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55f49d25d01c7bf/10. Tally Tools/2. Templates v2.0/1. All Transactions/Ver 2.05/"/>
    </mc:Choice>
  </mc:AlternateContent>
  <xr:revisionPtr revIDLastSave="103" documentId="13_ncr:1_{D42DDEA0-586B-4C3C-9641-9186C7604E3C}" xr6:coauthVersionLast="47" xr6:coauthVersionMax="47" xr10:uidLastSave="{CDE14F3B-A2DA-4C2F-B267-516D540CFADE}"/>
  <bookViews>
    <workbookView xWindow="-98" yWindow="-98" windowWidth="21795" windowHeight="12975" activeTab="1" xr2:uid="{00000000-000D-0000-FFFF-FFFF00000000}"/>
  </bookViews>
  <sheets>
    <sheet name="Help" sheetId="3" r:id="rId1"/>
    <sheet name="Tally Tools" sheetId="1" r:id="rId2"/>
    <sheet name="Trans" sheetId="2" state="veryHidden" r:id="rId3"/>
  </sheets>
  <definedNames>
    <definedName name="Ledgers">OFFSET('Tally Tools'!$GZ$2,,,COUNTIF('Tally Tools'!$GZ:$GZ,"*?"))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G6" i="1" l="1"/>
  <c r="FG7" i="1"/>
  <c r="FG8" i="1"/>
  <c r="FG9" i="1"/>
  <c r="FG10" i="1"/>
  <c r="FG11" i="1"/>
  <c r="FG12" i="1"/>
  <c r="FG13" i="1"/>
  <c r="FG14" i="1"/>
  <c r="FG15" i="1"/>
  <c r="FG16" i="1"/>
  <c r="FG17" i="1"/>
  <c r="FG18" i="1"/>
  <c r="FG19" i="1"/>
  <c r="FG20" i="1"/>
  <c r="FG21" i="1"/>
  <c r="FG22" i="1"/>
  <c r="FG23" i="1"/>
  <c r="FG24" i="1"/>
  <c r="FG25" i="1"/>
  <c r="FG26" i="1"/>
  <c r="FG27" i="1"/>
  <c r="FG28" i="1"/>
  <c r="FG29" i="1"/>
  <c r="FG30" i="1"/>
  <c r="FG31" i="1"/>
  <c r="FG32" i="1"/>
  <c r="FG33" i="1"/>
  <c r="FG34" i="1"/>
  <c r="FG35" i="1"/>
  <c r="FG36" i="1"/>
  <c r="FG37" i="1"/>
  <c r="FG38" i="1"/>
  <c r="FG39" i="1"/>
  <c r="FG40" i="1"/>
  <c r="FG41" i="1"/>
  <c r="FG42" i="1"/>
  <c r="FG43" i="1"/>
  <c r="FG44" i="1"/>
  <c r="FG45" i="1"/>
  <c r="FG46" i="1"/>
  <c r="FG47" i="1"/>
  <c r="FG48" i="1"/>
  <c r="FG49" i="1"/>
  <c r="FG50" i="1"/>
  <c r="FG51" i="1"/>
  <c r="FG52" i="1"/>
  <c r="FG53" i="1"/>
  <c r="FG54" i="1"/>
  <c r="FG55" i="1"/>
  <c r="FG56" i="1"/>
  <c r="FG57" i="1"/>
  <c r="FG58" i="1"/>
  <c r="FG59" i="1"/>
  <c r="FG60" i="1"/>
  <c r="FG61" i="1"/>
  <c r="FG62" i="1"/>
  <c r="FG63" i="1"/>
  <c r="FG64" i="1"/>
  <c r="FG65" i="1"/>
  <c r="FG66" i="1"/>
  <c r="FG67" i="1"/>
  <c r="FG68" i="1"/>
  <c r="FG69" i="1"/>
  <c r="FG70" i="1"/>
  <c r="FG71" i="1"/>
  <c r="FG72" i="1"/>
  <c r="FG73" i="1"/>
  <c r="FG74" i="1"/>
  <c r="FG75" i="1"/>
  <c r="FG76" i="1"/>
  <c r="FG77" i="1"/>
  <c r="FG78" i="1"/>
  <c r="FG79" i="1"/>
  <c r="FG80" i="1"/>
  <c r="FG81" i="1"/>
  <c r="FG82" i="1"/>
  <c r="FG83" i="1"/>
  <c r="FG84" i="1"/>
  <c r="FG85" i="1"/>
  <c r="FG86" i="1"/>
  <c r="FG87" i="1"/>
  <c r="FG88" i="1"/>
  <c r="FG89" i="1"/>
  <c r="FG90" i="1"/>
  <c r="FG91" i="1"/>
  <c r="FG92" i="1"/>
  <c r="FG93" i="1"/>
  <c r="FG94" i="1"/>
  <c r="FG95" i="1"/>
  <c r="FG96" i="1"/>
  <c r="FG97" i="1"/>
  <c r="FG98" i="1"/>
  <c r="FG99" i="1"/>
  <c r="FG100" i="1"/>
  <c r="FG101" i="1"/>
  <c r="FG102" i="1"/>
  <c r="FG103" i="1"/>
  <c r="FG104" i="1"/>
  <c r="FG105" i="1"/>
  <c r="FG106" i="1"/>
  <c r="FG107" i="1"/>
  <c r="FG108" i="1"/>
  <c r="FG109" i="1"/>
  <c r="FG110" i="1"/>
  <c r="FG111" i="1"/>
  <c r="FG112" i="1"/>
  <c r="FG113" i="1"/>
  <c r="FG114" i="1"/>
  <c r="FG115" i="1"/>
  <c r="FG116" i="1"/>
  <c r="FG117" i="1"/>
  <c r="FG118" i="1"/>
  <c r="FG119" i="1"/>
  <c r="FG120" i="1"/>
  <c r="FG121" i="1"/>
  <c r="FG122" i="1"/>
  <c r="FG123" i="1"/>
  <c r="FG124" i="1"/>
  <c r="FG125" i="1"/>
  <c r="FG126" i="1"/>
  <c r="FG127" i="1"/>
  <c r="FG128" i="1"/>
  <c r="FG129" i="1"/>
  <c r="FG130" i="1"/>
  <c r="FG131" i="1"/>
  <c r="FG132" i="1"/>
  <c r="FG133" i="1"/>
  <c r="FG134" i="1"/>
  <c r="FG135" i="1"/>
  <c r="FG136" i="1"/>
  <c r="FG137" i="1"/>
  <c r="FG138" i="1"/>
  <c r="FG139" i="1"/>
  <c r="FG140" i="1"/>
  <c r="FG141" i="1"/>
  <c r="FG142" i="1"/>
  <c r="FG143" i="1"/>
  <c r="FG144" i="1"/>
  <c r="FG145" i="1"/>
  <c r="FG146" i="1"/>
  <c r="FG147" i="1"/>
  <c r="FG148" i="1"/>
  <c r="FG149" i="1"/>
  <c r="FG150" i="1"/>
  <c r="FG151" i="1"/>
  <c r="FG152" i="1"/>
  <c r="FG153" i="1"/>
  <c r="FG154" i="1"/>
  <c r="FG155" i="1"/>
  <c r="FG156" i="1"/>
  <c r="FG157" i="1"/>
  <c r="FG158" i="1"/>
  <c r="FG159" i="1"/>
  <c r="FG160" i="1"/>
  <c r="FG161" i="1"/>
  <c r="FG162" i="1"/>
  <c r="FG163" i="1"/>
  <c r="FG164" i="1"/>
  <c r="FG165" i="1"/>
  <c r="FG166" i="1"/>
  <c r="FG167" i="1"/>
  <c r="FG168" i="1"/>
  <c r="FG169" i="1"/>
  <c r="FG170" i="1"/>
  <c r="FG171" i="1"/>
  <c r="FG172" i="1"/>
  <c r="FG173" i="1"/>
  <c r="FG174" i="1"/>
  <c r="FG175" i="1"/>
  <c r="FG176" i="1"/>
  <c r="FG177" i="1"/>
  <c r="FG178" i="1"/>
  <c r="FG179" i="1"/>
  <c r="FG180" i="1"/>
  <c r="FG181" i="1"/>
  <c r="FG182" i="1"/>
  <c r="FG183" i="1"/>
  <c r="FG184" i="1"/>
  <c r="FG185" i="1"/>
  <c r="FG186" i="1"/>
  <c r="FG187" i="1"/>
  <c r="FG188" i="1"/>
  <c r="FG189" i="1"/>
  <c r="FG190" i="1"/>
  <c r="FG191" i="1"/>
  <c r="FG192" i="1"/>
  <c r="FG193" i="1"/>
  <c r="FG194" i="1"/>
  <c r="FG195" i="1"/>
  <c r="FG196" i="1"/>
  <c r="FG197" i="1"/>
  <c r="FG198" i="1"/>
  <c r="FG199" i="1"/>
  <c r="FG200" i="1"/>
  <c r="FG201" i="1"/>
  <c r="FG202" i="1"/>
  <c r="FG203" i="1"/>
  <c r="FG204" i="1"/>
  <c r="FG205" i="1"/>
  <c r="FG206" i="1"/>
  <c r="FG207" i="1"/>
  <c r="FG208" i="1"/>
  <c r="FG209" i="1"/>
  <c r="FG210" i="1"/>
  <c r="FG211" i="1"/>
  <c r="FG212" i="1"/>
  <c r="FG213" i="1"/>
  <c r="FG214" i="1"/>
  <c r="FG215" i="1"/>
  <c r="FG216" i="1"/>
  <c r="FG217" i="1"/>
  <c r="FG218" i="1"/>
  <c r="FG219" i="1"/>
  <c r="FG220" i="1"/>
  <c r="FG221" i="1"/>
  <c r="FG222" i="1"/>
  <c r="FG223" i="1"/>
  <c r="FG224" i="1"/>
  <c r="FG225" i="1"/>
  <c r="FG226" i="1"/>
  <c r="FG227" i="1"/>
  <c r="FG228" i="1"/>
  <c r="FG229" i="1"/>
  <c r="FG230" i="1"/>
  <c r="FG231" i="1"/>
  <c r="FG232" i="1"/>
  <c r="FG233" i="1"/>
  <c r="FG234" i="1"/>
  <c r="FG235" i="1"/>
  <c r="FG236" i="1"/>
  <c r="FG237" i="1"/>
  <c r="FG238" i="1"/>
  <c r="FG239" i="1"/>
  <c r="FG240" i="1"/>
  <c r="FG241" i="1"/>
  <c r="FG242" i="1"/>
  <c r="FG243" i="1"/>
  <c r="FG244" i="1"/>
  <c r="FG245" i="1"/>
  <c r="FG246" i="1"/>
  <c r="FG247" i="1"/>
  <c r="FG248" i="1"/>
  <c r="FG249" i="1"/>
  <c r="FG250" i="1"/>
  <c r="FG251" i="1"/>
  <c r="FG252" i="1"/>
  <c r="FG253" i="1"/>
  <c r="FG254" i="1"/>
  <c r="FG255" i="1"/>
  <c r="FG256" i="1"/>
  <c r="FG257" i="1"/>
  <c r="FG258" i="1"/>
  <c r="FG259" i="1"/>
  <c r="FG260" i="1"/>
  <c r="FG261" i="1"/>
  <c r="FG262" i="1"/>
  <c r="FG263" i="1"/>
  <c r="FG264" i="1"/>
  <c r="FG265" i="1"/>
  <c r="FG266" i="1"/>
  <c r="FG267" i="1"/>
  <c r="FG268" i="1"/>
  <c r="FG269" i="1"/>
  <c r="FG270" i="1"/>
  <c r="FG271" i="1"/>
  <c r="FG272" i="1"/>
  <c r="FG273" i="1"/>
  <c r="FG274" i="1"/>
  <c r="FG275" i="1"/>
  <c r="FG276" i="1"/>
  <c r="FG277" i="1"/>
  <c r="FG278" i="1"/>
  <c r="FG279" i="1"/>
  <c r="FG280" i="1"/>
  <c r="FG281" i="1"/>
  <c r="FG282" i="1"/>
  <c r="FG283" i="1"/>
  <c r="FG284" i="1"/>
  <c r="FG285" i="1"/>
  <c r="FG286" i="1"/>
  <c r="FG287" i="1"/>
  <c r="FG288" i="1"/>
  <c r="FG289" i="1"/>
  <c r="FG290" i="1"/>
  <c r="FG291" i="1"/>
  <c r="FG292" i="1"/>
  <c r="FG293" i="1"/>
  <c r="FG294" i="1"/>
  <c r="FG295" i="1"/>
  <c r="FG296" i="1"/>
  <c r="FG297" i="1"/>
  <c r="FG298" i="1"/>
  <c r="FG299" i="1"/>
  <c r="FG300" i="1"/>
  <c r="FG301" i="1"/>
  <c r="FG302" i="1"/>
  <c r="FG303" i="1"/>
  <c r="FG304" i="1"/>
  <c r="FG305" i="1"/>
  <c r="FG306" i="1"/>
  <c r="FG307" i="1"/>
  <c r="FG308" i="1"/>
  <c r="FG309" i="1"/>
  <c r="FG310" i="1"/>
  <c r="FG311" i="1"/>
  <c r="FG312" i="1"/>
  <c r="FG313" i="1"/>
  <c r="FG314" i="1"/>
  <c r="FG315" i="1"/>
  <c r="FG316" i="1"/>
  <c r="FG317" i="1"/>
  <c r="FG318" i="1"/>
  <c r="FG319" i="1"/>
  <c r="FG320" i="1"/>
  <c r="FG321" i="1"/>
  <c r="FG322" i="1"/>
  <c r="FG323" i="1"/>
  <c r="FG324" i="1"/>
  <c r="FG325" i="1"/>
  <c r="FG326" i="1"/>
  <c r="FG327" i="1"/>
  <c r="FG328" i="1"/>
  <c r="FG329" i="1"/>
  <c r="FG330" i="1"/>
  <c r="FG331" i="1"/>
  <c r="FG332" i="1"/>
  <c r="FG333" i="1"/>
  <c r="FG334" i="1"/>
  <c r="FG335" i="1"/>
  <c r="FG336" i="1"/>
  <c r="FG337" i="1"/>
  <c r="FG338" i="1"/>
  <c r="FG339" i="1"/>
  <c r="FG340" i="1"/>
  <c r="FG341" i="1"/>
  <c r="FG342" i="1"/>
  <c r="FG343" i="1"/>
  <c r="FG344" i="1"/>
  <c r="FG345" i="1"/>
  <c r="FG346" i="1"/>
  <c r="FG347" i="1"/>
  <c r="FG348" i="1"/>
  <c r="FG349" i="1"/>
  <c r="FG350" i="1"/>
  <c r="FG351" i="1"/>
  <c r="FG352" i="1"/>
  <c r="FG353" i="1"/>
  <c r="FG354" i="1"/>
  <c r="FG355" i="1"/>
  <c r="FG356" i="1"/>
  <c r="FG357" i="1"/>
  <c r="FG358" i="1"/>
  <c r="FG359" i="1"/>
  <c r="FG360" i="1"/>
  <c r="FG361" i="1"/>
  <c r="FG362" i="1"/>
  <c r="FG363" i="1"/>
  <c r="FG364" i="1"/>
  <c r="FG365" i="1"/>
  <c r="FG366" i="1"/>
  <c r="FG367" i="1"/>
  <c r="FG368" i="1"/>
  <c r="FG369" i="1"/>
  <c r="FG370" i="1"/>
  <c r="FG371" i="1"/>
  <c r="FG372" i="1"/>
  <c r="FG373" i="1"/>
  <c r="FG374" i="1"/>
  <c r="FG375" i="1"/>
  <c r="FG376" i="1"/>
  <c r="FG377" i="1"/>
  <c r="FG378" i="1"/>
  <c r="FG379" i="1"/>
  <c r="FG380" i="1"/>
  <c r="FG381" i="1"/>
  <c r="FG382" i="1"/>
  <c r="FG383" i="1"/>
  <c r="FG384" i="1"/>
  <c r="FG385" i="1"/>
  <c r="FG386" i="1"/>
  <c r="FG387" i="1"/>
  <c r="FG388" i="1"/>
  <c r="FG389" i="1"/>
  <c r="FG390" i="1"/>
  <c r="FG391" i="1"/>
  <c r="FG392" i="1"/>
  <c r="FG393" i="1"/>
  <c r="FG394" i="1"/>
  <c r="FG395" i="1"/>
  <c r="FG396" i="1"/>
  <c r="FG397" i="1"/>
  <c r="FG398" i="1"/>
  <c r="FG399" i="1"/>
  <c r="FG400" i="1"/>
  <c r="FG401" i="1"/>
  <c r="FG402" i="1"/>
  <c r="FG403" i="1"/>
  <c r="FG404" i="1"/>
  <c r="FG405" i="1"/>
  <c r="FG406" i="1"/>
  <c r="FG407" i="1"/>
  <c r="FG408" i="1"/>
  <c r="FG409" i="1"/>
  <c r="FG410" i="1"/>
  <c r="FG411" i="1"/>
  <c r="FG412" i="1"/>
  <c r="FG413" i="1"/>
  <c r="FG414" i="1"/>
  <c r="FG415" i="1"/>
  <c r="FG416" i="1"/>
  <c r="FG417" i="1"/>
  <c r="FG418" i="1"/>
  <c r="FG419" i="1"/>
  <c r="FG420" i="1"/>
  <c r="FG421" i="1"/>
  <c r="FG422" i="1"/>
  <c r="FG423" i="1"/>
  <c r="FG424" i="1"/>
  <c r="FG425" i="1"/>
  <c r="FG426" i="1"/>
  <c r="FG427" i="1"/>
  <c r="FG428" i="1"/>
  <c r="FG429" i="1"/>
  <c r="FG430" i="1"/>
  <c r="FG431" i="1"/>
  <c r="FG432" i="1"/>
  <c r="FG433" i="1"/>
  <c r="FG434" i="1"/>
  <c r="FG435" i="1"/>
  <c r="FG436" i="1"/>
  <c r="FG437" i="1"/>
  <c r="FG438" i="1"/>
  <c r="FG439" i="1"/>
  <c r="FG440" i="1"/>
  <c r="FG441" i="1"/>
  <c r="FG442" i="1"/>
  <c r="FG443" i="1"/>
  <c r="FG444" i="1"/>
  <c r="FG445" i="1"/>
  <c r="FG446" i="1"/>
  <c r="FG447" i="1"/>
  <c r="FG448" i="1"/>
  <c r="FG449" i="1"/>
  <c r="FG450" i="1"/>
  <c r="FG451" i="1"/>
  <c r="FG452" i="1"/>
  <c r="FG453" i="1"/>
  <c r="FG454" i="1"/>
  <c r="FG455" i="1"/>
  <c r="FG456" i="1"/>
  <c r="FG457" i="1"/>
  <c r="FG458" i="1"/>
  <c r="FG459" i="1"/>
  <c r="FG460" i="1"/>
  <c r="FG461" i="1"/>
  <c r="FG462" i="1"/>
  <c r="FG463" i="1"/>
  <c r="FG464" i="1"/>
  <c r="FG465" i="1"/>
  <c r="FG466" i="1"/>
  <c r="FG467" i="1"/>
  <c r="FG468" i="1"/>
  <c r="FG469" i="1"/>
  <c r="FG470" i="1"/>
  <c r="FG471" i="1"/>
  <c r="FG472" i="1"/>
  <c r="FG473" i="1"/>
  <c r="FG474" i="1"/>
  <c r="FG475" i="1"/>
  <c r="FG476" i="1"/>
  <c r="FG477" i="1"/>
  <c r="FG478" i="1"/>
  <c r="FG479" i="1"/>
  <c r="FG480" i="1"/>
  <c r="FG481" i="1"/>
  <c r="FG482" i="1"/>
  <c r="FG483" i="1"/>
  <c r="FG484" i="1"/>
  <c r="FG485" i="1"/>
  <c r="FG486" i="1"/>
  <c r="FG487" i="1"/>
  <c r="FG488" i="1"/>
  <c r="FG489" i="1"/>
  <c r="FG490" i="1"/>
  <c r="FG491" i="1"/>
  <c r="FG492" i="1"/>
  <c r="FG493" i="1"/>
  <c r="FG494" i="1"/>
  <c r="FG495" i="1"/>
  <c r="FG496" i="1"/>
  <c r="FG497" i="1"/>
  <c r="FG498" i="1"/>
  <c r="FG499" i="1"/>
  <c r="FG500" i="1"/>
  <c r="FG501" i="1"/>
  <c r="FG502" i="1"/>
  <c r="FG503" i="1"/>
  <c r="FG504" i="1"/>
  <c r="FG505" i="1"/>
  <c r="FG506" i="1"/>
  <c r="FG507" i="1"/>
  <c r="FG508" i="1"/>
  <c r="FG509" i="1"/>
  <c r="FG510" i="1"/>
  <c r="FG511" i="1"/>
  <c r="FG512" i="1"/>
  <c r="FG513" i="1"/>
  <c r="FG514" i="1"/>
  <c r="FG515" i="1"/>
  <c r="FG516" i="1"/>
  <c r="FG517" i="1"/>
  <c r="FG518" i="1"/>
  <c r="FG519" i="1"/>
  <c r="FG520" i="1"/>
  <c r="FG521" i="1"/>
  <c r="FG522" i="1"/>
  <c r="FG523" i="1"/>
  <c r="FG524" i="1"/>
  <c r="FG525" i="1"/>
  <c r="FG526" i="1"/>
  <c r="FG527" i="1"/>
  <c r="FG528" i="1"/>
  <c r="FG529" i="1"/>
  <c r="FG530" i="1"/>
  <c r="FG531" i="1"/>
  <c r="FG532" i="1"/>
  <c r="FG533" i="1"/>
  <c r="FG534" i="1"/>
  <c r="FG535" i="1"/>
  <c r="FG536" i="1"/>
  <c r="FG537" i="1"/>
  <c r="FG538" i="1"/>
  <c r="FG539" i="1"/>
  <c r="FG540" i="1"/>
  <c r="FG541" i="1"/>
  <c r="FG542" i="1"/>
  <c r="FG543" i="1"/>
  <c r="FG544" i="1"/>
  <c r="FG545" i="1"/>
  <c r="FG546" i="1"/>
  <c r="FG547" i="1"/>
  <c r="FG548" i="1"/>
  <c r="FG549" i="1"/>
  <c r="FG550" i="1"/>
  <c r="FG551" i="1"/>
  <c r="FG552" i="1"/>
  <c r="FG553" i="1"/>
  <c r="FG554" i="1"/>
  <c r="FG555" i="1"/>
  <c r="FG556" i="1"/>
  <c r="FG557" i="1"/>
  <c r="FG558" i="1"/>
  <c r="FG559" i="1"/>
  <c r="FG560" i="1"/>
  <c r="FG561" i="1"/>
  <c r="FG562" i="1"/>
  <c r="FG563" i="1"/>
  <c r="FG564" i="1"/>
  <c r="FG565" i="1"/>
  <c r="FG566" i="1"/>
  <c r="FG567" i="1"/>
  <c r="FG568" i="1"/>
  <c r="FG569" i="1"/>
  <c r="FG570" i="1"/>
  <c r="FG571" i="1"/>
  <c r="FG572" i="1"/>
  <c r="FG573" i="1"/>
  <c r="FG574" i="1"/>
  <c r="FG575" i="1"/>
  <c r="FG576" i="1"/>
  <c r="FG577" i="1"/>
  <c r="FG578" i="1"/>
  <c r="FG579" i="1"/>
  <c r="FG580" i="1"/>
  <c r="FG581" i="1"/>
  <c r="FG582" i="1"/>
  <c r="FG583" i="1"/>
  <c r="FG584" i="1"/>
  <c r="FG585" i="1"/>
  <c r="FG586" i="1"/>
  <c r="FG587" i="1"/>
  <c r="FG588" i="1"/>
  <c r="FG589" i="1"/>
  <c r="FG590" i="1"/>
  <c r="FG591" i="1"/>
  <c r="FG592" i="1"/>
  <c r="FG593" i="1"/>
  <c r="FG594" i="1"/>
  <c r="FG595" i="1"/>
  <c r="FG596" i="1"/>
  <c r="FG597" i="1"/>
  <c r="FG598" i="1"/>
  <c r="FG599" i="1"/>
  <c r="FG600" i="1"/>
  <c r="FG601" i="1"/>
  <c r="FG602" i="1"/>
  <c r="FG603" i="1"/>
  <c r="FG604" i="1"/>
  <c r="FG605" i="1"/>
  <c r="FG606" i="1"/>
  <c r="FG607" i="1"/>
  <c r="FG608" i="1"/>
  <c r="FG609" i="1"/>
  <c r="FG610" i="1"/>
  <c r="FG611" i="1"/>
  <c r="FG612" i="1"/>
  <c r="FG613" i="1"/>
  <c r="FG614" i="1"/>
  <c r="FG615" i="1"/>
  <c r="FG616" i="1"/>
  <c r="FG617" i="1"/>
  <c r="FG618" i="1"/>
  <c r="FG619" i="1"/>
  <c r="FG620" i="1"/>
  <c r="FG621" i="1"/>
  <c r="FG622" i="1"/>
  <c r="FG623" i="1"/>
  <c r="FG624" i="1"/>
  <c r="FG625" i="1"/>
  <c r="FG626" i="1"/>
  <c r="FG627" i="1"/>
  <c r="FG628" i="1"/>
  <c r="FG629" i="1"/>
  <c r="FG630" i="1"/>
  <c r="FG631" i="1"/>
  <c r="FG632" i="1"/>
  <c r="FG633" i="1"/>
  <c r="FG634" i="1"/>
  <c r="FG635" i="1"/>
  <c r="FG636" i="1"/>
  <c r="FG637" i="1"/>
  <c r="FG638" i="1"/>
  <c r="FG639" i="1"/>
  <c r="FG640" i="1"/>
  <c r="FG641" i="1"/>
  <c r="FG642" i="1"/>
  <c r="FG643" i="1"/>
  <c r="FG644" i="1"/>
  <c r="FG645" i="1"/>
  <c r="FG646" i="1"/>
  <c r="FG647" i="1"/>
  <c r="FG648" i="1"/>
  <c r="FG649" i="1"/>
  <c r="FG650" i="1"/>
  <c r="FG651" i="1"/>
  <c r="FG652" i="1"/>
  <c r="FG653" i="1"/>
  <c r="FG654" i="1"/>
  <c r="FG655" i="1"/>
  <c r="FG656" i="1"/>
  <c r="FG657" i="1"/>
  <c r="FG658" i="1"/>
  <c r="FG659" i="1"/>
  <c r="FG660" i="1"/>
  <c r="FG661" i="1"/>
  <c r="FG662" i="1"/>
  <c r="FG663" i="1"/>
  <c r="FG664" i="1"/>
  <c r="FG665" i="1"/>
  <c r="FG666" i="1"/>
  <c r="FG667" i="1"/>
  <c r="FG668" i="1"/>
  <c r="FG669" i="1"/>
  <c r="FG670" i="1"/>
  <c r="FG671" i="1"/>
  <c r="FG672" i="1"/>
  <c r="FG673" i="1"/>
  <c r="FG674" i="1"/>
  <c r="FG675" i="1"/>
  <c r="FG676" i="1"/>
  <c r="FG677" i="1"/>
  <c r="FG678" i="1"/>
  <c r="FG679" i="1"/>
  <c r="FG680" i="1"/>
  <c r="FG681" i="1"/>
  <c r="FG682" i="1"/>
  <c r="FG683" i="1"/>
  <c r="FG684" i="1"/>
  <c r="FG685" i="1"/>
  <c r="FG686" i="1"/>
  <c r="FG687" i="1"/>
  <c r="FG688" i="1"/>
  <c r="FG689" i="1"/>
  <c r="FG690" i="1"/>
  <c r="FG691" i="1"/>
  <c r="FG692" i="1"/>
  <c r="FG693" i="1"/>
  <c r="FG694" i="1"/>
  <c r="FG695" i="1"/>
  <c r="FG696" i="1"/>
  <c r="FG697" i="1"/>
  <c r="FG698" i="1"/>
  <c r="FG699" i="1"/>
  <c r="FG700" i="1"/>
  <c r="FG701" i="1"/>
  <c r="FG702" i="1"/>
  <c r="FG703" i="1"/>
  <c r="FG704" i="1"/>
  <c r="FG705" i="1"/>
  <c r="FG706" i="1"/>
  <c r="FG707" i="1"/>
  <c r="FG708" i="1"/>
  <c r="FG709" i="1"/>
  <c r="FG710" i="1"/>
  <c r="FG711" i="1"/>
  <c r="FG712" i="1"/>
  <c r="FG713" i="1"/>
  <c r="FG714" i="1"/>
  <c r="FG715" i="1"/>
  <c r="FG716" i="1"/>
  <c r="FG717" i="1"/>
  <c r="FG718" i="1"/>
  <c r="FG719" i="1"/>
  <c r="FG720" i="1"/>
  <c r="FG721" i="1"/>
  <c r="FG722" i="1"/>
  <c r="FG723" i="1"/>
  <c r="FG724" i="1"/>
  <c r="FG725" i="1"/>
  <c r="FG726" i="1"/>
  <c r="FG727" i="1"/>
  <c r="FG728" i="1"/>
  <c r="FG729" i="1"/>
  <c r="FG730" i="1"/>
  <c r="FG731" i="1"/>
  <c r="FG732" i="1"/>
  <c r="FG733" i="1"/>
  <c r="FG734" i="1"/>
  <c r="FG735" i="1"/>
  <c r="FG736" i="1"/>
  <c r="FG737" i="1"/>
  <c r="FG738" i="1"/>
  <c r="FG739" i="1"/>
  <c r="FG740" i="1"/>
  <c r="FG741" i="1"/>
  <c r="FG742" i="1"/>
  <c r="FG743" i="1"/>
  <c r="FG744" i="1"/>
  <c r="FG745" i="1"/>
  <c r="FG746" i="1"/>
  <c r="FG747" i="1"/>
  <c r="FG748" i="1"/>
  <c r="FG749" i="1"/>
  <c r="FG750" i="1"/>
  <c r="FG751" i="1"/>
  <c r="FG752" i="1"/>
  <c r="FG753" i="1"/>
  <c r="FG754" i="1"/>
  <c r="FG755" i="1"/>
  <c r="FG756" i="1"/>
  <c r="FG757" i="1"/>
  <c r="FG758" i="1"/>
  <c r="FG759" i="1"/>
  <c r="FG760" i="1"/>
  <c r="FG761" i="1"/>
  <c r="FG762" i="1"/>
  <c r="FG763" i="1"/>
  <c r="FG764" i="1"/>
  <c r="FG765" i="1"/>
  <c r="FG766" i="1"/>
  <c r="FG767" i="1"/>
  <c r="FG768" i="1"/>
  <c r="FG769" i="1"/>
  <c r="FG770" i="1"/>
  <c r="FG771" i="1"/>
  <c r="FG772" i="1"/>
  <c r="FG773" i="1"/>
  <c r="FG774" i="1"/>
  <c r="FG775" i="1"/>
  <c r="FG776" i="1"/>
  <c r="FG777" i="1"/>
  <c r="FG778" i="1"/>
  <c r="FG779" i="1"/>
  <c r="FG780" i="1"/>
  <c r="FG781" i="1"/>
  <c r="FG782" i="1"/>
  <c r="FG783" i="1"/>
  <c r="FG784" i="1"/>
  <c r="FG785" i="1"/>
  <c r="FG786" i="1"/>
  <c r="FG787" i="1"/>
  <c r="FG788" i="1"/>
  <c r="FG789" i="1"/>
  <c r="FG790" i="1"/>
  <c r="FG791" i="1"/>
  <c r="FG792" i="1"/>
  <c r="FG793" i="1"/>
  <c r="FG794" i="1"/>
  <c r="FG795" i="1"/>
  <c r="FG796" i="1"/>
  <c r="FG797" i="1"/>
  <c r="FG798" i="1"/>
  <c r="FG799" i="1"/>
  <c r="FG800" i="1"/>
  <c r="FG801" i="1"/>
  <c r="FG802" i="1"/>
  <c r="FG803" i="1"/>
  <c r="FG804" i="1"/>
  <c r="FG805" i="1"/>
  <c r="FG806" i="1"/>
  <c r="FG807" i="1"/>
  <c r="FG808" i="1"/>
  <c r="FG809" i="1"/>
  <c r="FG810" i="1"/>
  <c r="FG811" i="1"/>
  <c r="FG812" i="1"/>
  <c r="FG813" i="1"/>
  <c r="FG814" i="1"/>
  <c r="FG815" i="1"/>
  <c r="FG816" i="1"/>
  <c r="FG817" i="1"/>
  <c r="FG818" i="1"/>
  <c r="FG819" i="1"/>
  <c r="FG820" i="1"/>
  <c r="FG821" i="1"/>
  <c r="FG822" i="1"/>
  <c r="FG823" i="1"/>
  <c r="FG824" i="1"/>
  <c r="FG825" i="1"/>
  <c r="FG826" i="1"/>
  <c r="FG827" i="1"/>
  <c r="FG828" i="1"/>
  <c r="FG829" i="1"/>
  <c r="FG830" i="1"/>
  <c r="FG831" i="1"/>
  <c r="FG832" i="1"/>
  <c r="FG833" i="1"/>
  <c r="FG834" i="1"/>
  <c r="FG835" i="1"/>
  <c r="FG836" i="1"/>
  <c r="FG837" i="1"/>
  <c r="FG838" i="1"/>
  <c r="FG839" i="1"/>
  <c r="FG840" i="1"/>
  <c r="FG841" i="1"/>
  <c r="FG842" i="1"/>
  <c r="FG843" i="1"/>
  <c r="FG844" i="1"/>
  <c r="FG845" i="1"/>
  <c r="FG846" i="1"/>
  <c r="FG847" i="1"/>
  <c r="FG848" i="1"/>
  <c r="FG849" i="1"/>
  <c r="FG850" i="1"/>
  <c r="FG851" i="1"/>
  <c r="FG852" i="1"/>
  <c r="FG853" i="1"/>
  <c r="FG854" i="1"/>
  <c r="FG855" i="1"/>
  <c r="FG856" i="1"/>
  <c r="FG857" i="1"/>
  <c r="FG858" i="1"/>
  <c r="FG859" i="1"/>
  <c r="FG860" i="1"/>
  <c r="FG861" i="1"/>
  <c r="FG862" i="1"/>
  <c r="FG863" i="1"/>
  <c r="FG864" i="1"/>
  <c r="FG865" i="1"/>
  <c r="FG866" i="1"/>
  <c r="FG867" i="1"/>
  <c r="FG868" i="1"/>
  <c r="FG869" i="1"/>
  <c r="FG870" i="1"/>
  <c r="FG871" i="1"/>
  <c r="FG872" i="1"/>
  <c r="FG873" i="1"/>
  <c r="FG874" i="1"/>
  <c r="FG875" i="1"/>
  <c r="FG876" i="1"/>
  <c r="FG877" i="1"/>
  <c r="FG878" i="1"/>
  <c r="FG879" i="1"/>
  <c r="FG880" i="1"/>
  <c r="FG881" i="1"/>
  <c r="FG882" i="1"/>
  <c r="FG883" i="1"/>
  <c r="FG884" i="1"/>
  <c r="FG885" i="1"/>
  <c r="FG886" i="1"/>
  <c r="FG887" i="1"/>
  <c r="FG888" i="1"/>
  <c r="FG889" i="1"/>
  <c r="FG890" i="1"/>
  <c r="FG891" i="1"/>
  <c r="FG892" i="1"/>
  <c r="FG893" i="1"/>
  <c r="FG894" i="1"/>
  <c r="FG895" i="1"/>
  <c r="FG896" i="1"/>
  <c r="FG897" i="1"/>
  <c r="FG898" i="1"/>
  <c r="FG899" i="1"/>
  <c r="FG900" i="1"/>
  <c r="FG901" i="1"/>
  <c r="FG902" i="1"/>
  <c r="FG903" i="1"/>
  <c r="FG904" i="1"/>
  <c r="FG905" i="1"/>
  <c r="FG906" i="1"/>
  <c r="FG907" i="1"/>
  <c r="FG908" i="1"/>
  <c r="FG909" i="1"/>
  <c r="FG910" i="1"/>
  <c r="FG911" i="1"/>
  <c r="FG912" i="1"/>
  <c r="FG913" i="1"/>
  <c r="FG914" i="1"/>
  <c r="FG915" i="1"/>
  <c r="FG916" i="1"/>
  <c r="FG917" i="1"/>
  <c r="FG918" i="1"/>
  <c r="FG919" i="1"/>
  <c r="FG920" i="1"/>
  <c r="FG921" i="1"/>
  <c r="FG922" i="1"/>
  <c r="FG923" i="1"/>
  <c r="FG924" i="1"/>
  <c r="FG925" i="1"/>
  <c r="FG926" i="1"/>
  <c r="FG927" i="1"/>
  <c r="FG928" i="1"/>
  <c r="FG929" i="1"/>
  <c r="FG930" i="1"/>
  <c r="FG931" i="1"/>
  <c r="FG932" i="1"/>
  <c r="FG933" i="1"/>
  <c r="FG934" i="1"/>
  <c r="FG935" i="1"/>
  <c r="FG936" i="1"/>
  <c r="FG937" i="1"/>
  <c r="FG938" i="1"/>
  <c r="FG939" i="1"/>
  <c r="FG940" i="1"/>
  <c r="FG941" i="1"/>
  <c r="FG942" i="1"/>
  <c r="FG943" i="1"/>
  <c r="FG944" i="1"/>
  <c r="FG945" i="1"/>
  <c r="FG946" i="1"/>
  <c r="FG947" i="1"/>
  <c r="FG948" i="1"/>
  <c r="FG949" i="1"/>
  <c r="FG950" i="1"/>
  <c r="FG951" i="1"/>
  <c r="FG952" i="1"/>
  <c r="FG953" i="1"/>
  <c r="FG954" i="1"/>
  <c r="FG955" i="1"/>
  <c r="FG956" i="1"/>
  <c r="FG957" i="1"/>
  <c r="FG958" i="1"/>
  <c r="FG959" i="1"/>
  <c r="FG960" i="1"/>
  <c r="FG961" i="1"/>
  <c r="FG962" i="1"/>
  <c r="FG963" i="1"/>
  <c r="FG964" i="1"/>
  <c r="FG965" i="1"/>
  <c r="FG966" i="1"/>
  <c r="FG967" i="1"/>
  <c r="FG968" i="1"/>
  <c r="FG969" i="1"/>
  <c r="FG970" i="1"/>
  <c r="FG971" i="1"/>
  <c r="FG972" i="1"/>
  <c r="FG973" i="1"/>
  <c r="FG974" i="1"/>
  <c r="FG975" i="1"/>
  <c r="FG976" i="1"/>
  <c r="FG977" i="1"/>
  <c r="FG978" i="1"/>
  <c r="FG979" i="1"/>
  <c r="FG980" i="1"/>
  <c r="FG981" i="1"/>
  <c r="FG982" i="1"/>
  <c r="FG983" i="1"/>
  <c r="FG984" i="1"/>
  <c r="FG985" i="1"/>
  <c r="FG986" i="1"/>
  <c r="FG987" i="1"/>
  <c r="FG988" i="1"/>
  <c r="FG989" i="1"/>
  <c r="FG990" i="1"/>
  <c r="FG991" i="1"/>
  <c r="FG992" i="1"/>
  <c r="FG993" i="1"/>
  <c r="FG994" i="1"/>
  <c r="FG995" i="1"/>
  <c r="FG996" i="1"/>
  <c r="FG997" i="1"/>
  <c r="FG998" i="1"/>
  <c r="FG999" i="1"/>
  <c r="FG1000" i="1"/>
  <c r="FG1001" i="1"/>
  <c r="FG1002" i="1"/>
  <c r="FG1003" i="1"/>
  <c r="FG1004" i="1"/>
  <c r="FG100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L726" i="1"/>
  <c r="BL727" i="1"/>
  <c r="BL728" i="1"/>
  <c r="BL729" i="1"/>
  <c r="BL730" i="1"/>
  <c r="BL731" i="1"/>
  <c r="BL732" i="1"/>
  <c r="BL733" i="1"/>
  <c r="BL734" i="1"/>
  <c r="BL735" i="1"/>
  <c r="BL736" i="1"/>
  <c r="BL737" i="1"/>
  <c r="BL738" i="1"/>
  <c r="BL739" i="1"/>
  <c r="BL740" i="1"/>
  <c r="BL741" i="1"/>
  <c r="BL742" i="1"/>
  <c r="BL743" i="1"/>
  <c r="BL744" i="1"/>
  <c r="BL745" i="1"/>
  <c r="BL746" i="1"/>
  <c r="BL747" i="1"/>
  <c r="BL748" i="1"/>
  <c r="BL749" i="1"/>
  <c r="BL750" i="1"/>
  <c r="BL751" i="1"/>
  <c r="BL752" i="1"/>
  <c r="BL753" i="1"/>
  <c r="BL754" i="1"/>
  <c r="BL755" i="1"/>
  <c r="BL756" i="1"/>
  <c r="BL757" i="1"/>
  <c r="BL758" i="1"/>
  <c r="BL759" i="1"/>
  <c r="BL760" i="1"/>
  <c r="BL761" i="1"/>
  <c r="BL762" i="1"/>
  <c r="BL763" i="1"/>
  <c r="BL764" i="1"/>
  <c r="BL765" i="1"/>
  <c r="BL766" i="1"/>
  <c r="BL767" i="1"/>
  <c r="BL768" i="1"/>
  <c r="BL769" i="1"/>
  <c r="BL770" i="1"/>
  <c r="BL771" i="1"/>
  <c r="BL772" i="1"/>
  <c r="BL773" i="1"/>
  <c r="BL774" i="1"/>
  <c r="BL775" i="1"/>
  <c r="BL776" i="1"/>
  <c r="BL777" i="1"/>
  <c r="BL778" i="1"/>
  <c r="BL779" i="1"/>
  <c r="BL780" i="1"/>
  <c r="BL781" i="1"/>
  <c r="BL782" i="1"/>
  <c r="BL783" i="1"/>
  <c r="BL784" i="1"/>
  <c r="BL785" i="1"/>
  <c r="BL786" i="1"/>
  <c r="BL787" i="1"/>
  <c r="BL788" i="1"/>
  <c r="BL789" i="1"/>
  <c r="BL790" i="1"/>
  <c r="BL791" i="1"/>
  <c r="BL792" i="1"/>
  <c r="BL793" i="1"/>
  <c r="BL794" i="1"/>
  <c r="BL795" i="1"/>
  <c r="BL796" i="1"/>
  <c r="BL797" i="1"/>
  <c r="BL798" i="1"/>
  <c r="BL799" i="1"/>
  <c r="BL800" i="1"/>
  <c r="BL801" i="1"/>
  <c r="BL802" i="1"/>
  <c r="BL803" i="1"/>
  <c r="BL804" i="1"/>
  <c r="BL805" i="1"/>
  <c r="BL806" i="1"/>
  <c r="BL807" i="1"/>
  <c r="BL808" i="1"/>
  <c r="BL809" i="1"/>
  <c r="BL810" i="1"/>
  <c r="BL811" i="1"/>
  <c r="BL812" i="1"/>
  <c r="BL813" i="1"/>
  <c r="BL814" i="1"/>
  <c r="BL815" i="1"/>
  <c r="BL816" i="1"/>
  <c r="BL817" i="1"/>
  <c r="BL818" i="1"/>
  <c r="BL819" i="1"/>
  <c r="BL820" i="1"/>
  <c r="BL821" i="1"/>
  <c r="BL822" i="1"/>
  <c r="BL823" i="1"/>
  <c r="BL824" i="1"/>
  <c r="BL825" i="1"/>
  <c r="BL826" i="1"/>
  <c r="BL827" i="1"/>
  <c r="BL828" i="1"/>
  <c r="BL829" i="1"/>
  <c r="BL830" i="1"/>
  <c r="BL831" i="1"/>
  <c r="BL832" i="1"/>
  <c r="BL833" i="1"/>
  <c r="BL834" i="1"/>
  <c r="BL835" i="1"/>
  <c r="BL836" i="1"/>
  <c r="BL837" i="1"/>
  <c r="BL838" i="1"/>
  <c r="BL839" i="1"/>
  <c r="BL840" i="1"/>
  <c r="BL841" i="1"/>
  <c r="BL842" i="1"/>
  <c r="BL843" i="1"/>
  <c r="BL844" i="1"/>
  <c r="BL845" i="1"/>
  <c r="BL846" i="1"/>
  <c r="BL847" i="1"/>
  <c r="BL848" i="1"/>
  <c r="BL849" i="1"/>
  <c r="BL850" i="1"/>
  <c r="BL851" i="1"/>
  <c r="BL852" i="1"/>
  <c r="BL853" i="1"/>
  <c r="BL854" i="1"/>
  <c r="BL855" i="1"/>
  <c r="BL856" i="1"/>
  <c r="BL857" i="1"/>
  <c r="BL858" i="1"/>
  <c r="BL859" i="1"/>
  <c r="BL860" i="1"/>
  <c r="BL861" i="1"/>
  <c r="BL862" i="1"/>
  <c r="BL863" i="1"/>
  <c r="BL864" i="1"/>
  <c r="BL865" i="1"/>
  <c r="BL866" i="1"/>
  <c r="BL867" i="1"/>
  <c r="BL868" i="1"/>
  <c r="BL869" i="1"/>
  <c r="BL870" i="1"/>
  <c r="BL871" i="1"/>
  <c r="BL872" i="1"/>
  <c r="BL873" i="1"/>
  <c r="BL874" i="1"/>
  <c r="BL875" i="1"/>
  <c r="BL876" i="1"/>
  <c r="BL877" i="1"/>
  <c r="BL878" i="1"/>
  <c r="BL879" i="1"/>
  <c r="BL880" i="1"/>
  <c r="BL881" i="1"/>
  <c r="BL882" i="1"/>
  <c r="BL883" i="1"/>
  <c r="BL884" i="1"/>
  <c r="BL885" i="1"/>
  <c r="BL886" i="1"/>
  <c r="BL887" i="1"/>
  <c r="BL888" i="1"/>
  <c r="BL889" i="1"/>
  <c r="BL890" i="1"/>
  <c r="BL891" i="1"/>
  <c r="BL892" i="1"/>
  <c r="BL893" i="1"/>
  <c r="BL894" i="1"/>
  <c r="BL895" i="1"/>
  <c r="BL896" i="1"/>
  <c r="BL897" i="1"/>
  <c r="BL898" i="1"/>
  <c r="BL899" i="1"/>
  <c r="BL900" i="1"/>
  <c r="BL901" i="1"/>
  <c r="BL902" i="1"/>
  <c r="BL903" i="1"/>
  <c r="BL904" i="1"/>
  <c r="BL905" i="1"/>
  <c r="BL906" i="1"/>
  <c r="BL907" i="1"/>
  <c r="BL908" i="1"/>
  <c r="BL909" i="1"/>
  <c r="BL910" i="1"/>
  <c r="BL911" i="1"/>
  <c r="BL912" i="1"/>
  <c r="BL913" i="1"/>
  <c r="BL914" i="1"/>
  <c r="BL915" i="1"/>
  <c r="BL916" i="1"/>
  <c r="BL917" i="1"/>
  <c r="BL918" i="1"/>
  <c r="BL919" i="1"/>
  <c r="BL920" i="1"/>
  <c r="BL921" i="1"/>
  <c r="BL922" i="1"/>
  <c r="BL923" i="1"/>
  <c r="BL924" i="1"/>
  <c r="BL925" i="1"/>
  <c r="BL926" i="1"/>
  <c r="BL927" i="1"/>
  <c r="BL928" i="1"/>
  <c r="BL929" i="1"/>
  <c r="BL930" i="1"/>
  <c r="BL931" i="1"/>
  <c r="BL932" i="1"/>
  <c r="BL933" i="1"/>
  <c r="BL934" i="1"/>
  <c r="BL935" i="1"/>
  <c r="BL936" i="1"/>
  <c r="BL937" i="1"/>
  <c r="BL938" i="1"/>
  <c r="BL939" i="1"/>
  <c r="BL940" i="1"/>
  <c r="BL941" i="1"/>
  <c r="BL942" i="1"/>
  <c r="BL943" i="1"/>
  <c r="BL944" i="1"/>
  <c r="BL945" i="1"/>
  <c r="BL946" i="1"/>
  <c r="BL947" i="1"/>
  <c r="BL948" i="1"/>
  <c r="BL949" i="1"/>
  <c r="BL950" i="1"/>
  <c r="BL951" i="1"/>
  <c r="BL952" i="1"/>
  <c r="BL953" i="1"/>
  <c r="BL954" i="1"/>
  <c r="BL955" i="1"/>
  <c r="BL956" i="1"/>
  <c r="BL957" i="1"/>
  <c r="BL958" i="1"/>
  <c r="BL959" i="1"/>
  <c r="BL960" i="1"/>
  <c r="BL961" i="1"/>
  <c r="BL962" i="1"/>
  <c r="BL963" i="1"/>
  <c r="BL964" i="1"/>
  <c r="BL965" i="1"/>
  <c r="BL966" i="1"/>
  <c r="BL967" i="1"/>
  <c r="BL968" i="1"/>
  <c r="BL969" i="1"/>
  <c r="BL970" i="1"/>
  <c r="BL971" i="1"/>
  <c r="BL972" i="1"/>
  <c r="BL973" i="1"/>
  <c r="BL974" i="1"/>
  <c r="BL975" i="1"/>
  <c r="BL976" i="1"/>
  <c r="BL977" i="1"/>
  <c r="BL978" i="1"/>
  <c r="BL979" i="1"/>
  <c r="BL980" i="1"/>
  <c r="BL981" i="1"/>
  <c r="BL982" i="1"/>
  <c r="BL983" i="1"/>
  <c r="BL984" i="1"/>
  <c r="BL985" i="1"/>
  <c r="BL986" i="1"/>
  <c r="BL987" i="1"/>
  <c r="BL988" i="1"/>
  <c r="BL989" i="1"/>
  <c r="BL990" i="1"/>
  <c r="BL991" i="1"/>
  <c r="BL992" i="1"/>
  <c r="BL993" i="1"/>
  <c r="BL994" i="1"/>
  <c r="BL995" i="1"/>
  <c r="BL996" i="1"/>
  <c r="BL997" i="1"/>
  <c r="BL998" i="1"/>
  <c r="BL999" i="1"/>
  <c r="BL1000" i="1"/>
  <c r="BL1001" i="1"/>
  <c r="BL1002" i="1"/>
  <c r="BL1003" i="1"/>
  <c r="BL1004" i="1"/>
  <c r="BL1005" i="1"/>
  <c r="FW6" i="1"/>
  <c r="FW7" i="1"/>
  <c r="FW8" i="1"/>
  <c r="FW9" i="1"/>
  <c r="FW10" i="1"/>
  <c r="FW11" i="1"/>
  <c r="FW12" i="1"/>
  <c r="FW13" i="1"/>
  <c r="FW14" i="1"/>
  <c r="FW15" i="1"/>
  <c r="FW16" i="1"/>
  <c r="FW17" i="1"/>
  <c r="FW18" i="1"/>
  <c r="FW19" i="1"/>
  <c r="FW20" i="1"/>
  <c r="FW21" i="1"/>
  <c r="FW22" i="1"/>
  <c r="FW23" i="1"/>
  <c r="FW24" i="1"/>
  <c r="FW25" i="1"/>
  <c r="FW26" i="1"/>
  <c r="FW27" i="1"/>
  <c r="FW28" i="1"/>
  <c r="FW29" i="1"/>
  <c r="FW30" i="1"/>
  <c r="FW31" i="1"/>
  <c r="FW32" i="1"/>
  <c r="FW33" i="1"/>
  <c r="FW34" i="1"/>
  <c r="FW35" i="1"/>
  <c r="FW36" i="1"/>
  <c r="FW37" i="1"/>
  <c r="FW38" i="1"/>
  <c r="FW39" i="1"/>
  <c r="FW40" i="1"/>
  <c r="FW41" i="1"/>
  <c r="FW42" i="1"/>
  <c r="FW43" i="1"/>
  <c r="FW44" i="1"/>
  <c r="FW45" i="1"/>
  <c r="FW46" i="1"/>
  <c r="FW47" i="1"/>
  <c r="FW48" i="1"/>
  <c r="FW49" i="1"/>
  <c r="FW50" i="1"/>
  <c r="FW51" i="1"/>
  <c r="FW52" i="1"/>
  <c r="FW53" i="1"/>
  <c r="FW54" i="1"/>
  <c r="FW55" i="1"/>
  <c r="FW56" i="1"/>
  <c r="FW57" i="1"/>
  <c r="FW58" i="1"/>
  <c r="FW59" i="1"/>
  <c r="FW60" i="1"/>
  <c r="FW61" i="1"/>
  <c r="FW62" i="1"/>
  <c r="FW63" i="1"/>
  <c r="FW64" i="1"/>
  <c r="FW65" i="1"/>
  <c r="FW66" i="1"/>
  <c r="FW67" i="1"/>
  <c r="FW68" i="1"/>
  <c r="FW69" i="1"/>
  <c r="FW70" i="1"/>
  <c r="FW71" i="1"/>
  <c r="FW72" i="1"/>
  <c r="FW73" i="1"/>
  <c r="FW74" i="1"/>
  <c r="FW75" i="1"/>
  <c r="FW76" i="1"/>
  <c r="FW77" i="1"/>
  <c r="FW78" i="1"/>
  <c r="FW79" i="1"/>
  <c r="FW80" i="1"/>
  <c r="FW81" i="1"/>
  <c r="FW82" i="1"/>
  <c r="FW83" i="1"/>
  <c r="FW84" i="1"/>
  <c r="FW85" i="1"/>
  <c r="FW86" i="1"/>
  <c r="FW87" i="1"/>
  <c r="FW88" i="1"/>
  <c r="FW89" i="1"/>
  <c r="FW90" i="1"/>
  <c r="FW91" i="1"/>
  <c r="FW92" i="1"/>
  <c r="FW93" i="1"/>
  <c r="FW94" i="1"/>
  <c r="FW95" i="1"/>
  <c r="FW96" i="1"/>
  <c r="FW97" i="1"/>
  <c r="FW98" i="1"/>
  <c r="FW99" i="1"/>
  <c r="FW100" i="1"/>
  <c r="FW101" i="1"/>
  <c r="FW102" i="1"/>
  <c r="FW103" i="1"/>
  <c r="FW104" i="1"/>
  <c r="FW105" i="1"/>
  <c r="FW106" i="1"/>
  <c r="FW107" i="1"/>
  <c r="FW108" i="1"/>
  <c r="FW109" i="1"/>
  <c r="FW110" i="1"/>
  <c r="FW111" i="1"/>
  <c r="FW112" i="1"/>
  <c r="FW113" i="1"/>
  <c r="FW114" i="1"/>
  <c r="FW115" i="1"/>
  <c r="FW116" i="1"/>
  <c r="FW117" i="1"/>
  <c r="FW118" i="1"/>
  <c r="FW119" i="1"/>
  <c r="FW120" i="1"/>
  <c r="FW121" i="1"/>
  <c r="FW122" i="1"/>
  <c r="FW123" i="1"/>
  <c r="FW124" i="1"/>
  <c r="FW125" i="1"/>
  <c r="FW126" i="1"/>
  <c r="FW127" i="1"/>
  <c r="FW128" i="1"/>
  <c r="FW129" i="1"/>
  <c r="FW130" i="1"/>
  <c r="FW131" i="1"/>
  <c r="FW132" i="1"/>
  <c r="FW133" i="1"/>
  <c r="FW134" i="1"/>
  <c r="FW135" i="1"/>
  <c r="FW136" i="1"/>
  <c r="FW137" i="1"/>
  <c r="FW138" i="1"/>
  <c r="FW139" i="1"/>
  <c r="FW140" i="1"/>
  <c r="FW141" i="1"/>
  <c r="FW142" i="1"/>
  <c r="FW143" i="1"/>
  <c r="FW144" i="1"/>
  <c r="FW145" i="1"/>
  <c r="FW146" i="1"/>
  <c r="FW147" i="1"/>
  <c r="FW148" i="1"/>
  <c r="FW149" i="1"/>
  <c r="FW150" i="1"/>
  <c r="FW151" i="1"/>
  <c r="FW152" i="1"/>
  <c r="FW153" i="1"/>
  <c r="FW154" i="1"/>
  <c r="FW155" i="1"/>
  <c r="FW156" i="1"/>
  <c r="FW157" i="1"/>
  <c r="FW158" i="1"/>
  <c r="FW159" i="1"/>
  <c r="FW160" i="1"/>
  <c r="FW161" i="1"/>
  <c r="FW162" i="1"/>
  <c r="FW163" i="1"/>
  <c r="FW164" i="1"/>
  <c r="FW165" i="1"/>
  <c r="FW166" i="1"/>
  <c r="FW167" i="1"/>
  <c r="FW168" i="1"/>
  <c r="FW169" i="1"/>
  <c r="FW170" i="1"/>
  <c r="FW171" i="1"/>
  <c r="FW172" i="1"/>
  <c r="FW173" i="1"/>
  <c r="FW174" i="1"/>
  <c r="FW175" i="1"/>
  <c r="FW176" i="1"/>
  <c r="FW177" i="1"/>
  <c r="FW178" i="1"/>
  <c r="FW179" i="1"/>
  <c r="FW180" i="1"/>
  <c r="FW181" i="1"/>
  <c r="FW182" i="1"/>
  <c r="FW183" i="1"/>
  <c r="FW184" i="1"/>
  <c r="FW185" i="1"/>
  <c r="FW186" i="1"/>
  <c r="FW187" i="1"/>
  <c r="FW188" i="1"/>
  <c r="FW189" i="1"/>
  <c r="FW190" i="1"/>
  <c r="FW191" i="1"/>
  <c r="FW192" i="1"/>
  <c r="FW193" i="1"/>
  <c r="FW194" i="1"/>
  <c r="FW195" i="1"/>
  <c r="FW196" i="1"/>
  <c r="FW197" i="1"/>
  <c r="FW198" i="1"/>
  <c r="FW199" i="1"/>
  <c r="FW200" i="1"/>
  <c r="FW201" i="1"/>
  <c r="FW202" i="1"/>
  <c r="FW203" i="1"/>
  <c r="FW204" i="1"/>
  <c r="FW205" i="1"/>
  <c r="FW206" i="1"/>
  <c r="FW207" i="1"/>
  <c r="FW208" i="1"/>
  <c r="FW209" i="1"/>
  <c r="FW210" i="1"/>
  <c r="FW211" i="1"/>
  <c r="FW212" i="1"/>
  <c r="FW213" i="1"/>
  <c r="FW214" i="1"/>
  <c r="FW215" i="1"/>
  <c r="FW216" i="1"/>
  <c r="FW217" i="1"/>
  <c r="FW218" i="1"/>
  <c r="FW219" i="1"/>
  <c r="FW220" i="1"/>
  <c r="FW221" i="1"/>
  <c r="FW222" i="1"/>
  <c r="FW223" i="1"/>
  <c r="FW224" i="1"/>
  <c r="FW225" i="1"/>
  <c r="FW226" i="1"/>
  <c r="FW227" i="1"/>
  <c r="FW228" i="1"/>
  <c r="FW229" i="1"/>
  <c r="FW230" i="1"/>
  <c r="FW231" i="1"/>
  <c r="FW232" i="1"/>
  <c r="FW233" i="1"/>
  <c r="FW234" i="1"/>
  <c r="FW235" i="1"/>
  <c r="FW236" i="1"/>
  <c r="FW237" i="1"/>
  <c r="FW238" i="1"/>
  <c r="FW239" i="1"/>
  <c r="FW240" i="1"/>
  <c r="FW241" i="1"/>
  <c r="FW242" i="1"/>
  <c r="FW243" i="1"/>
  <c r="FW244" i="1"/>
  <c r="FW245" i="1"/>
  <c r="FW246" i="1"/>
  <c r="FW247" i="1"/>
  <c r="FW248" i="1"/>
  <c r="FW249" i="1"/>
  <c r="FW250" i="1"/>
  <c r="FW251" i="1"/>
  <c r="FW252" i="1"/>
  <c r="FW253" i="1"/>
  <c r="FW254" i="1"/>
  <c r="FW255" i="1"/>
  <c r="FW256" i="1"/>
  <c r="FW257" i="1"/>
  <c r="FW258" i="1"/>
  <c r="FW259" i="1"/>
  <c r="FW260" i="1"/>
  <c r="FW261" i="1"/>
  <c r="FW262" i="1"/>
  <c r="FW263" i="1"/>
  <c r="FW264" i="1"/>
  <c r="FW265" i="1"/>
  <c r="FW266" i="1"/>
  <c r="FW267" i="1"/>
  <c r="FW268" i="1"/>
  <c r="FW269" i="1"/>
  <c r="FW270" i="1"/>
  <c r="FW271" i="1"/>
  <c r="FW272" i="1"/>
  <c r="FW273" i="1"/>
  <c r="FW274" i="1"/>
  <c r="FW275" i="1"/>
  <c r="FW276" i="1"/>
  <c r="FW277" i="1"/>
  <c r="FW278" i="1"/>
  <c r="FW279" i="1"/>
  <c r="FW280" i="1"/>
  <c r="FW281" i="1"/>
  <c r="FW282" i="1"/>
  <c r="FW283" i="1"/>
  <c r="FW284" i="1"/>
  <c r="FW285" i="1"/>
  <c r="FW286" i="1"/>
  <c r="FW287" i="1"/>
  <c r="FW288" i="1"/>
  <c r="FW289" i="1"/>
  <c r="FW290" i="1"/>
  <c r="FW291" i="1"/>
  <c r="FW292" i="1"/>
  <c r="FW293" i="1"/>
  <c r="FW294" i="1"/>
  <c r="FW295" i="1"/>
  <c r="FW296" i="1"/>
  <c r="FW297" i="1"/>
  <c r="FW298" i="1"/>
  <c r="FW299" i="1"/>
  <c r="FW300" i="1"/>
  <c r="FW301" i="1"/>
  <c r="FW302" i="1"/>
  <c r="FW303" i="1"/>
  <c r="FW304" i="1"/>
  <c r="FW305" i="1"/>
  <c r="FW306" i="1"/>
  <c r="FW307" i="1"/>
  <c r="FW308" i="1"/>
  <c r="FW309" i="1"/>
  <c r="FW310" i="1"/>
  <c r="FW311" i="1"/>
  <c r="FW312" i="1"/>
  <c r="FW313" i="1"/>
  <c r="FW314" i="1"/>
  <c r="FW315" i="1"/>
  <c r="FW316" i="1"/>
  <c r="FW317" i="1"/>
  <c r="FW318" i="1"/>
  <c r="FW319" i="1"/>
  <c r="FW320" i="1"/>
  <c r="FW321" i="1"/>
  <c r="FW322" i="1"/>
  <c r="FW323" i="1"/>
  <c r="FW324" i="1"/>
  <c r="FW325" i="1"/>
  <c r="FW326" i="1"/>
  <c r="FW327" i="1"/>
  <c r="FW328" i="1"/>
  <c r="FW329" i="1"/>
  <c r="FW330" i="1"/>
  <c r="FW331" i="1"/>
  <c r="FW332" i="1"/>
  <c r="FW333" i="1"/>
  <c r="FW334" i="1"/>
  <c r="FW335" i="1"/>
  <c r="FW336" i="1"/>
  <c r="FW337" i="1"/>
  <c r="FW338" i="1"/>
  <c r="FW339" i="1"/>
  <c r="FW340" i="1"/>
  <c r="FW341" i="1"/>
  <c r="FW342" i="1"/>
  <c r="FW343" i="1"/>
  <c r="FW344" i="1"/>
  <c r="FW345" i="1"/>
  <c r="FW346" i="1"/>
  <c r="FW347" i="1"/>
  <c r="FW348" i="1"/>
  <c r="FW349" i="1"/>
  <c r="FW350" i="1"/>
  <c r="FW351" i="1"/>
  <c r="FW352" i="1"/>
  <c r="FW353" i="1"/>
  <c r="FW354" i="1"/>
  <c r="FW355" i="1"/>
  <c r="FW356" i="1"/>
  <c r="FW357" i="1"/>
  <c r="FW358" i="1"/>
  <c r="FW359" i="1"/>
  <c r="FW360" i="1"/>
  <c r="FW361" i="1"/>
  <c r="FW362" i="1"/>
  <c r="FW363" i="1"/>
  <c r="FW364" i="1"/>
  <c r="FW365" i="1"/>
  <c r="FW366" i="1"/>
  <c r="FW367" i="1"/>
  <c r="FW368" i="1"/>
  <c r="FW369" i="1"/>
  <c r="FW370" i="1"/>
  <c r="FW371" i="1"/>
  <c r="FW372" i="1"/>
  <c r="FW373" i="1"/>
  <c r="FW374" i="1"/>
  <c r="FW375" i="1"/>
  <c r="FW376" i="1"/>
  <c r="FW377" i="1"/>
  <c r="FW378" i="1"/>
  <c r="FW379" i="1"/>
  <c r="FW380" i="1"/>
  <c r="FW381" i="1"/>
  <c r="FW382" i="1"/>
  <c r="FW383" i="1"/>
  <c r="FW384" i="1"/>
  <c r="FW385" i="1"/>
  <c r="FW386" i="1"/>
  <c r="FW387" i="1"/>
  <c r="FW388" i="1"/>
  <c r="FW389" i="1"/>
  <c r="FW390" i="1"/>
  <c r="FW391" i="1"/>
  <c r="FW392" i="1"/>
  <c r="FW393" i="1"/>
  <c r="FW394" i="1"/>
  <c r="FW395" i="1"/>
  <c r="FW396" i="1"/>
  <c r="FW397" i="1"/>
  <c r="FW398" i="1"/>
  <c r="FW399" i="1"/>
  <c r="FW400" i="1"/>
  <c r="FW401" i="1"/>
  <c r="FW402" i="1"/>
  <c r="FW403" i="1"/>
  <c r="FW404" i="1"/>
  <c r="FW405" i="1"/>
  <c r="FW406" i="1"/>
  <c r="FW407" i="1"/>
  <c r="FW408" i="1"/>
  <c r="FW409" i="1"/>
  <c r="FW410" i="1"/>
  <c r="FW411" i="1"/>
  <c r="FW412" i="1"/>
  <c r="FW413" i="1"/>
  <c r="FW414" i="1"/>
  <c r="FW415" i="1"/>
  <c r="FW416" i="1"/>
  <c r="FW417" i="1"/>
  <c r="FW418" i="1"/>
  <c r="FW419" i="1"/>
  <c r="FW420" i="1"/>
  <c r="FW421" i="1"/>
  <c r="FW422" i="1"/>
  <c r="FW423" i="1"/>
  <c r="FW424" i="1"/>
  <c r="FW425" i="1"/>
  <c r="FW426" i="1"/>
  <c r="FW427" i="1"/>
  <c r="FW428" i="1"/>
  <c r="FW429" i="1"/>
  <c r="FW430" i="1"/>
  <c r="FW431" i="1"/>
  <c r="FW432" i="1"/>
  <c r="FW433" i="1"/>
  <c r="FW434" i="1"/>
  <c r="FW435" i="1"/>
  <c r="FW436" i="1"/>
  <c r="FW437" i="1"/>
  <c r="FW438" i="1"/>
  <c r="FW439" i="1"/>
  <c r="FW440" i="1"/>
  <c r="FW441" i="1"/>
  <c r="FW442" i="1"/>
  <c r="FW443" i="1"/>
  <c r="FW444" i="1"/>
  <c r="FW445" i="1"/>
  <c r="FW446" i="1"/>
  <c r="FW447" i="1"/>
  <c r="FW448" i="1"/>
  <c r="FW449" i="1"/>
  <c r="FW450" i="1"/>
  <c r="FW451" i="1"/>
  <c r="FW452" i="1"/>
  <c r="FW453" i="1"/>
  <c r="FW454" i="1"/>
  <c r="FW455" i="1"/>
  <c r="FW456" i="1"/>
  <c r="FW457" i="1"/>
  <c r="FW458" i="1"/>
  <c r="FW459" i="1"/>
  <c r="FW460" i="1"/>
  <c r="FW461" i="1"/>
  <c r="FW462" i="1"/>
  <c r="FW463" i="1"/>
  <c r="FW464" i="1"/>
  <c r="FW465" i="1"/>
  <c r="FW466" i="1"/>
  <c r="FW467" i="1"/>
  <c r="FW468" i="1"/>
  <c r="FW469" i="1"/>
  <c r="FW470" i="1"/>
  <c r="FW471" i="1"/>
  <c r="FW472" i="1"/>
  <c r="FW473" i="1"/>
  <c r="FW474" i="1"/>
  <c r="FW475" i="1"/>
  <c r="FW476" i="1"/>
  <c r="FW477" i="1"/>
  <c r="FW478" i="1"/>
  <c r="FW479" i="1"/>
  <c r="FW480" i="1"/>
  <c r="FW481" i="1"/>
  <c r="FW482" i="1"/>
  <c r="FW483" i="1"/>
  <c r="FW484" i="1"/>
  <c r="FW485" i="1"/>
  <c r="FW486" i="1"/>
  <c r="FW487" i="1"/>
  <c r="FW488" i="1"/>
  <c r="FW489" i="1"/>
  <c r="FW490" i="1"/>
  <c r="FW491" i="1"/>
  <c r="FW492" i="1"/>
  <c r="FW493" i="1"/>
  <c r="FW494" i="1"/>
  <c r="FW495" i="1"/>
  <c r="FW496" i="1"/>
  <c r="FW497" i="1"/>
  <c r="FW498" i="1"/>
  <c r="FW499" i="1"/>
  <c r="FW500" i="1"/>
  <c r="FW501" i="1"/>
  <c r="FW502" i="1"/>
  <c r="FW503" i="1"/>
  <c r="FW504" i="1"/>
  <c r="FW505" i="1"/>
  <c r="FW506" i="1"/>
  <c r="FW507" i="1"/>
  <c r="FW508" i="1"/>
  <c r="FW509" i="1"/>
  <c r="FW510" i="1"/>
  <c r="FW511" i="1"/>
  <c r="FW512" i="1"/>
  <c r="FW513" i="1"/>
  <c r="FW514" i="1"/>
  <c r="FW515" i="1"/>
  <c r="FW516" i="1"/>
  <c r="FW517" i="1"/>
  <c r="FW518" i="1"/>
  <c r="FW519" i="1"/>
  <c r="FW520" i="1"/>
  <c r="FW521" i="1"/>
  <c r="FW522" i="1"/>
  <c r="FW523" i="1"/>
  <c r="FW524" i="1"/>
  <c r="FW525" i="1"/>
  <c r="FW526" i="1"/>
  <c r="FW527" i="1"/>
  <c r="FW528" i="1"/>
  <c r="FW529" i="1"/>
  <c r="FW530" i="1"/>
  <c r="FW531" i="1"/>
  <c r="FW532" i="1"/>
  <c r="FW533" i="1"/>
  <c r="FW534" i="1"/>
  <c r="FW535" i="1"/>
  <c r="FW536" i="1"/>
  <c r="FW537" i="1"/>
  <c r="FW538" i="1"/>
  <c r="FW539" i="1"/>
  <c r="FW540" i="1"/>
  <c r="FW541" i="1"/>
  <c r="FW542" i="1"/>
  <c r="FW543" i="1"/>
  <c r="FW544" i="1"/>
  <c r="FW545" i="1"/>
  <c r="FW546" i="1"/>
  <c r="FW547" i="1"/>
  <c r="FW548" i="1"/>
  <c r="FW549" i="1"/>
  <c r="FW550" i="1"/>
  <c r="FW551" i="1"/>
  <c r="FW552" i="1"/>
  <c r="FW553" i="1"/>
  <c r="FW554" i="1"/>
  <c r="FW555" i="1"/>
  <c r="FW556" i="1"/>
  <c r="FW557" i="1"/>
  <c r="FW558" i="1"/>
  <c r="FW559" i="1"/>
  <c r="FW560" i="1"/>
  <c r="FW561" i="1"/>
  <c r="FW562" i="1"/>
  <c r="FW563" i="1"/>
  <c r="FW564" i="1"/>
  <c r="FW565" i="1"/>
  <c r="FW566" i="1"/>
  <c r="FW567" i="1"/>
  <c r="FW568" i="1"/>
  <c r="FW569" i="1"/>
  <c r="FW570" i="1"/>
  <c r="FW571" i="1"/>
  <c r="FW572" i="1"/>
  <c r="FW573" i="1"/>
  <c r="FW574" i="1"/>
  <c r="FW575" i="1"/>
  <c r="FW576" i="1"/>
  <c r="FW577" i="1"/>
  <c r="FW578" i="1"/>
  <c r="FW579" i="1"/>
  <c r="FW580" i="1"/>
  <c r="FW581" i="1"/>
  <c r="FW582" i="1"/>
  <c r="FW583" i="1"/>
  <c r="FW584" i="1"/>
  <c r="FW585" i="1"/>
  <c r="FW586" i="1"/>
  <c r="FW587" i="1"/>
  <c r="FW588" i="1"/>
  <c r="FW589" i="1"/>
  <c r="FW590" i="1"/>
  <c r="FW591" i="1"/>
  <c r="FW592" i="1"/>
  <c r="FW593" i="1"/>
  <c r="FW594" i="1"/>
  <c r="FW595" i="1"/>
  <c r="FW596" i="1"/>
  <c r="FW597" i="1"/>
  <c r="FW598" i="1"/>
  <c r="FW599" i="1"/>
  <c r="FW600" i="1"/>
  <c r="FW601" i="1"/>
  <c r="FW602" i="1"/>
  <c r="FW603" i="1"/>
  <c r="FW604" i="1"/>
  <c r="FW605" i="1"/>
  <c r="FW606" i="1"/>
  <c r="FW607" i="1"/>
  <c r="FW608" i="1"/>
  <c r="FW609" i="1"/>
  <c r="FW610" i="1"/>
  <c r="FW611" i="1"/>
  <c r="FW612" i="1"/>
  <c r="FW613" i="1"/>
  <c r="FW614" i="1"/>
  <c r="FW615" i="1"/>
  <c r="FW616" i="1"/>
  <c r="FW617" i="1"/>
  <c r="FW618" i="1"/>
  <c r="FW619" i="1"/>
  <c r="FW620" i="1"/>
  <c r="FW621" i="1"/>
  <c r="FW622" i="1"/>
  <c r="FW623" i="1"/>
  <c r="FW624" i="1"/>
  <c r="FW625" i="1"/>
  <c r="FW626" i="1"/>
  <c r="FW627" i="1"/>
  <c r="FW628" i="1"/>
  <c r="FW629" i="1"/>
  <c r="FW630" i="1"/>
  <c r="FW631" i="1"/>
  <c r="FW632" i="1"/>
  <c r="FW633" i="1"/>
  <c r="FW634" i="1"/>
  <c r="FW635" i="1"/>
  <c r="FW636" i="1"/>
  <c r="FW637" i="1"/>
  <c r="FW638" i="1"/>
  <c r="FW639" i="1"/>
  <c r="FW640" i="1"/>
  <c r="FW641" i="1"/>
  <c r="FW642" i="1"/>
  <c r="FW643" i="1"/>
  <c r="FW644" i="1"/>
  <c r="FW645" i="1"/>
  <c r="FW646" i="1"/>
  <c r="FW647" i="1"/>
  <c r="FW648" i="1"/>
  <c r="FW649" i="1"/>
  <c r="FW650" i="1"/>
  <c r="FW651" i="1"/>
  <c r="FW652" i="1"/>
  <c r="FW653" i="1"/>
  <c r="FW654" i="1"/>
  <c r="FW655" i="1"/>
  <c r="FW656" i="1"/>
  <c r="FW657" i="1"/>
  <c r="FW658" i="1"/>
  <c r="FW659" i="1"/>
  <c r="FW660" i="1"/>
  <c r="FW661" i="1"/>
  <c r="FW662" i="1"/>
  <c r="FW663" i="1"/>
  <c r="FW664" i="1"/>
  <c r="FW665" i="1"/>
  <c r="FW666" i="1"/>
  <c r="FW667" i="1"/>
  <c r="FW668" i="1"/>
  <c r="FW669" i="1"/>
  <c r="FW670" i="1"/>
  <c r="FW671" i="1"/>
  <c r="FW672" i="1"/>
  <c r="FW673" i="1"/>
  <c r="FW674" i="1"/>
  <c r="FW675" i="1"/>
  <c r="FW676" i="1"/>
  <c r="FW677" i="1"/>
  <c r="FW678" i="1"/>
  <c r="FW679" i="1"/>
  <c r="FW680" i="1"/>
  <c r="FW681" i="1"/>
  <c r="FW682" i="1"/>
  <c r="FW683" i="1"/>
  <c r="FW684" i="1"/>
  <c r="FW685" i="1"/>
  <c r="FW686" i="1"/>
  <c r="FW687" i="1"/>
  <c r="FW688" i="1"/>
  <c r="FW689" i="1"/>
  <c r="FW690" i="1"/>
  <c r="FW691" i="1"/>
  <c r="FW692" i="1"/>
  <c r="FW693" i="1"/>
  <c r="FW694" i="1"/>
  <c r="FW695" i="1"/>
  <c r="FW696" i="1"/>
  <c r="FW697" i="1"/>
  <c r="FW698" i="1"/>
  <c r="FW699" i="1"/>
  <c r="FW700" i="1"/>
  <c r="FW701" i="1"/>
  <c r="FW702" i="1"/>
  <c r="FW703" i="1"/>
  <c r="FW704" i="1"/>
  <c r="FW705" i="1"/>
  <c r="FW706" i="1"/>
  <c r="FW707" i="1"/>
  <c r="FW708" i="1"/>
  <c r="FW709" i="1"/>
  <c r="FW710" i="1"/>
  <c r="FW711" i="1"/>
  <c r="FW712" i="1"/>
  <c r="FW713" i="1"/>
  <c r="FW714" i="1"/>
  <c r="FW715" i="1"/>
  <c r="FW716" i="1"/>
  <c r="FW717" i="1"/>
  <c r="FW718" i="1"/>
  <c r="FW719" i="1"/>
  <c r="FW720" i="1"/>
  <c r="FW721" i="1"/>
  <c r="FW722" i="1"/>
  <c r="FW723" i="1"/>
  <c r="FW724" i="1"/>
  <c r="FW725" i="1"/>
  <c r="FW726" i="1"/>
  <c r="FW727" i="1"/>
  <c r="FW728" i="1"/>
  <c r="FW729" i="1"/>
  <c r="FW730" i="1"/>
  <c r="FW731" i="1"/>
  <c r="FW732" i="1"/>
  <c r="FW733" i="1"/>
  <c r="FW734" i="1"/>
  <c r="FW735" i="1"/>
  <c r="FW736" i="1"/>
  <c r="FW737" i="1"/>
  <c r="FW738" i="1"/>
  <c r="FW739" i="1"/>
  <c r="FW740" i="1"/>
  <c r="FW741" i="1"/>
  <c r="FW742" i="1"/>
  <c r="FW743" i="1"/>
  <c r="FW744" i="1"/>
  <c r="FW745" i="1"/>
  <c r="FW746" i="1"/>
  <c r="FW747" i="1"/>
  <c r="FW748" i="1"/>
  <c r="FW749" i="1"/>
  <c r="FW750" i="1"/>
  <c r="FW751" i="1"/>
  <c r="FW752" i="1"/>
  <c r="FW753" i="1"/>
  <c r="FW754" i="1"/>
  <c r="FW755" i="1"/>
  <c r="FW756" i="1"/>
  <c r="FW757" i="1"/>
  <c r="FW758" i="1"/>
  <c r="FW759" i="1"/>
  <c r="FW760" i="1"/>
  <c r="FW761" i="1"/>
  <c r="FW762" i="1"/>
  <c r="FW763" i="1"/>
  <c r="FW764" i="1"/>
  <c r="FW765" i="1"/>
  <c r="FW766" i="1"/>
  <c r="FW767" i="1"/>
  <c r="FW768" i="1"/>
  <c r="FW769" i="1"/>
  <c r="FW770" i="1"/>
  <c r="FW771" i="1"/>
  <c r="FW772" i="1"/>
  <c r="FW773" i="1"/>
  <c r="FW774" i="1"/>
  <c r="FW775" i="1"/>
  <c r="FW776" i="1"/>
  <c r="FW777" i="1"/>
  <c r="FW778" i="1"/>
  <c r="FW779" i="1"/>
  <c r="FW780" i="1"/>
  <c r="FW781" i="1"/>
  <c r="FW782" i="1"/>
  <c r="FW783" i="1"/>
  <c r="FW784" i="1"/>
  <c r="FW785" i="1"/>
  <c r="FW786" i="1"/>
  <c r="FW787" i="1"/>
  <c r="FW788" i="1"/>
  <c r="FW789" i="1"/>
  <c r="FW790" i="1"/>
  <c r="FW791" i="1"/>
  <c r="FW792" i="1"/>
  <c r="FW793" i="1"/>
  <c r="FW794" i="1"/>
  <c r="FW795" i="1"/>
  <c r="FW796" i="1"/>
  <c r="FW797" i="1"/>
  <c r="FW798" i="1"/>
  <c r="FW799" i="1"/>
  <c r="FW800" i="1"/>
  <c r="FW801" i="1"/>
  <c r="FW802" i="1"/>
  <c r="FW803" i="1"/>
  <c r="FW804" i="1"/>
  <c r="FW805" i="1"/>
  <c r="FW806" i="1"/>
  <c r="FW807" i="1"/>
  <c r="FW808" i="1"/>
  <c r="FW809" i="1"/>
  <c r="FW810" i="1"/>
  <c r="FW811" i="1"/>
  <c r="FW812" i="1"/>
  <c r="FW813" i="1"/>
  <c r="FW814" i="1"/>
  <c r="FW815" i="1"/>
  <c r="FW816" i="1"/>
  <c r="FW817" i="1"/>
  <c r="FW818" i="1"/>
  <c r="FW819" i="1"/>
  <c r="FW820" i="1"/>
  <c r="FW821" i="1"/>
  <c r="FW822" i="1"/>
  <c r="FW823" i="1"/>
  <c r="FW824" i="1"/>
  <c r="FW825" i="1"/>
  <c r="FW826" i="1"/>
  <c r="FW827" i="1"/>
  <c r="FW828" i="1"/>
  <c r="FW829" i="1"/>
  <c r="FW830" i="1"/>
  <c r="FW831" i="1"/>
  <c r="FW832" i="1"/>
  <c r="FW833" i="1"/>
  <c r="FW834" i="1"/>
  <c r="FW835" i="1"/>
  <c r="FW836" i="1"/>
  <c r="FW837" i="1"/>
  <c r="FW838" i="1"/>
  <c r="FW839" i="1"/>
  <c r="FW840" i="1"/>
  <c r="FW841" i="1"/>
  <c r="FW842" i="1"/>
  <c r="FW843" i="1"/>
  <c r="FW844" i="1"/>
  <c r="FW845" i="1"/>
  <c r="FW846" i="1"/>
  <c r="FW847" i="1"/>
  <c r="FW848" i="1"/>
  <c r="FW849" i="1"/>
  <c r="FW850" i="1"/>
  <c r="FW851" i="1"/>
  <c r="FW852" i="1"/>
  <c r="FW853" i="1"/>
  <c r="FW854" i="1"/>
  <c r="FW855" i="1"/>
  <c r="FW856" i="1"/>
  <c r="FW857" i="1"/>
  <c r="FW858" i="1"/>
  <c r="FW859" i="1"/>
  <c r="FW860" i="1"/>
  <c r="FW861" i="1"/>
  <c r="FW862" i="1"/>
  <c r="FW863" i="1"/>
  <c r="FW864" i="1"/>
  <c r="FW865" i="1"/>
  <c r="FW866" i="1"/>
  <c r="FW867" i="1"/>
  <c r="FW868" i="1"/>
  <c r="FW869" i="1"/>
  <c r="FW870" i="1"/>
  <c r="FW871" i="1"/>
  <c r="FW872" i="1"/>
  <c r="FW873" i="1"/>
  <c r="FW874" i="1"/>
  <c r="FW875" i="1"/>
  <c r="FW876" i="1"/>
  <c r="FW877" i="1"/>
  <c r="FW878" i="1"/>
  <c r="FW879" i="1"/>
  <c r="FW880" i="1"/>
  <c r="FW881" i="1"/>
  <c r="FW882" i="1"/>
  <c r="FW883" i="1"/>
  <c r="FW884" i="1"/>
  <c r="FW885" i="1"/>
  <c r="FW886" i="1"/>
  <c r="FW887" i="1"/>
  <c r="FW888" i="1"/>
  <c r="FW889" i="1"/>
  <c r="FW890" i="1"/>
  <c r="FW891" i="1"/>
  <c r="FW892" i="1"/>
  <c r="FW893" i="1"/>
  <c r="FW894" i="1"/>
  <c r="FW895" i="1"/>
  <c r="FW896" i="1"/>
  <c r="FW897" i="1"/>
  <c r="FW898" i="1"/>
  <c r="FW899" i="1"/>
  <c r="FW900" i="1"/>
  <c r="FW901" i="1"/>
  <c r="FW902" i="1"/>
  <c r="FW903" i="1"/>
  <c r="FW904" i="1"/>
  <c r="FW905" i="1"/>
  <c r="FW906" i="1"/>
  <c r="FW907" i="1"/>
  <c r="FW908" i="1"/>
  <c r="FW909" i="1"/>
  <c r="FW910" i="1"/>
  <c r="FW911" i="1"/>
  <c r="FW912" i="1"/>
  <c r="FW913" i="1"/>
  <c r="FW914" i="1"/>
  <c r="FW915" i="1"/>
  <c r="FW916" i="1"/>
  <c r="FW917" i="1"/>
  <c r="FW918" i="1"/>
  <c r="FW919" i="1"/>
  <c r="FW920" i="1"/>
  <c r="FW921" i="1"/>
  <c r="FW922" i="1"/>
  <c r="FW923" i="1"/>
  <c r="FW924" i="1"/>
  <c r="FW925" i="1"/>
  <c r="FW926" i="1"/>
  <c r="FW927" i="1"/>
  <c r="FW928" i="1"/>
  <c r="FW929" i="1"/>
  <c r="FW930" i="1"/>
  <c r="FW931" i="1"/>
  <c r="FW932" i="1"/>
  <c r="FW933" i="1"/>
  <c r="FW934" i="1"/>
  <c r="FW935" i="1"/>
  <c r="FW936" i="1"/>
  <c r="FW937" i="1"/>
  <c r="FW938" i="1"/>
  <c r="FW939" i="1"/>
  <c r="FW940" i="1"/>
  <c r="FW941" i="1"/>
  <c r="FW942" i="1"/>
  <c r="FW943" i="1"/>
  <c r="FW944" i="1"/>
  <c r="FW945" i="1"/>
  <c r="FW946" i="1"/>
  <c r="FW947" i="1"/>
  <c r="FW948" i="1"/>
  <c r="FW949" i="1"/>
  <c r="FW950" i="1"/>
  <c r="FW951" i="1"/>
  <c r="FW952" i="1"/>
  <c r="FW953" i="1"/>
  <c r="FW954" i="1"/>
  <c r="FW955" i="1"/>
  <c r="FW956" i="1"/>
  <c r="FW957" i="1"/>
  <c r="FW958" i="1"/>
  <c r="FW959" i="1"/>
  <c r="FW960" i="1"/>
  <c r="FW961" i="1"/>
  <c r="FW962" i="1"/>
  <c r="FW963" i="1"/>
  <c r="FW964" i="1"/>
  <c r="FW965" i="1"/>
  <c r="FW966" i="1"/>
  <c r="FW967" i="1"/>
  <c r="FW968" i="1"/>
  <c r="FW969" i="1"/>
  <c r="FW970" i="1"/>
  <c r="FW971" i="1"/>
  <c r="FW972" i="1"/>
  <c r="FW973" i="1"/>
  <c r="FW974" i="1"/>
  <c r="FW975" i="1"/>
  <c r="FW976" i="1"/>
  <c r="FW977" i="1"/>
  <c r="FW978" i="1"/>
  <c r="FW979" i="1"/>
  <c r="FW980" i="1"/>
  <c r="FW981" i="1"/>
  <c r="FW982" i="1"/>
  <c r="FW983" i="1"/>
  <c r="FW984" i="1"/>
  <c r="FW985" i="1"/>
  <c r="FW986" i="1"/>
  <c r="FW987" i="1"/>
  <c r="FW988" i="1"/>
  <c r="FW989" i="1"/>
  <c r="FW990" i="1"/>
  <c r="FW991" i="1"/>
  <c r="FW992" i="1"/>
  <c r="FW993" i="1"/>
  <c r="FW994" i="1"/>
  <c r="FW995" i="1"/>
  <c r="FW996" i="1"/>
  <c r="FW997" i="1"/>
  <c r="FW998" i="1"/>
  <c r="FW999" i="1"/>
  <c r="FW1000" i="1"/>
  <c r="FW1001" i="1"/>
  <c r="FW1002" i="1"/>
  <c r="FW1003" i="1"/>
  <c r="FW1004" i="1"/>
  <c r="FW1005" i="1"/>
  <c r="FV6" i="1"/>
  <c r="FV7" i="1"/>
  <c r="FV8" i="1"/>
  <c r="FV9" i="1"/>
  <c r="FV10" i="1"/>
  <c r="FV11" i="1"/>
  <c r="FV12" i="1"/>
  <c r="FV13" i="1"/>
  <c r="FV14" i="1"/>
  <c r="FV15" i="1"/>
  <c r="FV16" i="1"/>
  <c r="FV17" i="1"/>
  <c r="FV18" i="1"/>
  <c r="FV19" i="1"/>
  <c r="FV20" i="1"/>
  <c r="FV21" i="1"/>
  <c r="FV22" i="1"/>
  <c r="FV23" i="1"/>
  <c r="FV24" i="1"/>
  <c r="FV25" i="1"/>
  <c r="FV26" i="1"/>
  <c r="FV27" i="1"/>
  <c r="FV28" i="1"/>
  <c r="FV29" i="1"/>
  <c r="FV30" i="1"/>
  <c r="FV31" i="1"/>
  <c r="FV32" i="1"/>
  <c r="FV33" i="1"/>
  <c r="FV34" i="1"/>
  <c r="FV35" i="1"/>
  <c r="FV36" i="1"/>
  <c r="FV37" i="1"/>
  <c r="FV38" i="1"/>
  <c r="FV39" i="1"/>
  <c r="FV40" i="1"/>
  <c r="FV41" i="1"/>
  <c r="FV42" i="1"/>
  <c r="FV43" i="1"/>
  <c r="FV44" i="1"/>
  <c r="FV45" i="1"/>
  <c r="FV46" i="1"/>
  <c r="FV47" i="1"/>
  <c r="FV48" i="1"/>
  <c r="FV49" i="1"/>
  <c r="FV50" i="1"/>
  <c r="FV51" i="1"/>
  <c r="FV52" i="1"/>
  <c r="FV53" i="1"/>
  <c r="FV54" i="1"/>
  <c r="FV55" i="1"/>
  <c r="FV56" i="1"/>
  <c r="FV57" i="1"/>
  <c r="FV58" i="1"/>
  <c r="FV59" i="1"/>
  <c r="FV60" i="1"/>
  <c r="FV61" i="1"/>
  <c r="FV62" i="1"/>
  <c r="FV63" i="1"/>
  <c r="FV64" i="1"/>
  <c r="FV65" i="1"/>
  <c r="FV66" i="1"/>
  <c r="FV67" i="1"/>
  <c r="FV68" i="1"/>
  <c r="FV69" i="1"/>
  <c r="FV70" i="1"/>
  <c r="FV71" i="1"/>
  <c r="FV72" i="1"/>
  <c r="FV73" i="1"/>
  <c r="FV74" i="1"/>
  <c r="FV75" i="1"/>
  <c r="FV76" i="1"/>
  <c r="FV77" i="1"/>
  <c r="FV78" i="1"/>
  <c r="FV79" i="1"/>
  <c r="FV80" i="1"/>
  <c r="FV81" i="1"/>
  <c r="FV82" i="1"/>
  <c r="FV83" i="1"/>
  <c r="FV84" i="1"/>
  <c r="FV85" i="1"/>
  <c r="FV86" i="1"/>
  <c r="FV87" i="1"/>
  <c r="FV88" i="1"/>
  <c r="FV89" i="1"/>
  <c r="FV90" i="1"/>
  <c r="FV91" i="1"/>
  <c r="FV92" i="1"/>
  <c r="FV93" i="1"/>
  <c r="FV94" i="1"/>
  <c r="FV95" i="1"/>
  <c r="FV96" i="1"/>
  <c r="FV97" i="1"/>
  <c r="FV98" i="1"/>
  <c r="FV99" i="1"/>
  <c r="FV100" i="1"/>
  <c r="FV101" i="1"/>
  <c r="FV102" i="1"/>
  <c r="FV103" i="1"/>
  <c r="FV104" i="1"/>
  <c r="FV105" i="1"/>
  <c r="FV106" i="1"/>
  <c r="FV107" i="1"/>
  <c r="FV108" i="1"/>
  <c r="FV109" i="1"/>
  <c r="FV110" i="1"/>
  <c r="FV111" i="1"/>
  <c r="FV112" i="1"/>
  <c r="FV113" i="1"/>
  <c r="FV114" i="1"/>
  <c r="FV115" i="1"/>
  <c r="FV116" i="1"/>
  <c r="FV117" i="1"/>
  <c r="FV118" i="1"/>
  <c r="FV119" i="1"/>
  <c r="FV120" i="1"/>
  <c r="FV121" i="1"/>
  <c r="FV122" i="1"/>
  <c r="FV123" i="1"/>
  <c r="FV124" i="1"/>
  <c r="FV125" i="1"/>
  <c r="FV126" i="1"/>
  <c r="FV127" i="1"/>
  <c r="FV128" i="1"/>
  <c r="FV129" i="1"/>
  <c r="FV130" i="1"/>
  <c r="FV131" i="1"/>
  <c r="FV132" i="1"/>
  <c r="FV133" i="1"/>
  <c r="FV134" i="1"/>
  <c r="FV135" i="1"/>
  <c r="FV136" i="1"/>
  <c r="FV137" i="1"/>
  <c r="FV138" i="1"/>
  <c r="FV139" i="1"/>
  <c r="FV140" i="1"/>
  <c r="FV141" i="1"/>
  <c r="FV142" i="1"/>
  <c r="FV143" i="1"/>
  <c r="FV144" i="1"/>
  <c r="FV145" i="1"/>
  <c r="FV146" i="1"/>
  <c r="FV147" i="1"/>
  <c r="FV148" i="1"/>
  <c r="FV149" i="1"/>
  <c r="FV150" i="1"/>
  <c r="FV151" i="1"/>
  <c r="FV152" i="1"/>
  <c r="FV153" i="1"/>
  <c r="FV154" i="1"/>
  <c r="FV155" i="1"/>
  <c r="FV156" i="1"/>
  <c r="FV157" i="1"/>
  <c r="FV158" i="1"/>
  <c r="FV159" i="1"/>
  <c r="FV160" i="1"/>
  <c r="FV161" i="1"/>
  <c r="FV162" i="1"/>
  <c r="FV163" i="1"/>
  <c r="FV164" i="1"/>
  <c r="FV165" i="1"/>
  <c r="FV166" i="1"/>
  <c r="FV167" i="1"/>
  <c r="FV168" i="1"/>
  <c r="FV169" i="1"/>
  <c r="FV170" i="1"/>
  <c r="FV171" i="1"/>
  <c r="FV172" i="1"/>
  <c r="FV173" i="1"/>
  <c r="FV174" i="1"/>
  <c r="FV175" i="1"/>
  <c r="FV176" i="1"/>
  <c r="FV177" i="1"/>
  <c r="FV178" i="1"/>
  <c r="FV179" i="1"/>
  <c r="FV180" i="1"/>
  <c r="FV181" i="1"/>
  <c r="FV182" i="1"/>
  <c r="FV183" i="1"/>
  <c r="FV184" i="1"/>
  <c r="FV185" i="1"/>
  <c r="FV186" i="1"/>
  <c r="FV187" i="1"/>
  <c r="FV188" i="1"/>
  <c r="FV189" i="1"/>
  <c r="FV190" i="1"/>
  <c r="FV191" i="1"/>
  <c r="FV192" i="1"/>
  <c r="FV193" i="1"/>
  <c r="FV194" i="1"/>
  <c r="FV195" i="1"/>
  <c r="FV196" i="1"/>
  <c r="FV197" i="1"/>
  <c r="FV198" i="1"/>
  <c r="FV199" i="1"/>
  <c r="FV200" i="1"/>
  <c r="FV201" i="1"/>
  <c r="FV202" i="1"/>
  <c r="FV203" i="1"/>
  <c r="FV204" i="1"/>
  <c r="FV205" i="1"/>
  <c r="FV206" i="1"/>
  <c r="FV207" i="1"/>
  <c r="FV208" i="1"/>
  <c r="FV209" i="1"/>
  <c r="FV210" i="1"/>
  <c r="FV211" i="1"/>
  <c r="FV212" i="1"/>
  <c r="FV213" i="1"/>
  <c r="FV214" i="1"/>
  <c r="FV215" i="1"/>
  <c r="FV216" i="1"/>
  <c r="FV217" i="1"/>
  <c r="FV218" i="1"/>
  <c r="FV219" i="1"/>
  <c r="FV220" i="1"/>
  <c r="FV221" i="1"/>
  <c r="FV222" i="1"/>
  <c r="FV223" i="1"/>
  <c r="FV224" i="1"/>
  <c r="FV225" i="1"/>
  <c r="FV226" i="1"/>
  <c r="FV227" i="1"/>
  <c r="FV228" i="1"/>
  <c r="FV229" i="1"/>
  <c r="FV230" i="1"/>
  <c r="FV231" i="1"/>
  <c r="FV232" i="1"/>
  <c r="FV233" i="1"/>
  <c r="FV234" i="1"/>
  <c r="FV235" i="1"/>
  <c r="FV236" i="1"/>
  <c r="FV237" i="1"/>
  <c r="FV238" i="1"/>
  <c r="FV239" i="1"/>
  <c r="FV240" i="1"/>
  <c r="FV241" i="1"/>
  <c r="FV242" i="1"/>
  <c r="FV243" i="1"/>
  <c r="FV244" i="1"/>
  <c r="FV245" i="1"/>
  <c r="FV246" i="1"/>
  <c r="FV247" i="1"/>
  <c r="FV248" i="1"/>
  <c r="FV249" i="1"/>
  <c r="FV250" i="1"/>
  <c r="FV251" i="1"/>
  <c r="FV252" i="1"/>
  <c r="FV253" i="1"/>
  <c r="FV254" i="1"/>
  <c r="FV255" i="1"/>
  <c r="FV256" i="1"/>
  <c r="FV257" i="1"/>
  <c r="FV258" i="1"/>
  <c r="FV259" i="1"/>
  <c r="FV260" i="1"/>
  <c r="FV261" i="1"/>
  <c r="FV262" i="1"/>
  <c r="FV263" i="1"/>
  <c r="FV264" i="1"/>
  <c r="FV265" i="1"/>
  <c r="FV266" i="1"/>
  <c r="FV267" i="1"/>
  <c r="FV268" i="1"/>
  <c r="FV269" i="1"/>
  <c r="FV270" i="1"/>
  <c r="FV271" i="1"/>
  <c r="FV272" i="1"/>
  <c r="FV273" i="1"/>
  <c r="FV274" i="1"/>
  <c r="FV275" i="1"/>
  <c r="FV276" i="1"/>
  <c r="FV277" i="1"/>
  <c r="FV278" i="1"/>
  <c r="FV279" i="1"/>
  <c r="FV280" i="1"/>
  <c r="FV281" i="1"/>
  <c r="FV282" i="1"/>
  <c r="FV283" i="1"/>
  <c r="FV284" i="1"/>
  <c r="FV285" i="1"/>
  <c r="FV286" i="1"/>
  <c r="FV287" i="1"/>
  <c r="FV288" i="1"/>
  <c r="FV289" i="1"/>
  <c r="FV290" i="1"/>
  <c r="FV291" i="1"/>
  <c r="FV292" i="1"/>
  <c r="FV293" i="1"/>
  <c r="FV294" i="1"/>
  <c r="FV295" i="1"/>
  <c r="FV296" i="1"/>
  <c r="FV297" i="1"/>
  <c r="FV298" i="1"/>
  <c r="FV299" i="1"/>
  <c r="FV300" i="1"/>
  <c r="FV301" i="1"/>
  <c r="FV302" i="1"/>
  <c r="FV303" i="1"/>
  <c r="FV304" i="1"/>
  <c r="FV305" i="1"/>
  <c r="FV306" i="1"/>
  <c r="FV307" i="1"/>
  <c r="FV308" i="1"/>
  <c r="FV309" i="1"/>
  <c r="FV310" i="1"/>
  <c r="FV311" i="1"/>
  <c r="FV312" i="1"/>
  <c r="FV313" i="1"/>
  <c r="FV314" i="1"/>
  <c r="FV315" i="1"/>
  <c r="FV316" i="1"/>
  <c r="FV317" i="1"/>
  <c r="FV318" i="1"/>
  <c r="FV319" i="1"/>
  <c r="FV320" i="1"/>
  <c r="FV321" i="1"/>
  <c r="FV322" i="1"/>
  <c r="FV323" i="1"/>
  <c r="FV324" i="1"/>
  <c r="FV325" i="1"/>
  <c r="FV326" i="1"/>
  <c r="FV327" i="1"/>
  <c r="FV328" i="1"/>
  <c r="FV329" i="1"/>
  <c r="FV330" i="1"/>
  <c r="FV331" i="1"/>
  <c r="FV332" i="1"/>
  <c r="FV333" i="1"/>
  <c r="FV334" i="1"/>
  <c r="FV335" i="1"/>
  <c r="FV336" i="1"/>
  <c r="FV337" i="1"/>
  <c r="FV338" i="1"/>
  <c r="FV339" i="1"/>
  <c r="FV340" i="1"/>
  <c r="FV341" i="1"/>
  <c r="FV342" i="1"/>
  <c r="FV343" i="1"/>
  <c r="FV344" i="1"/>
  <c r="FV345" i="1"/>
  <c r="FV346" i="1"/>
  <c r="FV347" i="1"/>
  <c r="FV348" i="1"/>
  <c r="FV349" i="1"/>
  <c r="FV350" i="1"/>
  <c r="FV351" i="1"/>
  <c r="FV352" i="1"/>
  <c r="FV353" i="1"/>
  <c r="FV354" i="1"/>
  <c r="FV355" i="1"/>
  <c r="FV356" i="1"/>
  <c r="FV357" i="1"/>
  <c r="FV358" i="1"/>
  <c r="FV359" i="1"/>
  <c r="FV360" i="1"/>
  <c r="FV361" i="1"/>
  <c r="FV362" i="1"/>
  <c r="FV363" i="1"/>
  <c r="FV364" i="1"/>
  <c r="FV365" i="1"/>
  <c r="FV366" i="1"/>
  <c r="FV367" i="1"/>
  <c r="FV368" i="1"/>
  <c r="FV369" i="1"/>
  <c r="FV370" i="1"/>
  <c r="FV371" i="1"/>
  <c r="FV372" i="1"/>
  <c r="FV373" i="1"/>
  <c r="FV374" i="1"/>
  <c r="FV375" i="1"/>
  <c r="FV376" i="1"/>
  <c r="FV377" i="1"/>
  <c r="FV378" i="1"/>
  <c r="FV379" i="1"/>
  <c r="FV380" i="1"/>
  <c r="FV381" i="1"/>
  <c r="FV382" i="1"/>
  <c r="FV383" i="1"/>
  <c r="FV384" i="1"/>
  <c r="FV385" i="1"/>
  <c r="FV386" i="1"/>
  <c r="FV387" i="1"/>
  <c r="FV388" i="1"/>
  <c r="FV389" i="1"/>
  <c r="FV390" i="1"/>
  <c r="FV391" i="1"/>
  <c r="FV392" i="1"/>
  <c r="FV393" i="1"/>
  <c r="FV394" i="1"/>
  <c r="FV395" i="1"/>
  <c r="FV396" i="1"/>
  <c r="FV397" i="1"/>
  <c r="FV398" i="1"/>
  <c r="FV399" i="1"/>
  <c r="FV400" i="1"/>
  <c r="FV401" i="1"/>
  <c r="FV402" i="1"/>
  <c r="FV403" i="1"/>
  <c r="FV404" i="1"/>
  <c r="FV405" i="1"/>
  <c r="FV406" i="1"/>
  <c r="FV407" i="1"/>
  <c r="FV408" i="1"/>
  <c r="FV409" i="1"/>
  <c r="FV410" i="1"/>
  <c r="FV411" i="1"/>
  <c r="FV412" i="1"/>
  <c r="FV413" i="1"/>
  <c r="FV414" i="1"/>
  <c r="FV415" i="1"/>
  <c r="FV416" i="1"/>
  <c r="FV417" i="1"/>
  <c r="FV418" i="1"/>
  <c r="FV419" i="1"/>
  <c r="FV420" i="1"/>
  <c r="FV421" i="1"/>
  <c r="FV422" i="1"/>
  <c r="FV423" i="1"/>
  <c r="FV424" i="1"/>
  <c r="FV425" i="1"/>
  <c r="FV426" i="1"/>
  <c r="FV427" i="1"/>
  <c r="FV428" i="1"/>
  <c r="FV429" i="1"/>
  <c r="FV430" i="1"/>
  <c r="FV431" i="1"/>
  <c r="FV432" i="1"/>
  <c r="FV433" i="1"/>
  <c r="FV434" i="1"/>
  <c r="FV435" i="1"/>
  <c r="FV436" i="1"/>
  <c r="FV437" i="1"/>
  <c r="FV438" i="1"/>
  <c r="FV439" i="1"/>
  <c r="FV440" i="1"/>
  <c r="FV441" i="1"/>
  <c r="FV442" i="1"/>
  <c r="FV443" i="1"/>
  <c r="FV444" i="1"/>
  <c r="FV445" i="1"/>
  <c r="FV446" i="1"/>
  <c r="FV447" i="1"/>
  <c r="FV448" i="1"/>
  <c r="FV449" i="1"/>
  <c r="FV450" i="1"/>
  <c r="FV451" i="1"/>
  <c r="FV452" i="1"/>
  <c r="FV453" i="1"/>
  <c r="FV454" i="1"/>
  <c r="FV455" i="1"/>
  <c r="FV456" i="1"/>
  <c r="FV457" i="1"/>
  <c r="FV458" i="1"/>
  <c r="FV459" i="1"/>
  <c r="FV460" i="1"/>
  <c r="FV461" i="1"/>
  <c r="FV462" i="1"/>
  <c r="FV463" i="1"/>
  <c r="FV464" i="1"/>
  <c r="FV465" i="1"/>
  <c r="FV466" i="1"/>
  <c r="FV467" i="1"/>
  <c r="FV468" i="1"/>
  <c r="FV469" i="1"/>
  <c r="FV470" i="1"/>
  <c r="FV471" i="1"/>
  <c r="FV472" i="1"/>
  <c r="FV473" i="1"/>
  <c r="FV474" i="1"/>
  <c r="FV475" i="1"/>
  <c r="FV476" i="1"/>
  <c r="FV477" i="1"/>
  <c r="FV478" i="1"/>
  <c r="FV479" i="1"/>
  <c r="FV480" i="1"/>
  <c r="FV481" i="1"/>
  <c r="FV482" i="1"/>
  <c r="FV483" i="1"/>
  <c r="FV484" i="1"/>
  <c r="FV485" i="1"/>
  <c r="FV486" i="1"/>
  <c r="FV487" i="1"/>
  <c r="FV488" i="1"/>
  <c r="FV489" i="1"/>
  <c r="FV490" i="1"/>
  <c r="FV491" i="1"/>
  <c r="FV492" i="1"/>
  <c r="FV493" i="1"/>
  <c r="FV494" i="1"/>
  <c r="FV495" i="1"/>
  <c r="FV496" i="1"/>
  <c r="FV497" i="1"/>
  <c r="FV498" i="1"/>
  <c r="FV499" i="1"/>
  <c r="FV500" i="1"/>
  <c r="FV501" i="1"/>
  <c r="FV502" i="1"/>
  <c r="FV503" i="1"/>
  <c r="FV504" i="1"/>
  <c r="FV505" i="1"/>
  <c r="FV506" i="1"/>
  <c r="FV507" i="1"/>
  <c r="FV508" i="1"/>
  <c r="FV509" i="1"/>
  <c r="FV510" i="1"/>
  <c r="FV511" i="1"/>
  <c r="FV512" i="1"/>
  <c r="FV513" i="1"/>
  <c r="FV514" i="1"/>
  <c r="FV515" i="1"/>
  <c r="FV516" i="1"/>
  <c r="FV517" i="1"/>
  <c r="FV518" i="1"/>
  <c r="FV519" i="1"/>
  <c r="FV520" i="1"/>
  <c r="FV521" i="1"/>
  <c r="FV522" i="1"/>
  <c r="FV523" i="1"/>
  <c r="FV524" i="1"/>
  <c r="FV525" i="1"/>
  <c r="FV526" i="1"/>
  <c r="FV527" i="1"/>
  <c r="FV528" i="1"/>
  <c r="FV529" i="1"/>
  <c r="FV530" i="1"/>
  <c r="FV531" i="1"/>
  <c r="FV532" i="1"/>
  <c r="FV533" i="1"/>
  <c r="FV534" i="1"/>
  <c r="FV535" i="1"/>
  <c r="FV536" i="1"/>
  <c r="FV537" i="1"/>
  <c r="FV538" i="1"/>
  <c r="FV539" i="1"/>
  <c r="FV540" i="1"/>
  <c r="FV541" i="1"/>
  <c r="FV542" i="1"/>
  <c r="FV543" i="1"/>
  <c r="FV544" i="1"/>
  <c r="FV545" i="1"/>
  <c r="FV546" i="1"/>
  <c r="FV547" i="1"/>
  <c r="FV548" i="1"/>
  <c r="FV549" i="1"/>
  <c r="FV550" i="1"/>
  <c r="FV551" i="1"/>
  <c r="FV552" i="1"/>
  <c r="FV553" i="1"/>
  <c r="FV554" i="1"/>
  <c r="FV555" i="1"/>
  <c r="FV556" i="1"/>
  <c r="FV557" i="1"/>
  <c r="FV558" i="1"/>
  <c r="FV559" i="1"/>
  <c r="FV560" i="1"/>
  <c r="FV561" i="1"/>
  <c r="FV562" i="1"/>
  <c r="FV563" i="1"/>
  <c r="FV564" i="1"/>
  <c r="FV565" i="1"/>
  <c r="FV566" i="1"/>
  <c r="FV567" i="1"/>
  <c r="FV568" i="1"/>
  <c r="FV569" i="1"/>
  <c r="FV570" i="1"/>
  <c r="FV571" i="1"/>
  <c r="FV572" i="1"/>
  <c r="FV573" i="1"/>
  <c r="FV574" i="1"/>
  <c r="FV575" i="1"/>
  <c r="FV576" i="1"/>
  <c r="FV577" i="1"/>
  <c r="FV578" i="1"/>
  <c r="FV579" i="1"/>
  <c r="FV580" i="1"/>
  <c r="FV581" i="1"/>
  <c r="FV582" i="1"/>
  <c r="FV583" i="1"/>
  <c r="FV584" i="1"/>
  <c r="FV585" i="1"/>
  <c r="FV586" i="1"/>
  <c r="FV587" i="1"/>
  <c r="FV588" i="1"/>
  <c r="FV589" i="1"/>
  <c r="FV590" i="1"/>
  <c r="FV591" i="1"/>
  <c r="FV592" i="1"/>
  <c r="FV593" i="1"/>
  <c r="FV594" i="1"/>
  <c r="FV595" i="1"/>
  <c r="FV596" i="1"/>
  <c r="FV597" i="1"/>
  <c r="FV598" i="1"/>
  <c r="FV599" i="1"/>
  <c r="FV600" i="1"/>
  <c r="FV601" i="1"/>
  <c r="FV602" i="1"/>
  <c r="FV603" i="1"/>
  <c r="FV604" i="1"/>
  <c r="FV605" i="1"/>
  <c r="FV606" i="1"/>
  <c r="FV607" i="1"/>
  <c r="FV608" i="1"/>
  <c r="FV609" i="1"/>
  <c r="FV610" i="1"/>
  <c r="FV611" i="1"/>
  <c r="FV612" i="1"/>
  <c r="FV613" i="1"/>
  <c r="FV614" i="1"/>
  <c r="FV615" i="1"/>
  <c r="FV616" i="1"/>
  <c r="FV617" i="1"/>
  <c r="FV618" i="1"/>
  <c r="FV619" i="1"/>
  <c r="FV620" i="1"/>
  <c r="FV621" i="1"/>
  <c r="FV622" i="1"/>
  <c r="FV623" i="1"/>
  <c r="FV624" i="1"/>
  <c r="FV625" i="1"/>
  <c r="FV626" i="1"/>
  <c r="FV627" i="1"/>
  <c r="FV628" i="1"/>
  <c r="FV629" i="1"/>
  <c r="FV630" i="1"/>
  <c r="FV631" i="1"/>
  <c r="FV632" i="1"/>
  <c r="FV633" i="1"/>
  <c r="FV634" i="1"/>
  <c r="FV635" i="1"/>
  <c r="FV636" i="1"/>
  <c r="FV637" i="1"/>
  <c r="FV638" i="1"/>
  <c r="FV639" i="1"/>
  <c r="FV640" i="1"/>
  <c r="FV641" i="1"/>
  <c r="FV642" i="1"/>
  <c r="FV643" i="1"/>
  <c r="FV644" i="1"/>
  <c r="FV645" i="1"/>
  <c r="FV646" i="1"/>
  <c r="FV647" i="1"/>
  <c r="FV648" i="1"/>
  <c r="FV649" i="1"/>
  <c r="FV650" i="1"/>
  <c r="FV651" i="1"/>
  <c r="FV652" i="1"/>
  <c r="FV653" i="1"/>
  <c r="FV654" i="1"/>
  <c r="FV655" i="1"/>
  <c r="FV656" i="1"/>
  <c r="FV657" i="1"/>
  <c r="FV658" i="1"/>
  <c r="FV659" i="1"/>
  <c r="FV660" i="1"/>
  <c r="FV661" i="1"/>
  <c r="FV662" i="1"/>
  <c r="FV663" i="1"/>
  <c r="FV664" i="1"/>
  <c r="FV665" i="1"/>
  <c r="FV666" i="1"/>
  <c r="FV667" i="1"/>
  <c r="FV668" i="1"/>
  <c r="FV669" i="1"/>
  <c r="FV670" i="1"/>
  <c r="FV671" i="1"/>
  <c r="FV672" i="1"/>
  <c r="FV673" i="1"/>
  <c r="FV674" i="1"/>
  <c r="FV675" i="1"/>
  <c r="FV676" i="1"/>
  <c r="FV677" i="1"/>
  <c r="FV678" i="1"/>
  <c r="FV679" i="1"/>
  <c r="FV680" i="1"/>
  <c r="FV681" i="1"/>
  <c r="FV682" i="1"/>
  <c r="FV683" i="1"/>
  <c r="FV684" i="1"/>
  <c r="FV685" i="1"/>
  <c r="FV686" i="1"/>
  <c r="FV687" i="1"/>
  <c r="FV688" i="1"/>
  <c r="FV689" i="1"/>
  <c r="FV690" i="1"/>
  <c r="FV691" i="1"/>
  <c r="FV692" i="1"/>
  <c r="FV693" i="1"/>
  <c r="FV694" i="1"/>
  <c r="FV695" i="1"/>
  <c r="FV696" i="1"/>
  <c r="FV697" i="1"/>
  <c r="FV698" i="1"/>
  <c r="FV699" i="1"/>
  <c r="FV700" i="1"/>
  <c r="FV701" i="1"/>
  <c r="FV702" i="1"/>
  <c r="FV703" i="1"/>
  <c r="FV704" i="1"/>
  <c r="FV705" i="1"/>
  <c r="FV706" i="1"/>
  <c r="FV707" i="1"/>
  <c r="FV708" i="1"/>
  <c r="FV709" i="1"/>
  <c r="FV710" i="1"/>
  <c r="FV711" i="1"/>
  <c r="FV712" i="1"/>
  <c r="FV713" i="1"/>
  <c r="FV714" i="1"/>
  <c r="FV715" i="1"/>
  <c r="FV716" i="1"/>
  <c r="FV717" i="1"/>
  <c r="FV718" i="1"/>
  <c r="FV719" i="1"/>
  <c r="FV720" i="1"/>
  <c r="FV721" i="1"/>
  <c r="FV722" i="1"/>
  <c r="FV723" i="1"/>
  <c r="FV724" i="1"/>
  <c r="FV725" i="1"/>
  <c r="FV726" i="1"/>
  <c r="FV727" i="1"/>
  <c r="FV728" i="1"/>
  <c r="FV729" i="1"/>
  <c r="FV730" i="1"/>
  <c r="FV731" i="1"/>
  <c r="FV732" i="1"/>
  <c r="FV733" i="1"/>
  <c r="FV734" i="1"/>
  <c r="FV735" i="1"/>
  <c r="FV736" i="1"/>
  <c r="FV737" i="1"/>
  <c r="FV738" i="1"/>
  <c r="FV739" i="1"/>
  <c r="FV740" i="1"/>
  <c r="FV741" i="1"/>
  <c r="FV742" i="1"/>
  <c r="FV743" i="1"/>
  <c r="FV744" i="1"/>
  <c r="FV745" i="1"/>
  <c r="FV746" i="1"/>
  <c r="FV747" i="1"/>
  <c r="FV748" i="1"/>
  <c r="FV749" i="1"/>
  <c r="FV750" i="1"/>
  <c r="FV751" i="1"/>
  <c r="FV752" i="1"/>
  <c r="FV753" i="1"/>
  <c r="FV754" i="1"/>
  <c r="FV755" i="1"/>
  <c r="FV756" i="1"/>
  <c r="FV757" i="1"/>
  <c r="FV758" i="1"/>
  <c r="FV759" i="1"/>
  <c r="FV760" i="1"/>
  <c r="FV761" i="1"/>
  <c r="FV762" i="1"/>
  <c r="FV763" i="1"/>
  <c r="FV764" i="1"/>
  <c r="FV765" i="1"/>
  <c r="FV766" i="1"/>
  <c r="FV767" i="1"/>
  <c r="FV768" i="1"/>
  <c r="FV769" i="1"/>
  <c r="FV770" i="1"/>
  <c r="FV771" i="1"/>
  <c r="FV772" i="1"/>
  <c r="FV773" i="1"/>
  <c r="FV774" i="1"/>
  <c r="FV775" i="1"/>
  <c r="FV776" i="1"/>
  <c r="FV777" i="1"/>
  <c r="FV778" i="1"/>
  <c r="FV779" i="1"/>
  <c r="FV780" i="1"/>
  <c r="FV781" i="1"/>
  <c r="FV782" i="1"/>
  <c r="FV783" i="1"/>
  <c r="FV784" i="1"/>
  <c r="FV785" i="1"/>
  <c r="FV786" i="1"/>
  <c r="FV787" i="1"/>
  <c r="FV788" i="1"/>
  <c r="FV789" i="1"/>
  <c r="FV790" i="1"/>
  <c r="FV791" i="1"/>
  <c r="FV792" i="1"/>
  <c r="FV793" i="1"/>
  <c r="FV794" i="1"/>
  <c r="FV795" i="1"/>
  <c r="FV796" i="1"/>
  <c r="FV797" i="1"/>
  <c r="FV798" i="1"/>
  <c r="FV799" i="1"/>
  <c r="FV800" i="1"/>
  <c r="FV801" i="1"/>
  <c r="FV802" i="1"/>
  <c r="FV803" i="1"/>
  <c r="FV804" i="1"/>
  <c r="FV805" i="1"/>
  <c r="FV806" i="1"/>
  <c r="FV807" i="1"/>
  <c r="FV808" i="1"/>
  <c r="FV809" i="1"/>
  <c r="FV810" i="1"/>
  <c r="FV811" i="1"/>
  <c r="FV812" i="1"/>
  <c r="FV813" i="1"/>
  <c r="FV814" i="1"/>
  <c r="FV815" i="1"/>
  <c r="FV816" i="1"/>
  <c r="FV817" i="1"/>
  <c r="FV818" i="1"/>
  <c r="FV819" i="1"/>
  <c r="FV820" i="1"/>
  <c r="FV821" i="1"/>
  <c r="FV822" i="1"/>
  <c r="FV823" i="1"/>
  <c r="FV824" i="1"/>
  <c r="FV825" i="1"/>
  <c r="FV826" i="1"/>
  <c r="FV827" i="1"/>
  <c r="FV828" i="1"/>
  <c r="FV829" i="1"/>
  <c r="FV830" i="1"/>
  <c r="FV831" i="1"/>
  <c r="FV832" i="1"/>
  <c r="FV833" i="1"/>
  <c r="FV834" i="1"/>
  <c r="FV835" i="1"/>
  <c r="FV836" i="1"/>
  <c r="FV837" i="1"/>
  <c r="FV838" i="1"/>
  <c r="FV839" i="1"/>
  <c r="FV840" i="1"/>
  <c r="FV841" i="1"/>
  <c r="FV842" i="1"/>
  <c r="FV843" i="1"/>
  <c r="FV844" i="1"/>
  <c r="FV845" i="1"/>
  <c r="FV846" i="1"/>
  <c r="FV847" i="1"/>
  <c r="FV848" i="1"/>
  <c r="FV849" i="1"/>
  <c r="FV850" i="1"/>
  <c r="FV851" i="1"/>
  <c r="FV852" i="1"/>
  <c r="FV853" i="1"/>
  <c r="FV854" i="1"/>
  <c r="FV855" i="1"/>
  <c r="FV856" i="1"/>
  <c r="FV857" i="1"/>
  <c r="FV858" i="1"/>
  <c r="FV859" i="1"/>
  <c r="FV860" i="1"/>
  <c r="FV861" i="1"/>
  <c r="FV862" i="1"/>
  <c r="FV863" i="1"/>
  <c r="FV864" i="1"/>
  <c r="FV865" i="1"/>
  <c r="FV866" i="1"/>
  <c r="FV867" i="1"/>
  <c r="FV868" i="1"/>
  <c r="FV869" i="1"/>
  <c r="FV870" i="1"/>
  <c r="FV871" i="1"/>
  <c r="FV872" i="1"/>
  <c r="FV873" i="1"/>
  <c r="FV874" i="1"/>
  <c r="FV875" i="1"/>
  <c r="FV876" i="1"/>
  <c r="FV877" i="1"/>
  <c r="FV878" i="1"/>
  <c r="FV879" i="1"/>
  <c r="FV880" i="1"/>
  <c r="FV881" i="1"/>
  <c r="FV882" i="1"/>
  <c r="FV883" i="1"/>
  <c r="FV884" i="1"/>
  <c r="FV885" i="1"/>
  <c r="FV886" i="1"/>
  <c r="FV887" i="1"/>
  <c r="FV888" i="1"/>
  <c r="FV889" i="1"/>
  <c r="FV890" i="1"/>
  <c r="FV891" i="1"/>
  <c r="FV892" i="1"/>
  <c r="FV893" i="1"/>
  <c r="FV894" i="1"/>
  <c r="FV895" i="1"/>
  <c r="FV896" i="1"/>
  <c r="FV897" i="1"/>
  <c r="FV898" i="1"/>
  <c r="FV899" i="1"/>
  <c r="FV900" i="1"/>
  <c r="FV901" i="1"/>
  <c r="FV902" i="1"/>
  <c r="FV903" i="1"/>
  <c r="FV904" i="1"/>
  <c r="FV905" i="1"/>
  <c r="FV906" i="1"/>
  <c r="FV907" i="1"/>
  <c r="FV908" i="1"/>
  <c r="FV909" i="1"/>
  <c r="FV910" i="1"/>
  <c r="FV911" i="1"/>
  <c r="FV912" i="1"/>
  <c r="FV913" i="1"/>
  <c r="FV914" i="1"/>
  <c r="FV915" i="1"/>
  <c r="FV916" i="1"/>
  <c r="FV917" i="1"/>
  <c r="FV918" i="1"/>
  <c r="FV919" i="1"/>
  <c r="FV920" i="1"/>
  <c r="FV921" i="1"/>
  <c r="FV922" i="1"/>
  <c r="FV923" i="1"/>
  <c r="FV924" i="1"/>
  <c r="FV925" i="1"/>
  <c r="FV926" i="1"/>
  <c r="FV927" i="1"/>
  <c r="FV928" i="1"/>
  <c r="FV929" i="1"/>
  <c r="FV930" i="1"/>
  <c r="FV931" i="1"/>
  <c r="FV932" i="1"/>
  <c r="FV933" i="1"/>
  <c r="FV934" i="1"/>
  <c r="FV935" i="1"/>
  <c r="FV936" i="1"/>
  <c r="FV937" i="1"/>
  <c r="FV938" i="1"/>
  <c r="FV939" i="1"/>
  <c r="FV940" i="1"/>
  <c r="FV941" i="1"/>
  <c r="FV942" i="1"/>
  <c r="FV943" i="1"/>
  <c r="FV944" i="1"/>
  <c r="FV945" i="1"/>
  <c r="FV946" i="1"/>
  <c r="FV947" i="1"/>
  <c r="FV948" i="1"/>
  <c r="FV949" i="1"/>
  <c r="FV950" i="1"/>
  <c r="FV951" i="1"/>
  <c r="FV952" i="1"/>
  <c r="FV953" i="1"/>
  <c r="FV954" i="1"/>
  <c r="FV955" i="1"/>
  <c r="FV956" i="1"/>
  <c r="FV957" i="1"/>
  <c r="FV958" i="1"/>
  <c r="FV959" i="1"/>
  <c r="FV960" i="1"/>
  <c r="FV961" i="1"/>
  <c r="FV962" i="1"/>
  <c r="FV963" i="1"/>
  <c r="FV964" i="1"/>
  <c r="FV965" i="1"/>
  <c r="FV966" i="1"/>
  <c r="FV967" i="1"/>
  <c r="FV968" i="1"/>
  <c r="FV969" i="1"/>
  <c r="FV970" i="1"/>
  <c r="FV971" i="1"/>
  <c r="FV972" i="1"/>
  <c r="FV973" i="1"/>
  <c r="FV974" i="1"/>
  <c r="FV975" i="1"/>
  <c r="FV976" i="1"/>
  <c r="FV977" i="1"/>
  <c r="FV978" i="1"/>
  <c r="FV979" i="1"/>
  <c r="FV980" i="1"/>
  <c r="FV981" i="1"/>
  <c r="FV982" i="1"/>
  <c r="FV983" i="1"/>
  <c r="FV984" i="1"/>
  <c r="FV985" i="1"/>
  <c r="FV986" i="1"/>
  <c r="FV987" i="1"/>
  <c r="FV988" i="1"/>
  <c r="FV989" i="1"/>
  <c r="FV990" i="1"/>
  <c r="FV991" i="1"/>
  <c r="FV992" i="1"/>
  <c r="FV993" i="1"/>
  <c r="FV994" i="1"/>
  <c r="FV995" i="1"/>
  <c r="FV996" i="1"/>
  <c r="FV997" i="1"/>
  <c r="FV998" i="1"/>
  <c r="FV999" i="1"/>
  <c r="FV1000" i="1"/>
  <c r="FV1001" i="1"/>
  <c r="FV1002" i="1"/>
  <c r="FV1003" i="1"/>
  <c r="FV1004" i="1"/>
  <c r="FV1005" i="1"/>
  <c r="FU6" i="1"/>
  <c r="FU7" i="1"/>
  <c r="FU8" i="1"/>
  <c r="FU9" i="1"/>
  <c r="FU10" i="1"/>
  <c r="FU11" i="1"/>
  <c r="FU12" i="1"/>
  <c r="FU13" i="1"/>
  <c r="FU14" i="1"/>
  <c r="FU15" i="1"/>
  <c r="FU16" i="1"/>
  <c r="FU17" i="1"/>
  <c r="FU18" i="1"/>
  <c r="FU19" i="1"/>
  <c r="FU20" i="1"/>
  <c r="FU21" i="1"/>
  <c r="FU22" i="1"/>
  <c r="FU23" i="1"/>
  <c r="FU24" i="1"/>
  <c r="FU25" i="1"/>
  <c r="FU26" i="1"/>
  <c r="FU27" i="1"/>
  <c r="FU28" i="1"/>
  <c r="FU29" i="1"/>
  <c r="FU30" i="1"/>
  <c r="FU31" i="1"/>
  <c r="FU32" i="1"/>
  <c r="FU33" i="1"/>
  <c r="FU34" i="1"/>
  <c r="FU35" i="1"/>
  <c r="FU36" i="1"/>
  <c r="FU37" i="1"/>
  <c r="FU38" i="1"/>
  <c r="FU39" i="1"/>
  <c r="FU40" i="1"/>
  <c r="FU41" i="1"/>
  <c r="FU42" i="1"/>
  <c r="FU43" i="1"/>
  <c r="FU44" i="1"/>
  <c r="FU45" i="1"/>
  <c r="FU46" i="1"/>
  <c r="FU47" i="1"/>
  <c r="FU48" i="1"/>
  <c r="FU49" i="1"/>
  <c r="FU50" i="1"/>
  <c r="FU51" i="1"/>
  <c r="FU52" i="1"/>
  <c r="FU53" i="1"/>
  <c r="FU54" i="1"/>
  <c r="FU55" i="1"/>
  <c r="FU56" i="1"/>
  <c r="FU57" i="1"/>
  <c r="FU58" i="1"/>
  <c r="FU59" i="1"/>
  <c r="FU60" i="1"/>
  <c r="FU61" i="1"/>
  <c r="FU62" i="1"/>
  <c r="FU63" i="1"/>
  <c r="FU64" i="1"/>
  <c r="FU65" i="1"/>
  <c r="FU66" i="1"/>
  <c r="FU67" i="1"/>
  <c r="FU68" i="1"/>
  <c r="FU69" i="1"/>
  <c r="FU70" i="1"/>
  <c r="FU71" i="1"/>
  <c r="FU72" i="1"/>
  <c r="FU73" i="1"/>
  <c r="FU74" i="1"/>
  <c r="FU75" i="1"/>
  <c r="FU76" i="1"/>
  <c r="FU77" i="1"/>
  <c r="FU78" i="1"/>
  <c r="FU79" i="1"/>
  <c r="FU80" i="1"/>
  <c r="FU81" i="1"/>
  <c r="FU82" i="1"/>
  <c r="FU83" i="1"/>
  <c r="FU84" i="1"/>
  <c r="FU85" i="1"/>
  <c r="FU86" i="1"/>
  <c r="FU87" i="1"/>
  <c r="FU88" i="1"/>
  <c r="FU89" i="1"/>
  <c r="FU90" i="1"/>
  <c r="FU91" i="1"/>
  <c r="FU92" i="1"/>
  <c r="FU93" i="1"/>
  <c r="FU94" i="1"/>
  <c r="FU95" i="1"/>
  <c r="FU96" i="1"/>
  <c r="FU97" i="1"/>
  <c r="FU98" i="1"/>
  <c r="FU99" i="1"/>
  <c r="FU100" i="1"/>
  <c r="FU101" i="1"/>
  <c r="FU102" i="1"/>
  <c r="FU103" i="1"/>
  <c r="FU104" i="1"/>
  <c r="FU105" i="1"/>
  <c r="FU106" i="1"/>
  <c r="FU107" i="1"/>
  <c r="FU108" i="1"/>
  <c r="FU109" i="1"/>
  <c r="FU110" i="1"/>
  <c r="FU111" i="1"/>
  <c r="FU112" i="1"/>
  <c r="FU113" i="1"/>
  <c r="FU114" i="1"/>
  <c r="FU115" i="1"/>
  <c r="FU116" i="1"/>
  <c r="FU117" i="1"/>
  <c r="FU118" i="1"/>
  <c r="FU119" i="1"/>
  <c r="FU120" i="1"/>
  <c r="FU121" i="1"/>
  <c r="FU122" i="1"/>
  <c r="FU123" i="1"/>
  <c r="FU124" i="1"/>
  <c r="FU125" i="1"/>
  <c r="FU126" i="1"/>
  <c r="FU127" i="1"/>
  <c r="FU128" i="1"/>
  <c r="FU129" i="1"/>
  <c r="FU130" i="1"/>
  <c r="FU131" i="1"/>
  <c r="FU132" i="1"/>
  <c r="FU133" i="1"/>
  <c r="FU134" i="1"/>
  <c r="FU135" i="1"/>
  <c r="FU136" i="1"/>
  <c r="FU137" i="1"/>
  <c r="FU138" i="1"/>
  <c r="FU139" i="1"/>
  <c r="FU140" i="1"/>
  <c r="FU141" i="1"/>
  <c r="FU142" i="1"/>
  <c r="FU143" i="1"/>
  <c r="FU144" i="1"/>
  <c r="FU145" i="1"/>
  <c r="FU146" i="1"/>
  <c r="FU147" i="1"/>
  <c r="FU148" i="1"/>
  <c r="FU149" i="1"/>
  <c r="FU150" i="1"/>
  <c r="FU151" i="1"/>
  <c r="FU152" i="1"/>
  <c r="FU153" i="1"/>
  <c r="FU154" i="1"/>
  <c r="FU155" i="1"/>
  <c r="FU156" i="1"/>
  <c r="FU157" i="1"/>
  <c r="FU158" i="1"/>
  <c r="FU159" i="1"/>
  <c r="FU160" i="1"/>
  <c r="FU161" i="1"/>
  <c r="FU162" i="1"/>
  <c r="FU163" i="1"/>
  <c r="FU164" i="1"/>
  <c r="FU165" i="1"/>
  <c r="FU166" i="1"/>
  <c r="FU167" i="1"/>
  <c r="FU168" i="1"/>
  <c r="FU169" i="1"/>
  <c r="FU170" i="1"/>
  <c r="FU171" i="1"/>
  <c r="FU172" i="1"/>
  <c r="FU173" i="1"/>
  <c r="FU174" i="1"/>
  <c r="FU175" i="1"/>
  <c r="FU176" i="1"/>
  <c r="FU177" i="1"/>
  <c r="FU178" i="1"/>
  <c r="FU179" i="1"/>
  <c r="FU180" i="1"/>
  <c r="FU181" i="1"/>
  <c r="FU182" i="1"/>
  <c r="FU183" i="1"/>
  <c r="FU184" i="1"/>
  <c r="FU185" i="1"/>
  <c r="FU186" i="1"/>
  <c r="FU187" i="1"/>
  <c r="FU188" i="1"/>
  <c r="FU189" i="1"/>
  <c r="FU190" i="1"/>
  <c r="FU191" i="1"/>
  <c r="FU192" i="1"/>
  <c r="FU193" i="1"/>
  <c r="FU194" i="1"/>
  <c r="FU195" i="1"/>
  <c r="FU196" i="1"/>
  <c r="FU197" i="1"/>
  <c r="FU198" i="1"/>
  <c r="FU199" i="1"/>
  <c r="FU200" i="1"/>
  <c r="FU201" i="1"/>
  <c r="FU202" i="1"/>
  <c r="FU203" i="1"/>
  <c r="FU204" i="1"/>
  <c r="FU205" i="1"/>
  <c r="FU206" i="1"/>
  <c r="FU207" i="1"/>
  <c r="FU208" i="1"/>
  <c r="FU209" i="1"/>
  <c r="FU210" i="1"/>
  <c r="FU211" i="1"/>
  <c r="FU212" i="1"/>
  <c r="FU213" i="1"/>
  <c r="FU214" i="1"/>
  <c r="FU215" i="1"/>
  <c r="FU216" i="1"/>
  <c r="FU217" i="1"/>
  <c r="FU218" i="1"/>
  <c r="FU219" i="1"/>
  <c r="FU220" i="1"/>
  <c r="FU221" i="1"/>
  <c r="FU222" i="1"/>
  <c r="FU223" i="1"/>
  <c r="FU224" i="1"/>
  <c r="FU225" i="1"/>
  <c r="FU226" i="1"/>
  <c r="FU227" i="1"/>
  <c r="FU228" i="1"/>
  <c r="FU229" i="1"/>
  <c r="FU230" i="1"/>
  <c r="FU231" i="1"/>
  <c r="FU232" i="1"/>
  <c r="FU233" i="1"/>
  <c r="FU234" i="1"/>
  <c r="FU235" i="1"/>
  <c r="FU236" i="1"/>
  <c r="FU237" i="1"/>
  <c r="FU238" i="1"/>
  <c r="FU239" i="1"/>
  <c r="FU240" i="1"/>
  <c r="FU241" i="1"/>
  <c r="FU242" i="1"/>
  <c r="FU243" i="1"/>
  <c r="FU244" i="1"/>
  <c r="FU245" i="1"/>
  <c r="FU246" i="1"/>
  <c r="FU247" i="1"/>
  <c r="FU248" i="1"/>
  <c r="FU249" i="1"/>
  <c r="FU250" i="1"/>
  <c r="FU251" i="1"/>
  <c r="FU252" i="1"/>
  <c r="FU253" i="1"/>
  <c r="FU254" i="1"/>
  <c r="FU255" i="1"/>
  <c r="FU256" i="1"/>
  <c r="FU257" i="1"/>
  <c r="FU258" i="1"/>
  <c r="FU259" i="1"/>
  <c r="FU260" i="1"/>
  <c r="FU261" i="1"/>
  <c r="FU262" i="1"/>
  <c r="FU263" i="1"/>
  <c r="FU264" i="1"/>
  <c r="FU265" i="1"/>
  <c r="FU266" i="1"/>
  <c r="FU267" i="1"/>
  <c r="FU268" i="1"/>
  <c r="FU269" i="1"/>
  <c r="FU270" i="1"/>
  <c r="FU271" i="1"/>
  <c r="FU272" i="1"/>
  <c r="FU273" i="1"/>
  <c r="FU274" i="1"/>
  <c r="FU275" i="1"/>
  <c r="FU276" i="1"/>
  <c r="FU277" i="1"/>
  <c r="FU278" i="1"/>
  <c r="FU279" i="1"/>
  <c r="FU280" i="1"/>
  <c r="FU281" i="1"/>
  <c r="FU282" i="1"/>
  <c r="FU283" i="1"/>
  <c r="FU284" i="1"/>
  <c r="FU285" i="1"/>
  <c r="FU286" i="1"/>
  <c r="FU287" i="1"/>
  <c r="FU288" i="1"/>
  <c r="FU289" i="1"/>
  <c r="FU290" i="1"/>
  <c r="FU291" i="1"/>
  <c r="FU292" i="1"/>
  <c r="FU293" i="1"/>
  <c r="FU294" i="1"/>
  <c r="FU295" i="1"/>
  <c r="FU296" i="1"/>
  <c r="FU297" i="1"/>
  <c r="FU298" i="1"/>
  <c r="FU299" i="1"/>
  <c r="FU300" i="1"/>
  <c r="FU301" i="1"/>
  <c r="FU302" i="1"/>
  <c r="FU303" i="1"/>
  <c r="FU304" i="1"/>
  <c r="FU305" i="1"/>
  <c r="FU306" i="1"/>
  <c r="FU307" i="1"/>
  <c r="FU308" i="1"/>
  <c r="FU309" i="1"/>
  <c r="FU310" i="1"/>
  <c r="FU311" i="1"/>
  <c r="FU312" i="1"/>
  <c r="FU313" i="1"/>
  <c r="FU314" i="1"/>
  <c r="FU315" i="1"/>
  <c r="FU316" i="1"/>
  <c r="FU317" i="1"/>
  <c r="FU318" i="1"/>
  <c r="FU319" i="1"/>
  <c r="FU320" i="1"/>
  <c r="FU321" i="1"/>
  <c r="FU322" i="1"/>
  <c r="FU323" i="1"/>
  <c r="FU324" i="1"/>
  <c r="FU325" i="1"/>
  <c r="FU326" i="1"/>
  <c r="FU327" i="1"/>
  <c r="FU328" i="1"/>
  <c r="FU329" i="1"/>
  <c r="FU330" i="1"/>
  <c r="FU331" i="1"/>
  <c r="FU332" i="1"/>
  <c r="FU333" i="1"/>
  <c r="FU334" i="1"/>
  <c r="FU335" i="1"/>
  <c r="FU336" i="1"/>
  <c r="FU337" i="1"/>
  <c r="FU338" i="1"/>
  <c r="FU339" i="1"/>
  <c r="FU340" i="1"/>
  <c r="FU341" i="1"/>
  <c r="FU342" i="1"/>
  <c r="FU343" i="1"/>
  <c r="FU344" i="1"/>
  <c r="FU345" i="1"/>
  <c r="FU346" i="1"/>
  <c r="FU347" i="1"/>
  <c r="FU348" i="1"/>
  <c r="FU349" i="1"/>
  <c r="FU350" i="1"/>
  <c r="FU351" i="1"/>
  <c r="FU352" i="1"/>
  <c r="FU353" i="1"/>
  <c r="FU354" i="1"/>
  <c r="FU355" i="1"/>
  <c r="FU356" i="1"/>
  <c r="FU357" i="1"/>
  <c r="FU358" i="1"/>
  <c r="FU359" i="1"/>
  <c r="FU360" i="1"/>
  <c r="FU361" i="1"/>
  <c r="FU362" i="1"/>
  <c r="FU363" i="1"/>
  <c r="FU364" i="1"/>
  <c r="FU365" i="1"/>
  <c r="FU366" i="1"/>
  <c r="FU367" i="1"/>
  <c r="FU368" i="1"/>
  <c r="FU369" i="1"/>
  <c r="FU370" i="1"/>
  <c r="FU371" i="1"/>
  <c r="FU372" i="1"/>
  <c r="FU373" i="1"/>
  <c r="FU374" i="1"/>
  <c r="FU375" i="1"/>
  <c r="FU376" i="1"/>
  <c r="FU377" i="1"/>
  <c r="FU378" i="1"/>
  <c r="FU379" i="1"/>
  <c r="FU380" i="1"/>
  <c r="FU381" i="1"/>
  <c r="FU382" i="1"/>
  <c r="FU383" i="1"/>
  <c r="FU384" i="1"/>
  <c r="FU385" i="1"/>
  <c r="FU386" i="1"/>
  <c r="FU387" i="1"/>
  <c r="FU388" i="1"/>
  <c r="FU389" i="1"/>
  <c r="FU390" i="1"/>
  <c r="FU391" i="1"/>
  <c r="FU392" i="1"/>
  <c r="FU393" i="1"/>
  <c r="FU394" i="1"/>
  <c r="FU395" i="1"/>
  <c r="FU396" i="1"/>
  <c r="FU397" i="1"/>
  <c r="FU398" i="1"/>
  <c r="FU399" i="1"/>
  <c r="FU400" i="1"/>
  <c r="FU401" i="1"/>
  <c r="FU402" i="1"/>
  <c r="FU403" i="1"/>
  <c r="FU404" i="1"/>
  <c r="FU405" i="1"/>
  <c r="FU406" i="1"/>
  <c r="FU407" i="1"/>
  <c r="FU408" i="1"/>
  <c r="FU409" i="1"/>
  <c r="FU410" i="1"/>
  <c r="FU411" i="1"/>
  <c r="FU412" i="1"/>
  <c r="FU413" i="1"/>
  <c r="FU414" i="1"/>
  <c r="FU415" i="1"/>
  <c r="FU416" i="1"/>
  <c r="FU417" i="1"/>
  <c r="FU418" i="1"/>
  <c r="FU419" i="1"/>
  <c r="FU420" i="1"/>
  <c r="FU421" i="1"/>
  <c r="FU422" i="1"/>
  <c r="FU423" i="1"/>
  <c r="FU424" i="1"/>
  <c r="FU425" i="1"/>
  <c r="FU426" i="1"/>
  <c r="FU427" i="1"/>
  <c r="FU428" i="1"/>
  <c r="FU429" i="1"/>
  <c r="FU430" i="1"/>
  <c r="FU431" i="1"/>
  <c r="FU432" i="1"/>
  <c r="FU433" i="1"/>
  <c r="FU434" i="1"/>
  <c r="FU435" i="1"/>
  <c r="FU436" i="1"/>
  <c r="FU437" i="1"/>
  <c r="FU438" i="1"/>
  <c r="FU439" i="1"/>
  <c r="FU440" i="1"/>
  <c r="FU441" i="1"/>
  <c r="FU442" i="1"/>
  <c r="FU443" i="1"/>
  <c r="FU444" i="1"/>
  <c r="FU445" i="1"/>
  <c r="FU446" i="1"/>
  <c r="FU447" i="1"/>
  <c r="FU448" i="1"/>
  <c r="FU449" i="1"/>
  <c r="FU450" i="1"/>
  <c r="FU451" i="1"/>
  <c r="FU452" i="1"/>
  <c r="FU453" i="1"/>
  <c r="FU454" i="1"/>
  <c r="FU455" i="1"/>
  <c r="FU456" i="1"/>
  <c r="FU457" i="1"/>
  <c r="FU458" i="1"/>
  <c r="FU459" i="1"/>
  <c r="FU460" i="1"/>
  <c r="FU461" i="1"/>
  <c r="FU462" i="1"/>
  <c r="FU463" i="1"/>
  <c r="FU464" i="1"/>
  <c r="FU465" i="1"/>
  <c r="FU466" i="1"/>
  <c r="FU467" i="1"/>
  <c r="FU468" i="1"/>
  <c r="FU469" i="1"/>
  <c r="FU470" i="1"/>
  <c r="FU471" i="1"/>
  <c r="FU472" i="1"/>
  <c r="FU473" i="1"/>
  <c r="FU474" i="1"/>
  <c r="FU475" i="1"/>
  <c r="FU476" i="1"/>
  <c r="FU477" i="1"/>
  <c r="FU478" i="1"/>
  <c r="FU479" i="1"/>
  <c r="FU480" i="1"/>
  <c r="FU481" i="1"/>
  <c r="FU482" i="1"/>
  <c r="FU483" i="1"/>
  <c r="FU484" i="1"/>
  <c r="FU485" i="1"/>
  <c r="FU486" i="1"/>
  <c r="FU487" i="1"/>
  <c r="FU488" i="1"/>
  <c r="FU489" i="1"/>
  <c r="FU490" i="1"/>
  <c r="FU491" i="1"/>
  <c r="FU492" i="1"/>
  <c r="FU493" i="1"/>
  <c r="FU494" i="1"/>
  <c r="FU495" i="1"/>
  <c r="FU496" i="1"/>
  <c r="FU497" i="1"/>
  <c r="FU498" i="1"/>
  <c r="FU499" i="1"/>
  <c r="FU500" i="1"/>
  <c r="FU501" i="1"/>
  <c r="FU502" i="1"/>
  <c r="FU503" i="1"/>
  <c r="FU504" i="1"/>
  <c r="FU505" i="1"/>
  <c r="FU506" i="1"/>
  <c r="FU507" i="1"/>
  <c r="FU508" i="1"/>
  <c r="FU509" i="1"/>
  <c r="FU510" i="1"/>
  <c r="FU511" i="1"/>
  <c r="FU512" i="1"/>
  <c r="FU513" i="1"/>
  <c r="FU514" i="1"/>
  <c r="FU515" i="1"/>
  <c r="FU516" i="1"/>
  <c r="FU517" i="1"/>
  <c r="FU518" i="1"/>
  <c r="FU519" i="1"/>
  <c r="FU520" i="1"/>
  <c r="FU521" i="1"/>
  <c r="FU522" i="1"/>
  <c r="FU523" i="1"/>
  <c r="FU524" i="1"/>
  <c r="FU525" i="1"/>
  <c r="FU526" i="1"/>
  <c r="FU527" i="1"/>
  <c r="FU528" i="1"/>
  <c r="FU529" i="1"/>
  <c r="FU530" i="1"/>
  <c r="FU531" i="1"/>
  <c r="FU532" i="1"/>
  <c r="FU533" i="1"/>
  <c r="FU534" i="1"/>
  <c r="FU535" i="1"/>
  <c r="FU536" i="1"/>
  <c r="FU537" i="1"/>
  <c r="FU538" i="1"/>
  <c r="FU539" i="1"/>
  <c r="FU540" i="1"/>
  <c r="FU541" i="1"/>
  <c r="FU542" i="1"/>
  <c r="FU543" i="1"/>
  <c r="FU544" i="1"/>
  <c r="FU545" i="1"/>
  <c r="FU546" i="1"/>
  <c r="FU547" i="1"/>
  <c r="FU548" i="1"/>
  <c r="FU549" i="1"/>
  <c r="FU550" i="1"/>
  <c r="FU551" i="1"/>
  <c r="FU552" i="1"/>
  <c r="FU553" i="1"/>
  <c r="FU554" i="1"/>
  <c r="FU555" i="1"/>
  <c r="FU556" i="1"/>
  <c r="FU557" i="1"/>
  <c r="FU558" i="1"/>
  <c r="FU559" i="1"/>
  <c r="FU560" i="1"/>
  <c r="FU561" i="1"/>
  <c r="FU562" i="1"/>
  <c r="FU563" i="1"/>
  <c r="FU564" i="1"/>
  <c r="FU565" i="1"/>
  <c r="FU566" i="1"/>
  <c r="FU567" i="1"/>
  <c r="FU568" i="1"/>
  <c r="FU569" i="1"/>
  <c r="FU570" i="1"/>
  <c r="FU571" i="1"/>
  <c r="FU572" i="1"/>
  <c r="FU573" i="1"/>
  <c r="FU574" i="1"/>
  <c r="FU575" i="1"/>
  <c r="FU576" i="1"/>
  <c r="FU577" i="1"/>
  <c r="FU578" i="1"/>
  <c r="FU579" i="1"/>
  <c r="FU580" i="1"/>
  <c r="FU581" i="1"/>
  <c r="FU582" i="1"/>
  <c r="FU583" i="1"/>
  <c r="FU584" i="1"/>
  <c r="FU585" i="1"/>
  <c r="FU586" i="1"/>
  <c r="FU587" i="1"/>
  <c r="FU588" i="1"/>
  <c r="FU589" i="1"/>
  <c r="FU590" i="1"/>
  <c r="FU591" i="1"/>
  <c r="FU592" i="1"/>
  <c r="FU593" i="1"/>
  <c r="FU594" i="1"/>
  <c r="FU595" i="1"/>
  <c r="FU596" i="1"/>
  <c r="FU597" i="1"/>
  <c r="FU598" i="1"/>
  <c r="FU599" i="1"/>
  <c r="FU600" i="1"/>
  <c r="FU601" i="1"/>
  <c r="FU602" i="1"/>
  <c r="FU603" i="1"/>
  <c r="FU604" i="1"/>
  <c r="FU605" i="1"/>
  <c r="FU606" i="1"/>
  <c r="FU607" i="1"/>
  <c r="FU608" i="1"/>
  <c r="FU609" i="1"/>
  <c r="FU610" i="1"/>
  <c r="FU611" i="1"/>
  <c r="FU612" i="1"/>
  <c r="FU613" i="1"/>
  <c r="FU614" i="1"/>
  <c r="FU615" i="1"/>
  <c r="FU616" i="1"/>
  <c r="FU617" i="1"/>
  <c r="FU618" i="1"/>
  <c r="FU619" i="1"/>
  <c r="FU620" i="1"/>
  <c r="FU621" i="1"/>
  <c r="FU622" i="1"/>
  <c r="FU623" i="1"/>
  <c r="FU624" i="1"/>
  <c r="FU625" i="1"/>
  <c r="FU626" i="1"/>
  <c r="FU627" i="1"/>
  <c r="FU628" i="1"/>
  <c r="FU629" i="1"/>
  <c r="FU630" i="1"/>
  <c r="FU631" i="1"/>
  <c r="FU632" i="1"/>
  <c r="FU633" i="1"/>
  <c r="FU634" i="1"/>
  <c r="FU635" i="1"/>
  <c r="FU636" i="1"/>
  <c r="FU637" i="1"/>
  <c r="FU638" i="1"/>
  <c r="FU639" i="1"/>
  <c r="FU640" i="1"/>
  <c r="FU641" i="1"/>
  <c r="FU642" i="1"/>
  <c r="FU643" i="1"/>
  <c r="FU644" i="1"/>
  <c r="FU645" i="1"/>
  <c r="FU646" i="1"/>
  <c r="FU647" i="1"/>
  <c r="FU648" i="1"/>
  <c r="FU649" i="1"/>
  <c r="FU650" i="1"/>
  <c r="FU651" i="1"/>
  <c r="FU652" i="1"/>
  <c r="FU653" i="1"/>
  <c r="FU654" i="1"/>
  <c r="FU655" i="1"/>
  <c r="FU656" i="1"/>
  <c r="FU657" i="1"/>
  <c r="FU658" i="1"/>
  <c r="FU659" i="1"/>
  <c r="FU660" i="1"/>
  <c r="FU661" i="1"/>
  <c r="FU662" i="1"/>
  <c r="FU663" i="1"/>
  <c r="FU664" i="1"/>
  <c r="FU665" i="1"/>
  <c r="FU666" i="1"/>
  <c r="FU667" i="1"/>
  <c r="FU668" i="1"/>
  <c r="FU669" i="1"/>
  <c r="FU670" i="1"/>
  <c r="FU671" i="1"/>
  <c r="FU672" i="1"/>
  <c r="FU673" i="1"/>
  <c r="FU674" i="1"/>
  <c r="FU675" i="1"/>
  <c r="FU676" i="1"/>
  <c r="FU677" i="1"/>
  <c r="FU678" i="1"/>
  <c r="FU679" i="1"/>
  <c r="FU680" i="1"/>
  <c r="FU681" i="1"/>
  <c r="FU682" i="1"/>
  <c r="FU683" i="1"/>
  <c r="FU684" i="1"/>
  <c r="FU685" i="1"/>
  <c r="FU686" i="1"/>
  <c r="FU687" i="1"/>
  <c r="FU688" i="1"/>
  <c r="FU689" i="1"/>
  <c r="FU690" i="1"/>
  <c r="FU691" i="1"/>
  <c r="FU692" i="1"/>
  <c r="FU693" i="1"/>
  <c r="FU694" i="1"/>
  <c r="FU695" i="1"/>
  <c r="FU696" i="1"/>
  <c r="FU697" i="1"/>
  <c r="FU698" i="1"/>
  <c r="FU699" i="1"/>
  <c r="FU700" i="1"/>
  <c r="FU701" i="1"/>
  <c r="FU702" i="1"/>
  <c r="FU703" i="1"/>
  <c r="FU704" i="1"/>
  <c r="FU705" i="1"/>
  <c r="FU706" i="1"/>
  <c r="FU707" i="1"/>
  <c r="FU708" i="1"/>
  <c r="FU709" i="1"/>
  <c r="FU710" i="1"/>
  <c r="FU711" i="1"/>
  <c r="FU712" i="1"/>
  <c r="FU713" i="1"/>
  <c r="FU714" i="1"/>
  <c r="FU715" i="1"/>
  <c r="FU716" i="1"/>
  <c r="FU717" i="1"/>
  <c r="FU718" i="1"/>
  <c r="FU719" i="1"/>
  <c r="FU720" i="1"/>
  <c r="FU721" i="1"/>
  <c r="FU722" i="1"/>
  <c r="FU723" i="1"/>
  <c r="FU724" i="1"/>
  <c r="FU725" i="1"/>
  <c r="FU726" i="1"/>
  <c r="FU727" i="1"/>
  <c r="FU728" i="1"/>
  <c r="FU729" i="1"/>
  <c r="FU730" i="1"/>
  <c r="FU731" i="1"/>
  <c r="FU732" i="1"/>
  <c r="FU733" i="1"/>
  <c r="FU734" i="1"/>
  <c r="FU735" i="1"/>
  <c r="FU736" i="1"/>
  <c r="FU737" i="1"/>
  <c r="FU738" i="1"/>
  <c r="FU739" i="1"/>
  <c r="FU740" i="1"/>
  <c r="FU741" i="1"/>
  <c r="FU742" i="1"/>
  <c r="FU743" i="1"/>
  <c r="FU744" i="1"/>
  <c r="FU745" i="1"/>
  <c r="FU746" i="1"/>
  <c r="FU747" i="1"/>
  <c r="FU748" i="1"/>
  <c r="FU749" i="1"/>
  <c r="FU750" i="1"/>
  <c r="FU751" i="1"/>
  <c r="FU752" i="1"/>
  <c r="FU753" i="1"/>
  <c r="FU754" i="1"/>
  <c r="FU755" i="1"/>
  <c r="FU756" i="1"/>
  <c r="FU757" i="1"/>
  <c r="FU758" i="1"/>
  <c r="FU759" i="1"/>
  <c r="FU760" i="1"/>
  <c r="FU761" i="1"/>
  <c r="FU762" i="1"/>
  <c r="FU763" i="1"/>
  <c r="FU764" i="1"/>
  <c r="FU765" i="1"/>
  <c r="FU766" i="1"/>
  <c r="FU767" i="1"/>
  <c r="FU768" i="1"/>
  <c r="FU769" i="1"/>
  <c r="FU770" i="1"/>
  <c r="FU771" i="1"/>
  <c r="FU772" i="1"/>
  <c r="FU773" i="1"/>
  <c r="FU774" i="1"/>
  <c r="FU775" i="1"/>
  <c r="FU776" i="1"/>
  <c r="FU777" i="1"/>
  <c r="FU778" i="1"/>
  <c r="FU779" i="1"/>
  <c r="FU780" i="1"/>
  <c r="FU781" i="1"/>
  <c r="FU782" i="1"/>
  <c r="FU783" i="1"/>
  <c r="FU784" i="1"/>
  <c r="FU785" i="1"/>
  <c r="FU786" i="1"/>
  <c r="FU787" i="1"/>
  <c r="FU788" i="1"/>
  <c r="FU789" i="1"/>
  <c r="FU790" i="1"/>
  <c r="FU791" i="1"/>
  <c r="FU792" i="1"/>
  <c r="FU793" i="1"/>
  <c r="FU794" i="1"/>
  <c r="FU795" i="1"/>
  <c r="FU796" i="1"/>
  <c r="FU797" i="1"/>
  <c r="FU798" i="1"/>
  <c r="FU799" i="1"/>
  <c r="FU800" i="1"/>
  <c r="FU801" i="1"/>
  <c r="FU802" i="1"/>
  <c r="FU803" i="1"/>
  <c r="FU804" i="1"/>
  <c r="FU805" i="1"/>
  <c r="FU806" i="1"/>
  <c r="FU807" i="1"/>
  <c r="FU808" i="1"/>
  <c r="FU809" i="1"/>
  <c r="FU810" i="1"/>
  <c r="FU811" i="1"/>
  <c r="FU812" i="1"/>
  <c r="FU813" i="1"/>
  <c r="FU814" i="1"/>
  <c r="FU815" i="1"/>
  <c r="FU816" i="1"/>
  <c r="FU817" i="1"/>
  <c r="FU818" i="1"/>
  <c r="FU819" i="1"/>
  <c r="FU820" i="1"/>
  <c r="FU821" i="1"/>
  <c r="FU822" i="1"/>
  <c r="FU823" i="1"/>
  <c r="FU824" i="1"/>
  <c r="FU825" i="1"/>
  <c r="FU826" i="1"/>
  <c r="FU827" i="1"/>
  <c r="FU828" i="1"/>
  <c r="FU829" i="1"/>
  <c r="FU830" i="1"/>
  <c r="FU831" i="1"/>
  <c r="FU832" i="1"/>
  <c r="FU833" i="1"/>
  <c r="FU834" i="1"/>
  <c r="FU835" i="1"/>
  <c r="FU836" i="1"/>
  <c r="FU837" i="1"/>
  <c r="FU838" i="1"/>
  <c r="FU839" i="1"/>
  <c r="FU840" i="1"/>
  <c r="FU841" i="1"/>
  <c r="FU842" i="1"/>
  <c r="FU843" i="1"/>
  <c r="FU844" i="1"/>
  <c r="FU845" i="1"/>
  <c r="FU846" i="1"/>
  <c r="FU847" i="1"/>
  <c r="FU848" i="1"/>
  <c r="FU849" i="1"/>
  <c r="FU850" i="1"/>
  <c r="FU851" i="1"/>
  <c r="FU852" i="1"/>
  <c r="FU853" i="1"/>
  <c r="FU854" i="1"/>
  <c r="FU855" i="1"/>
  <c r="FU856" i="1"/>
  <c r="FU857" i="1"/>
  <c r="FU858" i="1"/>
  <c r="FU859" i="1"/>
  <c r="FU860" i="1"/>
  <c r="FU861" i="1"/>
  <c r="FU862" i="1"/>
  <c r="FU863" i="1"/>
  <c r="FU864" i="1"/>
  <c r="FU865" i="1"/>
  <c r="FU866" i="1"/>
  <c r="FU867" i="1"/>
  <c r="FU868" i="1"/>
  <c r="FU869" i="1"/>
  <c r="FU870" i="1"/>
  <c r="FU871" i="1"/>
  <c r="FU872" i="1"/>
  <c r="FU873" i="1"/>
  <c r="FU874" i="1"/>
  <c r="FU875" i="1"/>
  <c r="FU876" i="1"/>
  <c r="FU877" i="1"/>
  <c r="FU878" i="1"/>
  <c r="FU879" i="1"/>
  <c r="FU880" i="1"/>
  <c r="FU881" i="1"/>
  <c r="FU882" i="1"/>
  <c r="FU883" i="1"/>
  <c r="FU884" i="1"/>
  <c r="FU885" i="1"/>
  <c r="FU886" i="1"/>
  <c r="FU887" i="1"/>
  <c r="FU888" i="1"/>
  <c r="FU889" i="1"/>
  <c r="FU890" i="1"/>
  <c r="FU891" i="1"/>
  <c r="FU892" i="1"/>
  <c r="FU893" i="1"/>
  <c r="FU894" i="1"/>
  <c r="FU895" i="1"/>
  <c r="FU896" i="1"/>
  <c r="FU897" i="1"/>
  <c r="FU898" i="1"/>
  <c r="FU899" i="1"/>
  <c r="FU900" i="1"/>
  <c r="FU901" i="1"/>
  <c r="FU902" i="1"/>
  <c r="FU903" i="1"/>
  <c r="FU904" i="1"/>
  <c r="FU905" i="1"/>
  <c r="FU906" i="1"/>
  <c r="FU907" i="1"/>
  <c r="FU908" i="1"/>
  <c r="FU909" i="1"/>
  <c r="FU910" i="1"/>
  <c r="FU911" i="1"/>
  <c r="FU912" i="1"/>
  <c r="FU913" i="1"/>
  <c r="FU914" i="1"/>
  <c r="FU915" i="1"/>
  <c r="FU916" i="1"/>
  <c r="FU917" i="1"/>
  <c r="FU918" i="1"/>
  <c r="FU919" i="1"/>
  <c r="FU920" i="1"/>
  <c r="FU921" i="1"/>
  <c r="FU922" i="1"/>
  <c r="FU923" i="1"/>
  <c r="FU924" i="1"/>
  <c r="FU925" i="1"/>
  <c r="FU926" i="1"/>
  <c r="FU927" i="1"/>
  <c r="FU928" i="1"/>
  <c r="FU929" i="1"/>
  <c r="FU930" i="1"/>
  <c r="FU931" i="1"/>
  <c r="FU932" i="1"/>
  <c r="FU933" i="1"/>
  <c r="FU934" i="1"/>
  <c r="FU935" i="1"/>
  <c r="FU936" i="1"/>
  <c r="FU937" i="1"/>
  <c r="FU938" i="1"/>
  <c r="FU939" i="1"/>
  <c r="FU940" i="1"/>
  <c r="FU941" i="1"/>
  <c r="FU942" i="1"/>
  <c r="FU943" i="1"/>
  <c r="FU944" i="1"/>
  <c r="FU945" i="1"/>
  <c r="FU946" i="1"/>
  <c r="FU947" i="1"/>
  <c r="FU948" i="1"/>
  <c r="FU949" i="1"/>
  <c r="FU950" i="1"/>
  <c r="FU951" i="1"/>
  <c r="FU952" i="1"/>
  <c r="FU953" i="1"/>
  <c r="FU954" i="1"/>
  <c r="FU955" i="1"/>
  <c r="FU956" i="1"/>
  <c r="FU957" i="1"/>
  <c r="FU958" i="1"/>
  <c r="FU959" i="1"/>
  <c r="FU960" i="1"/>
  <c r="FU961" i="1"/>
  <c r="FU962" i="1"/>
  <c r="FU963" i="1"/>
  <c r="FU964" i="1"/>
  <c r="FU965" i="1"/>
  <c r="FU966" i="1"/>
  <c r="FU967" i="1"/>
  <c r="FU968" i="1"/>
  <c r="FU969" i="1"/>
  <c r="FU970" i="1"/>
  <c r="FU971" i="1"/>
  <c r="FU972" i="1"/>
  <c r="FU973" i="1"/>
  <c r="FU974" i="1"/>
  <c r="FU975" i="1"/>
  <c r="FU976" i="1"/>
  <c r="FU977" i="1"/>
  <c r="FU978" i="1"/>
  <c r="FU979" i="1"/>
  <c r="FU980" i="1"/>
  <c r="FU981" i="1"/>
  <c r="FU982" i="1"/>
  <c r="FU983" i="1"/>
  <c r="FU984" i="1"/>
  <c r="FU985" i="1"/>
  <c r="FU986" i="1"/>
  <c r="FU987" i="1"/>
  <c r="FU988" i="1"/>
  <c r="FU989" i="1"/>
  <c r="FU990" i="1"/>
  <c r="FU991" i="1"/>
  <c r="FU992" i="1"/>
  <c r="FU993" i="1"/>
  <c r="FU994" i="1"/>
  <c r="FU995" i="1"/>
  <c r="FU996" i="1"/>
  <c r="FU997" i="1"/>
  <c r="FU998" i="1"/>
  <c r="FU999" i="1"/>
  <c r="FU1000" i="1"/>
  <c r="FU1001" i="1"/>
  <c r="FU1002" i="1"/>
  <c r="FU1003" i="1"/>
  <c r="FU1004" i="1"/>
  <c r="FU1005" i="1"/>
  <c r="FT6" i="1"/>
  <c r="FT7" i="1"/>
  <c r="FT8" i="1"/>
  <c r="FT9" i="1"/>
  <c r="FT10" i="1"/>
  <c r="FT11" i="1"/>
  <c r="FT12" i="1"/>
  <c r="FT13" i="1"/>
  <c r="FT14" i="1"/>
  <c r="FT15" i="1"/>
  <c r="FT16" i="1"/>
  <c r="FT17" i="1"/>
  <c r="FT18" i="1"/>
  <c r="FT19" i="1"/>
  <c r="FT20" i="1"/>
  <c r="FT21" i="1"/>
  <c r="FT22" i="1"/>
  <c r="FT23" i="1"/>
  <c r="FT24" i="1"/>
  <c r="FT25" i="1"/>
  <c r="FT26" i="1"/>
  <c r="FT27" i="1"/>
  <c r="FT28" i="1"/>
  <c r="FT29" i="1"/>
  <c r="FT30" i="1"/>
  <c r="FT31" i="1"/>
  <c r="FT32" i="1"/>
  <c r="FT33" i="1"/>
  <c r="FT34" i="1"/>
  <c r="FT35" i="1"/>
  <c r="FT36" i="1"/>
  <c r="FT37" i="1"/>
  <c r="FT38" i="1"/>
  <c r="FT39" i="1"/>
  <c r="FT40" i="1"/>
  <c r="FT41" i="1"/>
  <c r="FT42" i="1"/>
  <c r="FT43" i="1"/>
  <c r="FT44" i="1"/>
  <c r="FT45" i="1"/>
  <c r="FT46" i="1"/>
  <c r="FT47" i="1"/>
  <c r="FT48" i="1"/>
  <c r="FT49" i="1"/>
  <c r="FT50" i="1"/>
  <c r="FT51" i="1"/>
  <c r="FT52" i="1"/>
  <c r="FT53" i="1"/>
  <c r="FT54" i="1"/>
  <c r="FT55" i="1"/>
  <c r="FT56" i="1"/>
  <c r="FT57" i="1"/>
  <c r="FT58" i="1"/>
  <c r="FT59" i="1"/>
  <c r="FT60" i="1"/>
  <c r="FT61" i="1"/>
  <c r="FT62" i="1"/>
  <c r="FT63" i="1"/>
  <c r="FT64" i="1"/>
  <c r="FT65" i="1"/>
  <c r="FT66" i="1"/>
  <c r="FT67" i="1"/>
  <c r="FT68" i="1"/>
  <c r="FT69" i="1"/>
  <c r="FT70" i="1"/>
  <c r="FT71" i="1"/>
  <c r="FT72" i="1"/>
  <c r="FT73" i="1"/>
  <c r="FT74" i="1"/>
  <c r="FT75" i="1"/>
  <c r="FT76" i="1"/>
  <c r="FT77" i="1"/>
  <c r="FT78" i="1"/>
  <c r="FT79" i="1"/>
  <c r="FT80" i="1"/>
  <c r="FT81" i="1"/>
  <c r="FT82" i="1"/>
  <c r="FT83" i="1"/>
  <c r="FT84" i="1"/>
  <c r="FT85" i="1"/>
  <c r="FT86" i="1"/>
  <c r="FT87" i="1"/>
  <c r="FT88" i="1"/>
  <c r="FT89" i="1"/>
  <c r="FT90" i="1"/>
  <c r="FT91" i="1"/>
  <c r="FT92" i="1"/>
  <c r="FT93" i="1"/>
  <c r="FT94" i="1"/>
  <c r="FT95" i="1"/>
  <c r="FT96" i="1"/>
  <c r="FT97" i="1"/>
  <c r="FT98" i="1"/>
  <c r="FT99" i="1"/>
  <c r="FT100" i="1"/>
  <c r="FT101" i="1"/>
  <c r="FT102" i="1"/>
  <c r="FT103" i="1"/>
  <c r="FT104" i="1"/>
  <c r="FT105" i="1"/>
  <c r="FT106" i="1"/>
  <c r="FT107" i="1"/>
  <c r="FT108" i="1"/>
  <c r="FT109" i="1"/>
  <c r="FT110" i="1"/>
  <c r="FT111" i="1"/>
  <c r="FT112" i="1"/>
  <c r="FT113" i="1"/>
  <c r="FT114" i="1"/>
  <c r="FT115" i="1"/>
  <c r="FT116" i="1"/>
  <c r="FT117" i="1"/>
  <c r="FT118" i="1"/>
  <c r="FT119" i="1"/>
  <c r="FT120" i="1"/>
  <c r="FT121" i="1"/>
  <c r="FT122" i="1"/>
  <c r="FT123" i="1"/>
  <c r="FT124" i="1"/>
  <c r="FT125" i="1"/>
  <c r="FT126" i="1"/>
  <c r="FT127" i="1"/>
  <c r="FT128" i="1"/>
  <c r="FT129" i="1"/>
  <c r="FT130" i="1"/>
  <c r="FT131" i="1"/>
  <c r="FT132" i="1"/>
  <c r="FT133" i="1"/>
  <c r="FT134" i="1"/>
  <c r="FT135" i="1"/>
  <c r="FT136" i="1"/>
  <c r="FT137" i="1"/>
  <c r="FT138" i="1"/>
  <c r="FT139" i="1"/>
  <c r="FT140" i="1"/>
  <c r="FT141" i="1"/>
  <c r="FT142" i="1"/>
  <c r="FT143" i="1"/>
  <c r="FT144" i="1"/>
  <c r="FT145" i="1"/>
  <c r="FT146" i="1"/>
  <c r="FT147" i="1"/>
  <c r="FT148" i="1"/>
  <c r="FT149" i="1"/>
  <c r="FT150" i="1"/>
  <c r="FT151" i="1"/>
  <c r="FT152" i="1"/>
  <c r="FT153" i="1"/>
  <c r="FT154" i="1"/>
  <c r="FT155" i="1"/>
  <c r="FT156" i="1"/>
  <c r="FT157" i="1"/>
  <c r="FT158" i="1"/>
  <c r="FT159" i="1"/>
  <c r="FT160" i="1"/>
  <c r="FT161" i="1"/>
  <c r="FT162" i="1"/>
  <c r="FT163" i="1"/>
  <c r="FT164" i="1"/>
  <c r="FT165" i="1"/>
  <c r="FT166" i="1"/>
  <c r="FT167" i="1"/>
  <c r="FT168" i="1"/>
  <c r="FT169" i="1"/>
  <c r="FT170" i="1"/>
  <c r="FT171" i="1"/>
  <c r="FT172" i="1"/>
  <c r="FT173" i="1"/>
  <c r="FT174" i="1"/>
  <c r="FT175" i="1"/>
  <c r="FT176" i="1"/>
  <c r="FT177" i="1"/>
  <c r="FT178" i="1"/>
  <c r="FT179" i="1"/>
  <c r="FT180" i="1"/>
  <c r="FT181" i="1"/>
  <c r="FT182" i="1"/>
  <c r="FT183" i="1"/>
  <c r="FT184" i="1"/>
  <c r="FT185" i="1"/>
  <c r="FT186" i="1"/>
  <c r="FT187" i="1"/>
  <c r="FT188" i="1"/>
  <c r="FT189" i="1"/>
  <c r="FT190" i="1"/>
  <c r="FT191" i="1"/>
  <c r="FT192" i="1"/>
  <c r="FT193" i="1"/>
  <c r="FT194" i="1"/>
  <c r="FT195" i="1"/>
  <c r="FT196" i="1"/>
  <c r="FT197" i="1"/>
  <c r="FT198" i="1"/>
  <c r="FT199" i="1"/>
  <c r="FT200" i="1"/>
  <c r="FT201" i="1"/>
  <c r="FT202" i="1"/>
  <c r="FT203" i="1"/>
  <c r="FT204" i="1"/>
  <c r="FT205" i="1"/>
  <c r="FT206" i="1"/>
  <c r="FT207" i="1"/>
  <c r="FT208" i="1"/>
  <c r="FT209" i="1"/>
  <c r="FT210" i="1"/>
  <c r="FT211" i="1"/>
  <c r="FT212" i="1"/>
  <c r="FT213" i="1"/>
  <c r="FT214" i="1"/>
  <c r="FT215" i="1"/>
  <c r="FT216" i="1"/>
  <c r="FT217" i="1"/>
  <c r="FT218" i="1"/>
  <c r="FT219" i="1"/>
  <c r="FT220" i="1"/>
  <c r="FT221" i="1"/>
  <c r="FT222" i="1"/>
  <c r="FT223" i="1"/>
  <c r="FT224" i="1"/>
  <c r="FT225" i="1"/>
  <c r="FT226" i="1"/>
  <c r="FT227" i="1"/>
  <c r="FT228" i="1"/>
  <c r="FT229" i="1"/>
  <c r="FT230" i="1"/>
  <c r="FT231" i="1"/>
  <c r="FT232" i="1"/>
  <c r="FT233" i="1"/>
  <c r="FT234" i="1"/>
  <c r="FT235" i="1"/>
  <c r="FT236" i="1"/>
  <c r="FT237" i="1"/>
  <c r="FT238" i="1"/>
  <c r="FT239" i="1"/>
  <c r="FT240" i="1"/>
  <c r="FT241" i="1"/>
  <c r="FT242" i="1"/>
  <c r="FT243" i="1"/>
  <c r="FT244" i="1"/>
  <c r="FT245" i="1"/>
  <c r="FT246" i="1"/>
  <c r="FT247" i="1"/>
  <c r="FT248" i="1"/>
  <c r="FT249" i="1"/>
  <c r="FT250" i="1"/>
  <c r="FT251" i="1"/>
  <c r="FT252" i="1"/>
  <c r="FT253" i="1"/>
  <c r="FT254" i="1"/>
  <c r="FT255" i="1"/>
  <c r="FT256" i="1"/>
  <c r="FT257" i="1"/>
  <c r="FT258" i="1"/>
  <c r="FT259" i="1"/>
  <c r="FT260" i="1"/>
  <c r="FT261" i="1"/>
  <c r="FT262" i="1"/>
  <c r="FT263" i="1"/>
  <c r="FT264" i="1"/>
  <c r="FT265" i="1"/>
  <c r="FT266" i="1"/>
  <c r="FT267" i="1"/>
  <c r="FT268" i="1"/>
  <c r="FT269" i="1"/>
  <c r="FT270" i="1"/>
  <c r="FT271" i="1"/>
  <c r="FT272" i="1"/>
  <c r="FT273" i="1"/>
  <c r="FT274" i="1"/>
  <c r="FT275" i="1"/>
  <c r="FT276" i="1"/>
  <c r="FT277" i="1"/>
  <c r="FT278" i="1"/>
  <c r="FT279" i="1"/>
  <c r="FT280" i="1"/>
  <c r="FT281" i="1"/>
  <c r="FT282" i="1"/>
  <c r="FT283" i="1"/>
  <c r="FT284" i="1"/>
  <c r="FT285" i="1"/>
  <c r="FT286" i="1"/>
  <c r="FT287" i="1"/>
  <c r="FT288" i="1"/>
  <c r="FT289" i="1"/>
  <c r="FT290" i="1"/>
  <c r="FT291" i="1"/>
  <c r="FT292" i="1"/>
  <c r="FT293" i="1"/>
  <c r="FT294" i="1"/>
  <c r="FT295" i="1"/>
  <c r="FT296" i="1"/>
  <c r="FT297" i="1"/>
  <c r="FT298" i="1"/>
  <c r="FT299" i="1"/>
  <c r="FT300" i="1"/>
  <c r="FT301" i="1"/>
  <c r="FT302" i="1"/>
  <c r="FT303" i="1"/>
  <c r="FT304" i="1"/>
  <c r="FT305" i="1"/>
  <c r="FT306" i="1"/>
  <c r="FT307" i="1"/>
  <c r="FT308" i="1"/>
  <c r="FT309" i="1"/>
  <c r="FT310" i="1"/>
  <c r="FT311" i="1"/>
  <c r="FT312" i="1"/>
  <c r="FT313" i="1"/>
  <c r="FT314" i="1"/>
  <c r="FT315" i="1"/>
  <c r="FT316" i="1"/>
  <c r="FT317" i="1"/>
  <c r="FT318" i="1"/>
  <c r="FT319" i="1"/>
  <c r="FT320" i="1"/>
  <c r="FT321" i="1"/>
  <c r="FT322" i="1"/>
  <c r="FT323" i="1"/>
  <c r="FT324" i="1"/>
  <c r="FT325" i="1"/>
  <c r="FT326" i="1"/>
  <c r="FT327" i="1"/>
  <c r="FT328" i="1"/>
  <c r="FT329" i="1"/>
  <c r="FT330" i="1"/>
  <c r="FT331" i="1"/>
  <c r="FT332" i="1"/>
  <c r="FT333" i="1"/>
  <c r="FT334" i="1"/>
  <c r="FT335" i="1"/>
  <c r="FT336" i="1"/>
  <c r="FT337" i="1"/>
  <c r="FT338" i="1"/>
  <c r="FT339" i="1"/>
  <c r="FT340" i="1"/>
  <c r="FT341" i="1"/>
  <c r="FT342" i="1"/>
  <c r="FT343" i="1"/>
  <c r="FT344" i="1"/>
  <c r="FT345" i="1"/>
  <c r="FT346" i="1"/>
  <c r="FT347" i="1"/>
  <c r="FT348" i="1"/>
  <c r="FT349" i="1"/>
  <c r="FT350" i="1"/>
  <c r="FT351" i="1"/>
  <c r="FT352" i="1"/>
  <c r="FT353" i="1"/>
  <c r="FT354" i="1"/>
  <c r="FT355" i="1"/>
  <c r="FT356" i="1"/>
  <c r="FT357" i="1"/>
  <c r="FT358" i="1"/>
  <c r="FT359" i="1"/>
  <c r="FT360" i="1"/>
  <c r="FT361" i="1"/>
  <c r="FT362" i="1"/>
  <c r="FT363" i="1"/>
  <c r="FT364" i="1"/>
  <c r="FT365" i="1"/>
  <c r="FT366" i="1"/>
  <c r="FT367" i="1"/>
  <c r="FT368" i="1"/>
  <c r="FT369" i="1"/>
  <c r="FT370" i="1"/>
  <c r="FT371" i="1"/>
  <c r="FT372" i="1"/>
  <c r="FT373" i="1"/>
  <c r="FT374" i="1"/>
  <c r="FT375" i="1"/>
  <c r="FT376" i="1"/>
  <c r="FT377" i="1"/>
  <c r="FT378" i="1"/>
  <c r="FT379" i="1"/>
  <c r="FT380" i="1"/>
  <c r="FT381" i="1"/>
  <c r="FT382" i="1"/>
  <c r="FT383" i="1"/>
  <c r="FT384" i="1"/>
  <c r="FT385" i="1"/>
  <c r="FT386" i="1"/>
  <c r="FT387" i="1"/>
  <c r="FT388" i="1"/>
  <c r="FT389" i="1"/>
  <c r="FT390" i="1"/>
  <c r="FT391" i="1"/>
  <c r="FT392" i="1"/>
  <c r="FT393" i="1"/>
  <c r="FT394" i="1"/>
  <c r="FT395" i="1"/>
  <c r="FT396" i="1"/>
  <c r="FT397" i="1"/>
  <c r="FT398" i="1"/>
  <c r="FT399" i="1"/>
  <c r="FT400" i="1"/>
  <c r="FT401" i="1"/>
  <c r="FT402" i="1"/>
  <c r="FT403" i="1"/>
  <c r="FT404" i="1"/>
  <c r="FT405" i="1"/>
  <c r="FT406" i="1"/>
  <c r="FT407" i="1"/>
  <c r="FT408" i="1"/>
  <c r="FT409" i="1"/>
  <c r="FT410" i="1"/>
  <c r="FT411" i="1"/>
  <c r="FT412" i="1"/>
  <c r="FT413" i="1"/>
  <c r="FT414" i="1"/>
  <c r="FT415" i="1"/>
  <c r="FT416" i="1"/>
  <c r="FT417" i="1"/>
  <c r="FT418" i="1"/>
  <c r="FT419" i="1"/>
  <c r="FT420" i="1"/>
  <c r="FT421" i="1"/>
  <c r="FT422" i="1"/>
  <c r="FT423" i="1"/>
  <c r="FT424" i="1"/>
  <c r="FT425" i="1"/>
  <c r="FT426" i="1"/>
  <c r="FT427" i="1"/>
  <c r="FT428" i="1"/>
  <c r="FT429" i="1"/>
  <c r="FT430" i="1"/>
  <c r="FT431" i="1"/>
  <c r="FT432" i="1"/>
  <c r="FT433" i="1"/>
  <c r="FT434" i="1"/>
  <c r="FT435" i="1"/>
  <c r="FT436" i="1"/>
  <c r="FT437" i="1"/>
  <c r="FT438" i="1"/>
  <c r="FT439" i="1"/>
  <c r="FT440" i="1"/>
  <c r="FT441" i="1"/>
  <c r="FT442" i="1"/>
  <c r="FT443" i="1"/>
  <c r="FT444" i="1"/>
  <c r="FT445" i="1"/>
  <c r="FT446" i="1"/>
  <c r="FT447" i="1"/>
  <c r="FT448" i="1"/>
  <c r="FT449" i="1"/>
  <c r="FT450" i="1"/>
  <c r="FT451" i="1"/>
  <c r="FT452" i="1"/>
  <c r="FT453" i="1"/>
  <c r="FT454" i="1"/>
  <c r="FT455" i="1"/>
  <c r="FT456" i="1"/>
  <c r="FT457" i="1"/>
  <c r="FT458" i="1"/>
  <c r="FT459" i="1"/>
  <c r="FT460" i="1"/>
  <c r="FT461" i="1"/>
  <c r="FT462" i="1"/>
  <c r="FT463" i="1"/>
  <c r="FT464" i="1"/>
  <c r="FT465" i="1"/>
  <c r="FT466" i="1"/>
  <c r="FT467" i="1"/>
  <c r="FT468" i="1"/>
  <c r="FT469" i="1"/>
  <c r="FT470" i="1"/>
  <c r="FT471" i="1"/>
  <c r="FT472" i="1"/>
  <c r="FT473" i="1"/>
  <c r="FT474" i="1"/>
  <c r="FT475" i="1"/>
  <c r="FT476" i="1"/>
  <c r="FT477" i="1"/>
  <c r="FT478" i="1"/>
  <c r="FT479" i="1"/>
  <c r="FT480" i="1"/>
  <c r="FT481" i="1"/>
  <c r="FT482" i="1"/>
  <c r="FT483" i="1"/>
  <c r="FT484" i="1"/>
  <c r="FT485" i="1"/>
  <c r="FT486" i="1"/>
  <c r="FT487" i="1"/>
  <c r="FT488" i="1"/>
  <c r="FT489" i="1"/>
  <c r="FT490" i="1"/>
  <c r="FT491" i="1"/>
  <c r="FT492" i="1"/>
  <c r="FT493" i="1"/>
  <c r="FT494" i="1"/>
  <c r="FT495" i="1"/>
  <c r="FT496" i="1"/>
  <c r="FT497" i="1"/>
  <c r="FT498" i="1"/>
  <c r="FT499" i="1"/>
  <c r="FT500" i="1"/>
  <c r="FT501" i="1"/>
  <c r="FT502" i="1"/>
  <c r="FT503" i="1"/>
  <c r="FT504" i="1"/>
  <c r="FT505" i="1"/>
  <c r="FT506" i="1"/>
  <c r="FT507" i="1"/>
  <c r="FT508" i="1"/>
  <c r="FT509" i="1"/>
  <c r="FT510" i="1"/>
  <c r="FT511" i="1"/>
  <c r="FT512" i="1"/>
  <c r="FT513" i="1"/>
  <c r="FT514" i="1"/>
  <c r="FT515" i="1"/>
  <c r="FT516" i="1"/>
  <c r="FT517" i="1"/>
  <c r="FT518" i="1"/>
  <c r="FT519" i="1"/>
  <c r="FT520" i="1"/>
  <c r="FT521" i="1"/>
  <c r="FT522" i="1"/>
  <c r="FT523" i="1"/>
  <c r="FT524" i="1"/>
  <c r="FT525" i="1"/>
  <c r="FT526" i="1"/>
  <c r="FT527" i="1"/>
  <c r="FT528" i="1"/>
  <c r="FT529" i="1"/>
  <c r="FT530" i="1"/>
  <c r="FT531" i="1"/>
  <c r="FT532" i="1"/>
  <c r="FT533" i="1"/>
  <c r="FT534" i="1"/>
  <c r="FT535" i="1"/>
  <c r="FT536" i="1"/>
  <c r="FT537" i="1"/>
  <c r="FT538" i="1"/>
  <c r="FT539" i="1"/>
  <c r="FT540" i="1"/>
  <c r="FT541" i="1"/>
  <c r="FT542" i="1"/>
  <c r="FT543" i="1"/>
  <c r="FT544" i="1"/>
  <c r="FT545" i="1"/>
  <c r="FT546" i="1"/>
  <c r="FT547" i="1"/>
  <c r="FT548" i="1"/>
  <c r="FT549" i="1"/>
  <c r="FT550" i="1"/>
  <c r="FT551" i="1"/>
  <c r="FT552" i="1"/>
  <c r="FT553" i="1"/>
  <c r="FT554" i="1"/>
  <c r="FT555" i="1"/>
  <c r="FT556" i="1"/>
  <c r="FT557" i="1"/>
  <c r="FT558" i="1"/>
  <c r="FT559" i="1"/>
  <c r="FT560" i="1"/>
  <c r="FT561" i="1"/>
  <c r="FT562" i="1"/>
  <c r="FT563" i="1"/>
  <c r="FT564" i="1"/>
  <c r="FT565" i="1"/>
  <c r="FT566" i="1"/>
  <c r="FT567" i="1"/>
  <c r="FT568" i="1"/>
  <c r="FT569" i="1"/>
  <c r="FT570" i="1"/>
  <c r="FT571" i="1"/>
  <c r="FT572" i="1"/>
  <c r="FT573" i="1"/>
  <c r="FT574" i="1"/>
  <c r="FT575" i="1"/>
  <c r="FT576" i="1"/>
  <c r="FT577" i="1"/>
  <c r="FT578" i="1"/>
  <c r="FT579" i="1"/>
  <c r="FT580" i="1"/>
  <c r="FT581" i="1"/>
  <c r="FT582" i="1"/>
  <c r="FT583" i="1"/>
  <c r="FT584" i="1"/>
  <c r="FT585" i="1"/>
  <c r="FT586" i="1"/>
  <c r="FT587" i="1"/>
  <c r="FT588" i="1"/>
  <c r="FT589" i="1"/>
  <c r="FT590" i="1"/>
  <c r="FT591" i="1"/>
  <c r="FT592" i="1"/>
  <c r="FT593" i="1"/>
  <c r="FT594" i="1"/>
  <c r="FT595" i="1"/>
  <c r="FT596" i="1"/>
  <c r="FT597" i="1"/>
  <c r="FT598" i="1"/>
  <c r="FT599" i="1"/>
  <c r="FT600" i="1"/>
  <c r="FT601" i="1"/>
  <c r="FT602" i="1"/>
  <c r="FT603" i="1"/>
  <c r="FT604" i="1"/>
  <c r="FT605" i="1"/>
  <c r="FT606" i="1"/>
  <c r="FT607" i="1"/>
  <c r="FT608" i="1"/>
  <c r="FT609" i="1"/>
  <c r="FT610" i="1"/>
  <c r="FT611" i="1"/>
  <c r="FT612" i="1"/>
  <c r="FT613" i="1"/>
  <c r="FT614" i="1"/>
  <c r="FT615" i="1"/>
  <c r="FT616" i="1"/>
  <c r="FT617" i="1"/>
  <c r="FT618" i="1"/>
  <c r="FT619" i="1"/>
  <c r="FT620" i="1"/>
  <c r="FT621" i="1"/>
  <c r="FT622" i="1"/>
  <c r="FT623" i="1"/>
  <c r="FT624" i="1"/>
  <c r="FT625" i="1"/>
  <c r="FT626" i="1"/>
  <c r="FT627" i="1"/>
  <c r="FT628" i="1"/>
  <c r="FT629" i="1"/>
  <c r="FT630" i="1"/>
  <c r="FT631" i="1"/>
  <c r="FT632" i="1"/>
  <c r="FT633" i="1"/>
  <c r="FT634" i="1"/>
  <c r="FT635" i="1"/>
  <c r="FT636" i="1"/>
  <c r="FT637" i="1"/>
  <c r="FT638" i="1"/>
  <c r="FT639" i="1"/>
  <c r="FT640" i="1"/>
  <c r="FT641" i="1"/>
  <c r="FT642" i="1"/>
  <c r="FT643" i="1"/>
  <c r="FT644" i="1"/>
  <c r="FT645" i="1"/>
  <c r="FT646" i="1"/>
  <c r="FT647" i="1"/>
  <c r="FT648" i="1"/>
  <c r="FT649" i="1"/>
  <c r="FT650" i="1"/>
  <c r="FT651" i="1"/>
  <c r="FT652" i="1"/>
  <c r="FT653" i="1"/>
  <c r="FT654" i="1"/>
  <c r="FT655" i="1"/>
  <c r="FT656" i="1"/>
  <c r="FT657" i="1"/>
  <c r="FT658" i="1"/>
  <c r="FT659" i="1"/>
  <c r="FT660" i="1"/>
  <c r="FT661" i="1"/>
  <c r="FT662" i="1"/>
  <c r="FT663" i="1"/>
  <c r="FT664" i="1"/>
  <c r="FT665" i="1"/>
  <c r="FT666" i="1"/>
  <c r="FT667" i="1"/>
  <c r="FT668" i="1"/>
  <c r="FT669" i="1"/>
  <c r="FT670" i="1"/>
  <c r="FT671" i="1"/>
  <c r="FT672" i="1"/>
  <c r="FT673" i="1"/>
  <c r="FT674" i="1"/>
  <c r="FT675" i="1"/>
  <c r="FT676" i="1"/>
  <c r="FT677" i="1"/>
  <c r="FT678" i="1"/>
  <c r="FT679" i="1"/>
  <c r="FT680" i="1"/>
  <c r="FT681" i="1"/>
  <c r="FT682" i="1"/>
  <c r="FT683" i="1"/>
  <c r="FT684" i="1"/>
  <c r="FT685" i="1"/>
  <c r="FT686" i="1"/>
  <c r="FT687" i="1"/>
  <c r="FT688" i="1"/>
  <c r="FT689" i="1"/>
  <c r="FT690" i="1"/>
  <c r="FT691" i="1"/>
  <c r="FT692" i="1"/>
  <c r="FT693" i="1"/>
  <c r="FT694" i="1"/>
  <c r="FT695" i="1"/>
  <c r="FT696" i="1"/>
  <c r="FT697" i="1"/>
  <c r="FT698" i="1"/>
  <c r="FT699" i="1"/>
  <c r="FT700" i="1"/>
  <c r="FT701" i="1"/>
  <c r="FT702" i="1"/>
  <c r="FT703" i="1"/>
  <c r="FT704" i="1"/>
  <c r="FT705" i="1"/>
  <c r="FT706" i="1"/>
  <c r="FT707" i="1"/>
  <c r="FT708" i="1"/>
  <c r="FT709" i="1"/>
  <c r="FT710" i="1"/>
  <c r="FT711" i="1"/>
  <c r="FT712" i="1"/>
  <c r="FT713" i="1"/>
  <c r="FT714" i="1"/>
  <c r="FT715" i="1"/>
  <c r="FT716" i="1"/>
  <c r="FT717" i="1"/>
  <c r="FT718" i="1"/>
  <c r="FT719" i="1"/>
  <c r="FT720" i="1"/>
  <c r="FT721" i="1"/>
  <c r="FT722" i="1"/>
  <c r="FT723" i="1"/>
  <c r="FT724" i="1"/>
  <c r="FT725" i="1"/>
  <c r="FT726" i="1"/>
  <c r="FT727" i="1"/>
  <c r="FT728" i="1"/>
  <c r="FT729" i="1"/>
  <c r="FT730" i="1"/>
  <c r="FT731" i="1"/>
  <c r="FT732" i="1"/>
  <c r="FT733" i="1"/>
  <c r="FT734" i="1"/>
  <c r="FT735" i="1"/>
  <c r="FT736" i="1"/>
  <c r="FT737" i="1"/>
  <c r="FT738" i="1"/>
  <c r="FT739" i="1"/>
  <c r="FT740" i="1"/>
  <c r="FT741" i="1"/>
  <c r="FT742" i="1"/>
  <c r="FT743" i="1"/>
  <c r="FT744" i="1"/>
  <c r="FT745" i="1"/>
  <c r="FT746" i="1"/>
  <c r="FT747" i="1"/>
  <c r="FT748" i="1"/>
  <c r="FT749" i="1"/>
  <c r="FT750" i="1"/>
  <c r="FT751" i="1"/>
  <c r="FT752" i="1"/>
  <c r="FT753" i="1"/>
  <c r="FT754" i="1"/>
  <c r="FT755" i="1"/>
  <c r="FT756" i="1"/>
  <c r="FT757" i="1"/>
  <c r="FT758" i="1"/>
  <c r="FT759" i="1"/>
  <c r="FT760" i="1"/>
  <c r="FT761" i="1"/>
  <c r="FT762" i="1"/>
  <c r="FT763" i="1"/>
  <c r="FT764" i="1"/>
  <c r="FT765" i="1"/>
  <c r="FT766" i="1"/>
  <c r="FT767" i="1"/>
  <c r="FT768" i="1"/>
  <c r="FT769" i="1"/>
  <c r="FT770" i="1"/>
  <c r="FT771" i="1"/>
  <c r="FT772" i="1"/>
  <c r="FT773" i="1"/>
  <c r="FT774" i="1"/>
  <c r="FT775" i="1"/>
  <c r="FT776" i="1"/>
  <c r="FT777" i="1"/>
  <c r="FT778" i="1"/>
  <c r="FT779" i="1"/>
  <c r="FT780" i="1"/>
  <c r="FT781" i="1"/>
  <c r="FT782" i="1"/>
  <c r="FT783" i="1"/>
  <c r="FT784" i="1"/>
  <c r="FT785" i="1"/>
  <c r="FT786" i="1"/>
  <c r="FT787" i="1"/>
  <c r="FT788" i="1"/>
  <c r="FT789" i="1"/>
  <c r="FT790" i="1"/>
  <c r="FT791" i="1"/>
  <c r="FT792" i="1"/>
  <c r="FT793" i="1"/>
  <c r="FT794" i="1"/>
  <c r="FT795" i="1"/>
  <c r="FT796" i="1"/>
  <c r="FT797" i="1"/>
  <c r="FT798" i="1"/>
  <c r="FT799" i="1"/>
  <c r="FT800" i="1"/>
  <c r="FT801" i="1"/>
  <c r="FT802" i="1"/>
  <c r="FT803" i="1"/>
  <c r="FT804" i="1"/>
  <c r="FT805" i="1"/>
  <c r="FT806" i="1"/>
  <c r="FT807" i="1"/>
  <c r="FT808" i="1"/>
  <c r="FT809" i="1"/>
  <c r="FT810" i="1"/>
  <c r="FT811" i="1"/>
  <c r="FT812" i="1"/>
  <c r="FT813" i="1"/>
  <c r="FT814" i="1"/>
  <c r="FT815" i="1"/>
  <c r="FT816" i="1"/>
  <c r="FT817" i="1"/>
  <c r="FT818" i="1"/>
  <c r="FT819" i="1"/>
  <c r="FT820" i="1"/>
  <c r="FT821" i="1"/>
  <c r="FT822" i="1"/>
  <c r="FT823" i="1"/>
  <c r="FT824" i="1"/>
  <c r="FT825" i="1"/>
  <c r="FT826" i="1"/>
  <c r="FT827" i="1"/>
  <c r="FT828" i="1"/>
  <c r="FT829" i="1"/>
  <c r="FT830" i="1"/>
  <c r="FT831" i="1"/>
  <c r="FT832" i="1"/>
  <c r="FT833" i="1"/>
  <c r="FT834" i="1"/>
  <c r="FT835" i="1"/>
  <c r="FT836" i="1"/>
  <c r="FT837" i="1"/>
  <c r="FT838" i="1"/>
  <c r="FT839" i="1"/>
  <c r="FT840" i="1"/>
  <c r="FT841" i="1"/>
  <c r="FT842" i="1"/>
  <c r="FT843" i="1"/>
  <c r="FT844" i="1"/>
  <c r="FT845" i="1"/>
  <c r="FT846" i="1"/>
  <c r="FT847" i="1"/>
  <c r="FT848" i="1"/>
  <c r="FT849" i="1"/>
  <c r="FT850" i="1"/>
  <c r="FT851" i="1"/>
  <c r="FT852" i="1"/>
  <c r="FT853" i="1"/>
  <c r="FT854" i="1"/>
  <c r="FT855" i="1"/>
  <c r="FT856" i="1"/>
  <c r="FT857" i="1"/>
  <c r="FT858" i="1"/>
  <c r="FT859" i="1"/>
  <c r="FT860" i="1"/>
  <c r="FT861" i="1"/>
  <c r="FT862" i="1"/>
  <c r="FT863" i="1"/>
  <c r="FT864" i="1"/>
  <c r="FT865" i="1"/>
  <c r="FT866" i="1"/>
  <c r="FT867" i="1"/>
  <c r="FT868" i="1"/>
  <c r="FT869" i="1"/>
  <c r="FT870" i="1"/>
  <c r="FT871" i="1"/>
  <c r="FT872" i="1"/>
  <c r="FT873" i="1"/>
  <c r="FT874" i="1"/>
  <c r="FT875" i="1"/>
  <c r="FT876" i="1"/>
  <c r="FT877" i="1"/>
  <c r="FT878" i="1"/>
  <c r="FT879" i="1"/>
  <c r="FT880" i="1"/>
  <c r="FT881" i="1"/>
  <c r="FT882" i="1"/>
  <c r="FT883" i="1"/>
  <c r="FT884" i="1"/>
  <c r="FT885" i="1"/>
  <c r="FT886" i="1"/>
  <c r="FT887" i="1"/>
  <c r="FT888" i="1"/>
  <c r="FT889" i="1"/>
  <c r="FT890" i="1"/>
  <c r="FT891" i="1"/>
  <c r="FT892" i="1"/>
  <c r="FT893" i="1"/>
  <c r="FT894" i="1"/>
  <c r="FT895" i="1"/>
  <c r="FT896" i="1"/>
  <c r="FT897" i="1"/>
  <c r="FT898" i="1"/>
  <c r="FT899" i="1"/>
  <c r="FT900" i="1"/>
  <c r="FT901" i="1"/>
  <c r="FT902" i="1"/>
  <c r="FT903" i="1"/>
  <c r="FT904" i="1"/>
  <c r="FT905" i="1"/>
  <c r="FT906" i="1"/>
  <c r="FT907" i="1"/>
  <c r="FT908" i="1"/>
  <c r="FT909" i="1"/>
  <c r="FT910" i="1"/>
  <c r="FT911" i="1"/>
  <c r="FT912" i="1"/>
  <c r="FT913" i="1"/>
  <c r="FT914" i="1"/>
  <c r="FT915" i="1"/>
  <c r="FT916" i="1"/>
  <c r="FT917" i="1"/>
  <c r="FT918" i="1"/>
  <c r="FT919" i="1"/>
  <c r="FT920" i="1"/>
  <c r="FT921" i="1"/>
  <c r="FT922" i="1"/>
  <c r="FT923" i="1"/>
  <c r="FT924" i="1"/>
  <c r="FT925" i="1"/>
  <c r="FT926" i="1"/>
  <c r="FT927" i="1"/>
  <c r="FT928" i="1"/>
  <c r="FT929" i="1"/>
  <c r="FT930" i="1"/>
  <c r="FT931" i="1"/>
  <c r="FT932" i="1"/>
  <c r="FT933" i="1"/>
  <c r="FT934" i="1"/>
  <c r="FT935" i="1"/>
  <c r="FT936" i="1"/>
  <c r="FT937" i="1"/>
  <c r="FT938" i="1"/>
  <c r="FT939" i="1"/>
  <c r="FT940" i="1"/>
  <c r="FT941" i="1"/>
  <c r="FT942" i="1"/>
  <c r="FT943" i="1"/>
  <c r="FT944" i="1"/>
  <c r="FT945" i="1"/>
  <c r="FT946" i="1"/>
  <c r="FT947" i="1"/>
  <c r="FT948" i="1"/>
  <c r="FT949" i="1"/>
  <c r="FT950" i="1"/>
  <c r="FT951" i="1"/>
  <c r="FT952" i="1"/>
  <c r="FT953" i="1"/>
  <c r="FT954" i="1"/>
  <c r="FT955" i="1"/>
  <c r="FT956" i="1"/>
  <c r="FT957" i="1"/>
  <c r="FT958" i="1"/>
  <c r="FT959" i="1"/>
  <c r="FT960" i="1"/>
  <c r="FT961" i="1"/>
  <c r="FT962" i="1"/>
  <c r="FT963" i="1"/>
  <c r="FT964" i="1"/>
  <c r="FT965" i="1"/>
  <c r="FT966" i="1"/>
  <c r="FT967" i="1"/>
  <c r="FT968" i="1"/>
  <c r="FT969" i="1"/>
  <c r="FT970" i="1"/>
  <c r="FT971" i="1"/>
  <c r="FT972" i="1"/>
  <c r="FT973" i="1"/>
  <c r="FT974" i="1"/>
  <c r="FT975" i="1"/>
  <c r="FT976" i="1"/>
  <c r="FT977" i="1"/>
  <c r="FT978" i="1"/>
  <c r="FT979" i="1"/>
  <c r="FT980" i="1"/>
  <c r="FT981" i="1"/>
  <c r="FT982" i="1"/>
  <c r="FT983" i="1"/>
  <c r="FT984" i="1"/>
  <c r="FT985" i="1"/>
  <c r="FT986" i="1"/>
  <c r="FT987" i="1"/>
  <c r="FT988" i="1"/>
  <c r="FT989" i="1"/>
  <c r="FT990" i="1"/>
  <c r="FT991" i="1"/>
  <c r="FT992" i="1"/>
  <c r="FT993" i="1"/>
  <c r="FT994" i="1"/>
  <c r="FT995" i="1"/>
  <c r="FT996" i="1"/>
  <c r="FT997" i="1"/>
  <c r="FT998" i="1"/>
  <c r="FT999" i="1"/>
  <c r="FT1000" i="1"/>
  <c r="FT1001" i="1"/>
  <c r="FT1002" i="1"/>
  <c r="FT1003" i="1"/>
  <c r="FT1004" i="1"/>
  <c r="FT1005" i="1"/>
  <c r="FS6" i="1"/>
  <c r="FS7" i="1"/>
  <c r="FS8" i="1"/>
  <c r="FS9" i="1"/>
  <c r="FS10" i="1"/>
  <c r="FS11" i="1"/>
  <c r="FS12" i="1"/>
  <c r="FS13" i="1"/>
  <c r="FS14" i="1"/>
  <c r="FS15" i="1"/>
  <c r="FS16" i="1"/>
  <c r="FS17" i="1"/>
  <c r="FS18" i="1"/>
  <c r="FS19" i="1"/>
  <c r="FS20" i="1"/>
  <c r="FS21" i="1"/>
  <c r="FS22" i="1"/>
  <c r="FS23" i="1"/>
  <c r="FS24" i="1"/>
  <c r="FS25" i="1"/>
  <c r="FS26" i="1"/>
  <c r="FS27" i="1"/>
  <c r="FS28" i="1"/>
  <c r="FS29" i="1"/>
  <c r="FS30" i="1"/>
  <c r="FS31" i="1"/>
  <c r="FS32" i="1"/>
  <c r="FS33" i="1"/>
  <c r="FS34" i="1"/>
  <c r="FS35" i="1"/>
  <c r="FS36" i="1"/>
  <c r="FS37" i="1"/>
  <c r="FS38" i="1"/>
  <c r="FS39" i="1"/>
  <c r="FS40" i="1"/>
  <c r="FS41" i="1"/>
  <c r="FS42" i="1"/>
  <c r="FS43" i="1"/>
  <c r="FS44" i="1"/>
  <c r="FS45" i="1"/>
  <c r="FS46" i="1"/>
  <c r="FS47" i="1"/>
  <c r="FS48" i="1"/>
  <c r="FS49" i="1"/>
  <c r="FS50" i="1"/>
  <c r="FS51" i="1"/>
  <c r="FS52" i="1"/>
  <c r="FS53" i="1"/>
  <c r="FS54" i="1"/>
  <c r="FS55" i="1"/>
  <c r="FS56" i="1"/>
  <c r="FS57" i="1"/>
  <c r="FS58" i="1"/>
  <c r="FS59" i="1"/>
  <c r="FS60" i="1"/>
  <c r="FS61" i="1"/>
  <c r="FS62" i="1"/>
  <c r="FS63" i="1"/>
  <c r="FS64" i="1"/>
  <c r="FS65" i="1"/>
  <c r="FS66" i="1"/>
  <c r="FS67" i="1"/>
  <c r="FS68" i="1"/>
  <c r="FS69" i="1"/>
  <c r="FS70" i="1"/>
  <c r="FS71" i="1"/>
  <c r="FS72" i="1"/>
  <c r="FS73" i="1"/>
  <c r="FS74" i="1"/>
  <c r="FS75" i="1"/>
  <c r="FS76" i="1"/>
  <c r="FS77" i="1"/>
  <c r="FS78" i="1"/>
  <c r="FS79" i="1"/>
  <c r="FS80" i="1"/>
  <c r="FS81" i="1"/>
  <c r="FS82" i="1"/>
  <c r="FS83" i="1"/>
  <c r="FS84" i="1"/>
  <c r="FS85" i="1"/>
  <c r="FS86" i="1"/>
  <c r="FS87" i="1"/>
  <c r="FS88" i="1"/>
  <c r="FS89" i="1"/>
  <c r="FS90" i="1"/>
  <c r="FS91" i="1"/>
  <c r="FS92" i="1"/>
  <c r="FS93" i="1"/>
  <c r="FS94" i="1"/>
  <c r="FS95" i="1"/>
  <c r="FS96" i="1"/>
  <c r="FS97" i="1"/>
  <c r="FS98" i="1"/>
  <c r="FS99" i="1"/>
  <c r="FS100" i="1"/>
  <c r="FS101" i="1"/>
  <c r="FS102" i="1"/>
  <c r="FS103" i="1"/>
  <c r="FS104" i="1"/>
  <c r="FS105" i="1"/>
  <c r="FS106" i="1"/>
  <c r="FS107" i="1"/>
  <c r="FS108" i="1"/>
  <c r="FS109" i="1"/>
  <c r="FS110" i="1"/>
  <c r="FS111" i="1"/>
  <c r="FS112" i="1"/>
  <c r="FS113" i="1"/>
  <c r="FS114" i="1"/>
  <c r="FS115" i="1"/>
  <c r="FS116" i="1"/>
  <c r="FS117" i="1"/>
  <c r="FS118" i="1"/>
  <c r="FS119" i="1"/>
  <c r="FS120" i="1"/>
  <c r="FS121" i="1"/>
  <c r="FS122" i="1"/>
  <c r="FS123" i="1"/>
  <c r="FS124" i="1"/>
  <c r="FS125" i="1"/>
  <c r="FS126" i="1"/>
  <c r="FS127" i="1"/>
  <c r="FS128" i="1"/>
  <c r="FS129" i="1"/>
  <c r="FS130" i="1"/>
  <c r="FS131" i="1"/>
  <c r="FS132" i="1"/>
  <c r="FS133" i="1"/>
  <c r="FS134" i="1"/>
  <c r="FS135" i="1"/>
  <c r="FS136" i="1"/>
  <c r="FS137" i="1"/>
  <c r="FS138" i="1"/>
  <c r="FS139" i="1"/>
  <c r="FS140" i="1"/>
  <c r="FS141" i="1"/>
  <c r="FS142" i="1"/>
  <c r="FS143" i="1"/>
  <c r="FS144" i="1"/>
  <c r="FS145" i="1"/>
  <c r="FS146" i="1"/>
  <c r="FS147" i="1"/>
  <c r="FS148" i="1"/>
  <c r="FS149" i="1"/>
  <c r="FS150" i="1"/>
  <c r="FS151" i="1"/>
  <c r="FS152" i="1"/>
  <c r="FS153" i="1"/>
  <c r="FS154" i="1"/>
  <c r="FS155" i="1"/>
  <c r="FS156" i="1"/>
  <c r="FS157" i="1"/>
  <c r="FS158" i="1"/>
  <c r="FS159" i="1"/>
  <c r="FS160" i="1"/>
  <c r="FS161" i="1"/>
  <c r="FS162" i="1"/>
  <c r="FS163" i="1"/>
  <c r="FS164" i="1"/>
  <c r="FS165" i="1"/>
  <c r="FS166" i="1"/>
  <c r="FS167" i="1"/>
  <c r="FS168" i="1"/>
  <c r="FS169" i="1"/>
  <c r="FS170" i="1"/>
  <c r="FS171" i="1"/>
  <c r="FS172" i="1"/>
  <c r="FS173" i="1"/>
  <c r="FS174" i="1"/>
  <c r="FS175" i="1"/>
  <c r="FS176" i="1"/>
  <c r="FS177" i="1"/>
  <c r="FS178" i="1"/>
  <c r="FS179" i="1"/>
  <c r="FS180" i="1"/>
  <c r="FS181" i="1"/>
  <c r="FS182" i="1"/>
  <c r="FS183" i="1"/>
  <c r="FS184" i="1"/>
  <c r="FS185" i="1"/>
  <c r="FS186" i="1"/>
  <c r="FS187" i="1"/>
  <c r="FS188" i="1"/>
  <c r="FS189" i="1"/>
  <c r="FS190" i="1"/>
  <c r="FS191" i="1"/>
  <c r="FS192" i="1"/>
  <c r="FS193" i="1"/>
  <c r="FS194" i="1"/>
  <c r="FS195" i="1"/>
  <c r="FS196" i="1"/>
  <c r="FS197" i="1"/>
  <c r="FS198" i="1"/>
  <c r="FS199" i="1"/>
  <c r="FS200" i="1"/>
  <c r="FS201" i="1"/>
  <c r="FS202" i="1"/>
  <c r="FS203" i="1"/>
  <c r="FS204" i="1"/>
  <c r="FS205" i="1"/>
  <c r="FS206" i="1"/>
  <c r="FS207" i="1"/>
  <c r="FS208" i="1"/>
  <c r="FS209" i="1"/>
  <c r="FS210" i="1"/>
  <c r="FS211" i="1"/>
  <c r="FS212" i="1"/>
  <c r="FS213" i="1"/>
  <c r="FS214" i="1"/>
  <c r="FS215" i="1"/>
  <c r="FS216" i="1"/>
  <c r="FS217" i="1"/>
  <c r="FS218" i="1"/>
  <c r="FS219" i="1"/>
  <c r="FS220" i="1"/>
  <c r="FS221" i="1"/>
  <c r="FS222" i="1"/>
  <c r="FS223" i="1"/>
  <c r="FS224" i="1"/>
  <c r="FS225" i="1"/>
  <c r="FS226" i="1"/>
  <c r="FS227" i="1"/>
  <c r="FS228" i="1"/>
  <c r="FS229" i="1"/>
  <c r="FS230" i="1"/>
  <c r="FS231" i="1"/>
  <c r="FS232" i="1"/>
  <c r="FS233" i="1"/>
  <c r="FS234" i="1"/>
  <c r="FS235" i="1"/>
  <c r="FS236" i="1"/>
  <c r="FS237" i="1"/>
  <c r="FS238" i="1"/>
  <c r="FS239" i="1"/>
  <c r="FS240" i="1"/>
  <c r="FS241" i="1"/>
  <c r="FS242" i="1"/>
  <c r="FS243" i="1"/>
  <c r="FS244" i="1"/>
  <c r="FS245" i="1"/>
  <c r="FS246" i="1"/>
  <c r="FS247" i="1"/>
  <c r="FS248" i="1"/>
  <c r="FS249" i="1"/>
  <c r="FS250" i="1"/>
  <c r="FS251" i="1"/>
  <c r="FS252" i="1"/>
  <c r="FS253" i="1"/>
  <c r="FS254" i="1"/>
  <c r="FS255" i="1"/>
  <c r="FS256" i="1"/>
  <c r="FS257" i="1"/>
  <c r="FS258" i="1"/>
  <c r="FS259" i="1"/>
  <c r="FS260" i="1"/>
  <c r="FS261" i="1"/>
  <c r="FS262" i="1"/>
  <c r="FS263" i="1"/>
  <c r="FS264" i="1"/>
  <c r="FS265" i="1"/>
  <c r="FS266" i="1"/>
  <c r="FS267" i="1"/>
  <c r="FS268" i="1"/>
  <c r="FS269" i="1"/>
  <c r="FS270" i="1"/>
  <c r="FS271" i="1"/>
  <c r="FS272" i="1"/>
  <c r="FS273" i="1"/>
  <c r="FS274" i="1"/>
  <c r="FS275" i="1"/>
  <c r="FS276" i="1"/>
  <c r="FS277" i="1"/>
  <c r="FS278" i="1"/>
  <c r="FS279" i="1"/>
  <c r="FS280" i="1"/>
  <c r="FS281" i="1"/>
  <c r="FS282" i="1"/>
  <c r="FS283" i="1"/>
  <c r="FS284" i="1"/>
  <c r="FS285" i="1"/>
  <c r="FS286" i="1"/>
  <c r="FS287" i="1"/>
  <c r="FS288" i="1"/>
  <c r="FS289" i="1"/>
  <c r="FS290" i="1"/>
  <c r="FS291" i="1"/>
  <c r="FS292" i="1"/>
  <c r="FS293" i="1"/>
  <c r="FS294" i="1"/>
  <c r="FS295" i="1"/>
  <c r="FS296" i="1"/>
  <c r="FS297" i="1"/>
  <c r="FS298" i="1"/>
  <c r="FS299" i="1"/>
  <c r="FS300" i="1"/>
  <c r="FS301" i="1"/>
  <c r="FS302" i="1"/>
  <c r="FS303" i="1"/>
  <c r="FS304" i="1"/>
  <c r="FS305" i="1"/>
  <c r="FS306" i="1"/>
  <c r="FS307" i="1"/>
  <c r="FS308" i="1"/>
  <c r="FS309" i="1"/>
  <c r="FS310" i="1"/>
  <c r="FS311" i="1"/>
  <c r="FS312" i="1"/>
  <c r="FS313" i="1"/>
  <c r="FS314" i="1"/>
  <c r="FS315" i="1"/>
  <c r="FS316" i="1"/>
  <c r="FS317" i="1"/>
  <c r="FS318" i="1"/>
  <c r="FS319" i="1"/>
  <c r="FS320" i="1"/>
  <c r="FS321" i="1"/>
  <c r="FS322" i="1"/>
  <c r="FS323" i="1"/>
  <c r="FS324" i="1"/>
  <c r="FS325" i="1"/>
  <c r="FS326" i="1"/>
  <c r="FS327" i="1"/>
  <c r="FS328" i="1"/>
  <c r="FS329" i="1"/>
  <c r="FS330" i="1"/>
  <c r="FS331" i="1"/>
  <c r="FS332" i="1"/>
  <c r="FS333" i="1"/>
  <c r="FS334" i="1"/>
  <c r="FS335" i="1"/>
  <c r="FS336" i="1"/>
  <c r="FS337" i="1"/>
  <c r="FS338" i="1"/>
  <c r="FS339" i="1"/>
  <c r="FS340" i="1"/>
  <c r="FS341" i="1"/>
  <c r="FS342" i="1"/>
  <c r="FS343" i="1"/>
  <c r="FS344" i="1"/>
  <c r="FS345" i="1"/>
  <c r="FS346" i="1"/>
  <c r="FS347" i="1"/>
  <c r="FS348" i="1"/>
  <c r="FS349" i="1"/>
  <c r="FS350" i="1"/>
  <c r="FS351" i="1"/>
  <c r="FS352" i="1"/>
  <c r="FS353" i="1"/>
  <c r="FS354" i="1"/>
  <c r="FS355" i="1"/>
  <c r="FS356" i="1"/>
  <c r="FS357" i="1"/>
  <c r="FS358" i="1"/>
  <c r="FS359" i="1"/>
  <c r="FS360" i="1"/>
  <c r="FS361" i="1"/>
  <c r="FS362" i="1"/>
  <c r="FS363" i="1"/>
  <c r="FS364" i="1"/>
  <c r="FS365" i="1"/>
  <c r="FS366" i="1"/>
  <c r="FS367" i="1"/>
  <c r="FS368" i="1"/>
  <c r="FS369" i="1"/>
  <c r="FS370" i="1"/>
  <c r="FS371" i="1"/>
  <c r="FS372" i="1"/>
  <c r="FS373" i="1"/>
  <c r="FS374" i="1"/>
  <c r="FS375" i="1"/>
  <c r="FS376" i="1"/>
  <c r="FS377" i="1"/>
  <c r="FS378" i="1"/>
  <c r="FS379" i="1"/>
  <c r="FS380" i="1"/>
  <c r="FS381" i="1"/>
  <c r="FS382" i="1"/>
  <c r="FS383" i="1"/>
  <c r="FS384" i="1"/>
  <c r="FS385" i="1"/>
  <c r="FS386" i="1"/>
  <c r="FS387" i="1"/>
  <c r="FS388" i="1"/>
  <c r="FS389" i="1"/>
  <c r="FS390" i="1"/>
  <c r="FS391" i="1"/>
  <c r="FS392" i="1"/>
  <c r="FS393" i="1"/>
  <c r="FS394" i="1"/>
  <c r="FS395" i="1"/>
  <c r="FS396" i="1"/>
  <c r="FS397" i="1"/>
  <c r="FS398" i="1"/>
  <c r="FS399" i="1"/>
  <c r="FS400" i="1"/>
  <c r="FS401" i="1"/>
  <c r="FS402" i="1"/>
  <c r="FS403" i="1"/>
  <c r="FS404" i="1"/>
  <c r="FS405" i="1"/>
  <c r="FS406" i="1"/>
  <c r="FS407" i="1"/>
  <c r="FS408" i="1"/>
  <c r="FS409" i="1"/>
  <c r="FS410" i="1"/>
  <c r="FS411" i="1"/>
  <c r="FS412" i="1"/>
  <c r="FS413" i="1"/>
  <c r="FS414" i="1"/>
  <c r="FS415" i="1"/>
  <c r="FS416" i="1"/>
  <c r="FS417" i="1"/>
  <c r="FS418" i="1"/>
  <c r="FS419" i="1"/>
  <c r="FS420" i="1"/>
  <c r="FS421" i="1"/>
  <c r="FS422" i="1"/>
  <c r="FS423" i="1"/>
  <c r="FS424" i="1"/>
  <c r="FS425" i="1"/>
  <c r="FS426" i="1"/>
  <c r="FS427" i="1"/>
  <c r="FS428" i="1"/>
  <c r="FS429" i="1"/>
  <c r="FS430" i="1"/>
  <c r="FS431" i="1"/>
  <c r="FS432" i="1"/>
  <c r="FS433" i="1"/>
  <c r="FS434" i="1"/>
  <c r="FS435" i="1"/>
  <c r="FS436" i="1"/>
  <c r="FS437" i="1"/>
  <c r="FS438" i="1"/>
  <c r="FS439" i="1"/>
  <c r="FS440" i="1"/>
  <c r="FS441" i="1"/>
  <c r="FS442" i="1"/>
  <c r="FS443" i="1"/>
  <c r="FS444" i="1"/>
  <c r="FS445" i="1"/>
  <c r="FS446" i="1"/>
  <c r="FS447" i="1"/>
  <c r="FS448" i="1"/>
  <c r="FS449" i="1"/>
  <c r="FS450" i="1"/>
  <c r="FS451" i="1"/>
  <c r="FS452" i="1"/>
  <c r="FS453" i="1"/>
  <c r="FS454" i="1"/>
  <c r="FS455" i="1"/>
  <c r="FS456" i="1"/>
  <c r="FS457" i="1"/>
  <c r="FS458" i="1"/>
  <c r="FS459" i="1"/>
  <c r="FS460" i="1"/>
  <c r="FS461" i="1"/>
  <c r="FS462" i="1"/>
  <c r="FS463" i="1"/>
  <c r="FS464" i="1"/>
  <c r="FS465" i="1"/>
  <c r="FS466" i="1"/>
  <c r="FS467" i="1"/>
  <c r="FS468" i="1"/>
  <c r="FS469" i="1"/>
  <c r="FS470" i="1"/>
  <c r="FS471" i="1"/>
  <c r="FS472" i="1"/>
  <c r="FS473" i="1"/>
  <c r="FS474" i="1"/>
  <c r="FS475" i="1"/>
  <c r="FS476" i="1"/>
  <c r="FS477" i="1"/>
  <c r="FS478" i="1"/>
  <c r="FS479" i="1"/>
  <c r="FS480" i="1"/>
  <c r="FS481" i="1"/>
  <c r="FS482" i="1"/>
  <c r="FS483" i="1"/>
  <c r="FS484" i="1"/>
  <c r="FS485" i="1"/>
  <c r="FS486" i="1"/>
  <c r="FS487" i="1"/>
  <c r="FS488" i="1"/>
  <c r="FS489" i="1"/>
  <c r="FS490" i="1"/>
  <c r="FS491" i="1"/>
  <c r="FS492" i="1"/>
  <c r="FS493" i="1"/>
  <c r="FS494" i="1"/>
  <c r="FS495" i="1"/>
  <c r="FS496" i="1"/>
  <c r="FS497" i="1"/>
  <c r="FS498" i="1"/>
  <c r="FS499" i="1"/>
  <c r="FS500" i="1"/>
  <c r="FS501" i="1"/>
  <c r="FS502" i="1"/>
  <c r="FS503" i="1"/>
  <c r="FS504" i="1"/>
  <c r="FS505" i="1"/>
  <c r="FS506" i="1"/>
  <c r="FS507" i="1"/>
  <c r="FS508" i="1"/>
  <c r="FS509" i="1"/>
  <c r="FS510" i="1"/>
  <c r="FS511" i="1"/>
  <c r="FS512" i="1"/>
  <c r="FS513" i="1"/>
  <c r="FS514" i="1"/>
  <c r="FS515" i="1"/>
  <c r="FS516" i="1"/>
  <c r="FS517" i="1"/>
  <c r="FS518" i="1"/>
  <c r="FS519" i="1"/>
  <c r="FS520" i="1"/>
  <c r="FS521" i="1"/>
  <c r="FS522" i="1"/>
  <c r="FS523" i="1"/>
  <c r="FS524" i="1"/>
  <c r="FS525" i="1"/>
  <c r="FS526" i="1"/>
  <c r="FS527" i="1"/>
  <c r="FS528" i="1"/>
  <c r="FS529" i="1"/>
  <c r="FS530" i="1"/>
  <c r="FS531" i="1"/>
  <c r="FS532" i="1"/>
  <c r="FS533" i="1"/>
  <c r="FS534" i="1"/>
  <c r="FS535" i="1"/>
  <c r="FS536" i="1"/>
  <c r="FS537" i="1"/>
  <c r="FS538" i="1"/>
  <c r="FS539" i="1"/>
  <c r="FS540" i="1"/>
  <c r="FS541" i="1"/>
  <c r="FS542" i="1"/>
  <c r="FS543" i="1"/>
  <c r="FS544" i="1"/>
  <c r="FS545" i="1"/>
  <c r="FS546" i="1"/>
  <c r="FS547" i="1"/>
  <c r="FS548" i="1"/>
  <c r="FS549" i="1"/>
  <c r="FS550" i="1"/>
  <c r="FS551" i="1"/>
  <c r="FS552" i="1"/>
  <c r="FS553" i="1"/>
  <c r="FS554" i="1"/>
  <c r="FS555" i="1"/>
  <c r="FS556" i="1"/>
  <c r="FS557" i="1"/>
  <c r="FS558" i="1"/>
  <c r="FS559" i="1"/>
  <c r="FS560" i="1"/>
  <c r="FS561" i="1"/>
  <c r="FS562" i="1"/>
  <c r="FS563" i="1"/>
  <c r="FS564" i="1"/>
  <c r="FS565" i="1"/>
  <c r="FS566" i="1"/>
  <c r="FS567" i="1"/>
  <c r="FS568" i="1"/>
  <c r="FS569" i="1"/>
  <c r="FS570" i="1"/>
  <c r="FS571" i="1"/>
  <c r="FS572" i="1"/>
  <c r="FS573" i="1"/>
  <c r="FS574" i="1"/>
  <c r="FS575" i="1"/>
  <c r="FS576" i="1"/>
  <c r="FS577" i="1"/>
  <c r="FS578" i="1"/>
  <c r="FS579" i="1"/>
  <c r="FS580" i="1"/>
  <c r="FS581" i="1"/>
  <c r="FS582" i="1"/>
  <c r="FS583" i="1"/>
  <c r="FS584" i="1"/>
  <c r="FS585" i="1"/>
  <c r="FS586" i="1"/>
  <c r="FS587" i="1"/>
  <c r="FS588" i="1"/>
  <c r="FS589" i="1"/>
  <c r="FS590" i="1"/>
  <c r="FS591" i="1"/>
  <c r="FS592" i="1"/>
  <c r="FS593" i="1"/>
  <c r="FS594" i="1"/>
  <c r="FS595" i="1"/>
  <c r="FS596" i="1"/>
  <c r="FS597" i="1"/>
  <c r="FS598" i="1"/>
  <c r="FS599" i="1"/>
  <c r="FS600" i="1"/>
  <c r="FS601" i="1"/>
  <c r="FS602" i="1"/>
  <c r="FS603" i="1"/>
  <c r="FS604" i="1"/>
  <c r="FS605" i="1"/>
  <c r="FS606" i="1"/>
  <c r="FS607" i="1"/>
  <c r="FS608" i="1"/>
  <c r="FS609" i="1"/>
  <c r="FS610" i="1"/>
  <c r="FS611" i="1"/>
  <c r="FS612" i="1"/>
  <c r="FS613" i="1"/>
  <c r="FS614" i="1"/>
  <c r="FS615" i="1"/>
  <c r="FS616" i="1"/>
  <c r="FS617" i="1"/>
  <c r="FS618" i="1"/>
  <c r="FS619" i="1"/>
  <c r="FS620" i="1"/>
  <c r="FS621" i="1"/>
  <c r="FS622" i="1"/>
  <c r="FS623" i="1"/>
  <c r="FS624" i="1"/>
  <c r="FS625" i="1"/>
  <c r="FS626" i="1"/>
  <c r="FS627" i="1"/>
  <c r="FS628" i="1"/>
  <c r="FS629" i="1"/>
  <c r="FS630" i="1"/>
  <c r="FS631" i="1"/>
  <c r="FS632" i="1"/>
  <c r="FS633" i="1"/>
  <c r="FS634" i="1"/>
  <c r="FS635" i="1"/>
  <c r="FS636" i="1"/>
  <c r="FS637" i="1"/>
  <c r="FS638" i="1"/>
  <c r="FS639" i="1"/>
  <c r="FS640" i="1"/>
  <c r="FS641" i="1"/>
  <c r="FS642" i="1"/>
  <c r="FS643" i="1"/>
  <c r="FS644" i="1"/>
  <c r="FS645" i="1"/>
  <c r="FS646" i="1"/>
  <c r="FS647" i="1"/>
  <c r="FS648" i="1"/>
  <c r="FS649" i="1"/>
  <c r="FS650" i="1"/>
  <c r="FS651" i="1"/>
  <c r="FS652" i="1"/>
  <c r="FS653" i="1"/>
  <c r="FS654" i="1"/>
  <c r="FS655" i="1"/>
  <c r="FS656" i="1"/>
  <c r="FS657" i="1"/>
  <c r="FS658" i="1"/>
  <c r="FS659" i="1"/>
  <c r="FS660" i="1"/>
  <c r="FS661" i="1"/>
  <c r="FS662" i="1"/>
  <c r="FS663" i="1"/>
  <c r="FS664" i="1"/>
  <c r="FS665" i="1"/>
  <c r="FS666" i="1"/>
  <c r="FS667" i="1"/>
  <c r="FS668" i="1"/>
  <c r="FS669" i="1"/>
  <c r="FS670" i="1"/>
  <c r="FS671" i="1"/>
  <c r="FS672" i="1"/>
  <c r="FS673" i="1"/>
  <c r="FS674" i="1"/>
  <c r="FS675" i="1"/>
  <c r="FS676" i="1"/>
  <c r="FS677" i="1"/>
  <c r="FS678" i="1"/>
  <c r="FS679" i="1"/>
  <c r="FS680" i="1"/>
  <c r="FS681" i="1"/>
  <c r="FS682" i="1"/>
  <c r="FS683" i="1"/>
  <c r="FS684" i="1"/>
  <c r="FS685" i="1"/>
  <c r="FS686" i="1"/>
  <c r="FS687" i="1"/>
  <c r="FS688" i="1"/>
  <c r="FS689" i="1"/>
  <c r="FS690" i="1"/>
  <c r="FS691" i="1"/>
  <c r="FS692" i="1"/>
  <c r="FS693" i="1"/>
  <c r="FS694" i="1"/>
  <c r="FS695" i="1"/>
  <c r="FS696" i="1"/>
  <c r="FS697" i="1"/>
  <c r="FS698" i="1"/>
  <c r="FS699" i="1"/>
  <c r="FS700" i="1"/>
  <c r="FS701" i="1"/>
  <c r="FS702" i="1"/>
  <c r="FS703" i="1"/>
  <c r="FS704" i="1"/>
  <c r="FS705" i="1"/>
  <c r="FS706" i="1"/>
  <c r="FS707" i="1"/>
  <c r="FS708" i="1"/>
  <c r="FS709" i="1"/>
  <c r="FS710" i="1"/>
  <c r="FS711" i="1"/>
  <c r="FS712" i="1"/>
  <c r="FS713" i="1"/>
  <c r="FS714" i="1"/>
  <c r="FS715" i="1"/>
  <c r="FS716" i="1"/>
  <c r="FS717" i="1"/>
  <c r="FS718" i="1"/>
  <c r="FS719" i="1"/>
  <c r="FS720" i="1"/>
  <c r="FS721" i="1"/>
  <c r="FS722" i="1"/>
  <c r="FS723" i="1"/>
  <c r="FS724" i="1"/>
  <c r="FS725" i="1"/>
  <c r="FS726" i="1"/>
  <c r="FS727" i="1"/>
  <c r="FS728" i="1"/>
  <c r="FS729" i="1"/>
  <c r="FS730" i="1"/>
  <c r="FS731" i="1"/>
  <c r="FS732" i="1"/>
  <c r="FS733" i="1"/>
  <c r="FS734" i="1"/>
  <c r="FS735" i="1"/>
  <c r="FS736" i="1"/>
  <c r="FS737" i="1"/>
  <c r="FS738" i="1"/>
  <c r="FS739" i="1"/>
  <c r="FS740" i="1"/>
  <c r="FS741" i="1"/>
  <c r="FS742" i="1"/>
  <c r="FS743" i="1"/>
  <c r="FS744" i="1"/>
  <c r="FS745" i="1"/>
  <c r="FS746" i="1"/>
  <c r="FS747" i="1"/>
  <c r="FS748" i="1"/>
  <c r="FS749" i="1"/>
  <c r="FS750" i="1"/>
  <c r="FS751" i="1"/>
  <c r="FS752" i="1"/>
  <c r="FS753" i="1"/>
  <c r="FS754" i="1"/>
  <c r="FS755" i="1"/>
  <c r="FS756" i="1"/>
  <c r="FS757" i="1"/>
  <c r="FS758" i="1"/>
  <c r="FS759" i="1"/>
  <c r="FS760" i="1"/>
  <c r="FS761" i="1"/>
  <c r="FS762" i="1"/>
  <c r="FS763" i="1"/>
  <c r="FS764" i="1"/>
  <c r="FS765" i="1"/>
  <c r="FS766" i="1"/>
  <c r="FS767" i="1"/>
  <c r="FS768" i="1"/>
  <c r="FS769" i="1"/>
  <c r="FS770" i="1"/>
  <c r="FS771" i="1"/>
  <c r="FS772" i="1"/>
  <c r="FS773" i="1"/>
  <c r="FS774" i="1"/>
  <c r="FS775" i="1"/>
  <c r="FS776" i="1"/>
  <c r="FS777" i="1"/>
  <c r="FS778" i="1"/>
  <c r="FS779" i="1"/>
  <c r="FS780" i="1"/>
  <c r="FS781" i="1"/>
  <c r="FS782" i="1"/>
  <c r="FS783" i="1"/>
  <c r="FS784" i="1"/>
  <c r="FS785" i="1"/>
  <c r="FS786" i="1"/>
  <c r="FS787" i="1"/>
  <c r="FS788" i="1"/>
  <c r="FS789" i="1"/>
  <c r="FS790" i="1"/>
  <c r="FS791" i="1"/>
  <c r="FS792" i="1"/>
  <c r="FS793" i="1"/>
  <c r="FS794" i="1"/>
  <c r="FS795" i="1"/>
  <c r="FS796" i="1"/>
  <c r="FS797" i="1"/>
  <c r="FS798" i="1"/>
  <c r="FS799" i="1"/>
  <c r="FS800" i="1"/>
  <c r="FS801" i="1"/>
  <c r="FS802" i="1"/>
  <c r="FS803" i="1"/>
  <c r="FS804" i="1"/>
  <c r="FS805" i="1"/>
  <c r="FS806" i="1"/>
  <c r="FS807" i="1"/>
  <c r="FS808" i="1"/>
  <c r="FS809" i="1"/>
  <c r="FS810" i="1"/>
  <c r="FS811" i="1"/>
  <c r="FS812" i="1"/>
  <c r="FS813" i="1"/>
  <c r="FS814" i="1"/>
  <c r="FS815" i="1"/>
  <c r="FS816" i="1"/>
  <c r="FS817" i="1"/>
  <c r="FS818" i="1"/>
  <c r="FS819" i="1"/>
  <c r="FS820" i="1"/>
  <c r="FS821" i="1"/>
  <c r="FS822" i="1"/>
  <c r="FS823" i="1"/>
  <c r="FS824" i="1"/>
  <c r="FS825" i="1"/>
  <c r="FS826" i="1"/>
  <c r="FS827" i="1"/>
  <c r="FS828" i="1"/>
  <c r="FS829" i="1"/>
  <c r="FS830" i="1"/>
  <c r="FS831" i="1"/>
  <c r="FS832" i="1"/>
  <c r="FS833" i="1"/>
  <c r="FS834" i="1"/>
  <c r="FS835" i="1"/>
  <c r="FS836" i="1"/>
  <c r="FS837" i="1"/>
  <c r="FS838" i="1"/>
  <c r="FS839" i="1"/>
  <c r="FS840" i="1"/>
  <c r="FS841" i="1"/>
  <c r="FS842" i="1"/>
  <c r="FS843" i="1"/>
  <c r="FS844" i="1"/>
  <c r="FS845" i="1"/>
  <c r="FS846" i="1"/>
  <c r="FS847" i="1"/>
  <c r="FS848" i="1"/>
  <c r="FS849" i="1"/>
  <c r="FS850" i="1"/>
  <c r="FS851" i="1"/>
  <c r="FS852" i="1"/>
  <c r="FS853" i="1"/>
  <c r="FS854" i="1"/>
  <c r="FS855" i="1"/>
  <c r="FS856" i="1"/>
  <c r="FS857" i="1"/>
  <c r="FS858" i="1"/>
  <c r="FS859" i="1"/>
  <c r="FS860" i="1"/>
  <c r="FS861" i="1"/>
  <c r="FS862" i="1"/>
  <c r="FS863" i="1"/>
  <c r="FS864" i="1"/>
  <c r="FS865" i="1"/>
  <c r="FS866" i="1"/>
  <c r="FS867" i="1"/>
  <c r="FS868" i="1"/>
  <c r="FS869" i="1"/>
  <c r="FS870" i="1"/>
  <c r="FS871" i="1"/>
  <c r="FS872" i="1"/>
  <c r="FS873" i="1"/>
  <c r="FS874" i="1"/>
  <c r="FS875" i="1"/>
  <c r="FS876" i="1"/>
  <c r="FS877" i="1"/>
  <c r="FS878" i="1"/>
  <c r="FS879" i="1"/>
  <c r="FS880" i="1"/>
  <c r="FS881" i="1"/>
  <c r="FS882" i="1"/>
  <c r="FS883" i="1"/>
  <c r="FS884" i="1"/>
  <c r="FS885" i="1"/>
  <c r="FS886" i="1"/>
  <c r="FS887" i="1"/>
  <c r="FS888" i="1"/>
  <c r="FS889" i="1"/>
  <c r="FS890" i="1"/>
  <c r="FS891" i="1"/>
  <c r="FS892" i="1"/>
  <c r="FS893" i="1"/>
  <c r="FS894" i="1"/>
  <c r="FS895" i="1"/>
  <c r="FS896" i="1"/>
  <c r="FS897" i="1"/>
  <c r="FS898" i="1"/>
  <c r="FS899" i="1"/>
  <c r="FS900" i="1"/>
  <c r="FS901" i="1"/>
  <c r="FS902" i="1"/>
  <c r="FS903" i="1"/>
  <c r="FS904" i="1"/>
  <c r="FS905" i="1"/>
  <c r="FS906" i="1"/>
  <c r="FS907" i="1"/>
  <c r="FS908" i="1"/>
  <c r="FS909" i="1"/>
  <c r="FS910" i="1"/>
  <c r="FS911" i="1"/>
  <c r="FS912" i="1"/>
  <c r="FS913" i="1"/>
  <c r="FS914" i="1"/>
  <c r="FS915" i="1"/>
  <c r="FS916" i="1"/>
  <c r="FS917" i="1"/>
  <c r="FS918" i="1"/>
  <c r="FS919" i="1"/>
  <c r="FS920" i="1"/>
  <c r="FS921" i="1"/>
  <c r="FS922" i="1"/>
  <c r="FS923" i="1"/>
  <c r="FS924" i="1"/>
  <c r="FS925" i="1"/>
  <c r="FS926" i="1"/>
  <c r="FS927" i="1"/>
  <c r="FS928" i="1"/>
  <c r="FS929" i="1"/>
  <c r="FS930" i="1"/>
  <c r="FS931" i="1"/>
  <c r="FS932" i="1"/>
  <c r="FS933" i="1"/>
  <c r="FS934" i="1"/>
  <c r="FS935" i="1"/>
  <c r="FS936" i="1"/>
  <c r="FS937" i="1"/>
  <c r="FS938" i="1"/>
  <c r="FS939" i="1"/>
  <c r="FS940" i="1"/>
  <c r="FS941" i="1"/>
  <c r="FS942" i="1"/>
  <c r="FS943" i="1"/>
  <c r="FS944" i="1"/>
  <c r="FS945" i="1"/>
  <c r="FS946" i="1"/>
  <c r="FS947" i="1"/>
  <c r="FS948" i="1"/>
  <c r="FS949" i="1"/>
  <c r="FS950" i="1"/>
  <c r="FS951" i="1"/>
  <c r="FS952" i="1"/>
  <c r="FS953" i="1"/>
  <c r="FS954" i="1"/>
  <c r="FS955" i="1"/>
  <c r="FS956" i="1"/>
  <c r="FS957" i="1"/>
  <c r="FS958" i="1"/>
  <c r="FS959" i="1"/>
  <c r="FS960" i="1"/>
  <c r="FS961" i="1"/>
  <c r="FS962" i="1"/>
  <c r="FS963" i="1"/>
  <c r="FS964" i="1"/>
  <c r="FS965" i="1"/>
  <c r="FS966" i="1"/>
  <c r="FS967" i="1"/>
  <c r="FS968" i="1"/>
  <c r="FS969" i="1"/>
  <c r="FS970" i="1"/>
  <c r="FS971" i="1"/>
  <c r="FS972" i="1"/>
  <c r="FS973" i="1"/>
  <c r="FS974" i="1"/>
  <c r="FS975" i="1"/>
  <c r="FS976" i="1"/>
  <c r="FS977" i="1"/>
  <c r="FS978" i="1"/>
  <c r="FS979" i="1"/>
  <c r="FS980" i="1"/>
  <c r="FS981" i="1"/>
  <c r="FS982" i="1"/>
  <c r="FS983" i="1"/>
  <c r="FS984" i="1"/>
  <c r="FS985" i="1"/>
  <c r="FS986" i="1"/>
  <c r="FS987" i="1"/>
  <c r="FS988" i="1"/>
  <c r="FS989" i="1"/>
  <c r="FS990" i="1"/>
  <c r="FS991" i="1"/>
  <c r="FS992" i="1"/>
  <c r="FS993" i="1"/>
  <c r="FS994" i="1"/>
  <c r="FS995" i="1"/>
  <c r="FS996" i="1"/>
  <c r="FS997" i="1"/>
  <c r="FS998" i="1"/>
  <c r="FS999" i="1"/>
  <c r="FS1000" i="1"/>
  <c r="FS1001" i="1"/>
  <c r="FS1002" i="1"/>
  <c r="FS1003" i="1"/>
  <c r="FS1004" i="1"/>
  <c r="FS1005" i="1"/>
  <c r="FR6" i="1"/>
  <c r="FR7" i="1"/>
  <c r="FR8" i="1"/>
  <c r="FR9" i="1"/>
  <c r="FR10" i="1"/>
  <c r="FR11" i="1"/>
  <c r="FR12" i="1"/>
  <c r="FR13" i="1"/>
  <c r="FR14" i="1"/>
  <c r="FR15" i="1"/>
  <c r="FR16" i="1"/>
  <c r="FR17" i="1"/>
  <c r="FR18" i="1"/>
  <c r="FR19" i="1"/>
  <c r="FR20" i="1"/>
  <c r="FR21" i="1"/>
  <c r="FR22" i="1"/>
  <c r="FR23" i="1"/>
  <c r="FR24" i="1"/>
  <c r="FR25" i="1"/>
  <c r="FR26" i="1"/>
  <c r="FR27" i="1"/>
  <c r="FR28" i="1"/>
  <c r="FR29" i="1"/>
  <c r="FR30" i="1"/>
  <c r="FR31" i="1"/>
  <c r="FR32" i="1"/>
  <c r="FR33" i="1"/>
  <c r="FR34" i="1"/>
  <c r="FR35" i="1"/>
  <c r="FR36" i="1"/>
  <c r="FR37" i="1"/>
  <c r="FR38" i="1"/>
  <c r="FR39" i="1"/>
  <c r="FR40" i="1"/>
  <c r="FR41" i="1"/>
  <c r="FR42" i="1"/>
  <c r="FR43" i="1"/>
  <c r="FR44" i="1"/>
  <c r="FR45" i="1"/>
  <c r="FR46" i="1"/>
  <c r="FR47" i="1"/>
  <c r="FR48" i="1"/>
  <c r="FR49" i="1"/>
  <c r="FR50" i="1"/>
  <c r="FR51" i="1"/>
  <c r="FR52" i="1"/>
  <c r="FR53" i="1"/>
  <c r="FR54" i="1"/>
  <c r="FR55" i="1"/>
  <c r="FR56" i="1"/>
  <c r="FR57" i="1"/>
  <c r="FR58" i="1"/>
  <c r="FR59" i="1"/>
  <c r="FR60" i="1"/>
  <c r="FR61" i="1"/>
  <c r="FR62" i="1"/>
  <c r="FR63" i="1"/>
  <c r="FR64" i="1"/>
  <c r="FR65" i="1"/>
  <c r="FR66" i="1"/>
  <c r="FR67" i="1"/>
  <c r="FR68" i="1"/>
  <c r="FR69" i="1"/>
  <c r="FR70" i="1"/>
  <c r="FR71" i="1"/>
  <c r="FR72" i="1"/>
  <c r="FR73" i="1"/>
  <c r="FR74" i="1"/>
  <c r="FR75" i="1"/>
  <c r="FR76" i="1"/>
  <c r="FR77" i="1"/>
  <c r="FR78" i="1"/>
  <c r="FR79" i="1"/>
  <c r="FR80" i="1"/>
  <c r="FR81" i="1"/>
  <c r="FR82" i="1"/>
  <c r="FR83" i="1"/>
  <c r="FR84" i="1"/>
  <c r="FR85" i="1"/>
  <c r="FR86" i="1"/>
  <c r="FR87" i="1"/>
  <c r="FR88" i="1"/>
  <c r="FR89" i="1"/>
  <c r="FR90" i="1"/>
  <c r="FR91" i="1"/>
  <c r="FR92" i="1"/>
  <c r="FR93" i="1"/>
  <c r="FR94" i="1"/>
  <c r="FR95" i="1"/>
  <c r="FR96" i="1"/>
  <c r="FR97" i="1"/>
  <c r="FR98" i="1"/>
  <c r="FR99" i="1"/>
  <c r="FR100" i="1"/>
  <c r="FR101" i="1"/>
  <c r="FR102" i="1"/>
  <c r="FR103" i="1"/>
  <c r="FR104" i="1"/>
  <c r="FR105" i="1"/>
  <c r="FR106" i="1"/>
  <c r="FR107" i="1"/>
  <c r="FR108" i="1"/>
  <c r="FR109" i="1"/>
  <c r="FR110" i="1"/>
  <c r="FR111" i="1"/>
  <c r="FR112" i="1"/>
  <c r="FR113" i="1"/>
  <c r="FR114" i="1"/>
  <c r="FR115" i="1"/>
  <c r="FR116" i="1"/>
  <c r="FR117" i="1"/>
  <c r="FR118" i="1"/>
  <c r="FR119" i="1"/>
  <c r="FR120" i="1"/>
  <c r="FR121" i="1"/>
  <c r="FR122" i="1"/>
  <c r="FR123" i="1"/>
  <c r="FR124" i="1"/>
  <c r="FR125" i="1"/>
  <c r="FR126" i="1"/>
  <c r="FR127" i="1"/>
  <c r="FR128" i="1"/>
  <c r="FR129" i="1"/>
  <c r="FR130" i="1"/>
  <c r="FR131" i="1"/>
  <c r="FR132" i="1"/>
  <c r="FR133" i="1"/>
  <c r="FR134" i="1"/>
  <c r="FR135" i="1"/>
  <c r="FR136" i="1"/>
  <c r="FR137" i="1"/>
  <c r="FR138" i="1"/>
  <c r="FR139" i="1"/>
  <c r="FR140" i="1"/>
  <c r="FR141" i="1"/>
  <c r="FR142" i="1"/>
  <c r="FR143" i="1"/>
  <c r="FR144" i="1"/>
  <c r="FR145" i="1"/>
  <c r="FR146" i="1"/>
  <c r="FR147" i="1"/>
  <c r="FR148" i="1"/>
  <c r="FR149" i="1"/>
  <c r="FR150" i="1"/>
  <c r="FR151" i="1"/>
  <c r="FR152" i="1"/>
  <c r="FR153" i="1"/>
  <c r="FR154" i="1"/>
  <c r="FR155" i="1"/>
  <c r="FR156" i="1"/>
  <c r="FR157" i="1"/>
  <c r="FR158" i="1"/>
  <c r="FR159" i="1"/>
  <c r="FR160" i="1"/>
  <c r="FR161" i="1"/>
  <c r="FR162" i="1"/>
  <c r="FR163" i="1"/>
  <c r="FR164" i="1"/>
  <c r="FR165" i="1"/>
  <c r="FR166" i="1"/>
  <c r="FR167" i="1"/>
  <c r="FR168" i="1"/>
  <c r="FR169" i="1"/>
  <c r="FR170" i="1"/>
  <c r="FR171" i="1"/>
  <c r="FR172" i="1"/>
  <c r="FR173" i="1"/>
  <c r="FR174" i="1"/>
  <c r="FR175" i="1"/>
  <c r="FR176" i="1"/>
  <c r="FR177" i="1"/>
  <c r="FR178" i="1"/>
  <c r="FR179" i="1"/>
  <c r="FR180" i="1"/>
  <c r="FR181" i="1"/>
  <c r="FR182" i="1"/>
  <c r="FR183" i="1"/>
  <c r="FR184" i="1"/>
  <c r="FR185" i="1"/>
  <c r="FR186" i="1"/>
  <c r="FR187" i="1"/>
  <c r="FR188" i="1"/>
  <c r="FR189" i="1"/>
  <c r="FR190" i="1"/>
  <c r="FR191" i="1"/>
  <c r="FR192" i="1"/>
  <c r="FR193" i="1"/>
  <c r="FR194" i="1"/>
  <c r="FR195" i="1"/>
  <c r="FR196" i="1"/>
  <c r="FR197" i="1"/>
  <c r="FR198" i="1"/>
  <c r="FR199" i="1"/>
  <c r="FR200" i="1"/>
  <c r="FR201" i="1"/>
  <c r="FR202" i="1"/>
  <c r="FR203" i="1"/>
  <c r="FR204" i="1"/>
  <c r="FR205" i="1"/>
  <c r="FR206" i="1"/>
  <c r="FR207" i="1"/>
  <c r="FR208" i="1"/>
  <c r="FR209" i="1"/>
  <c r="FR210" i="1"/>
  <c r="FR211" i="1"/>
  <c r="FR212" i="1"/>
  <c r="FR213" i="1"/>
  <c r="FR214" i="1"/>
  <c r="FR215" i="1"/>
  <c r="FR216" i="1"/>
  <c r="FR217" i="1"/>
  <c r="FR218" i="1"/>
  <c r="FR219" i="1"/>
  <c r="FR220" i="1"/>
  <c r="FR221" i="1"/>
  <c r="FR222" i="1"/>
  <c r="FR223" i="1"/>
  <c r="FR224" i="1"/>
  <c r="FR225" i="1"/>
  <c r="FR226" i="1"/>
  <c r="FR227" i="1"/>
  <c r="FR228" i="1"/>
  <c r="FR229" i="1"/>
  <c r="FR230" i="1"/>
  <c r="FR231" i="1"/>
  <c r="FR232" i="1"/>
  <c r="FR233" i="1"/>
  <c r="FR234" i="1"/>
  <c r="FR235" i="1"/>
  <c r="FR236" i="1"/>
  <c r="FR237" i="1"/>
  <c r="FR238" i="1"/>
  <c r="FR239" i="1"/>
  <c r="FR240" i="1"/>
  <c r="FR241" i="1"/>
  <c r="FR242" i="1"/>
  <c r="FR243" i="1"/>
  <c r="FR244" i="1"/>
  <c r="FR245" i="1"/>
  <c r="FR246" i="1"/>
  <c r="FR247" i="1"/>
  <c r="FR248" i="1"/>
  <c r="FR249" i="1"/>
  <c r="FR250" i="1"/>
  <c r="FR251" i="1"/>
  <c r="FR252" i="1"/>
  <c r="FR253" i="1"/>
  <c r="FR254" i="1"/>
  <c r="FR255" i="1"/>
  <c r="FR256" i="1"/>
  <c r="FR257" i="1"/>
  <c r="FR258" i="1"/>
  <c r="FR259" i="1"/>
  <c r="FR260" i="1"/>
  <c r="FR261" i="1"/>
  <c r="FR262" i="1"/>
  <c r="FR263" i="1"/>
  <c r="FR264" i="1"/>
  <c r="FR265" i="1"/>
  <c r="FR266" i="1"/>
  <c r="FR267" i="1"/>
  <c r="FR268" i="1"/>
  <c r="FR269" i="1"/>
  <c r="FR270" i="1"/>
  <c r="FR271" i="1"/>
  <c r="FR272" i="1"/>
  <c r="FR273" i="1"/>
  <c r="FR274" i="1"/>
  <c r="FR275" i="1"/>
  <c r="FR276" i="1"/>
  <c r="FR277" i="1"/>
  <c r="FR278" i="1"/>
  <c r="FR279" i="1"/>
  <c r="FR280" i="1"/>
  <c r="FR281" i="1"/>
  <c r="FR282" i="1"/>
  <c r="FR283" i="1"/>
  <c r="FR284" i="1"/>
  <c r="FR285" i="1"/>
  <c r="FR286" i="1"/>
  <c r="FR287" i="1"/>
  <c r="FR288" i="1"/>
  <c r="FR289" i="1"/>
  <c r="FR290" i="1"/>
  <c r="FR291" i="1"/>
  <c r="FR292" i="1"/>
  <c r="FR293" i="1"/>
  <c r="FR294" i="1"/>
  <c r="FR295" i="1"/>
  <c r="FR296" i="1"/>
  <c r="FR297" i="1"/>
  <c r="FR298" i="1"/>
  <c r="FR299" i="1"/>
  <c r="FR300" i="1"/>
  <c r="FR301" i="1"/>
  <c r="FR302" i="1"/>
  <c r="FR303" i="1"/>
  <c r="FR304" i="1"/>
  <c r="FR305" i="1"/>
  <c r="FR306" i="1"/>
  <c r="FR307" i="1"/>
  <c r="FR308" i="1"/>
  <c r="FR309" i="1"/>
  <c r="FR310" i="1"/>
  <c r="FR311" i="1"/>
  <c r="FR312" i="1"/>
  <c r="FR313" i="1"/>
  <c r="FR314" i="1"/>
  <c r="FR315" i="1"/>
  <c r="FR316" i="1"/>
  <c r="FR317" i="1"/>
  <c r="FR318" i="1"/>
  <c r="FR319" i="1"/>
  <c r="FR320" i="1"/>
  <c r="FR321" i="1"/>
  <c r="FR322" i="1"/>
  <c r="FR323" i="1"/>
  <c r="FR324" i="1"/>
  <c r="FR325" i="1"/>
  <c r="FR326" i="1"/>
  <c r="FR327" i="1"/>
  <c r="FR328" i="1"/>
  <c r="FR329" i="1"/>
  <c r="FR330" i="1"/>
  <c r="FR331" i="1"/>
  <c r="FR332" i="1"/>
  <c r="FR333" i="1"/>
  <c r="FR334" i="1"/>
  <c r="FR335" i="1"/>
  <c r="FR336" i="1"/>
  <c r="FR337" i="1"/>
  <c r="FR338" i="1"/>
  <c r="FR339" i="1"/>
  <c r="FR340" i="1"/>
  <c r="FR341" i="1"/>
  <c r="FR342" i="1"/>
  <c r="FR343" i="1"/>
  <c r="FR344" i="1"/>
  <c r="FR345" i="1"/>
  <c r="FR346" i="1"/>
  <c r="FR347" i="1"/>
  <c r="FR348" i="1"/>
  <c r="FR349" i="1"/>
  <c r="FR350" i="1"/>
  <c r="FR351" i="1"/>
  <c r="FR352" i="1"/>
  <c r="FR353" i="1"/>
  <c r="FR354" i="1"/>
  <c r="FR355" i="1"/>
  <c r="FR356" i="1"/>
  <c r="FR357" i="1"/>
  <c r="FR358" i="1"/>
  <c r="FR359" i="1"/>
  <c r="FR360" i="1"/>
  <c r="FR361" i="1"/>
  <c r="FR362" i="1"/>
  <c r="FR363" i="1"/>
  <c r="FR364" i="1"/>
  <c r="FR365" i="1"/>
  <c r="FR366" i="1"/>
  <c r="FR367" i="1"/>
  <c r="FR368" i="1"/>
  <c r="FR369" i="1"/>
  <c r="FR370" i="1"/>
  <c r="FR371" i="1"/>
  <c r="FR372" i="1"/>
  <c r="FR373" i="1"/>
  <c r="FR374" i="1"/>
  <c r="FR375" i="1"/>
  <c r="FR376" i="1"/>
  <c r="FR377" i="1"/>
  <c r="FR378" i="1"/>
  <c r="FR379" i="1"/>
  <c r="FR380" i="1"/>
  <c r="FR381" i="1"/>
  <c r="FR382" i="1"/>
  <c r="FR383" i="1"/>
  <c r="FR384" i="1"/>
  <c r="FR385" i="1"/>
  <c r="FR386" i="1"/>
  <c r="FR387" i="1"/>
  <c r="FR388" i="1"/>
  <c r="FR389" i="1"/>
  <c r="FR390" i="1"/>
  <c r="FR391" i="1"/>
  <c r="FR392" i="1"/>
  <c r="FR393" i="1"/>
  <c r="FR394" i="1"/>
  <c r="FR395" i="1"/>
  <c r="FR396" i="1"/>
  <c r="FR397" i="1"/>
  <c r="FR398" i="1"/>
  <c r="FR399" i="1"/>
  <c r="FR400" i="1"/>
  <c r="FR401" i="1"/>
  <c r="FR402" i="1"/>
  <c r="FR403" i="1"/>
  <c r="FR404" i="1"/>
  <c r="FR405" i="1"/>
  <c r="FR406" i="1"/>
  <c r="FR407" i="1"/>
  <c r="FR408" i="1"/>
  <c r="FR409" i="1"/>
  <c r="FR410" i="1"/>
  <c r="FR411" i="1"/>
  <c r="FR412" i="1"/>
  <c r="FR413" i="1"/>
  <c r="FR414" i="1"/>
  <c r="FR415" i="1"/>
  <c r="FR416" i="1"/>
  <c r="FR417" i="1"/>
  <c r="FR418" i="1"/>
  <c r="FR419" i="1"/>
  <c r="FR420" i="1"/>
  <c r="FR421" i="1"/>
  <c r="FR422" i="1"/>
  <c r="FR423" i="1"/>
  <c r="FR424" i="1"/>
  <c r="FR425" i="1"/>
  <c r="FR426" i="1"/>
  <c r="FR427" i="1"/>
  <c r="FR428" i="1"/>
  <c r="FR429" i="1"/>
  <c r="FR430" i="1"/>
  <c r="FR431" i="1"/>
  <c r="FR432" i="1"/>
  <c r="FR433" i="1"/>
  <c r="FR434" i="1"/>
  <c r="FR435" i="1"/>
  <c r="FR436" i="1"/>
  <c r="FR437" i="1"/>
  <c r="FR438" i="1"/>
  <c r="FR439" i="1"/>
  <c r="FR440" i="1"/>
  <c r="FR441" i="1"/>
  <c r="FR442" i="1"/>
  <c r="FR443" i="1"/>
  <c r="FR444" i="1"/>
  <c r="FR445" i="1"/>
  <c r="FR446" i="1"/>
  <c r="FR447" i="1"/>
  <c r="FR448" i="1"/>
  <c r="FR449" i="1"/>
  <c r="FR450" i="1"/>
  <c r="FR451" i="1"/>
  <c r="FR452" i="1"/>
  <c r="FR453" i="1"/>
  <c r="FR454" i="1"/>
  <c r="FR455" i="1"/>
  <c r="FR456" i="1"/>
  <c r="FR457" i="1"/>
  <c r="FR458" i="1"/>
  <c r="FR459" i="1"/>
  <c r="FR460" i="1"/>
  <c r="FR461" i="1"/>
  <c r="FR462" i="1"/>
  <c r="FR463" i="1"/>
  <c r="FR464" i="1"/>
  <c r="FR465" i="1"/>
  <c r="FR466" i="1"/>
  <c r="FR467" i="1"/>
  <c r="FR468" i="1"/>
  <c r="FR469" i="1"/>
  <c r="FR470" i="1"/>
  <c r="FR471" i="1"/>
  <c r="FR472" i="1"/>
  <c r="FR473" i="1"/>
  <c r="FR474" i="1"/>
  <c r="FR475" i="1"/>
  <c r="FR476" i="1"/>
  <c r="FR477" i="1"/>
  <c r="FR478" i="1"/>
  <c r="FR479" i="1"/>
  <c r="FR480" i="1"/>
  <c r="FR481" i="1"/>
  <c r="FR482" i="1"/>
  <c r="FR483" i="1"/>
  <c r="FR484" i="1"/>
  <c r="FR485" i="1"/>
  <c r="FR486" i="1"/>
  <c r="FR487" i="1"/>
  <c r="FR488" i="1"/>
  <c r="FR489" i="1"/>
  <c r="FR490" i="1"/>
  <c r="FR491" i="1"/>
  <c r="FR492" i="1"/>
  <c r="FR493" i="1"/>
  <c r="FR494" i="1"/>
  <c r="FR495" i="1"/>
  <c r="FR496" i="1"/>
  <c r="FR497" i="1"/>
  <c r="FR498" i="1"/>
  <c r="FR499" i="1"/>
  <c r="FR500" i="1"/>
  <c r="FR501" i="1"/>
  <c r="FR502" i="1"/>
  <c r="FR503" i="1"/>
  <c r="FR504" i="1"/>
  <c r="FR505" i="1"/>
  <c r="FR506" i="1"/>
  <c r="FR507" i="1"/>
  <c r="FR508" i="1"/>
  <c r="FR509" i="1"/>
  <c r="FR510" i="1"/>
  <c r="FR511" i="1"/>
  <c r="FR512" i="1"/>
  <c r="FR513" i="1"/>
  <c r="FR514" i="1"/>
  <c r="FR515" i="1"/>
  <c r="FR516" i="1"/>
  <c r="FR517" i="1"/>
  <c r="FR518" i="1"/>
  <c r="FR519" i="1"/>
  <c r="FR520" i="1"/>
  <c r="FR521" i="1"/>
  <c r="FR522" i="1"/>
  <c r="FR523" i="1"/>
  <c r="FR524" i="1"/>
  <c r="FR525" i="1"/>
  <c r="FR526" i="1"/>
  <c r="FR527" i="1"/>
  <c r="FR528" i="1"/>
  <c r="FR529" i="1"/>
  <c r="FR530" i="1"/>
  <c r="FR531" i="1"/>
  <c r="FR532" i="1"/>
  <c r="FR533" i="1"/>
  <c r="FR534" i="1"/>
  <c r="FR535" i="1"/>
  <c r="FR536" i="1"/>
  <c r="FR537" i="1"/>
  <c r="FR538" i="1"/>
  <c r="FR539" i="1"/>
  <c r="FR540" i="1"/>
  <c r="FR541" i="1"/>
  <c r="FR542" i="1"/>
  <c r="FR543" i="1"/>
  <c r="FR544" i="1"/>
  <c r="FR545" i="1"/>
  <c r="FR546" i="1"/>
  <c r="FR547" i="1"/>
  <c r="FR548" i="1"/>
  <c r="FR549" i="1"/>
  <c r="FR550" i="1"/>
  <c r="FR551" i="1"/>
  <c r="FR552" i="1"/>
  <c r="FR553" i="1"/>
  <c r="FR554" i="1"/>
  <c r="FR555" i="1"/>
  <c r="FR556" i="1"/>
  <c r="FR557" i="1"/>
  <c r="FR558" i="1"/>
  <c r="FR559" i="1"/>
  <c r="FR560" i="1"/>
  <c r="FR561" i="1"/>
  <c r="FR562" i="1"/>
  <c r="FR563" i="1"/>
  <c r="FR564" i="1"/>
  <c r="FR565" i="1"/>
  <c r="FR566" i="1"/>
  <c r="FR567" i="1"/>
  <c r="FR568" i="1"/>
  <c r="FR569" i="1"/>
  <c r="FR570" i="1"/>
  <c r="FR571" i="1"/>
  <c r="FR572" i="1"/>
  <c r="FR573" i="1"/>
  <c r="FR574" i="1"/>
  <c r="FR575" i="1"/>
  <c r="FR576" i="1"/>
  <c r="FR577" i="1"/>
  <c r="FR578" i="1"/>
  <c r="FR579" i="1"/>
  <c r="FR580" i="1"/>
  <c r="FR581" i="1"/>
  <c r="FR582" i="1"/>
  <c r="FR583" i="1"/>
  <c r="FR584" i="1"/>
  <c r="FR585" i="1"/>
  <c r="FR586" i="1"/>
  <c r="FR587" i="1"/>
  <c r="FR588" i="1"/>
  <c r="FR589" i="1"/>
  <c r="FR590" i="1"/>
  <c r="FR591" i="1"/>
  <c r="FR592" i="1"/>
  <c r="FR593" i="1"/>
  <c r="FR594" i="1"/>
  <c r="FR595" i="1"/>
  <c r="FR596" i="1"/>
  <c r="FR597" i="1"/>
  <c r="FR598" i="1"/>
  <c r="FR599" i="1"/>
  <c r="FR600" i="1"/>
  <c r="FR601" i="1"/>
  <c r="FR602" i="1"/>
  <c r="FR603" i="1"/>
  <c r="FR604" i="1"/>
  <c r="FR605" i="1"/>
  <c r="FR606" i="1"/>
  <c r="FR607" i="1"/>
  <c r="FR608" i="1"/>
  <c r="FR609" i="1"/>
  <c r="FR610" i="1"/>
  <c r="FR611" i="1"/>
  <c r="FR612" i="1"/>
  <c r="FR613" i="1"/>
  <c r="FR614" i="1"/>
  <c r="FR615" i="1"/>
  <c r="FR616" i="1"/>
  <c r="FR617" i="1"/>
  <c r="FR618" i="1"/>
  <c r="FR619" i="1"/>
  <c r="FR620" i="1"/>
  <c r="FR621" i="1"/>
  <c r="FR622" i="1"/>
  <c r="FR623" i="1"/>
  <c r="FR624" i="1"/>
  <c r="FR625" i="1"/>
  <c r="FR626" i="1"/>
  <c r="FR627" i="1"/>
  <c r="FR628" i="1"/>
  <c r="FR629" i="1"/>
  <c r="FR630" i="1"/>
  <c r="FR631" i="1"/>
  <c r="FR632" i="1"/>
  <c r="FR633" i="1"/>
  <c r="FR634" i="1"/>
  <c r="FR635" i="1"/>
  <c r="FR636" i="1"/>
  <c r="FR637" i="1"/>
  <c r="FR638" i="1"/>
  <c r="FR639" i="1"/>
  <c r="FR640" i="1"/>
  <c r="FR641" i="1"/>
  <c r="FR642" i="1"/>
  <c r="FR643" i="1"/>
  <c r="FR644" i="1"/>
  <c r="FR645" i="1"/>
  <c r="FR646" i="1"/>
  <c r="FR647" i="1"/>
  <c r="FR648" i="1"/>
  <c r="FR649" i="1"/>
  <c r="FR650" i="1"/>
  <c r="FR651" i="1"/>
  <c r="FR652" i="1"/>
  <c r="FR653" i="1"/>
  <c r="FR654" i="1"/>
  <c r="FR655" i="1"/>
  <c r="FR656" i="1"/>
  <c r="FR657" i="1"/>
  <c r="FR658" i="1"/>
  <c r="FR659" i="1"/>
  <c r="FR660" i="1"/>
  <c r="FR661" i="1"/>
  <c r="FR662" i="1"/>
  <c r="FR663" i="1"/>
  <c r="FR664" i="1"/>
  <c r="FR665" i="1"/>
  <c r="FR666" i="1"/>
  <c r="FR667" i="1"/>
  <c r="FR668" i="1"/>
  <c r="FR669" i="1"/>
  <c r="FR670" i="1"/>
  <c r="FR671" i="1"/>
  <c r="FR672" i="1"/>
  <c r="FR673" i="1"/>
  <c r="FR674" i="1"/>
  <c r="FR675" i="1"/>
  <c r="FR676" i="1"/>
  <c r="FR677" i="1"/>
  <c r="FR678" i="1"/>
  <c r="FR679" i="1"/>
  <c r="FR680" i="1"/>
  <c r="FR681" i="1"/>
  <c r="FR682" i="1"/>
  <c r="FR683" i="1"/>
  <c r="FR684" i="1"/>
  <c r="FR685" i="1"/>
  <c r="FR686" i="1"/>
  <c r="FR687" i="1"/>
  <c r="FR688" i="1"/>
  <c r="FR689" i="1"/>
  <c r="FR690" i="1"/>
  <c r="FR691" i="1"/>
  <c r="FR692" i="1"/>
  <c r="FR693" i="1"/>
  <c r="FR694" i="1"/>
  <c r="FR695" i="1"/>
  <c r="FR696" i="1"/>
  <c r="FR697" i="1"/>
  <c r="FR698" i="1"/>
  <c r="FR699" i="1"/>
  <c r="FR700" i="1"/>
  <c r="FR701" i="1"/>
  <c r="FR702" i="1"/>
  <c r="FR703" i="1"/>
  <c r="FR704" i="1"/>
  <c r="FR705" i="1"/>
  <c r="FR706" i="1"/>
  <c r="FR707" i="1"/>
  <c r="FR708" i="1"/>
  <c r="FR709" i="1"/>
  <c r="FR710" i="1"/>
  <c r="FR711" i="1"/>
  <c r="FR712" i="1"/>
  <c r="FR713" i="1"/>
  <c r="FR714" i="1"/>
  <c r="FR715" i="1"/>
  <c r="FR716" i="1"/>
  <c r="FR717" i="1"/>
  <c r="FR718" i="1"/>
  <c r="FR719" i="1"/>
  <c r="FR720" i="1"/>
  <c r="FR721" i="1"/>
  <c r="FR722" i="1"/>
  <c r="FR723" i="1"/>
  <c r="FR724" i="1"/>
  <c r="FR725" i="1"/>
  <c r="FR726" i="1"/>
  <c r="FR727" i="1"/>
  <c r="FR728" i="1"/>
  <c r="FR729" i="1"/>
  <c r="FR730" i="1"/>
  <c r="FR731" i="1"/>
  <c r="FR732" i="1"/>
  <c r="FR733" i="1"/>
  <c r="FR734" i="1"/>
  <c r="FR735" i="1"/>
  <c r="FR736" i="1"/>
  <c r="FR737" i="1"/>
  <c r="FR738" i="1"/>
  <c r="FR739" i="1"/>
  <c r="FR740" i="1"/>
  <c r="FR741" i="1"/>
  <c r="FR742" i="1"/>
  <c r="FR743" i="1"/>
  <c r="FR744" i="1"/>
  <c r="FR745" i="1"/>
  <c r="FR746" i="1"/>
  <c r="FR747" i="1"/>
  <c r="FR748" i="1"/>
  <c r="FR749" i="1"/>
  <c r="FR750" i="1"/>
  <c r="FR751" i="1"/>
  <c r="FR752" i="1"/>
  <c r="FR753" i="1"/>
  <c r="FR754" i="1"/>
  <c r="FR755" i="1"/>
  <c r="FR756" i="1"/>
  <c r="FR757" i="1"/>
  <c r="FR758" i="1"/>
  <c r="FR759" i="1"/>
  <c r="FR760" i="1"/>
  <c r="FR761" i="1"/>
  <c r="FR762" i="1"/>
  <c r="FR763" i="1"/>
  <c r="FR764" i="1"/>
  <c r="FR765" i="1"/>
  <c r="FR766" i="1"/>
  <c r="FR767" i="1"/>
  <c r="FR768" i="1"/>
  <c r="FR769" i="1"/>
  <c r="FR770" i="1"/>
  <c r="FR771" i="1"/>
  <c r="FR772" i="1"/>
  <c r="FR773" i="1"/>
  <c r="FR774" i="1"/>
  <c r="FR775" i="1"/>
  <c r="FR776" i="1"/>
  <c r="FR777" i="1"/>
  <c r="FR778" i="1"/>
  <c r="FR779" i="1"/>
  <c r="FR780" i="1"/>
  <c r="FR781" i="1"/>
  <c r="FR782" i="1"/>
  <c r="FR783" i="1"/>
  <c r="FR784" i="1"/>
  <c r="FR785" i="1"/>
  <c r="FR786" i="1"/>
  <c r="FR787" i="1"/>
  <c r="FR788" i="1"/>
  <c r="FR789" i="1"/>
  <c r="FR790" i="1"/>
  <c r="FR791" i="1"/>
  <c r="FR792" i="1"/>
  <c r="FR793" i="1"/>
  <c r="FR794" i="1"/>
  <c r="FR795" i="1"/>
  <c r="FR796" i="1"/>
  <c r="FR797" i="1"/>
  <c r="FR798" i="1"/>
  <c r="FR799" i="1"/>
  <c r="FR800" i="1"/>
  <c r="FR801" i="1"/>
  <c r="FR802" i="1"/>
  <c r="FR803" i="1"/>
  <c r="FR804" i="1"/>
  <c r="FR805" i="1"/>
  <c r="FR806" i="1"/>
  <c r="FR807" i="1"/>
  <c r="FR808" i="1"/>
  <c r="FR809" i="1"/>
  <c r="FR810" i="1"/>
  <c r="FR811" i="1"/>
  <c r="FR812" i="1"/>
  <c r="FR813" i="1"/>
  <c r="FR814" i="1"/>
  <c r="FR815" i="1"/>
  <c r="FR816" i="1"/>
  <c r="FR817" i="1"/>
  <c r="FR818" i="1"/>
  <c r="FR819" i="1"/>
  <c r="FR820" i="1"/>
  <c r="FR821" i="1"/>
  <c r="FR822" i="1"/>
  <c r="FR823" i="1"/>
  <c r="FR824" i="1"/>
  <c r="FR825" i="1"/>
  <c r="FR826" i="1"/>
  <c r="FR827" i="1"/>
  <c r="FR828" i="1"/>
  <c r="FR829" i="1"/>
  <c r="FR830" i="1"/>
  <c r="FR831" i="1"/>
  <c r="FR832" i="1"/>
  <c r="FR833" i="1"/>
  <c r="FR834" i="1"/>
  <c r="FR835" i="1"/>
  <c r="FR836" i="1"/>
  <c r="FR837" i="1"/>
  <c r="FR838" i="1"/>
  <c r="FR839" i="1"/>
  <c r="FR840" i="1"/>
  <c r="FR841" i="1"/>
  <c r="FR842" i="1"/>
  <c r="FR843" i="1"/>
  <c r="FR844" i="1"/>
  <c r="FR845" i="1"/>
  <c r="FR846" i="1"/>
  <c r="FR847" i="1"/>
  <c r="FR848" i="1"/>
  <c r="FR849" i="1"/>
  <c r="FR850" i="1"/>
  <c r="FR851" i="1"/>
  <c r="FR852" i="1"/>
  <c r="FR853" i="1"/>
  <c r="FR854" i="1"/>
  <c r="FR855" i="1"/>
  <c r="FR856" i="1"/>
  <c r="FR857" i="1"/>
  <c r="FR858" i="1"/>
  <c r="FR859" i="1"/>
  <c r="FR860" i="1"/>
  <c r="FR861" i="1"/>
  <c r="FR862" i="1"/>
  <c r="FR863" i="1"/>
  <c r="FR864" i="1"/>
  <c r="FR865" i="1"/>
  <c r="FR866" i="1"/>
  <c r="FR867" i="1"/>
  <c r="FR868" i="1"/>
  <c r="FR869" i="1"/>
  <c r="FR870" i="1"/>
  <c r="FR871" i="1"/>
  <c r="FR872" i="1"/>
  <c r="FR873" i="1"/>
  <c r="FR874" i="1"/>
  <c r="FR875" i="1"/>
  <c r="FR876" i="1"/>
  <c r="FR877" i="1"/>
  <c r="FR878" i="1"/>
  <c r="FR879" i="1"/>
  <c r="FR880" i="1"/>
  <c r="FR881" i="1"/>
  <c r="FR882" i="1"/>
  <c r="FR883" i="1"/>
  <c r="FR884" i="1"/>
  <c r="FR885" i="1"/>
  <c r="FR886" i="1"/>
  <c r="FR887" i="1"/>
  <c r="FR888" i="1"/>
  <c r="FR889" i="1"/>
  <c r="FR890" i="1"/>
  <c r="FR891" i="1"/>
  <c r="FR892" i="1"/>
  <c r="FR893" i="1"/>
  <c r="FR894" i="1"/>
  <c r="FR895" i="1"/>
  <c r="FR896" i="1"/>
  <c r="FR897" i="1"/>
  <c r="FR898" i="1"/>
  <c r="FR899" i="1"/>
  <c r="FR900" i="1"/>
  <c r="FR901" i="1"/>
  <c r="FR902" i="1"/>
  <c r="FR903" i="1"/>
  <c r="FR904" i="1"/>
  <c r="FR905" i="1"/>
  <c r="FR906" i="1"/>
  <c r="FR907" i="1"/>
  <c r="FR908" i="1"/>
  <c r="FR909" i="1"/>
  <c r="FR910" i="1"/>
  <c r="FR911" i="1"/>
  <c r="FR912" i="1"/>
  <c r="FR913" i="1"/>
  <c r="FR914" i="1"/>
  <c r="FR915" i="1"/>
  <c r="FR916" i="1"/>
  <c r="FR917" i="1"/>
  <c r="FR918" i="1"/>
  <c r="FR919" i="1"/>
  <c r="FR920" i="1"/>
  <c r="FR921" i="1"/>
  <c r="FR922" i="1"/>
  <c r="FR923" i="1"/>
  <c r="FR924" i="1"/>
  <c r="FR925" i="1"/>
  <c r="FR926" i="1"/>
  <c r="FR927" i="1"/>
  <c r="FR928" i="1"/>
  <c r="FR929" i="1"/>
  <c r="FR930" i="1"/>
  <c r="FR931" i="1"/>
  <c r="FR932" i="1"/>
  <c r="FR933" i="1"/>
  <c r="FR934" i="1"/>
  <c r="FR935" i="1"/>
  <c r="FR936" i="1"/>
  <c r="FR937" i="1"/>
  <c r="FR938" i="1"/>
  <c r="FR939" i="1"/>
  <c r="FR940" i="1"/>
  <c r="FR941" i="1"/>
  <c r="FR942" i="1"/>
  <c r="FR943" i="1"/>
  <c r="FR944" i="1"/>
  <c r="FR945" i="1"/>
  <c r="FR946" i="1"/>
  <c r="FR947" i="1"/>
  <c r="FR948" i="1"/>
  <c r="FR949" i="1"/>
  <c r="FR950" i="1"/>
  <c r="FR951" i="1"/>
  <c r="FR952" i="1"/>
  <c r="FR953" i="1"/>
  <c r="FR954" i="1"/>
  <c r="FR955" i="1"/>
  <c r="FR956" i="1"/>
  <c r="FR957" i="1"/>
  <c r="FR958" i="1"/>
  <c r="FR959" i="1"/>
  <c r="FR960" i="1"/>
  <c r="FR961" i="1"/>
  <c r="FR962" i="1"/>
  <c r="FR963" i="1"/>
  <c r="FR964" i="1"/>
  <c r="FR965" i="1"/>
  <c r="FR966" i="1"/>
  <c r="FR967" i="1"/>
  <c r="FR968" i="1"/>
  <c r="FR969" i="1"/>
  <c r="FR970" i="1"/>
  <c r="FR971" i="1"/>
  <c r="FR972" i="1"/>
  <c r="FR973" i="1"/>
  <c r="FR974" i="1"/>
  <c r="FR975" i="1"/>
  <c r="FR976" i="1"/>
  <c r="FR977" i="1"/>
  <c r="FR978" i="1"/>
  <c r="FR979" i="1"/>
  <c r="FR980" i="1"/>
  <c r="FR981" i="1"/>
  <c r="FR982" i="1"/>
  <c r="FR983" i="1"/>
  <c r="FR984" i="1"/>
  <c r="FR985" i="1"/>
  <c r="FR986" i="1"/>
  <c r="FR987" i="1"/>
  <c r="FR988" i="1"/>
  <c r="FR989" i="1"/>
  <c r="FR990" i="1"/>
  <c r="FR991" i="1"/>
  <c r="FR992" i="1"/>
  <c r="FR993" i="1"/>
  <c r="FR994" i="1"/>
  <c r="FR995" i="1"/>
  <c r="FR996" i="1"/>
  <c r="FR997" i="1"/>
  <c r="FR998" i="1"/>
  <c r="FR999" i="1"/>
  <c r="FR1000" i="1"/>
  <c r="FR1001" i="1"/>
  <c r="FR1002" i="1"/>
  <c r="FR1003" i="1"/>
  <c r="FR1004" i="1"/>
  <c r="FR1005" i="1"/>
  <c r="FQ6" i="1"/>
  <c r="FQ7" i="1"/>
  <c r="FQ8" i="1"/>
  <c r="FQ9" i="1"/>
  <c r="FQ10" i="1"/>
  <c r="FQ11" i="1"/>
  <c r="FQ12" i="1"/>
  <c r="FQ13" i="1"/>
  <c r="FQ14" i="1"/>
  <c r="FQ15" i="1"/>
  <c r="FQ16" i="1"/>
  <c r="FQ17" i="1"/>
  <c r="FQ18" i="1"/>
  <c r="FQ19" i="1"/>
  <c r="FQ20" i="1"/>
  <c r="FQ21" i="1"/>
  <c r="FQ22" i="1"/>
  <c r="FQ23" i="1"/>
  <c r="FQ24" i="1"/>
  <c r="FQ25" i="1"/>
  <c r="FQ26" i="1"/>
  <c r="FQ27" i="1"/>
  <c r="FQ28" i="1"/>
  <c r="FQ29" i="1"/>
  <c r="FQ30" i="1"/>
  <c r="FQ31" i="1"/>
  <c r="FQ32" i="1"/>
  <c r="FQ33" i="1"/>
  <c r="FQ34" i="1"/>
  <c r="FQ35" i="1"/>
  <c r="FQ36" i="1"/>
  <c r="FQ37" i="1"/>
  <c r="FQ38" i="1"/>
  <c r="FQ39" i="1"/>
  <c r="FQ40" i="1"/>
  <c r="FQ41" i="1"/>
  <c r="FQ42" i="1"/>
  <c r="FQ43" i="1"/>
  <c r="FQ44" i="1"/>
  <c r="FQ45" i="1"/>
  <c r="FQ46" i="1"/>
  <c r="FQ47" i="1"/>
  <c r="FQ48" i="1"/>
  <c r="FQ49" i="1"/>
  <c r="FQ50" i="1"/>
  <c r="FQ51" i="1"/>
  <c r="FQ52" i="1"/>
  <c r="FQ53" i="1"/>
  <c r="FQ54" i="1"/>
  <c r="FQ55" i="1"/>
  <c r="FQ56" i="1"/>
  <c r="FQ57" i="1"/>
  <c r="FQ58" i="1"/>
  <c r="FQ59" i="1"/>
  <c r="FQ60" i="1"/>
  <c r="FQ61" i="1"/>
  <c r="FQ62" i="1"/>
  <c r="FQ63" i="1"/>
  <c r="FQ64" i="1"/>
  <c r="FQ65" i="1"/>
  <c r="FQ66" i="1"/>
  <c r="FQ67" i="1"/>
  <c r="FQ68" i="1"/>
  <c r="FQ69" i="1"/>
  <c r="FQ70" i="1"/>
  <c r="FQ71" i="1"/>
  <c r="FQ72" i="1"/>
  <c r="FQ73" i="1"/>
  <c r="FQ74" i="1"/>
  <c r="FQ75" i="1"/>
  <c r="FQ76" i="1"/>
  <c r="FQ77" i="1"/>
  <c r="FQ78" i="1"/>
  <c r="FQ79" i="1"/>
  <c r="FQ80" i="1"/>
  <c r="FQ81" i="1"/>
  <c r="FQ82" i="1"/>
  <c r="FQ83" i="1"/>
  <c r="FQ84" i="1"/>
  <c r="FQ85" i="1"/>
  <c r="FQ86" i="1"/>
  <c r="FQ87" i="1"/>
  <c r="FQ88" i="1"/>
  <c r="FQ89" i="1"/>
  <c r="FQ90" i="1"/>
  <c r="FQ91" i="1"/>
  <c r="FQ92" i="1"/>
  <c r="FQ93" i="1"/>
  <c r="FQ94" i="1"/>
  <c r="FQ95" i="1"/>
  <c r="FQ96" i="1"/>
  <c r="FQ97" i="1"/>
  <c r="FQ98" i="1"/>
  <c r="FQ99" i="1"/>
  <c r="FQ100" i="1"/>
  <c r="FQ101" i="1"/>
  <c r="FQ102" i="1"/>
  <c r="FQ103" i="1"/>
  <c r="FQ104" i="1"/>
  <c r="FQ105" i="1"/>
  <c r="FQ106" i="1"/>
  <c r="FQ107" i="1"/>
  <c r="FQ108" i="1"/>
  <c r="FQ109" i="1"/>
  <c r="FQ110" i="1"/>
  <c r="FQ111" i="1"/>
  <c r="FQ112" i="1"/>
  <c r="FQ113" i="1"/>
  <c r="FQ114" i="1"/>
  <c r="FQ115" i="1"/>
  <c r="FQ116" i="1"/>
  <c r="FQ117" i="1"/>
  <c r="FQ118" i="1"/>
  <c r="FQ119" i="1"/>
  <c r="FQ120" i="1"/>
  <c r="FQ121" i="1"/>
  <c r="FQ122" i="1"/>
  <c r="FQ123" i="1"/>
  <c r="FQ124" i="1"/>
  <c r="FQ125" i="1"/>
  <c r="FQ126" i="1"/>
  <c r="FQ127" i="1"/>
  <c r="FQ128" i="1"/>
  <c r="FQ129" i="1"/>
  <c r="FQ130" i="1"/>
  <c r="FQ131" i="1"/>
  <c r="FQ132" i="1"/>
  <c r="FQ133" i="1"/>
  <c r="FQ134" i="1"/>
  <c r="FQ135" i="1"/>
  <c r="FQ136" i="1"/>
  <c r="FQ137" i="1"/>
  <c r="FQ138" i="1"/>
  <c r="FQ139" i="1"/>
  <c r="FQ140" i="1"/>
  <c r="FQ141" i="1"/>
  <c r="FQ142" i="1"/>
  <c r="FQ143" i="1"/>
  <c r="FQ144" i="1"/>
  <c r="FQ145" i="1"/>
  <c r="FQ146" i="1"/>
  <c r="FQ147" i="1"/>
  <c r="FQ148" i="1"/>
  <c r="FQ149" i="1"/>
  <c r="FQ150" i="1"/>
  <c r="FQ151" i="1"/>
  <c r="FQ152" i="1"/>
  <c r="FQ153" i="1"/>
  <c r="FQ154" i="1"/>
  <c r="FQ155" i="1"/>
  <c r="FQ156" i="1"/>
  <c r="FQ157" i="1"/>
  <c r="FQ158" i="1"/>
  <c r="FQ159" i="1"/>
  <c r="FQ160" i="1"/>
  <c r="FQ161" i="1"/>
  <c r="FQ162" i="1"/>
  <c r="FQ163" i="1"/>
  <c r="FQ164" i="1"/>
  <c r="FQ165" i="1"/>
  <c r="FQ166" i="1"/>
  <c r="FQ167" i="1"/>
  <c r="FQ168" i="1"/>
  <c r="FQ169" i="1"/>
  <c r="FQ170" i="1"/>
  <c r="FQ171" i="1"/>
  <c r="FQ172" i="1"/>
  <c r="FQ173" i="1"/>
  <c r="FQ174" i="1"/>
  <c r="FQ175" i="1"/>
  <c r="FQ176" i="1"/>
  <c r="FQ177" i="1"/>
  <c r="FQ178" i="1"/>
  <c r="FQ179" i="1"/>
  <c r="FQ180" i="1"/>
  <c r="FQ181" i="1"/>
  <c r="FQ182" i="1"/>
  <c r="FQ183" i="1"/>
  <c r="FQ184" i="1"/>
  <c r="FQ185" i="1"/>
  <c r="FQ186" i="1"/>
  <c r="FQ187" i="1"/>
  <c r="FQ188" i="1"/>
  <c r="FQ189" i="1"/>
  <c r="FQ190" i="1"/>
  <c r="FQ191" i="1"/>
  <c r="FQ192" i="1"/>
  <c r="FQ193" i="1"/>
  <c r="FQ194" i="1"/>
  <c r="FQ195" i="1"/>
  <c r="FQ196" i="1"/>
  <c r="FQ197" i="1"/>
  <c r="FQ198" i="1"/>
  <c r="FQ199" i="1"/>
  <c r="FQ200" i="1"/>
  <c r="FQ201" i="1"/>
  <c r="FQ202" i="1"/>
  <c r="FQ203" i="1"/>
  <c r="FQ204" i="1"/>
  <c r="FQ205" i="1"/>
  <c r="FQ206" i="1"/>
  <c r="FQ207" i="1"/>
  <c r="FQ208" i="1"/>
  <c r="FQ209" i="1"/>
  <c r="FQ210" i="1"/>
  <c r="FQ211" i="1"/>
  <c r="FQ212" i="1"/>
  <c r="FQ213" i="1"/>
  <c r="FQ214" i="1"/>
  <c r="FQ215" i="1"/>
  <c r="FQ216" i="1"/>
  <c r="FQ217" i="1"/>
  <c r="FQ218" i="1"/>
  <c r="FQ219" i="1"/>
  <c r="FQ220" i="1"/>
  <c r="FQ221" i="1"/>
  <c r="FQ222" i="1"/>
  <c r="FQ223" i="1"/>
  <c r="FQ224" i="1"/>
  <c r="FQ225" i="1"/>
  <c r="FQ226" i="1"/>
  <c r="FQ227" i="1"/>
  <c r="FQ228" i="1"/>
  <c r="FQ229" i="1"/>
  <c r="FQ230" i="1"/>
  <c r="FQ231" i="1"/>
  <c r="FQ232" i="1"/>
  <c r="FQ233" i="1"/>
  <c r="FQ234" i="1"/>
  <c r="FQ235" i="1"/>
  <c r="FQ236" i="1"/>
  <c r="FQ237" i="1"/>
  <c r="FQ238" i="1"/>
  <c r="FQ239" i="1"/>
  <c r="FQ240" i="1"/>
  <c r="FQ241" i="1"/>
  <c r="FQ242" i="1"/>
  <c r="FQ243" i="1"/>
  <c r="FQ244" i="1"/>
  <c r="FQ245" i="1"/>
  <c r="FQ246" i="1"/>
  <c r="FQ247" i="1"/>
  <c r="FQ248" i="1"/>
  <c r="FQ249" i="1"/>
  <c r="FQ250" i="1"/>
  <c r="FQ251" i="1"/>
  <c r="FQ252" i="1"/>
  <c r="FQ253" i="1"/>
  <c r="FQ254" i="1"/>
  <c r="FQ255" i="1"/>
  <c r="FQ256" i="1"/>
  <c r="FQ257" i="1"/>
  <c r="FQ258" i="1"/>
  <c r="FQ259" i="1"/>
  <c r="FQ260" i="1"/>
  <c r="FQ261" i="1"/>
  <c r="FQ262" i="1"/>
  <c r="FQ263" i="1"/>
  <c r="FQ264" i="1"/>
  <c r="FQ265" i="1"/>
  <c r="FQ266" i="1"/>
  <c r="FQ267" i="1"/>
  <c r="FQ268" i="1"/>
  <c r="FQ269" i="1"/>
  <c r="FQ270" i="1"/>
  <c r="FQ271" i="1"/>
  <c r="FQ272" i="1"/>
  <c r="FQ273" i="1"/>
  <c r="FQ274" i="1"/>
  <c r="FQ275" i="1"/>
  <c r="FQ276" i="1"/>
  <c r="FQ277" i="1"/>
  <c r="FQ278" i="1"/>
  <c r="FQ279" i="1"/>
  <c r="FQ280" i="1"/>
  <c r="FQ281" i="1"/>
  <c r="FQ282" i="1"/>
  <c r="FQ283" i="1"/>
  <c r="FQ284" i="1"/>
  <c r="FQ285" i="1"/>
  <c r="FQ286" i="1"/>
  <c r="FQ287" i="1"/>
  <c r="FQ288" i="1"/>
  <c r="FQ289" i="1"/>
  <c r="FQ290" i="1"/>
  <c r="FQ291" i="1"/>
  <c r="FQ292" i="1"/>
  <c r="FQ293" i="1"/>
  <c r="FQ294" i="1"/>
  <c r="FQ295" i="1"/>
  <c r="FQ296" i="1"/>
  <c r="FQ297" i="1"/>
  <c r="FQ298" i="1"/>
  <c r="FQ299" i="1"/>
  <c r="FQ300" i="1"/>
  <c r="FQ301" i="1"/>
  <c r="FQ302" i="1"/>
  <c r="FQ303" i="1"/>
  <c r="FQ304" i="1"/>
  <c r="FQ305" i="1"/>
  <c r="FQ306" i="1"/>
  <c r="FQ307" i="1"/>
  <c r="FQ308" i="1"/>
  <c r="FQ309" i="1"/>
  <c r="FQ310" i="1"/>
  <c r="FQ311" i="1"/>
  <c r="FQ312" i="1"/>
  <c r="FQ313" i="1"/>
  <c r="FQ314" i="1"/>
  <c r="FQ315" i="1"/>
  <c r="FQ316" i="1"/>
  <c r="FQ317" i="1"/>
  <c r="FQ318" i="1"/>
  <c r="FQ319" i="1"/>
  <c r="FQ320" i="1"/>
  <c r="FQ321" i="1"/>
  <c r="FQ322" i="1"/>
  <c r="FQ323" i="1"/>
  <c r="FQ324" i="1"/>
  <c r="FQ325" i="1"/>
  <c r="FQ326" i="1"/>
  <c r="FQ327" i="1"/>
  <c r="FQ328" i="1"/>
  <c r="FQ329" i="1"/>
  <c r="FQ330" i="1"/>
  <c r="FQ331" i="1"/>
  <c r="FQ332" i="1"/>
  <c r="FQ333" i="1"/>
  <c r="FQ334" i="1"/>
  <c r="FQ335" i="1"/>
  <c r="FQ336" i="1"/>
  <c r="FQ337" i="1"/>
  <c r="FQ338" i="1"/>
  <c r="FQ339" i="1"/>
  <c r="FQ340" i="1"/>
  <c r="FQ341" i="1"/>
  <c r="FQ342" i="1"/>
  <c r="FQ343" i="1"/>
  <c r="FQ344" i="1"/>
  <c r="FQ345" i="1"/>
  <c r="FQ346" i="1"/>
  <c r="FQ347" i="1"/>
  <c r="FQ348" i="1"/>
  <c r="FQ349" i="1"/>
  <c r="FQ350" i="1"/>
  <c r="FQ351" i="1"/>
  <c r="FQ352" i="1"/>
  <c r="FQ353" i="1"/>
  <c r="FQ354" i="1"/>
  <c r="FQ355" i="1"/>
  <c r="FQ356" i="1"/>
  <c r="FQ357" i="1"/>
  <c r="FQ358" i="1"/>
  <c r="FQ359" i="1"/>
  <c r="FQ360" i="1"/>
  <c r="FQ361" i="1"/>
  <c r="FQ362" i="1"/>
  <c r="FQ363" i="1"/>
  <c r="FQ364" i="1"/>
  <c r="FQ365" i="1"/>
  <c r="FQ366" i="1"/>
  <c r="FQ367" i="1"/>
  <c r="FQ368" i="1"/>
  <c r="FQ369" i="1"/>
  <c r="FQ370" i="1"/>
  <c r="FQ371" i="1"/>
  <c r="FQ372" i="1"/>
  <c r="FQ373" i="1"/>
  <c r="FQ374" i="1"/>
  <c r="FQ375" i="1"/>
  <c r="FQ376" i="1"/>
  <c r="FQ377" i="1"/>
  <c r="FQ378" i="1"/>
  <c r="FQ379" i="1"/>
  <c r="FQ380" i="1"/>
  <c r="FQ381" i="1"/>
  <c r="FQ382" i="1"/>
  <c r="FQ383" i="1"/>
  <c r="FQ384" i="1"/>
  <c r="FQ385" i="1"/>
  <c r="FQ386" i="1"/>
  <c r="FQ387" i="1"/>
  <c r="FQ388" i="1"/>
  <c r="FQ389" i="1"/>
  <c r="FQ390" i="1"/>
  <c r="FQ391" i="1"/>
  <c r="FQ392" i="1"/>
  <c r="FQ393" i="1"/>
  <c r="FQ394" i="1"/>
  <c r="FQ395" i="1"/>
  <c r="FQ396" i="1"/>
  <c r="FQ397" i="1"/>
  <c r="FQ398" i="1"/>
  <c r="FQ399" i="1"/>
  <c r="FQ400" i="1"/>
  <c r="FQ401" i="1"/>
  <c r="FQ402" i="1"/>
  <c r="FQ403" i="1"/>
  <c r="FQ404" i="1"/>
  <c r="FQ405" i="1"/>
  <c r="FQ406" i="1"/>
  <c r="FQ407" i="1"/>
  <c r="FQ408" i="1"/>
  <c r="FQ409" i="1"/>
  <c r="FQ410" i="1"/>
  <c r="FQ411" i="1"/>
  <c r="FQ412" i="1"/>
  <c r="FQ413" i="1"/>
  <c r="FQ414" i="1"/>
  <c r="FQ415" i="1"/>
  <c r="FQ416" i="1"/>
  <c r="FQ417" i="1"/>
  <c r="FQ418" i="1"/>
  <c r="FQ419" i="1"/>
  <c r="FQ420" i="1"/>
  <c r="FQ421" i="1"/>
  <c r="FQ422" i="1"/>
  <c r="FQ423" i="1"/>
  <c r="FQ424" i="1"/>
  <c r="FQ425" i="1"/>
  <c r="FQ426" i="1"/>
  <c r="FQ427" i="1"/>
  <c r="FQ428" i="1"/>
  <c r="FQ429" i="1"/>
  <c r="FQ430" i="1"/>
  <c r="FQ431" i="1"/>
  <c r="FQ432" i="1"/>
  <c r="FQ433" i="1"/>
  <c r="FQ434" i="1"/>
  <c r="FQ435" i="1"/>
  <c r="FQ436" i="1"/>
  <c r="FQ437" i="1"/>
  <c r="FQ438" i="1"/>
  <c r="FQ439" i="1"/>
  <c r="FQ440" i="1"/>
  <c r="FQ441" i="1"/>
  <c r="FQ442" i="1"/>
  <c r="FQ443" i="1"/>
  <c r="FQ444" i="1"/>
  <c r="FQ445" i="1"/>
  <c r="FQ446" i="1"/>
  <c r="FQ447" i="1"/>
  <c r="FQ448" i="1"/>
  <c r="FQ449" i="1"/>
  <c r="FQ450" i="1"/>
  <c r="FQ451" i="1"/>
  <c r="FQ452" i="1"/>
  <c r="FQ453" i="1"/>
  <c r="FQ454" i="1"/>
  <c r="FQ455" i="1"/>
  <c r="FQ456" i="1"/>
  <c r="FQ457" i="1"/>
  <c r="FQ458" i="1"/>
  <c r="FQ459" i="1"/>
  <c r="FQ460" i="1"/>
  <c r="FQ461" i="1"/>
  <c r="FQ462" i="1"/>
  <c r="FQ463" i="1"/>
  <c r="FQ464" i="1"/>
  <c r="FQ465" i="1"/>
  <c r="FQ466" i="1"/>
  <c r="FQ467" i="1"/>
  <c r="FQ468" i="1"/>
  <c r="FQ469" i="1"/>
  <c r="FQ470" i="1"/>
  <c r="FQ471" i="1"/>
  <c r="FQ472" i="1"/>
  <c r="FQ473" i="1"/>
  <c r="FQ474" i="1"/>
  <c r="FQ475" i="1"/>
  <c r="FQ476" i="1"/>
  <c r="FQ477" i="1"/>
  <c r="FQ478" i="1"/>
  <c r="FQ479" i="1"/>
  <c r="FQ480" i="1"/>
  <c r="FQ481" i="1"/>
  <c r="FQ482" i="1"/>
  <c r="FQ483" i="1"/>
  <c r="FQ484" i="1"/>
  <c r="FQ485" i="1"/>
  <c r="FQ486" i="1"/>
  <c r="FQ487" i="1"/>
  <c r="FQ488" i="1"/>
  <c r="FQ489" i="1"/>
  <c r="FQ490" i="1"/>
  <c r="FQ491" i="1"/>
  <c r="FQ492" i="1"/>
  <c r="FQ493" i="1"/>
  <c r="FQ494" i="1"/>
  <c r="FQ495" i="1"/>
  <c r="FQ496" i="1"/>
  <c r="FQ497" i="1"/>
  <c r="FQ498" i="1"/>
  <c r="FQ499" i="1"/>
  <c r="FQ500" i="1"/>
  <c r="FQ501" i="1"/>
  <c r="FQ502" i="1"/>
  <c r="FQ503" i="1"/>
  <c r="FQ504" i="1"/>
  <c r="FQ505" i="1"/>
  <c r="FQ506" i="1"/>
  <c r="FQ507" i="1"/>
  <c r="FQ508" i="1"/>
  <c r="FQ509" i="1"/>
  <c r="FQ510" i="1"/>
  <c r="FQ511" i="1"/>
  <c r="FQ512" i="1"/>
  <c r="FQ513" i="1"/>
  <c r="FQ514" i="1"/>
  <c r="FQ515" i="1"/>
  <c r="FQ516" i="1"/>
  <c r="FQ517" i="1"/>
  <c r="FQ518" i="1"/>
  <c r="FQ519" i="1"/>
  <c r="FQ520" i="1"/>
  <c r="FQ521" i="1"/>
  <c r="FQ522" i="1"/>
  <c r="FQ523" i="1"/>
  <c r="FQ524" i="1"/>
  <c r="FQ525" i="1"/>
  <c r="FQ526" i="1"/>
  <c r="FQ527" i="1"/>
  <c r="FQ528" i="1"/>
  <c r="FQ529" i="1"/>
  <c r="FQ530" i="1"/>
  <c r="FQ531" i="1"/>
  <c r="FQ532" i="1"/>
  <c r="FQ533" i="1"/>
  <c r="FQ534" i="1"/>
  <c r="FQ535" i="1"/>
  <c r="FQ536" i="1"/>
  <c r="FQ537" i="1"/>
  <c r="FQ538" i="1"/>
  <c r="FQ539" i="1"/>
  <c r="FQ540" i="1"/>
  <c r="FQ541" i="1"/>
  <c r="FQ542" i="1"/>
  <c r="FQ543" i="1"/>
  <c r="FQ544" i="1"/>
  <c r="FQ545" i="1"/>
  <c r="FQ546" i="1"/>
  <c r="FQ547" i="1"/>
  <c r="FQ548" i="1"/>
  <c r="FQ549" i="1"/>
  <c r="FQ550" i="1"/>
  <c r="FQ551" i="1"/>
  <c r="FQ552" i="1"/>
  <c r="FQ553" i="1"/>
  <c r="FQ554" i="1"/>
  <c r="FQ555" i="1"/>
  <c r="FQ556" i="1"/>
  <c r="FQ557" i="1"/>
  <c r="FQ558" i="1"/>
  <c r="FQ559" i="1"/>
  <c r="FQ560" i="1"/>
  <c r="FQ561" i="1"/>
  <c r="FQ562" i="1"/>
  <c r="FQ563" i="1"/>
  <c r="FQ564" i="1"/>
  <c r="FQ565" i="1"/>
  <c r="FQ566" i="1"/>
  <c r="FQ567" i="1"/>
  <c r="FQ568" i="1"/>
  <c r="FQ569" i="1"/>
  <c r="FQ570" i="1"/>
  <c r="FQ571" i="1"/>
  <c r="FQ572" i="1"/>
  <c r="FQ573" i="1"/>
  <c r="FQ574" i="1"/>
  <c r="FQ575" i="1"/>
  <c r="FQ576" i="1"/>
  <c r="FQ577" i="1"/>
  <c r="FQ578" i="1"/>
  <c r="FQ579" i="1"/>
  <c r="FQ580" i="1"/>
  <c r="FQ581" i="1"/>
  <c r="FQ582" i="1"/>
  <c r="FQ583" i="1"/>
  <c r="FQ584" i="1"/>
  <c r="FQ585" i="1"/>
  <c r="FQ586" i="1"/>
  <c r="FQ587" i="1"/>
  <c r="FQ588" i="1"/>
  <c r="FQ589" i="1"/>
  <c r="FQ590" i="1"/>
  <c r="FQ591" i="1"/>
  <c r="FQ592" i="1"/>
  <c r="FQ593" i="1"/>
  <c r="FQ594" i="1"/>
  <c r="FQ595" i="1"/>
  <c r="FQ596" i="1"/>
  <c r="FQ597" i="1"/>
  <c r="FQ598" i="1"/>
  <c r="FQ599" i="1"/>
  <c r="FQ600" i="1"/>
  <c r="FQ601" i="1"/>
  <c r="FQ602" i="1"/>
  <c r="FQ603" i="1"/>
  <c r="FQ604" i="1"/>
  <c r="FQ605" i="1"/>
  <c r="FQ606" i="1"/>
  <c r="FQ607" i="1"/>
  <c r="FQ608" i="1"/>
  <c r="FQ609" i="1"/>
  <c r="FQ610" i="1"/>
  <c r="FQ611" i="1"/>
  <c r="FQ612" i="1"/>
  <c r="FQ613" i="1"/>
  <c r="FQ614" i="1"/>
  <c r="FQ615" i="1"/>
  <c r="FQ616" i="1"/>
  <c r="FQ617" i="1"/>
  <c r="FQ618" i="1"/>
  <c r="FQ619" i="1"/>
  <c r="FQ620" i="1"/>
  <c r="FQ621" i="1"/>
  <c r="FQ622" i="1"/>
  <c r="FQ623" i="1"/>
  <c r="FQ624" i="1"/>
  <c r="FQ625" i="1"/>
  <c r="FQ626" i="1"/>
  <c r="FQ627" i="1"/>
  <c r="FQ628" i="1"/>
  <c r="FQ629" i="1"/>
  <c r="FQ630" i="1"/>
  <c r="FQ631" i="1"/>
  <c r="FQ632" i="1"/>
  <c r="FQ633" i="1"/>
  <c r="FQ634" i="1"/>
  <c r="FQ635" i="1"/>
  <c r="FQ636" i="1"/>
  <c r="FQ637" i="1"/>
  <c r="FQ638" i="1"/>
  <c r="FQ639" i="1"/>
  <c r="FQ640" i="1"/>
  <c r="FQ641" i="1"/>
  <c r="FQ642" i="1"/>
  <c r="FQ643" i="1"/>
  <c r="FQ644" i="1"/>
  <c r="FQ645" i="1"/>
  <c r="FQ646" i="1"/>
  <c r="FQ647" i="1"/>
  <c r="FQ648" i="1"/>
  <c r="FQ649" i="1"/>
  <c r="FQ650" i="1"/>
  <c r="FQ651" i="1"/>
  <c r="FQ652" i="1"/>
  <c r="FQ653" i="1"/>
  <c r="FQ654" i="1"/>
  <c r="FQ655" i="1"/>
  <c r="FQ656" i="1"/>
  <c r="FQ657" i="1"/>
  <c r="FQ658" i="1"/>
  <c r="FQ659" i="1"/>
  <c r="FQ660" i="1"/>
  <c r="FQ661" i="1"/>
  <c r="FQ662" i="1"/>
  <c r="FQ663" i="1"/>
  <c r="FQ664" i="1"/>
  <c r="FQ665" i="1"/>
  <c r="FQ666" i="1"/>
  <c r="FQ667" i="1"/>
  <c r="FQ668" i="1"/>
  <c r="FQ669" i="1"/>
  <c r="FQ670" i="1"/>
  <c r="FQ671" i="1"/>
  <c r="FQ672" i="1"/>
  <c r="FQ673" i="1"/>
  <c r="FQ674" i="1"/>
  <c r="FQ675" i="1"/>
  <c r="FQ676" i="1"/>
  <c r="FQ677" i="1"/>
  <c r="FQ678" i="1"/>
  <c r="FQ679" i="1"/>
  <c r="FQ680" i="1"/>
  <c r="FQ681" i="1"/>
  <c r="FQ682" i="1"/>
  <c r="FQ683" i="1"/>
  <c r="FQ684" i="1"/>
  <c r="FQ685" i="1"/>
  <c r="FQ686" i="1"/>
  <c r="FQ687" i="1"/>
  <c r="FQ688" i="1"/>
  <c r="FQ689" i="1"/>
  <c r="FQ690" i="1"/>
  <c r="FQ691" i="1"/>
  <c r="FQ692" i="1"/>
  <c r="FQ693" i="1"/>
  <c r="FQ694" i="1"/>
  <c r="FQ695" i="1"/>
  <c r="FQ696" i="1"/>
  <c r="FQ697" i="1"/>
  <c r="FQ698" i="1"/>
  <c r="FQ699" i="1"/>
  <c r="FQ700" i="1"/>
  <c r="FQ701" i="1"/>
  <c r="FQ702" i="1"/>
  <c r="FQ703" i="1"/>
  <c r="FQ704" i="1"/>
  <c r="FQ705" i="1"/>
  <c r="FQ706" i="1"/>
  <c r="FQ707" i="1"/>
  <c r="FQ708" i="1"/>
  <c r="FQ709" i="1"/>
  <c r="FQ710" i="1"/>
  <c r="FQ711" i="1"/>
  <c r="FQ712" i="1"/>
  <c r="FQ713" i="1"/>
  <c r="FQ714" i="1"/>
  <c r="FQ715" i="1"/>
  <c r="FQ716" i="1"/>
  <c r="FQ717" i="1"/>
  <c r="FQ718" i="1"/>
  <c r="FQ719" i="1"/>
  <c r="FQ720" i="1"/>
  <c r="FQ721" i="1"/>
  <c r="FQ722" i="1"/>
  <c r="FQ723" i="1"/>
  <c r="FQ724" i="1"/>
  <c r="FQ725" i="1"/>
  <c r="FQ726" i="1"/>
  <c r="FQ727" i="1"/>
  <c r="FQ728" i="1"/>
  <c r="FQ729" i="1"/>
  <c r="FQ730" i="1"/>
  <c r="FQ731" i="1"/>
  <c r="FQ732" i="1"/>
  <c r="FQ733" i="1"/>
  <c r="FQ734" i="1"/>
  <c r="FQ735" i="1"/>
  <c r="FQ736" i="1"/>
  <c r="FQ737" i="1"/>
  <c r="FQ738" i="1"/>
  <c r="FQ739" i="1"/>
  <c r="FQ740" i="1"/>
  <c r="FQ741" i="1"/>
  <c r="FQ742" i="1"/>
  <c r="FQ743" i="1"/>
  <c r="FQ744" i="1"/>
  <c r="FQ745" i="1"/>
  <c r="FQ746" i="1"/>
  <c r="FQ747" i="1"/>
  <c r="FQ748" i="1"/>
  <c r="FQ749" i="1"/>
  <c r="FQ750" i="1"/>
  <c r="FQ751" i="1"/>
  <c r="FQ752" i="1"/>
  <c r="FQ753" i="1"/>
  <c r="FQ754" i="1"/>
  <c r="FQ755" i="1"/>
  <c r="FQ756" i="1"/>
  <c r="FQ757" i="1"/>
  <c r="FQ758" i="1"/>
  <c r="FQ759" i="1"/>
  <c r="FQ760" i="1"/>
  <c r="FQ761" i="1"/>
  <c r="FQ762" i="1"/>
  <c r="FQ763" i="1"/>
  <c r="FQ764" i="1"/>
  <c r="FQ765" i="1"/>
  <c r="FQ766" i="1"/>
  <c r="FQ767" i="1"/>
  <c r="FQ768" i="1"/>
  <c r="FQ769" i="1"/>
  <c r="FQ770" i="1"/>
  <c r="FQ771" i="1"/>
  <c r="FQ772" i="1"/>
  <c r="FQ773" i="1"/>
  <c r="FQ774" i="1"/>
  <c r="FQ775" i="1"/>
  <c r="FQ776" i="1"/>
  <c r="FQ777" i="1"/>
  <c r="FQ778" i="1"/>
  <c r="FQ779" i="1"/>
  <c r="FQ780" i="1"/>
  <c r="FQ781" i="1"/>
  <c r="FQ782" i="1"/>
  <c r="FQ783" i="1"/>
  <c r="FQ784" i="1"/>
  <c r="FQ785" i="1"/>
  <c r="FQ786" i="1"/>
  <c r="FQ787" i="1"/>
  <c r="FQ788" i="1"/>
  <c r="FQ789" i="1"/>
  <c r="FQ790" i="1"/>
  <c r="FQ791" i="1"/>
  <c r="FQ792" i="1"/>
  <c r="FQ793" i="1"/>
  <c r="FQ794" i="1"/>
  <c r="FQ795" i="1"/>
  <c r="FQ796" i="1"/>
  <c r="FQ797" i="1"/>
  <c r="FQ798" i="1"/>
  <c r="FQ799" i="1"/>
  <c r="FQ800" i="1"/>
  <c r="FQ801" i="1"/>
  <c r="FQ802" i="1"/>
  <c r="FQ803" i="1"/>
  <c r="FQ804" i="1"/>
  <c r="FQ805" i="1"/>
  <c r="FQ806" i="1"/>
  <c r="FQ807" i="1"/>
  <c r="FQ808" i="1"/>
  <c r="FQ809" i="1"/>
  <c r="FQ810" i="1"/>
  <c r="FQ811" i="1"/>
  <c r="FQ812" i="1"/>
  <c r="FQ813" i="1"/>
  <c r="FQ814" i="1"/>
  <c r="FQ815" i="1"/>
  <c r="FQ816" i="1"/>
  <c r="FQ817" i="1"/>
  <c r="FQ818" i="1"/>
  <c r="FQ819" i="1"/>
  <c r="FQ820" i="1"/>
  <c r="FQ821" i="1"/>
  <c r="FQ822" i="1"/>
  <c r="FQ823" i="1"/>
  <c r="FQ824" i="1"/>
  <c r="FQ825" i="1"/>
  <c r="FQ826" i="1"/>
  <c r="FQ827" i="1"/>
  <c r="FQ828" i="1"/>
  <c r="FQ829" i="1"/>
  <c r="FQ830" i="1"/>
  <c r="FQ831" i="1"/>
  <c r="FQ832" i="1"/>
  <c r="FQ833" i="1"/>
  <c r="FQ834" i="1"/>
  <c r="FQ835" i="1"/>
  <c r="FQ836" i="1"/>
  <c r="FQ837" i="1"/>
  <c r="FQ838" i="1"/>
  <c r="FQ839" i="1"/>
  <c r="FQ840" i="1"/>
  <c r="FQ841" i="1"/>
  <c r="FQ842" i="1"/>
  <c r="FQ843" i="1"/>
  <c r="FQ844" i="1"/>
  <c r="FQ845" i="1"/>
  <c r="FQ846" i="1"/>
  <c r="FQ847" i="1"/>
  <c r="FQ848" i="1"/>
  <c r="FQ849" i="1"/>
  <c r="FQ850" i="1"/>
  <c r="FQ851" i="1"/>
  <c r="FQ852" i="1"/>
  <c r="FQ853" i="1"/>
  <c r="FQ854" i="1"/>
  <c r="FQ855" i="1"/>
  <c r="FQ856" i="1"/>
  <c r="FQ857" i="1"/>
  <c r="FQ858" i="1"/>
  <c r="FQ859" i="1"/>
  <c r="FQ860" i="1"/>
  <c r="FQ861" i="1"/>
  <c r="FQ862" i="1"/>
  <c r="FQ863" i="1"/>
  <c r="FQ864" i="1"/>
  <c r="FQ865" i="1"/>
  <c r="FQ866" i="1"/>
  <c r="FQ867" i="1"/>
  <c r="FQ868" i="1"/>
  <c r="FQ869" i="1"/>
  <c r="FQ870" i="1"/>
  <c r="FQ871" i="1"/>
  <c r="FQ872" i="1"/>
  <c r="FQ873" i="1"/>
  <c r="FQ874" i="1"/>
  <c r="FQ875" i="1"/>
  <c r="FQ876" i="1"/>
  <c r="FQ877" i="1"/>
  <c r="FQ878" i="1"/>
  <c r="FQ879" i="1"/>
  <c r="FQ880" i="1"/>
  <c r="FQ881" i="1"/>
  <c r="FQ882" i="1"/>
  <c r="FQ883" i="1"/>
  <c r="FQ884" i="1"/>
  <c r="FQ885" i="1"/>
  <c r="FQ886" i="1"/>
  <c r="FQ887" i="1"/>
  <c r="FQ888" i="1"/>
  <c r="FQ889" i="1"/>
  <c r="FQ890" i="1"/>
  <c r="FQ891" i="1"/>
  <c r="FQ892" i="1"/>
  <c r="FQ893" i="1"/>
  <c r="FQ894" i="1"/>
  <c r="FQ895" i="1"/>
  <c r="FQ896" i="1"/>
  <c r="FQ897" i="1"/>
  <c r="FQ898" i="1"/>
  <c r="FQ899" i="1"/>
  <c r="FQ900" i="1"/>
  <c r="FQ901" i="1"/>
  <c r="FQ902" i="1"/>
  <c r="FQ903" i="1"/>
  <c r="FQ904" i="1"/>
  <c r="FQ905" i="1"/>
  <c r="FQ906" i="1"/>
  <c r="FQ907" i="1"/>
  <c r="FQ908" i="1"/>
  <c r="FQ909" i="1"/>
  <c r="FQ910" i="1"/>
  <c r="FQ911" i="1"/>
  <c r="FQ912" i="1"/>
  <c r="FQ913" i="1"/>
  <c r="FQ914" i="1"/>
  <c r="FQ915" i="1"/>
  <c r="FQ916" i="1"/>
  <c r="FQ917" i="1"/>
  <c r="FQ918" i="1"/>
  <c r="FQ919" i="1"/>
  <c r="FQ920" i="1"/>
  <c r="FQ921" i="1"/>
  <c r="FQ922" i="1"/>
  <c r="FQ923" i="1"/>
  <c r="FQ924" i="1"/>
  <c r="FQ925" i="1"/>
  <c r="FQ926" i="1"/>
  <c r="FQ927" i="1"/>
  <c r="FQ928" i="1"/>
  <c r="FQ929" i="1"/>
  <c r="FQ930" i="1"/>
  <c r="FQ931" i="1"/>
  <c r="FQ932" i="1"/>
  <c r="FQ933" i="1"/>
  <c r="FQ934" i="1"/>
  <c r="FQ935" i="1"/>
  <c r="FQ936" i="1"/>
  <c r="FQ937" i="1"/>
  <c r="FQ938" i="1"/>
  <c r="FQ939" i="1"/>
  <c r="FQ940" i="1"/>
  <c r="FQ941" i="1"/>
  <c r="FQ942" i="1"/>
  <c r="FQ943" i="1"/>
  <c r="FQ944" i="1"/>
  <c r="FQ945" i="1"/>
  <c r="FQ946" i="1"/>
  <c r="FQ947" i="1"/>
  <c r="FQ948" i="1"/>
  <c r="FQ949" i="1"/>
  <c r="FQ950" i="1"/>
  <c r="FQ951" i="1"/>
  <c r="FQ952" i="1"/>
  <c r="FQ953" i="1"/>
  <c r="FQ954" i="1"/>
  <c r="FQ955" i="1"/>
  <c r="FQ956" i="1"/>
  <c r="FQ957" i="1"/>
  <c r="FQ958" i="1"/>
  <c r="FQ959" i="1"/>
  <c r="FQ960" i="1"/>
  <c r="FQ961" i="1"/>
  <c r="FQ962" i="1"/>
  <c r="FQ963" i="1"/>
  <c r="FQ964" i="1"/>
  <c r="FQ965" i="1"/>
  <c r="FQ966" i="1"/>
  <c r="FQ967" i="1"/>
  <c r="FQ968" i="1"/>
  <c r="FQ969" i="1"/>
  <c r="FQ970" i="1"/>
  <c r="FQ971" i="1"/>
  <c r="FQ972" i="1"/>
  <c r="FQ973" i="1"/>
  <c r="FQ974" i="1"/>
  <c r="FQ975" i="1"/>
  <c r="FQ976" i="1"/>
  <c r="FQ977" i="1"/>
  <c r="FQ978" i="1"/>
  <c r="FQ979" i="1"/>
  <c r="FQ980" i="1"/>
  <c r="FQ981" i="1"/>
  <c r="FQ982" i="1"/>
  <c r="FQ983" i="1"/>
  <c r="FQ984" i="1"/>
  <c r="FQ985" i="1"/>
  <c r="FQ986" i="1"/>
  <c r="FQ987" i="1"/>
  <c r="FQ988" i="1"/>
  <c r="FQ989" i="1"/>
  <c r="FQ990" i="1"/>
  <c r="FQ991" i="1"/>
  <c r="FQ992" i="1"/>
  <c r="FQ993" i="1"/>
  <c r="FQ994" i="1"/>
  <c r="FQ995" i="1"/>
  <c r="FQ996" i="1"/>
  <c r="FQ997" i="1"/>
  <c r="FQ998" i="1"/>
  <c r="FQ999" i="1"/>
  <c r="FQ1000" i="1"/>
  <c r="FQ1001" i="1"/>
  <c r="FQ1002" i="1"/>
  <c r="FQ1003" i="1"/>
  <c r="FQ1004" i="1"/>
  <c r="FQ1005" i="1"/>
  <c r="FP6" i="1"/>
  <c r="FP7" i="1"/>
  <c r="FP8" i="1"/>
  <c r="FP9" i="1"/>
  <c r="FP10" i="1"/>
  <c r="FP11" i="1"/>
  <c r="FP12" i="1"/>
  <c r="FP13" i="1"/>
  <c r="FP14" i="1"/>
  <c r="FP15" i="1"/>
  <c r="FP16" i="1"/>
  <c r="FP17" i="1"/>
  <c r="FP18" i="1"/>
  <c r="FP19" i="1"/>
  <c r="FP20" i="1"/>
  <c r="FP21" i="1"/>
  <c r="FP22" i="1"/>
  <c r="FP23" i="1"/>
  <c r="FP24" i="1"/>
  <c r="FP25" i="1"/>
  <c r="FP26" i="1"/>
  <c r="FP27" i="1"/>
  <c r="FP28" i="1"/>
  <c r="FP29" i="1"/>
  <c r="FP30" i="1"/>
  <c r="FP31" i="1"/>
  <c r="FP32" i="1"/>
  <c r="FP33" i="1"/>
  <c r="FP34" i="1"/>
  <c r="FP35" i="1"/>
  <c r="FP36" i="1"/>
  <c r="FP37" i="1"/>
  <c r="FP38" i="1"/>
  <c r="FP39" i="1"/>
  <c r="FP40" i="1"/>
  <c r="FP41" i="1"/>
  <c r="FP42" i="1"/>
  <c r="FP43" i="1"/>
  <c r="FP44" i="1"/>
  <c r="FP45" i="1"/>
  <c r="FP46" i="1"/>
  <c r="FP47" i="1"/>
  <c r="FP48" i="1"/>
  <c r="FP49" i="1"/>
  <c r="FP50" i="1"/>
  <c r="FP51" i="1"/>
  <c r="FP52" i="1"/>
  <c r="FP53" i="1"/>
  <c r="FP54" i="1"/>
  <c r="FP55" i="1"/>
  <c r="FP56" i="1"/>
  <c r="FP57" i="1"/>
  <c r="FP58" i="1"/>
  <c r="FP59" i="1"/>
  <c r="FP60" i="1"/>
  <c r="FP61" i="1"/>
  <c r="FP62" i="1"/>
  <c r="FP63" i="1"/>
  <c r="FP64" i="1"/>
  <c r="FP65" i="1"/>
  <c r="FP66" i="1"/>
  <c r="FP67" i="1"/>
  <c r="FP68" i="1"/>
  <c r="FP69" i="1"/>
  <c r="FP70" i="1"/>
  <c r="FP71" i="1"/>
  <c r="FP72" i="1"/>
  <c r="FP73" i="1"/>
  <c r="FP74" i="1"/>
  <c r="FP75" i="1"/>
  <c r="FP76" i="1"/>
  <c r="FP77" i="1"/>
  <c r="FP78" i="1"/>
  <c r="FP79" i="1"/>
  <c r="FP80" i="1"/>
  <c r="FP81" i="1"/>
  <c r="FP82" i="1"/>
  <c r="FP83" i="1"/>
  <c r="FP84" i="1"/>
  <c r="FP85" i="1"/>
  <c r="FP86" i="1"/>
  <c r="FP87" i="1"/>
  <c r="FP88" i="1"/>
  <c r="FP89" i="1"/>
  <c r="FP90" i="1"/>
  <c r="FP91" i="1"/>
  <c r="FP92" i="1"/>
  <c r="FP93" i="1"/>
  <c r="FP94" i="1"/>
  <c r="FP95" i="1"/>
  <c r="FP96" i="1"/>
  <c r="FP97" i="1"/>
  <c r="FP98" i="1"/>
  <c r="FP99" i="1"/>
  <c r="FP100" i="1"/>
  <c r="FP101" i="1"/>
  <c r="FP102" i="1"/>
  <c r="FP103" i="1"/>
  <c r="FP104" i="1"/>
  <c r="FP105" i="1"/>
  <c r="FP106" i="1"/>
  <c r="FP107" i="1"/>
  <c r="FP108" i="1"/>
  <c r="FP109" i="1"/>
  <c r="FP110" i="1"/>
  <c r="FP111" i="1"/>
  <c r="FP112" i="1"/>
  <c r="FP113" i="1"/>
  <c r="FP114" i="1"/>
  <c r="FP115" i="1"/>
  <c r="FP116" i="1"/>
  <c r="FP117" i="1"/>
  <c r="FP118" i="1"/>
  <c r="FP119" i="1"/>
  <c r="FP120" i="1"/>
  <c r="FP121" i="1"/>
  <c r="FP122" i="1"/>
  <c r="FP123" i="1"/>
  <c r="FP124" i="1"/>
  <c r="FP125" i="1"/>
  <c r="FP126" i="1"/>
  <c r="FP127" i="1"/>
  <c r="FP128" i="1"/>
  <c r="FP129" i="1"/>
  <c r="FP130" i="1"/>
  <c r="FP131" i="1"/>
  <c r="FP132" i="1"/>
  <c r="FP133" i="1"/>
  <c r="FP134" i="1"/>
  <c r="FP135" i="1"/>
  <c r="FP136" i="1"/>
  <c r="FP137" i="1"/>
  <c r="FP138" i="1"/>
  <c r="FP139" i="1"/>
  <c r="FP140" i="1"/>
  <c r="FP141" i="1"/>
  <c r="FP142" i="1"/>
  <c r="FP143" i="1"/>
  <c r="FP144" i="1"/>
  <c r="FP145" i="1"/>
  <c r="FP146" i="1"/>
  <c r="FP147" i="1"/>
  <c r="FP148" i="1"/>
  <c r="FP149" i="1"/>
  <c r="FP150" i="1"/>
  <c r="FP151" i="1"/>
  <c r="FP152" i="1"/>
  <c r="FP153" i="1"/>
  <c r="FP154" i="1"/>
  <c r="FP155" i="1"/>
  <c r="FP156" i="1"/>
  <c r="FP157" i="1"/>
  <c r="FP158" i="1"/>
  <c r="FP159" i="1"/>
  <c r="FP160" i="1"/>
  <c r="FP161" i="1"/>
  <c r="FP162" i="1"/>
  <c r="FP163" i="1"/>
  <c r="FP164" i="1"/>
  <c r="FP165" i="1"/>
  <c r="FP166" i="1"/>
  <c r="FP167" i="1"/>
  <c r="FP168" i="1"/>
  <c r="FP169" i="1"/>
  <c r="FP170" i="1"/>
  <c r="FP171" i="1"/>
  <c r="FP172" i="1"/>
  <c r="FP173" i="1"/>
  <c r="FP174" i="1"/>
  <c r="FP175" i="1"/>
  <c r="FP176" i="1"/>
  <c r="FP177" i="1"/>
  <c r="FP178" i="1"/>
  <c r="FP179" i="1"/>
  <c r="FP180" i="1"/>
  <c r="FP181" i="1"/>
  <c r="FP182" i="1"/>
  <c r="FP183" i="1"/>
  <c r="FP184" i="1"/>
  <c r="FP185" i="1"/>
  <c r="FP186" i="1"/>
  <c r="FP187" i="1"/>
  <c r="FP188" i="1"/>
  <c r="FP189" i="1"/>
  <c r="FP190" i="1"/>
  <c r="FP191" i="1"/>
  <c r="FP192" i="1"/>
  <c r="FP193" i="1"/>
  <c r="FP194" i="1"/>
  <c r="FP195" i="1"/>
  <c r="FP196" i="1"/>
  <c r="FP197" i="1"/>
  <c r="FP198" i="1"/>
  <c r="FP199" i="1"/>
  <c r="FP200" i="1"/>
  <c r="FP201" i="1"/>
  <c r="FP202" i="1"/>
  <c r="FP203" i="1"/>
  <c r="FP204" i="1"/>
  <c r="FP205" i="1"/>
  <c r="FP206" i="1"/>
  <c r="FP207" i="1"/>
  <c r="FP208" i="1"/>
  <c r="FP209" i="1"/>
  <c r="FP210" i="1"/>
  <c r="FP211" i="1"/>
  <c r="FP212" i="1"/>
  <c r="FP213" i="1"/>
  <c r="FP214" i="1"/>
  <c r="FP215" i="1"/>
  <c r="FP216" i="1"/>
  <c r="FP217" i="1"/>
  <c r="FP218" i="1"/>
  <c r="FP219" i="1"/>
  <c r="FP220" i="1"/>
  <c r="FP221" i="1"/>
  <c r="FP222" i="1"/>
  <c r="FP223" i="1"/>
  <c r="FP224" i="1"/>
  <c r="FP225" i="1"/>
  <c r="FP226" i="1"/>
  <c r="FP227" i="1"/>
  <c r="FP228" i="1"/>
  <c r="FP229" i="1"/>
  <c r="FP230" i="1"/>
  <c r="FP231" i="1"/>
  <c r="FP232" i="1"/>
  <c r="FP233" i="1"/>
  <c r="FP234" i="1"/>
  <c r="FP235" i="1"/>
  <c r="FP236" i="1"/>
  <c r="FP237" i="1"/>
  <c r="FP238" i="1"/>
  <c r="FP239" i="1"/>
  <c r="FP240" i="1"/>
  <c r="FP241" i="1"/>
  <c r="FP242" i="1"/>
  <c r="FP243" i="1"/>
  <c r="FP244" i="1"/>
  <c r="FP245" i="1"/>
  <c r="FP246" i="1"/>
  <c r="FP247" i="1"/>
  <c r="FP248" i="1"/>
  <c r="FP249" i="1"/>
  <c r="FP250" i="1"/>
  <c r="FP251" i="1"/>
  <c r="FP252" i="1"/>
  <c r="FP253" i="1"/>
  <c r="FP254" i="1"/>
  <c r="FP255" i="1"/>
  <c r="FP256" i="1"/>
  <c r="FP257" i="1"/>
  <c r="FP258" i="1"/>
  <c r="FP259" i="1"/>
  <c r="FP260" i="1"/>
  <c r="FP261" i="1"/>
  <c r="FP262" i="1"/>
  <c r="FP263" i="1"/>
  <c r="FP264" i="1"/>
  <c r="FP265" i="1"/>
  <c r="FP266" i="1"/>
  <c r="FP267" i="1"/>
  <c r="FP268" i="1"/>
  <c r="FP269" i="1"/>
  <c r="FP270" i="1"/>
  <c r="FP271" i="1"/>
  <c r="FP272" i="1"/>
  <c r="FP273" i="1"/>
  <c r="FP274" i="1"/>
  <c r="FP275" i="1"/>
  <c r="FP276" i="1"/>
  <c r="FP277" i="1"/>
  <c r="FP278" i="1"/>
  <c r="FP279" i="1"/>
  <c r="FP280" i="1"/>
  <c r="FP281" i="1"/>
  <c r="FP282" i="1"/>
  <c r="FP283" i="1"/>
  <c r="FP284" i="1"/>
  <c r="FP285" i="1"/>
  <c r="FP286" i="1"/>
  <c r="FP287" i="1"/>
  <c r="FP288" i="1"/>
  <c r="FP289" i="1"/>
  <c r="FP290" i="1"/>
  <c r="FP291" i="1"/>
  <c r="FP292" i="1"/>
  <c r="FP293" i="1"/>
  <c r="FP294" i="1"/>
  <c r="FP295" i="1"/>
  <c r="FP296" i="1"/>
  <c r="FP297" i="1"/>
  <c r="FP298" i="1"/>
  <c r="FP299" i="1"/>
  <c r="FP300" i="1"/>
  <c r="FP301" i="1"/>
  <c r="FP302" i="1"/>
  <c r="FP303" i="1"/>
  <c r="FP304" i="1"/>
  <c r="FP305" i="1"/>
  <c r="FP306" i="1"/>
  <c r="FP307" i="1"/>
  <c r="FP308" i="1"/>
  <c r="FP309" i="1"/>
  <c r="FP310" i="1"/>
  <c r="FP311" i="1"/>
  <c r="FP312" i="1"/>
  <c r="FP313" i="1"/>
  <c r="FP314" i="1"/>
  <c r="FP315" i="1"/>
  <c r="FP316" i="1"/>
  <c r="FP317" i="1"/>
  <c r="FP318" i="1"/>
  <c r="FP319" i="1"/>
  <c r="FP320" i="1"/>
  <c r="FP321" i="1"/>
  <c r="FP322" i="1"/>
  <c r="FP323" i="1"/>
  <c r="FP324" i="1"/>
  <c r="FP325" i="1"/>
  <c r="FP326" i="1"/>
  <c r="FP327" i="1"/>
  <c r="FP328" i="1"/>
  <c r="FP329" i="1"/>
  <c r="FP330" i="1"/>
  <c r="FP331" i="1"/>
  <c r="FP332" i="1"/>
  <c r="FP333" i="1"/>
  <c r="FP334" i="1"/>
  <c r="FP335" i="1"/>
  <c r="FP336" i="1"/>
  <c r="FP337" i="1"/>
  <c r="FP338" i="1"/>
  <c r="FP339" i="1"/>
  <c r="FP340" i="1"/>
  <c r="FP341" i="1"/>
  <c r="FP342" i="1"/>
  <c r="FP343" i="1"/>
  <c r="FP344" i="1"/>
  <c r="FP345" i="1"/>
  <c r="FP346" i="1"/>
  <c r="FP347" i="1"/>
  <c r="FP348" i="1"/>
  <c r="FP349" i="1"/>
  <c r="FP350" i="1"/>
  <c r="FP351" i="1"/>
  <c r="FP352" i="1"/>
  <c r="FP353" i="1"/>
  <c r="FP354" i="1"/>
  <c r="FP355" i="1"/>
  <c r="FP356" i="1"/>
  <c r="FP357" i="1"/>
  <c r="FP358" i="1"/>
  <c r="FP359" i="1"/>
  <c r="FP360" i="1"/>
  <c r="FP361" i="1"/>
  <c r="FP362" i="1"/>
  <c r="FP363" i="1"/>
  <c r="FP364" i="1"/>
  <c r="FP365" i="1"/>
  <c r="FP366" i="1"/>
  <c r="FP367" i="1"/>
  <c r="FP368" i="1"/>
  <c r="FP369" i="1"/>
  <c r="FP370" i="1"/>
  <c r="FP371" i="1"/>
  <c r="FP372" i="1"/>
  <c r="FP373" i="1"/>
  <c r="FP374" i="1"/>
  <c r="FP375" i="1"/>
  <c r="FP376" i="1"/>
  <c r="FP377" i="1"/>
  <c r="FP378" i="1"/>
  <c r="FP379" i="1"/>
  <c r="FP380" i="1"/>
  <c r="FP381" i="1"/>
  <c r="FP382" i="1"/>
  <c r="FP383" i="1"/>
  <c r="FP384" i="1"/>
  <c r="FP385" i="1"/>
  <c r="FP386" i="1"/>
  <c r="FP387" i="1"/>
  <c r="FP388" i="1"/>
  <c r="FP389" i="1"/>
  <c r="FP390" i="1"/>
  <c r="FP391" i="1"/>
  <c r="FP392" i="1"/>
  <c r="FP393" i="1"/>
  <c r="FP394" i="1"/>
  <c r="FP395" i="1"/>
  <c r="FP396" i="1"/>
  <c r="FP397" i="1"/>
  <c r="FP398" i="1"/>
  <c r="FP399" i="1"/>
  <c r="FP400" i="1"/>
  <c r="FP401" i="1"/>
  <c r="FP402" i="1"/>
  <c r="FP403" i="1"/>
  <c r="FP404" i="1"/>
  <c r="FP405" i="1"/>
  <c r="FP406" i="1"/>
  <c r="FP407" i="1"/>
  <c r="FP408" i="1"/>
  <c r="FP409" i="1"/>
  <c r="FP410" i="1"/>
  <c r="FP411" i="1"/>
  <c r="FP412" i="1"/>
  <c r="FP413" i="1"/>
  <c r="FP414" i="1"/>
  <c r="FP415" i="1"/>
  <c r="FP416" i="1"/>
  <c r="FP417" i="1"/>
  <c r="FP418" i="1"/>
  <c r="FP419" i="1"/>
  <c r="FP420" i="1"/>
  <c r="FP421" i="1"/>
  <c r="FP422" i="1"/>
  <c r="FP423" i="1"/>
  <c r="FP424" i="1"/>
  <c r="FP425" i="1"/>
  <c r="FP426" i="1"/>
  <c r="FP427" i="1"/>
  <c r="FP428" i="1"/>
  <c r="FP429" i="1"/>
  <c r="FP430" i="1"/>
  <c r="FP431" i="1"/>
  <c r="FP432" i="1"/>
  <c r="FP433" i="1"/>
  <c r="FP434" i="1"/>
  <c r="FP435" i="1"/>
  <c r="FP436" i="1"/>
  <c r="FP437" i="1"/>
  <c r="FP438" i="1"/>
  <c r="FP439" i="1"/>
  <c r="FP440" i="1"/>
  <c r="FP441" i="1"/>
  <c r="FP442" i="1"/>
  <c r="FP443" i="1"/>
  <c r="FP444" i="1"/>
  <c r="FP445" i="1"/>
  <c r="FP446" i="1"/>
  <c r="FP447" i="1"/>
  <c r="FP448" i="1"/>
  <c r="FP449" i="1"/>
  <c r="FP450" i="1"/>
  <c r="FP451" i="1"/>
  <c r="FP452" i="1"/>
  <c r="FP453" i="1"/>
  <c r="FP454" i="1"/>
  <c r="FP455" i="1"/>
  <c r="FP456" i="1"/>
  <c r="FP457" i="1"/>
  <c r="FP458" i="1"/>
  <c r="FP459" i="1"/>
  <c r="FP460" i="1"/>
  <c r="FP461" i="1"/>
  <c r="FP462" i="1"/>
  <c r="FP463" i="1"/>
  <c r="FP464" i="1"/>
  <c r="FP465" i="1"/>
  <c r="FP466" i="1"/>
  <c r="FP467" i="1"/>
  <c r="FP468" i="1"/>
  <c r="FP469" i="1"/>
  <c r="FP470" i="1"/>
  <c r="FP471" i="1"/>
  <c r="FP472" i="1"/>
  <c r="FP473" i="1"/>
  <c r="FP474" i="1"/>
  <c r="FP475" i="1"/>
  <c r="FP476" i="1"/>
  <c r="FP477" i="1"/>
  <c r="FP478" i="1"/>
  <c r="FP479" i="1"/>
  <c r="FP480" i="1"/>
  <c r="FP481" i="1"/>
  <c r="FP482" i="1"/>
  <c r="FP483" i="1"/>
  <c r="FP484" i="1"/>
  <c r="FP485" i="1"/>
  <c r="FP486" i="1"/>
  <c r="FP487" i="1"/>
  <c r="FP488" i="1"/>
  <c r="FP489" i="1"/>
  <c r="FP490" i="1"/>
  <c r="FP491" i="1"/>
  <c r="FP492" i="1"/>
  <c r="FP493" i="1"/>
  <c r="FP494" i="1"/>
  <c r="FP495" i="1"/>
  <c r="FP496" i="1"/>
  <c r="FP497" i="1"/>
  <c r="FP498" i="1"/>
  <c r="FP499" i="1"/>
  <c r="FP500" i="1"/>
  <c r="FP501" i="1"/>
  <c r="FP502" i="1"/>
  <c r="FP503" i="1"/>
  <c r="FP504" i="1"/>
  <c r="FP505" i="1"/>
  <c r="FP506" i="1"/>
  <c r="FP507" i="1"/>
  <c r="FP508" i="1"/>
  <c r="FP509" i="1"/>
  <c r="FP510" i="1"/>
  <c r="FP511" i="1"/>
  <c r="FP512" i="1"/>
  <c r="FP513" i="1"/>
  <c r="FP514" i="1"/>
  <c r="FP515" i="1"/>
  <c r="FP516" i="1"/>
  <c r="FP517" i="1"/>
  <c r="FP518" i="1"/>
  <c r="FP519" i="1"/>
  <c r="FP520" i="1"/>
  <c r="FP521" i="1"/>
  <c r="FP522" i="1"/>
  <c r="FP523" i="1"/>
  <c r="FP524" i="1"/>
  <c r="FP525" i="1"/>
  <c r="FP526" i="1"/>
  <c r="FP527" i="1"/>
  <c r="FP528" i="1"/>
  <c r="FP529" i="1"/>
  <c r="FP530" i="1"/>
  <c r="FP531" i="1"/>
  <c r="FP532" i="1"/>
  <c r="FP533" i="1"/>
  <c r="FP534" i="1"/>
  <c r="FP535" i="1"/>
  <c r="FP536" i="1"/>
  <c r="FP537" i="1"/>
  <c r="FP538" i="1"/>
  <c r="FP539" i="1"/>
  <c r="FP540" i="1"/>
  <c r="FP541" i="1"/>
  <c r="FP542" i="1"/>
  <c r="FP543" i="1"/>
  <c r="FP544" i="1"/>
  <c r="FP545" i="1"/>
  <c r="FP546" i="1"/>
  <c r="FP547" i="1"/>
  <c r="FP548" i="1"/>
  <c r="FP549" i="1"/>
  <c r="FP550" i="1"/>
  <c r="FP551" i="1"/>
  <c r="FP552" i="1"/>
  <c r="FP553" i="1"/>
  <c r="FP554" i="1"/>
  <c r="FP555" i="1"/>
  <c r="FP556" i="1"/>
  <c r="FP557" i="1"/>
  <c r="FP558" i="1"/>
  <c r="FP559" i="1"/>
  <c r="FP560" i="1"/>
  <c r="FP561" i="1"/>
  <c r="FP562" i="1"/>
  <c r="FP563" i="1"/>
  <c r="FP564" i="1"/>
  <c r="FP565" i="1"/>
  <c r="FP566" i="1"/>
  <c r="FP567" i="1"/>
  <c r="FP568" i="1"/>
  <c r="FP569" i="1"/>
  <c r="FP570" i="1"/>
  <c r="FP571" i="1"/>
  <c r="FP572" i="1"/>
  <c r="FP573" i="1"/>
  <c r="FP574" i="1"/>
  <c r="FP575" i="1"/>
  <c r="FP576" i="1"/>
  <c r="FP577" i="1"/>
  <c r="FP578" i="1"/>
  <c r="FP579" i="1"/>
  <c r="FP580" i="1"/>
  <c r="FP581" i="1"/>
  <c r="FP582" i="1"/>
  <c r="FP583" i="1"/>
  <c r="FP584" i="1"/>
  <c r="FP585" i="1"/>
  <c r="FP586" i="1"/>
  <c r="FP587" i="1"/>
  <c r="FP588" i="1"/>
  <c r="FP589" i="1"/>
  <c r="FP590" i="1"/>
  <c r="FP591" i="1"/>
  <c r="FP592" i="1"/>
  <c r="FP593" i="1"/>
  <c r="FP594" i="1"/>
  <c r="FP595" i="1"/>
  <c r="FP596" i="1"/>
  <c r="FP597" i="1"/>
  <c r="FP598" i="1"/>
  <c r="FP599" i="1"/>
  <c r="FP600" i="1"/>
  <c r="FP601" i="1"/>
  <c r="FP602" i="1"/>
  <c r="FP603" i="1"/>
  <c r="FP604" i="1"/>
  <c r="FP605" i="1"/>
  <c r="FP606" i="1"/>
  <c r="FP607" i="1"/>
  <c r="FP608" i="1"/>
  <c r="FP609" i="1"/>
  <c r="FP610" i="1"/>
  <c r="FP611" i="1"/>
  <c r="FP612" i="1"/>
  <c r="FP613" i="1"/>
  <c r="FP614" i="1"/>
  <c r="FP615" i="1"/>
  <c r="FP616" i="1"/>
  <c r="FP617" i="1"/>
  <c r="FP618" i="1"/>
  <c r="FP619" i="1"/>
  <c r="FP620" i="1"/>
  <c r="FP621" i="1"/>
  <c r="FP622" i="1"/>
  <c r="FP623" i="1"/>
  <c r="FP624" i="1"/>
  <c r="FP625" i="1"/>
  <c r="FP626" i="1"/>
  <c r="FP627" i="1"/>
  <c r="FP628" i="1"/>
  <c r="FP629" i="1"/>
  <c r="FP630" i="1"/>
  <c r="FP631" i="1"/>
  <c r="FP632" i="1"/>
  <c r="FP633" i="1"/>
  <c r="FP634" i="1"/>
  <c r="FP635" i="1"/>
  <c r="FP636" i="1"/>
  <c r="FP637" i="1"/>
  <c r="FP638" i="1"/>
  <c r="FP639" i="1"/>
  <c r="FP640" i="1"/>
  <c r="FP641" i="1"/>
  <c r="FP642" i="1"/>
  <c r="FP643" i="1"/>
  <c r="FP644" i="1"/>
  <c r="FP645" i="1"/>
  <c r="FP646" i="1"/>
  <c r="FP647" i="1"/>
  <c r="FP648" i="1"/>
  <c r="FP649" i="1"/>
  <c r="FP650" i="1"/>
  <c r="FP651" i="1"/>
  <c r="FP652" i="1"/>
  <c r="FP653" i="1"/>
  <c r="FP654" i="1"/>
  <c r="FP655" i="1"/>
  <c r="FP656" i="1"/>
  <c r="FP657" i="1"/>
  <c r="FP658" i="1"/>
  <c r="FP659" i="1"/>
  <c r="FP660" i="1"/>
  <c r="FP661" i="1"/>
  <c r="FP662" i="1"/>
  <c r="FP663" i="1"/>
  <c r="FP664" i="1"/>
  <c r="FP665" i="1"/>
  <c r="FP666" i="1"/>
  <c r="FP667" i="1"/>
  <c r="FP668" i="1"/>
  <c r="FP669" i="1"/>
  <c r="FP670" i="1"/>
  <c r="FP671" i="1"/>
  <c r="FP672" i="1"/>
  <c r="FP673" i="1"/>
  <c r="FP674" i="1"/>
  <c r="FP675" i="1"/>
  <c r="FP676" i="1"/>
  <c r="FP677" i="1"/>
  <c r="FP678" i="1"/>
  <c r="FP679" i="1"/>
  <c r="FP680" i="1"/>
  <c r="FP681" i="1"/>
  <c r="FP682" i="1"/>
  <c r="FP683" i="1"/>
  <c r="FP684" i="1"/>
  <c r="FP685" i="1"/>
  <c r="FP686" i="1"/>
  <c r="FP687" i="1"/>
  <c r="FP688" i="1"/>
  <c r="FP689" i="1"/>
  <c r="FP690" i="1"/>
  <c r="FP691" i="1"/>
  <c r="FP692" i="1"/>
  <c r="FP693" i="1"/>
  <c r="FP694" i="1"/>
  <c r="FP695" i="1"/>
  <c r="FP696" i="1"/>
  <c r="FP697" i="1"/>
  <c r="FP698" i="1"/>
  <c r="FP699" i="1"/>
  <c r="FP700" i="1"/>
  <c r="FP701" i="1"/>
  <c r="FP702" i="1"/>
  <c r="FP703" i="1"/>
  <c r="FP704" i="1"/>
  <c r="FP705" i="1"/>
  <c r="FP706" i="1"/>
  <c r="FP707" i="1"/>
  <c r="FP708" i="1"/>
  <c r="FP709" i="1"/>
  <c r="FP710" i="1"/>
  <c r="FP711" i="1"/>
  <c r="FP712" i="1"/>
  <c r="FP713" i="1"/>
  <c r="FP714" i="1"/>
  <c r="FP715" i="1"/>
  <c r="FP716" i="1"/>
  <c r="FP717" i="1"/>
  <c r="FP718" i="1"/>
  <c r="FP719" i="1"/>
  <c r="FP720" i="1"/>
  <c r="FP721" i="1"/>
  <c r="FP722" i="1"/>
  <c r="FP723" i="1"/>
  <c r="FP724" i="1"/>
  <c r="FP725" i="1"/>
  <c r="FP726" i="1"/>
  <c r="FP727" i="1"/>
  <c r="FP728" i="1"/>
  <c r="FP729" i="1"/>
  <c r="FP730" i="1"/>
  <c r="FP731" i="1"/>
  <c r="FP732" i="1"/>
  <c r="FP733" i="1"/>
  <c r="FP734" i="1"/>
  <c r="FP735" i="1"/>
  <c r="FP736" i="1"/>
  <c r="FP737" i="1"/>
  <c r="FP738" i="1"/>
  <c r="FP739" i="1"/>
  <c r="FP740" i="1"/>
  <c r="FP741" i="1"/>
  <c r="FP742" i="1"/>
  <c r="FP743" i="1"/>
  <c r="FP744" i="1"/>
  <c r="FP745" i="1"/>
  <c r="FP746" i="1"/>
  <c r="FP747" i="1"/>
  <c r="FP748" i="1"/>
  <c r="FP749" i="1"/>
  <c r="FP750" i="1"/>
  <c r="FP751" i="1"/>
  <c r="FP752" i="1"/>
  <c r="FP753" i="1"/>
  <c r="FP754" i="1"/>
  <c r="FP755" i="1"/>
  <c r="FP756" i="1"/>
  <c r="FP757" i="1"/>
  <c r="FP758" i="1"/>
  <c r="FP759" i="1"/>
  <c r="FP760" i="1"/>
  <c r="FP761" i="1"/>
  <c r="FP762" i="1"/>
  <c r="FP763" i="1"/>
  <c r="FP764" i="1"/>
  <c r="FP765" i="1"/>
  <c r="FP766" i="1"/>
  <c r="FP767" i="1"/>
  <c r="FP768" i="1"/>
  <c r="FP769" i="1"/>
  <c r="FP770" i="1"/>
  <c r="FP771" i="1"/>
  <c r="FP772" i="1"/>
  <c r="FP773" i="1"/>
  <c r="FP774" i="1"/>
  <c r="FP775" i="1"/>
  <c r="FP776" i="1"/>
  <c r="FP777" i="1"/>
  <c r="FP778" i="1"/>
  <c r="FP779" i="1"/>
  <c r="FP780" i="1"/>
  <c r="FP781" i="1"/>
  <c r="FP782" i="1"/>
  <c r="FP783" i="1"/>
  <c r="FP784" i="1"/>
  <c r="FP785" i="1"/>
  <c r="FP786" i="1"/>
  <c r="FP787" i="1"/>
  <c r="FP788" i="1"/>
  <c r="FP789" i="1"/>
  <c r="FP790" i="1"/>
  <c r="FP791" i="1"/>
  <c r="FP792" i="1"/>
  <c r="FP793" i="1"/>
  <c r="FP794" i="1"/>
  <c r="FP795" i="1"/>
  <c r="FP796" i="1"/>
  <c r="FP797" i="1"/>
  <c r="FP798" i="1"/>
  <c r="FP799" i="1"/>
  <c r="FP800" i="1"/>
  <c r="FP801" i="1"/>
  <c r="FP802" i="1"/>
  <c r="FP803" i="1"/>
  <c r="FP804" i="1"/>
  <c r="FP805" i="1"/>
  <c r="FP806" i="1"/>
  <c r="FP807" i="1"/>
  <c r="FP808" i="1"/>
  <c r="FP809" i="1"/>
  <c r="FP810" i="1"/>
  <c r="FP811" i="1"/>
  <c r="FP812" i="1"/>
  <c r="FP813" i="1"/>
  <c r="FP814" i="1"/>
  <c r="FP815" i="1"/>
  <c r="FP816" i="1"/>
  <c r="FP817" i="1"/>
  <c r="FP818" i="1"/>
  <c r="FP819" i="1"/>
  <c r="FP820" i="1"/>
  <c r="FP821" i="1"/>
  <c r="FP822" i="1"/>
  <c r="FP823" i="1"/>
  <c r="FP824" i="1"/>
  <c r="FP825" i="1"/>
  <c r="FP826" i="1"/>
  <c r="FP827" i="1"/>
  <c r="FP828" i="1"/>
  <c r="FP829" i="1"/>
  <c r="FP830" i="1"/>
  <c r="FP831" i="1"/>
  <c r="FP832" i="1"/>
  <c r="FP833" i="1"/>
  <c r="FP834" i="1"/>
  <c r="FP835" i="1"/>
  <c r="FP836" i="1"/>
  <c r="FP837" i="1"/>
  <c r="FP838" i="1"/>
  <c r="FP839" i="1"/>
  <c r="FP840" i="1"/>
  <c r="FP841" i="1"/>
  <c r="FP842" i="1"/>
  <c r="FP843" i="1"/>
  <c r="FP844" i="1"/>
  <c r="FP845" i="1"/>
  <c r="FP846" i="1"/>
  <c r="FP847" i="1"/>
  <c r="FP848" i="1"/>
  <c r="FP849" i="1"/>
  <c r="FP850" i="1"/>
  <c r="FP851" i="1"/>
  <c r="FP852" i="1"/>
  <c r="FP853" i="1"/>
  <c r="FP854" i="1"/>
  <c r="FP855" i="1"/>
  <c r="FP856" i="1"/>
  <c r="FP857" i="1"/>
  <c r="FP858" i="1"/>
  <c r="FP859" i="1"/>
  <c r="FP860" i="1"/>
  <c r="FP861" i="1"/>
  <c r="FP862" i="1"/>
  <c r="FP863" i="1"/>
  <c r="FP864" i="1"/>
  <c r="FP865" i="1"/>
  <c r="FP866" i="1"/>
  <c r="FP867" i="1"/>
  <c r="FP868" i="1"/>
  <c r="FP869" i="1"/>
  <c r="FP870" i="1"/>
  <c r="FP871" i="1"/>
  <c r="FP872" i="1"/>
  <c r="FP873" i="1"/>
  <c r="FP874" i="1"/>
  <c r="FP875" i="1"/>
  <c r="FP876" i="1"/>
  <c r="FP877" i="1"/>
  <c r="FP878" i="1"/>
  <c r="FP879" i="1"/>
  <c r="FP880" i="1"/>
  <c r="FP881" i="1"/>
  <c r="FP882" i="1"/>
  <c r="FP883" i="1"/>
  <c r="FP884" i="1"/>
  <c r="FP885" i="1"/>
  <c r="FP886" i="1"/>
  <c r="FP887" i="1"/>
  <c r="FP888" i="1"/>
  <c r="FP889" i="1"/>
  <c r="FP890" i="1"/>
  <c r="FP891" i="1"/>
  <c r="FP892" i="1"/>
  <c r="FP893" i="1"/>
  <c r="FP894" i="1"/>
  <c r="FP895" i="1"/>
  <c r="FP896" i="1"/>
  <c r="FP897" i="1"/>
  <c r="FP898" i="1"/>
  <c r="FP899" i="1"/>
  <c r="FP900" i="1"/>
  <c r="FP901" i="1"/>
  <c r="FP902" i="1"/>
  <c r="FP903" i="1"/>
  <c r="FP904" i="1"/>
  <c r="FP905" i="1"/>
  <c r="FP906" i="1"/>
  <c r="FP907" i="1"/>
  <c r="FP908" i="1"/>
  <c r="FP909" i="1"/>
  <c r="FP910" i="1"/>
  <c r="FP911" i="1"/>
  <c r="FP912" i="1"/>
  <c r="FP913" i="1"/>
  <c r="FP914" i="1"/>
  <c r="FP915" i="1"/>
  <c r="FP916" i="1"/>
  <c r="FP917" i="1"/>
  <c r="FP918" i="1"/>
  <c r="FP919" i="1"/>
  <c r="FP920" i="1"/>
  <c r="FP921" i="1"/>
  <c r="FP922" i="1"/>
  <c r="FP923" i="1"/>
  <c r="FP924" i="1"/>
  <c r="FP925" i="1"/>
  <c r="FP926" i="1"/>
  <c r="FP927" i="1"/>
  <c r="FP928" i="1"/>
  <c r="FP929" i="1"/>
  <c r="FP930" i="1"/>
  <c r="FP931" i="1"/>
  <c r="FP932" i="1"/>
  <c r="FP933" i="1"/>
  <c r="FP934" i="1"/>
  <c r="FP935" i="1"/>
  <c r="FP936" i="1"/>
  <c r="FP937" i="1"/>
  <c r="FP938" i="1"/>
  <c r="FP939" i="1"/>
  <c r="FP940" i="1"/>
  <c r="FP941" i="1"/>
  <c r="FP942" i="1"/>
  <c r="FP943" i="1"/>
  <c r="FP944" i="1"/>
  <c r="FP945" i="1"/>
  <c r="FP946" i="1"/>
  <c r="FP947" i="1"/>
  <c r="FP948" i="1"/>
  <c r="FP949" i="1"/>
  <c r="FP950" i="1"/>
  <c r="FP951" i="1"/>
  <c r="FP952" i="1"/>
  <c r="FP953" i="1"/>
  <c r="FP954" i="1"/>
  <c r="FP955" i="1"/>
  <c r="FP956" i="1"/>
  <c r="FP957" i="1"/>
  <c r="FP958" i="1"/>
  <c r="FP959" i="1"/>
  <c r="FP960" i="1"/>
  <c r="FP961" i="1"/>
  <c r="FP962" i="1"/>
  <c r="FP963" i="1"/>
  <c r="FP964" i="1"/>
  <c r="FP965" i="1"/>
  <c r="FP966" i="1"/>
  <c r="FP967" i="1"/>
  <c r="FP968" i="1"/>
  <c r="FP969" i="1"/>
  <c r="FP970" i="1"/>
  <c r="FP971" i="1"/>
  <c r="FP972" i="1"/>
  <c r="FP973" i="1"/>
  <c r="FP974" i="1"/>
  <c r="FP975" i="1"/>
  <c r="FP976" i="1"/>
  <c r="FP977" i="1"/>
  <c r="FP978" i="1"/>
  <c r="FP979" i="1"/>
  <c r="FP980" i="1"/>
  <c r="FP981" i="1"/>
  <c r="FP982" i="1"/>
  <c r="FP983" i="1"/>
  <c r="FP984" i="1"/>
  <c r="FP985" i="1"/>
  <c r="FP986" i="1"/>
  <c r="FP987" i="1"/>
  <c r="FP988" i="1"/>
  <c r="FP989" i="1"/>
  <c r="FP990" i="1"/>
  <c r="FP991" i="1"/>
  <c r="FP992" i="1"/>
  <c r="FP993" i="1"/>
  <c r="FP994" i="1"/>
  <c r="FP995" i="1"/>
  <c r="FP996" i="1"/>
  <c r="FP997" i="1"/>
  <c r="FP998" i="1"/>
  <c r="FP999" i="1"/>
  <c r="FP1000" i="1"/>
  <c r="FP1001" i="1"/>
  <c r="FP1002" i="1"/>
  <c r="FP1003" i="1"/>
  <c r="FP1004" i="1"/>
  <c r="FP1005" i="1"/>
  <c r="FO6" i="1"/>
  <c r="FO7" i="1"/>
  <c r="FO8" i="1"/>
  <c r="FO9" i="1"/>
  <c r="FO10" i="1"/>
  <c r="FO11" i="1"/>
  <c r="FO12" i="1"/>
  <c r="FO13" i="1"/>
  <c r="FO14" i="1"/>
  <c r="FO15" i="1"/>
  <c r="FO16" i="1"/>
  <c r="FO17" i="1"/>
  <c r="FO18" i="1"/>
  <c r="FO19" i="1"/>
  <c r="FO20" i="1"/>
  <c r="FO21" i="1"/>
  <c r="FO22" i="1"/>
  <c r="FO23" i="1"/>
  <c r="FO24" i="1"/>
  <c r="FO25" i="1"/>
  <c r="FO26" i="1"/>
  <c r="FO27" i="1"/>
  <c r="FO28" i="1"/>
  <c r="FO29" i="1"/>
  <c r="FO30" i="1"/>
  <c r="FO31" i="1"/>
  <c r="FO32" i="1"/>
  <c r="FO33" i="1"/>
  <c r="FO34" i="1"/>
  <c r="FO35" i="1"/>
  <c r="FO36" i="1"/>
  <c r="FO37" i="1"/>
  <c r="FO38" i="1"/>
  <c r="FO39" i="1"/>
  <c r="FO40" i="1"/>
  <c r="FO41" i="1"/>
  <c r="FO42" i="1"/>
  <c r="FO43" i="1"/>
  <c r="FO44" i="1"/>
  <c r="FO45" i="1"/>
  <c r="FO46" i="1"/>
  <c r="FO47" i="1"/>
  <c r="FO48" i="1"/>
  <c r="FO49" i="1"/>
  <c r="FO50" i="1"/>
  <c r="FO51" i="1"/>
  <c r="FO52" i="1"/>
  <c r="FO53" i="1"/>
  <c r="FO54" i="1"/>
  <c r="FO55" i="1"/>
  <c r="FO56" i="1"/>
  <c r="FO57" i="1"/>
  <c r="FO58" i="1"/>
  <c r="FO59" i="1"/>
  <c r="FO60" i="1"/>
  <c r="FO61" i="1"/>
  <c r="FO62" i="1"/>
  <c r="FO63" i="1"/>
  <c r="FO64" i="1"/>
  <c r="FO65" i="1"/>
  <c r="FO66" i="1"/>
  <c r="FO67" i="1"/>
  <c r="FO68" i="1"/>
  <c r="FO69" i="1"/>
  <c r="FO70" i="1"/>
  <c r="FO71" i="1"/>
  <c r="FO72" i="1"/>
  <c r="FO73" i="1"/>
  <c r="FO74" i="1"/>
  <c r="FO75" i="1"/>
  <c r="FO76" i="1"/>
  <c r="FO77" i="1"/>
  <c r="FO78" i="1"/>
  <c r="FO79" i="1"/>
  <c r="FO80" i="1"/>
  <c r="FO81" i="1"/>
  <c r="FO82" i="1"/>
  <c r="FO83" i="1"/>
  <c r="FO84" i="1"/>
  <c r="FO85" i="1"/>
  <c r="FO86" i="1"/>
  <c r="FO87" i="1"/>
  <c r="FO88" i="1"/>
  <c r="FO89" i="1"/>
  <c r="FO90" i="1"/>
  <c r="FO91" i="1"/>
  <c r="FO92" i="1"/>
  <c r="FO93" i="1"/>
  <c r="FO94" i="1"/>
  <c r="FO95" i="1"/>
  <c r="FO96" i="1"/>
  <c r="FO97" i="1"/>
  <c r="FO98" i="1"/>
  <c r="FO99" i="1"/>
  <c r="FO100" i="1"/>
  <c r="FO101" i="1"/>
  <c r="FO102" i="1"/>
  <c r="FO103" i="1"/>
  <c r="FO104" i="1"/>
  <c r="FO105" i="1"/>
  <c r="FO106" i="1"/>
  <c r="FO107" i="1"/>
  <c r="FO108" i="1"/>
  <c r="FO109" i="1"/>
  <c r="FO110" i="1"/>
  <c r="FO111" i="1"/>
  <c r="FO112" i="1"/>
  <c r="FO113" i="1"/>
  <c r="FO114" i="1"/>
  <c r="FO115" i="1"/>
  <c r="FO116" i="1"/>
  <c r="FO117" i="1"/>
  <c r="FO118" i="1"/>
  <c r="FO119" i="1"/>
  <c r="FO120" i="1"/>
  <c r="FO121" i="1"/>
  <c r="FO122" i="1"/>
  <c r="FO123" i="1"/>
  <c r="FO124" i="1"/>
  <c r="FO125" i="1"/>
  <c r="FO126" i="1"/>
  <c r="FO127" i="1"/>
  <c r="FO128" i="1"/>
  <c r="FO129" i="1"/>
  <c r="FO130" i="1"/>
  <c r="FO131" i="1"/>
  <c r="FO132" i="1"/>
  <c r="FO133" i="1"/>
  <c r="FO134" i="1"/>
  <c r="FO135" i="1"/>
  <c r="FO136" i="1"/>
  <c r="FO137" i="1"/>
  <c r="FO138" i="1"/>
  <c r="FO139" i="1"/>
  <c r="FO140" i="1"/>
  <c r="FO141" i="1"/>
  <c r="FO142" i="1"/>
  <c r="FO143" i="1"/>
  <c r="FO144" i="1"/>
  <c r="FO145" i="1"/>
  <c r="FO146" i="1"/>
  <c r="FO147" i="1"/>
  <c r="FO148" i="1"/>
  <c r="FO149" i="1"/>
  <c r="FO150" i="1"/>
  <c r="FO151" i="1"/>
  <c r="FO152" i="1"/>
  <c r="FO153" i="1"/>
  <c r="FO154" i="1"/>
  <c r="FO155" i="1"/>
  <c r="FO156" i="1"/>
  <c r="FO157" i="1"/>
  <c r="FO158" i="1"/>
  <c r="FO159" i="1"/>
  <c r="FO160" i="1"/>
  <c r="FO161" i="1"/>
  <c r="FO162" i="1"/>
  <c r="FO163" i="1"/>
  <c r="FO164" i="1"/>
  <c r="FO165" i="1"/>
  <c r="FO166" i="1"/>
  <c r="FO167" i="1"/>
  <c r="FO168" i="1"/>
  <c r="FO169" i="1"/>
  <c r="FO170" i="1"/>
  <c r="FO171" i="1"/>
  <c r="FO172" i="1"/>
  <c r="FO173" i="1"/>
  <c r="FO174" i="1"/>
  <c r="FO175" i="1"/>
  <c r="FO176" i="1"/>
  <c r="FO177" i="1"/>
  <c r="FO178" i="1"/>
  <c r="FO179" i="1"/>
  <c r="FO180" i="1"/>
  <c r="FO181" i="1"/>
  <c r="FO182" i="1"/>
  <c r="FO183" i="1"/>
  <c r="FO184" i="1"/>
  <c r="FO185" i="1"/>
  <c r="FO186" i="1"/>
  <c r="FO187" i="1"/>
  <c r="FO188" i="1"/>
  <c r="FO189" i="1"/>
  <c r="FO190" i="1"/>
  <c r="FO191" i="1"/>
  <c r="FO192" i="1"/>
  <c r="FO193" i="1"/>
  <c r="FO194" i="1"/>
  <c r="FO195" i="1"/>
  <c r="FO196" i="1"/>
  <c r="FO197" i="1"/>
  <c r="FO198" i="1"/>
  <c r="FO199" i="1"/>
  <c r="FO200" i="1"/>
  <c r="FO201" i="1"/>
  <c r="FO202" i="1"/>
  <c r="FO203" i="1"/>
  <c r="FO204" i="1"/>
  <c r="FO205" i="1"/>
  <c r="FO206" i="1"/>
  <c r="FO207" i="1"/>
  <c r="FO208" i="1"/>
  <c r="FO209" i="1"/>
  <c r="FO210" i="1"/>
  <c r="FO211" i="1"/>
  <c r="FO212" i="1"/>
  <c r="FO213" i="1"/>
  <c r="FO214" i="1"/>
  <c r="FO215" i="1"/>
  <c r="FO216" i="1"/>
  <c r="FO217" i="1"/>
  <c r="FO218" i="1"/>
  <c r="FO219" i="1"/>
  <c r="FO220" i="1"/>
  <c r="FO221" i="1"/>
  <c r="FO222" i="1"/>
  <c r="FO223" i="1"/>
  <c r="FO224" i="1"/>
  <c r="FO225" i="1"/>
  <c r="FO226" i="1"/>
  <c r="FO227" i="1"/>
  <c r="FO228" i="1"/>
  <c r="FO229" i="1"/>
  <c r="FO230" i="1"/>
  <c r="FO231" i="1"/>
  <c r="FO232" i="1"/>
  <c r="FO233" i="1"/>
  <c r="FO234" i="1"/>
  <c r="FO235" i="1"/>
  <c r="FO236" i="1"/>
  <c r="FO237" i="1"/>
  <c r="FO238" i="1"/>
  <c r="FO239" i="1"/>
  <c r="FO240" i="1"/>
  <c r="FO241" i="1"/>
  <c r="FO242" i="1"/>
  <c r="FO243" i="1"/>
  <c r="FO244" i="1"/>
  <c r="FO245" i="1"/>
  <c r="FO246" i="1"/>
  <c r="FO247" i="1"/>
  <c r="FO248" i="1"/>
  <c r="FO249" i="1"/>
  <c r="FO250" i="1"/>
  <c r="FO251" i="1"/>
  <c r="FO252" i="1"/>
  <c r="FO253" i="1"/>
  <c r="FO254" i="1"/>
  <c r="FO255" i="1"/>
  <c r="FO256" i="1"/>
  <c r="FO257" i="1"/>
  <c r="FO258" i="1"/>
  <c r="FO259" i="1"/>
  <c r="FO260" i="1"/>
  <c r="FO261" i="1"/>
  <c r="FO262" i="1"/>
  <c r="FO263" i="1"/>
  <c r="FO264" i="1"/>
  <c r="FO265" i="1"/>
  <c r="FO266" i="1"/>
  <c r="FO267" i="1"/>
  <c r="FO268" i="1"/>
  <c r="FO269" i="1"/>
  <c r="FO270" i="1"/>
  <c r="FO271" i="1"/>
  <c r="FO272" i="1"/>
  <c r="FO273" i="1"/>
  <c r="FO274" i="1"/>
  <c r="FO275" i="1"/>
  <c r="FO276" i="1"/>
  <c r="FO277" i="1"/>
  <c r="FO278" i="1"/>
  <c r="FO279" i="1"/>
  <c r="FO280" i="1"/>
  <c r="FO281" i="1"/>
  <c r="FO282" i="1"/>
  <c r="FO283" i="1"/>
  <c r="FO284" i="1"/>
  <c r="FO285" i="1"/>
  <c r="FO286" i="1"/>
  <c r="FO287" i="1"/>
  <c r="FO288" i="1"/>
  <c r="FO289" i="1"/>
  <c r="FO290" i="1"/>
  <c r="FO291" i="1"/>
  <c r="FO292" i="1"/>
  <c r="FO293" i="1"/>
  <c r="FO294" i="1"/>
  <c r="FO295" i="1"/>
  <c r="FO296" i="1"/>
  <c r="FO297" i="1"/>
  <c r="FO298" i="1"/>
  <c r="FO299" i="1"/>
  <c r="FO300" i="1"/>
  <c r="FO301" i="1"/>
  <c r="FO302" i="1"/>
  <c r="FO303" i="1"/>
  <c r="FO304" i="1"/>
  <c r="FO305" i="1"/>
  <c r="FO306" i="1"/>
  <c r="FO307" i="1"/>
  <c r="FO308" i="1"/>
  <c r="FO309" i="1"/>
  <c r="FO310" i="1"/>
  <c r="FO311" i="1"/>
  <c r="FO312" i="1"/>
  <c r="FO313" i="1"/>
  <c r="FO314" i="1"/>
  <c r="FO315" i="1"/>
  <c r="FO316" i="1"/>
  <c r="FO317" i="1"/>
  <c r="FO318" i="1"/>
  <c r="FO319" i="1"/>
  <c r="FO320" i="1"/>
  <c r="FO321" i="1"/>
  <c r="FO322" i="1"/>
  <c r="FO323" i="1"/>
  <c r="FO324" i="1"/>
  <c r="FO325" i="1"/>
  <c r="FO326" i="1"/>
  <c r="FO327" i="1"/>
  <c r="FO328" i="1"/>
  <c r="FO329" i="1"/>
  <c r="FO330" i="1"/>
  <c r="FO331" i="1"/>
  <c r="FO332" i="1"/>
  <c r="FO333" i="1"/>
  <c r="FO334" i="1"/>
  <c r="FO335" i="1"/>
  <c r="FO336" i="1"/>
  <c r="FO337" i="1"/>
  <c r="FO338" i="1"/>
  <c r="FO339" i="1"/>
  <c r="FO340" i="1"/>
  <c r="FO341" i="1"/>
  <c r="FO342" i="1"/>
  <c r="FO343" i="1"/>
  <c r="FO344" i="1"/>
  <c r="FO345" i="1"/>
  <c r="FO346" i="1"/>
  <c r="FO347" i="1"/>
  <c r="FO348" i="1"/>
  <c r="FO349" i="1"/>
  <c r="FO350" i="1"/>
  <c r="FO351" i="1"/>
  <c r="FO352" i="1"/>
  <c r="FO353" i="1"/>
  <c r="FO354" i="1"/>
  <c r="FO355" i="1"/>
  <c r="FO356" i="1"/>
  <c r="FO357" i="1"/>
  <c r="FO358" i="1"/>
  <c r="FO359" i="1"/>
  <c r="FO360" i="1"/>
  <c r="FO361" i="1"/>
  <c r="FO362" i="1"/>
  <c r="FO363" i="1"/>
  <c r="FO364" i="1"/>
  <c r="FO365" i="1"/>
  <c r="FO366" i="1"/>
  <c r="FO367" i="1"/>
  <c r="FO368" i="1"/>
  <c r="FO369" i="1"/>
  <c r="FO370" i="1"/>
  <c r="FO371" i="1"/>
  <c r="FO372" i="1"/>
  <c r="FO373" i="1"/>
  <c r="FO374" i="1"/>
  <c r="FO375" i="1"/>
  <c r="FO376" i="1"/>
  <c r="FO377" i="1"/>
  <c r="FO378" i="1"/>
  <c r="FO379" i="1"/>
  <c r="FO380" i="1"/>
  <c r="FO381" i="1"/>
  <c r="FO382" i="1"/>
  <c r="FO383" i="1"/>
  <c r="FO384" i="1"/>
  <c r="FO385" i="1"/>
  <c r="FO386" i="1"/>
  <c r="FO387" i="1"/>
  <c r="FO388" i="1"/>
  <c r="FO389" i="1"/>
  <c r="FO390" i="1"/>
  <c r="FO391" i="1"/>
  <c r="FO392" i="1"/>
  <c r="FO393" i="1"/>
  <c r="FO394" i="1"/>
  <c r="FO395" i="1"/>
  <c r="FO396" i="1"/>
  <c r="FO397" i="1"/>
  <c r="FO398" i="1"/>
  <c r="FO399" i="1"/>
  <c r="FO400" i="1"/>
  <c r="FO401" i="1"/>
  <c r="FO402" i="1"/>
  <c r="FO403" i="1"/>
  <c r="FO404" i="1"/>
  <c r="FO405" i="1"/>
  <c r="FO406" i="1"/>
  <c r="FO407" i="1"/>
  <c r="FO408" i="1"/>
  <c r="FO409" i="1"/>
  <c r="FO410" i="1"/>
  <c r="FO411" i="1"/>
  <c r="FO412" i="1"/>
  <c r="FO413" i="1"/>
  <c r="FO414" i="1"/>
  <c r="FO415" i="1"/>
  <c r="FO416" i="1"/>
  <c r="FO417" i="1"/>
  <c r="FO418" i="1"/>
  <c r="FO419" i="1"/>
  <c r="FO420" i="1"/>
  <c r="FO421" i="1"/>
  <c r="FO422" i="1"/>
  <c r="FO423" i="1"/>
  <c r="FO424" i="1"/>
  <c r="FO425" i="1"/>
  <c r="FO426" i="1"/>
  <c r="FO427" i="1"/>
  <c r="FO428" i="1"/>
  <c r="FO429" i="1"/>
  <c r="FO430" i="1"/>
  <c r="FO431" i="1"/>
  <c r="FO432" i="1"/>
  <c r="FO433" i="1"/>
  <c r="FO434" i="1"/>
  <c r="FO435" i="1"/>
  <c r="FO436" i="1"/>
  <c r="FO437" i="1"/>
  <c r="FO438" i="1"/>
  <c r="FO439" i="1"/>
  <c r="FO440" i="1"/>
  <c r="FO441" i="1"/>
  <c r="FO442" i="1"/>
  <c r="FO443" i="1"/>
  <c r="FO444" i="1"/>
  <c r="FO445" i="1"/>
  <c r="FO446" i="1"/>
  <c r="FO447" i="1"/>
  <c r="FO448" i="1"/>
  <c r="FO449" i="1"/>
  <c r="FO450" i="1"/>
  <c r="FO451" i="1"/>
  <c r="FO452" i="1"/>
  <c r="FO453" i="1"/>
  <c r="FO454" i="1"/>
  <c r="FO455" i="1"/>
  <c r="FO456" i="1"/>
  <c r="FO457" i="1"/>
  <c r="FO458" i="1"/>
  <c r="FO459" i="1"/>
  <c r="FO460" i="1"/>
  <c r="FO461" i="1"/>
  <c r="FO462" i="1"/>
  <c r="FO463" i="1"/>
  <c r="FO464" i="1"/>
  <c r="FO465" i="1"/>
  <c r="FO466" i="1"/>
  <c r="FO467" i="1"/>
  <c r="FO468" i="1"/>
  <c r="FO469" i="1"/>
  <c r="FO470" i="1"/>
  <c r="FO471" i="1"/>
  <c r="FO472" i="1"/>
  <c r="FO473" i="1"/>
  <c r="FO474" i="1"/>
  <c r="FO475" i="1"/>
  <c r="FO476" i="1"/>
  <c r="FO477" i="1"/>
  <c r="FO478" i="1"/>
  <c r="FO479" i="1"/>
  <c r="FO480" i="1"/>
  <c r="FO481" i="1"/>
  <c r="FO482" i="1"/>
  <c r="FO483" i="1"/>
  <c r="FO484" i="1"/>
  <c r="FO485" i="1"/>
  <c r="FO486" i="1"/>
  <c r="FO487" i="1"/>
  <c r="FO488" i="1"/>
  <c r="FO489" i="1"/>
  <c r="FO490" i="1"/>
  <c r="FO491" i="1"/>
  <c r="FO492" i="1"/>
  <c r="FO493" i="1"/>
  <c r="FO494" i="1"/>
  <c r="FO495" i="1"/>
  <c r="FO496" i="1"/>
  <c r="FO497" i="1"/>
  <c r="FO498" i="1"/>
  <c r="FO499" i="1"/>
  <c r="FO500" i="1"/>
  <c r="FO501" i="1"/>
  <c r="FO502" i="1"/>
  <c r="FO503" i="1"/>
  <c r="FO504" i="1"/>
  <c r="FO505" i="1"/>
  <c r="FO506" i="1"/>
  <c r="FO507" i="1"/>
  <c r="FO508" i="1"/>
  <c r="FO509" i="1"/>
  <c r="FO510" i="1"/>
  <c r="FO511" i="1"/>
  <c r="FO512" i="1"/>
  <c r="FO513" i="1"/>
  <c r="FO514" i="1"/>
  <c r="FO515" i="1"/>
  <c r="FO516" i="1"/>
  <c r="FO517" i="1"/>
  <c r="FO518" i="1"/>
  <c r="FO519" i="1"/>
  <c r="FO520" i="1"/>
  <c r="FO521" i="1"/>
  <c r="FO522" i="1"/>
  <c r="FO523" i="1"/>
  <c r="FO524" i="1"/>
  <c r="FO525" i="1"/>
  <c r="FO526" i="1"/>
  <c r="FO527" i="1"/>
  <c r="FO528" i="1"/>
  <c r="FO529" i="1"/>
  <c r="FO530" i="1"/>
  <c r="FO531" i="1"/>
  <c r="FO532" i="1"/>
  <c r="FO533" i="1"/>
  <c r="FO534" i="1"/>
  <c r="FO535" i="1"/>
  <c r="FO536" i="1"/>
  <c r="FO537" i="1"/>
  <c r="FO538" i="1"/>
  <c r="FO539" i="1"/>
  <c r="FO540" i="1"/>
  <c r="FO541" i="1"/>
  <c r="FO542" i="1"/>
  <c r="FO543" i="1"/>
  <c r="FO544" i="1"/>
  <c r="FO545" i="1"/>
  <c r="FO546" i="1"/>
  <c r="FO547" i="1"/>
  <c r="FO548" i="1"/>
  <c r="FO549" i="1"/>
  <c r="FO550" i="1"/>
  <c r="FO551" i="1"/>
  <c r="FO552" i="1"/>
  <c r="FO553" i="1"/>
  <c r="FO554" i="1"/>
  <c r="FO555" i="1"/>
  <c r="FO556" i="1"/>
  <c r="FO557" i="1"/>
  <c r="FO558" i="1"/>
  <c r="FO559" i="1"/>
  <c r="FO560" i="1"/>
  <c r="FO561" i="1"/>
  <c r="FO562" i="1"/>
  <c r="FO563" i="1"/>
  <c r="FO564" i="1"/>
  <c r="FO565" i="1"/>
  <c r="FO566" i="1"/>
  <c r="FO567" i="1"/>
  <c r="FO568" i="1"/>
  <c r="FO569" i="1"/>
  <c r="FO570" i="1"/>
  <c r="FO571" i="1"/>
  <c r="FO572" i="1"/>
  <c r="FO573" i="1"/>
  <c r="FO574" i="1"/>
  <c r="FO575" i="1"/>
  <c r="FO576" i="1"/>
  <c r="FO577" i="1"/>
  <c r="FO578" i="1"/>
  <c r="FO579" i="1"/>
  <c r="FO580" i="1"/>
  <c r="FO581" i="1"/>
  <c r="FO582" i="1"/>
  <c r="FO583" i="1"/>
  <c r="FO584" i="1"/>
  <c r="FO585" i="1"/>
  <c r="FO586" i="1"/>
  <c r="FO587" i="1"/>
  <c r="FO588" i="1"/>
  <c r="FO589" i="1"/>
  <c r="FO590" i="1"/>
  <c r="FO591" i="1"/>
  <c r="FO592" i="1"/>
  <c r="FO593" i="1"/>
  <c r="FO594" i="1"/>
  <c r="FO595" i="1"/>
  <c r="FO596" i="1"/>
  <c r="FO597" i="1"/>
  <c r="FO598" i="1"/>
  <c r="FO599" i="1"/>
  <c r="FO600" i="1"/>
  <c r="FO601" i="1"/>
  <c r="FO602" i="1"/>
  <c r="FO603" i="1"/>
  <c r="FO604" i="1"/>
  <c r="FO605" i="1"/>
  <c r="FO606" i="1"/>
  <c r="FO607" i="1"/>
  <c r="FO608" i="1"/>
  <c r="FO609" i="1"/>
  <c r="FO610" i="1"/>
  <c r="FO611" i="1"/>
  <c r="FO612" i="1"/>
  <c r="FO613" i="1"/>
  <c r="FO614" i="1"/>
  <c r="FO615" i="1"/>
  <c r="FO616" i="1"/>
  <c r="FO617" i="1"/>
  <c r="FO618" i="1"/>
  <c r="FO619" i="1"/>
  <c r="FO620" i="1"/>
  <c r="FO621" i="1"/>
  <c r="FO622" i="1"/>
  <c r="FO623" i="1"/>
  <c r="FO624" i="1"/>
  <c r="FO625" i="1"/>
  <c r="FO626" i="1"/>
  <c r="FO627" i="1"/>
  <c r="FO628" i="1"/>
  <c r="FO629" i="1"/>
  <c r="FO630" i="1"/>
  <c r="FO631" i="1"/>
  <c r="FO632" i="1"/>
  <c r="FO633" i="1"/>
  <c r="FO634" i="1"/>
  <c r="FO635" i="1"/>
  <c r="FO636" i="1"/>
  <c r="FO637" i="1"/>
  <c r="FO638" i="1"/>
  <c r="FO639" i="1"/>
  <c r="FO640" i="1"/>
  <c r="FO641" i="1"/>
  <c r="FO642" i="1"/>
  <c r="FO643" i="1"/>
  <c r="FO644" i="1"/>
  <c r="FO645" i="1"/>
  <c r="FO646" i="1"/>
  <c r="FO647" i="1"/>
  <c r="FO648" i="1"/>
  <c r="FO649" i="1"/>
  <c r="FO650" i="1"/>
  <c r="FO651" i="1"/>
  <c r="FO652" i="1"/>
  <c r="FO653" i="1"/>
  <c r="FO654" i="1"/>
  <c r="FO655" i="1"/>
  <c r="FO656" i="1"/>
  <c r="FO657" i="1"/>
  <c r="FO658" i="1"/>
  <c r="FO659" i="1"/>
  <c r="FO660" i="1"/>
  <c r="FO661" i="1"/>
  <c r="FO662" i="1"/>
  <c r="FO663" i="1"/>
  <c r="FO664" i="1"/>
  <c r="FO665" i="1"/>
  <c r="FO666" i="1"/>
  <c r="FO667" i="1"/>
  <c r="FO668" i="1"/>
  <c r="FO669" i="1"/>
  <c r="FO670" i="1"/>
  <c r="FO671" i="1"/>
  <c r="FO672" i="1"/>
  <c r="FO673" i="1"/>
  <c r="FO674" i="1"/>
  <c r="FO675" i="1"/>
  <c r="FO676" i="1"/>
  <c r="FO677" i="1"/>
  <c r="FO678" i="1"/>
  <c r="FO679" i="1"/>
  <c r="FO680" i="1"/>
  <c r="FO681" i="1"/>
  <c r="FO682" i="1"/>
  <c r="FO683" i="1"/>
  <c r="FO684" i="1"/>
  <c r="FO685" i="1"/>
  <c r="FO686" i="1"/>
  <c r="FO687" i="1"/>
  <c r="FO688" i="1"/>
  <c r="FO689" i="1"/>
  <c r="FO690" i="1"/>
  <c r="FO691" i="1"/>
  <c r="FO692" i="1"/>
  <c r="FO693" i="1"/>
  <c r="FO694" i="1"/>
  <c r="FO695" i="1"/>
  <c r="FO696" i="1"/>
  <c r="FO697" i="1"/>
  <c r="FO698" i="1"/>
  <c r="FO699" i="1"/>
  <c r="FO700" i="1"/>
  <c r="FO701" i="1"/>
  <c r="FO702" i="1"/>
  <c r="FO703" i="1"/>
  <c r="FO704" i="1"/>
  <c r="FO705" i="1"/>
  <c r="FO706" i="1"/>
  <c r="FO707" i="1"/>
  <c r="FO708" i="1"/>
  <c r="FO709" i="1"/>
  <c r="FO710" i="1"/>
  <c r="FO711" i="1"/>
  <c r="FO712" i="1"/>
  <c r="FO713" i="1"/>
  <c r="FO714" i="1"/>
  <c r="FO715" i="1"/>
  <c r="FO716" i="1"/>
  <c r="FO717" i="1"/>
  <c r="FO718" i="1"/>
  <c r="FO719" i="1"/>
  <c r="FO720" i="1"/>
  <c r="FO721" i="1"/>
  <c r="FO722" i="1"/>
  <c r="FO723" i="1"/>
  <c r="FO724" i="1"/>
  <c r="FO725" i="1"/>
  <c r="FO726" i="1"/>
  <c r="FO727" i="1"/>
  <c r="FO728" i="1"/>
  <c r="FO729" i="1"/>
  <c r="FO730" i="1"/>
  <c r="FO731" i="1"/>
  <c r="FO732" i="1"/>
  <c r="FO733" i="1"/>
  <c r="FO734" i="1"/>
  <c r="FO735" i="1"/>
  <c r="FO736" i="1"/>
  <c r="FO737" i="1"/>
  <c r="FO738" i="1"/>
  <c r="FO739" i="1"/>
  <c r="FO740" i="1"/>
  <c r="FO741" i="1"/>
  <c r="FO742" i="1"/>
  <c r="FO743" i="1"/>
  <c r="FO744" i="1"/>
  <c r="FO745" i="1"/>
  <c r="FO746" i="1"/>
  <c r="FO747" i="1"/>
  <c r="FO748" i="1"/>
  <c r="FO749" i="1"/>
  <c r="FO750" i="1"/>
  <c r="FO751" i="1"/>
  <c r="FO752" i="1"/>
  <c r="FO753" i="1"/>
  <c r="FO754" i="1"/>
  <c r="FO755" i="1"/>
  <c r="FO756" i="1"/>
  <c r="FO757" i="1"/>
  <c r="FO758" i="1"/>
  <c r="FO759" i="1"/>
  <c r="FO760" i="1"/>
  <c r="FO761" i="1"/>
  <c r="FO762" i="1"/>
  <c r="FO763" i="1"/>
  <c r="FO764" i="1"/>
  <c r="FO765" i="1"/>
  <c r="FO766" i="1"/>
  <c r="FO767" i="1"/>
  <c r="FO768" i="1"/>
  <c r="FO769" i="1"/>
  <c r="FO770" i="1"/>
  <c r="FO771" i="1"/>
  <c r="FO772" i="1"/>
  <c r="FO773" i="1"/>
  <c r="FO774" i="1"/>
  <c r="FO775" i="1"/>
  <c r="FO776" i="1"/>
  <c r="FO777" i="1"/>
  <c r="FO778" i="1"/>
  <c r="FO779" i="1"/>
  <c r="FO780" i="1"/>
  <c r="FO781" i="1"/>
  <c r="FO782" i="1"/>
  <c r="FO783" i="1"/>
  <c r="FO784" i="1"/>
  <c r="FO785" i="1"/>
  <c r="FO786" i="1"/>
  <c r="FO787" i="1"/>
  <c r="FO788" i="1"/>
  <c r="FO789" i="1"/>
  <c r="FO790" i="1"/>
  <c r="FO791" i="1"/>
  <c r="FO792" i="1"/>
  <c r="FO793" i="1"/>
  <c r="FO794" i="1"/>
  <c r="FO795" i="1"/>
  <c r="FO796" i="1"/>
  <c r="FO797" i="1"/>
  <c r="FO798" i="1"/>
  <c r="FO799" i="1"/>
  <c r="FO800" i="1"/>
  <c r="FO801" i="1"/>
  <c r="FO802" i="1"/>
  <c r="FO803" i="1"/>
  <c r="FO804" i="1"/>
  <c r="FO805" i="1"/>
  <c r="FO806" i="1"/>
  <c r="FO807" i="1"/>
  <c r="FO808" i="1"/>
  <c r="FO809" i="1"/>
  <c r="FO810" i="1"/>
  <c r="FO811" i="1"/>
  <c r="FO812" i="1"/>
  <c r="FO813" i="1"/>
  <c r="FO814" i="1"/>
  <c r="FO815" i="1"/>
  <c r="FO816" i="1"/>
  <c r="FO817" i="1"/>
  <c r="FO818" i="1"/>
  <c r="FO819" i="1"/>
  <c r="FO820" i="1"/>
  <c r="FO821" i="1"/>
  <c r="FO822" i="1"/>
  <c r="FO823" i="1"/>
  <c r="FO824" i="1"/>
  <c r="FO825" i="1"/>
  <c r="FO826" i="1"/>
  <c r="FO827" i="1"/>
  <c r="FO828" i="1"/>
  <c r="FO829" i="1"/>
  <c r="FO830" i="1"/>
  <c r="FO831" i="1"/>
  <c r="FO832" i="1"/>
  <c r="FO833" i="1"/>
  <c r="FO834" i="1"/>
  <c r="FO835" i="1"/>
  <c r="FO836" i="1"/>
  <c r="FO837" i="1"/>
  <c r="FO838" i="1"/>
  <c r="FO839" i="1"/>
  <c r="FO840" i="1"/>
  <c r="FO841" i="1"/>
  <c r="FO842" i="1"/>
  <c r="FO843" i="1"/>
  <c r="FO844" i="1"/>
  <c r="FO845" i="1"/>
  <c r="FO846" i="1"/>
  <c r="FO847" i="1"/>
  <c r="FO848" i="1"/>
  <c r="FO849" i="1"/>
  <c r="FO850" i="1"/>
  <c r="FO851" i="1"/>
  <c r="FO852" i="1"/>
  <c r="FO853" i="1"/>
  <c r="FO854" i="1"/>
  <c r="FO855" i="1"/>
  <c r="FO856" i="1"/>
  <c r="FO857" i="1"/>
  <c r="FO858" i="1"/>
  <c r="FO859" i="1"/>
  <c r="FO860" i="1"/>
  <c r="FO861" i="1"/>
  <c r="FO862" i="1"/>
  <c r="FO863" i="1"/>
  <c r="FO864" i="1"/>
  <c r="FO865" i="1"/>
  <c r="FO866" i="1"/>
  <c r="FO867" i="1"/>
  <c r="FO868" i="1"/>
  <c r="FO869" i="1"/>
  <c r="FO870" i="1"/>
  <c r="FO871" i="1"/>
  <c r="FO872" i="1"/>
  <c r="FO873" i="1"/>
  <c r="FO874" i="1"/>
  <c r="FO875" i="1"/>
  <c r="FO876" i="1"/>
  <c r="FO877" i="1"/>
  <c r="FO878" i="1"/>
  <c r="FO879" i="1"/>
  <c r="FO880" i="1"/>
  <c r="FO881" i="1"/>
  <c r="FO882" i="1"/>
  <c r="FO883" i="1"/>
  <c r="FO884" i="1"/>
  <c r="FO885" i="1"/>
  <c r="FO886" i="1"/>
  <c r="FO887" i="1"/>
  <c r="FO888" i="1"/>
  <c r="FO889" i="1"/>
  <c r="FO890" i="1"/>
  <c r="FO891" i="1"/>
  <c r="FO892" i="1"/>
  <c r="FO893" i="1"/>
  <c r="FO894" i="1"/>
  <c r="FO895" i="1"/>
  <c r="FO896" i="1"/>
  <c r="FO897" i="1"/>
  <c r="FO898" i="1"/>
  <c r="FO899" i="1"/>
  <c r="FO900" i="1"/>
  <c r="FO901" i="1"/>
  <c r="FO902" i="1"/>
  <c r="FO903" i="1"/>
  <c r="FO904" i="1"/>
  <c r="FO905" i="1"/>
  <c r="FO906" i="1"/>
  <c r="FO907" i="1"/>
  <c r="FO908" i="1"/>
  <c r="FO909" i="1"/>
  <c r="FO910" i="1"/>
  <c r="FO911" i="1"/>
  <c r="FO912" i="1"/>
  <c r="FO913" i="1"/>
  <c r="FO914" i="1"/>
  <c r="FO915" i="1"/>
  <c r="FO916" i="1"/>
  <c r="FO917" i="1"/>
  <c r="FO918" i="1"/>
  <c r="FO919" i="1"/>
  <c r="FO920" i="1"/>
  <c r="FO921" i="1"/>
  <c r="FO922" i="1"/>
  <c r="FO923" i="1"/>
  <c r="FO924" i="1"/>
  <c r="FO925" i="1"/>
  <c r="FO926" i="1"/>
  <c r="FO927" i="1"/>
  <c r="FO928" i="1"/>
  <c r="FO929" i="1"/>
  <c r="FO930" i="1"/>
  <c r="FO931" i="1"/>
  <c r="FO932" i="1"/>
  <c r="FO933" i="1"/>
  <c r="FO934" i="1"/>
  <c r="FO935" i="1"/>
  <c r="FO936" i="1"/>
  <c r="FO937" i="1"/>
  <c r="FO938" i="1"/>
  <c r="FO939" i="1"/>
  <c r="FO940" i="1"/>
  <c r="FO941" i="1"/>
  <c r="FO942" i="1"/>
  <c r="FO943" i="1"/>
  <c r="FO944" i="1"/>
  <c r="FO945" i="1"/>
  <c r="FO946" i="1"/>
  <c r="FO947" i="1"/>
  <c r="FO948" i="1"/>
  <c r="FO949" i="1"/>
  <c r="FO950" i="1"/>
  <c r="FO951" i="1"/>
  <c r="FO952" i="1"/>
  <c r="FO953" i="1"/>
  <c r="FO954" i="1"/>
  <c r="FO955" i="1"/>
  <c r="FO956" i="1"/>
  <c r="FO957" i="1"/>
  <c r="FO958" i="1"/>
  <c r="FO959" i="1"/>
  <c r="FO960" i="1"/>
  <c r="FO961" i="1"/>
  <c r="FO962" i="1"/>
  <c r="FO963" i="1"/>
  <c r="FO964" i="1"/>
  <c r="FO965" i="1"/>
  <c r="FO966" i="1"/>
  <c r="FO967" i="1"/>
  <c r="FO968" i="1"/>
  <c r="FO969" i="1"/>
  <c r="FO970" i="1"/>
  <c r="FO971" i="1"/>
  <c r="FO972" i="1"/>
  <c r="FO973" i="1"/>
  <c r="FO974" i="1"/>
  <c r="FO975" i="1"/>
  <c r="FO976" i="1"/>
  <c r="FO977" i="1"/>
  <c r="FO978" i="1"/>
  <c r="FO979" i="1"/>
  <c r="FO980" i="1"/>
  <c r="FO981" i="1"/>
  <c r="FO982" i="1"/>
  <c r="FO983" i="1"/>
  <c r="FO984" i="1"/>
  <c r="FO985" i="1"/>
  <c r="FO986" i="1"/>
  <c r="FO987" i="1"/>
  <c r="FO988" i="1"/>
  <c r="FO989" i="1"/>
  <c r="FO990" i="1"/>
  <c r="FO991" i="1"/>
  <c r="FO992" i="1"/>
  <c r="FO993" i="1"/>
  <c r="FO994" i="1"/>
  <c r="FO995" i="1"/>
  <c r="FO996" i="1"/>
  <c r="FO997" i="1"/>
  <c r="FO998" i="1"/>
  <c r="FO999" i="1"/>
  <c r="FO1000" i="1"/>
  <c r="FO1001" i="1"/>
  <c r="FO1002" i="1"/>
  <c r="FO1003" i="1"/>
  <c r="FO1004" i="1"/>
  <c r="FO1005" i="1"/>
  <c r="FN6" i="1"/>
  <c r="FN7" i="1"/>
  <c r="FN8" i="1"/>
  <c r="FN9" i="1"/>
  <c r="FN10" i="1"/>
  <c r="FN11" i="1"/>
  <c r="FN12" i="1"/>
  <c r="FN13" i="1"/>
  <c r="FN14" i="1"/>
  <c r="FN15" i="1"/>
  <c r="FN16" i="1"/>
  <c r="FN17" i="1"/>
  <c r="FN18" i="1"/>
  <c r="FN19" i="1"/>
  <c r="FN20" i="1"/>
  <c r="FN21" i="1"/>
  <c r="FN22" i="1"/>
  <c r="FN23" i="1"/>
  <c r="FN24" i="1"/>
  <c r="FN25" i="1"/>
  <c r="FN26" i="1"/>
  <c r="FN27" i="1"/>
  <c r="FN28" i="1"/>
  <c r="FN29" i="1"/>
  <c r="FN30" i="1"/>
  <c r="FN31" i="1"/>
  <c r="FN32" i="1"/>
  <c r="FN33" i="1"/>
  <c r="FN34" i="1"/>
  <c r="FN35" i="1"/>
  <c r="FN36" i="1"/>
  <c r="FN37" i="1"/>
  <c r="FN38" i="1"/>
  <c r="FN39" i="1"/>
  <c r="FN40" i="1"/>
  <c r="FN41" i="1"/>
  <c r="FN42" i="1"/>
  <c r="FN43" i="1"/>
  <c r="FN44" i="1"/>
  <c r="FN45" i="1"/>
  <c r="FN46" i="1"/>
  <c r="FN47" i="1"/>
  <c r="FN48" i="1"/>
  <c r="FN49" i="1"/>
  <c r="FN50" i="1"/>
  <c r="FN51" i="1"/>
  <c r="FN52" i="1"/>
  <c r="FN53" i="1"/>
  <c r="FN54" i="1"/>
  <c r="FN55" i="1"/>
  <c r="FN56" i="1"/>
  <c r="FN57" i="1"/>
  <c r="FN58" i="1"/>
  <c r="FN59" i="1"/>
  <c r="FN60" i="1"/>
  <c r="FN61" i="1"/>
  <c r="FN62" i="1"/>
  <c r="FN63" i="1"/>
  <c r="FN64" i="1"/>
  <c r="FN65" i="1"/>
  <c r="FN66" i="1"/>
  <c r="FN67" i="1"/>
  <c r="FN68" i="1"/>
  <c r="FN69" i="1"/>
  <c r="FN70" i="1"/>
  <c r="FN71" i="1"/>
  <c r="FN72" i="1"/>
  <c r="FN73" i="1"/>
  <c r="FN74" i="1"/>
  <c r="FN75" i="1"/>
  <c r="FN76" i="1"/>
  <c r="FN77" i="1"/>
  <c r="FN78" i="1"/>
  <c r="FN79" i="1"/>
  <c r="FN80" i="1"/>
  <c r="FN81" i="1"/>
  <c r="FN82" i="1"/>
  <c r="FN83" i="1"/>
  <c r="FN84" i="1"/>
  <c r="FN85" i="1"/>
  <c r="FN86" i="1"/>
  <c r="FN87" i="1"/>
  <c r="FN88" i="1"/>
  <c r="FN89" i="1"/>
  <c r="FN90" i="1"/>
  <c r="FN91" i="1"/>
  <c r="FN92" i="1"/>
  <c r="FN93" i="1"/>
  <c r="FN94" i="1"/>
  <c r="FN95" i="1"/>
  <c r="FN96" i="1"/>
  <c r="FN97" i="1"/>
  <c r="FN98" i="1"/>
  <c r="FN99" i="1"/>
  <c r="FN100" i="1"/>
  <c r="FN101" i="1"/>
  <c r="FN102" i="1"/>
  <c r="FN103" i="1"/>
  <c r="FN104" i="1"/>
  <c r="FN105" i="1"/>
  <c r="FN106" i="1"/>
  <c r="FN107" i="1"/>
  <c r="FN108" i="1"/>
  <c r="FN109" i="1"/>
  <c r="FN110" i="1"/>
  <c r="FN111" i="1"/>
  <c r="FN112" i="1"/>
  <c r="FN113" i="1"/>
  <c r="FN114" i="1"/>
  <c r="FN115" i="1"/>
  <c r="FN116" i="1"/>
  <c r="FN117" i="1"/>
  <c r="FN118" i="1"/>
  <c r="FN119" i="1"/>
  <c r="FN120" i="1"/>
  <c r="FN121" i="1"/>
  <c r="FN122" i="1"/>
  <c r="FN123" i="1"/>
  <c r="FN124" i="1"/>
  <c r="FN125" i="1"/>
  <c r="FN126" i="1"/>
  <c r="FN127" i="1"/>
  <c r="FN128" i="1"/>
  <c r="FN129" i="1"/>
  <c r="FN130" i="1"/>
  <c r="FN131" i="1"/>
  <c r="FN132" i="1"/>
  <c r="FN133" i="1"/>
  <c r="FN134" i="1"/>
  <c r="FN135" i="1"/>
  <c r="FN136" i="1"/>
  <c r="FN137" i="1"/>
  <c r="FN138" i="1"/>
  <c r="FN139" i="1"/>
  <c r="FN140" i="1"/>
  <c r="FN141" i="1"/>
  <c r="FN142" i="1"/>
  <c r="FN143" i="1"/>
  <c r="FN144" i="1"/>
  <c r="FN145" i="1"/>
  <c r="FN146" i="1"/>
  <c r="FN147" i="1"/>
  <c r="FN148" i="1"/>
  <c r="FN149" i="1"/>
  <c r="FN150" i="1"/>
  <c r="FN151" i="1"/>
  <c r="FN152" i="1"/>
  <c r="FN153" i="1"/>
  <c r="FN154" i="1"/>
  <c r="FN155" i="1"/>
  <c r="FN156" i="1"/>
  <c r="FN157" i="1"/>
  <c r="FN158" i="1"/>
  <c r="FN159" i="1"/>
  <c r="FN160" i="1"/>
  <c r="FN161" i="1"/>
  <c r="FN162" i="1"/>
  <c r="FN163" i="1"/>
  <c r="FN164" i="1"/>
  <c r="FN165" i="1"/>
  <c r="FN166" i="1"/>
  <c r="FN167" i="1"/>
  <c r="FN168" i="1"/>
  <c r="FN169" i="1"/>
  <c r="FN170" i="1"/>
  <c r="FN171" i="1"/>
  <c r="FN172" i="1"/>
  <c r="FN173" i="1"/>
  <c r="FN174" i="1"/>
  <c r="FN175" i="1"/>
  <c r="FN176" i="1"/>
  <c r="FN177" i="1"/>
  <c r="FN178" i="1"/>
  <c r="FN179" i="1"/>
  <c r="FN180" i="1"/>
  <c r="FN181" i="1"/>
  <c r="FN182" i="1"/>
  <c r="FN183" i="1"/>
  <c r="FN184" i="1"/>
  <c r="FN185" i="1"/>
  <c r="FN186" i="1"/>
  <c r="FN187" i="1"/>
  <c r="FN188" i="1"/>
  <c r="FN189" i="1"/>
  <c r="FN190" i="1"/>
  <c r="FN191" i="1"/>
  <c r="FN192" i="1"/>
  <c r="FN193" i="1"/>
  <c r="FN194" i="1"/>
  <c r="FN195" i="1"/>
  <c r="FN196" i="1"/>
  <c r="FN197" i="1"/>
  <c r="FN198" i="1"/>
  <c r="FN199" i="1"/>
  <c r="FN200" i="1"/>
  <c r="FN201" i="1"/>
  <c r="FN202" i="1"/>
  <c r="FN203" i="1"/>
  <c r="FN204" i="1"/>
  <c r="FN205" i="1"/>
  <c r="FN206" i="1"/>
  <c r="FN207" i="1"/>
  <c r="FN208" i="1"/>
  <c r="FN209" i="1"/>
  <c r="FN210" i="1"/>
  <c r="FN211" i="1"/>
  <c r="FN212" i="1"/>
  <c r="FN213" i="1"/>
  <c r="FN214" i="1"/>
  <c r="FN215" i="1"/>
  <c r="FN216" i="1"/>
  <c r="FN217" i="1"/>
  <c r="FN218" i="1"/>
  <c r="FN219" i="1"/>
  <c r="FN220" i="1"/>
  <c r="FN221" i="1"/>
  <c r="FN222" i="1"/>
  <c r="FN223" i="1"/>
  <c r="FN224" i="1"/>
  <c r="FN225" i="1"/>
  <c r="FN226" i="1"/>
  <c r="FN227" i="1"/>
  <c r="FN228" i="1"/>
  <c r="FN229" i="1"/>
  <c r="FN230" i="1"/>
  <c r="FN231" i="1"/>
  <c r="FN232" i="1"/>
  <c r="FN233" i="1"/>
  <c r="FN234" i="1"/>
  <c r="FN235" i="1"/>
  <c r="FN236" i="1"/>
  <c r="FN237" i="1"/>
  <c r="FN238" i="1"/>
  <c r="FN239" i="1"/>
  <c r="FN240" i="1"/>
  <c r="FN241" i="1"/>
  <c r="FN242" i="1"/>
  <c r="FN243" i="1"/>
  <c r="FN244" i="1"/>
  <c r="FN245" i="1"/>
  <c r="FN246" i="1"/>
  <c r="FN247" i="1"/>
  <c r="FN248" i="1"/>
  <c r="FN249" i="1"/>
  <c r="FN250" i="1"/>
  <c r="FN251" i="1"/>
  <c r="FN252" i="1"/>
  <c r="FN253" i="1"/>
  <c r="FN254" i="1"/>
  <c r="FN255" i="1"/>
  <c r="FN256" i="1"/>
  <c r="FN257" i="1"/>
  <c r="FN258" i="1"/>
  <c r="FN259" i="1"/>
  <c r="FN260" i="1"/>
  <c r="FN261" i="1"/>
  <c r="FN262" i="1"/>
  <c r="FN263" i="1"/>
  <c r="FN264" i="1"/>
  <c r="FN265" i="1"/>
  <c r="FN266" i="1"/>
  <c r="FN267" i="1"/>
  <c r="FN268" i="1"/>
  <c r="FN269" i="1"/>
  <c r="FN270" i="1"/>
  <c r="FN271" i="1"/>
  <c r="FN272" i="1"/>
  <c r="FN273" i="1"/>
  <c r="FN274" i="1"/>
  <c r="FN275" i="1"/>
  <c r="FN276" i="1"/>
  <c r="FN277" i="1"/>
  <c r="FN278" i="1"/>
  <c r="FN279" i="1"/>
  <c r="FN280" i="1"/>
  <c r="FN281" i="1"/>
  <c r="FN282" i="1"/>
  <c r="FN283" i="1"/>
  <c r="FN284" i="1"/>
  <c r="FN285" i="1"/>
  <c r="FN286" i="1"/>
  <c r="FN287" i="1"/>
  <c r="FN288" i="1"/>
  <c r="FN289" i="1"/>
  <c r="FN290" i="1"/>
  <c r="FN291" i="1"/>
  <c r="FN292" i="1"/>
  <c r="FN293" i="1"/>
  <c r="FN294" i="1"/>
  <c r="FN295" i="1"/>
  <c r="FN296" i="1"/>
  <c r="FN297" i="1"/>
  <c r="FN298" i="1"/>
  <c r="FN299" i="1"/>
  <c r="FN300" i="1"/>
  <c r="FN301" i="1"/>
  <c r="FN302" i="1"/>
  <c r="FN303" i="1"/>
  <c r="FN304" i="1"/>
  <c r="FN305" i="1"/>
  <c r="FN306" i="1"/>
  <c r="FN307" i="1"/>
  <c r="FN308" i="1"/>
  <c r="FN309" i="1"/>
  <c r="FN310" i="1"/>
  <c r="FN311" i="1"/>
  <c r="FN312" i="1"/>
  <c r="FN313" i="1"/>
  <c r="FN314" i="1"/>
  <c r="FN315" i="1"/>
  <c r="FN316" i="1"/>
  <c r="FN317" i="1"/>
  <c r="FN318" i="1"/>
  <c r="FN319" i="1"/>
  <c r="FN320" i="1"/>
  <c r="FN321" i="1"/>
  <c r="FN322" i="1"/>
  <c r="FN323" i="1"/>
  <c r="FN324" i="1"/>
  <c r="FN325" i="1"/>
  <c r="FN326" i="1"/>
  <c r="FN327" i="1"/>
  <c r="FN328" i="1"/>
  <c r="FN329" i="1"/>
  <c r="FN330" i="1"/>
  <c r="FN331" i="1"/>
  <c r="FN332" i="1"/>
  <c r="FN333" i="1"/>
  <c r="FN334" i="1"/>
  <c r="FN335" i="1"/>
  <c r="FN336" i="1"/>
  <c r="FN337" i="1"/>
  <c r="FN338" i="1"/>
  <c r="FN339" i="1"/>
  <c r="FN340" i="1"/>
  <c r="FN341" i="1"/>
  <c r="FN342" i="1"/>
  <c r="FN343" i="1"/>
  <c r="FN344" i="1"/>
  <c r="FN345" i="1"/>
  <c r="FN346" i="1"/>
  <c r="FN347" i="1"/>
  <c r="FN348" i="1"/>
  <c r="FN349" i="1"/>
  <c r="FN350" i="1"/>
  <c r="FN351" i="1"/>
  <c r="FN352" i="1"/>
  <c r="FN353" i="1"/>
  <c r="FN354" i="1"/>
  <c r="FN355" i="1"/>
  <c r="FN356" i="1"/>
  <c r="FN357" i="1"/>
  <c r="FN358" i="1"/>
  <c r="FN359" i="1"/>
  <c r="FN360" i="1"/>
  <c r="FN361" i="1"/>
  <c r="FN362" i="1"/>
  <c r="FN363" i="1"/>
  <c r="FN364" i="1"/>
  <c r="FN365" i="1"/>
  <c r="FN366" i="1"/>
  <c r="FN367" i="1"/>
  <c r="FN368" i="1"/>
  <c r="FN369" i="1"/>
  <c r="FN370" i="1"/>
  <c r="FN371" i="1"/>
  <c r="FN372" i="1"/>
  <c r="FN373" i="1"/>
  <c r="FN374" i="1"/>
  <c r="FN375" i="1"/>
  <c r="FN376" i="1"/>
  <c r="FN377" i="1"/>
  <c r="FN378" i="1"/>
  <c r="FN379" i="1"/>
  <c r="FN380" i="1"/>
  <c r="FN381" i="1"/>
  <c r="FN382" i="1"/>
  <c r="FN383" i="1"/>
  <c r="FN384" i="1"/>
  <c r="FN385" i="1"/>
  <c r="FN386" i="1"/>
  <c r="FN387" i="1"/>
  <c r="FN388" i="1"/>
  <c r="FN389" i="1"/>
  <c r="FN390" i="1"/>
  <c r="FN391" i="1"/>
  <c r="FN392" i="1"/>
  <c r="FN393" i="1"/>
  <c r="FN394" i="1"/>
  <c r="FN395" i="1"/>
  <c r="FN396" i="1"/>
  <c r="FN397" i="1"/>
  <c r="FN398" i="1"/>
  <c r="FN399" i="1"/>
  <c r="FN400" i="1"/>
  <c r="FN401" i="1"/>
  <c r="FN402" i="1"/>
  <c r="FN403" i="1"/>
  <c r="FN404" i="1"/>
  <c r="FN405" i="1"/>
  <c r="FN406" i="1"/>
  <c r="FN407" i="1"/>
  <c r="FN408" i="1"/>
  <c r="FN409" i="1"/>
  <c r="FN410" i="1"/>
  <c r="FN411" i="1"/>
  <c r="FN412" i="1"/>
  <c r="FN413" i="1"/>
  <c r="FN414" i="1"/>
  <c r="FN415" i="1"/>
  <c r="FN416" i="1"/>
  <c r="FN417" i="1"/>
  <c r="FN418" i="1"/>
  <c r="FN419" i="1"/>
  <c r="FN420" i="1"/>
  <c r="FN421" i="1"/>
  <c r="FN422" i="1"/>
  <c r="FN423" i="1"/>
  <c r="FN424" i="1"/>
  <c r="FN425" i="1"/>
  <c r="FN426" i="1"/>
  <c r="FN427" i="1"/>
  <c r="FN428" i="1"/>
  <c r="FN429" i="1"/>
  <c r="FN430" i="1"/>
  <c r="FN431" i="1"/>
  <c r="FN432" i="1"/>
  <c r="FN433" i="1"/>
  <c r="FN434" i="1"/>
  <c r="FN435" i="1"/>
  <c r="FN436" i="1"/>
  <c r="FN437" i="1"/>
  <c r="FN438" i="1"/>
  <c r="FN439" i="1"/>
  <c r="FN440" i="1"/>
  <c r="FN441" i="1"/>
  <c r="FN442" i="1"/>
  <c r="FN443" i="1"/>
  <c r="FN444" i="1"/>
  <c r="FN445" i="1"/>
  <c r="FN446" i="1"/>
  <c r="FN447" i="1"/>
  <c r="FN448" i="1"/>
  <c r="FN449" i="1"/>
  <c r="FN450" i="1"/>
  <c r="FN451" i="1"/>
  <c r="FN452" i="1"/>
  <c r="FN453" i="1"/>
  <c r="FN454" i="1"/>
  <c r="FN455" i="1"/>
  <c r="FN456" i="1"/>
  <c r="FN457" i="1"/>
  <c r="FN458" i="1"/>
  <c r="FN459" i="1"/>
  <c r="FN460" i="1"/>
  <c r="FN461" i="1"/>
  <c r="FN462" i="1"/>
  <c r="FN463" i="1"/>
  <c r="FN464" i="1"/>
  <c r="FN465" i="1"/>
  <c r="FN466" i="1"/>
  <c r="FN467" i="1"/>
  <c r="FN468" i="1"/>
  <c r="FN469" i="1"/>
  <c r="FN470" i="1"/>
  <c r="FN471" i="1"/>
  <c r="FN472" i="1"/>
  <c r="FN473" i="1"/>
  <c r="FN474" i="1"/>
  <c r="FN475" i="1"/>
  <c r="FN476" i="1"/>
  <c r="FN477" i="1"/>
  <c r="FN478" i="1"/>
  <c r="FN479" i="1"/>
  <c r="FN480" i="1"/>
  <c r="FN481" i="1"/>
  <c r="FN482" i="1"/>
  <c r="FN483" i="1"/>
  <c r="FN484" i="1"/>
  <c r="FN485" i="1"/>
  <c r="FN486" i="1"/>
  <c r="FN487" i="1"/>
  <c r="FN488" i="1"/>
  <c r="FN489" i="1"/>
  <c r="FN490" i="1"/>
  <c r="FN491" i="1"/>
  <c r="FN492" i="1"/>
  <c r="FN493" i="1"/>
  <c r="FN494" i="1"/>
  <c r="FN495" i="1"/>
  <c r="FN496" i="1"/>
  <c r="FN497" i="1"/>
  <c r="FN498" i="1"/>
  <c r="FN499" i="1"/>
  <c r="FN500" i="1"/>
  <c r="FN501" i="1"/>
  <c r="FN502" i="1"/>
  <c r="FN503" i="1"/>
  <c r="FN504" i="1"/>
  <c r="FN505" i="1"/>
  <c r="FN506" i="1"/>
  <c r="FN507" i="1"/>
  <c r="FN508" i="1"/>
  <c r="FN509" i="1"/>
  <c r="FN510" i="1"/>
  <c r="FN511" i="1"/>
  <c r="FN512" i="1"/>
  <c r="FN513" i="1"/>
  <c r="FN514" i="1"/>
  <c r="FN515" i="1"/>
  <c r="FN516" i="1"/>
  <c r="FN517" i="1"/>
  <c r="FN518" i="1"/>
  <c r="FN519" i="1"/>
  <c r="FN520" i="1"/>
  <c r="FN521" i="1"/>
  <c r="FN522" i="1"/>
  <c r="FN523" i="1"/>
  <c r="FN524" i="1"/>
  <c r="FN525" i="1"/>
  <c r="FN526" i="1"/>
  <c r="FN527" i="1"/>
  <c r="FN528" i="1"/>
  <c r="FN529" i="1"/>
  <c r="FN530" i="1"/>
  <c r="FN531" i="1"/>
  <c r="FN532" i="1"/>
  <c r="FN533" i="1"/>
  <c r="FN534" i="1"/>
  <c r="FN535" i="1"/>
  <c r="FN536" i="1"/>
  <c r="FN537" i="1"/>
  <c r="FN538" i="1"/>
  <c r="FN539" i="1"/>
  <c r="FN540" i="1"/>
  <c r="FN541" i="1"/>
  <c r="FN542" i="1"/>
  <c r="FN543" i="1"/>
  <c r="FN544" i="1"/>
  <c r="FN545" i="1"/>
  <c r="FN546" i="1"/>
  <c r="FN547" i="1"/>
  <c r="FN548" i="1"/>
  <c r="FN549" i="1"/>
  <c r="FN550" i="1"/>
  <c r="FN551" i="1"/>
  <c r="FN552" i="1"/>
  <c r="FN553" i="1"/>
  <c r="FN554" i="1"/>
  <c r="FN555" i="1"/>
  <c r="FN556" i="1"/>
  <c r="FN557" i="1"/>
  <c r="FN558" i="1"/>
  <c r="FN559" i="1"/>
  <c r="FN560" i="1"/>
  <c r="FN561" i="1"/>
  <c r="FN562" i="1"/>
  <c r="FN563" i="1"/>
  <c r="FN564" i="1"/>
  <c r="FN565" i="1"/>
  <c r="FN566" i="1"/>
  <c r="FN567" i="1"/>
  <c r="FN568" i="1"/>
  <c r="FN569" i="1"/>
  <c r="FN570" i="1"/>
  <c r="FN571" i="1"/>
  <c r="FN572" i="1"/>
  <c r="FN573" i="1"/>
  <c r="FN574" i="1"/>
  <c r="FN575" i="1"/>
  <c r="FN576" i="1"/>
  <c r="FN577" i="1"/>
  <c r="FN578" i="1"/>
  <c r="FN579" i="1"/>
  <c r="FN580" i="1"/>
  <c r="FN581" i="1"/>
  <c r="FN582" i="1"/>
  <c r="FN583" i="1"/>
  <c r="FN584" i="1"/>
  <c r="FN585" i="1"/>
  <c r="FN586" i="1"/>
  <c r="FN587" i="1"/>
  <c r="FN588" i="1"/>
  <c r="FN589" i="1"/>
  <c r="FN590" i="1"/>
  <c r="FN591" i="1"/>
  <c r="FN592" i="1"/>
  <c r="FN593" i="1"/>
  <c r="FN594" i="1"/>
  <c r="FN595" i="1"/>
  <c r="FN596" i="1"/>
  <c r="FN597" i="1"/>
  <c r="FN598" i="1"/>
  <c r="FN599" i="1"/>
  <c r="FN600" i="1"/>
  <c r="FN601" i="1"/>
  <c r="FN602" i="1"/>
  <c r="FN603" i="1"/>
  <c r="FN604" i="1"/>
  <c r="FN605" i="1"/>
  <c r="FN606" i="1"/>
  <c r="FN607" i="1"/>
  <c r="FN608" i="1"/>
  <c r="FN609" i="1"/>
  <c r="FN610" i="1"/>
  <c r="FN611" i="1"/>
  <c r="FN612" i="1"/>
  <c r="FN613" i="1"/>
  <c r="FN614" i="1"/>
  <c r="FN615" i="1"/>
  <c r="FN616" i="1"/>
  <c r="FN617" i="1"/>
  <c r="FN618" i="1"/>
  <c r="FN619" i="1"/>
  <c r="FN620" i="1"/>
  <c r="FN621" i="1"/>
  <c r="FN622" i="1"/>
  <c r="FN623" i="1"/>
  <c r="FN624" i="1"/>
  <c r="FN625" i="1"/>
  <c r="FN626" i="1"/>
  <c r="FN627" i="1"/>
  <c r="FN628" i="1"/>
  <c r="FN629" i="1"/>
  <c r="FN630" i="1"/>
  <c r="FN631" i="1"/>
  <c r="FN632" i="1"/>
  <c r="FN633" i="1"/>
  <c r="FN634" i="1"/>
  <c r="FN635" i="1"/>
  <c r="FN636" i="1"/>
  <c r="FN637" i="1"/>
  <c r="FN638" i="1"/>
  <c r="FN639" i="1"/>
  <c r="FN640" i="1"/>
  <c r="FN641" i="1"/>
  <c r="FN642" i="1"/>
  <c r="FN643" i="1"/>
  <c r="FN644" i="1"/>
  <c r="FN645" i="1"/>
  <c r="FN646" i="1"/>
  <c r="FN647" i="1"/>
  <c r="FN648" i="1"/>
  <c r="FN649" i="1"/>
  <c r="FN650" i="1"/>
  <c r="FN651" i="1"/>
  <c r="FN652" i="1"/>
  <c r="FN653" i="1"/>
  <c r="FN654" i="1"/>
  <c r="FN655" i="1"/>
  <c r="FN656" i="1"/>
  <c r="FN657" i="1"/>
  <c r="FN658" i="1"/>
  <c r="FN659" i="1"/>
  <c r="FN660" i="1"/>
  <c r="FN661" i="1"/>
  <c r="FN662" i="1"/>
  <c r="FN663" i="1"/>
  <c r="FN664" i="1"/>
  <c r="FN665" i="1"/>
  <c r="FN666" i="1"/>
  <c r="FN667" i="1"/>
  <c r="FN668" i="1"/>
  <c r="FN669" i="1"/>
  <c r="FN670" i="1"/>
  <c r="FN671" i="1"/>
  <c r="FN672" i="1"/>
  <c r="FN673" i="1"/>
  <c r="FN674" i="1"/>
  <c r="FN675" i="1"/>
  <c r="FN676" i="1"/>
  <c r="FN677" i="1"/>
  <c r="FN678" i="1"/>
  <c r="FN679" i="1"/>
  <c r="FN680" i="1"/>
  <c r="FN681" i="1"/>
  <c r="FN682" i="1"/>
  <c r="FN683" i="1"/>
  <c r="FN684" i="1"/>
  <c r="FN685" i="1"/>
  <c r="FN686" i="1"/>
  <c r="FN687" i="1"/>
  <c r="FN688" i="1"/>
  <c r="FN689" i="1"/>
  <c r="FN690" i="1"/>
  <c r="FN691" i="1"/>
  <c r="FN692" i="1"/>
  <c r="FN693" i="1"/>
  <c r="FN694" i="1"/>
  <c r="FN695" i="1"/>
  <c r="FN696" i="1"/>
  <c r="FN697" i="1"/>
  <c r="FN698" i="1"/>
  <c r="FN699" i="1"/>
  <c r="FN700" i="1"/>
  <c r="FN701" i="1"/>
  <c r="FN702" i="1"/>
  <c r="FN703" i="1"/>
  <c r="FN704" i="1"/>
  <c r="FN705" i="1"/>
  <c r="FN706" i="1"/>
  <c r="FN707" i="1"/>
  <c r="FN708" i="1"/>
  <c r="FN709" i="1"/>
  <c r="FN710" i="1"/>
  <c r="FN711" i="1"/>
  <c r="FN712" i="1"/>
  <c r="FN713" i="1"/>
  <c r="FN714" i="1"/>
  <c r="FN715" i="1"/>
  <c r="FN716" i="1"/>
  <c r="FN717" i="1"/>
  <c r="FN718" i="1"/>
  <c r="FN719" i="1"/>
  <c r="FN720" i="1"/>
  <c r="FN721" i="1"/>
  <c r="FN722" i="1"/>
  <c r="FN723" i="1"/>
  <c r="FN724" i="1"/>
  <c r="FN725" i="1"/>
  <c r="FN726" i="1"/>
  <c r="FN727" i="1"/>
  <c r="FN728" i="1"/>
  <c r="FN729" i="1"/>
  <c r="FN730" i="1"/>
  <c r="FN731" i="1"/>
  <c r="FN732" i="1"/>
  <c r="FN733" i="1"/>
  <c r="FN734" i="1"/>
  <c r="FN735" i="1"/>
  <c r="FN736" i="1"/>
  <c r="FN737" i="1"/>
  <c r="FN738" i="1"/>
  <c r="FN739" i="1"/>
  <c r="FN740" i="1"/>
  <c r="FN741" i="1"/>
  <c r="FN742" i="1"/>
  <c r="FN743" i="1"/>
  <c r="FN744" i="1"/>
  <c r="FN745" i="1"/>
  <c r="FN746" i="1"/>
  <c r="FN747" i="1"/>
  <c r="FN748" i="1"/>
  <c r="FN749" i="1"/>
  <c r="FN750" i="1"/>
  <c r="FN751" i="1"/>
  <c r="FN752" i="1"/>
  <c r="FN753" i="1"/>
  <c r="FN754" i="1"/>
  <c r="FN755" i="1"/>
  <c r="FN756" i="1"/>
  <c r="FN757" i="1"/>
  <c r="FN758" i="1"/>
  <c r="FN759" i="1"/>
  <c r="FN760" i="1"/>
  <c r="FN761" i="1"/>
  <c r="FN762" i="1"/>
  <c r="FN763" i="1"/>
  <c r="FN764" i="1"/>
  <c r="FN765" i="1"/>
  <c r="FN766" i="1"/>
  <c r="FN767" i="1"/>
  <c r="FN768" i="1"/>
  <c r="FN769" i="1"/>
  <c r="FN770" i="1"/>
  <c r="FN771" i="1"/>
  <c r="FN772" i="1"/>
  <c r="FN773" i="1"/>
  <c r="FN774" i="1"/>
  <c r="FN775" i="1"/>
  <c r="FN776" i="1"/>
  <c r="FN777" i="1"/>
  <c r="FN778" i="1"/>
  <c r="FN779" i="1"/>
  <c r="FN780" i="1"/>
  <c r="FN781" i="1"/>
  <c r="FN782" i="1"/>
  <c r="FN783" i="1"/>
  <c r="FN784" i="1"/>
  <c r="FN785" i="1"/>
  <c r="FN786" i="1"/>
  <c r="FN787" i="1"/>
  <c r="FN788" i="1"/>
  <c r="FN789" i="1"/>
  <c r="FN790" i="1"/>
  <c r="FN791" i="1"/>
  <c r="FN792" i="1"/>
  <c r="FN793" i="1"/>
  <c r="FN794" i="1"/>
  <c r="FN795" i="1"/>
  <c r="FN796" i="1"/>
  <c r="FN797" i="1"/>
  <c r="FN798" i="1"/>
  <c r="FN799" i="1"/>
  <c r="FN800" i="1"/>
  <c r="FN801" i="1"/>
  <c r="FN802" i="1"/>
  <c r="FN803" i="1"/>
  <c r="FN804" i="1"/>
  <c r="FN805" i="1"/>
  <c r="FN806" i="1"/>
  <c r="FN807" i="1"/>
  <c r="FN808" i="1"/>
  <c r="FN809" i="1"/>
  <c r="FN810" i="1"/>
  <c r="FN811" i="1"/>
  <c r="FN812" i="1"/>
  <c r="FN813" i="1"/>
  <c r="FN814" i="1"/>
  <c r="FN815" i="1"/>
  <c r="FN816" i="1"/>
  <c r="FN817" i="1"/>
  <c r="FN818" i="1"/>
  <c r="FN819" i="1"/>
  <c r="FN820" i="1"/>
  <c r="FN821" i="1"/>
  <c r="FN822" i="1"/>
  <c r="FN823" i="1"/>
  <c r="FN824" i="1"/>
  <c r="FN825" i="1"/>
  <c r="FN826" i="1"/>
  <c r="FN827" i="1"/>
  <c r="FN828" i="1"/>
  <c r="FN829" i="1"/>
  <c r="FN830" i="1"/>
  <c r="FN831" i="1"/>
  <c r="FN832" i="1"/>
  <c r="FN833" i="1"/>
  <c r="FN834" i="1"/>
  <c r="FN835" i="1"/>
  <c r="FN836" i="1"/>
  <c r="FN837" i="1"/>
  <c r="FN838" i="1"/>
  <c r="FN839" i="1"/>
  <c r="FN840" i="1"/>
  <c r="FN841" i="1"/>
  <c r="FN842" i="1"/>
  <c r="FN843" i="1"/>
  <c r="FN844" i="1"/>
  <c r="FN845" i="1"/>
  <c r="FN846" i="1"/>
  <c r="FN847" i="1"/>
  <c r="FN848" i="1"/>
  <c r="FN849" i="1"/>
  <c r="FN850" i="1"/>
  <c r="FN851" i="1"/>
  <c r="FN852" i="1"/>
  <c r="FN853" i="1"/>
  <c r="FN854" i="1"/>
  <c r="FN855" i="1"/>
  <c r="FN856" i="1"/>
  <c r="FN857" i="1"/>
  <c r="FN858" i="1"/>
  <c r="FN859" i="1"/>
  <c r="FN860" i="1"/>
  <c r="FN861" i="1"/>
  <c r="FN862" i="1"/>
  <c r="FN863" i="1"/>
  <c r="FN864" i="1"/>
  <c r="FN865" i="1"/>
  <c r="FN866" i="1"/>
  <c r="FN867" i="1"/>
  <c r="FN868" i="1"/>
  <c r="FN869" i="1"/>
  <c r="FN870" i="1"/>
  <c r="FN871" i="1"/>
  <c r="FN872" i="1"/>
  <c r="FN873" i="1"/>
  <c r="FN874" i="1"/>
  <c r="FN875" i="1"/>
  <c r="FN876" i="1"/>
  <c r="FN877" i="1"/>
  <c r="FN878" i="1"/>
  <c r="FN879" i="1"/>
  <c r="FN880" i="1"/>
  <c r="FN881" i="1"/>
  <c r="FN882" i="1"/>
  <c r="FN883" i="1"/>
  <c r="FN884" i="1"/>
  <c r="FN885" i="1"/>
  <c r="FN886" i="1"/>
  <c r="FN887" i="1"/>
  <c r="FN888" i="1"/>
  <c r="FN889" i="1"/>
  <c r="FN890" i="1"/>
  <c r="FN891" i="1"/>
  <c r="FN892" i="1"/>
  <c r="FN893" i="1"/>
  <c r="FN894" i="1"/>
  <c r="FN895" i="1"/>
  <c r="FN896" i="1"/>
  <c r="FN897" i="1"/>
  <c r="FN898" i="1"/>
  <c r="FN899" i="1"/>
  <c r="FN900" i="1"/>
  <c r="FN901" i="1"/>
  <c r="FN902" i="1"/>
  <c r="FN903" i="1"/>
  <c r="FN904" i="1"/>
  <c r="FN905" i="1"/>
  <c r="FN906" i="1"/>
  <c r="FN907" i="1"/>
  <c r="FN908" i="1"/>
  <c r="FN909" i="1"/>
  <c r="FN910" i="1"/>
  <c r="FN911" i="1"/>
  <c r="FN912" i="1"/>
  <c r="FN913" i="1"/>
  <c r="FN914" i="1"/>
  <c r="FN915" i="1"/>
  <c r="FN916" i="1"/>
  <c r="FN917" i="1"/>
  <c r="FN918" i="1"/>
  <c r="FN919" i="1"/>
  <c r="FN920" i="1"/>
  <c r="FN921" i="1"/>
  <c r="FN922" i="1"/>
  <c r="FN923" i="1"/>
  <c r="FN924" i="1"/>
  <c r="FN925" i="1"/>
  <c r="FN926" i="1"/>
  <c r="FN927" i="1"/>
  <c r="FN928" i="1"/>
  <c r="FN929" i="1"/>
  <c r="FN930" i="1"/>
  <c r="FN931" i="1"/>
  <c r="FN932" i="1"/>
  <c r="FN933" i="1"/>
  <c r="FN934" i="1"/>
  <c r="FN935" i="1"/>
  <c r="FN936" i="1"/>
  <c r="FN937" i="1"/>
  <c r="FN938" i="1"/>
  <c r="FN939" i="1"/>
  <c r="FN940" i="1"/>
  <c r="FN941" i="1"/>
  <c r="FN942" i="1"/>
  <c r="FN943" i="1"/>
  <c r="FN944" i="1"/>
  <c r="FN945" i="1"/>
  <c r="FN946" i="1"/>
  <c r="FN947" i="1"/>
  <c r="FN948" i="1"/>
  <c r="FN949" i="1"/>
  <c r="FN950" i="1"/>
  <c r="FN951" i="1"/>
  <c r="FN952" i="1"/>
  <c r="FN953" i="1"/>
  <c r="FN954" i="1"/>
  <c r="FN955" i="1"/>
  <c r="FN956" i="1"/>
  <c r="FN957" i="1"/>
  <c r="FN958" i="1"/>
  <c r="FN959" i="1"/>
  <c r="FN960" i="1"/>
  <c r="FN961" i="1"/>
  <c r="FN962" i="1"/>
  <c r="FN963" i="1"/>
  <c r="FN964" i="1"/>
  <c r="FN965" i="1"/>
  <c r="FN966" i="1"/>
  <c r="FN967" i="1"/>
  <c r="FN968" i="1"/>
  <c r="FN969" i="1"/>
  <c r="FN970" i="1"/>
  <c r="FN971" i="1"/>
  <c r="FN972" i="1"/>
  <c r="FN973" i="1"/>
  <c r="FN974" i="1"/>
  <c r="FN975" i="1"/>
  <c r="FN976" i="1"/>
  <c r="FN977" i="1"/>
  <c r="FN978" i="1"/>
  <c r="FN979" i="1"/>
  <c r="FN980" i="1"/>
  <c r="FN981" i="1"/>
  <c r="FN982" i="1"/>
  <c r="FN983" i="1"/>
  <c r="FN984" i="1"/>
  <c r="FN985" i="1"/>
  <c r="FN986" i="1"/>
  <c r="FN987" i="1"/>
  <c r="FN988" i="1"/>
  <c r="FN989" i="1"/>
  <c r="FN990" i="1"/>
  <c r="FN991" i="1"/>
  <c r="FN992" i="1"/>
  <c r="FN993" i="1"/>
  <c r="FN994" i="1"/>
  <c r="FN995" i="1"/>
  <c r="FN996" i="1"/>
  <c r="FN997" i="1"/>
  <c r="FN998" i="1"/>
  <c r="FN999" i="1"/>
  <c r="FN1000" i="1"/>
  <c r="FN1001" i="1"/>
  <c r="FN1002" i="1"/>
  <c r="FN1003" i="1"/>
  <c r="FN1004" i="1"/>
  <c r="FN1005" i="1"/>
  <c r="FH6" i="1"/>
  <c r="FH7" i="1"/>
  <c r="FH8" i="1"/>
  <c r="FH9" i="1"/>
  <c r="FH10" i="1"/>
  <c r="FH11" i="1"/>
  <c r="FH12" i="1"/>
  <c r="FH13" i="1"/>
  <c r="FH14" i="1"/>
  <c r="FH15" i="1"/>
  <c r="FH16" i="1"/>
  <c r="FH17" i="1"/>
  <c r="FH18" i="1"/>
  <c r="FH19" i="1"/>
  <c r="FH20" i="1"/>
  <c r="FH21" i="1"/>
  <c r="FH22" i="1"/>
  <c r="FH23" i="1"/>
  <c r="FH24" i="1"/>
  <c r="FH25" i="1"/>
  <c r="FH26" i="1"/>
  <c r="FH27" i="1"/>
  <c r="FH28" i="1"/>
  <c r="FH29" i="1"/>
  <c r="FH30" i="1"/>
  <c r="FH31" i="1"/>
  <c r="FH32" i="1"/>
  <c r="FH33" i="1"/>
  <c r="FH34" i="1"/>
  <c r="FH35" i="1"/>
  <c r="FH36" i="1"/>
  <c r="FH37" i="1"/>
  <c r="FH38" i="1"/>
  <c r="FH39" i="1"/>
  <c r="FH40" i="1"/>
  <c r="FH41" i="1"/>
  <c r="FH42" i="1"/>
  <c r="FH43" i="1"/>
  <c r="FH44" i="1"/>
  <c r="FH45" i="1"/>
  <c r="FH46" i="1"/>
  <c r="FH47" i="1"/>
  <c r="FH48" i="1"/>
  <c r="FH49" i="1"/>
  <c r="FH50" i="1"/>
  <c r="FH51" i="1"/>
  <c r="FH52" i="1"/>
  <c r="FH53" i="1"/>
  <c r="FH54" i="1"/>
  <c r="FH55" i="1"/>
  <c r="FH56" i="1"/>
  <c r="FH57" i="1"/>
  <c r="FH58" i="1"/>
  <c r="FH59" i="1"/>
  <c r="FH60" i="1"/>
  <c r="FH61" i="1"/>
  <c r="FH62" i="1"/>
  <c r="FH63" i="1"/>
  <c r="FH64" i="1"/>
  <c r="FH65" i="1"/>
  <c r="FH66" i="1"/>
  <c r="FH67" i="1"/>
  <c r="FH68" i="1"/>
  <c r="FH69" i="1"/>
  <c r="FH70" i="1"/>
  <c r="FH71" i="1"/>
  <c r="FH72" i="1"/>
  <c r="FH73" i="1"/>
  <c r="FH74" i="1"/>
  <c r="FH75" i="1"/>
  <c r="FH76" i="1"/>
  <c r="FH77" i="1"/>
  <c r="FH78" i="1"/>
  <c r="FH79" i="1"/>
  <c r="FH80" i="1"/>
  <c r="FH81" i="1"/>
  <c r="FH82" i="1"/>
  <c r="FH83" i="1"/>
  <c r="FH84" i="1"/>
  <c r="FH85" i="1"/>
  <c r="FH86" i="1"/>
  <c r="FH87" i="1"/>
  <c r="FH88" i="1"/>
  <c r="FH89" i="1"/>
  <c r="FH90" i="1"/>
  <c r="FH91" i="1"/>
  <c r="FH92" i="1"/>
  <c r="FH93" i="1"/>
  <c r="FH94" i="1"/>
  <c r="FH95" i="1"/>
  <c r="FH96" i="1"/>
  <c r="FH97" i="1"/>
  <c r="FH98" i="1"/>
  <c r="FH99" i="1"/>
  <c r="FH100" i="1"/>
  <c r="FH101" i="1"/>
  <c r="FH102" i="1"/>
  <c r="FH103" i="1"/>
  <c r="FH104" i="1"/>
  <c r="FH105" i="1"/>
  <c r="FH106" i="1"/>
  <c r="FH107" i="1"/>
  <c r="FH108" i="1"/>
  <c r="FH109" i="1"/>
  <c r="FH110" i="1"/>
  <c r="FH111" i="1"/>
  <c r="FH112" i="1"/>
  <c r="FH113" i="1"/>
  <c r="FH114" i="1"/>
  <c r="FH115" i="1"/>
  <c r="FH116" i="1"/>
  <c r="FH117" i="1"/>
  <c r="FH118" i="1"/>
  <c r="FH119" i="1"/>
  <c r="FH120" i="1"/>
  <c r="FH121" i="1"/>
  <c r="FH122" i="1"/>
  <c r="FH123" i="1"/>
  <c r="FH124" i="1"/>
  <c r="FH125" i="1"/>
  <c r="FH126" i="1"/>
  <c r="FH127" i="1"/>
  <c r="FH128" i="1"/>
  <c r="FH129" i="1"/>
  <c r="FH130" i="1"/>
  <c r="FH131" i="1"/>
  <c r="FH132" i="1"/>
  <c r="FH133" i="1"/>
  <c r="FH134" i="1"/>
  <c r="FH135" i="1"/>
  <c r="FH136" i="1"/>
  <c r="FH137" i="1"/>
  <c r="FH138" i="1"/>
  <c r="FH139" i="1"/>
  <c r="FH140" i="1"/>
  <c r="FH141" i="1"/>
  <c r="FH142" i="1"/>
  <c r="FH143" i="1"/>
  <c r="FH144" i="1"/>
  <c r="FH145" i="1"/>
  <c r="FH146" i="1"/>
  <c r="FH147" i="1"/>
  <c r="FH148" i="1"/>
  <c r="FH149" i="1"/>
  <c r="FH150" i="1"/>
  <c r="FH151" i="1"/>
  <c r="FH152" i="1"/>
  <c r="FH153" i="1"/>
  <c r="FH154" i="1"/>
  <c r="FH155" i="1"/>
  <c r="FH156" i="1"/>
  <c r="FH157" i="1"/>
  <c r="FH158" i="1"/>
  <c r="FH159" i="1"/>
  <c r="FH160" i="1"/>
  <c r="FH161" i="1"/>
  <c r="FH162" i="1"/>
  <c r="FH163" i="1"/>
  <c r="FH164" i="1"/>
  <c r="FH165" i="1"/>
  <c r="FH166" i="1"/>
  <c r="FH167" i="1"/>
  <c r="FH168" i="1"/>
  <c r="FH169" i="1"/>
  <c r="FH170" i="1"/>
  <c r="FH171" i="1"/>
  <c r="FH172" i="1"/>
  <c r="FH173" i="1"/>
  <c r="FH174" i="1"/>
  <c r="FH175" i="1"/>
  <c r="FH176" i="1"/>
  <c r="FH177" i="1"/>
  <c r="FH178" i="1"/>
  <c r="FH179" i="1"/>
  <c r="FH180" i="1"/>
  <c r="FH181" i="1"/>
  <c r="FH182" i="1"/>
  <c r="FH183" i="1"/>
  <c r="FH184" i="1"/>
  <c r="FH185" i="1"/>
  <c r="FH186" i="1"/>
  <c r="FH187" i="1"/>
  <c r="FH188" i="1"/>
  <c r="FH189" i="1"/>
  <c r="FH190" i="1"/>
  <c r="FH191" i="1"/>
  <c r="FH192" i="1"/>
  <c r="FH193" i="1"/>
  <c r="FH194" i="1"/>
  <c r="FH195" i="1"/>
  <c r="FH196" i="1"/>
  <c r="FH197" i="1"/>
  <c r="FH198" i="1"/>
  <c r="FH199" i="1"/>
  <c r="FH200" i="1"/>
  <c r="FH201" i="1"/>
  <c r="FH202" i="1"/>
  <c r="FH203" i="1"/>
  <c r="FH204" i="1"/>
  <c r="FH205" i="1"/>
  <c r="FH206" i="1"/>
  <c r="FH207" i="1"/>
  <c r="FH208" i="1"/>
  <c r="FH209" i="1"/>
  <c r="FH210" i="1"/>
  <c r="FH211" i="1"/>
  <c r="FH212" i="1"/>
  <c r="FH213" i="1"/>
  <c r="FH214" i="1"/>
  <c r="FH215" i="1"/>
  <c r="FH216" i="1"/>
  <c r="FH217" i="1"/>
  <c r="FH218" i="1"/>
  <c r="FH219" i="1"/>
  <c r="FH220" i="1"/>
  <c r="FH221" i="1"/>
  <c r="FH222" i="1"/>
  <c r="FH223" i="1"/>
  <c r="FH224" i="1"/>
  <c r="FH225" i="1"/>
  <c r="FH226" i="1"/>
  <c r="FH227" i="1"/>
  <c r="FH228" i="1"/>
  <c r="FH229" i="1"/>
  <c r="FH230" i="1"/>
  <c r="FH231" i="1"/>
  <c r="FH232" i="1"/>
  <c r="FH233" i="1"/>
  <c r="FH234" i="1"/>
  <c r="FH235" i="1"/>
  <c r="FH236" i="1"/>
  <c r="FH237" i="1"/>
  <c r="FH238" i="1"/>
  <c r="FH239" i="1"/>
  <c r="FH240" i="1"/>
  <c r="FH241" i="1"/>
  <c r="FH242" i="1"/>
  <c r="FH243" i="1"/>
  <c r="FH244" i="1"/>
  <c r="FH245" i="1"/>
  <c r="FH246" i="1"/>
  <c r="FH247" i="1"/>
  <c r="FH248" i="1"/>
  <c r="FH249" i="1"/>
  <c r="FH250" i="1"/>
  <c r="FH251" i="1"/>
  <c r="FH252" i="1"/>
  <c r="FH253" i="1"/>
  <c r="FH254" i="1"/>
  <c r="FH255" i="1"/>
  <c r="FH256" i="1"/>
  <c r="FH257" i="1"/>
  <c r="FH258" i="1"/>
  <c r="FH259" i="1"/>
  <c r="FH260" i="1"/>
  <c r="FH261" i="1"/>
  <c r="FH262" i="1"/>
  <c r="FH263" i="1"/>
  <c r="FH264" i="1"/>
  <c r="FH265" i="1"/>
  <c r="FH266" i="1"/>
  <c r="FH267" i="1"/>
  <c r="FH268" i="1"/>
  <c r="FH269" i="1"/>
  <c r="FH270" i="1"/>
  <c r="FH271" i="1"/>
  <c r="FH272" i="1"/>
  <c r="FH273" i="1"/>
  <c r="FH274" i="1"/>
  <c r="FH275" i="1"/>
  <c r="FH276" i="1"/>
  <c r="FH277" i="1"/>
  <c r="FH278" i="1"/>
  <c r="FH279" i="1"/>
  <c r="FH280" i="1"/>
  <c r="FH281" i="1"/>
  <c r="FH282" i="1"/>
  <c r="FH283" i="1"/>
  <c r="FH284" i="1"/>
  <c r="FH285" i="1"/>
  <c r="FH286" i="1"/>
  <c r="FH287" i="1"/>
  <c r="FH288" i="1"/>
  <c r="FH289" i="1"/>
  <c r="FH290" i="1"/>
  <c r="FH291" i="1"/>
  <c r="FH292" i="1"/>
  <c r="FH293" i="1"/>
  <c r="FH294" i="1"/>
  <c r="FH295" i="1"/>
  <c r="FH296" i="1"/>
  <c r="FH297" i="1"/>
  <c r="FH298" i="1"/>
  <c r="FH299" i="1"/>
  <c r="FH300" i="1"/>
  <c r="FH301" i="1"/>
  <c r="FH302" i="1"/>
  <c r="FH303" i="1"/>
  <c r="FH304" i="1"/>
  <c r="FH305" i="1"/>
  <c r="FH306" i="1"/>
  <c r="FH307" i="1"/>
  <c r="FH308" i="1"/>
  <c r="FH309" i="1"/>
  <c r="FH310" i="1"/>
  <c r="FH311" i="1"/>
  <c r="FH312" i="1"/>
  <c r="FH313" i="1"/>
  <c r="FH314" i="1"/>
  <c r="FH315" i="1"/>
  <c r="FH316" i="1"/>
  <c r="FH317" i="1"/>
  <c r="FH318" i="1"/>
  <c r="FH319" i="1"/>
  <c r="FH320" i="1"/>
  <c r="FH321" i="1"/>
  <c r="FH322" i="1"/>
  <c r="FH323" i="1"/>
  <c r="FH324" i="1"/>
  <c r="FH325" i="1"/>
  <c r="FH326" i="1"/>
  <c r="FH327" i="1"/>
  <c r="FH328" i="1"/>
  <c r="FH329" i="1"/>
  <c r="FH330" i="1"/>
  <c r="FH331" i="1"/>
  <c r="FH332" i="1"/>
  <c r="FH333" i="1"/>
  <c r="FH334" i="1"/>
  <c r="FH335" i="1"/>
  <c r="FH336" i="1"/>
  <c r="FH337" i="1"/>
  <c r="FH338" i="1"/>
  <c r="FH339" i="1"/>
  <c r="FH340" i="1"/>
  <c r="FH341" i="1"/>
  <c r="FH342" i="1"/>
  <c r="FH343" i="1"/>
  <c r="FH344" i="1"/>
  <c r="FH345" i="1"/>
  <c r="FH346" i="1"/>
  <c r="FH347" i="1"/>
  <c r="FH348" i="1"/>
  <c r="FH349" i="1"/>
  <c r="FH350" i="1"/>
  <c r="FH351" i="1"/>
  <c r="FH352" i="1"/>
  <c r="FH353" i="1"/>
  <c r="FH354" i="1"/>
  <c r="FH355" i="1"/>
  <c r="FH356" i="1"/>
  <c r="FH357" i="1"/>
  <c r="FH358" i="1"/>
  <c r="FH359" i="1"/>
  <c r="FH360" i="1"/>
  <c r="FH361" i="1"/>
  <c r="FH362" i="1"/>
  <c r="FH363" i="1"/>
  <c r="FH364" i="1"/>
  <c r="FH365" i="1"/>
  <c r="FH366" i="1"/>
  <c r="FH367" i="1"/>
  <c r="FH368" i="1"/>
  <c r="FH369" i="1"/>
  <c r="FH370" i="1"/>
  <c r="FH371" i="1"/>
  <c r="FH372" i="1"/>
  <c r="FH373" i="1"/>
  <c r="FH374" i="1"/>
  <c r="FH375" i="1"/>
  <c r="FH376" i="1"/>
  <c r="FH377" i="1"/>
  <c r="FH378" i="1"/>
  <c r="FH379" i="1"/>
  <c r="FH380" i="1"/>
  <c r="FH381" i="1"/>
  <c r="FH382" i="1"/>
  <c r="FH383" i="1"/>
  <c r="FH384" i="1"/>
  <c r="FH385" i="1"/>
  <c r="FH386" i="1"/>
  <c r="FH387" i="1"/>
  <c r="FH388" i="1"/>
  <c r="FH389" i="1"/>
  <c r="FH390" i="1"/>
  <c r="FH391" i="1"/>
  <c r="FH392" i="1"/>
  <c r="FH393" i="1"/>
  <c r="FH394" i="1"/>
  <c r="FH395" i="1"/>
  <c r="FH396" i="1"/>
  <c r="FH397" i="1"/>
  <c r="FH398" i="1"/>
  <c r="FH399" i="1"/>
  <c r="FH400" i="1"/>
  <c r="FH401" i="1"/>
  <c r="FH402" i="1"/>
  <c r="FH403" i="1"/>
  <c r="FH404" i="1"/>
  <c r="FH405" i="1"/>
  <c r="FH406" i="1"/>
  <c r="FH407" i="1"/>
  <c r="FH408" i="1"/>
  <c r="FH409" i="1"/>
  <c r="FH410" i="1"/>
  <c r="FH411" i="1"/>
  <c r="FH412" i="1"/>
  <c r="FH413" i="1"/>
  <c r="FH414" i="1"/>
  <c r="FH415" i="1"/>
  <c r="FH416" i="1"/>
  <c r="FH417" i="1"/>
  <c r="FH418" i="1"/>
  <c r="FH419" i="1"/>
  <c r="FH420" i="1"/>
  <c r="FH421" i="1"/>
  <c r="FH422" i="1"/>
  <c r="FH423" i="1"/>
  <c r="FH424" i="1"/>
  <c r="FH425" i="1"/>
  <c r="FH426" i="1"/>
  <c r="FH427" i="1"/>
  <c r="FH428" i="1"/>
  <c r="FH429" i="1"/>
  <c r="FH430" i="1"/>
  <c r="FH431" i="1"/>
  <c r="FH432" i="1"/>
  <c r="FH433" i="1"/>
  <c r="FH434" i="1"/>
  <c r="FH435" i="1"/>
  <c r="FH436" i="1"/>
  <c r="FH437" i="1"/>
  <c r="FH438" i="1"/>
  <c r="FH439" i="1"/>
  <c r="FH440" i="1"/>
  <c r="FH441" i="1"/>
  <c r="FH442" i="1"/>
  <c r="FH443" i="1"/>
  <c r="FH444" i="1"/>
  <c r="FH445" i="1"/>
  <c r="FH446" i="1"/>
  <c r="FH447" i="1"/>
  <c r="FH448" i="1"/>
  <c r="FH449" i="1"/>
  <c r="FH450" i="1"/>
  <c r="FH451" i="1"/>
  <c r="FH452" i="1"/>
  <c r="FH453" i="1"/>
  <c r="FH454" i="1"/>
  <c r="FH455" i="1"/>
  <c r="FH456" i="1"/>
  <c r="FH457" i="1"/>
  <c r="FH458" i="1"/>
  <c r="FH459" i="1"/>
  <c r="FH460" i="1"/>
  <c r="FH461" i="1"/>
  <c r="FH462" i="1"/>
  <c r="FH463" i="1"/>
  <c r="FH464" i="1"/>
  <c r="FH465" i="1"/>
  <c r="FH466" i="1"/>
  <c r="FH467" i="1"/>
  <c r="FH468" i="1"/>
  <c r="FH469" i="1"/>
  <c r="FH470" i="1"/>
  <c r="FH471" i="1"/>
  <c r="FH472" i="1"/>
  <c r="FH473" i="1"/>
  <c r="FH474" i="1"/>
  <c r="FH475" i="1"/>
  <c r="FH476" i="1"/>
  <c r="FH477" i="1"/>
  <c r="FH478" i="1"/>
  <c r="FH479" i="1"/>
  <c r="FH480" i="1"/>
  <c r="FH481" i="1"/>
  <c r="FH482" i="1"/>
  <c r="FH483" i="1"/>
  <c r="FH484" i="1"/>
  <c r="FH485" i="1"/>
  <c r="FH486" i="1"/>
  <c r="FH487" i="1"/>
  <c r="FH488" i="1"/>
  <c r="FH489" i="1"/>
  <c r="FH490" i="1"/>
  <c r="FH491" i="1"/>
  <c r="FH492" i="1"/>
  <c r="FH493" i="1"/>
  <c r="FH494" i="1"/>
  <c r="FH495" i="1"/>
  <c r="FH496" i="1"/>
  <c r="FH497" i="1"/>
  <c r="FH498" i="1"/>
  <c r="FH499" i="1"/>
  <c r="FH500" i="1"/>
  <c r="FH501" i="1"/>
  <c r="FH502" i="1"/>
  <c r="FH503" i="1"/>
  <c r="FH504" i="1"/>
  <c r="FH505" i="1"/>
  <c r="FH506" i="1"/>
  <c r="FH507" i="1"/>
  <c r="FH508" i="1"/>
  <c r="FH509" i="1"/>
  <c r="FH510" i="1"/>
  <c r="FH511" i="1"/>
  <c r="FH512" i="1"/>
  <c r="FH513" i="1"/>
  <c r="FH514" i="1"/>
  <c r="FH515" i="1"/>
  <c r="FH516" i="1"/>
  <c r="FH517" i="1"/>
  <c r="FH518" i="1"/>
  <c r="FH519" i="1"/>
  <c r="FH520" i="1"/>
  <c r="FH521" i="1"/>
  <c r="FH522" i="1"/>
  <c r="FH523" i="1"/>
  <c r="FH524" i="1"/>
  <c r="FH525" i="1"/>
  <c r="FH526" i="1"/>
  <c r="FH527" i="1"/>
  <c r="FH528" i="1"/>
  <c r="FH529" i="1"/>
  <c r="FH530" i="1"/>
  <c r="FH531" i="1"/>
  <c r="FH532" i="1"/>
  <c r="FH533" i="1"/>
  <c r="FH534" i="1"/>
  <c r="FH535" i="1"/>
  <c r="FH536" i="1"/>
  <c r="FH537" i="1"/>
  <c r="FH538" i="1"/>
  <c r="FH539" i="1"/>
  <c r="FH540" i="1"/>
  <c r="FH541" i="1"/>
  <c r="FH542" i="1"/>
  <c r="FH543" i="1"/>
  <c r="FH544" i="1"/>
  <c r="FH545" i="1"/>
  <c r="FH546" i="1"/>
  <c r="FH547" i="1"/>
  <c r="FH548" i="1"/>
  <c r="FH549" i="1"/>
  <c r="FH550" i="1"/>
  <c r="FH551" i="1"/>
  <c r="FH552" i="1"/>
  <c r="FH553" i="1"/>
  <c r="FH554" i="1"/>
  <c r="FH555" i="1"/>
  <c r="FH556" i="1"/>
  <c r="FH557" i="1"/>
  <c r="FH558" i="1"/>
  <c r="FH559" i="1"/>
  <c r="FH560" i="1"/>
  <c r="FH561" i="1"/>
  <c r="FH562" i="1"/>
  <c r="FH563" i="1"/>
  <c r="FH564" i="1"/>
  <c r="FH565" i="1"/>
  <c r="FH566" i="1"/>
  <c r="FH567" i="1"/>
  <c r="FH568" i="1"/>
  <c r="FH569" i="1"/>
  <c r="FH570" i="1"/>
  <c r="FH571" i="1"/>
  <c r="FH572" i="1"/>
  <c r="FH573" i="1"/>
  <c r="FH574" i="1"/>
  <c r="FH575" i="1"/>
  <c r="FH576" i="1"/>
  <c r="FH577" i="1"/>
  <c r="FH578" i="1"/>
  <c r="FH579" i="1"/>
  <c r="FH580" i="1"/>
  <c r="FH581" i="1"/>
  <c r="FH582" i="1"/>
  <c r="FH583" i="1"/>
  <c r="FH584" i="1"/>
  <c r="FH585" i="1"/>
  <c r="FH586" i="1"/>
  <c r="FH587" i="1"/>
  <c r="FH588" i="1"/>
  <c r="FH589" i="1"/>
  <c r="FH590" i="1"/>
  <c r="FH591" i="1"/>
  <c r="FH592" i="1"/>
  <c r="FH593" i="1"/>
  <c r="FH594" i="1"/>
  <c r="FH595" i="1"/>
  <c r="FH596" i="1"/>
  <c r="FH597" i="1"/>
  <c r="FH598" i="1"/>
  <c r="FH599" i="1"/>
  <c r="FH600" i="1"/>
  <c r="FH601" i="1"/>
  <c r="FH602" i="1"/>
  <c r="FH603" i="1"/>
  <c r="FH604" i="1"/>
  <c r="FH605" i="1"/>
  <c r="FH606" i="1"/>
  <c r="FH607" i="1"/>
  <c r="FH608" i="1"/>
  <c r="FH609" i="1"/>
  <c r="FH610" i="1"/>
  <c r="FH611" i="1"/>
  <c r="FH612" i="1"/>
  <c r="FH613" i="1"/>
  <c r="FH614" i="1"/>
  <c r="FH615" i="1"/>
  <c r="FH616" i="1"/>
  <c r="FH617" i="1"/>
  <c r="FH618" i="1"/>
  <c r="FH619" i="1"/>
  <c r="FH620" i="1"/>
  <c r="FH621" i="1"/>
  <c r="FH622" i="1"/>
  <c r="FH623" i="1"/>
  <c r="FH624" i="1"/>
  <c r="FH625" i="1"/>
  <c r="FH626" i="1"/>
  <c r="FH627" i="1"/>
  <c r="FH628" i="1"/>
  <c r="FH629" i="1"/>
  <c r="FH630" i="1"/>
  <c r="FH631" i="1"/>
  <c r="FH632" i="1"/>
  <c r="FH633" i="1"/>
  <c r="FH634" i="1"/>
  <c r="FH635" i="1"/>
  <c r="FH636" i="1"/>
  <c r="FH637" i="1"/>
  <c r="FH638" i="1"/>
  <c r="FH639" i="1"/>
  <c r="FH640" i="1"/>
  <c r="FH641" i="1"/>
  <c r="FH642" i="1"/>
  <c r="FH643" i="1"/>
  <c r="FH644" i="1"/>
  <c r="FH645" i="1"/>
  <c r="FH646" i="1"/>
  <c r="FH647" i="1"/>
  <c r="FH648" i="1"/>
  <c r="FH649" i="1"/>
  <c r="FH650" i="1"/>
  <c r="FH651" i="1"/>
  <c r="FH652" i="1"/>
  <c r="FH653" i="1"/>
  <c r="FH654" i="1"/>
  <c r="FH655" i="1"/>
  <c r="FH656" i="1"/>
  <c r="FH657" i="1"/>
  <c r="FH658" i="1"/>
  <c r="FH659" i="1"/>
  <c r="FH660" i="1"/>
  <c r="FH661" i="1"/>
  <c r="FH662" i="1"/>
  <c r="FH663" i="1"/>
  <c r="FH664" i="1"/>
  <c r="FH665" i="1"/>
  <c r="FH666" i="1"/>
  <c r="FH667" i="1"/>
  <c r="FH668" i="1"/>
  <c r="FH669" i="1"/>
  <c r="FH670" i="1"/>
  <c r="FH671" i="1"/>
  <c r="FH672" i="1"/>
  <c r="FH673" i="1"/>
  <c r="FH674" i="1"/>
  <c r="FH675" i="1"/>
  <c r="FH676" i="1"/>
  <c r="FH677" i="1"/>
  <c r="FH678" i="1"/>
  <c r="FH679" i="1"/>
  <c r="FH680" i="1"/>
  <c r="FH681" i="1"/>
  <c r="FH682" i="1"/>
  <c r="FH683" i="1"/>
  <c r="FH684" i="1"/>
  <c r="FH685" i="1"/>
  <c r="FH686" i="1"/>
  <c r="FH687" i="1"/>
  <c r="FH688" i="1"/>
  <c r="FH689" i="1"/>
  <c r="FH690" i="1"/>
  <c r="FH691" i="1"/>
  <c r="FH692" i="1"/>
  <c r="FH693" i="1"/>
  <c r="FH694" i="1"/>
  <c r="FH695" i="1"/>
  <c r="FH696" i="1"/>
  <c r="FH697" i="1"/>
  <c r="FH698" i="1"/>
  <c r="FH699" i="1"/>
  <c r="FH700" i="1"/>
  <c r="FH701" i="1"/>
  <c r="FH702" i="1"/>
  <c r="FH703" i="1"/>
  <c r="FH704" i="1"/>
  <c r="FH705" i="1"/>
  <c r="FH706" i="1"/>
  <c r="FH707" i="1"/>
  <c r="FH708" i="1"/>
  <c r="FH709" i="1"/>
  <c r="FH710" i="1"/>
  <c r="FH711" i="1"/>
  <c r="FH712" i="1"/>
  <c r="FH713" i="1"/>
  <c r="FH714" i="1"/>
  <c r="FH715" i="1"/>
  <c r="FH716" i="1"/>
  <c r="FH717" i="1"/>
  <c r="FH718" i="1"/>
  <c r="FH719" i="1"/>
  <c r="FH720" i="1"/>
  <c r="FH721" i="1"/>
  <c r="FH722" i="1"/>
  <c r="FH723" i="1"/>
  <c r="FH724" i="1"/>
  <c r="FH725" i="1"/>
  <c r="FH726" i="1"/>
  <c r="FH727" i="1"/>
  <c r="FH728" i="1"/>
  <c r="FH729" i="1"/>
  <c r="FH730" i="1"/>
  <c r="FH731" i="1"/>
  <c r="FH732" i="1"/>
  <c r="FH733" i="1"/>
  <c r="FH734" i="1"/>
  <c r="FH735" i="1"/>
  <c r="FH736" i="1"/>
  <c r="FH737" i="1"/>
  <c r="FH738" i="1"/>
  <c r="FH739" i="1"/>
  <c r="FH740" i="1"/>
  <c r="FH741" i="1"/>
  <c r="FH742" i="1"/>
  <c r="FH743" i="1"/>
  <c r="FH744" i="1"/>
  <c r="FH745" i="1"/>
  <c r="FH746" i="1"/>
  <c r="FH747" i="1"/>
  <c r="FH748" i="1"/>
  <c r="FH749" i="1"/>
  <c r="FH750" i="1"/>
  <c r="FH751" i="1"/>
  <c r="FH752" i="1"/>
  <c r="FH753" i="1"/>
  <c r="FH754" i="1"/>
  <c r="FH755" i="1"/>
  <c r="FH756" i="1"/>
  <c r="FH757" i="1"/>
  <c r="FH758" i="1"/>
  <c r="FH759" i="1"/>
  <c r="FH760" i="1"/>
  <c r="FH761" i="1"/>
  <c r="FH762" i="1"/>
  <c r="FH763" i="1"/>
  <c r="FH764" i="1"/>
  <c r="FH765" i="1"/>
  <c r="FH766" i="1"/>
  <c r="FH767" i="1"/>
  <c r="FH768" i="1"/>
  <c r="FH769" i="1"/>
  <c r="FH770" i="1"/>
  <c r="FH771" i="1"/>
  <c r="FH772" i="1"/>
  <c r="FH773" i="1"/>
  <c r="FH774" i="1"/>
  <c r="FH775" i="1"/>
  <c r="FH776" i="1"/>
  <c r="FH777" i="1"/>
  <c r="FH778" i="1"/>
  <c r="FH779" i="1"/>
  <c r="FH780" i="1"/>
  <c r="FH781" i="1"/>
  <c r="FH782" i="1"/>
  <c r="FH783" i="1"/>
  <c r="FH784" i="1"/>
  <c r="FH785" i="1"/>
  <c r="FH786" i="1"/>
  <c r="FH787" i="1"/>
  <c r="FH788" i="1"/>
  <c r="FH789" i="1"/>
  <c r="FH790" i="1"/>
  <c r="FH791" i="1"/>
  <c r="FH792" i="1"/>
  <c r="FH793" i="1"/>
  <c r="FH794" i="1"/>
  <c r="FH795" i="1"/>
  <c r="FH796" i="1"/>
  <c r="FH797" i="1"/>
  <c r="FH798" i="1"/>
  <c r="FH799" i="1"/>
  <c r="FH800" i="1"/>
  <c r="FH801" i="1"/>
  <c r="FH802" i="1"/>
  <c r="FH803" i="1"/>
  <c r="FH804" i="1"/>
  <c r="FH805" i="1"/>
  <c r="FH806" i="1"/>
  <c r="FH807" i="1"/>
  <c r="FH808" i="1"/>
  <c r="FH809" i="1"/>
  <c r="FH810" i="1"/>
  <c r="FH811" i="1"/>
  <c r="FH812" i="1"/>
  <c r="FH813" i="1"/>
  <c r="FH814" i="1"/>
  <c r="FH815" i="1"/>
  <c r="FH816" i="1"/>
  <c r="FH817" i="1"/>
  <c r="FH818" i="1"/>
  <c r="FH819" i="1"/>
  <c r="FH820" i="1"/>
  <c r="FH821" i="1"/>
  <c r="FH822" i="1"/>
  <c r="FH823" i="1"/>
  <c r="FH824" i="1"/>
  <c r="FH825" i="1"/>
  <c r="FH826" i="1"/>
  <c r="FH827" i="1"/>
  <c r="FH828" i="1"/>
  <c r="FH829" i="1"/>
  <c r="FH830" i="1"/>
  <c r="FH831" i="1"/>
  <c r="FH832" i="1"/>
  <c r="FH833" i="1"/>
  <c r="FH834" i="1"/>
  <c r="FH835" i="1"/>
  <c r="FH836" i="1"/>
  <c r="FH837" i="1"/>
  <c r="FH838" i="1"/>
  <c r="FH839" i="1"/>
  <c r="FH840" i="1"/>
  <c r="FH841" i="1"/>
  <c r="FH842" i="1"/>
  <c r="FH843" i="1"/>
  <c r="FH844" i="1"/>
  <c r="FH845" i="1"/>
  <c r="FH846" i="1"/>
  <c r="FH847" i="1"/>
  <c r="FH848" i="1"/>
  <c r="FH849" i="1"/>
  <c r="FH850" i="1"/>
  <c r="FH851" i="1"/>
  <c r="FH852" i="1"/>
  <c r="FH853" i="1"/>
  <c r="FH854" i="1"/>
  <c r="FH855" i="1"/>
  <c r="FH856" i="1"/>
  <c r="FH857" i="1"/>
  <c r="FH858" i="1"/>
  <c r="FH859" i="1"/>
  <c r="FH860" i="1"/>
  <c r="FH861" i="1"/>
  <c r="FH862" i="1"/>
  <c r="FH863" i="1"/>
  <c r="FH864" i="1"/>
  <c r="FH865" i="1"/>
  <c r="FH866" i="1"/>
  <c r="FH867" i="1"/>
  <c r="FH868" i="1"/>
  <c r="FH869" i="1"/>
  <c r="FH870" i="1"/>
  <c r="FH871" i="1"/>
  <c r="FH872" i="1"/>
  <c r="FH873" i="1"/>
  <c r="FH874" i="1"/>
  <c r="FH875" i="1"/>
  <c r="FH876" i="1"/>
  <c r="FH877" i="1"/>
  <c r="FH878" i="1"/>
  <c r="FH879" i="1"/>
  <c r="FH880" i="1"/>
  <c r="FH881" i="1"/>
  <c r="FH882" i="1"/>
  <c r="FH883" i="1"/>
  <c r="FH884" i="1"/>
  <c r="FH885" i="1"/>
  <c r="FH886" i="1"/>
  <c r="FH887" i="1"/>
  <c r="FH888" i="1"/>
  <c r="FH889" i="1"/>
  <c r="FH890" i="1"/>
  <c r="FH891" i="1"/>
  <c r="FH892" i="1"/>
  <c r="FH893" i="1"/>
  <c r="FH894" i="1"/>
  <c r="FH895" i="1"/>
  <c r="FH896" i="1"/>
  <c r="FH897" i="1"/>
  <c r="FH898" i="1"/>
  <c r="FH899" i="1"/>
  <c r="FH900" i="1"/>
  <c r="FH901" i="1"/>
  <c r="FH902" i="1"/>
  <c r="FH903" i="1"/>
  <c r="FH904" i="1"/>
  <c r="FH905" i="1"/>
  <c r="FH906" i="1"/>
  <c r="FH907" i="1"/>
  <c r="FH908" i="1"/>
  <c r="FH909" i="1"/>
  <c r="FH910" i="1"/>
  <c r="FH911" i="1"/>
  <c r="FH912" i="1"/>
  <c r="FH913" i="1"/>
  <c r="FH914" i="1"/>
  <c r="FH915" i="1"/>
  <c r="FH916" i="1"/>
  <c r="FH917" i="1"/>
  <c r="FH918" i="1"/>
  <c r="FH919" i="1"/>
  <c r="FH920" i="1"/>
  <c r="FH921" i="1"/>
  <c r="FH922" i="1"/>
  <c r="FH923" i="1"/>
  <c r="FH924" i="1"/>
  <c r="FH925" i="1"/>
  <c r="FH926" i="1"/>
  <c r="FH927" i="1"/>
  <c r="FH928" i="1"/>
  <c r="FH929" i="1"/>
  <c r="FH930" i="1"/>
  <c r="FH931" i="1"/>
  <c r="FH932" i="1"/>
  <c r="FH933" i="1"/>
  <c r="FH934" i="1"/>
  <c r="FH935" i="1"/>
  <c r="FH936" i="1"/>
  <c r="FH937" i="1"/>
  <c r="FH938" i="1"/>
  <c r="FH939" i="1"/>
  <c r="FH940" i="1"/>
  <c r="FH941" i="1"/>
  <c r="FH942" i="1"/>
  <c r="FH943" i="1"/>
  <c r="FH944" i="1"/>
  <c r="FH945" i="1"/>
  <c r="FH946" i="1"/>
  <c r="FH947" i="1"/>
  <c r="FH948" i="1"/>
  <c r="FH949" i="1"/>
  <c r="FH950" i="1"/>
  <c r="FH951" i="1"/>
  <c r="FH952" i="1"/>
  <c r="FH953" i="1"/>
  <c r="FH954" i="1"/>
  <c r="FH955" i="1"/>
  <c r="FH956" i="1"/>
  <c r="FH957" i="1"/>
  <c r="FH958" i="1"/>
  <c r="FH959" i="1"/>
  <c r="FH960" i="1"/>
  <c r="FH961" i="1"/>
  <c r="FH962" i="1"/>
  <c r="FH963" i="1"/>
  <c r="FH964" i="1"/>
  <c r="FH965" i="1"/>
  <c r="FH966" i="1"/>
  <c r="FH967" i="1"/>
  <c r="FH968" i="1"/>
  <c r="FH969" i="1"/>
  <c r="FH970" i="1"/>
  <c r="FH971" i="1"/>
  <c r="FH972" i="1"/>
  <c r="FH973" i="1"/>
  <c r="FH974" i="1"/>
  <c r="FH975" i="1"/>
  <c r="FH976" i="1"/>
  <c r="FH977" i="1"/>
  <c r="FH978" i="1"/>
  <c r="FH979" i="1"/>
  <c r="FH980" i="1"/>
  <c r="FH981" i="1"/>
  <c r="FH982" i="1"/>
  <c r="FH983" i="1"/>
  <c r="FH984" i="1"/>
  <c r="FH985" i="1"/>
  <c r="FH986" i="1"/>
  <c r="FH987" i="1"/>
  <c r="FH988" i="1"/>
  <c r="FH989" i="1"/>
  <c r="FH990" i="1"/>
  <c r="FH991" i="1"/>
  <c r="FH992" i="1"/>
  <c r="FH993" i="1"/>
  <c r="FH994" i="1"/>
  <c r="FH995" i="1"/>
  <c r="FH996" i="1"/>
  <c r="FH997" i="1"/>
  <c r="FH998" i="1"/>
  <c r="FH999" i="1"/>
  <c r="FH1000" i="1"/>
  <c r="FH1001" i="1"/>
  <c r="FH1002" i="1"/>
  <c r="FH1003" i="1"/>
  <c r="FH1004" i="1"/>
  <c r="FH1005" i="1"/>
  <c r="FD6" i="1"/>
  <c r="FD7" i="1"/>
  <c r="FD8" i="1"/>
  <c r="FD9" i="1"/>
  <c r="FD10" i="1"/>
  <c r="FD11" i="1"/>
  <c r="FD12" i="1"/>
  <c r="FD13" i="1"/>
  <c r="FD14" i="1"/>
  <c r="FD15" i="1"/>
  <c r="FD16" i="1"/>
  <c r="FD17" i="1"/>
  <c r="FD18" i="1"/>
  <c r="FD19" i="1"/>
  <c r="FD20" i="1"/>
  <c r="FD21" i="1"/>
  <c r="FD22" i="1"/>
  <c r="FD23" i="1"/>
  <c r="FD24" i="1"/>
  <c r="FD25" i="1"/>
  <c r="FD26" i="1"/>
  <c r="FD27" i="1"/>
  <c r="FD28" i="1"/>
  <c r="FD29" i="1"/>
  <c r="FD30" i="1"/>
  <c r="FD31" i="1"/>
  <c r="FD32" i="1"/>
  <c r="FD33" i="1"/>
  <c r="FD34" i="1"/>
  <c r="FD35" i="1"/>
  <c r="FD36" i="1"/>
  <c r="FD37" i="1"/>
  <c r="FD38" i="1"/>
  <c r="FD39" i="1"/>
  <c r="FD40" i="1"/>
  <c r="FD41" i="1"/>
  <c r="FD42" i="1"/>
  <c r="FD43" i="1"/>
  <c r="FD44" i="1"/>
  <c r="FD45" i="1"/>
  <c r="FD46" i="1"/>
  <c r="FD47" i="1"/>
  <c r="FD48" i="1"/>
  <c r="FD49" i="1"/>
  <c r="FD50" i="1"/>
  <c r="FD51" i="1"/>
  <c r="FD52" i="1"/>
  <c r="FD53" i="1"/>
  <c r="FD54" i="1"/>
  <c r="FD55" i="1"/>
  <c r="FD56" i="1"/>
  <c r="FD57" i="1"/>
  <c r="FD58" i="1"/>
  <c r="FD59" i="1"/>
  <c r="FD60" i="1"/>
  <c r="FD61" i="1"/>
  <c r="FD62" i="1"/>
  <c r="FD63" i="1"/>
  <c r="FD64" i="1"/>
  <c r="FD65" i="1"/>
  <c r="FD66" i="1"/>
  <c r="FD67" i="1"/>
  <c r="FD68" i="1"/>
  <c r="FD69" i="1"/>
  <c r="FD70" i="1"/>
  <c r="FD71" i="1"/>
  <c r="FD72" i="1"/>
  <c r="FD73" i="1"/>
  <c r="FD74" i="1"/>
  <c r="FD75" i="1"/>
  <c r="FD76" i="1"/>
  <c r="FD77" i="1"/>
  <c r="FD78" i="1"/>
  <c r="FD79" i="1"/>
  <c r="FD80" i="1"/>
  <c r="FD81" i="1"/>
  <c r="FD82" i="1"/>
  <c r="FD83" i="1"/>
  <c r="FD84" i="1"/>
  <c r="FD85" i="1"/>
  <c r="FD86" i="1"/>
  <c r="FD87" i="1"/>
  <c r="FD88" i="1"/>
  <c r="FD89" i="1"/>
  <c r="FD90" i="1"/>
  <c r="FD91" i="1"/>
  <c r="FD92" i="1"/>
  <c r="FD93" i="1"/>
  <c r="FD94" i="1"/>
  <c r="FD95" i="1"/>
  <c r="FD96" i="1"/>
  <c r="FD97" i="1"/>
  <c r="FD98" i="1"/>
  <c r="FD99" i="1"/>
  <c r="FD100" i="1"/>
  <c r="FD101" i="1"/>
  <c r="FD102" i="1"/>
  <c r="FD103" i="1"/>
  <c r="FD104" i="1"/>
  <c r="FD105" i="1"/>
  <c r="FD106" i="1"/>
  <c r="FD107" i="1"/>
  <c r="FD108" i="1"/>
  <c r="FD109" i="1"/>
  <c r="FD110" i="1"/>
  <c r="FD111" i="1"/>
  <c r="FD112" i="1"/>
  <c r="FD113" i="1"/>
  <c r="FD114" i="1"/>
  <c r="FD115" i="1"/>
  <c r="FD116" i="1"/>
  <c r="FD117" i="1"/>
  <c r="FD118" i="1"/>
  <c r="FD119" i="1"/>
  <c r="FD120" i="1"/>
  <c r="FD121" i="1"/>
  <c r="FD122" i="1"/>
  <c r="FD123" i="1"/>
  <c r="FD124" i="1"/>
  <c r="FD125" i="1"/>
  <c r="FD126" i="1"/>
  <c r="FD127" i="1"/>
  <c r="FD128" i="1"/>
  <c r="FD129" i="1"/>
  <c r="FD130" i="1"/>
  <c r="FD131" i="1"/>
  <c r="FD132" i="1"/>
  <c r="FD133" i="1"/>
  <c r="FD134" i="1"/>
  <c r="FD135" i="1"/>
  <c r="FD136" i="1"/>
  <c r="FD137" i="1"/>
  <c r="FD138" i="1"/>
  <c r="FD139" i="1"/>
  <c r="FD140" i="1"/>
  <c r="FD141" i="1"/>
  <c r="FD142" i="1"/>
  <c r="FD143" i="1"/>
  <c r="FD144" i="1"/>
  <c r="FD145" i="1"/>
  <c r="FD146" i="1"/>
  <c r="FD147" i="1"/>
  <c r="FD148" i="1"/>
  <c r="FD149" i="1"/>
  <c r="FD150" i="1"/>
  <c r="FD151" i="1"/>
  <c r="FD152" i="1"/>
  <c r="FD153" i="1"/>
  <c r="FD154" i="1"/>
  <c r="FD155" i="1"/>
  <c r="FD156" i="1"/>
  <c r="FD157" i="1"/>
  <c r="FD158" i="1"/>
  <c r="FD159" i="1"/>
  <c r="FD160" i="1"/>
  <c r="FD161" i="1"/>
  <c r="FD162" i="1"/>
  <c r="FD163" i="1"/>
  <c r="FD164" i="1"/>
  <c r="FD165" i="1"/>
  <c r="FD166" i="1"/>
  <c r="FD167" i="1"/>
  <c r="FD168" i="1"/>
  <c r="FD169" i="1"/>
  <c r="FD170" i="1"/>
  <c r="FD171" i="1"/>
  <c r="FD172" i="1"/>
  <c r="FD173" i="1"/>
  <c r="FD174" i="1"/>
  <c r="FD175" i="1"/>
  <c r="FD176" i="1"/>
  <c r="FD177" i="1"/>
  <c r="FD178" i="1"/>
  <c r="FD179" i="1"/>
  <c r="FD180" i="1"/>
  <c r="FD181" i="1"/>
  <c r="FD182" i="1"/>
  <c r="FD183" i="1"/>
  <c r="FD184" i="1"/>
  <c r="FD185" i="1"/>
  <c r="FD186" i="1"/>
  <c r="FD187" i="1"/>
  <c r="FD188" i="1"/>
  <c r="FD189" i="1"/>
  <c r="FD190" i="1"/>
  <c r="FD191" i="1"/>
  <c r="FD192" i="1"/>
  <c r="FD193" i="1"/>
  <c r="FD194" i="1"/>
  <c r="FD195" i="1"/>
  <c r="FD196" i="1"/>
  <c r="FD197" i="1"/>
  <c r="FD198" i="1"/>
  <c r="FD199" i="1"/>
  <c r="FD200" i="1"/>
  <c r="FD201" i="1"/>
  <c r="FD202" i="1"/>
  <c r="FD203" i="1"/>
  <c r="FD204" i="1"/>
  <c r="FD205" i="1"/>
  <c r="FD206" i="1"/>
  <c r="FD207" i="1"/>
  <c r="FD208" i="1"/>
  <c r="FD209" i="1"/>
  <c r="FD210" i="1"/>
  <c r="FD211" i="1"/>
  <c r="FD212" i="1"/>
  <c r="FD213" i="1"/>
  <c r="FD214" i="1"/>
  <c r="FD215" i="1"/>
  <c r="FD216" i="1"/>
  <c r="FD217" i="1"/>
  <c r="FD218" i="1"/>
  <c r="FD219" i="1"/>
  <c r="FD220" i="1"/>
  <c r="FD221" i="1"/>
  <c r="FD222" i="1"/>
  <c r="FD223" i="1"/>
  <c r="FD224" i="1"/>
  <c r="FD225" i="1"/>
  <c r="FD226" i="1"/>
  <c r="FD227" i="1"/>
  <c r="FD228" i="1"/>
  <c r="FD229" i="1"/>
  <c r="FD230" i="1"/>
  <c r="FD231" i="1"/>
  <c r="FD232" i="1"/>
  <c r="FD233" i="1"/>
  <c r="FD234" i="1"/>
  <c r="FD235" i="1"/>
  <c r="FD236" i="1"/>
  <c r="FD237" i="1"/>
  <c r="FD238" i="1"/>
  <c r="FD239" i="1"/>
  <c r="FD240" i="1"/>
  <c r="FD241" i="1"/>
  <c r="FD242" i="1"/>
  <c r="FD243" i="1"/>
  <c r="FD244" i="1"/>
  <c r="FD245" i="1"/>
  <c r="FD246" i="1"/>
  <c r="FD247" i="1"/>
  <c r="FD248" i="1"/>
  <c r="FD249" i="1"/>
  <c r="FD250" i="1"/>
  <c r="FD251" i="1"/>
  <c r="FD252" i="1"/>
  <c r="FD253" i="1"/>
  <c r="FD254" i="1"/>
  <c r="FD255" i="1"/>
  <c r="FD256" i="1"/>
  <c r="FD257" i="1"/>
  <c r="FD258" i="1"/>
  <c r="FD259" i="1"/>
  <c r="FD260" i="1"/>
  <c r="FD261" i="1"/>
  <c r="FD262" i="1"/>
  <c r="FD263" i="1"/>
  <c r="FD264" i="1"/>
  <c r="FD265" i="1"/>
  <c r="FD266" i="1"/>
  <c r="FD267" i="1"/>
  <c r="FD268" i="1"/>
  <c r="FD269" i="1"/>
  <c r="FD270" i="1"/>
  <c r="FD271" i="1"/>
  <c r="FD272" i="1"/>
  <c r="FD273" i="1"/>
  <c r="FD274" i="1"/>
  <c r="FD275" i="1"/>
  <c r="FD276" i="1"/>
  <c r="FD277" i="1"/>
  <c r="FD278" i="1"/>
  <c r="FD279" i="1"/>
  <c r="FD280" i="1"/>
  <c r="FD281" i="1"/>
  <c r="FD282" i="1"/>
  <c r="FD283" i="1"/>
  <c r="FD284" i="1"/>
  <c r="FD285" i="1"/>
  <c r="FD286" i="1"/>
  <c r="FD287" i="1"/>
  <c r="FD288" i="1"/>
  <c r="FD289" i="1"/>
  <c r="FD290" i="1"/>
  <c r="FD291" i="1"/>
  <c r="FD292" i="1"/>
  <c r="FD293" i="1"/>
  <c r="FD294" i="1"/>
  <c r="FD295" i="1"/>
  <c r="FD296" i="1"/>
  <c r="FD297" i="1"/>
  <c r="FD298" i="1"/>
  <c r="FD299" i="1"/>
  <c r="FD300" i="1"/>
  <c r="FD301" i="1"/>
  <c r="FD302" i="1"/>
  <c r="FD303" i="1"/>
  <c r="FD304" i="1"/>
  <c r="FD305" i="1"/>
  <c r="FD306" i="1"/>
  <c r="FD307" i="1"/>
  <c r="FD308" i="1"/>
  <c r="FD309" i="1"/>
  <c r="FD310" i="1"/>
  <c r="FD311" i="1"/>
  <c r="FD312" i="1"/>
  <c r="FD313" i="1"/>
  <c r="FD314" i="1"/>
  <c r="FD315" i="1"/>
  <c r="FD316" i="1"/>
  <c r="FD317" i="1"/>
  <c r="FD318" i="1"/>
  <c r="FD319" i="1"/>
  <c r="FD320" i="1"/>
  <c r="FD321" i="1"/>
  <c r="FD322" i="1"/>
  <c r="FD323" i="1"/>
  <c r="FD324" i="1"/>
  <c r="FD325" i="1"/>
  <c r="FD326" i="1"/>
  <c r="FD327" i="1"/>
  <c r="FD328" i="1"/>
  <c r="FD329" i="1"/>
  <c r="FD330" i="1"/>
  <c r="FD331" i="1"/>
  <c r="FD332" i="1"/>
  <c r="FD333" i="1"/>
  <c r="FD334" i="1"/>
  <c r="FD335" i="1"/>
  <c r="FD336" i="1"/>
  <c r="FD337" i="1"/>
  <c r="FD338" i="1"/>
  <c r="FD339" i="1"/>
  <c r="FD340" i="1"/>
  <c r="FD341" i="1"/>
  <c r="FD342" i="1"/>
  <c r="FD343" i="1"/>
  <c r="FD344" i="1"/>
  <c r="FD345" i="1"/>
  <c r="FD346" i="1"/>
  <c r="FD347" i="1"/>
  <c r="FD348" i="1"/>
  <c r="FD349" i="1"/>
  <c r="FD350" i="1"/>
  <c r="FD351" i="1"/>
  <c r="FD352" i="1"/>
  <c r="FD353" i="1"/>
  <c r="FD354" i="1"/>
  <c r="FD355" i="1"/>
  <c r="FD356" i="1"/>
  <c r="FD357" i="1"/>
  <c r="FD358" i="1"/>
  <c r="FD359" i="1"/>
  <c r="FD360" i="1"/>
  <c r="FD361" i="1"/>
  <c r="FD362" i="1"/>
  <c r="FD363" i="1"/>
  <c r="FD364" i="1"/>
  <c r="FD365" i="1"/>
  <c r="FD366" i="1"/>
  <c r="FD367" i="1"/>
  <c r="FD368" i="1"/>
  <c r="FD369" i="1"/>
  <c r="FD370" i="1"/>
  <c r="FD371" i="1"/>
  <c r="FD372" i="1"/>
  <c r="FD373" i="1"/>
  <c r="FD374" i="1"/>
  <c r="FD375" i="1"/>
  <c r="FD376" i="1"/>
  <c r="FD377" i="1"/>
  <c r="FD378" i="1"/>
  <c r="FD379" i="1"/>
  <c r="FD380" i="1"/>
  <c r="FD381" i="1"/>
  <c r="FD382" i="1"/>
  <c r="FD383" i="1"/>
  <c r="FD384" i="1"/>
  <c r="FD385" i="1"/>
  <c r="FD386" i="1"/>
  <c r="FD387" i="1"/>
  <c r="FD388" i="1"/>
  <c r="FD389" i="1"/>
  <c r="FD390" i="1"/>
  <c r="FD391" i="1"/>
  <c r="FD392" i="1"/>
  <c r="FD393" i="1"/>
  <c r="FD394" i="1"/>
  <c r="FD395" i="1"/>
  <c r="FD396" i="1"/>
  <c r="FD397" i="1"/>
  <c r="FD398" i="1"/>
  <c r="FD399" i="1"/>
  <c r="FD400" i="1"/>
  <c r="FD401" i="1"/>
  <c r="FD402" i="1"/>
  <c r="FD403" i="1"/>
  <c r="FD404" i="1"/>
  <c r="FD405" i="1"/>
  <c r="FD406" i="1"/>
  <c r="FD407" i="1"/>
  <c r="FD408" i="1"/>
  <c r="FD409" i="1"/>
  <c r="FD410" i="1"/>
  <c r="FD411" i="1"/>
  <c r="FD412" i="1"/>
  <c r="FD413" i="1"/>
  <c r="FD414" i="1"/>
  <c r="FD415" i="1"/>
  <c r="FD416" i="1"/>
  <c r="FD417" i="1"/>
  <c r="FD418" i="1"/>
  <c r="FD419" i="1"/>
  <c r="FD420" i="1"/>
  <c r="FD421" i="1"/>
  <c r="FD422" i="1"/>
  <c r="FD423" i="1"/>
  <c r="FD424" i="1"/>
  <c r="FD425" i="1"/>
  <c r="FD426" i="1"/>
  <c r="FD427" i="1"/>
  <c r="FD428" i="1"/>
  <c r="FD429" i="1"/>
  <c r="FD430" i="1"/>
  <c r="FD431" i="1"/>
  <c r="FD432" i="1"/>
  <c r="FD433" i="1"/>
  <c r="FD434" i="1"/>
  <c r="FD435" i="1"/>
  <c r="FD436" i="1"/>
  <c r="FD437" i="1"/>
  <c r="FD438" i="1"/>
  <c r="FD439" i="1"/>
  <c r="FD440" i="1"/>
  <c r="FD441" i="1"/>
  <c r="FD442" i="1"/>
  <c r="FD443" i="1"/>
  <c r="FD444" i="1"/>
  <c r="FD445" i="1"/>
  <c r="FD446" i="1"/>
  <c r="FD447" i="1"/>
  <c r="FD448" i="1"/>
  <c r="FD449" i="1"/>
  <c r="FD450" i="1"/>
  <c r="FD451" i="1"/>
  <c r="FD452" i="1"/>
  <c r="FD453" i="1"/>
  <c r="FD454" i="1"/>
  <c r="FD455" i="1"/>
  <c r="FD456" i="1"/>
  <c r="FD457" i="1"/>
  <c r="FD458" i="1"/>
  <c r="FD459" i="1"/>
  <c r="FD460" i="1"/>
  <c r="FD461" i="1"/>
  <c r="FD462" i="1"/>
  <c r="FD463" i="1"/>
  <c r="FD464" i="1"/>
  <c r="FD465" i="1"/>
  <c r="FD466" i="1"/>
  <c r="FD467" i="1"/>
  <c r="FD468" i="1"/>
  <c r="FD469" i="1"/>
  <c r="FD470" i="1"/>
  <c r="FD471" i="1"/>
  <c r="FD472" i="1"/>
  <c r="FD473" i="1"/>
  <c r="FD474" i="1"/>
  <c r="FD475" i="1"/>
  <c r="FD476" i="1"/>
  <c r="FD477" i="1"/>
  <c r="FD478" i="1"/>
  <c r="FD479" i="1"/>
  <c r="FD480" i="1"/>
  <c r="FD481" i="1"/>
  <c r="FD482" i="1"/>
  <c r="FD483" i="1"/>
  <c r="FD484" i="1"/>
  <c r="FD485" i="1"/>
  <c r="FD486" i="1"/>
  <c r="FD487" i="1"/>
  <c r="FD488" i="1"/>
  <c r="FD489" i="1"/>
  <c r="FD490" i="1"/>
  <c r="FD491" i="1"/>
  <c r="FD492" i="1"/>
  <c r="FD493" i="1"/>
  <c r="FD494" i="1"/>
  <c r="FD495" i="1"/>
  <c r="FD496" i="1"/>
  <c r="FD497" i="1"/>
  <c r="FD498" i="1"/>
  <c r="FD499" i="1"/>
  <c r="FD500" i="1"/>
  <c r="FD501" i="1"/>
  <c r="FD502" i="1"/>
  <c r="FD503" i="1"/>
  <c r="FD504" i="1"/>
  <c r="FD505" i="1"/>
  <c r="FD506" i="1"/>
  <c r="FD507" i="1"/>
  <c r="FD508" i="1"/>
  <c r="FD509" i="1"/>
  <c r="FD510" i="1"/>
  <c r="FD511" i="1"/>
  <c r="FD512" i="1"/>
  <c r="FD513" i="1"/>
  <c r="FD514" i="1"/>
  <c r="FD515" i="1"/>
  <c r="FD516" i="1"/>
  <c r="FD517" i="1"/>
  <c r="FD518" i="1"/>
  <c r="FD519" i="1"/>
  <c r="FD520" i="1"/>
  <c r="FD521" i="1"/>
  <c r="FD522" i="1"/>
  <c r="FD523" i="1"/>
  <c r="FD524" i="1"/>
  <c r="FD525" i="1"/>
  <c r="FD526" i="1"/>
  <c r="FD527" i="1"/>
  <c r="FD528" i="1"/>
  <c r="FD529" i="1"/>
  <c r="FD530" i="1"/>
  <c r="FD531" i="1"/>
  <c r="FD532" i="1"/>
  <c r="FD533" i="1"/>
  <c r="FD534" i="1"/>
  <c r="FD535" i="1"/>
  <c r="FD536" i="1"/>
  <c r="FD537" i="1"/>
  <c r="FD538" i="1"/>
  <c r="FD539" i="1"/>
  <c r="FD540" i="1"/>
  <c r="FD541" i="1"/>
  <c r="FD542" i="1"/>
  <c r="FD543" i="1"/>
  <c r="FD544" i="1"/>
  <c r="FD545" i="1"/>
  <c r="FD546" i="1"/>
  <c r="FD547" i="1"/>
  <c r="FD548" i="1"/>
  <c r="FD549" i="1"/>
  <c r="FD550" i="1"/>
  <c r="FD551" i="1"/>
  <c r="FD552" i="1"/>
  <c r="FD553" i="1"/>
  <c r="FD554" i="1"/>
  <c r="FD555" i="1"/>
  <c r="FD556" i="1"/>
  <c r="FD557" i="1"/>
  <c r="FD558" i="1"/>
  <c r="FD559" i="1"/>
  <c r="FD560" i="1"/>
  <c r="FD561" i="1"/>
  <c r="FD562" i="1"/>
  <c r="FD563" i="1"/>
  <c r="FD564" i="1"/>
  <c r="FD565" i="1"/>
  <c r="FD566" i="1"/>
  <c r="FD567" i="1"/>
  <c r="FD568" i="1"/>
  <c r="FD569" i="1"/>
  <c r="FD570" i="1"/>
  <c r="FD571" i="1"/>
  <c r="FD572" i="1"/>
  <c r="FD573" i="1"/>
  <c r="FD574" i="1"/>
  <c r="FD575" i="1"/>
  <c r="FD576" i="1"/>
  <c r="FD577" i="1"/>
  <c r="FD578" i="1"/>
  <c r="FD579" i="1"/>
  <c r="FD580" i="1"/>
  <c r="FD581" i="1"/>
  <c r="FD582" i="1"/>
  <c r="FD583" i="1"/>
  <c r="FD584" i="1"/>
  <c r="FD585" i="1"/>
  <c r="FD586" i="1"/>
  <c r="FD587" i="1"/>
  <c r="FD588" i="1"/>
  <c r="FD589" i="1"/>
  <c r="FD590" i="1"/>
  <c r="FD591" i="1"/>
  <c r="FD592" i="1"/>
  <c r="FD593" i="1"/>
  <c r="FD594" i="1"/>
  <c r="FD595" i="1"/>
  <c r="FD596" i="1"/>
  <c r="FD597" i="1"/>
  <c r="FD598" i="1"/>
  <c r="FD599" i="1"/>
  <c r="FD600" i="1"/>
  <c r="FD601" i="1"/>
  <c r="FD602" i="1"/>
  <c r="FD603" i="1"/>
  <c r="FD604" i="1"/>
  <c r="FD605" i="1"/>
  <c r="FD606" i="1"/>
  <c r="FD607" i="1"/>
  <c r="FD608" i="1"/>
  <c r="FD609" i="1"/>
  <c r="FD610" i="1"/>
  <c r="FD611" i="1"/>
  <c r="FD612" i="1"/>
  <c r="FD613" i="1"/>
  <c r="FD614" i="1"/>
  <c r="FD615" i="1"/>
  <c r="FD616" i="1"/>
  <c r="FD617" i="1"/>
  <c r="FD618" i="1"/>
  <c r="FD619" i="1"/>
  <c r="FD620" i="1"/>
  <c r="FD621" i="1"/>
  <c r="FD622" i="1"/>
  <c r="FD623" i="1"/>
  <c r="FD624" i="1"/>
  <c r="FD625" i="1"/>
  <c r="FD626" i="1"/>
  <c r="FD627" i="1"/>
  <c r="FD628" i="1"/>
  <c r="FD629" i="1"/>
  <c r="FD630" i="1"/>
  <c r="FD631" i="1"/>
  <c r="FD632" i="1"/>
  <c r="FD633" i="1"/>
  <c r="FD634" i="1"/>
  <c r="FD635" i="1"/>
  <c r="FD636" i="1"/>
  <c r="FD637" i="1"/>
  <c r="FD638" i="1"/>
  <c r="FD639" i="1"/>
  <c r="FD640" i="1"/>
  <c r="FD641" i="1"/>
  <c r="FD642" i="1"/>
  <c r="FD643" i="1"/>
  <c r="FD644" i="1"/>
  <c r="FD645" i="1"/>
  <c r="FD646" i="1"/>
  <c r="FD647" i="1"/>
  <c r="FD648" i="1"/>
  <c r="FD649" i="1"/>
  <c r="FD650" i="1"/>
  <c r="FD651" i="1"/>
  <c r="FD652" i="1"/>
  <c r="FD653" i="1"/>
  <c r="FD654" i="1"/>
  <c r="FD655" i="1"/>
  <c r="FD656" i="1"/>
  <c r="FD657" i="1"/>
  <c r="FD658" i="1"/>
  <c r="FD659" i="1"/>
  <c r="FD660" i="1"/>
  <c r="FD661" i="1"/>
  <c r="FD662" i="1"/>
  <c r="FD663" i="1"/>
  <c r="FD664" i="1"/>
  <c r="FD665" i="1"/>
  <c r="FD666" i="1"/>
  <c r="FD667" i="1"/>
  <c r="FD668" i="1"/>
  <c r="FD669" i="1"/>
  <c r="FD670" i="1"/>
  <c r="FD671" i="1"/>
  <c r="FD672" i="1"/>
  <c r="FD673" i="1"/>
  <c r="FD674" i="1"/>
  <c r="FD675" i="1"/>
  <c r="FD676" i="1"/>
  <c r="FD677" i="1"/>
  <c r="FD678" i="1"/>
  <c r="FD679" i="1"/>
  <c r="FD680" i="1"/>
  <c r="FD681" i="1"/>
  <c r="FD682" i="1"/>
  <c r="FD683" i="1"/>
  <c r="FD684" i="1"/>
  <c r="FD685" i="1"/>
  <c r="FD686" i="1"/>
  <c r="FD687" i="1"/>
  <c r="FD688" i="1"/>
  <c r="FD689" i="1"/>
  <c r="FD690" i="1"/>
  <c r="FD691" i="1"/>
  <c r="FD692" i="1"/>
  <c r="FD693" i="1"/>
  <c r="FD694" i="1"/>
  <c r="FD695" i="1"/>
  <c r="FD696" i="1"/>
  <c r="FD697" i="1"/>
  <c r="FD698" i="1"/>
  <c r="FD699" i="1"/>
  <c r="FD700" i="1"/>
  <c r="FD701" i="1"/>
  <c r="FD702" i="1"/>
  <c r="FD703" i="1"/>
  <c r="FD704" i="1"/>
  <c r="FD705" i="1"/>
  <c r="FD706" i="1"/>
  <c r="FD707" i="1"/>
  <c r="FD708" i="1"/>
  <c r="FD709" i="1"/>
  <c r="FD710" i="1"/>
  <c r="FD711" i="1"/>
  <c r="FD712" i="1"/>
  <c r="FD713" i="1"/>
  <c r="FD714" i="1"/>
  <c r="FD715" i="1"/>
  <c r="FD716" i="1"/>
  <c r="FD717" i="1"/>
  <c r="FD718" i="1"/>
  <c r="FD719" i="1"/>
  <c r="FD720" i="1"/>
  <c r="FD721" i="1"/>
  <c r="FD722" i="1"/>
  <c r="FD723" i="1"/>
  <c r="FD724" i="1"/>
  <c r="FD725" i="1"/>
  <c r="FD726" i="1"/>
  <c r="FD727" i="1"/>
  <c r="FD728" i="1"/>
  <c r="FD729" i="1"/>
  <c r="FD730" i="1"/>
  <c r="FD731" i="1"/>
  <c r="FD732" i="1"/>
  <c r="FD733" i="1"/>
  <c r="FD734" i="1"/>
  <c r="FD735" i="1"/>
  <c r="FD736" i="1"/>
  <c r="FD737" i="1"/>
  <c r="FD738" i="1"/>
  <c r="FD739" i="1"/>
  <c r="FD740" i="1"/>
  <c r="FD741" i="1"/>
  <c r="FD742" i="1"/>
  <c r="FD743" i="1"/>
  <c r="FD744" i="1"/>
  <c r="FD745" i="1"/>
  <c r="FD746" i="1"/>
  <c r="FD747" i="1"/>
  <c r="FD748" i="1"/>
  <c r="FD749" i="1"/>
  <c r="FD750" i="1"/>
  <c r="FD751" i="1"/>
  <c r="FD752" i="1"/>
  <c r="FD753" i="1"/>
  <c r="FD754" i="1"/>
  <c r="FD755" i="1"/>
  <c r="FD756" i="1"/>
  <c r="FD757" i="1"/>
  <c r="FD758" i="1"/>
  <c r="FD759" i="1"/>
  <c r="FD760" i="1"/>
  <c r="FD761" i="1"/>
  <c r="FD762" i="1"/>
  <c r="FD763" i="1"/>
  <c r="FD764" i="1"/>
  <c r="FD765" i="1"/>
  <c r="FD766" i="1"/>
  <c r="FD767" i="1"/>
  <c r="FD768" i="1"/>
  <c r="FD769" i="1"/>
  <c r="FD770" i="1"/>
  <c r="FD771" i="1"/>
  <c r="FD772" i="1"/>
  <c r="FD773" i="1"/>
  <c r="FD774" i="1"/>
  <c r="FD775" i="1"/>
  <c r="FD776" i="1"/>
  <c r="FD777" i="1"/>
  <c r="FD778" i="1"/>
  <c r="FD779" i="1"/>
  <c r="FD780" i="1"/>
  <c r="FD781" i="1"/>
  <c r="FD782" i="1"/>
  <c r="FD783" i="1"/>
  <c r="FD784" i="1"/>
  <c r="FD785" i="1"/>
  <c r="FD786" i="1"/>
  <c r="FD787" i="1"/>
  <c r="FD788" i="1"/>
  <c r="FD789" i="1"/>
  <c r="FD790" i="1"/>
  <c r="FD791" i="1"/>
  <c r="FD792" i="1"/>
  <c r="FD793" i="1"/>
  <c r="FD794" i="1"/>
  <c r="FD795" i="1"/>
  <c r="FD796" i="1"/>
  <c r="FD797" i="1"/>
  <c r="FD798" i="1"/>
  <c r="FD799" i="1"/>
  <c r="FD800" i="1"/>
  <c r="FD801" i="1"/>
  <c r="FD802" i="1"/>
  <c r="FD803" i="1"/>
  <c r="FD804" i="1"/>
  <c r="FD805" i="1"/>
  <c r="FD806" i="1"/>
  <c r="FD807" i="1"/>
  <c r="FD808" i="1"/>
  <c r="FD809" i="1"/>
  <c r="FD810" i="1"/>
  <c r="FD811" i="1"/>
  <c r="FD812" i="1"/>
  <c r="FD813" i="1"/>
  <c r="FD814" i="1"/>
  <c r="FD815" i="1"/>
  <c r="FD816" i="1"/>
  <c r="FD817" i="1"/>
  <c r="FD818" i="1"/>
  <c r="FD819" i="1"/>
  <c r="FD820" i="1"/>
  <c r="FD821" i="1"/>
  <c r="FD822" i="1"/>
  <c r="FD823" i="1"/>
  <c r="FD824" i="1"/>
  <c r="FD825" i="1"/>
  <c r="FD826" i="1"/>
  <c r="FD827" i="1"/>
  <c r="FD828" i="1"/>
  <c r="FD829" i="1"/>
  <c r="FD830" i="1"/>
  <c r="FD831" i="1"/>
  <c r="FD832" i="1"/>
  <c r="FD833" i="1"/>
  <c r="FD834" i="1"/>
  <c r="FD835" i="1"/>
  <c r="FD836" i="1"/>
  <c r="FD837" i="1"/>
  <c r="FD838" i="1"/>
  <c r="FD839" i="1"/>
  <c r="FD840" i="1"/>
  <c r="FD841" i="1"/>
  <c r="FD842" i="1"/>
  <c r="FD843" i="1"/>
  <c r="FD844" i="1"/>
  <c r="FD845" i="1"/>
  <c r="FD846" i="1"/>
  <c r="FD847" i="1"/>
  <c r="FD848" i="1"/>
  <c r="FD849" i="1"/>
  <c r="FD850" i="1"/>
  <c r="FD851" i="1"/>
  <c r="FD852" i="1"/>
  <c r="FD853" i="1"/>
  <c r="FD854" i="1"/>
  <c r="FD855" i="1"/>
  <c r="FD856" i="1"/>
  <c r="FD857" i="1"/>
  <c r="FD858" i="1"/>
  <c r="FD859" i="1"/>
  <c r="FD860" i="1"/>
  <c r="FD861" i="1"/>
  <c r="FD862" i="1"/>
  <c r="FD863" i="1"/>
  <c r="FD864" i="1"/>
  <c r="FD865" i="1"/>
  <c r="FD866" i="1"/>
  <c r="FD867" i="1"/>
  <c r="FD868" i="1"/>
  <c r="FD869" i="1"/>
  <c r="FD870" i="1"/>
  <c r="FD871" i="1"/>
  <c r="FD872" i="1"/>
  <c r="FD873" i="1"/>
  <c r="FD874" i="1"/>
  <c r="FD875" i="1"/>
  <c r="FD876" i="1"/>
  <c r="FD877" i="1"/>
  <c r="FD878" i="1"/>
  <c r="FD879" i="1"/>
  <c r="FD880" i="1"/>
  <c r="FD881" i="1"/>
  <c r="FD882" i="1"/>
  <c r="FD883" i="1"/>
  <c r="FD884" i="1"/>
  <c r="FD885" i="1"/>
  <c r="FD886" i="1"/>
  <c r="FD887" i="1"/>
  <c r="FD888" i="1"/>
  <c r="FD889" i="1"/>
  <c r="FD890" i="1"/>
  <c r="FD891" i="1"/>
  <c r="FD892" i="1"/>
  <c r="FD893" i="1"/>
  <c r="FD894" i="1"/>
  <c r="FD895" i="1"/>
  <c r="FD896" i="1"/>
  <c r="FD897" i="1"/>
  <c r="FD898" i="1"/>
  <c r="FD899" i="1"/>
  <c r="FD900" i="1"/>
  <c r="FD901" i="1"/>
  <c r="FD902" i="1"/>
  <c r="FD903" i="1"/>
  <c r="FD904" i="1"/>
  <c r="FD905" i="1"/>
  <c r="FD906" i="1"/>
  <c r="FD907" i="1"/>
  <c r="FD908" i="1"/>
  <c r="FD909" i="1"/>
  <c r="FD910" i="1"/>
  <c r="FD911" i="1"/>
  <c r="FD912" i="1"/>
  <c r="FD913" i="1"/>
  <c r="FD914" i="1"/>
  <c r="FD915" i="1"/>
  <c r="FD916" i="1"/>
  <c r="FD917" i="1"/>
  <c r="FD918" i="1"/>
  <c r="FD919" i="1"/>
  <c r="FD920" i="1"/>
  <c r="FD921" i="1"/>
  <c r="FD922" i="1"/>
  <c r="FD923" i="1"/>
  <c r="FD924" i="1"/>
  <c r="FD925" i="1"/>
  <c r="FD926" i="1"/>
  <c r="FD927" i="1"/>
  <c r="FD928" i="1"/>
  <c r="FD929" i="1"/>
  <c r="FD930" i="1"/>
  <c r="FD931" i="1"/>
  <c r="FD932" i="1"/>
  <c r="FD933" i="1"/>
  <c r="FD934" i="1"/>
  <c r="FD935" i="1"/>
  <c r="FD936" i="1"/>
  <c r="FD937" i="1"/>
  <c r="FD938" i="1"/>
  <c r="FD939" i="1"/>
  <c r="FD940" i="1"/>
  <c r="FD941" i="1"/>
  <c r="FD942" i="1"/>
  <c r="FD943" i="1"/>
  <c r="FD944" i="1"/>
  <c r="FD945" i="1"/>
  <c r="FD946" i="1"/>
  <c r="FD947" i="1"/>
  <c r="FD948" i="1"/>
  <c r="FD949" i="1"/>
  <c r="FD950" i="1"/>
  <c r="FD951" i="1"/>
  <c r="FD952" i="1"/>
  <c r="FD953" i="1"/>
  <c r="FD954" i="1"/>
  <c r="FD955" i="1"/>
  <c r="FD956" i="1"/>
  <c r="FD957" i="1"/>
  <c r="FD958" i="1"/>
  <c r="FD959" i="1"/>
  <c r="FD960" i="1"/>
  <c r="FD961" i="1"/>
  <c r="FD962" i="1"/>
  <c r="FD963" i="1"/>
  <c r="FD964" i="1"/>
  <c r="FD965" i="1"/>
  <c r="FD966" i="1"/>
  <c r="FD967" i="1"/>
  <c r="FD968" i="1"/>
  <c r="FD969" i="1"/>
  <c r="FD970" i="1"/>
  <c r="FD971" i="1"/>
  <c r="FD972" i="1"/>
  <c r="FD973" i="1"/>
  <c r="FD974" i="1"/>
  <c r="FD975" i="1"/>
  <c r="FD976" i="1"/>
  <c r="FD977" i="1"/>
  <c r="FD978" i="1"/>
  <c r="FD979" i="1"/>
  <c r="FD980" i="1"/>
  <c r="FD981" i="1"/>
  <c r="FD982" i="1"/>
  <c r="FD983" i="1"/>
  <c r="FD984" i="1"/>
  <c r="FD985" i="1"/>
  <c r="FD986" i="1"/>
  <c r="FD987" i="1"/>
  <c r="FD988" i="1"/>
  <c r="FD989" i="1"/>
  <c r="FD990" i="1"/>
  <c r="FD991" i="1"/>
  <c r="FD992" i="1"/>
  <c r="FD993" i="1"/>
  <c r="FD994" i="1"/>
  <c r="FD995" i="1"/>
  <c r="FD996" i="1"/>
  <c r="FD997" i="1"/>
  <c r="FD998" i="1"/>
  <c r="FD999" i="1"/>
  <c r="FD1000" i="1"/>
  <c r="FD1001" i="1"/>
  <c r="FD1002" i="1"/>
  <c r="FD1003" i="1"/>
  <c r="FD1004" i="1"/>
  <c r="FD1005" i="1"/>
  <c r="EY6" i="1"/>
  <c r="EY7" i="1"/>
  <c r="EY8" i="1"/>
  <c r="EY9" i="1"/>
  <c r="EY10" i="1"/>
  <c r="EY11" i="1"/>
  <c r="EY12" i="1"/>
  <c r="EY13" i="1"/>
  <c r="EY14" i="1"/>
  <c r="EY15" i="1"/>
  <c r="EY16" i="1"/>
  <c r="EY17" i="1"/>
  <c r="EY18" i="1"/>
  <c r="EY19" i="1"/>
  <c r="EY20" i="1"/>
  <c r="EY21" i="1"/>
  <c r="EY22" i="1"/>
  <c r="EY23" i="1"/>
  <c r="EY24" i="1"/>
  <c r="EY25" i="1"/>
  <c r="EY26" i="1"/>
  <c r="EY27" i="1"/>
  <c r="EY28" i="1"/>
  <c r="EY29" i="1"/>
  <c r="EY30" i="1"/>
  <c r="EY31" i="1"/>
  <c r="EY32" i="1"/>
  <c r="EY33" i="1"/>
  <c r="EY34" i="1"/>
  <c r="EY35" i="1"/>
  <c r="EY36" i="1"/>
  <c r="EY37" i="1"/>
  <c r="EY38" i="1"/>
  <c r="EY39" i="1"/>
  <c r="EY40" i="1"/>
  <c r="EY41" i="1"/>
  <c r="EY42" i="1"/>
  <c r="EY43" i="1"/>
  <c r="EY44" i="1"/>
  <c r="EY45" i="1"/>
  <c r="EY46" i="1"/>
  <c r="EY47" i="1"/>
  <c r="EY48" i="1"/>
  <c r="EY49" i="1"/>
  <c r="EY50" i="1"/>
  <c r="EY51" i="1"/>
  <c r="EY52" i="1"/>
  <c r="EY53" i="1"/>
  <c r="EY54" i="1"/>
  <c r="EY55" i="1"/>
  <c r="EY56" i="1"/>
  <c r="EY57" i="1"/>
  <c r="EY58" i="1"/>
  <c r="EY59" i="1"/>
  <c r="EY60" i="1"/>
  <c r="EY61" i="1"/>
  <c r="EY62" i="1"/>
  <c r="EY63" i="1"/>
  <c r="EY64" i="1"/>
  <c r="EY65" i="1"/>
  <c r="EY66" i="1"/>
  <c r="EY67" i="1"/>
  <c r="EY68" i="1"/>
  <c r="EY69" i="1"/>
  <c r="EY70" i="1"/>
  <c r="EY71" i="1"/>
  <c r="EY72" i="1"/>
  <c r="EY73" i="1"/>
  <c r="EY74" i="1"/>
  <c r="EY75" i="1"/>
  <c r="EY76" i="1"/>
  <c r="EY77" i="1"/>
  <c r="EY78" i="1"/>
  <c r="EY79" i="1"/>
  <c r="EY80" i="1"/>
  <c r="EY81" i="1"/>
  <c r="EY82" i="1"/>
  <c r="EY83" i="1"/>
  <c r="EY84" i="1"/>
  <c r="EY85" i="1"/>
  <c r="EY86" i="1"/>
  <c r="EY87" i="1"/>
  <c r="EY88" i="1"/>
  <c r="EY89" i="1"/>
  <c r="EY90" i="1"/>
  <c r="EY91" i="1"/>
  <c r="EY92" i="1"/>
  <c r="EY93" i="1"/>
  <c r="EY94" i="1"/>
  <c r="EY95" i="1"/>
  <c r="EY96" i="1"/>
  <c r="EY97" i="1"/>
  <c r="EY98" i="1"/>
  <c r="EY99" i="1"/>
  <c r="EY100" i="1"/>
  <c r="EY101" i="1"/>
  <c r="EY102" i="1"/>
  <c r="EY103" i="1"/>
  <c r="EY104" i="1"/>
  <c r="EY105" i="1"/>
  <c r="EY106" i="1"/>
  <c r="EY107" i="1"/>
  <c r="EY108" i="1"/>
  <c r="EY109" i="1"/>
  <c r="EY110" i="1"/>
  <c r="EY111" i="1"/>
  <c r="EY112" i="1"/>
  <c r="EY113" i="1"/>
  <c r="EY114" i="1"/>
  <c r="EY115" i="1"/>
  <c r="EY116" i="1"/>
  <c r="EY117" i="1"/>
  <c r="EY118" i="1"/>
  <c r="EY119" i="1"/>
  <c r="EY120" i="1"/>
  <c r="EY121" i="1"/>
  <c r="EY122" i="1"/>
  <c r="EY123" i="1"/>
  <c r="EY124" i="1"/>
  <c r="EY125" i="1"/>
  <c r="EY126" i="1"/>
  <c r="EY127" i="1"/>
  <c r="EY128" i="1"/>
  <c r="EY129" i="1"/>
  <c r="EY130" i="1"/>
  <c r="EY131" i="1"/>
  <c r="EY132" i="1"/>
  <c r="EY133" i="1"/>
  <c r="EY134" i="1"/>
  <c r="EY135" i="1"/>
  <c r="EY136" i="1"/>
  <c r="EY137" i="1"/>
  <c r="EY138" i="1"/>
  <c r="EY139" i="1"/>
  <c r="EY140" i="1"/>
  <c r="EY141" i="1"/>
  <c r="EY142" i="1"/>
  <c r="EY143" i="1"/>
  <c r="EY144" i="1"/>
  <c r="EY145" i="1"/>
  <c r="EY146" i="1"/>
  <c r="EY147" i="1"/>
  <c r="EY148" i="1"/>
  <c r="EY149" i="1"/>
  <c r="EY150" i="1"/>
  <c r="EY151" i="1"/>
  <c r="EY152" i="1"/>
  <c r="EY153" i="1"/>
  <c r="EY154" i="1"/>
  <c r="EY155" i="1"/>
  <c r="EY156" i="1"/>
  <c r="EY157" i="1"/>
  <c r="EY158" i="1"/>
  <c r="EY159" i="1"/>
  <c r="EY160" i="1"/>
  <c r="EY161" i="1"/>
  <c r="EY162" i="1"/>
  <c r="EY163" i="1"/>
  <c r="EY164" i="1"/>
  <c r="EY165" i="1"/>
  <c r="EY166" i="1"/>
  <c r="EY167" i="1"/>
  <c r="EY168" i="1"/>
  <c r="EY169" i="1"/>
  <c r="EY170" i="1"/>
  <c r="EY171" i="1"/>
  <c r="EY172" i="1"/>
  <c r="EY173" i="1"/>
  <c r="EY174" i="1"/>
  <c r="EY175" i="1"/>
  <c r="EY176" i="1"/>
  <c r="EY177" i="1"/>
  <c r="EY178" i="1"/>
  <c r="EY179" i="1"/>
  <c r="EY180" i="1"/>
  <c r="EY181" i="1"/>
  <c r="EY182" i="1"/>
  <c r="EY183" i="1"/>
  <c r="EY184" i="1"/>
  <c r="EY185" i="1"/>
  <c r="EY186" i="1"/>
  <c r="EY187" i="1"/>
  <c r="EY188" i="1"/>
  <c r="EY189" i="1"/>
  <c r="EY190" i="1"/>
  <c r="EY191" i="1"/>
  <c r="EY192" i="1"/>
  <c r="EY193" i="1"/>
  <c r="EY194" i="1"/>
  <c r="EY195" i="1"/>
  <c r="EY196" i="1"/>
  <c r="EY197" i="1"/>
  <c r="EY198" i="1"/>
  <c r="EY199" i="1"/>
  <c r="EY200" i="1"/>
  <c r="EY201" i="1"/>
  <c r="EY202" i="1"/>
  <c r="EY203" i="1"/>
  <c r="EY204" i="1"/>
  <c r="EY205" i="1"/>
  <c r="EY206" i="1"/>
  <c r="EY207" i="1"/>
  <c r="EY208" i="1"/>
  <c r="EY209" i="1"/>
  <c r="EY210" i="1"/>
  <c r="EY211" i="1"/>
  <c r="EY212" i="1"/>
  <c r="EY213" i="1"/>
  <c r="EY214" i="1"/>
  <c r="EY215" i="1"/>
  <c r="EY216" i="1"/>
  <c r="EY217" i="1"/>
  <c r="EY218" i="1"/>
  <c r="EY219" i="1"/>
  <c r="EY220" i="1"/>
  <c r="EY221" i="1"/>
  <c r="EY222" i="1"/>
  <c r="EY223" i="1"/>
  <c r="EY224" i="1"/>
  <c r="EY225" i="1"/>
  <c r="EY226" i="1"/>
  <c r="EY227" i="1"/>
  <c r="EY228" i="1"/>
  <c r="EY229" i="1"/>
  <c r="EY230" i="1"/>
  <c r="EY231" i="1"/>
  <c r="EY232" i="1"/>
  <c r="EY233" i="1"/>
  <c r="EY234" i="1"/>
  <c r="EY235" i="1"/>
  <c r="EY236" i="1"/>
  <c r="EY237" i="1"/>
  <c r="EY238" i="1"/>
  <c r="EY239" i="1"/>
  <c r="EY240" i="1"/>
  <c r="EY241" i="1"/>
  <c r="EY242" i="1"/>
  <c r="EY243" i="1"/>
  <c r="EY244" i="1"/>
  <c r="EY245" i="1"/>
  <c r="EY246" i="1"/>
  <c r="EY247" i="1"/>
  <c r="EY248" i="1"/>
  <c r="EY249" i="1"/>
  <c r="EY250" i="1"/>
  <c r="EY251" i="1"/>
  <c r="EY252" i="1"/>
  <c r="EY253" i="1"/>
  <c r="EY254" i="1"/>
  <c r="EY255" i="1"/>
  <c r="EY256" i="1"/>
  <c r="EY257" i="1"/>
  <c r="EY258" i="1"/>
  <c r="EY259" i="1"/>
  <c r="EY260" i="1"/>
  <c r="EY261" i="1"/>
  <c r="EY262" i="1"/>
  <c r="EY263" i="1"/>
  <c r="EY264" i="1"/>
  <c r="EY265" i="1"/>
  <c r="EY266" i="1"/>
  <c r="EY267" i="1"/>
  <c r="EY268" i="1"/>
  <c r="EY269" i="1"/>
  <c r="EY270" i="1"/>
  <c r="EY271" i="1"/>
  <c r="EY272" i="1"/>
  <c r="EY273" i="1"/>
  <c r="EY274" i="1"/>
  <c r="EY275" i="1"/>
  <c r="EY276" i="1"/>
  <c r="EY277" i="1"/>
  <c r="EY278" i="1"/>
  <c r="EY279" i="1"/>
  <c r="EY280" i="1"/>
  <c r="EY281" i="1"/>
  <c r="EY282" i="1"/>
  <c r="EY283" i="1"/>
  <c r="EY284" i="1"/>
  <c r="EY285" i="1"/>
  <c r="EY286" i="1"/>
  <c r="EY287" i="1"/>
  <c r="EY288" i="1"/>
  <c r="EY289" i="1"/>
  <c r="EY290" i="1"/>
  <c r="EY291" i="1"/>
  <c r="EY292" i="1"/>
  <c r="EY293" i="1"/>
  <c r="EY294" i="1"/>
  <c r="EY295" i="1"/>
  <c r="EY296" i="1"/>
  <c r="EY297" i="1"/>
  <c r="EY298" i="1"/>
  <c r="EY299" i="1"/>
  <c r="EY300" i="1"/>
  <c r="EY301" i="1"/>
  <c r="EY302" i="1"/>
  <c r="EY303" i="1"/>
  <c r="EY304" i="1"/>
  <c r="EY305" i="1"/>
  <c r="EY306" i="1"/>
  <c r="EY307" i="1"/>
  <c r="EY308" i="1"/>
  <c r="EY309" i="1"/>
  <c r="EY310" i="1"/>
  <c r="EY311" i="1"/>
  <c r="EY312" i="1"/>
  <c r="EY313" i="1"/>
  <c r="EY314" i="1"/>
  <c r="EY315" i="1"/>
  <c r="EY316" i="1"/>
  <c r="EY317" i="1"/>
  <c r="EY318" i="1"/>
  <c r="EY319" i="1"/>
  <c r="EY320" i="1"/>
  <c r="EY321" i="1"/>
  <c r="EY322" i="1"/>
  <c r="EY323" i="1"/>
  <c r="EY324" i="1"/>
  <c r="EY325" i="1"/>
  <c r="EY326" i="1"/>
  <c r="EY327" i="1"/>
  <c r="EY328" i="1"/>
  <c r="EY329" i="1"/>
  <c r="EY330" i="1"/>
  <c r="EY331" i="1"/>
  <c r="EY332" i="1"/>
  <c r="EY333" i="1"/>
  <c r="EY334" i="1"/>
  <c r="EY335" i="1"/>
  <c r="EY336" i="1"/>
  <c r="EY337" i="1"/>
  <c r="EY338" i="1"/>
  <c r="EY339" i="1"/>
  <c r="EY340" i="1"/>
  <c r="EY341" i="1"/>
  <c r="EY342" i="1"/>
  <c r="EY343" i="1"/>
  <c r="EY344" i="1"/>
  <c r="EY345" i="1"/>
  <c r="EY346" i="1"/>
  <c r="EY347" i="1"/>
  <c r="EY348" i="1"/>
  <c r="EY349" i="1"/>
  <c r="EY350" i="1"/>
  <c r="EY351" i="1"/>
  <c r="EY352" i="1"/>
  <c r="EY353" i="1"/>
  <c r="EY354" i="1"/>
  <c r="EY355" i="1"/>
  <c r="EY356" i="1"/>
  <c r="EY357" i="1"/>
  <c r="EY358" i="1"/>
  <c r="EY359" i="1"/>
  <c r="EY360" i="1"/>
  <c r="EY361" i="1"/>
  <c r="EY362" i="1"/>
  <c r="EY363" i="1"/>
  <c r="EY364" i="1"/>
  <c r="EY365" i="1"/>
  <c r="EY366" i="1"/>
  <c r="EY367" i="1"/>
  <c r="EY368" i="1"/>
  <c r="EY369" i="1"/>
  <c r="EY370" i="1"/>
  <c r="EY371" i="1"/>
  <c r="EY372" i="1"/>
  <c r="EY373" i="1"/>
  <c r="EY374" i="1"/>
  <c r="EY375" i="1"/>
  <c r="EY376" i="1"/>
  <c r="EY377" i="1"/>
  <c r="EY378" i="1"/>
  <c r="EY379" i="1"/>
  <c r="EY380" i="1"/>
  <c r="EY381" i="1"/>
  <c r="EY382" i="1"/>
  <c r="EY383" i="1"/>
  <c r="EY384" i="1"/>
  <c r="EY385" i="1"/>
  <c r="EY386" i="1"/>
  <c r="EY387" i="1"/>
  <c r="EY388" i="1"/>
  <c r="EY389" i="1"/>
  <c r="EY390" i="1"/>
  <c r="EY391" i="1"/>
  <c r="EY392" i="1"/>
  <c r="EY393" i="1"/>
  <c r="EY394" i="1"/>
  <c r="EY395" i="1"/>
  <c r="EY396" i="1"/>
  <c r="EY397" i="1"/>
  <c r="EY398" i="1"/>
  <c r="EY399" i="1"/>
  <c r="EY400" i="1"/>
  <c r="EY401" i="1"/>
  <c r="EY402" i="1"/>
  <c r="EY403" i="1"/>
  <c r="EY404" i="1"/>
  <c r="EY405" i="1"/>
  <c r="EY406" i="1"/>
  <c r="EY407" i="1"/>
  <c r="EY408" i="1"/>
  <c r="EY409" i="1"/>
  <c r="EY410" i="1"/>
  <c r="EY411" i="1"/>
  <c r="EY412" i="1"/>
  <c r="EY413" i="1"/>
  <c r="EY414" i="1"/>
  <c r="EY415" i="1"/>
  <c r="EY416" i="1"/>
  <c r="EY417" i="1"/>
  <c r="EY418" i="1"/>
  <c r="EY419" i="1"/>
  <c r="EY420" i="1"/>
  <c r="EY421" i="1"/>
  <c r="EY422" i="1"/>
  <c r="EY423" i="1"/>
  <c r="EY424" i="1"/>
  <c r="EY425" i="1"/>
  <c r="EY426" i="1"/>
  <c r="EY427" i="1"/>
  <c r="EY428" i="1"/>
  <c r="EY429" i="1"/>
  <c r="EY430" i="1"/>
  <c r="EY431" i="1"/>
  <c r="EY432" i="1"/>
  <c r="EY433" i="1"/>
  <c r="EY434" i="1"/>
  <c r="EY435" i="1"/>
  <c r="EY436" i="1"/>
  <c r="EY437" i="1"/>
  <c r="EY438" i="1"/>
  <c r="EY439" i="1"/>
  <c r="EY440" i="1"/>
  <c r="EY441" i="1"/>
  <c r="EY442" i="1"/>
  <c r="EY443" i="1"/>
  <c r="EY444" i="1"/>
  <c r="EY445" i="1"/>
  <c r="EY446" i="1"/>
  <c r="EY447" i="1"/>
  <c r="EY448" i="1"/>
  <c r="EY449" i="1"/>
  <c r="EY450" i="1"/>
  <c r="EY451" i="1"/>
  <c r="EY452" i="1"/>
  <c r="EY453" i="1"/>
  <c r="EY454" i="1"/>
  <c r="EY455" i="1"/>
  <c r="EY456" i="1"/>
  <c r="EY457" i="1"/>
  <c r="EY458" i="1"/>
  <c r="EY459" i="1"/>
  <c r="EY460" i="1"/>
  <c r="EY461" i="1"/>
  <c r="EY462" i="1"/>
  <c r="EY463" i="1"/>
  <c r="EY464" i="1"/>
  <c r="EY465" i="1"/>
  <c r="EY466" i="1"/>
  <c r="EY467" i="1"/>
  <c r="EY468" i="1"/>
  <c r="EY469" i="1"/>
  <c r="EY470" i="1"/>
  <c r="EY471" i="1"/>
  <c r="EY472" i="1"/>
  <c r="EY473" i="1"/>
  <c r="EY474" i="1"/>
  <c r="EY475" i="1"/>
  <c r="EY476" i="1"/>
  <c r="EY477" i="1"/>
  <c r="EY478" i="1"/>
  <c r="EY479" i="1"/>
  <c r="EY480" i="1"/>
  <c r="EY481" i="1"/>
  <c r="EY482" i="1"/>
  <c r="EY483" i="1"/>
  <c r="EY484" i="1"/>
  <c r="EY485" i="1"/>
  <c r="EY486" i="1"/>
  <c r="EY487" i="1"/>
  <c r="EY488" i="1"/>
  <c r="EY489" i="1"/>
  <c r="EY490" i="1"/>
  <c r="EY491" i="1"/>
  <c r="EY492" i="1"/>
  <c r="EY493" i="1"/>
  <c r="EY494" i="1"/>
  <c r="EY495" i="1"/>
  <c r="EY496" i="1"/>
  <c r="EY497" i="1"/>
  <c r="EY498" i="1"/>
  <c r="EY499" i="1"/>
  <c r="EY500" i="1"/>
  <c r="EY501" i="1"/>
  <c r="EY502" i="1"/>
  <c r="EY503" i="1"/>
  <c r="EY504" i="1"/>
  <c r="EY505" i="1"/>
  <c r="EY506" i="1"/>
  <c r="EY507" i="1"/>
  <c r="EY508" i="1"/>
  <c r="EY509" i="1"/>
  <c r="EY510" i="1"/>
  <c r="EY511" i="1"/>
  <c r="EY512" i="1"/>
  <c r="EY513" i="1"/>
  <c r="EY514" i="1"/>
  <c r="EY515" i="1"/>
  <c r="EY516" i="1"/>
  <c r="EY517" i="1"/>
  <c r="EY518" i="1"/>
  <c r="EY519" i="1"/>
  <c r="EY520" i="1"/>
  <c r="EY521" i="1"/>
  <c r="EY522" i="1"/>
  <c r="EY523" i="1"/>
  <c r="EY524" i="1"/>
  <c r="EY525" i="1"/>
  <c r="EY526" i="1"/>
  <c r="EY527" i="1"/>
  <c r="EY528" i="1"/>
  <c r="EY529" i="1"/>
  <c r="EY530" i="1"/>
  <c r="EY531" i="1"/>
  <c r="EY532" i="1"/>
  <c r="EY533" i="1"/>
  <c r="EY534" i="1"/>
  <c r="EY535" i="1"/>
  <c r="EY536" i="1"/>
  <c r="EY537" i="1"/>
  <c r="EY538" i="1"/>
  <c r="EY539" i="1"/>
  <c r="EY540" i="1"/>
  <c r="EY541" i="1"/>
  <c r="EY542" i="1"/>
  <c r="EY543" i="1"/>
  <c r="EY544" i="1"/>
  <c r="EY545" i="1"/>
  <c r="EY546" i="1"/>
  <c r="EY547" i="1"/>
  <c r="EY548" i="1"/>
  <c r="EY549" i="1"/>
  <c r="EY550" i="1"/>
  <c r="EY551" i="1"/>
  <c r="EY552" i="1"/>
  <c r="EY553" i="1"/>
  <c r="EY554" i="1"/>
  <c r="EY555" i="1"/>
  <c r="EY556" i="1"/>
  <c r="EY557" i="1"/>
  <c r="EY558" i="1"/>
  <c r="EY559" i="1"/>
  <c r="EY560" i="1"/>
  <c r="EY561" i="1"/>
  <c r="EY562" i="1"/>
  <c r="EY563" i="1"/>
  <c r="EY564" i="1"/>
  <c r="EY565" i="1"/>
  <c r="EY566" i="1"/>
  <c r="EY567" i="1"/>
  <c r="EY568" i="1"/>
  <c r="EY569" i="1"/>
  <c r="EY570" i="1"/>
  <c r="EY571" i="1"/>
  <c r="EY572" i="1"/>
  <c r="EY573" i="1"/>
  <c r="EY574" i="1"/>
  <c r="EY575" i="1"/>
  <c r="EY576" i="1"/>
  <c r="EY577" i="1"/>
  <c r="EY578" i="1"/>
  <c r="EY579" i="1"/>
  <c r="EY580" i="1"/>
  <c r="EY581" i="1"/>
  <c r="EY582" i="1"/>
  <c r="EY583" i="1"/>
  <c r="EY584" i="1"/>
  <c r="EY585" i="1"/>
  <c r="EY586" i="1"/>
  <c r="EY587" i="1"/>
  <c r="EY588" i="1"/>
  <c r="EY589" i="1"/>
  <c r="EY590" i="1"/>
  <c r="EY591" i="1"/>
  <c r="EY592" i="1"/>
  <c r="EY593" i="1"/>
  <c r="EY594" i="1"/>
  <c r="EY595" i="1"/>
  <c r="EY596" i="1"/>
  <c r="EY597" i="1"/>
  <c r="EY598" i="1"/>
  <c r="EY599" i="1"/>
  <c r="EY600" i="1"/>
  <c r="EY601" i="1"/>
  <c r="EY602" i="1"/>
  <c r="EY603" i="1"/>
  <c r="EY604" i="1"/>
  <c r="EY605" i="1"/>
  <c r="EY606" i="1"/>
  <c r="EY607" i="1"/>
  <c r="EY608" i="1"/>
  <c r="EY609" i="1"/>
  <c r="EY610" i="1"/>
  <c r="EY611" i="1"/>
  <c r="EY612" i="1"/>
  <c r="EY613" i="1"/>
  <c r="EY614" i="1"/>
  <c r="EY615" i="1"/>
  <c r="EY616" i="1"/>
  <c r="EY617" i="1"/>
  <c r="EY618" i="1"/>
  <c r="EY619" i="1"/>
  <c r="EY620" i="1"/>
  <c r="EY621" i="1"/>
  <c r="EY622" i="1"/>
  <c r="EY623" i="1"/>
  <c r="EY624" i="1"/>
  <c r="EY625" i="1"/>
  <c r="EY626" i="1"/>
  <c r="EY627" i="1"/>
  <c r="EY628" i="1"/>
  <c r="EY629" i="1"/>
  <c r="EY630" i="1"/>
  <c r="EY631" i="1"/>
  <c r="EY632" i="1"/>
  <c r="EY633" i="1"/>
  <c r="EY634" i="1"/>
  <c r="EY635" i="1"/>
  <c r="EY636" i="1"/>
  <c r="EY637" i="1"/>
  <c r="EY638" i="1"/>
  <c r="EY639" i="1"/>
  <c r="EY640" i="1"/>
  <c r="EY641" i="1"/>
  <c r="EY642" i="1"/>
  <c r="EY643" i="1"/>
  <c r="EY644" i="1"/>
  <c r="EY645" i="1"/>
  <c r="EY646" i="1"/>
  <c r="EY647" i="1"/>
  <c r="EY648" i="1"/>
  <c r="EY649" i="1"/>
  <c r="EY650" i="1"/>
  <c r="EY651" i="1"/>
  <c r="EY652" i="1"/>
  <c r="EY653" i="1"/>
  <c r="EY654" i="1"/>
  <c r="EY655" i="1"/>
  <c r="EY656" i="1"/>
  <c r="EY657" i="1"/>
  <c r="EY658" i="1"/>
  <c r="EY659" i="1"/>
  <c r="EY660" i="1"/>
  <c r="EY661" i="1"/>
  <c r="EY662" i="1"/>
  <c r="EY663" i="1"/>
  <c r="EY664" i="1"/>
  <c r="EY665" i="1"/>
  <c r="EY666" i="1"/>
  <c r="EY667" i="1"/>
  <c r="EY668" i="1"/>
  <c r="EY669" i="1"/>
  <c r="EY670" i="1"/>
  <c r="EY671" i="1"/>
  <c r="EY672" i="1"/>
  <c r="EY673" i="1"/>
  <c r="EY674" i="1"/>
  <c r="EY675" i="1"/>
  <c r="EY676" i="1"/>
  <c r="EY677" i="1"/>
  <c r="EY678" i="1"/>
  <c r="EY679" i="1"/>
  <c r="EY680" i="1"/>
  <c r="EY681" i="1"/>
  <c r="EY682" i="1"/>
  <c r="EY683" i="1"/>
  <c r="EY684" i="1"/>
  <c r="EY685" i="1"/>
  <c r="EY686" i="1"/>
  <c r="EY687" i="1"/>
  <c r="EY688" i="1"/>
  <c r="EY689" i="1"/>
  <c r="EY690" i="1"/>
  <c r="EY691" i="1"/>
  <c r="EY692" i="1"/>
  <c r="EY693" i="1"/>
  <c r="EY694" i="1"/>
  <c r="EY695" i="1"/>
  <c r="EY696" i="1"/>
  <c r="EY697" i="1"/>
  <c r="EY698" i="1"/>
  <c r="EY699" i="1"/>
  <c r="EY700" i="1"/>
  <c r="EY701" i="1"/>
  <c r="EY702" i="1"/>
  <c r="EY703" i="1"/>
  <c r="EY704" i="1"/>
  <c r="EY705" i="1"/>
  <c r="EY706" i="1"/>
  <c r="EY707" i="1"/>
  <c r="EY708" i="1"/>
  <c r="EY709" i="1"/>
  <c r="EY710" i="1"/>
  <c r="EY711" i="1"/>
  <c r="EY712" i="1"/>
  <c r="EY713" i="1"/>
  <c r="EY714" i="1"/>
  <c r="EY715" i="1"/>
  <c r="EY716" i="1"/>
  <c r="EY717" i="1"/>
  <c r="EY718" i="1"/>
  <c r="EY719" i="1"/>
  <c r="EY720" i="1"/>
  <c r="EY721" i="1"/>
  <c r="EY722" i="1"/>
  <c r="EY723" i="1"/>
  <c r="EY724" i="1"/>
  <c r="EY725" i="1"/>
  <c r="EY726" i="1"/>
  <c r="EY727" i="1"/>
  <c r="EY728" i="1"/>
  <c r="EY729" i="1"/>
  <c r="EY730" i="1"/>
  <c r="EY731" i="1"/>
  <c r="EY732" i="1"/>
  <c r="EY733" i="1"/>
  <c r="EY734" i="1"/>
  <c r="EY735" i="1"/>
  <c r="EY736" i="1"/>
  <c r="EY737" i="1"/>
  <c r="EY738" i="1"/>
  <c r="EY739" i="1"/>
  <c r="EY740" i="1"/>
  <c r="EY741" i="1"/>
  <c r="EY742" i="1"/>
  <c r="EY743" i="1"/>
  <c r="EY744" i="1"/>
  <c r="EY745" i="1"/>
  <c r="EY746" i="1"/>
  <c r="EY747" i="1"/>
  <c r="EY748" i="1"/>
  <c r="EY749" i="1"/>
  <c r="EY750" i="1"/>
  <c r="EY751" i="1"/>
  <c r="EY752" i="1"/>
  <c r="EY753" i="1"/>
  <c r="EY754" i="1"/>
  <c r="EY755" i="1"/>
  <c r="EY756" i="1"/>
  <c r="EY757" i="1"/>
  <c r="EY758" i="1"/>
  <c r="EY759" i="1"/>
  <c r="EY760" i="1"/>
  <c r="EY761" i="1"/>
  <c r="EY762" i="1"/>
  <c r="EY763" i="1"/>
  <c r="EY764" i="1"/>
  <c r="EY765" i="1"/>
  <c r="EY766" i="1"/>
  <c r="EY767" i="1"/>
  <c r="EY768" i="1"/>
  <c r="EY769" i="1"/>
  <c r="EY770" i="1"/>
  <c r="EY771" i="1"/>
  <c r="EY772" i="1"/>
  <c r="EY773" i="1"/>
  <c r="EY774" i="1"/>
  <c r="EY775" i="1"/>
  <c r="EY776" i="1"/>
  <c r="EY777" i="1"/>
  <c r="EY778" i="1"/>
  <c r="EY779" i="1"/>
  <c r="EY780" i="1"/>
  <c r="EY781" i="1"/>
  <c r="EY782" i="1"/>
  <c r="EY783" i="1"/>
  <c r="EY784" i="1"/>
  <c r="EY785" i="1"/>
  <c r="EY786" i="1"/>
  <c r="EY787" i="1"/>
  <c r="EY788" i="1"/>
  <c r="EY789" i="1"/>
  <c r="EY790" i="1"/>
  <c r="EY791" i="1"/>
  <c r="EY792" i="1"/>
  <c r="EY793" i="1"/>
  <c r="EY794" i="1"/>
  <c r="EY795" i="1"/>
  <c r="EY796" i="1"/>
  <c r="EY797" i="1"/>
  <c r="EY798" i="1"/>
  <c r="EY799" i="1"/>
  <c r="EY800" i="1"/>
  <c r="EY801" i="1"/>
  <c r="EY802" i="1"/>
  <c r="EY803" i="1"/>
  <c r="EY804" i="1"/>
  <c r="EY805" i="1"/>
  <c r="EY806" i="1"/>
  <c r="EY807" i="1"/>
  <c r="EY808" i="1"/>
  <c r="EY809" i="1"/>
  <c r="EY810" i="1"/>
  <c r="EY811" i="1"/>
  <c r="EY812" i="1"/>
  <c r="EY813" i="1"/>
  <c r="EY814" i="1"/>
  <c r="EY815" i="1"/>
  <c r="EY816" i="1"/>
  <c r="EY817" i="1"/>
  <c r="EY818" i="1"/>
  <c r="EY819" i="1"/>
  <c r="EY820" i="1"/>
  <c r="EY821" i="1"/>
  <c r="EY822" i="1"/>
  <c r="EY823" i="1"/>
  <c r="EY824" i="1"/>
  <c r="EY825" i="1"/>
  <c r="EY826" i="1"/>
  <c r="EY827" i="1"/>
  <c r="EY828" i="1"/>
  <c r="EY829" i="1"/>
  <c r="EY830" i="1"/>
  <c r="EY831" i="1"/>
  <c r="EY832" i="1"/>
  <c r="EY833" i="1"/>
  <c r="EY834" i="1"/>
  <c r="EY835" i="1"/>
  <c r="EY836" i="1"/>
  <c r="EY837" i="1"/>
  <c r="EY838" i="1"/>
  <c r="EY839" i="1"/>
  <c r="EY840" i="1"/>
  <c r="EY841" i="1"/>
  <c r="EY842" i="1"/>
  <c r="EY843" i="1"/>
  <c r="EY844" i="1"/>
  <c r="EY845" i="1"/>
  <c r="EY846" i="1"/>
  <c r="EY847" i="1"/>
  <c r="EY848" i="1"/>
  <c r="EY849" i="1"/>
  <c r="EY850" i="1"/>
  <c r="EY851" i="1"/>
  <c r="EY852" i="1"/>
  <c r="EY853" i="1"/>
  <c r="EY854" i="1"/>
  <c r="EY855" i="1"/>
  <c r="EY856" i="1"/>
  <c r="EY857" i="1"/>
  <c r="EY858" i="1"/>
  <c r="EY859" i="1"/>
  <c r="EY860" i="1"/>
  <c r="EY861" i="1"/>
  <c r="EY862" i="1"/>
  <c r="EY863" i="1"/>
  <c r="EY864" i="1"/>
  <c r="EY865" i="1"/>
  <c r="EY866" i="1"/>
  <c r="EY867" i="1"/>
  <c r="EY868" i="1"/>
  <c r="EY869" i="1"/>
  <c r="EY870" i="1"/>
  <c r="EY871" i="1"/>
  <c r="EY872" i="1"/>
  <c r="EY873" i="1"/>
  <c r="EY874" i="1"/>
  <c r="EY875" i="1"/>
  <c r="EY876" i="1"/>
  <c r="EY877" i="1"/>
  <c r="EY878" i="1"/>
  <c r="EY879" i="1"/>
  <c r="EY880" i="1"/>
  <c r="EY881" i="1"/>
  <c r="EY882" i="1"/>
  <c r="EY883" i="1"/>
  <c r="EY884" i="1"/>
  <c r="EY885" i="1"/>
  <c r="EY886" i="1"/>
  <c r="EY887" i="1"/>
  <c r="EY888" i="1"/>
  <c r="EY889" i="1"/>
  <c r="EY890" i="1"/>
  <c r="EY891" i="1"/>
  <c r="EY892" i="1"/>
  <c r="EY893" i="1"/>
  <c r="EY894" i="1"/>
  <c r="EY895" i="1"/>
  <c r="EY896" i="1"/>
  <c r="EY897" i="1"/>
  <c r="EY898" i="1"/>
  <c r="EY899" i="1"/>
  <c r="EY900" i="1"/>
  <c r="EY901" i="1"/>
  <c r="EY902" i="1"/>
  <c r="EY903" i="1"/>
  <c r="EY904" i="1"/>
  <c r="EY905" i="1"/>
  <c r="EY906" i="1"/>
  <c r="EY907" i="1"/>
  <c r="EY908" i="1"/>
  <c r="EY909" i="1"/>
  <c r="EY910" i="1"/>
  <c r="EY911" i="1"/>
  <c r="EY912" i="1"/>
  <c r="EY913" i="1"/>
  <c r="EY914" i="1"/>
  <c r="EY915" i="1"/>
  <c r="EY916" i="1"/>
  <c r="EY917" i="1"/>
  <c r="EY918" i="1"/>
  <c r="EY919" i="1"/>
  <c r="EY920" i="1"/>
  <c r="EY921" i="1"/>
  <c r="EY922" i="1"/>
  <c r="EY923" i="1"/>
  <c r="EY924" i="1"/>
  <c r="EY925" i="1"/>
  <c r="EY926" i="1"/>
  <c r="EY927" i="1"/>
  <c r="EY928" i="1"/>
  <c r="EY929" i="1"/>
  <c r="EY930" i="1"/>
  <c r="EY931" i="1"/>
  <c r="EY932" i="1"/>
  <c r="EY933" i="1"/>
  <c r="EY934" i="1"/>
  <c r="EY935" i="1"/>
  <c r="EY936" i="1"/>
  <c r="EY937" i="1"/>
  <c r="EY938" i="1"/>
  <c r="EY939" i="1"/>
  <c r="EY940" i="1"/>
  <c r="EY941" i="1"/>
  <c r="EY942" i="1"/>
  <c r="EY943" i="1"/>
  <c r="EY944" i="1"/>
  <c r="EY945" i="1"/>
  <c r="EY946" i="1"/>
  <c r="EY947" i="1"/>
  <c r="EY948" i="1"/>
  <c r="EY949" i="1"/>
  <c r="EY950" i="1"/>
  <c r="EY951" i="1"/>
  <c r="EY952" i="1"/>
  <c r="EY953" i="1"/>
  <c r="EY954" i="1"/>
  <c r="EY955" i="1"/>
  <c r="EY956" i="1"/>
  <c r="EY957" i="1"/>
  <c r="EY958" i="1"/>
  <c r="EY959" i="1"/>
  <c r="EY960" i="1"/>
  <c r="EY961" i="1"/>
  <c r="EY962" i="1"/>
  <c r="EY963" i="1"/>
  <c r="EY964" i="1"/>
  <c r="EY965" i="1"/>
  <c r="EY966" i="1"/>
  <c r="EY967" i="1"/>
  <c r="EY968" i="1"/>
  <c r="EY969" i="1"/>
  <c r="EY970" i="1"/>
  <c r="EY971" i="1"/>
  <c r="EY972" i="1"/>
  <c r="EY973" i="1"/>
  <c r="EY974" i="1"/>
  <c r="EY975" i="1"/>
  <c r="EY976" i="1"/>
  <c r="EY977" i="1"/>
  <c r="EY978" i="1"/>
  <c r="EY979" i="1"/>
  <c r="EY980" i="1"/>
  <c r="EY981" i="1"/>
  <c r="EY982" i="1"/>
  <c r="EY983" i="1"/>
  <c r="EY984" i="1"/>
  <c r="EY985" i="1"/>
  <c r="EY986" i="1"/>
  <c r="EY987" i="1"/>
  <c r="EY988" i="1"/>
  <c r="EY989" i="1"/>
  <c r="EY990" i="1"/>
  <c r="EY991" i="1"/>
  <c r="EY992" i="1"/>
  <c r="EY993" i="1"/>
  <c r="EY994" i="1"/>
  <c r="EY995" i="1"/>
  <c r="EY996" i="1"/>
  <c r="EY997" i="1"/>
  <c r="EY998" i="1"/>
  <c r="EY999" i="1"/>
  <c r="EY1000" i="1"/>
  <c r="EY1001" i="1"/>
  <c r="EY1002" i="1"/>
  <c r="EY1003" i="1"/>
  <c r="EY1004" i="1"/>
  <c r="EY1005" i="1"/>
  <c r="EX6" i="1"/>
  <c r="EX7" i="1"/>
  <c r="EX8" i="1"/>
  <c r="EX9" i="1"/>
  <c r="EX10" i="1"/>
  <c r="EX11" i="1"/>
  <c r="EX12" i="1"/>
  <c r="EX13" i="1"/>
  <c r="EX14" i="1"/>
  <c r="EX15" i="1"/>
  <c r="EX16" i="1"/>
  <c r="EX17" i="1"/>
  <c r="EX18" i="1"/>
  <c r="EX19" i="1"/>
  <c r="EX20" i="1"/>
  <c r="EX21" i="1"/>
  <c r="EX22" i="1"/>
  <c r="EX23" i="1"/>
  <c r="EX24" i="1"/>
  <c r="EX25" i="1"/>
  <c r="EX26" i="1"/>
  <c r="EX27" i="1"/>
  <c r="EX28" i="1"/>
  <c r="EX29" i="1"/>
  <c r="EX30" i="1"/>
  <c r="EX31" i="1"/>
  <c r="EX32" i="1"/>
  <c r="EX33" i="1"/>
  <c r="EX34" i="1"/>
  <c r="EX35" i="1"/>
  <c r="EX36" i="1"/>
  <c r="EX37" i="1"/>
  <c r="EX38" i="1"/>
  <c r="EX39" i="1"/>
  <c r="EX40" i="1"/>
  <c r="EX41" i="1"/>
  <c r="EX42" i="1"/>
  <c r="EX43" i="1"/>
  <c r="EX44" i="1"/>
  <c r="EX45" i="1"/>
  <c r="EX46" i="1"/>
  <c r="EX47" i="1"/>
  <c r="EX48" i="1"/>
  <c r="EX49" i="1"/>
  <c r="EX50" i="1"/>
  <c r="EX51" i="1"/>
  <c r="EX52" i="1"/>
  <c r="EX53" i="1"/>
  <c r="EX54" i="1"/>
  <c r="EX55" i="1"/>
  <c r="EX56" i="1"/>
  <c r="EX57" i="1"/>
  <c r="EX58" i="1"/>
  <c r="EX59" i="1"/>
  <c r="EX60" i="1"/>
  <c r="EX61" i="1"/>
  <c r="EX62" i="1"/>
  <c r="EX63" i="1"/>
  <c r="EX64" i="1"/>
  <c r="EX65" i="1"/>
  <c r="EX66" i="1"/>
  <c r="EX67" i="1"/>
  <c r="EX68" i="1"/>
  <c r="EX69" i="1"/>
  <c r="EX70" i="1"/>
  <c r="EX71" i="1"/>
  <c r="EX72" i="1"/>
  <c r="EX73" i="1"/>
  <c r="EX74" i="1"/>
  <c r="EX75" i="1"/>
  <c r="EX76" i="1"/>
  <c r="EX77" i="1"/>
  <c r="EX78" i="1"/>
  <c r="EX79" i="1"/>
  <c r="EX80" i="1"/>
  <c r="EX81" i="1"/>
  <c r="EX82" i="1"/>
  <c r="EX83" i="1"/>
  <c r="EX84" i="1"/>
  <c r="EX85" i="1"/>
  <c r="EX86" i="1"/>
  <c r="EX87" i="1"/>
  <c r="EX88" i="1"/>
  <c r="EX89" i="1"/>
  <c r="EX90" i="1"/>
  <c r="EX91" i="1"/>
  <c r="EX92" i="1"/>
  <c r="EX93" i="1"/>
  <c r="EX94" i="1"/>
  <c r="EX95" i="1"/>
  <c r="EX96" i="1"/>
  <c r="EX97" i="1"/>
  <c r="EX98" i="1"/>
  <c r="EX99" i="1"/>
  <c r="EX100" i="1"/>
  <c r="EX101" i="1"/>
  <c r="EX102" i="1"/>
  <c r="EX103" i="1"/>
  <c r="EX104" i="1"/>
  <c r="EX105" i="1"/>
  <c r="EX106" i="1"/>
  <c r="EX107" i="1"/>
  <c r="EX108" i="1"/>
  <c r="EX109" i="1"/>
  <c r="EX110" i="1"/>
  <c r="EX111" i="1"/>
  <c r="EX112" i="1"/>
  <c r="EX113" i="1"/>
  <c r="EX114" i="1"/>
  <c r="EX115" i="1"/>
  <c r="EX116" i="1"/>
  <c r="EX117" i="1"/>
  <c r="EX118" i="1"/>
  <c r="EX119" i="1"/>
  <c r="EX120" i="1"/>
  <c r="EX121" i="1"/>
  <c r="EX122" i="1"/>
  <c r="EX123" i="1"/>
  <c r="EX124" i="1"/>
  <c r="EX125" i="1"/>
  <c r="EX126" i="1"/>
  <c r="EX127" i="1"/>
  <c r="EX128" i="1"/>
  <c r="EX129" i="1"/>
  <c r="EX130" i="1"/>
  <c r="EX131" i="1"/>
  <c r="EX132" i="1"/>
  <c r="EX133" i="1"/>
  <c r="EX134" i="1"/>
  <c r="EX135" i="1"/>
  <c r="EX136" i="1"/>
  <c r="EX137" i="1"/>
  <c r="EX138" i="1"/>
  <c r="EX139" i="1"/>
  <c r="EX140" i="1"/>
  <c r="EX141" i="1"/>
  <c r="EX142" i="1"/>
  <c r="EX143" i="1"/>
  <c r="EX144" i="1"/>
  <c r="EX145" i="1"/>
  <c r="EX146" i="1"/>
  <c r="EX147" i="1"/>
  <c r="EX148" i="1"/>
  <c r="EX149" i="1"/>
  <c r="EX150" i="1"/>
  <c r="EX151" i="1"/>
  <c r="EX152" i="1"/>
  <c r="EX153" i="1"/>
  <c r="EX154" i="1"/>
  <c r="EX155" i="1"/>
  <c r="EX156" i="1"/>
  <c r="EX157" i="1"/>
  <c r="EX158" i="1"/>
  <c r="EX159" i="1"/>
  <c r="EX160" i="1"/>
  <c r="EX161" i="1"/>
  <c r="EX162" i="1"/>
  <c r="EX163" i="1"/>
  <c r="EX164" i="1"/>
  <c r="EX165" i="1"/>
  <c r="EX166" i="1"/>
  <c r="EX167" i="1"/>
  <c r="EX168" i="1"/>
  <c r="EX169" i="1"/>
  <c r="EX170" i="1"/>
  <c r="EX171" i="1"/>
  <c r="EX172" i="1"/>
  <c r="EX173" i="1"/>
  <c r="EX174" i="1"/>
  <c r="EX175" i="1"/>
  <c r="EX176" i="1"/>
  <c r="EX177" i="1"/>
  <c r="EX178" i="1"/>
  <c r="EX179" i="1"/>
  <c r="EX180" i="1"/>
  <c r="EX181" i="1"/>
  <c r="EX182" i="1"/>
  <c r="EX183" i="1"/>
  <c r="EX184" i="1"/>
  <c r="EX185" i="1"/>
  <c r="EX186" i="1"/>
  <c r="EX187" i="1"/>
  <c r="EX188" i="1"/>
  <c r="EX189" i="1"/>
  <c r="EX190" i="1"/>
  <c r="EX191" i="1"/>
  <c r="EX192" i="1"/>
  <c r="EX193" i="1"/>
  <c r="EX194" i="1"/>
  <c r="EX195" i="1"/>
  <c r="EX196" i="1"/>
  <c r="EX197" i="1"/>
  <c r="EX198" i="1"/>
  <c r="EX199" i="1"/>
  <c r="EX200" i="1"/>
  <c r="EX201" i="1"/>
  <c r="EX202" i="1"/>
  <c r="EX203" i="1"/>
  <c r="EX204" i="1"/>
  <c r="EX205" i="1"/>
  <c r="EX206" i="1"/>
  <c r="EX207" i="1"/>
  <c r="EX208" i="1"/>
  <c r="EX209" i="1"/>
  <c r="EX210" i="1"/>
  <c r="EX211" i="1"/>
  <c r="EX212" i="1"/>
  <c r="EX213" i="1"/>
  <c r="EX214" i="1"/>
  <c r="EX215" i="1"/>
  <c r="EX216" i="1"/>
  <c r="EX217" i="1"/>
  <c r="EX218" i="1"/>
  <c r="EX219" i="1"/>
  <c r="EX220" i="1"/>
  <c r="EX221" i="1"/>
  <c r="EX222" i="1"/>
  <c r="EX223" i="1"/>
  <c r="EX224" i="1"/>
  <c r="EX225" i="1"/>
  <c r="EX226" i="1"/>
  <c r="EX227" i="1"/>
  <c r="EX228" i="1"/>
  <c r="EX229" i="1"/>
  <c r="EX230" i="1"/>
  <c r="EX231" i="1"/>
  <c r="EX232" i="1"/>
  <c r="EX233" i="1"/>
  <c r="EX234" i="1"/>
  <c r="EX235" i="1"/>
  <c r="EX236" i="1"/>
  <c r="EX237" i="1"/>
  <c r="EX238" i="1"/>
  <c r="EX239" i="1"/>
  <c r="EX240" i="1"/>
  <c r="EX241" i="1"/>
  <c r="EX242" i="1"/>
  <c r="EX243" i="1"/>
  <c r="EX244" i="1"/>
  <c r="EX245" i="1"/>
  <c r="EX246" i="1"/>
  <c r="EX247" i="1"/>
  <c r="EX248" i="1"/>
  <c r="EX249" i="1"/>
  <c r="EX250" i="1"/>
  <c r="EX251" i="1"/>
  <c r="EX252" i="1"/>
  <c r="EX253" i="1"/>
  <c r="EX254" i="1"/>
  <c r="EX255" i="1"/>
  <c r="EX256" i="1"/>
  <c r="EX257" i="1"/>
  <c r="EX258" i="1"/>
  <c r="EX259" i="1"/>
  <c r="EX260" i="1"/>
  <c r="EX261" i="1"/>
  <c r="EX262" i="1"/>
  <c r="EX263" i="1"/>
  <c r="EX264" i="1"/>
  <c r="EX265" i="1"/>
  <c r="EX266" i="1"/>
  <c r="EX267" i="1"/>
  <c r="EX268" i="1"/>
  <c r="EX269" i="1"/>
  <c r="EX270" i="1"/>
  <c r="EX271" i="1"/>
  <c r="EX272" i="1"/>
  <c r="EX273" i="1"/>
  <c r="EX274" i="1"/>
  <c r="EX275" i="1"/>
  <c r="EX276" i="1"/>
  <c r="EX277" i="1"/>
  <c r="EX278" i="1"/>
  <c r="EX279" i="1"/>
  <c r="EX280" i="1"/>
  <c r="EX281" i="1"/>
  <c r="EX282" i="1"/>
  <c r="EX283" i="1"/>
  <c r="EX284" i="1"/>
  <c r="EX285" i="1"/>
  <c r="EX286" i="1"/>
  <c r="EX287" i="1"/>
  <c r="EX288" i="1"/>
  <c r="EX289" i="1"/>
  <c r="EX290" i="1"/>
  <c r="EX291" i="1"/>
  <c r="EX292" i="1"/>
  <c r="EX293" i="1"/>
  <c r="EX294" i="1"/>
  <c r="EX295" i="1"/>
  <c r="EX296" i="1"/>
  <c r="EX297" i="1"/>
  <c r="EX298" i="1"/>
  <c r="EX299" i="1"/>
  <c r="EX300" i="1"/>
  <c r="EX301" i="1"/>
  <c r="EX302" i="1"/>
  <c r="EX303" i="1"/>
  <c r="EX304" i="1"/>
  <c r="EX305" i="1"/>
  <c r="EX306" i="1"/>
  <c r="EX307" i="1"/>
  <c r="EX308" i="1"/>
  <c r="EX309" i="1"/>
  <c r="EX310" i="1"/>
  <c r="EX311" i="1"/>
  <c r="EX312" i="1"/>
  <c r="EX313" i="1"/>
  <c r="EX314" i="1"/>
  <c r="EX315" i="1"/>
  <c r="EX316" i="1"/>
  <c r="EX317" i="1"/>
  <c r="EX318" i="1"/>
  <c r="EX319" i="1"/>
  <c r="EX320" i="1"/>
  <c r="EX321" i="1"/>
  <c r="EX322" i="1"/>
  <c r="EX323" i="1"/>
  <c r="EX324" i="1"/>
  <c r="EX325" i="1"/>
  <c r="EX326" i="1"/>
  <c r="EX327" i="1"/>
  <c r="EX328" i="1"/>
  <c r="EX329" i="1"/>
  <c r="EX330" i="1"/>
  <c r="EX331" i="1"/>
  <c r="EX332" i="1"/>
  <c r="EX333" i="1"/>
  <c r="EX334" i="1"/>
  <c r="EX335" i="1"/>
  <c r="EX336" i="1"/>
  <c r="EX337" i="1"/>
  <c r="EX338" i="1"/>
  <c r="EX339" i="1"/>
  <c r="EX340" i="1"/>
  <c r="EX341" i="1"/>
  <c r="EX342" i="1"/>
  <c r="EX343" i="1"/>
  <c r="EX344" i="1"/>
  <c r="EX345" i="1"/>
  <c r="EX346" i="1"/>
  <c r="EX347" i="1"/>
  <c r="EX348" i="1"/>
  <c r="EX349" i="1"/>
  <c r="EX350" i="1"/>
  <c r="EX351" i="1"/>
  <c r="EX352" i="1"/>
  <c r="EX353" i="1"/>
  <c r="EX354" i="1"/>
  <c r="EX355" i="1"/>
  <c r="EX356" i="1"/>
  <c r="EX357" i="1"/>
  <c r="EX358" i="1"/>
  <c r="EX359" i="1"/>
  <c r="EX360" i="1"/>
  <c r="EX361" i="1"/>
  <c r="EX362" i="1"/>
  <c r="EX363" i="1"/>
  <c r="EX364" i="1"/>
  <c r="EX365" i="1"/>
  <c r="EX366" i="1"/>
  <c r="EX367" i="1"/>
  <c r="EX368" i="1"/>
  <c r="EX369" i="1"/>
  <c r="EX370" i="1"/>
  <c r="EX371" i="1"/>
  <c r="EX372" i="1"/>
  <c r="EX373" i="1"/>
  <c r="EX374" i="1"/>
  <c r="EX375" i="1"/>
  <c r="EX376" i="1"/>
  <c r="EX377" i="1"/>
  <c r="EX378" i="1"/>
  <c r="EX379" i="1"/>
  <c r="EX380" i="1"/>
  <c r="EX381" i="1"/>
  <c r="EX382" i="1"/>
  <c r="EX383" i="1"/>
  <c r="EX384" i="1"/>
  <c r="EX385" i="1"/>
  <c r="EX386" i="1"/>
  <c r="EX387" i="1"/>
  <c r="EX388" i="1"/>
  <c r="EX389" i="1"/>
  <c r="EX390" i="1"/>
  <c r="EX391" i="1"/>
  <c r="EX392" i="1"/>
  <c r="EX393" i="1"/>
  <c r="EX394" i="1"/>
  <c r="EX395" i="1"/>
  <c r="EX396" i="1"/>
  <c r="EX397" i="1"/>
  <c r="EX398" i="1"/>
  <c r="EX399" i="1"/>
  <c r="EX400" i="1"/>
  <c r="EX401" i="1"/>
  <c r="EX402" i="1"/>
  <c r="EX403" i="1"/>
  <c r="EX404" i="1"/>
  <c r="EX405" i="1"/>
  <c r="EX406" i="1"/>
  <c r="EX407" i="1"/>
  <c r="EX408" i="1"/>
  <c r="EX409" i="1"/>
  <c r="EX410" i="1"/>
  <c r="EX411" i="1"/>
  <c r="EX412" i="1"/>
  <c r="EX413" i="1"/>
  <c r="EX414" i="1"/>
  <c r="EX415" i="1"/>
  <c r="EX416" i="1"/>
  <c r="EX417" i="1"/>
  <c r="EX418" i="1"/>
  <c r="EX419" i="1"/>
  <c r="EX420" i="1"/>
  <c r="EX421" i="1"/>
  <c r="EX422" i="1"/>
  <c r="EX423" i="1"/>
  <c r="EX424" i="1"/>
  <c r="EX425" i="1"/>
  <c r="EX426" i="1"/>
  <c r="EX427" i="1"/>
  <c r="EX428" i="1"/>
  <c r="EX429" i="1"/>
  <c r="EX430" i="1"/>
  <c r="EX431" i="1"/>
  <c r="EX432" i="1"/>
  <c r="EX433" i="1"/>
  <c r="EX434" i="1"/>
  <c r="EX435" i="1"/>
  <c r="EX436" i="1"/>
  <c r="EX437" i="1"/>
  <c r="EX438" i="1"/>
  <c r="EX439" i="1"/>
  <c r="EX440" i="1"/>
  <c r="EX441" i="1"/>
  <c r="EX442" i="1"/>
  <c r="EX443" i="1"/>
  <c r="EX444" i="1"/>
  <c r="EX445" i="1"/>
  <c r="EX446" i="1"/>
  <c r="EX447" i="1"/>
  <c r="EX448" i="1"/>
  <c r="EX449" i="1"/>
  <c r="EX450" i="1"/>
  <c r="EX451" i="1"/>
  <c r="EX452" i="1"/>
  <c r="EX453" i="1"/>
  <c r="EX454" i="1"/>
  <c r="EX455" i="1"/>
  <c r="EX456" i="1"/>
  <c r="EX457" i="1"/>
  <c r="EX458" i="1"/>
  <c r="EX459" i="1"/>
  <c r="EX460" i="1"/>
  <c r="EX461" i="1"/>
  <c r="EX462" i="1"/>
  <c r="EX463" i="1"/>
  <c r="EX464" i="1"/>
  <c r="EX465" i="1"/>
  <c r="EX466" i="1"/>
  <c r="EX467" i="1"/>
  <c r="EX468" i="1"/>
  <c r="EX469" i="1"/>
  <c r="EX470" i="1"/>
  <c r="EX471" i="1"/>
  <c r="EX472" i="1"/>
  <c r="EX473" i="1"/>
  <c r="EX474" i="1"/>
  <c r="EX475" i="1"/>
  <c r="EX476" i="1"/>
  <c r="EX477" i="1"/>
  <c r="EX478" i="1"/>
  <c r="EX479" i="1"/>
  <c r="EX480" i="1"/>
  <c r="EX481" i="1"/>
  <c r="EX482" i="1"/>
  <c r="EX483" i="1"/>
  <c r="EX484" i="1"/>
  <c r="EX485" i="1"/>
  <c r="EX486" i="1"/>
  <c r="EX487" i="1"/>
  <c r="EX488" i="1"/>
  <c r="EX489" i="1"/>
  <c r="EX490" i="1"/>
  <c r="EX491" i="1"/>
  <c r="EX492" i="1"/>
  <c r="EX493" i="1"/>
  <c r="EX494" i="1"/>
  <c r="EX495" i="1"/>
  <c r="EX496" i="1"/>
  <c r="EX497" i="1"/>
  <c r="EX498" i="1"/>
  <c r="EX499" i="1"/>
  <c r="EX500" i="1"/>
  <c r="EX501" i="1"/>
  <c r="EX502" i="1"/>
  <c r="EX503" i="1"/>
  <c r="EX504" i="1"/>
  <c r="EX505" i="1"/>
  <c r="EX506" i="1"/>
  <c r="EX507" i="1"/>
  <c r="EX508" i="1"/>
  <c r="EX509" i="1"/>
  <c r="EX510" i="1"/>
  <c r="EX511" i="1"/>
  <c r="EX512" i="1"/>
  <c r="EX513" i="1"/>
  <c r="EX514" i="1"/>
  <c r="EX515" i="1"/>
  <c r="EX516" i="1"/>
  <c r="EX517" i="1"/>
  <c r="EX518" i="1"/>
  <c r="EX519" i="1"/>
  <c r="EX520" i="1"/>
  <c r="EX521" i="1"/>
  <c r="EX522" i="1"/>
  <c r="EX523" i="1"/>
  <c r="EX524" i="1"/>
  <c r="EX525" i="1"/>
  <c r="EX526" i="1"/>
  <c r="EX527" i="1"/>
  <c r="EX528" i="1"/>
  <c r="EX529" i="1"/>
  <c r="EX530" i="1"/>
  <c r="EX531" i="1"/>
  <c r="EX532" i="1"/>
  <c r="EX533" i="1"/>
  <c r="EX534" i="1"/>
  <c r="EX535" i="1"/>
  <c r="EX536" i="1"/>
  <c r="EX537" i="1"/>
  <c r="EX538" i="1"/>
  <c r="EX539" i="1"/>
  <c r="EX540" i="1"/>
  <c r="EX541" i="1"/>
  <c r="EX542" i="1"/>
  <c r="EX543" i="1"/>
  <c r="EX544" i="1"/>
  <c r="EX545" i="1"/>
  <c r="EX546" i="1"/>
  <c r="EX547" i="1"/>
  <c r="EX548" i="1"/>
  <c r="EX549" i="1"/>
  <c r="EX550" i="1"/>
  <c r="EX551" i="1"/>
  <c r="EX552" i="1"/>
  <c r="EX553" i="1"/>
  <c r="EX554" i="1"/>
  <c r="EX555" i="1"/>
  <c r="EX556" i="1"/>
  <c r="EX557" i="1"/>
  <c r="EX558" i="1"/>
  <c r="EX559" i="1"/>
  <c r="EX560" i="1"/>
  <c r="EX561" i="1"/>
  <c r="EX562" i="1"/>
  <c r="EX563" i="1"/>
  <c r="EX564" i="1"/>
  <c r="EX565" i="1"/>
  <c r="EX566" i="1"/>
  <c r="EX567" i="1"/>
  <c r="EX568" i="1"/>
  <c r="EX569" i="1"/>
  <c r="EX570" i="1"/>
  <c r="EX571" i="1"/>
  <c r="EX572" i="1"/>
  <c r="EX573" i="1"/>
  <c r="EX574" i="1"/>
  <c r="EX575" i="1"/>
  <c r="EX576" i="1"/>
  <c r="EX577" i="1"/>
  <c r="EX578" i="1"/>
  <c r="EX579" i="1"/>
  <c r="EX580" i="1"/>
  <c r="EX581" i="1"/>
  <c r="EX582" i="1"/>
  <c r="EX583" i="1"/>
  <c r="EX584" i="1"/>
  <c r="EX585" i="1"/>
  <c r="EX586" i="1"/>
  <c r="EX587" i="1"/>
  <c r="EX588" i="1"/>
  <c r="EX589" i="1"/>
  <c r="EX590" i="1"/>
  <c r="EX591" i="1"/>
  <c r="EX592" i="1"/>
  <c r="EX593" i="1"/>
  <c r="EX594" i="1"/>
  <c r="EX595" i="1"/>
  <c r="EX596" i="1"/>
  <c r="EX597" i="1"/>
  <c r="EX598" i="1"/>
  <c r="EX599" i="1"/>
  <c r="EX600" i="1"/>
  <c r="EX601" i="1"/>
  <c r="EX602" i="1"/>
  <c r="EX603" i="1"/>
  <c r="EX604" i="1"/>
  <c r="EX605" i="1"/>
  <c r="EX606" i="1"/>
  <c r="EX607" i="1"/>
  <c r="EX608" i="1"/>
  <c r="EX609" i="1"/>
  <c r="EX610" i="1"/>
  <c r="EX611" i="1"/>
  <c r="EX612" i="1"/>
  <c r="EX613" i="1"/>
  <c r="EX614" i="1"/>
  <c r="EX615" i="1"/>
  <c r="EX616" i="1"/>
  <c r="EX617" i="1"/>
  <c r="EX618" i="1"/>
  <c r="EX619" i="1"/>
  <c r="EX620" i="1"/>
  <c r="EX621" i="1"/>
  <c r="EX622" i="1"/>
  <c r="EX623" i="1"/>
  <c r="EX624" i="1"/>
  <c r="EX625" i="1"/>
  <c r="EX626" i="1"/>
  <c r="EX627" i="1"/>
  <c r="EX628" i="1"/>
  <c r="EX629" i="1"/>
  <c r="EX630" i="1"/>
  <c r="EX631" i="1"/>
  <c r="EX632" i="1"/>
  <c r="EX633" i="1"/>
  <c r="EX634" i="1"/>
  <c r="EX635" i="1"/>
  <c r="EX636" i="1"/>
  <c r="EX637" i="1"/>
  <c r="EX638" i="1"/>
  <c r="EX639" i="1"/>
  <c r="EX640" i="1"/>
  <c r="EX641" i="1"/>
  <c r="EX642" i="1"/>
  <c r="EX643" i="1"/>
  <c r="EX644" i="1"/>
  <c r="EX645" i="1"/>
  <c r="EX646" i="1"/>
  <c r="EX647" i="1"/>
  <c r="EX648" i="1"/>
  <c r="EX649" i="1"/>
  <c r="EX650" i="1"/>
  <c r="EX651" i="1"/>
  <c r="EX652" i="1"/>
  <c r="EX653" i="1"/>
  <c r="EX654" i="1"/>
  <c r="EX655" i="1"/>
  <c r="EX656" i="1"/>
  <c r="EX657" i="1"/>
  <c r="EX658" i="1"/>
  <c r="EX659" i="1"/>
  <c r="EX660" i="1"/>
  <c r="EX661" i="1"/>
  <c r="EX662" i="1"/>
  <c r="EX663" i="1"/>
  <c r="EX664" i="1"/>
  <c r="EX665" i="1"/>
  <c r="EX666" i="1"/>
  <c r="EX667" i="1"/>
  <c r="EX668" i="1"/>
  <c r="EX669" i="1"/>
  <c r="EX670" i="1"/>
  <c r="EX671" i="1"/>
  <c r="EX672" i="1"/>
  <c r="EX673" i="1"/>
  <c r="EX674" i="1"/>
  <c r="EX675" i="1"/>
  <c r="EX676" i="1"/>
  <c r="EX677" i="1"/>
  <c r="EX678" i="1"/>
  <c r="EX679" i="1"/>
  <c r="EX680" i="1"/>
  <c r="EX681" i="1"/>
  <c r="EX682" i="1"/>
  <c r="EX683" i="1"/>
  <c r="EX684" i="1"/>
  <c r="EX685" i="1"/>
  <c r="EX686" i="1"/>
  <c r="EX687" i="1"/>
  <c r="EX688" i="1"/>
  <c r="EX689" i="1"/>
  <c r="EX690" i="1"/>
  <c r="EX691" i="1"/>
  <c r="EX692" i="1"/>
  <c r="EX693" i="1"/>
  <c r="EX694" i="1"/>
  <c r="EX695" i="1"/>
  <c r="EX696" i="1"/>
  <c r="EX697" i="1"/>
  <c r="EX698" i="1"/>
  <c r="EX699" i="1"/>
  <c r="EX700" i="1"/>
  <c r="EX701" i="1"/>
  <c r="EX702" i="1"/>
  <c r="EX703" i="1"/>
  <c r="EX704" i="1"/>
  <c r="EX705" i="1"/>
  <c r="EX706" i="1"/>
  <c r="EX707" i="1"/>
  <c r="EX708" i="1"/>
  <c r="EX709" i="1"/>
  <c r="EX710" i="1"/>
  <c r="EX711" i="1"/>
  <c r="EX712" i="1"/>
  <c r="EX713" i="1"/>
  <c r="EX714" i="1"/>
  <c r="EX715" i="1"/>
  <c r="EX716" i="1"/>
  <c r="EX717" i="1"/>
  <c r="EX718" i="1"/>
  <c r="EX719" i="1"/>
  <c r="EX720" i="1"/>
  <c r="EX721" i="1"/>
  <c r="EX722" i="1"/>
  <c r="EX723" i="1"/>
  <c r="EX724" i="1"/>
  <c r="EX725" i="1"/>
  <c r="EX726" i="1"/>
  <c r="EX727" i="1"/>
  <c r="EX728" i="1"/>
  <c r="EX729" i="1"/>
  <c r="EX730" i="1"/>
  <c r="EX731" i="1"/>
  <c r="EX732" i="1"/>
  <c r="EX733" i="1"/>
  <c r="EX734" i="1"/>
  <c r="EX735" i="1"/>
  <c r="EX736" i="1"/>
  <c r="EX737" i="1"/>
  <c r="EX738" i="1"/>
  <c r="EX739" i="1"/>
  <c r="EX740" i="1"/>
  <c r="EX741" i="1"/>
  <c r="EX742" i="1"/>
  <c r="EX743" i="1"/>
  <c r="EX744" i="1"/>
  <c r="EX745" i="1"/>
  <c r="EX746" i="1"/>
  <c r="EX747" i="1"/>
  <c r="EX748" i="1"/>
  <c r="EX749" i="1"/>
  <c r="EX750" i="1"/>
  <c r="EX751" i="1"/>
  <c r="EX752" i="1"/>
  <c r="EX753" i="1"/>
  <c r="EX754" i="1"/>
  <c r="EX755" i="1"/>
  <c r="EX756" i="1"/>
  <c r="EX757" i="1"/>
  <c r="EX758" i="1"/>
  <c r="EX759" i="1"/>
  <c r="EX760" i="1"/>
  <c r="EX761" i="1"/>
  <c r="EX762" i="1"/>
  <c r="EX763" i="1"/>
  <c r="EX764" i="1"/>
  <c r="EX765" i="1"/>
  <c r="EX766" i="1"/>
  <c r="EX767" i="1"/>
  <c r="EX768" i="1"/>
  <c r="EX769" i="1"/>
  <c r="EX770" i="1"/>
  <c r="EX771" i="1"/>
  <c r="EX772" i="1"/>
  <c r="EX773" i="1"/>
  <c r="EX774" i="1"/>
  <c r="EX775" i="1"/>
  <c r="EX776" i="1"/>
  <c r="EX777" i="1"/>
  <c r="EX778" i="1"/>
  <c r="EX779" i="1"/>
  <c r="EX780" i="1"/>
  <c r="EX781" i="1"/>
  <c r="EX782" i="1"/>
  <c r="EX783" i="1"/>
  <c r="EX784" i="1"/>
  <c r="EX785" i="1"/>
  <c r="EX786" i="1"/>
  <c r="EX787" i="1"/>
  <c r="EX788" i="1"/>
  <c r="EX789" i="1"/>
  <c r="EX790" i="1"/>
  <c r="EX791" i="1"/>
  <c r="EX792" i="1"/>
  <c r="EX793" i="1"/>
  <c r="EX794" i="1"/>
  <c r="EX795" i="1"/>
  <c r="EX796" i="1"/>
  <c r="EX797" i="1"/>
  <c r="EX798" i="1"/>
  <c r="EX799" i="1"/>
  <c r="EX800" i="1"/>
  <c r="EX801" i="1"/>
  <c r="EX802" i="1"/>
  <c r="EX803" i="1"/>
  <c r="EX804" i="1"/>
  <c r="EX805" i="1"/>
  <c r="EX806" i="1"/>
  <c r="EX807" i="1"/>
  <c r="EX808" i="1"/>
  <c r="EX809" i="1"/>
  <c r="EX810" i="1"/>
  <c r="EX811" i="1"/>
  <c r="EX812" i="1"/>
  <c r="EX813" i="1"/>
  <c r="EX814" i="1"/>
  <c r="EX815" i="1"/>
  <c r="EX816" i="1"/>
  <c r="EX817" i="1"/>
  <c r="EX818" i="1"/>
  <c r="EX819" i="1"/>
  <c r="EX820" i="1"/>
  <c r="EX821" i="1"/>
  <c r="EX822" i="1"/>
  <c r="EX823" i="1"/>
  <c r="EX824" i="1"/>
  <c r="EX825" i="1"/>
  <c r="EX826" i="1"/>
  <c r="EX827" i="1"/>
  <c r="EX828" i="1"/>
  <c r="EX829" i="1"/>
  <c r="EX830" i="1"/>
  <c r="EX831" i="1"/>
  <c r="EX832" i="1"/>
  <c r="EX833" i="1"/>
  <c r="EX834" i="1"/>
  <c r="EX835" i="1"/>
  <c r="EX836" i="1"/>
  <c r="EX837" i="1"/>
  <c r="EX838" i="1"/>
  <c r="EX839" i="1"/>
  <c r="EX840" i="1"/>
  <c r="EX841" i="1"/>
  <c r="EX842" i="1"/>
  <c r="EX843" i="1"/>
  <c r="EX844" i="1"/>
  <c r="EX845" i="1"/>
  <c r="EX846" i="1"/>
  <c r="EX847" i="1"/>
  <c r="EX848" i="1"/>
  <c r="EX849" i="1"/>
  <c r="EX850" i="1"/>
  <c r="EX851" i="1"/>
  <c r="EX852" i="1"/>
  <c r="EX853" i="1"/>
  <c r="EX854" i="1"/>
  <c r="EX855" i="1"/>
  <c r="EX856" i="1"/>
  <c r="EX857" i="1"/>
  <c r="EX858" i="1"/>
  <c r="EX859" i="1"/>
  <c r="EX860" i="1"/>
  <c r="EX861" i="1"/>
  <c r="EX862" i="1"/>
  <c r="EX863" i="1"/>
  <c r="EX864" i="1"/>
  <c r="EX865" i="1"/>
  <c r="EX866" i="1"/>
  <c r="EX867" i="1"/>
  <c r="EX868" i="1"/>
  <c r="EX869" i="1"/>
  <c r="EX870" i="1"/>
  <c r="EX871" i="1"/>
  <c r="EX872" i="1"/>
  <c r="EX873" i="1"/>
  <c r="EX874" i="1"/>
  <c r="EX875" i="1"/>
  <c r="EX876" i="1"/>
  <c r="EX877" i="1"/>
  <c r="EX878" i="1"/>
  <c r="EX879" i="1"/>
  <c r="EX880" i="1"/>
  <c r="EX881" i="1"/>
  <c r="EX882" i="1"/>
  <c r="EX883" i="1"/>
  <c r="EX884" i="1"/>
  <c r="EX885" i="1"/>
  <c r="EX886" i="1"/>
  <c r="EX887" i="1"/>
  <c r="EX888" i="1"/>
  <c r="EX889" i="1"/>
  <c r="EX890" i="1"/>
  <c r="EX891" i="1"/>
  <c r="EX892" i="1"/>
  <c r="EX893" i="1"/>
  <c r="EX894" i="1"/>
  <c r="EX895" i="1"/>
  <c r="EX896" i="1"/>
  <c r="EX897" i="1"/>
  <c r="EX898" i="1"/>
  <c r="EX899" i="1"/>
  <c r="EX900" i="1"/>
  <c r="EX901" i="1"/>
  <c r="EX902" i="1"/>
  <c r="EX903" i="1"/>
  <c r="EX904" i="1"/>
  <c r="EX905" i="1"/>
  <c r="EX906" i="1"/>
  <c r="EX907" i="1"/>
  <c r="EX908" i="1"/>
  <c r="EX909" i="1"/>
  <c r="EX910" i="1"/>
  <c r="EX911" i="1"/>
  <c r="EX912" i="1"/>
  <c r="EX913" i="1"/>
  <c r="EX914" i="1"/>
  <c r="EX915" i="1"/>
  <c r="EX916" i="1"/>
  <c r="EX917" i="1"/>
  <c r="EX918" i="1"/>
  <c r="EX919" i="1"/>
  <c r="EX920" i="1"/>
  <c r="EX921" i="1"/>
  <c r="EX922" i="1"/>
  <c r="EX923" i="1"/>
  <c r="EX924" i="1"/>
  <c r="EX925" i="1"/>
  <c r="EX926" i="1"/>
  <c r="EX927" i="1"/>
  <c r="EX928" i="1"/>
  <c r="EX929" i="1"/>
  <c r="EX930" i="1"/>
  <c r="EX931" i="1"/>
  <c r="EX932" i="1"/>
  <c r="EX933" i="1"/>
  <c r="EX934" i="1"/>
  <c r="EX935" i="1"/>
  <c r="EX936" i="1"/>
  <c r="EX937" i="1"/>
  <c r="EX938" i="1"/>
  <c r="EX939" i="1"/>
  <c r="EX940" i="1"/>
  <c r="EX941" i="1"/>
  <c r="EX942" i="1"/>
  <c r="EX943" i="1"/>
  <c r="EX944" i="1"/>
  <c r="EX945" i="1"/>
  <c r="EX946" i="1"/>
  <c r="EX947" i="1"/>
  <c r="EX948" i="1"/>
  <c r="EX949" i="1"/>
  <c r="EX950" i="1"/>
  <c r="EX951" i="1"/>
  <c r="EX952" i="1"/>
  <c r="EX953" i="1"/>
  <c r="EX954" i="1"/>
  <c r="EX955" i="1"/>
  <c r="EX956" i="1"/>
  <c r="EX957" i="1"/>
  <c r="EX958" i="1"/>
  <c r="EX959" i="1"/>
  <c r="EX960" i="1"/>
  <c r="EX961" i="1"/>
  <c r="EX962" i="1"/>
  <c r="EX963" i="1"/>
  <c r="EX964" i="1"/>
  <c r="EX965" i="1"/>
  <c r="EX966" i="1"/>
  <c r="EX967" i="1"/>
  <c r="EX968" i="1"/>
  <c r="EX969" i="1"/>
  <c r="EX970" i="1"/>
  <c r="EX971" i="1"/>
  <c r="EX972" i="1"/>
  <c r="EX973" i="1"/>
  <c r="EX974" i="1"/>
  <c r="EX975" i="1"/>
  <c r="EX976" i="1"/>
  <c r="EX977" i="1"/>
  <c r="EX978" i="1"/>
  <c r="EX979" i="1"/>
  <c r="EX980" i="1"/>
  <c r="EX981" i="1"/>
  <c r="EX982" i="1"/>
  <c r="EX983" i="1"/>
  <c r="EX984" i="1"/>
  <c r="EX985" i="1"/>
  <c r="EX986" i="1"/>
  <c r="EX987" i="1"/>
  <c r="EX988" i="1"/>
  <c r="EX989" i="1"/>
  <c r="EX990" i="1"/>
  <c r="EX991" i="1"/>
  <c r="EX992" i="1"/>
  <c r="EX993" i="1"/>
  <c r="EX994" i="1"/>
  <c r="EX995" i="1"/>
  <c r="EX996" i="1"/>
  <c r="EX997" i="1"/>
  <c r="EX998" i="1"/>
  <c r="EX999" i="1"/>
  <c r="EX1000" i="1"/>
  <c r="EX1001" i="1"/>
  <c r="EX1002" i="1"/>
  <c r="EX1003" i="1"/>
  <c r="EX1004" i="1"/>
  <c r="EX1005" i="1"/>
  <c r="EW6" i="1"/>
  <c r="EW7" i="1"/>
  <c r="EW8" i="1"/>
  <c r="EW9" i="1"/>
  <c r="EW10" i="1"/>
  <c r="EW11" i="1"/>
  <c r="EW12" i="1"/>
  <c r="EW13" i="1"/>
  <c r="EW14" i="1"/>
  <c r="EW15" i="1"/>
  <c r="EW16" i="1"/>
  <c r="EW17" i="1"/>
  <c r="EW18" i="1"/>
  <c r="EW19" i="1"/>
  <c r="EW20" i="1"/>
  <c r="EW21" i="1"/>
  <c r="EW22" i="1"/>
  <c r="EW23" i="1"/>
  <c r="EW24" i="1"/>
  <c r="EW25" i="1"/>
  <c r="EW26" i="1"/>
  <c r="EW27" i="1"/>
  <c r="EW28" i="1"/>
  <c r="EW29" i="1"/>
  <c r="EW30" i="1"/>
  <c r="EW31" i="1"/>
  <c r="EW32" i="1"/>
  <c r="EW33" i="1"/>
  <c r="EW34" i="1"/>
  <c r="EW35" i="1"/>
  <c r="EW36" i="1"/>
  <c r="EW37" i="1"/>
  <c r="EW38" i="1"/>
  <c r="EW39" i="1"/>
  <c r="EW40" i="1"/>
  <c r="EW41" i="1"/>
  <c r="EW42" i="1"/>
  <c r="EW43" i="1"/>
  <c r="EW44" i="1"/>
  <c r="EW45" i="1"/>
  <c r="EW46" i="1"/>
  <c r="EW47" i="1"/>
  <c r="EW48" i="1"/>
  <c r="EW49" i="1"/>
  <c r="EW50" i="1"/>
  <c r="EW51" i="1"/>
  <c r="EW52" i="1"/>
  <c r="EW53" i="1"/>
  <c r="EW54" i="1"/>
  <c r="EW55" i="1"/>
  <c r="EW56" i="1"/>
  <c r="EW57" i="1"/>
  <c r="EW58" i="1"/>
  <c r="EW59" i="1"/>
  <c r="EW60" i="1"/>
  <c r="EW61" i="1"/>
  <c r="EW62" i="1"/>
  <c r="EW63" i="1"/>
  <c r="EW64" i="1"/>
  <c r="EW65" i="1"/>
  <c r="EW66" i="1"/>
  <c r="EW67" i="1"/>
  <c r="EW68" i="1"/>
  <c r="EW69" i="1"/>
  <c r="EW70" i="1"/>
  <c r="EW71" i="1"/>
  <c r="EW72" i="1"/>
  <c r="EW73" i="1"/>
  <c r="EW74" i="1"/>
  <c r="EW75" i="1"/>
  <c r="EW76" i="1"/>
  <c r="EW77" i="1"/>
  <c r="EW78" i="1"/>
  <c r="EW79" i="1"/>
  <c r="EW80" i="1"/>
  <c r="EW81" i="1"/>
  <c r="EW82" i="1"/>
  <c r="EW83" i="1"/>
  <c r="EW84" i="1"/>
  <c r="EW85" i="1"/>
  <c r="EW86" i="1"/>
  <c r="EW87" i="1"/>
  <c r="EW88" i="1"/>
  <c r="EW89" i="1"/>
  <c r="EW90" i="1"/>
  <c r="EW91" i="1"/>
  <c r="EW92" i="1"/>
  <c r="EW93" i="1"/>
  <c r="EW94" i="1"/>
  <c r="EW95" i="1"/>
  <c r="EW96" i="1"/>
  <c r="EW97" i="1"/>
  <c r="EW98" i="1"/>
  <c r="EW99" i="1"/>
  <c r="EW100" i="1"/>
  <c r="EW101" i="1"/>
  <c r="EW102" i="1"/>
  <c r="EW103" i="1"/>
  <c r="EW104" i="1"/>
  <c r="EW105" i="1"/>
  <c r="EW106" i="1"/>
  <c r="EW107" i="1"/>
  <c r="EW108" i="1"/>
  <c r="EW109" i="1"/>
  <c r="EW110" i="1"/>
  <c r="EW111" i="1"/>
  <c r="EW112" i="1"/>
  <c r="EW113" i="1"/>
  <c r="EW114" i="1"/>
  <c r="EW115" i="1"/>
  <c r="EW116" i="1"/>
  <c r="EW117" i="1"/>
  <c r="EW118" i="1"/>
  <c r="EW119" i="1"/>
  <c r="EW120" i="1"/>
  <c r="EW121" i="1"/>
  <c r="EW122" i="1"/>
  <c r="EW123" i="1"/>
  <c r="EW124" i="1"/>
  <c r="EW125" i="1"/>
  <c r="EW126" i="1"/>
  <c r="EW127" i="1"/>
  <c r="EW128" i="1"/>
  <c r="EW129" i="1"/>
  <c r="EW130" i="1"/>
  <c r="EW131" i="1"/>
  <c r="EW132" i="1"/>
  <c r="EW133" i="1"/>
  <c r="EW134" i="1"/>
  <c r="EW135" i="1"/>
  <c r="EW136" i="1"/>
  <c r="EW137" i="1"/>
  <c r="EW138" i="1"/>
  <c r="EW139" i="1"/>
  <c r="EW140" i="1"/>
  <c r="EW141" i="1"/>
  <c r="EW142" i="1"/>
  <c r="EW143" i="1"/>
  <c r="EW144" i="1"/>
  <c r="EW145" i="1"/>
  <c r="EW146" i="1"/>
  <c r="EW147" i="1"/>
  <c r="EW148" i="1"/>
  <c r="EW149" i="1"/>
  <c r="EW150" i="1"/>
  <c r="EW151" i="1"/>
  <c r="EW152" i="1"/>
  <c r="EW153" i="1"/>
  <c r="EW154" i="1"/>
  <c r="EW155" i="1"/>
  <c r="EW156" i="1"/>
  <c r="EW157" i="1"/>
  <c r="EW158" i="1"/>
  <c r="EW159" i="1"/>
  <c r="EW160" i="1"/>
  <c r="EW161" i="1"/>
  <c r="EW162" i="1"/>
  <c r="EW163" i="1"/>
  <c r="EW164" i="1"/>
  <c r="EW165" i="1"/>
  <c r="EW166" i="1"/>
  <c r="EW167" i="1"/>
  <c r="EW168" i="1"/>
  <c r="EW169" i="1"/>
  <c r="EW170" i="1"/>
  <c r="EW171" i="1"/>
  <c r="EW172" i="1"/>
  <c r="EW173" i="1"/>
  <c r="EW174" i="1"/>
  <c r="EW175" i="1"/>
  <c r="EW176" i="1"/>
  <c r="EW177" i="1"/>
  <c r="EW178" i="1"/>
  <c r="EW179" i="1"/>
  <c r="EW180" i="1"/>
  <c r="EW181" i="1"/>
  <c r="EW182" i="1"/>
  <c r="EW183" i="1"/>
  <c r="EW184" i="1"/>
  <c r="EW185" i="1"/>
  <c r="EW186" i="1"/>
  <c r="EW187" i="1"/>
  <c r="EW188" i="1"/>
  <c r="EW189" i="1"/>
  <c r="EW190" i="1"/>
  <c r="EW191" i="1"/>
  <c r="EW192" i="1"/>
  <c r="EW193" i="1"/>
  <c r="EW194" i="1"/>
  <c r="EW195" i="1"/>
  <c r="EW196" i="1"/>
  <c r="EW197" i="1"/>
  <c r="EW198" i="1"/>
  <c r="EW199" i="1"/>
  <c r="EW200" i="1"/>
  <c r="EW201" i="1"/>
  <c r="EW202" i="1"/>
  <c r="EW203" i="1"/>
  <c r="EW204" i="1"/>
  <c r="EW205" i="1"/>
  <c r="EW206" i="1"/>
  <c r="EW207" i="1"/>
  <c r="EW208" i="1"/>
  <c r="EW209" i="1"/>
  <c r="EW210" i="1"/>
  <c r="EW211" i="1"/>
  <c r="EW212" i="1"/>
  <c r="EW213" i="1"/>
  <c r="EW214" i="1"/>
  <c r="EW215" i="1"/>
  <c r="EW216" i="1"/>
  <c r="EW217" i="1"/>
  <c r="EW218" i="1"/>
  <c r="EW219" i="1"/>
  <c r="EW220" i="1"/>
  <c r="EW221" i="1"/>
  <c r="EW222" i="1"/>
  <c r="EW223" i="1"/>
  <c r="EW224" i="1"/>
  <c r="EW225" i="1"/>
  <c r="EW226" i="1"/>
  <c r="EW227" i="1"/>
  <c r="EW228" i="1"/>
  <c r="EW229" i="1"/>
  <c r="EW230" i="1"/>
  <c r="EW231" i="1"/>
  <c r="EW232" i="1"/>
  <c r="EW233" i="1"/>
  <c r="EW234" i="1"/>
  <c r="EW235" i="1"/>
  <c r="EW236" i="1"/>
  <c r="EW237" i="1"/>
  <c r="EW238" i="1"/>
  <c r="EW239" i="1"/>
  <c r="EW240" i="1"/>
  <c r="EW241" i="1"/>
  <c r="EW242" i="1"/>
  <c r="EW243" i="1"/>
  <c r="EW244" i="1"/>
  <c r="EW245" i="1"/>
  <c r="EW246" i="1"/>
  <c r="EW247" i="1"/>
  <c r="EW248" i="1"/>
  <c r="EW249" i="1"/>
  <c r="EW250" i="1"/>
  <c r="EW251" i="1"/>
  <c r="EW252" i="1"/>
  <c r="EW253" i="1"/>
  <c r="EW254" i="1"/>
  <c r="EW255" i="1"/>
  <c r="EW256" i="1"/>
  <c r="EW257" i="1"/>
  <c r="EW258" i="1"/>
  <c r="EW259" i="1"/>
  <c r="EW260" i="1"/>
  <c r="EW261" i="1"/>
  <c r="EW262" i="1"/>
  <c r="EW263" i="1"/>
  <c r="EW264" i="1"/>
  <c r="EW265" i="1"/>
  <c r="EW266" i="1"/>
  <c r="EW267" i="1"/>
  <c r="EW268" i="1"/>
  <c r="EW269" i="1"/>
  <c r="EW270" i="1"/>
  <c r="EW271" i="1"/>
  <c r="EW272" i="1"/>
  <c r="EW273" i="1"/>
  <c r="EW274" i="1"/>
  <c r="EW275" i="1"/>
  <c r="EW276" i="1"/>
  <c r="EW277" i="1"/>
  <c r="EW278" i="1"/>
  <c r="EW279" i="1"/>
  <c r="EW280" i="1"/>
  <c r="EW281" i="1"/>
  <c r="EW282" i="1"/>
  <c r="EW283" i="1"/>
  <c r="EW284" i="1"/>
  <c r="EW285" i="1"/>
  <c r="EW286" i="1"/>
  <c r="EW287" i="1"/>
  <c r="EW288" i="1"/>
  <c r="EW289" i="1"/>
  <c r="EW290" i="1"/>
  <c r="EW291" i="1"/>
  <c r="EW292" i="1"/>
  <c r="EW293" i="1"/>
  <c r="EW294" i="1"/>
  <c r="EW295" i="1"/>
  <c r="EW296" i="1"/>
  <c r="EW297" i="1"/>
  <c r="EW298" i="1"/>
  <c r="EW299" i="1"/>
  <c r="EW300" i="1"/>
  <c r="EW301" i="1"/>
  <c r="EW302" i="1"/>
  <c r="EW303" i="1"/>
  <c r="EW304" i="1"/>
  <c r="EW305" i="1"/>
  <c r="EW306" i="1"/>
  <c r="EW307" i="1"/>
  <c r="EW308" i="1"/>
  <c r="EW309" i="1"/>
  <c r="EW310" i="1"/>
  <c r="EW311" i="1"/>
  <c r="EW312" i="1"/>
  <c r="EW313" i="1"/>
  <c r="EW314" i="1"/>
  <c r="EW315" i="1"/>
  <c r="EW316" i="1"/>
  <c r="EW317" i="1"/>
  <c r="EW318" i="1"/>
  <c r="EW319" i="1"/>
  <c r="EW320" i="1"/>
  <c r="EW321" i="1"/>
  <c r="EW322" i="1"/>
  <c r="EW323" i="1"/>
  <c r="EW324" i="1"/>
  <c r="EW325" i="1"/>
  <c r="EW326" i="1"/>
  <c r="EW327" i="1"/>
  <c r="EW328" i="1"/>
  <c r="EW329" i="1"/>
  <c r="EW330" i="1"/>
  <c r="EW331" i="1"/>
  <c r="EW332" i="1"/>
  <c r="EW333" i="1"/>
  <c r="EW334" i="1"/>
  <c r="EW335" i="1"/>
  <c r="EW336" i="1"/>
  <c r="EW337" i="1"/>
  <c r="EW338" i="1"/>
  <c r="EW339" i="1"/>
  <c r="EW340" i="1"/>
  <c r="EW341" i="1"/>
  <c r="EW342" i="1"/>
  <c r="EW343" i="1"/>
  <c r="EW344" i="1"/>
  <c r="EW345" i="1"/>
  <c r="EW346" i="1"/>
  <c r="EW347" i="1"/>
  <c r="EW348" i="1"/>
  <c r="EW349" i="1"/>
  <c r="EW350" i="1"/>
  <c r="EW351" i="1"/>
  <c r="EW352" i="1"/>
  <c r="EW353" i="1"/>
  <c r="EW354" i="1"/>
  <c r="EW355" i="1"/>
  <c r="EW356" i="1"/>
  <c r="EW357" i="1"/>
  <c r="EW358" i="1"/>
  <c r="EW359" i="1"/>
  <c r="EW360" i="1"/>
  <c r="EW361" i="1"/>
  <c r="EW362" i="1"/>
  <c r="EW363" i="1"/>
  <c r="EW364" i="1"/>
  <c r="EW365" i="1"/>
  <c r="EW366" i="1"/>
  <c r="EW367" i="1"/>
  <c r="EW368" i="1"/>
  <c r="EW369" i="1"/>
  <c r="EW370" i="1"/>
  <c r="EW371" i="1"/>
  <c r="EW372" i="1"/>
  <c r="EW373" i="1"/>
  <c r="EW374" i="1"/>
  <c r="EW375" i="1"/>
  <c r="EW376" i="1"/>
  <c r="EW377" i="1"/>
  <c r="EW378" i="1"/>
  <c r="EW379" i="1"/>
  <c r="EW380" i="1"/>
  <c r="EW381" i="1"/>
  <c r="EW382" i="1"/>
  <c r="EW383" i="1"/>
  <c r="EW384" i="1"/>
  <c r="EW385" i="1"/>
  <c r="EW386" i="1"/>
  <c r="EW387" i="1"/>
  <c r="EW388" i="1"/>
  <c r="EW389" i="1"/>
  <c r="EW390" i="1"/>
  <c r="EW391" i="1"/>
  <c r="EW392" i="1"/>
  <c r="EW393" i="1"/>
  <c r="EW394" i="1"/>
  <c r="EW395" i="1"/>
  <c r="EW396" i="1"/>
  <c r="EW397" i="1"/>
  <c r="EW398" i="1"/>
  <c r="EW399" i="1"/>
  <c r="EW400" i="1"/>
  <c r="EW401" i="1"/>
  <c r="EW402" i="1"/>
  <c r="EW403" i="1"/>
  <c r="EW404" i="1"/>
  <c r="EW405" i="1"/>
  <c r="EW406" i="1"/>
  <c r="EW407" i="1"/>
  <c r="EW408" i="1"/>
  <c r="EW409" i="1"/>
  <c r="EW410" i="1"/>
  <c r="EW411" i="1"/>
  <c r="EW412" i="1"/>
  <c r="EW413" i="1"/>
  <c r="EW414" i="1"/>
  <c r="EW415" i="1"/>
  <c r="EW416" i="1"/>
  <c r="EW417" i="1"/>
  <c r="EW418" i="1"/>
  <c r="EW419" i="1"/>
  <c r="EW420" i="1"/>
  <c r="EW421" i="1"/>
  <c r="EW422" i="1"/>
  <c r="EW423" i="1"/>
  <c r="EW424" i="1"/>
  <c r="EW425" i="1"/>
  <c r="EW426" i="1"/>
  <c r="EW427" i="1"/>
  <c r="EW428" i="1"/>
  <c r="EW429" i="1"/>
  <c r="EW430" i="1"/>
  <c r="EW431" i="1"/>
  <c r="EW432" i="1"/>
  <c r="EW433" i="1"/>
  <c r="EW434" i="1"/>
  <c r="EW435" i="1"/>
  <c r="EW436" i="1"/>
  <c r="EW437" i="1"/>
  <c r="EW438" i="1"/>
  <c r="EW439" i="1"/>
  <c r="EW440" i="1"/>
  <c r="EW441" i="1"/>
  <c r="EW442" i="1"/>
  <c r="EW443" i="1"/>
  <c r="EW444" i="1"/>
  <c r="EW445" i="1"/>
  <c r="EW446" i="1"/>
  <c r="EW447" i="1"/>
  <c r="EW448" i="1"/>
  <c r="EW449" i="1"/>
  <c r="EW450" i="1"/>
  <c r="EW451" i="1"/>
  <c r="EW452" i="1"/>
  <c r="EW453" i="1"/>
  <c r="EW454" i="1"/>
  <c r="EW455" i="1"/>
  <c r="EW456" i="1"/>
  <c r="EW457" i="1"/>
  <c r="EW458" i="1"/>
  <c r="EW459" i="1"/>
  <c r="EW460" i="1"/>
  <c r="EW461" i="1"/>
  <c r="EW462" i="1"/>
  <c r="EW463" i="1"/>
  <c r="EW464" i="1"/>
  <c r="EW465" i="1"/>
  <c r="EW466" i="1"/>
  <c r="EW467" i="1"/>
  <c r="EW468" i="1"/>
  <c r="EW469" i="1"/>
  <c r="EW470" i="1"/>
  <c r="EW471" i="1"/>
  <c r="EW472" i="1"/>
  <c r="EW473" i="1"/>
  <c r="EW474" i="1"/>
  <c r="EW475" i="1"/>
  <c r="EW476" i="1"/>
  <c r="EW477" i="1"/>
  <c r="EW478" i="1"/>
  <c r="EW479" i="1"/>
  <c r="EW480" i="1"/>
  <c r="EW481" i="1"/>
  <c r="EW482" i="1"/>
  <c r="EW483" i="1"/>
  <c r="EW484" i="1"/>
  <c r="EW485" i="1"/>
  <c r="EW486" i="1"/>
  <c r="EW487" i="1"/>
  <c r="EW488" i="1"/>
  <c r="EW489" i="1"/>
  <c r="EW490" i="1"/>
  <c r="EW491" i="1"/>
  <c r="EW492" i="1"/>
  <c r="EW493" i="1"/>
  <c r="EW494" i="1"/>
  <c r="EW495" i="1"/>
  <c r="EW496" i="1"/>
  <c r="EW497" i="1"/>
  <c r="EW498" i="1"/>
  <c r="EW499" i="1"/>
  <c r="EW500" i="1"/>
  <c r="EW501" i="1"/>
  <c r="EW502" i="1"/>
  <c r="EW503" i="1"/>
  <c r="EW504" i="1"/>
  <c r="EW505" i="1"/>
  <c r="EW506" i="1"/>
  <c r="EW507" i="1"/>
  <c r="EW508" i="1"/>
  <c r="EW509" i="1"/>
  <c r="EW510" i="1"/>
  <c r="EW511" i="1"/>
  <c r="EW512" i="1"/>
  <c r="EW513" i="1"/>
  <c r="EW514" i="1"/>
  <c r="EW515" i="1"/>
  <c r="EW516" i="1"/>
  <c r="EW517" i="1"/>
  <c r="EW518" i="1"/>
  <c r="EW519" i="1"/>
  <c r="EW520" i="1"/>
  <c r="EW521" i="1"/>
  <c r="EW522" i="1"/>
  <c r="EW523" i="1"/>
  <c r="EW524" i="1"/>
  <c r="EW525" i="1"/>
  <c r="EW526" i="1"/>
  <c r="EW527" i="1"/>
  <c r="EW528" i="1"/>
  <c r="EW529" i="1"/>
  <c r="EW530" i="1"/>
  <c r="EW531" i="1"/>
  <c r="EW532" i="1"/>
  <c r="EW533" i="1"/>
  <c r="EW534" i="1"/>
  <c r="EW535" i="1"/>
  <c r="EW536" i="1"/>
  <c r="EW537" i="1"/>
  <c r="EW538" i="1"/>
  <c r="EW539" i="1"/>
  <c r="EW540" i="1"/>
  <c r="EW541" i="1"/>
  <c r="EW542" i="1"/>
  <c r="EW543" i="1"/>
  <c r="EW544" i="1"/>
  <c r="EW545" i="1"/>
  <c r="EW546" i="1"/>
  <c r="EW547" i="1"/>
  <c r="EW548" i="1"/>
  <c r="EW549" i="1"/>
  <c r="EW550" i="1"/>
  <c r="EW551" i="1"/>
  <c r="EW552" i="1"/>
  <c r="EW553" i="1"/>
  <c r="EW554" i="1"/>
  <c r="EW555" i="1"/>
  <c r="EW556" i="1"/>
  <c r="EW557" i="1"/>
  <c r="EW558" i="1"/>
  <c r="EW559" i="1"/>
  <c r="EW560" i="1"/>
  <c r="EW561" i="1"/>
  <c r="EW562" i="1"/>
  <c r="EW563" i="1"/>
  <c r="EW564" i="1"/>
  <c r="EW565" i="1"/>
  <c r="EW566" i="1"/>
  <c r="EW567" i="1"/>
  <c r="EW568" i="1"/>
  <c r="EW569" i="1"/>
  <c r="EW570" i="1"/>
  <c r="EW571" i="1"/>
  <c r="EW572" i="1"/>
  <c r="EW573" i="1"/>
  <c r="EW574" i="1"/>
  <c r="EW575" i="1"/>
  <c r="EW576" i="1"/>
  <c r="EW577" i="1"/>
  <c r="EW578" i="1"/>
  <c r="EW579" i="1"/>
  <c r="EW580" i="1"/>
  <c r="EW581" i="1"/>
  <c r="EW582" i="1"/>
  <c r="EW583" i="1"/>
  <c r="EW584" i="1"/>
  <c r="EW585" i="1"/>
  <c r="EW586" i="1"/>
  <c r="EW587" i="1"/>
  <c r="EW588" i="1"/>
  <c r="EW589" i="1"/>
  <c r="EW590" i="1"/>
  <c r="EW591" i="1"/>
  <c r="EW592" i="1"/>
  <c r="EW593" i="1"/>
  <c r="EW594" i="1"/>
  <c r="EW595" i="1"/>
  <c r="EW596" i="1"/>
  <c r="EW597" i="1"/>
  <c r="EW598" i="1"/>
  <c r="EW599" i="1"/>
  <c r="EW600" i="1"/>
  <c r="EW601" i="1"/>
  <c r="EW602" i="1"/>
  <c r="EW603" i="1"/>
  <c r="EW604" i="1"/>
  <c r="EW605" i="1"/>
  <c r="EW606" i="1"/>
  <c r="EW607" i="1"/>
  <c r="EW608" i="1"/>
  <c r="EW609" i="1"/>
  <c r="EW610" i="1"/>
  <c r="EW611" i="1"/>
  <c r="EW612" i="1"/>
  <c r="EW613" i="1"/>
  <c r="EW614" i="1"/>
  <c r="EW615" i="1"/>
  <c r="EW616" i="1"/>
  <c r="EW617" i="1"/>
  <c r="EW618" i="1"/>
  <c r="EW619" i="1"/>
  <c r="EW620" i="1"/>
  <c r="EW621" i="1"/>
  <c r="EW622" i="1"/>
  <c r="EW623" i="1"/>
  <c r="EW624" i="1"/>
  <c r="EW625" i="1"/>
  <c r="EW626" i="1"/>
  <c r="EW627" i="1"/>
  <c r="EW628" i="1"/>
  <c r="EW629" i="1"/>
  <c r="EW630" i="1"/>
  <c r="EW631" i="1"/>
  <c r="EW632" i="1"/>
  <c r="EW633" i="1"/>
  <c r="EW634" i="1"/>
  <c r="EW635" i="1"/>
  <c r="EW636" i="1"/>
  <c r="EW637" i="1"/>
  <c r="EW638" i="1"/>
  <c r="EW639" i="1"/>
  <c r="EW640" i="1"/>
  <c r="EW641" i="1"/>
  <c r="EW642" i="1"/>
  <c r="EW643" i="1"/>
  <c r="EW644" i="1"/>
  <c r="EW645" i="1"/>
  <c r="EW646" i="1"/>
  <c r="EW647" i="1"/>
  <c r="EW648" i="1"/>
  <c r="EW649" i="1"/>
  <c r="EW650" i="1"/>
  <c r="EW651" i="1"/>
  <c r="EW652" i="1"/>
  <c r="EW653" i="1"/>
  <c r="EW654" i="1"/>
  <c r="EW655" i="1"/>
  <c r="EW656" i="1"/>
  <c r="EW657" i="1"/>
  <c r="EW658" i="1"/>
  <c r="EW659" i="1"/>
  <c r="EW660" i="1"/>
  <c r="EW661" i="1"/>
  <c r="EW662" i="1"/>
  <c r="EW663" i="1"/>
  <c r="EW664" i="1"/>
  <c r="EW665" i="1"/>
  <c r="EW666" i="1"/>
  <c r="EW667" i="1"/>
  <c r="EW668" i="1"/>
  <c r="EW669" i="1"/>
  <c r="EW670" i="1"/>
  <c r="EW671" i="1"/>
  <c r="EW672" i="1"/>
  <c r="EW673" i="1"/>
  <c r="EW674" i="1"/>
  <c r="EW675" i="1"/>
  <c r="EW676" i="1"/>
  <c r="EW677" i="1"/>
  <c r="EW678" i="1"/>
  <c r="EW679" i="1"/>
  <c r="EW680" i="1"/>
  <c r="EW681" i="1"/>
  <c r="EW682" i="1"/>
  <c r="EW683" i="1"/>
  <c r="EW684" i="1"/>
  <c r="EW685" i="1"/>
  <c r="EW686" i="1"/>
  <c r="EW687" i="1"/>
  <c r="EW688" i="1"/>
  <c r="EW689" i="1"/>
  <c r="EW690" i="1"/>
  <c r="EW691" i="1"/>
  <c r="EW692" i="1"/>
  <c r="EW693" i="1"/>
  <c r="EW694" i="1"/>
  <c r="EW695" i="1"/>
  <c r="EW696" i="1"/>
  <c r="EW697" i="1"/>
  <c r="EW698" i="1"/>
  <c r="EW699" i="1"/>
  <c r="EW700" i="1"/>
  <c r="EW701" i="1"/>
  <c r="EW702" i="1"/>
  <c r="EW703" i="1"/>
  <c r="EW704" i="1"/>
  <c r="EW705" i="1"/>
  <c r="EW706" i="1"/>
  <c r="EW707" i="1"/>
  <c r="EW708" i="1"/>
  <c r="EW709" i="1"/>
  <c r="EW710" i="1"/>
  <c r="EW711" i="1"/>
  <c r="EW712" i="1"/>
  <c r="EW713" i="1"/>
  <c r="EW714" i="1"/>
  <c r="EW715" i="1"/>
  <c r="EW716" i="1"/>
  <c r="EW717" i="1"/>
  <c r="EW718" i="1"/>
  <c r="EW719" i="1"/>
  <c r="EW720" i="1"/>
  <c r="EW721" i="1"/>
  <c r="EW722" i="1"/>
  <c r="EW723" i="1"/>
  <c r="EW724" i="1"/>
  <c r="EW725" i="1"/>
  <c r="EW726" i="1"/>
  <c r="EW727" i="1"/>
  <c r="EW728" i="1"/>
  <c r="EW729" i="1"/>
  <c r="EW730" i="1"/>
  <c r="EW731" i="1"/>
  <c r="EW732" i="1"/>
  <c r="EW733" i="1"/>
  <c r="EW734" i="1"/>
  <c r="EW735" i="1"/>
  <c r="EW736" i="1"/>
  <c r="EW737" i="1"/>
  <c r="EW738" i="1"/>
  <c r="EW739" i="1"/>
  <c r="EW740" i="1"/>
  <c r="EW741" i="1"/>
  <c r="EW742" i="1"/>
  <c r="EW743" i="1"/>
  <c r="EW744" i="1"/>
  <c r="EW745" i="1"/>
  <c r="EW746" i="1"/>
  <c r="EW747" i="1"/>
  <c r="EW748" i="1"/>
  <c r="EW749" i="1"/>
  <c r="EW750" i="1"/>
  <c r="EW751" i="1"/>
  <c r="EW752" i="1"/>
  <c r="EW753" i="1"/>
  <c r="EW754" i="1"/>
  <c r="EW755" i="1"/>
  <c r="EW756" i="1"/>
  <c r="EW757" i="1"/>
  <c r="EW758" i="1"/>
  <c r="EW759" i="1"/>
  <c r="EW760" i="1"/>
  <c r="EW761" i="1"/>
  <c r="EW762" i="1"/>
  <c r="EW763" i="1"/>
  <c r="EW764" i="1"/>
  <c r="EW765" i="1"/>
  <c r="EW766" i="1"/>
  <c r="EW767" i="1"/>
  <c r="EW768" i="1"/>
  <c r="EW769" i="1"/>
  <c r="EW770" i="1"/>
  <c r="EW771" i="1"/>
  <c r="EW772" i="1"/>
  <c r="EW773" i="1"/>
  <c r="EW774" i="1"/>
  <c r="EW775" i="1"/>
  <c r="EW776" i="1"/>
  <c r="EW777" i="1"/>
  <c r="EW778" i="1"/>
  <c r="EW779" i="1"/>
  <c r="EW780" i="1"/>
  <c r="EW781" i="1"/>
  <c r="EW782" i="1"/>
  <c r="EW783" i="1"/>
  <c r="EW784" i="1"/>
  <c r="EW785" i="1"/>
  <c r="EW786" i="1"/>
  <c r="EW787" i="1"/>
  <c r="EW788" i="1"/>
  <c r="EW789" i="1"/>
  <c r="EW790" i="1"/>
  <c r="EW791" i="1"/>
  <c r="EW792" i="1"/>
  <c r="EW793" i="1"/>
  <c r="EW794" i="1"/>
  <c r="EW795" i="1"/>
  <c r="EW796" i="1"/>
  <c r="EW797" i="1"/>
  <c r="EW798" i="1"/>
  <c r="EW799" i="1"/>
  <c r="EW800" i="1"/>
  <c r="EW801" i="1"/>
  <c r="EW802" i="1"/>
  <c r="EW803" i="1"/>
  <c r="EW804" i="1"/>
  <c r="EW805" i="1"/>
  <c r="EW806" i="1"/>
  <c r="EW807" i="1"/>
  <c r="EW808" i="1"/>
  <c r="EW809" i="1"/>
  <c r="EW810" i="1"/>
  <c r="EW811" i="1"/>
  <c r="EW812" i="1"/>
  <c r="EW813" i="1"/>
  <c r="EW814" i="1"/>
  <c r="EW815" i="1"/>
  <c r="EW816" i="1"/>
  <c r="EW817" i="1"/>
  <c r="EW818" i="1"/>
  <c r="EW819" i="1"/>
  <c r="EW820" i="1"/>
  <c r="EW821" i="1"/>
  <c r="EW822" i="1"/>
  <c r="EW823" i="1"/>
  <c r="EW824" i="1"/>
  <c r="EW825" i="1"/>
  <c r="EW826" i="1"/>
  <c r="EW827" i="1"/>
  <c r="EW828" i="1"/>
  <c r="EW829" i="1"/>
  <c r="EW830" i="1"/>
  <c r="EW831" i="1"/>
  <c r="EW832" i="1"/>
  <c r="EW833" i="1"/>
  <c r="EW834" i="1"/>
  <c r="EW835" i="1"/>
  <c r="EW836" i="1"/>
  <c r="EW837" i="1"/>
  <c r="EW838" i="1"/>
  <c r="EW839" i="1"/>
  <c r="EW840" i="1"/>
  <c r="EW841" i="1"/>
  <c r="EW842" i="1"/>
  <c r="EW843" i="1"/>
  <c r="EW844" i="1"/>
  <c r="EW845" i="1"/>
  <c r="EW846" i="1"/>
  <c r="EW847" i="1"/>
  <c r="EW848" i="1"/>
  <c r="EW849" i="1"/>
  <c r="EW850" i="1"/>
  <c r="EW851" i="1"/>
  <c r="EW852" i="1"/>
  <c r="EW853" i="1"/>
  <c r="EW854" i="1"/>
  <c r="EW855" i="1"/>
  <c r="EW856" i="1"/>
  <c r="EW857" i="1"/>
  <c r="EW858" i="1"/>
  <c r="EW859" i="1"/>
  <c r="EW860" i="1"/>
  <c r="EW861" i="1"/>
  <c r="EW862" i="1"/>
  <c r="EW863" i="1"/>
  <c r="EW864" i="1"/>
  <c r="EW865" i="1"/>
  <c r="EW866" i="1"/>
  <c r="EW867" i="1"/>
  <c r="EW868" i="1"/>
  <c r="EW869" i="1"/>
  <c r="EW870" i="1"/>
  <c r="EW871" i="1"/>
  <c r="EW872" i="1"/>
  <c r="EW873" i="1"/>
  <c r="EW874" i="1"/>
  <c r="EW875" i="1"/>
  <c r="EW876" i="1"/>
  <c r="EW877" i="1"/>
  <c r="EW878" i="1"/>
  <c r="EW879" i="1"/>
  <c r="EW880" i="1"/>
  <c r="EW881" i="1"/>
  <c r="EW882" i="1"/>
  <c r="EW883" i="1"/>
  <c r="EW884" i="1"/>
  <c r="EW885" i="1"/>
  <c r="EW886" i="1"/>
  <c r="EW887" i="1"/>
  <c r="EW888" i="1"/>
  <c r="EW889" i="1"/>
  <c r="EW890" i="1"/>
  <c r="EW891" i="1"/>
  <c r="EW892" i="1"/>
  <c r="EW893" i="1"/>
  <c r="EW894" i="1"/>
  <c r="EW895" i="1"/>
  <c r="EW896" i="1"/>
  <c r="EW897" i="1"/>
  <c r="EW898" i="1"/>
  <c r="EW899" i="1"/>
  <c r="EW900" i="1"/>
  <c r="EW901" i="1"/>
  <c r="EW902" i="1"/>
  <c r="EW903" i="1"/>
  <c r="EW904" i="1"/>
  <c r="EW905" i="1"/>
  <c r="EW906" i="1"/>
  <c r="EW907" i="1"/>
  <c r="EW908" i="1"/>
  <c r="EW909" i="1"/>
  <c r="EW910" i="1"/>
  <c r="EW911" i="1"/>
  <c r="EW912" i="1"/>
  <c r="EW913" i="1"/>
  <c r="EW914" i="1"/>
  <c r="EW915" i="1"/>
  <c r="EW916" i="1"/>
  <c r="EW917" i="1"/>
  <c r="EW918" i="1"/>
  <c r="EW919" i="1"/>
  <c r="EW920" i="1"/>
  <c r="EW921" i="1"/>
  <c r="EW922" i="1"/>
  <c r="EW923" i="1"/>
  <c r="EW924" i="1"/>
  <c r="EW925" i="1"/>
  <c r="EW926" i="1"/>
  <c r="EW927" i="1"/>
  <c r="EW928" i="1"/>
  <c r="EW929" i="1"/>
  <c r="EW930" i="1"/>
  <c r="EW931" i="1"/>
  <c r="EW932" i="1"/>
  <c r="EW933" i="1"/>
  <c r="EW934" i="1"/>
  <c r="EW935" i="1"/>
  <c r="EW936" i="1"/>
  <c r="EW937" i="1"/>
  <c r="EW938" i="1"/>
  <c r="EW939" i="1"/>
  <c r="EW940" i="1"/>
  <c r="EW941" i="1"/>
  <c r="EW942" i="1"/>
  <c r="EW943" i="1"/>
  <c r="EW944" i="1"/>
  <c r="EW945" i="1"/>
  <c r="EW946" i="1"/>
  <c r="EW947" i="1"/>
  <c r="EW948" i="1"/>
  <c r="EW949" i="1"/>
  <c r="EW950" i="1"/>
  <c r="EW951" i="1"/>
  <c r="EW952" i="1"/>
  <c r="EW953" i="1"/>
  <c r="EW954" i="1"/>
  <c r="EW955" i="1"/>
  <c r="EW956" i="1"/>
  <c r="EW957" i="1"/>
  <c r="EW958" i="1"/>
  <c r="EW959" i="1"/>
  <c r="EW960" i="1"/>
  <c r="EW961" i="1"/>
  <c r="EW962" i="1"/>
  <c r="EW963" i="1"/>
  <c r="EW964" i="1"/>
  <c r="EW965" i="1"/>
  <c r="EW966" i="1"/>
  <c r="EW967" i="1"/>
  <c r="EW968" i="1"/>
  <c r="EW969" i="1"/>
  <c r="EW970" i="1"/>
  <c r="EW971" i="1"/>
  <c r="EW972" i="1"/>
  <c r="EW973" i="1"/>
  <c r="EW974" i="1"/>
  <c r="EW975" i="1"/>
  <c r="EW976" i="1"/>
  <c r="EW977" i="1"/>
  <c r="EW978" i="1"/>
  <c r="EW979" i="1"/>
  <c r="EW980" i="1"/>
  <c r="EW981" i="1"/>
  <c r="EW982" i="1"/>
  <c r="EW983" i="1"/>
  <c r="EW984" i="1"/>
  <c r="EW985" i="1"/>
  <c r="EW986" i="1"/>
  <c r="EW987" i="1"/>
  <c r="EW988" i="1"/>
  <c r="EW989" i="1"/>
  <c r="EW990" i="1"/>
  <c r="EW991" i="1"/>
  <c r="EW992" i="1"/>
  <c r="EW993" i="1"/>
  <c r="EW994" i="1"/>
  <c r="EW995" i="1"/>
  <c r="EW996" i="1"/>
  <c r="EW997" i="1"/>
  <c r="EW998" i="1"/>
  <c r="EW999" i="1"/>
  <c r="EW1000" i="1"/>
  <c r="EW1001" i="1"/>
  <c r="EW1002" i="1"/>
  <c r="EW1003" i="1"/>
  <c r="EW1004" i="1"/>
  <c r="EW1005" i="1"/>
  <c r="EV6" i="1"/>
  <c r="EV7" i="1"/>
  <c r="EV8" i="1"/>
  <c r="EV9" i="1"/>
  <c r="EV10" i="1"/>
  <c r="EV11" i="1"/>
  <c r="EV12" i="1"/>
  <c r="EV13" i="1"/>
  <c r="EV14" i="1"/>
  <c r="EV15" i="1"/>
  <c r="EV16" i="1"/>
  <c r="EV17" i="1"/>
  <c r="EV18" i="1"/>
  <c r="EV19" i="1"/>
  <c r="EV20" i="1"/>
  <c r="EV21" i="1"/>
  <c r="EV22" i="1"/>
  <c r="EV23" i="1"/>
  <c r="EV24" i="1"/>
  <c r="EV25" i="1"/>
  <c r="EV26" i="1"/>
  <c r="EV27" i="1"/>
  <c r="EV28" i="1"/>
  <c r="EV29" i="1"/>
  <c r="EV30" i="1"/>
  <c r="EV31" i="1"/>
  <c r="EV32" i="1"/>
  <c r="EV33" i="1"/>
  <c r="EV34" i="1"/>
  <c r="EV35" i="1"/>
  <c r="EV36" i="1"/>
  <c r="EV37" i="1"/>
  <c r="EV38" i="1"/>
  <c r="EV39" i="1"/>
  <c r="EV40" i="1"/>
  <c r="EV41" i="1"/>
  <c r="EV42" i="1"/>
  <c r="EV43" i="1"/>
  <c r="EV44" i="1"/>
  <c r="EV45" i="1"/>
  <c r="EV46" i="1"/>
  <c r="EV47" i="1"/>
  <c r="EV48" i="1"/>
  <c r="EV49" i="1"/>
  <c r="EV50" i="1"/>
  <c r="EV51" i="1"/>
  <c r="EV52" i="1"/>
  <c r="EV53" i="1"/>
  <c r="EV54" i="1"/>
  <c r="EV55" i="1"/>
  <c r="EV56" i="1"/>
  <c r="EV57" i="1"/>
  <c r="EV58" i="1"/>
  <c r="EV59" i="1"/>
  <c r="EV60" i="1"/>
  <c r="EV61" i="1"/>
  <c r="EV62" i="1"/>
  <c r="EV63" i="1"/>
  <c r="EV64" i="1"/>
  <c r="EV65" i="1"/>
  <c r="EV66" i="1"/>
  <c r="EV67" i="1"/>
  <c r="EV68" i="1"/>
  <c r="EV69" i="1"/>
  <c r="EV70" i="1"/>
  <c r="EV71" i="1"/>
  <c r="EV72" i="1"/>
  <c r="EV73" i="1"/>
  <c r="EV74" i="1"/>
  <c r="EV75" i="1"/>
  <c r="EV76" i="1"/>
  <c r="EV77" i="1"/>
  <c r="EV78" i="1"/>
  <c r="EV79" i="1"/>
  <c r="EV80" i="1"/>
  <c r="EV81" i="1"/>
  <c r="EV82" i="1"/>
  <c r="EV83" i="1"/>
  <c r="EV84" i="1"/>
  <c r="EV85" i="1"/>
  <c r="EV86" i="1"/>
  <c r="EV87" i="1"/>
  <c r="EV88" i="1"/>
  <c r="EV89" i="1"/>
  <c r="EV90" i="1"/>
  <c r="EV91" i="1"/>
  <c r="EV92" i="1"/>
  <c r="EV93" i="1"/>
  <c r="EV94" i="1"/>
  <c r="EV95" i="1"/>
  <c r="EV96" i="1"/>
  <c r="EV97" i="1"/>
  <c r="EV98" i="1"/>
  <c r="EV99" i="1"/>
  <c r="EV100" i="1"/>
  <c r="EV101" i="1"/>
  <c r="EV102" i="1"/>
  <c r="EV103" i="1"/>
  <c r="EV104" i="1"/>
  <c r="EV105" i="1"/>
  <c r="EV106" i="1"/>
  <c r="EV107" i="1"/>
  <c r="EV108" i="1"/>
  <c r="EV109" i="1"/>
  <c r="EV110" i="1"/>
  <c r="EV111" i="1"/>
  <c r="EV112" i="1"/>
  <c r="EV113" i="1"/>
  <c r="EV114" i="1"/>
  <c r="EV115" i="1"/>
  <c r="EV116" i="1"/>
  <c r="EV117" i="1"/>
  <c r="EV118" i="1"/>
  <c r="EV119" i="1"/>
  <c r="EV120" i="1"/>
  <c r="EV121" i="1"/>
  <c r="EV122" i="1"/>
  <c r="EV123" i="1"/>
  <c r="EV124" i="1"/>
  <c r="EV125" i="1"/>
  <c r="EV126" i="1"/>
  <c r="EV127" i="1"/>
  <c r="EV128" i="1"/>
  <c r="EV129" i="1"/>
  <c r="EV130" i="1"/>
  <c r="EV131" i="1"/>
  <c r="EV132" i="1"/>
  <c r="EV133" i="1"/>
  <c r="EV134" i="1"/>
  <c r="EV135" i="1"/>
  <c r="EV136" i="1"/>
  <c r="EV137" i="1"/>
  <c r="EV138" i="1"/>
  <c r="EV139" i="1"/>
  <c r="EV140" i="1"/>
  <c r="EV141" i="1"/>
  <c r="EV142" i="1"/>
  <c r="EV143" i="1"/>
  <c r="EV144" i="1"/>
  <c r="EV145" i="1"/>
  <c r="EV146" i="1"/>
  <c r="EV147" i="1"/>
  <c r="EV148" i="1"/>
  <c r="EV149" i="1"/>
  <c r="EV150" i="1"/>
  <c r="EV151" i="1"/>
  <c r="EV152" i="1"/>
  <c r="EV153" i="1"/>
  <c r="EV154" i="1"/>
  <c r="EV155" i="1"/>
  <c r="EV156" i="1"/>
  <c r="EV157" i="1"/>
  <c r="EV158" i="1"/>
  <c r="EV159" i="1"/>
  <c r="EV160" i="1"/>
  <c r="EV161" i="1"/>
  <c r="EV162" i="1"/>
  <c r="EV163" i="1"/>
  <c r="EV164" i="1"/>
  <c r="EV165" i="1"/>
  <c r="EV166" i="1"/>
  <c r="EV167" i="1"/>
  <c r="EV168" i="1"/>
  <c r="EV169" i="1"/>
  <c r="EV170" i="1"/>
  <c r="EV171" i="1"/>
  <c r="EV172" i="1"/>
  <c r="EV173" i="1"/>
  <c r="EV174" i="1"/>
  <c r="EV175" i="1"/>
  <c r="EV176" i="1"/>
  <c r="EV177" i="1"/>
  <c r="EV178" i="1"/>
  <c r="EV179" i="1"/>
  <c r="EV180" i="1"/>
  <c r="EV181" i="1"/>
  <c r="EV182" i="1"/>
  <c r="EV183" i="1"/>
  <c r="EV184" i="1"/>
  <c r="EV185" i="1"/>
  <c r="EV186" i="1"/>
  <c r="EV187" i="1"/>
  <c r="EV188" i="1"/>
  <c r="EV189" i="1"/>
  <c r="EV190" i="1"/>
  <c r="EV191" i="1"/>
  <c r="EV192" i="1"/>
  <c r="EV193" i="1"/>
  <c r="EV194" i="1"/>
  <c r="EV195" i="1"/>
  <c r="EV196" i="1"/>
  <c r="EV197" i="1"/>
  <c r="EV198" i="1"/>
  <c r="EV199" i="1"/>
  <c r="EV200" i="1"/>
  <c r="EV201" i="1"/>
  <c r="EV202" i="1"/>
  <c r="EV203" i="1"/>
  <c r="EV204" i="1"/>
  <c r="EV205" i="1"/>
  <c r="EV206" i="1"/>
  <c r="EV207" i="1"/>
  <c r="EV208" i="1"/>
  <c r="EV209" i="1"/>
  <c r="EV210" i="1"/>
  <c r="EV211" i="1"/>
  <c r="EV212" i="1"/>
  <c r="EV213" i="1"/>
  <c r="EV214" i="1"/>
  <c r="EV215" i="1"/>
  <c r="EV216" i="1"/>
  <c r="EV217" i="1"/>
  <c r="EV218" i="1"/>
  <c r="EV219" i="1"/>
  <c r="EV220" i="1"/>
  <c r="EV221" i="1"/>
  <c r="EV222" i="1"/>
  <c r="EV223" i="1"/>
  <c r="EV224" i="1"/>
  <c r="EV225" i="1"/>
  <c r="EV226" i="1"/>
  <c r="EV227" i="1"/>
  <c r="EV228" i="1"/>
  <c r="EV229" i="1"/>
  <c r="EV230" i="1"/>
  <c r="EV231" i="1"/>
  <c r="EV232" i="1"/>
  <c r="EV233" i="1"/>
  <c r="EV234" i="1"/>
  <c r="EV235" i="1"/>
  <c r="EV236" i="1"/>
  <c r="EV237" i="1"/>
  <c r="EV238" i="1"/>
  <c r="EV239" i="1"/>
  <c r="EV240" i="1"/>
  <c r="EV241" i="1"/>
  <c r="EV242" i="1"/>
  <c r="EV243" i="1"/>
  <c r="EV244" i="1"/>
  <c r="EV245" i="1"/>
  <c r="EV246" i="1"/>
  <c r="EV247" i="1"/>
  <c r="EV248" i="1"/>
  <c r="EV249" i="1"/>
  <c r="EV250" i="1"/>
  <c r="EV251" i="1"/>
  <c r="EV252" i="1"/>
  <c r="EV253" i="1"/>
  <c r="EV254" i="1"/>
  <c r="EV255" i="1"/>
  <c r="EV256" i="1"/>
  <c r="EV257" i="1"/>
  <c r="EV258" i="1"/>
  <c r="EV259" i="1"/>
  <c r="EV260" i="1"/>
  <c r="EV261" i="1"/>
  <c r="EV262" i="1"/>
  <c r="EV263" i="1"/>
  <c r="EV264" i="1"/>
  <c r="EV265" i="1"/>
  <c r="EV266" i="1"/>
  <c r="EV267" i="1"/>
  <c r="EV268" i="1"/>
  <c r="EV269" i="1"/>
  <c r="EV270" i="1"/>
  <c r="EV271" i="1"/>
  <c r="EV272" i="1"/>
  <c r="EV273" i="1"/>
  <c r="EV274" i="1"/>
  <c r="EV275" i="1"/>
  <c r="EV276" i="1"/>
  <c r="EV277" i="1"/>
  <c r="EV278" i="1"/>
  <c r="EV279" i="1"/>
  <c r="EV280" i="1"/>
  <c r="EV281" i="1"/>
  <c r="EV282" i="1"/>
  <c r="EV283" i="1"/>
  <c r="EV284" i="1"/>
  <c r="EV285" i="1"/>
  <c r="EV286" i="1"/>
  <c r="EV287" i="1"/>
  <c r="EV288" i="1"/>
  <c r="EV289" i="1"/>
  <c r="EV290" i="1"/>
  <c r="EV291" i="1"/>
  <c r="EV292" i="1"/>
  <c r="EV293" i="1"/>
  <c r="EV294" i="1"/>
  <c r="EV295" i="1"/>
  <c r="EV296" i="1"/>
  <c r="EV297" i="1"/>
  <c r="EV298" i="1"/>
  <c r="EV299" i="1"/>
  <c r="EV300" i="1"/>
  <c r="EV301" i="1"/>
  <c r="EV302" i="1"/>
  <c r="EV303" i="1"/>
  <c r="EV304" i="1"/>
  <c r="EV305" i="1"/>
  <c r="EV306" i="1"/>
  <c r="EV307" i="1"/>
  <c r="EV308" i="1"/>
  <c r="EV309" i="1"/>
  <c r="EV310" i="1"/>
  <c r="EV311" i="1"/>
  <c r="EV312" i="1"/>
  <c r="EV313" i="1"/>
  <c r="EV314" i="1"/>
  <c r="EV315" i="1"/>
  <c r="EV316" i="1"/>
  <c r="EV317" i="1"/>
  <c r="EV318" i="1"/>
  <c r="EV319" i="1"/>
  <c r="EV320" i="1"/>
  <c r="EV321" i="1"/>
  <c r="EV322" i="1"/>
  <c r="EV323" i="1"/>
  <c r="EV324" i="1"/>
  <c r="EV325" i="1"/>
  <c r="EV326" i="1"/>
  <c r="EV327" i="1"/>
  <c r="EV328" i="1"/>
  <c r="EV329" i="1"/>
  <c r="EV330" i="1"/>
  <c r="EV331" i="1"/>
  <c r="EV332" i="1"/>
  <c r="EV333" i="1"/>
  <c r="EV334" i="1"/>
  <c r="EV335" i="1"/>
  <c r="EV336" i="1"/>
  <c r="EV337" i="1"/>
  <c r="EV338" i="1"/>
  <c r="EV339" i="1"/>
  <c r="EV340" i="1"/>
  <c r="EV341" i="1"/>
  <c r="EV342" i="1"/>
  <c r="EV343" i="1"/>
  <c r="EV344" i="1"/>
  <c r="EV345" i="1"/>
  <c r="EV346" i="1"/>
  <c r="EV347" i="1"/>
  <c r="EV348" i="1"/>
  <c r="EV349" i="1"/>
  <c r="EV350" i="1"/>
  <c r="EV351" i="1"/>
  <c r="EV352" i="1"/>
  <c r="EV353" i="1"/>
  <c r="EV354" i="1"/>
  <c r="EV355" i="1"/>
  <c r="EV356" i="1"/>
  <c r="EV357" i="1"/>
  <c r="EV358" i="1"/>
  <c r="EV359" i="1"/>
  <c r="EV360" i="1"/>
  <c r="EV361" i="1"/>
  <c r="EV362" i="1"/>
  <c r="EV363" i="1"/>
  <c r="EV364" i="1"/>
  <c r="EV365" i="1"/>
  <c r="EV366" i="1"/>
  <c r="EV367" i="1"/>
  <c r="EV368" i="1"/>
  <c r="EV369" i="1"/>
  <c r="EV370" i="1"/>
  <c r="EV371" i="1"/>
  <c r="EV372" i="1"/>
  <c r="EV373" i="1"/>
  <c r="EV374" i="1"/>
  <c r="EV375" i="1"/>
  <c r="EV376" i="1"/>
  <c r="EV377" i="1"/>
  <c r="EV378" i="1"/>
  <c r="EV379" i="1"/>
  <c r="EV380" i="1"/>
  <c r="EV381" i="1"/>
  <c r="EV382" i="1"/>
  <c r="EV383" i="1"/>
  <c r="EV384" i="1"/>
  <c r="EV385" i="1"/>
  <c r="EV386" i="1"/>
  <c r="EV387" i="1"/>
  <c r="EV388" i="1"/>
  <c r="EV389" i="1"/>
  <c r="EV390" i="1"/>
  <c r="EV391" i="1"/>
  <c r="EV392" i="1"/>
  <c r="EV393" i="1"/>
  <c r="EV394" i="1"/>
  <c r="EV395" i="1"/>
  <c r="EV396" i="1"/>
  <c r="EV397" i="1"/>
  <c r="EV398" i="1"/>
  <c r="EV399" i="1"/>
  <c r="EV400" i="1"/>
  <c r="EV401" i="1"/>
  <c r="EV402" i="1"/>
  <c r="EV403" i="1"/>
  <c r="EV404" i="1"/>
  <c r="EV405" i="1"/>
  <c r="EV406" i="1"/>
  <c r="EV407" i="1"/>
  <c r="EV408" i="1"/>
  <c r="EV409" i="1"/>
  <c r="EV410" i="1"/>
  <c r="EV411" i="1"/>
  <c r="EV412" i="1"/>
  <c r="EV413" i="1"/>
  <c r="EV414" i="1"/>
  <c r="EV415" i="1"/>
  <c r="EV416" i="1"/>
  <c r="EV417" i="1"/>
  <c r="EV418" i="1"/>
  <c r="EV419" i="1"/>
  <c r="EV420" i="1"/>
  <c r="EV421" i="1"/>
  <c r="EV422" i="1"/>
  <c r="EV423" i="1"/>
  <c r="EV424" i="1"/>
  <c r="EV425" i="1"/>
  <c r="EV426" i="1"/>
  <c r="EV427" i="1"/>
  <c r="EV428" i="1"/>
  <c r="EV429" i="1"/>
  <c r="EV430" i="1"/>
  <c r="EV431" i="1"/>
  <c r="EV432" i="1"/>
  <c r="EV433" i="1"/>
  <c r="EV434" i="1"/>
  <c r="EV435" i="1"/>
  <c r="EV436" i="1"/>
  <c r="EV437" i="1"/>
  <c r="EV438" i="1"/>
  <c r="EV439" i="1"/>
  <c r="EV440" i="1"/>
  <c r="EV441" i="1"/>
  <c r="EV442" i="1"/>
  <c r="EV443" i="1"/>
  <c r="EV444" i="1"/>
  <c r="EV445" i="1"/>
  <c r="EV446" i="1"/>
  <c r="EV447" i="1"/>
  <c r="EV448" i="1"/>
  <c r="EV449" i="1"/>
  <c r="EV450" i="1"/>
  <c r="EV451" i="1"/>
  <c r="EV452" i="1"/>
  <c r="EV453" i="1"/>
  <c r="EV454" i="1"/>
  <c r="EV455" i="1"/>
  <c r="EV456" i="1"/>
  <c r="EV457" i="1"/>
  <c r="EV458" i="1"/>
  <c r="EV459" i="1"/>
  <c r="EV460" i="1"/>
  <c r="EV461" i="1"/>
  <c r="EV462" i="1"/>
  <c r="EV463" i="1"/>
  <c r="EV464" i="1"/>
  <c r="EV465" i="1"/>
  <c r="EV466" i="1"/>
  <c r="EV467" i="1"/>
  <c r="EV468" i="1"/>
  <c r="EV469" i="1"/>
  <c r="EV470" i="1"/>
  <c r="EV471" i="1"/>
  <c r="EV472" i="1"/>
  <c r="EV473" i="1"/>
  <c r="EV474" i="1"/>
  <c r="EV475" i="1"/>
  <c r="EV476" i="1"/>
  <c r="EV477" i="1"/>
  <c r="EV478" i="1"/>
  <c r="EV479" i="1"/>
  <c r="EV480" i="1"/>
  <c r="EV481" i="1"/>
  <c r="EV482" i="1"/>
  <c r="EV483" i="1"/>
  <c r="EV484" i="1"/>
  <c r="EV485" i="1"/>
  <c r="EV486" i="1"/>
  <c r="EV487" i="1"/>
  <c r="EV488" i="1"/>
  <c r="EV489" i="1"/>
  <c r="EV490" i="1"/>
  <c r="EV491" i="1"/>
  <c r="EV492" i="1"/>
  <c r="EV493" i="1"/>
  <c r="EV494" i="1"/>
  <c r="EV495" i="1"/>
  <c r="EV496" i="1"/>
  <c r="EV497" i="1"/>
  <c r="EV498" i="1"/>
  <c r="EV499" i="1"/>
  <c r="EV500" i="1"/>
  <c r="EV501" i="1"/>
  <c r="EV502" i="1"/>
  <c r="EV503" i="1"/>
  <c r="EV504" i="1"/>
  <c r="EV505" i="1"/>
  <c r="EV506" i="1"/>
  <c r="EV507" i="1"/>
  <c r="EV508" i="1"/>
  <c r="EV509" i="1"/>
  <c r="EV510" i="1"/>
  <c r="EV511" i="1"/>
  <c r="EV512" i="1"/>
  <c r="EV513" i="1"/>
  <c r="EV514" i="1"/>
  <c r="EV515" i="1"/>
  <c r="EV516" i="1"/>
  <c r="EV517" i="1"/>
  <c r="EV518" i="1"/>
  <c r="EV519" i="1"/>
  <c r="EV520" i="1"/>
  <c r="EV521" i="1"/>
  <c r="EV522" i="1"/>
  <c r="EV523" i="1"/>
  <c r="EV524" i="1"/>
  <c r="EV525" i="1"/>
  <c r="EV526" i="1"/>
  <c r="EV527" i="1"/>
  <c r="EV528" i="1"/>
  <c r="EV529" i="1"/>
  <c r="EV530" i="1"/>
  <c r="EV531" i="1"/>
  <c r="EV532" i="1"/>
  <c r="EV533" i="1"/>
  <c r="EV534" i="1"/>
  <c r="EV535" i="1"/>
  <c r="EV536" i="1"/>
  <c r="EV537" i="1"/>
  <c r="EV538" i="1"/>
  <c r="EV539" i="1"/>
  <c r="EV540" i="1"/>
  <c r="EV541" i="1"/>
  <c r="EV542" i="1"/>
  <c r="EV543" i="1"/>
  <c r="EV544" i="1"/>
  <c r="EV545" i="1"/>
  <c r="EV546" i="1"/>
  <c r="EV547" i="1"/>
  <c r="EV548" i="1"/>
  <c r="EV549" i="1"/>
  <c r="EV550" i="1"/>
  <c r="EV551" i="1"/>
  <c r="EV552" i="1"/>
  <c r="EV553" i="1"/>
  <c r="EV554" i="1"/>
  <c r="EV555" i="1"/>
  <c r="EV556" i="1"/>
  <c r="EV557" i="1"/>
  <c r="EV558" i="1"/>
  <c r="EV559" i="1"/>
  <c r="EV560" i="1"/>
  <c r="EV561" i="1"/>
  <c r="EV562" i="1"/>
  <c r="EV563" i="1"/>
  <c r="EV564" i="1"/>
  <c r="EV565" i="1"/>
  <c r="EV566" i="1"/>
  <c r="EV567" i="1"/>
  <c r="EV568" i="1"/>
  <c r="EV569" i="1"/>
  <c r="EV570" i="1"/>
  <c r="EV571" i="1"/>
  <c r="EV572" i="1"/>
  <c r="EV573" i="1"/>
  <c r="EV574" i="1"/>
  <c r="EV575" i="1"/>
  <c r="EV576" i="1"/>
  <c r="EV577" i="1"/>
  <c r="EV578" i="1"/>
  <c r="EV579" i="1"/>
  <c r="EV580" i="1"/>
  <c r="EV581" i="1"/>
  <c r="EV582" i="1"/>
  <c r="EV583" i="1"/>
  <c r="EV584" i="1"/>
  <c r="EV585" i="1"/>
  <c r="EV586" i="1"/>
  <c r="EV587" i="1"/>
  <c r="EV588" i="1"/>
  <c r="EV589" i="1"/>
  <c r="EV590" i="1"/>
  <c r="EV591" i="1"/>
  <c r="EV592" i="1"/>
  <c r="EV593" i="1"/>
  <c r="EV594" i="1"/>
  <c r="EV595" i="1"/>
  <c r="EV596" i="1"/>
  <c r="EV597" i="1"/>
  <c r="EV598" i="1"/>
  <c r="EV599" i="1"/>
  <c r="EV600" i="1"/>
  <c r="EV601" i="1"/>
  <c r="EV602" i="1"/>
  <c r="EV603" i="1"/>
  <c r="EV604" i="1"/>
  <c r="EV605" i="1"/>
  <c r="EV606" i="1"/>
  <c r="EV607" i="1"/>
  <c r="EV608" i="1"/>
  <c r="EV609" i="1"/>
  <c r="EV610" i="1"/>
  <c r="EV611" i="1"/>
  <c r="EV612" i="1"/>
  <c r="EV613" i="1"/>
  <c r="EV614" i="1"/>
  <c r="EV615" i="1"/>
  <c r="EV616" i="1"/>
  <c r="EV617" i="1"/>
  <c r="EV618" i="1"/>
  <c r="EV619" i="1"/>
  <c r="EV620" i="1"/>
  <c r="EV621" i="1"/>
  <c r="EV622" i="1"/>
  <c r="EV623" i="1"/>
  <c r="EV624" i="1"/>
  <c r="EV625" i="1"/>
  <c r="EV626" i="1"/>
  <c r="EV627" i="1"/>
  <c r="EV628" i="1"/>
  <c r="EV629" i="1"/>
  <c r="EV630" i="1"/>
  <c r="EV631" i="1"/>
  <c r="EV632" i="1"/>
  <c r="EV633" i="1"/>
  <c r="EV634" i="1"/>
  <c r="EV635" i="1"/>
  <c r="EV636" i="1"/>
  <c r="EV637" i="1"/>
  <c r="EV638" i="1"/>
  <c r="EV639" i="1"/>
  <c r="EV640" i="1"/>
  <c r="EV641" i="1"/>
  <c r="EV642" i="1"/>
  <c r="EV643" i="1"/>
  <c r="EV644" i="1"/>
  <c r="EV645" i="1"/>
  <c r="EV646" i="1"/>
  <c r="EV647" i="1"/>
  <c r="EV648" i="1"/>
  <c r="EV649" i="1"/>
  <c r="EV650" i="1"/>
  <c r="EV651" i="1"/>
  <c r="EV652" i="1"/>
  <c r="EV653" i="1"/>
  <c r="EV654" i="1"/>
  <c r="EV655" i="1"/>
  <c r="EV656" i="1"/>
  <c r="EV657" i="1"/>
  <c r="EV658" i="1"/>
  <c r="EV659" i="1"/>
  <c r="EV660" i="1"/>
  <c r="EV661" i="1"/>
  <c r="EV662" i="1"/>
  <c r="EV663" i="1"/>
  <c r="EV664" i="1"/>
  <c r="EV665" i="1"/>
  <c r="EV666" i="1"/>
  <c r="EV667" i="1"/>
  <c r="EV668" i="1"/>
  <c r="EV669" i="1"/>
  <c r="EV670" i="1"/>
  <c r="EV671" i="1"/>
  <c r="EV672" i="1"/>
  <c r="EV673" i="1"/>
  <c r="EV674" i="1"/>
  <c r="EV675" i="1"/>
  <c r="EV676" i="1"/>
  <c r="EV677" i="1"/>
  <c r="EV678" i="1"/>
  <c r="EV679" i="1"/>
  <c r="EV680" i="1"/>
  <c r="EV681" i="1"/>
  <c r="EV682" i="1"/>
  <c r="EV683" i="1"/>
  <c r="EV684" i="1"/>
  <c r="EV685" i="1"/>
  <c r="EV686" i="1"/>
  <c r="EV687" i="1"/>
  <c r="EV688" i="1"/>
  <c r="EV689" i="1"/>
  <c r="EV690" i="1"/>
  <c r="EV691" i="1"/>
  <c r="EV692" i="1"/>
  <c r="EV693" i="1"/>
  <c r="EV694" i="1"/>
  <c r="EV695" i="1"/>
  <c r="EV696" i="1"/>
  <c r="EV697" i="1"/>
  <c r="EV698" i="1"/>
  <c r="EV699" i="1"/>
  <c r="EV700" i="1"/>
  <c r="EV701" i="1"/>
  <c r="EV702" i="1"/>
  <c r="EV703" i="1"/>
  <c r="EV704" i="1"/>
  <c r="EV705" i="1"/>
  <c r="EV706" i="1"/>
  <c r="EV707" i="1"/>
  <c r="EV708" i="1"/>
  <c r="EV709" i="1"/>
  <c r="EV710" i="1"/>
  <c r="EV711" i="1"/>
  <c r="EV712" i="1"/>
  <c r="EV713" i="1"/>
  <c r="EV714" i="1"/>
  <c r="EV715" i="1"/>
  <c r="EV716" i="1"/>
  <c r="EV717" i="1"/>
  <c r="EV718" i="1"/>
  <c r="EV719" i="1"/>
  <c r="EV720" i="1"/>
  <c r="EV721" i="1"/>
  <c r="EV722" i="1"/>
  <c r="EV723" i="1"/>
  <c r="EV724" i="1"/>
  <c r="EV725" i="1"/>
  <c r="EV726" i="1"/>
  <c r="EV727" i="1"/>
  <c r="EV728" i="1"/>
  <c r="EV729" i="1"/>
  <c r="EV730" i="1"/>
  <c r="EV731" i="1"/>
  <c r="EV732" i="1"/>
  <c r="EV733" i="1"/>
  <c r="EV734" i="1"/>
  <c r="EV735" i="1"/>
  <c r="EV736" i="1"/>
  <c r="EV737" i="1"/>
  <c r="EV738" i="1"/>
  <c r="EV739" i="1"/>
  <c r="EV740" i="1"/>
  <c r="EV741" i="1"/>
  <c r="EV742" i="1"/>
  <c r="EV743" i="1"/>
  <c r="EV744" i="1"/>
  <c r="EV745" i="1"/>
  <c r="EV746" i="1"/>
  <c r="EV747" i="1"/>
  <c r="EV748" i="1"/>
  <c r="EV749" i="1"/>
  <c r="EV750" i="1"/>
  <c r="EV751" i="1"/>
  <c r="EV752" i="1"/>
  <c r="EV753" i="1"/>
  <c r="EV754" i="1"/>
  <c r="EV755" i="1"/>
  <c r="EV756" i="1"/>
  <c r="EV757" i="1"/>
  <c r="EV758" i="1"/>
  <c r="EV759" i="1"/>
  <c r="EV760" i="1"/>
  <c r="EV761" i="1"/>
  <c r="EV762" i="1"/>
  <c r="EV763" i="1"/>
  <c r="EV764" i="1"/>
  <c r="EV765" i="1"/>
  <c r="EV766" i="1"/>
  <c r="EV767" i="1"/>
  <c r="EV768" i="1"/>
  <c r="EV769" i="1"/>
  <c r="EV770" i="1"/>
  <c r="EV771" i="1"/>
  <c r="EV772" i="1"/>
  <c r="EV773" i="1"/>
  <c r="EV774" i="1"/>
  <c r="EV775" i="1"/>
  <c r="EV776" i="1"/>
  <c r="EV777" i="1"/>
  <c r="EV778" i="1"/>
  <c r="EV779" i="1"/>
  <c r="EV780" i="1"/>
  <c r="EV781" i="1"/>
  <c r="EV782" i="1"/>
  <c r="EV783" i="1"/>
  <c r="EV784" i="1"/>
  <c r="EV785" i="1"/>
  <c r="EV786" i="1"/>
  <c r="EV787" i="1"/>
  <c r="EV788" i="1"/>
  <c r="EV789" i="1"/>
  <c r="EV790" i="1"/>
  <c r="EV791" i="1"/>
  <c r="EV792" i="1"/>
  <c r="EV793" i="1"/>
  <c r="EV794" i="1"/>
  <c r="EV795" i="1"/>
  <c r="EV796" i="1"/>
  <c r="EV797" i="1"/>
  <c r="EV798" i="1"/>
  <c r="EV799" i="1"/>
  <c r="EV800" i="1"/>
  <c r="EV801" i="1"/>
  <c r="EV802" i="1"/>
  <c r="EV803" i="1"/>
  <c r="EV804" i="1"/>
  <c r="EV805" i="1"/>
  <c r="EV806" i="1"/>
  <c r="EV807" i="1"/>
  <c r="EV808" i="1"/>
  <c r="EV809" i="1"/>
  <c r="EV810" i="1"/>
  <c r="EV811" i="1"/>
  <c r="EV812" i="1"/>
  <c r="EV813" i="1"/>
  <c r="EV814" i="1"/>
  <c r="EV815" i="1"/>
  <c r="EV816" i="1"/>
  <c r="EV817" i="1"/>
  <c r="EV818" i="1"/>
  <c r="EV819" i="1"/>
  <c r="EV820" i="1"/>
  <c r="EV821" i="1"/>
  <c r="EV822" i="1"/>
  <c r="EV823" i="1"/>
  <c r="EV824" i="1"/>
  <c r="EV825" i="1"/>
  <c r="EV826" i="1"/>
  <c r="EV827" i="1"/>
  <c r="EV828" i="1"/>
  <c r="EV829" i="1"/>
  <c r="EV830" i="1"/>
  <c r="EV831" i="1"/>
  <c r="EV832" i="1"/>
  <c r="EV833" i="1"/>
  <c r="EV834" i="1"/>
  <c r="EV835" i="1"/>
  <c r="EV836" i="1"/>
  <c r="EV837" i="1"/>
  <c r="EV838" i="1"/>
  <c r="EV839" i="1"/>
  <c r="EV840" i="1"/>
  <c r="EV841" i="1"/>
  <c r="EV842" i="1"/>
  <c r="EV843" i="1"/>
  <c r="EV844" i="1"/>
  <c r="EV845" i="1"/>
  <c r="EV846" i="1"/>
  <c r="EV847" i="1"/>
  <c r="EV848" i="1"/>
  <c r="EV849" i="1"/>
  <c r="EV850" i="1"/>
  <c r="EV851" i="1"/>
  <c r="EV852" i="1"/>
  <c r="EV853" i="1"/>
  <c r="EV854" i="1"/>
  <c r="EV855" i="1"/>
  <c r="EV856" i="1"/>
  <c r="EV857" i="1"/>
  <c r="EV858" i="1"/>
  <c r="EV859" i="1"/>
  <c r="EV860" i="1"/>
  <c r="EV861" i="1"/>
  <c r="EV862" i="1"/>
  <c r="EV863" i="1"/>
  <c r="EV864" i="1"/>
  <c r="EV865" i="1"/>
  <c r="EV866" i="1"/>
  <c r="EV867" i="1"/>
  <c r="EV868" i="1"/>
  <c r="EV869" i="1"/>
  <c r="EV870" i="1"/>
  <c r="EV871" i="1"/>
  <c r="EV872" i="1"/>
  <c r="EV873" i="1"/>
  <c r="EV874" i="1"/>
  <c r="EV875" i="1"/>
  <c r="EV876" i="1"/>
  <c r="EV877" i="1"/>
  <c r="EV878" i="1"/>
  <c r="EV879" i="1"/>
  <c r="EV880" i="1"/>
  <c r="EV881" i="1"/>
  <c r="EV882" i="1"/>
  <c r="EV883" i="1"/>
  <c r="EV884" i="1"/>
  <c r="EV885" i="1"/>
  <c r="EV886" i="1"/>
  <c r="EV887" i="1"/>
  <c r="EV888" i="1"/>
  <c r="EV889" i="1"/>
  <c r="EV890" i="1"/>
  <c r="EV891" i="1"/>
  <c r="EV892" i="1"/>
  <c r="EV893" i="1"/>
  <c r="EV894" i="1"/>
  <c r="EV895" i="1"/>
  <c r="EV896" i="1"/>
  <c r="EV897" i="1"/>
  <c r="EV898" i="1"/>
  <c r="EV899" i="1"/>
  <c r="EV900" i="1"/>
  <c r="EV901" i="1"/>
  <c r="EV902" i="1"/>
  <c r="EV903" i="1"/>
  <c r="EV904" i="1"/>
  <c r="EV905" i="1"/>
  <c r="EV906" i="1"/>
  <c r="EV907" i="1"/>
  <c r="EV908" i="1"/>
  <c r="EV909" i="1"/>
  <c r="EV910" i="1"/>
  <c r="EV911" i="1"/>
  <c r="EV912" i="1"/>
  <c r="EV913" i="1"/>
  <c r="EV914" i="1"/>
  <c r="EV915" i="1"/>
  <c r="EV916" i="1"/>
  <c r="EV917" i="1"/>
  <c r="EV918" i="1"/>
  <c r="EV919" i="1"/>
  <c r="EV920" i="1"/>
  <c r="EV921" i="1"/>
  <c r="EV922" i="1"/>
  <c r="EV923" i="1"/>
  <c r="EV924" i="1"/>
  <c r="EV925" i="1"/>
  <c r="EV926" i="1"/>
  <c r="EV927" i="1"/>
  <c r="EV928" i="1"/>
  <c r="EV929" i="1"/>
  <c r="EV930" i="1"/>
  <c r="EV931" i="1"/>
  <c r="EV932" i="1"/>
  <c r="EV933" i="1"/>
  <c r="EV934" i="1"/>
  <c r="EV935" i="1"/>
  <c r="EV936" i="1"/>
  <c r="EV937" i="1"/>
  <c r="EV938" i="1"/>
  <c r="EV939" i="1"/>
  <c r="EV940" i="1"/>
  <c r="EV941" i="1"/>
  <c r="EV942" i="1"/>
  <c r="EV943" i="1"/>
  <c r="EV944" i="1"/>
  <c r="EV945" i="1"/>
  <c r="EV946" i="1"/>
  <c r="EV947" i="1"/>
  <c r="EV948" i="1"/>
  <c r="EV949" i="1"/>
  <c r="EV950" i="1"/>
  <c r="EV951" i="1"/>
  <c r="EV952" i="1"/>
  <c r="EV953" i="1"/>
  <c r="EV954" i="1"/>
  <c r="EV955" i="1"/>
  <c r="EV956" i="1"/>
  <c r="EV957" i="1"/>
  <c r="EV958" i="1"/>
  <c r="EV959" i="1"/>
  <c r="EV960" i="1"/>
  <c r="EV961" i="1"/>
  <c r="EV962" i="1"/>
  <c r="EV963" i="1"/>
  <c r="EV964" i="1"/>
  <c r="EV965" i="1"/>
  <c r="EV966" i="1"/>
  <c r="EV967" i="1"/>
  <c r="EV968" i="1"/>
  <c r="EV969" i="1"/>
  <c r="EV970" i="1"/>
  <c r="EV971" i="1"/>
  <c r="EV972" i="1"/>
  <c r="EV973" i="1"/>
  <c r="EV974" i="1"/>
  <c r="EV975" i="1"/>
  <c r="EV976" i="1"/>
  <c r="EV977" i="1"/>
  <c r="EV978" i="1"/>
  <c r="EV979" i="1"/>
  <c r="EV980" i="1"/>
  <c r="EV981" i="1"/>
  <c r="EV982" i="1"/>
  <c r="EV983" i="1"/>
  <c r="EV984" i="1"/>
  <c r="EV985" i="1"/>
  <c r="EV986" i="1"/>
  <c r="EV987" i="1"/>
  <c r="EV988" i="1"/>
  <c r="EV989" i="1"/>
  <c r="EV990" i="1"/>
  <c r="EV991" i="1"/>
  <c r="EV992" i="1"/>
  <c r="EV993" i="1"/>
  <c r="EV994" i="1"/>
  <c r="EV995" i="1"/>
  <c r="EV996" i="1"/>
  <c r="EV997" i="1"/>
  <c r="EV998" i="1"/>
  <c r="EV999" i="1"/>
  <c r="EV1000" i="1"/>
  <c r="EV1001" i="1"/>
  <c r="EV1002" i="1"/>
  <c r="EV1003" i="1"/>
  <c r="EV1004" i="1"/>
  <c r="EV1005" i="1"/>
  <c r="ES6" i="1"/>
  <c r="ES7" i="1"/>
  <c r="ES8" i="1"/>
  <c r="ES9" i="1"/>
  <c r="ES10" i="1"/>
  <c r="ES11" i="1"/>
  <c r="ES12" i="1"/>
  <c r="ES13" i="1"/>
  <c r="ES14" i="1"/>
  <c r="ES15" i="1"/>
  <c r="ES16" i="1"/>
  <c r="ES17" i="1"/>
  <c r="ES18" i="1"/>
  <c r="ES19" i="1"/>
  <c r="ES20" i="1"/>
  <c r="ES21" i="1"/>
  <c r="ES22" i="1"/>
  <c r="ES23" i="1"/>
  <c r="ES24" i="1"/>
  <c r="ES25" i="1"/>
  <c r="ES26" i="1"/>
  <c r="ES27" i="1"/>
  <c r="ES28" i="1"/>
  <c r="ES29" i="1"/>
  <c r="ES30" i="1"/>
  <c r="ES31" i="1"/>
  <c r="ES32" i="1"/>
  <c r="ES33" i="1"/>
  <c r="ES34" i="1"/>
  <c r="ES35" i="1"/>
  <c r="ES36" i="1"/>
  <c r="ES37" i="1"/>
  <c r="ES38" i="1"/>
  <c r="ES39" i="1"/>
  <c r="ES40" i="1"/>
  <c r="ES41" i="1"/>
  <c r="ES42" i="1"/>
  <c r="ES43" i="1"/>
  <c r="ES44" i="1"/>
  <c r="ES45" i="1"/>
  <c r="ES46" i="1"/>
  <c r="ES47" i="1"/>
  <c r="ES48" i="1"/>
  <c r="ES49" i="1"/>
  <c r="ES50" i="1"/>
  <c r="ES51" i="1"/>
  <c r="ES52" i="1"/>
  <c r="ES53" i="1"/>
  <c r="ES54" i="1"/>
  <c r="ES55" i="1"/>
  <c r="ES56" i="1"/>
  <c r="ES57" i="1"/>
  <c r="ES58" i="1"/>
  <c r="ES59" i="1"/>
  <c r="ES60" i="1"/>
  <c r="ES61" i="1"/>
  <c r="ES62" i="1"/>
  <c r="ES63" i="1"/>
  <c r="ES64" i="1"/>
  <c r="ES65" i="1"/>
  <c r="ES66" i="1"/>
  <c r="ES67" i="1"/>
  <c r="ES68" i="1"/>
  <c r="ES69" i="1"/>
  <c r="ES70" i="1"/>
  <c r="ES71" i="1"/>
  <c r="ES72" i="1"/>
  <c r="ES73" i="1"/>
  <c r="ES74" i="1"/>
  <c r="ES75" i="1"/>
  <c r="ES76" i="1"/>
  <c r="ES77" i="1"/>
  <c r="ES78" i="1"/>
  <c r="ES79" i="1"/>
  <c r="ES80" i="1"/>
  <c r="ES81" i="1"/>
  <c r="ES82" i="1"/>
  <c r="ES83" i="1"/>
  <c r="ES84" i="1"/>
  <c r="ES85" i="1"/>
  <c r="ES86" i="1"/>
  <c r="ES87" i="1"/>
  <c r="ES88" i="1"/>
  <c r="ES89" i="1"/>
  <c r="ES90" i="1"/>
  <c r="ES91" i="1"/>
  <c r="ES92" i="1"/>
  <c r="ES93" i="1"/>
  <c r="ES94" i="1"/>
  <c r="ES95" i="1"/>
  <c r="ES96" i="1"/>
  <c r="ES97" i="1"/>
  <c r="ES98" i="1"/>
  <c r="ES99" i="1"/>
  <c r="ES100" i="1"/>
  <c r="ES101" i="1"/>
  <c r="ES102" i="1"/>
  <c r="ES103" i="1"/>
  <c r="ES104" i="1"/>
  <c r="ES105" i="1"/>
  <c r="ES106" i="1"/>
  <c r="ES107" i="1"/>
  <c r="ES108" i="1"/>
  <c r="ES109" i="1"/>
  <c r="ES110" i="1"/>
  <c r="ES111" i="1"/>
  <c r="ES112" i="1"/>
  <c r="ES113" i="1"/>
  <c r="ES114" i="1"/>
  <c r="ES115" i="1"/>
  <c r="ES116" i="1"/>
  <c r="ES117" i="1"/>
  <c r="ES118" i="1"/>
  <c r="ES119" i="1"/>
  <c r="ES120" i="1"/>
  <c r="ES121" i="1"/>
  <c r="ES122" i="1"/>
  <c r="ES123" i="1"/>
  <c r="ES124" i="1"/>
  <c r="ES125" i="1"/>
  <c r="ES126" i="1"/>
  <c r="ES127" i="1"/>
  <c r="ES128" i="1"/>
  <c r="ES129" i="1"/>
  <c r="ES130" i="1"/>
  <c r="ES131" i="1"/>
  <c r="ES132" i="1"/>
  <c r="ES133" i="1"/>
  <c r="ES134" i="1"/>
  <c r="ES135" i="1"/>
  <c r="ES136" i="1"/>
  <c r="ES137" i="1"/>
  <c r="ES138" i="1"/>
  <c r="ES139" i="1"/>
  <c r="ES140" i="1"/>
  <c r="ES141" i="1"/>
  <c r="ES142" i="1"/>
  <c r="ES143" i="1"/>
  <c r="ES144" i="1"/>
  <c r="ES145" i="1"/>
  <c r="ES146" i="1"/>
  <c r="ES147" i="1"/>
  <c r="ES148" i="1"/>
  <c r="ES149" i="1"/>
  <c r="ES150" i="1"/>
  <c r="ES151" i="1"/>
  <c r="ES152" i="1"/>
  <c r="ES153" i="1"/>
  <c r="ES154" i="1"/>
  <c r="ES155" i="1"/>
  <c r="ES156" i="1"/>
  <c r="ES157" i="1"/>
  <c r="ES158" i="1"/>
  <c r="ES159" i="1"/>
  <c r="ES160" i="1"/>
  <c r="ES161" i="1"/>
  <c r="ES162" i="1"/>
  <c r="ES163" i="1"/>
  <c r="ES164" i="1"/>
  <c r="ES165" i="1"/>
  <c r="ES166" i="1"/>
  <c r="ES167" i="1"/>
  <c r="ES168" i="1"/>
  <c r="ES169" i="1"/>
  <c r="ES170" i="1"/>
  <c r="ES171" i="1"/>
  <c r="ES172" i="1"/>
  <c r="ES173" i="1"/>
  <c r="ES174" i="1"/>
  <c r="ES175" i="1"/>
  <c r="ES176" i="1"/>
  <c r="ES177" i="1"/>
  <c r="ES178" i="1"/>
  <c r="ES179" i="1"/>
  <c r="ES180" i="1"/>
  <c r="ES181" i="1"/>
  <c r="ES182" i="1"/>
  <c r="ES183" i="1"/>
  <c r="ES184" i="1"/>
  <c r="ES185" i="1"/>
  <c r="ES186" i="1"/>
  <c r="ES187" i="1"/>
  <c r="ES188" i="1"/>
  <c r="ES189" i="1"/>
  <c r="ES190" i="1"/>
  <c r="ES191" i="1"/>
  <c r="ES192" i="1"/>
  <c r="ES193" i="1"/>
  <c r="ES194" i="1"/>
  <c r="ES195" i="1"/>
  <c r="ES196" i="1"/>
  <c r="ES197" i="1"/>
  <c r="ES198" i="1"/>
  <c r="ES199" i="1"/>
  <c r="ES200" i="1"/>
  <c r="ES201" i="1"/>
  <c r="ES202" i="1"/>
  <c r="ES203" i="1"/>
  <c r="ES204" i="1"/>
  <c r="ES205" i="1"/>
  <c r="ES206" i="1"/>
  <c r="ES207" i="1"/>
  <c r="ES208" i="1"/>
  <c r="ES209" i="1"/>
  <c r="ES210" i="1"/>
  <c r="ES211" i="1"/>
  <c r="ES212" i="1"/>
  <c r="ES213" i="1"/>
  <c r="ES214" i="1"/>
  <c r="ES215" i="1"/>
  <c r="ES216" i="1"/>
  <c r="ES217" i="1"/>
  <c r="ES218" i="1"/>
  <c r="ES219" i="1"/>
  <c r="ES220" i="1"/>
  <c r="ES221" i="1"/>
  <c r="ES222" i="1"/>
  <c r="ES223" i="1"/>
  <c r="ES224" i="1"/>
  <c r="ES225" i="1"/>
  <c r="ES226" i="1"/>
  <c r="ES227" i="1"/>
  <c r="ES228" i="1"/>
  <c r="ES229" i="1"/>
  <c r="ES230" i="1"/>
  <c r="ES231" i="1"/>
  <c r="ES232" i="1"/>
  <c r="ES233" i="1"/>
  <c r="ES234" i="1"/>
  <c r="ES235" i="1"/>
  <c r="ES236" i="1"/>
  <c r="ES237" i="1"/>
  <c r="ES238" i="1"/>
  <c r="ES239" i="1"/>
  <c r="ES240" i="1"/>
  <c r="ES241" i="1"/>
  <c r="ES242" i="1"/>
  <c r="ES243" i="1"/>
  <c r="ES244" i="1"/>
  <c r="ES245" i="1"/>
  <c r="ES246" i="1"/>
  <c r="ES247" i="1"/>
  <c r="ES248" i="1"/>
  <c r="ES249" i="1"/>
  <c r="ES250" i="1"/>
  <c r="ES251" i="1"/>
  <c r="ES252" i="1"/>
  <c r="ES253" i="1"/>
  <c r="ES254" i="1"/>
  <c r="ES255" i="1"/>
  <c r="ES256" i="1"/>
  <c r="ES257" i="1"/>
  <c r="ES258" i="1"/>
  <c r="ES259" i="1"/>
  <c r="ES260" i="1"/>
  <c r="ES261" i="1"/>
  <c r="ES262" i="1"/>
  <c r="ES263" i="1"/>
  <c r="ES264" i="1"/>
  <c r="ES265" i="1"/>
  <c r="ES266" i="1"/>
  <c r="ES267" i="1"/>
  <c r="ES268" i="1"/>
  <c r="ES269" i="1"/>
  <c r="ES270" i="1"/>
  <c r="ES271" i="1"/>
  <c r="ES272" i="1"/>
  <c r="ES273" i="1"/>
  <c r="ES274" i="1"/>
  <c r="ES275" i="1"/>
  <c r="ES276" i="1"/>
  <c r="ES277" i="1"/>
  <c r="ES278" i="1"/>
  <c r="ES279" i="1"/>
  <c r="ES280" i="1"/>
  <c r="ES281" i="1"/>
  <c r="ES282" i="1"/>
  <c r="ES283" i="1"/>
  <c r="ES284" i="1"/>
  <c r="ES285" i="1"/>
  <c r="ES286" i="1"/>
  <c r="ES287" i="1"/>
  <c r="ES288" i="1"/>
  <c r="ES289" i="1"/>
  <c r="ES290" i="1"/>
  <c r="ES291" i="1"/>
  <c r="ES292" i="1"/>
  <c r="ES293" i="1"/>
  <c r="ES294" i="1"/>
  <c r="ES295" i="1"/>
  <c r="ES296" i="1"/>
  <c r="ES297" i="1"/>
  <c r="ES298" i="1"/>
  <c r="ES299" i="1"/>
  <c r="ES300" i="1"/>
  <c r="ES301" i="1"/>
  <c r="ES302" i="1"/>
  <c r="ES303" i="1"/>
  <c r="ES304" i="1"/>
  <c r="ES305" i="1"/>
  <c r="ES306" i="1"/>
  <c r="ES307" i="1"/>
  <c r="ES308" i="1"/>
  <c r="ES309" i="1"/>
  <c r="ES310" i="1"/>
  <c r="ES311" i="1"/>
  <c r="ES312" i="1"/>
  <c r="ES313" i="1"/>
  <c r="ES314" i="1"/>
  <c r="ES315" i="1"/>
  <c r="ES316" i="1"/>
  <c r="ES317" i="1"/>
  <c r="ES318" i="1"/>
  <c r="ES319" i="1"/>
  <c r="ES320" i="1"/>
  <c r="ES321" i="1"/>
  <c r="ES322" i="1"/>
  <c r="ES323" i="1"/>
  <c r="ES324" i="1"/>
  <c r="ES325" i="1"/>
  <c r="ES326" i="1"/>
  <c r="ES327" i="1"/>
  <c r="ES328" i="1"/>
  <c r="ES329" i="1"/>
  <c r="ES330" i="1"/>
  <c r="ES331" i="1"/>
  <c r="ES332" i="1"/>
  <c r="ES333" i="1"/>
  <c r="ES334" i="1"/>
  <c r="ES335" i="1"/>
  <c r="ES336" i="1"/>
  <c r="ES337" i="1"/>
  <c r="ES338" i="1"/>
  <c r="ES339" i="1"/>
  <c r="ES340" i="1"/>
  <c r="ES341" i="1"/>
  <c r="ES342" i="1"/>
  <c r="ES343" i="1"/>
  <c r="ES344" i="1"/>
  <c r="ES345" i="1"/>
  <c r="ES346" i="1"/>
  <c r="ES347" i="1"/>
  <c r="ES348" i="1"/>
  <c r="ES349" i="1"/>
  <c r="ES350" i="1"/>
  <c r="ES351" i="1"/>
  <c r="ES352" i="1"/>
  <c r="ES353" i="1"/>
  <c r="ES354" i="1"/>
  <c r="ES355" i="1"/>
  <c r="ES356" i="1"/>
  <c r="ES357" i="1"/>
  <c r="ES358" i="1"/>
  <c r="ES359" i="1"/>
  <c r="ES360" i="1"/>
  <c r="ES361" i="1"/>
  <c r="ES362" i="1"/>
  <c r="ES363" i="1"/>
  <c r="ES364" i="1"/>
  <c r="ES365" i="1"/>
  <c r="ES366" i="1"/>
  <c r="ES367" i="1"/>
  <c r="ES368" i="1"/>
  <c r="ES369" i="1"/>
  <c r="ES370" i="1"/>
  <c r="ES371" i="1"/>
  <c r="ES372" i="1"/>
  <c r="ES373" i="1"/>
  <c r="ES374" i="1"/>
  <c r="ES375" i="1"/>
  <c r="ES376" i="1"/>
  <c r="ES377" i="1"/>
  <c r="ES378" i="1"/>
  <c r="ES379" i="1"/>
  <c r="ES380" i="1"/>
  <c r="ES381" i="1"/>
  <c r="ES382" i="1"/>
  <c r="ES383" i="1"/>
  <c r="ES384" i="1"/>
  <c r="ES385" i="1"/>
  <c r="ES386" i="1"/>
  <c r="ES387" i="1"/>
  <c r="ES388" i="1"/>
  <c r="ES389" i="1"/>
  <c r="ES390" i="1"/>
  <c r="ES391" i="1"/>
  <c r="ES392" i="1"/>
  <c r="ES393" i="1"/>
  <c r="ES394" i="1"/>
  <c r="ES395" i="1"/>
  <c r="ES396" i="1"/>
  <c r="ES397" i="1"/>
  <c r="ES398" i="1"/>
  <c r="ES399" i="1"/>
  <c r="ES400" i="1"/>
  <c r="ES401" i="1"/>
  <c r="ES402" i="1"/>
  <c r="ES403" i="1"/>
  <c r="ES404" i="1"/>
  <c r="ES405" i="1"/>
  <c r="ES406" i="1"/>
  <c r="ES407" i="1"/>
  <c r="ES408" i="1"/>
  <c r="ES409" i="1"/>
  <c r="ES410" i="1"/>
  <c r="ES411" i="1"/>
  <c r="ES412" i="1"/>
  <c r="ES413" i="1"/>
  <c r="ES414" i="1"/>
  <c r="ES415" i="1"/>
  <c r="ES416" i="1"/>
  <c r="ES417" i="1"/>
  <c r="ES418" i="1"/>
  <c r="ES419" i="1"/>
  <c r="ES420" i="1"/>
  <c r="ES421" i="1"/>
  <c r="ES422" i="1"/>
  <c r="ES423" i="1"/>
  <c r="ES424" i="1"/>
  <c r="ES425" i="1"/>
  <c r="ES426" i="1"/>
  <c r="ES427" i="1"/>
  <c r="ES428" i="1"/>
  <c r="ES429" i="1"/>
  <c r="ES430" i="1"/>
  <c r="ES431" i="1"/>
  <c r="ES432" i="1"/>
  <c r="ES433" i="1"/>
  <c r="ES434" i="1"/>
  <c r="ES435" i="1"/>
  <c r="ES436" i="1"/>
  <c r="ES437" i="1"/>
  <c r="ES438" i="1"/>
  <c r="ES439" i="1"/>
  <c r="ES440" i="1"/>
  <c r="ES441" i="1"/>
  <c r="ES442" i="1"/>
  <c r="ES443" i="1"/>
  <c r="ES444" i="1"/>
  <c r="ES445" i="1"/>
  <c r="ES446" i="1"/>
  <c r="ES447" i="1"/>
  <c r="ES448" i="1"/>
  <c r="ES449" i="1"/>
  <c r="ES450" i="1"/>
  <c r="ES451" i="1"/>
  <c r="ES452" i="1"/>
  <c r="ES453" i="1"/>
  <c r="ES454" i="1"/>
  <c r="ES455" i="1"/>
  <c r="ES456" i="1"/>
  <c r="ES457" i="1"/>
  <c r="ES458" i="1"/>
  <c r="ES459" i="1"/>
  <c r="ES460" i="1"/>
  <c r="ES461" i="1"/>
  <c r="ES462" i="1"/>
  <c r="ES463" i="1"/>
  <c r="ES464" i="1"/>
  <c r="ES465" i="1"/>
  <c r="ES466" i="1"/>
  <c r="ES467" i="1"/>
  <c r="ES468" i="1"/>
  <c r="ES469" i="1"/>
  <c r="ES470" i="1"/>
  <c r="ES471" i="1"/>
  <c r="ES472" i="1"/>
  <c r="ES473" i="1"/>
  <c r="ES474" i="1"/>
  <c r="ES475" i="1"/>
  <c r="ES476" i="1"/>
  <c r="ES477" i="1"/>
  <c r="ES478" i="1"/>
  <c r="ES479" i="1"/>
  <c r="ES480" i="1"/>
  <c r="ES481" i="1"/>
  <c r="ES482" i="1"/>
  <c r="ES483" i="1"/>
  <c r="ES484" i="1"/>
  <c r="ES485" i="1"/>
  <c r="ES486" i="1"/>
  <c r="ES487" i="1"/>
  <c r="ES488" i="1"/>
  <c r="ES489" i="1"/>
  <c r="ES490" i="1"/>
  <c r="ES491" i="1"/>
  <c r="ES492" i="1"/>
  <c r="ES493" i="1"/>
  <c r="ES494" i="1"/>
  <c r="ES495" i="1"/>
  <c r="ES496" i="1"/>
  <c r="ES497" i="1"/>
  <c r="ES498" i="1"/>
  <c r="ES499" i="1"/>
  <c r="ES500" i="1"/>
  <c r="ES501" i="1"/>
  <c r="ES502" i="1"/>
  <c r="ES503" i="1"/>
  <c r="ES504" i="1"/>
  <c r="ES505" i="1"/>
  <c r="ES506" i="1"/>
  <c r="ES507" i="1"/>
  <c r="ES508" i="1"/>
  <c r="ES509" i="1"/>
  <c r="ES510" i="1"/>
  <c r="ES511" i="1"/>
  <c r="ES512" i="1"/>
  <c r="ES513" i="1"/>
  <c r="ES514" i="1"/>
  <c r="ES515" i="1"/>
  <c r="ES516" i="1"/>
  <c r="ES517" i="1"/>
  <c r="ES518" i="1"/>
  <c r="ES519" i="1"/>
  <c r="ES520" i="1"/>
  <c r="ES521" i="1"/>
  <c r="ES522" i="1"/>
  <c r="ES523" i="1"/>
  <c r="ES524" i="1"/>
  <c r="ES525" i="1"/>
  <c r="ES526" i="1"/>
  <c r="ES527" i="1"/>
  <c r="ES528" i="1"/>
  <c r="ES529" i="1"/>
  <c r="ES530" i="1"/>
  <c r="ES531" i="1"/>
  <c r="ES532" i="1"/>
  <c r="ES533" i="1"/>
  <c r="ES534" i="1"/>
  <c r="ES535" i="1"/>
  <c r="ES536" i="1"/>
  <c r="ES537" i="1"/>
  <c r="ES538" i="1"/>
  <c r="ES539" i="1"/>
  <c r="ES540" i="1"/>
  <c r="ES541" i="1"/>
  <c r="ES542" i="1"/>
  <c r="ES543" i="1"/>
  <c r="ES544" i="1"/>
  <c r="ES545" i="1"/>
  <c r="ES546" i="1"/>
  <c r="ES547" i="1"/>
  <c r="ES548" i="1"/>
  <c r="ES549" i="1"/>
  <c r="ES550" i="1"/>
  <c r="ES551" i="1"/>
  <c r="ES552" i="1"/>
  <c r="ES553" i="1"/>
  <c r="ES554" i="1"/>
  <c r="ES555" i="1"/>
  <c r="ES556" i="1"/>
  <c r="ES557" i="1"/>
  <c r="ES558" i="1"/>
  <c r="ES559" i="1"/>
  <c r="ES560" i="1"/>
  <c r="ES561" i="1"/>
  <c r="ES562" i="1"/>
  <c r="ES563" i="1"/>
  <c r="ES564" i="1"/>
  <c r="ES565" i="1"/>
  <c r="ES566" i="1"/>
  <c r="ES567" i="1"/>
  <c r="ES568" i="1"/>
  <c r="ES569" i="1"/>
  <c r="ES570" i="1"/>
  <c r="ES571" i="1"/>
  <c r="ES572" i="1"/>
  <c r="ES573" i="1"/>
  <c r="ES574" i="1"/>
  <c r="ES575" i="1"/>
  <c r="ES576" i="1"/>
  <c r="ES577" i="1"/>
  <c r="ES578" i="1"/>
  <c r="ES579" i="1"/>
  <c r="ES580" i="1"/>
  <c r="ES581" i="1"/>
  <c r="ES582" i="1"/>
  <c r="ES583" i="1"/>
  <c r="ES584" i="1"/>
  <c r="ES585" i="1"/>
  <c r="ES586" i="1"/>
  <c r="ES587" i="1"/>
  <c r="ES588" i="1"/>
  <c r="ES589" i="1"/>
  <c r="ES590" i="1"/>
  <c r="ES591" i="1"/>
  <c r="ES592" i="1"/>
  <c r="ES593" i="1"/>
  <c r="ES594" i="1"/>
  <c r="ES595" i="1"/>
  <c r="ES596" i="1"/>
  <c r="ES597" i="1"/>
  <c r="ES598" i="1"/>
  <c r="ES599" i="1"/>
  <c r="ES600" i="1"/>
  <c r="ES601" i="1"/>
  <c r="ES602" i="1"/>
  <c r="ES603" i="1"/>
  <c r="ES604" i="1"/>
  <c r="ES605" i="1"/>
  <c r="ES606" i="1"/>
  <c r="ES607" i="1"/>
  <c r="ES608" i="1"/>
  <c r="ES609" i="1"/>
  <c r="ES610" i="1"/>
  <c r="ES611" i="1"/>
  <c r="ES612" i="1"/>
  <c r="ES613" i="1"/>
  <c r="ES614" i="1"/>
  <c r="ES615" i="1"/>
  <c r="ES616" i="1"/>
  <c r="ES617" i="1"/>
  <c r="ES618" i="1"/>
  <c r="ES619" i="1"/>
  <c r="ES620" i="1"/>
  <c r="ES621" i="1"/>
  <c r="ES622" i="1"/>
  <c r="ES623" i="1"/>
  <c r="ES624" i="1"/>
  <c r="ES625" i="1"/>
  <c r="ES626" i="1"/>
  <c r="ES627" i="1"/>
  <c r="ES628" i="1"/>
  <c r="ES629" i="1"/>
  <c r="ES630" i="1"/>
  <c r="ES631" i="1"/>
  <c r="ES632" i="1"/>
  <c r="ES633" i="1"/>
  <c r="ES634" i="1"/>
  <c r="ES635" i="1"/>
  <c r="ES636" i="1"/>
  <c r="ES637" i="1"/>
  <c r="ES638" i="1"/>
  <c r="ES639" i="1"/>
  <c r="ES640" i="1"/>
  <c r="ES641" i="1"/>
  <c r="ES642" i="1"/>
  <c r="ES643" i="1"/>
  <c r="ES644" i="1"/>
  <c r="ES645" i="1"/>
  <c r="ES646" i="1"/>
  <c r="ES647" i="1"/>
  <c r="ES648" i="1"/>
  <c r="ES649" i="1"/>
  <c r="ES650" i="1"/>
  <c r="ES651" i="1"/>
  <c r="ES652" i="1"/>
  <c r="ES653" i="1"/>
  <c r="ES654" i="1"/>
  <c r="ES655" i="1"/>
  <c r="ES656" i="1"/>
  <c r="ES657" i="1"/>
  <c r="ES658" i="1"/>
  <c r="ES659" i="1"/>
  <c r="ES660" i="1"/>
  <c r="ES661" i="1"/>
  <c r="ES662" i="1"/>
  <c r="ES663" i="1"/>
  <c r="ES664" i="1"/>
  <c r="ES665" i="1"/>
  <c r="ES666" i="1"/>
  <c r="ES667" i="1"/>
  <c r="ES668" i="1"/>
  <c r="ES669" i="1"/>
  <c r="ES670" i="1"/>
  <c r="ES671" i="1"/>
  <c r="ES672" i="1"/>
  <c r="ES673" i="1"/>
  <c r="ES674" i="1"/>
  <c r="ES675" i="1"/>
  <c r="ES676" i="1"/>
  <c r="ES677" i="1"/>
  <c r="ES678" i="1"/>
  <c r="ES679" i="1"/>
  <c r="ES680" i="1"/>
  <c r="ES681" i="1"/>
  <c r="ES682" i="1"/>
  <c r="ES683" i="1"/>
  <c r="ES684" i="1"/>
  <c r="ES685" i="1"/>
  <c r="ES686" i="1"/>
  <c r="ES687" i="1"/>
  <c r="ES688" i="1"/>
  <c r="ES689" i="1"/>
  <c r="ES690" i="1"/>
  <c r="ES691" i="1"/>
  <c r="ES692" i="1"/>
  <c r="ES693" i="1"/>
  <c r="ES694" i="1"/>
  <c r="ES695" i="1"/>
  <c r="ES696" i="1"/>
  <c r="ES697" i="1"/>
  <c r="ES698" i="1"/>
  <c r="ES699" i="1"/>
  <c r="ES700" i="1"/>
  <c r="ES701" i="1"/>
  <c r="ES702" i="1"/>
  <c r="ES703" i="1"/>
  <c r="ES704" i="1"/>
  <c r="ES705" i="1"/>
  <c r="ES706" i="1"/>
  <c r="ES707" i="1"/>
  <c r="ES708" i="1"/>
  <c r="ES709" i="1"/>
  <c r="ES710" i="1"/>
  <c r="ES711" i="1"/>
  <c r="ES712" i="1"/>
  <c r="ES713" i="1"/>
  <c r="ES714" i="1"/>
  <c r="ES715" i="1"/>
  <c r="ES716" i="1"/>
  <c r="ES717" i="1"/>
  <c r="ES718" i="1"/>
  <c r="ES719" i="1"/>
  <c r="ES720" i="1"/>
  <c r="ES721" i="1"/>
  <c r="ES722" i="1"/>
  <c r="ES723" i="1"/>
  <c r="ES724" i="1"/>
  <c r="ES725" i="1"/>
  <c r="ES726" i="1"/>
  <c r="ES727" i="1"/>
  <c r="ES728" i="1"/>
  <c r="ES729" i="1"/>
  <c r="ES730" i="1"/>
  <c r="ES731" i="1"/>
  <c r="ES732" i="1"/>
  <c r="ES733" i="1"/>
  <c r="ES734" i="1"/>
  <c r="ES735" i="1"/>
  <c r="ES736" i="1"/>
  <c r="ES737" i="1"/>
  <c r="ES738" i="1"/>
  <c r="ES739" i="1"/>
  <c r="ES740" i="1"/>
  <c r="ES741" i="1"/>
  <c r="ES742" i="1"/>
  <c r="ES743" i="1"/>
  <c r="ES744" i="1"/>
  <c r="ES745" i="1"/>
  <c r="ES746" i="1"/>
  <c r="ES747" i="1"/>
  <c r="ES748" i="1"/>
  <c r="ES749" i="1"/>
  <c r="ES750" i="1"/>
  <c r="ES751" i="1"/>
  <c r="ES752" i="1"/>
  <c r="ES753" i="1"/>
  <c r="ES754" i="1"/>
  <c r="ES755" i="1"/>
  <c r="ES756" i="1"/>
  <c r="ES757" i="1"/>
  <c r="ES758" i="1"/>
  <c r="ES759" i="1"/>
  <c r="ES760" i="1"/>
  <c r="ES761" i="1"/>
  <c r="ES762" i="1"/>
  <c r="ES763" i="1"/>
  <c r="ES764" i="1"/>
  <c r="ES765" i="1"/>
  <c r="ES766" i="1"/>
  <c r="ES767" i="1"/>
  <c r="ES768" i="1"/>
  <c r="ES769" i="1"/>
  <c r="ES770" i="1"/>
  <c r="ES771" i="1"/>
  <c r="ES772" i="1"/>
  <c r="ES773" i="1"/>
  <c r="ES774" i="1"/>
  <c r="ES775" i="1"/>
  <c r="ES776" i="1"/>
  <c r="ES777" i="1"/>
  <c r="ES778" i="1"/>
  <c r="ES779" i="1"/>
  <c r="ES780" i="1"/>
  <c r="ES781" i="1"/>
  <c r="ES782" i="1"/>
  <c r="ES783" i="1"/>
  <c r="ES784" i="1"/>
  <c r="ES785" i="1"/>
  <c r="ES786" i="1"/>
  <c r="ES787" i="1"/>
  <c r="ES788" i="1"/>
  <c r="ES789" i="1"/>
  <c r="ES790" i="1"/>
  <c r="ES791" i="1"/>
  <c r="ES792" i="1"/>
  <c r="ES793" i="1"/>
  <c r="ES794" i="1"/>
  <c r="ES795" i="1"/>
  <c r="ES796" i="1"/>
  <c r="ES797" i="1"/>
  <c r="ES798" i="1"/>
  <c r="ES799" i="1"/>
  <c r="ES800" i="1"/>
  <c r="ES801" i="1"/>
  <c r="ES802" i="1"/>
  <c r="ES803" i="1"/>
  <c r="ES804" i="1"/>
  <c r="ES805" i="1"/>
  <c r="ES806" i="1"/>
  <c r="ES807" i="1"/>
  <c r="ES808" i="1"/>
  <c r="ES809" i="1"/>
  <c r="ES810" i="1"/>
  <c r="ES811" i="1"/>
  <c r="ES812" i="1"/>
  <c r="ES813" i="1"/>
  <c r="ES814" i="1"/>
  <c r="ES815" i="1"/>
  <c r="ES816" i="1"/>
  <c r="ES817" i="1"/>
  <c r="ES818" i="1"/>
  <c r="ES819" i="1"/>
  <c r="ES820" i="1"/>
  <c r="ES821" i="1"/>
  <c r="ES822" i="1"/>
  <c r="ES823" i="1"/>
  <c r="ES824" i="1"/>
  <c r="ES825" i="1"/>
  <c r="ES826" i="1"/>
  <c r="ES827" i="1"/>
  <c r="ES828" i="1"/>
  <c r="ES829" i="1"/>
  <c r="ES830" i="1"/>
  <c r="ES831" i="1"/>
  <c r="ES832" i="1"/>
  <c r="ES833" i="1"/>
  <c r="ES834" i="1"/>
  <c r="ES835" i="1"/>
  <c r="ES836" i="1"/>
  <c r="ES837" i="1"/>
  <c r="ES838" i="1"/>
  <c r="ES839" i="1"/>
  <c r="ES840" i="1"/>
  <c r="ES841" i="1"/>
  <c r="ES842" i="1"/>
  <c r="ES843" i="1"/>
  <c r="ES844" i="1"/>
  <c r="ES845" i="1"/>
  <c r="ES846" i="1"/>
  <c r="ES847" i="1"/>
  <c r="ES848" i="1"/>
  <c r="ES849" i="1"/>
  <c r="ES850" i="1"/>
  <c r="ES851" i="1"/>
  <c r="ES852" i="1"/>
  <c r="ES853" i="1"/>
  <c r="ES854" i="1"/>
  <c r="ES855" i="1"/>
  <c r="ES856" i="1"/>
  <c r="ES857" i="1"/>
  <c r="ES858" i="1"/>
  <c r="ES859" i="1"/>
  <c r="ES860" i="1"/>
  <c r="ES861" i="1"/>
  <c r="ES862" i="1"/>
  <c r="ES863" i="1"/>
  <c r="ES864" i="1"/>
  <c r="ES865" i="1"/>
  <c r="ES866" i="1"/>
  <c r="ES867" i="1"/>
  <c r="ES868" i="1"/>
  <c r="ES869" i="1"/>
  <c r="ES870" i="1"/>
  <c r="ES871" i="1"/>
  <c r="ES872" i="1"/>
  <c r="ES873" i="1"/>
  <c r="ES874" i="1"/>
  <c r="ES875" i="1"/>
  <c r="ES876" i="1"/>
  <c r="ES877" i="1"/>
  <c r="ES878" i="1"/>
  <c r="ES879" i="1"/>
  <c r="ES880" i="1"/>
  <c r="ES881" i="1"/>
  <c r="ES882" i="1"/>
  <c r="ES883" i="1"/>
  <c r="ES884" i="1"/>
  <c r="ES885" i="1"/>
  <c r="ES886" i="1"/>
  <c r="ES887" i="1"/>
  <c r="ES888" i="1"/>
  <c r="ES889" i="1"/>
  <c r="ES890" i="1"/>
  <c r="ES891" i="1"/>
  <c r="ES892" i="1"/>
  <c r="ES893" i="1"/>
  <c r="ES894" i="1"/>
  <c r="ES895" i="1"/>
  <c r="ES896" i="1"/>
  <c r="ES897" i="1"/>
  <c r="ES898" i="1"/>
  <c r="ES899" i="1"/>
  <c r="ES900" i="1"/>
  <c r="ES901" i="1"/>
  <c r="ES902" i="1"/>
  <c r="ES903" i="1"/>
  <c r="ES904" i="1"/>
  <c r="ES905" i="1"/>
  <c r="ES906" i="1"/>
  <c r="ES907" i="1"/>
  <c r="ES908" i="1"/>
  <c r="ES909" i="1"/>
  <c r="ES910" i="1"/>
  <c r="ES911" i="1"/>
  <c r="ES912" i="1"/>
  <c r="ES913" i="1"/>
  <c r="ES914" i="1"/>
  <c r="ES915" i="1"/>
  <c r="ES916" i="1"/>
  <c r="ES917" i="1"/>
  <c r="ES918" i="1"/>
  <c r="ES919" i="1"/>
  <c r="ES920" i="1"/>
  <c r="ES921" i="1"/>
  <c r="ES922" i="1"/>
  <c r="ES923" i="1"/>
  <c r="ES924" i="1"/>
  <c r="ES925" i="1"/>
  <c r="ES926" i="1"/>
  <c r="ES927" i="1"/>
  <c r="ES928" i="1"/>
  <c r="ES929" i="1"/>
  <c r="ES930" i="1"/>
  <c r="ES931" i="1"/>
  <c r="ES932" i="1"/>
  <c r="ES933" i="1"/>
  <c r="ES934" i="1"/>
  <c r="ES935" i="1"/>
  <c r="ES936" i="1"/>
  <c r="ES937" i="1"/>
  <c r="ES938" i="1"/>
  <c r="ES939" i="1"/>
  <c r="ES940" i="1"/>
  <c r="ES941" i="1"/>
  <c r="ES942" i="1"/>
  <c r="ES943" i="1"/>
  <c r="ES944" i="1"/>
  <c r="ES945" i="1"/>
  <c r="ES946" i="1"/>
  <c r="ES947" i="1"/>
  <c r="ES948" i="1"/>
  <c r="ES949" i="1"/>
  <c r="ES950" i="1"/>
  <c r="ES951" i="1"/>
  <c r="ES952" i="1"/>
  <c r="ES953" i="1"/>
  <c r="ES954" i="1"/>
  <c r="ES955" i="1"/>
  <c r="ES956" i="1"/>
  <c r="ES957" i="1"/>
  <c r="ES958" i="1"/>
  <c r="ES959" i="1"/>
  <c r="ES960" i="1"/>
  <c r="ES961" i="1"/>
  <c r="ES962" i="1"/>
  <c r="ES963" i="1"/>
  <c r="ES964" i="1"/>
  <c r="ES965" i="1"/>
  <c r="ES966" i="1"/>
  <c r="ES967" i="1"/>
  <c r="ES968" i="1"/>
  <c r="ES969" i="1"/>
  <c r="ES970" i="1"/>
  <c r="ES971" i="1"/>
  <c r="ES972" i="1"/>
  <c r="ES973" i="1"/>
  <c r="ES974" i="1"/>
  <c r="ES975" i="1"/>
  <c r="ES976" i="1"/>
  <c r="ES977" i="1"/>
  <c r="ES978" i="1"/>
  <c r="ES979" i="1"/>
  <c r="ES980" i="1"/>
  <c r="ES981" i="1"/>
  <c r="ES982" i="1"/>
  <c r="ES983" i="1"/>
  <c r="ES984" i="1"/>
  <c r="ES985" i="1"/>
  <c r="ES986" i="1"/>
  <c r="ES987" i="1"/>
  <c r="ES988" i="1"/>
  <c r="ES989" i="1"/>
  <c r="ES990" i="1"/>
  <c r="ES991" i="1"/>
  <c r="ES992" i="1"/>
  <c r="ES993" i="1"/>
  <c r="ES994" i="1"/>
  <c r="ES995" i="1"/>
  <c r="ES996" i="1"/>
  <c r="ES997" i="1"/>
  <c r="ES998" i="1"/>
  <c r="ES999" i="1"/>
  <c r="ES1000" i="1"/>
  <c r="ES1001" i="1"/>
  <c r="ES1002" i="1"/>
  <c r="ES1003" i="1"/>
  <c r="ES1004" i="1"/>
  <c r="ES1005" i="1"/>
  <c r="ER6" i="1"/>
  <c r="ER7" i="1"/>
  <c r="ER8" i="1"/>
  <c r="ER9" i="1"/>
  <c r="ER10" i="1"/>
  <c r="ER11" i="1"/>
  <c r="ER12" i="1"/>
  <c r="ER13" i="1"/>
  <c r="ER14" i="1"/>
  <c r="ER15" i="1"/>
  <c r="ER16" i="1"/>
  <c r="ER17" i="1"/>
  <c r="ER18" i="1"/>
  <c r="ER19" i="1"/>
  <c r="ER20" i="1"/>
  <c r="ER21" i="1"/>
  <c r="ER22" i="1"/>
  <c r="ER23" i="1"/>
  <c r="ER24" i="1"/>
  <c r="ER25" i="1"/>
  <c r="ER26" i="1"/>
  <c r="ER27" i="1"/>
  <c r="ER28" i="1"/>
  <c r="ER29" i="1"/>
  <c r="ER30" i="1"/>
  <c r="ER31" i="1"/>
  <c r="ER32" i="1"/>
  <c r="ER33" i="1"/>
  <c r="ER34" i="1"/>
  <c r="ER35" i="1"/>
  <c r="ER36" i="1"/>
  <c r="ER37" i="1"/>
  <c r="ER38" i="1"/>
  <c r="ER39" i="1"/>
  <c r="ER40" i="1"/>
  <c r="ER41" i="1"/>
  <c r="ER42" i="1"/>
  <c r="ER43" i="1"/>
  <c r="ER44" i="1"/>
  <c r="ER45" i="1"/>
  <c r="ER46" i="1"/>
  <c r="ER47" i="1"/>
  <c r="ER48" i="1"/>
  <c r="ER49" i="1"/>
  <c r="ER50" i="1"/>
  <c r="ER51" i="1"/>
  <c r="ER52" i="1"/>
  <c r="ER53" i="1"/>
  <c r="ER54" i="1"/>
  <c r="ER55" i="1"/>
  <c r="ER56" i="1"/>
  <c r="ER57" i="1"/>
  <c r="ER58" i="1"/>
  <c r="ER59" i="1"/>
  <c r="ER60" i="1"/>
  <c r="ER61" i="1"/>
  <c r="ER62" i="1"/>
  <c r="ER63" i="1"/>
  <c r="ER64" i="1"/>
  <c r="ER65" i="1"/>
  <c r="ER66" i="1"/>
  <c r="ER67" i="1"/>
  <c r="ER68" i="1"/>
  <c r="ER69" i="1"/>
  <c r="ER70" i="1"/>
  <c r="ER71" i="1"/>
  <c r="ER72" i="1"/>
  <c r="ER73" i="1"/>
  <c r="ER74" i="1"/>
  <c r="ER75" i="1"/>
  <c r="ER76" i="1"/>
  <c r="ER77" i="1"/>
  <c r="ER78" i="1"/>
  <c r="ER79" i="1"/>
  <c r="ER80" i="1"/>
  <c r="ER81" i="1"/>
  <c r="ER82" i="1"/>
  <c r="ER83" i="1"/>
  <c r="ER84" i="1"/>
  <c r="ER85" i="1"/>
  <c r="ER86" i="1"/>
  <c r="ER87" i="1"/>
  <c r="ER88" i="1"/>
  <c r="ER89" i="1"/>
  <c r="ER90" i="1"/>
  <c r="ER91" i="1"/>
  <c r="ER92" i="1"/>
  <c r="ER93" i="1"/>
  <c r="ER94" i="1"/>
  <c r="ER95" i="1"/>
  <c r="ER96" i="1"/>
  <c r="ER97" i="1"/>
  <c r="ER98" i="1"/>
  <c r="ER99" i="1"/>
  <c r="ER100" i="1"/>
  <c r="ER101" i="1"/>
  <c r="ER102" i="1"/>
  <c r="ER103" i="1"/>
  <c r="ER104" i="1"/>
  <c r="ER105" i="1"/>
  <c r="ER106" i="1"/>
  <c r="ER107" i="1"/>
  <c r="ER108" i="1"/>
  <c r="ER109" i="1"/>
  <c r="ER110" i="1"/>
  <c r="ER111" i="1"/>
  <c r="ER112" i="1"/>
  <c r="ER113" i="1"/>
  <c r="ER114" i="1"/>
  <c r="ER115" i="1"/>
  <c r="ER116" i="1"/>
  <c r="ER117" i="1"/>
  <c r="ER118" i="1"/>
  <c r="ER119" i="1"/>
  <c r="ER120" i="1"/>
  <c r="ER121" i="1"/>
  <c r="ER122" i="1"/>
  <c r="ER123" i="1"/>
  <c r="ER124" i="1"/>
  <c r="ER125" i="1"/>
  <c r="ER126" i="1"/>
  <c r="ER127" i="1"/>
  <c r="ER128" i="1"/>
  <c r="ER129" i="1"/>
  <c r="ER130" i="1"/>
  <c r="ER131" i="1"/>
  <c r="ER132" i="1"/>
  <c r="ER133" i="1"/>
  <c r="ER134" i="1"/>
  <c r="ER135" i="1"/>
  <c r="ER136" i="1"/>
  <c r="ER137" i="1"/>
  <c r="ER138" i="1"/>
  <c r="ER139" i="1"/>
  <c r="ER140" i="1"/>
  <c r="ER141" i="1"/>
  <c r="ER142" i="1"/>
  <c r="ER143" i="1"/>
  <c r="ER144" i="1"/>
  <c r="ER145" i="1"/>
  <c r="ER146" i="1"/>
  <c r="ER147" i="1"/>
  <c r="ER148" i="1"/>
  <c r="ER149" i="1"/>
  <c r="ER150" i="1"/>
  <c r="ER151" i="1"/>
  <c r="ER152" i="1"/>
  <c r="ER153" i="1"/>
  <c r="ER154" i="1"/>
  <c r="ER155" i="1"/>
  <c r="ER156" i="1"/>
  <c r="ER157" i="1"/>
  <c r="ER158" i="1"/>
  <c r="ER159" i="1"/>
  <c r="ER160" i="1"/>
  <c r="ER161" i="1"/>
  <c r="ER162" i="1"/>
  <c r="ER163" i="1"/>
  <c r="ER164" i="1"/>
  <c r="ER165" i="1"/>
  <c r="ER166" i="1"/>
  <c r="ER167" i="1"/>
  <c r="ER168" i="1"/>
  <c r="ER169" i="1"/>
  <c r="ER170" i="1"/>
  <c r="ER171" i="1"/>
  <c r="ER172" i="1"/>
  <c r="ER173" i="1"/>
  <c r="ER174" i="1"/>
  <c r="ER175" i="1"/>
  <c r="ER176" i="1"/>
  <c r="ER177" i="1"/>
  <c r="ER178" i="1"/>
  <c r="ER179" i="1"/>
  <c r="ER180" i="1"/>
  <c r="ER181" i="1"/>
  <c r="ER182" i="1"/>
  <c r="ER183" i="1"/>
  <c r="ER184" i="1"/>
  <c r="ER185" i="1"/>
  <c r="ER186" i="1"/>
  <c r="ER187" i="1"/>
  <c r="ER188" i="1"/>
  <c r="ER189" i="1"/>
  <c r="ER190" i="1"/>
  <c r="ER191" i="1"/>
  <c r="ER192" i="1"/>
  <c r="ER193" i="1"/>
  <c r="ER194" i="1"/>
  <c r="ER195" i="1"/>
  <c r="ER196" i="1"/>
  <c r="ER197" i="1"/>
  <c r="ER198" i="1"/>
  <c r="ER199" i="1"/>
  <c r="ER200" i="1"/>
  <c r="ER201" i="1"/>
  <c r="ER202" i="1"/>
  <c r="ER203" i="1"/>
  <c r="ER204" i="1"/>
  <c r="ER205" i="1"/>
  <c r="ER206" i="1"/>
  <c r="ER207" i="1"/>
  <c r="ER208" i="1"/>
  <c r="ER209" i="1"/>
  <c r="ER210" i="1"/>
  <c r="ER211" i="1"/>
  <c r="ER212" i="1"/>
  <c r="ER213" i="1"/>
  <c r="ER214" i="1"/>
  <c r="ER215" i="1"/>
  <c r="ER216" i="1"/>
  <c r="ER217" i="1"/>
  <c r="ER218" i="1"/>
  <c r="ER219" i="1"/>
  <c r="ER220" i="1"/>
  <c r="ER221" i="1"/>
  <c r="ER222" i="1"/>
  <c r="ER223" i="1"/>
  <c r="ER224" i="1"/>
  <c r="ER225" i="1"/>
  <c r="ER226" i="1"/>
  <c r="ER227" i="1"/>
  <c r="ER228" i="1"/>
  <c r="ER229" i="1"/>
  <c r="ER230" i="1"/>
  <c r="ER231" i="1"/>
  <c r="ER232" i="1"/>
  <c r="ER233" i="1"/>
  <c r="ER234" i="1"/>
  <c r="ER235" i="1"/>
  <c r="ER236" i="1"/>
  <c r="ER237" i="1"/>
  <c r="ER238" i="1"/>
  <c r="ER239" i="1"/>
  <c r="ER240" i="1"/>
  <c r="ER241" i="1"/>
  <c r="ER242" i="1"/>
  <c r="ER243" i="1"/>
  <c r="ER244" i="1"/>
  <c r="ER245" i="1"/>
  <c r="ER246" i="1"/>
  <c r="ER247" i="1"/>
  <c r="ER248" i="1"/>
  <c r="ER249" i="1"/>
  <c r="ER250" i="1"/>
  <c r="ER251" i="1"/>
  <c r="ER252" i="1"/>
  <c r="ER253" i="1"/>
  <c r="ER254" i="1"/>
  <c r="ER255" i="1"/>
  <c r="ER256" i="1"/>
  <c r="ER257" i="1"/>
  <c r="ER258" i="1"/>
  <c r="ER259" i="1"/>
  <c r="ER260" i="1"/>
  <c r="ER261" i="1"/>
  <c r="ER262" i="1"/>
  <c r="ER263" i="1"/>
  <c r="ER264" i="1"/>
  <c r="ER265" i="1"/>
  <c r="ER266" i="1"/>
  <c r="ER267" i="1"/>
  <c r="ER268" i="1"/>
  <c r="ER269" i="1"/>
  <c r="ER270" i="1"/>
  <c r="ER271" i="1"/>
  <c r="ER272" i="1"/>
  <c r="ER273" i="1"/>
  <c r="ER274" i="1"/>
  <c r="ER275" i="1"/>
  <c r="ER276" i="1"/>
  <c r="ER277" i="1"/>
  <c r="ER278" i="1"/>
  <c r="ER279" i="1"/>
  <c r="ER280" i="1"/>
  <c r="ER281" i="1"/>
  <c r="ER282" i="1"/>
  <c r="ER283" i="1"/>
  <c r="ER284" i="1"/>
  <c r="ER285" i="1"/>
  <c r="ER286" i="1"/>
  <c r="ER287" i="1"/>
  <c r="ER288" i="1"/>
  <c r="ER289" i="1"/>
  <c r="ER290" i="1"/>
  <c r="ER291" i="1"/>
  <c r="ER292" i="1"/>
  <c r="ER293" i="1"/>
  <c r="ER294" i="1"/>
  <c r="ER295" i="1"/>
  <c r="ER296" i="1"/>
  <c r="ER297" i="1"/>
  <c r="ER298" i="1"/>
  <c r="ER299" i="1"/>
  <c r="ER300" i="1"/>
  <c r="ER301" i="1"/>
  <c r="ER302" i="1"/>
  <c r="ER303" i="1"/>
  <c r="ER304" i="1"/>
  <c r="ER305" i="1"/>
  <c r="ER306" i="1"/>
  <c r="ER307" i="1"/>
  <c r="ER308" i="1"/>
  <c r="ER309" i="1"/>
  <c r="ER310" i="1"/>
  <c r="ER311" i="1"/>
  <c r="ER312" i="1"/>
  <c r="ER313" i="1"/>
  <c r="ER314" i="1"/>
  <c r="ER315" i="1"/>
  <c r="ER316" i="1"/>
  <c r="ER317" i="1"/>
  <c r="ER318" i="1"/>
  <c r="ER319" i="1"/>
  <c r="ER320" i="1"/>
  <c r="ER321" i="1"/>
  <c r="ER322" i="1"/>
  <c r="ER323" i="1"/>
  <c r="ER324" i="1"/>
  <c r="ER325" i="1"/>
  <c r="ER326" i="1"/>
  <c r="ER327" i="1"/>
  <c r="ER328" i="1"/>
  <c r="ER329" i="1"/>
  <c r="ER330" i="1"/>
  <c r="ER331" i="1"/>
  <c r="ER332" i="1"/>
  <c r="ER333" i="1"/>
  <c r="ER334" i="1"/>
  <c r="ER335" i="1"/>
  <c r="ER336" i="1"/>
  <c r="ER337" i="1"/>
  <c r="ER338" i="1"/>
  <c r="ER339" i="1"/>
  <c r="ER340" i="1"/>
  <c r="ER341" i="1"/>
  <c r="ER342" i="1"/>
  <c r="ER343" i="1"/>
  <c r="ER344" i="1"/>
  <c r="ER345" i="1"/>
  <c r="ER346" i="1"/>
  <c r="ER347" i="1"/>
  <c r="ER348" i="1"/>
  <c r="ER349" i="1"/>
  <c r="ER350" i="1"/>
  <c r="ER351" i="1"/>
  <c r="ER352" i="1"/>
  <c r="ER353" i="1"/>
  <c r="ER354" i="1"/>
  <c r="ER355" i="1"/>
  <c r="ER356" i="1"/>
  <c r="ER357" i="1"/>
  <c r="ER358" i="1"/>
  <c r="ER359" i="1"/>
  <c r="ER360" i="1"/>
  <c r="ER361" i="1"/>
  <c r="ER362" i="1"/>
  <c r="ER363" i="1"/>
  <c r="ER364" i="1"/>
  <c r="ER365" i="1"/>
  <c r="ER366" i="1"/>
  <c r="ER367" i="1"/>
  <c r="ER368" i="1"/>
  <c r="ER369" i="1"/>
  <c r="ER370" i="1"/>
  <c r="ER371" i="1"/>
  <c r="ER372" i="1"/>
  <c r="ER373" i="1"/>
  <c r="ER374" i="1"/>
  <c r="ER375" i="1"/>
  <c r="ER376" i="1"/>
  <c r="ER377" i="1"/>
  <c r="ER378" i="1"/>
  <c r="ER379" i="1"/>
  <c r="ER380" i="1"/>
  <c r="ER381" i="1"/>
  <c r="ER382" i="1"/>
  <c r="ER383" i="1"/>
  <c r="ER384" i="1"/>
  <c r="ER385" i="1"/>
  <c r="ER386" i="1"/>
  <c r="ER387" i="1"/>
  <c r="ER388" i="1"/>
  <c r="ER389" i="1"/>
  <c r="ER390" i="1"/>
  <c r="ER391" i="1"/>
  <c r="ER392" i="1"/>
  <c r="ER393" i="1"/>
  <c r="ER394" i="1"/>
  <c r="ER395" i="1"/>
  <c r="ER396" i="1"/>
  <c r="ER397" i="1"/>
  <c r="ER398" i="1"/>
  <c r="ER399" i="1"/>
  <c r="ER400" i="1"/>
  <c r="ER401" i="1"/>
  <c r="ER402" i="1"/>
  <c r="ER403" i="1"/>
  <c r="ER404" i="1"/>
  <c r="ER405" i="1"/>
  <c r="ER406" i="1"/>
  <c r="ER407" i="1"/>
  <c r="ER408" i="1"/>
  <c r="ER409" i="1"/>
  <c r="ER410" i="1"/>
  <c r="ER411" i="1"/>
  <c r="ER412" i="1"/>
  <c r="ER413" i="1"/>
  <c r="ER414" i="1"/>
  <c r="ER415" i="1"/>
  <c r="ER416" i="1"/>
  <c r="ER417" i="1"/>
  <c r="ER418" i="1"/>
  <c r="ER419" i="1"/>
  <c r="ER420" i="1"/>
  <c r="ER421" i="1"/>
  <c r="ER422" i="1"/>
  <c r="ER423" i="1"/>
  <c r="ER424" i="1"/>
  <c r="ER425" i="1"/>
  <c r="ER426" i="1"/>
  <c r="ER427" i="1"/>
  <c r="ER428" i="1"/>
  <c r="ER429" i="1"/>
  <c r="ER430" i="1"/>
  <c r="ER431" i="1"/>
  <c r="ER432" i="1"/>
  <c r="ER433" i="1"/>
  <c r="ER434" i="1"/>
  <c r="ER435" i="1"/>
  <c r="ER436" i="1"/>
  <c r="ER437" i="1"/>
  <c r="ER438" i="1"/>
  <c r="ER439" i="1"/>
  <c r="ER440" i="1"/>
  <c r="ER441" i="1"/>
  <c r="ER442" i="1"/>
  <c r="ER443" i="1"/>
  <c r="ER444" i="1"/>
  <c r="ER445" i="1"/>
  <c r="ER446" i="1"/>
  <c r="ER447" i="1"/>
  <c r="ER448" i="1"/>
  <c r="ER449" i="1"/>
  <c r="ER450" i="1"/>
  <c r="ER451" i="1"/>
  <c r="ER452" i="1"/>
  <c r="ER453" i="1"/>
  <c r="ER454" i="1"/>
  <c r="ER455" i="1"/>
  <c r="ER456" i="1"/>
  <c r="ER457" i="1"/>
  <c r="ER458" i="1"/>
  <c r="ER459" i="1"/>
  <c r="ER460" i="1"/>
  <c r="ER461" i="1"/>
  <c r="ER462" i="1"/>
  <c r="ER463" i="1"/>
  <c r="ER464" i="1"/>
  <c r="ER465" i="1"/>
  <c r="ER466" i="1"/>
  <c r="ER467" i="1"/>
  <c r="ER468" i="1"/>
  <c r="ER469" i="1"/>
  <c r="ER470" i="1"/>
  <c r="ER471" i="1"/>
  <c r="ER472" i="1"/>
  <c r="ER473" i="1"/>
  <c r="ER474" i="1"/>
  <c r="ER475" i="1"/>
  <c r="ER476" i="1"/>
  <c r="ER477" i="1"/>
  <c r="ER478" i="1"/>
  <c r="ER479" i="1"/>
  <c r="ER480" i="1"/>
  <c r="ER481" i="1"/>
  <c r="ER482" i="1"/>
  <c r="ER483" i="1"/>
  <c r="ER484" i="1"/>
  <c r="ER485" i="1"/>
  <c r="ER486" i="1"/>
  <c r="ER487" i="1"/>
  <c r="ER488" i="1"/>
  <c r="ER489" i="1"/>
  <c r="ER490" i="1"/>
  <c r="ER491" i="1"/>
  <c r="ER492" i="1"/>
  <c r="ER493" i="1"/>
  <c r="ER494" i="1"/>
  <c r="ER495" i="1"/>
  <c r="ER496" i="1"/>
  <c r="ER497" i="1"/>
  <c r="ER498" i="1"/>
  <c r="ER499" i="1"/>
  <c r="ER500" i="1"/>
  <c r="ER501" i="1"/>
  <c r="ER502" i="1"/>
  <c r="ER503" i="1"/>
  <c r="ER504" i="1"/>
  <c r="ER505" i="1"/>
  <c r="ER506" i="1"/>
  <c r="ER507" i="1"/>
  <c r="ER508" i="1"/>
  <c r="ER509" i="1"/>
  <c r="ER510" i="1"/>
  <c r="ER511" i="1"/>
  <c r="ER512" i="1"/>
  <c r="ER513" i="1"/>
  <c r="ER514" i="1"/>
  <c r="ER515" i="1"/>
  <c r="ER516" i="1"/>
  <c r="ER517" i="1"/>
  <c r="ER518" i="1"/>
  <c r="ER519" i="1"/>
  <c r="ER520" i="1"/>
  <c r="ER521" i="1"/>
  <c r="ER522" i="1"/>
  <c r="ER523" i="1"/>
  <c r="ER524" i="1"/>
  <c r="ER525" i="1"/>
  <c r="ER526" i="1"/>
  <c r="ER527" i="1"/>
  <c r="ER528" i="1"/>
  <c r="ER529" i="1"/>
  <c r="ER530" i="1"/>
  <c r="ER531" i="1"/>
  <c r="ER532" i="1"/>
  <c r="ER533" i="1"/>
  <c r="ER534" i="1"/>
  <c r="ER535" i="1"/>
  <c r="ER536" i="1"/>
  <c r="ER537" i="1"/>
  <c r="ER538" i="1"/>
  <c r="ER539" i="1"/>
  <c r="ER540" i="1"/>
  <c r="ER541" i="1"/>
  <c r="ER542" i="1"/>
  <c r="ER543" i="1"/>
  <c r="ER544" i="1"/>
  <c r="ER545" i="1"/>
  <c r="ER546" i="1"/>
  <c r="ER547" i="1"/>
  <c r="ER548" i="1"/>
  <c r="ER549" i="1"/>
  <c r="ER550" i="1"/>
  <c r="ER551" i="1"/>
  <c r="ER552" i="1"/>
  <c r="ER553" i="1"/>
  <c r="ER554" i="1"/>
  <c r="ER555" i="1"/>
  <c r="ER556" i="1"/>
  <c r="ER557" i="1"/>
  <c r="ER558" i="1"/>
  <c r="ER559" i="1"/>
  <c r="ER560" i="1"/>
  <c r="ER561" i="1"/>
  <c r="ER562" i="1"/>
  <c r="ER563" i="1"/>
  <c r="ER564" i="1"/>
  <c r="ER565" i="1"/>
  <c r="ER566" i="1"/>
  <c r="ER567" i="1"/>
  <c r="ER568" i="1"/>
  <c r="ER569" i="1"/>
  <c r="ER570" i="1"/>
  <c r="ER571" i="1"/>
  <c r="ER572" i="1"/>
  <c r="ER573" i="1"/>
  <c r="ER574" i="1"/>
  <c r="ER575" i="1"/>
  <c r="ER576" i="1"/>
  <c r="ER577" i="1"/>
  <c r="ER578" i="1"/>
  <c r="ER579" i="1"/>
  <c r="ER580" i="1"/>
  <c r="ER581" i="1"/>
  <c r="ER582" i="1"/>
  <c r="ER583" i="1"/>
  <c r="ER584" i="1"/>
  <c r="ER585" i="1"/>
  <c r="ER586" i="1"/>
  <c r="ER587" i="1"/>
  <c r="ER588" i="1"/>
  <c r="ER589" i="1"/>
  <c r="ER590" i="1"/>
  <c r="ER591" i="1"/>
  <c r="ER592" i="1"/>
  <c r="ER593" i="1"/>
  <c r="ER594" i="1"/>
  <c r="ER595" i="1"/>
  <c r="ER596" i="1"/>
  <c r="ER597" i="1"/>
  <c r="ER598" i="1"/>
  <c r="ER599" i="1"/>
  <c r="ER600" i="1"/>
  <c r="ER601" i="1"/>
  <c r="ER602" i="1"/>
  <c r="ER603" i="1"/>
  <c r="ER604" i="1"/>
  <c r="ER605" i="1"/>
  <c r="ER606" i="1"/>
  <c r="ER607" i="1"/>
  <c r="ER608" i="1"/>
  <c r="ER609" i="1"/>
  <c r="ER610" i="1"/>
  <c r="ER611" i="1"/>
  <c r="ER612" i="1"/>
  <c r="ER613" i="1"/>
  <c r="ER614" i="1"/>
  <c r="ER615" i="1"/>
  <c r="ER616" i="1"/>
  <c r="ER617" i="1"/>
  <c r="ER618" i="1"/>
  <c r="ER619" i="1"/>
  <c r="ER620" i="1"/>
  <c r="ER621" i="1"/>
  <c r="ER622" i="1"/>
  <c r="ER623" i="1"/>
  <c r="ER624" i="1"/>
  <c r="ER625" i="1"/>
  <c r="ER626" i="1"/>
  <c r="ER627" i="1"/>
  <c r="ER628" i="1"/>
  <c r="ER629" i="1"/>
  <c r="ER630" i="1"/>
  <c r="ER631" i="1"/>
  <c r="ER632" i="1"/>
  <c r="ER633" i="1"/>
  <c r="ER634" i="1"/>
  <c r="ER635" i="1"/>
  <c r="ER636" i="1"/>
  <c r="ER637" i="1"/>
  <c r="ER638" i="1"/>
  <c r="ER639" i="1"/>
  <c r="ER640" i="1"/>
  <c r="ER641" i="1"/>
  <c r="ER642" i="1"/>
  <c r="ER643" i="1"/>
  <c r="ER644" i="1"/>
  <c r="ER645" i="1"/>
  <c r="ER646" i="1"/>
  <c r="ER647" i="1"/>
  <c r="ER648" i="1"/>
  <c r="ER649" i="1"/>
  <c r="ER650" i="1"/>
  <c r="ER651" i="1"/>
  <c r="ER652" i="1"/>
  <c r="ER653" i="1"/>
  <c r="ER654" i="1"/>
  <c r="ER655" i="1"/>
  <c r="ER656" i="1"/>
  <c r="ER657" i="1"/>
  <c r="ER658" i="1"/>
  <c r="ER659" i="1"/>
  <c r="ER660" i="1"/>
  <c r="ER661" i="1"/>
  <c r="ER662" i="1"/>
  <c r="ER663" i="1"/>
  <c r="ER664" i="1"/>
  <c r="ER665" i="1"/>
  <c r="ER666" i="1"/>
  <c r="ER667" i="1"/>
  <c r="ER668" i="1"/>
  <c r="ER669" i="1"/>
  <c r="ER670" i="1"/>
  <c r="ER671" i="1"/>
  <c r="ER672" i="1"/>
  <c r="ER673" i="1"/>
  <c r="ER674" i="1"/>
  <c r="ER675" i="1"/>
  <c r="ER676" i="1"/>
  <c r="ER677" i="1"/>
  <c r="ER678" i="1"/>
  <c r="ER679" i="1"/>
  <c r="ER680" i="1"/>
  <c r="ER681" i="1"/>
  <c r="ER682" i="1"/>
  <c r="ER683" i="1"/>
  <c r="ER684" i="1"/>
  <c r="ER685" i="1"/>
  <c r="ER686" i="1"/>
  <c r="ER687" i="1"/>
  <c r="ER688" i="1"/>
  <c r="ER689" i="1"/>
  <c r="ER690" i="1"/>
  <c r="ER691" i="1"/>
  <c r="ER692" i="1"/>
  <c r="ER693" i="1"/>
  <c r="ER694" i="1"/>
  <c r="ER695" i="1"/>
  <c r="ER696" i="1"/>
  <c r="ER697" i="1"/>
  <c r="ER698" i="1"/>
  <c r="ER699" i="1"/>
  <c r="ER700" i="1"/>
  <c r="ER701" i="1"/>
  <c r="ER702" i="1"/>
  <c r="ER703" i="1"/>
  <c r="ER704" i="1"/>
  <c r="ER705" i="1"/>
  <c r="ER706" i="1"/>
  <c r="ER707" i="1"/>
  <c r="ER708" i="1"/>
  <c r="ER709" i="1"/>
  <c r="ER710" i="1"/>
  <c r="ER711" i="1"/>
  <c r="ER712" i="1"/>
  <c r="ER713" i="1"/>
  <c r="ER714" i="1"/>
  <c r="ER715" i="1"/>
  <c r="ER716" i="1"/>
  <c r="ER717" i="1"/>
  <c r="ER718" i="1"/>
  <c r="ER719" i="1"/>
  <c r="ER720" i="1"/>
  <c r="ER721" i="1"/>
  <c r="ER722" i="1"/>
  <c r="ER723" i="1"/>
  <c r="ER724" i="1"/>
  <c r="ER725" i="1"/>
  <c r="ER726" i="1"/>
  <c r="ER727" i="1"/>
  <c r="ER728" i="1"/>
  <c r="ER729" i="1"/>
  <c r="ER730" i="1"/>
  <c r="ER731" i="1"/>
  <c r="ER732" i="1"/>
  <c r="ER733" i="1"/>
  <c r="ER734" i="1"/>
  <c r="ER735" i="1"/>
  <c r="ER736" i="1"/>
  <c r="ER737" i="1"/>
  <c r="ER738" i="1"/>
  <c r="ER739" i="1"/>
  <c r="ER740" i="1"/>
  <c r="ER741" i="1"/>
  <c r="ER742" i="1"/>
  <c r="ER743" i="1"/>
  <c r="ER744" i="1"/>
  <c r="ER745" i="1"/>
  <c r="ER746" i="1"/>
  <c r="ER747" i="1"/>
  <c r="ER748" i="1"/>
  <c r="ER749" i="1"/>
  <c r="ER750" i="1"/>
  <c r="ER751" i="1"/>
  <c r="ER752" i="1"/>
  <c r="ER753" i="1"/>
  <c r="ER754" i="1"/>
  <c r="ER755" i="1"/>
  <c r="ER756" i="1"/>
  <c r="ER757" i="1"/>
  <c r="ER758" i="1"/>
  <c r="ER759" i="1"/>
  <c r="ER760" i="1"/>
  <c r="ER761" i="1"/>
  <c r="ER762" i="1"/>
  <c r="ER763" i="1"/>
  <c r="ER764" i="1"/>
  <c r="ER765" i="1"/>
  <c r="ER766" i="1"/>
  <c r="ER767" i="1"/>
  <c r="ER768" i="1"/>
  <c r="ER769" i="1"/>
  <c r="ER770" i="1"/>
  <c r="ER771" i="1"/>
  <c r="ER772" i="1"/>
  <c r="ER773" i="1"/>
  <c r="ER774" i="1"/>
  <c r="ER775" i="1"/>
  <c r="ER776" i="1"/>
  <c r="ER777" i="1"/>
  <c r="ER778" i="1"/>
  <c r="ER779" i="1"/>
  <c r="ER780" i="1"/>
  <c r="ER781" i="1"/>
  <c r="ER782" i="1"/>
  <c r="ER783" i="1"/>
  <c r="ER784" i="1"/>
  <c r="ER785" i="1"/>
  <c r="ER786" i="1"/>
  <c r="ER787" i="1"/>
  <c r="ER788" i="1"/>
  <c r="ER789" i="1"/>
  <c r="ER790" i="1"/>
  <c r="ER791" i="1"/>
  <c r="ER792" i="1"/>
  <c r="ER793" i="1"/>
  <c r="ER794" i="1"/>
  <c r="ER795" i="1"/>
  <c r="ER796" i="1"/>
  <c r="ER797" i="1"/>
  <c r="ER798" i="1"/>
  <c r="ER799" i="1"/>
  <c r="ER800" i="1"/>
  <c r="ER801" i="1"/>
  <c r="ER802" i="1"/>
  <c r="ER803" i="1"/>
  <c r="ER804" i="1"/>
  <c r="ER805" i="1"/>
  <c r="ER806" i="1"/>
  <c r="ER807" i="1"/>
  <c r="ER808" i="1"/>
  <c r="ER809" i="1"/>
  <c r="ER810" i="1"/>
  <c r="ER811" i="1"/>
  <c r="ER812" i="1"/>
  <c r="ER813" i="1"/>
  <c r="ER814" i="1"/>
  <c r="ER815" i="1"/>
  <c r="ER816" i="1"/>
  <c r="ER817" i="1"/>
  <c r="ER818" i="1"/>
  <c r="ER819" i="1"/>
  <c r="ER820" i="1"/>
  <c r="ER821" i="1"/>
  <c r="ER822" i="1"/>
  <c r="ER823" i="1"/>
  <c r="ER824" i="1"/>
  <c r="ER825" i="1"/>
  <c r="ER826" i="1"/>
  <c r="ER827" i="1"/>
  <c r="ER828" i="1"/>
  <c r="ER829" i="1"/>
  <c r="ER830" i="1"/>
  <c r="ER831" i="1"/>
  <c r="ER832" i="1"/>
  <c r="ER833" i="1"/>
  <c r="ER834" i="1"/>
  <c r="ER835" i="1"/>
  <c r="ER836" i="1"/>
  <c r="ER837" i="1"/>
  <c r="ER838" i="1"/>
  <c r="ER839" i="1"/>
  <c r="ER840" i="1"/>
  <c r="ER841" i="1"/>
  <c r="ER842" i="1"/>
  <c r="ER843" i="1"/>
  <c r="ER844" i="1"/>
  <c r="ER845" i="1"/>
  <c r="ER846" i="1"/>
  <c r="ER847" i="1"/>
  <c r="ER848" i="1"/>
  <c r="ER849" i="1"/>
  <c r="ER850" i="1"/>
  <c r="ER851" i="1"/>
  <c r="ER852" i="1"/>
  <c r="ER853" i="1"/>
  <c r="ER854" i="1"/>
  <c r="ER855" i="1"/>
  <c r="ER856" i="1"/>
  <c r="ER857" i="1"/>
  <c r="ER858" i="1"/>
  <c r="ER859" i="1"/>
  <c r="ER860" i="1"/>
  <c r="ER861" i="1"/>
  <c r="ER862" i="1"/>
  <c r="ER863" i="1"/>
  <c r="ER864" i="1"/>
  <c r="ER865" i="1"/>
  <c r="ER866" i="1"/>
  <c r="ER867" i="1"/>
  <c r="ER868" i="1"/>
  <c r="ER869" i="1"/>
  <c r="ER870" i="1"/>
  <c r="ER871" i="1"/>
  <c r="ER872" i="1"/>
  <c r="ER873" i="1"/>
  <c r="ER874" i="1"/>
  <c r="ER875" i="1"/>
  <c r="ER876" i="1"/>
  <c r="ER877" i="1"/>
  <c r="ER878" i="1"/>
  <c r="ER879" i="1"/>
  <c r="ER880" i="1"/>
  <c r="ER881" i="1"/>
  <c r="ER882" i="1"/>
  <c r="ER883" i="1"/>
  <c r="ER884" i="1"/>
  <c r="ER885" i="1"/>
  <c r="ER886" i="1"/>
  <c r="ER887" i="1"/>
  <c r="ER888" i="1"/>
  <c r="ER889" i="1"/>
  <c r="ER890" i="1"/>
  <c r="ER891" i="1"/>
  <c r="ER892" i="1"/>
  <c r="ER893" i="1"/>
  <c r="ER894" i="1"/>
  <c r="ER895" i="1"/>
  <c r="ER896" i="1"/>
  <c r="ER897" i="1"/>
  <c r="ER898" i="1"/>
  <c r="ER899" i="1"/>
  <c r="ER900" i="1"/>
  <c r="ER901" i="1"/>
  <c r="ER902" i="1"/>
  <c r="ER903" i="1"/>
  <c r="ER904" i="1"/>
  <c r="ER905" i="1"/>
  <c r="ER906" i="1"/>
  <c r="ER907" i="1"/>
  <c r="ER908" i="1"/>
  <c r="ER909" i="1"/>
  <c r="ER910" i="1"/>
  <c r="ER911" i="1"/>
  <c r="ER912" i="1"/>
  <c r="ER913" i="1"/>
  <c r="ER914" i="1"/>
  <c r="ER915" i="1"/>
  <c r="ER916" i="1"/>
  <c r="ER917" i="1"/>
  <c r="ER918" i="1"/>
  <c r="ER919" i="1"/>
  <c r="ER920" i="1"/>
  <c r="ER921" i="1"/>
  <c r="ER922" i="1"/>
  <c r="ER923" i="1"/>
  <c r="ER924" i="1"/>
  <c r="ER925" i="1"/>
  <c r="ER926" i="1"/>
  <c r="ER927" i="1"/>
  <c r="ER928" i="1"/>
  <c r="ER929" i="1"/>
  <c r="ER930" i="1"/>
  <c r="ER931" i="1"/>
  <c r="ER932" i="1"/>
  <c r="ER933" i="1"/>
  <c r="ER934" i="1"/>
  <c r="ER935" i="1"/>
  <c r="ER936" i="1"/>
  <c r="ER937" i="1"/>
  <c r="ER938" i="1"/>
  <c r="ER939" i="1"/>
  <c r="ER940" i="1"/>
  <c r="ER941" i="1"/>
  <c r="ER942" i="1"/>
  <c r="ER943" i="1"/>
  <c r="ER944" i="1"/>
  <c r="ER945" i="1"/>
  <c r="ER946" i="1"/>
  <c r="ER947" i="1"/>
  <c r="ER948" i="1"/>
  <c r="ER949" i="1"/>
  <c r="ER950" i="1"/>
  <c r="ER951" i="1"/>
  <c r="ER952" i="1"/>
  <c r="ER953" i="1"/>
  <c r="ER954" i="1"/>
  <c r="ER955" i="1"/>
  <c r="ER956" i="1"/>
  <c r="ER957" i="1"/>
  <c r="ER958" i="1"/>
  <c r="ER959" i="1"/>
  <c r="ER960" i="1"/>
  <c r="ER961" i="1"/>
  <c r="ER962" i="1"/>
  <c r="ER963" i="1"/>
  <c r="ER964" i="1"/>
  <c r="ER965" i="1"/>
  <c r="ER966" i="1"/>
  <c r="ER967" i="1"/>
  <c r="ER968" i="1"/>
  <c r="ER969" i="1"/>
  <c r="ER970" i="1"/>
  <c r="ER971" i="1"/>
  <c r="ER972" i="1"/>
  <c r="ER973" i="1"/>
  <c r="ER974" i="1"/>
  <c r="ER975" i="1"/>
  <c r="ER976" i="1"/>
  <c r="ER977" i="1"/>
  <c r="ER978" i="1"/>
  <c r="ER979" i="1"/>
  <c r="ER980" i="1"/>
  <c r="ER981" i="1"/>
  <c r="ER982" i="1"/>
  <c r="ER983" i="1"/>
  <c r="ER984" i="1"/>
  <c r="ER985" i="1"/>
  <c r="ER986" i="1"/>
  <c r="ER987" i="1"/>
  <c r="ER988" i="1"/>
  <c r="ER989" i="1"/>
  <c r="ER990" i="1"/>
  <c r="ER991" i="1"/>
  <c r="ER992" i="1"/>
  <c r="ER993" i="1"/>
  <c r="ER994" i="1"/>
  <c r="ER995" i="1"/>
  <c r="ER996" i="1"/>
  <c r="ER997" i="1"/>
  <c r="ER998" i="1"/>
  <c r="ER999" i="1"/>
  <c r="ER1000" i="1"/>
  <c r="ER1001" i="1"/>
  <c r="ER1002" i="1"/>
  <c r="ER1003" i="1"/>
  <c r="ER1004" i="1"/>
  <c r="ER1005" i="1"/>
  <c r="EQ6" i="1"/>
  <c r="EQ7" i="1"/>
  <c r="EQ8" i="1"/>
  <c r="EQ9" i="1"/>
  <c r="EQ10" i="1"/>
  <c r="EQ11" i="1"/>
  <c r="EQ12" i="1"/>
  <c r="EQ13" i="1"/>
  <c r="EQ14" i="1"/>
  <c r="EQ15" i="1"/>
  <c r="EQ16" i="1"/>
  <c r="EQ17" i="1"/>
  <c r="EQ18" i="1"/>
  <c r="EQ19" i="1"/>
  <c r="EQ20" i="1"/>
  <c r="EQ21" i="1"/>
  <c r="EQ22" i="1"/>
  <c r="EQ23" i="1"/>
  <c r="EQ24" i="1"/>
  <c r="EQ25" i="1"/>
  <c r="EQ26" i="1"/>
  <c r="EQ27" i="1"/>
  <c r="EQ28" i="1"/>
  <c r="EQ29" i="1"/>
  <c r="EQ30" i="1"/>
  <c r="EQ31" i="1"/>
  <c r="EQ32" i="1"/>
  <c r="EQ33" i="1"/>
  <c r="EQ34" i="1"/>
  <c r="EQ35" i="1"/>
  <c r="EQ36" i="1"/>
  <c r="EQ37" i="1"/>
  <c r="EQ38" i="1"/>
  <c r="EQ39" i="1"/>
  <c r="EQ40" i="1"/>
  <c r="EQ41" i="1"/>
  <c r="EQ42" i="1"/>
  <c r="EQ43" i="1"/>
  <c r="EQ44" i="1"/>
  <c r="EQ45" i="1"/>
  <c r="EQ46" i="1"/>
  <c r="EQ47" i="1"/>
  <c r="EQ48" i="1"/>
  <c r="EQ49" i="1"/>
  <c r="EQ50" i="1"/>
  <c r="EQ51" i="1"/>
  <c r="EQ52" i="1"/>
  <c r="EQ53" i="1"/>
  <c r="EQ54" i="1"/>
  <c r="EQ55" i="1"/>
  <c r="EQ56" i="1"/>
  <c r="EQ57" i="1"/>
  <c r="EQ58" i="1"/>
  <c r="EQ59" i="1"/>
  <c r="EQ60" i="1"/>
  <c r="EQ61" i="1"/>
  <c r="EQ62" i="1"/>
  <c r="EQ63" i="1"/>
  <c r="EQ64" i="1"/>
  <c r="EQ65" i="1"/>
  <c r="EQ66" i="1"/>
  <c r="EQ67" i="1"/>
  <c r="EQ68" i="1"/>
  <c r="EQ69" i="1"/>
  <c r="EQ70" i="1"/>
  <c r="EQ71" i="1"/>
  <c r="EQ72" i="1"/>
  <c r="EQ73" i="1"/>
  <c r="EQ74" i="1"/>
  <c r="EQ75" i="1"/>
  <c r="EQ76" i="1"/>
  <c r="EQ77" i="1"/>
  <c r="EQ78" i="1"/>
  <c r="EQ79" i="1"/>
  <c r="EQ80" i="1"/>
  <c r="EQ81" i="1"/>
  <c r="EQ82" i="1"/>
  <c r="EQ83" i="1"/>
  <c r="EQ84" i="1"/>
  <c r="EQ85" i="1"/>
  <c r="EQ86" i="1"/>
  <c r="EQ87" i="1"/>
  <c r="EQ88" i="1"/>
  <c r="EQ89" i="1"/>
  <c r="EQ90" i="1"/>
  <c r="EQ91" i="1"/>
  <c r="EQ92" i="1"/>
  <c r="EQ93" i="1"/>
  <c r="EQ94" i="1"/>
  <c r="EQ95" i="1"/>
  <c r="EQ96" i="1"/>
  <c r="EQ97" i="1"/>
  <c r="EQ98" i="1"/>
  <c r="EQ99" i="1"/>
  <c r="EQ100" i="1"/>
  <c r="EQ101" i="1"/>
  <c r="EQ102" i="1"/>
  <c r="EQ103" i="1"/>
  <c r="EQ104" i="1"/>
  <c r="EQ105" i="1"/>
  <c r="EQ106" i="1"/>
  <c r="EQ107" i="1"/>
  <c r="EQ108" i="1"/>
  <c r="EQ109" i="1"/>
  <c r="EQ110" i="1"/>
  <c r="EQ111" i="1"/>
  <c r="EQ112" i="1"/>
  <c r="EQ113" i="1"/>
  <c r="EQ114" i="1"/>
  <c r="EQ115" i="1"/>
  <c r="EQ116" i="1"/>
  <c r="EQ117" i="1"/>
  <c r="EQ118" i="1"/>
  <c r="EQ119" i="1"/>
  <c r="EQ120" i="1"/>
  <c r="EQ121" i="1"/>
  <c r="EQ122" i="1"/>
  <c r="EQ123" i="1"/>
  <c r="EQ124" i="1"/>
  <c r="EQ125" i="1"/>
  <c r="EQ126" i="1"/>
  <c r="EQ127" i="1"/>
  <c r="EQ128" i="1"/>
  <c r="EQ129" i="1"/>
  <c r="EQ130" i="1"/>
  <c r="EQ131" i="1"/>
  <c r="EQ132" i="1"/>
  <c r="EQ133" i="1"/>
  <c r="EQ134" i="1"/>
  <c r="EQ135" i="1"/>
  <c r="EQ136" i="1"/>
  <c r="EQ137" i="1"/>
  <c r="EQ138" i="1"/>
  <c r="EQ139" i="1"/>
  <c r="EQ140" i="1"/>
  <c r="EQ141" i="1"/>
  <c r="EQ142" i="1"/>
  <c r="EQ143" i="1"/>
  <c r="EQ144" i="1"/>
  <c r="EQ145" i="1"/>
  <c r="EQ146" i="1"/>
  <c r="EQ147" i="1"/>
  <c r="EQ148" i="1"/>
  <c r="EQ149" i="1"/>
  <c r="EQ150" i="1"/>
  <c r="EQ151" i="1"/>
  <c r="EQ152" i="1"/>
  <c r="EQ153" i="1"/>
  <c r="EQ154" i="1"/>
  <c r="EQ155" i="1"/>
  <c r="EQ156" i="1"/>
  <c r="EQ157" i="1"/>
  <c r="EQ158" i="1"/>
  <c r="EQ159" i="1"/>
  <c r="EQ160" i="1"/>
  <c r="EQ161" i="1"/>
  <c r="EQ162" i="1"/>
  <c r="EQ163" i="1"/>
  <c r="EQ164" i="1"/>
  <c r="EQ165" i="1"/>
  <c r="EQ166" i="1"/>
  <c r="EQ167" i="1"/>
  <c r="EQ168" i="1"/>
  <c r="EQ169" i="1"/>
  <c r="EQ170" i="1"/>
  <c r="EQ171" i="1"/>
  <c r="EQ172" i="1"/>
  <c r="EQ173" i="1"/>
  <c r="EQ174" i="1"/>
  <c r="EQ175" i="1"/>
  <c r="EQ176" i="1"/>
  <c r="EQ177" i="1"/>
  <c r="EQ178" i="1"/>
  <c r="EQ179" i="1"/>
  <c r="EQ180" i="1"/>
  <c r="EQ181" i="1"/>
  <c r="EQ182" i="1"/>
  <c r="EQ183" i="1"/>
  <c r="EQ184" i="1"/>
  <c r="EQ185" i="1"/>
  <c r="EQ186" i="1"/>
  <c r="EQ187" i="1"/>
  <c r="EQ188" i="1"/>
  <c r="EQ189" i="1"/>
  <c r="EQ190" i="1"/>
  <c r="EQ191" i="1"/>
  <c r="EQ192" i="1"/>
  <c r="EQ193" i="1"/>
  <c r="EQ194" i="1"/>
  <c r="EQ195" i="1"/>
  <c r="EQ196" i="1"/>
  <c r="EQ197" i="1"/>
  <c r="EQ198" i="1"/>
  <c r="EQ199" i="1"/>
  <c r="EQ200" i="1"/>
  <c r="EQ201" i="1"/>
  <c r="EQ202" i="1"/>
  <c r="EQ203" i="1"/>
  <c r="EQ204" i="1"/>
  <c r="EQ205" i="1"/>
  <c r="EQ206" i="1"/>
  <c r="EQ207" i="1"/>
  <c r="EQ208" i="1"/>
  <c r="EQ209" i="1"/>
  <c r="EQ210" i="1"/>
  <c r="EQ211" i="1"/>
  <c r="EQ212" i="1"/>
  <c r="EQ213" i="1"/>
  <c r="EQ214" i="1"/>
  <c r="EQ215" i="1"/>
  <c r="EQ216" i="1"/>
  <c r="EQ217" i="1"/>
  <c r="EQ218" i="1"/>
  <c r="EQ219" i="1"/>
  <c r="EQ220" i="1"/>
  <c r="EQ221" i="1"/>
  <c r="EQ222" i="1"/>
  <c r="EQ223" i="1"/>
  <c r="EQ224" i="1"/>
  <c r="EQ225" i="1"/>
  <c r="EQ226" i="1"/>
  <c r="EQ227" i="1"/>
  <c r="EQ228" i="1"/>
  <c r="EQ229" i="1"/>
  <c r="EQ230" i="1"/>
  <c r="EQ231" i="1"/>
  <c r="EQ232" i="1"/>
  <c r="EQ233" i="1"/>
  <c r="EQ234" i="1"/>
  <c r="EQ235" i="1"/>
  <c r="EQ236" i="1"/>
  <c r="EQ237" i="1"/>
  <c r="EQ238" i="1"/>
  <c r="EQ239" i="1"/>
  <c r="EQ240" i="1"/>
  <c r="EQ241" i="1"/>
  <c r="EQ242" i="1"/>
  <c r="EQ243" i="1"/>
  <c r="EQ244" i="1"/>
  <c r="EQ245" i="1"/>
  <c r="EQ246" i="1"/>
  <c r="EQ247" i="1"/>
  <c r="EQ248" i="1"/>
  <c r="EQ249" i="1"/>
  <c r="EQ250" i="1"/>
  <c r="EQ251" i="1"/>
  <c r="EQ252" i="1"/>
  <c r="EQ253" i="1"/>
  <c r="EQ254" i="1"/>
  <c r="EQ255" i="1"/>
  <c r="EQ256" i="1"/>
  <c r="EQ257" i="1"/>
  <c r="EQ258" i="1"/>
  <c r="EQ259" i="1"/>
  <c r="EQ260" i="1"/>
  <c r="EQ261" i="1"/>
  <c r="EQ262" i="1"/>
  <c r="EQ263" i="1"/>
  <c r="EQ264" i="1"/>
  <c r="EQ265" i="1"/>
  <c r="EQ266" i="1"/>
  <c r="EQ267" i="1"/>
  <c r="EQ268" i="1"/>
  <c r="EQ269" i="1"/>
  <c r="EQ270" i="1"/>
  <c r="EQ271" i="1"/>
  <c r="EQ272" i="1"/>
  <c r="EQ273" i="1"/>
  <c r="EQ274" i="1"/>
  <c r="EQ275" i="1"/>
  <c r="EQ276" i="1"/>
  <c r="EQ277" i="1"/>
  <c r="EQ278" i="1"/>
  <c r="EQ279" i="1"/>
  <c r="EQ280" i="1"/>
  <c r="EQ281" i="1"/>
  <c r="EQ282" i="1"/>
  <c r="EQ283" i="1"/>
  <c r="EQ284" i="1"/>
  <c r="EQ285" i="1"/>
  <c r="EQ286" i="1"/>
  <c r="EQ287" i="1"/>
  <c r="EQ288" i="1"/>
  <c r="EQ289" i="1"/>
  <c r="EQ290" i="1"/>
  <c r="EQ291" i="1"/>
  <c r="EQ292" i="1"/>
  <c r="EQ293" i="1"/>
  <c r="EQ294" i="1"/>
  <c r="EQ295" i="1"/>
  <c r="EQ296" i="1"/>
  <c r="EQ297" i="1"/>
  <c r="EQ298" i="1"/>
  <c r="EQ299" i="1"/>
  <c r="EQ300" i="1"/>
  <c r="EQ301" i="1"/>
  <c r="EQ302" i="1"/>
  <c r="EQ303" i="1"/>
  <c r="EQ304" i="1"/>
  <c r="EQ305" i="1"/>
  <c r="EQ306" i="1"/>
  <c r="EQ307" i="1"/>
  <c r="EQ308" i="1"/>
  <c r="EQ309" i="1"/>
  <c r="EQ310" i="1"/>
  <c r="EQ311" i="1"/>
  <c r="EQ312" i="1"/>
  <c r="EQ313" i="1"/>
  <c r="EQ314" i="1"/>
  <c r="EQ315" i="1"/>
  <c r="EQ316" i="1"/>
  <c r="EQ317" i="1"/>
  <c r="EQ318" i="1"/>
  <c r="EQ319" i="1"/>
  <c r="EQ320" i="1"/>
  <c r="EQ321" i="1"/>
  <c r="EQ322" i="1"/>
  <c r="EQ323" i="1"/>
  <c r="EQ324" i="1"/>
  <c r="EQ325" i="1"/>
  <c r="EQ326" i="1"/>
  <c r="EQ327" i="1"/>
  <c r="EQ328" i="1"/>
  <c r="EQ329" i="1"/>
  <c r="EQ330" i="1"/>
  <c r="EQ331" i="1"/>
  <c r="EQ332" i="1"/>
  <c r="EQ333" i="1"/>
  <c r="EQ334" i="1"/>
  <c r="EQ335" i="1"/>
  <c r="EQ336" i="1"/>
  <c r="EQ337" i="1"/>
  <c r="EQ338" i="1"/>
  <c r="EQ339" i="1"/>
  <c r="EQ340" i="1"/>
  <c r="EQ341" i="1"/>
  <c r="EQ342" i="1"/>
  <c r="EQ343" i="1"/>
  <c r="EQ344" i="1"/>
  <c r="EQ345" i="1"/>
  <c r="EQ346" i="1"/>
  <c r="EQ347" i="1"/>
  <c r="EQ348" i="1"/>
  <c r="EQ349" i="1"/>
  <c r="EQ350" i="1"/>
  <c r="EQ351" i="1"/>
  <c r="EQ352" i="1"/>
  <c r="EQ353" i="1"/>
  <c r="EQ354" i="1"/>
  <c r="EQ355" i="1"/>
  <c r="EQ356" i="1"/>
  <c r="EQ357" i="1"/>
  <c r="EQ358" i="1"/>
  <c r="EQ359" i="1"/>
  <c r="EQ360" i="1"/>
  <c r="EQ361" i="1"/>
  <c r="EQ362" i="1"/>
  <c r="EQ363" i="1"/>
  <c r="EQ364" i="1"/>
  <c r="EQ365" i="1"/>
  <c r="EQ366" i="1"/>
  <c r="EQ367" i="1"/>
  <c r="EQ368" i="1"/>
  <c r="EQ369" i="1"/>
  <c r="EQ370" i="1"/>
  <c r="EQ371" i="1"/>
  <c r="EQ372" i="1"/>
  <c r="EQ373" i="1"/>
  <c r="EQ374" i="1"/>
  <c r="EQ375" i="1"/>
  <c r="EQ376" i="1"/>
  <c r="EQ377" i="1"/>
  <c r="EQ378" i="1"/>
  <c r="EQ379" i="1"/>
  <c r="EQ380" i="1"/>
  <c r="EQ381" i="1"/>
  <c r="EQ382" i="1"/>
  <c r="EQ383" i="1"/>
  <c r="EQ384" i="1"/>
  <c r="EQ385" i="1"/>
  <c r="EQ386" i="1"/>
  <c r="EQ387" i="1"/>
  <c r="EQ388" i="1"/>
  <c r="EQ389" i="1"/>
  <c r="EQ390" i="1"/>
  <c r="EQ391" i="1"/>
  <c r="EQ392" i="1"/>
  <c r="EQ393" i="1"/>
  <c r="EQ394" i="1"/>
  <c r="EQ395" i="1"/>
  <c r="EQ396" i="1"/>
  <c r="EQ397" i="1"/>
  <c r="EQ398" i="1"/>
  <c r="EQ399" i="1"/>
  <c r="EQ400" i="1"/>
  <c r="EQ401" i="1"/>
  <c r="EQ402" i="1"/>
  <c r="EQ403" i="1"/>
  <c r="EQ404" i="1"/>
  <c r="EQ405" i="1"/>
  <c r="EQ406" i="1"/>
  <c r="EQ407" i="1"/>
  <c r="EQ408" i="1"/>
  <c r="EQ409" i="1"/>
  <c r="EQ410" i="1"/>
  <c r="EQ411" i="1"/>
  <c r="EQ412" i="1"/>
  <c r="EQ413" i="1"/>
  <c r="EQ414" i="1"/>
  <c r="EQ415" i="1"/>
  <c r="EQ416" i="1"/>
  <c r="EQ417" i="1"/>
  <c r="EQ418" i="1"/>
  <c r="EQ419" i="1"/>
  <c r="EQ420" i="1"/>
  <c r="EQ421" i="1"/>
  <c r="EQ422" i="1"/>
  <c r="EQ423" i="1"/>
  <c r="EQ424" i="1"/>
  <c r="EQ425" i="1"/>
  <c r="EQ426" i="1"/>
  <c r="EQ427" i="1"/>
  <c r="EQ428" i="1"/>
  <c r="EQ429" i="1"/>
  <c r="EQ430" i="1"/>
  <c r="EQ431" i="1"/>
  <c r="EQ432" i="1"/>
  <c r="EQ433" i="1"/>
  <c r="EQ434" i="1"/>
  <c r="EQ435" i="1"/>
  <c r="EQ436" i="1"/>
  <c r="EQ437" i="1"/>
  <c r="EQ438" i="1"/>
  <c r="EQ439" i="1"/>
  <c r="EQ440" i="1"/>
  <c r="EQ441" i="1"/>
  <c r="EQ442" i="1"/>
  <c r="EQ443" i="1"/>
  <c r="EQ444" i="1"/>
  <c r="EQ445" i="1"/>
  <c r="EQ446" i="1"/>
  <c r="EQ447" i="1"/>
  <c r="EQ448" i="1"/>
  <c r="EQ449" i="1"/>
  <c r="EQ450" i="1"/>
  <c r="EQ451" i="1"/>
  <c r="EQ452" i="1"/>
  <c r="EQ453" i="1"/>
  <c r="EQ454" i="1"/>
  <c r="EQ455" i="1"/>
  <c r="EQ456" i="1"/>
  <c r="EQ457" i="1"/>
  <c r="EQ458" i="1"/>
  <c r="EQ459" i="1"/>
  <c r="EQ460" i="1"/>
  <c r="EQ461" i="1"/>
  <c r="EQ462" i="1"/>
  <c r="EQ463" i="1"/>
  <c r="EQ464" i="1"/>
  <c r="EQ465" i="1"/>
  <c r="EQ466" i="1"/>
  <c r="EQ467" i="1"/>
  <c r="EQ468" i="1"/>
  <c r="EQ469" i="1"/>
  <c r="EQ470" i="1"/>
  <c r="EQ471" i="1"/>
  <c r="EQ472" i="1"/>
  <c r="EQ473" i="1"/>
  <c r="EQ474" i="1"/>
  <c r="EQ475" i="1"/>
  <c r="EQ476" i="1"/>
  <c r="EQ477" i="1"/>
  <c r="EQ478" i="1"/>
  <c r="EQ479" i="1"/>
  <c r="EQ480" i="1"/>
  <c r="EQ481" i="1"/>
  <c r="EQ482" i="1"/>
  <c r="EQ483" i="1"/>
  <c r="EQ484" i="1"/>
  <c r="EQ485" i="1"/>
  <c r="EQ486" i="1"/>
  <c r="EQ487" i="1"/>
  <c r="EQ488" i="1"/>
  <c r="EQ489" i="1"/>
  <c r="EQ490" i="1"/>
  <c r="EQ491" i="1"/>
  <c r="EQ492" i="1"/>
  <c r="EQ493" i="1"/>
  <c r="EQ494" i="1"/>
  <c r="EQ495" i="1"/>
  <c r="EQ496" i="1"/>
  <c r="EQ497" i="1"/>
  <c r="EQ498" i="1"/>
  <c r="EQ499" i="1"/>
  <c r="EQ500" i="1"/>
  <c r="EQ501" i="1"/>
  <c r="EQ502" i="1"/>
  <c r="EQ503" i="1"/>
  <c r="EQ504" i="1"/>
  <c r="EQ505" i="1"/>
  <c r="EQ506" i="1"/>
  <c r="EQ507" i="1"/>
  <c r="EQ508" i="1"/>
  <c r="EQ509" i="1"/>
  <c r="EQ510" i="1"/>
  <c r="EQ511" i="1"/>
  <c r="EQ512" i="1"/>
  <c r="EQ513" i="1"/>
  <c r="EQ514" i="1"/>
  <c r="EQ515" i="1"/>
  <c r="EQ516" i="1"/>
  <c r="EQ517" i="1"/>
  <c r="EQ518" i="1"/>
  <c r="EQ519" i="1"/>
  <c r="EQ520" i="1"/>
  <c r="EQ521" i="1"/>
  <c r="EQ522" i="1"/>
  <c r="EQ523" i="1"/>
  <c r="EQ524" i="1"/>
  <c r="EQ525" i="1"/>
  <c r="EQ526" i="1"/>
  <c r="EQ527" i="1"/>
  <c r="EQ528" i="1"/>
  <c r="EQ529" i="1"/>
  <c r="EQ530" i="1"/>
  <c r="EQ531" i="1"/>
  <c r="EQ532" i="1"/>
  <c r="EQ533" i="1"/>
  <c r="EQ534" i="1"/>
  <c r="EQ535" i="1"/>
  <c r="EQ536" i="1"/>
  <c r="EQ537" i="1"/>
  <c r="EQ538" i="1"/>
  <c r="EQ539" i="1"/>
  <c r="EQ540" i="1"/>
  <c r="EQ541" i="1"/>
  <c r="EQ542" i="1"/>
  <c r="EQ543" i="1"/>
  <c r="EQ544" i="1"/>
  <c r="EQ545" i="1"/>
  <c r="EQ546" i="1"/>
  <c r="EQ547" i="1"/>
  <c r="EQ548" i="1"/>
  <c r="EQ549" i="1"/>
  <c r="EQ550" i="1"/>
  <c r="EQ551" i="1"/>
  <c r="EQ552" i="1"/>
  <c r="EQ553" i="1"/>
  <c r="EQ554" i="1"/>
  <c r="EQ555" i="1"/>
  <c r="EQ556" i="1"/>
  <c r="EQ557" i="1"/>
  <c r="EQ558" i="1"/>
  <c r="EQ559" i="1"/>
  <c r="EQ560" i="1"/>
  <c r="EQ561" i="1"/>
  <c r="EQ562" i="1"/>
  <c r="EQ563" i="1"/>
  <c r="EQ564" i="1"/>
  <c r="EQ565" i="1"/>
  <c r="EQ566" i="1"/>
  <c r="EQ567" i="1"/>
  <c r="EQ568" i="1"/>
  <c r="EQ569" i="1"/>
  <c r="EQ570" i="1"/>
  <c r="EQ571" i="1"/>
  <c r="EQ572" i="1"/>
  <c r="EQ573" i="1"/>
  <c r="EQ574" i="1"/>
  <c r="EQ575" i="1"/>
  <c r="EQ576" i="1"/>
  <c r="EQ577" i="1"/>
  <c r="EQ578" i="1"/>
  <c r="EQ579" i="1"/>
  <c r="EQ580" i="1"/>
  <c r="EQ581" i="1"/>
  <c r="EQ582" i="1"/>
  <c r="EQ583" i="1"/>
  <c r="EQ584" i="1"/>
  <c r="EQ585" i="1"/>
  <c r="EQ586" i="1"/>
  <c r="EQ587" i="1"/>
  <c r="EQ588" i="1"/>
  <c r="EQ589" i="1"/>
  <c r="EQ590" i="1"/>
  <c r="EQ591" i="1"/>
  <c r="EQ592" i="1"/>
  <c r="EQ593" i="1"/>
  <c r="EQ594" i="1"/>
  <c r="EQ595" i="1"/>
  <c r="EQ596" i="1"/>
  <c r="EQ597" i="1"/>
  <c r="EQ598" i="1"/>
  <c r="EQ599" i="1"/>
  <c r="EQ600" i="1"/>
  <c r="EQ601" i="1"/>
  <c r="EQ602" i="1"/>
  <c r="EQ603" i="1"/>
  <c r="EQ604" i="1"/>
  <c r="EQ605" i="1"/>
  <c r="EQ606" i="1"/>
  <c r="EQ607" i="1"/>
  <c r="EQ608" i="1"/>
  <c r="EQ609" i="1"/>
  <c r="EQ610" i="1"/>
  <c r="EQ611" i="1"/>
  <c r="EQ612" i="1"/>
  <c r="EQ613" i="1"/>
  <c r="EQ614" i="1"/>
  <c r="EQ615" i="1"/>
  <c r="EQ616" i="1"/>
  <c r="EQ617" i="1"/>
  <c r="EQ618" i="1"/>
  <c r="EQ619" i="1"/>
  <c r="EQ620" i="1"/>
  <c r="EQ621" i="1"/>
  <c r="EQ622" i="1"/>
  <c r="EQ623" i="1"/>
  <c r="EQ624" i="1"/>
  <c r="EQ625" i="1"/>
  <c r="EQ626" i="1"/>
  <c r="EQ627" i="1"/>
  <c r="EQ628" i="1"/>
  <c r="EQ629" i="1"/>
  <c r="EQ630" i="1"/>
  <c r="EQ631" i="1"/>
  <c r="EQ632" i="1"/>
  <c r="EQ633" i="1"/>
  <c r="EQ634" i="1"/>
  <c r="EQ635" i="1"/>
  <c r="EQ636" i="1"/>
  <c r="EQ637" i="1"/>
  <c r="EQ638" i="1"/>
  <c r="EQ639" i="1"/>
  <c r="EQ640" i="1"/>
  <c r="EQ641" i="1"/>
  <c r="EQ642" i="1"/>
  <c r="EQ643" i="1"/>
  <c r="EQ644" i="1"/>
  <c r="EQ645" i="1"/>
  <c r="EQ646" i="1"/>
  <c r="EQ647" i="1"/>
  <c r="EQ648" i="1"/>
  <c r="EQ649" i="1"/>
  <c r="EQ650" i="1"/>
  <c r="EQ651" i="1"/>
  <c r="EQ652" i="1"/>
  <c r="EQ653" i="1"/>
  <c r="EQ654" i="1"/>
  <c r="EQ655" i="1"/>
  <c r="EQ656" i="1"/>
  <c r="EQ657" i="1"/>
  <c r="EQ658" i="1"/>
  <c r="EQ659" i="1"/>
  <c r="EQ660" i="1"/>
  <c r="EQ661" i="1"/>
  <c r="EQ662" i="1"/>
  <c r="EQ663" i="1"/>
  <c r="EQ664" i="1"/>
  <c r="EQ665" i="1"/>
  <c r="EQ666" i="1"/>
  <c r="EQ667" i="1"/>
  <c r="EQ668" i="1"/>
  <c r="EQ669" i="1"/>
  <c r="EQ670" i="1"/>
  <c r="EQ671" i="1"/>
  <c r="EQ672" i="1"/>
  <c r="EQ673" i="1"/>
  <c r="EQ674" i="1"/>
  <c r="EQ675" i="1"/>
  <c r="EQ676" i="1"/>
  <c r="EQ677" i="1"/>
  <c r="EQ678" i="1"/>
  <c r="EQ679" i="1"/>
  <c r="EQ680" i="1"/>
  <c r="EQ681" i="1"/>
  <c r="EQ682" i="1"/>
  <c r="EQ683" i="1"/>
  <c r="EQ684" i="1"/>
  <c r="EQ685" i="1"/>
  <c r="EQ686" i="1"/>
  <c r="EQ687" i="1"/>
  <c r="EQ688" i="1"/>
  <c r="EQ689" i="1"/>
  <c r="EQ690" i="1"/>
  <c r="EQ691" i="1"/>
  <c r="EQ692" i="1"/>
  <c r="EQ693" i="1"/>
  <c r="EQ694" i="1"/>
  <c r="EQ695" i="1"/>
  <c r="EQ696" i="1"/>
  <c r="EQ697" i="1"/>
  <c r="EQ698" i="1"/>
  <c r="EQ699" i="1"/>
  <c r="EQ700" i="1"/>
  <c r="EQ701" i="1"/>
  <c r="EQ702" i="1"/>
  <c r="EQ703" i="1"/>
  <c r="EQ704" i="1"/>
  <c r="EQ705" i="1"/>
  <c r="EQ706" i="1"/>
  <c r="EQ707" i="1"/>
  <c r="EQ708" i="1"/>
  <c r="EQ709" i="1"/>
  <c r="EQ710" i="1"/>
  <c r="EQ711" i="1"/>
  <c r="EQ712" i="1"/>
  <c r="EQ713" i="1"/>
  <c r="EQ714" i="1"/>
  <c r="EQ715" i="1"/>
  <c r="EQ716" i="1"/>
  <c r="EQ717" i="1"/>
  <c r="EQ718" i="1"/>
  <c r="EQ719" i="1"/>
  <c r="EQ720" i="1"/>
  <c r="EQ721" i="1"/>
  <c r="EQ722" i="1"/>
  <c r="EQ723" i="1"/>
  <c r="EQ724" i="1"/>
  <c r="EQ725" i="1"/>
  <c r="EQ726" i="1"/>
  <c r="EQ727" i="1"/>
  <c r="EQ728" i="1"/>
  <c r="EQ729" i="1"/>
  <c r="EQ730" i="1"/>
  <c r="EQ731" i="1"/>
  <c r="EQ732" i="1"/>
  <c r="EQ733" i="1"/>
  <c r="EQ734" i="1"/>
  <c r="EQ735" i="1"/>
  <c r="EQ736" i="1"/>
  <c r="EQ737" i="1"/>
  <c r="EQ738" i="1"/>
  <c r="EQ739" i="1"/>
  <c r="EQ740" i="1"/>
  <c r="EQ741" i="1"/>
  <c r="EQ742" i="1"/>
  <c r="EQ743" i="1"/>
  <c r="EQ744" i="1"/>
  <c r="EQ745" i="1"/>
  <c r="EQ746" i="1"/>
  <c r="EQ747" i="1"/>
  <c r="EQ748" i="1"/>
  <c r="EQ749" i="1"/>
  <c r="EQ750" i="1"/>
  <c r="EQ751" i="1"/>
  <c r="EQ752" i="1"/>
  <c r="EQ753" i="1"/>
  <c r="EQ754" i="1"/>
  <c r="EQ755" i="1"/>
  <c r="EQ756" i="1"/>
  <c r="EQ757" i="1"/>
  <c r="EQ758" i="1"/>
  <c r="EQ759" i="1"/>
  <c r="EQ760" i="1"/>
  <c r="EQ761" i="1"/>
  <c r="EQ762" i="1"/>
  <c r="EQ763" i="1"/>
  <c r="EQ764" i="1"/>
  <c r="EQ765" i="1"/>
  <c r="EQ766" i="1"/>
  <c r="EQ767" i="1"/>
  <c r="EQ768" i="1"/>
  <c r="EQ769" i="1"/>
  <c r="EQ770" i="1"/>
  <c r="EQ771" i="1"/>
  <c r="EQ772" i="1"/>
  <c r="EQ773" i="1"/>
  <c r="EQ774" i="1"/>
  <c r="EQ775" i="1"/>
  <c r="EQ776" i="1"/>
  <c r="EQ777" i="1"/>
  <c r="EQ778" i="1"/>
  <c r="EQ779" i="1"/>
  <c r="EQ780" i="1"/>
  <c r="EQ781" i="1"/>
  <c r="EQ782" i="1"/>
  <c r="EQ783" i="1"/>
  <c r="EQ784" i="1"/>
  <c r="EQ785" i="1"/>
  <c r="EQ786" i="1"/>
  <c r="EQ787" i="1"/>
  <c r="EQ788" i="1"/>
  <c r="EQ789" i="1"/>
  <c r="EQ790" i="1"/>
  <c r="EQ791" i="1"/>
  <c r="EQ792" i="1"/>
  <c r="EQ793" i="1"/>
  <c r="EQ794" i="1"/>
  <c r="EQ795" i="1"/>
  <c r="EQ796" i="1"/>
  <c r="EQ797" i="1"/>
  <c r="EQ798" i="1"/>
  <c r="EQ799" i="1"/>
  <c r="EQ800" i="1"/>
  <c r="EQ801" i="1"/>
  <c r="EQ802" i="1"/>
  <c r="EQ803" i="1"/>
  <c r="EQ804" i="1"/>
  <c r="EQ805" i="1"/>
  <c r="EQ806" i="1"/>
  <c r="EQ807" i="1"/>
  <c r="EQ808" i="1"/>
  <c r="EQ809" i="1"/>
  <c r="EQ810" i="1"/>
  <c r="EQ811" i="1"/>
  <c r="EQ812" i="1"/>
  <c r="EQ813" i="1"/>
  <c r="EQ814" i="1"/>
  <c r="EQ815" i="1"/>
  <c r="EQ816" i="1"/>
  <c r="EQ817" i="1"/>
  <c r="EQ818" i="1"/>
  <c r="EQ819" i="1"/>
  <c r="EQ820" i="1"/>
  <c r="EQ821" i="1"/>
  <c r="EQ822" i="1"/>
  <c r="EQ823" i="1"/>
  <c r="EQ824" i="1"/>
  <c r="EQ825" i="1"/>
  <c r="EQ826" i="1"/>
  <c r="EQ827" i="1"/>
  <c r="EQ828" i="1"/>
  <c r="EQ829" i="1"/>
  <c r="EQ830" i="1"/>
  <c r="EQ831" i="1"/>
  <c r="EQ832" i="1"/>
  <c r="EQ833" i="1"/>
  <c r="EQ834" i="1"/>
  <c r="EQ835" i="1"/>
  <c r="EQ836" i="1"/>
  <c r="EQ837" i="1"/>
  <c r="EQ838" i="1"/>
  <c r="EQ839" i="1"/>
  <c r="EQ840" i="1"/>
  <c r="EQ841" i="1"/>
  <c r="EQ842" i="1"/>
  <c r="EQ843" i="1"/>
  <c r="EQ844" i="1"/>
  <c r="EQ845" i="1"/>
  <c r="EQ846" i="1"/>
  <c r="EQ847" i="1"/>
  <c r="EQ848" i="1"/>
  <c r="EQ849" i="1"/>
  <c r="EQ850" i="1"/>
  <c r="EQ851" i="1"/>
  <c r="EQ852" i="1"/>
  <c r="EQ853" i="1"/>
  <c r="EQ854" i="1"/>
  <c r="EQ855" i="1"/>
  <c r="EQ856" i="1"/>
  <c r="EQ857" i="1"/>
  <c r="EQ858" i="1"/>
  <c r="EQ859" i="1"/>
  <c r="EQ860" i="1"/>
  <c r="EQ861" i="1"/>
  <c r="EQ862" i="1"/>
  <c r="EQ863" i="1"/>
  <c r="EQ864" i="1"/>
  <c r="EQ865" i="1"/>
  <c r="EQ866" i="1"/>
  <c r="EQ867" i="1"/>
  <c r="EQ868" i="1"/>
  <c r="EQ869" i="1"/>
  <c r="EQ870" i="1"/>
  <c r="EQ871" i="1"/>
  <c r="EQ872" i="1"/>
  <c r="EQ873" i="1"/>
  <c r="EQ874" i="1"/>
  <c r="EQ875" i="1"/>
  <c r="EQ876" i="1"/>
  <c r="EQ877" i="1"/>
  <c r="EQ878" i="1"/>
  <c r="EQ879" i="1"/>
  <c r="EQ880" i="1"/>
  <c r="EQ881" i="1"/>
  <c r="EQ882" i="1"/>
  <c r="EQ883" i="1"/>
  <c r="EQ884" i="1"/>
  <c r="EQ885" i="1"/>
  <c r="EQ886" i="1"/>
  <c r="EQ887" i="1"/>
  <c r="EQ888" i="1"/>
  <c r="EQ889" i="1"/>
  <c r="EQ890" i="1"/>
  <c r="EQ891" i="1"/>
  <c r="EQ892" i="1"/>
  <c r="EQ893" i="1"/>
  <c r="EQ894" i="1"/>
  <c r="EQ895" i="1"/>
  <c r="EQ896" i="1"/>
  <c r="EQ897" i="1"/>
  <c r="EQ898" i="1"/>
  <c r="EQ899" i="1"/>
  <c r="EQ900" i="1"/>
  <c r="EQ901" i="1"/>
  <c r="EQ902" i="1"/>
  <c r="EQ903" i="1"/>
  <c r="EQ904" i="1"/>
  <c r="EQ905" i="1"/>
  <c r="EQ906" i="1"/>
  <c r="EQ907" i="1"/>
  <c r="EQ908" i="1"/>
  <c r="EQ909" i="1"/>
  <c r="EQ910" i="1"/>
  <c r="EQ911" i="1"/>
  <c r="EQ912" i="1"/>
  <c r="EQ913" i="1"/>
  <c r="EQ914" i="1"/>
  <c r="EQ915" i="1"/>
  <c r="EQ916" i="1"/>
  <c r="EQ917" i="1"/>
  <c r="EQ918" i="1"/>
  <c r="EQ919" i="1"/>
  <c r="EQ920" i="1"/>
  <c r="EQ921" i="1"/>
  <c r="EQ922" i="1"/>
  <c r="EQ923" i="1"/>
  <c r="EQ924" i="1"/>
  <c r="EQ925" i="1"/>
  <c r="EQ926" i="1"/>
  <c r="EQ927" i="1"/>
  <c r="EQ928" i="1"/>
  <c r="EQ929" i="1"/>
  <c r="EQ930" i="1"/>
  <c r="EQ931" i="1"/>
  <c r="EQ932" i="1"/>
  <c r="EQ933" i="1"/>
  <c r="EQ934" i="1"/>
  <c r="EQ935" i="1"/>
  <c r="EQ936" i="1"/>
  <c r="EQ937" i="1"/>
  <c r="EQ938" i="1"/>
  <c r="EQ939" i="1"/>
  <c r="EQ940" i="1"/>
  <c r="EQ941" i="1"/>
  <c r="EQ942" i="1"/>
  <c r="EQ943" i="1"/>
  <c r="EQ944" i="1"/>
  <c r="EQ945" i="1"/>
  <c r="EQ946" i="1"/>
  <c r="EQ947" i="1"/>
  <c r="EQ948" i="1"/>
  <c r="EQ949" i="1"/>
  <c r="EQ950" i="1"/>
  <c r="EQ951" i="1"/>
  <c r="EQ952" i="1"/>
  <c r="EQ953" i="1"/>
  <c r="EQ954" i="1"/>
  <c r="EQ955" i="1"/>
  <c r="EQ956" i="1"/>
  <c r="EQ957" i="1"/>
  <c r="EQ958" i="1"/>
  <c r="EQ959" i="1"/>
  <c r="EQ960" i="1"/>
  <c r="EQ961" i="1"/>
  <c r="EQ962" i="1"/>
  <c r="EQ963" i="1"/>
  <c r="EQ964" i="1"/>
  <c r="EQ965" i="1"/>
  <c r="EQ966" i="1"/>
  <c r="EQ967" i="1"/>
  <c r="EQ968" i="1"/>
  <c r="EQ969" i="1"/>
  <c r="EQ970" i="1"/>
  <c r="EQ971" i="1"/>
  <c r="EQ972" i="1"/>
  <c r="EQ973" i="1"/>
  <c r="EQ974" i="1"/>
  <c r="EQ975" i="1"/>
  <c r="EQ976" i="1"/>
  <c r="EQ977" i="1"/>
  <c r="EQ978" i="1"/>
  <c r="EQ979" i="1"/>
  <c r="EQ980" i="1"/>
  <c r="EQ981" i="1"/>
  <c r="EQ982" i="1"/>
  <c r="EQ983" i="1"/>
  <c r="EQ984" i="1"/>
  <c r="EQ985" i="1"/>
  <c r="EQ986" i="1"/>
  <c r="EQ987" i="1"/>
  <c r="EQ988" i="1"/>
  <c r="EQ989" i="1"/>
  <c r="EQ990" i="1"/>
  <c r="EQ991" i="1"/>
  <c r="EQ992" i="1"/>
  <c r="EQ993" i="1"/>
  <c r="EQ994" i="1"/>
  <c r="EQ995" i="1"/>
  <c r="EQ996" i="1"/>
  <c r="EQ997" i="1"/>
  <c r="EQ998" i="1"/>
  <c r="EQ999" i="1"/>
  <c r="EQ1000" i="1"/>
  <c r="EQ1001" i="1"/>
  <c r="EQ1002" i="1"/>
  <c r="EQ1003" i="1"/>
  <c r="EQ1004" i="1"/>
  <c r="EQ1005" i="1"/>
  <c r="EP6" i="1"/>
  <c r="EP7" i="1"/>
  <c r="EP8" i="1"/>
  <c r="EP9" i="1"/>
  <c r="EP10" i="1"/>
  <c r="EP11" i="1"/>
  <c r="EP12" i="1"/>
  <c r="EP13" i="1"/>
  <c r="EP14" i="1"/>
  <c r="EP15" i="1"/>
  <c r="EP16" i="1"/>
  <c r="EP17" i="1"/>
  <c r="EP18" i="1"/>
  <c r="EP19" i="1"/>
  <c r="EP20" i="1"/>
  <c r="EP21" i="1"/>
  <c r="EP22" i="1"/>
  <c r="EP23" i="1"/>
  <c r="EP24" i="1"/>
  <c r="EP25" i="1"/>
  <c r="EP26" i="1"/>
  <c r="EP27" i="1"/>
  <c r="EP28" i="1"/>
  <c r="EP29" i="1"/>
  <c r="EP30" i="1"/>
  <c r="EP31" i="1"/>
  <c r="EP32" i="1"/>
  <c r="EP33" i="1"/>
  <c r="EP34" i="1"/>
  <c r="EP35" i="1"/>
  <c r="EP36" i="1"/>
  <c r="EP37" i="1"/>
  <c r="EP38" i="1"/>
  <c r="EP39" i="1"/>
  <c r="EP40" i="1"/>
  <c r="EP41" i="1"/>
  <c r="EP42" i="1"/>
  <c r="EP43" i="1"/>
  <c r="EP44" i="1"/>
  <c r="EP45" i="1"/>
  <c r="EP46" i="1"/>
  <c r="EP47" i="1"/>
  <c r="EP48" i="1"/>
  <c r="EP49" i="1"/>
  <c r="EP50" i="1"/>
  <c r="EP51" i="1"/>
  <c r="EP52" i="1"/>
  <c r="EP53" i="1"/>
  <c r="EP54" i="1"/>
  <c r="EP55" i="1"/>
  <c r="EP56" i="1"/>
  <c r="EP57" i="1"/>
  <c r="EP58" i="1"/>
  <c r="EP59" i="1"/>
  <c r="EP60" i="1"/>
  <c r="EP61" i="1"/>
  <c r="EP62" i="1"/>
  <c r="EP63" i="1"/>
  <c r="EP64" i="1"/>
  <c r="EP65" i="1"/>
  <c r="EP66" i="1"/>
  <c r="EP67" i="1"/>
  <c r="EP68" i="1"/>
  <c r="EP69" i="1"/>
  <c r="EP70" i="1"/>
  <c r="EP71" i="1"/>
  <c r="EP72" i="1"/>
  <c r="EP73" i="1"/>
  <c r="EP74" i="1"/>
  <c r="EP75" i="1"/>
  <c r="EP76" i="1"/>
  <c r="EP77" i="1"/>
  <c r="EP78" i="1"/>
  <c r="EP79" i="1"/>
  <c r="EP80" i="1"/>
  <c r="EP81" i="1"/>
  <c r="EP82" i="1"/>
  <c r="EP83" i="1"/>
  <c r="EP84" i="1"/>
  <c r="EP85" i="1"/>
  <c r="EP86" i="1"/>
  <c r="EP87" i="1"/>
  <c r="EP88" i="1"/>
  <c r="EP89" i="1"/>
  <c r="EP90" i="1"/>
  <c r="EP91" i="1"/>
  <c r="EP92" i="1"/>
  <c r="EP93" i="1"/>
  <c r="EP94" i="1"/>
  <c r="EP95" i="1"/>
  <c r="EP96" i="1"/>
  <c r="EP97" i="1"/>
  <c r="EP98" i="1"/>
  <c r="EP99" i="1"/>
  <c r="EP100" i="1"/>
  <c r="EP101" i="1"/>
  <c r="EP102" i="1"/>
  <c r="EP103" i="1"/>
  <c r="EP104" i="1"/>
  <c r="EP105" i="1"/>
  <c r="EP106" i="1"/>
  <c r="EP107" i="1"/>
  <c r="EP108" i="1"/>
  <c r="EP109" i="1"/>
  <c r="EP110" i="1"/>
  <c r="EP111" i="1"/>
  <c r="EP112" i="1"/>
  <c r="EP113" i="1"/>
  <c r="EP114" i="1"/>
  <c r="EP115" i="1"/>
  <c r="EP116" i="1"/>
  <c r="EP117" i="1"/>
  <c r="EP118" i="1"/>
  <c r="EP119" i="1"/>
  <c r="EP120" i="1"/>
  <c r="EP121" i="1"/>
  <c r="EP122" i="1"/>
  <c r="EP123" i="1"/>
  <c r="EP124" i="1"/>
  <c r="EP125" i="1"/>
  <c r="EP126" i="1"/>
  <c r="EP127" i="1"/>
  <c r="EP128" i="1"/>
  <c r="EP129" i="1"/>
  <c r="EP130" i="1"/>
  <c r="EP131" i="1"/>
  <c r="EP132" i="1"/>
  <c r="EP133" i="1"/>
  <c r="EP134" i="1"/>
  <c r="EP135" i="1"/>
  <c r="EP136" i="1"/>
  <c r="EP137" i="1"/>
  <c r="EP138" i="1"/>
  <c r="EP139" i="1"/>
  <c r="EP140" i="1"/>
  <c r="EP141" i="1"/>
  <c r="EP142" i="1"/>
  <c r="EP143" i="1"/>
  <c r="EP144" i="1"/>
  <c r="EP145" i="1"/>
  <c r="EP146" i="1"/>
  <c r="EP147" i="1"/>
  <c r="EP148" i="1"/>
  <c r="EP149" i="1"/>
  <c r="EP150" i="1"/>
  <c r="EP151" i="1"/>
  <c r="EP152" i="1"/>
  <c r="EP153" i="1"/>
  <c r="EP154" i="1"/>
  <c r="EP155" i="1"/>
  <c r="EP156" i="1"/>
  <c r="EP157" i="1"/>
  <c r="EP158" i="1"/>
  <c r="EP159" i="1"/>
  <c r="EP160" i="1"/>
  <c r="EP161" i="1"/>
  <c r="EP162" i="1"/>
  <c r="EP163" i="1"/>
  <c r="EP164" i="1"/>
  <c r="EP165" i="1"/>
  <c r="EP166" i="1"/>
  <c r="EP167" i="1"/>
  <c r="EP168" i="1"/>
  <c r="EP169" i="1"/>
  <c r="EP170" i="1"/>
  <c r="EP171" i="1"/>
  <c r="EP172" i="1"/>
  <c r="EP173" i="1"/>
  <c r="EP174" i="1"/>
  <c r="EP175" i="1"/>
  <c r="EP176" i="1"/>
  <c r="EP177" i="1"/>
  <c r="EP178" i="1"/>
  <c r="EP179" i="1"/>
  <c r="EP180" i="1"/>
  <c r="EP181" i="1"/>
  <c r="EP182" i="1"/>
  <c r="EP183" i="1"/>
  <c r="EP184" i="1"/>
  <c r="EP185" i="1"/>
  <c r="EP186" i="1"/>
  <c r="EP187" i="1"/>
  <c r="EP188" i="1"/>
  <c r="EP189" i="1"/>
  <c r="EP190" i="1"/>
  <c r="EP191" i="1"/>
  <c r="EP192" i="1"/>
  <c r="EP193" i="1"/>
  <c r="EP194" i="1"/>
  <c r="EP195" i="1"/>
  <c r="EP196" i="1"/>
  <c r="EP197" i="1"/>
  <c r="EP198" i="1"/>
  <c r="EP199" i="1"/>
  <c r="EP200" i="1"/>
  <c r="EP201" i="1"/>
  <c r="EP202" i="1"/>
  <c r="EP203" i="1"/>
  <c r="EP204" i="1"/>
  <c r="EP205" i="1"/>
  <c r="EP206" i="1"/>
  <c r="EP207" i="1"/>
  <c r="EP208" i="1"/>
  <c r="EP209" i="1"/>
  <c r="EP210" i="1"/>
  <c r="EP211" i="1"/>
  <c r="EP212" i="1"/>
  <c r="EP213" i="1"/>
  <c r="EP214" i="1"/>
  <c r="EP215" i="1"/>
  <c r="EP216" i="1"/>
  <c r="EP217" i="1"/>
  <c r="EP218" i="1"/>
  <c r="EP219" i="1"/>
  <c r="EP220" i="1"/>
  <c r="EP221" i="1"/>
  <c r="EP222" i="1"/>
  <c r="EP223" i="1"/>
  <c r="EP224" i="1"/>
  <c r="EP225" i="1"/>
  <c r="EP226" i="1"/>
  <c r="EP227" i="1"/>
  <c r="EP228" i="1"/>
  <c r="EP229" i="1"/>
  <c r="EP230" i="1"/>
  <c r="EP231" i="1"/>
  <c r="EP232" i="1"/>
  <c r="EP233" i="1"/>
  <c r="EP234" i="1"/>
  <c r="EP235" i="1"/>
  <c r="EP236" i="1"/>
  <c r="EP237" i="1"/>
  <c r="EP238" i="1"/>
  <c r="EP239" i="1"/>
  <c r="EP240" i="1"/>
  <c r="EP241" i="1"/>
  <c r="EP242" i="1"/>
  <c r="EP243" i="1"/>
  <c r="EP244" i="1"/>
  <c r="EP245" i="1"/>
  <c r="EP246" i="1"/>
  <c r="EP247" i="1"/>
  <c r="EP248" i="1"/>
  <c r="EP249" i="1"/>
  <c r="EP250" i="1"/>
  <c r="EP251" i="1"/>
  <c r="EP252" i="1"/>
  <c r="EP253" i="1"/>
  <c r="EP254" i="1"/>
  <c r="EP255" i="1"/>
  <c r="EP256" i="1"/>
  <c r="EP257" i="1"/>
  <c r="EP258" i="1"/>
  <c r="EP259" i="1"/>
  <c r="EP260" i="1"/>
  <c r="EP261" i="1"/>
  <c r="EP262" i="1"/>
  <c r="EP263" i="1"/>
  <c r="EP264" i="1"/>
  <c r="EP265" i="1"/>
  <c r="EP266" i="1"/>
  <c r="EP267" i="1"/>
  <c r="EP268" i="1"/>
  <c r="EP269" i="1"/>
  <c r="EP270" i="1"/>
  <c r="EP271" i="1"/>
  <c r="EP272" i="1"/>
  <c r="EP273" i="1"/>
  <c r="EP274" i="1"/>
  <c r="EP275" i="1"/>
  <c r="EP276" i="1"/>
  <c r="EP277" i="1"/>
  <c r="EP278" i="1"/>
  <c r="EP279" i="1"/>
  <c r="EP280" i="1"/>
  <c r="EP281" i="1"/>
  <c r="EP282" i="1"/>
  <c r="EP283" i="1"/>
  <c r="EP284" i="1"/>
  <c r="EP285" i="1"/>
  <c r="EP286" i="1"/>
  <c r="EP287" i="1"/>
  <c r="EP288" i="1"/>
  <c r="EP289" i="1"/>
  <c r="EP290" i="1"/>
  <c r="EP291" i="1"/>
  <c r="EP292" i="1"/>
  <c r="EP293" i="1"/>
  <c r="EP294" i="1"/>
  <c r="EP295" i="1"/>
  <c r="EP296" i="1"/>
  <c r="EP297" i="1"/>
  <c r="EP298" i="1"/>
  <c r="EP299" i="1"/>
  <c r="EP300" i="1"/>
  <c r="EP301" i="1"/>
  <c r="EP302" i="1"/>
  <c r="EP303" i="1"/>
  <c r="EP304" i="1"/>
  <c r="EP305" i="1"/>
  <c r="EP306" i="1"/>
  <c r="EP307" i="1"/>
  <c r="EP308" i="1"/>
  <c r="EP309" i="1"/>
  <c r="EP310" i="1"/>
  <c r="EP311" i="1"/>
  <c r="EP312" i="1"/>
  <c r="EP313" i="1"/>
  <c r="EP314" i="1"/>
  <c r="EP315" i="1"/>
  <c r="EP316" i="1"/>
  <c r="EP317" i="1"/>
  <c r="EP318" i="1"/>
  <c r="EP319" i="1"/>
  <c r="EP320" i="1"/>
  <c r="EP321" i="1"/>
  <c r="EP322" i="1"/>
  <c r="EP323" i="1"/>
  <c r="EP324" i="1"/>
  <c r="EP325" i="1"/>
  <c r="EP326" i="1"/>
  <c r="EP327" i="1"/>
  <c r="EP328" i="1"/>
  <c r="EP329" i="1"/>
  <c r="EP330" i="1"/>
  <c r="EP331" i="1"/>
  <c r="EP332" i="1"/>
  <c r="EP333" i="1"/>
  <c r="EP334" i="1"/>
  <c r="EP335" i="1"/>
  <c r="EP336" i="1"/>
  <c r="EP337" i="1"/>
  <c r="EP338" i="1"/>
  <c r="EP339" i="1"/>
  <c r="EP340" i="1"/>
  <c r="EP341" i="1"/>
  <c r="EP342" i="1"/>
  <c r="EP343" i="1"/>
  <c r="EP344" i="1"/>
  <c r="EP345" i="1"/>
  <c r="EP346" i="1"/>
  <c r="EP347" i="1"/>
  <c r="EP348" i="1"/>
  <c r="EP349" i="1"/>
  <c r="EP350" i="1"/>
  <c r="EP351" i="1"/>
  <c r="EP352" i="1"/>
  <c r="EP353" i="1"/>
  <c r="EP354" i="1"/>
  <c r="EP355" i="1"/>
  <c r="EP356" i="1"/>
  <c r="EP357" i="1"/>
  <c r="EP358" i="1"/>
  <c r="EP359" i="1"/>
  <c r="EP360" i="1"/>
  <c r="EP361" i="1"/>
  <c r="EP362" i="1"/>
  <c r="EP363" i="1"/>
  <c r="EP364" i="1"/>
  <c r="EP365" i="1"/>
  <c r="EP366" i="1"/>
  <c r="EP367" i="1"/>
  <c r="EP368" i="1"/>
  <c r="EP369" i="1"/>
  <c r="EP370" i="1"/>
  <c r="EP371" i="1"/>
  <c r="EP372" i="1"/>
  <c r="EP373" i="1"/>
  <c r="EP374" i="1"/>
  <c r="EP375" i="1"/>
  <c r="EP376" i="1"/>
  <c r="EP377" i="1"/>
  <c r="EP378" i="1"/>
  <c r="EP379" i="1"/>
  <c r="EP380" i="1"/>
  <c r="EP381" i="1"/>
  <c r="EP382" i="1"/>
  <c r="EP383" i="1"/>
  <c r="EP384" i="1"/>
  <c r="EP385" i="1"/>
  <c r="EP386" i="1"/>
  <c r="EP387" i="1"/>
  <c r="EP388" i="1"/>
  <c r="EP389" i="1"/>
  <c r="EP390" i="1"/>
  <c r="EP391" i="1"/>
  <c r="EP392" i="1"/>
  <c r="EP393" i="1"/>
  <c r="EP394" i="1"/>
  <c r="EP395" i="1"/>
  <c r="EP396" i="1"/>
  <c r="EP397" i="1"/>
  <c r="EP398" i="1"/>
  <c r="EP399" i="1"/>
  <c r="EP400" i="1"/>
  <c r="EP401" i="1"/>
  <c r="EP402" i="1"/>
  <c r="EP403" i="1"/>
  <c r="EP404" i="1"/>
  <c r="EP405" i="1"/>
  <c r="EP406" i="1"/>
  <c r="EP407" i="1"/>
  <c r="EP408" i="1"/>
  <c r="EP409" i="1"/>
  <c r="EP410" i="1"/>
  <c r="EP411" i="1"/>
  <c r="EP412" i="1"/>
  <c r="EP413" i="1"/>
  <c r="EP414" i="1"/>
  <c r="EP415" i="1"/>
  <c r="EP416" i="1"/>
  <c r="EP417" i="1"/>
  <c r="EP418" i="1"/>
  <c r="EP419" i="1"/>
  <c r="EP420" i="1"/>
  <c r="EP421" i="1"/>
  <c r="EP422" i="1"/>
  <c r="EP423" i="1"/>
  <c r="EP424" i="1"/>
  <c r="EP425" i="1"/>
  <c r="EP426" i="1"/>
  <c r="EP427" i="1"/>
  <c r="EP428" i="1"/>
  <c r="EP429" i="1"/>
  <c r="EP430" i="1"/>
  <c r="EP431" i="1"/>
  <c r="EP432" i="1"/>
  <c r="EP433" i="1"/>
  <c r="EP434" i="1"/>
  <c r="EP435" i="1"/>
  <c r="EP436" i="1"/>
  <c r="EP437" i="1"/>
  <c r="EP438" i="1"/>
  <c r="EP439" i="1"/>
  <c r="EP440" i="1"/>
  <c r="EP441" i="1"/>
  <c r="EP442" i="1"/>
  <c r="EP443" i="1"/>
  <c r="EP444" i="1"/>
  <c r="EP445" i="1"/>
  <c r="EP446" i="1"/>
  <c r="EP447" i="1"/>
  <c r="EP448" i="1"/>
  <c r="EP449" i="1"/>
  <c r="EP450" i="1"/>
  <c r="EP451" i="1"/>
  <c r="EP452" i="1"/>
  <c r="EP453" i="1"/>
  <c r="EP454" i="1"/>
  <c r="EP455" i="1"/>
  <c r="EP456" i="1"/>
  <c r="EP457" i="1"/>
  <c r="EP458" i="1"/>
  <c r="EP459" i="1"/>
  <c r="EP460" i="1"/>
  <c r="EP461" i="1"/>
  <c r="EP462" i="1"/>
  <c r="EP463" i="1"/>
  <c r="EP464" i="1"/>
  <c r="EP465" i="1"/>
  <c r="EP466" i="1"/>
  <c r="EP467" i="1"/>
  <c r="EP468" i="1"/>
  <c r="EP469" i="1"/>
  <c r="EP470" i="1"/>
  <c r="EP471" i="1"/>
  <c r="EP472" i="1"/>
  <c r="EP473" i="1"/>
  <c r="EP474" i="1"/>
  <c r="EP475" i="1"/>
  <c r="EP476" i="1"/>
  <c r="EP477" i="1"/>
  <c r="EP478" i="1"/>
  <c r="EP479" i="1"/>
  <c r="EP480" i="1"/>
  <c r="EP481" i="1"/>
  <c r="EP482" i="1"/>
  <c r="EP483" i="1"/>
  <c r="EP484" i="1"/>
  <c r="EP485" i="1"/>
  <c r="EP486" i="1"/>
  <c r="EP487" i="1"/>
  <c r="EP488" i="1"/>
  <c r="EP489" i="1"/>
  <c r="EP490" i="1"/>
  <c r="EP491" i="1"/>
  <c r="EP492" i="1"/>
  <c r="EP493" i="1"/>
  <c r="EP494" i="1"/>
  <c r="EP495" i="1"/>
  <c r="EP496" i="1"/>
  <c r="EP497" i="1"/>
  <c r="EP498" i="1"/>
  <c r="EP499" i="1"/>
  <c r="EP500" i="1"/>
  <c r="EP501" i="1"/>
  <c r="EP502" i="1"/>
  <c r="EP503" i="1"/>
  <c r="EP504" i="1"/>
  <c r="EP505" i="1"/>
  <c r="EP506" i="1"/>
  <c r="EP507" i="1"/>
  <c r="EP508" i="1"/>
  <c r="EP509" i="1"/>
  <c r="EP510" i="1"/>
  <c r="EP511" i="1"/>
  <c r="EP512" i="1"/>
  <c r="EP513" i="1"/>
  <c r="EP514" i="1"/>
  <c r="EP515" i="1"/>
  <c r="EP516" i="1"/>
  <c r="EP517" i="1"/>
  <c r="EP518" i="1"/>
  <c r="EP519" i="1"/>
  <c r="EP520" i="1"/>
  <c r="EP521" i="1"/>
  <c r="EP522" i="1"/>
  <c r="EP523" i="1"/>
  <c r="EP524" i="1"/>
  <c r="EP525" i="1"/>
  <c r="EP526" i="1"/>
  <c r="EP527" i="1"/>
  <c r="EP528" i="1"/>
  <c r="EP529" i="1"/>
  <c r="EP530" i="1"/>
  <c r="EP531" i="1"/>
  <c r="EP532" i="1"/>
  <c r="EP533" i="1"/>
  <c r="EP534" i="1"/>
  <c r="EP535" i="1"/>
  <c r="EP536" i="1"/>
  <c r="EP537" i="1"/>
  <c r="EP538" i="1"/>
  <c r="EP539" i="1"/>
  <c r="EP540" i="1"/>
  <c r="EP541" i="1"/>
  <c r="EP542" i="1"/>
  <c r="EP543" i="1"/>
  <c r="EP544" i="1"/>
  <c r="EP545" i="1"/>
  <c r="EP546" i="1"/>
  <c r="EP547" i="1"/>
  <c r="EP548" i="1"/>
  <c r="EP549" i="1"/>
  <c r="EP550" i="1"/>
  <c r="EP551" i="1"/>
  <c r="EP552" i="1"/>
  <c r="EP553" i="1"/>
  <c r="EP554" i="1"/>
  <c r="EP555" i="1"/>
  <c r="EP556" i="1"/>
  <c r="EP557" i="1"/>
  <c r="EP558" i="1"/>
  <c r="EP559" i="1"/>
  <c r="EP560" i="1"/>
  <c r="EP561" i="1"/>
  <c r="EP562" i="1"/>
  <c r="EP563" i="1"/>
  <c r="EP564" i="1"/>
  <c r="EP565" i="1"/>
  <c r="EP566" i="1"/>
  <c r="EP567" i="1"/>
  <c r="EP568" i="1"/>
  <c r="EP569" i="1"/>
  <c r="EP570" i="1"/>
  <c r="EP571" i="1"/>
  <c r="EP572" i="1"/>
  <c r="EP573" i="1"/>
  <c r="EP574" i="1"/>
  <c r="EP575" i="1"/>
  <c r="EP576" i="1"/>
  <c r="EP577" i="1"/>
  <c r="EP578" i="1"/>
  <c r="EP579" i="1"/>
  <c r="EP580" i="1"/>
  <c r="EP581" i="1"/>
  <c r="EP582" i="1"/>
  <c r="EP583" i="1"/>
  <c r="EP584" i="1"/>
  <c r="EP585" i="1"/>
  <c r="EP586" i="1"/>
  <c r="EP587" i="1"/>
  <c r="EP588" i="1"/>
  <c r="EP589" i="1"/>
  <c r="EP590" i="1"/>
  <c r="EP591" i="1"/>
  <c r="EP592" i="1"/>
  <c r="EP593" i="1"/>
  <c r="EP594" i="1"/>
  <c r="EP595" i="1"/>
  <c r="EP596" i="1"/>
  <c r="EP597" i="1"/>
  <c r="EP598" i="1"/>
  <c r="EP599" i="1"/>
  <c r="EP600" i="1"/>
  <c r="EP601" i="1"/>
  <c r="EP602" i="1"/>
  <c r="EP603" i="1"/>
  <c r="EP604" i="1"/>
  <c r="EP605" i="1"/>
  <c r="EP606" i="1"/>
  <c r="EP607" i="1"/>
  <c r="EP608" i="1"/>
  <c r="EP609" i="1"/>
  <c r="EP610" i="1"/>
  <c r="EP611" i="1"/>
  <c r="EP612" i="1"/>
  <c r="EP613" i="1"/>
  <c r="EP614" i="1"/>
  <c r="EP615" i="1"/>
  <c r="EP616" i="1"/>
  <c r="EP617" i="1"/>
  <c r="EP618" i="1"/>
  <c r="EP619" i="1"/>
  <c r="EP620" i="1"/>
  <c r="EP621" i="1"/>
  <c r="EP622" i="1"/>
  <c r="EP623" i="1"/>
  <c r="EP624" i="1"/>
  <c r="EP625" i="1"/>
  <c r="EP626" i="1"/>
  <c r="EP627" i="1"/>
  <c r="EP628" i="1"/>
  <c r="EP629" i="1"/>
  <c r="EP630" i="1"/>
  <c r="EP631" i="1"/>
  <c r="EP632" i="1"/>
  <c r="EP633" i="1"/>
  <c r="EP634" i="1"/>
  <c r="EP635" i="1"/>
  <c r="EP636" i="1"/>
  <c r="EP637" i="1"/>
  <c r="EP638" i="1"/>
  <c r="EP639" i="1"/>
  <c r="EP640" i="1"/>
  <c r="EP641" i="1"/>
  <c r="EP642" i="1"/>
  <c r="EP643" i="1"/>
  <c r="EP644" i="1"/>
  <c r="EP645" i="1"/>
  <c r="EP646" i="1"/>
  <c r="EP647" i="1"/>
  <c r="EP648" i="1"/>
  <c r="EP649" i="1"/>
  <c r="EP650" i="1"/>
  <c r="EP651" i="1"/>
  <c r="EP652" i="1"/>
  <c r="EP653" i="1"/>
  <c r="EP654" i="1"/>
  <c r="EP655" i="1"/>
  <c r="EP656" i="1"/>
  <c r="EP657" i="1"/>
  <c r="EP658" i="1"/>
  <c r="EP659" i="1"/>
  <c r="EP660" i="1"/>
  <c r="EP661" i="1"/>
  <c r="EP662" i="1"/>
  <c r="EP663" i="1"/>
  <c r="EP664" i="1"/>
  <c r="EP665" i="1"/>
  <c r="EP666" i="1"/>
  <c r="EP667" i="1"/>
  <c r="EP668" i="1"/>
  <c r="EP669" i="1"/>
  <c r="EP670" i="1"/>
  <c r="EP671" i="1"/>
  <c r="EP672" i="1"/>
  <c r="EP673" i="1"/>
  <c r="EP674" i="1"/>
  <c r="EP675" i="1"/>
  <c r="EP676" i="1"/>
  <c r="EP677" i="1"/>
  <c r="EP678" i="1"/>
  <c r="EP679" i="1"/>
  <c r="EP680" i="1"/>
  <c r="EP681" i="1"/>
  <c r="EP682" i="1"/>
  <c r="EP683" i="1"/>
  <c r="EP684" i="1"/>
  <c r="EP685" i="1"/>
  <c r="EP686" i="1"/>
  <c r="EP687" i="1"/>
  <c r="EP688" i="1"/>
  <c r="EP689" i="1"/>
  <c r="EP690" i="1"/>
  <c r="EP691" i="1"/>
  <c r="EP692" i="1"/>
  <c r="EP693" i="1"/>
  <c r="EP694" i="1"/>
  <c r="EP695" i="1"/>
  <c r="EP696" i="1"/>
  <c r="EP697" i="1"/>
  <c r="EP698" i="1"/>
  <c r="EP699" i="1"/>
  <c r="EP700" i="1"/>
  <c r="EP701" i="1"/>
  <c r="EP702" i="1"/>
  <c r="EP703" i="1"/>
  <c r="EP704" i="1"/>
  <c r="EP705" i="1"/>
  <c r="EP706" i="1"/>
  <c r="EP707" i="1"/>
  <c r="EP708" i="1"/>
  <c r="EP709" i="1"/>
  <c r="EP710" i="1"/>
  <c r="EP711" i="1"/>
  <c r="EP712" i="1"/>
  <c r="EP713" i="1"/>
  <c r="EP714" i="1"/>
  <c r="EP715" i="1"/>
  <c r="EP716" i="1"/>
  <c r="EP717" i="1"/>
  <c r="EP718" i="1"/>
  <c r="EP719" i="1"/>
  <c r="EP720" i="1"/>
  <c r="EP721" i="1"/>
  <c r="EP722" i="1"/>
  <c r="EP723" i="1"/>
  <c r="EP724" i="1"/>
  <c r="EP725" i="1"/>
  <c r="EP726" i="1"/>
  <c r="EP727" i="1"/>
  <c r="EP728" i="1"/>
  <c r="EP729" i="1"/>
  <c r="EP730" i="1"/>
  <c r="EP731" i="1"/>
  <c r="EP732" i="1"/>
  <c r="EP733" i="1"/>
  <c r="EP734" i="1"/>
  <c r="EP735" i="1"/>
  <c r="EP736" i="1"/>
  <c r="EP737" i="1"/>
  <c r="EP738" i="1"/>
  <c r="EP739" i="1"/>
  <c r="EP740" i="1"/>
  <c r="EP741" i="1"/>
  <c r="EP742" i="1"/>
  <c r="EP743" i="1"/>
  <c r="EP744" i="1"/>
  <c r="EP745" i="1"/>
  <c r="EP746" i="1"/>
  <c r="EP747" i="1"/>
  <c r="EP748" i="1"/>
  <c r="EP749" i="1"/>
  <c r="EP750" i="1"/>
  <c r="EP751" i="1"/>
  <c r="EP752" i="1"/>
  <c r="EP753" i="1"/>
  <c r="EP754" i="1"/>
  <c r="EP755" i="1"/>
  <c r="EP756" i="1"/>
  <c r="EP757" i="1"/>
  <c r="EP758" i="1"/>
  <c r="EP759" i="1"/>
  <c r="EP760" i="1"/>
  <c r="EP761" i="1"/>
  <c r="EP762" i="1"/>
  <c r="EP763" i="1"/>
  <c r="EP764" i="1"/>
  <c r="EP765" i="1"/>
  <c r="EP766" i="1"/>
  <c r="EP767" i="1"/>
  <c r="EP768" i="1"/>
  <c r="EP769" i="1"/>
  <c r="EP770" i="1"/>
  <c r="EP771" i="1"/>
  <c r="EP772" i="1"/>
  <c r="EP773" i="1"/>
  <c r="EP774" i="1"/>
  <c r="EP775" i="1"/>
  <c r="EP776" i="1"/>
  <c r="EP777" i="1"/>
  <c r="EP778" i="1"/>
  <c r="EP779" i="1"/>
  <c r="EP780" i="1"/>
  <c r="EP781" i="1"/>
  <c r="EP782" i="1"/>
  <c r="EP783" i="1"/>
  <c r="EP784" i="1"/>
  <c r="EP785" i="1"/>
  <c r="EP786" i="1"/>
  <c r="EP787" i="1"/>
  <c r="EP788" i="1"/>
  <c r="EP789" i="1"/>
  <c r="EP790" i="1"/>
  <c r="EP791" i="1"/>
  <c r="EP792" i="1"/>
  <c r="EP793" i="1"/>
  <c r="EP794" i="1"/>
  <c r="EP795" i="1"/>
  <c r="EP796" i="1"/>
  <c r="EP797" i="1"/>
  <c r="EP798" i="1"/>
  <c r="EP799" i="1"/>
  <c r="EP800" i="1"/>
  <c r="EP801" i="1"/>
  <c r="EP802" i="1"/>
  <c r="EP803" i="1"/>
  <c r="EP804" i="1"/>
  <c r="EP805" i="1"/>
  <c r="EP806" i="1"/>
  <c r="EP807" i="1"/>
  <c r="EP808" i="1"/>
  <c r="EP809" i="1"/>
  <c r="EP810" i="1"/>
  <c r="EP811" i="1"/>
  <c r="EP812" i="1"/>
  <c r="EP813" i="1"/>
  <c r="EP814" i="1"/>
  <c r="EP815" i="1"/>
  <c r="EP816" i="1"/>
  <c r="EP817" i="1"/>
  <c r="EP818" i="1"/>
  <c r="EP819" i="1"/>
  <c r="EP820" i="1"/>
  <c r="EP821" i="1"/>
  <c r="EP822" i="1"/>
  <c r="EP823" i="1"/>
  <c r="EP824" i="1"/>
  <c r="EP825" i="1"/>
  <c r="EP826" i="1"/>
  <c r="EP827" i="1"/>
  <c r="EP828" i="1"/>
  <c r="EP829" i="1"/>
  <c r="EP830" i="1"/>
  <c r="EP831" i="1"/>
  <c r="EP832" i="1"/>
  <c r="EP833" i="1"/>
  <c r="EP834" i="1"/>
  <c r="EP835" i="1"/>
  <c r="EP836" i="1"/>
  <c r="EP837" i="1"/>
  <c r="EP838" i="1"/>
  <c r="EP839" i="1"/>
  <c r="EP840" i="1"/>
  <c r="EP841" i="1"/>
  <c r="EP842" i="1"/>
  <c r="EP843" i="1"/>
  <c r="EP844" i="1"/>
  <c r="EP845" i="1"/>
  <c r="EP846" i="1"/>
  <c r="EP847" i="1"/>
  <c r="EP848" i="1"/>
  <c r="EP849" i="1"/>
  <c r="EP850" i="1"/>
  <c r="EP851" i="1"/>
  <c r="EP852" i="1"/>
  <c r="EP853" i="1"/>
  <c r="EP854" i="1"/>
  <c r="EP855" i="1"/>
  <c r="EP856" i="1"/>
  <c r="EP857" i="1"/>
  <c r="EP858" i="1"/>
  <c r="EP859" i="1"/>
  <c r="EP860" i="1"/>
  <c r="EP861" i="1"/>
  <c r="EP862" i="1"/>
  <c r="EP863" i="1"/>
  <c r="EP864" i="1"/>
  <c r="EP865" i="1"/>
  <c r="EP866" i="1"/>
  <c r="EP867" i="1"/>
  <c r="EP868" i="1"/>
  <c r="EP869" i="1"/>
  <c r="EP870" i="1"/>
  <c r="EP871" i="1"/>
  <c r="EP872" i="1"/>
  <c r="EP873" i="1"/>
  <c r="EP874" i="1"/>
  <c r="EP875" i="1"/>
  <c r="EP876" i="1"/>
  <c r="EP877" i="1"/>
  <c r="EP878" i="1"/>
  <c r="EP879" i="1"/>
  <c r="EP880" i="1"/>
  <c r="EP881" i="1"/>
  <c r="EP882" i="1"/>
  <c r="EP883" i="1"/>
  <c r="EP884" i="1"/>
  <c r="EP885" i="1"/>
  <c r="EP886" i="1"/>
  <c r="EP887" i="1"/>
  <c r="EP888" i="1"/>
  <c r="EP889" i="1"/>
  <c r="EP890" i="1"/>
  <c r="EP891" i="1"/>
  <c r="EP892" i="1"/>
  <c r="EP893" i="1"/>
  <c r="EP894" i="1"/>
  <c r="EP895" i="1"/>
  <c r="EP896" i="1"/>
  <c r="EP897" i="1"/>
  <c r="EP898" i="1"/>
  <c r="EP899" i="1"/>
  <c r="EP900" i="1"/>
  <c r="EP901" i="1"/>
  <c r="EP902" i="1"/>
  <c r="EP903" i="1"/>
  <c r="EP904" i="1"/>
  <c r="EP905" i="1"/>
  <c r="EP906" i="1"/>
  <c r="EP907" i="1"/>
  <c r="EP908" i="1"/>
  <c r="EP909" i="1"/>
  <c r="EP910" i="1"/>
  <c r="EP911" i="1"/>
  <c r="EP912" i="1"/>
  <c r="EP913" i="1"/>
  <c r="EP914" i="1"/>
  <c r="EP915" i="1"/>
  <c r="EP916" i="1"/>
  <c r="EP917" i="1"/>
  <c r="EP918" i="1"/>
  <c r="EP919" i="1"/>
  <c r="EP920" i="1"/>
  <c r="EP921" i="1"/>
  <c r="EP922" i="1"/>
  <c r="EP923" i="1"/>
  <c r="EP924" i="1"/>
  <c r="EP925" i="1"/>
  <c r="EP926" i="1"/>
  <c r="EP927" i="1"/>
  <c r="EP928" i="1"/>
  <c r="EP929" i="1"/>
  <c r="EP930" i="1"/>
  <c r="EP931" i="1"/>
  <c r="EP932" i="1"/>
  <c r="EP933" i="1"/>
  <c r="EP934" i="1"/>
  <c r="EP935" i="1"/>
  <c r="EP936" i="1"/>
  <c r="EP937" i="1"/>
  <c r="EP938" i="1"/>
  <c r="EP939" i="1"/>
  <c r="EP940" i="1"/>
  <c r="EP941" i="1"/>
  <c r="EP942" i="1"/>
  <c r="EP943" i="1"/>
  <c r="EP944" i="1"/>
  <c r="EP945" i="1"/>
  <c r="EP946" i="1"/>
  <c r="EP947" i="1"/>
  <c r="EP948" i="1"/>
  <c r="EP949" i="1"/>
  <c r="EP950" i="1"/>
  <c r="EP951" i="1"/>
  <c r="EP952" i="1"/>
  <c r="EP953" i="1"/>
  <c r="EP954" i="1"/>
  <c r="EP955" i="1"/>
  <c r="EP956" i="1"/>
  <c r="EP957" i="1"/>
  <c r="EP958" i="1"/>
  <c r="EP959" i="1"/>
  <c r="EP960" i="1"/>
  <c r="EP961" i="1"/>
  <c r="EP962" i="1"/>
  <c r="EP963" i="1"/>
  <c r="EP964" i="1"/>
  <c r="EP965" i="1"/>
  <c r="EP966" i="1"/>
  <c r="EP967" i="1"/>
  <c r="EP968" i="1"/>
  <c r="EP969" i="1"/>
  <c r="EP970" i="1"/>
  <c r="EP971" i="1"/>
  <c r="EP972" i="1"/>
  <c r="EP973" i="1"/>
  <c r="EP974" i="1"/>
  <c r="EP975" i="1"/>
  <c r="EP976" i="1"/>
  <c r="EP977" i="1"/>
  <c r="EP978" i="1"/>
  <c r="EP979" i="1"/>
  <c r="EP980" i="1"/>
  <c r="EP981" i="1"/>
  <c r="EP982" i="1"/>
  <c r="EP983" i="1"/>
  <c r="EP984" i="1"/>
  <c r="EP985" i="1"/>
  <c r="EP986" i="1"/>
  <c r="EP987" i="1"/>
  <c r="EP988" i="1"/>
  <c r="EP989" i="1"/>
  <c r="EP990" i="1"/>
  <c r="EP991" i="1"/>
  <c r="EP992" i="1"/>
  <c r="EP993" i="1"/>
  <c r="EP994" i="1"/>
  <c r="EP995" i="1"/>
  <c r="EP996" i="1"/>
  <c r="EP997" i="1"/>
  <c r="EP998" i="1"/>
  <c r="EP999" i="1"/>
  <c r="EP1000" i="1"/>
  <c r="EP1001" i="1"/>
  <c r="EP1002" i="1"/>
  <c r="EP1003" i="1"/>
  <c r="EP1004" i="1"/>
  <c r="EP1005" i="1"/>
  <c r="EM6" i="1"/>
  <c r="EM7" i="1"/>
  <c r="EM8" i="1"/>
  <c r="EM9" i="1"/>
  <c r="EM10" i="1"/>
  <c r="EM11" i="1"/>
  <c r="EM12" i="1"/>
  <c r="EM13" i="1"/>
  <c r="EM14" i="1"/>
  <c r="EM15" i="1"/>
  <c r="EM16" i="1"/>
  <c r="EM17" i="1"/>
  <c r="EM18" i="1"/>
  <c r="EM19" i="1"/>
  <c r="EM20" i="1"/>
  <c r="EM21" i="1"/>
  <c r="EM22" i="1"/>
  <c r="EM23" i="1"/>
  <c r="EM24" i="1"/>
  <c r="EM25" i="1"/>
  <c r="EM26" i="1"/>
  <c r="EM27" i="1"/>
  <c r="EM28" i="1"/>
  <c r="EM29" i="1"/>
  <c r="EM30" i="1"/>
  <c r="EM31" i="1"/>
  <c r="EM32" i="1"/>
  <c r="EM33" i="1"/>
  <c r="EM34" i="1"/>
  <c r="EM35" i="1"/>
  <c r="EM36" i="1"/>
  <c r="EM37" i="1"/>
  <c r="EM38" i="1"/>
  <c r="EM39" i="1"/>
  <c r="EM40" i="1"/>
  <c r="EM41" i="1"/>
  <c r="EM42" i="1"/>
  <c r="EM43" i="1"/>
  <c r="EM44" i="1"/>
  <c r="EM45" i="1"/>
  <c r="EM46" i="1"/>
  <c r="EM47" i="1"/>
  <c r="EM48" i="1"/>
  <c r="EM49" i="1"/>
  <c r="EM50" i="1"/>
  <c r="EM51" i="1"/>
  <c r="EM52" i="1"/>
  <c r="EM53" i="1"/>
  <c r="EM54" i="1"/>
  <c r="EM55" i="1"/>
  <c r="EM56" i="1"/>
  <c r="EM57" i="1"/>
  <c r="EM58" i="1"/>
  <c r="EM59" i="1"/>
  <c r="EM60" i="1"/>
  <c r="EM61" i="1"/>
  <c r="EM62" i="1"/>
  <c r="EM63" i="1"/>
  <c r="EM64" i="1"/>
  <c r="EM65" i="1"/>
  <c r="EM66" i="1"/>
  <c r="EM67" i="1"/>
  <c r="EM68" i="1"/>
  <c r="EM69" i="1"/>
  <c r="EM70" i="1"/>
  <c r="EM71" i="1"/>
  <c r="EM72" i="1"/>
  <c r="EM73" i="1"/>
  <c r="EM74" i="1"/>
  <c r="EM75" i="1"/>
  <c r="EM76" i="1"/>
  <c r="EM77" i="1"/>
  <c r="EM78" i="1"/>
  <c r="EM79" i="1"/>
  <c r="EM80" i="1"/>
  <c r="EM81" i="1"/>
  <c r="EM82" i="1"/>
  <c r="EM83" i="1"/>
  <c r="EM84" i="1"/>
  <c r="EM85" i="1"/>
  <c r="EM86" i="1"/>
  <c r="EM87" i="1"/>
  <c r="EM88" i="1"/>
  <c r="EM89" i="1"/>
  <c r="EM90" i="1"/>
  <c r="EM91" i="1"/>
  <c r="EM92" i="1"/>
  <c r="EM93" i="1"/>
  <c r="EM94" i="1"/>
  <c r="EM95" i="1"/>
  <c r="EM96" i="1"/>
  <c r="EM97" i="1"/>
  <c r="EM98" i="1"/>
  <c r="EM99" i="1"/>
  <c r="EM100" i="1"/>
  <c r="EM101" i="1"/>
  <c r="EM102" i="1"/>
  <c r="EM103" i="1"/>
  <c r="EM104" i="1"/>
  <c r="EM105" i="1"/>
  <c r="EM106" i="1"/>
  <c r="EM107" i="1"/>
  <c r="EM108" i="1"/>
  <c r="EM109" i="1"/>
  <c r="EM110" i="1"/>
  <c r="EM111" i="1"/>
  <c r="EM112" i="1"/>
  <c r="EM113" i="1"/>
  <c r="EM114" i="1"/>
  <c r="EM115" i="1"/>
  <c r="EM116" i="1"/>
  <c r="EM117" i="1"/>
  <c r="EM118" i="1"/>
  <c r="EM119" i="1"/>
  <c r="EM120" i="1"/>
  <c r="EM121" i="1"/>
  <c r="EM122" i="1"/>
  <c r="EM123" i="1"/>
  <c r="EM124" i="1"/>
  <c r="EM125" i="1"/>
  <c r="EM126" i="1"/>
  <c r="EM127" i="1"/>
  <c r="EM128" i="1"/>
  <c r="EM129" i="1"/>
  <c r="EM130" i="1"/>
  <c r="EM131" i="1"/>
  <c r="EM132" i="1"/>
  <c r="EM133" i="1"/>
  <c r="EM134" i="1"/>
  <c r="EM135" i="1"/>
  <c r="EM136" i="1"/>
  <c r="EM137" i="1"/>
  <c r="EM138" i="1"/>
  <c r="EM139" i="1"/>
  <c r="EM140" i="1"/>
  <c r="EM141" i="1"/>
  <c r="EM142" i="1"/>
  <c r="EM143" i="1"/>
  <c r="EM144" i="1"/>
  <c r="EM145" i="1"/>
  <c r="EM146" i="1"/>
  <c r="EM147" i="1"/>
  <c r="EM148" i="1"/>
  <c r="EM149" i="1"/>
  <c r="EM150" i="1"/>
  <c r="EM151" i="1"/>
  <c r="EM152" i="1"/>
  <c r="EM153" i="1"/>
  <c r="EM154" i="1"/>
  <c r="EM155" i="1"/>
  <c r="EM156" i="1"/>
  <c r="EM157" i="1"/>
  <c r="EM158" i="1"/>
  <c r="EM159" i="1"/>
  <c r="EM160" i="1"/>
  <c r="EM161" i="1"/>
  <c r="EM162" i="1"/>
  <c r="EM163" i="1"/>
  <c r="EM164" i="1"/>
  <c r="EM165" i="1"/>
  <c r="EM166" i="1"/>
  <c r="EM167" i="1"/>
  <c r="EM168" i="1"/>
  <c r="EM169" i="1"/>
  <c r="EM170" i="1"/>
  <c r="EM171" i="1"/>
  <c r="EM172" i="1"/>
  <c r="EM173" i="1"/>
  <c r="EM174" i="1"/>
  <c r="EM175" i="1"/>
  <c r="EM176" i="1"/>
  <c r="EM177" i="1"/>
  <c r="EM178" i="1"/>
  <c r="EM179" i="1"/>
  <c r="EM180" i="1"/>
  <c r="EM181" i="1"/>
  <c r="EM182" i="1"/>
  <c r="EM183" i="1"/>
  <c r="EM184" i="1"/>
  <c r="EM185" i="1"/>
  <c r="EM186" i="1"/>
  <c r="EM187" i="1"/>
  <c r="EM188" i="1"/>
  <c r="EM189" i="1"/>
  <c r="EM190" i="1"/>
  <c r="EM191" i="1"/>
  <c r="EM192" i="1"/>
  <c r="EM193" i="1"/>
  <c r="EM194" i="1"/>
  <c r="EM195" i="1"/>
  <c r="EM196" i="1"/>
  <c r="EM197" i="1"/>
  <c r="EM198" i="1"/>
  <c r="EM199" i="1"/>
  <c r="EM200" i="1"/>
  <c r="EM201" i="1"/>
  <c r="EM202" i="1"/>
  <c r="EM203" i="1"/>
  <c r="EM204" i="1"/>
  <c r="EM205" i="1"/>
  <c r="EM206" i="1"/>
  <c r="EM207" i="1"/>
  <c r="EM208" i="1"/>
  <c r="EM209" i="1"/>
  <c r="EM210" i="1"/>
  <c r="EM211" i="1"/>
  <c r="EM212" i="1"/>
  <c r="EM213" i="1"/>
  <c r="EM214" i="1"/>
  <c r="EM215" i="1"/>
  <c r="EM216" i="1"/>
  <c r="EM217" i="1"/>
  <c r="EM218" i="1"/>
  <c r="EM219" i="1"/>
  <c r="EM220" i="1"/>
  <c r="EM221" i="1"/>
  <c r="EM222" i="1"/>
  <c r="EM223" i="1"/>
  <c r="EM224" i="1"/>
  <c r="EM225" i="1"/>
  <c r="EM226" i="1"/>
  <c r="EM227" i="1"/>
  <c r="EM228" i="1"/>
  <c r="EM229" i="1"/>
  <c r="EM230" i="1"/>
  <c r="EM231" i="1"/>
  <c r="EM232" i="1"/>
  <c r="EM233" i="1"/>
  <c r="EM234" i="1"/>
  <c r="EM235" i="1"/>
  <c r="EM236" i="1"/>
  <c r="EM237" i="1"/>
  <c r="EM238" i="1"/>
  <c r="EM239" i="1"/>
  <c r="EM240" i="1"/>
  <c r="EM241" i="1"/>
  <c r="EM242" i="1"/>
  <c r="EM243" i="1"/>
  <c r="EM244" i="1"/>
  <c r="EM245" i="1"/>
  <c r="EM246" i="1"/>
  <c r="EM247" i="1"/>
  <c r="EM248" i="1"/>
  <c r="EM249" i="1"/>
  <c r="EM250" i="1"/>
  <c r="EM251" i="1"/>
  <c r="EM252" i="1"/>
  <c r="EM253" i="1"/>
  <c r="EM254" i="1"/>
  <c r="EM255" i="1"/>
  <c r="EM256" i="1"/>
  <c r="EM257" i="1"/>
  <c r="EM258" i="1"/>
  <c r="EM259" i="1"/>
  <c r="EM260" i="1"/>
  <c r="EM261" i="1"/>
  <c r="EM262" i="1"/>
  <c r="EM263" i="1"/>
  <c r="EM264" i="1"/>
  <c r="EM265" i="1"/>
  <c r="EM266" i="1"/>
  <c r="EM267" i="1"/>
  <c r="EM268" i="1"/>
  <c r="EM269" i="1"/>
  <c r="EM270" i="1"/>
  <c r="EM271" i="1"/>
  <c r="EM272" i="1"/>
  <c r="EM273" i="1"/>
  <c r="EM274" i="1"/>
  <c r="EM275" i="1"/>
  <c r="EM276" i="1"/>
  <c r="EM277" i="1"/>
  <c r="EM278" i="1"/>
  <c r="EM279" i="1"/>
  <c r="EM280" i="1"/>
  <c r="EM281" i="1"/>
  <c r="EM282" i="1"/>
  <c r="EM283" i="1"/>
  <c r="EM284" i="1"/>
  <c r="EM285" i="1"/>
  <c r="EM286" i="1"/>
  <c r="EM287" i="1"/>
  <c r="EM288" i="1"/>
  <c r="EM289" i="1"/>
  <c r="EM290" i="1"/>
  <c r="EM291" i="1"/>
  <c r="EM292" i="1"/>
  <c r="EM293" i="1"/>
  <c r="EM294" i="1"/>
  <c r="EM295" i="1"/>
  <c r="EM296" i="1"/>
  <c r="EM297" i="1"/>
  <c r="EM298" i="1"/>
  <c r="EM299" i="1"/>
  <c r="EM300" i="1"/>
  <c r="EM301" i="1"/>
  <c r="EM302" i="1"/>
  <c r="EM303" i="1"/>
  <c r="EM304" i="1"/>
  <c r="EM305" i="1"/>
  <c r="EM306" i="1"/>
  <c r="EM307" i="1"/>
  <c r="EM308" i="1"/>
  <c r="EM309" i="1"/>
  <c r="EM310" i="1"/>
  <c r="EM311" i="1"/>
  <c r="EM312" i="1"/>
  <c r="EM313" i="1"/>
  <c r="EM314" i="1"/>
  <c r="EM315" i="1"/>
  <c r="EM316" i="1"/>
  <c r="EM317" i="1"/>
  <c r="EM318" i="1"/>
  <c r="EM319" i="1"/>
  <c r="EM320" i="1"/>
  <c r="EM321" i="1"/>
  <c r="EM322" i="1"/>
  <c r="EM323" i="1"/>
  <c r="EM324" i="1"/>
  <c r="EM325" i="1"/>
  <c r="EM326" i="1"/>
  <c r="EM327" i="1"/>
  <c r="EM328" i="1"/>
  <c r="EM329" i="1"/>
  <c r="EM330" i="1"/>
  <c r="EM331" i="1"/>
  <c r="EM332" i="1"/>
  <c r="EM333" i="1"/>
  <c r="EM334" i="1"/>
  <c r="EM335" i="1"/>
  <c r="EM336" i="1"/>
  <c r="EM337" i="1"/>
  <c r="EM338" i="1"/>
  <c r="EM339" i="1"/>
  <c r="EM340" i="1"/>
  <c r="EM341" i="1"/>
  <c r="EM342" i="1"/>
  <c r="EM343" i="1"/>
  <c r="EM344" i="1"/>
  <c r="EM345" i="1"/>
  <c r="EM346" i="1"/>
  <c r="EM347" i="1"/>
  <c r="EM348" i="1"/>
  <c r="EM349" i="1"/>
  <c r="EM350" i="1"/>
  <c r="EM351" i="1"/>
  <c r="EM352" i="1"/>
  <c r="EM353" i="1"/>
  <c r="EM354" i="1"/>
  <c r="EM355" i="1"/>
  <c r="EM356" i="1"/>
  <c r="EM357" i="1"/>
  <c r="EM358" i="1"/>
  <c r="EM359" i="1"/>
  <c r="EM360" i="1"/>
  <c r="EM361" i="1"/>
  <c r="EM362" i="1"/>
  <c r="EM363" i="1"/>
  <c r="EM364" i="1"/>
  <c r="EM365" i="1"/>
  <c r="EM366" i="1"/>
  <c r="EM367" i="1"/>
  <c r="EM368" i="1"/>
  <c r="EM369" i="1"/>
  <c r="EM370" i="1"/>
  <c r="EM371" i="1"/>
  <c r="EM372" i="1"/>
  <c r="EM373" i="1"/>
  <c r="EM374" i="1"/>
  <c r="EM375" i="1"/>
  <c r="EM376" i="1"/>
  <c r="EM377" i="1"/>
  <c r="EM378" i="1"/>
  <c r="EM379" i="1"/>
  <c r="EM380" i="1"/>
  <c r="EM381" i="1"/>
  <c r="EM382" i="1"/>
  <c r="EM383" i="1"/>
  <c r="EM384" i="1"/>
  <c r="EM385" i="1"/>
  <c r="EM386" i="1"/>
  <c r="EM387" i="1"/>
  <c r="EM388" i="1"/>
  <c r="EM389" i="1"/>
  <c r="EM390" i="1"/>
  <c r="EM391" i="1"/>
  <c r="EM392" i="1"/>
  <c r="EM393" i="1"/>
  <c r="EM394" i="1"/>
  <c r="EM395" i="1"/>
  <c r="EM396" i="1"/>
  <c r="EM397" i="1"/>
  <c r="EM398" i="1"/>
  <c r="EM399" i="1"/>
  <c r="EM400" i="1"/>
  <c r="EM401" i="1"/>
  <c r="EM402" i="1"/>
  <c r="EM403" i="1"/>
  <c r="EM404" i="1"/>
  <c r="EM405" i="1"/>
  <c r="EM406" i="1"/>
  <c r="EM407" i="1"/>
  <c r="EM408" i="1"/>
  <c r="EM409" i="1"/>
  <c r="EM410" i="1"/>
  <c r="EM411" i="1"/>
  <c r="EM412" i="1"/>
  <c r="EM413" i="1"/>
  <c r="EM414" i="1"/>
  <c r="EM415" i="1"/>
  <c r="EM416" i="1"/>
  <c r="EM417" i="1"/>
  <c r="EM418" i="1"/>
  <c r="EM419" i="1"/>
  <c r="EM420" i="1"/>
  <c r="EM421" i="1"/>
  <c r="EM422" i="1"/>
  <c r="EM423" i="1"/>
  <c r="EM424" i="1"/>
  <c r="EM425" i="1"/>
  <c r="EM426" i="1"/>
  <c r="EM427" i="1"/>
  <c r="EM428" i="1"/>
  <c r="EM429" i="1"/>
  <c r="EM430" i="1"/>
  <c r="EM431" i="1"/>
  <c r="EM432" i="1"/>
  <c r="EM433" i="1"/>
  <c r="EM434" i="1"/>
  <c r="EM435" i="1"/>
  <c r="EM436" i="1"/>
  <c r="EM437" i="1"/>
  <c r="EM438" i="1"/>
  <c r="EM439" i="1"/>
  <c r="EM440" i="1"/>
  <c r="EM441" i="1"/>
  <c r="EM442" i="1"/>
  <c r="EM443" i="1"/>
  <c r="EM444" i="1"/>
  <c r="EM445" i="1"/>
  <c r="EM446" i="1"/>
  <c r="EM447" i="1"/>
  <c r="EM448" i="1"/>
  <c r="EM449" i="1"/>
  <c r="EM450" i="1"/>
  <c r="EM451" i="1"/>
  <c r="EM452" i="1"/>
  <c r="EM453" i="1"/>
  <c r="EM454" i="1"/>
  <c r="EM455" i="1"/>
  <c r="EM456" i="1"/>
  <c r="EM457" i="1"/>
  <c r="EM458" i="1"/>
  <c r="EM459" i="1"/>
  <c r="EM460" i="1"/>
  <c r="EM461" i="1"/>
  <c r="EM462" i="1"/>
  <c r="EM463" i="1"/>
  <c r="EM464" i="1"/>
  <c r="EM465" i="1"/>
  <c r="EM466" i="1"/>
  <c r="EM467" i="1"/>
  <c r="EM468" i="1"/>
  <c r="EM469" i="1"/>
  <c r="EM470" i="1"/>
  <c r="EM471" i="1"/>
  <c r="EM472" i="1"/>
  <c r="EM473" i="1"/>
  <c r="EM474" i="1"/>
  <c r="EM475" i="1"/>
  <c r="EM476" i="1"/>
  <c r="EM477" i="1"/>
  <c r="EM478" i="1"/>
  <c r="EM479" i="1"/>
  <c r="EM480" i="1"/>
  <c r="EM481" i="1"/>
  <c r="EM482" i="1"/>
  <c r="EM483" i="1"/>
  <c r="EM484" i="1"/>
  <c r="EM485" i="1"/>
  <c r="EM486" i="1"/>
  <c r="EM487" i="1"/>
  <c r="EM488" i="1"/>
  <c r="EM489" i="1"/>
  <c r="EM490" i="1"/>
  <c r="EM491" i="1"/>
  <c r="EM492" i="1"/>
  <c r="EM493" i="1"/>
  <c r="EM494" i="1"/>
  <c r="EM495" i="1"/>
  <c r="EM496" i="1"/>
  <c r="EM497" i="1"/>
  <c r="EM498" i="1"/>
  <c r="EM499" i="1"/>
  <c r="EM500" i="1"/>
  <c r="EM501" i="1"/>
  <c r="EM502" i="1"/>
  <c r="EM503" i="1"/>
  <c r="EM504" i="1"/>
  <c r="EM505" i="1"/>
  <c r="EM506" i="1"/>
  <c r="EM507" i="1"/>
  <c r="EM508" i="1"/>
  <c r="EM509" i="1"/>
  <c r="EM510" i="1"/>
  <c r="EM511" i="1"/>
  <c r="EM512" i="1"/>
  <c r="EM513" i="1"/>
  <c r="EM514" i="1"/>
  <c r="EM515" i="1"/>
  <c r="EM516" i="1"/>
  <c r="EM517" i="1"/>
  <c r="EM518" i="1"/>
  <c r="EM519" i="1"/>
  <c r="EM520" i="1"/>
  <c r="EM521" i="1"/>
  <c r="EM522" i="1"/>
  <c r="EM523" i="1"/>
  <c r="EM524" i="1"/>
  <c r="EM525" i="1"/>
  <c r="EM526" i="1"/>
  <c r="EM527" i="1"/>
  <c r="EM528" i="1"/>
  <c r="EM529" i="1"/>
  <c r="EM530" i="1"/>
  <c r="EM531" i="1"/>
  <c r="EM532" i="1"/>
  <c r="EM533" i="1"/>
  <c r="EM534" i="1"/>
  <c r="EM535" i="1"/>
  <c r="EM536" i="1"/>
  <c r="EM537" i="1"/>
  <c r="EM538" i="1"/>
  <c r="EM539" i="1"/>
  <c r="EM540" i="1"/>
  <c r="EM541" i="1"/>
  <c r="EM542" i="1"/>
  <c r="EM543" i="1"/>
  <c r="EM544" i="1"/>
  <c r="EM545" i="1"/>
  <c r="EM546" i="1"/>
  <c r="EM547" i="1"/>
  <c r="EM548" i="1"/>
  <c r="EM549" i="1"/>
  <c r="EM550" i="1"/>
  <c r="EM551" i="1"/>
  <c r="EM552" i="1"/>
  <c r="EM553" i="1"/>
  <c r="EM554" i="1"/>
  <c r="EM555" i="1"/>
  <c r="EM556" i="1"/>
  <c r="EM557" i="1"/>
  <c r="EM558" i="1"/>
  <c r="EM559" i="1"/>
  <c r="EM560" i="1"/>
  <c r="EM561" i="1"/>
  <c r="EM562" i="1"/>
  <c r="EM563" i="1"/>
  <c r="EM564" i="1"/>
  <c r="EM565" i="1"/>
  <c r="EM566" i="1"/>
  <c r="EM567" i="1"/>
  <c r="EM568" i="1"/>
  <c r="EM569" i="1"/>
  <c r="EM570" i="1"/>
  <c r="EM571" i="1"/>
  <c r="EM572" i="1"/>
  <c r="EM573" i="1"/>
  <c r="EM574" i="1"/>
  <c r="EM575" i="1"/>
  <c r="EM576" i="1"/>
  <c r="EM577" i="1"/>
  <c r="EM578" i="1"/>
  <c r="EM579" i="1"/>
  <c r="EM580" i="1"/>
  <c r="EM581" i="1"/>
  <c r="EM582" i="1"/>
  <c r="EM583" i="1"/>
  <c r="EM584" i="1"/>
  <c r="EM585" i="1"/>
  <c r="EM586" i="1"/>
  <c r="EM587" i="1"/>
  <c r="EM588" i="1"/>
  <c r="EM589" i="1"/>
  <c r="EM590" i="1"/>
  <c r="EM591" i="1"/>
  <c r="EM592" i="1"/>
  <c r="EM593" i="1"/>
  <c r="EM594" i="1"/>
  <c r="EM595" i="1"/>
  <c r="EM596" i="1"/>
  <c r="EM597" i="1"/>
  <c r="EM598" i="1"/>
  <c r="EM599" i="1"/>
  <c r="EM600" i="1"/>
  <c r="EM601" i="1"/>
  <c r="EM602" i="1"/>
  <c r="EM603" i="1"/>
  <c r="EM604" i="1"/>
  <c r="EM605" i="1"/>
  <c r="EM606" i="1"/>
  <c r="EM607" i="1"/>
  <c r="EM608" i="1"/>
  <c r="EM609" i="1"/>
  <c r="EM610" i="1"/>
  <c r="EM611" i="1"/>
  <c r="EM612" i="1"/>
  <c r="EM613" i="1"/>
  <c r="EM614" i="1"/>
  <c r="EM615" i="1"/>
  <c r="EM616" i="1"/>
  <c r="EM617" i="1"/>
  <c r="EM618" i="1"/>
  <c r="EM619" i="1"/>
  <c r="EM620" i="1"/>
  <c r="EM621" i="1"/>
  <c r="EM622" i="1"/>
  <c r="EM623" i="1"/>
  <c r="EM624" i="1"/>
  <c r="EM625" i="1"/>
  <c r="EM626" i="1"/>
  <c r="EM627" i="1"/>
  <c r="EM628" i="1"/>
  <c r="EM629" i="1"/>
  <c r="EM630" i="1"/>
  <c r="EM631" i="1"/>
  <c r="EM632" i="1"/>
  <c r="EM633" i="1"/>
  <c r="EM634" i="1"/>
  <c r="EM635" i="1"/>
  <c r="EM636" i="1"/>
  <c r="EM637" i="1"/>
  <c r="EM638" i="1"/>
  <c r="EM639" i="1"/>
  <c r="EM640" i="1"/>
  <c r="EM641" i="1"/>
  <c r="EM642" i="1"/>
  <c r="EM643" i="1"/>
  <c r="EM644" i="1"/>
  <c r="EM645" i="1"/>
  <c r="EM646" i="1"/>
  <c r="EM647" i="1"/>
  <c r="EM648" i="1"/>
  <c r="EM649" i="1"/>
  <c r="EM650" i="1"/>
  <c r="EM651" i="1"/>
  <c r="EM652" i="1"/>
  <c r="EM653" i="1"/>
  <c r="EM654" i="1"/>
  <c r="EM655" i="1"/>
  <c r="EM656" i="1"/>
  <c r="EM657" i="1"/>
  <c r="EM658" i="1"/>
  <c r="EM659" i="1"/>
  <c r="EM660" i="1"/>
  <c r="EM661" i="1"/>
  <c r="EM662" i="1"/>
  <c r="EM663" i="1"/>
  <c r="EM664" i="1"/>
  <c r="EM665" i="1"/>
  <c r="EM666" i="1"/>
  <c r="EM667" i="1"/>
  <c r="EM668" i="1"/>
  <c r="EM669" i="1"/>
  <c r="EM670" i="1"/>
  <c r="EM671" i="1"/>
  <c r="EM672" i="1"/>
  <c r="EM673" i="1"/>
  <c r="EM674" i="1"/>
  <c r="EM675" i="1"/>
  <c r="EM676" i="1"/>
  <c r="EM677" i="1"/>
  <c r="EM678" i="1"/>
  <c r="EM679" i="1"/>
  <c r="EM680" i="1"/>
  <c r="EM681" i="1"/>
  <c r="EM682" i="1"/>
  <c r="EM683" i="1"/>
  <c r="EM684" i="1"/>
  <c r="EM685" i="1"/>
  <c r="EM686" i="1"/>
  <c r="EM687" i="1"/>
  <c r="EM688" i="1"/>
  <c r="EM689" i="1"/>
  <c r="EM690" i="1"/>
  <c r="EM691" i="1"/>
  <c r="EM692" i="1"/>
  <c r="EM693" i="1"/>
  <c r="EM694" i="1"/>
  <c r="EM695" i="1"/>
  <c r="EM696" i="1"/>
  <c r="EM697" i="1"/>
  <c r="EM698" i="1"/>
  <c r="EM699" i="1"/>
  <c r="EM700" i="1"/>
  <c r="EM701" i="1"/>
  <c r="EM702" i="1"/>
  <c r="EM703" i="1"/>
  <c r="EM704" i="1"/>
  <c r="EM705" i="1"/>
  <c r="EM706" i="1"/>
  <c r="EM707" i="1"/>
  <c r="EM708" i="1"/>
  <c r="EM709" i="1"/>
  <c r="EM710" i="1"/>
  <c r="EM711" i="1"/>
  <c r="EM712" i="1"/>
  <c r="EM713" i="1"/>
  <c r="EM714" i="1"/>
  <c r="EM715" i="1"/>
  <c r="EM716" i="1"/>
  <c r="EM717" i="1"/>
  <c r="EM718" i="1"/>
  <c r="EM719" i="1"/>
  <c r="EM720" i="1"/>
  <c r="EM721" i="1"/>
  <c r="EM722" i="1"/>
  <c r="EM723" i="1"/>
  <c r="EM724" i="1"/>
  <c r="EM725" i="1"/>
  <c r="EM726" i="1"/>
  <c r="EM727" i="1"/>
  <c r="EM728" i="1"/>
  <c r="EM729" i="1"/>
  <c r="EM730" i="1"/>
  <c r="EM731" i="1"/>
  <c r="EM732" i="1"/>
  <c r="EM733" i="1"/>
  <c r="EM734" i="1"/>
  <c r="EM735" i="1"/>
  <c r="EM736" i="1"/>
  <c r="EM737" i="1"/>
  <c r="EM738" i="1"/>
  <c r="EM739" i="1"/>
  <c r="EM740" i="1"/>
  <c r="EM741" i="1"/>
  <c r="EM742" i="1"/>
  <c r="EM743" i="1"/>
  <c r="EM744" i="1"/>
  <c r="EM745" i="1"/>
  <c r="EM746" i="1"/>
  <c r="EM747" i="1"/>
  <c r="EM748" i="1"/>
  <c r="EM749" i="1"/>
  <c r="EM750" i="1"/>
  <c r="EM751" i="1"/>
  <c r="EM752" i="1"/>
  <c r="EM753" i="1"/>
  <c r="EM754" i="1"/>
  <c r="EM755" i="1"/>
  <c r="EM756" i="1"/>
  <c r="EM757" i="1"/>
  <c r="EM758" i="1"/>
  <c r="EM759" i="1"/>
  <c r="EM760" i="1"/>
  <c r="EM761" i="1"/>
  <c r="EM762" i="1"/>
  <c r="EM763" i="1"/>
  <c r="EM764" i="1"/>
  <c r="EM765" i="1"/>
  <c r="EM766" i="1"/>
  <c r="EM767" i="1"/>
  <c r="EM768" i="1"/>
  <c r="EM769" i="1"/>
  <c r="EM770" i="1"/>
  <c r="EM771" i="1"/>
  <c r="EM772" i="1"/>
  <c r="EM773" i="1"/>
  <c r="EM774" i="1"/>
  <c r="EM775" i="1"/>
  <c r="EM776" i="1"/>
  <c r="EM777" i="1"/>
  <c r="EM778" i="1"/>
  <c r="EM779" i="1"/>
  <c r="EM780" i="1"/>
  <c r="EM781" i="1"/>
  <c r="EM782" i="1"/>
  <c r="EM783" i="1"/>
  <c r="EM784" i="1"/>
  <c r="EM785" i="1"/>
  <c r="EM786" i="1"/>
  <c r="EM787" i="1"/>
  <c r="EM788" i="1"/>
  <c r="EM789" i="1"/>
  <c r="EM790" i="1"/>
  <c r="EM791" i="1"/>
  <c r="EM792" i="1"/>
  <c r="EM793" i="1"/>
  <c r="EM794" i="1"/>
  <c r="EM795" i="1"/>
  <c r="EM796" i="1"/>
  <c r="EM797" i="1"/>
  <c r="EM798" i="1"/>
  <c r="EM799" i="1"/>
  <c r="EM800" i="1"/>
  <c r="EM801" i="1"/>
  <c r="EM802" i="1"/>
  <c r="EM803" i="1"/>
  <c r="EM804" i="1"/>
  <c r="EM805" i="1"/>
  <c r="EM806" i="1"/>
  <c r="EM807" i="1"/>
  <c r="EM808" i="1"/>
  <c r="EM809" i="1"/>
  <c r="EM810" i="1"/>
  <c r="EM811" i="1"/>
  <c r="EM812" i="1"/>
  <c r="EM813" i="1"/>
  <c r="EM814" i="1"/>
  <c r="EM815" i="1"/>
  <c r="EM816" i="1"/>
  <c r="EM817" i="1"/>
  <c r="EM818" i="1"/>
  <c r="EM819" i="1"/>
  <c r="EM820" i="1"/>
  <c r="EM821" i="1"/>
  <c r="EM822" i="1"/>
  <c r="EM823" i="1"/>
  <c r="EM824" i="1"/>
  <c r="EM825" i="1"/>
  <c r="EM826" i="1"/>
  <c r="EM827" i="1"/>
  <c r="EM828" i="1"/>
  <c r="EM829" i="1"/>
  <c r="EM830" i="1"/>
  <c r="EM831" i="1"/>
  <c r="EM832" i="1"/>
  <c r="EM833" i="1"/>
  <c r="EM834" i="1"/>
  <c r="EM835" i="1"/>
  <c r="EM836" i="1"/>
  <c r="EM837" i="1"/>
  <c r="EM838" i="1"/>
  <c r="EM839" i="1"/>
  <c r="EM840" i="1"/>
  <c r="EM841" i="1"/>
  <c r="EM842" i="1"/>
  <c r="EM843" i="1"/>
  <c r="EM844" i="1"/>
  <c r="EM845" i="1"/>
  <c r="EM846" i="1"/>
  <c r="EM847" i="1"/>
  <c r="EM848" i="1"/>
  <c r="EM849" i="1"/>
  <c r="EM850" i="1"/>
  <c r="EM851" i="1"/>
  <c r="EM852" i="1"/>
  <c r="EM853" i="1"/>
  <c r="EM854" i="1"/>
  <c r="EM855" i="1"/>
  <c r="EM856" i="1"/>
  <c r="EM857" i="1"/>
  <c r="EM858" i="1"/>
  <c r="EM859" i="1"/>
  <c r="EM860" i="1"/>
  <c r="EM861" i="1"/>
  <c r="EM862" i="1"/>
  <c r="EM863" i="1"/>
  <c r="EM864" i="1"/>
  <c r="EM865" i="1"/>
  <c r="EM866" i="1"/>
  <c r="EM867" i="1"/>
  <c r="EM868" i="1"/>
  <c r="EM869" i="1"/>
  <c r="EM870" i="1"/>
  <c r="EM871" i="1"/>
  <c r="EM872" i="1"/>
  <c r="EM873" i="1"/>
  <c r="EM874" i="1"/>
  <c r="EM875" i="1"/>
  <c r="EM876" i="1"/>
  <c r="EM877" i="1"/>
  <c r="EM878" i="1"/>
  <c r="EM879" i="1"/>
  <c r="EM880" i="1"/>
  <c r="EM881" i="1"/>
  <c r="EM882" i="1"/>
  <c r="EM883" i="1"/>
  <c r="EM884" i="1"/>
  <c r="EM885" i="1"/>
  <c r="EM886" i="1"/>
  <c r="EM887" i="1"/>
  <c r="EM888" i="1"/>
  <c r="EM889" i="1"/>
  <c r="EM890" i="1"/>
  <c r="EM891" i="1"/>
  <c r="EM892" i="1"/>
  <c r="EM893" i="1"/>
  <c r="EM894" i="1"/>
  <c r="EM895" i="1"/>
  <c r="EM896" i="1"/>
  <c r="EM897" i="1"/>
  <c r="EM898" i="1"/>
  <c r="EM899" i="1"/>
  <c r="EM900" i="1"/>
  <c r="EM901" i="1"/>
  <c r="EM902" i="1"/>
  <c r="EM903" i="1"/>
  <c r="EM904" i="1"/>
  <c r="EM905" i="1"/>
  <c r="EM906" i="1"/>
  <c r="EM907" i="1"/>
  <c r="EM908" i="1"/>
  <c r="EM909" i="1"/>
  <c r="EM910" i="1"/>
  <c r="EM911" i="1"/>
  <c r="EM912" i="1"/>
  <c r="EM913" i="1"/>
  <c r="EM914" i="1"/>
  <c r="EM915" i="1"/>
  <c r="EM916" i="1"/>
  <c r="EM917" i="1"/>
  <c r="EM918" i="1"/>
  <c r="EM919" i="1"/>
  <c r="EM920" i="1"/>
  <c r="EM921" i="1"/>
  <c r="EM922" i="1"/>
  <c r="EM923" i="1"/>
  <c r="EM924" i="1"/>
  <c r="EM925" i="1"/>
  <c r="EM926" i="1"/>
  <c r="EM927" i="1"/>
  <c r="EM928" i="1"/>
  <c r="EM929" i="1"/>
  <c r="EM930" i="1"/>
  <c r="EM931" i="1"/>
  <c r="EM932" i="1"/>
  <c r="EM933" i="1"/>
  <c r="EM934" i="1"/>
  <c r="EM935" i="1"/>
  <c r="EM936" i="1"/>
  <c r="EM937" i="1"/>
  <c r="EM938" i="1"/>
  <c r="EM939" i="1"/>
  <c r="EM940" i="1"/>
  <c r="EM941" i="1"/>
  <c r="EM942" i="1"/>
  <c r="EM943" i="1"/>
  <c r="EM944" i="1"/>
  <c r="EM945" i="1"/>
  <c r="EM946" i="1"/>
  <c r="EM947" i="1"/>
  <c r="EM948" i="1"/>
  <c r="EM949" i="1"/>
  <c r="EM950" i="1"/>
  <c r="EM951" i="1"/>
  <c r="EM952" i="1"/>
  <c r="EM953" i="1"/>
  <c r="EM954" i="1"/>
  <c r="EM955" i="1"/>
  <c r="EM956" i="1"/>
  <c r="EM957" i="1"/>
  <c r="EM958" i="1"/>
  <c r="EM959" i="1"/>
  <c r="EM960" i="1"/>
  <c r="EM961" i="1"/>
  <c r="EM962" i="1"/>
  <c r="EM963" i="1"/>
  <c r="EM964" i="1"/>
  <c r="EM965" i="1"/>
  <c r="EM966" i="1"/>
  <c r="EM967" i="1"/>
  <c r="EM968" i="1"/>
  <c r="EM969" i="1"/>
  <c r="EM970" i="1"/>
  <c r="EM971" i="1"/>
  <c r="EM972" i="1"/>
  <c r="EM973" i="1"/>
  <c r="EM974" i="1"/>
  <c r="EM975" i="1"/>
  <c r="EM976" i="1"/>
  <c r="EM977" i="1"/>
  <c r="EM978" i="1"/>
  <c r="EM979" i="1"/>
  <c r="EM980" i="1"/>
  <c r="EM981" i="1"/>
  <c r="EM982" i="1"/>
  <c r="EM983" i="1"/>
  <c r="EM984" i="1"/>
  <c r="EM985" i="1"/>
  <c r="EM986" i="1"/>
  <c r="EM987" i="1"/>
  <c r="EM988" i="1"/>
  <c r="EM989" i="1"/>
  <c r="EM990" i="1"/>
  <c r="EM991" i="1"/>
  <c r="EM992" i="1"/>
  <c r="EM993" i="1"/>
  <c r="EM994" i="1"/>
  <c r="EM995" i="1"/>
  <c r="EM996" i="1"/>
  <c r="EM997" i="1"/>
  <c r="EM998" i="1"/>
  <c r="EM999" i="1"/>
  <c r="EM1000" i="1"/>
  <c r="EM1001" i="1"/>
  <c r="EM1002" i="1"/>
  <c r="EM1003" i="1"/>
  <c r="EM1004" i="1"/>
  <c r="EM1005" i="1"/>
  <c r="EL6" i="1"/>
  <c r="EL7" i="1"/>
  <c r="EL8" i="1"/>
  <c r="EL9" i="1"/>
  <c r="EL10" i="1"/>
  <c r="EL11" i="1"/>
  <c r="EL12" i="1"/>
  <c r="EL13" i="1"/>
  <c r="EL14" i="1"/>
  <c r="EL15" i="1"/>
  <c r="EL16" i="1"/>
  <c r="EL17" i="1"/>
  <c r="EL18" i="1"/>
  <c r="EL19" i="1"/>
  <c r="EL20" i="1"/>
  <c r="EL21" i="1"/>
  <c r="EL22" i="1"/>
  <c r="EL23" i="1"/>
  <c r="EL24" i="1"/>
  <c r="EL25" i="1"/>
  <c r="EL26" i="1"/>
  <c r="EL27" i="1"/>
  <c r="EL28" i="1"/>
  <c r="EL29" i="1"/>
  <c r="EL30" i="1"/>
  <c r="EL31" i="1"/>
  <c r="EL32" i="1"/>
  <c r="EL33" i="1"/>
  <c r="EL34" i="1"/>
  <c r="EL35" i="1"/>
  <c r="EL36" i="1"/>
  <c r="EL37" i="1"/>
  <c r="EL38" i="1"/>
  <c r="EL39" i="1"/>
  <c r="EL40" i="1"/>
  <c r="EL41" i="1"/>
  <c r="EL42" i="1"/>
  <c r="EL43" i="1"/>
  <c r="EL44" i="1"/>
  <c r="EL45" i="1"/>
  <c r="EL46" i="1"/>
  <c r="EL47" i="1"/>
  <c r="EL48" i="1"/>
  <c r="EL49" i="1"/>
  <c r="EL50" i="1"/>
  <c r="EL51" i="1"/>
  <c r="EL52" i="1"/>
  <c r="EL53" i="1"/>
  <c r="EL54" i="1"/>
  <c r="EL55" i="1"/>
  <c r="EL56" i="1"/>
  <c r="EL57" i="1"/>
  <c r="EL58" i="1"/>
  <c r="EL59" i="1"/>
  <c r="EL60" i="1"/>
  <c r="EL61" i="1"/>
  <c r="EL62" i="1"/>
  <c r="EL63" i="1"/>
  <c r="EL64" i="1"/>
  <c r="EL65" i="1"/>
  <c r="EL66" i="1"/>
  <c r="EL67" i="1"/>
  <c r="EL68" i="1"/>
  <c r="EL69" i="1"/>
  <c r="EL70" i="1"/>
  <c r="EL71" i="1"/>
  <c r="EL72" i="1"/>
  <c r="EL73" i="1"/>
  <c r="EL74" i="1"/>
  <c r="EL75" i="1"/>
  <c r="EL76" i="1"/>
  <c r="EL77" i="1"/>
  <c r="EL78" i="1"/>
  <c r="EL79" i="1"/>
  <c r="EL80" i="1"/>
  <c r="EL81" i="1"/>
  <c r="EL82" i="1"/>
  <c r="EL83" i="1"/>
  <c r="EL84" i="1"/>
  <c r="EL85" i="1"/>
  <c r="EL86" i="1"/>
  <c r="EL87" i="1"/>
  <c r="EL88" i="1"/>
  <c r="EL89" i="1"/>
  <c r="EL90" i="1"/>
  <c r="EL91" i="1"/>
  <c r="EL92" i="1"/>
  <c r="EL93" i="1"/>
  <c r="EL94" i="1"/>
  <c r="EL95" i="1"/>
  <c r="EL96" i="1"/>
  <c r="EL97" i="1"/>
  <c r="EL98" i="1"/>
  <c r="EL99" i="1"/>
  <c r="EL100" i="1"/>
  <c r="EL101" i="1"/>
  <c r="EL102" i="1"/>
  <c r="EL103" i="1"/>
  <c r="EL104" i="1"/>
  <c r="EL105" i="1"/>
  <c r="EL106" i="1"/>
  <c r="EL107" i="1"/>
  <c r="EL108" i="1"/>
  <c r="EL109" i="1"/>
  <c r="EL110" i="1"/>
  <c r="EL111" i="1"/>
  <c r="EL112" i="1"/>
  <c r="EL113" i="1"/>
  <c r="EL114" i="1"/>
  <c r="EL115" i="1"/>
  <c r="EL116" i="1"/>
  <c r="EL117" i="1"/>
  <c r="EL118" i="1"/>
  <c r="EL119" i="1"/>
  <c r="EL120" i="1"/>
  <c r="EL121" i="1"/>
  <c r="EL122" i="1"/>
  <c r="EL123" i="1"/>
  <c r="EL124" i="1"/>
  <c r="EL125" i="1"/>
  <c r="EL126" i="1"/>
  <c r="EL127" i="1"/>
  <c r="EL128" i="1"/>
  <c r="EL129" i="1"/>
  <c r="EL130" i="1"/>
  <c r="EL131" i="1"/>
  <c r="EL132" i="1"/>
  <c r="EL133" i="1"/>
  <c r="EL134" i="1"/>
  <c r="EL135" i="1"/>
  <c r="EL136" i="1"/>
  <c r="EL137" i="1"/>
  <c r="EL138" i="1"/>
  <c r="EL139" i="1"/>
  <c r="EL140" i="1"/>
  <c r="EL141" i="1"/>
  <c r="EL142" i="1"/>
  <c r="EL143" i="1"/>
  <c r="EL144" i="1"/>
  <c r="EL145" i="1"/>
  <c r="EL146" i="1"/>
  <c r="EL147" i="1"/>
  <c r="EL148" i="1"/>
  <c r="EL149" i="1"/>
  <c r="EL150" i="1"/>
  <c r="EL151" i="1"/>
  <c r="EL152" i="1"/>
  <c r="EL153" i="1"/>
  <c r="EL154" i="1"/>
  <c r="EL155" i="1"/>
  <c r="EL156" i="1"/>
  <c r="EL157" i="1"/>
  <c r="EL158" i="1"/>
  <c r="EL159" i="1"/>
  <c r="EL160" i="1"/>
  <c r="EL161" i="1"/>
  <c r="EL162" i="1"/>
  <c r="EL163" i="1"/>
  <c r="EL164" i="1"/>
  <c r="EL165" i="1"/>
  <c r="EL166" i="1"/>
  <c r="EL167" i="1"/>
  <c r="EL168" i="1"/>
  <c r="EL169" i="1"/>
  <c r="EL170" i="1"/>
  <c r="EL171" i="1"/>
  <c r="EL172" i="1"/>
  <c r="EL173" i="1"/>
  <c r="EL174" i="1"/>
  <c r="EL175" i="1"/>
  <c r="EL176" i="1"/>
  <c r="EL177" i="1"/>
  <c r="EL178" i="1"/>
  <c r="EL179" i="1"/>
  <c r="EL180" i="1"/>
  <c r="EL181" i="1"/>
  <c r="EL182" i="1"/>
  <c r="EL183" i="1"/>
  <c r="EL184" i="1"/>
  <c r="EL185" i="1"/>
  <c r="EL186" i="1"/>
  <c r="EL187" i="1"/>
  <c r="EL188" i="1"/>
  <c r="EL189" i="1"/>
  <c r="EL190" i="1"/>
  <c r="EL191" i="1"/>
  <c r="EL192" i="1"/>
  <c r="EL193" i="1"/>
  <c r="EL194" i="1"/>
  <c r="EL195" i="1"/>
  <c r="EL196" i="1"/>
  <c r="EL197" i="1"/>
  <c r="EL198" i="1"/>
  <c r="EL199" i="1"/>
  <c r="EL200" i="1"/>
  <c r="EL201" i="1"/>
  <c r="EL202" i="1"/>
  <c r="EL203" i="1"/>
  <c r="EL204" i="1"/>
  <c r="EL205" i="1"/>
  <c r="EL206" i="1"/>
  <c r="EL207" i="1"/>
  <c r="EL208" i="1"/>
  <c r="EL209" i="1"/>
  <c r="EL210" i="1"/>
  <c r="EL211" i="1"/>
  <c r="EL212" i="1"/>
  <c r="EL213" i="1"/>
  <c r="EL214" i="1"/>
  <c r="EL215" i="1"/>
  <c r="EL216" i="1"/>
  <c r="EL217" i="1"/>
  <c r="EL218" i="1"/>
  <c r="EL219" i="1"/>
  <c r="EL220" i="1"/>
  <c r="EL221" i="1"/>
  <c r="EL222" i="1"/>
  <c r="EL223" i="1"/>
  <c r="EL224" i="1"/>
  <c r="EL225" i="1"/>
  <c r="EL226" i="1"/>
  <c r="EL227" i="1"/>
  <c r="EL228" i="1"/>
  <c r="EL229" i="1"/>
  <c r="EL230" i="1"/>
  <c r="EL231" i="1"/>
  <c r="EL232" i="1"/>
  <c r="EL233" i="1"/>
  <c r="EL234" i="1"/>
  <c r="EL235" i="1"/>
  <c r="EL236" i="1"/>
  <c r="EL237" i="1"/>
  <c r="EL238" i="1"/>
  <c r="EL239" i="1"/>
  <c r="EL240" i="1"/>
  <c r="EL241" i="1"/>
  <c r="EL242" i="1"/>
  <c r="EL243" i="1"/>
  <c r="EL244" i="1"/>
  <c r="EL245" i="1"/>
  <c r="EL246" i="1"/>
  <c r="EL247" i="1"/>
  <c r="EL248" i="1"/>
  <c r="EL249" i="1"/>
  <c r="EL250" i="1"/>
  <c r="EL251" i="1"/>
  <c r="EL252" i="1"/>
  <c r="EL253" i="1"/>
  <c r="EL254" i="1"/>
  <c r="EL255" i="1"/>
  <c r="EL256" i="1"/>
  <c r="EL257" i="1"/>
  <c r="EL258" i="1"/>
  <c r="EL259" i="1"/>
  <c r="EL260" i="1"/>
  <c r="EL261" i="1"/>
  <c r="EL262" i="1"/>
  <c r="EL263" i="1"/>
  <c r="EL264" i="1"/>
  <c r="EL265" i="1"/>
  <c r="EL266" i="1"/>
  <c r="EL267" i="1"/>
  <c r="EL268" i="1"/>
  <c r="EL269" i="1"/>
  <c r="EL270" i="1"/>
  <c r="EL271" i="1"/>
  <c r="EL272" i="1"/>
  <c r="EL273" i="1"/>
  <c r="EL274" i="1"/>
  <c r="EL275" i="1"/>
  <c r="EL276" i="1"/>
  <c r="EL277" i="1"/>
  <c r="EL278" i="1"/>
  <c r="EL279" i="1"/>
  <c r="EL280" i="1"/>
  <c r="EL281" i="1"/>
  <c r="EL282" i="1"/>
  <c r="EL283" i="1"/>
  <c r="EL284" i="1"/>
  <c r="EL285" i="1"/>
  <c r="EL286" i="1"/>
  <c r="EL287" i="1"/>
  <c r="EL288" i="1"/>
  <c r="EL289" i="1"/>
  <c r="EL290" i="1"/>
  <c r="EL291" i="1"/>
  <c r="EL292" i="1"/>
  <c r="EL293" i="1"/>
  <c r="EL294" i="1"/>
  <c r="EL295" i="1"/>
  <c r="EL296" i="1"/>
  <c r="EL297" i="1"/>
  <c r="EL298" i="1"/>
  <c r="EL299" i="1"/>
  <c r="EL300" i="1"/>
  <c r="EL301" i="1"/>
  <c r="EL302" i="1"/>
  <c r="EL303" i="1"/>
  <c r="EL304" i="1"/>
  <c r="EL305" i="1"/>
  <c r="EL306" i="1"/>
  <c r="EL307" i="1"/>
  <c r="EL308" i="1"/>
  <c r="EL309" i="1"/>
  <c r="EL310" i="1"/>
  <c r="EL311" i="1"/>
  <c r="EL312" i="1"/>
  <c r="EL313" i="1"/>
  <c r="EL314" i="1"/>
  <c r="EL315" i="1"/>
  <c r="EL316" i="1"/>
  <c r="EL317" i="1"/>
  <c r="EL318" i="1"/>
  <c r="EL319" i="1"/>
  <c r="EL320" i="1"/>
  <c r="EL321" i="1"/>
  <c r="EL322" i="1"/>
  <c r="EL323" i="1"/>
  <c r="EL324" i="1"/>
  <c r="EL325" i="1"/>
  <c r="EL326" i="1"/>
  <c r="EL327" i="1"/>
  <c r="EL328" i="1"/>
  <c r="EL329" i="1"/>
  <c r="EL330" i="1"/>
  <c r="EL331" i="1"/>
  <c r="EL332" i="1"/>
  <c r="EL333" i="1"/>
  <c r="EL334" i="1"/>
  <c r="EL335" i="1"/>
  <c r="EL336" i="1"/>
  <c r="EL337" i="1"/>
  <c r="EL338" i="1"/>
  <c r="EL339" i="1"/>
  <c r="EL340" i="1"/>
  <c r="EL341" i="1"/>
  <c r="EL342" i="1"/>
  <c r="EL343" i="1"/>
  <c r="EL344" i="1"/>
  <c r="EL345" i="1"/>
  <c r="EL346" i="1"/>
  <c r="EL347" i="1"/>
  <c r="EL348" i="1"/>
  <c r="EL349" i="1"/>
  <c r="EL350" i="1"/>
  <c r="EL351" i="1"/>
  <c r="EL352" i="1"/>
  <c r="EL353" i="1"/>
  <c r="EL354" i="1"/>
  <c r="EL355" i="1"/>
  <c r="EL356" i="1"/>
  <c r="EL357" i="1"/>
  <c r="EL358" i="1"/>
  <c r="EL359" i="1"/>
  <c r="EL360" i="1"/>
  <c r="EL361" i="1"/>
  <c r="EL362" i="1"/>
  <c r="EL363" i="1"/>
  <c r="EL364" i="1"/>
  <c r="EL365" i="1"/>
  <c r="EL366" i="1"/>
  <c r="EL367" i="1"/>
  <c r="EL368" i="1"/>
  <c r="EL369" i="1"/>
  <c r="EL370" i="1"/>
  <c r="EL371" i="1"/>
  <c r="EL372" i="1"/>
  <c r="EL373" i="1"/>
  <c r="EL374" i="1"/>
  <c r="EL375" i="1"/>
  <c r="EL376" i="1"/>
  <c r="EL377" i="1"/>
  <c r="EL378" i="1"/>
  <c r="EL379" i="1"/>
  <c r="EL380" i="1"/>
  <c r="EL381" i="1"/>
  <c r="EL382" i="1"/>
  <c r="EL383" i="1"/>
  <c r="EL384" i="1"/>
  <c r="EL385" i="1"/>
  <c r="EL386" i="1"/>
  <c r="EL387" i="1"/>
  <c r="EL388" i="1"/>
  <c r="EL389" i="1"/>
  <c r="EL390" i="1"/>
  <c r="EL391" i="1"/>
  <c r="EL392" i="1"/>
  <c r="EL393" i="1"/>
  <c r="EL394" i="1"/>
  <c r="EL395" i="1"/>
  <c r="EL396" i="1"/>
  <c r="EL397" i="1"/>
  <c r="EL398" i="1"/>
  <c r="EL399" i="1"/>
  <c r="EL400" i="1"/>
  <c r="EL401" i="1"/>
  <c r="EL402" i="1"/>
  <c r="EL403" i="1"/>
  <c r="EL404" i="1"/>
  <c r="EL405" i="1"/>
  <c r="EL406" i="1"/>
  <c r="EL407" i="1"/>
  <c r="EL408" i="1"/>
  <c r="EL409" i="1"/>
  <c r="EL410" i="1"/>
  <c r="EL411" i="1"/>
  <c r="EL412" i="1"/>
  <c r="EL413" i="1"/>
  <c r="EL414" i="1"/>
  <c r="EL415" i="1"/>
  <c r="EL416" i="1"/>
  <c r="EL417" i="1"/>
  <c r="EL418" i="1"/>
  <c r="EL419" i="1"/>
  <c r="EL420" i="1"/>
  <c r="EL421" i="1"/>
  <c r="EL422" i="1"/>
  <c r="EL423" i="1"/>
  <c r="EL424" i="1"/>
  <c r="EL425" i="1"/>
  <c r="EL426" i="1"/>
  <c r="EL427" i="1"/>
  <c r="EL428" i="1"/>
  <c r="EL429" i="1"/>
  <c r="EL430" i="1"/>
  <c r="EL431" i="1"/>
  <c r="EL432" i="1"/>
  <c r="EL433" i="1"/>
  <c r="EL434" i="1"/>
  <c r="EL435" i="1"/>
  <c r="EL436" i="1"/>
  <c r="EL437" i="1"/>
  <c r="EL438" i="1"/>
  <c r="EL439" i="1"/>
  <c r="EL440" i="1"/>
  <c r="EL441" i="1"/>
  <c r="EL442" i="1"/>
  <c r="EL443" i="1"/>
  <c r="EL444" i="1"/>
  <c r="EL445" i="1"/>
  <c r="EL446" i="1"/>
  <c r="EL447" i="1"/>
  <c r="EL448" i="1"/>
  <c r="EL449" i="1"/>
  <c r="EL450" i="1"/>
  <c r="EL451" i="1"/>
  <c r="EL452" i="1"/>
  <c r="EL453" i="1"/>
  <c r="EL454" i="1"/>
  <c r="EL455" i="1"/>
  <c r="EL456" i="1"/>
  <c r="EL457" i="1"/>
  <c r="EL458" i="1"/>
  <c r="EL459" i="1"/>
  <c r="EL460" i="1"/>
  <c r="EL461" i="1"/>
  <c r="EL462" i="1"/>
  <c r="EL463" i="1"/>
  <c r="EL464" i="1"/>
  <c r="EL465" i="1"/>
  <c r="EL466" i="1"/>
  <c r="EL467" i="1"/>
  <c r="EL468" i="1"/>
  <c r="EL469" i="1"/>
  <c r="EL470" i="1"/>
  <c r="EL471" i="1"/>
  <c r="EL472" i="1"/>
  <c r="EL473" i="1"/>
  <c r="EL474" i="1"/>
  <c r="EL475" i="1"/>
  <c r="EL476" i="1"/>
  <c r="EL477" i="1"/>
  <c r="EL478" i="1"/>
  <c r="EL479" i="1"/>
  <c r="EL480" i="1"/>
  <c r="EL481" i="1"/>
  <c r="EL482" i="1"/>
  <c r="EL483" i="1"/>
  <c r="EL484" i="1"/>
  <c r="EL485" i="1"/>
  <c r="EL486" i="1"/>
  <c r="EL487" i="1"/>
  <c r="EL488" i="1"/>
  <c r="EL489" i="1"/>
  <c r="EL490" i="1"/>
  <c r="EL491" i="1"/>
  <c r="EL492" i="1"/>
  <c r="EL493" i="1"/>
  <c r="EL494" i="1"/>
  <c r="EL495" i="1"/>
  <c r="EL496" i="1"/>
  <c r="EL497" i="1"/>
  <c r="EL498" i="1"/>
  <c r="EL499" i="1"/>
  <c r="EL500" i="1"/>
  <c r="EL501" i="1"/>
  <c r="EL502" i="1"/>
  <c r="EL503" i="1"/>
  <c r="EL504" i="1"/>
  <c r="EL505" i="1"/>
  <c r="EL506" i="1"/>
  <c r="EL507" i="1"/>
  <c r="EL508" i="1"/>
  <c r="EL509" i="1"/>
  <c r="EL510" i="1"/>
  <c r="EL511" i="1"/>
  <c r="EL512" i="1"/>
  <c r="EL513" i="1"/>
  <c r="EL514" i="1"/>
  <c r="EL515" i="1"/>
  <c r="EL516" i="1"/>
  <c r="EL517" i="1"/>
  <c r="EL518" i="1"/>
  <c r="EL519" i="1"/>
  <c r="EL520" i="1"/>
  <c r="EL521" i="1"/>
  <c r="EL522" i="1"/>
  <c r="EL523" i="1"/>
  <c r="EL524" i="1"/>
  <c r="EL525" i="1"/>
  <c r="EL526" i="1"/>
  <c r="EL527" i="1"/>
  <c r="EL528" i="1"/>
  <c r="EL529" i="1"/>
  <c r="EL530" i="1"/>
  <c r="EL531" i="1"/>
  <c r="EL532" i="1"/>
  <c r="EL533" i="1"/>
  <c r="EL534" i="1"/>
  <c r="EL535" i="1"/>
  <c r="EL536" i="1"/>
  <c r="EL537" i="1"/>
  <c r="EL538" i="1"/>
  <c r="EL539" i="1"/>
  <c r="EL540" i="1"/>
  <c r="EL541" i="1"/>
  <c r="EL542" i="1"/>
  <c r="EL543" i="1"/>
  <c r="EL544" i="1"/>
  <c r="EL545" i="1"/>
  <c r="EL546" i="1"/>
  <c r="EL547" i="1"/>
  <c r="EL548" i="1"/>
  <c r="EL549" i="1"/>
  <c r="EL550" i="1"/>
  <c r="EL551" i="1"/>
  <c r="EL552" i="1"/>
  <c r="EL553" i="1"/>
  <c r="EL554" i="1"/>
  <c r="EL555" i="1"/>
  <c r="EL556" i="1"/>
  <c r="EL557" i="1"/>
  <c r="EL558" i="1"/>
  <c r="EL559" i="1"/>
  <c r="EL560" i="1"/>
  <c r="EL561" i="1"/>
  <c r="EL562" i="1"/>
  <c r="EL563" i="1"/>
  <c r="EL564" i="1"/>
  <c r="EL565" i="1"/>
  <c r="EL566" i="1"/>
  <c r="EL567" i="1"/>
  <c r="EL568" i="1"/>
  <c r="EL569" i="1"/>
  <c r="EL570" i="1"/>
  <c r="EL571" i="1"/>
  <c r="EL572" i="1"/>
  <c r="EL573" i="1"/>
  <c r="EL574" i="1"/>
  <c r="EL575" i="1"/>
  <c r="EL576" i="1"/>
  <c r="EL577" i="1"/>
  <c r="EL578" i="1"/>
  <c r="EL579" i="1"/>
  <c r="EL580" i="1"/>
  <c r="EL581" i="1"/>
  <c r="EL582" i="1"/>
  <c r="EL583" i="1"/>
  <c r="EL584" i="1"/>
  <c r="EL585" i="1"/>
  <c r="EL586" i="1"/>
  <c r="EL587" i="1"/>
  <c r="EL588" i="1"/>
  <c r="EL589" i="1"/>
  <c r="EL590" i="1"/>
  <c r="EL591" i="1"/>
  <c r="EL592" i="1"/>
  <c r="EL593" i="1"/>
  <c r="EL594" i="1"/>
  <c r="EL595" i="1"/>
  <c r="EL596" i="1"/>
  <c r="EL597" i="1"/>
  <c r="EL598" i="1"/>
  <c r="EL599" i="1"/>
  <c r="EL600" i="1"/>
  <c r="EL601" i="1"/>
  <c r="EL602" i="1"/>
  <c r="EL603" i="1"/>
  <c r="EL604" i="1"/>
  <c r="EL605" i="1"/>
  <c r="EL606" i="1"/>
  <c r="EL607" i="1"/>
  <c r="EL608" i="1"/>
  <c r="EL609" i="1"/>
  <c r="EL610" i="1"/>
  <c r="EL611" i="1"/>
  <c r="EL612" i="1"/>
  <c r="EL613" i="1"/>
  <c r="EL614" i="1"/>
  <c r="EL615" i="1"/>
  <c r="EL616" i="1"/>
  <c r="EL617" i="1"/>
  <c r="EL618" i="1"/>
  <c r="EL619" i="1"/>
  <c r="EL620" i="1"/>
  <c r="EL621" i="1"/>
  <c r="EL622" i="1"/>
  <c r="EL623" i="1"/>
  <c r="EL624" i="1"/>
  <c r="EL625" i="1"/>
  <c r="EL626" i="1"/>
  <c r="EL627" i="1"/>
  <c r="EL628" i="1"/>
  <c r="EL629" i="1"/>
  <c r="EL630" i="1"/>
  <c r="EL631" i="1"/>
  <c r="EL632" i="1"/>
  <c r="EL633" i="1"/>
  <c r="EL634" i="1"/>
  <c r="EL635" i="1"/>
  <c r="EL636" i="1"/>
  <c r="EL637" i="1"/>
  <c r="EL638" i="1"/>
  <c r="EL639" i="1"/>
  <c r="EL640" i="1"/>
  <c r="EL641" i="1"/>
  <c r="EL642" i="1"/>
  <c r="EL643" i="1"/>
  <c r="EL644" i="1"/>
  <c r="EL645" i="1"/>
  <c r="EL646" i="1"/>
  <c r="EL647" i="1"/>
  <c r="EL648" i="1"/>
  <c r="EL649" i="1"/>
  <c r="EL650" i="1"/>
  <c r="EL651" i="1"/>
  <c r="EL652" i="1"/>
  <c r="EL653" i="1"/>
  <c r="EL654" i="1"/>
  <c r="EL655" i="1"/>
  <c r="EL656" i="1"/>
  <c r="EL657" i="1"/>
  <c r="EL658" i="1"/>
  <c r="EL659" i="1"/>
  <c r="EL660" i="1"/>
  <c r="EL661" i="1"/>
  <c r="EL662" i="1"/>
  <c r="EL663" i="1"/>
  <c r="EL664" i="1"/>
  <c r="EL665" i="1"/>
  <c r="EL666" i="1"/>
  <c r="EL667" i="1"/>
  <c r="EL668" i="1"/>
  <c r="EL669" i="1"/>
  <c r="EL670" i="1"/>
  <c r="EL671" i="1"/>
  <c r="EL672" i="1"/>
  <c r="EL673" i="1"/>
  <c r="EL674" i="1"/>
  <c r="EL675" i="1"/>
  <c r="EL676" i="1"/>
  <c r="EL677" i="1"/>
  <c r="EL678" i="1"/>
  <c r="EL679" i="1"/>
  <c r="EL680" i="1"/>
  <c r="EL681" i="1"/>
  <c r="EL682" i="1"/>
  <c r="EL683" i="1"/>
  <c r="EL684" i="1"/>
  <c r="EL685" i="1"/>
  <c r="EL686" i="1"/>
  <c r="EL687" i="1"/>
  <c r="EL688" i="1"/>
  <c r="EL689" i="1"/>
  <c r="EL690" i="1"/>
  <c r="EL691" i="1"/>
  <c r="EL692" i="1"/>
  <c r="EL693" i="1"/>
  <c r="EL694" i="1"/>
  <c r="EL695" i="1"/>
  <c r="EL696" i="1"/>
  <c r="EL697" i="1"/>
  <c r="EL698" i="1"/>
  <c r="EL699" i="1"/>
  <c r="EL700" i="1"/>
  <c r="EL701" i="1"/>
  <c r="EL702" i="1"/>
  <c r="EL703" i="1"/>
  <c r="EL704" i="1"/>
  <c r="EL705" i="1"/>
  <c r="EL706" i="1"/>
  <c r="EL707" i="1"/>
  <c r="EL708" i="1"/>
  <c r="EL709" i="1"/>
  <c r="EL710" i="1"/>
  <c r="EL711" i="1"/>
  <c r="EL712" i="1"/>
  <c r="EL713" i="1"/>
  <c r="EL714" i="1"/>
  <c r="EL715" i="1"/>
  <c r="EL716" i="1"/>
  <c r="EL717" i="1"/>
  <c r="EL718" i="1"/>
  <c r="EL719" i="1"/>
  <c r="EL720" i="1"/>
  <c r="EL721" i="1"/>
  <c r="EL722" i="1"/>
  <c r="EL723" i="1"/>
  <c r="EL724" i="1"/>
  <c r="EL725" i="1"/>
  <c r="EL726" i="1"/>
  <c r="EL727" i="1"/>
  <c r="EL728" i="1"/>
  <c r="EL729" i="1"/>
  <c r="EL730" i="1"/>
  <c r="EL731" i="1"/>
  <c r="EL732" i="1"/>
  <c r="EL733" i="1"/>
  <c r="EL734" i="1"/>
  <c r="EL735" i="1"/>
  <c r="EL736" i="1"/>
  <c r="EL737" i="1"/>
  <c r="EL738" i="1"/>
  <c r="EL739" i="1"/>
  <c r="EL740" i="1"/>
  <c r="EL741" i="1"/>
  <c r="EL742" i="1"/>
  <c r="EL743" i="1"/>
  <c r="EL744" i="1"/>
  <c r="EL745" i="1"/>
  <c r="EL746" i="1"/>
  <c r="EL747" i="1"/>
  <c r="EL748" i="1"/>
  <c r="EL749" i="1"/>
  <c r="EL750" i="1"/>
  <c r="EL751" i="1"/>
  <c r="EL752" i="1"/>
  <c r="EL753" i="1"/>
  <c r="EL754" i="1"/>
  <c r="EL755" i="1"/>
  <c r="EL756" i="1"/>
  <c r="EL757" i="1"/>
  <c r="EL758" i="1"/>
  <c r="EL759" i="1"/>
  <c r="EL760" i="1"/>
  <c r="EL761" i="1"/>
  <c r="EL762" i="1"/>
  <c r="EL763" i="1"/>
  <c r="EL764" i="1"/>
  <c r="EL765" i="1"/>
  <c r="EL766" i="1"/>
  <c r="EL767" i="1"/>
  <c r="EL768" i="1"/>
  <c r="EL769" i="1"/>
  <c r="EL770" i="1"/>
  <c r="EL771" i="1"/>
  <c r="EL772" i="1"/>
  <c r="EL773" i="1"/>
  <c r="EL774" i="1"/>
  <c r="EL775" i="1"/>
  <c r="EL776" i="1"/>
  <c r="EL777" i="1"/>
  <c r="EL778" i="1"/>
  <c r="EL779" i="1"/>
  <c r="EL780" i="1"/>
  <c r="EL781" i="1"/>
  <c r="EL782" i="1"/>
  <c r="EL783" i="1"/>
  <c r="EL784" i="1"/>
  <c r="EL785" i="1"/>
  <c r="EL786" i="1"/>
  <c r="EL787" i="1"/>
  <c r="EL788" i="1"/>
  <c r="EL789" i="1"/>
  <c r="EL790" i="1"/>
  <c r="EL791" i="1"/>
  <c r="EL792" i="1"/>
  <c r="EL793" i="1"/>
  <c r="EL794" i="1"/>
  <c r="EL795" i="1"/>
  <c r="EL796" i="1"/>
  <c r="EL797" i="1"/>
  <c r="EL798" i="1"/>
  <c r="EL799" i="1"/>
  <c r="EL800" i="1"/>
  <c r="EL801" i="1"/>
  <c r="EL802" i="1"/>
  <c r="EL803" i="1"/>
  <c r="EL804" i="1"/>
  <c r="EL805" i="1"/>
  <c r="EL806" i="1"/>
  <c r="EL807" i="1"/>
  <c r="EL808" i="1"/>
  <c r="EL809" i="1"/>
  <c r="EL810" i="1"/>
  <c r="EL811" i="1"/>
  <c r="EL812" i="1"/>
  <c r="EL813" i="1"/>
  <c r="EL814" i="1"/>
  <c r="EL815" i="1"/>
  <c r="EL816" i="1"/>
  <c r="EL817" i="1"/>
  <c r="EL818" i="1"/>
  <c r="EL819" i="1"/>
  <c r="EL820" i="1"/>
  <c r="EL821" i="1"/>
  <c r="EL822" i="1"/>
  <c r="EL823" i="1"/>
  <c r="EL824" i="1"/>
  <c r="EL825" i="1"/>
  <c r="EL826" i="1"/>
  <c r="EL827" i="1"/>
  <c r="EL828" i="1"/>
  <c r="EL829" i="1"/>
  <c r="EL830" i="1"/>
  <c r="EL831" i="1"/>
  <c r="EL832" i="1"/>
  <c r="EL833" i="1"/>
  <c r="EL834" i="1"/>
  <c r="EL835" i="1"/>
  <c r="EL836" i="1"/>
  <c r="EL837" i="1"/>
  <c r="EL838" i="1"/>
  <c r="EL839" i="1"/>
  <c r="EL840" i="1"/>
  <c r="EL841" i="1"/>
  <c r="EL842" i="1"/>
  <c r="EL843" i="1"/>
  <c r="EL844" i="1"/>
  <c r="EL845" i="1"/>
  <c r="EL846" i="1"/>
  <c r="EL847" i="1"/>
  <c r="EL848" i="1"/>
  <c r="EL849" i="1"/>
  <c r="EL850" i="1"/>
  <c r="EL851" i="1"/>
  <c r="EL852" i="1"/>
  <c r="EL853" i="1"/>
  <c r="EL854" i="1"/>
  <c r="EL855" i="1"/>
  <c r="EL856" i="1"/>
  <c r="EL857" i="1"/>
  <c r="EL858" i="1"/>
  <c r="EL859" i="1"/>
  <c r="EL860" i="1"/>
  <c r="EL861" i="1"/>
  <c r="EL862" i="1"/>
  <c r="EL863" i="1"/>
  <c r="EL864" i="1"/>
  <c r="EL865" i="1"/>
  <c r="EL866" i="1"/>
  <c r="EL867" i="1"/>
  <c r="EL868" i="1"/>
  <c r="EL869" i="1"/>
  <c r="EL870" i="1"/>
  <c r="EL871" i="1"/>
  <c r="EL872" i="1"/>
  <c r="EL873" i="1"/>
  <c r="EL874" i="1"/>
  <c r="EL875" i="1"/>
  <c r="EL876" i="1"/>
  <c r="EL877" i="1"/>
  <c r="EL878" i="1"/>
  <c r="EL879" i="1"/>
  <c r="EL880" i="1"/>
  <c r="EL881" i="1"/>
  <c r="EL882" i="1"/>
  <c r="EL883" i="1"/>
  <c r="EL884" i="1"/>
  <c r="EL885" i="1"/>
  <c r="EL886" i="1"/>
  <c r="EL887" i="1"/>
  <c r="EL888" i="1"/>
  <c r="EL889" i="1"/>
  <c r="EL890" i="1"/>
  <c r="EL891" i="1"/>
  <c r="EL892" i="1"/>
  <c r="EL893" i="1"/>
  <c r="EL894" i="1"/>
  <c r="EL895" i="1"/>
  <c r="EL896" i="1"/>
  <c r="EL897" i="1"/>
  <c r="EL898" i="1"/>
  <c r="EL899" i="1"/>
  <c r="EL900" i="1"/>
  <c r="EL901" i="1"/>
  <c r="EL902" i="1"/>
  <c r="EL903" i="1"/>
  <c r="EL904" i="1"/>
  <c r="EL905" i="1"/>
  <c r="EL906" i="1"/>
  <c r="EL907" i="1"/>
  <c r="EL908" i="1"/>
  <c r="EL909" i="1"/>
  <c r="EL910" i="1"/>
  <c r="EL911" i="1"/>
  <c r="EL912" i="1"/>
  <c r="EL913" i="1"/>
  <c r="EL914" i="1"/>
  <c r="EL915" i="1"/>
  <c r="EL916" i="1"/>
  <c r="EL917" i="1"/>
  <c r="EL918" i="1"/>
  <c r="EL919" i="1"/>
  <c r="EL920" i="1"/>
  <c r="EL921" i="1"/>
  <c r="EL922" i="1"/>
  <c r="EL923" i="1"/>
  <c r="EL924" i="1"/>
  <c r="EL925" i="1"/>
  <c r="EL926" i="1"/>
  <c r="EL927" i="1"/>
  <c r="EL928" i="1"/>
  <c r="EL929" i="1"/>
  <c r="EL930" i="1"/>
  <c r="EL931" i="1"/>
  <c r="EL932" i="1"/>
  <c r="EL933" i="1"/>
  <c r="EL934" i="1"/>
  <c r="EL935" i="1"/>
  <c r="EL936" i="1"/>
  <c r="EL937" i="1"/>
  <c r="EL938" i="1"/>
  <c r="EL939" i="1"/>
  <c r="EL940" i="1"/>
  <c r="EL941" i="1"/>
  <c r="EL942" i="1"/>
  <c r="EL943" i="1"/>
  <c r="EL944" i="1"/>
  <c r="EL945" i="1"/>
  <c r="EL946" i="1"/>
  <c r="EL947" i="1"/>
  <c r="EL948" i="1"/>
  <c r="EL949" i="1"/>
  <c r="EL950" i="1"/>
  <c r="EL951" i="1"/>
  <c r="EL952" i="1"/>
  <c r="EL953" i="1"/>
  <c r="EL954" i="1"/>
  <c r="EL955" i="1"/>
  <c r="EL956" i="1"/>
  <c r="EL957" i="1"/>
  <c r="EL958" i="1"/>
  <c r="EL959" i="1"/>
  <c r="EL960" i="1"/>
  <c r="EL961" i="1"/>
  <c r="EL962" i="1"/>
  <c r="EL963" i="1"/>
  <c r="EL964" i="1"/>
  <c r="EL965" i="1"/>
  <c r="EL966" i="1"/>
  <c r="EL967" i="1"/>
  <c r="EL968" i="1"/>
  <c r="EL969" i="1"/>
  <c r="EL970" i="1"/>
  <c r="EL971" i="1"/>
  <c r="EL972" i="1"/>
  <c r="EL973" i="1"/>
  <c r="EL974" i="1"/>
  <c r="EL975" i="1"/>
  <c r="EL976" i="1"/>
  <c r="EL977" i="1"/>
  <c r="EL978" i="1"/>
  <c r="EL979" i="1"/>
  <c r="EL980" i="1"/>
  <c r="EL981" i="1"/>
  <c r="EL982" i="1"/>
  <c r="EL983" i="1"/>
  <c r="EL984" i="1"/>
  <c r="EL985" i="1"/>
  <c r="EL986" i="1"/>
  <c r="EL987" i="1"/>
  <c r="EL988" i="1"/>
  <c r="EL989" i="1"/>
  <c r="EL990" i="1"/>
  <c r="EL991" i="1"/>
  <c r="EL992" i="1"/>
  <c r="EL993" i="1"/>
  <c r="EL994" i="1"/>
  <c r="EL995" i="1"/>
  <c r="EL996" i="1"/>
  <c r="EL997" i="1"/>
  <c r="EL998" i="1"/>
  <c r="EL999" i="1"/>
  <c r="EL1000" i="1"/>
  <c r="EL1001" i="1"/>
  <c r="EL1002" i="1"/>
  <c r="EL1003" i="1"/>
  <c r="EL1004" i="1"/>
  <c r="EL1005" i="1"/>
  <c r="EK6" i="1"/>
  <c r="EK7" i="1"/>
  <c r="EK8" i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2" i="1"/>
  <c r="EK23" i="1"/>
  <c r="EK24" i="1"/>
  <c r="EK25" i="1"/>
  <c r="EK26" i="1"/>
  <c r="EK27" i="1"/>
  <c r="EK28" i="1"/>
  <c r="EK29" i="1"/>
  <c r="EK30" i="1"/>
  <c r="EK31" i="1"/>
  <c r="EK32" i="1"/>
  <c r="EK33" i="1"/>
  <c r="EK34" i="1"/>
  <c r="EK35" i="1"/>
  <c r="EK36" i="1"/>
  <c r="EK37" i="1"/>
  <c r="EK38" i="1"/>
  <c r="EK39" i="1"/>
  <c r="EK40" i="1"/>
  <c r="EK41" i="1"/>
  <c r="EK42" i="1"/>
  <c r="EK43" i="1"/>
  <c r="EK44" i="1"/>
  <c r="EK45" i="1"/>
  <c r="EK46" i="1"/>
  <c r="EK47" i="1"/>
  <c r="EK48" i="1"/>
  <c r="EK49" i="1"/>
  <c r="EK50" i="1"/>
  <c r="EK51" i="1"/>
  <c r="EK52" i="1"/>
  <c r="EK53" i="1"/>
  <c r="EK54" i="1"/>
  <c r="EK55" i="1"/>
  <c r="EK56" i="1"/>
  <c r="EK57" i="1"/>
  <c r="EK58" i="1"/>
  <c r="EK59" i="1"/>
  <c r="EK60" i="1"/>
  <c r="EK61" i="1"/>
  <c r="EK62" i="1"/>
  <c r="EK63" i="1"/>
  <c r="EK64" i="1"/>
  <c r="EK65" i="1"/>
  <c r="EK66" i="1"/>
  <c r="EK67" i="1"/>
  <c r="EK68" i="1"/>
  <c r="EK69" i="1"/>
  <c r="EK70" i="1"/>
  <c r="EK71" i="1"/>
  <c r="EK72" i="1"/>
  <c r="EK73" i="1"/>
  <c r="EK74" i="1"/>
  <c r="EK75" i="1"/>
  <c r="EK76" i="1"/>
  <c r="EK77" i="1"/>
  <c r="EK78" i="1"/>
  <c r="EK79" i="1"/>
  <c r="EK80" i="1"/>
  <c r="EK81" i="1"/>
  <c r="EK82" i="1"/>
  <c r="EK83" i="1"/>
  <c r="EK84" i="1"/>
  <c r="EK85" i="1"/>
  <c r="EK86" i="1"/>
  <c r="EK87" i="1"/>
  <c r="EK88" i="1"/>
  <c r="EK89" i="1"/>
  <c r="EK90" i="1"/>
  <c r="EK91" i="1"/>
  <c r="EK92" i="1"/>
  <c r="EK93" i="1"/>
  <c r="EK94" i="1"/>
  <c r="EK95" i="1"/>
  <c r="EK96" i="1"/>
  <c r="EK97" i="1"/>
  <c r="EK98" i="1"/>
  <c r="EK99" i="1"/>
  <c r="EK100" i="1"/>
  <c r="EK101" i="1"/>
  <c r="EK102" i="1"/>
  <c r="EK103" i="1"/>
  <c r="EK104" i="1"/>
  <c r="EK105" i="1"/>
  <c r="EK106" i="1"/>
  <c r="EK107" i="1"/>
  <c r="EK108" i="1"/>
  <c r="EK109" i="1"/>
  <c r="EK110" i="1"/>
  <c r="EK111" i="1"/>
  <c r="EK112" i="1"/>
  <c r="EK113" i="1"/>
  <c r="EK114" i="1"/>
  <c r="EK115" i="1"/>
  <c r="EK116" i="1"/>
  <c r="EK117" i="1"/>
  <c r="EK118" i="1"/>
  <c r="EK119" i="1"/>
  <c r="EK120" i="1"/>
  <c r="EK121" i="1"/>
  <c r="EK122" i="1"/>
  <c r="EK123" i="1"/>
  <c r="EK124" i="1"/>
  <c r="EK125" i="1"/>
  <c r="EK126" i="1"/>
  <c r="EK127" i="1"/>
  <c r="EK128" i="1"/>
  <c r="EK129" i="1"/>
  <c r="EK130" i="1"/>
  <c r="EK131" i="1"/>
  <c r="EK132" i="1"/>
  <c r="EK133" i="1"/>
  <c r="EK134" i="1"/>
  <c r="EK135" i="1"/>
  <c r="EK136" i="1"/>
  <c r="EK137" i="1"/>
  <c r="EK138" i="1"/>
  <c r="EK139" i="1"/>
  <c r="EK140" i="1"/>
  <c r="EK141" i="1"/>
  <c r="EK142" i="1"/>
  <c r="EK143" i="1"/>
  <c r="EK144" i="1"/>
  <c r="EK145" i="1"/>
  <c r="EK146" i="1"/>
  <c r="EK147" i="1"/>
  <c r="EK148" i="1"/>
  <c r="EK149" i="1"/>
  <c r="EK150" i="1"/>
  <c r="EK151" i="1"/>
  <c r="EK152" i="1"/>
  <c r="EK153" i="1"/>
  <c r="EK154" i="1"/>
  <c r="EK155" i="1"/>
  <c r="EK156" i="1"/>
  <c r="EK157" i="1"/>
  <c r="EK158" i="1"/>
  <c r="EK159" i="1"/>
  <c r="EK160" i="1"/>
  <c r="EK161" i="1"/>
  <c r="EK162" i="1"/>
  <c r="EK163" i="1"/>
  <c r="EK164" i="1"/>
  <c r="EK165" i="1"/>
  <c r="EK166" i="1"/>
  <c r="EK167" i="1"/>
  <c r="EK168" i="1"/>
  <c r="EK169" i="1"/>
  <c r="EK170" i="1"/>
  <c r="EK171" i="1"/>
  <c r="EK172" i="1"/>
  <c r="EK173" i="1"/>
  <c r="EK174" i="1"/>
  <c r="EK175" i="1"/>
  <c r="EK176" i="1"/>
  <c r="EK177" i="1"/>
  <c r="EK178" i="1"/>
  <c r="EK179" i="1"/>
  <c r="EK180" i="1"/>
  <c r="EK181" i="1"/>
  <c r="EK182" i="1"/>
  <c r="EK183" i="1"/>
  <c r="EK184" i="1"/>
  <c r="EK185" i="1"/>
  <c r="EK186" i="1"/>
  <c r="EK187" i="1"/>
  <c r="EK188" i="1"/>
  <c r="EK189" i="1"/>
  <c r="EK190" i="1"/>
  <c r="EK191" i="1"/>
  <c r="EK192" i="1"/>
  <c r="EK193" i="1"/>
  <c r="EK194" i="1"/>
  <c r="EK195" i="1"/>
  <c r="EK196" i="1"/>
  <c r="EK197" i="1"/>
  <c r="EK198" i="1"/>
  <c r="EK199" i="1"/>
  <c r="EK200" i="1"/>
  <c r="EK201" i="1"/>
  <c r="EK202" i="1"/>
  <c r="EK203" i="1"/>
  <c r="EK204" i="1"/>
  <c r="EK205" i="1"/>
  <c r="EK206" i="1"/>
  <c r="EK207" i="1"/>
  <c r="EK208" i="1"/>
  <c r="EK209" i="1"/>
  <c r="EK210" i="1"/>
  <c r="EK211" i="1"/>
  <c r="EK212" i="1"/>
  <c r="EK213" i="1"/>
  <c r="EK214" i="1"/>
  <c r="EK215" i="1"/>
  <c r="EK216" i="1"/>
  <c r="EK217" i="1"/>
  <c r="EK218" i="1"/>
  <c r="EK219" i="1"/>
  <c r="EK220" i="1"/>
  <c r="EK221" i="1"/>
  <c r="EK222" i="1"/>
  <c r="EK223" i="1"/>
  <c r="EK224" i="1"/>
  <c r="EK225" i="1"/>
  <c r="EK226" i="1"/>
  <c r="EK227" i="1"/>
  <c r="EK228" i="1"/>
  <c r="EK229" i="1"/>
  <c r="EK230" i="1"/>
  <c r="EK231" i="1"/>
  <c r="EK232" i="1"/>
  <c r="EK233" i="1"/>
  <c r="EK234" i="1"/>
  <c r="EK235" i="1"/>
  <c r="EK236" i="1"/>
  <c r="EK237" i="1"/>
  <c r="EK238" i="1"/>
  <c r="EK239" i="1"/>
  <c r="EK240" i="1"/>
  <c r="EK241" i="1"/>
  <c r="EK242" i="1"/>
  <c r="EK243" i="1"/>
  <c r="EK244" i="1"/>
  <c r="EK245" i="1"/>
  <c r="EK246" i="1"/>
  <c r="EK247" i="1"/>
  <c r="EK248" i="1"/>
  <c r="EK249" i="1"/>
  <c r="EK250" i="1"/>
  <c r="EK251" i="1"/>
  <c r="EK252" i="1"/>
  <c r="EK253" i="1"/>
  <c r="EK254" i="1"/>
  <c r="EK255" i="1"/>
  <c r="EK256" i="1"/>
  <c r="EK257" i="1"/>
  <c r="EK258" i="1"/>
  <c r="EK259" i="1"/>
  <c r="EK260" i="1"/>
  <c r="EK261" i="1"/>
  <c r="EK262" i="1"/>
  <c r="EK263" i="1"/>
  <c r="EK264" i="1"/>
  <c r="EK265" i="1"/>
  <c r="EK266" i="1"/>
  <c r="EK267" i="1"/>
  <c r="EK268" i="1"/>
  <c r="EK269" i="1"/>
  <c r="EK270" i="1"/>
  <c r="EK271" i="1"/>
  <c r="EK272" i="1"/>
  <c r="EK273" i="1"/>
  <c r="EK274" i="1"/>
  <c r="EK275" i="1"/>
  <c r="EK276" i="1"/>
  <c r="EK277" i="1"/>
  <c r="EK278" i="1"/>
  <c r="EK279" i="1"/>
  <c r="EK280" i="1"/>
  <c r="EK281" i="1"/>
  <c r="EK282" i="1"/>
  <c r="EK283" i="1"/>
  <c r="EK284" i="1"/>
  <c r="EK285" i="1"/>
  <c r="EK286" i="1"/>
  <c r="EK287" i="1"/>
  <c r="EK288" i="1"/>
  <c r="EK289" i="1"/>
  <c r="EK290" i="1"/>
  <c r="EK291" i="1"/>
  <c r="EK292" i="1"/>
  <c r="EK293" i="1"/>
  <c r="EK294" i="1"/>
  <c r="EK295" i="1"/>
  <c r="EK296" i="1"/>
  <c r="EK297" i="1"/>
  <c r="EK298" i="1"/>
  <c r="EK299" i="1"/>
  <c r="EK300" i="1"/>
  <c r="EK301" i="1"/>
  <c r="EK302" i="1"/>
  <c r="EK303" i="1"/>
  <c r="EK304" i="1"/>
  <c r="EK305" i="1"/>
  <c r="EK306" i="1"/>
  <c r="EK307" i="1"/>
  <c r="EK308" i="1"/>
  <c r="EK309" i="1"/>
  <c r="EK310" i="1"/>
  <c r="EK311" i="1"/>
  <c r="EK312" i="1"/>
  <c r="EK313" i="1"/>
  <c r="EK314" i="1"/>
  <c r="EK315" i="1"/>
  <c r="EK316" i="1"/>
  <c r="EK317" i="1"/>
  <c r="EK318" i="1"/>
  <c r="EK319" i="1"/>
  <c r="EK320" i="1"/>
  <c r="EK321" i="1"/>
  <c r="EK322" i="1"/>
  <c r="EK323" i="1"/>
  <c r="EK324" i="1"/>
  <c r="EK325" i="1"/>
  <c r="EK326" i="1"/>
  <c r="EK327" i="1"/>
  <c r="EK328" i="1"/>
  <c r="EK329" i="1"/>
  <c r="EK330" i="1"/>
  <c r="EK331" i="1"/>
  <c r="EK332" i="1"/>
  <c r="EK333" i="1"/>
  <c r="EK334" i="1"/>
  <c r="EK335" i="1"/>
  <c r="EK336" i="1"/>
  <c r="EK337" i="1"/>
  <c r="EK338" i="1"/>
  <c r="EK339" i="1"/>
  <c r="EK340" i="1"/>
  <c r="EK341" i="1"/>
  <c r="EK342" i="1"/>
  <c r="EK343" i="1"/>
  <c r="EK344" i="1"/>
  <c r="EK345" i="1"/>
  <c r="EK346" i="1"/>
  <c r="EK347" i="1"/>
  <c r="EK348" i="1"/>
  <c r="EK349" i="1"/>
  <c r="EK350" i="1"/>
  <c r="EK351" i="1"/>
  <c r="EK352" i="1"/>
  <c r="EK353" i="1"/>
  <c r="EK354" i="1"/>
  <c r="EK355" i="1"/>
  <c r="EK356" i="1"/>
  <c r="EK357" i="1"/>
  <c r="EK358" i="1"/>
  <c r="EK359" i="1"/>
  <c r="EK360" i="1"/>
  <c r="EK361" i="1"/>
  <c r="EK362" i="1"/>
  <c r="EK363" i="1"/>
  <c r="EK364" i="1"/>
  <c r="EK365" i="1"/>
  <c r="EK366" i="1"/>
  <c r="EK367" i="1"/>
  <c r="EK368" i="1"/>
  <c r="EK369" i="1"/>
  <c r="EK370" i="1"/>
  <c r="EK371" i="1"/>
  <c r="EK372" i="1"/>
  <c r="EK373" i="1"/>
  <c r="EK374" i="1"/>
  <c r="EK375" i="1"/>
  <c r="EK376" i="1"/>
  <c r="EK377" i="1"/>
  <c r="EK378" i="1"/>
  <c r="EK379" i="1"/>
  <c r="EK380" i="1"/>
  <c r="EK381" i="1"/>
  <c r="EK382" i="1"/>
  <c r="EK383" i="1"/>
  <c r="EK384" i="1"/>
  <c r="EK385" i="1"/>
  <c r="EK386" i="1"/>
  <c r="EK387" i="1"/>
  <c r="EK388" i="1"/>
  <c r="EK389" i="1"/>
  <c r="EK390" i="1"/>
  <c r="EK391" i="1"/>
  <c r="EK392" i="1"/>
  <c r="EK393" i="1"/>
  <c r="EK394" i="1"/>
  <c r="EK395" i="1"/>
  <c r="EK396" i="1"/>
  <c r="EK397" i="1"/>
  <c r="EK398" i="1"/>
  <c r="EK399" i="1"/>
  <c r="EK400" i="1"/>
  <c r="EK401" i="1"/>
  <c r="EK402" i="1"/>
  <c r="EK403" i="1"/>
  <c r="EK404" i="1"/>
  <c r="EK405" i="1"/>
  <c r="EK406" i="1"/>
  <c r="EK407" i="1"/>
  <c r="EK408" i="1"/>
  <c r="EK409" i="1"/>
  <c r="EK410" i="1"/>
  <c r="EK411" i="1"/>
  <c r="EK412" i="1"/>
  <c r="EK413" i="1"/>
  <c r="EK414" i="1"/>
  <c r="EK415" i="1"/>
  <c r="EK416" i="1"/>
  <c r="EK417" i="1"/>
  <c r="EK418" i="1"/>
  <c r="EK419" i="1"/>
  <c r="EK420" i="1"/>
  <c r="EK421" i="1"/>
  <c r="EK422" i="1"/>
  <c r="EK423" i="1"/>
  <c r="EK424" i="1"/>
  <c r="EK425" i="1"/>
  <c r="EK426" i="1"/>
  <c r="EK427" i="1"/>
  <c r="EK428" i="1"/>
  <c r="EK429" i="1"/>
  <c r="EK430" i="1"/>
  <c r="EK431" i="1"/>
  <c r="EK432" i="1"/>
  <c r="EK433" i="1"/>
  <c r="EK434" i="1"/>
  <c r="EK435" i="1"/>
  <c r="EK436" i="1"/>
  <c r="EK437" i="1"/>
  <c r="EK438" i="1"/>
  <c r="EK439" i="1"/>
  <c r="EK440" i="1"/>
  <c r="EK441" i="1"/>
  <c r="EK442" i="1"/>
  <c r="EK443" i="1"/>
  <c r="EK444" i="1"/>
  <c r="EK445" i="1"/>
  <c r="EK446" i="1"/>
  <c r="EK447" i="1"/>
  <c r="EK448" i="1"/>
  <c r="EK449" i="1"/>
  <c r="EK450" i="1"/>
  <c r="EK451" i="1"/>
  <c r="EK452" i="1"/>
  <c r="EK453" i="1"/>
  <c r="EK454" i="1"/>
  <c r="EK455" i="1"/>
  <c r="EK456" i="1"/>
  <c r="EK457" i="1"/>
  <c r="EK458" i="1"/>
  <c r="EK459" i="1"/>
  <c r="EK460" i="1"/>
  <c r="EK461" i="1"/>
  <c r="EK462" i="1"/>
  <c r="EK463" i="1"/>
  <c r="EK464" i="1"/>
  <c r="EK465" i="1"/>
  <c r="EK466" i="1"/>
  <c r="EK467" i="1"/>
  <c r="EK468" i="1"/>
  <c r="EK469" i="1"/>
  <c r="EK470" i="1"/>
  <c r="EK471" i="1"/>
  <c r="EK472" i="1"/>
  <c r="EK473" i="1"/>
  <c r="EK474" i="1"/>
  <c r="EK475" i="1"/>
  <c r="EK476" i="1"/>
  <c r="EK477" i="1"/>
  <c r="EK478" i="1"/>
  <c r="EK479" i="1"/>
  <c r="EK480" i="1"/>
  <c r="EK481" i="1"/>
  <c r="EK482" i="1"/>
  <c r="EK483" i="1"/>
  <c r="EK484" i="1"/>
  <c r="EK485" i="1"/>
  <c r="EK486" i="1"/>
  <c r="EK487" i="1"/>
  <c r="EK488" i="1"/>
  <c r="EK489" i="1"/>
  <c r="EK490" i="1"/>
  <c r="EK491" i="1"/>
  <c r="EK492" i="1"/>
  <c r="EK493" i="1"/>
  <c r="EK494" i="1"/>
  <c r="EK495" i="1"/>
  <c r="EK496" i="1"/>
  <c r="EK497" i="1"/>
  <c r="EK498" i="1"/>
  <c r="EK499" i="1"/>
  <c r="EK500" i="1"/>
  <c r="EK501" i="1"/>
  <c r="EK502" i="1"/>
  <c r="EK503" i="1"/>
  <c r="EK504" i="1"/>
  <c r="EK505" i="1"/>
  <c r="EK506" i="1"/>
  <c r="EK507" i="1"/>
  <c r="EK508" i="1"/>
  <c r="EK509" i="1"/>
  <c r="EK510" i="1"/>
  <c r="EK511" i="1"/>
  <c r="EK512" i="1"/>
  <c r="EK513" i="1"/>
  <c r="EK514" i="1"/>
  <c r="EK515" i="1"/>
  <c r="EK516" i="1"/>
  <c r="EK517" i="1"/>
  <c r="EK518" i="1"/>
  <c r="EK519" i="1"/>
  <c r="EK520" i="1"/>
  <c r="EK521" i="1"/>
  <c r="EK522" i="1"/>
  <c r="EK523" i="1"/>
  <c r="EK524" i="1"/>
  <c r="EK525" i="1"/>
  <c r="EK526" i="1"/>
  <c r="EK527" i="1"/>
  <c r="EK528" i="1"/>
  <c r="EK529" i="1"/>
  <c r="EK530" i="1"/>
  <c r="EK531" i="1"/>
  <c r="EK532" i="1"/>
  <c r="EK533" i="1"/>
  <c r="EK534" i="1"/>
  <c r="EK535" i="1"/>
  <c r="EK536" i="1"/>
  <c r="EK537" i="1"/>
  <c r="EK538" i="1"/>
  <c r="EK539" i="1"/>
  <c r="EK540" i="1"/>
  <c r="EK541" i="1"/>
  <c r="EK542" i="1"/>
  <c r="EK543" i="1"/>
  <c r="EK544" i="1"/>
  <c r="EK545" i="1"/>
  <c r="EK546" i="1"/>
  <c r="EK547" i="1"/>
  <c r="EK548" i="1"/>
  <c r="EK549" i="1"/>
  <c r="EK550" i="1"/>
  <c r="EK551" i="1"/>
  <c r="EK552" i="1"/>
  <c r="EK553" i="1"/>
  <c r="EK554" i="1"/>
  <c r="EK555" i="1"/>
  <c r="EK556" i="1"/>
  <c r="EK557" i="1"/>
  <c r="EK558" i="1"/>
  <c r="EK559" i="1"/>
  <c r="EK560" i="1"/>
  <c r="EK561" i="1"/>
  <c r="EK562" i="1"/>
  <c r="EK563" i="1"/>
  <c r="EK564" i="1"/>
  <c r="EK565" i="1"/>
  <c r="EK566" i="1"/>
  <c r="EK567" i="1"/>
  <c r="EK568" i="1"/>
  <c r="EK569" i="1"/>
  <c r="EK570" i="1"/>
  <c r="EK571" i="1"/>
  <c r="EK572" i="1"/>
  <c r="EK573" i="1"/>
  <c r="EK574" i="1"/>
  <c r="EK575" i="1"/>
  <c r="EK576" i="1"/>
  <c r="EK577" i="1"/>
  <c r="EK578" i="1"/>
  <c r="EK579" i="1"/>
  <c r="EK580" i="1"/>
  <c r="EK581" i="1"/>
  <c r="EK582" i="1"/>
  <c r="EK583" i="1"/>
  <c r="EK584" i="1"/>
  <c r="EK585" i="1"/>
  <c r="EK586" i="1"/>
  <c r="EK587" i="1"/>
  <c r="EK588" i="1"/>
  <c r="EK589" i="1"/>
  <c r="EK590" i="1"/>
  <c r="EK591" i="1"/>
  <c r="EK592" i="1"/>
  <c r="EK593" i="1"/>
  <c r="EK594" i="1"/>
  <c r="EK595" i="1"/>
  <c r="EK596" i="1"/>
  <c r="EK597" i="1"/>
  <c r="EK598" i="1"/>
  <c r="EK599" i="1"/>
  <c r="EK600" i="1"/>
  <c r="EK601" i="1"/>
  <c r="EK602" i="1"/>
  <c r="EK603" i="1"/>
  <c r="EK604" i="1"/>
  <c r="EK605" i="1"/>
  <c r="EK606" i="1"/>
  <c r="EK607" i="1"/>
  <c r="EK608" i="1"/>
  <c r="EK609" i="1"/>
  <c r="EK610" i="1"/>
  <c r="EK611" i="1"/>
  <c r="EK612" i="1"/>
  <c r="EK613" i="1"/>
  <c r="EK614" i="1"/>
  <c r="EK615" i="1"/>
  <c r="EK616" i="1"/>
  <c r="EK617" i="1"/>
  <c r="EK618" i="1"/>
  <c r="EK619" i="1"/>
  <c r="EK620" i="1"/>
  <c r="EK621" i="1"/>
  <c r="EK622" i="1"/>
  <c r="EK623" i="1"/>
  <c r="EK624" i="1"/>
  <c r="EK625" i="1"/>
  <c r="EK626" i="1"/>
  <c r="EK627" i="1"/>
  <c r="EK628" i="1"/>
  <c r="EK629" i="1"/>
  <c r="EK630" i="1"/>
  <c r="EK631" i="1"/>
  <c r="EK632" i="1"/>
  <c r="EK633" i="1"/>
  <c r="EK634" i="1"/>
  <c r="EK635" i="1"/>
  <c r="EK636" i="1"/>
  <c r="EK637" i="1"/>
  <c r="EK638" i="1"/>
  <c r="EK639" i="1"/>
  <c r="EK640" i="1"/>
  <c r="EK641" i="1"/>
  <c r="EK642" i="1"/>
  <c r="EK643" i="1"/>
  <c r="EK644" i="1"/>
  <c r="EK645" i="1"/>
  <c r="EK646" i="1"/>
  <c r="EK647" i="1"/>
  <c r="EK648" i="1"/>
  <c r="EK649" i="1"/>
  <c r="EK650" i="1"/>
  <c r="EK651" i="1"/>
  <c r="EK652" i="1"/>
  <c r="EK653" i="1"/>
  <c r="EK654" i="1"/>
  <c r="EK655" i="1"/>
  <c r="EK656" i="1"/>
  <c r="EK657" i="1"/>
  <c r="EK658" i="1"/>
  <c r="EK659" i="1"/>
  <c r="EK660" i="1"/>
  <c r="EK661" i="1"/>
  <c r="EK662" i="1"/>
  <c r="EK663" i="1"/>
  <c r="EK664" i="1"/>
  <c r="EK665" i="1"/>
  <c r="EK666" i="1"/>
  <c r="EK667" i="1"/>
  <c r="EK668" i="1"/>
  <c r="EK669" i="1"/>
  <c r="EK670" i="1"/>
  <c r="EK671" i="1"/>
  <c r="EK672" i="1"/>
  <c r="EK673" i="1"/>
  <c r="EK674" i="1"/>
  <c r="EK675" i="1"/>
  <c r="EK676" i="1"/>
  <c r="EK677" i="1"/>
  <c r="EK678" i="1"/>
  <c r="EK679" i="1"/>
  <c r="EK680" i="1"/>
  <c r="EK681" i="1"/>
  <c r="EK682" i="1"/>
  <c r="EK683" i="1"/>
  <c r="EK684" i="1"/>
  <c r="EK685" i="1"/>
  <c r="EK686" i="1"/>
  <c r="EK687" i="1"/>
  <c r="EK688" i="1"/>
  <c r="EK689" i="1"/>
  <c r="EK690" i="1"/>
  <c r="EK691" i="1"/>
  <c r="EK692" i="1"/>
  <c r="EK693" i="1"/>
  <c r="EK694" i="1"/>
  <c r="EK695" i="1"/>
  <c r="EK696" i="1"/>
  <c r="EK697" i="1"/>
  <c r="EK698" i="1"/>
  <c r="EK699" i="1"/>
  <c r="EK700" i="1"/>
  <c r="EK701" i="1"/>
  <c r="EK702" i="1"/>
  <c r="EK703" i="1"/>
  <c r="EK704" i="1"/>
  <c r="EK705" i="1"/>
  <c r="EK706" i="1"/>
  <c r="EK707" i="1"/>
  <c r="EK708" i="1"/>
  <c r="EK709" i="1"/>
  <c r="EK710" i="1"/>
  <c r="EK711" i="1"/>
  <c r="EK712" i="1"/>
  <c r="EK713" i="1"/>
  <c r="EK714" i="1"/>
  <c r="EK715" i="1"/>
  <c r="EK716" i="1"/>
  <c r="EK717" i="1"/>
  <c r="EK718" i="1"/>
  <c r="EK719" i="1"/>
  <c r="EK720" i="1"/>
  <c r="EK721" i="1"/>
  <c r="EK722" i="1"/>
  <c r="EK723" i="1"/>
  <c r="EK724" i="1"/>
  <c r="EK725" i="1"/>
  <c r="EK726" i="1"/>
  <c r="EK727" i="1"/>
  <c r="EK728" i="1"/>
  <c r="EK729" i="1"/>
  <c r="EK730" i="1"/>
  <c r="EK731" i="1"/>
  <c r="EK732" i="1"/>
  <c r="EK733" i="1"/>
  <c r="EK734" i="1"/>
  <c r="EK735" i="1"/>
  <c r="EK736" i="1"/>
  <c r="EK737" i="1"/>
  <c r="EK738" i="1"/>
  <c r="EK739" i="1"/>
  <c r="EK740" i="1"/>
  <c r="EK741" i="1"/>
  <c r="EK742" i="1"/>
  <c r="EK743" i="1"/>
  <c r="EK744" i="1"/>
  <c r="EK745" i="1"/>
  <c r="EK746" i="1"/>
  <c r="EK747" i="1"/>
  <c r="EK748" i="1"/>
  <c r="EK749" i="1"/>
  <c r="EK750" i="1"/>
  <c r="EK751" i="1"/>
  <c r="EK752" i="1"/>
  <c r="EK753" i="1"/>
  <c r="EK754" i="1"/>
  <c r="EK755" i="1"/>
  <c r="EK756" i="1"/>
  <c r="EK757" i="1"/>
  <c r="EK758" i="1"/>
  <c r="EK759" i="1"/>
  <c r="EK760" i="1"/>
  <c r="EK761" i="1"/>
  <c r="EK762" i="1"/>
  <c r="EK763" i="1"/>
  <c r="EK764" i="1"/>
  <c r="EK765" i="1"/>
  <c r="EK766" i="1"/>
  <c r="EK767" i="1"/>
  <c r="EK768" i="1"/>
  <c r="EK769" i="1"/>
  <c r="EK770" i="1"/>
  <c r="EK771" i="1"/>
  <c r="EK772" i="1"/>
  <c r="EK773" i="1"/>
  <c r="EK774" i="1"/>
  <c r="EK775" i="1"/>
  <c r="EK776" i="1"/>
  <c r="EK777" i="1"/>
  <c r="EK778" i="1"/>
  <c r="EK779" i="1"/>
  <c r="EK780" i="1"/>
  <c r="EK781" i="1"/>
  <c r="EK782" i="1"/>
  <c r="EK783" i="1"/>
  <c r="EK784" i="1"/>
  <c r="EK785" i="1"/>
  <c r="EK786" i="1"/>
  <c r="EK787" i="1"/>
  <c r="EK788" i="1"/>
  <c r="EK789" i="1"/>
  <c r="EK790" i="1"/>
  <c r="EK791" i="1"/>
  <c r="EK792" i="1"/>
  <c r="EK793" i="1"/>
  <c r="EK794" i="1"/>
  <c r="EK795" i="1"/>
  <c r="EK796" i="1"/>
  <c r="EK797" i="1"/>
  <c r="EK798" i="1"/>
  <c r="EK799" i="1"/>
  <c r="EK800" i="1"/>
  <c r="EK801" i="1"/>
  <c r="EK802" i="1"/>
  <c r="EK803" i="1"/>
  <c r="EK804" i="1"/>
  <c r="EK805" i="1"/>
  <c r="EK806" i="1"/>
  <c r="EK807" i="1"/>
  <c r="EK808" i="1"/>
  <c r="EK809" i="1"/>
  <c r="EK810" i="1"/>
  <c r="EK811" i="1"/>
  <c r="EK812" i="1"/>
  <c r="EK813" i="1"/>
  <c r="EK814" i="1"/>
  <c r="EK815" i="1"/>
  <c r="EK816" i="1"/>
  <c r="EK817" i="1"/>
  <c r="EK818" i="1"/>
  <c r="EK819" i="1"/>
  <c r="EK820" i="1"/>
  <c r="EK821" i="1"/>
  <c r="EK822" i="1"/>
  <c r="EK823" i="1"/>
  <c r="EK824" i="1"/>
  <c r="EK825" i="1"/>
  <c r="EK826" i="1"/>
  <c r="EK827" i="1"/>
  <c r="EK828" i="1"/>
  <c r="EK829" i="1"/>
  <c r="EK830" i="1"/>
  <c r="EK831" i="1"/>
  <c r="EK832" i="1"/>
  <c r="EK833" i="1"/>
  <c r="EK834" i="1"/>
  <c r="EK835" i="1"/>
  <c r="EK836" i="1"/>
  <c r="EK837" i="1"/>
  <c r="EK838" i="1"/>
  <c r="EK839" i="1"/>
  <c r="EK840" i="1"/>
  <c r="EK841" i="1"/>
  <c r="EK842" i="1"/>
  <c r="EK843" i="1"/>
  <c r="EK844" i="1"/>
  <c r="EK845" i="1"/>
  <c r="EK846" i="1"/>
  <c r="EK847" i="1"/>
  <c r="EK848" i="1"/>
  <c r="EK849" i="1"/>
  <c r="EK850" i="1"/>
  <c r="EK851" i="1"/>
  <c r="EK852" i="1"/>
  <c r="EK853" i="1"/>
  <c r="EK854" i="1"/>
  <c r="EK855" i="1"/>
  <c r="EK856" i="1"/>
  <c r="EK857" i="1"/>
  <c r="EK858" i="1"/>
  <c r="EK859" i="1"/>
  <c r="EK860" i="1"/>
  <c r="EK861" i="1"/>
  <c r="EK862" i="1"/>
  <c r="EK863" i="1"/>
  <c r="EK864" i="1"/>
  <c r="EK865" i="1"/>
  <c r="EK866" i="1"/>
  <c r="EK867" i="1"/>
  <c r="EK868" i="1"/>
  <c r="EK869" i="1"/>
  <c r="EK870" i="1"/>
  <c r="EK871" i="1"/>
  <c r="EK872" i="1"/>
  <c r="EK873" i="1"/>
  <c r="EK874" i="1"/>
  <c r="EK875" i="1"/>
  <c r="EK876" i="1"/>
  <c r="EK877" i="1"/>
  <c r="EK878" i="1"/>
  <c r="EK879" i="1"/>
  <c r="EK880" i="1"/>
  <c r="EK881" i="1"/>
  <c r="EK882" i="1"/>
  <c r="EK883" i="1"/>
  <c r="EK884" i="1"/>
  <c r="EK885" i="1"/>
  <c r="EK886" i="1"/>
  <c r="EK887" i="1"/>
  <c r="EK888" i="1"/>
  <c r="EK889" i="1"/>
  <c r="EK890" i="1"/>
  <c r="EK891" i="1"/>
  <c r="EK892" i="1"/>
  <c r="EK893" i="1"/>
  <c r="EK894" i="1"/>
  <c r="EK895" i="1"/>
  <c r="EK896" i="1"/>
  <c r="EK897" i="1"/>
  <c r="EK898" i="1"/>
  <c r="EK899" i="1"/>
  <c r="EK900" i="1"/>
  <c r="EK901" i="1"/>
  <c r="EK902" i="1"/>
  <c r="EK903" i="1"/>
  <c r="EK904" i="1"/>
  <c r="EK905" i="1"/>
  <c r="EK906" i="1"/>
  <c r="EK907" i="1"/>
  <c r="EK908" i="1"/>
  <c r="EK909" i="1"/>
  <c r="EK910" i="1"/>
  <c r="EK911" i="1"/>
  <c r="EK912" i="1"/>
  <c r="EK913" i="1"/>
  <c r="EK914" i="1"/>
  <c r="EK915" i="1"/>
  <c r="EK916" i="1"/>
  <c r="EK917" i="1"/>
  <c r="EK918" i="1"/>
  <c r="EK919" i="1"/>
  <c r="EK920" i="1"/>
  <c r="EK921" i="1"/>
  <c r="EK922" i="1"/>
  <c r="EK923" i="1"/>
  <c r="EK924" i="1"/>
  <c r="EK925" i="1"/>
  <c r="EK926" i="1"/>
  <c r="EK927" i="1"/>
  <c r="EK928" i="1"/>
  <c r="EK929" i="1"/>
  <c r="EK930" i="1"/>
  <c r="EK931" i="1"/>
  <c r="EK932" i="1"/>
  <c r="EK933" i="1"/>
  <c r="EK934" i="1"/>
  <c r="EK935" i="1"/>
  <c r="EK936" i="1"/>
  <c r="EK937" i="1"/>
  <c r="EK938" i="1"/>
  <c r="EK939" i="1"/>
  <c r="EK940" i="1"/>
  <c r="EK941" i="1"/>
  <c r="EK942" i="1"/>
  <c r="EK943" i="1"/>
  <c r="EK944" i="1"/>
  <c r="EK945" i="1"/>
  <c r="EK946" i="1"/>
  <c r="EK947" i="1"/>
  <c r="EK948" i="1"/>
  <c r="EK949" i="1"/>
  <c r="EK950" i="1"/>
  <c r="EK951" i="1"/>
  <c r="EK952" i="1"/>
  <c r="EK953" i="1"/>
  <c r="EK954" i="1"/>
  <c r="EK955" i="1"/>
  <c r="EK956" i="1"/>
  <c r="EK957" i="1"/>
  <c r="EK958" i="1"/>
  <c r="EK959" i="1"/>
  <c r="EK960" i="1"/>
  <c r="EK961" i="1"/>
  <c r="EK962" i="1"/>
  <c r="EK963" i="1"/>
  <c r="EK964" i="1"/>
  <c r="EK965" i="1"/>
  <c r="EK966" i="1"/>
  <c r="EK967" i="1"/>
  <c r="EK968" i="1"/>
  <c r="EK969" i="1"/>
  <c r="EK970" i="1"/>
  <c r="EK971" i="1"/>
  <c r="EK972" i="1"/>
  <c r="EK973" i="1"/>
  <c r="EK974" i="1"/>
  <c r="EK975" i="1"/>
  <c r="EK976" i="1"/>
  <c r="EK977" i="1"/>
  <c r="EK978" i="1"/>
  <c r="EK979" i="1"/>
  <c r="EK980" i="1"/>
  <c r="EK981" i="1"/>
  <c r="EK982" i="1"/>
  <c r="EK983" i="1"/>
  <c r="EK984" i="1"/>
  <c r="EK985" i="1"/>
  <c r="EK986" i="1"/>
  <c r="EK987" i="1"/>
  <c r="EK988" i="1"/>
  <c r="EK989" i="1"/>
  <c r="EK990" i="1"/>
  <c r="EK991" i="1"/>
  <c r="EK992" i="1"/>
  <c r="EK993" i="1"/>
  <c r="EK994" i="1"/>
  <c r="EK995" i="1"/>
  <c r="EK996" i="1"/>
  <c r="EK997" i="1"/>
  <c r="EK998" i="1"/>
  <c r="EK999" i="1"/>
  <c r="EK1000" i="1"/>
  <c r="EK1001" i="1"/>
  <c r="EK1002" i="1"/>
  <c r="EK1003" i="1"/>
  <c r="EK1004" i="1"/>
  <c r="EK1005" i="1"/>
  <c r="EJ6" i="1"/>
  <c r="EJ7" i="1"/>
  <c r="EJ8" i="1"/>
  <c r="EJ9" i="1"/>
  <c r="EJ10" i="1"/>
  <c r="EJ11" i="1"/>
  <c r="EJ12" i="1"/>
  <c r="EJ13" i="1"/>
  <c r="EJ14" i="1"/>
  <c r="EJ15" i="1"/>
  <c r="EJ16" i="1"/>
  <c r="EJ17" i="1"/>
  <c r="EJ18" i="1"/>
  <c r="EJ19" i="1"/>
  <c r="EJ20" i="1"/>
  <c r="EJ21" i="1"/>
  <c r="EJ22" i="1"/>
  <c r="EJ23" i="1"/>
  <c r="EJ24" i="1"/>
  <c r="EJ25" i="1"/>
  <c r="EJ26" i="1"/>
  <c r="EJ27" i="1"/>
  <c r="EJ28" i="1"/>
  <c r="EJ29" i="1"/>
  <c r="EJ30" i="1"/>
  <c r="EJ31" i="1"/>
  <c r="EJ32" i="1"/>
  <c r="EJ33" i="1"/>
  <c r="EJ34" i="1"/>
  <c r="EJ35" i="1"/>
  <c r="EJ36" i="1"/>
  <c r="EJ37" i="1"/>
  <c r="EJ38" i="1"/>
  <c r="EJ39" i="1"/>
  <c r="EJ40" i="1"/>
  <c r="EJ41" i="1"/>
  <c r="EJ42" i="1"/>
  <c r="EJ43" i="1"/>
  <c r="EJ44" i="1"/>
  <c r="EJ45" i="1"/>
  <c r="EJ46" i="1"/>
  <c r="EJ47" i="1"/>
  <c r="EJ48" i="1"/>
  <c r="EJ49" i="1"/>
  <c r="EJ50" i="1"/>
  <c r="EJ51" i="1"/>
  <c r="EJ52" i="1"/>
  <c r="EJ53" i="1"/>
  <c r="EJ54" i="1"/>
  <c r="EJ55" i="1"/>
  <c r="EJ56" i="1"/>
  <c r="EJ57" i="1"/>
  <c r="EJ58" i="1"/>
  <c r="EJ59" i="1"/>
  <c r="EJ60" i="1"/>
  <c r="EJ61" i="1"/>
  <c r="EJ62" i="1"/>
  <c r="EJ63" i="1"/>
  <c r="EJ64" i="1"/>
  <c r="EJ65" i="1"/>
  <c r="EJ66" i="1"/>
  <c r="EJ67" i="1"/>
  <c r="EJ68" i="1"/>
  <c r="EJ69" i="1"/>
  <c r="EJ70" i="1"/>
  <c r="EJ71" i="1"/>
  <c r="EJ72" i="1"/>
  <c r="EJ73" i="1"/>
  <c r="EJ74" i="1"/>
  <c r="EJ75" i="1"/>
  <c r="EJ76" i="1"/>
  <c r="EJ77" i="1"/>
  <c r="EJ78" i="1"/>
  <c r="EJ79" i="1"/>
  <c r="EJ80" i="1"/>
  <c r="EJ81" i="1"/>
  <c r="EJ82" i="1"/>
  <c r="EJ83" i="1"/>
  <c r="EJ84" i="1"/>
  <c r="EJ85" i="1"/>
  <c r="EJ86" i="1"/>
  <c r="EJ87" i="1"/>
  <c r="EJ88" i="1"/>
  <c r="EJ89" i="1"/>
  <c r="EJ90" i="1"/>
  <c r="EJ91" i="1"/>
  <c r="EJ92" i="1"/>
  <c r="EJ93" i="1"/>
  <c r="EJ94" i="1"/>
  <c r="EJ95" i="1"/>
  <c r="EJ96" i="1"/>
  <c r="EJ97" i="1"/>
  <c r="EJ98" i="1"/>
  <c r="EJ99" i="1"/>
  <c r="EJ100" i="1"/>
  <c r="EJ101" i="1"/>
  <c r="EJ102" i="1"/>
  <c r="EJ103" i="1"/>
  <c r="EJ104" i="1"/>
  <c r="EJ105" i="1"/>
  <c r="EJ106" i="1"/>
  <c r="EJ107" i="1"/>
  <c r="EJ108" i="1"/>
  <c r="EJ109" i="1"/>
  <c r="EJ110" i="1"/>
  <c r="EJ111" i="1"/>
  <c r="EJ112" i="1"/>
  <c r="EJ113" i="1"/>
  <c r="EJ114" i="1"/>
  <c r="EJ115" i="1"/>
  <c r="EJ116" i="1"/>
  <c r="EJ117" i="1"/>
  <c r="EJ118" i="1"/>
  <c r="EJ119" i="1"/>
  <c r="EJ120" i="1"/>
  <c r="EJ121" i="1"/>
  <c r="EJ122" i="1"/>
  <c r="EJ123" i="1"/>
  <c r="EJ124" i="1"/>
  <c r="EJ125" i="1"/>
  <c r="EJ126" i="1"/>
  <c r="EJ127" i="1"/>
  <c r="EJ128" i="1"/>
  <c r="EJ129" i="1"/>
  <c r="EJ130" i="1"/>
  <c r="EJ131" i="1"/>
  <c r="EJ132" i="1"/>
  <c r="EJ133" i="1"/>
  <c r="EJ134" i="1"/>
  <c r="EJ135" i="1"/>
  <c r="EJ136" i="1"/>
  <c r="EJ137" i="1"/>
  <c r="EJ138" i="1"/>
  <c r="EJ139" i="1"/>
  <c r="EJ140" i="1"/>
  <c r="EJ141" i="1"/>
  <c r="EJ142" i="1"/>
  <c r="EJ143" i="1"/>
  <c r="EJ144" i="1"/>
  <c r="EJ145" i="1"/>
  <c r="EJ146" i="1"/>
  <c r="EJ147" i="1"/>
  <c r="EJ148" i="1"/>
  <c r="EJ149" i="1"/>
  <c r="EJ150" i="1"/>
  <c r="EJ151" i="1"/>
  <c r="EJ152" i="1"/>
  <c r="EJ153" i="1"/>
  <c r="EJ154" i="1"/>
  <c r="EJ155" i="1"/>
  <c r="EJ156" i="1"/>
  <c r="EJ157" i="1"/>
  <c r="EJ158" i="1"/>
  <c r="EJ159" i="1"/>
  <c r="EJ160" i="1"/>
  <c r="EJ161" i="1"/>
  <c r="EJ162" i="1"/>
  <c r="EJ163" i="1"/>
  <c r="EJ164" i="1"/>
  <c r="EJ165" i="1"/>
  <c r="EJ166" i="1"/>
  <c r="EJ167" i="1"/>
  <c r="EJ168" i="1"/>
  <c r="EJ169" i="1"/>
  <c r="EJ170" i="1"/>
  <c r="EJ171" i="1"/>
  <c r="EJ172" i="1"/>
  <c r="EJ173" i="1"/>
  <c r="EJ174" i="1"/>
  <c r="EJ175" i="1"/>
  <c r="EJ176" i="1"/>
  <c r="EJ177" i="1"/>
  <c r="EJ178" i="1"/>
  <c r="EJ179" i="1"/>
  <c r="EJ180" i="1"/>
  <c r="EJ181" i="1"/>
  <c r="EJ182" i="1"/>
  <c r="EJ183" i="1"/>
  <c r="EJ184" i="1"/>
  <c r="EJ185" i="1"/>
  <c r="EJ186" i="1"/>
  <c r="EJ187" i="1"/>
  <c r="EJ188" i="1"/>
  <c r="EJ189" i="1"/>
  <c r="EJ190" i="1"/>
  <c r="EJ191" i="1"/>
  <c r="EJ192" i="1"/>
  <c r="EJ193" i="1"/>
  <c r="EJ194" i="1"/>
  <c r="EJ195" i="1"/>
  <c r="EJ196" i="1"/>
  <c r="EJ197" i="1"/>
  <c r="EJ198" i="1"/>
  <c r="EJ199" i="1"/>
  <c r="EJ200" i="1"/>
  <c r="EJ201" i="1"/>
  <c r="EJ202" i="1"/>
  <c r="EJ203" i="1"/>
  <c r="EJ204" i="1"/>
  <c r="EJ205" i="1"/>
  <c r="EJ206" i="1"/>
  <c r="EJ207" i="1"/>
  <c r="EJ208" i="1"/>
  <c r="EJ209" i="1"/>
  <c r="EJ210" i="1"/>
  <c r="EJ211" i="1"/>
  <c r="EJ212" i="1"/>
  <c r="EJ213" i="1"/>
  <c r="EJ214" i="1"/>
  <c r="EJ215" i="1"/>
  <c r="EJ216" i="1"/>
  <c r="EJ217" i="1"/>
  <c r="EJ218" i="1"/>
  <c r="EJ219" i="1"/>
  <c r="EJ220" i="1"/>
  <c r="EJ221" i="1"/>
  <c r="EJ222" i="1"/>
  <c r="EJ223" i="1"/>
  <c r="EJ224" i="1"/>
  <c r="EJ225" i="1"/>
  <c r="EJ226" i="1"/>
  <c r="EJ227" i="1"/>
  <c r="EJ228" i="1"/>
  <c r="EJ229" i="1"/>
  <c r="EJ230" i="1"/>
  <c r="EJ231" i="1"/>
  <c r="EJ232" i="1"/>
  <c r="EJ233" i="1"/>
  <c r="EJ234" i="1"/>
  <c r="EJ235" i="1"/>
  <c r="EJ236" i="1"/>
  <c r="EJ237" i="1"/>
  <c r="EJ238" i="1"/>
  <c r="EJ239" i="1"/>
  <c r="EJ240" i="1"/>
  <c r="EJ241" i="1"/>
  <c r="EJ242" i="1"/>
  <c r="EJ243" i="1"/>
  <c r="EJ244" i="1"/>
  <c r="EJ245" i="1"/>
  <c r="EJ246" i="1"/>
  <c r="EJ247" i="1"/>
  <c r="EJ248" i="1"/>
  <c r="EJ249" i="1"/>
  <c r="EJ250" i="1"/>
  <c r="EJ251" i="1"/>
  <c r="EJ252" i="1"/>
  <c r="EJ253" i="1"/>
  <c r="EJ254" i="1"/>
  <c r="EJ255" i="1"/>
  <c r="EJ256" i="1"/>
  <c r="EJ257" i="1"/>
  <c r="EJ258" i="1"/>
  <c r="EJ259" i="1"/>
  <c r="EJ260" i="1"/>
  <c r="EJ261" i="1"/>
  <c r="EJ262" i="1"/>
  <c r="EJ263" i="1"/>
  <c r="EJ264" i="1"/>
  <c r="EJ265" i="1"/>
  <c r="EJ266" i="1"/>
  <c r="EJ267" i="1"/>
  <c r="EJ268" i="1"/>
  <c r="EJ269" i="1"/>
  <c r="EJ270" i="1"/>
  <c r="EJ271" i="1"/>
  <c r="EJ272" i="1"/>
  <c r="EJ273" i="1"/>
  <c r="EJ274" i="1"/>
  <c r="EJ275" i="1"/>
  <c r="EJ276" i="1"/>
  <c r="EJ277" i="1"/>
  <c r="EJ278" i="1"/>
  <c r="EJ279" i="1"/>
  <c r="EJ280" i="1"/>
  <c r="EJ281" i="1"/>
  <c r="EJ282" i="1"/>
  <c r="EJ283" i="1"/>
  <c r="EJ284" i="1"/>
  <c r="EJ285" i="1"/>
  <c r="EJ286" i="1"/>
  <c r="EJ287" i="1"/>
  <c r="EJ288" i="1"/>
  <c r="EJ289" i="1"/>
  <c r="EJ290" i="1"/>
  <c r="EJ291" i="1"/>
  <c r="EJ292" i="1"/>
  <c r="EJ293" i="1"/>
  <c r="EJ294" i="1"/>
  <c r="EJ295" i="1"/>
  <c r="EJ296" i="1"/>
  <c r="EJ297" i="1"/>
  <c r="EJ298" i="1"/>
  <c r="EJ299" i="1"/>
  <c r="EJ300" i="1"/>
  <c r="EJ301" i="1"/>
  <c r="EJ302" i="1"/>
  <c r="EJ303" i="1"/>
  <c r="EJ304" i="1"/>
  <c r="EJ305" i="1"/>
  <c r="EJ306" i="1"/>
  <c r="EJ307" i="1"/>
  <c r="EJ308" i="1"/>
  <c r="EJ309" i="1"/>
  <c r="EJ310" i="1"/>
  <c r="EJ311" i="1"/>
  <c r="EJ312" i="1"/>
  <c r="EJ313" i="1"/>
  <c r="EJ314" i="1"/>
  <c r="EJ315" i="1"/>
  <c r="EJ316" i="1"/>
  <c r="EJ317" i="1"/>
  <c r="EJ318" i="1"/>
  <c r="EJ319" i="1"/>
  <c r="EJ320" i="1"/>
  <c r="EJ321" i="1"/>
  <c r="EJ322" i="1"/>
  <c r="EJ323" i="1"/>
  <c r="EJ324" i="1"/>
  <c r="EJ325" i="1"/>
  <c r="EJ326" i="1"/>
  <c r="EJ327" i="1"/>
  <c r="EJ328" i="1"/>
  <c r="EJ329" i="1"/>
  <c r="EJ330" i="1"/>
  <c r="EJ331" i="1"/>
  <c r="EJ332" i="1"/>
  <c r="EJ333" i="1"/>
  <c r="EJ334" i="1"/>
  <c r="EJ335" i="1"/>
  <c r="EJ336" i="1"/>
  <c r="EJ337" i="1"/>
  <c r="EJ338" i="1"/>
  <c r="EJ339" i="1"/>
  <c r="EJ340" i="1"/>
  <c r="EJ341" i="1"/>
  <c r="EJ342" i="1"/>
  <c r="EJ343" i="1"/>
  <c r="EJ344" i="1"/>
  <c r="EJ345" i="1"/>
  <c r="EJ346" i="1"/>
  <c r="EJ347" i="1"/>
  <c r="EJ348" i="1"/>
  <c r="EJ349" i="1"/>
  <c r="EJ350" i="1"/>
  <c r="EJ351" i="1"/>
  <c r="EJ352" i="1"/>
  <c r="EJ353" i="1"/>
  <c r="EJ354" i="1"/>
  <c r="EJ355" i="1"/>
  <c r="EJ356" i="1"/>
  <c r="EJ357" i="1"/>
  <c r="EJ358" i="1"/>
  <c r="EJ359" i="1"/>
  <c r="EJ360" i="1"/>
  <c r="EJ361" i="1"/>
  <c r="EJ362" i="1"/>
  <c r="EJ363" i="1"/>
  <c r="EJ364" i="1"/>
  <c r="EJ365" i="1"/>
  <c r="EJ366" i="1"/>
  <c r="EJ367" i="1"/>
  <c r="EJ368" i="1"/>
  <c r="EJ369" i="1"/>
  <c r="EJ370" i="1"/>
  <c r="EJ371" i="1"/>
  <c r="EJ372" i="1"/>
  <c r="EJ373" i="1"/>
  <c r="EJ374" i="1"/>
  <c r="EJ375" i="1"/>
  <c r="EJ376" i="1"/>
  <c r="EJ377" i="1"/>
  <c r="EJ378" i="1"/>
  <c r="EJ379" i="1"/>
  <c r="EJ380" i="1"/>
  <c r="EJ381" i="1"/>
  <c r="EJ382" i="1"/>
  <c r="EJ383" i="1"/>
  <c r="EJ384" i="1"/>
  <c r="EJ385" i="1"/>
  <c r="EJ386" i="1"/>
  <c r="EJ387" i="1"/>
  <c r="EJ388" i="1"/>
  <c r="EJ389" i="1"/>
  <c r="EJ390" i="1"/>
  <c r="EJ391" i="1"/>
  <c r="EJ392" i="1"/>
  <c r="EJ393" i="1"/>
  <c r="EJ394" i="1"/>
  <c r="EJ395" i="1"/>
  <c r="EJ396" i="1"/>
  <c r="EJ397" i="1"/>
  <c r="EJ398" i="1"/>
  <c r="EJ399" i="1"/>
  <c r="EJ400" i="1"/>
  <c r="EJ401" i="1"/>
  <c r="EJ402" i="1"/>
  <c r="EJ403" i="1"/>
  <c r="EJ404" i="1"/>
  <c r="EJ405" i="1"/>
  <c r="EJ406" i="1"/>
  <c r="EJ407" i="1"/>
  <c r="EJ408" i="1"/>
  <c r="EJ409" i="1"/>
  <c r="EJ410" i="1"/>
  <c r="EJ411" i="1"/>
  <c r="EJ412" i="1"/>
  <c r="EJ413" i="1"/>
  <c r="EJ414" i="1"/>
  <c r="EJ415" i="1"/>
  <c r="EJ416" i="1"/>
  <c r="EJ417" i="1"/>
  <c r="EJ418" i="1"/>
  <c r="EJ419" i="1"/>
  <c r="EJ420" i="1"/>
  <c r="EJ421" i="1"/>
  <c r="EJ422" i="1"/>
  <c r="EJ423" i="1"/>
  <c r="EJ424" i="1"/>
  <c r="EJ425" i="1"/>
  <c r="EJ426" i="1"/>
  <c r="EJ427" i="1"/>
  <c r="EJ428" i="1"/>
  <c r="EJ429" i="1"/>
  <c r="EJ430" i="1"/>
  <c r="EJ431" i="1"/>
  <c r="EJ432" i="1"/>
  <c r="EJ433" i="1"/>
  <c r="EJ434" i="1"/>
  <c r="EJ435" i="1"/>
  <c r="EJ436" i="1"/>
  <c r="EJ437" i="1"/>
  <c r="EJ438" i="1"/>
  <c r="EJ439" i="1"/>
  <c r="EJ440" i="1"/>
  <c r="EJ441" i="1"/>
  <c r="EJ442" i="1"/>
  <c r="EJ443" i="1"/>
  <c r="EJ444" i="1"/>
  <c r="EJ445" i="1"/>
  <c r="EJ446" i="1"/>
  <c r="EJ447" i="1"/>
  <c r="EJ448" i="1"/>
  <c r="EJ449" i="1"/>
  <c r="EJ450" i="1"/>
  <c r="EJ451" i="1"/>
  <c r="EJ452" i="1"/>
  <c r="EJ453" i="1"/>
  <c r="EJ454" i="1"/>
  <c r="EJ455" i="1"/>
  <c r="EJ456" i="1"/>
  <c r="EJ457" i="1"/>
  <c r="EJ458" i="1"/>
  <c r="EJ459" i="1"/>
  <c r="EJ460" i="1"/>
  <c r="EJ461" i="1"/>
  <c r="EJ462" i="1"/>
  <c r="EJ463" i="1"/>
  <c r="EJ464" i="1"/>
  <c r="EJ465" i="1"/>
  <c r="EJ466" i="1"/>
  <c r="EJ467" i="1"/>
  <c r="EJ468" i="1"/>
  <c r="EJ469" i="1"/>
  <c r="EJ470" i="1"/>
  <c r="EJ471" i="1"/>
  <c r="EJ472" i="1"/>
  <c r="EJ473" i="1"/>
  <c r="EJ474" i="1"/>
  <c r="EJ475" i="1"/>
  <c r="EJ476" i="1"/>
  <c r="EJ477" i="1"/>
  <c r="EJ478" i="1"/>
  <c r="EJ479" i="1"/>
  <c r="EJ480" i="1"/>
  <c r="EJ481" i="1"/>
  <c r="EJ482" i="1"/>
  <c r="EJ483" i="1"/>
  <c r="EJ484" i="1"/>
  <c r="EJ485" i="1"/>
  <c r="EJ486" i="1"/>
  <c r="EJ487" i="1"/>
  <c r="EJ488" i="1"/>
  <c r="EJ489" i="1"/>
  <c r="EJ490" i="1"/>
  <c r="EJ491" i="1"/>
  <c r="EJ492" i="1"/>
  <c r="EJ493" i="1"/>
  <c r="EJ494" i="1"/>
  <c r="EJ495" i="1"/>
  <c r="EJ496" i="1"/>
  <c r="EJ497" i="1"/>
  <c r="EJ498" i="1"/>
  <c r="EJ499" i="1"/>
  <c r="EJ500" i="1"/>
  <c r="EJ501" i="1"/>
  <c r="EJ502" i="1"/>
  <c r="EJ503" i="1"/>
  <c r="EJ504" i="1"/>
  <c r="EJ505" i="1"/>
  <c r="EJ506" i="1"/>
  <c r="EJ507" i="1"/>
  <c r="EJ508" i="1"/>
  <c r="EJ509" i="1"/>
  <c r="EJ510" i="1"/>
  <c r="EJ511" i="1"/>
  <c r="EJ512" i="1"/>
  <c r="EJ513" i="1"/>
  <c r="EJ514" i="1"/>
  <c r="EJ515" i="1"/>
  <c r="EJ516" i="1"/>
  <c r="EJ517" i="1"/>
  <c r="EJ518" i="1"/>
  <c r="EJ519" i="1"/>
  <c r="EJ520" i="1"/>
  <c r="EJ521" i="1"/>
  <c r="EJ522" i="1"/>
  <c r="EJ523" i="1"/>
  <c r="EJ524" i="1"/>
  <c r="EJ525" i="1"/>
  <c r="EJ526" i="1"/>
  <c r="EJ527" i="1"/>
  <c r="EJ528" i="1"/>
  <c r="EJ529" i="1"/>
  <c r="EJ530" i="1"/>
  <c r="EJ531" i="1"/>
  <c r="EJ532" i="1"/>
  <c r="EJ533" i="1"/>
  <c r="EJ534" i="1"/>
  <c r="EJ535" i="1"/>
  <c r="EJ536" i="1"/>
  <c r="EJ537" i="1"/>
  <c r="EJ538" i="1"/>
  <c r="EJ539" i="1"/>
  <c r="EJ540" i="1"/>
  <c r="EJ541" i="1"/>
  <c r="EJ542" i="1"/>
  <c r="EJ543" i="1"/>
  <c r="EJ544" i="1"/>
  <c r="EJ545" i="1"/>
  <c r="EJ546" i="1"/>
  <c r="EJ547" i="1"/>
  <c r="EJ548" i="1"/>
  <c r="EJ549" i="1"/>
  <c r="EJ550" i="1"/>
  <c r="EJ551" i="1"/>
  <c r="EJ552" i="1"/>
  <c r="EJ553" i="1"/>
  <c r="EJ554" i="1"/>
  <c r="EJ555" i="1"/>
  <c r="EJ556" i="1"/>
  <c r="EJ557" i="1"/>
  <c r="EJ558" i="1"/>
  <c r="EJ559" i="1"/>
  <c r="EJ560" i="1"/>
  <c r="EJ561" i="1"/>
  <c r="EJ562" i="1"/>
  <c r="EJ563" i="1"/>
  <c r="EJ564" i="1"/>
  <c r="EJ565" i="1"/>
  <c r="EJ566" i="1"/>
  <c r="EJ567" i="1"/>
  <c r="EJ568" i="1"/>
  <c r="EJ569" i="1"/>
  <c r="EJ570" i="1"/>
  <c r="EJ571" i="1"/>
  <c r="EJ572" i="1"/>
  <c r="EJ573" i="1"/>
  <c r="EJ574" i="1"/>
  <c r="EJ575" i="1"/>
  <c r="EJ576" i="1"/>
  <c r="EJ577" i="1"/>
  <c r="EJ578" i="1"/>
  <c r="EJ579" i="1"/>
  <c r="EJ580" i="1"/>
  <c r="EJ581" i="1"/>
  <c r="EJ582" i="1"/>
  <c r="EJ583" i="1"/>
  <c r="EJ584" i="1"/>
  <c r="EJ585" i="1"/>
  <c r="EJ586" i="1"/>
  <c r="EJ587" i="1"/>
  <c r="EJ588" i="1"/>
  <c r="EJ589" i="1"/>
  <c r="EJ590" i="1"/>
  <c r="EJ591" i="1"/>
  <c r="EJ592" i="1"/>
  <c r="EJ593" i="1"/>
  <c r="EJ594" i="1"/>
  <c r="EJ595" i="1"/>
  <c r="EJ596" i="1"/>
  <c r="EJ597" i="1"/>
  <c r="EJ598" i="1"/>
  <c r="EJ599" i="1"/>
  <c r="EJ600" i="1"/>
  <c r="EJ601" i="1"/>
  <c r="EJ602" i="1"/>
  <c r="EJ603" i="1"/>
  <c r="EJ604" i="1"/>
  <c r="EJ605" i="1"/>
  <c r="EJ606" i="1"/>
  <c r="EJ607" i="1"/>
  <c r="EJ608" i="1"/>
  <c r="EJ609" i="1"/>
  <c r="EJ610" i="1"/>
  <c r="EJ611" i="1"/>
  <c r="EJ612" i="1"/>
  <c r="EJ613" i="1"/>
  <c r="EJ614" i="1"/>
  <c r="EJ615" i="1"/>
  <c r="EJ616" i="1"/>
  <c r="EJ617" i="1"/>
  <c r="EJ618" i="1"/>
  <c r="EJ619" i="1"/>
  <c r="EJ620" i="1"/>
  <c r="EJ621" i="1"/>
  <c r="EJ622" i="1"/>
  <c r="EJ623" i="1"/>
  <c r="EJ624" i="1"/>
  <c r="EJ625" i="1"/>
  <c r="EJ626" i="1"/>
  <c r="EJ627" i="1"/>
  <c r="EJ628" i="1"/>
  <c r="EJ629" i="1"/>
  <c r="EJ630" i="1"/>
  <c r="EJ631" i="1"/>
  <c r="EJ632" i="1"/>
  <c r="EJ633" i="1"/>
  <c r="EJ634" i="1"/>
  <c r="EJ635" i="1"/>
  <c r="EJ636" i="1"/>
  <c r="EJ637" i="1"/>
  <c r="EJ638" i="1"/>
  <c r="EJ639" i="1"/>
  <c r="EJ640" i="1"/>
  <c r="EJ641" i="1"/>
  <c r="EJ642" i="1"/>
  <c r="EJ643" i="1"/>
  <c r="EJ644" i="1"/>
  <c r="EJ645" i="1"/>
  <c r="EJ646" i="1"/>
  <c r="EJ647" i="1"/>
  <c r="EJ648" i="1"/>
  <c r="EJ649" i="1"/>
  <c r="EJ650" i="1"/>
  <c r="EJ651" i="1"/>
  <c r="EJ652" i="1"/>
  <c r="EJ653" i="1"/>
  <c r="EJ654" i="1"/>
  <c r="EJ655" i="1"/>
  <c r="EJ656" i="1"/>
  <c r="EJ657" i="1"/>
  <c r="EJ658" i="1"/>
  <c r="EJ659" i="1"/>
  <c r="EJ660" i="1"/>
  <c r="EJ661" i="1"/>
  <c r="EJ662" i="1"/>
  <c r="EJ663" i="1"/>
  <c r="EJ664" i="1"/>
  <c r="EJ665" i="1"/>
  <c r="EJ666" i="1"/>
  <c r="EJ667" i="1"/>
  <c r="EJ668" i="1"/>
  <c r="EJ669" i="1"/>
  <c r="EJ670" i="1"/>
  <c r="EJ671" i="1"/>
  <c r="EJ672" i="1"/>
  <c r="EJ673" i="1"/>
  <c r="EJ674" i="1"/>
  <c r="EJ675" i="1"/>
  <c r="EJ676" i="1"/>
  <c r="EJ677" i="1"/>
  <c r="EJ678" i="1"/>
  <c r="EJ679" i="1"/>
  <c r="EJ680" i="1"/>
  <c r="EJ681" i="1"/>
  <c r="EJ682" i="1"/>
  <c r="EJ683" i="1"/>
  <c r="EJ684" i="1"/>
  <c r="EJ685" i="1"/>
  <c r="EJ686" i="1"/>
  <c r="EJ687" i="1"/>
  <c r="EJ688" i="1"/>
  <c r="EJ689" i="1"/>
  <c r="EJ690" i="1"/>
  <c r="EJ691" i="1"/>
  <c r="EJ692" i="1"/>
  <c r="EJ693" i="1"/>
  <c r="EJ694" i="1"/>
  <c r="EJ695" i="1"/>
  <c r="EJ696" i="1"/>
  <c r="EJ697" i="1"/>
  <c r="EJ698" i="1"/>
  <c r="EJ699" i="1"/>
  <c r="EJ700" i="1"/>
  <c r="EJ701" i="1"/>
  <c r="EJ702" i="1"/>
  <c r="EJ703" i="1"/>
  <c r="EJ704" i="1"/>
  <c r="EJ705" i="1"/>
  <c r="EJ706" i="1"/>
  <c r="EJ707" i="1"/>
  <c r="EJ708" i="1"/>
  <c r="EJ709" i="1"/>
  <c r="EJ710" i="1"/>
  <c r="EJ711" i="1"/>
  <c r="EJ712" i="1"/>
  <c r="EJ713" i="1"/>
  <c r="EJ714" i="1"/>
  <c r="EJ715" i="1"/>
  <c r="EJ716" i="1"/>
  <c r="EJ717" i="1"/>
  <c r="EJ718" i="1"/>
  <c r="EJ719" i="1"/>
  <c r="EJ720" i="1"/>
  <c r="EJ721" i="1"/>
  <c r="EJ722" i="1"/>
  <c r="EJ723" i="1"/>
  <c r="EJ724" i="1"/>
  <c r="EJ725" i="1"/>
  <c r="EJ726" i="1"/>
  <c r="EJ727" i="1"/>
  <c r="EJ728" i="1"/>
  <c r="EJ729" i="1"/>
  <c r="EJ730" i="1"/>
  <c r="EJ731" i="1"/>
  <c r="EJ732" i="1"/>
  <c r="EJ733" i="1"/>
  <c r="EJ734" i="1"/>
  <c r="EJ735" i="1"/>
  <c r="EJ736" i="1"/>
  <c r="EJ737" i="1"/>
  <c r="EJ738" i="1"/>
  <c r="EJ739" i="1"/>
  <c r="EJ740" i="1"/>
  <c r="EJ741" i="1"/>
  <c r="EJ742" i="1"/>
  <c r="EJ743" i="1"/>
  <c r="EJ744" i="1"/>
  <c r="EJ745" i="1"/>
  <c r="EJ746" i="1"/>
  <c r="EJ747" i="1"/>
  <c r="EJ748" i="1"/>
  <c r="EJ749" i="1"/>
  <c r="EJ750" i="1"/>
  <c r="EJ751" i="1"/>
  <c r="EJ752" i="1"/>
  <c r="EJ753" i="1"/>
  <c r="EJ754" i="1"/>
  <c r="EJ755" i="1"/>
  <c r="EJ756" i="1"/>
  <c r="EJ757" i="1"/>
  <c r="EJ758" i="1"/>
  <c r="EJ759" i="1"/>
  <c r="EJ760" i="1"/>
  <c r="EJ761" i="1"/>
  <c r="EJ762" i="1"/>
  <c r="EJ763" i="1"/>
  <c r="EJ764" i="1"/>
  <c r="EJ765" i="1"/>
  <c r="EJ766" i="1"/>
  <c r="EJ767" i="1"/>
  <c r="EJ768" i="1"/>
  <c r="EJ769" i="1"/>
  <c r="EJ770" i="1"/>
  <c r="EJ771" i="1"/>
  <c r="EJ772" i="1"/>
  <c r="EJ773" i="1"/>
  <c r="EJ774" i="1"/>
  <c r="EJ775" i="1"/>
  <c r="EJ776" i="1"/>
  <c r="EJ777" i="1"/>
  <c r="EJ778" i="1"/>
  <c r="EJ779" i="1"/>
  <c r="EJ780" i="1"/>
  <c r="EJ781" i="1"/>
  <c r="EJ782" i="1"/>
  <c r="EJ783" i="1"/>
  <c r="EJ784" i="1"/>
  <c r="EJ785" i="1"/>
  <c r="EJ786" i="1"/>
  <c r="EJ787" i="1"/>
  <c r="EJ788" i="1"/>
  <c r="EJ789" i="1"/>
  <c r="EJ790" i="1"/>
  <c r="EJ791" i="1"/>
  <c r="EJ792" i="1"/>
  <c r="EJ793" i="1"/>
  <c r="EJ794" i="1"/>
  <c r="EJ795" i="1"/>
  <c r="EJ796" i="1"/>
  <c r="EJ797" i="1"/>
  <c r="EJ798" i="1"/>
  <c r="EJ799" i="1"/>
  <c r="EJ800" i="1"/>
  <c r="EJ801" i="1"/>
  <c r="EJ802" i="1"/>
  <c r="EJ803" i="1"/>
  <c r="EJ804" i="1"/>
  <c r="EJ805" i="1"/>
  <c r="EJ806" i="1"/>
  <c r="EJ807" i="1"/>
  <c r="EJ808" i="1"/>
  <c r="EJ809" i="1"/>
  <c r="EJ810" i="1"/>
  <c r="EJ811" i="1"/>
  <c r="EJ812" i="1"/>
  <c r="EJ813" i="1"/>
  <c r="EJ814" i="1"/>
  <c r="EJ815" i="1"/>
  <c r="EJ816" i="1"/>
  <c r="EJ817" i="1"/>
  <c r="EJ818" i="1"/>
  <c r="EJ819" i="1"/>
  <c r="EJ820" i="1"/>
  <c r="EJ821" i="1"/>
  <c r="EJ822" i="1"/>
  <c r="EJ823" i="1"/>
  <c r="EJ824" i="1"/>
  <c r="EJ825" i="1"/>
  <c r="EJ826" i="1"/>
  <c r="EJ827" i="1"/>
  <c r="EJ828" i="1"/>
  <c r="EJ829" i="1"/>
  <c r="EJ830" i="1"/>
  <c r="EJ831" i="1"/>
  <c r="EJ832" i="1"/>
  <c r="EJ833" i="1"/>
  <c r="EJ834" i="1"/>
  <c r="EJ835" i="1"/>
  <c r="EJ836" i="1"/>
  <c r="EJ837" i="1"/>
  <c r="EJ838" i="1"/>
  <c r="EJ839" i="1"/>
  <c r="EJ840" i="1"/>
  <c r="EJ841" i="1"/>
  <c r="EJ842" i="1"/>
  <c r="EJ843" i="1"/>
  <c r="EJ844" i="1"/>
  <c r="EJ845" i="1"/>
  <c r="EJ846" i="1"/>
  <c r="EJ847" i="1"/>
  <c r="EJ848" i="1"/>
  <c r="EJ849" i="1"/>
  <c r="EJ850" i="1"/>
  <c r="EJ851" i="1"/>
  <c r="EJ852" i="1"/>
  <c r="EJ853" i="1"/>
  <c r="EJ854" i="1"/>
  <c r="EJ855" i="1"/>
  <c r="EJ856" i="1"/>
  <c r="EJ857" i="1"/>
  <c r="EJ858" i="1"/>
  <c r="EJ859" i="1"/>
  <c r="EJ860" i="1"/>
  <c r="EJ861" i="1"/>
  <c r="EJ862" i="1"/>
  <c r="EJ863" i="1"/>
  <c r="EJ864" i="1"/>
  <c r="EJ865" i="1"/>
  <c r="EJ866" i="1"/>
  <c r="EJ867" i="1"/>
  <c r="EJ868" i="1"/>
  <c r="EJ869" i="1"/>
  <c r="EJ870" i="1"/>
  <c r="EJ871" i="1"/>
  <c r="EJ872" i="1"/>
  <c r="EJ873" i="1"/>
  <c r="EJ874" i="1"/>
  <c r="EJ875" i="1"/>
  <c r="EJ876" i="1"/>
  <c r="EJ877" i="1"/>
  <c r="EJ878" i="1"/>
  <c r="EJ879" i="1"/>
  <c r="EJ880" i="1"/>
  <c r="EJ881" i="1"/>
  <c r="EJ882" i="1"/>
  <c r="EJ883" i="1"/>
  <c r="EJ884" i="1"/>
  <c r="EJ885" i="1"/>
  <c r="EJ886" i="1"/>
  <c r="EJ887" i="1"/>
  <c r="EJ888" i="1"/>
  <c r="EJ889" i="1"/>
  <c r="EJ890" i="1"/>
  <c r="EJ891" i="1"/>
  <c r="EJ892" i="1"/>
  <c r="EJ893" i="1"/>
  <c r="EJ894" i="1"/>
  <c r="EJ895" i="1"/>
  <c r="EJ896" i="1"/>
  <c r="EJ897" i="1"/>
  <c r="EJ898" i="1"/>
  <c r="EJ899" i="1"/>
  <c r="EJ900" i="1"/>
  <c r="EJ901" i="1"/>
  <c r="EJ902" i="1"/>
  <c r="EJ903" i="1"/>
  <c r="EJ904" i="1"/>
  <c r="EJ905" i="1"/>
  <c r="EJ906" i="1"/>
  <c r="EJ907" i="1"/>
  <c r="EJ908" i="1"/>
  <c r="EJ909" i="1"/>
  <c r="EJ910" i="1"/>
  <c r="EJ911" i="1"/>
  <c r="EJ912" i="1"/>
  <c r="EJ913" i="1"/>
  <c r="EJ914" i="1"/>
  <c r="EJ915" i="1"/>
  <c r="EJ916" i="1"/>
  <c r="EJ917" i="1"/>
  <c r="EJ918" i="1"/>
  <c r="EJ919" i="1"/>
  <c r="EJ920" i="1"/>
  <c r="EJ921" i="1"/>
  <c r="EJ922" i="1"/>
  <c r="EJ923" i="1"/>
  <c r="EJ924" i="1"/>
  <c r="EJ925" i="1"/>
  <c r="EJ926" i="1"/>
  <c r="EJ927" i="1"/>
  <c r="EJ928" i="1"/>
  <c r="EJ929" i="1"/>
  <c r="EJ930" i="1"/>
  <c r="EJ931" i="1"/>
  <c r="EJ932" i="1"/>
  <c r="EJ933" i="1"/>
  <c r="EJ934" i="1"/>
  <c r="EJ935" i="1"/>
  <c r="EJ936" i="1"/>
  <c r="EJ937" i="1"/>
  <c r="EJ938" i="1"/>
  <c r="EJ939" i="1"/>
  <c r="EJ940" i="1"/>
  <c r="EJ941" i="1"/>
  <c r="EJ942" i="1"/>
  <c r="EJ943" i="1"/>
  <c r="EJ944" i="1"/>
  <c r="EJ945" i="1"/>
  <c r="EJ946" i="1"/>
  <c r="EJ947" i="1"/>
  <c r="EJ948" i="1"/>
  <c r="EJ949" i="1"/>
  <c r="EJ950" i="1"/>
  <c r="EJ951" i="1"/>
  <c r="EJ952" i="1"/>
  <c r="EJ953" i="1"/>
  <c r="EJ954" i="1"/>
  <c r="EJ955" i="1"/>
  <c r="EJ956" i="1"/>
  <c r="EJ957" i="1"/>
  <c r="EJ958" i="1"/>
  <c r="EJ959" i="1"/>
  <c r="EJ960" i="1"/>
  <c r="EJ961" i="1"/>
  <c r="EJ962" i="1"/>
  <c r="EJ963" i="1"/>
  <c r="EJ964" i="1"/>
  <c r="EJ965" i="1"/>
  <c r="EJ966" i="1"/>
  <c r="EJ967" i="1"/>
  <c r="EJ968" i="1"/>
  <c r="EJ969" i="1"/>
  <c r="EJ970" i="1"/>
  <c r="EJ971" i="1"/>
  <c r="EJ972" i="1"/>
  <c r="EJ973" i="1"/>
  <c r="EJ974" i="1"/>
  <c r="EJ975" i="1"/>
  <c r="EJ976" i="1"/>
  <c r="EJ977" i="1"/>
  <c r="EJ978" i="1"/>
  <c r="EJ979" i="1"/>
  <c r="EJ980" i="1"/>
  <c r="EJ981" i="1"/>
  <c r="EJ982" i="1"/>
  <c r="EJ983" i="1"/>
  <c r="EJ984" i="1"/>
  <c r="EJ985" i="1"/>
  <c r="EJ986" i="1"/>
  <c r="EJ987" i="1"/>
  <c r="EJ988" i="1"/>
  <c r="EJ989" i="1"/>
  <c r="EJ990" i="1"/>
  <c r="EJ991" i="1"/>
  <c r="EJ992" i="1"/>
  <c r="EJ993" i="1"/>
  <c r="EJ994" i="1"/>
  <c r="EJ995" i="1"/>
  <c r="EJ996" i="1"/>
  <c r="EJ997" i="1"/>
  <c r="EJ998" i="1"/>
  <c r="EJ999" i="1"/>
  <c r="EJ1000" i="1"/>
  <c r="EJ1001" i="1"/>
  <c r="EJ1002" i="1"/>
  <c r="EJ1003" i="1"/>
  <c r="EJ1004" i="1"/>
  <c r="EJ1005" i="1"/>
  <c r="EG6" i="1"/>
  <c r="EG7" i="1"/>
  <c r="EG8" i="1"/>
  <c r="EG9" i="1"/>
  <c r="EG10" i="1"/>
  <c r="EG11" i="1"/>
  <c r="EG12" i="1"/>
  <c r="EG13" i="1"/>
  <c r="EG14" i="1"/>
  <c r="EG15" i="1"/>
  <c r="EG16" i="1"/>
  <c r="EG17" i="1"/>
  <c r="EG18" i="1"/>
  <c r="EG19" i="1"/>
  <c r="EG20" i="1"/>
  <c r="EG21" i="1"/>
  <c r="EG22" i="1"/>
  <c r="EG23" i="1"/>
  <c r="EG24" i="1"/>
  <c r="EG25" i="1"/>
  <c r="EG26" i="1"/>
  <c r="EG27" i="1"/>
  <c r="EG28" i="1"/>
  <c r="EG29" i="1"/>
  <c r="EG30" i="1"/>
  <c r="EG31" i="1"/>
  <c r="EG32" i="1"/>
  <c r="EG33" i="1"/>
  <c r="EG34" i="1"/>
  <c r="EG35" i="1"/>
  <c r="EG36" i="1"/>
  <c r="EG37" i="1"/>
  <c r="EG38" i="1"/>
  <c r="EG39" i="1"/>
  <c r="EG40" i="1"/>
  <c r="EG41" i="1"/>
  <c r="EG42" i="1"/>
  <c r="EG43" i="1"/>
  <c r="EG44" i="1"/>
  <c r="EG45" i="1"/>
  <c r="EG46" i="1"/>
  <c r="EG47" i="1"/>
  <c r="EG48" i="1"/>
  <c r="EG49" i="1"/>
  <c r="EG50" i="1"/>
  <c r="EG51" i="1"/>
  <c r="EG52" i="1"/>
  <c r="EG53" i="1"/>
  <c r="EG54" i="1"/>
  <c r="EG55" i="1"/>
  <c r="EG56" i="1"/>
  <c r="EG57" i="1"/>
  <c r="EG58" i="1"/>
  <c r="EG59" i="1"/>
  <c r="EG60" i="1"/>
  <c r="EG61" i="1"/>
  <c r="EG62" i="1"/>
  <c r="EG63" i="1"/>
  <c r="EG64" i="1"/>
  <c r="EG65" i="1"/>
  <c r="EG66" i="1"/>
  <c r="EG67" i="1"/>
  <c r="EG68" i="1"/>
  <c r="EG69" i="1"/>
  <c r="EG70" i="1"/>
  <c r="EG71" i="1"/>
  <c r="EG72" i="1"/>
  <c r="EG73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88" i="1"/>
  <c r="EG89" i="1"/>
  <c r="EG90" i="1"/>
  <c r="EG91" i="1"/>
  <c r="EG92" i="1"/>
  <c r="EG93" i="1"/>
  <c r="EG94" i="1"/>
  <c r="EG95" i="1"/>
  <c r="EG96" i="1"/>
  <c r="EG97" i="1"/>
  <c r="EG98" i="1"/>
  <c r="EG99" i="1"/>
  <c r="EG100" i="1"/>
  <c r="EG101" i="1"/>
  <c r="EG102" i="1"/>
  <c r="EG103" i="1"/>
  <c r="EG104" i="1"/>
  <c r="EG105" i="1"/>
  <c r="EG106" i="1"/>
  <c r="EG107" i="1"/>
  <c r="EG108" i="1"/>
  <c r="EG109" i="1"/>
  <c r="EG110" i="1"/>
  <c r="EG111" i="1"/>
  <c r="EG112" i="1"/>
  <c r="EG113" i="1"/>
  <c r="EG114" i="1"/>
  <c r="EG115" i="1"/>
  <c r="EG116" i="1"/>
  <c r="EG117" i="1"/>
  <c r="EG118" i="1"/>
  <c r="EG119" i="1"/>
  <c r="EG120" i="1"/>
  <c r="EG121" i="1"/>
  <c r="EG122" i="1"/>
  <c r="EG123" i="1"/>
  <c r="EG124" i="1"/>
  <c r="EG125" i="1"/>
  <c r="EG126" i="1"/>
  <c r="EG127" i="1"/>
  <c r="EG128" i="1"/>
  <c r="EG129" i="1"/>
  <c r="EG130" i="1"/>
  <c r="EG131" i="1"/>
  <c r="EG132" i="1"/>
  <c r="EG133" i="1"/>
  <c r="EG134" i="1"/>
  <c r="EG135" i="1"/>
  <c r="EG136" i="1"/>
  <c r="EG137" i="1"/>
  <c r="EG138" i="1"/>
  <c r="EG139" i="1"/>
  <c r="EG140" i="1"/>
  <c r="EG141" i="1"/>
  <c r="EG142" i="1"/>
  <c r="EG143" i="1"/>
  <c r="EG144" i="1"/>
  <c r="EG145" i="1"/>
  <c r="EG146" i="1"/>
  <c r="EG147" i="1"/>
  <c r="EG148" i="1"/>
  <c r="EG149" i="1"/>
  <c r="EG150" i="1"/>
  <c r="EG151" i="1"/>
  <c r="EG152" i="1"/>
  <c r="EG153" i="1"/>
  <c r="EG154" i="1"/>
  <c r="EG155" i="1"/>
  <c r="EG156" i="1"/>
  <c r="EG157" i="1"/>
  <c r="EG158" i="1"/>
  <c r="EG159" i="1"/>
  <c r="EG160" i="1"/>
  <c r="EG161" i="1"/>
  <c r="EG162" i="1"/>
  <c r="EG163" i="1"/>
  <c r="EG164" i="1"/>
  <c r="EG165" i="1"/>
  <c r="EG166" i="1"/>
  <c r="EG167" i="1"/>
  <c r="EG168" i="1"/>
  <c r="EG169" i="1"/>
  <c r="EG170" i="1"/>
  <c r="EG171" i="1"/>
  <c r="EG172" i="1"/>
  <c r="EG173" i="1"/>
  <c r="EG174" i="1"/>
  <c r="EG175" i="1"/>
  <c r="EG176" i="1"/>
  <c r="EG177" i="1"/>
  <c r="EG178" i="1"/>
  <c r="EG179" i="1"/>
  <c r="EG180" i="1"/>
  <c r="EG181" i="1"/>
  <c r="EG182" i="1"/>
  <c r="EG183" i="1"/>
  <c r="EG184" i="1"/>
  <c r="EG185" i="1"/>
  <c r="EG186" i="1"/>
  <c r="EG187" i="1"/>
  <c r="EG188" i="1"/>
  <c r="EG189" i="1"/>
  <c r="EG190" i="1"/>
  <c r="EG191" i="1"/>
  <c r="EG192" i="1"/>
  <c r="EG193" i="1"/>
  <c r="EG194" i="1"/>
  <c r="EG195" i="1"/>
  <c r="EG196" i="1"/>
  <c r="EG197" i="1"/>
  <c r="EG198" i="1"/>
  <c r="EG199" i="1"/>
  <c r="EG200" i="1"/>
  <c r="EG201" i="1"/>
  <c r="EG202" i="1"/>
  <c r="EG203" i="1"/>
  <c r="EG204" i="1"/>
  <c r="EG205" i="1"/>
  <c r="EG206" i="1"/>
  <c r="EG207" i="1"/>
  <c r="EG208" i="1"/>
  <c r="EG209" i="1"/>
  <c r="EG210" i="1"/>
  <c r="EG211" i="1"/>
  <c r="EG212" i="1"/>
  <c r="EG213" i="1"/>
  <c r="EG214" i="1"/>
  <c r="EG215" i="1"/>
  <c r="EG216" i="1"/>
  <c r="EG217" i="1"/>
  <c r="EG218" i="1"/>
  <c r="EG219" i="1"/>
  <c r="EG220" i="1"/>
  <c r="EG221" i="1"/>
  <c r="EG222" i="1"/>
  <c r="EG223" i="1"/>
  <c r="EG224" i="1"/>
  <c r="EG225" i="1"/>
  <c r="EG226" i="1"/>
  <c r="EG227" i="1"/>
  <c r="EG228" i="1"/>
  <c r="EG229" i="1"/>
  <c r="EG230" i="1"/>
  <c r="EG231" i="1"/>
  <c r="EG232" i="1"/>
  <c r="EG233" i="1"/>
  <c r="EG234" i="1"/>
  <c r="EG235" i="1"/>
  <c r="EG236" i="1"/>
  <c r="EG237" i="1"/>
  <c r="EG238" i="1"/>
  <c r="EG239" i="1"/>
  <c r="EG240" i="1"/>
  <c r="EG241" i="1"/>
  <c r="EG242" i="1"/>
  <c r="EG243" i="1"/>
  <c r="EG244" i="1"/>
  <c r="EG245" i="1"/>
  <c r="EG246" i="1"/>
  <c r="EG247" i="1"/>
  <c r="EG248" i="1"/>
  <c r="EG249" i="1"/>
  <c r="EG250" i="1"/>
  <c r="EG251" i="1"/>
  <c r="EG252" i="1"/>
  <c r="EG253" i="1"/>
  <c r="EG254" i="1"/>
  <c r="EG255" i="1"/>
  <c r="EG256" i="1"/>
  <c r="EG257" i="1"/>
  <c r="EG258" i="1"/>
  <c r="EG259" i="1"/>
  <c r="EG260" i="1"/>
  <c r="EG261" i="1"/>
  <c r="EG262" i="1"/>
  <c r="EG263" i="1"/>
  <c r="EG264" i="1"/>
  <c r="EG265" i="1"/>
  <c r="EG266" i="1"/>
  <c r="EG267" i="1"/>
  <c r="EG268" i="1"/>
  <c r="EG269" i="1"/>
  <c r="EG270" i="1"/>
  <c r="EG271" i="1"/>
  <c r="EG272" i="1"/>
  <c r="EG273" i="1"/>
  <c r="EG274" i="1"/>
  <c r="EG275" i="1"/>
  <c r="EG276" i="1"/>
  <c r="EG277" i="1"/>
  <c r="EG278" i="1"/>
  <c r="EG279" i="1"/>
  <c r="EG280" i="1"/>
  <c r="EG281" i="1"/>
  <c r="EG282" i="1"/>
  <c r="EG283" i="1"/>
  <c r="EG284" i="1"/>
  <c r="EG285" i="1"/>
  <c r="EG286" i="1"/>
  <c r="EG287" i="1"/>
  <c r="EG288" i="1"/>
  <c r="EG289" i="1"/>
  <c r="EG290" i="1"/>
  <c r="EG291" i="1"/>
  <c r="EG292" i="1"/>
  <c r="EG293" i="1"/>
  <c r="EG294" i="1"/>
  <c r="EG295" i="1"/>
  <c r="EG296" i="1"/>
  <c r="EG297" i="1"/>
  <c r="EG298" i="1"/>
  <c r="EG299" i="1"/>
  <c r="EG300" i="1"/>
  <c r="EG301" i="1"/>
  <c r="EG302" i="1"/>
  <c r="EG303" i="1"/>
  <c r="EG304" i="1"/>
  <c r="EG305" i="1"/>
  <c r="EG306" i="1"/>
  <c r="EG307" i="1"/>
  <c r="EG308" i="1"/>
  <c r="EG309" i="1"/>
  <c r="EG310" i="1"/>
  <c r="EG311" i="1"/>
  <c r="EG312" i="1"/>
  <c r="EG313" i="1"/>
  <c r="EG314" i="1"/>
  <c r="EG315" i="1"/>
  <c r="EG316" i="1"/>
  <c r="EG317" i="1"/>
  <c r="EG318" i="1"/>
  <c r="EG319" i="1"/>
  <c r="EG320" i="1"/>
  <c r="EG321" i="1"/>
  <c r="EG322" i="1"/>
  <c r="EG323" i="1"/>
  <c r="EG324" i="1"/>
  <c r="EG325" i="1"/>
  <c r="EG326" i="1"/>
  <c r="EG327" i="1"/>
  <c r="EG328" i="1"/>
  <c r="EG329" i="1"/>
  <c r="EG330" i="1"/>
  <c r="EG331" i="1"/>
  <c r="EG332" i="1"/>
  <c r="EG333" i="1"/>
  <c r="EG334" i="1"/>
  <c r="EG335" i="1"/>
  <c r="EG336" i="1"/>
  <c r="EG337" i="1"/>
  <c r="EG338" i="1"/>
  <c r="EG339" i="1"/>
  <c r="EG340" i="1"/>
  <c r="EG341" i="1"/>
  <c r="EG342" i="1"/>
  <c r="EG343" i="1"/>
  <c r="EG344" i="1"/>
  <c r="EG345" i="1"/>
  <c r="EG346" i="1"/>
  <c r="EG347" i="1"/>
  <c r="EG348" i="1"/>
  <c r="EG349" i="1"/>
  <c r="EG350" i="1"/>
  <c r="EG351" i="1"/>
  <c r="EG352" i="1"/>
  <c r="EG353" i="1"/>
  <c r="EG354" i="1"/>
  <c r="EG355" i="1"/>
  <c r="EG356" i="1"/>
  <c r="EG357" i="1"/>
  <c r="EG358" i="1"/>
  <c r="EG359" i="1"/>
  <c r="EG360" i="1"/>
  <c r="EG361" i="1"/>
  <c r="EG362" i="1"/>
  <c r="EG363" i="1"/>
  <c r="EG364" i="1"/>
  <c r="EG365" i="1"/>
  <c r="EG366" i="1"/>
  <c r="EG367" i="1"/>
  <c r="EG368" i="1"/>
  <c r="EG369" i="1"/>
  <c r="EG370" i="1"/>
  <c r="EG371" i="1"/>
  <c r="EG372" i="1"/>
  <c r="EG373" i="1"/>
  <c r="EG374" i="1"/>
  <c r="EG375" i="1"/>
  <c r="EG376" i="1"/>
  <c r="EG377" i="1"/>
  <c r="EG378" i="1"/>
  <c r="EG379" i="1"/>
  <c r="EG380" i="1"/>
  <c r="EG381" i="1"/>
  <c r="EG382" i="1"/>
  <c r="EG383" i="1"/>
  <c r="EG384" i="1"/>
  <c r="EG385" i="1"/>
  <c r="EG386" i="1"/>
  <c r="EG387" i="1"/>
  <c r="EG388" i="1"/>
  <c r="EG389" i="1"/>
  <c r="EG390" i="1"/>
  <c r="EG391" i="1"/>
  <c r="EG392" i="1"/>
  <c r="EG393" i="1"/>
  <c r="EG394" i="1"/>
  <c r="EG395" i="1"/>
  <c r="EG396" i="1"/>
  <c r="EG397" i="1"/>
  <c r="EG398" i="1"/>
  <c r="EG399" i="1"/>
  <c r="EG400" i="1"/>
  <c r="EG401" i="1"/>
  <c r="EG402" i="1"/>
  <c r="EG403" i="1"/>
  <c r="EG404" i="1"/>
  <c r="EG405" i="1"/>
  <c r="EG406" i="1"/>
  <c r="EG407" i="1"/>
  <c r="EG408" i="1"/>
  <c r="EG409" i="1"/>
  <c r="EG410" i="1"/>
  <c r="EG411" i="1"/>
  <c r="EG412" i="1"/>
  <c r="EG413" i="1"/>
  <c r="EG414" i="1"/>
  <c r="EG415" i="1"/>
  <c r="EG416" i="1"/>
  <c r="EG417" i="1"/>
  <c r="EG418" i="1"/>
  <c r="EG419" i="1"/>
  <c r="EG420" i="1"/>
  <c r="EG421" i="1"/>
  <c r="EG422" i="1"/>
  <c r="EG423" i="1"/>
  <c r="EG424" i="1"/>
  <c r="EG425" i="1"/>
  <c r="EG426" i="1"/>
  <c r="EG427" i="1"/>
  <c r="EG428" i="1"/>
  <c r="EG429" i="1"/>
  <c r="EG430" i="1"/>
  <c r="EG431" i="1"/>
  <c r="EG432" i="1"/>
  <c r="EG433" i="1"/>
  <c r="EG434" i="1"/>
  <c r="EG435" i="1"/>
  <c r="EG436" i="1"/>
  <c r="EG437" i="1"/>
  <c r="EG438" i="1"/>
  <c r="EG439" i="1"/>
  <c r="EG440" i="1"/>
  <c r="EG441" i="1"/>
  <c r="EG442" i="1"/>
  <c r="EG443" i="1"/>
  <c r="EG444" i="1"/>
  <c r="EG445" i="1"/>
  <c r="EG446" i="1"/>
  <c r="EG447" i="1"/>
  <c r="EG448" i="1"/>
  <c r="EG449" i="1"/>
  <c r="EG450" i="1"/>
  <c r="EG451" i="1"/>
  <c r="EG452" i="1"/>
  <c r="EG453" i="1"/>
  <c r="EG454" i="1"/>
  <c r="EG455" i="1"/>
  <c r="EG456" i="1"/>
  <c r="EG457" i="1"/>
  <c r="EG458" i="1"/>
  <c r="EG459" i="1"/>
  <c r="EG460" i="1"/>
  <c r="EG461" i="1"/>
  <c r="EG462" i="1"/>
  <c r="EG463" i="1"/>
  <c r="EG464" i="1"/>
  <c r="EG465" i="1"/>
  <c r="EG466" i="1"/>
  <c r="EG467" i="1"/>
  <c r="EG468" i="1"/>
  <c r="EG469" i="1"/>
  <c r="EG470" i="1"/>
  <c r="EG471" i="1"/>
  <c r="EG472" i="1"/>
  <c r="EG473" i="1"/>
  <c r="EG474" i="1"/>
  <c r="EG475" i="1"/>
  <c r="EG476" i="1"/>
  <c r="EG477" i="1"/>
  <c r="EG478" i="1"/>
  <c r="EG479" i="1"/>
  <c r="EG480" i="1"/>
  <c r="EG481" i="1"/>
  <c r="EG482" i="1"/>
  <c r="EG483" i="1"/>
  <c r="EG484" i="1"/>
  <c r="EG485" i="1"/>
  <c r="EG486" i="1"/>
  <c r="EG487" i="1"/>
  <c r="EG488" i="1"/>
  <c r="EG489" i="1"/>
  <c r="EG490" i="1"/>
  <c r="EG491" i="1"/>
  <c r="EG492" i="1"/>
  <c r="EG493" i="1"/>
  <c r="EG494" i="1"/>
  <c r="EG495" i="1"/>
  <c r="EG496" i="1"/>
  <c r="EG497" i="1"/>
  <c r="EG498" i="1"/>
  <c r="EG499" i="1"/>
  <c r="EG500" i="1"/>
  <c r="EG501" i="1"/>
  <c r="EG502" i="1"/>
  <c r="EG503" i="1"/>
  <c r="EG504" i="1"/>
  <c r="EG505" i="1"/>
  <c r="EG506" i="1"/>
  <c r="EG507" i="1"/>
  <c r="EG508" i="1"/>
  <c r="EG509" i="1"/>
  <c r="EG510" i="1"/>
  <c r="EG511" i="1"/>
  <c r="EG512" i="1"/>
  <c r="EG513" i="1"/>
  <c r="EG514" i="1"/>
  <c r="EG515" i="1"/>
  <c r="EG516" i="1"/>
  <c r="EG517" i="1"/>
  <c r="EG518" i="1"/>
  <c r="EG519" i="1"/>
  <c r="EG520" i="1"/>
  <c r="EG521" i="1"/>
  <c r="EG522" i="1"/>
  <c r="EG523" i="1"/>
  <c r="EG524" i="1"/>
  <c r="EG525" i="1"/>
  <c r="EG526" i="1"/>
  <c r="EG527" i="1"/>
  <c r="EG528" i="1"/>
  <c r="EG529" i="1"/>
  <c r="EG530" i="1"/>
  <c r="EG531" i="1"/>
  <c r="EG532" i="1"/>
  <c r="EG533" i="1"/>
  <c r="EG534" i="1"/>
  <c r="EG535" i="1"/>
  <c r="EG536" i="1"/>
  <c r="EG537" i="1"/>
  <c r="EG538" i="1"/>
  <c r="EG539" i="1"/>
  <c r="EG540" i="1"/>
  <c r="EG541" i="1"/>
  <c r="EG542" i="1"/>
  <c r="EG543" i="1"/>
  <c r="EG544" i="1"/>
  <c r="EG545" i="1"/>
  <c r="EG546" i="1"/>
  <c r="EG547" i="1"/>
  <c r="EG548" i="1"/>
  <c r="EG549" i="1"/>
  <c r="EG550" i="1"/>
  <c r="EG551" i="1"/>
  <c r="EG552" i="1"/>
  <c r="EG553" i="1"/>
  <c r="EG554" i="1"/>
  <c r="EG555" i="1"/>
  <c r="EG556" i="1"/>
  <c r="EG557" i="1"/>
  <c r="EG558" i="1"/>
  <c r="EG559" i="1"/>
  <c r="EG560" i="1"/>
  <c r="EG561" i="1"/>
  <c r="EG562" i="1"/>
  <c r="EG563" i="1"/>
  <c r="EG564" i="1"/>
  <c r="EG565" i="1"/>
  <c r="EG566" i="1"/>
  <c r="EG567" i="1"/>
  <c r="EG568" i="1"/>
  <c r="EG569" i="1"/>
  <c r="EG570" i="1"/>
  <c r="EG571" i="1"/>
  <c r="EG572" i="1"/>
  <c r="EG573" i="1"/>
  <c r="EG574" i="1"/>
  <c r="EG575" i="1"/>
  <c r="EG576" i="1"/>
  <c r="EG577" i="1"/>
  <c r="EG578" i="1"/>
  <c r="EG579" i="1"/>
  <c r="EG580" i="1"/>
  <c r="EG581" i="1"/>
  <c r="EG582" i="1"/>
  <c r="EG583" i="1"/>
  <c r="EG584" i="1"/>
  <c r="EG585" i="1"/>
  <c r="EG586" i="1"/>
  <c r="EG587" i="1"/>
  <c r="EG588" i="1"/>
  <c r="EG589" i="1"/>
  <c r="EG590" i="1"/>
  <c r="EG591" i="1"/>
  <c r="EG592" i="1"/>
  <c r="EG593" i="1"/>
  <c r="EG594" i="1"/>
  <c r="EG595" i="1"/>
  <c r="EG596" i="1"/>
  <c r="EG597" i="1"/>
  <c r="EG598" i="1"/>
  <c r="EG599" i="1"/>
  <c r="EG600" i="1"/>
  <c r="EG601" i="1"/>
  <c r="EG602" i="1"/>
  <c r="EG603" i="1"/>
  <c r="EG604" i="1"/>
  <c r="EG605" i="1"/>
  <c r="EG606" i="1"/>
  <c r="EG607" i="1"/>
  <c r="EG608" i="1"/>
  <c r="EG609" i="1"/>
  <c r="EG610" i="1"/>
  <c r="EG611" i="1"/>
  <c r="EG612" i="1"/>
  <c r="EG613" i="1"/>
  <c r="EG614" i="1"/>
  <c r="EG615" i="1"/>
  <c r="EG616" i="1"/>
  <c r="EG617" i="1"/>
  <c r="EG618" i="1"/>
  <c r="EG619" i="1"/>
  <c r="EG620" i="1"/>
  <c r="EG621" i="1"/>
  <c r="EG622" i="1"/>
  <c r="EG623" i="1"/>
  <c r="EG624" i="1"/>
  <c r="EG625" i="1"/>
  <c r="EG626" i="1"/>
  <c r="EG627" i="1"/>
  <c r="EG628" i="1"/>
  <c r="EG629" i="1"/>
  <c r="EG630" i="1"/>
  <c r="EG631" i="1"/>
  <c r="EG632" i="1"/>
  <c r="EG633" i="1"/>
  <c r="EG634" i="1"/>
  <c r="EG635" i="1"/>
  <c r="EG636" i="1"/>
  <c r="EG637" i="1"/>
  <c r="EG638" i="1"/>
  <c r="EG639" i="1"/>
  <c r="EG640" i="1"/>
  <c r="EG641" i="1"/>
  <c r="EG642" i="1"/>
  <c r="EG643" i="1"/>
  <c r="EG644" i="1"/>
  <c r="EG645" i="1"/>
  <c r="EG646" i="1"/>
  <c r="EG647" i="1"/>
  <c r="EG648" i="1"/>
  <c r="EG649" i="1"/>
  <c r="EG650" i="1"/>
  <c r="EG651" i="1"/>
  <c r="EG652" i="1"/>
  <c r="EG653" i="1"/>
  <c r="EG654" i="1"/>
  <c r="EG655" i="1"/>
  <c r="EG656" i="1"/>
  <c r="EG657" i="1"/>
  <c r="EG658" i="1"/>
  <c r="EG659" i="1"/>
  <c r="EG660" i="1"/>
  <c r="EG661" i="1"/>
  <c r="EG662" i="1"/>
  <c r="EG663" i="1"/>
  <c r="EG664" i="1"/>
  <c r="EG665" i="1"/>
  <c r="EG666" i="1"/>
  <c r="EG667" i="1"/>
  <c r="EG668" i="1"/>
  <c r="EG669" i="1"/>
  <c r="EG670" i="1"/>
  <c r="EG671" i="1"/>
  <c r="EG672" i="1"/>
  <c r="EG673" i="1"/>
  <c r="EG674" i="1"/>
  <c r="EG675" i="1"/>
  <c r="EG676" i="1"/>
  <c r="EG677" i="1"/>
  <c r="EG678" i="1"/>
  <c r="EG679" i="1"/>
  <c r="EG680" i="1"/>
  <c r="EG681" i="1"/>
  <c r="EG682" i="1"/>
  <c r="EG683" i="1"/>
  <c r="EG684" i="1"/>
  <c r="EG685" i="1"/>
  <c r="EG686" i="1"/>
  <c r="EG687" i="1"/>
  <c r="EG688" i="1"/>
  <c r="EG689" i="1"/>
  <c r="EG690" i="1"/>
  <c r="EG691" i="1"/>
  <c r="EG692" i="1"/>
  <c r="EG693" i="1"/>
  <c r="EG694" i="1"/>
  <c r="EG695" i="1"/>
  <c r="EG696" i="1"/>
  <c r="EG697" i="1"/>
  <c r="EG698" i="1"/>
  <c r="EG699" i="1"/>
  <c r="EG700" i="1"/>
  <c r="EG701" i="1"/>
  <c r="EG702" i="1"/>
  <c r="EG703" i="1"/>
  <c r="EG704" i="1"/>
  <c r="EG705" i="1"/>
  <c r="EG706" i="1"/>
  <c r="EG707" i="1"/>
  <c r="EG708" i="1"/>
  <c r="EG709" i="1"/>
  <c r="EG710" i="1"/>
  <c r="EG711" i="1"/>
  <c r="EG712" i="1"/>
  <c r="EG713" i="1"/>
  <c r="EG714" i="1"/>
  <c r="EG715" i="1"/>
  <c r="EG716" i="1"/>
  <c r="EG717" i="1"/>
  <c r="EG718" i="1"/>
  <c r="EG719" i="1"/>
  <c r="EG720" i="1"/>
  <c r="EG721" i="1"/>
  <c r="EG722" i="1"/>
  <c r="EG723" i="1"/>
  <c r="EG724" i="1"/>
  <c r="EG725" i="1"/>
  <c r="EG726" i="1"/>
  <c r="EG727" i="1"/>
  <c r="EG728" i="1"/>
  <c r="EG729" i="1"/>
  <c r="EG730" i="1"/>
  <c r="EG731" i="1"/>
  <c r="EG732" i="1"/>
  <c r="EG733" i="1"/>
  <c r="EG734" i="1"/>
  <c r="EG735" i="1"/>
  <c r="EG736" i="1"/>
  <c r="EG737" i="1"/>
  <c r="EG738" i="1"/>
  <c r="EG739" i="1"/>
  <c r="EG740" i="1"/>
  <c r="EG741" i="1"/>
  <c r="EG742" i="1"/>
  <c r="EG743" i="1"/>
  <c r="EG744" i="1"/>
  <c r="EG745" i="1"/>
  <c r="EG746" i="1"/>
  <c r="EG747" i="1"/>
  <c r="EG748" i="1"/>
  <c r="EG749" i="1"/>
  <c r="EG750" i="1"/>
  <c r="EG751" i="1"/>
  <c r="EG752" i="1"/>
  <c r="EG753" i="1"/>
  <c r="EG754" i="1"/>
  <c r="EG755" i="1"/>
  <c r="EG756" i="1"/>
  <c r="EG757" i="1"/>
  <c r="EG758" i="1"/>
  <c r="EG759" i="1"/>
  <c r="EG760" i="1"/>
  <c r="EG761" i="1"/>
  <c r="EG762" i="1"/>
  <c r="EG763" i="1"/>
  <c r="EG764" i="1"/>
  <c r="EG765" i="1"/>
  <c r="EG766" i="1"/>
  <c r="EG767" i="1"/>
  <c r="EG768" i="1"/>
  <c r="EG769" i="1"/>
  <c r="EG770" i="1"/>
  <c r="EG771" i="1"/>
  <c r="EG772" i="1"/>
  <c r="EG773" i="1"/>
  <c r="EG774" i="1"/>
  <c r="EG775" i="1"/>
  <c r="EG776" i="1"/>
  <c r="EG777" i="1"/>
  <c r="EG778" i="1"/>
  <c r="EG779" i="1"/>
  <c r="EG780" i="1"/>
  <c r="EG781" i="1"/>
  <c r="EG782" i="1"/>
  <c r="EG783" i="1"/>
  <c r="EG784" i="1"/>
  <c r="EG785" i="1"/>
  <c r="EG786" i="1"/>
  <c r="EG787" i="1"/>
  <c r="EG788" i="1"/>
  <c r="EG789" i="1"/>
  <c r="EG790" i="1"/>
  <c r="EG791" i="1"/>
  <c r="EG792" i="1"/>
  <c r="EG793" i="1"/>
  <c r="EG794" i="1"/>
  <c r="EG795" i="1"/>
  <c r="EG796" i="1"/>
  <c r="EG797" i="1"/>
  <c r="EG798" i="1"/>
  <c r="EG799" i="1"/>
  <c r="EG800" i="1"/>
  <c r="EG801" i="1"/>
  <c r="EG802" i="1"/>
  <c r="EG803" i="1"/>
  <c r="EG804" i="1"/>
  <c r="EG805" i="1"/>
  <c r="EG806" i="1"/>
  <c r="EG807" i="1"/>
  <c r="EG808" i="1"/>
  <c r="EG809" i="1"/>
  <c r="EG810" i="1"/>
  <c r="EG811" i="1"/>
  <c r="EG812" i="1"/>
  <c r="EG813" i="1"/>
  <c r="EG814" i="1"/>
  <c r="EG815" i="1"/>
  <c r="EG816" i="1"/>
  <c r="EG817" i="1"/>
  <c r="EG818" i="1"/>
  <c r="EG819" i="1"/>
  <c r="EG820" i="1"/>
  <c r="EG821" i="1"/>
  <c r="EG822" i="1"/>
  <c r="EG823" i="1"/>
  <c r="EG824" i="1"/>
  <c r="EG825" i="1"/>
  <c r="EG826" i="1"/>
  <c r="EG827" i="1"/>
  <c r="EG828" i="1"/>
  <c r="EG829" i="1"/>
  <c r="EG830" i="1"/>
  <c r="EG831" i="1"/>
  <c r="EG832" i="1"/>
  <c r="EG833" i="1"/>
  <c r="EG834" i="1"/>
  <c r="EG835" i="1"/>
  <c r="EG836" i="1"/>
  <c r="EG837" i="1"/>
  <c r="EG838" i="1"/>
  <c r="EG839" i="1"/>
  <c r="EG840" i="1"/>
  <c r="EG841" i="1"/>
  <c r="EG842" i="1"/>
  <c r="EG843" i="1"/>
  <c r="EG844" i="1"/>
  <c r="EG845" i="1"/>
  <c r="EG846" i="1"/>
  <c r="EG847" i="1"/>
  <c r="EG848" i="1"/>
  <c r="EG849" i="1"/>
  <c r="EG850" i="1"/>
  <c r="EG851" i="1"/>
  <c r="EG852" i="1"/>
  <c r="EG853" i="1"/>
  <c r="EG854" i="1"/>
  <c r="EG855" i="1"/>
  <c r="EG856" i="1"/>
  <c r="EG857" i="1"/>
  <c r="EG858" i="1"/>
  <c r="EG859" i="1"/>
  <c r="EG860" i="1"/>
  <c r="EG861" i="1"/>
  <c r="EG862" i="1"/>
  <c r="EG863" i="1"/>
  <c r="EG864" i="1"/>
  <c r="EG865" i="1"/>
  <c r="EG866" i="1"/>
  <c r="EG867" i="1"/>
  <c r="EG868" i="1"/>
  <c r="EG869" i="1"/>
  <c r="EG870" i="1"/>
  <c r="EG871" i="1"/>
  <c r="EG872" i="1"/>
  <c r="EG873" i="1"/>
  <c r="EG874" i="1"/>
  <c r="EG875" i="1"/>
  <c r="EG876" i="1"/>
  <c r="EG877" i="1"/>
  <c r="EG878" i="1"/>
  <c r="EG879" i="1"/>
  <c r="EG880" i="1"/>
  <c r="EG881" i="1"/>
  <c r="EG882" i="1"/>
  <c r="EG883" i="1"/>
  <c r="EG884" i="1"/>
  <c r="EG885" i="1"/>
  <c r="EG886" i="1"/>
  <c r="EG887" i="1"/>
  <c r="EG888" i="1"/>
  <c r="EG889" i="1"/>
  <c r="EG890" i="1"/>
  <c r="EG891" i="1"/>
  <c r="EG892" i="1"/>
  <c r="EG893" i="1"/>
  <c r="EG894" i="1"/>
  <c r="EG895" i="1"/>
  <c r="EG896" i="1"/>
  <c r="EG897" i="1"/>
  <c r="EG898" i="1"/>
  <c r="EG899" i="1"/>
  <c r="EG900" i="1"/>
  <c r="EG901" i="1"/>
  <c r="EG902" i="1"/>
  <c r="EG903" i="1"/>
  <c r="EG904" i="1"/>
  <c r="EG905" i="1"/>
  <c r="EG906" i="1"/>
  <c r="EG907" i="1"/>
  <c r="EG908" i="1"/>
  <c r="EG909" i="1"/>
  <c r="EG910" i="1"/>
  <c r="EG911" i="1"/>
  <c r="EG912" i="1"/>
  <c r="EG913" i="1"/>
  <c r="EG914" i="1"/>
  <c r="EG915" i="1"/>
  <c r="EG916" i="1"/>
  <c r="EG917" i="1"/>
  <c r="EG918" i="1"/>
  <c r="EG919" i="1"/>
  <c r="EG920" i="1"/>
  <c r="EG921" i="1"/>
  <c r="EG922" i="1"/>
  <c r="EG923" i="1"/>
  <c r="EG924" i="1"/>
  <c r="EG925" i="1"/>
  <c r="EG926" i="1"/>
  <c r="EG927" i="1"/>
  <c r="EG928" i="1"/>
  <c r="EG929" i="1"/>
  <c r="EG930" i="1"/>
  <c r="EG931" i="1"/>
  <c r="EG932" i="1"/>
  <c r="EG933" i="1"/>
  <c r="EG934" i="1"/>
  <c r="EG935" i="1"/>
  <c r="EG936" i="1"/>
  <c r="EG937" i="1"/>
  <c r="EG938" i="1"/>
  <c r="EG939" i="1"/>
  <c r="EG940" i="1"/>
  <c r="EG941" i="1"/>
  <c r="EG942" i="1"/>
  <c r="EG943" i="1"/>
  <c r="EG944" i="1"/>
  <c r="EG945" i="1"/>
  <c r="EG946" i="1"/>
  <c r="EG947" i="1"/>
  <c r="EG948" i="1"/>
  <c r="EG949" i="1"/>
  <c r="EG950" i="1"/>
  <c r="EG951" i="1"/>
  <c r="EG952" i="1"/>
  <c r="EG953" i="1"/>
  <c r="EG954" i="1"/>
  <c r="EG955" i="1"/>
  <c r="EG956" i="1"/>
  <c r="EG957" i="1"/>
  <c r="EG958" i="1"/>
  <c r="EG959" i="1"/>
  <c r="EG960" i="1"/>
  <c r="EG961" i="1"/>
  <c r="EG962" i="1"/>
  <c r="EG963" i="1"/>
  <c r="EG964" i="1"/>
  <c r="EG965" i="1"/>
  <c r="EG966" i="1"/>
  <c r="EG967" i="1"/>
  <c r="EG968" i="1"/>
  <c r="EG969" i="1"/>
  <c r="EG970" i="1"/>
  <c r="EG971" i="1"/>
  <c r="EG972" i="1"/>
  <c r="EG973" i="1"/>
  <c r="EG974" i="1"/>
  <c r="EG975" i="1"/>
  <c r="EG976" i="1"/>
  <c r="EG977" i="1"/>
  <c r="EG978" i="1"/>
  <c r="EG979" i="1"/>
  <c r="EG980" i="1"/>
  <c r="EG981" i="1"/>
  <c r="EG982" i="1"/>
  <c r="EG983" i="1"/>
  <c r="EG984" i="1"/>
  <c r="EG985" i="1"/>
  <c r="EG986" i="1"/>
  <c r="EG987" i="1"/>
  <c r="EG988" i="1"/>
  <c r="EG989" i="1"/>
  <c r="EG990" i="1"/>
  <c r="EG991" i="1"/>
  <c r="EG992" i="1"/>
  <c r="EG993" i="1"/>
  <c r="EG994" i="1"/>
  <c r="EG995" i="1"/>
  <c r="EG996" i="1"/>
  <c r="EG997" i="1"/>
  <c r="EG998" i="1"/>
  <c r="EG999" i="1"/>
  <c r="EG1000" i="1"/>
  <c r="EG1001" i="1"/>
  <c r="EG1002" i="1"/>
  <c r="EG1003" i="1"/>
  <c r="EG1004" i="1"/>
  <c r="EG1005" i="1"/>
  <c r="EF6" i="1"/>
  <c r="EF7" i="1"/>
  <c r="EF8" i="1"/>
  <c r="EF9" i="1"/>
  <c r="EF10" i="1"/>
  <c r="EF11" i="1"/>
  <c r="EF12" i="1"/>
  <c r="EF13" i="1"/>
  <c r="EF14" i="1"/>
  <c r="EF15" i="1"/>
  <c r="EF16" i="1"/>
  <c r="EF17" i="1"/>
  <c r="EF18" i="1"/>
  <c r="EF19" i="1"/>
  <c r="EF20" i="1"/>
  <c r="EF21" i="1"/>
  <c r="EF22" i="1"/>
  <c r="EF23" i="1"/>
  <c r="EF24" i="1"/>
  <c r="EF25" i="1"/>
  <c r="EF26" i="1"/>
  <c r="EF27" i="1"/>
  <c r="EF28" i="1"/>
  <c r="EF29" i="1"/>
  <c r="EF30" i="1"/>
  <c r="EF31" i="1"/>
  <c r="EF32" i="1"/>
  <c r="EF33" i="1"/>
  <c r="EF34" i="1"/>
  <c r="EF35" i="1"/>
  <c r="EF36" i="1"/>
  <c r="EF37" i="1"/>
  <c r="EF38" i="1"/>
  <c r="EF39" i="1"/>
  <c r="EF40" i="1"/>
  <c r="EF41" i="1"/>
  <c r="EF42" i="1"/>
  <c r="EF43" i="1"/>
  <c r="EF44" i="1"/>
  <c r="EF45" i="1"/>
  <c r="EF46" i="1"/>
  <c r="EF47" i="1"/>
  <c r="EF48" i="1"/>
  <c r="EF49" i="1"/>
  <c r="EF50" i="1"/>
  <c r="EF51" i="1"/>
  <c r="EF52" i="1"/>
  <c r="EF53" i="1"/>
  <c r="EF54" i="1"/>
  <c r="EF55" i="1"/>
  <c r="EF56" i="1"/>
  <c r="EF57" i="1"/>
  <c r="EF58" i="1"/>
  <c r="EF59" i="1"/>
  <c r="EF60" i="1"/>
  <c r="EF61" i="1"/>
  <c r="EF62" i="1"/>
  <c r="EF63" i="1"/>
  <c r="EF64" i="1"/>
  <c r="EF65" i="1"/>
  <c r="EF66" i="1"/>
  <c r="EF67" i="1"/>
  <c r="EF68" i="1"/>
  <c r="EF69" i="1"/>
  <c r="EF70" i="1"/>
  <c r="EF71" i="1"/>
  <c r="EF72" i="1"/>
  <c r="EF73" i="1"/>
  <c r="EF74" i="1"/>
  <c r="EF75" i="1"/>
  <c r="EF76" i="1"/>
  <c r="EF77" i="1"/>
  <c r="EF78" i="1"/>
  <c r="EF79" i="1"/>
  <c r="EF80" i="1"/>
  <c r="EF81" i="1"/>
  <c r="EF82" i="1"/>
  <c r="EF83" i="1"/>
  <c r="EF84" i="1"/>
  <c r="EF85" i="1"/>
  <c r="EF86" i="1"/>
  <c r="EF87" i="1"/>
  <c r="EF88" i="1"/>
  <c r="EF89" i="1"/>
  <c r="EF90" i="1"/>
  <c r="EF91" i="1"/>
  <c r="EF92" i="1"/>
  <c r="EF93" i="1"/>
  <c r="EF94" i="1"/>
  <c r="EF95" i="1"/>
  <c r="EF96" i="1"/>
  <c r="EF97" i="1"/>
  <c r="EF98" i="1"/>
  <c r="EF99" i="1"/>
  <c r="EF100" i="1"/>
  <c r="EF101" i="1"/>
  <c r="EF102" i="1"/>
  <c r="EF103" i="1"/>
  <c r="EF104" i="1"/>
  <c r="EF105" i="1"/>
  <c r="EF106" i="1"/>
  <c r="EF107" i="1"/>
  <c r="EF108" i="1"/>
  <c r="EF109" i="1"/>
  <c r="EF110" i="1"/>
  <c r="EF111" i="1"/>
  <c r="EF112" i="1"/>
  <c r="EF113" i="1"/>
  <c r="EF114" i="1"/>
  <c r="EF115" i="1"/>
  <c r="EF116" i="1"/>
  <c r="EF117" i="1"/>
  <c r="EF118" i="1"/>
  <c r="EF119" i="1"/>
  <c r="EF120" i="1"/>
  <c r="EF121" i="1"/>
  <c r="EF122" i="1"/>
  <c r="EF123" i="1"/>
  <c r="EF124" i="1"/>
  <c r="EF125" i="1"/>
  <c r="EF126" i="1"/>
  <c r="EF127" i="1"/>
  <c r="EF128" i="1"/>
  <c r="EF129" i="1"/>
  <c r="EF130" i="1"/>
  <c r="EF131" i="1"/>
  <c r="EF132" i="1"/>
  <c r="EF133" i="1"/>
  <c r="EF134" i="1"/>
  <c r="EF135" i="1"/>
  <c r="EF136" i="1"/>
  <c r="EF137" i="1"/>
  <c r="EF138" i="1"/>
  <c r="EF139" i="1"/>
  <c r="EF140" i="1"/>
  <c r="EF141" i="1"/>
  <c r="EF142" i="1"/>
  <c r="EF143" i="1"/>
  <c r="EF144" i="1"/>
  <c r="EF145" i="1"/>
  <c r="EF146" i="1"/>
  <c r="EF147" i="1"/>
  <c r="EF148" i="1"/>
  <c r="EF149" i="1"/>
  <c r="EF150" i="1"/>
  <c r="EF151" i="1"/>
  <c r="EF152" i="1"/>
  <c r="EF153" i="1"/>
  <c r="EF154" i="1"/>
  <c r="EF155" i="1"/>
  <c r="EF156" i="1"/>
  <c r="EF157" i="1"/>
  <c r="EF158" i="1"/>
  <c r="EF159" i="1"/>
  <c r="EF160" i="1"/>
  <c r="EF161" i="1"/>
  <c r="EF162" i="1"/>
  <c r="EF163" i="1"/>
  <c r="EF164" i="1"/>
  <c r="EF165" i="1"/>
  <c r="EF166" i="1"/>
  <c r="EF167" i="1"/>
  <c r="EF168" i="1"/>
  <c r="EF169" i="1"/>
  <c r="EF170" i="1"/>
  <c r="EF171" i="1"/>
  <c r="EF172" i="1"/>
  <c r="EF173" i="1"/>
  <c r="EF174" i="1"/>
  <c r="EF175" i="1"/>
  <c r="EF176" i="1"/>
  <c r="EF177" i="1"/>
  <c r="EF178" i="1"/>
  <c r="EF179" i="1"/>
  <c r="EF180" i="1"/>
  <c r="EF181" i="1"/>
  <c r="EF182" i="1"/>
  <c r="EF183" i="1"/>
  <c r="EF184" i="1"/>
  <c r="EF185" i="1"/>
  <c r="EF186" i="1"/>
  <c r="EF187" i="1"/>
  <c r="EF188" i="1"/>
  <c r="EF189" i="1"/>
  <c r="EF190" i="1"/>
  <c r="EF191" i="1"/>
  <c r="EF192" i="1"/>
  <c r="EF193" i="1"/>
  <c r="EF194" i="1"/>
  <c r="EF195" i="1"/>
  <c r="EF196" i="1"/>
  <c r="EF197" i="1"/>
  <c r="EF198" i="1"/>
  <c r="EF199" i="1"/>
  <c r="EF200" i="1"/>
  <c r="EF201" i="1"/>
  <c r="EF202" i="1"/>
  <c r="EF203" i="1"/>
  <c r="EF204" i="1"/>
  <c r="EF205" i="1"/>
  <c r="EF206" i="1"/>
  <c r="EF207" i="1"/>
  <c r="EF208" i="1"/>
  <c r="EF209" i="1"/>
  <c r="EF210" i="1"/>
  <c r="EF211" i="1"/>
  <c r="EF212" i="1"/>
  <c r="EF213" i="1"/>
  <c r="EF214" i="1"/>
  <c r="EF215" i="1"/>
  <c r="EF216" i="1"/>
  <c r="EF217" i="1"/>
  <c r="EF218" i="1"/>
  <c r="EF219" i="1"/>
  <c r="EF220" i="1"/>
  <c r="EF221" i="1"/>
  <c r="EF222" i="1"/>
  <c r="EF223" i="1"/>
  <c r="EF224" i="1"/>
  <c r="EF225" i="1"/>
  <c r="EF226" i="1"/>
  <c r="EF227" i="1"/>
  <c r="EF228" i="1"/>
  <c r="EF229" i="1"/>
  <c r="EF230" i="1"/>
  <c r="EF231" i="1"/>
  <c r="EF232" i="1"/>
  <c r="EF233" i="1"/>
  <c r="EF234" i="1"/>
  <c r="EF235" i="1"/>
  <c r="EF236" i="1"/>
  <c r="EF237" i="1"/>
  <c r="EF238" i="1"/>
  <c r="EF239" i="1"/>
  <c r="EF240" i="1"/>
  <c r="EF241" i="1"/>
  <c r="EF242" i="1"/>
  <c r="EF243" i="1"/>
  <c r="EF244" i="1"/>
  <c r="EF245" i="1"/>
  <c r="EF246" i="1"/>
  <c r="EF247" i="1"/>
  <c r="EF248" i="1"/>
  <c r="EF249" i="1"/>
  <c r="EF250" i="1"/>
  <c r="EF251" i="1"/>
  <c r="EF252" i="1"/>
  <c r="EF253" i="1"/>
  <c r="EF254" i="1"/>
  <c r="EF255" i="1"/>
  <c r="EF256" i="1"/>
  <c r="EF257" i="1"/>
  <c r="EF258" i="1"/>
  <c r="EF259" i="1"/>
  <c r="EF260" i="1"/>
  <c r="EF261" i="1"/>
  <c r="EF262" i="1"/>
  <c r="EF263" i="1"/>
  <c r="EF264" i="1"/>
  <c r="EF265" i="1"/>
  <c r="EF266" i="1"/>
  <c r="EF267" i="1"/>
  <c r="EF268" i="1"/>
  <c r="EF269" i="1"/>
  <c r="EF270" i="1"/>
  <c r="EF271" i="1"/>
  <c r="EF272" i="1"/>
  <c r="EF273" i="1"/>
  <c r="EF274" i="1"/>
  <c r="EF275" i="1"/>
  <c r="EF276" i="1"/>
  <c r="EF277" i="1"/>
  <c r="EF278" i="1"/>
  <c r="EF279" i="1"/>
  <c r="EF280" i="1"/>
  <c r="EF281" i="1"/>
  <c r="EF282" i="1"/>
  <c r="EF283" i="1"/>
  <c r="EF284" i="1"/>
  <c r="EF285" i="1"/>
  <c r="EF286" i="1"/>
  <c r="EF287" i="1"/>
  <c r="EF288" i="1"/>
  <c r="EF289" i="1"/>
  <c r="EF290" i="1"/>
  <c r="EF291" i="1"/>
  <c r="EF292" i="1"/>
  <c r="EF293" i="1"/>
  <c r="EF294" i="1"/>
  <c r="EF295" i="1"/>
  <c r="EF296" i="1"/>
  <c r="EF297" i="1"/>
  <c r="EF298" i="1"/>
  <c r="EF299" i="1"/>
  <c r="EF300" i="1"/>
  <c r="EF301" i="1"/>
  <c r="EF302" i="1"/>
  <c r="EF303" i="1"/>
  <c r="EF304" i="1"/>
  <c r="EF305" i="1"/>
  <c r="EF306" i="1"/>
  <c r="EF307" i="1"/>
  <c r="EF308" i="1"/>
  <c r="EF309" i="1"/>
  <c r="EF310" i="1"/>
  <c r="EF311" i="1"/>
  <c r="EF312" i="1"/>
  <c r="EF313" i="1"/>
  <c r="EF314" i="1"/>
  <c r="EF315" i="1"/>
  <c r="EF316" i="1"/>
  <c r="EF317" i="1"/>
  <c r="EF318" i="1"/>
  <c r="EF319" i="1"/>
  <c r="EF320" i="1"/>
  <c r="EF321" i="1"/>
  <c r="EF322" i="1"/>
  <c r="EF323" i="1"/>
  <c r="EF324" i="1"/>
  <c r="EF325" i="1"/>
  <c r="EF326" i="1"/>
  <c r="EF327" i="1"/>
  <c r="EF328" i="1"/>
  <c r="EF329" i="1"/>
  <c r="EF330" i="1"/>
  <c r="EF331" i="1"/>
  <c r="EF332" i="1"/>
  <c r="EF333" i="1"/>
  <c r="EF334" i="1"/>
  <c r="EF335" i="1"/>
  <c r="EF336" i="1"/>
  <c r="EF337" i="1"/>
  <c r="EF338" i="1"/>
  <c r="EF339" i="1"/>
  <c r="EF340" i="1"/>
  <c r="EF341" i="1"/>
  <c r="EF342" i="1"/>
  <c r="EF343" i="1"/>
  <c r="EF344" i="1"/>
  <c r="EF345" i="1"/>
  <c r="EF346" i="1"/>
  <c r="EF347" i="1"/>
  <c r="EF348" i="1"/>
  <c r="EF349" i="1"/>
  <c r="EF350" i="1"/>
  <c r="EF351" i="1"/>
  <c r="EF352" i="1"/>
  <c r="EF353" i="1"/>
  <c r="EF354" i="1"/>
  <c r="EF355" i="1"/>
  <c r="EF356" i="1"/>
  <c r="EF357" i="1"/>
  <c r="EF358" i="1"/>
  <c r="EF359" i="1"/>
  <c r="EF360" i="1"/>
  <c r="EF361" i="1"/>
  <c r="EF362" i="1"/>
  <c r="EF363" i="1"/>
  <c r="EF364" i="1"/>
  <c r="EF365" i="1"/>
  <c r="EF366" i="1"/>
  <c r="EF367" i="1"/>
  <c r="EF368" i="1"/>
  <c r="EF369" i="1"/>
  <c r="EF370" i="1"/>
  <c r="EF371" i="1"/>
  <c r="EF372" i="1"/>
  <c r="EF373" i="1"/>
  <c r="EF374" i="1"/>
  <c r="EF375" i="1"/>
  <c r="EF376" i="1"/>
  <c r="EF377" i="1"/>
  <c r="EF378" i="1"/>
  <c r="EF379" i="1"/>
  <c r="EF380" i="1"/>
  <c r="EF381" i="1"/>
  <c r="EF382" i="1"/>
  <c r="EF383" i="1"/>
  <c r="EF384" i="1"/>
  <c r="EF385" i="1"/>
  <c r="EF386" i="1"/>
  <c r="EF387" i="1"/>
  <c r="EF388" i="1"/>
  <c r="EF389" i="1"/>
  <c r="EF390" i="1"/>
  <c r="EF391" i="1"/>
  <c r="EF392" i="1"/>
  <c r="EF393" i="1"/>
  <c r="EF394" i="1"/>
  <c r="EF395" i="1"/>
  <c r="EF396" i="1"/>
  <c r="EF397" i="1"/>
  <c r="EF398" i="1"/>
  <c r="EF399" i="1"/>
  <c r="EF400" i="1"/>
  <c r="EF401" i="1"/>
  <c r="EF402" i="1"/>
  <c r="EF403" i="1"/>
  <c r="EF404" i="1"/>
  <c r="EF405" i="1"/>
  <c r="EF406" i="1"/>
  <c r="EF407" i="1"/>
  <c r="EF408" i="1"/>
  <c r="EF409" i="1"/>
  <c r="EF410" i="1"/>
  <c r="EF411" i="1"/>
  <c r="EF412" i="1"/>
  <c r="EF413" i="1"/>
  <c r="EF414" i="1"/>
  <c r="EF415" i="1"/>
  <c r="EF416" i="1"/>
  <c r="EF417" i="1"/>
  <c r="EF418" i="1"/>
  <c r="EF419" i="1"/>
  <c r="EF420" i="1"/>
  <c r="EF421" i="1"/>
  <c r="EF422" i="1"/>
  <c r="EF423" i="1"/>
  <c r="EF424" i="1"/>
  <c r="EF425" i="1"/>
  <c r="EF426" i="1"/>
  <c r="EF427" i="1"/>
  <c r="EF428" i="1"/>
  <c r="EF429" i="1"/>
  <c r="EF430" i="1"/>
  <c r="EF431" i="1"/>
  <c r="EF432" i="1"/>
  <c r="EF433" i="1"/>
  <c r="EF434" i="1"/>
  <c r="EF435" i="1"/>
  <c r="EF436" i="1"/>
  <c r="EF437" i="1"/>
  <c r="EF438" i="1"/>
  <c r="EF439" i="1"/>
  <c r="EF440" i="1"/>
  <c r="EF441" i="1"/>
  <c r="EF442" i="1"/>
  <c r="EF443" i="1"/>
  <c r="EF444" i="1"/>
  <c r="EF445" i="1"/>
  <c r="EF446" i="1"/>
  <c r="EF447" i="1"/>
  <c r="EF448" i="1"/>
  <c r="EF449" i="1"/>
  <c r="EF450" i="1"/>
  <c r="EF451" i="1"/>
  <c r="EF452" i="1"/>
  <c r="EF453" i="1"/>
  <c r="EF454" i="1"/>
  <c r="EF455" i="1"/>
  <c r="EF456" i="1"/>
  <c r="EF457" i="1"/>
  <c r="EF458" i="1"/>
  <c r="EF459" i="1"/>
  <c r="EF460" i="1"/>
  <c r="EF461" i="1"/>
  <c r="EF462" i="1"/>
  <c r="EF463" i="1"/>
  <c r="EF464" i="1"/>
  <c r="EF465" i="1"/>
  <c r="EF466" i="1"/>
  <c r="EF467" i="1"/>
  <c r="EF468" i="1"/>
  <c r="EF469" i="1"/>
  <c r="EF470" i="1"/>
  <c r="EF471" i="1"/>
  <c r="EF472" i="1"/>
  <c r="EF473" i="1"/>
  <c r="EF474" i="1"/>
  <c r="EF475" i="1"/>
  <c r="EF476" i="1"/>
  <c r="EF477" i="1"/>
  <c r="EF478" i="1"/>
  <c r="EF479" i="1"/>
  <c r="EF480" i="1"/>
  <c r="EF481" i="1"/>
  <c r="EF482" i="1"/>
  <c r="EF483" i="1"/>
  <c r="EF484" i="1"/>
  <c r="EF485" i="1"/>
  <c r="EF486" i="1"/>
  <c r="EF487" i="1"/>
  <c r="EF488" i="1"/>
  <c r="EF489" i="1"/>
  <c r="EF490" i="1"/>
  <c r="EF491" i="1"/>
  <c r="EF492" i="1"/>
  <c r="EF493" i="1"/>
  <c r="EF494" i="1"/>
  <c r="EF495" i="1"/>
  <c r="EF496" i="1"/>
  <c r="EF497" i="1"/>
  <c r="EF498" i="1"/>
  <c r="EF499" i="1"/>
  <c r="EF500" i="1"/>
  <c r="EF501" i="1"/>
  <c r="EF502" i="1"/>
  <c r="EF503" i="1"/>
  <c r="EF504" i="1"/>
  <c r="EF505" i="1"/>
  <c r="EF506" i="1"/>
  <c r="EF507" i="1"/>
  <c r="EF508" i="1"/>
  <c r="EF509" i="1"/>
  <c r="EF510" i="1"/>
  <c r="EF511" i="1"/>
  <c r="EF512" i="1"/>
  <c r="EF513" i="1"/>
  <c r="EF514" i="1"/>
  <c r="EF515" i="1"/>
  <c r="EF516" i="1"/>
  <c r="EF517" i="1"/>
  <c r="EF518" i="1"/>
  <c r="EF519" i="1"/>
  <c r="EF520" i="1"/>
  <c r="EF521" i="1"/>
  <c r="EF522" i="1"/>
  <c r="EF523" i="1"/>
  <c r="EF524" i="1"/>
  <c r="EF525" i="1"/>
  <c r="EF526" i="1"/>
  <c r="EF527" i="1"/>
  <c r="EF528" i="1"/>
  <c r="EF529" i="1"/>
  <c r="EF530" i="1"/>
  <c r="EF531" i="1"/>
  <c r="EF532" i="1"/>
  <c r="EF533" i="1"/>
  <c r="EF534" i="1"/>
  <c r="EF535" i="1"/>
  <c r="EF536" i="1"/>
  <c r="EF537" i="1"/>
  <c r="EF538" i="1"/>
  <c r="EF539" i="1"/>
  <c r="EF540" i="1"/>
  <c r="EF541" i="1"/>
  <c r="EF542" i="1"/>
  <c r="EF543" i="1"/>
  <c r="EF544" i="1"/>
  <c r="EF545" i="1"/>
  <c r="EF546" i="1"/>
  <c r="EF547" i="1"/>
  <c r="EF548" i="1"/>
  <c r="EF549" i="1"/>
  <c r="EF550" i="1"/>
  <c r="EF551" i="1"/>
  <c r="EF552" i="1"/>
  <c r="EF553" i="1"/>
  <c r="EF554" i="1"/>
  <c r="EF555" i="1"/>
  <c r="EF556" i="1"/>
  <c r="EF557" i="1"/>
  <c r="EF558" i="1"/>
  <c r="EF559" i="1"/>
  <c r="EF560" i="1"/>
  <c r="EF561" i="1"/>
  <c r="EF562" i="1"/>
  <c r="EF563" i="1"/>
  <c r="EF564" i="1"/>
  <c r="EF565" i="1"/>
  <c r="EF566" i="1"/>
  <c r="EF567" i="1"/>
  <c r="EF568" i="1"/>
  <c r="EF569" i="1"/>
  <c r="EF570" i="1"/>
  <c r="EF571" i="1"/>
  <c r="EF572" i="1"/>
  <c r="EF573" i="1"/>
  <c r="EF574" i="1"/>
  <c r="EF575" i="1"/>
  <c r="EF576" i="1"/>
  <c r="EF577" i="1"/>
  <c r="EF578" i="1"/>
  <c r="EF579" i="1"/>
  <c r="EF580" i="1"/>
  <c r="EF581" i="1"/>
  <c r="EF582" i="1"/>
  <c r="EF583" i="1"/>
  <c r="EF584" i="1"/>
  <c r="EF585" i="1"/>
  <c r="EF586" i="1"/>
  <c r="EF587" i="1"/>
  <c r="EF588" i="1"/>
  <c r="EF589" i="1"/>
  <c r="EF590" i="1"/>
  <c r="EF591" i="1"/>
  <c r="EF592" i="1"/>
  <c r="EF593" i="1"/>
  <c r="EF594" i="1"/>
  <c r="EF595" i="1"/>
  <c r="EF596" i="1"/>
  <c r="EF597" i="1"/>
  <c r="EF598" i="1"/>
  <c r="EF599" i="1"/>
  <c r="EF600" i="1"/>
  <c r="EF601" i="1"/>
  <c r="EF602" i="1"/>
  <c r="EF603" i="1"/>
  <c r="EF604" i="1"/>
  <c r="EF605" i="1"/>
  <c r="EF606" i="1"/>
  <c r="EF607" i="1"/>
  <c r="EF608" i="1"/>
  <c r="EF609" i="1"/>
  <c r="EF610" i="1"/>
  <c r="EF611" i="1"/>
  <c r="EF612" i="1"/>
  <c r="EF613" i="1"/>
  <c r="EF614" i="1"/>
  <c r="EF615" i="1"/>
  <c r="EF616" i="1"/>
  <c r="EF617" i="1"/>
  <c r="EF618" i="1"/>
  <c r="EF619" i="1"/>
  <c r="EF620" i="1"/>
  <c r="EF621" i="1"/>
  <c r="EF622" i="1"/>
  <c r="EF623" i="1"/>
  <c r="EF624" i="1"/>
  <c r="EF625" i="1"/>
  <c r="EF626" i="1"/>
  <c r="EF627" i="1"/>
  <c r="EF628" i="1"/>
  <c r="EF629" i="1"/>
  <c r="EF630" i="1"/>
  <c r="EF631" i="1"/>
  <c r="EF632" i="1"/>
  <c r="EF633" i="1"/>
  <c r="EF634" i="1"/>
  <c r="EF635" i="1"/>
  <c r="EF636" i="1"/>
  <c r="EF637" i="1"/>
  <c r="EF638" i="1"/>
  <c r="EF639" i="1"/>
  <c r="EF640" i="1"/>
  <c r="EF641" i="1"/>
  <c r="EF642" i="1"/>
  <c r="EF643" i="1"/>
  <c r="EF644" i="1"/>
  <c r="EF645" i="1"/>
  <c r="EF646" i="1"/>
  <c r="EF647" i="1"/>
  <c r="EF648" i="1"/>
  <c r="EF649" i="1"/>
  <c r="EF650" i="1"/>
  <c r="EF651" i="1"/>
  <c r="EF652" i="1"/>
  <c r="EF653" i="1"/>
  <c r="EF654" i="1"/>
  <c r="EF655" i="1"/>
  <c r="EF656" i="1"/>
  <c r="EF657" i="1"/>
  <c r="EF658" i="1"/>
  <c r="EF659" i="1"/>
  <c r="EF660" i="1"/>
  <c r="EF661" i="1"/>
  <c r="EF662" i="1"/>
  <c r="EF663" i="1"/>
  <c r="EF664" i="1"/>
  <c r="EF665" i="1"/>
  <c r="EF666" i="1"/>
  <c r="EF667" i="1"/>
  <c r="EF668" i="1"/>
  <c r="EF669" i="1"/>
  <c r="EF670" i="1"/>
  <c r="EF671" i="1"/>
  <c r="EF672" i="1"/>
  <c r="EF673" i="1"/>
  <c r="EF674" i="1"/>
  <c r="EF675" i="1"/>
  <c r="EF676" i="1"/>
  <c r="EF677" i="1"/>
  <c r="EF678" i="1"/>
  <c r="EF679" i="1"/>
  <c r="EF680" i="1"/>
  <c r="EF681" i="1"/>
  <c r="EF682" i="1"/>
  <c r="EF683" i="1"/>
  <c r="EF684" i="1"/>
  <c r="EF685" i="1"/>
  <c r="EF686" i="1"/>
  <c r="EF687" i="1"/>
  <c r="EF688" i="1"/>
  <c r="EF689" i="1"/>
  <c r="EF690" i="1"/>
  <c r="EF691" i="1"/>
  <c r="EF692" i="1"/>
  <c r="EF693" i="1"/>
  <c r="EF694" i="1"/>
  <c r="EF695" i="1"/>
  <c r="EF696" i="1"/>
  <c r="EF697" i="1"/>
  <c r="EF698" i="1"/>
  <c r="EF699" i="1"/>
  <c r="EF700" i="1"/>
  <c r="EF701" i="1"/>
  <c r="EF702" i="1"/>
  <c r="EF703" i="1"/>
  <c r="EF704" i="1"/>
  <c r="EF705" i="1"/>
  <c r="EF706" i="1"/>
  <c r="EF707" i="1"/>
  <c r="EF708" i="1"/>
  <c r="EF709" i="1"/>
  <c r="EF710" i="1"/>
  <c r="EF711" i="1"/>
  <c r="EF712" i="1"/>
  <c r="EF713" i="1"/>
  <c r="EF714" i="1"/>
  <c r="EF715" i="1"/>
  <c r="EF716" i="1"/>
  <c r="EF717" i="1"/>
  <c r="EF718" i="1"/>
  <c r="EF719" i="1"/>
  <c r="EF720" i="1"/>
  <c r="EF721" i="1"/>
  <c r="EF722" i="1"/>
  <c r="EF723" i="1"/>
  <c r="EF724" i="1"/>
  <c r="EF725" i="1"/>
  <c r="EF726" i="1"/>
  <c r="EF727" i="1"/>
  <c r="EF728" i="1"/>
  <c r="EF729" i="1"/>
  <c r="EF730" i="1"/>
  <c r="EF731" i="1"/>
  <c r="EF732" i="1"/>
  <c r="EF733" i="1"/>
  <c r="EF734" i="1"/>
  <c r="EF735" i="1"/>
  <c r="EF736" i="1"/>
  <c r="EF737" i="1"/>
  <c r="EF738" i="1"/>
  <c r="EF739" i="1"/>
  <c r="EF740" i="1"/>
  <c r="EF741" i="1"/>
  <c r="EF742" i="1"/>
  <c r="EF743" i="1"/>
  <c r="EF744" i="1"/>
  <c r="EF745" i="1"/>
  <c r="EF746" i="1"/>
  <c r="EF747" i="1"/>
  <c r="EF748" i="1"/>
  <c r="EF749" i="1"/>
  <c r="EF750" i="1"/>
  <c r="EF751" i="1"/>
  <c r="EF752" i="1"/>
  <c r="EF753" i="1"/>
  <c r="EF754" i="1"/>
  <c r="EF755" i="1"/>
  <c r="EF756" i="1"/>
  <c r="EF757" i="1"/>
  <c r="EF758" i="1"/>
  <c r="EF759" i="1"/>
  <c r="EF760" i="1"/>
  <c r="EF761" i="1"/>
  <c r="EF762" i="1"/>
  <c r="EF763" i="1"/>
  <c r="EF764" i="1"/>
  <c r="EF765" i="1"/>
  <c r="EF766" i="1"/>
  <c r="EF767" i="1"/>
  <c r="EF768" i="1"/>
  <c r="EF769" i="1"/>
  <c r="EF770" i="1"/>
  <c r="EF771" i="1"/>
  <c r="EF772" i="1"/>
  <c r="EF773" i="1"/>
  <c r="EF774" i="1"/>
  <c r="EF775" i="1"/>
  <c r="EF776" i="1"/>
  <c r="EF777" i="1"/>
  <c r="EF778" i="1"/>
  <c r="EF779" i="1"/>
  <c r="EF780" i="1"/>
  <c r="EF781" i="1"/>
  <c r="EF782" i="1"/>
  <c r="EF783" i="1"/>
  <c r="EF784" i="1"/>
  <c r="EF785" i="1"/>
  <c r="EF786" i="1"/>
  <c r="EF787" i="1"/>
  <c r="EF788" i="1"/>
  <c r="EF789" i="1"/>
  <c r="EF790" i="1"/>
  <c r="EF791" i="1"/>
  <c r="EF792" i="1"/>
  <c r="EF793" i="1"/>
  <c r="EF794" i="1"/>
  <c r="EF795" i="1"/>
  <c r="EF796" i="1"/>
  <c r="EF797" i="1"/>
  <c r="EF798" i="1"/>
  <c r="EF799" i="1"/>
  <c r="EF800" i="1"/>
  <c r="EF801" i="1"/>
  <c r="EF802" i="1"/>
  <c r="EF803" i="1"/>
  <c r="EF804" i="1"/>
  <c r="EF805" i="1"/>
  <c r="EF806" i="1"/>
  <c r="EF807" i="1"/>
  <c r="EF808" i="1"/>
  <c r="EF809" i="1"/>
  <c r="EF810" i="1"/>
  <c r="EF811" i="1"/>
  <c r="EF812" i="1"/>
  <c r="EF813" i="1"/>
  <c r="EF814" i="1"/>
  <c r="EF815" i="1"/>
  <c r="EF816" i="1"/>
  <c r="EF817" i="1"/>
  <c r="EF818" i="1"/>
  <c r="EF819" i="1"/>
  <c r="EF820" i="1"/>
  <c r="EF821" i="1"/>
  <c r="EF822" i="1"/>
  <c r="EF823" i="1"/>
  <c r="EF824" i="1"/>
  <c r="EF825" i="1"/>
  <c r="EF826" i="1"/>
  <c r="EF827" i="1"/>
  <c r="EF828" i="1"/>
  <c r="EF829" i="1"/>
  <c r="EF830" i="1"/>
  <c r="EF831" i="1"/>
  <c r="EF832" i="1"/>
  <c r="EF833" i="1"/>
  <c r="EF834" i="1"/>
  <c r="EF835" i="1"/>
  <c r="EF836" i="1"/>
  <c r="EF837" i="1"/>
  <c r="EF838" i="1"/>
  <c r="EF839" i="1"/>
  <c r="EF840" i="1"/>
  <c r="EF841" i="1"/>
  <c r="EF842" i="1"/>
  <c r="EF843" i="1"/>
  <c r="EF844" i="1"/>
  <c r="EF845" i="1"/>
  <c r="EF846" i="1"/>
  <c r="EF847" i="1"/>
  <c r="EF848" i="1"/>
  <c r="EF849" i="1"/>
  <c r="EF850" i="1"/>
  <c r="EF851" i="1"/>
  <c r="EF852" i="1"/>
  <c r="EF853" i="1"/>
  <c r="EF854" i="1"/>
  <c r="EF855" i="1"/>
  <c r="EF856" i="1"/>
  <c r="EF857" i="1"/>
  <c r="EF858" i="1"/>
  <c r="EF859" i="1"/>
  <c r="EF860" i="1"/>
  <c r="EF861" i="1"/>
  <c r="EF862" i="1"/>
  <c r="EF863" i="1"/>
  <c r="EF864" i="1"/>
  <c r="EF865" i="1"/>
  <c r="EF866" i="1"/>
  <c r="EF867" i="1"/>
  <c r="EF868" i="1"/>
  <c r="EF869" i="1"/>
  <c r="EF870" i="1"/>
  <c r="EF871" i="1"/>
  <c r="EF872" i="1"/>
  <c r="EF873" i="1"/>
  <c r="EF874" i="1"/>
  <c r="EF875" i="1"/>
  <c r="EF876" i="1"/>
  <c r="EF877" i="1"/>
  <c r="EF878" i="1"/>
  <c r="EF879" i="1"/>
  <c r="EF880" i="1"/>
  <c r="EF881" i="1"/>
  <c r="EF882" i="1"/>
  <c r="EF883" i="1"/>
  <c r="EF884" i="1"/>
  <c r="EF885" i="1"/>
  <c r="EF886" i="1"/>
  <c r="EF887" i="1"/>
  <c r="EF888" i="1"/>
  <c r="EF889" i="1"/>
  <c r="EF890" i="1"/>
  <c r="EF891" i="1"/>
  <c r="EF892" i="1"/>
  <c r="EF893" i="1"/>
  <c r="EF894" i="1"/>
  <c r="EF895" i="1"/>
  <c r="EF896" i="1"/>
  <c r="EF897" i="1"/>
  <c r="EF898" i="1"/>
  <c r="EF899" i="1"/>
  <c r="EF900" i="1"/>
  <c r="EF901" i="1"/>
  <c r="EF902" i="1"/>
  <c r="EF903" i="1"/>
  <c r="EF904" i="1"/>
  <c r="EF905" i="1"/>
  <c r="EF906" i="1"/>
  <c r="EF907" i="1"/>
  <c r="EF908" i="1"/>
  <c r="EF909" i="1"/>
  <c r="EF910" i="1"/>
  <c r="EF911" i="1"/>
  <c r="EF912" i="1"/>
  <c r="EF913" i="1"/>
  <c r="EF914" i="1"/>
  <c r="EF915" i="1"/>
  <c r="EF916" i="1"/>
  <c r="EF917" i="1"/>
  <c r="EF918" i="1"/>
  <c r="EF919" i="1"/>
  <c r="EF920" i="1"/>
  <c r="EF921" i="1"/>
  <c r="EF922" i="1"/>
  <c r="EF923" i="1"/>
  <c r="EF924" i="1"/>
  <c r="EF925" i="1"/>
  <c r="EF926" i="1"/>
  <c r="EF927" i="1"/>
  <c r="EF928" i="1"/>
  <c r="EF929" i="1"/>
  <c r="EF930" i="1"/>
  <c r="EF931" i="1"/>
  <c r="EF932" i="1"/>
  <c r="EF933" i="1"/>
  <c r="EF934" i="1"/>
  <c r="EF935" i="1"/>
  <c r="EF936" i="1"/>
  <c r="EF937" i="1"/>
  <c r="EF938" i="1"/>
  <c r="EF939" i="1"/>
  <c r="EF940" i="1"/>
  <c r="EF941" i="1"/>
  <c r="EF942" i="1"/>
  <c r="EF943" i="1"/>
  <c r="EF944" i="1"/>
  <c r="EF945" i="1"/>
  <c r="EF946" i="1"/>
  <c r="EF947" i="1"/>
  <c r="EF948" i="1"/>
  <c r="EF949" i="1"/>
  <c r="EF950" i="1"/>
  <c r="EF951" i="1"/>
  <c r="EF952" i="1"/>
  <c r="EF953" i="1"/>
  <c r="EF954" i="1"/>
  <c r="EF955" i="1"/>
  <c r="EF956" i="1"/>
  <c r="EF957" i="1"/>
  <c r="EF958" i="1"/>
  <c r="EF959" i="1"/>
  <c r="EF960" i="1"/>
  <c r="EF961" i="1"/>
  <c r="EF962" i="1"/>
  <c r="EF963" i="1"/>
  <c r="EF964" i="1"/>
  <c r="EF965" i="1"/>
  <c r="EF966" i="1"/>
  <c r="EF967" i="1"/>
  <c r="EF968" i="1"/>
  <c r="EF969" i="1"/>
  <c r="EF970" i="1"/>
  <c r="EF971" i="1"/>
  <c r="EF972" i="1"/>
  <c r="EF973" i="1"/>
  <c r="EF974" i="1"/>
  <c r="EF975" i="1"/>
  <c r="EF976" i="1"/>
  <c r="EF977" i="1"/>
  <c r="EF978" i="1"/>
  <c r="EF979" i="1"/>
  <c r="EF980" i="1"/>
  <c r="EF981" i="1"/>
  <c r="EF982" i="1"/>
  <c r="EF983" i="1"/>
  <c r="EF984" i="1"/>
  <c r="EF985" i="1"/>
  <c r="EF986" i="1"/>
  <c r="EF987" i="1"/>
  <c r="EF988" i="1"/>
  <c r="EF989" i="1"/>
  <c r="EF990" i="1"/>
  <c r="EF991" i="1"/>
  <c r="EF992" i="1"/>
  <c r="EF993" i="1"/>
  <c r="EF994" i="1"/>
  <c r="EF995" i="1"/>
  <c r="EF996" i="1"/>
  <c r="EF997" i="1"/>
  <c r="EF998" i="1"/>
  <c r="EF999" i="1"/>
  <c r="EF1000" i="1"/>
  <c r="EF1001" i="1"/>
  <c r="EF1002" i="1"/>
  <c r="EF1003" i="1"/>
  <c r="EF1004" i="1"/>
  <c r="EF1005" i="1"/>
  <c r="EE6" i="1"/>
  <c r="EE7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E20" i="1"/>
  <c r="EE21" i="1"/>
  <c r="EE22" i="1"/>
  <c r="EE23" i="1"/>
  <c r="EE24" i="1"/>
  <c r="EE25" i="1"/>
  <c r="EE26" i="1"/>
  <c r="EE27" i="1"/>
  <c r="EE28" i="1"/>
  <c r="EE29" i="1"/>
  <c r="EE30" i="1"/>
  <c r="EE31" i="1"/>
  <c r="EE32" i="1"/>
  <c r="EE33" i="1"/>
  <c r="EE34" i="1"/>
  <c r="EE35" i="1"/>
  <c r="EE36" i="1"/>
  <c r="EE37" i="1"/>
  <c r="EE38" i="1"/>
  <c r="EE39" i="1"/>
  <c r="EE40" i="1"/>
  <c r="EE41" i="1"/>
  <c r="EE42" i="1"/>
  <c r="EE43" i="1"/>
  <c r="EE44" i="1"/>
  <c r="EE45" i="1"/>
  <c r="EE46" i="1"/>
  <c r="EE47" i="1"/>
  <c r="EE48" i="1"/>
  <c r="EE49" i="1"/>
  <c r="EE50" i="1"/>
  <c r="EE51" i="1"/>
  <c r="EE52" i="1"/>
  <c r="EE53" i="1"/>
  <c r="EE54" i="1"/>
  <c r="EE55" i="1"/>
  <c r="EE56" i="1"/>
  <c r="EE57" i="1"/>
  <c r="EE58" i="1"/>
  <c r="EE59" i="1"/>
  <c r="EE60" i="1"/>
  <c r="EE61" i="1"/>
  <c r="EE62" i="1"/>
  <c r="EE63" i="1"/>
  <c r="EE64" i="1"/>
  <c r="EE65" i="1"/>
  <c r="EE66" i="1"/>
  <c r="EE67" i="1"/>
  <c r="EE68" i="1"/>
  <c r="EE69" i="1"/>
  <c r="EE70" i="1"/>
  <c r="EE71" i="1"/>
  <c r="EE72" i="1"/>
  <c r="EE73" i="1"/>
  <c r="EE74" i="1"/>
  <c r="EE75" i="1"/>
  <c r="EE76" i="1"/>
  <c r="EE77" i="1"/>
  <c r="EE78" i="1"/>
  <c r="EE79" i="1"/>
  <c r="EE80" i="1"/>
  <c r="EE81" i="1"/>
  <c r="EE82" i="1"/>
  <c r="EE83" i="1"/>
  <c r="EE84" i="1"/>
  <c r="EE85" i="1"/>
  <c r="EE86" i="1"/>
  <c r="EE87" i="1"/>
  <c r="EE88" i="1"/>
  <c r="EE89" i="1"/>
  <c r="EE90" i="1"/>
  <c r="EE91" i="1"/>
  <c r="EE92" i="1"/>
  <c r="EE93" i="1"/>
  <c r="EE94" i="1"/>
  <c r="EE95" i="1"/>
  <c r="EE96" i="1"/>
  <c r="EE97" i="1"/>
  <c r="EE98" i="1"/>
  <c r="EE99" i="1"/>
  <c r="EE100" i="1"/>
  <c r="EE101" i="1"/>
  <c r="EE102" i="1"/>
  <c r="EE103" i="1"/>
  <c r="EE104" i="1"/>
  <c r="EE105" i="1"/>
  <c r="EE106" i="1"/>
  <c r="EE107" i="1"/>
  <c r="EE108" i="1"/>
  <c r="EE109" i="1"/>
  <c r="EE110" i="1"/>
  <c r="EE111" i="1"/>
  <c r="EE112" i="1"/>
  <c r="EE113" i="1"/>
  <c r="EE114" i="1"/>
  <c r="EE115" i="1"/>
  <c r="EE116" i="1"/>
  <c r="EE117" i="1"/>
  <c r="EE118" i="1"/>
  <c r="EE119" i="1"/>
  <c r="EE120" i="1"/>
  <c r="EE121" i="1"/>
  <c r="EE122" i="1"/>
  <c r="EE123" i="1"/>
  <c r="EE124" i="1"/>
  <c r="EE125" i="1"/>
  <c r="EE126" i="1"/>
  <c r="EE127" i="1"/>
  <c r="EE128" i="1"/>
  <c r="EE129" i="1"/>
  <c r="EE130" i="1"/>
  <c r="EE131" i="1"/>
  <c r="EE132" i="1"/>
  <c r="EE133" i="1"/>
  <c r="EE134" i="1"/>
  <c r="EE135" i="1"/>
  <c r="EE136" i="1"/>
  <c r="EE137" i="1"/>
  <c r="EE138" i="1"/>
  <c r="EE139" i="1"/>
  <c r="EE140" i="1"/>
  <c r="EE141" i="1"/>
  <c r="EE142" i="1"/>
  <c r="EE143" i="1"/>
  <c r="EE144" i="1"/>
  <c r="EE145" i="1"/>
  <c r="EE146" i="1"/>
  <c r="EE147" i="1"/>
  <c r="EE148" i="1"/>
  <c r="EE149" i="1"/>
  <c r="EE150" i="1"/>
  <c r="EE151" i="1"/>
  <c r="EE152" i="1"/>
  <c r="EE153" i="1"/>
  <c r="EE154" i="1"/>
  <c r="EE155" i="1"/>
  <c r="EE156" i="1"/>
  <c r="EE157" i="1"/>
  <c r="EE158" i="1"/>
  <c r="EE159" i="1"/>
  <c r="EE160" i="1"/>
  <c r="EE161" i="1"/>
  <c r="EE162" i="1"/>
  <c r="EE163" i="1"/>
  <c r="EE164" i="1"/>
  <c r="EE165" i="1"/>
  <c r="EE166" i="1"/>
  <c r="EE167" i="1"/>
  <c r="EE168" i="1"/>
  <c r="EE169" i="1"/>
  <c r="EE170" i="1"/>
  <c r="EE171" i="1"/>
  <c r="EE172" i="1"/>
  <c r="EE173" i="1"/>
  <c r="EE174" i="1"/>
  <c r="EE175" i="1"/>
  <c r="EE176" i="1"/>
  <c r="EE177" i="1"/>
  <c r="EE178" i="1"/>
  <c r="EE179" i="1"/>
  <c r="EE180" i="1"/>
  <c r="EE181" i="1"/>
  <c r="EE182" i="1"/>
  <c r="EE183" i="1"/>
  <c r="EE184" i="1"/>
  <c r="EE185" i="1"/>
  <c r="EE186" i="1"/>
  <c r="EE187" i="1"/>
  <c r="EE188" i="1"/>
  <c r="EE189" i="1"/>
  <c r="EE190" i="1"/>
  <c r="EE191" i="1"/>
  <c r="EE192" i="1"/>
  <c r="EE193" i="1"/>
  <c r="EE194" i="1"/>
  <c r="EE195" i="1"/>
  <c r="EE196" i="1"/>
  <c r="EE197" i="1"/>
  <c r="EE198" i="1"/>
  <c r="EE199" i="1"/>
  <c r="EE200" i="1"/>
  <c r="EE201" i="1"/>
  <c r="EE202" i="1"/>
  <c r="EE203" i="1"/>
  <c r="EE204" i="1"/>
  <c r="EE205" i="1"/>
  <c r="EE206" i="1"/>
  <c r="EE207" i="1"/>
  <c r="EE208" i="1"/>
  <c r="EE209" i="1"/>
  <c r="EE210" i="1"/>
  <c r="EE211" i="1"/>
  <c r="EE212" i="1"/>
  <c r="EE213" i="1"/>
  <c r="EE214" i="1"/>
  <c r="EE215" i="1"/>
  <c r="EE216" i="1"/>
  <c r="EE217" i="1"/>
  <c r="EE218" i="1"/>
  <c r="EE219" i="1"/>
  <c r="EE220" i="1"/>
  <c r="EE221" i="1"/>
  <c r="EE222" i="1"/>
  <c r="EE223" i="1"/>
  <c r="EE224" i="1"/>
  <c r="EE225" i="1"/>
  <c r="EE226" i="1"/>
  <c r="EE227" i="1"/>
  <c r="EE228" i="1"/>
  <c r="EE229" i="1"/>
  <c r="EE230" i="1"/>
  <c r="EE231" i="1"/>
  <c r="EE232" i="1"/>
  <c r="EE233" i="1"/>
  <c r="EE234" i="1"/>
  <c r="EE235" i="1"/>
  <c r="EE236" i="1"/>
  <c r="EE237" i="1"/>
  <c r="EE238" i="1"/>
  <c r="EE239" i="1"/>
  <c r="EE240" i="1"/>
  <c r="EE241" i="1"/>
  <c r="EE242" i="1"/>
  <c r="EE243" i="1"/>
  <c r="EE244" i="1"/>
  <c r="EE245" i="1"/>
  <c r="EE246" i="1"/>
  <c r="EE247" i="1"/>
  <c r="EE248" i="1"/>
  <c r="EE249" i="1"/>
  <c r="EE250" i="1"/>
  <c r="EE251" i="1"/>
  <c r="EE252" i="1"/>
  <c r="EE253" i="1"/>
  <c r="EE254" i="1"/>
  <c r="EE255" i="1"/>
  <c r="EE256" i="1"/>
  <c r="EE257" i="1"/>
  <c r="EE258" i="1"/>
  <c r="EE259" i="1"/>
  <c r="EE260" i="1"/>
  <c r="EE261" i="1"/>
  <c r="EE262" i="1"/>
  <c r="EE263" i="1"/>
  <c r="EE264" i="1"/>
  <c r="EE265" i="1"/>
  <c r="EE266" i="1"/>
  <c r="EE267" i="1"/>
  <c r="EE268" i="1"/>
  <c r="EE269" i="1"/>
  <c r="EE270" i="1"/>
  <c r="EE271" i="1"/>
  <c r="EE272" i="1"/>
  <c r="EE273" i="1"/>
  <c r="EE274" i="1"/>
  <c r="EE275" i="1"/>
  <c r="EE276" i="1"/>
  <c r="EE277" i="1"/>
  <c r="EE278" i="1"/>
  <c r="EE279" i="1"/>
  <c r="EE280" i="1"/>
  <c r="EE281" i="1"/>
  <c r="EE282" i="1"/>
  <c r="EE283" i="1"/>
  <c r="EE284" i="1"/>
  <c r="EE285" i="1"/>
  <c r="EE286" i="1"/>
  <c r="EE287" i="1"/>
  <c r="EE288" i="1"/>
  <c r="EE289" i="1"/>
  <c r="EE290" i="1"/>
  <c r="EE291" i="1"/>
  <c r="EE292" i="1"/>
  <c r="EE293" i="1"/>
  <c r="EE294" i="1"/>
  <c r="EE295" i="1"/>
  <c r="EE296" i="1"/>
  <c r="EE297" i="1"/>
  <c r="EE298" i="1"/>
  <c r="EE299" i="1"/>
  <c r="EE300" i="1"/>
  <c r="EE301" i="1"/>
  <c r="EE302" i="1"/>
  <c r="EE303" i="1"/>
  <c r="EE304" i="1"/>
  <c r="EE305" i="1"/>
  <c r="EE306" i="1"/>
  <c r="EE307" i="1"/>
  <c r="EE308" i="1"/>
  <c r="EE309" i="1"/>
  <c r="EE310" i="1"/>
  <c r="EE311" i="1"/>
  <c r="EE312" i="1"/>
  <c r="EE313" i="1"/>
  <c r="EE314" i="1"/>
  <c r="EE315" i="1"/>
  <c r="EE316" i="1"/>
  <c r="EE317" i="1"/>
  <c r="EE318" i="1"/>
  <c r="EE319" i="1"/>
  <c r="EE320" i="1"/>
  <c r="EE321" i="1"/>
  <c r="EE322" i="1"/>
  <c r="EE323" i="1"/>
  <c r="EE324" i="1"/>
  <c r="EE325" i="1"/>
  <c r="EE326" i="1"/>
  <c r="EE327" i="1"/>
  <c r="EE328" i="1"/>
  <c r="EE329" i="1"/>
  <c r="EE330" i="1"/>
  <c r="EE331" i="1"/>
  <c r="EE332" i="1"/>
  <c r="EE333" i="1"/>
  <c r="EE334" i="1"/>
  <c r="EE335" i="1"/>
  <c r="EE336" i="1"/>
  <c r="EE337" i="1"/>
  <c r="EE338" i="1"/>
  <c r="EE339" i="1"/>
  <c r="EE340" i="1"/>
  <c r="EE341" i="1"/>
  <c r="EE342" i="1"/>
  <c r="EE343" i="1"/>
  <c r="EE344" i="1"/>
  <c r="EE345" i="1"/>
  <c r="EE346" i="1"/>
  <c r="EE347" i="1"/>
  <c r="EE348" i="1"/>
  <c r="EE349" i="1"/>
  <c r="EE350" i="1"/>
  <c r="EE351" i="1"/>
  <c r="EE352" i="1"/>
  <c r="EE353" i="1"/>
  <c r="EE354" i="1"/>
  <c r="EE355" i="1"/>
  <c r="EE356" i="1"/>
  <c r="EE357" i="1"/>
  <c r="EE358" i="1"/>
  <c r="EE359" i="1"/>
  <c r="EE360" i="1"/>
  <c r="EE361" i="1"/>
  <c r="EE362" i="1"/>
  <c r="EE363" i="1"/>
  <c r="EE364" i="1"/>
  <c r="EE365" i="1"/>
  <c r="EE366" i="1"/>
  <c r="EE367" i="1"/>
  <c r="EE368" i="1"/>
  <c r="EE369" i="1"/>
  <c r="EE370" i="1"/>
  <c r="EE371" i="1"/>
  <c r="EE372" i="1"/>
  <c r="EE373" i="1"/>
  <c r="EE374" i="1"/>
  <c r="EE375" i="1"/>
  <c r="EE376" i="1"/>
  <c r="EE377" i="1"/>
  <c r="EE378" i="1"/>
  <c r="EE379" i="1"/>
  <c r="EE380" i="1"/>
  <c r="EE381" i="1"/>
  <c r="EE382" i="1"/>
  <c r="EE383" i="1"/>
  <c r="EE384" i="1"/>
  <c r="EE385" i="1"/>
  <c r="EE386" i="1"/>
  <c r="EE387" i="1"/>
  <c r="EE388" i="1"/>
  <c r="EE389" i="1"/>
  <c r="EE390" i="1"/>
  <c r="EE391" i="1"/>
  <c r="EE392" i="1"/>
  <c r="EE393" i="1"/>
  <c r="EE394" i="1"/>
  <c r="EE395" i="1"/>
  <c r="EE396" i="1"/>
  <c r="EE397" i="1"/>
  <c r="EE398" i="1"/>
  <c r="EE399" i="1"/>
  <c r="EE400" i="1"/>
  <c r="EE401" i="1"/>
  <c r="EE402" i="1"/>
  <c r="EE403" i="1"/>
  <c r="EE404" i="1"/>
  <c r="EE405" i="1"/>
  <c r="EE406" i="1"/>
  <c r="EE407" i="1"/>
  <c r="EE408" i="1"/>
  <c r="EE409" i="1"/>
  <c r="EE410" i="1"/>
  <c r="EE411" i="1"/>
  <c r="EE412" i="1"/>
  <c r="EE413" i="1"/>
  <c r="EE414" i="1"/>
  <c r="EE415" i="1"/>
  <c r="EE416" i="1"/>
  <c r="EE417" i="1"/>
  <c r="EE418" i="1"/>
  <c r="EE419" i="1"/>
  <c r="EE420" i="1"/>
  <c r="EE421" i="1"/>
  <c r="EE422" i="1"/>
  <c r="EE423" i="1"/>
  <c r="EE424" i="1"/>
  <c r="EE425" i="1"/>
  <c r="EE426" i="1"/>
  <c r="EE427" i="1"/>
  <c r="EE428" i="1"/>
  <c r="EE429" i="1"/>
  <c r="EE430" i="1"/>
  <c r="EE431" i="1"/>
  <c r="EE432" i="1"/>
  <c r="EE433" i="1"/>
  <c r="EE434" i="1"/>
  <c r="EE435" i="1"/>
  <c r="EE436" i="1"/>
  <c r="EE437" i="1"/>
  <c r="EE438" i="1"/>
  <c r="EE439" i="1"/>
  <c r="EE440" i="1"/>
  <c r="EE441" i="1"/>
  <c r="EE442" i="1"/>
  <c r="EE443" i="1"/>
  <c r="EE444" i="1"/>
  <c r="EE445" i="1"/>
  <c r="EE446" i="1"/>
  <c r="EE447" i="1"/>
  <c r="EE448" i="1"/>
  <c r="EE449" i="1"/>
  <c r="EE450" i="1"/>
  <c r="EE451" i="1"/>
  <c r="EE452" i="1"/>
  <c r="EE453" i="1"/>
  <c r="EE454" i="1"/>
  <c r="EE455" i="1"/>
  <c r="EE456" i="1"/>
  <c r="EE457" i="1"/>
  <c r="EE458" i="1"/>
  <c r="EE459" i="1"/>
  <c r="EE460" i="1"/>
  <c r="EE461" i="1"/>
  <c r="EE462" i="1"/>
  <c r="EE463" i="1"/>
  <c r="EE464" i="1"/>
  <c r="EE465" i="1"/>
  <c r="EE466" i="1"/>
  <c r="EE467" i="1"/>
  <c r="EE468" i="1"/>
  <c r="EE469" i="1"/>
  <c r="EE470" i="1"/>
  <c r="EE471" i="1"/>
  <c r="EE472" i="1"/>
  <c r="EE473" i="1"/>
  <c r="EE474" i="1"/>
  <c r="EE475" i="1"/>
  <c r="EE476" i="1"/>
  <c r="EE477" i="1"/>
  <c r="EE478" i="1"/>
  <c r="EE479" i="1"/>
  <c r="EE480" i="1"/>
  <c r="EE481" i="1"/>
  <c r="EE482" i="1"/>
  <c r="EE483" i="1"/>
  <c r="EE484" i="1"/>
  <c r="EE485" i="1"/>
  <c r="EE486" i="1"/>
  <c r="EE487" i="1"/>
  <c r="EE488" i="1"/>
  <c r="EE489" i="1"/>
  <c r="EE490" i="1"/>
  <c r="EE491" i="1"/>
  <c r="EE492" i="1"/>
  <c r="EE493" i="1"/>
  <c r="EE494" i="1"/>
  <c r="EE495" i="1"/>
  <c r="EE496" i="1"/>
  <c r="EE497" i="1"/>
  <c r="EE498" i="1"/>
  <c r="EE499" i="1"/>
  <c r="EE500" i="1"/>
  <c r="EE501" i="1"/>
  <c r="EE502" i="1"/>
  <c r="EE503" i="1"/>
  <c r="EE504" i="1"/>
  <c r="EE505" i="1"/>
  <c r="EE506" i="1"/>
  <c r="EE507" i="1"/>
  <c r="EE508" i="1"/>
  <c r="EE509" i="1"/>
  <c r="EE510" i="1"/>
  <c r="EE511" i="1"/>
  <c r="EE512" i="1"/>
  <c r="EE513" i="1"/>
  <c r="EE514" i="1"/>
  <c r="EE515" i="1"/>
  <c r="EE516" i="1"/>
  <c r="EE517" i="1"/>
  <c r="EE518" i="1"/>
  <c r="EE519" i="1"/>
  <c r="EE520" i="1"/>
  <c r="EE521" i="1"/>
  <c r="EE522" i="1"/>
  <c r="EE523" i="1"/>
  <c r="EE524" i="1"/>
  <c r="EE525" i="1"/>
  <c r="EE526" i="1"/>
  <c r="EE527" i="1"/>
  <c r="EE528" i="1"/>
  <c r="EE529" i="1"/>
  <c r="EE530" i="1"/>
  <c r="EE531" i="1"/>
  <c r="EE532" i="1"/>
  <c r="EE533" i="1"/>
  <c r="EE534" i="1"/>
  <c r="EE535" i="1"/>
  <c r="EE536" i="1"/>
  <c r="EE537" i="1"/>
  <c r="EE538" i="1"/>
  <c r="EE539" i="1"/>
  <c r="EE540" i="1"/>
  <c r="EE541" i="1"/>
  <c r="EE542" i="1"/>
  <c r="EE543" i="1"/>
  <c r="EE544" i="1"/>
  <c r="EE545" i="1"/>
  <c r="EE546" i="1"/>
  <c r="EE547" i="1"/>
  <c r="EE548" i="1"/>
  <c r="EE549" i="1"/>
  <c r="EE550" i="1"/>
  <c r="EE551" i="1"/>
  <c r="EE552" i="1"/>
  <c r="EE553" i="1"/>
  <c r="EE554" i="1"/>
  <c r="EE555" i="1"/>
  <c r="EE556" i="1"/>
  <c r="EE557" i="1"/>
  <c r="EE558" i="1"/>
  <c r="EE559" i="1"/>
  <c r="EE560" i="1"/>
  <c r="EE561" i="1"/>
  <c r="EE562" i="1"/>
  <c r="EE563" i="1"/>
  <c r="EE564" i="1"/>
  <c r="EE565" i="1"/>
  <c r="EE566" i="1"/>
  <c r="EE567" i="1"/>
  <c r="EE568" i="1"/>
  <c r="EE569" i="1"/>
  <c r="EE570" i="1"/>
  <c r="EE571" i="1"/>
  <c r="EE572" i="1"/>
  <c r="EE573" i="1"/>
  <c r="EE574" i="1"/>
  <c r="EE575" i="1"/>
  <c r="EE576" i="1"/>
  <c r="EE577" i="1"/>
  <c r="EE578" i="1"/>
  <c r="EE579" i="1"/>
  <c r="EE580" i="1"/>
  <c r="EE581" i="1"/>
  <c r="EE582" i="1"/>
  <c r="EE583" i="1"/>
  <c r="EE584" i="1"/>
  <c r="EE585" i="1"/>
  <c r="EE586" i="1"/>
  <c r="EE587" i="1"/>
  <c r="EE588" i="1"/>
  <c r="EE589" i="1"/>
  <c r="EE590" i="1"/>
  <c r="EE591" i="1"/>
  <c r="EE592" i="1"/>
  <c r="EE593" i="1"/>
  <c r="EE594" i="1"/>
  <c r="EE595" i="1"/>
  <c r="EE596" i="1"/>
  <c r="EE597" i="1"/>
  <c r="EE598" i="1"/>
  <c r="EE599" i="1"/>
  <c r="EE600" i="1"/>
  <c r="EE601" i="1"/>
  <c r="EE602" i="1"/>
  <c r="EE603" i="1"/>
  <c r="EE604" i="1"/>
  <c r="EE605" i="1"/>
  <c r="EE606" i="1"/>
  <c r="EE607" i="1"/>
  <c r="EE608" i="1"/>
  <c r="EE609" i="1"/>
  <c r="EE610" i="1"/>
  <c r="EE611" i="1"/>
  <c r="EE612" i="1"/>
  <c r="EE613" i="1"/>
  <c r="EE614" i="1"/>
  <c r="EE615" i="1"/>
  <c r="EE616" i="1"/>
  <c r="EE617" i="1"/>
  <c r="EE618" i="1"/>
  <c r="EE619" i="1"/>
  <c r="EE620" i="1"/>
  <c r="EE621" i="1"/>
  <c r="EE622" i="1"/>
  <c r="EE623" i="1"/>
  <c r="EE624" i="1"/>
  <c r="EE625" i="1"/>
  <c r="EE626" i="1"/>
  <c r="EE627" i="1"/>
  <c r="EE628" i="1"/>
  <c r="EE629" i="1"/>
  <c r="EE630" i="1"/>
  <c r="EE631" i="1"/>
  <c r="EE632" i="1"/>
  <c r="EE633" i="1"/>
  <c r="EE634" i="1"/>
  <c r="EE635" i="1"/>
  <c r="EE636" i="1"/>
  <c r="EE637" i="1"/>
  <c r="EE638" i="1"/>
  <c r="EE639" i="1"/>
  <c r="EE640" i="1"/>
  <c r="EE641" i="1"/>
  <c r="EE642" i="1"/>
  <c r="EE643" i="1"/>
  <c r="EE644" i="1"/>
  <c r="EE645" i="1"/>
  <c r="EE646" i="1"/>
  <c r="EE647" i="1"/>
  <c r="EE648" i="1"/>
  <c r="EE649" i="1"/>
  <c r="EE650" i="1"/>
  <c r="EE651" i="1"/>
  <c r="EE652" i="1"/>
  <c r="EE653" i="1"/>
  <c r="EE654" i="1"/>
  <c r="EE655" i="1"/>
  <c r="EE656" i="1"/>
  <c r="EE657" i="1"/>
  <c r="EE658" i="1"/>
  <c r="EE659" i="1"/>
  <c r="EE660" i="1"/>
  <c r="EE661" i="1"/>
  <c r="EE662" i="1"/>
  <c r="EE663" i="1"/>
  <c r="EE664" i="1"/>
  <c r="EE665" i="1"/>
  <c r="EE666" i="1"/>
  <c r="EE667" i="1"/>
  <c r="EE668" i="1"/>
  <c r="EE669" i="1"/>
  <c r="EE670" i="1"/>
  <c r="EE671" i="1"/>
  <c r="EE672" i="1"/>
  <c r="EE673" i="1"/>
  <c r="EE674" i="1"/>
  <c r="EE675" i="1"/>
  <c r="EE676" i="1"/>
  <c r="EE677" i="1"/>
  <c r="EE678" i="1"/>
  <c r="EE679" i="1"/>
  <c r="EE680" i="1"/>
  <c r="EE681" i="1"/>
  <c r="EE682" i="1"/>
  <c r="EE683" i="1"/>
  <c r="EE684" i="1"/>
  <c r="EE685" i="1"/>
  <c r="EE686" i="1"/>
  <c r="EE687" i="1"/>
  <c r="EE688" i="1"/>
  <c r="EE689" i="1"/>
  <c r="EE690" i="1"/>
  <c r="EE691" i="1"/>
  <c r="EE692" i="1"/>
  <c r="EE693" i="1"/>
  <c r="EE694" i="1"/>
  <c r="EE695" i="1"/>
  <c r="EE696" i="1"/>
  <c r="EE697" i="1"/>
  <c r="EE698" i="1"/>
  <c r="EE699" i="1"/>
  <c r="EE700" i="1"/>
  <c r="EE701" i="1"/>
  <c r="EE702" i="1"/>
  <c r="EE703" i="1"/>
  <c r="EE704" i="1"/>
  <c r="EE705" i="1"/>
  <c r="EE706" i="1"/>
  <c r="EE707" i="1"/>
  <c r="EE708" i="1"/>
  <c r="EE709" i="1"/>
  <c r="EE710" i="1"/>
  <c r="EE711" i="1"/>
  <c r="EE712" i="1"/>
  <c r="EE713" i="1"/>
  <c r="EE714" i="1"/>
  <c r="EE715" i="1"/>
  <c r="EE716" i="1"/>
  <c r="EE717" i="1"/>
  <c r="EE718" i="1"/>
  <c r="EE719" i="1"/>
  <c r="EE720" i="1"/>
  <c r="EE721" i="1"/>
  <c r="EE722" i="1"/>
  <c r="EE723" i="1"/>
  <c r="EE724" i="1"/>
  <c r="EE725" i="1"/>
  <c r="EE726" i="1"/>
  <c r="EE727" i="1"/>
  <c r="EE728" i="1"/>
  <c r="EE729" i="1"/>
  <c r="EE730" i="1"/>
  <c r="EE731" i="1"/>
  <c r="EE732" i="1"/>
  <c r="EE733" i="1"/>
  <c r="EE734" i="1"/>
  <c r="EE735" i="1"/>
  <c r="EE736" i="1"/>
  <c r="EE737" i="1"/>
  <c r="EE738" i="1"/>
  <c r="EE739" i="1"/>
  <c r="EE740" i="1"/>
  <c r="EE741" i="1"/>
  <c r="EE742" i="1"/>
  <c r="EE743" i="1"/>
  <c r="EE744" i="1"/>
  <c r="EE745" i="1"/>
  <c r="EE746" i="1"/>
  <c r="EE747" i="1"/>
  <c r="EE748" i="1"/>
  <c r="EE749" i="1"/>
  <c r="EE750" i="1"/>
  <c r="EE751" i="1"/>
  <c r="EE752" i="1"/>
  <c r="EE753" i="1"/>
  <c r="EE754" i="1"/>
  <c r="EE755" i="1"/>
  <c r="EE756" i="1"/>
  <c r="EE757" i="1"/>
  <c r="EE758" i="1"/>
  <c r="EE759" i="1"/>
  <c r="EE760" i="1"/>
  <c r="EE761" i="1"/>
  <c r="EE762" i="1"/>
  <c r="EE763" i="1"/>
  <c r="EE764" i="1"/>
  <c r="EE765" i="1"/>
  <c r="EE766" i="1"/>
  <c r="EE767" i="1"/>
  <c r="EE768" i="1"/>
  <c r="EE769" i="1"/>
  <c r="EE770" i="1"/>
  <c r="EE771" i="1"/>
  <c r="EE772" i="1"/>
  <c r="EE773" i="1"/>
  <c r="EE774" i="1"/>
  <c r="EE775" i="1"/>
  <c r="EE776" i="1"/>
  <c r="EE777" i="1"/>
  <c r="EE778" i="1"/>
  <c r="EE779" i="1"/>
  <c r="EE780" i="1"/>
  <c r="EE781" i="1"/>
  <c r="EE782" i="1"/>
  <c r="EE783" i="1"/>
  <c r="EE784" i="1"/>
  <c r="EE785" i="1"/>
  <c r="EE786" i="1"/>
  <c r="EE787" i="1"/>
  <c r="EE788" i="1"/>
  <c r="EE789" i="1"/>
  <c r="EE790" i="1"/>
  <c r="EE791" i="1"/>
  <c r="EE792" i="1"/>
  <c r="EE793" i="1"/>
  <c r="EE794" i="1"/>
  <c r="EE795" i="1"/>
  <c r="EE796" i="1"/>
  <c r="EE797" i="1"/>
  <c r="EE798" i="1"/>
  <c r="EE799" i="1"/>
  <c r="EE800" i="1"/>
  <c r="EE801" i="1"/>
  <c r="EE802" i="1"/>
  <c r="EE803" i="1"/>
  <c r="EE804" i="1"/>
  <c r="EE805" i="1"/>
  <c r="EE806" i="1"/>
  <c r="EE807" i="1"/>
  <c r="EE808" i="1"/>
  <c r="EE809" i="1"/>
  <c r="EE810" i="1"/>
  <c r="EE811" i="1"/>
  <c r="EE812" i="1"/>
  <c r="EE813" i="1"/>
  <c r="EE814" i="1"/>
  <c r="EE815" i="1"/>
  <c r="EE816" i="1"/>
  <c r="EE817" i="1"/>
  <c r="EE818" i="1"/>
  <c r="EE819" i="1"/>
  <c r="EE820" i="1"/>
  <c r="EE821" i="1"/>
  <c r="EE822" i="1"/>
  <c r="EE823" i="1"/>
  <c r="EE824" i="1"/>
  <c r="EE825" i="1"/>
  <c r="EE826" i="1"/>
  <c r="EE827" i="1"/>
  <c r="EE828" i="1"/>
  <c r="EE829" i="1"/>
  <c r="EE830" i="1"/>
  <c r="EE831" i="1"/>
  <c r="EE832" i="1"/>
  <c r="EE833" i="1"/>
  <c r="EE834" i="1"/>
  <c r="EE835" i="1"/>
  <c r="EE836" i="1"/>
  <c r="EE837" i="1"/>
  <c r="EE838" i="1"/>
  <c r="EE839" i="1"/>
  <c r="EE840" i="1"/>
  <c r="EE841" i="1"/>
  <c r="EE842" i="1"/>
  <c r="EE843" i="1"/>
  <c r="EE844" i="1"/>
  <c r="EE845" i="1"/>
  <c r="EE846" i="1"/>
  <c r="EE847" i="1"/>
  <c r="EE848" i="1"/>
  <c r="EE849" i="1"/>
  <c r="EE850" i="1"/>
  <c r="EE851" i="1"/>
  <c r="EE852" i="1"/>
  <c r="EE853" i="1"/>
  <c r="EE854" i="1"/>
  <c r="EE855" i="1"/>
  <c r="EE856" i="1"/>
  <c r="EE857" i="1"/>
  <c r="EE858" i="1"/>
  <c r="EE859" i="1"/>
  <c r="EE860" i="1"/>
  <c r="EE861" i="1"/>
  <c r="EE862" i="1"/>
  <c r="EE863" i="1"/>
  <c r="EE864" i="1"/>
  <c r="EE865" i="1"/>
  <c r="EE866" i="1"/>
  <c r="EE867" i="1"/>
  <c r="EE868" i="1"/>
  <c r="EE869" i="1"/>
  <c r="EE870" i="1"/>
  <c r="EE871" i="1"/>
  <c r="EE872" i="1"/>
  <c r="EE873" i="1"/>
  <c r="EE874" i="1"/>
  <c r="EE875" i="1"/>
  <c r="EE876" i="1"/>
  <c r="EE877" i="1"/>
  <c r="EE878" i="1"/>
  <c r="EE879" i="1"/>
  <c r="EE880" i="1"/>
  <c r="EE881" i="1"/>
  <c r="EE882" i="1"/>
  <c r="EE883" i="1"/>
  <c r="EE884" i="1"/>
  <c r="EE885" i="1"/>
  <c r="EE886" i="1"/>
  <c r="EE887" i="1"/>
  <c r="EE888" i="1"/>
  <c r="EE889" i="1"/>
  <c r="EE890" i="1"/>
  <c r="EE891" i="1"/>
  <c r="EE892" i="1"/>
  <c r="EE893" i="1"/>
  <c r="EE894" i="1"/>
  <c r="EE895" i="1"/>
  <c r="EE896" i="1"/>
  <c r="EE897" i="1"/>
  <c r="EE898" i="1"/>
  <c r="EE899" i="1"/>
  <c r="EE900" i="1"/>
  <c r="EE901" i="1"/>
  <c r="EE902" i="1"/>
  <c r="EE903" i="1"/>
  <c r="EE904" i="1"/>
  <c r="EE905" i="1"/>
  <c r="EE906" i="1"/>
  <c r="EE907" i="1"/>
  <c r="EE908" i="1"/>
  <c r="EE909" i="1"/>
  <c r="EE910" i="1"/>
  <c r="EE911" i="1"/>
  <c r="EE912" i="1"/>
  <c r="EE913" i="1"/>
  <c r="EE914" i="1"/>
  <c r="EE915" i="1"/>
  <c r="EE916" i="1"/>
  <c r="EE917" i="1"/>
  <c r="EE918" i="1"/>
  <c r="EE919" i="1"/>
  <c r="EE920" i="1"/>
  <c r="EE921" i="1"/>
  <c r="EE922" i="1"/>
  <c r="EE923" i="1"/>
  <c r="EE924" i="1"/>
  <c r="EE925" i="1"/>
  <c r="EE926" i="1"/>
  <c r="EE927" i="1"/>
  <c r="EE928" i="1"/>
  <c r="EE929" i="1"/>
  <c r="EE930" i="1"/>
  <c r="EE931" i="1"/>
  <c r="EE932" i="1"/>
  <c r="EE933" i="1"/>
  <c r="EE934" i="1"/>
  <c r="EE935" i="1"/>
  <c r="EE936" i="1"/>
  <c r="EE937" i="1"/>
  <c r="EE938" i="1"/>
  <c r="EE939" i="1"/>
  <c r="EE940" i="1"/>
  <c r="EE941" i="1"/>
  <c r="EE942" i="1"/>
  <c r="EE943" i="1"/>
  <c r="EE944" i="1"/>
  <c r="EE945" i="1"/>
  <c r="EE946" i="1"/>
  <c r="EE947" i="1"/>
  <c r="EE948" i="1"/>
  <c r="EE949" i="1"/>
  <c r="EE950" i="1"/>
  <c r="EE951" i="1"/>
  <c r="EE952" i="1"/>
  <c r="EE953" i="1"/>
  <c r="EE954" i="1"/>
  <c r="EE955" i="1"/>
  <c r="EE956" i="1"/>
  <c r="EE957" i="1"/>
  <c r="EE958" i="1"/>
  <c r="EE959" i="1"/>
  <c r="EE960" i="1"/>
  <c r="EE961" i="1"/>
  <c r="EE962" i="1"/>
  <c r="EE963" i="1"/>
  <c r="EE964" i="1"/>
  <c r="EE965" i="1"/>
  <c r="EE966" i="1"/>
  <c r="EE967" i="1"/>
  <c r="EE968" i="1"/>
  <c r="EE969" i="1"/>
  <c r="EE970" i="1"/>
  <c r="EE971" i="1"/>
  <c r="EE972" i="1"/>
  <c r="EE973" i="1"/>
  <c r="EE974" i="1"/>
  <c r="EE975" i="1"/>
  <c r="EE976" i="1"/>
  <c r="EE977" i="1"/>
  <c r="EE978" i="1"/>
  <c r="EE979" i="1"/>
  <c r="EE980" i="1"/>
  <c r="EE981" i="1"/>
  <c r="EE982" i="1"/>
  <c r="EE983" i="1"/>
  <c r="EE984" i="1"/>
  <c r="EE985" i="1"/>
  <c r="EE986" i="1"/>
  <c r="EE987" i="1"/>
  <c r="EE988" i="1"/>
  <c r="EE989" i="1"/>
  <c r="EE990" i="1"/>
  <c r="EE991" i="1"/>
  <c r="EE992" i="1"/>
  <c r="EE993" i="1"/>
  <c r="EE994" i="1"/>
  <c r="EE995" i="1"/>
  <c r="EE996" i="1"/>
  <c r="EE997" i="1"/>
  <c r="EE998" i="1"/>
  <c r="EE999" i="1"/>
  <c r="EE1000" i="1"/>
  <c r="EE1001" i="1"/>
  <c r="EE1002" i="1"/>
  <c r="EE1003" i="1"/>
  <c r="EE1004" i="1"/>
  <c r="EE1005" i="1"/>
  <c r="ED6" i="1"/>
  <c r="ED7" i="1"/>
  <c r="ED8" i="1"/>
  <c r="ED9" i="1"/>
  <c r="ED10" i="1"/>
  <c r="ED11" i="1"/>
  <c r="ED12" i="1"/>
  <c r="ED13" i="1"/>
  <c r="ED14" i="1"/>
  <c r="ED15" i="1"/>
  <c r="ED16" i="1"/>
  <c r="ED17" i="1"/>
  <c r="ED18" i="1"/>
  <c r="ED19" i="1"/>
  <c r="ED20" i="1"/>
  <c r="ED21" i="1"/>
  <c r="ED22" i="1"/>
  <c r="ED23" i="1"/>
  <c r="ED24" i="1"/>
  <c r="ED25" i="1"/>
  <c r="ED26" i="1"/>
  <c r="ED27" i="1"/>
  <c r="ED28" i="1"/>
  <c r="ED29" i="1"/>
  <c r="ED30" i="1"/>
  <c r="ED31" i="1"/>
  <c r="ED32" i="1"/>
  <c r="ED33" i="1"/>
  <c r="ED34" i="1"/>
  <c r="ED35" i="1"/>
  <c r="ED36" i="1"/>
  <c r="ED37" i="1"/>
  <c r="ED38" i="1"/>
  <c r="ED39" i="1"/>
  <c r="ED40" i="1"/>
  <c r="ED41" i="1"/>
  <c r="ED42" i="1"/>
  <c r="ED43" i="1"/>
  <c r="ED44" i="1"/>
  <c r="ED45" i="1"/>
  <c r="ED46" i="1"/>
  <c r="ED47" i="1"/>
  <c r="ED48" i="1"/>
  <c r="ED49" i="1"/>
  <c r="ED50" i="1"/>
  <c r="ED51" i="1"/>
  <c r="ED52" i="1"/>
  <c r="ED53" i="1"/>
  <c r="ED54" i="1"/>
  <c r="ED55" i="1"/>
  <c r="ED56" i="1"/>
  <c r="ED57" i="1"/>
  <c r="ED58" i="1"/>
  <c r="ED59" i="1"/>
  <c r="ED60" i="1"/>
  <c r="ED61" i="1"/>
  <c r="ED62" i="1"/>
  <c r="ED63" i="1"/>
  <c r="ED64" i="1"/>
  <c r="ED65" i="1"/>
  <c r="ED66" i="1"/>
  <c r="ED67" i="1"/>
  <c r="ED68" i="1"/>
  <c r="ED69" i="1"/>
  <c r="ED70" i="1"/>
  <c r="ED71" i="1"/>
  <c r="ED72" i="1"/>
  <c r="ED73" i="1"/>
  <c r="ED74" i="1"/>
  <c r="ED75" i="1"/>
  <c r="ED76" i="1"/>
  <c r="ED77" i="1"/>
  <c r="ED78" i="1"/>
  <c r="ED79" i="1"/>
  <c r="ED80" i="1"/>
  <c r="ED81" i="1"/>
  <c r="ED82" i="1"/>
  <c r="ED83" i="1"/>
  <c r="ED84" i="1"/>
  <c r="ED85" i="1"/>
  <c r="ED86" i="1"/>
  <c r="ED87" i="1"/>
  <c r="ED88" i="1"/>
  <c r="ED89" i="1"/>
  <c r="ED90" i="1"/>
  <c r="ED91" i="1"/>
  <c r="ED92" i="1"/>
  <c r="ED93" i="1"/>
  <c r="ED94" i="1"/>
  <c r="ED95" i="1"/>
  <c r="ED96" i="1"/>
  <c r="ED97" i="1"/>
  <c r="ED98" i="1"/>
  <c r="ED99" i="1"/>
  <c r="ED100" i="1"/>
  <c r="ED101" i="1"/>
  <c r="ED102" i="1"/>
  <c r="ED103" i="1"/>
  <c r="ED104" i="1"/>
  <c r="ED105" i="1"/>
  <c r="ED106" i="1"/>
  <c r="ED107" i="1"/>
  <c r="ED108" i="1"/>
  <c r="ED109" i="1"/>
  <c r="ED110" i="1"/>
  <c r="ED111" i="1"/>
  <c r="ED112" i="1"/>
  <c r="ED113" i="1"/>
  <c r="ED114" i="1"/>
  <c r="ED115" i="1"/>
  <c r="ED116" i="1"/>
  <c r="ED117" i="1"/>
  <c r="ED118" i="1"/>
  <c r="ED119" i="1"/>
  <c r="ED120" i="1"/>
  <c r="ED121" i="1"/>
  <c r="ED122" i="1"/>
  <c r="ED123" i="1"/>
  <c r="ED124" i="1"/>
  <c r="ED125" i="1"/>
  <c r="ED126" i="1"/>
  <c r="ED127" i="1"/>
  <c r="ED128" i="1"/>
  <c r="ED129" i="1"/>
  <c r="ED130" i="1"/>
  <c r="ED131" i="1"/>
  <c r="ED132" i="1"/>
  <c r="ED133" i="1"/>
  <c r="ED134" i="1"/>
  <c r="ED135" i="1"/>
  <c r="ED136" i="1"/>
  <c r="ED137" i="1"/>
  <c r="ED138" i="1"/>
  <c r="ED139" i="1"/>
  <c r="ED140" i="1"/>
  <c r="ED141" i="1"/>
  <c r="ED142" i="1"/>
  <c r="ED143" i="1"/>
  <c r="ED144" i="1"/>
  <c r="ED145" i="1"/>
  <c r="ED146" i="1"/>
  <c r="ED147" i="1"/>
  <c r="ED148" i="1"/>
  <c r="ED149" i="1"/>
  <c r="ED150" i="1"/>
  <c r="ED151" i="1"/>
  <c r="ED152" i="1"/>
  <c r="ED153" i="1"/>
  <c r="ED154" i="1"/>
  <c r="ED155" i="1"/>
  <c r="ED156" i="1"/>
  <c r="ED157" i="1"/>
  <c r="ED158" i="1"/>
  <c r="ED159" i="1"/>
  <c r="ED160" i="1"/>
  <c r="ED161" i="1"/>
  <c r="ED162" i="1"/>
  <c r="ED163" i="1"/>
  <c r="ED164" i="1"/>
  <c r="ED165" i="1"/>
  <c r="ED166" i="1"/>
  <c r="ED167" i="1"/>
  <c r="ED168" i="1"/>
  <c r="ED169" i="1"/>
  <c r="ED170" i="1"/>
  <c r="ED171" i="1"/>
  <c r="ED172" i="1"/>
  <c r="ED173" i="1"/>
  <c r="ED174" i="1"/>
  <c r="ED175" i="1"/>
  <c r="ED176" i="1"/>
  <c r="ED177" i="1"/>
  <c r="ED178" i="1"/>
  <c r="ED179" i="1"/>
  <c r="ED180" i="1"/>
  <c r="ED181" i="1"/>
  <c r="ED182" i="1"/>
  <c r="ED183" i="1"/>
  <c r="ED184" i="1"/>
  <c r="ED185" i="1"/>
  <c r="ED186" i="1"/>
  <c r="ED187" i="1"/>
  <c r="ED188" i="1"/>
  <c r="ED189" i="1"/>
  <c r="ED190" i="1"/>
  <c r="ED191" i="1"/>
  <c r="ED192" i="1"/>
  <c r="ED193" i="1"/>
  <c r="ED194" i="1"/>
  <c r="ED195" i="1"/>
  <c r="ED196" i="1"/>
  <c r="ED197" i="1"/>
  <c r="ED198" i="1"/>
  <c r="ED199" i="1"/>
  <c r="ED200" i="1"/>
  <c r="ED201" i="1"/>
  <c r="ED202" i="1"/>
  <c r="ED203" i="1"/>
  <c r="ED204" i="1"/>
  <c r="ED205" i="1"/>
  <c r="ED206" i="1"/>
  <c r="ED207" i="1"/>
  <c r="ED208" i="1"/>
  <c r="ED209" i="1"/>
  <c r="ED210" i="1"/>
  <c r="ED211" i="1"/>
  <c r="ED212" i="1"/>
  <c r="ED213" i="1"/>
  <c r="ED214" i="1"/>
  <c r="ED215" i="1"/>
  <c r="ED216" i="1"/>
  <c r="ED217" i="1"/>
  <c r="ED218" i="1"/>
  <c r="ED219" i="1"/>
  <c r="ED220" i="1"/>
  <c r="ED221" i="1"/>
  <c r="ED222" i="1"/>
  <c r="ED223" i="1"/>
  <c r="ED224" i="1"/>
  <c r="ED225" i="1"/>
  <c r="ED226" i="1"/>
  <c r="ED227" i="1"/>
  <c r="ED228" i="1"/>
  <c r="ED229" i="1"/>
  <c r="ED230" i="1"/>
  <c r="ED231" i="1"/>
  <c r="ED232" i="1"/>
  <c r="ED233" i="1"/>
  <c r="ED234" i="1"/>
  <c r="ED235" i="1"/>
  <c r="ED236" i="1"/>
  <c r="ED237" i="1"/>
  <c r="ED238" i="1"/>
  <c r="ED239" i="1"/>
  <c r="ED240" i="1"/>
  <c r="ED241" i="1"/>
  <c r="ED242" i="1"/>
  <c r="ED243" i="1"/>
  <c r="ED244" i="1"/>
  <c r="ED245" i="1"/>
  <c r="ED246" i="1"/>
  <c r="ED247" i="1"/>
  <c r="ED248" i="1"/>
  <c r="ED249" i="1"/>
  <c r="ED250" i="1"/>
  <c r="ED251" i="1"/>
  <c r="ED252" i="1"/>
  <c r="ED253" i="1"/>
  <c r="ED254" i="1"/>
  <c r="ED255" i="1"/>
  <c r="ED256" i="1"/>
  <c r="ED257" i="1"/>
  <c r="ED258" i="1"/>
  <c r="ED259" i="1"/>
  <c r="ED260" i="1"/>
  <c r="ED261" i="1"/>
  <c r="ED262" i="1"/>
  <c r="ED263" i="1"/>
  <c r="ED264" i="1"/>
  <c r="ED265" i="1"/>
  <c r="ED266" i="1"/>
  <c r="ED267" i="1"/>
  <c r="ED268" i="1"/>
  <c r="ED269" i="1"/>
  <c r="ED270" i="1"/>
  <c r="ED271" i="1"/>
  <c r="ED272" i="1"/>
  <c r="ED273" i="1"/>
  <c r="ED274" i="1"/>
  <c r="ED275" i="1"/>
  <c r="ED276" i="1"/>
  <c r="ED277" i="1"/>
  <c r="ED278" i="1"/>
  <c r="ED279" i="1"/>
  <c r="ED280" i="1"/>
  <c r="ED281" i="1"/>
  <c r="ED282" i="1"/>
  <c r="ED283" i="1"/>
  <c r="ED284" i="1"/>
  <c r="ED285" i="1"/>
  <c r="ED286" i="1"/>
  <c r="ED287" i="1"/>
  <c r="ED288" i="1"/>
  <c r="ED289" i="1"/>
  <c r="ED290" i="1"/>
  <c r="ED291" i="1"/>
  <c r="ED292" i="1"/>
  <c r="ED293" i="1"/>
  <c r="ED294" i="1"/>
  <c r="ED295" i="1"/>
  <c r="ED296" i="1"/>
  <c r="ED297" i="1"/>
  <c r="ED298" i="1"/>
  <c r="ED299" i="1"/>
  <c r="ED300" i="1"/>
  <c r="ED301" i="1"/>
  <c r="ED302" i="1"/>
  <c r="ED303" i="1"/>
  <c r="ED304" i="1"/>
  <c r="ED305" i="1"/>
  <c r="ED306" i="1"/>
  <c r="ED307" i="1"/>
  <c r="ED308" i="1"/>
  <c r="ED309" i="1"/>
  <c r="ED310" i="1"/>
  <c r="ED311" i="1"/>
  <c r="ED312" i="1"/>
  <c r="ED313" i="1"/>
  <c r="ED314" i="1"/>
  <c r="ED315" i="1"/>
  <c r="ED316" i="1"/>
  <c r="ED317" i="1"/>
  <c r="ED318" i="1"/>
  <c r="ED319" i="1"/>
  <c r="ED320" i="1"/>
  <c r="ED321" i="1"/>
  <c r="ED322" i="1"/>
  <c r="ED323" i="1"/>
  <c r="ED324" i="1"/>
  <c r="ED325" i="1"/>
  <c r="ED326" i="1"/>
  <c r="ED327" i="1"/>
  <c r="ED328" i="1"/>
  <c r="ED329" i="1"/>
  <c r="ED330" i="1"/>
  <c r="ED331" i="1"/>
  <c r="ED332" i="1"/>
  <c r="ED333" i="1"/>
  <c r="ED334" i="1"/>
  <c r="ED335" i="1"/>
  <c r="ED336" i="1"/>
  <c r="ED337" i="1"/>
  <c r="ED338" i="1"/>
  <c r="ED339" i="1"/>
  <c r="ED340" i="1"/>
  <c r="ED341" i="1"/>
  <c r="ED342" i="1"/>
  <c r="ED343" i="1"/>
  <c r="ED344" i="1"/>
  <c r="ED345" i="1"/>
  <c r="ED346" i="1"/>
  <c r="ED347" i="1"/>
  <c r="ED348" i="1"/>
  <c r="ED349" i="1"/>
  <c r="ED350" i="1"/>
  <c r="ED351" i="1"/>
  <c r="ED352" i="1"/>
  <c r="ED353" i="1"/>
  <c r="ED354" i="1"/>
  <c r="ED355" i="1"/>
  <c r="ED356" i="1"/>
  <c r="ED357" i="1"/>
  <c r="ED358" i="1"/>
  <c r="ED359" i="1"/>
  <c r="ED360" i="1"/>
  <c r="ED361" i="1"/>
  <c r="ED362" i="1"/>
  <c r="ED363" i="1"/>
  <c r="ED364" i="1"/>
  <c r="ED365" i="1"/>
  <c r="ED366" i="1"/>
  <c r="ED367" i="1"/>
  <c r="ED368" i="1"/>
  <c r="ED369" i="1"/>
  <c r="ED370" i="1"/>
  <c r="ED371" i="1"/>
  <c r="ED372" i="1"/>
  <c r="ED373" i="1"/>
  <c r="ED374" i="1"/>
  <c r="ED375" i="1"/>
  <c r="ED376" i="1"/>
  <c r="ED377" i="1"/>
  <c r="ED378" i="1"/>
  <c r="ED379" i="1"/>
  <c r="ED380" i="1"/>
  <c r="ED381" i="1"/>
  <c r="ED382" i="1"/>
  <c r="ED383" i="1"/>
  <c r="ED384" i="1"/>
  <c r="ED385" i="1"/>
  <c r="ED386" i="1"/>
  <c r="ED387" i="1"/>
  <c r="ED388" i="1"/>
  <c r="ED389" i="1"/>
  <c r="ED390" i="1"/>
  <c r="ED391" i="1"/>
  <c r="ED392" i="1"/>
  <c r="ED393" i="1"/>
  <c r="ED394" i="1"/>
  <c r="ED395" i="1"/>
  <c r="ED396" i="1"/>
  <c r="ED397" i="1"/>
  <c r="ED398" i="1"/>
  <c r="ED399" i="1"/>
  <c r="ED400" i="1"/>
  <c r="ED401" i="1"/>
  <c r="ED402" i="1"/>
  <c r="ED403" i="1"/>
  <c r="ED404" i="1"/>
  <c r="ED405" i="1"/>
  <c r="ED406" i="1"/>
  <c r="ED407" i="1"/>
  <c r="ED408" i="1"/>
  <c r="ED409" i="1"/>
  <c r="ED410" i="1"/>
  <c r="ED411" i="1"/>
  <c r="ED412" i="1"/>
  <c r="ED413" i="1"/>
  <c r="ED414" i="1"/>
  <c r="ED415" i="1"/>
  <c r="ED416" i="1"/>
  <c r="ED417" i="1"/>
  <c r="ED418" i="1"/>
  <c r="ED419" i="1"/>
  <c r="ED420" i="1"/>
  <c r="ED421" i="1"/>
  <c r="ED422" i="1"/>
  <c r="ED423" i="1"/>
  <c r="ED424" i="1"/>
  <c r="ED425" i="1"/>
  <c r="ED426" i="1"/>
  <c r="ED427" i="1"/>
  <c r="ED428" i="1"/>
  <c r="ED429" i="1"/>
  <c r="ED430" i="1"/>
  <c r="ED431" i="1"/>
  <c r="ED432" i="1"/>
  <c r="ED433" i="1"/>
  <c r="ED434" i="1"/>
  <c r="ED435" i="1"/>
  <c r="ED436" i="1"/>
  <c r="ED437" i="1"/>
  <c r="ED438" i="1"/>
  <c r="ED439" i="1"/>
  <c r="ED440" i="1"/>
  <c r="ED441" i="1"/>
  <c r="ED442" i="1"/>
  <c r="ED443" i="1"/>
  <c r="ED444" i="1"/>
  <c r="ED445" i="1"/>
  <c r="ED446" i="1"/>
  <c r="ED447" i="1"/>
  <c r="ED448" i="1"/>
  <c r="ED449" i="1"/>
  <c r="ED450" i="1"/>
  <c r="ED451" i="1"/>
  <c r="ED452" i="1"/>
  <c r="ED453" i="1"/>
  <c r="ED454" i="1"/>
  <c r="ED455" i="1"/>
  <c r="ED456" i="1"/>
  <c r="ED457" i="1"/>
  <c r="ED458" i="1"/>
  <c r="ED459" i="1"/>
  <c r="ED460" i="1"/>
  <c r="ED461" i="1"/>
  <c r="ED462" i="1"/>
  <c r="ED463" i="1"/>
  <c r="ED464" i="1"/>
  <c r="ED465" i="1"/>
  <c r="ED466" i="1"/>
  <c r="ED467" i="1"/>
  <c r="ED468" i="1"/>
  <c r="ED469" i="1"/>
  <c r="ED470" i="1"/>
  <c r="ED471" i="1"/>
  <c r="ED472" i="1"/>
  <c r="ED473" i="1"/>
  <c r="ED474" i="1"/>
  <c r="ED475" i="1"/>
  <c r="ED476" i="1"/>
  <c r="ED477" i="1"/>
  <c r="ED478" i="1"/>
  <c r="ED479" i="1"/>
  <c r="ED480" i="1"/>
  <c r="ED481" i="1"/>
  <c r="ED482" i="1"/>
  <c r="ED483" i="1"/>
  <c r="ED484" i="1"/>
  <c r="ED485" i="1"/>
  <c r="ED486" i="1"/>
  <c r="ED487" i="1"/>
  <c r="ED488" i="1"/>
  <c r="ED489" i="1"/>
  <c r="ED490" i="1"/>
  <c r="ED491" i="1"/>
  <c r="ED492" i="1"/>
  <c r="ED493" i="1"/>
  <c r="ED494" i="1"/>
  <c r="ED495" i="1"/>
  <c r="ED496" i="1"/>
  <c r="ED497" i="1"/>
  <c r="ED498" i="1"/>
  <c r="ED499" i="1"/>
  <c r="ED500" i="1"/>
  <c r="ED501" i="1"/>
  <c r="ED502" i="1"/>
  <c r="ED503" i="1"/>
  <c r="ED504" i="1"/>
  <c r="ED505" i="1"/>
  <c r="ED506" i="1"/>
  <c r="ED507" i="1"/>
  <c r="ED508" i="1"/>
  <c r="ED509" i="1"/>
  <c r="ED510" i="1"/>
  <c r="ED511" i="1"/>
  <c r="ED512" i="1"/>
  <c r="ED513" i="1"/>
  <c r="ED514" i="1"/>
  <c r="ED515" i="1"/>
  <c r="ED516" i="1"/>
  <c r="ED517" i="1"/>
  <c r="ED518" i="1"/>
  <c r="ED519" i="1"/>
  <c r="ED520" i="1"/>
  <c r="ED521" i="1"/>
  <c r="ED522" i="1"/>
  <c r="ED523" i="1"/>
  <c r="ED524" i="1"/>
  <c r="ED525" i="1"/>
  <c r="ED526" i="1"/>
  <c r="ED527" i="1"/>
  <c r="ED528" i="1"/>
  <c r="ED529" i="1"/>
  <c r="ED530" i="1"/>
  <c r="ED531" i="1"/>
  <c r="ED532" i="1"/>
  <c r="ED533" i="1"/>
  <c r="ED534" i="1"/>
  <c r="ED535" i="1"/>
  <c r="ED536" i="1"/>
  <c r="ED537" i="1"/>
  <c r="ED538" i="1"/>
  <c r="ED539" i="1"/>
  <c r="ED540" i="1"/>
  <c r="ED541" i="1"/>
  <c r="ED542" i="1"/>
  <c r="ED543" i="1"/>
  <c r="ED544" i="1"/>
  <c r="ED545" i="1"/>
  <c r="ED546" i="1"/>
  <c r="ED547" i="1"/>
  <c r="ED548" i="1"/>
  <c r="ED549" i="1"/>
  <c r="ED550" i="1"/>
  <c r="ED551" i="1"/>
  <c r="ED552" i="1"/>
  <c r="ED553" i="1"/>
  <c r="ED554" i="1"/>
  <c r="ED555" i="1"/>
  <c r="ED556" i="1"/>
  <c r="ED557" i="1"/>
  <c r="ED558" i="1"/>
  <c r="ED559" i="1"/>
  <c r="ED560" i="1"/>
  <c r="ED561" i="1"/>
  <c r="ED562" i="1"/>
  <c r="ED563" i="1"/>
  <c r="ED564" i="1"/>
  <c r="ED565" i="1"/>
  <c r="ED566" i="1"/>
  <c r="ED567" i="1"/>
  <c r="ED568" i="1"/>
  <c r="ED569" i="1"/>
  <c r="ED570" i="1"/>
  <c r="ED571" i="1"/>
  <c r="ED572" i="1"/>
  <c r="ED573" i="1"/>
  <c r="ED574" i="1"/>
  <c r="ED575" i="1"/>
  <c r="ED576" i="1"/>
  <c r="ED577" i="1"/>
  <c r="ED578" i="1"/>
  <c r="ED579" i="1"/>
  <c r="ED580" i="1"/>
  <c r="ED581" i="1"/>
  <c r="ED582" i="1"/>
  <c r="ED583" i="1"/>
  <c r="ED584" i="1"/>
  <c r="ED585" i="1"/>
  <c r="ED586" i="1"/>
  <c r="ED587" i="1"/>
  <c r="ED588" i="1"/>
  <c r="ED589" i="1"/>
  <c r="ED590" i="1"/>
  <c r="ED591" i="1"/>
  <c r="ED592" i="1"/>
  <c r="ED593" i="1"/>
  <c r="ED594" i="1"/>
  <c r="ED595" i="1"/>
  <c r="ED596" i="1"/>
  <c r="ED597" i="1"/>
  <c r="ED598" i="1"/>
  <c r="ED599" i="1"/>
  <c r="ED600" i="1"/>
  <c r="ED601" i="1"/>
  <c r="ED602" i="1"/>
  <c r="ED603" i="1"/>
  <c r="ED604" i="1"/>
  <c r="ED605" i="1"/>
  <c r="ED606" i="1"/>
  <c r="ED607" i="1"/>
  <c r="ED608" i="1"/>
  <c r="ED609" i="1"/>
  <c r="ED610" i="1"/>
  <c r="ED611" i="1"/>
  <c r="ED612" i="1"/>
  <c r="ED613" i="1"/>
  <c r="ED614" i="1"/>
  <c r="ED615" i="1"/>
  <c r="ED616" i="1"/>
  <c r="ED617" i="1"/>
  <c r="ED618" i="1"/>
  <c r="ED619" i="1"/>
  <c r="ED620" i="1"/>
  <c r="ED621" i="1"/>
  <c r="ED622" i="1"/>
  <c r="ED623" i="1"/>
  <c r="ED624" i="1"/>
  <c r="ED625" i="1"/>
  <c r="ED626" i="1"/>
  <c r="ED627" i="1"/>
  <c r="ED628" i="1"/>
  <c r="ED629" i="1"/>
  <c r="ED630" i="1"/>
  <c r="ED631" i="1"/>
  <c r="ED632" i="1"/>
  <c r="ED633" i="1"/>
  <c r="ED634" i="1"/>
  <c r="ED635" i="1"/>
  <c r="ED636" i="1"/>
  <c r="ED637" i="1"/>
  <c r="ED638" i="1"/>
  <c r="ED639" i="1"/>
  <c r="ED640" i="1"/>
  <c r="ED641" i="1"/>
  <c r="ED642" i="1"/>
  <c r="ED643" i="1"/>
  <c r="ED644" i="1"/>
  <c r="ED645" i="1"/>
  <c r="ED646" i="1"/>
  <c r="ED647" i="1"/>
  <c r="ED648" i="1"/>
  <c r="ED649" i="1"/>
  <c r="ED650" i="1"/>
  <c r="ED651" i="1"/>
  <c r="ED652" i="1"/>
  <c r="ED653" i="1"/>
  <c r="ED654" i="1"/>
  <c r="ED655" i="1"/>
  <c r="ED656" i="1"/>
  <c r="ED657" i="1"/>
  <c r="ED658" i="1"/>
  <c r="ED659" i="1"/>
  <c r="ED660" i="1"/>
  <c r="ED661" i="1"/>
  <c r="ED662" i="1"/>
  <c r="ED663" i="1"/>
  <c r="ED664" i="1"/>
  <c r="ED665" i="1"/>
  <c r="ED666" i="1"/>
  <c r="ED667" i="1"/>
  <c r="ED668" i="1"/>
  <c r="ED669" i="1"/>
  <c r="ED670" i="1"/>
  <c r="ED671" i="1"/>
  <c r="ED672" i="1"/>
  <c r="ED673" i="1"/>
  <c r="ED674" i="1"/>
  <c r="ED675" i="1"/>
  <c r="ED676" i="1"/>
  <c r="ED677" i="1"/>
  <c r="ED678" i="1"/>
  <c r="ED679" i="1"/>
  <c r="ED680" i="1"/>
  <c r="ED681" i="1"/>
  <c r="ED682" i="1"/>
  <c r="ED683" i="1"/>
  <c r="ED684" i="1"/>
  <c r="ED685" i="1"/>
  <c r="ED686" i="1"/>
  <c r="ED687" i="1"/>
  <c r="ED688" i="1"/>
  <c r="ED689" i="1"/>
  <c r="ED690" i="1"/>
  <c r="ED691" i="1"/>
  <c r="ED692" i="1"/>
  <c r="ED693" i="1"/>
  <c r="ED694" i="1"/>
  <c r="ED695" i="1"/>
  <c r="ED696" i="1"/>
  <c r="ED697" i="1"/>
  <c r="ED698" i="1"/>
  <c r="ED699" i="1"/>
  <c r="ED700" i="1"/>
  <c r="ED701" i="1"/>
  <c r="ED702" i="1"/>
  <c r="ED703" i="1"/>
  <c r="ED704" i="1"/>
  <c r="ED705" i="1"/>
  <c r="ED706" i="1"/>
  <c r="ED707" i="1"/>
  <c r="ED708" i="1"/>
  <c r="ED709" i="1"/>
  <c r="ED710" i="1"/>
  <c r="ED711" i="1"/>
  <c r="ED712" i="1"/>
  <c r="ED713" i="1"/>
  <c r="ED714" i="1"/>
  <c r="ED715" i="1"/>
  <c r="ED716" i="1"/>
  <c r="ED717" i="1"/>
  <c r="ED718" i="1"/>
  <c r="ED719" i="1"/>
  <c r="ED720" i="1"/>
  <c r="ED721" i="1"/>
  <c r="ED722" i="1"/>
  <c r="ED723" i="1"/>
  <c r="ED724" i="1"/>
  <c r="ED725" i="1"/>
  <c r="ED726" i="1"/>
  <c r="ED727" i="1"/>
  <c r="ED728" i="1"/>
  <c r="ED729" i="1"/>
  <c r="ED730" i="1"/>
  <c r="ED731" i="1"/>
  <c r="ED732" i="1"/>
  <c r="ED733" i="1"/>
  <c r="ED734" i="1"/>
  <c r="ED735" i="1"/>
  <c r="ED736" i="1"/>
  <c r="ED737" i="1"/>
  <c r="ED738" i="1"/>
  <c r="ED739" i="1"/>
  <c r="ED740" i="1"/>
  <c r="ED741" i="1"/>
  <c r="ED742" i="1"/>
  <c r="ED743" i="1"/>
  <c r="ED744" i="1"/>
  <c r="ED745" i="1"/>
  <c r="ED746" i="1"/>
  <c r="ED747" i="1"/>
  <c r="ED748" i="1"/>
  <c r="ED749" i="1"/>
  <c r="ED750" i="1"/>
  <c r="ED751" i="1"/>
  <c r="ED752" i="1"/>
  <c r="ED753" i="1"/>
  <c r="ED754" i="1"/>
  <c r="ED755" i="1"/>
  <c r="ED756" i="1"/>
  <c r="ED757" i="1"/>
  <c r="ED758" i="1"/>
  <c r="ED759" i="1"/>
  <c r="ED760" i="1"/>
  <c r="ED761" i="1"/>
  <c r="ED762" i="1"/>
  <c r="ED763" i="1"/>
  <c r="ED764" i="1"/>
  <c r="ED765" i="1"/>
  <c r="ED766" i="1"/>
  <c r="ED767" i="1"/>
  <c r="ED768" i="1"/>
  <c r="ED769" i="1"/>
  <c r="ED770" i="1"/>
  <c r="ED771" i="1"/>
  <c r="ED772" i="1"/>
  <c r="ED773" i="1"/>
  <c r="ED774" i="1"/>
  <c r="ED775" i="1"/>
  <c r="ED776" i="1"/>
  <c r="ED777" i="1"/>
  <c r="ED778" i="1"/>
  <c r="ED779" i="1"/>
  <c r="ED780" i="1"/>
  <c r="ED781" i="1"/>
  <c r="ED782" i="1"/>
  <c r="ED783" i="1"/>
  <c r="ED784" i="1"/>
  <c r="ED785" i="1"/>
  <c r="ED786" i="1"/>
  <c r="ED787" i="1"/>
  <c r="ED788" i="1"/>
  <c r="ED789" i="1"/>
  <c r="ED790" i="1"/>
  <c r="ED791" i="1"/>
  <c r="ED792" i="1"/>
  <c r="ED793" i="1"/>
  <c r="ED794" i="1"/>
  <c r="ED795" i="1"/>
  <c r="ED796" i="1"/>
  <c r="ED797" i="1"/>
  <c r="ED798" i="1"/>
  <c r="ED799" i="1"/>
  <c r="ED800" i="1"/>
  <c r="ED801" i="1"/>
  <c r="ED802" i="1"/>
  <c r="ED803" i="1"/>
  <c r="ED804" i="1"/>
  <c r="ED805" i="1"/>
  <c r="ED806" i="1"/>
  <c r="ED807" i="1"/>
  <c r="ED808" i="1"/>
  <c r="ED809" i="1"/>
  <c r="ED810" i="1"/>
  <c r="ED811" i="1"/>
  <c r="ED812" i="1"/>
  <c r="ED813" i="1"/>
  <c r="ED814" i="1"/>
  <c r="ED815" i="1"/>
  <c r="ED816" i="1"/>
  <c r="ED817" i="1"/>
  <c r="ED818" i="1"/>
  <c r="ED819" i="1"/>
  <c r="ED820" i="1"/>
  <c r="ED821" i="1"/>
  <c r="ED822" i="1"/>
  <c r="ED823" i="1"/>
  <c r="ED824" i="1"/>
  <c r="ED825" i="1"/>
  <c r="ED826" i="1"/>
  <c r="ED827" i="1"/>
  <c r="ED828" i="1"/>
  <c r="ED829" i="1"/>
  <c r="ED830" i="1"/>
  <c r="ED831" i="1"/>
  <c r="ED832" i="1"/>
  <c r="ED833" i="1"/>
  <c r="ED834" i="1"/>
  <c r="ED835" i="1"/>
  <c r="ED836" i="1"/>
  <c r="ED837" i="1"/>
  <c r="ED838" i="1"/>
  <c r="ED839" i="1"/>
  <c r="ED840" i="1"/>
  <c r="ED841" i="1"/>
  <c r="ED842" i="1"/>
  <c r="ED843" i="1"/>
  <c r="ED844" i="1"/>
  <c r="ED845" i="1"/>
  <c r="ED846" i="1"/>
  <c r="ED847" i="1"/>
  <c r="ED848" i="1"/>
  <c r="ED849" i="1"/>
  <c r="ED850" i="1"/>
  <c r="ED851" i="1"/>
  <c r="ED852" i="1"/>
  <c r="ED853" i="1"/>
  <c r="ED854" i="1"/>
  <c r="ED855" i="1"/>
  <c r="ED856" i="1"/>
  <c r="ED857" i="1"/>
  <c r="ED858" i="1"/>
  <c r="ED859" i="1"/>
  <c r="ED860" i="1"/>
  <c r="ED861" i="1"/>
  <c r="ED862" i="1"/>
  <c r="ED863" i="1"/>
  <c r="ED864" i="1"/>
  <c r="ED865" i="1"/>
  <c r="ED866" i="1"/>
  <c r="ED867" i="1"/>
  <c r="ED868" i="1"/>
  <c r="ED869" i="1"/>
  <c r="ED870" i="1"/>
  <c r="ED871" i="1"/>
  <c r="ED872" i="1"/>
  <c r="ED873" i="1"/>
  <c r="ED874" i="1"/>
  <c r="ED875" i="1"/>
  <c r="ED876" i="1"/>
  <c r="ED877" i="1"/>
  <c r="ED878" i="1"/>
  <c r="ED879" i="1"/>
  <c r="ED880" i="1"/>
  <c r="ED881" i="1"/>
  <c r="ED882" i="1"/>
  <c r="ED883" i="1"/>
  <c r="ED884" i="1"/>
  <c r="ED885" i="1"/>
  <c r="ED886" i="1"/>
  <c r="ED887" i="1"/>
  <c r="ED888" i="1"/>
  <c r="ED889" i="1"/>
  <c r="ED890" i="1"/>
  <c r="ED891" i="1"/>
  <c r="ED892" i="1"/>
  <c r="ED893" i="1"/>
  <c r="ED894" i="1"/>
  <c r="ED895" i="1"/>
  <c r="ED896" i="1"/>
  <c r="ED897" i="1"/>
  <c r="ED898" i="1"/>
  <c r="ED899" i="1"/>
  <c r="ED900" i="1"/>
  <c r="ED901" i="1"/>
  <c r="ED902" i="1"/>
  <c r="ED903" i="1"/>
  <c r="ED904" i="1"/>
  <c r="ED905" i="1"/>
  <c r="ED906" i="1"/>
  <c r="ED907" i="1"/>
  <c r="ED908" i="1"/>
  <c r="ED909" i="1"/>
  <c r="ED910" i="1"/>
  <c r="ED911" i="1"/>
  <c r="ED912" i="1"/>
  <c r="ED913" i="1"/>
  <c r="ED914" i="1"/>
  <c r="ED915" i="1"/>
  <c r="ED916" i="1"/>
  <c r="ED917" i="1"/>
  <c r="ED918" i="1"/>
  <c r="ED919" i="1"/>
  <c r="ED920" i="1"/>
  <c r="ED921" i="1"/>
  <c r="ED922" i="1"/>
  <c r="ED923" i="1"/>
  <c r="ED924" i="1"/>
  <c r="ED925" i="1"/>
  <c r="ED926" i="1"/>
  <c r="ED927" i="1"/>
  <c r="ED928" i="1"/>
  <c r="ED929" i="1"/>
  <c r="ED930" i="1"/>
  <c r="ED931" i="1"/>
  <c r="ED932" i="1"/>
  <c r="ED933" i="1"/>
  <c r="ED934" i="1"/>
  <c r="ED935" i="1"/>
  <c r="ED936" i="1"/>
  <c r="ED937" i="1"/>
  <c r="ED938" i="1"/>
  <c r="ED939" i="1"/>
  <c r="ED940" i="1"/>
  <c r="ED941" i="1"/>
  <c r="ED942" i="1"/>
  <c r="ED943" i="1"/>
  <c r="ED944" i="1"/>
  <c r="ED945" i="1"/>
  <c r="ED946" i="1"/>
  <c r="ED947" i="1"/>
  <c r="ED948" i="1"/>
  <c r="ED949" i="1"/>
  <c r="ED950" i="1"/>
  <c r="ED951" i="1"/>
  <c r="ED952" i="1"/>
  <c r="ED953" i="1"/>
  <c r="ED954" i="1"/>
  <c r="ED955" i="1"/>
  <c r="ED956" i="1"/>
  <c r="ED957" i="1"/>
  <c r="ED958" i="1"/>
  <c r="ED959" i="1"/>
  <c r="ED960" i="1"/>
  <c r="ED961" i="1"/>
  <c r="ED962" i="1"/>
  <c r="ED963" i="1"/>
  <c r="ED964" i="1"/>
  <c r="ED965" i="1"/>
  <c r="ED966" i="1"/>
  <c r="ED967" i="1"/>
  <c r="ED968" i="1"/>
  <c r="ED969" i="1"/>
  <c r="ED970" i="1"/>
  <c r="ED971" i="1"/>
  <c r="ED972" i="1"/>
  <c r="ED973" i="1"/>
  <c r="ED974" i="1"/>
  <c r="ED975" i="1"/>
  <c r="ED976" i="1"/>
  <c r="ED977" i="1"/>
  <c r="ED978" i="1"/>
  <c r="ED979" i="1"/>
  <c r="ED980" i="1"/>
  <c r="ED981" i="1"/>
  <c r="ED982" i="1"/>
  <c r="ED983" i="1"/>
  <c r="ED984" i="1"/>
  <c r="ED985" i="1"/>
  <c r="ED986" i="1"/>
  <c r="ED987" i="1"/>
  <c r="ED988" i="1"/>
  <c r="ED989" i="1"/>
  <c r="ED990" i="1"/>
  <c r="ED991" i="1"/>
  <c r="ED992" i="1"/>
  <c r="ED993" i="1"/>
  <c r="ED994" i="1"/>
  <c r="ED995" i="1"/>
  <c r="ED996" i="1"/>
  <c r="ED997" i="1"/>
  <c r="ED998" i="1"/>
  <c r="ED999" i="1"/>
  <c r="ED1000" i="1"/>
  <c r="ED1001" i="1"/>
  <c r="ED1002" i="1"/>
  <c r="ED1003" i="1"/>
  <c r="ED1004" i="1"/>
  <c r="ED1005" i="1"/>
  <c r="EA6" i="1"/>
  <c r="EA7" i="1"/>
  <c r="EA8" i="1"/>
  <c r="EA9" i="1"/>
  <c r="EA10" i="1"/>
  <c r="EA11" i="1"/>
  <c r="EA12" i="1"/>
  <c r="EA13" i="1"/>
  <c r="EA14" i="1"/>
  <c r="EA15" i="1"/>
  <c r="EA16" i="1"/>
  <c r="EA17" i="1"/>
  <c r="EA18" i="1"/>
  <c r="EA19" i="1"/>
  <c r="EA20" i="1"/>
  <c r="EA21" i="1"/>
  <c r="EA22" i="1"/>
  <c r="EA23" i="1"/>
  <c r="EA24" i="1"/>
  <c r="EA25" i="1"/>
  <c r="EA26" i="1"/>
  <c r="EA27" i="1"/>
  <c r="EA28" i="1"/>
  <c r="EA29" i="1"/>
  <c r="EA30" i="1"/>
  <c r="EA31" i="1"/>
  <c r="EA32" i="1"/>
  <c r="EA33" i="1"/>
  <c r="EA34" i="1"/>
  <c r="EA35" i="1"/>
  <c r="EA36" i="1"/>
  <c r="EA37" i="1"/>
  <c r="EA38" i="1"/>
  <c r="EA39" i="1"/>
  <c r="EA40" i="1"/>
  <c r="EA41" i="1"/>
  <c r="EA42" i="1"/>
  <c r="EA43" i="1"/>
  <c r="EA44" i="1"/>
  <c r="EA45" i="1"/>
  <c r="EA46" i="1"/>
  <c r="EA47" i="1"/>
  <c r="EA48" i="1"/>
  <c r="EA49" i="1"/>
  <c r="EA50" i="1"/>
  <c r="EA51" i="1"/>
  <c r="EA52" i="1"/>
  <c r="EA53" i="1"/>
  <c r="EA54" i="1"/>
  <c r="EA55" i="1"/>
  <c r="EA56" i="1"/>
  <c r="EA57" i="1"/>
  <c r="EA58" i="1"/>
  <c r="EA59" i="1"/>
  <c r="EA60" i="1"/>
  <c r="EA61" i="1"/>
  <c r="EA62" i="1"/>
  <c r="EA63" i="1"/>
  <c r="EA64" i="1"/>
  <c r="EA65" i="1"/>
  <c r="EA66" i="1"/>
  <c r="EA67" i="1"/>
  <c r="EA68" i="1"/>
  <c r="EA69" i="1"/>
  <c r="EA70" i="1"/>
  <c r="EA71" i="1"/>
  <c r="EA72" i="1"/>
  <c r="EA73" i="1"/>
  <c r="EA74" i="1"/>
  <c r="EA75" i="1"/>
  <c r="EA76" i="1"/>
  <c r="EA77" i="1"/>
  <c r="EA78" i="1"/>
  <c r="EA79" i="1"/>
  <c r="EA80" i="1"/>
  <c r="EA81" i="1"/>
  <c r="EA82" i="1"/>
  <c r="EA83" i="1"/>
  <c r="EA84" i="1"/>
  <c r="EA85" i="1"/>
  <c r="EA86" i="1"/>
  <c r="EA87" i="1"/>
  <c r="EA88" i="1"/>
  <c r="EA89" i="1"/>
  <c r="EA90" i="1"/>
  <c r="EA91" i="1"/>
  <c r="EA92" i="1"/>
  <c r="EA93" i="1"/>
  <c r="EA94" i="1"/>
  <c r="EA95" i="1"/>
  <c r="EA96" i="1"/>
  <c r="EA97" i="1"/>
  <c r="EA98" i="1"/>
  <c r="EA99" i="1"/>
  <c r="EA100" i="1"/>
  <c r="EA101" i="1"/>
  <c r="EA102" i="1"/>
  <c r="EA103" i="1"/>
  <c r="EA104" i="1"/>
  <c r="EA105" i="1"/>
  <c r="EA106" i="1"/>
  <c r="EA107" i="1"/>
  <c r="EA108" i="1"/>
  <c r="EA109" i="1"/>
  <c r="EA110" i="1"/>
  <c r="EA111" i="1"/>
  <c r="EA112" i="1"/>
  <c r="EA113" i="1"/>
  <c r="EA114" i="1"/>
  <c r="EA115" i="1"/>
  <c r="EA116" i="1"/>
  <c r="EA117" i="1"/>
  <c r="EA118" i="1"/>
  <c r="EA119" i="1"/>
  <c r="EA120" i="1"/>
  <c r="EA121" i="1"/>
  <c r="EA122" i="1"/>
  <c r="EA123" i="1"/>
  <c r="EA124" i="1"/>
  <c r="EA125" i="1"/>
  <c r="EA126" i="1"/>
  <c r="EA127" i="1"/>
  <c r="EA128" i="1"/>
  <c r="EA129" i="1"/>
  <c r="EA130" i="1"/>
  <c r="EA131" i="1"/>
  <c r="EA132" i="1"/>
  <c r="EA133" i="1"/>
  <c r="EA134" i="1"/>
  <c r="EA135" i="1"/>
  <c r="EA136" i="1"/>
  <c r="EA137" i="1"/>
  <c r="EA138" i="1"/>
  <c r="EA139" i="1"/>
  <c r="EA140" i="1"/>
  <c r="EA141" i="1"/>
  <c r="EA142" i="1"/>
  <c r="EA143" i="1"/>
  <c r="EA144" i="1"/>
  <c r="EA145" i="1"/>
  <c r="EA146" i="1"/>
  <c r="EA147" i="1"/>
  <c r="EA148" i="1"/>
  <c r="EA149" i="1"/>
  <c r="EA150" i="1"/>
  <c r="EA151" i="1"/>
  <c r="EA152" i="1"/>
  <c r="EA153" i="1"/>
  <c r="EA154" i="1"/>
  <c r="EA155" i="1"/>
  <c r="EA156" i="1"/>
  <c r="EA157" i="1"/>
  <c r="EA158" i="1"/>
  <c r="EA159" i="1"/>
  <c r="EA160" i="1"/>
  <c r="EA161" i="1"/>
  <c r="EA162" i="1"/>
  <c r="EA163" i="1"/>
  <c r="EA164" i="1"/>
  <c r="EA165" i="1"/>
  <c r="EA166" i="1"/>
  <c r="EA167" i="1"/>
  <c r="EA168" i="1"/>
  <c r="EA169" i="1"/>
  <c r="EA170" i="1"/>
  <c r="EA171" i="1"/>
  <c r="EA172" i="1"/>
  <c r="EA173" i="1"/>
  <c r="EA174" i="1"/>
  <c r="EA175" i="1"/>
  <c r="EA176" i="1"/>
  <c r="EA177" i="1"/>
  <c r="EA178" i="1"/>
  <c r="EA179" i="1"/>
  <c r="EA180" i="1"/>
  <c r="EA181" i="1"/>
  <c r="EA182" i="1"/>
  <c r="EA183" i="1"/>
  <c r="EA184" i="1"/>
  <c r="EA185" i="1"/>
  <c r="EA186" i="1"/>
  <c r="EA187" i="1"/>
  <c r="EA188" i="1"/>
  <c r="EA189" i="1"/>
  <c r="EA190" i="1"/>
  <c r="EA191" i="1"/>
  <c r="EA192" i="1"/>
  <c r="EA193" i="1"/>
  <c r="EA194" i="1"/>
  <c r="EA195" i="1"/>
  <c r="EA196" i="1"/>
  <c r="EA197" i="1"/>
  <c r="EA198" i="1"/>
  <c r="EA199" i="1"/>
  <c r="EA200" i="1"/>
  <c r="EA201" i="1"/>
  <c r="EA202" i="1"/>
  <c r="EA203" i="1"/>
  <c r="EA204" i="1"/>
  <c r="EA205" i="1"/>
  <c r="EA206" i="1"/>
  <c r="EA207" i="1"/>
  <c r="EA208" i="1"/>
  <c r="EA209" i="1"/>
  <c r="EA210" i="1"/>
  <c r="EA211" i="1"/>
  <c r="EA212" i="1"/>
  <c r="EA213" i="1"/>
  <c r="EA214" i="1"/>
  <c r="EA215" i="1"/>
  <c r="EA216" i="1"/>
  <c r="EA217" i="1"/>
  <c r="EA218" i="1"/>
  <c r="EA219" i="1"/>
  <c r="EA220" i="1"/>
  <c r="EA221" i="1"/>
  <c r="EA222" i="1"/>
  <c r="EA223" i="1"/>
  <c r="EA224" i="1"/>
  <c r="EA225" i="1"/>
  <c r="EA226" i="1"/>
  <c r="EA227" i="1"/>
  <c r="EA228" i="1"/>
  <c r="EA229" i="1"/>
  <c r="EA230" i="1"/>
  <c r="EA231" i="1"/>
  <c r="EA232" i="1"/>
  <c r="EA233" i="1"/>
  <c r="EA234" i="1"/>
  <c r="EA235" i="1"/>
  <c r="EA236" i="1"/>
  <c r="EA237" i="1"/>
  <c r="EA238" i="1"/>
  <c r="EA239" i="1"/>
  <c r="EA240" i="1"/>
  <c r="EA241" i="1"/>
  <c r="EA242" i="1"/>
  <c r="EA243" i="1"/>
  <c r="EA244" i="1"/>
  <c r="EA245" i="1"/>
  <c r="EA246" i="1"/>
  <c r="EA247" i="1"/>
  <c r="EA248" i="1"/>
  <c r="EA249" i="1"/>
  <c r="EA250" i="1"/>
  <c r="EA251" i="1"/>
  <c r="EA252" i="1"/>
  <c r="EA253" i="1"/>
  <c r="EA254" i="1"/>
  <c r="EA255" i="1"/>
  <c r="EA256" i="1"/>
  <c r="EA257" i="1"/>
  <c r="EA258" i="1"/>
  <c r="EA259" i="1"/>
  <c r="EA260" i="1"/>
  <c r="EA261" i="1"/>
  <c r="EA262" i="1"/>
  <c r="EA263" i="1"/>
  <c r="EA264" i="1"/>
  <c r="EA265" i="1"/>
  <c r="EA266" i="1"/>
  <c r="EA267" i="1"/>
  <c r="EA268" i="1"/>
  <c r="EA269" i="1"/>
  <c r="EA270" i="1"/>
  <c r="EA271" i="1"/>
  <c r="EA272" i="1"/>
  <c r="EA273" i="1"/>
  <c r="EA274" i="1"/>
  <c r="EA275" i="1"/>
  <c r="EA276" i="1"/>
  <c r="EA277" i="1"/>
  <c r="EA278" i="1"/>
  <c r="EA279" i="1"/>
  <c r="EA280" i="1"/>
  <c r="EA281" i="1"/>
  <c r="EA282" i="1"/>
  <c r="EA283" i="1"/>
  <c r="EA284" i="1"/>
  <c r="EA285" i="1"/>
  <c r="EA286" i="1"/>
  <c r="EA287" i="1"/>
  <c r="EA288" i="1"/>
  <c r="EA289" i="1"/>
  <c r="EA290" i="1"/>
  <c r="EA291" i="1"/>
  <c r="EA292" i="1"/>
  <c r="EA293" i="1"/>
  <c r="EA294" i="1"/>
  <c r="EA295" i="1"/>
  <c r="EA296" i="1"/>
  <c r="EA297" i="1"/>
  <c r="EA298" i="1"/>
  <c r="EA299" i="1"/>
  <c r="EA300" i="1"/>
  <c r="EA301" i="1"/>
  <c r="EA302" i="1"/>
  <c r="EA303" i="1"/>
  <c r="EA304" i="1"/>
  <c r="EA305" i="1"/>
  <c r="EA306" i="1"/>
  <c r="EA307" i="1"/>
  <c r="EA308" i="1"/>
  <c r="EA309" i="1"/>
  <c r="EA310" i="1"/>
  <c r="EA311" i="1"/>
  <c r="EA312" i="1"/>
  <c r="EA313" i="1"/>
  <c r="EA314" i="1"/>
  <c r="EA315" i="1"/>
  <c r="EA316" i="1"/>
  <c r="EA317" i="1"/>
  <c r="EA318" i="1"/>
  <c r="EA319" i="1"/>
  <c r="EA320" i="1"/>
  <c r="EA321" i="1"/>
  <c r="EA322" i="1"/>
  <c r="EA323" i="1"/>
  <c r="EA324" i="1"/>
  <c r="EA325" i="1"/>
  <c r="EA326" i="1"/>
  <c r="EA327" i="1"/>
  <c r="EA328" i="1"/>
  <c r="EA329" i="1"/>
  <c r="EA330" i="1"/>
  <c r="EA331" i="1"/>
  <c r="EA332" i="1"/>
  <c r="EA333" i="1"/>
  <c r="EA334" i="1"/>
  <c r="EA335" i="1"/>
  <c r="EA336" i="1"/>
  <c r="EA337" i="1"/>
  <c r="EA338" i="1"/>
  <c r="EA339" i="1"/>
  <c r="EA340" i="1"/>
  <c r="EA341" i="1"/>
  <c r="EA342" i="1"/>
  <c r="EA343" i="1"/>
  <c r="EA344" i="1"/>
  <c r="EA345" i="1"/>
  <c r="EA346" i="1"/>
  <c r="EA347" i="1"/>
  <c r="EA348" i="1"/>
  <c r="EA349" i="1"/>
  <c r="EA350" i="1"/>
  <c r="EA351" i="1"/>
  <c r="EA352" i="1"/>
  <c r="EA353" i="1"/>
  <c r="EA354" i="1"/>
  <c r="EA355" i="1"/>
  <c r="EA356" i="1"/>
  <c r="EA357" i="1"/>
  <c r="EA358" i="1"/>
  <c r="EA359" i="1"/>
  <c r="EA360" i="1"/>
  <c r="EA361" i="1"/>
  <c r="EA362" i="1"/>
  <c r="EA363" i="1"/>
  <c r="EA364" i="1"/>
  <c r="EA365" i="1"/>
  <c r="EA366" i="1"/>
  <c r="EA367" i="1"/>
  <c r="EA368" i="1"/>
  <c r="EA369" i="1"/>
  <c r="EA370" i="1"/>
  <c r="EA371" i="1"/>
  <c r="EA372" i="1"/>
  <c r="EA373" i="1"/>
  <c r="EA374" i="1"/>
  <c r="EA375" i="1"/>
  <c r="EA376" i="1"/>
  <c r="EA377" i="1"/>
  <c r="EA378" i="1"/>
  <c r="EA379" i="1"/>
  <c r="EA380" i="1"/>
  <c r="EA381" i="1"/>
  <c r="EA382" i="1"/>
  <c r="EA383" i="1"/>
  <c r="EA384" i="1"/>
  <c r="EA385" i="1"/>
  <c r="EA386" i="1"/>
  <c r="EA387" i="1"/>
  <c r="EA388" i="1"/>
  <c r="EA389" i="1"/>
  <c r="EA390" i="1"/>
  <c r="EA391" i="1"/>
  <c r="EA392" i="1"/>
  <c r="EA393" i="1"/>
  <c r="EA394" i="1"/>
  <c r="EA395" i="1"/>
  <c r="EA396" i="1"/>
  <c r="EA397" i="1"/>
  <c r="EA398" i="1"/>
  <c r="EA399" i="1"/>
  <c r="EA400" i="1"/>
  <c r="EA401" i="1"/>
  <c r="EA402" i="1"/>
  <c r="EA403" i="1"/>
  <c r="EA404" i="1"/>
  <c r="EA405" i="1"/>
  <c r="EA406" i="1"/>
  <c r="EA407" i="1"/>
  <c r="EA408" i="1"/>
  <c r="EA409" i="1"/>
  <c r="EA410" i="1"/>
  <c r="EA411" i="1"/>
  <c r="EA412" i="1"/>
  <c r="EA413" i="1"/>
  <c r="EA414" i="1"/>
  <c r="EA415" i="1"/>
  <c r="EA416" i="1"/>
  <c r="EA417" i="1"/>
  <c r="EA418" i="1"/>
  <c r="EA419" i="1"/>
  <c r="EA420" i="1"/>
  <c r="EA421" i="1"/>
  <c r="EA422" i="1"/>
  <c r="EA423" i="1"/>
  <c r="EA424" i="1"/>
  <c r="EA425" i="1"/>
  <c r="EA426" i="1"/>
  <c r="EA427" i="1"/>
  <c r="EA428" i="1"/>
  <c r="EA429" i="1"/>
  <c r="EA430" i="1"/>
  <c r="EA431" i="1"/>
  <c r="EA432" i="1"/>
  <c r="EA433" i="1"/>
  <c r="EA434" i="1"/>
  <c r="EA435" i="1"/>
  <c r="EA436" i="1"/>
  <c r="EA437" i="1"/>
  <c r="EA438" i="1"/>
  <c r="EA439" i="1"/>
  <c r="EA440" i="1"/>
  <c r="EA441" i="1"/>
  <c r="EA442" i="1"/>
  <c r="EA443" i="1"/>
  <c r="EA444" i="1"/>
  <c r="EA445" i="1"/>
  <c r="EA446" i="1"/>
  <c r="EA447" i="1"/>
  <c r="EA448" i="1"/>
  <c r="EA449" i="1"/>
  <c r="EA450" i="1"/>
  <c r="EA451" i="1"/>
  <c r="EA452" i="1"/>
  <c r="EA453" i="1"/>
  <c r="EA454" i="1"/>
  <c r="EA455" i="1"/>
  <c r="EA456" i="1"/>
  <c r="EA457" i="1"/>
  <c r="EA458" i="1"/>
  <c r="EA459" i="1"/>
  <c r="EA460" i="1"/>
  <c r="EA461" i="1"/>
  <c r="EA462" i="1"/>
  <c r="EA463" i="1"/>
  <c r="EA464" i="1"/>
  <c r="EA465" i="1"/>
  <c r="EA466" i="1"/>
  <c r="EA467" i="1"/>
  <c r="EA468" i="1"/>
  <c r="EA469" i="1"/>
  <c r="EA470" i="1"/>
  <c r="EA471" i="1"/>
  <c r="EA472" i="1"/>
  <c r="EA473" i="1"/>
  <c r="EA474" i="1"/>
  <c r="EA475" i="1"/>
  <c r="EA476" i="1"/>
  <c r="EA477" i="1"/>
  <c r="EA478" i="1"/>
  <c r="EA479" i="1"/>
  <c r="EA480" i="1"/>
  <c r="EA481" i="1"/>
  <c r="EA482" i="1"/>
  <c r="EA483" i="1"/>
  <c r="EA484" i="1"/>
  <c r="EA485" i="1"/>
  <c r="EA486" i="1"/>
  <c r="EA487" i="1"/>
  <c r="EA488" i="1"/>
  <c r="EA489" i="1"/>
  <c r="EA490" i="1"/>
  <c r="EA491" i="1"/>
  <c r="EA492" i="1"/>
  <c r="EA493" i="1"/>
  <c r="EA494" i="1"/>
  <c r="EA495" i="1"/>
  <c r="EA496" i="1"/>
  <c r="EA497" i="1"/>
  <c r="EA498" i="1"/>
  <c r="EA499" i="1"/>
  <c r="EA500" i="1"/>
  <c r="EA501" i="1"/>
  <c r="EA502" i="1"/>
  <c r="EA503" i="1"/>
  <c r="EA504" i="1"/>
  <c r="EA505" i="1"/>
  <c r="EA506" i="1"/>
  <c r="EA507" i="1"/>
  <c r="EA508" i="1"/>
  <c r="EA509" i="1"/>
  <c r="EA510" i="1"/>
  <c r="EA511" i="1"/>
  <c r="EA512" i="1"/>
  <c r="EA513" i="1"/>
  <c r="EA514" i="1"/>
  <c r="EA515" i="1"/>
  <c r="EA516" i="1"/>
  <c r="EA517" i="1"/>
  <c r="EA518" i="1"/>
  <c r="EA519" i="1"/>
  <c r="EA520" i="1"/>
  <c r="EA521" i="1"/>
  <c r="EA522" i="1"/>
  <c r="EA523" i="1"/>
  <c r="EA524" i="1"/>
  <c r="EA525" i="1"/>
  <c r="EA526" i="1"/>
  <c r="EA527" i="1"/>
  <c r="EA528" i="1"/>
  <c r="EA529" i="1"/>
  <c r="EA530" i="1"/>
  <c r="EA531" i="1"/>
  <c r="EA532" i="1"/>
  <c r="EA533" i="1"/>
  <c r="EA534" i="1"/>
  <c r="EA535" i="1"/>
  <c r="EA536" i="1"/>
  <c r="EA537" i="1"/>
  <c r="EA538" i="1"/>
  <c r="EA539" i="1"/>
  <c r="EA540" i="1"/>
  <c r="EA541" i="1"/>
  <c r="EA542" i="1"/>
  <c r="EA543" i="1"/>
  <c r="EA544" i="1"/>
  <c r="EA545" i="1"/>
  <c r="EA546" i="1"/>
  <c r="EA547" i="1"/>
  <c r="EA548" i="1"/>
  <c r="EA549" i="1"/>
  <c r="EA550" i="1"/>
  <c r="EA551" i="1"/>
  <c r="EA552" i="1"/>
  <c r="EA553" i="1"/>
  <c r="EA554" i="1"/>
  <c r="EA555" i="1"/>
  <c r="EA556" i="1"/>
  <c r="EA557" i="1"/>
  <c r="EA558" i="1"/>
  <c r="EA559" i="1"/>
  <c r="EA560" i="1"/>
  <c r="EA561" i="1"/>
  <c r="EA562" i="1"/>
  <c r="EA563" i="1"/>
  <c r="EA564" i="1"/>
  <c r="EA565" i="1"/>
  <c r="EA566" i="1"/>
  <c r="EA567" i="1"/>
  <c r="EA568" i="1"/>
  <c r="EA569" i="1"/>
  <c r="EA570" i="1"/>
  <c r="EA571" i="1"/>
  <c r="EA572" i="1"/>
  <c r="EA573" i="1"/>
  <c r="EA574" i="1"/>
  <c r="EA575" i="1"/>
  <c r="EA576" i="1"/>
  <c r="EA577" i="1"/>
  <c r="EA578" i="1"/>
  <c r="EA579" i="1"/>
  <c r="EA580" i="1"/>
  <c r="EA581" i="1"/>
  <c r="EA582" i="1"/>
  <c r="EA583" i="1"/>
  <c r="EA584" i="1"/>
  <c r="EA585" i="1"/>
  <c r="EA586" i="1"/>
  <c r="EA587" i="1"/>
  <c r="EA588" i="1"/>
  <c r="EA589" i="1"/>
  <c r="EA590" i="1"/>
  <c r="EA591" i="1"/>
  <c r="EA592" i="1"/>
  <c r="EA593" i="1"/>
  <c r="EA594" i="1"/>
  <c r="EA595" i="1"/>
  <c r="EA596" i="1"/>
  <c r="EA597" i="1"/>
  <c r="EA598" i="1"/>
  <c r="EA599" i="1"/>
  <c r="EA600" i="1"/>
  <c r="EA601" i="1"/>
  <c r="EA602" i="1"/>
  <c r="EA603" i="1"/>
  <c r="EA604" i="1"/>
  <c r="EA605" i="1"/>
  <c r="EA606" i="1"/>
  <c r="EA607" i="1"/>
  <c r="EA608" i="1"/>
  <c r="EA609" i="1"/>
  <c r="EA610" i="1"/>
  <c r="EA611" i="1"/>
  <c r="EA612" i="1"/>
  <c r="EA613" i="1"/>
  <c r="EA614" i="1"/>
  <c r="EA615" i="1"/>
  <c r="EA616" i="1"/>
  <c r="EA617" i="1"/>
  <c r="EA618" i="1"/>
  <c r="EA619" i="1"/>
  <c r="EA620" i="1"/>
  <c r="EA621" i="1"/>
  <c r="EA622" i="1"/>
  <c r="EA623" i="1"/>
  <c r="EA624" i="1"/>
  <c r="EA625" i="1"/>
  <c r="EA626" i="1"/>
  <c r="EA627" i="1"/>
  <c r="EA628" i="1"/>
  <c r="EA629" i="1"/>
  <c r="EA630" i="1"/>
  <c r="EA631" i="1"/>
  <c r="EA632" i="1"/>
  <c r="EA633" i="1"/>
  <c r="EA634" i="1"/>
  <c r="EA635" i="1"/>
  <c r="EA636" i="1"/>
  <c r="EA637" i="1"/>
  <c r="EA638" i="1"/>
  <c r="EA639" i="1"/>
  <c r="EA640" i="1"/>
  <c r="EA641" i="1"/>
  <c r="EA642" i="1"/>
  <c r="EA643" i="1"/>
  <c r="EA644" i="1"/>
  <c r="EA645" i="1"/>
  <c r="EA646" i="1"/>
  <c r="EA647" i="1"/>
  <c r="EA648" i="1"/>
  <c r="EA649" i="1"/>
  <c r="EA650" i="1"/>
  <c r="EA651" i="1"/>
  <c r="EA652" i="1"/>
  <c r="EA653" i="1"/>
  <c r="EA654" i="1"/>
  <c r="EA655" i="1"/>
  <c r="EA656" i="1"/>
  <c r="EA657" i="1"/>
  <c r="EA658" i="1"/>
  <c r="EA659" i="1"/>
  <c r="EA660" i="1"/>
  <c r="EA661" i="1"/>
  <c r="EA662" i="1"/>
  <c r="EA663" i="1"/>
  <c r="EA664" i="1"/>
  <c r="EA665" i="1"/>
  <c r="EA666" i="1"/>
  <c r="EA667" i="1"/>
  <c r="EA668" i="1"/>
  <c r="EA669" i="1"/>
  <c r="EA670" i="1"/>
  <c r="EA671" i="1"/>
  <c r="EA672" i="1"/>
  <c r="EA673" i="1"/>
  <c r="EA674" i="1"/>
  <c r="EA675" i="1"/>
  <c r="EA676" i="1"/>
  <c r="EA677" i="1"/>
  <c r="EA678" i="1"/>
  <c r="EA679" i="1"/>
  <c r="EA680" i="1"/>
  <c r="EA681" i="1"/>
  <c r="EA682" i="1"/>
  <c r="EA683" i="1"/>
  <c r="EA684" i="1"/>
  <c r="EA685" i="1"/>
  <c r="EA686" i="1"/>
  <c r="EA687" i="1"/>
  <c r="EA688" i="1"/>
  <c r="EA689" i="1"/>
  <c r="EA690" i="1"/>
  <c r="EA691" i="1"/>
  <c r="EA692" i="1"/>
  <c r="EA693" i="1"/>
  <c r="EA694" i="1"/>
  <c r="EA695" i="1"/>
  <c r="EA696" i="1"/>
  <c r="EA697" i="1"/>
  <c r="EA698" i="1"/>
  <c r="EA699" i="1"/>
  <c r="EA700" i="1"/>
  <c r="EA701" i="1"/>
  <c r="EA702" i="1"/>
  <c r="EA703" i="1"/>
  <c r="EA704" i="1"/>
  <c r="EA705" i="1"/>
  <c r="EA706" i="1"/>
  <c r="EA707" i="1"/>
  <c r="EA708" i="1"/>
  <c r="EA709" i="1"/>
  <c r="EA710" i="1"/>
  <c r="EA711" i="1"/>
  <c r="EA712" i="1"/>
  <c r="EA713" i="1"/>
  <c r="EA714" i="1"/>
  <c r="EA715" i="1"/>
  <c r="EA716" i="1"/>
  <c r="EA717" i="1"/>
  <c r="EA718" i="1"/>
  <c r="EA719" i="1"/>
  <c r="EA720" i="1"/>
  <c r="EA721" i="1"/>
  <c r="EA722" i="1"/>
  <c r="EA723" i="1"/>
  <c r="EA724" i="1"/>
  <c r="EA725" i="1"/>
  <c r="EA726" i="1"/>
  <c r="EA727" i="1"/>
  <c r="EA728" i="1"/>
  <c r="EA729" i="1"/>
  <c r="EA730" i="1"/>
  <c r="EA731" i="1"/>
  <c r="EA732" i="1"/>
  <c r="EA733" i="1"/>
  <c r="EA734" i="1"/>
  <c r="EA735" i="1"/>
  <c r="EA736" i="1"/>
  <c r="EA737" i="1"/>
  <c r="EA738" i="1"/>
  <c r="EA739" i="1"/>
  <c r="EA740" i="1"/>
  <c r="EA741" i="1"/>
  <c r="EA742" i="1"/>
  <c r="EA743" i="1"/>
  <c r="EA744" i="1"/>
  <c r="EA745" i="1"/>
  <c r="EA746" i="1"/>
  <c r="EA747" i="1"/>
  <c r="EA748" i="1"/>
  <c r="EA749" i="1"/>
  <c r="EA750" i="1"/>
  <c r="EA751" i="1"/>
  <c r="EA752" i="1"/>
  <c r="EA753" i="1"/>
  <c r="EA754" i="1"/>
  <c r="EA755" i="1"/>
  <c r="EA756" i="1"/>
  <c r="EA757" i="1"/>
  <c r="EA758" i="1"/>
  <c r="EA759" i="1"/>
  <c r="EA760" i="1"/>
  <c r="EA761" i="1"/>
  <c r="EA762" i="1"/>
  <c r="EA763" i="1"/>
  <c r="EA764" i="1"/>
  <c r="EA765" i="1"/>
  <c r="EA766" i="1"/>
  <c r="EA767" i="1"/>
  <c r="EA768" i="1"/>
  <c r="EA769" i="1"/>
  <c r="EA770" i="1"/>
  <c r="EA771" i="1"/>
  <c r="EA772" i="1"/>
  <c r="EA773" i="1"/>
  <c r="EA774" i="1"/>
  <c r="EA775" i="1"/>
  <c r="EA776" i="1"/>
  <c r="EA777" i="1"/>
  <c r="EA778" i="1"/>
  <c r="EA779" i="1"/>
  <c r="EA780" i="1"/>
  <c r="EA781" i="1"/>
  <c r="EA782" i="1"/>
  <c r="EA783" i="1"/>
  <c r="EA784" i="1"/>
  <c r="EA785" i="1"/>
  <c r="EA786" i="1"/>
  <c r="EA787" i="1"/>
  <c r="EA788" i="1"/>
  <c r="EA789" i="1"/>
  <c r="EA790" i="1"/>
  <c r="EA791" i="1"/>
  <c r="EA792" i="1"/>
  <c r="EA793" i="1"/>
  <c r="EA794" i="1"/>
  <c r="EA795" i="1"/>
  <c r="EA796" i="1"/>
  <c r="EA797" i="1"/>
  <c r="EA798" i="1"/>
  <c r="EA799" i="1"/>
  <c r="EA800" i="1"/>
  <c r="EA801" i="1"/>
  <c r="EA802" i="1"/>
  <c r="EA803" i="1"/>
  <c r="EA804" i="1"/>
  <c r="EA805" i="1"/>
  <c r="EA806" i="1"/>
  <c r="EA807" i="1"/>
  <c r="EA808" i="1"/>
  <c r="EA809" i="1"/>
  <c r="EA810" i="1"/>
  <c r="EA811" i="1"/>
  <c r="EA812" i="1"/>
  <c r="EA813" i="1"/>
  <c r="EA814" i="1"/>
  <c r="EA815" i="1"/>
  <c r="EA816" i="1"/>
  <c r="EA817" i="1"/>
  <c r="EA818" i="1"/>
  <c r="EA819" i="1"/>
  <c r="EA820" i="1"/>
  <c r="EA821" i="1"/>
  <c r="EA822" i="1"/>
  <c r="EA823" i="1"/>
  <c r="EA824" i="1"/>
  <c r="EA825" i="1"/>
  <c r="EA826" i="1"/>
  <c r="EA827" i="1"/>
  <c r="EA828" i="1"/>
  <c r="EA829" i="1"/>
  <c r="EA830" i="1"/>
  <c r="EA831" i="1"/>
  <c r="EA832" i="1"/>
  <c r="EA833" i="1"/>
  <c r="EA834" i="1"/>
  <c r="EA835" i="1"/>
  <c r="EA836" i="1"/>
  <c r="EA837" i="1"/>
  <c r="EA838" i="1"/>
  <c r="EA839" i="1"/>
  <c r="EA840" i="1"/>
  <c r="EA841" i="1"/>
  <c r="EA842" i="1"/>
  <c r="EA843" i="1"/>
  <c r="EA844" i="1"/>
  <c r="EA845" i="1"/>
  <c r="EA846" i="1"/>
  <c r="EA847" i="1"/>
  <c r="EA848" i="1"/>
  <c r="EA849" i="1"/>
  <c r="EA850" i="1"/>
  <c r="EA851" i="1"/>
  <c r="EA852" i="1"/>
  <c r="EA853" i="1"/>
  <c r="EA854" i="1"/>
  <c r="EA855" i="1"/>
  <c r="EA856" i="1"/>
  <c r="EA857" i="1"/>
  <c r="EA858" i="1"/>
  <c r="EA859" i="1"/>
  <c r="EA860" i="1"/>
  <c r="EA861" i="1"/>
  <c r="EA862" i="1"/>
  <c r="EA863" i="1"/>
  <c r="EA864" i="1"/>
  <c r="EA865" i="1"/>
  <c r="EA866" i="1"/>
  <c r="EA867" i="1"/>
  <c r="EA868" i="1"/>
  <c r="EA869" i="1"/>
  <c r="EA870" i="1"/>
  <c r="EA871" i="1"/>
  <c r="EA872" i="1"/>
  <c r="EA873" i="1"/>
  <c r="EA874" i="1"/>
  <c r="EA875" i="1"/>
  <c r="EA876" i="1"/>
  <c r="EA877" i="1"/>
  <c r="EA878" i="1"/>
  <c r="EA879" i="1"/>
  <c r="EA880" i="1"/>
  <c r="EA881" i="1"/>
  <c r="EA882" i="1"/>
  <c r="EA883" i="1"/>
  <c r="EA884" i="1"/>
  <c r="EA885" i="1"/>
  <c r="EA886" i="1"/>
  <c r="EA887" i="1"/>
  <c r="EA888" i="1"/>
  <c r="EA889" i="1"/>
  <c r="EA890" i="1"/>
  <c r="EA891" i="1"/>
  <c r="EA892" i="1"/>
  <c r="EA893" i="1"/>
  <c r="EA894" i="1"/>
  <c r="EA895" i="1"/>
  <c r="EA896" i="1"/>
  <c r="EA897" i="1"/>
  <c r="EA898" i="1"/>
  <c r="EA899" i="1"/>
  <c r="EA900" i="1"/>
  <c r="EA901" i="1"/>
  <c r="EA902" i="1"/>
  <c r="EA903" i="1"/>
  <c r="EA904" i="1"/>
  <c r="EA905" i="1"/>
  <c r="EA906" i="1"/>
  <c r="EA907" i="1"/>
  <c r="EA908" i="1"/>
  <c r="EA909" i="1"/>
  <c r="EA910" i="1"/>
  <c r="EA911" i="1"/>
  <c r="EA912" i="1"/>
  <c r="EA913" i="1"/>
  <c r="EA914" i="1"/>
  <c r="EA915" i="1"/>
  <c r="EA916" i="1"/>
  <c r="EA917" i="1"/>
  <c r="EA918" i="1"/>
  <c r="EA919" i="1"/>
  <c r="EA920" i="1"/>
  <c r="EA921" i="1"/>
  <c r="EA922" i="1"/>
  <c r="EA923" i="1"/>
  <c r="EA924" i="1"/>
  <c r="EA925" i="1"/>
  <c r="EA926" i="1"/>
  <c r="EA927" i="1"/>
  <c r="EA928" i="1"/>
  <c r="EA929" i="1"/>
  <c r="EA930" i="1"/>
  <c r="EA931" i="1"/>
  <c r="EA932" i="1"/>
  <c r="EA933" i="1"/>
  <c r="EA934" i="1"/>
  <c r="EA935" i="1"/>
  <c r="EA936" i="1"/>
  <c r="EA937" i="1"/>
  <c r="EA938" i="1"/>
  <c r="EA939" i="1"/>
  <c r="EA940" i="1"/>
  <c r="EA941" i="1"/>
  <c r="EA942" i="1"/>
  <c r="EA943" i="1"/>
  <c r="EA944" i="1"/>
  <c r="EA945" i="1"/>
  <c r="EA946" i="1"/>
  <c r="EA947" i="1"/>
  <c r="EA948" i="1"/>
  <c r="EA949" i="1"/>
  <c r="EA950" i="1"/>
  <c r="EA951" i="1"/>
  <c r="EA952" i="1"/>
  <c r="EA953" i="1"/>
  <c r="EA954" i="1"/>
  <c r="EA955" i="1"/>
  <c r="EA956" i="1"/>
  <c r="EA957" i="1"/>
  <c r="EA958" i="1"/>
  <c r="EA959" i="1"/>
  <c r="EA960" i="1"/>
  <c r="EA961" i="1"/>
  <c r="EA962" i="1"/>
  <c r="EA963" i="1"/>
  <c r="EA964" i="1"/>
  <c r="EA965" i="1"/>
  <c r="EA966" i="1"/>
  <c r="EA967" i="1"/>
  <c r="EA968" i="1"/>
  <c r="EA969" i="1"/>
  <c r="EA970" i="1"/>
  <c r="EA971" i="1"/>
  <c r="EA972" i="1"/>
  <c r="EA973" i="1"/>
  <c r="EA974" i="1"/>
  <c r="EA975" i="1"/>
  <c r="EA976" i="1"/>
  <c r="EA977" i="1"/>
  <c r="EA978" i="1"/>
  <c r="EA979" i="1"/>
  <c r="EA980" i="1"/>
  <c r="EA981" i="1"/>
  <c r="EA982" i="1"/>
  <c r="EA983" i="1"/>
  <c r="EA984" i="1"/>
  <c r="EA985" i="1"/>
  <c r="EA986" i="1"/>
  <c r="EA987" i="1"/>
  <c r="EA988" i="1"/>
  <c r="EA989" i="1"/>
  <c r="EA990" i="1"/>
  <c r="EA991" i="1"/>
  <c r="EA992" i="1"/>
  <c r="EA993" i="1"/>
  <c r="EA994" i="1"/>
  <c r="EA995" i="1"/>
  <c r="EA996" i="1"/>
  <c r="EA997" i="1"/>
  <c r="EA998" i="1"/>
  <c r="EA999" i="1"/>
  <c r="EA1000" i="1"/>
  <c r="EA1001" i="1"/>
  <c r="EA1002" i="1"/>
  <c r="EA1003" i="1"/>
  <c r="EA1004" i="1"/>
  <c r="EA1005" i="1"/>
  <c r="DZ6" i="1"/>
  <c r="DZ7" i="1"/>
  <c r="DZ8" i="1"/>
  <c r="DZ9" i="1"/>
  <c r="DZ10" i="1"/>
  <c r="DZ11" i="1"/>
  <c r="DZ12" i="1"/>
  <c r="DZ13" i="1"/>
  <c r="DZ14" i="1"/>
  <c r="DZ15" i="1"/>
  <c r="DZ16" i="1"/>
  <c r="DZ17" i="1"/>
  <c r="DZ18" i="1"/>
  <c r="DZ19" i="1"/>
  <c r="DZ20" i="1"/>
  <c r="DZ21" i="1"/>
  <c r="DZ22" i="1"/>
  <c r="DZ23" i="1"/>
  <c r="DZ24" i="1"/>
  <c r="DZ25" i="1"/>
  <c r="DZ26" i="1"/>
  <c r="DZ27" i="1"/>
  <c r="DZ28" i="1"/>
  <c r="DZ29" i="1"/>
  <c r="DZ30" i="1"/>
  <c r="DZ31" i="1"/>
  <c r="DZ32" i="1"/>
  <c r="DZ33" i="1"/>
  <c r="DZ34" i="1"/>
  <c r="DZ35" i="1"/>
  <c r="DZ36" i="1"/>
  <c r="DZ37" i="1"/>
  <c r="DZ38" i="1"/>
  <c r="DZ39" i="1"/>
  <c r="DZ40" i="1"/>
  <c r="DZ41" i="1"/>
  <c r="DZ42" i="1"/>
  <c r="DZ43" i="1"/>
  <c r="DZ44" i="1"/>
  <c r="DZ45" i="1"/>
  <c r="DZ46" i="1"/>
  <c r="DZ47" i="1"/>
  <c r="DZ48" i="1"/>
  <c r="DZ49" i="1"/>
  <c r="DZ50" i="1"/>
  <c r="DZ51" i="1"/>
  <c r="DZ52" i="1"/>
  <c r="DZ53" i="1"/>
  <c r="DZ54" i="1"/>
  <c r="DZ55" i="1"/>
  <c r="DZ56" i="1"/>
  <c r="DZ57" i="1"/>
  <c r="DZ58" i="1"/>
  <c r="DZ59" i="1"/>
  <c r="DZ60" i="1"/>
  <c r="DZ61" i="1"/>
  <c r="DZ62" i="1"/>
  <c r="DZ63" i="1"/>
  <c r="DZ64" i="1"/>
  <c r="DZ65" i="1"/>
  <c r="DZ66" i="1"/>
  <c r="DZ67" i="1"/>
  <c r="DZ68" i="1"/>
  <c r="DZ69" i="1"/>
  <c r="DZ70" i="1"/>
  <c r="DZ71" i="1"/>
  <c r="DZ72" i="1"/>
  <c r="DZ73" i="1"/>
  <c r="DZ74" i="1"/>
  <c r="DZ75" i="1"/>
  <c r="DZ76" i="1"/>
  <c r="DZ77" i="1"/>
  <c r="DZ78" i="1"/>
  <c r="DZ79" i="1"/>
  <c r="DZ80" i="1"/>
  <c r="DZ81" i="1"/>
  <c r="DZ82" i="1"/>
  <c r="DZ83" i="1"/>
  <c r="DZ84" i="1"/>
  <c r="DZ85" i="1"/>
  <c r="DZ86" i="1"/>
  <c r="DZ87" i="1"/>
  <c r="DZ88" i="1"/>
  <c r="DZ89" i="1"/>
  <c r="DZ90" i="1"/>
  <c r="DZ91" i="1"/>
  <c r="DZ92" i="1"/>
  <c r="DZ93" i="1"/>
  <c r="DZ94" i="1"/>
  <c r="DZ95" i="1"/>
  <c r="DZ96" i="1"/>
  <c r="DZ97" i="1"/>
  <c r="DZ98" i="1"/>
  <c r="DZ99" i="1"/>
  <c r="DZ100" i="1"/>
  <c r="DZ101" i="1"/>
  <c r="DZ102" i="1"/>
  <c r="DZ103" i="1"/>
  <c r="DZ104" i="1"/>
  <c r="DZ105" i="1"/>
  <c r="DZ106" i="1"/>
  <c r="DZ107" i="1"/>
  <c r="DZ108" i="1"/>
  <c r="DZ109" i="1"/>
  <c r="DZ110" i="1"/>
  <c r="DZ111" i="1"/>
  <c r="DZ112" i="1"/>
  <c r="DZ113" i="1"/>
  <c r="DZ114" i="1"/>
  <c r="DZ115" i="1"/>
  <c r="DZ116" i="1"/>
  <c r="DZ117" i="1"/>
  <c r="DZ118" i="1"/>
  <c r="DZ119" i="1"/>
  <c r="DZ120" i="1"/>
  <c r="DZ121" i="1"/>
  <c r="DZ122" i="1"/>
  <c r="DZ123" i="1"/>
  <c r="DZ124" i="1"/>
  <c r="DZ125" i="1"/>
  <c r="DZ126" i="1"/>
  <c r="DZ127" i="1"/>
  <c r="DZ128" i="1"/>
  <c r="DZ129" i="1"/>
  <c r="DZ130" i="1"/>
  <c r="DZ131" i="1"/>
  <c r="DZ132" i="1"/>
  <c r="DZ133" i="1"/>
  <c r="DZ134" i="1"/>
  <c r="DZ135" i="1"/>
  <c r="DZ136" i="1"/>
  <c r="DZ137" i="1"/>
  <c r="DZ138" i="1"/>
  <c r="DZ139" i="1"/>
  <c r="DZ140" i="1"/>
  <c r="DZ141" i="1"/>
  <c r="DZ142" i="1"/>
  <c r="DZ143" i="1"/>
  <c r="DZ144" i="1"/>
  <c r="DZ145" i="1"/>
  <c r="DZ146" i="1"/>
  <c r="DZ147" i="1"/>
  <c r="DZ148" i="1"/>
  <c r="DZ149" i="1"/>
  <c r="DZ150" i="1"/>
  <c r="DZ151" i="1"/>
  <c r="DZ152" i="1"/>
  <c r="DZ153" i="1"/>
  <c r="DZ154" i="1"/>
  <c r="DZ155" i="1"/>
  <c r="DZ156" i="1"/>
  <c r="DZ157" i="1"/>
  <c r="DZ158" i="1"/>
  <c r="DZ159" i="1"/>
  <c r="DZ160" i="1"/>
  <c r="DZ161" i="1"/>
  <c r="DZ162" i="1"/>
  <c r="DZ163" i="1"/>
  <c r="DZ164" i="1"/>
  <c r="DZ165" i="1"/>
  <c r="DZ166" i="1"/>
  <c r="DZ167" i="1"/>
  <c r="DZ168" i="1"/>
  <c r="DZ169" i="1"/>
  <c r="DZ170" i="1"/>
  <c r="DZ171" i="1"/>
  <c r="DZ172" i="1"/>
  <c r="DZ173" i="1"/>
  <c r="DZ174" i="1"/>
  <c r="DZ175" i="1"/>
  <c r="DZ176" i="1"/>
  <c r="DZ177" i="1"/>
  <c r="DZ178" i="1"/>
  <c r="DZ179" i="1"/>
  <c r="DZ180" i="1"/>
  <c r="DZ181" i="1"/>
  <c r="DZ182" i="1"/>
  <c r="DZ183" i="1"/>
  <c r="DZ184" i="1"/>
  <c r="DZ185" i="1"/>
  <c r="DZ186" i="1"/>
  <c r="DZ187" i="1"/>
  <c r="DZ188" i="1"/>
  <c r="DZ189" i="1"/>
  <c r="DZ190" i="1"/>
  <c r="DZ191" i="1"/>
  <c r="DZ192" i="1"/>
  <c r="DZ193" i="1"/>
  <c r="DZ194" i="1"/>
  <c r="DZ195" i="1"/>
  <c r="DZ196" i="1"/>
  <c r="DZ197" i="1"/>
  <c r="DZ198" i="1"/>
  <c r="DZ199" i="1"/>
  <c r="DZ200" i="1"/>
  <c r="DZ201" i="1"/>
  <c r="DZ202" i="1"/>
  <c r="DZ203" i="1"/>
  <c r="DZ204" i="1"/>
  <c r="DZ205" i="1"/>
  <c r="DZ206" i="1"/>
  <c r="DZ207" i="1"/>
  <c r="DZ208" i="1"/>
  <c r="DZ209" i="1"/>
  <c r="DZ210" i="1"/>
  <c r="DZ211" i="1"/>
  <c r="DZ212" i="1"/>
  <c r="DZ213" i="1"/>
  <c r="DZ214" i="1"/>
  <c r="DZ215" i="1"/>
  <c r="DZ216" i="1"/>
  <c r="DZ217" i="1"/>
  <c r="DZ218" i="1"/>
  <c r="DZ219" i="1"/>
  <c r="DZ220" i="1"/>
  <c r="DZ221" i="1"/>
  <c r="DZ222" i="1"/>
  <c r="DZ223" i="1"/>
  <c r="DZ224" i="1"/>
  <c r="DZ225" i="1"/>
  <c r="DZ226" i="1"/>
  <c r="DZ227" i="1"/>
  <c r="DZ228" i="1"/>
  <c r="DZ229" i="1"/>
  <c r="DZ230" i="1"/>
  <c r="DZ231" i="1"/>
  <c r="DZ232" i="1"/>
  <c r="DZ233" i="1"/>
  <c r="DZ234" i="1"/>
  <c r="DZ235" i="1"/>
  <c r="DZ236" i="1"/>
  <c r="DZ237" i="1"/>
  <c r="DZ238" i="1"/>
  <c r="DZ239" i="1"/>
  <c r="DZ240" i="1"/>
  <c r="DZ241" i="1"/>
  <c r="DZ242" i="1"/>
  <c r="DZ243" i="1"/>
  <c r="DZ244" i="1"/>
  <c r="DZ245" i="1"/>
  <c r="DZ246" i="1"/>
  <c r="DZ247" i="1"/>
  <c r="DZ248" i="1"/>
  <c r="DZ249" i="1"/>
  <c r="DZ250" i="1"/>
  <c r="DZ251" i="1"/>
  <c r="DZ252" i="1"/>
  <c r="DZ253" i="1"/>
  <c r="DZ254" i="1"/>
  <c r="DZ255" i="1"/>
  <c r="DZ256" i="1"/>
  <c r="DZ257" i="1"/>
  <c r="DZ258" i="1"/>
  <c r="DZ259" i="1"/>
  <c r="DZ260" i="1"/>
  <c r="DZ261" i="1"/>
  <c r="DZ262" i="1"/>
  <c r="DZ263" i="1"/>
  <c r="DZ264" i="1"/>
  <c r="DZ265" i="1"/>
  <c r="DZ266" i="1"/>
  <c r="DZ267" i="1"/>
  <c r="DZ268" i="1"/>
  <c r="DZ269" i="1"/>
  <c r="DZ270" i="1"/>
  <c r="DZ271" i="1"/>
  <c r="DZ272" i="1"/>
  <c r="DZ273" i="1"/>
  <c r="DZ274" i="1"/>
  <c r="DZ275" i="1"/>
  <c r="DZ276" i="1"/>
  <c r="DZ277" i="1"/>
  <c r="DZ278" i="1"/>
  <c r="DZ279" i="1"/>
  <c r="DZ280" i="1"/>
  <c r="DZ281" i="1"/>
  <c r="DZ282" i="1"/>
  <c r="DZ283" i="1"/>
  <c r="DZ284" i="1"/>
  <c r="DZ285" i="1"/>
  <c r="DZ286" i="1"/>
  <c r="DZ287" i="1"/>
  <c r="DZ288" i="1"/>
  <c r="DZ289" i="1"/>
  <c r="DZ290" i="1"/>
  <c r="DZ291" i="1"/>
  <c r="DZ292" i="1"/>
  <c r="DZ293" i="1"/>
  <c r="DZ294" i="1"/>
  <c r="DZ295" i="1"/>
  <c r="DZ296" i="1"/>
  <c r="DZ297" i="1"/>
  <c r="DZ298" i="1"/>
  <c r="DZ299" i="1"/>
  <c r="DZ300" i="1"/>
  <c r="DZ301" i="1"/>
  <c r="DZ302" i="1"/>
  <c r="DZ303" i="1"/>
  <c r="DZ304" i="1"/>
  <c r="DZ305" i="1"/>
  <c r="DZ306" i="1"/>
  <c r="DZ307" i="1"/>
  <c r="DZ308" i="1"/>
  <c r="DZ309" i="1"/>
  <c r="DZ310" i="1"/>
  <c r="DZ311" i="1"/>
  <c r="DZ312" i="1"/>
  <c r="DZ313" i="1"/>
  <c r="DZ314" i="1"/>
  <c r="DZ315" i="1"/>
  <c r="DZ316" i="1"/>
  <c r="DZ317" i="1"/>
  <c r="DZ318" i="1"/>
  <c r="DZ319" i="1"/>
  <c r="DZ320" i="1"/>
  <c r="DZ321" i="1"/>
  <c r="DZ322" i="1"/>
  <c r="DZ323" i="1"/>
  <c r="DZ324" i="1"/>
  <c r="DZ325" i="1"/>
  <c r="DZ326" i="1"/>
  <c r="DZ327" i="1"/>
  <c r="DZ328" i="1"/>
  <c r="DZ329" i="1"/>
  <c r="DZ330" i="1"/>
  <c r="DZ331" i="1"/>
  <c r="DZ332" i="1"/>
  <c r="DZ333" i="1"/>
  <c r="DZ334" i="1"/>
  <c r="DZ335" i="1"/>
  <c r="DZ336" i="1"/>
  <c r="DZ337" i="1"/>
  <c r="DZ338" i="1"/>
  <c r="DZ339" i="1"/>
  <c r="DZ340" i="1"/>
  <c r="DZ341" i="1"/>
  <c r="DZ342" i="1"/>
  <c r="DZ343" i="1"/>
  <c r="DZ344" i="1"/>
  <c r="DZ345" i="1"/>
  <c r="DZ346" i="1"/>
  <c r="DZ347" i="1"/>
  <c r="DZ348" i="1"/>
  <c r="DZ349" i="1"/>
  <c r="DZ350" i="1"/>
  <c r="DZ351" i="1"/>
  <c r="DZ352" i="1"/>
  <c r="DZ353" i="1"/>
  <c r="DZ354" i="1"/>
  <c r="DZ355" i="1"/>
  <c r="DZ356" i="1"/>
  <c r="DZ357" i="1"/>
  <c r="DZ358" i="1"/>
  <c r="DZ359" i="1"/>
  <c r="DZ360" i="1"/>
  <c r="DZ361" i="1"/>
  <c r="DZ362" i="1"/>
  <c r="DZ363" i="1"/>
  <c r="DZ364" i="1"/>
  <c r="DZ365" i="1"/>
  <c r="DZ366" i="1"/>
  <c r="DZ367" i="1"/>
  <c r="DZ368" i="1"/>
  <c r="DZ369" i="1"/>
  <c r="DZ370" i="1"/>
  <c r="DZ371" i="1"/>
  <c r="DZ372" i="1"/>
  <c r="DZ373" i="1"/>
  <c r="DZ374" i="1"/>
  <c r="DZ375" i="1"/>
  <c r="DZ376" i="1"/>
  <c r="DZ377" i="1"/>
  <c r="DZ378" i="1"/>
  <c r="DZ379" i="1"/>
  <c r="DZ380" i="1"/>
  <c r="DZ381" i="1"/>
  <c r="DZ382" i="1"/>
  <c r="DZ383" i="1"/>
  <c r="DZ384" i="1"/>
  <c r="DZ385" i="1"/>
  <c r="DZ386" i="1"/>
  <c r="DZ387" i="1"/>
  <c r="DZ388" i="1"/>
  <c r="DZ389" i="1"/>
  <c r="DZ390" i="1"/>
  <c r="DZ391" i="1"/>
  <c r="DZ392" i="1"/>
  <c r="DZ393" i="1"/>
  <c r="DZ394" i="1"/>
  <c r="DZ395" i="1"/>
  <c r="DZ396" i="1"/>
  <c r="DZ397" i="1"/>
  <c r="DZ398" i="1"/>
  <c r="DZ399" i="1"/>
  <c r="DZ400" i="1"/>
  <c r="DZ401" i="1"/>
  <c r="DZ402" i="1"/>
  <c r="DZ403" i="1"/>
  <c r="DZ404" i="1"/>
  <c r="DZ405" i="1"/>
  <c r="DZ406" i="1"/>
  <c r="DZ407" i="1"/>
  <c r="DZ408" i="1"/>
  <c r="DZ409" i="1"/>
  <c r="DZ410" i="1"/>
  <c r="DZ411" i="1"/>
  <c r="DZ412" i="1"/>
  <c r="DZ413" i="1"/>
  <c r="DZ414" i="1"/>
  <c r="DZ415" i="1"/>
  <c r="DZ416" i="1"/>
  <c r="DZ417" i="1"/>
  <c r="DZ418" i="1"/>
  <c r="DZ419" i="1"/>
  <c r="DZ420" i="1"/>
  <c r="DZ421" i="1"/>
  <c r="DZ422" i="1"/>
  <c r="DZ423" i="1"/>
  <c r="DZ424" i="1"/>
  <c r="DZ425" i="1"/>
  <c r="DZ426" i="1"/>
  <c r="DZ427" i="1"/>
  <c r="DZ428" i="1"/>
  <c r="DZ429" i="1"/>
  <c r="DZ430" i="1"/>
  <c r="DZ431" i="1"/>
  <c r="DZ432" i="1"/>
  <c r="DZ433" i="1"/>
  <c r="DZ434" i="1"/>
  <c r="DZ435" i="1"/>
  <c r="DZ436" i="1"/>
  <c r="DZ437" i="1"/>
  <c r="DZ438" i="1"/>
  <c r="DZ439" i="1"/>
  <c r="DZ440" i="1"/>
  <c r="DZ441" i="1"/>
  <c r="DZ442" i="1"/>
  <c r="DZ443" i="1"/>
  <c r="DZ444" i="1"/>
  <c r="DZ445" i="1"/>
  <c r="DZ446" i="1"/>
  <c r="DZ447" i="1"/>
  <c r="DZ448" i="1"/>
  <c r="DZ449" i="1"/>
  <c r="DZ450" i="1"/>
  <c r="DZ451" i="1"/>
  <c r="DZ452" i="1"/>
  <c r="DZ453" i="1"/>
  <c r="DZ454" i="1"/>
  <c r="DZ455" i="1"/>
  <c r="DZ456" i="1"/>
  <c r="DZ457" i="1"/>
  <c r="DZ458" i="1"/>
  <c r="DZ459" i="1"/>
  <c r="DZ460" i="1"/>
  <c r="DZ461" i="1"/>
  <c r="DZ462" i="1"/>
  <c r="DZ463" i="1"/>
  <c r="DZ464" i="1"/>
  <c r="DZ465" i="1"/>
  <c r="DZ466" i="1"/>
  <c r="DZ467" i="1"/>
  <c r="DZ468" i="1"/>
  <c r="DZ469" i="1"/>
  <c r="DZ470" i="1"/>
  <c r="DZ471" i="1"/>
  <c r="DZ472" i="1"/>
  <c r="DZ473" i="1"/>
  <c r="DZ474" i="1"/>
  <c r="DZ475" i="1"/>
  <c r="DZ476" i="1"/>
  <c r="DZ477" i="1"/>
  <c r="DZ478" i="1"/>
  <c r="DZ479" i="1"/>
  <c r="DZ480" i="1"/>
  <c r="DZ481" i="1"/>
  <c r="DZ482" i="1"/>
  <c r="DZ483" i="1"/>
  <c r="DZ484" i="1"/>
  <c r="DZ485" i="1"/>
  <c r="DZ486" i="1"/>
  <c r="DZ487" i="1"/>
  <c r="DZ488" i="1"/>
  <c r="DZ489" i="1"/>
  <c r="DZ490" i="1"/>
  <c r="DZ491" i="1"/>
  <c r="DZ492" i="1"/>
  <c r="DZ493" i="1"/>
  <c r="DZ494" i="1"/>
  <c r="DZ495" i="1"/>
  <c r="DZ496" i="1"/>
  <c r="DZ497" i="1"/>
  <c r="DZ498" i="1"/>
  <c r="DZ499" i="1"/>
  <c r="DZ500" i="1"/>
  <c r="DZ501" i="1"/>
  <c r="DZ502" i="1"/>
  <c r="DZ503" i="1"/>
  <c r="DZ504" i="1"/>
  <c r="DZ505" i="1"/>
  <c r="DZ506" i="1"/>
  <c r="DZ507" i="1"/>
  <c r="DZ508" i="1"/>
  <c r="DZ509" i="1"/>
  <c r="DZ510" i="1"/>
  <c r="DZ511" i="1"/>
  <c r="DZ512" i="1"/>
  <c r="DZ513" i="1"/>
  <c r="DZ514" i="1"/>
  <c r="DZ515" i="1"/>
  <c r="DZ516" i="1"/>
  <c r="DZ517" i="1"/>
  <c r="DZ518" i="1"/>
  <c r="DZ519" i="1"/>
  <c r="DZ520" i="1"/>
  <c r="DZ521" i="1"/>
  <c r="DZ522" i="1"/>
  <c r="DZ523" i="1"/>
  <c r="DZ524" i="1"/>
  <c r="DZ525" i="1"/>
  <c r="DZ526" i="1"/>
  <c r="DZ527" i="1"/>
  <c r="DZ528" i="1"/>
  <c r="DZ529" i="1"/>
  <c r="DZ530" i="1"/>
  <c r="DZ531" i="1"/>
  <c r="DZ532" i="1"/>
  <c r="DZ533" i="1"/>
  <c r="DZ534" i="1"/>
  <c r="DZ535" i="1"/>
  <c r="DZ536" i="1"/>
  <c r="DZ537" i="1"/>
  <c r="DZ538" i="1"/>
  <c r="DZ539" i="1"/>
  <c r="DZ540" i="1"/>
  <c r="DZ541" i="1"/>
  <c r="DZ542" i="1"/>
  <c r="DZ543" i="1"/>
  <c r="DZ544" i="1"/>
  <c r="DZ545" i="1"/>
  <c r="DZ546" i="1"/>
  <c r="DZ547" i="1"/>
  <c r="DZ548" i="1"/>
  <c r="DZ549" i="1"/>
  <c r="DZ550" i="1"/>
  <c r="DZ551" i="1"/>
  <c r="DZ552" i="1"/>
  <c r="DZ553" i="1"/>
  <c r="DZ554" i="1"/>
  <c r="DZ555" i="1"/>
  <c r="DZ556" i="1"/>
  <c r="DZ557" i="1"/>
  <c r="DZ558" i="1"/>
  <c r="DZ559" i="1"/>
  <c r="DZ560" i="1"/>
  <c r="DZ561" i="1"/>
  <c r="DZ562" i="1"/>
  <c r="DZ563" i="1"/>
  <c r="DZ564" i="1"/>
  <c r="DZ565" i="1"/>
  <c r="DZ566" i="1"/>
  <c r="DZ567" i="1"/>
  <c r="DZ568" i="1"/>
  <c r="DZ569" i="1"/>
  <c r="DZ570" i="1"/>
  <c r="DZ571" i="1"/>
  <c r="DZ572" i="1"/>
  <c r="DZ573" i="1"/>
  <c r="DZ574" i="1"/>
  <c r="DZ575" i="1"/>
  <c r="DZ576" i="1"/>
  <c r="DZ577" i="1"/>
  <c r="DZ578" i="1"/>
  <c r="DZ579" i="1"/>
  <c r="DZ580" i="1"/>
  <c r="DZ581" i="1"/>
  <c r="DZ582" i="1"/>
  <c r="DZ583" i="1"/>
  <c r="DZ584" i="1"/>
  <c r="DZ585" i="1"/>
  <c r="DZ586" i="1"/>
  <c r="DZ587" i="1"/>
  <c r="DZ588" i="1"/>
  <c r="DZ589" i="1"/>
  <c r="DZ590" i="1"/>
  <c r="DZ591" i="1"/>
  <c r="DZ592" i="1"/>
  <c r="DZ593" i="1"/>
  <c r="DZ594" i="1"/>
  <c r="DZ595" i="1"/>
  <c r="DZ596" i="1"/>
  <c r="DZ597" i="1"/>
  <c r="DZ598" i="1"/>
  <c r="DZ599" i="1"/>
  <c r="DZ600" i="1"/>
  <c r="DZ601" i="1"/>
  <c r="DZ602" i="1"/>
  <c r="DZ603" i="1"/>
  <c r="DZ604" i="1"/>
  <c r="DZ605" i="1"/>
  <c r="DZ606" i="1"/>
  <c r="DZ607" i="1"/>
  <c r="DZ608" i="1"/>
  <c r="DZ609" i="1"/>
  <c r="DZ610" i="1"/>
  <c r="DZ611" i="1"/>
  <c r="DZ612" i="1"/>
  <c r="DZ613" i="1"/>
  <c r="DZ614" i="1"/>
  <c r="DZ615" i="1"/>
  <c r="DZ616" i="1"/>
  <c r="DZ617" i="1"/>
  <c r="DZ618" i="1"/>
  <c r="DZ619" i="1"/>
  <c r="DZ620" i="1"/>
  <c r="DZ621" i="1"/>
  <c r="DZ622" i="1"/>
  <c r="DZ623" i="1"/>
  <c r="DZ624" i="1"/>
  <c r="DZ625" i="1"/>
  <c r="DZ626" i="1"/>
  <c r="DZ627" i="1"/>
  <c r="DZ628" i="1"/>
  <c r="DZ629" i="1"/>
  <c r="DZ630" i="1"/>
  <c r="DZ631" i="1"/>
  <c r="DZ632" i="1"/>
  <c r="DZ633" i="1"/>
  <c r="DZ634" i="1"/>
  <c r="DZ635" i="1"/>
  <c r="DZ636" i="1"/>
  <c r="DZ637" i="1"/>
  <c r="DZ638" i="1"/>
  <c r="DZ639" i="1"/>
  <c r="DZ640" i="1"/>
  <c r="DZ641" i="1"/>
  <c r="DZ642" i="1"/>
  <c r="DZ643" i="1"/>
  <c r="DZ644" i="1"/>
  <c r="DZ645" i="1"/>
  <c r="DZ646" i="1"/>
  <c r="DZ647" i="1"/>
  <c r="DZ648" i="1"/>
  <c r="DZ649" i="1"/>
  <c r="DZ650" i="1"/>
  <c r="DZ651" i="1"/>
  <c r="DZ652" i="1"/>
  <c r="DZ653" i="1"/>
  <c r="DZ654" i="1"/>
  <c r="DZ655" i="1"/>
  <c r="DZ656" i="1"/>
  <c r="DZ657" i="1"/>
  <c r="DZ658" i="1"/>
  <c r="DZ659" i="1"/>
  <c r="DZ660" i="1"/>
  <c r="DZ661" i="1"/>
  <c r="DZ662" i="1"/>
  <c r="DZ663" i="1"/>
  <c r="DZ664" i="1"/>
  <c r="DZ665" i="1"/>
  <c r="DZ666" i="1"/>
  <c r="DZ667" i="1"/>
  <c r="DZ668" i="1"/>
  <c r="DZ669" i="1"/>
  <c r="DZ670" i="1"/>
  <c r="DZ671" i="1"/>
  <c r="DZ672" i="1"/>
  <c r="DZ673" i="1"/>
  <c r="DZ674" i="1"/>
  <c r="DZ675" i="1"/>
  <c r="DZ676" i="1"/>
  <c r="DZ677" i="1"/>
  <c r="DZ678" i="1"/>
  <c r="DZ679" i="1"/>
  <c r="DZ680" i="1"/>
  <c r="DZ681" i="1"/>
  <c r="DZ682" i="1"/>
  <c r="DZ683" i="1"/>
  <c r="DZ684" i="1"/>
  <c r="DZ685" i="1"/>
  <c r="DZ686" i="1"/>
  <c r="DZ687" i="1"/>
  <c r="DZ688" i="1"/>
  <c r="DZ689" i="1"/>
  <c r="DZ690" i="1"/>
  <c r="DZ691" i="1"/>
  <c r="DZ692" i="1"/>
  <c r="DZ693" i="1"/>
  <c r="DZ694" i="1"/>
  <c r="DZ695" i="1"/>
  <c r="DZ696" i="1"/>
  <c r="DZ697" i="1"/>
  <c r="DZ698" i="1"/>
  <c r="DZ699" i="1"/>
  <c r="DZ700" i="1"/>
  <c r="DZ701" i="1"/>
  <c r="DZ702" i="1"/>
  <c r="DZ703" i="1"/>
  <c r="DZ704" i="1"/>
  <c r="DZ705" i="1"/>
  <c r="DZ706" i="1"/>
  <c r="DZ707" i="1"/>
  <c r="DZ708" i="1"/>
  <c r="DZ709" i="1"/>
  <c r="DZ710" i="1"/>
  <c r="DZ711" i="1"/>
  <c r="DZ712" i="1"/>
  <c r="DZ713" i="1"/>
  <c r="DZ714" i="1"/>
  <c r="DZ715" i="1"/>
  <c r="DZ716" i="1"/>
  <c r="DZ717" i="1"/>
  <c r="DZ718" i="1"/>
  <c r="DZ719" i="1"/>
  <c r="DZ720" i="1"/>
  <c r="DZ721" i="1"/>
  <c r="DZ722" i="1"/>
  <c r="DZ723" i="1"/>
  <c r="DZ724" i="1"/>
  <c r="DZ725" i="1"/>
  <c r="DZ726" i="1"/>
  <c r="DZ727" i="1"/>
  <c r="DZ728" i="1"/>
  <c r="DZ729" i="1"/>
  <c r="DZ730" i="1"/>
  <c r="DZ731" i="1"/>
  <c r="DZ732" i="1"/>
  <c r="DZ733" i="1"/>
  <c r="DZ734" i="1"/>
  <c r="DZ735" i="1"/>
  <c r="DZ736" i="1"/>
  <c r="DZ737" i="1"/>
  <c r="DZ738" i="1"/>
  <c r="DZ739" i="1"/>
  <c r="DZ740" i="1"/>
  <c r="DZ741" i="1"/>
  <c r="DZ742" i="1"/>
  <c r="DZ743" i="1"/>
  <c r="DZ744" i="1"/>
  <c r="DZ745" i="1"/>
  <c r="DZ746" i="1"/>
  <c r="DZ747" i="1"/>
  <c r="DZ748" i="1"/>
  <c r="DZ749" i="1"/>
  <c r="DZ750" i="1"/>
  <c r="DZ751" i="1"/>
  <c r="DZ752" i="1"/>
  <c r="DZ753" i="1"/>
  <c r="DZ754" i="1"/>
  <c r="DZ755" i="1"/>
  <c r="DZ756" i="1"/>
  <c r="DZ757" i="1"/>
  <c r="DZ758" i="1"/>
  <c r="DZ759" i="1"/>
  <c r="DZ760" i="1"/>
  <c r="DZ761" i="1"/>
  <c r="DZ762" i="1"/>
  <c r="DZ763" i="1"/>
  <c r="DZ764" i="1"/>
  <c r="DZ765" i="1"/>
  <c r="DZ766" i="1"/>
  <c r="DZ767" i="1"/>
  <c r="DZ768" i="1"/>
  <c r="DZ769" i="1"/>
  <c r="DZ770" i="1"/>
  <c r="DZ771" i="1"/>
  <c r="DZ772" i="1"/>
  <c r="DZ773" i="1"/>
  <c r="DZ774" i="1"/>
  <c r="DZ775" i="1"/>
  <c r="DZ776" i="1"/>
  <c r="DZ777" i="1"/>
  <c r="DZ778" i="1"/>
  <c r="DZ779" i="1"/>
  <c r="DZ780" i="1"/>
  <c r="DZ781" i="1"/>
  <c r="DZ782" i="1"/>
  <c r="DZ783" i="1"/>
  <c r="DZ784" i="1"/>
  <c r="DZ785" i="1"/>
  <c r="DZ786" i="1"/>
  <c r="DZ787" i="1"/>
  <c r="DZ788" i="1"/>
  <c r="DZ789" i="1"/>
  <c r="DZ790" i="1"/>
  <c r="DZ791" i="1"/>
  <c r="DZ792" i="1"/>
  <c r="DZ793" i="1"/>
  <c r="DZ794" i="1"/>
  <c r="DZ795" i="1"/>
  <c r="DZ796" i="1"/>
  <c r="DZ797" i="1"/>
  <c r="DZ798" i="1"/>
  <c r="DZ799" i="1"/>
  <c r="DZ800" i="1"/>
  <c r="DZ801" i="1"/>
  <c r="DZ802" i="1"/>
  <c r="DZ803" i="1"/>
  <c r="DZ804" i="1"/>
  <c r="DZ805" i="1"/>
  <c r="DZ806" i="1"/>
  <c r="DZ807" i="1"/>
  <c r="DZ808" i="1"/>
  <c r="DZ809" i="1"/>
  <c r="DZ810" i="1"/>
  <c r="DZ811" i="1"/>
  <c r="DZ812" i="1"/>
  <c r="DZ813" i="1"/>
  <c r="DZ814" i="1"/>
  <c r="DZ815" i="1"/>
  <c r="DZ816" i="1"/>
  <c r="DZ817" i="1"/>
  <c r="DZ818" i="1"/>
  <c r="DZ819" i="1"/>
  <c r="DZ820" i="1"/>
  <c r="DZ821" i="1"/>
  <c r="DZ822" i="1"/>
  <c r="DZ823" i="1"/>
  <c r="DZ824" i="1"/>
  <c r="DZ825" i="1"/>
  <c r="DZ826" i="1"/>
  <c r="DZ827" i="1"/>
  <c r="DZ828" i="1"/>
  <c r="DZ829" i="1"/>
  <c r="DZ830" i="1"/>
  <c r="DZ831" i="1"/>
  <c r="DZ832" i="1"/>
  <c r="DZ833" i="1"/>
  <c r="DZ834" i="1"/>
  <c r="DZ835" i="1"/>
  <c r="DZ836" i="1"/>
  <c r="DZ837" i="1"/>
  <c r="DZ838" i="1"/>
  <c r="DZ839" i="1"/>
  <c r="DZ840" i="1"/>
  <c r="DZ841" i="1"/>
  <c r="DZ842" i="1"/>
  <c r="DZ843" i="1"/>
  <c r="DZ844" i="1"/>
  <c r="DZ845" i="1"/>
  <c r="DZ846" i="1"/>
  <c r="DZ847" i="1"/>
  <c r="DZ848" i="1"/>
  <c r="DZ849" i="1"/>
  <c r="DZ850" i="1"/>
  <c r="DZ851" i="1"/>
  <c r="DZ852" i="1"/>
  <c r="DZ853" i="1"/>
  <c r="DZ854" i="1"/>
  <c r="DZ855" i="1"/>
  <c r="DZ856" i="1"/>
  <c r="DZ857" i="1"/>
  <c r="DZ858" i="1"/>
  <c r="DZ859" i="1"/>
  <c r="DZ860" i="1"/>
  <c r="DZ861" i="1"/>
  <c r="DZ862" i="1"/>
  <c r="DZ863" i="1"/>
  <c r="DZ864" i="1"/>
  <c r="DZ865" i="1"/>
  <c r="DZ866" i="1"/>
  <c r="DZ867" i="1"/>
  <c r="DZ868" i="1"/>
  <c r="DZ869" i="1"/>
  <c r="DZ870" i="1"/>
  <c r="DZ871" i="1"/>
  <c r="DZ872" i="1"/>
  <c r="DZ873" i="1"/>
  <c r="DZ874" i="1"/>
  <c r="DZ875" i="1"/>
  <c r="DZ876" i="1"/>
  <c r="DZ877" i="1"/>
  <c r="DZ878" i="1"/>
  <c r="DZ879" i="1"/>
  <c r="DZ880" i="1"/>
  <c r="DZ881" i="1"/>
  <c r="DZ882" i="1"/>
  <c r="DZ883" i="1"/>
  <c r="DZ884" i="1"/>
  <c r="DZ885" i="1"/>
  <c r="DZ886" i="1"/>
  <c r="DZ887" i="1"/>
  <c r="DZ888" i="1"/>
  <c r="DZ889" i="1"/>
  <c r="DZ890" i="1"/>
  <c r="DZ891" i="1"/>
  <c r="DZ892" i="1"/>
  <c r="DZ893" i="1"/>
  <c r="DZ894" i="1"/>
  <c r="DZ895" i="1"/>
  <c r="DZ896" i="1"/>
  <c r="DZ897" i="1"/>
  <c r="DZ898" i="1"/>
  <c r="DZ899" i="1"/>
  <c r="DZ900" i="1"/>
  <c r="DZ901" i="1"/>
  <c r="DZ902" i="1"/>
  <c r="DZ903" i="1"/>
  <c r="DZ904" i="1"/>
  <c r="DZ905" i="1"/>
  <c r="DZ906" i="1"/>
  <c r="DZ907" i="1"/>
  <c r="DZ908" i="1"/>
  <c r="DZ909" i="1"/>
  <c r="DZ910" i="1"/>
  <c r="DZ911" i="1"/>
  <c r="DZ912" i="1"/>
  <c r="DZ913" i="1"/>
  <c r="DZ914" i="1"/>
  <c r="DZ915" i="1"/>
  <c r="DZ916" i="1"/>
  <c r="DZ917" i="1"/>
  <c r="DZ918" i="1"/>
  <c r="DZ919" i="1"/>
  <c r="DZ920" i="1"/>
  <c r="DZ921" i="1"/>
  <c r="DZ922" i="1"/>
  <c r="DZ923" i="1"/>
  <c r="DZ924" i="1"/>
  <c r="DZ925" i="1"/>
  <c r="DZ926" i="1"/>
  <c r="DZ927" i="1"/>
  <c r="DZ928" i="1"/>
  <c r="DZ929" i="1"/>
  <c r="DZ930" i="1"/>
  <c r="DZ931" i="1"/>
  <c r="DZ932" i="1"/>
  <c r="DZ933" i="1"/>
  <c r="DZ934" i="1"/>
  <c r="DZ935" i="1"/>
  <c r="DZ936" i="1"/>
  <c r="DZ937" i="1"/>
  <c r="DZ938" i="1"/>
  <c r="DZ939" i="1"/>
  <c r="DZ940" i="1"/>
  <c r="DZ941" i="1"/>
  <c r="DZ942" i="1"/>
  <c r="DZ943" i="1"/>
  <c r="DZ944" i="1"/>
  <c r="DZ945" i="1"/>
  <c r="DZ946" i="1"/>
  <c r="DZ947" i="1"/>
  <c r="DZ948" i="1"/>
  <c r="DZ949" i="1"/>
  <c r="DZ950" i="1"/>
  <c r="DZ951" i="1"/>
  <c r="DZ952" i="1"/>
  <c r="DZ953" i="1"/>
  <c r="DZ954" i="1"/>
  <c r="DZ955" i="1"/>
  <c r="DZ956" i="1"/>
  <c r="DZ957" i="1"/>
  <c r="DZ958" i="1"/>
  <c r="DZ959" i="1"/>
  <c r="DZ960" i="1"/>
  <c r="DZ961" i="1"/>
  <c r="DZ962" i="1"/>
  <c r="DZ963" i="1"/>
  <c r="DZ964" i="1"/>
  <c r="DZ965" i="1"/>
  <c r="DZ966" i="1"/>
  <c r="DZ967" i="1"/>
  <c r="DZ968" i="1"/>
  <c r="DZ969" i="1"/>
  <c r="DZ970" i="1"/>
  <c r="DZ971" i="1"/>
  <c r="DZ972" i="1"/>
  <c r="DZ973" i="1"/>
  <c r="DZ974" i="1"/>
  <c r="DZ975" i="1"/>
  <c r="DZ976" i="1"/>
  <c r="DZ977" i="1"/>
  <c r="DZ978" i="1"/>
  <c r="DZ979" i="1"/>
  <c r="DZ980" i="1"/>
  <c r="DZ981" i="1"/>
  <c r="DZ982" i="1"/>
  <c r="DZ983" i="1"/>
  <c r="DZ984" i="1"/>
  <c r="DZ985" i="1"/>
  <c r="DZ986" i="1"/>
  <c r="DZ987" i="1"/>
  <c r="DZ988" i="1"/>
  <c r="DZ989" i="1"/>
  <c r="DZ990" i="1"/>
  <c r="DZ991" i="1"/>
  <c r="DZ992" i="1"/>
  <c r="DZ993" i="1"/>
  <c r="DZ994" i="1"/>
  <c r="DZ995" i="1"/>
  <c r="DZ996" i="1"/>
  <c r="DZ997" i="1"/>
  <c r="DZ998" i="1"/>
  <c r="DZ999" i="1"/>
  <c r="DZ1000" i="1"/>
  <c r="DZ1001" i="1"/>
  <c r="DZ1002" i="1"/>
  <c r="DZ1003" i="1"/>
  <c r="DZ1004" i="1"/>
  <c r="DZ1005" i="1"/>
  <c r="DY6" i="1"/>
  <c r="DY7" i="1"/>
  <c r="DY8" i="1"/>
  <c r="DY9" i="1"/>
  <c r="DY10" i="1"/>
  <c r="DY11" i="1"/>
  <c r="DY12" i="1"/>
  <c r="DY13" i="1"/>
  <c r="DY14" i="1"/>
  <c r="DY15" i="1"/>
  <c r="DY16" i="1"/>
  <c r="DY17" i="1"/>
  <c r="DY18" i="1"/>
  <c r="DY19" i="1"/>
  <c r="DY20" i="1"/>
  <c r="DY21" i="1"/>
  <c r="DY22" i="1"/>
  <c r="DY23" i="1"/>
  <c r="DY24" i="1"/>
  <c r="DY25" i="1"/>
  <c r="DY26" i="1"/>
  <c r="DY27" i="1"/>
  <c r="DY28" i="1"/>
  <c r="DY29" i="1"/>
  <c r="DY30" i="1"/>
  <c r="DY31" i="1"/>
  <c r="DY32" i="1"/>
  <c r="DY33" i="1"/>
  <c r="DY34" i="1"/>
  <c r="DY35" i="1"/>
  <c r="DY36" i="1"/>
  <c r="DY37" i="1"/>
  <c r="DY38" i="1"/>
  <c r="DY39" i="1"/>
  <c r="DY40" i="1"/>
  <c r="DY41" i="1"/>
  <c r="DY42" i="1"/>
  <c r="DY43" i="1"/>
  <c r="DY44" i="1"/>
  <c r="DY45" i="1"/>
  <c r="DY46" i="1"/>
  <c r="DY47" i="1"/>
  <c r="DY48" i="1"/>
  <c r="DY49" i="1"/>
  <c r="DY50" i="1"/>
  <c r="DY51" i="1"/>
  <c r="DY52" i="1"/>
  <c r="DY53" i="1"/>
  <c r="DY54" i="1"/>
  <c r="DY55" i="1"/>
  <c r="DY56" i="1"/>
  <c r="DY57" i="1"/>
  <c r="DY58" i="1"/>
  <c r="DY59" i="1"/>
  <c r="DY60" i="1"/>
  <c r="DY61" i="1"/>
  <c r="DY62" i="1"/>
  <c r="DY63" i="1"/>
  <c r="DY64" i="1"/>
  <c r="DY65" i="1"/>
  <c r="DY66" i="1"/>
  <c r="DY67" i="1"/>
  <c r="DY68" i="1"/>
  <c r="DY69" i="1"/>
  <c r="DY70" i="1"/>
  <c r="DY71" i="1"/>
  <c r="DY72" i="1"/>
  <c r="DY73" i="1"/>
  <c r="DY74" i="1"/>
  <c r="DY75" i="1"/>
  <c r="DY76" i="1"/>
  <c r="DY77" i="1"/>
  <c r="DY78" i="1"/>
  <c r="DY79" i="1"/>
  <c r="DY80" i="1"/>
  <c r="DY81" i="1"/>
  <c r="DY82" i="1"/>
  <c r="DY83" i="1"/>
  <c r="DY84" i="1"/>
  <c r="DY85" i="1"/>
  <c r="DY86" i="1"/>
  <c r="DY87" i="1"/>
  <c r="DY88" i="1"/>
  <c r="DY89" i="1"/>
  <c r="DY90" i="1"/>
  <c r="DY91" i="1"/>
  <c r="DY92" i="1"/>
  <c r="DY93" i="1"/>
  <c r="DY94" i="1"/>
  <c r="DY95" i="1"/>
  <c r="DY96" i="1"/>
  <c r="DY97" i="1"/>
  <c r="DY98" i="1"/>
  <c r="DY99" i="1"/>
  <c r="DY100" i="1"/>
  <c r="DY101" i="1"/>
  <c r="DY102" i="1"/>
  <c r="DY103" i="1"/>
  <c r="DY104" i="1"/>
  <c r="DY105" i="1"/>
  <c r="DY106" i="1"/>
  <c r="DY107" i="1"/>
  <c r="DY108" i="1"/>
  <c r="DY109" i="1"/>
  <c r="DY110" i="1"/>
  <c r="DY111" i="1"/>
  <c r="DY112" i="1"/>
  <c r="DY113" i="1"/>
  <c r="DY114" i="1"/>
  <c r="DY115" i="1"/>
  <c r="DY116" i="1"/>
  <c r="DY117" i="1"/>
  <c r="DY118" i="1"/>
  <c r="DY119" i="1"/>
  <c r="DY120" i="1"/>
  <c r="DY121" i="1"/>
  <c r="DY122" i="1"/>
  <c r="DY123" i="1"/>
  <c r="DY124" i="1"/>
  <c r="DY125" i="1"/>
  <c r="DY126" i="1"/>
  <c r="DY127" i="1"/>
  <c r="DY128" i="1"/>
  <c r="DY129" i="1"/>
  <c r="DY130" i="1"/>
  <c r="DY131" i="1"/>
  <c r="DY132" i="1"/>
  <c r="DY133" i="1"/>
  <c r="DY134" i="1"/>
  <c r="DY135" i="1"/>
  <c r="DY136" i="1"/>
  <c r="DY137" i="1"/>
  <c r="DY138" i="1"/>
  <c r="DY139" i="1"/>
  <c r="DY140" i="1"/>
  <c r="DY141" i="1"/>
  <c r="DY142" i="1"/>
  <c r="DY143" i="1"/>
  <c r="DY144" i="1"/>
  <c r="DY145" i="1"/>
  <c r="DY146" i="1"/>
  <c r="DY147" i="1"/>
  <c r="DY148" i="1"/>
  <c r="DY149" i="1"/>
  <c r="DY150" i="1"/>
  <c r="DY151" i="1"/>
  <c r="DY152" i="1"/>
  <c r="DY153" i="1"/>
  <c r="DY154" i="1"/>
  <c r="DY155" i="1"/>
  <c r="DY156" i="1"/>
  <c r="DY157" i="1"/>
  <c r="DY158" i="1"/>
  <c r="DY159" i="1"/>
  <c r="DY160" i="1"/>
  <c r="DY161" i="1"/>
  <c r="DY162" i="1"/>
  <c r="DY163" i="1"/>
  <c r="DY164" i="1"/>
  <c r="DY165" i="1"/>
  <c r="DY166" i="1"/>
  <c r="DY167" i="1"/>
  <c r="DY168" i="1"/>
  <c r="DY169" i="1"/>
  <c r="DY170" i="1"/>
  <c r="DY171" i="1"/>
  <c r="DY172" i="1"/>
  <c r="DY173" i="1"/>
  <c r="DY174" i="1"/>
  <c r="DY175" i="1"/>
  <c r="DY176" i="1"/>
  <c r="DY177" i="1"/>
  <c r="DY178" i="1"/>
  <c r="DY179" i="1"/>
  <c r="DY180" i="1"/>
  <c r="DY181" i="1"/>
  <c r="DY182" i="1"/>
  <c r="DY183" i="1"/>
  <c r="DY184" i="1"/>
  <c r="DY185" i="1"/>
  <c r="DY186" i="1"/>
  <c r="DY187" i="1"/>
  <c r="DY188" i="1"/>
  <c r="DY189" i="1"/>
  <c r="DY190" i="1"/>
  <c r="DY191" i="1"/>
  <c r="DY192" i="1"/>
  <c r="DY193" i="1"/>
  <c r="DY194" i="1"/>
  <c r="DY195" i="1"/>
  <c r="DY196" i="1"/>
  <c r="DY197" i="1"/>
  <c r="DY198" i="1"/>
  <c r="DY199" i="1"/>
  <c r="DY200" i="1"/>
  <c r="DY201" i="1"/>
  <c r="DY202" i="1"/>
  <c r="DY203" i="1"/>
  <c r="DY204" i="1"/>
  <c r="DY205" i="1"/>
  <c r="DY206" i="1"/>
  <c r="DY207" i="1"/>
  <c r="DY208" i="1"/>
  <c r="DY209" i="1"/>
  <c r="DY210" i="1"/>
  <c r="DY211" i="1"/>
  <c r="DY212" i="1"/>
  <c r="DY213" i="1"/>
  <c r="DY214" i="1"/>
  <c r="DY215" i="1"/>
  <c r="DY216" i="1"/>
  <c r="DY217" i="1"/>
  <c r="DY218" i="1"/>
  <c r="DY219" i="1"/>
  <c r="DY220" i="1"/>
  <c r="DY221" i="1"/>
  <c r="DY222" i="1"/>
  <c r="DY223" i="1"/>
  <c r="DY224" i="1"/>
  <c r="DY225" i="1"/>
  <c r="DY226" i="1"/>
  <c r="DY227" i="1"/>
  <c r="DY228" i="1"/>
  <c r="DY229" i="1"/>
  <c r="DY230" i="1"/>
  <c r="DY231" i="1"/>
  <c r="DY232" i="1"/>
  <c r="DY233" i="1"/>
  <c r="DY234" i="1"/>
  <c r="DY235" i="1"/>
  <c r="DY236" i="1"/>
  <c r="DY237" i="1"/>
  <c r="DY238" i="1"/>
  <c r="DY239" i="1"/>
  <c r="DY240" i="1"/>
  <c r="DY241" i="1"/>
  <c r="DY242" i="1"/>
  <c r="DY243" i="1"/>
  <c r="DY244" i="1"/>
  <c r="DY245" i="1"/>
  <c r="DY246" i="1"/>
  <c r="DY247" i="1"/>
  <c r="DY248" i="1"/>
  <c r="DY249" i="1"/>
  <c r="DY250" i="1"/>
  <c r="DY251" i="1"/>
  <c r="DY252" i="1"/>
  <c r="DY253" i="1"/>
  <c r="DY254" i="1"/>
  <c r="DY255" i="1"/>
  <c r="DY256" i="1"/>
  <c r="DY257" i="1"/>
  <c r="DY258" i="1"/>
  <c r="DY259" i="1"/>
  <c r="DY260" i="1"/>
  <c r="DY261" i="1"/>
  <c r="DY262" i="1"/>
  <c r="DY263" i="1"/>
  <c r="DY264" i="1"/>
  <c r="DY265" i="1"/>
  <c r="DY266" i="1"/>
  <c r="DY267" i="1"/>
  <c r="DY268" i="1"/>
  <c r="DY269" i="1"/>
  <c r="DY270" i="1"/>
  <c r="DY271" i="1"/>
  <c r="DY272" i="1"/>
  <c r="DY273" i="1"/>
  <c r="DY274" i="1"/>
  <c r="DY275" i="1"/>
  <c r="DY276" i="1"/>
  <c r="DY277" i="1"/>
  <c r="DY278" i="1"/>
  <c r="DY279" i="1"/>
  <c r="DY280" i="1"/>
  <c r="DY281" i="1"/>
  <c r="DY282" i="1"/>
  <c r="DY283" i="1"/>
  <c r="DY284" i="1"/>
  <c r="DY285" i="1"/>
  <c r="DY286" i="1"/>
  <c r="DY287" i="1"/>
  <c r="DY288" i="1"/>
  <c r="DY289" i="1"/>
  <c r="DY290" i="1"/>
  <c r="DY291" i="1"/>
  <c r="DY292" i="1"/>
  <c r="DY293" i="1"/>
  <c r="DY294" i="1"/>
  <c r="DY295" i="1"/>
  <c r="DY296" i="1"/>
  <c r="DY297" i="1"/>
  <c r="DY298" i="1"/>
  <c r="DY299" i="1"/>
  <c r="DY300" i="1"/>
  <c r="DY301" i="1"/>
  <c r="DY302" i="1"/>
  <c r="DY303" i="1"/>
  <c r="DY304" i="1"/>
  <c r="DY305" i="1"/>
  <c r="DY306" i="1"/>
  <c r="DY307" i="1"/>
  <c r="DY308" i="1"/>
  <c r="DY309" i="1"/>
  <c r="DY310" i="1"/>
  <c r="DY311" i="1"/>
  <c r="DY312" i="1"/>
  <c r="DY313" i="1"/>
  <c r="DY314" i="1"/>
  <c r="DY315" i="1"/>
  <c r="DY316" i="1"/>
  <c r="DY317" i="1"/>
  <c r="DY318" i="1"/>
  <c r="DY319" i="1"/>
  <c r="DY320" i="1"/>
  <c r="DY321" i="1"/>
  <c r="DY322" i="1"/>
  <c r="DY323" i="1"/>
  <c r="DY324" i="1"/>
  <c r="DY325" i="1"/>
  <c r="DY326" i="1"/>
  <c r="DY327" i="1"/>
  <c r="DY328" i="1"/>
  <c r="DY329" i="1"/>
  <c r="DY330" i="1"/>
  <c r="DY331" i="1"/>
  <c r="DY332" i="1"/>
  <c r="DY333" i="1"/>
  <c r="DY334" i="1"/>
  <c r="DY335" i="1"/>
  <c r="DY336" i="1"/>
  <c r="DY337" i="1"/>
  <c r="DY338" i="1"/>
  <c r="DY339" i="1"/>
  <c r="DY340" i="1"/>
  <c r="DY341" i="1"/>
  <c r="DY342" i="1"/>
  <c r="DY343" i="1"/>
  <c r="DY344" i="1"/>
  <c r="DY345" i="1"/>
  <c r="DY346" i="1"/>
  <c r="DY347" i="1"/>
  <c r="DY348" i="1"/>
  <c r="DY349" i="1"/>
  <c r="DY350" i="1"/>
  <c r="DY351" i="1"/>
  <c r="DY352" i="1"/>
  <c r="DY353" i="1"/>
  <c r="DY354" i="1"/>
  <c r="DY355" i="1"/>
  <c r="DY356" i="1"/>
  <c r="DY357" i="1"/>
  <c r="DY358" i="1"/>
  <c r="DY359" i="1"/>
  <c r="DY360" i="1"/>
  <c r="DY361" i="1"/>
  <c r="DY362" i="1"/>
  <c r="DY363" i="1"/>
  <c r="DY364" i="1"/>
  <c r="DY365" i="1"/>
  <c r="DY366" i="1"/>
  <c r="DY367" i="1"/>
  <c r="DY368" i="1"/>
  <c r="DY369" i="1"/>
  <c r="DY370" i="1"/>
  <c r="DY371" i="1"/>
  <c r="DY372" i="1"/>
  <c r="DY373" i="1"/>
  <c r="DY374" i="1"/>
  <c r="DY375" i="1"/>
  <c r="DY376" i="1"/>
  <c r="DY377" i="1"/>
  <c r="DY378" i="1"/>
  <c r="DY379" i="1"/>
  <c r="DY380" i="1"/>
  <c r="DY381" i="1"/>
  <c r="DY382" i="1"/>
  <c r="DY383" i="1"/>
  <c r="DY384" i="1"/>
  <c r="DY385" i="1"/>
  <c r="DY386" i="1"/>
  <c r="DY387" i="1"/>
  <c r="DY388" i="1"/>
  <c r="DY389" i="1"/>
  <c r="DY390" i="1"/>
  <c r="DY391" i="1"/>
  <c r="DY392" i="1"/>
  <c r="DY393" i="1"/>
  <c r="DY394" i="1"/>
  <c r="DY395" i="1"/>
  <c r="DY396" i="1"/>
  <c r="DY397" i="1"/>
  <c r="DY398" i="1"/>
  <c r="DY399" i="1"/>
  <c r="DY400" i="1"/>
  <c r="DY401" i="1"/>
  <c r="DY402" i="1"/>
  <c r="DY403" i="1"/>
  <c r="DY404" i="1"/>
  <c r="DY405" i="1"/>
  <c r="DY406" i="1"/>
  <c r="DY407" i="1"/>
  <c r="DY408" i="1"/>
  <c r="DY409" i="1"/>
  <c r="DY410" i="1"/>
  <c r="DY411" i="1"/>
  <c r="DY412" i="1"/>
  <c r="DY413" i="1"/>
  <c r="DY414" i="1"/>
  <c r="DY415" i="1"/>
  <c r="DY416" i="1"/>
  <c r="DY417" i="1"/>
  <c r="DY418" i="1"/>
  <c r="DY419" i="1"/>
  <c r="DY420" i="1"/>
  <c r="DY421" i="1"/>
  <c r="DY422" i="1"/>
  <c r="DY423" i="1"/>
  <c r="DY424" i="1"/>
  <c r="DY425" i="1"/>
  <c r="DY426" i="1"/>
  <c r="DY427" i="1"/>
  <c r="DY428" i="1"/>
  <c r="DY429" i="1"/>
  <c r="DY430" i="1"/>
  <c r="DY431" i="1"/>
  <c r="DY432" i="1"/>
  <c r="DY433" i="1"/>
  <c r="DY434" i="1"/>
  <c r="DY435" i="1"/>
  <c r="DY436" i="1"/>
  <c r="DY437" i="1"/>
  <c r="DY438" i="1"/>
  <c r="DY439" i="1"/>
  <c r="DY440" i="1"/>
  <c r="DY441" i="1"/>
  <c r="DY442" i="1"/>
  <c r="DY443" i="1"/>
  <c r="DY444" i="1"/>
  <c r="DY445" i="1"/>
  <c r="DY446" i="1"/>
  <c r="DY447" i="1"/>
  <c r="DY448" i="1"/>
  <c r="DY449" i="1"/>
  <c r="DY450" i="1"/>
  <c r="DY451" i="1"/>
  <c r="DY452" i="1"/>
  <c r="DY453" i="1"/>
  <c r="DY454" i="1"/>
  <c r="DY455" i="1"/>
  <c r="DY456" i="1"/>
  <c r="DY457" i="1"/>
  <c r="DY458" i="1"/>
  <c r="DY459" i="1"/>
  <c r="DY460" i="1"/>
  <c r="DY461" i="1"/>
  <c r="DY462" i="1"/>
  <c r="DY463" i="1"/>
  <c r="DY464" i="1"/>
  <c r="DY465" i="1"/>
  <c r="DY466" i="1"/>
  <c r="DY467" i="1"/>
  <c r="DY468" i="1"/>
  <c r="DY469" i="1"/>
  <c r="DY470" i="1"/>
  <c r="DY471" i="1"/>
  <c r="DY472" i="1"/>
  <c r="DY473" i="1"/>
  <c r="DY474" i="1"/>
  <c r="DY475" i="1"/>
  <c r="DY476" i="1"/>
  <c r="DY477" i="1"/>
  <c r="DY478" i="1"/>
  <c r="DY479" i="1"/>
  <c r="DY480" i="1"/>
  <c r="DY481" i="1"/>
  <c r="DY482" i="1"/>
  <c r="DY483" i="1"/>
  <c r="DY484" i="1"/>
  <c r="DY485" i="1"/>
  <c r="DY486" i="1"/>
  <c r="DY487" i="1"/>
  <c r="DY488" i="1"/>
  <c r="DY489" i="1"/>
  <c r="DY490" i="1"/>
  <c r="DY491" i="1"/>
  <c r="DY492" i="1"/>
  <c r="DY493" i="1"/>
  <c r="DY494" i="1"/>
  <c r="DY495" i="1"/>
  <c r="DY496" i="1"/>
  <c r="DY497" i="1"/>
  <c r="DY498" i="1"/>
  <c r="DY499" i="1"/>
  <c r="DY500" i="1"/>
  <c r="DY501" i="1"/>
  <c r="DY502" i="1"/>
  <c r="DY503" i="1"/>
  <c r="DY504" i="1"/>
  <c r="DY505" i="1"/>
  <c r="DY506" i="1"/>
  <c r="DY507" i="1"/>
  <c r="DY508" i="1"/>
  <c r="DY509" i="1"/>
  <c r="DY510" i="1"/>
  <c r="DY511" i="1"/>
  <c r="DY512" i="1"/>
  <c r="DY513" i="1"/>
  <c r="DY514" i="1"/>
  <c r="DY515" i="1"/>
  <c r="DY516" i="1"/>
  <c r="DY517" i="1"/>
  <c r="DY518" i="1"/>
  <c r="DY519" i="1"/>
  <c r="DY520" i="1"/>
  <c r="DY521" i="1"/>
  <c r="DY522" i="1"/>
  <c r="DY523" i="1"/>
  <c r="DY524" i="1"/>
  <c r="DY525" i="1"/>
  <c r="DY526" i="1"/>
  <c r="DY527" i="1"/>
  <c r="DY528" i="1"/>
  <c r="DY529" i="1"/>
  <c r="DY530" i="1"/>
  <c r="DY531" i="1"/>
  <c r="DY532" i="1"/>
  <c r="DY533" i="1"/>
  <c r="DY534" i="1"/>
  <c r="DY535" i="1"/>
  <c r="DY536" i="1"/>
  <c r="DY537" i="1"/>
  <c r="DY538" i="1"/>
  <c r="DY539" i="1"/>
  <c r="DY540" i="1"/>
  <c r="DY541" i="1"/>
  <c r="DY542" i="1"/>
  <c r="DY543" i="1"/>
  <c r="DY544" i="1"/>
  <c r="DY545" i="1"/>
  <c r="DY546" i="1"/>
  <c r="DY547" i="1"/>
  <c r="DY548" i="1"/>
  <c r="DY549" i="1"/>
  <c r="DY550" i="1"/>
  <c r="DY551" i="1"/>
  <c r="DY552" i="1"/>
  <c r="DY553" i="1"/>
  <c r="DY554" i="1"/>
  <c r="DY555" i="1"/>
  <c r="DY556" i="1"/>
  <c r="DY557" i="1"/>
  <c r="DY558" i="1"/>
  <c r="DY559" i="1"/>
  <c r="DY560" i="1"/>
  <c r="DY561" i="1"/>
  <c r="DY562" i="1"/>
  <c r="DY563" i="1"/>
  <c r="DY564" i="1"/>
  <c r="DY565" i="1"/>
  <c r="DY566" i="1"/>
  <c r="DY567" i="1"/>
  <c r="DY568" i="1"/>
  <c r="DY569" i="1"/>
  <c r="DY570" i="1"/>
  <c r="DY571" i="1"/>
  <c r="DY572" i="1"/>
  <c r="DY573" i="1"/>
  <c r="DY574" i="1"/>
  <c r="DY575" i="1"/>
  <c r="DY576" i="1"/>
  <c r="DY577" i="1"/>
  <c r="DY578" i="1"/>
  <c r="DY579" i="1"/>
  <c r="DY580" i="1"/>
  <c r="DY581" i="1"/>
  <c r="DY582" i="1"/>
  <c r="DY583" i="1"/>
  <c r="DY584" i="1"/>
  <c r="DY585" i="1"/>
  <c r="DY586" i="1"/>
  <c r="DY587" i="1"/>
  <c r="DY588" i="1"/>
  <c r="DY589" i="1"/>
  <c r="DY590" i="1"/>
  <c r="DY591" i="1"/>
  <c r="DY592" i="1"/>
  <c r="DY593" i="1"/>
  <c r="DY594" i="1"/>
  <c r="DY595" i="1"/>
  <c r="DY596" i="1"/>
  <c r="DY597" i="1"/>
  <c r="DY598" i="1"/>
  <c r="DY599" i="1"/>
  <c r="DY600" i="1"/>
  <c r="DY601" i="1"/>
  <c r="DY602" i="1"/>
  <c r="DY603" i="1"/>
  <c r="DY604" i="1"/>
  <c r="DY605" i="1"/>
  <c r="DY606" i="1"/>
  <c r="DY607" i="1"/>
  <c r="DY608" i="1"/>
  <c r="DY609" i="1"/>
  <c r="DY610" i="1"/>
  <c r="DY611" i="1"/>
  <c r="DY612" i="1"/>
  <c r="DY613" i="1"/>
  <c r="DY614" i="1"/>
  <c r="DY615" i="1"/>
  <c r="DY616" i="1"/>
  <c r="DY617" i="1"/>
  <c r="DY618" i="1"/>
  <c r="DY619" i="1"/>
  <c r="DY620" i="1"/>
  <c r="DY621" i="1"/>
  <c r="DY622" i="1"/>
  <c r="DY623" i="1"/>
  <c r="DY624" i="1"/>
  <c r="DY625" i="1"/>
  <c r="DY626" i="1"/>
  <c r="DY627" i="1"/>
  <c r="DY628" i="1"/>
  <c r="DY629" i="1"/>
  <c r="DY630" i="1"/>
  <c r="DY631" i="1"/>
  <c r="DY632" i="1"/>
  <c r="DY633" i="1"/>
  <c r="DY634" i="1"/>
  <c r="DY635" i="1"/>
  <c r="DY636" i="1"/>
  <c r="DY637" i="1"/>
  <c r="DY638" i="1"/>
  <c r="DY639" i="1"/>
  <c r="DY640" i="1"/>
  <c r="DY641" i="1"/>
  <c r="DY642" i="1"/>
  <c r="DY643" i="1"/>
  <c r="DY644" i="1"/>
  <c r="DY645" i="1"/>
  <c r="DY646" i="1"/>
  <c r="DY647" i="1"/>
  <c r="DY648" i="1"/>
  <c r="DY649" i="1"/>
  <c r="DY650" i="1"/>
  <c r="DY651" i="1"/>
  <c r="DY652" i="1"/>
  <c r="DY653" i="1"/>
  <c r="DY654" i="1"/>
  <c r="DY655" i="1"/>
  <c r="DY656" i="1"/>
  <c r="DY657" i="1"/>
  <c r="DY658" i="1"/>
  <c r="DY659" i="1"/>
  <c r="DY660" i="1"/>
  <c r="DY661" i="1"/>
  <c r="DY662" i="1"/>
  <c r="DY663" i="1"/>
  <c r="DY664" i="1"/>
  <c r="DY665" i="1"/>
  <c r="DY666" i="1"/>
  <c r="DY667" i="1"/>
  <c r="DY668" i="1"/>
  <c r="DY669" i="1"/>
  <c r="DY670" i="1"/>
  <c r="DY671" i="1"/>
  <c r="DY672" i="1"/>
  <c r="DY673" i="1"/>
  <c r="DY674" i="1"/>
  <c r="DY675" i="1"/>
  <c r="DY676" i="1"/>
  <c r="DY677" i="1"/>
  <c r="DY678" i="1"/>
  <c r="DY679" i="1"/>
  <c r="DY680" i="1"/>
  <c r="DY681" i="1"/>
  <c r="DY682" i="1"/>
  <c r="DY683" i="1"/>
  <c r="DY684" i="1"/>
  <c r="DY685" i="1"/>
  <c r="DY686" i="1"/>
  <c r="DY687" i="1"/>
  <c r="DY688" i="1"/>
  <c r="DY689" i="1"/>
  <c r="DY690" i="1"/>
  <c r="DY691" i="1"/>
  <c r="DY692" i="1"/>
  <c r="DY693" i="1"/>
  <c r="DY694" i="1"/>
  <c r="DY695" i="1"/>
  <c r="DY696" i="1"/>
  <c r="DY697" i="1"/>
  <c r="DY698" i="1"/>
  <c r="DY699" i="1"/>
  <c r="DY700" i="1"/>
  <c r="DY701" i="1"/>
  <c r="DY702" i="1"/>
  <c r="DY703" i="1"/>
  <c r="DY704" i="1"/>
  <c r="DY705" i="1"/>
  <c r="DY706" i="1"/>
  <c r="DY707" i="1"/>
  <c r="DY708" i="1"/>
  <c r="DY709" i="1"/>
  <c r="DY710" i="1"/>
  <c r="DY711" i="1"/>
  <c r="DY712" i="1"/>
  <c r="DY713" i="1"/>
  <c r="DY714" i="1"/>
  <c r="DY715" i="1"/>
  <c r="DY716" i="1"/>
  <c r="DY717" i="1"/>
  <c r="DY718" i="1"/>
  <c r="DY719" i="1"/>
  <c r="DY720" i="1"/>
  <c r="DY721" i="1"/>
  <c r="DY722" i="1"/>
  <c r="DY723" i="1"/>
  <c r="DY724" i="1"/>
  <c r="DY725" i="1"/>
  <c r="DY726" i="1"/>
  <c r="DY727" i="1"/>
  <c r="DY728" i="1"/>
  <c r="DY729" i="1"/>
  <c r="DY730" i="1"/>
  <c r="DY731" i="1"/>
  <c r="DY732" i="1"/>
  <c r="DY733" i="1"/>
  <c r="DY734" i="1"/>
  <c r="DY735" i="1"/>
  <c r="DY736" i="1"/>
  <c r="DY737" i="1"/>
  <c r="DY738" i="1"/>
  <c r="DY739" i="1"/>
  <c r="DY740" i="1"/>
  <c r="DY741" i="1"/>
  <c r="DY742" i="1"/>
  <c r="DY743" i="1"/>
  <c r="DY744" i="1"/>
  <c r="DY745" i="1"/>
  <c r="DY746" i="1"/>
  <c r="DY747" i="1"/>
  <c r="DY748" i="1"/>
  <c r="DY749" i="1"/>
  <c r="DY750" i="1"/>
  <c r="DY751" i="1"/>
  <c r="DY752" i="1"/>
  <c r="DY753" i="1"/>
  <c r="DY754" i="1"/>
  <c r="DY755" i="1"/>
  <c r="DY756" i="1"/>
  <c r="DY757" i="1"/>
  <c r="DY758" i="1"/>
  <c r="DY759" i="1"/>
  <c r="DY760" i="1"/>
  <c r="DY761" i="1"/>
  <c r="DY762" i="1"/>
  <c r="DY763" i="1"/>
  <c r="DY764" i="1"/>
  <c r="DY765" i="1"/>
  <c r="DY766" i="1"/>
  <c r="DY767" i="1"/>
  <c r="DY768" i="1"/>
  <c r="DY769" i="1"/>
  <c r="DY770" i="1"/>
  <c r="DY771" i="1"/>
  <c r="DY772" i="1"/>
  <c r="DY773" i="1"/>
  <c r="DY774" i="1"/>
  <c r="DY775" i="1"/>
  <c r="DY776" i="1"/>
  <c r="DY777" i="1"/>
  <c r="DY778" i="1"/>
  <c r="DY779" i="1"/>
  <c r="DY780" i="1"/>
  <c r="DY781" i="1"/>
  <c r="DY782" i="1"/>
  <c r="DY783" i="1"/>
  <c r="DY784" i="1"/>
  <c r="DY785" i="1"/>
  <c r="DY786" i="1"/>
  <c r="DY787" i="1"/>
  <c r="DY788" i="1"/>
  <c r="DY789" i="1"/>
  <c r="DY790" i="1"/>
  <c r="DY791" i="1"/>
  <c r="DY792" i="1"/>
  <c r="DY793" i="1"/>
  <c r="DY794" i="1"/>
  <c r="DY795" i="1"/>
  <c r="DY796" i="1"/>
  <c r="DY797" i="1"/>
  <c r="DY798" i="1"/>
  <c r="DY799" i="1"/>
  <c r="DY800" i="1"/>
  <c r="DY801" i="1"/>
  <c r="DY802" i="1"/>
  <c r="DY803" i="1"/>
  <c r="DY804" i="1"/>
  <c r="DY805" i="1"/>
  <c r="DY806" i="1"/>
  <c r="DY807" i="1"/>
  <c r="DY808" i="1"/>
  <c r="DY809" i="1"/>
  <c r="DY810" i="1"/>
  <c r="DY811" i="1"/>
  <c r="DY812" i="1"/>
  <c r="DY813" i="1"/>
  <c r="DY814" i="1"/>
  <c r="DY815" i="1"/>
  <c r="DY816" i="1"/>
  <c r="DY817" i="1"/>
  <c r="DY818" i="1"/>
  <c r="DY819" i="1"/>
  <c r="DY820" i="1"/>
  <c r="DY821" i="1"/>
  <c r="DY822" i="1"/>
  <c r="DY823" i="1"/>
  <c r="DY824" i="1"/>
  <c r="DY825" i="1"/>
  <c r="DY826" i="1"/>
  <c r="DY827" i="1"/>
  <c r="DY828" i="1"/>
  <c r="DY829" i="1"/>
  <c r="DY830" i="1"/>
  <c r="DY831" i="1"/>
  <c r="DY832" i="1"/>
  <c r="DY833" i="1"/>
  <c r="DY834" i="1"/>
  <c r="DY835" i="1"/>
  <c r="DY836" i="1"/>
  <c r="DY837" i="1"/>
  <c r="DY838" i="1"/>
  <c r="DY839" i="1"/>
  <c r="DY840" i="1"/>
  <c r="DY841" i="1"/>
  <c r="DY842" i="1"/>
  <c r="DY843" i="1"/>
  <c r="DY844" i="1"/>
  <c r="DY845" i="1"/>
  <c r="DY846" i="1"/>
  <c r="DY847" i="1"/>
  <c r="DY848" i="1"/>
  <c r="DY849" i="1"/>
  <c r="DY850" i="1"/>
  <c r="DY851" i="1"/>
  <c r="DY852" i="1"/>
  <c r="DY853" i="1"/>
  <c r="DY854" i="1"/>
  <c r="DY855" i="1"/>
  <c r="DY856" i="1"/>
  <c r="DY857" i="1"/>
  <c r="DY858" i="1"/>
  <c r="DY859" i="1"/>
  <c r="DY860" i="1"/>
  <c r="DY861" i="1"/>
  <c r="DY862" i="1"/>
  <c r="DY863" i="1"/>
  <c r="DY864" i="1"/>
  <c r="DY865" i="1"/>
  <c r="DY866" i="1"/>
  <c r="DY867" i="1"/>
  <c r="DY868" i="1"/>
  <c r="DY869" i="1"/>
  <c r="DY870" i="1"/>
  <c r="DY871" i="1"/>
  <c r="DY872" i="1"/>
  <c r="DY873" i="1"/>
  <c r="DY874" i="1"/>
  <c r="DY875" i="1"/>
  <c r="DY876" i="1"/>
  <c r="DY877" i="1"/>
  <c r="DY878" i="1"/>
  <c r="DY879" i="1"/>
  <c r="DY880" i="1"/>
  <c r="DY881" i="1"/>
  <c r="DY882" i="1"/>
  <c r="DY883" i="1"/>
  <c r="DY884" i="1"/>
  <c r="DY885" i="1"/>
  <c r="DY886" i="1"/>
  <c r="DY887" i="1"/>
  <c r="DY888" i="1"/>
  <c r="DY889" i="1"/>
  <c r="DY890" i="1"/>
  <c r="DY891" i="1"/>
  <c r="DY892" i="1"/>
  <c r="DY893" i="1"/>
  <c r="DY894" i="1"/>
  <c r="DY895" i="1"/>
  <c r="DY896" i="1"/>
  <c r="DY897" i="1"/>
  <c r="DY898" i="1"/>
  <c r="DY899" i="1"/>
  <c r="DY900" i="1"/>
  <c r="DY901" i="1"/>
  <c r="DY902" i="1"/>
  <c r="DY903" i="1"/>
  <c r="DY904" i="1"/>
  <c r="DY905" i="1"/>
  <c r="DY906" i="1"/>
  <c r="DY907" i="1"/>
  <c r="DY908" i="1"/>
  <c r="DY909" i="1"/>
  <c r="DY910" i="1"/>
  <c r="DY911" i="1"/>
  <c r="DY912" i="1"/>
  <c r="DY913" i="1"/>
  <c r="DY914" i="1"/>
  <c r="DY915" i="1"/>
  <c r="DY916" i="1"/>
  <c r="DY917" i="1"/>
  <c r="DY918" i="1"/>
  <c r="DY919" i="1"/>
  <c r="DY920" i="1"/>
  <c r="DY921" i="1"/>
  <c r="DY922" i="1"/>
  <c r="DY923" i="1"/>
  <c r="DY924" i="1"/>
  <c r="DY925" i="1"/>
  <c r="DY926" i="1"/>
  <c r="DY927" i="1"/>
  <c r="DY928" i="1"/>
  <c r="DY929" i="1"/>
  <c r="DY930" i="1"/>
  <c r="DY931" i="1"/>
  <c r="DY932" i="1"/>
  <c r="DY933" i="1"/>
  <c r="DY934" i="1"/>
  <c r="DY935" i="1"/>
  <c r="DY936" i="1"/>
  <c r="DY937" i="1"/>
  <c r="DY938" i="1"/>
  <c r="DY939" i="1"/>
  <c r="DY940" i="1"/>
  <c r="DY941" i="1"/>
  <c r="DY942" i="1"/>
  <c r="DY943" i="1"/>
  <c r="DY944" i="1"/>
  <c r="DY945" i="1"/>
  <c r="DY946" i="1"/>
  <c r="DY947" i="1"/>
  <c r="DY948" i="1"/>
  <c r="DY949" i="1"/>
  <c r="DY950" i="1"/>
  <c r="DY951" i="1"/>
  <c r="DY952" i="1"/>
  <c r="DY953" i="1"/>
  <c r="DY954" i="1"/>
  <c r="DY955" i="1"/>
  <c r="DY956" i="1"/>
  <c r="DY957" i="1"/>
  <c r="DY958" i="1"/>
  <c r="DY959" i="1"/>
  <c r="DY960" i="1"/>
  <c r="DY961" i="1"/>
  <c r="DY962" i="1"/>
  <c r="DY963" i="1"/>
  <c r="DY964" i="1"/>
  <c r="DY965" i="1"/>
  <c r="DY966" i="1"/>
  <c r="DY967" i="1"/>
  <c r="DY968" i="1"/>
  <c r="DY969" i="1"/>
  <c r="DY970" i="1"/>
  <c r="DY971" i="1"/>
  <c r="DY972" i="1"/>
  <c r="DY973" i="1"/>
  <c r="DY974" i="1"/>
  <c r="DY975" i="1"/>
  <c r="DY976" i="1"/>
  <c r="DY977" i="1"/>
  <c r="DY978" i="1"/>
  <c r="DY979" i="1"/>
  <c r="DY980" i="1"/>
  <c r="DY981" i="1"/>
  <c r="DY982" i="1"/>
  <c r="DY983" i="1"/>
  <c r="DY984" i="1"/>
  <c r="DY985" i="1"/>
  <c r="DY986" i="1"/>
  <c r="DY987" i="1"/>
  <c r="DY988" i="1"/>
  <c r="DY989" i="1"/>
  <c r="DY990" i="1"/>
  <c r="DY991" i="1"/>
  <c r="DY992" i="1"/>
  <c r="DY993" i="1"/>
  <c r="DY994" i="1"/>
  <c r="DY995" i="1"/>
  <c r="DY996" i="1"/>
  <c r="DY997" i="1"/>
  <c r="DY998" i="1"/>
  <c r="DY999" i="1"/>
  <c r="DY1000" i="1"/>
  <c r="DY1001" i="1"/>
  <c r="DY1002" i="1"/>
  <c r="DY1003" i="1"/>
  <c r="DY1004" i="1"/>
  <c r="DY1005" i="1"/>
  <c r="DX6" i="1"/>
  <c r="DX7" i="1"/>
  <c r="DX8" i="1"/>
  <c r="DX9" i="1"/>
  <c r="DX10" i="1"/>
  <c r="DX11" i="1"/>
  <c r="DX12" i="1"/>
  <c r="DX13" i="1"/>
  <c r="DX14" i="1"/>
  <c r="DX15" i="1"/>
  <c r="DX16" i="1"/>
  <c r="DX17" i="1"/>
  <c r="DX18" i="1"/>
  <c r="DX19" i="1"/>
  <c r="DX20" i="1"/>
  <c r="DX21" i="1"/>
  <c r="DX22" i="1"/>
  <c r="DX23" i="1"/>
  <c r="DX24" i="1"/>
  <c r="DX25" i="1"/>
  <c r="DX26" i="1"/>
  <c r="DX27" i="1"/>
  <c r="DX28" i="1"/>
  <c r="DX29" i="1"/>
  <c r="DX30" i="1"/>
  <c r="DX31" i="1"/>
  <c r="DX32" i="1"/>
  <c r="DX33" i="1"/>
  <c r="DX34" i="1"/>
  <c r="DX35" i="1"/>
  <c r="DX36" i="1"/>
  <c r="DX37" i="1"/>
  <c r="DX38" i="1"/>
  <c r="DX39" i="1"/>
  <c r="DX40" i="1"/>
  <c r="DX41" i="1"/>
  <c r="DX42" i="1"/>
  <c r="DX43" i="1"/>
  <c r="DX44" i="1"/>
  <c r="DX45" i="1"/>
  <c r="DX46" i="1"/>
  <c r="DX47" i="1"/>
  <c r="DX48" i="1"/>
  <c r="DX49" i="1"/>
  <c r="DX50" i="1"/>
  <c r="DX51" i="1"/>
  <c r="DX52" i="1"/>
  <c r="DX53" i="1"/>
  <c r="DX54" i="1"/>
  <c r="DX55" i="1"/>
  <c r="DX56" i="1"/>
  <c r="DX57" i="1"/>
  <c r="DX58" i="1"/>
  <c r="DX59" i="1"/>
  <c r="DX60" i="1"/>
  <c r="DX61" i="1"/>
  <c r="DX62" i="1"/>
  <c r="DX63" i="1"/>
  <c r="DX64" i="1"/>
  <c r="DX65" i="1"/>
  <c r="DX66" i="1"/>
  <c r="DX67" i="1"/>
  <c r="DX68" i="1"/>
  <c r="DX69" i="1"/>
  <c r="DX70" i="1"/>
  <c r="DX71" i="1"/>
  <c r="DX72" i="1"/>
  <c r="DX73" i="1"/>
  <c r="DX74" i="1"/>
  <c r="DX75" i="1"/>
  <c r="DX76" i="1"/>
  <c r="DX77" i="1"/>
  <c r="DX78" i="1"/>
  <c r="DX79" i="1"/>
  <c r="DX80" i="1"/>
  <c r="DX81" i="1"/>
  <c r="DX82" i="1"/>
  <c r="DX83" i="1"/>
  <c r="DX84" i="1"/>
  <c r="DX85" i="1"/>
  <c r="DX86" i="1"/>
  <c r="DX87" i="1"/>
  <c r="DX88" i="1"/>
  <c r="DX89" i="1"/>
  <c r="DX90" i="1"/>
  <c r="DX91" i="1"/>
  <c r="DX92" i="1"/>
  <c r="DX93" i="1"/>
  <c r="DX94" i="1"/>
  <c r="DX95" i="1"/>
  <c r="DX96" i="1"/>
  <c r="DX97" i="1"/>
  <c r="DX98" i="1"/>
  <c r="DX99" i="1"/>
  <c r="DX100" i="1"/>
  <c r="DX101" i="1"/>
  <c r="DX102" i="1"/>
  <c r="DX103" i="1"/>
  <c r="DX104" i="1"/>
  <c r="DX105" i="1"/>
  <c r="DX106" i="1"/>
  <c r="DX107" i="1"/>
  <c r="DX108" i="1"/>
  <c r="DX109" i="1"/>
  <c r="DX110" i="1"/>
  <c r="DX111" i="1"/>
  <c r="DX112" i="1"/>
  <c r="DX113" i="1"/>
  <c r="DX114" i="1"/>
  <c r="DX115" i="1"/>
  <c r="DX116" i="1"/>
  <c r="DX117" i="1"/>
  <c r="DX118" i="1"/>
  <c r="DX119" i="1"/>
  <c r="DX120" i="1"/>
  <c r="DX121" i="1"/>
  <c r="DX122" i="1"/>
  <c r="DX123" i="1"/>
  <c r="DX124" i="1"/>
  <c r="DX125" i="1"/>
  <c r="DX126" i="1"/>
  <c r="DX127" i="1"/>
  <c r="DX128" i="1"/>
  <c r="DX129" i="1"/>
  <c r="DX130" i="1"/>
  <c r="DX131" i="1"/>
  <c r="DX132" i="1"/>
  <c r="DX133" i="1"/>
  <c r="DX134" i="1"/>
  <c r="DX135" i="1"/>
  <c r="DX136" i="1"/>
  <c r="DX137" i="1"/>
  <c r="DX138" i="1"/>
  <c r="DX139" i="1"/>
  <c r="DX140" i="1"/>
  <c r="DX141" i="1"/>
  <c r="DX142" i="1"/>
  <c r="DX143" i="1"/>
  <c r="DX144" i="1"/>
  <c r="DX145" i="1"/>
  <c r="DX146" i="1"/>
  <c r="DX147" i="1"/>
  <c r="DX148" i="1"/>
  <c r="DX149" i="1"/>
  <c r="DX150" i="1"/>
  <c r="DX151" i="1"/>
  <c r="DX152" i="1"/>
  <c r="DX153" i="1"/>
  <c r="DX154" i="1"/>
  <c r="DX155" i="1"/>
  <c r="DX156" i="1"/>
  <c r="DX157" i="1"/>
  <c r="DX158" i="1"/>
  <c r="DX159" i="1"/>
  <c r="DX160" i="1"/>
  <c r="DX161" i="1"/>
  <c r="DX162" i="1"/>
  <c r="DX163" i="1"/>
  <c r="DX164" i="1"/>
  <c r="DX165" i="1"/>
  <c r="DX166" i="1"/>
  <c r="DX167" i="1"/>
  <c r="DX168" i="1"/>
  <c r="DX169" i="1"/>
  <c r="DX170" i="1"/>
  <c r="DX171" i="1"/>
  <c r="DX172" i="1"/>
  <c r="DX173" i="1"/>
  <c r="DX174" i="1"/>
  <c r="DX175" i="1"/>
  <c r="DX176" i="1"/>
  <c r="DX177" i="1"/>
  <c r="DX178" i="1"/>
  <c r="DX179" i="1"/>
  <c r="DX180" i="1"/>
  <c r="DX181" i="1"/>
  <c r="DX182" i="1"/>
  <c r="DX183" i="1"/>
  <c r="DX184" i="1"/>
  <c r="DX185" i="1"/>
  <c r="DX186" i="1"/>
  <c r="DX187" i="1"/>
  <c r="DX188" i="1"/>
  <c r="DX189" i="1"/>
  <c r="DX190" i="1"/>
  <c r="DX191" i="1"/>
  <c r="DX192" i="1"/>
  <c r="DX193" i="1"/>
  <c r="DX194" i="1"/>
  <c r="DX195" i="1"/>
  <c r="DX196" i="1"/>
  <c r="DX197" i="1"/>
  <c r="DX198" i="1"/>
  <c r="DX199" i="1"/>
  <c r="DX200" i="1"/>
  <c r="DX201" i="1"/>
  <c r="DX202" i="1"/>
  <c r="DX203" i="1"/>
  <c r="DX204" i="1"/>
  <c r="DX205" i="1"/>
  <c r="DX206" i="1"/>
  <c r="DX207" i="1"/>
  <c r="DX208" i="1"/>
  <c r="DX209" i="1"/>
  <c r="DX210" i="1"/>
  <c r="DX211" i="1"/>
  <c r="DX212" i="1"/>
  <c r="DX213" i="1"/>
  <c r="DX214" i="1"/>
  <c r="DX215" i="1"/>
  <c r="DX216" i="1"/>
  <c r="DX217" i="1"/>
  <c r="DX218" i="1"/>
  <c r="DX219" i="1"/>
  <c r="DX220" i="1"/>
  <c r="DX221" i="1"/>
  <c r="DX222" i="1"/>
  <c r="DX223" i="1"/>
  <c r="DX224" i="1"/>
  <c r="DX225" i="1"/>
  <c r="DX226" i="1"/>
  <c r="DX227" i="1"/>
  <c r="DX228" i="1"/>
  <c r="DX229" i="1"/>
  <c r="DX230" i="1"/>
  <c r="DX231" i="1"/>
  <c r="DX232" i="1"/>
  <c r="DX233" i="1"/>
  <c r="DX234" i="1"/>
  <c r="DX235" i="1"/>
  <c r="DX236" i="1"/>
  <c r="DX237" i="1"/>
  <c r="DX238" i="1"/>
  <c r="DX239" i="1"/>
  <c r="DX240" i="1"/>
  <c r="DX241" i="1"/>
  <c r="DX242" i="1"/>
  <c r="DX243" i="1"/>
  <c r="DX244" i="1"/>
  <c r="DX245" i="1"/>
  <c r="DX246" i="1"/>
  <c r="DX247" i="1"/>
  <c r="DX248" i="1"/>
  <c r="DX249" i="1"/>
  <c r="DX250" i="1"/>
  <c r="DX251" i="1"/>
  <c r="DX252" i="1"/>
  <c r="DX253" i="1"/>
  <c r="DX254" i="1"/>
  <c r="DX255" i="1"/>
  <c r="DX256" i="1"/>
  <c r="DX257" i="1"/>
  <c r="DX258" i="1"/>
  <c r="DX259" i="1"/>
  <c r="DX260" i="1"/>
  <c r="DX261" i="1"/>
  <c r="DX262" i="1"/>
  <c r="DX263" i="1"/>
  <c r="DX264" i="1"/>
  <c r="DX265" i="1"/>
  <c r="DX266" i="1"/>
  <c r="DX267" i="1"/>
  <c r="DX268" i="1"/>
  <c r="DX269" i="1"/>
  <c r="DX270" i="1"/>
  <c r="DX271" i="1"/>
  <c r="DX272" i="1"/>
  <c r="DX273" i="1"/>
  <c r="DX274" i="1"/>
  <c r="DX275" i="1"/>
  <c r="DX276" i="1"/>
  <c r="DX277" i="1"/>
  <c r="DX278" i="1"/>
  <c r="DX279" i="1"/>
  <c r="DX280" i="1"/>
  <c r="DX281" i="1"/>
  <c r="DX282" i="1"/>
  <c r="DX283" i="1"/>
  <c r="DX284" i="1"/>
  <c r="DX285" i="1"/>
  <c r="DX286" i="1"/>
  <c r="DX287" i="1"/>
  <c r="DX288" i="1"/>
  <c r="DX289" i="1"/>
  <c r="DX290" i="1"/>
  <c r="DX291" i="1"/>
  <c r="DX292" i="1"/>
  <c r="DX293" i="1"/>
  <c r="DX294" i="1"/>
  <c r="DX295" i="1"/>
  <c r="DX296" i="1"/>
  <c r="DX297" i="1"/>
  <c r="DX298" i="1"/>
  <c r="DX299" i="1"/>
  <c r="DX300" i="1"/>
  <c r="DX301" i="1"/>
  <c r="DX302" i="1"/>
  <c r="DX303" i="1"/>
  <c r="DX304" i="1"/>
  <c r="DX305" i="1"/>
  <c r="DX306" i="1"/>
  <c r="DX307" i="1"/>
  <c r="DX308" i="1"/>
  <c r="DX309" i="1"/>
  <c r="DX310" i="1"/>
  <c r="DX311" i="1"/>
  <c r="DX312" i="1"/>
  <c r="DX313" i="1"/>
  <c r="DX314" i="1"/>
  <c r="DX315" i="1"/>
  <c r="DX316" i="1"/>
  <c r="DX317" i="1"/>
  <c r="DX318" i="1"/>
  <c r="DX319" i="1"/>
  <c r="DX320" i="1"/>
  <c r="DX321" i="1"/>
  <c r="DX322" i="1"/>
  <c r="DX323" i="1"/>
  <c r="DX324" i="1"/>
  <c r="DX325" i="1"/>
  <c r="DX326" i="1"/>
  <c r="DX327" i="1"/>
  <c r="DX328" i="1"/>
  <c r="DX329" i="1"/>
  <c r="DX330" i="1"/>
  <c r="DX331" i="1"/>
  <c r="DX332" i="1"/>
  <c r="DX333" i="1"/>
  <c r="DX334" i="1"/>
  <c r="DX335" i="1"/>
  <c r="DX336" i="1"/>
  <c r="DX337" i="1"/>
  <c r="DX338" i="1"/>
  <c r="DX339" i="1"/>
  <c r="DX340" i="1"/>
  <c r="DX341" i="1"/>
  <c r="DX342" i="1"/>
  <c r="DX343" i="1"/>
  <c r="DX344" i="1"/>
  <c r="DX345" i="1"/>
  <c r="DX346" i="1"/>
  <c r="DX347" i="1"/>
  <c r="DX348" i="1"/>
  <c r="DX349" i="1"/>
  <c r="DX350" i="1"/>
  <c r="DX351" i="1"/>
  <c r="DX352" i="1"/>
  <c r="DX353" i="1"/>
  <c r="DX354" i="1"/>
  <c r="DX355" i="1"/>
  <c r="DX356" i="1"/>
  <c r="DX357" i="1"/>
  <c r="DX358" i="1"/>
  <c r="DX359" i="1"/>
  <c r="DX360" i="1"/>
  <c r="DX361" i="1"/>
  <c r="DX362" i="1"/>
  <c r="DX363" i="1"/>
  <c r="DX364" i="1"/>
  <c r="DX365" i="1"/>
  <c r="DX366" i="1"/>
  <c r="DX367" i="1"/>
  <c r="DX368" i="1"/>
  <c r="DX369" i="1"/>
  <c r="DX370" i="1"/>
  <c r="DX371" i="1"/>
  <c r="DX372" i="1"/>
  <c r="DX373" i="1"/>
  <c r="DX374" i="1"/>
  <c r="DX375" i="1"/>
  <c r="DX376" i="1"/>
  <c r="DX377" i="1"/>
  <c r="DX378" i="1"/>
  <c r="DX379" i="1"/>
  <c r="DX380" i="1"/>
  <c r="DX381" i="1"/>
  <c r="DX382" i="1"/>
  <c r="DX383" i="1"/>
  <c r="DX384" i="1"/>
  <c r="DX385" i="1"/>
  <c r="DX386" i="1"/>
  <c r="DX387" i="1"/>
  <c r="DX388" i="1"/>
  <c r="DX389" i="1"/>
  <c r="DX390" i="1"/>
  <c r="DX391" i="1"/>
  <c r="DX392" i="1"/>
  <c r="DX393" i="1"/>
  <c r="DX394" i="1"/>
  <c r="DX395" i="1"/>
  <c r="DX396" i="1"/>
  <c r="DX397" i="1"/>
  <c r="DX398" i="1"/>
  <c r="DX399" i="1"/>
  <c r="DX400" i="1"/>
  <c r="DX401" i="1"/>
  <c r="DX402" i="1"/>
  <c r="DX403" i="1"/>
  <c r="DX404" i="1"/>
  <c r="DX405" i="1"/>
  <c r="DX406" i="1"/>
  <c r="DX407" i="1"/>
  <c r="DX408" i="1"/>
  <c r="DX409" i="1"/>
  <c r="DX410" i="1"/>
  <c r="DX411" i="1"/>
  <c r="DX412" i="1"/>
  <c r="DX413" i="1"/>
  <c r="DX414" i="1"/>
  <c r="DX415" i="1"/>
  <c r="DX416" i="1"/>
  <c r="DX417" i="1"/>
  <c r="DX418" i="1"/>
  <c r="DX419" i="1"/>
  <c r="DX420" i="1"/>
  <c r="DX421" i="1"/>
  <c r="DX422" i="1"/>
  <c r="DX423" i="1"/>
  <c r="DX424" i="1"/>
  <c r="DX425" i="1"/>
  <c r="DX426" i="1"/>
  <c r="DX427" i="1"/>
  <c r="DX428" i="1"/>
  <c r="DX429" i="1"/>
  <c r="DX430" i="1"/>
  <c r="DX431" i="1"/>
  <c r="DX432" i="1"/>
  <c r="DX433" i="1"/>
  <c r="DX434" i="1"/>
  <c r="DX435" i="1"/>
  <c r="DX436" i="1"/>
  <c r="DX437" i="1"/>
  <c r="DX438" i="1"/>
  <c r="DX439" i="1"/>
  <c r="DX440" i="1"/>
  <c r="DX441" i="1"/>
  <c r="DX442" i="1"/>
  <c r="DX443" i="1"/>
  <c r="DX444" i="1"/>
  <c r="DX445" i="1"/>
  <c r="DX446" i="1"/>
  <c r="DX447" i="1"/>
  <c r="DX448" i="1"/>
  <c r="DX449" i="1"/>
  <c r="DX450" i="1"/>
  <c r="DX451" i="1"/>
  <c r="DX452" i="1"/>
  <c r="DX453" i="1"/>
  <c r="DX454" i="1"/>
  <c r="DX455" i="1"/>
  <c r="DX456" i="1"/>
  <c r="DX457" i="1"/>
  <c r="DX458" i="1"/>
  <c r="DX459" i="1"/>
  <c r="DX460" i="1"/>
  <c r="DX461" i="1"/>
  <c r="DX462" i="1"/>
  <c r="DX463" i="1"/>
  <c r="DX464" i="1"/>
  <c r="DX465" i="1"/>
  <c r="DX466" i="1"/>
  <c r="DX467" i="1"/>
  <c r="DX468" i="1"/>
  <c r="DX469" i="1"/>
  <c r="DX470" i="1"/>
  <c r="DX471" i="1"/>
  <c r="DX472" i="1"/>
  <c r="DX473" i="1"/>
  <c r="DX474" i="1"/>
  <c r="DX475" i="1"/>
  <c r="DX476" i="1"/>
  <c r="DX477" i="1"/>
  <c r="DX478" i="1"/>
  <c r="DX479" i="1"/>
  <c r="DX480" i="1"/>
  <c r="DX481" i="1"/>
  <c r="DX482" i="1"/>
  <c r="DX483" i="1"/>
  <c r="DX484" i="1"/>
  <c r="DX485" i="1"/>
  <c r="DX486" i="1"/>
  <c r="DX487" i="1"/>
  <c r="DX488" i="1"/>
  <c r="DX489" i="1"/>
  <c r="DX490" i="1"/>
  <c r="DX491" i="1"/>
  <c r="DX492" i="1"/>
  <c r="DX493" i="1"/>
  <c r="DX494" i="1"/>
  <c r="DX495" i="1"/>
  <c r="DX496" i="1"/>
  <c r="DX497" i="1"/>
  <c r="DX498" i="1"/>
  <c r="DX499" i="1"/>
  <c r="DX500" i="1"/>
  <c r="DX501" i="1"/>
  <c r="DX502" i="1"/>
  <c r="DX503" i="1"/>
  <c r="DX504" i="1"/>
  <c r="DX505" i="1"/>
  <c r="DX506" i="1"/>
  <c r="DX507" i="1"/>
  <c r="DX508" i="1"/>
  <c r="DX509" i="1"/>
  <c r="DX510" i="1"/>
  <c r="DX511" i="1"/>
  <c r="DX512" i="1"/>
  <c r="DX513" i="1"/>
  <c r="DX514" i="1"/>
  <c r="DX515" i="1"/>
  <c r="DX516" i="1"/>
  <c r="DX517" i="1"/>
  <c r="DX518" i="1"/>
  <c r="DX519" i="1"/>
  <c r="DX520" i="1"/>
  <c r="DX521" i="1"/>
  <c r="DX522" i="1"/>
  <c r="DX523" i="1"/>
  <c r="DX524" i="1"/>
  <c r="DX525" i="1"/>
  <c r="DX526" i="1"/>
  <c r="DX527" i="1"/>
  <c r="DX528" i="1"/>
  <c r="DX529" i="1"/>
  <c r="DX530" i="1"/>
  <c r="DX531" i="1"/>
  <c r="DX532" i="1"/>
  <c r="DX533" i="1"/>
  <c r="DX534" i="1"/>
  <c r="DX535" i="1"/>
  <c r="DX536" i="1"/>
  <c r="DX537" i="1"/>
  <c r="DX538" i="1"/>
  <c r="DX539" i="1"/>
  <c r="DX540" i="1"/>
  <c r="DX541" i="1"/>
  <c r="DX542" i="1"/>
  <c r="DX543" i="1"/>
  <c r="DX544" i="1"/>
  <c r="DX545" i="1"/>
  <c r="DX546" i="1"/>
  <c r="DX547" i="1"/>
  <c r="DX548" i="1"/>
  <c r="DX549" i="1"/>
  <c r="DX550" i="1"/>
  <c r="DX551" i="1"/>
  <c r="DX552" i="1"/>
  <c r="DX553" i="1"/>
  <c r="DX554" i="1"/>
  <c r="DX555" i="1"/>
  <c r="DX556" i="1"/>
  <c r="DX557" i="1"/>
  <c r="DX558" i="1"/>
  <c r="DX559" i="1"/>
  <c r="DX560" i="1"/>
  <c r="DX561" i="1"/>
  <c r="DX562" i="1"/>
  <c r="DX563" i="1"/>
  <c r="DX564" i="1"/>
  <c r="DX565" i="1"/>
  <c r="DX566" i="1"/>
  <c r="DX567" i="1"/>
  <c r="DX568" i="1"/>
  <c r="DX569" i="1"/>
  <c r="DX570" i="1"/>
  <c r="DX571" i="1"/>
  <c r="DX572" i="1"/>
  <c r="DX573" i="1"/>
  <c r="DX574" i="1"/>
  <c r="DX575" i="1"/>
  <c r="DX576" i="1"/>
  <c r="DX577" i="1"/>
  <c r="DX578" i="1"/>
  <c r="DX579" i="1"/>
  <c r="DX580" i="1"/>
  <c r="DX581" i="1"/>
  <c r="DX582" i="1"/>
  <c r="DX583" i="1"/>
  <c r="DX584" i="1"/>
  <c r="DX585" i="1"/>
  <c r="DX586" i="1"/>
  <c r="DX587" i="1"/>
  <c r="DX588" i="1"/>
  <c r="DX589" i="1"/>
  <c r="DX590" i="1"/>
  <c r="DX591" i="1"/>
  <c r="DX592" i="1"/>
  <c r="DX593" i="1"/>
  <c r="DX594" i="1"/>
  <c r="DX595" i="1"/>
  <c r="DX596" i="1"/>
  <c r="DX597" i="1"/>
  <c r="DX598" i="1"/>
  <c r="DX599" i="1"/>
  <c r="DX600" i="1"/>
  <c r="DX601" i="1"/>
  <c r="DX602" i="1"/>
  <c r="DX603" i="1"/>
  <c r="DX604" i="1"/>
  <c r="DX605" i="1"/>
  <c r="DX606" i="1"/>
  <c r="DX607" i="1"/>
  <c r="DX608" i="1"/>
  <c r="DX609" i="1"/>
  <c r="DX610" i="1"/>
  <c r="DX611" i="1"/>
  <c r="DX612" i="1"/>
  <c r="DX613" i="1"/>
  <c r="DX614" i="1"/>
  <c r="DX615" i="1"/>
  <c r="DX616" i="1"/>
  <c r="DX617" i="1"/>
  <c r="DX618" i="1"/>
  <c r="DX619" i="1"/>
  <c r="DX620" i="1"/>
  <c r="DX621" i="1"/>
  <c r="DX622" i="1"/>
  <c r="DX623" i="1"/>
  <c r="DX624" i="1"/>
  <c r="DX625" i="1"/>
  <c r="DX626" i="1"/>
  <c r="DX627" i="1"/>
  <c r="DX628" i="1"/>
  <c r="DX629" i="1"/>
  <c r="DX630" i="1"/>
  <c r="DX631" i="1"/>
  <c r="DX632" i="1"/>
  <c r="DX633" i="1"/>
  <c r="DX634" i="1"/>
  <c r="DX635" i="1"/>
  <c r="DX636" i="1"/>
  <c r="DX637" i="1"/>
  <c r="DX638" i="1"/>
  <c r="DX639" i="1"/>
  <c r="DX640" i="1"/>
  <c r="DX641" i="1"/>
  <c r="DX642" i="1"/>
  <c r="DX643" i="1"/>
  <c r="DX644" i="1"/>
  <c r="DX645" i="1"/>
  <c r="DX646" i="1"/>
  <c r="DX647" i="1"/>
  <c r="DX648" i="1"/>
  <c r="DX649" i="1"/>
  <c r="DX650" i="1"/>
  <c r="DX651" i="1"/>
  <c r="DX652" i="1"/>
  <c r="DX653" i="1"/>
  <c r="DX654" i="1"/>
  <c r="DX655" i="1"/>
  <c r="DX656" i="1"/>
  <c r="DX657" i="1"/>
  <c r="DX658" i="1"/>
  <c r="DX659" i="1"/>
  <c r="DX660" i="1"/>
  <c r="DX661" i="1"/>
  <c r="DX662" i="1"/>
  <c r="DX663" i="1"/>
  <c r="DX664" i="1"/>
  <c r="DX665" i="1"/>
  <c r="DX666" i="1"/>
  <c r="DX667" i="1"/>
  <c r="DX668" i="1"/>
  <c r="DX669" i="1"/>
  <c r="DX670" i="1"/>
  <c r="DX671" i="1"/>
  <c r="DX672" i="1"/>
  <c r="DX673" i="1"/>
  <c r="DX674" i="1"/>
  <c r="DX675" i="1"/>
  <c r="DX676" i="1"/>
  <c r="DX677" i="1"/>
  <c r="DX678" i="1"/>
  <c r="DX679" i="1"/>
  <c r="DX680" i="1"/>
  <c r="DX681" i="1"/>
  <c r="DX682" i="1"/>
  <c r="DX683" i="1"/>
  <c r="DX684" i="1"/>
  <c r="DX685" i="1"/>
  <c r="DX686" i="1"/>
  <c r="DX687" i="1"/>
  <c r="DX688" i="1"/>
  <c r="DX689" i="1"/>
  <c r="DX690" i="1"/>
  <c r="DX691" i="1"/>
  <c r="DX692" i="1"/>
  <c r="DX693" i="1"/>
  <c r="DX694" i="1"/>
  <c r="DX695" i="1"/>
  <c r="DX696" i="1"/>
  <c r="DX697" i="1"/>
  <c r="DX698" i="1"/>
  <c r="DX699" i="1"/>
  <c r="DX700" i="1"/>
  <c r="DX701" i="1"/>
  <c r="DX702" i="1"/>
  <c r="DX703" i="1"/>
  <c r="DX704" i="1"/>
  <c r="DX705" i="1"/>
  <c r="DX706" i="1"/>
  <c r="DX707" i="1"/>
  <c r="DX708" i="1"/>
  <c r="DX709" i="1"/>
  <c r="DX710" i="1"/>
  <c r="DX711" i="1"/>
  <c r="DX712" i="1"/>
  <c r="DX713" i="1"/>
  <c r="DX714" i="1"/>
  <c r="DX715" i="1"/>
  <c r="DX716" i="1"/>
  <c r="DX717" i="1"/>
  <c r="DX718" i="1"/>
  <c r="DX719" i="1"/>
  <c r="DX720" i="1"/>
  <c r="DX721" i="1"/>
  <c r="DX722" i="1"/>
  <c r="DX723" i="1"/>
  <c r="DX724" i="1"/>
  <c r="DX725" i="1"/>
  <c r="DX726" i="1"/>
  <c r="DX727" i="1"/>
  <c r="DX728" i="1"/>
  <c r="DX729" i="1"/>
  <c r="DX730" i="1"/>
  <c r="DX731" i="1"/>
  <c r="DX732" i="1"/>
  <c r="DX733" i="1"/>
  <c r="DX734" i="1"/>
  <c r="DX735" i="1"/>
  <c r="DX736" i="1"/>
  <c r="DX737" i="1"/>
  <c r="DX738" i="1"/>
  <c r="DX739" i="1"/>
  <c r="DX740" i="1"/>
  <c r="DX741" i="1"/>
  <c r="DX742" i="1"/>
  <c r="DX743" i="1"/>
  <c r="DX744" i="1"/>
  <c r="DX745" i="1"/>
  <c r="DX746" i="1"/>
  <c r="DX747" i="1"/>
  <c r="DX748" i="1"/>
  <c r="DX749" i="1"/>
  <c r="DX750" i="1"/>
  <c r="DX751" i="1"/>
  <c r="DX752" i="1"/>
  <c r="DX753" i="1"/>
  <c r="DX754" i="1"/>
  <c r="DX755" i="1"/>
  <c r="DX756" i="1"/>
  <c r="DX757" i="1"/>
  <c r="DX758" i="1"/>
  <c r="DX759" i="1"/>
  <c r="DX760" i="1"/>
  <c r="DX761" i="1"/>
  <c r="DX762" i="1"/>
  <c r="DX763" i="1"/>
  <c r="DX764" i="1"/>
  <c r="DX765" i="1"/>
  <c r="DX766" i="1"/>
  <c r="DX767" i="1"/>
  <c r="DX768" i="1"/>
  <c r="DX769" i="1"/>
  <c r="DX770" i="1"/>
  <c r="DX771" i="1"/>
  <c r="DX772" i="1"/>
  <c r="DX773" i="1"/>
  <c r="DX774" i="1"/>
  <c r="DX775" i="1"/>
  <c r="DX776" i="1"/>
  <c r="DX777" i="1"/>
  <c r="DX778" i="1"/>
  <c r="DX779" i="1"/>
  <c r="DX780" i="1"/>
  <c r="DX781" i="1"/>
  <c r="DX782" i="1"/>
  <c r="DX783" i="1"/>
  <c r="DX784" i="1"/>
  <c r="DX785" i="1"/>
  <c r="DX786" i="1"/>
  <c r="DX787" i="1"/>
  <c r="DX788" i="1"/>
  <c r="DX789" i="1"/>
  <c r="DX790" i="1"/>
  <c r="DX791" i="1"/>
  <c r="DX792" i="1"/>
  <c r="DX793" i="1"/>
  <c r="DX794" i="1"/>
  <c r="DX795" i="1"/>
  <c r="DX796" i="1"/>
  <c r="DX797" i="1"/>
  <c r="DX798" i="1"/>
  <c r="DX799" i="1"/>
  <c r="DX800" i="1"/>
  <c r="DX801" i="1"/>
  <c r="DX802" i="1"/>
  <c r="DX803" i="1"/>
  <c r="DX804" i="1"/>
  <c r="DX805" i="1"/>
  <c r="DX806" i="1"/>
  <c r="DX807" i="1"/>
  <c r="DX808" i="1"/>
  <c r="DX809" i="1"/>
  <c r="DX810" i="1"/>
  <c r="DX811" i="1"/>
  <c r="DX812" i="1"/>
  <c r="DX813" i="1"/>
  <c r="DX814" i="1"/>
  <c r="DX815" i="1"/>
  <c r="DX816" i="1"/>
  <c r="DX817" i="1"/>
  <c r="DX818" i="1"/>
  <c r="DX819" i="1"/>
  <c r="DX820" i="1"/>
  <c r="DX821" i="1"/>
  <c r="DX822" i="1"/>
  <c r="DX823" i="1"/>
  <c r="DX824" i="1"/>
  <c r="DX825" i="1"/>
  <c r="DX826" i="1"/>
  <c r="DX827" i="1"/>
  <c r="DX828" i="1"/>
  <c r="DX829" i="1"/>
  <c r="DX830" i="1"/>
  <c r="DX831" i="1"/>
  <c r="DX832" i="1"/>
  <c r="DX833" i="1"/>
  <c r="DX834" i="1"/>
  <c r="DX835" i="1"/>
  <c r="DX836" i="1"/>
  <c r="DX837" i="1"/>
  <c r="DX838" i="1"/>
  <c r="DX839" i="1"/>
  <c r="DX840" i="1"/>
  <c r="DX841" i="1"/>
  <c r="DX842" i="1"/>
  <c r="DX843" i="1"/>
  <c r="DX844" i="1"/>
  <c r="DX845" i="1"/>
  <c r="DX846" i="1"/>
  <c r="DX847" i="1"/>
  <c r="DX848" i="1"/>
  <c r="DX849" i="1"/>
  <c r="DX850" i="1"/>
  <c r="DX851" i="1"/>
  <c r="DX852" i="1"/>
  <c r="DX853" i="1"/>
  <c r="DX854" i="1"/>
  <c r="DX855" i="1"/>
  <c r="DX856" i="1"/>
  <c r="DX857" i="1"/>
  <c r="DX858" i="1"/>
  <c r="DX859" i="1"/>
  <c r="DX860" i="1"/>
  <c r="DX861" i="1"/>
  <c r="DX862" i="1"/>
  <c r="DX863" i="1"/>
  <c r="DX864" i="1"/>
  <c r="DX865" i="1"/>
  <c r="DX866" i="1"/>
  <c r="DX867" i="1"/>
  <c r="DX868" i="1"/>
  <c r="DX869" i="1"/>
  <c r="DX870" i="1"/>
  <c r="DX871" i="1"/>
  <c r="DX872" i="1"/>
  <c r="DX873" i="1"/>
  <c r="DX874" i="1"/>
  <c r="DX875" i="1"/>
  <c r="DX876" i="1"/>
  <c r="DX877" i="1"/>
  <c r="DX878" i="1"/>
  <c r="DX879" i="1"/>
  <c r="DX880" i="1"/>
  <c r="DX881" i="1"/>
  <c r="DX882" i="1"/>
  <c r="DX883" i="1"/>
  <c r="DX884" i="1"/>
  <c r="DX885" i="1"/>
  <c r="DX886" i="1"/>
  <c r="DX887" i="1"/>
  <c r="DX888" i="1"/>
  <c r="DX889" i="1"/>
  <c r="DX890" i="1"/>
  <c r="DX891" i="1"/>
  <c r="DX892" i="1"/>
  <c r="DX893" i="1"/>
  <c r="DX894" i="1"/>
  <c r="DX895" i="1"/>
  <c r="DX896" i="1"/>
  <c r="DX897" i="1"/>
  <c r="DX898" i="1"/>
  <c r="DX899" i="1"/>
  <c r="DX900" i="1"/>
  <c r="DX901" i="1"/>
  <c r="DX902" i="1"/>
  <c r="DX903" i="1"/>
  <c r="DX904" i="1"/>
  <c r="DX905" i="1"/>
  <c r="DX906" i="1"/>
  <c r="DX907" i="1"/>
  <c r="DX908" i="1"/>
  <c r="DX909" i="1"/>
  <c r="DX910" i="1"/>
  <c r="DX911" i="1"/>
  <c r="DX912" i="1"/>
  <c r="DX913" i="1"/>
  <c r="DX914" i="1"/>
  <c r="DX915" i="1"/>
  <c r="DX916" i="1"/>
  <c r="DX917" i="1"/>
  <c r="DX918" i="1"/>
  <c r="DX919" i="1"/>
  <c r="DX920" i="1"/>
  <c r="DX921" i="1"/>
  <c r="DX922" i="1"/>
  <c r="DX923" i="1"/>
  <c r="DX924" i="1"/>
  <c r="DX925" i="1"/>
  <c r="DX926" i="1"/>
  <c r="DX927" i="1"/>
  <c r="DX928" i="1"/>
  <c r="DX929" i="1"/>
  <c r="DX930" i="1"/>
  <c r="DX931" i="1"/>
  <c r="DX932" i="1"/>
  <c r="DX933" i="1"/>
  <c r="DX934" i="1"/>
  <c r="DX935" i="1"/>
  <c r="DX936" i="1"/>
  <c r="DX937" i="1"/>
  <c r="DX938" i="1"/>
  <c r="DX939" i="1"/>
  <c r="DX940" i="1"/>
  <c r="DX941" i="1"/>
  <c r="DX942" i="1"/>
  <c r="DX943" i="1"/>
  <c r="DX944" i="1"/>
  <c r="DX945" i="1"/>
  <c r="DX946" i="1"/>
  <c r="DX947" i="1"/>
  <c r="DX948" i="1"/>
  <c r="DX949" i="1"/>
  <c r="DX950" i="1"/>
  <c r="DX951" i="1"/>
  <c r="DX952" i="1"/>
  <c r="DX953" i="1"/>
  <c r="DX954" i="1"/>
  <c r="DX955" i="1"/>
  <c r="DX956" i="1"/>
  <c r="DX957" i="1"/>
  <c r="DX958" i="1"/>
  <c r="DX959" i="1"/>
  <c r="DX960" i="1"/>
  <c r="DX961" i="1"/>
  <c r="DX962" i="1"/>
  <c r="DX963" i="1"/>
  <c r="DX964" i="1"/>
  <c r="DX965" i="1"/>
  <c r="DX966" i="1"/>
  <c r="DX967" i="1"/>
  <c r="DX968" i="1"/>
  <c r="DX969" i="1"/>
  <c r="DX970" i="1"/>
  <c r="DX971" i="1"/>
  <c r="DX972" i="1"/>
  <c r="DX973" i="1"/>
  <c r="DX974" i="1"/>
  <c r="DX975" i="1"/>
  <c r="DX976" i="1"/>
  <c r="DX977" i="1"/>
  <c r="DX978" i="1"/>
  <c r="DX979" i="1"/>
  <c r="DX980" i="1"/>
  <c r="DX981" i="1"/>
  <c r="DX982" i="1"/>
  <c r="DX983" i="1"/>
  <c r="DX984" i="1"/>
  <c r="DX985" i="1"/>
  <c r="DX986" i="1"/>
  <c r="DX987" i="1"/>
  <c r="DX988" i="1"/>
  <c r="DX989" i="1"/>
  <c r="DX990" i="1"/>
  <c r="DX991" i="1"/>
  <c r="DX992" i="1"/>
  <c r="DX993" i="1"/>
  <c r="DX994" i="1"/>
  <c r="DX995" i="1"/>
  <c r="DX996" i="1"/>
  <c r="DX997" i="1"/>
  <c r="DX998" i="1"/>
  <c r="DX999" i="1"/>
  <c r="DX1000" i="1"/>
  <c r="DX1001" i="1"/>
  <c r="DX1002" i="1"/>
  <c r="DX1003" i="1"/>
  <c r="DX1004" i="1"/>
  <c r="DX1005" i="1"/>
  <c r="DU6" i="1"/>
  <c r="DU7" i="1"/>
  <c r="DU8" i="1"/>
  <c r="DU9" i="1"/>
  <c r="DU10" i="1"/>
  <c r="DU11" i="1"/>
  <c r="DU12" i="1"/>
  <c r="DU13" i="1"/>
  <c r="DU14" i="1"/>
  <c r="DU15" i="1"/>
  <c r="DU16" i="1"/>
  <c r="DU17" i="1"/>
  <c r="DU18" i="1"/>
  <c r="DU19" i="1"/>
  <c r="DU20" i="1"/>
  <c r="DU21" i="1"/>
  <c r="DU22" i="1"/>
  <c r="DU23" i="1"/>
  <c r="DU24" i="1"/>
  <c r="DU25" i="1"/>
  <c r="DU26" i="1"/>
  <c r="DU27" i="1"/>
  <c r="DU28" i="1"/>
  <c r="DU29" i="1"/>
  <c r="DU30" i="1"/>
  <c r="DU31" i="1"/>
  <c r="DU32" i="1"/>
  <c r="DU33" i="1"/>
  <c r="DU34" i="1"/>
  <c r="DU35" i="1"/>
  <c r="DU36" i="1"/>
  <c r="DU37" i="1"/>
  <c r="DU38" i="1"/>
  <c r="DU39" i="1"/>
  <c r="DU40" i="1"/>
  <c r="DU41" i="1"/>
  <c r="DU42" i="1"/>
  <c r="DU43" i="1"/>
  <c r="DU44" i="1"/>
  <c r="DU45" i="1"/>
  <c r="DU46" i="1"/>
  <c r="DU47" i="1"/>
  <c r="DU48" i="1"/>
  <c r="DU49" i="1"/>
  <c r="DU50" i="1"/>
  <c r="DU51" i="1"/>
  <c r="DU52" i="1"/>
  <c r="DU53" i="1"/>
  <c r="DU54" i="1"/>
  <c r="DU55" i="1"/>
  <c r="DU56" i="1"/>
  <c r="DU57" i="1"/>
  <c r="DU58" i="1"/>
  <c r="DU59" i="1"/>
  <c r="DU60" i="1"/>
  <c r="DU61" i="1"/>
  <c r="DU62" i="1"/>
  <c r="DU63" i="1"/>
  <c r="DU64" i="1"/>
  <c r="DU65" i="1"/>
  <c r="DU66" i="1"/>
  <c r="DU67" i="1"/>
  <c r="DU68" i="1"/>
  <c r="DU69" i="1"/>
  <c r="DU70" i="1"/>
  <c r="DU71" i="1"/>
  <c r="DU72" i="1"/>
  <c r="DU73" i="1"/>
  <c r="DU74" i="1"/>
  <c r="DU75" i="1"/>
  <c r="DU76" i="1"/>
  <c r="DU77" i="1"/>
  <c r="DU78" i="1"/>
  <c r="DU79" i="1"/>
  <c r="DU80" i="1"/>
  <c r="DU81" i="1"/>
  <c r="DU82" i="1"/>
  <c r="DU83" i="1"/>
  <c r="DU84" i="1"/>
  <c r="DU85" i="1"/>
  <c r="DU86" i="1"/>
  <c r="DU87" i="1"/>
  <c r="DU88" i="1"/>
  <c r="DU89" i="1"/>
  <c r="DU90" i="1"/>
  <c r="DU91" i="1"/>
  <c r="DU92" i="1"/>
  <c r="DU93" i="1"/>
  <c r="DU94" i="1"/>
  <c r="DU95" i="1"/>
  <c r="DU96" i="1"/>
  <c r="DU97" i="1"/>
  <c r="DU98" i="1"/>
  <c r="DU99" i="1"/>
  <c r="DU100" i="1"/>
  <c r="DU101" i="1"/>
  <c r="DU102" i="1"/>
  <c r="DU103" i="1"/>
  <c r="DU104" i="1"/>
  <c r="DU105" i="1"/>
  <c r="DU106" i="1"/>
  <c r="DU107" i="1"/>
  <c r="DU108" i="1"/>
  <c r="DU109" i="1"/>
  <c r="DU110" i="1"/>
  <c r="DU111" i="1"/>
  <c r="DU112" i="1"/>
  <c r="DU113" i="1"/>
  <c r="DU114" i="1"/>
  <c r="DU115" i="1"/>
  <c r="DU116" i="1"/>
  <c r="DU117" i="1"/>
  <c r="DU118" i="1"/>
  <c r="DU119" i="1"/>
  <c r="DU120" i="1"/>
  <c r="DU121" i="1"/>
  <c r="DU122" i="1"/>
  <c r="DU123" i="1"/>
  <c r="DU124" i="1"/>
  <c r="DU125" i="1"/>
  <c r="DU126" i="1"/>
  <c r="DU127" i="1"/>
  <c r="DU128" i="1"/>
  <c r="DU129" i="1"/>
  <c r="DU130" i="1"/>
  <c r="DU131" i="1"/>
  <c r="DU132" i="1"/>
  <c r="DU133" i="1"/>
  <c r="DU134" i="1"/>
  <c r="DU135" i="1"/>
  <c r="DU136" i="1"/>
  <c r="DU137" i="1"/>
  <c r="DU138" i="1"/>
  <c r="DU139" i="1"/>
  <c r="DU140" i="1"/>
  <c r="DU141" i="1"/>
  <c r="DU142" i="1"/>
  <c r="DU143" i="1"/>
  <c r="DU144" i="1"/>
  <c r="DU145" i="1"/>
  <c r="DU146" i="1"/>
  <c r="DU147" i="1"/>
  <c r="DU148" i="1"/>
  <c r="DU149" i="1"/>
  <c r="DU150" i="1"/>
  <c r="DU151" i="1"/>
  <c r="DU152" i="1"/>
  <c r="DU153" i="1"/>
  <c r="DU154" i="1"/>
  <c r="DU155" i="1"/>
  <c r="DU156" i="1"/>
  <c r="DU157" i="1"/>
  <c r="DU158" i="1"/>
  <c r="DU159" i="1"/>
  <c r="DU160" i="1"/>
  <c r="DU161" i="1"/>
  <c r="DU162" i="1"/>
  <c r="DU163" i="1"/>
  <c r="DU164" i="1"/>
  <c r="DU165" i="1"/>
  <c r="DU166" i="1"/>
  <c r="DU167" i="1"/>
  <c r="DU168" i="1"/>
  <c r="DU169" i="1"/>
  <c r="DU170" i="1"/>
  <c r="DU171" i="1"/>
  <c r="DU172" i="1"/>
  <c r="DU173" i="1"/>
  <c r="DU174" i="1"/>
  <c r="DU175" i="1"/>
  <c r="DU176" i="1"/>
  <c r="DU177" i="1"/>
  <c r="DU178" i="1"/>
  <c r="DU179" i="1"/>
  <c r="DU180" i="1"/>
  <c r="DU181" i="1"/>
  <c r="DU182" i="1"/>
  <c r="DU183" i="1"/>
  <c r="DU184" i="1"/>
  <c r="DU185" i="1"/>
  <c r="DU186" i="1"/>
  <c r="DU187" i="1"/>
  <c r="DU188" i="1"/>
  <c r="DU189" i="1"/>
  <c r="DU190" i="1"/>
  <c r="DU191" i="1"/>
  <c r="DU192" i="1"/>
  <c r="DU193" i="1"/>
  <c r="DU194" i="1"/>
  <c r="DU195" i="1"/>
  <c r="DU196" i="1"/>
  <c r="DU197" i="1"/>
  <c r="DU198" i="1"/>
  <c r="DU199" i="1"/>
  <c r="DU200" i="1"/>
  <c r="DU201" i="1"/>
  <c r="DU202" i="1"/>
  <c r="DU203" i="1"/>
  <c r="DU204" i="1"/>
  <c r="DU205" i="1"/>
  <c r="DU206" i="1"/>
  <c r="DU207" i="1"/>
  <c r="DU208" i="1"/>
  <c r="DU209" i="1"/>
  <c r="DU210" i="1"/>
  <c r="DU211" i="1"/>
  <c r="DU212" i="1"/>
  <c r="DU213" i="1"/>
  <c r="DU214" i="1"/>
  <c r="DU215" i="1"/>
  <c r="DU216" i="1"/>
  <c r="DU217" i="1"/>
  <c r="DU218" i="1"/>
  <c r="DU219" i="1"/>
  <c r="DU220" i="1"/>
  <c r="DU221" i="1"/>
  <c r="DU222" i="1"/>
  <c r="DU223" i="1"/>
  <c r="DU224" i="1"/>
  <c r="DU225" i="1"/>
  <c r="DU226" i="1"/>
  <c r="DU227" i="1"/>
  <c r="DU228" i="1"/>
  <c r="DU229" i="1"/>
  <c r="DU230" i="1"/>
  <c r="DU231" i="1"/>
  <c r="DU232" i="1"/>
  <c r="DU233" i="1"/>
  <c r="DU234" i="1"/>
  <c r="DU235" i="1"/>
  <c r="DU236" i="1"/>
  <c r="DU237" i="1"/>
  <c r="DU238" i="1"/>
  <c r="DU239" i="1"/>
  <c r="DU240" i="1"/>
  <c r="DU241" i="1"/>
  <c r="DU242" i="1"/>
  <c r="DU243" i="1"/>
  <c r="DU244" i="1"/>
  <c r="DU245" i="1"/>
  <c r="DU246" i="1"/>
  <c r="DU247" i="1"/>
  <c r="DU248" i="1"/>
  <c r="DU249" i="1"/>
  <c r="DU250" i="1"/>
  <c r="DU251" i="1"/>
  <c r="DU252" i="1"/>
  <c r="DU253" i="1"/>
  <c r="DU254" i="1"/>
  <c r="DU255" i="1"/>
  <c r="DU256" i="1"/>
  <c r="DU257" i="1"/>
  <c r="DU258" i="1"/>
  <c r="DU259" i="1"/>
  <c r="DU260" i="1"/>
  <c r="DU261" i="1"/>
  <c r="DU262" i="1"/>
  <c r="DU263" i="1"/>
  <c r="DU264" i="1"/>
  <c r="DU265" i="1"/>
  <c r="DU266" i="1"/>
  <c r="DU267" i="1"/>
  <c r="DU268" i="1"/>
  <c r="DU269" i="1"/>
  <c r="DU270" i="1"/>
  <c r="DU271" i="1"/>
  <c r="DU272" i="1"/>
  <c r="DU273" i="1"/>
  <c r="DU274" i="1"/>
  <c r="DU275" i="1"/>
  <c r="DU276" i="1"/>
  <c r="DU277" i="1"/>
  <c r="DU278" i="1"/>
  <c r="DU279" i="1"/>
  <c r="DU280" i="1"/>
  <c r="DU281" i="1"/>
  <c r="DU282" i="1"/>
  <c r="DU283" i="1"/>
  <c r="DU284" i="1"/>
  <c r="DU285" i="1"/>
  <c r="DU286" i="1"/>
  <c r="DU287" i="1"/>
  <c r="DU288" i="1"/>
  <c r="DU289" i="1"/>
  <c r="DU290" i="1"/>
  <c r="DU291" i="1"/>
  <c r="DU292" i="1"/>
  <c r="DU293" i="1"/>
  <c r="DU294" i="1"/>
  <c r="DU295" i="1"/>
  <c r="DU296" i="1"/>
  <c r="DU297" i="1"/>
  <c r="DU298" i="1"/>
  <c r="DU299" i="1"/>
  <c r="DU300" i="1"/>
  <c r="DU301" i="1"/>
  <c r="DU302" i="1"/>
  <c r="DU303" i="1"/>
  <c r="DU304" i="1"/>
  <c r="DU305" i="1"/>
  <c r="DU306" i="1"/>
  <c r="DU307" i="1"/>
  <c r="DU308" i="1"/>
  <c r="DU309" i="1"/>
  <c r="DU310" i="1"/>
  <c r="DU311" i="1"/>
  <c r="DU312" i="1"/>
  <c r="DU313" i="1"/>
  <c r="DU314" i="1"/>
  <c r="DU315" i="1"/>
  <c r="DU316" i="1"/>
  <c r="DU317" i="1"/>
  <c r="DU318" i="1"/>
  <c r="DU319" i="1"/>
  <c r="DU320" i="1"/>
  <c r="DU321" i="1"/>
  <c r="DU322" i="1"/>
  <c r="DU323" i="1"/>
  <c r="DU324" i="1"/>
  <c r="DU325" i="1"/>
  <c r="DU326" i="1"/>
  <c r="DU327" i="1"/>
  <c r="DU328" i="1"/>
  <c r="DU329" i="1"/>
  <c r="DU330" i="1"/>
  <c r="DU331" i="1"/>
  <c r="DU332" i="1"/>
  <c r="DU333" i="1"/>
  <c r="DU334" i="1"/>
  <c r="DU335" i="1"/>
  <c r="DU336" i="1"/>
  <c r="DU337" i="1"/>
  <c r="DU338" i="1"/>
  <c r="DU339" i="1"/>
  <c r="DU340" i="1"/>
  <c r="DU341" i="1"/>
  <c r="DU342" i="1"/>
  <c r="DU343" i="1"/>
  <c r="DU344" i="1"/>
  <c r="DU345" i="1"/>
  <c r="DU346" i="1"/>
  <c r="DU347" i="1"/>
  <c r="DU348" i="1"/>
  <c r="DU349" i="1"/>
  <c r="DU350" i="1"/>
  <c r="DU351" i="1"/>
  <c r="DU352" i="1"/>
  <c r="DU353" i="1"/>
  <c r="DU354" i="1"/>
  <c r="DU355" i="1"/>
  <c r="DU356" i="1"/>
  <c r="DU357" i="1"/>
  <c r="DU358" i="1"/>
  <c r="DU359" i="1"/>
  <c r="DU360" i="1"/>
  <c r="DU361" i="1"/>
  <c r="DU362" i="1"/>
  <c r="DU363" i="1"/>
  <c r="DU364" i="1"/>
  <c r="DU365" i="1"/>
  <c r="DU366" i="1"/>
  <c r="DU367" i="1"/>
  <c r="DU368" i="1"/>
  <c r="DU369" i="1"/>
  <c r="DU370" i="1"/>
  <c r="DU371" i="1"/>
  <c r="DU372" i="1"/>
  <c r="DU373" i="1"/>
  <c r="DU374" i="1"/>
  <c r="DU375" i="1"/>
  <c r="DU376" i="1"/>
  <c r="DU377" i="1"/>
  <c r="DU378" i="1"/>
  <c r="DU379" i="1"/>
  <c r="DU380" i="1"/>
  <c r="DU381" i="1"/>
  <c r="DU382" i="1"/>
  <c r="DU383" i="1"/>
  <c r="DU384" i="1"/>
  <c r="DU385" i="1"/>
  <c r="DU386" i="1"/>
  <c r="DU387" i="1"/>
  <c r="DU388" i="1"/>
  <c r="DU389" i="1"/>
  <c r="DU390" i="1"/>
  <c r="DU391" i="1"/>
  <c r="DU392" i="1"/>
  <c r="DU393" i="1"/>
  <c r="DU394" i="1"/>
  <c r="DU395" i="1"/>
  <c r="DU396" i="1"/>
  <c r="DU397" i="1"/>
  <c r="DU398" i="1"/>
  <c r="DU399" i="1"/>
  <c r="DU400" i="1"/>
  <c r="DU401" i="1"/>
  <c r="DU402" i="1"/>
  <c r="DU403" i="1"/>
  <c r="DU404" i="1"/>
  <c r="DU405" i="1"/>
  <c r="DU406" i="1"/>
  <c r="DU407" i="1"/>
  <c r="DU408" i="1"/>
  <c r="DU409" i="1"/>
  <c r="DU410" i="1"/>
  <c r="DU411" i="1"/>
  <c r="DU412" i="1"/>
  <c r="DU413" i="1"/>
  <c r="DU414" i="1"/>
  <c r="DU415" i="1"/>
  <c r="DU416" i="1"/>
  <c r="DU417" i="1"/>
  <c r="DU418" i="1"/>
  <c r="DU419" i="1"/>
  <c r="DU420" i="1"/>
  <c r="DU421" i="1"/>
  <c r="DU422" i="1"/>
  <c r="DU423" i="1"/>
  <c r="DU424" i="1"/>
  <c r="DU425" i="1"/>
  <c r="DU426" i="1"/>
  <c r="DU427" i="1"/>
  <c r="DU428" i="1"/>
  <c r="DU429" i="1"/>
  <c r="DU430" i="1"/>
  <c r="DU431" i="1"/>
  <c r="DU432" i="1"/>
  <c r="DU433" i="1"/>
  <c r="DU434" i="1"/>
  <c r="DU435" i="1"/>
  <c r="DU436" i="1"/>
  <c r="DU437" i="1"/>
  <c r="DU438" i="1"/>
  <c r="DU439" i="1"/>
  <c r="DU440" i="1"/>
  <c r="DU441" i="1"/>
  <c r="DU442" i="1"/>
  <c r="DU443" i="1"/>
  <c r="DU444" i="1"/>
  <c r="DU445" i="1"/>
  <c r="DU446" i="1"/>
  <c r="DU447" i="1"/>
  <c r="DU448" i="1"/>
  <c r="DU449" i="1"/>
  <c r="DU450" i="1"/>
  <c r="DU451" i="1"/>
  <c r="DU452" i="1"/>
  <c r="DU453" i="1"/>
  <c r="DU454" i="1"/>
  <c r="DU455" i="1"/>
  <c r="DU456" i="1"/>
  <c r="DU457" i="1"/>
  <c r="DU458" i="1"/>
  <c r="DU459" i="1"/>
  <c r="DU460" i="1"/>
  <c r="DU461" i="1"/>
  <c r="DU462" i="1"/>
  <c r="DU463" i="1"/>
  <c r="DU464" i="1"/>
  <c r="DU465" i="1"/>
  <c r="DU466" i="1"/>
  <c r="DU467" i="1"/>
  <c r="DU468" i="1"/>
  <c r="DU469" i="1"/>
  <c r="DU470" i="1"/>
  <c r="DU471" i="1"/>
  <c r="DU472" i="1"/>
  <c r="DU473" i="1"/>
  <c r="DU474" i="1"/>
  <c r="DU475" i="1"/>
  <c r="DU476" i="1"/>
  <c r="DU477" i="1"/>
  <c r="DU478" i="1"/>
  <c r="DU479" i="1"/>
  <c r="DU480" i="1"/>
  <c r="DU481" i="1"/>
  <c r="DU482" i="1"/>
  <c r="DU483" i="1"/>
  <c r="DU484" i="1"/>
  <c r="DU485" i="1"/>
  <c r="DU486" i="1"/>
  <c r="DU487" i="1"/>
  <c r="DU488" i="1"/>
  <c r="DU489" i="1"/>
  <c r="DU490" i="1"/>
  <c r="DU491" i="1"/>
  <c r="DU492" i="1"/>
  <c r="DU493" i="1"/>
  <c r="DU494" i="1"/>
  <c r="DU495" i="1"/>
  <c r="DU496" i="1"/>
  <c r="DU497" i="1"/>
  <c r="DU498" i="1"/>
  <c r="DU499" i="1"/>
  <c r="DU500" i="1"/>
  <c r="DU501" i="1"/>
  <c r="DU502" i="1"/>
  <c r="DU503" i="1"/>
  <c r="DU504" i="1"/>
  <c r="DU505" i="1"/>
  <c r="DU506" i="1"/>
  <c r="DU507" i="1"/>
  <c r="DU508" i="1"/>
  <c r="DU509" i="1"/>
  <c r="DU510" i="1"/>
  <c r="DU511" i="1"/>
  <c r="DU512" i="1"/>
  <c r="DU513" i="1"/>
  <c r="DU514" i="1"/>
  <c r="DU515" i="1"/>
  <c r="DU516" i="1"/>
  <c r="DU517" i="1"/>
  <c r="DU518" i="1"/>
  <c r="DU519" i="1"/>
  <c r="DU520" i="1"/>
  <c r="DU521" i="1"/>
  <c r="DU522" i="1"/>
  <c r="DU523" i="1"/>
  <c r="DU524" i="1"/>
  <c r="DU525" i="1"/>
  <c r="DU526" i="1"/>
  <c r="DU527" i="1"/>
  <c r="DU528" i="1"/>
  <c r="DU529" i="1"/>
  <c r="DU530" i="1"/>
  <c r="DU531" i="1"/>
  <c r="DU532" i="1"/>
  <c r="DU533" i="1"/>
  <c r="DU534" i="1"/>
  <c r="DU535" i="1"/>
  <c r="DU536" i="1"/>
  <c r="DU537" i="1"/>
  <c r="DU538" i="1"/>
  <c r="DU539" i="1"/>
  <c r="DU540" i="1"/>
  <c r="DU541" i="1"/>
  <c r="DU542" i="1"/>
  <c r="DU543" i="1"/>
  <c r="DU544" i="1"/>
  <c r="DU545" i="1"/>
  <c r="DU546" i="1"/>
  <c r="DU547" i="1"/>
  <c r="DU548" i="1"/>
  <c r="DU549" i="1"/>
  <c r="DU550" i="1"/>
  <c r="DU551" i="1"/>
  <c r="DU552" i="1"/>
  <c r="DU553" i="1"/>
  <c r="DU554" i="1"/>
  <c r="DU555" i="1"/>
  <c r="DU556" i="1"/>
  <c r="DU557" i="1"/>
  <c r="DU558" i="1"/>
  <c r="DU559" i="1"/>
  <c r="DU560" i="1"/>
  <c r="DU561" i="1"/>
  <c r="DU562" i="1"/>
  <c r="DU563" i="1"/>
  <c r="DU564" i="1"/>
  <c r="DU565" i="1"/>
  <c r="DU566" i="1"/>
  <c r="DU567" i="1"/>
  <c r="DU568" i="1"/>
  <c r="DU569" i="1"/>
  <c r="DU570" i="1"/>
  <c r="DU571" i="1"/>
  <c r="DU572" i="1"/>
  <c r="DU573" i="1"/>
  <c r="DU574" i="1"/>
  <c r="DU575" i="1"/>
  <c r="DU576" i="1"/>
  <c r="DU577" i="1"/>
  <c r="DU578" i="1"/>
  <c r="DU579" i="1"/>
  <c r="DU580" i="1"/>
  <c r="DU581" i="1"/>
  <c r="DU582" i="1"/>
  <c r="DU583" i="1"/>
  <c r="DU584" i="1"/>
  <c r="DU585" i="1"/>
  <c r="DU586" i="1"/>
  <c r="DU587" i="1"/>
  <c r="DU588" i="1"/>
  <c r="DU589" i="1"/>
  <c r="DU590" i="1"/>
  <c r="DU591" i="1"/>
  <c r="DU592" i="1"/>
  <c r="DU593" i="1"/>
  <c r="DU594" i="1"/>
  <c r="DU595" i="1"/>
  <c r="DU596" i="1"/>
  <c r="DU597" i="1"/>
  <c r="DU598" i="1"/>
  <c r="DU599" i="1"/>
  <c r="DU600" i="1"/>
  <c r="DU601" i="1"/>
  <c r="DU602" i="1"/>
  <c r="DU603" i="1"/>
  <c r="DU604" i="1"/>
  <c r="DU605" i="1"/>
  <c r="DU606" i="1"/>
  <c r="DU607" i="1"/>
  <c r="DU608" i="1"/>
  <c r="DU609" i="1"/>
  <c r="DU610" i="1"/>
  <c r="DU611" i="1"/>
  <c r="DU612" i="1"/>
  <c r="DU613" i="1"/>
  <c r="DU614" i="1"/>
  <c r="DU615" i="1"/>
  <c r="DU616" i="1"/>
  <c r="DU617" i="1"/>
  <c r="DU618" i="1"/>
  <c r="DU619" i="1"/>
  <c r="DU620" i="1"/>
  <c r="DU621" i="1"/>
  <c r="DU622" i="1"/>
  <c r="DU623" i="1"/>
  <c r="DU624" i="1"/>
  <c r="DU625" i="1"/>
  <c r="DU626" i="1"/>
  <c r="DU627" i="1"/>
  <c r="DU628" i="1"/>
  <c r="DU629" i="1"/>
  <c r="DU630" i="1"/>
  <c r="DU631" i="1"/>
  <c r="DU632" i="1"/>
  <c r="DU633" i="1"/>
  <c r="DU634" i="1"/>
  <c r="DU635" i="1"/>
  <c r="DU636" i="1"/>
  <c r="DU637" i="1"/>
  <c r="DU638" i="1"/>
  <c r="DU639" i="1"/>
  <c r="DU640" i="1"/>
  <c r="DU641" i="1"/>
  <c r="DU642" i="1"/>
  <c r="DU643" i="1"/>
  <c r="DU644" i="1"/>
  <c r="DU645" i="1"/>
  <c r="DU646" i="1"/>
  <c r="DU647" i="1"/>
  <c r="DU648" i="1"/>
  <c r="DU649" i="1"/>
  <c r="DU650" i="1"/>
  <c r="DU651" i="1"/>
  <c r="DU652" i="1"/>
  <c r="DU653" i="1"/>
  <c r="DU654" i="1"/>
  <c r="DU655" i="1"/>
  <c r="DU656" i="1"/>
  <c r="DU657" i="1"/>
  <c r="DU658" i="1"/>
  <c r="DU659" i="1"/>
  <c r="DU660" i="1"/>
  <c r="DU661" i="1"/>
  <c r="DU662" i="1"/>
  <c r="DU663" i="1"/>
  <c r="DU664" i="1"/>
  <c r="DU665" i="1"/>
  <c r="DU666" i="1"/>
  <c r="DU667" i="1"/>
  <c r="DU668" i="1"/>
  <c r="DU669" i="1"/>
  <c r="DU670" i="1"/>
  <c r="DU671" i="1"/>
  <c r="DU672" i="1"/>
  <c r="DU673" i="1"/>
  <c r="DU674" i="1"/>
  <c r="DU675" i="1"/>
  <c r="DU676" i="1"/>
  <c r="DU677" i="1"/>
  <c r="DU678" i="1"/>
  <c r="DU679" i="1"/>
  <c r="DU680" i="1"/>
  <c r="DU681" i="1"/>
  <c r="DU682" i="1"/>
  <c r="DU683" i="1"/>
  <c r="DU684" i="1"/>
  <c r="DU685" i="1"/>
  <c r="DU686" i="1"/>
  <c r="DU687" i="1"/>
  <c r="DU688" i="1"/>
  <c r="DU689" i="1"/>
  <c r="DU690" i="1"/>
  <c r="DU691" i="1"/>
  <c r="DU692" i="1"/>
  <c r="DU693" i="1"/>
  <c r="DU694" i="1"/>
  <c r="DU695" i="1"/>
  <c r="DU696" i="1"/>
  <c r="DU697" i="1"/>
  <c r="DU698" i="1"/>
  <c r="DU699" i="1"/>
  <c r="DU700" i="1"/>
  <c r="DU701" i="1"/>
  <c r="DU702" i="1"/>
  <c r="DU703" i="1"/>
  <c r="DU704" i="1"/>
  <c r="DU705" i="1"/>
  <c r="DU706" i="1"/>
  <c r="DU707" i="1"/>
  <c r="DU708" i="1"/>
  <c r="DU709" i="1"/>
  <c r="DU710" i="1"/>
  <c r="DU711" i="1"/>
  <c r="DU712" i="1"/>
  <c r="DU713" i="1"/>
  <c r="DU714" i="1"/>
  <c r="DU715" i="1"/>
  <c r="DU716" i="1"/>
  <c r="DU717" i="1"/>
  <c r="DU718" i="1"/>
  <c r="DU719" i="1"/>
  <c r="DU720" i="1"/>
  <c r="DU721" i="1"/>
  <c r="DU722" i="1"/>
  <c r="DU723" i="1"/>
  <c r="DU724" i="1"/>
  <c r="DU725" i="1"/>
  <c r="DU726" i="1"/>
  <c r="DU727" i="1"/>
  <c r="DU728" i="1"/>
  <c r="DU729" i="1"/>
  <c r="DU730" i="1"/>
  <c r="DU731" i="1"/>
  <c r="DU732" i="1"/>
  <c r="DU733" i="1"/>
  <c r="DU734" i="1"/>
  <c r="DU735" i="1"/>
  <c r="DU736" i="1"/>
  <c r="DU737" i="1"/>
  <c r="DU738" i="1"/>
  <c r="DU739" i="1"/>
  <c r="DU740" i="1"/>
  <c r="DU741" i="1"/>
  <c r="DU742" i="1"/>
  <c r="DU743" i="1"/>
  <c r="DU744" i="1"/>
  <c r="DU745" i="1"/>
  <c r="DU746" i="1"/>
  <c r="DU747" i="1"/>
  <c r="DU748" i="1"/>
  <c r="DU749" i="1"/>
  <c r="DU750" i="1"/>
  <c r="DU751" i="1"/>
  <c r="DU752" i="1"/>
  <c r="DU753" i="1"/>
  <c r="DU754" i="1"/>
  <c r="DU755" i="1"/>
  <c r="DU756" i="1"/>
  <c r="DU757" i="1"/>
  <c r="DU758" i="1"/>
  <c r="DU759" i="1"/>
  <c r="DU760" i="1"/>
  <c r="DU761" i="1"/>
  <c r="DU762" i="1"/>
  <c r="DU763" i="1"/>
  <c r="DU764" i="1"/>
  <c r="DU765" i="1"/>
  <c r="DU766" i="1"/>
  <c r="DU767" i="1"/>
  <c r="DU768" i="1"/>
  <c r="DU769" i="1"/>
  <c r="DU770" i="1"/>
  <c r="DU771" i="1"/>
  <c r="DU772" i="1"/>
  <c r="DU773" i="1"/>
  <c r="DU774" i="1"/>
  <c r="DU775" i="1"/>
  <c r="DU776" i="1"/>
  <c r="DU777" i="1"/>
  <c r="DU778" i="1"/>
  <c r="DU779" i="1"/>
  <c r="DU780" i="1"/>
  <c r="DU781" i="1"/>
  <c r="DU782" i="1"/>
  <c r="DU783" i="1"/>
  <c r="DU784" i="1"/>
  <c r="DU785" i="1"/>
  <c r="DU786" i="1"/>
  <c r="DU787" i="1"/>
  <c r="DU788" i="1"/>
  <c r="DU789" i="1"/>
  <c r="DU790" i="1"/>
  <c r="DU791" i="1"/>
  <c r="DU792" i="1"/>
  <c r="DU793" i="1"/>
  <c r="DU794" i="1"/>
  <c r="DU795" i="1"/>
  <c r="DU796" i="1"/>
  <c r="DU797" i="1"/>
  <c r="DU798" i="1"/>
  <c r="DU799" i="1"/>
  <c r="DU800" i="1"/>
  <c r="DU801" i="1"/>
  <c r="DU802" i="1"/>
  <c r="DU803" i="1"/>
  <c r="DU804" i="1"/>
  <c r="DU805" i="1"/>
  <c r="DU806" i="1"/>
  <c r="DU807" i="1"/>
  <c r="DU808" i="1"/>
  <c r="DU809" i="1"/>
  <c r="DU810" i="1"/>
  <c r="DU811" i="1"/>
  <c r="DU812" i="1"/>
  <c r="DU813" i="1"/>
  <c r="DU814" i="1"/>
  <c r="DU815" i="1"/>
  <c r="DU816" i="1"/>
  <c r="DU817" i="1"/>
  <c r="DU818" i="1"/>
  <c r="DU819" i="1"/>
  <c r="DU820" i="1"/>
  <c r="DU821" i="1"/>
  <c r="DU822" i="1"/>
  <c r="DU823" i="1"/>
  <c r="DU824" i="1"/>
  <c r="DU825" i="1"/>
  <c r="DU826" i="1"/>
  <c r="DU827" i="1"/>
  <c r="DU828" i="1"/>
  <c r="DU829" i="1"/>
  <c r="DU830" i="1"/>
  <c r="DU831" i="1"/>
  <c r="DU832" i="1"/>
  <c r="DU833" i="1"/>
  <c r="DU834" i="1"/>
  <c r="DU835" i="1"/>
  <c r="DU836" i="1"/>
  <c r="DU837" i="1"/>
  <c r="DU838" i="1"/>
  <c r="DU839" i="1"/>
  <c r="DU840" i="1"/>
  <c r="DU841" i="1"/>
  <c r="DU842" i="1"/>
  <c r="DU843" i="1"/>
  <c r="DU844" i="1"/>
  <c r="DU845" i="1"/>
  <c r="DU846" i="1"/>
  <c r="DU847" i="1"/>
  <c r="DU848" i="1"/>
  <c r="DU849" i="1"/>
  <c r="DU850" i="1"/>
  <c r="DU851" i="1"/>
  <c r="DU852" i="1"/>
  <c r="DU853" i="1"/>
  <c r="DU854" i="1"/>
  <c r="DU855" i="1"/>
  <c r="DU856" i="1"/>
  <c r="DU857" i="1"/>
  <c r="DU858" i="1"/>
  <c r="DU859" i="1"/>
  <c r="DU860" i="1"/>
  <c r="DU861" i="1"/>
  <c r="DU862" i="1"/>
  <c r="DU863" i="1"/>
  <c r="DU864" i="1"/>
  <c r="DU865" i="1"/>
  <c r="DU866" i="1"/>
  <c r="DU867" i="1"/>
  <c r="DU868" i="1"/>
  <c r="DU869" i="1"/>
  <c r="DU870" i="1"/>
  <c r="DU871" i="1"/>
  <c r="DU872" i="1"/>
  <c r="DU873" i="1"/>
  <c r="DU874" i="1"/>
  <c r="DU875" i="1"/>
  <c r="DU876" i="1"/>
  <c r="DU877" i="1"/>
  <c r="DU878" i="1"/>
  <c r="DU879" i="1"/>
  <c r="DU880" i="1"/>
  <c r="DU881" i="1"/>
  <c r="DU882" i="1"/>
  <c r="DU883" i="1"/>
  <c r="DU884" i="1"/>
  <c r="DU885" i="1"/>
  <c r="DU886" i="1"/>
  <c r="DU887" i="1"/>
  <c r="DU888" i="1"/>
  <c r="DU889" i="1"/>
  <c r="DU890" i="1"/>
  <c r="DU891" i="1"/>
  <c r="DU892" i="1"/>
  <c r="DU893" i="1"/>
  <c r="DU894" i="1"/>
  <c r="DU895" i="1"/>
  <c r="DU896" i="1"/>
  <c r="DU897" i="1"/>
  <c r="DU898" i="1"/>
  <c r="DU899" i="1"/>
  <c r="DU900" i="1"/>
  <c r="DU901" i="1"/>
  <c r="DU902" i="1"/>
  <c r="DU903" i="1"/>
  <c r="DU904" i="1"/>
  <c r="DU905" i="1"/>
  <c r="DU906" i="1"/>
  <c r="DU907" i="1"/>
  <c r="DU908" i="1"/>
  <c r="DU909" i="1"/>
  <c r="DU910" i="1"/>
  <c r="DU911" i="1"/>
  <c r="DU912" i="1"/>
  <c r="DU913" i="1"/>
  <c r="DU914" i="1"/>
  <c r="DU915" i="1"/>
  <c r="DU916" i="1"/>
  <c r="DU917" i="1"/>
  <c r="DU918" i="1"/>
  <c r="DU919" i="1"/>
  <c r="DU920" i="1"/>
  <c r="DU921" i="1"/>
  <c r="DU922" i="1"/>
  <c r="DU923" i="1"/>
  <c r="DU924" i="1"/>
  <c r="DU925" i="1"/>
  <c r="DU926" i="1"/>
  <c r="DU927" i="1"/>
  <c r="DU928" i="1"/>
  <c r="DU929" i="1"/>
  <c r="DU930" i="1"/>
  <c r="DU931" i="1"/>
  <c r="DU932" i="1"/>
  <c r="DU933" i="1"/>
  <c r="DU934" i="1"/>
  <c r="DU935" i="1"/>
  <c r="DU936" i="1"/>
  <c r="DU937" i="1"/>
  <c r="DU938" i="1"/>
  <c r="DU939" i="1"/>
  <c r="DU940" i="1"/>
  <c r="DU941" i="1"/>
  <c r="DU942" i="1"/>
  <c r="DU943" i="1"/>
  <c r="DU944" i="1"/>
  <c r="DU945" i="1"/>
  <c r="DU946" i="1"/>
  <c r="DU947" i="1"/>
  <c r="DU948" i="1"/>
  <c r="DU949" i="1"/>
  <c r="DU950" i="1"/>
  <c r="DU951" i="1"/>
  <c r="DU952" i="1"/>
  <c r="DU953" i="1"/>
  <c r="DU954" i="1"/>
  <c r="DU955" i="1"/>
  <c r="DU956" i="1"/>
  <c r="DU957" i="1"/>
  <c r="DU958" i="1"/>
  <c r="DU959" i="1"/>
  <c r="DU960" i="1"/>
  <c r="DU961" i="1"/>
  <c r="DU962" i="1"/>
  <c r="DU963" i="1"/>
  <c r="DU964" i="1"/>
  <c r="DU965" i="1"/>
  <c r="DU966" i="1"/>
  <c r="DU967" i="1"/>
  <c r="DU968" i="1"/>
  <c r="DU969" i="1"/>
  <c r="DU970" i="1"/>
  <c r="DU971" i="1"/>
  <c r="DU972" i="1"/>
  <c r="DU973" i="1"/>
  <c r="DU974" i="1"/>
  <c r="DU975" i="1"/>
  <c r="DU976" i="1"/>
  <c r="DU977" i="1"/>
  <c r="DU978" i="1"/>
  <c r="DU979" i="1"/>
  <c r="DU980" i="1"/>
  <c r="DU981" i="1"/>
  <c r="DU982" i="1"/>
  <c r="DU983" i="1"/>
  <c r="DU984" i="1"/>
  <c r="DU985" i="1"/>
  <c r="DU986" i="1"/>
  <c r="DU987" i="1"/>
  <c r="DU988" i="1"/>
  <c r="DU989" i="1"/>
  <c r="DU990" i="1"/>
  <c r="DU991" i="1"/>
  <c r="DU992" i="1"/>
  <c r="DU993" i="1"/>
  <c r="DU994" i="1"/>
  <c r="DU995" i="1"/>
  <c r="DU996" i="1"/>
  <c r="DU997" i="1"/>
  <c r="DU998" i="1"/>
  <c r="DU999" i="1"/>
  <c r="DU1000" i="1"/>
  <c r="DU1001" i="1"/>
  <c r="DU1002" i="1"/>
  <c r="DU1003" i="1"/>
  <c r="DU1004" i="1"/>
  <c r="DU1005" i="1"/>
  <c r="DT6" i="1"/>
  <c r="DT7" i="1"/>
  <c r="DT8" i="1"/>
  <c r="DT9" i="1"/>
  <c r="DT10" i="1"/>
  <c r="DT11" i="1"/>
  <c r="DT12" i="1"/>
  <c r="DT13" i="1"/>
  <c r="DT14" i="1"/>
  <c r="DT15" i="1"/>
  <c r="DT16" i="1"/>
  <c r="DT17" i="1"/>
  <c r="DT18" i="1"/>
  <c r="DT19" i="1"/>
  <c r="DT20" i="1"/>
  <c r="DT21" i="1"/>
  <c r="DT22" i="1"/>
  <c r="DT23" i="1"/>
  <c r="DT24" i="1"/>
  <c r="DT25" i="1"/>
  <c r="DT26" i="1"/>
  <c r="DT27" i="1"/>
  <c r="DT28" i="1"/>
  <c r="DT29" i="1"/>
  <c r="DT30" i="1"/>
  <c r="DT31" i="1"/>
  <c r="DT32" i="1"/>
  <c r="DT33" i="1"/>
  <c r="DT34" i="1"/>
  <c r="DT35" i="1"/>
  <c r="DT36" i="1"/>
  <c r="DT37" i="1"/>
  <c r="DT38" i="1"/>
  <c r="DT39" i="1"/>
  <c r="DT40" i="1"/>
  <c r="DT41" i="1"/>
  <c r="DT42" i="1"/>
  <c r="DT43" i="1"/>
  <c r="DT44" i="1"/>
  <c r="DT45" i="1"/>
  <c r="DT46" i="1"/>
  <c r="DT47" i="1"/>
  <c r="DT48" i="1"/>
  <c r="DT49" i="1"/>
  <c r="DT50" i="1"/>
  <c r="DT51" i="1"/>
  <c r="DT52" i="1"/>
  <c r="DT53" i="1"/>
  <c r="DT54" i="1"/>
  <c r="DT55" i="1"/>
  <c r="DT56" i="1"/>
  <c r="DT57" i="1"/>
  <c r="DT58" i="1"/>
  <c r="DT59" i="1"/>
  <c r="DT60" i="1"/>
  <c r="DT61" i="1"/>
  <c r="DT62" i="1"/>
  <c r="DT63" i="1"/>
  <c r="DT64" i="1"/>
  <c r="DT65" i="1"/>
  <c r="DT66" i="1"/>
  <c r="DT67" i="1"/>
  <c r="DT68" i="1"/>
  <c r="DT69" i="1"/>
  <c r="DT70" i="1"/>
  <c r="DT71" i="1"/>
  <c r="DT72" i="1"/>
  <c r="DT73" i="1"/>
  <c r="DT74" i="1"/>
  <c r="DT75" i="1"/>
  <c r="DT76" i="1"/>
  <c r="DT77" i="1"/>
  <c r="DT78" i="1"/>
  <c r="DT79" i="1"/>
  <c r="DT80" i="1"/>
  <c r="DT81" i="1"/>
  <c r="DT82" i="1"/>
  <c r="DT83" i="1"/>
  <c r="DT84" i="1"/>
  <c r="DT85" i="1"/>
  <c r="DT86" i="1"/>
  <c r="DT87" i="1"/>
  <c r="DT88" i="1"/>
  <c r="DT89" i="1"/>
  <c r="DT90" i="1"/>
  <c r="DT91" i="1"/>
  <c r="DT92" i="1"/>
  <c r="DT93" i="1"/>
  <c r="DT94" i="1"/>
  <c r="DT95" i="1"/>
  <c r="DT96" i="1"/>
  <c r="DT97" i="1"/>
  <c r="DT98" i="1"/>
  <c r="DT99" i="1"/>
  <c r="DT100" i="1"/>
  <c r="DT101" i="1"/>
  <c r="DT102" i="1"/>
  <c r="DT103" i="1"/>
  <c r="DT104" i="1"/>
  <c r="DT105" i="1"/>
  <c r="DT106" i="1"/>
  <c r="DT107" i="1"/>
  <c r="DT108" i="1"/>
  <c r="DT109" i="1"/>
  <c r="DT110" i="1"/>
  <c r="DT111" i="1"/>
  <c r="DT112" i="1"/>
  <c r="DT113" i="1"/>
  <c r="DT114" i="1"/>
  <c r="DT115" i="1"/>
  <c r="DT116" i="1"/>
  <c r="DT117" i="1"/>
  <c r="DT118" i="1"/>
  <c r="DT119" i="1"/>
  <c r="DT120" i="1"/>
  <c r="DT121" i="1"/>
  <c r="DT122" i="1"/>
  <c r="DT123" i="1"/>
  <c r="DT124" i="1"/>
  <c r="DT125" i="1"/>
  <c r="DT126" i="1"/>
  <c r="DT127" i="1"/>
  <c r="DT128" i="1"/>
  <c r="DT129" i="1"/>
  <c r="DT130" i="1"/>
  <c r="DT131" i="1"/>
  <c r="DT132" i="1"/>
  <c r="DT133" i="1"/>
  <c r="DT134" i="1"/>
  <c r="DT135" i="1"/>
  <c r="DT136" i="1"/>
  <c r="DT137" i="1"/>
  <c r="DT138" i="1"/>
  <c r="DT139" i="1"/>
  <c r="DT140" i="1"/>
  <c r="DT141" i="1"/>
  <c r="DT142" i="1"/>
  <c r="DT143" i="1"/>
  <c r="DT144" i="1"/>
  <c r="DT145" i="1"/>
  <c r="DT146" i="1"/>
  <c r="DT147" i="1"/>
  <c r="DT148" i="1"/>
  <c r="DT149" i="1"/>
  <c r="DT150" i="1"/>
  <c r="DT151" i="1"/>
  <c r="DT152" i="1"/>
  <c r="DT153" i="1"/>
  <c r="DT154" i="1"/>
  <c r="DT155" i="1"/>
  <c r="DT156" i="1"/>
  <c r="DT157" i="1"/>
  <c r="DT158" i="1"/>
  <c r="DT159" i="1"/>
  <c r="DT160" i="1"/>
  <c r="DT161" i="1"/>
  <c r="DT162" i="1"/>
  <c r="DT163" i="1"/>
  <c r="DT164" i="1"/>
  <c r="DT165" i="1"/>
  <c r="DT166" i="1"/>
  <c r="DT167" i="1"/>
  <c r="DT168" i="1"/>
  <c r="DT169" i="1"/>
  <c r="DT170" i="1"/>
  <c r="DT171" i="1"/>
  <c r="DT172" i="1"/>
  <c r="DT173" i="1"/>
  <c r="DT174" i="1"/>
  <c r="DT175" i="1"/>
  <c r="DT176" i="1"/>
  <c r="DT177" i="1"/>
  <c r="DT178" i="1"/>
  <c r="DT179" i="1"/>
  <c r="DT180" i="1"/>
  <c r="DT181" i="1"/>
  <c r="DT182" i="1"/>
  <c r="DT183" i="1"/>
  <c r="DT184" i="1"/>
  <c r="DT185" i="1"/>
  <c r="DT186" i="1"/>
  <c r="DT187" i="1"/>
  <c r="DT188" i="1"/>
  <c r="DT189" i="1"/>
  <c r="DT190" i="1"/>
  <c r="DT191" i="1"/>
  <c r="DT192" i="1"/>
  <c r="DT193" i="1"/>
  <c r="DT194" i="1"/>
  <c r="DT195" i="1"/>
  <c r="DT196" i="1"/>
  <c r="DT197" i="1"/>
  <c r="DT198" i="1"/>
  <c r="DT199" i="1"/>
  <c r="DT200" i="1"/>
  <c r="DT201" i="1"/>
  <c r="DT202" i="1"/>
  <c r="DT203" i="1"/>
  <c r="DT204" i="1"/>
  <c r="DT205" i="1"/>
  <c r="DT206" i="1"/>
  <c r="DT207" i="1"/>
  <c r="DT208" i="1"/>
  <c r="DT209" i="1"/>
  <c r="DT210" i="1"/>
  <c r="DT211" i="1"/>
  <c r="DT212" i="1"/>
  <c r="DT213" i="1"/>
  <c r="DT214" i="1"/>
  <c r="DT215" i="1"/>
  <c r="DT216" i="1"/>
  <c r="DT217" i="1"/>
  <c r="DT218" i="1"/>
  <c r="DT219" i="1"/>
  <c r="DT220" i="1"/>
  <c r="DT221" i="1"/>
  <c r="DT222" i="1"/>
  <c r="DT223" i="1"/>
  <c r="DT224" i="1"/>
  <c r="DT225" i="1"/>
  <c r="DT226" i="1"/>
  <c r="DT227" i="1"/>
  <c r="DT228" i="1"/>
  <c r="DT229" i="1"/>
  <c r="DT230" i="1"/>
  <c r="DT231" i="1"/>
  <c r="DT232" i="1"/>
  <c r="DT233" i="1"/>
  <c r="DT234" i="1"/>
  <c r="DT235" i="1"/>
  <c r="DT236" i="1"/>
  <c r="DT237" i="1"/>
  <c r="DT238" i="1"/>
  <c r="DT239" i="1"/>
  <c r="DT240" i="1"/>
  <c r="DT241" i="1"/>
  <c r="DT242" i="1"/>
  <c r="DT243" i="1"/>
  <c r="DT244" i="1"/>
  <c r="DT245" i="1"/>
  <c r="DT246" i="1"/>
  <c r="DT247" i="1"/>
  <c r="DT248" i="1"/>
  <c r="DT249" i="1"/>
  <c r="DT250" i="1"/>
  <c r="DT251" i="1"/>
  <c r="DT252" i="1"/>
  <c r="DT253" i="1"/>
  <c r="DT254" i="1"/>
  <c r="DT255" i="1"/>
  <c r="DT256" i="1"/>
  <c r="DT257" i="1"/>
  <c r="DT258" i="1"/>
  <c r="DT259" i="1"/>
  <c r="DT260" i="1"/>
  <c r="DT261" i="1"/>
  <c r="DT262" i="1"/>
  <c r="DT263" i="1"/>
  <c r="DT264" i="1"/>
  <c r="DT265" i="1"/>
  <c r="DT266" i="1"/>
  <c r="DT267" i="1"/>
  <c r="DT268" i="1"/>
  <c r="DT269" i="1"/>
  <c r="DT270" i="1"/>
  <c r="DT271" i="1"/>
  <c r="DT272" i="1"/>
  <c r="DT273" i="1"/>
  <c r="DT274" i="1"/>
  <c r="DT275" i="1"/>
  <c r="DT276" i="1"/>
  <c r="DT277" i="1"/>
  <c r="DT278" i="1"/>
  <c r="DT279" i="1"/>
  <c r="DT280" i="1"/>
  <c r="DT281" i="1"/>
  <c r="DT282" i="1"/>
  <c r="DT283" i="1"/>
  <c r="DT284" i="1"/>
  <c r="DT285" i="1"/>
  <c r="DT286" i="1"/>
  <c r="DT287" i="1"/>
  <c r="DT288" i="1"/>
  <c r="DT289" i="1"/>
  <c r="DT290" i="1"/>
  <c r="DT291" i="1"/>
  <c r="DT292" i="1"/>
  <c r="DT293" i="1"/>
  <c r="DT294" i="1"/>
  <c r="DT295" i="1"/>
  <c r="DT296" i="1"/>
  <c r="DT297" i="1"/>
  <c r="DT298" i="1"/>
  <c r="DT299" i="1"/>
  <c r="DT300" i="1"/>
  <c r="DT301" i="1"/>
  <c r="DT302" i="1"/>
  <c r="DT303" i="1"/>
  <c r="DT304" i="1"/>
  <c r="DT305" i="1"/>
  <c r="DT306" i="1"/>
  <c r="DT307" i="1"/>
  <c r="DT308" i="1"/>
  <c r="DT309" i="1"/>
  <c r="DT310" i="1"/>
  <c r="DT311" i="1"/>
  <c r="DT312" i="1"/>
  <c r="DT313" i="1"/>
  <c r="DT314" i="1"/>
  <c r="DT315" i="1"/>
  <c r="DT316" i="1"/>
  <c r="DT317" i="1"/>
  <c r="DT318" i="1"/>
  <c r="DT319" i="1"/>
  <c r="DT320" i="1"/>
  <c r="DT321" i="1"/>
  <c r="DT322" i="1"/>
  <c r="DT323" i="1"/>
  <c r="DT324" i="1"/>
  <c r="DT325" i="1"/>
  <c r="DT326" i="1"/>
  <c r="DT327" i="1"/>
  <c r="DT328" i="1"/>
  <c r="DT329" i="1"/>
  <c r="DT330" i="1"/>
  <c r="DT331" i="1"/>
  <c r="DT332" i="1"/>
  <c r="DT333" i="1"/>
  <c r="DT334" i="1"/>
  <c r="DT335" i="1"/>
  <c r="DT336" i="1"/>
  <c r="DT337" i="1"/>
  <c r="DT338" i="1"/>
  <c r="DT339" i="1"/>
  <c r="DT340" i="1"/>
  <c r="DT341" i="1"/>
  <c r="DT342" i="1"/>
  <c r="DT343" i="1"/>
  <c r="DT344" i="1"/>
  <c r="DT345" i="1"/>
  <c r="DT346" i="1"/>
  <c r="DT347" i="1"/>
  <c r="DT348" i="1"/>
  <c r="DT349" i="1"/>
  <c r="DT350" i="1"/>
  <c r="DT351" i="1"/>
  <c r="DT352" i="1"/>
  <c r="DT353" i="1"/>
  <c r="DT354" i="1"/>
  <c r="DT355" i="1"/>
  <c r="DT356" i="1"/>
  <c r="DT357" i="1"/>
  <c r="DT358" i="1"/>
  <c r="DT359" i="1"/>
  <c r="DT360" i="1"/>
  <c r="DT361" i="1"/>
  <c r="DT362" i="1"/>
  <c r="DT363" i="1"/>
  <c r="DT364" i="1"/>
  <c r="DT365" i="1"/>
  <c r="DT366" i="1"/>
  <c r="DT367" i="1"/>
  <c r="DT368" i="1"/>
  <c r="DT369" i="1"/>
  <c r="DT370" i="1"/>
  <c r="DT371" i="1"/>
  <c r="DT372" i="1"/>
  <c r="DT373" i="1"/>
  <c r="DT374" i="1"/>
  <c r="DT375" i="1"/>
  <c r="DT376" i="1"/>
  <c r="DT377" i="1"/>
  <c r="DT378" i="1"/>
  <c r="DT379" i="1"/>
  <c r="DT380" i="1"/>
  <c r="DT381" i="1"/>
  <c r="DT382" i="1"/>
  <c r="DT383" i="1"/>
  <c r="DT384" i="1"/>
  <c r="DT385" i="1"/>
  <c r="DT386" i="1"/>
  <c r="DT387" i="1"/>
  <c r="DT388" i="1"/>
  <c r="DT389" i="1"/>
  <c r="DT390" i="1"/>
  <c r="DT391" i="1"/>
  <c r="DT392" i="1"/>
  <c r="DT393" i="1"/>
  <c r="DT394" i="1"/>
  <c r="DT395" i="1"/>
  <c r="DT396" i="1"/>
  <c r="DT397" i="1"/>
  <c r="DT398" i="1"/>
  <c r="DT399" i="1"/>
  <c r="DT400" i="1"/>
  <c r="DT401" i="1"/>
  <c r="DT402" i="1"/>
  <c r="DT403" i="1"/>
  <c r="DT404" i="1"/>
  <c r="DT405" i="1"/>
  <c r="DT406" i="1"/>
  <c r="DT407" i="1"/>
  <c r="DT408" i="1"/>
  <c r="DT409" i="1"/>
  <c r="DT410" i="1"/>
  <c r="DT411" i="1"/>
  <c r="DT412" i="1"/>
  <c r="DT413" i="1"/>
  <c r="DT414" i="1"/>
  <c r="DT415" i="1"/>
  <c r="DT416" i="1"/>
  <c r="DT417" i="1"/>
  <c r="DT418" i="1"/>
  <c r="DT419" i="1"/>
  <c r="DT420" i="1"/>
  <c r="DT421" i="1"/>
  <c r="DT422" i="1"/>
  <c r="DT423" i="1"/>
  <c r="DT424" i="1"/>
  <c r="DT425" i="1"/>
  <c r="DT426" i="1"/>
  <c r="DT427" i="1"/>
  <c r="DT428" i="1"/>
  <c r="DT429" i="1"/>
  <c r="DT430" i="1"/>
  <c r="DT431" i="1"/>
  <c r="DT432" i="1"/>
  <c r="DT433" i="1"/>
  <c r="DT434" i="1"/>
  <c r="DT435" i="1"/>
  <c r="DT436" i="1"/>
  <c r="DT437" i="1"/>
  <c r="DT438" i="1"/>
  <c r="DT439" i="1"/>
  <c r="DT440" i="1"/>
  <c r="DT441" i="1"/>
  <c r="DT442" i="1"/>
  <c r="DT443" i="1"/>
  <c r="DT444" i="1"/>
  <c r="DT445" i="1"/>
  <c r="DT446" i="1"/>
  <c r="DT447" i="1"/>
  <c r="DT448" i="1"/>
  <c r="DT449" i="1"/>
  <c r="DT450" i="1"/>
  <c r="DT451" i="1"/>
  <c r="DT452" i="1"/>
  <c r="DT453" i="1"/>
  <c r="DT454" i="1"/>
  <c r="DT455" i="1"/>
  <c r="DT456" i="1"/>
  <c r="DT457" i="1"/>
  <c r="DT458" i="1"/>
  <c r="DT459" i="1"/>
  <c r="DT460" i="1"/>
  <c r="DT461" i="1"/>
  <c r="DT462" i="1"/>
  <c r="DT463" i="1"/>
  <c r="DT464" i="1"/>
  <c r="DT465" i="1"/>
  <c r="DT466" i="1"/>
  <c r="DT467" i="1"/>
  <c r="DT468" i="1"/>
  <c r="DT469" i="1"/>
  <c r="DT470" i="1"/>
  <c r="DT471" i="1"/>
  <c r="DT472" i="1"/>
  <c r="DT473" i="1"/>
  <c r="DT474" i="1"/>
  <c r="DT475" i="1"/>
  <c r="DT476" i="1"/>
  <c r="DT477" i="1"/>
  <c r="DT478" i="1"/>
  <c r="DT479" i="1"/>
  <c r="DT480" i="1"/>
  <c r="DT481" i="1"/>
  <c r="DT482" i="1"/>
  <c r="DT483" i="1"/>
  <c r="DT484" i="1"/>
  <c r="DT485" i="1"/>
  <c r="DT486" i="1"/>
  <c r="DT487" i="1"/>
  <c r="DT488" i="1"/>
  <c r="DT489" i="1"/>
  <c r="DT490" i="1"/>
  <c r="DT491" i="1"/>
  <c r="DT492" i="1"/>
  <c r="DT493" i="1"/>
  <c r="DT494" i="1"/>
  <c r="DT495" i="1"/>
  <c r="DT496" i="1"/>
  <c r="DT497" i="1"/>
  <c r="DT498" i="1"/>
  <c r="DT499" i="1"/>
  <c r="DT500" i="1"/>
  <c r="DT501" i="1"/>
  <c r="DT502" i="1"/>
  <c r="DT503" i="1"/>
  <c r="DT504" i="1"/>
  <c r="DT505" i="1"/>
  <c r="DT506" i="1"/>
  <c r="DT507" i="1"/>
  <c r="DT508" i="1"/>
  <c r="DT509" i="1"/>
  <c r="DT510" i="1"/>
  <c r="DT511" i="1"/>
  <c r="DT512" i="1"/>
  <c r="DT513" i="1"/>
  <c r="DT514" i="1"/>
  <c r="DT515" i="1"/>
  <c r="DT516" i="1"/>
  <c r="DT517" i="1"/>
  <c r="DT518" i="1"/>
  <c r="DT519" i="1"/>
  <c r="DT520" i="1"/>
  <c r="DT521" i="1"/>
  <c r="DT522" i="1"/>
  <c r="DT523" i="1"/>
  <c r="DT524" i="1"/>
  <c r="DT525" i="1"/>
  <c r="DT526" i="1"/>
  <c r="DT527" i="1"/>
  <c r="DT528" i="1"/>
  <c r="DT529" i="1"/>
  <c r="DT530" i="1"/>
  <c r="DT531" i="1"/>
  <c r="DT532" i="1"/>
  <c r="DT533" i="1"/>
  <c r="DT534" i="1"/>
  <c r="DT535" i="1"/>
  <c r="DT536" i="1"/>
  <c r="DT537" i="1"/>
  <c r="DT538" i="1"/>
  <c r="DT539" i="1"/>
  <c r="DT540" i="1"/>
  <c r="DT541" i="1"/>
  <c r="DT542" i="1"/>
  <c r="DT543" i="1"/>
  <c r="DT544" i="1"/>
  <c r="DT545" i="1"/>
  <c r="DT546" i="1"/>
  <c r="DT547" i="1"/>
  <c r="DT548" i="1"/>
  <c r="DT549" i="1"/>
  <c r="DT550" i="1"/>
  <c r="DT551" i="1"/>
  <c r="DT552" i="1"/>
  <c r="DT553" i="1"/>
  <c r="DT554" i="1"/>
  <c r="DT555" i="1"/>
  <c r="DT556" i="1"/>
  <c r="DT557" i="1"/>
  <c r="DT558" i="1"/>
  <c r="DT559" i="1"/>
  <c r="DT560" i="1"/>
  <c r="DT561" i="1"/>
  <c r="DT562" i="1"/>
  <c r="DT563" i="1"/>
  <c r="DT564" i="1"/>
  <c r="DT565" i="1"/>
  <c r="DT566" i="1"/>
  <c r="DT567" i="1"/>
  <c r="DT568" i="1"/>
  <c r="DT569" i="1"/>
  <c r="DT570" i="1"/>
  <c r="DT571" i="1"/>
  <c r="DT572" i="1"/>
  <c r="DT573" i="1"/>
  <c r="DT574" i="1"/>
  <c r="DT575" i="1"/>
  <c r="DT576" i="1"/>
  <c r="DT577" i="1"/>
  <c r="DT578" i="1"/>
  <c r="DT579" i="1"/>
  <c r="DT580" i="1"/>
  <c r="DT581" i="1"/>
  <c r="DT582" i="1"/>
  <c r="DT583" i="1"/>
  <c r="DT584" i="1"/>
  <c r="DT585" i="1"/>
  <c r="DT586" i="1"/>
  <c r="DT587" i="1"/>
  <c r="DT588" i="1"/>
  <c r="DT589" i="1"/>
  <c r="DT590" i="1"/>
  <c r="DT591" i="1"/>
  <c r="DT592" i="1"/>
  <c r="DT593" i="1"/>
  <c r="DT594" i="1"/>
  <c r="DT595" i="1"/>
  <c r="DT596" i="1"/>
  <c r="DT597" i="1"/>
  <c r="DT598" i="1"/>
  <c r="DT599" i="1"/>
  <c r="DT600" i="1"/>
  <c r="DT601" i="1"/>
  <c r="DT602" i="1"/>
  <c r="DT603" i="1"/>
  <c r="DT604" i="1"/>
  <c r="DT605" i="1"/>
  <c r="DT606" i="1"/>
  <c r="DT607" i="1"/>
  <c r="DT608" i="1"/>
  <c r="DT609" i="1"/>
  <c r="DT610" i="1"/>
  <c r="DT611" i="1"/>
  <c r="DT612" i="1"/>
  <c r="DT613" i="1"/>
  <c r="DT614" i="1"/>
  <c r="DT615" i="1"/>
  <c r="DT616" i="1"/>
  <c r="DT617" i="1"/>
  <c r="DT618" i="1"/>
  <c r="DT619" i="1"/>
  <c r="DT620" i="1"/>
  <c r="DT621" i="1"/>
  <c r="DT622" i="1"/>
  <c r="DT623" i="1"/>
  <c r="DT624" i="1"/>
  <c r="DT625" i="1"/>
  <c r="DT626" i="1"/>
  <c r="DT627" i="1"/>
  <c r="DT628" i="1"/>
  <c r="DT629" i="1"/>
  <c r="DT630" i="1"/>
  <c r="DT631" i="1"/>
  <c r="DT632" i="1"/>
  <c r="DT633" i="1"/>
  <c r="DT634" i="1"/>
  <c r="DT635" i="1"/>
  <c r="DT636" i="1"/>
  <c r="DT637" i="1"/>
  <c r="DT638" i="1"/>
  <c r="DT639" i="1"/>
  <c r="DT640" i="1"/>
  <c r="DT641" i="1"/>
  <c r="DT642" i="1"/>
  <c r="DT643" i="1"/>
  <c r="DT644" i="1"/>
  <c r="DT645" i="1"/>
  <c r="DT646" i="1"/>
  <c r="DT647" i="1"/>
  <c r="DT648" i="1"/>
  <c r="DT649" i="1"/>
  <c r="DT650" i="1"/>
  <c r="DT651" i="1"/>
  <c r="DT652" i="1"/>
  <c r="DT653" i="1"/>
  <c r="DT654" i="1"/>
  <c r="DT655" i="1"/>
  <c r="DT656" i="1"/>
  <c r="DT657" i="1"/>
  <c r="DT658" i="1"/>
  <c r="DT659" i="1"/>
  <c r="DT660" i="1"/>
  <c r="DT661" i="1"/>
  <c r="DT662" i="1"/>
  <c r="DT663" i="1"/>
  <c r="DT664" i="1"/>
  <c r="DT665" i="1"/>
  <c r="DT666" i="1"/>
  <c r="DT667" i="1"/>
  <c r="DT668" i="1"/>
  <c r="DT669" i="1"/>
  <c r="DT670" i="1"/>
  <c r="DT671" i="1"/>
  <c r="DT672" i="1"/>
  <c r="DT673" i="1"/>
  <c r="DT674" i="1"/>
  <c r="DT675" i="1"/>
  <c r="DT676" i="1"/>
  <c r="DT677" i="1"/>
  <c r="DT678" i="1"/>
  <c r="DT679" i="1"/>
  <c r="DT680" i="1"/>
  <c r="DT681" i="1"/>
  <c r="DT682" i="1"/>
  <c r="DT683" i="1"/>
  <c r="DT684" i="1"/>
  <c r="DT685" i="1"/>
  <c r="DT686" i="1"/>
  <c r="DT687" i="1"/>
  <c r="DT688" i="1"/>
  <c r="DT689" i="1"/>
  <c r="DT690" i="1"/>
  <c r="DT691" i="1"/>
  <c r="DT692" i="1"/>
  <c r="DT693" i="1"/>
  <c r="DT694" i="1"/>
  <c r="DT695" i="1"/>
  <c r="DT696" i="1"/>
  <c r="DT697" i="1"/>
  <c r="DT698" i="1"/>
  <c r="DT699" i="1"/>
  <c r="DT700" i="1"/>
  <c r="DT701" i="1"/>
  <c r="DT702" i="1"/>
  <c r="DT703" i="1"/>
  <c r="DT704" i="1"/>
  <c r="DT705" i="1"/>
  <c r="DT706" i="1"/>
  <c r="DT707" i="1"/>
  <c r="DT708" i="1"/>
  <c r="DT709" i="1"/>
  <c r="DT710" i="1"/>
  <c r="DT711" i="1"/>
  <c r="DT712" i="1"/>
  <c r="DT713" i="1"/>
  <c r="DT714" i="1"/>
  <c r="DT715" i="1"/>
  <c r="DT716" i="1"/>
  <c r="DT717" i="1"/>
  <c r="DT718" i="1"/>
  <c r="DT719" i="1"/>
  <c r="DT720" i="1"/>
  <c r="DT721" i="1"/>
  <c r="DT722" i="1"/>
  <c r="DT723" i="1"/>
  <c r="DT724" i="1"/>
  <c r="DT725" i="1"/>
  <c r="DT726" i="1"/>
  <c r="DT727" i="1"/>
  <c r="DT728" i="1"/>
  <c r="DT729" i="1"/>
  <c r="DT730" i="1"/>
  <c r="DT731" i="1"/>
  <c r="DT732" i="1"/>
  <c r="DT733" i="1"/>
  <c r="DT734" i="1"/>
  <c r="DT735" i="1"/>
  <c r="DT736" i="1"/>
  <c r="DT737" i="1"/>
  <c r="DT738" i="1"/>
  <c r="DT739" i="1"/>
  <c r="DT740" i="1"/>
  <c r="DT741" i="1"/>
  <c r="DT742" i="1"/>
  <c r="DT743" i="1"/>
  <c r="DT744" i="1"/>
  <c r="DT745" i="1"/>
  <c r="DT746" i="1"/>
  <c r="DT747" i="1"/>
  <c r="DT748" i="1"/>
  <c r="DT749" i="1"/>
  <c r="DT750" i="1"/>
  <c r="DT751" i="1"/>
  <c r="DT752" i="1"/>
  <c r="DT753" i="1"/>
  <c r="DT754" i="1"/>
  <c r="DT755" i="1"/>
  <c r="DT756" i="1"/>
  <c r="DT757" i="1"/>
  <c r="DT758" i="1"/>
  <c r="DT759" i="1"/>
  <c r="DT760" i="1"/>
  <c r="DT761" i="1"/>
  <c r="DT762" i="1"/>
  <c r="DT763" i="1"/>
  <c r="DT764" i="1"/>
  <c r="DT765" i="1"/>
  <c r="DT766" i="1"/>
  <c r="DT767" i="1"/>
  <c r="DT768" i="1"/>
  <c r="DT769" i="1"/>
  <c r="DT770" i="1"/>
  <c r="DT771" i="1"/>
  <c r="DT772" i="1"/>
  <c r="DT773" i="1"/>
  <c r="DT774" i="1"/>
  <c r="DT775" i="1"/>
  <c r="DT776" i="1"/>
  <c r="DT777" i="1"/>
  <c r="DT778" i="1"/>
  <c r="DT779" i="1"/>
  <c r="DT780" i="1"/>
  <c r="DT781" i="1"/>
  <c r="DT782" i="1"/>
  <c r="DT783" i="1"/>
  <c r="DT784" i="1"/>
  <c r="DT785" i="1"/>
  <c r="DT786" i="1"/>
  <c r="DT787" i="1"/>
  <c r="DT788" i="1"/>
  <c r="DT789" i="1"/>
  <c r="DT790" i="1"/>
  <c r="DT791" i="1"/>
  <c r="DT792" i="1"/>
  <c r="DT793" i="1"/>
  <c r="DT794" i="1"/>
  <c r="DT795" i="1"/>
  <c r="DT796" i="1"/>
  <c r="DT797" i="1"/>
  <c r="DT798" i="1"/>
  <c r="DT799" i="1"/>
  <c r="DT800" i="1"/>
  <c r="DT801" i="1"/>
  <c r="DT802" i="1"/>
  <c r="DT803" i="1"/>
  <c r="DT804" i="1"/>
  <c r="DT805" i="1"/>
  <c r="DT806" i="1"/>
  <c r="DT807" i="1"/>
  <c r="DT808" i="1"/>
  <c r="DT809" i="1"/>
  <c r="DT810" i="1"/>
  <c r="DT811" i="1"/>
  <c r="DT812" i="1"/>
  <c r="DT813" i="1"/>
  <c r="DT814" i="1"/>
  <c r="DT815" i="1"/>
  <c r="DT816" i="1"/>
  <c r="DT817" i="1"/>
  <c r="DT818" i="1"/>
  <c r="DT819" i="1"/>
  <c r="DT820" i="1"/>
  <c r="DT821" i="1"/>
  <c r="DT822" i="1"/>
  <c r="DT823" i="1"/>
  <c r="DT824" i="1"/>
  <c r="DT825" i="1"/>
  <c r="DT826" i="1"/>
  <c r="DT827" i="1"/>
  <c r="DT828" i="1"/>
  <c r="DT829" i="1"/>
  <c r="DT830" i="1"/>
  <c r="DT831" i="1"/>
  <c r="DT832" i="1"/>
  <c r="DT833" i="1"/>
  <c r="DT834" i="1"/>
  <c r="DT835" i="1"/>
  <c r="DT836" i="1"/>
  <c r="DT837" i="1"/>
  <c r="DT838" i="1"/>
  <c r="DT839" i="1"/>
  <c r="DT840" i="1"/>
  <c r="DT841" i="1"/>
  <c r="DT842" i="1"/>
  <c r="DT843" i="1"/>
  <c r="DT844" i="1"/>
  <c r="DT845" i="1"/>
  <c r="DT846" i="1"/>
  <c r="DT847" i="1"/>
  <c r="DT848" i="1"/>
  <c r="DT849" i="1"/>
  <c r="DT850" i="1"/>
  <c r="DT851" i="1"/>
  <c r="DT852" i="1"/>
  <c r="DT853" i="1"/>
  <c r="DT854" i="1"/>
  <c r="DT855" i="1"/>
  <c r="DT856" i="1"/>
  <c r="DT857" i="1"/>
  <c r="DT858" i="1"/>
  <c r="DT859" i="1"/>
  <c r="DT860" i="1"/>
  <c r="DT861" i="1"/>
  <c r="DT862" i="1"/>
  <c r="DT863" i="1"/>
  <c r="DT864" i="1"/>
  <c r="DT865" i="1"/>
  <c r="DT866" i="1"/>
  <c r="DT867" i="1"/>
  <c r="DT868" i="1"/>
  <c r="DT869" i="1"/>
  <c r="DT870" i="1"/>
  <c r="DT871" i="1"/>
  <c r="DT872" i="1"/>
  <c r="DT873" i="1"/>
  <c r="DT874" i="1"/>
  <c r="DT875" i="1"/>
  <c r="DT876" i="1"/>
  <c r="DT877" i="1"/>
  <c r="DT878" i="1"/>
  <c r="DT879" i="1"/>
  <c r="DT880" i="1"/>
  <c r="DT881" i="1"/>
  <c r="DT882" i="1"/>
  <c r="DT883" i="1"/>
  <c r="DT884" i="1"/>
  <c r="DT885" i="1"/>
  <c r="DT886" i="1"/>
  <c r="DT887" i="1"/>
  <c r="DT888" i="1"/>
  <c r="DT889" i="1"/>
  <c r="DT890" i="1"/>
  <c r="DT891" i="1"/>
  <c r="DT892" i="1"/>
  <c r="DT893" i="1"/>
  <c r="DT894" i="1"/>
  <c r="DT895" i="1"/>
  <c r="DT896" i="1"/>
  <c r="DT897" i="1"/>
  <c r="DT898" i="1"/>
  <c r="DT899" i="1"/>
  <c r="DT900" i="1"/>
  <c r="DT901" i="1"/>
  <c r="DT902" i="1"/>
  <c r="DT903" i="1"/>
  <c r="DT904" i="1"/>
  <c r="DT905" i="1"/>
  <c r="DT906" i="1"/>
  <c r="DT907" i="1"/>
  <c r="DT908" i="1"/>
  <c r="DT909" i="1"/>
  <c r="DT910" i="1"/>
  <c r="DT911" i="1"/>
  <c r="DT912" i="1"/>
  <c r="DT913" i="1"/>
  <c r="DT914" i="1"/>
  <c r="DT915" i="1"/>
  <c r="DT916" i="1"/>
  <c r="DT917" i="1"/>
  <c r="DT918" i="1"/>
  <c r="DT919" i="1"/>
  <c r="DT920" i="1"/>
  <c r="DT921" i="1"/>
  <c r="DT922" i="1"/>
  <c r="DT923" i="1"/>
  <c r="DT924" i="1"/>
  <c r="DT925" i="1"/>
  <c r="DT926" i="1"/>
  <c r="DT927" i="1"/>
  <c r="DT928" i="1"/>
  <c r="DT929" i="1"/>
  <c r="DT930" i="1"/>
  <c r="DT931" i="1"/>
  <c r="DT932" i="1"/>
  <c r="DT933" i="1"/>
  <c r="DT934" i="1"/>
  <c r="DT935" i="1"/>
  <c r="DT936" i="1"/>
  <c r="DT937" i="1"/>
  <c r="DT938" i="1"/>
  <c r="DT939" i="1"/>
  <c r="DT940" i="1"/>
  <c r="DT941" i="1"/>
  <c r="DT942" i="1"/>
  <c r="DT943" i="1"/>
  <c r="DT944" i="1"/>
  <c r="DT945" i="1"/>
  <c r="DT946" i="1"/>
  <c r="DT947" i="1"/>
  <c r="DT948" i="1"/>
  <c r="DT949" i="1"/>
  <c r="DT950" i="1"/>
  <c r="DT951" i="1"/>
  <c r="DT952" i="1"/>
  <c r="DT953" i="1"/>
  <c r="DT954" i="1"/>
  <c r="DT955" i="1"/>
  <c r="DT956" i="1"/>
  <c r="DT957" i="1"/>
  <c r="DT958" i="1"/>
  <c r="DT959" i="1"/>
  <c r="DT960" i="1"/>
  <c r="DT961" i="1"/>
  <c r="DT962" i="1"/>
  <c r="DT963" i="1"/>
  <c r="DT964" i="1"/>
  <c r="DT965" i="1"/>
  <c r="DT966" i="1"/>
  <c r="DT967" i="1"/>
  <c r="DT968" i="1"/>
  <c r="DT969" i="1"/>
  <c r="DT970" i="1"/>
  <c r="DT971" i="1"/>
  <c r="DT972" i="1"/>
  <c r="DT973" i="1"/>
  <c r="DT974" i="1"/>
  <c r="DT975" i="1"/>
  <c r="DT976" i="1"/>
  <c r="DT977" i="1"/>
  <c r="DT978" i="1"/>
  <c r="DT979" i="1"/>
  <c r="DT980" i="1"/>
  <c r="DT981" i="1"/>
  <c r="DT982" i="1"/>
  <c r="DT983" i="1"/>
  <c r="DT984" i="1"/>
  <c r="DT985" i="1"/>
  <c r="DT986" i="1"/>
  <c r="DT987" i="1"/>
  <c r="DT988" i="1"/>
  <c r="DT989" i="1"/>
  <c r="DT990" i="1"/>
  <c r="DT991" i="1"/>
  <c r="DT992" i="1"/>
  <c r="DT993" i="1"/>
  <c r="DT994" i="1"/>
  <c r="DT995" i="1"/>
  <c r="DT996" i="1"/>
  <c r="DT997" i="1"/>
  <c r="DT998" i="1"/>
  <c r="DT999" i="1"/>
  <c r="DT1000" i="1"/>
  <c r="DT1001" i="1"/>
  <c r="DT1002" i="1"/>
  <c r="DT1003" i="1"/>
  <c r="DT1004" i="1"/>
  <c r="DT1005" i="1"/>
  <c r="DS6" i="1"/>
  <c r="DS7" i="1"/>
  <c r="DS8" i="1"/>
  <c r="DS9" i="1"/>
  <c r="DS10" i="1"/>
  <c r="DS11" i="1"/>
  <c r="DS12" i="1"/>
  <c r="DS13" i="1"/>
  <c r="DS14" i="1"/>
  <c r="DS15" i="1"/>
  <c r="DS16" i="1"/>
  <c r="DS17" i="1"/>
  <c r="DS18" i="1"/>
  <c r="DS19" i="1"/>
  <c r="DS20" i="1"/>
  <c r="DS21" i="1"/>
  <c r="DS22" i="1"/>
  <c r="DS23" i="1"/>
  <c r="DS24" i="1"/>
  <c r="DS25" i="1"/>
  <c r="DS26" i="1"/>
  <c r="DS27" i="1"/>
  <c r="DS28" i="1"/>
  <c r="DS29" i="1"/>
  <c r="DS30" i="1"/>
  <c r="DS31" i="1"/>
  <c r="DS32" i="1"/>
  <c r="DS33" i="1"/>
  <c r="DS34" i="1"/>
  <c r="DS35" i="1"/>
  <c r="DS36" i="1"/>
  <c r="DS37" i="1"/>
  <c r="DS38" i="1"/>
  <c r="DS39" i="1"/>
  <c r="DS40" i="1"/>
  <c r="DS41" i="1"/>
  <c r="DS42" i="1"/>
  <c r="DS43" i="1"/>
  <c r="DS44" i="1"/>
  <c r="DS45" i="1"/>
  <c r="DS46" i="1"/>
  <c r="DS47" i="1"/>
  <c r="DS48" i="1"/>
  <c r="DS49" i="1"/>
  <c r="DS50" i="1"/>
  <c r="DS51" i="1"/>
  <c r="DS52" i="1"/>
  <c r="DS53" i="1"/>
  <c r="DS54" i="1"/>
  <c r="DS55" i="1"/>
  <c r="DS56" i="1"/>
  <c r="DS57" i="1"/>
  <c r="DS58" i="1"/>
  <c r="DS59" i="1"/>
  <c r="DS60" i="1"/>
  <c r="DS61" i="1"/>
  <c r="DS62" i="1"/>
  <c r="DS63" i="1"/>
  <c r="DS64" i="1"/>
  <c r="DS65" i="1"/>
  <c r="DS66" i="1"/>
  <c r="DS67" i="1"/>
  <c r="DS68" i="1"/>
  <c r="DS69" i="1"/>
  <c r="DS70" i="1"/>
  <c r="DS71" i="1"/>
  <c r="DS72" i="1"/>
  <c r="DS73" i="1"/>
  <c r="DS74" i="1"/>
  <c r="DS75" i="1"/>
  <c r="DS76" i="1"/>
  <c r="DS77" i="1"/>
  <c r="DS78" i="1"/>
  <c r="DS79" i="1"/>
  <c r="DS80" i="1"/>
  <c r="DS81" i="1"/>
  <c r="DS82" i="1"/>
  <c r="DS83" i="1"/>
  <c r="DS84" i="1"/>
  <c r="DS85" i="1"/>
  <c r="DS86" i="1"/>
  <c r="DS87" i="1"/>
  <c r="DS88" i="1"/>
  <c r="DS89" i="1"/>
  <c r="DS90" i="1"/>
  <c r="DS91" i="1"/>
  <c r="DS92" i="1"/>
  <c r="DS93" i="1"/>
  <c r="DS94" i="1"/>
  <c r="DS95" i="1"/>
  <c r="DS96" i="1"/>
  <c r="DS97" i="1"/>
  <c r="DS98" i="1"/>
  <c r="DS99" i="1"/>
  <c r="DS100" i="1"/>
  <c r="DS101" i="1"/>
  <c r="DS102" i="1"/>
  <c r="DS103" i="1"/>
  <c r="DS104" i="1"/>
  <c r="DS105" i="1"/>
  <c r="DS106" i="1"/>
  <c r="DS107" i="1"/>
  <c r="DS108" i="1"/>
  <c r="DS109" i="1"/>
  <c r="DS110" i="1"/>
  <c r="DS111" i="1"/>
  <c r="DS112" i="1"/>
  <c r="DS113" i="1"/>
  <c r="DS114" i="1"/>
  <c r="DS115" i="1"/>
  <c r="DS116" i="1"/>
  <c r="DS117" i="1"/>
  <c r="DS118" i="1"/>
  <c r="DS119" i="1"/>
  <c r="DS120" i="1"/>
  <c r="DS121" i="1"/>
  <c r="DS122" i="1"/>
  <c r="DS123" i="1"/>
  <c r="DS124" i="1"/>
  <c r="DS125" i="1"/>
  <c r="DS126" i="1"/>
  <c r="DS127" i="1"/>
  <c r="DS128" i="1"/>
  <c r="DS129" i="1"/>
  <c r="DS130" i="1"/>
  <c r="DS131" i="1"/>
  <c r="DS132" i="1"/>
  <c r="DS133" i="1"/>
  <c r="DS134" i="1"/>
  <c r="DS135" i="1"/>
  <c r="DS136" i="1"/>
  <c r="DS137" i="1"/>
  <c r="DS138" i="1"/>
  <c r="DS139" i="1"/>
  <c r="DS140" i="1"/>
  <c r="DS141" i="1"/>
  <c r="DS142" i="1"/>
  <c r="DS143" i="1"/>
  <c r="DS144" i="1"/>
  <c r="DS145" i="1"/>
  <c r="DS146" i="1"/>
  <c r="DS147" i="1"/>
  <c r="DS148" i="1"/>
  <c r="DS149" i="1"/>
  <c r="DS150" i="1"/>
  <c r="DS151" i="1"/>
  <c r="DS152" i="1"/>
  <c r="DS153" i="1"/>
  <c r="DS154" i="1"/>
  <c r="DS155" i="1"/>
  <c r="DS156" i="1"/>
  <c r="DS157" i="1"/>
  <c r="DS158" i="1"/>
  <c r="DS159" i="1"/>
  <c r="DS160" i="1"/>
  <c r="DS161" i="1"/>
  <c r="DS162" i="1"/>
  <c r="DS163" i="1"/>
  <c r="DS164" i="1"/>
  <c r="DS165" i="1"/>
  <c r="DS166" i="1"/>
  <c r="DS167" i="1"/>
  <c r="DS168" i="1"/>
  <c r="DS169" i="1"/>
  <c r="DS170" i="1"/>
  <c r="DS171" i="1"/>
  <c r="DS172" i="1"/>
  <c r="DS173" i="1"/>
  <c r="DS174" i="1"/>
  <c r="DS175" i="1"/>
  <c r="DS176" i="1"/>
  <c r="DS177" i="1"/>
  <c r="DS178" i="1"/>
  <c r="DS179" i="1"/>
  <c r="DS180" i="1"/>
  <c r="DS181" i="1"/>
  <c r="DS182" i="1"/>
  <c r="DS183" i="1"/>
  <c r="DS184" i="1"/>
  <c r="DS185" i="1"/>
  <c r="DS186" i="1"/>
  <c r="DS187" i="1"/>
  <c r="DS188" i="1"/>
  <c r="DS189" i="1"/>
  <c r="DS190" i="1"/>
  <c r="DS191" i="1"/>
  <c r="DS192" i="1"/>
  <c r="DS193" i="1"/>
  <c r="DS194" i="1"/>
  <c r="DS195" i="1"/>
  <c r="DS196" i="1"/>
  <c r="DS197" i="1"/>
  <c r="DS198" i="1"/>
  <c r="DS199" i="1"/>
  <c r="DS200" i="1"/>
  <c r="DS201" i="1"/>
  <c r="DS202" i="1"/>
  <c r="DS203" i="1"/>
  <c r="DS204" i="1"/>
  <c r="DS205" i="1"/>
  <c r="DS206" i="1"/>
  <c r="DS207" i="1"/>
  <c r="DS208" i="1"/>
  <c r="DS209" i="1"/>
  <c r="DS210" i="1"/>
  <c r="DS211" i="1"/>
  <c r="DS212" i="1"/>
  <c r="DS213" i="1"/>
  <c r="DS214" i="1"/>
  <c r="DS215" i="1"/>
  <c r="DS216" i="1"/>
  <c r="DS217" i="1"/>
  <c r="DS218" i="1"/>
  <c r="DS219" i="1"/>
  <c r="DS220" i="1"/>
  <c r="DS221" i="1"/>
  <c r="DS222" i="1"/>
  <c r="DS223" i="1"/>
  <c r="DS224" i="1"/>
  <c r="DS225" i="1"/>
  <c r="DS226" i="1"/>
  <c r="DS227" i="1"/>
  <c r="DS228" i="1"/>
  <c r="DS229" i="1"/>
  <c r="DS230" i="1"/>
  <c r="DS231" i="1"/>
  <c r="DS232" i="1"/>
  <c r="DS233" i="1"/>
  <c r="DS234" i="1"/>
  <c r="DS235" i="1"/>
  <c r="DS236" i="1"/>
  <c r="DS237" i="1"/>
  <c r="DS238" i="1"/>
  <c r="DS239" i="1"/>
  <c r="DS240" i="1"/>
  <c r="DS241" i="1"/>
  <c r="DS242" i="1"/>
  <c r="DS243" i="1"/>
  <c r="DS244" i="1"/>
  <c r="DS245" i="1"/>
  <c r="DS246" i="1"/>
  <c r="DS247" i="1"/>
  <c r="DS248" i="1"/>
  <c r="DS249" i="1"/>
  <c r="DS250" i="1"/>
  <c r="DS251" i="1"/>
  <c r="DS252" i="1"/>
  <c r="DS253" i="1"/>
  <c r="DS254" i="1"/>
  <c r="DS255" i="1"/>
  <c r="DS256" i="1"/>
  <c r="DS257" i="1"/>
  <c r="DS258" i="1"/>
  <c r="DS259" i="1"/>
  <c r="DS260" i="1"/>
  <c r="DS261" i="1"/>
  <c r="DS262" i="1"/>
  <c r="DS263" i="1"/>
  <c r="DS264" i="1"/>
  <c r="DS265" i="1"/>
  <c r="DS266" i="1"/>
  <c r="DS267" i="1"/>
  <c r="DS268" i="1"/>
  <c r="DS269" i="1"/>
  <c r="DS270" i="1"/>
  <c r="DS271" i="1"/>
  <c r="DS272" i="1"/>
  <c r="DS273" i="1"/>
  <c r="DS274" i="1"/>
  <c r="DS275" i="1"/>
  <c r="DS276" i="1"/>
  <c r="DS277" i="1"/>
  <c r="DS278" i="1"/>
  <c r="DS279" i="1"/>
  <c r="DS280" i="1"/>
  <c r="DS281" i="1"/>
  <c r="DS282" i="1"/>
  <c r="DS283" i="1"/>
  <c r="DS284" i="1"/>
  <c r="DS285" i="1"/>
  <c r="DS286" i="1"/>
  <c r="DS287" i="1"/>
  <c r="DS288" i="1"/>
  <c r="DS289" i="1"/>
  <c r="DS290" i="1"/>
  <c r="DS291" i="1"/>
  <c r="DS292" i="1"/>
  <c r="DS293" i="1"/>
  <c r="DS294" i="1"/>
  <c r="DS295" i="1"/>
  <c r="DS296" i="1"/>
  <c r="DS297" i="1"/>
  <c r="DS298" i="1"/>
  <c r="DS299" i="1"/>
  <c r="DS300" i="1"/>
  <c r="DS301" i="1"/>
  <c r="DS302" i="1"/>
  <c r="DS303" i="1"/>
  <c r="DS304" i="1"/>
  <c r="DS305" i="1"/>
  <c r="DS306" i="1"/>
  <c r="DS307" i="1"/>
  <c r="DS308" i="1"/>
  <c r="DS309" i="1"/>
  <c r="DS310" i="1"/>
  <c r="DS311" i="1"/>
  <c r="DS312" i="1"/>
  <c r="DS313" i="1"/>
  <c r="DS314" i="1"/>
  <c r="DS315" i="1"/>
  <c r="DS316" i="1"/>
  <c r="DS317" i="1"/>
  <c r="DS318" i="1"/>
  <c r="DS319" i="1"/>
  <c r="DS320" i="1"/>
  <c r="DS321" i="1"/>
  <c r="DS322" i="1"/>
  <c r="DS323" i="1"/>
  <c r="DS324" i="1"/>
  <c r="DS325" i="1"/>
  <c r="DS326" i="1"/>
  <c r="DS327" i="1"/>
  <c r="DS328" i="1"/>
  <c r="DS329" i="1"/>
  <c r="DS330" i="1"/>
  <c r="DS331" i="1"/>
  <c r="DS332" i="1"/>
  <c r="DS333" i="1"/>
  <c r="DS334" i="1"/>
  <c r="DS335" i="1"/>
  <c r="DS336" i="1"/>
  <c r="DS337" i="1"/>
  <c r="DS338" i="1"/>
  <c r="DS339" i="1"/>
  <c r="DS340" i="1"/>
  <c r="DS341" i="1"/>
  <c r="DS342" i="1"/>
  <c r="DS343" i="1"/>
  <c r="DS344" i="1"/>
  <c r="DS345" i="1"/>
  <c r="DS346" i="1"/>
  <c r="DS347" i="1"/>
  <c r="DS348" i="1"/>
  <c r="DS349" i="1"/>
  <c r="DS350" i="1"/>
  <c r="DS351" i="1"/>
  <c r="DS352" i="1"/>
  <c r="DS353" i="1"/>
  <c r="DS354" i="1"/>
  <c r="DS355" i="1"/>
  <c r="DS356" i="1"/>
  <c r="DS357" i="1"/>
  <c r="DS358" i="1"/>
  <c r="DS359" i="1"/>
  <c r="DS360" i="1"/>
  <c r="DS361" i="1"/>
  <c r="DS362" i="1"/>
  <c r="DS363" i="1"/>
  <c r="DS364" i="1"/>
  <c r="DS365" i="1"/>
  <c r="DS366" i="1"/>
  <c r="DS367" i="1"/>
  <c r="DS368" i="1"/>
  <c r="DS369" i="1"/>
  <c r="DS370" i="1"/>
  <c r="DS371" i="1"/>
  <c r="DS372" i="1"/>
  <c r="DS373" i="1"/>
  <c r="DS374" i="1"/>
  <c r="DS375" i="1"/>
  <c r="DS376" i="1"/>
  <c r="DS377" i="1"/>
  <c r="DS378" i="1"/>
  <c r="DS379" i="1"/>
  <c r="DS380" i="1"/>
  <c r="DS381" i="1"/>
  <c r="DS382" i="1"/>
  <c r="DS383" i="1"/>
  <c r="DS384" i="1"/>
  <c r="DS385" i="1"/>
  <c r="DS386" i="1"/>
  <c r="DS387" i="1"/>
  <c r="DS388" i="1"/>
  <c r="DS389" i="1"/>
  <c r="DS390" i="1"/>
  <c r="DS391" i="1"/>
  <c r="DS392" i="1"/>
  <c r="DS393" i="1"/>
  <c r="DS394" i="1"/>
  <c r="DS395" i="1"/>
  <c r="DS396" i="1"/>
  <c r="DS397" i="1"/>
  <c r="DS398" i="1"/>
  <c r="DS399" i="1"/>
  <c r="DS400" i="1"/>
  <c r="DS401" i="1"/>
  <c r="DS402" i="1"/>
  <c r="DS403" i="1"/>
  <c r="DS404" i="1"/>
  <c r="DS405" i="1"/>
  <c r="DS406" i="1"/>
  <c r="DS407" i="1"/>
  <c r="DS408" i="1"/>
  <c r="DS409" i="1"/>
  <c r="DS410" i="1"/>
  <c r="DS411" i="1"/>
  <c r="DS412" i="1"/>
  <c r="DS413" i="1"/>
  <c r="DS414" i="1"/>
  <c r="DS415" i="1"/>
  <c r="DS416" i="1"/>
  <c r="DS417" i="1"/>
  <c r="DS418" i="1"/>
  <c r="DS419" i="1"/>
  <c r="DS420" i="1"/>
  <c r="DS421" i="1"/>
  <c r="DS422" i="1"/>
  <c r="DS423" i="1"/>
  <c r="DS424" i="1"/>
  <c r="DS425" i="1"/>
  <c r="DS426" i="1"/>
  <c r="DS427" i="1"/>
  <c r="DS428" i="1"/>
  <c r="DS429" i="1"/>
  <c r="DS430" i="1"/>
  <c r="DS431" i="1"/>
  <c r="DS432" i="1"/>
  <c r="DS433" i="1"/>
  <c r="DS434" i="1"/>
  <c r="DS435" i="1"/>
  <c r="DS436" i="1"/>
  <c r="DS437" i="1"/>
  <c r="DS438" i="1"/>
  <c r="DS439" i="1"/>
  <c r="DS440" i="1"/>
  <c r="DS441" i="1"/>
  <c r="DS442" i="1"/>
  <c r="DS443" i="1"/>
  <c r="DS444" i="1"/>
  <c r="DS445" i="1"/>
  <c r="DS446" i="1"/>
  <c r="DS447" i="1"/>
  <c r="DS448" i="1"/>
  <c r="DS449" i="1"/>
  <c r="DS450" i="1"/>
  <c r="DS451" i="1"/>
  <c r="DS452" i="1"/>
  <c r="DS453" i="1"/>
  <c r="DS454" i="1"/>
  <c r="DS455" i="1"/>
  <c r="DS456" i="1"/>
  <c r="DS457" i="1"/>
  <c r="DS458" i="1"/>
  <c r="DS459" i="1"/>
  <c r="DS460" i="1"/>
  <c r="DS461" i="1"/>
  <c r="DS462" i="1"/>
  <c r="DS463" i="1"/>
  <c r="DS464" i="1"/>
  <c r="DS465" i="1"/>
  <c r="DS466" i="1"/>
  <c r="DS467" i="1"/>
  <c r="DS468" i="1"/>
  <c r="DS469" i="1"/>
  <c r="DS470" i="1"/>
  <c r="DS471" i="1"/>
  <c r="DS472" i="1"/>
  <c r="DS473" i="1"/>
  <c r="DS474" i="1"/>
  <c r="DS475" i="1"/>
  <c r="DS476" i="1"/>
  <c r="DS477" i="1"/>
  <c r="DS478" i="1"/>
  <c r="DS479" i="1"/>
  <c r="DS480" i="1"/>
  <c r="DS481" i="1"/>
  <c r="DS482" i="1"/>
  <c r="DS483" i="1"/>
  <c r="DS484" i="1"/>
  <c r="DS485" i="1"/>
  <c r="DS486" i="1"/>
  <c r="DS487" i="1"/>
  <c r="DS488" i="1"/>
  <c r="DS489" i="1"/>
  <c r="DS490" i="1"/>
  <c r="DS491" i="1"/>
  <c r="DS492" i="1"/>
  <c r="DS493" i="1"/>
  <c r="DS494" i="1"/>
  <c r="DS495" i="1"/>
  <c r="DS496" i="1"/>
  <c r="DS497" i="1"/>
  <c r="DS498" i="1"/>
  <c r="DS499" i="1"/>
  <c r="DS500" i="1"/>
  <c r="DS501" i="1"/>
  <c r="DS502" i="1"/>
  <c r="DS503" i="1"/>
  <c r="DS504" i="1"/>
  <c r="DS505" i="1"/>
  <c r="DS506" i="1"/>
  <c r="DS507" i="1"/>
  <c r="DS508" i="1"/>
  <c r="DS509" i="1"/>
  <c r="DS510" i="1"/>
  <c r="DS511" i="1"/>
  <c r="DS512" i="1"/>
  <c r="DS513" i="1"/>
  <c r="DS514" i="1"/>
  <c r="DS515" i="1"/>
  <c r="DS516" i="1"/>
  <c r="DS517" i="1"/>
  <c r="DS518" i="1"/>
  <c r="DS519" i="1"/>
  <c r="DS520" i="1"/>
  <c r="DS521" i="1"/>
  <c r="DS522" i="1"/>
  <c r="DS523" i="1"/>
  <c r="DS524" i="1"/>
  <c r="DS525" i="1"/>
  <c r="DS526" i="1"/>
  <c r="DS527" i="1"/>
  <c r="DS528" i="1"/>
  <c r="DS529" i="1"/>
  <c r="DS530" i="1"/>
  <c r="DS531" i="1"/>
  <c r="DS532" i="1"/>
  <c r="DS533" i="1"/>
  <c r="DS534" i="1"/>
  <c r="DS535" i="1"/>
  <c r="DS536" i="1"/>
  <c r="DS537" i="1"/>
  <c r="DS538" i="1"/>
  <c r="DS539" i="1"/>
  <c r="DS540" i="1"/>
  <c r="DS541" i="1"/>
  <c r="DS542" i="1"/>
  <c r="DS543" i="1"/>
  <c r="DS544" i="1"/>
  <c r="DS545" i="1"/>
  <c r="DS546" i="1"/>
  <c r="DS547" i="1"/>
  <c r="DS548" i="1"/>
  <c r="DS549" i="1"/>
  <c r="DS550" i="1"/>
  <c r="DS551" i="1"/>
  <c r="DS552" i="1"/>
  <c r="DS553" i="1"/>
  <c r="DS554" i="1"/>
  <c r="DS555" i="1"/>
  <c r="DS556" i="1"/>
  <c r="DS557" i="1"/>
  <c r="DS558" i="1"/>
  <c r="DS559" i="1"/>
  <c r="DS560" i="1"/>
  <c r="DS561" i="1"/>
  <c r="DS562" i="1"/>
  <c r="DS563" i="1"/>
  <c r="DS564" i="1"/>
  <c r="DS565" i="1"/>
  <c r="DS566" i="1"/>
  <c r="DS567" i="1"/>
  <c r="DS568" i="1"/>
  <c r="DS569" i="1"/>
  <c r="DS570" i="1"/>
  <c r="DS571" i="1"/>
  <c r="DS572" i="1"/>
  <c r="DS573" i="1"/>
  <c r="DS574" i="1"/>
  <c r="DS575" i="1"/>
  <c r="DS576" i="1"/>
  <c r="DS577" i="1"/>
  <c r="DS578" i="1"/>
  <c r="DS579" i="1"/>
  <c r="DS580" i="1"/>
  <c r="DS581" i="1"/>
  <c r="DS582" i="1"/>
  <c r="DS583" i="1"/>
  <c r="DS584" i="1"/>
  <c r="DS585" i="1"/>
  <c r="DS586" i="1"/>
  <c r="DS587" i="1"/>
  <c r="DS588" i="1"/>
  <c r="DS589" i="1"/>
  <c r="DS590" i="1"/>
  <c r="DS591" i="1"/>
  <c r="DS592" i="1"/>
  <c r="DS593" i="1"/>
  <c r="DS594" i="1"/>
  <c r="DS595" i="1"/>
  <c r="DS596" i="1"/>
  <c r="DS597" i="1"/>
  <c r="DS598" i="1"/>
  <c r="DS599" i="1"/>
  <c r="DS600" i="1"/>
  <c r="DS601" i="1"/>
  <c r="DS602" i="1"/>
  <c r="DS603" i="1"/>
  <c r="DS604" i="1"/>
  <c r="DS605" i="1"/>
  <c r="DS606" i="1"/>
  <c r="DS607" i="1"/>
  <c r="DS608" i="1"/>
  <c r="DS609" i="1"/>
  <c r="DS610" i="1"/>
  <c r="DS611" i="1"/>
  <c r="DS612" i="1"/>
  <c r="DS613" i="1"/>
  <c r="DS614" i="1"/>
  <c r="DS615" i="1"/>
  <c r="DS616" i="1"/>
  <c r="DS617" i="1"/>
  <c r="DS618" i="1"/>
  <c r="DS619" i="1"/>
  <c r="DS620" i="1"/>
  <c r="DS621" i="1"/>
  <c r="DS622" i="1"/>
  <c r="DS623" i="1"/>
  <c r="DS624" i="1"/>
  <c r="DS625" i="1"/>
  <c r="DS626" i="1"/>
  <c r="DS627" i="1"/>
  <c r="DS628" i="1"/>
  <c r="DS629" i="1"/>
  <c r="DS630" i="1"/>
  <c r="DS631" i="1"/>
  <c r="DS632" i="1"/>
  <c r="DS633" i="1"/>
  <c r="DS634" i="1"/>
  <c r="DS635" i="1"/>
  <c r="DS636" i="1"/>
  <c r="DS637" i="1"/>
  <c r="DS638" i="1"/>
  <c r="DS639" i="1"/>
  <c r="DS640" i="1"/>
  <c r="DS641" i="1"/>
  <c r="DS642" i="1"/>
  <c r="DS643" i="1"/>
  <c r="DS644" i="1"/>
  <c r="DS645" i="1"/>
  <c r="DS646" i="1"/>
  <c r="DS647" i="1"/>
  <c r="DS648" i="1"/>
  <c r="DS649" i="1"/>
  <c r="DS650" i="1"/>
  <c r="DS651" i="1"/>
  <c r="DS652" i="1"/>
  <c r="DS653" i="1"/>
  <c r="DS654" i="1"/>
  <c r="DS655" i="1"/>
  <c r="DS656" i="1"/>
  <c r="DS657" i="1"/>
  <c r="DS658" i="1"/>
  <c r="DS659" i="1"/>
  <c r="DS660" i="1"/>
  <c r="DS661" i="1"/>
  <c r="DS662" i="1"/>
  <c r="DS663" i="1"/>
  <c r="DS664" i="1"/>
  <c r="DS665" i="1"/>
  <c r="DS666" i="1"/>
  <c r="DS667" i="1"/>
  <c r="DS668" i="1"/>
  <c r="DS669" i="1"/>
  <c r="DS670" i="1"/>
  <c r="DS671" i="1"/>
  <c r="DS672" i="1"/>
  <c r="DS673" i="1"/>
  <c r="DS674" i="1"/>
  <c r="DS675" i="1"/>
  <c r="DS676" i="1"/>
  <c r="DS677" i="1"/>
  <c r="DS678" i="1"/>
  <c r="DS679" i="1"/>
  <c r="DS680" i="1"/>
  <c r="DS681" i="1"/>
  <c r="DS682" i="1"/>
  <c r="DS683" i="1"/>
  <c r="DS684" i="1"/>
  <c r="DS685" i="1"/>
  <c r="DS686" i="1"/>
  <c r="DS687" i="1"/>
  <c r="DS688" i="1"/>
  <c r="DS689" i="1"/>
  <c r="DS690" i="1"/>
  <c r="DS691" i="1"/>
  <c r="DS692" i="1"/>
  <c r="DS693" i="1"/>
  <c r="DS694" i="1"/>
  <c r="DS695" i="1"/>
  <c r="DS696" i="1"/>
  <c r="DS697" i="1"/>
  <c r="DS698" i="1"/>
  <c r="DS699" i="1"/>
  <c r="DS700" i="1"/>
  <c r="DS701" i="1"/>
  <c r="DS702" i="1"/>
  <c r="DS703" i="1"/>
  <c r="DS704" i="1"/>
  <c r="DS705" i="1"/>
  <c r="DS706" i="1"/>
  <c r="DS707" i="1"/>
  <c r="DS708" i="1"/>
  <c r="DS709" i="1"/>
  <c r="DS710" i="1"/>
  <c r="DS711" i="1"/>
  <c r="DS712" i="1"/>
  <c r="DS713" i="1"/>
  <c r="DS714" i="1"/>
  <c r="DS715" i="1"/>
  <c r="DS716" i="1"/>
  <c r="DS717" i="1"/>
  <c r="DS718" i="1"/>
  <c r="DS719" i="1"/>
  <c r="DS720" i="1"/>
  <c r="DS721" i="1"/>
  <c r="DS722" i="1"/>
  <c r="DS723" i="1"/>
  <c r="DS724" i="1"/>
  <c r="DS725" i="1"/>
  <c r="DS726" i="1"/>
  <c r="DS727" i="1"/>
  <c r="DS728" i="1"/>
  <c r="DS729" i="1"/>
  <c r="DS730" i="1"/>
  <c r="DS731" i="1"/>
  <c r="DS732" i="1"/>
  <c r="DS733" i="1"/>
  <c r="DS734" i="1"/>
  <c r="DS735" i="1"/>
  <c r="DS736" i="1"/>
  <c r="DS737" i="1"/>
  <c r="DS738" i="1"/>
  <c r="DS739" i="1"/>
  <c r="DS740" i="1"/>
  <c r="DS741" i="1"/>
  <c r="DS742" i="1"/>
  <c r="DS743" i="1"/>
  <c r="DS744" i="1"/>
  <c r="DS745" i="1"/>
  <c r="DS746" i="1"/>
  <c r="DS747" i="1"/>
  <c r="DS748" i="1"/>
  <c r="DS749" i="1"/>
  <c r="DS750" i="1"/>
  <c r="DS751" i="1"/>
  <c r="DS752" i="1"/>
  <c r="DS753" i="1"/>
  <c r="DS754" i="1"/>
  <c r="DS755" i="1"/>
  <c r="DS756" i="1"/>
  <c r="DS757" i="1"/>
  <c r="DS758" i="1"/>
  <c r="DS759" i="1"/>
  <c r="DS760" i="1"/>
  <c r="DS761" i="1"/>
  <c r="DS762" i="1"/>
  <c r="DS763" i="1"/>
  <c r="DS764" i="1"/>
  <c r="DS765" i="1"/>
  <c r="DS766" i="1"/>
  <c r="DS767" i="1"/>
  <c r="DS768" i="1"/>
  <c r="DS769" i="1"/>
  <c r="DS770" i="1"/>
  <c r="DS771" i="1"/>
  <c r="DS772" i="1"/>
  <c r="DS773" i="1"/>
  <c r="DS774" i="1"/>
  <c r="DS775" i="1"/>
  <c r="DS776" i="1"/>
  <c r="DS777" i="1"/>
  <c r="DS778" i="1"/>
  <c r="DS779" i="1"/>
  <c r="DS780" i="1"/>
  <c r="DS781" i="1"/>
  <c r="DS782" i="1"/>
  <c r="DS783" i="1"/>
  <c r="DS784" i="1"/>
  <c r="DS785" i="1"/>
  <c r="DS786" i="1"/>
  <c r="DS787" i="1"/>
  <c r="DS788" i="1"/>
  <c r="DS789" i="1"/>
  <c r="DS790" i="1"/>
  <c r="DS791" i="1"/>
  <c r="DS792" i="1"/>
  <c r="DS793" i="1"/>
  <c r="DS794" i="1"/>
  <c r="DS795" i="1"/>
  <c r="DS796" i="1"/>
  <c r="DS797" i="1"/>
  <c r="DS798" i="1"/>
  <c r="DS799" i="1"/>
  <c r="DS800" i="1"/>
  <c r="DS801" i="1"/>
  <c r="DS802" i="1"/>
  <c r="DS803" i="1"/>
  <c r="DS804" i="1"/>
  <c r="DS805" i="1"/>
  <c r="DS806" i="1"/>
  <c r="DS807" i="1"/>
  <c r="DS808" i="1"/>
  <c r="DS809" i="1"/>
  <c r="DS810" i="1"/>
  <c r="DS811" i="1"/>
  <c r="DS812" i="1"/>
  <c r="DS813" i="1"/>
  <c r="DS814" i="1"/>
  <c r="DS815" i="1"/>
  <c r="DS816" i="1"/>
  <c r="DS817" i="1"/>
  <c r="DS818" i="1"/>
  <c r="DS819" i="1"/>
  <c r="DS820" i="1"/>
  <c r="DS821" i="1"/>
  <c r="DS822" i="1"/>
  <c r="DS823" i="1"/>
  <c r="DS824" i="1"/>
  <c r="DS825" i="1"/>
  <c r="DS826" i="1"/>
  <c r="DS827" i="1"/>
  <c r="DS828" i="1"/>
  <c r="DS829" i="1"/>
  <c r="DS830" i="1"/>
  <c r="DS831" i="1"/>
  <c r="DS832" i="1"/>
  <c r="DS833" i="1"/>
  <c r="DS834" i="1"/>
  <c r="DS835" i="1"/>
  <c r="DS836" i="1"/>
  <c r="DS837" i="1"/>
  <c r="DS838" i="1"/>
  <c r="DS839" i="1"/>
  <c r="DS840" i="1"/>
  <c r="DS841" i="1"/>
  <c r="DS842" i="1"/>
  <c r="DS843" i="1"/>
  <c r="DS844" i="1"/>
  <c r="DS845" i="1"/>
  <c r="DS846" i="1"/>
  <c r="DS847" i="1"/>
  <c r="DS848" i="1"/>
  <c r="DS849" i="1"/>
  <c r="DS850" i="1"/>
  <c r="DS851" i="1"/>
  <c r="DS852" i="1"/>
  <c r="DS853" i="1"/>
  <c r="DS854" i="1"/>
  <c r="DS855" i="1"/>
  <c r="DS856" i="1"/>
  <c r="DS857" i="1"/>
  <c r="DS858" i="1"/>
  <c r="DS859" i="1"/>
  <c r="DS860" i="1"/>
  <c r="DS861" i="1"/>
  <c r="DS862" i="1"/>
  <c r="DS863" i="1"/>
  <c r="DS864" i="1"/>
  <c r="DS865" i="1"/>
  <c r="DS866" i="1"/>
  <c r="DS867" i="1"/>
  <c r="DS868" i="1"/>
  <c r="DS869" i="1"/>
  <c r="DS870" i="1"/>
  <c r="DS871" i="1"/>
  <c r="DS872" i="1"/>
  <c r="DS873" i="1"/>
  <c r="DS874" i="1"/>
  <c r="DS875" i="1"/>
  <c r="DS876" i="1"/>
  <c r="DS877" i="1"/>
  <c r="DS878" i="1"/>
  <c r="DS879" i="1"/>
  <c r="DS880" i="1"/>
  <c r="DS881" i="1"/>
  <c r="DS882" i="1"/>
  <c r="DS883" i="1"/>
  <c r="DS884" i="1"/>
  <c r="DS885" i="1"/>
  <c r="DS886" i="1"/>
  <c r="DS887" i="1"/>
  <c r="DS888" i="1"/>
  <c r="DS889" i="1"/>
  <c r="DS890" i="1"/>
  <c r="DS891" i="1"/>
  <c r="DS892" i="1"/>
  <c r="DS893" i="1"/>
  <c r="DS894" i="1"/>
  <c r="DS895" i="1"/>
  <c r="DS896" i="1"/>
  <c r="DS897" i="1"/>
  <c r="DS898" i="1"/>
  <c r="DS899" i="1"/>
  <c r="DS900" i="1"/>
  <c r="DS901" i="1"/>
  <c r="DS902" i="1"/>
  <c r="DS903" i="1"/>
  <c r="DS904" i="1"/>
  <c r="DS905" i="1"/>
  <c r="DS906" i="1"/>
  <c r="DS907" i="1"/>
  <c r="DS908" i="1"/>
  <c r="DS909" i="1"/>
  <c r="DS910" i="1"/>
  <c r="DS911" i="1"/>
  <c r="DS912" i="1"/>
  <c r="DS913" i="1"/>
  <c r="DS914" i="1"/>
  <c r="DS915" i="1"/>
  <c r="DS916" i="1"/>
  <c r="DS917" i="1"/>
  <c r="DS918" i="1"/>
  <c r="DS919" i="1"/>
  <c r="DS920" i="1"/>
  <c r="DS921" i="1"/>
  <c r="DS922" i="1"/>
  <c r="DS923" i="1"/>
  <c r="DS924" i="1"/>
  <c r="DS925" i="1"/>
  <c r="DS926" i="1"/>
  <c r="DS927" i="1"/>
  <c r="DS928" i="1"/>
  <c r="DS929" i="1"/>
  <c r="DS930" i="1"/>
  <c r="DS931" i="1"/>
  <c r="DS932" i="1"/>
  <c r="DS933" i="1"/>
  <c r="DS934" i="1"/>
  <c r="DS935" i="1"/>
  <c r="DS936" i="1"/>
  <c r="DS937" i="1"/>
  <c r="DS938" i="1"/>
  <c r="DS939" i="1"/>
  <c r="DS940" i="1"/>
  <c r="DS941" i="1"/>
  <c r="DS942" i="1"/>
  <c r="DS943" i="1"/>
  <c r="DS944" i="1"/>
  <c r="DS945" i="1"/>
  <c r="DS946" i="1"/>
  <c r="DS947" i="1"/>
  <c r="DS948" i="1"/>
  <c r="DS949" i="1"/>
  <c r="DS950" i="1"/>
  <c r="DS951" i="1"/>
  <c r="DS952" i="1"/>
  <c r="DS953" i="1"/>
  <c r="DS954" i="1"/>
  <c r="DS955" i="1"/>
  <c r="DS956" i="1"/>
  <c r="DS957" i="1"/>
  <c r="DS958" i="1"/>
  <c r="DS959" i="1"/>
  <c r="DS960" i="1"/>
  <c r="DS961" i="1"/>
  <c r="DS962" i="1"/>
  <c r="DS963" i="1"/>
  <c r="DS964" i="1"/>
  <c r="DS965" i="1"/>
  <c r="DS966" i="1"/>
  <c r="DS967" i="1"/>
  <c r="DS968" i="1"/>
  <c r="DS969" i="1"/>
  <c r="DS970" i="1"/>
  <c r="DS971" i="1"/>
  <c r="DS972" i="1"/>
  <c r="DS973" i="1"/>
  <c r="DS974" i="1"/>
  <c r="DS975" i="1"/>
  <c r="DS976" i="1"/>
  <c r="DS977" i="1"/>
  <c r="DS978" i="1"/>
  <c r="DS979" i="1"/>
  <c r="DS980" i="1"/>
  <c r="DS981" i="1"/>
  <c r="DS982" i="1"/>
  <c r="DS983" i="1"/>
  <c r="DS984" i="1"/>
  <c r="DS985" i="1"/>
  <c r="DS986" i="1"/>
  <c r="DS987" i="1"/>
  <c r="DS988" i="1"/>
  <c r="DS989" i="1"/>
  <c r="DS990" i="1"/>
  <c r="DS991" i="1"/>
  <c r="DS992" i="1"/>
  <c r="DS993" i="1"/>
  <c r="DS994" i="1"/>
  <c r="DS995" i="1"/>
  <c r="DS996" i="1"/>
  <c r="DS997" i="1"/>
  <c r="DS998" i="1"/>
  <c r="DS999" i="1"/>
  <c r="DS1000" i="1"/>
  <c r="DS1001" i="1"/>
  <c r="DS1002" i="1"/>
  <c r="DS1003" i="1"/>
  <c r="DS1004" i="1"/>
  <c r="DS1005" i="1"/>
  <c r="DR6" i="1"/>
  <c r="DR7" i="1"/>
  <c r="DR8" i="1"/>
  <c r="DR9" i="1"/>
  <c r="DR10" i="1"/>
  <c r="DR11" i="1"/>
  <c r="DR12" i="1"/>
  <c r="DR13" i="1"/>
  <c r="DR14" i="1"/>
  <c r="DR15" i="1"/>
  <c r="DR16" i="1"/>
  <c r="DR17" i="1"/>
  <c r="DR18" i="1"/>
  <c r="DR19" i="1"/>
  <c r="DR20" i="1"/>
  <c r="DR21" i="1"/>
  <c r="DR22" i="1"/>
  <c r="DR23" i="1"/>
  <c r="DR24" i="1"/>
  <c r="DR25" i="1"/>
  <c r="DR26" i="1"/>
  <c r="DR27" i="1"/>
  <c r="DR28" i="1"/>
  <c r="DR29" i="1"/>
  <c r="DR30" i="1"/>
  <c r="DR31" i="1"/>
  <c r="DR32" i="1"/>
  <c r="DR33" i="1"/>
  <c r="DR34" i="1"/>
  <c r="DR35" i="1"/>
  <c r="DR36" i="1"/>
  <c r="DR37" i="1"/>
  <c r="DR38" i="1"/>
  <c r="DR39" i="1"/>
  <c r="DR40" i="1"/>
  <c r="DR41" i="1"/>
  <c r="DR42" i="1"/>
  <c r="DR43" i="1"/>
  <c r="DR44" i="1"/>
  <c r="DR45" i="1"/>
  <c r="DR46" i="1"/>
  <c r="DR47" i="1"/>
  <c r="DR48" i="1"/>
  <c r="DR49" i="1"/>
  <c r="DR50" i="1"/>
  <c r="DR51" i="1"/>
  <c r="DR52" i="1"/>
  <c r="DR53" i="1"/>
  <c r="DR54" i="1"/>
  <c r="DR55" i="1"/>
  <c r="DR56" i="1"/>
  <c r="DR57" i="1"/>
  <c r="DR58" i="1"/>
  <c r="DR59" i="1"/>
  <c r="DR60" i="1"/>
  <c r="DR61" i="1"/>
  <c r="DR62" i="1"/>
  <c r="DR63" i="1"/>
  <c r="DR64" i="1"/>
  <c r="DR65" i="1"/>
  <c r="DR66" i="1"/>
  <c r="DR67" i="1"/>
  <c r="DR68" i="1"/>
  <c r="DR69" i="1"/>
  <c r="DR70" i="1"/>
  <c r="DR71" i="1"/>
  <c r="DR72" i="1"/>
  <c r="DR73" i="1"/>
  <c r="DR74" i="1"/>
  <c r="DR75" i="1"/>
  <c r="DR76" i="1"/>
  <c r="DR77" i="1"/>
  <c r="DR78" i="1"/>
  <c r="DR79" i="1"/>
  <c r="DR80" i="1"/>
  <c r="DR81" i="1"/>
  <c r="DR82" i="1"/>
  <c r="DR83" i="1"/>
  <c r="DR84" i="1"/>
  <c r="DR85" i="1"/>
  <c r="DR86" i="1"/>
  <c r="DR87" i="1"/>
  <c r="DR88" i="1"/>
  <c r="DR89" i="1"/>
  <c r="DR90" i="1"/>
  <c r="DR91" i="1"/>
  <c r="DR92" i="1"/>
  <c r="DR93" i="1"/>
  <c r="DR94" i="1"/>
  <c r="DR95" i="1"/>
  <c r="DR96" i="1"/>
  <c r="DR97" i="1"/>
  <c r="DR98" i="1"/>
  <c r="DR99" i="1"/>
  <c r="DR100" i="1"/>
  <c r="DR101" i="1"/>
  <c r="DR102" i="1"/>
  <c r="DR103" i="1"/>
  <c r="DR104" i="1"/>
  <c r="DR105" i="1"/>
  <c r="DR106" i="1"/>
  <c r="DR107" i="1"/>
  <c r="DR108" i="1"/>
  <c r="DR109" i="1"/>
  <c r="DR110" i="1"/>
  <c r="DR111" i="1"/>
  <c r="DR112" i="1"/>
  <c r="DR113" i="1"/>
  <c r="DR114" i="1"/>
  <c r="DR115" i="1"/>
  <c r="DR116" i="1"/>
  <c r="DR117" i="1"/>
  <c r="DR118" i="1"/>
  <c r="DR119" i="1"/>
  <c r="DR120" i="1"/>
  <c r="DR121" i="1"/>
  <c r="DR122" i="1"/>
  <c r="DR123" i="1"/>
  <c r="DR124" i="1"/>
  <c r="DR125" i="1"/>
  <c r="DR126" i="1"/>
  <c r="DR127" i="1"/>
  <c r="DR128" i="1"/>
  <c r="DR129" i="1"/>
  <c r="DR130" i="1"/>
  <c r="DR131" i="1"/>
  <c r="DR132" i="1"/>
  <c r="DR133" i="1"/>
  <c r="DR134" i="1"/>
  <c r="DR135" i="1"/>
  <c r="DR136" i="1"/>
  <c r="DR137" i="1"/>
  <c r="DR138" i="1"/>
  <c r="DR139" i="1"/>
  <c r="DR140" i="1"/>
  <c r="DR141" i="1"/>
  <c r="DR142" i="1"/>
  <c r="DR143" i="1"/>
  <c r="DR144" i="1"/>
  <c r="DR145" i="1"/>
  <c r="DR146" i="1"/>
  <c r="DR147" i="1"/>
  <c r="DR148" i="1"/>
  <c r="DR149" i="1"/>
  <c r="DR150" i="1"/>
  <c r="DR151" i="1"/>
  <c r="DR152" i="1"/>
  <c r="DR153" i="1"/>
  <c r="DR154" i="1"/>
  <c r="DR155" i="1"/>
  <c r="DR156" i="1"/>
  <c r="DR157" i="1"/>
  <c r="DR158" i="1"/>
  <c r="DR159" i="1"/>
  <c r="DR160" i="1"/>
  <c r="DR161" i="1"/>
  <c r="DR162" i="1"/>
  <c r="DR163" i="1"/>
  <c r="DR164" i="1"/>
  <c r="DR165" i="1"/>
  <c r="DR166" i="1"/>
  <c r="DR167" i="1"/>
  <c r="DR168" i="1"/>
  <c r="DR169" i="1"/>
  <c r="DR170" i="1"/>
  <c r="DR171" i="1"/>
  <c r="DR172" i="1"/>
  <c r="DR173" i="1"/>
  <c r="DR174" i="1"/>
  <c r="DR175" i="1"/>
  <c r="DR176" i="1"/>
  <c r="DR177" i="1"/>
  <c r="DR178" i="1"/>
  <c r="DR179" i="1"/>
  <c r="DR180" i="1"/>
  <c r="DR181" i="1"/>
  <c r="DR182" i="1"/>
  <c r="DR183" i="1"/>
  <c r="DR184" i="1"/>
  <c r="DR185" i="1"/>
  <c r="DR186" i="1"/>
  <c r="DR187" i="1"/>
  <c r="DR188" i="1"/>
  <c r="DR189" i="1"/>
  <c r="DR190" i="1"/>
  <c r="DR191" i="1"/>
  <c r="DR192" i="1"/>
  <c r="DR193" i="1"/>
  <c r="DR194" i="1"/>
  <c r="DR195" i="1"/>
  <c r="DR196" i="1"/>
  <c r="DR197" i="1"/>
  <c r="DR198" i="1"/>
  <c r="DR199" i="1"/>
  <c r="DR200" i="1"/>
  <c r="DR201" i="1"/>
  <c r="DR202" i="1"/>
  <c r="DR203" i="1"/>
  <c r="DR204" i="1"/>
  <c r="DR205" i="1"/>
  <c r="DR206" i="1"/>
  <c r="DR207" i="1"/>
  <c r="DR208" i="1"/>
  <c r="DR209" i="1"/>
  <c r="DR210" i="1"/>
  <c r="DR211" i="1"/>
  <c r="DR212" i="1"/>
  <c r="DR213" i="1"/>
  <c r="DR214" i="1"/>
  <c r="DR215" i="1"/>
  <c r="DR216" i="1"/>
  <c r="DR217" i="1"/>
  <c r="DR218" i="1"/>
  <c r="DR219" i="1"/>
  <c r="DR220" i="1"/>
  <c r="DR221" i="1"/>
  <c r="DR222" i="1"/>
  <c r="DR223" i="1"/>
  <c r="DR224" i="1"/>
  <c r="DR225" i="1"/>
  <c r="DR226" i="1"/>
  <c r="DR227" i="1"/>
  <c r="DR228" i="1"/>
  <c r="DR229" i="1"/>
  <c r="DR230" i="1"/>
  <c r="DR231" i="1"/>
  <c r="DR232" i="1"/>
  <c r="DR233" i="1"/>
  <c r="DR234" i="1"/>
  <c r="DR235" i="1"/>
  <c r="DR236" i="1"/>
  <c r="DR237" i="1"/>
  <c r="DR238" i="1"/>
  <c r="DR239" i="1"/>
  <c r="DR240" i="1"/>
  <c r="DR241" i="1"/>
  <c r="DR242" i="1"/>
  <c r="DR243" i="1"/>
  <c r="DR244" i="1"/>
  <c r="DR245" i="1"/>
  <c r="DR246" i="1"/>
  <c r="DR247" i="1"/>
  <c r="DR248" i="1"/>
  <c r="DR249" i="1"/>
  <c r="DR250" i="1"/>
  <c r="DR251" i="1"/>
  <c r="DR252" i="1"/>
  <c r="DR253" i="1"/>
  <c r="DR254" i="1"/>
  <c r="DR255" i="1"/>
  <c r="DR256" i="1"/>
  <c r="DR257" i="1"/>
  <c r="DR258" i="1"/>
  <c r="DR259" i="1"/>
  <c r="DR260" i="1"/>
  <c r="DR261" i="1"/>
  <c r="DR262" i="1"/>
  <c r="DR263" i="1"/>
  <c r="DR264" i="1"/>
  <c r="DR265" i="1"/>
  <c r="DR266" i="1"/>
  <c r="DR267" i="1"/>
  <c r="DR268" i="1"/>
  <c r="DR269" i="1"/>
  <c r="DR270" i="1"/>
  <c r="DR271" i="1"/>
  <c r="DR272" i="1"/>
  <c r="DR273" i="1"/>
  <c r="DR274" i="1"/>
  <c r="DR275" i="1"/>
  <c r="DR276" i="1"/>
  <c r="DR277" i="1"/>
  <c r="DR278" i="1"/>
  <c r="DR279" i="1"/>
  <c r="DR280" i="1"/>
  <c r="DR281" i="1"/>
  <c r="DR282" i="1"/>
  <c r="DR283" i="1"/>
  <c r="DR284" i="1"/>
  <c r="DR285" i="1"/>
  <c r="DR286" i="1"/>
  <c r="DR287" i="1"/>
  <c r="DR288" i="1"/>
  <c r="DR289" i="1"/>
  <c r="DR290" i="1"/>
  <c r="DR291" i="1"/>
  <c r="DR292" i="1"/>
  <c r="DR293" i="1"/>
  <c r="DR294" i="1"/>
  <c r="DR295" i="1"/>
  <c r="DR296" i="1"/>
  <c r="DR297" i="1"/>
  <c r="DR298" i="1"/>
  <c r="DR299" i="1"/>
  <c r="DR300" i="1"/>
  <c r="DR301" i="1"/>
  <c r="DR302" i="1"/>
  <c r="DR303" i="1"/>
  <c r="DR304" i="1"/>
  <c r="DR305" i="1"/>
  <c r="DR306" i="1"/>
  <c r="DR307" i="1"/>
  <c r="DR308" i="1"/>
  <c r="DR309" i="1"/>
  <c r="DR310" i="1"/>
  <c r="DR311" i="1"/>
  <c r="DR312" i="1"/>
  <c r="DR313" i="1"/>
  <c r="DR314" i="1"/>
  <c r="DR315" i="1"/>
  <c r="DR316" i="1"/>
  <c r="DR317" i="1"/>
  <c r="DR318" i="1"/>
  <c r="DR319" i="1"/>
  <c r="DR320" i="1"/>
  <c r="DR321" i="1"/>
  <c r="DR322" i="1"/>
  <c r="DR323" i="1"/>
  <c r="DR324" i="1"/>
  <c r="DR325" i="1"/>
  <c r="DR326" i="1"/>
  <c r="DR327" i="1"/>
  <c r="DR328" i="1"/>
  <c r="DR329" i="1"/>
  <c r="DR330" i="1"/>
  <c r="DR331" i="1"/>
  <c r="DR332" i="1"/>
  <c r="DR333" i="1"/>
  <c r="DR334" i="1"/>
  <c r="DR335" i="1"/>
  <c r="DR336" i="1"/>
  <c r="DR337" i="1"/>
  <c r="DR338" i="1"/>
  <c r="DR339" i="1"/>
  <c r="DR340" i="1"/>
  <c r="DR341" i="1"/>
  <c r="DR342" i="1"/>
  <c r="DR343" i="1"/>
  <c r="DR344" i="1"/>
  <c r="DR345" i="1"/>
  <c r="DR346" i="1"/>
  <c r="DR347" i="1"/>
  <c r="DR348" i="1"/>
  <c r="DR349" i="1"/>
  <c r="DR350" i="1"/>
  <c r="DR351" i="1"/>
  <c r="DR352" i="1"/>
  <c r="DR353" i="1"/>
  <c r="DR354" i="1"/>
  <c r="DR355" i="1"/>
  <c r="DR356" i="1"/>
  <c r="DR357" i="1"/>
  <c r="DR358" i="1"/>
  <c r="DR359" i="1"/>
  <c r="DR360" i="1"/>
  <c r="DR361" i="1"/>
  <c r="DR362" i="1"/>
  <c r="DR363" i="1"/>
  <c r="DR364" i="1"/>
  <c r="DR365" i="1"/>
  <c r="DR366" i="1"/>
  <c r="DR367" i="1"/>
  <c r="DR368" i="1"/>
  <c r="DR369" i="1"/>
  <c r="DR370" i="1"/>
  <c r="DR371" i="1"/>
  <c r="DR372" i="1"/>
  <c r="DR373" i="1"/>
  <c r="DR374" i="1"/>
  <c r="DR375" i="1"/>
  <c r="DR376" i="1"/>
  <c r="DR377" i="1"/>
  <c r="DR378" i="1"/>
  <c r="DR379" i="1"/>
  <c r="DR380" i="1"/>
  <c r="DR381" i="1"/>
  <c r="DR382" i="1"/>
  <c r="DR383" i="1"/>
  <c r="DR384" i="1"/>
  <c r="DR385" i="1"/>
  <c r="DR386" i="1"/>
  <c r="DR387" i="1"/>
  <c r="DR388" i="1"/>
  <c r="DR389" i="1"/>
  <c r="DR390" i="1"/>
  <c r="DR391" i="1"/>
  <c r="DR392" i="1"/>
  <c r="DR393" i="1"/>
  <c r="DR394" i="1"/>
  <c r="DR395" i="1"/>
  <c r="DR396" i="1"/>
  <c r="DR397" i="1"/>
  <c r="DR398" i="1"/>
  <c r="DR399" i="1"/>
  <c r="DR400" i="1"/>
  <c r="DR401" i="1"/>
  <c r="DR402" i="1"/>
  <c r="DR403" i="1"/>
  <c r="DR404" i="1"/>
  <c r="DR405" i="1"/>
  <c r="DR406" i="1"/>
  <c r="DR407" i="1"/>
  <c r="DR408" i="1"/>
  <c r="DR409" i="1"/>
  <c r="DR410" i="1"/>
  <c r="DR411" i="1"/>
  <c r="DR412" i="1"/>
  <c r="DR413" i="1"/>
  <c r="DR414" i="1"/>
  <c r="DR415" i="1"/>
  <c r="DR416" i="1"/>
  <c r="DR417" i="1"/>
  <c r="DR418" i="1"/>
  <c r="DR419" i="1"/>
  <c r="DR420" i="1"/>
  <c r="DR421" i="1"/>
  <c r="DR422" i="1"/>
  <c r="DR423" i="1"/>
  <c r="DR424" i="1"/>
  <c r="DR425" i="1"/>
  <c r="DR426" i="1"/>
  <c r="DR427" i="1"/>
  <c r="DR428" i="1"/>
  <c r="DR429" i="1"/>
  <c r="DR430" i="1"/>
  <c r="DR431" i="1"/>
  <c r="DR432" i="1"/>
  <c r="DR433" i="1"/>
  <c r="DR434" i="1"/>
  <c r="DR435" i="1"/>
  <c r="DR436" i="1"/>
  <c r="DR437" i="1"/>
  <c r="DR438" i="1"/>
  <c r="DR439" i="1"/>
  <c r="DR440" i="1"/>
  <c r="DR441" i="1"/>
  <c r="DR442" i="1"/>
  <c r="DR443" i="1"/>
  <c r="DR444" i="1"/>
  <c r="DR445" i="1"/>
  <c r="DR446" i="1"/>
  <c r="DR447" i="1"/>
  <c r="DR448" i="1"/>
  <c r="DR449" i="1"/>
  <c r="DR450" i="1"/>
  <c r="DR451" i="1"/>
  <c r="DR452" i="1"/>
  <c r="DR453" i="1"/>
  <c r="DR454" i="1"/>
  <c r="DR455" i="1"/>
  <c r="DR456" i="1"/>
  <c r="DR457" i="1"/>
  <c r="DR458" i="1"/>
  <c r="DR459" i="1"/>
  <c r="DR460" i="1"/>
  <c r="DR461" i="1"/>
  <c r="DR462" i="1"/>
  <c r="DR463" i="1"/>
  <c r="DR464" i="1"/>
  <c r="DR465" i="1"/>
  <c r="DR466" i="1"/>
  <c r="DR467" i="1"/>
  <c r="DR468" i="1"/>
  <c r="DR469" i="1"/>
  <c r="DR470" i="1"/>
  <c r="DR471" i="1"/>
  <c r="DR472" i="1"/>
  <c r="DR473" i="1"/>
  <c r="DR474" i="1"/>
  <c r="DR475" i="1"/>
  <c r="DR476" i="1"/>
  <c r="DR477" i="1"/>
  <c r="DR478" i="1"/>
  <c r="DR479" i="1"/>
  <c r="DR480" i="1"/>
  <c r="DR481" i="1"/>
  <c r="DR482" i="1"/>
  <c r="DR483" i="1"/>
  <c r="DR484" i="1"/>
  <c r="DR485" i="1"/>
  <c r="DR486" i="1"/>
  <c r="DR487" i="1"/>
  <c r="DR488" i="1"/>
  <c r="DR489" i="1"/>
  <c r="DR490" i="1"/>
  <c r="DR491" i="1"/>
  <c r="DR492" i="1"/>
  <c r="DR493" i="1"/>
  <c r="DR494" i="1"/>
  <c r="DR495" i="1"/>
  <c r="DR496" i="1"/>
  <c r="DR497" i="1"/>
  <c r="DR498" i="1"/>
  <c r="DR499" i="1"/>
  <c r="DR500" i="1"/>
  <c r="DR501" i="1"/>
  <c r="DR502" i="1"/>
  <c r="DR503" i="1"/>
  <c r="DR504" i="1"/>
  <c r="DR505" i="1"/>
  <c r="DR506" i="1"/>
  <c r="DR507" i="1"/>
  <c r="DR508" i="1"/>
  <c r="DR509" i="1"/>
  <c r="DR510" i="1"/>
  <c r="DR511" i="1"/>
  <c r="DR512" i="1"/>
  <c r="DR513" i="1"/>
  <c r="DR514" i="1"/>
  <c r="DR515" i="1"/>
  <c r="DR516" i="1"/>
  <c r="DR517" i="1"/>
  <c r="DR518" i="1"/>
  <c r="DR519" i="1"/>
  <c r="DR520" i="1"/>
  <c r="DR521" i="1"/>
  <c r="DR522" i="1"/>
  <c r="DR523" i="1"/>
  <c r="DR524" i="1"/>
  <c r="DR525" i="1"/>
  <c r="DR526" i="1"/>
  <c r="DR527" i="1"/>
  <c r="DR528" i="1"/>
  <c r="DR529" i="1"/>
  <c r="DR530" i="1"/>
  <c r="DR531" i="1"/>
  <c r="DR532" i="1"/>
  <c r="DR533" i="1"/>
  <c r="DR534" i="1"/>
  <c r="DR535" i="1"/>
  <c r="DR536" i="1"/>
  <c r="DR537" i="1"/>
  <c r="DR538" i="1"/>
  <c r="DR539" i="1"/>
  <c r="DR540" i="1"/>
  <c r="DR541" i="1"/>
  <c r="DR542" i="1"/>
  <c r="DR543" i="1"/>
  <c r="DR544" i="1"/>
  <c r="DR545" i="1"/>
  <c r="DR546" i="1"/>
  <c r="DR547" i="1"/>
  <c r="DR548" i="1"/>
  <c r="DR549" i="1"/>
  <c r="DR550" i="1"/>
  <c r="DR551" i="1"/>
  <c r="DR552" i="1"/>
  <c r="DR553" i="1"/>
  <c r="DR554" i="1"/>
  <c r="DR555" i="1"/>
  <c r="DR556" i="1"/>
  <c r="DR557" i="1"/>
  <c r="DR558" i="1"/>
  <c r="DR559" i="1"/>
  <c r="DR560" i="1"/>
  <c r="DR561" i="1"/>
  <c r="DR562" i="1"/>
  <c r="DR563" i="1"/>
  <c r="DR564" i="1"/>
  <c r="DR565" i="1"/>
  <c r="DR566" i="1"/>
  <c r="DR567" i="1"/>
  <c r="DR568" i="1"/>
  <c r="DR569" i="1"/>
  <c r="DR570" i="1"/>
  <c r="DR571" i="1"/>
  <c r="DR572" i="1"/>
  <c r="DR573" i="1"/>
  <c r="DR574" i="1"/>
  <c r="DR575" i="1"/>
  <c r="DR576" i="1"/>
  <c r="DR577" i="1"/>
  <c r="DR578" i="1"/>
  <c r="DR579" i="1"/>
  <c r="DR580" i="1"/>
  <c r="DR581" i="1"/>
  <c r="DR582" i="1"/>
  <c r="DR583" i="1"/>
  <c r="DR584" i="1"/>
  <c r="DR585" i="1"/>
  <c r="DR586" i="1"/>
  <c r="DR587" i="1"/>
  <c r="DR588" i="1"/>
  <c r="DR589" i="1"/>
  <c r="DR590" i="1"/>
  <c r="DR591" i="1"/>
  <c r="DR592" i="1"/>
  <c r="DR593" i="1"/>
  <c r="DR594" i="1"/>
  <c r="DR595" i="1"/>
  <c r="DR596" i="1"/>
  <c r="DR597" i="1"/>
  <c r="DR598" i="1"/>
  <c r="DR599" i="1"/>
  <c r="DR600" i="1"/>
  <c r="DR601" i="1"/>
  <c r="DR602" i="1"/>
  <c r="DR603" i="1"/>
  <c r="DR604" i="1"/>
  <c r="DR605" i="1"/>
  <c r="DR606" i="1"/>
  <c r="DR607" i="1"/>
  <c r="DR608" i="1"/>
  <c r="DR609" i="1"/>
  <c r="DR610" i="1"/>
  <c r="DR611" i="1"/>
  <c r="DR612" i="1"/>
  <c r="DR613" i="1"/>
  <c r="DR614" i="1"/>
  <c r="DR615" i="1"/>
  <c r="DR616" i="1"/>
  <c r="DR617" i="1"/>
  <c r="DR618" i="1"/>
  <c r="DR619" i="1"/>
  <c r="DR620" i="1"/>
  <c r="DR621" i="1"/>
  <c r="DR622" i="1"/>
  <c r="DR623" i="1"/>
  <c r="DR624" i="1"/>
  <c r="DR625" i="1"/>
  <c r="DR626" i="1"/>
  <c r="DR627" i="1"/>
  <c r="DR628" i="1"/>
  <c r="DR629" i="1"/>
  <c r="DR630" i="1"/>
  <c r="DR631" i="1"/>
  <c r="DR632" i="1"/>
  <c r="DR633" i="1"/>
  <c r="DR634" i="1"/>
  <c r="DR635" i="1"/>
  <c r="DR636" i="1"/>
  <c r="DR637" i="1"/>
  <c r="DR638" i="1"/>
  <c r="DR639" i="1"/>
  <c r="DR640" i="1"/>
  <c r="DR641" i="1"/>
  <c r="DR642" i="1"/>
  <c r="DR643" i="1"/>
  <c r="DR644" i="1"/>
  <c r="DR645" i="1"/>
  <c r="DR646" i="1"/>
  <c r="DR647" i="1"/>
  <c r="DR648" i="1"/>
  <c r="DR649" i="1"/>
  <c r="DR650" i="1"/>
  <c r="DR651" i="1"/>
  <c r="DR652" i="1"/>
  <c r="DR653" i="1"/>
  <c r="DR654" i="1"/>
  <c r="DR655" i="1"/>
  <c r="DR656" i="1"/>
  <c r="DR657" i="1"/>
  <c r="DR658" i="1"/>
  <c r="DR659" i="1"/>
  <c r="DR660" i="1"/>
  <c r="DR661" i="1"/>
  <c r="DR662" i="1"/>
  <c r="DR663" i="1"/>
  <c r="DR664" i="1"/>
  <c r="DR665" i="1"/>
  <c r="DR666" i="1"/>
  <c r="DR667" i="1"/>
  <c r="DR668" i="1"/>
  <c r="DR669" i="1"/>
  <c r="DR670" i="1"/>
  <c r="DR671" i="1"/>
  <c r="DR672" i="1"/>
  <c r="DR673" i="1"/>
  <c r="DR674" i="1"/>
  <c r="DR675" i="1"/>
  <c r="DR676" i="1"/>
  <c r="DR677" i="1"/>
  <c r="DR678" i="1"/>
  <c r="DR679" i="1"/>
  <c r="DR680" i="1"/>
  <c r="DR681" i="1"/>
  <c r="DR682" i="1"/>
  <c r="DR683" i="1"/>
  <c r="DR684" i="1"/>
  <c r="DR685" i="1"/>
  <c r="DR686" i="1"/>
  <c r="DR687" i="1"/>
  <c r="DR688" i="1"/>
  <c r="DR689" i="1"/>
  <c r="DR690" i="1"/>
  <c r="DR691" i="1"/>
  <c r="DR692" i="1"/>
  <c r="DR693" i="1"/>
  <c r="DR694" i="1"/>
  <c r="DR695" i="1"/>
  <c r="DR696" i="1"/>
  <c r="DR697" i="1"/>
  <c r="DR698" i="1"/>
  <c r="DR699" i="1"/>
  <c r="DR700" i="1"/>
  <c r="DR701" i="1"/>
  <c r="DR702" i="1"/>
  <c r="DR703" i="1"/>
  <c r="DR704" i="1"/>
  <c r="DR705" i="1"/>
  <c r="DR706" i="1"/>
  <c r="DR707" i="1"/>
  <c r="DR708" i="1"/>
  <c r="DR709" i="1"/>
  <c r="DR710" i="1"/>
  <c r="DR711" i="1"/>
  <c r="DR712" i="1"/>
  <c r="DR713" i="1"/>
  <c r="DR714" i="1"/>
  <c r="DR715" i="1"/>
  <c r="DR716" i="1"/>
  <c r="DR717" i="1"/>
  <c r="DR718" i="1"/>
  <c r="DR719" i="1"/>
  <c r="DR720" i="1"/>
  <c r="DR721" i="1"/>
  <c r="DR722" i="1"/>
  <c r="DR723" i="1"/>
  <c r="DR724" i="1"/>
  <c r="DR725" i="1"/>
  <c r="DR726" i="1"/>
  <c r="DR727" i="1"/>
  <c r="DR728" i="1"/>
  <c r="DR729" i="1"/>
  <c r="DR730" i="1"/>
  <c r="DR731" i="1"/>
  <c r="DR732" i="1"/>
  <c r="DR733" i="1"/>
  <c r="DR734" i="1"/>
  <c r="DR735" i="1"/>
  <c r="DR736" i="1"/>
  <c r="DR737" i="1"/>
  <c r="DR738" i="1"/>
  <c r="DR739" i="1"/>
  <c r="DR740" i="1"/>
  <c r="DR741" i="1"/>
  <c r="DR742" i="1"/>
  <c r="DR743" i="1"/>
  <c r="DR744" i="1"/>
  <c r="DR745" i="1"/>
  <c r="DR746" i="1"/>
  <c r="DR747" i="1"/>
  <c r="DR748" i="1"/>
  <c r="DR749" i="1"/>
  <c r="DR750" i="1"/>
  <c r="DR751" i="1"/>
  <c r="DR752" i="1"/>
  <c r="DR753" i="1"/>
  <c r="DR754" i="1"/>
  <c r="DR755" i="1"/>
  <c r="DR756" i="1"/>
  <c r="DR757" i="1"/>
  <c r="DR758" i="1"/>
  <c r="DR759" i="1"/>
  <c r="DR760" i="1"/>
  <c r="DR761" i="1"/>
  <c r="DR762" i="1"/>
  <c r="DR763" i="1"/>
  <c r="DR764" i="1"/>
  <c r="DR765" i="1"/>
  <c r="DR766" i="1"/>
  <c r="DR767" i="1"/>
  <c r="DR768" i="1"/>
  <c r="DR769" i="1"/>
  <c r="DR770" i="1"/>
  <c r="DR771" i="1"/>
  <c r="DR772" i="1"/>
  <c r="DR773" i="1"/>
  <c r="DR774" i="1"/>
  <c r="DR775" i="1"/>
  <c r="DR776" i="1"/>
  <c r="DR777" i="1"/>
  <c r="DR778" i="1"/>
  <c r="DR779" i="1"/>
  <c r="DR780" i="1"/>
  <c r="DR781" i="1"/>
  <c r="DR782" i="1"/>
  <c r="DR783" i="1"/>
  <c r="DR784" i="1"/>
  <c r="DR785" i="1"/>
  <c r="DR786" i="1"/>
  <c r="DR787" i="1"/>
  <c r="DR788" i="1"/>
  <c r="DR789" i="1"/>
  <c r="DR790" i="1"/>
  <c r="DR791" i="1"/>
  <c r="DR792" i="1"/>
  <c r="DR793" i="1"/>
  <c r="DR794" i="1"/>
  <c r="DR795" i="1"/>
  <c r="DR796" i="1"/>
  <c r="DR797" i="1"/>
  <c r="DR798" i="1"/>
  <c r="DR799" i="1"/>
  <c r="DR800" i="1"/>
  <c r="DR801" i="1"/>
  <c r="DR802" i="1"/>
  <c r="DR803" i="1"/>
  <c r="DR804" i="1"/>
  <c r="DR805" i="1"/>
  <c r="DR806" i="1"/>
  <c r="DR807" i="1"/>
  <c r="DR808" i="1"/>
  <c r="DR809" i="1"/>
  <c r="DR810" i="1"/>
  <c r="DR811" i="1"/>
  <c r="DR812" i="1"/>
  <c r="DR813" i="1"/>
  <c r="DR814" i="1"/>
  <c r="DR815" i="1"/>
  <c r="DR816" i="1"/>
  <c r="DR817" i="1"/>
  <c r="DR818" i="1"/>
  <c r="DR819" i="1"/>
  <c r="DR820" i="1"/>
  <c r="DR821" i="1"/>
  <c r="DR822" i="1"/>
  <c r="DR823" i="1"/>
  <c r="DR824" i="1"/>
  <c r="DR825" i="1"/>
  <c r="DR826" i="1"/>
  <c r="DR827" i="1"/>
  <c r="DR828" i="1"/>
  <c r="DR829" i="1"/>
  <c r="DR830" i="1"/>
  <c r="DR831" i="1"/>
  <c r="DR832" i="1"/>
  <c r="DR833" i="1"/>
  <c r="DR834" i="1"/>
  <c r="DR835" i="1"/>
  <c r="DR836" i="1"/>
  <c r="DR837" i="1"/>
  <c r="DR838" i="1"/>
  <c r="DR839" i="1"/>
  <c r="DR840" i="1"/>
  <c r="DR841" i="1"/>
  <c r="DR842" i="1"/>
  <c r="DR843" i="1"/>
  <c r="DR844" i="1"/>
  <c r="DR845" i="1"/>
  <c r="DR846" i="1"/>
  <c r="DR847" i="1"/>
  <c r="DR848" i="1"/>
  <c r="DR849" i="1"/>
  <c r="DR850" i="1"/>
  <c r="DR851" i="1"/>
  <c r="DR852" i="1"/>
  <c r="DR853" i="1"/>
  <c r="DR854" i="1"/>
  <c r="DR855" i="1"/>
  <c r="DR856" i="1"/>
  <c r="DR857" i="1"/>
  <c r="DR858" i="1"/>
  <c r="DR859" i="1"/>
  <c r="DR860" i="1"/>
  <c r="DR861" i="1"/>
  <c r="DR862" i="1"/>
  <c r="DR863" i="1"/>
  <c r="DR864" i="1"/>
  <c r="DR865" i="1"/>
  <c r="DR866" i="1"/>
  <c r="DR867" i="1"/>
  <c r="DR868" i="1"/>
  <c r="DR869" i="1"/>
  <c r="DR870" i="1"/>
  <c r="DR871" i="1"/>
  <c r="DR872" i="1"/>
  <c r="DR873" i="1"/>
  <c r="DR874" i="1"/>
  <c r="DR875" i="1"/>
  <c r="DR876" i="1"/>
  <c r="DR877" i="1"/>
  <c r="DR878" i="1"/>
  <c r="DR879" i="1"/>
  <c r="DR880" i="1"/>
  <c r="DR881" i="1"/>
  <c r="DR882" i="1"/>
  <c r="DR883" i="1"/>
  <c r="DR884" i="1"/>
  <c r="DR885" i="1"/>
  <c r="DR886" i="1"/>
  <c r="DR887" i="1"/>
  <c r="DR888" i="1"/>
  <c r="DR889" i="1"/>
  <c r="DR890" i="1"/>
  <c r="DR891" i="1"/>
  <c r="DR892" i="1"/>
  <c r="DR893" i="1"/>
  <c r="DR894" i="1"/>
  <c r="DR895" i="1"/>
  <c r="DR896" i="1"/>
  <c r="DR897" i="1"/>
  <c r="DR898" i="1"/>
  <c r="DR899" i="1"/>
  <c r="DR900" i="1"/>
  <c r="DR901" i="1"/>
  <c r="DR902" i="1"/>
  <c r="DR903" i="1"/>
  <c r="DR904" i="1"/>
  <c r="DR905" i="1"/>
  <c r="DR906" i="1"/>
  <c r="DR907" i="1"/>
  <c r="DR908" i="1"/>
  <c r="DR909" i="1"/>
  <c r="DR910" i="1"/>
  <c r="DR911" i="1"/>
  <c r="DR912" i="1"/>
  <c r="DR913" i="1"/>
  <c r="DR914" i="1"/>
  <c r="DR915" i="1"/>
  <c r="DR916" i="1"/>
  <c r="DR917" i="1"/>
  <c r="DR918" i="1"/>
  <c r="DR919" i="1"/>
  <c r="DR920" i="1"/>
  <c r="DR921" i="1"/>
  <c r="DR922" i="1"/>
  <c r="DR923" i="1"/>
  <c r="DR924" i="1"/>
  <c r="DR925" i="1"/>
  <c r="DR926" i="1"/>
  <c r="DR927" i="1"/>
  <c r="DR928" i="1"/>
  <c r="DR929" i="1"/>
  <c r="DR930" i="1"/>
  <c r="DR931" i="1"/>
  <c r="DR932" i="1"/>
  <c r="DR933" i="1"/>
  <c r="DR934" i="1"/>
  <c r="DR935" i="1"/>
  <c r="DR936" i="1"/>
  <c r="DR937" i="1"/>
  <c r="DR938" i="1"/>
  <c r="DR939" i="1"/>
  <c r="DR940" i="1"/>
  <c r="DR941" i="1"/>
  <c r="DR942" i="1"/>
  <c r="DR943" i="1"/>
  <c r="DR944" i="1"/>
  <c r="DR945" i="1"/>
  <c r="DR946" i="1"/>
  <c r="DR947" i="1"/>
  <c r="DR948" i="1"/>
  <c r="DR949" i="1"/>
  <c r="DR950" i="1"/>
  <c r="DR951" i="1"/>
  <c r="DR952" i="1"/>
  <c r="DR953" i="1"/>
  <c r="DR954" i="1"/>
  <c r="DR955" i="1"/>
  <c r="DR956" i="1"/>
  <c r="DR957" i="1"/>
  <c r="DR958" i="1"/>
  <c r="DR959" i="1"/>
  <c r="DR960" i="1"/>
  <c r="DR961" i="1"/>
  <c r="DR962" i="1"/>
  <c r="DR963" i="1"/>
  <c r="DR964" i="1"/>
  <c r="DR965" i="1"/>
  <c r="DR966" i="1"/>
  <c r="DR967" i="1"/>
  <c r="DR968" i="1"/>
  <c r="DR969" i="1"/>
  <c r="DR970" i="1"/>
  <c r="DR971" i="1"/>
  <c r="DR972" i="1"/>
  <c r="DR973" i="1"/>
  <c r="DR974" i="1"/>
  <c r="DR975" i="1"/>
  <c r="DR976" i="1"/>
  <c r="DR977" i="1"/>
  <c r="DR978" i="1"/>
  <c r="DR979" i="1"/>
  <c r="DR980" i="1"/>
  <c r="DR981" i="1"/>
  <c r="DR982" i="1"/>
  <c r="DR983" i="1"/>
  <c r="DR984" i="1"/>
  <c r="DR985" i="1"/>
  <c r="DR986" i="1"/>
  <c r="DR987" i="1"/>
  <c r="DR988" i="1"/>
  <c r="DR989" i="1"/>
  <c r="DR990" i="1"/>
  <c r="DR991" i="1"/>
  <c r="DR992" i="1"/>
  <c r="DR993" i="1"/>
  <c r="DR994" i="1"/>
  <c r="DR995" i="1"/>
  <c r="DR996" i="1"/>
  <c r="DR997" i="1"/>
  <c r="DR998" i="1"/>
  <c r="DR999" i="1"/>
  <c r="DR1000" i="1"/>
  <c r="DR1001" i="1"/>
  <c r="DR1002" i="1"/>
  <c r="DR1003" i="1"/>
  <c r="DR1004" i="1"/>
  <c r="DR1005" i="1"/>
  <c r="DO6" i="1"/>
  <c r="DO7" i="1"/>
  <c r="DO8" i="1"/>
  <c r="DO9" i="1"/>
  <c r="DO10" i="1"/>
  <c r="DO11" i="1"/>
  <c r="DO12" i="1"/>
  <c r="DO13" i="1"/>
  <c r="DO14" i="1"/>
  <c r="DO15" i="1"/>
  <c r="DO16" i="1"/>
  <c r="DO17" i="1"/>
  <c r="DO18" i="1"/>
  <c r="DO19" i="1"/>
  <c r="DO20" i="1"/>
  <c r="DO21" i="1"/>
  <c r="DO22" i="1"/>
  <c r="DO23" i="1"/>
  <c r="DO24" i="1"/>
  <c r="DO25" i="1"/>
  <c r="DO26" i="1"/>
  <c r="DO27" i="1"/>
  <c r="DO28" i="1"/>
  <c r="DO29" i="1"/>
  <c r="DO30" i="1"/>
  <c r="DO31" i="1"/>
  <c r="DO32" i="1"/>
  <c r="DO33" i="1"/>
  <c r="DO34" i="1"/>
  <c r="DO35" i="1"/>
  <c r="DO36" i="1"/>
  <c r="DO37" i="1"/>
  <c r="DO38" i="1"/>
  <c r="DO39" i="1"/>
  <c r="DO40" i="1"/>
  <c r="DO41" i="1"/>
  <c r="DO42" i="1"/>
  <c r="DO43" i="1"/>
  <c r="DO44" i="1"/>
  <c r="DO45" i="1"/>
  <c r="DO46" i="1"/>
  <c r="DO47" i="1"/>
  <c r="DO48" i="1"/>
  <c r="DO49" i="1"/>
  <c r="DO50" i="1"/>
  <c r="DO51" i="1"/>
  <c r="DO52" i="1"/>
  <c r="DO53" i="1"/>
  <c r="DO54" i="1"/>
  <c r="DO55" i="1"/>
  <c r="DO56" i="1"/>
  <c r="DO57" i="1"/>
  <c r="DO58" i="1"/>
  <c r="DO59" i="1"/>
  <c r="DO60" i="1"/>
  <c r="DO61" i="1"/>
  <c r="DO62" i="1"/>
  <c r="DO63" i="1"/>
  <c r="DO64" i="1"/>
  <c r="DO65" i="1"/>
  <c r="DO66" i="1"/>
  <c r="DO67" i="1"/>
  <c r="DO68" i="1"/>
  <c r="DO69" i="1"/>
  <c r="DO70" i="1"/>
  <c r="DO71" i="1"/>
  <c r="DO72" i="1"/>
  <c r="DO73" i="1"/>
  <c r="DO74" i="1"/>
  <c r="DO75" i="1"/>
  <c r="DO76" i="1"/>
  <c r="DO77" i="1"/>
  <c r="DO78" i="1"/>
  <c r="DO79" i="1"/>
  <c r="DO80" i="1"/>
  <c r="DO81" i="1"/>
  <c r="DO82" i="1"/>
  <c r="DO83" i="1"/>
  <c r="DO84" i="1"/>
  <c r="DO85" i="1"/>
  <c r="DO86" i="1"/>
  <c r="DO87" i="1"/>
  <c r="DO88" i="1"/>
  <c r="DO89" i="1"/>
  <c r="DO90" i="1"/>
  <c r="DO91" i="1"/>
  <c r="DO92" i="1"/>
  <c r="DO93" i="1"/>
  <c r="DO94" i="1"/>
  <c r="DO95" i="1"/>
  <c r="DO96" i="1"/>
  <c r="DO97" i="1"/>
  <c r="DO98" i="1"/>
  <c r="DO99" i="1"/>
  <c r="DO100" i="1"/>
  <c r="DO101" i="1"/>
  <c r="DO102" i="1"/>
  <c r="DO103" i="1"/>
  <c r="DO104" i="1"/>
  <c r="DO105" i="1"/>
  <c r="DO106" i="1"/>
  <c r="DO107" i="1"/>
  <c r="DO108" i="1"/>
  <c r="DO109" i="1"/>
  <c r="DO110" i="1"/>
  <c r="DO111" i="1"/>
  <c r="DO112" i="1"/>
  <c r="DO113" i="1"/>
  <c r="DO114" i="1"/>
  <c r="DO115" i="1"/>
  <c r="DO116" i="1"/>
  <c r="DO117" i="1"/>
  <c r="DO118" i="1"/>
  <c r="DO119" i="1"/>
  <c r="DO120" i="1"/>
  <c r="DO121" i="1"/>
  <c r="DO122" i="1"/>
  <c r="DO123" i="1"/>
  <c r="DO124" i="1"/>
  <c r="DO125" i="1"/>
  <c r="DO126" i="1"/>
  <c r="DO127" i="1"/>
  <c r="DO128" i="1"/>
  <c r="DO129" i="1"/>
  <c r="DO130" i="1"/>
  <c r="DO131" i="1"/>
  <c r="DO132" i="1"/>
  <c r="DO133" i="1"/>
  <c r="DO134" i="1"/>
  <c r="DO135" i="1"/>
  <c r="DO136" i="1"/>
  <c r="DO137" i="1"/>
  <c r="DO138" i="1"/>
  <c r="DO139" i="1"/>
  <c r="DO140" i="1"/>
  <c r="DO141" i="1"/>
  <c r="DO142" i="1"/>
  <c r="DO143" i="1"/>
  <c r="DO144" i="1"/>
  <c r="DO145" i="1"/>
  <c r="DO146" i="1"/>
  <c r="DO147" i="1"/>
  <c r="DO148" i="1"/>
  <c r="DO149" i="1"/>
  <c r="DO150" i="1"/>
  <c r="DO151" i="1"/>
  <c r="DO152" i="1"/>
  <c r="DO153" i="1"/>
  <c r="DO154" i="1"/>
  <c r="DO155" i="1"/>
  <c r="DO156" i="1"/>
  <c r="DO157" i="1"/>
  <c r="DO158" i="1"/>
  <c r="DO159" i="1"/>
  <c r="DO160" i="1"/>
  <c r="DO161" i="1"/>
  <c r="DO162" i="1"/>
  <c r="DO163" i="1"/>
  <c r="DO164" i="1"/>
  <c r="DO165" i="1"/>
  <c r="DO166" i="1"/>
  <c r="DO167" i="1"/>
  <c r="DO168" i="1"/>
  <c r="DO169" i="1"/>
  <c r="DO170" i="1"/>
  <c r="DO171" i="1"/>
  <c r="DO172" i="1"/>
  <c r="DO173" i="1"/>
  <c r="DO174" i="1"/>
  <c r="DO175" i="1"/>
  <c r="DO176" i="1"/>
  <c r="DO177" i="1"/>
  <c r="DO178" i="1"/>
  <c r="DO179" i="1"/>
  <c r="DO180" i="1"/>
  <c r="DO181" i="1"/>
  <c r="DO182" i="1"/>
  <c r="DO183" i="1"/>
  <c r="DO184" i="1"/>
  <c r="DO185" i="1"/>
  <c r="DO186" i="1"/>
  <c r="DO187" i="1"/>
  <c r="DO188" i="1"/>
  <c r="DO189" i="1"/>
  <c r="DO190" i="1"/>
  <c r="DO191" i="1"/>
  <c r="DO192" i="1"/>
  <c r="DO193" i="1"/>
  <c r="DO194" i="1"/>
  <c r="DO195" i="1"/>
  <c r="DO196" i="1"/>
  <c r="DO197" i="1"/>
  <c r="DO198" i="1"/>
  <c r="DO199" i="1"/>
  <c r="DO200" i="1"/>
  <c r="DO201" i="1"/>
  <c r="DO202" i="1"/>
  <c r="DO203" i="1"/>
  <c r="DO204" i="1"/>
  <c r="DO205" i="1"/>
  <c r="DO206" i="1"/>
  <c r="DO207" i="1"/>
  <c r="DO208" i="1"/>
  <c r="DO209" i="1"/>
  <c r="DO210" i="1"/>
  <c r="DO211" i="1"/>
  <c r="DO212" i="1"/>
  <c r="DO213" i="1"/>
  <c r="DO214" i="1"/>
  <c r="DO215" i="1"/>
  <c r="DO216" i="1"/>
  <c r="DO217" i="1"/>
  <c r="DO218" i="1"/>
  <c r="DO219" i="1"/>
  <c r="DO220" i="1"/>
  <c r="DO221" i="1"/>
  <c r="DO222" i="1"/>
  <c r="DO223" i="1"/>
  <c r="DO224" i="1"/>
  <c r="DO225" i="1"/>
  <c r="DO226" i="1"/>
  <c r="DO227" i="1"/>
  <c r="DO228" i="1"/>
  <c r="DO229" i="1"/>
  <c r="DO230" i="1"/>
  <c r="DO231" i="1"/>
  <c r="DO232" i="1"/>
  <c r="DO233" i="1"/>
  <c r="DO234" i="1"/>
  <c r="DO235" i="1"/>
  <c r="DO236" i="1"/>
  <c r="DO237" i="1"/>
  <c r="DO238" i="1"/>
  <c r="DO239" i="1"/>
  <c r="DO240" i="1"/>
  <c r="DO241" i="1"/>
  <c r="DO242" i="1"/>
  <c r="DO243" i="1"/>
  <c r="DO244" i="1"/>
  <c r="DO245" i="1"/>
  <c r="DO246" i="1"/>
  <c r="DO247" i="1"/>
  <c r="DO248" i="1"/>
  <c r="DO249" i="1"/>
  <c r="DO250" i="1"/>
  <c r="DO251" i="1"/>
  <c r="DO252" i="1"/>
  <c r="DO253" i="1"/>
  <c r="DO254" i="1"/>
  <c r="DO255" i="1"/>
  <c r="DO256" i="1"/>
  <c r="DO257" i="1"/>
  <c r="DO258" i="1"/>
  <c r="DO259" i="1"/>
  <c r="DO260" i="1"/>
  <c r="DO261" i="1"/>
  <c r="DO262" i="1"/>
  <c r="DO263" i="1"/>
  <c r="DO264" i="1"/>
  <c r="DO265" i="1"/>
  <c r="DO266" i="1"/>
  <c r="DO267" i="1"/>
  <c r="DO268" i="1"/>
  <c r="DO269" i="1"/>
  <c r="DO270" i="1"/>
  <c r="DO271" i="1"/>
  <c r="DO272" i="1"/>
  <c r="DO273" i="1"/>
  <c r="DO274" i="1"/>
  <c r="DO275" i="1"/>
  <c r="DO276" i="1"/>
  <c r="DO277" i="1"/>
  <c r="DO278" i="1"/>
  <c r="DO279" i="1"/>
  <c r="DO280" i="1"/>
  <c r="DO281" i="1"/>
  <c r="DO282" i="1"/>
  <c r="DO283" i="1"/>
  <c r="DO284" i="1"/>
  <c r="DO285" i="1"/>
  <c r="DO286" i="1"/>
  <c r="DO287" i="1"/>
  <c r="DO288" i="1"/>
  <c r="DO289" i="1"/>
  <c r="DO290" i="1"/>
  <c r="DO291" i="1"/>
  <c r="DO292" i="1"/>
  <c r="DO293" i="1"/>
  <c r="DO294" i="1"/>
  <c r="DO295" i="1"/>
  <c r="DO296" i="1"/>
  <c r="DO297" i="1"/>
  <c r="DO298" i="1"/>
  <c r="DO299" i="1"/>
  <c r="DO300" i="1"/>
  <c r="DO301" i="1"/>
  <c r="DO302" i="1"/>
  <c r="DO303" i="1"/>
  <c r="DO304" i="1"/>
  <c r="DO305" i="1"/>
  <c r="DO306" i="1"/>
  <c r="DO307" i="1"/>
  <c r="DO308" i="1"/>
  <c r="DO309" i="1"/>
  <c r="DO310" i="1"/>
  <c r="DO311" i="1"/>
  <c r="DO312" i="1"/>
  <c r="DO313" i="1"/>
  <c r="DO314" i="1"/>
  <c r="DO315" i="1"/>
  <c r="DO316" i="1"/>
  <c r="DO317" i="1"/>
  <c r="DO318" i="1"/>
  <c r="DO319" i="1"/>
  <c r="DO320" i="1"/>
  <c r="DO321" i="1"/>
  <c r="DO322" i="1"/>
  <c r="DO323" i="1"/>
  <c r="DO324" i="1"/>
  <c r="DO325" i="1"/>
  <c r="DO326" i="1"/>
  <c r="DO327" i="1"/>
  <c r="DO328" i="1"/>
  <c r="DO329" i="1"/>
  <c r="DO330" i="1"/>
  <c r="DO331" i="1"/>
  <c r="DO332" i="1"/>
  <c r="DO333" i="1"/>
  <c r="DO334" i="1"/>
  <c r="DO335" i="1"/>
  <c r="DO336" i="1"/>
  <c r="DO337" i="1"/>
  <c r="DO338" i="1"/>
  <c r="DO339" i="1"/>
  <c r="DO340" i="1"/>
  <c r="DO341" i="1"/>
  <c r="DO342" i="1"/>
  <c r="DO343" i="1"/>
  <c r="DO344" i="1"/>
  <c r="DO345" i="1"/>
  <c r="DO346" i="1"/>
  <c r="DO347" i="1"/>
  <c r="DO348" i="1"/>
  <c r="DO349" i="1"/>
  <c r="DO350" i="1"/>
  <c r="DO351" i="1"/>
  <c r="DO352" i="1"/>
  <c r="DO353" i="1"/>
  <c r="DO354" i="1"/>
  <c r="DO355" i="1"/>
  <c r="DO356" i="1"/>
  <c r="DO357" i="1"/>
  <c r="DO358" i="1"/>
  <c r="DO359" i="1"/>
  <c r="DO360" i="1"/>
  <c r="DO361" i="1"/>
  <c r="DO362" i="1"/>
  <c r="DO363" i="1"/>
  <c r="DO364" i="1"/>
  <c r="DO365" i="1"/>
  <c r="DO366" i="1"/>
  <c r="DO367" i="1"/>
  <c r="DO368" i="1"/>
  <c r="DO369" i="1"/>
  <c r="DO370" i="1"/>
  <c r="DO371" i="1"/>
  <c r="DO372" i="1"/>
  <c r="DO373" i="1"/>
  <c r="DO374" i="1"/>
  <c r="DO375" i="1"/>
  <c r="DO376" i="1"/>
  <c r="DO377" i="1"/>
  <c r="DO378" i="1"/>
  <c r="DO379" i="1"/>
  <c r="DO380" i="1"/>
  <c r="DO381" i="1"/>
  <c r="DO382" i="1"/>
  <c r="DO383" i="1"/>
  <c r="DO384" i="1"/>
  <c r="DO385" i="1"/>
  <c r="DO386" i="1"/>
  <c r="DO387" i="1"/>
  <c r="DO388" i="1"/>
  <c r="DO389" i="1"/>
  <c r="DO390" i="1"/>
  <c r="DO391" i="1"/>
  <c r="DO392" i="1"/>
  <c r="DO393" i="1"/>
  <c r="DO394" i="1"/>
  <c r="DO395" i="1"/>
  <c r="DO396" i="1"/>
  <c r="DO397" i="1"/>
  <c r="DO398" i="1"/>
  <c r="DO399" i="1"/>
  <c r="DO400" i="1"/>
  <c r="DO401" i="1"/>
  <c r="DO402" i="1"/>
  <c r="DO403" i="1"/>
  <c r="DO404" i="1"/>
  <c r="DO405" i="1"/>
  <c r="DO406" i="1"/>
  <c r="DO407" i="1"/>
  <c r="DO408" i="1"/>
  <c r="DO409" i="1"/>
  <c r="DO410" i="1"/>
  <c r="DO411" i="1"/>
  <c r="DO412" i="1"/>
  <c r="DO413" i="1"/>
  <c r="DO414" i="1"/>
  <c r="DO415" i="1"/>
  <c r="DO416" i="1"/>
  <c r="DO417" i="1"/>
  <c r="DO418" i="1"/>
  <c r="DO419" i="1"/>
  <c r="DO420" i="1"/>
  <c r="DO421" i="1"/>
  <c r="DO422" i="1"/>
  <c r="DO423" i="1"/>
  <c r="DO424" i="1"/>
  <c r="DO425" i="1"/>
  <c r="DO426" i="1"/>
  <c r="DO427" i="1"/>
  <c r="DO428" i="1"/>
  <c r="DO429" i="1"/>
  <c r="DO430" i="1"/>
  <c r="DO431" i="1"/>
  <c r="DO432" i="1"/>
  <c r="DO433" i="1"/>
  <c r="DO434" i="1"/>
  <c r="DO435" i="1"/>
  <c r="DO436" i="1"/>
  <c r="DO437" i="1"/>
  <c r="DO438" i="1"/>
  <c r="DO439" i="1"/>
  <c r="DO440" i="1"/>
  <c r="DO441" i="1"/>
  <c r="DO442" i="1"/>
  <c r="DO443" i="1"/>
  <c r="DO444" i="1"/>
  <c r="DO445" i="1"/>
  <c r="DO446" i="1"/>
  <c r="DO447" i="1"/>
  <c r="DO448" i="1"/>
  <c r="DO449" i="1"/>
  <c r="DO450" i="1"/>
  <c r="DO451" i="1"/>
  <c r="DO452" i="1"/>
  <c r="DO453" i="1"/>
  <c r="DO454" i="1"/>
  <c r="DO455" i="1"/>
  <c r="DO456" i="1"/>
  <c r="DO457" i="1"/>
  <c r="DO458" i="1"/>
  <c r="DO459" i="1"/>
  <c r="DO460" i="1"/>
  <c r="DO461" i="1"/>
  <c r="DO462" i="1"/>
  <c r="DO463" i="1"/>
  <c r="DO464" i="1"/>
  <c r="DO465" i="1"/>
  <c r="DO466" i="1"/>
  <c r="DO467" i="1"/>
  <c r="DO468" i="1"/>
  <c r="DO469" i="1"/>
  <c r="DO470" i="1"/>
  <c r="DO471" i="1"/>
  <c r="DO472" i="1"/>
  <c r="DO473" i="1"/>
  <c r="DO474" i="1"/>
  <c r="DO475" i="1"/>
  <c r="DO476" i="1"/>
  <c r="DO477" i="1"/>
  <c r="DO478" i="1"/>
  <c r="DO479" i="1"/>
  <c r="DO480" i="1"/>
  <c r="DO481" i="1"/>
  <c r="DO482" i="1"/>
  <c r="DO483" i="1"/>
  <c r="DO484" i="1"/>
  <c r="DO485" i="1"/>
  <c r="DO486" i="1"/>
  <c r="DO487" i="1"/>
  <c r="DO488" i="1"/>
  <c r="DO489" i="1"/>
  <c r="DO490" i="1"/>
  <c r="DO491" i="1"/>
  <c r="DO492" i="1"/>
  <c r="DO493" i="1"/>
  <c r="DO494" i="1"/>
  <c r="DO495" i="1"/>
  <c r="DO496" i="1"/>
  <c r="DO497" i="1"/>
  <c r="DO498" i="1"/>
  <c r="DO499" i="1"/>
  <c r="DO500" i="1"/>
  <c r="DO501" i="1"/>
  <c r="DO502" i="1"/>
  <c r="DO503" i="1"/>
  <c r="DO504" i="1"/>
  <c r="DO505" i="1"/>
  <c r="DO506" i="1"/>
  <c r="DO507" i="1"/>
  <c r="DO508" i="1"/>
  <c r="DO509" i="1"/>
  <c r="DO510" i="1"/>
  <c r="DO511" i="1"/>
  <c r="DO512" i="1"/>
  <c r="DO513" i="1"/>
  <c r="DO514" i="1"/>
  <c r="DO515" i="1"/>
  <c r="DO516" i="1"/>
  <c r="DO517" i="1"/>
  <c r="DO518" i="1"/>
  <c r="DO519" i="1"/>
  <c r="DO520" i="1"/>
  <c r="DO521" i="1"/>
  <c r="DO522" i="1"/>
  <c r="DO523" i="1"/>
  <c r="DO524" i="1"/>
  <c r="DO525" i="1"/>
  <c r="DO526" i="1"/>
  <c r="DO527" i="1"/>
  <c r="DO528" i="1"/>
  <c r="DO529" i="1"/>
  <c r="DO530" i="1"/>
  <c r="DO531" i="1"/>
  <c r="DO532" i="1"/>
  <c r="DO533" i="1"/>
  <c r="DO534" i="1"/>
  <c r="DO535" i="1"/>
  <c r="DO536" i="1"/>
  <c r="DO537" i="1"/>
  <c r="DO538" i="1"/>
  <c r="DO539" i="1"/>
  <c r="DO540" i="1"/>
  <c r="DO541" i="1"/>
  <c r="DO542" i="1"/>
  <c r="DO543" i="1"/>
  <c r="DO544" i="1"/>
  <c r="DO545" i="1"/>
  <c r="DO546" i="1"/>
  <c r="DO547" i="1"/>
  <c r="DO548" i="1"/>
  <c r="DO549" i="1"/>
  <c r="DO550" i="1"/>
  <c r="DO551" i="1"/>
  <c r="DO552" i="1"/>
  <c r="DO553" i="1"/>
  <c r="DO554" i="1"/>
  <c r="DO555" i="1"/>
  <c r="DO556" i="1"/>
  <c r="DO557" i="1"/>
  <c r="DO558" i="1"/>
  <c r="DO559" i="1"/>
  <c r="DO560" i="1"/>
  <c r="DO561" i="1"/>
  <c r="DO562" i="1"/>
  <c r="DO563" i="1"/>
  <c r="DO564" i="1"/>
  <c r="DO565" i="1"/>
  <c r="DO566" i="1"/>
  <c r="DO567" i="1"/>
  <c r="DO568" i="1"/>
  <c r="DO569" i="1"/>
  <c r="DO570" i="1"/>
  <c r="DO571" i="1"/>
  <c r="DO572" i="1"/>
  <c r="DO573" i="1"/>
  <c r="DO574" i="1"/>
  <c r="DO575" i="1"/>
  <c r="DO576" i="1"/>
  <c r="DO577" i="1"/>
  <c r="DO578" i="1"/>
  <c r="DO579" i="1"/>
  <c r="DO580" i="1"/>
  <c r="DO581" i="1"/>
  <c r="DO582" i="1"/>
  <c r="DO583" i="1"/>
  <c r="DO584" i="1"/>
  <c r="DO585" i="1"/>
  <c r="DO586" i="1"/>
  <c r="DO587" i="1"/>
  <c r="DO588" i="1"/>
  <c r="DO589" i="1"/>
  <c r="DO590" i="1"/>
  <c r="DO591" i="1"/>
  <c r="DO592" i="1"/>
  <c r="DO593" i="1"/>
  <c r="DO594" i="1"/>
  <c r="DO595" i="1"/>
  <c r="DO596" i="1"/>
  <c r="DO597" i="1"/>
  <c r="DO598" i="1"/>
  <c r="DO599" i="1"/>
  <c r="DO600" i="1"/>
  <c r="DO601" i="1"/>
  <c r="DO602" i="1"/>
  <c r="DO603" i="1"/>
  <c r="DO604" i="1"/>
  <c r="DO605" i="1"/>
  <c r="DO606" i="1"/>
  <c r="DO607" i="1"/>
  <c r="DO608" i="1"/>
  <c r="DO609" i="1"/>
  <c r="DO610" i="1"/>
  <c r="DO611" i="1"/>
  <c r="DO612" i="1"/>
  <c r="DO613" i="1"/>
  <c r="DO614" i="1"/>
  <c r="DO615" i="1"/>
  <c r="DO616" i="1"/>
  <c r="DO617" i="1"/>
  <c r="DO618" i="1"/>
  <c r="DO619" i="1"/>
  <c r="DO620" i="1"/>
  <c r="DO621" i="1"/>
  <c r="DO622" i="1"/>
  <c r="DO623" i="1"/>
  <c r="DO624" i="1"/>
  <c r="DO625" i="1"/>
  <c r="DO626" i="1"/>
  <c r="DO627" i="1"/>
  <c r="DO628" i="1"/>
  <c r="DO629" i="1"/>
  <c r="DO630" i="1"/>
  <c r="DO631" i="1"/>
  <c r="DO632" i="1"/>
  <c r="DO633" i="1"/>
  <c r="DO634" i="1"/>
  <c r="DO635" i="1"/>
  <c r="DO636" i="1"/>
  <c r="DO637" i="1"/>
  <c r="DO638" i="1"/>
  <c r="DO639" i="1"/>
  <c r="DO640" i="1"/>
  <c r="DO641" i="1"/>
  <c r="DO642" i="1"/>
  <c r="DO643" i="1"/>
  <c r="DO644" i="1"/>
  <c r="DO645" i="1"/>
  <c r="DO646" i="1"/>
  <c r="DO647" i="1"/>
  <c r="DO648" i="1"/>
  <c r="DO649" i="1"/>
  <c r="DO650" i="1"/>
  <c r="DO651" i="1"/>
  <c r="DO652" i="1"/>
  <c r="DO653" i="1"/>
  <c r="DO654" i="1"/>
  <c r="DO655" i="1"/>
  <c r="DO656" i="1"/>
  <c r="DO657" i="1"/>
  <c r="DO658" i="1"/>
  <c r="DO659" i="1"/>
  <c r="DO660" i="1"/>
  <c r="DO661" i="1"/>
  <c r="DO662" i="1"/>
  <c r="DO663" i="1"/>
  <c r="DO664" i="1"/>
  <c r="DO665" i="1"/>
  <c r="DO666" i="1"/>
  <c r="DO667" i="1"/>
  <c r="DO668" i="1"/>
  <c r="DO669" i="1"/>
  <c r="DO670" i="1"/>
  <c r="DO671" i="1"/>
  <c r="DO672" i="1"/>
  <c r="DO673" i="1"/>
  <c r="DO674" i="1"/>
  <c r="DO675" i="1"/>
  <c r="DO676" i="1"/>
  <c r="DO677" i="1"/>
  <c r="DO678" i="1"/>
  <c r="DO679" i="1"/>
  <c r="DO680" i="1"/>
  <c r="DO681" i="1"/>
  <c r="DO682" i="1"/>
  <c r="DO683" i="1"/>
  <c r="DO684" i="1"/>
  <c r="DO685" i="1"/>
  <c r="DO686" i="1"/>
  <c r="DO687" i="1"/>
  <c r="DO688" i="1"/>
  <c r="DO689" i="1"/>
  <c r="DO690" i="1"/>
  <c r="DO691" i="1"/>
  <c r="DO692" i="1"/>
  <c r="DO693" i="1"/>
  <c r="DO694" i="1"/>
  <c r="DO695" i="1"/>
  <c r="DO696" i="1"/>
  <c r="DO697" i="1"/>
  <c r="DO698" i="1"/>
  <c r="DO699" i="1"/>
  <c r="DO700" i="1"/>
  <c r="DO701" i="1"/>
  <c r="DO702" i="1"/>
  <c r="DO703" i="1"/>
  <c r="DO704" i="1"/>
  <c r="DO705" i="1"/>
  <c r="DO706" i="1"/>
  <c r="DO707" i="1"/>
  <c r="DO708" i="1"/>
  <c r="DO709" i="1"/>
  <c r="DO710" i="1"/>
  <c r="DO711" i="1"/>
  <c r="DO712" i="1"/>
  <c r="DO713" i="1"/>
  <c r="DO714" i="1"/>
  <c r="DO715" i="1"/>
  <c r="DO716" i="1"/>
  <c r="DO717" i="1"/>
  <c r="DO718" i="1"/>
  <c r="DO719" i="1"/>
  <c r="DO720" i="1"/>
  <c r="DO721" i="1"/>
  <c r="DO722" i="1"/>
  <c r="DO723" i="1"/>
  <c r="DO724" i="1"/>
  <c r="DO725" i="1"/>
  <c r="DO726" i="1"/>
  <c r="DO727" i="1"/>
  <c r="DO728" i="1"/>
  <c r="DO729" i="1"/>
  <c r="DO730" i="1"/>
  <c r="DO731" i="1"/>
  <c r="DO732" i="1"/>
  <c r="DO733" i="1"/>
  <c r="DO734" i="1"/>
  <c r="DO735" i="1"/>
  <c r="DO736" i="1"/>
  <c r="DO737" i="1"/>
  <c r="DO738" i="1"/>
  <c r="DO739" i="1"/>
  <c r="DO740" i="1"/>
  <c r="DO741" i="1"/>
  <c r="DO742" i="1"/>
  <c r="DO743" i="1"/>
  <c r="DO744" i="1"/>
  <c r="DO745" i="1"/>
  <c r="DO746" i="1"/>
  <c r="DO747" i="1"/>
  <c r="DO748" i="1"/>
  <c r="DO749" i="1"/>
  <c r="DO750" i="1"/>
  <c r="DO751" i="1"/>
  <c r="DO752" i="1"/>
  <c r="DO753" i="1"/>
  <c r="DO754" i="1"/>
  <c r="DO755" i="1"/>
  <c r="DO756" i="1"/>
  <c r="DO757" i="1"/>
  <c r="DO758" i="1"/>
  <c r="DO759" i="1"/>
  <c r="DO760" i="1"/>
  <c r="DO761" i="1"/>
  <c r="DO762" i="1"/>
  <c r="DO763" i="1"/>
  <c r="DO764" i="1"/>
  <c r="DO765" i="1"/>
  <c r="DO766" i="1"/>
  <c r="DO767" i="1"/>
  <c r="DO768" i="1"/>
  <c r="DO769" i="1"/>
  <c r="DO770" i="1"/>
  <c r="DO771" i="1"/>
  <c r="DO772" i="1"/>
  <c r="DO773" i="1"/>
  <c r="DO774" i="1"/>
  <c r="DO775" i="1"/>
  <c r="DO776" i="1"/>
  <c r="DO777" i="1"/>
  <c r="DO778" i="1"/>
  <c r="DO779" i="1"/>
  <c r="DO780" i="1"/>
  <c r="DO781" i="1"/>
  <c r="DO782" i="1"/>
  <c r="DO783" i="1"/>
  <c r="DO784" i="1"/>
  <c r="DO785" i="1"/>
  <c r="DO786" i="1"/>
  <c r="DO787" i="1"/>
  <c r="DO788" i="1"/>
  <c r="DO789" i="1"/>
  <c r="DO790" i="1"/>
  <c r="DO791" i="1"/>
  <c r="DO792" i="1"/>
  <c r="DO793" i="1"/>
  <c r="DO794" i="1"/>
  <c r="DO795" i="1"/>
  <c r="DO796" i="1"/>
  <c r="DO797" i="1"/>
  <c r="DO798" i="1"/>
  <c r="DO799" i="1"/>
  <c r="DO800" i="1"/>
  <c r="DO801" i="1"/>
  <c r="DO802" i="1"/>
  <c r="DO803" i="1"/>
  <c r="DO804" i="1"/>
  <c r="DO805" i="1"/>
  <c r="DO806" i="1"/>
  <c r="DO807" i="1"/>
  <c r="DO808" i="1"/>
  <c r="DO809" i="1"/>
  <c r="DO810" i="1"/>
  <c r="DO811" i="1"/>
  <c r="DO812" i="1"/>
  <c r="DO813" i="1"/>
  <c r="DO814" i="1"/>
  <c r="DO815" i="1"/>
  <c r="DO816" i="1"/>
  <c r="DO817" i="1"/>
  <c r="DO818" i="1"/>
  <c r="DO819" i="1"/>
  <c r="DO820" i="1"/>
  <c r="DO821" i="1"/>
  <c r="DO822" i="1"/>
  <c r="DO823" i="1"/>
  <c r="DO824" i="1"/>
  <c r="DO825" i="1"/>
  <c r="DO826" i="1"/>
  <c r="DO827" i="1"/>
  <c r="DO828" i="1"/>
  <c r="DO829" i="1"/>
  <c r="DO830" i="1"/>
  <c r="DO831" i="1"/>
  <c r="DO832" i="1"/>
  <c r="DO833" i="1"/>
  <c r="DO834" i="1"/>
  <c r="DO835" i="1"/>
  <c r="DO836" i="1"/>
  <c r="DO837" i="1"/>
  <c r="DO838" i="1"/>
  <c r="DO839" i="1"/>
  <c r="DO840" i="1"/>
  <c r="DO841" i="1"/>
  <c r="DO842" i="1"/>
  <c r="DO843" i="1"/>
  <c r="DO844" i="1"/>
  <c r="DO845" i="1"/>
  <c r="DO846" i="1"/>
  <c r="DO847" i="1"/>
  <c r="DO848" i="1"/>
  <c r="DO849" i="1"/>
  <c r="DO850" i="1"/>
  <c r="DO851" i="1"/>
  <c r="DO852" i="1"/>
  <c r="DO853" i="1"/>
  <c r="DO854" i="1"/>
  <c r="DO855" i="1"/>
  <c r="DO856" i="1"/>
  <c r="DO857" i="1"/>
  <c r="DO858" i="1"/>
  <c r="DO859" i="1"/>
  <c r="DO860" i="1"/>
  <c r="DO861" i="1"/>
  <c r="DO862" i="1"/>
  <c r="DO863" i="1"/>
  <c r="DO864" i="1"/>
  <c r="DO865" i="1"/>
  <c r="DO866" i="1"/>
  <c r="DO867" i="1"/>
  <c r="DO868" i="1"/>
  <c r="DO869" i="1"/>
  <c r="DO870" i="1"/>
  <c r="DO871" i="1"/>
  <c r="DO872" i="1"/>
  <c r="DO873" i="1"/>
  <c r="DO874" i="1"/>
  <c r="DO875" i="1"/>
  <c r="DO876" i="1"/>
  <c r="DO877" i="1"/>
  <c r="DO878" i="1"/>
  <c r="DO879" i="1"/>
  <c r="DO880" i="1"/>
  <c r="DO881" i="1"/>
  <c r="DO882" i="1"/>
  <c r="DO883" i="1"/>
  <c r="DO884" i="1"/>
  <c r="DO885" i="1"/>
  <c r="DO886" i="1"/>
  <c r="DO887" i="1"/>
  <c r="DO888" i="1"/>
  <c r="DO889" i="1"/>
  <c r="DO890" i="1"/>
  <c r="DO891" i="1"/>
  <c r="DO892" i="1"/>
  <c r="DO893" i="1"/>
  <c r="DO894" i="1"/>
  <c r="DO895" i="1"/>
  <c r="DO896" i="1"/>
  <c r="DO897" i="1"/>
  <c r="DO898" i="1"/>
  <c r="DO899" i="1"/>
  <c r="DO900" i="1"/>
  <c r="DO901" i="1"/>
  <c r="DO902" i="1"/>
  <c r="DO903" i="1"/>
  <c r="DO904" i="1"/>
  <c r="DO905" i="1"/>
  <c r="DO906" i="1"/>
  <c r="DO907" i="1"/>
  <c r="DO908" i="1"/>
  <c r="DO909" i="1"/>
  <c r="DO910" i="1"/>
  <c r="DO911" i="1"/>
  <c r="DO912" i="1"/>
  <c r="DO913" i="1"/>
  <c r="DO914" i="1"/>
  <c r="DO915" i="1"/>
  <c r="DO916" i="1"/>
  <c r="DO917" i="1"/>
  <c r="DO918" i="1"/>
  <c r="DO919" i="1"/>
  <c r="DO920" i="1"/>
  <c r="DO921" i="1"/>
  <c r="DO922" i="1"/>
  <c r="DO923" i="1"/>
  <c r="DO924" i="1"/>
  <c r="DO925" i="1"/>
  <c r="DO926" i="1"/>
  <c r="DO927" i="1"/>
  <c r="DO928" i="1"/>
  <c r="DO929" i="1"/>
  <c r="DO930" i="1"/>
  <c r="DO931" i="1"/>
  <c r="DO932" i="1"/>
  <c r="DO933" i="1"/>
  <c r="DO934" i="1"/>
  <c r="DO935" i="1"/>
  <c r="DO936" i="1"/>
  <c r="DO937" i="1"/>
  <c r="DO938" i="1"/>
  <c r="DO939" i="1"/>
  <c r="DO940" i="1"/>
  <c r="DO941" i="1"/>
  <c r="DO942" i="1"/>
  <c r="DO943" i="1"/>
  <c r="DO944" i="1"/>
  <c r="DO945" i="1"/>
  <c r="DO946" i="1"/>
  <c r="DO947" i="1"/>
  <c r="DO948" i="1"/>
  <c r="DO949" i="1"/>
  <c r="DO950" i="1"/>
  <c r="DO951" i="1"/>
  <c r="DO952" i="1"/>
  <c r="DO953" i="1"/>
  <c r="DO954" i="1"/>
  <c r="DO955" i="1"/>
  <c r="DO956" i="1"/>
  <c r="DO957" i="1"/>
  <c r="DO958" i="1"/>
  <c r="DO959" i="1"/>
  <c r="DO960" i="1"/>
  <c r="DO961" i="1"/>
  <c r="DO962" i="1"/>
  <c r="DO963" i="1"/>
  <c r="DO964" i="1"/>
  <c r="DO965" i="1"/>
  <c r="DO966" i="1"/>
  <c r="DO967" i="1"/>
  <c r="DO968" i="1"/>
  <c r="DO969" i="1"/>
  <c r="DO970" i="1"/>
  <c r="DO971" i="1"/>
  <c r="DO972" i="1"/>
  <c r="DO973" i="1"/>
  <c r="DO974" i="1"/>
  <c r="DO975" i="1"/>
  <c r="DO976" i="1"/>
  <c r="DO977" i="1"/>
  <c r="DO978" i="1"/>
  <c r="DO979" i="1"/>
  <c r="DO980" i="1"/>
  <c r="DO981" i="1"/>
  <c r="DO982" i="1"/>
  <c r="DO983" i="1"/>
  <c r="DO984" i="1"/>
  <c r="DO985" i="1"/>
  <c r="DO986" i="1"/>
  <c r="DO987" i="1"/>
  <c r="DO988" i="1"/>
  <c r="DO989" i="1"/>
  <c r="DO990" i="1"/>
  <c r="DO991" i="1"/>
  <c r="DO992" i="1"/>
  <c r="DO993" i="1"/>
  <c r="DO994" i="1"/>
  <c r="DO995" i="1"/>
  <c r="DO996" i="1"/>
  <c r="DO997" i="1"/>
  <c r="DO998" i="1"/>
  <c r="DO999" i="1"/>
  <c r="DO1000" i="1"/>
  <c r="DO1001" i="1"/>
  <c r="DO1002" i="1"/>
  <c r="DO1003" i="1"/>
  <c r="DO1004" i="1"/>
  <c r="DO1005" i="1"/>
  <c r="DN6" i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136" i="1"/>
  <c r="DN137" i="1"/>
  <c r="DN138" i="1"/>
  <c r="DN139" i="1"/>
  <c r="DN140" i="1"/>
  <c r="DN141" i="1"/>
  <c r="DN142" i="1"/>
  <c r="DN143" i="1"/>
  <c r="DN144" i="1"/>
  <c r="DN145" i="1"/>
  <c r="DN146" i="1"/>
  <c r="DN147" i="1"/>
  <c r="DN148" i="1"/>
  <c r="DN149" i="1"/>
  <c r="DN150" i="1"/>
  <c r="DN151" i="1"/>
  <c r="DN152" i="1"/>
  <c r="DN153" i="1"/>
  <c r="DN154" i="1"/>
  <c r="DN155" i="1"/>
  <c r="DN156" i="1"/>
  <c r="DN157" i="1"/>
  <c r="DN158" i="1"/>
  <c r="DN159" i="1"/>
  <c r="DN160" i="1"/>
  <c r="DN161" i="1"/>
  <c r="DN162" i="1"/>
  <c r="DN163" i="1"/>
  <c r="DN164" i="1"/>
  <c r="DN165" i="1"/>
  <c r="DN166" i="1"/>
  <c r="DN167" i="1"/>
  <c r="DN168" i="1"/>
  <c r="DN169" i="1"/>
  <c r="DN170" i="1"/>
  <c r="DN171" i="1"/>
  <c r="DN172" i="1"/>
  <c r="DN173" i="1"/>
  <c r="DN174" i="1"/>
  <c r="DN175" i="1"/>
  <c r="DN176" i="1"/>
  <c r="DN177" i="1"/>
  <c r="DN178" i="1"/>
  <c r="DN179" i="1"/>
  <c r="DN180" i="1"/>
  <c r="DN181" i="1"/>
  <c r="DN182" i="1"/>
  <c r="DN183" i="1"/>
  <c r="DN184" i="1"/>
  <c r="DN185" i="1"/>
  <c r="DN186" i="1"/>
  <c r="DN187" i="1"/>
  <c r="DN188" i="1"/>
  <c r="DN189" i="1"/>
  <c r="DN190" i="1"/>
  <c r="DN191" i="1"/>
  <c r="DN192" i="1"/>
  <c r="DN193" i="1"/>
  <c r="DN194" i="1"/>
  <c r="DN195" i="1"/>
  <c r="DN196" i="1"/>
  <c r="DN197" i="1"/>
  <c r="DN198" i="1"/>
  <c r="DN199" i="1"/>
  <c r="DN200" i="1"/>
  <c r="DN201" i="1"/>
  <c r="DN202" i="1"/>
  <c r="DN203" i="1"/>
  <c r="DN204" i="1"/>
  <c r="DN205" i="1"/>
  <c r="DN206" i="1"/>
  <c r="DN207" i="1"/>
  <c r="DN208" i="1"/>
  <c r="DN209" i="1"/>
  <c r="DN210" i="1"/>
  <c r="DN211" i="1"/>
  <c r="DN212" i="1"/>
  <c r="DN213" i="1"/>
  <c r="DN214" i="1"/>
  <c r="DN215" i="1"/>
  <c r="DN216" i="1"/>
  <c r="DN217" i="1"/>
  <c r="DN218" i="1"/>
  <c r="DN219" i="1"/>
  <c r="DN220" i="1"/>
  <c r="DN221" i="1"/>
  <c r="DN222" i="1"/>
  <c r="DN223" i="1"/>
  <c r="DN224" i="1"/>
  <c r="DN225" i="1"/>
  <c r="DN226" i="1"/>
  <c r="DN227" i="1"/>
  <c r="DN228" i="1"/>
  <c r="DN229" i="1"/>
  <c r="DN230" i="1"/>
  <c r="DN231" i="1"/>
  <c r="DN232" i="1"/>
  <c r="DN233" i="1"/>
  <c r="DN234" i="1"/>
  <c r="DN235" i="1"/>
  <c r="DN236" i="1"/>
  <c r="DN237" i="1"/>
  <c r="DN238" i="1"/>
  <c r="DN239" i="1"/>
  <c r="DN240" i="1"/>
  <c r="DN241" i="1"/>
  <c r="DN242" i="1"/>
  <c r="DN243" i="1"/>
  <c r="DN244" i="1"/>
  <c r="DN245" i="1"/>
  <c r="DN246" i="1"/>
  <c r="DN247" i="1"/>
  <c r="DN248" i="1"/>
  <c r="DN249" i="1"/>
  <c r="DN250" i="1"/>
  <c r="DN251" i="1"/>
  <c r="DN252" i="1"/>
  <c r="DN253" i="1"/>
  <c r="DN254" i="1"/>
  <c r="DN255" i="1"/>
  <c r="DN256" i="1"/>
  <c r="DN257" i="1"/>
  <c r="DN258" i="1"/>
  <c r="DN259" i="1"/>
  <c r="DN260" i="1"/>
  <c r="DN261" i="1"/>
  <c r="DN262" i="1"/>
  <c r="DN263" i="1"/>
  <c r="DN264" i="1"/>
  <c r="DN265" i="1"/>
  <c r="DN266" i="1"/>
  <c r="DN267" i="1"/>
  <c r="DN268" i="1"/>
  <c r="DN269" i="1"/>
  <c r="DN270" i="1"/>
  <c r="DN271" i="1"/>
  <c r="DN272" i="1"/>
  <c r="DN273" i="1"/>
  <c r="DN274" i="1"/>
  <c r="DN275" i="1"/>
  <c r="DN276" i="1"/>
  <c r="DN277" i="1"/>
  <c r="DN278" i="1"/>
  <c r="DN279" i="1"/>
  <c r="DN280" i="1"/>
  <c r="DN281" i="1"/>
  <c r="DN282" i="1"/>
  <c r="DN283" i="1"/>
  <c r="DN284" i="1"/>
  <c r="DN285" i="1"/>
  <c r="DN286" i="1"/>
  <c r="DN287" i="1"/>
  <c r="DN288" i="1"/>
  <c r="DN289" i="1"/>
  <c r="DN290" i="1"/>
  <c r="DN291" i="1"/>
  <c r="DN292" i="1"/>
  <c r="DN293" i="1"/>
  <c r="DN294" i="1"/>
  <c r="DN295" i="1"/>
  <c r="DN296" i="1"/>
  <c r="DN297" i="1"/>
  <c r="DN298" i="1"/>
  <c r="DN299" i="1"/>
  <c r="DN300" i="1"/>
  <c r="DN301" i="1"/>
  <c r="DN302" i="1"/>
  <c r="DN303" i="1"/>
  <c r="DN304" i="1"/>
  <c r="DN305" i="1"/>
  <c r="DN306" i="1"/>
  <c r="DN307" i="1"/>
  <c r="DN308" i="1"/>
  <c r="DN309" i="1"/>
  <c r="DN310" i="1"/>
  <c r="DN311" i="1"/>
  <c r="DN312" i="1"/>
  <c r="DN313" i="1"/>
  <c r="DN314" i="1"/>
  <c r="DN315" i="1"/>
  <c r="DN316" i="1"/>
  <c r="DN317" i="1"/>
  <c r="DN318" i="1"/>
  <c r="DN319" i="1"/>
  <c r="DN320" i="1"/>
  <c r="DN321" i="1"/>
  <c r="DN322" i="1"/>
  <c r="DN323" i="1"/>
  <c r="DN324" i="1"/>
  <c r="DN325" i="1"/>
  <c r="DN326" i="1"/>
  <c r="DN327" i="1"/>
  <c r="DN328" i="1"/>
  <c r="DN329" i="1"/>
  <c r="DN330" i="1"/>
  <c r="DN331" i="1"/>
  <c r="DN332" i="1"/>
  <c r="DN333" i="1"/>
  <c r="DN334" i="1"/>
  <c r="DN335" i="1"/>
  <c r="DN336" i="1"/>
  <c r="DN337" i="1"/>
  <c r="DN338" i="1"/>
  <c r="DN339" i="1"/>
  <c r="DN340" i="1"/>
  <c r="DN341" i="1"/>
  <c r="DN342" i="1"/>
  <c r="DN343" i="1"/>
  <c r="DN344" i="1"/>
  <c r="DN345" i="1"/>
  <c r="DN346" i="1"/>
  <c r="DN347" i="1"/>
  <c r="DN348" i="1"/>
  <c r="DN349" i="1"/>
  <c r="DN350" i="1"/>
  <c r="DN351" i="1"/>
  <c r="DN352" i="1"/>
  <c r="DN353" i="1"/>
  <c r="DN354" i="1"/>
  <c r="DN355" i="1"/>
  <c r="DN356" i="1"/>
  <c r="DN357" i="1"/>
  <c r="DN358" i="1"/>
  <c r="DN359" i="1"/>
  <c r="DN360" i="1"/>
  <c r="DN361" i="1"/>
  <c r="DN362" i="1"/>
  <c r="DN363" i="1"/>
  <c r="DN364" i="1"/>
  <c r="DN365" i="1"/>
  <c r="DN366" i="1"/>
  <c r="DN367" i="1"/>
  <c r="DN368" i="1"/>
  <c r="DN369" i="1"/>
  <c r="DN370" i="1"/>
  <c r="DN371" i="1"/>
  <c r="DN372" i="1"/>
  <c r="DN373" i="1"/>
  <c r="DN374" i="1"/>
  <c r="DN375" i="1"/>
  <c r="DN376" i="1"/>
  <c r="DN377" i="1"/>
  <c r="DN378" i="1"/>
  <c r="DN379" i="1"/>
  <c r="DN380" i="1"/>
  <c r="DN381" i="1"/>
  <c r="DN382" i="1"/>
  <c r="DN383" i="1"/>
  <c r="DN384" i="1"/>
  <c r="DN385" i="1"/>
  <c r="DN386" i="1"/>
  <c r="DN387" i="1"/>
  <c r="DN388" i="1"/>
  <c r="DN389" i="1"/>
  <c r="DN390" i="1"/>
  <c r="DN391" i="1"/>
  <c r="DN392" i="1"/>
  <c r="DN393" i="1"/>
  <c r="DN394" i="1"/>
  <c r="DN395" i="1"/>
  <c r="DN396" i="1"/>
  <c r="DN397" i="1"/>
  <c r="DN398" i="1"/>
  <c r="DN399" i="1"/>
  <c r="DN400" i="1"/>
  <c r="DN401" i="1"/>
  <c r="DN402" i="1"/>
  <c r="DN403" i="1"/>
  <c r="DN404" i="1"/>
  <c r="DN405" i="1"/>
  <c r="DN406" i="1"/>
  <c r="DN407" i="1"/>
  <c r="DN408" i="1"/>
  <c r="DN409" i="1"/>
  <c r="DN410" i="1"/>
  <c r="DN411" i="1"/>
  <c r="DN412" i="1"/>
  <c r="DN413" i="1"/>
  <c r="DN414" i="1"/>
  <c r="DN415" i="1"/>
  <c r="DN416" i="1"/>
  <c r="DN417" i="1"/>
  <c r="DN418" i="1"/>
  <c r="DN419" i="1"/>
  <c r="DN420" i="1"/>
  <c r="DN421" i="1"/>
  <c r="DN422" i="1"/>
  <c r="DN423" i="1"/>
  <c r="DN424" i="1"/>
  <c r="DN425" i="1"/>
  <c r="DN426" i="1"/>
  <c r="DN427" i="1"/>
  <c r="DN428" i="1"/>
  <c r="DN429" i="1"/>
  <c r="DN430" i="1"/>
  <c r="DN431" i="1"/>
  <c r="DN432" i="1"/>
  <c r="DN433" i="1"/>
  <c r="DN434" i="1"/>
  <c r="DN435" i="1"/>
  <c r="DN436" i="1"/>
  <c r="DN437" i="1"/>
  <c r="DN438" i="1"/>
  <c r="DN439" i="1"/>
  <c r="DN440" i="1"/>
  <c r="DN441" i="1"/>
  <c r="DN442" i="1"/>
  <c r="DN443" i="1"/>
  <c r="DN444" i="1"/>
  <c r="DN445" i="1"/>
  <c r="DN446" i="1"/>
  <c r="DN447" i="1"/>
  <c r="DN448" i="1"/>
  <c r="DN449" i="1"/>
  <c r="DN450" i="1"/>
  <c r="DN451" i="1"/>
  <c r="DN452" i="1"/>
  <c r="DN453" i="1"/>
  <c r="DN454" i="1"/>
  <c r="DN455" i="1"/>
  <c r="DN456" i="1"/>
  <c r="DN457" i="1"/>
  <c r="DN458" i="1"/>
  <c r="DN459" i="1"/>
  <c r="DN460" i="1"/>
  <c r="DN461" i="1"/>
  <c r="DN462" i="1"/>
  <c r="DN463" i="1"/>
  <c r="DN464" i="1"/>
  <c r="DN465" i="1"/>
  <c r="DN466" i="1"/>
  <c r="DN467" i="1"/>
  <c r="DN468" i="1"/>
  <c r="DN469" i="1"/>
  <c r="DN470" i="1"/>
  <c r="DN471" i="1"/>
  <c r="DN472" i="1"/>
  <c r="DN473" i="1"/>
  <c r="DN474" i="1"/>
  <c r="DN475" i="1"/>
  <c r="DN476" i="1"/>
  <c r="DN477" i="1"/>
  <c r="DN478" i="1"/>
  <c r="DN479" i="1"/>
  <c r="DN480" i="1"/>
  <c r="DN481" i="1"/>
  <c r="DN482" i="1"/>
  <c r="DN483" i="1"/>
  <c r="DN484" i="1"/>
  <c r="DN485" i="1"/>
  <c r="DN486" i="1"/>
  <c r="DN487" i="1"/>
  <c r="DN488" i="1"/>
  <c r="DN489" i="1"/>
  <c r="DN490" i="1"/>
  <c r="DN491" i="1"/>
  <c r="DN492" i="1"/>
  <c r="DN493" i="1"/>
  <c r="DN494" i="1"/>
  <c r="DN495" i="1"/>
  <c r="DN496" i="1"/>
  <c r="DN497" i="1"/>
  <c r="DN498" i="1"/>
  <c r="DN499" i="1"/>
  <c r="DN500" i="1"/>
  <c r="DN501" i="1"/>
  <c r="DN502" i="1"/>
  <c r="DN503" i="1"/>
  <c r="DN504" i="1"/>
  <c r="DN505" i="1"/>
  <c r="DN506" i="1"/>
  <c r="DN507" i="1"/>
  <c r="DN508" i="1"/>
  <c r="DN509" i="1"/>
  <c r="DN510" i="1"/>
  <c r="DN511" i="1"/>
  <c r="DN512" i="1"/>
  <c r="DN513" i="1"/>
  <c r="DN514" i="1"/>
  <c r="DN515" i="1"/>
  <c r="DN516" i="1"/>
  <c r="DN517" i="1"/>
  <c r="DN518" i="1"/>
  <c r="DN519" i="1"/>
  <c r="DN520" i="1"/>
  <c r="DN521" i="1"/>
  <c r="DN522" i="1"/>
  <c r="DN523" i="1"/>
  <c r="DN524" i="1"/>
  <c r="DN525" i="1"/>
  <c r="DN526" i="1"/>
  <c r="DN527" i="1"/>
  <c r="DN528" i="1"/>
  <c r="DN529" i="1"/>
  <c r="DN530" i="1"/>
  <c r="DN531" i="1"/>
  <c r="DN532" i="1"/>
  <c r="DN533" i="1"/>
  <c r="DN534" i="1"/>
  <c r="DN535" i="1"/>
  <c r="DN536" i="1"/>
  <c r="DN537" i="1"/>
  <c r="DN538" i="1"/>
  <c r="DN539" i="1"/>
  <c r="DN540" i="1"/>
  <c r="DN541" i="1"/>
  <c r="DN542" i="1"/>
  <c r="DN543" i="1"/>
  <c r="DN544" i="1"/>
  <c r="DN545" i="1"/>
  <c r="DN546" i="1"/>
  <c r="DN547" i="1"/>
  <c r="DN548" i="1"/>
  <c r="DN549" i="1"/>
  <c r="DN550" i="1"/>
  <c r="DN551" i="1"/>
  <c r="DN552" i="1"/>
  <c r="DN553" i="1"/>
  <c r="DN554" i="1"/>
  <c r="DN555" i="1"/>
  <c r="DN556" i="1"/>
  <c r="DN557" i="1"/>
  <c r="DN558" i="1"/>
  <c r="DN559" i="1"/>
  <c r="DN560" i="1"/>
  <c r="DN561" i="1"/>
  <c r="DN562" i="1"/>
  <c r="DN563" i="1"/>
  <c r="DN564" i="1"/>
  <c r="DN565" i="1"/>
  <c r="DN566" i="1"/>
  <c r="DN567" i="1"/>
  <c r="DN568" i="1"/>
  <c r="DN569" i="1"/>
  <c r="DN570" i="1"/>
  <c r="DN571" i="1"/>
  <c r="DN572" i="1"/>
  <c r="DN573" i="1"/>
  <c r="DN574" i="1"/>
  <c r="DN575" i="1"/>
  <c r="DN576" i="1"/>
  <c r="DN577" i="1"/>
  <c r="DN578" i="1"/>
  <c r="DN579" i="1"/>
  <c r="DN580" i="1"/>
  <c r="DN581" i="1"/>
  <c r="DN582" i="1"/>
  <c r="DN583" i="1"/>
  <c r="DN584" i="1"/>
  <c r="DN585" i="1"/>
  <c r="DN586" i="1"/>
  <c r="DN587" i="1"/>
  <c r="DN588" i="1"/>
  <c r="DN589" i="1"/>
  <c r="DN590" i="1"/>
  <c r="DN591" i="1"/>
  <c r="DN592" i="1"/>
  <c r="DN593" i="1"/>
  <c r="DN594" i="1"/>
  <c r="DN595" i="1"/>
  <c r="DN596" i="1"/>
  <c r="DN597" i="1"/>
  <c r="DN598" i="1"/>
  <c r="DN599" i="1"/>
  <c r="DN600" i="1"/>
  <c r="DN601" i="1"/>
  <c r="DN602" i="1"/>
  <c r="DN603" i="1"/>
  <c r="DN604" i="1"/>
  <c r="DN605" i="1"/>
  <c r="DN606" i="1"/>
  <c r="DN607" i="1"/>
  <c r="DN608" i="1"/>
  <c r="DN609" i="1"/>
  <c r="DN610" i="1"/>
  <c r="DN611" i="1"/>
  <c r="DN612" i="1"/>
  <c r="DN613" i="1"/>
  <c r="DN614" i="1"/>
  <c r="DN615" i="1"/>
  <c r="DN616" i="1"/>
  <c r="DN617" i="1"/>
  <c r="DN618" i="1"/>
  <c r="DN619" i="1"/>
  <c r="DN620" i="1"/>
  <c r="DN621" i="1"/>
  <c r="DN622" i="1"/>
  <c r="DN623" i="1"/>
  <c r="DN624" i="1"/>
  <c r="DN625" i="1"/>
  <c r="DN626" i="1"/>
  <c r="DN627" i="1"/>
  <c r="DN628" i="1"/>
  <c r="DN629" i="1"/>
  <c r="DN630" i="1"/>
  <c r="DN631" i="1"/>
  <c r="DN632" i="1"/>
  <c r="DN633" i="1"/>
  <c r="DN634" i="1"/>
  <c r="DN635" i="1"/>
  <c r="DN636" i="1"/>
  <c r="DN637" i="1"/>
  <c r="DN638" i="1"/>
  <c r="DN639" i="1"/>
  <c r="DN640" i="1"/>
  <c r="DN641" i="1"/>
  <c r="DN642" i="1"/>
  <c r="DN643" i="1"/>
  <c r="DN644" i="1"/>
  <c r="DN645" i="1"/>
  <c r="DN646" i="1"/>
  <c r="DN647" i="1"/>
  <c r="DN648" i="1"/>
  <c r="DN649" i="1"/>
  <c r="DN650" i="1"/>
  <c r="DN651" i="1"/>
  <c r="DN652" i="1"/>
  <c r="DN653" i="1"/>
  <c r="DN654" i="1"/>
  <c r="DN655" i="1"/>
  <c r="DN656" i="1"/>
  <c r="DN657" i="1"/>
  <c r="DN658" i="1"/>
  <c r="DN659" i="1"/>
  <c r="DN660" i="1"/>
  <c r="DN661" i="1"/>
  <c r="DN662" i="1"/>
  <c r="DN663" i="1"/>
  <c r="DN664" i="1"/>
  <c r="DN665" i="1"/>
  <c r="DN666" i="1"/>
  <c r="DN667" i="1"/>
  <c r="DN668" i="1"/>
  <c r="DN669" i="1"/>
  <c r="DN670" i="1"/>
  <c r="DN671" i="1"/>
  <c r="DN672" i="1"/>
  <c r="DN673" i="1"/>
  <c r="DN674" i="1"/>
  <c r="DN675" i="1"/>
  <c r="DN676" i="1"/>
  <c r="DN677" i="1"/>
  <c r="DN678" i="1"/>
  <c r="DN679" i="1"/>
  <c r="DN680" i="1"/>
  <c r="DN681" i="1"/>
  <c r="DN682" i="1"/>
  <c r="DN683" i="1"/>
  <c r="DN684" i="1"/>
  <c r="DN685" i="1"/>
  <c r="DN686" i="1"/>
  <c r="DN687" i="1"/>
  <c r="DN688" i="1"/>
  <c r="DN689" i="1"/>
  <c r="DN690" i="1"/>
  <c r="DN691" i="1"/>
  <c r="DN692" i="1"/>
  <c r="DN693" i="1"/>
  <c r="DN694" i="1"/>
  <c r="DN695" i="1"/>
  <c r="DN696" i="1"/>
  <c r="DN697" i="1"/>
  <c r="DN698" i="1"/>
  <c r="DN699" i="1"/>
  <c r="DN700" i="1"/>
  <c r="DN701" i="1"/>
  <c r="DN702" i="1"/>
  <c r="DN703" i="1"/>
  <c r="DN704" i="1"/>
  <c r="DN705" i="1"/>
  <c r="DN706" i="1"/>
  <c r="DN707" i="1"/>
  <c r="DN708" i="1"/>
  <c r="DN709" i="1"/>
  <c r="DN710" i="1"/>
  <c r="DN711" i="1"/>
  <c r="DN712" i="1"/>
  <c r="DN713" i="1"/>
  <c r="DN714" i="1"/>
  <c r="DN715" i="1"/>
  <c r="DN716" i="1"/>
  <c r="DN717" i="1"/>
  <c r="DN718" i="1"/>
  <c r="DN719" i="1"/>
  <c r="DN720" i="1"/>
  <c r="DN721" i="1"/>
  <c r="DN722" i="1"/>
  <c r="DN723" i="1"/>
  <c r="DN724" i="1"/>
  <c r="DN725" i="1"/>
  <c r="DN726" i="1"/>
  <c r="DN727" i="1"/>
  <c r="DN728" i="1"/>
  <c r="DN729" i="1"/>
  <c r="DN730" i="1"/>
  <c r="DN731" i="1"/>
  <c r="DN732" i="1"/>
  <c r="DN733" i="1"/>
  <c r="DN734" i="1"/>
  <c r="DN735" i="1"/>
  <c r="DN736" i="1"/>
  <c r="DN737" i="1"/>
  <c r="DN738" i="1"/>
  <c r="DN739" i="1"/>
  <c r="DN740" i="1"/>
  <c r="DN741" i="1"/>
  <c r="DN742" i="1"/>
  <c r="DN743" i="1"/>
  <c r="DN744" i="1"/>
  <c r="DN745" i="1"/>
  <c r="DN746" i="1"/>
  <c r="DN747" i="1"/>
  <c r="DN748" i="1"/>
  <c r="DN749" i="1"/>
  <c r="DN750" i="1"/>
  <c r="DN751" i="1"/>
  <c r="DN752" i="1"/>
  <c r="DN753" i="1"/>
  <c r="DN754" i="1"/>
  <c r="DN755" i="1"/>
  <c r="DN756" i="1"/>
  <c r="DN757" i="1"/>
  <c r="DN758" i="1"/>
  <c r="DN759" i="1"/>
  <c r="DN760" i="1"/>
  <c r="DN761" i="1"/>
  <c r="DN762" i="1"/>
  <c r="DN763" i="1"/>
  <c r="DN764" i="1"/>
  <c r="DN765" i="1"/>
  <c r="DN766" i="1"/>
  <c r="DN767" i="1"/>
  <c r="DN768" i="1"/>
  <c r="DN769" i="1"/>
  <c r="DN770" i="1"/>
  <c r="DN771" i="1"/>
  <c r="DN772" i="1"/>
  <c r="DN773" i="1"/>
  <c r="DN774" i="1"/>
  <c r="DN775" i="1"/>
  <c r="DN776" i="1"/>
  <c r="DN777" i="1"/>
  <c r="DN778" i="1"/>
  <c r="DN779" i="1"/>
  <c r="DN780" i="1"/>
  <c r="DN781" i="1"/>
  <c r="DN782" i="1"/>
  <c r="DN783" i="1"/>
  <c r="DN784" i="1"/>
  <c r="DN785" i="1"/>
  <c r="DN786" i="1"/>
  <c r="DN787" i="1"/>
  <c r="DN788" i="1"/>
  <c r="DN789" i="1"/>
  <c r="DN790" i="1"/>
  <c r="DN791" i="1"/>
  <c r="DN792" i="1"/>
  <c r="DN793" i="1"/>
  <c r="DN794" i="1"/>
  <c r="DN795" i="1"/>
  <c r="DN796" i="1"/>
  <c r="DN797" i="1"/>
  <c r="DN798" i="1"/>
  <c r="DN799" i="1"/>
  <c r="DN800" i="1"/>
  <c r="DN801" i="1"/>
  <c r="DN802" i="1"/>
  <c r="DN803" i="1"/>
  <c r="DN804" i="1"/>
  <c r="DN805" i="1"/>
  <c r="DN806" i="1"/>
  <c r="DN807" i="1"/>
  <c r="DN808" i="1"/>
  <c r="DN809" i="1"/>
  <c r="DN810" i="1"/>
  <c r="DN811" i="1"/>
  <c r="DN812" i="1"/>
  <c r="DN813" i="1"/>
  <c r="DN814" i="1"/>
  <c r="DN815" i="1"/>
  <c r="DN816" i="1"/>
  <c r="DN817" i="1"/>
  <c r="DN818" i="1"/>
  <c r="DN819" i="1"/>
  <c r="DN820" i="1"/>
  <c r="DN821" i="1"/>
  <c r="DN822" i="1"/>
  <c r="DN823" i="1"/>
  <c r="DN824" i="1"/>
  <c r="DN825" i="1"/>
  <c r="DN826" i="1"/>
  <c r="DN827" i="1"/>
  <c r="DN828" i="1"/>
  <c r="DN829" i="1"/>
  <c r="DN830" i="1"/>
  <c r="DN831" i="1"/>
  <c r="DN832" i="1"/>
  <c r="DN833" i="1"/>
  <c r="DN834" i="1"/>
  <c r="DN835" i="1"/>
  <c r="DN836" i="1"/>
  <c r="DN837" i="1"/>
  <c r="DN838" i="1"/>
  <c r="DN839" i="1"/>
  <c r="DN840" i="1"/>
  <c r="DN841" i="1"/>
  <c r="DN842" i="1"/>
  <c r="DN843" i="1"/>
  <c r="DN844" i="1"/>
  <c r="DN845" i="1"/>
  <c r="DN846" i="1"/>
  <c r="DN847" i="1"/>
  <c r="DN848" i="1"/>
  <c r="DN849" i="1"/>
  <c r="DN850" i="1"/>
  <c r="DN851" i="1"/>
  <c r="DN852" i="1"/>
  <c r="DN853" i="1"/>
  <c r="DN854" i="1"/>
  <c r="DN855" i="1"/>
  <c r="DN856" i="1"/>
  <c r="DN857" i="1"/>
  <c r="DN858" i="1"/>
  <c r="DN859" i="1"/>
  <c r="DN860" i="1"/>
  <c r="DN861" i="1"/>
  <c r="DN862" i="1"/>
  <c r="DN863" i="1"/>
  <c r="DN864" i="1"/>
  <c r="DN865" i="1"/>
  <c r="DN866" i="1"/>
  <c r="DN867" i="1"/>
  <c r="DN868" i="1"/>
  <c r="DN869" i="1"/>
  <c r="DN870" i="1"/>
  <c r="DN871" i="1"/>
  <c r="DN872" i="1"/>
  <c r="DN873" i="1"/>
  <c r="DN874" i="1"/>
  <c r="DN875" i="1"/>
  <c r="DN876" i="1"/>
  <c r="DN877" i="1"/>
  <c r="DN878" i="1"/>
  <c r="DN879" i="1"/>
  <c r="DN880" i="1"/>
  <c r="DN881" i="1"/>
  <c r="DN882" i="1"/>
  <c r="DN883" i="1"/>
  <c r="DN884" i="1"/>
  <c r="DN885" i="1"/>
  <c r="DN886" i="1"/>
  <c r="DN887" i="1"/>
  <c r="DN888" i="1"/>
  <c r="DN889" i="1"/>
  <c r="DN890" i="1"/>
  <c r="DN891" i="1"/>
  <c r="DN892" i="1"/>
  <c r="DN893" i="1"/>
  <c r="DN894" i="1"/>
  <c r="DN895" i="1"/>
  <c r="DN896" i="1"/>
  <c r="DN897" i="1"/>
  <c r="DN898" i="1"/>
  <c r="DN899" i="1"/>
  <c r="DN900" i="1"/>
  <c r="DN901" i="1"/>
  <c r="DN902" i="1"/>
  <c r="DN903" i="1"/>
  <c r="DN904" i="1"/>
  <c r="DN905" i="1"/>
  <c r="DN906" i="1"/>
  <c r="DN907" i="1"/>
  <c r="DN908" i="1"/>
  <c r="DN909" i="1"/>
  <c r="DN910" i="1"/>
  <c r="DN911" i="1"/>
  <c r="DN912" i="1"/>
  <c r="DN913" i="1"/>
  <c r="DN914" i="1"/>
  <c r="DN915" i="1"/>
  <c r="DN916" i="1"/>
  <c r="DN917" i="1"/>
  <c r="DN918" i="1"/>
  <c r="DN919" i="1"/>
  <c r="DN920" i="1"/>
  <c r="DN921" i="1"/>
  <c r="DN922" i="1"/>
  <c r="DN923" i="1"/>
  <c r="DN924" i="1"/>
  <c r="DN925" i="1"/>
  <c r="DN926" i="1"/>
  <c r="DN927" i="1"/>
  <c r="DN928" i="1"/>
  <c r="DN929" i="1"/>
  <c r="DN930" i="1"/>
  <c r="DN931" i="1"/>
  <c r="DN932" i="1"/>
  <c r="DN933" i="1"/>
  <c r="DN934" i="1"/>
  <c r="DN935" i="1"/>
  <c r="DN936" i="1"/>
  <c r="DN937" i="1"/>
  <c r="DN938" i="1"/>
  <c r="DN939" i="1"/>
  <c r="DN940" i="1"/>
  <c r="DN941" i="1"/>
  <c r="DN942" i="1"/>
  <c r="DN943" i="1"/>
  <c r="DN944" i="1"/>
  <c r="DN945" i="1"/>
  <c r="DN946" i="1"/>
  <c r="DN947" i="1"/>
  <c r="DN948" i="1"/>
  <c r="DN949" i="1"/>
  <c r="DN950" i="1"/>
  <c r="DN951" i="1"/>
  <c r="DN952" i="1"/>
  <c r="DN953" i="1"/>
  <c r="DN954" i="1"/>
  <c r="DN955" i="1"/>
  <c r="DN956" i="1"/>
  <c r="DN957" i="1"/>
  <c r="DN958" i="1"/>
  <c r="DN959" i="1"/>
  <c r="DN960" i="1"/>
  <c r="DN961" i="1"/>
  <c r="DN962" i="1"/>
  <c r="DN963" i="1"/>
  <c r="DN964" i="1"/>
  <c r="DN965" i="1"/>
  <c r="DN966" i="1"/>
  <c r="DN967" i="1"/>
  <c r="DN968" i="1"/>
  <c r="DN969" i="1"/>
  <c r="DN970" i="1"/>
  <c r="DN971" i="1"/>
  <c r="DN972" i="1"/>
  <c r="DN973" i="1"/>
  <c r="DN974" i="1"/>
  <c r="DN975" i="1"/>
  <c r="DN976" i="1"/>
  <c r="DN977" i="1"/>
  <c r="DN978" i="1"/>
  <c r="DN979" i="1"/>
  <c r="DN980" i="1"/>
  <c r="DN981" i="1"/>
  <c r="DN982" i="1"/>
  <c r="DN983" i="1"/>
  <c r="DN984" i="1"/>
  <c r="DN985" i="1"/>
  <c r="DN986" i="1"/>
  <c r="DN987" i="1"/>
  <c r="DN988" i="1"/>
  <c r="DN989" i="1"/>
  <c r="DN990" i="1"/>
  <c r="DN991" i="1"/>
  <c r="DN992" i="1"/>
  <c r="DN993" i="1"/>
  <c r="DN994" i="1"/>
  <c r="DN995" i="1"/>
  <c r="DN996" i="1"/>
  <c r="DN997" i="1"/>
  <c r="DN998" i="1"/>
  <c r="DN999" i="1"/>
  <c r="DN1000" i="1"/>
  <c r="DN1001" i="1"/>
  <c r="DN1002" i="1"/>
  <c r="DN1003" i="1"/>
  <c r="DN1004" i="1"/>
  <c r="DN1005" i="1"/>
  <c r="DM6" i="1"/>
  <c r="DM7" i="1"/>
  <c r="DM8" i="1"/>
  <c r="DM9" i="1"/>
  <c r="DM10" i="1"/>
  <c r="DM11" i="1"/>
  <c r="DM12" i="1"/>
  <c r="DM13" i="1"/>
  <c r="DM14" i="1"/>
  <c r="DM15" i="1"/>
  <c r="DM16" i="1"/>
  <c r="DM17" i="1"/>
  <c r="DM18" i="1"/>
  <c r="DM19" i="1"/>
  <c r="DM20" i="1"/>
  <c r="DM21" i="1"/>
  <c r="DM22" i="1"/>
  <c r="DM23" i="1"/>
  <c r="DM24" i="1"/>
  <c r="DM25" i="1"/>
  <c r="DM26" i="1"/>
  <c r="DM27" i="1"/>
  <c r="DM28" i="1"/>
  <c r="DM29" i="1"/>
  <c r="DM30" i="1"/>
  <c r="DM31" i="1"/>
  <c r="DM32" i="1"/>
  <c r="DM33" i="1"/>
  <c r="DM34" i="1"/>
  <c r="DM35" i="1"/>
  <c r="DM36" i="1"/>
  <c r="DM37" i="1"/>
  <c r="DM38" i="1"/>
  <c r="DM39" i="1"/>
  <c r="DM40" i="1"/>
  <c r="DM41" i="1"/>
  <c r="DM42" i="1"/>
  <c r="DM43" i="1"/>
  <c r="DM44" i="1"/>
  <c r="DM45" i="1"/>
  <c r="DM46" i="1"/>
  <c r="DM47" i="1"/>
  <c r="DM48" i="1"/>
  <c r="DM49" i="1"/>
  <c r="DM50" i="1"/>
  <c r="DM51" i="1"/>
  <c r="DM52" i="1"/>
  <c r="DM53" i="1"/>
  <c r="DM54" i="1"/>
  <c r="DM55" i="1"/>
  <c r="DM56" i="1"/>
  <c r="DM57" i="1"/>
  <c r="DM58" i="1"/>
  <c r="DM59" i="1"/>
  <c r="DM60" i="1"/>
  <c r="DM61" i="1"/>
  <c r="DM62" i="1"/>
  <c r="DM63" i="1"/>
  <c r="DM64" i="1"/>
  <c r="DM65" i="1"/>
  <c r="DM66" i="1"/>
  <c r="DM67" i="1"/>
  <c r="DM68" i="1"/>
  <c r="DM69" i="1"/>
  <c r="DM70" i="1"/>
  <c r="DM71" i="1"/>
  <c r="DM72" i="1"/>
  <c r="DM73" i="1"/>
  <c r="DM74" i="1"/>
  <c r="DM75" i="1"/>
  <c r="DM76" i="1"/>
  <c r="DM77" i="1"/>
  <c r="DM78" i="1"/>
  <c r="DM79" i="1"/>
  <c r="DM80" i="1"/>
  <c r="DM81" i="1"/>
  <c r="DM82" i="1"/>
  <c r="DM83" i="1"/>
  <c r="DM84" i="1"/>
  <c r="DM85" i="1"/>
  <c r="DM86" i="1"/>
  <c r="DM87" i="1"/>
  <c r="DM88" i="1"/>
  <c r="DM89" i="1"/>
  <c r="DM90" i="1"/>
  <c r="DM91" i="1"/>
  <c r="DM92" i="1"/>
  <c r="DM93" i="1"/>
  <c r="DM94" i="1"/>
  <c r="DM95" i="1"/>
  <c r="DM96" i="1"/>
  <c r="DM97" i="1"/>
  <c r="DM98" i="1"/>
  <c r="DM99" i="1"/>
  <c r="DM100" i="1"/>
  <c r="DM101" i="1"/>
  <c r="DM102" i="1"/>
  <c r="DM103" i="1"/>
  <c r="DM104" i="1"/>
  <c r="DM105" i="1"/>
  <c r="DM106" i="1"/>
  <c r="DM107" i="1"/>
  <c r="DM108" i="1"/>
  <c r="DM109" i="1"/>
  <c r="DM110" i="1"/>
  <c r="DM111" i="1"/>
  <c r="DM112" i="1"/>
  <c r="DM113" i="1"/>
  <c r="DM114" i="1"/>
  <c r="DM115" i="1"/>
  <c r="DM116" i="1"/>
  <c r="DM117" i="1"/>
  <c r="DM118" i="1"/>
  <c r="DM119" i="1"/>
  <c r="DM120" i="1"/>
  <c r="DM121" i="1"/>
  <c r="DM122" i="1"/>
  <c r="DM123" i="1"/>
  <c r="DM124" i="1"/>
  <c r="DM125" i="1"/>
  <c r="DM126" i="1"/>
  <c r="DM127" i="1"/>
  <c r="DM128" i="1"/>
  <c r="DM129" i="1"/>
  <c r="DM130" i="1"/>
  <c r="DM131" i="1"/>
  <c r="DM132" i="1"/>
  <c r="DM133" i="1"/>
  <c r="DM134" i="1"/>
  <c r="DM135" i="1"/>
  <c r="DM136" i="1"/>
  <c r="DM137" i="1"/>
  <c r="DM138" i="1"/>
  <c r="DM139" i="1"/>
  <c r="DM140" i="1"/>
  <c r="DM141" i="1"/>
  <c r="DM142" i="1"/>
  <c r="DM143" i="1"/>
  <c r="DM144" i="1"/>
  <c r="DM145" i="1"/>
  <c r="DM146" i="1"/>
  <c r="DM147" i="1"/>
  <c r="DM148" i="1"/>
  <c r="DM149" i="1"/>
  <c r="DM150" i="1"/>
  <c r="DM151" i="1"/>
  <c r="DM152" i="1"/>
  <c r="DM153" i="1"/>
  <c r="DM154" i="1"/>
  <c r="DM155" i="1"/>
  <c r="DM156" i="1"/>
  <c r="DM157" i="1"/>
  <c r="DM158" i="1"/>
  <c r="DM159" i="1"/>
  <c r="DM160" i="1"/>
  <c r="DM161" i="1"/>
  <c r="DM162" i="1"/>
  <c r="DM163" i="1"/>
  <c r="DM164" i="1"/>
  <c r="DM165" i="1"/>
  <c r="DM166" i="1"/>
  <c r="DM167" i="1"/>
  <c r="DM168" i="1"/>
  <c r="DM169" i="1"/>
  <c r="DM170" i="1"/>
  <c r="DM171" i="1"/>
  <c r="DM172" i="1"/>
  <c r="DM173" i="1"/>
  <c r="DM174" i="1"/>
  <c r="DM175" i="1"/>
  <c r="DM176" i="1"/>
  <c r="DM177" i="1"/>
  <c r="DM178" i="1"/>
  <c r="DM179" i="1"/>
  <c r="DM180" i="1"/>
  <c r="DM181" i="1"/>
  <c r="DM182" i="1"/>
  <c r="DM183" i="1"/>
  <c r="DM184" i="1"/>
  <c r="DM185" i="1"/>
  <c r="DM186" i="1"/>
  <c r="DM187" i="1"/>
  <c r="DM188" i="1"/>
  <c r="DM189" i="1"/>
  <c r="DM190" i="1"/>
  <c r="DM191" i="1"/>
  <c r="DM192" i="1"/>
  <c r="DM193" i="1"/>
  <c r="DM194" i="1"/>
  <c r="DM195" i="1"/>
  <c r="DM196" i="1"/>
  <c r="DM197" i="1"/>
  <c r="DM198" i="1"/>
  <c r="DM199" i="1"/>
  <c r="DM200" i="1"/>
  <c r="DM201" i="1"/>
  <c r="DM202" i="1"/>
  <c r="DM203" i="1"/>
  <c r="DM204" i="1"/>
  <c r="DM205" i="1"/>
  <c r="DM206" i="1"/>
  <c r="DM207" i="1"/>
  <c r="DM208" i="1"/>
  <c r="DM209" i="1"/>
  <c r="DM210" i="1"/>
  <c r="DM211" i="1"/>
  <c r="DM212" i="1"/>
  <c r="DM213" i="1"/>
  <c r="DM214" i="1"/>
  <c r="DM215" i="1"/>
  <c r="DM216" i="1"/>
  <c r="DM217" i="1"/>
  <c r="DM218" i="1"/>
  <c r="DM219" i="1"/>
  <c r="DM220" i="1"/>
  <c r="DM221" i="1"/>
  <c r="DM222" i="1"/>
  <c r="DM223" i="1"/>
  <c r="DM224" i="1"/>
  <c r="DM225" i="1"/>
  <c r="DM226" i="1"/>
  <c r="DM227" i="1"/>
  <c r="DM228" i="1"/>
  <c r="DM229" i="1"/>
  <c r="DM230" i="1"/>
  <c r="DM231" i="1"/>
  <c r="DM232" i="1"/>
  <c r="DM233" i="1"/>
  <c r="DM234" i="1"/>
  <c r="DM235" i="1"/>
  <c r="DM236" i="1"/>
  <c r="DM237" i="1"/>
  <c r="DM238" i="1"/>
  <c r="DM239" i="1"/>
  <c r="DM240" i="1"/>
  <c r="DM241" i="1"/>
  <c r="DM242" i="1"/>
  <c r="DM243" i="1"/>
  <c r="DM244" i="1"/>
  <c r="DM245" i="1"/>
  <c r="DM246" i="1"/>
  <c r="DM247" i="1"/>
  <c r="DM248" i="1"/>
  <c r="DM249" i="1"/>
  <c r="DM250" i="1"/>
  <c r="DM251" i="1"/>
  <c r="DM252" i="1"/>
  <c r="DM253" i="1"/>
  <c r="DM254" i="1"/>
  <c r="DM255" i="1"/>
  <c r="DM256" i="1"/>
  <c r="DM257" i="1"/>
  <c r="DM258" i="1"/>
  <c r="DM259" i="1"/>
  <c r="DM260" i="1"/>
  <c r="DM261" i="1"/>
  <c r="DM262" i="1"/>
  <c r="DM263" i="1"/>
  <c r="DM264" i="1"/>
  <c r="DM265" i="1"/>
  <c r="DM266" i="1"/>
  <c r="DM267" i="1"/>
  <c r="DM268" i="1"/>
  <c r="DM269" i="1"/>
  <c r="DM270" i="1"/>
  <c r="DM271" i="1"/>
  <c r="DM272" i="1"/>
  <c r="DM273" i="1"/>
  <c r="DM274" i="1"/>
  <c r="DM275" i="1"/>
  <c r="DM276" i="1"/>
  <c r="DM277" i="1"/>
  <c r="DM278" i="1"/>
  <c r="DM279" i="1"/>
  <c r="DM280" i="1"/>
  <c r="DM281" i="1"/>
  <c r="DM282" i="1"/>
  <c r="DM283" i="1"/>
  <c r="DM284" i="1"/>
  <c r="DM285" i="1"/>
  <c r="DM286" i="1"/>
  <c r="DM287" i="1"/>
  <c r="DM288" i="1"/>
  <c r="DM289" i="1"/>
  <c r="DM290" i="1"/>
  <c r="DM291" i="1"/>
  <c r="DM292" i="1"/>
  <c r="DM293" i="1"/>
  <c r="DM294" i="1"/>
  <c r="DM295" i="1"/>
  <c r="DM296" i="1"/>
  <c r="DM297" i="1"/>
  <c r="DM298" i="1"/>
  <c r="DM299" i="1"/>
  <c r="DM300" i="1"/>
  <c r="DM301" i="1"/>
  <c r="DM302" i="1"/>
  <c r="DM303" i="1"/>
  <c r="DM304" i="1"/>
  <c r="DM305" i="1"/>
  <c r="DM306" i="1"/>
  <c r="DM307" i="1"/>
  <c r="DM308" i="1"/>
  <c r="DM309" i="1"/>
  <c r="DM310" i="1"/>
  <c r="DM311" i="1"/>
  <c r="DM312" i="1"/>
  <c r="DM313" i="1"/>
  <c r="DM314" i="1"/>
  <c r="DM315" i="1"/>
  <c r="DM316" i="1"/>
  <c r="DM317" i="1"/>
  <c r="DM318" i="1"/>
  <c r="DM319" i="1"/>
  <c r="DM320" i="1"/>
  <c r="DM321" i="1"/>
  <c r="DM322" i="1"/>
  <c r="DM323" i="1"/>
  <c r="DM324" i="1"/>
  <c r="DM325" i="1"/>
  <c r="DM326" i="1"/>
  <c r="DM327" i="1"/>
  <c r="DM328" i="1"/>
  <c r="DM329" i="1"/>
  <c r="DM330" i="1"/>
  <c r="DM331" i="1"/>
  <c r="DM332" i="1"/>
  <c r="DM333" i="1"/>
  <c r="DM334" i="1"/>
  <c r="DM335" i="1"/>
  <c r="DM336" i="1"/>
  <c r="DM337" i="1"/>
  <c r="DM338" i="1"/>
  <c r="DM339" i="1"/>
  <c r="DM340" i="1"/>
  <c r="DM341" i="1"/>
  <c r="DM342" i="1"/>
  <c r="DM343" i="1"/>
  <c r="DM344" i="1"/>
  <c r="DM345" i="1"/>
  <c r="DM346" i="1"/>
  <c r="DM347" i="1"/>
  <c r="DM348" i="1"/>
  <c r="DM349" i="1"/>
  <c r="DM350" i="1"/>
  <c r="DM351" i="1"/>
  <c r="DM352" i="1"/>
  <c r="DM353" i="1"/>
  <c r="DM354" i="1"/>
  <c r="DM355" i="1"/>
  <c r="DM356" i="1"/>
  <c r="DM357" i="1"/>
  <c r="DM358" i="1"/>
  <c r="DM359" i="1"/>
  <c r="DM360" i="1"/>
  <c r="DM361" i="1"/>
  <c r="DM362" i="1"/>
  <c r="DM363" i="1"/>
  <c r="DM364" i="1"/>
  <c r="DM365" i="1"/>
  <c r="DM366" i="1"/>
  <c r="DM367" i="1"/>
  <c r="DM368" i="1"/>
  <c r="DM369" i="1"/>
  <c r="DM370" i="1"/>
  <c r="DM371" i="1"/>
  <c r="DM372" i="1"/>
  <c r="DM373" i="1"/>
  <c r="DM374" i="1"/>
  <c r="DM375" i="1"/>
  <c r="DM376" i="1"/>
  <c r="DM377" i="1"/>
  <c r="DM378" i="1"/>
  <c r="DM379" i="1"/>
  <c r="DM380" i="1"/>
  <c r="DM381" i="1"/>
  <c r="DM382" i="1"/>
  <c r="DM383" i="1"/>
  <c r="DM384" i="1"/>
  <c r="DM385" i="1"/>
  <c r="DM386" i="1"/>
  <c r="DM387" i="1"/>
  <c r="DM388" i="1"/>
  <c r="DM389" i="1"/>
  <c r="DM390" i="1"/>
  <c r="DM391" i="1"/>
  <c r="DM392" i="1"/>
  <c r="DM393" i="1"/>
  <c r="DM394" i="1"/>
  <c r="DM395" i="1"/>
  <c r="DM396" i="1"/>
  <c r="DM397" i="1"/>
  <c r="DM398" i="1"/>
  <c r="DM399" i="1"/>
  <c r="DM400" i="1"/>
  <c r="DM401" i="1"/>
  <c r="DM402" i="1"/>
  <c r="DM403" i="1"/>
  <c r="DM404" i="1"/>
  <c r="DM405" i="1"/>
  <c r="DM406" i="1"/>
  <c r="DM407" i="1"/>
  <c r="DM408" i="1"/>
  <c r="DM409" i="1"/>
  <c r="DM410" i="1"/>
  <c r="DM411" i="1"/>
  <c r="DM412" i="1"/>
  <c r="DM413" i="1"/>
  <c r="DM414" i="1"/>
  <c r="DM415" i="1"/>
  <c r="DM416" i="1"/>
  <c r="DM417" i="1"/>
  <c r="DM418" i="1"/>
  <c r="DM419" i="1"/>
  <c r="DM420" i="1"/>
  <c r="DM421" i="1"/>
  <c r="DM422" i="1"/>
  <c r="DM423" i="1"/>
  <c r="DM424" i="1"/>
  <c r="DM425" i="1"/>
  <c r="DM426" i="1"/>
  <c r="DM427" i="1"/>
  <c r="DM428" i="1"/>
  <c r="DM429" i="1"/>
  <c r="DM430" i="1"/>
  <c r="DM431" i="1"/>
  <c r="DM432" i="1"/>
  <c r="DM433" i="1"/>
  <c r="DM434" i="1"/>
  <c r="DM435" i="1"/>
  <c r="DM436" i="1"/>
  <c r="DM437" i="1"/>
  <c r="DM438" i="1"/>
  <c r="DM439" i="1"/>
  <c r="DM440" i="1"/>
  <c r="DM441" i="1"/>
  <c r="DM442" i="1"/>
  <c r="DM443" i="1"/>
  <c r="DM444" i="1"/>
  <c r="DM445" i="1"/>
  <c r="DM446" i="1"/>
  <c r="DM447" i="1"/>
  <c r="DM448" i="1"/>
  <c r="DM449" i="1"/>
  <c r="DM450" i="1"/>
  <c r="DM451" i="1"/>
  <c r="DM452" i="1"/>
  <c r="DM453" i="1"/>
  <c r="DM454" i="1"/>
  <c r="DM455" i="1"/>
  <c r="DM456" i="1"/>
  <c r="DM457" i="1"/>
  <c r="DM458" i="1"/>
  <c r="DM459" i="1"/>
  <c r="DM460" i="1"/>
  <c r="DM461" i="1"/>
  <c r="DM462" i="1"/>
  <c r="DM463" i="1"/>
  <c r="DM464" i="1"/>
  <c r="DM465" i="1"/>
  <c r="DM466" i="1"/>
  <c r="DM467" i="1"/>
  <c r="DM468" i="1"/>
  <c r="DM469" i="1"/>
  <c r="DM470" i="1"/>
  <c r="DM471" i="1"/>
  <c r="DM472" i="1"/>
  <c r="DM473" i="1"/>
  <c r="DM474" i="1"/>
  <c r="DM475" i="1"/>
  <c r="DM476" i="1"/>
  <c r="DM477" i="1"/>
  <c r="DM478" i="1"/>
  <c r="DM479" i="1"/>
  <c r="DM480" i="1"/>
  <c r="DM481" i="1"/>
  <c r="DM482" i="1"/>
  <c r="DM483" i="1"/>
  <c r="DM484" i="1"/>
  <c r="DM485" i="1"/>
  <c r="DM486" i="1"/>
  <c r="DM487" i="1"/>
  <c r="DM488" i="1"/>
  <c r="DM489" i="1"/>
  <c r="DM490" i="1"/>
  <c r="DM491" i="1"/>
  <c r="DM492" i="1"/>
  <c r="DM493" i="1"/>
  <c r="DM494" i="1"/>
  <c r="DM495" i="1"/>
  <c r="DM496" i="1"/>
  <c r="DM497" i="1"/>
  <c r="DM498" i="1"/>
  <c r="DM499" i="1"/>
  <c r="DM500" i="1"/>
  <c r="DM501" i="1"/>
  <c r="DM502" i="1"/>
  <c r="DM503" i="1"/>
  <c r="DM504" i="1"/>
  <c r="DM505" i="1"/>
  <c r="DM506" i="1"/>
  <c r="DM507" i="1"/>
  <c r="DM508" i="1"/>
  <c r="DM509" i="1"/>
  <c r="DM510" i="1"/>
  <c r="DM511" i="1"/>
  <c r="DM512" i="1"/>
  <c r="DM513" i="1"/>
  <c r="DM514" i="1"/>
  <c r="DM515" i="1"/>
  <c r="DM516" i="1"/>
  <c r="DM517" i="1"/>
  <c r="DM518" i="1"/>
  <c r="DM519" i="1"/>
  <c r="DM520" i="1"/>
  <c r="DM521" i="1"/>
  <c r="DM522" i="1"/>
  <c r="DM523" i="1"/>
  <c r="DM524" i="1"/>
  <c r="DM525" i="1"/>
  <c r="DM526" i="1"/>
  <c r="DM527" i="1"/>
  <c r="DM528" i="1"/>
  <c r="DM529" i="1"/>
  <c r="DM530" i="1"/>
  <c r="DM531" i="1"/>
  <c r="DM532" i="1"/>
  <c r="DM533" i="1"/>
  <c r="DM534" i="1"/>
  <c r="DM535" i="1"/>
  <c r="DM536" i="1"/>
  <c r="DM537" i="1"/>
  <c r="DM538" i="1"/>
  <c r="DM539" i="1"/>
  <c r="DM540" i="1"/>
  <c r="DM541" i="1"/>
  <c r="DM542" i="1"/>
  <c r="DM543" i="1"/>
  <c r="DM544" i="1"/>
  <c r="DM545" i="1"/>
  <c r="DM546" i="1"/>
  <c r="DM547" i="1"/>
  <c r="DM548" i="1"/>
  <c r="DM549" i="1"/>
  <c r="DM550" i="1"/>
  <c r="DM551" i="1"/>
  <c r="DM552" i="1"/>
  <c r="DM553" i="1"/>
  <c r="DM554" i="1"/>
  <c r="DM555" i="1"/>
  <c r="DM556" i="1"/>
  <c r="DM557" i="1"/>
  <c r="DM558" i="1"/>
  <c r="DM559" i="1"/>
  <c r="DM560" i="1"/>
  <c r="DM561" i="1"/>
  <c r="DM562" i="1"/>
  <c r="DM563" i="1"/>
  <c r="DM564" i="1"/>
  <c r="DM565" i="1"/>
  <c r="DM566" i="1"/>
  <c r="DM567" i="1"/>
  <c r="DM568" i="1"/>
  <c r="DM569" i="1"/>
  <c r="DM570" i="1"/>
  <c r="DM571" i="1"/>
  <c r="DM572" i="1"/>
  <c r="DM573" i="1"/>
  <c r="DM574" i="1"/>
  <c r="DM575" i="1"/>
  <c r="DM576" i="1"/>
  <c r="DM577" i="1"/>
  <c r="DM578" i="1"/>
  <c r="DM579" i="1"/>
  <c r="DM580" i="1"/>
  <c r="DM581" i="1"/>
  <c r="DM582" i="1"/>
  <c r="DM583" i="1"/>
  <c r="DM584" i="1"/>
  <c r="DM585" i="1"/>
  <c r="DM586" i="1"/>
  <c r="DM587" i="1"/>
  <c r="DM588" i="1"/>
  <c r="DM589" i="1"/>
  <c r="DM590" i="1"/>
  <c r="DM591" i="1"/>
  <c r="DM592" i="1"/>
  <c r="DM593" i="1"/>
  <c r="DM594" i="1"/>
  <c r="DM595" i="1"/>
  <c r="DM596" i="1"/>
  <c r="DM597" i="1"/>
  <c r="DM598" i="1"/>
  <c r="DM599" i="1"/>
  <c r="DM600" i="1"/>
  <c r="DM601" i="1"/>
  <c r="DM602" i="1"/>
  <c r="DM603" i="1"/>
  <c r="DM604" i="1"/>
  <c r="DM605" i="1"/>
  <c r="DM606" i="1"/>
  <c r="DM607" i="1"/>
  <c r="DM608" i="1"/>
  <c r="DM609" i="1"/>
  <c r="DM610" i="1"/>
  <c r="DM611" i="1"/>
  <c r="DM612" i="1"/>
  <c r="DM613" i="1"/>
  <c r="DM614" i="1"/>
  <c r="DM615" i="1"/>
  <c r="DM616" i="1"/>
  <c r="DM617" i="1"/>
  <c r="DM618" i="1"/>
  <c r="DM619" i="1"/>
  <c r="DM620" i="1"/>
  <c r="DM621" i="1"/>
  <c r="DM622" i="1"/>
  <c r="DM623" i="1"/>
  <c r="DM624" i="1"/>
  <c r="DM625" i="1"/>
  <c r="DM626" i="1"/>
  <c r="DM627" i="1"/>
  <c r="DM628" i="1"/>
  <c r="DM629" i="1"/>
  <c r="DM630" i="1"/>
  <c r="DM631" i="1"/>
  <c r="DM632" i="1"/>
  <c r="DM633" i="1"/>
  <c r="DM634" i="1"/>
  <c r="DM635" i="1"/>
  <c r="DM636" i="1"/>
  <c r="DM637" i="1"/>
  <c r="DM638" i="1"/>
  <c r="DM639" i="1"/>
  <c r="DM640" i="1"/>
  <c r="DM641" i="1"/>
  <c r="DM642" i="1"/>
  <c r="DM643" i="1"/>
  <c r="DM644" i="1"/>
  <c r="DM645" i="1"/>
  <c r="DM646" i="1"/>
  <c r="DM647" i="1"/>
  <c r="DM648" i="1"/>
  <c r="DM649" i="1"/>
  <c r="DM650" i="1"/>
  <c r="DM651" i="1"/>
  <c r="DM652" i="1"/>
  <c r="DM653" i="1"/>
  <c r="DM654" i="1"/>
  <c r="DM655" i="1"/>
  <c r="DM656" i="1"/>
  <c r="DM657" i="1"/>
  <c r="DM658" i="1"/>
  <c r="DM659" i="1"/>
  <c r="DM660" i="1"/>
  <c r="DM661" i="1"/>
  <c r="DM662" i="1"/>
  <c r="DM663" i="1"/>
  <c r="DM664" i="1"/>
  <c r="DM665" i="1"/>
  <c r="DM666" i="1"/>
  <c r="DM667" i="1"/>
  <c r="DM668" i="1"/>
  <c r="DM669" i="1"/>
  <c r="DM670" i="1"/>
  <c r="DM671" i="1"/>
  <c r="DM672" i="1"/>
  <c r="DM673" i="1"/>
  <c r="DM674" i="1"/>
  <c r="DM675" i="1"/>
  <c r="DM676" i="1"/>
  <c r="DM677" i="1"/>
  <c r="DM678" i="1"/>
  <c r="DM679" i="1"/>
  <c r="DM680" i="1"/>
  <c r="DM681" i="1"/>
  <c r="DM682" i="1"/>
  <c r="DM683" i="1"/>
  <c r="DM684" i="1"/>
  <c r="DM685" i="1"/>
  <c r="DM686" i="1"/>
  <c r="DM687" i="1"/>
  <c r="DM688" i="1"/>
  <c r="DM689" i="1"/>
  <c r="DM690" i="1"/>
  <c r="DM691" i="1"/>
  <c r="DM692" i="1"/>
  <c r="DM693" i="1"/>
  <c r="DM694" i="1"/>
  <c r="DM695" i="1"/>
  <c r="DM696" i="1"/>
  <c r="DM697" i="1"/>
  <c r="DM698" i="1"/>
  <c r="DM699" i="1"/>
  <c r="DM700" i="1"/>
  <c r="DM701" i="1"/>
  <c r="DM702" i="1"/>
  <c r="DM703" i="1"/>
  <c r="DM704" i="1"/>
  <c r="DM705" i="1"/>
  <c r="DM706" i="1"/>
  <c r="DM707" i="1"/>
  <c r="DM708" i="1"/>
  <c r="DM709" i="1"/>
  <c r="DM710" i="1"/>
  <c r="DM711" i="1"/>
  <c r="DM712" i="1"/>
  <c r="DM713" i="1"/>
  <c r="DM714" i="1"/>
  <c r="DM715" i="1"/>
  <c r="DM716" i="1"/>
  <c r="DM717" i="1"/>
  <c r="DM718" i="1"/>
  <c r="DM719" i="1"/>
  <c r="DM720" i="1"/>
  <c r="DM721" i="1"/>
  <c r="DM722" i="1"/>
  <c r="DM723" i="1"/>
  <c r="DM724" i="1"/>
  <c r="DM725" i="1"/>
  <c r="DM726" i="1"/>
  <c r="DM727" i="1"/>
  <c r="DM728" i="1"/>
  <c r="DM729" i="1"/>
  <c r="DM730" i="1"/>
  <c r="DM731" i="1"/>
  <c r="DM732" i="1"/>
  <c r="DM733" i="1"/>
  <c r="DM734" i="1"/>
  <c r="DM735" i="1"/>
  <c r="DM736" i="1"/>
  <c r="DM737" i="1"/>
  <c r="DM738" i="1"/>
  <c r="DM739" i="1"/>
  <c r="DM740" i="1"/>
  <c r="DM741" i="1"/>
  <c r="DM742" i="1"/>
  <c r="DM743" i="1"/>
  <c r="DM744" i="1"/>
  <c r="DM745" i="1"/>
  <c r="DM746" i="1"/>
  <c r="DM747" i="1"/>
  <c r="DM748" i="1"/>
  <c r="DM749" i="1"/>
  <c r="DM750" i="1"/>
  <c r="DM751" i="1"/>
  <c r="DM752" i="1"/>
  <c r="DM753" i="1"/>
  <c r="DM754" i="1"/>
  <c r="DM755" i="1"/>
  <c r="DM756" i="1"/>
  <c r="DM757" i="1"/>
  <c r="DM758" i="1"/>
  <c r="DM759" i="1"/>
  <c r="DM760" i="1"/>
  <c r="DM761" i="1"/>
  <c r="DM762" i="1"/>
  <c r="DM763" i="1"/>
  <c r="DM764" i="1"/>
  <c r="DM765" i="1"/>
  <c r="DM766" i="1"/>
  <c r="DM767" i="1"/>
  <c r="DM768" i="1"/>
  <c r="DM769" i="1"/>
  <c r="DM770" i="1"/>
  <c r="DM771" i="1"/>
  <c r="DM772" i="1"/>
  <c r="DM773" i="1"/>
  <c r="DM774" i="1"/>
  <c r="DM775" i="1"/>
  <c r="DM776" i="1"/>
  <c r="DM777" i="1"/>
  <c r="DM778" i="1"/>
  <c r="DM779" i="1"/>
  <c r="DM780" i="1"/>
  <c r="DM781" i="1"/>
  <c r="DM782" i="1"/>
  <c r="DM783" i="1"/>
  <c r="DM784" i="1"/>
  <c r="DM785" i="1"/>
  <c r="DM786" i="1"/>
  <c r="DM787" i="1"/>
  <c r="DM788" i="1"/>
  <c r="DM789" i="1"/>
  <c r="DM790" i="1"/>
  <c r="DM791" i="1"/>
  <c r="DM792" i="1"/>
  <c r="DM793" i="1"/>
  <c r="DM794" i="1"/>
  <c r="DM795" i="1"/>
  <c r="DM796" i="1"/>
  <c r="DM797" i="1"/>
  <c r="DM798" i="1"/>
  <c r="DM799" i="1"/>
  <c r="DM800" i="1"/>
  <c r="DM801" i="1"/>
  <c r="DM802" i="1"/>
  <c r="DM803" i="1"/>
  <c r="DM804" i="1"/>
  <c r="DM805" i="1"/>
  <c r="DM806" i="1"/>
  <c r="DM807" i="1"/>
  <c r="DM808" i="1"/>
  <c r="DM809" i="1"/>
  <c r="DM810" i="1"/>
  <c r="DM811" i="1"/>
  <c r="DM812" i="1"/>
  <c r="DM813" i="1"/>
  <c r="DM814" i="1"/>
  <c r="DM815" i="1"/>
  <c r="DM816" i="1"/>
  <c r="DM817" i="1"/>
  <c r="DM818" i="1"/>
  <c r="DM819" i="1"/>
  <c r="DM820" i="1"/>
  <c r="DM821" i="1"/>
  <c r="DM822" i="1"/>
  <c r="DM823" i="1"/>
  <c r="DM824" i="1"/>
  <c r="DM825" i="1"/>
  <c r="DM826" i="1"/>
  <c r="DM827" i="1"/>
  <c r="DM828" i="1"/>
  <c r="DM829" i="1"/>
  <c r="DM830" i="1"/>
  <c r="DM831" i="1"/>
  <c r="DM832" i="1"/>
  <c r="DM833" i="1"/>
  <c r="DM834" i="1"/>
  <c r="DM835" i="1"/>
  <c r="DM836" i="1"/>
  <c r="DM837" i="1"/>
  <c r="DM838" i="1"/>
  <c r="DM839" i="1"/>
  <c r="DM840" i="1"/>
  <c r="DM841" i="1"/>
  <c r="DM842" i="1"/>
  <c r="DM843" i="1"/>
  <c r="DM844" i="1"/>
  <c r="DM845" i="1"/>
  <c r="DM846" i="1"/>
  <c r="DM847" i="1"/>
  <c r="DM848" i="1"/>
  <c r="DM849" i="1"/>
  <c r="DM850" i="1"/>
  <c r="DM851" i="1"/>
  <c r="DM852" i="1"/>
  <c r="DM853" i="1"/>
  <c r="DM854" i="1"/>
  <c r="DM855" i="1"/>
  <c r="DM856" i="1"/>
  <c r="DM857" i="1"/>
  <c r="DM858" i="1"/>
  <c r="DM859" i="1"/>
  <c r="DM860" i="1"/>
  <c r="DM861" i="1"/>
  <c r="DM862" i="1"/>
  <c r="DM863" i="1"/>
  <c r="DM864" i="1"/>
  <c r="DM865" i="1"/>
  <c r="DM866" i="1"/>
  <c r="DM867" i="1"/>
  <c r="DM868" i="1"/>
  <c r="DM869" i="1"/>
  <c r="DM870" i="1"/>
  <c r="DM871" i="1"/>
  <c r="DM872" i="1"/>
  <c r="DM873" i="1"/>
  <c r="DM874" i="1"/>
  <c r="DM875" i="1"/>
  <c r="DM876" i="1"/>
  <c r="DM877" i="1"/>
  <c r="DM878" i="1"/>
  <c r="DM879" i="1"/>
  <c r="DM880" i="1"/>
  <c r="DM881" i="1"/>
  <c r="DM882" i="1"/>
  <c r="DM883" i="1"/>
  <c r="DM884" i="1"/>
  <c r="DM885" i="1"/>
  <c r="DM886" i="1"/>
  <c r="DM887" i="1"/>
  <c r="DM888" i="1"/>
  <c r="DM889" i="1"/>
  <c r="DM890" i="1"/>
  <c r="DM891" i="1"/>
  <c r="DM892" i="1"/>
  <c r="DM893" i="1"/>
  <c r="DM894" i="1"/>
  <c r="DM895" i="1"/>
  <c r="DM896" i="1"/>
  <c r="DM897" i="1"/>
  <c r="DM898" i="1"/>
  <c r="DM899" i="1"/>
  <c r="DM900" i="1"/>
  <c r="DM901" i="1"/>
  <c r="DM902" i="1"/>
  <c r="DM903" i="1"/>
  <c r="DM904" i="1"/>
  <c r="DM905" i="1"/>
  <c r="DM906" i="1"/>
  <c r="DM907" i="1"/>
  <c r="DM908" i="1"/>
  <c r="DM909" i="1"/>
  <c r="DM910" i="1"/>
  <c r="DM911" i="1"/>
  <c r="DM912" i="1"/>
  <c r="DM913" i="1"/>
  <c r="DM914" i="1"/>
  <c r="DM915" i="1"/>
  <c r="DM916" i="1"/>
  <c r="DM917" i="1"/>
  <c r="DM918" i="1"/>
  <c r="DM919" i="1"/>
  <c r="DM920" i="1"/>
  <c r="DM921" i="1"/>
  <c r="DM922" i="1"/>
  <c r="DM923" i="1"/>
  <c r="DM924" i="1"/>
  <c r="DM925" i="1"/>
  <c r="DM926" i="1"/>
  <c r="DM927" i="1"/>
  <c r="DM928" i="1"/>
  <c r="DM929" i="1"/>
  <c r="DM930" i="1"/>
  <c r="DM931" i="1"/>
  <c r="DM932" i="1"/>
  <c r="DM933" i="1"/>
  <c r="DM934" i="1"/>
  <c r="DM935" i="1"/>
  <c r="DM936" i="1"/>
  <c r="DM937" i="1"/>
  <c r="DM938" i="1"/>
  <c r="DM939" i="1"/>
  <c r="DM940" i="1"/>
  <c r="DM941" i="1"/>
  <c r="DM942" i="1"/>
  <c r="DM943" i="1"/>
  <c r="DM944" i="1"/>
  <c r="DM945" i="1"/>
  <c r="DM946" i="1"/>
  <c r="DM947" i="1"/>
  <c r="DM948" i="1"/>
  <c r="DM949" i="1"/>
  <c r="DM950" i="1"/>
  <c r="DM951" i="1"/>
  <c r="DM952" i="1"/>
  <c r="DM953" i="1"/>
  <c r="DM954" i="1"/>
  <c r="DM955" i="1"/>
  <c r="DM956" i="1"/>
  <c r="DM957" i="1"/>
  <c r="DM958" i="1"/>
  <c r="DM959" i="1"/>
  <c r="DM960" i="1"/>
  <c r="DM961" i="1"/>
  <c r="DM962" i="1"/>
  <c r="DM963" i="1"/>
  <c r="DM964" i="1"/>
  <c r="DM965" i="1"/>
  <c r="DM966" i="1"/>
  <c r="DM967" i="1"/>
  <c r="DM968" i="1"/>
  <c r="DM969" i="1"/>
  <c r="DM970" i="1"/>
  <c r="DM971" i="1"/>
  <c r="DM972" i="1"/>
  <c r="DM973" i="1"/>
  <c r="DM974" i="1"/>
  <c r="DM975" i="1"/>
  <c r="DM976" i="1"/>
  <c r="DM977" i="1"/>
  <c r="DM978" i="1"/>
  <c r="DM979" i="1"/>
  <c r="DM980" i="1"/>
  <c r="DM981" i="1"/>
  <c r="DM982" i="1"/>
  <c r="DM983" i="1"/>
  <c r="DM984" i="1"/>
  <c r="DM985" i="1"/>
  <c r="DM986" i="1"/>
  <c r="DM987" i="1"/>
  <c r="DM988" i="1"/>
  <c r="DM989" i="1"/>
  <c r="DM990" i="1"/>
  <c r="DM991" i="1"/>
  <c r="DM992" i="1"/>
  <c r="DM993" i="1"/>
  <c r="DM994" i="1"/>
  <c r="DM995" i="1"/>
  <c r="DM996" i="1"/>
  <c r="DM997" i="1"/>
  <c r="DM998" i="1"/>
  <c r="DM999" i="1"/>
  <c r="DM1000" i="1"/>
  <c r="DM1001" i="1"/>
  <c r="DM1002" i="1"/>
  <c r="DM1003" i="1"/>
  <c r="DM1004" i="1"/>
  <c r="DM1005" i="1"/>
  <c r="DL6" i="1"/>
  <c r="DL7" i="1"/>
  <c r="DL8" i="1"/>
  <c r="DL9" i="1"/>
  <c r="DL10" i="1"/>
  <c r="DL11" i="1"/>
  <c r="DL12" i="1"/>
  <c r="DL13" i="1"/>
  <c r="DL14" i="1"/>
  <c r="DL15" i="1"/>
  <c r="DL16" i="1"/>
  <c r="DL17" i="1"/>
  <c r="DL18" i="1"/>
  <c r="DL19" i="1"/>
  <c r="DL20" i="1"/>
  <c r="DL21" i="1"/>
  <c r="DL22" i="1"/>
  <c r="DL23" i="1"/>
  <c r="DL24" i="1"/>
  <c r="DL25" i="1"/>
  <c r="DL26" i="1"/>
  <c r="DL27" i="1"/>
  <c r="DL28" i="1"/>
  <c r="DL29" i="1"/>
  <c r="DL30" i="1"/>
  <c r="DL31" i="1"/>
  <c r="DL32" i="1"/>
  <c r="DL33" i="1"/>
  <c r="DL34" i="1"/>
  <c r="DL35" i="1"/>
  <c r="DL36" i="1"/>
  <c r="DL37" i="1"/>
  <c r="DL38" i="1"/>
  <c r="DL39" i="1"/>
  <c r="DL40" i="1"/>
  <c r="DL41" i="1"/>
  <c r="DL42" i="1"/>
  <c r="DL43" i="1"/>
  <c r="DL44" i="1"/>
  <c r="DL45" i="1"/>
  <c r="DL46" i="1"/>
  <c r="DL47" i="1"/>
  <c r="DL48" i="1"/>
  <c r="DL49" i="1"/>
  <c r="DL50" i="1"/>
  <c r="DL51" i="1"/>
  <c r="DL52" i="1"/>
  <c r="DL53" i="1"/>
  <c r="DL54" i="1"/>
  <c r="DL55" i="1"/>
  <c r="DL56" i="1"/>
  <c r="DL57" i="1"/>
  <c r="DL58" i="1"/>
  <c r="DL59" i="1"/>
  <c r="DL60" i="1"/>
  <c r="DL61" i="1"/>
  <c r="DL62" i="1"/>
  <c r="DL63" i="1"/>
  <c r="DL64" i="1"/>
  <c r="DL65" i="1"/>
  <c r="DL66" i="1"/>
  <c r="DL67" i="1"/>
  <c r="DL68" i="1"/>
  <c r="DL69" i="1"/>
  <c r="DL70" i="1"/>
  <c r="DL71" i="1"/>
  <c r="DL72" i="1"/>
  <c r="DL73" i="1"/>
  <c r="DL74" i="1"/>
  <c r="DL75" i="1"/>
  <c r="DL76" i="1"/>
  <c r="DL77" i="1"/>
  <c r="DL78" i="1"/>
  <c r="DL79" i="1"/>
  <c r="DL80" i="1"/>
  <c r="DL81" i="1"/>
  <c r="DL82" i="1"/>
  <c r="DL83" i="1"/>
  <c r="DL84" i="1"/>
  <c r="DL85" i="1"/>
  <c r="DL86" i="1"/>
  <c r="DL87" i="1"/>
  <c r="DL88" i="1"/>
  <c r="DL89" i="1"/>
  <c r="DL90" i="1"/>
  <c r="DL91" i="1"/>
  <c r="DL92" i="1"/>
  <c r="DL93" i="1"/>
  <c r="DL94" i="1"/>
  <c r="DL95" i="1"/>
  <c r="DL96" i="1"/>
  <c r="DL97" i="1"/>
  <c r="DL98" i="1"/>
  <c r="DL99" i="1"/>
  <c r="DL100" i="1"/>
  <c r="DL101" i="1"/>
  <c r="DL102" i="1"/>
  <c r="DL103" i="1"/>
  <c r="DL104" i="1"/>
  <c r="DL105" i="1"/>
  <c r="DL106" i="1"/>
  <c r="DL107" i="1"/>
  <c r="DL108" i="1"/>
  <c r="DL109" i="1"/>
  <c r="DL110" i="1"/>
  <c r="DL111" i="1"/>
  <c r="DL112" i="1"/>
  <c r="DL113" i="1"/>
  <c r="DL114" i="1"/>
  <c r="DL115" i="1"/>
  <c r="DL116" i="1"/>
  <c r="DL117" i="1"/>
  <c r="DL118" i="1"/>
  <c r="DL119" i="1"/>
  <c r="DL120" i="1"/>
  <c r="DL121" i="1"/>
  <c r="DL122" i="1"/>
  <c r="DL123" i="1"/>
  <c r="DL124" i="1"/>
  <c r="DL125" i="1"/>
  <c r="DL126" i="1"/>
  <c r="DL127" i="1"/>
  <c r="DL128" i="1"/>
  <c r="DL129" i="1"/>
  <c r="DL130" i="1"/>
  <c r="DL131" i="1"/>
  <c r="DL132" i="1"/>
  <c r="DL133" i="1"/>
  <c r="DL134" i="1"/>
  <c r="DL135" i="1"/>
  <c r="DL136" i="1"/>
  <c r="DL137" i="1"/>
  <c r="DL138" i="1"/>
  <c r="DL139" i="1"/>
  <c r="DL140" i="1"/>
  <c r="DL141" i="1"/>
  <c r="DL142" i="1"/>
  <c r="DL143" i="1"/>
  <c r="DL144" i="1"/>
  <c r="DL145" i="1"/>
  <c r="DL146" i="1"/>
  <c r="DL147" i="1"/>
  <c r="DL148" i="1"/>
  <c r="DL149" i="1"/>
  <c r="DL150" i="1"/>
  <c r="DL151" i="1"/>
  <c r="DL152" i="1"/>
  <c r="DL153" i="1"/>
  <c r="DL154" i="1"/>
  <c r="DL155" i="1"/>
  <c r="DL156" i="1"/>
  <c r="DL157" i="1"/>
  <c r="DL158" i="1"/>
  <c r="DL159" i="1"/>
  <c r="DL160" i="1"/>
  <c r="DL161" i="1"/>
  <c r="DL162" i="1"/>
  <c r="DL163" i="1"/>
  <c r="DL164" i="1"/>
  <c r="DL165" i="1"/>
  <c r="DL166" i="1"/>
  <c r="DL167" i="1"/>
  <c r="DL168" i="1"/>
  <c r="DL169" i="1"/>
  <c r="DL170" i="1"/>
  <c r="DL171" i="1"/>
  <c r="DL172" i="1"/>
  <c r="DL173" i="1"/>
  <c r="DL174" i="1"/>
  <c r="DL175" i="1"/>
  <c r="DL176" i="1"/>
  <c r="DL177" i="1"/>
  <c r="DL178" i="1"/>
  <c r="DL179" i="1"/>
  <c r="DL180" i="1"/>
  <c r="DL181" i="1"/>
  <c r="DL182" i="1"/>
  <c r="DL183" i="1"/>
  <c r="DL184" i="1"/>
  <c r="DL185" i="1"/>
  <c r="DL186" i="1"/>
  <c r="DL187" i="1"/>
  <c r="DL188" i="1"/>
  <c r="DL189" i="1"/>
  <c r="DL190" i="1"/>
  <c r="DL191" i="1"/>
  <c r="DL192" i="1"/>
  <c r="DL193" i="1"/>
  <c r="DL194" i="1"/>
  <c r="DL195" i="1"/>
  <c r="DL196" i="1"/>
  <c r="DL197" i="1"/>
  <c r="DL198" i="1"/>
  <c r="DL199" i="1"/>
  <c r="DL200" i="1"/>
  <c r="DL201" i="1"/>
  <c r="DL202" i="1"/>
  <c r="DL203" i="1"/>
  <c r="DL204" i="1"/>
  <c r="DL205" i="1"/>
  <c r="DL206" i="1"/>
  <c r="DL207" i="1"/>
  <c r="DL208" i="1"/>
  <c r="DL209" i="1"/>
  <c r="DL210" i="1"/>
  <c r="DL211" i="1"/>
  <c r="DL212" i="1"/>
  <c r="DL213" i="1"/>
  <c r="DL214" i="1"/>
  <c r="DL215" i="1"/>
  <c r="DL216" i="1"/>
  <c r="DL217" i="1"/>
  <c r="DL218" i="1"/>
  <c r="DL219" i="1"/>
  <c r="DL220" i="1"/>
  <c r="DL221" i="1"/>
  <c r="DL222" i="1"/>
  <c r="DL223" i="1"/>
  <c r="DL224" i="1"/>
  <c r="DL225" i="1"/>
  <c r="DL226" i="1"/>
  <c r="DL227" i="1"/>
  <c r="DL228" i="1"/>
  <c r="DL229" i="1"/>
  <c r="DL230" i="1"/>
  <c r="DL231" i="1"/>
  <c r="DL232" i="1"/>
  <c r="DL233" i="1"/>
  <c r="DL234" i="1"/>
  <c r="DL235" i="1"/>
  <c r="DL236" i="1"/>
  <c r="DL237" i="1"/>
  <c r="DL238" i="1"/>
  <c r="DL239" i="1"/>
  <c r="DL240" i="1"/>
  <c r="DL241" i="1"/>
  <c r="DL242" i="1"/>
  <c r="DL243" i="1"/>
  <c r="DL244" i="1"/>
  <c r="DL245" i="1"/>
  <c r="DL246" i="1"/>
  <c r="DL247" i="1"/>
  <c r="DL248" i="1"/>
  <c r="DL249" i="1"/>
  <c r="DL250" i="1"/>
  <c r="DL251" i="1"/>
  <c r="DL252" i="1"/>
  <c r="DL253" i="1"/>
  <c r="DL254" i="1"/>
  <c r="DL255" i="1"/>
  <c r="DL256" i="1"/>
  <c r="DL257" i="1"/>
  <c r="DL258" i="1"/>
  <c r="DL259" i="1"/>
  <c r="DL260" i="1"/>
  <c r="DL261" i="1"/>
  <c r="DL262" i="1"/>
  <c r="DL263" i="1"/>
  <c r="DL264" i="1"/>
  <c r="DL265" i="1"/>
  <c r="DL266" i="1"/>
  <c r="DL267" i="1"/>
  <c r="DL268" i="1"/>
  <c r="DL269" i="1"/>
  <c r="DL270" i="1"/>
  <c r="DL271" i="1"/>
  <c r="DL272" i="1"/>
  <c r="DL273" i="1"/>
  <c r="DL274" i="1"/>
  <c r="DL275" i="1"/>
  <c r="DL276" i="1"/>
  <c r="DL277" i="1"/>
  <c r="DL278" i="1"/>
  <c r="DL279" i="1"/>
  <c r="DL280" i="1"/>
  <c r="DL281" i="1"/>
  <c r="DL282" i="1"/>
  <c r="DL283" i="1"/>
  <c r="DL284" i="1"/>
  <c r="DL285" i="1"/>
  <c r="DL286" i="1"/>
  <c r="DL287" i="1"/>
  <c r="DL288" i="1"/>
  <c r="DL289" i="1"/>
  <c r="DL290" i="1"/>
  <c r="DL291" i="1"/>
  <c r="DL292" i="1"/>
  <c r="DL293" i="1"/>
  <c r="DL294" i="1"/>
  <c r="DL295" i="1"/>
  <c r="DL296" i="1"/>
  <c r="DL297" i="1"/>
  <c r="DL298" i="1"/>
  <c r="DL299" i="1"/>
  <c r="DL300" i="1"/>
  <c r="DL301" i="1"/>
  <c r="DL302" i="1"/>
  <c r="DL303" i="1"/>
  <c r="DL304" i="1"/>
  <c r="DL305" i="1"/>
  <c r="DL306" i="1"/>
  <c r="DL307" i="1"/>
  <c r="DL308" i="1"/>
  <c r="DL309" i="1"/>
  <c r="DL310" i="1"/>
  <c r="DL311" i="1"/>
  <c r="DL312" i="1"/>
  <c r="DL313" i="1"/>
  <c r="DL314" i="1"/>
  <c r="DL315" i="1"/>
  <c r="DL316" i="1"/>
  <c r="DL317" i="1"/>
  <c r="DL318" i="1"/>
  <c r="DL319" i="1"/>
  <c r="DL320" i="1"/>
  <c r="DL321" i="1"/>
  <c r="DL322" i="1"/>
  <c r="DL323" i="1"/>
  <c r="DL324" i="1"/>
  <c r="DL325" i="1"/>
  <c r="DL326" i="1"/>
  <c r="DL327" i="1"/>
  <c r="DL328" i="1"/>
  <c r="DL329" i="1"/>
  <c r="DL330" i="1"/>
  <c r="DL331" i="1"/>
  <c r="DL332" i="1"/>
  <c r="DL333" i="1"/>
  <c r="DL334" i="1"/>
  <c r="DL335" i="1"/>
  <c r="DL336" i="1"/>
  <c r="DL337" i="1"/>
  <c r="DL338" i="1"/>
  <c r="DL339" i="1"/>
  <c r="DL340" i="1"/>
  <c r="DL341" i="1"/>
  <c r="DL342" i="1"/>
  <c r="DL343" i="1"/>
  <c r="DL344" i="1"/>
  <c r="DL345" i="1"/>
  <c r="DL346" i="1"/>
  <c r="DL347" i="1"/>
  <c r="DL348" i="1"/>
  <c r="DL349" i="1"/>
  <c r="DL350" i="1"/>
  <c r="DL351" i="1"/>
  <c r="DL352" i="1"/>
  <c r="DL353" i="1"/>
  <c r="DL354" i="1"/>
  <c r="DL355" i="1"/>
  <c r="DL356" i="1"/>
  <c r="DL357" i="1"/>
  <c r="DL358" i="1"/>
  <c r="DL359" i="1"/>
  <c r="DL360" i="1"/>
  <c r="DL361" i="1"/>
  <c r="DL362" i="1"/>
  <c r="DL363" i="1"/>
  <c r="DL364" i="1"/>
  <c r="DL365" i="1"/>
  <c r="DL366" i="1"/>
  <c r="DL367" i="1"/>
  <c r="DL368" i="1"/>
  <c r="DL369" i="1"/>
  <c r="DL370" i="1"/>
  <c r="DL371" i="1"/>
  <c r="DL372" i="1"/>
  <c r="DL373" i="1"/>
  <c r="DL374" i="1"/>
  <c r="DL375" i="1"/>
  <c r="DL376" i="1"/>
  <c r="DL377" i="1"/>
  <c r="DL378" i="1"/>
  <c r="DL379" i="1"/>
  <c r="DL380" i="1"/>
  <c r="DL381" i="1"/>
  <c r="DL382" i="1"/>
  <c r="DL383" i="1"/>
  <c r="DL384" i="1"/>
  <c r="DL385" i="1"/>
  <c r="DL386" i="1"/>
  <c r="DL387" i="1"/>
  <c r="DL388" i="1"/>
  <c r="DL389" i="1"/>
  <c r="DL390" i="1"/>
  <c r="DL391" i="1"/>
  <c r="DL392" i="1"/>
  <c r="DL393" i="1"/>
  <c r="DL394" i="1"/>
  <c r="DL395" i="1"/>
  <c r="DL396" i="1"/>
  <c r="DL397" i="1"/>
  <c r="DL398" i="1"/>
  <c r="DL399" i="1"/>
  <c r="DL400" i="1"/>
  <c r="DL401" i="1"/>
  <c r="DL402" i="1"/>
  <c r="DL403" i="1"/>
  <c r="DL404" i="1"/>
  <c r="DL405" i="1"/>
  <c r="DL406" i="1"/>
  <c r="DL407" i="1"/>
  <c r="DL408" i="1"/>
  <c r="DL409" i="1"/>
  <c r="DL410" i="1"/>
  <c r="DL411" i="1"/>
  <c r="DL412" i="1"/>
  <c r="DL413" i="1"/>
  <c r="DL414" i="1"/>
  <c r="DL415" i="1"/>
  <c r="DL416" i="1"/>
  <c r="DL417" i="1"/>
  <c r="DL418" i="1"/>
  <c r="DL419" i="1"/>
  <c r="DL420" i="1"/>
  <c r="DL421" i="1"/>
  <c r="DL422" i="1"/>
  <c r="DL423" i="1"/>
  <c r="DL424" i="1"/>
  <c r="DL425" i="1"/>
  <c r="DL426" i="1"/>
  <c r="DL427" i="1"/>
  <c r="DL428" i="1"/>
  <c r="DL429" i="1"/>
  <c r="DL430" i="1"/>
  <c r="DL431" i="1"/>
  <c r="DL432" i="1"/>
  <c r="DL433" i="1"/>
  <c r="DL434" i="1"/>
  <c r="DL435" i="1"/>
  <c r="DL436" i="1"/>
  <c r="DL437" i="1"/>
  <c r="DL438" i="1"/>
  <c r="DL439" i="1"/>
  <c r="DL440" i="1"/>
  <c r="DL441" i="1"/>
  <c r="DL442" i="1"/>
  <c r="DL443" i="1"/>
  <c r="DL444" i="1"/>
  <c r="DL445" i="1"/>
  <c r="DL446" i="1"/>
  <c r="DL447" i="1"/>
  <c r="DL448" i="1"/>
  <c r="DL449" i="1"/>
  <c r="DL450" i="1"/>
  <c r="DL451" i="1"/>
  <c r="DL452" i="1"/>
  <c r="DL453" i="1"/>
  <c r="DL454" i="1"/>
  <c r="DL455" i="1"/>
  <c r="DL456" i="1"/>
  <c r="DL457" i="1"/>
  <c r="DL458" i="1"/>
  <c r="DL459" i="1"/>
  <c r="DL460" i="1"/>
  <c r="DL461" i="1"/>
  <c r="DL462" i="1"/>
  <c r="DL463" i="1"/>
  <c r="DL464" i="1"/>
  <c r="DL465" i="1"/>
  <c r="DL466" i="1"/>
  <c r="DL467" i="1"/>
  <c r="DL468" i="1"/>
  <c r="DL469" i="1"/>
  <c r="DL470" i="1"/>
  <c r="DL471" i="1"/>
  <c r="DL472" i="1"/>
  <c r="DL473" i="1"/>
  <c r="DL474" i="1"/>
  <c r="DL475" i="1"/>
  <c r="DL476" i="1"/>
  <c r="DL477" i="1"/>
  <c r="DL478" i="1"/>
  <c r="DL479" i="1"/>
  <c r="DL480" i="1"/>
  <c r="DL481" i="1"/>
  <c r="DL482" i="1"/>
  <c r="DL483" i="1"/>
  <c r="DL484" i="1"/>
  <c r="DL485" i="1"/>
  <c r="DL486" i="1"/>
  <c r="DL487" i="1"/>
  <c r="DL488" i="1"/>
  <c r="DL489" i="1"/>
  <c r="DL490" i="1"/>
  <c r="DL491" i="1"/>
  <c r="DL492" i="1"/>
  <c r="DL493" i="1"/>
  <c r="DL494" i="1"/>
  <c r="DL495" i="1"/>
  <c r="DL496" i="1"/>
  <c r="DL497" i="1"/>
  <c r="DL498" i="1"/>
  <c r="DL499" i="1"/>
  <c r="DL500" i="1"/>
  <c r="DL501" i="1"/>
  <c r="DL502" i="1"/>
  <c r="DL503" i="1"/>
  <c r="DL504" i="1"/>
  <c r="DL505" i="1"/>
  <c r="DL506" i="1"/>
  <c r="DL507" i="1"/>
  <c r="DL508" i="1"/>
  <c r="DL509" i="1"/>
  <c r="DL510" i="1"/>
  <c r="DL511" i="1"/>
  <c r="DL512" i="1"/>
  <c r="DL513" i="1"/>
  <c r="DL514" i="1"/>
  <c r="DL515" i="1"/>
  <c r="DL516" i="1"/>
  <c r="DL517" i="1"/>
  <c r="DL518" i="1"/>
  <c r="DL519" i="1"/>
  <c r="DL520" i="1"/>
  <c r="DL521" i="1"/>
  <c r="DL522" i="1"/>
  <c r="DL523" i="1"/>
  <c r="DL524" i="1"/>
  <c r="DL525" i="1"/>
  <c r="DL526" i="1"/>
  <c r="DL527" i="1"/>
  <c r="DL528" i="1"/>
  <c r="DL529" i="1"/>
  <c r="DL530" i="1"/>
  <c r="DL531" i="1"/>
  <c r="DL532" i="1"/>
  <c r="DL533" i="1"/>
  <c r="DL534" i="1"/>
  <c r="DL535" i="1"/>
  <c r="DL536" i="1"/>
  <c r="DL537" i="1"/>
  <c r="DL538" i="1"/>
  <c r="DL539" i="1"/>
  <c r="DL540" i="1"/>
  <c r="DL541" i="1"/>
  <c r="DL542" i="1"/>
  <c r="DL543" i="1"/>
  <c r="DL544" i="1"/>
  <c r="DL545" i="1"/>
  <c r="DL546" i="1"/>
  <c r="DL547" i="1"/>
  <c r="DL548" i="1"/>
  <c r="DL549" i="1"/>
  <c r="DL550" i="1"/>
  <c r="DL551" i="1"/>
  <c r="DL552" i="1"/>
  <c r="DL553" i="1"/>
  <c r="DL554" i="1"/>
  <c r="DL555" i="1"/>
  <c r="DL556" i="1"/>
  <c r="DL557" i="1"/>
  <c r="DL558" i="1"/>
  <c r="DL559" i="1"/>
  <c r="DL560" i="1"/>
  <c r="DL561" i="1"/>
  <c r="DL562" i="1"/>
  <c r="DL563" i="1"/>
  <c r="DL564" i="1"/>
  <c r="DL565" i="1"/>
  <c r="DL566" i="1"/>
  <c r="DL567" i="1"/>
  <c r="DL568" i="1"/>
  <c r="DL569" i="1"/>
  <c r="DL570" i="1"/>
  <c r="DL571" i="1"/>
  <c r="DL572" i="1"/>
  <c r="DL573" i="1"/>
  <c r="DL574" i="1"/>
  <c r="DL575" i="1"/>
  <c r="DL576" i="1"/>
  <c r="DL577" i="1"/>
  <c r="DL578" i="1"/>
  <c r="DL579" i="1"/>
  <c r="DL580" i="1"/>
  <c r="DL581" i="1"/>
  <c r="DL582" i="1"/>
  <c r="DL583" i="1"/>
  <c r="DL584" i="1"/>
  <c r="DL585" i="1"/>
  <c r="DL586" i="1"/>
  <c r="DL587" i="1"/>
  <c r="DL588" i="1"/>
  <c r="DL589" i="1"/>
  <c r="DL590" i="1"/>
  <c r="DL591" i="1"/>
  <c r="DL592" i="1"/>
  <c r="DL593" i="1"/>
  <c r="DL594" i="1"/>
  <c r="DL595" i="1"/>
  <c r="DL596" i="1"/>
  <c r="DL597" i="1"/>
  <c r="DL598" i="1"/>
  <c r="DL599" i="1"/>
  <c r="DL600" i="1"/>
  <c r="DL601" i="1"/>
  <c r="DL602" i="1"/>
  <c r="DL603" i="1"/>
  <c r="DL604" i="1"/>
  <c r="DL605" i="1"/>
  <c r="DL606" i="1"/>
  <c r="DL607" i="1"/>
  <c r="DL608" i="1"/>
  <c r="DL609" i="1"/>
  <c r="DL610" i="1"/>
  <c r="DL611" i="1"/>
  <c r="DL612" i="1"/>
  <c r="DL613" i="1"/>
  <c r="DL614" i="1"/>
  <c r="DL615" i="1"/>
  <c r="DL616" i="1"/>
  <c r="DL617" i="1"/>
  <c r="DL618" i="1"/>
  <c r="DL619" i="1"/>
  <c r="DL620" i="1"/>
  <c r="DL621" i="1"/>
  <c r="DL622" i="1"/>
  <c r="DL623" i="1"/>
  <c r="DL624" i="1"/>
  <c r="DL625" i="1"/>
  <c r="DL626" i="1"/>
  <c r="DL627" i="1"/>
  <c r="DL628" i="1"/>
  <c r="DL629" i="1"/>
  <c r="DL630" i="1"/>
  <c r="DL631" i="1"/>
  <c r="DL632" i="1"/>
  <c r="DL633" i="1"/>
  <c r="DL634" i="1"/>
  <c r="DL635" i="1"/>
  <c r="DL636" i="1"/>
  <c r="DL637" i="1"/>
  <c r="DL638" i="1"/>
  <c r="DL639" i="1"/>
  <c r="DL640" i="1"/>
  <c r="DL641" i="1"/>
  <c r="DL642" i="1"/>
  <c r="DL643" i="1"/>
  <c r="DL644" i="1"/>
  <c r="DL645" i="1"/>
  <c r="DL646" i="1"/>
  <c r="DL647" i="1"/>
  <c r="DL648" i="1"/>
  <c r="DL649" i="1"/>
  <c r="DL650" i="1"/>
  <c r="DL651" i="1"/>
  <c r="DL652" i="1"/>
  <c r="DL653" i="1"/>
  <c r="DL654" i="1"/>
  <c r="DL655" i="1"/>
  <c r="DL656" i="1"/>
  <c r="DL657" i="1"/>
  <c r="DL658" i="1"/>
  <c r="DL659" i="1"/>
  <c r="DL660" i="1"/>
  <c r="DL661" i="1"/>
  <c r="DL662" i="1"/>
  <c r="DL663" i="1"/>
  <c r="DL664" i="1"/>
  <c r="DL665" i="1"/>
  <c r="DL666" i="1"/>
  <c r="DL667" i="1"/>
  <c r="DL668" i="1"/>
  <c r="DL669" i="1"/>
  <c r="DL670" i="1"/>
  <c r="DL671" i="1"/>
  <c r="DL672" i="1"/>
  <c r="DL673" i="1"/>
  <c r="DL674" i="1"/>
  <c r="DL675" i="1"/>
  <c r="DL676" i="1"/>
  <c r="DL677" i="1"/>
  <c r="DL678" i="1"/>
  <c r="DL679" i="1"/>
  <c r="DL680" i="1"/>
  <c r="DL681" i="1"/>
  <c r="DL682" i="1"/>
  <c r="DL683" i="1"/>
  <c r="DL684" i="1"/>
  <c r="DL685" i="1"/>
  <c r="DL686" i="1"/>
  <c r="DL687" i="1"/>
  <c r="DL688" i="1"/>
  <c r="DL689" i="1"/>
  <c r="DL690" i="1"/>
  <c r="DL691" i="1"/>
  <c r="DL692" i="1"/>
  <c r="DL693" i="1"/>
  <c r="DL694" i="1"/>
  <c r="DL695" i="1"/>
  <c r="DL696" i="1"/>
  <c r="DL697" i="1"/>
  <c r="DL698" i="1"/>
  <c r="DL699" i="1"/>
  <c r="DL700" i="1"/>
  <c r="DL701" i="1"/>
  <c r="DL702" i="1"/>
  <c r="DL703" i="1"/>
  <c r="DL704" i="1"/>
  <c r="DL705" i="1"/>
  <c r="DL706" i="1"/>
  <c r="DL707" i="1"/>
  <c r="DL708" i="1"/>
  <c r="DL709" i="1"/>
  <c r="DL710" i="1"/>
  <c r="DL711" i="1"/>
  <c r="DL712" i="1"/>
  <c r="DL713" i="1"/>
  <c r="DL714" i="1"/>
  <c r="DL715" i="1"/>
  <c r="DL716" i="1"/>
  <c r="DL717" i="1"/>
  <c r="DL718" i="1"/>
  <c r="DL719" i="1"/>
  <c r="DL720" i="1"/>
  <c r="DL721" i="1"/>
  <c r="DL722" i="1"/>
  <c r="DL723" i="1"/>
  <c r="DL724" i="1"/>
  <c r="DL725" i="1"/>
  <c r="DL726" i="1"/>
  <c r="DL727" i="1"/>
  <c r="DL728" i="1"/>
  <c r="DL729" i="1"/>
  <c r="DL730" i="1"/>
  <c r="DL731" i="1"/>
  <c r="DL732" i="1"/>
  <c r="DL733" i="1"/>
  <c r="DL734" i="1"/>
  <c r="DL735" i="1"/>
  <c r="DL736" i="1"/>
  <c r="DL737" i="1"/>
  <c r="DL738" i="1"/>
  <c r="DL739" i="1"/>
  <c r="DL740" i="1"/>
  <c r="DL741" i="1"/>
  <c r="DL742" i="1"/>
  <c r="DL743" i="1"/>
  <c r="DL744" i="1"/>
  <c r="DL745" i="1"/>
  <c r="DL746" i="1"/>
  <c r="DL747" i="1"/>
  <c r="DL748" i="1"/>
  <c r="DL749" i="1"/>
  <c r="DL750" i="1"/>
  <c r="DL751" i="1"/>
  <c r="DL752" i="1"/>
  <c r="DL753" i="1"/>
  <c r="DL754" i="1"/>
  <c r="DL755" i="1"/>
  <c r="DL756" i="1"/>
  <c r="DL757" i="1"/>
  <c r="DL758" i="1"/>
  <c r="DL759" i="1"/>
  <c r="DL760" i="1"/>
  <c r="DL761" i="1"/>
  <c r="DL762" i="1"/>
  <c r="DL763" i="1"/>
  <c r="DL764" i="1"/>
  <c r="DL765" i="1"/>
  <c r="DL766" i="1"/>
  <c r="DL767" i="1"/>
  <c r="DL768" i="1"/>
  <c r="DL769" i="1"/>
  <c r="DL770" i="1"/>
  <c r="DL771" i="1"/>
  <c r="DL772" i="1"/>
  <c r="DL773" i="1"/>
  <c r="DL774" i="1"/>
  <c r="DL775" i="1"/>
  <c r="DL776" i="1"/>
  <c r="DL777" i="1"/>
  <c r="DL778" i="1"/>
  <c r="DL779" i="1"/>
  <c r="DL780" i="1"/>
  <c r="DL781" i="1"/>
  <c r="DL782" i="1"/>
  <c r="DL783" i="1"/>
  <c r="DL784" i="1"/>
  <c r="DL785" i="1"/>
  <c r="DL786" i="1"/>
  <c r="DL787" i="1"/>
  <c r="DL788" i="1"/>
  <c r="DL789" i="1"/>
  <c r="DL790" i="1"/>
  <c r="DL791" i="1"/>
  <c r="DL792" i="1"/>
  <c r="DL793" i="1"/>
  <c r="DL794" i="1"/>
  <c r="DL795" i="1"/>
  <c r="DL796" i="1"/>
  <c r="DL797" i="1"/>
  <c r="DL798" i="1"/>
  <c r="DL799" i="1"/>
  <c r="DL800" i="1"/>
  <c r="DL801" i="1"/>
  <c r="DL802" i="1"/>
  <c r="DL803" i="1"/>
  <c r="DL804" i="1"/>
  <c r="DL805" i="1"/>
  <c r="DL806" i="1"/>
  <c r="DL807" i="1"/>
  <c r="DL808" i="1"/>
  <c r="DL809" i="1"/>
  <c r="DL810" i="1"/>
  <c r="DL811" i="1"/>
  <c r="DL812" i="1"/>
  <c r="DL813" i="1"/>
  <c r="DL814" i="1"/>
  <c r="DL815" i="1"/>
  <c r="DL816" i="1"/>
  <c r="DL817" i="1"/>
  <c r="DL818" i="1"/>
  <c r="DL819" i="1"/>
  <c r="DL820" i="1"/>
  <c r="DL821" i="1"/>
  <c r="DL822" i="1"/>
  <c r="DL823" i="1"/>
  <c r="DL824" i="1"/>
  <c r="DL825" i="1"/>
  <c r="DL826" i="1"/>
  <c r="DL827" i="1"/>
  <c r="DL828" i="1"/>
  <c r="DL829" i="1"/>
  <c r="DL830" i="1"/>
  <c r="DL831" i="1"/>
  <c r="DL832" i="1"/>
  <c r="DL833" i="1"/>
  <c r="DL834" i="1"/>
  <c r="DL835" i="1"/>
  <c r="DL836" i="1"/>
  <c r="DL837" i="1"/>
  <c r="DL838" i="1"/>
  <c r="DL839" i="1"/>
  <c r="DL840" i="1"/>
  <c r="DL841" i="1"/>
  <c r="DL842" i="1"/>
  <c r="DL843" i="1"/>
  <c r="DL844" i="1"/>
  <c r="DL845" i="1"/>
  <c r="DL846" i="1"/>
  <c r="DL847" i="1"/>
  <c r="DL848" i="1"/>
  <c r="DL849" i="1"/>
  <c r="DL850" i="1"/>
  <c r="DL851" i="1"/>
  <c r="DL852" i="1"/>
  <c r="DL853" i="1"/>
  <c r="DL854" i="1"/>
  <c r="DL855" i="1"/>
  <c r="DL856" i="1"/>
  <c r="DL857" i="1"/>
  <c r="DL858" i="1"/>
  <c r="DL859" i="1"/>
  <c r="DL860" i="1"/>
  <c r="DL861" i="1"/>
  <c r="DL862" i="1"/>
  <c r="DL863" i="1"/>
  <c r="DL864" i="1"/>
  <c r="DL865" i="1"/>
  <c r="DL866" i="1"/>
  <c r="DL867" i="1"/>
  <c r="DL868" i="1"/>
  <c r="DL869" i="1"/>
  <c r="DL870" i="1"/>
  <c r="DL871" i="1"/>
  <c r="DL872" i="1"/>
  <c r="DL873" i="1"/>
  <c r="DL874" i="1"/>
  <c r="DL875" i="1"/>
  <c r="DL876" i="1"/>
  <c r="DL877" i="1"/>
  <c r="DL878" i="1"/>
  <c r="DL879" i="1"/>
  <c r="DL880" i="1"/>
  <c r="DL881" i="1"/>
  <c r="DL882" i="1"/>
  <c r="DL883" i="1"/>
  <c r="DL884" i="1"/>
  <c r="DL885" i="1"/>
  <c r="DL886" i="1"/>
  <c r="DL887" i="1"/>
  <c r="DL888" i="1"/>
  <c r="DL889" i="1"/>
  <c r="DL890" i="1"/>
  <c r="DL891" i="1"/>
  <c r="DL892" i="1"/>
  <c r="DL893" i="1"/>
  <c r="DL894" i="1"/>
  <c r="DL895" i="1"/>
  <c r="DL896" i="1"/>
  <c r="DL897" i="1"/>
  <c r="DL898" i="1"/>
  <c r="DL899" i="1"/>
  <c r="DL900" i="1"/>
  <c r="DL901" i="1"/>
  <c r="DL902" i="1"/>
  <c r="DL903" i="1"/>
  <c r="DL904" i="1"/>
  <c r="DL905" i="1"/>
  <c r="DL906" i="1"/>
  <c r="DL907" i="1"/>
  <c r="DL908" i="1"/>
  <c r="DL909" i="1"/>
  <c r="DL910" i="1"/>
  <c r="DL911" i="1"/>
  <c r="DL912" i="1"/>
  <c r="DL913" i="1"/>
  <c r="DL914" i="1"/>
  <c r="DL915" i="1"/>
  <c r="DL916" i="1"/>
  <c r="DL917" i="1"/>
  <c r="DL918" i="1"/>
  <c r="DL919" i="1"/>
  <c r="DL920" i="1"/>
  <c r="DL921" i="1"/>
  <c r="DL922" i="1"/>
  <c r="DL923" i="1"/>
  <c r="DL924" i="1"/>
  <c r="DL925" i="1"/>
  <c r="DL926" i="1"/>
  <c r="DL927" i="1"/>
  <c r="DL928" i="1"/>
  <c r="DL929" i="1"/>
  <c r="DL930" i="1"/>
  <c r="DL931" i="1"/>
  <c r="DL932" i="1"/>
  <c r="DL933" i="1"/>
  <c r="DL934" i="1"/>
  <c r="DL935" i="1"/>
  <c r="DL936" i="1"/>
  <c r="DL937" i="1"/>
  <c r="DL938" i="1"/>
  <c r="DL939" i="1"/>
  <c r="DL940" i="1"/>
  <c r="DL941" i="1"/>
  <c r="DL942" i="1"/>
  <c r="DL943" i="1"/>
  <c r="DL944" i="1"/>
  <c r="DL945" i="1"/>
  <c r="DL946" i="1"/>
  <c r="DL947" i="1"/>
  <c r="DL948" i="1"/>
  <c r="DL949" i="1"/>
  <c r="DL950" i="1"/>
  <c r="DL951" i="1"/>
  <c r="DL952" i="1"/>
  <c r="DL953" i="1"/>
  <c r="DL954" i="1"/>
  <c r="DL955" i="1"/>
  <c r="DL956" i="1"/>
  <c r="DL957" i="1"/>
  <c r="DL958" i="1"/>
  <c r="DL959" i="1"/>
  <c r="DL960" i="1"/>
  <c r="DL961" i="1"/>
  <c r="DL962" i="1"/>
  <c r="DL963" i="1"/>
  <c r="DL964" i="1"/>
  <c r="DL965" i="1"/>
  <c r="DL966" i="1"/>
  <c r="DL967" i="1"/>
  <c r="DL968" i="1"/>
  <c r="DL969" i="1"/>
  <c r="DL970" i="1"/>
  <c r="DL971" i="1"/>
  <c r="DL972" i="1"/>
  <c r="DL973" i="1"/>
  <c r="DL974" i="1"/>
  <c r="DL975" i="1"/>
  <c r="DL976" i="1"/>
  <c r="DL977" i="1"/>
  <c r="DL978" i="1"/>
  <c r="DL979" i="1"/>
  <c r="DL980" i="1"/>
  <c r="DL981" i="1"/>
  <c r="DL982" i="1"/>
  <c r="DL983" i="1"/>
  <c r="DL984" i="1"/>
  <c r="DL985" i="1"/>
  <c r="DL986" i="1"/>
  <c r="DL987" i="1"/>
  <c r="DL988" i="1"/>
  <c r="DL989" i="1"/>
  <c r="DL990" i="1"/>
  <c r="DL991" i="1"/>
  <c r="DL992" i="1"/>
  <c r="DL993" i="1"/>
  <c r="DL994" i="1"/>
  <c r="DL995" i="1"/>
  <c r="DL996" i="1"/>
  <c r="DL997" i="1"/>
  <c r="DL998" i="1"/>
  <c r="DL999" i="1"/>
  <c r="DL1000" i="1"/>
  <c r="DL1001" i="1"/>
  <c r="DL1002" i="1"/>
  <c r="DL1003" i="1"/>
  <c r="DL1004" i="1"/>
  <c r="DL1005" i="1"/>
  <c r="DI6" i="1"/>
  <c r="DI7" i="1"/>
  <c r="DI8" i="1"/>
  <c r="DI9" i="1"/>
  <c r="DI10" i="1"/>
  <c r="DI11" i="1"/>
  <c r="DI12" i="1"/>
  <c r="DI13" i="1"/>
  <c r="DI14" i="1"/>
  <c r="DI15" i="1"/>
  <c r="DI16" i="1"/>
  <c r="DI17" i="1"/>
  <c r="DI18" i="1"/>
  <c r="DI19" i="1"/>
  <c r="DI20" i="1"/>
  <c r="DI21" i="1"/>
  <c r="DI22" i="1"/>
  <c r="DI23" i="1"/>
  <c r="DI24" i="1"/>
  <c r="DI25" i="1"/>
  <c r="DI26" i="1"/>
  <c r="DI27" i="1"/>
  <c r="DI28" i="1"/>
  <c r="DI29" i="1"/>
  <c r="DI30" i="1"/>
  <c r="DI31" i="1"/>
  <c r="DI32" i="1"/>
  <c r="DI33" i="1"/>
  <c r="DI34" i="1"/>
  <c r="DI35" i="1"/>
  <c r="DI36" i="1"/>
  <c r="DI37" i="1"/>
  <c r="DI38" i="1"/>
  <c r="DI39" i="1"/>
  <c r="DI40" i="1"/>
  <c r="DI41" i="1"/>
  <c r="DI42" i="1"/>
  <c r="DI43" i="1"/>
  <c r="DI44" i="1"/>
  <c r="DI45" i="1"/>
  <c r="DI46" i="1"/>
  <c r="DI47" i="1"/>
  <c r="DI48" i="1"/>
  <c r="DI49" i="1"/>
  <c r="DI50" i="1"/>
  <c r="DI51" i="1"/>
  <c r="DI52" i="1"/>
  <c r="DI53" i="1"/>
  <c r="DI54" i="1"/>
  <c r="DI55" i="1"/>
  <c r="DI56" i="1"/>
  <c r="DI57" i="1"/>
  <c r="DI58" i="1"/>
  <c r="DI59" i="1"/>
  <c r="DI60" i="1"/>
  <c r="DI61" i="1"/>
  <c r="DI62" i="1"/>
  <c r="DI63" i="1"/>
  <c r="DI64" i="1"/>
  <c r="DI65" i="1"/>
  <c r="DI66" i="1"/>
  <c r="DI67" i="1"/>
  <c r="DI68" i="1"/>
  <c r="DI69" i="1"/>
  <c r="DI70" i="1"/>
  <c r="DI71" i="1"/>
  <c r="DI72" i="1"/>
  <c r="DI73" i="1"/>
  <c r="DI74" i="1"/>
  <c r="DI75" i="1"/>
  <c r="DI76" i="1"/>
  <c r="DI77" i="1"/>
  <c r="DI78" i="1"/>
  <c r="DI79" i="1"/>
  <c r="DI80" i="1"/>
  <c r="DI81" i="1"/>
  <c r="DI82" i="1"/>
  <c r="DI83" i="1"/>
  <c r="DI84" i="1"/>
  <c r="DI85" i="1"/>
  <c r="DI86" i="1"/>
  <c r="DI87" i="1"/>
  <c r="DI88" i="1"/>
  <c r="DI89" i="1"/>
  <c r="DI90" i="1"/>
  <c r="DI91" i="1"/>
  <c r="DI92" i="1"/>
  <c r="DI93" i="1"/>
  <c r="DI94" i="1"/>
  <c r="DI95" i="1"/>
  <c r="DI96" i="1"/>
  <c r="DI97" i="1"/>
  <c r="DI98" i="1"/>
  <c r="DI99" i="1"/>
  <c r="DI100" i="1"/>
  <c r="DI101" i="1"/>
  <c r="DI102" i="1"/>
  <c r="DI103" i="1"/>
  <c r="DI104" i="1"/>
  <c r="DI105" i="1"/>
  <c r="DI106" i="1"/>
  <c r="DI107" i="1"/>
  <c r="DI108" i="1"/>
  <c r="DI109" i="1"/>
  <c r="DI110" i="1"/>
  <c r="DI111" i="1"/>
  <c r="DI112" i="1"/>
  <c r="DI113" i="1"/>
  <c r="DI114" i="1"/>
  <c r="DI115" i="1"/>
  <c r="DI116" i="1"/>
  <c r="DI117" i="1"/>
  <c r="DI118" i="1"/>
  <c r="DI119" i="1"/>
  <c r="DI120" i="1"/>
  <c r="DI121" i="1"/>
  <c r="DI122" i="1"/>
  <c r="DI123" i="1"/>
  <c r="DI124" i="1"/>
  <c r="DI125" i="1"/>
  <c r="DI126" i="1"/>
  <c r="DI127" i="1"/>
  <c r="DI128" i="1"/>
  <c r="DI129" i="1"/>
  <c r="DI130" i="1"/>
  <c r="DI131" i="1"/>
  <c r="DI132" i="1"/>
  <c r="DI133" i="1"/>
  <c r="DI134" i="1"/>
  <c r="DI135" i="1"/>
  <c r="DI136" i="1"/>
  <c r="DI137" i="1"/>
  <c r="DI138" i="1"/>
  <c r="DI139" i="1"/>
  <c r="DI140" i="1"/>
  <c r="DI141" i="1"/>
  <c r="DI142" i="1"/>
  <c r="DI143" i="1"/>
  <c r="DI144" i="1"/>
  <c r="DI145" i="1"/>
  <c r="DI146" i="1"/>
  <c r="DI147" i="1"/>
  <c r="DI148" i="1"/>
  <c r="DI149" i="1"/>
  <c r="DI150" i="1"/>
  <c r="DI151" i="1"/>
  <c r="DI152" i="1"/>
  <c r="DI153" i="1"/>
  <c r="DI154" i="1"/>
  <c r="DI155" i="1"/>
  <c r="DI156" i="1"/>
  <c r="DI157" i="1"/>
  <c r="DI158" i="1"/>
  <c r="DI159" i="1"/>
  <c r="DI160" i="1"/>
  <c r="DI161" i="1"/>
  <c r="DI162" i="1"/>
  <c r="DI163" i="1"/>
  <c r="DI164" i="1"/>
  <c r="DI165" i="1"/>
  <c r="DI166" i="1"/>
  <c r="DI167" i="1"/>
  <c r="DI168" i="1"/>
  <c r="DI169" i="1"/>
  <c r="DI170" i="1"/>
  <c r="DI171" i="1"/>
  <c r="DI172" i="1"/>
  <c r="DI173" i="1"/>
  <c r="DI174" i="1"/>
  <c r="DI175" i="1"/>
  <c r="DI176" i="1"/>
  <c r="DI177" i="1"/>
  <c r="DI178" i="1"/>
  <c r="DI179" i="1"/>
  <c r="DI180" i="1"/>
  <c r="DI181" i="1"/>
  <c r="DI182" i="1"/>
  <c r="DI183" i="1"/>
  <c r="DI184" i="1"/>
  <c r="DI185" i="1"/>
  <c r="DI186" i="1"/>
  <c r="DI187" i="1"/>
  <c r="DI188" i="1"/>
  <c r="DI189" i="1"/>
  <c r="DI190" i="1"/>
  <c r="DI191" i="1"/>
  <c r="DI192" i="1"/>
  <c r="DI193" i="1"/>
  <c r="DI194" i="1"/>
  <c r="DI195" i="1"/>
  <c r="DI196" i="1"/>
  <c r="DI197" i="1"/>
  <c r="DI198" i="1"/>
  <c r="DI199" i="1"/>
  <c r="DI200" i="1"/>
  <c r="DI201" i="1"/>
  <c r="DI202" i="1"/>
  <c r="DI203" i="1"/>
  <c r="DI204" i="1"/>
  <c r="DI205" i="1"/>
  <c r="DI206" i="1"/>
  <c r="DI207" i="1"/>
  <c r="DI208" i="1"/>
  <c r="DI209" i="1"/>
  <c r="DI210" i="1"/>
  <c r="DI211" i="1"/>
  <c r="DI212" i="1"/>
  <c r="DI213" i="1"/>
  <c r="DI214" i="1"/>
  <c r="DI215" i="1"/>
  <c r="DI216" i="1"/>
  <c r="DI217" i="1"/>
  <c r="DI218" i="1"/>
  <c r="DI219" i="1"/>
  <c r="DI220" i="1"/>
  <c r="DI221" i="1"/>
  <c r="DI222" i="1"/>
  <c r="DI223" i="1"/>
  <c r="DI224" i="1"/>
  <c r="DI225" i="1"/>
  <c r="DI226" i="1"/>
  <c r="DI227" i="1"/>
  <c r="DI228" i="1"/>
  <c r="DI229" i="1"/>
  <c r="DI230" i="1"/>
  <c r="DI231" i="1"/>
  <c r="DI232" i="1"/>
  <c r="DI233" i="1"/>
  <c r="DI234" i="1"/>
  <c r="DI235" i="1"/>
  <c r="DI236" i="1"/>
  <c r="DI237" i="1"/>
  <c r="DI238" i="1"/>
  <c r="DI239" i="1"/>
  <c r="DI240" i="1"/>
  <c r="DI241" i="1"/>
  <c r="DI242" i="1"/>
  <c r="DI243" i="1"/>
  <c r="DI244" i="1"/>
  <c r="DI245" i="1"/>
  <c r="DI246" i="1"/>
  <c r="DI247" i="1"/>
  <c r="DI248" i="1"/>
  <c r="DI249" i="1"/>
  <c r="DI250" i="1"/>
  <c r="DI251" i="1"/>
  <c r="DI252" i="1"/>
  <c r="DI253" i="1"/>
  <c r="DI254" i="1"/>
  <c r="DI255" i="1"/>
  <c r="DI256" i="1"/>
  <c r="DI257" i="1"/>
  <c r="DI258" i="1"/>
  <c r="DI259" i="1"/>
  <c r="DI260" i="1"/>
  <c r="DI261" i="1"/>
  <c r="DI262" i="1"/>
  <c r="DI263" i="1"/>
  <c r="DI264" i="1"/>
  <c r="DI265" i="1"/>
  <c r="DI266" i="1"/>
  <c r="DI267" i="1"/>
  <c r="DI268" i="1"/>
  <c r="DI269" i="1"/>
  <c r="DI270" i="1"/>
  <c r="DI271" i="1"/>
  <c r="DI272" i="1"/>
  <c r="DI273" i="1"/>
  <c r="DI274" i="1"/>
  <c r="DI275" i="1"/>
  <c r="DI276" i="1"/>
  <c r="DI277" i="1"/>
  <c r="DI278" i="1"/>
  <c r="DI279" i="1"/>
  <c r="DI280" i="1"/>
  <c r="DI281" i="1"/>
  <c r="DI282" i="1"/>
  <c r="DI283" i="1"/>
  <c r="DI284" i="1"/>
  <c r="DI285" i="1"/>
  <c r="DI286" i="1"/>
  <c r="DI287" i="1"/>
  <c r="DI288" i="1"/>
  <c r="DI289" i="1"/>
  <c r="DI290" i="1"/>
  <c r="DI291" i="1"/>
  <c r="DI292" i="1"/>
  <c r="DI293" i="1"/>
  <c r="DI294" i="1"/>
  <c r="DI295" i="1"/>
  <c r="DI296" i="1"/>
  <c r="DI297" i="1"/>
  <c r="DI298" i="1"/>
  <c r="DI299" i="1"/>
  <c r="DI300" i="1"/>
  <c r="DI301" i="1"/>
  <c r="DI302" i="1"/>
  <c r="DI303" i="1"/>
  <c r="DI304" i="1"/>
  <c r="DI305" i="1"/>
  <c r="DI306" i="1"/>
  <c r="DI307" i="1"/>
  <c r="DI308" i="1"/>
  <c r="DI309" i="1"/>
  <c r="DI310" i="1"/>
  <c r="DI311" i="1"/>
  <c r="DI312" i="1"/>
  <c r="DI313" i="1"/>
  <c r="DI314" i="1"/>
  <c r="DI315" i="1"/>
  <c r="DI316" i="1"/>
  <c r="DI317" i="1"/>
  <c r="DI318" i="1"/>
  <c r="DI319" i="1"/>
  <c r="DI320" i="1"/>
  <c r="DI321" i="1"/>
  <c r="DI322" i="1"/>
  <c r="DI323" i="1"/>
  <c r="DI324" i="1"/>
  <c r="DI325" i="1"/>
  <c r="DI326" i="1"/>
  <c r="DI327" i="1"/>
  <c r="DI328" i="1"/>
  <c r="DI329" i="1"/>
  <c r="DI330" i="1"/>
  <c r="DI331" i="1"/>
  <c r="DI332" i="1"/>
  <c r="DI333" i="1"/>
  <c r="DI334" i="1"/>
  <c r="DI335" i="1"/>
  <c r="DI336" i="1"/>
  <c r="DI337" i="1"/>
  <c r="DI338" i="1"/>
  <c r="DI339" i="1"/>
  <c r="DI340" i="1"/>
  <c r="DI341" i="1"/>
  <c r="DI342" i="1"/>
  <c r="DI343" i="1"/>
  <c r="DI344" i="1"/>
  <c r="DI345" i="1"/>
  <c r="DI346" i="1"/>
  <c r="DI347" i="1"/>
  <c r="DI348" i="1"/>
  <c r="DI349" i="1"/>
  <c r="DI350" i="1"/>
  <c r="DI351" i="1"/>
  <c r="DI352" i="1"/>
  <c r="DI353" i="1"/>
  <c r="DI354" i="1"/>
  <c r="DI355" i="1"/>
  <c r="DI356" i="1"/>
  <c r="DI357" i="1"/>
  <c r="DI358" i="1"/>
  <c r="DI359" i="1"/>
  <c r="DI360" i="1"/>
  <c r="DI361" i="1"/>
  <c r="DI362" i="1"/>
  <c r="DI363" i="1"/>
  <c r="DI364" i="1"/>
  <c r="DI365" i="1"/>
  <c r="DI366" i="1"/>
  <c r="DI367" i="1"/>
  <c r="DI368" i="1"/>
  <c r="DI369" i="1"/>
  <c r="DI370" i="1"/>
  <c r="DI371" i="1"/>
  <c r="DI372" i="1"/>
  <c r="DI373" i="1"/>
  <c r="DI374" i="1"/>
  <c r="DI375" i="1"/>
  <c r="DI376" i="1"/>
  <c r="DI377" i="1"/>
  <c r="DI378" i="1"/>
  <c r="DI379" i="1"/>
  <c r="DI380" i="1"/>
  <c r="DI381" i="1"/>
  <c r="DI382" i="1"/>
  <c r="DI383" i="1"/>
  <c r="DI384" i="1"/>
  <c r="DI385" i="1"/>
  <c r="DI386" i="1"/>
  <c r="DI387" i="1"/>
  <c r="DI388" i="1"/>
  <c r="DI389" i="1"/>
  <c r="DI390" i="1"/>
  <c r="DI391" i="1"/>
  <c r="DI392" i="1"/>
  <c r="DI393" i="1"/>
  <c r="DI394" i="1"/>
  <c r="DI395" i="1"/>
  <c r="DI396" i="1"/>
  <c r="DI397" i="1"/>
  <c r="DI398" i="1"/>
  <c r="DI399" i="1"/>
  <c r="DI400" i="1"/>
  <c r="DI401" i="1"/>
  <c r="DI402" i="1"/>
  <c r="DI403" i="1"/>
  <c r="DI404" i="1"/>
  <c r="DI405" i="1"/>
  <c r="DI406" i="1"/>
  <c r="DI407" i="1"/>
  <c r="DI408" i="1"/>
  <c r="DI409" i="1"/>
  <c r="DI410" i="1"/>
  <c r="DI411" i="1"/>
  <c r="DI412" i="1"/>
  <c r="DI413" i="1"/>
  <c r="DI414" i="1"/>
  <c r="DI415" i="1"/>
  <c r="DI416" i="1"/>
  <c r="DI417" i="1"/>
  <c r="DI418" i="1"/>
  <c r="DI419" i="1"/>
  <c r="DI420" i="1"/>
  <c r="DI421" i="1"/>
  <c r="DI422" i="1"/>
  <c r="DI423" i="1"/>
  <c r="DI424" i="1"/>
  <c r="DI425" i="1"/>
  <c r="DI426" i="1"/>
  <c r="DI427" i="1"/>
  <c r="DI428" i="1"/>
  <c r="DI429" i="1"/>
  <c r="DI430" i="1"/>
  <c r="DI431" i="1"/>
  <c r="DI432" i="1"/>
  <c r="DI433" i="1"/>
  <c r="DI434" i="1"/>
  <c r="DI435" i="1"/>
  <c r="DI436" i="1"/>
  <c r="DI437" i="1"/>
  <c r="DI438" i="1"/>
  <c r="DI439" i="1"/>
  <c r="DI440" i="1"/>
  <c r="DI441" i="1"/>
  <c r="DI442" i="1"/>
  <c r="DI443" i="1"/>
  <c r="DI444" i="1"/>
  <c r="DI445" i="1"/>
  <c r="DI446" i="1"/>
  <c r="DI447" i="1"/>
  <c r="DI448" i="1"/>
  <c r="DI449" i="1"/>
  <c r="DI450" i="1"/>
  <c r="DI451" i="1"/>
  <c r="DI452" i="1"/>
  <c r="DI453" i="1"/>
  <c r="DI454" i="1"/>
  <c r="DI455" i="1"/>
  <c r="DI456" i="1"/>
  <c r="DI457" i="1"/>
  <c r="DI458" i="1"/>
  <c r="DI459" i="1"/>
  <c r="DI460" i="1"/>
  <c r="DI461" i="1"/>
  <c r="DI462" i="1"/>
  <c r="DI463" i="1"/>
  <c r="DI464" i="1"/>
  <c r="DI465" i="1"/>
  <c r="DI466" i="1"/>
  <c r="DI467" i="1"/>
  <c r="DI468" i="1"/>
  <c r="DI469" i="1"/>
  <c r="DI470" i="1"/>
  <c r="DI471" i="1"/>
  <c r="DI472" i="1"/>
  <c r="DI473" i="1"/>
  <c r="DI474" i="1"/>
  <c r="DI475" i="1"/>
  <c r="DI476" i="1"/>
  <c r="DI477" i="1"/>
  <c r="DI478" i="1"/>
  <c r="DI479" i="1"/>
  <c r="DI480" i="1"/>
  <c r="DI481" i="1"/>
  <c r="DI482" i="1"/>
  <c r="DI483" i="1"/>
  <c r="DI484" i="1"/>
  <c r="DI485" i="1"/>
  <c r="DI486" i="1"/>
  <c r="DI487" i="1"/>
  <c r="DI488" i="1"/>
  <c r="DI489" i="1"/>
  <c r="DI490" i="1"/>
  <c r="DI491" i="1"/>
  <c r="DI492" i="1"/>
  <c r="DI493" i="1"/>
  <c r="DI494" i="1"/>
  <c r="DI495" i="1"/>
  <c r="DI496" i="1"/>
  <c r="DI497" i="1"/>
  <c r="DI498" i="1"/>
  <c r="DI499" i="1"/>
  <c r="DI500" i="1"/>
  <c r="DI501" i="1"/>
  <c r="DI502" i="1"/>
  <c r="DI503" i="1"/>
  <c r="DI504" i="1"/>
  <c r="DI505" i="1"/>
  <c r="DI506" i="1"/>
  <c r="DI507" i="1"/>
  <c r="DI508" i="1"/>
  <c r="DI509" i="1"/>
  <c r="DI510" i="1"/>
  <c r="DI511" i="1"/>
  <c r="DI512" i="1"/>
  <c r="DI513" i="1"/>
  <c r="DI514" i="1"/>
  <c r="DI515" i="1"/>
  <c r="DI516" i="1"/>
  <c r="DI517" i="1"/>
  <c r="DI518" i="1"/>
  <c r="DI519" i="1"/>
  <c r="DI520" i="1"/>
  <c r="DI521" i="1"/>
  <c r="DI522" i="1"/>
  <c r="DI523" i="1"/>
  <c r="DI524" i="1"/>
  <c r="DI525" i="1"/>
  <c r="DI526" i="1"/>
  <c r="DI527" i="1"/>
  <c r="DI528" i="1"/>
  <c r="DI529" i="1"/>
  <c r="DI530" i="1"/>
  <c r="DI531" i="1"/>
  <c r="DI532" i="1"/>
  <c r="DI533" i="1"/>
  <c r="DI534" i="1"/>
  <c r="DI535" i="1"/>
  <c r="DI536" i="1"/>
  <c r="DI537" i="1"/>
  <c r="DI538" i="1"/>
  <c r="DI539" i="1"/>
  <c r="DI540" i="1"/>
  <c r="DI541" i="1"/>
  <c r="DI542" i="1"/>
  <c r="DI543" i="1"/>
  <c r="DI544" i="1"/>
  <c r="DI545" i="1"/>
  <c r="DI546" i="1"/>
  <c r="DI547" i="1"/>
  <c r="DI548" i="1"/>
  <c r="DI549" i="1"/>
  <c r="DI550" i="1"/>
  <c r="DI551" i="1"/>
  <c r="DI552" i="1"/>
  <c r="DI553" i="1"/>
  <c r="DI554" i="1"/>
  <c r="DI555" i="1"/>
  <c r="DI556" i="1"/>
  <c r="DI557" i="1"/>
  <c r="DI558" i="1"/>
  <c r="DI559" i="1"/>
  <c r="DI560" i="1"/>
  <c r="DI561" i="1"/>
  <c r="DI562" i="1"/>
  <c r="DI563" i="1"/>
  <c r="DI564" i="1"/>
  <c r="DI565" i="1"/>
  <c r="DI566" i="1"/>
  <c r="DI567" i="1"/>
  <c r="DI568" i="1"/>
  <c r="DI569" i="1"/>
  <c r="DI570" i="1"/>
  <c r="DI571" i="1"/>
  <c r="DI572" i="1"/>
  <c r="DI573" i="1"/>
  <c r="DI574" i="1"/>
  <c r="DI575" i="1"/>
  <c r="DI576" i="1"/>
  <c r="DI577" i="1"/>
  <c r="DI578" i="1"/>
  <c r="DI579" i="1"/>
  <c r="DI580" i="1"/>
  <c r="DI581" i="1"/>
  <c r="DI582" i="1"/>
  <c r="DI583" i="1"/>
  <c r="DI584" i="1"/>
  <c r="DI585" i="1"/>
  <c r="DI586" i="1"/>
  <c r="DI587" i="1"/>
  <c r="DI588" i="1"/>
  <c r="DI589" i="1"/>
  <c r="DI590" i="1"/>
  <c r="DI591" i="1"/>
  <c r="DI592" i="1"/>
  <c r="DI593" i="1"/>
  <c r="DI594" i="1"/>
  <c r="DI595" i="1"/>
  <c r="DI596" i="1"/>
  <c r="DI597" i="1"/>
  <c r="DI598" i="1"/>
  <c r="DI599" i="1"/>
  <c r="DI600" i="1"/>
  <c r="DI601" i="1"/>
  <c r="DI602" i="1"/>
  <c r="DI603" i="1"/>
  <c r="DI604" i="1"/>
  <c r="DI605" i="1"/>
  <c r="DI606" i="1"/>
  <c r="DI607" i="1"/>
  <c r="DI608" i="1"/>
  <c r="DI609" i="1"/>
  <c r="DI610" i="1"/>
  <c r="DI611" i="1"/>
  <c r="DI612" i="1"/>
  <c r="DI613" i="1"/>
  <c r="DI614" i="1"/>
  <c r="DI615" i="1"/>
  <c r="DI616" i="1"/>
  <c r="DI617" i="1"/>
  <c r="DI618" i="1"/>
  <c r="DI619" i="1"/>
  <c r="DI620" i="1"/>
  <c r="DI621" i="1"/>
  <c r="DI622" i="1"/>
  <c r="DI623" i="1"/>
  <c r="DI624" i="1"/>
  <c r="DI625" i="1"/>
  <c r="DI626" i="1"/>
  <c r="DI627" i="1"/>
  <c r="DI628" i="1"/>
  <c r="DI629" i="1"/>
  <c r="DI630" i="1"/>
  <c r="DI631" i="1"/>
  <c r="DI632" i="1"/>
  <c r="DI633" i="1"/>
  <c r="DI634" i="1"/>
  <c r="DI635" i="1"/>
  <c r="DI636" i="1"/>
  <c r="DI637" i="1"/>
  <c r="DI638" i="1"/>
  <c r="DI639" i="1"/>
  <c r="DI640" i="1"/>
  <c r="DI641" i="1"/>
  <c r="DI642" i="1"/>
  <c r="DI643" i="1"/>
  <c r="DI644" i="1"/>
  <c r="DI645" i="1"/>
  <c r="DI646" i="1"/>
  <c r="DI647" i="1"/>
  <c r="DI648" i="1"/>
  <c r="DI649" i="1"/>
  <c r="DI650" i="1"/>
  <c r="DI651" i="1"/>
  <c r="DI652" i="1"/>
  <c r="DI653" i="1"/>
  <c r="DI654" i="1"/>
  <c r="DI655" i="1"/>
  <c r="DI656" i="1"/>
  <c r="DI657" i="1"/>
  <c r="DI658" i="1"/>
  <c r="DI659" i="1"/>
  <c r="DI660" i="1"/>
  <c r="DI661" i="1"/>
  <c r="DI662" i="1"/>
  <c r="DI663" i="1"/>
  <c r="DI664" i="1"/>
  <c r="DI665" i="1"/>
  <c r="DI666" i="1"/>
  <c r="DI667" i="1"/>
  <c r="DI668" i="1"/>
  <c r="DI669" i="1"/>
  <c r="DI670" i="1"/>
  <c r="DI671" i="1"/>
  <c r="DI672" i="1"/>
  <c r="DI673" i="1"/>
  <c r="DI674" i="1"/>
  <c r="DI675" i="1"/>
  <c r="DI676" i="1"/>
  <c r="DI677" i="1"/>
  <c r="DI678" i="1"/>
  <c r="DI679" i="1"/>
  <c r="DI680" i="1"/>
  <c r="DI681" i="1"/>
  <c r="DI682" i="1"/>
  <c r="DI683" i="1"/>
  <c r="DI684" i="1"/>
  <c r="DI685" i="1"/>
  <c r="DI686" i="1"/>
  <c r="DI687" i="1"/>
  <c r="DI688" i="1"/>
  <c r="DI689" i="1"/>
  <c r="DI690" i="1"/>
  <c r="DI691" i="1"/>
  <c r="DI692" i="1"/>
  <c r="DI693" i="1"/>
  <c r="DI694" i="1"/>
  <c r="DI695" i="1"/>
  <c r="DI696" i="1"/>
  <c r="DI697" i="1"/>
  <c r="DI698" i="1"/>
  <c r="DI699" i="1"/>
  <c r="DI700" i="1"/>
  <c r="DI701" i="1"/>
  <c r="DI702" i="1"/>
  <c r="DI703" i="1"/>
  <c r="DI704" i="1"/>
  <c r="DI705" i="1"/>
  <c r="DI706" i="1"/>
  <c r="DI707" i="1"/>
  <c r="DI708" i="1"/>
  <c r="DI709" i="1"/>
  <c r="DI710" i="1"/>
  <c r="DI711" i="1"/>
  <c r="DI712" i="1"/>
  <c r="DI713" i="1"/>
  <c r="DI714" i="1"/>
  <c r="DI715" i="1"/>
  <c r="DI716" i="1"/>
  <c r="DI717" i="1"/>
  <c r="DI718" i="1"/>
  <c r="DI719" i="1"/>
  <c r="DI720" i="1"/>
  <c r="DI721" i="1"/>
  <c r="DI722" i="1"/>
  <c r="DI723" i="1"/>
  <c r="DI724" i="1"/>
  <c r="DI725" i="1"/>
  <c r="DI726" i="1"/>
  <c r="DI727" i="1"/>
  <c r="DI728" i="1"/>
  <c r="DI729" i="1"/>
  <c r="DI730" i="1"/>
  <c r="DI731" i="1"/>
  <c r="DI732" i="1"/>
  <c r="DI733" i="1"/>
  <c r="DI734" i="1"/>
  <c r="DI735" i="1"/>
  <c r="DI736" i="1"/>
  <c r="DI737" i="1"/>
  <c r="DI738" i="1"/>
  <c r="DI739" i="1"/>
  <c r="DI740" i="1"/>
  <c r="DI741" i="1"/>
  <c r="DI742" i="1"/>
  <c r="DI743" i="1"/>
  <c r="DI744" i="1"/>
  <c r="DI745" i="1"/>
  <c r="DI746" i="1"/>
  <c r="DI747" i="1"/>
  <c r="DI748" i="1"/>
  <c r="DI749" i="1"/>
  <c r="DI750" i="1"/>
  <c r="DI751" i="1"/>
  <c r="DI752" i="1"/>
  <c r="DI753" i="1"/>
  <c r="DI754" i="1"/>
  <c r="DI755" i="1"/>
  <c r="DI756" i="1"/>
  <c r="DI757" i="1"/>
  <c r="DI758" i="1"/>
  <c r="DI759" i="1"/>
  <c r="DI760" i="1"/>
  <c r="DI761" i="1"/>
  <c r="DI762" i="1"/>
  <c r="DI763" i="1"/>
  <c r="DI764" i="1"/>
  <c r="DI765" i="1"/>
  <c r="DI766" i="1"/>
  <c r="DI767" i="1"/>
  <c r="DI768" i="1"/>
  <c r="DI769" i="1"/>
  <c r="DI770" i="1"/>
  <c r="DI771" i="1"/>
  <c r="DI772" i="1"/>
  <c r="DI773" i="1"/>
  <c r="DI774" i="1"/>
  <c r="DI775" i="1"/>
  <c r="DI776" i="1"/>
  <c r="DI777" i="1"/>
  <c r="DI778" i="1"/>
  <c r="DI779" i="1"/>
  <c r="DI780" i="1"/>
  <c r="DI781" i="1"/>
  <c r="DI782" i="1"/>
  <c r="DI783" i="1"/>
  <c r="DI784" i="1"/>
  <c r="DI785" i="1"/>
  <c r="DI786" i="1"/>
  <c r="DI787" i="1"/>
  <c r="DI788" i="1"/>
  <c r="DI789" i="1"/>
  <c r="DI790" i="1"/>
  <c r="DI791" i="1"/>
  <c r="DI792" i="1"/>
  <c r="DI793" i="1"/>
  <c r="DI794" i="1"/>
  <c r="DI795" i="1"/>
  <c r="DI796" i="1"/>
  <c r="DI797" i="1"/>
  <c r="DI798" i="1"/>
  <c r="DI799" i="1"/>
  <c r="DI800" i="1"/>
  <c r="DI801" i="1"/>
  <c r="DI802" i="1"/>
  <c r="DI803" i="1"/>
  <c r="DI804" i="1"/>
  <c r="DI805" i="1"/>
  <c r="DI806" i="1"/>
  <c r="DI807" i="1"/>
  <c r="DI808" i="1"/>
  <c r="DI809" i="1"/>
  <c r="DI810" i="1"/>
  <c r="DI811" i="1"/>
  <c r="DI812" i="1"/>
  <c r="DI813" i="1"/>
  <c r="DI814" i="1"/>
  <c r="DI815" i="1"/>
  <c r="DI816" i="1"/>
  <c r="DI817" i="1"/>
  <c r="DI818" i="1"/>
  <c r="DI819" i="1"/>
  <c r="DI820" i="1"/>
  <c r="DI821" i="1"/>
  <c r="DI822" i="1"/>
  <c r="DI823" i="1"/>
  <c r="DI824" i="1"/>
  <c r="DI825" i="1"/>
  <c r="DI826" i="1"/>
  <c r="DI827" i="1"/>
  <c r="DI828" i="1"/>
  <c r="DI829" i="1"/>
  <c r="DI830" i="1"/>
  <c r="DI831" i="1"/>
  <c r="DI832" i="1"/>
  <c r="DI833" i="1"/>
  <c r="DI834" i="1"/>
  <c r="DI835" i="1"/>
  <c r="DI836" i="1"/>
  <c r="DI837" i="1"/>
  <c r="DI838" i="1"/>
  <c r="DI839" i="1"/>
  <c r="DI840" i="1"/>
  <c r="DI841" i="1"/>
  <c r="DI842" i="1"/>
  <c r="DI843" i="1"/>
  <c r="DI844" i="1"/>
  <c r="DI845" i="1"/>
  <c r="DI846" i="1"/>
  <c r="DI847" i="1"/>
  <c r="DI848" i="1"/>
  <c r="DI849" i="1"/>
  <c r="DI850" i="1"/>
  <c r="DI851" i="1"/>
  <c r="DI852" i="1"/>
  <c r="DI853" i="1"/>
  <c r="DI854" i="1"/>
  <c r="DI855" i="1"/>
  <c r="DI856" i="1"/>
  <c r="DI857" i="1"/>
  <c r="DI858" i="1"/>
  <c r="DI859" i="1"/>
  <c r="DI860" i="1"/>
  <c r="DI861" i="1"/>
  <c r="DI862" i="1"/>
  <c r="DI863" i="1"/>
  <c r="DI864" i="1"/>
  <c r="DI865" i="1"/>
  <c r="DI866" i="1"/>
  <c r="DI867" i="1"/>
  <c r="DI868" i="1"/>
  <c r="DI869" i="1"/>
  <c r="DI870" i="1"/>
  <c r="DI871" i="1"/>
  <c r="DI872" i="1"/>
  <c r="DI873" i="1"/>
  <c r="DI874" i="1"/>
  <c r="DI875" i="1"/>
  <c r="DI876" i="1"/>
  <c r="DI877" i="1"/>
  <c r="DI878" i="1"/>
  <c r="DI879" i="1"/>
  <c r="DI880" i="1"/>
  <c r="DI881" i="1"/>
  <c r="DI882" i="1"/>
  <c r="DI883" i="1"/>
  <c r="DI884" i="1"/>
  <c r="DI885" i="1"/>
  <c r="DI886" i="1"/>
  <c r="DI887" i="1"/>
  <c r="DI888" i="1"/>
  <c r="DI889" i="1"/>
  <c r="DI890" i="1"/>
  <c r="DI891" i="1"/>
  <c r="DI892" i="1"/>
  <c r="DI893" i="1"/>
  <c r="DI894" i="1"/>
  <c r="DI895" i="1"/>
  <c r="DI896" i="1"/>
  <c r="DI897" i="1"/>
  <c r="DI898" i="1"/>
  <c r="DI899" i="1"/>
  <c r="DI900" i="1"/>
  <c r="DI901" i="1"/>
  <c r="DI902" i="1"/>
  <c r="DI903" i="1"/>
  <c r="DI904" i="1"/>
  <c r="DI905" i="1"/>
  <c r="DI906" i="1"/>
  <c r="DI907" i="1"/>
  <c r="DI908" i="1"/>
  <c r="DI909" i="1"/>
  <c r="DI910" i="1"/>
  <c r="DI911" i="1"/>
  <c r="DI912" i="1"/>
  <c r="DI913" i="1"/>
  <c r="DI914" i="1"/>
  <c r="DI915" i="1"/>
  <c r="DI916" i="1"/>
  <c r="DI917" i="1"/>
  <c r="DI918" i="1"/>
  <c r="DI919" i="1"/>
  <c r="DI920" i="1"/>
  <c r="DI921" i="1"/>
  <c r="DI922" i="1"/>
  <c r="DI923" i="1"/>
  <c r="DI924" i="1"/>
  <c r="DI925" i="1"/>
  <c r="DI926" i="1"/>
  <c r="DI927" i="1"/>
  <c r="DI928" i="1"/>
  <c r="DI929" i="1"/>
  <c r="DI930" i="1"/>
  <c r="DI931" i="1"/>
  <c r="DI932" i="1"/>
  <c r="DI933" i="1"/>
  <c r="DI934" i="1"/>
  <c r="DI935" i="1"/>
  <c r="DI936" i="1"/>
  <c r="DI937" i="1"/>
  <c r="DI938" i="1"/>
  <c r="DI939" i="1"/>
  <c r="DI940" i="1"/>
  <c r="DI941" i="1"/>
  <c r="DI942" i="1"/>
  <c r="DI943" i="1"/>
  <c r="DI944" i="1"/>
  <c r="DI945" i="1"/>
  <c r="DI946" i="1"/>
  <c r="DI947" i="1"/>
  <c r="DI948" i="1"/>
  <c r="DI949" i="1"/>
  <c r="DI950" i="1"/>
  <c r="DI951" i="1"/>
  <c r="DI952" i="1"/>
  <c r="DI953" i="1"/>
  <c r="DI954" i="1"/>
  <c r="DI955" i="1"/>
  <c r="DI956" i="1"/>
  <c r="DI957" i="1"/>
  <c r="DI958" i="1"/>
  <c r="DI959" i="1"/>
  <c r="DI960" i="1"/>
  <c r="DI961" i="1"/>
  <c r="DI962" i="1"/>
  <c r="DI963" i="1"/>
  <c r="DI964" i="1"/>
  <c r="DI965" i="1"/>
  <c r="DI966" i="1"/>
  <c r="DI967" i="1"/>
  <c r="DI968" i="1"/>
  <c r="DI969" i="1"/>
  <c r="DI970" i="1"/>
  <c r="DI971" i="1"/>
  <c r="DI972" i="1"/>
  <c r="DI973" i="1"/>
  <c r="DI974" i="1"/>
  <c r="DI975" i="1"/>
  <c r="DI976" i="1"/>
  <c r="DI977" i="1"/>
  <c r="DI978" i="1"/>
  <c r="DI979" i="1"/>
  <c r="DI980" i="1"/>
  <c r="DI981" i="1"/>
  <c r="DI982" i="1"/>
  <c r="DI983" i="1"/>
  <c r="DI984" i="1"/>
  <c r="DI985" i="1"/>
  <c r="DI986" i="1"/>
  <c r="DI987" i="1"/>
  <c r="DI988" i="1"/>
  <c r="DI989" i="1"/>
  <c r="DI990" i="1"/>
  <c r="DI991" i="1"/>
  <c r="DI992" i="1"/>
  <c r="DI993" i="1"/>
  <c r="DI994" i="1"/>
  <c r="DI995" i="1"/>
  <c r="DI996" i="1"/>
  <c r="DI997" i="1"/>
  <c r="DI998" i="1"/>
  <c r="DI999" i="1"/>
  <c r="DI1000" i="1"/>
  <c r="DI1001" i="1"/>
  <c r="DI1002" i="1"/>
  <c r="DI1003" i="1"/>
  <c r="DI1004" i="1"/>
  <c r="DI1005" i="1"/>
  <c r="DH6" i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H168" i="1"/>
  <c r="DH169" i="1"/>
  <c r="DH170" i="1"/>
  <c r="DH171" i="1"/>
  <c r="DH172" i="1"/>
  <c r="DH173" i="1"/>
  <c r="DH174" i="1"/>
  <c r="DH175" i="1"/>
  <c r="DH176" i="1"/>
  <c r="DH177" i="1"/>
  <c r="DH178" i="1"/>
  <c r="DH179" i="1"/>
  <c r="DH180" i="1"/>
  <c r="DH181" i="1"/>
  <c r="DH182" i="1"/>
  <c r="DH183" i="1"/>
  <c r="DH184" i="1"/>
  <c r="DH185" i="1"/>
  <c r="DH186" i="1"/>
  <c r="DH187" i="1"/>
  <c r="DH188" i="1"/>
  <c r="DH189" i="1"/>
  <c r="DH190" i="1"/>
  <c r="DH191" i="1"/>
  <c r="DH192" i="1"/>
  <c r="DH193" i="1"/>
  <c r="DH194" i="1"/>
  <c r="DH195" i="1"/>
  <c r="DH196" i="1"/>
  <c r="DH197" i="1"/>
  <c r="DH198" i="1"/>
  <c r="DH199" i="1"/>
  <c r="DH200" i="1"/>
  <c r="DH201" i="1"/>
  <c r="DH202" i="1"/>
  <c r="DH203" i="1"/>
  <c r="DH204" i="1"/>
  <c r="DH205" i="1"/>
  <c r="DH206" i="1"/>
  <c r="DH207" i="1"/>
  <c r="DH208" i="1"/>
  <c r="DH209" i="1"/>
  <c r="DH210" i="1"/>
  <c r="DH211" i="1"/>
  <c r="DH212" i="1"/>
  <c r="DH213" i="1"/>
  <c r="DH214" i="1"/>
  <c r="DH215" i="1"/>
  <c r="DH216" i="1"/>
  <c r="DH217" i="1"/>
  <c r="DH218" i="1"/>
  <c r="DH219" i="1"/>
  <c r="DH220" i="1"/>
  <c r="DH221" i="1"/>
  <c r="DH222" i="1"/>
  <c r="DH223" i="1"/>
  <c r="DH224" i="1"/>
  <c r="DH225" i="1"/>
  <c r="DH226" i="1"/>
  <c r="DH227" i="1"/>
  <c r="DH228" i="1"/>
  <c r="DH229" i="1"/>
  <c r="DH230" i="1"/>
  <c r="DH231" i="1"/>
  <c r="DH232" i="1"/>
  <c r="DH233" i="1"/>
  <c r="DH234" i="1"/>
  <c r="DH235" i="1"/>
  <c r="DH236" i="1"/>
  <c r="DH237" i="1"/>
  <c r="DH238" i="1"/>
  <c r="DH239" i="1"/>
  <c r="DH240" i="1"/>
  <c r="DH241" i="1"/>
  <c r="DH242" i="1"/>
  <c r="DH243" i="1"/>
  <c r="DH244" i="1"/>
  <c r="DH245" i="1"/>
  <c r="DH246" i="1"/>
  <c r="DH247" i="1"/>
  <c r="DH248" i="1"/>
  <c r="DH249" i="1"/>
  <c r="DH250" i="1"/>
  <c r="DH251" i="1"/>
  <c r="DH252" i="1"/>
  <c r="DH253" i="1"/>
  <c r="DH254" i="1"/>
  <c r="DH255" i="1"/>
  <c r="DH256" i="1"/>
  <c r="DH257" i="1"/>
  <c r="DH258" i="1"/>
  <c r="DH259" i="1"/>
  <c r="DH260" i="1"/>
  <c r="DH261" i="1"/>
  <c r="DH262" i="1"/>
  <c r="DH263" i="1"/>
  <c r="DH264" i="1"/>
  <c r="DH265" i="1"/>
  <c r="DH266" i="1"/>
  <c r="DH267" i="1"/>
  <c r="DH268" i="1"/>
  <c r="DH269" i="1"/>
  <c r="DH270" i="1"/>
  <c r="DH271" i="1"/>
  <c r="DH272" i="1"/>
  <c r="DH273" i="1"/>
  <c r="DH274" i="1"/>
  <c r="DH275" i="1"/>
  <c r="DH276" i="1"/>
  <c r="DH277" i="1"/>
  <c r="DH278" i="1"/>
  <c r="DH279" i="1"/>
  <c r="DH280" i="1"/>
  <c r="DH281" i="1"/>
  <c r="DH282" i="1"/>
  <c r="DH283" i="1"/>
  <c r="DH284" i="1"/>
  <c r="DH285" i="1"/>
  <c r="DH286" i="1"/>
  <c r="DH287" i="1"/>
  <c r="DH288" i="1"/>
  <c r="DH289" i="1"/>
  <c r="DH290" i="1"/>
  <c r="DH291" i="1"/>
  <c r="DH292" i="1"/>
  <c r="DH293" i="1"/>
  <c r="DH294" i="1"/>
  <c r="DH295" i="1"/>
  <c r="DH296" i="1"/>
  <c r="DH297" i="1"/>
  <c r="DH298" i="1"/>
  <c r="DH299" i="1"/>
  <c r="DH300" i="1"/>
  <c r="DH301" i="1"/>
  <c r="DH302" i="1"/>
  <c r="DH303" i="1"/>
  <c r="DH304" i="1"/>
  <c r="DH305" i="1"/>
  <c r="DH306" i="1"/>
  <c r="DH307" i="1"/>
  <c r="DH308" i="1"/>
  <c r="DH309" i="1"/>
  <c r="DH310" i="1"/>
  <c r="DH311" i="1"/>
  <c r="DH312" i="1"/>
  <c r="DH313" i="1"/>
  <c r="DH314" i="1"/>
  <c r="DH315" i="1"/>
  <c r="DH316" i="1"/>
  <c r="DH317" i="1"/>
  <c r="DH318" i="1"/>
  <c r="DH319" i="1"/>
  <c r="DH320" i="1"/>
  <c r="DH321" i="1"/>
  <c r="DH322" i="1"/>
  <c r="DH323" i="1"/>
  <c r="DH324" i="1"/>
  <c r="DH325" i="1"/>
  <c r="DH326" i="1"/>
  <c r="DH327" i="1"/>
  <c r="DH328" i="1"/>
  <c r="DH329" i="1"/>
  <c r="DH330" i="1"/>
  <c r="DH331" i="1"/>
  <c r="DH332" i="1"/>
  <c r="DH333" i="1"/>
  <c r="DH334" i="1"/>
  <c r="DH335" i="1"/>
  <c r="DH336" i="1"/>
  <c r="DH337" i="1"/>
  <c r="DH338" i="1"/>
  <c r="DH339" i="1"/>
  <c r="DH340" i="1"/>
  <c r="DH341" i="1"/>
  <c r="DH342" i="1"/>
  <c r="DH343" i="1"/>
  <c r="DH344" i="1"/>
  <c r="DH345" i="1"/>
  <c r="DH346" i="1"/>
  <c r="DH347" i="1"/>
  <c r="DH348" i="1"/>
  <c r="DH349" i="1"/>
  <c r="DH350" i="1"/>
  <c r="DH351" i="1"/>
  <c r="DH352" i="1"/>
  <c r="DH353" i="1"/>
  <c r="DH354" i="1"/>
  <c r="DH355" i="1"/>
  <c r="DH356" i="1"/>
  <c r="DH357" i="1"/>
  <c r="DH358" i="1"/>
  <c r="DH359" i="1"/>
  <c r="DH360" i="1"/>
  <c r="DH361" i="1"/>
  <c r="DH362" i="1"/>
  <c r="DH363" i="1"/>
  <c r="DH364" i="1"/>
  <c r="DH365" i="1"/>
  <c r="DH366" i="1"/>
  <c r="DH367" i="1"/>
  <c r="DH368" i="1"/>
  <c r="DH369" i="1"/>
  <c r="DH370" i="1"/>
  <c r="DH371" i="1"/>
  <c r="DH372" i="1"/>
  <c r="DH373" i="1"/>
  <c r="DH374" i="1"/>
  <c r="DH375" i="1"/>
  <c r="DH376" i="1"/>
  <c r="DH377" i="1"/>
  <c r="DH378" i="1"/>
  <c r="DH379" i="1"/>
  <c r="DH380" i="1"/>
  <c r="DH381" i="1"/>
  <c r="DH382" i="1"/>
  <c r="DH383" i="1"/>
  <c r="DH384" i="1"/>
  <c r="DH385" i="1"/>
  <c r="DH386" i="1"/>
  <c r="DH387" i="1"/>
  <c r="DH388" i="1"/>
  <c r="DH389" i="1"/>
  <c r="DH390" i="1"/>
  <c r="DH391" i="1"/>
  <c r="DH392" i="1"/>
  <c r="DH393" i="1"/>
  <c r="DH394" i="1"/>
  <c r="DH395" i="1"/>
  <c r="DH396" i="1"/>
  <c r="DH397" i="1"/>
  <c r="DH398" i="1"/>
  <c r="DH399" i="1"/>
  <c r="DH400" i="1"/>
  <c r="DH401" i="1"/>
  <c r="DH402" i="1"/>
  <c r="DH403" i="1"/>
  <c r="DH404" i="1"/>
  <c r="DH405" i="1"/>
  <c r="DH406" i="1"/>
  <c r="DH407" i="1"/>
  <c r="DH408" i="1"/>
  <c r="DH409" i="1"/>
  <c r="DH410" i="1"/>
  <c r="DH411" i="1"/>
  <c r="DH412" i="1"/>
  <c r="DH413" i="1"/>
  <c r="DH414" i="1"/>
  <c r="DH415" i="1"/>
  <c r="DH416" i="1"/>
  <c r="DH417" i="1"/>
  <c r="DH418" i="1"/>
  <c r="DH419" i="1"/>
  <c r="DH420" i="1"/>
  <c r="DH421" i="1"/>
  <c r="DH422" i="1"/>
  <c r="DH423" i="1"/>
  <c r="DH424" i="1"/>
  <c r="DH425" i="1"/>
  <c r="DH426" i="1"/>
  <c r="DH427" i="1"/>
  <c r="DH428" i="1"/>
  <c r="DH429" i="1"/>
  <c r="DH430" i="1"/>
  <c r="DH431" i="1"/>
  <c r="DH432" i="1"/>
  <c r="DH433" i="1"/>
  <c r="DH434" i="1"/>
  <c r="DH435" i="1"/>
  <c r="DH436" i="1"/>
  <c r="DH437" i="1"/>
  <c r="DH438" i="1"/>
  <c r="DH439" i="1"/>
  <c r="DH440" i="1"/>
  <c r="DH441" i="1"/>
  <c r="DH442" i="1"/>
  <c r="DH443" i="1"/>
  <c r="DH444" i="1"/>
  <c r="DH445" i="1"/>
  <c r="DH446" i="1"/>
  <c r="DH447" i="1"/>
  <c r="DH448" i="1"/>
  <c r="DH449" i="1"/>
  <c r="DH450" i="1"/>
  <c r="DH451" i="1"/>
  <c r="DH452" i="1"/>
  <c r="DH453" i="1"/>
  <c r="DH454" i="1"/>
  <c r="DH455" i="1"/>
  <c r="DH456" i="1"/>
  <c r="DH457" i="1"/>
  <c r="DH458" i="1"/>
  <c r="DH459" i="1"/>
  <c r="DH460" i="1"/>
  <c r="DH461" i="1"/>
  <c r="DH462" i="1"/>
  <c r="DH463" i="1"/>
  <c r="DH464" i="1"/>
  <c r="DH465" i="1"/>
  <c r="DH466" i="1"/>
  <c r="DH467" i="1"/>
  <c r="DH468" i="1"/>
  <c r="DH469" i="1"/>
  <c r="DH470" i="1"/>
  <c r="DH471" i="1"/>
  <c r="DH472" i="1"/>
  <c r="DH473" i="1"/>
  <c r="DH474" i="1"/>
  <c r="DH475" i="1"/>
  <c r="DH476" i="1"/>
  <c r="DH477" i="1"/>
  <c r="DH478" i="1"/>
  <c r="DH479" i="1"/>
  <c r="DH480" i="1"/>
  <c r="DH481" i="1"/>
  <c r="DH482" i="1"/>
  <c r="DH483" i="1"/>
  <c r="DH484" i="1"/>
  <c r="DH485" i="1"/>
  <c r="DH486" i="1"/>
  <c r="DH487" i="1"/>
  <c r="DH488" i="1"/>
  <c r="DH489" i="1"/>
  <c r="DH490" i="1"/>
  <c r="DH491" i="1"/>
  <c r="DH492" i="1"/>
  <c r="DH493" i="1"/>
  <c r="DH494" i="1"/>
  <c r="DH495" i="1"/>
  <c r="DH496" i="1"/>
  <c r="DH497" i="1"/>
  <c r="DH498" i="1"/>
  <c r="DH499" i="1"/>
  <c r="DH500" i="1"/>
  <c r="DH501" i="1"/>
  <c r="DH502" i="1"/>
  <c r="DH503" i="1"/>
  <c r="DH504" i="1"/>
  <c r="DH505" i="1"/>
  <c r="DH506" i="1"/>
  <c r="DH507" i="1"/>
  <c r="DH508" i="1"/>
  <c r="DH509" i="1"/>
  <c r="DH510" i="1"/>
  <c r="DH511" i="1"/>
  <c r="DH512" i="1"/>
  <c r="DH513" i="1"/>
  <c r="DH514" i="1"/>
  <c r="DH515" i="1"/>
  <c r="DH516" i="1"/>
  <c r="DH517" i="1"/>
  <c r="DH518" i="1"/>
  <c r="DH519" i="1"/>
  <c r="DH520" i="1"/>
  <c r="DH521" i="1"/>
  <c r="DH522" i="1"/>
  <c r="DH523" i="1"/>
  <c r="DH524" i="1"/>
  <c r="DH525" i="1"/>
  <c r="DH526" i="1"/>
  <c r="DH527" i="1"/>
  <c r="DH528" i="1"/>
  <c r="DH529" i="1"/>
  <c r="DH530" i="1"/>
  <c r="DH531" i="1"/>
  <c r="DH532" i="1"/>
  <c r="DH533" i="1"/>
  <c r="DH534" i="1"/>
  <c r="DH535" i="1"/>
  <c r="DH536" i="1"/>
  <c r="DH537" i="1"/>
  <c r="DH538" i="1"/>
  <c r="DH539" i="1"/>
  <c r="DH540" i="1"/>
  <c r="DH541" i="1"/>
  <c r="DH542" i="1"/>
  <c r="DH543" i="1"/>
  <c r="DH544" i="1"/>
  <c r="DH545" i="1"/>
  <c r="DH546" i="1"/>
  <c r="DH547" i="1"/>
  <c r="DH548" i="1"/>
  <c r="DH549" i="1"/>
  <c r="DH550" i="1"/>
  <c r="DH551" i="1"/>
  <c r="DH552" i="1"/>
  <c r="DH553" i="1"/>
  <c r="DH554" i="1"/>
  <c r="DH555" i="1"/>
  <c r="DH556" i="1"/>
  <c r="DH557" i="1"/>
  <c r="DH558" i="1"/>
  <c r="DH559" i="1"/>
  <c r="DH560" i="1"/>
  <c r="DH561" i="1"/>
  <c r="DH562" i="1"/>
  <c r="DH563" i="1"/>
  <c r="DH564" i="1"/>
  <c r="DH565" i="1"/>
  <c r="DH566" i="1"/>
  <c r="DH567" i="1"/>
  <c r="DH568" i="1"/>
  <c r="DH569" i="1"/>
  <c r="DH570" i="1"/>
  <c r="DH571" i="1"/>
  <c r="DH572" i="1"/>
  <c r="DH573" i="1"/>
  <c r="DH574" i="1"/>
  <c r="DH575" i="1"/>
  <c r="DH576" i="1"/>
  <c r="DH577" i="1"/>
  <c r="DH578" i="1"/>
  <c r="DH579" i="1"/>
  <c r="DH580" i="1"/>
  <c r="DH581" i="1"/>
  <c r="DH582" i="1"/>
  <c r="DH583" i="1"/>
  <c r="DH584" i="1"/>
  <c r="DH585" i="1"/>
  <c r="DH586" i="1"/>
  <c r="DH587" i="1"/>
  <c r="DH588" i="1"/>
  <c r="DH589" i="1"/>
  <c r="DH590" i="1"/>
  <c r="DH591" i="1"/>
  <c r="DH592" i="1"/>
  <c r="DH593" i="1"/>
  <c r="DH594" i="1"/>
  <c r="DH595" i="1"/>
  <c r="DH596" i="1"/>
  <c r="DH597" i="1"/>
  <c r="DH598" i="1"/>
  <c r="DH599" i="1"/>
  <c r="DH600" i="1"/>
  <c r="DH601" i="1"/>
  <c r="DH602" i="1"/>
  <c r="DH603" i="1"/>
  <c r="DH604" i="1"/>
  <c r="DH605" i="1"/>
  <c r="DH606" i="1"/>
  <c r="DH607" i="1"/>
  <c r="DH608" i="1"/>
  <c r="DH609" i="1"/>
  <c r="DH610" i="1"/>
  <c r="DH611" i="1"/>
  <c r="DH612" i="1"/>
  <c r="DH613" i="1"/>
  <c r="DH614" i="1"/>
  <c r="DH615" i="1"/>
  <c r="DH616" i="1"/>
  <c r="DH617" i="1"/>
  <c r="DH618" i="1"/>
  <c r="DH619" i="1"/>
  <c r="DH620" i="1"/>
  <c r="DH621" i="1"/>
  <c r="DH622" i="1"/>
  <c r="DH623" i="1"/>
  <c r="DH624" i="1"/>
  <c r="DH625" i="1"/>
  <c r="DH626" i="1"/>
  <c r="DH627" i="1"/>
  <c r="DH628" i="1"/>
  <c r="DH629" i="1"/>
  <c r="DH630" i="1"/>
  <c r="DH631" i="1"/>
  <c r="DH632" i="1"/>
  <c r="DH633" i="1"/>
  <c r="DH634" i="1"/>
  <c r="DH635" i="1"/>
  <c r="DH636" i="1"/>
  <c r="DH637" i="1"/>
  <c r="DH638" i="1"/>
  <c r="DH639" i="1"/>
  <c r="DH640" i="1"/>
  <c r="DH641" i="1"/>
  <c r="DH642" i="1"/>
  <c r="DH643" i="1"/>
  <c r="DH644" i="1"/>
  <c r="DH645" i="1"/>
  <c r="DH646" i="1"/>
  <c r="DH647" i="1"/>
  <c r="DH648" i="1"/>
  <c r="DH649" i="1"/>
  <c r="DH650" i="1"/>
  <c r="DH651" i="1"/>
  <c r="DH652" i="1"/>
  <c r="DH653" i="1"/>
  <c r="DH654" i="1"/>
  <c r="DH655" i="1"/>
  <c r="DH656" i="1"/>
  <c r="DH657" i="1"/>
  <c r="DH658" i="1"/>
  <c r="DH659" i="1"/>
  <c r="DH660" i="1"/>
  <c r="DH661" i="1"/>
  <c r="DH662" i="1"/>
  <c r="DH663" i="1"/>
  <c r="DH664" i="1"/>
  <c r="DH665" i="1"/>
  <c r="DH666" i="1"/>
  <c r="DH667" i="1"/>
  <c r="DH668" i="1"/>
  <c r="DH669" i="1"/>
  <c r="DH670" i="1"/>
  <c r="DH671" i="1"/>
  <c r="DH672" i="1"/>
  <c r="DH673" i="1"/>
  <c r="DH674" i="1"/>
  <c r="DH675" i="1"/>
  <c r="DH676" i="1"/>
  <c r="DH677" i="1"/>
  <c r="DH678" i="1"/>
  <c r="DH679" i="1"/>
  <c r="DH680" i="1"/>
  <c r="DH681" i="1"/>
  <c r="DH682" i="1"/>
  <c r="DH683" i="1"/>
  <c r="DH684" i="1"/>
  <c r="DH685" i="1"/>
  <c r="DH686" i="1"/>
  <c r="DH687" i="1"/>
  <c r="DH688" i="1"/>
  <c r="DH689" i="1"/>
  <c r="DH690" i="1"/>
  <c r="DH691" i="1"/>
  <c r="DH692" i="1"/>
  <c r="DH693" i="1"/>
  <c r="DH694" i="1"/>
  <c r="DH695" i="1"/>
  <c r="DH696" i="1"/>
  <c r="DH697" i="1"/>
  <c r="DH698" i="1"/>
  <c r="DH699" i="1"/>
  <c r="DH700" i="1"/>
  <c r="DH701" i="1"/>
  <c r="DH702" i="1"/>
  <c r="DH703" i="1"/>
  <c r="DH704" i="1"/>
  <c r="DH705" i="1"/>
  <c r="DH706" i="1"/>
  <c r="DH707" i="1"/>
  <c r="DH708" i="1"/>
  <c r="DH709" i="1"/>
  <c r="DH710" i="1"/>
  <c r="DH711" i="1"/>
  <c r="DH712" i="1"/>
  <c r="DH713" i="1"/>
  <c r="DH714" i="1"/>
  <c r="DH715" i="1"/>
  <c r="DH716" i="1"/>
  <c r="DH717" i="1"/>
  <c r="DH718" i="1"/>
  <c r="DH719" i="1"/>
  <c r="DH720" i="1"/>
  <c r="DH721" i="1"/>
  <c r="DH722" i="1"/>
  <c r="DH723" i="1"/>
  <c r="DH724" i="1"/>
  <c r="DH725" i="1"/>
  <c r="DH726" i="1"/>
  <c r="DH727" i="1"/>
  <c r="DH728" i="1"/>
  <c r="DH729" i="1"/>
  <c r="DH730" i="1"/>
  <c r="DH731" i="1"/>
  <c r="DH732" i="1"/>
  <c r="DH733" i="1"/>
  <c r="DH734" i="1"/>
  <c r="DH735" i="1"/>
  <c r="DH736" i="1"/>
  <c r="DH737" i="1"/>
  <c r="DH738" i="1"/>
  <c r="DH739" i="1"/>
  <c r="DH740" i="1"/>
  <c r="DH741" i="1"/>
  <c r="DH742" i="1"/>
  <c r="DH743" i="1"/>
  <c r="DH744" i="1"/>
  <c r="DH745" i="1"/>
  <c r="DH746" i="1"/>
  <c r="DH747" i="1"/>
  <c r="DH748" i="1"/>
  <c r="DH749" i="1"/>
  <c r="DH750" i="1"/>
  <c r="DH751" i="1"/>
  <c r="DH752" i="1"/>
  <c r="DH753" i="1"/>
  <c r="DH754" i="1"/>
  <c r="DH755" i="1"/>
  <c r="DH756" i="1"/>
  <c r="DH757" i="1"/>
  <c r="DH758" i="1"/>
  <c r="DH759" i="1"/>
  <c r="DH760" i="1"/>
  <c r="DH761" i="1"/>
  <c r="DH762" i="1"/>
  <c r="DH763" i="1"/>
  <c r="DH764" i="1"/>
  <c r="DH765" i="1"/>
  <c r="DH766" i="1"/>
  <c r="DH767" i="1"/>
  <c r="DH768" i="1"/>
  <c r="DH769" i="1"/>
  <c r="DH770" i="1"/>
  <c r="DH771" i="1"/>
  <c r="DH772" i="1"/>
  <c r="DH773" i="1"/>
  <c r="DH774" i="1"/>
  <c r="DH775" i="1"/>
  <c r="DH776" i="1"/>
  <c r="DH777" i="1"/>
  <c r="DH778" i="1"/>
  <c r="DH779" i="1"/>
  <c r="DH780" i="1"/>
  <c r="DH781" i="1"/>
  <c r="DH782" i="1"/>
  <c r="DH783" i="1"/>
  <c r="DH784" i="1"/>
  <c r="DH785" i="1"/>
  <c r="DH786" i="1"/>
  <c r="DH787" i="1"/>
  <c r="DH788" i="1"/>
  <c r="DH789" i="1"/>
  <c r="DH790" i="1"/>
  <c r="DH791" i="1"/>
  <c r="DH792" i="1"/>
  <c r="DH793" i="1"/>
  <c r="DH794" i="1"/>
  <c r="DH795" i="1"/>
  <c r="DH796" i="1"/>
  <c r="DH797" i="1"/>
  <c r="DH798" i="1"/>
  <c r="DH799" i="1"/>
  <c r="DH800" i="1"/>
  <c r="DH801" i="1"/>
  <c r="DH802" i="1"/>
  <c r="DH803" i="1"/>
  <c r="DH804" i="1"/>
  <c r="DH805" i="1"/>
  <c r="DH806" i="1"/>
  <c r="DH807" i="1"/>
  <c r="DH808" i="1"/>
  <c r="DH809" i="1"/>
  <c r="DH810" i="1"/>
  <c r="DH811" i="1"/>
  <c r="DH812" i="1"/>
  <c r="DH813" i="1"/>
  <c r="DH814" i="1"/>
  <c r="DH815" i="1"/>
  <c r="DH816" i="1"/>
  <c r="DH817" i="1"/>
  <c r="DH818" i="1"/>
  <c r="DH819" i="1"/>
  <c r="DH820" i="1"/>
  <c r="DH821" i="1"/>
  <c r="DH822" i="1"/>
  <c r="DH823" i="1"/>
  <c r="DH824" i="1"/>
  <c r="DH825" i="1"/>
  <c r="DH826" i="1"/>
  <c r="DH827" i="1"/>
  <c r="DH828" i="1"/>
  <c r="DH829" i="1"/>
  <c r="DH830" i="1"/>
  <c r="DH831" i="1"/>
  <c r="DH832" i="1"/>
  <c r="DH833" i="1"/>
  <c r="DH834" i="1"/>
  <c r="DH835" i="1"/>
  <c r="DH836" i="1"/>
  <c r="DH837" i="1"/>
  <c r="DH838" i="1"/>
  <c r="DH839" i="1"/>
  <c r="DH840" i="1"/>
  <c r="DH841" i="1"/>
  <c r="DH842" i="1"/>
  <c r="DH843" i="1"/>
  <c r="DH844" i="1"/>
  <c r="DH845" i="1"/>
  <c r="DH846" i="1"/>
  <c r="DH847" i="1"/>
  <c r="DH848" i="1"/>
  <c r="DH849" i="1"/>
  <c r="DH850" i="1"/>
  <c r="DH851" i="1"/>
  <c r="DH852" i="1"/>
  <c r="DH853" i="1"/>
  <c r="DH854" i="1"/>
  <c r="DH855" i="1"/>
  <c r="DH856" i="1"/>
  <c r="DH857" i="1"/>
  <c r="DH858" i="1"/>
  <c r="DH859" i="1"/>
  <c r="DH860" i="1"/>
  <c r="DH861" i="1"/>
  <c r="DH862" i="1"/>
  <c r="DH863" i="1"/>
  <c r="DH864" i="1"/>
  <c r="DH865" i="1"/>
  <c r="DH866" i="1"/>
  <c r="DH867" i="1"/>
  <c r="DH868" i="1"/>
  <c r="DH869" i="1"/>
  <c r="DH870" i="1"/>
  <c r="DH871" i="1"/>
  <c r="DH872" i="1"/>
  <c r="DH873" i="1"/>
  <c r="DH874" i="1"/>
  <c r="DH875" i="1"/>
  <c r="DH876" i="1"/>
  <c r="DH877" i="1"/>
  <c r="DH878" i="1"/>
  <c r="DH879" i="1"/>
  <c r="DH880" i="1"/>
  <c r="DH881" i="1"/>
  <c r="DH882" i="1"/>
  <c r="DH883" i="1"/>
  <c r="DH884" i="1"/>
  <c r="DH885" i="1"/>
  <c r="DH886" i="1"/>
  <c r="DH887" i="1"/>
  <c r="DH888" i="1"/>
  <c r="DH889" i="1"/>
  <c r="DH890" i="1"/>
  <c r="DH891" i="1"/>
  <c r="DH892" i="1"/>
  <c r="DH893" i="1"/>
  <c r="DH894" i="1"/>
  <c r="DH895" i="1"/>
  <c r="DH896" i="1"/>
  <c r="DH897" i="1"/>
  <c r="DH898" i="1"/>
  <c r="DH899" i="1"/>
  <c r="DH900" i="1"/>
  <c r="DH901" i="1"/>
  <c r="DH902" i="1"/>
  <c r="DH903" i="1"/>
  <c r="DH904" i="1"/>
  <c r="DH905" i="1"/>
  <c r="DH906" i="1"/>
  <c r="DH907" i="1"/>
  <c r="DH908" i="1"/>
  <c r="DH909" i="1"/>
  <c r="DH910" i="1"/>
  <c r="DH911" i="1"/>
  <c r="DH912" i="1"/>
  <c r="DH913" i="1"/>
  <c r="DH914" i="1"/>
  <c r="DH915" i="1"/>
  <c r="DH916" i="1"/>
  <c r="DH917" i="1"/>
  <c r="DH918" i="1"/>
  <c r="DH919" i="1"/>
  <c r="DH920" i="1"/>
  <c r="DH921" i="1"/>
  <c r="DH922" i="1"/>
  <c r="DH923" i="1"/>
  <c r="DH924" i="1"/>
  <c r="DH925" i="1"/>
  <c r="DH926" i="1"/>
  <c r="DH927" i="1"/>
  <c r="DH928" i="1"/>
  <c r="DH929" i="1"/>
  <c r="DH930" i="1"/>
  <c r="DH931" i="1"/>
  <c r="DH932" i="1"/>
  <c r="DH933" i="1"/>
  <c r="DH934" i="1"/>
  <c r="DH935" i="1"/>
  <c r="DH936" i="1"/>
  <c r="DH937" i="1"/>
  <c r="DH938" i="1"/>
  <c r="DH939" i="1"/>
  <c r="DH940" i="1"/>
  <c r="DH941" i="1"/>
  <c r="DH942" i="1"/>
  <c r="DH943" i="1"/>
  <c r="DH944" i="1"/>
  <c r="DH945" i="1"/>
  <c r="DH946" i="1"/>
  <c r="DH947" i="1"/>
  <c r="DH948" i="1"/>
  <c r="DH949" i="1"/>
  <c r="DH950" i="1"/>
  <c r="DH951" i="1"/>
  <c r="DH952" i="1"/>
  <c r="DH953" i="1"/>
  <c r="DH954" i="1"/>
  <c r="DH955" i="1"/>
  <c r="DH956" i="1"/>
  <c r="DH957" i="1"/>
  <c r="DH958" i="1"/>
  <c r="DH959" i="1"/>
  <c r="DH960" i="1"/>
  <c r="DH961" i="1"/>
  <c r="DH962" i="1"/>
  <c r="DH963" i="1"/>
  <c r="DH964" i="1"/>
  <c r="DH965" i="1"/>
  <c r="DH966" i="1"/>
  <c r="DH967" i="1"/>
  <c r="DH968" i="1"/>
  <c r="DH969" i="1"/>
  <c r="DH970" i="1"/>
  <c r="DH971" i="1"/>
  <c r="DH972" i="1"/>
  <c r="DH973" i="1"/>
  <c r="DH974" i="1"/>
  <c r="DH975" i="1"/>
  <c r="DH976" i="1"/>
  <c r="DH977" i="1"/>
  <c r="DH978" i="1"/>
  <c r="DH979" i="1"/>
  <c r="DH980" i="1"/>
  <c r="DH981" i="1"/>
  <c r="DH982" i="1"/>
  <c r="DH983" i="1"/>
  <c r="DH984" i="1"/>
  <c r="DH985" i="1"/>
  <c r="DH986" i="1"/>
  <c r="DH987" i="1"/>
  <c r="DH988" i="1"/>
  <c r="DH989" i="1"/>
  <c r="DH990" i="1"/>
  <c r="DH991" i="1"/>
  <c r="DH992" i="1"/>
  <c r="DH993" i="1"/>
  <c r="DH994" i="1"/>
  <c r="DH995" i="1"/>
  <c r="DH996" i="1"/>
  <c r="DH997" i="1"/>
  <c r="DH998" i="1"/>
  <c r="DH999" i="1"/>
  <c r="DH1000" i="1"/>
  <c r="DH1001" i="1"/>
  <c r="DH1002" i="1"/>
  <c r="DH1003" i="1"/>
  <c r="DH1004" i="1"/>
  <c r="DH1005" i="1"/>
  <c r="DG6" i="1"/>
  <c r="DG7" i="1"/>
  <c r="DG8" i="1"/>
  <c r="DG9" i="1"/>
  <c r="DG10" i="1"/>
  <c r="DG11" i="1"/>
  <c r="DG12" i="1"/>
  <c r="DG13" i="1"/>
  <c r="DG14" i="1"/>
  <c r="DG15" i="1"/>
  <c r="DG16" i="1"/>
  <c r="DG17" i="1"/>
  <c r="DG18" i="1"/>
  <c r="DG19" i="1"/>
  <c r="DG20" i="1"/>
  <c r="DG21" i="1"/>
  <c r="DG22" i="1"/>
  <c r="DG23" i="1"/>
  <c r="DG24" i="1"/>
  <c r="DG25" i="1"/>
  <c r="DG26" i="1"/>
  <c r="DG27" i="1"/>
  <c r="DG28" i="1"/>
  <c r="DG29" i="1"/>
  <c r="DG30" i="1"/>
  <c r="DG31" i="1"/>
  <c r="DG32" i="1"/>
  <c r="DG33" i="1"/>
  <c r="DG34" i="1"/>
  <c r="DG35" i="1"/>
  <c r="DG36" i="1"/>
  <c r="DG37" i="1"/>
  <c r="DG38" i="1"/>
  <c r="DG39" i="1"/>
  <c r="DG40" i="1"/>
  <c r="DG41" i="1"/>
  <c r="DG42" i="1"/>
  <c r="DG43" i="1"/>
  <c r="DG44" i="1"/>
  <c r="DG45" i="1"/>
  <c r="DG46" i="1"/>
  <c r="DG47" i="1"/>
  <c r="DG48" i="1"/>
  <c r="DG49" i="1"/>
  <c r="DG50" i="1"/>
  <c r="DG51" i="1"/>
  <c r="DG52" i="1"/>
  <c r="DG53" i="1"/>
  <c r="DG54" i="1"/>
  <c r="DG55" i="1"/>
  <c r="DG56" i="1"/>
  <c r="DG57" i="1"/>
  <c r="DG58" i="1"/>
  <c r="DG59" i="1"/>
  <c r="DG60" i="1"/>
  <c r="DG61" i="1"/>
  <c r="DG62" i="1"/>
  <c r="DG63" i="1"/>
  <c r="DG64" i="1"/>
  <c r="DG65" i="1"/>
  <c r="DG66" i="1"/>
  <c r="DG67" i="1"/>
  <c r="DG68" i="1"/>
  <c r="DG69" i="1"/>
  <c r="DG70" i="1"/>
  <c r="DG71" i="1"/>
  <c r="DG72" i="1"/>
  <c r="DG73" i="1"/>
  <c r="DG74" i="1"/>
  <c r="DG75" i="1"/>
  <c r="DG76" i="1"/>
  <c r="DG77" i="1"/>
  <c r="DG78" i="1"/>
  <c r="DG79" i="1"/>
  <c r="DG80" i="1"/>
  <c r="DG81" i="1"/>
  <c r="DG82" i="1"/>
  <c r="DG83" i="1"/>
  <c r="DG84" i="1"/>
  <c r="DG85" i="1"/>
  <c r="DG86" i="1"/>
  <c r="DG87" i="1"/>
  <c r="DG88" i="1"/>
  <c r="DG89" i="1"/>
  <c r="DG90" i="1"/>
  <c r="DG91" i="1"/>
  <c r="DG92" i="1"/>
  <c r="DG93" i="1"/>
  <c r="DG94" i="1"/>
  <c r="DG95" i="1"/>
  <c r="DG96" i="1"/>
  <c r="DG97" i="1"/>
  <c r="DG98" i="1"/>
  <c r="DG99" i="1"/>
  <c r="DG100" i="1"/>
  <c r="DG101" i="1"/>
  <c r="DG102" i="1"/>
  <c r="DG103" i="1"/>
  <c r="DG104" i="1"/>
  <c r="DG105" i="1"/>
  <c r="DG106" i="1"/>
  <c r="DG107" i="1"/>
  <c r="DG108" i="1"/>
  <c r="DG109" i="1"/>
  <c r="DG110" i="1"/>
  <c r="DG111" i="1"/>
  <c r="DG112" i="1"/>
  <c r="DG113" i="1"/>
  <c r="DG114" i="1"/>
  <c r="DG115" i="1"/>
  <c r="DG116" i="1"/>
  <c r="DG117" i="1"/>
  <c r="DG118" i="1"/>
  <c r="DG119" i="1"/>
  <c r="DG120" i="1"/>
  <c r="DG121" i="1"/>
  <c r="DG122" i="1"/>
  <c r="DG123" i="1"/>
  <c r="DG124" i="1"/>
  <c r="DG125" i="1"/>
  <c r="DG126" i="1"/>
  <c r="DG127" i="1"/>
  <c r="DG128" i="1"/>
  <c r="DG129" i="1"/>
  <c r="DG130" i="1"/>
  <c r="DG131" i="1"/>
  <c r="DG132" i="1"/>
  <c r="DG133" i="1"/>
  <c r="DG134" i="1"/>
  <c r="DG135" i="1"/>
  <c r="DG136" i="1"/>
  <c r="DG137" i="1"/>
  <c r="DG138" i="1"/>
  <c r="DG139" i="1"/>
  <c r="DG140" i="1"/>
  <c r="DG141" i="1"/>
  <c r="DG142" i="1"/>
  <c r="DG143" i="1"/>
  <c r="DG144" i="1"/>
  <c r="DG145" i="1"/>
  <c r="DG146" i="1"/>
  <c r="DG147" i="1"/>
  <c r="DG148" i="1"/>
  <c r="DG149" i="1"/>
  <c r="DG150" i="1"/>
  <c r="DG151" i="1"/>
  <c r="DG152" i="1"/>
  <c r="DG153" i="1"/>
  <c r="DG154" i="1"/>
  <c r="DG155" i="1"/>
  <c r="DG156" i="1"/>
  <c r="DG157" i="1"/>
  <c r="DG158" i="1"/>
  <c r="DG159" i="1"/>
  <c r="DG160" i="1"/>
  <c r="DG161" i="1"/>
  <c r="DG162" i="1"/>
  <c r="DG163" i="1"/>
  <c r="DG164" i="1"/>
  <c r="DG165" i="1"/>
  <c r="DG166" i="1"/>
  <c r="DG167" i="1"/>
  <c r="DG168" i="1"/>
  <c r="DG169" i="1"/>
  <c r="DG170" i="1"/>
  <c r="DG171" i="1"/>
  <c r="DG172" i="1"/>
  <c r="DG173" i="1"/>
  <c r="DG174" i="1"/>
  <c r="DG175" i="1"/>
  <c r="DG176" i="1"/>
  <c r="DG177" i="1"/>
  <c r="DG178" i="1"/>
  <c r="DG179" i="1"/>
  <c r="DG180" i="1"/>
  <c r="DG181" i="1"/>
  <c r="DG182" i="1"/>
  <c r="DG183" i="1"/>
  <c r="DG184" i="1"/>
  <c r="DG185" i="1"/>
  <c r="DG186" i="1"/>
  <c r="DG187" i="1"/>
  <c r="DG188" i="1"/>
  <c r="DG189" i="1"/>
  <c r="DG190" i="1"/>
  <c r="DG191" i="1"/>
  <c r="DG192" i="1"/>
  <c r="DG193" i="1"/>
  <c r="DG194" i="1"/>
  <c r="DG195" i="1"/>
  <c r="DG196" i="1"/>
  <c r="DG197" i="1"/>
  <c r="DG198" i="1"/>
  <c r="DG199" i="1"/>
  <c r="DG200" i="1"/>
  <c r="DG201" i="1"/>
  <c r="DG202" i="1"/>
  <c r="DG203" i="1"/>
  <c r="DG204" i="1"/>
  <c r="DG205" i="1"/>
  <c r="DG206" i="1"/>
  <c r="DG207" i="1"/>
  <c r="DG208" i="1"/>
  <c r="DG209" i="1"/>
  <c r="DG210" i="1"/>
  <c r="DG211" i="1"/>
  <c r="DG212" i="1"/>
  <c r="DG213" i="1"/>
  <c r="DG214" i="1"/>
  <c r="DG215" i="1"/>
  <c r="DG216" i="1"/>
  <c r="DG217" i="1"/>
  <c r="DG218" i="1"/>
  <c r="DG219" i="1"/>
  <c r="DG220" i="1"/>
  <c r="DG221" i="1"/>
  <c r="DG222" i="1"/>
  <c r="DG223" i="1"/>
  <c r="DG224" i="1"/>
  <c r="DG225" i="1"/>
  <c r="DG226" i="1"/>
  <c r="DG227" i="1"/>
  <c r="DG228" i="1"/>
  <c r="DG229" i="1"/>
  <c r="DG230" i="1"/>
  <c r="DG231" i="1"/>
  <c r="DG232" i="1"/>
  <c r="DG233" i="1"/>
  <c r="DG234" i="1"/>
  <c r="DG235" i="1"/>
  <c r="DG236" i="1"/>
  <c r="DG237" i="1"/>
  <c r="DG238" i="1"/>
  <c r="DG239" i="1"/>
  <c r="DG240" i="1"/>
  <c r="DG241" i="1"/>
  <c r="DG242" i="1"/>
  <c r="DG243" i="1"/>
  <c r="DG244" i="1"/>
  <c r="DG245" i="1"/>
  <c r="DG246" i="1"/>
  <c r="DG247" i="1"/>
  <c r="DG248" i="1"/>
  <c r="DG249" i="1"/>
  <c r="DG250" i="1"/>
  <c r="DG251" i="1"/>
  <c r="DG252" i="1"/>
  <c r="DG253" i="1"/>
  <c r="DG254" i="1"/>
  <c r="DG255" i="1"/>
  <c r="DG256" i="1"/>
  <c r="DG257" i="1"/>
  <c r="DG258" i="1"/>
  <c r="DG259" i="1"/>
  <c r="DG260" i="1"/>
  <c r="DG261" i="1"/>
  <c r="DG262" i="1"/>
  <c r="DG263" i="1"/>
  <c r="DG264" i="1"/>
  <c r="DG265" i="1"/>
  <c r="DG266" i="1"/>
  <c r="DG267" i="1"/>
  <c r="DG268" i="1"/>
  <c r="DG269" i="1"/>
  <c r="DG270" i="1"/>
  <c r="DG271" i="1"/>
  <c r="DG272" i="1"/>
  <c r="DG273" i="1"/>
  <c r="DG274" i="1"/>
  <c r="DG275" i="1"/>
  <c r="DG276" i="1"/>
  <c r="DG277" i="1"/>
  <c r="DG278" i="1"/>
  <c r="DG279" i="1"/>
  <c r="DG280" i="1"/>
  <c r="DG281" i="1"/>
  <c r="DG282" i="1"/>
  <c r="DG283" i="1"/>
  <c r="DG284" i="1"/>
  <c r="DG285" i="1"/>
  <c r="DG286" i="1"/>
  <c r="DG287" i="1"/>
  <c r="DG288" i="1"/>
  <c r="DG289" i="1"/>
  <c r="DG290" i="1"/>
  <c r="DG291" i="1"/>
  <c r="DG292" i="1"/>
  <c r="DG293" i="1"/>
  <c r="DG294" i="1"/>
  <c r="DG295" i="1"/>
  <c r="DG296" i="1"/>
  <c r="DG297" i="1"/>
  <c r="DG298" i="1"/>
  <c r="DG299" i="1"/>
  <c r="DG300" i="1"/>
  <c r="DG301" i="1"/>
  <c r="DG302" i="1"/>
  <c r="DG303" i="1"/>
  <c r="DG304" i="1"/>
  <c r="DG305" i="1"/>
  <c r="DG306" i="1"/>
  <c r="DG307" i="1"/>
  <c r="DG308" i="1"/>
  <c r="DG309" i="1"/>
  <c r="DG310" i="1"/>
  <c r="DG311" i="1"/>
  <c r="DG312" i="1"/>
  <c r="DG313" i="1"/>
  <c r="DG314" i="1"/>
  <c r="DG315" i="1"/>
  <c r="DG316" i="1"/>
  <c r="DG317" i="1"/>
  <c r="DG318" i="1"/>
  <c r="DG319" i="1"/>
  <c r="DG320" i="1"/>
  <c r="DG321" i="1"/>
  <c r="DG322" i="1"/>
  <c r="DG323" i="1"/>
  <c r="DG324" i="1"/>
  <c r="DG325" i="1"/>
  <c r="DG326" i="1"/>
  <c r="DG327" i="1"/>
  <c r="DG328" i="1"/>
  <c r="DG329" i="1"/>
  <c r="DG330" i="1"/>
  <c r="DG331" i="1"/>
  <c r="DG332" i="1"/>
  <c r="DG333" i="1"/>
  <c r="DG334" i="1"/>
  <c r="DG335" i="1"/>
  <c r="DG336" i="1"/>
  <c r="DG337" i="1"/>
  <c r="DG338" i="1"/>
  <c r="DG339" i="1"/>
  <c r="DG340" i="1"/>
  <c r="DG341" i="1"/>
  <c r="DG342" i="1"/>
  <c r="DG343" i="1"/>
  <c r="DG344" i="1"/>
  <c r="DG345" i="1"/>
  <c r="DG346" i="1"/>
  <c r="DG347" i="1"/>
  <c r="DG348" i="1"/>
  <c r="DG349" i="1"/>
  <c r="DG350" i="1"/>
  <c r="DG351" i="1"/>
  <c r="DG352" i="1"/>
  <c r="DG353" i="1"/>
  <c r="DG354" i="1"/>
  <c r="DG355" i="1"/>
  <c r="DG356" i="1"/>
  <c r="DG357" i="1"/>
  <c r="DG358" i="1"/>
  <c r="DG359" i="1"/>
  <c r="DG360" i="1"/>
  <c r="DG361" i="1"/>
  <c r="DG362" i="1"/>
  <c r="DG363" i="1"/>
  <c r="DG364" i="1"/>
  <c r="DG365" i="1"/>
  <c r="DG366" i="1"/>
  <c r="DG367" i="1"/>
  <c r="DG368" i="1"/>
  <c r="DG369" i="1"/>
  <c r="DG370" i="1"/>
  <c r="DG371" i="1"/>
  <c r="DG372" i="1"/>
  <c r="DG373" i="1"/>
  <c r="DG374" i="1"/>
  <c r="DG375" i="1"/>
  <c r="DG376" i="1"/>
  <c r="DG377" i="1"/>
  <c r="DG378" i="1"/>
  <c r="DG379" i="1"/>
  <c r="DG380" i="1"/>
  <c r="DG381" i="1"/>
  <c r="DG382" i="1"/>
  <c r="DG383" i="1"/>
  <c r="DG384" i="1"/>
  <c r="DG385" i="1"/>
  <c r="DG386" i="1"/>
  <c r="DG387" i="1"/>
  <c r="DG388" i="1"/>
  <c r="DG389" i="1"/>
  <c r="DG390" i="1"/>
  <c r="DG391" i="1"/>
  <c r="DG392" i="1"/>
  <c r="DG393" i="1"/>
  <c r="DG394" i="1"/>
  <c r="DG395" i="1"/>
  <c r="DG396" i="1"/>
  <c r="DG397" i="1"/>
  <c r="DG398" i="1"/>
  <c r="DG399" i="1"/>
  <c r="DG400" i="1"/>
  <c r="DG401" i="1"/>
  <c r="DG402" i="1"/>
  <c r="DG403" i="1"/>
  <c r="DG404" i="1"/>
  <c r="DG405" i="1"/>
  <c r="DG406" i="1"/>
  <c r="DG407" i="1"/>
  <c r="DG408" i="1"/>
  <c r="DG409" i="1"/>
  <c r="DG410" i="1"/>
  <c r="DG411" i="1"/>
  <c r="DG412" i="1"/>
  <c r="DG413" i="1"/>
  <c r="DG414" i="1"/>
  <c r="DG415" i="1"/>
  <c r="DG416" i="1"/>
  <c r="DG417" i="1"/>
  <c r="DG418" i="1"/>
  <c r="DG419" i="1"/>
  <c r="DG420" i="1"/>
  <c r="DG421" i="1"/>
  <c r="DG422" i="1"/>
  <c r="DG423" i="1"/>
  <c r="DG424" i="1"/>
  <c r="DG425" i="1"/>
  <c r="DG426" i="1"/>
  <c r="DG427" i="1"/>
  <c r="DG428" i="1"/>
  <c r="DG429" i="1"/>
  <c r="DG430" i="1"/>
  <c r="DG431" i="1"/>
  <c r="DG432" i="1"/>
  <c r="DG433" i="1"/>
  <c r="DG434" i="1"/>
  <c r="DG435" i="1"/>
  <c r="DG436" i="1"/>
  <c r="DG437" i="1"/>
  <c r="DG438" i="1"/>
  <c r="DG439" i="1"/>
  <c r="DG440" i="1"/>
  <c r="DG441" i="1"/>
  <c r="DG442" i="1"/>
  <c r="DG443" i="1"/>
  <c r="DG444" i="1"/>
  <c r="DG445" i="1"/>
  <c r="DG446" i="1"/>
  <c r="DG447" i="1"/>
  <c r="DG448" i="1"/>
  <c r="DG449" i="1"/>
  <c r="DG450" i="1"/>
  <c r="DG451" i="1"/>
  <c r="DG452" i="1"/>
  <c r="DG453" i="1"/>
  <c r="DG454" i="1"/>
  <c r="DG455" i="1"/>
  <c r="DG456" i="1"/>
  <c r="DG457" i="1"/>
  <c r="DG458" i="1"/>
  <c r="DG459" i="1"/>
  <c r="DG460" i="1"/>
  <c r="DG461" i="1"/>
  <c r="DG462" i="1"/>
  <c r="DG463" i="1"/>
  <c r="DG464" i="1"/>
  <c r="DG465" i="1"/>
  <c r="DG466" i="1"/>
  <c r="DG467" i="1"/>
  <c r="DG468" i="1"/>
  <c r="DG469" i="1"/>
  <c r="DG470" i="1"/>
  <c r="DG471" i="1"/>
  <c r="DG472" i="1"/>
  <c r="DG473" i="1"/>
  <c r="DG474" i="1"/>
  <c r="DG475" i="1"/>
  <c r="DG476" i="1"/>
  <c r="DG477" i="1"/>
  <c r="DG478" i="1"/>
  <c r="DG479" i="1"/>
  <c r="DG480" i="1"/>
  <c r="DG481" i="1"/>
  <c r="DG482" i="1"/>
  <c r="DG483" i="1"/>
  <c r="DG484" i="1"/>
  <c r="DG485" i="1"/>
  <c r="DG486" i="1"/>
  <c r="DG487" i="1"/>
  <c r="DG488" i="1"/>
  <c r="DG489" i="1"/>
  <c r="DG490" i="1"/>
  <c r="DG491" i="1"/>
  <c r="DG492" i="1"/>
  <c r="DG493" i="1"/>
  <c r="DG494" i="1"/>
  <c r="DG495" i="1"/>
  <c r="DG496" i="1"/>
  <c r="DG497" i="1"/>
  <c r="DG498" i="1"/>
  <c r="DG499" i="1"/>
  <c r="DG500" i="1"/>
  <c r="DG501" i="1"/>
  <c r="DG502" i="1"/>
  <c r="DG503" i="1"/>
  <c r="DG504" i="1"/>
  <c r="DG505" i="1"/>
  <c r="DG506" i="1"/>
  <c r="DG507" i="1"/>
  <c r="DG508" i="1"/>
  <c r="DG509" i="1"/>
  <c r="DG510" i="1"/>
  <c r="DG511" i="1"/>
  <c r="DG512" i="1"/>
  <c r="DG513" i="1"/>
  <c r="DG514" i="1"/>
  <c r="DG515" i="1"/>
  <c r="DG516" i="1"/>
  <c r="DG517" i="1"/>
  <c r="DG518" i="1"/>
  <c r="DG519" i="1"/>
  <c r="DG520" i="1"/>
  <c r="DG521" i="1"/>
  <c r="DG522" i="1"/>
  <c r="DG523" i="1"/>
  <c r="DG524" i="1"/>
  <c r="DG525" i="1"/>
  <c r="DG526" i="1"/>
  <c r="DG527" i="1"/>
  <c r="DG528" i="1"/>
  <c r="DG529" i="1"/>
  <c r="DG530" i="1"/>
  <c r="DG531" i="1"/>
  <c r="DG532" i="1"/>
  <c r="DG533" i="1"/>
  <c r="DG534" i="1"/>
  <c r="DG535" i="1"/>
  <c r="DG536" i="1"/>
  <c r="DG537" i="1"/>
  <c r="DG538" i="1"/>
  <c r="DG539" i="1"/>
  <c r="DG540" i="1"/>
  <c r="DG541" i="1"/>
  <c r="DG542" i="1"/>
  <c r="DG543" i="1"/>
  <c r="DG544" i="1"/>
  <c r="DG545" i="1"/>
  <c r="DG546" i="1"/>
  <c r="DG547" i="1"/>
  <c r="DG548" i="1"/>
  <c r="DG549" i="1"/>
  <c r="DG550" i="1"/>
  <c r="DG551" i="1"/>
  <c r="DG552" i="1"/>
  <c r="DG553" i="1"/>
  <c r="DG554" i="1"/>
  <c r="DG555" i="1"/>
  <c r="DG556" i="1"/>
  <c r="DG557" i="1"/>
  <c r="DG558" i="1"/>
  <c r="DG559" i="1"/>
  <c r="DG560" i="1"/>
  <c r="DG561" i="1"/>
  <c r="DG562" i="1"/>
  <c r="DG563" i="1"/>
  <c r="DG564" i="1"/>
  <c r="DG565" i="1"/>
  <c r="DG566" i="1"/>
  <c r="DG567" i="1"/>
  <c r="DG568" i="1"/>
  <c r="DG569" i="1"/>
  <c r="DG570" i="1"/>
  <c r="DG571" i="1"/>
  <c r="DG572" i="1"/>
  <c r="DG573" i="1"/>
  <c r="DG574" i="1"/>
  <c r="DG575" i="1"/>
  <c r="DG576" i="1"/>
  <c r="DG577" i="1"/>
  <c r="DG578" i="1"/>
  <c r="DG579" i="1"/>
  <c r="DG580" i="1"/>
  <c r="DG581" i="1"/>
  <c r="DG582" i="1"/>
  <c r="DG583" i="1"/>
  <c r="DG584" i="1"/>
  <c r="DG585" i="1"/>
  <c r="DG586" i="1"/>
  <c r="DG587" i="1"/>
  <c r="DG588" i="1"/>
  <c r="DG589" i="1"/>
  <c r="DG590" i="1"/>
  <c r="DG591" i="1"/>
  <c r="DG592" i="1"/>
  <c r="DG593" i="1"/>
  <c r="DG594" i="1"/>
  <c r="DG595" i="1"/>
  <c r="DG596" i="1"/>
  <c r="DG597" i="1"/>
  <c r="DG598" i="1"/>
  <c r="DG599" i="1"/>
  <c r="DG600" i="1"/>
  <c r="DG601" i="1"/>
  <c r="DG602" i="1"/>
  <c r="DG603" i="1"/>
  <c r="DG604" i="1"/>
  <c r="DG605" i="1"/>
  <c r="DG606" i="1"/>
  <c r="DG607" i="1"/>
  <c r="DG608" i="1"/>
  <c r="DG609" i="1"/>
  <c r="DG610" i="1"/>
  <c r="DG611" i="1"/>
  <c r="DG612" i="1"/>
  <c r="DG613" i="1"/>
  <c r="DG614" i="1"/>
  <c r="DG615" i="1"/>
  <c r="DG616" i="1"/>
  <c r="DG617" i="1"/>
  <c r="DG618" i="1"/>
  <c r="DG619" i="1"/>
  <c r="DG620" i="1"/>
  <c r="DG621" i="1"/>
  <c r="DG622" i="1"/>
  <c r="DG623" i="1"/>
  <c r="DG624" i="1"/>
  <c r="DG625" i="1"/>
  <c r="DG626" i="1"/>
  <c r="DG627" i="1"/>
  <c r="DG628" i="1"/>
  <c r="DG629" i="1"/>
  <c r="DG630" i="1"/>
  <c r="DG631" i="1"/>
  <c r="DG632" i="1"/>
  <c r="DG633" i="1"/>
  <c r="DG634" i="1"/>
  <c r="DG635" i="1"/>
  <c r="DG636" i="1"/>
  <c r="DG637" i="1"/>
  <c r="DG638" i="1"/>
  <c r="DG639" i="1"/>
  <c r="DG640" i="1"/>
  <c r="DG641" i="1"/>
  <c r="DG642" i="1"/>
  <c r="DG643" i="1"/>
  <c r="DG644" i="1"/>
  <c r="DG645" i="1"/>
  <c r="DG646" i="1"/>
  <c r="DG647" i="1"/>
  <c r="DG648" i="1"/>
  <c r="DG649" i="1"/>
  <c r="DG650" i="1"/>
  <c r="DG651" i="1"/>
  <c r="DG652" i="1"/>
  <c r="DG653" i="1"/>
  <c r="DG654" i="1"/>
  <c r="DG655" i="1"/>
  <c r="DG656" i="1"/>
  <c r="DG657" i="1"/>
  <c r="DG658" i="1"/>
  <c r="DG659" i="1"/>
  <c r="DG660" i="1"/>
  <c r="DG661" i="1"/>
  <c r="DG662" i="1"/>
  <c r="DG663" i="1"/>
  <c r="DG664" i="1"/>
  <c r="DG665" i="1"/>
  <c r="DG666" i="1"/>
  <c r="DG667" i="1"/>
  <c r="DG668" i="1"/>
  <c r="DG669" i="1"/>
  <c r="DG670" i="1"/>
  <c r="DG671" i="1"/>
  <c r="DG672" i="1"/>
  <c r="DG673" i="1"/>
  <c r="DG674" i="1"/>
  <c r="DG675" i="1"/>
  <c r="DG676" i="1"/>
  <c r="DG677" i="1"/>
  <c r="DG678" i="1"/>
  <c r="DG679" i="1"/>
  <c r="DG680" i="1"/>
  <c r="DG681" i="1"/>
  <c r="DG682" i="1"/>
  <c r="DG683" i="1"/>
  <c r="DG684" i="1"/>
  <c r="DG685" i="1"/>
  <c r="DG686" i="1"/>
  <c r="DG687" i="1"/>
  <c r="DG688" i="1"/>
  <c r="DG689" i="1"/>
  <c r="DG690" i="1"/>
  <c r="DG691" i="1"/>
  <c r="DG692" i="1"/>
  <c r="DG693" i="1"/>
  <c r="DG694" i="1"/>
  <c r="DG695" i="1"/>
  <c r="DG696" i="1"/>
  <c r="DG697" i="1"/>
  <c r="DG698" i="1"/>
  <c r="DG699" i="1"/>
  <c r="DG700" i="1"/>
  <c r="DG701" i="1"/>
  <c r="DG702" i="1"/>
  <c r="DG703" i="1"/>
  <c r="DG704" i="1"/>
  <c r="DG705" i="1"/>
  <c r="DG706" i="1"/>
  <c r="DG707" i="1"/>
  <c r="DG708" i="1"/>
  <c r="DG709" i="1"/>
  <c r="DG710" i="1"/>
  <c r="DG711" i="1"/>
  <c r="DG712" i="1"/>
  <c r="DG713" i="1"/>
  <c r="DG714" i="1"/>
  <c r="DG715" i="1"/>
  <c r="DG716" i="1"/>
  <c r="DG717" i="1"/>
  <c r="DG718" i="1"/>
  <c r="DG719" i="1"/>
  <c r="DG720" i="1"/>
  <c r="DG721" i="1"/>
  <c r="DG722" i="1"/>
  <c r="DG723" i="1"/>
  <c r="DG724" i="1"/>
  <c r="DG725" i="1"/>
  <c r="DG726" i="1"/>
  <c r="DG727" i="1"/>
  <c r="DG728" i="1"/>
  <c r="DG729" i="1"/>
  <c r="DG730" i="1"/>
  <c r="DG731" i="1"/>
  <c r="DG732" i="1"/>
  <c r="DG733" i="1"/>
  <c r="DG734" i="1"/>
  <c r="DG735" i="1"/>
  <c r="DG736" i="1"/>
  <c r="DG737" i="1"/>
  <c r="DG738" i="1"/>
  <c r="DG739" i="1"/>
  <c r="DG740" i="1"/>
  <c r="DG741" i="1"/>
  <c r="DG742" i="1"/>
  <c r="DG743" i="1"/>
  <c r="DG744" i="1"/>
  <c r="DG745" i="1"/>
  <c r="DG746" i="1"/>
  <c r="DG747" i="1"/>
  <c r="DG748" i="1"/>
  <c r="DG749" i="1"/>
  <c r="DG750" i="1"/>
  <c r="DG751" i="1"/>
  <c r="DG752" i="1"/>
  <c r="DG753" i="1"/>
  <c r="DG754" i="1"/>
  <c r="DG755" i="1"/>
  <c r="DG756" i="1"/>
  <c r="DG757" i="1"/>
  <c r="DG758" i="1"/>
  <c r="DG759" i="1"/>
  <c r="DG760" i="1"/>
  <c r="DG761" i="1"/>
  <c r="DG762" i="1"/>
  <c r="DG763" i="1"/>
  <c r="DG764" i="1"/>
  <c r="DG765" i="1"/>
  <c r="DG766" i="1"/>
  <c r="DG767" i="1"/>
  <c r="DG768" i="1"/>
  <c r="DG769" i="1"/>
  <c r="DG770" i="1"/>
  <c r="DG771" i="1"/>
  <c r="DG772" i="1"/>
  <c r="DG773" i="1"/>
  <c r="DG774" i="1"/>
  <c r="DG775" i="1"/>
  <c r="DG776" i="1"/>
  <c r="DG777" i="1"/>
  <c r="DG778" i="1"/>
  <c r="DG779" i="1"/>
  <c r="DG780" i="1"/>
  <c r="DG781" i="1"/>
  <c r="DG782" i="1"/>
  <c r="DG783" i="1"/>
  <c r="DG784" i="1"/>
  <c r="DG785" i="1"/>
  <c r="DG786" i="1"/>
  <c r="DG787" i="1"/>
  <c r="DG788" i="1"/>
  <c r="DG789" i="1"/>
  <c r="DG790" i="1"/>
  <c r="DG791" i="1"/>
  <c r="DG792" i="1"/>
  <c r="DG793" i="1"/>
  <c r="DG794" i="1"/>
  <c r="DG795" i="1"/>
  <c r="DG796" i="1"/>
  <c r="DG797" i="1"/>
  <c r="DG798" i="1"/>
  <c r="DG799" i="1"/>
  <c r="DG800" i="1"/>
  <c r="DG801" i="1"/>
  <c r="DG802" i="1"/>
  <c r="DG803" i="1"/>
  <c r="DG804" i="1"/>
  <c r="DG805" i="1"/>
  <c r="DG806" i="1"/>
  <c r="DG807" i="1"/>
  <c r="DG808" i="1"/>
  <c r="DG809" i="1"/>
  <c r="DG810" i="1"/>
  <c r="DG811" i="1"/>
  <c r="DG812" i="1"/>
  <c r="DG813" i="1"/>
  <c r="DG814" i="1"/>
  <c r="DG815" i="1"/>
  <c r="DG816" i="1"/>
  <c r="DG817" i="1"/>
  <c r="DG818" i="1"/>
  <c r="DG819" i="1"/>
  <c r="DG820" i="1"/>
  <c r="DG821" i="1"/>
  <c r="DG822" i="1"/>
  <c r="DG823" i="1"/>
  <c r="DG824" i="1"/>
  <c r="DG825" i="1"/>
  <c r="DG826" i="1"/>
  <c r="DG827" i="1"/>
  <c r="DG828" i="1"/>
  <c r="DG829" i="1"/>
  <c r="DG830" i="1"/>
  <c r="DG831" i="1"/>
  <c r="DG832" i="1"/>
  <c r="DG833" i="1"/>
  <c r="DG834" i="1"/>
  <c r="DG835" i="1"/>
  <c r="DG836" i="1"/>
  <c r="DG837" i="1"/>
  <c r="DG838" i="1"/>
  <c r="DG839" i="1"/>
  <c r="DG840" i="1"/>
  <c r="DG841" i="1"/>
  <c r="DG842" i="1"/>
  <c r="DG843" i="1"/>
  <c r="DG844" i="1"/>
  <c r="DG845" i="1"/>
  <c r="DG846" i="1"/>
  <c r="DG847" i="1"/>
  <c r="DG848" i="1"/>
  <c r="DG849" i="1"/>
  <c r="DG850" i="1"/>
  <c r="DG851" i="1"/>
  <c r="DG852" i="1"/>
  <c r="DG853" i="1"/>
  <c r="DG854" i="1"/>
  <c r="DG855" i="1"/>
  <c r="DG856" i="1"/>
  <c r="DG857" i="1"/>
  <c r="DG858" i="1"/>
  <c r="DG859" i="1"/>
  <c r="DG860" i="1"/>
  <c r="DG861" i="1"/>
  <c r="DG862" i="1"/>
  <c r="DG863" i="1"/>
  <c r="DG864" i="1"/>
  <c r="DG865" i="1"/>
  <c r="DG866" i="1"/>
  <c r="DG867" i="1"/>
  <c r="DG868" i="1"/>
  <c r="DG869" i="1"/>
  <c r="DG870" i="1"/>
  <c r="DG871" i="1"/>
  <c r="DG872" i="1"/>
  <c r="DG873" i="1"/>
  <c r="DG874" i="1"/>
  <c r="DG875" i="1"/>
  <c r="DG876" i="1"/>
  <c r="DG877" i="1"/>
  <c r="DG878" i="1"/>
  <c r="DG879" i="1"/>
  <c r="DG880" i="1"/>
  <c r="DG881" i="1"/>
  <c r="DG882" i="1"/>
  <c r="DG883" i="1"/>
  <c r="DG884" i="1"/>
  <c r="DG885" i="1"/>
  <c r="DG886" i="1"/>
  <c r="DG887" i="1"/>
  <c r="DG888" i="1"/>
  <c r="DG889" i="1"/>
  <c r="DG890" i="1"/>
  <c r="DG891" i="1"/>
  <c r="DG892" i="1"/>
  <c r="DG893" i="1"/>
  <c r="DG894" i="1"/>
  <c r="DG895" i="1"/>
  <c r="DG896" i="1"/>
  <c r="DG897" i="1"/>
  <c r="DG898" i="1"/>
  <c r="DG899" i="1"/>
  <c r="DG900" i="1"/>
  <c r="DG901" i="1"/>
  <c r="DG902" i="1"/>
  <c r="DG903" i="1"/>
  <c r="DG904" i="1"/>
  <c r="DG905" i="1"/>
  <c r="DG906" i="1"/>
  <c r="DG907" i="1"/>
  <c r="DG908" i="1"/>
  <c r="DG909" i="1"/>
  <c r="DG910" i="1"/>
  <c r="DG911" i="1"/>
  <c r="DG912" i="1"/>
  <c r="DG913" i="1"/>
  <c r="DG914" i="1"/>
  <c r="DG915" i="1"/>
  <c r="DG916" i="1"/>
  <c r="DG917" i="1"/>
  <c r="DG918" i="1"/>
  <c r="DG919" i="1"/>
  <c r="DG920" i="1"/>
  <c r="DG921" i="1"/>
  <c r="DG922" i="1"/>
  <c r="DG923" i="1"/>
  <c r="DG924" i="1"/>
  <c r="DG925" i="1"/>
  <c r="DG926" i="1"/>
  <c r="DG927" i="1"/>
  <c r="DG928" i="1"/>
  <c r="DG929" i="1"/>
  <c r="DG930" i="1"/>
  <c r="DG931" i="1"/>
  <c r="DG932" i="1"/>
  <c r="DG933" i="1"/>
  <c r="DG934" i="1"/>
  <c r="DG935" i="1"/>
  <c r="DG936" i="1"/>
  <c r="DG937" i="1"/>
  <c r="DG938" i="1"/>
  <c r="DG939" i="1"/>
  <c r="DG940" i="1"/>
  <c r="DG941" i="1"/>
  <c r="DG942" i="1"/>
  <c r="DG943" i="1"/>
  <c r="DG944" i="1"/>
  <c r="DG945" i="1"/>
  <c r="DG946" i="1"/>
  <c r="DG947" i="1"/>
  <c r="DG948" i="1"/>
  <c r="DG949" i="1"/>
  <c r="DG950" i="1"/>
  <c r="DG951" i="1"/>
  <c r="DG952" i="1"/>
  <c r="DG953" i="1"/>
  <c r="DG954" i="1"/>
  <c r="DG955" i="1"/>
  <c r="DG956" i="1"/>
  <c r="DG957" i="1"/>
  <c r="DG958" i="1"/>
  <c r="DG959" i="1"/>
  <c r="DG960" i="1"/>
  <c r="DG961" i="1"/>
  <c r="DG962" i="1"/>
  <c r="DG963" i="1"/>
  <c r="DG964" i="1"/>
  <c r="DG965" i="1"/>
  <c r="DG966" i="1"/>
  <c r="DG967" i="1"/>
  <c r="DG968" i="1"/>
  <c r="DG969" i="1"/>
  <c r="DG970" i="1"/>
  <c r="DG971" i="1"/>
  <c r="DG972" i="1"/>
  <c r="DG973" i="1"/>
  <c r="DG974" i="1"/>
  <c r="DG975" i="1"/>
  <c r="DG976" i="1"/>
  <c r="DG977" i="1"/>
  <c r="DG978" i="1"/>
  <c r="DG979" i="1"/>
  <c r="DG980" i="1"/>
  <c r="DG981" i="1"/>
  <c r="DG982" i="1"/>
  <c r="DG983" i="1"/>
  <c r="DG984" i="1"/>
  <c r="DG985" i="1"/>
  <c r="DG986" i="1"/>
  <c r="DG987" i="1"/>
  <c r="DG988" i="1"/>
  <c r="DG989" i="1"/>
  <c r="DG990" i="1"/>
  <c r="DG991" i="1"/>
  <c r="DG992" i="1"/>
  <c r="DG993" i="1"/>
  <c r="DG994" i="1"/>
  <c r="DG995" i="1"/>
  <c r="DG996" i="1"/>
  <c r="DG997" i="1"/>
  <c r="DG998" i="1"/>
  <c r="DG999" i="1"/>
  <c r="DG1000" i="1"/>
  <c r="DG1001" i="1"/>
  <c r="DG1002" i="1"/>
  <c r="DG1003" i="1"/>
  <c r="DG1004" i="1"/>
  <c r="DG1005" i="1"/>
  <c r="DF6" i="1"/>
  <c r="DF7" i="1"/>
  <c r="DF8" i="1"/>
  <c r="DF9" i="1"/>
  <c r="DF10" i="1"/>
  <c r="DF11" i="1"/>
  <c r="DF12" i="1"/>
  <c r="DF13" i="1"/>
  <c r="DF14" i="1"/>
  <c r="DF15" i="1"/>
  <c r="DF16" i="1"/>
  <c r="DF17" i="1"/>
  <c r="DF18" i="1"/>
  <c r="DF19" i="1"/>
  <c r="DF20" i="1"/>
  <c r="DF21" i="1"/>
  <c r="DF22" i="1"/>
  <c r="DF23" i="1"/>
  <c r="DF24" i="1"/>
  <c r="DF25" i="1"/>
  <c r="DF26" i="1"/>
  <c r="DF27" i="1"/>
  <c r="DF28" i="1"/>
  <c r="DF29" i="1"/>
  <c r="DF30" i="1"/>
  <c r="DF31" i="1"/>
  <c r="DF32" i="1"/>
  <c r="DF33" i="1"/>
  <c r="DF34" i="1"/>
  <c r="DF35" i="1"/>
  <c r="DF36" i="1"/>
  <c r="DF37" i="1"/>
  <c r="DF38" i="1"/>
  <c r="DF39" i="1"/>
  <c r="DF40" i="1"/>
  <c r="DF41" i="1"/>
  <c r="DF42" i="1"/>
  <c r="DF43" i="1"/>
  <c r="DF44" i="1"/>
  <c r="DF45" i="1"/>
  <c r="DF46" i="1"/>
  <c r="DF47" i="1"/>
  <c r="DF48" i="1"/>
  <c r="DF49" i="1"/>
  <c r="DF50" i="1"/>
  <c r="DF51" i="1"/>
  <c r="DF52" i="1"/>
  <c r="DF53" i="1"/>
  <c r="DF54" i="1"/>
  <c r="DF55" i="1"/>
  <c r="DF56" i="1"/>
  <c r="DF57" i="1"/>
  <c r="DF58" i="1"/>
  <c r="DF59" i="1"/>
  <c r="DF60" i="1"/>
  <c r="DF61" i="1"/>
  <c r="DF62" i="1"/>
  <c r="DF63" i="1"/>
  <c r="DF64" i="1"/>
  <c r="DF65" i="1"/>
  <c r="DF66" i="1"/>
  <c r="DF67" i="1"/>
  <c r="DF68" i="1"/>
  <c r="DF69" i="1"/>
  <c r="DF70" i="1"/>
  <c r="DF71" i="1"/>
  <c r="DF72" i="1"/>
  <c r="DF73" i="1"/>
  <c r="DF74" i="1"/>
  <c r="DF75" i="1"/>
  <c r="DF76" i="1"/>
  <c r="DF77" i="1"/>
  <c r="DF78" i="1"/>
  <c r="DF79" i="1"/>
  <c r="DF80" i="1"/>
  <c r="DF81" i="1"/>
  <c r="DF82" i="1"/>
  <c r="DF83" i="1"/>
  <c r="DF84" i="1"/>
  <c r="DF85" i="1"/>
  <c r="DF86" i="1"/>
  <c r="DF87" i="1"/>
  <c r="DF88" i="1"/>
  <c r="DF89" i="1"/>
  <c r="DF90" i="1"/>
  <c r="DF91" i="1"/>
  <c r="DF92" i="1"/>
  <c r="DF93" i="1"/>
  <c r="DF94" i="1"/>
  <c r="DF95" i="1"/>
  <c r="DF96" i="1"/>
  <c r="DF97" i="1"/>
  <c r="DF98" i="1"/>
  <c r="DF99" i="1"/>
  <c r="DF100" i="1"/>
  <c r="DF101" i="1"/>
  <c r="DF102" i="1"/>
  <c r="DF103" i="1"/>
  <c r="DF104" i="1"/>
  <c r="DF105" i="1"/>
  <c r="DF106" i="1"/>
  <c r="DF107" i="1"/>
  <c r="DF108" i="1"/>
  <c r="DF109" i="1"/>
  <c r="DF110" i="1"/>
  <c r="DF111" i="1"/>
  <c r="DF112" i="1"/>
  <c r="DF113" i="1"/>
  <c r="DF114" i="1"/>
  <c r="DF115" i="1"/>
  <c r="DF116" i="1"/>
  <c r="DF117" i="1"/>
  <c r="DF118" i="1"/>
  <c r="DF119" i="1"/>
  <c r="DF120" i="1"/>
  <c r="DF121" i="1"/>
  <c r="DF122" i="1"/>
  <c r="DF123" i="1"/>
  <c r="DF124" i="1"/>
  <c r="DF125" i="1"/>
  <c r="DF126" i="1"/>
  <c r="DF127" i="1"/>
  <c r="DF128" i="1"/>
  <c r="DF129" i="1"/>
  <c r="DF130" i="1"/>
  <c r="DF131" i="1"/>
  <c r="DF132" i="1"/>
  <c r="DF133" i="1"/>
  <c r="DF134" i="1"/>
  <c r="DF135" i="1"/>
  <c r="DF136" i="1"/>
  <c r="DF137" i="1"/>
  <c r="DF138" i="1"/>
  <c r="DF139" i="1"/>
  <c r="DF140" i="1"/>
  <c r="DF141" i="1"/>
  <c r="DF142" i="1"/>
  <c r="DF143" i="1"/>
  <c r="DF144" i="1"/>
  <c r="DF145" i="1"/>
  <c r="DF146" i="1"/>
  <c r="DF147" i="1"/>
  <c r="DF148" i="1"/>
  <c r="DF149" i="1"/>
  <c r="DF150" i="1"/>
  <c r="DF151" i="1"/>
  <c r="DF152" i="1"/>
  <c r="DF153" i="1"/>
  <c r="DF154" i="1"/>
  <c r="DF155" i="1"/>
  <c r="DF156" i="1"/>
  <c r="DF157" i="1"/>
  <c r="DF158" i="1"/>
  <c r="DF159" i="1"/>
  <c r="DF160" i="1"/>
  <c r="DF161" i="1"/>
  <c r="DF162" i="1"/>
  <c r="DF163" i="1"/>
  <c r="DF164" i="1"/>
  <c r="DF165" i="1"/>
  <c r="DF166" i="1"/>
  <c r="DF167" i="1"/>
  <c r="DF168" i="1"/>
  <c r="DF169" i="1"/>
  <c r="DF170" i="1"/>
  <c r="DF171" i="1"/>
  <c r="DF172" i="1"/>
  <c r="DF173" i="1"/>
  <c r="DF174" i="1"/>
  <c r="DF175" i="1"/>
  <c r="DF176" i="1"/>
  <c r="DF177" i="1"/>
  <c r="DF178" i="1"/>
  <c r="DF179" i="1"/>
  <c r="DF180" i="1"/>
  <c r="DF181" i="1"/>
  <c r="DF182" i="1"/>
  <c r="DF183" i="1"/>
  <c r="DF184" i="1"/>
  <c r="DF185" i="1"/>
  <c r="DF186" i="1"/>
  <c r="DF187" i="1"/>
  <c r="DF188" i="1"/>
  <c r="DF189" i="1"/>
  <c r="DF190" i="1"/>
  <c r="DF191" i="1"/>
  <c r="DF192" i="1"/>
  <c r="DF193" i="1"/>
  <c r="DF194" i="1"/>
  <c r="DF195" i="1"/>
  <c r="DF196" i="1"/>
  <c r="DF197" i="1"/>
  <c r="DF198" i="1"/>
  <c r="DF199" i="1"/>
  <c r="DF200" i="1"/>
  <c r="DF201" i="1"/>
  <c r="DF202" i="1"/>
  <c r="DF203" i="1"/>
  <c r="DF204" i="1"/>
  <c r="DF205" i="1"/>
  <c r="DF206" i="1"/>
  <c r="DF207" i="1"/>
  <c r="DF208" i="1"/>
  <c r="DF209" i="1"/>
  <c r="DF210" i="1"/>
  <c r="DF211" i="1"/>
  <c r="DF212" i="1"/>
  <c r="DF213" i="1"/>
  <c r="DF214" i="1"/>
  <c r="DF215" i="1"/>
  <c r="DF216" i="1"/>
  <c r="DF217" i="1"/>
  <c r="DF218" i="1"/>
  <c r="DF219" i="1"/>
  <c r="DF220" i="1"/>
  <c r="DF221" i="1"/>
  <c r="DF222" i="1"/>
  <c r="DF223" i="1"/>
  <c r="DF224" i="1"/>
  <c r="DF225" i="1"/>
  <c r="DF226" i="1"/>
  <c r="DF227" i="1"/>
  <c r="DF228" i="1"/>
  <c r="DF229" i="1"/>
  <c r="DF230" i="1"/>
  <c r="DF231" i="1"/>
  <c r="DF232" i="1"/>
  <c r="DF233" i="1"/>
  <c r="DF234" i="1"/>
  <c r="DF235" i="1"/>
  <c r="DF236" i="1"/>
  <c r="DF237" i="1"/>
  <c r="DF238" i="1"/>
  <c r="DF239" i="1"/>
  <c r="DF240" i="1"/>
  <c r="DF241" i="1"/>
  <c r="DF242" i="1"/>
  <c r="DF243" i="1"/>
  <c r="DF244" i="1"/>
  <c r="DF245" i="1"/>
  <c r="DF246" i="1"/>
  <c r="DF247" i="1"/>
  <c r="DF248" i="1"/>
  <c r="DF249" i="1"/>
  <c r="DF250" i="1"/>
  <c r="DF251" i="1"/>
  <c r="DF252" i="1"/>
  <c r="DF253" i="1"/>
  <c r="DF254" i="1"/>
  <c r="DF255" i="1"/>
  <c r="DF256" i="1"/>
  <c r="DF257" i="1"/>
  <c r="DF258" i="1"/>
  <c r="DF259" i="1"/>
  <c r="DF260" i="1"/>
  <c r="DF261" i="1"/>
  <c r="DF262" i="1"/>
  <c r="DF263" i="1"/>
  <c r="DF264" i="1"/>
  <c r="DF265" i="1"/>
  <c r="DF266" i="1"/>
  <c r="DF267" i="1"/>
  <c r="DF268" i="1"/>
  <c r="DF269" i="1"/>
  <c r="DF270" i="1"/>
  <c r="DF271" i="1"/>
  <c r="DF272" i="1"/>
  <c r="DF273" i="1"/>
  <c r="DF274" i="1"/>
  <c r="DF275" i="1"/>
  <c r="DF276" i="1"/>
  <c r="DF277" i="1"/>
  <c r="DF278" i="1"/>
  <c r="DF279" i="1"/>
  <c r="DF280" i="1"/>
  <c r="DF281" i="1"/>
  <c r="DF282" i="1"/>
  <c r="DF283" i="1"/>
  <c r="DF284" i="1"/>
  <c r="DF285" i="1"/>
  <c r="DF286" i="1"/>
  <c r="DF287" i="1"/>
  <c r="DF288" i="1"/>
  <c r="DF289" i="1"/>
  <c r="DF290" i="1"/>
  <c r="DF291" i="1"/>
  <c r="DF292" i="1"/>
  <c r="DF293" i="1"/>
  <c r="DF294" i="1"/>
  <c r="DF295" i="1"/>
  <c r="DF296" i="1"/>
  <c r="DF297" i="1"/>
  <c r="DF298" i="1"/>
  <c r="DF299" i="1"/>
  <c r="DF300" i="1"/>
  <c r="DF301" i="1"/>
  <c r="DF302" i="1"/>
  <c r="DF303" i="1"/>
  <c r="DF304" i="1"/>
  <c r="DF305" i="1"/>
  <c r="DF306" i="1"/>
  <c r="DF307" i="1"/>
  <c r="DF308" i="1"/>
  <c r="DF309" i="1"/>
  <c r="DF310" i="1"/>
  <c r="DF311" i="1"/>
  <c r="DF312" i="1"/>
  <c r="DF313" i="1"/>
  <c r="DF314" i="1"/>
  <c r="DF315" i="1"/>
  <c r="DF316" i="1"/>
  <c r="DF317" i="1"/>
  <c r="DF318" i="1"/>
  <c r="DF319" i="1"/>
  <c r="DF320" i="1"/>
  <c r="DF321" i="1"/>
  <c r="DF322" i="1"/>
  <c r="DF323" i="1"/>
  <c r="DF324" i="1"/>
  <c r="DF325" i="1"/>
  <c r="DF326" i="1"/>
  <c r="DF327" i="1"/>
  <c r="DF328" i="1"/>
  <c r="DF329" i="1"/>
  <c r="DF330" i="1"/>
  <c r="DF331" i="1"/>
  <c r="DF332" i="1"/>
  <c r="DF333" i="1"/>
  <c r="DF334" i="1"/>
  <c r="DF335" i="1"/>
  <c r="DF336" i="1"/>
  <c r="DF337" i="1"/>
  <c r="DF338" i="1"/>
  <c r="DF339" i="1"/>
  <c r="DF340" i="1"/>
  <c r="DF341" i="1"/>
  <c r="DF342" i="1"/>
  <c r="DF343" i="1"/>
  <c r="DF344" i="1"/>
  <c r="DF345" i="1"/>
  <c r="DF346" i="1"/>
  <c r="DF347" i="1"/>
  <c r="DF348" i="1"/>
  <c r="DF349" i="1"/>
  <c r="DF350" i="1"/>
  <c r="DF351" i="1"/>
  <c r="DF352" i="1"/>
  <c r="DF353" i="1"/>
  <c r="DF354" i="1"/>
  <c r="DF355" i="1"/>
  <c r="DF356" i="1"/>
  <c r="DF357" i="1"/>
  <c r="DF358" i="1"/>
  <c r="DF359" i="1"/>
  <c r="DF360" i="1"/>
  <c r="DF361" i="1"/>
  <c r="DF362" i="1"/>
  <c r="DF363" i="1"/>
  <c r="DF364" i="1"/>
  <c r="DF365" i="1"/>
  <c r="DF366" i="1"/>
  <c r="DF367" i="1"/>
  <c r="DF368" i="1"/>
  <c r="DF369" i="1"/>
  <c r="DF370" i="1"/>
  <c r="DF371" i="1"/>
  <c r="DF372" i="1"/>
  <c r="DF373" i="1"/>
  <c r="DF374" i="1"/>
  <c r="DF375" i="1"/>
  <c r="DF376" i="1"/>
  <c r="DF377" i="1"/>
  <c r="DF378" i="1"/>
  <c r="DF379" i="1"/>
  <c r="DF380" i="1"/>
  <c r="DF381" i="1"/>
  <c r="DF382" i="1"/>
  <c r="DF383" i="1"/>
  <c r="DF384" i="1"/>
  <c r="DF385" i="1"/>
  <c r="DF386" i="1"/>
  <c r="DF387" i="1"/>
  <c r="DF388" i="1"/>
  <c r="DF389" i="1"/>
  <c r="DF390" i="1"/>
  <c r="DF391" i="1"/>
  <c r="DF392" i="1"/>
  <c r="DF393" i="1"/>
  <c r="DF394" i="1"/>
  <c r="DF395" i="1"/>
  <c r="DF396" i="1"/>
  <c r="DF397" i="1"/>
  <c r="DF398" i="1"/>
  <c r="DF399" i="1"/>
  <c r="DF400" i="1"/>
  <c r="DF401" i="1"/>
  <c r="DF402" i="1"/>
  <c r="DF403" i="1"/>
  <c r="DF404" i="1"/>
  <c r="DF405" i="1"/>
  <c r="DF406" i="1"/>
  <c r="DF407" i="1"/>
  <c r="DF408" i="1"/>
  <c r="DF409" i="1"/>
  <c r="DF410" i="1"/>
  <c r="DF411" i="1"/>
  <c r="DF412" i="1"/>
  <c r="DF413" i="1"/>
  <c r="DF414" i="1"/>
  <c r="DF415" i="1"/>
  <c r="DF416" i="1"/>
  <c r="DF417" i="1"/>
  <c r="DF418" i="1"/>
  <c r="DF419" i="1"/>
  <c r="DF420" i="1"/>
  <c r="DF421" i="1"/>
  <c r="DF422" i="1"/>
  <c r="DF423" i="1"/>
  <c r="DF424" i="1"/>
  <c r="DF425" i="1"/>
  <c r="DF426" i="1"/>
  <c r="DF427" i="1"/>
  <c r="DF428" i="1"/>
  <c r="DF429" i="1"/>
  <c r="DF430" i="1"/>
  <c r="DF431" i="1"/>
  <c r="DF432" i="1"/>
  <c r="DF433" i="1"/>
  <c r="DF434" i="1"/>
  <c r="DF435" i="1"/>
  <c r="DF436" i="1"/>
  <c r="DF437" i="1"/>
  <c r="DF438" i="1"/>
  <c r="DF439" i="1"/>
  <c r="DF440" i="1"/>
  <c r="DF441" i="1"/>
  <c r="DF442" i="1"/>
  <c r="DF443" i="1"/>
  <c r="DF444" i="1"/>
  <c r="DF445" i="1"/>
  <c r="DF446" i="1"/>
  <c r="DF447" i="1"/>
  <c r="DF448" i="1"/>
  <c r="DF449" i="1"/>
  <c r="DF450" i="1"/>
  <c r="DF451" i="1"/>
  <c r="DF452" i="1"/>
  <c r="DF453" i="1"/>
  <c r="DF454" i="1"/>
  <c r="DF455" i="1"/>
  <c r="DF456" i="1"/>
  <c r="DF457" i="1"/>
  <c r="DF458" i="1"/>
  <c r="DF459" i="1"/>
  <c r="DF460" i="1"/>
  <c r="DF461" i="1"/>
  <c r="DF462" i="1"/>
  <c r="DF463" i="1"/>
  <c r="DF464" i="1"/>
  <c r="DF465" i="1"/>
  <c r="DF466" i="1"/>
  <c r="DF467" i="1"/>
  <c r="DF468" i="1"/>
  <c r="DF469" i="1"/>
  <c r="DF470" i="1"/>
  <c r="DF471" i="1"/>
  <c r="DF472" i="1"/>
  <c r="DF473" i="1"/>
  <c r="DF474" i="1"/>
  <c r="DF475" i="1"/>
  <c r="DF476" i="1"/>
  <c r="DF477" i="1"/>
  <c r="DF478" i="1"/>
  <c r="DF479" i="1"/>
  <c r="DF480" i="1"/>
  <c r="DF481" i="1"/>
  <c r="DF482" i="1"/>
  <c r="DF483" i="1"/>
  <c r="DF484" i="1"/>
  <c r="DF485" i="1"/>
  <c r="DF486" i="1"/>
  <c r="DF487" i="1"/>
  <c r="DF488" i="1"/>
  <c r="DF489" i="1"/>
  <c r="DF490" i="1"/>
  <c r="DF491" i="1"/>
  <c r="DF492" i="1"/>
  <c r="DF493" i="1"/>
  <c r="DF494" i="1"/>
  <c r="DF495" i="1"/>
  <c r="DF496" i="1"/>
  <c r="DF497" i="1"/>
  <c r="DF498" i="1"/>
  <c r="DF499" i="1"/>
  <c r="DF500" i="1"/>
  <c r="DF501" i="1"/>
  <c r="DF502" i="1"/>
  <c r="DF503" i="1"/>
  <c r="DF504" i="1"/>
  <c r="DF505" i="1"/>
  <c r="DF506" i="1"/>
  <c r="DF507" i="1"/>
  <c r="DF508" i="1"/>
  <c r="DF509" i="1"/>
  <c r="DF510" i="1"/>
  <c r="DF511" i="1"/>
  <c r="DF512" i="1"/>
  <c r="DF513" i="1"/>
  <c r="DF514" i="1"/>
  <c r="DF515" i="1"/>
  <c r="DF516" i="1"/>
  <c r="DF517" i="1"/>
  <c r="DF518" i="1"/>
  <c r="DF519" i="1"/>
  <c r="DF520" i="1"/>
  <c r="DF521" i="1"/>
  <c r="DF522" i="1"/>
  <c r="DF523" i="1"/>
  <c r="DF524" i="1"/>
  <c r="DF525" i="1"/>
  <c r="DF526" i="1"/>
  <c r="DF527" i="1"/>
  <c r="DF528" i="1"/>
  <c r="DF529" i="1"/>
  <c r="DF530" i="1"/>
  <c r="DF531" i="1"/>
  <c r="DF532" i="1"/>
  <c r="DF533" i="1"/>
  <c r="DF534" i="1"/>
  <c r="DF535" i="1"/>
  <c r="DF536" i="1"/>
  <c r="DF537" i="1"/>
  <c r="DF538" i="1"/>
  <c r="DF539" i="1"/>
  <c r="DF540" i="1"/>
  <c r="DF541" i="1"/>
  <c r="DF542" i="1"/>
  <c r="DF543" i="1"/>
  <c r="DF544" i="1"/>
  <c r="DF545" i="1"/>
  <c r="DF546" i="1"/>
  <c r="DF547" i="1"/>
  <c r="DF548" i="1"/>
  <c r="DF549" i="1"/>
  <c r="DF550" i="1"/>
  <c r="DF551" i="1"/>
  <c r="DF552" i="1"/>
  <c r="DF553" i="1"/>
  <c r="DF554" i="1"/>
  <c r="DF555" i="1"/>
  <c r="DF556" i="1"/>
  <c r="DF557" i="1"/>
  <c r="DF558" i="1"/>
  <c r="DF559" i="1"/>
  <c r="DF560" i="1"/>
  <c r="DF561" i="1"/>
  <c r="DF562" i="1"/>
  <c r="DF563" i="1"/>
  <c r="DF564" i="1"/>
  <c r="DF565" i="1"/>
  <c r="DF566" i="1"/>
  <c r="DF567" i="1"/>
  <c r="DF568" i="1"/>
  <c r="DF569" i="1"/>
  <c r="DF570" i="1"/>
  <c r="DF571" i="1"/>
  <c r="DF572" i="1"/>
  <c r="DF573" i="1"/>
  <c r="DF574" i="1"/>
  <c r="DF575" i="1"/>
  <c r="DF576" i="1"/>
  <c r="DF577" i="1"/>
  <c r="DF578" i="1"/>
  <c r="DF579" i="1"/>
  <c r="DF580" i="1"/>
  <c r="DF581" i="1"/>
  <c r="DF582" i="1"/>
  <c r="DF583" i="1"/>
  <c r="DF584" i="1"/>
  <c r="DF585" i="1"/>
  <c r="DF586" i="1"/>
  <c r="DF587" i="1"/>
  <c r="DF588" i="1"/>
  <c r="DF589" i="1"/>
  <c r="DF590" i="1"/>
  <c r="DF591" i="1"/>
  <c r="DF592" i="1"/>
  <c r="DF593" i="1"/>
  <c r="DF594" i="1"/>
  <c r="DF595" i="1"/>
  <c r="DF596" i="1"/>
  <c r="DF597" i="1"/>
  <c r="DF598" i="1"/>
  <c r="DF599" i="1"/>
  <c r="DF600" i="1"/>
  <c r="DF601" i="1"/>
  <c r="DF602" i="1"/>
  <c r="DF603" i="1"/>
  <c r="DF604" i="1"/>
  <c r="DF605" i="1"/>
  <c r="DF606" i="1"/>
  <c r="DF607" i="1"/>
  <c r="DF608" i="1"/>
  <c r="DF609" i="1"/>
  <c r="DF610" i="1"/>
  <c r="DF611" i="1"/>
  <c r="DF612" i="1"/>
  <c r="DF613" i="1"/>
  <c r="DF614" i="1"/>
  <c r="DF615" i="1"/>
  <c r="DF616" i="1"/>
  <c r="DF617" i="1"/>
  <c r="DF618" i="1"/>
  <c r="DF619" i="1"/>
  <c r="DF620" i="1"/>
  <c r="DF621" i="1"/>
  <c r="DF622" i="1"/>
  <c r="DF623" i="1"/>
  <c r="DF624" i="1"/>
  <c r="DF625" i="1"/>
  <c r="DF626" i="1"/>
  <c r="DF627" i="1"/>
  <c r="DF628" i="1"/>
  <c r="DF629" i="1"/>
  <c r="DF630" i="1"/>
  <c r="DF631" i="1"/>
  <c r="DF632" i="1"/>
  <c r="DF633" i="1"/>
  <c r="DF634" i="1"/>
  <c r="DF635" i="1"/>
  <c r="DF636" i="1"/>
  <c r="DF637" i="1"/>
  <c r="DF638" i="1"/>
  <c r="DF639" i="1"/>
  <c r="DF640" i="1"/>
  <c r="DF641" i="1"/>
  <c r="DF642" i="1"/>
  <c r="DF643" i="1"/>
  <c r="DF644" i="1"/>
  <c r="DF645" i="1"/>
  <c r="DF646" i="1"/>
  <c r="DF647" i="1"/>
  <c r="DF648" i="1"/>
  <c r="DF649" i="1"/>
  <c r="DF650" i="1"/>
  <c r="DF651" i="1"/>
  <c r="DF652" i="1"/>
  <c r="DF653" i="1"/>
  <c r="DF654" i="1"/>
  <c r="DF655" i="1"/>
  <c r="DF656" i="1"/>
  <c r="DF657" i="1"/>
  <c r="DF658" i="1"/>
  <c r="DF659" i="1"/>
  <c r="DF660" i="1"/>
  <c r="DF661" i="1"/>
  <c r="DF662" i="1"/>
  <c r="DF663" i="1"/>
  <c r="DF664" i="1"/>
  <c r="DF665" i="1"/>
  <c r="DF666" i="1"/>
  <c r="DF667" i="1"/>
  <c r="DF668" i="1"/>
  <c r="DF669" i="1"/>
  <c r="DF670" i="1"/>
  <c r="DF671" i="1"/>
  <c r="DF672" i="1"/>
  <c r="DF673" i="1"/>
  <c r="DF674" i="1"/>
  <c r="DF675" i="1"/>
  <c r="DF676" i="1"/>
  <c r="DF677" i="1"/>
  <c r="DF678" i="1"/>
  <c r="DF679" i="1"/>
  <c r="DF680" i="1"/>
  <c r="DF681" i="1"/>
  <c r="DF682" i="1"/>
  <c r="DF683" i="1"/>
  <c r="DF684" i="1"/>
  <c r="DF685" i="1"/>
  <c r="DF686" i="1"/>
  <c r="DF687" i="1"/>
  <c r="DF688" i="1"/>
  <c r="DF689" i="1"/>
  <c r="DF690" i="1"/>
  <c r="DF691" i="1"/>
  <c r="DF692" i="1"/>
  <c r="DF693" i="1"/>
  <c r="DF694" i="1"/>
  <c r="DF695" i="1"/>
  <c r="DF696" i="1"/>
  <c r="DF697" i="1"/>
  <c r="DF698" i="1"/>
  <c r="DF699" i="1"/>
  <c r="DF700" i="1"/>
  <c r="DF701" i="1"/>
  <c r="DF702" i="1"/>
  <c r="DF703" i="1"/>
  <c r="DF704" i="1"/>
  <c r="DF705" i="1"/>
  <c r="DF706" i="1"/>
  <c r="DF707" i="1"/>
  <c r="DF708" i="1"/>
  <c r="DF709" i="1"/>
  <c r="DF710" i="1"/>
  <c r="DF711" i="1"/>
  <c r="DF712" i="1"/>
  <c r="DF713" i="1"/>
  <c r="DF714" i="1"/>
  <c r="DF715" i="1"/>
  <c r="DF716" i="1"/>
  <c r="DF717" i="1"/>
  <c r="DF718" i="1"/>
  <c r="DF719" i="1"/>
  <c r="DF720" i="1"/>
  <c r="DF721" i="1"/>
  <c r="DF722" i="1"/>
  <c r="DF723" i="1"/>
  <c r="DF724" i="1"/>
  <c r="DF725" i="1"/>
  <c r="DF726" i="1"/>
  <c r="DF727" i="1"/>
  <c r="DF728" i="1"/>
  <c r="DF729" i="1"/>
  <c r="DF730" i="1"/>
  <c r="DF731" i="1"/>
  <c r="DF732" i="1"/>
  <c r="DF733" i="1"/>
  <c r="DF734" i="1"/>
  <c r="DF735" i="1"/>
  <c r="DF736" i="1"/>
  <c r="DF737" i="1"/>
  <c r="DF738" i="1"/>
  <c r="DF739" i="1"/>
  <c r="DF740" i="1"/>
  <c r="DF741" i="1"/>
  <c r="DF742" i="1"/>
  <c r="DF743" i="1"/>
  <c r="DF744" i="1"/>
  <c r="DF745" i="1"/>
  <c r="DF746" i="1"/>
  <c r="DF747" i="1"/>
  <c r="DF748" i="1"/>
  <c r="DF749" i="1"/>
  <c r="DF750" i="1"/>
  <c r="DF751" i="1"/>
  <c r="DF752" i="1"/>
  <c r="DF753" i="1"/>
  <c r="DF754" i="1"/>
  <c r="DF755" i="1"/>
  <c r="DF756" i="1"/>
  <c r="DF757" i="1"/>
  <c r="DF758" i="1"/>
  <c r="DF759" i="1"/>
  <c r="DF760" i="1"/>
  <c r="DF761" i="1"/>
  <c r="DF762" i="1"/>
  <c r="DF763" i="1"/>
  <c r="DF764" i="1"/>
  <c r="DF765" i="1"/>
  <c r="DF766" i="1"/>
  <c r="DF767" i="1"/>
  <c r="DF768" i="1"/>
  <c r="DF769" i="1"/>
  <c r="DF770" i="1"/>
  <c r="DF771" i="1"/>
  <c r="DF772" i="1"/>
  <c r="DF773" i="1"/>
  <c r="DF774" i="1"/>
  <c r="DF775" i="1"/>
  <c r="DF776" i="1"/>
  <c r="DF777" i="1"/>
  <c r="DF778" i="1"/>
  <c r="DF779" i="1"/>
  <c r="DF780" i="1"/>
  <c r="DF781" i="1"/>
  <c r="DF782" i="1"/>
  <c r="DF783" i="1"/>
  <c r="DF784" i="1"/>
  <c r="DF785" i="1"/>
  <c r="DF786" i="1"/>
  <c r="DF787" i="1"/>
  <c r="DF788" i="1"/>
  <c r="DF789" i="1"/>
  <c r="DF790" i="1"/>
  <c r="DF791" i="1"/>
  <c r="DF792" i="1"/>
  <c r="DF793" i="1"/>
  <c r="DF794" i="1"/>
  <c r="DF795" i="1"/>
  <c r="DF796" i="1"/>
  <c r="DF797" i="1"/>
  <c r="DF798" i="1"/>
  <c r="DF799" i="1"/>
  <c r="DF800" i="1"/>
  <c r="DF801" i="1"/>
  <c r="DF802" i="1"/>
  <c r="DF803" i="1"/>
  <c r="DF804" i="1"/>
  <c r="DF805" i="1"/>
  <c r="DF806" i="1"/>
  <c r="DF807" i="1"/>
  <c r="DF808" i="1"/>
  <c r="DF809" i="1"/>
  <c r="DF810" i="1"/>
  <c r="DF811" i="1"/>
  <c r="DF812" i="1"/>
  <c r="DF813" i="1"/>
  <c r="DF814" i="1"/>
  <c r="DF815" i="1"/>
  <c r="DF816" i="1"/>
  <c r="DF817" i="1"/>
  <c r="DF818" i="1"/>
  <c r="DF819" i="1"/>
  <c r="DF820" i="1"/>
  <c r="DF821" i="1"/>
  <c r="DF822" i="1"/>
  <c r="DF823" i="1"/>
  <c r="DF824" i="1"/>
  <c r="DF825" i="1"/>
  <c r="DF826" i="1"/>
  <c r="DF827" i="1"/>
  <c r="DF828" i="1"/>
  <c r="DF829" i="1"/>
  <c r="DF830" i="1"/>
  <c r="DF831" i="1"/>
  <c r="DF832" i="1"/>
  <c r="DF833" i="1"/>
  <c r="DF834" i="1"/>
  <c r="DF835" i="1"/>
  <c r="DF836" i="1"/>
  <c r="DF837" i="1"/>
  <c r="DF838" i="1"/>
  <c r="DF839" i="1"/>
  <c r="DF840" i="1"/>
  <c r="DF841" i="1"/>
  <c r="DF842" i="1"/>
  <c r="DF843" i="1"/>
  <c r="DF844" i="1"/>
  <c r="DF845" i="1"/>
  <c r="DF846" i="1"/>
  <c r="DF847" i="1"/>
  <c r="DF848" i="1"/>
  <c r="DF849" i="1"/>
  <c r="DF850" i="1"/>
  <c r="DF851" i="1"/>
  <c r="DF852" i="1"/>
  <c r="DF853" i="1"/>
  <c r="DF854" i="1"/>
  <c r="DF855" i="1"/>
  <c r="DF856" i="1"/>
  <c r="DF857" i="1"/>
  <c r="DF858" i="1"/>
  <c r="DF859" i="1"/>
  <c r="DF860" i="1"/>
  <c r="DF861" i="1"/>
  <c r="DF862" i="1"/>
  <c r="DF863" i="1"/>
  <c r="DF864" i="1"/>
  <c r="DF865" i="1"/>
  <c r="DF866" i="1"/>
  <c r="DF867" i="1"/>
  <c r="DF868" i="1"/>
  <c r="DF869" i="1"/>
  <c r="DF870" i="1"/>
  <c r="DF871" i="1"/>
  <c r="DF872" i="1"/>
  <c r="DF873" i="1"/>
  <c r="DF874" i="1"/>
  <c r="DF875" i="1"/>
  <c r="DF876" i="1"/>
  <c r="DF877" i="1"/>
  <c r="DF878" i="1"/>
  <c r="DF879" i="1"/>
  <c r="DF880" i="1"/>
  <c r="DF881" i="1"/>
  <c r="DF882" i="1"/>
  <c r="DF883" i="1"/>
  <c r="DF884" i="1"/>
  <c r="DF885" i="1"/>
  <c r="DF886" i="1"/>
  <c r="DF887" i="1"/>
  <c r="DF888" i="1"/>
  <c r="DF889" i="1"/>
  <c r="DF890" i="1"/>
  <c r="DF891" i="1"/>
  <c r="DF892" i="1"/>
  <c r="DF893" i="1"/>
  <c r="DF894" i="1"/>
  <c r="DF895" i="1"/>
  <c r="DF896" i="1"/>
  <c r="DF897" i="1"/>
  <c r="DF898" i="1"/>
  <c r="DF899" i="1"/>
  <c r="DF900" i="1"/>
  <c r="DF901" i="1"/>
  <c r="DF902" i="1"/>
  <c r="DF903" i="1"/>
  <c r="DF904" i="1"/>
  <c r="DF905" i="1"/>
  <c r="DF906" i="1"/>
  <c r="DF907" i="1"/>
  <c r="DF908" i="1"/>
  <c r="DF909" i="1"/>
  <c r="DF910" i="1"/>
  <c r="DF911" i="1"/>
  <c r="DF912" i="1"/>
  <c r="DF913" i="1"/>
  <c r="DF914" i="1"/>
  <c r="DF915" i="1"/>
  <c r="DF916" i="1"/>
  <c r="DF917" i="1"/>
  <c r="DF918" i="1"/>
  <c r="DF919" i="1"/>
  <c r="DF920" i="1"/>
  <c r="DF921" i="1"/>
  <c r="DF922" i="1"/>
  <c r="DF923" i="1"/>
  <c r="DF924" i="1"/>
  <c r="DF925" i="1"/>
  <c r="DF926" i="1"/>
  <c r="DF927" i="1"/>
  <c r="DF928" i="1"/>
  <c r="DF929" i="1"/>
  <c r="DF930" i="1"/>
  <c r="DF931" i="1"/>
  <c r="DF932" i="1"/>
  <c r="DF933" i="1"/>
  <c r="DF934" i="1"/>
  <c r="DF935" i="1"/>
  <c r="DF936" i="1"/>
  <c r="DF937" i="1"/>
  <c r="DF938" i="1"/>
  <c r="DF939" i="1"/>
  <c r="DF940" i="1"/>
  <c r="DF941" i="1"/>
  <c r="DF942" i="1"/>
  <c r="DF943" i="1"/>
  <c r="DF944" i="1"/>
  <c r="DF945" i="1"/>
  <c r="DF946" i="1"/>
  <c r="DF947" i="1"/>
  <c r="DF948" i="1"/>
  <c r="DF949" i="1"/>
  <c r="DF950" i="1"/>
  <c r="DF951" i="1"/>
  <c r="DF952" i="1"/>
  <c r="DF953" i="1"/>
  <c r="DF954" i="1"/>
  <c r="DF955" i="1"/>
  <c r="DF956" i="1"/>
  <c r="DF957" i="1"/>
  <c r="DF958" i="1"/>
  <c r="DF959" i="1"/>
  <c r="DF960" i="1"/>
  <c r="DF961" i="1"/>
  <c r="DF962" i="1"/>
  <c r="DF963" i="1"/>
  <c r="DF964" i="1"/>
  <c r="DF965" i="1"/>
  <c r="DF966" i="1"/>
  <c r="DF967" i="1"/>
  <c r="DF968" i="1"/>
  <c r="DF969" i="1"/>
  <c r="DF970" i="1"/>
  <c r="DF971" i="1"/>
  <c r="DF972" i="1"/>
  <c r="DF973" i="1"/>
  <c r="DF974" i="1"/>
  <c r="DF975" i="1"/>
  <c r="DF976" i="1"/>
  <c r="DF977" i="1"/>
  <c r="DF978" i="1"/>
  <c r="DF979" i="1"/>
  <c r="DF980" i="1"/>
  <c r="DF981" i="1"/>
  <c r="DF982" i="1"/>
  <c r="DF983" i="1"/>
  <c r="DF984" i="1"/>
  <c r="DF985" i="1"/>
  <c r="DF986" i="1"/>
  <c r="DF987" i="1"/>
  <c r="DF988" i="1"/>
  <c r="DF989" i="1"/>
  <c r="DF990" i="1"/>
  <c r="DF991" i="1"/>
  <c r="DF992" i="1"/>
  <c r="DF993" i="1"/>
  <c r="DF994" i="1"/>
  <c r="DF995" i="1"/>
  <c r="DF996" i="1"/>
  <c r="DF997" i="1"/>
  <c r="DF998" i="1"/>
  <c r="DF999" i="1"/>
  <c r="DF1000" i="1"/>
  <c r="DF1001" i="1"/>
  <c r="DF1002" i="1"/>
  <c r="DF1003" i="1"/>
  <c r="DF1004" i="1"/>
  <c r="DF1005" i="1"/>
  <c r="DC6" i="1"/>
  <c r="DC7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79" i="1"/>
  <c r="DC80" i="1"/>
  <c r="DC81" i="1"/>
  <c r="DC82" i="1"/>
  <c r="DC83" i="1"/>
  <c r="DC84" i="1"/>
  <c r="DC85" i="1"/>
  <c r="DC86" i="1"/>
  <c r="DC87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C104" i="1"/>
  <c r="DC105" i="1"/>
  <c r="DC106" i="1"/>
  <c r="DC107" i="1"/>
  <c r="DC108" i="1"/>
  <c r="DC109" i="1"/>
  <c r="DC110" i="1"/>
  <c r="DC111" i="1"/>
  <c r="DC112" i="1"/>
  <c r="DC113" i="1"/>
  <c r="DC114" i="1"/>
  <c r="DC115" i="1"/>
  <c r="DC116" i="1"/>
  <c r="DC117" i="1"/>
  <c r="DC118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45" i="1"/>
  <c r="DC146" i="1"/>
  <c r="DC147" i="1"/>
  <c r="DC148" i="1"/>
  <c r="DC149" i="1"/>
  <c r="DC150" i="1"/>
  <c r="DC151" i="1"/>
  <c r="DC152" i="1"/>
  <c r="DC153" i="1"/>
  <c r="DC154" i="1"/>
  <c r="DC155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8" i="1"/>
  <c r="DC179" i="1"/>
  <c r="DC180" i="1"/>
  <c r="DC181" i="1"/>
  <c r="DC182" i="1"/>
  <c r="DC183" i="1"/>
  <c r="DC184" i="1"/>
  <c r="DC185" i="1"/>
  <c r="DC186" i="1"/>
  <c r="DC187" i="1"/>
  <c r="DC188" i="1"/>
  <c r="DC189" i="1"/>
  <c r="DC190" i="1"/>
  <c r="DC191" i="1"/>
  <c r="DC192" i="1"/>
  <c r="DC193" i="1"/>
  <c r="DC194" i="1"/>
  <c r="DC195" i="1"/>
  <c r="DC196" i="1"/>
  <c r="DC197" i="1"/>
  <c r="DC198" i="1"/>
  <c r="DC199" i="1"/>
  <c r="DC200" i="1"/>
  <c r="DC201" i="1"/>
  <c r="DC202" i="1"/>
  <c r="DC203" i="1"/>
  <c r="DC204" i="1"/>
  <c r="DC205" i="1"/>
  <c r="DC206" i="1"/>
  <c r="DC207" i="1"/>
  <c r="DC208" i="1"/>
  <c r="DC209" i="1"/>
  <c r="DC210" i="1"/>
  <c r="DC211" i="1"/>
  <c r="DC212" i="1"/>
  <c r="DC213" i="1"/>
  <c r="DC214" i="1"/>
  <c r="DC215" i="1"/>
  <c r="DC216" i="1"/>
  <c r="DC217" i="1"/>
  <c r="DC218" i="1"/>
  <c r="DC219" i="1"/>
  <c r="DC220" i="1"/>
  <c r="DC221" i="1"/>
  <c r="DC222" i="1"/>
  <c r="DC223" i="1"/>
  <c r="DC224" i="1"/>
  <c r="DC225" i="1"/>
  <c r="DC226" i="1"/>
  <c r="DC227" i="1"/>
  <c r="DC228" i="1"/>
  <c r="DC229" i="1"/>
  <c r="DC230" i="1"/>
  <c r="DC231" i="1"/>
  <c r="DC232" i="1"/>
  <c r="DC233" i="1"/>
  <c r="DC234" i="1"/>
  <c r="DC235" i="1"/>
  <c r="DC236" i="1"/>
  <c r="DC237" i="1"/>
  <c r="DC238" i="1"/>
  <c r="DC239" i="1"/>
  <c r="DC240" i="1"/>
  <c r="DC241" i="1"/>
  <c r="DC242" i="1"/>
  <c r="DC243" i="1"/>
  <c r="DC244" i="1"/>
  <c r="DC245" i="1"/>
  <c r="DC246" i="1"/>
  <c r="DC247" i="1"/>
  <c r="DC248" i="1"/>
  <c r="DC249" i="1"/>
  <c r="DC250" i="1"/>
  <c r="DC251" i="1"/>
  <c r="DC252" i="1"/>
  <c r="DC253" i="1"/>
  <c r="DC254" i="1"/>
  <c r="DC255" i="1"/>
  <c r="DC256" i="1"/>
  <c r="DC257" i="1"/>
  <c r="DC258" i="1"/>
  <c r="DC259" i="1"/>
  <c r="DC260" i="1"/>
  <c r="DC261" i="1"/>
  <c r="DC262" i="1"/>
  <c r="DC263" i="1"/>
  <c r="DC264" i="1"/>
  <c r="DC265" i="1"/>
  <c r="DC266" i="1"/>
  <c r="DC267" i="1"/>
  <c r="DC268" i="1"/>
  <c r="DC269" i="1"/>
  <c r="DC270" i="1"/>
  <c r="DC271" i="1"/>
  <c r="DC272" i="1"/>
  <c r="DC273" i="1"/>
  <c r="DC274" i="1"/>
  <c r="DC275" i="1"/>
  <c r="DC276" i="1"/>
  <c r="DC277" i="1"/>
  <c r="DC278" i="1"/>
  <c r="DC279" i="1"/>
  <c r="DC280" i="1"/>
  <c r="DC281" i="1"/>
  <c r="DC282" i="1"/>
  <c r="DC283" i="1"/>
  <c r="DC284" i="1"/>
  <c r="DC285" i="1"/>
  <c r="DC286" i="1"/>
  <c r="DC287" i="1"/>
  <c r="DC288" i="1"/>
  <c r="DC289" i="1"/>
  <c r="DC290" i="1"/>
  <c r="DC291" i="1"/>
  <c r="DC292" i="1"/>
  <c r="DC293" i="1"/>
  <c r="DC294" i="1"/>
  <c r="DC295" i="1"/>
  <c r="DC296" i="1"/>
  <c r="DC297" i="1"/>
  <c r="DC298" i="1"/>
  <c r="DC299" i="1"/>
  <c r="DC300" i="1"/>
  <c r="DC301" i="1"/>
  <c r="DC302" i="1"/>
  <c r="DC303" i="1"/>
  <c r="DC304" i="1"/>
  <c r="DC305" i="1"/>
  <c r="DC306" i="1"/>
  <c r="DC307" i="1"/>
  <c r="DC308" i="1"/>
  <c r="DC309" i="1"/>
  <c r="DC310" i="1"/>
  <c r="DC311" i="1"/>
  <c r="DC312" i="1"/>
  <c r="DC313" i="1"/>
  <c r="DC314" i="1"/>
  <c r="DC315" i="1"/>
  <c r="DC316" i="1"/>
  <c r="DC317" i="1"/>
  <c r="DC318" i="1"/>
  <c r="DC319" i="1"/>
  <c r="DC320" i="1"/>
  <c r="DC321" i="1"/>
  <c r="DC322" i="1"/>
  <c r="DC323" i="1"/>
  <c r="DC324" i="1"/>
  <c r="DC325" i="1"/>
  <c r="DC326" i="1"/>
  <c r="DC327" i="1"/>
  <c r="DC328" i="1"/>
  <c r="DC329" i="1"/>
  <c r="DC330" i="1"/>
  <c r="DC331" i="1"/>
  <c r="DC332" i="1"/>
  <c r="DC333" i="1"/>
  <c r="DC334" i="1"/>
  <c r="DC335" i="1"/>
  <c r="DC336" i="1"/>
  <c r="DC337" i="1"/>
  <c r="DC338" i="1"/>
  <c r="DC339" i="1"/>
  <c r="DC340" i="1"/>
  <c r="DC341" i="1"/>
  <c r="DC342" i="1"/>
  <c r="DC343" i="1"/>
  <c r="DC344" i="1"/>
  <c r="DC345" i="1"/>
  <c r="DC346" i="1"/>
  <c r="DC347" i="1"/>
  <c r="DC348" i="1"/>
  <c r="DC349" i="1"/>
  <c r="DC350" i="1"/>
  <c r="DC351" i="1"/>
  <c r="DC352" i="1"/>
  <c r="DC353" i="1"/>
  <c r="DC354" i="1"/>
  <c r="DC355" i="1"/>
  <c r="DC356" i="1"/>
  <c r="DC357" i="1"/>
  <c r="DC358" i="1"/>
  <c r="DC359" i="1"/>
  <c r="DC360" i="1"/>
  <c r="DC361" i="1"/>
  <c r="DC362" i="1"/>
  <c r="DC363" i="1"/>
  <c r="DC364" i="1"/>
  <c r="DC365" i="1"/>
  <c r="DC366" i="1"/>
  <c r="DC367" i="1"/>
  <c r="DC368" i="1"/>
  <c r="DC369" i="1"/>
  <c r="DC370" i="1"/>
  <c r="DC371" i="1"/>
  <c r="DC372" i="1"/>
  <c r="DC373" i="1"/>
  <c r="DC374" i="1"/>
  <c r="DC375" i="1"/>
  <c r="DC376" i="1"/>
  <c r="DC377" i="1"/>
  <c r="DC378" i="1"/>
  <c r="DC379" i="1"/>
  <c r="DC380" i="1"/>
  <c r="DC381" i="1"/>
  <c r="DC382" i="1"/>
  <c r="DC383" i="1"/>
  <c r="DC384" i="1"/>
  <c r="DC385" i="1"/>
  <c r="DC386" i="1"/>
  <c r="DC387" i="1"/>
  <c r="DC388" i="1"/>
  <c r="DC389" i="1"/>
  <c r="DC390" i="1"/>
  <c r="DC391" i="1"/>
  <c r="DC392" i="1"/>
  <c r="DC393" i="1"/>
  <c r="DC394" i="1"/>
  <c r="DC395" i="1"/>
  <c r="DC396" i="1"/>
  <c r="DC397" i="1"/>
  <c r="DC398" i="1"/>
  <c r="DC399" i="1"/>
  <c r="DC400" i="1"/>
  <c r="DC401" i="1"/>
  <c r="DC402" i="1"/>
  <c r="DC403" i="1"/>
  <c r="DC404" i="1"/>
  <c r="DC405" i="1"/>
  <c r="DC406" i="1"/>
  <c r="DC407" i="1"/>
  <c r="DC408" i="1"/>
  <c r="DC409" i="1"/>
  <c r="DC410" i="1"/>
  <c r="DC411" i="1"/>
  <c r="DC412" i="1"/>
  <c r="DC413" i="1"/>
  <c r="DC414" i="1"/>
  <c r="DC415" i="1"/>
  <c r="DC416" i="1"/>
  <c r="DC417" i="1"/>
  <c r="DC418" i="1"/>
  <c r="DC419" i="1"/>
  <c r="DC420" i="1"/>
  <c r="DC421" i="1"/>
  <c r="DC422" i="1"/>
  <c r="DC423" i="1"/>
  <c r="DC424" i="1"/>
  <c r="DC425" i="1"/>
  <c r="DC426" i="1"/>
  <c r="DC427" i="1"/>
  <c r="DC428" i="1"/>
  <c r="DC429" i="1"/>
  <c r="DC430" i="1"/>
  <c r="DC431" i="1"/>
  <c r="DC432" i="1"/>
  <c r="DC433" i="1"/>
  <c r="DC434" i="1"/>
  <c r="DC435" i="1"/>
  <c r="DC436" i="1"/>
  <c r="DC437" i="1"/>
  <c r="DC438" i="1"/>
  <c r="DC439" i="1"/>
  <c r="DC440" i="1"/>
  <c r="DC441" i="1"/>
  <c r="DC442" i="1"/>
  <c r="DC443" i="1"/>
  <c r="DC444" i="1"/>
  <c r="DC445" i="1"/>
  <c r="DC446" i="1"/>
  <c r="DC447" i="1"/>
  <c r="DC448" i="1"/>
  <c r="DC449" i="1"/>
  <c r="DC450" i="1"/>
  <c r="DC451" i="1"/>
  <c r="DC452" i="1"/>
  <c r="DC453" i="1"/>
  <c r="DC454" i="1"/>
  <c r="DC455" i="1"/>
  <c r="DC456" i="1"/>
  <c r="DC457" i="1"/>
  <c r="DC458" i="1"/>
  <c r="DC459" i="1"/>
  <c r="DC460" i="1"/>
  <c r="DC461" i="1"/>
  <c r="DC462" i="1"/>
  <c r="DC463" i="1"/>
  <c r="DC464" i="1"/>
  <c r="DC465" i="1"/>
  <c r="DC466" i="1"/>
  <c r="DC467" i="1"/>
  <c r="DC468" i="1"/>
  <c r="DC469" i="1"/>
  <c r="DC470" i="1"/>
  <c r="DC471" i="1"/>
  <c r="DC472" i="1"/>
  <c r="DC473" i="1"/>
  <c r="DC474" i="1"/>
  <c r="DC475" i="1"/>
  <c r="DC476" i="1"/>
  <c r="DC477" i="1"/>
  <c r="DC478" i="1"/>
  <c r="DC479" i="1"/>
  <c r="DC480" i="1"/>
  <c r="DC481" i="1"/>
  <c r="DC482" i="1"/>
  <c r="DC483" i="1"/>
  <c r="DC484" i="1"/>
  <c r="DC485" i="1"/>
  <c r="DC486" i="1"/>
  <c r="DC487" i="1"/>
  <c r="DC488" i="1"/>
  <c r="DC489" i="1"/>
  <c r="DC490" i="1"/>
  <c r="DC491" i="1"/>
  <c r="DC492" i="1"/>
  <c r="DC493" i="1"/>
  <c r="DC494" i="1"/>
  <c r="DC495" i="1"/>
  <c r="DC496" i="1"/>
  <c r="DC497" i="1"/>
  <c r="DC498" i="1"/>
  <c r="DC499" i="1"/>
  <c r="DC500" i="1"/>
  <c r="DC501" i="1"/>
  <c r="DC502" i="1"/>
  <c r="DC503" i="1"/>
  <c r="DC504" i="1"/>
  <c r="DC505" i="1"/>
  <c r="DC506" i="1"/>
  <c r="DC507" i="1"/>
  <c r="DC508" i="1"/>
  <c r="DC509" i="1"/>
  <c r="DC510" i="1"/>
  <c r="DC511" i="1"/>
  <c r="DC512" i="1"/>
  <c r="DC513" i="1"/>
  <c r="DC514" i="1"/>
  <c r="DC515" i="1"/>
  <c r="DC516" i="1"/>
  <c r="DC517" i="1"/>
  <c r="DC518" i="1"/>
  <c r="DC519" i="1"/>
  <c r="DC520" i="1"/>
  <c r="DC521" i="1"/>
  <c r="DC522" i="1"/>
  <c r="DC523" i="1"/>
  <c r="DC524" i="1"/>
  <c r="DC525" i="1"/>
  <c r="DC526" i="1"/>
  <c r="DC527" i="1"/>
  <c r="DC528" i="1"/>
  <c r="DC529" i="1"/>
  <c r="DC530" i="1"/>
  <c r="DC531" i="1"/>
  <c r="DC532" i="1"/>
  <c r="DC533" i="1"/>
  <c r="DC534" i="1"/>
  <c r="DC535" i="1"/>
  <c r="DC536" i="1"/>
  <c r="DC537" i="1"/>
  <c r="DC538" i="1"/>
  <c r="DC539" i="1"/>
  <c r="DC540" i="1"/>
  <c r="DC541" i="1"/>
  <c r="DC542" i="1"/>
  <c r="DC543" i="1"/>
  <c r="DC544" i="1"/>
  <c r="DC545" i="1"/>
  <c r="DC546" i="1"/>
  <c r="DC547" i="1"/>
  <c r="DC548" i="1"/>
  <c r="DC549" i="1"/>
  <c r="DC550" i="1"/>
  <c r="DC551" i="1"/>
  <c r="DC552" i="1"/>
  <c r="DC553" i="1"/>
  <c r="DC554" i="1"/>
  <c r="DC555" i="1"/>
  <c r="DC556" i="1"/>
  <c r="DC557" i="1"/>
  <c r="DC558" i="1"/>
  <c r="DC559" i="1"/>
  <c r="DC560" i="1"/>
  <c r="DC561" i="1"/>
  <c r="DC562" i="1"/>
  <c r="DC563" i="1"/>
  <c r="DC564" i="1"/>
  <c r="DC565" i="1"/>
  <c r="DC566" i="1"/>
  <c r="DC567" i="1"/>
  <c r="DC568" i="1"/>
  <c r="DC569" i="1"/>
  <c r="DC570" i="1"/>
  <c r="DC571" i="1"/>
  <c r="DC572" i="1"/>
  <c r="DC573" i="1"/>
  <c r="DC574" i="1"/>
  <c r="DC575" i="1"/>
  <c r="DC576" i="1"/>
  <c r="DC577" i="1"/>
  <c r="DC578" i="1"/>
  <c r="DC579" i="1"/>
  <c r="DC580" i="1"/>
  <c r="DC581" i="1"/>
  <c r="DC582" i="1"/>
  <c r="DC583" i="1"/>
  <c r="DC584" i="1"/>
  <c r="DC585" i="1"/>
  <c r="DC586" i="1"/>
  <c r="DC587" i="1"/>
  <c r="DC588" i="1"/>
  <c r="DC589" i="1"/>
  <c r="DC590" i="1"/>
  <c r="DC591" i="1"/>
  <c r="DC592" i="1"/>
  <c r="DC593" i="1"/>
  <c r="DC594" i="1"/>
  <c r="DC595" i="1"/>
  <c r="DC596" i="1"/>
  <c r="DC597" i="1"/>
  <c r="DC598" i="1"/>
  <c r="DC599" i="1"/>
  <c r="DC600" i="1"/>
  <c r="DC601" i="1"/>
  <c r="DC602" i="1"/>
  <c r="DC603" i="1"/>
  <c r="DC604" i="1"/>
  <c r="DC605" i="1"/>
  <c r="DC606" i="1"/>
  <c r="DC607" i="1"/>
  <c r="DC608" i="1"/>
  <c r="DC609" i="1"/>
  <c r="DC610" i="1"/>
  <c r="DC611" i="1"/>
  <c r="DC612" i="1"/>
  <c r="DC613" i="1"/>
  <c r="DC614" i="1"/>
  <c r="DC615" i="1"/>
  <c r="DC616" i="1"/>
  <c r="DC617" i="1"/>
  <c r="DC618" i="1"/>
  <c r="DC619" i="1"/>
  <c r="DC620" i="1"/>
  <c r="DC621" i="1"/>
  <c r="DC622" i="1"/>
  <c r="DC623" i="1"/>
  <c r="DC624" i="1"/>
  <c r="DC625" i="1"/>
  <c r="DC626" i="1"/>
  <c r="DC627" i="1"/>
  <c r="DC628" i="1"/>
  <c r="DC629" i="1"/>
  <c r="DC630" i="1"/>
  <c r="DC631" i="1"/>
  <c r="DC632" i="1"/>
  <c r="DC633" i="1"/>
  <c r="DC634" i="1"/>
  <c r="DC635" i="1"/>
  <c r="DC636" i="1"/>
  <c r="DC637" i="1"/>
  <c r="DC638" i="1"/>
  <c r="DC639" i="1"/>
  <c r="DC640" i="1"/>
  <c r="DC641" i="1"/>
  <c r="DC642" i="1"/>
  <c r="DC643" i="1"/>
  <c r="DC644" i="1"/>
  <c r="DC645" i="1"/>
  <c r="DC646" i="1"/>
  <c r="DC647" i="1"/>
  <c r="DC648" i="1"/>
  <c r="DC649" i="1"/>
  <c r="DC650" i="1"/>
  <c r="DC651" i="1"/>
  <c r="DC652" i="1"/>
  <c r="DC653" i="1"/>
  <c r="DC654" i="1"/>
  <c r="DC655" i="1"/>
  <c r="DC656" i="1"/>
  <c r="DC657" i="1"/>
  <c r="DC658" i="1"/>
  <c r="DC659" i="1"/>
  <c r="DC660" i="1"/>
  <c r="DC661" i="1"/>
  <c r="DC662" i="1"/>
  <c r="DC663" i="1"/>
  <c r="DC664" i="1"/>
  <c r="DC665" i="1"/>
  <c r="DC666" i="1"/>
  <c r="DC667" i="1"/>
  <c r="DC668" i="1"/>
  <c r="DC669" i="1"/>
  <c r="DC670" i="1"/>
  <c r="DC671" i="1"/>
  <c r="DC672" i="1"/>
  <c r="DC673" i="1"/>
  <c r="DC674" i="1"/>
  <c r="DC675" i="1"/>
  <c r="DC676" i="1"/>
  <c r="DC677" i="1"/>
  <c r="DC678" i="1"/>
  <c r="DC679" i="1"/>
  <c r="DC680" i="1"/>
  <c r="DC681" i="1"/>
  <c r="DC682" i="1"/>
  <c r="DC683" i="1"/>
  <c r="DC684" i="1"/>
  <c r="DC685" i="1"/>
  <c r="DC686" i="1"/>
  <c r="DC687" i="1"/>
  <c r="DC688" i="1"/>
  <c r="DC689" i="1"/>
  <c r="DC690" i="1"/>
  <c r="DC691" i="1"/>
  <c r="DC692" i="1"/>
  <c r="DC693" i="1"/>
  <c r="DC694" i="1"/>
  <c r="DC695" i="1"/>
  <c r="DC696" i="1"/>
  <c r="DC697" i="1"/>
  <c r="DC698" i="1"/>
  <c r="DC699" i="1"/>
  <c r="DC700" i="1"/>
  <c r="DC701" i="1"/>
  <c r="DC702" i="1"/>
  <c r="DC703" i="1"/>
  <c r="DC704" i="1"/>
  <c r="DC705" i="1"/>
  <c r="DC706" i="1"/>
  <c r="DC707" i="1"/>
  <c r="DC708" i="1"/>
  <c r="DC709" i="1"/>
  <c r="DC710" i="1"/>
  <c r="DC711" i="1"/>
  <c r="DC712" i="1"/>
  <c r="DC713" i="1"/>
  <c r="DC714" i="1"/>
  <c r="DC715" i="1"/>
  <c r="DC716" i="1"/>
  <c r="DC717" i="1"/>
  <c r="DC718" i="1"/>
  <c r="DC719" i="1"/>
  <c r="DC720" i="1"/>
  <c r="DC721" i="1"/>
  <c r="DC722" i="1"/>
  <c r="DC723" i="1"/>
  <c r="DC724" i="1"/>
  <c r="DC725" i="1"/>
  <c r="DC726" i="1"/>
  <c r="DC727" i="1"/>
  <c r="DC728" i="1"/>
  <c r="DC729" i="1"/>
  <c r="DC730" i="1"/>
  <c r="DC731" i="1"/>
  <c r="DC732" i="1"/>
  <c r="DC733" i="1"/>
  <c r="DC734" i="1"/>
  <c r="DC735" i="1"/>
  <c r="DC736" i="1"/>
  <c r="DC737" i="1"/>
  <c r="DC738" i="1"/>
  <c r="DC739" i="1"/>
  <c r="DC740" i="1"/>
  <c r="DC741" i="1"/>
  <c r="DC742" i="1"/>
  <c r="DC743" i="1"/>
  <c r="DC744" i="1"/>
  <c r="DC745" i="1"/>
  <c r="DC746" i="1"/>
  <c r="DC747" i="1"/>
  <c r="DC748" i="1"/>
  <c r="DC749" i="1"/>
  <c r="DC750" i="1"/>
  <c r="DC751" i="1"/>
  <c r="DC752" i="1"/>
  <c r="DC753" i="1"/>
  <c r="DC754" i="1"/>
  <c r="DC755" i="1"/>
  <c r="DC756" i="1"/>
  <c r="DC757" i="1"/>
  <c r="DC758" i="1"/>
  <c r="DC759" i="1"/>
  <c r="DC760" i="1"/>
  <c r="DC761" i="1"/>
  <c r="DC762" i="1"/>
  <c r="DC763" i="1"/>
  <c r="DC764" i="1"/>
  <c r="DC765" i="1"/>
  <c r="DC766" i="1"/>
  <c r="DC767" i="1"/>
  <c r="DC768" i="1"/>
  <c r="DC769" i="1"/>
  <c r="DC770" i="1"/>
  <c r="DC771" i="1"/>
  <c r="DC772" i="1"/>
  <c r="DC773" i="1"/>
  <c r="DC774" i="1"/>
  <c r="DC775" i="1"/>
  <c r="DC776" i="1"/>
  <c r="DC777" i="1"/>
  <c r="DC778" i="1"/>
  <c r="DC779" i="1"/>
  <c r="DC780" i="1"/>
  <c r="DC781" i="1"/>
  <c r="DC782" i="1"/>
  <c r="DC783" i="1"/>
  <c r="DC784" i="1"/>
  <c r="DC785" i="1"/>
  <c r="DC786" i="1"/>
  <c r="DC787" i="1"/>
  <c r="DC788" i="1"/>
  <c r="DC789" i="1"/>
  <c r="DC790" i="1"/>
  <c r="DC791" i="1"/>
  <c r="DC792" i="1"/>
  <c r="DC793" i="1"/>
  <c r="DC794" i="1"/>
  <c r="DC795" i="1"/>
  <c r="DC796" i="1"/>
  <c r="DC797" i="1"/>
  <c r="DC798" i="1"/>
  <c r="DC799" i="1"/>
  <c r="DC800" i="1"/>
  <c r="DC801" i="1"/>
  <c r="DC802" i="1"/>
  <c r="DC803" i="1"/>
  <c r="DC804" i="1"/>
  <c r="DC805" i="1"/>
  <c r="DC806" i="1"/>
  <c r="DC807" i="1"/>
  <c r="DC808" i="1"/>
  <c r="DC809" i="1"/>
  <c r="DC810" i="1"/>
  <c r="DC811" i="1"/>
  <c r="DC812" i="1"/>
  <c r="DC813" i="1"/>
  <c r="DC814" i="1"/>
  <c r="DC815" i="1"/>
  <c r="DC816" i="1"/>
  <c r="DC817" i="1"/>
  <c r="DC818" i="1"/>
  <c r="DC819" i="1"/>
  <c r="DC820" i="1"/>
  <c r="DC821" i="1"/>
  <c r="DC822" i="1"/>
  <c r="DC823" i="1"/>
  <c r="DC824" i="1"/>
  <c r="DC825" i="1"/>
  <c r="DC826" i="1"/>
  <c r="DC827" i="1"/>
  <c r="DC828" i="1"/>
  <c r="DC829" i="1"/>
  <c r="DC830" i="1"/>
  <c r="DC831" i="1"/>
  <c r="DC832" i="1"/>
  <c r="DC833" i="1"/>
  <c r="DC834" i="1"/>
  <c r="DC835" i="1"/>
  <c r="DC836" i="1"/>
  <c r="DC837" i="1"/>
  <c r="DC838" i="1"/>
  <c r="DC839" i="1"/>
  <c r="DC840" i="1"/>
  <c r="DC841" i="1"/>
  <c r="DC842" i="1"/>
  <c r="DC843" i="1"/>
  <c r="DC844" i="1"/>
  <c r="DC845" i="1"/>
  <c r="DC846" i="1"/>
  <c r="DC847" i="1"/>
  <c r="DC848" i="1"/>
  <c r="DC849" i="1"/>
  <c r="DC850" i="1"/>
  <c r="DC851" i="1"/>
  <c r="DC852" i="1"/>
  <c r="DC853" i="1"/>
  <c r="DC854" i="1"/>
  <c r="DC855" i="1"/>
  <c r="DC856" i="1"/>
  <c r="DC857" i="1"/>
  <c r="DC858" i="1"/>
  <c r="DC859" i="1"/>
  <c r="DC860" i="1"/>
  <c r="DC861" i="1"/>
  <c r="DC862" i="1"/>
  <c r="DC863" i="1"/>
  <c r="DC864" i="1"/>
  <c r="DC865" i="1"/>
  <c r="DC866" i="1"/>
  <c r="DC867" i="1"/>
  <c r="DC868" i="1"/>
  <c r="DC869" i="1"/>
  <c r="DC870" i="1"/>
  <c r="DC871" i="1"/>
  <c r="DC872" i="1"/>
  <c r="DC873" i="1"/>
  <c r="DC874" i="1"/>
  <c r="DC875" i="1"/>
  <c r="DC876" i="1"/>
  <c r="DC877" i="1"/>
  <c r="DC878" i="1"/>
  <c r="DC879" i="1"/>
  <c r="DC880" i="1"/>
  <c r="DC881" i="1"/>
  <c r="DC882" i="1"/>
  <c r="DC883" i="1"/>
  <c r="DC884" i="1"/>
  <c r="DC885" i="1"/>
  <c r="DC886" i="1"/>
  <c r="DC887" i="1"/>
  <c r="DC888" i="1"/>
  <c r="DC889" i="1"/>
  <c r="DC890" i="1"/>
  <c r="DC891" i="1"/>
  <c r="DC892" i="1"/>
  <c r="DC893" i="1"/>
  <c r="DC894" i="1"/>
  <c r="DC895" i="1"/>
  <c r="DC896" i="1"/>
  <c r="DC897" i="1"/>
  <c r="DC898" i="1"/>
  <c r="DC899" i="1"/>
  <c r="DC900" i="1"/>
  <c r="DC901" i="1"/>
  <c r="DC902" i="1"/>
  <c r="DC903" i="1"/>
  <c r="DC904" i="1"/>
  <c r="DC905" i="1"/>
  <c r="DC906" i="1"/>
  <c r="DC907" i="1"/>
  <c r="DC908" i="1"/>
  <c r="DC909" i="1"/>
  <c r="DC910" i="1"/>
  <c r="DC911" i="1"/>
  <c r="DC912" i="1"/>
  <c r="DC913" i="1"/>
  <c r="DC914" i="1"/>
  <c r="DC915" i="1"/>
  <c r="DC916" i="1"/>
  <c r="DC917" i="1"/>
  <c r="DC918" i="1"/>
  <c r="DC919" i="1"/>
  <c r="DC920" i="1"/>
  <c r="DC921" i="1"/>
  <c r="DC922" i="1"/>
  <c r="DC923" i="1"/>
  <c r="DC924" i="1"/>
  <c r="DC925" i="1"/>
  <c r="DC926" i="1"/>
  <c r="DC927" i="1"/>
  <c r="DC928" i="1"/>
  <c r="DC929" i="1"/>
  <c r="DC930" i="1"/>
  <c r="DC931" i="1"/>
  <c r="DC932" i="1"/>
  <c r="DC933" i="1"/>
  <c r="DC934" i="1"/>
  <c r="DC935" i="1"/>
  <c r="DC936" i="1"/>
  <c r="DC937" i="1"/>
  <c r="DC938" i="1"/>
  <c r="DC939" i="1"/>
  <c r="DC940" i="1"/>
  <c r="DC941" i="1"/>
  <c r="DC942" i="1"/>
  <c r="DC943" i="1"/>
  <c r="DC944" i="1"/>
  <c r="DC945" i="1"/>
  <c r="DC946" i="1"/>
  <c r="DC947" i="1"/>
  <c r="DC948" i="1"/>
  <c r="DC949" i="1"/>
  <c r="DC950" i="1"/>
  <c r="DC951" i="1"/>
  <c r="DC952" i="1"/>
  <c r="DC953" i="1"/>
  <c r="DC954" i="1"/>
  <c r="DC955" i="1"/>
  <c r="DC956" i="1"/>
  <c r="DC957" i="1"/>
  <c r="DC958" i="1"/>
  <c r="DC959" i="1"/>
  <c r="DC960" i="1"/>
  <c r="DC961" i="1"/>
  <c r="DC962" i="1"/>
  <c r="DC963" i="1"/>
  <c r="DC964" i="1"/>
  <c r="DC965" i="1"/>
  <c r="DC966" i="1"/>
  <c r="DC967" i="1"/>
  <c r="DC968" i="1"/>
  <c r="DC969" i="1"/>
  <c r="DC970" i="1"/>
  <c r="DC971" i="1"/>
  <c r="DC972" i="1"/>
  <c r="DC973" i="1"/>
  <c r="DC974" i="1"/>
  <c r="DC975" i="1"/>
  <c r="DC976" i="1"/>
  <c r="DC977" i="1"/>
  <c r="DC978" i="1"/>
  <c r="DC979" i="1"/>
  <c r="DC980" i="1"/>
  <c r="DC981" i="1"/>
  <c r="DC982" i="1"/>
  <c r="DC983" i="1"/>
  <c r="DC984" i="1"/>
  <c r="DC985" i="1"/>
  <c r="DC986" i="1"/>
  <c r="DC987" i="1"/>
  <c r="DC988" i="1"/>
  <c r="DC989" i="1"/>
  <c r="DC990" i="1"/>
  <c r="DC991" i="1"/>
  <c r="DC992" i="1"/>
  <c r="DC993" i="1"/>
  <c r="DC994" i="1"/>
  <c r="DC995" i="1"/>
  <c r="DC996" i="1"/>
  <c r="DC997" i="1"/>
  <c r="DC998" i="1"/>
  <c r="DC999" i="1"/>
  <c r="DC1000" i="1"/>
  <c r="DC1001" i="1"/>
  <c r="DC1002" i="1"/>
  <c r="DC1003" i="1"/>
  <c r="DC1004" i="1"/>
  <c r="DC1005" i="1"/>
  <c r="DB6" i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34" i="1"/>
  <c r="DB35" i="1"/>
  <c r="DB36" i="1"/>
  <c r="DB37" i="1"/>
  <c r="DB38" i="1"/>
  <c r="DB39" i="1"/>
  <c r="DB40" i="1"/>
  <c r="DB41" i="1"/>
  <c r="DB42" i="1"/>
  <c r="DB43" i="1"/>
  <c r="DB44" i="1"/>
  <c r="DB45" i="1"/>
  <c r="DB46" i="1"/>
  <c r="DB47" i="1"/>
  <c r="DB48" i="1"/>
  <c r="DB49" i="1"/>
  <c r="DB50" i="1"/>
  <c r="DB51" i="1"/>
  <c r="DB52" i="1"/>
  <c r="DB53" i="1"/>
  <c r="DB54" i="1"/>
  <c r="DB55" i="1"/>
  <c r="DB56" i="1"/>
  <c r="DB57" i="1"/>
  <c r="DB58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5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6" i="1"/>
  <c r="DB107" i="1"/>
  <c r="DB108" i="1"/>
  <c r="DB109" i="1"/>
  <c r="DB110" i="1"/>
  <c r="DB111" i="1"/>
  <c r="DB112" i="1"/>
  <c r="DB113" i="1"/>
  <c r="DB114" i="1"/>
  <c r="DB115" i="1"/>
  <c r="DB116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3" i="1"/>
  <c r="DB144" i="1"/>
  <c r="DB145" i="1"/>
  <c r="DB146" i="1"/>
  <c r="DB147" i="1"/>
  <c r="DB148" i="1"/>
  <c r="DB149" i="1"/>
  <c r="DB150" i="1"/>
  <c r="DB151" i="1"/>
  <c r="DB152" i="1"/>
  <c r="DB153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DB168" i="1"/>
  <c r="DB169" i="1"/>
  <c r="DB170" i="1"/>
  <c r="DB171" i="1"/>
  <c r="DB172" i="1"/>
  <c r="DB173" i="1"/>
  <c r="DB174" i="1"/>
  <c r="DB175" i="1"/>
  <c r="DB176" i="1"/>
  <c r="DB177" i="1"/>
  <c r="DB178" i="1"/>
  <c r="DB179" i="1"/>
  <c r="DB180" i="1"/>
  <c r="DB181" i="1"/>
  <c r="DB182" i="1"/>
  <c r="DB183" i="1"/>
  <c r="DB184" i="1"/>
  <c r="DB185" i="1"/>
  <c r="DB186" i="1"/>
  <c r="DB187" i="1"/>
  <c r="DB188" i="1"/>
  <c r="DB189" i="1"/>
  <c r="DB190" i="1"/>
  <c r="DB191" i="1"/>
  <c r="DB192" i="1"/>
  <c r="DB193" i="1"/>
  <c r="DB194" i="1"/>
  <c r="DB195" i="1"/>
  <c r="DB196" i="1"/>
  <c r="DB197" i="1"/>
  <c r="DB198" i="1"/>
  <c r="DB199" i="1"/>
  <c r="DB200" i="1"/>
  <c r="DB201" i="1"/>
  <c r="DB202" i="1"/>
  <c r="DB203" i="1"/>
  <c r="DB204" i="1"/>
  <c r="DB205" i="1"/>
  <c r="DB206" i="1"/>
  <c r="DB207" i="1"/>
  <c r="DB208" i="1"/>
  <c r="DB209" i="1"/>
  <c r="DB210" i="1"/>
  <c r="DB211" i="1"/>
  <c r="DB212" i="1"/>
  <c r="DB213" i="1"/>
  <c r="DB214" i="1"/>
  <c r="DB215" i="1"/>
  <c r="DB216" i="1"/>
  <c r="DB217" i="1"/>
  <c r="DB218" i="1"/>
  <c r="DB219" i="1"/>
  <c r="DB220" i="1"/>
  <c r="DB221" i="1"/>
  <c r="DB222" i="1"/>
  <c r="DB223" i="1"/>
  <c r="DB224" i="1"/>
  <c r="DB225" i="1"/>
  <c r="DB226" i="1"/>
  <c r="DB227" i="1"/>
  <c r="DB228" i="1"/>
  <c r="DB229" i="1"/>
  <c r="DB230" i="1"/>
  <c r="DB231" i="1"/>
  <c r="DB232" i="1"/>
  <c r="DB233" i="1"/>
  <c r="DB234" i="1"/>
  <c r="DB235" i="1"/>
  <c r="DB236" i="1"/>
  <c r="DB237" i="1"/>
  <c r="DB238" i="1"/>
  <c r="DB239" i="1"/>
  <c r="DB240" i="1"/>
  <c r="DB241" i="1"/>
  <c r="DB242" i="1"/>
  <c r="DB243" i="1"/>
  <c r="DB244" i="1"/>
  <c r="DB245" i="1"/>
  <c r="DB246" i="1"/>
  <c r="DB247" i="1"/>
  <c r="DB248" i="1"/>
  <c r="DB249" i="1"/>
  <c r="DB250" i="1"/>
  <c r="DB251" i="1"/>
  <c r="DB252" i="1"/>
  <c r="DB253" i="1"/>
  <c r="DB254" i="1"/>
  <c r="DB255" i="1"/>
  <c r="DB256" i="1"/>
  <c r="DB257" i="1"/>
  <c r="DB258" i="1"/>
  <c r="DB259" i="1"/>
  <c r="DB260" i="1"/>
  <c r="DB261" i="1"/>
  <c r="DB262" i="1"/>
  <c r="DB263" i="1"/>
  <c r="DB264" i="1"/>
  <c r="DB265" i="1"/>
  <c r="DB266" i="1"/>
  <c r="DB267" i="1"/>
  <c r="DB268" i="1"/>
  <c r="DB269" i="1"/>
  <c r="DB270" i="1"/>
  <c r="DB271" i="1"/>
  <c r="DB272" i="1"/>
  <c r="DB273" i="1"/>
  <c r="DB274" i="1"/>
  <c r="DB275" i="1"/>
  <c r="DB276" i="1"/>
  <c r="DB277" i="1"/>
  <c r="DB278" i="1"/>
  <c r="DB279" i="1"/>
  <c r="DB280" i="1"/>
  <c r="DB281" i="1"/>
  <c r="DB282" i="1"/>
  <c r="DB283" i="1"/>
  <c r="DB284" i="1"/>
  <c r="DB285" i="1"/>
  <c r="DB286" i="1"/>
  <c r="DB287" i="1"/>
  <c r="DB288" i="1"/>
  <c r="DB289" i="1"/>
  <c r="DB290" i="1"/>
  <c r="DB291" i="1"/>
  <c r="DB292" i="1"/>
  <c r="DB293" i="1"/>
  <c r="DB294" i="1"/>
  <c r="DB295" i="1"/>
  <c r="DB296" i="1"/>
  <c r="DB297" i="1"/>
  <c r="DB298" i="1"/>
  <c r="DB299" i="1"/>
  <c r="DB300" i="1"/>
  <c r="DB301" i="1"/>
  <c r="DB302" i="1"/>
  <c r="DB303" i="1"/>
  <c r="DB304" i="1"/>
  <c r="DB305" i="1"/>
  <c r="DB306" i="1"/>
  <c r="DB307" i="1"/>
  <c r="DB308" i="1"/>
  <c r="DB309" i="1"/>
  <c r="DB310" i="1"/>
  <c r="DB311" i="1"/>
  <c r="DB312" i="1"/>
  <c r="DB313" i="1"/>
  <c r="DB314" i="1"/>
  <c r="DB315" i="1"/>
  <c r="DB316" i="1"/>
  <c r="DB317" i="1"/>
  <c r="DB318" i="1"/>
  <c r="DB319" i="1"/>
  <c r="DB320" i="1"/>
  <c r="DB321" i="1"/>
  <c r="DB322" i="1"/>
  <c r="DB323" i="1"/>
  <c r="DB324" i="1"/>
  <c r="DB325" i="1"/>
  <c r="DB326" i="1"/>
  <c r="DB327" i="1"/>
  <c r="DB328" i="1"/>
  <c r="DB329" i="1"/>
  <c r="DB330" i="1"/>
  <c r="DB331" i="1"/>
  <c r="DB332" i="1"/>
  <c r="DB333" i="1"/>
  <c r="DB334" i="1"/>
  <c r="DB335" i="1"/>
  <c r="DB336" i="1"/>
  <c r="DB337" i="1"/>
  <c r="DB338" i="1"/>
  <c r="DB339" i="1"/>
  <c r="DB340" i="1"/>
  <c r="DB341" i="1"/>
  <c r="DB342" i="1"/>
  <c r="DB343" i="1"/>
  <c r="DB344" i="1"/>
  <c r="DB345" i="1"/>
  <c r="DB346" i="1"/>
  <c r="DB347" i="1"/>
  <c r="DB348" i="1"/>
  <c r="DB349" i="1"/>
  <c r="DB350" i="1"/>
  <c r="DB351" i="1"/>
  <c r="DB352" i="1"/>
  <c r="DB353" i="1"/>
  <c r="DB354" i="1"/>
  <c r="DB355" i="1"/>
  <c r="DB356" i="1"/>
  <c r="DB357" i="1"/>
  <c r="DB358" i="1"/>
  <c r="DB359" i="1"/>
  <c r="DB360" i="1"/>
  <c r="DB361" i="1"/>
  <c r="DB362" i="1"/>
  <c r="DB363" i="1"/>
  <c r="DB364" i="1"/>
  <c r="DB365" i="1"/>
  <c r="DB366" i="1"/>
  <c r="DB367" i="1"/>
  <c r="DB368" i="1"/>
  <c r="DB369" i="1"/>
  <c r="DB370" i="1"/>
  <c r="DB371" i="1"/>
  <c r="DB372" i="1"/>
  <c r="DB373" i="1"/>
  <c r="DB374" i="1"/>
  <c r="DB375" i="1"/>
  <c r="DB376" i="1"/>
  <c r="DB377" i="1"/>
  <c r="DB378" i="1"/>
  <c r="DB379" i="1"/>
  <c r="DB380" i="1"/>
  <c r="DB381" i="1"/>
  <c r="DB382" i="1"/>
  <c r="DB383" i="1"/>
  <c r="DB384" i="1"/>
  <c r="DB385" i="1"/>
  <c r="DB386" i="1"/>
  <c r="DB387" i="1"/>
  <c r="DB388" i="1"/>
  <c r="DB389" i="1"/>
  <c r="DB390" i="1"/>
  <c r="DB391" i="1"/>
  <c r="DB392" i="1"/>
  <c r="DB393" i="1"/>
  <c r="DB394" i="1"/>
  <c r="DB395" i="1"/>
  <c r="DB396" i="1"/>
  <c r="DB397" i="1"/>
  <c r="DB398" i="1"/>
  <c r="DB399" i="1"/>
  <c r="DB400" i="1"/>
  <c r="DB401" i="1"/>
  <c r="DB402" i="1"/>
  <c r="DB403" i="1"/>
  <c r="DB404" i="1"/>
  <c r="DB405" i="1"/>
  <c r="DB406" i="1"/>
  <c r="DB407" i="1"/>
  <c r="DB408" i="1"/>
  <c r="DB409" i="1"/>
  <c r="DB410" i="1"/>
  <c r="DB411" i="1"/>
  <c r="DB412" i="1"/>
  <c r="DB413" i="1"/>
  <c r="DB414" i="1"/>
  <c r="DB415" i="1"/>
  <c r="DB416" i="1"/>
  <c r="DB417" i="1"/>
  <c r="DB418" i="1"/>
  <c r="DB419" i="1"/>
  <c r="DB420" i="1"/>
  <c r="DB421" i="1"/>
  <c r="DB422" i="1"/>
  <c r="DB423" i="1"/>
  <c r="DB424" i="1"/>
  <c r="DB425" i="1"/>
  <c r="DB426" i="1"/>
  <c r="DB427" i="1"/>
  <c r="DB428" i="1"/>
  <c r="DB429" i="1"/>
  <c r="DB430" i="1"/>
  <c r="DB431" i="1"/>
  <c r="DB432" i="1"/>
  <c r="DB433" i="1"/>
  <c r="DB434" i="1"/>
  <c r="DB435" i="1"/>
  <c r="DB436" i="1"/>
  <c r="DB437" i="1"/>
  <c r="DB438" i="1"/>
  <c r="DB439" i="1"/>
  <c r="DB440" i="1"/>
  <c r="DB441" i="1"/>
  <c r="DB442" i="1"/>
  <c r="DB443" i="1"/>
  <c r="DB444" i="1"/>
  <c r="DB445" i="1"/>
  <c r="DB446" i="1"/>
  <c r="DB447" i="1"/>
  <c r="DB448" i="1"/>
  <c r="DB449" i="1"/>
  <c r="DB450" i="1"/>
  <c r="DB451" i="1"/>
  <c r="DB452" i="1"/>
  <c r="DB453" i="1"/>
  <c r="DB454" i="1"/>
  <c r="DB455" i="1"/>
  <c r="DB456" i="1"/>
  <c r="DB457" i="1"/>
  <c r="DB458" i="1"/>
  <c r="DB459" i="1"/>
  <c r="DB460" i="1"/>
  <c r="DB461" i="1"/>
  <c r="DB462" i="1"/>
  <c r="DB463" i="1"/>
  <c r="DB464" i="1"/>
  <c r="DB465" i="1"/>
  <c r="DB466" i="1"/>
  <c r="DB467" i="1"/>
  <c r="DB468" i="1"/>
  <c r="DB469" i="1"/>
  <c r="DB470" i="1"/>
  <c r="DB471" i="1"/>
  <c r="DB472" i="1"/>
  <c r="DB473" i="1"/>
  <c r="DB474" i="1"/>
  <c r="DB475" i="1"/>
  <c r="DB476" i="1"/>
  <c r="DB477" i="1"/>
  <c r="DB478" i="1"/>
  <c r="DB479" i="1"/>
  <c r="DB480" i="1"/>
  <c r="DB481" i="1"/>
  <c r="DB482" i="1"/>
  <c r="DB483" i="1"/>
  <c r="DB484" i="1"/>
  <c r="DB485" i="1"/>
  <c r="DB486" i="1"/>
  <c r="DB487" i="1"/>
  <c r="DB488" i="1"/>
  <c r="DB489" i="1"/>
  <c r="DB490" i="1"/>
  <c r="DB491" i="1"/>
  <c r="DB492" i="1"/>
  <c r="DB493" i="1"/>
  <c r="DB494" i="1"/>
  <c r="DB495" i="1"/>
  <c r="DB496" i="1"/>
  <c r="DB497" i="1"/>
  <c r="DB498" i="1"/>
  <c r="DB499" i="1"/>
  <c r="DB500" i="1"/>
  <c r="DB501" i="1"/>
  <c r="DB502" i="1"/>
  <c r="DB503" i="1"/>
  <c r="DB504" i="1"/>
  <c r="DB505" i="1"/>
  <c r="DB506" i="1"/>
  <c r="DB507" i="1"/>
  <c r="DB508" i="1"/>
  <c r="DB509" i="1"/>
  <c r="DB510" i="1"/>
  <c r="DB511" i="1"/>
  <c r="DB512" i="1"/>
  <c r="DB513" i="1"/>
  <c r="DB514" i="1"/>
  <c r="DB515" i="1"/>
  <c r="DB516" i="1"/>
  <c r="DB517" i="1"/>
  <c r="DB518" i="1"/>
  <c r="DB519" i="1"/>
  <c r="DB520" i="1"/>
  <c r="DB521" i="1"/>
  <c r="DB522" i="1"/>
  <c r="DB523" i="1"/>
  <c r="DB524" i="1"/>
  <c r="DB525" i="1"/>
  <c r="DB526" i="1"/>
  <c r="DB527" i="1"/>
  <c r="DB528" i="1"/>
  <c r="DB529" i="1"/>
  <c r="DB530" i="1"/>
  <c r="DB531" i="1"/>
  <c r="DB532" i="1"/>
  <c r="DB533" i="1"/>
  <c r="DB534" i="1"/>
  <c r="DB535" i="1"/>
  <c r="DB536" i="1"/>
  <c r="DB537" i="1"/>
  <c r="DB538" i="1"/>
  <c r="DB539" i="1"/>
  <c r="DB540" i="1"/>
  <c r="DB541" i="1"/>
  <c r="DB542" i="1"/>
  <c r="DB543" i="1"/>
  <c r="DB544" i="1"/>
  <c r="DB545" i="1"/>
  <c r="DB546" i="1"/>
  <c r="DB547" i="1"/>
  <c r="DB548" i="1"/>
  <c r="DB549" i="1"/>
  <c r="DB550" i="1"/>
  <c r="DB551" i="1"/>
  <c r="DB552" i="1"/>
  <c r="DB553" i="1"/>
  <c r="DB554" i="1"/>
  <c r="DB555" i="1"/>
  <c r="DB556" i="1"/>
  <c r="DB557" i="1"/>
  <c r="DB558" i="1"/>
  <c r="DB559" i="1"/>
  <c r="DB560" i="1"/>
  <c r="DB561" i="1"/>
  <c r="DB562" i="1"/>
  <c r="DB563" i="1"/>
  <c r="DB564" i="1"/>
  <c r="DB565" i="1"/>
  <c r="DB566" i="1"/>
  <c r="DB567" i="1"/>
  <c r="DB568" i="1"/>
  <c r="DB569" i="1"/>
  <c r="DB570" i="1"/>
  <c r="DB571" i="1"/>
  <c r="DB572" i="1"/>
  <c r="DB573" i="1"/>
  <c r="DB574" i="1"/>
  <c r="DB575" i="1"/>
  <c r="DB576" i="1"/>
  <c r="DB577" i="1"/>
  <c r="DB578" i="1"/>
  <c r="DB579" i="1"/>
  <c r="DB580" i="1"/>
  <c r="DB581" i="1"/>
  <c r="DB582" i="1"/>
  <c r="DB583" i="1"/>
  <c r="DB584" i="1"/>
  <c r="DB585" i="1"/>
  <c r="DB586" i="1"/>
  <c r="DB587" i="1"/>
  <c r="DB588" i="1"/>
  <c r="DB589" i="1"/>
  <c r="DB590" i="1"/>
  <c r="DB591" i="1"/>
  <c r="DB592" i="1"/>
  <c r="DB593" i="1"/>
  <c r="DB594" i="1"/>
  <c r="DB595" i="1"/>
  <c r="DB596" i="1"/>
  <c r="DB597" i="1"/>
  <c r="DB598" i="1"/>
  <c r="DB599" i="1"/>
  <c r="DB600" i="1"/>
  <c r="DB601" i="1"/>
  <c r="DB602" i="1"/>
  <c r="DB603" i="1"/>
  <c r="DB604" i="1"/>
  <c r="DB605" i="1"/>
  <c r="DB606" i="1"/>
  <c r="DB607" i="1"/>
  <c r="DB608" i="1"/>
  <c r="DB609" i="1"/>
  <c r="DB610" i="1"/>
  <c r="DB611" i="1"/>
  <c r="DB612" i="1"/>
  <c r="DB613" i="1"/>
  <c r="DB614" i="1"/>
  <c r="DB615" i="1"/>
  <c r="DB616" i="1"/>
  <c r="DB617" i="1"/>
  <c r="DB618" i="1"/>
  <c r="DB619" i="1"/>
  <c r="DB620" i="1"/>
  <c r="DB621" i="1"/>
  <c r="DB622" i="1"/>
  <c r="DB623" i="1"/>
  <c r="DB624" i="1"/>
  <c r="DB625" i="1"/>
  <c r="DB626" i="1"/>
  <c r="DB627" i="1"/>
  <c r="DB628" i="1"/>
  <c r="DB629" i="1"/>
  <c r="DB630" i="1"/>
  <c r="DB631" i="1"/>
  <c r="DB632" i="1"/>
  <c r="DB633" i="1"/>
  <c r="DB634" i="1"/>
  <c r="DB635" i="1"/>
  <c r="DB636" i="1"/>
  <c r="DB637" i="1"/>
  <c r="DB638" i="1"/>
  <c r="DB639" i="1"/>
  <c r="DB640" i="1"/>
  <c r="DB641" i="1"/>
  <c r="DB642" i="1"/>
  <c r="DB643" i="1"/>
  <c r="DB644" i="1"/>
  <c r="DB645" i="1"/>
  <c r="DB646" i="1"/>
  <c r="DB647" i="1"/>
  <c r="DB648" i="1"/>
  <c r="DB649" i="1"/>
  <c r="DB650" i="1"/>
  <c r="DB651" i="1"/>
  <c r="DB652" i="1"/>
  <c r="DB653" i="1"/>
  <c r="DB654" i="1"/>
  <c r="DB655" i="1"/>
  <c r="DB656" i="1"/>
  <c r="DB657" i="1"/>
  <c r="DB658" i="1"/>
  <c r="DB659" i="1"/>
  <c r="DB660" i="1"/>
  <c r="DB661" i="1"/>
  <c r="DB662" i="1"/>
  <c r="DB663" i="1"/>
  <c r="DB664" i="1"/>
  <c r="DB665" i="1"/>
  <c r="DB666" i="1"/>
  <c r="DB667" i="1"/>
  <c r="DB668" i="1"/>
  <c r="DB669" i="1"/>
  <c r="DB670" i="1"/>
  <c r="DB671" i="1"/>
  <c r="DB672" i="1"/>
  <c r="DB673" i="1"/>
  <c r="DB674" i="1"/>
  <c r="DB675" i="1"/>
  <c r="DB676" i="1"/>
  <c r="DB677" i="1"/>
  <c r="DB678" i="1"/>
  <c r="DB679" i="1"/>
  <c r="DB680" i="1"/>
  <c r="DB681" i="1"/>
  <c r="DB682" i="1"/>
  <c r="DB683" i="1"/>
  <c r="DB684" i="1"/>
  <c r="DB685" i="1"/>
  <c r="DB686" i="1"/>
  <c r="DB687" i="1"/>
  <c r="DB688" i="1"/>
  <c r="DB689" i="1"/>
  <c r="DB690" i="1"/>
  <c r="DB691" i="1"/>
  <c r="DB692" i="1"/>
  <c r="DB693" i="1"/>
  <c r="DB694" i="1"/>
  <c r="DB695" i="1"/>
  <c r="DB696" i="1"/>
  <c r="DB697" i="1"/>
  <c r="DB698" i="1"/>
  <c r="DB699" i="1"/>
  <c r="DB700" i="1"/>
  <c r="DB701" i="1"/>
  <c r="DB702" i="1"/>
  <c r="DB703" i="1"/>
  <c r="DB704" i="1"/>
  <c r="DB705" i="1"/>
  <c r="DB706" i="1"/>
  <c r="DB707" i="1"/>
  <c r="DB708" i="1"/>
  <c r="DB709" i="1"/>
  <c r="DB710" i="1"/>
  <c r="DB711" i="1"/>
  <c r="DB712" i="1"/>
  <c r="DB713" i="1"/>
  <c r="DB714" i="1"/>
  <c r="DB715" i="1"/>
  <c r="DB716" i="1"/>
  <c r="DB717" i="1"/>
  <c r="DB718" i="1"/>
  <c r="DB719" i="1"/>
  <c r="DB720" i="1"/>
  <c r="DB721" i="1"/>
  <c r="DB722" i="1"/>
  <c r="DB723" i="1"/>
  <c r="DB724" i="1"/>
  <c r="DB725" i="1"/>
  <c r="DB726" i="1"/>
  <c r="DB727" i="1"/>
  <c r="DB728" i="1"/>
  <c r="DB729" i="1"/>
  <c r="DB730" i="1"/>
  <c r="DB731" i="1"/>
  <c r="DB732" i="1"/>
  <c r="DB733" i="1"/>
  <c r="DB734" i="1"/>
  <c r="DB735" i="1"/>
  <c r="DB736" i="1"/>
  <c r="DB737" i="1"/>
  <c r="DB738" i="1"/>
  <c r="DB739" i="1"/>
  <c r="DB740" i="1"/>
  <c r="DB741" i="1"/>
  <c r="DB742" i="1"/>
  <c r="DB743" i="1"/>
  <c r="DB744" i="1"/>
  <c r="DB745" i="1"/>
  <c r="DB746" i="1"/>
  <c r="DB747" i="1"/>
  <c r="DB748" i="1"/>
  <c r="DB749" i="1"/>
  <c r="DB750" i="1"/>
  <c r="DB751" i="1"/>
  <c r="DB752" i="1"/>
  <c r="DB753" i="1"/>
  <c r="DB754" i="1"/>
  <c r="DB755" i="1"/>
  <c r="DB756" i="1"/>
  <c r="DB757" i="1"/>
  <c r="DB758" i="1"/>
  <c r="DB759" i="1"/>
  <c r="DB760" i="1"/>
  <c r="DB761" i="1"/>
  <c r="DB762" i="1"/>
  <c r="DB763" i="1"/>
  <c r="DB764" i="1"/>
  <c r="DB765" i="1"/>
  <c r="DB766" i="1"/>
  <c r="DB767" i="1"/>
  <c r="DB768" i="1"/>
  <c r="DB769" i="1"/>
  <c r="DB770" i="1"/>
  <c r="DB771" i="1"/>
  <c r="DB772" i="1"/>
  <c r="DB773" i="1"/>
  <c r="DB774" i="1"/>
  <c r="DB775" i="1"/>
  <c r="DB776" i="1"/>
  <c r="DB777" i="1"/>
  <c r="DB778" i="1"/>
  <c r="DB779" i="1"/>
  <c r="DB780" i="1"/>
  <c r="DB781" i="1"/>
  <c r="DB782" i="1"/>
  <c r="DB783" i="1"/>
  <c r="DB784" i="1"/>
  <c r="DB785" i="1"/>
  <c r="DB786" i="1"/>
  <c r="DB787" i="1"/>
  <c r="DB788" i="1"/>
  <c r="DB789" i="1"/>
  <c r="DB790" i="1"/>
  <c r="DB791" i="1"/>
  <c r="DB792" i="1"/>
  <c r="DB793" i="1"/>
  <c r="DB794" i="1"/>
  <c r="DB795" i="1"/>
  <c r="DB796" i="1"/>
  <c r="DB797" i="1"/>
  <c r="DB798" i="1"/>
  <c r="DB799" i="1"/>
  <c r="DB800" i="1"/>
  <c r="DB801" i="1"/>
  <c r="DB802" i="1"/>
  <c r="DB803" i="1"/>
  <c r="DB804" i="1"/>
  <c r="DB805" i="1"/>
  <c r="DB806" i="1"/>
  <c r="DB807" i="1"/>
  <c r="DB808" i="1"/>
  <c r="DB809" i="1"/>
  <c r="DB810" i="1"/>
  <c r="DB811" i="1"/>
  <c r="DB812" i="1"/>
  <c r="DB813" i="1"/>
  <c r="DB814" i="1"/>
  <c r="DB815" i="1"/>
  <c r="DB816" i="1"/>
  <c r="DB817" i="1"/>
  <c r="DB818" i="1"/>
  <c r="DB819" i="1"/>
  <c r="DB820" i="1"/>
  <c r="DB821" i="1"/>
  <c r="DB822" i="1"/>
  <c r="DB823" i="1"/>
  <c r="DB824" i="1"/>
  <c r="DB825" i="1"/>
  <c r="DB826" i="1"/>
  <c r="DB827" i="1"/>
  <c r="DB828" i="1"/>
  <c r="DB829" i="1"/>
  <c r="DB830" i="1"/>
  <c r="DB831" i="1"/>
  <c r="DB832" i="1"/>
  <c r="DB833" i="1"/>
  <c r="DB834" i="1"/>
  <c r="DB835" i="1"/>
  <c r="DB836" i="1"/>
  <c r="DB837" i="1"/>
  <c r="DB838" i="1"/>
  <c r="DB839" i="1"/>
  <c r="DB840" i="1"/>
  <c r="DB841" i="1"/>
  <c r="DB842" i="1"/>
  <c r="DB843" i="1"/>
  <c r="DB844" i="1"/>
  <c r="DB845" i="1"/>
  <c r="DB846" i="1"/>
  <c r="DB847" i="1"/>
  <c r="DB848" i="1"/>
  <c r="DB849" i="1"/>
  <c r="DB850" i="1"/>
  <c r="DB851" i="1"/>
  <c r="DB852" i="1"/>
  <c r="DB853" i="1"/>
  <c r="DB854" i="1"/>
  <c r="DB855" i="1"/>
  <c r="DB856" i="1"/>
  <c r="DB857" i="1"/>
  <c r="DB858" i="1"/>
  <c r="DB859" i="1"/>
  <c r="DB860" i="1"/>
  <c r="DB861" i="1"/>
  <c r="DB862" i="1"/>
  <c r="DB863" i="1"/>
  <c r="DB864" i="1"/>
  <c r="DB865" i="1"/>
  <c r="DB866" i="1"/>
  <c r="DB867" i="1"/>
  <c r="DB868" i="1"/>
  <c r="DB869" i="1"/>
  <c r="DB870" i="1"/>
  <c r="DB871" i="1"/>
  <c r="DB872" i="1"/>
  <c r="DB873" i="1"/>
  <c r="DB874" i="1"/>
  <c r="DB875" i="1"/>
  <c r="DB876" i="1"/>
  <c r="DB877" i="1"/>
  <c r="DB878" i="1"/>
  <c r="DB879" i="1"/>
  <c r="DB880" i="1"/>
  <c r="DB881" i="1"/>
  <c r="DB882" i="1"/>
  <c r="DB883" i="1"/>
  <c r="DB884" i="1"/>
  <c r="DB885" i="1"/>
  <c r="DB886" i="1"/>
  <c r="DB887" i="1"/>
  <c r="DB888" i="1"/>
  <c r="DB889" i="1"/>
  <c r="DB890" i="1"/>
  <c r="DB891" i="1"/>
  <c r="DB892" i="1"/>
  <c r="DB893" i="1"/>
  <c r="DB894" i="1"/>
  <c r="DB895" i="1"/>
  <c r="DB896" i="1"/>
  <c r="DB897" i="1"/>
  <c r="DB898" i="1"/>
  <c r="DB899" i="1"/>
  <c r="DB900" i="1"/>
  <c r="DB901" i="1"/>
  <c r="DB902" i="1"/>
  <c r="DB903" i="1"/>
  <c r="DB904" i="1"/>
  <c r="DB905" i="1"/>
  <c r="DB906" i="1"/>
  <c r="DB907" i="1"/>
  <c r="DB908" i="1"/>
  <c r="DB909" i="1"/>
  <c r="DB910" i="1"/>
  <c r="DB911" i="1"/>
  <c r="DB912" i="1"/>
  <c r="DB913" i="1"/>
  <c r="DB914" i="1"/>
  <c r="DB915" i="1"/>
  <c r="DB916" i="1"/>
  <c r="DB917" i="1"/>
  <c r="DB918" i="1"/>
  <c r="DB919" i="1"/>
  <c r="DB920" i="1"/>
  <c r="DB921" i="1"/>
  <c r="DB922" i="1"/>
  <c r="DB923" i="1"/>
  <c r="DB924" i="1"/>
  <c r="DB925" i="1"/>
  <c r="DB926" i="1"/>
  <c r="DB927" i="1"/>
  <c r="DB928" i="1"/>
  <c r="DB929" i="1"/>
  <c r="DB930" i="1"/>
  <c r="DB931" i="1"/>
  <c r="DB932" i="1"/>
  <c r="DB933" i="1"/>
  <c r="DB934" i="1"/>
  <c r="DB935" i="1"/>
  <c r="DB936" i="1"/>
  <c r="DB937" i="1"/>
  <c r="DB938" i="1"/>
  <c r="DB939" i="1"/>
  <c r="DB940" i="1"/>
  <c r="DB941" i="1"/>
  <c r="DB942" i="1"/>
  <c r="DB943" i="1"/>
  <c r="DB944" i="1"/>
  <c r="DB945" i="1"/>
  <c r="DB946" i="1"/>
  <c r="DB947" i="1"/>
  <c r="DB948" i="1"/>
  <c r="DB949" i="1"/>
  <c r="DB950" i="1"/>
  <c r="DB951" i="1"/>
  <c r="DB952" i="1"/>
  <c r="DB953" i="1"/>
  <c r="DB954" i="1"/>
  <c r="DB955" i="1"/>
  <c r="DB956" i="1"/>
  <c r="DB957" i="1"/>
  <c r="DB958" i="1"/>
  <c r="DB959" i="1"/>
  <c r="DB960" i="1"/>
  <c r="DB961" i="1"/>
  <c r="DB962" i="1"/>
  <c r="DB963" i="1"/>
  <c r="DB964" i="1"/>
  <c r="DB965" i="1"/>
  <c r="DB966" i="1"/>
  <c r="DB967" i="1"/>
  <c r="DB968" i="1"/>
  <c r="DB969" i="1"/>
  <c r="DB970" i="1"/>
  <c r="DB971" i="1"/>
  <c r="DB972" i="1"/>
  <c r="DB973" i="1"/>
  <c r="DB974" i="1"/>
  <c r="DB975" i="1"/>
  <c r="DB976" i="1"/>
  <c r="DB977" i="1"/>
  <c r="DB978" i="1"/>
  <c r="DB979" i="1"/>
  <c r="DB980" i="1"/>
  <c r="DB981" i="1"/>
  <c r="DB982" i="1"/>
  <c r="DB983" i="1"/>
  <c r="DB984" i="1"/>
  <c r="DB985" i="1"/>
  <c r="DB986" i="1"/>
  <c r="DB987" i="1"/>
  <c r="DB988" i="1"/>
  <c r="DB989" i="1"/>
  <c r="DB990" i="1"/>
  <c r="DB991" i="1"/>
  <c r="DB992" i="1"/>
  <c r="DB993" i="1"/>
  <c r="DB994" i="1"/>
  <c r="DB995" i="1"/>
  <c r="DB996" i="1"/>
  <c r="DB997" i="1"/>
  <c r="DB998" i="1"/>
  <c r="DB999" i="1"/>
  <c r="DB1000" i="1"/>
  <c r="DB1001" i="1"/>
  <c r="DB1002" i="1"/>
  <c r="DB1003" i="1"/>
  <c r="DB1004" i="1"/>
  <c r="DB1005" i="1"/>
  <c r="DA6" i="1"/>
  <c r="DA7" i="1"/>
  <c r="DA8" i="1"/>
  <c r="DA9" i="1"/>
  <c r="DA10" i="1"/>
  <c r="DA11" i="1"/>
  <c r="DA12" i="1"/>
  <c r="DA13" i="1"/>
  <c r="DA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DA34" i="1"/>
  <c r="DA35" i="1"/>
  <c r="DA36" i="1"/>
  <c r="DA37" i="1"/>
  <c r="DA38" i="1"/>
  <c r="DA39" i="1"/>
  <c r="DA40" i="1"/>
  <c r="DA41" i="1"/>
  <c r="DA42" i="1"/>
  <c r="DA43" i="1"/>
  <c r="DA44" i="1"/>
  <c r="DA45" i="1"/>
  <c r="DA46" i="1"/>
  <c r="DA47" i="1"/>
  <c r="DA48" i="1"/>
  <c r="DA49" i="1"/>
  <c r="DA50" i="1"/>
  <c r="DA51" i="1"/>
  <c r="DA52" i="1"/>
  <c r="DA53" i="1"/>
  <c r="DA54" i="1"/>
  <c r="DA55" i="1"/>
  <c r="DA56" i="1"/>
  <c r="DA57" i="1"/>
  <c r="DA58" i="1"/>
  <c r="DA59" i="1"/>
  <c r="DA60" i="1"/>
  <c r="DA61" i="1"/>
  <c r="DA62" i="1"/>
  <c r="DA63" i="1"/>
  <c r="DA64" i="1"/>
  <c r="DA65" i="1"/>
  <c r="DA66" i="1"/>
  <c r="DA67" i="1"/>
  <c r="DA68" i="1"/>
  <c r="DA69" i="1"/>
  <c r="DA70" i="1"/>
  <c r="DA71" i="1"/>
  <c r="DA72" i="1"/>
  <c r="DA73" i="1"/>
  <c r="DA74" i="1"/>
  <c r="DA75" i="1"/>
  <c r="DA76" i="1"/>
  <c r="DA77" i="1"/>
  <c r="DA78" i="1"/>
  <c r="DA79" i="1"/>
  <c r="DA80" i="1"/>
  <c r="DA81" i="1"/>
  <c r="DA82" i="1"/>
  <c r="DA83" i="1"/>
  <c r="DA84" i="1"/>
  <c r="DA85" i="1"/>
  <c r="DA86" i="1"/>
  <c r="DA87" i="1"/>
  <c r="DA88" i="1"/>
  <c r="DA89" i="1"/>
  <c r="DA90" i="1"/>
  <c r="DA91" i="1"/>
  <c r="DA92" i="1"/>
  <c r="DA93" i="1"/>
  <c r="DA94" i="1"/>
  <c r="DA95" i="1"/>
  <c r="DA96" i="1"/>
  <c r="DA97" i="1"/>
  <c r="DA98" i="1"/>
  <c r="DA99" i="1"/>
  <c r="DA100" i="1"/>
  <c r="DA101" i="1"/>
  <c r="DA102" i="1"/>
  <c r="DA103" i="1"/>
  <c r="DA104" i="1"/>
  <c r="DA105" i="1"/>
  <c r="DA106" i="1"/>
  <c r="DA107" i="1"/>
  <c r="DA108" i="1"/>
  <c r="DA109" i="1"/>
  <c r="DA110" i="1"/>
  <c r="DA111" i="1"/>
  <c r="DA112" i="1"/>
  <c r="DA113" i="1"/>
  <c r="DA114" i="1"/>
  <c r="DA115" i="1"/>
  <c r="DA116" i="1"/>
  <c r="DA117" i="1"/>
  <c r="DA118" i="1"/>
  <c r="DA119" i="1"/>
  <c r="DA120" i="1"/>
  <c r="DA121" i="1"/>
  <c r="DA122" i="1"/>
  <c r="DA123" i="1"/>
  <c r="DA124" i="1"/>
  <c r="DA125" i="1"/>
  <c r="DA126" i="1"/>
  <c r="DA127" i="1"/>
  <c r="DA128" i="1"/>
  <c r="DA129" i="1"/>
  <c r="DA130" i="1"/>
  <c r="DA131" i="1"/>
  <c r="DA132" i="1"/>
  <c r="DA133" i="1"/>
  <c r="DA134" i="1"/>
  <c r="DA135" i="1"/>
  <c r="DA136" i="1"/>
  <c r="DA137" i="1"/>
  <c r="DA138" i="1"/>
  <c r="DA139" i="1"/>
  <c r="DA140" i="1"/>
  <c r="DA141" i="1"/>
  <c r="DA142" i="1"/>
  <c r="DA143" i="1"/>
  <c r="DA144" i="1"/>
  <c r="DA145" i="1"/>
  <c r="DA146" i="1"/>
  <c r="DA147" i="1"/>
  <c r="DA148" i="1"/>
  <c r="DA149" i="1"/>
  <c r="DA150" i="1"/>
  <c r="DA151" i="1"/>
  <c r="DA152" i="1"/>
  <c r="DA153" i="1"/>
  <c r="DA154" i="1"/>
  <c r="DA155" i="1"/>
  <c r="DA156" i="1"/>
  <c r="DA157" i="1"/>
  <c r="DA158" i="1"/>
  <c r="DA159" i="1"/>
  <c r="DA160" i="1"/>
  <c r="DA161" i="1"/>
  <c r="DA162" i="1"/>
  <c r="DA163" i="1"/>
  <c r="DA164" i="1"/>
  <c r="DA165" i="1"/>
  <c r="DA166" i="1"/>
  <c r="DA167" i="1"/>
  <c r="DA168" i="1"/>
  <c r="DA169" i="1"/>
  <c r="DA170" i="1"/>
  <c r="DA171" i="1"/>
  <c r="DA172" i="1"/>
  <c r="DA173" i="1"/>
  <c r="DA174" i="1"/>
  <c r="DA175" i="1"/>
  <c r="DA176" i="1"/>
  <c r="DA177" i="1"/>
  <c r="DA178" i="1"/>
  <c r="DA179" i="1"/>
  <c r="DA180" i="1"/>
  <c r="DA181" i="1"/>
  <c r="DA182" i="1"/>
  <c r="DA183" i="1"/>
  <c r="DA184" i="1"/>
  <c r="DA185" i="1"/>
  <c r="DA186" i="1"/>
  <c r="DA187" i="1"/>
  <c r="DA188" i="1"/>
  <c r="DA189" i="1"/>
  <c r="DA190" i="1"/>
  <c r="DA191" i="1"/>
  <c r="DA192" i="1"/>
  <c r="DA193" i="1"/>
  <c r="DA194" i="1"/>
  <c r="DA195" i="1"/>
  <c r="DA196" i="1"/>
  <c r="DA197" i="1"/>
  <c r="DA198" i="1"/>
  <c r="DA199" i="1"/>
  <c r="DA200" i="1"/>
  <c r="DA201" i="1"/>
  <c r="DA202" i="1"/>
  <c r="DA203" i="1"/>
  <c r="DA204" i="1"/>
  <c r="DA205" i="1"/>
  <c r="DA206" i="1"/>
  <c r="DA207" i="1"/>
  <c r="DA208" i="1"/>
  <c r="DA209" i="1"/>
  <c r="DA210" i="1"/>
  <c r="DA211" i="1"/>
  <c r="DA212" i="1"/>
  <c r="DA213" i="1"/>
  <c r="DA214" i="1"/>
  <c r="DA215" i="1"/>
  <c r="DA216" i="1"/>
  <c r="DA217" i="1"/>
  <c r="DA218" i="1"/>
  <c r="DA219" i="1"/>
  <c r="DA220" i="1"/>
  <c r="DA221" i="1"/>
  <c r="DA222" i="1"/>
  <c r="DA223" i="1"/>
  <c r="DA224" i="1"/>
  <c r="DA225" i="1"/>
  <c r="DA226" i="1"/>
  <c r="DA227" i="1"/>
  <c r="DA228" i="1"/>
  <c r="DA229" i="1"/>
  <c r="DA230" i="1"/>
  <c r="DA231" i="1"/>
  <c r="DA232" i="1"/>
  <c r="DA233" i="1"/>
  <c r="DA234" i="1"/>
  <c r="DA235" i="1"/>
  <c r="DA236" i="1"/>
  <c r="DA237" i="1"/>
  <c r="DA238" i="1"/>
  <c r="DA239" i="1"/>
  <c r="DA240" i="1"/>
  <c r="DA241" i="1"/>
  <c r="DA242" i="1"/>
  <c r="DA243" i="1"/>
  <c r="DA244" i="1"/>
  <c r="DA245" i="1"/>
  <c r="DA246" i="1"/>
  <c r="DA247" i="1"/>
  <c r="DA248" i="1"/>
  <c r="DA249" i="1"/>
  <c r="DA250" i="1"/>
  <c r="DA251" i="1"/>
  <c r="DA252" i="1"/>
  <c r="DA253" i="1"/>
  <c r="DA254" i="1"/>
  <c r="DA255" i="1"/>
  <c r="DA256" i="1"/>
  <c r="DA257" i="1"/>
  <c r="DA258" i="1"/>
  <c r="DA259" i="1"/>
  <c r="DA260" i="1"/>
  <c r="DA261" i="1"/>
  <c r="DA262" i="1"/>
  <c r="DA263" i="1"/>
  <c r="DA264" i="1"/>
  <c r="DA265" i="1"/>
  <c r="DA266" i="1"/>
  <c r="DA267" i="1"/>
  <c r="DA268" i="1"/>
  <c r="DA269" i="1"/>
  <c r="DA270" i="1"/>
  <c r="DA271" i="1"/>
  <c r="DA272" i="1"/>
  <c r="DA273" i="1"/>
  <c r="DA274" i="1"/>
  <c r="DA275" i="1"/>
  <c r="DA276" i="1"/>
  <c r="DA277" i="1"/>
  <c r="DA278" i="1"/>
  <c r="DA279" i="1"/>
  <c r="DA280" i="1"/>
  <c r="DA281" i="1"/>
  <c r="DA282" i="1"/>
  <c r="DA283" i="1"/>
  <c r="DA284" i="1"/>
  <c r="DA285" i="1"/>
  <c r="DA286" i="1"/>
  <c r="DA287" i="1"/>
  <c r="DA288" i="1"/>
  <c r="DA289" i="1"/>
  <c r="DA290" i="1"/>
  <c r="DA291" i="1"/>
  <c r="DA292" i="1"/>
  <c r="DA293" i="1"/>
  <c r="DA294" i="1"/>
  <c r="DA295" i="1"/>
  <c r="DA296" i="1"/>
  <c r="DA297" i="1"/>
  <c r="DA298" i="1"/>
  <c r="DA299" i="1"/>
  <c r="DA300" i="1"/>
  <c r="DA301" i="1"/>
  <c r="DA302" i="1"/>
  <c r="DA303" i="1"/>
  <c r="DA304" i="1"/>
  <c r="DA305" i="1"/>
  <c r="DA306" i="1"/>
  <c r="DA307" i="1"/>
  <c r="DA308" i="1"/>
  <c r="DA309" i="1"/>
  <c r="DA310" i="1"/>
  <c r="DA311" i="1"/>
  <c r="DA312" i="1"/>
  <c r="DA313" i="1"/>
  <c r="DA314" i="1"/>
  <c r="DA315" i="1"/>
  <c r="DA316" i="1"/>
  <c r="DA317" i="1"/>
  <c r="DA318" i="1"/>
  <c r="DA319" i="1"/>
  <c r="DA320" i="1"/>
  <c r="DA321" i="1"/>
  <c r="DA322" i="1"/>
  <c r="DA323" i="1"/>
  <c r="DA324" i="1"/>
  <c r="DA325" i="1"/>
  <c r="DA326" i="1"/>
  <c r="DA327" i="1"/>
  <c r="DA328" i="1"/>
  <c r="DA329" i="1"/>
  <c r="DA330" i="1"/>
  <c r="DA331" i="1"/>
  <c r="DA332" i="1"/>
  <c r="DA333" i="1"/>
  <c r="DA334" i="1"/>
  <c r="DA335" i="1"/>
  <c r="DA336" i="1"/>
  <c r="DA337" i="1"/>
  <c r="DA338" i="1"/>
  <c r="DA339" i="1"/>
  <c r="DA340" i="1"/>
  <c r="DA341" i="1"/>
  <c r="DA342" i="1"/>
  <c r="DA343" i="1"/>
  <c r="DA344" i="1"/>
  <c r="DA345" i="1"/>
  <c r="DA346" i="1"/>
  <c r="DA347" i="1"/>
  <c r="DA348" i="1"/>
  <c r="DA349" i="1"/>
  <c r="DA350" i="1"/>
  <c r="DA351" i="1"/>
  <c r="DA352" i="1"/>
  <c r="DA353" i="1"/>
  <c r="DA354" i="1"/>
  <c r="DA355" i="1"/>
  <c r="DA356" i="1"/>
  <c r="DA357" i="1"/>
  <c r="DA358" i="1"/>
  <c r="DA359" i="1"/>
  <c r="DA360" i="1"/>
  <c r="DA361" i="1"/>
  <c r="DA362" i="1"/>
  <c r="DA363" i="1"/>
  <c r="DA364" i="1"/>
  <c r="DA365" i="1"/>
  <c r="DA366" i="1"/>
  <c r="DA367" i="1"/>
  <c r="DA368" i="1"/>
  <c r="DA369" i="1"/>
  <c r="DA370" i="1"/>
  <c r="DA371" i="1"/>
  <c r="DA372" i="1"/>
  <c r="DA373" i="1"/>
  <c r="DA374" i="1"/>
  <c r="DA375" i="1"/>
  <c r="DA376" i="1"/>
  <c r="DA377" i="1"/>
  <c r="DA378" i="1"/>
  <c r="DA379" i="1"/>
  <c r="DA380" i="1"/>
  <c r="DA381" i="1"/>
  <c r="DA382" i="1"/>
  <c r="DA383" i="1"/>
  <c r="DA384" i="1"/>
  <c r="DA385" i="1"/>
  <c r="DA386" i="1"/>
  <c r="DA387" i="1"/>
  <c r="DA388" i="1"/>
  <c r="DA389" i="1"/>
  <c r="DA390" i="1"/>
  <c r="DA391" i="1"/>
  <c r="DA392" i="1"/>
  <c r="DA393" i="1"/>
  <c r="DA394" i="1"/>
  <c r="DA395" i="1"/>
  <c r="DA396" i="1"/>
  <c r="DA397" i="1"/>
  <c r="DA398" i="1"/>
  <c r="DA399" i="1"/>
  <c r="DA400" i="1"/>
  <c r="DA401" i="1"/>
  <c r="DA402" i="1"/>
  <c r="DA403" i="1"/>
  <c r="DA404" i="1"/>
  <c r="DA405" i="1"/>
  <c r="DA406" i="1"/>
  <c r="DA407" i="1"/>
  <c r="DA408" i="1"/>
  <c r="DA409" i="1"/>
  <c r="DA410" i="1"/>
  <c r="DA411" i="1"/>
  <c r="DA412" i="1"/>
  <c r="DA413" i="1"/>
  <c r="DA414" i="1"/>
  <c r="DA415" i="1"/>
  <c r="DA416" i="1"/>
  <c r="DA417" i="1"/>
  <c r="DA418" i="1"/>
  <c r="DA419" i="1"/>
  <c r="DA420" i="1"/>
  <c r="DA421" i="1"/>
  <c r="DA422" i="1"/>
  <c r="DA423" i="1"/>
  <c r="DA424" i="1"/>
  <c r="DA425" i="1"/>
  <c r="DA426" i="1"/>
  <c r="DA427" i="1"/>
  <c r="DA428" i="1"/>
  <c r="DA429" i="1"/>
  <c r="DA430" i="1"/>
  <c r="DA431" i="1"/>
  <c r="DA432" i="1"/>
  <c r="DA433" i="1"/>
  <c r="DA434" i="1"/>
  <c r="DA435" i="1"/>
  <c r="DA436" i="1"/>
  <c r="DA437" i="1"/>
  <c r="DA438" i="1"/>
  <c r="DA439" i="1"/>
  <c r="DA440" i="1"/>
  <c r="DA441" i="1"/>
  <c r="DA442" i="1"/>
  <c r="DA443" i="1"/>
  <c r="DA444" i="1"/>
  <c r="DA445" i="1"/>
  <c r="DA446" i="1"/>
  <c r="DA447" i="1"/>
  <c r="DA448" i="1"/>
  <c r="DA449" i="1"/>
  <c r="DA450" i="1"/>
  <c r="DA451" i="1"/>
  <c r="DA452" i="1"/>
  <c r="DA453" i="1"/>
  <c r="DA454" i="1"/>
  <c r="DA455" i="1"/>
  <c r="DA456" i="1"/>
  <c r="DA457" i="1"/>
  <c r="DA458" i="1"/>
  <c r="DA459" i="1"/>
  <c r="DA460" i="1"/>
  <c r="DA461" i="1"/>
  <c r="DA462" i="1"/>
  <c r="DA463" i="1"/>
  <c r="DA464" i="1"/>
  <c r="DA465" i="1"/>
  <c r="DA466" i="1"/>
  <c r="DA467" i="1"/>
  <c r="DA468" i="1"/>
  <c r="DA469" i="1"/>
  <c r="DA470" i="1"/>
  <c r="DA471" i="1"/>
  <c r="DA472" i="1"/>
  <c r="DA473" i="1"/>
  <c r="DA474" i="1"/>
  <c r="DA475" i="1"/>
  <c r="DA476" i="1"/>
  <c r="DA477" i="1"/>
  <c r="DA478" i="1"/>
  <c r="DA479" i="1"/>
  <c r="DA480" i="1"/>
  <c r="DA481" i="1"/>
  <c r="DA482" i="1"/>
  <c r="DA483" i="1"/>
  <c r="DA484" i="1"/>
  <c r="DA485" i="1"/>
  <c r="DA486" i="1"/>
  <c r="DA487" i="1"/>
  <c r="DA488" i="1"/>
  <c r="DA489" i="1"/>
  <c r="DA490" i="1"/>
  <c r="DA491" i="1"/>
  <c r="DA492" i="1"/>
  <c r="DA493" i="1"/>
  <c r="DA494" i="1"/>
  <c r="DA495" i="1"/>
  <c r="DA496" i="1"/>
  <c r="DA497" i="1"/>
  <c r="DA498" i="1"/>
  <c r="DA499" i="1"/>
  <c r="DA500" i="1"/>
  <c r="DA501" i="1"/>
  <c r="DA502" i="1"/>
  <c r="DA503" i="1"/>
  <c r="DA504" i="1"/>
  <c r="DA505" i="1"/>
  <c r="DA506" i="1"/>
  <c r="DA507" i="1"/>
  <c r="DA508" i="1"/>
  <c r="DA509" i="1"/>
  <c r="DA510" i="1"/>
  <c r="DA511" i="1"/>
  <c r="DA512" i="1"/>
  <c r="DA513" i="1"/>
  <c r="DA514" i="1"/>
  <c r="DA515" i="1"/>
  <c r="DA516" i="1"/>
  <c r="DA517" i="1"/>
  <c r="DA518" i="1"/>
  <c r="DA519" i="1"/>
  <c r="DA520" i="1"/>
  <c r="DA521" i="1"/>
  <c r="DA522" i="1"/>
  <c r="DA523" i="1"/>
  <c r="DA524" i="1"/>
  <c r="DA525" i="1"/>
  <c r="DA526" i="1"/>
  <c r="DA527" i="1"/>
  <c r="DA528" i="1"/>
  <c r="DA529" i="1"/>
  <c r="DA530" i="1"/>
  <c r="DA531" i="1"/>
  <c r="DA532" i="1"/>
  <c r="DA533" i="1"/>
  <c r="DA534" i="1"/>
  <c r="DA535" i="1"/>
  <c r="DA536" i="1"/>
  <c r="DA537" i="1"/>
  <c r="DA538" i="1"/>
  <c r="DA539" i="1"/>
  <c r="DA540" i="1"/>
  <c r="DA541" i="1"/>
  <c r="DA542" i="1"/>
  <c r="DA543" i="1"/>
  <c r="DA544" i="1"/>
  <c r="DA545" i="1"/>
  <c r="DA546" i="1"/>
  <c r="DA547" i="1"/>
  <c r="DA548" i="1"/>
  <c r="DA549" i="1"/>
  <c r="DA550" i="1"/>
  <c r="DA551" i="1"/>
  <c r="DA552" i="1"/>
  <c r="DA553" i="1"/>
  <c r="DA554" i="1"/>
  <c r="DA555" i="1"/>
  <c r="DA556" i="1"/>
  <c r="DA557" i="1"/>
  <c r="DA558" i="1"/>
  <c r="DA559" i="1"/>
  <c r="DA560" i="1"/>
  <c r="DA561" i="1"/>
  <c r="DA562" i="1"/>
  <c r="DA563" i="1"/>
  <c r="DA564" i="1"/>
  <c r="DA565" i="1"/>
  <c r="DA566" i="1"/>
  <c r="DA567" i="1"/>
  <c r="DA568" i="1"/>
  <c r="DA569" i="1"/>
  <c r="DA570" i="1"/>
  <c r="DA571" i="1"/>
  <c r="DA572" i="1"/>
  <c r="DA573" i="1"/>
  <c r="DA574" i="1"/>
  <c r="DA575" i="1"/>
  <c r="DA576" i="1"/>
  <c r="DA577" i="1"/>
  <c r="DA578" i="1"/>
  <c r="DA579" i="1"/>
  <c r="DA580" i="1"/>
  <c r="DA581" i="1"/>
  <c r="DA582" i="1"/>
  <c r="DA583" i="1"/>
  <c r="DA584" i="1"/>
  <c r="DA585" i="1"/>
  <c r="DA586" i="1"/>
  <c r="DA587" i="1"/>
  <c r="DA588" i="1"/>
  <c r="DA589" i="1"/>
  <c r="DA590" i="1"/>
  <c r="DA591" i="1"/>
  <c r="DA592" i="1"/>
  <c r="DA593" i="1"/>
  <c r="DA594" i="1"/>
  <c r="DA595" i="1"/>
  <c r="DA596" i="1"/>
  <c r="DA597" i="1"/>
  <c r="DA598" i="1"/>
  <c r="DA599" i="1"/>
  <c r="DA600" i="1"/>
  <c r="DA601" i="1"/>
  <c r="DA602" i="1"/>
  <c r="DA603" i="1"/>
  <c r="DA604" i="1"/>
  <c r="DA605" i="1"/>
  <c r="DA606" i="1"/>
  <c r="DA607" i="1"/>
  <c r="DA608" i="1"/>
  <c r="DA609" i="1"/>
  <c r="DA610" i="1"/>
  <c r="DA611" i="1"/>
  <c r="DA612" i="1"/>
  <c r="DA613" i="1"/>
  <c r="DA614" i="1"/>
  <c r="DA615" i="1"/>
  <c r="DA616" i="1"/>
  <c r="DA617" i="1"/>
  <c r="DA618" i="1"/>
  <c r="DA619" i="1"/>
  <c r="DA620" i="1"/>
  <c r="DA621" i="1"/>
  <c r="DA622" i="1"/>
  <c r="DA623" i="1"/>
  <c r="DA624" i="1"/>
  <c r="DA625" i="1"/>
  <c r="DA626" i="1"/>
  <c r="DA627" i="1"/>
  <c r="DA628" i="1"/>
  <c r="DA629" i="1"/>
  <c r="DA630" i="1"/>
  <c r="DA631" i="1"/>
  <c r="DA632" i="1"/>
  <c r="DA633" i="1"/>
  <c r="DA634" i="1"/>
  <c r="DA635" i="1"/>
  <c r="DA636" i="1"/>
  <c r="DA637" i="1"/>
  <c r="DA638" i="1"/>
  <c r="DA639" i="1"/>
  <c r="DA640" i="1"/>
  <c r="DA641" i="1"/>
  <c r="DA642" i="1"/>
  <c r="DA643" i="1"/>
  <c r="DA644" i="1"/>
  <c r="DA645" i="1"/>
  <c r="DA646" i="1"/>
  <c r="DA647" i="1"/>
  <c r="DA648" i="1"/>
  <c r="DA649" i="1"/>
  <c r="DA650" i="1"/>
  <c r="DA651" i="1"/>
  <c r="DA652" i="1"/>
  <c r="DA653" i="1"/>
  <c r="DA654" i="1"/>
  <c r="DA655" i="1"/>
  <c r="DA656" i="1"/>
  <c r="DA657" i="1"/>
  <c r="DA658" i="1"/>
  <c r="DA659" i="1"/>
  <c r="DA660" i="1"/>
  <c r="DA661" i="1"/>
  <c r="DA662" i="1"/>
  <c r="DA663" i="1"/>
  <c r="DA664" i="1"/>
  <c r="DA665" i="1"/>
  <c r="DA666" i="1"/>
  <c r="DA667" i="1"/>
  <c r="DA668" i="1"/>
  <c r="DA669" i="1"/>
  <c r="DA670" i="1"/>
  <c r="DA671" i="1"/>
  <c r="DA672" i="1"/>
  <c r="DA673" i="1"/>
  <c r="DA674" i="1"/>
  <c r="DA675" i="1"/>
  <c r="DA676" i="1"/>
  <c r="DA677" i="1"/>
  <c r="DA678" i="1"/>
  <c r="DA679" i="1"/>
  <c r="DA680" i="1"/>
  <c r="DA681" i="1"/>
  <c r="DA682" i="1"/>
  <c r="DA683" i="1"/>
  <c r="DA684" i="1"/>
  <c r="DA685" i="1"/>
  <c r="DA686" i="1"/>
  <c r="DA687" i="1"/>
  <c r="DA688" i="1"/>
  <c r="DA689" i="1"/>
  <c r="DA690" i="1"/>
  <c r="DA691" i="1"/>
  <c r="DA692" i="1"/>
  <c r="DA693" i="1"/>
  <c r="DA694" i="1"/>
  <c r="DA695" i="1"/>
  <c r="DA696" i="1"/>
  <c r="DA697" i="1"/>
  <c r="DA698" i="1"/>
  <c r="DA699" i="1"/>
  <c r="DA700" i="1"/>
  <c r="DA701" i="1"/>
  <c r="DA702" i="1"/>
  <c r="DA703" i="1"/>
  <c r="DA704" i="1"/>
  <c r="DA705" i="1"/>
  <c r="DA706" i="1"/>
  <c r="DA707" i="1"/>
  <c r="DA708" i="1"/>
  <c r="DA709" i="1"/>
  <c r="DA710" i="1"/>
  <c r="DA711" i="1"/>
  <c r="DA712" i="1"/>
  <c r="DA713" i="1"/>
  <c r="DA714" i="1"/>
  <c r="DA715" i="1"/>
  <c r="DA716" i="1"/>
  <c r="DA717" i="1"/>
  <c r="DA718" i="1"/>
  <c r="DA719" i="1"/>
  <c r="DA720" i="1"/>
  <c r="DA721" i="1"/>
  <c r="DA722" i="1"/>
  <c r="DA723" i="1"/>
  <c r="DA724" i="1"/>
  <c r="DA725" i="1"/>
  <c r="DA726" i="1"/>
  <c r="DA727" i="1"/>
  <c r="DA728" i="1"/>
  <c r="DA729" i="1"/>
  <c r="DA730" i="1"/>
  <c r="DA731" i="1"/>
  <c r="DA732" i="1"/>
  <c r="DA733" i="1"/>
  <c r="DA734" i="1"/>
  <c r="DA735" i="1"/>
  <c r="DA736" i="1"/>
  <c r="DA737" i="1"/>
  <c r="DA738" i="1"/>
  <c r="DA739" i="1"/>
  <c r="DA740" i="1"/>
  <c r="DA741" i="1"/>
  <c r="DA742" i="1"/>
  <c r="DA743" i="1"/>
  <c r="DA744" i="1"/>
  <c r="DA745" i="1"/>
  <c r="DA746" i="1"/>
  <c r="DA747" i="1"/>
  <c r="DA748" i="1"/>
  <c r="DA749" i="1"/>
  <c r="DA750" i="1"/>
  <c r="DA751" i="1"/>
  <c r="DA752" i="1"/>
  <c r="DA753" i="1"/>
  <c r="DA754" i="1"/>
  <c r="DA755" i="1"/>
  <c r="DA756" i="1"/>
  <c r="DA757" i="1"/>
  <c r="DA758" i="1"/>
  <c r="DA759" i="1"/>
  <c r="DA760" i="1"/>
  <c r="DA761" i="1"/>
  <c r="DA762" i="1"/>
  <c r="DA763" i="1"/>
  <c r="DA764" i="1"/>
  <c r="DA765" i="1"/>
  <c r="DA766" i="1"/>
  <c r="DA767" i="1"/>
  <c r="DA768" i="1"/>
  <c r="DA769" i="1"/>
  <c r="DA770" i="1"/>
  <c r="DA771" i="1"/>
  <c r="DA772" i="1"/>
  <c r="DA773" i="1"/>
  <c r="DA774" i="1"/>
  <c r="DA775" i="1"/>
  <c r="DA776" i="1"/>
  <c r="DA777" i="1"/>
  <c r="DA778" i="1"/>
  <c r="DA779" i="1"/>
  <c r="DA780" i="1"/>
  <c r="DA781" i="1"/>
  <c r="DA782" i="1"/>
  <c r="DA783" i="1"/>
  <c r="DA784" i="1"/>
  <c r="DA785" i="1"/>
  <c r="DA786" i="1"/>
  <c r="DA787" i="1"/>
  <c r="DA788" i="1"/>
  <c r="DA789" i="1"/>
  <c r="DA790" i="1"/>
  <c r="DA791" i="1"/>
  <c r="DA792" i="1"/>
  <c r="DA793" i="1"/>
  <c r="DA794" i="1"/>
  <c r="DA795" i="1"/>
  <c r="DA796" i="1"/>
  <c r="DA797" i="1"/>
  <c r="DA798" i="1"/>
  <c r="DA799" i="1"/>
  <c r="DA800" i="1"/>
  <c r="DA801" i="1"/>
  <c r="DA802" i="1"/>
  <c r="DA803" i="1"/>
  <c r="DA804" i="1"/>
  <c r="DA805" i="1"/>
  <c r="DA806" i="1"/>
  <c r="DA807" i="1"/>
  <c r="DA808" i="1"/>
  <c r="DA809" i="1"/>
  <c r="DA810" i="1"/>
  <c r="DA811" i="1"/>
  <c r="DA812" i="1"/>
  <c r="DA813" i="1"/>
  <c r="DA814" i="1"/>
  <c r="DA815" i="1"/>
  <c r="DA816" i="1"/>
  <c r="DA817" i="1"/>
  <c r="DA818" i="1"/>
  <c r="DA819" i="1"/>
  <c r="DA820" i="1"/>
  <c r="DA821" i="1"/>
  <c r="DA822" i="1"/>
  <c r="DA823" i="1"/>
  <c r="DA824" i="1"/>
  <c r="DA825" i="1"/>
  <c r="DA826" i="1"/>
  <c r="DA827" i="1"/>
  <c r="DA828" i="1"/>
  <c r="DA829" i="1"/>
  <c r="DA830" i="1"/>
  <c r="DA831" i="1"/>
  <c r="DA832" i="1"/>
  <c r="DA833" i="1"/>
  <c r="DA834" i="1"/>
  <c r="DA835" i="1"/>
  <c r="DA836" i="1"/>
  <c r="DA837" i="1"/>
  <c r="DA838" i="1"/>
  <c r="DA839" i="1"/>
  <c r="DA840" i="1"/>
  <c r="DA841" i="1"/>
  <c r="DA842" i="1"/>
  <c r="DA843" i="1"/>
  <c r="DA844" i="1"/>
  <c r="DA845" i="1"/>
  <c r="DA846" i="1"/>
  <c r="DA847" i="1"/>
  <c r="DA848" i="1"/>
  <c r="DA849" i="1"/>
  <c r="DA850" i="1"/>
  <c r="DA851" i="1"/>
  <c r="DA852" i="1"/>
  <c r="DA853" i="1"/>
  <c r="DA854" i="1"/>
  <c r="DA855" i="1"/>
  <c r="DA856" i="1"/>
  <c r="DA857" i="1"/>
  <c r="DA858" i="1"/>
  <c r="DA859" i="1"/>
  <c r="DA860" i="1"/>
  <c r="DA861" i="1"/>
  <c r="DA862" i="1"/>
  <c r="DA863" i="1"/>
  <c r="DA864" i="1"/>
  <c r="DA865" i="1"/>
  <c r="DA866" i="1"/>
  <c r="DA867" i="1"/>
  <c r="DA868" i="1"/>
  <c r="DA869" i="1"/>
  <c r="DA870" i="1"/>
  <c r="DA871" i="1"/>
  <c r="DA872" i="1"/>
  <c r="DA873" i="1"/>
  <c r="DA874" i="1"/>
  <c r="DA875" i="1"/>
  <c r="DA876" i="1"/>
  <c r="DA877" i="1"/>
  <c r="DA878" i="1"/>
  <c r="DA879" i="1"/>
  <c r="DA880" i="1"/>
  <c r="DA881" i="1"/>
  <c r="DA882" i="1"/>
  <c r="DA883" i="1"/>
  <c r="DA884" i="1"/>
  <c r="DA885" i="1"/>
  <c r="DA886" i="1"/>
  <c r="DA887" i="1"/>
  <c r="DA888" i="1"/>
  <c r="DA889" i="1"/>
  <c r="DA890" i="1"/>
  <c r="DA891" i="1"/>
  <c r="DA892" i="1"/>
  <c r="DA893" i="1"/>
  <c r="DA894" i="1"/>
  <c r="DA895" i="1"/>
  <c r="DA896" i="1"/>
  <c r="DA897" i="1"/>
  <c r="DA898" i="1"/>
  <c r="DA899" i="1"/>
  <c r="DA900" i="1"/>
  <c r="DA901" i="1"/>
  <c r="DA902" i="1"/>
  <c r="DA903" i="1"/>
  <c r="DA904" i="1"/>
  <c r="DA905" i="1"/>
  <c r="DA906" i="1"/>
  <c r="DA907" i="1"/>
  <c r="DA908" i="1"/>
  <c r="DA909" i="1"/>
  <c r="DA910" i="1"/>
  <c r="DA911" i="1"/>
  <c r="DA912" i="1"/>
  <c r="DA913" i="1"/>
  <c r="DA914" i="1"/>
  <c r="DA915" i="1"/>
  <c r="DA916" i="1"/>
  <c r="DA917" i="1"/>
  <c r="DA918" i="1"/>
  <c r="DA919" i="1"/>
  <c r="DA920" i="1"/>
  <c r="DA921" i="1"/>
  <c r="DA922" i="1"/>
  <c r="DA923" i="1"/>
  <c r="DA924" i="1"/>
  <c r="DA925" i="1"/>
  <c r="DA926" i="1"/>
  <c r="DA927" i="1"/>
  <c r="DA928" i="1"/>
  <c r="DA929" i="1"/>
  <c r="DA930" i="1"/>
  <c r="DA931" i="1"/>
  <c r="DA932" i="1"/>
  <c r="DA933" i="1"/>
  <c r="DA934" i="1"/>
  <c r="DA935" i="1"/>
  <c r="DA936" i="1"/>
  <c r="DA937" i="1"/>
  <c r="DA938" i="1"/>
  <c r="DA939" i="1"/>
  <c r="DA940" i="1"/>
  <c r="DA941" i="1"/>
  <c r="DA942" i="1"/>
  <c r="DA943" i="1"/>
  <c r="DA944" i="1"/>
  <c r="DA945" i="1"/>
  <c r="DA946" i="1"/>
  <c r="DA947" i="1"/>
  <c r="DA948" i="1"/>
  <c r="DA949" i="1"/>
  <c r="DA950" i="1"/>
  <c r="DA951" i="1"/>
  <c r="DA952" i="1"/>
  <c r="DA953" i="1"/>
  <c r="DA954" i="1"/>
  <c r="DA955" i="1"/>
  <c r="DA956" i="1"/>
  <c r="DA957" i="1"/>
  <c r="DA958" i="1"/>
  <c r="DA959" i="1"/>
  <c r="DA960" i="1"/>
  <c r="DA961" i="1"/>
  <c r="DA962" i="1"/>
  <c r="DA963" i="1"/>
  <c r="DA964" i="1"/>
  <c r="DA965" i="1"/>
  <c r="DA966" i="1"/>
  <c r="DA967" i="1"/>
  <c r="DA968" i="1"/>
  <c r="DA969" i="1"/>
  <c r="DA970" i="1"/>
  <c r="DA971" i="1"/>
  <c r="DA972" i="1"/>
  <c r="DA973" i="1"/>
  <c r="DA974" i="1"/>
  <c r="DA975" i="1"/>
  <c r="DA976" i="1"/>
  <c r="DA977" i="1"/>
  <c r="DA978" i="1"/>
  <c r="DA979" i="1"/>
  <c r="DA980" i="1"/>
  <c r="DA981" i="1"/>
  <c r="DA982" i="1"/>
  <c r="DA983" i="1"/>
  <c r="DA984" i="1"/>
  <c r="DA985" i="1"/>
  <c r="DA986" i="1"/>
  <c r="DA987" i="1"/>
  <c r="DA988" i="1"/>
  <c r="DA989" i="1"/>
  <c r="DA990" i="1"/>
  <c r="DA991" i="1"/>
  <c r="DA992" i="1"/>
  <c r="DA993" i="1"/>
  <c r="DA994" i="1"/>
  <c r="DA995" i="1"/>
  <c r="DA996" i="1"/>
  <c r="DA997" i="1"/>
  <c r="DA998" i="1"/>
  <c r="DA999" i="1"/>
  <c r="DA1000" i="1"/>
  <c r="DA1001" i="1"/>
  <c r="DA1002" i="1"/>
  <c r="DA1003" i="1"/>
  <c r="DA1004" i="1"/>
  <c r="DA1005" i="1"/>
  <c r="CZ6" i="1"/>
  <c r="CZ7" i="1"/>
  <c r="CZ8" i="1"/>
  <c r="CZ9" i="1"/>
  <c r="CZ10" i="1"/>
  <c r="CZ11" i="1"/>
  <c r="CZ12" i="1"/>
  <c r="CZ13" i="1"/>
  <c r="CZ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34" i="1"/>
  <c r="CZ35" i="1"/>
  <c r="CZ36" i="1"/>
  <c r="CZ37" i="1"/>
  <c r="CZ38" i="1"/>
  <c r="CZ39" i="1"/>
  <c r="CZ40" i="1"/>
  <c r="CZ41" i="1"/>
  <c r="CZ42" i="1"/>
  <c r="CZ43" i="1"/>
  <c r="CZ44" i="1"/>
  <c r="CZ45" i="1"/>
  <c r="CZ46" i="1"/>
  <c r="CZ47" i="1"/>
  <c r="CZ48" i="1"/>
  <c r="CZ49" i="1"/>
  <c r="CZ50" i="1"/>
  <c r="CZ51" i="1"/>
  <c r="CZ52" i="1"/>
  <c r="CZ53" i="1"/>
  <c r="CZ54" i="1"/>
  <c r="CZ55" i="1"/>
  <c r="CZ56" i="1"/>
  <c r="CZ57" i="1"/>
  <c r="CZ58" i="1"/>
  <c r="CZ59" i="1"/>
  <c r="CZ60" i="1"/>
  <c r="CZ61" i="1"/>
  <c r="CZ62" i="1"/>
  <c r="CZ63" i="1"/>
  <c r="CZ64" i="1"/>
  <c r="CZ65" i="1"/>
  <c r="CZ66" i="1"/>
  <c r="CZ67" i="1"/>
  <c r="CZ68" i="1"/>
  <c r="CZ69" i="1"/>
  <c r="CZ70" i="1"/>
  <c r="CZ71" i="1"/>
  <c r="CZ72" i="1"/>
  <c r="CZ73" i="1"/>
  <c r="CZ74" i="1"/>
  <c r="CZ75" i="1"/>
  <c r="CZ76" i="1"/>
  <c r="CZ77" i="1"/>
  <c r="CZ78" i="1"/>
  <c r="CZ79" i="1"/>
  <c r="CZ80" i="1"/>
  <c r="CZ81" i="1"/>
  <c r="CZ82" i="1"/>
  <c r="CZ83" i="1"/>
  <c r="CZ84" i="1"/>
  <c r="CZ85" i="1"/>
  <c r="CZ86" i="1"/>
  <c r="CZ87" i="1"/>
  <c r="CZ88" i="1"/>
  <c r="CZ89" i="1"/>
  <c r="CZ90" i="1"/>
  <c r="CZ91" i="1"/>
  <c r="CZ92" i="1"/>
  <c r="CZ93" i="1"/>
  <c r="CZ94" i="1"/>
  <c r="CZ95" i="1"/>
  <c r="CZ96" i="1"/>
  <c r="CZ97" i="1"/>
  <c r="CZ98" i="1"/>
  <c r="CZ99" i="1"/>
  <c r="CZ100" i="1"/>
  <c r="CZ101" i="1"/>
  <c r="CZ102" i="1"/>
  <c r="CZ103" i="1"/>
  <c r="CZ104" i="1"/>
  <c r="CZ105" i="1"/>
  <c r="CZ106" i="1"/>
  <c r="CZ107" i="1"/>
  <c r="CZ108" i="1"/>
  <c r="CZ109" i="1"/>
  <c r="CZ110" i="1"/>
  <c r="CZ111" i="1"/>
  <c r="CZ112" i="1"/>
  <c r="CZ113" i="1"/>
  <c r="CZ114" i="1"/>
  <c r="CZ115" i="1"/>
  <c r="CZ116" i="1"/>
  <c r="CZ117" i="1"/>
  <c r="CZ118" i="1"/>
  <c r="CZ119" i="1"/>
  <c r="CZ120" i="1"/>
  <c r="CZ121" i="1"/>
  <c r="CZ122" i="1"/>
  <c r="CZ123" i="1"/>
  <c r="CZ124" i="1"/>
  <c r="CZ125" i="1"/>
  <c r="CZ126" i="1"/>
  <c r="CZ127" i="1"/>
  <c r="CZ128" i="1"/>
  <c r="CZ129" i="1"/>
  <c r="CZ130" i="1"/>
  <c r="CZ131" i="1"/>
  <c r="CZ132" i="1"/>
  <c r="CZ133" i="1"/>
  <c r="CZ134" i="1"/>
  <c r="CZ135" i="1"/>
  <c r="CZ136" i="1"/>
  <c r="CZ137" i="1"/>
  <c r="CZ138" i="1"/>
  <c r="CZ139" i="1"/>
  <c r="CZ140" i="1"/>
  <c r="CZ141" i="1"/>
  <c r="CZ142" i="1"/>
  <c r="CZ143" i="1"/>
  <c r="CZ144" i="1"/>
  <c r="CZ145" i="1"/>
  <c r="CZ146" i="1"/>
  <c r="CZ147" i="1"/>
  <c r="CZ148" i="1"/>
  <c r="CZ149" i="1"/>
  <c r="CZ150" i="1"/>
  <c r="CZ151" i="1"/>
  <c r="CZ152" i="1"/>
  <c r="CZ153" i="1"/>
  <c r="CZ154" i="1"/>
  <c r="CZ155" i="1"/>
  <c r="CZ156" i="1"/>
  <c r="CZ157" i="1"/>
  <c r="CZ158" i="1"/>
  <c r="CZ159" i="1"/>
  <c r="CZ160" i="1"/>
  <c r="CZ161" i="1"/>
  <c r="CZ162" i="1"/>
  <c r="CZ163" i="1"/>
  <c r="CZ164" i="1"/>
  <c r="CZ165" i="1"/>
  <c r="CZ166" i="1"/>
  <c r="CZ167" i="1"/>
  <c r="CZ168" i="1"/>
  <c r="CZ169" i="1"/>
  <c r="CZ170" i="1"/>
  <c r="CZ171" i="1"/>
  <c r="CZ172" i="1"/>
  <c r="CZ173" i="1"/>
  <c r="CZ174" i="1"/>
  <c r="CZ175" i="1"/>
  <c r="CZ176" i="1"/>
  <c r="CZ177" i="1"/>
  <c r="CZ178" i="1"/>
  <c r="CZ179" i="1"/>
  <c r="CZ180" i="1"/>
  <c r="CZ181" i="1"/>
  <c r="CZ182" i="1"/>
  <c r="CZ183" i="1"/>
  <c r="CZ184" i="1"/>
  <c r="CZ185" i="1"/>
  <c r="CZ186" i="1"/>
  <c r="CZ187" i="1"/>
  <c r="CZ188" i="1"/>
  <c r="CZ189" i="1"/>
  <c r="CZ190" i="1"/>
  <c r="CZ191" i="1"/>
  <c r="CZ192" i="1"/>
  <c r="CZ193" i="1"/>
  <c r="CZ194" i="1"/>
  <c r="CZ195" i="1"/>
  <c r="CZ196" i="1"/>
  <c r="CZ197" i="1"/>
  <c r="CZ198" i="1"/>
  <c r="CZ199" i="1"/>
  <c r="CZ200" i="1"/>
  <c r="CZ201" i="1"/>
  <c r="CZ202" i="1"/>
  <c r="CZ203" i="1"/>
  <c r="CZ204" i="1"/>
  <c r="CZ205" i="1"/>
  <c r="CZ206" i="1"/>
  <c r="CZ207" i="1"/>
  <c r="CZ208" i="1"/>
  <c r="CZ209" i="1"/>
  <c r="CZ210" i="1"/>
  <c r="CZ211" i="1"/>
  <c r="CZ212" i="1"/>
  <c r="CZ213" i="1"/>
  <c r="CZ214" i="1"/>
  <c r="CZ215" i="1"/>
  <c r="CZ216" i="1"/>
  <c r="CZ217" i="1"/>
  <c r="CZ218" i="1"/>
  <c r="CZ219" i="1"/>
  <c r="CZ220" i="1"/>
  <c r="CZ221" i="1"/>
  <c r="CZ222" i="1"/>
  <c r="CZ223" i="1"/>
  <c r="CZ224" i="1"/>
  <c r="CZ225" i="1"/>
  <c r="CZ226" i="1"/>
  <c r="CZ227" i="1"/>
  <c r="CZ228" i="1"/>
  <c r="CZ229" i="1"/>
  <c r="CZ230" i="1"/>
  <c r="CZ231" i="1"/>
  <c r="CZ232" i="1"/>
  <c r="CZ233" i="1"/>
  <c r="CZ234" i="1"/>
  <c r="CZ235" i="1"/>
  <c r="CZ236" i="1"/>
  <c r="CZ237" i="1"/>
  <c r="CZ238" i="1"/>
  <c r="CZ239" i="1"/>
  <c r="CZ240" i="1"/>
  <c r="CZ241" i="1"/>
  <c r="CZ242" i="1"/>
  <c r="CZ243" i="1"/>
  <c r="CZ244" i="1"/>
  <c r="CZ245" i="1"/>
  <c r="CZ246" i="1"/>
  <c r="CZ247" i="1"/>
  <c r="CZ248" i="1"/>
  <c r="CZ249" i="1"/>
  <c r="CZ250" i="1"/>
  <c r="CZ251" i="1"/>
  <c r="CZ252" i="1"/>
  <c r="CZ253" i="1"/>
  <c r="CZ254" i="1"/>
  <c r="CZ255" i="1"/>
  <c r="CZ256" i="1"/>
  <c r="CZ257" i="1"/>
  <c r="CZ258" i="1"/>
  <c r="CZ259" i="1"/>
  <c r="CZ260" i="1"/>
  <c r="CZ261" i="1"/>
  <c r="CZ262" i="1"/>
  <c r="CZ263" i="1"/>
  <c r="CZ264" i="1"/>
  <c r="CZ265" i="1"/>
  <c r="CZ266" i="1"/>
  <c r="CZ267" i="1"/>
  <c r="CZ268" i="1"/>
  <c r="CZ269" i="1"/>
  <c r="CZ270" i="1"/>
  <c r="CZ271" i="1"/>
  <c r="CZ272" i="1"/>
  <c r="CZ273" i="1"/>
  <c r="CZ274" i="1"/>
  <c r="CZ275" i="1"/>
  <c r="CZ276" i="1"/>
  <c r="CZ277" i="1"/>
  <c r="CZ278" i="1"/>
  <c r="CZ279" i="1"/>
  <c r="CZ280" i="1"/>
  <c r="CZ281" i="1"/>
  <c r="CZ282" i="1"/>
  <c r="CZ283" i="1"/>
  <c r="CZ284" i="1"/>
  <c r="CZ285" i="1"/>
  <c r="CZ286" i="1"/>
  <c r="CZ287" i="1"/>
  <c r="CZ288" i="1"/>
  <c r="CZ289" i="1"/>
  <c r="CZ290" i="1"/>
  <c r="CZ291" i="1"/>
  <c r="CZ292" i="1"/>
  <c r="CZ293" i="1"/>
  <c r="CZ294" i="1"/>
  <c r="CZ295" i="1"/>
  <c r="CZ296" i="1"/>
  <c r="CZ297" i="1"/>
  <c r="CZ298" i="1"/>
  <c r="CZ299" i="1"/>
  <c r="CZ300" i="1"/>
  <c r="CZ301" i="1"/>
  <c r="CZ302" i="1"/>
  <c r="CZ303" i="1"/>
  <c r="CZ304" i="1"/>
  <c r="CZ305" i="1"/>
  <c r="CZ306" i="1"/>
  <c r="CZ307" i="1"/>
  <c r="CZ308" i="1"/>
  <c r="CZ309" i="1"/>
  <c r="CZ310" i="1"/>
  <c r="CZ311" i="1"/>
  <c r="CZ312" i="1"/>
  <c r="CZ313" i="1"/>
  <c r="CZ314" i="1"/>
  <c r="CZ315" i="1"/>
  <c r="CZ316" i="1"/>
  <c r="CZ317" i="1"/>
  <c r="CZ318" i="1"/>
  <c r="CZ319" i="1"/>
  <c r="CZ320" i="1"/>
  <c r="CZ321" i="1"/>
  <c r="CZ322" i="1"/>
  <c r="CZ323" i="1"/>
  <c r="CZ324" i="1"/>
  <c r="CZ325" i="1"/>
  <c r="CZ326" i="1"/>
  <c r="CZ327" i="1"/>
  <c r="CZ328" i="1"/>
  <c r="CZ329" i="1"/>
  <c r="CZ330" i="1"/>
  <c r="CZ331" i="1"/>
  <c r="CZ332" i="1"/>
  <c r="CZ333" i="1"/>
  <c r="CZ334" i="1"/>
  <c r="CZ335" i="1"/>
  <c r="CZ336" i="1"/>
  <c r="CZ337" i="1"/>
  <c r="CZ338" i="1"/>
  <c r="CZ339" i="1"/>
  <c r="CZ340" i="1"/>
  <c r="CZ341" i="1"/>
  <c r="CZ342" i="1"/>
  <c r="CZ343" i="1"/>
  <c r="CZ344" i="1"/>
  <c r="CZ345" i="1"/>
  <c r="CZ346" i="1"/>
  <c r="CZ347" i="1"/>
  <c r="CZ348" i="1"/>
  <c r="CZ349" i="1"/>
  <c r="CZ350" i="1"/>
  <c r="CZ351" i="1"/>
  <c r="CZ352" i="1"/>
  <c r="CZ353" i="1"/>
  <c r="CZ354" i="1"/>
  <c r="CZ355" i="1"/>
  <c r="CZ356" i="1"/>
  <c r="CZ357" i="1"/>
  <c r="CZ358" i="1"/>
  <c r="CZ359" i="1"/>
  <c r="CZ360" i="1"/>
  <c r="CZ361" i="1"/>
  <c r="CZ362" i="1"/>
  <c r="CZ363" i="1"/>
  <c r="CZ364" i="1"/>
  <c r="CZ365" i="1"/>
  <c r="CZ366" i="1"/>
  <c r="CZ367" i="1"/>
  <c r="CZ368" i="1"/>
  <c r="CZ369" i="1"/>
  <c r="CZ370" i="1"/>
  <c r="CZ371" i="1"/>
  <c r="CZ372" i="1"/>
  <c r="CZ373" i="1"/>
  <c r="CZ374" i="1"/>
  <c r="CZ375" i="1"/>
  <c r="CZ376" i="1"/>
  <c r="CZ377" i="1"/>
  <c r="CZ378" i="1"/>
  <c r="CZ379" i="1"/>
  <c r="CZ380" i="1"/>
  <c r="CZ381" i="1"/>
  <c r="CZ382" i="1"/>
  <c r="CZ383" i="1"/>
  <c r="CZ384" i="1"/>
  <c r="CZ385" i="1"/>
  <c r="CZ386" i="1"/>
  <c r="CZ387" i="1"/>
  <c r="CZ388" i="1"/>
  <c r="CZ389" i="1"/>
  <c r="CZ390" i="1"/>
  <c r="CZ391" i="1"/>
  <c r="CZ392" i="1"/>
  <c r="CZ393" i="1"/>
  <c r="CZ394" i="1"/>
  <c r="CZ395" i="1"/>
  <c r="CZ396" i="1"/>
  <c r="CZ397" i="1"/>
  <c r="CZ398" i="1"/>
  <c r="CZ399" i="1"/>
  <c r="CZ400" i="1"/>
  <c r="CZ401" i="1"/>
  <c r="CZ402" i="1"/>
  <c r="CZ403" i="1"/>
  <c r="CZ404" i="1"/>
  <c r="CZ405" i="1"/>
  <c r="CZ406" i="1"/>
  <c r="CZ407" i="1"/>
  <c r="CZ408" i="1"/>
  <c r="CZ409" i="1"/>
  <c r="CZ410" i="1"/>
  <c r="CZ411" i="1"/>
  <c r="CZ412" i="1"/>
  <c r="CZ413" i="1"/>
  <c r="CZ414" i="1"/>
  <c r="CZ415" i="1"/>
  <c r="CZ416" i="1"/>
  <c r="CZ417" i="1"/>
  <c r="CZ418" i="1"/>
  <c r="CZ419" i="1"/>
  <c r="CZ420" i="1"/>
  <c r="CZ421" i="1"/>
  <c r="CZ422" i="1"/>
  <c r="CZ423" i="1"/>
  <c r="CZ424" i="1"/>
  <c r="CZ425" i="1"/>
  <c r="CZ426" i="1"/>
  <c r="CZ427" i="1"/>
  <c r="CZ428" i="1"/>
  <c r="CZ429" i="1"/>
  <c r="CZ430" i="1"/>
  <c r="CZ431" i="1"/>
  <c r="CZ432" i="1"/>
  <c r="CZ433" i="1"/>
  <c r="CZ434" i="1"/>
  <c r="CZ435" i="1"/>
  <c r="CZ436" i="1"/>
  <c r="CZ437" i="1"/>
  <c r="CZ438" i="1"/>
  <c r="CZ439" i="1"/>
  <c r="CZ440" i="1"/>
  <c r="CZ441" i="1"/>
  <c r="CZ442" i="1"/>
  <c r="CZ443" i="1"/>
  <c r="CZ444" i="1"/>
  <c r="CZ445" i="1"/>
  <c r="CZ446" i="1"/>
  <c r="CZ447" i="1"/>
  <c r="CZ448" i="1"/>
  <c r="CZ449" i="1"/>
  <c r="CZ450" i="1"/>
  <c r="CZ451" i="1"/>
  <c r="CZ452" i="1"/>
  <c r="CZ453" i="1"/>
  <c r="CZ454" i="1"/>
  <c r="CZ455" i="1"/>
  <c r="CZ456" i="1"/>
  <c r="CZ457" i="1"/>
  <c r="CZ458" i="1"/>
  <c r="CZ459" i="1"/>
  <c r="CZ460" i="1"/>
  <c r="CZ461" i="1"/>
  <c r="CZ462" i="1"/>
  <c r="CZ463" i="1"/>
  <c r="CZ464" i="1"/>
  <c r="CZ465" i="1"/>
  <c r="CZ466" i="1"/>
  <c r="CZ467" i="1"/>
  <c r="CZ468" i="1"/>
  <c r="CZ469" i="1"/>
  <c r="CZ470" i="1"/>
  <c r="CZ471" i="1"/>
  <c r="CZ472" i="1"/>
  <c r="CZ473" i="1"/>
  <c r="CZ474" i="1"/>
  <c r="CZ475" i="1"/>
  <c r="CZ476" i="1"/>
  <c r="CZ477" i="1"/>
  <c r="CZ478" i="1"/>
  <c r="CZ479" i="1"/>
  <c r="CZ480" i="1"/>
  <c r="CZ481" i="1"/>
  <c r="CZ482" i="1"/>
  <c r="CZ483" i="1"/>
  <c r="CZ484" i="1"/>
  <c r="CZ485" i="1"/>
  <c r="CZ486" i="1"/>
  <c r="CZ487" i="1"/>
  <c r="CZ488" i="1"/>
  <c r="CZ489" i="1"/>
  <c r="CZ490" i="1"/>
  <c r="CZ491" i="1"/>
  <c r="CZ492" i="1"/>
  <c r="CZ493" i="1"/>
  <c r="CZ494" i="1"/>
  <c r="CZ495" i="1"/>
  <c r="CZ496" i="1"/>
  <c r="CZ497" i="1"/>
  <c r="CZ498" i="1"/>
  <c r="CZ499" i="1"/>
  <c r="CZ500" i="1"/>
  <c r="CZ501" i="1"/>
  <c r="CZ502" i="1"/>
  <c r="CZ503" i="1"/>
  <c r="CZ504" i="1"/>
  <c r="CZ505" i="1"/>
  <c r="CZ506" i="1"/>
  <c r="CZ507" i="1"/>
  <c r="CZ508" i="1"/>
  <c r="CZ509" i="1"/>
  <c r="CZ510" i="1"/>
  <c r="CZ511" i="1"/>
  <c r="CZ512" i="1"/>
  <c r="CZ513" i="1"/>
  <c r="CZ514" i="1"/>
  <c r="CZ515" i="1"/>
  <c r="CZ516" i="1"/>
  <c r="CZ517" i="1"/>
  <c r="CZ518" i="1"/>
  <c r="CZ519" i="1"/>
  <c r="CZ520" i="1"/>
  <c r="CZ521" i="1"/>
  <c r="CZ522" i="1"/>
  <c r="CZ523" i="1"/>
  <c r="CZ524" i="1"/>
  <c r="CZ525" i="1"/>
  <c r="CZ526" i="1"/>
  <c r="CZ527" i="1"/>
  <c r="CZ528" i="1"/>
  <c r="CZ529" i="1"/>
  <c r="CZ530" i="1"/>
  <c r="CZ531" i="1"/>
  <c r="CZ532" i="1"/>
  <c r="CZ533" i="1"/>
  <c r="CZ534" i="1"/>
  <c r="CZ535" i="1"/>
  <c r="CZ536" i="1"/>
  <c r="CZ537" i="1"/>
  <c r="CZ538" i="1"/>
  <c r="CZ539" i="1"/>
  <c r="CZ540" i="1"/>
  <c r="CZ541" i="1"/>
  <c r="CZ542" i="1"/>
  <c r="CZ543" i="1"/>
  <c r="CZ544" i="1"/>
  <c r="CZ545" i="1"/>
  <c r="CZ546" i="1"/>
  <c r="CZ547" i="1"/>
  <c r="CZ548" i="1"/>
  <c r="CZ549" i="1"/>
  <c r="CZ550" i="1"/>
  <c r="CZ551" i="1"/>
  <c r="CZ552" i="1"/>
  <c r="CZ553" i="1"/>
  <c r="CZ554" i="1"/>
  <c r="CZ555" i="1"/>
  <c r="CZ556" i="1"/>
  <c r="CZ557" i="1"/>
  <c r="CZ558" i="1"/>
  <c r="CZ559" i="1"/>
  <c r="CZ560" i="1"/>
  <c r="CZ561" i="1"/>
  <c r="CZ562" i="1"/>
  <c r="CZ563" i="1"/>
  <c r="CZ564" i="1"/>
  <c r="CZ565" i="1"/>
  <c r="CZ566" i="1"/>
  <c r="CZ567" i="1"/>
  <c r="CZ568" i="1"/>
  <c r="CZ569" i="1"/>
  <c r="CZ570" i="1"/>
  <c r="CZ571" i="1"/>
  <c r="CZ572" i="1"/>
  <c r="CZ573" i="1"/>
  <c r="CZ574" i="1"/>
  <c r="CZ575" i="1"/>
  <c r="CZ576" i="1"/>
  <c r="CZ577" i="1"/>
  <c r="CZ578" i="1"/>
  <c r="CZ579" i="1"/>
  <c r="CZ580" i="1"/>
  <c r="CZ581" i="1"/>
  <c r="CZ582" i="1"/>
  <c r="CZ583" i="1"/>
  <c r="CZ584" i="1"/>
  <c r="CZ585" i="1"/>
  <c r="CZ586" i="1"/>
  <c r="CZ587" i="1"/>
  <c r="CZ588" i="1"/>
  <c r="CZ589" i="1"/>
  <c r="CZ590" i="1"/>
  <c r="CZ591" i="1"/>
  <c r="CZ592" i="1"/>
  <c r="CZ593" i="1"/>
  <c r="CZ594" i="1"/>
  <c r="CZ595" i="1"/>
  <c r="CZ596" i="1"/>
  <c r="CZ597" i="1"/>
  <c r="CZ598" i="1"/>
  <c r="CZ599" i="1"/>
  <c r="CZ600" i="1"/>
  <c r="CZ601" i="1"/>
  <c r="CZ602" i="1"/>
  <c r="CZ603" i="1"/>
  <c r="CZ604" i="1"/>
  <c r="CZ605" i="1"/>
  <c r="CZ606" i="1"/>
  <c r="CZ607" i="1"/>
  <c r="CZ608" i="1"/>
  <c r="CZ609" i="1"/>
  <c r="CZ610" i="1"/>
  <c r="CZ611" i="1"/>
  <c r="CZ612" i="1"/>
  <c r="CZ613" i="1"/>
  <c r="CZ614" i="1"/>
  <c r="CZ615" i="1"/>
  <c r="CZ616" i="1"/>
  <c r="CZ617" i="1"/>
  <c r="CZ618" i="1"/>
  <c r="CZ619" i="1"/>
  <c r="CZ620" i="1"/>
  <c r="CZ621" i="1"/>
  <c r="CZ622" i="1"/>
  <c r="CZ623" i="1"/>
  <c r="CZ624" i="1"/>
  <c r="CZ625" i="1"/>
  <c r="CZ626" i="1"/>
  <c r="CZ627" i="1"/>
  <c r="CZ628" i="1"/>
  <c r="CZ629" i="1"/>
  <c r="CZ630" i="1"/>
  <c r="CZ631" i="1"/>
  <c r="CZ632" i="1"/>
  <c r="CZ633" i="1"/>
  <c r="CZ634" i="1"/>
  <c r="CZ635" i="1"/>
  <c r="CZ636" i="1"/>
  <c r="CZ637" i="1"/>
  <c r="CZ638" i="1"/>
  <c r="CZ639" i="1"/>
  <c r="CZ640" i="1"/>
  <c r="CZ641" i="1"/>
  <c r="CZ642" i="1"/>
  <c r="CZ643" i="1"/>
  <c r="CZ644" i="1"/>
  <c r="CZ645" i="1"/>
  <c r="CZ646" i="1"/>
  <c r="CZ647" i="1"/>
  <c r="CZ648" i="1"/>
  <c r="CZ649" i="1"/>
  <c r="CZ650" i="1"/>
  <c r="CZ651" i="1"/>
  <c r="CZ652" i="1"/>
  <c r="CZ653" i="1"/>
  <c r="CZ654" i="1"/>
  <c r="CZ655" i="1"/>
  <c r="CZ656" i="1"/>
  <c r="CZ657" i="1"/>
  <c r="CZ658" i="1"/>
  <c r="CZ659" i="1"/>
  <c r="CZ660" i="1"/>
  <c r="CZ661" i="1"/>
  <c r="CZ662" i="1"/>
  <c r="CZ663" i="1"/>
  <c r="CZ664" i="1"/>
  <c r="CZ665" i="1"/>
  <c r="CZ666" i="1"/>
  <c r="CZ667" i="1"/>
  <c r="CZ668" i="1"/>
  <c r="CZ669" i="1"/>
  <c r="CZ670" i="1"/>
  <c r="CZ671" i="1"/>
  <c r="CZ672" i="1"/>
  <c r="CZ673" i="1"/>
  <c r="CZ674" i="1"/>
  <c r="CZ675" i="1"/>
  <c r="CZ676" i="1"/>
  <c r="CZ677" i="1"/>
  <c r="CZ678" i="1"/>
  <c r="CZ679" i="1"/>
  <c r="CZ680" i="1"/>
  <c r="CZ681" i="1"/>
  <c r="CZ682" i="1"/>
  <c r="CZ683" i="1"/>
  <c r="CZ684" i="1"/>
  <c r="CZ685" i="1"/>
  <c r="CZ686" i="1"/>
  <c r="CZ687" i="1"/>
  <c r="CZ688" i="1"/>
  <c r="CZ689" i="1"/>
  <c r="CZ690" i="1"/>
  <c r="CZ691" i="1"/>
  <c r="CZ692" i="1"/>
  <c r="CZ693" i="1"/>
  <c r="CZ694" i="1"/>
  <c r="CZ695" i="1"/>
  <c r="CZ696" i="1"/>
  <c r="CZ697" i="1"/>
  <c r="CZ698" i="1"/>
  <c r="CZ699" i="1"/>
  <c r="CZ700" i="1"/>
  <c r="CZ701" i="1"/>
  <c r="CZ702" i="1"/>
  <c r="CZ703" i="1"/>
  <c r="CZ704" i="1"/>
  <c r="CZ705" i="1"/>
  <c r="CZ706" i="1"/>
  <c r="CZ707" i="1"/>
  <c r="CZ708" i="1"/>
  <c r="CZ709" i="1"/>
  <c r="CZ710" i="1"/>
  <c r="CZ711" i="1"/>
  <c r="CZ712" i="1"/>
  <c r="CZ713" i="1"/>
  <c r="CZ714" i="1"/>
  <c r="CZ715" i="1"/>
  <c r="CZ716" i="1"/>
  <c r="CZ717" i="1"/>
  <c r="CZ718" i="1"/>
  <c r="CZ719" i="1"/>
  <c r="CZ720" i="1"/>
  <c r="CZ721" i="1"/>
  <c r="CZ722" i="1"/>
  <c r="CZ723" i="1"/>
  <c r="CZ724" i="1"/>
  <c r="CZ725" i="1"/>
  <c r="CZ726" i="1"/>
  <c r="CZ727" i="1"/>
  <c r="CZ728" i="1"/>
  <c r="CZ729" i="1"/>
  <c r="CZ730" i="1"/>
  <c r="CZ731" i="1"/>
  <c r="CZ732" i="1"/>
  <c r="CZ733" i="1"/>
  <c r="CZ734" i="1"/>
  <c r="CZ735" i="1"/>
  <c r="CZ736" i="1"/>
  <c r="CZ737" i="1"/>
  <c r="CZ738" i="1"/>
  <c r="CZ739" i="1"/>
  <c r="CZ740" i="1"/>
  <c r="CZ741" i="1"/>
  <c r="CZ742" i="1"/>
  <c r="CZ743" i="1"/>
  <c r="CZ744" i="1"/>
  <c r="CZ745" i="1"/>
  <c r="CZ746" i="1"/>
  <c r="CZ747" i="1"/>
  <c r="CZ748" i="1"/>
  <c r="CZ749" i="1"/>
  <c r="CZ750" i="1"/>
  <c r="CZ751" i="1"/>
  <c r="CZ752" i="1"/>
  <c r="CZ753" i="1"/>
  <c r="CZ754" i="1"/>
  <c r="CZ755" i="1"/>
  <c r="CZ756" i="1"/>
  <c r="CZ757" i="1"/>
  <c r="CZ758" i="1"/>
  <c r="CZ759" i="1"/>
  <c r="CZ760" i="1"/>
  <c r="CZ761" i="1"/>
  <c r="CZ762" i="1"/>
  <c r="CZ763" i="1"/>
  <c r="CZ764" i="1"/>
  <c r="CZ765" i="1"/>
  <c r="CZ766" i="1"/>
  <c r="CZ767" i="1"/>
  <c r="CZ768" i="1"/>
  <c r="CZ769" i="1"/>
  <c r="CZ770" i="1"/>
  <c r="CZ771" i="1"/>
  <c r="CZ772" i="1"/>
  <c r="CZ773" i="1"/>
  <c r="CZ774" i="1"/>
  <c r="CZ775" i="1"/>
  <c r="CZ776" i="1"/>
  <c r="CZ777" i="1"/>
  <c r="CZ778" i="1"/>
  <c r="CZ779" i="1"/>
  <c r="CZ780" i="1"/>
  <c r="CZ781" i="1"/>
  <c r="CZ782" i="1"/>
  <c r="CZ783" i="1"/>
  <c r="CZ784" i="1"/>
  <c r="CZ785" i="1"/>
  <c r="CZ786" i="1"/>
  <c r="CZ787" i="1"/>
  <c r="CZ788" i="1"/>
  <c r="CZ789" i="1"/>
  <c r="CZ790" i="1"/>
  <c r="CZ791" i="1"/>
  <c r="CZ792" i="1"/>
  <c r="CZ793" i="1"/>
  <c r="CZ794" i="1"/>
  <c r="CZ795" i="1"/>
  <c r="CZ796" i="1"/>
  <c r="CZ797" i="1"/>
  <c r="CZ798" i="1"/>
  <c r="CZ799" i="1"/>
  <c r="CZ800" i="1"/>
  <c r="CZ801" i="1"/>
  <c r="CZ802" i="1"/>
  <c r="CZ803" i="1"/>
  <c r="CZ804" i="1"/>
  <c r="CZ805" i="1"/>
  <c r="CZ806" i="1"/>
  <c r="CZ807" i="1"/>
  <c r="CZ808" i="1"/>
  <c r="CZ809" i="1"/>
  <c r="CZ810" i="1"/>
  <c r="CZ811" i="1"/>
  <c r="CZ812" i="1"/>
  <c r="CZ813" i="1"/>
  <c r="CZ814" i="1"/>
  <c r="CZ815" i="1"/>
  <c r="CZ816" i="1"/>
  <c r="CZ817" i="1"/>
  <c r="CZ818" i="1"/>
  <c r="CZ819" i="1"/>
  <c r="CZ820" i="1"/>
  <c r="CZ821" i="1"/>
  <c r="CZ822" i="1"/>
  <c r="CZ823" i="1"/>
  <c r="CZ824" i="1"/>
  <c r="CZ825" i="1"/>
  <c r="CZ826" i="1"/>
  <c r="CZ827" i="1"/>
  <c r="CZ828" i="1"/>
  <c r="CZ829" i="1"/>
  <c r="CZ830" i="1"/>
  <c r="CZ831" i="1"/>
  <c r="CZ832" i="1"/>
  <c r="CZ833" i="1"/>
  <c r="CZ834" i="1"/>
  <c r="CZ835" i="1"/>
  <c r="CZ836" i="1"/>
  <c r="CZ837" i="1"/>
  <c r="CZ838" i="1"/>
  <c r="CZ839" i="1"/>
  <c r="CZ840" i="1"/>
  <c r="CZ841" i="1"/>
  <c r="CZ842" i="1"/>
  <c r="CZ843" i="1"/>
  <c r="CZ844" i="1"/>
  <c r="CZ845" i="1"/>
  <c r="CZ846" i="1"/>
  <c r="CZ847" i="1"/>
  <c r="CZ848" i="1"/>
  <c r="CZ849" i="1"/>
  <c r="CZ850" i="1"/>
  <c r="CZ851" i="1"/>
  <c r="CZ852" i="1"/>
  <c r="CZ853" i="1"/>
  <c r="CZ854" i="1"/>
  <c r="CZ855" i="1"/>
  <c r="CZ856" i="1"/>
  <c r="CZ857" i="1"/>
  <c r="CZ858" i="1"/>
  <c r="CZ859" i="1"/>
  <c r="CZ860" i="1"/>
  <c r="CZ861" i="1"/>
  <c r="CZ862" i="1"/>
  <c r="CZ863" i="1"/>
  <c r="CZ864" i="1"/>
  <c r="CZ865" i="1"/>
  <c r="CZ866" i="1"/>
  <c r="CZ867" i="1"/>
  <c r="CZ868" i="1"/>
  <c r="CZ869" i="1"/>
  <c r="CZ870" i="1"/>
  <c r="CZ871" i="1"/>
  <c r="CZ872" i="1"/>
  <c r="CZ873" i="1"/>
  <c r="CZ874" i="1"/>
  <c r="CZ875" i="1"/>
  <c r="CZ876" i="1"/>
  <c r="CZ877" i="1"/>
  <c r="CZ878" i="1"/>
  <c r="CZ879" i="1"/>
  <c r="CZ880" i="1"/>
  <c r="CZ881" i="1"/>
  <c r="CZ882" i="1"/>
  <c r="CZ883" i="1"/>
  <c r="CZ884" i="1"/>
  <c r="CZ885" i="1"/>
  <c r="CZ886" i="1"/>
  <c r="CZ887" i="1"/>
  <c r="CZ888" i="1"/>
  <c r="CZ889" i="1"/>
  <c r="CZ890" i="1"/>
  <c r="CZ891" i="1"/>
  <c r="CZ892" i="1"/>
  <c r="CZ893" i="1"/>
  <c r="CZ894" i="1"/>
  <c r="CZ895" i="1"/>
  <c r="CZ896" i="1"/>
  <c r="CZ897" i="1"/>
  <c r="CZ898" i="1"/>
  <c r="CZ899" i="1"/>
  <c r="CZ900" i="1"/>
  <c r="CZ901" i="1"/>
  <c r="CZ902" i="1"/>
  <c r="CZ903" i="1"/>
  <c r="CZ904" i="1"/>
  <c r="CZ905" i="1"/>
  <c r="CZ906" i="1"/>
  <c r="CZ907" i="1"/>
  <c r="CZ908" i="1"/>
  <c r="CZ909" i="1"/>
  <c r="CZ910" i="1"/>
  <c r="CZ911" i="1"/>
  <c r="CZ912" i="1"/>
  <c r="CZ913" i="1"/>
  <c r="CZ914" i="1"/>
  <c r="CZ915" i="1"/>
  <c r="CZ916" i="1"/>
  <c r="CZ917" i="1"/>
  <c r="CZ918" i="1"/>
  <c r="CZ919" i="1"/>
  <c r="CZ920" i="1"/>
  <c r="CZ921" i="1"/>
  <c r="CZ922" i="1"/>
  <c r="CZ923" i="1"/>
  <c r="CZ924" i="1"/>
  <c r="CZ925" i="1"/>
  <c r="CZ926" i="1"/>
  <c r="CZ927" i="1"/>
  <c r="CZ928" i="1"/>
  <c r="CZ929" i="1"/>
  <c r="CZ930" i="1"/>
  <c r="CZ931" i="1"/>
  <c r="CZ932" i="1"/>
  <c r="CZ933" i="1"/>
  <c r="CZ934" i="1"/>
  <c r="CZ935" i="1"/>
  <c r="CZ936" i="1"/>
  <c r="CZ937" i="1"/>
  <c r="CZ938" i="1"/>
  <c r="CZ939" i="1"/>
  <c r="CZ940" i="1"/>
  <c r="CZ941" i="1"/>
  <c r="CZ942" i="1"/>
  <c r="CZ943" i="1"/>
  <c r="CZ944" i="1"/>
  <c r="CZ945" i="1"/>
  <c r="CZ946" i="1"/>
  <c r="CZ947" i="1"/>
  <c r="CZ948" i="1"/>
  <c r="CZ949" i="1"/>
  <c r="CZ950" i="1"/>
  <c r="CZ951" i="1"/>
  <c r="CZ952" i="1"/>
  <c r="CZ953" i="1"/>
  <c r="CZ954" i="1"/>
  <c r="CZ955" i="1"/>
  <c r="CZ956" i="1"/>
  <c r="CZ957" i="1"/>
  <c r="CZ958" i="1"/>
  <c r="CZ959" i="1"/>
  <c r="CZ960" i="1"/>
  <c r="CZ961" i="1"/>
  <c r="CZ962" i="1"/>
  <c r="CZ963" i="1"/>
  <c r="CZ964" i="1"/>
  <c r="CZ965" i="1"/>
  <c r="CZ966" i="1"/>
  <c r="CZ967" i="1"/>
  <c r="CZ968" i="1"/>
  <c r="CZ969" i="1"/>
  <c r="CZ970" i="1"/>
  <c r="CZ971" i="1"/>
  <c r="CZ972" i="1"/>
  <c r="CZ973" i="1"/>
  <c r="CZ974" i="1"/>
  <c r="CZ975" i="1"/>
  <c r="CZ976" i="1"/>
  <c r="CZ977" i="1"/>
  <c r="CZ978" i="1"/>
  <c r="CZ979" i="1"/>
  <c r="CZ980" i="1"/>
  <c r="CZ981" i="1"/>
  <c r="CZ982" i="1"/>
  <c r="CZ983" i="1"/>
  <c r="CZ984" i="1"/>
  <c r="CZ985" i="1"/>
  <c r="CZ986" i="1"/>
  <c r="CZ987" i="1"/>
  <c r="CZ988" i="1"/>
  <c r="CZ989" i="1"/>
  <c r="CZ990" i="1"/>
  <c r="CZ991" i="1"/>
  <c r="CZ992" i="1"/>
  <c r="CZ993" i="1"/>
  <c r="CZ994" i="1"/>
  <c r="CZ995" i="1"/>
  <c r="CZ996" i="1"/>
  <c r="CZ997" i="1"/>
  <c r="CZ998" i="1"/>
  <c r="CZ999" i="1"/>
  <c r="CZ1000" i="1"/>
  <c r="CZ1001" i="1"/>
  <c r="CZ1002" i="1"/>
  <c r="CZ1003" i="1"/>
  <c r="CZ1004" i="1"/>
  <c r="CZ1005" i="1"/>
  <c r="CW6" i="1"/>
  <c r="CW7" i="1"/>
  <c r="CW8" i="1"/>
  <c r="CW9" i="1"/>
  <c r="CW10" i="1"/>
  <c r="CW11" i="1"/>
  <c r="CW12" i="1"/>
  <c r="CW13" i="1"/>
  <c r="CW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34" i="1"/>
  <c r="CW35" i="1"/>
  <c r="CW36" i="1"/>
  <c r="CW37" i="1"/>
  <c r="CW38" i="1"/>
  <c r="CW39" i="1"/>
  <c r="CW40" i="1"/>
  <c r="CW41" i="1"/>
  <c r="CW42" i="1"/>
  <c r="CW43" i="1"/>
  <c r="CW44" i="1"/>
  <c r="CW45" i="1"/>
  <c r="CW46" i="1"/>
  <c r="CW47" i="1"/>
  <c r="CW48" i="1"/>
  <c r="CW49" i="1"/>
  <c r="CW50" i="1"/>
  <c r="CW51" i="1"/>
  <c r="CW52" i="1"/>
  <c r="CW53" i="1"/>
  <c r="CW54" i="1"/>
  <c r="CW55" i="1"/>
  <c r="CW56" i="1"/>
  <c r="CW57" i="1"/>
  <c r="CW58" i="1"/>
  <c r="CW59" i="1"/>
  <c r="CW60" i="1"/>
  <c r="CW61" i="1"/>
  <c r="CW62" i="1"/>
  <c r="CW63" i="1"/>
  <c r="CW64" i="1"/>
  <c r="CW65" i="1"/>
  <c r="CW66" i="1"/>
  <c r="CW67" i="1"/>
  <c r="CW68" i="1"/>
  <c r="CW69" i="1"/>
  <c r="CW70" i="1"/>
  <c r="CW71" i="1"/>
  <c r="CW72" i="1"/>
  <c r="CW73" i="1"/>
  <c r="CW74" i="1"/>
  <c r="CW75" i="1"/>
  <c r="CW76" i="1"/>
  <c r="CW77" i="1"/>
  <c r="CW78" i="1"/>
  <c r="CW79" i="1"/>
  <c r="CW80" i="1"/>
  <c r="CW81" i="1"/>
  <c r="CW82" i="1"/>
  <c r="CW83" i="1"/>
  <c r="CW84" i="1"/>
  <c r="CW85" i="1"/>
  <c r="CW86" i="1"/>
  <c r="CW87" i="1"/>
  <c r="CW88" i="1"/>
  <c r="CW89" i="1"/>
  <c r="CW90" i="1"/>
  <c r="CW91" i="1"/>
  <c r="CW92" i="1"/>
  <c r="CW93" i="1"/>
  <c r="CW94" i="1"/>
  <c r="CW95" i="1"/>
  <c r="CW96" i="1"/>
  <c r="CW97" i="1"/>
  <c r="CW98" i="1"/>
  <c r="CW99" i="1"/>
  <c r="CW100" i="1"/>
  <c r="CW101" i="1"/>
  <c r="CW102" i="1"/>
  <c r="CW103" i="1"/>
  <c r="CW104" i="1"/>
  <c r="CW105" i="1"/>
  <c r="CW106" i="1"/>
  <c r="CW107" i="1"/>
  <c r="CW108" i="1"/>
  <c r="CW109" i="1"/>
  <c r="CW110" i="1"/>
  <c r="CW111" i="1"/>
  <c r="CW112" i="1"/>
  <c r="CW113" i="1"/>
  <c r="CW114" i="1"/>
  <c r="CW115" i="1"/>
  <c r="CW116" i="1"/>
  <c r="CW117" i="1"/>
  <c r="CW118" i="1"/>
  <c r="CW119" i="1"/>
  <c r="CW120" i="1"/>
  <c r="CW121" i="1"/>
  <c r="CW122" i="1"/>
  <c r="CW123" i="1"/>
  <c r="CW124" i="1"/>
  <c r="CW125" i="1"/>
  <c r="CW126" i="1"/>
  <c r="CW127" i="1"/>
  <c r="CW128" i="1"/>
  <c r="CW129" i="1"/>
  <c r="CW130" i="1"/>
  <c r="CW131" i="1"/>
  <c r="CW132" i="1"/>
  <c r="CW133" i="1"/>
  <c r="CW134" i="1"/>
  <c r="CW135" i="1"/>
  <c r="CW136" i="1"/>
  <c r="CW137" i="1"/>
  <c r="CW138" i="1"/>
  <c r="CW139" i="1"/>
  <c r="CW140" i="1"/>
  <c r="CW141" i="1"/>
  <c r="CW142" i="1"/>
  <c r="CW143" i="1"/>
  <c r="CW144" i="1"/>
  <c r="CW145" i="1"/>
  <c r="CW146" i="1"/>
  <c r="CW147" i="1"/>
  <c r="CW148" i="1"/>
  <c r="CW149" i="1"/>
  <c r="CW150" i="1"/>
  <c r="CW151" i="1"/>
  <c r="CW152" i="1"/>
  <c r="CW153" i="1"/>
  <c r="CW154" i="1"/>
  <c r="CW155" i="1"/>
  <c r="CW156" i="1"/>
  <c r="CW157" i="1"/>
  <c r="CW158" i="1"/>
  <c r="CW159" i="1"/>
  <c r="CW160" i="1"/>
  <c r="CW161" i="1"/>
  <c r="CW162" i="1"/>
  <c r="CW163" i="1"/>
  <c r="CW164" i="1"/>
  <c r="CW165" i="1"/>
  <c r="CW166" i="1"/>
  <c r="CW167" i="1"/>
  <c r="CW168" i="1"/>
  <c r="CW169" i="1"/>
  <c r="CW170" i="1"/>
  <c r="CW171" i="1"/>
  <c r="CW172" i="1"/>
  <c r="CW173" i="1"/>
  <c r="CW174" i="1"/>
  <c r="CW175" i="1"/>
  <c r="CW176" i="1"/>
  <c r="CW177" i="1"/>
  <c r="CW178" i="1"/>
  <c r="CW179" i="1"/>
  <c r="CW180" i="1"/>
  <c r="CW181" i="1"/>
  <c r="CW182" i="1"/>
  <c r="CW183" i="1"/>
  <c r="CW184" i="1"/>
  <c r="CW185" i="1"/>
  <c r="CW186" i="1"/>
  <c r="CW187" i="1"/>
  <c r="CW188" i="1"/>
  <c r="CW189" i="1"/>
  <c r="CW190" i="1"/>
  <c r="CW191" i="1"/>
  <c r="CW192" i="1"/>
  <c r="CW193" i="1"/>
  <c r="CW194" i="1"/>
  <c r="CW195" i="1"/>
  <c r="CW196" i="1"/>
  <c r="CW197" i="1"/>
  <c r="CW198" i="1"/>
  <c r="CW199" i="1"/>
  <c r="CW200" i="1"/>
  <c r="CW201" i="1"/>
  <c r="CW202" i="1"/>
  <c r="CW203" i="1"/>
  <c r="CW204" i="1"/>
  <c r="CW205" i="1"/>
  <c r="CW206" i="1"/>
  <c r="CW207" i="1"/>
  <c r="CW208" i="1"/>
  <c r="CW209" i="1"/>
  <c r="CW210" i="1"/>
  <c r="CW211" i="1"/>
  <c r="CW212" i="1"/>
  <c r="CW213" i="1"/>
  <c r="CW214" i="1"/>
  <c r="CW215" i="1"/>
  <c r="CW216" i="1"/>
  <c r="CW217" i="1"/>
  <c r="CW218" i="1"/>
  <c r="CW219" i="1"/>
  <c r="CW220" i="1"/>
  <c r="CW221" i="1"/>
  <c r="CW222" i="1"/>
  <c r="CW223" i="1"/>
  <c r="CW224" i="1"/>
  <c r="CW225" i="1"/>
  <c r="CW226" i="1"/>
  <c r="CW227" i="1"/>
  <c r="CW228" i="1"/>
  <c r="CW229" i="1"/>
  <c r="CW230" i="1"/>
  <c r="CW231" i="1"/>
  <c r="CW232" i="1"/>
  <c r="CW233" i="1"/>
  <c r="CW234" i="1"/>
  <c r="CW235" i="1"/>
  <c r="CW236" i="1"/>
  <c r="CW237" i="1"/>
  <c r="CW238" i="1"/>
  <c r="CW239" i="1"/>
  <c r="CW240" i="1"/>
  <c r="CW241" i="1"/>
  <c r="CW242" i="1"/>
  <c r="CW243" i="1"/>
  <c r="CW244" i="1"/>
  <c r="CW245" i="1"/>
  <c r="CW246" i="1"/>
  <c r="CW247" i="1"/>
  <c r="CW248" i="1"/>
  <c r="CW249" i="1"/>
  <c r="CW250" i="1"/>
  <c r="CW251" i="1"/>
  <c r="CW252" i="1"/>
  <c r="CW253" i="1"/>
  <c r="CW254" i="1"/>
  <c r="CW255" i="1"/>
  <c r="CW256" i="1"/>
  <c r="CW257" i="1"/>
  <c r="CW258" i="1"/>
  <c r="CW259" i="1"/>
  <c r="CW260" i="1"/>
  <c r="CW261" i="1"/>
  <c r="CW262" i="1"/>
  <c r="CW263" i="1"/>
  <c r="CW264" i="1"/>
  <c r="CW265" i="1"/>
  <c r="CW266" i="1"/>
  <c r="CW267" i="1"/>
  <c r="CW268" i="1"/>
  <c r="CW269" i="1"/>
  <c r="CW270" i="1"/>
  <c r="CW271" i="1"/>
  <c r="CW272" i="1"/>
  <c r="CW273" i="1"/>
  <c r="CW274" i="1"/>
  <c r="CW275" i="1"/>
  <c r="CW276" i="1"/>
  <c r="CW277" i="1"/>
  <c r="CW278" i="1"/>
  <c r="CW279" i="1"/>
  <c r="CW280" i="1"/>
  <c r="CW281" i="1"/>
  <c r="CW282" i="1"/>
  <c r="CW283" i="1"/>
  <c r="CW284" i="1"/>
  <c r="CW285" i="1"/>
  <c r="CW286" i="1"/>
  <c r="CW287" i="1"/>
  <c r="CW288" i="1"/>
  <c r="CW289" i="1"/>
  <c r="CW290" i="1"/>
  <c r="CW291" i="1"/>
  <c r="CW292" i="1"/>
  <c r="CW293" i="1"/>
  <c r="CW294" i="1"/>
  <c r="CW295" i="1"/>
  <c r="CW296" i="1"/>
  <c r="CW297" i="1"/>
  <c r="CW298" i="1"/>
  <c r="CW299" i="1"/>
  <c r="CW300" i="1"/>
  <c r="CW301" i="1"/>
  <c r="CW302" i="1"/>
  <c r="CW303" i="1"/>
  <c r="CW304" i="1"/>
  <c r="CW305" i="1"/>
  <c r="CW306" i="1"/>
  <c r="CW307" i="1"/>
  <c r="CW308" i="1"/>
  <c r="CW309" i="1"/>
  <c r="CW310" i="1"/>
  <c r="CW311" i="1"/>
  <c r="CW312" i="1"/>
  <c r="CW313" i="1"/>
  <c r="CW314" i="1"/>
  <c r="CW315" i="1"/>
  <c r="CW316" i="1"/>
  <c r="CW317" i="1"/>
  <c r="CW318" i="1"/>
  <c r="CW319" i="1"/>
  <c r="CW320" i="1"/>
  <c r="CW321" i="1"/>
  <c r="CW322" i="1"/>
  <c r="CW323" i="1"/>
  <c r="CW324" i="1"/>
  <c r="CW325" i="1"/>
  <c r="CW326" i="1"/>
  <c r="CW327" i="1"/>
  <c r="CW328" i="1"/>
  <c r="CW329" i="1"/>
  <c r="CW330" i="1"/>
  <c r="CW331" i="1"/>
  <c r="CW332" i="1"/>
  <c r="CW333" i="1"/>
  <c r="CW334" i="1"/>
  <c r="CW335" i="1"/>
  <c r="CW336" i="1"/>
  <c r="CW337" i="1"/>
  <c r="CW338" i="1"/>
  <c r="CW339" i="1"/>
  <c r="CW340" i="1"/>
  <c r="CW341" i="1"/>
  <c r="CW342" i="1"/>
  <c r="CW343" i="1"/>
  <c r="CW344" i="1"/>
  <c r="CW345" i="1"/>
  <c r="CW346" i="1"/>
  <c r="CW347" i="1"/>
  <c r="CW348" i="1"/>
  <c r="CW349" i="1"/>
  <c r="CW350" i="1"/>
  <c r="CW351" i="1"/>
  <c r="CW352" i="1"/>
  <c r="CW353" i="1"/>
  <c r="CW354" i="1"/>
  <c r="CW355" i="1"/>
  <c r="CW356" i="1"/>
  <c r="CW357" i="1"/>
  <c r="CW358" i="1"/>
  <c r="CW359" i="1"/>
  <c r="CW360" i="1"/>
  <c r="CW361" i="1"/>
  <c r="CW362" i="1"/>
  <c r="CW363" i="1"/>
  <c r="CW364" i="1"/>
  <c r="CW365" i="1"/>
  <c r="CW366" i="1"/>
  <c r="CW367" i="1"/>
  <c r="CW368" i="1"/>
  <c r="CW369" i="1"/>
  <c r="CW370" i="1"/>
  <c r="CW371" i="1"/>
  <c r="CW372" i="1"/>
  <c r="CW373" i="1"/>
  <c r="CW374" i="1"/>
  <c r="CW375" i="1"/>
  <c r="CW376" i="1"/>
  <c r="CW377" i="1"/>
  <c r="CW378" i="1"/>
  <c r="CW379" i="1"/>
  <c r="CW380" i="1"/>
  <c r="CW381" i="1"/>
  <c r="CW382" i="1"/>
  <c r="CW383" i="1"/>
  <c r="CW384" i="1"/>
  <c r="CW385" i="1"/>
  <c r="CW386" i="1"/>
  <c r="CW387" i="1"/>
  <c r="CW388" i="1"/>
  <c r="CW389" i="1"/>
  <c r="CW390" i="1"/>
  <c r="CW391" i="1"/>
  <c r="CW392" i="1"/>
  <c r="CW393" i="1"/>
  <c r="CW394" i="1"/>
  <c r="CW395" i="1"/>
  <c r="CW396" i="1"/>
  <c r="CW397" i="1"/>
  <c r="CW398" i="1"/>
  <c r="CW399" i="1"/>
  <c r="CW400" i="1"/>
  <c r="CW401" i="1"/>
  <c r="CW402" i="1"/>
  <c r="CW403" i="1"/>
  <c r="CW404" i="1"/>
  <c r="CW405" i="1"/>
  <c r="CW406" i="1"/>
  <c r="CW407" i="1"/>
  <c r="CW408" i="1"/>
  <c r="CW409" i="1"/>
  <c r="CW410" i="1"/>
  <c r="CW411" i="1"/>
  <c r="CW412" i="1"/>
  <c r="CW413" i="1"/>
  <c r="CW414" i="1"/>
  <c r="CW415" i="1"/>
  <c r="CW416" i="1"/>
  <c r="CW417" i="1"/>
  <c r="CW418" i="1"/>
  <c r="CW419" i="1"/>
  <c r="CW420" i="1"/>
  <c r="CW421" i="1"/>
  <c r="CW422" i="1"/>
  <c r="CW423" i="1"/>
  <c r="CW424" i="1"/>
  <c r="CW425" i="1"/>
  <c r="CW426" i="1"/>
  <c r="CW427" i="1"/>
  <c r="CW428" i="1"/>
  <c r="CW429" i="1"/>
  <c r="CW430" i="1"/>
  <c r="CW431" i="1"/>
  <c r="CW432" i="1"/>
  <c r="CW433" i="1"/>
  <c r="CW434" i="1"/>
  <c r="CW435" i="1"/>
  <c r="CW436" i="1"/>
  <c r="CW437" i="1"/>
  <c r="CW438" i="1"/>
  <c r="CW439" i="1"/>
  <c r="CW440" i="1"/>
  <c r="CW441" i="1"/>
  <c r="CW442" i="1"/>
  <c r="CW443" i="1"/>
  <c r="CW444" i="1"/>
  <c r="CW445" i="1"/>
  <c r="CW446" i="1"/>
  <c r="CW447" i="1"/>
  <c r="CW448" i="1"/>
  <c r="CW449" i="1"/>
  <c r="CW450" i="1"/>
  <c r="CW451" i="1"/>
  <c r="CW452" i="1"/>
  <c r="CW453" i="1"/>
  <c r="CW454" i="1"/>
  <c r="CW455" i="1"/>
  <c r="CW456" i="1"/>
  <c r="CW457" i="1"/>
  <c r="CW458" i="1"/>
  <c r="CW459" i="1"/>
  <c r="CW460" i="1"/>
  <c r="CW461" i="1"/>
  <c r="CW462" i="1"/>
  <c r="CW463" i="1"/>
  <c r="CW464" i="1"/>
  <c r="CW465" i="1"/>
  <c r="CW466" i="1"/>
  <c r="CW467" i="1"/>
  <c r="CW468" i="1"/>
  <c r="CW469" i="1"/>
  <c r="CW470" i="1"/>
  <c r="CW471" i="1"/>
  <c r="CW472" i="1"/>
  <c r="CW473" i="1"/>
  <c r="CW474" i="1"/>
  <c r="CW475" i="1"/>
  <c r="CW476" i="1"/>
  <c r="CW477" i="1"/>
  <c r="CW478" i="1"/>
  <c r="CW479" i="1"/>
  <c r="CW480" i="1"/>
  <c r="CW481" i="1"/>
  <c r="CW482" i="1"/>
  <c r="CW483" i="1"/>
  <c r="CW484" i="1"/>
  <c r="CW485" i="1"/>
  <c r="CW486" i="1"/>
  <c r="CW487" i="1"/>
  <c r="CW488" i="1"/>
  <c r="CW489" i="1"/>
  <c r="CW490" i="1"/>
  <c r="CW491" i="1"/>
  <c r="CW492" i="1"/>
  <c r="CW493" i="1"/>
  <c r="CW494" i="1"/>
  <c r="CW495" i="1"/>
  <c r="CW496" i="1"/>
  <c r="CW497" i="1"/>
  <c r="CW498" i="1"/>
  <c r="CW499" i="1"/>
  <c r="CW500" i="1"/>
  <c r="CW501" i="1"/>
  <c r="CW502" i="1"/>
  <c r="CW503" i="1"/>
  <c r="CW504" i="1"/>
  <c r="CW505" i="1"/>
  <c r="CW506" i="1"/>
  <c r="CW507" i="1"/>
  <c r="CW508" i="1"/>
  <c r="CW509" i="1"/>
  <c r="CW510" i="1"/>
  <c r="CW511" i="1"/>
  <c r="CW512" i="1"/>
  <c r="CW513" i="1"/>
  <c r="CW514" i="1"/>
  <c r="CW515" i="1"/>
  <c r="CW516" i="1"/>
  <c r="CW517" i="1"/>
  <c r="CW518" i="1"/>
  <c r="CW519" i="1"/>
  <c r="CW520" i="1"/>
  <c r="CW521" i="1"/>
  <c r="CW522" i="1"/>
  <c r="CW523" i="1"/>
  <c r="CW524" i="1"/>
  <c r="CW525" i="1"/>
  <c r="CW526" i="1"/>
  <c r="CW527" i="1"/>
  <c r="CW528" i="1"/>
  <c r="CW529" i="1"/>
  <c r="CW530" i="1"/>
  <c r="CW531" i="1"/>
  <c r="CW532" i="1"/>
  <c r="CW533" i="1"/>
  <c r="CW534" i="1"/>
  <c r="CW535" i="1"/>
  <c r="CW536" i="1"/>
  <c r="CW537" i="1"/>
  <c r="CW538" i="1"/>
  <c r="CW539" i="1"/>
  <c r="CW540" i="1"/>
  <c r="CW541" i="1"/>
  <c r="CW542" i="1"/>
  <c r="CW543" i="1"/>
  <c r="CW544" i="1"/>
  <c r="CW545" i="1"/>
  <c r="CW546" i="1"/>
  <c r="CW547" i="1"/>
  <c r="CW548" i="1"/>
  <c r="CW549" i="1"/>
  <c r="CW550" i="1"/>
  <c r="CW551" i="1"/>
  <c r="CW552" i="1"/>
  <c r="CW553" i="1"/>
  <c r="CW554" i="1"/>
  <c r="CW555" i="1"/>
  <c r="CW556" i="1"/>
  <c r="CW557" i="1"/>
  <c r="CW558" i="1"/>
  <c r="CW559" i="1"/>
  <c r="CW560" i="1"/>
  <c r="CW561" i="1"/>
  <c r="CW562" i="1"/>
  <c r="CW563" i="1"/>
  <c r="CW564" i="1"/>
  <c r="CW565" i="1"/>
  <c r="CW566" i="1"/>
  <c r="CW567" i="1"/>
  <c r="CW568" i="1"/>
  <c r="CW569" i="1"/>
  <c r="CW570" i="1"/>
  <c r="CW571" i="1"/>
  <c r="CW572" i="1"/>
  <c r="CW573" i="1"/>
  <c r="CW574" i="1"/>
  <c r="CW575" i="1"/>
  <c r="CW576" i="1"/>
  <c r="CW577" i="1"/>
  <c r="CW578" i="1"/>
  <c r="CW579" i="1"/>
  <c r="CW580" i="1"/>
  <c r="CW581" i="1"/>
  <c r="CW582" i="1"/>
  <c r="CW583" i="1"/>
  <c r="CW584" i="1"/>
  <c r="CW585" i="1"/>
  <c r="CW586" i="1"/>
  <c r="CW587" i="1"/>
  <c r="CW588" i="1"/>
  <c r="CW589" i="1"/>
  <c r="CW590" i="1"/>
  <c r="CW591" i="1"/>
  <c r="CW592" i="1"/>
  <c r="CW593" i="1"/>
  <c r="CW594" i="1"/>
  <c r="CW595" i="1"/>
  <c r="CW596" i="1"/>
  <c r="CW597" i="1"/>
  <c r="CW598" i="1"/>
  <c r="CW599" i="1"/>
  <c r="CW600" i="1"/>
  <c r="CW601" i="1"/>
  <c r="CW602" i="1"/>
  <c r="CW603" i="1"/>
  <c r="CW604" i="1"/>
  <c r="CW605" i="1"/>
  <c r="CW606" i="1"/>
  <c r="CW607" i="1"/>
  <c r="CW608" i="1"/>
  <c r="CW609" i="1"/>
  <c r="CW610" i="1"/>
  <c r="CW611" i="1"/>
  <c r="CW612" i="1"/>
  <c r="CW613" i="1"/>
  <c r="CW614" i="1"/>
  <c r="CW615" i="1"/>
  <c r="CW616" i="1"/>
  <c r="CW617" i="1"/>
  <c r="CW618" i="1"/>
  <c r="CW619" i="1"/>
  <c r="CW620" i="1"/>
  <c r="CW621" i="1"/>
  <c r="CW622" i="1"/>
  <c r="CW623" i="1"/>
  <c r="CW624" i="1"/>
  <c r="CW625" i="1"/>
  <c r="CW626" i="1"/>
  <c r="CW627" i="1"/>
  <c r="CW628" i="1"/>
  <c r="CW629" i="1"/>
  <c r="CW630" i="1"/>
  <c r="CW631" i="1"/>
  <c r="CW632" i="1"/>
  <c r="CW633" i="1"/>
  <c r="CW634" i="1"/>
  <c r="CW635" i="1"/>
  <c r="CW636" i="1"/>
  <c r="CW637" i="1"/>
  <c r="CW638" i="1"/>
  <c r="CW639" i="1"/>
  <c r="CW640" i="1"/>
  <c r="CW641" i="1"/>
  <c r="CW642" i="1"/>
  <c r="CW643" i="1"/>
  <c r="CW644" i="1"/>
  <c r="CW645" i="1"/>
  <c r="CW646" i="1"/>
  <c r="CW647" i="1"/>
  <c r="CW648" i="1"/>
  <c r="CW649" i="1"/>
  <c r="CW650" i="1"/>
  <c r="CW651" i="1"/>
  <c r="CW652" i="1"/>
  <c r="CW653" i="1"/>
  <c r="CW654" i="1"/>
  <c r="CW655" i="1"/>
  <c r="CW656" i="1"/>
  <c r="CW657" i="1"/>
  <c r="CW658" i="1"/>
  <c r="CW659" i="1"/>
  <c r="CW660" i="1"/>
  <c r="CW661" i="1"/>
  <c r="CW662" i="1"/>
  <c r="CW663" i="1"/>
  <c r="CW664" i="1"/>
  <c r="CW665" i="1"/>
  <c r="CW666" i="1"/>
  <c r="CW667" i="1"/>
  <c r="CW668" i="1"/>
  <c r="CW669" i="1"/>
  <c r="CW670" i="1"/>
  <c r="CW671" i="1"/>
  <c r="CW672" i="1"/>
  <c r="CW673" i="1"/>
  <c r="CW674" i="1"/>
  <c r="CW675" i="1"/>
  <c r="CW676" i="1"/>
  <c r="CW677" i="1"/>
  <c r="CW678" i="1"/>
  <c r="CW679" i="1"/>
  <c r="CW680" i="1"/>
  <c r="CW681" i="1"/>
  <c r="CW682" i="1"/>
  <c r="CW683" i="1"/>
  <c r="CW684" i="1"/>
  <c r="CW685" i="1"/>
  <c r="CW686" i="1"/>
  <c r="CW687" i="1"/>
  <c r="CW688" i="1"/>
  <c r="CW689" i="1"/>
  <c r="CW690" i="1"/>
  <c r="CW691" i="1"/>
  <c r="CW692" i="1"/>
  <c r="CW693" i="1"/>
  <c r="CW694" i="1"/>
  <c r="CW695" i="1"/>
  <c r="CW696" i="1"/>
  <c r="CW697" i="1"/>
  <c r="CW698" i="1"/>
  <c r="CW699" i="1"/>
  <c r="CW700" i="1"/>
  <c r="CW701" i="1"/>
  <c r="CW702" i="1"/>
  <c r="CW703" i="1"/>
  <c r="CW704" i="1"/>
  <c r="CW705" i="1"/>
  <c r="CW706" i="1"/>
  <c r="CW707" i="1"/>
  <c r="CW708" i="1"/>
  <c r="CW709" i="1"/>
  <c r="CW710" i="1"/>
  <c r="CW711" i="1"/>
  <c r="CW712" i="1"/>
  <c r="CW713" i="1"/>
  <c r="CW714" i="1"/>
  <c r="CW715" i="1"/>
  <c r="CW716" i="1"/>
  <c r="CW717" i="1"/>
  <c r="CW718" i="1"/>
  <c r="CW719" i="1"/>
  <c r="CW720" i="1"/>
  <c r="CW721" i="1"/>
  <c r="CW722" i="1"/>
  <c r="CW723" i="1"/>
  <c r="CW724" i="1"/>
  <c r="CW725" i="1"/>
  <c r="CW726" i="1"/>
  <c r="CW727" i="1"/>
  <c r="CW728" i="1"/>
  <c r="CW729" i="1"/>
  <c r="CW730" i="1"/>
  <c r="CW731" i="1"/>
  <c r="CW732" i="1"/>
  <c r="CW733" i="1"/>
  <c r="CW734" i="1"/>
  <c r="CW735" i="1"/>
  <c r="CW736" i="1"/>
  <c r="CW737" i="1"/>
  <c r="CW738" i="1"/>
  <c r="CW739" i="1"/>
  <c r="CW740" i="1"/>
  <c r="CW741" i="1"/>
  <c r="CW742" i="1"/>
  <c r="CW743" i="1"/>
  <c r="CW744" i="1"/>
  <c r="CW745" i="1"/>
  <c r="CW746" i="1"/>
  <c r="CW747" i="1"/>
  <c r="CW748" i="1"/>
  <c r="CW749" i="1"/>
  <c r="CW750" i="1"/>
  <c r="CW751" i="1"/>
  <c r="CW752" i="1"/>
  <c r="CW753" i="1"/>
  <c r="CW754" i="1"/>
  <c r="CW755" i="1"/>
  <c r="CW756" i="1"/>
  <c r="CW757" i="1"/>
  <c r="CW758" i="1"/>
  <c r="CW759" i="1"/>
  <c r="CW760" i="1"/>
  <c r="CW761" i="1"/>
  <c r="CW762" i="1"/>
  <c r="CW763" i="1"/>
  <c r="CW764" i="1"/>
  <c r="CW765" i="1"/>
  <c r="CW766" i="1"/>
  <c r="CW767" i="1"/>
  <c r="CW768" i="1"/>
  <c r="CW769" i="1"/>
  <c r="CW770" i="1"/>
  <c r="CW771" i="1"/>
  <c r="CW772" i="1"/>
  <c r="CW773" i="1"/>
  <c r="CW774" i="1"/>
  <c r="CW775" i="1"/>
  <c r="CW776" i="1"/>
  <c r="CW777" i="1"/>
  <c r="CW778" i="1"/>
  <c r="CW779" i="1"/>
  <c r="CW780" i="1"/>
  <c r="CW781" i="1"/>
  <c r="CW782" i="1"/>
  <c r="CW783" i="1"/>
  <c r="CW784" i="1"/>
  <c r="CW785" i="1"/>
  <c r="CW786" i="1"/>
  <c r="CW787" i="1"/>
  <c r="CW788" i="1"/>
  <c r="CW789" i="1"/>
  <c r="CW790" i="1"/>
  <c r="CW791" i="1"/>
  <c r="CW792" i="1"/>
  <c r="CW793" i="1"/>
  <c r="CW794" i="1"/>
  <c r="CW795" i="1"/>
  <c r="CW796" i="1"/>
  <c r="CW797" i="1"/>
  <c r="CW798" i="1"/>
  <c r="CW799" i="1"/>
  <c r="CW800" i="1"/>
  <c r="CW801" i="1"/>
  <c r="CW802" i="1"/>
  <c r="CW803" i="1"/>
  <c r="CW804" i="1"/>
  <c r="CW805" i="1"/>
  <c r="CW806" i="1"/>
  <c r="CW807" i="1"/>
  <c r="CW808" i="1"/>
  <c r="CW809" i="1"/>
  <c r="CW810" i="1"/>
  <c r="CW811" i="1"/>
  <c r="CW812" i="1"/>
  <c r="CW813" i="1"/>
  <c r="CW814" i="1"/>
  <c r="CW815" i="1"/>
  <c r="CW816" i="1"/>
  <c r="CW817" i="1"/>
  <c r="CW818" i="1"/>
  <c r="CW819" i="1"/>
  <c r="CW820" i="1"/>
  <c r="CW821" i="1"/>
  <c r="CW822" i="1"/>
  <c r="CW823" i="1"/>
  <c r="CW824" i="1"/>
  <c r="CW825" i="1"/>
  <c r="CW826" i="1"/>
  <c r="CW827" i="1"/>
  <c r="CW828" i="1"/>
  <c r="CW829" i="1"/>
  <c r="CW830" i="1"/>
  <c r="CW831" i="1"/>
  <c r="CW832" i="1"/>
  <c r="CW833" i="1"/>
  <c r="CW834" i="1"/>
  <c r="CW835" i="1"/>
  <c r="CW836" i="1"/>
  <c r="CW837" i="1"/>
  <c r="CW838" i="1"/>
  <c r="CW839" i="1"/>
  <c r="CW840" i="1"/>
  <c r="CW841" i="1"/>
  <c r="CW842" i="1"/>
  <c r="CW843" i="1"/>
  <c r="CW844" i="1"/>
  <c r="CW845" i="1"/>
  <c r="CW846" i="1"/>
  <c r="CW847" i="1"/>
  <c r="CW848" i="1"/>
  <c r="CW849" i="1"/>
  <c r="CW850" i="1"/>
  <c r="CW851" i="1"/>
  <c r="CW852" i="1"/>
  <c r="CW853" i="1"/>
  <c r="CW854" i="1"/>
  <c r="CW855" i="1"/>
  <c r="CW856" i="1"/>
  <c r="CW857" i="1"/>
  <c r="CW858" i="1"/>
  <c r="CW859" i="1"/>
  <c r="CW860" i="1"/>
  <c r="CW861" i="1"/>
  <c r="CW862" i="1"/>
  <c r="CW863" i="1"/>
  <c r="CW864" i="1"/>
  <c r="CW865" i="1"/>
  <c r="CW866" i="1"/>
  <c r="CW867" i="1"/>
  <c r="CW868" i="1"/>
  <c r="CW869" i="1"/>
  <c r="CW870" i="1"/>
  <c r="CW871" i="1"/>
  <c r="CW872" i="1"/>
  <c r="CW873" i="1"/>
  <c r="CW874" i="1"/>
  <c r="CW875" i="1"/>
  <c r="CW876" i="1"/>
  <c r="CW877" i="1"/>
  <c r="CW878" i="1"/>
  <c r="CW879" i="1"/>
  <c r="CW880" i="1"/>
  <c r="CW881" i="1"/>
  <c r="CW882" i="1"/>
  <c r="CW883" i="1"/>
  <c r="CW884" i="1"/>
  <c r="CW885" i="1"/>
  <c r="CW886" i="1"/>
  <c r="CW887" i="1"/>
  <c r="CW888" i="1"/>
  <c r="CW889" i="1"/>
  <c r="CW890" i="1"/>
  <c r="CW891" i="1"/>
  <c r="CW892" i="1"/>
  <c r="CW893" i="1"/>
  <c r="CW894" i="1"/>
  <c r="CW895" i="1"/>
  <c r="CW896" i="1"/>
  <c r="CW897" i="1"/>
  <c r="CW898" i="1"/>
  <c r="CW899" i="1"/>
  <c r="CW900" i="1"/>
  <c r="CW901" i="1"/>
  <c r="CW902" i="1"/>
  <c r="CW903" i="1"/>
  <c r="CW904" i="1"/>
  <c r="CW905" i="1"/>
  <c r="CW906" i="1"/>
  <c r="CW907" i="1"/>
  <c r="CW908" i="1"/>
  <c r="CW909" i="1"/>
  <c r="CW910" i="1"/>
  <c r="CW911" i="1"/>
  <c r="CW912" i="1"/>
  <c r="CW913" i="1"/>
  <c r="CW914" i="1"/>
  <c r="CW915" i="1"/>
  <c r="CW916" i="1"/>
  <c r="CW917" i="1"/>
  <c r="CW918" i="1"/>
  <c r="CW919" i="1"/>
  <c r="CW920" i="1"/>
  <c r="CW921" i="1"/>
  <c r="CW922" i="1"/>
  <c r="CW923" i="1"/>
  <c r="CW924" i="1"/>
  <c r="CW925" i="1"/>
  <c r="CW926" i="1"/>
  <c r="CW927" i="1"/>
  <c r="CW928" i="1"/>
  <c r="CW929" i="1"/>
  <c r="CW930" i="1"/>
  <c r="CW931" i="1"/>
  <c r="CW932" i="1"/>
  <c r="CW933" i="1"/>
  <c r="CW934" i="1"/>
  <c r="CW935" i="1"/>
  <c r="CW936" i="1"/>
  <c r="CW937" i="1"/>
  <c r="CW938" i="1"/>
  <c r="CW939" i="1"/>
  <c r="CW940" i="1"/>
  <c r="CW941" i="1"/>
  <c r="CW942" i="1"/>
  <c r="CW943" i="1"/>
  <c r="CW944" i="1"/>
  <c r="CW945" i="1"/>
  <c r="CW946" i="1"/>
  <c r="CW947" i="1"/>
  <c r="CW948" i="1"/>
  <c r="CW949" i="1"/>
  <c r="CW950" i="1"/>
  <c r="CW951" i="1"/>
  <c r="CW952" i="1"/>
  <c r="CW953" i="1"/>
  <c r="CW954" i="1"/>
  <c r="CW955" i="1"/>
  <c r="CW956" i="1"/>
  <c r="CW957" i="1"/>
  <c r="CW958" i="1"/>
  <c r="CW959" i="1"/>
  <c r="CW960" i="1"/>
  <c r="CW961" i="1"/>
  <c r="CW962" i="1"/>
  <c r="CW963" i="1"/>
  <c r="CW964" i="1"/>
  <c r="CW965" i="1"/>
  <c r="CW966" i="1"/>
  <c r="CW967" i="1"/>
  <c r="CW968" i="1"/>
  <c r="CW969" i="1"/>
  <c r="CW970" i="1"/>
  <c r="CW971" i="1"/>
  <c r="CW972" i="1"/>
  <c r="CW973" i="1"/>
  <c r="CW974" i="1"/>
  <c r="CW975" i="1"/>
  <c r="CW976" i="1"/>
  <c r="CW977" i="1"/>
  <c r="CW978" i="1"/>
  <c r="CW979" i="1"/>
  <c r="CW980" i="1"/>
  <c r="CW981" i="1"/>
  <c r="CW982" i="1"/>
  <c r="CW983" i="1"/>
  <c r="CW984" i="1"/>
  <c r="CW985" i="1"/>
  <c r="CW986" i="1"/>
  <c r="CW987" i="1"/>
  <c r="CW988" i="1"/>
  <c r="CW989" i="1"/>
  <c r="CW990" i="1"/>
  <c r="CW991" i="1"/>
  <c r="CW992" i="1"/>
  <c r="CW993" i="1"/>
  <c r="CW994" i="1"/>
  <c r="CW995" i="1"/>
  <c r="CW996" i="1"/>
  <c r="CW997" i="1"/>
  <c r="CW998" i="1"/>
  <c r="CW999" i="1"/>
  <c r="CW1000" i="1"/>
  <c r="CW1001" i="1"/>
  <c r="CW1002" i="1"/>
  <c r="CW1003" i="1"/>
  <c r="CW1004" i="1"/>
  <c r="CW1005" i="1"/>
  <c r="CV6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140" i="1"/>
  <c r="CV141" i="1"/>
  <c r="CV142" i="1"/>
  <c r="CV143" i="1"/>
  <c r="CV144" i="1"/>
  <c r="CV145" i="1"/>
  <c r="CV146" i="1"/>
  <c r="CV147" i="1"/>
  <c r="CV148" i="1"/>
  <c r="CV149" i="1"/>
  <c r="CV150" i="1"/>
  <c r="CV151" i="1"/>
  <c r="CV152" i="1"/>
  <c r="CV153" i="1"/>
  <c r="CV154" i="1"/>
  <c r="CV155" i="1"/>
  <c r="CV156" i="1"/>
  <c r="CV157" i="1"/>
  <c r="CV158" i="1"/>
  <c r="CV159" i="1"/>
  <c r="CV160" i="1"/>
  <c r="CV161" i="1"/>
  <c r="CV162" i="1"/>
  <c r="CV163" i="1"/>
  <c r="CV164" i="1"/>
  <c r="CV165" i="1"/>
  <c r="CV166" i="1"/>
  <c r="CV167" i="1"/>
  <c r="CV168" i="1"/>
  <c r="CV169" i="1"/>
  <c r="CV170" i="1"/>
  <c r="CV171" i="1"/>
  <c r="CV172" i="1"/>
  <c r="CV173" i="1"/>
  <c r="CV174" i="1"/>
  <c r="CV175" i="1"/>
  <c r="CV176" i="1"/>
  <c r="CV177" i="1"/>
  <c r="CV178" i="1"/>
  <c r="CV179" i="1"/>
  <c r="CV180" i="1"/>
  <c r="CV181" i="1"/>
  <c r="CV182" i="1"/>
  <c r="CV183" i="1"/>
  <c r="CV184" i="1"/>
  <c r="CV185" i="1"/>
  <c r="CV186" i="1"/>
  <c r="CV187" i="1"/>
  <c r="CV188" i="1"/>
  <c r="CV189" i="1"/>
  <c r="CV190" i="1"/>
  <c r="CV191" i="1"/>
  <c r="CV192" i="1"/>
  <c r="CV193" i="1"/>
  <c r="CV194" i="1"/>
  <c r="CV195" i="1"/>
  <c r="CV196" i="1"/>
  <c r="CV197" i="1"/>
  <c r="CV198" i="1"/>
  <c r="CV199" i="1"/>
  <c r="CV200" i="1"/>
  <c r="CV201" i="1"/>
  <c r="CV202" i="1"/>
  <c r="CV203" i="1"/>
  <c r="CV204" i="1"/>
  <c r="CV205" i="1"/>
  <c r="CV206" i="1"/>
  <c r="CV207" i="1"/>
  <c r="CV208" i="1"/>
  <c r="CV209" i="1"/>
  <c r="CV210" i="1"/>
  <c r="CV211" i="1"/>
  <c r="CV212" i="1"/>
  <c r="CV213" i="1"/>
  <c r="CV214" i="1"/>
  <c r="CV215" i="1"/>
  <c r="CV216" i="1"/>
  <c r="CV217" i="1"/>
  <c r="CV218" i="1"/>
  <c r="CV219" i="1"/>
  <c r="CV220" i="1"/>
  <c r="CV221" i="1"/>
  <c r="CV222" i="1"/>
  <c r="CV223" i="1"/>
  <c r="CV224" i="1"/>
  <c r="CV225" i="1"/>
  <c r="CV226" i="1"/>
  <c r="CV227" i="1"/>
  <c r="CV228" i="1"/>
  <c r="CV229" i="1"/>
  <c r="CV230" i="1"/>
  <c r="CV231" i="1"/>
  <c r="CV232" i="1"/>
  <c r="CV233" i="1"/>
  <c r="CV234" i="1"/>
  <c r="CV235" i="1"/>
  <c r="CV236" i="1"/>
  <c r="CV237" i="1"/>
  <c r="CV238" i="1"/>
  <c r="CV239" i="1"/>
  <c r="CV240" i="1"/>
  <c r="CV241" i="1"/>
  <c r="CV242" i="1"/>
  <c r="CV243" i="1"/>
  <c r="CV244" i="1"/>
  <c r="CV245" i="1"/>
  <c r="CV246" i="1"/>
  <c r="CV247" i="1"/>
  <c r="CV248" i="1"/>
  <c r="CV249" i="1"/>
  <c r="CV250" i="1"/>
  <c r="CV251" i="1"/>
  <c r="CV252" i="1"/>
  <c r="CV253" i="1"/>
  <c r="CV254" i="1"/>
  <c r="CV255" i="1"/>
  <c r="CV256" i="1"/>
  <c r="CV257" i="1"/>
  <c r="CV258" i="1"/>
  <c r="CV259" i="1"/>
  <c r="CV260" i="1"/>
  <c r="CV261" i="1"/>
  <c r="CV262" i="1"/>
  <c r="CV263" i="1"/>
  <c r="CV264" i="1"/>
  <c r="CV265" i="1"/>
  <c r="CV266" i="1"/>
  <c r="CV267" i="1"/>
  <c r="CV268" i="1"/>
  <c r="CV269" i="1"/>
  <c r="CV270" i="1"/>
  <c r="CV271" i="1"/>
  <c r="CV272" i="1"/>
  <c r="CV273" i="1"/>
  <c r="CV274" i="1"/>
  <c r="CV275" i="1"/>
  <c r="CV276" i="1"/>
  <c r="CV277" i="1"/>
  <c r="CV278" i="1"/>
  <c r="CV279" i="1"/>
  <c r="CV280" i="1"/>
  <c r="CV281" i="1"/>
  <c r="CV282" i="1"/>
  <c r="CV283" i="1"/>
  <c r="CV284" i="1"/>
  <c r="CV285" i="1"/>
  <c r="CV286" i="1"/>
  <c r="CV287" i="1"/>
  <c r="CV288" i="1"/>
  <c r="CV289" i="1"/>
  <c r="CV290" i="1"/>
  <c r="CV291" i="1"/>
  <c r="CV292" i="1"/>
  <c r="CV293" i="1"/>
  <c r="CV294" i="1"/>
  <c r="CV295" i="1"/>
  <c r="CV296" i="1"/>
  <c r="CV297" i="1"/>
  <c r="CV298" i="1"/>
  <c r="CV299" i="1"/>
  <c r="CV300" i="1"/>
  <c r="CV301" i="1"/>
  <c r="CV302" i="1"/>
  <c r="CV303" i="1"/>
  <c r="CV304" i="1"/>
  <c r="CV305" i="1"/>
  <c r="CV306" i="1"/>
  <c r="CV307" i="1"/>
  <c r="CV308" i="1"/>
  <c r="CV309" i="1"/>
  <c r="CV310" i="1"/>
  <c r="CV311" i="1"/>
  <c r="CV312" i="1"/>
  <c r="CV313" i="1"/>
  <c r="CV314" i="1"/>
  <c r="CV315" i="1"/>
  <c r="CV316" i="1"/>
  <c r="CV317" i="1"/>
  <c r="CV318" i="1"/>
  <c r="CV319" i="1"/>
  <c r="CV320" i="1"/>
  <c r="CV321" i="1"/>
  <c r="CV322" i="1"/>
  <c r="CV323" i="1"/>
  <c r="CV324" i="1"/>
  <c r="CV325" i="1"/>
  <c r="CV326" i="1"/>
  <c r="CV327" i="1"/>
  <c r="CV328" i="1"/>
  <c r="CV329" i="1"/>
  <c r="CV330" i="1"/>
  <c r="CV331" i="1"/>
  <c r="CV332" i="1"/>
  <c r="CV333" i="1"/>
  <c r="CV334" i="1"/>
  <c r="CV335" i="1"/>
  <c r="CV336" i="1"/>
  <c r="CV337" i="1"/>
  <c r="CV338" i="1"/>
  <c r="CV339" i="1"/>
  <c r="CV340" i="1"/>
  <c r="CV341" i="1"/>
  <c r="CV342" i="1"/>
  <c r="CV343" i="1"/>
  <c r="CV344" i="1"/>
  <c r="CV345" i="1"/>
  <c r="CV346" i="1"/>
  <c r="CV347" i="1"/>
  <c r="CV348" i="1"/>
  <c r="CV349" i="1"/>
  <c r="CV350" i="1"/>
  <c r="CV351" i="1"/>
  <c r="CV352" i="1"/>
  <c r="CV353" i="1"/>
  <c r="CV354" i="1"/>
  <c r="CV355" i="1"/>
  <c r="CV356" i="1"/>
  <c r="CV357" i="1"/>
  <c r="CV358" i="1"/>
  <c r="CV359" i="1"/>
  <c r="CV360" i="1"/>
  <c r="CV361" i="1"/>
  <c r="CV362" i="1"/>
  <c r="CV363" i="1"/>
  <c r="CV364" i="1"/>
  <c r="CV365" i="1"/>
  <c r="CV366" i="1"/>
  <c r="CV367" i="1"/>
  <c r="CV368" i="1"/>
  <c r="CV369" i="1"/>
  <c r="CV370" i="1"/>
  <c r="CV371" i="1"/>
  <c r="CV372" i="1"/>
  <c r="CV373" i="1"/>
  <c r="CV374" i="1"/>
  <c r="CV375" i="1"/>
  <c r="CV376" i="1"/>
  <c r="CV377" i="1"/>
  <c r="CV378" i="1"/>
  <c r="CV379" i="1"/>
  <c r="CV380" i="1"/>
  <c r="CV381" i="1"/>
  <c r="CV382" i="1"/>
  <c r="CV383" i="1"/>
  <c r="CV384" i="1"/>
  <c r="CV385" i="1"/>
  <c r="CV386" i="1"/>
  <c r="CV387" i="1"/>
  <c r="CV388" i="1"/>
  <c r="CV389" i="1"/>
  <c r="CV390" i="1"/>
  <c r="CV391" i="1"/>
  <c r="CV392" i="1"/>
  <c r="CV393" i="1"/>
  <c r="CV394" i="1"/>
  <c r="CV395" i="1"/>
  <c r="CV396" i="1"/>
  <c r="CV397" i="1"/>
  <c r="CV398" i="1"/>
  <c r="CV399" i="1"/>
  <c r="CV400" i="1"/>
  <c r="CV401" i="1"/>
  <c r="CV402" i="1"/>
  <c r="CV403" i="1"/>
  <c r="CV404" i="1"/>
  <c r="CV405" i="1"/>
  <c r="CV406" i="1"/>
  <c r="CV407" i="1"/>
  <c r="CV408" i="1"/>
  <c r="CV409" i="1"/>
  <c r="CV410" i="1"/>
  <c r="CV411" i="1"/>
  <c r="CV412" i="1"/>
  <c r="CV413" i="1"/>
  <c r="CV414" i="1"/>
  <c r="CV415" i="1"/>
  <c r="CV416" i="1"/>
  <c r="CV417" i="1"/>
  <c r="CV418" i="1"/>
  <c r="CV419" i="1"/>
  <c r="CV420" i="1"/>
  <c r="CV421" i="1"/>
  <c r="CV422" i="1"/>
  <c r="CV423" i="1"/>
  <c r="CV424" i="1"/>
  <c r="CV425" i="1"/>
  <c r="CV426" i="1"/>
  <c r="CV427" i="1"/>
  <c r="CV428" i="1"/>
  <c r="CV429" i="1"/>
  <c r="CV430" i="1"/>
  <c r="CV431" i="1"/>
  <c r="CV432" i="1"/>
  <c r="CV433" i="1"/>
  <c r="CV434" i="1"/>
  <c r="CV435" i="1"/>
  <c r="CV436" i="1"/>
  <c r="CV437" i="1"/>
  <c r="CV438" i="1"/>
  <c r="CV439" i="1"/>
  <c r="CV440" i="1"/>
  <c r="CV441" i="1"/>
  <c r="CV442" i="1"/>
  <c r="CV443" i="1"/>
  <c r="CV444" i="1"/>
  <c r="CV445" i="1"/>
  <c r="CV446" i="1"/>
  <c r="CV447" i="1"/>
  <c r="CV448" i="1"/>
  <c r="CV449" i="1"/>
  <c r="CV450" i="1"/>
  <c r="CV451" i="1"/>
  <c r="CV452" i="1"/>
  <c r="CV453" i="1"/>
  <c r="CV454" i="1"/>
  <c r="CV455" i="1"/>
  <c r="CV456" i="1"/>
  <c r="CV457" i="1"/>
  <c r="CV458" i="1"/>
  <c r="CV459" i="1"/>
  <c r="CV460" i="1"/>
  <c r="CV461" i="1"/>
  <c r="CV462" i="1"/>
  <c r="CV463" i="1"/>
  <c r="CV464" i="1"/>
  <c r="CV465" i="1"/>
  <c r="CV466" i="1"/>
  <c r="CV467" i="1"/>
  <c r="CV468" i="1"/>
  <c r="CV469" i="1"/>
  <c r="CV470" i="1"/>
  <c r="CV471" i="1"/>
  <c r="CV472" i="1"/>
  <c r="CV473" i="1"/>
  <c r="CV474" i="1"/>
  <c r="CV475" i="1"/>
  <c r="CV476" i="1"/>
  <c r="CV477" i="1"/>
  <c r="CV478" i="1"/>
  <c r="CV479" i="1"/>
  <c r="CV480" i="1"/>
  <c r="CV481" i="1"/>
  <c r="CV482" i="1"/>
  <c r="CV483" i="1"/>
  <c r="CV484" i="1"/>
  <c r="CV485" i="1"/>
  <c r="CV486" i="1"/>
  <c r="CV487" i="1"/>
  <c r="CV488" i="1"/>
  <c r="CV489" i="1"/>
  <c r="CV490" i="1"/>
  <c r="CV491" i="1"/>
  <c r="CV492" i="1"/>
  <c r="CV493" i="1"/>
  <c r="CV494" i="1"/>
  <c r="CV495" i="1"/>
  <c r="CV496" i="1"/>
  <c r="CV497" i="1"/>
  <c r="CV498" i="1"/>
  <c r="CV499" i="1"/>
  <c r="CV500" i="1"/>
  <c r="CV501" i="1"/>
  <c r="CV502" i="1"/>
  <c r="CV503" i="1"/>
  <c r="CV504" i="1"/>
  <c r="CV505" i="1"/>
  <c r="CV506" i="1"/>
  <c r="CV507" i="1"/>
  <c r="CV508" i="1"/>
  <c r="CV509" i="1"/>
  <c r="CV510" i="1"/>
  <c r="CV511" i="1"/>
  <c r="CV512" i="1"/>
  <c r="CV513" i="1"/>
  <c r="CV514" i="1"/>
  <c r="CV515" i="1"/>
  <c r="CV516" i="1"/>
  <c r="CV517" i="1"/>
  <c r="CV518" i="1"/>
  <c r="CV519" i="1"/>
  <c r="CV520" i="1"/>
  <c r="CV521" i="1"/>
  <c r="CV522" i="1"/>
  <c r="CV523" i="1"/>
  <c r="CV524" i="1"/>
  <c r="CV525" i="1"/>
  <c r="CV526" i="1"/>
  <c r="CV527" i="1"/>
  <c r="CV528" i="1"/>
  <c r="CV529" i="1"/>
  <c r="CV530" i="1"/>
  <c r="CV531" i="1"/>
  <c r="CV532" i="1"/>
  <c r="CV533" i="1"/>
  <c r="CV534" i="1"/>
  <c r="CV535" i="1"/>
  <c r="CV536" i="1"/>
  <c r="CV537" i="1"/>
  <c r="CV538" i="1"/>
  <c r="CV539" i="1"/>
  <c r="CV540" i="1"/>
  <c r="CV541" i="1"/>
  <c r="CV542" i="1"/>
  <c r="CV543" i="1"/>
  <c r="CV544" i="1"/>
  <c r="CV545" i="1"/>
  <c r="CV546" i="1"/>
  <c r="CV547" i="1"/>
  <c r="CV548" i="1"/>
  <c r="CV549" i="1"/>
  <c r="CV550" i="1"/>
  <c r="CV551" i="1"/>
  <c r="CV552" i="1"/>
  <c r="CV553" i="1"/>
  <c r="CV554" i="1"/>
  <c r="CV555" i="1"/>
  <c r="CV556" i="1"/>
  <c r="CV557" i="1"/>
  <c r="CV558" i="1"/>
  <c r="CV559" i="1"/>
  <c r="CV560" i="1"/>
  <c r="CV561" i="1"/>
  <c r="CV562" i="1"/>
  <c r="CV563" i="1"/>
  <c r="CV564" i="1"/>
  <c r="CV565" i="1"/>
  <c r="CV566" i="1"/>
  <c r="CV567" i="1"/>
  <c r="CV568" i="1"/>
  <c r="CV569" i="1"/>
  <c r="CV570" i="1"/>
  <c r="CV571" i="1"/>
  <c r="CV572" i="1"/>
  <c r="CV573" i="1"/>
  <c r="CV574" i="1"/>
  <c r="CV575" i="1"/>
  <c r="CV576" i="1"/>
  <c r="CV577" i="1"/>
  <c r="CV578" i="1"/>
  <c r="CV579" i="1"/>
  <c r="CV580" i="1"/>
  <c r="CV581" i="1"/>
  <c r="CV582" i="1"/>
  <c r="CV583" i="1"/>
  <c r="CV584" i="1"/>
  <c r="CV585" i="1"/>
  <c r="CV586" i="1"/>
  <c r="CV587" i="1"/>
  <c r="CV588" i="1"/>
  <c r="CV589" i="1"/>
  <c r="CV590" i="1"/>
  <c r="CV591" i="1"/>
  <c r="CV592" i="1"/>
  <c r="CV593" i="1"/>
  <c r="CV594" i="1"/>
  <c r="CV595" i="1"/>
  <c r="CV596" i="1"/>
  <c r="CV597" i="1"/>
  <c r="CV598" i="1"/>
  <c r="CV599" i="1"/>
  <c r="CV600" i="1"/>
  <c r="CV601" i="1"/>
  <c r="CV602" i="1"/>
  <c r="CV603" i="1"/>
  <c r="CV604" i="1"/>
  <c r="CV605" i="1"/>
  <c r="CV606" i="1"/>
  <c r="CV607" i="1"/>
  <c r="CV608" i="1"/>
  <c r="CV609" i="1"/>
  <c r="CV610" i="1"/>
  <c r="CV611" i="1"/>
  <c r="CV612" i="1"/>
  <c r="CV613" i="1"/>
  <c r="CV614" i="1"/>
  <c r="CV615" i="1"/>
  <c r="CV616" i="1"/>
  <c r="CV617" i="1"/>
  <c r="CV618" i="1"/>
  <c r="CV619" i="1"/>
  <c r="CV620" i="1"/>
  <c r="CV621" i="1"/>
  <c r="CV622" i="1"/>
  <c r="CV623" i="1"/>
  <c r="CV624" i="1"/>
  <c r="CV625" i="1"/>
  <c r="CV626" i="1"/>
  <c r="CV627" i="1"/>
  <c r="CV628" i="1"/>
  <c r="CV629" i="1"/>
  <c r="CV630" i="1"/>
  <c r="CV631" i="1"/>
  <c r="CV632" i="1"/>
  <c r="CV633" i="1"/>
  <c r="CV634" i="1"/>
  <c r="CV635" i="1"/>
  <c r="CV636" i="1"/>
  <c r="CV637" i="1"/>
  <c r="CV638" i="1"/>
  <c r="CV639" i="1"/>
  <c r="CV640" i="1"/>
  <c r="CV641" i="1"/>
  <c r="CV642" i="1"/>
  <c r="CV643" i="1"/>
  <c r="CV644" i="1"/>
  <c r="CV645" i="1"/>
  <c r="CV646" i="1"/>
  <c r="CV647" i="1"/>
  <c r="CV648" i="1"/>
  <c r="CV649" i="1"/>
  <c r="CV650" i="1"/>
  <c r="CV651" i="1"/>
  <c r="CV652" i="1"/>
  <c r="CV653" i="1"/>
  <c r="CV654" i="1"/>
  <c r="CV655" i="1"/>
  <c r="CV656" i="1"/>
  <c r="CV657" i="1"/>
  <c r="CV658" i="1"/>
  <c r="CV659" i="1"/>
  <c r="CV660" i="1"/>
  <c r="CV661" i="1"/>
  <c r="CV662" i="1"/>
  <c r="CV663" i="1"/>
  <c r="CV664" i="1"/>
  <c r="CV665" i="1"/>
  <c r="CV666" i="1"/>
  <c r="CV667" i="1"/>
  <c r="CV668" i="1"/>
  <c r="CV669" i="1"/>
  <c r="CV670" i="1"/>
  <c r="CV671" i="1"/>
  <c r="CV672" i="1"/>
  <c r="CV673" i="1"/>
  <c r="CV674" i="1"/>
  <c r="CV675" i="1"/>
  <c r="CV676" i="1"/>
  <c r="CV677" i="1"/>
  <c r="CV678" i="1"/>
  <c r="CV679" i="1"/>
  <c r="CV680" i="1"/>
  <c r="CV681" i="1"/>
  <c r="CV682" i="1"/>
  <c r="CV683" i="1"/>
  <c r="CV684" i="1"/>
  <c r="CV685" i="1"/>
  <c r="CV686" i="1"/>
  <c r="CV687" i="1"/>
  <c r="CV688" i="1"/>
  <c r="CV689" i="1"/>
  <c r="CV690" i="1"/>
  <c r="CV691" i="1"/>
  <c r="CV692" i="1"/>
  <c r="CV693" i="1"/>
  <c r="CV694" i="1"/>
  <c r="CV695" i="1"/>
  <c r="CV696" i="1"/>
  <c r="CV697" i="1"/>
  <c r="CV698" i="1"/>
  <c r="CV699" i="1"/>
  <c r="CV700" i="1"/>
  <c r="CV701" i="1"/>
  <c r="CV702" i="1"/>
  <c r="CV703" i="1"/>
  <c r="CV704" i="1"/>
  <c r="CV705" i="1"/>
  <c r="CV706" i="1"/>
  <c r="CV707" i="1"/>
  <c r="CV708" i="1"/>
  <c r="CV709" i="1"/>
  <c r="CV710" i="1"/>
  <c r="CV711" i="1"/>
  <c r="CV712" i="1"/>
  <c r="CV713" i="1"/>
  <c r="CV714" i="1"/>
  <c r="CV715" i="1"/>
  <c r="CV716" i="1"/>
  <c r="CV717" i="1"/>
  <c r="CV718" i="1"/>
  <c r="CV719" i="1"/>
  <c r="CV720" i="1"/>
  <c r="CV721" i="1"/>
  <c r="CV722" i="1"/>
  <c r="CV723" i="1"/>
  <c r="CV724" i="1"/>
  <c r="CV725" i="1"/>
  <c r="CV726" i="1"/>
  <c r="CV727" i="1"/>
  <c r="CV728" i="1"/>
  <c r="CV729" i="1"/>
  <c r="CV730" i="1"/>
  <c r="CV731" i="1"/>
  <c r="CV732" i="1"/>
  <c r="CV733" i="1"/>
  <c r="CV734" i="1"/>
  <c r="CV735" i="1"/>
  <c r="CV736" i="1"/>
  <c r="CV737" i="1"/>
  <c r="CV738" i="1"/>
  <c r="CV739" i="1"/>
  <c r="CV740" i="1"/>
  <c r="CV741" i="1"/>
  <c r="CV742" i="1"/>
  <c r="CV743" i="1"/>
  <c r="CV744" i="1"/>
  <c r="CV745" i="1"/>
  <c r="CV746" i="1"/>
  <c r="CV747" i="1"/>
  <c r="CV748" i="1"/>
  <c r="CV749" i="1"/>
  <c r="CV750" i="1"/>
  <c r="CV751" i="1"/>
  <c r="CV752" i="1"/>
  <c r="CV753" i="1"/>
  <c r="CV754" i="1"/>
  <c r="CV755" i="1"/>
  <c r="CV756" i="1"/>
  <c r="CV757" i="1"/>
  <c r="CV758" i="1"/>
  <c r="CV759" i="1"/>
  <c r="CV760" i="1"/>
  <c r="CV761" i="1"/>
  <c r="CV762" i="1"/>
  <c r="CV763" i="1"/>
  <c r="CV764" i="1"/>
  <c r="CV765" i="1"/>
  <c r="CV766" i="1"/>
  <c r="CV767" i="1"/>
  <c r="CV768" i="1"/>
  <c r="CV769" i="1"/>
  <c r="CV770" i="1"/>
  <c r="CV771" i="1"/>
  <c r="CV772" i="1"/>
  <c r="CV773" i="1"/>
  <c r="CV774" i="1"/>
  <c r="CV775" i="1"/>
  <c r="CV776" i="1"/>
  <c r="CV777" i="1"/>
  <c r="CV778" i="1"/>
  <c r="CV779" i="1"/>
  <c r="CV780" i="1"/>
  <c r="CV781" i="1"/>
  <c r="CV782" i="1"/>
  <c r="CV783" i="1"/>
  <c r="CV784" i="1"/>
  <c r="CV785" i="1"/>
  <c r="CV786" i="1"/>
  <c r="CV787" i="1"/>
  <c r="CV788" i="1"/>
  <c r="CV789" i="1"/>
  <c r="CV790" i="1"/>
  <c r="CV791" i="1"/>
  <c r="CV792" i="1"/>
  <c r="CV793" i="1"/>
  <c r="CV794" i="1"/>
  <c r="CV795" i="1"/>
  <c r="CV796" i="1"/>
  <c r="CV797" i="1"/>
  <c r="CV798" i="1"/>
  <c r="CV799" i="1"/>
  <c r="CV800" i="1"/>
  <c r="CV801" i="1"/>
  <c r="CV802" i="1"/>
  <c r="CV803" i="1"/>
  <c r="CV804" i="1"/>
  <c r="CV805" i="1"/>
  <c r="CV806" i="1"/>
  <c r="CV807" i="1"/>
  <c r="CV808" i="1"/>
  <c r="CV809" i="1"/>
  <c r="CV810" i="1"/>
  <c r="CV811" i="1"/>
  <c r="CV812" i="1"/>
  <c r="CV813" i="1"/>
  <c r="CV814" i="1"/>
  <c r="CV815" i="1"/>
  <c r="CV816" i="1"/>
  <c r="CV817" i="1"/>
  <c r="CV818" i="1"/>
  <c r="CV819" i="1"/>
  <c r="CV820" i="1"/>
  <c r="CV821" i="1"/>
  <c r="CV822" i="1"/>
  <c r="CV823" i="1"/>
  <c r="CV824" i="1"/>
  <c r="CV825" i="1"/>
  <c r="CV826" i="1"/>
  <c r="CV827" i="1"/>
  <c r="CV828" i="1"/>
  <c r="CV829" i="1"/>
  <c r="CV830" i="1"/>
  <c r="CV831" i="1"/>
  <c r="CV832" i="1"/>
  <c r="CV833" i="1"/>
  <c r="CV834" i="1"/>
  <c r="CV835" i="1"/>
  <c r="CV836" i="1"/>
  <c r="CV837" i="1"/>
  <c r="CV838" i="1"/>
  <c r="CV839" i="1"/>
  <c r="CV840" i="1"/>
  <c r="CV841" i="1"/>
  <c r="CV842" i="1"/>
  <c r="CV843" i="1"/>
  <c r="CV844" i="1"/>
  <c r="CV845" i="1"/>
  <c r="CV846" i="1"/>
  <c r="CV847" i="1"/>
  <c r="CV848" i="1"/>
  <c r="CV849" i="1"/>
  <c r="CV850" i="1"/>
  <c r="CV851" i="1"/>
  <c r="CV852" i="1"/>
  <c r="CV853" i="1"/>
  <c r="CV854" i="1"/>
  <c r="CV855" i="1"/>
  <c r="CV856" i="1"/>
  <c r="CV857" i="1"/>
  <c r="CV858" i="1"/>
  <c r="CV859" i="1"/>
  <c r="CV860" i="1"/>
  <c r="CV861" i="1"/>
  <c r="CV862" i="1"/>
  <c r="CV863" i="1"/>
  <c r="CV864" i="1"/>
  <c r="CV865" i="1"/>
  <c r="CV866" i="1"/>
  <c r="CV867" i="1"/>
  <c r="CV868" i="1"/>
  <c r="CV869" i="1"/>
  <c r="CV870" i="1"/>
  <c r="CV871" i="1"/>
  <c r="CV872" i="1"/>
  <c r="CV873" i="1"/>
  <c r="CV874" i="1"/>
  <c r="CV875" i="1"/>
  <c r="CV876" i="1"/>
  <c r="CV877" i="1"/>
  <c r="CV878" i="1"/>
  <c r="CV879" i="1"/>
  <c r="CV880" i="1"/>
  <c r="CV881" i="1"/>
  <c r="CV882" i="1"/>
  <c r="CV883" i="1"/>
  <c r="CV884" i="1"/>
  <c r="CV885" i="1"/>
  <c r="CV886" i="1"/>
  <c r="CV887" i="1"/>
  <c r="CV888" i="1"/>
  <c r="CV889" i="1"/>
  <c r="CV890" i="1"/>
  <c r="CV891" i="1"/>
  <c r="CV892" i="1"/>
  <c r="CV893" i="1"/>
  <c r="CV894" i="1"/>
  <c r="CV895" i="1"/>
  <c r="CV896" i="1"/>
  <c r="CV897" i="1"/>
  <c r="CV898" i="1"/>
  <c r="CV899" i="1"/>
  <c r="CV900" i="1"/>
  <c r="CV901" i="1"/>
  <c r="CV902" i="1"/>
  <c r="CV903" i="1"/>
  <c r="CV904" i="1"/>
  <c r="CV905" i="1"/>
  <c r="CV906" i="1"/>
  <c r="CV907" i="1"/>
  <c r="CV908" i="1"/>
  <c r="CV909" i="1"/>
  <c r="CV910" i="1"/>
  <c r="CV911" i="1"/>
  <c r="CV912" i="1"/>
  <c r="CV913" i="1"/>
  <c r="CV914" i="1"/>
  <c r="CV915" i="1"/>
  <c r="CV916" i="1"/>
  <c r="CV917" i="1"/>
  <c r="CV918" i="1"/>
  <c r="CV919" i="1"/>
  <c r="CV920" i="1"/>
  <c r="CV921" i="1"/>
  <c r="CV922" i="1"/>
  <c r="CV923" i="1"/>
  <c r="CV924" i="1"/>
  <c r="CV925" i="1"/>
  <c r="CV926" i="1"/>
  <c r="CV927" i="1"/>
  <c r="CV928" i="1"/>
  <c r="CV929" i="1"/>
  <c r="CV930" i="1"/>
  <c r="CV931" i="1"/>
  <c r="CV932" i="1"/>
  <c r="CV933" i="1"/>
  <c r="CV934" i="1"/>
  <c r="CV935" i="1"/>
  <c r="CV936" i="1"/>
  <c r="CV937" i="1"/>
  <c r="CV938" i="1"/>
  <c r="CV939" i="1"/>
  <c r="CV940" i="1"/>
  <c r="CV941" i="1"/>
  <c r="CV942" i="1"/>
  <c r="CV943" i="1"/>
  <c r="CV944" i="1"/>
  <c r="CV945" i="1"/>
  <c r="CV946" i="1"/>
  <c r="CV947" i="1"/>
  <c r="CV948" i="1"/>
  <c r="CV949" i="1"/>
  <c r="CV950" i="1"/>
  <c r="CV951" i="1"/>
  <c r="CV952" i="1"/>
  <c r="CV953" i="1"/>
  <c r="CV954" i="1"/>
  <c r="CV955" i="1"/>
  <c r="CV956" i="1"/>
  <c r="CV957" i="1"/>
  <c r="CV958" i="1"/>
  <c r="CV959" i="1"/>
  <c r="CV960" i="1"/>
  <c r="CV961" i="1"/>
  <c r="CV962" i="1"/>
  <c r="CV963" i="1"/>
  <c r="CV964" i="1"/>
  <c r="CV965" i="1"/>
  <c r="CV966" i="1"/>
  <c r="CV967" i="1"/>
  <c r="CV968" i="1"/>
  <c r="CV969" i="1"/>
  <c r="CV970" i="1"/>
  <c r="CV971" i="1"/>
  <c r="CV972" i="1"/>
  <c r="CV973" i="1"/>
  <c r="CV974" i="1"/>
  <c r="CV975" i="1"/>
  <c r="CV976" i="1"/>
  <c r="CV977" i="1"/>
  <c r="CV978" i="1"/>
  <c r="CV979" i="1"/>
  <c r="CV980" i="1"/>
  <c r="CV981" i="1"/>
  <c r="CV982" i="1"/>
  <c r="CV983" i="1"/>
  <c r="CV984" i="1"/>
  <c r="CV985" i="1"/>
  <c r="CV986" i="1"/>
  <c r="CV987" i="1"/>
  <c r="CV988" i="1"/>
  <c r="CV989" i="1"/>
  <c r="CV990" i="1"/>
  <c r="CV991" i="1"/>
  <c r="CV992" i="1"/>
  <c r="CV993" i="1"/>
  <c r="CV994" i="1"/>
  <c r="CV995" i="1"/>
  <c r="CV996" i="1"/>
  <c r="CV997" i="1"/>
  <c r="CV998" i="1"/>
  <c r="CV999" i="1"/>
  <c r="CV1000" i="1"/>
  <c r="CV1001" i="1"/>
  <c r="CV1002" i="1"/>
  <c r="CV1003" i="1"/>
  <c r="CV1004" i="1"/>
  <c r="CV1005" i="1"/>
  <c r="CU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140" i="1"/>
  <c r="CU141" i="1"/>
  <c r="CU142" i="1"/>
  <c r="CU143" i="1"/>
  <c r="CU144" i="1"/>
  <c r="CU145" i="1"/>
  <c r="CU146" i="1"/>
  <c r="CU147" i="1"/>
  <c r="CU148" i="1"/>
  <c r="CU149" i="1"/>
  <c r="CU150" i="1"/>
  <c r="CU151" i="1"/>
  <c r="CU152" i="1"/>
  <c r="CU153" i="1"/>
  <c r="CU154" i="1"/>
  <c r="CU155" i="1"/>
  <c r="CU156" i="1"/>
  <c r="CU157" i="1"/>
  <c r="CU158" i="1"/>
  <c r="CU159" i="1"/>
  <c r="CU160" i="1"/>
  <c r="CU161" i="1"/>
  <c r="CU162" i="1"/>
  <c r="CU163" i="1"/>
  <c r="CU164" i="1"/>
  <c r="CU165" i="1"/>
  <c r="CU166" i="1"/>
  <c r="CU167" i="1"/>
  <c r="CU168" i="1"/>
  <c r="CU169" i="1"/>
  <c r="CU170" i="1"/>
  <c r="CU171" i="1"/>
  <c r="CU172" i="1"/>
  <c r="CU173" i="1"/>
  <c r="CU174" i="1"/>
  <c r="CU175" i="1"/>
  <c r="CU176" i="1"/>
  <c r="CU177" i="1"/>
  <c r="CU178" i="1"/>
  <c r="CU179" i="1"/>
  <c r="CU180" i="1"/>
  <c r="CU181" i="1"/>
  <c r="CU182" i="1"/>
  <c r="CU183" i="1"/>
  <c r="CU184" i="1"/>
  <c r="CU185" i="1"/>
  <c r="CU186" i="1"/>
  <c r="CU187" i="1"/>
  <c r="CU188" i="1"/>
  <c r="CU189" i="1"/>
  <c r="CU190" i="1"/>
  <c r="CU191" i="1"/>
  <c r="CU192" i="1"/>
  <c r="CU193" i="1"/>
  <c r="CU194" i="1"/>
  <c r="CU195" i="1"/>
  <c r="CU196" i="1"/>
  <c r="CU197" i="1"/>
  <c r="CU198" i="1"/>
  <c r="CU199" i="1"/>
  <c r="CU200" i="1"/>
  <c r="CU201" i="1"/>
  <c r="CU202" i="1"/>
  <c r="CU203" i="1"/>
  <c r="CU204" i="1"/>
  <c r="CU205" i="1"/>
  <c r="CU206" i="1"/>
  <c r="CU207" i="1"/>
  <c r="CU208" i="1"/>
  <c r="CU209" i="1"/>
  <c r="CU210" i="1"/>
  <c r="CU211" i="1"/>
  <c r="CU212" i="1"/>
  <c r="CU213" i="1"/>
  <c r="CU214" i="1"/>
  <c r="CU215" i="1"/>
  <c r="CU216" i="1"/>
  <c r="CU217" i="1"/>
  <c r="CU218" i="1"/>
  <c r="CU219" i="1"/>
  <c r="CU220" i="1"/>
  <c r="CU221" i="1"/>
  <c r="CU222" i="1"/>
  <c r="CU223" i="1"/>
  <c r="CU224" i="1"/>
  <c r="CU225" i="1"/>
  <c r="CU226" i="1"/>
  <c r="CU227" i="1"/>
  <c r="CU228" i="1"/>
  <c r="CU229" i="1"/>
  <c r="CU230" i="1"/>
  <c r="CU231" i="1"/>
  <c r="CU232" i="1"/>
  <c r="CU233" i="1"/>
  <c r="CU234" i="1"/>
  <c r="CU235" i="1"/>
  <c r="CU236" i="1"/>
  <c r="CU237" i="1"/>
  <c r="CU238" i="1"/>
  <c r="CU239" i="1"/>
  <c r="CU240" i="1"/>
  <c r="CU241" i="1"/>
  <c r="CU242" i="1"/>
  <c r="CU243" i="1"/>
  <c r="CU244" i="1"/>
  <c r="CU245" i="1"/>
  <c r="CU246" i="1"/>
  <c r="CU247" i="1"/>
  <c r="CU248" i="1"/>
  <c r="CU249" i="1"/>
  <c r="CU250" i="1"/>
  <c r="CU251" i="1"/>
  <c r="CU252" i="1"/>
  <c r="CU253" i="1"/>
  <c r="CU254" i="1"/>
  <c r="CU255" i="1"/>
  <c r="CU256" i="1"/>
  <c r="CU257" i="1"/>
  <c r="CU258" i="1"/>
  <c r="CU259" i="1"/>
  <c r="CU260" i="1"/>
  <c r="CU261" i="1"/>
  <c r="CU262" i="1"/>
  <c r="CU263" i="1"/>
  <c r="CU264" i="1"/>
  <c r="CU265" i="1"/>
  <c r="CU266" i="1"/>
  <c r="CU267" i="1"/>
  <c r="CU268" i="1"/>
  <c r="CU269" i="1"/>
  <c r="CU270" i="1"/>
  <c r="CU271" i="1"/>
  <c r="CU272" i="1"/>
  <c r="CU273" i="1"/>
  <c r="CU274" i="1"/>
  <c r="CU275" i="1"/>
  <c r="CU276" i="1"/>
  <c r="CU277" i="1"/>
  <c r="CU278" i="1"/>
  <c r="CU279" i="1"/>
  <c r="CU280" i="1"/>
  <c r="CU281" i="1"/>
  <c r="CU282" i="1"/>
  <c r="CU283" i="1"/>
  <c r="CU284" i="1"/>
  <c r="CU285" i="1"/>
  <c r="CU286" i="1"/>
  <c r="CU287" i="1"/>
  <c r="CU288" i="1"/>
  <c r="CU289" i="1"/>
  <c r="CU290" i="1"/>
  <c r="CU291" i="1"/>
  <c r="CU292" i="1"/>
  <c r="CU293" i="1"/>
  <c r="CU294" i="1"/>
  <c r="CU295" i="1"/>
  <c r="CU296" i="1"/>
  <c r="CU297" i="1"/>
  <c r="CU298" i="1"/>
  <c r="CU299" i="1"/>
  <c r="CU300" i="1"/>
  <c r="CU301" i="1"/>
  <c r="CU302" i="1"/>
  <c r="CU303" i="1"/>
  <c r="CU304" i="1"/>
  <c r="CU305" i="1"/>
  <c r="CU306" i="1"/>
  <c r="CU307" i="1"/>
  <c r="CU308" i="1"/>
  <c r="CU309" i="1"/>
  <c r="CU310" i="1"/>
  <c r="CU311" i="1"/>
  <c r="CU312" i="1"/>
  <c r="CU313" i="1"/>
  <c r="CU314" i="1"/>
  <c r="CU315" i="1"/>
  <c r="CU316" i="1"/>
  <c r="CU317" i="1"/>
  <c r="CU318" i="1"/>
  <c r="CU319" i="1"/>
  <c r="CU320" i="1"/>
  <c r="CU321" i="1"/>
  <c r="CU322" i="1"/>
  <c r="CU323" i="1"/>
  <c r="CU324" i="1"/>
  <c r="CU325" i="1"/>
  <c r="CU326" i="1"/>
  <c r="CU327" i="1"/>
  <c r="CU328" i="1"/>
  <c r="CU329" i="1"/>
  <c r="CU330" i="1"/>
  <c r="CU331" i="1"/>
  <c r="CU332" i="1"/>
  <c r="CU333" i="1"/>
  <c r="CU334" i="1"/>
  <c r="CU335" i="1"/>
  <c r="CU336" i="1"/>
  <c r="CU337" i="1"/>
  <c r="CU338" i="1"/>
  <c r="CU339" i="1"/>
  <c r="CU340" i="1"/>
  <c r="CU341" i="1"/>
  <c r="CU342" i="1"/>
  <c r="CU343" i="1"/>
  <c r="CU344" i="1"/>
  <c r="CU345" i="1"/>
  <c r="CU346" i="1"/>
  <c r="CU347" i="1"/>
  <c r="CU348" i="1"/>
  <c r="CU349" i="1"/>
  <c r="CU350" i="1"/>
  <c r="CU351" i="1"/>
  <c r="CU352" i="1"/>
  <c r="CU353" i="1"/>
  <c r="CU354" i="1"/>
  <c r="CU355" i="1"/>
  <c r="CU356" i="1"/>
  <c r="CU357" i="1"/>
  <c r="CU358" i="1"/>
  <c r="CU359" i="1"/>
  <c r="CU360" i="1"/>
  <c r="CU361" i="1"/>
  <c r="CU362" i="1"/>
  <c r="CU363" i="1"/>
  <c r="CU364" i="1"/>
  <c r="CU365" i="1"/>
  <c r="CU366" i="1"/>
  <c r="CU367" i="1"/>
  <c r="CU368" i="1"/>
  <c r="CU369" i="1"/>
  <c r="CU370" i="1"/>
  <c r="CU371" i="1"/>
  <c r="CU372" i="1"/>
  <c r="CU373" i="1"/>
  <c r="CU374" i="1"/>
  <c r="CU375" i="1"/>
  <c r="CU376" i="1"/>
  <c r="CU377" i="1"/>
  <c r="CU378" i="1"/>
  <c r="CU379" i="1"/>
  <c r="CU380" i="1"/>
  <c r="CU381" i="1"/>
  <c r="CU382" i="1"/>
  <c r="CU383" i="1"/>
  <c r="CU384" i="1"/>
  <c r="CU385" i="1"/>
  <c r="CU386" i="1"/>
  <c r="CU387" i="1"/>
  <c r="CU388" i="1"/>
  <c r="CU389" i="1"/>
  <c r="CU390" i="1"/>
  <c r="CU391" i="1"/>
  <c r="CU392" i="1"/>
  <c r="CU393" i="1"/>
  <c r="CU394" i="1"/>
  <c r="CU395" i="1"/>
  <c r="CU396" i="1"/>
  <c r="CU397" i="1"/>
  <c r="CU398" i="1"/>
  <c r="CU399" i="1"/>
  <c r="CU400" i="1"/>
  <c r="CU401" i="1"/>
  <c r="CU402" i="1"/>
  <c r="CU403" i="1"/>
  <c r="CU404" i="1"/>
  <c r="CU405" i="1"/>
  <c r="CU406" i="1"/>
  <c r="CU407" i="1"/>
  <c r="CU408" i="1"/>
  <c r="CU409" i="1"/>
  <c r="CU410" i="1"/>
  <c r="CU411" i="1"/>
  <c r="CU412" i="1"/>
  <c r="CU413" i="1"/>
  <c r="CU414" i="1"/>
  <c r="CU415" i="1"/>
  <c r="CU416" i="1"/>
  <c r="CU417" i="1"/>
  <c r="CU418" i="1"/>
  <c r="CU419" i="1"/>
  <c r="CU420" i="1"/>
  <c r="CU421" i="1"/>
  <c r="CU422" i="1"/>
  <c r="CU423" i="1"/>
  <c r="CU424" i="1"/>
  <c r="CU425" i="1"/>
  <c r="CU426" i="1"/>
  <c r="CU427" i="1"/>
  <c r="CU428" i="1"/>
  <c r="CU429" i="1"/>
  <c r="CU430" i="1"/>
  <c r="CU431" i="1"/>
  <c r="CU432" i="1"/>
  <c r="CU433" i="1"/>
  <c r="CU434" i="1"/>
  <c r="CU435" i="1"/>
  <c r="CU436" i="1"/>
  <c r="CU437" i="1"/>
  <c r="CU438" i="1"/>
  <c r="CU439" i="1"/>
  <c r="CU440" i="1"/>
  <c r="CU441" i="1"/>
  <c r="CU442" i="1"/>
  <c r="CU443" i="1"/>
  <c r="CU444" i="1"/>
  <c r="CU445" i="1"/>
  <c r="CU446" i="1"/>
  <c r="CU447" i="1"/>
  <c r="CU448" i="1"/>
  <c r="CU449" i="1"/>
  <c r="CU450" i="1"/>
  <c r="CU451" i="1"/>
  <c r="CU452" i="1"/>
  <c r="CU453" i="1"/>
  <c r="CU454" i="1"/>
  <c r="CU455" i="1"/>
  <c r="CU456" i="1"/>
  <c r="CU457" i="1"/>
  <c r="CU458" i="1"/>
  <c r="CU459" i="1"/>
  <c r="CU460" i="1"/>
  <c r="CU461" i="1"/>
  <c r="CU462" i="1"/>
  <c r="CU463" i="1"/>
  <c r="CU464" i="1"/>
  <c r="CU465" i="1"/>
  <c r="CU466" i="1"/>
  <c r="CU467" i="1"/>
  <c r="CU468" i="1"/>
  <c r="CU469" i="1"/>
  <c r="CU470" i="1"/>
  <c r="CU471" i="1"/>
  <c r="CU472" i="1"/>
  <c r="CU473" i="1"/>
  <c r="CU474" i="1"/>
  <c r="CU475" i="1"/>
  <c r="CU476" i="1"/>
  <c r="CU477" i="1"/>
  <c r="CU478" i="1"/>
  <c r="CU479" i="1"/>
  <c r="CU480" i="1"/>
  <c r="CU481" i="1"/>
  <c r="CU482" i="1"/>
  <c r="CU483" i="1"/>
  <c r="CU484" i="1"/>
  <c r="CU485" i="1"/>
  <c r="CU486" i="1"/>
  <c r="CU487" i="1"/>
  <c r="CU488" i="1"/>
  <c r="CU489" i="1"/>
  <c r="CU490" i="1"/>
  <c r="CU491" i="1"/>
  <c r="CU492" i="1"/>
  <c r="CU493" i="1"/>
  <c r="CU494" i="1"/>
  <c r="CU495" i="1"/>
  <c r="CU496" i="1"/>
  <c r="CU497" i="1"/>
  <c r="CU498" i="1"/>
  <c r="CU499" i="1"/>
  <c r="CU500" i="1"/>
  <c r="CU501" i="1"/>
  <c r="CU502" i="1"/>
  <c r="CU503" i="1"/>
  <c r="CU504" i="1"/>
  <c r="CU505" i="1"/>
  <c r="CU506" i="1"/>
  <c r="CU507" i="1"/>
  <c r="CU508" i="1"/>
  <c r="CU509" i="1"/>
  <c r="CU510" i="1"/>
  <c r="CU511" i="1"/>
  <c r="CU512" i="1"/>
  <c r="CU513" i="1"/>
  <c r="CU514" i="1"/>
  <c r="CU515" i="1"/>
  <c r="CU516" i="1"/>
  <c r="CU517" i="1"/>
  <c r="CU518" i="1"/>
  <c r="CU519" i="1"/>
  <c r="CU520" i="1"/>
  <c r="CU521" i="1"/>
  <c r="CU522" i="1"/>
  <c r="CU523" i="1"/>
  <c r="CU524" i="1"/>
  <c r="CU525" i="1"/>
  <c r="CU526" i="1"/>
  <c r="CU527" i="1"/>
  <c r="CU528" i="1"/>
  <c r="CU529" i="1"/>
  <c r="CU530" i="1"/>
  <c r="CU531" i="1"/>
  <c r="CU532" i="1"/>
  <c r="CU533" i="1"/>
  <c r="CU534" i="1"/>
  <c r="CU535" i="1"/>
  <c r="CU536" i="1"/>
  <c r="CU537" i="1"/>
  <c r="CU538" i="1"/>
  <c r="CU539" i="1"/>
  <c r="CU540" i="1"/>
  <c r="CU541" i="1"/>
  <c r="CU542" i="1"/>
  <c r="CU543" i="1"/>
  <c r="CU544" i="1"/>
  <c r="CU545" i="1"/>
  <c r="CU546" i="1"/>
  <c r="CU547" i="1"/>
  <c r="CU548" i="1"/>
  <c r="CU549" i="1"/>
  <c r="CU550" i="1"/>
  <c r="CU551" i="1"/>
  <c r="CU552" i="1"/>
  <c r="CU553" i="1"/>
  <c r="CU554" i="1"/>
  <c r="CU555" i="1"/>
  <c r="CU556" i="1"/>
  <c r="CU557" i="1"/>
  <c r="CU558" i="1"/>
  <c r="CU559" i="1"/>
  <c r="CU560" i="1"/>
  <c r="CU561" i="1"/>
  <c r="CU562" i="1"/>
  <c r="CU563" i="1"/>
  <c r="CU564" i="1"/>
  <c r="CU565" i="1"/>
  <c r="CU566" i="1"/>
  <c r="CU567" i="1"/>
  <c r="CU568" i="1"/>
  <c r="CU569" i="1"/>
  <c r="CU570" i="1"/>
  <c r="CU571" i="1"/>
  <c r="CU572" i="1"/>
  <c r="CU573" i="1"/>
  <c r="CU574" i="1"/>
  <c r="CU575" i="1"/>
  <c r="CU576" i="1"/>
  <c r="CU577" i="1"/>
  <c r="CU578" i="1"/>
  <c r="CU579" i="1"/>
  <c r="CU580" i="1"/>
  <c r="CU581" i="1"/>
  <c r="CU582" i="1"/>
  <c r="CU583" i="1"/>
  <c r="CU584" i="1"/>
  <c r="CU585" i="1"/>
  <c r="CU586" i="1"/>
  <c r="CU587" i="1"/>
  <c r="CU588" i="1"/>
  <c r="CU589" i="1"/>
  <c r="CU590" i="1"/>
  <c r="CU591" i="1"/>
  <c r="CU592" i="1"/>
  <c r="CU593" i="1"/>
  <c r="CU594" i="1"/>
  <c r="CU595" i="1"/>
  <c r="CU596" i="1"/>
  <c r="CU597" i="1"/>
  <c r="CU598" i="1"/>
  <c r="CU599" i="1"/>
  <c r="CU600" i="1"/>
  <c r="CU601" i="1"/>
  <c r="CU602" i="1"/>
  <c r="CU603" i="1"/>
  <c r="CU604" i="1"/>
  <c r="CU605" i="1"/>
  <c r="CU606" i="1"/>
  <c r="CU607" i="1"/>
  <c r="CU608" i="1"/>
  <c r="CU609" i="1"/>
  <c r="CU610" i="1"/>
  <c r="CU611" i="1"/>
  <c r="CU612" i="1"/>
  <c r="CU613" i="1"/>
  <c r="CU614" i="1"/>
  <c r="CU615" i="1"/>
  <c r="CU616" i="1"/>
  <c r="CU617" i="1"/>
  <c r="CU618" i="1"/>
  <c r="CU619" i="1"/>
  <c r="CU620" i="1"/>
  <c r="CU621" i="1"/>
  <c r="CU622" i="1"/>
  <c r="CU623" i="1"/>
  <c r="CU624" i="1"/>
  <c r="CU625" i="1"/>
  <c r="CU626" i="1"/>
  <c r="CU627" i="1"/>
  <c r="CU628" i="1"/>
  <c r="CU629" i="1"/>
  <c r="CU630" i="1"/>
  <c r="CU631" i="1"/>
  <c r="CU632" i="1"/>
  <c r="CU633" i="1"/>
  <c r="CU634" i="1"/>
  <c r="CU635" i="1"/>
  <c r="CU636" i="1"/>
  <c r="CU637" i="1"/>
  <c r="CU638" i="1"/>
  <c r="CU639" i="1"/>
  <c r="CU640" i="1"/>
  <c r="CU641" i="1"/>
  <c r="CU642" i="1"/>
  <c r="CU643" i="1"/>
  <c r="CU644" i="1"/>
  <c r="CU645" i="1"/>
  <c r="CU646" i="1"/>
  <c r="CU647" i="1"/>
  <c r="CU648" i="1"/>
  <c r="CU649" i="1"/>
  <c r="CU650" i="1"/>
  <c r="CU651" i="1"/>
  <c r="CU652" i="1"/>
  <c r="CU653" i="1"/>
  <c r="CU654" i="1"/>
  <c r="CU655" i="1"/>
  <c r="CU656" i="1"/>
  <c r="CU657" i="1"/>
  <c r="CU658" i="1"/>
  <c r="CU659" i="1"/>
  <c r="CU660" i="1"/>
  <c r="CU661" i="1"/>
  <c r="CU662" i="1"/>
  <c r="CU663" i="1"/>
  <c r="CU664" i="1"/>
  <c r="CU665" i="1"/>
  <c r="CU666" i="1"/>
  <c r="CU667" i="1"/>
  <c r="CU668" i="1"/>
  <c r="CU669" i="1"/>
  <c r="CU670" i="1"/>
  <c r="CU671" i="1"/>
  <c r="CU672" i="1"/>
  <c r="CU673" i="1"/>
  <c r="CU674" i="1"/>
  <c r="CU675" i="1"/>
  <c r="CU676" i="1"/>
  <c r="CU677" i="1"/>
  <c r="CU678" i="1"/>
  <c r="CU679" i="1"/>
  <c r="CU680" i="1"/>
  <c r="CU681" i="1"/>
  <c r="CU682" i="1"/>
  <c r="CU683" i="1"/>
  <c r="CU684" i="1"/>
  <c r="CU685" i="1"/>
  <c r="CU686" i="1"/>
  <c r="CU687" i="1"/>
  <c r="CU688" i="1"/>
  <c r="CU689" i="1"/>
  <c r="CU690" i="1"/>
  <c r="CU691" i="1"/>
  <c r="CU692" i="1"/>
  <c r="CU693" i="1"/>
  <c r="CU694" i="1"/>
  <c r="CU695" i="1"/>
  <c r="CU696" i="1"/>
  <c r="CU697" i="1"/>
  <c r="CU698" i="1"/>
  <c r="CU699" i="1"/>
  <c r="CU700" i="1"/>
  <c r="CU701" i="1"/>
  <c r="CU702" i="1"/>
  <c r="CU703" i="1"/>
  <c r="CU704" i="1"/>
  <c r="CU705" i="1"/>
  <c r="CU706" i="1"/>
  <c r="CU707" i="1"/>
  <c r="CU708" i="1"/>
  <c r="CU709" i="1"/>
  <c r="CU710" i="1"/>
  <c r="CU711" i="1"/>
  <c r="CU712" i="1"/>
  <c r="CU713" i="1"/>
  <c r="CU714" i="1"/>
  <c r="CU715" i="1"/>
  <c r="CU716" i="1"/>
  <c r="CU717" i="1"/>
  <c r="CU718" i="1"/>
  <c r="CU719" i="1"/>
  <c r="CU720" i="1"/>
  <c r="CU721" i="1"/>
  <c r="CU722" i="1"/>
  <c r="CU723" i="1"/>
  <c r="CU724" i="1"/>
  <c r="CU725" i="1"/>
  <c r="CU726" i="1"/>
  <c r="CU727" i="1"/>
  <c r="CU728" i="1"/>
  <c r="CU729" i="1"/>
  <c r="CU730" i="1"/>
  <c r="CU731" i="1"/>
  <c r="CU732" i="1"/>
  <c r="CU733" i="1"/>
  <c r="CU734" i="1"/>
  <c r="CU735" i="1"/>
  <c r="CU736" i="1"/>
  <c r="CU737" i="1"/>
  <c r="CU738" i="1"/>
  <c r="CU739" i="1"/>
  <c r="CU740" i="1"/>
  <c r="CU741" i="1"/>
  <c r="CU742" i="1"/>
  <c r="CU743" i="1"/>
  <c r="CU744" i="1"/>
  <c r="CU745" i="1"/>
  <c r="CU746" i="1"/>
  <c r="CU747" i="1"/>
  <c r="CU748" i="1"/>
  <c r="CU749" i="1"/>
  <c r="CU750" i="1"/>
  <c r="CU751" i="1"/>
  <c r="CU752" i="1"/>
  <c r="CU753" i="1"/>
  <c r="CU754" i="1"/>
  <c r="CU755" i="1"/>
  <c r="CU756" i="1"/>
  <c r="CU757" i="1"/>
  <c r="CU758" i="1"/>
  <c r="CU759" i="1"/>
  <c r="CU760" i="1"/>
  <c r="CU761" i="1"/>
  <c r="CU762" i="1"/>
  <c r="CU763" i="1"/>
  <c r="CU764" i="1"/>
  <c r="CU765" i="1"/>
  <c r="CU766" i="1"/>
  <c r="CU767" i="1"/>
  <c r="CU768" i="1"/>
  <c r="CU769" i="1"/>
  <c r="CU770" i="1"/>
  <c r="CU771" i="1"/>
  <c r="CU772" i="1"/>
  <c r="CU773" i="1"/>
  <c r="CU774" i="1"/>
  <c r="CU775" i="1"/>
  <c r="CU776" i="1"/>
  <c r="CU777" i="1"/>
  <c r="CU778" i="1"/>
  <c r="CU779" i="1"/>
  <c r="CU780" i="1"/>
  <c r="CU781" i="1"/>
  <c r="CU782" i="1"/>
  <c r="CU783" i="1"/>
  <c r="CU784" i="1"/>
  <c r="CU785" i="1"/>
  <c r="CU786" i="1"/>
  <c r="CU787" i="1"/>
  <c r="CU788" i="1"/>
  <c r="CU789" i="1"/>
  <c r="CU790" i="1"/>
  <c r="CU791" i="1"/>
  <c r="CU792" i="1"/>
  <c r="CU793" i="1"/>
  <c r="CU794" i="1"/>
  <c r="CU795" i="1"/>
  <c r="CU796" i="1"/>
  <c r="CU797" i="1"/>
  <c r="CU798" i="1"/>
  <c r="CU799" i="1"/>
  <c r="CU800" i="1"/>
  <c r="CU801" i="1"/>
  <c r="CU802" i="1"/>
  <c r="CU803" i="1"/>
  <c r="CU804" i="1"/>
  <c r="CU805" i="1"/>
  <c r="CU806" i="1"/>
  <c r="CU807" i="1"/>
  <c r="CU808" i="1"/>
  <c r="CU809" i="1"/>
  <c r="CU810" i="1"/>
  <c r="CU811" i="1"/>
  <c r="CU812" i="1"/>
  <c r="CU813" i="1"/>
  <c r="CU814" i="1"/>
  <c r="CU815" i="1"/>
  <c r="CU816" i="1"/>
  <c r="CU817" i="1"/>
  <c r="CU818" i="1"/>
  <c r="CU819" i="1"/>
  <c r="CU820" i="1"/>
  <c r="CU821" i="1"/>
  <c r="CU822" i="1"/>
  <c r="CU823" i="1"/>
  <c r="CU824" i="1"/>
  <c r="CU825" i="1"/>
  <c r="CU826" i="1"/>
  <c r="CU827" i="1"/>
  <c r="CU828" i="1"/>
  <c r="CU829" i="1"/>
  <c r="CU830" i="1"/>
  <c r="CU831" i="1"/>
  <c r="CU832" i="1"/>
  <c r="CU833" i="1"/>
  <c r="CU834" i="1"/>
  <c r="CU835" i="1"/>
  <c r="CU836" i="1"/>
  <c r="CU837" i="1"/>
  <c r="CU838" i="1"/>
  <c r="CU839" i="1"/>
  <c r="CU840" i="1"/>
  <c r="CU841" i="1"/>
  <c r="CU842" i="1"/>
  <c r="CU843" i="1"/>
  <c r="CU844" i="1"/>
  <c r="CU845" i="1"/>
  <c r="CU846" i="1"/>
  <c r="CU847" i="1"/>
  <c r="CU848" i="1"/>
  <c r="CU849" i="1"/>
  <c r="CU850" i="1"/>
  <c r="CU851" i="1"/>
  <c r="CU852" i="1"/>
  <c r="CU853" i="1"/>
  <c r="CU854" i="1"/>
  <c r="CU855" i="1"/>
  <c r="CU856" i="1"/>
  <c r="CU857" i="1"/>
  <c r="CU858" i="1"/>
  <c r="CU859" i="1"/>
  <c r="CU860" i="1"/>
  <c r="CU861" i="1"/>
  <c r="CU862" i="1"/>
  <c r="CU863" i="1"/>
  <c r="CU864" i="1"/>
  <c r="CU865" i="1"/>
  <c r="CU866" i="1"/>
  <c r="CU867" i="1"/>
  <c r="CU868" i="1"/>
  <c r="CU869" i="1"/>
  <c r="CU870" i="1"/>
  <c r="CU871" i="1"/>
  <c r="CU872" i="1"/>
  <c r="CU873" i="1"/>
  <c r="CU874" i="1"/>
  <c r="CU875" i="1"/>
  <c r="CU876" i="1"/>
  <c r="CU877" i="1"/>
  <c r="CU878" i="1"/>
  <c r="CU879" i="1"/>
  <c r="CU880" i="1"/>
  <c r="CU881" i="1"/>
  <c r="CU882" i="1"/>
  <c r="CU883" i="1"/>
  <c r="CU884" i="1"/>
  <c r="CU885" i="1"/>
  <c r="CU886" i="1"/>
  <c r="CU887" i="1"/>
  <c r="CU888" i="1"/>
  <c r="CU889" i="1"/>
  <c r="CU890" i="1"/>
  <c r="CU891" i="1"/>
  <c r="CU892" i="1"/>
  <c r="CU893" i="1"/>
  <c r="CU894" i="1"/>
  <c r="CU895" i="1"/>
  <c r="CU896" i="1"/>
  <c r="CU897" i="1"/>
  <c r="CU898" i="1"/>
  <c r="CU899" i="1"/>
  <c r="CU900" i="1"/>
  <c r="CU901" i="1"/>
  <c r="CU902" i="1"/>
  <c r="CU903" i="1"/>
  <c r="CU904" i="1"/>
  <c r="CU905" i="1"/>
  <c r="CU906" i="1"/>
  <c r="CU907" i="1"/>
  <c r="CU908" i="1"/>
  <c r="CU909" i="1"/>
  <c r="CU910" i="1"/>
  <c r="CU911" i="1"/>
  <c r="CU912" i="1"/>
  <c r="CU913" i="1"/>
  <c r="CU914" i="1"/>
  <c r="CU915" i="1"/>
  <c r="CU916" i="1"/>
  <c r="CU917" i="1"/>
  <c r="CU918" i="1"/>
  <c r="CU919" i="1"/>
  <c r="CU920" i="1"/>
  <c r="CU921" i="1"/>
  <c r="CU922" i="1"/>
  <c r="CU923" i="1"/>
  <c r="CU924" i="1"/>
  <c r="CU925" i="1"/>
  <c r="CU926" i="1"/>
  <c r="CU927" i="1"/>
  <c r="CU928" i="1"/>
  <c r="CU929" i="1"/>
  <c r="CU930" i="1"/>
  <c r="CU931" i="1"/>
  <c r="CU932" i="1"/>
  <c r="CU933" i="1"/>
  <c r="CU934" i="1"/>
  <c r="CU935" i="1"/>
  <c r="CU936" i="1"/>
  <c r="CU937" i="1"/>
  <c r="CU938" i="1"/>
  <c r="CU939" i="1"/>
  <c r="CU940" i="1"/>
  <c r="CU941" i="1"/>
  <c r="CU942" i="1"/>
  <c r="CU943" i="1"/>
  <c r="CU944" i="1"/>
  <c r="CU945" i="1"/>
  <c r="CU946" i="1"/>
  <c r="CU947" i="1"/>
  <c r="CU948" i="1"/>
  <c r="CU949" i="1"/>
  <c r="CU950" i="1"/>
  <c r="CU951" i="1"/>
  <c r="CU952" i="1"/>
  <c r="CU953" i="1"/>
  <c r="CU954" i="1"/>
  <c r="CU955" i="1"/>
  <c r="CU956" i="1"/>
  <c r="CU957" i="1"/>
  <c r="CU958" i="1"/>
  <c r="CU959" i="1"/>
  <c r="CU960" i="1"/>
  <c r="CU961" i="1"/>
  <c r="CU962" i="1"/>
  <c r="CU963" i="1"/>
  <c r="CU964" i="1"/>
  <c r="CU965" i="1"/>
  <c r="CU966" i="1"/>
  <c r="CU967" i="1"/>
  <c r="CU968" i="1"/>
  <c r="CU969" i="1"/>
  <c r="CU970" i="1"/>
  <c r="CU971" i="1"/>
  <c r="CU972" i="1"/>
  <c r="CU973" i="1"/>
  <c r="CU974" i="1"/>
  <c r="CU975" i="1"/>
  <c r="CU976" i="1"/>
  <c r="CU977" i="1"/>
  <c r="CU978" i="1"/>
  <c r="CU979" i="1"/>
  <c r="CU980" i="1"/>
  <c r="CU981" i="1"/>
  <c r="CU982" i="1"/>
  <c r="CU983" i="1"/>
  <c r="CU984" i="1"/>
  <c r="CU985" i="1"/>
  <c r="CU986" i="1"/>
  <c r="CU987" i="1"/>
  <c r="CU988" i="1"/>
  <c r="CU989" i="1"/>
  <c r="CU990" i="1"/>
  <c r="CU991" i="1"/>
  <c r="CU992" i="1"/>
  <c r="CU993" i="1"/>
  <c r="CU994" i="1"/>
  <c r="CU995" i="1"/>
  <c r="CU996" i="1"/>
  <c r="CU997" i="1"/>
  <c r="CU998" i="1"/>
  <c r="CU999" i="1"/>
  <c r="CU1000" i="1"/>
  <c r="CU1001" i="1"/>
  <c r="CU1002" i="1"/>
  <c r="CU1003" i="1"/>
  <c r="CU1004" i="1"/>
  <c r="CU1005" i="1"/>
  <c r="CT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39" i="1"/>
  <c r="CT140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8" i="1"/>
  <c r="CT169" i="1"/>
  <c r="CT170" i="1"/>
  <c r="CT171" i="1"/>
  <c r="CT172" i="1"/>
  <c r="CT173" i="1"/>
  <c r="CT174" i="1"/>
  <c r="CT175" i="1"/>
  <c r="CT176" i="1"/>
  <c r="CT177" i="1"/>
  <c r="CT178" i="1"/>
  <c r="CT179" i="1"/>
  <c r="CT180" i="1"/>
  <c r="CT181" i="1"/>
  <c r="CT182" i="1"/>
  <c r="CT183" i="1"/>
  <c r="CT184" i="1"/>
  <c r="CT185" i="1"/>
  <c r="CT186" i="1"/>
  <c r="CT187" i="1"/>
  <c r="CT188" i="1"/>
  <c r="CT189" i="1"/>
  <c r="CT190" i="1"/>
  <c r="CT191" i="1"/>
  <c r="CT192" i="1"/>
  <c r="CT193" i="1"/>
  <c r="CT194" i="1"/>
  <c r="CT195" i="1"/>
  <c r="CT196" i="1"/>
  <c r="CT197" i="1"/>
  <c r="CT198" i="1"/>
  <c r="CT199" i="1"/>
  <c r="CT200" i="1"/>
  <c r="CT201" i="1"/>
  <c r="CT202" i="1"/>
  <c r="CT203" i="1"/>
  <c r="CT204" i="1"/>
  <c r="CT205" i="1"/>
  <c r="CT206" i="1"/>
  <c r="CT207" i="1"/>
  <c r="CT208" i="1"/>
  <c r="CT209" i="1"/>
  <c r="CT210" i="1"/>
  <c r="CT211" i="1"/>
  <c r="CT212" i="1"/>
  <c r="CT213" i="1"/>
  <c r="CT214" i="1"/>
  <c r="CT215" i="1"/>
  <c r="CT216" i="1"/>
  <c r="CT217" i="1"/>
  <c r="CT218" i="1"/>
  <c r="CT219" i="1"/>
  <c r="CT220" i="1"/>
  <c r="CT221" i="1"/>
  <c r="CT222" i="1"/>
  <c r="CT223" i="1"/>
  <c r="CT224" i="1"/>
  <c r="CT225" i="1"/>
  <c r="CT226" i="1"/>
  <c r="CT227" i="1"/>
  <c r="CT228" i="1"/>
  <c r="CT229" i="1"/>
  <c r="CT230" i="1"/>
  <c r="CT231" i="1"/>
  <c r="CT232" i="1"/>
  <c r="CT233" i="1"/>
  <c r="CT234" i="1"/>
  <c r="CT235" i="1"/>
  <c r="CT236" i="1"/>
  <c r="CT237" i="1"/>
  <c r="CT238" i="1"/>
  <c r="CT239" i="1"/>
  <c r="CT240" i="1"/>
  <c r="CT241" i="1"/>
  <c r="CT242" i="1"/>
  <c r="CT243" i="1"/>
  <c r="CT244" i="1"/>
  <c r="CT245" i="1"/>
  <c r="CT246" i="1"/>
  <c r="CT247" i="1"/>
  <c r="CT248" i="1"/>
  <c r="CT249" i="1"/>
  <c r="CT250" i="1"/>
  <c r="CT251" i="1"/>
  <c r="CT252" i="1"/>
  <c r="CT253" i="1"/>
  <c r="CT254" i="1"/>
  <c r="CT255" i="1"/>
  <c r="CT256" i="1"/>
  <c r="CT257" i="1"/>
  <c r="CT258" i="1"/>
  <c r="CT259" i="1"/>
  <c r="CT260" i="1"/>
  <c r="CT261" i="1"/>
  <c r="CT262" i="1"/>
  <c r="CT263" i="1"/>
  <c r="CT264" i="1"/>
  <c r="CT265" i="1"/>
  <c r="CT266" i="1"/>
  <c r="CT267" i="1"/>
  <c r="CT268" i="1"/>
  <c r="CT269" i="1"/>
  <c r="CT270" i="1"/>
  <c r="CT271" i="1"/>
  <c r="CT272" i="1"/>
  <c r="CT273" i="1"/>
  <c r="CT274" i="1"/>
  <c r="CT275" i="1"/>
  <c r="CT276" i="1"/>
  <c r="CT277" i="1"/>
  <c r="CT278" i="1"/>
  <c r="CT279" i="1"/>
  <c r="CT280" i="1"/>
  <c r="CT281" i="1"/>
  <c r="CT282" i="1"/>
  <c r="CT283" i="1"/>
  <c r="CT284" i="1"/>
  <c r="CT285" i="1"/>
  <c r="CT286" i="1"/>
  <c r="CT287" i="1"/>
  <c r="CT288" i="1"/>
  <c r="CT289" i="1"/>
  <c r="CT290" i="1"/>
  <c r="CT291" i="1"/>
  <c r="CT292" i="1"/>
  <c r="CT293" i="1"/>
  <c r="CT294" i="1"/>
  <c r="CT295" i="1"/>
  <c r="CT296" i="1"/>
  <c r="CT297" i="1"/>
  <c r="CT298" i="1"/>
  <c r="CT299" i="1"/>
  <c r="CT300" i="1"/>
  <c r="CT301" i="1"/>
  <c r="CT302" i="1"/>
  <c r="CT303" i="1"/>
  <c r="CT304" i="1"/>
  <c r="CT305" i="1"/>
  <c r="CT306" i="1"/>
  <c r="CT307" i="1"/>
  <c r="CT308" i="1"/>
  <c r="CT309" i="1"/>
  <c r="CT310" i="1"/>
  <c r="CT311" i="1"/>
  <c r="CT312" i="1"/>
  <c r="CT313" i="1"/>
  <c r="CT314" i="1"/>
  <c r="CT315" i="1"/>
  <c r="CT316" i="1"/>
  <c r="CT317" i="1"/>
  <c r="CT318" i="1"/>
  <c r="CT319" i="1"/>
  <c r="CT320" i="1"/>
  <c r="CT321" i="1"/>
  <c r="CT322" i="1"/>
  <c r="CT323" i="1"/>
  <c r="CT324" i="1"/>
  <c r="CT325" i="1"/>
  <c r="CT326" i="1"/>
  <c r="CT327" i="1"/>
  <c r="CT328" i="1"/>
  <c r="CT329" i="1"/>
  <c r="CT330" i="1"/>
  <c r="CT331" i="1"/>
  <c r="CT332" i="1"/>
  <c r="CT333" i="1"/>
  <c r="CT334" i="1"/>
  <c r="CT335" i="1"/>
  <c r="CT336" i="1"/>
  <c r="CT337" i="1"/>
  <c r="CT338" i="1"/>
  <c r="CT339" i="1"/>
  <c r="CT340" i="1"/>
  <c r="CT341" i="1"/>
  <c r="CT342" i="1"/>
  <c r="CT343" i="1"/>
  <c r="CT344" i="1"/>
  <c r="CT345" i="1"/>
  <c r="CT346" i="1"/>
  <c r="CT347" i="1"/>
  <c r="CT348" i="1"/>
  <c r="CT349" i="1"/>
  <c r="CT350" i="1"/>
  <c r="CT351" i="1"/>
  <c r="CT352" i="1"/>
  <c r="CT353" i="1"/>
  <c r="CT354" i="1"/>
  <c r="CT355" i="1"/>
  <c r="CT356" i="1"/>
  <c r="CT357" i="1"/>
  <c r="CT358" i="1"/>
  <c r="CT359" i="1"/>
  <c r="CT360" i="1"/>
  <c r="CT361" i="1"/>
  <c r="CT362" i="1"/>
  <c r="CT363" i="1"/>
  <c r="CT364" i="1"/>
  <c r="CT365" i="1"/>
  <c r="CT366" i="1"/>
  <c r="CT367" i="1"/>
  <c r="CT368" i="1"/>
  <c r="CT369" i="1"/>
  <c r="CT370" i="1"/>
  <c r="CT371" i="1"/>
  <c r="CT372" i="1"/>
  <c r="CT373" i="1"/>
  <c r="CT374" i="1"/>
  <c r="CT375" i="1"/>
  <c r="CT376" i="1"/>
  <c r="CT377" i="1"/>
  <c r="CT378" i="1"/>
  <c r="CT379" i="1"/>
  <c r="CT380" i="1"/>
  <c r="CT381" i="1"/>
  <c r="CT382" i="1"/>
  <c r="CT383" i="1"/>
  <c r="CT384" i="1"/>
  <c r="CT385" i="1"/>
  <c r="CT386" i="1"/>
  <c r="CT387" i="1"/>
  <c r="CT388" i="1"/>
  <c r="CT389" i="1"/>
  <c r="CT390" i="1"/>
  <c r="CT391" i="1"/>
  <c r="CT392" i="1"/>
  <c r="CT393" i="1"/>
  <c r="CT394" i="1"/>
  <c r="CT395" i="1"/>
  <c r="CT396" i="1"/>
  <c r="CT397" i="1"/>
  <c r="CT398" i="1"/>
  <c r="CT399" i="1"/>
  <c r="CT400" i="1"/>
  <c r="CT401" i="1"/>
  <c r="CT402" i="1"/>
  <c r="CT403" i="1"/>
  <c r="CT404" i="1"/>
  <c r="CT405" i="1"/>
  <c r="CT406" i="1"/>
  <c r="CT407" i="1"/>
  <c r="CT408" i="1"/>
  <c r="CT409" i="1"/>
  <c r="CT410" i="1"/>
  <c r="CT411" i="1"/>
  <c r="CT412" i="1"/>
  <c r="CT413" i="1"/>
  <c r="CT414" i="1"/>
  <c r="CT415" i="1"/>
  <c r="CT416" i="1"/>
  <c r="CT417" i="1"/>
  <c r="CT418" i="1"/>
  <c r="CT419" i="1"/>
  <c r="CT420" i="1"/>
  <c r="CT421" i="1"/>
  <c r="CT422" i="1"/>
  <c r="CT423" i="1"/>
  <c r="CT424" i="1"/>
  <c r="CT425" i="1"/>
  <c r="CT426" i="1"/>
  <c r="CT427" i="1"/>
  <c r="CT428" i="1"/>
  <c r="CT429" i="1"/>
  <c r="CT430" i="1"/>
  <c r="CT431" i="1"/>
  <c r="CT432" i="1"/>
  <c r="CT433" i="1"/>
  <c r="CT434" i="1"/>
  <c r="CT435" i="1"/>
  <c r="CT436" i="1"/>
  <c r="CT437" i="1"/>
  <c r="CT438" i="1"/>
  <c r="CT439" i="1"/>
  <c r="CT440" i="1"/>
  <c r="CT441" i="1"/>
  <c r="CT442" i="1"/>
  <c r="CT443" i="1"/>
  <c r="CT444" i="1"/>
  <c r="CT445" i="1"/>
  <c r="CT446" i="1"/>
  <c r="CT447" i="1"/>
  <c r="CT448" i="1"/>
  <c r="CT449" i="1"/>
  <c r="CT450" i="1"/>
  <c r="CT451" i="1"/>
  <c r="CT452" i="1"/>
  <c r="CT453" i="1"/>
  <c r="CT454" i="1"/>
  <c r="CT455" i="1"/>
  <c r="CT456" i="1"/>
  <c r="CT457" i="1"/>
  <c r="CT458" i="1"/>
  <c r="CT459" i="1"/>
  <c r="CT460" i="1"/>
  <c r="CT461" i="1"/>
  <c r="CT462" i="1"/>
  <c r="CT463" i="1"/>
  <c r="CT464" i="1"/>
  <c r="CT465" i="1"/>
  <c r="CT466" i="1"/>
  <c r="CT467" i="1"/>
  <c r="CT468" i="1"/>
  <c r="CT469" i="1"/>
  <c r="CT470" i="1"/>
  <c r="CT471" i="1"/>
  <c r="CT472" i="1"/>
  <c r="CT473" i="1"/>
  <c r="CT474" i="1"/>
  <c r="CT475" i="1"/>
  <c r="CT476" i="1"/>
  <c r="CT477" i="1"/>
  <c r="CT478" i="1"/>
  <c r="CT479" i="1"/>
  <c r="CT480" i="1"/>
  <c r="CT481" i="1"/>
  <c r="CT482" i="1"/>
  <c r="CT483" i="1"/>
  <c r="CT484" i="1"/>
  <c r="CT485" i="1"/>
  <c r="CT486" i="1"/>
  <c r="CT487" i="1"/>
  <c r="CT488" i="1"/>
  <c r="CT489" i="1"/>
  <c r="CT490" i="1"/>
  <c r="CT491" i="1"/>
  <c r="CT492" i="1"/>
  <c r="CT493" i="1"/>
  <c r="CT494" i="1"/>
  <c r="CT495" i="1"/>
  <c r="CT496" i="1"/>
  <c r="CT497" i="1"/>
  <c r="CT498" i="1"/>
  <c r="CT499" i="1"/>
  <c r="CT500" i="1"/>
  <c r="CT501" i="1"/>
  <c r="CT502" i="1"/>
  <c r="CT503" i="1"/>
  <c r="CT504" i="1"/>
  <c r="CT505" i="1"/>
  <c r="CT506" i="1"/>
  <c r="CT507" i="1"/>
  <c r="CT508" i="1"/>
  <c r="CT509" i="1"/>
  <c r="CT510" i="1"/>
  <c r="CT511" i="1"/>
  <c r="CT512" i="1"/>
  <c r="CT513" i="1"/>
  <c r="CT514" i="1"/>
  <c r="CT515" i="1"/>
  <c r="CT516" i="1"/>
  <c r="CT517" i="1"/>
  <c r="CT518" i="1"/>
  <c r="CT519" i="1"/>
  <c r="CT520" i="1"/>
  <c r="CT521" i="1"/>
  <c r="CT522" i="1"/>
  <c r="CT523" i="1"/>
  <c r="CT524" i="1"/>
  <c r="CT525" i="1"/>
  <c r="CT526" i="1"/>
  <c r="CT527" i="1"/>
  <c r="CT528" i="1"/>
  <c r="CT529" i="1"/>
  <c r="CT530" i="1"/>
  <c r="CT531" i="1"/>
  <c r="CT532" i="1"/>
  <c r="CT533" i="1"/>
  <c r="CT534" i="1"/>
  <c r="CT535" i="1"/>
  <c r="CT536" i="1"/>
  <c r="CT537" i="1"/>
  <c r="CT538" i="1"/>
  <c r="CT539" i="1"/>
  <c r="CT540" i="1"/>
  <c r="CT541" i="1"/>
  <c r="CT542" i="1"/>
  <c r="CT543" i="1"/>
  <c r="CT544" i="1"/>
  <c r="CT545" i="1"/>
  <c r="CT546" i="1"/>
  <c r="CT547" i="1"/>
  <c r="CT548" i="1"/>
  <c r="CT549" i="1"/>
  <c r="CT550" i="1"/>
  <c r="CT551" i="1"/>
  <c r="CT552" i="1"/>
  <c r="CT553" i="1"/>
  <c r="CT554" i="1"/>
  <c r="CT555" i="1"/>
  <c r="CT556" i="1"/>
  <c r="CT557" i="1"/>
  <c r="CT558" i="1"/>
  <c r="CT559" i="1"/>
  <c r="CT560" i="1"/>
  <c r="CT561" i="1"/>
  <c r="CT562" i="1"/>
  <c r="CT563" i="1"/>
  <c r="CT564" i="1"/>
  <c r="CT565" i="1"/>
  <c r="CT566" i="1"/>
  <c r="CT567" i="1"/>
  <c r="CT568" i="1"/>
  <c r="CT569" i="1"/>
  <c r="CT570" i="1"/>
  <c r="CT571" i="1"/>
  <c r="CT572" i="1"/>
  <c r="CT573" i="1"/>
  <c r="CT574" i="1"/>
  <c r="CT575" i="1"/>
  <c r="CT576" i="1"/>
  <c r="CT577" i="1"/>
  <c r="CT578" i="1"/>
  <c r="CT579" i="1"/>
  <c r="CT580" i="1"/>
  <c r="CT581" i="1"/>
  <c r="CT582" i="1"/>
  <c r="CT583" i="1"/>
  <c r="CT584" i="1"/>
  <c r="CT585" i="1"/>
  <c r="CT586" i="1"/>
  <c r="CT587" i="1"/>
  <c r="CT588" i="1"/>
  <c r="CT589" i="1"/>
  <c r="CT590" i="1"/>
  <c r="CT591" i="1"/>
  <c r="CT592" i="1"/>
  <c r="CT593" i="1"/>
  <c r="CT594" i="1"/>
  <c r="CT595" i="1"/>
  <c r="CT596" i="1"/>
  <c r="CT597" i="1"/>
  <c r="CT598" i="1"/>
  <c r="CT599" i="1"/>
  <c r="CT600" i="1"/>
  <c r="CT601" i="1"/>
  <c r="CT602" i="1"/>
  <c r="CT603" i="1"/>
  <c r="CT604" i="1"/>
  <c r="CT605" i="1"/>
  <c r="CT606" i="1"/>
  <c r="CT607" i="1"/>
  <c r="CT608" i="1"/>
  <c r="CT609" i="1"/>
  <c r="CT610" i="1"/>
  <c r="CT611" i="1"/>
  <c r="CT612" i="1"/>
  <c r="CT613" i="1"/>
  <c r="CT614" i="1"/>
  <c r="CT615" i="1"/>
  <c r="CT616" i="1"/>
  <c r="CT617" i="1"/>
  <c r="CT618" i="1"/>
  <c r="CT619" i="1"/>
  <c r="CT620" i="1"/>
  <c r="CT621" i="1"/>
  <c r="CT622" i="1"/>
  <c r="CT623" i="1"/>
  <c r="CT624" i="1"/>
  <c r="CT625" i="1"/>
  <c r="CT626" i="1"/>
  <c r="CT627" i="1"/>
  <c r="CT628" i="1"/>
  <c r="CT629" i="1"/>
  <c r="CT630" i="1"/>
  <c r="CT631" i="1"/>
  <c r="CT632" i="1"/>
  <c r="CT633" i="1"/>
  <c r="CT634" i="1"/>
  <c r="CT635" i="1"/>
  <c r="CT636" i="1"/>
  <c r="CT637" i="1"/>
  <c r="CT638" i="1"/>
  <c r="CT639" i="1"/>
  <c r="CT640" i="1"/>
  <c r="CT641" i="1"/>
  <c r="CT642" i="1"/>
  <c r="CT643" i="1"/>
  <c r="CT644" i="1"/>
  <c r="CT645" i="1"/>
  <c r="CT646" i="1"/>
  <c r="CT647" i="1"/>
  <c r="CT648" i="1"/>
  <c r="CT649" i="1"/>
  <c r="CT650" i="1"/>
  <c r="CT651" i="1"/>
  <c r="CT652" i="1"/>
  <c r="CT653" i="1"/>
  <c r="CT654" i="1"/>
  <c r="CT655" i="1"/>
  <c r="CT656" i="1"/>
  <c r="CT657" i="1"/>
  <c r="CT658" i="1"/>
  <c r="CT659" i="1"/>
  <c r="CT660" i="1"/>
  <c r="CT661" i="1"/>
  <c r="CT662" i="1"/>
  <c r="CT663" i="1"/>
  <c r="CT664" i="1"/>
  <c r="CT665" i="1"/>
  <c r="CT666" i="1"/>
  <c r="CT667" i="1"/>
  <c r="CT668" i="1"/>
  <c r="CT669" i="1"/>
  <c r="CT670" i="1"/>
  <c r="CT671" i="1"/>
  <c r="CT672" i="1"/>
  <c r="CT673" i="1"/>
  <c r="CT674" i="1"/>
  <c r="CT675" i="1"/>
  <c r="CT676" i="1"/>
  <c r="CT677" i="1"/>
  <c r="CT678" i="1"/>
  <c r="CT679" i="1"/>
  <c r="CT680" i="1"/>
  <c r="CT681" i="1"/>
  <c r="CT682" i="1"/>
  <c r="CT683" i="1"/>
  <c r="CT684" i="1"/>
  <c r="CT685" i="1"/>
  <c r="CT686" i="1"/>
  <c r="CT687" i="1"/>
  <c r="CT688" i="1"/>
  <c r="CT689" i="1"/>
  <c r="CT690" i="1"/>
  <c r="CT691" i="1"/>
  <c r="CT692" i="1"/>
  <c r="CT693" i="1"/>
  <c r="CT694" i="1"/>
  <c r="CT695" i="1"/>
  <c r="CT696" i="1"/>
  <c r="CT697" i="1"/>
  <c r="CT698" i="1"/>
  <c r="CT699" i="1"/>
  <c r="CT700" i="1"/>
  <c r="CT701" i="1"/>
  <c r="CT702" i="1"/>
  <c r="CT703" i="1"/>
  <c r="CT704" i="1"/>
  <c r="CT705" i="1"/>
  <c r="CT706" i="1"/>
  <c r="CT707" i="1"/>
  <c r="CT708" i="1"/>
  <c r="CT709" i="1"/>
  <c r="CT710" i="1"/>
  <c r="CT711" i="1"/>
  <c r="CT712" i="1"/>
  <c r="CT713" i="1"/>
  <c r="CT714" i="1"/>
  <c r="CT715" i="1"/>
  <c r="CT716" i="1"/>
  <c r="CT717" i="1"/>
  <c r="CT718" i="1"/>
  <c r="CT719" i="1"/>
  <c r="CT720" i="1"/>
  <c r="CT721" i="1"/>
  <c r="CT722" i="1"/>
  <c r="CT723" i="1"/>
  <c r="CT724" i="1"/>
  <c r="CT725" i="1"/>
  <c r="CT726" i="1"/>
  <c r="CT727" i="1"/>
  <c r="CT728" i="1"/>
  <c r="CT729" i="1"/>
  <c r="CT730" i="1"/>
  <c r="CT731" i="1"/>
  <c r="CT732" i="1"/>
  <c r="CT733" i="1"/>
  <c r="CT734" i="1"/>
  <c r="CT735" i="1"/>
  <c r="CT736" i="1"/>
  <c r="CT737" i="1"/>
  <c r="CT738" i="1"/>
  <c r="CT739" i="1"/>
  <c r="CT740" i="1"/>
  <c r="CT741" i="1"/>
  <c r="CT742" i="1"/>
  <c r="CT743" i="1"/>
  <c r="CT744" i="1"/>
  <c r="CT745" i="1"/>
  <c r="CT746" i="1"/>
  <c r="CT747" i="1"/>
  <c r="CT748" i="1"/>
  <c r="CT749" i="1"/>
  <c r="CT750" i="1"/>
  <c r="CT751" i="1"/>
  <c r="CT752" i="1"/>
  <c r="CT753" i="1"/>
  <c r="CT754" i="1"/>
  <c r="CT755" i="1"/>
  <c r="CT756" i="1"/>
  <c r="CT757" i="1"/>
  <c r="CT758" i="1"/>
  <c r="CT759" i="1"/>
  <c r="CT760" i="1"/>
  <c r="CT761" i="1"/>
  <c r="CT762" i="1"/>
  <c r="CT763" i="1"/>
  <c r="CT764" i="1"/>
  <c r="CT765" i="1"/>
  <c r="CT766" i="1"/>
  <c r="CT767" i="1"/>
  <c r="CT768" i="1"/>
  <c r="CT769" i="1"/>
  <c r="CT770" i="1"/>
  <c r="CT771" i="1"/>
  <c r="CT772" i="1"/>
  <c r="CT773" i="1"/>
  <c r="CT774" i="1"/>
  <c r="CT775" i="1"/>
  <c r="CT776" i="1"/>
  <c r="CT777" i="1"/>
  <c r="CT778" i="1"/>
  <c r="CT779" i="1"/>
  <c r="CT780" i="1"/>
  <c r="CT781" i="1"/>
  <c r="CT782" i="1"/>
  <c r="CT783" i="1"/>
  <c r="CT784" i="1"/>
  <c r="CT785" i="1"/>
  <c r="CT786" i="1"/>
  <c r="CT787" i="1"/>
  <c r="CT788" i="1"/>
  <c r="CT789" i="1"/>
  <c r="CT790" i="1"/>
  <c r="CT791" i="1"/>
  <c r="CT792" i="1"/>
  <c r="CT793" i="1"/>
  <c r="CT794" i="1"/>
  <c r="CT795" i="1"/>
  <c r="CT796" i="1"/>
  <c r="CT797" i="1"/>
  <c r="CT798" i="1"/>
  <c r="CT799" i="1"/>
  <c r="CT800" i="1"/>
  <c r="CT801" i="1"/>
  <c r="CT802" i="1"/>
  <c r="CT803" i="1"/>
  <c r="CT804" i="1"/>
  <c r="CT805" i="1"/>
  <c r="CT806" i="1"/>
  <c r="CT807" i="1"/>
  <c r="CT808" i="1"/>
  <c r="CT809" i="1"/>
  <c r="CT810" i="1"/>
  <c r="CT811" i="1"/>
  <c r="CT812" i="1"/>
  <c r="CT813" i="1"/>
  <c r="CT814" i="1"/>
  <c r="CT815" i="1"/>
  <c r="CT816" i="1"/>
  <c r="CT817" i="1"/>
  <c r="CT818" i="1"/>
  <c r="CT819" i="1"/>
  <c r="CT820" i="1"/>
  <c r="CT821" i="1"/>
  <c r="CT822" i="1"/>
  <c r="CT823" i="1"/>
  <c r="CT824" i="1"/>
  <c r="CT825" i="1"/>
  <c r="CT826" i="1"/>
  <c r="CT827" i="1"/>
  <c r="CT828" i="1"/>
  <c r="CT829" i="1"/>
  <c r="CT830" i="1"/>
  <c r="CT831" i="1"/>
  <c r="CT832" i="1"/>
  <c r="CT833" i="1"/>
  <c r="CT834" i="1"/>
  <c r="CT835" i="1"/>
  <c r="CT836" i="1"/>
  <c r="CT837" i="1"/>
  <c r="CT838" i="1"/>
  <c r="CT839" i="1"/>
  <c r="CT840" i="1"/>
  <c r="CT841" i="1"/>
  <c r="CT842" i="1"/>
  <c r="CT843" i="1"/>
  <c r="CT844" i="1"/>
  <c r="CT845" i="1"/>
  <c r="CT846" i="1"/>
  <c r="CT847" i="1"/>
  <c r="CT848" i="1"/>
  <c r="CT849" i="1"/>
  <c r="CT850" i="1"/>
  <c r="CT851" i="1"/>
  <c r="CT852" i="1"/>
  <c r="CT853" i="1"/>
  <c r="CT854" i="1"/>
  <c r="CT855" i="1"/>
  <c r="CT856" i="1"/>
  <c r="CT857" i="1"/>
  <c r="CT858" i="1"/>
  <c r="CT859" i="1"/>
  <c r="CT860" i="1"/>
  <c r="CT861" i="1"/>
  <c r="CT862" i="1"/>
  <c r="CT863" i="1"/>
  <c r="CT864" i="1"/>
  <c r="CT865" i="1"/>
  <c r="CT866" i="1"/>
  <c r="CT867" i="1"/>
  <c r="CT868" i="1"/>
  <c r="CT869" i="1"/>
  <c r="CT870" i="1"/>
  <c r="CT871" i="1"/>
  <c r="CT872" i="1"/>
  <c r="CT873" i="1"/>
  <c r="CT874" i="1"/>
  <c r="CT875" i="1"/>
  <c r="CT876" i="1"/>
  <c r="CT877" i="1"/>
  <c r="CT878" i="1"/>
  <c r="CT879" i="1"/>
  <c r="CT880" i="1"/>
  <c r="CT881" i="1"/>
  <c r="CT882" i="1"/>
  <c r="CT883" i="1"/>
  <c r="CT884" i="1"/>
  <c r="CT885" i="1"/>
  <c r="CT886" i="1"/>
  <c r="CT887" i="1"/>
  <c r="CT888" i="1"/>
  <c r="CT889" i="1"/>
  <c r="CT890" i="1"/>
  <c r="CT891" i="1"/>
  <c r="CT892" i="1"/>
  <c r="CT893" i="1"/>
  <c r="CT894" i="1"/>
  <c r="CT895" i="1"/>
  <c r="CT896" i="1"/>
  <c r="CT897" i="1"/>
  <c r="CT898" i="1"/>
  <c r="CT899" i="1"/>
  <c r="CT900" i="1"/>
  <c r="CT901" i="1"/>
  <c r="CT902" i="1"/>
  <c r="CT903" i="1"/>
  <c r="CT904" i="1"/>
  <c r="CT905" i="1"/>
  <c r="CT906" i="1"/>
  <c r="CT907" i="1"/>
  <c r="CT908" i="1"/>
  <c r="CT909" i="1"/>
  <c r="CT910" i="1"/>
  <c r="CT911" i="1"/>
  <c r="CT912" i="1"/>
  <c r="CT913" i="1"/>
  <c r="CT914" i="1"/>
  <c r="CT915" i="1"/>
  <c r="CT916" i="1"/>
  <c r="CT917" i="1"/>
  <c r="CT918" i="1"/>
  <c r="CT919" i="1"/>
  <c r="CT920" i="1"/>
  <c r="CT921" i="1"/>
  <c r="CT922" i="1"/>
  <c r="CT923" i="1"/>
  <c r="CT924" i="1"/>
  <c r="CT925" i="1"/>
  <c r="CT926" i="1"/>
  <c r="CT927" i="1"/>
  <c r="CT928" i="1"/>
  <c r="CT929" i="1"/>
  <c r="CT930" i="1"/>
  <c r="CT931" i="1"/>
  <c r="CT932" i="1"/>
  <c r="CT933" i="1"/>
  <c r="CT934" i="1"/>
  <c r="CT935" i="1"/>
  <c r="CT936" i="1"/>
  <c r="CT937" i="1"/>
  <c r="CT938" i="1"/>
  <c r="CT939" i="1"/>
  <c r="CT940" i="1"/>
  <c r="CT941" i="1"/>
  <c r="CT942" i="1"/>
  <c r="CT943" i="1"/>
  <c r="CT944" i="1"/>
  <c r="CT945" i="1"/>
  <c r="CT946" i="1"/>
  <c r="CT947" i="1"/>
  <c r="CT948" i="1"/>
  <c r="CT949" i="1"/>
  <c r="CT950" i="1"/>
  <c r="CT951" i="1"/>
  <c r="CT952" i="1"/>
  <c r="CT953" i="1"/>
  <c r="CT954" i="1"/>
  <c r="CT955" i="1"/>
  <c r="CT956" i="1"/>
  <c r="CT957" i="1"/>
  <c r="CT958" i="1"/>
  <c r="CT959" i="1"/>
  <c r="CT960" i="1"/>
  <c r="CT961" i="1"/>
  <c r="CT962" i="1"/>
  <c r="CT963" i="1"/>
  <c r="CT964" i="1"/>
  <c r="CT965" i="1"/>
  <c r="CT966" i="1"/>
  <c r="CT967" i="1"/>
  <c r="CT968" i="1"/>
  <c r="CT969" i="1"/>
  <c r="CT970" i="1"/>
  <c r="CT971" i="1"/>
  <c r="CT972" i="1"/>
  <c r="CT973" i="1"/>
  <c r="CT974" i="1"/>
  <c r="CT975" i="1"/>
  <c r="CT976" i="1"/>
  <c r="CT977" i="1"/>
  <c r="CT978" i="1"/>
  <c r="CT979" i="1"/>
  <c r="CT980" i="1"/>
  <c r="CT981" i="1"/>
  <c r="CT982" i="1"/>
  <c r="CT983" i="1"/>
  <c r="CT984" i="1"/>
  <c r="CT985" i="1"/>
  <c r="CT986" i="1"/>
  <c r="CT987" i="1"/>
  <c r="CT988" i="1"/>
  <c r="CT989" i="1"/>
  <c r="CT990" i="1"/>
  <c r="CT991" i="1"/>
  <c r="CT992" i="1"/>
  <c r="CT993" i="1"/>
  <c r="CT994" i="1"/>
  <c r="CT995" i="1"/>
  <c r="CT996" i="1"/>
  <c r="CT997" i="1"/>
  <c r="CT998" i="1"/>
  <c r="CT999" i="1"/>
  <c r="CT1000" i="1"/>
  <c r="CT1001" i="1"/>
  <c r="CT1002" i="1"/>
  <c r="CT1003" i="1"/>
  <c r="CT1004" i="1"/>
  <c r="CT1005" i="1"/>
  <c r="BF2" i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F1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P174" i="1"/>
  <c r="BP175" i="1"/>
  <c r="BP176" i="1"/>
  <c r="BP177" i="1"/>
  <c r="BP178" i="1"/>
  <c r="BP179" i="1"/>
  <c r="BP180" i="1"/>
  <c r="BP181" i="1"/>
  <c r="BP182" i="1"/>
  <c r="BP183" i="1"/>
  <c r="BP184" i="1"/>
  <c r="BP185" i="1"/>
  <c r="BP186" i="1"/>
  <c r="BP187" i="1"/>
  <c r="BP188" i="1"/>
  <c r="BP189" i="1"/>
  <c r="BP190" i="1"/>
  <c r="BP191" i="1"/>
  <c r="BP192" i="1"/>
  <c r="BP193" i="1"/>
  <c r="BP194" i="1"/>
  <c r="BP195" i="1"/>
  <c r="BP196" i="1"/>
  <c r="BP197" i="1"/>
  <c r="BP198" i="1"/>
  <c r="BP199" i="1"/>
  <c r="BP200" i="1"/>
  <c r="BP201" i="1"/>
  <c r="BP202" i="1"/>
  <c r="BP203" i="1"/>
  <c r="BP204" i="1"/>
  <c r="BP205" i="1"/>
  <c r="BP206" i="1"/>
  <c r="BP207" i="1"/>
  <c r="BP208" i="1"/>
  <c r="BP209" i="1"/>
  <c r="BP210" i="1"/>
  <c r="BP211" i="1"/>
  <c r="BP212" i="1"/>
  <c r="BP213" i="1"/>
  <c r="BP214" i="1"/>
  <c r="BP215" i="1"/>
  <c r="BP216" i="1"/>
  <c r="BP217" i="1"/>
  <c r="BP218" i="1"/>
  <c r="BP219" i="1"/>
  <c r="BP220" i="1"/>
  <c r="BP221" i="1"/>
  <c r="BP222" i="1"/>
  <c r="BP223" i="1"/>
  <c r="BP224" i="1"/>
  <c r="BP225" i="1"/>
  <c r="BP226" i="1"/>
  <c r="BP227" i="1"/>
  <c r="BP228" i="1"/>
  <c r="BP229" i="1"/>
  <c r="BP230" i="1"/>
  <c r="BP231" i="1"/>
  <c r="BP232" i="1"/>
  <c r="BP233" i="1"/>
  <c r="BP234" i="1"/>
  <c r="BP235" i="1"/>
  <c r="BP236" i="1"/>
  <c r="BP237" i="1"/>
  <c r="BP238" i="1"/>
  <c r="BP239" i="1"/>
  <c r="BP240" i="1"/>
  <c r="BP241" i="1"/>
  <c r="BP242" i="1"/>
  <c r="BP243" i="1"/>
  <c r="BP244" i="1"/>
  <c r="BP245" i="1"/>
  <c r="BP246" i="1"/>
  <c r="BP247" i="1"/>
  <c r="BP248" i="1"/>
  <c r="BP249" i="1"/>
  <c r="BP250" i="1"/>
  <c r="BP251" i="1"/>
  <c r="BP252" i="1"/>
  <c r="BP253" i="1"/>
  <c r="BP254" i="1"/>
  <c r="BP255" i="1"/>
  <c r="BP256" i="1"/>
  <c r="BP257" i="1"/>
  <c r="BP258" i="1"/>
  <c r="BP259" i="1"/>
  <c r="BP260" i="1"/>
  <c r="BP261" i="1"/>
  <c r="BP262" i="1"/>
  <c r="BP263" i="1"/>
  <c r="BP264" i="1"/>
  <c r="BP265" i="1"/>
  <c r="BP266" i="1"/>
  <c r="BP267" i="1"/>
  <c r="BP268" i="1"/>
  <c r="BP269" i="1"/>
  <c r="BP270" i="1"/>
  <c r="BP271" i="1"/>
  <c r="BP272" i="1"/>
  <c r="BP273" i="1"/>
  <c r="BP274" i="1"/>
  <c r="BP275" i="1"/>
  <c r="BP276" i="1"/>
  <c r="BP277" i="1"/>
  <c r="BP278" i="1"/>
  <c r="BP279" i="1"/>
  <c r="BP280" i="1"/>
  <c r="BP281" i="1"/>
  <c r="BP282" i="1"/>
  <c r="BP283" i="1"/>
  <c r="BP284" i="1"/>
  <c r="BP285" i="1"/>
  <c r="BP286" i="1"/>
  <c r="BP287" i="1"/>
  <c r="BP288" i="1"/>
  <c r="BP289" i="1"/>
  <c r="BP290" i="1"/>
  <c r="BP291" i="1"/>
  <c r="BP292" i="1"/>
  <c r="BP293" i="1"/>
  <c r="BP294" i="1"/>
  <c r="BP295" i="1"/>
  <c r="BP296" i="1"/>
  <c r="BP297" i="1"/>
  <c r="BP298" i="1"/>
  <c r="BP299" i="1"/>
  <c r="BP300" i="1"/>
  <c r="BP301" i="1"/>
  <c r="BP302" i="1"/>
  <c r="BP303" i="1"/>
  <c r="BP304" i="1"/>
  <c r="BP305" i="1"/>
  <c r="BP306" i="1"/>
  <c r="BP307" i="1"/>
  <c r="BP308" i="1"/>
  <c r="BP309" i="1"/>
  <c r="BP310" i="1"/>
  <c r="BP311" i="1"/>
  <c r="BP312" i="1"/>
  <c r="BP313" i="1"/>
  <c r="BP314" i="1"/>
  <c r="BP315" i="1"/>
  <c r="BP316" i="1"/>
  <c r="BP317" i="1"/>
  <c r="BP318" i="1"/>
  <c r="BP319" i="1"/>
  <c r="BP320" i="1"/>
  <c r="BP321" i="1"/>
  <c r="BP322" i="1"/>
  <c r="BP323" i="1"/>
  <c r="BP324" i="1"/>
  <c r="BP325" i="1"/>
  <c r="BP326" i="1"/>
  <c r="BP327" i="1"/>
  <c r="BP328" i="1"/>
  <c r="BP329" i="1"/>
  <c r="BP330" i="1"/>
  <c r="BP331" i="1"/>
  <c r="BP332" i="1"/>
  <c r="BP333" i="1"/>
  <c r="BP334" i="1"/>
  <c r="BP335" i="1"/>
  <c r="BP336" i="1"/>
  <c r="BP337" i="1"/>
  <c r="BP338" i="1"/>
  <c r="BP339" i="1"/>
  <c r="BP340" i="1"/>
  <c r="BP341" i="1"/>
  <c r="BP342" i="1"/>
  <c r="BP343" i="1"/>
  <c r="BP344" i="1"/>
  <c r="BP345" i="1"/>
  <c r="BP346" i="1"/>
  <c r="BP347" i="1"/>
  <c r="BP348" i="1"/>
  <c r="BP349" i="1"/>
  <c r="BP350" i="1"/>
  <c r="BP351" i="1"/>
  <c r="BP352" i="1"/>
  <c r="BP353" i="1"/>
  <c r="BP354" i="1"/>
  <c r="BP355" i="1"/>
  <c r="BP356" i="1"/>
  <c r="BP357" i="1"/>
  <c r="BP358" i="1"/>
  <c r="BP359" i="1"/>
  <c r="BP360" i="1"/>
  <c r="BP361" i="1"/>
  <c r="BP362" i="1"/>
  <c r="BP363" i="1"/>
  <c r="BP364" i="1"/>
  <c r="BP365" i="1"/>
  <c r="BP366" i="1"/>
  <c r="BP367" i="1"/>
  <c r="BP368" i="1"/>
  <c r="BP369" i="1"/>
  <c r="BP370" i="1"/>
  <c r="BP371" i="1"/>
  <c r="BP372" i="1"/>
  <c r="BP373" i="1"/>
  <c r="BP374" i="1"/>
  <c r="BP375" i="1"/>
  <c r="BP376" i="1"/>
  <c r="BP377" i="1"/>
  <c r="BP378" i="1"/>
  <c r="BP379" i="1"/>
  <c r="BP380" i="1"/>
  <c r="BP381" i="1"/>
  <c r="BP382" i="1"/>
  <c r="BP383" i="1"/>
  <c r="BP384" i="1"/>
  <c r="BP385" i="1"/>
  <c r="BP386" i="1"/>
  <c r="BP387" i="1"/>
  <c r="BP388" i="1"/>
  <c r="BP389" i="1"/>
  <c r="BP390" i="1"/>
  <c r="BP391" i="1"/>
  <c r="BP392" i="1"/>
  <c r="BP393" i="1"/>
  <c r="BP394" i="1"/>
  <c r="BP395" i="1"/>
  <c r="BP396" i="1"/>
  <c r="BP397" i="1"/>
  <c r="BP398" i="1"/>
  <c r="BP399" i="1"/>
  <c r="BP400" i="1"/>
  <c r="BP401" i="1"/>
  <c r="BP402" i="1"/>
  <c r="BP403" i="1"/>
  <c r="BP404" i="1"/>
  <c r="BP405" i="1"/>
  <c r="BP406" i="1"/>
  <c r="BP407" i="1"/>
  <c r="BP408" i="1"/>
  <c r="BP409" i="1"/>
  <c r="BP410" i="1"/>
  <c r="BP411" i="1"/>
  <c r="BP412" i="1"/>
  <c r="BP413" i="1"/>
  <c r="BP414" i="1"/>
  <c r="BP415" i="1"/>
  <c r="BP416" i="1"/>
  <c r="BP417" i="1"/>
  <c r="BP418" i="1"/>
  <c r="BP419" i="1"/>
  <c r="BP420" i="1"/>
  <c r="BP421" i="1"/>
  <c r="BP422" i="1"/>
  <c r="BP423" i="1"/>
  <c r="BP424" i="1"/>
  <c r="BP425" i="1"/>
  <c r="BP426" i="1"/>
  <c r="BP427" i="1"/>
  <c r="BP428" i="1"/>
  <c r="BP429" i="1"/>
  <c r="BP430" i="1"/>
  <c r="BP431" i="1"/>
  <c r="BP432" i="1"/>
  <c r="BP433" i="1"/>
  <c r="BP434" i="1"/>
  <c r="BP435" i="1"/>
  <c r="BP436" i="1"/>
  <c r="BP437" i="1"/>
  <c r="BP438" i="1"/>
  <c r="BP439" i="1"/>
  <c r="BP440" i="1"/>
  <c r="BP441" i="1"/>
  <c r="BP442" i="1"/>
  <c r="BP443" i="1"/>
  <c r="BP444" i="1"/>
  <c r="BP445" i="1"/>
  <c r="BP446" i="1"/>
  <c r="BP447" i="1"/>
  <c r="BP448" i="1"/>
  <c r="BP449" i="1"/>
  <c r="BP450" i="1"/>
  <c r="BP451" i="1"/>
  <c r="BP452" i="1"/>
  <c r="BP453" i="1"/>
  <c r="BP454" i="1"/>
  <c r="BP455" i="1"/>
  <c r="BP456" i="1"/>
  <c r="BP457" i="1"/>
  <c r="BP458" i="1"/>
  <c r="BP459" i="1"/>
  <c r="BP460" i="1"/>
  <c r="BP461" i="1"/>
  <c r="BP462" i="1"/>
  <c r="BP463" i="1"/>
  <c r="BP464" i="1"/>
  <c r="BP465" i="1"/>
  <c r="BP466" i="1"/>
  <c r="BP467" i="1"/>
  <c r="BP468" i="1"/>
  <c r="BP469" i="1"/>
  <c r="BP470" i="1"/>
  <c r="BP471" i="1"/>
  <c r="BP472" i="1"/>
  <c r="BP473" i="1"/>
  <c r="BP474" i="1"/>
  <c r="BP475" i="1"/>
  <c r="BP476" i="1"/>
  <c r="BP477" i="1"/>
  <c r="BP478" i="1"/>
  <c r="BP479" i="1"/>
  <c r="BP480" i="1"/>
  <c r="BP481" i="1"/>
  <c r="BP482" i="1"/>
  <c r="BP483" i="1"/>
  <c r="BP484" i="1"/>
  <c r="BP485" i="1"/>
  <c r="BP486" i="1"/>
  <c r="BP487" i="1"/>
  <c r="BP488" i="1"/>
  <c r="BP489" i="1"/>
  <c r="BP490" i="1"/>
  <c r="BP491" i="1"/>
  <c r="BP492" i="1"/>
  <c r="BP493" i="1"/>
  <c r="BP494" i="1"/>
  <c r="BP495" i="1"/>
  <c r="BP496" i="1"/>
  <c r="BP497" i="1"/>
  <c r="BP498" i="1"/>
  <c r="BP499" i="1"/>
  <c r="BP500" i="1"/>
  <c r="BP501" i="1"/>
  <c r="BP502" i="1"/>
  <c r="BP503" i="1"/>
  <c r="BP504" i="1"/>
  <c r="BP505" i="1"/>
  <c r="BP506" i="1"/>
  <c r="BP507" i="1"/>
  <c r="BP508" i="1"/>
  <c r="BP509" i="1"/>
  <c r="BP510" i="1"/>
  <c r="BP511" i="1"/>
  <c r="BP512" i="1"/>
  <c r="BP513" i="1"/>
  <c r="BP514" i="1"/>
  <c r="BP515" i="1"/>
  <c r="BP516" i="1"/>
  <c r="BP517" i="1"/>
  <c r="BP518" i="1"/>
  <c r="BP519" i="1"/>
  <c r="BP520" i="1"/>
  <c r="BP521" i="1"/>
  <c r="BP522" i="1"/>
  <c r="BP523" i="1"/>
  <c r="BP524" i="1"/>
  <c r="BP525" i="1"/>
  <c r="BP526" i="1"/>
  <c r="BP527" i="1"/>
  <c r="BP528" i="1"/>
  <c r="BP529" i="1"/>
  <c r="BP530" i="1"/>
  <c r="BP531" i="1"/>
  <c r="BP532" i="1"/>
  <c r="BP533" i="1"/>
  <c r="BP534" i="1"/>
  <c r="BP535" i="1"/>
  <c r="BP536" i="1"/>
  <c r="BP537" i="1"/>
  <c r="BP538" i="1"/>
  <c r="BP539" i="1"/>
  <c r="BP540" i="1"/>
  <c r="BP541" i="1"/>
  <c r="BP542" i="1"/>
  <c r="BP543" i="1"/>
  <c r="BP544" i="1"/>
  <c r="BP545" i="1"/>
  <c r="BP546" i="1"/>
  <c r="BP547" i="1"/>
  <c r="BP548" i="1"/>
  <c r="BP549" i="1"/>
  <c r="BP550" i="1"/>
  <c r="BP551" i="1"/>
  <c r="BP552" i="1"/>
  <c r="BP553" i="1"/>
  <c r="BP554" i="1"/>
  <c r="BP555" i="1"/>
  <c r="BP556" i="1"/>
  <c r="BP557" i="1"/>
  <c r="BP558" i="1"/>
  <c r="BP559" i="1"/>
  <c r="BP560" i="1"/>
  <c r="BP561" i="1"/>
  <c r="BP562" i="1"/>
  <c r="BP563" i="1"/>
  <c r="BP564" i="1"/>
  <c r="BP565" i="1"/>
  <c r="BP566" i="1"/>
  <c r="BP567" i="1"/>
  <c r="BP568" i="1"/>
  <c r="BP569" i="1"/>
  <c r="BP570" i="1"/>
  <c r="BP571" i="1"/>
  <c r="BP572" i="1"/>
  <c r="BP573" i="1"/>
  <c r="BP574" i="1"/>
  <c r="BP575" i="1"/>
  <c r="BP576" i="1"/>
  <c r="BP577" i="1"/>
  <c r="BP578" i="1"/>
  <c r="BP579" i="1"/>
  <c r="BP580" i="1"/>
  <c r="BP581" i="1"/>
  <c r="BP582" i="1"/>
  <c r="BP583" i="1"/>
  <c r="BP584" i="1"/>
  <c r="BP585" i="1"/>
  <c r="BP586" i="1"/>
  <c r="BP587" i="1"/>
  <c r="BP588" i="1"/>
  <c r="BP589" i="1"/>
  <c r="BP590" i="1"/>
  <c r="BP591" i="1"/>
  <c r="BP592" i="1"/>
  <c r="BP593" i="1"/>
  <c r="BP594" i="1"/>
  <c r="BP595" i="1"/>
  <c r="BP596" i="1"/>
  <c r="BP597" i="1"/>
  <c r="BP598" i="1"/>
  <c r="BP599" i="1"/>
  <c r="BP600" i="1"/>
  <c r="BP601" i="1"/>
  <c r="BP602" i="1"/>
  <c r="BP603" i="1"/>
  <c r="BP604" i="1"/>
  <c r="BP605" i="1"/>
  <c r="BP606" i="1"/>
  <c r="BP607" i="1"/>
  <c r="BP608" i="1"/>
  <c r="BP609" i="1"/>
  <c r="BP610" i="1"/>
  <c r="BP611" i="1"/>
  <c r="BP612" i="1"/>
  <c r="BP613" i="1"/>
  <c r="BP614" i="1"/>
  <c r="BP615" i="1"/>
  <c r="BP616" i="1"/>
  <c r="BP617" i="1"/>
  <c r="BP618" i="1"/>
  <c r="BP619" i="1"/>
  <c r="BP620" i="1"/>
  <c r="BP621" i="1"/>
  <c r="BP622" i="1"/>
  <c r="BP623" i="1"/>
  <c r="BP624" i="1"/>
  <c r="BP625" i="1"/>
  <c r="BP626" i="1"/>
  <c r="BP627" i="1"/>
  <c r="BP628" i="1"/>
  <c r="BP629" i="1"/>
  <c r="BP630" i="1"/>
  <c r="BP631" i="1"/>
  <c r="BP632" i="1"/>
  <c r="BP633" i="1"/>
  <c r="BP634" i="1"/>
  <c r="BP635" i="1"/>
  <c r="BP636" i="1"/>
  <c r="BP637" i="1"/>
  <c r="BP638" i="1"/>
  <c r="BP639" i="1"/>
  <c r="BP640" i="1"/>
  <c r="BP641" i="1"/>
  <c r="BP642" i="1"/>
  <c r="BP643" i="1"/>
  <c r="BP644" i="1"/>
  <c r="BP645" i="1"/>
  <c r="BP646" i="1"/>
  <c r="BP647" i="1"/>
  <c r="BP648" i="1"/>
  <c r="BP649" i="1"/>
  <c r="BP650" i="1"/>
  <c r="BP651" i="1"/>
  <c r="BP652" i="1"/>
  <c r="BP653" i="1"/>
  <c r="BP654" i="1"/>
  <c r="BP655" i="1"/>
  <c r="BP656" i="1"/>
  <c r="BP657" i="1"/>
  <c r="BP658" i="1"/>
  <c r="BP659" i="1"/>
  <c r="BP660" i="1"/>
  <c r="BP661" i="1"/>
  <c r="BP662" i="1"/>
  <c r="BP663" i="1"/>
  <c r="BP664" i="1"/>
  <c r="BP665" i="1"/>
  <c r="BP666" i="1"/>
  <c r="BP667" i="1"/>
  <c r="BP668" i="1"/>
  <c r="BP669" i="1"/>
  <c r="BP670" i="1"/>
  <c r="BP671" i="1"/>
  <c r="BP672" i="1"/>
  <c r="BP673" i="1"/>
  <c r="BP674" i="1"/>
  <c r="BP675" i="1"/>
  <c r="BP676" i="1"/>
  <c r="BP677" i="1"/>
  <c r="BP678" i="1"/>
  <c r="BP679" i="1"/>
  <c r="BP680" i="1"/>
  <c r="BP681" i="1"/>
  <c r="BP682" i="1"/>
  <c r="BP683" i="1"/>
  <c r="BP684" i="1"/>
  <c r="BP685" i="1"/>
  <c r="BP686" i="1"/>
  <c r="BP687" i="1"/>
  <c r="BP688" i="1"/>
  <c r="BP689" i="1"/>
  <c r="BP690" i="1"/>
  <c r="BP691" i="1"/>
  <c r="BP692" i="1"/>
  <c r="BP693" i="1"/>
  <c r="BP694" i="1"/>
  <c r="BP695" i="1"/>
  <c r="BP696" i="1"/>
  <c r="BP697" i="1"/>
  <c r="BP698" i="1"/>
  <c r="BP699" i="1"/>
  <c r="BP700" i="1"/>
  <c r="BP701" i="1"/>
  <c r="BP702" i="1"/>
  <c r="BP703" i="1"/>
  <c r="BP704" i="1"/>
  <c r="BP705" i="1"/>
  <c r="BP706" i="1"/>
  <c r="BP707" i="1"/>
  <c r="BP708" i="1"/>
  <c r="BP709" i="1"/>
  <c r="BP710" i="1"/>
  <c r="BP711" i="1"/>
  <c r="BP712" i="1"/>
  <c r="BP713" i="1"/>
  <c r="BP714" i="1"/>
  <c r="BP715" i="1"/>
  <c r="BP716" i="1"/>
  <c r="BP717" i="1"/>
  <c r="BP718" i="1"/>
  <c r="BP719" i="1"/>
  <c r="BP720" i="1"/>
  <c r="BP721" i="1"/>
  <c r="BP722" i="1"/>
  <c r="BP723" i="1"/>
  <c r="BP724" i="1"/>
  <c r="BP725" i="1"/>
  <c r="BP726" i="1"/>
  <c r="BP727" i="1"/>
  <c r="BP728" i="1"/>
  <c r="BP729" i="1"/>
  <c r="BP730" i="1"/>
  <c r="BP731" i="1"/>
  <c r="BP732" i="1"/>
  <c r="BP733" i="1"/>
  <c r="BP734" i="1"/>
  <c r="BP735" i="1"/>
  <c r="BP736" i="1"/>
  <c r="BP737" i="1"/>
  <c r="BP738" i="1"/>
  <c r="BP739" i="1"/>
  <c r="BP740" i="1"/>
  <c r="BP741" i="1"/>
  <c r="BP742" i="1"/>
  <c r="BP743" i="1"/>
  <c r="BP744" i="1"/>
  <c r="BP745" i="1"/>
  <c r="BP746" i="1"/>
  <c r="BP747" i="1"/>
  <c r="BP748" i="1"/>
  <c r="BP749" i="1"/>
  <c r="BP750" i="1"/>
  <c r="BP751" i="1"/>
  <c r="BP752" i="1"/>
  <c r="BP753" i="1"/>
  <c r="BP754" i="1"/>
  <c r="BP755" i="1"/>
  <c r="BP756" i="1"/>
  <c r="BP757" i="1"/>
  <c r="BP758" i="1"/>
  <c r="BP759" i="1"/>
  <c r="BP760" i="1"/>
  <c r="BP761" i="1"/>
  <c r="BP762" i="1"/>
  <c r="BP763" i="1"/>
  <c r="BP764" i="1"/>
  <c r="BP765" i="1"/>
  <c r="BP766" i="1"/>
  <c r="BP767" i="1"/>
  <c r="BP768" i="1"/>
  <c r="BP769" i="1"/>
  <c r="BP770" i="1"/>
  <c r="BP771" i="1"/>
  <c r="BP772" i="1"/>
  <c r="BP773" i="1"/>
  <c r="BP774" i="1"/>
  <c r="BP775" i="1"/>
  <c r="BP776" i="1"/>
  <c r="BP777" i="1"/>
  <c r="BP778" i="1"/>
  <c r="BP779" i="1"/>
  <c r="BP780" i="1"/>
  <c r="BP781" i="1"/>
  <c r="BP782" i="1"/>
  <c r="BP783" i="1"/>
  <c r="BP784" i="1"/>
  <c r="BP785" i="1"/>
  <c r="BP786" i="1"/>
  <c r="BP787" i="1"/>
  <c r="BP788" i="1"/>
  <c r="BP789" i="1"/>
  <c r="BP790" i="1"/>
  <c r="BP791" i="1"/>
  <c r="BP792" i="1"/>
  <c r="BP793" i="1"/>
  <c r="BP794" i="1"/>
  <c r="BP795" i="1"/>
  <c r="BP796" i="1"/>
  <c r="BP797" i="1"/>
  <c r="BP798" i="1"/>
  <c r="BP799" i="1"/>
  <c r="BP800" i="1"/>
  <c r="BP801" i="1"/>
  <c r="BP802" i="1"/>
  <c r="BP803" i="1"/>
  <c r="BP804" i="1"/>
  <c r="BP805" i="1"/>
  <c r="BP806" i="1"/>
  <c r="BP807" i="1"/>
  <c r="BP808" i="1"/>
  <c r="BP809" i="1"/>
  <c r="BP810" i="1"/>
  <c r="BP811" i="1"/>
  <c r="BP812" i="1"/>
  <c r="BP813" i="1"/>
  <c r="BP814" i="1"/>
  <c r="BP815" i="1"/>
  <c r="BP816" i="1"/>
  <c r="BP817" i="1"/>
  <c r="BP818" i="1"/>
  <c r="BP819" i="1"/>
  <c r="BP820" i="1"/>
  <c r="BP821" i="1"/>
  <c r="BP822" i="1"/>
  <c r="BP823" i="1"/>
  <c r="BP824" i="1"/>
  <c r="BP825" i="1"/>
  <c r="BP826" i="1"/>
  <c r="BP827" i="1"/>
  <c r="BP828" i="1"/>
  <c r="BP829" i="1"/>
  <c r="BP830" i="1"/>
  <c r="BP831" i="1"/>
  <c r="BP832" i="1"/>
  <c r="BP833" i="1"/>
  <c r="BP834" i="1"/>
  <c r="BP835" i="1"/>
  <c r="BP836" i="1"/>
  <c r="BP837" i="1"/>
  <c r="BP838" i="1"/>
  <c r="BP839" i="1"/>
  <c r="BP840" i="1"/>
  <c r="BP841" i="1"/>
  <c r="BP842" i="1"/>
  <c r="BP843" i="1"/>
  <c r="BP844" i="1"/>
  <c r="BP845" i="1"/>
  <c r="BP846" i="1"/>
  <c r="BP847" i="1"/>
  <c r="BP848" i="1"/>
  <c r="BP849" i="1"/>
  <c r="BP850" i="1"/>
  <c r="BP851" i="1"/>
  <c r="BP852" i="1"/>
  <c r="BP853" i="1"/>
  <c r="BP854" i="1"/>
  <c r="BP855" i="1"/>
  <c r="BP856" i="1"/>
  <c r="BP857" i="1"/>
  <c r="BP858" i="1"/>
  <c r="BP859" i="1"/>
  <c r="BP860" i="1"/>
  <c r="BP861" i="1"/>
  <c r="BP862" i="1"/>
  <c r="BP863" i="1"/>
  <c r="BP864" i="1"/>
  <c r="BP865" i="1"/>
  <c r="BP866" i="1"/>
  <c r="BP867" i="1"/>
  <c r="BP868" i="1"/>
  <c r="BP869" i="1"/>
  <c r="BP870" i="1"/>
  <c r="BP871" i="1"/>
  <c r="BP872" i="1"/>
  <c r="BP873" i="1"/>
  <c r="BP874" i="1"/>
  <c r="BP875" i="1"/>
  <c r="BP876" i="1"/>
  <c r="BP877" i="1"/>
  <c r="BP878" i="1"/>
  <c r="BP879" i="1"/>
  <c r="BP880" i="1"/>
  <c r="BP881" i="1"/>
  <c r="BP882" i="1"/>
  <c r="BP883" i="1"/>
  <c r="BP884" i="1"/>
  <c r="BP885" i="1"/>
  <c r="BP886" i="1"/>
  <c r="BP887" i="1"/>
  <c r="BP888" i="1"/>
  <c r="BP889" i="1"/>
  <c r="BP890" i="1"/>
  <c r="BP891" i="1"/>
  <c r="BP892" i="1"/>
  <c r="BP893" i="1"/>
  <c r="BP894" i="1"/>
  <c r="BP895" i="1"/>
  <c r="BP896" i="1"/>
  <c r="BP897" i="1"/>
  <c r="BP898" i="1"/>
  <c r="BP899" i="1"/>
  <c r="BP900" i="1"/>
  <c r="BP901" i="1"/>
  <c r="BP902" i="1"/>
  <c r="BP903" i="1"/>
  <c r="BP904" i="1"/>
  <c r="BP905" i="1"/>
  <c r="BP906" i="1"/>
  <c r="BP907" i="1"/>
  <c r="BP908" i="1"/>
  <c r="BP909" i="1"/>
  <c r="BP910" i="1"/>
  <c r="BP911" i="1"/>
  <c r="BP912" i="1"/>
  <c r="BP913" i="1"/>
  <c r="BP914" i="1"/>
  <c r="BP915" i="1"/>
  <c r="BP916" i="1"/>
  <c r="BP917" i="1"/>
  <c r="BP918" i="1"/>
  <c r="BP919" i="1"/>
  <c r="BP920" i="1"/>
  <c r="BP921" i="1"/>
  <c r="BP922" i="1"/>
  <c r="BP923" i="1"/>
  <c r="BP924" i="1"/>
  <c r="BP925" i="1"/>
  <c r="BP926" i="1"/>
  <c r="BP927" i="1"/>
  <c r="BP928" i="1"/>
  <c r="BP929" i="1"/>
  <c r="BP930" i="1"/>
  <c r="BP931" i="1"/>
  <c r="BP932" i="1"/>
  <c r="BP933" i="1"/>
  <c r="BP934" i="1"/>
  <c r="BP935" i="1"/>
  <c r="BP936" i="1"/>
  <c r="BP937" i="1"/>
  <c r="BP938" i="1"/>
  <c r="BP939" i="1"/>
  <c r="BP940" i="1"/>
  <c r="BP941" i="1"/>
  <c r="BP942" i="1"/>
  <c r="BP943" i="1"/>
  <c r="BP944" i="1"/>
  <c r="BP945" i="1"/>
  <c r="BP946" i="1"/>
  <c r="BP947" i="1"/>
  <c r="BP948" i="1"/>
  <c r="BP949" i="1"/>
  <c r="BP950" i="1"/>
  <c r="BP951" i="1"/>
  <c r="BP952" i="1"/>
  <c r="BP953" i="1"/>
  <c r="BP954" i="1"/>
  <c r="BP955" i="1"/>
  <c r="BP956" i="1"/>
  <c r="BP957" i="1"/>
  <c r="BP958" i="1"/>
  <c r="BP959" i="1"/>
  <c r="BP960" i="1"/>
  <c r="BP961" i="1"/>
  <c r="BP962" i="1"/>
  <c r="BP963" i="1"/>
  <c r="BP964" i="1"/>
  <c r="BP965" i="1"/>
  <c r="BP966" i="1"/>
  <c r="BP967" i="1"/>
  <c r="BP968" i="1"/>
  <c r="BP969" i="1"/>
  <c r="BP970" i="1"/>
  <c r="BP971" i="1"/>
  <c r="BP972" i="1"/>
  <c r="BP973" i="1"/>
  <c r="BP974" i="1"/>
  <c r="BP975" i="1"/>
  <c r="BP976" i="1"/>
  <c r="BP977" i="1"/>
  <c r="BP978" i="1"/>
  <c r="BP979" i="1"/>
  <c r="BP980" i="1"/>
  <c r="BP981" i="1"/>
  <c r="BP982" i="1"/>
  <c r="BP983" i="1"/>
  <c r="BP984" i="1"/>
  <c r="BP985" i="1"/>
  <c r="BP986" i="1"/>
  <c r="BP987" i="1"/>
  <c r="BP988" i="1"/>
  <c r="BP989" i="1"/>
  <c r="BP990" i="1"/>
  <c r="BP991" i="1"/>
  <c r="BP992" i="1"/>
  <c r="BP993" i="1"/>
  <c r="BP994" i="1"/>
  <c r="BP995" i="1"/>
  <c r="BP996" i="1"/>
  <c r="BP997" i="1"/>
  <c r="BP998" i="1"/>
  <c r="BP999" i="1"/>
  <c r="BP1000" i="1"/>
  <c r="BP1001" i="1"/>
  <c r="BP1002" i="1"/>
  <c r="BP1003" i="1"/>
  <c r="BP1004" i="1"/>
  <c r="BP1005" i="1"/>
  <c r="BV6" i="1"/>
  <c r="BV7" i="1"/>
  <c r="BV8" i="1"/>
  <c r="BV9" i="1"/>
  <c r="BV10" i="1"/>
  <c r="BV11" i="1"/>
  <c r="BV12" i="1"/>
  <c r="BV13" i="1"/>
  <c r="BV14" i="1"/>
  <c r="BV15" i="1"/>
  <c r="BV16" i="1"/>
  <c r="BV17" i="1"/>
  <c r="BV18" i="1"/>
  <c r="BV19" i="1"/>
  <c r="BV20" i="1"/>
  <c r="BV21" i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V149" i="1"/>
  <c r="BV150" i="1"/>
  <c r="BV151" i="1"/>
  <c r="BV152" i="1"/>
  <c r="BV153" i="1"/>
  <c r="BV154" i="1"/>
  <c r="BV155" i="1"/>
  <c r="BV156" i="1"/>
  <c r="BV157" i="1"/>
  <c r="BV158" i="1"/>
  <c r="BV159" i="1"/>
  <c r="BV160" i="1"/>
  <c r="BV161" i="1"/>
  <c r="BV162" i="1"/>
  <c r="BV163" i="1"/>
  <c r="BV164" i="1"/>
  <c r="BV165" i="1"/>
  <c r="BV166" i="1"/>
  <c r="BV167" i="1"/>
  <c r="BV168" i="1"/>
  <c r="BV169" i="1"/>
  <c r="BV170" i="1"/>
  <c r="BV171" i="1"/>
  <c r="BV172" i="1"/>
  <c r="BV173" i="1"/>
  <c r="BV174" i="1"/>
  <c r="BV175" i="1"/>
  <c r="BV176" i="1"/>
  <c r="BV177" i="1"/>
  <c r="BV178" i="1"/>
  <c r="BV179" i="1"/>
  <c r="BV180" i="1"/>
  <c r="BV181" i="1"/>
  <c r="BV182" i="1"/>
  <c r="BV183" i="1"/>
  <c r="BV184" i="1"/>
  <c r="BV185" i="1"/>
  <c r="BV186" i="1"/>
  <c r="BV187" i="1"/>
  <c r="BV188" i="1"/>
  <c r="BV189" i="1"/>
  <c r="BV190" i="1"/>
  <c r="BV191" i="1"/>
  <c r="BV192" i="1"/>
  <c r="BV193" i="1"/>
  <c r="BV194" i="1"/>
  <c r="BV195" i="1"/>
  <c r="BV196" i="1"/>
  <c r="BV197" i="1"/>
  <c r="BV198" i="1"/>
  <c r="BV199" i="1"/>
  <c r="BV200" i="1"/>
  <c r="BV201" i="1"/>
  <c r="BV202" i="1"/>
  <c r="BV203" i="1"/>
  <c r="BV204" i="1"/>
  <c r="BV205" i="1"/>
  <c r="BV206" i="1"/>
  <c r="BV207" i="1"/>
  <c r="BV208" i="1"/>
  <c r="BV209" i="1"/>
  <c r="BV210" i="1"/>
  <c r="BV211" i="1"/>
  <c r="BV212" i="1"/>
  <c r="BV213" i="1"/>
  <c r="BV214" i="1"/>
  <c r="BV215" i="1"/>
  <c r="BV216" i="1"/>
  <c r="BV217" i="1"/>
  <c r="BV218" i="1"/>
  <c r="BV219" i="1"/>
  <c r="BV220" i="1"/>
  <c r="BV221" i="1"/>
  <c r="BV222" i="1"/>
  <c r="BV223" i="1"/>
  <c r="BV224" i="1"/>
  <c r="BV225" i="1"/>
  <c r="BV226" i="1"/>
  <c r="BV227" i="1"/>
  <c r="BV228" i="1"/>
  <c r="BV229" i="1"/>
  <c r="BV230" i="1"/>
  <c r="BV231" i="1"/>
  <c r="BV232" i="1"/>
  <c r="BV233" i="1"/>
  <c r="BV234" i="1"/>
  <c r="BV235" i="1"/>
  <c r="BV236" i="1"/>
  <c r="BV237" i="1"/>
  <c r="BV238" i="1"/>
  <c r="BV239" i="1"/>
  <c r="BV240" i="1"/>
  <c r="BV241" i="1"/>
  <c r="BV242" i="1"/>
  <c r="BV243" i="1"/>
  <c r="BV244" i="1"/>
  <c r="BV245" i="1"/>
  <c r="BV246" i="1"/>
  <c r="BV247" i="1"/>
  <c r="BV248" i="1"/>
  <c r="BV249" i="1"/>
  <c r="BV250" i="1"/>
  <c r="BV251" i="1"/>
  <c r="BV252" i="1"/>
  <c r="BV253" i="1"/>
  <c r="BV254" i="1"/>
  <c r="BV255" i="1"/>
  <c r="BV256" i="1"/>
  <c r="BV257" i="1"/>
  <c r="BV258" i="1"/>
  <c r="BV259" i="1"/>
  <c r="BV260" i="1"/>
  <c r="BV261" i="1"/>
  <c r="BV262" i="1"/>
  <c r="BV263" i="1"/>
  <c r="BV264" i="1"/>
  <c r="BV265" i="1"/>
  <c r="BV266" i="1"/>
  <c r="BV267" i="1"/>
  <c r="BV268" i="1"/>
  <c r="BV269" i="1"/>
  <c r="BV270" i="1"/>
  <c r="BV271" i="1"/>
  <c r="BV272" i="1"/>
  <c r="BV273" i="1"/>
  <c r="BV274" i="1"/>
  <c r="BV275" i="1"/>
  <c r="BV276" i="1"/>
  <c r="BV277" i="1"/>
  <c r="BV278" i="1"/>
  <c r="BV279" i="1"/>
  <c r="BV280" i="1"/>
  <c r="BV281" i="1"/>
  <c r="BV282" i="1"/>
  <c r="BV283" i="1"/>
  <c r="BV284" i="1"/>
  <c r="BV285" i="1"/>
  <c r="BV286" i="1"/>
  <c r="BV287" i="1"/>
  <c r="BV288" i="1"/>
  <c r="BV289" i="1"/>
  <c r="BV290" i="1"/>
  <c r="BV291" i="1"/>
  <c r="BV292" i="1"/>
  <c r="BV293" i="1"/>
  <c r="BV294" i="1"/>
  <c r="BV295" i="1"/>
  <c r="BV296" i="1"/>
  <c r="BV297" i="1"/>
  <c r="BV298" i="1"/>
  <c r="BV299" i="1"/>
  <c r="BV300" i="1"/>
  <c r="BV301" i="1"/>
  <c r="BV302" i="1"/>
  <c r="BV303" i="1"/>
  <c r="BV304" i="1"/>
  <c r="BV305" i="1"/>
  <c r="BV306" i="1"/>
  <c r="BV307" i="1"/>
  <c r="BV308" i="1"/>
  <c r="BV309" i="1"/>
  <c r="BV310" i="1"/>
  <c r="BV311" i="1"/>
  <c r="BV312" i="1"/>
  <c r="BV313" i="1"/>
  <c r="BV314" i="1"/>
  <c r="BV315" i="1"/>
  <c r="BV316" i="1"/>
  <c r="BV317" i="1"/>
  <c r="BV318" i="1"/>
  <c r="BV319" i="1"/>
  <c r="BV320" i="1"/>
  <c r="BV321" i="1"/>
  <c r="BV322" i="1"/>
  <c r="BV323" i="1"/>
  <c r="BV324" i="1"/>
  <c r="BV325" i="1"/>
  <c r="BV326" i="1"/>
  <c r="BV327" i="1"/>
  <c r="BV328" i="1"/>
  <c r="BV329" i="1"/>
  <c r="BV330" i="1"/>
  <c r="BV331" i="1"/>
  <c r="BV332" i="1"/>
  <c r="BV333" i="1"/>
  <c r="BV334" i="1"/>
  <c r="BV335" i="1"/>
  <c r="BV336" i="1"/>
  <c r="BV337" i="1"/>
  <c r="BV338" i="1"/>
  <c r="BV339" i="1"/>
  <c r="BV340" i="1"/>
  <c r="BV341" i="1"/>
  <c r="BV342" i="1"/>
  <c r="BV343" i="1"/>
  <c r="BV344" i="1"/>
  <c r="BV345" i="1"/>
  <c r="BV346" i="1"/>
  <c r="BV347" i="1"/>
  <c r="BV348" i="1"/>
  <c r="BV349" i="1"/>
  <c r="BV350" i="1"/>
  <c r="BV351" i="1"/>
  <c r="BV352" i="1"/>
  <c r="BV353" i="1"/>
  <c r="BV354" i="1"/>
  <c r="BV355" i="1"/>
  <c r="BV356" i="1"/>
  <c r="BV357" i="1"/>
  <c r="BV358" i="1"/>
  <c r="BV359" i="1"/>
  <c r="BV360" i="1"/>
  <c r="BV361" i="1"/>
  <c r="BV362" i="1"/>
  <c r="BV363" i="1"/>
  <c r="BV364" i="1"/>
  <c r="BV365" i="1"/>
  <c r="BV366" i="1"/>
  <c r="BV367" i="1"/>
  <c r="BV368" i="1"/>
  <c r="BV369" i="1"/>
  <c r="BV370" i="1"/>
  <c r="BV371" i="1"/>
  <c r="BV372" i="1"/>
  <c r="BV373" i="1"/>
  <c r="BV374" i="1"/>
  <c r="BV375" i="1"/>
  <c r="BV376" i="1"/>
  <c r="BV377" i="1"/>
  <c r="BV378" i="1"/>
  <c r="BV379" i="1"/>
  <c r="BV380" i="1"/>
  <c r="BV381" i="1"/>
  <c r="BV382" i="1"/>
  <c r="BV383" i="1"/>
  <c r="BV384" i="1"/>
  <c r="BV385" i="1"/>
  <c r="BV386" i="1"/>
  <c r="BV387" i="1"/>
  <c r="BV388" i="1"/>
  <c r="BV389" i="1"/>
  <c r="BV390" i="1"/>
  <c r="BV391" i="1"/>
  <c r="BV392" i="1"/>
  <c r="BV393" i="1"/>
  <c r="BV394" i="1"/>
  <c r="BV395" i="1"/>
  <c r="BV396" i="1"/>
  <c r="BV397" i="1"/>
  <c r="BV398" i="1"/>
  <c r="BV399" i="1"/>
  <c r="BV400" i="1"/>
  <c r="BV401" i="1"/>
  <c r="BV402" i="1"/>
  <c r="BV403" i="1"/>
  <c r="BV404" i="1"/>
  <c r="BV405" i="1"/>
  <c r="BV406" i="1"/>
  <c r="BV407" i="1"/>
  <c r="BV408" i="1"/>
  <c r="BV409" i="1"/>
  <c r="BV410" i="1"/>
  <c r="BV411" i="1"/>
  <c r="BV412" i="1"/>
  <c r="BV413" i="1"/>
  <c r="BV414" i="1"/>
  <c r="BV415" i="1"/>
  <c r="BV416" i="1"/>
  <c r="BV417" i="1"/>
  <c r="BV418" i="1"/>
  <c r="BV419" i="1"/>
  <c r="BV420" i="1"/>
  <c r="BV421" i="1"/>
  <c r="BV422" i="1"/>
  <c r="BV423" i="1"/>
  <c r="BV424" i="1"/>
  <c r="BV425" i="1"/>
  <c r="BV426" i="1"/>
  <c r="BV427" i="1"/>
  <c r="BV428" i="1"/>
  <c r="BV429" i="1"/>
  <c r="BV430" i="1"/>
  <c r="BV431" i="1"/>
  <c r="BV432" i="1"/>
  <c r="BV433" i="1"/>
  <c r="BV434" i="1"/>
  <c r="BV435" i="1"/>
  <c r="BV436" i="1"/>
  <c r="BV437" i="1"/>
  <c r="BV438" i="1"/>
  <c r="BV439" i="1"/>
  <c r="BV440" i="1"/>
  <c r="BV441" i="1"/>
  <c r="BV442" i="1"/>
  <c r="BV443" i="1"/>
  <c r="BV444" i="1"/>
  <c r="BV445" i="1"/>
  <c r="BV446" i="1"/>
  <c r="BV447" i="1"/>
  <c r="BV448" i="1"/>
  <c r="BV449" i="1"/>
  <c r="BV450" i="1"/>
  <c r="BV451" i="1"/>
  <c r="BV452" i="1"/>
  <c r="BV453" i="1"/>
  <c r="BV454" i="1"/>
  <c r="BV455" i="1"/>
  <c r="BV456" i="1"/>
  <c r="BV457" i="1"/>
  <c r="BV458" i="1"/>
  <c r="BV459" i="1"/>
  <c r="BV460" i="1"/>
  <c r="BV461" i="1"/>
  <c r="BV462" i="1"/>
  <c r="BV463" i="1"/>
  <c r="BV464" i="1"/>
  <c r="BV465" i="1"/>
  <c r="BV466" i="1"/>
  <c r="BV467" i="1"/>
  <c r="BV468" i="1"/>
  <c r="BV469" i="1"/>
  <c r="BV470" i="1"/>
  <c r="BV471" i="1"/>
  <c r="BV472" i="1"/>
  <c r="BV473" i="1"/>
  <c r="BV474" i="1"/>
  <c r="BV475" i="1"/>
  <c r="BV476" i="1"/>
  <c r="BV477" i="1"/>
  <c r="BV478" i="1"/>
  <c r="BV479" i="1"/>
  <c r="BV480" i="1"/>
  <c r="BV481" i="1"/>
  <c r="BV482" i="1"/>
  <c r="BV483" i="1"/>
  <c r="BV484" i="1"/>
  <c r="BV485" i="1"/>
  <c r="BV486" i="1"/>
  <c r="BV487" i="1"/>
  <c r="BV488" i="1"/>
  <c r="BV489" i="1"/>
  <c r="BV490" i="1"/>
  <c r="BV491" i="1"/>
  <c r="BV492" i="1"/>
  <c r="BV493" i="1"/>
  <c r="BV494" i="1"/>
  <c r="BV495" i="1"/>
  <c r="BV496" i="1"/>
  <c r="BV497" i="1"/>
  <c r="BV498" i="1"/>
  <c r="BV499" i="1"/>
  <c r="BV500" i="1"/>
  <c r="BV501" i="1"/>
  <c r="BV502" i="1"/>
  <c r="BV503" i="1"/>
  <c r="BV504" i="1"/>
  <c r="BV505" i="1"/>
  <c r="BV506" i="1"/>
  <c r="BV507" i="1"/>
  <c r="BV508" i="1"/>
  <c r="BV509" i="1"/>
  <c r="BV510" i="1"/>
  <c r="BV511" i="1"/>
  <c r="BV512" i="1"/>
  <c r="BV513" i="1"/>
  <c r="BV514" i="1"/>
  <c r="BV515" i="1"/>
  <c r="BV516" i="1"/>
  <c r="BV517" i="1"/>
  <c r="BV518" i="1"/>
  <c r="BV519" i="1"/>
  <c r="BV520" i="1"/>
  <c r="BV521" i="1"/>
  <c r="BV522" i="1"/>
  <c r="BV523" i="1"/>
  <c r="BV524" i="1"/>
  <c r="BV525" i="1"/>
  <c r="BV526" i="1"/>
  <c r="BV527" i="1"/>
  <c r="BV528" i="1"/>
  <c r="BV529" i="1"/>
  <c r="BV530" i="1"/>
  <c r="BV531" i="1"/>
  <c r="BV532" i="1"/>
  <c r="BV533" i="1"/>
  <c r="BV534" i="1"/>
  <c r="BV535" i="1"/>
  <c r="BV536" i="1"/>
  <c r="BV537" i="1"/>
  <c r="BV538" i="1"/>
  <c r="BV539" i="1"/>
  <c r="BV540" i="1"/>
  <c r="BV541" i="1"/>
  <c r="BV542" i="1"/>
  <c r="BV543" i="1"/>
  <c r="BV544" i="1"/>
  <c r="BV545" i="1"/>
  <c r="BV546" i="1"/>
  <c r="BV547" i="1"/>
  <c r="BV548" i="1"/>
  <c r="BV549" i="1"/>
  <c r="BV550" i="1"/>
  <c r="BV551" i="1"/>
  <c r="BV552" i="1"/>
  <c r="BV553" i="1"/>
  <c r="BV554" i="1"/>
  <c r="BV555" i="1"/>
  <c r="BV556" i="1"/>
  <c r="BV557" i="1"/>
  <c r="BV558" i="1"/>
  <c r="BV559" i="1"/>
  <c r="BV560" i="1"/>
  <c r="BV561" i="1"/>
  <c r="BV562" i="1"/>
  <c r="BV563" i="1"/>
  <c r="BV564" i="1"/>
  <c r="BV565" i="1"/>
  <c r="BV566" i="1"/>
  <c r="BV567" i="1"/>
  <c r="BV568" i="1"/>
  <c r="BV569" i="1"/>
  <c r="BV570" i="1"/>
  <c r="BV571" i="1"/>
  <c r="BV572" i="1"/>
  <c r="BV573" i="1"/>
  <c r="BV574" i="1"/>
  <c r="BV575" i="1"/>
  <c r="BV576" i="1"/>
  <c r="BV577" i="1"/>
  <c r="BV578" i="1"/>
  <c r="BV579" i="1"/>
  <c r="BV580" i="1"/>
  <c r="BV581" i="1"/>
  <c r="BV582" i="1"/>
  <c r="BV583" i="1"/>
  <c r="BV584" i="1"/>
  <c r="BV585" i="1"/>
  <c r="BV586" i="1"/>
  <c r="BV587" i="1"/>
  <c r="BV588" i="1"/>
  <c r="BV589" i="1"/>
  <c r="BV590" i="1"/>
  <c r="BV591" i="1"/>
  <c r="BV592" i="1"/>
  <c r="BV593" i="1"/>
  <c r="BV594" i="1"/>
  <c r="BV595" i="1"/>
  <c r="BV596" i="1"/>
  <c r="BV597" i="1"/>
  <c r="BV598" i="1"/>
  <c r="BV599" i="1"/>
  <c r="BV600" i="1"/>
  <c r="BV601" i="1"/>
  <c r="BV602" i="1"/>
  <c r="BV603" i="1"/>
  <c r="BV604" i="1"/>
  <c r="BV605" i="1"/>
  <c r="BV606" i="1"/>
  <c r="BV607" i="1"/>
  <c r="BV608" i="1"/>
  <c r="BV609" i="1"/>
  <c r="BV610" i="1"/>
  <c r="BV611" i="1"/>
  <c r="BV612" i="1"/>
  <c r="BV613" i="1"/>
  <c r="BV614" i="1"/>
  <c r="BV615" i="1"/>
  <c r="BV616" i="1"/>
  <c r="BV617" i="1"/>
  <c r="BV618" i="1"/>
  <c r="BV619" i="1"/>
  <c r="BV620" i="1"/>
  <c r="BV621" i="1"/>
  <c r="BV622" i="1"/>
  <c r="BV623" i="1"/>
  <c r="BV624" i="1"/>
  <c r="BV625" i="1"/>
  <c r="BV626" i="1"/>
  <c r="BV627" i="1"/>
  <c r="BV628" i="1"/>
  <c r="BV629" i="1"/>
  <c r="BV630" i="1"/>
  <c r="BV631" i="1"/>
  <c r="BV632" i="1"/>
  <c r="BV633" i="1"/>
  <c r="BV634" i="1"/>
  <c r="BV635" i="1"/>
  <c r="BV636" i="1"/>
  <c r="BV637" i="1"/>
  <c r="BV638" i="1"/>
  <c r="BV639" i="1"/>
  <c r="BV640" i="1"/>
  <c r="BV641" i="1"/>
  <c r="BV642" i="1"/>
  <c r="BV643" i="1"/>
  <c r="BV644" i="1"/>
  <c r="BV645" i="1"/>
  <c r="BV646" i="1"/>
  <c r="BV647" i="1"/>
  <c r="BV648" i="1"/>
  <c r="BV649" i="1"/>
  <c r="BV650" i="1"/>
  <c r="BV651" i="1"/>
  <c r="BV652" i="1"/>
  <c r="BV653" i="1"/>
  <c r="BV654" i="1"/>
  <c r="BV655" i="1"/>
  <c r="BV656" i="1"/>
  <c r="BV657" i="1"/>
  <c r="BV658" i="1"/>
  <c r="BV659" i="1"/>
  <c r="BV660" i="1"/>
  <c r="BV661" i="1"/>
  <c r="BV662" i="1"/>
  <c r="BV663" i="1"/>
  <c r="BV664" i="1"/>
  <c r="BV665" i="1"/>
  <c r="BV666" i="1"/>
  <c r="BV667" i="1"/>
  <c r="BV668" i="1"/>
  <c r="BV669" i="1"/>
  <c r="BV670" i="1"/>
  <c r="BV671" i="1"/>
  <c r="BV672" i="1"/>
  <c r="BV673" i="1"/>
  <c r="BV674" i="1"/>
  <c r="BV675" i="1"/>
  <c r="BV676" i="1"/>
  <c r="BV677" i="1"/>
  <c r="BV678" i="1"/>
  <c r="BV679" i="1"/>
  <c r="BV680" i="1"/>
  <c r="BV681" i="1"/>
  <c r="BV682" i="1"/>
  <c r="BV683" i="1"/>
  <c r="BV684" i="1"/>
  <c r="BV685" i="1"/>
  <c r="BV686" i="1"/>
  <c r="BV687" i="1"/>
  <c r="BV688" i="1"/>
  <c r="BV689" i="1"/>
  <c r="BV690" i="1"/>
  <c r="BV691" i="1"/>
  <c r="BV692" i="1"/>
  <c r="BV693" i="1"/>
  <c r="BV694" i="1"/>
  <c r="BV695" i="1"/>
  <c r="BV696" i="1"/>
  <c r="BV697" i="1"/>
  <c r="BV698" i="1"/>
  <c r="BV699" i="1"/>
  <c r="BV700" i="1"/>
  <c r="BV701" i="1"/>
  <c r="BV702" i="1"/>
  <c r="BV703" i="1"/>
  <c r="BV704" i="1"/>
  <c r="BV705" i="1"/>
  <c r="BV706" i="1"/>
  <c r="BV707" i="1"/>
  <c r="BV708" i="1"/>
  <c r="BV709" i="1"/>
  <c r="BV710" i="1"/>
  <c r="BV711" i="1"/>
  <c r="BV712" i="1"/>
  <c r="BV713" i="1"/>
  <c r="BV714" i="1"/>
  <c r="BV715" i="1"/>
  <c r="BV716" i="1"/>
  <c r="BV717" i="1"/>
  <c r="BV718" i="1"/>
  <c r="BV719" i="1"/>
  <c r="BV720" i="1"/>
  <c r="BV721" i="1"/>
  <c r="BV722" i="1"/>
  <c r="BV723" i="1"/>
  <c r="BV724" i="1"/>
  <c r="BV725" i="1"/>
  <c r="BV726" i="1"/>
  <c r="BV727" i="1"/>
  <c r="BV728" i="1"/>
  <c r="BV729" i="1"/>
  <c r="BV730" i="1"/>
  <c r="BV731" i="1"/>
  <c r="BV732" i="1"/>
  <c r="BV733" i="1"/>
  <c r="BV734" i="1"/>
  <c r="BV735" i="1"/>
  <c r="BV736" i="1"/>
  <c r="BV737" i="1"/>
  <c r="BV738" i="1"/>
  <c r="BV739" i="1"/>
  <c r="BV740" i="1"/>
  <c r="BV741" i="1"/>
  <c r="BV742" i="1"/>
  <c r="BV743" i="1"/>
  <c r="BV744" i="1"/>
  <c r="BV745" i="1"/>
  <c r="BV746" i="1"/>
  <c r="BV747" i="1"/>
  <c r="BV748" i="1"/>
  <c r="BV749" i="1"/>
  <c r="BV750" i="1"/>
  <c r="BV751" i="1"/>
  <c r="BV752" i="1"/>
  <c r="BV753" i="1"/>
  <c r="BV754" i="1"/>
  <c r="BV755" i="1"/>
  <c r="BV756" i="1"/>
  <c r="BV757" i="1"/>
  <c r="BV758" i="1"/>
  <c r="BV759" i="1"/>
  <c r="BV760" i="1"/>
  <c r="BV761" i="1"/>
  <c r="BV762" i="1"/>
  <c r="BV763" i="1"/>
  <c r="BV764" i="1"/>
  <c r="BV765" i="1"/>
  <c r="BV766" i="1"/>
  <c r="BV767" i="1"/>
  <c r="BV768" i="1"/>
  <c r="BV769" i="1"/>
  <c r="BV770" i="1"/>
  <c r="BV771" i="1"/>
  <c r="BV772" i="1"/>
  <c r="BV773" i="1"/>
  <c r="BV774" i="1"/>
  <c r="BV775" i="1"/>
  <c r="BV776" i="1"/>
  <c r="BV777" i="1"/>
  <c r="BV778" i="1"/>
  <c r="BV779" i="1"/>
  <c r="BV780" i="1"/>
  <c r="BV781" i="1"/>
  <c r="BV782" i="1"/>
  <c r="BV783" i="1"/>
  <c r="BV784" i="1"/>
  <c r="BV785" i="1"/>
  <c r="BV786" i="1"/>
  <c r="BV787" i="1"/>
  <c r="BV788" i="1"/>
  <c r="BV789" i="1"/>
  <c r="BV790" i="1"/>
  <c r="BV791" i="1"/>
  <c r="BV792" i="1"/>
  <c r="BV793" i="1"/>
  <c r="BV794" i="1"/>
  <c r="BV795" i="1"/>
  <c r="BV796" i="1"/>
  <c r="BV797" i="1"/>
  <c r="BV798" i="1"/>
  <c r="BV799" i="1"/>
  <c r="BV800" i="1"/>
  <c r="BV801" i="1"/>
  <c r="BV802" i="1"/>
  <c r="BV803" i="1"/>
  <c r="BV804" i="1"/>
  <c r="BV805" i="1"/>
  <c r="BV806" i="1"/>
  <c r="BV807" i="1"/>
  <c r="BV808" i="1"/>
  <c r="BV809" i="1"/>
  <c r="BV810" i="1"/>
  <c r="BV811" i="1"/>
  <c r="BV812" i="1"/>
  <c r="BV813" i="1"/>
  <c r="BV814" i="1"/>
  <c r="BV815" i="1"/>
  <c r="BV816" i="1"/>
  <c r="BV817" i="1"/>
  <c r="BV818" i="1"/>
  <c r="BV819" i="1"/>
  <c r="BV820" i="1"/>
  <c r="BV821" i="1"/>
  <c r="BV822" i="1"/>
  <c r="BV823" i="1"/>
  <c r="BV824" i="1"/>
  <c r="BV825" i="1"/>
  <c r="BV826" i="1"/>
  <c r="BV827" i="1"/>
  <c r="BV828" i="1"/>
  <c r="BV829" i="1"/>
  <c r="BV830" i="1"/>
  <c r="BV831" i="1"/>
  <c r="BV832" i="1"/>
  <c r="BV833" i="1"/>
  <c r="BV834" i="1"/>
  <c r="BV835" i="1"/>
  <c r="BV836" i="1"/>
  <c r="BV837" i="1"/>
  <c r="BV838" i="1"/>
  <c r="BV839" i="1"/>
  <c r="BV840" i="1"/>
  <c r="BV841" i="1"/>
  <c r="BV842" i="1"/>
  <c r="BV843" i="1"/>
  <c r="BV844" i="1"/>
  <c r="BV845" i="1"/>
  <c r="BV846" i="1"/>
  <c r="BV847" i="1"/>
  <c r="BV848" i="1"/>
  <c r="BV849" i="1"/>
  <c r="BV850" i="1"/>
  <c r="BV851" i="1"/>
  <c r="BV852" i="1"/>
  <c r="BV853" i="1"/>
  <c r="BV854" i="1"/>
  <c r="BV855" i="1"/>
  <c r="BV856" i="1"/>
  <c r="BV857" i="1"/>
  <c r="BV858" i="1"/>
  <c r="BV859" i="1"/>
  <c r="BV860" i="1"/>
  <c r="BV861" i="1"/>
  <c r="BV862" i="1"/>
  <c r="BV863" i="1"/>
  <c r="BV864" i="1"/>
  <c r="BV865" i="1"/>
  <c r="BV866" i="1"/>
  <c r="BV867" i="1"/>
  <c r="BV868" i="1"/>
  <c r="BV869" i="1"/>
  <c r="BV870" i="1"/>
  <c r="BV871" i="1"/>
  <c r="BV872" i="1"/>
  <c r="BV873" i="1"/>
  <c r="BV874" i="1"/>
  <c r="BV875" i="1"/>
  <c r="BV876" i="1"/>
  <c r="BV877" i="1"/>
  <c r="BV878" i="1"/>
  <c r="BV879" i="1"/>
  <c r="BV880" i="1"/>
  <c r="BV881" i="1"/>
  <c r="BV882" i="1"/>
  <c r="BV883" i="1"/>
  <c r="BV884" i="1"/>
  <c r="BV885" i="1"/>
  <c r="BV886" i="1"/>
  <c r="BV887" i="1"/>
  <c r="BV888" i="1"/>
  <c r="BV889" i="1"/>
  <c r="BV890" i="1"/>
  <c r="BV891" i="1"/>
  <c r="BV892" i="1"/>
  <c r="BV893" i="1"/>
  <c r="BV894" i="1"/>
  <c r="BV895" i="1"/>
  <c r="BV896" i="1"/>
  <c r="BV897" i="1"/>
  <c r="BV898" i="1"/>
  <c r="BV899" i="1"/>
  <c r="BV900" i="1"/>
  <c r="BV901" i="1"/>
  <c r="BV902" i="1"/>
  <c r="BV903" i="1"/>
  <c r="BV904" i="1"/>
  <c r="BV905" i="1"/>
  <c r="BV906" i="1"/>
  <c r="BV907" i="1"/>
  <c r="BV908" i="1"/>
  <c r="BV909" i="1"/>
  <c r="BV910" i="1"/>
  <c r="BV911" i="1"/>
  <c r="BV912" i="1"/>
  <c r="BV913" i="1"/>
  <c r="BV914" i="1"/>
  <c r="BV915" i="1"/>
  <c r="BV916" i="1"/>
  <c r="BV917" i="1"/>
  <c r="BV918" i="1"/>
  <c r="BV919" i="1"/>
  <c r="BV920" i="1"/>
  <c r="BV921" i="1"/>
  <c r="BV922" i="1"/>
  <c r="BV923" i="1"/>
  <c r="BV924" i="1"/>
  <c r="BV925" i="1"/>
  <c r="BV926" i="1"/>
  <c r="BV927" i="1"/>
  <c r="BV928" i="1"/>
  <c r="BV929" i="1"/>
  <c r="BV930" i="1"/>
  <c r="BV931" i="1"/>
  <c r="BV932" i="1"/>
  <c r="BV933" i="1"/>
  <c r="BV934" i="1"/>
  <c r="BV935" i="1"/>
  <c r="BV936" i="1"/>
  <c r="BV937" i="1"/>
  <c r="BV938" i="1"/>
  <c r="BV939" i="1"/>
  <c r="BV940" i="1"/>
  <c r="BV941" i="1"/>
  <c r="BV942" i="1"/>
  <c r="BV943" i="1"/>
  <c r="BV944" i="1"/>
  <c r="BV945" i="1"/>
  <c r="BV946" i="1"/>
  <c r="BV947" i="1"/>
  <c r="BV948" i="1"/>
  <c r="BV949" i="1"/>
  <c r="BV950" i="1"/>
  <c r="BV951" i="1"/>
  <c r="BV952" i="1"/>
  <c r="BV953" i="1"/>
  <c r="BV954" i="1"/>
  <c r="BV955" i="1"/>
  <c r="BV956" i="1"/>
  <c r="BV957" i="1"/>
  <c r="BV958" i="1"/>
  <c r="BV959" i="1"/>
  <c r="BV960" i="1"/>
  <c r="BV961" i="1"/>
  <c r="BV962" i="1"/>
  <c r="BV963" i="1"/>
  <c r="BV964" i="1"/>
  <c r="BV965" i="1"/>
  <c r="BV966" i="1"/>
  <c r="BV967" i="1"/>
  <c r="BV968" i="1"/>
  <c r="BV969" i="1"/>
  <c r="BV970" i="1"/>
  <c r="BV971" i="1"/>
  <c r="BV972" i="1"/>
  <c r="BV973" i="1"/>
  <c r="BV974" i="1"/>
  <c r="BV975" i="1"/>
  <c r="BV976" i="1"/>
  <c r="BV977" i="1"/>
  <c r="BV978" i="1"/>
  <c r="BV979" i="1"/>
  <c r="BV980" i="1"/>
  <c r="BV981" i="1"/>
  <c r="BV982" i="1"/>
  <c r="BV983" i="1"/>
  <c r="BV984" i="1"/>
  <c r="BV985" i="1"/>
  <c r="BV986" i="1"/>
  <c r="BV987" i="1"/>
  <c r="BV988" i="1"/>
  <c r="BV989" i="1"/>
  <c r="BV990" i="1"/>
  <c r="BV991" i="1"/>
  <c r="BV992" i="1"/>
  <c r="BV993" i="1"/>
  <c r="BV994" i="1"/>
  <c r="BV995" i="1"/>
  <c r="BV996" i="1"/>
  <c r="BV997" i="1"/>
  <c r="BV998" i="1"/>
  <c r="BV999" i="1"/>
  <c r="BV1000" i="1"/>
  <c r="BV1001" i="1"/>
  <c r="BV1002" i="1"/>
  <c r="BV1003" i="1"/>
  <c r="BV1004" i="1"/>
  <c r="BV100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722" i="1"/>
  <c r="BJ723" i="1"/>
  <c r="BJ724" i="1"/>
  <c r="BJ725" i="1"/>
  <c r="BJ726" i="1"/>
  <c r="BJ727" i="1"/>
  <c r="BJ728" i="1"/>
  <c r="BJ729" i="1"/>
  <c r="BJ730" i="1"/>
  <c r="BJ731" i="1"/>
  <c r="BJ732" i="1"/>
  <c r="BJ733" i="1"/>
  <c r="BJ734" i="1"/>
  <c r="BJ735" i="1"/>
  <c r="BJ736" i="1"/>
  <c r="BJ737" i="1"/>
  <c r="BJ738" i="1"/>
  <c r="BJ739" i="1"/>
  <c r="BJ740" i="1"/>
  <c r="BJ741" i="1"/>
  <c r="BJ742" i="1"/>
  <c r="BJ743" i="1"/>
  <c r="BJ744" i="1"/>
  <c r="BJ745" i="1"/>
  <c r="BJ746" i="1"/>
  <c r="BJ747" i="1"/>
  <c r="BJ748" i="1"/>
  <c r="BJ749" i="1"/>
  <c r="BJ750" i="1"/>
  <c r="BJ751" i="1"/>
  <c r="BJ752" i="1"/>
  <c r="BJ753" i="1"/>
  <c r="BJ754" i="1"/>
  <c r="BJ755" i="1"/>
  <c r="BJ756" i="1"/>
  <c r="BJ757" i="1"/>
  <c r="BJ758" i="1"/>
  <c r="BJ759" i="1"/>
  <c r="BJ760" i="1"/>
  <c r="BJ761" i="1"/>
  <c r="BJ762" i="1"/>
  <c r="BJ763" i="1"/>
  <c r="BJ764" i="1"/>
  <c r="BJ765" i="1"/>
  <c r="BJ766" i="1"/>
  <c r="BJ767" i="1"/>
  <c r="BJ768" i="1"/>
  <c r="BJ769" i="1"/>
  <c r="BJ770" i="1"/>
  <c r="BJ771" i="1"/>
  <c r="BJ772" i="1"/>
  <c r="BJ773" i="1"/>
  <c r="BJ774" i="1"/>
  <c r="BJ775" i="1"/>
  <c r="BJ776" i="1"/>
  <c r="BJ777" i="1"/>
  <c r="BJ778" i="1"/>
  <c r="BJ779" i="1"/>
  <c r="BJ780" i="1"/>
  <c r="BJ781" i="1"/>
  <c r="BJ782" i="1"/>
  <c r="BJ783" i="1"/>
  <c r="BJ784" i="1"/>
  <c r="BJ785" i="1"/>
  <c r="BJ786" i="1"/>
  <c r="BJ787" i="1"/>
  <c r="BJ788" i="1"/>
  <c r="BJ789" i="1"/>
  <c r="BJ790" i="1"/>
  <c r="BJ791" i="1"/>
  <c r="BJ792" i="1"/>
  <c r="BJ793" i="1"/>
  <c r="BJ794" i="1"/>
  <c r="BJ795" i="1"/>
  <c r="BJ796" i="1"/>
  <c r="BJ797" i="1"/>
  <c r="BJ798" i="1"/>
  <c r="BJ799" i="1"/>
  <c r="BJ800" i="1"/>
  <c r="BJ801" i="1"/>
  <c r="BJ802" i="1"/>
  <c r="BJ803" i="1"/>
  <c r="BJ804" i="1"/>
  <c r="BJ805" i="1"/>
  <c r="BJ806" i="1"/>
  <c r="BJ807" i="1"/>
  <c r="BJ808" i="1"/>
  <c r="BJ809" i="1"/>
  <c r="BJ810" i="1"/>
  <c r="BJ811" i="1"/>
  <c r="BJ812" i="1"/>
  <c r="BJ813" i="1"/>
  <c r="BJ814" i="1"/>
  <c r="BJ815" i="1"/>
  <c r="BJ816" i="1"/>
  <c r="BJ817" i="1"/>
  <c r="BJ818" i="1"/>
  <c r="BJ819" i="1"/>
  <c r="BJ820" i="1"/>
  <c r="BJ821" i="1"/>
  <c r="BJ822" i="1"/>
  <c r="BJ823" i="1"/>
  <c r="BJ824" i="1"/>
  <c r="BJ825" i="1"/>
  <c r="BJ826" i="1"/>
  <c r="BJ827" i="1"/>
  <c r="BJ828" i="1"/>
  <c r="BJ829" i="1"/>
  <c r="BJ830" i="1"/>
  <c r="BJ831" i="1"/>
  <c r="BJ832" i="1"/>
  <c r="BJ833" i="1"/>
  <c r="BJ834" i="1"/>
  <c r="BJ835" i="1"/>
  <c r="BJ836" i="1"/>
  <c r="BJ837" i="1"/>
  <c r="BJ838" i="1"/>
  <c r="BJ839" i="1"/>
  <c r="BJ840" i="1"/>
  <c r="BJ841" i="1"/>
  <c r="BJ842" i="1"/>
  <c r="BJ843" i="1"/>
  <c r="BJ844" i="1"/>
  <c r="BJ845" i="1"/>
  <c r="BJ846" i="1"/>
  <c r="BJ847" i="1"/>
  <c r="BJ848" i="1"/>
  <c r="BJ849" i="1"/>
  <c r="BJ850" i="1"/>
  <c r="BJ851" i="1"/>
  <c r="BJ852" i="1"/>
  <c r="BJ853" i="1"/>
  <c r="BJ854" i="1"/>
  <c r="BJ855" i="1"/>
  <c r="BJ856" i="1"/>
  <c r="BJ857" i="1"/>
  <c r="BJ858" i="1"/>
  <c r="BJ859" i="1"/>
  <c r="BJ860" i="1"/>
  <c r="BJ861" i="1"/>
  <c r="BJ862" i="1"/>
  <c r="BJ863" i="1"/>
  <c r="BJ864" i="1"/>
  <c r="BJ865" i="1"/>
  <c r="BJ866" i="1"/>
  <c r="BJ867" i="1"/>
  <c r="BJ868" i="1"/>
  <c r="BJ869" i="1"/>
  <c r="BJ870" i="1"/>
  <c r="BJ871" i="1"/>
  <c r="BJ872" i="1"/>
  <c r="BJ873" i="1"/>
  <c r="BJ874" i="1"/>
  <c r="BJ875" i="1"/>
  <c r="BJ876" i="1"/>
  <c r="BJ877" i="1"/>
  <c r="BJ878" i="1"/>
  <c r="BJ879" i="1"/>
  <c r="BJ880" i="1"/>
  <c r="BJ881" i="1"/>
  <c r="BJ882" i="1"/>
  <c r="BJ883" i="1"/>
  <c r="BJ884" i="1"/>
  <c r="BJ885" i="1"/>
  <c r="BJ886" i="1"/>
  <c r="BJ887" i="1"/>
  <c r="BJ888" i="1"/>
  <c r="BJ889" i="1"/>
  <c r="BJ890" i="1"/>
  <c r="BJ891" i="1"/>
  <c r="BJ892" i="1"/>
  <c r="BJ893" i="1"/>
  <c r="BJ894" i="1"/>
  <c r="BJ895" i="1"/>
  <c r="BJ896" i="1"/>
  <c r="BJ897" i="1"/>
  <c r="BJ898" i="1"/>
  <c r="BJ899" i="1"/>
  <c r="BJ900" i="1"/>
  <c r="BJ901" i="1"/>
  <c r="BJ902" i="1"/>
  <c r="BJ903" i="1"/>
  <c r="BJ904" i="1"/>
  <c r="BJ905" i="1"/>
  <c r="BJ906" i="1"/>
  <c r="BJ907" i="1"/>
  <c r="BJ908" i="1"/>
  <c r="BJ909" i="1"/>
  <c r="BJ910" i="1"/>
  <c r="BJ911" i="1"/>
  <c r="BJ912" i="1"/>
  <c r="BJ913" i="1"/>
  <c r="BJ914" i="1"/>
  <c r="BJ915" i="1"/>
  <c r="BJ916" i="1"/>
  <c r="BJ917" i="1"/>
  <c r="BJ918" i="1"/>
  <c r="BJ919" i="1"/>
  <c r="BJ920" i="1"/>
  <c r="BJ921" i="1"/>
  <c r="BJ922" i="1"/>
  <c r="BJ923" i="1"/>
  <c r="BJ924" i="1"/>
  <c r="BJ925" i="1"/>
  <c r="BJ926" i="1"/>
  <c r="BJ927" i="1"/>
  <c r="BJ928" i="1"/>
  <c r="BJ929" i="1"/>
  <c r="BJ930" i="1"/>
  <c r="BJ931" i="1"/>
  <c r="BJ932" i="1"/>
  <c r="BJ933" i="1"/>
  <c r="BJ934" i="1"/>
  <c r="BJ935" i="1"/>
  <c r="BJ936" i="1"/>
  <c r="BJ937" i="1"/>
  <c r="BJ938" i="1"/>
  <c r="BJ939" i="1"/>
  <c r="BJ940" i="1"/>
  <c r="BJ941" i="1"/>
  <c r="BJ942" i="1"/>
  <c r="BJ943" i="1"/>
  <c r="BJ944" i="1"/>
  <c r="BJ945" i="1"/>
  <c r="BJ946" i="1"/>
  <c r="BJ947" i="1"/>
  <c r="BJ948" i="1"/>
  <c r="BJ949" i="1"/>
  <c r="BJ950" i="1"/>
  <c r="BJ951" i="1"/>
  <c r="BJ952" i="1"/>
  <c r="BJ953" i="1"/>
  <c r="BJ954" i="1"/>
  <c r="BJ955" i="1"/>
  <c r="BJ956" i="1"/>
  <c r="BJ957" i="1"/>
  <c r="BJ958" i="1"/>
  <c r="BJ959" i="1"/>
  <c r="BJ960" i="1"/>
  <c r="BJ961" i="1"/>
  <c r="BJ962" i="1"/>
  <c r="BJ963" i="1"/>
  <c r="BJ964" i="1"/>
  <c r="BJ965" i="1"/>
  <c r="BJ966" i="1"/>
  <c r="BJ967" i="1"/>
  <c r="BJ968" i="1"/>
  <c r="BJ969" i="1"/>
  <c r="BJ970" i="1"/>
  <c r="BJ971" i="1"/>
  <c r="BJ972" i="1"/>
  <c r="BJ973" i="1"/>
  <c r="BJ974" i="1"/>
  <c r="BJ975" i="1"/>
  <c r="BJ976" i="1"/>
  <c r="BJ977" i="1"/>
  <c r="BJ978" i="1"/>
  <c r="BJ979" i="1"/>
  <c r="BJ980" i="1"/>
  <c r="BJ981" i="1"/>
  <c r="BJ982" i="1"/>
  <c r="BJ983" i="1"/>
  <c r="BJ984" i="1"/>
  <c r="BJ985" i="1"/>
  <c r="BJ986" i="1"/>
  <c r="BJ987" i="1"/>
  <c r="BJ988" i="1"/>
  <c r="BJ989" i="1"/>
  <c r="BJ990" i="1"/>
  <c r="BJ991" i="1"/>
  <c r="BJ992" i="1"/>
  <c r="BJ993" i="1"/>
  <c r="BJ994" i="1"/>
  <c r="BJ995" i="1"/>
  <c r="BJ996" i="1"/>
  <c r="BJ997" i="1"/>
  <c r="BJ998" i="1"/>
  <c r="BJ999" i="1"/>
  <c r="BJ1000" i="1"/>
  <c r="BJ1001" i="1"/>
  <c r="BJ1002" i="1"/>
  <c r="BJ1003" i="1"/>
  <c r="BJ1004" i="1"/>
  <c r="BJ100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4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726" i="1"/>
  <c r="BK727" i="1"/>
  <c r="BK728" i="1"/>
  <c r="BK729" i="1"/>
  <c r="BK730" i="1"/>
  <c r="BK731" i="1"/>
  <c r="BK732" i="1"/>
  <c r="BK733" i="1"/>
  <c r="BK734" i="1"/>
  <c r="BK735" i="1"/>
  <c r="BK736" i="1"/>
  <c r="BK737" i="1"/>
  <c r="BK738" i="1"/>
  <c r="BK739" i="1"/>
  <c r="BK740" i="1"/>
  <c r="BK741" i="1"/>
  <c r="BK742" i="1"/>
  <c r="BK743" i="1"/>
  <c r="BK744" i="1"/>
  <c r="BK745" i="1"/>
  <c r="BK746" i="1"/>
  <c r="BK747" i="1"/>
  <c r="BK748" i="1"/>
  <c r="BK749" i="1"/>
  <c r="BK750" i="1"/>
  <c r="BK751" i="1"/>
  <c r="BK752" i="1"/>
  <c r="BK753" i="1"/>
  <c r="BK754" i="1"/>
  <c r="BK755" i="1"/>
  <c r="BK756" i="1"/>
  <c r="BK757" i="1"/>
  <c r="BK758" i="1"/>
  <c r="BK759" i="1"/>
  <c r="BK760" i="1"/>
  <c r="BK761" i="1"/>
  <c r="BK762" i="1"/>
  <c r="BK763" i="1"/>
  <c r="BK764" i="1"/>
  <c r="BK765" i="1"/>
  <c r="BK766" i="1"/>
  <c r="BK767" i="1"/>
  <c r="BK768" i="1"/>
  <c r="BK769" i="1"/>
  <c r="BK770" i="1"/>
  <c r="BK771" i="1"/>
  <c r="BK772" i="1"/>
  <c r="BK773" i="1"/>
  <c r="BK774" i="1"/>
  <c r="BK775" i="1"/>
  <c r="BK776" i="1"/>
  <c r="BK777" i="1"/>
  <c r="BK778" i="1"/>
  <c r="BK779" i="1"/>
  <c r="BK780" i="1"/>
  <c r="BK781" i="1"/>
  <c r="BK782" i="1"/>
  <c r="BK783" i="1"/>
  <c r="BK784" i="1"/>
  <c r="BK785" i="1"/>
  <c r="BK786" i="1"/>
  <c r="BK787" i="1"/>
  <c r="BK788" i="1"/>
  <c r="BK789" i="1"/>
  <c r="BK790" i="1"/>
  <c r="BK791" i="1"/>
  <c r="BK792" i="1"/>
  <c r="BK793" i="1"/>
  <c r="BK794" i="1"/>
  <c r="BK795" i="1"/>
  <c r="BK796" i="1"/>
  <c r="BK797" i="1"/>
  <c r="BK798" i="1"/>
  <c r="BK799" i="1"/>
  <c r="BK800" i="1"/>
  <c r="BK801" i="1"/>
  <c r="BK802" i="1"/>
  <c r="BK803" i="1"/>
  <c r="BK804" i="1"/>
  <c r="BK805" i="1"/>
  <c r="BK806" i="1"/>
  <c r="BK807" i="1"/>
  <c r="BK808" i="1"/>
  <c r="BK809" i="1"/>
  <c r="BK810" i="1"/>
  <c r="BK811" i="1"/>
  <c r="BK812" i="1"/>
  <c r="BK813" i="1"/>
  <c r="BK814" i="1"/>
  <c r="BK815" i="1"/>
  <c r="BK816" i="1"/>
  <c r="BK817" i="1"/>
  <c r="BK818" i="1"/>
  <c r="BK819" i="1"/>
  <c r="BK820" i="1"/>
  <c r="BK821" i="1"/>
  <c r="BK822" i="1"/>
  <c r="BK823" i="1"/>
  <c r="BK824" i="1"/>
  <c r="BK825" i="1"/>
  <c r="BK826" i="1"/>
  <c r="BK827" i="1"/>
  <c r="BK828" i="1"/>
  <c r="BK829" i="1"/>
  <c r="BK830" i="1"/>
  <c r="BK831" i="1"/>
  <c r="BK832" i="1"/>
  <c r="BK833" i="1"/>
  <c r="BK834" i="1"/>
  <c r="BK835" i="1"/>
  <c r="BK836" i="1"/>
  <c r="BK837" i="1"/>
  <c r="BK838" i="1"/>
  <c r="BK839" i="1"/>
  <c r="BK840" i="1"/>
  <c r="BK841" i="1"/>
  <c r="BK842" i="1"/>
  <c r="BK843" i="1"/>
  <c r="BK844" i="1"/>
  <c r="BK845" i="1"/>
  <c r="BK846" i="1"/>
  <c r="BK847" i="1"/>
  <c r="BK848" i="1"/>
  <c r="BK849" i="1"/>
  <c r="BK850" i="1"/>
  <c r="BK851" i="1"/>
  <c r="BK852" i="1"/>
  <c r="BK853" i="1"/>
  <c r="BK854" i="1"/>
  <c r="BK855" i="1"/>
  <c r="BK856" i="1"/>
  <c r="BK857" i="1"/>
  <c r="BK858" i="1"/>
  <c r="BK859" i="1"/>
  <c r="BK860" i="1"/>
  <c r="BK861" i="1"/>
  <c r="BK862" i="1"/>
  <c r="BK863" i="1"/>
  <c r="BK864" i="1"/>
  <c r="BK865" i="1"/>
  <c r="BK866" i="1"/>
  <c r="BK867" i="1"/>
  <c r="BK868" i="1"/>
  <c r="BK869" i="1"/>
  <c r="BK870" i="1"/>
  <c r="BK871" i="1"/>
  <c r="BK872" i="1"/>
  <c r="BK873" i="1"/>
  <c r="BK874" i="1"/>
  <c r="BK875" i="1"/>
  <c r="BK876" i="1"/>
  <c r="BK877" i="1"/>
  <c r="BK878" i="1"/>
  <c r="BK879" i="1"/>
  <c r="BK880" i="1"/>
  <c r="BK881" i="1"/>
  <c r="BK882" i="1"/>
  <c r="BK883" i="1"/>
  <c r="BK884" i="1"/>
  <c r="BK885" i="1"/>
  <c r="BK886" i="1"/>
  <c r="BK887" i="1"/>
  <c r="BK888" i="1"/>
  <c r="BK889" i="1"/>
  <c r="BK890" i="1"/>
  <c r="BK891" i="1"/>
  <c r="BK892" i="1"/>
  <c r="BK893" i="1"/>
  <c r="BK894" i="1"/>
  <c r="BK895" i="1"/>
  <c r="BK896" i="1"/>
  <c r="BK897" i="1"/>
  <c r="BK898" i="1"/>
  <c r="BK899" i="1"/>
  <c r="BK900" i="1"/>
  <c r="BK901" i="1"/>
  <c r="BK902" i="1"/>
  <c r="BK903" i="1"/>
  <c r="BK904" i="1"/>
  <c r="BK905" i="1"/>
  <c r="BK906" i="1"/>
  <c r="BK907" i="1"/>
  <c r="BK908" i="1"/>
  <c r="BK909" i="1"/>
  <c r="BK910" i="1"/>
  <c r="BK911" i="1"/>
  <c r="BK912" i="1"/>
  <c r="BK913" i="1"/>
  <c r="BK914" i="1"/>
  <c r="BK915" i="1"/>
  <c r="BK916" i="1"/>
  <c r="BK917" i="1"/>
  <c r="BK918" i="1"/>
  <c r="BK919" i="1"/>
  <c r="BK920" i="1"/>
  <c r="BK921" i="1"/>
  <c r="BK922" i="1"/>
  <c r="BK923" i="1"/>
  <c r="BK924" i="1"/>
  <c r="BK925" i="1"/>
  <c r="BK926" i="1"/>
  <c r="BK927" i="1"/>
  <c r="BK928" i="1"/>
  <c r="BK929" i="1"/>
  <c r="BK930" i="1"/>
  <c r="BK931" i="1"/>
  <c r="BK932" i="1"/>
  <c r="BK933" i="1"/>
  <c r="BK934" i="1"/>
  <c r="BK935" i="1"/>
  <c r="BK936" i="1"/>
  <c r="BK937" i="1"/>
  <c r="BK938" i="1"/>
  <c r="BK939" i="1"/>
  <c r="BK940" i="1"/>
  <c r="BK941" i="1"/>
  <c r="BK942" i="1"/>
  <c r="BK943" i="1"/>
  <c r="BK944" i="1"/>
  <c r="BK945" i="1"/>
  <c r="BK946" i="1"/>
  <c r="BK947" i="1"/>
  <c r="BK948" i="1"/>
  <c r="BK949" i="1"/>
  <c r="BK950" i="1"/>
  <c r="BK951" i="1"/>
  <c r="BK952" i="1"/>
  <c r="BK953" i="1"/>
  <c r="BK954" i="1"/>
  <c r="BK955" i="1"/>
  <c r="BK956" i="1"/>
  <c r="BK957" i="1"/>
  <c r="BK958" i="1"/>
  <c r="BK959" i="1"/>
  <c r="BK960" i="1"/>
  <c r="BK961" i="1"/>
  <c r="BK962" i="1"/>
  <c r="BK963" i="1"/>
  <c r="BK964" i="1"/>
  <c r="BK965" i="1"/>
  <c r="BK966" i="1"/>
  <c r="BK967" i="1"/>
  <c r="BK968" i="1"/>
  <c r="BK969" i="1"/>
  <c r="BK970" i="1"/>
  <c r="BK971" i="1"/>
  <c r="BK972" i="1"/>
  <c r="BK973" i="1"/>
  <c r="BK974" i="1"/>
  <c r="BK975" i="1"/>
  <c r="BK976" i="1"/>
  <c r="BK977" i="1"/>
  <c r="BK978" i="1"/>
  <c r="BK979" i="1"/>
  <c r="BK980" i="1"/>
  <c r="BK981" i="1"/>
  <c r="BK982" i="1"/>
  <c r="BK983" i="1"/>
  <c r="BK984" i="1"/>
  <c r="BK985" i="1"/>
  <c r="BK986" i="1"/>
  <c r="BK987" i="1"/>
  <c r="BK988" i="1"/>
  <c r="BK989" i="1"/>
  <c r="BK990" i="1"/>
  <c r="BK991" i="1"/>
  <c r="BK992" i="1"/>
  <c r="BK993" i="1"/>
  <c r="BK994" i="1"/>
  <c r="BK995" i="1"/>
  <c r="BK996" i="1"/>
  <c r="BK997" i="1"/>
  <c r="BK998" i="1"/>
  <c r="BK999" i="1"/>
  <c r="BK1000" i="1"/>
  <c r="BK1001" i="1"/>
  <c r="BK1002" i="1"/>
  <c r="BK1003" i="1"/>
  <c r="BK1004" i="1"/>
  <c r="BK1005" i="1"/>
  <c r="FA2" i="1" l="1"/>
  <c r="FB2" i="1" s="1"/>
  <c r="A7" i="1"/>
  <c r="FE2" i="1"/>
  <c r="FE3" i="1"/>
  <c r="A13" i="1" l="1"/>
  <c r="BF868" i="1" s="1"/>
  <c r="A12" i="1"/>
  <c r="CQ6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70" i="1"/>
  <c r="CQ171" i="1"/>
  <c r="CQ172" i="1"/>
  <c r="CQ173" i="1"/>
  <c r="CQ174" i="1"/>
  <c r="CQ175" i="1"/>
  <c r="CQ176" i="1"/>
  <c r="CQ177" i="1"/>
  <c r="CQ178" i="1"/>
  <c r="CQ179" i="1"/>
  <c r="CQ180" i="1"/>
  <c r="CQ181" i="1"/>
  <c r="CQ182" i="1"/>
  <c r="CQ183" i="1"/>
  <c r="CQ184" i="1"/>
  <c r="CQ185" i="1"/>
  <c r="CQ186" i="1"/>
  <c r="CQ187" i="1"/>
  <c r="CQ188" i="1"/>
  <c r="CQ189" i="1"/>
  <c r="CQ190" i="1"/>
  <c r="CQ191" i="1"/>
  <c r="CQ192" i="1"/>
  <c r="CQ193" i="1"/>
  <c r="CQ194" i="1"/>
  <c r="CQ195" i="1"/>
  <c r="CQ196" i="1"/>
  <c r="CQ197" i="1"/>
  <c r="CQ198" i="1"/>
  <c r="CQ199" i="1"/>
  <c r="CQ200" i="1"/>
  <c r="CQ201" i="1"/>
  <c r="CQ202" i="1"/>
  <c r="CQ203" i="1"/>
  <c r="CQ204" i="1"/>
  <c r="CQ205" i="1"/>
  <c r="CQ206" i="1"/>
  <c r="CQ207" i="1"/>
  <c r="CQ208" i="1"/>
  <c r="CQ209" i="1"/>
  <c r="CQ210" i="1"/>
  <c r="CQ211" i="1"/>
  <c r="CQ212" i="1"/>
  <c r="CQ213" i="1"/>
  <c r="CQ214" i="1"/>
  <c r="CQ215" i="1"/>
  <c r="CQ216" i="1"/>
  <c r="CQ217" i="1"/>
  <c r="CQ218" i="1"/>
  <c r="CQ219" i="1"/>
  <c r="CQ220" i="1"/>
  <c r="CQ221" i="1"/>
  <c r="CQ222" i="1"/>
  <c r="CQ223" i="1"/>
  <c r="CQ224" i="1"/>
  <c r="CQ225" i="1"/>
  <c r="CQ226" i="1"/>
  <c r="CQ227" i="1"/>
  <c r="CQ228" i="1"/>
  <c r="CQ229" i="1"/>
  <c r="CQ230" i="1"/>
  <c r="CQ231" i="1"/>
  <c r="CQ232" i="1"/>
  <c r="CQ233" i="1"/>
  <c r="CQ234" i="1"/>
  <c r="CQ235" i="1"/>
  <c r="CQ236" i="1"/>
  <c r="CQ237" i="1"/>
  <c r="CQ238" i="1"/>
  <c r="CQ239" i="1"/>
  <c r="CQ240" i="1"/>
  <c r="CQ241" i="1"/>
  <c r="CQ242" i="1"/>
  <c r="CQ243" i="1"/>
  <c r="CQ244" i="1"/>
  <c r="CQ245" i="1"/>
  <c r="CQ246" i="1"/>
  <c r="CQ247" i="1"/>
  <c r="CQ248" i="1"/>
  <c r="CQ249" i="1"/>
  <c r="CQ250" i="1"/>
  <c r="CQ251" i="1"/>
  <c r="CQ252" i="1"/>
  <c r="CQ253" i="1"/>
  <c r="CQ254" i="1"/>
  <c r="CQ255" i="1"/>
  <c r="CQ256" i="1"/>
  <c r="CQ257" i="1"/>
  <c r="CQ258" i="1"/>
  <c r="CQ259" i="1"/>
  <c r="CQ260" i="1"/>
  <c r="CQ261" i="1"/>
  <c r="CQ262" i="1"/>
  <c r="CQ263" i="1"/>
  <c r="CQ264" i="1"/>
  <c r="CQ265" i="1"/>
  <c r="CQ266" i="1"/>
  <c r="CQ267" i="1"/>
  <c r="CQ268" i="1"/>
  <c r="CQ269" i="1"/>
  <c r="CQ270" i="1"/>
  <c r="CQ271" i="1"/>
  <c r="CQ272" i="1"/>
  <c r="CQ273" i="1"/>
  <c r="CQ274" i="1"/>
  <c r="CQ275" i="1"/>
  <c r="CQ276" i="1"/>
  <c r="CQ277" i="1"/>
  <c r="CQ278" i="1"/>
  <c r="CQ279" i="1"/>
  <c r="CQ280" i="1"/>
  <c r="CQ281" i="1"/>
  <c r="CQ282" i="1"/>
  <c r="CQ283" i="1"/>
  <c r="CQ284" i="1"/>
  <c r="CQ285" i="1"/>
  <c r="CQ286" i="1"/>
  <c r="CQ287" i="1"/>
  <c r="CQ288" i="1"/>
  <c r="CQ289" i="1"/>
  <c r="CQ290" i="1"/>
  <c r="CQ291" i="1"/>
  <c r="CQ292" i="1"/>
  <c r="CQ293" i="1"/>
  <c r="CQ294" i="1"/>
  <c r="CQ295" i="1"/>
  <c r="CQ296" i="1"/>
  <c r="CQ297" i="1"/>
  <c r="CQ298" i="1"/>
  <c r="CQ299" i="1"/>
  <c r="CQ300" i="1"/>
  <c r="CQ301" i="1"/>
  <c r="CQ302" i="1"/>
  <c r="CQ303" i="1"/>
  <c r="CQ304" i="1"/>
  <c r="CQ305" i="1"/>
  <c r="CQ306" i="1"/>
  <c r="CQ307" i="1"/>
  <c r="CQ308" i="1"/>
  <c r="CQ309" i="1"/>
  <c r="CQ310" i="1"/>
  <c r="CQ311" i="1"/>
  <c r="CQ312" i="1"/>
  <c r="CQ313" i="1"/>
  <c r="CQ314" i="1"/>
  <c r="CQ315" i="1"/>
  <c r="CQ316" i="1"/>
  <c r="CQ317" i="1"/>
  <c r="CQ318" i="1"/>
  <c r="CQ319" i="1"/>
  <c r="CQ320" i="1"/>
  <c r="CQ321" i="1"/>
  <c r="CQ322" i="1"/>
  <c r="CQ323" i="1"/>
  <c r="CQ324" i="1"/>
  <c r="CQ325" i="1"/>
  <c r="CQ326" i="1"/>
  <c r="CQ327" i="1"/>
  <c r="CQ328" i="1"/>
  <c r="CQ329" i="1"/>
  <c r="CQ330" i="1"/>
  <c r="CQ331" i="1"/>
  <c r="CQ332" i="1"/>
  <c r="CQ333" i="1"/>
  <c r="CQ334" i="1"/>
  <c r="CQ335" i="1"/>
  <c r="CQ336" i="1"/>
  <c r="CQ337" i="1"/>
  <c r="CQ338" i="1"/>
  <c r="CQ339" i="1"/>
  <c r="CQ340" i="1"/>
  <c r="CQ341" i="1"/>
  <c r="CQ342" i="1"/>
  <c r="CQ343" i="1"/>
  <c r="CQ344" i="1"/>
  <c r="CQ345" i="1"/>
  <c r="CQ346" i="1"/>
  <c r="CQ347" i="1"/>
  <c r="CQ348" i="1"/>
  <c r="CQ349" i="1"/>
  <c r="CQ350" i="1"/>
  <c r="CQ351" i="1"/>
  <c r="CQ352" i="1"/>
  <c r="CQ353" i="1"/>
  <c r="CQ354" i="1"/>
  <c r="CQ355" i="1"/>
  <c r="CQ356" i="1"/>
  <c r="CQ357" i="1"/>
  <c r="CQ358" i="1"/>
  <c r="CQ359" i="1"/>
  <c r="CQ360" i="1"/>
  <c r="CQ361" i="1"/>
  <c r="CQ362" i="1"/>
  <c r="CQ363" i="1"/>
  <c r="CQ364" i="1"/>
  <c r="CQ365" i="1"/>
  <c r="CQ366" i="1"/>
  <c r="CQ367" i="1"/>
  <c r="CQ368" i="1"/>
  <c r="CQ369" i="1"/>
  <c r="CQ370" i="1"/>
  <c r="CQ371" i="1"/>
  <c r="CQ372" i="1"/>
  <c r="CQ373" i="1"/>
  <c r="CQ374" i="1"/>
  <c r="CQ375" i="1"/>
  <c r="CQ376" i="1"/>
  <c r="CQ377" i="1"/>
  <c r="CQ378" i="1"/>
  <c r="CQ379" i="1"/>
  <c r="CQ380" i="1"/>
  <c r="CQ381" i="1"/>
  <c r="CQ382" i="1"/>
  <c r="CQ383" i="1"/>
  <c r="CQ384" i="1"/>
  <c r="CQ385" i="1"/>
  <c r="CQ386" i="1"/>
  <c r="CQ387" i="1"/>
  <c r="CQ388" i="1"/>
  <c r="CQ389" i="1"/>
  <c r="CQ390" i="1"/>
  <c r="CQ391" i="1"/>
  <c r="CQ392" i="1"/>
  <c r="CQ393" i="1"/>
  <c r="CQ394" i="1"/>
  <c r="CQ395" i="1"/>
  <c r="CQ396" i="1"/>
  <c r="CQ397" i="1"/>
  <c r="CQ398" i="1"/>
  <c r="CQ399" i="1"/>
  <c r="CQ400" i="1"/>
  <c r="CQ401" i="1"/>
  <c r="CQ402" i="1"/>
  <c r="CQ403" i="1"/>
  <c r="CQ404" i="1"/>
  <c r="CQ405" i="1"/>
  <c r="CQ406" i="1"/>
  <c r="CQ407" i="1"/>
  <c r="CQ408" i="1"/>
  <c r="CQ409" i="1"/>
  <c r="CQ410" i="1"/>
  <c r="CQ411" i="1"/>
  <c r="CQ412" i="1"/>
  <c r="CQ413" i="1"/>
  <c r="CQ414" i="1"/>
  <c r="CQ415" i="1"/>
  <c r="CQ416" i="1"/>
  <c r="CQ417" i="1"/>
  <c r="CQ418" i="1"/>
  <c r="CQ419" i="1"/>
  <c r="CQ420" i="1"/>
  <c r="CQ421" i="1"/>
  <c r="CQ422" i="1"/>
  <c r="CQ423" i="1"/>
  <c r="CQ424" i="1"/>
  <c r="CQ425" i="1"/>
  <c r="CQ426" i="1"/>
  <c r="CQ427" i="1"/>
  <c r="CQ428" i="1"/>
  <c r="CQ429" i="1"/>
  <c r="CQ430" i="1"/>
  <c r="CQ431" i="1"/>
  <c r="CQ432" i="1"/>
  <c r="CQ433" i="1"/>
  <c r="CQ434" i="1"/>
  <c r="CQ435" i="1"/>
  <c r="CQ436" i="1"/>
  <c r="CQ437" i="1"/>
  <c r="CQ438" i="1"/>
  <c r="CQ439" i="1"/>
  <c r="CQ440" i="1"/>
  <c r="CQ441" i="1"/>
  <c r="CQ442" i="1"/>
  <c r="CQ443" i="1"/>
  <c r="CQ444" i="1"/>
  <c r="CQ445" i="1"/>
  <c r="CQ446" i="1"/>
  <c r="CQ447" i="1"/>
  <c r="CQ448" i="1"/>
  <c r="CQ449" i="1"/>
  <c r="CQ450" i="1"/>
  <c r="CQ451" i="1"/>
  <c r="CQ452" i="1"/>
  <c r="CQ453" i="1"/>
  <c r="CQ454" i="1"/>
  <c r="CQ455" i="1"/>
  <c r="CQ456" i="1"/>
  <c r="CQ457" i="1"/>
  <c r="CQ458" i="1"/>
  <c r="CQ459" i="1"/>
  <c r="CQ460" i="1"/>
  <c r="CQ461" i="1"/>
  <c r="CQ462" i="1"/>
  <c r="CQ463" i="1"/>
  <c r="CQ464" i="1"/>
  <c r="CQ465" i="1"/>
  <c r="CQ466" i="1"/>
  <c r="CQ467" i="1"/>
  <c r="CQ468" i="1"/>
  <c r="CQ469" i="1"/>
  <c r="CQ470" i="1"/>
  <c r="CQ471" i="1"/>
  <c r="CQ472" i="1"/>
  <c r="CQ473" i="1"/>
  <c r="CQ474" i="1"/>
  <c r="CQ475" i="1"/>
  <c r="CQ476" i="1"/>
  <c r="CQ477" i="1"/>
  <c r="CQ478" i="1"/>
  <c r="CQ479" i="1"/>
  <c r="CQ480" i="1"/>
  <c r="CQ481" i="1"/>
  <c r="CQ482" i="1"/>
  <c r="CQ483" i="1"/>
  <c r="CQ484" i="1"/>
  <c r="CQ485" i="1"/>
  <c r="CQ486" i="1"/>
  <c r="CQ487" i="1"/>
  <c r="CQ488" i="1"/>
  <c r="CQ489" i="1"/>
  <c r="CQ490" i="1"/>
  <c r="CQ491" i="1"/>
  <c r="CQ492" i="1"/>
  <c r="CQ493" i="1"/>
  <c r="CQ494" i="1"/>
  <c r="CQ495" i="1"/>
  <c r="CQ496" i="1"/>
  <c r="CQ497" i="1"/>
  <c r="CQ498" i="1"/>
  <c r="CQ499" i="1"/>
  <c r="CQ500" i="1"/>
  <c r="CQ501" i="1"/>
  <c r="CQ502" i="1"/>
  <c r="CQ503" i="1"/>
  <c r="CQ504" i="1"/>
  <c r="CQ505" i="1"/>
  <c r="CQ506" i="1"/>
  <c r="CQ507" i="1"/>
  <c r="CQ508" i="1"/>
  <c r="CQ509" i="1"/>
  <c r="CQ510" i="1"/>
  <c r="CQ511" i="1"/>
  <c r="CQ512" i="1"/>
  <c r="CQ513" i="1"/>
  <c r="CQ514" i="1"/>
  <c r="CQ515" i="1"/>
  <c r="CQ516" i="1"/>
  <c r="CQ517" i="1"/>
  <c r="CQ518" i="1"/>
  <c r="CQ519" i="1"/>
  <c r="CQ520" i="1"/>
  <c r="CQ521" i="1"/>
  <c r="CQ522" i="1"/>
  <c r="CQ523" i="1"/>
  <c r="CQ524" i="1"/>
  <c r="CQ525" i="1"/>
  <c r="CQ526" i="1"/>
  <c r="CQ527" i="1"/>
  <c r="CQ528" i="1"/>
  <c r="CQ529" i="1"/>
  <c r="CQ530" i="1"/>
  <c r="CQ531" i="1"/>
  <c r="CQ532" i="1"/>
  <c r="CQ533" i="1"/>
  <c r="CQ534" i="1"/>
  <c r="CQ535" i="1"/>
  <c r="CQ536" i="1"/>
  <c r="CQ537" i="1"/>
  <c r="CQ538" i="1"/>
  <c r="CQ539" i="1"/>
  <c r="CQ540" i="1"/>
  <c r="CQ541" i="1"/>
  <c r="CQ542" i="1"/>
  <c r="CQ543" i="1"/>
  <c r="CQ544" i="1"/>
  <c r="CQ545" i="1"/>
  <c r="CQ546" i="1"/>
  <c r="CQ547" i="1"/>
  <c r="CQ548" i="1"/>
  <c r="CQ549" i="1"/>
  <c r="CQ550" i="1"/>
  <c r="CQ551" i="1"/>
  <c r="CQ552" i="1"/>
  <c r="CQ553" i="1"/>
  <c r="CQ554" i="1"/>
  <c r="CQ555" i="1"/>
  <c r="CQ556" i="1"/>
  <c r="CQ557" i="1"/>
  <c r="CQ558" i="1"/>
  <c r="CQ559" i="1"/>
  <c r="CQ560" i="1"/>
  <c r="CQ561" i="1"/>
  <c r="CQ562" i="1"/>
  <c r="CQ563" i="1"/>
  <c r="CQ564" i="1"/>
  <c r="CQ565" i="1"/>
  <c r="CQ566" i="1"/>
  <c r="CQ567" i="1"/>
  <c r="CQ568" i="1"/>
  <c r="CQ569" i="1"/>
  <c r="CQ570" i="1"/>
  <c r="CQ571" i="1"/>
  <c r="CQ572" i="1"/>
  <c r="CQ573" i="1"/>
  <c r="CQ574" i="1"/>
  <c r="CQ575" i="1"/>
  <c r="CQ576" i="1"/>
  <c r="CQ577" i="1"/>
  <c r="CQ578" i="1"/>
  <c r="CQ579" i="1"/>
  <c r="CQ580" i="1"/>
  <c r="CQ581" i="1"/>
  <c r="CQ582" i="1"/>
  <c r="CQ583" i="1"/>
  <c r="CQ584" i="1"/>
  <c r="CQ585" i="1"/>
  <c r="CQ586" i="1"/>
  <c r="CQ587" i="1"/>
  <c r="CQ588" i="1"/>
  <c r="CQ589" i="1"/>
  <c r="CQ590" i="1"/>
  <c r="CQ591" i="1"/>
  <c r="CQ592" i="1"/>
  <c r="CQ593" i="1"/>
  <c r="CQ594" i="1"/>
  <c r="CQ595" i="1"/>
  <c r="CQ596" i="1"/>
  <c r="CQ597" i="1"/>
  <c r="CQ598" i="1"/>
  <c r="CQ599" i="1"/>
  <c r="CQ600" i="1"/>
  <c r="CQ601" i="1"/>
  <c r="CQ602" i="1"/>
  <c r="CQ603" i="1"/>
  <c r="CQ604" i="1"/>
  <c r="CQ605" i="1"/>
  <c r="CQ606" i="1"/>
  <c r="CQ607" i="1"/>
  <c r="CQ608" i="1"/>
  <c r="CQ609" i="1"/>
  <c r="CQ610" i="1"/>
  <c r="CQ611" i="1"/>
  <c r="CQ612" i="1"/>
  <c r="CQ613" i="1"/>
  <c r="CQ614" i="1"/>
  <c r="CQ615" i="1"/>
  <c r="CQ616" i="1"/>
  <c r="CQ617" i="1"/>
  <c r="CQ618" i="1"/>
  <c r="CQ619" i="1"/>
  <c r="CQ620" i="1"/>
  <c r="CQ621" i="1"/>
  <c r="CQ622" i="1"/>
  <c r="CQ623" i="1"/>
  <c r="CQ624" i="1"/>
  <c r="CQ625" i="1"/>
  <c r="CQ626" i="1"/>
  <c r="CQ627" i="1"/>
  <c r="CQ628" i="1"/>
  <c r="CQ629" i="1"/>
  <c r="CQ630" i="1"/>
  <c r="CQ631" i="1"/>
  <c r="CQ632" i="1"/>
  <c r="CQ633" i="1"/>
  <c r="CQ634" i="1"/>
  <c r="CQ635" i="1"/>
  <c r="CQ636" i="1"/>
  <c r="CQ637" i="1"/>
  <c r="CQ638" i="1"/>
  <c r="CQ639" i="1"/>
  <c r="CQ640" i="1"/>
  <c r="CQ641" i="1"/>
  <c r="CQ642" i="1"/>
  <c r="CQ643" i="1"/>
  <c r="CQ644" i="1"/>
  <c r="CQ645" i="1"/>
  <c r="CQ646" i="1"/>
  <c r="CQ647" i="1"/>
  <c r="CQ648" i="1"/>
  <c r="CQ649" i="1"/>
  <c r="CQ650" i="1"/>
  <c r="CQ651" i="1"/>
  <c r="CQ652" i="1"/>
  <c r="CQ653" i="1"/>
  <c r="CQ654" i="1"/>
  <c r="CQ655" i="1"/>
  <c r="CQ656" i="1"/>
  <c r="CQ657" i="1"/>
  <c r="CQ658" i="1"/>
  <c r="CQ659" i="1"/>
  <c r="CQ660" i="1"/>
  <c r="CQ661" i="1"/>
  <c r="CQ662" i="1"/>
  <c r="CQ663" i="1"/>
  <c r="CQ664" i="1"/>
  <c r="CQ665" i="1"/>
  <c r="CQ666" i="1"/>
  <c r="CQ667" i="1"/>
  <c r="CQ668" i="1"/>
  <c r="CQ669" i="1"/>
  <c r="CQ670" i="1"/>
  <c r="CQ671" i="1"/>
  <c r="CQ672" i="1"/>
  <c r="CQ673" i="1"/>
  <c r="CQ674" i="1"/>
  <c r="CQ675" i="1"/>
  <c r="CQ676" i="1"/>
  <c r="CQ677" i="1"/>
  <c r="CQ678" i="1"/>
  <c r="CQ679" i="1"/>
  <c r="CQ680" i="1"/>
  <c r="CQ681" i="1"/>
  <c r="CQ682" i="1"/>
  <c r="CQ683" i="1"/>
  <c r="CQ684" i="1"/>
  <c r="CQ685" i="1"/>
  <c r="CQ686" i="1"/>
  <c r="CQ687" i="1"/>
  <c r="CQ688" i="1"/>
  <c r="CQ689" i="1"/>
  <c r="CQ690" i="1"/>
  <c r="CQ691" i="1"/>
  <c r="CQ692" i="1"/>
  <c r="CQ693" i="1"/>
  <c r="CQ694" i="1"/>
  <c r="CQ695" i="1"/>
  <c r="CQ696" i="1"/>
  <c r="CQ697" i="1"/>
  <c r="CQ698" i="1"/>
  <c r="CQ699" i="1"/>
  <c r="CQ700" i="1"/>
  <c r="CQ701" i="1"/>
  <c r="CQ702" i="1"/>
  <c r="CQ703" i="1"/>
  <c r="CQ704" i="1"/>
  <c r="CQ705" i="1"/>
  <c r="CQ706" i="1"/>
  <c r="CQ707" i="1"/>
  <c r="CQ708" i="1"/>
  <c r="CQ709" i="1"/>
  <c r="CQ710" i="1"/>
  <c r="CQ711" i="1"/>
  <c r="CQ712" i="1"/>
  <c r="CQ713" i="1"/>
  <c r="CQ714" i="1"/>
  <c r="CQ715" i="1"/>
  <c r="CQ716" i="1"/>
  <c r="CQ717" i="1"/>
  <c r="CQ718" i="1"/>
  <c r="CQ719" i="1"/>
  <c r="CQ720" i="1"/>
  <c r="CQ721" i="1"/>
  <c r="CQ722" i="1"/>
  <c r="CQ723" i="1"/>
  <c r="CQ724" i="1"/>
  <c r="CQ725" i="1"/>
  <c r="CQ726" i="1"/>
  <c r="CQ727" i="1"/>
  <c r="CQ728" i="1"/>
  <c r="CQ729" i="1"/>
  <c r="CQ730" i="1"/>
  <c r="CQ731" i="1"/>
  <c r="CQ732" i="1"/>
  <c r="CQ733" i="1"/>
  <c r="CQ734" i="1"/>
  <c r="CQ735" i="1"/>
  <c r="CQ736" i="1"/>
  <c r="CQ737" i="1"/>
  <c r="CQ738" i="1"/>
  <c r="CQ739" i="1"/>
  <c r="CQ740" i="1"/>
  <c r="CQ741" i="1"/>
  <c r="CQ742" i="1"/>
  <c r="CQ743" i="1"/>
  <c r="CQ744" i="1"/>
  <c r="CQ745" i="1"/>
  <c r="CQ746" i="1"/>
  <c r="CQ747" i="1"/>
  <c r="CQ748" i="1"/>
  <c r="CQ749" i="1"/>
  <c r="CQ750" i="1"/>
  <c r="CQ751" i="1"/>
  <c r="CQ752" i="1"/>
  <c r="CQ753" i="1"/>
  <c r="CQ754" i="1"/>
  <c r="CQ755" i="1"/>
  <c r="CQ756" i="1"/>
  <c r="CQ757" i="1"/>
  <c r="CQ758" i="1"/>
  <c r="CQ759" i="1"/>
  <c r="CQ760" i="1"/>
  <c r="CQ761" i="1"/>
  <c r="CQ762" i="1"/>
  <c r="CQ763" i="1"/>
  <c r="CQ764" i="1"/>
  <c r="CQ765" i="1"/>
  <c r="CQ766" i="1"/>
  <c r="CQ767" i="1"/>
  <c r="CQ768" i="1"/>
  <c r="CQ769" i="1"/>
  <c r="CQ770" i="1"/>
  <c r="CQ771" i="1"/>
  <c r="CQ772" i="1"/>
  <c r="CQ773" i="1"/>
  <c r="CQ774" i="1"/>
  <c r="CQ775" i="1"/>
  <c r="CQ776" i="1"/>
  <c r="CQ777" i="1"/>
  <c r="CQ778" i="1"/>
  <c r="CQ779" i="1"/>
  <c r="CQ780" i="1"/>
  <c r="CQ781" i="1"/>
  <c r="CQ782" i="1"/>
  <c r="CQ783" i="1"/>
  <c r="CQ784" i="1"/>
  <c r="CQ785" i="1"/>
  <c r="CQ786" i="1"/>
  <c r="CQ787" i="1"/>
  <c r="CQ788" i="1"/>
  <c r="CQ789" i="1"/>
  <c r="CQ790" i="1"/>
  <c r="CQ791" i="1"/>
  <c r="CQ792" i="1"/>
  <c r="CQ793" i="1"/>
  <c r="CQ794" i="1"/>
  <c r="CQ795" i="1"/>
  <c r="CQ796" i="1"/>
  <c r="CQ797" i="1"/>
  <c r="CQ798" i="1"/>
  <c r="CQ799" i="1"/>
  <c r="CQ800" i="1"/>
  <c r="CQ801" i="1"/>
  <c r="CQ802" i="1"/>
  <c r="CQ803" i="1"/>
  <c r="CQ804" i="1"/>
  <c r="CQ805" i="1"/>
  <c r="CQ806" i="1"/>
  <c r="CQ807" i="1"/>
  <c r="CQ808" i="1"/>
  <c r="CQ809" i="1"/>
  <c r="CQ810" i="1"/>
  <c r="CQ811" i="1"/>
  <c r="CQ812" i="1"/>
  <c r="CQ813" i="1"/>
  <c r="CQ814" i="1"/>
  <c r="CQ815" i="1"/>
  <c r="CQ816" i="1"/>
  <c r="CQ817" i="1"/>
  <c r="CQ818" i="1"/>
  <c r="CQ819" i="1"/>
  <c r="CQ820" i="1"/>
  <c r="CQ821" i="1"/>
  <c r="CQ822" i="1"/>
  <c r="CQ823" i="1"/>
  <c r="CQ824" i="1"/>
  <c r="CQ825" i="1"/>
  <c r="CQ826" i="1"/>
  <c r="CQ827" i="1"/>
  <c r="CQ828" i="1"/>
  <c r="CQ829" i="1"/>
  <c r="CQ830" i="1"/>
  <c r="CQ831" i="1"/>
  <c r="CQ832" i="1"/>
  <c r="CQ833" i="1"/>
  <c r="CQ834" i="1"/>
  <c r="CQ835" i="1"/>
  <c r="CQ836" i="1"/>
  <c r="CQ837" i="1"/>
  <c r="CQ838" i="1"/>
  <c r="CQ839" i="1"/>
  <c r="CQ840" i="1"/>
  <c r="CQ841" i="1"/>
  <c r="CQ842" i="1"/>
  <c r="CQ843" i="1"/>
  <c r="CQ844" i="1"/>
  <c r="CQ845" i="1"/>
  <c r="CQ846" i="1"/>
  <c r="CQ847" i="1"/>
  <c r="CQ848" i="1"/>
  <c r="CQ849" i="1"/>
  <c r="CQ850" i="1"/>
  <c r="CQ851" i="1"/>
  <c r="CQ852" i="1"/>
  <c r="CQ853" i="1"/>
  <c r="CQ854" i="1"/>
  <c r="CQ855" i="1"/>
  <c r="CQ856" i="1"/>
  <c r="CQ857" i="1"/>
  <c r="CQ858" i="1"/>
  <c r="CQ859" i="1"/>
  <c r="CQ860" i="1"/>
  <c r="CQ861" i="1"/>
  <c r="CQ862" i="1"/>
  <c r="CQ863" i="1"/>
  <c r="CQ864" i="1"/>
  <c r="CQ865" i="1"/>
  <c r="CQ866" i="1"/>
  <c r="CQ867" i="1"/>
  <c r="CQ868" i="1"/>
  <c r="CQ869" i="1"/>
  <c r="CQ870" i="1"/>
  <c r="CQ871" i="1"/>
  <c r="CQ872" i="1"/>
  <c r="CQ873" i="1"/>
  <c r="CQ874" i="1"/>
  <c r="CQ875" i="1"/>
  <c r="CQ876" i="1"/>
  <c r="CQ877" i="1"/>
  <c r="CQ878" i="1"/>
  <c r="CQ879" i="1"/>
  <c r="CQ880" i="1"/>
  <c r="CQ881" i="1"/>
  <c r="CQ882" i="1"/>
  <c r="CQ883" i="1"/>
  <c r="CQ884" i="1"/>
  <c r="CQ885" i="1"/>
  <c r="CQ886" i="1"/>
  <c r="CQ887" i="1"/>
  <c r="CQ888" i="1"/>
  <c r="CQ889" i="1"/>
  <c r="CQ890" i="1"/>
  <c r="CQ891" i="1"/>
  <c r="CQ892" i="1"/>
  <c r="CQ893" i="1"/>
  <c r="CQ894" i="1"/>
  <c r="CQ895" i="1"/>
  <c r="CQ896" i="1"/>
  <c r="CQ897" i="1"/>
  <c r="CQ898" i="1"/>
  <c r="CQ899" i="1"/>
  <c r="CQ900" i="1"/>
  <c r="CQ901" i="1"/>
  <c r="CQ902" i="1"/>
  <c r="CQ903" i="1"/>
  <c r="CQ904" i="1"/>
  <c r="CQ905" i="1"/>
  <c r="CQ906" i="1"/>
  <c r="CQ907" i="1"/>
  <c r="CQ908" i="1"/>
  <c r="CQ909" i="1"/>
  <c r="CQ910" i="1"/>
  <c r="CQ911" i="1"/>
  <c r="CQ912" i="1"/>
  <c r="CQ913" i="1"/>
  <c r="CQ914" i="1"/>
  <c r="CQ915" i="1"/>
  <c r="CQ916" i="1"/>
  <c r="CQ917" i="1"/>
  <c r="CQ918" i="1"/>
  <c r="CQ919" i="1"/>
  <c r="CQ920" i="1"/>
  <c r="CQ921" i="1"/>
  <c r="CQ922" i="1"/>
  <c r="CQ923" i="1"/>
  <c r="CQ924" i="1"/>
  <c r="CQ925" i="1"/>
  <c r="CQ926" i="1"/>
  <c r="CQ927" i="1"/>
  <c r="CQ928" i="1"/>
  <c r="CQ929" i="1"/>
  <c r="CQ930" i="1"/>
  <c r="CQ931" i="1"/>
  <c r="CQ932" i="1"/>
  <c r="CQ933" i="1"/>
  <c r="CQ934" i="1"/>
  <c r="CQ935" i="1"/>
  <c r="CQ936" i="1"/>
  <c r="CQ937" i="1"/>
  <c r="CQ938" i="1"/>
  <c r="CQ939" i="1"/>
  <c r="CQ940" i="1"/>
  <c r="CQ941" i="1"/>
  <c r="CQ942" i="1"/>
  <c r="CQ943" i="1"/>
  <c r="CQ944" i="1"/>
  <c r="CQ945" i="1"/>
  <c r="CQ946" i="1"/>
  <c r="CQ947" i="1"/>
  <c r="CQ948" i="1"/>
  <c r="CQ949" i="1"/>
  <c r="CQ950" i="1"/>
  <c r="CQ951" i="1"/>
  <c r="CQ952" i="1"/>
  <c r="CQ953" i="1"/>
  <c r="CQ954" i="1"/>
  <c r="CQ955" i="1"/>
  <c r="CQ956" i="1"/>
  <c r="CQ957" i="1"/>
  <c r="CQ958" i="1"/>
  <c r="CQ959" i="1"/>
  <c r="CQ960" i="1"/>
  <c r="CQ961" i="1"/>
  <c r="CQ962" i="1"/>
  <c r="CQ963" i="1"/>
  <c r="CQ964" i="1"/>
  <c r="CQ965" i="1"/>
  <c r="CQ966" i="1"/>
  <c r="CQ967" i="1"/>
  <c r="CQ968" i="1"/>
  <c r="CQ969" i="1"/>
  <c r="CQ970" i="1"/>
  <c r="CQ971" i="1"/>
  <c r="CQ972" i="1"/>
  <c r="CQ973" i="1"/>
  <c r="CQ974" i="1"/>
  <c r="CQ975" i="1"/>
  <c r="CQ976" i="1"/>
  <c r="CQ977" i="1"/>
  <c r="CQ978" i="1"/>
  <c r="CQ979" i="1"/>
  <c r="CQ980" i="1"/>
  <c r="CQ981" i="1"/>
  <c r="CQ982" i="1"/>
  <c r="CQ983" i="1"/>
  <c r="CQ984" i="1"/>
  <c r="CQ985" i="1"/>
  <c r="CQ986" i="1"/>
  <c r="CQ987" i="1"/>
  <c r="CQ988" i="1"/>
  <c r="CQ989" i="1"/>
  <c r="CQ990" i="1"/>
  <c r="CQ991" i="1"/>
  <c r="CQ992" i="1"/>
  <c r="CQ993" i="1"/>
  <c r="CQ994" i="1"/>
  <c r="CQ995" i="1"/>
  <c r="CQ996" i="1"/>
  <c r="CQ997" i="1"/>
  <c r="CQ998" i="1"/>
  <c r="CQ999" i="1"/>
  <c r="CQ1000" i="1"/>
  <c r="CQ1001" i="1"/>
  <c r="CQ1002" i="1"/>
  <c r="CQ1003" i="1"/>
  <c r="CQ1004" i="1"/>
  <c r="CQ1005" i="1"/>
  <c r="CP6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39" i="1"/>
  <c r="CP140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8" i="1"/>
  <c r="CP169" i="1"/>
  <c r="CP170" i="1"/>
  <c r="CP171" i="1"/>
  <c r="CP172" i="1"/>
  <c r="CP173" i="1"/>
  <c r="CP174" i="1"/>
  <c r="CP175" i="1"/>
  <c r="CP176" i="1"/>
  <c r="CP177" i="1"/>
  <c r="CP178" i="1"/>
  <c r="CP179" i="1"/>
  <c r="CP180" i="1"/>
  <c r="CP181" i="1"/>
  <c r="CP182" i="1"/>
  <c r="CP183" i="1"/>
  <c r="CP184" i="1"/>
  <c r="CP185" i="1"/>
  <c r="CP186" i="1"/>
  <c r="CP187" i="1"/>
  <c r="CP188" i="1"/>
  <c r="CP189" i="1"/>
  <c r="CP190" i="1"/>
  <c r="CP191" i="1"/>
  <c r="CP192" i="1"/>
  <c r="CP193" i="1"/>
  <c r="CP194" i="1"/>
  <c r="CP195" i="1"/>
  <c r="CP196" i="1"/>
  <c r="CP197" i="1"/>
  <c r="CP198" i="1"/>
  <c r="CP199" i="1"/>
  <c r="CP200" i="1"/>
  <c r="CP201" i="1"/>
  <c r="CP202" i="1"/>
  <c r="CP203" i="1"/>
  <c r="CP204" i="1"/>
  <c r="CP205" i="1"/>
  <c r="CP206" i="1"/>
  <c r="CP207" i="1"/>
  <c r="CP208" i="1"/>
  <c r="CP209" i="1"/>
  <c r="CP210" i="1"/>
  <c r="CP211" i="1"/>
  <c r="CP212" i="1"/>
  <c r="CP213" i="1"/>
  <c r="CP214" i="1"/>
  <c r="CP215" i="1"/>
  <c r="CP216" i="1"/>
  <c r="CP217" i="1"/>
  <c r="CP218" i="1"/>
  <c r="CP219" i="1"/>
  <c r="CP220" i="1"/>
  <c r="CP221" i="1"/>
  <c r="CP222" i="1"/>
  <c r="CP223" i="1"/>
  <c r="CP224" i="1"/>
  <c r="CP225" i="1"/>
  <c r="CP226" i="1"/>
  <c r="CP227" i="1"/>
  <c r="CP228" i="1"/>
  <c r="CP229" i="1"/>
  <c r="CP230" i="1"/>
  <c r="CP231" i="1"/>
  <c r="CP232" i="1"/>
  <c r="CP233" i="1"/>
  <c r="CP234" i="1"/>
  <c r="CP235" i="1"/>
  <c r="CP236" i="1"/>
  <c r="CP237" i="1"/>
  <c r="CP238" i="1"/>
  <c r="CP239" i="1"/>
  <c r="CP240" i="1"/>
  <c r="CP241" i="1"/>
  <c r="CP242" i="1"/>
  <c r="CP243" i="1"/>
  <c r="CP244" i="1"/>
  <c r="CP245" i="1"/>
  <c r="CP246" i="1"/>
  <c r="CP247" i="1"/>
  <c r="CP248" i="1"/>
  <c r="CP249" i="1"/>
  <c r="CP250" i="1"/>
  <c r="CP251" i="1"/>
  <c r="CP252" i="1"/>
  <c r="CP253" i="1"/>
  <c r="CP254" i="1"/>
  <c r="CP255" i="1"/>
  <c r="CP256" i="1"/>
  <c r="CP257" i="1"/>
  <c r="CP258" i="1"/>
  <c r="CP259" i="1"/>
  <c r="CP260" i="1"/>
  <c r="CP261" i="1"/>
  <c r="CP262" i="1"/>
  <c r="CP263" i="1"/>
  <c r="CP264" i="1"/>
  <c r="CP265" i="1"/>
  <c r="CP266" i="1"/>
  <c r="CP267" i="1"/>
  <c r="CP268" i="1"/>
  <c r="CP269" i="1"/>
  <c r="CP270" i="1"/>
  <c r="CP271" i="1"/>
  <c r="CP272" i="1"/>
  <c r="CP273" i="1"/>
  <c r="CP274" i="1"/>
  <c r="CP275" i="1"/>
  <c r="CP276" i="1"/>
  <c r="CP277" i="1"/>
  <c r="CP278" i="1"/>
  <c r="CP279" i="1"/>
  <c r="CP280" i="1"/>
  <c r="CP281" i="1"/>
  <c r="CP282" i="1"/>
  <c r="CP283" i="1"/>
  <c r="CP284" i="1"/>
  <c r="CP285" i="1"/>
  <c r="CP286" i="1"/>
  <c r="CP287" i="1"/>
  <c r="CP288" i="1"/>
  <c r="CP289" i="1"/>
  <c r="CP290" i="1"/>
  <c r="CP291" i="1"/>
  <c r="CP292" i="1"/>
  <c r="CP293" i="1"/>
  <c r="CP294" i="1"/>
  <c r="CP295" i="1"/>
  <c r="CP296" i="1"/>
  <c r="CP297" i="1"/>
  <c r="CP298" i="1"/>
  <c r="CP299" i="1"/>
  <c r="CP300" i="1"/>
  <c r="CP301" i="1"/>
  <c r="CP302" i="1"/>
  <c r="CP303" i="1"/>
  <c r="CP304" i="1"/>
  <c r="CP305" i="1"/>
  <c r="CP306" i="1"/>
  <c r="CP307" i="1"/>
  <c r="CP308" i="1"/>
  <c r="CP309" i="1"/>
  <c r="CP310" i="1"/>
  <c r="CP311" i="1"/>
  <c r="CP312" i="1"/>
  <c r="CP313" i="1"/>
  <c r="CP314" i="1"/>
  <c r="CP315" i="1"/>
  <c r="CP316" i="1"/>
  <c r="CP317" i="1"/>
  <c r="CP318" i="1"/>
  <c r="CP319" i="1"/>
  <c r="CP320" i="1"/>
  <c r="CP321" i="1"/>
  <c r="CP322" i="1"/>
  <c r="CP323" i="1"/>
  <c r="CP324" i="1"/>
  <c r="CP325" i="1"/>
  <c r="CP326" i="1"/>
  <c r="CP327" i="1"/>
  <c r="CP328" i="1"/>
  <c r="CP329" i="1"/>
  <c r="CP330" i="1"/>
  <c r="CP331" i="1"/>
  <c r="CP332" i="1"/>
  <c r="CP333" i="1"/>
  <c r="CP334" i="1"/>
  <c r="CP335" i="1"/>
  <c r="CP336" i="1"/>
  <c r="CP337" i="1"/>
  <c r="CP338" i="1"/>
  <c r="CP339" i="1"/>
  <c r="CP340" i="1"/>
  <c r="CP341" i="1"/>
  <c r="CP342" i="1"/>
  <c r="CP343" i="1"/>
  <c r="CP344" i="1"/>
  <c r="CP345" i="1"/>
  <c r="CP346" i="1"/>
  <c r="CP347" i="1"/>
  <c r="CP348" i="1"/>
  <c r="CP349" i="1"/>
  <c r="CP350" i="1"/>
  <c r="CP351" i="1"/>
  <c r="CP352" i="1"/>
  <c r="CP353" i="1"/>
  <c r="CP354" i="1"/>
  <c r="CP355" i="1"/>
  <c r="CP356" i="1"/>
  <c r="CP357" i="1"/>
  <c r="CP358" i="1"/>
  <c r="CP359" i="1"/>
  <c r="CP360" i="1"/>
  <c r="CP361" i="1"/>
  <c r="CP362" i="1"/>
  <c r="CP363" i="1"/>
  <c r="CP364" i="1"/>
  <c r="CP365" i="1"/>
  <c r="CP366" i="1"/>
  <c r="CP367" i="1"/>
  <c r="CP368" i="1"/>
  <c r="CP369" i="1"/>
  <c r="CP370" i="1"/>
  <c r="CP371" i="1"/>
  <c r="CP372" i="1"/>
  <c r="CP373" i="1"/>
  <c r="CP374" i="1"/>
  <c r="CP375" i="1"/>
  <c r="CP376" i="1"/>
  <c r="CP377" i="1"/>
  <c r="CP378" i="1"/>
  <c r="CP379" i="1"/>
  <c r="CP380" i="1"/>
  <c r="CP381" i="1"/>
  <c r="CP382" i="1"/>
  <c r="CP383" i="1"/>
  <c r="CP384" i="1"/>
  <c r="CP385" i="1"/>
  <c r="CP386" i="1"/>
  <c r="CP387" i="1"/>
  <c r="CP388" i="1"/>
  <c r="CP389" i="1"/>
  <c r="CP390" i="1"/>
  <c r="CP391" i="1"/>
  <c r="CP392" i="1"/>
  <c r="CP393" i="1"/>
  <c r="CP394" i="1"/>
  <c r="CP395" i="1"/>
  <c r="CP396" i="1"/>
  <c r="CP397" i="1"/>
  <c r="CP398" i="1"/>
  <c r="CP399" i="1"/>
  <c r="CP400" i="1"/>
  <c r="CP401" i="1"/>
  <c r="CP402" i="1"/>
  <c r="CP403" i="1"/>
  <c r="CP404" i="1"/>
  <c r="CP405" i="1"/>
  <c r="CP406" i="1"/>
  <c r="CP407" i="1"/>
  <c r="CP408" i="1"/>
  <c r="CP409" i="1"/>
  <c r="CP410" i="1"/>
  <c r="CP411" i="1"/>
  <c r="CP412" i="1"/>
  <c r="CP413" i="1"/>
  <c r="CP414" i="1"/>
  <c r="CP415" i="1"/>
  <c r="CP416" i="1"/>
  <c r="CP417" i="1"/>
  <c r="CP418" i="1"/>
  <c r="CP419" i="1"/>
  <c r="CP420" i="1"/>
  <c r="CP421" i="1"/>
  <c r="CP422" i="1"/>
  <c r="CP423" i="1"/>
  <c r="CP424" i="1"/>
  <c r="CP425" i="1"/>
  <c r="CP426" i="1"/>
  <c r="CP427" i="1"/>
  <c r="CP428" i="1"/>
  <c r="CP429" i="1"/>
  <c r="CP430" i="1"/>
  <c r="CP431" i="1"/>
  <c r="CP432" i="1"/>
  <c r="CP433" i="1"/>
  <c r="CP434" i="1"/>
  <c r="CP435" i="1"/>
  <c r="CP436" i="1"/>
  <c r="CP437" i="1"/>
  <c r="CP438" i="1"/>
  <c r="CP439" i="1"/>
  <c r="CP440" i="1"/>
  <c r="CP441" i="1"/>
  <c r="CP442" i="1"/>
  <c r="CP443" i="1"/>
  <c r="CP444" i="1"/>
  <c r="CP445" i="1"/>
  <c r="CP446" i="1"/>
  <c r="CP447" i="1"/>
  <c r="CP448" i="1"/>
  <c r="CP449" i="1"/>
  <c r="CP450" i="1"/>
  <c r="CP451" i="1"/>
  <c r="CP452" i="1"/>
  <c r="CP453" i="1"/>
  <c r="CP454" i="1"/>
  <c r="CP455" i="1"/>
  <c r="CP456" i="1"/>
  <c r="CP457" i="1"/>
  <c r="CP458" i="1"/>
  <c r="CP459" i="1"/>
  <c r="CP460" i="1"/>
  <c r="CP461" i="1"/>
  <c r="CP462" i="1"/>
  <c r="CP463" i="1"/>
  <c r="CP464" i="1"/>
  <c r="CP465" i="1"/>
  <c r="CP466" i="1"/>
  <c r="CP467" i="1"/>
  <c r="CP468" i="1"/>
  <c r="CP469" i="1"/>
  <c r="CP470" i="1"/>
  <c r="CP471" i="1"/>
  <c r="CP472" i="1"/>
  <c r="CP473" i="1"/>
  <c r="CP474" i="1"/>
  <c r="CP475" i="1"/>
  <c r="CP476" i="1"/>
  <c r="CP477" i="1"/>
  <c r="CP478" i="1"/>
  <c r="CP479" i="1"/>
  <c r="CP480" i="1"/>
  <c r="CP481" i="1"/>
  <c r="CP482" i="1"/>
  <c r="CP483" i="1"/>
  <c r="CP484" i="1"/>
  <c r="CP485" i="1"/>
  <c r="CP486" i="1"/>
  <c r="CP487" i="1"/>
  <c r="CP488" i="1"/>
  <c r="CP489" i="1"/>
  <c r="CP490" i="1"/>
  <c r="CP491" i="1"/>
  <c r="CP492" i="1"/>
  <c r="CP493" i="1"/>
  <c r="CP494" i="1"/>
  <c r="CP495" i="1"/>
  <c r="CP496" i="1"/>
  <c r="CP497" i="1"/>
  <c r="CP498" i="1"/>
  <c r="CP499" i="1"/>
  <c r="CP500" i="1"/>
  <c r="CP501" i="1"/>
  <c r="CP502" i="1"/>
  <c r="CP503" i="1"/>
  <c r="CP504" i="1"/>
  <c r="CP505" i="1"/>
  <c r="CP506" i="1"/>
  <c r="CP507" i="1"/>
  <c r="CP508" i="1"/>
  <c r="CP509" i="1"/>
  <c r="CP510" i="1"/>
  <c r="CP511" i="1"/>
  <c r="CP512" i="1"/>
  <c r="CP513" i="1"/>
  <c r="CP514" i="1"/>
  <c r="CP515" i="1"/>
  <c r="CP516" i="1"/>
  <c r="CP517" i="1"/>
  <c r="CP518" i="1"/>
  <c r="CP519" i="1"/>
  <c r="CP520" i="1"/>
  <c r="CP521" i="1"/>
  <c r="CP522" i="1"/>
  <c r="CP523" i="1"/>
  <c r="CP524" i="1"/>
  <c r="CP525" i="1"/>
  <c r="CP526" i="1"/>
  <c r="CP527" i="1"/>
  <c r="CP528" i="1"/>
  <c r="CP529" i="1"/>
  <c r="CP530" i="1"/>
  <c r="CP531" i="1"/>
  <c r="CP532" i="1"/>
  <c r="CP533" i="1"/>
  <c r="CP534" i="1"/>
  <c r="CP535" i="1"/>
  <c r="CP536" i="1"/>
  <c r="CP537" i="1"/>
  <c r="CP538" i="1"/>
  <c r="CP539" i="1"/>
  <c r="CP540" i="1"/>
  <c r="CP541" i="1"/>
  <c r="CP542" i="1"/>
  <c r="CP543" i="1"/>
  <c r="CP544" i="1"/>
  <c r="CP545" i="1"/>
  <c r="CP546" i="1"/>
  <c r="CP547" i="1"/>
  <c r="CP548" i="1"/>
  <c r="CP549" i="1"/>
  <c r="CP550" i="1"/>
  <c r="CP551" i="1"/>
  <c r="CP552" i="1"/>
  <c r="CP553" i="1"/>
  <c r="CP554" i="1"/>
  <c r="CP555" i="1"/>
  <c r="CP556" i="1"/>
  <c r="CP557" i="1"/>
  <c r="CP558" i="1"/>
  <c r="CP559" i="1"/>
  <c r="CP560" i="1"/>
  <c r="CP561" i="1"/>
  <c r="CP562" i="1"/>
  <c r="CP563" i="1"/>
  <c r="CP564" i="1"/>
  <c r="CP565" i="1"/>
  <c r="CP566" i="1"/>
  <c r="CP567" i="1"/>
  <c r="CP568" i="1"/>
  <c r="CP569" i="1"/>
  <c r="CP570" i="1"/>
  <c r="CP571" i="1"/>
  <c r="CP572" i="1"/>
  <c r="CP573" i="1"/>
  <c r="CP574" i="1"/>
  <c r="CP575" i="1"/>
  <c r="CP576" i="1"/>
  <c r="CP577" i="1"/>
  <c r="CP578" i="1"/>
  <c r="CP579" i="1"/>
  <c r="CP580" i="1"/>
  <c r="CP581" i="1"/>
  <c r="CP582" i="1"/>
  <c r="CP583" i="1"/>
  <c r="CP584" i="1"/>
  <c r="CP585" i="1"/>
  <c r="CP586" i="1"/>
  <c r="CP587" i="1"/>
  <c r="CP588" i="1"/>
  <c r="CP589" i="1"/>
  <c r="CP590" i="1"/>
  <c r="CP591" i="1"/>
  <c r="CP592" i="1"/>
  <c r="CP593" i="1"/>
  <c r="CP594" i="1"/>
  <c r="CP595" i="1"/>
  <c r="CP596" i="1"/>
  <c r="CP597" i="1"/>
  <c r="CP598" i="1"/>
  <c r="CP599" i="1"/>
  <c r="CP600" i="1"/>
  <c r="CP601" i="1"/>
  <c r="CP602" i="1"/>
  <c r="CP603" i="1"/>
  <c r="CP604" i="1"/>
  <c r="CP605" i="1"/>
  <c r="CP606" i="1"/>
  <c r="CP607" i="1"/>
  <c r="CP608" i="1"/>
  <c r="CP609" i="1"/>
  <c r="CP610" i="1"/>
  <c r="CP611" i="1"/>
  <c r="CP612" i="1"/>
  <c r="CP613" i="1"/>
  <c r="CP614" i="1"/>
  <c r="CP615" i="1"/>
  <c r="CP616" i="1"/>
  <c r="CP617" i="1"/>
  <c r="CP618" i="1"/>
  <c r="CP619" i="1"/>
  <c r="CP620" i="1"/>
  <c r="CP621" i="1"/>
  <c r="CP622" i="1"/>
  <c r="CP623" i="1"/>
  <c r="CP624" i="1"/>
  <c r="CP625" i="1"/>
  <c r="CP626" i="1"/>
  <c r="CP627" i="1"/>
  <c r="CP628" i="1"/>
  <c r="CP629" i="1"/>
  <c r="CP630" i="1"/>
  <c r="CP631" i="1"/>
  <c r="CP632" i="1"/>
  <c r="CP633" i="1"/>
  <c r="CP634" i="1"/>
  <c r="CP635" i="1"/>
  <c r="CP636" i="1"/>
  <c r="CP637" i="1"/>
  <c r="CP638" i="1"/>
  <c r="CP639" i="1"/>
  <c r="CP640" i="1"/>
  <c r="CP641" i="1"/>
  <c r="CP642" i="1"/>
  <c r="CP643" i="1"/>
  <c r="CP644" i="1"/>
  <c r="CP645" i="1"/>
  <c r="CP646" i="1"/>
  <c r="CP647" i="1"/>
  <c r="CP648" i="1"/>
  <c r="CP649" i="1"/>
  <c r="CP650" i="1"/>
  <c r="CP651" i="1"/>
  <c r="CP652" i="1"/>
  <c r="CP653" i="1"/>
  <c r="CP654" i="1"/>
  <c r="CP655" i="1"/>
  <c r="CP656" i="1"/>
  <c r="CP657" i="1"/>
  <c r="CP658" i="1"/>
  <c r="CP659" i="1"/>
  <c r="CP660" i="1"/>
  <c r="CP661" i="1"/>
  <c r="CP662" i="1"/>
  <c r="CP663" i="1"/>
  <c r="CP664" i="1"/>
  <c r="CP665" i="1"/>
  <c r="CP666" i="1"/>
  <c r="CP667" i="1"/>
  <c r="CP668" i="1"/>
  <c r="CP669" i="1"/>
  <c r="CP670" i="1"/>
  <c r="CP671" i="1"/>
  <c r="CP672" i="1"/>
  <c r="CP673" i="1"/>
  <c r="CP674" i="1"/>
  <c r="CP675" i="1"/>
  <c r="CP676" i="1"/>
  <c r="CP677" i="1"/>
  <c r="CP678" i="1"/>
  <c r="CP679" i="1"/>
  <c r="CP680" i="1"/>
  <c r="CP681" i="1"/>
  <c r="CP682" i="1"/>
  <c r="CP683" i="1"/>
  <c r="CP684" i="1"/>
  <c r="CP685" i="1"/>
  <c r="CP686" i="1"/>
  <c r="CP687" i="1"/>
  <c r="CP688" i="1"/>
  <c r="CP689" i="1"/>
  <c r="CP690" i="1"/>
  <c r="CP691" i="1"/>
  <c r="CP692" i="1"/>
  <c r="CP693" i="1"/>
  <c r="CP694" i="1"/>
  <c r="CP695" i="1"/>
  <c r="CP696" i="1"/>
  <c r="CP697" i="1"/>
  <c r="CP698" i="1"/>
  <c r="CP699" i="1"/>
  <c r="CP700" i="1"/>
  <c r="CP701" i="1"/>
  <c r="CP702" i="1"/>
  <c r="CP703" i="1"/>
  <c r="CP704" i="1"/>
  <c r="CP705" i="1"/>
  <c r="CP706" i="1"/>
  <c r="CP707" i="1"/>
  <c r="CP708" i="1"/>
  <c r="CP709" i="1"/>
  <c r="CP710" i="1"/>
  <c r="CP711" i="1"/>
  <c r="CP712" i="1"/>
  <c r="CP713" i="1"/>
  <c r="CP714" i="1"/>
  <c r="CP715" i="1"/>
  <c r="CP716" i="1"/>
  <c r="CP717" i="1"/>
  <c r="CP718" i="1"/>
  <c r="CP719" i="1"/>
  <c r="CP720" i="1"/>
  <c r="CP721" i="1"/>
  <c r="CP722" i="1"/>
  <c r="CP723" i="1"/>
  <c r="CP724" i="1"/>
  <c r="CP725" i="1"/>
  <c r="CP726" i="1"/>
  <c r="CP727" i="1"/>
  <c r="CP728" i="1"/>
  <c r="CP729" i="1"/>
  <c r="CP730" i="1"/>
  <c r="CP731" i="1"/>
  <c r="CP732" i="1"/>
  <c r="CP733" i="1"/>
  <c r="CP734" i="1"/>
  <c r="CP735" i="1"/>
  <c r="CP736" i="1"/>
  <c r="CP737" i="1"/>
  <c r="CP738" i="1"/>
  <c r="CP739" i="1"/>
  <c r="CP740" i="1"/>
  <c r="CP741" i="1"/>
  <c r="CP742" i="1"/>
  <c r="CP743" i="1"/>
  <c r="CP744" i="1"/>
  <c r="CP745" i="1"/>
  <c r="CP746" i="1"/>
  <c r="CP747" i="1"/>
  <c r="CP748" i="1"/>
  <c r="CP749" i="1"/>
  <c r="CP750" i="1"/>
  <c r="CP751" i="1"/>
  <c r="CP752" i="1"/>
  <c r="CP753" i="1"/>
  <c r="CP754" i="1"/>
  <c r="CP755" i="1"/>
  <c r="CP756" i="1"/>
  <c r="CP757" i="1"/>
  <c r="CP758" i="1"/>
  <c r="CP759" i="1"/>
  <c r="CP760" i="1"/>
  <c r="CP761" i="1"/>
  <c r="CP762" i="1"/>
  <c r="CP763" i="1"/>
  <c r="CP764" i="1"/>
  <c r="CP765" i="1"/>
  <c r="CP766" i="1"/>
  <c r="CP767" i="1"/>
  <c r="CP768" i="1"/>
  <c r="CP769" i="1"/>
  <c r="CP770" i="1"/>
  <c r="CP771" i="1"/>
  <c r="CP772" i="1"/>
  <c r="CP773" i="1"/>
  <c r="CP774" i="1"/>
  <c r="CP775" i="1"/>
  <c r="CP776" i="1"/>
  <c r="CP777" i="1"/>
  <c r="CP778" i="1"/>
  <c r="CP779" i="1"/>
  <c r="CP780" i="1"/>
  <c r="CP781" i="1"/>
  <c r="CP782" i="1"/>
  <c r="CP783" i="1"/>
  <c r="CP784" i="1"/>
  <c r="CP785" i="1"/>
  <c r="CP786" i="1"/>
  <c r="CP787" i="1"/>
  <c r="CP788" i="1"/>
  <c r="CP789" i="1"/>
  <c r="CP790" i="1"/>
  <c r="CP791" i="1"/>
  <c r="CP792" i="1"/>
  <c r="CP793" i="1"/>
  <c r="CP794" i="1"/>
  <c r="CP795" i="1"/>
  <c r="CP796" i="1"/>
  <c r="CP797" i="1"/>
  <c r="CP798" i="1"/>
  <c r="CP799" i="1"/>
  <c r="CP800" i="1"/>
  <c r="CP801" i="1"/>
  <c r="CP802" i="1"/>
  <c r="CP803" i="1"/>
  <c r="CP804" i="1"/>
  <c r="CP805" i="1"/>
  <c r="CP806" i="1"/>
  <c r="CP807" i="1"/>
  <c r="CP808" i="1"/>
  <c r="CP809" i="1"/>
  <c r="CP810" i="1"/>
  <c r="CP811" i="1"/>
  <c r="CP812" i="1"/>
  <c r="CP813" i="1"/>
  <c r="CP814" i="1"/>
  <c r="CP815" i="1"/>
  <c r="CP816" i="1"/>
  <c r="CP817" i="1"/>
  <c r="CP818" i="1"/>
  <c r="CP819" i="1"/>
  <c r="CP820" i="1"/>
  <c r="CP821" i="1"/>
  <c r="CP822" i="1"/>
  <c r="CP823" i="1"/>
  <c r="CP824" i="1"/>
  <c r="CP825" i="1"/>
  <c r="CP826" i="1"/>
  <c r="CP827" i="1"/>
  <c r="CP828" i="1"/>
  <c r="CP829" i="1"/>
  <c r="CP830" i="1"/>
  <c r="CP831" i="1"/>
  <c r="CP832" i="1"/>
  <c r="CP833" i="1"/>
  <c r="CP834" i="1"/>
  <c r="CP835" i="1"/>
  <c r="CP836" i="1"/>
  <c r="CP837" i="1"/>
  <c r="CP838" i="1"/>
  <c r="CP839" i="1"/>
  <c r="CP840" i="1"/>
  <c r="CP841" i="1"/>
  <c r="CP842" i="1"/>
  <c r="CP843" i="1"/>
  <c r="CP844" i="1"/>
  <c r="CP845" i="1"/>
  <c r="CP846" i="1"/>
  <c r="CP847" i="1"/>
  <c r="CP848" i="1"/>
  <c r="CP849" i="1"/>
  <c r="CP850" i="1"/>
  <c r="CP851" i="1"/>
  <c r="CP852" i="1"/>
  <c r="CP853" i="1"/>
  <c r="CP854" i="1"/>
  <c r="CP855" i="1"/>
  <c r="CP856" i="1"/>
  <c r="CP857" i="1"/>
  <c r="CP858" i="1"/>
  <c r="CP859" i="1"/>
  <c r="CP860" i="1"/>
  <c r="CP861" i="1"/>
  <c r="CP862" i="1"/>
  <c r="CP863" i="1"/>
  <c r="CP864" i="1"/>
  <c r="CP865" i="1"/>
  <c r="CP866" i="1"/>
  <c r="CP867" i="1"/>
  <c r="CP868" i="1"/>
  <c r="CP869" i="1"/>
  <c r="CP870" i="1"/>
  <c r="CP871" i="1"/>
  <c r="CP872" i="1"/>
  <c r="CP873" i="1"/>
  <c r="CP874" i="1"/>
  <c r="CP875" i="1"/>
  <c r="CP876" i="1"/>
  <c r="CP877" i="1"/>
  <c r="CP878" i="1"/>
  <c r="CP879" i="1"/>
  <c r="CP880" i="1"/>
  <c r="CP881" i="1"/>
  <c r="CP882" i="1"/>
  <c r="CP883" i="1"/>
  <c r="CP884" i="1"/>
  <c r="CP885" i="1"/>
  <c r="CP886" i="1"/>
  <c r="CP887" i="1"/>
  <c r="CP888" i="1"/>
  <c r="CP889" i="1"/>
  <c r="CP890" i="1"/>
  <c r="CP891" i="1"/>
  <c r="CP892" i="1"/>
  <c r="CP893" i="1"/>
  <c r="CP894" i="1"/>
  <c r="CP895" i="1"/>
  <c r="CP896" i="1"/>
  <c r="CP897" i="1"/>
  <c r="CP898" i="1"/>
  <c r="CP899" i="1"/>
  <c r="CP900" i="1"/>
  <c r="CP901" i="1"/>
  <c r="CP902" i="1"/>
  <c r="CP903" i="1"/>
  <c r="CP904" i="1"/>
  <c r="CP905" i="1"/>
  <c r="CP906" i="1"/>
  <c r="CP907" i="1"/>
  <c r="CP908" i="1"/>
  <c r="CP909" i="1"/>
  <c r="CP910" i="1"/>
  <c r="CP911" i="1"/>
  <c r="CP912" i="1"/>
  <c r="CP913" i="1"/>
  <c r="CP914" i="1"/>
  <c r="CP915" i="1"/>
  <c r="CP916" i="1"/>
  <c r="CP917" i="1"/>
  <c r="CP918" i="1"/>
  <c r="CP919" i="1"/>
  <c r="CP920" i="1"/>
  <c r="CP921" i="1"/>
  <c r="CP922" i="1"/>
  <c r="CP923" i="1"/>
  <c r="CP924" i="1"/>
  <c r="CP925" i="1"/>
  <c r="CP926" i="1"/>
  <c r="CP927" i="1"/>
  <c r="CP928" i="1"/>
  <c r="CP929" i="1"/>
  <c r="CP930" i="1"/>
  <c r="CP931" i="1"/>
  <c r="CP932" i="1"/>
  <c r="CP933" i="1"/>
  <c r="CP934" i="1"/>
  <c r="CP935" i="1"/>
  <c r="CP936" i="1"/>
  <c r="CP937" i="1"/>
  <c r="CP938" i="1"/>
  <c r="CP939" i="1"/>
  <c r="CP940" i="1"/>
  <c r="CP941" i="1"/>
  <c r="CP942" i="1"/>
  <c r="CP943" i="1"/>
  <c r="CP944" i="1"/>
  <c r="CP945" i="1"/>
  <c r="CP946" i="1"/>
  <c r="CP947" i="1"/>
  <c r="CP948" i="1"/>
  <c r="CP949" i="1"/>
  <c r="CP950" i="1"/>
  <c r="CP951" i="1"/>
  <c r="CP952" i="1"/>
  <c r="CP953" i="1"/>
  <c r="CP954" i="1"/>
  <c r="CP955" i="1"/>
  <c r="CP956" i="1"/>
  <c r="CP957" i="1"/>
  <c r="CP958" i="1"/>
  <c r="CP959" i="1"/>
  <c r="CP960" i="1"/>
  <c r="CP961" i="1"/>
  <c r="CP962" i="1"/>
  <c r="CP963" i="1"/>
  <c r="CP964" i="1"/>
  <c r="CP965" i="1"/>
  <c r="CP966" i="1"/>
  <c r="CP967" i="1"/>
  <c r="CP968" i="1"/>
  <c r="CP969" i="1"/>
  <c r="CP970" i="1"/>
  <c r="CP971" i="1"/>
  <c r="CP972" i="1"/>
  <c r="CP973" i="1"/>
  <c r="CP974" i="1"/>
  <c r="CP975" i="1"/>
  <c r="CP976" i="1"/>
  <c r="CP977" i="1"/>
  <c r="CP978" i="1"/>
  <c r="CP979" i="1"/>
  <c r="CP980" i="1"/>
  <c r="CP981" i="1"/>
  <c r="CP982" i="1"/>
  <c r="CP983" i="1"/>
  <c r="CP984" i="1"/>
  <c r="CP985" i="1"/>
  <c r="CP986" i="1"/>
  <c r="CP987" i="1"/>
  <c r="CP988" i="1"/>
  <c r="CP989" i="1"/>
  <c r="CP990" i="1"/>
  <c r="CP991" i="1"/>
  <c r="CP992" i="1"/>
  <c r="CP993" i="1"/>
  <c r="CP994" i="1"/>
  <c r="CP995" i="1"/>
  <c r="CP996" i="1"/>
  <c r="CP997" i="1"/>
  <c r="CP998" i="1"/>
  <c r="CP999" i="1"/>
  <c r="CP1000" i="1"/>
  <c r="CP1001" i="1"/>
  <c r="CP1002" i="1"/>
  <c r="CP1003" i="1"/>
  <c r="CP1004" i="1"/>
  <c r="CP100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173" i="1"/>
  <c r="CO174" i="1"/>
  <c r="CO175" i="1"/>
  <c r="CO176" i="1"/>
  <c r="CO177" i="1"/>
  <c r="CO178" i="1"/>
  <c r="CO179" i="1"/>
  <c r="CO180" i="1"/>
  <c r="CO181" i="1"/>
  <c r="CO182" i="1"/>
  <c r="CO183" i="1"/>
  <c r="CO184" i="1"/>
  <c r="CO185" i="1"/>
  <c r="CO186" i="1"/>
  <c r="CO187" i="1"/>
  <c r="CO188" i="1"/>
  <c r="CO189" i="1"/>
  <c r="CO190" i="1"/>
  <c r="CO191" i="1"/>
  <c r="CO192" i="1"/>
  <c r="CO193" i="1"/>
  <c r="CO194" i="1"/>
  <c r="CO195" i="1"/>
  <c r="CO196" i="1"/>
  <c r="CO197" i="1"/>
  <c r="CO198" i="1"/>
  <c r="CO199" i="1"/>
  <c r="CO200" i="1"/>
  <c r="CO201" i="1"/>
  <c r="CO202" i="1"/>
  <c r="CO203" i="1"/>
  <c r="CO204" i="1"/>
  <c r="CO205" i="1"/>
  <c r="CO206" i="1"/>
  <c r="CO207" i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244" i="1"/>
  <c r="CO245" i="1"/>
  <c r="CO246" i="1"/>
  <c r="CO247" i="1"/>
  <c r="CO248" i="1"/>
  <c r="CO249" i="1"/>
  <c r="CO250" i="1"/>
  <c r="CO251" i="1"/>
  <c r="CO252" i="1"/>
  <c r="CO253" i="1"/>
  <c r="CO254" i="1"/>
  <c r="CO255" i="1"/>
  <c r="CO256" i="1"/>
  <c r="CO257" i="1"/>
  <c r="CO258" i="1"/>
  <c r="CO259" i="1"/>
  <c r="CO260" i="1"/>
  <c r="CO261" i="1"/>
  <c r="CO262" i="1"/>
  <c r="CO263" i="1"/>
  <c r="CO264" i="1"/>
  <c r="CO265" i="1"/>
  <c r="CO266" i="1"/>
  <c r="CO267" i="1"/>
  <c r="CO268" i="1"/>
  <c r="CO269" i="1"/>
  <c r="CO270" i="1"/>
  <c r="CO271" i="1"/>
  <c r="CO272" i="1"/>
  <c r="CO273" i="1"/>
  <c r="CO274" i="1"/>
  <c r="CO275" i="1"/>
  <c r="CO276" i="1"/>
  <c r="CO277" i="1"/>
  <c r="CO278" i="1"/>
  <c r="CO279" i="1"/>
  <c r="CO280" i="1"/>
  <c r="CO281" i="1"/>
  <c r="CO282" i="1"/>
  <c r="CO283" i="1"/>
  <c r="CO284" i="1"/>
  <c r="CO285" i="1"/>
  <c r="CO286" i="1"/>
  <c r="CO287" i="1"/>
  <c r="CO288" i="1"/>
  <c r="CO289" i="1"/>
  <c r="CO290" i="1"/>
  <c r="CO291" i="1"/>
  <c r="CO292" i="1"/>
  <c r="CO293" i="1"/>
  <c r="CO294" i="1"/>
  <c r="CO295" i="1"/>
  <c r="CO296" i="1"/>
  <c r="CO297" i="1"/>
  <c r="CO298" i="1"/>
  <c r="CO299" i="1"/>
  <c r="CO300" i="1"/>
  <c r="CO301" i="1"/>
  <c r="CO302" i="1"/>
  <c r="CO303" i="1"/>
  <c r="CO304" i="1"/>
  <c r="CO305" i="1"/>
  <c r="CO306" i="1"/>
  <c r="CO307" i="1"/>
  <c r="CO308" i="1"/>
  <c r="CO309" i="1"/>
  <c r="CO310" i="1"/>
  <c r="CO311" i="1"/>
  <c r="CO312" i="1"/>
  <c r="CO313" i="1"/>
  <c r="CO314" i="1"/>
  <c r="CO315" i="1"/>
  <c r="CO316" i="1"/>
  <c r="CO317" i="1"/>
  <c r="CO318" i="1"/>
  <c r="CO319" i="1"/>
  <c r="CO320" i="1"/>
  <c r="CO321" i="1"/>
  <c r="CO322" i="1"/>
  <c r="CO323" i="1"/>
  <c r="CO324" i="1"/>
  <c r="CO325" i="1"/>
  <c r="CO326" i="1"/>
  <c r="CO327" i="1"/>
  <c r="CO328" i="1"/>
  <c r="CO329" i="1"/>
  <c r="CO330" i="1"/>
  <c r="CO331" i="1"/>
  <c r="CO332" i="1"/>
  <c r="CO333" i="1"/>
  <c r="CO334" i="1"/>
  <c r="CO335" i="1"/>
  <c r="CO336" i="1"/>
  <c r="CO337" i="1"/>
  <c r="CO338" i="1"/>
  <c r="CO339" i="1"/>
  <c r="CO340" i="1"/>
  <c r="CO341" i="1"/>
  <c r="CO342" i="1"/>
  <c r="CO343" i="1"/>
  <c r="CO344" i="1"/>
  <c r="CO345" i="1"/>
  <c r="CO346" i="1"/>
  <c r="CO347" i="1"/>
  <c r="CO348" i="1"/>
  <c r="CO349" i="1"/>
  <c r="CO350" i="1"/>
  <c r="CO351" i="1"/>
  <c r="CO352" i="1"/>
  <c r="CO353" i="1"/>
  <c r="CO354" i="1"/>
  <c r="CO355" i="1"/>
  <c r="CO356" i="1"/>
  <c r="CO357" i="1"/>
  <c r="CO358" i="1"/>
  <c r="CO359" i="1"/>
  <c r="CO360" i="1"/>
  <c r="CO361" i="1"/>
  <c r="CO362" i="1"/>
  <c r="CO363" i="1"/>
  <c r="CO364" i="1"/>
  <c r="CO365" i="1"/>
  <c r="CO366" i="1"/>
  <c r="CO367" i="1"/>
  <c r="CO368" i="1"/>
  <c r="CO369" i="1"/>
  <c r="CO370" i="1"/>
  <c r="CO371" i="1"/>
  <c r="CO372" i="1"/>
  <c r="CO373" i="1"/>
  <c r="CO374" i="1"/>
  <c r="CO375" i="1"/>
  <c r="CO376" i="1"/>
  <c r="CO377" i="1"/>
  <c r="CO378" i="1"/>
  <c r="CO379" i="1"/>
  <c r="CO380" i="1"/>
  <c r="CO381" i="1"/>
  <c r="CO382" i="1"/>
  <c r="CO383" i="1"/>
  <c r="CO384" i="1"/>
  <c r="CO385" i="1"/>
  <c r="CO386" i="1"/>
  <c r="CO387" i="1"/>
  <c r="CO388" i="1"/>
  <c r="CO389" i="1"/>
  <c r="CO390" i="1"/>
  <c r="CO391" i="1"/>
  <c r="CO392" i="1"/>
  <c r="CO393" i="1"/>
  <c r="CO394" i="1"/>
  <c r="CO395" i="1"/>
  <c r="CO396" i="1"/>
  <c r="CO397" i="1"/>
  <c r="CO398" i="1"/>
  <c r="CO399" i="1"/>
  <c r="CO400" i="1"/>
  <c r="CO401" i="1"/>
  <c r="CO402" i="1"/>
  <c r="CO403" i="1"/>
  <c r="CO404" i="1"/>
  <c r="CO405" i="1"/>
  <c r="CO406" i="1"/>
  <c r="CO407" i="1"/>
  <c r="CO408" i="1"/>
  <c r="CO409" i="1"/>
  <c r="CO410" i="1"/>
  <c r="CO411" i="1"/>
  <c r="CO412" i="1"/>
  <c r="CO413" i="1"/>
  <c r="CO414" i="1"/>
  <c r="CO415" i="1"/>
  <c r="CO416" i="1"/>
  <c r="CO417" i="1"/>
  <c r="CO418" i="1"/>
  <c r="CO419" i="1"/>
  <c r="CO420" i="1"/>
  <c r="CO421" i="1"/>
  <c r="CO422" i="1"/>
  <c r="CO423" i="1"/>
  <c r="CO424" i="1"/>
  <c r="CO425" i="1"/>
  <c r="CO426" i="1"/>
  <c r="CO427" i="1"/>
  <c r="CO428" i="1"/>
  <c r="CO429" i="1"/>
  <c r="CO430" i="1"/>
  <c r="CO431" i="1"/>
  <c r="CO432" i="1"/>
  <c r="CO433" i="1"/>
  <c r="CO434" i="1"/>
  <c r="CO435" i="1"/>
  <c r="CO436" i="1"/>
  <c r="CO437" i="1"/>
  <c r="CO438" i="1"/>
  <c r="CO439" i="1"/>
  <c r="CO440" i="1"/>
  <c r="CO441" i="1"/>
  <c r="CO442" i="1"/>
  <c r="CO443" i="1"/>
  <c r="CO444" i="1"/>
  <c r="CO445" i="1"/>
  <c r="CO446" i="1"/>
  <c r="CO447" i="1"/>
  <c r="CO448" i="1"/>
  <c r="CO449" i="1"/>
  <c r="CO450" i="1"/>
  <c r="CO451" i="1"/>
  <c r="CO452" i="1"/>
  <c r="CO453" i="1"/>
  <c r="CO454" i="1"/>
  <c r="CO455" i="1"/>
  <c r="CO456" i="1"/>
  <c r="CO457" i="1"/>
  <c r="CO458" i="1"/>
  <c r="CO459" i="1"/>
  <c r="CO460" i="1"/>
  <c r="CO461" i="1"/>
  <c r="CO462" i="1"/>
  <c r="CO463" i="1"/>
  <c r="CO464" i="1"/>
  <c r="CO465" i="1"/>
  <c r="CO466" i="1"/>
  <c r="CO467" i="1"/>
  <c r="CO468" i="1"/>
  <c r="CO469" i="1"/>
  <c r="CO470" i="1"/>
  <c r="CO471" i="1"/>
  <c r="CO472" i="1"/>
  <c r="CO473" i="1"/>
  <c r="CO474" i="1"/>
  <c r="CO475" i="1"/>
  <c r="CO476" i="1"/>
  <c r="CO477" i="1"/>
  <c r="CO478" i="1"/>
  <c r="CO479" i="1"/>
  <c r="CO480" i="1"/>
  <c r="CO481" i="1"/>
  <c r="CO482" i="1"/>
  <c r="CO483" i="1"/>
  <c r="CO484" i="1"/>
  <c r="CO485" i="1"/>
  <c r="CO486" i="1"/>
  <c r="CO487" i="1"/>
  <c r="CO488" i="1"/>
  <c r="CO489" i="1"/>
  <c r="CO490" i="1"/>
  <c r="CO491" i="1"/>
  <c r="CO492" i="1"/>
  <c r="CO493" i="1"/>
  <c r="CO494" i="1"/>
  <c r="CO495" i="1"/>
  <c r="CO496" i="1"/>
  <c r="CO497" i="1"/>
  <c r="CO498" i="1"/>
  <c r="CO499" i="1"/>
  <c r="CO500" i="1"/>
  <c r="CO501" i="1"/>
  <c r="CO502" i="1"/>
  <c r="CO503" i="1"/>
  <c r="CO504" i="1"/>
  <c r="CO505" i="1"/>
  <c r="CO506" i="1"/>
  <c r="CO507" i="1"/>
  <c r="CO508" i="1"/>
  <c r="CO509" i="1"/>
  <c r="CO510" i="1"/>
  <c r="CO511" i="1"/>
  <c r="CO512" i="1"/>
  <c r="CO513" i="1"/>
  <c r="CO514" i="1"/>
  <c r="CO515" i="1"/>
  <c r="CO516" i="1"/>
  <c r="CO517" i="1"/>
  <c r="CO518" i="1"/>
  <c r="CO519" i="1"/>
  <c r="CO520" i="1"/>
  <c r="CO521" i="1"/>
  <c r="CO522" i="1"/>
  <c r="CO523" i="1"/>
  <c r="CO524" i="1"/>
  <c r="CO525" i="1"/>
  <c r="CO526" i="1"/>
  <c r="CO527" i="1"/>
  <c r="CO528" i="1"/>
  <c r="CO529" i="1"/>
  <c r="CO530" i="1"/>
  <c r="CO531" i="1"/>
  <c r="CO532" i="1"/>
  <c r="CO533" i="1"/>
  <c r="CO534" i="1"/>
  <c r="CO535" i="1"/>
  <c r="CO536" i="1"/>
  <c r="CO537" i="1"/>
  <c r="CO538" i="1"/>
  <c r="CO539" i="1"/>
  <c r="CO540" i="1"/>
  <c r="CO541" i="1"/>
  <c r="CO542" i="1"/>
  <c r="CO543" i="1"/>
  <c r="CO544" i="1"/>
  <c r="CO545" i="1"/>
  <c r="CO546" i="1"/>
  <c r="CO547" i="1"/>
  <c r="CO548" i="1"/>
  <c r="CO549" i="1"/>
  <c r="CO550" i="1"/>
  <c r="CO551" i="1"/>
  <c r="CO552" i="1"/>
  <c r="CO553" i="1"/>
  <c r="CO554" i="1"/>
  <c r="CO555" i="1"/>
  <c r="CO556" i="1"/>
  <c r="CO557" i="1"/>
  <c r="CO558" i="1"/>
  <c r="CO559" i="1"/>
  <c r="CO560" i="1"/>
  <c r="CO561" i="1"/>
  <c r="CO562" i="1"/>
  <c r="CO563" i="1"/>
  <c r="CO564" i="1"/>
  <c r="CO565" i="1"/>
  <c r="CO566" i="1"/>
  <c r="CO567" i="1"/>
  <c r="CO568" i="1"/>
  <c r="CO569" i="1"/>
  <c r="CO570" i="1"/>
  <c r="CO571" i="1"/>
  <c r="CO572" i="1"/>
  <c r="CO573" i="1"/>
  <c r="CO574" i="1"/>
  <c r="CO575" i="1"/>
  <c r="CO576" i="1"/>
  <c r="CO577" i="1"/>
  <c r="CO578" i="1"/>
  <c r="CO579" i="1"/>
  <c r="CO580" i="1"/>
  <c r="CO581" i="1"/>
  <c r="CO582" i="1"/>
  <c r="CO583" i="1"/>
  <c r="CO584" i="1"/>
  <c r="CO585" i="1"/>
  <c r="CO586" i="1"/>
  <c r="CO587" i="1"/>
  <c r="CO588" i="1"/>
  <c r="CO589" i="1"/>
  <c r="CO590" i="1"/>
  <c r="CO591" i="1"/>
  <c r="CO592" i="1"/>
  <c r="CO593" i="1"/>
  <c r="CO594" i="1"/>
  <c r="CO595" i="1"/>
  <c r="CO596" i="1"/>
  <c r="CO597" i="1"/>
  <c r="CO598" i="1"/>
  <c r="CO599" i="1"/>
  <c r="CO600" i="1"/>
  <c r="CO601" i="1"/>
  <c r="CO602" i="1"/>
  <c r="CO603" i="1"/>
  <c r="CO604" i="1"/>
  <c r="CO605" i="1"/>
  <c r="CO606" i="1"/>
  <c r="CO607" i="1"/>
  <c r="CO608" i="1"/>
  <c r="CO609" i="1"/>
  <c r="CO610" i="1"/>
  <c r="CO611" i="1"/>
  <c r="CO612" i="1"/>
  <c r="CO613" i="1"/>
  <c r="CO614" i="1"/>
  <c r="CO615" i="1"/>
  <c r="CO616" i="1"/>
  <c r="CO617" i="1"/>
  <c r="CO618" i="1"/>
  <c r="CO619" i="1"/>
  <c r="CO620" i="1"/>
  <c r="CO621" i="1"/>
  <c r="CO622" i="1"/>
  <c r="CO623" i="1"/>
  <c r="CO624" i="1"/>
  <c r="CO625" i="1"/>
  <c r="CO626" i="1"/>
  <c r="CO627" i="1"/>
  <c r="CO628" i="1"/>
  <c r="CO629" i="1"/>
  <c r="CO630" i="1"/>
  <c r="CO631" i="1"/>
  <c r="CO632" i="1"/>
  <c r="CO633" i="1"/>
  <c r="CO634" i="1"/>
  <c r="CO635" i="1"/>
  <c r="CO636" i="1"/>
  <c r="CO637" i="1"/>
  <c r="CO638" i="1"/>
  <c r="CO639" i="1"/>
  <c r="CO640" i="1"/>
  <c r="CO641" i="1"/>
  <c r="CO642" i="1"/>
  <c r="CO643" i="1"/>
  <c r="CO644" i="1"/>
  <c r="CO645" i="1"/>
  <c r="CO646" i="1"/>
  <c r="CO647" i="1"/>
  <c r="CO648" i="1"/>
  <c r="CO649" i="1"/>
  <c r="CO650" i="1"/>
  <c r="CO651" i="1"/>
  <c r="CO652" i="1"/>
  <c r="CO653" i="1"/>
  <c r="CO654" i="1"/>
  <c r="CO655" i="1"/>
  <c r="CO656" i="1"/>
  <c r="CO657" i="1"/>
  <c r="CO658" i="1"/>
  <c r="CO659" i="1"/>
  <c r="CO660" i="1"/>
  <c r="CO661" i="1"/>
  <c r="CO662" i="1"/>
  <c r="CO663" i="1"/>
  <c r="CO664" i="1"/>
  <c r="CO665" i="1"/>
  <c r="CO666" i="1"/>
  <c r="CO667" i="1"/>
  <c r="CO668" i="1"/>
  <c r="CO669" i="1"/>
  <c r="CO670" i="1"/>
  <c r="CO671" i="1"/>
  <c r="CO672" i="1"/>
  <c r="CO673" i="1"/>
  <c r="CO674" i="1"/>
  <c r="CO675" i="1"/>
  <c r="CO676" i="1"/>
  <c r="CO677" i="1"/>
  <c r="CO678" i="1"/>
  <c r="CO679" i="1"/>
  <c r="CO680" i="1"/>
  <c r="CO681" i="1"/>
  <c r="CO682" i="1"/>
  <c r="CO683" i="1"/>
  <c r="CO684" i="1"/>
  <c r="CO685" i="1"/>
  <c r="CO686" i="1"/>
  <c r="CO687" i="1"/>
  <c r="CO688" i="1"/>
  <c r="CO689" i="1"/>
  <c r="CO690" i="1"/>
  <c r="CO691" i="1"/>
  <c r="CO692" i="1"/>
  <c r="CO693" i="1"/>
  <c r="CO694" i="1"/>
  <c r="CO695" i="1"/>
  <c r="CO696" i="1"/>
  <c r="CO697" i="1"/>
  <c r="CO698" i="1"/>
  <c r="CO699" i="1"/>
  <c r="CO700" i="1"/>
  <c r="CO701" i="1"/>
  <c r="CO702" i="1"/>
  <c r="CO703" i="1"/>
  <c r="CO704" i="1"/>
  <c r="CO705" i="1"/>
  <c r="CO706" i="1"/>
  <c r="CO707" i="1"/>
  <c r="CO708" i="1"/>
  <c r="CO709" i="1"/>
  <c r="CO710" i="1"/>
  <c r="CO711" i="1"/>
  <c r="CO712" i="1"/>
  <c r="CO713" i="1"/>
  <c r="CO714" i="1"/>
  <c r="CO715" i="1"/>
  <c r="CO716" i="1"/>
  <c r="CO717" i="1"/>
  <c r="CO718" i="1"/>
  <c r="CO719" i="1"/>
  <c r="CO720" i="1"/>
  <c r="CO721" i="1"/>
  <c r="CO722" i="1"/>
  <c r="CO723" i="1"/>
  <c r="CO724" i="1"/>
  <c r="CO725" i="1"/>
  <c r="CO726" i="1"/>
  <c r="CO727" i="1"/>
  <c r="CO728" i="1"/>
  <c r="CO729" i="1"/>
  <c r="CO730" i="1"/>
  <c r="CO731" i="1"/>
  <c r="CO732" i="1"/>
  <c r="CO733" i="1"/>
  <c r="CO734" i="1"/>
  <c r="CO735" i="1"/>
  <c r="CO736" i="1"/>
  <c r="CO737" i="1"/>
  <c r="CO738" i="1"/>
  <c r="CO739" i="1"/>
  <c r="CO740" i="1"/>
  <c r="CO741" i="1"/>
  <c r="CO742" i="1"/>
  <c r="CO743" i="1"/>
  <c r="CO744" i="1"/>
  <c r="CO745" i="1"/>
  <c r="CO746" i="1"/>
  <c r="CO747" i="1"/>
  <c r="CO748" i="1"/>
  <c r="CO749" i="1"/>
  <c r="CO750" i="1"/>
  <c r="CO751" i="1"/>
  <c r="CO752" i="1"/>
  <c r="CO753" i="1"/>
  <c r="CO754" i="1"/>
  <c r="CO755" i="1"/>
  <c r="CO756" i="1"/>
  <c r="CO757" i="1"/>
  <c r="CO758" i="1"/>
  <c r="CO759" i="1"/>
  <c r="CO760" i="1"/>
  <c r="CO761" i="1"/>
  <c r="CO762" i="1"/>
  <c r="CO763" i="1"/>
  <c r="CO764" i="1"/>
  <c r="CO765" i="1"/>
  <c r="CO766" i="1"/>
  <c r="CO767" i="1"/>
  <c r="CO768" i="1"/>
  <c r="CO769" i="1"/>
  <c r="CO770" i="1"/>
  <c r="CO771" i="1"/>
  <c r="CO772" i="1"/>
  <c r="CO773" i="1"/>
  <c r="CO774" i="1"/>
  <c r="CO775" i="1"/>
  <c r="CO776" i="1"/>
  <c r="CO777" i="1"/>
  <c r="CO778" i="1"/>
  <c r="CO779" i="1"/>
  <c r="CO780" i="1"/>
  <c r="CO781" i="1"/>
  <c r="CO782" i="1"/>
  <c r="CO783" i="1"/>
  <c r="CO784" i="1"/>
  <c r="CO785" i="1"/>
  <c r="CO786" i="1"/>
  <c r="CO787" i="1"/>
  <c r="CO788" i="1"/>
  <c r="CO789" i="1"/>
  <c r="CO790" i="1"/>
  <c r="CO791" i="1"/>
  <c r="CO792" i="1"/>
  <c r="CO793" i="1"/>
  <c r="CO794" i="1"/>
  <c r="CO795" i="1"/>
  <c r="CO796" i="1"/>
  <c r="CO797" i="1"/>
  <c r="CO798" i="1"/>
  <c r="CO799" i="1"/>
  <c r="CO800" i="1"/>
  <c r="CO801" i="1"/>
  <c r="CO802" i="1"/>
  <c r="CO803" i="1"/>
  <c r="CO804" i="1"/>
  <c r="CO805" i="1"/>
  <c r="CO806" i="1"/>
  <c r="CO807" i="1"/>
  <c r="CO808" i="1"/>
  <c r="CO809" i="1"/>
  <c r="CO810" i="1"/>
  <c r="CO811" i="1"/>
  <c r="CO812" i="1"/>
  <c r="CO813" i="1"/>
  <c r="CO814" i="1"/>
  <c r="CO815" i="1"/>
  <c r="CO816" i="1"/>
  <c r="CO817" i="1"/>
  <c r="CO818" i="1"/>
  <c r="CO819" i="1"/>
  <c r="CO820" i="1"/>
  <c r="CO821" i="1"/>
  <c r="CO822" i="1"/>
  <c r="CO823" i="1"/>
  <c r="CO824" i="1"/>
  <c r="CO825" i="1"/>
  <c r="CO826" i="1"/>
  <c r="CO827" i="1"/>
  <c r="CO828" i="1"/>
  <c r="CO829" i="1"/>
  <c r="CO830" i="1"/>
  <c r="CO831" i="1"/>
  <c r="CO832" i="1"/>
  <c r="CO833" i="1"/>
  <c r="CO834" i="1"/>
  <c r="CO835" i="1"/>
  <c r="CO836" i="1"/>
  <c r="CO837" i="1"/>
  <c r="CO838" i="1"/>
  <c r="CO839" i="1"/>
  <c r="CO840" i="1"/>
  <c r="CO841" i="1"/>
  <c r="CO842" i="1"/>
  <c r="CO843" i="1"/>
  <c r="CO844" i="1"/>
  <c r="CO845" i="1"/>
  <c r="CO846" i="1"/>
  <c r="CO847" i="1"/>
  <c r="CO848" i="1"/>
  <c r="CO849" i="1"/>
  <c r="CO850" i="1"/>
  <c r="CO851" i="1"/>
  <c r="CO852" i="1"/>
  <c r="CO853" i="1"/>
  <c r="CO854" i="1"/>
  <c r="CO855" i="1"/>
  <c r="CO856" i="1"/>
  <c r="CO857" i="1"/>
  <c r="CO858" i="1"/>
  <c r="CO859" i="1"/>
  <c r="CO860" i="1"/>
  <c r="CO861" i="1"/>
  <c r="CO862" i="1"/>
  <c r="CO863" i="1"/>
  <c r="CO864" i="1"/>
  <c r="CO865" i="1"/>
  <c r="CO866" i="1"/>
  <c r="CO867" i="1"/>
  <c r="CO868" i="1"/>
  <c r="CO869" i="1"/>
  <c r="CO870" i="1"/>
  <c r="CO871" i="1"/>
  <c r="CO872" i="1"/>
  <c r="CO873" i="1"/>
  <c r="CO874" i="1"/>
  <c r="CO875" i="1"/>
  <c r="CO876" i="1"/>
  <c r="CO877" i="1"/>
  <c r="CO878" i="1"/>
  <c r="CO879" i="1"/>
  <c r="CO880" i="1"/>
  <c r="CO881" i="1"/>
  <c r="CO882" i="1"/>
  <c r="CO883" i="1"/>
  <c r="CO884" i="1"/>
  <c r="CO885" i="1"/>
  <c r="CO886" i="1"/>
  <c r="CO887" i="1"/>
  <c r="CO888" i="1"/>
  <c r="CO889" i="1"/>
  <c r="CO890" i="1"/>
  <c r="CO891" i="1"/>
  <c r="CO892" i="1"/>
  <c r="CO893" i="1"/>
  <c r="CO894" i="1"/>
  <c r="CO895" i="1"/>
  <c r="CO896" i="1"/>
  <c r="CO897" i="1"/>
  <c r="CO898" i="1"/>
  <c r="CO899" i="1"/>
  <c r="CO900" i="1"/>
  <c r="CO901" i="1"/>
  <c r="CO902" i="1"/>
  <c r="CO903" i="1"/>
  <c r="CO904" i="1"/>
  <c r="CO905" i="1"/>
  <c r="CO906" i="1"/>
  <c r="CO907" i="1"/>
  <c r="CO908" i="1"/>
  <c r="CO909" i="1"/>
  <c r="CO910" i="1"/>
  <c r="CO911" i="1"/>
  <c r="CO912" i="1"/>
  <c r="CO913" i="1"/>
  <c r="CO914" i="1"/>
  <c r="CO915" i="1"/>
  <c r="CO916" i="1"/>
  <c r="CO917" i="1"/>
  <c r="CO918" i="1"/>
  <c r="CO919" i="1"/>
  <c r="CO920" i="1"/>
  <c r="CO921" i="1"/>
  <c r="CO922" i="1"/>
  <c r="CO923" i="1"/>
  <c r="CO924" i="1"/>
  <c r="CO925" i="1"/>
  <c r="CO926" i="1"/>
  <c r="CO927" i="1"/>
  <c r="CO928" i="1"/>
  <c r="CO929" i="1"/>
  <c r="CO930" i="1"/>
  <c r="CO931" i="1"/>
  <c r="CO932" i="1"/>
  <c r="CO933" i="1"/>
  <c r="CO934" i="1"/>
  <c r="CO935" i="1"/>
  <c r="CO936" i="1"/>
  <c r="CO937" i="1"/>
  <c r="CO938" i="1"/>
  <c r="CO939" i="1"/>
  <c r="CO940" i="1"/>
  <c r="CO941" i="1"/>
  <c r="CO942" i="1"/>
  <c r="CO943" i="1"/>
  <c r="CO944" i="1"/>
  <c r="CO945" i="1"/>
  <c r="CO946" i="1"/>
  <c r="CO947" i="1"/>
  <c r="CO948" i="1"/>
  <c r="CO949" i="1"/>
  <c r="CO950" i="1"/>
  <c r="CO951" i="1"/>
  <c r="CO952" i="1"/>
  <c r="CO953" i="1"/>
  <c r="CO954" i="1"/>
  <c r="CO955" i="1"/>
  <c r="CO956" i="1"/>
  <c r="CO957" i="1"/>
  <c r="CO958" i="1"/>
  <c r="CO959" i="1"/>
  <c r="CO960" i="1"/>
  <c r="CO961" i="1"/>
  <c r="CO962" i="1"/>
  <c r="CO963" i="1"/>
  <c r="CO964" i="1"/>
  <c r="CO965" i="1"/>
  <c r="CO966" i="1"/>
  <c r="CO967" i="1"/>
  <c r="CO968" i="1"/>
  <c r="CO969" i="1"/>
  <c r="CO970" i="1"/>
  <c r="CO971" i="1"/>
  <c r="CO972" i="1"/>
  <c r="CO973" i="1"/>
  <c r="CO974" i="1"/>
  <c r="CO975" i="1"/>
  <c r="CO976" i="1"/>
  <c r="CO977" i="1"/>
  <c r="CO978" i="1"/>
  <c r="CO979" i="1"/>
  <c r="CO980" i="1"/>
  <c r="CO981" i="1"/>
  <c r="CO982" i="1"/>
  <c r="CO983" i="1"/>
  <c r="CO984" i="1"/>
  <c r="CO985" i="1"/>
  <c r="CO986" i="1"/>
  <c r="CO987" i="1"/>
  <c r="CO988" i="1"/>
  <c r="CO989" i="1"/>
  <c r="CO990" i="1"/>
  <c r="CO991" i="1"/>
  <c r="CO992" i="1"/>
  <c r="CO993" i="1"/>
  <c r="CO994" i="1"/>
  <c r="CO995" i="1"/>
  <c r="CO996" i="1"/>
  <c r="CO997" i="1"/>
  <c r="CO998" i="1"/>
  <c r="CO999" i="1"/>
  <c r="CO1000" i="1"/>
  <c r="CO1001" i="1"/>
  <c r="CO1002" i="1"/>
  <c r="CO1003" i="1"/>
  <c r="CO1004" i="1"/>
  <c r="CO1005" i="1"/>
  <c r="CN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34" i="1"/>
  <c r="CN35" i="1"/>
  <c r="CN36" i="1"/>
  <c r="CN37" i="1"/>
  <c r="CN38" i="1"/>
  <c r="CN39" i="1"/>
  <c r="CN40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5" i="1"/>
  <c r="CN106" i="1"/>
  <c r="CN107" i="1"/>
  <c r="CN108" i="1"/>
  <c r="CN109" i="1"/>
  <c r="CN110" i="1"/>
  <c r="CN111" i="1"/>
  <c r="CN112" i="1"/>
  <c r="CN113" i="1"/>
  <c r="CN114" i="1"/>
  <c r="CN115" i="1"/>
  <c r="CN116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39" i="1"/>
  <c r="CN140" i="1"/>
  <c r="CN141" i="1"/>
  <c r="CN142" i="1"/>
  <c r="CN143" i="1"/>
  <c r="CN144" i="1"/>
  <c r="CN145" i="1"/>
  <c r="CN146" i="1"/>
  <c r="CN147" i="1"/>
  <c r="CN148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172" i="1"/>
  <c r="CN173" i="1"/>
  <c r="CN174" i="1"/>
  <c r="CN175" i="1"/>
  <c r="CN176" i="1"/>
  <c r="CN177" i="1"/>
  <c r="CN178" i="1"/>
  <c r="CN179" i="1"/>
  <c r="CN180" i="1"/>
  <c r="CN181" i="1"/>
  <c r="CN182" i="1"/>
  <c r="CN183" i="1"/>
  <c r="CN184" i="1"/>
  <c r="CN185" i="1"/>
  <c r="CN186" i="1"/>
  <c r="CN187" i="1"/>
  <c r="CN188" i="1"/>
  <c r="CN189" i="1"/>
  <c r="CN190" i="1"/>
  <c r="CN191" i="1"/>
  <c r="CN192" i="1"/>
  <c r="CN193" i="1"/>
  <c r="CN194" i="1"/>
  <c r="CN195" i="1"/>
  <c r="CN196" i="1"/>
  <c r="CN197" i="1"/>
  <c r="CN198" i="1"/>
  <c r="CN199" i="1"/>
  <c r="CN200" i="1"/>
  <c r="CN201" i="1"/>
  <c r="CN202" i="1"/>
  <c r="CN203" i="1"/>
  <c r="CN204" i="1"/>
  <c r="CN205" i="1"/>
  <c r="CN206" i="1"/>
  <c r="CN207" i="1"/>
  <c r="CN208" i="1"/>
  <c r="CN209" i="1"/>
  <c r="CN210" i="1"/>
  <c r="CN211" i="1"/>
  <c r="CN212" i="1"/>
  <c r="CN213" i="1"/>
  <c r="CN214" i="1"/>
  <c r="CN215" i="1"/>
  <c r="CN216" i="1"/>
  <c r="CN217" i="1"/>
  <c r="CN218" i="1"/>
  <c r="CN219" i="1"/>
  <c r="CN220" i="1"/>
  <c r="CN221" i="1"/>
  <c r="CN222" i="1"/>
  <c r="CN223" i="1"/>
  <c r="CN224" i="1"/>
  <c r="CN225" i="1"/>
  <c r="CN226" i="1"/>
  <c r="CN227" i="1"/>
  <c r="CN228" i="1"/>
  <c r="CN229" i="1"/>
  <c r="CN230" i="1"/>
  <c r="CN231" i="1"/>
  <c r="CN232" i="1"/>
  <c r="CN233" i="1"/>
  <c r="CN234" i="1"/>
  <c r="CN235" i="1"/>
  <c r="CN236" i="1"/>
  <c r="CN237" i="1"/>
  <c r="CN238" i="1"/>
  <c r="CN239" i="1"/>
  <c r="CN240" i="1"/>
  <c r="CN241" i="1"/>
  <c r="CN242" i="1"/>
  <c r="CN243" i="1"/>
  <c r="CN244" i="1"/>
  <c r="CN245" i="1"/>
  <c r="CN246" i="1"/>
  <c r="CN247" i="1"/>
  <c r="CN248" i="1"/>
  <c r="CN249" i="1"/>
  <c r="CN250" i="1"/>
  <c r="CN251" i="1"/>
  <c r="CN252" i="1"/>
  <c r="CN253" i="1"/>
  <c r="CN254" i="1"/>
  <c r="CN255" i="1"/>
  <c r="CN256" i="1"/>
  <c r="CN257" i="1"/>
  <c r="CN258" i="1"/>
  <c r="CN259" i="1"/>
  <c r="CN260" i="1"/>
  <c r="CN261" i="1"/>
  <c r="CN262" i="1"/>
  <c r="CN263" i="1"/>
  <c r="CN264" i="1"/>
  <c r="CN265" i="1"/>
  <c r="CN266" i="1"/>
  <c r="CN267" i="1"/>
  <c r="CN268" i="1"/>
  <c r="CN269" i="1"/>
  <c r="CN270" i="1"/>
  <c r="CN271" i="1"/>
  <c r="CN272" i="1"/>
  <c r="CN273" i="1"/>
  <c r="CN274" i="1"/>
  <c r="CN275" i="1"/>
  <c r="CN276" i="1"/>
  <c r="CN277" i="1"/>
  <c r="CN278" i="1"/>
  <c r="CN279" i="1"/>
  <c r="CN280" i="1"/>
  <c r="CN281" i="1"/>
  <c r="CN282" i="1"/>
  <c r="CN283" i="1"/>
  <c r="CN284" i="1"/>
  <c r="CN285" i="1"/>
  <c r="CN286" i="1"/>
  <c r="CN287" i="1"/>
  <c r="CN288" i="1"/>
  <c r="CN289" i="1"/>
  <c r="CN290" i="1"/>
  <c r="CN291" i="1"/>
  <c r="CN292" i="1"/>
  <c r="CN293" i="1"/>
  <c r="CN294" i="1"/>
  <c r="CN295" i="1"/>
  <c r="CN296" i="1"/>
  <c r="CN297" i="1"/>
  <c r="CN298" i="1"/>
  <c r="CN299" i="1"/>
  <c r="CN300" i="1"/>
  <c r="CN301" i="1"/>
  <c r="CN302" i="1"/>
  <c r="CN303" i="1"/>
  <c r="CN304" i="1"/>
  <c r="CN305" i="1"/>
  <c r="CN306" i="1"/>
  <c r="CN307" i="1"/>
  <c r="CN308" i="1"/>
  <c r="CN309" i="1"/>
  <c r="CN310" i="1"/>
  <c r="CN311" i="1"/>
  <c r="CN312" i="1"/>
  <c r="CN313" i="1"/>
  <c r="CN314" i="1"/>
  <c r="CN315" i="1"/>
  <c r="CN316" i="1"/>
  <c r="CN317" i="1"/>
  <c r="CN318" i="1"/>
  <c r="CN319" i="1"/>
  <c r="CN320" i="1"/>
  <c r="CN321" i="1"/>
  <c r="CN322" i="1"/>
  <c r="CN323" i="1"/>
  <c r="CN324" i="1"/>
  <c r="CN325" i="1"/>
  <c r="CN326" i="1"/>
  <c r="CN327" i="1"/>
  <c r="CN328" i="1"/>
  <c r="CN329" i="1"/>
  <c r="CN330" i="1"/>
  <c r="CN331" i="1"/>
  <c r="CN332" i="1"/>
  <c r="CN333" i="1"/>
  <c r="CN334" i="1"/>
  <c r="CN335" i="1"/>
  <c r="CN336" i="1"/>
  <c r="CN337" i="1"/>
  <c r="CN338" i="1"/>
  <c r="CN339" i="1"/>
  <c r="CN340" i="1"/>
  <c r="CN341" i="1"/>
  <c r="CN342" i="1"/>
  <c r="CN343" i="1"/>
  <c r="CN344" i="1"/>
  <c r="CN345" i="1"/>
  <c r="CN346" i="1"/>
  <c r="CN347" i="1"/>
  <c r="CN348" i="1"/>
  <c r="CN349" i="1"/>
  <c r="CN350" i="1"/>
  <c r="CN351" i="1"/>
  <c r="CN352" i="1"/>
  <c r="CN353" i="1"/>
  <c r="CN354" i="1"/>
  <c r="CN355" i="1"/>
  <c r="CN356" i="1"/>
  <c r="CN357" i="1"/>
  <c r="CN358" i="1"/>
  <c r="CN359" i="1"/>
  <c r="CN360" i="1"/>
  <c r="CN361" i="1"/>
  <c r="CN362" i="1"/>
  <c r="CN363" i="1"/>
  <c r="CN364" i="1"/>
  <c r="CN365" i="1"/>
  <c r="CN366" i="1"/>
  <c r="CN367" i="1"/>
  <c r="CN368" i="1"/>
  <c r="CN369" i="1"/>
  <c r="CN370" i="1"/>
  <c r="CN371" i="1"/>
  <c r="CN372" i="1"/>
  <c r="CN373" i="1"/>
  <c r="CN374" i="1"/>
  <c r="CN375" i="1"/>
  <c r="CN376" i="1"/>
  <c r="CN377" i="1"/>
  <c r="CN378" i="1"/>
  <c r="CN379" i="1"/>
  <c r="CN380" i="1"/>
  <c r="CN381" i="1"/>
  <c r="CN382" i="1"/>
  <c r="CN383" i="1"/>
  <c r="CN384" i="1"/>
  <c r="CN385" i="1"/>
  <c r="CN386" i="1"/>
  <c r="CN387" i="1"/>
  <c r="CN388" i="1"/>
  <c r="CN389" i="1"/>
  <c r="CN390" i="1"/>
  <c r="CN391" i="1"/>
  <c r="CN392" i="1"/>
  <c r="CN393" i="1"/>
  <c r="CN394" i="1"/>
  <c r="CN395" i="1"/>
  <c r="CN396" i="1"/>
  <c r="CN397" i="1"/>
  <c r="CN398" i="1"/>
  <c r="CN399" i="1"/>
  <c r="CN400" i="1"/>
  <c r="CN401" i="1"/>
  <c r="CN402" i="1"/>
  <c r="CN403" i="1"/>
  <c r="CN404" i="1"/>
  <c r="CN405" i="1"/>
  <c r="CN406" i="1"/>
  <c r="CN407" i="1"/>
  <c r="CN408" i="1"/>
  <c r="CN409" i="1"/>
  <c r="CN410" i="1"/>
  <c r="CN411" i="1"/>
  <c r="CN412" i="1"/>
  <c r="CN413" i="1"/>
  <c r="CN414" i="1"/>
  <c r="CN415" i="1"/>
  <c r="CN416" i="1"/>
  <c r="CN417" i="1"/>
  <c r="CN418" i="1"/>
  <c r="CN419" i="1"/>
  <c r="CN420" i="1"/>
  <c r="CN421" i="1"/>
  <c r="CN422" i="1"/>
  <c r="CN423" i="1"/>
  <c r="CN424" i="1"/>
  <c r="CN425" i="1"/>
  <c r="CN426" i="1"/>
  <c r="CN427" i="1"/>
  <c r="CN428" i="1"/>
  <c r="CN429" i="1"/>
  <c r="CN430" i="1"/>
  <c r="CN431" i="1"/>
  <c r="CN432" i="1"/>
  <c r="CN433" i="1"/>
  <c r="CN434" i="1"/>
  <c r="CN435" i="1"/>
  <c r="CN436" i="1"/>
  <c r="CN437" i="1"/>
  <c r="CN438" i="1"/>
  <c r="CN439" i="1"/>
  <c r="CN440" i="1"/>
  <c r="CN441" i="1"/>
  <c r="CN442" i="1"/>
  <c r="CN443" i="1"/>
  <c r="CN444" i="1"/>
  <c r="CN445" i="1"/>
  <c r="CN446" i="1"/>
  <c r="CN447" i="1"/>
  <c r="CN448" i="1"/>
  <c r="CN449" i="1"/>
  <c r="CN450" i="1"/>
  <c r="CN451" i="1"/>
  <c r="CN452" i="1"/>
  <c r="CN453" i="1"/>
  <c r="CN454" i="1"/>
  <c r="CN455" i="1"/>
  <c r="CN456" i="1"/>
  <c r="CN457" i="1"/>
  <c r="CN458" i="1"/>
  <c r="CN459" i="1"/>
  <c r="CN460" i="1"/>
  <c r="CN461" i="1"/>
  <c r="CN462" i="1"/>
  <c r="CN463" i="1"/>
  <c r="CN464" i="1"/>
  <c r="CN465" i="1"/>
  <c r="CN466" i="1"/>
  <c r="CN467" i="1"/>
  <c r="CN468" i="1"/>
  <c r="CN469" i="1"/>
  <c r="CN470" i="1"/>
  <c r="CN471" i="1"/>
  <c r="CN472" i="1"/>
  <c r="CN473" i="1"/>
  <c r="CN474" i="1"/>
  <c r="CN475" i="1"/>
  <c r="CN476" i="1"/>
  <c r="CN477" i="1"/>
  <c r="CN478" i="1"/>
  <c r="CN479" i="1"/>
  <c r="CN480" i="1"/>
  <c r="CN481" i="1"/>
  <c r="CN482" i="1"/>
  <c r="CN483" i="1"/>
  <c r="CN484" i="1"/>
  <c r="CN485" i="1"/>
  <c r="CN486" i="1"/>
  <c r="CN487" i="1"/>
  <c r="CN488" i="1"/>
  <c r="CN489" i="1"/>
  <c r="CN490" i="1"/>
  <c r="CN491" i="1"/>
  <c r="CN492" i="1"/>
  <c r="CN493" i="1"/>
  <c r="CN494" i="1"/>
  <c r="CN495" i="1"/>
  <c r="CN496" i="1"/>
  <c r="CN497" i="1"/>
  <c r="CN498" i="1"/>
  <c r="CN499" i="1"/>
  <c r="CN500" i="1"/>
  <c r="CN501" i="1"/>
  <c r="CN502" i="1"/>
  <c r="CN503" i="1"/>
  <c r="CN504" i="1"/>
  <c r="CN505" i="1"/>
  <c r="CN506" i="1"/>
  <c r="CN507" i="1"/>
  <c r="CN508" i="1"/>
  <c r="CN509" i="1"/>
  <c r="CN510" i="1"/>
  <c r="CN511" i="1"/>
  <c r="CN512" i="1"/>
  <c r="CN513" i="1"/>
  <c r="CN514" i="1"/>
  <c r="CN515" i="1"/>
  <c r="CN516" i="1"/>
  <c r="CN517" i="1"/>
  <c r="CN518" i="1"/>
  <c r="CN519" i="1"/>
  <c r="CN520" i="1"/>
  <c r="CN521" i="1"/>
  <c r="CN522" i="1"/>
  <c r="CN523" i="1"/>
  <c r="CN524" i="1"/>
  <c r="CN525" i="1"/>
  <c r="CN526" i="1"/>
  <c r="CN527" i="1"/>
  <c r="CN528" i="1"/>
  <c r="CN529" i="1"/>
  <c r="CN530" i="1"/>
  <c r="CN531" i="1"/>
  <c r="CN532" i="1"/>
  <c r="CN533" i="1"/>
  <c r="CN534" i="1"/>
  <c r="CN535" i="1"/>
  <c r="CN536" i="1"/>
  <c r="CN537" i="1"/>
  <c r="CN538" i="1"/>
  <c r="CN539" i="1"/>
  <c r="CN540" i="1"/>
  <c r="CN541" i="1"/>
  <c r="CN542" i="1"/>
  <c r="CN543" i="1"/>
  <c r="CN544" i="1"/>
  <c r="CN545" i="1"/>
  <c r="CN546" i="1"/>
  <c r="CN547" i="1"/>
  <c r="CN548" i="1"/>
  <c r="CN549" i="1"/>
  <c r="CN550" i="1"/>
  <c r="CN551" i="1"/>
  <c r="CN552" i="1"/>
  <c r="CN553" i="1"/>
  <c r="CN554" i="1"/>
  <c r="CN555" i="1"/>
  <c r="CN556" i="1"/>
  <c r="CN557" i="1"/>
  <c r="CN558" i="1"/>
  <c r="CN559" i="1"/>
  <c r="CN560" i="1"/>
  <c r="CN561" i="1"/>
  <c r="CN562" i="1"/>
  <c r="CN563" i="1"/>
  <c r="CN564" i="1"/>
  <c r="CN565" i="1"/>
  <c r="CN566" i="1"/>
  <c r="CN567" i="1"/>
  <c r="CN568" i="1"/>
  <c r="CN569" i="1"/>
  <c r="CN570" i="1"/>
  <c r="CN571" i="1"/>
  <c r="CN572" i="1"/>
  <c r="CN573" i="1"/>
  <c r="CN574" i="1"/>
  <c r="CN575" i="1"/>
  <c r="CN576" i="1"/>
  <c r="CN577" i="1"/>
  <c r="CN578" i="1"/>
  <c r="CN579" i="1"/>
  <c r="CN580" i="1"/>
  <c r="CN581" i="1"/>
  <c r="CN582" i="1"/>
  <c r="CN583" i="1"/>
  <c r="CN584" i="1"/>
  <c r="CN585" i="1"/>
  <c r="CN586" i="1"/>
  <c r="CN587" i="1"/>
  <c r="CN588" i="1"/>
  <c r="CN589" i="1"/>
  <c r="CN590" i="1"/>
  <c r="CN591" i="1"/>
  <c r="CN592" i="1"/>
  <c r="CN593" i="1"/>
  <c r="CN594" i="1"/>
  <c r="CN595" i="1"/>
  <c r="CN596" i="1"/>
  <c r="CN597" i="1"/>
  <c r="CN598" i="1"/>
  <c r="CN599" i="1"/>
  <c r="CN600" i="1"/>
  <c r="CN601" i="1"/>
  <c r="CN602" i="1"/>
  <c r="CN603" i="1"/>
  <c r="CN604" i="1"/>
  <c r="CN605" i="1"/>
  <c r="CN606" i="1"/>
  <c r="CN607" i="1"/>
  <c r="CN608" i="1"/>
  <c r="CN609" i="1"/>
  <c r="CN610" i="1"/>
  <c r="CN611" i="1"/>
  <c r="CN612" i="1"/>
  <c r="CN613" i="1"/>
  <c r="CN614" i="1"/>
  <c r="CN615" i="1"/>
  <c r="CN616" i="1"/>
  <c r="CN617" i="1"/>
  <c r="CN618" i="1"/>
  <c r="CN619" i="1"/>
  <c r="CN620" i="1"/>
  <c r="CN621" i="1"/>
  <c r="CN622" i="1"/>
  <c r="CN623" i="1"/>
  <c r="CN624" i="1"/>
  <c r="CN625" i="1"/>
  <c r="CN626" i="1"/>
  <c r="CN627" i="1"/>
  <c r="CN628" i="1"/>
  <c r="CN629" i="1"/>
  <c r="CN630" i="1"/>
  <c r="CN631" i="1"/>
  <c r="CN632" i="1"/>
  <c r="CN633" i="1"/>
  <c r="CN634" i="1"/>
  <c r="CN635" i="1"/>
  <c r="CN636" i="1"/>
  <c r="CN637" i="1"/>
  <c r="CN638" i="1"/>
  <c r="CN639" i="1"/>
  <c r="CN640" i="1"/>
  <c r="CN641" i="1"/>
  <c r="CN642" i="1"/>
  <c r="CN643" i="1"/>
  <c r="CN644" i="1"/>
  <c r="CN645" i="1"/>
  <c r="CN646" i="1"/>
  <c r="CN647" i="1"/>
  <c r="CN648" i="1"/>
  <c r="CN649" i="1"/>
  <c r="CN650" i="1"/>
  <c r="CN651" i="1"/>
  <c r="CN652" i="1"/>
  <c r="CN653" i="1"/>
  <c r="CN654" i="1"/>
  <c r="CN655" i="1"/>
  <c r="CN656" i="1"/>
  <c r="CN657" i="1"/>
  <c r="CN658" i="1"/>
  <c r="CN659" i="1"/>
  <c r="CN660" i="1"/>
  <c r="CN661" i="1"/>
  <c r="CN662" i="1"/>
  <c r="CN663" i="1"/>
  <c r="CN664" i="1"/>
  <c r="CN665" i="1"/>
  <c r="CN666" i="1"/>
  <c r="CN667" i="1"/>
  <c r="CN668" i="1"/>
  <c r="CN669" i="1"/>
  <c r="CN670" i="1"/>
  <c r="CN671" i="1"/>
  <c r="CN672" i="1"/>
  <c r="CN673" i="1"/>
  <c r="CN674" i="1"/>
  <c r="CN675" i="1"/>
  <c r="CN676" i="1"/>
  <c r="CN677" i="1"/>
  <c r="CN678" i="1"/>
  <c r="CN679" i="1"/>
  <c r="CN680" i="1"/>
  <c r="CN681" i="1"/>
  <c r="CN682" i="1"/>
  <c r="CN683" i="1"/>
  <c r="CN684" i="1"/>
  <c r="CN685" i="1"/>
  <c r="CN686" i="1"/>
  <c r="CN687" i="1"/>
  <c r="CN688" i="1"/>
  <c r="CN689" i="1"/>
  <c r="CN690" i="1"/>
  <c r="CN691" i="1"/>
  <c r="CN692" i="1"/>
  <c r="CN693" i="1"/>
  <c r="CN694" i="1"/>
  <c r="CN695" i="1"/>
  <c r="CN696" i="1"/>
  <c r="CN697" i="1"/>
  <c r="CN698" i="1"/>
  <c r="CN699" i="1"/>
  <c r="CN700" i="1"/>
  <c r="CN701" i="1"/>
  <c r="CN702" i="1"/>
  <c r="CN703" i="1"/>
  <c r="CN704" i="1"/>
  <c r="CN705" i="1"/>
  <c r="CN706" i="1"/>
  <c r="CN707" i="1"/>
  <c r="CN708" i="1"/>
  <c r="CN709" i="1"/>
  <c r="CN710" i="1"/>
  <c r="CN711" i="1"/>
  <c r="CN712" i="1"/>
  <c r="CN713" i="1"/>
  <c r="CN714" i="1"/>
  <c r="CN715" i="1"/>
  <c r="CN716" i="1"/>
  <c r="CN717" i="1"/>
  <c r="CN718" i="1"/>
  <c r="CN719" i="1"/>
  <c r="CN720" i="1"/>
  <c r="CN721" i="1"/>
  <c r="CN722" i="1"/>
  <c r="CN723" i="1"/>
  <c r="CN724" i="1"/>
  <c r="CN725" i="1"/>
  <c r="CN726" i="1"/>
  <c r="CN727" i="1"/>
  <c r="CN728" i="1"/>
  <c r="CN729" i="1"/>
  <c r="CN730" i="1"/>
  <c r="CN731" i="1"/>
  <c r="CN732" i="1"/>
  <c r="CN733" i="1"/>
  <c r="CN734" i="1"/>
  <c r="CN735" i="1"/>
  <c r="CN736" i="1"/>
  <c r="CN737" i="1"/>
  <c r="CN738" i="1"/>
  <c r="CN739" i="1"/>
  <c r="CN740" i="1"/>
  <c r="CN741" i="1"/>
  <c r="CN742" i="1"/>
  <c r="CN743" i="1"/>
  <c r="CN744" i="1"/>
  <c r="CN745" i="1"/>
  <c r="CN746" i="1"/>
  <c r="CN747" i="1"/>
  <c r="CN748" i="1"/>
  <c r="CN749" i="1"/>
  <c r="CN750" i="1"/>
  <c r="CN751" i="1"/>
  <c r="CN752" i="1"/>
  <c r="CN753" i="1"/>
  <c r="CN754" i="1"/>
  <c r="CN755" i="1"/>
  <c r="CN756" i="1"/>
  <c r="CN757" i="1"/>
  <c r="CN758" i="1"/>
  <c r="CN759" i="1"/>
  <c r="CN760" i="1"/>
  <c r="CN761" i="1"/>
  <c r="CN762" i="1"/>
  <c r="CN763" i="1"/>
  <c r="CN764" i="1"/>
  <c r="CN765" i="1"/>
  <c r="CN766" i="1"/>
  <c r="CN767" i="1"/>
  <c r="CN768" i="1"/>
  <c r="CN769" i="1"/>
  <c r="CN770" i="1"/>
  <c r="CN771" i="1"/>
  <c r="CN772" i="1"/>
  <c r="CN773" i="1"/>
  <c r="CN774" i="1"/>
  <c r="CN775" i="1"/>
  <c r="CN776" i="1"/>
  <c r="CN777" i="1"/>
  <c r="CN778" i="1"/>
  <c r="CN779" i="1"/>
  <c r="CN780" i="1"/>
  <c r="CN781" i="1"/>
  <c r="CN782" i="1"/>
  <c r="CN783" i="1"/>
  <c r="CN784" i="1"/>
  <c r="CN785" i="1"/>
  <c r="CN786" i="1"/>
  <c r="CN787" i="1"/>
  <c r="CN788" i="1"/>
  <c r="CN789" i="1"/>
  <c r="CN790" i="1"/>
  <c r="CN791" i="1"/>
  <c r="CN792" i="1"/>
  <c r="CN793" i="1"/>
  <c r="CN794" i="1"/>
  <c r="CN795" i="1"/>
  <c r="CN796" i="1"/>
  <c r="CN797" i="1"/>
  <c r="CN798" i="1"/>
  <c r="CN799" i="1"/>
  <c r="CN800" i="1"/>
  <c r="CN801" i="1"/>
  <c r="CN802" i="1"/>
  <c r="CN803" i="1"/>
  <c r="CN804" i="1"/>
  <c r="CN805" i="1"/>
  <c r="CN806" i="1"/>
  <c r="CN807" i="1"/>
  <c r="CN808" i="1"/>
  <c r="CN809" i="1"/>
  <c r="CN810" i="1"/>
  <c r="CN811" i="1"/>
  <c r="CN812" i="1"/>
  <c r="CN813" i="1"/>
  <c r="CN814" i="1"/>
  <c r="CN815" i="1"/>
  <c r="CN816" i="1"/>
  <c r="CN817" i="1"/>
  <c r="CN818" i="1"/>
  <c r="CN819" i="1"/>
  <c r="CN820" i="1"/>
  <c r="CN821" i="1"/>
  <c r="CN822" i="1"/>
  <c r="CN823" i="1"/>
  <c r="CN824" i="1"/>
  <c r="CN825" i="1"/>
  <c r="CN826" i="1"/>
  <c r="CN827" i="1"/>
  <c r="CN828" i="1"/>
  <c r="CN829" i="1"/>
  <c r="CN830" i="1"/>
  <c r="CN831" i="1"/>
  <c r="CN832" i="1"/>
  <c r="CN833" i="1"/>
  <c r="CN834" i="1"/>
  <c r="CN835" i="1"/>
  <c r="CN836" i="1"/>
  <c r="CN837" i="1"/>
  <c r="CN838" i="1"/>
  <c r="CN839" i="1"/>
  <c r="CN840" i="1"/>
  <c r="CN841" i="1"/>
  <c r="CN842" i="1"/>
  <c r="CN843" i="1"/>
  <c r="CN844" i="1"/>
  <c r="CN845" i="1"/>
  <c r="CN846" i="1"/>
  <c r="CN847" i="1"/>
  <c r="CN848" i="1"/>
  <c r="CN849" i="1"/>
  <c r="CN850" i="1"/>
  <c r="CN851" i="1"/>
  <c r="CN852" i="1"/>
  <c r="CN853" i="1"/>
  <c r="CN854" i="1"/>
  <c r="CN855" i="1"/>
  <c r="CN856" i="1"/>
  <c r="CN857" i="1"/>
  <c r="CN858" i="1"/>
  <c r="CN859" i="1"/>
  <c r="CN860" i="1"/>
  <c r="CN861" i="1"/>
  <c r="CN862" i="1"/>
  <c r="CN863" i="1"/>
  <c r="CN864" i="1"/>
  <c r="CN865" i="1"/>
  <c r="CN866" i="1"/>
  <c r="CN867" i="1"/>
  <c r="CN868" i="1"/>
  <c r="CN869" i="1"/>
  <c r="CN870" i="1"/>
  <c r="CN871" i="1"/>
  <c r="CN872" i="1"/>
  <c r="CN873" i="1"/>
  <c r="CN874" i="1"/>
  <c r="CN875" i="1"/>
  <c r="CN876" i="1"/>
  <c r="CN877" i="1"/>
  <c r="CN878" i="1"/>
  <c r="CN879" i="1"/>
  <c r="CN880" i="1"/>
  <c r="CN881" i="1"/>
  <c r="CN882" i="1"/>
  <c r="CN883" i="1"/>
  <c r="CN884" i="1"/>
  <c r="CN885" i="1"/>
  <c r="CN886" i="1"/>
  <c r="CN887" i="1"/>
  <c r="CN888" i="1"/>
  <c r="CN889" i="1"/>
  <c r="CN890" i="1"/>
  <c r="CN891" i="1"/>
  <c r="CN892" i="1"/>
  <c r="CN893" i="1"/>
  <c r="CN894" i="1"/>
  <c r="CN895" i="1"/>
  <c r="CN896" i="1"/>
  <c r="CN897" i="1"/>
  <c r="CN898" i="1"/>
  <c r="CN899" i="1"/>
  <c r="CN900" i="1"/>
  <c r="CN901" i="1"/>
  <c r="CN902" i="1"/>
  <c r="CN903" i="1"/>
  <c r="CN904" i="1"/>
  <c r="CN905" i="1"/>
  <c r="CN906" i="1"/>
  <c r="CN907" i="1"/>
  <c r="CN908" i="1"/>
  <c r="CN909" i="1"/>
  <c r="CN910" i="1"/>
  <c r="CN911" i="1"/>
  <c r="CN912" i="1"/>
  <c r="CN913" i="1"/>
  <c r="CN914" i="1"/>
  <c r="CN915" i="1"/>
  <c r="CN916" i="1"/>
  <c r="CN917" i="1"/>
  <c r="CN918" i="1"/>
  <c r="CN919" i="1"/>
  <c r="CN920" i="1"/>
  <c r="CN921" i="1"/>
  <c r="CN922" i="1"/>
  <c r="CN923" i="1"/>
  <c r="CN924" i="1"/>
  <c r="CN925" i="1"/>
  <c r="CN926" i="1"/>
  <c r="CN927" i="1"/>
  <c r="CN928" i="1"/>
  <c r="CN929" i="1"/>
  <c r="CN930" i="1"/>
  <c r="CN931" i="1"/>
  <c r="CN932" i="1"/>
  <c r="CN933" i="1"/>
  <c r="CN934" i="1"/>
  <c r="CN935" i="1"/>
  <c r="CN936" i="1"/>
  <c r="CN937" i="1"/>
  <c r="CN938" i="1"/>
  <c r="CN939" i="1"/>
  <c r="CN940" i="1"/>
  <c r="CN941" i="1"/>
  <c r="CN942" i="1"/>
  <c r="CN943" i="1"/>
  <c r="CN944" i="1"/>
  <c r="CN945" i="1"/>
  <c r="CN946" i="1"/>
  <c r="CN947" i="1"/>
  <c r="CN948" i="1"/>
  <c r="CN949" i="1"/>
  <c r="CN950" i="1"/>
  <c r="CN951" i="1"/>
  <c r="CN952" i="1"/>
  <c r="CN953" i="1"/>
  <c r="CN954" i="1"/>
  <c r="CN955" i="1"/>
  <c r="CN956" i="1"/>
  <c r="CN957" i="1"/>
  <c r="CN958" i="1"/>
  <c r="CN959" i="1"/>
  <c r="CN960" i="1"/>
  <c r="CN961" i="1"/>
  <c r="CN962" i="1"/>
  <c r="CN963" i="1"/>
  <c r="CN964" i="1"/>
  <c r="CN965" i="1"/>
  <c r="CN966" i="1"/>
  <c r="CN967" i="1"/>
  <c r="CN968" i="1"/>
  <c r="CN969" i="1"/>
  <c r="CN970" i="1"/>
  <c r="CN971" i="1"/>
  <c r="CN972" i="1"/>
  <c r="CN973" i="1"/>
  <c r="CN974" i="1"/>
  <c r="CN975" i="1"/>
  <c r="CN976" i="1"/>
  <c r="CN977" i="1"/>
  <c r="CN978" i="1"/>
  <c r="CN979" i="1"/>
  <c r="CN980" i="1"/>
  <c r="CN981" i="1"/>
  <c r="CN982" i="1"/>
  <c r="CN983" i="1"/>
  <c r="CN984" i="1"/>
  <c r="CN985" i="1"/>
  <c r="CN986" i="1"/>
  <c r="CN987" i="1"/>
  <c r="CN988" i="1"/>
  <c r="CN989" i="1"/>
  <c r="CN990" i="1"/>
  <c r="CN991" i="1"/>
  <c r="CN992" i="1"/>
  <c r="CN993" i="1"/>
  <c r="CN994" i="1"/>
  <c r="CN995" i="1"/>
  <c r="CN996" i="1"/>
  <c r="CN997" i="1"/>
  <c r="CN998" i="1"/>
  <c r="CN999" i="1"/>
  <c r="CN1000" i="1"/>
  <c r="CN1001" i="1"/>
  <c r="CN1002" i="1"/>
  <c r="CN1003" i="1"/>
  <c r="CN1004" i="1"/>
  <c r="CN1005" i="1"/>
  <c r="CK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39" i="1"/>
  <c r="CK140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8" i="1"/>
  <c r="CK169" i="1"/>
  <c r="CK170" i="1"/>
  <c r="CK171" i="1"/>
  <c r="CK172" i="1"/>
  <c r="CK173" i="1"/>
  <c r="CK174" i="1"/>
  <c r="CK175" i="1"/>
  <c r="CK176" i="1"/>
  <c r="CK177" i="1"/>
  <c r="CK178" i="1"/>
  <c r="CK179" i="1"/>
  <c r="CK180" i="1"/>
  <c r="CK181" i="1"/>
  <c r="CK182" i="1"/>
  <c r="CK183" i="1"/>
  <c r="CK184" i="1"/>
  <c r="CK185" i="1"/>
  <c r="CK186" i="1"/>
  <c r="CK187" i="1"/>
  <c r="CK188" i="1"/>
  <c r="CK189" i="1"/>
  <c r="CK190" i="1"/>
  <c r="CK191" i="1"/>
  <c r="CK192" i="1"/>
  <c r="CK193" i="1"/>
  <c r="CK194" i="1"/>
  <c r="CK195" i="1"/>
  <c r="CK196" i="1"/>
  <c r="CK197" i="1"/>
  <c r="CK198" i="1"/>
  <c r="CK199" i="1"/>
  <c r="CK200" i="1"/>
  <c r="CK201" i="1"/>
  <c r="CK202" i="1"/>
  <c r="CK203" i="1"/>
  <c r="CK204" i="1"/>
  <c r="CK205" i="1"/>
  <c r="CK206" i="1"/>
  <c r="CK207" i="1"/>
  <c r="CK208" i="1"/>
  <c r="CK209" i="1"/>
  <c r="CK210" i="1"/>
  <c r="CK211" i="1"/>
  <c r="CK212" i="1"/>
  <c r="CK213" i="1"/>
  <c r="CK214" i="1"/>
  <c r="CK215" i="1"/>
  <c r="CK216" i="1"/>
  <c r="CK217" i="1"/>
  <c r="CK218" i="1"/>
  <c r="CK219" i="1"/>
  <c r="CK220" i="1"/>
  <c r="CK221" i="1"/>
  <c r="CK222" i="1"/>
  <c r="CK223" i="1"/>
  <c r="CK224" i="1"/>
  <c r="CK225" i="1"/>
  <c r="CK226" i="1"/>
  <c r="CK227" i="1"/>
  <c r="CK228" i="1"/>
  <c r="CK229" i="1"/>
  <c r="CK230" i="1"/>
  <c r="CK231" i="1"/>
  <c r="CK232" i="1"/>
  <c r="CK233" i="1"/>
  <c r="CK234" i="1"/>
  <c r="CK235" i="1"/>
  <c r="CK236" i="1"/>
  <c r="CK237" i="1"/>
  <c r="CK238" i="1"/>
  <c r="CK239" i="1"/>
  <c r="CK240" i="1"/>
  <c r="CK241" i="1"/>
  <c r="CK242" i="1"/>
  <c r="CK243" i="1"/>
  <c r="CK244" i="1"/>
  <c r="CK245" i="1"/>
  <c r="CK246" i="1"/>
  <c r="CK247" i="1"/>
  <c r="CK248" i="1"/>
  <c r="CK249" i="1"/>
  <c r="CK250" i="1"/>
  <c r="CK251" i="1"/>
  <c r="CK252" i="1"/>
  <c r="CK253" i="1"/>
  <c r="CK254" i="1"/>
  <c r="CK255" i="1"/>
  <c r="CK256" i="1"/>
  <c r="CK257" i="1"/>
  <c r="CK258" i="1"/>
  <c r="CK259" i="1"/>
  <c r="CK260" i="1"/>
  <c r="CK261" i="1"/>
  <c r="CK262" i="1"/>
  <c r="CK263" i="1"/>
  <c r="CK264" i="1"/>
  <c r="CK265" i="1"/>
  <c r="CK266" i="1"/>
  <c r="CK267" i="1"/>
  <c r="CK268" i="1"/>
  <c r="CK269" i="1"/>
  <c r="CK270" i="1"/>
  <c r="CK271" i="1"/>
  <c r="CK272" i="1"/>
  <c r="CK273" i="1"/>
  <c r="CK274" i="1"/>
  <c r="CK275" i="1"/>
  <c r="CK276" i="1"/>
  <c r="CK277" i="1"/>
  <c r="CK278" i="1"/>
  <c r="CK279" i="1"/>
  <c r="CK280" i="1"/>
  <c r="CK281" i="1"/>
  <c r="CK282" i="1"/>
  <c r="CK283" i="1"/>
  <c r="CK284" i="1"/>
  <c r="CK285" i="1"/>
  <c r="CK286" i="1"/>
  <c r="CK287" i="1"/>
  <c r="CK288" i="1"/>
  <c r="CK289" i="1"/>
  <c r="CK290" i="1"/>
  <c r="CK291" i="1"/>
  <c r="CK292" i="1"/>
  <c r="CK293" i="1"/>
  <c r="CK294" i="1"/>
  <c r="CK295" i="1"/>
  <c r="CK296" i="1"/>
  <c r="CK297" i="1"/>
  <c r="CK298" i="1"/>
  <c r="CK299" i="1"/>
  <c r="CK300" i="1"/>
  <c r="CK301" i="1"/>
  <c r="CK302" i="1"/>
  <c r="CK303" i="1"/>
  <c r="CK304" i="1"/>
  <c r="CK305" i="1"/>
  <c r="CK306" i="1"/>
  <c r="CK307" i="1"/>
  <c r="CK308" i="1"/>
  <c r="CK309" i="1"/>
  <c r="CK310" i="1"/>
  <c r="CK311" i="1"/>
  <c r="CK312" i="1"/>
  <c r="CK313" i="1"/>
  <c r="CK314" i="1"/>
  <c r="CK315" i="1"/>
  <c r="CK316" i="1"/>
  <c r="CK317" i="1"/>
  <c r="CK318" i="1"/>
  <c r="CK319" i="1"/>
  <c r="CK320" i="1"/>
  <c r="CK321" i="1"/>
  <c r="CK322" i="1"/>
  <c r="CK323" i="1"/>
  <c r="CK324" i="1"/>
  <c r="CK325" i="1"/>
  <c r="CK326" i="1"/>
  <c r="CK327" i="1"/>
  <c r="CK328" i="1"/>
  <c r="CK329" i="1"/>
  <c r="CK330" i="1"/>
  <c r="CK331" i="1"/>
  <c r="CK332" i="1"/>
  <c r="CK333" i="1"/>
  <c r="CK334" i="1"/>
  <c r="CK335" i="1"/>
  <c r="CK336" i="1"/>
  <c r="CK337" i="1"/>
  <c r="CK338" i="1"/>
  <c r="CK339" i="1"/>
  <c r="CK340" i="1"/>
  <c r="CK341" i="1"/>
  <c r="CK342" i="1"/>
  <c r="CK343" i="1"/>
  <c r="CK344" i="1"/>
  <c r="CK345" i="1"/>
  <c r="CK346" i="1"/>
  <c r="CK347" i="1"/>
  <c r="CK348" i="1"/>
  <c r="CK349" i="1"/>
  <c r="CK350" i="1"/>
  <c r="CK351" i="1"/>
  <c r="CK352" i="1"/>
  <c r="CK353" i="1"/>
  <c r="CK354" i="1"/>
  <c r="CK355" i="1"/>
  <c r="CK356" i="1"/>
  <c r="CK357" i="1"/>
  <c r="CK358" i="1"/>
  <c r="CK359" i="1"/>
  <c r="CK360" i="1"/>
  <c r="CK361" i="1"/>
  <c r="CK362" i="1"/>
  <c r="CK363" i="1"/>
  <c r="CK364" i="1"/>
  <c r="CK365" i="1"/>
  <c r="CK366" i="1"/>
  <c r="CK367" i="1"/>
  <c r="CK368" i="1"/>
  <c r="CK369" i="1"/>
  <c r="CK370" i="1"/>
  <c r="CK371" i="1"/>
  <c r="CK372" i="1"/>
  <c r="CK373" i="1"/>
  <c r="CK374" i="1"/>
  <c r="CK375" i="1"/>
  <c r="CK376" i="1"/>
  <c r="CK377" i="1"/>
  <c r="CK378" i="1"/>
  <c r="CK379" i="1"/>
  <c r="CK380" i="1"/>
  <c r="CK381" i="1"/>
  <c r="CK382" i="1"/>
  <c r="CK383" i="1"/>
  <c r="CK384" i="1"/>
  <c r="CK385" i="1"/>
  <c r="CK386" i="1"/>
  <c r="CK387" i="1"/>
  <c r="CK388" i="1"/>
  <c r="CK389" i="1"/>
  <c r="CK390" i="1"/>
  <c r="CK391" i="1"/>
  <c r="CK392" i="1"/>
  <c r="CK393" i="1"/>
  <c r="CK394" i="1"/>
  <c r="CK395" i="1"/>
  <c r="CK396" i="1"/>
  <c r="CK397" i="1"/>
  <c r="CK398" i="1"/>
  <c r="CK399" i="1"/>
  <c r="CK400" i="1"/>
  <c r="CK401" i="1"/>
  <c r="CK402" i="1"/>
  <c r="CK403" i="1"/>
  <c r="CK404" i="1"/>
  <c r="CK405" i="1"/>
  <c r="CK406" i="1"/>
  <c r="CK407" i="1"/>
  <c r="CK408" i="1"/>
  <c r="CK409" i="1"/>
  <c r="CK410" i="1"/>
  <c r="CK411" i="1"/>
  <c r="CK412" i="1"/>
  <c r="CK413" i="1"/>
  <c r="CK414" i="1"/>
  <c r="CK415" i="1"/>
  <c r="CK416" i="1"/>
  <c r="CK417" i="1"/>
  <c r="CK418" i="1"/>
  <c r="CK419" i="1"/>
  <c r="CK420" i="1"/>
  <c r="CK421" i="1"/>
  <c r="CK422" i="1"/>
  <c r="CK423" i="1"/>
  <c r="CK424" i="1"/>
  <c r="CK425" i="1"/>
  <c r="CK426" i="1"/>
  <c r="CK427" i="1"/>
  <c r="CK428" i="1"/>
  <c r="CK429" i="1"/>
  <c r="CK430" i="1"/>
  <c r="CK431" i="1"/>
  <c r="CK432" i="1"/>
  <c r="CK433" i="1"/>
  <c r="CK434" i="1"/>
  <c r="CK435" i="1"/>
  <c r="CK436" i="1"/>
  <c r="CK437" i="1"/>
  <c r="CK438" i="1"/>
  <c r="CK439" i="1"/>
  <c r="CK440" i="1"/>
  <c r="CK441" i="1"/>
  <c r="CK442" i="1"/>
  <c r="CK443" i="1"/>
  <c r="CK444" i="1"/>
  <c r="CK445" i="1"/>
  <c r="CK446" i="1"/>
  <c r="CK447" i="1"/>
  <c r="CK448" i="1"/>
  <c r="CK449" i="1"/>
  <c r="CK450" i="1"/>
  <c r="CK451" i="1"/>
  <c r="CK452" i="1"/>
  <c r="CK453" i="1"/>
  <c r="CK454" i="1"/>
  <c r="CK455" i="1"/>
  <c r="CK456" i="1"/>
  <c r="CK457" i="1"/>
  <c r="CK458" i="1"/>
  <c r="CK459" i="1"/>
  <c r="CK460" i="1"/>
  <c r="CK461" i="1"/>
  <c r="CK462" i="1"/>
  <c r="CK463" i="1"/>
  <c r="CK464" i="1"/>
  <c r="CK465" i="1"/>
  <c r="CK466" i="1"/>
  <c r="CK467" i="1"/>
  <c r="CK468" i="1"/>
  <c r="CK469" i="1"/>
  <c r="CK470" i="1"/>
  <c r="CK471" i="1"/>
  <c r="CK472" i="1"/>
  <c r="CK473" i="1"/>
  <c r="CK474" i="1"/>
  <c r="CK475" i="1"/>
  <c r="CK476" i="1"/>
  <c r="CK477" i="1"/>
  <c r="CK478" i="1"/>
  <c r="CK479" i="1"/>
  <c r="CK480" i="1"/>
  <c r="CK481" i="1"/>
  <c r="CK482" i="1"/>
  <c r="CK483" i="1"/>
  <c r="CK484" i="1"/>
  <c r="CK485" i="1"/>
  <c r="CK486" i="1"/>
  <c r="CK487" i="1"/>
  <c r="CK488" i="1"/>
  <c r="CK489" i="1"/>
  <c r="CK490" i="1"/>
  <c r="CK491" i="1"/>
  <c r="CK492" i="1"/>
  <c r="CK493" i="1"/>
  <c r="CK494" i="1"/>
  <c r="CK495" i="1"/>
  <c r="CK496" i="1"/>
  <c r="CK497" i="1"/>
  <c r="CK498" i="1"/>
  <c r="CK499" i="1"/>
  <c r="CK500" i="1"/>
  <c r="CK501" i="1"/>
  <c r="CK502" i="1"/>
  <c r="CK503" i="1"/>
  <c r="CK504" i="1"/>
  <c r="CK505" i="1"/>
  <c r="CK506" i="1"/>
  <c r="CK507" i="1"/>
  <c r="CK508" i="1"/>
  <c r="CK509" i="1"/>
  <c r="CK510" i="1"/>
  <c r="CK511" i="1"/>
  <c r="CK512" i="1"/>
  <c r="CK513" i="1"/>
  <c r="CK514" i="1"/>
  <c r="CK515" i="1"/>
  <c r="CK516" i="1"/>
  <c r="CK517" i="1"/>
  <c r="CK518" i="1"/>
  <c r="CK519" i="1"/>
  <c r="CK520" i="1"/>
  <c r="CK521" i="1"/>
  <c r="CK522" i="1"/>
  <c r="CK523" i="1"/>
  <c r="CK524" i="1"/>
  <c r="CK525" i="1"/>
  <c r="CK526" i="1"/>
  <c r="CK527" i="1"/>
  <c r="CK528" i="1"/>
  <c r="CK529" i="1"/>
  <c r="CK530" i="1"/>
  <c r="CK531" i="1"/>
  <c r="CK532" i="1"/>
  <c r="CK533" i="1"/>
  <c r="CK534" i="1"/>
  <c r="CK535" i="1"/>
  <c r="CK536" i="1"/>
  <c r="CK537" i="1"/>
  <c r="CK538" i="1"/>
  <c r="CK539" i="1"/>
  <c r="CK540" i="1"/>
  <c r="CK541" i="1"/>
  <c r="CK542" i="1"/>
  <c r="CK543" i="1"/>
  <c r="CK544" i="1"/>
  <c r="CK545" i="1"/>
  <c r="CK546" i="1"/>
  <c r="CK547" i="1"/>
  <c r="CK548" i="1"/>
  <c r="CK549" i="1"/>
  <c r="CK550" i="1"/>
  <c r="CK551" i="1"/>
  <c r="CK552" i="1"/>
  <c r="CK553" i="1"/>
  <c r="CK554" i="1"/>
  <c r="CK555" i="1"/>
  <c r="CK556" i="1"/>
  <c r="CK557" i="1"/>
  <c r="CK558" i="1"/>
  <c r="CK559" i="1"/>
  <c r="CK560" i="1"/>
  <c r="CK561" i="1"/>
  <c r="CK562" i="1"/>
  <c r="CK563" i="1"/>
  <c r="CK564" i="1"/>
  <c r="CK565" i="1"/>
  <c r="CK566" i="1"/>
  <c r="CK567" i="1"/>
  <c r="CK568" i="1"/>
  <c r="CK569" i="1"/>
  <c r="CK570" i="1"/>
  <c r="CK571" i="1"/>
  <c r="CK572" i="1"/>
  <c r="CK573" i="1"/>
  <c r="CK574" i="1"/>
  <c r="CK575" i="1"/>
  <c r="CK576" i="1"/>
  <c r="CK577" i="1"/>
  <c r="CK578" i="1"/>
  <c r="CK579" i="1"/>
  <c r="CK580" i="1"/>
  <c r="CK581" i="1"/>
  <c r="CK582" i="1"/>
  <c r="CK583" i="1"/>
  <c r="CK584" i="1"/>
  <c r="CK585" i="1"/>
  <c r="CK586" i="1"/>
  <c r="CK587" i="1"/>
  <c r="CK588" i="1"/>
  <c r="CK589" i="1"/>
  <c r="CK590" i="1"/>
  <c r="CK591" i="1"/>
  <c r="CK592" i="1"/>
  <c r="CK593" i="1"/>
  <c r="CK594" i="1"/>
  <c r="CK595" i="1"/>
  <c r="CK596" i="1"/>
  <c r="CK597" i="1"/>
  <c r="CK598" i="1"/>
  <c r="CK599" i="1"/>
  <c r="CK600" i="1"/>
  <c r="CK601" i="1"/>
  <c r="CK602" i="1"/>
  <c r="CK603" i="1"/>
  <c r="CK604" i="1"/>
  <c r="CK605" i="1"/>
  <c r="CK606" i="1"/>
  <c r="CK607" i="1"/>
  <c r="CK608" i="1"/>
  <c r="CK609" i="1"/>
  <c r="CK610" i="1"/>
  <c r="CK611" i="1"/>
  <c r="CK612" i="1"/>
  <c r="CK613" i="1"/>
  <c r="CK614" i="1"/>
  <c r="CK615" i="1"/>
  <c r="CK616" i="1"/>
  <c r="CK617" i="1"/>
  <c r="CK618" i="1"/>
  <c r="CK619" i="1"/>
  <c r="CK620" i="1"/>
  <c r="CK621" i="1"/>
  <c r="CK622" i="1"/>
  <c r="CK623" i="1"/>
  <c r="CK624" i="1"/>
  <c r="CK625" i="1"/>
  <c r="CK626" i="1"/>
  <c r="CK627" i="1"/>
  <c r="CK628" i="1"/>
  <c r="CK629" i="1"/>
  <c r="CK630" i="1"/>
  <c r="CK631" i="1"/>
  <c r="CK632" i="1"/>
  <c r="CK633" i="1"/>
  <c r="CK634" i="1"/>
  <c r="CK635" i="1"/>
  <c r="CK636" i="1"/>
  <c r="CK637" i="1"/>
  <c r="CK638" i="1"/>
  <c r="CK639" i="1"/>
  <c r="CK640" i="1"/>
  <c r="CK641" i="1"/>
  <c r="CK642" i="1"/>
  <c r="CK643" i="1"/>
  <c r="CK644" i="1"/>
  <c r="CK645" i="1"/>
  <c r="CK646" i="1"/>
  <c r="CK647" i="1"/>
  <c r="CK648" i="1"/>
  <c r="CK649" i="1"/>
  <c r="CK650" i="1"/>
  <c r="CK651" i="1"/>
  <c r="CK652" i="1"/>
  <c r="CK653" i="1"/>
  <c r="CK654" i="1"/>
  <c r="CK655" i="1"/>
  <c r="CK656" i="1"/>
  <c r="CK657" i="1"/>
  <c r="CK658" i="1"/>
  <c r="CK659" i="1"/>
  <c r="CK660" i="1"/>
  <c r="CK661" i="1"/>
  <c r="CK662" i="1"/>
  <c r="CK663" i="1"/>
  <c r="CK664" i="1"/>
  <c r="CK665" i="1"/>
  <c r="CK666" i="1"/>
  <c r="CK667" i="1"/>
  <c r="CK668" i="1"/>
  <c r="CK669" i="1"/>
  <c r="CK670" i="1"/>
  <c r="CK671" i="1"/>
  <c r="CK672" i="1"/>
  <c r="CK673" i="1"/>
  <c r="CK674" i="1"/>
  <c r="CK675" i="1"/>
  <c r="CK676" i="1"/>
  <c r="CK677" i="1"/>
  <c r="CK678" i="1"/>
  <c r="CK679" i="1"/>
  <c r="CK680" i="1"/>
  <c r="CK681" i="1"/>
  <c r="CK682" i="1"/>
  <c r="CK683" i="1"/>
  <c r="CK684" i="1"/>
  <c r="CK685" i="1"/>
  <c r="CK686" i="1"/>
  <c r="CK687" i="1"/>
  <c r="CK688" i="1"/>
  <c r="CK689" i="1"/>
  <c r="CK690" i="1"/>
  <c r="CK691" i="1"/>
  <c r="CK692" i="1"/>
  <c r="CK693" i="1"/>
  <c r="CK694" i="1"/>
  <c r="CK695" i="1"/>
  <c r="CK696" i="1"/>
  <c r="CK697" i="1"/>
  <c r="CK698" i="1"/>
  <c r="CK699" i="1"/>
  <c r="CK700" i="1"/>
  <c r="CK701" i="1"/>
  <c r="CK702" i="1"/>
  <c r="CK703" i="1"/>
  <c r="CK704" i="1"/>
  <c r="CK705" i="1"/>
  <c r="CK706" i="1"/>
  <c r="CK707" i="1"/>
  <c r="CK708" i="1"/>
  <c r="CK709" i="1"/>
  <c r="CK710" i="1"/>
  <c r="CK711" i="1"/>
  <c r="CK712" i="1"/>
  <c r="CK713" i="1"/>
  <c r="CK714" i="1"/>
  <c r="CK715" i="1"/>
  <c r="CK716" i="1"/>
  <c r="CK717" i="1"/>
  <c r="CK718" i="1"/>
  <c r="CK719" i="1"/>
  <c r="CK720" i="1"/>
  <c r="CK721" i="1"/>
  <c r="CK722" i="1"/>
  <c r="CK723" i="1"/>
  <c r="CK724" i="1"/>
  <c r="CK725" i="1"/>
  <c r="CK726" i="1"/>
  <c r="CK727" i="1"/>
  <c r="CK728" i="1"/>
  <c r="CK729" i="1"/>
  <c r="CK730" i="1"/>
  <c r="CK731" i="1"/>
  <c r="CK732" i="1"/>
  <c r="CK733" i="1"/>
  <c r="CK734" i="1"/>
  <c r="CK735" i="1"/>
  <c r="CK736" i="1"/>
  <c r="CK737" i="1"/>
  <c r="CK738" i="1"/>
  <c r="CK739" i="1"/>
  <c r="CK740" i="1"/>
  <c r="CK741" i="1"/>
  <c r="CK742" i="1"/>
  <c r="CK743" i="1"/>
  <c r="CK744" i="1"/>
  <c r="CK745" i="1"/>
  <c r="CK746" i="1"/>
  <c r="CK747" i="1"/>
  <c r="CK748" i="1"/>
  <c r="CK749" i="1"/>
  <c r="CK750" i="1"/>
  <c r="CK751" i="1"/>
  <c r="CK752" i="1"/>
  <c r="CK753" i="1"/>
  <c r="CK754" i="1"/>
  <c r="CK755" i="1"/>
  <c r="CK756" i="1"/>
  <c r="CK757" i="1"/>
  <c r="CK758" i="1"/>
  <c r="CK759" i="1"/>
  <c r="CK760" i="1"/>
  <c r="CK761" i="1"/>
  <c r="CK762" i="1"/>
  <c r="CK763" i="1"/>
  <c r="CK764" i="1"/>
  <c r="CK765" i="1"/>
  <c r="CK766" i="1"/>
  <c r="CK767" i="1"/>
  <c r="CK768" i="1"/>
  <c r="CK769" i="1"/>
  <c r="CK770" i="1"/>
  <c r="CK771" i="1"/>
  <c r="CK772" i="1"/>
  <c r="CK773" i="1"/>
  <c r="CK774" i="1"/>
  <c r="CK775" i="1"/>
  <c r="CK776" i="1"/>
  <c r="CK777" i="1"/>
  <c r="CK778" i="1"/>
  <c r="CK779" i="1"/>
  <c r="CK780" i="1"/>
  <c r="CK781" i="1"/>
  <c r="CK782" i="1"/>
  <c r="CK783" i="1"/>
  <c r="CK784" i="1"/>
  <c r="CK785" i="1"/>
  <c r="CK786" i="1"/>
  <c r="CK787" i="1"/>
  <c r="CK788" i="1"/>
  <c r="CK789" i="1"/>
  <c r="CK790" i="1"/>
  <c r="CK791" i="1"/>
  <c r="CK792" i="1"/>
  <c r="CK793" i="1"/>
  <c r="CK794" i="1"/>
  <c r="CK795" i="1"/>
  <c r="CK796" i="1"/>
  <c r="CK797" i="1"/>
  <c r="CK798" i="1"/>
  <c r="CK799" i="1"/>
  <c r="CK800" i="1"/>
  <c r="CK801" i="1"/>
  <c r="CK802" i="1"/>
  <c r="CK803" i="1"/>
  <c r="CK804" i="1"/>
  <c r="CK805" i="1"/>
  <c r="CK806" i="1"/>
  <c r="CK807" i="1"/>
  <c r="CK808" i="1"/>
  <c r="CK809" i="1"/>
  <c r="CK810" i="1"/>
  <c r="CK811" i="1"/>
  <c r="CK812" i="1"/>
  <c r="CK813" i="1"/>
  <c r="CK814" i="1"/>
  <c r="CK815" i="1"/>
  <c r="CK816" i="1"/>
  <c r="CK817" i="1"/>
  <c r="CK818" i="1"/>
  <c r="CK819" i="1"/>
  <c r="CK820" i="1"/>
  <c r="CK821" i="1"/>
  <c r="CK822" i="1"/>
  <c r="CK823" i="1"/>
  <c r="CK824" i="1"/>
  <c r="CK825" i="1"/>
  <c r="CK826" i="1"/>
  <c r="CK827" i="1"/>
  <c r="CK828" i="1"/>
  <c r="CK829" i="1"/>
  <c r="CK830" i="1"/>
  <c r="CK831" i="1"/>
  <c r="CK832" i="1"/>
  <c r="CK833" i="1"/>
  <c r="CK834" i="1"/>
  <c r="CK835" i="1"/>
  <c r="CK836" i="1"/>
  <c r="CK837" i="1"/>
  <c r="CK838" i="1"/>
  <c r="CK839" i="1"/>
  <c r="CK840" i="1"/>
  <c r="CK841" i="1"/>
  <c r="CK842" i="1"/>
  <c r="CK843" i="1"/>
  <c r="CK844" i="1"/>
  <c r="CK845" i="1"/>
  <c r="CK846" i="1"/>
  <c r="CK847" i="1"/>
  <c r="CK848" i="1"/>
  <c r="CK849" i="1"/>
  <c r="CK850" i="1"/>
  <c r="CK851" i="1"/>
  <c r="CK852" i="1"/>
  <c r="CK853" i="1"/>
  <c r="CK854" i="1"/>
  <c r="CK855" i="1"/>
  <c r="CK856" i="1"/>
  <c r="CK857" i="1"/>
  <c r="CK858" i="1"/>
  <c r="CK859" i="1"/>
  <c r="CK860" i="1"/>
  <c r="CK861" i="1"/>
  <c r="CK862" i="1"/>
  <c r="CK863" i="1"/>
  <c r="CK864" i="1"/>
  <c r="CK865" i="1"/>
  <c r="CK866" i="1"/>
  <c r="CK867" i="1"/>
  <c r="CK868" i="1"/>
  <c r="CK869" i="1"/>
  <c r="CK870" i="1"/>
  <c r="CK871" i="1"/>
  <c r="CK872" i="1"/>
  <c r="CK873" i="1"/>
  <c r="CK874" i="1"/>
  <c r="CK875" i="1"/>
  <c r="CK876" i="1"/>
  <c r="CK877" i="1"/>
  <c r="CK878" i="1"/>
  <c r="CK879" i="1"/>
  <c r="CK880" i="1"/>
  <c r="CK881" i="1"/>
  <c r="CK882" i="1"/>
  <c r="CK883" i="1"/>
  <c r="CK884" i="1"/>
  <c r="CK885" i="1"/>
  <c r="CK886" i="1"/>
  <c r="CK887" i="1"/>
  <c r="CK888" i="1"/>
  <c r="CK889" i="1"/>
  <c r="CK890" i="1"/>
  <c r="CK891" i="1"/>
  <c r="CK892" i="1"/>
  <c r="CK893" i="1"/>
  <c r="CK894" i="1"/>
  <c r="CK895" i="1"/>
  <c r="CK896" i="1"/>
  <c r="CK897" i="1"/>
  <c r="CK898" i="1"/>
  <c r="CK899" i="1"/>
  <c r="CK900" i="1"/>
  <c r="CK901" i="1"/>
  <c r="CK902" i="1"/>
  <c r="CK903" i="1"/>
  <c r="CK904" i="1"/>
  <c r="CK905" i="1"/>
  <c r="CK906" i="1"/>
  <c r="CK907" i="1"/>
  <c r="CK908" i="1"/>
  <c r="CK909" i="1"/>
  <c r="CK910" i="1"/>
  <c r="CK911" i="1"/>
  <c r="CK912" i="1"/>
  <c r="CK913" i="1"/>
  <c r="CK914" i="1"/>
  <c r="CK915" i="1"/>
  <c r="CK916" i="1"/>
  <c r="CK917" i="1"/>
  <c r="CK918" i="1"/>
  <c r="CK919" i="1"/>
  <c r="CK920" i="1"/>
  <c r="CK921" i="1"/>
  <c r="CK922" i="1"/>
  <c r="CK923" i="1"/>
  <c r="CK924" i="1"/>
  <c r="CK925" i="1"/>
  <c r="CK926" i="1"/>
  <c r="CK927" i="1"/>
  <c r="CK928" i="1"/>
  <c r="CK929" i="1"/>
  <c r="CK930" i="1"/>
  <c r="CK931" i="1"/>
  <c r="CK932" i="1"/>
  <c r="CK933" i="1"/>
  <c r="CK934" i="1"/>
  <c r="CK935" i="1"/>
  <c r="CK936" i="1"/>
  <c r="CK937" i="1"/>
  <c r="CK938" i="1"/>
  <c r="CK939" i="1"/>
  <c r="CK940" i="1"/>
  <c r="CK941" i="1"/>
  <c r="CK942" i="1"/>
  <c r="CK943" i="1"/>
  <c r="CK944" i="1"/>
  <c r="CK945" i="1"/>
  <c r="CK946" i="1"/>
  <c r="CK947" i="1"/>
  <c r="CK948" i="1"/>
  <c r="CK949" i="1"/>
  <c r="CK950" i="1"/>
  <c r="CK951" i="1"/>
  <c r="CK952" i="1"/>
  <c r="CK953" i="1"/>
  <c r="CK954" i="1"/>
  <c r="CK955" i="1"/>
  <c r="CK956" i="1"/>
  <c r="CK957" i="1"/>
  <c r="CK958" i="1"/>
  <c r="CK959" i="1"/>
  <c r="CK960" i="1"/>
  <c r="CK961" i="1"/>
  <c r="CK962" i="1"/>
  <c r="CK963" i="1"/>
  <c r="CK964" i="1"/>
  <c r="CK965" i="1"/>
  <c r="CK966" i="1"/>
  <c r="CK967" i="1"/>
  <c r="CK968" i="1"/>
  <c r="CK969" i="1"/>
  <c r="CK970" i="1"/>
  <c r="CK971" i="1"/>
  <c r="CK972" i="1"/>
  <c r="CK973" i="1"/>
  <c r="CK974" i="1"/>
  <c r="CK975" i="1"/>
  <c r="CK976" i="1"/>
  <c r="CK977" i="1"/>
  <c r="CK978" i="1"/>
  <c r="CK979" i="1"/>
  <c r="CK980" i="1"/>
  <c r="CK981" i="1"/>
  <c r="CK982" i="1"/>
  <c r="CK983" i="1"/>
  <c r="CK984" i="1"/>
  <c r="CK985" i="1"/>
  <c r="CK986" i="1"/>
  <c r="CK987" i="1"/>
  <c r="CK988" i="1"/>
  <c r="CK989" i="1"/>
  <c r="CK990" i="1"/>
  <c r="CK991" i="1"/>
  <c r="CK992" i="1"/>
  <c r="CK993" i="1"/>
  <c r="CK994" i="1"/>
  <c r="CK995" i="1"/>
  <c r="CK996" i="1"/>
  <c r="CK997" i="1"/>
  <c r="CK998" i="1"/>
  <c r="CK999" i="1"/>
  <c r="CK1000" i="1"/>
  <c r="CK1001" i="1"/>
  <c r="CK1002" i="1"/>
  <c r="CK1003" i="1"/>
  <c r="CK1004" i="1"/>
  <c r="CK1005" i="1"/>
  <c r="CJ6" i="1"/>
  <c r="CJ7" i="1"/>
  <c r="CJ8" i="1"/>
  <c r="CJ9" i="1"/>
  <c r="CJ10" i="1"/>
  <c r="CJ11" i="1"/>
  <c r="CJ12" i="1"/>
  <c r="CJ13" i="1"/>
  <c r="CJ14" i="1"/>
  <c r="CJ15" i="1"/>
  <c r="CJ16" i="1"/>
  <c r="CJ17" i="1"/>
  <c r="CJ18" i="1"/>
  <c r="CJ19" i="1"/>
  <c r="CJ20" i="1"/>
  <c r="CJ21" i="1"/>
  <c r="CJ22" i="1"/>
  <c r="CJ23" i="1"/>
  <c r="CJ24" i="1"/>
  <c r="CJ25" i="1"/>
  <c r="CJ26" i="1"/>
  <c r="CJ27" i="1"/>
  <c r="CJ28" i="1"/>
  <c r="CJ29" i="1"/>
  <c r="CJ30" i="1"/>
  <c r="CJ31" i="1"/>
  <c r="CJ32" i="1"/>
  <c r="CJ33" i="1"/>
  <c r="CJ34" i="1"/>
  <c r="CJ35" i="1"/>
  <c r="CJ36" i="1"/>
  <c r="CJ37" i="1"/>
  <c r="CJ38" i="1"/>
  <c r="CJ39" i="1"/>
  <c r="CJ40" i="1"/>
  <c r="CJ41" i="1"/>
  <c r="CJ42" i="1"/>
  <c r="CJ43" i="1"/>
  <c r="CJ44" i="1"/>
  <c r="CJ45" i="1"/>
  <c r="CJ46" i="1"/>
  <c r="CJ47" i="1"/>
  <c r="CJ48" i="1"/>
  <c r="CJ49" i="1"/>
  <c r="CJ50" i="1"/>
  <c r="CJ51" i="1"/>
  <c r="CJ52" i="1"/>
  <c r="CJ53" i="1"/>
  <c r="CJ54" i="1"/>
  <c r="CJ55" i="1"/>
  <c r="CJ56" i="1"/>
  <c r="CJ57" i="1"/>
  <c r="CJ58" i="1"/>
  <c r="CJ59" i="1"/>
  <c r="CJ60" i="1"/>
  <c r="CJ61" i="1"/>
  <c r="CJ62" i="1"/>
  <c r="CJ63" i="1"/>
  <c r="CJ64" i="1"/>
  <c r="CJ65" i="1"/>
  <c r="CJ66" i="1"/>
  <c r="CJ67" i="1"/>
  <c r="CJ68" i="1"/>
  <c r="CJ69" i="1"/>
  <c r="CJ70" i="1"/>
  <c r="CJ71" i="1"/>
  <c r="CJ72" i="1"/>
  <c r="CJ73" i="1"/>
  <c r="CJ74" i="1"/>
  <c r="CJ75" i="1"/>
  <c r="CJ76" i="1"/>
  <c r="CJ77" i="1"/>
  <c r="CJ78" i="1"/>
  <c r="CJ79" i="1"/>
  <c r="CJ80" i="1"/>
  <c r="CJ81" i="1"/>
  <c r="CJ82" i="1"/>
  <c r="CJ83" i="1"/>
  <c r="CJ84" i="1"/>
  <c r="CJ85" i="1"/>
  <c r="CJ86" i="1"/>
  <c r="CJ87" i="1"/>
  <c r="CJ88" i="1"/>
  <c r="CJ89" i="1"/>
  <c r="CJ90" i="1"/>
  <c r="CJ91" i="1"/>
  <c r="CJ92" i="1"/>
  <c r="CJ93" i="1"/>
  <c r="CJ94" i="1"/>
  <c r="CJ95" i="1"/>
  <c r="CJ96" i="1"/>
  <c r="CJ97" i="1"/>
  <c r="CJ98" i="1"/>
  <c r="CJ99" i="1"/>
  <c r="CJ100" i="1"/>
  <c r="CJ101" i="1"/>
  <c r="CJ102" i="1"/>
  <c r="CJ103" i="1"/>
  <c r="CJ104" i="1"/>
  <c r="CJ105" i="1"/>
  <c r="CJ106" i="1"/>
  <c r="CJ107" i="1"/>
  <c r="CJ108" i="1"/>
  <c r="CJ109" i="1"/>
  <c r="CJ110" i="1"/>
  <c r="CJ111" i="1"/>
  <c r="CJ112" i="1"/>
  <c r="CJ113" i="1"/>
  <c r="CJ114" i="1"/>
  <c r="CJ115" i="1"/>
  <c r="CJ116" i="1"/>
  <c r="CJ117" i="1"/>
  <c r="CJ118" i="1"/>
  <c r="CJ119" i="1"/>
  <c r="CJ120" i="1"/>
  <c r="CJ121" i="1"/>
  <c r="CJ122" i="1"/>
  <c r="CJ123" i="1"/>
  <c r="CJ124" i="1"/>
  <c r="CJ125" i="1"/>
  <c r="CJ126" i="1"/>
  <c r="CJ127" i="1"/>
  <c r="CJ128" i="1"/>
  <c r="CJ129" i="1"/>
  <c r="CJ130" i="1"/>
  <c r="CJ131" i="1"/>
  <c r="CJ132" i="1"/>
  <c r="CJ133" i="1"/>
  <c r="CJ134" i="1"/>
  <c r="CJ135" i="1"/>
  <c r="CJ136" i="1"/>
  <c r="CJ137" i="1"/>
  <c r="CJ138" i="1"/>
  <c r="CJ139" i="1"/>
  <c r="CJ140" i="1"/>
  <c r="CJ141" i="1"/>
  <c r="CJ142" i="1"/>
  <c r="CJ143" i="1"/>
  <c r="CJ144" i="1"/>
  <c r="CJ145" i="1"/>
  <c r="CJ146" i="1"/>
  <c r="CJ147" i="1"/>
  <c r="CJ148" i="1"/>
  <c r="CJ149" i="1"/>
  <c r="CJ150" i="1"/>
  <c r="CJ151" i="1"/>
  <c r="CJ152" i="1"/>
  <c r="CJ153" i="1"/>
  <c r="CJ154" i="1"/>
  <c r="CJ155" i="1"/>
  <c r="CJ156" i="1"/>
  <c r="CJ157" i="1"/>
  <c r="CJ158" i="1"/>
  <c r="CJ159" i="1"/>
  <c r="CJ160" i="1"/>
  <c r="CJ161" i="1"/>
  <c r="CJ162" i="1"/>
  <c r="CJ163" i="1"/>
  <c r="CJ164" i="1"/>
  <c r="CJ165" i="1"/>
  <c r="CJ166" i="1"/>
  <c r="CJ167" i="1"/>
  <c r="CJ168" i="1"/>
  <c r="CJ169" i="1"/>
  <c r="CJ170" i="1"/>
  <c r="CJ171" i="1"/>
  <c r="CJ172" i="1"/>
  <c r="CJ173" i="1"/>
  <c r="CJ174" i="1"/>
  <c r="CJ175" i="1"/>
  <c r="CJ176" i="1"/>
  <c r="CJ177" i="1"/>
  <c r="CJ178" i="1"/>
  <c r="CJ179" i="1"/>
  <c r="CJ180" i="1"/>
  <c r="CJ181" i="1"/>
  <c r="CJ182" i="1"/>
  <c r="CJ183" i="1"/>
  <c r="CJ184" i="1"/>
  <c r="CJ185" i="1"/>
  <c r="CJ186" i="1"/>
  <c r="CJ187" i="1"/>
  <c r="CJ188" i="1"/>
  <c r="CJ189" i="1"/>
  <c r="CJ190" i="1"/>
  <c r="CJ191" i="1"/>
  <c r="CJ192" i="1"/>
  <c r="CJ193" i="1"/>
  <c r="CJ194" i="1"/>
  <c r="CJ195" i="1"/>
  <c r="CJ196" i="1"/>
  <c r="CJ197" i="1"/>
  <c r="CJ198" i="1"/>
  <c r="CJ199" i="1"/>
  <c r="CJ200" i="1"/>
  <c r="CJ201" i="1"/>
  <c r="CJ202" i="1"/>
  <c r="CJ203" i="1"/>
  <c r="CJ204" i="1"/>
  <c r="CJ205" i="1"/>
  <c r="CJ206" i="1"/>
  <c r="CJ207" i="1"/>
  <c r="CJ208" i="1"/>
  <c r="CJ209" i="1"/>
  <c r="CJ210" i="1"/>
  <c r="CJ211" i="1"/>
  <c r="CJ212" i="1"/>
  <c r="CJ213" i="1"/>
  <c r="CJ214" i="1"/>
  <c r="CJ215" i="1"/>
  <c r="CJ216" i="1"/>
  <c r="CJ217" i="1"/>
  <c r="CJ218" i="1"/>
  <c r="CJ219" i="1"/>
  <c r="CJ220" i="1"/>
  <c r="CJ221" i="1"/>
  <c r="CJ222" i="1"/>
  <c r="CJ223" i="1"/>
  <c r="CJ224" i="1"/>
  <c r="CJ225" i="1"/>
  <c r="CJ226" i="1"/>
  <c r="CJ227" i="1"/>
  <c r="CJ228" i="1"/>
  <c r="CJ229" i="1"/>
  <c r="CJ230" i="1"/>
  <c r="CJ231" i="1"/>
  <c r="CJ232" i="1"/>
  <c r="CJ233" i="1"/>
  <c r="CJ234" i="1"/>
  <c r="CJ235" i="1"/>
  <c r="CJ236" i="1"/>
  <c r="CJ237" i="1"/>
  <c r="CJ238" i="1"/>
  <c r="CJ239" i="1"/>
  <c r="CJ240" i="1"/>
  <c r="CJ241" i="1"/>
  <c r="CJ242" i="1"/>
  <c r="CJ243" i="1"/>
  <c r="CJ244" i="1"/>
  <c r="CJ245" i="1"/>
  <c r="CJ246" i="1"/>
  <c r="CJ247" i="1"/>
  <c r="CJ248" i="1"/>
  <c r="CJ249" i="1"/>
  <c r="CJ250" i="1"/>
  <c r="CJ251" i="1"/>
  <c r="CJ252" i="1"/>
  <c r="CJ253" i="1"/>
  <c r="CJ254" i="1"/>
  <c r="CJ255" i="1"/>
  <c r="CJ256" i="1"/>
  <c r="CJ257" i="1"/>
  <c r="CJ258" i="1"/>
  <c r="CJ259" i="1"/>
  <c r="CJ260" i="1"/>
  <c r="CJ261" i="1"/>
  <c r="CJ262" i="1"/>
  <c r="CJ263" i="1"/>
  <c r="CJ264" i="1"/>
  <c r="CJ265" i="1"/>
  <c r="CJ266" i="1"/>
  <c r="CJ267" i="1"/>
  <c r="CJ268" i="1"/>
  <c r="CJ269" i="1"/>
  <c r="CJ270" i="1"/>
  <c r="CJ271" i="1"/>
  <c r="CJ272" i="1"/>
  <c r="CJ273" i="1"/>
  <c r="CJ274" i="1"/>
  <c r="CJ275" i="1"/>
  <c r="CJ276" i="1"/>
  <c r="CJ277" i="1"/>
  <c r="CJ278" i="1"/>
  <c r="CJ279" i="1"/>
  <c r="CJ280" i="1"/>
  <c r="CJ281" i="1"/>
  <c r="CJ282" i="1"/>
  <c r="CJ283" i="1"/>
  <c r="CJ284" i="1"/>
  <c r="CJ285" i="1"/>
  <c r="CJ286" i="1"/>
  <c r="CJ287" i="1"/>
  <c r="CJ288" i="1"/>
  <c r="CJ289" i="1"/>
  <c r="CJ290" i="1"/>
  <c r="CJ291" i="1"/>
  <c r="CJ292" i="1"/>
  <c r="CJ293" i="1"/>
  <c r="CJ294" i="1"/>
  <c r="CJ295" i="1"/>
  <c r="CJ296" i="1"/>
  <c r="CJ297" i="1"/>
  <c r="CJ298" i="1"/>
  <c r="CJ299" i="1"/>
  <c r="CJ300" i="1"/>
  <c r="CJ301" i="1"/>
  <c r="CJ302" i="1"/>
  <c r="CJ303" i="1"/>
  <c r="CJ304" i="1"/>
  <c r="CJ305" i="1"/>
  <c r="CJ306" i="1"/>
  <c r="CJ307" i="1"/>
  <c r="CJ308" i="1"/>
  <c r="CJ309" i="1"/>
  <c r="CJ310" i="1"/>
  <c r="CJ311" i="1"/>
  <c r="CJ312" i="1"/>
  <c r="CJ313" i="1"/>
  <c r="CJ314" i="1"/>
  <c r="CJ315" i="1"/>
  <c r="CJ316" i="1"/>
  <c r="CJ317" i="1"/>
  <c r="CJ318" i="1"/>
  <c r="CJ319" i="1"/>
  <c r="CJ320" i="1"/>
  <c r="CJ321" i="1"/>
  <c r="CJ322" i="1"/>
  <c r="CJ323" i="1"/>
  <c r="CJ324" i="1"/>
  <c r="CJ325" i="1"/>
  <c r="CJ326" i="1"/>
  <c r="CJ327" i="1"/>
  <c r="CJ328" i="1"/>
  <c r="CJ329" i="1"/>
  <c r="CJ330" i="1"/>
  <c r="CJ331" i="1"/>
  <c r="CJ332" i="1"/>
  <c r="CJ333" i="1"/>
  <c r="CJ334" i="1"/>
  <c r="CJ335" i="1"/>
  <c r="CJ336" i="1"/>
  <c r="CJ337" i="1"/>
  <c r="CJ338" i="1"/>
  <c r="CJ339" i="1"/>
  <c r="CJ340" i="1"/>
  <c r="CJ341" i="1"/>
  <c r="CJ342" i="1"/>
  <c r="CJ343" i="1"/>
  <c r="CJ344" i="1"/>
  <c r="CJ345" i="1"/>
  <c r="CJ346" i="1"/>
  <c r="CJ347" i="1"/>
  <c r="CJ348" i="1"/>
  <c r="CJ349" i="1"/>
  <c r="CJ350" i="1"/>
  <c r="CJ351" i="1"/>
  <c r="CJ352" i="1"/>
  <c r="CJ353" i="1"/>
  <c r="CJ354" i="1"/>
  <c r="CJ355" i="1"/>
  <c r="CJ356" i="1"/>
  <c r="CJ357" i="1"/>
  <c r="CJ358" i="1"/>
  <c r="CJ359" i="1"/>
  <c r="CJ360" i="1"/>
  <c r="CJ361" i="1"/>
  <c r="CJ362" i="1"/>
  <c r="CJ363" i="1"/>
  <c r="CJ364" i="1"/>
  <c r="CJ365" i="1"/>
  <c r="CJ366" i="1"/>
  <c r="CJ367" i="1"/>
  <c r="CJ368" i="1"/>
  <c r="CJ369" i="1"/>
  <c r="CJ370" i="1"/>
  <c r="CJ371" i="1"/>
  <c r="CJ372" i="1"/>
  <c r="CJ373" i="1"/>
  <c r="CJ374" i="1"/>
  <c r="CJ375" i="1"/>
  <c r="CJ376" i="1"/>
  <c r="CJ377" i="1"/>
  <c r="CJ378" i="1"/>
  <c r="CJ379" i="1"/>
  <c r="CJ380" i="1"/>
  <c r="CJ381" i="1"/>
  <c r="CJ382" i="1"/>
  <c r="CJ383" i="1"/>
  <c r="CJ384" i="1"/>
  <c r="CJ385" i="1"/>
  <c r="CJ386" i="1"/>
  <c r="CJ387" i="1"/>
  <c r="CJ388" i="1"/>
  <c r="CJ389" i="1"/>
  <c r="CJ390" i="1"/>
  <c r="CJ391" i="1"/>
  <c r="CJ392" i="1"/>
  <c r="CJ393" i="1"/>
  <c r="CJ394" i="1"/>
  <c r="CJ395" i="1"/>
  <c r="CJ396" i="1"/>
  <c r="CJ397" i="1"/>
  <c r="CJ398" i="1"/>
  <c r="CJ399" i="1"/>
  <c r="CJ400" i="1"/>
  <c r="CJ401" i="1"/>
  <c r="CJ402" i="1"/>
  <c r="CJ403" i="1"/>
  <c r="CJ404" i="1"/>
  <c r="CJ405" i="1"/>
  <c r="CJ406" i="1"/>
  <c r="CJ407" i="1"/>
  <c r="CJ408" i="1"/>
  <c r="CJ409" i="1"/>
  <c r="CJ410" i="1"/>
  <c r="CJ411" i="1"/>
  <c r="CJ412" i="1"/>
  <c r="CJ413" i="1"/>
  <c r="CJ414" i="1"/>
  <c r="CJ415" i="1"/>
  <c r="CJ416" i="1"/>
  <c r="CJ417" i="1"/>
  <c r="CJ418" i="1"/>
  <c r="CJ419" i="1"/>
  <c r="CJ420" i="1"/>
  <c r="CJ421" i="1"/>
  <c r="CJ422" i="1"/>
  <c r="CJ423" i="1"/>
  <c r="CJ424" i="1"/>
  <c r="CJ425" i="1"/>
  <c r="CJ426" i="1"/>
  <c r="CJ427" i="1"/>
  <c r="CJ428" i="1"/>
  <c r="CJ429" i="1"/>
  <c r="CJ430" i="1"/>
  <c r="CJ431" i="1"/>
  <c r="CJ432" i="1"/>
  <c r="CJ433" i="1"/>
  <c r="CJ434" i="1"/>
  <c r="CJ435" i="1"/>
  <c r="CJ436" i="1"/>
  <c r="CJ437" i="1"/>
  <c r="CJ438" i="1"/>
  <c r="CJ439" i="1"/>
  <c r="CJ440" i="1"/>
  <c r="CJ441" i="1"/>
  <c r="CJ442" i="1"/>
  <c r="CJ443" i="1"/>
  <c r="CJ444" i="1"/>
  <c r="CJ445" i="1"/>
  <c r="CJ446" i="1"/>
  <c r="CJ447" i="1"/>
  <c r="CJ448" i="1"/>
  <c r="CJ449" i="1"/>
  <c r="CJ450" i="1"/>
  <c r="CJ451" i="1"/>
  <c r="CJ452" i="1"/>
  <c r="CJ453" i="1"/>
  <c r="CJ454" i="1"/>
  <c r="CJ455" i="1"/>
  <c r="CJ456" i="1"/>
  <c r="CJ457" i="1"/>
  <c r="CJ458" i="1"/>
  <c r="CJ459" i="1"/>
  <c r="CJ460" i="1"/>
  <c r="CJ461" i="1"/>
  <c r="CJ462" i="1"/>
  <c r="CJ463" i="1"/>
  <c r="CJ464" i="1"/>
  <c r="CJ465" i="1"/>
  <c r="CJ466" i="1"/>
  <c r="CJ467" i="1"/>
  <c r="CJ468" i="1"/>
  <c r="CJ469" i="1"/>
  <c r="CJ470" i="1"/>
  <c r="CJ471" i="1"/>
  <c r="CJ472" i="1"/>
  <c r="CJ473" i="1"/>
  <c r="CJ474" i="1"/>
  <c r="CJ475" i="1"/>
  <c r="CJ476" i="1"/>
  <c r="CJ477" i="1"/>
  <c r="CJ478" i="1"/>
  <c r="CJ479" i="1"/>
  <c r="CJ480" i="1"/>
  <c r="CJ481" i="1"/>
  <c r="CJ482" i="1"/>
  <c r="CJ483" i="1"/>
  <c r="CJ484" i="1"/>
  <c r="CJ485" i="1"/>
  <c r="CJ486" i="1"/>
  <c r="CJ487" i="1"/>
  <c r="CJ488" i="1"/>
  <c r="CJ489" i="1"/>
  <c r="CJ490" i="1"/>
  <c r="CJ491" i="1"/>
  <c r="CJ492" i="1"/>
  <c r="CJ493" i="1"/>
  <c r="CJ494" i="1"/>
  <c r="CJ495" i="1"/>
  <c r="CJ496" i="1"/>
  <c r="CJ497" i="1"/>
  <c r="CJ498" i="1"/>
  <c r="CJ499" i="1"/>
  <c r="CJ500" i="1"/>
  <c r="CJ501" i="1"/>
  <c r="CJ502" i="1"/>
  <c r="CJ503" i="1"/>
  <c r="CJ504" i="1"/>
  <c r="CJ505" i="1"/>
  <c r="CJ506" i="1"/>
  <c r="CJ507" i="1"/>
  <c r="CJ508" i="1"/>
  <c r="CJ509" i="1"/>
  <c r="CJ510" i="1"/>
  <c r="CJ511" i="1"/>
  <c r="CJ512" i="1"/>
  <c r="CJ513" i="1"/>
  <c r="CJ514" i="1"/>
  <c r="CJ515" i="1"/>
  <c r="CJ516" i="1"/>
  <c r="CJ517" i="1"/>
  <c r="CJ518" i="1"/>
  <c r="CJ519" i="1"/>
  <c r="CJ520" i="1"/>
  <c r="CJ521" i="1"/>
  <c r="CJ522" i="1"/>
  <c r="CJ523" i="1"/>
  <c r="CJ524" i="1"/>
  <c r="CJ525" i="1"/>
  <c r="CJ526" i="1"/>
  <c r="CJ527" i="1"/>
  <c r="CJ528" i="1"/>
  <c r="CJ529" i="1"/>
  <c r="CJ530" i="1"/>
  <c r="CJ531" i="1"/>
  <c r="CJ532" i="1"/>
  <c r="CJ533" i="1"/>
  <c r="CJ534" i="1"/>
  <c r="CJ535" i="1"/>
  <c r="CJ536" i="1"/>
  <c r="CJ537" i="1"/>
  <c r="CJ538" i="1"/>
  <c r="CJ539" i="1"/>
  <c r="CJ540" i="1"/>
  <c r="CJ541" i="1"/>
  <c r="CJ542" i="1"/>
  <c r="CJ543" i="1"/>
  <c r="CJ544" i="1"/>
  <c r="CJ545" i="1"/>
  <c r="CJ546" i="1"/>
  <c r="CJ547" i="1"/>
  <c r="CJ548" i="1"/>
  <c r="CJ549" i="1"/>
  <c r="CJ550" i="1"/>
  <c r="CJ551" i="1"/>
  <c r="CJ552" i="1"/>
  <c r="CJ553" i="1"/>
  <c r="CJ554" i="1"/>
  <c r="CJ555" i="1"/>
  <c r="CJ556" i="1"/>
  <c r="CJ557" i="1"/>
  <c r="CJ558" i="1"/>
  <c r="CJ559" i="1"/>
  <c r="CJ560" i="1"/>
  <c r="CJ561" i="1"/>
  <c r="CJ562" i="1"/>
  <c r="CJ563" i="1"/>
  <c r="CJ564" i="1"/>
  <c r="CJ565" i="1"/>
  <c r="CJ566" i="1"/>
  <c r="CJ567" i="1"/>
  <c r="CJ568" i="1"/>
  <c r="CJ569" i="1"/>
  <c r="CJ570" i="1"/>
  <c r="CJ571" i="1"/>
  <c r="CJ572" i="1"/>
  <c r="CJ573" i="1"/>
  <c r="CJ574" i="1"/>
  <c r="CJ575" i="1"/>
  <c r="CJ576" i="1"/>
  <c r="CJ577" i="1"/>
  <c r="CJ578" i="1"/>
  <c r="CJ579" i="1"/>
  <c r="CJ580" i="1"/>
  <c r="CJ581" i="1"/>
  <c r="CJ582" i="1"/>
  <c r="CJ583" i="1"/>
  <c r="CJ584" i="1"/>
  <c r="CJ585" i="1"/>
  <c r="CJ586" i="1"/>
  <c r="CJ587" i="1"/>
  <c r="CJ588" i="1"/>
  <c r="CJ589" i="1"/>
  <c r="CJ590" i="1"/>
  <c r="CJ591" i="1"/>
  <c r="CJ592" i="1"/>
  <c r="CJ593" i="1"/>
  <c r="CJ594" i="1"/>
  <c r="CJ595" i="1"/>
  <c r="CJ596" i="1"/>
  <c r="CJ597" i="1"/>
  <c r="CJ598" i="1"/>
  <c r="CJ599" i="1"/>
  <c r="CJ600" i="1"/>
  <c r="CJ601" i="1"/>
  <c r="CJ602" i="1"/>
  <c r="CJ603" i="1"/>
  <c r="CJ604" i="1"/>
  <c r="CJ605" i="1"/>
  <c r="CJ606" i="1"/>
  <c r="CJ607" i="1"/>
  <c r="CJ608" i="1"/>
  <c r="CJ609" i="1"/>
  <c r="CJ610" i="1"/>
  <c r="CJ611" i="1"/>
  <c r="CJ612" i="1"/>
  <c r="CJ613" i="1"/>
  <c r="CJ614" i="1"/>
  <c r="CJ615" i="1"/>
  <c r="CJ616" i="1"/>
  <c r="CJ617" i="1"/>
  <c r="CJ618" i="1"/>
  <c r="CJ619" i="1"/>
  <c r="CJ620" i="1"/>
  <c r="CJ621" i="1"/>
  <c r="CJ622" i="1"/>
  <c r="CJ623" i="1"/>
  <c r="CJ624" i="1"/>
  <c r="CJ625" i="1"/>
  <c r="CJ626" i="1"/>
  <c r="CJ627" i="1"/>
  <c r="CJ628" i="1"/>
  <c r="CJ629" i="1"/>
  <c r="CJ630" i="1"/>
  <c r="CJ631" i="1"/>
  <c r="CJ632" i="1"/>
  <c r="CJ633" i="1"/>
  <c r="CJ634" i="1"/>
  <c r="CJ635" i="1"/>
  <c r="CJ636" i="1"/>
  <c r="CJ637" i="1"/>
  <c r="CJ638" i="1"/>
  <c r="CJ639" i="1"/>
  <c r="CJ640" i="1"/>
  <c r="CJ641" i="1"/>
  <c r="CJ642" i="1"/>
  <c r="CJ643" i="1"/>
  <c r="CJ644" i="1"/>
  <c r="CJ645" i="1"/>
  <c r="CJ646" i="1"/>
  <c r="CJ647" i="1"/>
  <c r="CJ648" i="1"/>
  <c r="CJ649" i="1"/>
  <c r="CJ650" i="1"/>
  <c r="CJ651" i="1"/>
  <c r="CJ652" i="1"/>
  <c r="CJ653" i="1"/>
  <c r="CJ654" i="1"/>
  <c r="CJ655" i="1"/>
  <c r="CJ656" i="1"/>
  <c r="CJ657" i="1"/>
  <c r="CJ658" i="1"/>
  <c r="CJ659" i="1"/>
  <c r="CJ660" i="1"/>
  <c r="CJ661" i="1"/>
  <c r="CJ662" i="1"/>
  <c r="CJ663" i="1"/>
  <c r="CJ664" i="1"/>
  <c r="CJ665" i="1"/>
  <c r="CJ666" i="1"/>
  <c r="CJ667" i="1"/>
  <c r="CJ668" i="1"/>
  <c r="CJ669" i="1"/>
  <c r="CJ670" i="1"/>
  <c r="CJ671" i="1"/>
  <c r="CJ672" i="1"/>
  <c r="CJ673" i="1"/>
  <c r="CJ674" i="1"/>
  <c r="CJ675" i="1"/>
  <c r="CJ676" i="1"/>
  <c r="CJ677" i="1"/>
  <c r="CJ678" i="1"/>
  <c r="CJ679" i="1"/>
  <c r="CJ680" i="1"/>
  <c r="CJ681" i="1"/>
  <c r="CJ682" i="1"/>
  <c r="CJ683" i="1"/>
  <c r="CJ684" i="1"/>
  <c r="CJ685" i="1"/>
  <c r="CJ686" i="1"/>
  <c r="CJ687" i="1"/>
  <c r="CJ688" i="1"/>
  <c r="CJ689" i="1"/>
  <c r="CJ690" i="1"/>
  <c r="CJ691" i="1"/>
  <c r="CJ692" i="1"/>
  <c r="CJ693" i="1"/>
  <c r="CJ694" i="1"/>
  <c r="CJ695" i="1"/>
  <c r="CJ696" i="1"/>
  <c r="CJ697" i="1"/>
  <c r="CJ698" i="1"/>
  <c r="CJ699" i="1"/>
  <c r="CJ700" i="1"/>
  <c r="CJ701" i="1"/>
  <c r="CJ702" i="1"/>
  <c r="CJ703" i="1"/>
  <c r="CJ704" i="1"/>
  <c r="CJ705" i="1"/>
  <c r="CJ706" i="1"/>
  <c r="CJ707" i="1"/>
  <c r="CJ708" i="1"/>
  <c r="CJ709" i="1"/>
  <c r="CJ710" i="1"/>
  <c r="CJ711" i="1"/>
  <c r="CJ712" i="1"/>
  <c r="CJ713" i="1"/>
  <c r="CJ714" i="1"/>
  <c r="CJ715" i="1"/>
  <c r="CJ716" i="1"/>
  <c r="CJ717" i="1"/>
  <c r="CJ718" i="1"/>
  <c r="CJ719" i="1"/>
  <c r="CJ720" i="1"/>
  <c r="CJ721" i="1"/>
  <c r="CJ722" i="1"/>
  <c r="CJ723" i="1"/>
  <c r="CJ724" i="1"/>
  <c r="CJ725" i="1"/>
  <c r="CJ726" i="1"/>
  <c r="CJ727" i="1"/>
  <c r="CJ728" i="1"/>
  <c r="CJ729" i="1"/>
  <c r="CJ730" i="1"/>
  <c r="CJ731" i="1"/>
  <c r="CJ732" i="1"/>
  <c r="CJ733" i="1"/>
  <c r="CJ734" i="1"/>
  <c r="CJ735" i="1"/>
  <c r="CJ736" i="1"/>
  <c r="CJ737" i="1"/>
  <c r="CJ738" i="1"/>
  <c r="CJ739" i="1"/>
  <c r="CJ740" i="1"/>
  <c r="CJ741" i="1"/>
  <c r="CJ742" i="1"/>
  <c r="CJ743" i="1"/>
  <c r="CJ744" i="1"/>
  <c r="CJ745" i="1"/>
  <c r="CJ746" i="1"/>
  <c r="CJ747" i="1"/>
  <c r="CJ748" i="1"/>
  <c r="CJ749" i="1"/>
  <c r="CJ750" i="1"/>
  <c r="CJ751" i="1"/>
  <c r="CJ752" i="1"/>
  <c r="CJ753" i="1"/>
  <c r="CJ754" i="1"/>
  <c r="CJ755" i="1"/>
  <c r="CJ756" i="1"/>
  <c r="CJ757" i="1"/>
  <c r="CJ758" i="1"/>
  <c r="CJ759" i="1"/>
  <c r="CJ760" i="1"/>
  <c r="CJ761" i="1"/>
  <c r="CJ762" i="1"/>
  <c r="CJ763" i="1"/>
  <c r="CJ764" i="1"/>
  <c r="CJ765" i="1"/>
  <c r="CJ766" i="1"/>
  <c r="CJ767" i="1"/>
  <c r="CJ768" i="1"/>
  <c r="CJ769" i="1"/>
  <c r="CJ770" i="1"/>
  <c r="CJ771" i="1"/>
  <c r="CJ772" i="1"/>
  <c r="CJ773" i="1"/>
  <c r="CJ774" i="1"/>
  <c r="CJ775" i="1"/>
  <c r="CJ776" i="1"/>
  <c r="CJ777" i="1"/>
  <c r="CJ778" i="1"/>
  <c r="CJ779" i="1"/>
  <c r="CJ780" i="1"/>
  <c r="CJ781" i="1"/>
  <c r="CJ782" i="1"/>
  <c r="CJ783" i="1"/>
  <c r="CJ784" i="1"/>
  <c r="CJ785" i="1"/>
  <c r="CJ786" i="1"/>
  <c r="CJ787" i="1"/>
  <c r="CJ788" i="1"/>
  <c r="CJ789" i="1"/>
  <c r="CJ790" i="1"/>
  <c r="CJ791" i="1"/>
  <c r="CJ792" i="1"/>
  <c r="CJ793" i="1"/>
  <c r="CJ794" i="1"/>
  <c r="CJ795" i="1"/>
  <c r="CJ796" i="1"/>
  <c r="CJ797" i="1"/>
  <c r="CJ798" i="1"/>
  <c r="CJ799" i="1"/>
  <c r="CJ800" i="1"/>
  <c r="CJ801" i="1"/>
  <c r="CJ802" i="1"/>
  <c r="CJ803" i="1"/>
  <c r="CJ804" i="1"/>
  <c r="CJ805" i="1"/>
  <c r="CJ806" i="1"/>
  <c r="CJ807" i="1"/>
  <c r="CJ808" i="1"/>
  <c r="CJ809" i="1"/>
  <c r="CJ810" i="1"/>
  <c r="CJ811" i="1"/>
  <c r="CJ812" i="1"/>
  <c r="CJ813" i="1"/>
  <c r="CJ814" i="1"/>
  <c r="CJ815" i="1"/>
  <c r="CJ816" i="1"/>
  <c r="CJ817" i="1"/>
  <c r="CJ818" i="1"/>
  <c r="CJ819" i="1"/>
  <c r="CJ820" i="1"/>
  <c r="CJ821" i="1"/>
  <c r="CJ822" i="1"/>
  <c r="CJ823" i="1"/>
  <c r="CJ824" i="1"/>
  <c r="CJ825" i="1"/>
  <c r="CJ826" i="1"/>
  <c r="CJ827" i="1"/>
  <c r="CJ828" i="1"/>
  <c r="CJ829" i="1"/>
  <c r="CJ830" i="1"/>
  <c r="CJ831" i="1"/>
  <c r="CJ832" i="1"/>
  <c r="CJ833" i="1"/>
  <c r="CJ834" i="1"/>
  <c r="CJ835" i="1"/>
  <c r="CJ836" i="1"/>
  <c r="CJ837" i="1"/>
  <c r="CJ838" i="1"/>
  <c r="CJ839" i="1"/>
  <c r="CJ840" i="1"/>
  <c r="CJ841" i="1"/>
  <c r="CJ842" i="1"/>
  <c r="CJ843" i="1"/>
  <c r="CJ844" i="1"/>
  <c r="CJ845" i="1"/>
  <c r="CJ846" i="1"/>
  <c r="CJ847" i="1"/>
  <c r="CJ848" i="1"/>
  <c r="CJ849" i="1"/>
  <c r="CJ850" i="1"/>
  <c r="CJ851" i="1"/>
  <c r="CJ852" i="1"/>
  <c r="CJ853" i="1"/>
  <c r="CJ854" i="1"/>
  <c r="CJ855" i="1"/>
  <c r="CJ856" i="1"/>
  <c r="CJ857" i="1"/>
  <c r="CJ858" i="1"/>
  <c r="CJ859" i="1"/>
  <c r="CJ860" i="1"/>
  <c r="CJ861" i="1"/>
  <c r="CJ862" i="1"/>
  <c r="CJ863" i="1"/>
  <c r="CJ864" i="1"/>
  <c r="CJ865" i="1"/>
  <c r="CJ866" i="1"/>
  <c r="CJ867" i="1"/>
  <c r="CJ868" i="1"/>
  <c r="CJ869" i="1"/>
  <c r="CJ870" i="1"/>
  <c r="CJ871" i="1"/>
  <c r="CJ872" i="1"/>
  <c r="CJ873" i="1"/>
  <c r="CJ874" i="1"/>
  <c r="CJ875" i="1"/>
  <c r="CJ876" i="1"/>
  <c r="CJ877" i="1"/>
  <c r="CJ878" i="1"/>
  <c r="CJ879" i="1"/>
  <c r="CJ880" i="1"/>
  <c r="CJ881" i="1"/>
  <c r="CJ882" i="1"/>
  <c r="CJ883" i="1"/>
  <c r="CJ884" i="1"/>
  <c r="CJ885" i="1"/>
  <c r="CJ886" i="1"/>
  <c r="CJ887" i="1"/>
  <c r="CJ888" i="1"/>
  <c r="CJ889" i="1"/>
  <c r="CJ890" i="1"/>
  <c r="CJ891" i="1"/>
  <c r="CJ892" i="1"/>
  <c r="CJ893" i="1"/>
  <c r="CJ894" i="1"/>
  <c r="CJ895" i="1"/>
  <c r="CJ896" i="1"/>
  <c r="CJ897" i="1"/>
  <c r="CJ898" i="1"/>
  <c r="CJ899" i="1"/>
  <c r="CJ900" i="1"/>
  <c r="CJ901" i="1"/>
  <c r="CJ902" i="1"/>
  <c r="CJ903" i="1"/>
  <c r="CJ904" i="1"/>
  <c r="CJ905" i="1"/>
  <c r="CJ906" i="1"/>
  <c r="CJ907" i="1"/>
  <c r="CJ908" i="1"/>
  <c r="CJ909" i="1"/>
  <c r="CJ910" i="1"/>
  <c r="CJ911" i="1"/>
  <c r="CJ912" i="1"/>
  <c r="CJ913" i="1"/>
  <c r="CJ914" i="1"/>
  <c r="CJ915" i="1"/>
  <c r="CJ916" i="1"/>
  <c r="CJ917" i="1"/>
  <c r="CJ918" i="1"/>
  <c r="CJ919" i="1"/>
  <c r="CJ920" i="1"/>
  <c r="CJ921" i="1"/>
  <c r="CJ922" i="1"/>
  <c r="CJ923" i="1"/>
  <c r="CJ924" i="1"/>
  <c r="CJ925" i="1"/>
  <c r="CJ926" i="1"/>
  <c r="CJ927" i="1"/>
  <c r="CJ928" i="1"/>
  <c r="CJ929" i="1"/>
  <c r="CJ930" i="1"/>
  <c r="CJ931" i="1"/>
  <c r="CJ932" i="1"/>
  <c r="CJ933" i="1"/>
  <c r="CJ934" i="1"/>
  <c r="CJ935" i="1"/>
  <c r="CJ936" i="1"/>
  <c r="CJ937" i="1"/>
  <c r="CJ938" i="1"/>
  <c r="CJ939" i="1"/>
  <c r="CJ940" i="1"/>
  <c r="CJ941" i="1"/>
  <c r="CJ942" i="1"/>
  <c r="CJ943" i="1"/>
  <c r="CJ944" i="1"/>
  <c r="CJ945" i="1"/>
  <c r="CJ946" i="1"/>
  <c r="CJ947" i="1"/>
  <c r="CJ948" i="1"/>
  <c r="CJ949" i="1"/>
  <c r="CJ950" i="1"/>
  <c r="CJ951" i="1"/>
  <c r="CJ952" i="1"/>
  <c r="CJ953" i="1"/>
  <c r="CJ954" i="1"/>
  <c r="CJ955" i="1"/>
  <c r="CJ956" i="1"/>
  <c r="CJ957" i="1"/>
  <c r="CJ958" i="1"/>
  <c r="CJ959" i="1"/>
  <c r="CJ960" i="1"/>
  <c r="CJ961" i="1"/>
  <c r="CJ962" i="1"/>
  <c r="CJ963" i="1"/>
  <c r="CJ964" i="1"/>
  <c r="CJ965" i="1"/>
  <c r="CJ966" i="1"/>
  <c r="CJ967" i="1"/>
  <c r="CJ968" i="1"/>
  <c r="CJ969" i="1"/>
  <c r="CJ970" i="1"/>
  <c r="CJ971" i="1"/>
  <c r="CJ972" i="1"/>
  <c r="CJ973" i="1"/>
  <c r="CJ974" i="1"/>
  <c r="CJ975" i="1"/>
  <c r="CJ976" i="1"/>
  <c r="CJ977" i="1"/>
  <c r="CJ978" i="1"/>
  <c r="CJ979" i="1"/>
  <c r="CJ980" i="1"/>
  <c r="CJ981" i="1"/>
  <c r="CJ982" i="1"/>
  <c r="CJ983" i="1"/>
  <c r="CJ984" i="1"/>
  <c r="CJ985" i="1"/>
  <c r="CJ986" i="1"/>
  <c r="CJ987" i="1"/>
  <c r="CJ988" i="1"/>
  <c r="CJ989" i="1"/>
  <c r="CJ990" i="1"/>
  <c r="CJ991" i="1"/>
  <c r="CJ992" i="1"/>
  <c r="CJ993" i="1"/>
  <c r="CJ994" i="1"/>
  <c r="CJ995" i="1"/>
  <c r="CJ996" i="1"/>
  <c r="CJ997" i="1"/>
  <c r="CJ998" i="1"/>
  <c r="CJ999" i="1"/>
  <c r="CJ1000" i="1"/>
  <c r="CJ1001" i="1"/>
  <c r="CJ1002" i="1"/>
  <c r="CJ1003" i="1"/>
  <c r="CJ1004" i="1"/>
  <c r="CJ100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174" i="1"/>
  <c r="CI175" i="1"/>
  <c r="CI176" i="1"/>
  <c r="CI177" i="1"/>
  <c r="CI178" i="1"/>
  <c r="CI179" i="1"/>
  <c r="CI180" i="1"/>
  <c r="CI181" i="1"/>
  <c r="CI182" i="1"/>
  <c r="CI183" i="1"/>
  <c r="CI184" i="1"/>
  <c r="CI185" i="1"/>
  <c r="CI186" i="1"/>
  <c r="CI187" i="1"/>
  <c r="CI188" i="1"/>
  <c r="CI189" i="1"/>
  <c r="CI190" i="1"/>
  <c r="CI191" i="1"/>
  <c r="CI192" i="1"/>
  <c r="CI193" i="1"/>
  <c r="CI194" i="1"/>
  <c r="CI195" i="1"/>
  <c r="CI196" i="1"/>
  <c r="CI197" i="1"/>
  <c r="CI198" i="1"/>
  <c r="CI199" i="1"/>
  <c r="CI200" i="1"/>
  <c r="CI201" i="1"/>
  <c r="CI202" i="1"/>
  <c r="CI203" i="1"/>
  <c r="CI204" i="1"/>
  <c r="CI205" i="1"/>
  <c r="CI206" i="1"/>
  <c r="CI207" i="1"/>
  <c r="CI208" i="1"/>
  <c r="CI209" i="1"/>
  <c r="CI210" i="1"/>
  <c r="CI211" i="1"/>
  <c r="CI212" i="1"/>
  <c r="CI213" i="1"/>
  <c r="CI214" i="1"/>
  <c r="CI215" i="1"/>
  <c r="CI216" i="1"/>
  <c r="CI217" i="1"/>
  <c r="CI218" i="1"/>
  <c r="CI219" i="1"/>
  <c r="CI220" i="1"/>
  <c r="CI221" i="1"/>
  <c r="CI222" i="1"/>
  <c r="CI223" i="1"/>
  <c r="CI224" i="1"/>
  <c r="CI225" i="1"/>
  <c r="CI226" i="1"/>
  <c r="CI227" i="1"/>
  <c r="CI228" i="1"/>
  <c r="CI229" i="1"/>
  <c r="CI230" i="1"/>
  <c r="CI231" i="1"/>
  <c r="CI232" i="1"/>
  <c r="CI233" i="1"/>
  <c r="CI234" i="1"/>
  <c r="CI235" i="1"/>
  <c r="CI236" i="1"/>
  <c r="CI237" i="1"/>
  <c r="CI238" i="1"/>
  <c r="CI239" i="1"/>
  <c r="CI240" i="1"/>
  <c r="CI241" i="1"/>
  <c r="CI242" i="1"/>
  <c r="CI243" i="1"/>
  <c r="CI244" i="1"/>
  <c r="CI245" i="1"/>
  <c r="CI246" i="1"/>
  <c r="CI247" i="1"/>
  <c r="CI248" i="1"/>
  <c r="CI249" i="1"/>
  <c r="CI250" i="1"/>
  <c r="CI251" i="1"/>
  <c r="CI252" i="1"/>
  <c r="CI253" i="1"/>
  <c r="CI254" i="1"/>
  <c r="CI255" i="1"/>
  <c r="CI256" i="1"/>
  <c r="CI257" i="1"/>
  <c r="CI258" i="1"/>
  <c r="CI259" i="1"/>
  <c r="CI260" i="1"/>
  <c r="CI261" i="1"/>
  <c r="CI262" i="1"/>
  <c r="CI263" i="1"/>
  <c r="CI264" i="1"/>
  <c r="CI265" i="1"/>
  <c r="CI266" i="1"/>
  <c r="CI267" i="1"/>
  <c r="CI268" i="1"/>
  <c r="CI269" i="1"/>
  <c r="CI270" i="1"/>
  <c r="CI271" i="1"/>
  <c r="CI272" i="1"/>
  <c r="CI273" i="1"/>
  <c r="CI274" i="1"/>
  <c r="CI275" i="1"/>
  <c r="CI276" i="1"/>
  <c r="CI277" i="1"/>
  <c r="CI278" i="1"/>
  <c r="CI279" i="1"/>
  <c r="CI280" i="1"/>
  <c r="CI281" i="1"/>
  <c r="CI282" i="1"/>
  <c r="CI283" i="1"/>
  <c r="CI284" i="1"/>
  <c r="CI285" i="1"/>
  <c r="CI286" i="1"/>
  <c r="CI287" i="1"/>
  <c r="CI288" i="1"/>
  <c r="CI289" i="1"/>
  <c r="CI290" i="1"/>
  <c r="CI291" i="1"/>
  <c r="CI292" i="1"/>
  <c r="CI293" i="1"/>
  <c r="CI294" i="1"/>
  <c r="CI295" i="1"/>
  <c r="CI296" i="1"/>
  <c r="CI297" i="1"/>
  <c r="CI298" i="1"/>
  <c r="CI299" i="1"/>
  <c r="CI300" i="1"/>
  <c r="CI301" i="1"/>
  <c r="CI302" i="1"/>
  <c r="CI303" i="1"/>
  <c r="CI304" i="1"/>
  <c r="CI305" i="1"/>
  <c r="CI306" i="1"/>
  <c r="CI307" i="1"/>
  <c r="CI308" i="1"/>
  <c r="CI309" i="1"/>
  <c r="CI310" i="1"/>
  <c r="CI311" i="1"/>
  <c r="CI312" i="1"/>
  <c r="CI313" i="1"/>
  <c r="CI314" i="1"/>
  <c r="CI315" i="1"/>
  <c r="CI316" i="1"/>
  <c r="CI317" i="1"/>
  <c r="CI318" i="1"/>
  <c r="CI319" i="1"/>
  <c r="CI320" i="1"/>
  <c r="CI321" i="1"/>
  <c r="CI322" i="1"/>
  <c r="CI323" i="1"/>
  <c r="CI324" i="1"/>
  <c r="CI325" i="1"/>
  <c r="CI326" i="1"/>
  <c r="CI327" i="1"/>
  <c r="CI328" i="1"/>
  <c r="CI329" i="1"/>
  <c r="CI330" i="1"/>
  <c r="CI331" i="1"/>
  <c r="CI332" i="1"/>
  <c r="CI333" i="1"/>
  <c r="CI334" i="1"/>
  <c r="CI335" i="1"/>
  <c r="CI336" i="1"/>
  <c r="CI337" i="1"/>
  <c r="CI338" i="1"/>
  <c r="CI339" i="1"/>
  <c r="CI340" i="1"/>
  <c r="CI341" i="1"/>
  <c r="CI342" i="1"/>
  <c r="CI343" i="1"/>
  <c r="CI344" i="1"/>
  <c r="CI345" i="1"/>
  <c r="CI346" i="1"/>
  <c r="CI347" i="1"/>
  <c r="CI348" i="1"/>
  <c r="CI349" i="1"/>
  <c r="CI350" i="1"/>
  <c r="CI351" i="1"/>
  <c r="CI352" i="1"/>
  <c r="CI353" i="1"/>
  <c r="CI354" i="1"/>
  <c r="CI355" i="1"/>
  <c r="CI356" i="1"/>
  <c r="CI357" i="1"/>
  <c r="CI358" i="1"/>
  <c r="CI359" i="1"/>
  <c r="CI360" i="1"/>
  <c r="CI361" i="1"/>
  <c r="CI362" i="1"/>
  <c r="CI363" i="1"/>
  <c r="CI364" i="1"/>
  <c r="CI365" i="1"/>
  <c r="CI366" i="1"/>
  <c r="CI367" i="1"/>
  <c r="CI368" i="1"/>
  <c r="CI369" i="1"/>
  <c r="CI370" i="1"/>
  <c r="CI371" i="1"/>
  <c r="CI372" i="1"/>
  <c r="CI373" i="1"/>
  <c r="CI374" i="1"/>
  <c r="CI375" i="1"/>
  <c r="CI376" i="1"/>
  <c r="CI377" i="1"/>
  <c r="CI378" i="1"/>
  <c r="CI379" i="1"/>
  <c r="CI380" i="1"/>
  <c r="CI381" i="1"/>
  <c r="CI382" i="1"/>
  <c r="CI383" i="1"/>
  <c r="CI384" i="1"/>
  <c r="CI385" i="1"/>
  <c r="CI386" i="1"/>
  <c r="CI387" i="1"/>
  <c r="CI388" i="1"/>
  <c r="CI389" i="1"/>
  <c r="CI390" i="1"/>
  <c r="CI391" i="1"/>
  <c r="CI392" i="1"/>
  <c r="CI393" i="1"/>
  <c r="CI394" i="1"/>
  <c r="CI395" i="1"/>
  <c r="CI396" i="1"/>
  <c r="CI397" i="1"/>
  <c r="CI398" i="1"/>
  <c r="CI399" i="1"/>
  <c r="CI400" i="1"/>
  <c r="CI401" i="1"/>
  <c r="CI402" i="1"/>
  <c r="CI403" i="1"/>
  <c r="CI404" i="1"/>
  <c r="CI405" i="1"/>
  <c r="CI406" i="1"/>
  <c r="CI407" i="1"/>
  <c r="CI408" i="1"/>
  <c r="CI409" i="1"/>
  <c r="CI410" i="1"/>
  <c r="CI411" i="1"/>
  <c r="CI412" i="1"/>
  <c r="CI413" i="1"/>
  <c r="CI414" i="1"/>
  <c r="CI415" i="1"/>
  <c r="CI416" i="1"/>
  <c r="CI417" i="1"/>
  <c r="CI418" i="1"/>
  <c r="CI419" i="1"/>
  <c r="CI420" i="1"/>
  <c r="CI421" i="1"/>
  <c r="CI422" i="1"/>
  <c r="CI423" i="1"/>
  <c r="CI424" i="1"/>
  <c r="CI425" i="1"/>
  <c r="CI426" i="1"/>
  <c r="CI427" i="1"/>
  <c r="CI428" i="1"/>
  <c r="CI429" i="1"/>
  <c r="CI430" i="1"/>
  <c r="CI431" i="1"/>
  <c r="CI432" i="1"/>
  <c r="CI433" i="1"/>
  <c r="CI434" i="1"/>
  <c r="CI435" i="1"/>
  <c r="CI436" i="1"/>
  <c r="CI437" i="1"/>
  <c r="CI438" i="1"/>
  <c r="CI439" i="1"/>
  <c r="CI440" i="1"/>
  <c r="CI441" i="1"/>
  <c r="CI442" i="1"/>
  <c r="CI443" i="1"/>
  <c r="CI444" i="1"/>
  <c r="CI445" i="1"/>
  <c r="CI446" i="1"/>
  <c r="CI447" i="1"/>
  <c r="CI448" i="1"/>
  <c r="CI449" i="1"/>
  <c r="CI450" i="1"/>
  <c r="CI451" i="1"/>
  <c r="CI452" i="1"/>
  <c r="CI453" i="1"/>
  <c r="CI454" i="1"/>
  <c r="CI455" i="1"/>
  <c r="CI456" i="1"/>
  <c r="CI457" i="1"/>
  <c r="CI458" i="1"/>
  <c r="CI459" i="1"/>
  <c r="CI460" i="1"/>
  <c r="CI461" i="1"/>
  <c r="CI462" i="1"/>
  <c r="CI463" i="1"/>
  <c r="CI464" i="1"/>
  <c r="CI465" i="1"/>
  <c r="CI466" i="1"/>
  <c r="CI467" i="1"/>
  <c r="CI468" i="1"/>
  <c r="CI469" i="1"/>
  <c r="CI470" i="1"/>
  <c r="CI471" i="1"/>
  <c r="CI472" i="1"/>
  <c r="CI473" i="1"/>
  <c r="CI474" i="1"/>
  <c r="CI475" i="1"/>
  <c r="CI476" i="1"/>
  <c r="CI477" i="1"/>
  <c r="CI478" i="1"/>
  <c r="CI479" i="1"/>
  <c r="CI480" i="1"/>
  <c r="CI481" i="1"/>
  <c r="CI482" i="1"/>
  <c r="CI483" i="1"/>
  <c r="CI484" i="1"/>
  <c r="CI485" i="1"/>
  <c r="CI486" i="1"/>
  <c r="CI487" i="1"/>
  <c r="CI488" i="1"/>
  <c r="CI489" i="1"/>
  <c r="CI490" i="1"/>
  <c r="CI491" i="1"/>
  <c r="CI492" i="1"/>
  <c r="CI493" i="1"/>
  <c r="CI494" i="1"/>
  <c r="CI495" i="1"/>
  <c r="CI496" i="1"/>
  <c r="CI497" i="1"/>
  <c r="CI498" i="1"/>
  <c r="CI499" i="1"/>
  <c r="CI500" i="1"/>
  <c r="CI501" i="1"/>
  <c r="CI502" i="1"/>
  <c r="CI503" i="1"/>
  <c r="CI504" i="1"/>
  <c r="CI505" i="1"/>
  <c r="CI506" i="1"/>
  <c r="CI507" i="1"/>
  <c r="CI508" i="1"/>
  <c r="CI509" i="1"/>
  <c r="CI510" i="1"/>
  <c r="CI511" i="1"/>
  <c r="CI512" i="1"/>
  <c r="CI513" i="1"/>
  <c r="CI514" i="1"/>
  <c r="CI515" i="1"/>
  <c r="CI516" i="1"/>
  <c r="CI517" i="1"/>
  <c r="CI518" i="1"/>
  <c r="CI519" i="1"/>
  <c r="CI520" i="1"/>
  <c r="CI521" i="1"/>
  <c r="CI522" i="1"/>
  <c r="CI523" i="1"/>
  <c r="CI524" i="1"/>
  <c r="CI525" i="1"/>
  <c r="CI526" i="1"/>
  <c r="CI527" i="1"/>
  <c r="CI528" i="1"/>
  <c r="CI529" i="1"/>
  <c r="CI530" i="1"/>
  <c r="CI531" i="1"/>
  <c r="CI532" i="1"/>
  <c r="CI533" i="1"/>
  <c r="CI534" i="1"/>
  <c r="CI535" i="1"/>
  <c r="CI536" i="1"/>
  <c r="CI537" i="1"/>
  <c r="CI538" i="1"/>
  <c r="CI539" i="1"/>
  <c r="CI540" i="1"/>
  <c r="CI541" i="1"/>
  <c r="CI542" i="1"/>
  <c r="CI543" i="1"/>
  <c r="CI544" i="1"/>
  <c r="CI545" i="1"/>
  <c r="CI546" i="1"/>
  <c r="CI547" i="1"/>
  <c r="CI548" i="1"/>
  <c r="CI549" i="1"/>
  <c r="CI550" i="1"/>
  <c r="CI551" i="1"/>
  <c r="CI552" i="1"/>
  <c r="CI553" i="1"/>
  <c r="CI554" i="1"/>
  <c r="CI555" i="1"/>
  <c r="CI556" i="1"/>
  <c r="CI557" i="1"/>
  <c r="CI558" i="1"/>
  <c r="CI559" i="1"/>
  <c r="CI560" i="1"/>
  <c r="CI561" i="1"/>
  <c r="CI562" i="1"/>
  <c r="CI563" i="1"/>
  <c r="CI564" i="1"/>
  <c r="CI565" i="1"/>
  <c r="CI566" i="1"/>
  <c r="CI567" i="1"/>
  <c r="CI568" i="1"/>
  <c r="CI569" i="1"/>
  <c r="CI570" i="1"/>
  <c r="CI571" i="1"/>
  <c r="CI572" i="1"/>
  <c r="CI573" i="1"/>
  <c r="CI574" i="1"/>
  <c r="CI575" i="1"/>
  <c r="CI576" i="1"/>
  <c r="CI577" i="1"/>
  <c r="CI578" i="1"/>
  <c r="CI579" i="1"/>
  <c r="CI580" i="1"/>
  <c r="CI581" i="1"/>
  <c r="CI582" i="1"/>
  <c r="CI583" i="1"/>
  <c r="CI584" i="1"/>
  <c r="CI585" i="1"/>
  <c r="CI586" i="1"/>
  <c r="CI587" i="1"/>
  <c r="CI588" i="1"/>
  <c r="CI589" i="1"/>
  <c r="CI590" i="1"/>
  <c r="CI591" i="1"/>
  <c r="CI592" i="1"/>
  <c r="CI593" i="1"/>
  <c r="CI594" i="1"/>
  <c r="CI595" i="1"/>
  <c r="CI596" i="1"/>
  <c r="CI597" i="1"/>
  <c r="CI598" i="1"/>
  <c r="CI599" i="1"/>
  <c r="CI600" i="1"/>
  <c r="CI601" i="1"/>
  <c r="CI602" i="1"/>
  <c r="CI603" i="1"/>
  <c r="CI604" i="1"/>
  <c r="CI605" i="1"/>
  <c r="CI606" i="1"/>
  <c r="CI607" i="1"/>
  <c r="CI608" i="1"/>
  <c r="CI609" i="1"/>
  <c r="CI610" i="1"/>
  <c r="CI611" i="1"/>
  <c r="CI612" i="1"/>
  <c r="CI613" i="1"/>
  <c r="CI614" i="1"/>
  <c r="CI615" i="1"/>
  <c r="CI616" i="1"/>
  <c r="CI617" i="1"/>
  <c r="CI618" i="1"/>
  <c r="CI619" i="1"/>
  <c r="CI620" i="1"/>
  <c r="CI621" i="1"/>
  <c r="CI622" i="1"/>
  <c r="CI623" i="1"/>
  <c r="CI624" i="1"/>
  <c r="CI625" i="1"/>
  <c r="CI626" i="1"/>
  <c r="CI627" i="1"/>
  <c r="CI628" i="1"/>
  <c r="CI629" i="1"/>
  <c r="CI630" i="1"/>
  <c r="CI631" i="1"/>
  <c r="CI632" i="1"/>
  <c r="CI633" i="1"/>
  <c r="CI634" i="1"/>
  <c r="CI635" i="1"/>
  <c r="CI636" i="1"/>
  <c r="CI637" i="1"/>
  <c r="CI638" i="1"/>
  <c r="CI639" i="1"/>
  <c r="CI640" i="1"/>
  <c r="CI641" i="1"/>
  <c r="CI642" i="1"/>
  <c r="CI643" i="1"/>
  <c r="CI644" i="1"/>
  <c r="CI645" i="1"/>
  <c r="CI646" i="1"/>
  <c r="CI647" i="1"/>
  <c r="CI648" i="1"/>
  <c r="CI649" i="1"/>
  <c r="CI650" i="1"/>
  <c r="CI651" i="1"/>
  <c r="CI652" i="1"/>
  <c r="CI653" i="1"/>
  <c r="CI654" i="1"/>
  <c r="CI655" i="1"/>
  <c r="CI656" i="1"/>
  <c r="CI657" i="1"/>
  <c r="CI658" i="1"/>
  <c r="CI659" i="1"/>
  <c r="CI660" i="1"/>
  <c r="CI661" i="1"/>
  <c r="CI662" i="1"/>
  <c r="CI663" i="1"/>
  <c r="CI664" i="1"/>
  <c r="CI665" i="1"/>
  <c r="CI666" i="1"/>
  <c r="CI667" i="1"/>
  <c r="CI668" i="1"/>
  <c r="CI669" i="1"/>
  <c r="CI670" i="1"/>
  <c r="CI671" i="1"/>
  <c r="CI672" i="1"/>
  <c r="CI673" i="1"/>
  <c r="CI674" i="1"/>
  <c r="CI675" i="1"/>
  <c r="CI676" i="1"/>
  <c r="CI677" i="1"/>
  <c r="CI678" i="1"/>
  <c r="CI679" i="1"/>
  <c r="CI680" i="1"/>
  <c r="CI681" i="1"/>
  <c r="CI682" i="1"/>
  <c r="CI683" i="1"/>
  <c r="CI684" i="1"/>
  <c r="CI685" i="1"/>
  <c r="CI686" i="1"/>
  <c r="CI687" i="1"/>
  <c r="CI688" i="1"/>
  <c r="CI689" i="1"/>
  <c r="CI690" i="1"/>
  <c r="CI691" i="1"/>
  <c r="CI692" i="1"/>
  <c r="CI693" i="1"/>
  <c r="CI694" i="1"/>
  <c r="CI695" i="1"/>
  <c r="CI696" i="1"/>
  <c r="CI697" i="1"/>
  <c r="CI698" i="1"/>
  <c r="CI699" i="1"/>
  <c r="CI700" i="1"/>
  <c r="CI701" i="1"/>
  <c r="CI702" i="1"/>
  <c r="CI703" i="1"/>
  <c r="CI704" i="1"/>
  <c r="CI705" i="1"/>
  <c r="CI706" i="1"/>
  <c r="CI707" i="1"/>
  <c r="CI708" i="1"/>
  <c r="CI709" i="1"/>
  <c r="CI710" i="1"/>
  <c r="CI711" i="1"/>
  <c r="CI712" i="1"/>
  <c r="CI713" i="1"/>
  <c r="CI714" i="1"/>
  <c r="CI715" i="1"/>
  <c r="CI716" i="1"/>
  <c r="CI717" i="1"/>
  <c r="CI718" i="1"/>
  <c r="CI719" i="1"/>
  <c r="CI720" i="1"/>
  <c r="CI721" i="1"/>
  <c r="CI722" i="1"/>
  <c r="CI723" i="1"/>
  <c r="CI724" i="1"/>
  <c r="CI725" i="1"/>
  <c r="CI726" i="1"/>
  <c r="CI727" i="1"/>
  <c r="CI728" i="1"/>
  <c r="CI729" i="1"/>
  <c r="CI730" i="1"/>
  <c r="CI731" i="1"/>
  <c r="CI732" i="1"/>
  <c r="CI733" i="1"/>
  <c r="CI734" i="1"/>
  <c r="CI735" i="1"/>
  <c r="CI736" i="1"/>
  <c r="CI737" i="1"/>
  <c r="CI738" i="1"/>
  <c r="CI739" i="1"/>
  <c r="CI740" i="1"/>
  <c r="CI741" i="1"/>
  <c r="CI742" i="1"/>
  <c r="CI743" i="1"/>
  <c r="CI744" i="1"/>
  <c r="CI745" i="1"/>
  <c r="CI746" i="1"/>
  <c r="CI747" i="1"/>
  <c r="CI748" i="1"/>
  <c r="CI749" i="1"/>
  <c r="CI750" i="1"/>
  <c r="CI751" i="1"/>
  <c r="CI752" i="1"/>
  <c r="CI753" i="1"/>
  <c r="CI754" i="1"/>
  <c r="CI755" i="1"/>
  <c r="CI756" i="1"/>
  <c r="CI757" i="1"/>
  <c r="CI758" i="1"/>
  <c r="CI759" i="1"/>
  <c r="CI760" i="1"/>
  <c r="CI761" i="1"/>
  <c r="CI762" i="1"/>
  <c r="CI763" i="1"/>
  <c r="CI764" i="1"/>
  <c r="CI765" i="1"/>
  <c r="CI766" i="1"/>
  <c r="CI767" i="1"/>
  <c r="CI768" i="1"/>
  <c r="CI769" i="1"/>
  <c r="CI770" i="1"/>
  <c r="CI771" i="1"/>
  <c r="CI772" i="1"/>
  <c r="CI773" i="1"/>
  <c r="CI774" i="1"/>
  <c r="CI775" i="1"/>
  <c r="CI776" i="1"/>
  <c r="CI777" i="1"/>
  <c r="CI778" i="1"/>
  <c r="CI779" i="1"/>
  <c r="CI780" i="1"/>
  <c r="CI781" i="1"/>
  <c r="CI782" i="1"/>
  <c r="CI783" i="1"/>
  <c r="CI784" i="1"/>
  <c r="CI785" i="1"/>
  <c r="CI786" i="1"/>
  <c r="CI787" i="1"/>
  <c r="CI788" i="1"/>
  <c r="CI789" i="1"/>
  <c r="CI790" i="1"/>
  <c r="CI791" i="1"/>
  <c r="CI792" i="1"/>
  <c r="CI793" i="1"/>
  <c r="CI794" i="1"/>
  <c r="CI795" i="1"/>
  <c r="CI796" i="1"/>
  <c r="CI797" i="1"/>
  <c r="CI798" i="1"/>
  <c r="CI799" i="1"/>
  <c r="CI800" i="1"/>
  <c r="CI801" i="1"/>
  <c r="CI802" i="1"/>
  <c r="CI803" i="1"/>
  <c r="CI804" i="1"/>
  <c r="CI805" i="1"/>
  <c r="CI806" i="1"/>
  <c r="CI807" i="1"/>
  <c r="CI808" i="1"/>
  <c r="CI809" i="1"/>
  <c r="CI810" i="1"/>
  <c r="CI811" i="1"/>
  <c r="CI812" i="1"/>
  <c r="CI813" i="1"/>
  <c r="CI814" i="1"/>
  <c r="CI815" i="1"/>
  <c r="CI816" i="1"/>
  <c r="CI817" i="1"/>
  <c r="CI818" i="1"/>
  <c r="CI819" i="1"/>
  <c r="CI820" i="1"/>
  <c r="CI821" i="1"/>
  <c r="CI822" i="1"/>
  <c r="CI823" i="1"/>
  <c r="CI824" i="1"/>
  <c r="CI825" i="1"/>
  <c r="CI826" i="1"/>
  <c r="CI827" i="1"/>
  <c r="CI828" i="1"/>
  <c r="CI829" i="1"/>
  <c r="CI830" i="1"/>
  <c r="CI831" i="1"/>
  <c r="CI832" i="1"/>
  <c r="CI833" i="1"/>
  <c r="CI834" i="1"/>
  <c r="CI835" i="1"/>
  <c r="CI836" i="1"/>
  <c r="CI837" i="1"/>
  <c r="CI838" i="1"/>
  <c r="CI839" i="1"/>
  <c r="CI840" i="1"/>
  <c r="CI841" i="1"/>
  <c r="CI842" i="1"/>
  <c r="CI843" i="1"/>
  <c r="CI844" i="1"/>
  <c r="CI845" i="1"/>
  <c r="CI846" i="1"/>
  <c r="CI847" i="1"/>
  <c r="CI848" i="1"/>
  <c r="CI849" i="1"/>
  <c r="CI850" i="1"/>
  <c r="CI851" i="1"/>
  <c r="CI852" i="1"/>
  <c r="CI853" i="1"/>
  <c r="CI854" i="1"/>
  <c r="CI855" i="1"/>
  <c r="CI856" i="1"/>
  <c r="CI857" i="1"/>
  <c r="CI858" i="1"/>
  <c r="CI859" i="1"/>
  <c r="CI860" i="1"/>
  <c r="CI861" i="1"/>
  <c r="CI862" i="1"/>
  <c r="CI863" i="1"/>
  <c r="CI864" i="1"/>
  <c r="CI865" i="1"/>
  <c r="CI866" i="1"/>
  <c r="CI867" i="1"/>
  <c r="CI868" i="1"/>
  <c r="CI869" i="1"/>
  <c r="CI870" i="1"/>
  <c r="CI871" i="1"/>
  <c r="CI872" i="1"/>
  <c r="CI873" i="1"/>
  <c r="CI874" i="1"/>
  <c r="CI875" i="1"/>
  <c r="CI876" i="1"/>
  <c r="CI877" i="1"/>
  <c r="CI878" i="1"/>
  <c r="CI879" i="1"/>
  <c r="CI880" i="1"/>
  <c r="CI881" i="1"/>
  <c r="CI882" i="1"/>
  <c r="CI883" i="1"/>
  <c r="CI884" i="1"/>
  <c r="CI885" i="1"/>
  <c r="CI886" i="1"/>
  <c r="CI887" i="1"/>
  <c r="CI888" i="1"/>
  <c r="CI889" i="1"/>
  <c r="CI890" i="1"/>
  <c r="CI891" i="1"/>
  <c r="CI892" i="1"/>
  <c r="CI893" i="1"/>
  <c r="CI894" i="1"/>
  <c r="CI895" i="1"/>
  <c r="CI896" i="1"/>
  <c r="CI897" i="1"/>
  <c r="CI898" i="1"/>
  <c r="CI899" i="1"/>
  <c r="CI900" i="1"/>
  <c r="CI901" i="1"/>
  <c r="CI902" i="1"/>
  <c r="CI903" i="1"/>
  <c r="CI904" i="1"/>
  <c r="CI905" i="1"/>
  <c r="CI906" i="1"/>
  <c r="CI907" i="1"/>
  <c r="CI908" i="1"/>
  <c r="CI909" i="1"/>
  <c r="CI910" i="1"/>
  <c r="CI911" i="1"/>
  <c r="CI912" i="1"/>
  <c r="CI913" i="1"/>
  <c r="CI914" i="1"/>
  <c r="CI915" i="1"/>
  <c r="CI916" i="1"/>
  <c r="CI917" i="1"/>
  <c r="CI918" i="1"/>
  <c r="CI919" i="1"/>
  <c r="CI920" i="1"/>
  <c r="CI921" i="1"/>
  <c r="CI922" i="1"/>
  <c r="CI923" i="1"/>
  <c r="CI924" i="1"/>
  <c r="CI925" i="1"/>
  <c r="CI926" i="1"/>
  <c r="CI927" i="1"/>
  <c r="CI928" i="1"/>
  <c r="CI929" i="1"/>
  <c r="CI930" i="1"/>
  <c r="CI931" i="1"/>
  <c r="CI932" i="1"/>
  <c r="CI933" i="1"/>
  <c r="CI934" i="1"/>
  <c r="CI935" i="1"/>
  <c r="CI936" i="1"/>
  <c r="CI937" i="1"/>
  <c r="CI938" i="1"/>
  <c r="CI939" i="1"/>
  <c r="CI940" i="1"/>
  <c r="CI941" i="1"/>
  <c r="CI942" i="1"/>
  <c r="CI943" i="1"/>
  <c r="CI944" i="1"/>
  <c r="CI945" i="1"/>
  <c r="CI946" i="1"/>
  <c r="CI947" i="1"/>
  <c r="CI948" i="1"/>
  <c r="CI949" i="1"/>
  <c r="CI950" i="1"/>
  <c r="CI951" i="1"/>
  <c r="CI952" i="1"/>
  <c r="CI953" i="1"/>
  <c r="CI954" i="1"/>
  <c r="CI955" i="1"/>
  <c r="CI956" i="1"/>
  <c r="CI957" i="1"/>
  <c r="CI958" i="1"/>
  <c r="CI959" i="1"/>
  <c r="CI960" i="1"/>
  <c r="CI961" i="1"/>
  <c r="CI962" i="1"/>
  <c r="CI963" i="1"/>
  <c r="CI964" i="1"/>
  <c r="CI965" i="1"/>
  <c r="CI966" i="1"/>
  <c r="CI967" i="1"/>
  <c r="CI968" i="1"/>
  <c r="CI969" i="1"/>
  <c r="CI970" i="1"/>
  <c r="CI971" i="1"/>
  <c r="CI972" i="1"/>
  <c r="CI973" i="1"/>
  <c r="CI974" i="1"/>
  <c r="CI975" i="1"/>
  <c r="CI976" i="1"/>
  <c r="CI977" i="1"/>
  <c r="CI978" i="1"/>
  <c r="CI979" i="1"/>
  <c r="CI980" i="1"/>
  <c r="CI981" i="1"/>
  <c r="CI982" i="1"/>
  <c r="CI983" i="1"/>
  <c r="CI984" i="1"/>
  <c r="CI985" i="1"/>
  <c r="CI986" i="1"/>
  <c r="CI987" i="1"/>
  <c r="CI988" i="1"/>
  <c r="CI989" i="1"/>
  <c r="CI990" i="1"/>
  <c r="CI991" i="1"/>
  <c r="CI992" i="1"/>
  <c r="CI993" i="1"/>
  <c r="CI994" i="1"/>
  <c r="CI995" i="1"/>
  <c r="CI996" i="1"/>
  <c r="CI997" i="1"/>
  <c r="CI998" i="1"/>
  <c r="CI999" i="1"/>
  <c r="CI1000" i="1"/>
  <c r="CI1001" i="1"/>
  <c r="CI1002" i="1"/>
  <c r="CI1003" i="1"/>
  <c r="CI1004" i="1"/>
  <c r="CI1005" i="1"/>
  <c r="CH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39" i="1"/>
  <c r="CH140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8" i="1"/>
  <c r="CH169" i="1"/>
  <c r="CH170" i="1"/>
  <c r="CH171" i="1"/>
  <c r="CH172" i="1"/>
  <c r="CH173" i="1"/>
  <c r="CH174" i="1"/>
  <c r="CH175" i="1"/>
  <c r="CH176" i="1"/>
  <c r="CH177" i="1"/>
  <c r="CH178" i="1"/>
  <c r="CH179" i="1"/>
  <c r="CH180" i="1"/>
  <c r="CH181" i="1"/>
  <c r="CH182" i="1"/>
  <c r="CH183" i="1"/>
  <c r="CH184" i="1"/>
  <c r="CH185" i="1"/>
  <c r="CH186" i="1"/>
  <c r="CH187" i="1"/>
  <c r="CH188" i="1"/>
  <c r="CH189" i="1"/>
  <c r="CH190" i="1"/>
  <c r="CH191" i="1"/>
  <c r="CH192" i="1"/>
  <c r="CH193" i="1"/>
  <c r="CH194" i="1"/>
  <c r="CH195" i="1"/>
  <c r="CH196" i="1"/>
  <c r="CH197" i="1"/>
  <c r="CH198" i="1"/>
  <c r="CH199" i="1"/>
  <c r="CH200" i="1"/>
  <c r="CH201" i="1"/>
  <c r="CH202" i="1"/>
  <c r="CH203" i="1"/>
  <c r="CH204" i="1"/>
  <c r="CH205" i="1"/>
  <c r="CH206" i="1"/>
  <c r="CH207" i="1"/>
  <c r="CH208" i="1"/>
  <c r="CH209" i="1"/>
  <c r="CH210" i="1"/>
  <c r="CH211" i="1"/>
  <c r="CH212" i="1"/>
  <c r="CH213" i="1"/>
  <c r="CH214" i="1"/>
  <c r="CH215" i="1"/>
  <c r="CH216" i="1"/>
  <c r="CH217" i="1"/>
  <c r="CH218" i="1"/>
  <c r="CH219" i="1"/>
  <c r="CH220" i="1"/>
  <c r="CH221" i="1"/>
  <c r="CH222" i="1"/>
  <c r="CH223" i="1"/>
  <c r="CH224" i="1"/>
  <c r="CH225" i="1"/>
  <c r="CH226" i="1"/>
  <c r="CH227" i="1"/>
  <c r="CH228" i="1"/>
  <c r="CH229" i="1"/>
  <c r="CH230" i="1"/>
  <c r="CH231" i="1"/>
  <c r="CH232" i="1"/>
  <c r="CH233" i="1"/>
  <c r="CH234" i="1"/>
  <c r="CH235" i="1"/>
  <c r="CH236" i="1"/>
  <c r="CH237" i="1"/>
  <c r="CH238" i="1"/>
  <c r="CH239" i="1"/>
  <c r="CH240" i="1"/>
  <c r="CH241" i="1"/>
  <c r="CH242" i="1"/>
  <c r="CH243" i="1"/>
  <c r="CH244" i="1"/>
  <c r="CH245" i="1"/>
  <c r="CH246" i="1"/>
  <c r="CH247" i="1"/>
  <c r="CH248" i="1"/>
  <c r="CH249" i="1"/>
  <c r="CH250" i="1"/>
  <c r="CH251" i="1"/>
  <c r="CH252" i="1"/>
  <c r="CH253" i="1"/>
  <c r="CH254" i="1"/>
  <c r="CH255" i="1"/>
  <c r="CH256" i="1"/>
  <c r="CH257" i="1"/>
  <c r="CH258" i="1"/>
  <c r="CH259" i="1"/>
  <c r="CH260" i="1"/>
  <c r="CH261" i="1"/>
  <c r="CH262" i="1"/>
  <c r="CH263" i="1"/>
  <c r="CH264" i="1"/>
  <c r="CH265" i="1"/>
  <c r="CH266" i="1"/>
  <c r="CH267" i="1"/>
  <c r="CH268" i="1"/>
  <c r="CH269" i="1"/>
  <c r="CH270" i="1"/>
  <c r="CH271" i="1"/>
  <c r="CH272" i="1"/>
  <c r="CH273" i="1"/>
  <c r="CH274" i="1"/>
  <c r="CH275" i="1"/>
  <c r="CH276" i="1"/>
  <c r="CH277" i="1"/>
  <c r="CH278" i="1"/>
  <c r="CH279" i="1"/>
  <c r="CH280" i="1"/>
  <c r="CH281" i="1"/>
  <c r="CH282" i="1"/>
  <c r="CH283" i="1"/>
  <c r="CH284" i="1"/>
  <c r="CH285" i="1"/>
  <c r="CH286" i="1"/>
  <c r="CH287" i="1"/>
  <c r="CH288" i="1"/>
  <c r="CH289" i="1"/>
  <c r="CH290" i="1"/>
  <c r="CH291" i="1"/>
  <c r="CH292" i="1"/>
  <c r="CH293" i="1"/>
  <c r="CH294" i="1"/>
  <c r="CH295" i="1"/>
  <c r="CH296" i="1"/>
  <c r="CH297" i="1"/>
  <c r="CH298" i="1"/>
  <c r="CH299" i="1"/>
  <c r="CH300" i="1"/>
  <c r="CH301" i="1"/>
  <c r="CH302" i="1"/>
  <c r="CH303" i="1"/>
  <c r="CH304" i="1"/>
  <c r="CH305" i="1"/>
  <c r="CH306" i="1"/>
  <c r="CH307" i="1"/>
  <c r="CH308" i="1"/>
  <c r="CH309" i="1"/>
  <c r="CH310" i="1"/>
  <c r="CH311" i="1"/>
  <c r="CH312" i="1"/>
  <c r="CH313" i="1"/>
  <c r="CH314" i="1"/>
  <c r="CH315" i="1"/>
  <c r="CH316" i="1"/>
  <c r="CH317" i="1"/>
  <c r="CH318" i="1"/>
  <c r="CH319" i="1"/>
  <c r="CH320" i="1"/>
  <c r="CH321" i="1"/>
  <c r="CH322" i="1"/>
  <c r="CH323" i="1"/>
  <c r="CH324" i="1"/>
  <c r="CH325" i="1"/>
  <c r="CH326" i="1"/>
  <c r="CH327" i="1"/>
  <c r="CH328" i="1"/>
  <c r="CH329" i="1"/>
  <c r="CH330" i="1"/>
  <c r="CH331" i="1"/>
  <c r="CH332" i="1"/>
  <c r="CH333" i="1"/>
  <c r="CH334" i="1"/>
  <c r="CH335" i="1"/>
  <c r="CH336" i="1"/>
  <c r="CH337" i="1"/>
  <c r="CH338" i="1"/>
  <c r="CH339" i="1"/>
  <c r="CH340" i="1"/>
  <c r="CH341" i="1"/>
  <c r="CH342" i="1"/>
  <c r="CH343" i="1"/>
  <c r="CH344" i="1"/>
  <c r="CH345" i="1"/>
  <c r="CH346" i="1"/>
  <c r="CH347" i="1"/>
  <c r="CH348" i="1"/>
  <c r="CH349" i="1"/>
  <c r="CH350" i="1"/>
  <c r="CH351" i="1"/>
  <c r="CH352" i="1"/>
  <c r="CH353" i="1"/>
  <c r="CH354" i="1"/>
  <c r="CH355" i="1"/>
  <c r="CH356" i="1"/>
  <c r="CH357" i="1"/>
  <c r="CH358" i="1"/>
  <c r="CH359" i="1"/>
  <c r="CH360" i="1"/>
  <c r="CH361" i="1"/>
  <c r="CH362" i="1"/>
  <c r="CH363" i="1"/>
  <c r="CH364" i="1"/>
  <c r="CH365" i="1"/>
  <c r="CH366" i="1"/>
  <c r="CH367" i="1"/>
  <c r="CH368" i="1"/>
  <c r="CH369" i="1"/>
  <c r="CH370" i="1"/>
  <c r="CH371" i="1"/>
  <c r="CH372" i="1"/>
  <c r="CH373" i="1"/>
  <c r="CH374" i="1"/>
  <c r="CH375" i="1"/>
  <c r="CH376" i="1"/>
  <c r="CH377" i="1"/>
  <c r="CH378" i="1"/>
  <c r="CH379" i="1"/>
  <c r="CH380" i="1"/>
  <c r="CH381" i="1"/>
  <c r="CH382" i="1"/>
  <c r="CH383" i="1"/>
  <c r="CH384" i="1"/>
  <c r="CH385" i="1"/>
  <c r="CH386" i="1"/>
  <c r="CH387" i="1"/>
  <c r="CH388" i="1"/>
  <c r="CH389" i="1"/>
  <c r="CH390" i="1"/>
  <c r="CH391" i="1"/>
  <c r="CH392" i="1"/>
  <c r="CH393" i="1"/>
  <c r="CH394" i="1"/>
  <c r="CH395" i="1"/>
  <c r="CH396" i="1"/>
  <c r="CH397" i="1"/>
  <c r="CH398" i="1"/>
  <c r="CH399" i="1"/>
  <c r="CH400" i="1"/>
  <c r="CH401" i="1"/>
  <c r="CH402" i="1"/>
  <c r="CH403" i="1"/>
  <c r="CH404" i="1"/>
  <c r="CH405" i="1"/>
  <c r="CH406" i="1"/>
  <c r="CH407" i="1"/>
  <c r="CH408" i="1"/>
  <c r="CH409" i="1"/>
  <c r="CH410" i="1"/>
  <c r="CH411" i="1"/>
  <c r="CH412" i="1"/>
  <c r="CH413" i="1"/>
  <c r="CH414" i="1"/>
  <c r="CH415" i="1"/>
  <c r="CH416" i="1"/>
  <c r="CH417" i="1"/>
  <c r="CH418" i="1"/>
  <c r="CH419" i="1"/>
  <c r="CH420" i="1"/>
  <c r="CH421" i="1"/>
  <c r="CH422" i="1"/>
  <c r="CH423" i="1"/>
  <c r="CH424" i="1"/>
  <c r="CH425" i="1"/>
  <c r="CH426" i="1"/>
  <c r="CH427" i="1"/>
  <c r="CH428" i="1"/>
  <c r="CH429" i="1"/>
  <c r="CH430" i="1"/>
  <c r="CH431" i="1"/>
  <c r="CH432" i="1"/>
  <c r="CH433" i="1"/>
  <c r="CH434" i="1"/>
  <c r="CH435" i="1"/>
  <c r="CH436" i="1"/>
  <c r="CH437" i="1"/>
  <c r="CH438" i="1"/>
  <c r="CH439" i="1"/>
  <c r="CH440" i="1"/>
  <c r="CH441" i="1"/>
  <c r="CH442" i="1"/>
  <c r="CH443" i="1"/>
  <c r="CH444" i="1"/>
  <c r="CH445" i="1"/>
  <c r="CH446" i="1"/>
  <c r="CH447" i="1"/>
  <c r="CH448" i="1"/>
  <c r="CH449" i="1"/>
  <c r="CH450" i="1"/>
  <c r="CH451" i="1"/>
  <c r="CH452" i="1"/>
  <c r="CH453" i="1"/>
  <c r="CH454" i="1"/>
  <c r="CH455" i="1"/>
  <c r="CH456" i="1"/>
  <c r="CH457" i="1"/>
  <c r="CH458" i="1"/>
  <c r="CH459" i="1"/>
  <c r="CH460" i="1"/>
  <c r="CH461" i="1"/>
  <c r="CH462" i="1"/>
  <c r="CH463" i="1"/>
  <c r="CH464" i="1"/>
  <c r="CH465" i="1"/>
  <c r="CH466" i="1"/>
  <c r="CH467" i="1"/>
  <c r="CH468" i="1"/>
  <c r="CH469" i="1"/>
  <c r="CH470" i="1"/>
  <c r="CH471" i="1"/>
  <c r="CH472" i="1"/>
  <c r="CH473" i="1"/>
  <c r="CH474" i="1"/>
  <c r="CH475" i="1"/>
  <c r="CH476" i="1"/>
  <c r="CH477" i="1"/>
  <c r="CH478" i="1"/>
  <c r="CH479" i="1"/>
  <c r="CH480" i="1"/>
  <c r="CH481" i="1"/>
  <c r="CH482" i="1"/>
  <c r="CH483" i="1"/>
  <c r="CH484" i="1"/>
  <c r="CH485" i="1"/>
  <c r="CH486" i="1"/>
  <c r="CH487" i="1"/>
  <c r="CH488" i="1"/>
  <c r="CH489" i="1"/>
  <c r="CH490" i="1"/>
  <c r="CH491" i="1"/>
  <c r="CH492" i="1"/>
  <c r="CH493" i="1"/>
  <c r="CH494" i="1"/>
  <c r="CH495" i="1"/>
  <c r="CH496" i="1"/>
  <c r="CH497" i="1"/>
  <c r="CH498" i="1"/>
  <c r="CH499" i="1"/>
  <c r="CH500" i="1"/>
  <c r="CH501" i="1"/>
  <c r="CH502" i="1"/>
  <c r="CH503" i="1"/>
  <c r="CH504" i="1"/>
  <c r="CH505" i="1"/>
  <c r="CH506" i="1"/>
  <c r="CH507" i="1"/>
  <c r="CH508" i="1"/>
  <c r="CH509" i="1"/>
  <c r="CH510" i="1"/>
  <c r="CH511" i="1"/>
  <c r="CH512" i="1"/>
  <c r="CH513" i="1"/>
  <c r="CH514" i="1"/>
  <c r="CH515" i="1"/>
  <c r="CH516" i="1"/>
  <c r="CH517" i="1"/>
  <c r="CH518" i="1"/>
  <c r="CH519" i="1"/>
  <c r="CH520" i="1"/>
  <c r="CH521" i="1"/>
  <c r="CH522" i="1"/>
  <c r="CH523" i="1"/>
  <c r="CH524" i="1"/>
  <c r="CH525" i="1"/>
  <c r="CH526" i="1"/>
  <c r="CH527" i="1"/>
  <c r="CH528" i="1"/>
  <c r="CH529" i="1"/>
  <c r="CH530" i="1"/>
  <c r="CH531" i="1"/>
  <c r="CH532" i="1"/>
  <c r="CH533" i="1"/>
  <c r="CH534" i="1"/>
  <c r="CH535" i="1"/>
  <c r="CH536" i="1"/>
  <c r="CH537" i="1"/>
  <c r="CH538" i="1"/>
  <c r="CH539" i="1"/>
  <c r="CH540" i="1"/>
  <c r="CH541" i="1"/>
  <c r="CH542" i="1"/>
  <c r="CH543" i="1"/>
  <c r="CH544" i="1"/>
  <c r="CH545" i="1"/>
  <c r="CH546" i="1"/>
  <c r="CH547" i="1"/>
  <c r="CH548" i="1"/>
  <c r="CH549" i="1"/>
  <c r="CH550" i="1"/>
  <c r="CH551" i="1"/>
  <c r="CH552" i="1"/>
  <c r="CH553" i="1"/>
  <c r="CH554" i="1"/>
  <c r="CH555" i="1"/>
  <c r="CH556" i="1"/>
  <c r="CH557" i="1"/>
  <c r="CH558" i="1"/>
  <c r="CH559" i="1"/>
  <c r="CH560" i="1"/>
  <c r="CH561" i="1"/>
  <c r="CH562" i="1"/>
  <c r="CH563" i="1"/>
  <c r="CH564" i="1"/>
  <c r="CH565" i="1"/>
  <c r="CH566" i="1"/>
  <c r="CH567" i="1"/>
  <c r="CH568" i="1"/>
  <c r="CH569" i="1"/>
  <c r="CH570" i="1"/>
  <c r="CH571" i="1"/>
  <c r="CH572" i="1"/>
  <c r="CH573" i="1"/>
  <c r="CH574" i="1"/>
  <c r="CH575" i="1"/>
  <c r="CH576" i="1"/>
  <c r="CH577" i="1"/>
  <c r="CH578" i="1"/>
  <c r="CH579" i="1"/>
  <c r="CH580" i="1"/>
  <c r="CH581" i="1"/>
  <c r="CH582" i="1"/>
  <c r="CH583" i="1"/>
  <c r="CH584" i="1"/>
  <c r="CH585" i="1"/>
  <c r="CH586" i="1"/>
  <c r="CH587" i="1"/>
  <c r="CH588" i="1"/>
  <c r="CH589" i="1"/>
  <c r="CH590" i="1"/>
  <c r="CH591" i="1"/>
  <c r="CH592" i="1"/>
  <c r="CH593" i="1"/>
  <c r="CH594" i="1"/>
  <c r="CH595" i="1"/>
  <c r="CH596" i="1"/>
  <c r="CH597" i="1"/>
  <c r="CH598" i="1"/>
  <c r="CH599" i="1"/>
  <c r="CH600" i="1"/>
  <c r="CH601" i="1"/>
  <c r="CH602" i="1"/>
  <c r="CH603" i="1"/>
  <c r="CH604" i="1"/>
  <c r="CH605" i="1"/>
  <c r="CH606" i="1"/>
  <c r="CH607" i="1"/>
  <c r="CH608" i="1"/>
  <c r="CH609" i="1"/>
  <c r="CH610" i="1"/>
  <c r="CH611" i="1"/>
  <c r="CH612" i="1"/>
  <c r="CH613" i="1"/>
  <c r="CH614" i="1"/>
  <c r="CH615" i="1"/>
  <c r="CH616" i="1"/>
  <c r="CH617" i="1"/>
  <c r="CH618" i="1"/>
  <c r="CH619" i="1"/>
  <c r="CH620" i="1"/>
  <c r="CH621" i="1"/>
  <c r="CH622" i="1"/>
  <c r="CH623" i="1"/>
  <c r="CH624" i="1"/>
  <c r="CH625" i="1"/>
  <c r="CH626" i="1"/>
  <c r="CH627" i="1"/>
  <c r="CH628" i="1"/>
  <c r="CH629" i="1"/>
  <c r="CH630" i="1"/>
  <c r="CH631" i="1"/>
  <c r="CH632" i="1"/>
  <c r="CH633" i="1"/>
  <c r="CH634" i="1"/>
  <c r="CH635" i="1"/>
  <c r="CH636" i="1"/>
  <c r="CH637" i="1"/>
  <c r="CH638" i="1"/>
  <c r="CH639" i="1"/>
  <c r="CH640" i="1"/>
  <c r="CH641" i="1"/>
  <c r="CH642" i="1"/>
  <c r="CH643" i="1"/>
  <c r="CH644" i="1"/>
  <c r="CH645" i="1"/>
  <c r="CH646" i="1"/>
  <c r="CH647" i="1"/>
  <c r="CH648" i="1"/>
  <c r="CH649" i="1"/>
  <c r="CH650" i="1"/>
  <c r="CH651" i="1"/>
  <c r="CH652" i="1"/>
  <c r="CH653" i="1"/>
  <c r="CH654" i="1"/>
  <c r="CH655" i="1"/>
  <c r="CH656" i="1"/>
  <c r="CH657" i="1"/>
  <c r="CH658" i="1"/>
  <c r="CH659" i="1"/>
  <c r="CH660" i="1"/>
  <c r="CH661" i="1"/>
  <c r="CH662" i="1"/>
  <c r="CH663" i="1"/>
  <c r="CH664" i="1"/>
  <c r="CH665" i="1"/>
  <c r="CH666" i="1"/>
  <c r="CH667" i="1"/>
  <c r="CH668" i="1"/>
  <c r="CH669" i="1"/>
  <c r="CH670" i="1"/>
  <c r="CH671" i="1"/>
  <c r="CH672" i="1"/>
  <c r="CH673" i="1"/>
  <c r="CH674" i="1"/>
  <c r="CH675" i="1"/>
  <c r="CH676" i="1"/>
  <c r="CH677" i="1"/>
  <c r="CH678" i="1"/>
  <c r="CH679" i="1"/>
  <c r="CH680" i="1"/>
  <c r="CH681" i="1"/>
  <c r="CH682" i="1"/>
  <c r="CH683" i="1"/>
  <c r="CH684" i="1"/>
  <c r="CH685" i="1"/>
  <c r="CH686" i="1"/>
  <c r="CH687" i="1"/>
  <c r="CH688" i="1"/>
  <c r="CH689" i="1"/>
  <c r="CH690" i="1"/>
  <c r="CH691" i="1"/>
  <c r="CH692" i="1"/>
  <c r="CH693" i="1"/>
  <c r="CH694" i="1"/>
  <c r="CH695" i="1"/>
  <c r="CH696" i="1"/>
  <c r="CH697" i="1"/>
  <c r="CH698" i="1"/>
  <c r="CH699" i="1"/>
  <c r="CH700" i="1"/>
  <c r="CH701" i="1"/>
  <c r="CH702" i="1"/>
  <c r="CH703" i="1"/>
  <c r="CH704" i="1"/>
  <c r="CH705" i="1"/>
  <c r="CH706" i="1"/>
  <c r="CH707" i="1"/>
  <c r="CH708" i="1"/>
  <c r="CH709" i="1"/>
  <c r="CH710" i="1"/>
  <c r="CH711" i="1"/>
  <c r="CH712" i="1"/>
  <c r="CH713" i="1"/>
  <c r="CH714" i="1"/>
  <c r="CH715" i="1"/>
  <c r="CH716" i="1"/>
  <c r="CH717" i="1"/>
  <c r="CH718" i="1"/>
  <c r="CH719" i="1"/>
  <c r="CH720" i="1"/>
  <c r="CH721" i="1"/>
  <c r="CH722" i="1"/>
  <c r="CH723" i="1"/>
  <c r="CH724" i="1"/>
  <c r="CH725" i="1"/>
  <c r="CH726" i="1"/>
  <c r="CH727" i="1"/>
  <c r="CH728" i="1"/>
  <c r="CH729" i="1"/>
  <c r="CH730" i="1"/>
  <c r="CH731" i="1"/>
  <c r="CH732" i="1"/>
  <c r="CH733" i="1"/>
  <c r="CH734" i="1"/>
  <c r="CH735" i="1"/>
  <c r="CH736" i="1"/>
  <c r="CH737" i="1"/>
  <c r="CH738" i="1"/>
  <c r="CH739" i="1"/>
  <c r="CH740" i="1"/>
  <c r="CH741" i="1"/>
  <c r="CH742" i="1"/>
  <c r="CH743" i="1"/>
  <c r="CH744" i="1"/>
  <c r="CH745" i="1"/>
  <c r="CH746" i="1"/>
  <c r="CH747" i="1"/>
  <c r="CH748" i="1"/>
  <c r="CH749" i="1"/>
  <c r="CH750" i="1"/>
  <c r="CH751" i="1"/>
  <c r="CH752" i="1"/>
  <c r="CH753" i="1"/>
  <c r="CH754" i="1"/>
  <c r="CH755" i="1"/>
  <c r="CH756" i="1"/>
  <c r="CH757" i="1"/>
  <c r="CH758" i="1"/>
  <c r="CH759" i="1"/>
  <c r="CH760" i="1"/>
  <c r="CH761" i="1"/>
  <c r="CH762" i="1"/>
  <c r="CH763" i="1"/>
  <c r="CH764" i="1"/>
  <c r="CH765" i="1"/>
  <c r="CH766" i="1"/>
  <c r="CH767" i="1"/>
  <c r="CH768" i="1"/>
  <c r="CH769" i="1"/>
  <c r="CH770" i="1"/>
  <c r="CH771" i="1"/>
  <c r="CH772" i="1"/>
  <c r="CH773" i="1"/>
  <c r="CH774" i="1"/>
  <c r="CH775" i="1"/>
  <c r="CH776" i="1"/>
  <c r="CH777" i="1"/>
  <c r="CH778" i="1"/>
  <c r="CH779" i="1"/>
  <c r="CH780" i="1"/>
  <c r="CH781" i="1"/>
  <c r="CH782" i="1"/>
  <c r="CH783" i="1"/>
  <c r="CH784" i="1"/>
  <c r="CH785" i="1"/>
  <c r="CH786" i="1"/>
  <c r="CH787" i="1"/>
  <c r="CH788" i="1"/>
  <c r="CH789" i="1"/>
  <c r="CH790" i="1"/>
  <c r="CH791" i="1"/>
  <c r="CH792" i="1"/>
  <c r="CH793" i="1"/>
  <c r="CH794" i="1"/>
  <c r="CH795" i="1"/>
  <c r="CH796" i="1"/>
  <c r="CH797" i="1"/>
  <c r="CH798" i="1"/>
  <c r="CH799" i="1"/>
  <c r="CH800" i="1"/>
  <c r="CH801" i="1"/>
  <c r="CH802" i="1"/>
  <c r="CH803" i="1"/>
  <c r="CH804" i="1"/>
  <c r="CH805" i="1"/>
  <c r="CH806" i="1"/>
  <c r="CH807" i="1"/>
  <c r="CH808" i="1"/>
  <c r="CH809" i="1"/>
  <c r="CH810" i="1"/>
  <c r="CH811" i="1"/>
  <c r="CH812" i="1"/>
  <c r="CH813" i="1"/>
  <c r="CH814" i="1"/>
  <c r="CH815" i="1"/>
  <c r="CH816" i="1"/>
  <c r="CH817" i="1"/>
  <c r="CH818" i="1"/>
  <c r="CH819" i="1"/>
  <c r="CH820" i="1"/>
  <c r="CH821" i="1"/>
  <c r="CH822" i="1"/>
  <c r="CH823" i="1"/>
  <c r="CH824" i="1"/>
  <c r="CH825" i="1"/>
  <c r="CH826" i="1"/>
  <c r="CH827" i="1"/>
  <c r="CH828" i="1"/>
  <c r="CH829" i="1"/>
  <c r="CH830" i="1"/>
  <c r="CH831" i="1"/>
  <c r="CH832" i="1"/>
  <c r="CH833" i="1"/>
  <c r="CH834" i="1"/>
  <c r="CH835" i="1"/>
  <c r="CH836" i="1"/>
  <c r="CH837" i="1"/>
  <c r="CH838" i="1"/>
  <c r="CH839" i="1"/>
  <c r="CH840" i="1"/>
  <c r="CH841" i="1"/>
  <c r="CH842" i="1"/>
  <c r="CH843" i="1"/>
  <c r="CH844" i="1"/>
  <c r="CH845" i="1"/>
  <c r="CH846" i="1"/>
  <c r="CH847" i="1"/>
  <c r="CH848" i="1"/>
  <c r="CH849" i="1"/>
  <c r="CH850" i="1"/>
  <c r="CH851" i="1"/>
  <c r="CH852" i="1"/>
  <c r="CH853" i="1"/>
  <c r="CH854" i="1"/>
  <c r="CH855" i="1"/>
  <c r="CH856" i="1"/>
  <c r="CH857" i="1"/>
  <c r="CH858" i="1"/>
  <c r="CH859" i="1"/>
  <c r="CH860" i="1"/>
  <c r="CH861" i="1"/>
  <c r="CH862" i="1"/>
  <c r="CH863" i="1"/>
  <c r="CH864" i="1"/>
  <c r="CH865" i="1"/>
  <c r="CH866" i="1"/>
  <c r="CH867" i="1"/>
  <c r="CH868" i="1"/>
  <c r="CH869" i="1"/>
  <c r="CH870" i="1"/>
  <c r="CH871" i="1"/>
  <c r="CH872" i="1"/>
  <c r="CH873" i="1"/>
  <c r="CH874" i="1"/>
  <c r="CH875" i="1"/>
  <c r="CH876" i="1"/>
  <c r="CH877" i="1"/>
  <c r="CH878" i="1"/>
  <c r="CH879" i="1"/>
  <c r="CH880" i="1"/>
  <c r="CH881" i="1"/>
  <c r="CH882" i="1"/>
  <c r="CH883" i="1"/>
  <c r="CH884" i="1"/>
  <c r="CH885" i="1"/>
  <c r="CH886" i="1"/>
  <c r="CH887" i="1"/>
  <c r="CH888" i="1"/>
  <c r="CH889" i="1"/>
  <c r="CH890" i="1"/>
  <c r="CH891" i="1"/>
  <c r="CH892" i="1"/>
  <c r="CH893" i="1"/>
  <c r="CH894" i="1"/>
  <c r="CH895" i="1"/>
  <c r="CH896" i="1"/>
  <c r="CH897" i="1"/>
  <c r="CH898" i="1"/>
  <c r="CH899" i="1"/>
  <c r="CH900" i="1"/>
  <c r="CH901" i="1"/>
  <c r="CH902" i="1"/>
  <c r="CH903" i="1"/>
  <c r="CH904" i="1"/>
  <c r="CH905" i="1"/>
  <c r="CH906" i="1"/>
  <c r="CH907" i="1"/>
  <c r="CH908" i="1"/>
  <c r="CH909" i="1"/>
  <c r="CH910" i="1"/>
  <c r="CH911" i="1"/>
  <c r="CH912" i="1"/>
  <c r="CH913" i="1"/>
  <c r="CH914" i="1"/>
  <c r="CH915" i="1"/>
  <c r="CH916" i="1"/>
  <c r="CH917" i="1"/>
  <c r="CH918" i="1"/>
  <c r="CH919" i="1"/>
  <c r="CH920" i="1"/>
  <c r="CH921" i="1"/>
  <c r="CH922" i="1"/>
  <c r="CH923" i="1"/>
  <c r="CH924" i="1"/>
  <c r="CH925" i="1"/>
  <c r="CH926" i="1"/>
  <c r="CH927" i="1"/>
  <c r="CH928" i="1"/>
  <c r="CH929" i="1"/>
  <c r="CH930" i="1"/>
  <c r="CH931" i="1"/>
  <c r="CH932" i="1"/>
  <c r="CH933" i="1"/>
  <c r="CH934" i="1"/>
  <c r="CH935" i="1"/>
  <c r="CH936" i="1"/>
  <c r="CH937" i="1"/>
  <c r="CH938" i="1"/>
  <c r="CH939" i="1"/>
  <c r="CH940" i="1"/>
  <c r="CH941" i="1"/>
  <c r="CH942" i="1"/>
  <c r="CH943" i="1"/>
  <c r="CH944" i="1"/>
  <c r="CH945" i="1"/>
  <c r="CH946" i="1"/>
  <c r="CH947" i="1"/>
  <c r="CH948" i="1"/>
  <c r="CH949" i="1"/>
  <c r="CH950" i="1"/>
  <c r="CH951" i="1"/>
  <c r="CH952" i="1"/>
  <c r="CH953" i="1"/>
  <c r="CH954" i="1"/>
  <c r="CH955" i="1"/>
  <c r="CH956" i="1"/>
  <c r="CH957" i="1"/>
  <c r="CH958" i="1"/>
  <c r="CH959" i="1"/>
  <c r="CH960" i="1"/>
  <c r="CH961" i="1"/>
  <c r="CH962" i="1"/>
  <c r="CH963" i="1"/>
  <c r="CH964" i="1"/>
  <c r="CH965" i="1"/>
  <c r="CH966" i="1"/>
  <c r="CH967" i="1"/>
  <c r="CH968" i="1"/>
  <c r="CH969" i="1"/>
  <c r="CH970" i="1"/>
  <c r="CH971" i="1"/>
  <c r="CH972" i="1"/>
  <c r="CH973" i="1"/>
  <c r="CH974" i="1"/>
  <c r="CH975" i="1"/>
  <c r="CH976" i="1"/>
  <c r="CH977" i="1"/>
  <c r="CH978" i="1"/>
  <c r="CH979" i="1"/>
  <c r="CH980" i="1"/>
  <c r="CH981" i="1"/>
  <c r="CH982" i="1"/>
  <c r="CH983" i="1"/>
  <c r="CH984" i="1"/>
  <c r="CH985" i="1"/>
  <c r="CH986" i="1"/>
  <c r="CH987" i="1"/>
  <c r="CH988" i="1"/>
  <c r="CH989" i="1"/>
  <c r="CH990" i="1"/>
  <c r="CH991" i="1"/>
  <c r="CH992" i="1"/>
  <c r="CH993" i="1"/>
  <c r="CH994" i="1"/>
  <c r="CH995" i="1"/>
  <c r="CH996" i="1"/>
  <c r="CH997" i="1"/>
  <c r="CH998" i="1"/>
  <c r="CH999" i="1"/>
  <c r="CH1000" i="1"/>
  <c r="CH1001" i="1"/>
  <c r="CH1002" i="1"/>
  <c r="CH1003" i="1"/>
  <c r="CH1004" i="1"/>
  <c r="CH1005" i="1"/>
  <c r="CE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39" i="1"/>
  <c r="CE140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8" i="1"/>
  <c r="CE169" i="1"/>
  <c r="CE170" i="1"/>
  <c r="CE171" i="1"/>
  <c r="CE172" i="1"/>
  <c r="CE173" i="1"/>
  <c r="CE174" i="1"/>
  <c r="CE175" i="1"/>
  <c r="CE176" i="1"/>
  <c r="CE177" i="1"/>
  <c r="CE178" i="1"/>
  <c r="CE179" i="1"/>
  <c r="CE180" i="1"/>
  <c r="CE181" i="1"/>
  <c r="CE182" i="1"/>
  <c r="CE183" i="1"/>
  <c r="CE184" i="1"/>
  <c r="CE185" i="1"/>
  <c r="CE186" i="1"/>
  <c r="CE187" i="1"/>
  <c r="CE188" i="1"/>
  <c r="CE189" i="1"/>
  <c r="CE190" i="1"/>
  <c r="CE191" i="1"/>
  <c r="CE192" i="1"/>
  <c r="CE193" i="1"/>
  <c r="CE194" i="1"/>
  <c r="CE195" i="1"/>
  <c r="CE196" i="1"/>
  <c r="CE197" i="1"/>
  <c r="CE198" i="1"/>
  <c r="CE199" i="1"/>
  <c r="CE200" i="1"/>
  <c r="CE201" i="1"/>
  <c r="CE202" i="1"/>
  <c r="CE203" i="1"/>
  <c r="CE204" i="1"/>
  <c r="CE205" i="1"/>
  <c r="CE206" i="1"/>
  <c r="CE207" i="1"/>
  <c r="CE208" i="1"/>
  <c r="CE209" i="1"/>
  <c r="CE210" i="1"/>
  <c r="CE211" i="1"/>
  <c r="CE212" i="1"/>
  <c r="CE213" i="1"/>
  <c r="CE214" i="1"/>
  <c r="CE215" i="1"/>
  <c r="CE216" i="1"/>
  <c r="CE217" i="1"/>
  <c r="CE218" i="1"/>
  <c r="CE219" i="1"/>
  <c r="CE220" i="1"/>
  <c r="CE221" i="1"/>
  <c r="CE222" i="1"/>
  <c r="CE223" i="1"/>
  <c r="CE224" i="1"/>
  <c r="CE225" i="1"/>
  <c r="CE226" i="1"/>
  <c r="CE227" i="1"/>
  <c r="CE228" i="1"/>
  <c r="CE229" i="1"/>
  <c r="CE230" i="1"/>
  <c r="CE231" i="1"/>
  <c r="CE232" i="1"/>
  <c r="CE233" i="1"/>
  <c r="CE234" i="1"/>
  <c r="CE235" i="1"/>
  <c r="CE236" i="1"/>
  <c r="CE237" i="1"/>
  <c r="CE238" i="1"/>
  <c r="CE239" i="1"/>
  <c r="CE240" i="1"/>
  <c r="CE241" i="1"/>
  <c r="CE242" i="1"/>
  <c r="CE243" i="1"/>
  <c r="CE244" i="1"/>
  <c r="CE245" i="1"/>
  <c r="CE246" i="1"/>
  <c r="CE247" i="1"/>
  <c r="CE248" i="1"/>
  <c r="CE249" i="1"/>
  <c r="CE250" i="1"/>
  <c r="CE251" i="1"/>
  <c r="CE252" i="1"/>
  <c r="CE253" i="1"/>
  <c r="CE254" i="1"/>
  <c r="CE255" i="1"/>
  <c r="CE256" i="1"/>
  <c r="CE257" i="1"/>
  <c r="CE258" i="1"/>
  <c r="CE259" i="1"/>
  <c r="CE260" i="1"/>
  <c r="CE261" i="1"/>
  <c r="CE262" i="1"/>
  <c r="CE263" i="1"/>
  <c r="CE264" i="1"/>
  <c r="CE265" i="1"/>
  <c r="CE266" i="1"/>
  <c r="CE267" i="1"/>
  <c r="CE268" i="1"/>
  <c r="CE269" i="1"/>
  <c r="CE270" i="1"/>
  <c r="CE271" i="1"/>
  <c r="CE272" i="1"/>
  <c r="CE273" i="1"/>
  <c r="CE274" i="1"/>
  <c r="CE275" i="1"/>
  <c r="CE276" i="1"/>
  <c r="CE277" i="1"/>
  <c r="CE278" i="1"/>
  <c r="CE279" i="1"/>
  <c r="CE280" i="1"/>
  <c r="CE281" i="1"/>
  <c r="CE282" i="1"/>
  <c r="CE283" i="1"/>
  <c r="CE284" i="1"/>
  <c r="CE285" i="1"/>
  <c r="CE286" i="1"/>
  <c r="CE287" i="1"/>
  <c r="CE288" i="1"/>
  <c r="CE289" i="1"/>
  <c r="CE290" i="1"/>
  <c r="CE291" i="1"/>
  <c r="CE292" i="1"/>
  <c r="CE293" i="1"/>
  <c r="CE294" i="1"/>
  <c r="CE295" i="1"/>
  <c r="CE296" i="1"/>
  <c r="CE297" i="1"/>
  <c r="CE298" i="1"/>
  <c r="CE299" i="1"/>
  <c r="CE300" i="1"/>
  <c r="CE301" i="1"/>
  <c r="CE302" i="1"/>
  <c r="CE303" i="1"/>
  <c r="CE304" i="1"/>
  <c r="CE305" i="1"/>
  <c r="CE306" i="1"/>
  <c r="CE307" i="1"/>
  <c r="CE308" i="1"/>
  <c r="CE309" i="1"/>
  <c r="CE310" i="1"/>
  <c r="CE311" i="1"/>
  <c r="CE312" i="1"/>
  <c r="CE313" i="1"/>
  <c r="CE314" i="1"/>
  <c r="CE315" i="1"/>
  <c r="CE316" i="1"/>
  <c r="CE317" i="1"/>
  <c r="CE318" i="1"/>
  <c r="CE319" i="1"/>
  <c r="CE320" i="1"/>
  <c r="CE321" i="1"/>
  <c r="CE322" i="1"/>
  <c r="CE323" i="1"/>
  <c r="CE324" i="1"/>
  <c r="CE325" i="1"/>
  <c r="CE326" i="1"/>
  <c r="CE327" i="1"/>
  <c r="CE328" i="1"/>
  <c r="CE329" i="1"/>
  <c r="CE330" i="1"/>
  <c r="CE331" i="1"/>
  <c r="CE332" i="1"/>
  <c r="CE333" i="1"/>
  <c r="CE334" i="1"/>
  <c r="CE335" i="1"/>
  <c r="CE336" i="1"/>
  <c r="CE337" i="1"/>
  <c r="CE338" i="1"/>
  <c r="CE339" i="1"/>
  <c r="CE340" i="1"/>
  <c r="CE341" i="1"/>
  <c r="CE342" i="1"/>
  <c r="CE343" i="1"/>
  <c r="CE344" i="1"/>
  <c r="CE345" i="1"/>
  <c r="CE346" i="1"/>
  <c r="CE347" i="1"/>
  <c r="CE348" i="1"/>
  <c r="CE349" i="1"/>
  <c r="CE350" i="1"/>
  <c r="CE351" i="1"/>
  <c r="CE352" i="1"/>
  <c r="CE353" i="1"/>
  <c r="CE354" i="1"/>
  <c r="CE355" i="1"/>
  <c r="CE356" i="1"/>
  <c r="CE357" i="1"/>
  <c r="CE358" i="1"/>
  <c r="CE359" i="1"/>
  <c r="CE360" i="1"/>
  <c r="CE361" i="1"/>
  <c r="CE362" i="1"/>
  <c r="CE363" i="1"/>
  <c r="CE364" i="1"/>
  <c r="CE365" i="1"/>
  <c r="CE366" i="1"/>
  <c r="CE367" i="1"/>
  <c r="CE368" i="1"/>
  <c r="CE369" i="1"/>
  <c r="CE370" i="1"/>
  <c r="CE371" i="1"/>
  <c r="CE372" i="1"/>
  <c r="CE373" i="1"/>
  <c r="CE374" i="1"/>
  <c r="CE375" i="1"/>
  <c r="CE376" i="1"/>
  <c r="CE377" i="1"/>
  <c r="CE378" i="1"/>
  <c r="CE379" i="1"/>
  <c r="CE380" i="1"/>
  <c r="CE381" i="1"/>
  <c r="CE382" i="1"/>
  <c r="CE383" i="1"/>
  <c r="CE384" i="1"/>
  <c r="CE385" i="1"/>
  <c r="CE386" i="1"/>
  <c r="CE387" i="1"/>
  <c r="CE388" i="1"/>
  <c r="CE389" i="1"/>
  <c r="CE390" i="1"/>
  <c r="CE391" i="1"/>
  <c r="CE392" i="1"/>
  <c r="CE393" i="1"/>
  <c r="CE394" i="1"/>
  <c r="CE395" i="1"/>
  <c r="CE396" i="1"/>
  <c r="CE397" i="1"/>
  <c r="CE398" i="1"/>
  <c r="CE399" i="1"/>
  <c r="CE400" i="1"/>
  <c r="CE401" i="1"/>
  <c r="CE402" i="1"/>
  <c r="CE403" i="1"/>
  <c r="CE404" i="1"/>
  <c r="CE405" i="1"/>
  <c r="CE406" i="1"/>
  <c r="CE407" i="1"/>
  <c r="CE408" i="1"/>
  <c r="CE409" i="1"/>
  <c r="CE410" i="1"/>
  <c r="CE411" i="1"/>
  <c r="CE412" i="1"/>
  <c r="CE413" i="1"/>
  <c r="CE414" i="1"/>
  <c r="CE415" i="1"/>
  <c r="CE416" i="1"/>
  <c r="CE417" i="1"/>
  <c r="CE418" i="1"/>
  <c r="CE419" i="1"/>
  <c r="CE420" i="1"/>
  <c r="CE421" i="1"/>
  <c r="CE422" i="1"/>
  <c r="CE423" i="1"/>
  <c r="CE424" i="1"/>
  <c r="CE425" i="1"/>
  <c r="CE426" i="1"/>
  <c r="CE427" i="1"/>
  <c r="CE428" i="1"/>
  <c r="CE429" i="1"/>
  <c r="CE430" i="1"/>
  <c r="CE431" i="1"/>
  <c r="CE432" i="1"/>
  <c r="CE433" i="1"/>
  <c r="CE434" i="1"/>
  <c r="CE435" i="1"/>
  <c r="CE436" i="1"/>
  <c r="CE437" i="1"/>
  <c r="CE438" i="1"/>
  <c r="CE439" i="1"/>
  <c r="CE440" i="1"/>
  <c r="CE441" i="1"/>
  <c r="CE442" i="1"/>
  <c r="CE443" i="1"/>
  <c r="CE444" i="1"/>
  <c r="CE445" i="1"/>
  <c r="CE446" i="1"/>
  <c r="CE447" i="1"/>
  <c r="CE448" i="1"/>
  <c r="CE449" i="1"/>
  <c r="CE450" i="1"/>
  <c r="CE451" i="1"/>
  <c r="CE452" i="1"/>
  <c r="CE453" i="1"/>
  <c r="CE454" i="1"/>
  <c r="CE455" i="1"/>
  <c r="CE456" i="1"/>
  <c r="CE457" i="1"/>
  <c r="CE458" i="1"/>
  <c r="CE459" i="1"/>
  <c r="CE460" i="1"/>
  <c r="CE461" i="1"/>
  <c r="CE462" i="1"/>
  <c r="CE463" i="1"/>
  <c r="CE464" i="1"/>
  <c r="CE465" i="1"/>
  <c r="CE466" i="1"/>
  <c r="CE467" i="1"/>
  <c r="CE468" i="1"/>
  <c r="CE469" i="1"/>
  <c r="CE470" i="1"/>
  <c r="CE471" i="1"/>
  <c r="CE472" i="1"/>
  <c r="CE473" i="1"/>
  <c r="CE474" i="1"/>
  <c r="CE475" i="1"/>
  <c r="CE476" i="1"/>
  <c r="CE477" i="1"/>
  <c r="CE478" i="1"/>
  <c r="CE479" i="1"/>
  <c r="CE480" i="1"/>
  <c r="CE481" i="1"/>
  <c r="CE482" i="1"/>
  <c r="CE483" i="1"/>
  <c r="CE484" i="1"/>
  <c r="CE485" i="1"/>
  <c r="CE486" i="1"/>
  <c r="CE487" i="1"/>
  <c r="CE488" i="1"/>
  <c r="CE489" i="1"/>
  <c r="CE490" i="1"/>
  <c r="CE491" i="1"/>
  <c r="CE492" i="1"/>
  <c r="CE493" i="1"/>
  <c r="CE494" i="1"/>
  <c r="CE495" i="1"/>
  <c r="CE496" i="1"/>
  <c r="CE497" i="1"/>
  <c r="CE498" i="1"/>
  <c r="CE499" i="1"/>
  <c r="CE500" i="1"/>
  <c r="CE501" i="1"/>
  <c r="CE502" i="1"/>
  <c r="CE503" i="1"/>
  <c r="CE504" i="1"/>
  <c r="CE505" i="1"/>
  <c r="CE506" i="1"/>
  <c r="CE507" i="1"/>
  <c r="CE508" i="1"/>
  <c r="CE509" i="1"/>
  <c r="CE510" i="1"/>
  <c r="CE511" i="1"/>
  <c r="CE512" i="1"/>
  <c r="CE513" i="1"/>
  <c r="CE514" i="1"/>
  <c r="CE515" i="1"/>
  <c r="CE516" i="1"/>
  <c r="CE517" i="1"/>
  <c r="CE518" i="1"/>
  <c r="CE519" i="1"/>
  <c r="CE520" i="1"/>
  <c r="CE521" i="1"/>
  <c r="CE522" i="1"/>
  <c r="CE523" i="1"/>
  <c r="CE524" i="1"/>
  <c r="CE525" i="1"/>
  <c r="CE526" i="1"/>
  <c r="CE527" i="1"/>
  <c r="CE528" i="1"/>
  <c r="CE529" i="1"/>
  <c r="CE530" i="1"/>
  <c r="CE531" i="1"/>
  <c r="CE532" i="1"/>
  <c r="CE533" i="1"/>
  <c r="CE534" i="1"/>
  <c r="CE535" i="1"/>
  <c r="CE536" i="1"/>
  <c r="CE537" i="1"/>
  <c r="CE538" i="1"/>
  <c r="CE539" i="1"/>
  <c r="CE540" i="1"/>
  <c r="CE541" i="1"/>
  <c r="CE542" i="1"/>
  <c r="CE543" i="1"/>
  <c r="CE544" i="1"/>
  <c r="CE545" i="1"/>
  <c r="CE546" i="1"/>
  <c r="CE547" i="1"/>
  <c r="CE548" i="1"/>
  <c r="CE549" i="1"/>
  <c r="CE550" i="1"/>
  <c r="CE551" i="1"/>
  <c r="CE552" i="1"/>
  <c r="CE553" i="1"/>
  <c r="CE554" i="1"/>
  <c r="CE555" i="1"/>
  <c r="CE556" i="1"/>
  <c r="CE557" i="1"/>
  <c r="CE558" i="1"/>
  <c r="CE559" i="1"/>
  <c r="CE560" i="1"/>
  <c r="CE561" i="1"/>
  <c r="CE562" i="1"/>
  <c r="CE563" i="1"/>
  <c r="CE564" i="1"/>
  <c r="CE565" i="1"/>
  <c r="CE566" i="1"/>
  <c r="CE567" i="1"/>
  <c r="CE568" i="1"/>
  <c r="CE569" i="1"/>
  <c r="CE570" i="1"/>
  <c r="CE571" i="1"/>
  <c r="CE572" i="1"/>
  <c r="CE573" i="1"/>
  <c r="CE574" i="1"/>
  <c r="CE575" i="1"/>
  <c r="CE576" i="1"/>
  <c r="CE577" i="1"/>
  <c r="CE578" i="1"/>
  <c r="CE579" i="1"/>
  <c r="CE580" i="1"/>
  <c r="CE581" i="1"/>
  <c r="CE582" i="1"/>
  <c r="CE583" i="1"/>
  <c r="CE584" i="1"/>
  <c r="CE585" i="1"/>
  <c r="CE586" i="1"/>
  <c r="CE587" i="1"/>
  <c r="CE588" i="1"/>
  <c r="CE589" i="1"/>
  <c r="CE590" i="1"/>
  <c r="CE591" i="1"/>
  <c r="CE592" i="1"/>
  <c r="CE593" i="1"/>
  <c r="CE594" i="1"/>
  <c r="CE595" i="1"/>
  <c r="CE596" i="1"/>
  <c r="CE597" i="1"/>
  <c r="CE598" i="1"/>
  <c r="CE599" i="1"/>
  <c r="CE600" i="1"/>
  <c r="CE601" i="1"/>
  <c r="CE602" i="1"/>
  <c r="CE603" i="1"/>
  <c r="CE604" i="1"/>
  <c r="CE605" i="1"/>
  <c r="CE606" i="1"/>
  <c r="CE607" i="1"/>
  <c r="CE608" i="1"/>
  <c r="CE609" i="1"/>
  <c r="CE610" i="1"/>
  <c r="CE611" i="1"/>
  <c r="CE612" i="1"/>
  <c r="CE613" i="1"/>
  <c r="CE614" i="1"/>
  <c r="CE615" i="1"/>
  <c r="CE616" i="1"/>
  <c r="CE617" i="1"/>
  <c r="CE618" i="1"/>
  <c r="CE619" i="1"/>
  <c r="CE620" i="1"/>
  <c r="CE621" i="1"/>
  <c r="CE622" i="1"/>
  <c r="CE623" i="1"/>
  <c r="CE624" i="1"/>
  <c r="CE625" i="1"/>
  <c r="CE626" i="1"/>
  <c r="CE627" i="1"/>
  <c r="CE628" i="1"/>
  <c r="CE629" i="1"/>
  <c r="CE630" i="1"/>
  <c r="CE631" i="1"/>
  <c r="CE632" i="1"/>
  <c r="CE633" i="1"/>
  <c r="CE634" i="1"/>
  <c r="CE635" i="1"/>
  <c r="CE636" i="1"/>
  <c r="CE637" i="1"/>
  <c r="CE638" i="1"/>
  <c r="CE639" i="1"/>
  <c r="CE640" i="1"/>
  <c r="CE641" i="1"/>
  <c r="CE642" i="1"/>
  <c r="CE643" i="1"/>
  <c r="CE644" i="1"/>
  <c r="CE645" i="1"/>
  <c r="CE646" i="1"/>
  <c r="CE647" i="1"/>
  <c r="CE648" i="1"/>
  <c r="CE649" i="1"/>
  <c r="CE650" i="1"/>
  <c r="CE651" i="1"/>
  <c r="CE652" i="1"/>
  <c r="CE653" i="1"/>
  <c r="CE654" i="1"/>
  <c r="CE655" i="1"/>
  <c r="CE656" i="1"/>
  <c r="CE657" i="1"/>
  <c r="CE658" i="1"/>
  <c r="CE659" i="1"/>
  <c r="CE660" i="1"/>
  <c r="CE661" i="1"/>
  <c r="CE662" i="1"/>
  <c r="CE663" i="1"/>
  <c r="CE664" i="1"/>
  <c r="CE665" i="1"/>
  <c r="CE666" i="1"/>
  <c r="CE667" i="1"/>
  <c r="CE668" i="1"/>
  <c r="CE669" i="1"/>
  <c r="CE670" i="1"/>
  <c r="CE671" i="1"/>
  <c r="CE672" i="1"/>
  <c r="CE673" i="1"/>
  <c r="CE674" i="1"/>
  <c r="CE675" i="1"/>
  <c r="CE676" i="1"/>
  <c r="CE677" i="1"/>
  <c r="CE678" i="1"/>
  <c r="CE679" i="1"/>
  <c r="CE680" i="1"/>
  <c r="CE681" i="1"/>
  <c r="CE682" i="1"/>
  <c r="CE683" i="1"/>
  <c r="CE684" i="1"/>
  <c r="CE685" i="1"/>
  <c r="CE686" i="1"/>
  <c r="CE687" i="1"/>
  <c r="CE688" i="1"/>
  <c r="CE689" i="1"/>
  <c r="CE690" i="1"/>
  <c r="CE691" i="1"/>
  <c r="CE692" i="1"/>
  <c r="CE693" i="1"/>
  <c r="CE694" i="1"/>
  <c r="CE695" i="1"/>
  <c r="CE696" i="1"/>
  <c r="CE697" i="1"/>
  <c r="CE698" i="1"/>
  <c r="CE699" i="1"/>
  <c r="CE700" i="1"/>
  <c r="CE701" i="1"/>
  <c r="CE702" i="1"/>
  <c r="CE703" i="1"/>
  <c r="CE704" i="1"/>
  <c r="CE705" i="1"/>
  <c r="CE706" i="1"/>
  <c r="CE707" i="1"/>
  <c r="CE708" i="1"/>
  <c r="CE709" i="1"/>
  <c r="CE710" i="1"/>
  <c r="CE711" i="1"/>
  <c r="CE712" i="1"/>
  <c r="CE713" i="1"/>
  <c r="CE714" i="1"/>
  <c r="CE715" i="1"/>
  <c r="CE716" i="1"/>
  <c r="CE717" i="1"/>
  <c r="CE718" i="1"/>
  <c r="CE719" i="1"/>
  <c r="CE720" i="1"/>
  <c r="CE721" i="1"/>
  <c r="CE722" i="1"/>
  <c r="CE723" i="1"/>
  <c r="CE724" i="1"/>
  <c r="CE725" i="1"/>
  <c r="CE726" i="1"/>
  <c r="CE727" i="1"/>
  <c r="CE728" i="1"/>
  <c r="CE729" i="1"/>
  <c r="CE730" i="1"/>
  <c r="CE731" i="1"/>
  <c r="CE732" i="1"/>
  <c r="CE733" i="1"/>
  <c r="CE734" i="1"/>
  <c r="CE735" i="1"/>
  <c r="CE736" i="1"/>
  <c r="CE737" i="1"/>
  <c r="CE738" i="1"/>
  <c r="CE739" i="1"/>
  <c r="CE740" i="1"/>
  <c r="CE741" i="1"/>
  <c r="CE742" i="1"/>
  <c r="CE743" i="1"/>
  <c r="CE744" i="1"/>
  <c r="CE745" i="1"/>
  <c r="CE746" i="1"/>
  <c r="CE747" i="1"/>
  <c r="CE748" i="1"/>
  <c r="CE749" i="1"/>
  <c r="CE750" i="1"/>
  <c r="CE751" i="1"/>
  <c r="CE752" i="1"/>
  <c r="CE753" i="1"/>
  <c r="CE754" i="1"/>
  <c r="CE755" i="1"/>
  <c r="CE756" i="1"/>
  <c r="CE757" i="1"/>
  <c r="CE758" i="1"/>
  <c r="CE759" i="1"/>
  <c r="CE760" i="1"/>
  <c r="CE761" i="1"/>
  <c r="CE762" i="1"/>
  <c r="CE763" i="1"/>
  <c r="CE764" i="1"/>
  <c r="CE765" i="1"/>
  <c r="CE766" i="1"/>
  <c r="CE767" i="1"/>
  <c r="CE768" i="1"/>
  <c r="CE769" i="1"/>
  <c r="CE770" i="1"/>
  <c r="CE771" i="1"/>
  <c r="CE772" i="1"/>
  <c r="CE773" i="1"/>
  <c r="CE774" i="1"/>
  <c r="CE775" i="1"/>
  <c r="CE776" i="1"/>
  <c r="CE777" i="1"/>
  <c r="CE778" i="1"/>
  <c r="CE779" i="1"/>
  <c r="CE780" i="1"/>
  <c r="CE781" i="1"/>
  <c r="CE782" i="1"/>
  <c r="CE783" i="1"/>
  <c r="CE784" i="1"/>
  <c r="CE785" i="1"/>
  <c r="CE786" i="1"/>
  <c r="CE787" i="1"/>
  <c r="CE788" i="1"/>
  <c r="CE789" i="1"/>
  <c r="CE790" i="1"/>
  <c r="CE791" i="1"/>
  <c r="CE792" i="1"/>
  <c r="CE793" i="1"/>
  <c r="CE794" i="1"/>
  <c r="CE795" i="1"/>
  <c r="CE796" i="1"/>
  <c r="CE797" i="1"/>
  <c r="CE798" i="1"/>
  <c r="CE799" i="1"/>
  <c r="CE800" i="1"/>
  <c r="CE801" i="1"/>
  <c r="CE802" i="1"/>
  <c r="CE803" i="1"/>
  <c r="CE804" i="1"/>
  <c r="CE805" i="1"/>
  <c r="CE806" i="1"/>
  <c r="CE807" i="1"/>
  <c r="CE808" i="1"/>
  <c r="CE809" i="1"/>
  <c r="CE810" i="1"/>
  <c r="CE811" i="1"/>
  <c r="CE812" i="1"/>
  <c r="CE813" i="1"/>
  <c r="CE814" i="1"/>
  <c r="CE815" i="1"/>
  <c r="CE816" i="1"/>
  <c r="CE817" i="1"/>
  <c r="CE818" i="1"/>
  <c r="CE819" i="1"/>
  <c r="CE820" i="1"/>
  <c r="CE821" i="1"/>
  <c r="CE822" i="1"/>
  <c r="CE823" i="1"/>
  <c r="CE824" i="1"/>
  <c r="CE825" i="1"/>
  <c r="CE826" i="1"/>
  <c r="CE827" i="1"/>
  <c r="CE828" i="1"/>
  <c r="CE829" i="1"/>
  <c r="CE830" i="1"/>
  <c r="CE831" i="1"/>
  <c r="CE832" i="1"/>
  <c r="CE833" i="1"/>
  <c r="CE834" i="1"/>
  <c r="CE835" i="1"/>
  <c r="CE836" i="1"/>
  <c r="CE837" i="1"/>
  <c r="CE838" i="1"/>
  <c r="CE839" i="1"/>
  <c r="CE840" i="1"/>
  <c r="CE841" i="1"/>
  <c r="CE842" i="1"/>
  <c r="CE843" i="1"/>
  <c r="CE844" i="1"/>
  <c r="CE845" i="1"/>
  <c r="CE846" i="1"/>
  <c r="CE847" i="1"/>
  <c r="CE848" i="1"/>
  <c r="CE849" i="1"/>
  <c r="CE850" i="1"/>
  <c r="CE851" i="1"/>
  <c r="CE852" i="1"/>
  <c r="CE853" i="1"/>
  <c r="CE854" i="1"/>
  <c r="CE855" i="1"/>
  <c r="CE856" i="1"/>
  <c r="CE857" i="1"/>
  <c r="CE858" i="1"/>
  <c r="CE859" i="1"/>
  <c r="CE860" i="1"/>
  <c r="CE861" i="1"/>
  <c r="CE862" i="1"/>
  <c r="CE863" i="1"/>
  <c r="CE864" i="1"/>
  <c r="CE865" i="1"/>
  <c r="CE866" i="1"/>
  <c r="CE867" i="1"/>
  <c r="CE868" i="1"/>
  <c r="CE869" i="1"/>
  <c r="CE870" i="1"/>
  <c r="CE871" i="1"/>
  <c r="CE872" i="1"/>
  <c r="CE873" i="1"/>
  <c r="CE874" i="1"/>
  <c r="CE875" i="1"/>
  <c r="CE876" i="1"/>
  <c r="CE877" i="1"/>
  <c r="CE878" i="1"/>
  <c r="CE879" i="1"/>
  <c r="CE880" i="1"/>
  <c r="CE881" i="1"/>
  <c r="CE882" i="1"/>
  <c r="CE883" i="1"/>
  <c r="CE884" i="1"/>
  <c r="CE885" i="1"/>
  <c r="CE886" i="1"/>
  <c r="CE887" i="1"/>
  <c r="CE888" i="1"/>
  <c r="CE889" i="1"/>
  <c r="CE890" i="1"/>
  <c r="CE891" i="1"/>
  <c r="CE892" i="1"/>
  <c r="CE893" i="1"/>
  <c r="CE894" i="1"/>
  <c r="CE895" i="1"/>
  <c r="CE896" i="1"/>
  <c r="CE897" i="1"/>
  <c r="CE898" i="1"/>
  <c r="CE899" i="1"/>
  <c r="CE900" i="1"/>
  <c r="CE901" i="1"/>
  <c r="CE902" i="1"/>
  <c r="CE903" i="1"/>
  <c r="CE904" i="1"/>
  <c r="CE905" i="1"/>
  <c r="CE906" i="1"/>
  <c r="CE907" i="1"/>
  <c r="CE908" i="1"/>
  <c r="CE909" i="1"/>
  <c r="CE910" i="1"/>
  <c r="CE911" i="1"/>
  <c r="CE912" i="1"/>
  <c r="CE913" i="1"/>
  <c r="CE914" i="1"/>
  <c r="CE915" i="1"/>
  <c r="CE916" i="1"/>
  <c r="CE917" i="1"/>
  <c r="CE918" i="1"/>
  <c r="CE919" i="1"/>
  <c r="CE920" i="1"/>
  <c r="CE921" i="1"/>
  <c r="CE922" i="1"/>
  <c r="CE923" i="1"/>
  <c r="CE924" i="1"/>
  <c r="CE925" i="1"/>
  <c r="CE926" i="1"/>
  <c r="CE927" i="1"/>
  <c r="CE928" i="1"/>
  <c r="CE929" i="1"/>
  <c r="CE930" i="1"/>
  <c r="CE931" i="1"/>
  <c r="CE932" i="1"/>
  <c r="CE933" i="1"/>
  <c r="CE934" i="1"/>
  <c r="CE935" i="1"/>
  <c r="CE936" i="1"/>
  <c r="CE937" i="1"/>
  <c r="CE938" i="1"/>
  <c r="CE939" i="1"/>
  <c r="CE940" i="1"/>
  <c r="CE941" i="1"/>
  <c r="CE942" i="1"/>
  <c r="CE943" i="1"/>
  <c r="CE944" i="1"/>
  <c r="CE945" i="1"/>
  <c r="CE946" i="1"/>
  <c r="CE947" i="1"/>
  <c r="CE948" i="1"/>
  <c r="CE949" i="1"/>
  <c r="CE950" i="1"/>
  <c r="CE951" i="1"/>
  <c r="CE952" i="1"/>
  <c r="CE953" i="1"/>
  <c r="CE954" i="1"/>
  <c r="CE955" i="1"/>
  <c r="CE956" i="1"/>
  <c r="CE957" i="1"/>
  <c r="CE958" i="1"/>
  <c r="CE959" i="1"/>
  <c r="CE960" i="1"/>
  <c r="CE961" i="1"/>
  <c r="CE962" i="1"/>
  <c r="CE963" i="1"/>
  <c r="CE964" i="1"/>
  <c r="CE965" i="1"/>
  <c r="CE966" i="1"/>
  <c r="CE967" i="1"/>
  <c r="CE968" i="1"/>
  <c r="CE969" i="1"/>
  <c r="CE970" i="1"/>
  <c r="CE971" i="1"/>
  <c r="CE972" i="1"/>
  <c r="CE973" i="1"/>
  <c r="CE974" i="1"/>
  <c r="CE975" i="1"/>
  <c r="CE976" i="1"/>
  <c r="CE977" i="1"/>
  <c r="CE978" i="1"/>
  <c r="CE979" i="1"/>
  <c r="CE980" i="1"/>
  <c r="CE981" i="1"/>
  <c r="CE982" i="1"/>
  <c r="CE983" i="1"/>
  <c r="CE984" i="1"/>
  <c r="CE985" i="1"/>
  <c r="CE986" i="1"/>
  <c r="CE987" i="1"/>
  <c r="CE988" i="1"/>
  <c r="CE989" i="1"/>
  <c r="CE990" i="1"/>
  <c r="CE991" i="1"/>
  <c r="CE992" i="1"/>
  <c r="CE993" i="1"/>
  <c r="CE994" i="1"/>
  <c r="CE995" i="1"/>
  <c r="CE996" i="1"/>
  <c r="CE997" i="1"/>
  <c r="CE998" i="1"/>
  <c r="CE999" i="1"/>
  <c r="CE1000" i="1"/>
  <c r="CE1001" i="1"/>
  <c r="CE1002" i="1"/>
  <c r="CE1003" i="1"/>
  <c r="CE1004" i="1"/>
  <c r="CE100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C507" i="1"/>
  <c r="CC508" i="1"/>
  <c r="CC509" i="1"/>
  <c r="CC510" i="1"/>
  <c r="CC511" i="1"/>
  <c r="CC512" i="1"/>
  <c r="CC513" i="1"/>
  <c r="CC514" i="1"/>
  <c r="CC515" i="1"/>
  <c r="CC516" i="1"/>
  <c r="CC517" i="1"/>
  <c r="CC518" i="1"/>
  <c r="CC519" i="1"/>
  <c r="CC520" i="1"/>
  <c r="CC521" i="1"/>
  <c r="CC522" i="1"/>
  <c r="CC523" i="1"/>
  <c r="CC524" i="1"/>
  <c r="CC525" i="1"/>
  <c r="CC526" i="1"/>
  <c r="CC527" i="1"/>
  <c r="CC528" i="1"/>
  <c r="CC529" i="1"/>
  <c r="CC530" i="1"/>
  <c r="CC531" i="1"/>
  <c r="CC532" i="1"/>
  <c r="CC533" i="1"/>
  <c r="CC534" i="1"/>
  <c r="CC535" i="1"/>
  <c r="CC536" i="1"/>
  <c r="CC537" i="1"/>
  <c r="CC538" i="1"/>
  <c r="CC539" i="1"/>
  <c r="CC540" i="1"/>
  <c r="CC541" i="1"/>
  <c r="CC542" i="1"/>
  <c r="CC543" i="1"/>
  <c r="CC544" i="1"/>
  <c r="CC545" i="1"/>
  <c r="CC546" i="1"/>
  <c r="CC547" i="1"/>
  <c r="CC548" i="1"/>
  <c r="CC549" i="1"/>
  <c r="CC550" i="1"/>
  <c r="CC551" i="1"/>
  <c r="CC552" i="1"/>
  <c r="CC553" i="1"/>
  <c r="CC554" i="1"/>
  <c r="CC555" i="1"/>
  <c r="CC556" i="1"/>
  <c r="CC557" i="1"/>
  <c r="CC558" i="1"/>
  <c r="CC559" i="1"/>
  <c r="CC560" i="1"/>
  <c r="CC561" i="1"/>
  <c r="CC562" i="1"/>
  <c r="CC563" i="1"/>
  <c r="CC564" i="1"/>
  <c r="CC565" i="1"/>
  <c r="CC566" i="1"/>
  <c r="CC567" i="1"/>
  <c r="CC568" i="1"/>
  <c r="CC569" i="1"/>
  <c r="CC570" i="1"/>
  <c r="CC571" i="1"/>
  <c r="CC572" i="1"/>
  <c r="CC573" i="1"/>
  <c r="CC574" i="1"/>
  <c r="CC575" i="1"/>
  <c r="CC576" i="1"/>
  <c r="CC577" i="1"/>
  <c r="CC578" i="1"/>
  <c r="CC579" i="1"/>
  <c r="CC580" i="1"/>
  <c r="CC581" i="1"/>
  <c r="CC582" i="1"/>
  <c r="CC583" i="1"/>
  <c r="CC584" i="1"/>
  <c r="CC585" i="1"/>
  <c r="CC586" i="1"/>
  <c r="CC587" i="1"/>
  <c r="CC588" i="1"/>
  <c r="CC589" i="1"/>
  <c r="CC590" i="1"/>
  <c r="CC591" i="1"/>
  <c r="CC592" i="1"/>
  <c r="CC593" i="1"/>
  <c r="CC594" i="1"/>
  <c r="CC595" i="1"/>
  <c r="CC596" i="1"/>
  <c r="CC597" i="1"/>
  <c r="CC598" i="1"/>
  <c r="CC599" i="1"/>
  <c r="CC600" i="1"/>
  <c r="CC601" i="1"/>
  <c r="CC602" i="1"/>
  <c r="CC603" i="1"/>
  <c r="CC604" i="1"/>
  <c r="CC605" i="1"/>
  <c r="CC606" i="1"/>
  <c r="CC607" i="1"/>
  <c r="CC608" i="1"/>
  <c r="CC609" i="1"/>
  <c r="CC610" i="1"/>
  <c r="CC611" i="1"/>
  <c r="CC612" i="1"/>
  <c r="CC613" i="1"/>
  <c r="CC614" i="1"/>
  <c r="CC615" i="1"/>
  <c r="CC616" i="1"/>
  <c r="CC617" i="1"/>
  <c r="CC618" i="1"/>
  <c r="CC619" i="1"/>
  <c r="CC620" i="1"/>
  <c r="CC621" i="1"/>
  <c r="CC622" i="1"/>
  <c r="CC623" i="1"/>
  <c r="CC624" i="1"/>
  <c r="CC625" i="1"/>
  <c r="CC626" i="1"/>
  <c r="CC627" i="1"/>
  <c r="CC628" i="1"/>
  <c r="CC629" i="1"/>
  <c r="CC630" i="1"/>
  <c r="CC631" i="1"/>
  <c r="CC632" i="1"/>
  <c r="CC633" i="1"/>
  <c r="CC634" i="1"/>
  <c r="CC635" i="1"/>
  <c r="CC636" i="1"/>
  <c r="CC637" i="1"/>
  <c r="CC638" i="1"/>
  <c r="CC639" i="1"/>
  <c r="CC640" i="1"/>
  <c r="CC641" i="1"/>
  <c r="CC642" i="1"/>
  <c r="CC643" i="1"/>
  <c r="CC644" i="1"/>
  <c r="CC645" i="1"/>
  <c r="CC646" i="1"/>
  <c r="CC647" i="1"/>
  <c r="CC648" i="1"/>
  <c r="CC649" i="1"/>
  <c r="CC650" i="1"/>
  <c r="CC651" i="1"/>
  <c r="CC652" i="1"/>
  <c r="CC653" i="1"/>
  <c r="CC654" i="1"/>
  <c r="CC655" i="1"/>
  <c r="CC656" i="1"/>
  <c r="CC657" i="1"/>
  <c r="CC658" i="1"/>
  <c r="CC659" i="1"/>
  <c r="CC660" i="1"/>
  <c r="CC661" i="1"/>
  <c r="CC662" i="1"/>
  <c r="CC663" i="1"/>
  <c r="CC664" i="1"/>
  <c r="CC665" i="1"/>
  <c r="CC666" i="1"/>
  <c r="CC667" i="1"/>
  <c r="CC668" i="1"/>
  <c r="CC669" i="1"/>
  <c r="CC670" i="1"/>
  <c r="CC671" i="1"/>
  <c r="CC672" i="1"/>
  <c r="CC673" i="1"/>
  <c r="CC674" i="1"/>
  <c r="CC675" i="1"/>
  <c r="CC676" i="1"/>
  <c r="CC677" i="1"/>
  <c r="CC678" i="1"/>
  <c r="CC679" i="1"/>
  <c r="CC680" i="1"/>
  <c r="CC681" i="1"/>
  <c r="CC682" i="1"/>
  <c r="CC683" i="1"/>
  <c r="CC684" i="1"/>
  <c r="CC685" i="1"/>
  <c r="CC686" i="1"/>
  <c r="CC687" i="1"/>
  <c r="CC688" i="1"/>
  <c r="CC689" i="1"/>
  <c r="CC690" i="1"/>
  <c r="CC691" i="1"/>
  <c r="CC692" i="1"/>
  <c r="CC693" i="1"/>
  <c r="CC694" i="1"/>
  <c r="CC695" i="1"/>
  <c r="CC696" i="1"/>
  <c r="CC697" i="1"/>
  <c r="CC698" i="1"/>
  <c r="CC699" i="1"/>
  <c r="CC700" i="1"/>
  <c r="CC701" i="1"/>
  <c r="CC702" i="1"/>
  <c r="CC703" i="1"/>
  <c r="CC704" i="1"/>
  <c r="CC705" i="1"/>
  <c r="CC706" i="1"/>
  <c r="CC707" i="1"/>
  <c r="CC708" i="1"/>
  <c r="CC709" i="1"/>
  <c r="CC710" i="1"/>
  <c r="CC711" i="1"/>
  <c r="CC712" i="1"/>
  <c r="CC713" i="1"/>
  <c r="CC714" i="1"/>
  <c r="CC715" i="1"/>
  <c r="CC716" i="1"/>
  <c r="CC717" i="1"/>
  <c r="CC718" i="1"/>
  <c r="CC719" i="1"/>
  <c r="CC720" i="1"/>
  <c r="CC721" i="1"/>
  <c r="CC722" i="1"/>
  <c r="CC723" i="1"/>
  <c r="CC724" i="1"/>
  <c r="CC725" i="1"/>
  <c r="CC726" i="1"/>
  <c r="CC727" i="1"/>
  <c r="CC728" i="1"/>
  <c r="CC729" i="1"/>
  <c r="CC730" i="1"/>
  <c r="CC731" i="1"/>
  <c r="CC732" i="1"/>
  <c r="CC733" i="1"/>
  <c r="CC734" i="1"/>
  <c r="CC735" i="1"/>
  <c r="CC736" i="1"/>
  <c r="CC737" i="1"/>
  <c r="CC738" i="1"/>
  <c r="CC739" i="1"/>
  <c r="CC740" i="1"/>
  <c r="CC741" i="1"/>
  <c r="CC742" i="1"/>
  <c r="CC743" i="1"/>
  <c r="CC744" i="1"/>
  <c r="CC745" i="1"/>
  <c r="CC746" i="1"/>
  <c r="CC747" i="1"/>
  <c r="CC748" i="1"/>
  <c r="CC749" i="1"/>
  <c r="CC750" i="1"/>
  <c r="CC751" i="1"/>
  <c r="CC752" i="1"/>
  <c r="CC753" i="1"/>
  <c r="CC754" i="1"/>
  <c r="CC755" i="1"/>
  <c r="CC756" i="1"/>
  <c r="CC757" i="1"/>
  <c r="CC758" i="1"/>
  <c r="CC759" i="1"/>
  <c r="CC760" i="1"/>
  <c r="CC761" i="1"/>
  <c r="CC762" i="1"/>
  <c r="CC763" i="1"/>
  <c r="CC764" i="1"/>
  <c r="CC765" i="1"/>
  <c r="CC766" i="1"/>
  <c r="CC767" i="1"/>
  <c r="CC768" i="1"/>
  <c r="CC769" i="1"/>
  <c r="CC770" i="1"/>
  <c r="CC771" i="1"/>
  <c r="CC772" i="1"/>
  <c r="CC773" i="1"/>
  <c r="CC774" i="1"/>
  <c r="CC775" i="1"/>
  <c r="CC776" i="1"/>
  <c r="CC777" i="1"/>
  <c r="CC778" i="1"/>
  <c r="CC779" i="1"/>
  <c r="CC780" i="1"/>
  <c r="CC781" i="1"/>
  <c r="CC782" i="1"/>
  <c r="CC783" i="1"/>
  <c r="CC784" i="1"/>
  <c r="CC785" i="1"/>
  <c r="CC786" i="1"/>
  <c r="CC787" i="1"/>
  <c r="CC788" i="1"/>
  <c r="CC789" i="1"/>
  <c r="CC790" i="1"/>
  <c r="CC791" i="1"/>
  <c r="CC792" i="1"/>
  <c r="CC793" i="1"/>
  <c r="CC794" i="1"/>
  <c r="CC795" i="1"/>
  <c r="CC796" i="1"/>
  <c r="CC797" i="1"/>
  <c r="CC798" i="1"/>
  <c r="CC799" i="1"/>
  <c r="CC800" i="1"/>
  <c r="CC801" i="1"/>
  <c r="CC802" i="1"/>
  <c r="CC803" i="1"/>
  <c r="CC804" i="1"/>
  <c r="CC805" i="1"/>
  <c r="CC806" i="1"/>
  <c r="CC807" i="1"/>
  <c r="CC808" i="1"/>
  <c r="CC809" i="1"/>
  <c r="CC810" i="1"/>
  <c r="CC811" i="1"/>
  <c r="CC812" i="1"/>
  <c r="CC813" i="1"/>
  <c r="CC814" i="1"/>
  <c r="CC815" i="1"/>
  <c r="CC816" i="1"/>
  <c r="CC817" i="1"/>
  <c r="CC818" i="1"/>
  <c r="CC819" i="1"/>
  <c r="CC820" i="1"/>
  <c r="CC821" i="1"/>
  <c r="CC822" i="1"/>
  <c r="CC823" i="1"/>
  <c r="CC824" i="1"/>
  <c r="CC825" i="1"/>
  <c r="CC826" i="1"/>
  <c r="CC827" i="1"/>
  <c r="CC828" i="1"/>
  <c r="CC829" i="1"/>
  <c r="CC830" i="1"/>
  <c r="CC831" i="1"/>
  <c r="CC832" i="1"/>
  <c r="CC833" i="1"/>
  <c r="CC834" i="1"/>
  <c r="CC835" i="1"/>
  <c r="CC836" i="1"/>
  <c r="CC837" i="1"/>
  <c r="CC838" i="1"/>
  <c r="CC839" i="1"/>
  <c r="CC840" i="1"/>
  <c r="CC841" i="1"/>
  <c r="CC842" i="1"/>
  <c r="CC843" i="1"/>
  <c r="CC844" i="1"/>
  <c r="CC845" i="1"/>
  <c r="CC846" i="1"/>
  <c r="CC847" i="1"/>
  <c r="CC848" i="1"/>
  <c r="CC849" i="1"/>
  <c r="CC850" i="1"/>
  <c r="CC851" i="1"/>
  <c r="CC852" i="1"/>
  <c r="CC853" i="1"/>
  <c r="CC854" i="1"/>
  <c r="CC855" i="1"/>
  <c r="CC856" i="1"/>
  <c r="CC857" i="1"/>
  <c r="CC858" i="1"/>
  <c r="CC859" i="1"/>
  <c r="CC860" i="1"/>
  <c r="CC861" i="1"/>
  <c r="CC862" i="1"/>
  <c r="CC863" i="1"/>
  <c r="CC864" i="1"/>
  <c r="CC865" i="1"/>
  <c r="CC866" i="1"/>
  <c r="CC867" i="1"/>
  <c r="CC868" i="1"/>
  <c r="CC869" i="1"/>
  <c r="CC870" i="1"/>
  <c r="CC871" i="1"/>
  <c r="CC872" i="1"/>
  <c r="CC873" i="1"/>
  <c r="CC874" i="1"/>
  <c r="CC875" i="1"/>
  <c r="CC876" i="1"/>
  <c r="CC877" i="1"/>
  <c r="CC878" i="1"/>
  <c r="CC879" i="1"/>
  <c r="CC880" i="1"/>
  <c r="CC881" i="1"/>
  <c r="CC882" i="1"/>
  <c r="CC883" i="1"/>
  <c r="CC884" i="1"/>
  <c r="CC885" i="1"/>
  <c r="CC886" i="1"/>
  <c r="CC887" i="1"/>
  <c r="CC888" i="1"/>
  <c r="CC889" i="1"/>
  <c r="CC890" i="1"/>
  <c r="CC891" i="1"/>
  <c r="CC892" i="1"/>
  <c r="CC893" i="1"/>
  <c r="CC894" i="1"/>
  <c r="CC895" i="1"/>
  <c r="CC896" i="1"/>
  <c r="CC897" i="1"/>
  <c r="CC898" i="1"/>
  <c r="CC899" i="1"/>
  <c r="CC900" i="1"/>
  <c r="CC901" i="1"/>
  <c r="CC902" i="1"/>
  <c r="CC903" i="1"/>
  <c r="CC904" i="1"/>
  <c r="CC905" i="1"/>
  <c r="CC906" i="1"/>
  <c r="CC907" i="1"/>
  <c r="CC908" i="1"/>
  <c r="CC909" i="1"/>
  <c r="CC910" i="1"/>
  <c r="CC911" i="1"/>
  <c r="CC912" i="1"/>
  <c r="CC913" i="1"/>
  <c r="CC914" i="1"/>
  <c r="CC915" i="1"/>
  <c r="CC916" i="1"/>
  <c r="CC917" i="1"/>
  <c r="CC918" i="1"/>
  <c r="CC919" i="1"/>
  <c r="CC920" i="1"/>
  <c r="CC921" i="1"/>
  <c r="CC922" i="1"/>
  <c r="CC923" i="1"/>
  <c r="CC924" i="1"/>
  <c r="CC925" i="1"/>
  <c r="CC926" i="1"/>
  <c r="CC927" i="1"/>
  <c r="CC928" i="1"/>
  <c r="CC929" i="1"/>
  <c r="CC930" i="1"/>
  <c r="CC931" i="1"/>
  <c r="CC932" i="1"/>
  <c r="CC933" i="1"/>
  <c r="CC934" i="1"/>
  <c r="CC935" i="1"/>
  <c r="CC936" i="1"/>
  <c r="CC937" i="1"/>
  <c r="CC938" i="1"/>
  <c r="CC939" i="1"/>
  <c r="CC940" i="1"/>
  <c r="CC941" i="1"/>
  <c r="CC942" i="1"/>
  <c r="CC943" i="1"/>
  <c r="CC944" i="1"/>
  <c r="CC945" i="1"/>
  <c r="CC946" i="1"/>
  <c r="CC947" i="1"/>
  <c r="CC948" i="1"/>
  <c r="CC949" i="1"/>
  <c r="CC950" i="1"/>
  <c r="CC951" i="1"/>
  <c r="CC952" i="1"/>
  <c r="CC953" i="1"/>
  <c r="CC954" i="1"/>
  <c r="CC955" i="1"/>
  <c r="CC956" i="1"/>
  <c r="CC957" i="1"/>
  <c r="CC958" i="1"/>
  <c r="CC959" i="1"/>
  <c r="CC960" i="1"/>
  <c r="CC961" i="1"/>
  <c r="CC962" i="1"/>
  <c r="CC963" i="1"/>
  <c r="CC964" i="1"/>
  <c r="CC965" i="1"/>
  <c r="CC966" i="1"/>
  <c r="CC967" i="1"/>
  <c r="CC968" i="1"/>
  <c r="CC969" i="1"/>
  <c r="CC970" i="1"/>
  <c r="CC971" i="1"/>
  <c r="CC972" i="1"/>
  <c r="CC973" i="1"/>
  <c r="CC974" i="1"/>
  <c r="CC975" i="1"/>
  <c r="CC976" i="1"/>
  <c r="CC977" i="1"/>
  <c r="CC978" i="1"/>
  <c r="CC979" i="1"/>
  <c r="CC980" i="1"/>
  <c r="CC981" i="1"/>
  <c r="CC982" i="1"/>
  <c r="CC983" i="1"/>
  <c r="CC984" i="1"/>
  <c r="CC985" i="1"/>
  <c r="CC986" i="1"/>
  <c r="CC987" i="1"/>
  <c r="CC988" i="1"/>
  <c r="CC989" i="1"/>
  <c r="CC990" i="1"/>
  <c r="CC991" i="1"/>
  <c r="CC992" i="1"/>
  <c r="CC993" i="1"/>
  <c r="CC994" i="1"/>
  <c r="CC995" i="1"/>
  <c r="CC996" i="1"/>
  <c r="CC997" i="1"/>
  <c r="CC998" i="1"/>
  <c r="CC999" i="1"/>
  <c r="CC1000" i="1"/>
  <c r="CC1001" i="1"/>
  <c r="CC1002" i="1"/>
  <c r="CC1003" i="1"/>
  <c r="CC1004" i="1"/>
  <c r="CC100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174" i="1"/>
  <c r="CB175" i="1"/>
  <c r="CB176" i="1"/>
  <c r="CB177" i="1"/>
  <c r="CB178" i="1"/>
  <c r="CB179" i="1"/>
  <c r="CB180" i="1"/>
  <c r="CB181" i="1"/>
  <c r="CB182" i="1"/>
  <c r="CB183" i="1"/>
  <c r="CB184" i="1"/>
  <c r="CB185" i="1"/>
  <c r="CB186" i="1"/>
  <c r="CB187" i="1"/>
  <c r="CB188" i="1"/>
  <c r="CB189" i="1"/>
  <c r="CB190" i="1"/>
  <c r="CB191" i="1"/>
  <c r="CB192" i="1"/>
  <c r="CB193" i="1"/>
  <c r="CB194" i="1"/>
  <c r="CB195" i="1"/>
  <c r="CB196" i="1"/>
  <c r="CB197" i="1"/>
  <c r="CB198" i="1"/>
  <c r="CB199" i="1"/>
  <c r="CB200" i="1"/>
  <c r="CB201" i="1"/>
  <c r="CB202" i="1"/>
  <c r="CB203" i="1"/>
  <c r="CB204" i="1"/>
  <c r="CB205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0" i="1"/>
  <c r="CB221" i="1"/>
  <c r="CB222" i="1"/>
  <c r="CB223" i="1"/>
  <c r="CB224" i="1"/>
  <c r="CB225" i="1"/>
  <c r="CB226" i="1"/>
  <c r="CB227" i="1"/>
  <c r="CB228" i="1"/>
  <c r="CB229" i="1"/>
  <c r="CB230" i="1"/>
  <c r="CB231" i="1"/>
  <c r="CB232" i="1"/>
  <c r="CB233" i="1"/>
  <c r="CB234" i="1"/>
  <c r="CB235" i="1"/>
  <c r="CB236" i="1"/>
  <c r="CB237" i="1"/>
  <c r="CB238" i="1"/>
  <c r="CB239" i="1"/>
  <c r="CB240" i="1"/>
  <c r="CB241" i="1"/>
  <c r="CB242" i="1"/>
  <c r="CB243" i="1"/>
  <c r="CB244" i="1"/>
  <c r="CB245" i="1"/>
  <c r="CB246" i="1"/>
  <c r="CB247" i="1"/>
  <c r="CB248" i="1"/>
  <c r="CB249" i="1"/>
  <c r="CB250" i="1"/>
  <c r="CB251" i="1"/>
  <c r="CB252" i="1"/>
  <c r="CB253" i="1"/>
  <c r="CB254" i="1"/>
  <c r="CB255" i="1"/>
  <c r="CB256" i="1"/>
  <c r="CB257" i="1"/>
  <c r="CB258" i="1"/>
  <c r="CB259" i="1"/>
  <c r="CB260" i="1"/>
  <c r="CB261" i="1"/>
  <c r="CB262" i="1"/>
  <c r="CB263" i="1"/>
  <c r="CB264" i="1"/>
  <c r="CB265" i="1"/>
  <c r="CB266" i="1"/>
  <c r="CB267" i="1"/>
  <c r="CB268" i="1"/>
  <c r="CB269" i="1"/>
  <c r="CB270" i="1"/>
  <c r="CB271" i="1"/>
  <c r="CB272" i="1"/>
  <c r="CB273" i="1"/>
  <c r="CB274" i="1"/>
  <c r="CB275" i="1"/>
  <c r="CB276" i="1"/>
  <c r="CB277" i="1"/>
  <c r="CB278" i="1"/>
  <c r="CB279" i="1"/>
  <c r="CB280" i="1"/>
  <c r="CB281" i="1"/>
  <c r="CB282" i="1"/>
  <c r="CB283" i="1"/>
  <c r="CB284" i="1"/>
  <c r="CB285" i="1"/>
  <c r="CB286" i="1"/>
  <c r="CB287" i="1"/>
  <c r="CB288" i="1"/>
  <c r="CB289" i="1"/>
  <c r="CB290" i="1"/>
  <c r="CB291" i="1"/>
  <c r="CB292" i="1"/>
  <c r="CB293" i="1"/>
  <c r="CB294" i="1"/>
  <c r="CB295" i="1"/>
  <c r="CB296" i="1"/>
  <c r="CB297" i="1"/>
  <c r="CB298" i="1"/>
  <c r="CB299" i="1"/>
  <c r="CB300" i="1"/>
  <c r="CB301" i="1"/>
  <c r="CB302" i="1"/>
  <c r="CB303" i="1"/>
  <c r="CB304" i="1"/>
  <c r="CB305" i="1"/>
  <c r="CB306" i="1"/>
  <c r="CB307" i="1"/>
  <c r="CB308" i="1"/>
  <c r="CB309" i="1"/>
  <c r="CB310" i="1"/>
  <c r="CB311" i="1"/>
  <c r="CB312" i="1"/>
  <c r="CB313" i="1"/>
  <c r="CB314" i="1"/>
  <c r="CB315" i="1"/>
  <c r="CB316" i="1"/>
  <c r="CB317" i="1"/>
  <c r="CB318" i="1"/>
  <c r="CB319" i="1"/>
  <c r="CB320" i="1"/>
  <c r="CB321" i="1"/>
  <c r="CB322" i="1"/>
  <c r="CB323" i="1"/>
  <c r="CB324" i="1"/>
  <c r="CB325" i="1"/>
  <c r="CB326" i="1"/>
  <c r="CB327" i="1"/>
  <c r="CB328" i="1"/>
  <c r="CB329" i="1"/>
  <c r="CB330" i="1"/>
  <c r="CB331" i="1"/>
  <c r="CB332" i="1"/>
  <c r="CB333" i="1"/>
  <c r="CB334" i="1"/>
  <c r="CB335" i="1"/>
  <c r="CB336" i="1"/>
  <c r="CB337" i="1"/>
  <c r="CB338" i="1"/>
  <c r="CB339" i="1"/>
  <c r="CB340" i="1"/>
  <c r="CB341" i="1"/>
  <c r="CB342" i="1"/>
  <c r="CB343" i="1"/>
  <c r="CB344" i="1"/>
  <c r="CB345" i="1"/>
  <c r="CB346" i="1"/>
  <c r="CB347" i="1"/>
  <c r="CB348" i="1"/>
  <c r="CB349" i="1"/>
  <c r="CB350" i="1"/>
  <c r="CB351" i="1"/>
  <c r="CB352" i="1"/>
  <c r="CB353" i="1"/>
  <c r="CB354" i="1"/>
  <c r="CB355" i="1"/>
  <c r="CB356" i="1"/>
  <c r="CB357" i="1"/>
  <c r="CB358" i="1"/>
  <c r="CB359" i="1"/>
  <c r="CB360" i="1"/>
  <c r="CB361" i="1"/>
  <c r="CB362" i="1"/>
  <c r="CB363" i="1"/>
  <c r="CB364" i="1"/>
  <c r="CB365" i="1"/>
  <c r="CB366" i="1"/>
  <c r="CB367" i="1"/>
  <c r="CB368" i="1"/>
  <c r="CB369" i="1"/>
  <c r="CB370" i="1"/>
  <c r="CB371" i="1"/>
  <c r="CB372" i="1"/>
  <c r="CB373" i="1"/>
  <c r="CB374" i="1"/>
  <c r="CB375" i="1"/>
  <c r="CB376" i="1"/>
  <c r="CB377" i="1"/>
  <c r="CB378" i="1"/>
  <c r="CB379" i="1"/>
  <c r="CB380" i="1"/>
  <c r="CB381" i="1"/>
  <c r="CB382" i="1"/>
  <c r="CB383" i="1"/>
  <c r="CB384" i="1"/>
  <c r="CB385" i="1"/>
  <c r="CB386" i="1"/>
  <c r="CB387" i="1"/>
  <c r="CB388" i="1"/>
  <c r="CB389" i="1"/>
  <c r="CB390" i="1"/>
  <c r="CB391" i="1"/>
  <c r="CB392" i="1"/>
  <c r="CB393" i="1"/>
  <c r="CB394" i="1"/>
  <c r="CB395" i="1"/>
  <c r="CB396" i="1"/>
  <c r="CB397" i="1"/>
  <c r="CB398" i="1"/>
  <c r="CB399" i="1"/>
  <c r="CB400" i="1"/>
  <c r="CB401" i="1"/>
  <c r="CB402" i="1"/>
  <c r="CB403" i="1"/>
  <c r="CB404" i="1"/>
  <c r="CB405" i="1"/>
  <c r="CB406" i="1"/>
  <c r="CB407" i="1"/>
  <c r="CB408" i="1"/>
  <c r="CB409" i="1"/>
  <c r="CB410" i="1"/>
  <c r="CB411" i="1"/>
  <c r="CB412" i="1"/>
  <c r="CB413" i="1"/>
  <c r="CB414" i="1"/>
  <c r="CB415" i="1"/>
  <c r="CB416" i="1"/>
  <c r="CB417" i="1"/>
  <c r="CB418" i="1"/>
  <c r="CB419" i="1"/>
  <c r="CB420" i="1"/>
  <c r="CB421" i="1"/>
  <c r="CB422" i="1"/>
  <c r="CB423" i="1"/>
  <c r="CB424" i="1"/>
  <c r="CB425" i="1"/>
  <c r="CB426" i="1"/>
  <c r="CB427" i="1"/>
  <c r="CB428" i="1"/>
  <c r="CB429" i="1"/>
  <c r="CB430" i="1"/>
  <c r="CB431" i="1"/>
  <c r="CB432" i="1"/>
  <c r="CB433" i="1"/>
  <c r="CB434" i="1"/>
  <c r="CB435" i="1"/>
  <c r="CB436" i="1"/>
  <c r="CB437" i="1"/>
  <c r="CB438" i="1"/>
  <c r="CB439" i="1"/>
  <c r="CB440" i="1"/>
  <c r="CB441" i="1"/>
  <c r="CB442" i="1"/>
  <c r="CB443" i="1"/>
  <c r="CB444" i="1"/>
  <c r="CB445" i="1"/>
  <c r="CB446" i="1"/>
  <c r="CB447" i="1"/>
  <c r="CB448" i="1"/>
  <c r="CB449" i="1"/>
  <c r="CB450" i="1"/>
  <c r="CB451" i="1"/>
  <c r="CB452" i="1"/>
  <c r="CB453" i="1"/>
  <c r="CB454" i="1"/>
  <c r="CB455" i="1"/>
  <c r="CB456" i="1"/>
  <c r="CB457" i="1"/>
  <c r="CB458" i="1"/>
  <c r="CB459" i="1"/>
  <c r="CB460" i="1"/>
  <c r="CB461" i="1"/>
  <c r="CB462" i="1"/>
  <c r="CB463" i="1"/>
  <c r="CB464" i="1"/>
  <c r="CB465" i="1"/>
  <c r="CB466" i="1"/>
  <c r="CB467" i="1"/>
  <c r="CB468" i="1"/>
  <c r="CB469" i="1"/>
  <c r="CB470" i="1"/>
  <c r="CB471" i="1"/>
  <c r="CB472" i="1"/>
  <c r="CB473" i="1"/>
  <c r="CB474" i="1"/>
  <c r="CB475" i="1"/>
  <c r="CB476" i="1"/>
  <c r="CB477" i="1"/>
  <c r="CB478" i="1"/>
  <c r="CB479" i="1"/>
  <c r="CB480" i="1"/>
  <c r="CB481" i="1"/>
  <c r="CB482" i="1"/>
  <c r="CB483" i="1"/>
  <c r="CB484" i="1"/>
  <c r="CB485" i="1"/>
  <c r="CB486" i="1"/>
  <c r="CB487" i="1"/>
  <c r="CB488" i="1"/>
  <c r="CB489" i="1"/>
  <c r="CB490" i="1"/>
  <c r="CB491" i="1"/>
  <c r="CB492" i="1"/>
  <c r="CB493" i="1"/>
  <c r="CB494" i="1"/>
  <c r="CB495" i="1"/>
  <c r="CB496" i="1"/>
  <c r="CB497" i="1"/>
  <c r="CB498" i="1"/>
  <c r="CB499" i="1"/>
  <c r="CB500" i="1"/>
  <c r="CB501" i="1"/>
  <c r="CB502" i="1"/>
  <c r="CB503" i="1"/>
  <c r="CB504" i="1"/>
  <c r="CB505" i="1"/>
  <c r="CB506" i="1"/>
  <c r="CB507" i="1"/>
  <c r="CB508" i="1"/>
  <c r="CB509" i="1"/>
  <c r="CB510" i="1"/>
  <c r="CB511" i="1"/>
  <c r="CB512" i="1"/>
  <c r="CB513" i="1"/>
  <c r="CB514" i="1"/>
  <c r="CB515" i="1"/>
  <c r="CB516" i="1"/>
  <c r="CB517" i="1"/>
  <c r="CB518" i="1"/>
  <c r="CB519" i="1"/>
  <c r="CB520" i="1"/>
  <c r="CB521" i="1"/>
  <c r="CB522" i="1"/>
  <c r="CB523" i="1"/>
  <c r="CB524" i="1"/>
  <c r="CB525" i="1"/>
  <c r="CB526" i="1"/>
  <c r="CB527" i="1"/>
  <c r="CB528" i="1"/>
  <c r="CB529" i="1"/>
  <c r="CB530" i="1"/>
  <c r="CB531" i="1"/>
  <c r="CB532" i="1"/>
  <c r="CB533" i="1"/>
  <c r="CB534" i="1"/>
  <c r="CB535" i="1"/>
  <c r="CB536" i="1"/>
  <c r="CB537" i="1"/>
  <c r="CB538" i="1"/>
  <c r="CB539" i="1"/>
  <c r="CB540" i="1"/>
  <c r="CB541" i="1"/>
  <c r="CB542" i="1"/>
  <c r="CB543" i="1"/>
  <c r="CB544" i="1"/>
  <c r="CB545" i="1"/>
  <c r="CB546" i="1"/>
  <c r="CB547" i="1"/>
  <c r="CB548" i="1"/>
  <c r="CB549" i="1"/>
  <c r="CB550" i="1"/>
  <c r="CB551" i="1"/>
  <c r="CB552" i="1"/>
  <c r="CB553" i="1"/>
  <c r="CB554" i="1"/>
  <c r="CB555" i="1"/>
  <c r="CB556" i="1"/>
  <c r="CB557" i="1"/>
  <c r="CB558" i="1"/>
  <c r="CB559" i="1"/>
  <c r="CB560" i="1"/>
  <c r="CB561" i="1"/>
  <c r="CB562" i="1"/>
  <c r="CB563" i="1"/>
  <c r="CB564" i="1"/>
  <c r="CB565" i="1"/>
  <c r="CB566" i="1"/>
  <c r="CB567" i="1"/>
  <c r="CB568" i="1"/>
  <c r="CB569" i="1"/>
  <c r="CB570" i="1"/>
  <c r="CB571" i="1"/>
  <c r="CB572" i="1"/>
  <c r="CB573" i="1"/>
  <c r="CB574" i="1"/>
  <c r="CB575" i="1"/>
  <c r="CB576" i="1"/>
  <c r="CB577" i="1"/>
  <c r="CB578" i="1"/>
  <c r="CB579" i="1"/>
  <c r="CB580" i="1"/>
  <c r="CB581" i="1"/>
  <c r="CB582" i="1"/>
  <c r="CB583" i="1"/>
  <c r="CB584" i="1"/>
  <c r="CB585" i="1"/>
  <c r="CB586" i="1"/>
  <c r="CB587" i="1"/>
  <c r="CB588" i="1"/>
  <c r="CB589" i="1"/>
  <c r="CB590" i="1"/>
  <c r="CB591" i="1"/>
  <c r="CB592" i="1"/>
  <c r="CB593" i="1"/>
  <c r="CB594" i="1"/>
  <c r="CB595" i="1"/>
  <c r="CB596" i="1"/>
  <c r="CB597" i="1"/>
  <c r="CB598" i="1"/>
  <c r="CB599" i="1"/>
  <c r="CB600" i="1"/>
  <c r="CB601" i="1"/>
  <c r="CB602" i="1"/>
  <c r="CB603" i="1"/>
  <c r="CB604" i="1"/>
  <c r="CB605" i="1"/>
  <c r="CB606" i="1"/>
  <c r="CB607" i="1"/>
  <c r="CB608" i="1"/>
  <c r="CB609" i="1"/>
  <c r="CB610" i="1"/>
  <c r="CB611" i="1"/>
  <c r="CB612" i="1"/>
  <c r="CB613" i="1"/>
  <c r="CB614" i="1"/>
  <c r="CB615" i="1"/>
  <c r="CB616" i="1"/>
  <c r="CB617" i="1"/>
  <c r="CB618" i="1"/>
  <c r="CB619" i="1"/>
  <c r="CB620" i="1"/>
  <c r="CB621" i="1"/>
  <c r="CB622" i="1"/>
  <c r="CB623" i="1"/>
  <c r="CB624" i="1"/>
  <c r="CB625" i="1"/>
  <c r="CB626" i="1"/>
  <c r="CB627" i="1"/>
  <c r="CB628" i="1"/>
  <c r="CB629" i="1"/>
  <c r="CB630" i="1"/>
  <c r="CB631" i="1"/>
  <c r="CB632" i="1"/>
  <c r="CB633" i="1"/>
  <c r="CB634" i="1"/>
  <c r="CB635" i="1"/>
  <c r="CB636" i="1"/>
  <c r="CB637" i="1"/>
  <c r="CB638" i="1"/>
  <c r="CB639" i="1"/>
  <c r="CB640" i="1"/>
  <c r="CB641" i="1"/>
  <c r="CB642" i="1"/>
  <c r="CB643" i="1"/>
  <c r="CB644" i="1"/>
  <c r="CB645" i="1"/>
  <c r="CB646" i="1"/>
  <c r="CB647" i="1"/>
  <c r="CB648" i="1"/>
  <c r="CB649" i="1"/>
  <c r="CB650" i="1"/>
  <c r="CB651" i="1"/>
  <c r="CB652" i="1"/>
  <c r="CB653" i="1"/>
  <c r="CB654" i="1"/>
  <c r="CB655" i="1"/>
  <c r="CB656" i="1"/>
  <c r="CB657" i="1"/>
  <c r="CB658" i="1"/>
  <c r="CB659" i="1"/>
  <c r="CB660" i="1"/>
  <c r="CB661" i="1"/>
  <c r="CB662" i="1"/>
  <c r="CB663" i="1"/>
  <c r="CB664" i="1"/>
  <c r="CB665" i="1"/>
  <c r="CB666" i="1"/>
  <c r="CB667" i="1"/>
  <c r="CB668" i="1"/>
  <c r="CB669" i="1"/>
  <c r="CB670" i="1"/>
  <c r="CB671" i="1"/>
  <c r="CB672" i="1"/>
  <c r="CB673" i="1"/>
  <c r="CB674" i="1"/>
  <c r="CB675" i="1"/>
  <c r="CB676" i="1"/>
  <c r="CB677" i="1"/>
  <c r="CB678" i="1"/>
  <c r="CB679" i="1"/>
  <c r="CB680" i="1"/>
  <c r="CB681" i="1"/>
  <c r="CB682" i="1"/>
  <c r="CB683" i="1"/>
  <c r="CB684" i="1"/>
  <c r="CB685" i="1"/>
  <c r="CB686" i="1"/>
  <c r="CB687" i="1"/>
  <c r="CB688" i="1"/>
  <c r="CB689" i="1"/>
  <c r="CB690" i="1"/>
  <c r="CB691" i="1"/>
  <c r="CB692" i="1"/>
  <c r="CB693" i="1"/>
  <c r="CB694" i="1"/>
  <c r="CB695" i="1"/>
  <c r="CB696" i="1"/>
  <c r="CB697" i="1"/>
  <c r="CB698" i="1"/>
  <c r="CB699" i="1"/>
  <c r="CB700" i="1"/>
  <c r="CB701" i="1"/>
  <c r="CB702" i="1"/>
  <c r="CB703" i="1"/>
  <c r="CB704" i="1"/>
  <c r="CB705" i="1"/>
  <c r="CB706" i="1"/>
  <c r="CB707" i="1"/>
  <c r="CB708" i="1"/>
  <c r="CB709" i="1"/>
  <c r="CB710" i="1"/>
  <c r="CB711" i="1"/>
  <c r="CB712" i="1"/>
  <c r="CB713" i="1"/>
  <c r="CB714" i="1"/>
  <c r="CB715" i="1"/>
  <c r="CB716" i="1"/>
  <c r="CB717" i="1"/>
  <c r="CB718" i="1"/>
  <c r="CB719" i="1"/>
  <c r="CB720" i="1"/>
  <c r="CB721" i="1"/>
  <c r="CB722" i="1"/>
  <c r="CB723" i="1"/>
  <c r="CB724" i="1"/>
  <c r="CB725" i="1"/>
  <c r="CB726" i="1"/>
  <c r="CB727" i="1"/>
  <c r="CB728" i="1"/>
  <c r="CB729" i="1"/>
  <c r="CB730" i="1"/>
  <c r="CB731" i="1"/>
  <c r="CB732" i="1"/>
  <c r="CB733" i="1"/>
  <c r="CB734" i="1"/>
  <c r="CB735" i="1"/>
  <c r="CB736" i="1"/>
  <c r="CB737" i="1"/>
  <c r="CB738" i="1"/>
  <c r="CB739" i="1"/>
  <c r="CB740" i="1"/>
  <c r="CB741" i="1"/>
  <c r="CB742" i="1"/>
  <c r="CB743" i="1"/>
  <c r="CB744" i="1"/>
  <c r="CB745" i="1"/>
  <c r="CB746" i="1"/>
  <c r="CB747" i="1"/>
  <c r="CB748" i="1"/>
  <c r="CB749" i="1"/>
  <c r="CB750" i="1"/>
  <c r="CB751" i="1"/>
  <c r="CB752" i="1"/>
  <c r="CB753" i="1"/>
  <c r="CB754" i="1"/>
  <c r="CB755" i="1"/>
  <c r="CB756" i="1"/>
  <c r="CB757" i="1"/>
  <c r="CB758" i="1"/>
  <c r="CB759" i="1"/>
  <c r="CB760" i="1"/>
  <c r="CB761" i="1"/>
  <c r="CB762" i="1"/>
  <c r="CB763" i="1"/>
  <c r="CB764" i="1"/>
  <c r="CB765" i="1"/>
  <c r="CB766" i="1"/>
  <c r="CB767" i="1"/>
  <c r="CB768" i="1"/>
  <c r="CB769" i="1"/>
  <c r="CB770" i="1"/>
  <c r="CB771" i="1"/>
  <c r="CB772" i="1"/>
  <c r="CB773" i="1"/>
  <c r="CB774" i="1"/>
  <c r="CB775" i="1"/>
  <c r="CB776" i="1"/>
  <c r="CB777" i="1"/>
  <c r="CB778" i="1"/>
  <c r="CB779" i="1"/>
  <c r="CB780" i="1"/>
  <c r="CB781" i="1"/>
  <c r="CB782" i="1"/>
  <c r="CB783" i="1"/>
  <c r="CB784" i="1"/>
  <c r="CB785" i="1"/>
  <c r="CB786" i="1"/>
  <c r="CB787" i="1"/>
  <c r="CB788" i="1"/>
  <c r="CB789" i="1"/>
  <c r="CB790" i="1"/>
  <c r="CB791" i="1"/>
  <c r="CB792" i="1"/>
  <c r="CB793" i="1"/>
  <c r="CB794" i="1"/>
  <c r="CB795" i="1"/>
  <c r="CB796" i="1"/>
  <c r="CB797" i="1"/>
  <c r="CB798" i="1"/>
  <c r="CB799" i="1"/>
  <c r="CB800" i="1"/>
  <c r="CB801" i="1"/>
  <c r="CB802" i="1"/>
  <c r="CB803" i="1"/>
  <c r="CB804" i="1"/>
  <c r="CB805" i="1"/>
  <c r="CB806" i="1"/>
  <c r="CB807" i="1"/>
  <c r="CB808" i="1"/>
  <c r="CB809" i="1"/>
  <c r="CB810" i="1"/>
  <c r="CB811" i="1"/>
  <c r="CB812" i="1"/>
  <c r="CB813" i="1"/>
  <c r="CB814" i="1"/>
  <c r="CB815" i="1"/>
  <c r="CB816" i="1"/>
  <c r="CB817" i="1"/>
  <c r="CB818" i="1"/>
  <c r="CB819" i="1"/>
  <c r="CB820" i="1"/>
  <c r="CB821" i="1"/>
  <c r="CB822" i="1"/>
  <c r="CB823" i="1"/>
  <c r="CB824" i="1"/>
  <c r="CB825" i="1"/>
  <c r="CB826" i="1"/>
  <c r="CB827" i="1"/>
  <c r="CB828" i="1"/>
  <c r="CB829" i="1"/>
  <c r="CB830" i="1"/>
  <c r="CB831" i="1"/>
  <c r="CB832" i="1"/>
  <c r="CB833" i="1"/>
  <c r="CB834" i="1"/>
  <c r="CB835" i="1"/>
  <c r="CB836" i="1"/>
  <c r="CB837" i="1"/>
  <c r="CB838" i="1"/>
  <c r="CB839" i="1"/>
  <c r="CB840" i="1"/>
  <c r="CB841" i="1"/>
  <c r="CB842" i="1"/>
  <c r="CB843" i="1"/>
  <c r="CB844" i="1"/>
  <c r="CB845" i="1"/>
  <c r="CB846" i="1"/>
  <c r="CB847" i="1"/>
  <c r="CB848" i="1"/>
  <c r="CB849" i="1"/>
  <c r="CB850" i="1"/>
  <c r="CB851" i="1"/>
  <c r="CB852" i="1"/>
  <c r="CB853" i="1"/>
  <c r="CB854" i="1"/>
  <c r="CB855" i="1"/>
  <c r="CB856" i="1"/>
  <c r="CB857" i="1"/>
  <c r="CB858" i="1"/>
  <c r="CB859" i="1"/>
  <c r="CB860" i="1"/>
  <c r="CB861" i="1"/>
  <c r="CB862" i="1"/>
  <c r="CB863" i="1"/>
  <c r="CB864" i="1"/>
  <c r="CB865" i="1"/>
  <c r="CB866" i="1"/>
  <c r="CB867" i="1"/>
  <c r="CB868" i="1"/>
  <c r="CB869" i="1"/>
  <c r="CB870" i="1"/>
  <c r="CB871" i="1"/>
  <c r="CB872" i="1"/>
  <c r="CB873" i="1"/>
  <c r="CB874" i="1"/>
  <c r="CB875" i="1"/>
  <c r="CB876" i="1"/>
  <c r="CB877" i="1"/>
  <c r="CB878" i="1"/>
  <c r="CB879" i="1"/>
  <c r="CB880" i="1"/>
  <c r="CB881" i="1"/>
  <c r="CB882" i="1"/>
  <c r="CB883" i="1"/>
  <c r="CB884" i="1"/>
  <c r="CB885" i="1"/>
  <c r="CB886" i="1"/>
  <c r="CB887" i="1"/>
  <c r="CB888" i="1"/>
  <c r="CB889" i="1"/>
  <c r="CB890" i="1"/>
  <c r="CB891" i="1"/>
  <c r="CB892" i="1"/>
  <c r="CB893" i="1"/>
  <c r="CB894" i="1"/>
  <c r="CB895" i="1"/>
  <c r="CB896" i="1"/>
  <c r="CB897" i="1"/>
  <c r="CB898" i="1"/>
  <c r="CB899" i="1"/>
  <c r="CB900" i="1"/>
  <c r="CB901" i="1"/>
  <c r="CB902" i="1"/>
  <c r="CB903" i="1"/>
  <c r="CB904" i="1"/>
  <c r="CB905" i="1"/>
  <c r="CB906" i="1"/>
  <c r="CB907" i="1"/>
  <c r="CB908" i="1"/>
  <c r="CB909" i="1"/>
  <c r="CB910" i="1"/>
  <c r="CB911" i="1"/>
  <c r="CB912" i="1"/>
  <c r="CB913" i="1"/>
  <c r="CB914" i="1"/>
  <c r="CB915" i="1"/>
  <c r="CB916" i="1"/>
  <c r="CB917" i="1"/>
  <c r="CB918" i="1"/>
  <c r="CB919" i="1"/>
  <c r="CB920" i="1"/>
  <c r="CB921" i="1"/>
  <c r="CB922" i="1"/>
  <c r="CB923" i="1"/>
  <c r="CB924" i="1"/>
  <c r="CB925" i="1"/>
  <c r="CB926" i="1"/>
  <c r="CB927" i="1"/>
  <c r="CB928" i="1"/>
  <c r="CB929" i="1"/>
  <c r="CB930" i="1"/>
  <c r="CB931" i="1"/>
  <c r="CB932" i="1"/>
  <c r="CB933" i="1"/>
  <c r="CB934" i="1"/>
  <c r="CB935" i="1"/>
  <c r="CB936" i="1"/>
  <c r="CB937" i="1"/>
  <c r="CB938" i="1"/>
  <c r="CB939" i="1"/>
  <c r="CB940" i="1"/>
  <c r="CB941" i="1"/>
  <c r="CB942" i="1"/>
  <c r="CB943" i="1"/>
  <c r="CB944" i="1"/>
  <c r="CB945" i="1"/>
  <c r="CB946" i="1"/>
  <c r="CB947" i="1"/>
  <c r="CB948" i="1"/>
  <c r="CB949" i="1"/>
  <c r="CB950" i="1"/>
  <c r="CB951" i="1"/>
  <c r="CB952" i="1"/>
  <c r="CB953" i="1"/>
  <c r="CB954" i="1"/>
  <c r="CB955" i="1"/>
  <c r="CB956" i="1"/>
  <c r="CB957" i="1"/>
  <c r="CB958" i="1"/>
  <c r="CB959" i="1"/>
  <c r="CB960" i="1"/>
  <c r="CB961" i="1"/>
  <c r="CB962" i="1"/>
  <c r="CB963" i="1"/>
  <c r="CB964" i="1"/>
  <c r="CB965" i="1"/>
  <c r="CB966" i="1"/>
  <c r="CB967" i="1"/>
  <c r="CB968" i="1"/>
  <c r="CB969" i="1"/>
  <c r="CB970" i="1"/>
  <c r="CB971" i="1"/>
  <c r="CB972" i="1"/>
  <c r="CB973" i="1"/>
  <c r="CB974" i="1"/>
  <c r="CB975" i="1"/>
  <c r="CB976" i="1"/>
  <c r="CB977" i="1"/>
  <c r="CB978" i="1"/>
  <c r="CB979" i="1"/>
  <c r="CB980" i="1"/>
  <c r="CB981" i="1"/>
  <c r="CB982" i="1"/>
  <c r="CB983" i="1"/>
  <c r="CB984" i="1"/>
  <c r="CB985" i="1"/>
  <c r="CB986" i="1"/>
  <c r="CB987" i="1"/>
  <c r="CB988" i="1"/>
  <c r="CB989" i="1"/>
  <c r="CB990" i="1"/>
  <c r="CB991" i="1"/>
  <c r="CB992" i="1"/>
  <c r="CB993" i="1"/>
  <c r="CB994" i="1"/>
  <c r="CB995" i="1"/>
  <c r="CB996" i="1"/>
  <c r="CB997" i="1"/>
  <c r="CB998" i="1"/>
  <c r="CB999" i="1"/>
  <c r="CB1000" i="1"/>
  <c r="CB1001" i="1"/>
  <c r="CB1002" i="1"/>
  <c r="CB1003" i="1"/>
  <c r="CB1004" i="1"/>
  <c r="CB1005" i="1"/>
  <c r="CD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174" i="1"/>
  <c r="CD175" i="1"/>
  <c r="CD176" i="1"/>
  <c r="CD177" i="1"/>
  <c r="CD178" i="1"/>
  <c r="CD179" i="1"/>
  <c r="CD180" i="1"/>
  <c r="CD181" i="1"/>
  <c r="CD182" i="1"/>
  <c r="CD183" i="1"/>
  <c r="CD184" i="1"/>
  <c r="CD185" i="1"/>
  <c r="CD186" i="1"/>
  <c r="CD187" i="1"/>
  <c r="CD188" i="1"/>
  <c r="CD189" i="1"/>
  <c r="CD190" i="1"/>
  <c r="CD191" i="1"/>
  <c r="CD192" i="1"/>
  <c r="CD193" i="1"/>
  <c r="CD194" i="1"/>
  <c r="CD195" i="1"/>
  <c r="CD196" i="1"/>
  <c r="CD197" i="1"/>
  <c r="CD198" i="1"/>
  <c r="CD199" i="1"/>
  <c r="CD200" i="1"/>
  <c r="CD201" i="1"/>
  <c r="CD202" i="1"/>
  <c r="CD203" i="1"/>
  <c r="CD204" i="1"/>
  <c r="CD205" i="1"/>
  <c r="CD206" i="1"/>
  <c r="CD207" i="1"/>
  <c r="CD208" i="1"/>
  <c r="CD209" i="1"/>
  <c r="CD210" i="1"/>
  <c r="CD211" i="1"/>
  <c r="CD212" i="1"/>
  <c r="CD213" i="1"/>
  <c r="CD214" i="1"/>
  <c r="CD215" i="1"/>
  <c r="CD216" i="1"/>
  <c r="CD217" i="1"/>
  <c r="CD218" i="1"/>
  <c r="CD219" i="1"/>
  <c r="CD220" i="1"/>
  <c r="CD221" i="1"/>
  <c r="CD222" i="1"/>
  <c r="CD223" i="1"/>
  <c r="CD224" i="1"/>
  <c r="CD225" i="1"/>
  <c r="CD226" i="1"/>
  <c r="CD227" i="1"/>
  <c r="CD228" i="1"/>
  <c r="CD229" i="1"/>
  <c r="CD230" i="1"/>
  <c r="CD231" i="1"/>
  <c r="CD232" i="1"/>
  <c r="CD233" i="1"/>
  <c r="CD234" i="1"/>
  <c r="CD235" i="1"/>
  <c r="CD236" i="1"/>
  <c r="CD237" i="1"/>
  <c r="CD238" i="1"/>
  <c r="CD239" i="1"/>
  <c r="CD240" i="1"/>
  <c r="CD241" i="1"/>
  <c r="CD242" i="1"/>
  <c r="CD243" i="1"/>
  <c r="CD244" i="1"/>
  <c r="CD245" i="1"/>
  <c r="CD246" i="1"/>
  <c r="CD247" i="1"/>
  <c r="CD248" i="1"/>
  <c r="CD249" i="1"/>
  <c r="CD250" i="1"/>
  <c r="CD251" i="1"/>
  <c r="CD252" i="1"/>
  <c r="CD253" i="1"/>
  <c r="CD254" i="1"/>
  <c r="CD255" i="1"/>
  <c r="CD256" i="1"/>
  <c r="CD257" i="1"/>
  <c r="CD258" i="1"/>
  <c r="CD259" i="1"/>
  <c r="CD260" i="1"/>
  <c r="CD261" i="1"/>
  <c r="CD262" i="1"/>
  <c r="CD263" i="1"/>
  <c r="CD264" i="1"/>
  <c r="CD265" i="1"/>
  <c r="CD266" i="1"/>
  <c r="CD267" i="1"/>
  <c r="CD268" i="1"/>
  <c r="CD269" i="1"/>
  <c r="CD270" i="1"/>
  <c r="CD271" i="1"/>
  <c r="CD272" i="1"/>
  <c r="CD273" i="1"/>
  <c r="CD274" i="1"/>
  <c r="CD275" i="1"/>
  <c r="CD276" i="1"/>
  <c r="CD277" i="1"/>
  <c r="CD278" i="1"/>
  <c r="CD279" i="1"/>
  <c r="CD280" i="1"/>
  <c r="CD281" i="1"/>
  <c r="CD282" i="1"/>
  <c r="CD283" i="1"/>
  <c r="CD284" i="1"/>
  <c r="CD285" i="1"/>
  <c r="CD286" i="1"/>
  <c r="CD287" i="1"/>
  <c r="CD288" i="1"/>
  <c r="CD289" i="1"/>
  <c r="CD290" i="1"/>
  <c r="CD291" i="1"/>
  <c r="CD292" i="1"/>
  <c r="CD293" i="1"/>
  <c r="CD294" i="1"/>
  <c r="CD295" i="1"/>
  <c r="CD296" i="1"/>
  <c r="CD297" i="1"/>
  <c r="CD298" i="1"/>
  <c r="CD299" i="1"/>
  <c r="CD300" i="1"/>
  <c r="CD301" i="1"/>
  <c r="CD302" i="1"/>
  <c r="CD303" i="1"/>
  <c r="CD304" i="1"/>
  <c r="CD305" i="1"/>
  <c r="CD306" i="1"/>
  <c r="CD307" i="1"/>
  <c r="CD308" i="1"/>
  <c r="CD309" i="1"/>
  <c r="CD310" i="1"/>
  <c r="CD311" i="1"/>
  <c r="CD312" i="1"/>
  <c r="CD313" i="1"/>
  <c r="CD314" i="1"/>
  <c r="CD315" i="1"/>
  <c r="CD316" i="1"/>
  <c r="CD317" i="1"/>
  <c r="CD318" i="1"/>
  <c r="CD319" i="1"/>
  <c r="CD320" i="1"/>
  <c r="CD321" i="1"/>
  <c r="CD322" i="1"/>
  <c r="CD323" i="1"/>
  <c r="CD324" i="1"/>
  <c r="CD325" i="1"/>
  <c r="CD326" i="1"/>
  <c r="CD327" i="1"/>
  <c r="CD328" i="1"/>
  <c r="CD329" i="1"/>
  <c r="CD330" i="1"/>
  <c r="CD331" i="1"/>
  <c r="CD332" i="1"/>
  <c r="CD333" i="1"/>
  <c r="CD334" i="1"/>
  <c r="CD335" i="1"/>
  <c r="CD336" i="1"/>
  <c r="CD337" i="1"/>
  <c r="CD338" i="1"/>
  <c r="CD339" i="1"/>
  <c r="CD340" i="1"/>
  <c r="CD341" i="1"/>
  <c r="CD342" i="1"/>
  <c r="CD343" i="1"/>
  <c r="CD344" i="1"/>
  <c r="CD345" i="1"/>
  <c r="CD346" i="1"/>
  <c r="CD347" i="1"/>
  <c r="CD348" i="1"/>
  <c r="CD349" i="1"/>
  <c r="CD350" i="1"/>
  <c r="CD351" i="1"/>
  <c r="CD352" i="1"/>
  <c r="CD353" i="1"/>
  <c r="CD354" i="1"/>
  <c r="CD355" i="1"/>
  <c r="CD356" i="1"/>
  <c r="CD357" i="1"/>
  <c r="CD358" i="1"/>
  <c r="CD359" i="1"/>
  <c r="CD360" i="1"/>
  <c r="CD361" i="1"/>
  <c r="CD362" i="1"/>
  <c r="CD363" i="1"/>
  <c r="CD364" i="1"/>
  <c r="CD365" i="1"/>
  <c r="CD366" i="1"/>
  <c r="CD367" i="1"/>
  <c r="CD368" i="1"/>
  <c r="CD369" i="1"/>
  <c r="CD370" i="1"/>
  <c r="CD371" i="1"/>
  <c r="CD372" i="1"/>
  <c r="CD373" i="1"/>
  <c r="CD374" i="1"/>
  <c r="CD375" i="1"/>
  <c r="CD376" i="1"/>
  <c r="CD377" i="1"/>
  <c r="CD378" i="1"/>
  <c r="CD379" i="1"/>
  <c r="CD380" i="1"/>
  <c r="CD381" i="1"/>
  <c r="CD382" i="1"/>
  <c r="CD383" i="1"/>
  <c r="CD384" i="1"/>
  <c r="CD385" i="1"/>
  <c r="CD386" i="1"/>
  <c r="CD387" i="1"/>
  <c r="CD388" i="1"/>
  <c r="CD389" i="1"/>
  <c r="CD390" i="1"/>
  <c r="CD391" i="1"/>
  <c r="CD392" i="1"/>
  <c r="CD393" i="1"/>
  <c r="CD394" i="1"/>
  <c r="CD395" i="1"/>
  <c r="CD396" i="1"/>
  <c r="CD397" i="1"/>
  <c r="CD398" i="1"/>
  <c r="CD399" i="1"/>
  <c r="CD400" i="1"/>
  <c r="CD401" i="1"/>
  <c r="CD402" i="1"/>
  <c r="CD403" i="1"/>
  <c r="CD404" i="1"/>
  <c r="CD405" i="1"/>
  <c r="CD406" i="1"/>
  <c r="CD407" i="1"/>
  <c r="CD408" i="1"/>
  <c r="CD409" i="1"/>
  <c r="CD410" i="1"/>
  <c r="CD411" i="1"/>
  <c r="CD412" i="1"/>
  <c r="CD413" i="1"/>
  <c r="CD414" i="1"/>
  <c r="CD415" i="1"/>
  <c r="CD416" i="1"/>
  <c r="CD417" i="1"/>
  <c r="CD418" i="1"/>
  <c r="CD419" i="1"/>
  <c r="CD420" i="1"/>
  <c r="CD421" i="1"/>
  <c r="CD422" i="1"/>
  <c r="CD423" i="1"/>
  <c r="CD424" i="1"/>
  <c r="CD425" i="1"/>
  <c r="CD426" i="1"/>
  <c r="CD427" i="1"/>
  <c r="CD428" i="1"/>
  <c r="CD429" i="1"/>
  <c r="CD430" i="1"/>
  <c r="CD431" i="1"/>
  <c r="CD432" i="1"/>
  <c r="CD433" i="1"/>
  <c r="CD434" i="1"/>
  <c r="CD435" i="1"/>
  <c r="CD436" i="1"/>
  <c r="CD437" i="1"/>
  <c r="CD438" i="1"/>
  <c r="CD439" i="1"/>
  <c r="CD440" i="1"/>
  <c r="CD441" i="1"/>
  <c r="CD442" i="1"/>
  <c r="CD443" i="1"/>
  <c r="CD444" i="1"/>
  <c r="CD445" i="1"/>
  <c r="CD446" i="1"/>
  <c r="CD447" i="1"/>
  <c r="CD448" i="1"/>
  <c r="CD449" i="1"/>
  <c r="CD450" i="1"/>
  <c r="CD451" i="1"/>
  <c r="CD452" i="1"/>
  <c r="CD453" i="1"/>
  <c r="CD454" i="1"/>
  <c r="CD455" i="1"/>
  <c r="CD456" i="1"/>
  <c r="CD457" i="1"/>
  <c r="CD458" i="1"/>
  <c r="CD459" i="1"/>
  <c r="CD460" i="1"/>
  <c r="CD461" i="1"/>
  <c r="CD462" i="1"/>
  <c r="CD463" i="1"/>
  <c r="CD464" i="1"/>
  <c r="CD465" i="1"/>
  <c r="CD466" i="1"/>
  <c r="CD467" i="1"/>
  <c r="CD468" i="1"/>
  <c r="CD469" i="1"/>
  <c r="CD470" i="1"/>
  <c r="CD471" i="1"/>
  <c r="CD472" i="1"/>
  <c r="CD473" i="1"/>
  <c r="CD474" i="1"/>
  <c r="CD475" i="1"/>
  <c r="CD476" i="1"/>
  <c r="CD477" i="1"/>
  <c r="CD478" i="1"/>
  <c r="CD479" i="1"/>
  <c r="CD480" i="1"/>
  <c r="CD481" i="1"/>
  <c r="CD482" i="1"/>
  <c r="CD483" i="1"/>
  <c r="CD484" i="1"/>
  <c r="CD485" i="1"/>
  <c r="CD486" i="1"/>
  <c r="CD487" i="1"/>
  <c r="CD488" i="1"/>
  <c r="CD489" i="1"/>
  <c r="CD490" i="1"/>
  <c r="CD491" i="1"/>
  <c r="CD492" i="1"/>
  <c r="CD493" i="1"/>
  <c r="CD494" i="1"/>
  <c r="CD495" i="1"/>
  <c r="CD496" i="1"/>
  <c r="CD497" i="1"/>
  <c r="CD498" i="1"/>
  <c r="CD499" i="1"/>
  <c r="CD500" i="1"/>
  <c r="CD501" i="1"/>
  <c r="CD502" i="1"/>
  <c r="CD503" i="1"/>
  <c r="CD504" i="1"/>
  <c r="CD505" i="1"/>
  <c r="CD506" i="1"/>
  <c r="CD507" i="1"/>
  <c r="CD508" i="1"/>
  <c r="CD509" i="1"/>
  <c r="CD510" i="1"/>
  <c r="CD511" i="1"/>
  <c r="CD512" i="1"/>
  <c r="CD513" i="1"/>
  <c r="CD514" i="1"/>
  <c r="CD515" i="1"/>
  <c r="CD516" i="1"/>
  <c r="CD517" i="1"/>
  <c r="CD518" i="1"/>
  <c r="CD519" i="1"/>
  <c r="CD520" i="1"/>
  <c r="CD521" i="1"/>
  <c r="CD522" i="1"/>
  <c r="CD523" i="1"/>
  <c r="CD524" i="1"/>
  <c r="CD525" i="1"/>
  <c r="CD526" i="1"/>
  <c r="CD527" i="1"/>
  <c r="CD528" i="1"/>
  <c r="CD529" i="1"/>
  <c r="CD530" i="1"/>
  <c r="CD531" i="1"/>
  <c r="CD532" i="1"/>
  <c r="CD533" i="1"/>
  <c r="CD534" i="1"/>
  <c r="CD535" i="1"/>
  <c r="CD536" i="1"/>
  <c r="CD537" i="1"/>
  <c r="CD538" i="1"/>
  <c r="CD539" i="1"/>
  <c r="CD540" i="1"/>
  <c r="CD541" i="1"/>
  <c r="CD542" i="1"/>
  <c r="CD543" i="1"/>
  <c r="CD544" i="1"/>
  <c r="CD545" i="1"/>
  <c r="CD546" i="1"/>
  <c r="CD547" i="1"/>
  <c r="CD548" i="1"/>
  <c r="CD549" i="1"/>
  <c r="CD550" i="1"/>
  <c r="CD551" i="1"/>
  <c r="CD552" i="1"/>
  <c r="CD553" i="1"/>
  <c r="CD554" i="1"/>
  <c r="CD555" i="1"/>
  <c r="CD556" i="1"/>
  <c r="CD557" i="1"/>
  <c r="CD558" i="1"/>
  <c r="CD559" i="1"/>
  <c r="CD560" i="1"/>
  <c r="CD561" i="1"/>
  <c r="CD562" i="1"/>
  <c r="CD563" i="1"/>
  <c r="CD564" i="1"/>
  <c r="CD565" i="1"/>
  <c r="CD566" i="1"/>
  <c r="CD567" i="1"/>
  <c r="CD568" i="1"/>
  <c r="CD569" i="1"/>
  <c r="CD570" i="1"/>
  <c r="CD571" i="1"/>
  <c r="CD572" i="1"/>
  <c r="CD573" i="1"/>
  <c r="CD574" i="1"/>
  <c r="CD575" i="1"/>
  <c r="CD576" i="1"/>
  <c r="CD577" i="1"/>
  <c r="CD578" i="1"/>
  <c r="CD579" i="1"/>
  <c r="CD580" i="1"/>
  <c r="CD581" i="1"/>
  <c r="CD582" i="1"/>
  <c r="CD583" i="1"/>
  <c r="CD584" i="1"/>
  <c r="CD585" i="1"/>
  <c r="CD586" i="1"/>
  <c r="CD587" i="1"/>
  <c r="CD588" i="1"/>
  <c r="CD589" i="1"/>
  <c r="CD590" i="1"/>
  <c r="CD591" i="1"/>
  <c r="CD592" i="1"/>
  <c r="CD593" i="1"/>
  <c r="CD594" i="1"/>
  <c r="CD595" i="1"/>
  <c r="CD596" i="1"/>
  <c r="CD597" i="1"/>
  <c r="CD598" i="1"/>
  <c r="CD599" i="1"/>
  <c r="CD600" i="1"/>
  <c r="CD601" i="1"/>
  <c r="CD602" i="1"/>
  <c r="CD603" i="1"/>
  <c r="CD604" i="1"/>
  <c r="CD605" i="1"/>
  <c r="CD606" i="1"/>
  <c r="CD607" i="1"/>
  <c r="CD608" i="1"/>
  <c r="CD609" i="1"/>
  <c r="CD610" i="1"/>
  <c r="CD611" i="1"/>
  <c r="CD612" i="1"/>
  <c r="CD613" i="1"/>
  <c r="CD614" i="1"/>
  <c r="CD615" i="1"/>
  <c r="CD616" i="1"/>
  <c r="CD617" i="1"/>
  <c r="CD618" i="1"/>
  <c r="CD619" i="1"/>
  <c r="CD620" i="1"/>
  <c r="CD621" i="1"/>
  <c r="CD622" i="1"/>
  <c r="CD623" i="1"/>
  <c r="CD624" i="1"/>
  <c r="CD625" i="1"/>
  <c r="CD626" i="1"/>
  <c r="CD627" i="1"/>
  <c r="CD628" i="1"/>
  <c r="CD629" i="1"/>
  <c r="CD630" i="1"/>
  <c r="CD631" i="1"/>
  <c r="CD632" i="1"/>
  <c r="CD633" i="1"/>
  <c r="CD634" i="1"/>
  <c r="CD635" i="1"/>
  <c r="CD636" i="1"/>
  <c r="CD637" i="1"/>
  <c r="CD638" i="1"/>
  <c r="CD639" i="1"/>
  <c r="CD640" i="1"/>
  <c r="CD641" i="1"/>
  <c r="CD642" i="1"/>
  <c r="CD643" i="1"/>
  <c r="CD644" i="1"/>
  <c r="CD645" i="1"/>
  <c r="CD646" i="1"/>
  <c r="CD647" i="1"/>
  <c r="CD648" i="1"/>
  <c r="CD649" i="1"/>
  <c r="CD650" i="1"/>
  <c r="CD651" i="1"/>
  <c r="CD652" i="1"/>
  <c r="CD653" i="1"/>
  <c r="CD654" i="1"/>
  <c r="CD655" i="1"/>
  <c r="CD656" i="1"/>
  <c r="CD657" i="1"/>
  <c r="CD658" i="1"/>
  <c r="CD659" i="1"/>
  <c r="CD660" i="1"/>
  <c r="CD661" i="1"/>
  <c r="CD662" i="1"/>
  <c r="CD663" i="1"/>
  <c r="CD664" i="1"/>
  <c r="CD665" i="1"/>
  <c r="CD666" i="1"/>
  <c r="CD667" i="1"/>
  <c r="CD668" i="1"/>
  <c r="CD669" i="1"/>
  <c r="CD670" i="1"/>
  <c r="CD671" i="1"/>
  <c r="CD672" i="1"/>
  <c r="CD673" i="1"/>
  <c r="CD674" i="1"/>
  <c r="CD675" i="1"/>
  <c r="CD676" i="1"/>
  <c r="CD677" i="1"/>
  <c r="CD678" i="1"/>
  <c r="CD679" i="1"/>
  <c r="CD680" i="1"/>
  <c r="CD681" i="1"/>
  <c r="CD682" i="1"/>
  <c r="CD683" i="1"/>
  <c r="CD684" i="1"/>
  <c r="CD685" i="1"/>
  <c r="CD686" i="1"/>
  <c r="CD687" i="1"/>
  <c r="CD688" i="1"/>
  <c r="CD689" i="1"/>
  <c r="CD690" i="1"/>
  <c r="CD691" i="1"/>
  <c r="CD692" i="1"/>
  <c r="CD693" i="1"/>
  <c r="CD694" i="1"/>
  <c r="CD695" i="1"/>
  <c r="CD696" i="1"/>
  <c r="CD697" i="1"/>
  <c r="CD698" i="1"/>
  <c r="CD699" i="1"/>
  <c r="CD700" i="1"/>
  <c r="CD701" i="1"/>
  <c r="CD702" i="1"/>
  <c r="CD703" i="1"/>
  <c r="CD704" i="1"/>
  <c r="CD705" i="1"/>
  <c r="CD706" i="1"/>
  <c r="CD707" i="1"/>
  <c r="CD708" i="1"/>
  <c r="CD709" i="1"/>
  <c r="CD710" i="1"/>
  <c r="CD711" i="1"/>
  <c r="CD712" i="1"/>
  <c r="CD713" i="1"/>
  <c r="CD714" i="1"/>
  <c r="CD715" i="1"/>
  <c r="CD716" i="1"/>
  <c r="CD717" i="1"/>
  <c r="CD718" i="1"/>
  <c r="CD719" i="1"/>
  <c r="CD720" i="1"/>
  <c r="CD721" i="1"/>
  <c r="CD722" i="1"/>
  <c r="CD723" i="1"/>
  <c r="CD724" i="1"/>
  <c r="CD725" i="1"/>
  <c r="CD726" i="1"/>
  <c r="CD727" i="1"/>
  <c r="CD728" i="1"/>
  <c r="CD729" i="1"/>
  <c r="CD730" i="1"/>
  <c r="CD731" i="1"/>
  <c r="CD732" i="1"/>
  <c r="CD733" i="1"/>
  <c r="CD734" i="1"/>
  <c r="CD735" i="1"/>
  <c r="CD736" i="1"/>
  <c r="CD737" i="1"/>
  <c r="CD738" i="1"/>
  <c r="CD739" i="1"/>
  <c r="CD740" i="1"/>
  <c r="CD741" i="1"/>
  <c r="CD742" i="1"/>
  <c r="CD743" i="1"/>
  <c r="CD744" i="1"/>
  <c r="CD745" i="1"/>
  <c r="CD746" i="1"/>
  <c r="CD747" i="1"/>
  <c r="CD748" i="1"/>
  <c r="CD749" i="1"/>
  <c r="CD750" i="1"/>
  <c r="CD751" i="1"/>
  <c r="CD752" i="1"/>
  <c r="CD753" i="1"/>
  <c r="CD754" i="1"/>
  <c r="CD755" i="1"/>
  <c r="CD756" i="1"/>
  <c r="CD757" i="1"/>
  <c r="CD758" i="1"/>
  <c r="CD759" i="1"/>
  <c r="CD760" i="1"/>
  <c r="CD761" i="1"/>
  <c r="CD762" i="1"/>
  <c r="CD763" i="1"/>
  <c r="CD764" i="1"/>
  <c r="CD765" i="1"/>
  <c r="CD766" i="1"/>
  <c r="CD767" i="1"/>
  <c r="CD768" i="1"/>
  <c r="CD769" i="1"/>
  <c r="CD770" i="1"/>
  <c r="CD771" i="1"/>
  <c r="CD772" i="1"/>
  <c r="CD773" i="1"/>
  <c r="CD774" i="1"/>
  <c r="CD775" i="1"/>
  <c r="CD776" i="1"/>
  <c r="CD777" i="1"/>
  <c r="CD778" i="1"/>
  <c r="CD779" i="1"/>
  <c r="CD780" i="1"/>
  <c r="CD781" i="1"/>
  <c r="CD782" i="1"/>
  <c r="CD783" i="1"/>
  <c r="CD784" i="1"/>
  <c r="CD785" i="1"/>
  <c r="CD786" i="1"/>
  <c r="CD787" i="1"/>
  <c r="CD788" i="1"/>
  <c r="CD789" i="1"/>
  <c r="CD790" i="1"/>
  <c r="CD791" i="1"/>
  <c r="CD792" i="1"/>
  <c r="CD793" i="1"/>
  <c r="CD794" i="1"/>
  <c r="CD795" i="1"/>
  <c r="CD796" i="1"/>
  <c r="CD797" i="1"/>
  <c r="CD798" i="1"/>
  <c r="CD799" i="1"/>
  <c r="CD800" i="1"/>
  <c r="CD801" i="1"/>
  <c r="CD802" i="1"/>
  <c r="CD803" i="1"/>
  <c r="CD804" i="1"/>
  <c r="CD805" i="1"/>
  <c r="CD806" i="1"/>
  <c r="CD807" i="1"/>
  <c r="CD808" i="1"/>
  <c r="CD809" i="1"/>
  <c r="CD810" i="1"/>
  <c r="CD811" i="1"/>
  <c r="CD812" i="1"/>
  <c r="CD813" i="1"/>
  <c r="CD814" i="1"/>
  <c r="CD815" i="1"/>
  <c r="CD816" i="1"/>
  <c r="CD817" i="1"/>
  <c r="CD818" i="1"/>
  <c r="CD819" i="1"/>
  <c r="CD820" i="1"/>
  <c r="CD821" i="1"/>
  <c r="CD822" i="1"/>
  <c r="CD823" i="1"/>
  <c r="CD824" i="1"/>
  <c r="CD825" i="1"/>
  <c r="CD826" i="1"/>
  <c r="CD827" i="1"/>
  <c r="CD828" i="1"/>
  <c r="CD829" i="1"/>
  <c r="CD830" i="1"/>
  <c r="CD831" i="1"/>
  <c r="CD832" i="1"/>
  <c r="CD833" i="1"/>
  <c r="CD834" i="1"/>
  <c r="CD835" i="1"/>
  <c r="CD836" i="1"/>
  <c r="CD837" i="1"/>
  <c r="CD838" i="1"/>
  <c r="CD839" i="1"/>
  <c r="CD840" i="1"/>
  <c r="CD841" i="1"/>
  <c r="CD842" i="1"/>
  <c r="CD843" i="1"/>
  <c r="CD844" i="1"/>
  <c r="CD845" i="1"/>
  <c r="CD846" i="1"/>
  <c r="CD847" i="1"/>
  <c r="CD848" i="1"/>
  <c r="CD849" i="1"/>
  <c r="CD850" i="1"/>
  <c r="CD851" i="1"/>
  <c r="CD852" i="1"/>
  <c r="CD853" i="1"/>
  <c r="CD854" i="1"/>
  <c r="CD855" i="1"/>
  <c r="CD856" i="1"/>
  <c r="CD857" i="1"/>
  <c r="CD858" i="1"/>
  <c r="CD859" i="1"/>
  <c r="CD860" i="1"/>
  <c r="CD861" i="1"/>
  <c r="CD862" i="1"/>
  <c r="CD863" i="1"/>
  <c r="CD864" i="1"/>
  <c r="CD865" i="1"/>
  <c r="CD866" i="1"/>
  <c r="CD867" i="1"/>
  <c r="CD868" i="1"/>
  <c r="CD869" i="1"/>
  <c r="CD870" i="1"/>
  <c r="CD871" i="1"/>
  <c r="CD872" i="1"/>
  <c r="CD873" i="1"/>
  <c r="CD874" i="1"/>
  <c r="CD875" i="1"/>
  <c r="CD876" i="1"/>
  <c r="CD877" i="1"/>
  <c r="CD878" i="1"/>
  <c r="CD879" i="1"/>
  <c r="CD880" i="1"/>
  <c r="CD881" i="1"/>
  <c r="CD882" i="1"/>
  <c r="CD883" i="1"/>
  <c r="CD884" i="1"/>
  <c r="CD885" i="1"/>
  <c r="CD886" i="1"/>
  <c r="CD887" i="1"/>
  <c r="CD888" i="1"/>
  <c r="CD889" i="1"/>
  <c r="CD890" i="1"/>
  <c r="CD891" i="1"/>
  <c r="CD892" i="1"/>
  <c r="CD893" i="1"/>
  <c r="CD894" i="1"/>
  <c r="CD895" i="1"/>
  <c r="CD896" i="1"/>
  <c r="CD897" i="1"/>
  <c r="CD898" i="1"/>
  <c r="CD899" i="1"/>
  <c r="CD900" i="1"/>
  <c r="CD901" i="1"/>
  <c r="CD902" i="1"/>
  <c r="CD903" i="1"/>
  <c r="CD904" i="1"/>
  <c r="CD905" i="1"/>
  <c r="CD906" i="1"/>
  <c r="CD907" i="1"/>
  <c r="CD908" i="1"/>
  <c r="CD909" i="1"/>
  <c r="CD910" i="1"/>
  <c r="CD911" i="1"/>
  <c r="CD912" i="1"/>
  <c r="CD913" i="1"/>
  <c r="CD914" i="1"/>
  <c r="CD915" i="1"/>
  <c r="CD916" i="1"/>
  <c r="CD917" i="1"/>
  <c r="CD918" i="1"/>
  <c r="CD919" i="1"/>
  <c r="CD920" i="1"/>
  <c r="CD921" i="1"/>
  <c r="CD922" i="1"/>
  <c r="CD923" i="1"/>
  <c r="CD924" i="1"/>
  <c r="CD925" i="1"/>
  <c r="CD926" i="1"/>
  <c r="CD927" i="1"/>
  <c r="CD928" i="1"/>
  <c r="CD929" i="1"/>
  <c r="CD930" i="1"/>
  <c r="CD931" i="1"/>
  <c r="CD932" i="1"/>
  <c r="CD933" i="1"/>
  <c r="CD934" i="1"/>
  <c r="CD935" i="1"/>
  <c r="CD936" i="1"/>
  <c r="CD937" i="1"/>
  <c r="CD938" i="1"/>
  <c r="CD939" i="1"/>
  <c r="CD940" i="1"/>
  <c r="CD941" i="1"/>
  <c r="CD942" i="1"/>
  <c r="CD943" i="1"/>
  <c r="CD944" i="1"/>
  <c r="CD945" i="1"/>
  <c r="CD946" i="1"/>
  <c r="CD947" i="1"/>
  <c r="CD948" i="1"/>
  <c r="CD949" i="1"/>
  <c r="CD950" i="1"/>
  <c r="CD951" i="1"/>
  <c r="CD952" i="1"/>
  <c r="CD953" i="1"/>
  <c r="CD954" i="1"/>
  <c r="CD955" i="1"/>
  <c r="CD956" i="1"/>
  <c r="CD957" i="1"/>
  <c r="CD958" i="1"/>
  <c r="CD959" i="1"/>
  <c r="CD960" i="1"/>
  <c r="CD961" i="1"/>
  <c r="CD962" i="1"/>
  <c r="CD963" i="1"/>
  <c r="CD964" i="1"/>
  <c r="CD965" i="1"/>
  <c r="CD966" i="1"/>
  <c r="CD967" i="1"/>
  <c r="CD968" i="1"/>
  <c r="CD969" i="1"/>
  <c r="CD970" i="1"/>
  <c r="CD971" i="1"/>
  <c r="CD972" i="1"/>
  <c r="CD973" i="1"/>
  <c r="CD974" i="1"/>
  <c r="CD975" i="1"/>
  <c r="CD976" i="1"/>
  <c r="CD977" i="1"/>
  <c r="CD978" i="1"/>
  <c r="CD979" i="1"/>
  <c r="CD980" i="1"/>
  <c r="CD981" i="1"/>
  <c r="CD982" i="1"/>
  <c r="CD983" i="1"/>
  <c r="CD984" i="1"/>
  <c r="CD985" i="1"/>
  <c r="CD986" i="1"/>
  <c r="CD987" i="1"/>
  <c r="CD988" i="1"/>
  <c r="CD989" i="1"/>
  <c r="CD990" i="1"/>
  <c r="CD991" i="1"/>
  <c r="CD992" i="1"/>
  <c r="CD993" i="1"/>
  <c r="CD994" i="1"/>
  <c r="CD995" i="1"/>
  <c r="CD996" i="1"/>
  <c r="CD997" i="1"/>
  <c r="CD998" i="1"/>
  <c r="CD999" i="1"/>
  <c r="CD1000" i="1"/>
  <c r="CD1001" i="1"/>
  <c r="CD1002" i="1"/>
  <c r="CD1003" i="1"/>
  <c r="CD1004" i="1"/>
  <c r="CD1005" i="1"/>
  <c r="BY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Y174" i="1"/>
  <c r="BY175" i="1"/>
  <c r="BY176" i="1"/>
  <c r="BY177" i="1"/>
  <c r="BY178" i="1"/>
  <c r="BY179" i="1"/>
  <c r="BY180" i="1"/>
  <c r="BY181" i="1"/>
  <c r="BY182" i="1"/>
  <c r="BY183" i="1"/>
  <c r="BY184" i="1"/>
  <c r="BY185" i="1"/>
  <c r="BY186" i="1"/>
  <c r="BY187" i="1"/>
  <c r="BY188" i="1"/>
  <c r="BY189" i="1"/>
  <c r="BY190" i="1"/>
  <c r="BY191" i="1"/>
  <c r="BY192" i="1"/>
  <c r="BY193" i="1"/>
  <c r="BY194" i="1"/>
  <c r="BY195" i="1"/>
  <c r="BY196" i="1"/>
  <c r="BY197" i="1"/>
  <c r="BY198" i="1"/>
  <c r="BY199" i="1"/>
  <c r="BY200" i="1"/>
  <c r="BY201" i="1"/>
  <c r="BY202" i="1"/>
  <c r="BY203" i="1"/>
  <c r="BY204" i="1"/>
  <c r="BY205" i="1"/>
  <c r="BY206" i="1"/>
  <c r="BY207" i="1"/>
  <c r="BY208" i="1"/>
  <c r="BY209" i="1"/>
  <c r="BY210" i="1"/>
  <c r="BY211" i="1"/>
  <c r="BY212" i="1"/>
  <c r="BY213" i="1"/>
  <c r="BY214" i="1"/>
  <c r="BY215" i="1"/>
  <c r="BY216" i="1"/>
  <c r="BY217" i="1"/>
  <c r="BY218" i="1"/>
  <c r="BY219" i="1"/>
  <c r="BY220" i="1"/>
  <c r="BY221" i="1"/>
  <c r="BY222" i="1"/>
  <c r="BY223" i="1"/>
  <c r="BY224" i="1"/>
  <c r="BY225" i="1"/>
  <c r="BY226" i="1"/>
  <c r="BY227" i="1"/>
  <c r="BY228" i="1"/>
  <c r="BY229" i="1"/>
  <c r="BY230" i="1"/>
  <c r="BY231" i="1"/>
  <c r="BY232" i="1"/>
  <c r="BY233" i="1"/>
  <c r="BY234" i="1"/>
  <c r="BY235" i="1"/>
  <c r="BY236" i="1"/>
  <c r="BY237" i="1"/>
  <c r="BY238" i="1"/>
  <c r="BY239" i="1"/>
  <c r="BY240" i="1"/>
  <c r="BY241" i="1"/>
  <c r="BY242" i="1"/>
  <c r="BY243" i="1"/>
  <c r="BY244" i="1"/>
  <c r="BY245" i="1"/>
  <c r="BY246" i="1"/>
  <c r="BY247" i="1"/>
  <c r="BY248" i="1"/>
  <c r="BY249" i="1"/>
  <c r="BY250" i="1"/>
  <c r="BY251" i="1"/>
  <c r="BY252" i="1"/>
  <c r="BY253" i="1"/>
  <c r="BY254" i="1"/>
  <c r="BY255" i="1"/>
  <c r="BY256" i="1"/>
  <c r="BY257" i="1"/>
  <c r="BY258" i="1"/>
  <c r="BY259" i="1"/>
  <c r="BY260" i="1"/>
  <c r="BY261" i="1"/>
  <c r="BY262" i="1"/>
  <c r="BY263" i="1"/>
  <c r="BY264" i="1"/>
  <c r="BY265" i="1"/>
  <c r="BY266" i="1"/>
  <c r="BY267" i="1"/>
  <c r="BY268" i="1"/>
  <c r="BY269" i="1"/>
  <c r="BY270" i="1"/>
  <c r="BY271" i="1"/>
  <c r="BY272" i="1"/>
  <c r="BY273" i="1"/>
  <c r="BY274" i="1"/>
  <c r="BY275" i="1"/>
  <c r="BY276" i="1"/>
  <c r="BY277" i="1"/>
  <c r="BY278" i="1"/>
  <c r="BY279" i="1"/>
  <c r="BY280" i="1"/>
  <c r="BY281" i="1"/>
  <c r="BY282" i="1"/>
  <c r="BY283" i="1"/>
  <c r="BY284" i="1"/>
  <c r="BY285" i="1"/>
  <c r="BY286" i="1"/>
  <c r="BY287" i="1"/>
  <c r="BY288" i="1"/>
  <c r="BY289" i="1"/>
  <c r="BY290" i="1"/>
  <c r="BY291" i="1"/>
  <c r="BY292" i="1"/>
  <c r="BY293" i="1"/>
  <c r="BY294" i="1"/>
  <c r="BY295" i="1"/>
  <c r="BY296" i="1"/>
  <c r="BY297" i="1"/>
  <c r="BY298" i="1"/>
  <c r="BY299" i="1"/>
  <c r="BY300" i="1"/>
  <c r="BY301" i="1"/>
  <c r="BY302" i="1"/>
  <c r="BY303" i="1"/>
  <c r="BY304" i="1"/>
  <c r="BY305" i="1"/>
  <c r="BY306" i="1"/>
  <c r="BY307" i="1"/>
  <c r="BY308" i="1"/>
  <c r="BY309" i="1"/>
  <c r="BY310" i="1"/>
  <c r="BY311" i="1"/>
  <c r="BY312" i="1"/>
  <c r="BY313" i="1"/>
  <c r="BY314" i="1"/>
  <c r="BY315" i="1"/>
  <c r="BY316" i="1"/>
  <c r="BY317" i="1"/>
  <c r="BY318" i="1"/>
  <c r="BY319" i="1"/>
  <c r="BY320" i="1"/>
  <c r="BY321" i="1"/>
  <c r="BY322" i="1"/>
  <c r="BY323" i="1"/>
  <c r="BY324" i="1"/>
  <c r="BY325" i="1"/>
  <c r="BY326" i="1"/>
  <c r="BY327" i="1"/>
  <c r="BY328" i="1"/>
  <c r="BY329" i="1"/>
  <c r="BY330" i="1"/>
  <c r="BY331" i="1"/>
  <c r="BY332" i="1"/>
  <c r="BY333" i="1"/>
  <c r="BY334" i="1"/>
  <c r="BY335" i="1"/>
  <c r="BY336" i="1"/>
  <c r="BY337" i="1"/>
  <c r="BY338" i="1"/>
  <c r="BY339" i="1"/>
  <c r="BY340" i="1"/>
  <c r="BY341" i="1"/>
  <c r="BY342" i="1"/>
  <c r="BY343" i="1"/>
  <c r="BY344" i="1"/>
  <c r="BY345" i="1"/>
  <c r="BY346" i="1"/>
  <c r="BY347" i="1"/>
  <c r="BY348" i="1"/>
  <c r="BY349" i="1"/>
  <c r="BY350" i="1"/>
  <c r="BY351" i="1"/>
  <c r="BY352" i="1"/>
  <c r="BY353" i="1"/>
  <c r="BY354" i="1"/>
  <c r="BY355" i="1"/>
  <c r="BY356" i="1"/>
  <c r="BY357" i="1"/>
  <c r="BY358" i="1"/>
  <c r="BY359" i="1"/>
  <c r="BY360" i="1"/>
  <c r="BY361" i="1"/>
  <c r="BY362" i="1"/>
  <c r="BY363" i="1"/>
  <c r="BY364" i="1"/>
  <c r="BY365" i="1"/>
  <c r="BY366" i="1"/>
  <c r="BY367" i="1"/>
  <c r="BY368" i="1"/>
  <c r="BY369" i="1"/>
  <c r="BY370" i="1"/>
  <c r="BY371" i="1"/>
  <c r="BY372" i="1"/>
  <c r="BY373" i="1"/>
  <c r="BY374" i="1"/>
  <c r="BY375" i="1"/>
  <c r="BY376" i="1"/>
  <c r="BY377" i="1"/>
  <c r="BY378" i="1"/>
  <c r="BY379" i="1"/>
  <c r="BY380" i="1"/>
  <c r="BY381" i="1"/>
  <c r="BY382" i="1"/>
  <c r="BY383" i="1"/>
  <c r="BY384" i="1"/>
  <c r="BY385" i="1"/>
  <c r="BY386" i="1"/>
  <c r="BY387" i="1"/>
  <c r="BY388" i="1"/>
  <c r="BY389" i="1"/>
  <c r="BY390" i="1"/>
  <c r="BY391" i="1"/>
  <c r="BY392" i="1"/>
  <c r="BY393" i="1"/>
  <c r="BY394" i="1"/>
  <c r="BY395" i="1"/>
  <c r="BY396" i="1"/>
  <c r="BY397" i="1"/>
  <c r="BY398" i="1"/>
  <c r="BY399" i="1"/>
  <c r="BY400" i="1"/>
  <c r="BY401" i="1"/>
  <c r="BY402" i="1"/>
  <c r="BY403" i="1"/>
  <c r="BY404" i="1"/>
  <c r="BY405" i="1"/>
  <c r="BY406" i="1"/>
  <c r="BY407" i="1"/>
  <c r="BY408" i="1"/>
  <c r="BY409" i="1"/>
  <c r="BY410" i="1"/>
  <c r="BY411" i="1"/>
  <c r="BY412" i="1"/>
  <c r="BY413" i="1"/>
  <c r="BY414" i="1"/>
  <c r="BY415" i="1"/>
  <c r="BY416" i="1"/>
  <c r="BY417" i="1"/>
  <c r="BY418" i="1"/>
  <c r="BY419" i="1"/>
  <c r="BY420" i="1"/>
  <c r="BY421" i="1"/>
  <c r="BY422" i="1"/>
  <c r="BY423" i="1"/>
  <c r="BY424" i="1"/>
  <c r="BY425" i="1"/>
  <c r="BY426" i="1"/>
  <c r="BY427" i="1"/>
  <c r="BY428" i="1"/>
  <c r="BY429" i="1"/>
  <c r="BY430" i="1"/>
  <c r="BY431" i="1"/>
  <c r="BY432" i="1"/>
  <c r="BY433" i="1"/>
  <c r="BY434" i="1"/>
  <c r="BY435" i="1"/>
  <c r="BY436" i="1"/>
  <c r="BY437" i="1"/>
  <c r="BY438" i="1"/>
  <c r="BY439" i="1"/>
  <c r="BY440" i="1"/>
  <c r="BY441" i="1"/>
  <c r="BY442" i="1"/>
  <c r="BY443" i="1"/>
  <c r="BY444" i="1"/>
  <c r="BY445" i="1"/>
  <c r="BY446" i="1"/>
  <c r="BY447" i="1"/>
  <c r="BY448" i="1"/>
  <c r="BY449" i="1"/>
  <c r="BY450" i="1"/>
  <c r="BY451" i="1"/>
  <c r="BY452" i="1"/>
  <c r="BY453" i="1"/>
  <c r="BY454" i="1"/>
  <c r="BY455" i="1"/>
  <c r="BY456" i="1"/>
  <c r="BY457" i="1"/>
  <c r="BY458" i="1"/>
  <c r="BY459" i="1"/>
  <c r="BY460" i="1"/>
  <c r="BY461" i="1"/>
  <c r="BY462" i="1"/>
  <c r="BY463" i="1"/>
  <c r="BY464" i="1"/>
  <c r="BY465" i="1"/>
  <c r="BY466" i="1"/>
  <c r="BY467" i="1"/>
  <c r="BY468" i="1"/>
  <c r="BY469" i="1"/>
  <c r="BY470" i="1"/>
  <c r="BY471" i="1"/>
  <c r="BY472" i="1"/>
  <c r="BY473" i="1"/>
  <c r="BY474" i="1"/>
  <c r="BY475" i="1"/>
  <c r="BY476" i="1"/>
  <c r="BY477" i="1"/>
  <c r="BY478" i="1"/>
  <c r="BY479" i="1"/>
  <c r="BY480" i="1"/>
  <c r="BY481" i="1"/>
  <c r="BY482" i="1"/>
  <c r="BY483" i="1"/>
  <c r="BY484" i="1"/>
  <c r="BY485" i="1"/>
  <c r="BY486" i="1"/>
  <c r="BY487" i="1"/>
  <c r="BY488" i="1"/>
  <c r="BY489" i="1"/>
  <c r="BY490" i="1"/>
  <c r="BY491" i="1"/>
  <c r="BY492" i="1"/>
  <c r="BY493" i="1"/>
  <c r="BY494" i="1"/>
  <c r="BY495" i="1"/>
  <c r="BY496" i="1"/>
  <c r="BY497" i="1"/>
  <c r="BY498" i="1"/>
  <c r="BY499" i="1"/>
  <c r="BY500" i="1"/>
  <c r="BY501" i="1"/>
  <c r="BY502" i="1"/>
  <c r="BY503" i="1"/>
  <c r="BY504" i="1"/>
  <c r="BY505" i="1"/>
  <c r="BY506" i="1"/>
  <c r="BY507" i="1"/>
  <c r="BY508" i="1"/>
  <c r="BY509" i="1"/>
  <c r="BY510" i="1"/>
  <c r="BY511" i="1"/>
  <c r="BY512" i="1"/>
  <c r="BY513" i="1"/>
  <c r="BY514" i="1"/>
  <c r="BY515" i="1"/>
  <c r="BY516" i="1"/>
  <c r="BY517" i="1"/>
  <c r="BY518" i="1"/>
  <c r="BY519" i="1"/>
  <c r="BY520" i="1"/>
  <c r="BY521" i="1"/>
  <c r="BY522" i="1"/>
  <c r="BY523" i="1"/>
  <c r="BY524" i="1"/>
  <c r="BY525" i="1"/>
  <c r="BY526" i="1"/>
  <c r="BY527" i="1"/>
  <c r="BY528" i="1"/>
  <c r="BY529" i="1"/>
  <c r="BY530" i="1"/>
  <c r="BY531" i="1"/>
  <c r="BY532" i="1"/>
  <c r="BY533" i="1"/>
  <c r="BY534" i="1"/>
  <c r="BY535" i="1"/>
  <c r="BY536" i="1"/>
  <c r="BY537" i="1"/>
  <c r="BY538" i="1"/>
  <c r="BY539" i="1"/>
  <c r="BY540" i="1"/>
  <c r="BY541" i="1"/>
  <c r="BY542" i="1"/>
  <c r="BY543" i="1"/>
  <c r="BY544" i="1"/>
  <c r="BY545" i="1"/>
  <c r="BY546" i="1"/>
  <c r="BY547" i="1"/>
  <c r="BY548" i="1"/>
  <c r="BY549" i="1"/>
  <c r="BY550" i="1"/>
  <c r="BY551" i="1"/>
  <c r="BY552" i="1"/>
  <c r="BY553" i="1"/>
  <c r="BY554" i="1"/>
  <c r="BY555" i="1"/>
  <c r="BY556" i="1"/>
  <c r="BY557" i="1"/>
  <c r="BY558" i="1"/>
  <c r="BY559" i="1"/>
  <c r="BY560" i="1"/>
  <c r="BY561" i="1"/>
  <c r="BY562" i="1"/>
  <c r="BY563" i="1"/>
  <c r="BY564" i="1"/>
  <c r="BY565" i="1"/>
  <c r="BY566" i="1"/>
  <c r="BY567" i="1"/>
  <c r="BY568" i="1"/>
  <c r="BY569" i="1"/>
  <c r="BY570" i="1"/>
  <c r="BY571" i="1"/>
  <c r="BY572" i="1"/>
  <c r="BY573" i="1"/>
  <c r="BY574" i="1"/>
  <c r="BY575" i="1"/>
  <c r="BY576" i="1"/>
  <c r="BY577" i="1"/>
  <c r="BY578" i="1"/>
  <c r="BY579" i="1"/>
  <c r="BY580" i="1"/>
  <c r="BY581" i="1"/>
  <c r="BY582" i="1"/>
  <c r="BY583" i="1"/>
  <c r="BY584" i="1"/>
  <c r="BY585" i="1"/>
  <c r="BY586" i="1"/>
  <c r="BY587" i="1"/>
  <c r="BY588" i="1"/>
  <c r="BY589" i="1"/>
  <c r="BY590" i="1"/>
  <c r="BY591" i="1"/>
  <c r="BY592" i="1"/>
  <c r="BY593" i="1"/>
  <c r="BY594" i="1"/>
  <c r="BY595" i="1"/>
  <c r="BY596" i="1"/>
  <c r="BY597" i="1"/>
  <c r="BY598" i="1"/>
  <c r="BY599" i="1"/>
  <c r="BY600" i="1"/>
  <c r="BY601" i="1"/>
  <c r="BY602" i="1"/>
  <c r="BY603" i="1"/>
  <c r="BY604" i="1"/>
  <c r="BY605" i="1"/>
  <c r="BY606" i="1"/>
  <c r="BY607" i="1"/>
  <c r="BY608" i="1"/>
  <c r="BY609" i="1"/>
  <c r="BY610" i="1"/>
  <c r="BY611" i="1"/>
  <c r="BY612" i="1"/>
  <c r="BY613" i="1"/>
  <c r="BY614" i="1"/>
  <c r="BY615" i="1"/>
  <c r="BY616" i="1"/>
  <c r="BY617" i="1"/>
  <c r="BY618" i="1"/>
  <c r="BY619" i="1"/>
  <c r="BY620" i="1"/>
  <c r="BY621" i="1"/>
  <c r="BY622" i="1"/>
  <c r="BY623" i="1"/>
  <c r="BY624" i="1"/>
  <c r="BY625" i="1"/>
  <c r="BY626" i="1"/>
  <c r="BY627" i="1"/>
  <c r="BY628" i="1"/>
  <c r="BY629" i="1"/>
  <c r="BY630" i="1"/>
  <c r="BY631" i="1"/>
  <c r="BY632" i="1"/>
  <c r="BY633" i="1"/>
  <c r="BY634" i="1"/>
  <c r="BY635" i="1"/>
  <c r="BY636" i="1"/>
  <c r="BY637" i="1"/>
  <c r="BY638" i="1"/>
  <c r="BY639" i="1"/>
  <c r="BY640" i="1"/>
  <c r="BY641" i="1"/>
  <c r="BY642" i="1"/>
  <c r="BY643" i="1"/>
  <c r="BY644" i="1"/>
  <c r="BY645" i="1"/>
  <c r="BY646" i="1"/>
  <c r="BY647" i="1"/>
  <c r="BY648" i="1"/>
  <c r="BY649" i="1"/>
  <c r="BY650" i="1"/>
  <c r="BY651" i="1"/>
  <c r="BY652" i="1"/>
  <c r="BY653" i="1"/>
  <c r="BY654" i="1"/>
  <c r="BY655" i="1"/>
  <c r="BY656" i="1"/>
  <c r="BY657" i="1"/>
  <c r="BY658" i="1"/>
  <c r="BY659" i="1"/>
  <c r="BY660" i="1"/>
  <c r="BY661" i="1"/>
  <c r="BY662" i="1"/>
  <c r="BY663" i="1"/>
  <c r="BY664" i="1"/>
  <c r="BY665" i="1"/>
  <c r="BY666" i="1"/>
  <c r="BY667" i="1"/>
  <c r="BY668" i="1"/>
  <c r="BY669" i="1"/>
  <c r="BY670" i="1"/>
  <c r="BY671" i="1"/>
  <c r="BY672" i="1"/>
  <c r="BY673" i="1"/>
  <c r="BY674" i="1"/>
  <c r="BY675" i="1"/>
  <c r="BY676" i="1"/>
  <c r="BY677" i="1"/>
  <c r="BY678" i="1"/>
  <c r="BY679" i="1"/>
  <c r="BY680" i="1"/>
  <c r="BY681" i="1"/>
  <c r="BY682" i="1"/>
  <c r="BY683" i="1"/>
  <c r="BY684" i="1"/>
  <c r="BY685" i="1"/>
  <c r="BY686" i="1"/>
  <c r="BY687" i="1"/>
  <c r="BY688" i="1"/>
  <c r="BY689" i="1"/>
  <c r="BY690" i="1"/>
  <c r="BY691" i="1"/>
  <c r="BY692" i="1"/>
  <c r="BY693" i="1"/>
  <c r="BY694" i="1"/>
  <c r="BY695" i="1"/>
  <c r="BY696" i="1"/>
  <c r="BY697" i="1"/>
  <c r="BY698" i="1"/>
  <c r="BY699" i="1"/>
  <c r="BY700" i="1"/>
  <c r="BY701" i="1"/>
  <c r="BY702" i="1"/>
  <c r="BY703" i="1"/>
  <c r="BY704" i="1"/>
  <c r="BY705" i="1"/>
  <c r="BY706" i="1"/>
  <c r="BY707" i="1"/>
  <c r="BY708" i="1"/>
  <c r="BY709" i="1"/>
  <c r="BY710" i="1"/>
  <c r="BY711" i="1"/>
  <c r="BY712" i="1"/>
  <c r="BY713" i="1"/>
  <c r="BY714" i="1"/>
  <c r="BY715" i="1"/>
  <c r="BY716" i="1"/>
  <c r="BY717" i="1"/>
  <c r="BY718" i="1"/>
  <c r="BY719" i="1"/>
  <c r="BY720" i="1"/>
  <c r="BY721" i="1"/>
  <c r="BY722" i="1"/>
  <c r="BY723" i="1"/>
  <c r="BY724" i="1"/>
  <c r="BY725" i="1"/>
  <c r="BY726" i="1"/>
  <c r="BY727" i="1"/>
  <c r="BY728" i="1"/>
  <c r="BY729" i="1"/>
  <c r="BY730" i="1"/>
  <c r="BY731" i="1"/>
  <c r="BY732" i="1"/>
  <c r="BY733" i="1"/>
  <c r="BY734" i="1"/>
  <c r="BY735" i="1"/>
  <c r="BY736" i="1"/>
  <c r="BY737" i="1"/>
  <c r="BY738" i="1"/>
  <c r="BY739" i="1"/>
  <c r="BY740" i="1"/>
  <c r="BY741" i="1"/>
  <c r="BY742" i="1"/>
  <c r="BY743" i="1"/>
  <c r="BY744" i="1"/>
  <c r="BY745" i="1"/>
  <c r="BY746" i="1"/>
  <c r="BY747" i="1"/>
  <c r="BY748" i="1"/>
  <c r="BY749" i="1"/>
  <c r="BY750" i="1"/>
  <c r="BY751" i="1"/>
  <c r="BY752" i="1"/>
  <c r="BY753" i="1"/>
  <c r="BY754" i="1"/>
  <c r="BY755" i="1"/>
  <c r="BY756" i="1"/>
  <c r="BY757" i="1"/>
  <c r="BY758" i="1"/>
  <c r="BY759" i="1"/>
  <c r="BY760" i="1"/>
  <c r="BY761" i="1"/>
  <c r="BY762" i="1"/>
  <c r="BY763" i="1"/>
  <c r="BY764" i="1"/>
  <c r="BY765" i="1"/>
  <c r="BY766" i="1"/>
  <c r="BY767" i="1"/>
  <c r="BY768" i="1"/>
  <c r="BY769" i="1"/>
  <c r="BY770" i="1"/>
  <c r="BY771" i="1"/>
  <c r="BY772" i="1"/>
  <c r="BY773" i="1"/>
  <c r="BY774" i="1"/>
  <c r="BY775" i="1"/>
  <c r="BY776" i="1"/>
  <c r="BY777" i="1"/>
  <c r="BY778" i="1"/>
  <c r="BY779" i="1"/>
  <c r="BY780" i="1"/>
  <c r="BY781" i="1"/>
  <c r="BY782" i="1"/>
  <c r="BY783" i="1"/>
  <c r="BY784" i="1"/>
  <c r="BY785" i="1"/>
  <c r="BY786" i="1"/>
  <c r="BY787" i="1"/>
  <c r="BY788" i="1"/>
  <c r="BY789" i="1"/>
  <c r="BY790" i="1"/>
  <c r="BY791" i="1"/>
  <c r="BY792" i="1"/>
  <c r="BY793" i="1"/>
  <c r="BY794" i="1"/>
  <c r="BY795" i="1"/>
  <c r="BY796" i="1"/>
  <c r="BY797" i="1"/>
  <c r="BY798" i="1"/>
  <c r="BY799" i="1"/>
  <c r="BY800" i="1"/>
  <c r="BY801" i="1"/>
  <c r="BY802" i="1"/>
  <c r="BY803" i="1"/>
  <c r="BY804" i="1"/>
  <c r="BY805" i="1"/>
  <c r="BY806" i="1"/>
  <c r="BY807" i="1"/>
  <c r="BY808" i="1"/>
  <c r="BY809" i="1"/>
  <c r="BY810" i="1"/>
  <c r="BY811" i="1"/>
  <c r="BY812" i="1"/>
  <c r="BY813" i="1"/>
  <c r="BY814" i="1"/>
  <c r="BY815" i="1"/>
  <c r="BY816" i="1"/>
  <c r="BY817" i="1"/>
  <c r="BY818" i="1"/>
  <c r="BY819" i="1"/>
  <c r="BY820" i="1"/>
  <c r="BY821" i="1"/>
  <c r="BY822" i="1"/>
  <c r="BY823" i="1"/>
  <c r="BY824" i="1"/>
  <c r="BY825" i="1"/>
  <c r="BY826" i="1"/>
  <c r="BY827" i="1"/>
  <c r="BY828" i="1"/>
  <c r="BY829" i="1"/>
  <c r="BY830" i="1"/>
  <c r="BY831" i="1"/>
  <c r="BY832" i="1"/>
  <c r="BY833" i="1"/>
  <c r="BY834" i="1"/>
  <c r="BY835" i="1"/>
  <c r="BY836" i="1"/>
  <c r="BY837" i="1"/>
  <c r="BY838" i="1"/>
  <c r="BY839" i="1"/>
  <c r="BY840" i="1"/>
  <c r="BY841" i="1"/>
  <c r="BY842" i="1"/>
  <c r="BY843" i="1"/>
  <c r="BY844" i="1"/>
  <c r="BY845" i="1"/>
  <c r="BY846" i="1"/>
  <c r="BY847" i="1"/>
  <c r="BY848" i="1"/>
  <c r="BY849" i="1"/>
  <c r="BY850" i="1"/>
  <c r="BY851" i="1"/>
  <c r="BY852" i="1"/>
  <c r="BY853" i="1"/>
  <c r="BY854" i="1"/>
  <c r="BY855" i="1"/>
  <c r="BY856" i="1"/>
  <c r="BY857" i="1"/>
  <c r="BY858" i="1"/>
  <c r="BY859" i="1"/>
  <c r="BY860" i="1"/>
  <c r="BY861" i="1"/>
  <c r="BY862" i="1"/>
  <c r="BY863" i="1"/>
  <c r="BY864" i="1"/>
  <c r="BY865" i="1"/>
  <c r="BY866" i="1"/>
  <c r="BY867" i="1"/>
  <c r="BY868" i="1"/>
  <c r="BY869" i="1"/>
  <c r="BY870" i="1"/>
  <c r="BY871" i="1"/>
  <c r="BY872" i="1"/>
  <c r="BY873" i="1"/>
  <c r="BY874" i="1"/>
  <c r="BY875" i="1"/>
  <c r="BY876" i="1"/>
  <c r="BY877" i="1"/>
  <c r="BY878" i="1"/>
  <c r="BY879" i="1"/>
  <c r="BY880" i="1"/>
  <c r="BY881" i="1"/>
  <c r="BY882" i="1"/>
  <c r="BY883" i="1"/>
  <c r="BY884" i="1"/>
  <c r="BY885" i="1"/>
  <c r="BY886" i="1"/>
  <c r="BY887" i="1"/>
  <c r="BY888" i="1"/>
  <c r="BY889" i="1"/>
  <c r="BY890" i="1"/>
  <c r="BY891" i="1"/>
  <c r="BY892" i="1"/>
  <c r="BY893" i="1"/>
  <c r="BY894" i="1"/>
  <c r="BY895" i="1"/>
  <c r="BY896" i="1"/>
  <c r="BY897" i="1"/>
  <c r="BY898" i="1"/>
  <c r="BY899" i="1"/>
  <c r="BY900" i="1"/>
  <c r="BY901" i="1"/>
  <c r="BY902" i="1"/>
  <c r="BY903" i="1"/>
  <c r="BY904" i="1"/>
  <c r="BY905" i="1"/>
  <c r="BY906" i="1"/>
  <c r="BY907" i="1"/>
  <c r="BY908" i="1"/>
  <c r="BY909" i="1"/>
  <c r="BY910" i="1"/>
  <c r="BY911" i="1"/>
  <c r="BY912" i="1"/>
  <c r="BY913" i="1"/>
  <c r="BY914" i="1"/>
  <c r="BY915" i="1"/>
  <c r="BY916" i="1"/>
  <c r="BY917" i="1"/>
  <c r="BY918" i="1"/>
  <c r="BY919" i="1"/>
  <c r="BY920" i="1"/>
  <c r="BY921" i="1"/>
  <c r="BY922" i="1"/>
  <c r="BY923" i="1"/>
  <c r="BY924" i="1"/>
  <c r="BY925" i="1"/>
  <c r="BY926" i="1"/>
  <c r="BY927" i="1"/>
  <c r="BY928" i="1"/>
  <c r="BY929" i="1"/>
  <c r="BY930" i="1"/>
  <c r="BY931" i="1"/>
  <c r="BY932" i="1"/>
  <c r="BY933" i="1"/>
  <c r="BY934" i="1"/>
  <c r="BY935" i="1"/>
  <c r="BY936" i="1"/>
  <c r="BY937" i="1"/>
  <c r="BY938" i="1"/>
  <c r="BY939" i="1"/>
  <c r="BY940" i="1"/>
  <c r="BY941" i="1"/>
  <c r="BY942" i="1"/>
  <c r="BY943" i="1"/>
  <c r="BY944" i="1"/>
  <c r="BY945" i="1"/>
  <c r="BY946" i="1"/>
  <c r="BY947" i="1"/>
  <c r="BY948" i="1"/>
  <c r="BY949" i="1"/>
  <c r="BY950" i="1"/>
  <c r="BY951" i="1"/>
  <c r="BY952" i="1"/>
  <c r="BY953" i="1"/>
  <c r="BY954" i="1"/>
  <c r="BY955" i="1"/>
  <c r="BY956" i="1"/>
  <c r="BY957" i="1"/>
  <c r="BY958" i="1"/>
  <c r="BY959" i="1"/>
  <c r="BY960" i="1"/>
  <c r="BY961" i="1"/>
  <c r="BY962" i="1"/>
  <c r="BY963" i="1"/>
  <c r="BY964" i="1"/>
  <c r="BY965" i="1"/>
  <c r="BY966" i="1"/>
  <c r="BY967" i="1"/>
  <c r="BY968" i="1"/>
  <c r="BY969" i="1"/>
  <c r="BY970" i="1"/>
  <c r="BY971" i="1"/>
  <c r="BY972" i="1"/>
  <c r="BY973" i="1"/>
  <c r="BY974" i="1"/>
  <c r="BY975" i="1"/>
  <c r="BY976" i="1"/>
  <c r="BY977" i="1"/>
  <c r="BY978" i="1"/>
  <c r="BY979" i="1"/>
  <c r="BY980" i="1"/>
  <c r="BY981" i="1"/>
  <c r="BY982" i="1"/>
  <c r="BY983" i="1"/>
  <c r="BY984" i="1"/>
  <c r="BY985" i="1"/>
  <c r="BY986" i="1"/>
  <c r="BY987" i="1"/>
  <c r="BY988" i="1"/>
  <c r="BY989" i="1"/>
  <c r="BY990" i="1"/>
  <c r="BY991" i="1"/>
  <c r="BY992" i="1"/>
  <c r="BY993" i="1"/>
  <c r="BY994" i="1"/>
  <c r="BY995" i="1"/>
  <c r="BY996" i="1"/>
  <c r="BY997" i="1"/>
  <c r="BY998" i="1"/>
  <c r="BY999" i="1"/>
  <c r="BY1000" i="1"/>
  <c r="BY1001" i="1"/>
  <c r="BY1002" i="1"/>
  <c r="BY1003" i="1"/>
  <c r="BY1004" i="1"/>
  <c r="BY1005" i="1"/>
  <c r="BX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X168" i="1"/>
  <c r="BX169" i="1"/>
  <c r="BX170" i="1"/>
  <c r="BX171" i="1"/>
  <c r="BX172" i="1"/>
  <c r="BX173" i="1"/>
  <c r="BX174" i="1"/>
  <c r="BX175" i="1"/>
  <c r="BX176" i="1"/>
  <c r="BX177" i="1"/>
  <c r="BX178" i="1"/>
  <c r="BX179" i="1"/>
  <c r="BX180" i="1"/>
  <c r="BX181" i="1"/>
  <c r="BX182" i="1"/>
  <c r="BX183" i="1"/>
  <c r="BX184" i="1"/>
  <c r="BX185" i="1"/>
  <c r="BX186" i="1"/>
  <c r="BX187" i="1"/>
  <c r="BX188" i="1"/>
  <c r="BX189" i="1"/>
  <c r="BX190" i="1"/>
  <c r="BX191" i="1"/>
  <c r="BX192" i="1"/>
  <c r="BX193" i="1"/>
  <c r="BX194" i="1"/>
  <c r="BX195" i="1"/>
  <c r="BX196" i="1"/>
  <c r="BX197" i="1"/>
  <c r="BX198" i="1"/>
  <c r="BX199" i="1"/>
  <c r="BX200" i="1"/>
  <c r="BX201" i="1"/>
  <c r="BX202" i="1"/>
  <c r="BX203" i="1"/>
  <c r="BX204" i="1"/>
  <c r="BX205" i="1"/>
  <c r="BX206" i="1"/>
  <c r="BX207" i="1"/>
  <c r="BX208" i="1"/>
  <c r="BX209" i="1"/>
  <c r="BX210" i="1"/>
  <c r="BX211" i="1"/>
  <c r="BX212" i="1"/>
  <c r="BX213" i="1"/>
  <c r="BX214" i="1"/>
  <c r="BX215" i="1"/>
  <c r="BX216" i="1"/>
  <c r="BX217" i="1"/>
  <c r="BX218" i="1"/>
  <c r="BX219" i="1"/>
  <c r="BX220" i="1"/>
  <c r="BX221" i="1"/>
  <c r="BX222" i="1"/>
  <c r="BX223" i="1"/>
  <c r="BX224" i="1"/>
  <c r="BX225" i="1"/>
  <c r="BX226" i="1"/>
  <c r="BX227" i="1"/>
  <c r="BX228" i="1"/>
  <c r="BX229" i="1"/>
  <c r="BX230" i="1"/>
  <c r="BX231" i="1"/>
  <c r="BX232" i="1"/>
  <c r="BX233" i="1"/>
  <c r="BX234" i="1"/>
  <c r="BX235" i="1"/>
  <c r="BX236" i="1"/>
  <c r="BX237" i="1"/>
  <c r="BX238" i="1"/>
  <c r="BX239" i="1"/>
  <c r="BX240" i="1"/>
  <c r="BX241" i="1"/>
  <c r="BX242" i="1"/>
  <c r="BX243" i="1"/>
  <c r="BX244" i="1"/>
  <c r="BX245" i="1"/>
  <c r="BX246" i="1"/>
  <c r="BX247" i="1"/>
  <c r="BX248" i="1"/>
  <c r="BX249" i="1"/>
  <c r="BX250" i="1"/>
  <c r="BX251" i="1"/>
  <c r="BX252" i="1"/>
  <c r="BX253" i="1"/>
  <c r="BX254" i="1"/>
  <c r="BX255" i="1"/>
  <c r="BX256" i="1"/>
  <c r="BX257" i="1"/>
  <c r="BX258" i="1"/>
  <c r="BX259" i="1"/>
  <c r="BX260" i="1"/>
  <c r="BX261" i="1"/>
  <c r="BX262" i="1"/>
  <c r="BX263" i="1"/>
  <c r="BX264" i="1"/>
  <c r="BX265" i="1"/>
  <c r="BX266" i="1"/>
  <c r="BX267" i="1"/>
  <c r="BX268" i="1"/>
  <c r="BX269" i="1"/>
  <c r="BX270" i="1"/>
  <c r="BX271" i="1"/>
  <c r="BX272" i="1"/>
  <c r="BX273" i="1"/>
  <c r="BX274" i="1"/>
  <c r="BX275" i="1"/>
  <c r="BX276" i="1"/>
  <c r="BX277" i="1"/>
  <c r="BX278" i="1"/>
  <c r="BX279" i="1"/>
  <c r="BX280" i="1"/>
  <c r="BX281" i="1"/>
  <c r="BX282" i="1"/>
  <c r="BX283" i="1"/>
  <c r="BX284" i="1"/>
  <c r="BX285" i="1"/>
  <c r="BX286" i="1"/>
  <c r="BX287" i="1"/>
  <c r="BX288" i="1"/>
  <c r="BX289" i="1"/>
  <c r="BX290" i="1"/>
  <c r="BX291" i="1"/>
  <c r="BX292" i="1"/>
  <c r="BX293" i="1"/>
  <c r="BX294" i="1"/>
  <c r="BX295" i="1"/>
  <c r="BX296" i="1"/>
  <c r="BX297" i="1"/>
  <c r="BX298" i="1"/>
  <c r="BX299" i="1"/>
  <c r="BX300" i="1"/>
  <c r="BX301" i="1"/>
  <c r="BX302" i="1"/>
  <c r="BX303" i="1"/>
  <c r="BX304" i="1"/>
  <c r="BX305" i="1"/>
  <c r="BX306" i="1"/>
  <c r="BX307" i="1"/>
  <c r="BX308" i="1"/>
  <c r="BX309" i="1"/>
  <c r="BX310" i="1"/>
  <c r="BX311" i="1"/>
  <c r="BX312" i="1"/>
  <c r="BX313" i="1"/>
  <c r="BX314" i="1"/>
  <c r="BX315" i="1"/>
  <c r="BX316" i="1"/>
  <c r="BX317" i="1"/>
  <c r="BX318" i="1"/>
  <c r="BX319" i="1"/>
  <c r="BX320" i="1"/>
  <c r="BX321" i="1"/>
  <c r="BX322" i="1"/>
  <c r="BX323" i="1"/>
  <c r="BX324" i="1"/>
  <c r="BX325" i="1"/>
  <c r="BX326" i="1"/>
  <c r="BX327" i="1"/>
  <c r="BX328" i="1"/>
  <c r="BX329" i="1"/>
  <c r="BX330" i="1"/>
  <c r="BX331" i="1"/>
  <c r="BX332" i="1"/>
  <c r="BX333" i="1"/>
  <c r="BX334" i="1"/>
  <c r="BX335" i="1"/>
  <c r="BX336" i="1"/>
  <c r="BX337" i="1"/>
  <c r="BX338" i="1"/>
  <c r="BX339" i="1"/>
  <c r="BX340" i="1"/>
  <c r="BX341" i="1"/>
  <c r="BX342" i="1"/>
  <c r="BX343" i="1"/>
  <c r="BX344" i="1"/>
  <c r="BX345" i="1"/>
  <c r="BX346" i="1"/>
  <c r="BX347" i="1"/>
  <c r="BX348" i="1"/>
  <c r="BX349" i="1"/>
  <c r="BX350" i="1"/>
  <c r="BX351" i="1"/>
  <c r="BX352" i="1"/>
  <c r="BX353" i="1"/>
  <c r="BX354" i="1"/>
  <c r="BX355" i="1"/>
  <c r="BX356" i="1"/>
  <c r="BX357" i="1"/>
  <c r="BX358" i="1"/>
  <c r="BX359" i="1"/>
  <c r="BX360" i="1"/>
  <c r="BX361" i="1"/>
  <c r="BX362" i="1"/>
  <c r="BX363" i="1"/>
  <c r="BX364" i="1"/>
  <c r="BX365" i="1"/>
  <c r="BX366" i="1"/>
  <c r="BX367" i="1"/>
  <c r="BX368" i="1"/>
  <c r="BX369" i="1"/>
  <c r="BX370" i="1"/>
  <c r="BX371" i="1"/>
  <c r="BX372" i="1"/>
  <c r="BX373" i="1"/>
  <c r="BX374" i="1"/>
  <c r="BX375" i="1"/>
  <c r="BX376" i="1"/>
  <c r="BX377" i="1"/>
  <c r="BX378" i="1"/>
  <c r="BX379" i="1"/>
  <c r="BX380" i="1"/>
  <c r="BX381" i="1"/>
  <c r="BX382" i="1"/>
  <c r="BX383" i="1"/>
  <c r="BX384" i="1"/>
  <c r="BX385" i="1"/>
  <c r="BX386" i="1"/>
  <c r="BX387" i="1"/>
  <c r="BX388" i="1"/>
  <c r="BX389" i="1"/>
  <c r="BX390" i="1"/>
  <c r="BX391" i="1"/>
  <c r="BX392" i="1"/>
  <c r="BX393" i="1"/>
  <c r="BX394" i="1"/>
  <c r="BX395" i="1"/>
  <c r="BX396" i="1"/>
  <c r="BX397" i="1"/>
  <c r="BX398" i="1"/>
  <c r="BX399" i="1"/>
  <c r="BX400" i="1"/>
  <c r="BX401" i="1"/>
  <c r="BX402" i="1"/>
  <c r="BX403" i="1"/>
  <c r="BX404" i="1"/>
  <c r="BX405" i="1"/>
  <c r="BX406" i="1"/>
  <c r="BX407" i="1"/>
  <c r="BX408" i="1"/>
  <c r="BX409" i="1"/>
  <c r="BX410" i="1"/>
  <c r="BX411" i="1"/>
  <c r="BX412" i="1"/>
  <c r="BX413" i="1"/>
  <c r="BX414" i="1"/>
  <c r="BX415" i="1"/>
  <c r="BX416" i="1"/>
  <c r="BX417" i="1"/>
  <c r="BX418" i="1"/>
  <c r="BX419" i="1"/>
  <c r="BX420" i="1"/>
  <c r="BX421" i="1"/>
  <c r="BX422" i="1"/>
  <c r="BX423" i="1"/>
  <c r="BX424" i="1"/>
  <c r="BX425" i="1"/>
  <c r="BX426" i="1"/>
  <c r="BX427" i="1"/>
  <c r="BX428" i="1"/>
  <c r="BX429" i="1"/>
  <c r="BX430" i="1"/>
  <c r="BX431" i="1"/>
  <c r="BX432" i="1"/>
  <c r="BX433" i="1"/>
  <c r="BX434" i="1"/>
  <c r="BX435" i="1"/>
  <c r="BX436" i="1"/>
  <c r="BX437" i="1"/>
  <c r="BX438" i="1"/>
  <c r="BX439" i="1"/>
  <c r="BX440" i="1"/>
  <c r="BX441" i="1"/>
  <c r="BX442" i="1"/>
  <c r="BX443" i="1"/>
  <c r="BX444" i="1"/>
  <c r="BX445" i="1"/>
  <c r="BX446" i="1"/>
  <c r="BX447" i="1"/>
  <c r="BX448" i="1"/>
  <c r="BX449" i="1"/>
  <c r="BX450" i="1"/>
  <c r="BX451" i="1"/>
  <c r="BX452" i="1"/>
  <c r="BX453" i="1"/>
  <c r="BX454" i="1"/>
  <c r="BX455" i="1"/>
  <c r="BX456" i="1"/>
  <c r="BX457" i="1"/>
  <c r="BX458" i="1"/>
  <c r="BX459" i="1"/>
  <c r="BX460" i="1"/>
  <c r="BX461" i="1"/>
  <c r="BX462" i="1"/>
  <c r="BX463" i="1"/>
  <c r="BX464" i="1"/>
  <c r="BX465" i="1"/>
  <c r="BX466" i="1"/>
  <c r="BX467" i="1"/>
  <c r="BX468" i="1"/>
  <c r="BX469" i="1"/>
  <c r="BX470" i="1"/>
  <c r="BX471" i="1"/>
  <c r="BX472" i="1"/>
  <c r="BX473" i="1"/>
  <c r="BX474" i="1"/>
  <c r="BX475" i="1"/>
  <c r="BX476" i="1"/>
  <c r="BX477" i="1"/>
  <c r="BX478" i="1"/>
  <c r="BX479" i="1"/>
  <c r="BX480" i="1"/>
  <c r="BX481" i="1"/>
  <c r="BX482" i="1"/>
  <c r="BX483" i="1"/>
  <c r="BX484" i="1"/>
  <c r="BX485" i="1"/>
  <c r="BX486" i="1"/>
  <c r="BX487" i="1"/>
  <c r="BX488" i="1"/>
  <c r="BX489" i="1"/>
  <c r="BX490" i="1"/>
  <c r="BX491" i="1"/>
  <c r="BX492" i="1"/>
  <c r="BX493" i="1"/>
  <c r="BX494" i="1"/>
  <c r="BX495" i="1"/>
  <c r="BX496" i="1"/>
  <c r="BX497" i="1"/>
  <c r="BX498" i="1"/>
  <c r="BX499" i="1"/>
  <c r="BX500" i="1"/>
  <c r="BX501" i="1"/>
  <c r="BX502" i="1"/>
  <c r="BX503" i="1"/>
  <c r="BX504" i="1"/>
  <c r="BX505" i="1"/>
  <c r="BX506" i="1"/>
  <c r="BX507" i="1"/>
  <c r="BX508" i="1"/>
  <c r="BX509" i="1"/>
  <c r="BX510" i="1"/>
  <c r="BX511" i="1"/>
  <c r="BX512" i="1"/>
  <c r="BX513" i="1"/>
  <c r="BX514" i="1"/>
  <c r="BX515" i="1"/>
  <c r="BX516" i="1"/>
  <c r="BX517" i="1"/>
  <c r="BX518" i="1"/>
  <c r="BX519" i="1"/>
  <c r="BX520" i="1"/>
  <c r="BX521" i="1"/>
  <c r="BX522" i="1"/>
  <c r="BX523" i="1"/>
  <c r="BX524" i="1"/>
  <c r="BX525" i="1"/>
  <c r="BX526" i="1"/>
  <c r="BX527" i="1"/>
  <c r="BX528" i="1"/>
  <c r="BX529" i="1"/>
  <c r="BX530" i="1"/>
  <c r="BX531" i="1"/>
  <c r="BX532" i="1"/>
  <c r="BX533" i="1"/>
  <c r="BX534" i="1"/>
  <c r="BX535" i="1"/>
  <c r="BX536" i="1"/>
  <c r="BX537" i="1"/>
  <c r="BX538" i="1"/>
  <c r="BX539" i="1"/>
  <c r="BX540" i="1"/>
  <c r="BX541" i="1"/>
  <c r="BX542" i="1"/>
  <c r="BX543" i="1"/>
  <c r="BX544" i="1"/>
  <c r="BX545" i="1"/>
  <c r="BX546" i="1"/>
  <c r="BX547" i="1"/>
  <c r="BX548" i="1"/>
  <c r="BX549" i="1"/>
  <c r="BX550" i="1"/>
  <c r="BX551" i="1"/>
  <c r="BX552" i="1"/>
  <c r="BX553" i="1"/>
  <c r="BX554" i="1"/>
  <c r="BX555" i="1"/>
  <c r="BX556" i="1"/>
  <c r="BX557" i="1"/>
  <c r="BX558" i="1"/>
  <c r="BX559" i="1"/>
  <c r="BX560" i="1"/>
  <c r="BX561" i="1"/>
  <c r="BX562" i="1"/>
  <c r="BX563" i="1"/>
  <c r="BX564" i="1"/>
  <c r="BX565" i="1"/>
  <c r="BX566" i="1"/>
  <c r="BX567" i="1"/>
  <c r="BX568" i="1"/>
  <c r="BX569" i="1"/>
  <c r="BX570" i="1"/>
  <c r="BX571" i="1"/>
  <c r="BX572" i="1"/>
  <c r="BX573" i="1"/>
  <c r="BX574" i="1"/>
  <c r="BX575" i="1"/>
  <c r="BX576" i="1"/>
  <c r="BX577" i="1"/>
  <c r="BX578" i="1"/>
  <c r="BX579" i="1"/>
  <c r="BX580" i="1"/>
  <c r="BX581" i="1"/>
  <c r="BX582" i="1"/>
  <c r="BX583" i="1"/>
  <c r="BX584" i="1"/>
  <c r="BX585" i="1"/>
  <c r="BX586" i="1"/>
  <c r="BX587" i="1"/>
  <c r="BX588" i="1"/>
  <c r="BX589" i="1"/>
  <c r="BX590" i="1"/>
  <c r="BX591" i="1"/>
  <c r="BX592" i="1"/>
  <c r="BX593" i="1"/>
  <c r="BX594" i="1"/>
  <c r="BX595" i="1"/>
  <c r="BX596" i="1"/>
  <c r="BX597" i="1"/>
  <c r="BX598" i="1"/>
  <c r="BX599" i="1"/>
  <c r="BX600" i="1"/>
  <c r="BX601" i="1"/>
  <c r="BX602" i="1"/>
  <c r="BX603" i="1"/>
  <c r="BX604" i="1"/>
  <c r="BX605" i="1"/>
  <c r="BX606" i="1"/>
  <c r="BX607" i="1"/>
  <c r="BX608" i="1"/>
  <c r="BX609" i="1"/>
  <c r="BX610" i="1"/>
  <c r="BX611" i="1"/>
  <c r="BX612" i="1"/>
  <c r="BX613" i="1"/>
  <c r="BX614" i="1"/>
  <c r="BX615" i="1"/>
  <c r="BX616" i="1"/>
  <c r="BX617" i="1"/>
  <c r="BX618" i="1"/>
  <c r="BX619" i="1"/>
  <c r="BX620" i="1"/>
  <c r="BX621" i="1"/>
  <c r="BX622" i="1"/>
  <c r="BX623" i="1"/>
  <c r="BX624" i="1"/>
  <c r="BX625" i="1"/>
  <c r="BX626" i="1"/>
  <c r="BX627" i="1"/>
  <c r="BX628" i="1"/>
  <c r="BX629" i="1"/>
  <c r="BX630" i="1"/>
  <c r="BX631" i="1"/>
  <c r="BX632" i="1"/>
  <c r="BX633" i="1"/>
  <c r="BX634" i="1"/>
  <c r="BX635" i="1"/>
  <c r="BX636" i="1"/>
  <c r="BX637" i="1"/>
  <c r="BX638" i="1"/>
  <c r="BX639" i="1"/>
  <c r="BX640" i="1"/>
  <c r="BX641" i="1"/>
  <c r="BX642" i="1"/>
  <c r="BX643" i="1"/>
  <c r="BX644" i="1"/>
  <c r="BX645" i="1"/>
  <c r="BX646" i="1"/>
  <c r="BX647" i="1"/>
  <c r="BX648" i="1"/>
  <c r="BX649" i="1"/>
  <c r="BX650" i="1"/>
  <c r="BX651" i="1"/>
  <c r="BX652" i="1"/>
  <c r="BX653" i="1"/>
  <c r="BX654" i="1"/>
  <c r="BX655" i="1"/>
  <c r="BX656" i="1"/>
  <c r="BX657" i="1"/>
  <c r="BX658" i="1"/>
  <c r="BX659" i="1"/>
  <c r="BX660" i="1"/>
  <c r="BX661" i="1"/>
  <c r="BX662" i="1"/>
  <c r="BX663" i="1"/>
  <c r="BX664" i="1"/>
  <c r="BX665" i="1"/>
  <c r="BX666" i="1"/>
  <c r="BX667" i="1"/>
  <c r="BX668" i="1"/>
  <c r="BX669" i="1"/>
  <c r="BX670" i="1"/>
  <c r="BX671" i="1"/>
  <c r="BX672" i="1"/>
  <c r="BX673" i="1"/>
  <c r="BX674" i="1"/>
  <c r="BX675" i="1"/>
  <c r="BX676" i="1"/>
  <c r="BX677" i="1"/>
  <c r="BX678" i="1"/>
  <c r="BX679" i="1"/>
  <c r="BX680" i="1"/>
  <c r="BX681" i="1"/>
  <c r="BX682" i="1"/>
  <c r="BX683" i="1"/>
  <c r="BX684" i="1"/>
  <c r="BX685" i="1"/>
  <c r="BX686" i="1"/>
  <c r="BX687" i="1"/>
  <c r="BX688" i="1"/>
  <c r="BX689" i="1"/>
  <c r="BX690" i="1"/>
  <c r="BX691" i="1"/>
  <c r="BX692" i="1"/>
  <c r="BX693" i="1"/>
  <c r="BX694" i="1"/>
  <c r="BX695" i="1"/>
  <c r="BX696" i="1"/>
  <c r="BX697" i="1"/>
  <c r="BX698" i="1"/>
  <c r="BX699" i="1"/>
  <c r="BX700" i="1"/>
  <c r="BX701" i="1"/>
  <c r="BX702" i="1"/>
  <c r="BX703" i="1"/>
  <c r="BX704" i="1"/>
  <c r="BX705" i="1"/>
  <c r="BX706" i="1"/>
  <c r="BX707" i="1"/>
  <c r="BX708" i="1"/>
  <c r="BX709" i="1"/>
  <c r="BX710" i="1"/>
  <c r="BX711" i="1"/>
  <c r="BX712" i="1"/>
  <c r="BX713" i="1"/>
  <c r="BX714" i="1"/>
  <c r="BX715" i="1"/>
  <c r="BX716" i="1"/>
  <c r="BX717" i="1"/>
  <c r="BX718" i="1"/>
  <c r="BX719" i="1"/>
  <c r="BX720" i="1"/>
  <c r="BX721" i="1"/>
  <c r="BX722" i="1"/>
  <c r="BX723" i="1"/>
  <c r="BX724" i="1"/>
  <c r="BX725" i="1"/>
  <c r="BX726" i="1"/>
  <c r="BX727" i="1"/>
  <c r="BX728" i="1"/>
  <c r="BX729" i="1"/>
  <c r="BX730" i="1"/>
  <c r="BX731" i="1"/>
  <c r="BX732" i="1"/>
  <c r="BX733" i="1"/>
  <c r="BX734" i="1"/>
  <c r="BX735" i="1"/>
  <c r="BX736" i="1"/>
  <c r="BX737" i="1"/>
  <c r="BX738" i="1"/>
  <c r="BX739" i="1"/>
  <c r="BX740" i="1"/>
  <c r="BX741" i="1"/>
  <c r="BX742" i="1"/>
  <c r="BX743" i="1"/>
  <c r="BX744" i="1"/>
  <c r="BX745" i="1"/>
  <c r="BX746" i="1"/>
  <c r="BX747" i="1"/>
  <c r="BX748" i="1"/>
  <c r="BX749" i="1"/>
  <c r="BX750" i="1"/>
  <c r="BX751" i="1"/>
  <c r="BX752" i="1"/>
  <c r="BX753" i="1"/>
  <c r="BX754" i="1"/>
  <c r="BX755" i="1"/>
  <c r="BX756" i="1"/>
  <c r="BX757" i="1"/>
  <c r="BX758" i="1"/>
  <c r="BX759" i="1"/>
  <c r="BX760" i="1"/>
  <c r="BX761" i="1"/>
  <c r="BX762" i="1"/>
  <c r="BX763" i="1"/>
  <c r="BX764" i="1"/>
  <c r="BX765" i="1"/>
  <c r="BX766" i="1"/>
  <c r="BX767" i="1"/>
  <c r="BX768" i="1"/>
  <c r="BX769" i="1"/>
  <c r="BX770" i="1"/>
  <c r="BX771" i="1"/>
  <c r="BX772" i="1"/>
  <c r="BX773" i="1"/>
  <c r="BX774" i="1"/>
  <c r="BX775" i="1"/>
  <c r="BX776" i="1"/>
  <c r="BX777" i="1"/>
  <c r="BX778" i="1"/>
  <c r="BX779" i="1"/>
  <c r="BX780" i="1"/>
  <c r="BX781" i="1"/>
  <c r="BX782" i="1"/>
  <c r="BX783" i="1"/>
  <c r="BX784" i="1"/>
  <c r="BX785" i="1"/>
  <c r="BX786" i="1"/>
  <c r="BX787" i="1"/>
  <c r="BX788" i="1"/>
  <c r="BX789" i="1"/>
  <c r="BX790" i="1"/>
  <c r="BX791" i="1"/>
  <c r="BX792" i="1"/>
  <c r="BX793" i="1"/>
  <c r="BX794" i="1"/>
  <c r="BX795" i="1"/>
  <c r="BX796" i="1"/>
  <c r="BX797" i="1"/>
  <c r="BX798" i="1"/>
  <c r="BX799" i="1"/>
  <c r="BX800" i="1"/>
  <c r="BX801" i="1"/>
  <c r="BX802" i="1"/>
  <c r="BX803" i="1"/>
  <c r="BX804" i="1"/>
  <c r="BX805" i="1"/>
  <c r="BX806" i="1"/>
  <c r="BX807" i="1"/>
  <c r="BX808" i="1"/>
  <c r="BX809" i="1"/>
  <c r="BX810" i="1"/>
  <c r="BX811" i="1"/>
  <c r="BX812" i="1"/>
  <c r="BX813" i="1"/>
  <c r="BX814" i="1"/>
  <c r="BX815" i="1"/>
  <c r="BX816" i="1"/>
  <c r="BX817" i="1"/>
  <c r="BX818" i="1"/>
  <c r="BX819" i="1"/>
  <c r="BX820" i="1"/>
  <c r="BX821" i="1"/>
  <c r="BX822" i="1"/>
  <c r="BX823" i="1"/>
  <c r="BX824" i="1"/>
  <c r="BX825" i="1"/>
  <c r="BX826" i="1"/>
  <c r="BX827" i="1"/>
  <c r="BX828" i="1"/>
  <c r="BX829" i="1"/>
  <c r="BX830" i="1"/>
  <c r="BX831" i="1"/>
  <c r="BX832" i="1"/>
  <c r="BX833" i="1"/>
  <c r="BX834" i="1"/>
  <c r="BX835" i="1"/>
  <c r="BX836" i="1"/>
  <c r="BX837" i="1"/>
  <c r="BX838" i="1"/>
  <c r="BX839" i="1"/>
  <c r="BX840" i="1"/>
  <c r="BX841" i="1"/>
  <c r="BX842" i="1"/>
  <c r="BX843" i="1"/>
  <c r="BX844" i="1"/>
  <c r="BX845" i="1"/>
  <c r="BX846" i="1"/>
  <c r="BX847" i="1"/>
  <c r="BX848" i="1"/>
  <c r="BX849" i="1"/>
  <c r="BX850" i="1"/>
  <c r="BX851" i="1"/>
  <c r="BX852" i="1"/>
  <c r="BX853" i="1"/>
  <c r="BX854" i="1"/>
  <c r="BX855" i="1"/>
  <c r="BX856" i="1"/>
  <c r="BX857" i="1"/>
  <c r="BX858" i="1"/>
  <c r="BX859" i="1"/>
  <c r="BX860" i="1"/>
  <c r="BX861" i="1"/>
  <c r="BX862" i="1"/>
  <c r="BX863" i="1"/>
  <c r="BX864" i="1"/>
  <c r="BX865" i="1"/>
  <c r="BX866" i="1"/>
  <c r="BX867" i="1"/>
  <c r="BX868" i="1"/>
  <c r="BX869" i="1"/>
  <c r="BX870" i="1"/>
  <c r="BX871" i="1"/>
  <c r="BX872" i="1"/>
  <c r="BX873" i="1"/>
  <c r="BX874" i="1"/>
  <c r="BX875" i="1"/>
  <c r="BX876" i="1"/>
  <c r="BX877" i="1"/>
  <c r="BX878" i="1"/>
  <c r="BX879" i="1"/>
  <c r="BX880" i="1"/>
  <c r="BX881" i="1"/>
  <c r="BX882" i="1"/>
  <c r="BX883" i="1"/>
  <c r="BX884" i="1"/>
  <c r="BX885" i="1"/>
  <c r="BX886" i="1"/>
  <c r="BX887" i="1"/>
  <c r="BX888" i="1"/>
  <c r="BX889" i="1"/>
  <c r="BX890" i="1"/>
  <c r="BX891" i="1"/>
  <c r="BX892" i="1"/>
  <c r="BX893" i="1"/>
  <c r="BX894" i="1"/>
  <c r="BX895" i="1"/>
  <c r="BX896" i="1"/>
  <c r="BX897" i="1"/>
  <c r="BX898" i="1"/>
  <c r="BX899" i="1"/>
  <c r="BX900" i="1"/>
  <c r="BX901" i="1"/>
  <c r="BX902" i="1"/>
  <c r="BX903" i="1"/>
  <c r="BX904" i="1"/>
  <c r="BX905" i="1"/>
  <c r="BX906" i="1"/>
  <c r="BX907" i="1"/>
  <c r="BX908" i="1"/>
  <c r="BX909" i="1"/>
  <c r="BX910" i="1"/>
  <c r="BX911" i="1"/>
  <c r="BX912" i="1"/>
  <c r="BX913" i="1"/>
  <c r="BX914" i="1"/>
  <c r="BX915" i="1"/>
  <c r="BX916" i="1"/>
  <c r="BX917" i="1"/>
  <c r="BX918" i="1"/>
  <c r="BX919" i="1"/>
  <c r="BX920" i="1"/>
  <c r="BX921" i="1"/>
  <c r="BX922" i="1"/>
  <c r="BX923" i="1"/>
  <c r="BX924" i="1"/>
  <c r="BX925" i="1"/>
  <c r="BX926" i="1"/>
  <c r="BX927" i="1"/>
  <c r="BX928" i="1"/>
  <c r="BX929" i="1"/>
  <c r="BX930" i="1"/>
  <c r="BX931" i="1"/>
  <c r="BX932" i="1"/>
  <c r="BX933" i="1"/>
  <c r="BX934" i="1"/>
  <c r="BX935" i="1"/>
  <c r="BX936" i="1"/>
  <c r="BX937" i="1"/>
  <c r="BX938" i="1"/>
  <c r="BX939" i="1"/>
  <c r="BX940" i="1"/>
  <c r="BX941" i="1"/>
  <c r="BX942" i="1"/>
  <c r="BX943" i="1"/>
  <c r="BX944" i="1"/>
  <c r="BX945" i="1"/>
  <c r="BX946" i="1"/>
  <c r="BX947" i="1"/>
  <c r="BX948" i="1"/>
  <c r="BX949" i="1"/>
  <c r="BX950" i="1"/>
  <c r="BX951" i="1"/>
  <c r="BX952" i="1"/>
  <c r="BX953" i="1"/>
  <c r="BX954" i="1"/>
  <c r="BX955" i="1"/>
  <c r="BX956" i="1"/>
  <c r="BX957" i="1"/>
  <c r="BX958" i="1"/>
  <c r="BX959" i="1"/>
  <c r="BX960" i="1"/>
  <c r="BX961" i="1"/>
  <c r="BX962" i="1"/>
  <c r="BX963" i="1"/>
  <c r="BX964" i="1"/>
  <c r="BX965" i="1"/>
  <c r="BX966" i="1"/>
  <c r="BX967" i="1"/>
  <c r="BX968" i="1"/>
  <c r="BX969" i="1"/>
  <c r="BX970" i="1"/>
  <c r="BX971" i="1"/>
  <c r="BX972" i="1"/>
  <c r="BX973" i="1"/>
  <c r="BX974" i="1"/>
  <c r="BX975" i="1"/>
  <c r="BX976" i="1"/>
  <c r="BX977" i="1"/>
  <c r="BX978" i="1"/>
  <c r="BX979" i="1"/>
  <c r="BX980" i="1"/>
  <c r="BX981" i="1"/>
  <c r="BX982" i="1"/>
  <c r="BX983" i="1"/>
  <c r="BX984" i="1"/>
  <c r="BX985" i="1"/>
  <c r="BX986" i="1"/>
  <c r="BX987" i="1"/>
  <c r="BX988" i="1"/>
  <c r="BX989" i="1"/>
  <c r="BX990" i="1"/>
  <c r="BX991" i="1"/>
  <c r="BX992" i="1"/>
  <c r="BX993" i="1"/>
  <c r="BX994" i="1"/>
  <c r="BX995" i="1"/>
  <c r="BX996" i="1"/>
  <c r="BX997" i="1"/>
  <c r="BX998" i="1"/>
  <c r="BX999" i="1"/>
  <c r="BX1000" i="1"/>
  <c r="BX1001" i="1"/>
  <c r="BX1002" i="1"/>
  <c r="BX1003" i="1"/>
  <c r="BX1004" i="1"/>
  <c r="BX1005" i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W25" i="1"/>
  <c r="BW26" i="1"/>
  <c r="BW27" i="1"/>
  <c r="BW28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BW44" i="1"/>
  <c r="BW45" i="1"/>
  <c r="BW46" i="1"/>
  <c r="BW47" i="1"/>
  <c r="BW48" i="1"/>
  <c r="BW49" i="1"/>
  <c r="BW50" i="1"/>
  <c r="BW51" i="1"/>
  <c r="BW52" i="1"/>
  <c r="BW53" i="1"/>
  <c r="BW54" i="1"/>
  <c r="BW55" i="1"/>
  <c r="BW56" i="1"/>
  <c r="BW57" i="1"/>
  <c r="BW58" i="1"/>
  <c r="BW59" i="1"/>
  <c r="BW60" i="1"/>
  <c r="BW61" i="1"/>
  <c r="BW62" i="1"/>
  <c r="BW63" i="1"/>
  <c r="BW64" i="1"/>
  <c r="BW65" i="1"/>
  <c r="BW66" i="1"/>
  <c r="BW67" i="1"/>
  <c r="BW68" i="1"/>
  <c r="BW69" i="1"/>
  <c r="BW70" i="1"/>
  <c r="BW71" i="1"/>
  <c r="BW72" i="1"/>
  <c r="BW73" i="1"/>
  <c r="BW74" i="1"/>
  <c r="BW75" i="1"/>
  <c r="BW76" i="1"/>
  <c r="BW77" i="1"/>
  <c r="BW78" i="1"/>
  <c r="BW79" i="1"/>
  <c r="BW80" i="1"/>
  <c r="BW81" i="1"/>
  <c r="BW82" i="1"/>
  <c r="BW83" i="1"/>
  <c r="BW84" i="1"/>
  <c r="BW85" i="1"/>
  <c r="BW86" i="1"/>
  <c r="BW87" i="1"/>
  <c r="BW88" i="1"/>
  <c r="BW89" i="1"/>
  <c r="BW90" i="1"/>
  <c r="BW91" i="1"/>
  <c r="BW92" i="1"/>
  <c r="BW93" i="1"/>
  <c r="BW94" i="1"/>
  <c r="BW95" i="1"/>
  <c r="BW96" i="1"/>
  <c r="BW97" i="1"/>
  <c r="BW98" i="1"/>
  <c r="BW99" i="1"/>
  <c r="BW100" i="1"/>
  <c r="BW101" i="1"/>
  <c r="BW102" i="1"/>
  <c r="BW103" i="1"/>
  <c r="BW104" i="1"/>
  <c r="BW105" i="1"/>
  <c r="BW106" i="1"/>
  <c r="BW107" i="1"/>
  <c r="BW108" i="1"/>
  <c r="BW109" i="1"/>
  <c r="BW110" i="1"/>
  <c r="BW111" i="1"/>
  <c r="BW112" i="1"/>
  <c r="BW113" i="1"/>
  <c r="BW114" i="1"/>
  <c r="BW115" i="1"/>
  <c r="BW116" i="1"/>
  <c r="BW117" i="1"/>
  <c r="BW118" i="1"/>
  <c r="BW119" i="1"/>
  <c r="BW120" i="1"/>
  <c r="BW121" i="1"/>
  <c r="BW122" i="1"/>
  <c r="BW123" i="1"/>
  <c r="BW124" i="1"/>
  <c r="BW125" i="1"/>
  <c r="BW126" i="1"/>
  <c r="BW127" i="1"/>
  <c r="BW128" i="1"/>
  <c r="BW129" i="1"/>
  <c r="BW130" i="1"/>
  <c r="BW131" i="1"/>
  <c r="BW132" i="1"/>
  <c r="BW133" i="1"/>
  <c r="BW134" i="1"/>
  <c r="BW135" i="1"/>
  <c r="BW136" i="1"/>
  <c r="BW137" i="1"/>
  <c r="BW138" i="1"/>
  <c r="BW139" i="1"/>
  <c r="BW140" i="1"/>
  <c r="BW141" i="1"/>
  <c r="BW142" i="1"/>
  <c r="BW143" i="1"/>
  <c r="BW144" i="1"/>
  <c r="BW145" i="1"/>
  <c r="BW146" i="1"/>
  <c r="BW147" i="1"/>
  <c r="BW148" i="1"/>
  <c r="BW149" i="1"/>
  <c r="BW150" i="1"/>
  <c r="BW151" i="1"/>
  <c r="BW152" i="1"/>
  <c r="BW153" i="1"/>
  <c r="BW154" i="1"/>
  <c r="BW155" i="1"/>
  <c r="BW156" i="1"/>
  <c r="BW157" i="1"/>
  <c r="BW158" i="1"/>
  <c r="BW159" i="1"/>
  <c r="BW160" i="1"/>
  <c r="BW161" i="1"/>
  <c r="BW162" i="1"/>
  <c r="BW163" i="1"/>
  <c r="BW164" i="1"/>
  <c r="BW165" i="1"/>
  <c r="BW166" i="1"/>
  <c r="BW167" i="1"/>
  <c r="BW168" i="1"/>
  <c r="BW169" i="1"/>
  <c r="BW170" i="1"/>
  <c r="BW171" i="1"/>
  <c r="BW172" i="1"/>
  <c r="BW173" i="1"/>
  <c r="BW174" i="1"/>
  <c r="BW175" i="1"/>
  <c r="BW176" i="1"/>
  <c r="BW177" i="1"/>
  <c r="BW178" i="1"/>
  <c r="BW179" i="1"/>
  <c r="BW180" i="1"/>
  <c r="BW181" i="1"/>
  <c r="BW182" i="1"/>
  <c r="BW183" i="1"/>
  <c r="BW184" i="1"/>
  <c r="BW185" i="1"/>
  <c r="BW186" i="1"/>
  <c r="BW187" i="1"/>
  <c r="BW188" i="1"/>
  <c r="BW189" i="1"/>
  <c r="BW190" i="1"/>
  <c r="BW191" i="1"/>
  <c r="BW192" i="1"/>
  <c r="BW193" i="1"/>
  <c r="BW194" i="1"/>
  <c r="BW195" i="1"/>
  <c r="BW196" i="1"/>
  <c r="BW197" i="1"/>
  <c r="BW198" i="1"/>
  <c r="BW199" i="1"/>
  <c r="BW200" i="1"/>
  <c r="BW201" i="1"/>
  <c r="BW202" i="1"/>
  <c r="BW203" i="1"/>
  <c r="BW204" i="1"/>
  <c r="BW205" i="1"/>
  <c r="BW206" i="1"/>
  <c r="BW207" i="1"/>
  <c r="BW208" i="1"/>
  <c r="BW209" i="1"/>
  <c r="BW210" i="1"/>
  <c r="BW211" i="1"/>
  <c r="BW212" i="1"/>
  <c r="BW213" i="1"/>
  <c r="BW214" i="1"/>
  <c r="BW215" i="1"/>
  <c r="BW216" i="1"/>
  <c r="BW217" i="1"/>
  <c r="BW218" i="1"/>
  <c r="BW219" i="1"/>
  <c r="BW220" i="1"/>
  <c r="BW221" i="1"/>
  <c r="BW222" i="1"/>
  <c r="BW223" i="1"/>
  <c r="BW224" i="1"/>
  <c r="BW225" i="1"/>
  <c r="BW226" i="1"/>
  <c r="BW227" i="1"/>
  <c r="BW228" i="1"/>
  <c r="BW229" i="1"/>
  <c r="BW230" i="1"/>
  <c r="BW231" i="1"/>
  <c r="BW232" i="1"/>
  <c r="BW233" i="1"/>
  <c r="BW234" i="1"/>
  <c r="BW235" i="1"/>
  <c r="BW236" i="1"/>
  <c r="BW237" i="1"/>
  <c r="BW238" i="1"/>
  <c r="BW239" i="1"/>
  <c r="BW240" i="1"/>
  <c r="BW241" i="1"/>
  <c r="BW242" i="1"/>
  <c r="BW243" i="1"/>
  <c r="BW244" i="1"/>
  <c r="BW245" i="1"/>
  <c r="BW246" i="1"/>
  <c r="BW247" i="1"/>
  <c r="BW248" i="1"/>
  <c r="BW249" i="1"/>
  <c r="BW250" i="1"/>
  <c r="BW251" i="1"/>
  <c r="BW252" i="1"/>
  <c r="BW253" i="1"/>
  <c r="BW254" i="1"/>
  <c r="BW255" i="1"/>
  <c r="BW256" i="1"/>
  <c r="BW257" i="1"/>
  <c r="BW258" i="1"/>
  <c r="BW259" i="1"/>
  <c r="BW260" i="1"/>
  <c r="BW261" i="1"/>
  <c r="BW262" i="1"/>
  <c r="BW263" i="1"/>
  <c r="BW264" i="1"/>
  <c r="BW265" i="1"/>
  <c r="BW266" i="1"/>
  <c r="BW267" i="1"/>
  <c r="BW268" i="1"/>
  <c r="BW269" i="1"/>
  <c r="BW270" i="1"/>
  <c r="BW271" i="1"/>
  <c r="BW272" i="1"/>
  <c r="BW273" i="1"/>
  <c r="BW274" i="1"/>
  <c r="BW275" i="1"/>
  <c r="BW276" i="1"/>
  <c r="BW277" i="1"/>
  <c r="BW278" i="1"/>
  <c r="BW279" i="1"/>
  <c r="BW280" i="1"/>
  <c r="BW281" i="1"/>
  <c r="BW282" i="1"/>
  <c r="BW283" i="1"/>
  <c r="BW284" i="1"/>
  <c r="BW285" i="1"/>
  <c r="BW286" i="1"/>
  <c r="BW287" i="1"/>
  <c r="BW288" i="1"/>
  <c r="BW289" i="1"/>
  <c r="BW290" i="1"/>
  <c r="BW291" i="1"/>
  <c r="BW292" i="1"/>
  <c r="BW293" i="1"/>
  <c r="BW294" i="1"/>
  <c r="BW295" i="1"/>
  <c r="BW296" i="1"/>
  <c r="BW297" i="1"/>
  <c r="BW298" i="1"/>
  <c r="BW299" i="1"/>
  <c r="BW300" i="1"/>
  <c r="BW301" i="1"/>
  <c r="BW302" i="1"/>
  <c r="BW303" i="1"/>
  <c r="BW304" i="1"/>
  <c r="BW305" i="1"/>
  <c r="BW306" i="1"/>
  <c r="BW307" i="1"/>
  <c r="BW308" i="1"/>
  <c r="BW309" i="1"/>
  <c r="BW310" i="1"/>
  <c r="BW311" i="1"/>
  <c r="BW312" i="1"/>
  <c r="BW313" i="1"/>
  <c r="BW314" i="1"/>
  <c r="BW315" i="1"/>
  <c r="BW316" i="1"/>
  <c r="BW317" i="1"/>
  <c r="BW318" i="1"/>
  <c r="BW319" i="1"/>
  <c r="BW320" i="1"/>
  <c r="BW321" i="1"/>
  <c r="BW322" i="1"/>
  <c r="BW323" i="1"/>
  <c r="BW324" i="1"/>
  <c r="BW325" i="1"/>
  <c r="BW326" i="1"/>
  <c r="BW327" i="1"/>
  <c r="BW328" i="1"/>
  <c r="BW329" i="1"/>
  <c r="BW330" i="1"/>
  <c r="BW331" i="1"/>
  <c r="BW332" i="1"/>
  <c r="BW333" i="1"/>
  <c r="BW334" i="1"/>
  <c r="BW335" i="1"/>
  <c r="BW336" i="1"/>
  <c r="BW337" i="1"/>
  <c r="BW338" i="1"/>
  <c r="BW339" i="1"/>
  <c r="BW340" i="1"/>
  <c r="BW341" i="1"/>
  <c r="BW342" i="1"/>
  <c r="BW343" i="1"/>
  <c r="BW344" i="1"/>
  <c r="BW345" i="1"/>
  <c r="BW346" i="1"/>
  <c r="BW347" i="1"/>
  <c r="BW348" i="1"/>
  <c r="BW349" i="1"/>
  <c r="BW350" i="1"/>
  <c r="BW351" i="1"/>
  <c r="BW352" i="1"/>
  <c r="BW353" i="1"/>
  <c r="BW354" i="1"/>
  <c r="BW355" i="1"/>
  <c r="BW356" i="1"/>
  <c r="BW357" i="1"/>
  <c r="BW358" i="1"/>
  <c r="BW359" i="1"/>
  <c r="BW360" i="1"/>
  <c r="BW361" i="1"/>
  <c r="BW362" i="1"/>
  <c r="BW363" i="1"/>
  <c r="BW364" i="1"/>
  <c r="BW365" i="1"/>
  <c r="BW366" i="1"/>
  <c r="BW367" i="1"/>
  <c r="BW368" i="1"/>
  <c r="BW369" i="1"/>
  <c r="BW370" i="1"/>
  <c r="BW371" i="1"/>
  <c r="BW372" i="1"/>
  <c r="BW373" i="1"/>
  <c r="BW374" i="1"/>
  <c r="BW375" i="1"/>
  <c r="BW376" i="1"/>
  <c r="BW377" i="1"/>
  <c r="BW378" i="1"/>
  <c r="BW379" i="1"/>
  <c r="BW380" i="1"/>
  <c r="BW381" i="1"/>
  <c r="BW382" i="1"/>
  <c r="BW383" i="1"/>
  <c r="BW384" i="1"/>
  <c r="BW385" i="1"/>
  <c r="BW386" i="1"/>
  <c r="BW387" i="1"/>
  <c r="BW388" i="1"/>
  <c r="BW389" i="1"/>
  <c r="BW390" i="1"/>
  <c r="BW391" i="1"/>
  <c r="BW392" i="1"/>
  <c r="BW393" i="1"/>
  <c r="BW394" i="1"/>
  <c r="BW395" i="1"/>
  <c r="BW396" i="1"/>
  <c r="BW397" i="1"/>
  <c r="BW398" i="1"/>
  <c r="BW399" i="1"/>
  <c r="BW400" i="1"/>
  <c r="BW401" i="1"/>
  <c r="BW402" i="1"/>
  <c r="BW403" i="1"/>
  <c r="BW404" i="1"/>
  <c r="BW405" i="1"/>
  <c r="BW406" i="1"/>
  <c r="BW407" i="1"/>
  <c r="BW408" i="1"/>
  <c r="BW409" i="1"/>
  <c r="BW410" i="1"/>
  <c r="BW411" i="1"/>
  <c r="BW412" i="1"/>
  <c r="BW413" i="1"/>
  <c r="BW414" i="1"/>
  <c r="BW415" i="1"/>
  <c r="BW416" i="1"/>
  <c r="BW417" i="1"/>
  <c r="BW418" i="1"/>
  <c r="BW419" i="1"/>
  <c r="BW420" i="1"/>
  <c r="BW421" i="1"/>
  <c r="BW422" i="1"/>
  <c r="BW423" i="1"/>
  <c r="BW424" i="1"/>
  <c r="BW425" i="1"/>
  <c r="BW426" i="1"/>
  <c r="BW427" i="1"/>
  <c r="BW428" i="1"/>
  <c r="BW429" i="1"/>
  <c r="BW430" i="1"/>
  <c r="BW431" i="1"/>
  <c r="BW432" i="1"/>
  <c r="BW433" i="1"/>
  <c r="BW434" i="1"/>
  <c r="BW435" i="1"/>
  <c r="BW436" i="1"/>
  <c r="BW437" i="1"/>
  <c r="BW438" i="1"/>
  <c r="BW439" i="1"/>
  <c r="BW440" i="1"/>
  <c r="BW441" i="1"/>
  <c r="BW442" i="1"/>
  <c r="BW443" i="1"/>
  <c r="BW444" i="1"/>
  <c r="BW445" i="1"/>
  <c r="BW446" i="1"/>
  <c r="BW447" i="1"/>
  <c r="BW448" i="1"/>
  <c r="BW449" i="1"/>
  <c r="BW450" i="1"/>
  <c r="BW451" i="1"/>
  <c r="BW452" i="1"/>
  <c r="BW453" i="1"/>
  <c r="BW454" i="1"/>
  <c r="BW455" i="1"/>
  <c r="BW456" i="1"/>
  <c r="BW457" i="1"/>
  <c r="BW458" i="1"/>
  <c r="BW459" i="1"/>
  <c r="BW460" i="1"/>
  <c r="BW461" i="1"/>
  <c r="BW462" i="1"/>
  <c r="BW463" i="1"/>
  <c r="BW464" i="1"/>
  <c r="BW465" i="1"/>
  <c r="BW466" i="1"/>
  <c r="BW467" i="1"/>
  <c r="BW468" i="1"/>
  <c r="BW469" i="1"/>
  <c r="BW470" i="1"/>
  <c r="BW471" i="1"/>
  <c r="BW472" i="1"/>
  <c r="BW473" i="1"/>
  <c r="BW474" i="1"/>
  <c r="BW475" i="1"/>
  <c r="BW476" i="1"/>
  <c r="BW477" i="1"/>
  <c r="BW478" i="1"/>
  <c r="BW479" i="1"/>
  <c r="BW480" i="1"/>
  <c r="BW481" i="1"/>
  <c r="BW482" i="1"/>
  <c r="BW483" i="1"/>
  <c r="BW484" i="1"/>
  <c r="BW485" i="1"/>
  <c r="BW486" i="1"/>
  <c r="BW487" i="1"/>
  <c r="BW488" i="1"/>
  <c r="BW489" i="1"/>
  <c r="BW490" i="1"/>
  <c r="BW491" i="1"/>
  <c r="BW492" i="1"/>
  <c r="BW493" i="1"/>
  <c r="BW494" i="1"/>
  <c r="BW495" i="1"/>
  <c r="BW496" i="1"/>
  <c r="BW497" i="1"/>
  <c r="BW498" i="1"/>
  <c r="BW499" i="1"/>
  <c r="BW500" i="1"/>
  <c r="BW501" i="1"/>
  <c r="BW502" i="1"/>
  <c r="BW503" i="1"/>
  <c r="BW504" i="1"/>
  <c r="BW505" i="1"/>
  <c r="BW506" i="1"/>
  <c r="BW507" i="1"/>
  <c r="BW508" i="1"/>
  <c r="BW509" i="1"/>
  <c r="BW510" i="1"/>
  <c r="BW511" i="1"/>
  <c r="BW512" i="1"/>
  <c r="BW513" i="1"/>
  <c r="BW514" i="1"/>
  <c r="BW515" i="1"/>
  <c r="BW516" i="1"/>
  <c r="BW517" i="1"/>
  <c r="BW518" i="1"/>
  <c r="BW519" i="1"/>
  <c r="BW520" i="1"/>
  <c r="BW521" i="1"/>
  <c r="BW522" i="1"/>
  <c r="BW523" i="1"/>
  <c r="BW524" i="1"/>
  <c r="BW525" i="1"/>
  <c r="BW526" i="1"/>
  <c r="BW527" i="1"/>
  <c r="BW528" i="1"/>
  <c r="BW529" i="1"/>
  <c r="BW530" i="1"/>
  <c r="BW531" i="1"/>
  <c r="BW532" i="1"/>
  <c r="BW533" i="1"/>
  <c r="BW534" i="1"/>
  <c r="BW535" i="1"/>
  <c r="BW536" i="1"/>
  <c r="BW537" i="1"/>
  <c r="BW538" i="1"/>
  <c r="BW539" i="1"/>
  <c r="BW540" i="1"/>
  <c r="BW541" i="1"/>
  <c r="BW542" i="1"/>
  <c r="BW543" i="1"/>
  <c r="BW544" i="1"/>
  <c r="BW545" i="1"/>
  <c r="BW546" i="1"/>
  <c r="BW547" i="1"/>
  <c r="BW548" i="1"/>
  <c r="BW549" i="1"/>
  <c r="BW550" i="1"/>
  <c r="BW551" i="1"/>
  <c r="BW552" i="1"/>
  <c r="BW553" i="1"/>
  <c r="BW554" i="1"/>
  <c r="BW555" i="1"/>
  <c r="BW556" i="1"/>
  <c r="BW557" i="1"/>
  <c r="BW558" i="1"/>
  <c r="BW559" i="1"/>
  <c r="BW560" i="1"/>
  <c r="BW561" i="1"/>
  <c r="BW562" i="1"/>
  <c r="BW563" i="1"/>
  <c r="BW564" i="1"/>
  <c r="BW565" i="1"/>
  <c r="BW566" i="1"/>
  <c r="BW567" i="1"/>
  <c r="BW568" i="1"/>
  <c r="BW569" i="1"/>
  <c r="BW570" i="1"/>
  <c r="BW571" i="1"/>
  <c r="BW572" i="1"/>
  <c r="BW573" i="1"/>
  <c r="BW574" i="1"/>
  <c r="BW575" i="1"/>
  <c r="BW576" i="1"/>
  <c r="BW577" i="1"/>
  <c r="BW578" i="1"/>
  <c r="BW579" i="1"/>
  <c r="BW580" i="1"/>
  <c r="BW581" i="1"/>
  <c r="BW582" i="1"/>
  <c r="BW583" i="1"/>
  <c r="BW584" i="1"/>
  <c r="BW585" i="1"/>
  <c r="BW586" i="1"/>
  <c r="BW587" i="1"/>
  <c r="BW588" i="1"/>
  <c r="BW589" i="1"/>
  <c r="BW590" i="1"/>
  <c r="BW591" i="1"/>
  <c r="BW592" i="1"/>
  <c r="BW593" i="1"/>
  <c r="BW594" i="1"/>
  <c r="BW595" i="1"/>
  <c r="BW596" i="1"/>
  <c r="BW597" i="1"/>
  <c r="BW598" i="1"/>
  <c r="BW599" i="1"/>
  <c r="BW600" i="1"/>
  <c r="BW601" i="1"/>
  <c r="BW602" i="1"/>
  <c r="BW603" i="1"/>
  <c r="BW604" i="1"/>
  <c r="BW605" i="1"/>
  <c r="BW606" i="1"/>
  <c r="BW607" i="1"/>
  <c r="BW608" i="1"/>
  <c r="BW609" i="1"/>
  <c r="BW610" i="1"/>
  <c r="BW611" i="1"/>
  <c r="BW612" i="1"/>
  <c r="BW613" i="1"/>
  <c r="BW614" i="1"/>
  <c r="BW615" i="1"/>
  <c r="BW616" i="1"/>
  <c r="BW617" i="1"/>
  <c r="BW618" i="1"/>
  <c r="BW619" i="1"/>
  <c r="BW620" i="1"/>
  <c r="BW621" i="1"/>
  <c r="BW622" i="1"/>
  <c r="BW623" i="1"/>
  <c r="BW624" i="1"/>
  <c r="BW625" i="1"/>
  <c r="BW626" i="1"/>
  <c r="BW627" i="1"/>
  <c r="BW628" i="1"/>
  <c r="BW629" i="1"/>
  <c r="BW630" i="1"/>
  <c r="BW631" i="1"/>
  <c r="BW632" i="1"/>
  <c r="BW633" i="1"/>
  <c r="BW634" i="1"/>
  <c r="BW635" i="1"/>
  <c r="BW636" i="1"/>
  <c r="BW637" i="1"/>
  <c r="BW638" i="1"/>
  <c r="BW639" i="1"/>
  <c r="BW640" i="1"/>
  <c r="BW641" i="1"/>
  <c r="BW642" i="1"/>
  <c r="BW643" i="1"/>
  <c r="BW644" i="1"/>
  <c r="BW645" i="1"/>
  <c r="BW646" i="1"/>
  <c r="BW647" i="1"/>
  <c r="BW648" i="1"/>
  <c r="BW649" i="1"/>
  <c r="BW650" i="1"/>
  <c r="BW651" i="1"/>
  <c r="BW652" i="1"/>
  <c r="BW653" i="1"/>
  <c r="BW654" i="1"/>
  <c r="BW655" i="1"/>
  <c r="BW656" i="1"/>
  <c r="BW657" i="1"/>
  <c r="BW658" i="1"/>
  <c r="BW659" i="1"/>
  <c r="BW660" i="1"/>
  <c r="BW661" i="1"/>
  <c r="BW662" i="1"/>
  <c r="BW663" i="1"/>
  <c r="BW664" i="1"/>
  <c r="BW665" i="1"/>
  <c r="BW666" i="1"/>
  <c r="BW667" i="1"/>
  <c r="BW668" i="1"/>
  <c r="BW669" i="1"/>
  <c r="BW670" i="1"/>
  <c r="BW671" i="1"/>
  <c r="BW672" i="1"/>
  <c r="BW673" i="1"/>
  <c r="BW674" i="1"/>
  <c r="BW675" i="1"/>
  <c r="BW676" i="1"/>
  <c r="BW677" i="1"/>
  <c r="BW678" i="1"/>
  <c r="BW679" i="1"/>
  <c r="BW680" i="1"/>
  <c r="BW681" i="1"/>
  <c r="BW682" i="1"/>
  <c r="BW683" i="1"/>
  <c r="BW684" i="1"/>
  <c r="BW685" i="1"/>
  <c r="BW686" i="1"/>
  <c r="BW687" i="1"/>
  <c r="BW688" i="1"/>
  <c r="BW689" i="1"/>
  <c r="BW690" i="1"/>
  <c r="BW691" i="1"/>
  <c r="BW692" i="1"/>
  <c r="BW693" i="1"/>
  <c r="BW694" i="1"/>
  <c r="BW695" i="1"/>
  <c r="BW696" i="1"/>
  <c r="BW697" i="1"/>
  <c r="BW698" i="1"/>
  <c r="BW699" i="1"/>
  <c r="BW700" i="1"/>
  <c r="BW701" i="1"/>
  <c r="BW702" i="1"/>
  <c r="BW703" i="1"/>
  <c r="BW704" i="1"/>
  <c r="BW705" i="1"/>
  <c r="BW706" i="1"/>
  <c r="BW707" i="1"/>
  <c r="BW708" i="1"/>
  <c r="BW709" i="1"/>
  <c r="BW710" i="1"/>
  <c r="BW711" i="1"/>
  <c r="BW712" i="1"/>
  <c r="BW713" i="1"/>
  <c r="BW714" i="1"/>
  <c r="BW715" i="1"/>
  <c r="BW716" i="1"/>
  <c r="BW717" i="1"/>
  <c r="BW718" i="1"/>
  <c r="BW719" i="1"/>
  <c r="BW720" i="1"/>
  <c r="BW721" i="1"/>
  <c r="BW722" i="1"/>
  <c r="BW723" i="1"/>
  <c r="BW724" i="1"/>
  <c r="BW725" i="1"/>
  <c r="BW726" i="1"/>
  <c r="BW727" i="1"/>
  <c r="BW728" i="1"/>
  <c r="BW729" i="1"/>
  <c r="BW730" i="1"/>
  <c r="BW731" i="1"/>
  <c r="BW732" i="1"/>
  <c r="BW733" i="1"/>
  <c r="BW734" i="1"/>
  <c r="BW735" i="1"/>
  <c r="BW736" i="1"/>
  <c r="BW737" i="1"/>
  <c r="BW738" i="1"/>
  <c r="BW739" i="1"/>
  <c r="BW740" i="1"/>
  <c r="BW741" i="1"/>
  <c r="BW742" i="1"/>
  <c r="BW743" i="1"/>
  <c r="BW744" i="1"/>
  <c r="BW745" i="1"/>
  <c r="BW746" i="1"/>
  <c r="BW747" i="1"/>
  <c r="BW748" i="1"/>
  <c r="BW749" i="1"/>
  <c r="BW750" i="1"/>
  <c r="BW751" i="1"/>
  <c r="BW752" i="1"/>
  <c r="BW753" i="1"/>
  <c r="BW754" i="1"/>
  <c r="BW755" i="1"/>
  <c r="BW756" i="1"/>
  <c r="BW757" i="1"/>
  <c r="BW758" i="1"/>
  <c r="BW759" i="1"/>
  <c r="BW760" i="1"/>
  <c r="BW761" i="1"/>
  <c r="BW762" i="1"/>
  <c r="BW763" i="1"/>
  <c r="BW764" i="1"/>
  <c r="BW765" i="1"/>
  <c r="BW766" i="1"/>
  <c r="BW767" i="1"/>
  <c r="BW768" i="1"/>
  <c r="BW769" i="1"/>
  <c r="BW770" i="1"/>
  <c r="BW771" i="1"/>
  <c r="BW772" i="1"/>
  <c r="BW773" i="1"/>
  <c r="BW774" i="1"/>
  <c r="BW775" i="1"/>
  <c r="BW776" i="1"/>
  <c r="BW777" i="1"/>
  <c r="BW778" i="1"/>
  <c r="BW779" i="1"/>
  <c r="BW780" i="1"/>
  <c r="BW781" i="1"/>
  <c r="BW782" i="1"/>
  <c r="BW783" i="1"/>
  <c r="BW784" i="1"/>
  <c r="BW785" i="1"/>
  <c r="BW786" i="1"/>
  <c r="BW787" i="1"/>
  <c r="BW788" i="1"/>
  <c r="BW789" i="1"/>
  <c r="BW790" i="1"/>
  <c r="BW791" i="1"/>
  <c r="BW792" i="1"/>
  <c r="BW793" i="1"/>
  <c r="BW794" i="1"/>
  <c r="BW795" i="1"/>
  <c r="BW796" i="1"/>
  <c r="BW797" i="1"/>
  <c r="BW798" i="1"/>
  <c r="BW799" i="1"/>
  <c r="BW800" i="1"/>
  <c r="BW801" i="1"/>
  <c r="BW802" i="1"/>
  <c r="BW803" i="1"/>
  <c r="BW804" i="1"/>
  <c r="BW805" i="1"/>
  <c r="BW806" i="1"/>
  <c r="BW807" i="1"/>
  <c r="BW808" i="1"/>
  <c r="BW809" i="1"/>
  <c r="BW810" i="1"/>
  <c r="BW811" i="1"/>
  <c r="BW812" i="1"/>
  <c r="BW813" i="1"/>
  <c r="BW814" i="1"/>
  <c r="BW815" i="1"/>
  <c r="BW816" i="1"/>
  <c r="BW817" i="1"/>
  <c r="BW818" i="1"/>
  <c r="BW819" i="1"/>
  <c r="BW820" i="1"/>
  <c r="BW821" i="1"/>
  <c r="BW822" i="1"/>
  <c r="BW823" i="1"/>
  <c r="BW824" i="1"/>
  <c r="BW825" i="1"/>
  <c r="BW826" i="1"/>
  <c r="BW827" i="1"/>
  <c r="BW828" i="1"/>
  <c r="BW829" i="1"/>
  <c r="BW830" i="1"/>
  <c r="BW831" i="1"/>
  <c r="BW832" i="1"/>
  <c r="BW833" i="1"/>
  <c r="BW834" i="1"/>
  <c r="BW835" i="1"/>
  <c r="BW836" i="1"/>
  <c r="BW837" i="1"/>
  <c r="BW838" i="1"/>
  <c r="BW839" i="1"/>
  <c r="BW840" i="1"/>
  <c r="BW841" i="1"/>
  <c r="BW842" i="1"/>
  <c r="BW843" i="1"/>
  <c r="BW844" i="1"/>
  <c r="BW845" i="1"/>
  <c r="BW846" i="1"/>
  <c r="BW847" i="1"/>
  <c r="BW848" i="1"/>
  <c r="BW849" i="1"/>
  <c r="BW850" i="1"/>
  <c r="BW851" i="1"/>
  <c r="BW852" i="1"/>
  <c r="BW853" i="1"/>
  <c r="BW854" i="1"/>
  <c r="BW855" i="1"/>
  <c r="BW856" i="1"/>
  <c r="BW857" i="1"/>
  <c r="BW858" i="1"/>
  <c r="BW859" i="1"/>
  <c r="BW860" i="1"/>
  <c r="BW861" i="1"/>
  <c r="BW862" i="1"/>
  <c r="BW863" i="1"/>
  <c r="BW864" i="1"/>
  <c r="BW865" i="1"/>
  <c r="BW866" i="1"/>
  <c r="BW867" i="1"/>
  <c r="BW868" i="1"/>
  <c r="BW869" i="1"/>
  <c r="BW870" i="1"/>
  <c r="BW871" i="1"/>
  <c r="BW872" i="1"/>
  <c r="BW873" i="1"/>
  <c r="BW874" i="1"/>
  <c r="BW875" i="1"/>
  <c r="BW876" i="1"/>
  <c r="BW877" i="1"/>
  <c r="BW878" i="1"/>
  <c r="BW879" i="1"/>
  <c r="BW880" i="1"/>
  <c r="BW881" i="1"/>
  <c r="BW882" i="1"/>
  <c r="BW883" i="1"/>
  <c r="BW884" i="1"/>
  <c r="BW885" i="1"/>
  <c r="BW886" i="1"/>
  <c r="BW887" i="1"/>
  <c r="BW888" i="1"/>
  <c r="BW889" i="1"/>
  <c r="BW890" i="1"/>
  <c r="BW891" i="1"/>
  <c r="BW892" i="1"/>
  <c r="BW893" i="1"/>
  <c r="BW894" i="1"/>
  <c r="BW895" i="1"/>
  <c r="BW896" i="1"/>
  <c r="BW897" i="1"/>
  <c r="BW898" i="1"/>
  <c r="BW899" i="1"/>
  <c r="BW900" i="1"/>
  <c r="BW901" i="1"/>
  <c r="BW902" i="1"/>
  <c r="BW903" i="1"/>
  <c r="BW904" i="1"/>
  <c r="BW905" i="1"/>
  <c r="BW906" i="1"/>
  <c r="BW907" i="1"/>
  <c r="BW908" i="1"/>
  <c r="BW909" i="1"/>
  <c r="BW910" i="1"/>
  <c r="BW911" i="1"/>
  <c r="BW912" i="1"/>
  <c r="BW913" i="1"/>
  <c r="BW914" i="1"/>
  <c r="BW915" i="1"/>
  <c r="BW916" i="1"/>
  <c r="BW917" i="1"/>
  <c r="BW918" i="1"/>
  <c r="BW919" i="1"/>
  <c r="BW920" i="1"/>
  <c r="BW921" i="1"/>
  <c r="BW922" i="1"/>
  <c r="BW923" i="1"/>
  <c r="BW924" i="1"/>
  <c r="BW925" i="1"/>
  <c r="BW926" i="1"/>
  <c r="BW927" i="1"/>
  <c r="BW928" i="1"/>
  <c r="BW929" i="1"/>
  <c r="BW930" i="1"/>
  <c r="BW931" i="1"/>
  <c r="BW932" i="1"/>
  <c r="BW933" i="1"/>
  <c r="BW934" i="1"/>
  <c r="BW935" i="1"/>
  <c r="BW936" i="1"/>
  <c r="BW937" i="1"/>
  <c r="BW938" i="1"/>
  <c r="BW939" i="1"/>
  <c r="BW940" i="1"/>
  <c r="BW941" i="1"/>
  <c r="BW942" i="1"/>
  <c r="BW943" i="1"/>
  <c r="BW944" i="1"/>
  <c r="BW945" i="1"/>
  <c r="BW946" i="1"/>
  <c r="BW947" i="1"/>
  <c r="BW948" i="1"/>
  <c r="BW949" i="1"/>
  <c r="BW950" i="1"/>
  <c r="BW951" i="1"/>
  <c r="BW952" i="1"/>
  <c r="BW953" i="1"/>
  <c r="BW954" i="1"/>
  <c r="BW955" i="1"/>
  <c r="BW956" i="1"/>
  <c r="BW957" i="1"/>
  <c r="BW958" i="1"/>
  <c r="BW959" i="1"/>
  <c r="BW960" i="1"/>
  <c r="BW961" i="1"/>
  <c r="BW962" i="1"/>
  <c r="BW963" i="1"/>
  <c r="BW964" i="1"/>
  <c r="BW965" i="1"/>
  <c r="BW966" i="1"/>
  <c r="BW967" i="1"/>
  <c r="BW968" i="1"/>
  <c r="BW969" i="1"/>
  <c r="BW970" i="1"/>
  <c r="BW971" i="1"/>
  <c r="BW972" i="1"/>
  <c r="BW973" i="1"/>
  <c r="BW974" i="1"/>
  <c r="BW975" i="1"/>
  <c r="BW976" i="1"/>
  <c r="BW977" i="1"/>
  <c r="BW978" i="1"/>
  <c r="BW979" i="1"/>
  <c r="BW980" i="1"/>
  <c r="BW981" i="1"/>
  <c r="BW982" i="1"/>
  <c r="BW983" i="1"/>
  <c r="BW984" i="1"/>
  <c r="BW985" i="1"/>
  <c r="BW986" i="1"/>
  <c r="BW987" i="1"/>
  <c r="BW988" i="1"/>
  <c r="BW989" i="1"/>
  <c r="BW990" i="1"/>
  <c r="BW991" i="1"/>
  <c r="BW992" i="1"/>
  <c r="BW993" i="1"/>
  <c r="BW994" i="1"/>
  <c r="BW995" i="1"/>
  <c r="BW996" i="1"/>
  <c r="BW997" i="1"/>
  <c r="BW998" i="1"/>
  <c r="BW999" i="1"/>
  <c r="BW1000" i="1"/>
  <c r="BW1001" i="1"/>
  <c r="BW1002" i="1"/>
  <c r="BW1003" i="1"/>
  <c r="BW1004" i="1"/>
  <c r="BW100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209" i="1"/>
  <c r="BS210" i="1"/>
  <c r="BS211" i="1"/>
  <c r="BS212" i="1"/>
  <c r="BS213" i="1"/>
  <c r="BS214" i="1"/>
  <c r="BS215" i="1"/>
  <c r="BS216" i="1"/>
  <c r="BS217" i="1"/>
  <c r="BS218" i="1"/>
  <c r="BS219" i="1"/>
  <c r="BS220" i="1"/>
  <c r="BS221" i="1"/>
  <c r="BS222" i="1"/>
  <c r="BS223" i="1"/>
  <c r="BS224" i="1"/>
  <c r="BS225" i="1"/>
  <c r="BS226" i="1"/>
  <c r="BS227" i="1"/>
  <c r="BS228" i="1"/>
  <c r="BS229" i="1"/>
  <c r="BS230" i="1"/>
  <c r="BS231" i="1"/>
  <c r="BS232" i="1"/>
  <c r="BS233" i="1"/>
  <c r="BS234" i="1"/>
  <c r="BS235" i="1"/>
  <c r="BS236" i="1"/>
  <c r="BS237" i="1"/>
  <c r="BS238" i="1"/>
  <c r="BS239" i="1"/>
  <c r="BS240" i="1"/>
  <c r="BS241" i="1"/>
  <c r="BS242" i="1"/>
  <c r="BS243" i="1"/>
  <c r="BS244" i="1"/>
  <c r="BS245" i="1"/>
  <c r="BS246" i="1"/>
  <c r="BS247" i="1"/>
  <c r="BS248" i="1"/>
  <c r="BS249" i="1"/>
  <c r="BS250" i="1"/>
  <c r="BS251" i="1"/>
  <c r="BS252" i="1"/>
  <c r="BS253" i="1"/>
  <c r="BS254" i="1"/>
  <c r="BS255" i="1"/>
  <c r="BS256" i="1"/>
  <c r="BS257" i="1"/>
  <c r="BS258" i="1"/>
  <c r="BS259" i="1"/>
  <c r="BS260" i="1"/>
  <c r="BS261" i="1"/>
  <c r="BS262" i="1"/>
  <c r="BS263" i="1"/>
  <c r="BS264" i="1"/>
  <c r="BS265" i="1"/>
  <c r="BS266" i="1"/>
  <c r="BS267" i="1"/>
  <c r="BS268" i="1"/>
  <c r="BS269" i="1"/>
  <c r="BS270" i="1"/>
  <c r="BS271" i="1"/>
  <c r="BS272" i="1"/>
  <c r="BS273" i="1"/>
  <c r="BS274" i="1"/>
  <c r="BS275" i="1"/>
  <c r="BS276" i="1"/>
  <c r="BS277" i="1"/>
  <c r="BS278" i="1"/>
  <c r="BS279" i="1"/>
  <c r="BS280" i="1"/>
  <c r="BS281" i="1"/>
  <c r="BS282" i="1"/>
  <c r="BS283" i="1"/>
  <c r="BS284" i="1"/>
  <c r="BS285" i="1"/>
  <c r="BS286" i="1"/>
  <c r="BS287" i="1"/>
  <c r="BS288" i="1"/>
  <c r="BS289" i="1"/>
  <c r="BS290" i="1"/>
  <c r="BS291" i="1"/>
  <c r="BS292" i="1"/>
  <c r="BS293" i="1"/>
  <c r="BS294" i="1"/>
  <c r="BS295" i="1"/>
  <c r="BS296" i="1"/>
  <c r="BS297" i="1"/>
  <c r="BS298" i="1"/>
  <c r="BS299" i="1"/>
  <c r="BS300" i="1"/>
  <c r="BS301" i="1"/>
  <c r="BS302" i="1"/>
  <c r="BS303" i="1"/>
  <c r="BS304" i="1"/>
  <c r="BS305" i="1"/>
  <c r="BS306" i="1"/>
  <c r="BS307" i="1"/>
  <c r="BS308" i="1"/>
  <c r="BS309" i="1"/>
  <c r="BS310" i="1"/>
  <c r="BS311" i="1"/>
  <c r="BS312" i="1"/>
  <c r="BS313" i="1"/>
  <c r="BS314" i="1"/>
  <c r="BS315" i="1"/>
  <c r="BS316" i="1"/>
  <c r="BS317" i="1"/>
  <c r="BS318" i="1"/>
  <c r="BS319" i="1"/>
  <c r="BS320" i="1"/>
  <c r="BS321" i="1"/>
  <c r="BS322" i="1"/>
  <c r="BS323" i="1"/>
  <c r="BS324" i="1"/>
  <c r="BS325" i="1"/>
  <c r="BS326" i="1"/>
  <c r="BS327" i="1"/>
  <c r="BS328" i="1"/>
  <c r="BS329" i="1"/>
  <c r="BS330" i="1"/>
  <c r="BS331" i="1"/>
  <c r="BS332" i="1"/>
  <c r="BS333" i="1"/>
  <c r="BS334" i="1"/>
  <c r="BS335" i="1"/>
  <c r="BS336" i="1"/>
  <c r="BS337" i="1"/>
  <c r="BS338" i="1"/>
  <c r="BS339" i="1"/>
  <c r="BS340" i="1"/>
  <c r="BS341" i="1"/>
  <c r="BS342" i="1"/>
  <c r="BS343" i="1"/>
  <c r="BS344" i="1"/>
  <c r="BS345" i="1"/>
  <c r="BS346" i="1"/>
  <c r="BS347" i="1"/>
  <c r="BS348" i="1"/>
  <c r="BS349" i="1"/>
  <c r="BS350" i="1"/>
  <c r="BS351" i="1"/>
  <c r="BS352" i="1"/>
  <c r="BS353" i="1"/>
  <c r="BS354" i="1"/>
  <c r="BS355" i="1"/>
  <c r="BS356" i="1"/>
  <c r="BS357" i="1"/>
  <c r="BS358" i="1"/>
  <c r="BS359" i="1"/>
  <c r="BS360" i="1"/>
  <c r="BS361" i="1"/>
  <c r="BS362" i="1"/>
  <c r="BS363" i="1"/>
  <c r="BS364" i="1"/>
  <c r="BS365" i="1"/>
  <c r="BS366" i="1"/>
  <c r="BS367" i="1"/>
  <c r="BS368" i="1"/>
  <c r="BS369" i="1"/>
  <c r="BS370" i="1"/>
  <c r="BS371" i="1"/>
  <c r="BS372" i="1"/>
  <c r="BS373" i="1"/>
  <c r="BS374" i="1"/>
  <c r="BS375" i="1"/>
  <c r="BS376" i="1"/>
  <c r="BS377" i="1"/>
  <c r="BS378" i="1"/>
  <c r="BS379" i="1"/>
  <c r="BS380" i="1"/>
  <c r="BS381" i="1"/>
  <c r="BS382" i="1"/>
  <c r="BS383" i="1"/>
  <c r="BS384" i="1"/>
  <c r="BS385" i="1"/>
  <c r="BS386" i="1"/>
  <c r="BS387" i="1"/>
  <c r="BS388" i="1"/>
  <c r="BS389" i="1"/>
  <c r="BS390" i="1"/>
  <c r="BS391" i="1"/>
  <c r="BS392" i="1"/>
  <c r="BS393" i="1"/>
  <c r="BS394" i="1"/>
  <c r="BS395" i="1"/>
  <c r="BS396" i="1"/>
  <c r="BS397" i="1"/>
  <c r="BS398" i="1"/>
  <c r="BS399" i="1"/>
  <c r="BS400" i="1"/>
  <c r="BS401" i="1"/>
  <c r="BS402" i="1"/>
  <c r="BS403" i="1"/>
  <c r="BS404" i="1"/>
  <c r="BS405" i="1"/>
  <c r="BS406" i="1"/>
  <c r="BS407" i="1"/>
  <c r="BS408" i="1"/>
  <c r="BS409" i="1"/>
  <c r="BS410" i="1"/>
  <c r="BS411" i="1"/>
  <c r="BS412" i="1"/>
  <c r="BS413" i="1"/>
  <c r="BS414" i="1"/>
  <c r="BS415" i="1"/>
  <c r="BS416" i="1"/>
  <c r="BS417" i="1"/>
  <c r="BS418" i="1"/>
  <c r="BS419" i="1"/>
  <c r="BS420" i="1"/>
  <c r="BS421" i="1"/>
  <c r="BS422" i="1"/>
  <c r="BS423" i="1"/>
  <c r="BS424" i="1"/>
  <c r="BS425" i="1"/>
  <c r="BS426" i="1"/>
  <c r="BS427" i="1"/>
  <c r="BS428" i="1"/>
  <c r="BS429" i="1"/>
  <c r="BS430" i="1"/>
  <c r="BS431" i="1"/>
  <c r="BS432" i="1"/>
  <c r="BS433" i="1"/>
  <c r="BS434" i="1"/>
  <c r="BS435" i="1"/>
  <c r="BS436" i="1"/>
  <c r="BS437" i="1"/>
  <c r="BS438" i="1"/>
  <c r="BS439" i="1"/>
  <c r="BS440" i="1"/>
  <c r="BS441" i="1"/>
  <c r="BS442" i="1"/>
  <c r="BS443" i="1"/>
  <c r="BS444" i="1"/>
  <c r="BS445" i="1"/>
  <c r="BS446" i="1"/>
  <c r="BS447" i="1"/>
  <c r="BS448" i="1"/>
  <c r="BS449" i="1"/>
  <c r="BS450" i="1"/>
  <c r="BS451" i="1"/>
  <c r="BS452" i="1"/>
  <c r="BS453" i="1"/>
  <c r="BS454" i="1"/>
  <c r="BS455" i="1"/>
  <c r="BS456" i="1"/>
  <c r="BS457" i="1"/>
  <c r="BS458" i="1"/>
  <c r="BS459" i="1"/>
  <c r="BS460" i="1"/>
  <c r="BS461" i="1"/>
  <c r="BS462" i="1"/>
  <c r="BS463" i="1"/>
  <c r="BS464" i="1"/>
  <c r="BS465" i="1"/>
  <c r="BS466" i="1"/>
  <c r="BS467" i="1"/>
  <c r="BS468" i="1"/>
  <c r="BS469" i="1"/>
  <c r="BS470" i="1"/>
  <c r="BS471" i="1"/>
  <c r="BS472" i="1"/>
  <c r="BS473" i="1"/>
  <c r="BS474" i="1"/>
  <c r="BS475" i="1"/>
  <c r="BS476" i="1"/>
  <c r="BS477" i="1"/>
  <c r="BS478" i="1"/>
  <c r="BS479" i="1"/>
  <c r="BS480" i="1"/>
  <c r="BS481" i="1"/>
  <c r="BS482" i="1"/>
  <c r="BS483" i="1"/>
  <c r="BS484" i="1"/>
  <c r="BS485" i="1"/>
  <c r="BS486" i="1"/>
  <c r="BS487" i="1"/>
  <c r="BS488" i="1"/>
  <c r="BS489" i="1"/>
  <c r="BS490" i="1"/>
  <c r="BS491" i="1"/>
  <c r="BS492" i="1"/>
  <c r="BS493" i="1"/>
  <c r="BS494" i="1"/>
  <c r="BS495" i="1"/>
  <c r="BS496" i="1"/>
  <c r="BS497" i="1"/>
  <c r="BS498" i="1"/>
  <c r="BS499" i="1"/>
  <c r="BS500" i="1"/>
  <c r="BS501" i="1"/>
  <c r="BS502" i="1"/>
  <c r="BS503" i="1"/>
  <c r="BS504" i="1"/>
  <c r="BS505" i="1"/>
  <c r="BS506" i="1"/>
  <c r="BS507" i="1"/>
  <c r="BS508" i="1"/>
  <c r="BS509" i="1"/>
  <c r="BS510" i="1"/>
  <c r="BS511" i="1"/>
  <c r="BS512" i="1"/>
  <c r="BS513" i="1"/>
  <c r="BS514" i="1"/>
  <c r="BS515" i="1"/>
  <c r="BS516" i="1"/>
  <c r="BS517" i="1"/>
  <c r="BS518" i="1"/>
  <c r="BS519" i="1"/>
  <c r="BS520" i="1"/>
  <c r="BS521" i="1"/>
  <c r="BS522" i="1"/>
  <c r="BS523" i="1"/>
  <c r="BS524" i="1"/>
  <c r="BS525" i="1"/>
  <c r="BS526" i="1"/>
  <c r="BS527" i="1"/>
  <c r="BS528" i="1"/>
  <c r="BS529" i="1"/>
  <c r="BS530" i="1"/>
  <c r="BS531" i="1"/>
  <c r="BS532" i="1"/>
  <c r="BS533" i="1"/>
  <c r="BS534" i="1"/>
  <c r="BS535" i="1"/>
  <c r="BS536" i="1"/>
  <c r="BS537" i="1"/>
  <c r="BS538" i="1"/>
  <c r="BS539" i="1"/>
  <c r="BS540" i="1"/>
  <c r="BS541" i="1"/>
  <c r="BS542" i="1"/>
  <c r="BS543" i="1"/>
  <c r="BS544" i="1"/>
  <c r="BS545" i="1"/>
  <c r="BS546" i="1"/>
  <c r="BS547" i="1"/>
  <c r="BS548" i="1"/>
  <c r="BS549" i="1"/>
  <c r="BS550" i="1"/>
  <c r="BS551" i="1"/>
  <c r="BS552" i="1"/>
  <c r="BS553" i="1"/>
  <c r="BS554" i="1"/>
  <c r="BS555" i="1"/>
  <c r="BS556" i="1"/>
  <c r="BS557" i="1"/>
  <c r="BS558" i="1"/>
  <c r="BS559" i="1"/>
  <c r="BS560" i="1"/>
  <c r="BS561" i="1"/>
  <c r="BS562" i="1"/>
  <c r="BS563" i="1"/>
  <c r="BS564" i="1"/>
  <c r="BS565" i="1"/>
  <c r="BS566" i="1"/>
  <c r="BS567" i="1"/>
  <c r="BS568" i="1"/>
  <c r="BS569" i="1"/>
  <c r="BS570" i="1"/>
  <c r="BS571" i="1"/>
  <c r="BS572" i="1"/>
  <c r="BS573" i="1"/>
  <c r="BS574" i="1"/>
  <c r="BS575" i="1"/>
  <c r="BS576" i="1"/>
  <c r="BS577" i="1"/>
  <c r="BS578" i="1"/>
  <c r="BS579" i="1"/>
  <c r="BS580" i="1"/>
  <c r="BS581" i="1"/>
  <c r="BS582" i="1"/>
  <c r="BS583" i="1"/>
  <c r="BS584" i="1"/>
  <c r="BS585" i="1"/>
  <c r="BS586" i="1"/>
  <c r="BS587" i="1"/>
  <c r="BS588" i="1"/>
  <c r="BS589" i="1"/>
  <c r="BS590" i="1"/>
  <c r="BS591" i="1"/>
  <c r="BS592" i="1"/>
  <c r="BS593" i="1"/>
  <c r="BS594" i="1"/>
  <c r="BS595" i="1"/>
  <c r="BS596" i="1"/>
  <c r="BS597" i="1"/>
  <c r="BS598" i="1"/>
  <c r="BS599" i="1"/>
  <c r="BS600" i="1"/>
  <c r="BS601" i="1"/>
  <c r="BS602" i="1"/>
  <c r="BS603" i="1"/>
  <c r="BS604" i="1"/>
  <c r="BS605" i="1"/>
  <c r="BS606" i="1"/>
  <c r="BS607" i="1"/>
  <c r="BS608" i="1"/>
  <c r="BS609" i="1"/>
  <c r="BS610" i="1"/>
  <c r="BS611" i="1"/>
  <c r="BS612" i="1"/>
  <c r="BS613" i="1"/>
  <c r="BS614" i="1"/>
  <c r="BS615" i="1"/>
  <c r="BS616" i="1"/>
  <c r="BS617" i="1"/>
  <c r="BS618" i="1"/>
  <c r="BS619" i="1"/>
  <c r="BS620" i="1"/>
  <c r="BS621" i="1"/>
  <c r="BS622" i="1"/>
  <c r="BS623" i="1"/>
  <c r="BS624" i="1"/>
  <c r="BS625" i="1"/>
  <c r="BS626" i="1"/>
  <c r="BS627" i="1"/>
  <c r="BS628" i="1"/>
  <c r="BS629" i="1"/>
  <c r="BS630" i="1"/>
  <c r="BS631" i="1"/>
  <c r="BS632" i="1"/>
  <c r="BS633" i="1"/>
  <c r="BS634" i="1"/>
  <c r="BS635" i="1"/>
  <c r="BS636" i="1"/>
  <c r="BS637" i="1"/>
  <c r="BS638" i="1"/>
  <c r="BS639" i="1"/>
  <c r="BS640" i="1"/>
  <c r="BS641" i="1"/>
  <c r="BS642" i="1"/>
  <c r="BS643" i="1"/>
  <c r="BS644" i="1"/>
  <c r="BS645" i="1"/>
  <c r="BS646" i="1"/>
  <c r="BS647" i="1"/>
  <c r="BS648" i="1"/>
  <c r="BS649" i="1"/>
  <c r="BS650" i="1"/>
  <c r="BS651" i="1"/>
  <c r="BS652" i="1"/>
  <c r="BS653" i="1"/>
  <c r="BS654" i="1"/>
  <c r="BS655" i="1"/>
  <c r="BS656" i="1"/>
  <c r="BS657" i="1"/>
  <c r="BS658" i="1"/>
  <c r="BS659" i="1"/>
  <c r="BS660" i="1"/>
  <c r="BS661" i="1"/>
  <c r="BS662" i="1"/>
  <c r="BS663" i="1"/>
  <c r="BS664" i="1"/>
  <c r="BS665" i="1"/>
  <c r="BS666" i="1"/>
  <c r="BS667" i="1"/>
  <c r="BS668" i="1"/>
  <c r="BS669" i="1"/>
  <c r="BS670" i="1"/>
  <c r="BS671" i="1"/>
  <c r="BS672" i="1"/>
  <c r="BS673" i="1"/>
  <c r="BS674" i="1"/>
  <c r="BS675" i="1"/>
  <c r="BS676" i="1"/>
  <c r="BS677" i="1"/>
  <c r="BS678" i="1"/>
  <c r="BS679" i="1"/>
  <c r="BS680" i="1"/>
  <c r="BS681" i="1"/>
  <c r="BS682" i="1"/>
  <c r="BS683" i="1"/>
  <c r="BS684" i="1"/>
  <c r="BS685" i="1"/>
  <c r="BS686" i="1"/>
  <c r="BS687" i="1"/>
  <c r="BS688" i="1"/>
  <c r="BS689" i="1"/>
  <c r="BS690" i="1"/>
  <c r="BS691" i="1"/>
  <c r="BS692" i="1"/>
  <c r="BS693" i="1"/>
  <c r="BS694" i="1"/>
  <c r="BS695" i="1"/>
  <c r="BS696" i="1"/>
  <c r="BS697" i="1"/>
  <c r="BS698" i="1"/>
  <c r="BS699" i="1"/>
  <c r="BS700" i="1"/>
  <c r="BS701" i="1"/>
  <c r="BS702" i="1"/>
  <c r="BS703" i="1"/>
  <c r="BS704" i="1"/>
  <c r="BS705" i="1"/>
  <c r="BS706" i="1"/>
  <c r="BS707" i="1"/>
  <c r="BS708" i="1"/>
  <c r="BS709" i="1"/>
  <c r="BS710" i="1"/>
  <c r="BS711" i="1"/>
  <c r="BS712" i="1"/>
  <c r="BS713" i="1"/>
  <c r="BS714" i="1"/>
  <c r="BS715" i="1"/>
  <c r="BS716" i="1"/>
  <c r="BS717" i="1"/>
  <c r="BS718" i="1"/>
  <c r="BS719" i="1"/>
  <c r="BS720" i="1"/>
  <c r="BS721" i="1"/>
  <c r="BS722" i="1"/>
  <c r="BS723" i="1"/>
  <c r="BS724" i="1"/>
  <c r="BS725" i="1"/>
  <c r="BS726" i="1"/>
  <c r="BS727" i="1"/>
  <c r="BS728" i="1"/>
  <c r="BS729" i="1"/>
  <c r="BS730" i="1"/>
  <c r="BS731" i="1"/>
  <c r="BS732" i="1"/>
  <c r="BS733" i="1"/>
  <c r="BS734" i="1"/>
  <c r="BS735" i="1"/>
  <c r="BS736" i="1"/>
  <c r="BS737" i="1"/>
  <c r="BS738" i="1"/>
  <c r="BS739" i="1"/>
  <c r="BS740" i="1"/>
  <c r="BS741" i="1"/>
  <c r="BS742" i="1"/>
  <c r="BS743" i="1"/>
  <c r="BS744" i="1"/>
  <c r="BS745" i="1"/>
  <c r="BS746" i="1"/>
  <c r="BS747" i="1"/>
  <c r="BS748" i="1"/>
  <c r="BS749" i="1"/>
  <c r="BS750" i="1"/>
  <c r="BS751" i="1"/>
  <c r="BS752" i="1"/>
  <c r="BS753" i="1"/>
  <c r="BS754" i="1"/>
  <c r="BS755" i="1"/>
  <c r="BS756" i="1"/>
  <c r="BS757" i="1"/>
  <c r="BS758" i="1"/>
  <c r="BS759" i="1"/>
  <c r="BS760" i="1"/>
  <c r="BS761" i="1"/>
  <c r="BS762" i="1"/>
  <c r="BS763" i="1"/>
  <c r="BS764" i="1"/>
  <c r="BS765" i="1"/>
  <c r="BS766" i="1"/>
  <c r="BS767" i="1"/>
  <c r="BS768" i="1"/>
  <c r="BS769" i="1"/>
  <c r="BS770" i="1"/>
  <c r="BS771" i="1"/>
  <c r="BS772" i="1"/>
  <c r="BS773" i="1"/>
  <c r="BS774" i="1"/>
  <c r="BS775" i="1"/>
  <c r="BS776" i="1"/>
  <c r="BS777" i="1"/>
  <c r="BS778" i="1"/>
  <c r="BS779" i="1"/>
  <c r="BS780" i="1"/>
  <c r="BS781" i="1"/>
  <c r="BS782" i="1"/>
  <c r="BS783" i="1"/>
  <c r="BS784" i="1"/>
  <c r="BS785" i="1"/>
  <c r="BS786" i="1"/>
  <c r="BS787" i="1"/>
  <c r="BS788" i="1"/>
  <c r="BS789" i="1"/>
  <c r="BS790" i="1"/>
  <c r="BS791" i="1"/>
  <c r="BS792" i="1"/>
  <c r="BS793" i="1"/>
  <c r="BS794" i="1"/>
  <c r="BS795" i="1"/>
  <c r="BS796" i="1"/>
  <c r="BS797" i="1"/>
  <c r="BS798" i="1"/>
  <c r="BS799" i="1"/>
  <c r="BS800" i="1"/>
  <c r="BS801" i="1"/>
  <c r="BS802" i="1"/>
  <c r="BS803" i="1"/>
  <c r="BS804" i="1"/>
  <c r="BS805" i="1"/>
  <c r="BS806" i="1"/>
  <c r="BS807" i="1"/>
  <c r="BS808" i="1"/>
  <c r="BS809" i="1"/>
  <c r="BS810" i="1"/>
  <c r="BS811" i="1"/>
  <c r="BS812" i="1"/>
  <c r="BS813" i="1"/>
  <c r="BS814" i="1"/>
  <c r="BS815" i="1"/>
  <c r="BS816" i="1"/>
  <c r="BS817" i="1"/>
  <c r="BS818" i="1"/>
  <c r="BS819" i="1"/>
  <c r="BS820" i="1"/>
  <c r="BS821" i="1"/>
  <c r="BS822" i="1"/>
  <c r="BS823" i="1"/>
  <c r="BS824" i="1"/>
  <c r="BS825" i="1"/>
  <c r="BS826" i="1"/>
  <c r="BS827" i="1"/>
  <c r="BS828" i="1"/>
  <c r="BS829" i="1"/>
  <c r="BS830" i="1"/>
  <c r="BS831" i="1"/>
  <c r="BS832" i="1"/>
  <c r="BS833" i="1"/>
  <c r="BS834" i="1"/>
  <c r="BS835" i="1"/>
  <c r="BS836" i="1"/>
  <c r="BS837" i="1"/>
  <c r="BS838" i="1"/>
  <c r="BS839" i="1"/>
  <c r="BS840" i="1"/>
  <c r="BS841" i="1"/>
  <c r="BS842" i="1"/>
  <c r="BS843" i="1"/>
  <c r="BS844" i="1"/>
  <c r="BS845" i="1"/>
  <c r="BS846" i="1"/>
  <c r="BS847" i="1"/>
  <c r="BS848" i="1"/>
  <c r="BS849" i="1"/>
  <c r="BS850" i="1"/>
  <c r="BS851" i="1"/>
  <c r="BS852" i="1"/>
  <c r="BS853" i="1"/>
  <c r="BS854" i="1"/>
  <c r="BS855" i="1"/>
  <c r="BS856" i="1"/>
  <c r="BS857" i="1"/>
  <c r="BS858" i="1"/>
  <c r="BS859" i="1"/>
  <c r="BS860" i="1"/>
  <c r="BS861" i="1"/>
  <c r="BS862" i="1"/>
  <c r="BS863" i="1"/>
  <c r="BS864" i="1"/>
  <c r="BS865" i="1"/>
  <c r="BS866" i="1"/>
  <c r="BS867" i="1"/>
  <c r="BS868" i="1"/>
  <c r="BS869" i="1"/>
  <c r="BS870" i="1"/>
  <c r="BS871" i="1"/>
  <c r="BS872" i="1"/>
  <c r="BS873" i="1"/>
  <c r="BS874" i="1"/>
  <c r="BS875" i="1"/>
  <c r="BS876" i="1"/>
  <c r="BS877" i="1"/>
  <c r="BS878" i="1"/>
  <c r="BS879" i="1"/>
  <c r="BS880" i="1"/>
  <c r="BS881" i="1"/>
  <c r="BS882" i="1"/>
  <c r="BS883" i="1"/>
  <c r="BS884" i="1"/>
  <c r="BS885" i="1"/>
  <c r="BS886" i="1"/>
  <c r="BS887" i="1"/>
  <c r="BS888" i="1"/>
  <c r="BS889" i="1"/>
  <c r="BS890" i="1"/>
  <c r="BS891" i="1"/>
  <c r="BS892" i="1"/>
  <c r="BS893" i="1"/>
  <c r="BS894" i="1"/>
  <c r="BS895" i="1"/>
  <c r="BS896" i="1"/>
  <c r="BS897" i="1"/>
  <c r="BS898" i="1"/>
  <c r="BS899" i="1"/>
  <c r="BS900" i="1"/>
  <c r="BS901" i="1"/>
  <c r="BS902" i="1"/>
  <c r="BS903" i="1"/>
  <c r="BS904" i="1"/>
  <c r="BS905" i="1"/>
  <c r="BS906" i="1"/>
  <c r="BS907" i="1"/>
  <c r="BS908" i="1"/>
  <c r="BS909" i="1"/>
  <c r="BS910" i="1"/>
  <c r="BS911" i="1"/>
  <c r="BS912" i="1"/>
  <c r="BS913" i="1"/>
  <c r="BS914" i="1"/>
  <c r="BS915" i="1"/>
  <c r="BS916" i="1"/>
  <c r="BS917" i="1"/>
  <c r="BS918" i="1"/>
  <c r="BS919" i="1"/>
  <c r="BS920" i="1"/>
  <c r="BS921" i="1"/>
  <c r="BS922" i="1"/>
  <c r="BS923" i="1"/>
  <c r="BS924" i="1"/>
  <c r="BS925" i="1"/>
  <c r="BS926" i="1"/>
  <c r="BS927" i="1"/>
  <c r="BS928" i="1"/>
  <c r="BS929" i="1"/>
  <c r="BS930" i="1"/>
  <c r="BS931" i="1"/>
  <c r="BS932" i="1"/>
  <c r="BS933" i="1"/>
  <c r="BS934" i="1"/>
  <c r="BS935" i="1"/>
  <c r="BS936" i="1"/>
  <c r="BS937" i="1"/>
  <c r="BS938" i="1"/>
  <c r="BS939" i="1"/>
  <c r="BS940" i="1"/>
  <c r="BS941" i="1"/>
  <c r="BS942" i="1"/>
  <c r="BS943" i="1"/>
  <c r="BS944" i="1"/>
  <c r="BS945" i="1"/>
  <c r="BS946" i="1"/>
  <c r="BS947" i="1"/>
  <c r="BS948" i="1"/>
  <c r="BS949" i="1"/>
  <c r="BS950" i="1"/>
  <c r="BS951" i="1"/>
  <c r="BS952" i="1"/>
  <c r="BS953" i="1"/>
  <c r="BS954" i="1"/>
  <c r="BS955" i="1"/>
  <c r="BS956" i="1"/>
  <c r="BS957" i="1"/>
  <c r="BS958" i="1"/>
  <c r="BS959" i="1"/>
  <c r="BS960" i="1"/>
  <c r="BS961" i="1"/>
  <c r="BS962" i="1"/>
  <c r="BS963" i="1"/>
  <c r="BS964" i="1"/>
  <c r="BS965" i="1"/>
  <c r="BS966" i="1"/>
  <c r="BS967" i="1"/>
  <c r="BS968" i="1"/>
  <c r="BS969" i="1"/>
  <c r="BS970" i="1"/>
  <c r="BS971" i="1"/>
  <c r="BS972" i="1"/>
  <c r="BS973" i="1"/>
  <c r="BS974" i="1"/>
  <c r="BS975" i="1"/>
  <c r="BS976" i="1"/>
  <c r="BS977" i="1"/>
  <c r="BS978" i="1"/>
  <c r="BS979" i="1"/>
  <c r="BS980" i="1"/>
  <c r="BS981" i="1"/>
  <c r="BS982" i="1"/>
  <c r="BS983" i="1"/>
  <c r="BS984" i="1"/>
  <c r="BS985" i="1"/>
  <c r="BS986" i="1"/>
  <c r="BS987" i="1"/>
  <c r="BS988" i="1"/>
  <c r="BS989" i="1"/>
  <c r="BS990" i="1"/>
  <c r="BS991" i="1"/>
  <c r="BS992" i="1"/>
  <c r="BS993" i="1"/>
  <c r="BS994" i="1"/>
  <c r="BS995" i="1"/>
  <c r="BS996" i="1"/>
  <c r="BS997" i="1"/>
  <c r="BS998" i="1"/>
  <c r="BS999" i="1"/>
  <c r="BS1000" i="1"/>
  <c r="BS1001" i="1"/>
  <c r="BS1002" i="1"/>
  <c r="BS1003" i="1"/>
  <c r="BS1004" i="1"/>
  <c r="BS100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R168" i="1"/>
  <c r="BR169" i="1"/>
  <c r="BR170" i="1"/>
  <c r="BR171" i="1"/>
  <c r="BR172" i="1"/>
  <c r="BR173" i="1"/>
  <c r="BR174" i="1"/>
  <c r="BR175" i="1"/>
  <c r="BR176" i="1"/>
  <c r="BR177" i="1"/>
  <c r="BR178" i="1"/>
  <c r="BR179" i="1"/>
  <c r="BR180" i="1"/>
  <c r="BR181" i="1"/>
  <c r="BR182" i="1"/>
  <c r="BR183" i="1"/>
  <c r="BR184" i="1"/>
  <c r="BR185" i="1"/>
  <c r="BR186" i="1"/>
  <c r="BR187" i="1"/>
  <c r="BR188" i="1"/>
  <c r="BR189" i="1"/>
  <c r="BR190" i="1"/>
  <c r="BR191" i="1"/>
  <c r="BR192" i="1"/>
  <c r="BR193" i="1"/>
  <c r="BR194" i="1"/>
  <c r="BR195" i="1"/>
  <c r="BR196" i="1"/>
  <c r="BR197" i="1"/>
  <c r="BR198" i="1"/>
  <c r="BR199" i="1"/>
  <c r="BR200" i="1"/>
  <c r="BR201" i="1"/>
  <c r="BR202" i="1"/>
  <c r="BR203" i="1"/>
  <c r="BR204" i="1"/>
  <c r="BR205" i="1"/>
  <c r="BR206" i="1"/>
  <c r="BR207" i="1"/>
  <c r="BR208" i="1"/>
  <c r="BR209" i="1"/>
  <c r="BR210" i="1"/>
  <c r="BR211" i="1"/>
  <c r="BR212" i="1"/>
  <c r="BR213" i="1"/>
  <c r="BR214" i="1"/>
  <c r="BR215" i="1"/>
  <c r="BR216" i="1"/>
  <c r="BR217" i="1"/>
  <c r="BR218" i="1"/>
  <c r="BR219" i="1"/>
  <c r="BR220" i="1"/>
  <c r="BR221" i="1"/>
  <c r="BR222" i="1"/>
  <c r="BR223" i="1"/>
  <c r="BR224" i="1"/>
  <c r="BR225" i="1"/>
  <c r="BR226" i="1"/>
  <c r="BR227" i="1"/>
  <c r="BR228" i="1"/>
  <c r="BR229" i="1"/>
  <c r="BR230" i="1"/>
  <c r="BR231" i="1"/>
  <c r="BR232" i="1"/>
  <c r="BR233" i="1"/>
  <c r="BR234" i="1"/>
  <c r="BR235" i="1"/>
  <c r="BR236" i="1"/>
  <c r="BR237" i="1"/>
  <c r="BR238" i="1"/>
  <c r="BR239" i="1"/>
  <c r="BR240" i="1"/>
  <c r="BR241" i="1"/>
  <c r="BR242" i="1"/>
  <c r="BR243" i="1"/>
  <c r="BR244" i="1"/>
  <c r="BR245" i="1"/>
  <c r="BR246" i="1"/>
  <c r="BR247" i="1"/>
  <c r="BR248" i="1"/>
  <c r="BR249" i="1"/>
  <c r="BR250" i="1"/>
  <c r="BR251" i="1"/>
  <c r="BR252" i="1"/>
  <c r="BR253" i="1"/>
  <c r="BR254" i="1"/>
  <c r="BR255" i="1"/>
  <c r="BR256" i="1"/>
  <c r="BR257" i="1"/>
  <c r="BR258" i="1"/>
  <c r="BR259" i="1"/>
  <c r="BR260" i="1"/>
  <c r="BR261" i="1"/>
  <c r="BR262" i="1"/>
  <c r="BR263" i="1"/>
  <c r="BR264" i="1"/>
  <c r="BR265" i="1"/>
  <c r="BR266" i="1"/>
  <c r="BR267" i="1"/>
  <c r="BR268" i="1"/>
  <c r="BR269" i="1"/>
  <c r="BR270" i="1"/>
  <c r="BR271" i="1"/>
  <c r="BR272" i="1"/>
  <c r="BR273" i="1"/>
  <c r="BR274" i="1"/>
  <c r="BR275" i="1"/>
  <c r="BR276" i="1"/>
  <c r="BR277" i="1"/>
  <c r="BR278" i="1"/>
  <c r="BR279" i="1"/>
  <c r="BR280" i="1"/>
  <c r="BR281" i="1"/>
  <c r="BR282" i="1"/>
  <c r="BR283" i="1"/>
  <c r="BR284" i="1"/>
  <c r="BR285" i="1"/>
  <c r="BR286" i="1"/>
  <c r="BR287" i="1"/>
  <c r="BR288" i="1"/>
  <c r="BR289" i="1"/>
  <c r="BR290" i="1"/>
  <c r="BR291" i="1"/>
  <c r="BR292" i="1"/>
  <c r="BR293" i="1"/>
  <c r="BR294" i="1"/>
  <c r="BR295" i="1"/>
  <c r="BR296" i="1"/>
  <c r="BR297" i="1"/>
  <c r="BR298" i="1"/>
  <c r="BR299" i="1"/>
  <c r="BR300" i="1"/>
  <c r="BR301" i="1"/>
  <c r="BR302" i="1"/>
  <c r="BR303" i="1"/>
  <c r="BR304" i="1"/>
  <c r="BR305" i="1"/>
  <c r="BR306" i="1"/>
  <c r="BR307" i="1"/>
  <c r="BR308" i="1"/>
  <c r="BR309" i="1"/>
  <c r="BR310" i="1"/>
  <c r="BR311" i="1"/>
  <c r="BR312" i="1"/>
  <c r="BR313" i="1"/>
  <c r="BR314" i="1"/>
  <c r="BR315" i="1"/>
  <c r="BR316" i="1"/>
  <c r="BR317" i="1"/>
  <c r="BR318" i="1"/>
  <c r="BR319" i="1"/>
  <c r="BR320" i="1"/>
  <c r="BR321" i="1"/>
  <c r="BR322" i="1"/>
  <c r="BR323" i="1"/>
  <c r="BR324" i="1"/>
  <c r="BR325" i="1"/>
  <c r="BR326" i="1"/>
  <c r="BR327" i="1"/>
  <c r="BR328" i="1"/>
  <c r="BR329" i="1"/>
  <c r="BR330" i="1"/>
  <c r="BR331" i="1"/>
  <c r="BR332" i="1"/>
  <c r="BR333" i="1"/>
  <c r="BR334" i="1"/>
  <c r="BR335" i="1"/>
  <c r="BR336" i="1"/>
  <c r="BR337" i="1"/>
  <c r="BR338" i="1"/>
  <c r="BR339" i="1"/>
  <c r="BR340" i="1"/>
  <c r="BR341" i="1"/>
  <c r="BR342" i="1"/>
  <c r="BR343" i="1"/>
  <c r="BR344" i="1"/>
  <c r="BR345" i="1"/>
  <c r="BR346" i="1"/>
  <c r="BR347" i="1"/>
  <c r="BR348" i="1"/>
  <c r="BR349" i="1"/>
  <c r="BR350" i="1"/>
  <c r="BR351" i="1"/>
  <c r="BR352" i="1"/>
  <c r="BR353" i="1"/>
  <c r="BR354" i="1"/>
  <c r="BR355" i="1"/>
  <c r="BR356" i="1"/>
  <c r="BR357" i="1"/>
  <c r="BR358" i="1"/>
  <c r="BR359" i="1"/>
  <c r="BR360" i="1"/>
  <c r="BR361" i="1"/>
  <c r="BR362" i="1"/>
  <c r="BR363" i="1"/>
  <c r="BR364" i="1"/>
  <c r="BR365" i="1"/>
  <c r="BR366" i="1"/>
  <c r="BR367" i="1"/>
  <c r="BR368" i="1"/>
  <c r="BR369" i="1"/>
  <c r="BR370" i="1"/>
  <c r="BR371" i="1"/>
  <c r="BR372" i="1"/>
  <c r="BR373" i="1"/>
  <c r="BR374" i="1"/>
  <c r="BR375" i="1"/>
  <c r="BR376" i="1"/>
  <c r="BR377" i="1"/>
  <c r="BR378" i="1"/>
  <c r="BR379" i="1"/>
  <c r="BR380" i="1"/>
  <c r="BR381" i="1"/>
  <c r="BR382" i="1"/>
  <c r="BR383" i="1"/>
  <c r="BR384" i="1"/>
  <c r="BR385" i="1"/>
  <c r="BR386" i="1"/>
  <c r="BR387" i="1"/>
  <c r="BR388" i="1"/>
  <c r="BR389" i="1"/>
  <c r="BR390" i="1"/>
  <c r="BR391" i="1"/>
  <c r="BR392" i="1"/>
  <c r="BR393" i="1"/>
  <c r="BR394" i="1"/>
  <c r="BR395" i="1"/>
  <c r="BR396" i="1"/>
  <c r="BR397" i="1"/>
  <c r="BR398" i="1"/>
  <c r="BR399" i="1"/>
  <c r="BR400" i="1"/>
  <c r="BR401" i="1"/>
  <c r="BR402" i="1"/>
  <c r="BR403" i="1"/>
  <c r="BR404" i="1"/>
  <c r="BR405" i="1"/>
  <c r="BR406" i="1"/>
  <c r="BR407" i="1"/>
  <c r="BR408" i="1"/>
  <c r="BR409" i="1"/>
  <c r="BR410" i="1"/>
  <c r="BR411" i="1"/>
  <c r="BR412" i="1"/>
  <c r="BR413" i="1"/>
  <c r="BR414" i="1"/>
  <c r="BR415" i="1"/>
  <c r="BR416" i="1"/>
  <c r="BR417" i="1"/>
  <c r="BR418" i="1"/>
  <c r="BR419" i="1"/>
  <c r="BR420" i="1"/>
  <c r="BR421" i="1"/>
  <c r="BR422" i="1"/>
  <c r="BR423" i="1"/>
  <c r="BR424" i="1"/>
  <c r="BR425" i="1"/>
  <c r="BR426" i="1"/>
  <c r="BR427" i="1"/>
  <c r="BR428" i="1"/>
  <c r="BR429" i="1"/>
  <c r="BR430" i="1"/>
  <c r="BR431" i="1"/>
  <c r="BR432" i="1"/>
  <c r="BR433" i="1"/>
  <c r="BR434" i="1"/>
  <c r="BR435" i="1"/>
  <c r="BR436" i="1"/>
  <c r="BR437" i="1"/>
  <c r="BR438" i="1"/>
  <c r="BR439" i="1"/>
  <c r="BR440" i="1"/>
  <c r="BR441" i="1"/>
  <c r="BR442" i="1"/>
  <c r="BR443" i="1"/>
  <c r="BR444" i="1"/>
  <c r="BR445" i="1"/>
  <c r="BR446" i="1"/>
  <c r="BR447" i="1"/>
  <c r="BR448" i="1"/>
  <c r="BR449" i="1"/>
  <c r="BR450" i="1"/>
  <c r="BR451" i="1"/>
  <c r="BR452" i="1"/>
  <c r="BR453" i="1"/>
  <c r="BR454" i="1"/>
  <c r="BR455" i="1"/>
  <c r="BR456" i="1"/>
  <c r="BR457" i="1"/>
  <c r="BR458" i="1"/>
  <c r="BR459" i="1"/>
  <c r="BR460" i="1"/>
  <c r="BR461" i="1"/>
  <c r="BR462" i="1"/>
  <c r="BR463" i="1"/>
  <c r="BR464" i="1"/>
  <c r="BR465" i="1"/>
  <c r="BR466" i="1"/>
  <c r="BR467" i="1"/>
  <c r="BR468" i="1"/>
  <c r="BR469" i="1"/>
  <c r="BR470" i="1"/>
  <c r="BR471" i="1"/>
  <c r="BR472" i="1"/>
  <c r="BR473" i="1"/>
  <c r="BR474" i="1"/>
  <c r="BR475" i="1"/>
  <c r="BR476" i="1"/>
  <c r="BR477" i="1"/>
  <c r="BR478" i="1"/>
  <c r="BR479" i="1"/>
  <c r="BR480" i="1"/>
  <c r="BR481" i="1"/>
  <c r="BR482" i="1"/>
  <c r="BR483" i="1"/>
  <c r="BR484" i="1"/>
  <c r="BR485" i="1"/>
  <c r="BR486" i="1"/>
  <c r="BR487" i="1"/>
  <c r="BR488" i="1"/>
  <c r="BR489" i="1"/>
  <c r="BR490" i="1"/>
  <c r="BR491" i="1"/>
  <c r="BR492" i="1"/>
  <c r="BR493" i="1"/>
  <c r="BR494" i="1"/>
  <c r="BR495" i="1"/>
  <c r="BR496" i="1"/>
  <c r="BR497" i="1"/>
  <c r="BR498" i="1"/>
  <c r="BR499" i="1"/>
  <c r="BR500" i="1"/>
  <c r="BR501" i="1"/>
  <c r="BR502" i="1"/>
  <c r="BR503" i="1"/>
  <c r="BR504" i="1"/>
  <c r="BR505" i="1"/>
  <c r="BR506" i="1"/>
  <c r="BR507" i="1"/>
  <c r="BR508" i="1"/>
  <c r="BR509" i="1"/>
  <c r="BR510" i="1"/>
  <c r="BR511" i="1"/>
  <c r="BR512" i="1"/>
  <c r="BR513" i="1"/>
  <c r="BR514" i="1"/>
  <c r="BR515" i="1"/>
  <c r="BR516" i="1"/>
  <c r="BR517" i="1"/>
  <c r="BR518" i="1"/>
  <c r="BR519" i="1"/>
  <c r="BR520" i="1"/>
  <c r="BR521" i="1"/>
  <c r="BR522" i="1"/>
  <c r="BR523" i="1"/>
  <c r="BR524" i="1"/>
  <c r="BR525" i="1"/>
  <c r="BR526" i="1"/>
  <c r="BR527" i="1"/>
  <c r="BR528" i="1"/>
  <c r="BR529" i="1"/>
  <c r="BR530" i="1"/>
  <c r="BR531" i="1"/>
  <c r="BR532" i="1"/>
  <c r="BR533" i="1"/>
  <c r="BR534" i="1"/>
  <c r="BR535" i="1"/>
  <c r="BR536" i="1"/>
  <c r="BR537" i="1"/>
  <c r="BR538" i="1"/>
  <c r="BR539" i="1"/>
  <c r="BR540" i="1"/>
  <c r="BR541" i="1"/>
  <c r="BR542" i="1"/>
  <c r="BR543" i="1"/>
  <c r="BR544" i="1"/>
  <c r="BR545" i="1"/>
  <c r="BR546" i="1"/>
  <c r="BR547" i="1"/>
  <c r="BR548" i="1"/>
  <c r="BR549" i="1"/>
  <c r="BR550" i="1"/>
  <c r="BR551" i="1"/>
  <c r="BR552" i="1"/>
  <c r="BR553" i="1"/>
  <c r="BR554" i="1"/>
  <c r="BR555" i="1"/>
  <c r="BR556" i="1"/>
  <c r="BR557" i="1"/>
  <c r="BR558" i="1"/>
  <c r="BR559" i="1"/>
  <c r="BR560" i="1"/>
  <c r="BR561" i="1"/>
  <c r="BR562" i="1"/>
  <c r="BR563" i="1"/>
  <c r="BR564" i="1"/>
  <c r="BR565" i="1"/>
  <c r="BR566" i="1"/>
  <c r="BR567" i="1"/>
  <c r="BR568" i="1"/>
  <c r="BR569" i="1"/>
  <c r="BR570" i="1"/>
  <c r="BR571" i="1"/>
  <c r="BR572" i="1"/>
  <c r="BR573" i="1"/>
  <c r="BR574" i="1"/>
  <c r="BR575" i="1"/>
  <c r="BR576" i="1"/>
  <c r="BR577" i="1"/>
  <c r="BR578" i="1"/>
  <c r="BR579" i="1"/>
  <c r="BR580" i="1"/>
  <c r="BR581" i="1"/>
  <c r="BR582" i="1"/>
  <c r="BR583" i="1"/>
  <c r="BR584" i="1"/>
  <c r="BR585" i="1"/>
  <c r="BR586" i="1"/>
  <c r="BR587" i="1"/>
  <c r="BR588" i="1"/>
  <c r="BR589" i="1"/>
  <c r="BR590" i="1"/>
  <c r="BR591" i="1"/>
  <c r="BR592" i="1"/>
  <c r="BR593" i="1"/>
  <c r="BR594" i="1"/>
  <c r="BR595" i="1"/>
  <c r="BR596" i="1"/>
  <c r="BR597" i="1"/>
  <c r="BR598" i="1"/>
  <c r="BR599" i="1"/>
  <c r="BR600" i="1"/>
  <c r="BR601" i="1"/>
  <c r="BR602" i="1"/>
  <c r="BR603" i="1"/>
  <c r="BR604" i="1"/>
  <c r="BR605" i="1"/>
  <c r="BR606" i="1"/>
  <c r="BR607" i="1"/>
  <c r="BR608" i="1"/>
  <c r="BR609" i="1"/>
  <c r="BR610" i="1"/>
  <c r="BR611" i="1"/>
  <c r="BR612" i="1"/>
  <c r="BR613" i="1"/>
  <c r="BR614" i="1"/>
  <c r="BR615" i="1"/>
  <c r="BR616" i="1"/>
  <c r="BR617" i="1"/>
  <c r="BR618" i="1"/>
  <c r="BR619" i="1"/>
  <c r="BR620" i="1"/>
  <c r="BR621" i="1"/>
  <c r="BR622" i="1"/>
  <c r="BR623" i="1"/>
  <c r="BR624" i="1"/>
  <c r="BR625" i="1"/>
  <c r="BR626" i="1"/>
  <c r="BR627" i="1"/>
  <c r="BR628" i="1"/>
  <c r="BR629" i="1"/>
  <c r="BR630" i="1"/>
  <c r="BR631" i="1"/>
  <c r="BR632" i="1"/>
  <c r="BR633" i="1"/>
  <c r="BR634" i="1"/>
  <c r="BR635" i="1"/>
  <c r="BR636" i="1"/>
  <c r="BR637" i="1"/>
  <c r="BR638" i="1"/>
  <c r="BR639" i="1"/>
  <c r="BR640" i="1"/>
  <c r="BR641" i="1"/>
  <c r="BR642" i="1"/>
  <c r="BR643" i="1"/>
  <c r="BR644" i="1"/>
  <c r="BR645" i="1"/>
  <c r="BR646" i="1"/>
  <c r="BR647" i="1"/>
  <c r="BR648" i="1"/>
  <c r="BR649" i="1"/>
  <c r="BR650" i="1"/>
  <c r="BR651" i="1"/>
  <c r="BR652" i="1"/>
  <c r="BR653" i="1"/>
  <c r="BR654" i="1"/>
  <c r="BR655" i="1"/>
  <c r="BR656" i="1"/>
  <c r="BR657" i="1"/>
  <c r="BR658" i="1"/>
  <c r="BR659" i="1"/>
  <c r="BR660" i="1"/>
  <c r="BR661" i="1"/>
  <c r="BR662" i="1"/>
  <c r="BR663" i="1"/>
  <c r="BR664" i="1"/>
  <c r="BR665" i="1"/>
  <c r="BR666" i="1"/>
  <c r="BR667" i="1"/>
  <c r="BR668" i="1"/>
  <c r="BR669" i="1"/>
  <c r="BR670" i="1"/>
  <c r="BR671" i="1"/>
  <c r="BR672" i="1"/>
  <c r="BR673" i="1"/>
  <c r="BR674" i="1"/>
  <c r="BR675" i="1"/>
  <c r="BR676" i="1"/>
  <c r="BR677" i="1"/>
  <c r="BR678" i="1"/>
  <c r="BR679" i="1"/>
  <c r="BR680" i="1"/>
  <c r="BR681" i="1"/>
  <c r="BR682" i="1"/>
  <c r="BR683" i="1"/>
  <c r="BR684" i="1"/>
  <c r="BR685" i="1"/>
  <c r="BR686" i="1"/>
  <c r="BR687" i="1"/>
  <c r="BR688" i="1"/>
  <c r="BR689" i="1"/>
  <c r="BR690" i="1"/>
  <c r="BR691" i="1"/>
  <c r="BR692" i="1"/>
  <c r="BR693" i="1"/>
  <c r="BR694" i="1"/>
  <c r="BR695" i="1"/>
  <c r="BR696" i="1"/>
  <c r="BR697" i="1"/>
  <c r="BR698" i="1"/>
  <c r="BR699" i="1"/>
  <c r="BR700" i="1"/>
  <c r="BR701" i="1"/>
  <c r="BR702" i="1"/>
  <c r="BR703" i="1"/>
  <c r="BR704" i="1"/>
  <c r="BR705" i="1"/>
  <c r="BR706" i="1"/>
  <c r="BR707" i="1"/>
  <c r="BR708" i="1"/>
  <c r="BR709" i="1"/>
  <c r="BR710" i="1"/>
  <c r="BR711" i="1"/>
  <c r="BR712" i="1"/>
  <c r="BR713" i="1"/>
  <c r="BR714" i="1"/>
  <c r="BR715" i="1"/>
  <c r="BR716" i="1"/>
  <c r="BR717" i="1"/>
  <c r="BR718" i="1"/>
  <c r="BR719" i="1"/>
  <c r="BR720" i="1"/>
  <c r="BR721" i="1"/>
  <c r="BR722" i="1"/>
  <c r="BR723" i="1"/>
  <c r="BR724" i="1"/>
  <c r="BR725" i="1"/>
  <c r="BR726" i="1"/>
  <c r="BR727" i="1"/>
  <c r="BR728" i="1"/>
  <c r="BR729" i="1"/>
  <c r="BR730" i="1"/>
  <c r="BR731" i="1"/>
  <c r="BR732" i="1"/>
  <c r="BR733" i="1"/>
  <c r="BR734" i="1"/>
  <c r="BR735" i="1"/>
  <c r="BR736" i="1"/>
  <c r="BR737" i="1"/>
  <c r="BR738" i="1"/>
  <c r="BR739" i="1"/>
  <c r="BR740" i="1"/>
  <c r="BR741" i="1"/>
  <c r="BR742" i="1"/>
  <c r="BR743" i="1"/>
  <c r="BR744" i="1"/>
  <c r="BR745" i="1"/>
  <c r="BR746" i="1"/>
  <c r="BR747" i="1"/>
  <c r="BR748" i="1"/>
  <c r="BR749" i="1"/>
  <c r="BR750" i="1"/>
  <c r="BR751" i="1"/>
  <c r="BR752" i="1"/>
  <c r="BR753" i="1"/>
  <c r="BR754" i="1"/>
  <c r="BR755" i="1"/>
  <c r="BR756" i="1"/>
  <c r="BR757" i="1"/>
  <c r="BR758" i="1"/>
  <c r="BR759" i="1"/>
  <c r="BR760" i="1"/>
  <c r="BR761" i="1"/>
  <c r="BR762" i="1"/>
  <c r="BR763" i="1"/>
  <c r="BR764" i="1"/>
  <c r="BR765" i="1"/>
  <c r="BR766" i="1"/>
  <c r="BR767" i="1"/>
  <c r="BR768" i="1"/>
  <c r="BR769" i="1"/>
  <c r="BR770" i="1"/>
  <c r="BR771" i="1"/>
  <c r="BR772" i="1"/>
  <c r="BR773" i="1"/>
  <c r="BR774" i="1"/>
  <c r="BR775" i="1"/>
  <c r="BR776" i="1"/>
  <c r="BR777" i="1"/>
  <c r="BR778" i="1"/>
  <c r="BR779" i="1"/>
  <c r="BR780" i="1"/>
  <c r="BR781" i="1"/>
  <c r="BR782" i="1"/>
  <c r="BR783" i="1"/>
  <c r="BR784" i="1"/>
  <c r="BR785" i="1"/>
  <c r="BR786" i="1"/>
  <c r="BR787" i="1"/>
  <c r="BR788" i="1"/>
  <c r="BR789" i="1"/>
  <c r="BR790" i="1"/>
  <c r="BR791" i="1"/>
  <c r="BR792" i="1"/>
  <c r="BR793" i="1"/>
  <c r="BR794" i="1"/>
  <c r="BR795" i="1"/>
  <c r="BR796" i="1"/>
  <c r="BR797" i="1"/>
  <c r="BR798" i="1"/>
  <c r="BR799" i="1"/>
  <c r="BR800" i="1"/>
  <c r="BR801" i="1"/>
  <c r="BR802" i="1"/>
  <c r="BR803" i="1"/>
  <c r="BR804" i="1"/>
  <c r="BR805" i="1"/>
  <c r="BR806" i="1"/>
  <c r="BR807" i="1"/>
  <c r="BR808" i="1"/>
  <c r="BR809" i="1"/>
  <c r="BR810" i="1"/>
  <c r="BR811" i="1"/>
  <c r="BR812" i="1"/>
  <c r="BR813" i="1"/>
  <c r="BR814" i="1"/>
  <c r="BR815" i="1"/>
  <c r="BR816" i="1"/>
  <c r="BR817" i="1"/>
  <c r="BR818" i="1"/>
  <c r="BR819" i="1"/>
  <c r="BR820" i="1"/>
  <c r="BR821" i="1"/>
  <c r="BR822" i="1"/>
  <c r="BR823" i="1"/>
  <c r="BR824" i="1"/>
  <c r="BR825" i="1"/>
  <c r="BR826" i="1"/>
  <c r="BR827" i="1"/>
  <c r="BR828" i="1"/>
  <c r="BR829" i="1"/>
  <c r="BR830" i="1"/>
  <c r="BR831" i="1"/>
  <c r="BR832" i="1"/>
  <c r="BR833" i="1"/>
  <c r="BR834" i="1"/>
  <c r="BR835" i="1"/>
  <c r="BR836" i="1"/>
  <c r="BR837" i="1"/>
  <c r="BR838" i="1"/>
  <c r="BR839" i="1"/>
  <c r="BR840" i="1"/>
  <c r="BR841" i="1"/>
  <c r="BR842" i="1"/>
  <c r="BR843" i="1"/>
  <c r="BR844" i="1"/>
  <c r="BR845" i="1"/>
  <c r="BR846" i="1"/>
  <c r="BR847" i="1"/>
  <c r="BR848" i="1"/>
  <c r="BR849" i="1"/>
  <c r="BR850" i="1"/>
  <c r="BR851" i="1"/>
  <c r="BR852" i="1"/>
  <c r="BR853" i="1"/>
  <c r="BR854" i="1"/>
  <c r="BR855" i="1"/>
  <c r="BR856" i="1"/>
  <c r="BR857" i="1"/>
  <c r="BR858" i="1"/>
  <c r="BR859" i="1"/>
  <c r="BR860" i="1"/>
  <c r="BR861" i="1"/>
  <c r="BR862" i="1"/>
  <c r="BR863" i="1"/>
  <c r="BR864" i="1"/>
  <c r="BR865" i="1"/>
  <c r="BR866" i="1"/>
  <c r="BR867" i="1"/>
  <c r="BR868" i="1"/>
  <c r="BR869" i="1"/>
  <c r="BR870" i="1"/>
  <c r="BR871" i="1"/>
  <c r="BR872" i="1"/>
  <c r="BR873" i="1"/>
  <c r="BR874" i="1"/>
  <c r="BR875" i="1"/>
  <c r="BR876" i="1"/>
  <c r="BR877" i="1"/>
  <c r="BR878" i="1"/>
  <c r="BR879" i="1"/>
  <c r="BR880" i="1"/>
  <c r="BR881" i="1"/>
  <c r="BR882" i="1"/>
  <c r="BR883" i="1"/>
  <c r="BR884" i="1"/>
  <c r="BR885" i="1"/>
  <c r="BR886" i="1"/>
  <c r="BR887" i="1"/>
  <c r="BR888" i="1"/>
  <c r="BR889" i="1"/>
  <c r="BR890" i="1"/>
  <c r="BR891" i="1"/>
  <c r="BR892" i="1"/>
  <c r="BR893" i="1"/>
  <c r="BR894" i="1"/>
  <c r="BR895" i="1"/>
  <c r="BR896" i="1"/>
  <c r="BR897" i="1"/>
  <c r="BR898" i="1"/>
  <c r="BR899" i="1"/>
  <c r="BR900" i="1"/>
  <c r="BR901" i="1"/>
  <c r="BR902" i="1"/>
  <c r="BR903" i="1"/>
  <c r="BR904" i="1"/>
  <c r="BR905" i="1"/>
  <c r="BR906" i="1"/>
  <c r="BR907" i="1"/>
  <c r="BR908" i="1"/>
  <c r="BR909" i="1"/>
  <c r="BR910" i="1"/>
  <c r="BR911" i="1"/>
  <c r="BR912" i="1"/>
  <c r="BR913" i="1"/>
  <c r="BR914" i="1"/>
  <c r="BR915" i="1"/>
  <c r="BR916" i="1"/>
  <c r="BR917" i="1"/>
  <c r="BR918" i="1"/>
  <c r="BR919" i="1"/>
  <c r="BR920" i="1"/>
  <c r="BR921" i="1"/>
  <c r="BR922" i="1"/>
  <c r="BR923" i="1"/>
  <c r="BR924" i="1"/>
  <c r="BR925" i="1"/>
  <c r="BR926" i="1"/>
  <c r="BR927" i="1"/>
  <c r="BR928" i="1"/>
  <c r="BR929" i="1"/>
  <c r="BR930" i="1"/>
  <c r="BR931" i="1"/>
  <c r="BR932" i="1"/>
  <c r="BR933" i="1"/>
  <c r="BR934" i="1"/>
  <c r="BR935" i="1"/>
  <c r="BR936" i="1"/>
  <c r="BR937" i="1"/>
  <c r="BR938" i="1"/>
  <c r="BR939" i="1"/>
  <c r="BR940" i="1"/>
  <c r="BR941" i="1"/>
  <c r="BR942" i="1"/>
  <c r="BR943" i="1"/>
  <c r="BR944" i="1"/>
  <c r="BR945" i="1"/>
  <c r="BR946" i="1"/>
  <c r="BR947" i="1"/>
  <c r="BR948" i="1"/>
  <c r="BR949" i="1"/>
  <c r="BR950" i="1"/>
  <c r="BR951" i="1"/>
  <c r="BR952" i="1"/>
  <c r="BR953" i="1"/>
  <c r="BR954" i="1"/>
  <c r="BR955" i="1"/>
  <c r="BR956" i="1"/>
  <c r="BR957" i="1"/>
  <c r="BR958" i="1"/>
  <c r="BR959" i="1"/>
  <c r="BR960" i="1"/>
  <c r="BR961" i="1"/>
  <c r="BR962" i="1"/>
  <c r="BR963" i="1"/>
  <c r="BR964" i="1"/>
  <c r="BR965" i="1"/>
  <c r="BR966" i="1"/>
  <c r="BR967" i="1"/>
  <c r="BR968" i="1"/>
  <c r="BR969" i="1"/>
  <c r="BR970" i="1"/>
  <c r="BR971" i="1"/>
  <c r="BR972" i="1"/>
  <c r="BR973" i="1"/>
  <c r="BR974" i="1"/>
  <c r="BR975" i="1"/>
  <c r="BR976" i="1"/>
  <c r="BR977" i="1"/>
  <c r="BR978" i="1"/>
  <c r="BR979" i="1"/>
  <c r="BR980" i="1"/>
  <c r="BR981" i="1"/>
  <c r="BR982" i="1"/>
  <c r="BR983" i="1"/>
  <c r="BR984" i="1"/>
  <c r="BR985" i="1"/>
  <c r="BR986" i="1"/>
  <c r="BR987" i="1"/>
  <c r="BR988" i="1"/>
  <c r="BR989" i="1"/>
  <c r="BR990" i="1"/>
  <c r="BR991" i="1"/>
  <c r="BR992" i="1"/>
  <c r="BR993" i="1"/>
  <c r="BR994" i="1"/>
  <c r="BR995" i="1"/>
  <c r="BR996" i="1"/>
  <c r="BR997" i="1"/>
  <c r="BR998" i="1"/>
  <c r="BR999" i="1"/>
  <c r="BR1000" i="1"/>
  <c r="BR1001" i="1"/>
  <c r="BR1002" i="1"/>
  <c r="BR1003" i="1"/>
  <c r="BR1004" i="1"/>
  <c r="BR1005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BQ539" i="1"/>
  <c r="BQ540" i="1"/>
  <c r="BQ541" i="1"/>
  <c r="BQ542" i="1"/>
  <c r="BQ543" i="1"/>
  <c r="BQ544" i="1"/>
  <c r="BQ545" i="1"/>
  <c r="BQ546" i="1"/>
  <c r="BQ547" i="1"/>
  <c r="BQ548" i="1"/>
  <c r="BQ549" i="1"/>
  <c r="BQ550" i="1"/>
  <c r="BQ551" i="1"/>
  <c r="BQ552" i="1"/>
  <c r="BQ553" i="1"/>
  <c r="BQ554" i="1"/>
  <c r="BQ555" i="1"/>
  <c r="BQ556" i="1"/>
  <c r="BQ557" i="1"/>
  <c r="BQ558" i="1"/>
  <c r="BQ559" i="1"/>
  <c r="BQ560" i="1"/>
  <c r="BQ561" i="1"/>
  <c r="BQ562" i="1"/>
  <c r="BQ563" i="1"/>
  <c r="BQ564" i="1"/>
  <c r="BQ565" i="1"/>
  <c r="BQ566" i="1"/>
  <c r="BQ567" i="1"/>
  <c r="BQ568" i="1"/>
  <c r="BQ569" i="1"/>
  <c r="BQ570" i="1"/>
  <c r="BQ571" i="1"/>
  <c r="BQ572" i="1"/>
  <c r="BQ573" i="1"/>
  <c r="BQ574" i="1"/>
  <c r="BQ575" i="1"/>
  <c r="BQ576" i="1"/>
  <c r="BQ577" i="1"/>
  <c r="BQ578" i="1"/>
  <c r="BQ579" i="1"/>
  <c r="BQ580" i="1"/>
  <c r="BQ581" i="1"/>
  <c r="BQ582" i="1"/>
  <c r="BQ583" i="1"/>
  <c r="BQ584" i="1"/>
  <c r="BQ585" i="1"/>
  <c r="BQ586" i="1"/>
  <c r="BQ587" i="1"/>
  <c r="BQ588" i="1"/>
  <c r="BQ589" i="1"/>
  <c r="BQ590" i="1"/>
  <c r="BQ591" i="1"/>
  <c r="BQ592" i="1"/>
  <c r="BQ593" i="1"/>
  <c r="BQ594" i="1"/>
  <c r="BQ595" i="1"/>
  <c r="BQ596" i="1"/>
  <c r="BQ597" i="1"/>
  <c r="BQ598" i="1"/>
  <c r="BQ599" i="1"/>
  <c r="BQ600" i="1"/>
  <c r="BQ601" i="1"/>
  <c r="BQ602" i="1"/>
  <c r="BQ603" i="1"/>
  <c r="BQ604" i="1"/>
  <c r="BQ605" i="1"/>
  <c r="BQ606" i="1"/>
  <c r="BQ607" i="1"/>
  <c r="BQ608" i="1"/>
  <c r="BQ609" i="1"/>
  <c r="BQ610" i="1"/>
  <c r="BQ611" i="1"/>
  <c r="BQ612" i="1"/>
  <c r="BQ613" i="1"/>
  <c r="BQ614" i="1"/>
  <c r="BQ615" i="1"/>
  <c r="BQ616" i="1"/>
  <c r="BQ617" i="1"/>
  <c r="BQ618" i="1"/>
  <c r="BQ619" i="1"/>
  <c r="BQ620" i="1"/>
  <c r="BQ621" i="1"/>
  <c r="BQ622" i="1"/>
  <c r="BQ623" i="1"/>
  <c r="BQ624" i="1"/>
  <c r="BQ625" i="1"/>
  <c r="BQ626" i="1"/>
  <c r="BQ627" i="1"/>
  <c r="BQ628" i="1"/>
  <c r="BQ629" i="1"/>
  <c r="BQ630" i="1"/>
  <c r="BQ631" i="1"/>
  <c r="BQ632" i="1"/>
  <c r="BQ633" i="1"/>
  <c r="BQ634" i="1"/>
  <c r="BQ635" i="1"/>
  <c r="BQ636" i="1"/>
  <c r="BQ637" i="1"/>
  <c r="BQ638" i="1"/>
  <c r="BQ639" i="1"/>
  <c r="BQ640" i="1"/>
  <c r="BQ641" i="1"/>
  <c r="BQ642" i="1"/>
  <c r="BQ643" i="1"/>
  <c r="BQ644" i="1"/>
  <c r="BQ645" i="1"/>
  <c r="BQ646" i="1"/>
  <c r="BQ647" i="1"/>
  <c r="BQ648" i="1"/>
  <c r="BQ649" i="1"/>
  <c r="BQ650" i="1"/>
  <c r="BQ651" i="1"/>
  <c r="BQ652" i="1"/>
  <c r="BQ653" i="1"/>
  <c r="BQ654" i="1"/>
  <c r="BQ655" i="1"/>
  <c r="BQ656" i="1"/>
  <c r="BQ657" i="1"/>
  <c r="BQ658" i="1"/>
  <c r="BQ659" i="1"/>
  <c r="BQ660" i="1"/>
  <c r="BQ661" i="1"/>
  <c r="BQ662" i="1"/>
  <c r="BQ663" i="1"/>
  <c r="BQ664" i="1"/>
  <c r="BQ665" i="1"/>
  <c r="BQ666" i="1"/>
  <c r="BQ667" i="1"/>
  <c r="BQ668" i="1"/>
  <c r="BQ669" i="1"/>
  <c r="BQ670" i="1"/>
  <c r="BQ671" i="1"/>
  <c r="BQ672" i="1"/>
  <c r="BQ673" i="1"/>
  <c r="BQ674" i="1"/>
  <c r="BQ675" i="1"/>
  <c r="BQ676" i="1"/>
  <c r="BQ677" i="1"/>
  <c r="BQ678" i="1"/>
  <c r="BQ679" i="1"/>
  <c r="BQ680" i="1"/>
  <c r="BQ681" i="1"/>
  <c r="BQ682" i="1"/>
  <c r="BQ683" i="1"/>
  <c r="BQ684" i="1"/>
  <c r="BQ685" i="1"/>
  <c r="BQ686" i="1"/>
  <c r="BQ687" i="1"/>
  <c r="BQ688" i="1"/>
  <c r="BQ689" i="1"/>
  <c r="BQ690" i="1"/>
  <c r="BQ691" i="1"/>
  <c r="BQ692" i="1"/>
  <c r="BQ693" i="1"/>
  <c r="BQ694" i="1"/>
  <c r="BQ695" i="1"/>
  <c r="BQ696" i="1"/>
  <c r="BQ697" i="1"/>
  <c r="BQ698" i="1"/>
  <c r="BQ699" i="1"/>
  <c r="BQ700" i="1"/>
  <c r="BQ701" i="1"/>
  <c r="BQ702" i="1"/>
  <c r="BQ703" i="1"/>
  <c r="BQ704" i="1"/>
  <c r="BQ705" i="1"/>
  <c r="BQ706" i="1"/>
  <c r="BQ707" i="1"/>
  <c r="BQ708" i="1"/>
  <c r="BQ709" i="1"/>
  <c r="BQ710" i="1"/>
  <c r="BQ711" i="1"/>
  <c r="BQ712" i="1"/>
  <c r="BQ713" i="1"/>
  <c r="BQ714" i="1"/>
  <c r="BQ715" i="1"/>
  <c r="BQ716" i="1"/>
  <c r="BQ717" i="1"/>
  <c r="BQ718" i="1"/>
  <c r="BQ719" i="1"/>
  <c r="BQ720" i="1"/>
  <c r="BQ721" i="1"/>
  <c r="BQ722" i="1"/>
  <c r="BQ723" i="1"/>
  <c r="BQ724" i="1"/>
  <c r="BQ725" i="1"/>
  <c r="BQ726" i="1"/>
  <c r="BQ727" i="1"/>
  <c r="BQ728" i="1"/>
  <c r="BQ729" i="1"/>
  <c r="BQ730" i="1"/>
  <c r="BQ731" i="1"/>
  <c r="BQ732" i="1"/>
  <c r="BQ733" i="1"/>
  <c r="BQ734" i="1"/>
  <c r="BQ735" i="1"/>
  <c r="BQ736" i="1"/>
  <c r="BQ737" i="1"/>
  <c r="BQ738" i="1"/>
  <c r="BQ739" i="1"/>
  <c r="BQ740" i="1"/>
  <c r="BQ741" i="1"/>
  <c r="BQ742" i="1"/>
  <c r="BQ743" i="1"/>
  <c r="BQ744" i="1"/>
  <c r="BQ745" i="1"/>
  <c r="BQ746" i="1"/>
  <c r="BQ747" i="1"/>
  <c r="BQ748" i="1"/>
  <c r="BQ749" i="1"/>
  <c r="BQ750" i="1"/>
  <c r="BQ751" i="1"/>
  <c r="BQ752" i="1"/>
  <c r="BQ753" i="1"/>
  <c r="BQ754" i="1"/>
  <c r="BQ755" i="1"/>
  <c r="BQ756" i="1"/>
  <c r="BQ757" i="1"/>
  <c r="BQ758" i="1"/>
  <c r="BQ759" i="1"/>
  <c r="BQ760" i="1"/>
  <c r="BQ761" i="1"/>
  <c r="BQ762" i="1"/>
  <c r="BQ763" i="1"/>
  <c r="BQ764" i="1"/>
  <c r="BQ765" i="1"/>
  <c r="BQ766" i="1"/>
  <c r="BQ767" i="1"/>
  <c r="BQ768" i="1"/>
  <c r="BQ769" i="1"/>
  <c r="BQ770" i="1"/>
  <c r="BQ771" i="1"/>
  <c r="BQ772" i="1"/>
  <c r="BQ773" i="1"/>
  <c r="BQ774" i="1"/>
  <c r="BQ775" i="1"/>
  <c r="BQ776" i="1"/>
  <c r="BQ777" i="1"/>
  <c r="BQ778" i="1"/>
  <c r="BQ779" i="1"/>
  <c r="BQ780" i="1"/>
  <c r="BQ781" i="1"/>
  <c r="BQ782" i="1"/>
  <c r="BQ783" i="1"/>
  <c r="BQ784" i="1"/>
  <c r="BQ785" i="1"/>
  <c r="BQ786" i="1"/>
  <c r="BQ787" i="1"/>
  <c r="BQ788" i="1"/>
  <c r="BQ789" i="1"/>
  <c r="BQ790" i="1"/>
  <c r="BQ791" i="1"/>
  <c r="BQ792" i="1"/>
  <c r="BQ793" i="1"/>
  <c r="BQ794" i="1"/>
  <c r="BQ795" i="1"/>
  <c r="BQ796" i="1"/>
  <c r="BQ797" i="1"/>
  <c r="BQ798" i="1"/>
  <c r="BQ799" i="1"/>
  <c r="BQ800" i="1"/>
  <c r="BQ801" i="1"/>
  <c r="BQ802" i="1"/>
  <c r="BQ803" i="1"/>
  <c r="BQ804" i="1"/>
  <c r="BQ805" i="1"/>
  <c r="BQ806" i="1"/>
  <c r="BQ807" i="1"/>
  <c r="BQ808" i="1"/>
  <c r="BQ809" i="1"/>
  <c r="BQ810" i="1"/>
  <c r="BQ811" i="1"/>
  <c r="BQ812" i="1"/>
  <c r="BQ813" i="1"/>
  <c r="BQ814" i="1"/>
  <c r="BQ815" i="1"/>
  <c r="BQ816" i="1"/>
  <c r="BQ817" i="1"/>
  <c r="BQ818" i="1"/>
  <c r="BQ819" i="1"/>
  <c r="BQ820" i="1"/>
  <c r="BQ821" i="1"/>
  <c r="BQ822" i="1"/>
  <c r="BQ823" i="1"/>
  <c r="BQ824" i="1"/>
  <c r="BQ825" i="1"/>
  <c r="BQ826" i="1"/>
  <c r="BQ827" i="1"/>
  <c r="BQ828" i="1"/>
  <c r="BQ829" i="1"/>
  <c r="BQ830" i="1"/>
  <c r="BQ831" i="1"/>
  <c r="BQ832" i="1"/>
  <c r="BQ833" i="1"/>
  <c r="BQ834" i="1"/>
  <c r="BQ835" i="1"/>
  <c r="BQ836" i="1"/>
  <c r="BQ837" i="1"/>
  <c r="BQ838" i="1"/>
  <c r="BQ839" i="1"/>
  <c r="BQ840" i="1"/>
  <c r="BQ841" i="1"/>
  <c r="BQ842" i="1"/>
  <c r="BQ843" i="1"/>
  <c r="BQ844" i="1"/>
  <c r="BQ845" i="1"/>
  <c r="BQ846" i="1"/>
  <c r="BQ847" i="1"/>
  <c r="BQ848" i="1"/>
  <c r="BQ849" i="1"/>
  <c r="BQ850" i="1"/>
  <c r="BQ851" i="1"/>
  <c r="BQ852" i="1"/>
  <c r="BQ853" i="1"/>
  <c r="BQ854" i="1"/>
  <c r="BQ855" i="1"/>
  <c r="BQ856" i="1"/>
  <c r="BQ857" i="1"/>
  <c r="BQ858" i="1"/>
  <c r="BQ859" i="1"/>
  <c r="BQ860" i="1"/>
  <c r="BQ861" i="1"/>
  <c r="BQ862" i="1"/>
  <c r="BQ863" i="1"/>
  <c r="BQ864" i="1"/>
  <c r="BQ865" i="1"/>
  <c r="BQ866" i="1"/>
  <c r="BQ867" i="1"/>
  <c r="BQ868" i="1"/>
  <c r="BQ869" i="1"/>
  <c r="BQ870" i="1"/>
  <c r="BQ871" i="1"/>
  <c r="BQ872" i="1"/>
  <c r="BQ873" i="1"/>
  <c r="BQ874" i="1"/>
  <c r="BQ875" i="1"/>
  <c r="BQ876" i="1"/>
  <c r="BQ877" i="1"/>
  <c r="BQ878" i="1"/>
  <c r="BQ879" i="1"/>
  <c r="BQ880" i="1"/>
  <c r="BQ881" i="1"/>
  <c r="BQ882" i="1"/>
  <c r="BQ883" i="1"/>
  <c r="BQ884" i="1"/>
  <c r="BQ885" i="1"/>
  <c r="BQ886" i="1"/>
  <c r="BQ887" i="1"/>
  <c r="BQ888" i="1"/>
  <c r="BQ889" i="1"/>
  <c r="BQ890" i="1"/>
  <c r="BQ891" i="1"/>
  <c r="BQ892" i="1"/>
  <c r="BQ893" i="1"/>
  <c r="BQ894" i="1"/>
  <c r="BQ895" i="1"/>
  <c r="BQ896" i="1"/>
  <c r="BQ897" i="1"/>
  <c r="BQ898" i="1"/>
  <c r="BQ899" i="1"/>
  <c r="BQ900" i="1"/>
  <c r="BQ901" i="1"/>
  <c r="BQ902" i="1"/>
  <c r="BQ903" i="1"/>
  <c r="BQ904" i="1"/>
  <c r="BQ905" i="1"/>
  <c r="BQ906" i="1"/>
  <c r="BQ907" i="1"/>
  <c r="BQ908" i="1"/>
  <c r="BQ909" i="1"/>
  <c r="BQ910" i="1"/>
  <c r="BQ911" i="1"/>
  <c r="BQ912" i="1"/>
  <c r="BQ913" i="1"/>
  <c r="BQ914" i="1"/>
  <c r="BQ915" i="1"/>
  <c r="BQ916" i="1"/>
  <c r="BQ917" i="1"/>
  <c r="BQ918" i="1"/>
  <c r="BQ919" i="1"/>
  <c r="BQ920" i="1"/>
  <c r="BQ921" i="1"/>
  <c r="BQ922" i="1"/>
  <c r="BQ923" i="1"/>
  <c r="BQ924" i="1"/>
  <c r="BQ925" i="1"/>
  <c r="BQ926" i="1"/>
  <c r="BQ927" i="1"/>
  <c r="BQ928" i="1"/>
  <c r="BQ929" i="1"/>
  <c r="BQ930" i="1"/>
  <c r="BQ931" i="1"/>
  <c r="BQ932" i="1"/>
  <c r="BQ933" i="1"/>
  <c r="BQ934" i="1"/>
  <c r="BQ935" i="1"/>
  <c r="BQ936" i="1"/>
  <c r="BQ937" i="1"/>
  <c r="BQ938" i="1"/>
  <c r="BQ939" i="1"/>
  <c r="BQ940" i="1"/>
  <c r="BQ941" i="1"/>
  <c r="BQ942" i="1"/>
  <c r="BQ943" i="1"/>
  <c r="BQ944" i="1"/>
  <c r="BQ945" i="1"/>
  <c r="BQ946" i="1"/>
  <c r="BQ947" i="1"/>
  <c r="BQ948" i="1"/>
  <c r="BQ949" i="1"/>
  <c r="BQ950" i="1"/>
  <c r="BQ951" i="1"/>
  <c r="BQ952" i="1"/>
  <c r="BQ953" i="1"/>
  <c r="BQ954" i="1"/>
  <c r="BQ955" i="1"/>
  <c r="BQ956" i="1"/>
  <c r="BQ957" i="1"/>
  <c r="BQ958" i="1"/>
  <c r="BQ959" i="1"/>
  <c r="BQ960" i="1"/>
  <c r="BQ961" i="1"/>
  <c r="BQ962" i="1"/>
  <c r="BQ963" i="1"/>
  <c r="BQ964" i="1"/>
  <c r="BQ965" i="1"/>
  <c r="BQ966" i="1"/>
  <c r="BQ967" i="1"/>
  <c r="BQ968" i="1"/>
  <c r="BQ969" i="1"/>
  <c r="BQ970" i="1"/>
  <c r="BQ971" i="1"/>
  <c r="BQ972" i="1"/>
  <c r="BQ973" i="1"/>
  <c r="BQ974" i="1"/>
  <c r="BQ975" i="1"/>
  <c r="BQ976" i="1"/>
  <c r="BQ977" i="1"/>
  <c r="BQ978" i="1"/>
  <c r="BQ979" i="1"/>
  <c r="BQ980" i="1"/>
  <c r="BQ981" i="1"/>
  <c r="BQ982" i="1"/>
  <c r="BQ983" i="1"/>
  <c r="BQ984" i="1"/>
  <c r="BQ985" i="1"/>
  <c r="BQ986" i="1"/>
  <c r="BQ987" i="1"/>
  <c r="BQ988" i="1"/>
  <c r="BQ989" i="1"/>
  <c r="BQ990" i="1"/>
  <c r="BQ991" i="1"/>
  <c r="BQ992" i="1"/>
  <c r="BQ993" i="1"/>
  <c r="BQ994" i="1"/>
  <c r="BQ995" i="1"/>
  <c r="BQ996" i="1"/>
  <c r="BQ997" i="1"/>
  <c r="BQ998" i="1"/>
  <c r="BQ999" i="1"/>
  <c r="BQ1000" i="1"/>
  <c r="BQ1001" i="1"/>
  <c r="BQ1002" i="1"/>
  <c r="BQ1003" i="1"/>
  <c r="BQ1004" i="1"/>
  <c r="BQ100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F1004" i="1" l="1"/>
  <c r="BF1000" i="1"/>
  <c r="BF996" i="1"/>
  <c r="BF992" i="1"/>
  <c r="BF988" i="1"/>
  <c r="BF984" i="1"/>
  <c r="BF980" i="1"/>
  <c r="BF976" i="1"/>
  <c r="BF972" i="1"/>
  <c r="BF968" i="1"/>
  <c r="BF964" i="1"/>
  <c r="BF960" i="1"/>
  <c r="BF956" i="1"/>
  <c r="BF952" i="1"/>
  <c r="BF948" i="1"/>
  <c r="BF944" i="1"/>
  <c r="BF940" i="1"/>
  <c r="BF936" i="1"/>
  <c r="BF929" i="1"/>
  <c r="BF921" i="1"/>
  <c r="BF913" i="1"/>
  <c r="BF905" i="1"/>
  <c r="BF897" i="1"/>
  <c r="BF889" i="1"/>
  <c r="BF876" i="1"/>
  <c r="BF1003" i="1"/>
  <c r="BF999" i="1"/>
  <c r="BF995" i="1"/>
  <c r="BF991" i="1"/>
  <c r="BF987" i="1"/>
  <c r="BF983" i="1"/>
  <c r="BF979" i="1"/>
  <c r="BF975" i="1"/>
  <c r="BF971" i="1"/>
  <c r="BF967" i="1"/>
  <c r="BF963" i="1"/>
  <c r="BF959" i="1"/>
  <c r="BF955" i="1"/>
  <c r="BF951" i="1"/>
  <c r="BF947" i="1"/>
  <c r="BF943" i="1"/>
  <c r="BF939" i="1"/>
  <c r="BF934" i="1"/>
  <c r="BF928" i="1"/>
  <c r="BF920" i="1"/>
  <c r="BF912" i="1"/>
  <c r="BF904" i="1"/>
  <c r="BF896" i="1"/>
  <c r="BF888" i="1"/>
  <c r="BF872" i="1"/>
  <c r="BF1002" i="1"/>
  <c r="BF998" i="1"/>
  <c r="BF994" i="1"/>
  <c r="BF990" i="1"/>
  <c r="BF986" i="1"/>
  <c r="BF982" i="1"/>
  <c r="BF978" i="1"/>
  <c r="BF974" i="1"/>
  <c r="BF970" i="1"/>
  <c r="BF966" i="1"/>
  <c r="BF962" i="1"/>
  <c r="BF958" i="1"/>
  <c r="BF954" i="1"/>
  <c r="BF950" i="1"/>
  <c r="BF946" i="1"/>
  <c r="BF942" i="1"/>
  <c r="BF938" i="1"/>
  <c r="BF933" i="1"/>
  <c r="BF925" i="1"/>
  <c r="BF917" i="1"/>
  <c r="BF909" i="1"/>
  <c r="BF901" i="1"/>
  <c r="BF893" i="1"/>
  <c r="BF884" i="1"/>
  <c r="BN38" i="1"/>
  <c r="BF14" i="1"/>
  <c r="BF18" i="1"/>
  <c r="BF22" i="1"/>
  <c r="BF26" i="1"/>
  <c r="BF30" i="1"/>
  <c r="BF34" i="1"/>
  <c r="BF38" i="1"/>
  <c r="BF42" i="1"/>
  <c r="BF46" i="1"/>
  <c r="BF50" i="1"/>
  <c r="BF54" i="1"/>
  <c r="BF58" i="1"/>
  <c r="BF62" i="1"/>
  <c r="BF66" i="1"/>
  <c r="BF70" i="1"/>
  <c r="BF74" i="1"/>
  <c r="BF78" i="1"/>
  <c r="BF82" i="1"/>
  <c r="BF86" i="1"/>
  <c r="BF90" i="1"/>
  <c r="BF94" i="1"/>
  <c r="BF98" i="1"/>
  <c r="BF102" i="1"/>
  <c r="BF106" i="1"/>
  <c r="BF110" i="1"/>
  <c r="BF114" i="1"/>
  <c r="BF118" i="1"/>
  <c r="BF122" i="1"/>
  <c r="BF126" i="1"/>
  <c r="BF130" i="1"/>
  <c r="BF134" i="1"/>
  <c r="BF138" i="1"/>
  <c r="BF142" i="1"/>
  <c r="BF146" i="1"/>
  <c r="BF150" i="1"/>
  <c r="BF154" i="1"/>
  <c r="BF158" i="1"/>
  <c r="BF162" i="1"/>
  <c r="BF166" i="1"/>
  <c r="BF170" i="1"/>
  <c r="BF174" i="1"/>
  <c r="BF178" i="1"/>
  <c r="BF182" i="1"/>
  <c r="BF186" i="1"/>
  <c r="BF190" i="1"/>
  <c r="BF194" i="1"/>
  <c r="BF198" i="1"/>
  <c r="BF202" i="1"/>
  <c r="BF206" i="1"/>
  <c r="BF210" i="1"/>
  <c r="BF214" i="1"/>
  <c r="BF218" i="1"/>
  <c r="BF222" i="1"/>
  <c r="BF226" i="1"/>
  <c r="BF230" i="1"/>
  <c r="BF234" i="1"/>
  <c r="BF238" i="1"/>
  <c r="BF242" i="1"/>
  <c r="BF246" i="1"/>
  <c r="BF250" i="1"/>
  <c r="BF254" i="1"/>
  <c r="BF258" i="1"/>
  <c r="BF262" i="1"/>
  <c r="BF266" i="1"/>
  <c r="BF270" i="1"/>
  <c r="BF274" i="1"/>
  <c r="BF278" i="1"/>
  <c r="BF282" i="1"/>
  <c r="BF286" i="1"/>
  <c r="BF290" i="1"/>
  <c r="BF294" i="1"/>
  <c r="BF298" i="1"/>
  <c r="BF302" i="1"/>
  <c r="BF306" i="1"/>
  <c r="BF310" i="1"/>
  <c r="BF314" i="1"/>
  <c r="BF318" i="1"/>
  <c r="BF322" i="1"/>
  <c r="BF11" i="1"/>
  <c r="BF15" i="1"/>
  <c r="BF19" i="1"/>
  <c r="BF23" i="1"/>
  <c r="BF27" i="1"/>
  <c r="BF31" i="1"/>
  <c r="BF35" i="1"/>
  <c r="BF39" i="1"/>
  <c r="BF43" i="1"/>
  <c r="BF47" i="1"/>
  <c r="BF51" i="1"/>
  <c r="BF55" i="1"/>
  <c r="BF59" i="1"/>
  <c r="BF63" i="1"/>
  <c r="BF67" i="1"/>
  <c r="BF71" i="1"/>
  <c r="BF75" i="1"/>
  <c r="BF79" i="1"/>
  <c r="BF83" i="1"/>
  <c r="BF87" i="1"/>
  <c r="BF91" i="1"/>
  <c r="BF95" i="1"/>
  <c r="BF99" i="1"/>
  <c r="BF103" i="1"/>
  <c r="BF107" i="1"/>
  <c r="BF111" i="1"/>
  <c r="BF115" i="1"/>
  <c r="BF119" i="1"/>
  <c r="BF123" i="1"/>
  <c r="BF127" i="1"/>
  <c r="BF131" i="1"/>
  <c r="BF135" i="1"/>
  <c r="BF139" i="1"/>
  <c r="BF143" i="1"/>
  <c r="BF147" i="1"/>
  <c r="BF151" i="1"/>
  <c r="BF155" i="1"/>
  <c r="BF159" i="1"/>
  <c r="BF163" i="1"/>
  <c r="BF167" i="1"/>
  <c r="BF171" i="1"/>
  <c r="BF175" i="1"/>
  <c r="BF179" i="1"/>
  <c r="BF183" i="1"/>
  <c r="BF187" i="1"/>
  <c r="BF191" i="1"/>
  <c r="BF195" i="1"/>
  <c r="BF199" i="1"/>
  <c r="BF203" i="1"/>
  <c r="BF207" i="1"/>
  <c r="BF211" i="1"/>
  <c r="BF215" i="1"/>
  <c r="BF219" i="1"/>
  <c r="BF223" i="1"/>
  <c r="BF227" i="1"/>
  <c r="BF231" i="1"/>
  <c r="BF235" i="1"/>
  <c r="BF239" i="1"/>
  <c r="BF243" i="1"/>
  <c r="BF247" i="1"/>
  <c r="BF251" i="1"/>
  <c r="BF255" i="1"/>
  <c r="BF259" i="1"/>
  <c r="BF263" i="1"/>
  <c r="BF267" i="1"/>
  <c r="BF271" i="1"/>
  <c r="BF275" i="1"/>
  <c r="BF279" i="1"/>
  <c r="BF283" i="1"/>
  <c r="BF287" i="1"/>
  <c r="BF291" i="1"/>
  <c r="BF295" i="1"/>
  <c r="BF299" i="1"/>
  <c r="BF303" i="1"/>
  <c r="BF307" i="1"/>
  <c r="BF311" i="1"/>
  <c r="BF315" i="1"/>
  <c r="BF319" i="1"/>
  <c r="BF323" i="1"/>
  <c r="BF327" i="1"/>
  <c r="BF331" i="1"/>
  <c r="BF335" i="1"/>
  <c r="BF339" i="1"/>
  <c r="BF343" i="1"/>
  <c r="BF347" i="1"/>
  <c r="BF12" i="1"/>
  <c r="BF16" i="1"/>
  <c r="BF20" i="1"/>
  <c r="BF24" i="1"/>
  <c r="BF28" i="1"/>
  <c r="BF32" i="1"/>
  <c r="BF36" i="1"/>
  <c r="BF40" i="1"/>
  <c r="BF44" i="1"/>
  <c r="BF48" i="1"/>
  <c r="BF52" i="1"/>
  <c r="BF56" i="1"/>
  <c r="BF60" i="1"/>
  <c r="BF64" i="1"/>
  <c r="BF68" i="1"/>
  <c r="BF72" i="1"/>
  <c r="BF76" i="1"/>
  <c r="BF80" i="1"/>
  <c r="BF84" i="1"/>
  <c r="BF88" i="1"/>
  <c r="BF92" i="1"/>
  <c r="BF96" i="1"/>
  <c r="BF100" i="1"/>
  <c r="BF104" i="1"/>
  <c r="BF108" i="1"/>
  <c r="BF112" i="1"/>
  <c r="BF116" i="1"/>
  <c r="BF120" i="1"/>
  <c r="BF124" i="1"/>
  <c r="BF128" i="1"/>
  <c r="BF132" i="1"/>
  <c r="BF136" i="1"/>
  <c r="BF140" i="1"/>
  <c r="BF144" i="1"/>
  <c r="BF148" i="1"/>
  <c r="BF152" i="1"/>
  <c r="BF156" i="1"/>
  <c r="BF160" i="1"/>
  <c r="BF164" i="1"/>
  <c r="BF168" i="1"/>
  <c r="BF172" i="1"/>
  <c r="BF176" i="1"/>
  <c r="BF13" i="1"/>
  <c r="BF17" i="1"/>
  <c r="BF21" i="1"/>
  <c r="BF25" i="1"/>
  <c r="BF29" i="1"/>
  <c r="BF33" i="1"/>
  <c r="BF37" i="1"/>
  <c r="BF41" i="1"/>
  <c r="BF45" i="1"/>
  <c r="BF49" i="1"/>
  <c r="BF53" i="1"/>
  <c r="BF57" i="1"/>
  <c r="BF61" i="1"/>
  <c r="BF65" i="1"/>
  <c r="BF69" i="1"/>
  <c r="BF73" i="1"/>
  <c r="BF77" i="1"/>
  <c r="BF81" i="1"/>
  <c r="BF85" i="1"/>
  <c r="BF89" i="1"/>
  <c r="BF93" i="1"/>
  <c r="BF97" i="1"/>
  <c r="BF101" i="1"/>
  <c r="BF105" i="1"/>
  <c r="BF109" i="1"/>
  <c r="BF113" i="1"/>
  <c r="BF117" i="1"/>
  <c r="BF121" i="1"/>
  <c r="BF125" i="1"/>
  <c r="BF129" i="1"/>
  <c r="BF133" i="1"/>
  <c r="BF137" i="1"/>
  <c r="BF141" i="1"/>
  <c r="BF145" i="1"/>
  <c r="BF149" i="1"/>
  <c r="BF153" i="1"/>
  <c r="BF157" i="1"/>
  <c r="BF161" i="1"/>
  <c r="BF165" i="1"/>
  <c r="BF169" i="1"/>
  <c r="BF173" i="1"/>
  <c r="BF177" i="1"/>
  <c r="BF181" i="1"/>
  <c r="BF185" i="1"/>
  <c r="BF189" i="1"/>
  <c r="BF193" i="1"/>
  <c r="BF197" i="1"/>
  <c r="BF201" i="1"/>
  <c r="BF205" i="1"/>
  <c r="BF209" i="1"/>
  <c r="BF213" i="1"/>
  <c r="BF217" i="1"/>
  <c r="BF221" i="1"/>
  <c r="BF225" i="1"/>
  <c r="BF229" i="1"/>
  <c r="BF233" i="1"/>
  <c r="BF237" i="1"/>
  <c r="BF241" i="1"/>
  <c r="BF245" i="1"/>
  <c r="BF192" i="1"/>
  <c r="BF208" i="1"/>
  <c r="BF224" i="1"/>
  <c r="BF240" i="1"/>
  <c r="BF252" i="1"/>
  <c r="BF260" i="1"/>
  <c r="BF268" i="1"/>
  <c r="BF276" i="1"/>
  <c r="BF284" i="1"/>
  <c r="BF292" i="1"/>
  <c r="BF300" i="1"/>
  <c r="BF308" i="1"/>
  <c r="BF316" i="1"/>
  <c r="BF324" i="1"/>
  <c r="BF329" i="1"/>
  <c r="BF334" i="1"/>
  <c r="BF340" i="1"/>
  <c r="BF345" i="1"/>
  <c r="BF350" i="1"/>
  <c r="BF354" i="1"/>
  <c r="BF358" i="1"/>
  <c r="BF362" i="1"/>
  <c r="BF366" i="1"/>
  <c r="BF370" i="1"/>
  <c r="BF374" i="1"/>
  <c r="BF378" i="1"/>
  <c r="BF382" i="1"/>
  <c r="BF386" i="1"/>
  <c r="BF390" i="1"/>
  <c r="BF394" i="1"/>
  <c r="BF398" i="1"/>
  <c r="BF402" i="1"/>
  <c r="BF406" i="1"/>
  <c r="BF410" i="1"/>
  <c r="BF414" i="1"/>
  <c r="BF418" i="1"/>
  <c r="BF422" i="1"/>
  <c r="BF426" i="1"/>
  <c r="BF430" i="1"/>
  <c r="BF434" i="1"/>
  <c r="BF438" i="1"/>
  <c r="BF442" i="1"/>
  <c r="BF446" i="1"/>
  <c r="BF450" i="1"/>
  <c r="BF454" i="1"/>
  <c r="BF458" i="1"/>
  <c r="BF462" i="1"/>
  <c r="BF466" i="1"/>
  <c r="BF470" i="1"/>
  <c r="BF474" i="1"/>
  <c r="BF478" i="1"/>
  <c r="BF482" i="1"/>
  <c r="BF486" i="1"/>
  <c r="BF490" i="1"/>
  <c r="BF494" i="1"/>
  <c r="BF498" i="1"/>
  <c r="BF502" i="1"/>
  <c r="BF506" i="1"/>
  <c r="BF510" i="1"/>
  <c r="BF514" i="1"/>
  <c r="BF518" i="1"/>
  <c r="BF522" i="1"/>
  <c r="BF526" i="1"/>
  <c r="BF530" i="1"/>
  <c r="BF534" i="1"/>
  <c r="BF538" i="1"/>
  <c r="BF542" i="1"/>
  <c r="BF546" i="1"/>
  <c r="BF550" i="1"/>
  <c r="BF554" i="1"/>
  <c r="BF558" i="1"/>
  <c r="BF562" i="1"/>
  <c r="BF566" i="1"/>
  <c r="BF570" i="1"/>
  <c r="BF574" i="1"/>
  <c r="BF578" i="1"/>
  <c r="BF582" i="1"/>
  <c r="BF586" i="1"/>
  <c r="BF590" i="1"/>
  <c r="BF594" i="1"/>
  <c r="BF598" i="1"/>
  <c r="BF602" i="1"/>
  <c r="BF606" i="1"/>
  <c r="BF610" i="1"/>
  <c r="BF614" i="1"/>
  <c r="BF180" i="1"/>
  <c r="BF196" i="1"/>
  <c r="BF212" i="1"/>
  <c r="BF228" i="1"/>
  <c r="BF244" i="1"/>
  <c r="BF253" i="1"/>
  <c r="BF261" i="1"/>
  <c r="BF269" i="1"/>
  <c r="BF277" i="1"/>
  <c r="BF285" i="1"/>
  <c r="BF293" i="1"/>
  <c r="BF301" i="1"/>
  <c r="BF309" i="1"/>
  <c r="BF317" i="1"/>
  <c r="BF325" i="1"/>
  <c r="BF330" i="1"/>
  <c r="BF336" i="1"/>
  <c r="BF341" i="1"/>
  <c r="BF346" i="1"/>
  <c r="BF351" i="1"/>
  <c r="BF355" i="1"/>
  <c r="BF359" i="1"/>
  <c r="BF363" i="1"/>
  <c r="BF367" i="1"/>
  <c r="BF371" i="1"/>
  <c r="BF375" i="1"/>
  <c r="BF379" i="1"/>
  <c r="BF383" i="1"/>
  <c r="BF387" i="1"/>
  <c r="BF391" i="1"/>
  <c r="BF395" i="1"/>
  <c r="BF399" i="1"/>
  <c r="BF403" i="1"/>
  <c r="BF407" i="1"/>
  <c r="BF411" i="1"/>
  <c r="BF415" i="1"/>
  <c r="BF419" i="1"/>
  <c r="BF423" i="1"/>
  <c r="BF427" i="1"/>
  <c r="BF431" i="1"/>
  <c r="BF435" i="1"/>
  <c r="BF439" i="1"/>
  <c r="BF443" i="1"/>
  <c r="BF447" i="1"/>
  <c r="BF451" i="1"/>
  <c r="BF455" i="1"/>
  <c r="BF459" i="1"/>
  <c r="BF463" i="1"/>
  <c r="BF467" i="1"/>
  <c r="BF471" i="1"/>
  <c r="BF475" i="1"/>
  <c r="BF479" i="1"/>
  <c r="BF483" i="1"/>
  <c r="BF487" i="1"/>
  <c r="BF491" i="1"/>
  <c r="BF495" i="1"/>
  <c r="BF499" i="1"/>
  <c r="BF503" i="1"/>
  <c r="BF507" i="1"/>
  <c r="BF511" i="1"/>
  <c r="BF515" i="1"/>
  <c r="BF519" i="1"/>
  <c r="BF523" i="1"/>
  <c r="BF527" i="1"/>
  <c r="BF531" i="1"/>
  <c r="BF535" i="1"/>
  <c r="BF539" i="1"/>
  <c r="BF543" i="1"/>
  <c r="BF547" i="1"/>
  <c r="BF551" i="1"/>
  <c r="BF555" i="1"/>
  <c r="BF559" i="1"/>
  <c r="BF563" i="1"/>
  <c r="BF567" i="1"/>
  <c r="BF571" i="1"/>
  <c r="BF575" i="1"/>
  <c r="BF579" i="1"/>
  <c r="BF583" i="1"/>
  <c r="BF587" i="1"/>
  <c r="BF591" i="1"/>
  <c r="BF595" i="1"/>
  <c r="BF184" i="1"/>
  <c r="BF200" i="1"/>
  <c r="BF216" i="1"/>
  <c r="BF232" i="1"/>
  <c r="BF248" i="1"/>
  <c r="BF256" i="1"/>
  <c r="BF264" i="1"/>
  <c r="BF272" i="1"/>
  <c r="BF280" i="1"/>
  <c r="BF288" i="1"/>
  <c r="BF296" i="1"/>
  <c r="BF304" i="1"/>
  <c r="BF312" i="1"/>
  <c r="BF320" i="1"/>
  <c r="BF326" i="1"/>
  <c r="BF332" i="1"/>
  <c r="BF337" i="1"/>
  <c r="BF342" i="1"/>
  <c r="BF348" i="1"/>
  <c r="BF352" i="1"/>
  <c r="BF356" i="1"/>
  <c r="BF360" i="1"/>
  <c r="BF364" i="1"/>
  <c r="BF368" i="1"/>
  <c r="BF372" i="1"/>
  <c r="BF376" i="1"/>
  <c r="BF380" i="1"/>
  <c r="BF384" i="1"/>
  <c r="BF388" i="1"/>
  <c r="BF392" i="1"/>
  <c r="BF396" i="1"/>
  <c r="BF400" i="1"/>
  <c r="BF404" i="1"/>
  <c r="BF408" i="1"/>
  <c r="BF412" i="1"/>
  <c r="BF416" i="1"/>
  <c r="BF420" i="1"/>
  <c r="BF424" i="1"/>
  <c r="BF428" i="1"/>
  <c r="BF432" i="1"/>
  <c r="BF436" i="1"/>
  <c r="BF440" i="1"/>
  <c r="BF444" i="1"/>
  <c r="BF448" i="1"/>
  <c r="BF452" i="1"/>
  <c r="BF456" i="1"/>
  <c r="BF460" i="1"/>
  <c r="BF464" i="1"/>
  <c r="BF468" i="1"/>
  <c r="BF472" i="1"/>
  <c r="BF476" i="1"/>
  <c r="BF480" i="1"/>
  <c r="BF484" i="1"/>
  <c r="BF488" i="1"/>
  <c r="BF492" i="1"/>
  <c r="BF496" i="1"/>
  <c r="BF500" i="1"/>
  <c r="BF504" i="1"/>
  <c r="BF508" i="1"/>
  <c r="BF512" i="1"/>
  <c r="BF516" i="1"/>
  <c r="BF520" i="1"/>
  <c r="BF524" i="1"/>
  <c r="BF528" i="1"/>
  <c r="BF532" i="1"/>
  <c r="BF536" i="1"/>
  <c r="BF540" i="1"/>
  <c r="BF544" i="1"/>
  <c r="BF548" i="1"/>
  <c r="BF552" i="1"/>
  <c r="BF556" i="1"/>
  <c r="BF560" i="1"/>
  <c r="BF564" i="1"/>
  <c r="BF568" i="1"/>
  <c r="BF572" i="1"/>
  <c r="BF576" i="1"/>
  <c r="BF580" i="1"/>
  <c r="BF584" i="1"/>
  <c r="BF588" i="1"/>
  <c r="BF592" i="1"/>
  <c r="BF596" i="1"/>
  <c r="BF600" i="1"/>
  <c r="BF604" i="1"/>
  <c r="BF608" i="1"/>
  <c r="BF612" i="1"/>
  <c r="BF236" i="1"/>
  <c r="BF273" i="1"/>
  <c r="BF305" i="1"/>
  <c r="BF333" i="1"/>
  <c r="BF353" i="1"/>
  <c r="BF369" i="1"/>
  <c r="BF385" i="1"/>
  <c r="BF401" i="1"/>
  <c r="BF417" i="1"/>
  <c r="BF433" i="1"/>
  <c r="BF449" i="1"/>
  <c r="BF465" i="1"/>
  <c r="BF481" i="1"/>
  <c r="BF497" i="1"/>
  <c r="BF513" i="1"/>
  <c r="BF529" i="1"/>
  <c r="BF545" i="1"/>
  <c r="BF561" i="1"/>
  <c r="BF577" i="1"/>
  <c r="BF593" i="1"/>
  <c r="BF603" i="1"/>
  <c r="BF611" i="1"/>
  <c r="BF617" i="1"/>
  <c r="BF621" i="1"/>
  <c r="BF625" i="1"/>
  <c r="BF629" i="1"/>
  <c r="BF633" i="1"/>
  <c r="BF637" i="1"/>
  <c r="BF641" i="1"/>
  <c r="BF645" i="1"/>
  <c r="BF649" i="1"/>
  <c r="BF653" i="1"/>
  <c r="BF657" i="1"/>
  <c r="BF661" i="1"/>
  <c r="BF665" i="1"/>
  <c r="BF669" i="1"/>
  <c r="BF673" i="1"/>
  <c r="BF677" i="1"/>
  <c r="BF681" i="1"/>
  <c r="BF685" i="1"/>
  <c r="BF689" i="1"/>
  <c r="BF693" i="1"/>
  <c r="BF697" i="1"/>
  <c r="BF701" i="1"/>
  <c r="BF705" i="1"/>
  <c r="BF709" i="1"/>
  <c r="BF713" i="1"/>
  <c r="BF717" i="1"/>
  <c r="BF721" i="1"/>
  <c r="BF725" i="1"/>
  <c r="BF729" i="1"/>
  <c r="BF733" i="1"/>
  <c r="BF737" i="1"/>
  <c r="BF741" i="1"/>
  <c r="BF745" i="1"/>
  <c r="BF749" i="1"/>
  <c r="BF753" i="1"/>
  <c r="BF757" i="1"/>
  <c r="BF761" i="1"/>
  <c r="BF765" i="1"/>
  <c r="BF769" i="1"/>
  <c r="BF773" i="1"/>
  <c r="BF777" i="1"/>
  <c r="BF781" i="1"/>
  <c r="BF785" i="1"/>
  <c r="BF789" i="1"/>
  <c r="BF793" i="1"/>
  <c r="BF797" i="1"/>
  <c r="BF801" i="1"/>
  <c r="BF805" i="1"/>
  <c r="BF809" i="1"/>
  <c r="BF813" i="1"/>
  <c r="BF817" i="1"/>
  <c r="BF821" i="1"/>
  <c r="BF825" i="1"/>
  <c r="BF829" i="1"/>
  <c r="BF833" i="1"/>
  <c r="BF837" i="1"/>
  <c r="BF841" i="1"/>
  <c r="BF845" i="1"/>
  <c r="BF849" i="1"/>
  <c r="BF853" i="1"/>
  <c r="BF857" i="1"/>
  <c r="BF861" i="1"/>
  <c r="BF865" i="1"/>
  <c r="BF869" i="1"/>
  <c r="BF873" i="1"/>
  <c r="BF877" i="1"/>
  <c r="BF881" i="1"/>
  <c r="BF885" i="1"/>
  <c r="BF188" i="1"/>
  <c r="BF249" i="1"/>
  <c r="BF281" i="1"/>
  <c r="BF313" i="1"/>
  <c r="BF338" i="1"/>
  <c r="BF357" i="1"/>
  <c r="BF373" i="1"/>
  <c r="BF389" i="1"/>
  <c r="BF405" i="1"/>
  <c r="BF421" i="1"/>
  <c r="BF437" i="1"/>
  <c r="BF453" i="1"/>
  <c r="BF469" i="1"/>
  <c r="BF485" i="1"/>
  <c r="BF501" i="1"/>
  <c r="BF517" i="1"/>
  <c r="BF533" i="1"/>
  <c r="BF549" i="1"/>
  <c r="BF565" i="1"/>
  <c r="BF581" i="1"/>
  <c r="BF597" i="1"/>
  <c r="BF605" i="1"/>
  <c r="BF613" i="1"/>
  <c r="BF618" i="1"/>
  <c r="BF622" i="1"/>
  <c r="BF626" i="1"/>
  <c r="BF630" i="1"/>
  <c r="BF634" i="1"/>
  <c r="BF638" i="1"/>
  <c r="BF642" i="1"/>
  <c r="BF646" i="1"/>
  <c r="BF650" i="1"/>
  <c r="BF654" i="1"/>
  <c r="BF658" i="1"/>
  <c r="BF662" i="1"/>
  <c r="BF666" i="1"/>
  <c r="BF670" i="1"/>
  <c r="BF674" i="1"/>
  <c r="BF678" i="1"/>
  <c r="BF682" i="1"/>
  <c r="BF686" i="1"/>
  <c r="BF690" i="1"/>
  <c r="BF694" i="1"/>
  <c r="BF698" i="1"/>
  <c r="BF702" i="1"/>
  <c r="BF706" i="1"/>
  <c r="BF710" i="1"/>
  <c r="BF714" i="1"/>
  <c r="BF718" i="1"/>
  <c r="BF722" i="1"/>
  <c r="BF726" i="1"/>
  <c r="BF730" i="1"/>
  <c r="BF734" i="1"/>
  <c r="BF738" i="1"/>
  <c r="BF742" i="1"/>
  <c r="BF746" i="1"/>
  <c r="BF750" i="1"/>
  <c r="BF754" i="1"/>
  <c r="BF758" i="1"/>
  <c r="BF762" i="1"/>
  <c r="BF766" i="1"/>
  <c r="BF770" i="1"/>
  <c r="BF774" i="1"/>
  <c r="BF778" i="1"/>
  <c r="BF782" i="1"/>
  <c r="BF786" i="1"/>
  <c r="BF790" i="1"/>
  <c r="BF794" i="1"/>
  <c r="BF798" i="1"/>
  <c r="BF802" i="1"/>
  <c r="BF806" i="1"/>
  <c r="BF810" i="1"/>
  <c r="BF814" i="1"/>
  <c r="BF818" i="1"/>
  <c r="BF822" i="1"/>
  <c r="BF826" i="1"/>
  <c r="BF830" i="1"/>
  <c r="BF834" i="1"/>
  <c r="BF838" i="1"/>
  <c r="BF842" i="1"/>
  <c r="BF846" i="1"/>
  <c r="BF850" i="1"/>
  <c r="BF854" i="1"/>
  <c r="BF858" i="1"/>
  <c r="BF862" i="1"/>
  <c r="BF866" i="1"/>
  <c r="BF870" i="1"/>
  <c r="BF874" i="1"/>
  <c r="BF878" i="1"/>
  <c r="BF882" i="1"/>
  <c r="BF886" i="1"/>
  <c r="BF890" i="1"/>
  <c r="BF894" i="1"/>
  <c r="BF898" i="1"/>
  <c r="BF902" i="1"/>
  <c r="BF906" i="1"/>
  <c r="BF910" i="1"/>
  <c r="BF914" i="1"/>
  <c r="BF918" i="1"/>
  <c r="BF922" i="1"/>
  <c r="BF926" i="1"/>
  <c r="BF930" i="1"/>
  <c r="BF204" i="1"/>
  <c r="BF257" i="1"/>
  <c r="BF289" i="1"/>
  <c r="BF321" i="1"/>
  <c r="BF344" i="1"/>
  <c r="BF361" i="1"/>
  <c r="BF377" i="1"/>
  <c r="BF393" i="1"/>
  <c r="BF409" i="1"/>
  <c r="BF425" i="1"/>
  <c r="BF441" i="1"/>
  <c r="BF457" i="1"/>
  <c r="BF473" i="1"/>
  <c r="BF489" i="1"/>
  <c r="BF505" i="1"/>
  <c r="BF521" i="1"/>
  <c r="BF537" i="1"/>
  <c r="BF553" i="1"/>
  <c r="BF569" i="1"/>
  <c r="BF585" i="1"/>
  <c r="BF599" i="1"/>
  <c r="BF607" i="1"/>
  <c r="BF615" i="1"/>
  <c r="BF619" i="1"/>
  <c r="BF623" i="1"/>
  <c r="BF627" i="1"/>
  <c r="BF631" i="1"/>
  <c r="BF635" i="1"/>
  <c r="BF639" i="1"/>
  <c r="BF643" i="1"/>
  <c r="BF647" i="1"/>
  <c r="BF651" i="1"/>
  <c r="BF655" i="1"/>
  <c r="BF659" i="1"/>
  <c r="BF663" i="1"/>
  <c r="BF667" i="1"/>
  <c r="BF671" i="1"/>
  <c r="BF675" i="1"/>
  <c r="BF679" i="1"/>
  <c r="BF683" i="1"/>
  <c r="BF687" i="1"/>
  <c r="BF691" i="1"/>
  <c r="BF695" i="1"/>
  <c r="BF699" i="1"/>
  <c r="BF703" i="1"/>
  <c r="BF707" i="1"/>
  <c r="BF711" i="1"/>
  <c r="BF715" i="1"/>
  <c r="BF719" i="1"/>
  <c r="BF723" i="1"/>
  <c r="BF727" i="1"/>
  <c r="BF731" i="1"/>
  <c r="BF735" i="1"/>
  <c r="BF739" i="1"/>
  <c r="BF743" i="1"/>
  <c r="BF747" i="1"/>
  <c r="BF751" i="1"/>
  <c r="BF755" i="1"/>
  <c r="BF759" i="1"/>
  <c r="BF763" i="1"/>
  <c r="BF767" i="1"/>
  <c r="BF771" i="1"/>
  <c r="BF775" i="1"/>
  <c r="BF779" i="1"/>
  <c r="BF783" i="1"/>
  <c r="BF787" i="1"/>
  <c r="BF791" i="1"/>
  <c r="BF795" i="1"/>
  <c r="BF799" i="1"/>
  <c r="BF803" i="1"/>
  <c r="BF807" i="1"/>
  <c r="BF811" i="1"/>
  <c r="BF815" i="1"/>
  <c r="BF819" i="1"/>
  <c r="BF823" i="1"/>
  <c r="BF827" i="1"/>
  <c r="BF831" i="1"/>
  <c r="BF835" i="1"/>
  <c r="BF839" i="1"/>
  <c r="BF843" i="1"/>
  <c r="BF847" i="1"/>
  <c r="BF851" i="1"/>
  <c r="BF855" i="1"/>
  <c r="BF859" i="1"/>
  <c r="BF863" i="1"/>
  <c r="BF867" i="1"/>
  <c r="BF871" i="1"/>
  <c r="BF875" i="1"/>
  <c r="BF879" i="1"/>
  <c r="BF883" i="1"/>
  <c r="BF887" i="1"/>
  <c r="BF891" i="1"/>
  <c r="BF895" i="1"/>
  <c r="BF899" i="1"/>
  <c r="BF903" i="1"/>
  <c r="BF907" i="1"/>
  <c r="BF911" i="1"/>
  <c r="BF915" i="1"/>
  <c r="BF919" i="1"/>
  <c r="BF923" i="1"/>
  <c r="BF927" i="1"/>
  <c r="BF931" i="1"/>
  <c r="BF935" i="1"/>
  <c r="BF220" i="1"/>
  <c r="BF265" i="1"/>
  <c r="BF297" i="1"/>
  <c r="BF328" i="1"/>
  <c r="BF349" i="1"/>
  <c r="BF365" i="1"/>
  <c r="BF381" i="1"/>
  <c r="BF397" i="1"/>
  <c r="BF413" i="1"/>
  <c r="BF429" i="1"/>
  <c r="BF445" i="1"/>
  <c r="BF461" i="1"/>
  <c r="BF477" i="1"/>
  <c r="BF493" i="1"/>
  <c r="BF509" i="1"/>
  <c r="BF525" i="1"/>
  <c r="BF541" i="1"/>
  <c r="BF557" i="1"/>
  <c r="BF573" i="1"/>
  <c r="BF589" i="1"/>
  <c r="BF601" i="1"/>
  <c r="BF609" i="1"/>
  <c r="BF616" i="1"/>
  <c r="BF620" i="1"/>
  <c r="BF624" i="1"/>
  <c r="BF628" i="1"/>
  <c r="BF632" i="1"/>
  <c r="BF636" i="1"/>
  <c r="BF640" i="1"/>
  <c r="BF644" i="1"/>
  <c r="BF648" i="1"/>
  <c r="BF652" i="1"/>
  <c r="BF656" i="1"/>
  <c r="BF660" i="1"/>
  <c r="BF664" i="1"/>
  <c r="BF668" i="1"/>
  <c r="BF672" i="1"/>
  <c r="BF676" i="1"/>
  <c r="BF680" i="1"/>
  <c r="BF684" i="1"/>
  <c r="BF688" i="1"/>
  <c r="BF692" i="1"/>
  <c r="BF696" i="1"/>
  <c r="BF700" i="1"/>
  <c r="BF704" i="1"/>
  <c r="BF708" i="1"/>
  <c r="BF712" i="1"/>
  <c r="BF716" i="1"/>
  <c r="BF720" i="1"/>
  <c r="BF724" i="1"/>
  <c r="BF728" i="1"/>
  <c r="BF732" i="1"/>
  <c r="BF736" i="1"/>
  <c r="BF740" i="1"/>
  <c r="BF744" i="1"/>
  <c r="BF748" i="1"/>
  <c r="BF752" i="1"/>
  <c r="BF756" i="1"/>
  <c r="BF760" i="1"/>
  <c r="BF764" i="1"/>
  <c r="BF768" i="1"/>
  <c r="BF772" i="1"/>
  <c r="BF776" i="1"/>
  <c r="BF780" i="1"/>
  <c r="BF784" i="1"/>
  <c r="BF788" i="1"/>
  <c r="BF792" i="1"/>
  <c r="BF796" i="1"/>
  <c r="BF800" i="1"/>
  <c r="BF804" i="1"/>
  <c r="BF808" i="1"/>
  <c r="BF812" i="1"/>
  <c r="BF816" i="1"/>
  <c r="BF820" i="1"/>
  <c r="BF824" i="1"/>
  <c r="BF828" i="1"/>
  <c r="BF832" i="1"/>
  <c r="BF836" i="1"/>
  <c r="BF840" i="1"/>
  <c r="BF844" i="1"/>
  <c r="BF848" i="1"/>
  <c r="BF852" i="1"/>
  <c r="BF856" i="1"/>
  <c r="BF860" i="1"/>
  <c r="BF864" i="1"/>
  <c r="BF1005" i="1"/>
  <c r="BF1001" i="1"/>
  <c r="BF997" i="1"/>
  <c r="BF993" i="1"/>
  <c r="BF989" i="1"/>
  <c r="BF985" i="1"/>
  <c r="BF981" i="1"/>
  <c r="BF977" i="1"/>
  <c r="BF973" i="1"/>
  <c r="BF969" i="1"/>
  <c r="BF965" i="1"/>
  <c r="BF961" i="1"/>
  <c r="BF957" i="1"/>
  <c r="BF953" i="1"/>
  <c r="BF949" i="1"/>
  <c r="BF945" i="1"/>
  <c r="BF941" i="1"/>
  <c r="BF937" i="1"/>
  <c r="BF932" i="1"/>
  <c r="BF924" i="1"/>
  <c r="BF916" i="1"/>
  <c r="BF908" i="1"/>
  <c r="BF900" i="1"/>
  <c r="BF892" i="1"/>
  <c r="BF880" i="1"/>
  <c r="BF9" i="1"/>
  <c r="BF8" i="1"/>
  <c r="BF7" i="1"/>
  <c r="BF10" i="1"/>
  <c r="BF6" i="1"/>
  <c r="BM1004" i="1"/>
  <c r="BM988" i="1"/>
  <c r="BM972" i="1"/>
  <c r="BM956" i="1"/>
  <c r="BM940" i="1"/>
  <c r="BM924" i="1"/>
  <c r="BM908" i="1"/>
  <c r="BM892" i="1"/>
  <c r="BM876" i="1"/>
  <c r="BM860" i="1"/>
  <c r="BM844" i="1"/>
  <c r="BM828" i="1"/>
  <c r="BM812" i="1"/>
  <c r="BM796" i="1"/>
  <c r="BM780" i="1"/>
  <c r="BM764" i="1"/>
  <c r="BM748" i="1"/>
  <c r="BM732" i="1"/>
  <c r="BM716" i="1"/>
  <c r="BM700" i="1"/>
  <c r="BM684" i="1"/>
  <c r="BM668" i="1"/>
  <c r="BM652" i="1"/>
  <c r="BM636" i="1"/>
  <c r="BM620" i="1"/>
  <c r="BM604" i="1"/>
  <c r="BM588" i="1"/>
  <c r="BM572" i="1"/>
  <c r="BM556" i="1"/>
  <c r="BM540" i="1"/>
  <c r="BM524" i="1"/>
  <c r="BM508" i="1"/>
  <c r="BM492" i="1"/>
  <c r="BM476" i="1"/>
  <c r="BM460" i="1"/>
  <c r="BM444" i="1"/>
  <c r="BM428" i="1"/>
  <c r="BM412" i="1"/>
  <c r="BM396" i="1"/>
  <c r="BM380" i="1"/>
  <c r="BM364" i="1"/>
  <c r="BM348" i="1"/>
  <c r="BM332" i="1"/>
  <c r="BM316" i="1"/>
  <c r="BM300" i="1"/>
  <c r="BM284" i="1"/>
  <c r="BM268" i="1"/>
  <c r="BM252" i="1"/>
  <c r="BM236" i="1"/>
  <c r="BM220" i="1"/>
  <c r="BM204" i="1"/>
  <c r="BM188" i="1"/>
  <c r="BM172" i="1"/>
  <c r="BM156" i="1"/>
  <c r="BM140" i="1"/>
  <c r="BM124" i="1"/>
  <c r="BM108" i="1"/>
  <c r="BM92" i="1"/>
  <c r="BM76" i="1"/>
  <c r="BM60" i="1"/>
  <c r="BM44" i="1"/>
  <c r="BM28" i="1"/>
  <c r="BM12" i="1"/>
  <c r="BN995" i="1"/>
  <c r="BN979" i="1"/>
  <c r="BN963" i="1"/>
  <c r="BN947" i="1"/>
  <c r="BN885" i="1"/>
  <c r="BN821" i="1"/>
  <c r="BN757" i="1"/>
  <c r="BN693" i="1"/>
  <c r="BN629" i="1"/>
  <c r="BN565" i="1"/>
  <c r="BN501" i="1"/>
  <c r="BN437" i="1"/>
  <c r="BN373" i="1"/>
  <c r="BN182" i="1"/>
  <c r="BM1000" i="1"/>
  <c r="BM984" i="1"/>
  <c r="BM968" i="1"/>
  <c r="BM952" i="1"/>
  <c r="BM936" i="1"/>
  <c r="BM920" i="1"/>
  <c r="BM904" i="1"/>
  <c r="BM888" i="1"/>
  <c r="BM872" i="1"/>
  <c r="BM856" i="1"/>
  <c r="BM840" i="1"/>
  <c r="BM824" i="1"/>
  <c r="BM808" i="1"/>
  <c r="BM792" i="1"/>
  <c r="BM776" i="1"/>
  <c r="BM760" i="1"/>
  <c r="BM744" i="1"/>
  <c r="BM728" i="1"/>
  <c r="BM712" i="1"/>
  <c r="BM696" i="1"/>
  <c r="BM680" i="1"/>
  <c r="BM664" i="1"/>
  <c r="BM648" i="1"/>
  <c r="BM632" i="1"/>
  <c r="BM616" i="1"/>
  <c r="BM600" i="1"/>
  <c r="BM584" i="1"/>
  <c r="BM568" i="1"/>
  <c r="BM552" i="1"/>
  <c r="BM536" i="1"/>
  <c r="BM520" i="1"/>
  <c r="BM504" i="1"/>
  <c r="BM488" i="1"/>
  <c r="BM472" i="1"/>
  <c r="BM456" i="1"/>
  <c r="BM440" i="1"/>
  <c r="BM424" i="1"/>
  <c r="BM408" i="1"/>
  <c r="BM392" i="1"/>
  <c r="BM376" i="1"/>
  <c r="BM360" i="1"/>
  <c r="BM344" i="1"/>
  <c r="BM328" i="1"/>
  <c r="BM312" i="1"/>
  <c r="BM296" i="1"/>
  <c r="BM280" i="1"/>
  <c r="BM264" i="1"/>
  <c r="BM248" i="1"/>
  <c r="BM232" i="1"/>
  <c r="BM216" i="1"/>
  <c r="BM200" i="1"/>
  <c r="BM184" i="1"/>
  <c r="BM168" i="1"/>
  <c r="BM152" i="1"/>
  <c r="BM136" i="1"/>
  <c r="BM120" i="1"/>
  <c r="BM104" i="1"/>
  <c r="BM88" i="1"/>
  <c r="BM72" i="1"/>
  <c r="BM56" i="1"/>
  <c r="BM40" i="1"/>
  <c r="BM24" i="1"/>
  <c r="BN991" i="1"/>
  <c r="BN975" i="1"/>
  <c r="BN959" i="1"/>
  <c r="BN933" i="1"/>
  <c r="BN869" i="1"/>
  <c r="BN805" i="1"/>
  <c r="BN741" i="1"/>
  <c r="BN677" i="1"/>
  <c r="BN613" i="1"/>
  <c r="BN549" i="1"/>
  <c r="BN485" i="1"/>
  <c r="BN421" i="1"/>
  <c r="BN357" i="1"/>
  <c r="BN118" i="1"/>
  <c r="BM996" i="1"/>
  <c r="BM980" i="1"/>
  <c r="BM964" i="1"/>
  <c r="BM948" i="1"/>
  <c r="BM932" i="1"/>
  <c r="BM916" i="1"/>
  <c r="BM900" i="1"/>
  <c r="BM884" i="1"/>
  <c r="BM868" i="1"/>
  <c r="BM852" i="1"/>
  <c r="BM836" i="1"/>
  <c r="BM820" i="1"/>
  <c r="BM804" i="1"/>
  <c r="BM788" i="1"/>
  <c r="BM772" i="1"/>
  <c r="BM756" i="1"/>
  <c r="BM740" i="1"/>
  <c r="BM724" i="1"/>
  <c r="BM708" i="1"/>
  <c r="BM692" i="1"/>
  <c r="BM676" i="1"/>
  <c r="BM660" i="1"/>
  <c r="BM644" i="1"/>
  <c r="BM628" i="1"/>
  <c r="BM612" i="1"/>
  <c r="BM596" i="1"/>
  <c r="BM580" i="1"/>
  <c r="BM564" i="1"/>
  <c r="BM548" i="1"/>
  <c r="BM532" i="1"/>
  <c r="BM516" i="1"/>
  <c r="BM500" i="1"/>
  <c r="BM484" i="1"/>
  <c r="BM468" i="1"/>
  <c r="BM452" i="1"/>
  <c r="BM436" i="1"/>
  <c r="BM420" i="1"/>
  <c r="BM404" i="1"/>
  <c r="BM388" i="1"/>
  <c r="BM372" i="1"/>
  <c r="BM356" i="1"/>
  <c r="BM340" i="1"/>
  <c r="BM324" i="1"/>
  <c r="BM308" i="1"/>
  <c r="BM292" i="1"/>
  <c r="BM276" i="1"/>
  <c r="BM260" i="1"/>
  <c r="BM244" i="1"/>
  <c r="BM228" i="1"/>
  <c r="BM212" i="1"/>
  <c r="BM196" i="1"/>
  <c r="BM180" i="1"/>
  <c r="BM164" i="1"/>
  <c r="BM148" i="1"/>
  <c r="BM132" i="1"/>
  <c r="BM116" i="1"/>
  <c r="BM100" i="1"/>
  <c r="BM84" i="1"/>
  <c r="BM68" i="1"/>
  <c r="BM52" i="1"/>
  <c r="BM36" i="1"/>
  <c r="BM20" i="1"/>
  <c r="BN1003" i="1"/>
  <c r="BN987" i="1"/>
  <c r="BN971" i="1"/>
  <c r="BN955" i="1"/>
  <c r="BN917" i="1"/>
  <c r="BN853" i="1"/>
  <c r="BN789" i="1"/>
  <c r="BN725" i="1"/>
  <c r="BN661" i="1"/>
  <c r="BN597" i="1"/>
  <c r="BN533" i="1"/>
  <c r="BN469" i="1"/>
  <c r="BN405" i="1"/>
  <c r="BN310" i="1"/>
  <c r="BN54" i="1"/>
  <c r="BM992" i="1"/>
  <c r="BM976" i="1"/>
  <c r="BM960" i="1"/>
  <c r="BM944" i="1"/>
  <c r="BM928" i="1"/>
  <c r="BM912" i="1"/>
  <c r="BM896" i="1"/>
  <c r="BM880" i="1"/>
  <c r="BM864" i="1"/>
  <c r="BM848" i="1"/>
  <c r="BM832" i="1"/>
  <c r="BM816" i="1"/>
  <c r="BM800" i="1"/>
  <c r="BM784" i="1"/>
  <c r="BM768" i="1"/>
  <c r="BM752" i="1"/>
  <c r="BM736" i="1"/>
  <c r="BM720" i="1"/>
  <c r="BM704" i="1"/>
  <c r="BM688" i="1"/>
  <c r="BM672" i="1"/>
  <c r="BM656" i="1"/>
  <c r="BM640" i="1"/>
  <c r="BM624" i="1"/>
  <c r="BM608" i="1"/>
  <c r="BM592" i="1"/>
  <c r="BM576" i="1"/>
  <c r="BM560" i="1"/>
  <c r="BM544" i="1"/>
  <c r="BM528" i="1"/>
  <c r="BM512" i="1"/>
  <c r="BM496" i="1"/>
  <c r="BM480" i="1"/>
  <c r="BM464" i="1"/>
  <c r="BM448" i="1"/>
  <c r="BM432" i="1"/>
  <c r="BM416" i="1"/>
  <c r="BM400" i="1"/>
  <c r="BM384" i="1"/>
  <c r="BM368" i="1"/>
  <c r="BM352" i="1"/>
  <c r="BM336" i="1"/>
  <c r="BM320" i="1"/>
  <c r="BM304" i="1"/>
  <c r="BM288" i="1"/>
  <c r="BM272" i="1"/>
  <c r="BM256" i="1"/>
  <c r="BM240" i="1"/>
  <c r="BM224" i="1"/>
  <c r="BM208" i="1"/>
  <c r="BM192" i="1"/>
  <c r="BM176" i="1"/>
  <c r="BM160" i="1"/>
  <c r="BM144" i="1"/>
  <c r="BM128" i="1"/>
  <c r="BM112" i="1"/>
  <c r="BM96" i="1"/>
  <c r="BM80" i="1"/>
  <c r="BM64" i="1"/>
  <c r="BM48" i="1"/>
  <c r="BM32" i="1"/>
  <c r="BM16" i="1"/>
  <c r="BN999" i="1"/>
  <c r="BN983" i="1"/>
  <c r="BN967" i="1"/>
  <c r="BN951" i="1"/>
  <c r="BN901" i="1"/>
  <c r="BN837" i="1"/>
  <c r="BN773" i="1"/>
  <c r="BN709" i="1"/>
  <c r="BN645" i="1"/>
  <c r="BN581" i="1"/>
  <c r="BN517" i="1"/>
  <c r="BN453" i="1"/>
  <c r="BN389" i="1"/>
  <c r="BN246" i="1"/>
  <c r="BM1003" i="1"/>
  <c r="BM999" i="1"/>
  <c r="BM995" i="1"/>
  <c r="BM991" i="1"/>
  <c r="BM987" i="1"/>
  <c r="BM983" i="1"/>
  <c r="BM979" i="1"/>
  <c r="BM975" i="1"/>
  <c r="BM971" i="1"/>
  <c r="BM967" i="1"/>
  <c r="BM963" i="1"/>
  <c r="BM959" i="1"/>
  <c r="BM955" i="1"/>
  <c r="BM951" i="1"/>
  <c r="BM947" i="1"/>
  <c r="BM943" i="1"/>
  <c r="BM939" i="1"/>
  <c r="BM935" i="1"/>
  <c r="BM931" i="1"/>
  <c r="BM927" i="1"/>
  <c r="BM923" i="1"/>
  <c r="BM919" i="1"/>
  <c r="BM915" i="1"/>
  <c r="BM911" i="1"/>
  <c r="BM907" i="1"/>
  <c r="BM903" i="1"/>
  <c r="BM899" i="1"/>
  <c r="BM895" i="1"/>
  <c r="BM891" i="1"/>
  <c r="BM887" i="1"/>
  <c r="BM883" i="1"/>
  <c r="BM879" i="1"/>
  <c r="BM875" i="1"/>
  <c r="BM871" i="1"/>
  <c r="BM867" i="1"/>
  <c r="BM863" i="1"/>
  <c r="BM859" i="1"/>
  <c r="BM855" i="1"/>
  <c r="BM851" i="1"/>
  <c r="BM847" i="1"/>
  <c r="BM843" i="1"/>
  <c r="BM839" i="1"/>
  <c r="BM835" i="1"/>
  <c r="BM831" i="1"/>
  <c r="BM827" i="1"/>
  <c r="BM823" i="1"/>
  <c r="BM819" i="1"/>
  <c r="BM815" i="1"/>
  <c r="BM811" i="1"/>
  <c r="BM807" i="1"/>
  <c r="BM803" i="1"/>
  <c r="BM799" i="1"/>
  <c r="BM795" i="1"/>
  <c r="BM791" i="1"/>
  <c r="BM787" i="1"/>
  <c r="BM783" i="1"/>
  <c r="BM779" i="1"/>
  <c r="BM775" i="1"/>
  <c r="BM771" i="1"/>
  <c r="BM767" i="1"/>
  <c r="BM763" i="1"/>
  <c r="BM759" i="1"/>
  <c r="BM755" i="1"/>
  <c r="BM751" i="1"/>
  <c r="BM747" i="1"/>
  <c r="BM743" i="1"/>
  <c r="BM739" i="1"/>
  <c r="BM735" i="1"/>
  <c r="BM731" i="1"/>
  <c r="BM727" i="1"/>
  <c r="BM723" i="1"/>
  <c r="BM719" i="1"/>
  <c r="BM715" i="1"/>
  <c r="BM711" i="1"/>
  <c r="BM707" i="1"/>
  <c r="BM703" i="1"/>
  <c r="BM699" i="1"/>
  <c r="BM695" i="1"/>
  <c r="BM691" i="1"/>
  <c r="BM687" i="1"/>
  <c r="BM683" i="1"/>
  <c r="BM679" i="1"/>
  <c r="BM675" i="1"/>
  <c r="BM671" i="1"/>
  <c r="BM667" i="1"/>
  <c r="BM663" i="1"/>
  <c r="BM659" i="1"/>
  <c r="BM655" i="1"/>
  <c r="BM651" i="1"/>
  <c r="BM647" i="1"/>
  <c r="BM643" i="1"/>
  <c r="BM639" i="1"/>
  <c r="BM635" i="1"/>
  <c r="BM631" i="1"/>
  <c r="BM627" i="1"/>
  <c r="BM623" i="1"/>
  <c r="BM619" i="1"/>
  <c r="BM615" i="1"/>
  <c r="BM611" i="1"/>
  <c r="BM607" i="1"/>
  <c r="BM603" i="1"/>
  <c r="BM599" i="1"/>
  <c r="BM595" i="1"/>
  <c r="BM591" i="1"/>
  <c r="BM587" i="1"/>
  <c r="BM583" i="1"/>
  <c r="BM579" i="1"/>
  <c r="BM575" i="1"/>
  <c r="BM571" i="1"/>
  <c r="BM567" i="1"/>
  <c r="BM563" i="1"/>
  <c r="BM559" i="1"/>
  <c r="BM555" i="1"/>
  <c r="BM551" i="1"/>
  <c r="BM547" i="1"/>
  <c r="BM543" i="1"/>
  <c r="BM539" i="1"/>
  <c r="BM535" i="1"/>
  <c r="BM531" i="1"/>
  <c r="BM527" i="1"/>
  <c r="BM523" i="1"/>
  <c r="BM519" i="1"/>
  <c r="BM515" i="1"/>
  <c r="BM511" i="1"/>
  <c r="BM507" i="1"/>
  <c r="BM503" i="1"/>
  <c r="BM499" i="1"/>
  <c r="BM495" i="1"/>
  <c r="BM491" i="1"/>
  <c r="BM487" i="1"/>
  <c r="BM483" i="1"/>
  <c r="BM479" i="1"/>
  <c r="BM475" i="1"/>
  <c r="BM471" i="1"/>
  <c r="BM467" i="1"/>
  <c r="BM463" i="1"/>
  <c r="BM459" i="1"/>
  <c r="BM455" i="1"/>
  <c r="BM451" i="1"/>
  <c r="BM447" i="1"/>
  <c r="BM443" i="1"/>
  <c r="BM439" i="1"/>
  <c r="BM435" i="1"/>
  <c r="BM431" i="1"/>
  <c r="BM427" i="1"/>
  <c r="BM423" i="1"/>
  <c r="BM419" i="1"/>
  <c r="BM415" i="1"/>
  <c r="BM411" i="1"/>
  <c r="BM407" i="1"/>
  <c r="BM403" i="1"/>
  <c r="BM399" i="1"/>
  <c r="BM395" i="1"/>
  <c r="BM391" i="1"/>
  <c r="BM387" i="1"/>
  <c r="BM383" i="1"/>
  <c r="BM379" i="1"/>
  <c r="BM375" i="1"/>
  <c r="BM371" i="1"/>
  <c r="BM367" i="1"/>
  <c r="BM363" i="1"/>
  <c r="BM359" i="1"/>
  <c r="BM355" i="1"/>
  <c r="BM351" i="1"/>
  <c r="BM347" i="1"/>
  <c r="BM343" i="1"/>
  <c r="BM339" i="1"/>
  <c r="BM335" i="1"/>
  <c r="BM331" i="1"/>
  <c r="BM327" i="1"/>
  <c r="BM323" i="1"/>
  <c r="BM319" i="1"/>
  <c r="BM315" i="1"/>
  <c r="BM311" i="1"/>
  <c r="BM307" i="1"/>
  <c r="BM303" i="1"/>
  <c r="BM299" i="1"/>
  <c r="BM295" i="1"/>
  <c r="BM291" i="1"/>
  <c r="BM287" i="1"/>
  <c r="BM283" i="1"/>
  <c r="BM279" i="1"/>
  <c r="BM275" i="1"/>
  <c r="BM271" i="1"/>
  <c r="BM267" i="1"/>
  <c r="BM263" i="1"/>
  <c r="BM259" i="1"/>
  <c r="BM255" i="1"/>
  <c r="BM251" i="1"/>
  <c r="BM247" i="1"/>
  <c r="BM243" i="1"/>
  <c r="BM239" i="1"/>
  <c r="BM235" i="1"/>
  <c r="BM231" i="1"/>
  <c r="BM227" i="1"/>
  <c r="BM223" i="1"/>
  <c r="BM219" i="1"/>
  <c r="BM215" i="1"/>
  <c r="BM211" i="1"/>
  <c r="BM207" i="1"/>
  <c r="BM203" i="1"/>
  <c r="BM199" i="1"/>
  <c r="BM195" i="1"/>
  <c r="BM191" i="1"/>
  <c r="BM187" i="1"/>
  <c r="BM183" i="1"/>
  <c r="BM179" i="1"/>
  <c r="BM175" i="1"/>
  <c r="BM171" i="1"/>
  <c r="BM167" i="1"/>
  <c r="BM163" i="1"/>
  <c r="BM159" i="1"/>
  <c r="BM155" i="1"/>
  <c r="BM151" i="1"/>
  <c r="BM147" i="1"/>
  <c r="BM143" i="1"/>
  <c r="BM139" i="1"/>
  <c r="BM135" i="1"/>
  <c r="BM131" i="1"/>
  <c r="BM127" i="1"/>
  <c r="BM123" i="1"/>
  <c r="BM119" i="1"/>
  <c r="BM115" i="1"/>
  <c r="BM111" i="1"/>
  <c r="BM107" i="1"/>
  <c r="BM103" i="1"/>
  <c r="BM99" i="1"/>
  <c r="BM95" i="1"/>
  <c r="BM91" i="1"/>
  <c r="BM87" i="1"/>
  <c r="BM83" i="1"/>
  <c r="BM79" i="1"/>
  <c r="BM75" i="1"/>
  <c r="BM71" i="1"/>
  <c r="BM67" i="1"/>
  <c r="BM63" i="1"/>
  <c r="BM59" i="1"/>
  <c r="BM55" i="1"/>
  <c r="BM51" i="1"/>
  <c r="BM47" i="1"/>
  <c r="BM43" i="1"/>
  <c r="BM39" i="1"/>
  <c r="BM35" i="1"/>
  <c r="BM31" i="1"/>
  <c r="BM27" i="1"/>
  <c r="BM23" i="1"/>
  <c r="BM19" i="1"/>
  <c r="BM15" i="1"/>
  <c r="BN1002" i="1"/>
  <c r="BN998" i="1"/>
  <c r="BN994" i="1"/>
  <c r="BN990" i="1"/>
  <c r="BN986" i="1"/>
  <c r="BN982" i="1"/>
  <c r="BN978" i="1"/>
  <c r="BN974" i="1"/>
  <c r="BN970" i="1"/>
  <c r="BN966" i="1"/>
  <c r="BN962" i="1"/>
  <c r="BN958" i="1"/>
  <c r="BN954" i="1"/>
  <c r="BN950" i="1"/>
  <c r="BN945" i="1"/>
  <c r="BN929" i="1"/>
  <c r="BN913" i="1"/>
  <c r="BN897" i="1"/>
  <c r="BN881" i="1"/>
  <c r="BN865" i="1"/>
  <c r="BN849" i="1"/>
  <c r="BN833" i="1"/>
  <c r="BN817" i="1"/>
  <c r="BN801" i="1"/>
  <c r="BN785" i="1"/>
  <c r="BN769" i="1"/>
  <c r="BN753" i="1"/>
  <c r="BN737" i="1"/>
  <c r="BN721" i="1"/>
  <c r="BN705" i="1"/>
  <c r="BN689" i="1"/>
  <c r="BN673" i="1"/>
  <c r="BN657" i="1"/>
  <c r="BN641" i="1"/>
  <c r="BN625" i="1"/>
  <c r="BN609" i="1"/>
  <c r="BN593" i="1"/>
  <c r="BN577" i="1"/>
  <c r="BN561" i="1"/>
  <c r="BN545" i="1"/>
  <c r="BN529" i="1"/>
  <c r="BN513" i="1"/>
  <c r="BN497" i="1"/>
  <c r="BN481" i="1"/>
  <c r="BN465" i="1"/>
  <c r="BN449" i="1"/>
  <c r="BN433" i="1"/>
  <c r="BN417" i="1"/>
  <c r="BN401" i="1"/>
  <c r="BN385" i="1"/>
  <c r="BN369" i="1"/>
  <c r="BN353" i="1"/>
  <c r="BN294" i="1"/>
  <c r="BN230" i="1"/>
  <c r="BN166" i="1"/>
  <c r="BN102" i="1"/>
  <c r="BN15" i="1"/>
  <c r="BN19" i="1"/>
  <c r="BN23" i="1"/>
  <c r="BN27" i="1"/>
  <c r="BN31" i="1"/>
  <c r="BN35" i="1"/>
  <c r="BN39" i="1"/>
  <c r="BN43" i="1"/>
  <c r="BN47" i="1"/>
  <c r="BN51" i="1"/>
  <c r="BN55" i="1"/>
  <c r="BN59" i="1"/>
  <c r="BN63" i="1"/>
  <c r="BN67" i="1"/>
  <c r="BN71" i="1"/>
  <c r="BN75" i="1"/>
  <c r="BN79" i="1"/>
  <c r="BN83" i="1"/>
  <c r="BN87" i="1"/>
  <c r="BN91" i="1"/>
  <c r="BN95" i="1"/>
  <c r="BN99" i="1"/>
  <c r="BN103" i="1"/>
  <c r="BN107" i="1"/>
  <c r="BN111" i="1"/>
  <c r="BN115" i="1"/>
  <c r="BN119" i="1"/>
  <c r="BN123" i="1"/>
  <c r="BN127" i="1"/>
  <c r="BN131" i="1"/>
  <c r="BN135" i="1"/>
  <c r="BN139" i="1"/>
  <c r="BN143" i="1"/>
  <c r="BN147" i="1"/>
  <c r="BN151" i="1"/>
  <c r="BN155" i="1"/>
  <c r="BN159" i="1"/>
  <c r="BN163" i="1"/>
  <c r="BN167" i="1"/>
  <c r="BN171" i="1"/>
  <c r="BN175" i="1"/>
  <c r="BN179" i="1"/>
  <c r="BN183" i="1"/>
  <c r="BN187" i="1"/>
  <c r="BN191" i="1"/>
  <c r="BN195" i="1"/>
  <c r="BN199" i="1"/>
  <c r="BN203" i="1"/>
  <c r="BN207" i="1"/>
  <c r="BN211" i="1"/>
  <c r="BN215" i="1"/>
  <c r="BN219" i="1"/>
  <c r="BN223" i="1"/>
  <c r="BN227" i="1"/>
  <c r="BN231" i="1"/>
  <c r="BN235" i="1"/>
  <c r="BN239" i="1"/>
  <c r="BN243" i="1"/>
  <c r="BN247" i="1"/>
  <c r="BN251" i="1"/>
  <c r="BN255" i="1"/>
  <c r="BN259" i="1"/>
  <c r="BN263" i="1"/>
  <c r="BN267" i="1"/>
  <c r="BN271" i="1"/>
  <c r="BN275" i="1"/>
  <c r="BN279" i="1"/>
  <c r="BN283" i="1"/>
  <c r="BN287" i="1"/>
  <c r="BN291" i="1"/>
  <c r="BN295" i="1"/>
  <c r="BN299" i="1"/>
  <c r="BN303" i="1"/>
  <c r="BN307" i="1"/>
  <c r="BN311" i="1"/>
  <c r="BN315" i="1"/>
  <c r="BN319" i="1"/>
  <c r="BN323" i="1"/>
  <c r="BN327" i="1"/>
  <c r="BN331" i="1"/>
  <c r="BN335" i="1"/>
  <c r="BN339" i="1"/>
  <c r="BN343" i="1"/>
  <c r="BN347" i="1"/>
  <c r="BN351" i="1"/>
  <c r="BN12" i="1"/>
  <c r="BN16" i="1"/>
  <c r="BN20" i="1"/>
  <c r="BN24" i="1"/>
  <c r="BN28" i="1"/>
  <c r="BN32" i="1"/>
  <c r="BN36" i="1"/>
  <c r="BN40" i="1"/>
  <c r="BN44" i="1"/>
  <c r="BN48" i="1"/>
  <c r="BN52" i="1"/>
  <c r="BN56" i="1"/>
  <c r="BN60" i="1"/>
  <c r="BN64" i="1"/>
  <c r="BN68" i="1"/>
  <c r="BN72" i="1"/>
  <c r="BN76" i="1"/>
  <c r="BN80" i="1"/>
  <c r="BN84" i="1"/>
  <c r="BN88" i="1"/>
  <c r="BN92" i="1"/>
  <c r="BN96" i="1"/>
  <c r="BN100" i="1"/>
  <c r="BN104" i="1"/>
  <c r="BN108" i="1"/>
  <c r="BN112" i="1"/>
  <c r="BN116" i="1"/>
  <c r="BN120" i="1"/>
  <c r="BN124" i="1"/>
  <c r="BN128" i="1"/>
  <c r="BN132" i="1"/>
  <c r="BN136" i="1"/>
  <c r="BN140" i="1"/>
  <c r="BN144" i="1"/>
  <c r="BN148" i="1"/>
  <c r="BN152" i="1"/>
  <c r="BN156" i="1"/>
  <c r="BN160" i="1"/>
  <c r="BN164" i="1"/>
  <c r="BN168" i="1"/>
  <c r="BN172" i="1"/>
  <c r="BN176" i="1"/>
  <c r="BN180" i="1"/>
  <c r="BN184" i="1"/>
  <c r="BN188" i="1"/>
  <c r="BN192" i="1"/>
  <c r="BN196" i="1"/>
  <c r="BN200" i="1"/>
  <c r="BN204" i="1"/>
  <c r="BN208" i="1"/>
  <c r="BN212" i="1"/>
  <c r="BN216" i="1"/>
  <c r="BN220" i="1"/>
  <c r="BN224" i="1"/>
  <c r="BN228" i="1"/>
  <c r="BN232" i="1"/>
  <c r="BN236" i="1"/>
  <c r="BN240" i="1"/>
  <c r="BN244" i="1"/>
  <c r="BN248" i="1"/>
  <c r="BN252" i="1"/>
  <c r="BN256" i="1"/>
  <c r="BN260" i="1"/>
  <c r="BN264" i="1"/>
  <c r="BN268" i="1"/>
  <c r="BN272" i="1"/>
  <c r="BN276" i="1"/>
  <c r="BN280" i="1"/>
  <c r="BN284" i="1"/>
  <c r="BN288" i="1"/>
  <c r="BN292" i="1"/>
  <c r="BN296" i="1"/>
  <c r="BN300" i="1"/>
  <c r="BN304" i="1"/>
  <c r="BN308" i="1"/>
  <c r="BN312" i="1"/>
  <c r="BN316" i="1"/>
  <c r="BN320" i="1"/>
  <c r="BN324" i="1"/>
  <c r="BN328" i="1"/>
  <c r="BN332" i="1"/>
  <c r="BN336" i="1"/>
  <c r="BN340" i="1"/>
  <c r="BN344" i="1"/>
  <c r="BN348" i="1"/>
  <c r="BN13" i="1"/>
  <c r="BN17" i="1"/>
  <c r="BN21" i="1"/>
  <c r="BN25" i="1"/>
  <c r="BN29" i="1"/>
  <c r="BN33" i="1"/>
  <c r="BN37" i="1"/>
  <c r="BN41" i="1"/>
  <c r="BN45" i="1"/>
  <c r="BN49" i="1"/>
  <c r="BN53" i="1"/>
  <c r="BN57" i="1"/>
  <c r="BN61" i="1"/>
  <c r="BN65" i="1"/>
  <c r="BN69" i="1"/>
  <c r="BN73" i="1"/>
  <c r="BN77" i="1"/>
  <c r="BN81" i="1"/>
  <c r="BN85" i="1"/>
  <c r="BN89" i="1"/>
  <c r="BN93" i="1"/>
  <c r="BN97" i="1"/>
  <c r="BN101" i="1"/>
  <c r="BN105" i="1"/>
  <c r="BN109" i="1"/>
  <c r="BN113" i="1"/>
  <c r="BN117" i="1"/>
  <c r="BN121" i="1"/>
  <c r="BN125" i="1"/>
  <c r="BN129" i="1"/>
  <c r="BN133" i="1"/>
  <c r="BN137" i="1"/>
  <c r="BN141" i="1"/>
  <c r="BN145" i="1"/>
  <c r="BN149" i="1"/>
  <c r="BN153" i="1"/>
  <c r="BN157" i="1"/>
  <c r="BN161" i="1"/>
  <c r="BN165" i="1"/>
  <c r="BN169" i="1"/>
  <c r="BN173" i="1"/>
  <c r="BN177" i="1"/>
  <c r="BN181" i="1"/>
  <c r="BN185" i="1"/>
  <c r="BN189" i="1"/>
  <c r="BN193" i="1"/>
  <c r="BN197" i="1"/>
  <c r="BN201" i="1"/>
  <c r="BN205" i="1"/>
  <c r="BN209" i="1"/>
  <c r="BN213" i="1"/>
  <c r="BN217" i="1"/>
  <c r="BN221" i="1"/>
  <c r="BN225" i="1"/>
  <c r="BN229" i="1"/>
  <c r="BN233" i="1"/>
  <c r="BN237" i="1"/>
  <c r="BN241" i="1"/>
  <c r="BN245" i="1"/>
  <c r="BN249" i="1"/>
  <c r="BN253" i="1"/>
  <c r="BN257" i="1"/>
  <c r="BN261" i="1"/>
  <c r="BN265" i="1"/>
  <c r="BN269" i="1"/>
  <c r="BN273" i="1"/>
  <c r="BN277" i="1"/>
  <c r="BN281" i="1"/>
  <c r="BN285" i="1"/>
  <c r="BN289" i="1"/>
  <c r="BN293" i="1"/>
  <c r="BN297" i="1"/>
  <c r="BN301" i="1"/>
  <c r="BN305" i="1"/>
  <c r="BN309" i="1"/>
  <c r="BN313" i="1"/>
  <c r="BN317" i="1"/>
  <c r="BN321" i="1"/>
  <c r="BN325" i="1"/>
  <c r="BN329" i="1"/>
  <c r="BN333" i="1"/>
  <c r="BN337" i="1"/>
  <c r="BN341" i="1"/>
  <c r="BN345" i="1"/>
  <c r="BN349" i="1"/>
  <c r="BN26" i="1"/>
  <c r="BN42" i="1"/>
  <c r="BN58" i="1"/>
  <c r="BN74" i="1"/>
  <c r="BN90" i="1"/>
  <c r="BN106" i="1"/>
  <c r="BN122" i="1"/>
  <c r="BN138" i="1"/>
  <c r="BN154" i="1"/>
  <c r="BN170" i="1"/>
  <c r="BN186" i="1"/>
  <c r="BN202" i="1"/>
  <c r="BN218" i="1"/>
  <c r="BN234" i="1"/>
  <c r="BN250" i="1"/>
  <c r="BN266" i="1"/>
  <c r="BN282" i="1"/>
  <c r="BN298" i="1"/>
  <c r="BN314" i="1"/>
  <c r="BN330" i="1"/>
  <c r="BN346" i="1"/>
  <c r="BN354" i="1"/>
  <c r="BN358" i="1"/>
  <c r="BN362" i="1"/>
  <c r="BN366" i="1"/>
  <c r="BN370" i="1"/>
  <c r="BN374" i="1"/>
  <c r="BN378" i="1"/>
  <c r="BN382" i="1"/>
  <c r="BN386" i="1"/>
  <c r="BN390" i="1"/>
  <c r="BN394" i="1"/>
  <c r="BN398" i="1"/>
  <c r="BN402" i="1"/>
  <c r="BN406" i="1"/>
  <c r="BN410" i="1"/>
  <c r="BN414" i="1"/>
  <c r="BN418" i="1"/>
  <c r="BN422" i="1"/>
  <c r="BN426" i="1"/>
  <c r="BN430" i="1"/>
  <c r="BN434" i="1"/>
  <c r="BN438" i="1"/>
  <c r="BN442" i="1"/>
  <c r="BN446" i="1"/>
  <c r="BN450" i="1"/>
  <c r="BN454" i="1"/>
  <c r="BN458" i="1"/>
  <c r="BN462" i="1"/>
  <c r="BN466" i="1"/>
  <c r="BN470" i="1"/>
  <c r="BN474" i="1"/>
  <c r="BN478" i="1"/>
  <c r="BN482" i="1"/>
  <c r="BN486" i="1"/>
  <c r="BN490" i="1"/>
  <c r="BN494" i="1"/>
  <c r="BN498" i="1"/>
  <c r="BN502" i="1"/>
  <c r="BN506" i="1"/>
  <c r="BN510" i="1"/>
  <c r="BN514" i="1"/>
  <c r="BN518" i="1"/>
  <c r="BN522" i="1"/>
  <c r="BN526" i="1"/>
  <c r="BN530" i="1"/>
  <c r="BN534" i="1"/>
  <c r="BN538" i="1"/>
  <c r="BN542" i="1"/>
  <c r="BN546" i="1"/>
  <c r="BN550" i="1"/>
  <c r="BN554" i="1"/>
  <c r="BN558" i="1"/>
  <c r="BN562" i="1"/>
  <c r="BN566" i="1"/>
  <c r="BN570" i="1"/>
  <c r="BN574" i="1"/>
  <c r="BN578" i="1"/>
  <c r="BN582" i="1"/>
  <c r="BN586" i="1"/>
  <c r="BN590" i="1"/>
  <c r="BN594" i="1"/>
  <c r="BN598" i="1"/>
  <c r="BN602" i="1"/>
  <c r="BN606" i="1"/>
  <c r="BN610" i="1"/>
  <c r="BN614" i="1"/>
  <c r="BN618" i="1"/>
  <c r="BN622" i="1"/>
  <c r="BN626" i="1"/>
  <c r="BN630" i="1"/>
  <c r="BN634" i="1"/>
  <c r="BN638" i="1"/>
  <c r="BN642" i="1"/>
  <c r="BN646" i="1"/>
  <c r="BN650" i="1"/>
  <c r="BN654" i="1"/>
  <c r="BN658" i="1"/>
  <c r="BN662" i="1"/>
  <c r="BN666" i="1"/>
  <c r="BN670" i="1"/>
  <c r="BN674" i="1"/>
  <c r="BN678" i="1"/>
  <c r="BN682" i="1"/>
  <c r="BN686" i="1"/>
  <c r="BN690" i="1"/>
  <c r="BN694" i="1"/>
  <c r="BN698" i="1"/>
  <c r="BN702" i="1"/>
  <c r="BN706" i="1"/>
  <c r="BN710" i="1"/>
  <c r="BN714" i="1"/>
  <c r="BN718" i="1"/>
  <c r="BN722" i="1"/>
  <c r="BN726" i="1"/>
  <c r="BN730" i="1"/>
  <c r="BN734" i="1"/>
  <c r="BN738" i="1"/>
  <c r="BN742" i="1"/>
  <c r="BN746" i="1"/>
  <c r="BN750" i="1"/>
  <c r="BN754" i="1"/>
  <c r="BN758" i="1"/>
  <c r="BN762" i="1"/>
  <c r="BN766" i="1"/>
  <c r="BN770" i="1"/>
  <c r="BN774" i="1"/>
  <c r="BN778" i="1"/>
  <c r="BN782" i="1"/>
  <c r="BN786" i="1"/>
  <c r="BN790" i="1"/>
  <c r="BN794" i="1"/>
  <c r="BN798" i="1"/>
  <c r="BN802" i="1"/>
  <c r="BN806" i="1"/>
  <c r="BN810" i="1"/>
  <c r="BN814" i="1"/>
  <c r="BN818" i="1"/>
  <c r="BN822" i="1"/>
  <c r="BN826" i="1"/>
  <c r="BN830" i="1"/>
  <c r="BN834" i="1"/>
  <c r="BN838" i="1"/>
  <c r="BN842" i="1"/>
  <c r="BN846" i="1"/>
  <c r="BN850" i="1"/>
  <c r="BN854" i="1"/>
  <c r="BN858" i="1"/>
  <c r="BN862" i="1"/>
  <c r="BN866" i="1"/>
  <c r="BN870" i="1"/>
  <c r="BN874" i="1"/>
  <c r="BN878" i="1"/>
  <c r="BN882" i="1"/>
  <c r="BN886" i="1"/>
  <c r="BN890" i="1"/>
  <c r="BN894" i="1"/>
  <c r="BN898" i="1"/>
  <c r="BN902" i="1"/>
  <c r="BN906" i="1"/>
  <c r="BN910" i="1"/>
  <c r="BN914" i="1"/>
  <c r="BN918" i="1"/>
  <c r="BN922" i="1"/>
  <c r="BN926" i="1"/>
  <c r="BN930" i="1"/>
  <c r="BN934" i="1"/>
  <c r="BN938" i="1"/>
  <c r="BN942" i="1"/>
  <c r="BN946" i="1"/>
  <c r="BN14" i="1"/>
  <c r="BN30" i="1"/>
  <c r="BN46" i="1"/>
  <c r="BN62" i="1"/>
  <c r="BN78" i="1"/>
  <c r="BN94" i="1"/>
  <c r="BN110" i="1"/>
  <c r="BN126" i="1"/>
  <c r="BN142" i="1"/>
  <c r="BN158" i="1"/>
  <c r="BN174" i="1"/>
  <c r="BN190" i="1"/>
  <c r="BN206" i="1"/>
  <c r="BN222" i="1"/>
  <c r="BN238" i="1"/>
  <c r="BN254" i="1"/>
  <c r="BN270" i="1"/>
  <c r="BN286" i="1"/>
  <c r="BN302" i="1"/>
  <c r="BN318" i="1"/>
  <c r="BN334" i="1"/>
  <c r="BN350" i="1"/>
  <c r="BN355" i="1"/>
  <c r="BN359" i="1"/>
  <c r="BN363" i="1"/>
  <c r="BN367" i="1"/>
  <c r="BN371" i="1"/>
  <c r="BN375" i="1"/>
  <c r="BN379" i="1"/>
  <c r="BN383" i="1"/>
  <c r="BN387" i="1"/>
  <c r="BN391" i="1"/>
  <c r="BN395" i="1"/>
  <c r="BN399" i="1"/>
  <c r="BN403" i="1"/>
  <c r="BN407" i="1"/>
  <c r="BN411" i="1"/>
  <c r="BN415" i="1"/>
  <c r="BN419" i="1"/>
  <c r="BN423" i="1"/>
  <c r="BN427" i="1"/>
  <c r="BN431" i="1"/>
  <c r="BN435" i="1"/>
  <c r="BN439" i="1"/>
  <c r="BN443" i="1"/>
  <c r="BN447" i="1"/>
  <c r="BN451" i="1"/>
  <c r="BN455" i="1"/>
  <c r="BN459" i="1"/>
  <c r="BN463" i="1"/>
  <c r="BN467" i="1"/>
  <c r="BN471" i="1"/>
  <c r="BN475" i="1"/>
  <c r="BN479" i="1"/>
  <c r="BN483" i="1"/>
  <c r="BN487" i="1"/>
  <c r="BN491" i="1"/>
  <c r="BN495" i="1"/>
  <c r="BN499" i="1"/>
  <c r="BN503" i="1"/>
  <c r="BN507" i="1"/>
  <c r="BN511" i="1"/>
  <c r="BN515" i="1"/>
  <c r="BN519" i="1"/>
  <c r="BN523" i="1"/>
  <c r="BN527" i="1"/>
  <c r="BN531" i="1"/>
  <c r="BN535" i="1"/>
  <c r="BN539" i="1"/>
  <c r="BN543" i="1"/>
  <c r="BN547" i="1"/>
  <c r="BN551" i="1"/>
  <c r="BN555" i="1"/>
  <c r="BN559" i="1"/>
  <c r="BN563" i="1"/>
  <c r="BN567" i="1"/>
  <c r="BN571" i="1"/>
  <c r="BN575" i="1"/>
  <c r="BN579" i="1"/>
  <c r="BN583" i="1"/>
  <c r="BN587" i="1"/>
  <c r="BN591" i="1"/>
  <c r="BN595" i="1"/>
  <c r="BN599" i="1"/>
  <c r="BN603" i="1"/>
  <c r="BN607" i="1"/>
  <c r="BN611" i="1"/>
  <c r="BN615" i="1"/>
  <c r="BN619" i="1"/>
  <c r="BN623" i="1"/>
  <c r="BN627" i="1"/>
  <c r="BN631" i="1"/>
  <c r="BN635" i="1"/>
  <c r="BN639" i="1"/>
  <c r="BN643" i="1"/>
  <c r="BN647" i="1"/>
  <c r="BN651" i="1"/>
  <c r="BN655" i="1"/>
  <c r="BN659" i="1"/>
  <c r="BN663" i="1"/>
  <c r="BN667" i="1"/>
  <c r="BN671" i="1"/>
  <c r="BN675" i="1"/>
  <c r="BN679" i="1"/>
  <c r="BN683" i="1"/>
  <c r="BN687" i="1"/>
  <c r="BN691" i="1"/>
  <c r="BN695" i="1"/>
  <c r="BN699" i="1"/>
  <c r="BN703" i="1"/>
  <c r="BN707" i="1"/>
  <c r="BN711" i="1"/>
  <c r="BN715" i="1"/>
  <c r="BN719" i="1"/>
  <c r="BN723" i="1"/>
  <c r="BN727" i="1"/>
  <c r="BN731" i="1"/>
  <c r="BN735" i="1"/>
  <c r="BN739" i="1"/>
  <c r="BN743" i="1"/>
  <c r="BN747" i="1"/>
  <c r="BN751" i="1"/>
  <c r="BN755" i="1"/>
  <c r="BN759" i="1"/>
  <c r="BN763" i="1"/>
  <c r="BN767" i="1"/>
  <c r="BN771" i="1"/>
  <c r="BN775" i="1"/>
  <c r="BN779" i="1"/>
  <c r="BN783" i="1"/>
  <c r="BN787" i="1"/>
  <c r="BN791" i="1"/>
  <c r="BN795" i="1"/>
  <c r="BN799" i="1"/>
  <c r="BN803" i="1"/>
  <c r="BN807" i="1"/>
  <c r="BN811" i="1"/>
  <c r="BN815" i="1"/>
  <c r="BN819" i="1"/>
  <c r="BN823" i="1"/>
  <c r="BN827" i="1"/>
  <c r="BN831" i="1"/>
  <c r="BN835" i="1"/>
  <c r="BN839" i="1"/>
  <c r="BN843" i="1"/>
  <c r="BN847" i="1"/>
  <c r="BN851" i="1"/>
  <c r="BN855" i="1"/>
  <c r="BN859" i="1"/>
  <c r="BN863" i="1"/>
  <c r="BN867" i="1"/>
  <c r="BN871" i="1"/>
  <c r="BN875" i="1"/>
  <c r="BN879" i="1"/>
  <c r="BN883" i="1"/>
  <c r="BN887" i="1"/>
  <c r="BN891" i="1"/>
  <c r="BN895" i="1"/>
  <c r="BN899" i="1"/>
  <c r="BN903" i="1"/>
  <c r="BN907" i="1"/>
  <c r="BN911" i="1"/>
  <c r="BN915" i="1"/>
  <c r="BN919" i="1"/>
  <c r="BN923" i="1"/>
  <c r="BN927" i="1"/>
  <c r="BN931" i="1"/>
  <c r="BN935" i="1"/>
  <c r="BN939" i="1"/>
  <c r="BN943" i="1"/>
  <c r="BN18" i="1"/>
  <c r="BN34" i="1"/>
  <c r="BN50" i="1"/>
  <c r="BN66" i="1"/>
  <c r="BN82" i="1"/>
  <c r="BN98" i="1"/>
  <c r="BN114" i="1"/>
  <c r="BN130" i="1"/>
  <c r="BN146" i="1"/>
  <c r="BN162" i="1"/>
  <c r="BN178" i="1"/>
  <c r="BN194" i="1"/>
  <c r="BN210" i="1"/>
  <c r="BN226" i="1"/>
  <c r="BN242" i="1"/>
  <c r="BN258" i="1"/>
  <c r="BN274" i="1"/>
  <c r="BN290" i="1"/>
  <c r="BN306" i="1"/>
  <c r="BN322" i="1"/>
  <c r="BN338" i="1"/>
  <c r="BN352" i="1"/>
  <c r="BN356" i="1"/>
  <c r="BN360" i="1"/>
  <c r="BN364" i="1"/>
  <c r="BN368" i="1"/>
  <c r="BN372" i="1"/>
  <c r="BN376" i="1"/>
  <c r="BN380" i="1"/>
  <c r="BN384" i="1"/>
  <c r="BN388" i="1"/>
  <c r="BN392" i="1"/>
  <c r="BN396" i="1"/>
  <c r="BN400" i="1"/>
  <c r="BN404" i="1"/>
  <c r="BN408" i="1"/>
  <c r="BN412" i="1"/>
  <c r="BN416" i="1"/>
  <c r="BN420" i="1"/>
  <c r="BN424" i="1"/>
  <c r="BN428" i="1"/>
  <c r="BN432" i="1"/>
  <c r="BN436" i="1"/>
  <c r="BN440" i="1"/>
  <c r="BN444" i="1"/>
  <c r="BN448" i="1"/>
  <c r="BN452" i="1"/>
  <c r="BN456" i="1"/>
  <c r="BN460" i="1"/>
  <c r="BN464" i="1"/>
  <c r="BN468" i="1"/>
  <c r="BN472" i="1"/>
  <c r="BN476" i="1"/>
  <c r="BN480" i="1"/>
  <c r="BN484" i="1"/>
  <c r="BN488" i="1"/>
  <c r="BN492" i="1"/>
  <c r="BN496" i="1"/>
  <c r="BN500" i="1"/>
  <c r="BN504" i="1"/>
  <c r="BN508" i="1"/>
  <c r="BN512" i="1"/>
  <c r="BN516" i="1"/>
  <c r="BN520" i="1"/>
  <c r="BN524" i="1"/>
  <c r="BN528" i="1"/>
  <c r="BN532" i="1"/>
  <c r="BN536" i="1"/>
  <c r="BN540" i="1"/>
  <c r="BN544" i="1"/>
  <c r="BN548" i="1"/>
  <c r="BN552" i="1"/>
  <c r="BN556" i="1"/>
  <c r="BN560" i="1"/>
  <c r="BN564" i="1"/>
  <c r="BN568" i="1"/>
  <c r="BN572" i="1"/>
  <c r="BN576" i="1"/>
  <c r="BN580" i="1"/>
  <c r="BN584" i="1"/>
  <c r="BN588" i="1"/>
  <c r="BN592" i="1"/>
  <c r="BN596" i="1"/>
  <c r="BN600" i="1"/>
  <c r="BN604" i="1"/>
  <c r="BN608" i="1"/>
  <c r="BN612" i="1"/>
  <c r="BN616" i="1"/>
  <c r="BN620" i="1"/>
  <c r="BN624" i="1"/>
  <c r="BN628" i="1"/>
  <c r="BN632" i="1"/>
  <c r="BN636" i="1"/>
  <c r="BN640" i="1"/>
  <c r="BN644" i="1"/>
  <c r="BN648" i="1"/>
  <c r="BN652" i="1"/>
  <c r="BN656" i="1"/>
  <c r="BN660" i="1"/>
  <c r="BN664" i="1"/>
  <c r="BN668" i="1"/>
  <c r="BN672" i="1"/>
  <c r="BN676" i="1"/>
  <c r="BN680" i="1"/>
  <c r="BN684" i="1"/>
  <c r="BN688" i="1"/>
  <c r="BN692" i="1"/>
  <c r="BN696" i="1"/>
  <c r="BN700" i="1"/>
  <c r="BN704" i="1"/>
  <c r="BN708" i="1"/>
  <c r="BN712" i="1"/>
  <c r="BN716" i="1"/>
  <c r="BN720" i="1"/>
  <c r="BN724" i="1"/>
  <c r="BN728" i="1"/>
  <c r="BN732" i="1"/>
  <c r="BN736" i="1"/>
  <c r="BN740" i="1"/>
  <c r="BN744" i="1"/>
  <c r="BN748" i="1"/>
  <c r="BN752" i="1"/>
  <c r="BN756" i="1"/>
  <c r="BN760" i="1"/>
  <c r="BN764" i="1"/>
  <c r="BN768" i="1"/>
  <c r="BN772" i="1"/>
  <c r="BN776" i="1"/>
  <c r="BN780" i="1"/>
  <c r="BN784" i="1"/>
  <c r="BN788" i="1"/>
  <c r="BN792" i="1"/>
  <c r="BN796" i="1"/>
  <c r="BN800" i="1"/>
  <c r="BN804" i="1"/>
  <c r="BN808" i="1"/>
  <c r="BN812" i="1"/>
  <c r="BN816" i="1"/>
  <c r="BN820" i="1"/>
  <c r="BN824" i="1"/>
  <c r="BN828" i="1"/>
  <c r="BN832" i="1"/>
  <c r="BN836" i="1"/>
  <c r="BN840" i="1"/>
  <c r="BN844" i="1"/>
  <c r="BN848" i="1"/>
  <c r="BN852" i="1"/>
  <c r="BN856" i="1"/>
  <c r="BN860" i="1"/>
  <c r="BN864" i="1"/>
  <c r="BN868" i="1"/>
  <c r="BN872" i="1"/>
  <c r="BN876" i="1"/>
  <c r="BN880" i="1"/>
  <c r="BN884" i="1"/>
  <c r="BN888" i="1"/>
  <c r="BN892" i="1"/>
  <c r="BN896" i="1"/>
  <c r="BN900" i="1"/>
  <c r="BN904" i="1"/>
  <c r="BN908" i="1"/>
  <c r="BN912" i="1"/>
  <c r="BN916" i="1"/>
  <c r="BN920" i="1"/>
  <c r="BN924" i="1"/>
  <c r="BN928" i="1"/>
  <c r="BN932" i="1"/>
  <c r="BN936" i="1"/>
  <c r="BN940" i="1"/>
  <c r="BN944" i="1"/>
  <c r="BM1002" i="1"/>
  <c r="BM998" i="1"/>
  <c r="BM994" i="1"/>
  <c r="BM990" i="1"/>
  <c r="BM986" i="1"/>
  <c r="BM982" i="1"/>
  <c r="BM978" i="1"/>
  <c r="BM974" i="1"/>
  <c r="BM970" i="1"/>
  <c r="BM966" i="1"/>
  <c r="BM962" i="1"/>
  <c r="BM958" i="1"/>
  <c r="BM954" i="1"/>
  <c r="BM950" i="1"/>
  <c r="BM946" i="1"/>
  <c r="BM942" i="1"/>
  <c r="BM938" i="1"/>
  <c r="BM934" i="1"/>
  <c r="BM930" i="1"/>
  <c r="BM926" i="1"/>
  <c r="BM922" i="1"/>
  <c r="BM918" i="1"/>
  <c r="BM914" i="1"/>
  <c r="BM910" i="1"/>
  <c r="BM906" i="1"/>
  <c r="BM902" i="1"/>
  <c r="BM898" i="1"/>
  <c r="BM894" i="1"/>
  <c r="BM890" i="1"/>
  <c r="BM886" i="1"/>
  <c r="BM882" i="1"/>
  <c r="BM878" i="1"/>
  <c r="BM874" i="1"/>
  <c r="BM870" i="1"/>
  <c r="BM866" i="1"/>
  <c r="BM862" i="1"/>
  <c r="BM858" i="1"/>
  <c r="BM854" i="1"/>
  <c r="BM850" i="1"/>
  <c r="BM846" i="1"/>
  <c r="BM842" i="1"/>
  <c r="BM838" i="1"/>
  <c r="BM834" i="1"/>
  <c r="BM830" i="1"/>
  <c r="BM826" i="1"/>
  <c r="BM822" i="1"/>
  <c r="BM818" i="1"/>
  <c r="BM814" i="1"/>
  <c r="BM810" i="1"/>
  <c r="BM806" i="1"/>
  <c r="BM802" i="1"/>
  <c r="BM798" i="1"/>
  <c r="BM794" i="1"/>
  <c r="BM790" i="1"/>
  <c r="BM786" i="1"/>
  <c r="BM782" i="1"/>
  <c r="BM778" i="1"/>
  <c r="BM774" i="1"/>
  <c r="BM770" i="1"/>
  <c r="BM766" i="1"/>
  <c r="BM762" i="1"/>
  <c r="BM758" i="1"/>
  <c r="BM754" i="1"/>
  <c r="BM750" i="1"/>
  <c r="BM746" i="1"/>
  <c r="BM742" i="1"/>
  <c r="BM738" i="1"/>
  <c r="BM734" i="1"/>
  <c r="BM730" i="1"/>
  <c r="BM726" i="1"/>
  <c r="BM722" i="1"/>
  <c r="BM718" i="1"/>
  <c r="BM714" i="1"/>
  <c r="BM710" i="1"/>
  <c r="BM706" i="1"/>
  <c r="BM702" i="1"/>
  <c r="BM698" i="1"/>
  <c r="BM694" i="1"/>
  <c r="BM690" i="1"/>
  <c r="BM686" i="1"/>
  <c r="BM682" i="1"/>
  <c r="BM678" i="1"/>
  <c r="BM674" i="1"/>
  <c r="BM670" i="1"/>
  <c r="BM666" i="1"/>
  <c r="BM662" i="1"/>
  <c r="BM658" i="1"/>
  <c r="BM654" i="1"/>
  <c r="BM650" i="1"/>
  <c r="BM646" i="1"/>
  <c r="BM642" i="1"/>
  <c r="BM638" i="1"/>
  <c r="BM634" i="1"/>
  <c r="BM630" i="1"/>
  <c r="BM626" i="1"/>
  <c r="BM622" i="1"/>
  <c r="BM618" i="1"/>
  <c r="BM614" i="1"/>
  <c r="BM610" i="1"/>
  <c r="BM606" i="1"/>
  <c r="BM602" i="1"/>
  <c r="BM598" i="1"/>
  <c r="BM594" i="1"/>
  <c r="BM590" i="1"/>
  <c r="BM586" i="1"/>
  <c r="BM582" i="1"/>
  <c r="BM578" i="1"/>
  <c r="BM574" i="1"/>
  <c r="BM570" i="1"/>
  <c r="BM566" i="1"/>
  <c r="BM562" i="1"/>
  <c r="BM558" i="1"/>
  <c r="BM554" i="1"/>
  <c r="BM550" i="1"/>
  <c r="BM546" i="1"/>
  <c r="BM542" i="1"/>
  <c r="BM538" i="1"/>
  <c r="BM534" i="1"/>
  <c r="BM530" i="1"/>
  <c r="BM526" i="1"/>
  <c r="BM522" i="1"/>
  <c r="BM518" i="1"/>
  <c r="BM514" i="1"/>
  <c r="BM510" i="1"/>
  <c r="BM506" i="1"/>
  <c r="BM502" i="1"/>
  <c r="BM498" i="1"/>
  <c r="BM494" i="1"/>
  <c r="BM490" i="1"/>
  <c r="BM486" i="1"/>
  <c r="BM482" i="1"/>
  <c r="BM478" i="1"/>
  <c r="BM474" i="1"/>
  <c r="BM470" i="1"/>
  <c r="BM466" i="1"/>
  <c r="BM462" i="1"/>
  <c r="BM458" i="1"/>
  <c r="BM454" i="1"/>
  <c r="BM450" i="1"/>
  <c r="BM446" i="1"/>
  <c r="BM442" i="1"/>
  <c r="BM438" i="1"/>
  <c r="BM434" i="1"/>
  <c r="BM430" i="1"/>
  <c r="BM426" i="1"/>
  <c r="BM422" i="1"/>
  <c r="BM418" i="1"/>
  <c r="BM414" i="1"/>
  <c r="BM410" i="1"/>
  <c r="BM406" i="1"/>
  <c r="BM402" i="1"/>
  <c r="BM398" i="1"/>
  <c r="BM394" i="1"/>
  <c r="BM390" i="1"/>
  <c r="BM386" i="1"/>
  <c r="BM382" i="1"/>
  <c r="BM378" i="1"/>
  <c r="BM374" i="1"/>
  <c r="BM370" i="1"/>
  <c r="BM366" i="1"/>
  <c r="BM362" i="1"/>
  <c r="BM358" i="1"/>
  <c r="BM354" i="1"/>
  <c r="BM350" i="1"/>
  <c r="BM346" i="1"/>
  <c r="BM342" i="1"/>
  <c r="BM338" i="1"/>
  <c r="BM334" i="1"/>
  <c r="BM330" i="1"/>
  <c r="BM326" i="1"/>
  <c r="BM322" i="1"/>
  <c r="BM318" i="1"/>
  <c r="BM314" i="1"/>
  <c r="BM310" i="1"/>
  <c r="BM306" i="1"/>
  <c r="BM302" i="1"/>
  <c r="BM298" i="1"/>
  <c r="BM294" i="1"/>
  <c r="BM290" i="1"/>
  <c r="BM286" i="1"/>
  <c r="BM282" i="1"/>
  <c r="BM278" i="1"/>
  <c r="BM274" i="1"/>
  <c r="BM270" i="1"/>
  <c r="BM266" i="1"/>
  <c r="BM262" i="1"/>
  <c r="BM258" i="1"/>
  <c r="BM254" i="1"/>
  <c r="BM250" i="1"/>
  <c r="BM246" i="1"/>
  <c r="BM242" i="1"/>
  <c r="BM238" i="1"/>
  <c r="BM234" i="1"/>
  <c r="BM230" i="1"/>
  <c r="BM226" i="1"/>
  <c r="BM222" i="1"/>
  <c r="BM218" i="1"/>
  <c r="BM214" i="1"/>
  <c r="BM210" i="1"/>
  <c r="BM206" i="1"/>
  <c r="BM202" i="1"/>
  <c r="BM198" i="1"/>
  <c r="BM194" i="1"/>
  <c r="BM190" i="1"/>
  <c r="BM186" i="1"/>
  <c r="BM182" i="1"/>
  <c r="BM178" i="1"/>
  <c r="BM174" i="1"/>
  <c r="BM170" i="1"/>
  <c r="BM166" i="1"/>
  <c r="BM162" i="1"/>
  <c r="BM158" i="1"/>
  <c r="BM154" i="1"/>
  <c r="BM150" i="1"/>
  <c r="BM146" i="1"/>
  <c r="BM142" i="1"/>
  <c r="BM138" i="1"/>
  <c r="BM134" i="1"/>
  <c r="BM130" i="1"/>
  <c r="BM126" i="1"/>
  <c r="BM122" i="1"/>
  <c r="BM118" i="1"/>
  <c r="BM114" i="1"/>
  <c r="BM110" i="1"/>
  <c r="BM106" i="1"/>
  <c r="BM102" i="1"/>
  <c r="BM98" i="1"/>
  <c r="BM94" i="1"/>
  <c r="BM90" i="1"/>
  <c r="BM86" i="1"/>
  <c r="BM82" i="1"/>
  <c r="BM78" i="1"/>
  <c r="BM74" i="1"/>
  <c r="BM70" i="1"/>
  <c r="BM66" i="1"/>
  <c r="BM62" i="1"/>
  <c r="BM58" i="1"/>
  <c r="BM54" i="1"/>
  <c r="BM50" i="1"/>
  <c r="BM46" i="1"/>
  <c r="BM42" i="1"/>
  <c r="BM38" i="1"/>
  <c r="BM34" i="1"/>
  <c r="BM30" i="1"/>
  <c r="BM26" i="1"/>
  <c r="BM22" i="1"/>
  <c r="BM18" i="1"/>
  <c r="BM14" i="1"/>
  <c r="BN1005" i="1"/>
  <c r="BN1001" i="1"/>
  <c r="BN997" i="1"/>
  <c r="BN993" i="1"/>
  <c r="BN989" i="1"/>
  <c r="BN985" i="1"/>
  <c r="BN981" i="1"/>
  <c r="BN977" i="1"/>
  <c r="BN973" i="1"/>
  <c r="BN969" i="1"/>
  <c r="BN965" i="1"/>
  <c r="BN961" i="1"/>
  <c r="BN957" i="1"/>
  <c r="BN953" i="1"/>
  <c r="BN949" i="1"/>
  <c r="BN941" i="1"/>
  <c r="BN925" i="1"/>
  <c r="BN909" i="1"/>
  <c r="BN893" i="1"/>
  <c r="BN877" i="1"/>
  <c r="BN861" i="1"/>
  <c r="BN845" i="1"/>
  <c r="BN829" i="1"/>
  <c r="BN813" i="1"/>
  <c r="BN797" i="1"/>
  <c r="BN781" i="1"/>
  <c r="BN765" i="1"/>
  <c r="BN749" i="1"/>
  <c r="BN733" i="1"/>
  <c r="BN717" i="1"/>
  <c r="BN701" i="1"/>
  <c r="BN685" i="1"/>
  <c r="BN669" i="1"/>
  <c r="BN653" i="1"/>
  <c r="BN637" i="1"/>
  <c r="BN621" i="1"/>
  <c r="BN605" i="1"/>
  <c r="BN589" i="1"/>
  <c r="BN573" i="1"/>
  <c r="BN557" i="1"/>
  <c r="BN541" i="1"/>
  <c r="BN525" i="1"/>
  <c r="BN509" i="1"/>
  <c r="BN493" i="1"/>
  <c r="BN477" i="1"/>
  <c r="BN461" i="1"/>
  <c r="BN445" i="1"/>
  <c r="BN429" i="1"/>
  <c r="BN413" i="1"/>
  <c r="BN397" i="1"/>
  <c r="BN381" i="1"/>
  <c r="BN365" i="1"/>
  <c r="BN342" i="1"/>
  <c r="BN278" i="1"/>
  <c r="BN214" i="1"/>
  <c r="BN150" i="1"/>
  <c r="BN86" i="1"/>
  <c r="BN22" i="1"/>
  <c r="BM1005" i="1"/>
  <c r="BM1001" i="1"/>
  <c r="BM997" i="1"/>
  <c r="BM993" i="1"/>
  <c r="BM989" i="1"/>
  <c r="BM985" i="1"/>
  <c r="BM981" i="1"/>
  <c r="BM977" i="1"/>
  <c r="BM973" i="1"/>
  <c r="BM969" i="1"/>
  <c r="BM965" i="1"/>
  <c r="BM961" i="1"/>
  <c r="BM957" i="1"/>
  <c r="BM953" i="1"/>
  <c r="BM949" i="1"/>
  <c r="BM945" i="1"/>
  <c r="BM941" i="1"/>
  <c r="BM937" i="1"/>
  <c r="BM933" i="1"/>
  <c r="BM929" i="1"/>
  <c r="BM925" i="1"/>
  <c r="BM921" i="1"/>
  <c r="BM917" i="1"/>
  <c r="BM913" i="1"/>
  <c r="BM909" i="1"/>
  <c r="BM905" i="1"/>
  <c r="BM901" i="1"/>
  <c r="BM897" i="1"/>
  <c r="BM893" i="1"/>
  <c r="BM889" i="1"/>
  <c r="BM885" i="1"/>
  <c r="BM881" i="1"/>
  <c r="BM877" i="1"/>
  <c r="BM873" i="1"/>
  <c r="BM869" i="1"/>
  <c r="BM865" i="1"/>
  <c r="BM861" i="1"/>
  <c r="BM857" i="1"/>
  <c r="BM853" i="1"/>
  <c r="BM849" i="1"/>
  <c r="BM845" i="1"/>
  <c r="BM841" i="1"/>
  <c r="BM837" i="1"/>
  <c r="BM833" i="1"/>
  <c r="BM829" i="1"/>
  <c r="BM825" i="1"/>
  <c r="BM821" i="1"/>
  <c r="BM817" i="1"/>
  <c r="BM813" i="1"/>
  <c r="BM809" i="1"/>
  <c r="BM805" i="1"/>
  <c r="BM801" i="1"/>
  <c r="BM797" i="1"/>
  <c r="BM793" i="1"/>
  <c r="BM789" i="1"/>
  <c r="BM785" i="1"/>
  <c r="BM781" i="1"/>
  <c r="BM777" i="1"/>
  <c r="BM773" i="1"/>
  <c r="BM769" i="1"/>
  <c r="BM765" i="1"/>
  <c r="BM761" i="1"/>
  <c r="BM757" i="1"/>
  <c r="BM753" i="1"/>
  <c r="BM749" i="1"/>
  <c r="BM745" i="1"/>
  <c r="BM741" i="1"/>
  <c r="BM737" i="1"/>
  <c r="BM733" i="1"/>
  <c r="BM729" i="1"/>
  <c r="BM725" i="1"/>
  <c r="BM721" i="1"/>
  <c r="BM717" i="1"/>
  <c r="BM713" i="1"/>
  <c r="BM709" i="1"/>
  <c r="BM705" i="1"/>
  <c r="BM701" i="1"/>
  <c r="BM697" i="1"/>
  <c r="BM693" i="1"/>
  <c r="BM689" i="1"/>
  <c r="BM685" i="1"/>
  <c r="BM681" i="1"/>
  <c r="BM677" i="1"/>
  <c r="BM673" i="1"/>
  <c r="BM669" i="1"/>
  <c r="BM665" i="1"/>
  <c r="BM661" i="1"/>
  <c r="BM657" i="1"/>
  <c r="BM653" i="1"/>
  <c r="BM649" i="1"/>
  <c r="BM645" i="1"/>
  <c r="BM641" i="1"/>
  <c r="BM637" i="1"/>
  <c r="BM633" i="1"/>
  <c r="BM629" i="1"/>
  <c r="BM625" i="1"/>
  <c r="BM621" i="1"/>
  <c r="BM617" i="1"/>
  <c r="BM613" i="1"/>
  <c r="BM609" i="1"/>
  <c r="BM605" i="1"/>
  <c r="BM601" i="1"/>
  <c r="BM597" i="1"/>
  <c r="BM593" i="1"/>
  <c r="BM589" i="1"/>
  <c r="BM585" i="1"/>
  <c r="BM581" i="1"/>
  <c r="BM577" i="1"/>
  <c r="BM573" i="1"/>
  <c r="BM569" i="1"/>
  <c r="BM565" i="1"/>
  <c r="BM561" i="1"/>
  <c r="BM557" i="1"/>
  <c r="BM553" i="1"/>
  <c r="BM549" i="1"/>
  <c r="BM545" i="1"/>
  <c r="BM541" i="1"/>
  <c r="BM537" i="1"/>
  <c r="BM533" i="1"/>
  <c r="BM529" i="1"/>
  <c r="BM525" i="1"/>
  <c r="BM521" i="1"/>
  <c r="BM517" i="1"/>
  <c r="BM513" i="1"/>
  <c r="BM509" i="1"/>
  <c r="BM505" i="1"/>
  <c r="BM501" i="1"/>
  <c r="BM497" i="1"/>
  <c r="BM493" i="1"/>
  <c r="BM489" i="1"/>
  <c r="BM485" i="1"/>
  <c r="BM481" i="1"/>
  <c r="BM477" i="1"/>
  <c r="BM473" i="1"/>
  <c r="BM469" i="1"/>
  <c r="BM465" i="1"/>
  <c r="BM461" i="1"/>
  <c r="BM457" i="1"/>
  <c r="BM453" i="1"/>
  <c r="BM449" i="1"/>
  <c r="BM445" i="1"/>
  <c r="BM441" i="1"/>
  <c r="BM437" i="1"/>
  <c r="BM433" i="1"/>
  <c r="BM429" i="1"/>
  <c r="BM425" i="1"/>
  <c r="BM421" i="1"/>
  <c r="BM417" i="1"/>
  <c r="BM413" i="1"/>
  <c r="BM409" i="1"/>
  <c r="BM405" i="1"/>
  <c r="BM401" i="1"/>
  <c r="BM397" i="1"/>
  <c r="BM393" i="1"/>
  <c r="BM389" i="1"/>
  <c r="BM385" i="1"/>
  <c r="BM381" i="1"/>
  <c r="BM377" i="1"/>
  <c r="BM373" i="1"/>
  <c r="BM369" i="1"/>
  <c r="BM365" i="1"/>
  <c r="BM361" i="1"/>
  <c r="BM357" i="1"/>
  <c r="BM353" i="1"/>
  <c r="BM349" i="1"/>
  <c r="BM345" i="1"/>
  <c r="BM341" i="1"/>
  <c r="BM337" i="1"/>
  <c r="BM333" i="1"/>
  <c r="BM329" i="1"/>
  <c r="BM325" i="1"/>
  <c r="BM321" i="1"/>
  <c r="BM317" i="1"/>
  <c r="BM313" i="1"/>
  <c r="BM309" i="1"/>
  <c r="BM305" i="1"/>
  <c r="BM301" i="1"/>
  <c r="BM297" i="1"/>
  <c r="BM293" i="1"/>
  <c r="BM289" i="1"/>
  <c r="BM285" i="1"/>
  <c r="BM281" i="1"/>
  <c r="BM277" i="1"/>
  <c r="BM273" i="1"/>
  <c r="BM269" i="1"/>
  <c r="BM265" i="1"/>
  <c r="BM261" i="1"/>
  <c r="BM257" i="1"/>
  <c r="BM253" i="1"/>
  <c r="BM249" i="1"/>
  <c r="BM245" i="1"/>
  <c r="BM241" i="1"/>
  <c r="BM237" i="1"/>
  <c r="BM233" i="1"/>
  <c r="BM229" i="1"/>
  <c r="BM225" i="1"/>
  <c r="BM221" i="1"/>
  <c r="BM217" i="1"/>
  <c r="BM213" i="1"/>
  <c r="BM209" i="1"/>
  <c r="BM205" i="1"/>
  <c r="BM201" i="1"/>
  <c r="BM197" i="1"/>
  <c r="BM193" i="1"/>
  <c r="BM189" i="1"/>
  <c r="BM185" i="1"/>
  <c r="BM181" i="1"/>
  <c r="BM177" i="1"/>
  <c r="BM173" i="1"/>
  <c r="BM169" i="1"/>
  <c r="BM165" i="1"/>
  <c r="BM161" i="1"/>
  <c r="BM157" i="1"/>
  <c r="BM153" i="1"/>
  <c r="BM149" i="1"/>
  <c r="BM145" i="1"/>
  <c r="BM141" i="1"/>
  <c r="BM137" i="1"/>
  <c r="BM133" i="1"/>
  <c r="BM129" i="1"/>
  <c r="BM125" i="1"/>
  <c r="BM121" i="1"/>
  <c r="BM117" i="1"/>
  <c r="BM113" i="1"/>
  <c r="BM109" i="1"/>
  <c r="BM105" i="1"/>
  <c r="BM101" i="1"/>
  <c r="BM97" i="1"/>
  <c r="BM93" i="1"/>
  <c r="BM89" i="1"/>
  <c r="BM85" i="1"/>
  <c r="BM81" i="1"/>
  <c r="BM77" i="1"/>
  <c r="BM73" i="1"/>
  <c r="BM69" i="1"/>
  <c r="BM65" i="1"/>
  <c r="BM61" i="1"/>
  <c r="BM57" i="1"/>
  <c r="BM53" i="1"/>
  <c r="BM49" i="1"/>
  <c r="BM45" i="1"/>
  <c r="BM41" i="1"/>
  <c r="BM37" i="1"/>
  <c r="BM33" i="1"/>
  <c r="BM29" i="1"/>
  <c r="BM25" i="1"/>
  <c r="BM21" i="1"/>
  <c r="BM17" i="1"/>
  <c r="BM13" i="1"/>
  <c r="BN1004" i="1"/>
  <c r="BN1000" i="1"/>
  <c r="BN996" i="1"/>
  <c r="BN992" i="1"/>
  <c r="BN988" i="1"/>
  <c r="BN984" i="1"/>
  <c r="BN980" i="1"/>
  <c r="BN976" i="1"/>
  <c r="BN972" i="1"/>
  <c r="BN968" i="1"/>
  <c r="BN964" i="1"/>
  <c r="BN960" i="1"/>
  <c r="BN956" i="1"/>
  <c r="BN952" i="1"/>
  <c r="BN948" i="1"/>
  <c r="BN937" i="1"/>
  <c r="BN921" i="1"/>
  <c r="BN905" i="1"/>
  <c r="BN889" i="1"/>
  <c r="BN873" i="1"/>
  <c r="BN857" i="1"/>
  <c r="BN841" i="1"/>
  <c r="BN825" i="1"/>
  <c r="BN809" i="1"/>
  <c r="BN793" i="1"/>
  <c r="BN777" i="1"/>
  <c r="BN761" i="1"/>
  <c r="BN745" i="1"/>
  <c r="BN729" i="1"/>
  <c r="BN713" i="1"/>
  <c r="BN697" i="1"/>
  <c r="BN681" i="1"/>
  <c r="BN665" i="1"/>
  <c r="BN649" i="1"/>
  <c r="BN633" i="1"/>
  <c r="BN617" i="1"/>
  <c r="BN601" i="1"/>
  <c r="BN585" i="1"/>
  <c r="BN569" i="1"/>
  <c r="BN553" i="1"/>
  <c r="BN537" i="1"/>
  <c r="BN521" i="1"/>
  <c r="BN505" i="1"/>
  <c r="BN489" i="1"/>
  <c r="BN473" i="1"/>
  <c r="BN457" i="1"/>
  <c r="BN441" i="1"/>
  <c r="BN425" i="1"/>
  <c r="BN409" i="1"/>
  <c r="BN393" i="1"/>
  <c r="BN377" i="1"/>
  <c r="BN361" i="1"/>
  <c r="BN326" i="1"/>
  <c r="BN262" i="1"/>
  <c r="BN198" i="1"/>
  <c r="BN134" i="1"/>
  <c r="BN70" i="1"/>
  <c r="BN8" i="1"/>
  <c r="BN10" i="1"/>
  <c r="BM8" i="1"/>
  <c r="BN11" i="1"/>
  <c r="BN7" i="1"/>
  <c r="BN6" i="1"/>
  <c r="BN9" i="1"/>
  <c r="BM11" i="1"/>
  <c r="BM7" i="1"/>
  <c r="BM10" i="1"/>
  <c r="BM6" i="1"/>
  <c r="BM9" i="1"/>
  <c r="FM6" i="1"/>
  <c r="FM7" i="1"/>
  <c r="FM8" i="1"/>
  <c r="FM9" i="1"/>
  <c r="FM10" i="1"/>
  <c r="FM11" i="1"/>
  <c r="FM12" i="1"/>
  <c r="FM13" i="1"/>
  <c r="FM14" i="1"/>
  <c r="FM15" i="1"/>
  <c r="FM16" i="1"/>
  <c r="FM17" i="1"/>
  <c r="FM18" i="1"/>
  <c r="FM19" i="1"/>
  <c r="FM20" i="1"/>
  <c r="FM21" i="1"/>
  <c r="FM22" i="1"/>
  <c r="FM23" i="1"/>
  <c r="FM24" i="1"/>
  <c r="FM25" i="1"/>
  <c r="FM26" i="1"/>
  <c r="FM27" i="1"/>
  <c r="FM28" i="1"/>
  <c r="FM29" i="1"/>
  <c r="FM30" i="1"/>
  <c r="FM31" i="1"/>
  <c r="FM32" i="1"/>
  <c r="FM33" i="1"/>
  <c r="FM34" i="1"/>
  <c r="FM35" i="1"/>
  <c r="FM36" i="1"/>
  <c r="FM37" i="1"/>
  <c r="FM38" i="1"/>
  <c r="FM39" i="1"/>
  <c r="FM40" i="1"/>
  <c r="FM41" i="1"/>
  <c r="FM42" i="1"/>
  <c r="FM43" i="1"/>
  <c r="FM44" i="1"/>
  <c r="FM45" i="1"/>
  <c r="FM46" i="1"/>
  <c r="FM47" i="1"/>
  <c r="FM48" i="1"/>
  <c r="FM49" i="1"/>
  <c r="FM50" i="1"/>
  <c r="FM51" i="1"/>
  <c r="FM52" i="1"/>
  <c r="FM53" i="1"/>
  <c r="FM54" i="1"/>
  <c r="FM55" i="1"/>
  <c r="FM56" i="1"/>
  <c r="FM57" i="1"/>
  <c r="FM58" i="1"/>
  <c r="FM59" i="1"/>
  <c r="FM60" i="1"/>
  <c r="FM61" i="1"/>
  <c r="FM62" i="1"/>
  <c r="FM63" i="1"/>
  <c r="FM64" i="1"/>
  <c r="FM65" i="1"/>
  <c r="FM66" i="1"/>
  <c r="FM67" i="1"/>
  <c r="FM68" i="1"/>
  <c r="FM69" i="1"/>
  <c r="FM70" i="1"/>
  <c r="FM71" i="1"/>
  <c r="FM72" i="1"/>
  <c r="FM73" i="1"/>
  <c r="FM74" i="1"/>
  <c r="FM75" i="1"/>
  <c r="FM76" i="1"/>
  <c r="FM77" i="1"/>
  <c r="FM78" i="1"/>
  <c r="FM79" i="1"/>
  <c r="FM80" i="1"/>
  <c r="FM81" i="1"/>
  <c r="FM82" i="1"/>
  <c r="FM83" i="1"/>
  <c r="FM84" i="1"/>
  <c r="FM85" i="1"/>
  <c r="FM86" i="1"/>
  <c r="FM87" i="1"/>
  <c r="FM88" i="1"/>
  <c r="FM89" i="1"/>
  <c r="FM90" i="1"/>
  <c r="FM91" i="1"/>
  <c r="FM92" i="1"/>
  <c r="FM93" i="1"/>
  <c r="FM94" i="1"/>
  <c r="FM95" i="1"/>
  <c r="FM96" i="1"/>
  <c r="FM97" i="1"/>
  <c r="FM98" i="1"/>
  <c r="FM99" i="1"/>
  <c r="FM100" i="1"/>
  <c r="FM101" i="1"/>
  <c r="FM102" i="1"/>
  <c r="FM103" i="1"/>
  <c r="FM104" i="1"/>
  <c r="FM105" i="1"/>
  <c r="FM106" i="1"/>
  <c r="FM107" i="1"/>
  <c r="FM108" i="1"/>
  <c r="FM109" i="1"/>
  <c r="FM110" i="1"/>
  <c r="FM111" i="1"/>
  <c r="FM112" i="1"/>
  <c r="FM113" i="1"/>
  <c r="FM114" i="1"/>
  <c r="FM115" i="1"/>
  <c r="FM116" i="1"/>
  <c r="FM117" i="1"/>
  <c r="FM118" i="1"/>
  <c r="FM119" i="1"/>
  <c r="FM120" i="1"/>
  <c r="FM121" i="1"/>
  <c r="FM122" i="1"/>
  <c r="FM123" i="1"/>
  <c r="FM124" i="1"/>
  <c r="FM125" i="1"/>
  <c r="FM126" i="1"/>
  <c r="FM127" i="1"/>
  <c r="FM128" i="1"/>
  <c r="FM129" i="1"/>
  <c r="FM130" i="1"/>
  <c r="FM131" i="1"/>
  <c r="FM132" i="1"/>
  <c r="FM133" i="1"/>
  <c r="FM134" i="1"/>
  <c r="FM135" i="1"/>
  <c r="FM136" i="1"/>
  <c r="FM137" i="1"/>
  <c r="FM138" i="1"/>
  <c r="FM139" i="1"/>
  <c r="FM140" i="1"/>
  <c r="FM141" i="1"/>
  <c r="FM142" i="1"/>
  <c r="FM143" i="1"/>
  <c r="FM144" i="1"/>
  <c r="FM145" i="1"/>
  <c r="FM146" i="1"/>
  <c r="FM147" i="1"/>
  <c r="FM148" i="1"/>
  <c r="FM149" i="1"/>
  <c r="FM150" i="1"/>
  <c r="FM151" i="1"/>
  <c r="FM152" i="1"/>
  <c r="FM153" i="1"/>
  <c r="FM154" i="1"/>
  <c r="FM155" i="1"/>
  <c r="FM156" i="1"/>
  <c r="FM157" i="1"/>
  <c r="FM158" i="1"/>
  <c r="FM159" i="1"/>
  <c r="FM160" i="1"/>
  <c r="FM161" i="1"/>
  <c r="FM162" i="1"/>
  <c r="FM163" i="1"/>
  <c r="FM164" i="1"/>
  <c r="FM165" i="1"/>
  <c r="FM166" i="1"/>
  <c r="FM167" i="1"/>
  <c r="FM168" i="1"/>
  <c r="FM169" i="1"/>
  <c r="FM170" i="1"/>
  <c r="FM171" i="1"/>
  <c r="FM172" i="1"/>
  <c r="FM173" i="1"/>
  <c r="FM174" i="1"/>
  <c r="FM175" i="1"/>
  <c r="FM176" i="1"/>
  <c r="FM177" i="1"/>
  <c r="FM178" i="1"/>
  <c r="FM179" i="1"/>
  <c r="FM180" i="1"/>
  <c r="FM181" i="1"/>
  <c r="FM182" i="1"/>
  <c r="FM183" i="1"/>
  <c r="FM184" i="1"/>
  <c r="FM185" i="1"/>
  <c r="FM186" i="1"/>
  <c r="FM187" i="1"/>
  <c r="FM188" i="1"/>
  <c r="FM189" i="1"/>
  <c r="FM190" i="1"/>
  <c r="FM191" i="1"/>
  <c r="FM192" i="1"/>
  <c r="FM193" i="1"/>
  <c r="FM194" i="1"/>
  <c r="FM195" i="1"/>
  <c r="FM196" i="1"/>
  <c r="FM197" i="1"/>
  <c r="FM198" i="1"/>
  <c r="FM199" i="1"/>
  <c r="FM200" i="1"/>
  <c r="FM201" i="1"/>
  <c r="FM202" i="1"/>
  <c r="FM203" i="1"/>
  <c r="FM204" i="1"/>
  <c r="FM205" i="1"/>
  <c r="FM206" i="1"/>
  <c r="FM207" i="1"/>
  <c r="FM208" i="1"/>
  <c r="FM209" i="1"/>
  <c r="FM210" i="1"/>
  <c r="FM211" i="1"/>
  <c r="FM212" i="1"/>
  <c r="FM213" i="1"/>
  <c r="FM214" i="1"/>
  <c r="FM215" i="1"/>
  <c r="FM216" i="1"/>
  <c r="FM217" i="1"/>
  <c r="FM218" i="1"/>
  <c r="FM219" i="1"/>
  <c r="FM220" i="1"/>
  <c r="FM221" i="1"/>
  <c r="FM222" i="1"/>
  <c r="FM223" i="1"/>
  <c r="FM224" i="1"/>
  <c r="FM225" i="1"/>
  <c r="FM226" i="1"/>
  <c r="FM227" i="1"/>
  <c r="FM228" i="1"/>
  <c r="FM229" i="1"/>
  <c r="FM230" i="1"/>
  <c r="FM231" i="1"/>
  <c r="FM232" i="1"/>
  <c r="FM233" i="1"/>
  <c r="FM234" i="1"/>
  <c r="FM235" i="1"/>
  <c r="FM236" i="1"/>
  <c r="FM237" i="1"/>
  <c r="FM238" i="1"/>
  <c r="FM239" i="1"/>
  <c r="FM240" i="1"/>
  <c r="FM241" i="1"/>
  <c r="FM242" i="1"/>
  <c r="FM243" i="1"/>
  <c r="FM244" i="1"/>
  <c r="FM245" i="1"/>
  <c r="FM246" i="1"/>
  <c r="FM247" i="1"/>
  <c r="FM248" i="1"/>
  <c r="FM249" i="1"/>
  <c r="FM250" i="1"/>
  <c r="FM251" i="1"/>
  <c r="FM252" i="1"/>
  <c r="FM253" i="1"/>
  <c r="FM254" i="1"/>
  <c r="FM255" i="1"/>
  <c r="FM256" i="1"/>
  <c r="FM257" i="1"/>
  <c r="FM258" i="1"/>
  <c r="FM259" i="1"/>
  <c r="FM260" i="1"/>
  <c r="FM261" i="1"/>
  <c r="FM262" i="1"/>
  <c r="FM263" i="1"/>
  <c r="FM264" i="1"/>
  <c r="FM265" i="1"/>
  <c r="FM266" i="1"/>
  <c r="FM267" i="1"/>
  <c r="FM268" i="1"/>
  <c r="FM269" i="1"/>
  <c r="FM270" i="1"/>
  <c r="FM271" i="1"/>
  <c r="FM272" i="1"/>
  <c r="FM273" i="1"/>
  <c r="FM274" i="1"/>
  <c r="FM275" i="1"/>
  <c r="FM276" i="1"/>
  <c r="FM277" i="1"/>
  <c r="FM278" i="1"/>
  <c r="FM279" i="1"/>
  <c r="FM280" i="1"/>
  <c r="FM281" i="1"/>
  <c r="FM282" i="1"/>
  <c r="FM283" i="1"/>
  <c r="FM284" i="1"/>
  <c r="FM285" i="1"/>
  <c r="FM286" i="1"/>
  <c r="FM287" i="1"/>
  <c r="FM288" i="1"/>
  <c r="FM289" i="1"/>
  <c r="FM290" i="1"/>
  <c r="FM291" i="1"/>
  <c r="FM292" i="1"/>
  <c r="FM293" i="1"/>
  <c r="FM294" i="1"/>
  <c r="FM295" i="1"/>
  <c r="FM296" i="1"/>
  <c r="FM297" i="1"/>
  <c r="FM298" i="1"/>
  <c r="FM299" i="1"/>
  <c r="FM300" i="1"/>
  <c r="FM301" i="1"/>
  <c r="FM302" i="1"/>
  <c r="FM303" i="1"/>
  <c r="FM304" i="1"/>
  <c r="FM305" i="1"/>
  <c r="FM306" i="1"/>
  <c r="FM307" i="1"/>
  <c r="FM308" i="1"/>
  <c r="FM309" i="1"/>
  <c r="FM310" i="1"/>
  <c r="FM311" i="1"/>
  <c r="FM312" i="1"/>
  <c r="FM313" i="1"/>
  <c r="FM314" i="1"/>
  <c r="FM315" i="1"/>
  <c r="FM316" i="1"/>
  <c r="FM317" i="1"/>
  <c r="FM318" i="1"/>
  <c r="FM319" i="1"/>
  <c r="FM320" i="1"/>
  <c r="FM321" i="1"/>
  <c r="FM322" i="1"/>
  <c r="FM323" i="1"/>
  <c r="FM324" i="1"/>
  <c r="FM325" i="1"/>
  <c r="FM326" i="1"/>
  <c r="FM327" i="1"/>
  <c r="FM328" i="1"/>
  <c r="FM329" i="1"/>
  <c r="FM330" i="1"/>
  <c r="FM331" i="1"/>
  <c r="FM332" i="1"/>
  <c r="FM333" i="1"/>
  <c r="FM334" i="1"/>
  <c r="FM335" i="1"/>
  <c r="FM336" i="1"/>
  <c r="FM337" i="1"/>
  <c r="FM338" i="1"/>
  <c r="FM339" i="1"/>
  <c r="FM340" i="1"/>
  <c r="FM341" i="1"/>
  <c r="FM342" i="1"/>
  <c r="FM343" i="1"/>
  <c r="FM344" i="1"/>
  <c r="FM345" i="1"/>
  <c r="FM346" i="1"/>
  <c r="FM347" i="1"/>
  <c r="FM348" i="1"/>
  <c r="FM349" i="1"/>
  <c r="FM350" i="1"/>
  <c r="FM351" i="1"/>
  <c r="FM352" i="1"/>
  <c r="FM353" i="1"/>
  <c r="FM354" i="1"/>
  <c r="FM355" i="1"/>
  <c r="FM356" i="1"/>
  <c r="FM357" i="1"/>
  <c r="FM358" i="1"/>
  <c r="FM359" i="1"/>
  <c r="FM360" i="1"/>
  <c r="FM361" i="1"/>
  <c r="FM362" i="1"/>
  <c r="FM363" i="1"/>
  <c r="FM364" i="1"/>
  <c r="FM365" i="1"/>
  <c r="FM366" i="1"/>
  <c r="FM367" i="1"/>
  <c r="FM368" i="1"/>
  <c r="FM369" i="1"/>
  <c r="FM370" i="1"/>
  <c r="FM371" i="1"/>
  <c r="FM372" i="1"/>
  <c r="FM373" i="1"/>
  <c r="FM374" i="1"/>
  <c r="FM375" i="1"/>
  <c r="FM376" i="1"/>
  <c r="FM377" i="1"/>
  <c r="FM378" i="1"/>
  <c r="FM379" i="1"/>
  <c r="FM380" i="1"/>
  <c r="FM381" i="1"/>
  <c r="FM382" i="1"/>
  <c r="FM383" i="1"/>
  <c r="FM384" i="1"/>
  <c r="FM385" i="1"/>
  <c r="FM386" i="1"/>
  <c r="FM387" i="1"/>
  <c r="FM388" i="1"/>
  <c r="FM389" i="1"/>
  <c r="FM390" i="1"/>
  <c r="FM391" i="1"/>
  <c r="FM392" i="1"/>
  <c r="FM393" i="1"/>
  <c r="FM394" i="1"/>
  <c r="FM395" i="1"/>
  <c r="FM396" i="1"/>
  <c r="FM397" i="1"/>
  <c r="FM398" i="1"/>
  <c r="FM399" i="1"/>
  <c r="FM400" i="1"/>
  <c r="FM401" i="1"/>
  <c r="FM402" i="1"/>
  <c r="FM403" i="1"/>
  <c r="FM404" i="1"/>
  <c r="FM405" i="1"/>
  <c r="FM406" i="1"/>
  <c r="FM407" i="1"/>
  <c r="FM408" i="1"/>
  <c r="FM409" i="1"/>
  <c r="FM410" i="1"/>
  <c r="FM411" i="1"/>
  <c r="FM412" i="1"/>
  <c r="FM413" i="1"/>
  <c r="FM414" i="1"/>
  <c r="FM415" i="1"/>
  <c r="FM416" i="1"/>
  <c r="FM417" i="1"/>
  <c r="FM418" i="1"/>
  <c r="FM419" i="1"/>
  <c r="FM420" i="1"/>
  <c r="FM421" i="1"/>
  <c r="FM422" i="1"/>
  <c r="FM423" i="1"/>
  <c r="FM424" i="1"/>
  <c r="FM425" i="1"/>
  <c r="FM426" i="1"/>
  <c r="FM427" i="1"/>
  <c r="FM428" i="1"/>
  <c r="FM429" i="1"/>
  <c r="FM430" i="1"/>
  <c r="FM431" i="1"/>
  <c r="FM432" i="1"/>
  <c r="FM433" i="1"/>
  <c r="FM434" i="1"/>
  <c r="FM435" i="1"/>
  <c r="FM436" i="1"/>
  <c r="FM437" i="1"/>
  <c r="FM438" i="1"/>
  <c r="FM439" i="1"/>
  <c r="FM440" i="1"/>
  <c r="FM441" i="1"/>
  <c r="FM442" i="1"/>
  <c r="FM443" i="1"/>
  <c r="FM444" i="1"/>
  <c r="FM445" i="1"/>
  <c r="FM446" i="1"/>
  <c r="FM447" i="1"/>
  <c r="FM448" i="1"/>
  <c r="FM449" i="1"/>
  <c r="FM450" i="1"/>
  <c r="FM451" i="1"/>
  <c r="FM452" i="1"/>
  <c r="FM453" i="1"/>
  <c r="FM454" i="1"/>
  <c r="FM455" i="1"/>
  <c r="FM456" i="1"/>
  <c r="FM457" i="1"/>
  <c r="FM458" i="1"/>
  <c r="FM459" i="1"/>
  <c r="FM460" i="1"/>
  <c r="FM461" i="1"/>
  <c r="FM462" i="1"/>
  <c r="FM463" i="1"/>
  <c r="FM464" i="1"/>
  <c r="FM465" i="1"/>
  <c r="FM466" i="1"/>
  <c r="FM467" i="1"/>
  <c r="FM468" i="1"/>
  <c r="FM469" i="1"/>
  <c r="FM470" i="1"/>
  <c r="FM471" i="1"/>
  <c r="FM472" i="1"/>
  <c r="FM473" i="1"/>
  <c r="FM474" i="1"/>
  <c r="FM475" i="1"/>
  <c r="FM476" i="1"/>
  <c r="FM477" i="1"/>
  <c r="FM478" i="1"/>
  <c r="FM479" i="1"/>
  <c r="FM480" i="1"/>
  <c r="FM481" i="1"/>
  <c r="FM482" i="1"/>
  <c r="FM483" i="1"/>
  <c r="FM484" i="1"/>
  <c r="FM485" i="1"/>
  <c r="FM486" i="1"/>
  <c r="FM487" i="1"/>
  <c r="FM488" i="1"/>
  <c r="FM489" i="1"/>
  <c r="FM490" i="1"/>
  <c r="FM491" i="1"/>
  <c r="FM492" i="1"/>
  <c r="FM493" i="1"/>
  <c r="FM494" i="1"/>
  <c r="FM495" i="1"/>
  <c r="FM496" i="1"/>
  <c r="FM497" i="1"/>
  <c r="FM498" i="1"/>
  <c r="FM499" i="1"/>
  <c r="FM500" i="1"/>
  <c r="FM501" i="1"/>
  <c r="FM502" i="1"/>
  <c r="FM503" i="1"/>
  <c r="FM504" i="1"/>
  <c r="FM505" i="1"/>
  <c r="FM506" i="1"/>
  <c r="FM507" i="1"/>
  <c r="FM508" i="1"/>
  <c r="FM509" i="1"/>
  <c r="FM510" i="1"/>
  <c r="FM511" i="1"/>
  <c r="FM512" i="1"/>
  <c r="FM513" i="1"/>
  <c r="FM514" i="1"/>
  <c r="FM515" i="1"/>
  <c r="FM516" i="1"/>
  <c r="FM517" i="1"/>
  <c r="FM518" i="1"/>
  <c r="FM519" i="1"/>
  <c r="FM520" i="1"/>
  <c r="FM521" i="1"/>
  <c r="FM522" i="1"/>
  <c r="FM523" i="1"/>
  <c r="FM524" i="1"/>
  <c r="FM525" i="1"/>
  <c r="FM526" i="1"/>
  <c r="FM527" i="1"/>
  <c r="FM528" i="1"/>
  <c r="FM529" i="1"/>
  <c r="FM530" i="1"/>
  <c r="FM531" i="1"/>
  <c r="FM532" i="1"/>
  <c r="FM533" i="1"/>
  <c r="FM534" i="1"/>
  <c r="FM535" i="1"/>
  <c r="FM536" i="1"/>
  <c r="FM537" i="1"/>
  <c r="FM538" i="1"/>
  <c r="FM539" i="1"/>
  <c r="FM540" i="1"/>
  <c r="FM541" i="1"/>
  <c r="FM542" i="1"/>
  <c r="FM543" i="1"/>
  <c r="FM544" i="1"/>
  <c r="FM545" i="1"/>
  <c r="FM546" i="1"/>
  <c r="FM547" i="1"/>
  <c r="FM548" i="1"/>
  <c r="FM549" i="1"/>
  <c r="FM550" i="1"/>
  <c r="FM551" i="1"/>
  <c r="FM552" i="1"/>
  <c r="FM553" i="1"/>
  <c r="FM554" i="1"/>
  <c r="FM555" i="1"/>
  <c r="FM556" i="1"/>
  <c r="FM557" i="1"/>
  <c r="FM558" i="1"/>
  <c r="FM559" i="1"/>
  <c r="FM560" i="1"/>
  <c r="FM561" i="1"/>
  <c r="FM562" i="1"/>
  <c r="FM563" i="1"/>
  <c r="FM564" i="1"/>
  <c r="FM565" i="1"/>
  <c r="FM566" i="1"/>
  <c r="FM567" i="1"/>
  <c r="FM568" i="1"/>
  <c r="FM569" i="1"/>
  <c r="FM570" i="1"/>
  <c r="FM571" i="1"/>
  <c r="FM572" i="1"/>
  <c r="FM573" i="1"/>
  <c r="FM574" i="1"/>
  <c r="FM575" i="1"/>
  <c r="FM576" i="1"/>
  <c r="FM577" i="1"/>
  <c r="FM578" i="1"/>
  <c r="FM579" i="1"/>
  <c r="FM580" i="1"/>
  <c r="FM581" i="1"/>
  <c r="FM582" i="1"/>
  <c r="FM583" i="1"/>
  <c r="FM584" i="1"/>
  <c r="FM585" i="1"/>
  <c r="FM586" i="1"/>
  <c r="FM587" i="1"/>
  <c r="FM588" i="1"/>
  <c r="FM589" i="1"/>
  <c r="FM590" i="1"/>
  <c r="FM591" i="1"/>
  <c r="FM592" i="1"/>
  <c r="FM593" i="1"/>
  <c r="FM594" i="1"/>
  <c r="FM595" i="1"/>
  <c r="FM596" i="1"/>
  <c r="FM597" i="1"/>
  <c r="FM598" i="1"/>
  <c r="FM599" i="1"/>
  <c r="FM600" i="1"/>
  <c r="FM601" i="1"/>
  <c r="FM602" i="1"/>
  <c r="FM603" i="1"/>
  <c r="FM604" i="1"/>
  <c r="FM605" i="1"/>
  <c r="FM606" i="1"/>
  <c r="FM607" i="1"/>
  <c r="FM608" i="1"/>
  <c r="FM609" i="1"/>
  <c r="FM610" i="1"/>
  <c r="FM611" i="1"/>
  <c r="FM612" i="1"/>
  <c r="FM613" i="1"/>
  <c r="FM614" i="1"/>
  <c r="FM615" i="1"/>
  <c r="FM616" i="1"/>
  <c r="FM617" i="1"/>
  <c r="FM618" i="1"/>
  <c r="FM619" i="1"/>
  <c r="FM620" i="1"/>
  <c r="FM621" i="1"/>
  <c r="FM622" i="1"/>
  <c r="FM623" i="1"/>
  <c r="FM624" i="1"/>
  <c r="FM625" i="1"/>
  <c r="FM626" i="1"/>
  <c r="FM627" i="1"/>
  <c r="FM628" i="1"/>
  <c r="FM629" i="1"/>
  <c r="FM630" i="1"/>
  <c r="FM631" i="1"/>
  <c r="FM632" i="1"/>
  <c r="FM633" i="1"/>
  <c r="FM634" i="1"/>
  <c r="FM635" i="1"/>
  <c r="FM636" i="1"/>
  <c r="FM637" i="1"/>
  <c r="FM638" i="1"/>
  <c r="FM639" i="1"/>
  <c r="FM640" i="1"/>
  <c r="FM641" i="1"/>
  <c r="FM642" i="1"/>
  <c r="FM643" i="1"/>
  <c r="FM644" i="1"/>
  <c r="FM645" i="1"/>
  <c r="FM646" i="1"/>
  <c r="FM647" i="1"/>
  <c r="FM648" i="1"/>
  <c r="FM649" i="1"/>
  <c r="FM650" i="1"/>
  <c r="FM651" i="1"/>
  <c r="FM652" i="1"/>
  <c r="FM653" i="1"/>
  <c r="FM654" i="1"/>
  <c r="FM655" i="1"/>
  <c r="FM656" i="1"/>
  <c r="FM657" i="1"/>
  <c r="FM658" i="1"/>
  <c r="FM659" i="1"/>
  <c r="FM660" i="1"/>
  <c r="FM661" i="1"/>
  <c r="FM662" i="1"/>
  <c r="FM663" i="1"/>
  <c r="FM664" i="1"/>
  <c r="FM665" i="1"/>
  <c r="FM666" i="1"/>
  <c r="FM667" i="1"/>
  <c r="FM668" i="1"/>
  <c r="FM669" i="1"/>
  <c r="FM670" i="1"/>
  <c r="FM671" i="1"/>
  <c r="FM672" i="1"/>
  <c r="FM673" i="1"/>
  <c r="FM674" i="1"/>
  <c r="FM675" i="1"/>
  <c r="FM676" i="1"/>
  <c r="FM677" i="1"/>
  <c r="FM678" i="1"/>
  <c r="FM679" i="1"/>
  <c r="FM680" i="1"/>
  <c r="FM681" i="1"/>
  <c r="FM682" i="1"/>
  <c r="FM683" i="1"/>
  <c r="FM684" i="1"/>
  <c r="FM685" i="1"/>
  <c r="FM686" i="1"/>
  <c r="FM687" i="1"/>
  <c r="FM688" i="1"/>
  <c r="FM689" i="1"/>
  <c r="FM690" i="1"/>
  <c r="FM691" i="1"/>
  <c r="FM692" i="1"/>
  <c r="FM693" i="1"/>
  <c r="FM694" i="1"/>
  <c r="FM695" i="1"/>
  <c r="FM696" i="1"/>
  <c r="FM697" i="1"/>
  <c r="FM698" i="1"/>
  <c r="FM699" i="1"/>
  <c r="FM700" i="1"/>
  <c r="FM701" i="1"/>
  <c r="FM702" i="1"/>
  <c r="FM703" i="1"/>
  <c r="FM704" i="1"/>
  <c r="FM705" i="1"/>
  <c r="FM706" i="1"/>
  <c r="FM707" i="1"/>
  <c r="FM708" i="1"/>
  <c r="FM709" i="1"/>
  <c r="FM710" i="1"/>
  <c r="FM711" i="1"/>
  <c r="FM712" i="1"/>
  <c r="FM713" i="1"/>
  <c r="FM714" i="1"/>
  <c r="FM715" i="1"/>
  <c r="FM716" i="1"/>
  <c r="FM717" i="1"/>
  <c r="FM718" i="1"/>
  <c r="FM719" i="1"/>
  <c r="FM720" i="1"/>
  <c r="FM721" i="1"/>
  <c r="FM722" i="1"/>
  <c r="FM723" i="1"/>
  <c r="FM724" i="1"/>
  <c r="FM725" i="1"/>
  <c r="FM726" i="1"/>
  <c r="FM727" i="1"/>
  <c r="FM728" i="1"/>
  <c r="FM729" i="1"/>
  <c r="FM730" i="1"/>
  <c r="FM731" i="1"/>
  <c r="FM732" i="1"/>
  <c r="FM733" i="1"/>
  <c r="FM734" i="1"/>
  <c r="FM735" i="1"/>
  <c r="FM736" i="1"/>
  <c r="FM737" i="1"/>
  <c r="FM738" i="1"/>
  <c r="FM739" i="1"/>
  <c r="FM740" i="1"/>
  <c r="FM741" i="1"/>
  <c r="FM742" i="1"/>
  <c r="FM743" i="1"/>
  <c r="FM744" i="1"/>
  <c r="FM745" i="1"/>
  <c r="FM746" i="1"/>
  <c r="FM747" i="1"/>
  <c r="FM748" i="1"/>
  <c r="FM749" i="1"/>
  <c r="FM750" i="1"/>
  <c r="FM751" i="1"/>
  <c r="FM752" i="1"/>
  <c r="FM753" i="1"/>
  <c r="FM754" i="1"/>
  <c r="FM755" i="1"/>
  <c r="FM756" i="1"/>
  <c r="FM757" i="1"/>
  <c r="FM758" i="1"/>
  <c r="FM759" i="1"/>
  <c r="FM760" i="1"/>
  <c r="FM761" i="1"/>
  <c r="FM762" i="1"/>
  <c r="FM763" i="1"/>
  <c r="FM764" i="1"/>
  <c r="FM765" i="1"/>
  <c r="FM766" i="1"/>
  <c r="FM767" i="1"/>
  <c r="FM768" i="1"/>
  <c r="FM769" i="1"/>
  <c r="FM770" i="1"/>
  <c r="FM771" i="1"/>
  <c r="FM772" i="1"/>
  <c r="FM773" i="1"/>
  <c r="FM774" i="1"/>
  <c r="FM775" i="1"/>
  <c r="FM776" i="1"/>
  <c r="FM777" i="1"/>
  <c r="FM778" i="1"/>
  <c r="FM779" i="1"/>
  <c r="FM780" i="1"/>
  <c r="FM781" i="1"/>
  <c r="FM782" i="1"/>
  <c r="FM783" i="1"/>
  <c r="FM784" i="1"/>
  <c r="FM785" i="1"/>
  <c r="FM786" i="1"/>
  <c r="FM787" i="1"/>
  <c r="FM788" i="1"/>
  <c r="FM789" i="1"/>
  <c r="FM790" i="1"/>
  <c r="FM791" i="1"/>
  <c r="FM792" i="1"/>
  <c r="FM793" i="1"/>
  <c r="FM794" i="1"/>
  <c r="FM795" i="1"/>
  <c r="FM796" i="1"/>
  <c r="FM797" i="1"/>
  <c r="FM798" i="1"/>
  <c r="FM799" i="1"/>
  <c r="FM800" i="1"/>
  <c r="FM801" i="1"/>
  <c r="FM802" i="1"/>
  <c r="FM803" i="1"/>
  <c r="FM804" i="1"/>
  <c r="FM805" i="1"/>
  <c r="FM806" i="1"/>
  <c r="FM807" i="1"/>
  <c r="FM808" i="1"/>
  <c r="FM809" i="1"/>
  <c r="FM810" i="1"/>
  <c r="FM811" i="1"/>
  <c r="FM812" i="1"/>
  <c r="FM813" i="1"/>
  <c r="FM814" i="1"/>
  <c r="FM815" i="1"/>
  <c r="FM816" i="1"/>
  <c r="FM817" i="1"/>
  <c r="FM818" i="1"/>
  <c r="FM819" i="1"/>
  <c r="FM820" i="1"/>
  <c r="FM821" i="1"/>
  <c r="FM822" i="1"/>
  <c r="FM823" i="1"/>
  <c r="FM824" i="1"/>
  <c r="FM825" i="1"/>
  <c r="FM826" i="1"/>
  <c r="FM827" i="1"/>
  <c r="FM828" i="1"/>
  <c r="FM829" i="1"/>
  <c r="FM830" i="1"/>
  <c r="FM831" i="1"/>
  <c r="FM832" i="1"/>
  <c r="FM833" i="1"/>
  <c r="FM834" i="1"/>
  <c r="FM835" i="1"/>
  <c r="FM836" i="1"/>
  <c r="FM837" i="1"/>
  <c r="FM838" i="1"/>
  <c r="FM839" i="1"/>
  <c r="FM840" i="1"/>
  <c r="FM841" i="1"/>
  <c r="FM842" i="1"/>
  <c r="FM843" i="1"/>
  <c r="FM844" i="1"/>
  <c r="FM845" i="1"/>
  <c r="FM846" i="1"/>
  <c r="FM847" i="1"/>
  <c r="FM848" i="1"/>
  <c r="FM849" i="1"/>
  <c r="FM850" i="1"/>
  <c r="FM851" i="1"/>
  <c r="FM852" i="1"/>
  <c r="FM853" i="1"/>
  <c r="FM854" i="1"/>
  <c r="FM855" i="1"/>
  <c r="FM856" i="1"/>
  <c r="FM857" i="1"/>
  <c r="FM858" i="1"/>
  <c r="FM859" i="1"/>
  <c r="FM860" i="1"/>
  <c r="FM861" i="1"/>
  <c r="FM862" i="1"/>
  <c r="FM863" i="1"/>
  <c r="FM864" i="1"/>
  <c r="FM865" i="1"/>
  <c r="FM866" i="1"/>
  <c r="FM867" i="1"/>
  <c r="FM868" i="1"/>
  <c r="FM869" i="1"/>
  <c r="FM870" i="1"/>
  <c r="FM871" i="1"/>
  <c r="FM872" i="1"/>
  <c r="FM873" i="1"/>
  <c r="FM874" i="1"/>
  <c r="FM875" i="1"/>
  <c r="FM876" i="1"/>
  <c r="FM877" i="1"/>
  <c r="FM878" i="1"/>
  <c r="FM879" i="1"/>
  <c r="FM880" i="1"/>
  <c r="FM881" i="1"/>
  <c r="FM882" i="1"/>
  <c r="FM883" i="1"/>
  <c r="FM884" i="1"/>
  <c r="FM885" i="1"/>
  <c r="FM886" i="1"/>
  <c r="FM887" i="1"/>
  <c r="FM888" i="1"/>
  <c r="FM889" i="1"/>
  <c r="FM890" i="1"/>
  <c r="FM891" i="1"/>
  <c r="FM892" i="1"/>
  <c r="FM893" i="1"/>
  <c r="FM894" i="1"/>
  <c r="FM895" i="1"/>
  <c r="FM896" i="1"/>
  <c r="FM897" i="1"/>
  <c r="FM898" i="1"/>
  <c r="FM899" i="1"/>
  <c r="FM900" i="1"/>
  <c r="FM901" i="1"/>
  <c r="FM902" i="1"/>
  <c r="FM903" i="1"/>
  <c r="FM904" i="1"/>
  <c r="FM905" i="1"/>
  <c r="FM906" i="1"/>
  <c r="FM907" i="1"/>
  <c r="FM908" i="1"/>
  <c r="FM909" i="1"/>
  <c r="FM910" i="1"/>
  <c r="FM911" i="1"/>
  <c r="FM912" i="1"/>
  <c r="FM913" i="1"/>
  <c r="FM914" i="1"/>
  <c r="FM915" i="1"/>
  <c r="FM916" i="1"/>
  <c r="FM917" i="1"/>
  <c r="FM918" i="1"/>
  <c r="FM919" i="1"/>
  <c r="FM920" i="1"/>
  <c r="FM921" i="1"/>
  <c r="FM922" i="1"/>
  <c r="FM923" i="1"/>
  <c r="FM924" i="1"/>
  <c r="FM925" i="1"/>
  <c r="FM926" i="1"/>
  <c r="FM927" i="1"/>
  <c r="FM928" i="1"/>
  <c r="FM929" i="1"/>
  <c r="FM930" i="1"/>
  <c r="FM931" i="1"/>
  <c r="FM932" i="1"/>
  <c r="FM933" i="1"/>
  <c r="FM934" i="1"/>
  <c r="FM935" i="1"/>
  <c r="FM936" i="1"/>
  <c r="FM937" i="1"/>
  <c r="FM938" i="1"/>
  <c r="FM939" i="1"/>
  <c r="FM940" i="1"/>
  <c r="FM941" i="1"/>
  <c r="FM942" i="1"/>
  <c r="FM943" i="1"/>
  <c r="FM944" i="1"/>
  <c r="FM945" i="1"/>
  <c r="FM946" i="1"/>
  <c r="FM947" i="1"/>
  <c r="FM948" i="1"/>
  <c r="FM949" i="1"/>
  <c r="FM950" i="1"/>
  <c r="FM951" i="1"/>
  <c r="FM952" i="1"/>
  <c r="FM953" i="1"/>
  <c r="FM954" i="1"/>
  <c r="FM955" i="1"/>
  <c r="FM956" i="1"/>
  <c r="FM957" i="1"/>
  <c r="FM958" i="1"/>
  <c r="FM959" i="1"/>
  <c r="FM960" i="1"/>
  <c r="FM961" i="1"/>
  <c r="FM962" i="1"/>
  <c r="FM963" i="1"/>
  <c r="FM964" i="1"/>
  <c r="FM965" i="1"/>
  <c r="FM966" i="1"/>
  <c r="FM967" i="1"/>
  <c r="FM968" i="1"/>
  <c r="FM969" i="1"/>
  <c r="FM970" i="1"/>
  <c r="FM971" i="1"/>
  <c r="FM972" i="1"/>
  <c r="FM973" i="1"/>
  <c r="FM974" i="1"/>
  <c r="FM975" i="1"/>
  <c r="FM976" i="1"/>
  <c r="FM977" i="1"/>
  <c r="FM978" i="1"/>
  <c r="FM979" i="1"/>
  <c r="FM980" i="1"/>
  <c r="FM981" i="1"/>
  <c r="FM982" i="1"/>
  <c r="FM983" i="1"/>
  <c r="FM984" i="1"/>
  <c r="FM985" i="1"/>
  <c r="FM986" i="1"/>
  <c r="FM987" i="1"/>
  <c r="FM988" i="1"/>
  <c r="FM989" i="1"/>
  <c r="FM990" i="1"/>
  <c r="FM991" i="1"/>
  <c r="FM992" i="1"/>
  <c r="FM993" i="1"/>
  <c r="FM994" i="1"/>
  <c r="FM995" i="1"/>
  <c r="FM996" i="1"/>
  <c r="FM997" i="1"/>
  <c r="FM998" i="1"/>
  <c r="FM999" i="1"/>
  <c r="FM1000" i="1"/>
  <c r="FM1001" i="1"/>
  <c r="FM1002" i="1"/>
  <c r="FM1003" i="1"/>
  <c r="FM1004" i="1"/>
  <c r="FM1005" i="1"/>
  <c r="FL6" i="1"/>
  <c r="FL7" i="1"/>
  <c r="FL8" i="1"/>
  <c r="FL9" i="1"/>
  <c r="FL10" i="1"/>
  <c r="FL11" i="1"/>
  <c r="FL12" i="1"/>
  <c r="FL13" i="1"/>
  <c r="FL14" i="1"/>
  <c r="FL15" i="1"/>
  <c r="FL16" i="1"/>
  <c r="FL17" i="1"/>
  <c r="FL18" i="1"/>
  <c r="FL19" i="1"/>
  <c r="FL20" i="1"/>
  <c r="FL21" i="1"/>
  <c r="FL22" i="1"/>
  <c r="FL23" i="1"/>
  <c r="FL24" i="1"/>
  <c r="FL25" i="1"/>
  <c r="FL26" i="1"/>
  <c r="FL27" i="1"/>
  <c r="FL28" i="1"/>
  <c r="FL29" i="1"/>
  <c r="FL30" i="1"/>
  <c r="FL31" i="1"/>
  <c r="FL32" i="1"/>
  <c r="FL33" i="1"/>
  <c r="FL34" i="1"/>
  <c r="FL35" i="1"/>
  <c r="FL36" i="1"/>
  <c r="FL37" i="1"/>
  <c r="FL38" i="1"/>
  <c r="FL39" i="1"/>
  <c r="FL40" i="1"/>
  <c r="FL41" i="1"/>
  <c r="FL42" i="1"/>
  <c r="FL43" i="1"/>
  <c r="FL44" i="1"/>
  <c r="FL45" i="1"/>
  <c r="FL46" i="1"/>
  <c r="FL47" i="1"/>
  <c r="FL48" i="1"/>
  <c r="FL49" i="1"/>
  <c r="FL50" i="1"/>
  <c r="FL51" i="1"/>
  <c r="FL52" i="1"/>
  <c r="FL53" i="1"/>
  <c r="FL54" i="1"/>
  <c r="FL55" i="1"/>
  <c r="FL56" i="1"/>
  <c r="FL57" i="1"/>
  <c r="FL58" i="1"/>
  <c r="FL59" i="1"/>
  <c r="FL60" i="1"/>
  <c r="FL61" i="1"/>
  <c r="FL62" i="1"/>
  <c r="FL63" i="1"/>
  <c r="FL64" i="1"/>
  <c r="FL65" i="1"/>
  <c r="FL66" i="1"/>
  <c r="FL67" i="1"/>
  <c r="FL68" i="1"/>
  <c r="FL69" i="1"/>
  <c r="FL70" i="1"/>
  <c r="FL71" i="1"/>
  <c r="FL72" i="1"/>
  <c r="FL73" i="1"/>
  <c r="FL74" i="1"/>
  <c r="FL75" i="1"/>
  <c r="FL76" i="1"/>
  <c r="FL77" i="1"/>
  <c r="FL78" i="1"/>
  <c r="FL79" i="1"/>
  <c r="FL80" i="1"/>
  <c r="FL81" i="1"/>
  <c r="FL82" i="1"/>
  <c r="FL83" i="1"/>
  <c r="FL84" i="1"/>
  <c r="FL85" i="1"/>
  <c r="FL86" i="1"/>
  <c r="FL87" i="1"/>
  <c r="FL88" i="1"/>
  <c r="FL89" i="1"/>
  <c r="FL90" i="1"/>
  <c r="FL91" i="1"/>
  <c r="FL92" i="1"/>
  <c r="FL93" i="1"/>
  <c r="FL94" i="1"/>
  <c r="FL95" i="1"/>
  <c r="FL96" i="1"/>
  <c r="FL97" i="1"/>
  <c r="FL98" i="1"/>
  <c r="FL99" i="1"/>
  <c r="FL100" i="1"/>
  <c r="FL101" i="1"/>
  <c r="FL102" i="1"/>
  <c r="FL103" i="1"/>
  <c r="FL104" i="1"/>
  <c r="FL105" i="1"/>
  <c r="FL106" i="1"/>
  <c r="FL107" i="1"/>
  <c r="FL108" i="1"/>
  <c r="FL109" i="1"/>
  <c r="FL110" i="1"/>
  <c r="FL111" i="1"/>
  <c r="FL112" i="1"/>
  <c r="FL113" i="1"/>
  <c r="FL114" i="1"/>
  <c r="FL115" i="1"/>
  <c r="FL116" i="1"/>
  <c r="FL117" i="1"/>
  <c r="FL118" i="1"/>
  <c r="FL119" i="1"/>
  <c r="FL120" i="1"/>
  <c r="FL121" i="1"/>
  <c r="FL122" i="1"/>
  <c r="FL123" i="1"/>
  <c r="FL124" i="1"/>
  <c r="FL125" i="1"/>
  <c r="FL126" i="1"/>
  <c r="FL127" i="1"/>
  <c r="FL128" i="1"/>
  <c r="FL129" i="1"/>
  <c r="FL130" i="1"/>
  <c r="FL131" i="1"/>
  <c r="FL132" i="1"/>
  <c r="FL133" i="1"/>
  <c r="FL134" i="1"/>
  <c r="FL135" i="1"/>
  <c r="FL136" i="1"/>
  <c r="FL137" i="1"/>
  <c r="FL138" i="1"/>
  <c r="FL139" i="1"/>
  <c r="FL140" i="1"/>
  <c r="FL141" i="1"/>
  <c r="FL142" i="1"/>
  <c r="FL143" i="1"/>
  <c r="FL144" i="1"/>
  <c r="FL145" i="1"/>
  <c r="FL146" i="1"/>
  <c r="FL147" i="1"/>
  <c r="FL148" i="1"/>
  <c r="FL149" i="1"/>
  <c r="FL150" i="1"/>
  <c r="FL151" i="1"/>
  <c r="FL152" i="1"/>
  <c r="FL153" i="1"/>
  <c r="FL154" i="1"/>
  <c r="FL155" i="1"/>
  <c r="FL156" i="1"/>
  <c r="FL157" i="1"/>
  <c r="FL158" i="1"/>
  <c r="FL159" i="1"/>
  <c r="FL160" i="1"/>
  <c r="FL161" i="1"/>
  <c r="FL162" i="1"/>
  <c r="FL163" i="1"/>
  <c r="FL164" i="1"/>
  <c r="FL165" i="1"/>
  <c r="FL166" i="1"/>
  <c r="FL167" i="1"/>
  <c r="FL168" i="1"/>
  <c r="FL169" i="1"/>
  <c r="FL170" i="1"/>
  <c r="FL171" i="1"/>
  <c r="FL172" i="1"/>
  <c r="FL173" i="1"/>
  <c r="FL174" i="1"/>
  <c r="FL175" i="1"/>
  <c r="FL176" i="1"/>
  <c r="FL177" i="1"/>
  <c r="FL178" i="1"/>
  <c r="FL179" i="1"/>
  <c r="FL180" i="1"/>
  <c r="FL181" i="1"/>
  <c r="FL182" i="1"/>
  <c r="FL183" i="1"/>
  <c r="FL184" i="1"/>
  <c r="FL185" i="1"/>
  <c r="FL186" i="1"/>
  <c r="FL187" i="1"/>
  <c r="FL188" i="1"/>
  <c r="FL189" i="1"/>
  <c r="FL190" i="1"/>
  <c r="FL191" i="1"/>
  <c r="FL192" i="1"/>
  <c r="FL193" i="1"/>
  <c r="FL194" i="1"/>
  <c r="FL195" i="1"/>
  <c r="FL196" i="1"/>
  <c r="FL197" i="1"/>
  <c r="FL198" i="1"/>
  <c r="FL199" i="1"/>
  <c r="FL200" i="1"/>
  <c r="FL201" i="1"/>
  <c r="FL202" i="1"/>
  <c r="FL203" i="1"/>
  <c r="FL204" i="1"/>
  <c r="FL205" i="1"/>
  <c r="FL206" i="1"/>
  <c r="FL207" i="1"/>
  <c r="FL208" i="1"/>
  <c r="FL209" i="1"/>
  <c r="FL210" i="1"/>
  <c r="FL211" i="1"/>
  <c r="FL212" i="1"/>
  <c r="FL213" i="1"/>
  <c r="FL214" i="1"/>
  <c r="FL215" i="1"/>
  <c r="FL216" i="1"/>
  <c r="FL217" i="1"/>
  <c r="FL218" i="1"/>
  <c r="FL219" i="1"/>
  <c r="FL220" i="1"/>
  <c r="FL221" i="1"/>
  <c r="FL222" i="1"/>
  <c r="FL223" i="1"/>
  <c r="FL224" i="1"/>
  <c r="FL225" i="1"/>
  <c r="FL226" i="1"/>
  <c r="FL227" i="1"/>
  <c r="FL228" i="1"/>
  <c r="FL229" i="1"/>
  <c r="FL230" i="1"/>
  <c r="FL231" i="1"/>
  <c r="FL232" i="1"/>
  <c r="FL233" i="1"/>
  <c r="FL234" i="1"/>
  <c r="FL235" i="1"/>
  <c r="FL236" i="1"/>
  <c r="FL237" i="1"/>
  <c r="FL238" i="1"/>
  <c r="FL239" i="1"/>
  <c r="FL240" i="1"/>
  <c r="FL241" i="1"/>
  <c r="FL242" i="1"/>
  <c r="FL243" i="1"/>
  <c r="FL244" i="1"/>
  <c r="FL245" i="1"/>
  <c r="FL246" i="1"/>
  <c r="FL247" i="1"/>
  <c r="FL248" i="1"/>
  <c r="FL249" i="1"/>
  <c r="FL250" i="1"/>
  <c r="FL251" i="1"/>
  <c r="FL252" i="1"/>
  <c r="FL253" i="1"/>
  <c r="FL254" i="1"/>
  <c r="FL255" i="1"/>
  <c r="FL256" i="1"/>
  <c r="FL257" i="1"/>
  <c r="FL258" i="1"/>
  <c r="FL259" i="1"/>
  <c r="FL260" i="1"/>
  <c r="FL261" i="1"/>
  <c r="FL262" i="1"/>
  <c r="FL263" i="1"/>
  <c r="FL264" i="1"/>
  <c r="FL265" i="1"/>
  <c r="FL266" i="1"/>
  <c r="FL267" i="1"/>
  <c r="FL268" i="1"/>
  <c r="FL269" i="1"/>
  <c r="FL270" i="1"/>
  <c r="FL271" i="1"/>
  <c r="FL272" i="1"/>
  <c r="FL273" i="1"/>
  <c r="FL274" i="1"/>
  <c r="FL275" i="1"/>
  <c r="FL276" i="1"/>
  <c r="FL277" i="1"/>
  <c r="FL278" i="1"/>
  <c r="FL279" i="1"/>
  <c r="FL280" i="1"/>
  <c r="FL281" i="1"/>
  <c r="FL282" i="1"/>
  <c r="FL283" i="1"/>
  <c r="FL284" i="1"/>
  <c r="FL285" i="1"/>
  <c r="FL286" i="1"/>
  <c r="FL287" i="1"/>
  <c r="FL288" i="1"/>
  <c r="FL289" i="1"/>
  <c r="FL290" i="1"/>
  <c r="FL291" i="1"/>
  <c r="FL292" i="1"/>
  <c r="FL293" i="1"/>
  <c r="FL294" i="1"/>
  <c r="FL295" i="1"/>
  <c r="FL296" i="1"/>
  <c r="FL297" i="1"/>
  <c r="FL298" i="1"/>
  <c r="FL299" i="1"/>
  <c r="FL300" i="1"/>
  <c r="FL301" i="1"/>
  <c r="FL302" i="1"/>
  <c r="FL303" i="1"/>
  <c r="FL304" i="1"/>
  <c r="FL305" i="1"/>
  <c r="FL306" i="1"/>
  <c r="FL307" i="1"/>
  <c r="FL308" i="1"/>
  <c r="FL309" i="1"/>
  <c r="FL310" i="1"/>
  <c r="FL311" i="1"/>
  <c r="FL312" i="1"/>
  <c r="FL313" i="1"/>
  <c r="FL314" i="1"/>
  <c r="FL315" i="1"/>
  <c r="FL316" i="1"/>
  <c r="FL317" i="1"/>
  <c r="FL318" i="1"/>
  <c r="FL319" i="1"/>
  <c r="FL320" i="1"/>
  <c r="FL321" i="1"/>
  <c r="FL322" i="1"/>
  <c r="FL323" i="1"/>
  <c r="FL324" i="1"/>
  <c r="FL325" i="1"/>
  <c r="FL326" i="1"/>
  <c r="FL327" i="1"/>
  <c r="FL328" i="1"/>
  <c r="FL329" i="1"/>
  <c r="FL330" i="1"/>
  <c r="FL331" i="1"/>
  <c r="FL332" i="1"/>
  <c r="FL333" i="1"/>
  <c r="FL334" i="1"/>
  <c r="FL335" i="1"/>
  <c r="FL336" i="1"/>
  <c r="FL337" i="1"/>
  <c r="FL338" i="1"/>
  <c r="FL339" i="1"/>
  <c r="FL340" i="1"/>
  <c r="FL341" i="1"/>
  <c r="FL342" i="1"/>
  <c r="FL343" i="1"/>
  <c r="FL344" i="1"/>
  <c r="FL345" i="1"/>
  <c r="FL346" i="1"/>
  <c r="FL347" i="1"/>
  <c r="FL348" i="1"/>
  <c r="FL349" i="1"/>
  <c r="FL350" i="1"/>
  <c r="FL351" i="1"/>
  <c r="FL352" i="1"/>
  <c r="FL353" i="1"/>
  <c r="FL354" i="1"/>
  <c r="FL355" i="1"/>
  <c r="FL356" i="1"/>
  <c r="FL357" i="1"/>
  <c r="FL358" i="1"/>
  <c r="FL359" i="1"/>
  <c r="FL360" i="1"/>
  <c r="FL361" i="1"/>
  <c r="FL362" i="1"/>
  <c r="FL363" i="1"/>
  <c r="FL364" i="1"/>
  <c r="FL365" i="1"/>
  <c r="FL366" i="1"/>
  <c r="FL367" i="1"/>
  <c r="FL368" i="1"/>
  <c r="FL369" i="1"/>
  <c r="FL370" i="1"/>
  <c r="FL371" i="1"/>
  <c r="FL372" i="1"/>
  <c r="FL373" i="1"/>
  <c r="FL374" i="1"/>
  <c r="FL375" i="1"/>
  <c r="FL376" i="1"/>
  <c r="FL377" i="1"/>
  <c r="FL378" i="1"/>
  <c r="FL379" i="1"/>
  <c r="FL380" i="1"/>
  <c r="FL381" i="1"/>
  <c r="FL382" i="1"/>
  <c r="FL383" i="1"/>
  <c r="FL384" i="1"/>
  <c r="FL385" i="1"/>
  <c r="FL386" i="1"/>
  <c r="FL387" i="1"/>
  <c r="FL388" i="1"/>
  <c r="FL389" i="1"/>
  <c r="FL390" i="1"/>
  <c r="FL391" i="1"/>
  <c r="FL392" i="1"/>
  <c r="FL393" i="1"/>
  <c r="FL394" i="1"/>
  <c r="FL395" i="1"/>
  <c r="FL396" i="1"/>
  <c r="FL397" i="1"/>
  <c r="FL398" i="1"/>
  <c r="FL399" i="1"/>
  <c r="FL400" i="1"/>
  <c r="FL401" i="1"/>
  <c r="FL402" i="1"/>
  <c r="FL403" i="1"/>
  <c r="FL404" i="1"/>
  <c r="FL405" i="1"/>
  <c r="FL406" i="1"/>
  <c r="FL407" i="1"/>
  <c r="FL408" i="1"/>
  <c r="FL409" i="1"/>
  <c r="FL410" i="1"/>
  <c r="FL411" i="1"/>
  <c r="FL412" i="1"/>
  <c r="FL413" i="1"/>
  <c r="FL414" i="1"/>
  <c r="FL415" i="1"/>
  <c r="FL416" i="1"/>
  <c r="FL417" i="1"/>
  <c r="FL418" i="1"/>
  <c r="FL419" i="1"/>
  <c r="FL420" i="1"/>
  <c r="FL421" i="1"/>
  <c r="FL422" i="1"/>
  <c r="FL423" i="1"/>
  <c r="FL424" i="1"/>
  <c r="FL425" i="1"/>
  <c r="FL426" i="1"/>
  <c r="FL427" i="1"/>
  <c r="FL428" i="1"/>
  <c r="FL429" i="1"/>
  <c r="FL430" i="1"/>
  <c r="FL431" i="1"/>
  <c r="FL432" i="1"/>
  <c r="FL433" i="1"/>
  <c r="FL434" i="1"/>
  <c r="FL435" i="1"/>
  <c r="FL436" i="1"/>
  <c r="FL437" i="1"/>
  <c r="FL438" i="1"/>
  <c r="FL439" i="1"/>
  <c r="FL440" i="1"/>
  <c r="FL441" i="1"/>
  <c r="FL442" i="1"/>
  <c r="FL443" i="1"/>
  <c r="FL444" i="1"/>
  <c r="FL445" i="1"/>
  <c r="FL446" i="1"/>
  <c r="FL447" i="1"/>
  <c r="FL448" i="1"/>
  <c r="FL449" i="1"/>
  <c r="FL450" i="1"/>
  <c r="FL451" i="1"/>
  <c r="FL452" i="1"/>
  <c r="FL453" i="1"/>
  <c r="FL454" i="1"/>
  <c r="FL455" i="1"/>
  <c r="FL456" i="1"/>
  <c r="FL457" i="1"/>
  <c r="FL458" i="1"/>
  <c r="FL459" i="1"/>
  <c r="FL460" i="1"/>
  <c r="FL461" i="1"/>
  <c r="FL462" i="1"/>
  <c r="FL463" i="1"/>
  <c r="FL464" i="1"/>
  <c r="FL465" i="1"/>
  <c r="FL466" i="1"/>
  <c r="FL467" i="1"/>
  <c r="FL468" i="1"/>
  <c r="FL469" i="1"/>
  <c r="FL470" i="1"/>
  <c r="FL471" i="1"/>
  <c r="FL472" i="1"/>
  <c r="FL473" i="1"/>
  <c r="FL474" i="1"/>
  <c r="FL475" i="1"/>
  <c r="FL476" i="1"/>
  <c r="FL477" i="1"/>
  <c r="FL478" i="1"/>
  <c r="FL479" i="1"/>
  <c r="FL480" i="1"/>
  <c r="FL481" i="1"/>
  <c r="FL482" i="1"/>
  <c r="FL483" i="1"/>
  <c r="FL484" i="1"/>
  <c r="FL485" i="1"/>
  <c r="FL486" i="1"/>
  <c r="FL487" i="1"/>
  <c r="FL488" i="1"/>
  <c r="FL489" i="1"/>
  <c r="FL490" i="1"/>
  <c r="FL491" i="1"/>
  <c r="FL492" i="1"/>
  <c r="FL493" i="1"/>
  <c r="FL494" i="1"/>
  <c r="FL495" i="1"/>
  <c r="FL496" i="1"/>
  <c r="FL497" i="1"/>
  <c r="FL498" i="1"/>
  <c r="FL499" i="1"/>
  <c r="FL500" i="1"/>
  <c r="FL501" i="1"/>
  <c r="FL502" i="1"/>
  <c r="FL503" i="1"/>
  <c r="FL504" i="1"/>
  <c r="FL505" i="1"/>
  <c r="FL506" i="1"/>
  <c r="FL507" i="1"/>
  <c r="FL508" i="1"/>
  <c r="FL509" i="1"/>
  <c r="FL510" i="1"/>
  <c r="FL511" i="1"/>
  <c r="FL512" i="1"/>
  <c r="FL513" i="1"/>
  <c r="FL514" i="1"/>
  <c r="FL515" i="1"/>
  <c r="FL516" i="1"/>
  <c r="FL517" i="1"/>
  <c r="FL518" i="1"/>
  <c r="FL519" i="1"/>
  <c r="FL520" i="1"/>
  <c r="FL521" i="1"/>
  <c r="FL522" i="1"/>
  <c r="FL523" i="1"/>
  <c r="FL524" i="1"/>
  <c r="FL525" i="1"/>
  <c r="FL526" i="1"/>
  <c r="FL527" i="1"/>
  <c r="FL528" i="1"/>
  <c r="FL529" i="1"/>
  <c r="FL530" i="1"/>
  <c r="FL531" i="1"/>
  <c r="FL532" i="1"/>
  <c r="FL533" i="1"/>
  <c r="FL534" i="1"/>
  <c r="FL535" i="1"/>
  <c r="FL536" i="1"/>
  <c r="FL537" i="1"/>
  <c r="FL538" i="1"/>
  <c r="FL539" i="1"/>
  <c r="FL540" i="1"/>
  <c r="FL541" i="1"/>
  <c r="FL542" i="1"/>
  <c r="FL543" i="1"/>
  <c r="FL544" i="1"/>
  <c r="FL545" i="1"/>
  <c r="FL546" i="1"/>
  <c r="FL547" i="1"/>
  <c r="FL548" i="1"/>
  <c r="FL549" i="1"/>
  <c r="FL550" i="1"/>
  <c r="FL551" i="1"/>
  <c r="FL552" i="1"/>
  <c r="FL553" i="1"/>
  <c r="FL554" i="1"/>
  <c r="FL555" i="1"/>
  <c r="FL556" i="1"/>
  <c r="FL557" i="1"/>
  <c r="FL558" i="1"/>
  <c r="FL559" i="1"/>
  <c r="FL560" i="1"/>
  <c r="FL561" i="1"/>
  <c r="FL562" i="1"/>
  <c r="FL563" i="1"/>
  <c r="FL564" i="1"/>
  <c r="FL565" i="1"/>
  <c r="FL566" i="1"/>
  <c r="FL567" i="1"/>
  <c r="FL568" i="1"/>
  <c r="FL569" i="1"/>
  <c r="FL570" i="1"/>
  <c r="FL571" i="1"/>
  <c r="FL572" i="1"/>
  <c r="FL573" i="1"/>
  <c r="FL574" i="1"/>
  <c r="FL575" i="1"/>
  <c r="FL576" i="1"/>
  <c r="FL577" i="1"/>
  <c r="FL578" i="1"/>
  <c r="FL579" i="1"/>
  <c r="FL580" i="1"/>
  <c r="FL581" i="1"/>
  <c r="FL582" i="1"/>
  <c r="FL583" i="1"/>
  <c r="FL584" i="1"/>
  <c r="FL585" i="1"/>
  <c r="FL586" i="1"/>
  <c r="FL587" i="1"/>
  <c r="FL588" i="1"/>
  <c r="FL589" i="1"/>
  <c r="FL590" i="1"/>
  <c r="FL591" i="1"/>
  <c r="FL592" i="1"/>
  <c r="FL593" i="1"/>
  <c r="FL594" i="1"/>
  <c r="FL595" i="1"/>
  <c r="FL596" i="1"/>
  <c r="FL597" i="1"/>
  <c r="FL598" i="1"/>
  <c r="FL599" i="1"/>
  <c r="FL600" i="1"/>
  <c r="FL601" i="1"/>
  <c r="FL602" i="1"/>
  <c r="FL603" i="1"/>
  <c r="FL604" i="1"/>
  <c r="FL605" i="1"/>
  <c r="FL606" i="1"/>
  <c r="FL607" i="1"/>
  <c r="FL608" i="1"/>
  <c r="FL609" i="1"/>
  <c r="FL610" i="1"/>
  <c r="FL611" i="1"/>
  <c r="FL612" i="1"/>
  <c r="FL613" i="1"/>
  <c r="FL614" i="1"/>
  <c r="FL615" i="1"/>
  <c r="FL616" i="1"/>
  <c r="FL617" i="1"/>
  <c r="FL618" i="1"/>
  <c r="FL619" i="1"/>
  <c r="FL620" i="1"/>
  <c r="FL621" i="1"/>
  <c r="FL622" i="1"/>
  <c r="FL623" i="1"/>
  <c r="FL624" i="1"/>
  <c r="FL625" i="1"/>
  <c r="FL626" i="1"/>
  <c r="FL627" i="1"/>
  <c r="FL628" i="1"/>
  <c r="FL629" i="1"/>
  <c r="FL630" i="1"/>
  <c r="FL631" i="1"/>
  <c r="FL632" i="1"/>
  <c r="FL633" i="1"/>
  <c r="FL634" i="1"/>
  <c r="FL635" i="1"/>
  <c r="FL636" i="1"/>
  <c r="FL637" i="1"/>
  <c r="FL638" i="1"/>
  <c r="FL639" i="1"/>
  <c r="FL640" i="1"/>
  <c r="FL641" i="1"/>
  <c r="FL642" i="1"/>
  <c r="FL643" i="1"/>
  <c r="FL644" i="1"/>
  <c r="FL645" i="1"/>
  <c r="FL646" i="1"/>
  <c r="FL647" i="1"/>
  <c r="FL648" i="1"/>
  <c r="FL649" i="1"/>
  <c r="FL650" i="1"/>
  <c r="FL651" i="1"/>
  <c r="FL652" i="1"/>
  <c r="FL653" i="1"/>
  <c r="FL654" i="1"/>
  <c r="FL655" i="1"/>
  <c r="FL656" i="1"/>
  <c r="FL657" i="1"/>
  <c r="FL658" i="1"/>
  <c r="FL659" i="1"/>
  <c r="FL660" i="1"/>
  <c r="FL661" i="1"/>
  <c r="FL662" i="1"/>
  <c r="FL663" i="1"/>
  <c r="FL664" i="1"/>
  <c r="FL665" i="1"/>
  <c r="FL666" i="1"/>
  <c r="FL667" i="1"/>
  <c r="FL668" i="1"/>
  <c r="FL669" i="1"/>
  <c r="FL670" i="1"/>
  <c r="FL671" i="1"/>
  <c r="FL672" i="1"/>
  <c r="FL673" i="1"/>
  <c r="FL674" i="1"/>
  <c r="FL675" i="1"/>
  <c r="FL676" i="1"/>
  <c r="FL677" i="1"/>
  <c r="FL678" i="1"/>
  <c r="FL679" i="1"/>
  <c r="FL680" i="1"/>
  <c r="FL681" i="1"/>
  <c r="FL682" i="1"/>
  <c r="FL683" i="1"/>
  <c r="FL684" i="1"/>
  <c r="FL685" i="1"/>
  <c r="FL686" i="1"/>
  <c r="FL687" i="1"/>
  <c r="FL688" i="1"/>
  <c r="FL689" i="1"/>
  <c r="FL690" i="1"/>
  <c r="FL691" i="1"/>
  <c r="FL692" i="1"/>
  <c r="FL693" i="1"/>
  <c r="FL694" i="1"/>
  <c r="FL695" i="1"/>
  <c r="FL696" i="1"/>
  <c r="FL697" i="1"/>
  <c r="FL698" i="1"/>
  <c r="FL699" i="1"/>
  <c r="FL700" i="1"/>
  <c r="FL701" i="1"/>
  <c r="FL702" i="1"/>
  <c r="FL703" i="1"/>
  <c r="FL704" i="1"/>
  <c r="FL705" i="1"/>
  <c r="FL706" i="1"/>
  <c r="FL707" i="1"/>
  <c r="FL708" i="1"/>
  <c r="FL709" i="1"/>
  <c r="FL710" i="1"/>
  <c r="FL711" i="1"/>
  <c r="FL712" i="1"/>
  <c r="FL713" i="1"/>
  <c r="FL714" i="1"/>
  <c r="FL715" i="1"/>
  <c r="FL716" i="1"/>
  <c r="FL717" i="1"/>
  <c r="FL718" i="1"/>
  <c r="FL719" i="1"/>
  <c r="FL720" i="1"/>
  <c r="FL721" i="1"/>
  <c r="FL722" i="1"/>
  <c r="FL723" i="1"/>
  <c r="FL724" i="1"/>
  <c r="FL725" i="1"/>
  <c r="FL726" i="1"/>
  <c r="FL727" i="1"/>
  <c r="FL728" i="1"/>
  <c r="FL729" i="1"/>
  <c r="FL730" i="1"/>
  <c r="FL731" i="1"/>
  <c r="FL732" i="1"/>
  <c r="FL733" i="1"/>
  <c r="FL734" i="1"/>
  <c r="FL735" i="1"/>
  <c r="FL736" i="1"/>
  <c r="FL737" i="1"/>
  <c r="FL738" i="1"/>
  <c r="FL739" i="1"/>
  <c r="FL740" i="1"/>
  <c r="FL741" i="1"/>
  <c r="FL742" i="1"/>
  <c r="FL743" i="1"/>
  <c r="FL744" i="1"/>
  <c r="FL745" i="1"/>
  <c r="FL746" i="1"/>
  <c r="FL747" i="1"/>
  <c r="FL748" i="1"/>
  <c r="FL749" i="1"/>
  <c r="FL750" i="1"/>
  <c r="FL751" i="1"/>
  <c r="FL752" i="1"/>
  <c r="FL753" i="1"/>
  <c r="FL754" i="1"/>
  <c r="FL755" i="1"/>
  <c r="FL756" i="1"/>
  <c r="FL757" i="1"/>
  <c r="FL758" i="1"/>
  <c r="FL759" i="1"/>
  <c r="FL760" i="1"/>
  <c r="FL761" i="1"/>
  <c r="FL762" i="1"/>
  <c r="FL763" i="1"/>
  <c r="FL764" i="1"/>
  <c r="FL765" i="1"/>
  <c r="FL766" i="1"/>
  <c r="FL767" i="1"/>
  <c r="FL768" i="1"/>
  <c r="FL769" i="1"/>
  <c r="FL770" i="1"/>
  <c r="FL771" i="1"/>
  <c r="FL772" i="1"/>
  <c r="FL773" i="1"/>
  <c r="FL774" i="1"/>
  <c r="FL775" i="1"/>
  <c r="FL776" i="1"/>
  <c r="FL777" i="1"/>
  <c r="FL778" i="1"/>
  <c r="FL779" i="1"/>
  <c r="FL780" i="1"/>
  <c r="FL781" i="1"/>
  <c r="FL782" i="1"/>
  <c r="FL783" i="1"/>
  <c r="FL784" i="1"/>
  <c r="FL785" i="1"/>
  <c r="FL786" i="1"/>
  <c r="FL787" i="1"/>
  <c r="FL788" i="1"/>
  <c r="FL789" i="1"/>
  <c r="FL790" i="1"/>
  <c r="FL791" i="1"/>
  <c r="FL792" i="1"/>
  <c r="FL793" i="1"/>
  <c r="FL794" i="1"/>
  <c r="FL795" i="1"/>
  <c r="FL796" i="1"/>
  <c r="FL797" i="1"/>
  <c r="FL798" i="1"/>
  <c r="FL799" i="1"/>
  <c r="FL800" i="1"/>
  <c r="FL801" i="1"/>
  <c r="FL802" i="1"/>
  <c r="FL803" i="1"/>
  <c r="FL804" i="1"/>
  <c r="FL805" i="1"/>
  <c r="FL806" i="1"/>
  <c r="FL807" i="1"/>
  <c r="FL808" i="1"/>
  <c r="FL809" i="1"/>
  <c r="FL810" i="1"/>
  <c r="FL811" i="1"/>
  <c r="FL812" i="1"/>
  <c r="FL813" i="1"/>
  <c r="FL814" i="1"/>
  <c r="FL815" i="1"/>
  <c r="FL816" i="1"/>
  <c r="FL817" i="1"/>
  <c r="FL818" i="1"/>
  <c r="FL819" i="1"/>
  <c r="FL820" i="1"/>
  <c r="FL821" i="1"/>
  <c r="FL822" i="1"/>
  <c r="FL823" i="1"/>
  <c r="FL824" i="1"/>
  <c r="FL825" i="1"/>
  <c r="FL826" i="1"/>
  <c r="FL827" i="1"/>
  <c r="FL828" i="1"/>
  <c r="FL829" i="1"/>
  <c r="FL830" i="1"/>
  <c r="FL831" i="1"/>
  <c r="FL832" i="1"/>
  <c r="FL833" i="1"/>
  <c r="FL834" i="1"/>
  <c r="FL835" i="1"/>
  <c r="FL836" i="1"/>
  <c r="FL837" i="1"/>
  <c r="FL838" i="1"/>
  <c r="FL839" i="1"/>
  <c r="FL840" i="1"/>
  <c r="FL841" i="1"/>
  <c r="FL842" i="1"/>
  <c r="FL843" i="1"/>
  <c r="FL844" i="1"/>
  <c r="FL845" i="1"/>
  <c r="FL846" i="1"/>
  <c r="FL847" i="1"/>
  <c r="FL848" i="1"/>
  <c r="FL849" i="1"/>
  <c r="FL850" i="1"/>
  <c r="FL851" i="1"/>
  <c r="FL852" i="1"/>
  <c r="FL853" i="1"/>
  <c r="FL854" i="1"/>
  <c r="FL855" i="1"/>
  <c r="FL856" i="1"/>
  <c r="FL857" i="1"/>
  <c r="FL858" i="1"/>
  <c r="FL859" i="1"/>
  <c r="FL860" i="1"/>
  <c r="FL861" i="1"/>
  <c r="FL862" i="1"/>
  <c r="FL863" i="1"/>
  <c r="FL864" i="1"/>
  <c r="FL865" i="1"/>
  <c r="FL866" i="1"/>
  <c r="FL867" i="1"/>
  <c r="FL868" i="1"/>
  <c r="FL869" i="1"/>
  <c r="FL870" i="1"/>
  <c r="FL871" i="1"/>
  <c r="FL872" i="1"/>
  <c r="FL873" i="1"/>
  <c r="FL874" i="1"/>
  <c r="FL875" i="1"/>
  <c r="FL876" i="1"/>
  <c r="FL877" i="1"/>
  <c r="FL878" i="1"/>
  <c r="FL879" i="1"/>
  <c r="FL880" i="1"/>
  <c r="FL881" i="1"/>
  <c r="FL882" i="1"/>
  <c r="FL883" i="1"/>
  <c r="FL884" i="1"/>
  <c r="FL885" i="1"/>
  <c r="FL886" i="1"/>
  <c r="FL887" i="1"/>
  <c r="FL888" i="1"/>
  <c r="FL889" i="1"/>
  <c r="FL890" i="1"/>
  <c r="FL891" i="1"/>
  <c r="FL892" i="1"/>
  <c r="FL893" i="1"/>
  <c r="FL894" i="1"/>
  <c r="FL895" i="1"/>
  <c r="FL896" i="1"/>
  <c r="FL897" i="1"/>
  <c r="FL898" i="1"/>
  <c r="FL899" i="1"/>
  <c r="FL900" i="1"/>
  <c r="FL901" i="1"/>
  <c r="FL902" i="1"/>
  <c r="FL903" i="1"/>
  <c r="FL904" i="1"/>
  <c r="FL905" i="1"/>
  <c r="FL906" i="1"/>
  <c r="FL907" i="1"/>
  <c r="FL908" i="1"/>
  <c r="FL909" i="1"/>
  <c r="FL910" i="1"/>
  <c r="FL911" i="1"/>
  <c r="FL912" i="1"/>
  <c r="FL913" i="1"/>
  <c r="FL914" i="1"/>
  <c r="FL915" i="1"/>
  <c r="FL916" i="1"/>
  <c r="FL917" i="1"/>
  <c r="FL918" i="1"/>
  <c r="FL919" i="1"/>
  <c r="FL920" i="1"/>
  <c r="FL921" i="1"/>
  <c r="FL922" i="1"/>
  <c r="FL923" i="1"/>
  <c r="FL924" i="1"/>
  <c r="FL925" i="1"/>
  <c r="FL926" i="1"/>
  <c r="FL927" i="1"/>
  <c r="FL928" i="1"/>
  <c r="FL929" i="1"/>
  <c r="FL930" i="1"/>
  <c r="FL931" i="1"/>
  <c r="FL932" i="1"/>
  <c r="FL933" i="1"/>
  <c r="FL934" i="1"/>
  <c r="FL935" i="1"/>
  <c r="FL936" i="1"/>
  <c r="FL937" i="1"/>
  <c r="FL938" i="1"/>
  <c r="FL939" i="1"/>
  <c r="FL940" i="1"/>
  <c r="FL941" i="1"/>
  <c r="FL942" i="1"/>
  <c r="FL943" i="1"/>
  <c r="FL944" i="1"/>
  <c r="FL945" i="1"/>
  <c r="FL946" i="1"/>
  <c r="FL947" i="1"/>
  <c r="FL948" i="1"/>
  <c r="FL949" i="1"/>
  <c r="FL950" i="1"/>
  <c r="FL951" i="1"/>
  <c r="FL952" i="1"/>
  <c r="FL953" i="1"/>
  <c r="FL954" i="1"/>
  <c r="FL955" i="1"/>
  <c r="FL956" i="1"/>
  <c r="FL957" i="1"/>
  <c r="FL958" i="1"/>
  <c r="FL959" i="1"/>
  <c r="FL960" i="1"/>
  <c r="FL961" i="1"/>
  <c r="FL962" i="1"/>
  <c r="FL963" i="1"/>
  <c r="FL964" i="1"/>
  <c r="FL965" i="1"/>
  <c r="FL966" i="1"/>
  <c r="FL967" i="1"/>
  <c r="FL968" i="1"/>
  <c r="FL969" i="1"/>
  <c r="FL970" i="1"/>
  <c r="FL971" i="1"/>
  <c r="FL972" i="1"/>
  <c r="FL973" i="1"/>
  <c r="FL974" i="1"/>
  <c r="FL975" i="1"/>
  <c r="FL976" i="1"/>
  <c r="FL977" i="1"/>
  <c r="FL978" i="1"/>
  <c r="FL979" i="1"/>
  <c r="FL980" i="1"/>
  <c r="FL981" i="1"/>
  <c r="FL982" i="1"/>
  <c r="FL983" i="1"/>
  <c r="FL984" i="1"/>
  <c r="FL985" i="1"/>
  <c r="FL986" i="1"/>
  <c r="FL987" i="1"/>
  <c r="FL988" i="1"/>
  <c r="FL989" i="1"/>
  <c r="FL990" i="1"/>
  <c r="FL991" i="1"/>
  <c r="FL992" i="1"/>
  <c r="FL993" i="1"/>
  <c r="FL994" i="1"/>
  <c r="FL995" i="1"/>
  <c r="FL996" i="1"/>
  <c r="FL997" i="1"/>
  <c r="FL998" i="1"/>
  <c r="FL999" i="1"/>
  <c r="FL1000" i="1"/>
  <c r="FL1001" i="1"/>
  <c r="FL1002" i="1"/>
  <c r="FL1003" i="1"/>
  <c r="FL1004" i="1"/>
  <c r="FL1005" i="1"/>
  <c r="FK6" i="1"/>
  <c r="FK7" i="1"/>
  <c r="FK8" i="1"/>
  <c r="FK9" i="1"/>
  <c r="FK10" i="1"/>
  <c r="FK11" i="1"/>
  <c r="FK12" i="1"/>
  <c r="FK13" i="1"/>
  <c r="FK14" i="1"/>
  <c r="FK15" i="1"/>
  <c r="FK16" i="1"/>
  <c r="FK17" i="1"/>
  <c r="FK18" i="1"/>
  <c r="FK19" i="1"/>
  <c r="FK20" i="1"/>
  <c r="FK21" i="1"/>
  <c r="FK22" i="1"/>
  <c r="FK23" i="1"/>
  <c r="FK24" i="1"/>
  <c r="FK25" i="1"/>
  <c r="FK26" i="1"/>
  <c r="FK27" i="1"/>
  <c r="FK28" i="1"/>
  <c r="FK29" i="1"/>
  <c r="FK30" i="1"/>
  <c r="FK31" i="1"/>
  <c r="FK32" i="1"/>
  <c r="FK33" i="1"/>
  <c r="FK34" i="1"/>
  <c r="FK35" i="1"/>
  <c r="FK36" i="1"/>
  <c r="FK37" i="1"/>
  <c r="FK38" i="1"/>
  <c r="FK39" i="1"/>
  <c r="FK40" i="1"/>
  <c r="FK41" i="1"/>
  <c r="FK42" i="1"/>
  <c r="FK43" i="1"/>
  <c r="FK44" i="1"/>
  <c r="FK45" i="1"/>
  <c r="FK46" i="1"/>
  <c r="FK47" i="1"/>
  <c r="FK48" i="1"/>
  <c r="FK49" i="1"/>
  <c r="FK50" i="1"/>
  <c r="FK51" i="1"/>
  <c r="FK52" i="1"/>
  <c r="FK53" i="1"/>
  <c r="FK54" i="1"/>
  <c r="FK55" i="1"/>
  <c r="FK56" i="1"/>
  <c r="FK57" i="1"/>
  <c r="FK58" i="1"/>
  <c r="FK59" i="1"/>
  <c r="FK60" i="1"/>
  <c r="FK61" i="1"/>
  <c r="FK62" i="1"/>
  <c r="FK63" i="1"/>
  <c r="FK64" i="1"/>
  <c r="FK65" i="1"/>
  <c r="FK66" i="1"/>
  <c r="FK67" i="1"/>
  <c r="FK68" i="1"/>
  <c r="FK69" i="1"/>
  <c r="FK70" i="1"/>
  <c r="FK71" i="1"/>
  <c r="FK72" i="1"/>
  <c r="FK73" i="1"/>
  <c r="FK74" i="1"/>
  <c r="FK75" i="1"/>
  <c r="FK76" i="1"/>
  <c r="FK77" i="1"/>
  <c r="FK78" i="1"/>
  <c r="FK79" i="1"/>
  <c r="FK80" i="1"/>
  <c r="FK81" i="1"/>
  <c r="FK82" i="1"/>
  <c r="FK83" i="1"/>
  <c r="FK84" i="1"/>
  <c r="FK85" i="1"/>
  <c r="FK86" i="1"/>
  <c r="FK87" i="1"/>
  <c r="FK88" i="1"/>
  <c r="FK89" i="1"/>
  <c r="FK90" i="1"/>
  <c r="FK91" i="1"/>
  <c r="FK92" i="1"/>
  <c r="FK93" i="1"/>
  <c r="FK94" i="1"/>
  <c r="FK95" i="1"/>
  <c r="FK96" i="1"/>
  <c r="FK97" i="1"/>
  <c r="FK98" i="1"/>
  <c r="FK99" i="1"/>
  <c r="FK100" i="1"/>
  <c r="FK101" i="1"/>
  <c r="FK102" i="1"/>
  <c r="FK103" i="1"/>
  <c r="FK104" i="1"/>
  <c r="FK105" i="1"/>
  <c r="FK106" i="1"/>
  <c r="FK107" i="1"/>
  <c r="FK108" i="1"/>
  <c r="FK109" i="1"/>
  <c r="FK110" i="1"/>
  <c r="FK111" i="1"/>
  <c r="FK112" i="1"/>
  <c r="FK113" i="1"/>
  <c r="FK114" i="1"/>
  <c r="FK115" i="1"/>
  <c r="FK116" i="1"/>
  <c r="FK117" i="1"/>
  <c r="FK118" i="1"/>
  <c r="FK119" i="1"/>
  <c r="FK120" i="1"/>
  <c r="FK121" i="1"/>
  <c r="FK122" i="1"/>
  <c r="FK123" i="1"/>
  <c r="FK124" i="1"/>
  <c r="FK125" i="1"/>
  <c r="FK126" i="1"/>
  <c r="FK127" i="1"/>
  <c r="FK128" i="1"/>
  <c r="FK129" i="1"/>
  <c r="FK130" i="1"/>
  <c r="FK131" i="1"/>
  <c r="FK132" i="1"/>
  <c r="FK133" i="1"/>
  <c r="FK134" i="1"/>
  <c r="FK135" i="1"/>
  <c r="FK136" i="1"/>
  <c r="FK137" i="1"/>
  <c r="FK138" i="1"/>
  <c r="FK139" i="1"/>
  <c r="FK140" i="1"/>
  <c r="FK141" i="1"/>
  <c r="FK142" i="1"/>
  <c r="FK143" i="1"/>
  <c r="FK144" i="1"/>
  <c r="FK145" i="1"/>
  <c r="FK146" i="1"/>
  <c r="FK147" i="1"/>
  <c r="FK148" i="1"/>
  <c r="FK149" i="1"/>
  <c r="FK150" i="1"/>
  <c r="FK151" i="1"/>
  <c r="FK152" i="1"/>
  <c r="FK153" i="1"/>
  <c r="FK154" i="1"/>
  <c r="FK155" i="1"/>
  <c r="FK156" i="1"/>
  <c r="FK157" i="1"/>
  <c r="FK158" i="1"/>
  <c r="FK159" i="1"/>
  <c r="FK160" i="1"/>
  <c r="FK161" i="1"/>
  <c r="FK162" i="1"/>
  <c r="FK163" i="1"/>
  <c r="FK164" i="1"/>
  <c r="FK165" i="1"/>
  <c r="FK166" i="1"/>
  <c r="FK167" i="1"/>
  <c r="FK168" i="1"/>
  <c r="FK169" i="1"/>
  <c r="FK170" i="1"/>
  <c r="FK171" i="1"/>
  <c r="FK172" i="1"/>
  <c r="FK173" i="1"/>
  <c r="FK174" i="1"/>
  <c r="FK175" i="1"/>
  <c r="FK176" i="1"/>
  <c r="FK177" i="1"/>
  <c r="FK178" i="1"/>
  <c r="FK179" i="1"/>
  <c r="FK180" i="1"/>
  <c r="FK181" i="1"/>
  <c r="FK182" i="1"/>
  <c r="FK183" i="1"/>
  <c r="FK184" i="1"/>
  <c r="FK185" i="1"/>
  <c r="FK186" i="1"/>
  <c r="FK187" i="1"/>
  <c r="FK188" i="1"/>
  <c r="FK189" i="1"/>
  <c r="FK190" i="1"/>
  <c r="FK191" i="1"/>
  <c r="FK192" i="1"/>
  <c r="FK193" i="1"/>
  <c r="FK194" i="1"/>
  <c r="FK195" i="1"/>
  <c r="FK196" i="1"/>
  <c r="FK197" i="1"/>
  <c r="FK198" i="1"/>
  <c r="FK199" i="1"/>
  <c r="FK200" i="1"/>
  <c r="FK201" i="1"/>
  <c r="FK202" i="1"/>
  <c r="FK203" i="1"/>
  <c r="FK204" i="1"/>
  <c r="FK205" i="1"/>
  <c r="FK206" i="1"/>
  <c r="FK207" i="1"/>
  <c r="FK208" i="1"/>
  <c r="FK209" i="1"/>
  <c r="FK210" i="1"/>
  <c r="FK211" i="1"/>
  <c r="FK212" i="1"/>
  <c r="FK213" i="1"/>
  <c r="FK214" i="1"/>
  <c r="FK215" i="1"/>
  <c r="FK216" i="1"/>
  <c r="FK217" i="1"/>
  <c r="FK218" i="1"/>
  <c r="FK219" i="1"/>
  <c r="FK220" i="1"/>
  <c r="FK221" i="1"/>
  <c r="FK222" i="1"/>
  <c r="FK223" i="1"/>
  <c r="FK224" i="1"/>
  <c r="FK225" i="1"/>
  <c r="FK226" i="1"/>
  <c r="FK227" i="1"/>
  <c r="FK228" i="1"/>
  <c r="FK229" i="1"/>
  <c r="FK230" i="1"/>
  <c r="FK231" i="1"/>
  <c r="FK232" i="1"/>
  <c r="FK233" i="1"/>
  <c r="FK234" i="1"/>
  <c r="FK235" i="1"/>
  <c r="FK236" i="1"/>
  <c r="FK237" i="1"/>
  <c r="FK238" i="1"/>
  <c r="FK239" i="1"/>
  <c r="FK240" i="1"/>
  <c r="FK241" i="1"/>
  <c r="FK242" i="1"/>
  <c r="FK243" i="1"/>
  <c r="FK244" i="1"/>
  <c r="FK245" i="1"/>
  <c r="FK246" i="1"/>
  <c r="FK247" i="1"/>
  <c r="FK248" i="1"/>
  <c r="FK249" i="1"/>
  <c r="FK250" i="1"/>
  <c r="FK251" i="1"/>
  <c r="FK252" i="1"/>
  <c r="FK253" i="1"/>
  <c r="FK254" i="1"/>
  <c r="FK255" i="1"/>
  <c r="FK256" i="1"/>
  <c r="FK257" i="1"/>
  <c r="FK258" i="1"/>
  <c r="FK259" i="1"/>
  <c r="FK260" i="1"/>
  <c r="FK261" i="1"/>
  <c r="FK262" i="1"/>
  <c r="FK263" i="1"/>
  <c r="FK264" i="1"/>
  <c r="FK265" i="1"/>
  <c r="FK266" i="1"/>
  <c r="FK267" i="1"/>
  <c r="FK268" i="1"/>
  <c r="FK269" i="1"/>
  <c r="FK270" i="1"/>
  <c r="FK271" i="1"/>
  <c r="FK272" i="1"/>
  <c r="FK273" i="1"/>
  <c r="FK274" i="1"/>
  <c r="FK275" i="1"/>
  <c r="FK276" i="1"/>
  <c r="FK277" i="1"/>
  <c r="FK278" i="1"/>
  <c r="FK279" i="1"/>
  <c r="FK280" i="1"/>
  <c r="FK281" i="1"/>
  <c r="FK282" i="1"/>
  <c r="FK283" i="1"/>
  <c r="FK284" i="1"/>
  <c r="FK285" i="1"/>
  <c r="FK286" i="1"/>
  <c r="FK287" i="1"/>
  <c r="FK288" i="1"/>
  <c r="FK289" i="1"/>
  <c r="FK290" i="1"/>
  <c r="FK291" i="1"/>
  <c r="FK292" i="1"/>
  <c r="FK293" i="1"/>
  <c r="FK294" i="1"/>
  <c r="FK295" i="1"/>
  <c r="FK296" i="1"/>
  <c r="FK297" i="1"/>
  <c r="FK298" i="1"/>
  <c r="FK299" i="1"/>
  <c r="FK300" i="1"/>
  <c r="FK301" i="1"/>
  <c r="FK302" i="1"/>
  <c r="FK303" i="1"/>
  <c r="FK304" i="1"/>
  <c r="FK305" i="1"/>
  <c r="FK306" i="1"/>
  <c r="FK307" i="1"/>
  <c r="FK308" i="1"/>
  <c r="FK309" i="1"/>
  <c r="FK310" i="1"/>
  <c r="FK311" i="1"/>
  <c r="FK312" i="1"/>
  <c r="FK313" i="1"/>
  <c r="FK314" i="1"/>
  <c r="FK315" i="1"/>
  <c r="FK316" i="1"/>
  <c r="FK317" i="1"/>
  <c r="FK318" i="1"/>
  <c r="FK319" i="1"/>
  <c r="FK320" i="1"/>
  <c r="FK321" i="1"/>
  <c r="FK322" i="1"/>
  <c r="FK323" i="1"/>
  <c r="FK324" i="1"/>
  <c r="FK325" i="1"/>
  <c r="FK326" i="1"/>
  <c r="FK327" i="1"/>
  <c r="FK328" i="1"/>
  <c r="FK329" i="1"/>
  <c r="FK330" i="1"/>
  <c r="FK331" i="1"/>
  <c r="FK332" i="1"/>
  <c r="FK333" i="1"/>
  <c r="FK334" i="1"/>
  <c r="FK335" i="1"/>
  <c r="FK336" i="1"/>
  <c r="FK337" i="1"/>
  <c r="FK338" i="1"/>
  <c r="FK339" i="1"/>
  <c r="FK340" i="1"/>
  <c r="FK341" i="1"/>
  <c r="FK342" i="1"/>
  <c r="FK343" i="1"/>
  <c r="FK344" i="1"/>
  <c r="FK345" i="1"/>
  <c r="FK346" i="1"/>
  <c r="FK347" i="1"/>
  <c r="FK348" i="1"/>
  <c r="FK349" i="1"/>
  <c r="FK350" i="1"/>
  <c r="FK351" i="1"/>
  <c r="FK352" i="1"/>
  <c r="FK353" i="1"/>
  <c r="FK354" i="1"/>
  <c r="FK355" i="1"/>
  <c r="FK356" i="1"/>
  <c r="FK357" i="1"/>
  <c r="FK358" i="1"/>
  <c r="FK359" i="1"/>
  <c r="FK360" i="1"/>
  <c r="FK361" i="1"/>
  <c r="FK362" i="1"/>
  <c r="FK363" i="1"/>
  <c r="FK364" i="1"/>
  <c r="FK365" i="1"/>
  <c r="FK366" i="1"/>
  <c r="FK367" i="1"/>
  <c r="FK368" i="1"/>
  <c r="FK369" i="1"/>
  <c r="FK370" i="1"/>
  <c r="FK371" i="1"/>
  <c r="FK372" i="1"/>
  <c r="FK373" i="1"/>
  <c r="FK374" i="1"/>
  <c r="FK375" i="1"/>
  <c r="FK376" i="1"/>
  <c r="FK377" i="1"/>
  <c r="FK378" i="1"/>
  <c r="FK379" i="1"/>
  <c r="FK380" i="1"/>
  <c r="FK381" i="1"/>
  <c r="FK382" i="1"/>
  <c r="FK383" i="1"/>
  <c r="FK384" i="1"/>
  <c r="FK385" i="1"/>
  <c r="FK386" i="1"/>
  <c r="FK387" i="1"/>
  <c r="FK388" i="1"/>
  <c r="FK389" i="1"/>
  <c r="FK390" i="1"/>
  <c r="FK391" i="1"/>
  <c r="FK392" i="1"/>
  <c r="FK393" i="1"/>
  <c r="FK394" i="1"/>
  <c r="FK395" i="1"/>
  <c r="FK396" i="1"/>
  <c r="FK397" i="1"/>
  <c r="FK398" i="1"/>
  <c r="FK399" i="1"/>
  <c r="FK400" i="1"/>
  <c r="FK401" i="1"/>
  <c r="FK402" i="1"/>
  <c r="FK403" i="1"/>
  <c r="FK404" i="1"/>
  <c r="FK405" i="1"/>
  <c r="FK406" i="1"/>
  <c r="FK407" i="1"/>
  <c r="FK408" i="1"/>
  <c r="FK409" i="1"/>
  <c r="FK410" i="1"/>
  <c r="FK411" i="1"/>
  <c r="FK412" i="1"/>
  <c r="FK413" i="1"/>
  <c r="FK414" i="1"/>
  <c r="FK415" i="1"/>
  <c r="FK416" i="1"/>
  <c r="FK417" i="1"/>
  <c r="FK418" i="1"/>
  <c r="FK419" i="1"/>
  <c r="FK420" i="1"/>
  <c r="FK421" i="1"/>
  <c r="FK422" i="1"/>
  <c r="FK423" i="1"/>
  <c r="FK424" i="1"/>
  <c r="FK425" i="1"/>
  <c r="FK426" i="1"/>
  <c r="FK427" i="1"/>
  <c r="FK428" i="1"/>
  <c r="FK429" i="1"/>
  <c r="FK430" i="1"/>
  <c r="FK431" i="1"/>
  <c r="FK432" i="1"/>
  <c r="FK433" i="1"/>
  <c r="FK434" i="1"/>
  <c r="FK435" i="1"/>
  <c r="FK436" i="1"/>
  <c r="FK437" i="1"/>
  <c r="FK438" i="1"/>
  <c r="FK439" i="1"/>
  <c r="FK440" i="1"/>
  <c r="FK441" i="1"/>
  <c r="FK442" i="1"/>
  <c r="FK443" i="1"/>
  <c r="FK444" i="1"/>
  <c r="FK445" i="1"/>
  <c r="FK446" i="1"/>
  <c r="FK447" i="1"/>
  <c r="FK448" i="1"/>
  <c r="FK449" i="1"/>
  <c r="FK450" i="1"/>
  <c r="FK451" i="1"/>
  <c r="FK452" i="1"/>
  <c r="FK453" i="1"/>
  <c r="FK454" i="1"/>
  <c r="FK455" i="1"/>
  <c r="FK456" i="1"/>
  <c r="FK457" i="1"/>
  <c r="FK458" i="1"/>
  <c r="FK459" i="1"/>
  <c r="FK460" i="1"/>
  <c r="FK461" i="1"/>
  <c r="FK462" i="1"/>
  <c r="FK463" i="1"/>
  <c r="FK464" i="1"/>
  <c r="FK465" i="1"/>
  <c r="FK466" i="1"/>
  <c r="FK467" i="1"/>
  <c r="FK468" i="1"/>
  <c r="FK469" i="1"/>
  <c r="FK470" i="1"/>
  <c r="FK471" i="1"/>
  <c r="FK472" i="1"/>
  <c r="FK473" i="1"/>
  <c r="FK474" i="1"/>
  <c r="FK475" i="1"/>
  <c r="FK476" i="1"/>
  <c r="FK477" i="1"/>
  <c r="FK478" i="1"/>
  <c r="FK479" i="1"/>
  <c r="FK480" i="1"/>
  <c r="FK481" i="1"/>
  <c r="FK482" i="1"/>
  <c r="FK483" i="1"/>
  <c r="FK484" i="1"/>
  <c r="FK485" i="1"/>
  <c r="FK486" i="1"/>
  <c r="FK487" i="1"/>
  <c r="FK488" i="1"/>
  <c r="FK489" i="1"/>
  <c r="FK490" i="1"/>
  <c r="FK491" i="1"/>
  <c r="FK492" i="1"/>
  <c r="FK493" i="1"/>
  <c r="FK494" i="1"/>
  <c r="FK495" i="1"/>
  <c r="FK496" i="1"/>
  <c r="FK497" i="1"/>
  <c r="FK498" i="1"/>
  <c r="FK499" i="1"/>
  <c r="FK500" i="1"/>
  <c r="FK501" i="1"/>
  <c r="FK502" i="1"/>
  <c r="FK503" i="1"/>
  <c r="FK504" i="1"/>
  <c r="FK505" i="1"/>
  <c r="FK506" i="1"/>
  <c r="FK507" i="1"/>
  <c r="FK508" i="1"/>
  <c r="FK509" i="1"/>
  <c r="FK510" i="1"/>
  <c r="FK511" i="1"/>
  <c r="FK512" i="1"/>
  <c r="FK513" i="1"/>
  <c r="FK514" i="1"/>
  <c r="FK515" i="1"/>
  <c r="FK516" i="1"/>
  <c r="FK517" i="1"/>
  <c r="FK518" i="1"/>
  <c r="FK519" i="1"/>
  <c r="FK520" i="1"/>
  <c r="FK521" i="1"/>
  <c r="FK522" i="1"/>
  <c r="FK523" i="1"/>
  <c r="FK524" i="1"/>
  <c r="FK525" i="1"/>
  <c r="FK526" i="1"/>
  <c r="FK527" i="1"/>
  <c r="FK528" i="1"/>
  <c r="FK529" i="1"/>
  <c r="FK530" i="1"/>
  <c r="FK531" i="1"/>
  <c r="FK532" i="1"/>
  <c r="FK533" i="1"/>
  <c r="FK534" i="1"/>
  <c r="FK535" i="1"/>
  <c r="FK536" i="1"/>
  <c r="FK537" i="1"/>
  <c r="FK538" i="1"/>
  <c r="FK539" i="1"/>
  <c r="FK540" i="1"/>
  <c r="FK541" i="1"/>
  <c r="FK542" i="1"/>
  <c r="FK543" i="1"/>
  <c r="FK544" i="1"/>
  <c r="FK545" i="1"/>
  <c r="FK546" i="1"/>
  <c r="FK547" i="1"/>
  <c r="FK548" i="1"/>
  <c r="FK549" i="1"/>
  <c r="FK550" i="1"/>
  <c r="FK551" i="1"/>
  <c r="FK552" i="1"/>
  <c r="FK553" i="1"/>
  <c r="FK554" i="1"/>
  <c r="FK555" i="1"/>
  <c r="FK556" i="1"/>
  <c r="FK557" i="1"/>
  <c r="FK558" i="1"/>
  <c r="FK559" i="1"/>
  <c r="FK560" i="1"/>
  <c r="FK561" i="1"/>
  <c r="FK562" i="1"/>
  <c r="FK563" i="1"/>
  <c r="FK564" i="1"/>
  <c r="FK565" i="1"/>
  <c r="FK566" i="1"/>
  <c r="FK567" i="1"/>
  <c r="FK568" i="1"/>
  <c r="FK569" i="1"/>
  <c r="FK570" i="1"/>
  <c r="FK571" i="1"/>
  <c r="FK572" i="1"/>
  <c r="FK573" i="1"/>
  <c r="FK574" i="1"/>
  <c r="FK575" i="1"/>
  <c r="FK576" i="1"/>
  <c r="FK577" i="1"/>
  <c r="FK578" i="1"/>
  <c r="FK579" i="1"/>
  <c r="FK580" i="1"/>
  <c r="FK581" i="1"/>
  <c r="FK582" i="1"/>
  <c r="FK583" i="1"/>
  <c r="FK584" i="1"/>
  <c r="FK585" i="1"/>
  <c r="FK586" i="1"/>
  <c r="FK587" i="1"/>
  <c r="FK588" i="1"/>
  <c r="FK589" i="1"/>
  <c r="FK590" i="1"/>
  <c r="FK591" i="1"/>
  <c r="FK592" i="1"/>
  <c r="FK593" i="1"/>
  <c r="FK594" i="1"/>
  <c r="FK595" i="1"/>
  <c r="FK596" i="1"/>
  <c r="FK597" i="1"/>
  <c r="FK598" i="1"/>
  <c r="FK599" i="1"/>
  <c r="FK600" i="1"/>
  <c r="FK601" i="1"/>
  <c r="FK602" i="1"/>
  <c r="FK603" i="1"/>
  <c r="FK604" i="1"/>
  <c r="FK605" i="1"/>
  <c r="FK606" i="1"/>
  <c r="FK607" i="1"/>
  <c r="FK608" i="1"/>
  <c r="FK609" i="1"/>
  <c r="FK610" i="1"/>
  <c r="FK611" i="1"/>
  <c r="FK612" i="1"/>
  <c r="FK613" i="1"/>
  <c r="FK614" i="1"/>
  <c r="FK615" i="1"/>
  <c r="FK616" i="1"/>
  <c r="FK617" i="1"/>
  <c r="FK618" i="1"/>
  <c r="FK619" i="1"/>
  <c r="FK620" i="1"/>
  <c r="FK621" i="1"/>
  <c r="FK622" i="1"/>
  <c r="FK623" i="1"/>
  <c r="FK624" i="1"/>
  <c r="FK625" i="1"/>
  <c r="FK626" i="1"/>
  <c r="FK627" i="1"/>
  <c r="FK628" i="1"/>
  <c r="FK629" i="1"/>
  <c r="FK630" i="1"/>
  <c r="FK631" i="1"/>
  <c r="FK632" i="1"/>
  <c r="FK633" i="1"/>
  <c r="FK634" i="1"/>
  <c r="FK635" i="1"/>
  <c r="FK636" i="1"/>
  <c r="FK637" i="1"/>
  <c r="FK638" i="1"/>
  <c r="FK639" i="1"/>
  <c r="FK640" i="1"/>
  <c r="FK641" i="1"/>
  <c r="FK642" i="1"/>
  <c r="FK643" i="1"/>
  <c r="FK644" i="1"/>
  <c r="FK645" i="1"/>
  <c r="FK646" i="1"/>
  <c r="FK647" i="1"/>
  <c r="FK648" i="1"/>
  <c r="FK649" i="1"/>
  <c r="FK650" i="1"/>
  <c r="FK651" i="1"/>
  <c r="FK652" i="1"/>
  <c r="FK653" i="1"/>
  <c r="FK654" i="1"/>
  <c r="FK655" i="1"/>
  <c r="FK656" i="1"/>
  <c r="FK657" i="1"/>
  <c r="FK658" i="1"/>
  <c r="FK659" i="1"/>
  <c r="FK660" i="1"/>
  <c r="FK661" i="1"/>
  <c r="FK662" i="1"/>
  <c r="FK663" i="1"/>
  <c r="FK664" i="1"/>
  <c r="FK665" i="1"/>
  <c r="FK666" i="1"/>
  <c r="FK667" i="1"/>
  <c r="FK668" i="1"/>
  <c r="FK669" i="1"/>
  <c r="FK670" i="1"/>
  <c r="FK671" i="1"/>
  <c r="FK672" i="1"/>
  <c r="FK673" i="1"/>
  <c r="FK674" i="1"/>
  <c r="FK675" i="1"/>
  <c r="FK676" i="1"/>
  <c r="FK677" i="1"/>
  <c r="FK678" i="1"/>
  <c r="FK679" i="1"/>
  <c r="FK680" i="1"/>
  <c r="FK681" i="1"/>
  <c r="FK682" i="1"/>
  <c r="FK683" i="1"/>
  <c r="FK684" i="1"/>
  <c r="FK685" i="1"/>
  <c r="FK686" i="1"/>
  <c r="FK687" i="1"/>
  <c r="FK688" i="1"/>
  <c r="FK689" i="1"/>
  <c r="FK690" i="1"/>
  <c r="FK691" i="1"/>
  <c r="FK692" i="1"/>
  <c r="FK693" i="1"/>
  <c r="FK694" i="1"/>
  <c r="FK695" i="1"/>
  <c r="FK696" i="1"/>
  <c r="FK697" i="1"/>
  <c r="FK698" i="1"/>
  <c r="FK699" i="1"/>
  <c r="FK700" i="1"/>
  <c r="FK701" i="1"/>
  <c r="FK702" i="1"/>
  <c r="FK703" i="1"/>
  <c r="FK704" i="1"/>
  <c r="FK705" i="1"/>
  <c r="FK706" i="1"/>
  <c r="FK707" i="1"/>
  <c r="FK708" i="1"/>
  <c r="FK709" i="1"/>
  <c r="FK710" i="1"/>
  <c r="FK711" i="1"/>
  <c r="FK712" i="1"/>
  <c r="FK713" i="1"/>
  <c r="FK714" i="1"/>
  <c r="FK715" i="1"/>
  <c r="FK716" i="1"/>
  <c r="FK717" i="1"/>
  <c r="FK718" i="1"/>
  <c r="FK719" i="1"/>
  <c r="FK720" i="1"/>
  <c r="FK721" i="1"/>
  <c r="FK722" i="1"/>
  <c r="FK723" i="1"/>
  <c r="FK724" i="1"/>
  <c r="FK725" i="1"/>
  <c r="FK726" i="1"/>
  <c r="FK727" i="1"/>
  <c r="FK728" i="1"/>
  <c r="FK729" i="1"/>
  <c r="FK730" i="1"/>
  <c r="FK731" i="1"/>
  <c r="FK732" i="1"/>
  <c r="FK733" i="1"/>
  <c r="FK734" i="1"/>
  <c r="FK735" i="1"/>
  <c r="FK736" i="1"/>
  <c r="FK737" i="1"/>
  <c r="FK738" i="1"/>
  <c r="FK739" i="1"/>
  <c r="FK740" i="1"/>
  <c r="FK741" i="1"/>
  <c r="FK742" i="1"/>
  <c r="FK743" i="1"/>
  <c r="FK744" i="1"/>
  <c r="FK745" i="1"/>
  <c r="FK746" i="1"/>
  <c r="FK747" i="1"/>
  <c r="FK748" i="1"/>
  <c r="FK749" i="1"/>
  <c r="FK750" i="1"/>
  <c r="FK751" i="1"/>
  <c r="FK752" i="1"/>
  <c r="FK753" i="1"/>
  <c r="FK754" i="1"/>
  <c r="FK755" i="1"/>
  <c r="FK756" i="1"/>
  <c r="FK757" i="1"/>
  <c r="FK758" i="1"/>
  <c r="FK759" i="1"/>
  <c r="FK760" i="1"/>
  <c r="FK761" i="1"/>
  <c r="FK762" i="1"/>
  <c r="FK763" i="1"/>
  <c r="FK764" i="1"/>
  <c r="FK765" i="1"/>
  <c r="FK766" i="1"/>
  <c r="FK767" i="1"/>
  <c r="FK768" i="1"/>
  <c r="FK769" i="1"/>
  <c r="FK770" i="1"/>
  <c r="FK771" i="1"/>
  <c r="FK772" i="1"/>
  <c r="FK773" i="1"/>
  <c r="FK774" i="1"/>
  <c r="FK775" i="1"/>
  <c r="FK776" i="1"/>
  <c r="FK777" i="1"/>
  <c r="FK778" i="1"/>
  <c r="FK779" i="1"/>
  <c r="FK780" i="1"/>
  <c r="FK781" i="1"/>
  <c r="FK782" i="1"/>
  <c r="FK783" i="1"/>
  <c r="FK784" i="1"/>
  <c r="FK785" i="1"/>
  <c r="FK786" i="1"/>
  <c r="FK787" i="1"/>
  <c r="FK788" i="1"/>
  <c r="FK789" i="1"/>
  <c r="FK790" i="1"/>
  <c r="FK791" i="1"/>
  <c r="FK792" i="1"/>
  <c r="FK793" i="1"/>
  <c r="FK794" i="1"/>
  <c r="FK795" i="1"/>
  <c r="FK796" i="1"/>
  <c r="FK797" i="1"/>
  <c r="FK798" i="1"/>
  <c r="FK799" i="1"/>
  <c r="FK800" i="1"/>
  <c r="FK801" i="1"/>
  <c r="FK802" i="1"/>
  <c r="FK803" i="1"/>
  <c r="FK804" i="1"/>
  <c r="FK805" i="1"/>
  <c r="FK806" i="1"/>
  <c r="FK807" i="1"/>
  <c r="FK808" i="1"/>
  <c r="FK809" i="1"/>
  <c r="FK810" i="1"/>
  <c r="FK811" i="1"/>
  <c r="FK812" i="1"/>
  <c r="FK813" i="1"/>
  <c r="FK814" i="1"/>
  <c r="FK815" i="1"/>
  <c r="FK816" i="1"/>
  <c r="FK817" i="1"/>
  <c r="FK818" i="1"/>
  <c r="FK819" i="1"/>
  <c r="FK820" i="1"/>
  <c r="FK821" i="1"/>
  <c r="FK822" i="1"/>
  <c r="FK823" i="1"/>
  <c r="FK824" i="1"/>
  <c r="FK825" i="1"/>
  <c r="FK826" i="1"/>
  <c r="FK827" i="1"/>
  <c r="FK828" i="1"/>
  <c r="FK829" i="1"/>
  <c r="FK830" i="1"/>
  <c r="FK831" i="1"/>
  <c r="FK832" i="1"/>
  <c r="FK833" i="1"/>
  <c r="FK834" i="1"/>
  <c r="FK835" i="1"/>
  <c r="FK836" i="1"/>
  <c r="FK837" i="1"/>
  <c r="FK838" i="1"/>
  <c r="FK839" i="1"/>
  <c r="FK840" i="1"/>
  <c r="FK841" i="1"/>
  <c r="FK842" i="1"/>
  <c r="FK843" i="1"/>
  <c r="FK844" i="1"/>
  <c r="FK845" i="1"/>
  <c r="FK846" i="1"/>
  <c r="FK847" i="1"/>
  <c r="FK848" i="1"/>
  <c r="FK849" i="1"/>
  <c r="FK850" i="1"/>
  <c r="FK851" i="1"/>
  <c r="FK852" i="1"/>
  <c r="FK853" i="1"/>
  <c r="FK854" i="1"/>
  <c r="FK855" i="1"/>
  <c r="FK856" i="1"/>
  <c r="FK857" i="1"/>
  <c r="FK858" i="1"/>
  <c r="FK859" i="1"/>
  <c r="FK860" i="1"/>
  <c r="FK861" i="1"/>
  <c r="FK862" i="1"/>
  <c r="FK863" i="1"/>
  <c r="FK864" i="1"/>
  <c r="FK865" i="1"/>
  <c r="FK866" i="1"/>
  <c r="FK867" i="1"/>
  <c r="FK868" i="1"/>
  <c r="FK869" i="1"/>
  <c r="FK870" i="1"/>
  <c r="FK871" i="1"/>
  <c r="FK872" i="1"/>
  <c r="FK873" i="1"/>
  <c r="FK874" i="1"/>
  <c r="FK875" i="1"/>
  <c r="FK876" i="1"/>
  <c r="FK877" i="1"/>
  <c r="FK878" i="1"/>
  <c r="FK879" i="1"/>
  <c r="FK880" i="1"/>
  <c r="FK881" i="1"/>
  <c r="FK882" i="1"/>
  <c r="FK883" i="1"/>
  <c r="FK884" i="1"/>
  <c r="FK885" i="1"/>
  <c r="FK886" i="1"/>
  <c r="FK887" i="1"/>
  <c r="FK888" i="1"/>
  <c r="FK889" i="1"/>
  <c r="FK890" i="1"/>
  <c r="FK891" i="1"/>
  <c r="FK892" i="1"/>
  <c r="FK893" i="1"/>
  <c r="FK894" i="1"/>
  <c r="FK895" i="1"/>
  <c r="FK896" i="1"/>
  <c r="FK897" i="1"/>
  <c r="FK898" i="1"/>
  <c r="FK899" i="1"/>
  <c r="FK900" i="1"/>
  <c r="FK901" i="1"/>
  <c r="FK902" i="1"/>
  <c r="FK903" i="1"/>
  <c r="FK904" i="1"/>
  <c r="FK905" i="1"/>
  <c r="FK906" i="1"/>
  <c r="FK907" i="1"/>
  <c r="FK908" i="1"/>
  <c r="FK909" i="1"/>
  <c r="FK910" i="1"/>
  <c r="FK911" i="1"/>
  <c r="FK912" i="1"/>
  <c r="FK913" i="1"/>
  <c r="FK914" i="1"/>
  <c r="FK915" i="1"/>
  <c r="FK916" i="1"/>
  <c r="FK917" i="1"/>
  <c r="FK918" i="1"/>
  <c r="FK919" i="1"/>
  <c r="FK920" i="1"/>
  <c r="FK921" i="1"/>
  <c r="FK922" i="1"/>
  <c r="FK923" i="1"/>
  <c r="FK924" i="1"/>
  <c r="FK925" i="1"/>
  <c r="FK926" i="1"/>
  <c r="FK927" i="1"/>
  <c r="FK928" i="1"/>
  <c r="FK929" i="1"/>
  <c r="FK930" i="1"/>
  <c r="FK931" i="1"/>
  <c r="FK932" i="1"/>
  <c r="FK933" i="1"/>
  <c r="FK934" i="1"/>
  <c r="FK935" i="1"/>
  <c r="FK936" i="1"/>
  <c r="FK937" i="1"/>
  <c r="FK938" i="1"/>
  <c r="FK939" i="1"/>
  <c r="FK940" i="1"/>
  <c r="FK941" i="1"/>
  <c r="FK942" i="1"/>
  <c r="FK943" i="1"/>
  <c r="FK944" i="1"/>
  <c r="FK945" i="1"/>
  <c r="FK946" i="1"/>
  <c r="FK947" i="1"/>
  <c r="FK948" i="1"/>
  <c r="FK949" i="1"/>
  <c r="FK950" i="1"/>
  <c r="FK951" i="1"/>
  <c r="FK952" i="1"/>
  <c r="FK953" i="1"/>
  <c r="FK954" i="1"/>
  <c r="FK955" i="1"/>
  <c r="FK956" i="1"/>
  <c r="FK957" i="1"/>
  <c r="FK958" i="1"/>
  <c r="FK959" i="1"/>
  <c r="FK960" i="1"/>
  <c r="FK961" i="1"/>
  <c r="FK962" i="1"/>
  <c r="FK963" i="1"/>
  <c r="FK964" i="1"/>
  <c r="FK965" i="1"/>
  <c r="FK966" i="1"/>
  <c r="FK967" i="1"/>
  <c r="FK968" i="1"/>
  <c r="FK969" i="1"/>
  <c r="FK970" i="1"/>
  <c r="FK971" i="1"/>
  <c r="FK972" i="1"/>
  <c r="FK973" i="1"/>
  <c r="FK974" i="1"/>
  <c r="FK975" i="1"/>
  <c r="FK976" i="1"/>
  <c r="FK977" i="1"/>
  <c r="FK978" i="1"/>
  <c r="FK979" i="1"/>
  <c r="FK980" i="1"/>
  <c r="FK981" i="1"/>
  <c r="FK982" i="1"/>
  <c r="FK983" i="1"/>
  <c r="FK984" i="1"/>
  <c r="FK985" i="1"/>
  <c r="FK986" i="1"/>
  <c r="FK987" i="1"/>
  <c r="FK988" i="1"/>
  <c r="FK989" i="1"/>
  <c r="FK990" i="1"/>
  <c r="FK991" i="1"/>
  <c r="FK992" i="1"/>
  <c r="FK993" i="1"/>
  <c r="FK994" i="1"/>
  <c r="FK995" i="1"/>
  <c r="FK996" i="1"/>
  <c r="FK997" i="1"/>
  <c r="FK998" i="1"/>
  <c r="FK999" i="1"/>
  <c r="FK1000" i="1"/>
  <c r="FK1001" i="1"/>
  <c r="FK1002" i="1"/>
  <c r="FK1003" i="1"/>
  <c r="FK1004" i="1"/>
  <c r="FK1005" i="1"/>
  <c r="FJ6" i="1"/>
  <c r="FJ7" i="1"/>
  <c r="FJ8" i="1"/>
  <c r="FJ9" i="1"/>
  <c r="FJ10" i="1"/>
  <c r="FJ11" i="1"/>
  <c r="FJ12" i="1"/>
  <c r="FJ13" i="1"/>
  <c r="FJ14" i="1"/>
  <c r="FJ15" i="1"/>
  <c r="FJ16" i="1"/>
  <c r="FJ17" i="1"/>
  <c r="FJ18" i="1"/>
  <c r="FJ19" i="1"/>
  <c r="FJ20" i="1"/>
  <c r="FJ21" i="1"/>
  <c r="FJ22" i="1"/>
  <c r="FJ23" i="1"/>
  <c r="FJ24" i="1"/>
  <c r="FJ25" i="1"/>
  <c r="FJ26" i="1"/>
  <c r="FJ27" i="1"/>
  <c r="FJ28" i="1"/>
  <c r="FJ29" i="1"/>
  <c r="FJ30" i="1"/>
  <c r="FJ31" i="1"/>
  <c r="FJ32" i="1"/>
  <c r="FJ33" i="1"/>
  <c r="FJ34" i="1"/>
  <c r="FJ35" i="1"/>
  <c r="FJ36" i="1"/>
  <c r="FJ37" i="1"/>
  <c r="FJ38" i="1"/>
  <c r="FJ39" i="1"/>
  <c r="FJ40" i="1"/>
  <c r="FJ41" i="1"/>
  <c r="FJ42" i="1"/>
  <c r="FJ43" i="1"/>
  <c r="FJ44" i="1"/>
  <c r="FJ45" i="1"/>
  <c r="FJ46" i="1"/>
  <c r="FJ47" i="1"/>
  <c r="FJ48" i="1"/>
  <c r="FJ49" i="1"/>
  <c r="FJ50" i="1"/>
  <c r="FJ51" i="1"/>
  <c r="FJ52" i="1"/>
  <c r="FJ53" i="1"/>
  <c r="FJ54" i="1"/>
  <c r="FJ55" i="1"/>
  <c r="FJ56" i="1"/>
  <c r="FJ57" i="1"/>
  <c r="FJ58" i="1"/>
  <c r="FJ59" i="1"/>
  <c r="FJ60" i="1"/>
  <c r="FJ61" i="1"/>
  <c r="FJ62" i="1"/>
  <c r="FJ63" i="1"/>
  <c r="FJ64" i="1"/>
  <c r="FJ65" i="1"/>
  <c r="FJ66" i="1"/>
  <c r="FJ67" i="1"/>
  <c r="FJ68" i="1"/>
  <c r="FJ69" i="1"/>
  <c r="FJ70" i="1"/>
  <c r="FJ71" i="1"/>
  <c r="FJ72" i="1"/>
  <c r="FJ73" i="1"/>
  <c r="FJ74" i="1"/>
  <c r="FJ75" i="1"/>
  <c r="FJ76" i="1"/>
  <c r="FJ77" i="1"/>
  <c r="FJ78" i="1"/>
  <c r="FJ79" i="1"/>
  <c r="FJ80" i="1"/>
  <c r="FJ81" i="1"/>
  <c r="FJ82" i="1"/>
  <c r="FJ83" i="1"/>
  <c r="FJ84" i="1"/>
  <c r="FJ85" i="1"/>
  <c r="FJ86" i="1"/>
  <c r="FJ87" i="1"/>
  <c r="FJ88" i="1"/>
  <c r="FJ89" i="1"/>
  <c r="FJ90" i="1"/>
  <c r="FJ91" i="1"/>
  <c r="FJ92" i="1"/>
  <c r="FJ93" i="1"/>
  <c r="FJ94" i="1"/>
  <c r="FJ95" i="1"/>
  <c r="FJ96" i="1"/>
  <c r="FJ97" i="1"/>
  <c r="FJ98" i="1"/>
  <c r="FJ99" i="1"/>
  <c r="FJ100" i="1"/>
  <c r="FJ101" i="1"/>
  <c r="FJ102" i="1"/>
  <c r="FJ103" i="1"/>
  <c r="FJ104" i="1"/>
  <c r="FJ105" i="1"/>
  <c r="FJ106" i="1"/>
  <c r="FJ107" i="1"/>
  <c r="FJ108" i="1"/>
  <c r="FJ109" i="1"/>
  <c r="FJ110" i="1"/>
  <c r="FJ111" i="1"/>
  <c r="FJ112" i="1"/>
  <c r="FJ113" i="1"/>
  <c r="FJ114" i="1"/>
  <c r="FJ115" i="1"/>
  <c r="FJ116" i="1"/>
  <c r="FJ117" i="1"/>
  <c r="FJ118" i="1"/>
  <c r="FJ119" i="1"/>
  <c r="FJ120" i="1"/>
  <c r="FJ121" i="1"/>
  <c r="FJ122" i="1"/>
  <c r="FJ123" i="1"/>
  <c r="FJ124" i="1"/>
  <c r="FJ125" i="1"/>
  <c r="FJ126" i="1"/>
  <c r="FJ127" i="1"/>
  <c r="FJ128" i="1"/>
  <c r="FJ129" i="1"/>
  <c r="FJ130" i="1"/>
  <c r="FJ131" i="1"/>
  <c r="FJ132" i="1"/>
  <c r="FJ133" i="1"/>
  <c r="FJ134" i="1"/>
  <c r="FJ135" i="1"/>
  <c r="FJ136" i="1"/>
  <c r="FJ137" i="1"/>
  <c r="FJ138" i="1"/>
  <c r="FJ139" i="1"/>
  <c r="FJ140" i="1"/>
  <c r="FJ141" i="1"/>
  <c r="FJ142" i="1"/>
  <c r="FJ143" i="1"/>
  <c r="FJ144" i="1"/>
  <c r="FJ145" i="1"/>
  <c r="FJ146" i="1"/>
  <c r="FJ147" i="1"/>
  <c r="FJ148" i="1"/>
  <c r="FJ149" i="1"/>
  <c r="FJ150" i="1"/>
  <c r="FJ151" i="1"/>
  <c r="FJ152" i="1"/>
  <c r="FJ153" i="1"/>
  <c r="FJ154" i="1"/>
  <c r="FJ155" i="1"/>
  <c r="FJ156" i="1"/>
  <c r="FJ157" i="1"/>
  <c r="FJ158" i="1"/>
  <c r="FJ159" i="1"/>
  <c r="FJ160" i="1"/>
  <c r="FJ161" i="1"/>
  <c r="FJ162" i="1"/>
  <c r="FJ163" i="1"/>
  <c r="FJ164" i="1"/>
  <c r="FJ165" i="1"/>
  <c r="FJ166" i="1"/>
  <c r="FJ167" i="1"/>
  <c r="FJ168" i="1"/>
  <c r="FJ169" i="1"/>
  <c r="FJ170" i="1"/>
  <c r="FJ171" i="1"/>
  <c r="FJ172" i="1"/>
  <c r="FJ173" i="1"/>
  <c r="FJ174" i="1"/>
  <c r="FJ175" i="1"/>
  <c r="FJ176" i="1"/>
  <c r="FJ177" i="1"/>
  <c r="FJ178" i="1"/>
  <c r="FJ179" i="1"/>
  <c r="FJ180" i="1"/>
  <c r="FJ181" i="1"/>
  <c r="FJ182" i="1"/>
  <c r="FJ183" i="1"/>
  <c r="FJ184" i="1"/>
  <c r="FJ185" i="1"/>
  <c r="FJ186" i="1"/>
  <c r="FJ187" i="1"/>
  <c r="FJ188" i="1"/>
  <c r="FJ189" i="1"/>
  <c r="FJ190" i="1"/>
  <c r="FJ191" i="1"/>
  <c r="FJ192" i="1"/>
  <c r="FJ193" i="1"/>
  <c r="FJ194" i="1"/>
  <c r="FJ195" i="1"/>
  <c r="FJ196" i="1"/>
  <c r="FJ197" i="1"/>
  <c r="FJ198" i="1"/>
  <c r="FJ199" i="1"/>
  <c r="FJ200" i="1"/>
  <c r="FJ201" i="1"/>
  <c r="FJ202" i="1"/>
  <c r="FJ203" i="1"/>
  <c r="FJ204" i="1"/>
  <c r="FJ205" i="1"/>
  <c r="FJ206" i="1"/>
  <c r="FJ207" i="1"/>
  <c r="FJ208" i="1"/>
  <c r="FJ209" i="1"/>
  <c r="FJ210" i="1"/>
  <c r="FJ211" i="1"/>
  <c r="FJ212" i="1"/>
  <c r="FJ213" i="1"/>
  <c r="FJ214" i="1"/>
  <c r="FJ215" i="1"/>
  <c r="FJ216" i="1"/>
  <c r="FJ217" i="1"/>
  <c r="FJ218" i="1"/>
  <c r="FJ219" i="1"/>
  <c r="FJ220" i="1"/>
  <c r="FJ221" i="1"/>
  <c r="FJ222" i="1"/>
  <c r="FJ223" i="1"/>
  <c r="FJ224" i="1"/>
  <c r="FJ225" i="1"/>
  <c r="FJ226" i="1"/>
  <c r="FJ227" i="1"/>
  <c r="FJ228" i="1"/>
  <c r="FJ229" i="1"/>
  <c r="FJ230" i="1"/>
  <c r="FJ231" i="1"/>
  <c r="FJ232" i="1"/>
  <c r="FJ233" i="1"/>
  <c r="FJ234" i="1"/>
  <c r="FJ235" i="1"/>
  <c r="FJ236" i="1"/>
  <c r="FJ237" i="1"/>
  <c r="FJ238" i="1"/>
  <c r="FJ239" i="1"/>
  <c r="FJ240" i="1"/>
  <c r="FJ241" i="1"/>
  <c r="FJ242" i="1"/>
  <c r="FJ243" i="1"/>
  <c r="FJ244" i="1"/>
  <c r="FJ245" i="1"/>
  <c r="FJ246" i="1"/>
  <c r="FJ247" i="1"/>
  <c r="FJ248" i="1"/>
  <c r="FJ249" i="1"/>
  <c r="FJ250" i="1"/>
  <c r="FJ251" i="1"/>
  <c r="FJ252" i="1"/>
  <c r="FJ253" i="1"/>
  <c r="FJ254" i="1"/>
  <c r="FJ255" i="1"/>
  <c r="FJ256" i="1"/>
  <c r="FJ257" i="1"/>
  <c r="FJ258" i="1"/>
  <c r="FJ259" i="1"/>
  <c r="FJ260" i="1"/>
  <c r="FJ261" i="1"/>
  <c r="FJ262" i="1"/>
  <c r="FJ263" i="1"/>
  <c r="FJ264" i="1"/>
  <c r="FJ265" i="1"/>
  <c r="FJ266" i="1"/>
  <c r="FJ267" i="1"/>
  <c r="FJ268" i="1"/>
  <c r="FJ269" i="1"/>
  <c r="FJ270" i="1"/>
  <c r="FJ271" i="1"/>
  <c r="FJ272" i="1"/>
  <c r="FJ273" i="1"/>
  <c r="FJ274" i="1"/>
  <c r="FJ275" i="1"/>
  <c r="FJ276" i="1"/>
  <c r="FJ277" i="1"/>
  <c r="FJ278" i="1"/>
  <c r="FJ279" i="1"/>
  <c r="FJ280" i="1"/>
  <c r="FJ281" i="1"/>
  <c r="FJ282" i="1"/>
  <c r="FJ283" i="1"/>
  <c r="FJ284" i="1"/>
  <c r="FJ285" i="1"/>
  <c r="FJ286" i="1"/>
  <c r="FJ287" i="1"/>
  <c r="FJ288" i="1"/>
  <c r="FJ289" i="1"/>
  <c r="FJ290" i="1"/>
  <c r="FJ291" i="1"/>
  <c r="FJ292" i="1"/>
  <c r="FJ293" i="1"/>
  <c r="FJ294" i="1"/>
  <c r="FJ295" i="1"/>
  <c r="FJ296" i="1"/>
  <c r="FJ297" i="1"/>
  <c r="FJ298" i="1"/>
  <c r="FJ299" i="1"/>
  <c r="FJ300" i="1"/>
  <c r="FJ301" i="1"/>
  <c r="FJ302" i="1"/>
  <c r="FJ303" i="1"/>
  <c r="FJ304" i="1"/>
  <c r="FJ305" i="1"/>
  <c r="FJ306" i="1"/>
  <c r="FJ307" i="1"/>
  <c r="FJ308" i="1"/>
  <c r="FJ309" i="1"/>
  <c r="FJ310" i="1"/>
  <c r="FJ311" i="1"/>
  <c r="FJ312" i="1"/>
  <c r="FJ313" i="1"/>
  <c r="FJ314" i="1"/>
  <c r="FJ315" i="1"/>
  <c r="FJ316" i="1"/>
  <c r="FJ317" i="1"/>
  <c r="FJ318" i="1"/>
  <c r="FJ319" i="1"/>
  <c r="FJ320" i="1"/>
  <c r="FJ321" i="1"/>
  <c r="FJ322" i="1"/>
  <c r="FJ323" i="1"/>
  <c r="FJ324" i="1"/>
  <c r="FJ325" i="1"/>
  <c r="FJ326" i="1"/>
  <c r="FJ327" i="1"/>
  <c r="FJ328" i="1"/>
  <c r="FJ329" i="1"/>
  <c r="FJ330" i="1"/>
  <c r="FJ331" i="1"/>
  <c r="FJ332" i="1"/>
  <c r="FJ333" i="1"/>
  <c r="FJ334" i="1"/>
  <c r="FJ335" i="1"/>
  <c r="FJ336" i="1"/>
  <c r="FJ337" i="1"/>
  <c r="FJ338" i="1"/>
  <c r="FJ339" i="1"/>
  <c r="FJ340" i="1"/>
  <c r="FJ341" i="1"/>
  <c r="FJ342" i="1"/>
  <c r="FJ343" i="1"/>
  <c r="FJ344" i="1"/>
  <c r="FJ345" i="1"/>
  <c r="FJ346" i="1"/>
  <c r="FJ347" i="1"/>
  <c r="FJ348" i="1"/>
  <c r="FJ349" i="1"/>
  <c r="FJ350" i="1"/>
  <c r="FJ351" i="1"/>
  <c r="FJ352" i="1"/>
  <c r="FJ353" i="1"/>
  <c r="FJ354" i="1"/>
  <c r="FJ355" i="1"/>
  <c r="FJ356" i="1"/>
  <c r="FJ357" i="1"/>
  <c r="FJ358" i="1"/>
  <c r="FJ359" i="1"/>
  <c r="FJ360" i="1"/>
  <c r="FJ361" i="1"/>
  <c r="FJ362" i="1"/>
  <c r="FJ363" i="1"/>
  <c r="FJ364" i="1"/>
  <c r="FJ365" i="1"/>
  <c r="FJ366" i="1"/>
  <c r="FJ367" i="1"/>
  <c r="FJ368" i="1"/>
  <c r="FJ369" i="1"/>
  <c r="FJ370" i="1"/>
  <c r="FJ371" i="1"/>
  <c r="FJ372" i="1"/>
  <c r="FJ373" i="1"/>
  <c r="FJ374" i="1"/>
  <c r="FJ375" i="1"/>
  <c r="FJ376" i="1"/>
  <c r="FJ377" i="1"/>
  <c r="FJ378" i="1"/>
  <c r="FJ379" i="1"/>
  <c r="FJ380" i="1"/>
  <c r="FJ381" i="1"/>
  <c r="FJ382" i="1"/>
  <c r="FJ383" i="1"/>
  <c r="FJ384" i="1"/>
  <c r="FJ385" i="1"/>
  <c r="FJ386" i="1"/>
  <c r="FJ387" i="1"/>
  <c r="FJ388" i="1"/>
  <c r="FJ389" i="1"/>
  <c r="FJ390" i="1"/>
  <c r="FJ391" i="1"/>
  <c r="FJ392" i="1"/>
  <c r="FJ393" i="1"/>
  <c r="FJ394" i="1"/>
  <c r="FJ395" i="1"/>
  <c r="FJ396" i="1"/>
  <c r="FJ397" i="1"/>
  <c r="FJ398" i="1"/>
  <c r="FJ399" i="1"/>
  <c r="FJ400" i="1"/>
  <c r="FJ401" i="1"/>
  <c r="FJ402" i="1"/>
  <c r="FJ403" i="1"/>
  <c r="FJ404" i="1"/>
  <c r="FJ405" i="1"/>
  <c r="FJ406" i="1"/>
  <c r="FJ407" i="1"/>
  <c r="FJ408" i="1"/>
  <c r="FJ409" i="1"/>
  <c r="FJ410" i="1"/>
  <c r="FJ411" i="1"/>
  <c r="FJ412" i="1"/>
  <c r="FJ413" i="1"/>
  <c r="FJ414" i="1"/>
  <c r="FJ415" i="1"/>
  <c r="FJ416" i="1"/>
  <c r="FJ417" i="1"/>
  <c r="FJ418" i="1"/>
  <c r="FJ419" i="1"/>
  <c r="FJ420" i="1"/>
  <c r="FJ421" i="1"/>
  <c r="FJ422" i="1"/>
  <c r="FJ423" i="1"/>
  <c r="FJ424" i="1"/>
  <c r="FJ425" i="1"/>
  <c r="FJ426" i="1"/>
  <c r="FJ427" i="1"/>
  <c r="FJ428" i="1"/>
  <c r="FJ429" i="1"/>
  <c r="FJ430" i="1"/>
  <c r="FJ431" i="1"/>
  <c r="FJ432" i="1"/>
  <c r="FJ433" i="1"/>
  <c r="FJ434" i="1"/>
  <c r="FJ435" i="1"/>
  <c r="FJ436" i="1"/>
  <c r="FJ437" i="1"/>
  <c r="FJ438" i="1"/>
  <c r="FJ439" i="1"/>
  <c r="FJ440" i="1"/>
  <c r="FJ441" i="1"/>
  <c r="FJ442" i="1"/>
  <c r="FJ443" i="1"/>
  <c r="FJ444" i="1"/>
  <c r="FJ445" i="1"/>
  <c r="FJ446" i="1"/>
  <c r="FJ447" i="1"/>
  <c r="FJ448" i="1"/>
  <c r="FJ449" i="1"/>
  <c r="FJ450" i="1"/>
  <c r="FJ451" i="1"/>
  <c r="FJ452" i="1"/>
  <c r="FJ453" i="1"/>
  <c r="FJ454" i="1"/>
  <c r="FJ455" i="1"/>
  <c r="FJ456" i="1"/>
  <c r="FJ457" i="1"/>
  <c r="FJ458" i="1"/>
  <c r="FJ459" i="1"/>
  <c r="FJ460" i="1"/>
  <c r="FJ461" i="1"/>
  <c r="FJ462" i="1"/>
  <c r="FJ463" i="1"/>
  <c r="FJ464" i="1"/>
  <c r="FJ465" i="1"/>
  <c r="FJ466" i="1"/>
  <c r="FJ467" i="1"/>
  <c r="FJ468" i="1"/>
  <c r="FJ469" i="1"/>
  <c r="FJ470" i="1"/>
  <c r="FJ471" i="1"/>
  <c r="FJ472" i="1"/>
  <c r="FJ473" i="1"/>
  <c r="FJ474" i="1"/>
  <c r="FJ475" i="1"/>
  <c r="FJ476" i="1"/>
  <c r="FJ477" i="1"/>
  <c r="FJ478" i="1"/>
  <c r="FJ479" i="1"/>
  <c r="FJ480" i="1"/>
  <c r="FJ481" i="1"/>
  <c r="FJ482" i="1"/>
  <c r="FJ483" i="1"/>
  <c r="FJ484" i="1"/>
  <c r="FJ485" i="1"/>
  <c r="FJ486" i="1"/>
  <c r="FJ487" i="1"/>
  <c r="FJ488" i="1"/>
  <c r="FJ489" i="1"/>
  <c r="FJ490" i="1"/>
  <c r="FJ491" i="1"/>
  <c r="FJ492" i="1"/>
  <c r="FJ493" i="1"/>
  <c r="FJ494" i="1"/>
  <c r="FJ495" i="1"/>
  <c r="FJ496" i="1"/>
  <c r="FJ497" i="1"/>
  <c r="FJ498" i="1"/>
  <c r="FJ499" i="1"/>
  <c r="FJ500" i="1"/>
  <c r="FJ501" i="1"/>
  <c r="FJ502" i="1"/>
  <c r="FJ503" i="1"/>
  <c r="FJ504" i="1"/>
  <c r="FJ505" i="1"/>
  <c r="FJ506" i="1"/>
  <c r="FJ507" i="1"/>
  <c r="FJ508" i="1"/>
  <c r="FJ509" i="1"/>
  <c r="FJ510" i="1"/>
  <c r="FJ511" i="1"/>
  <c r="FJ512" i="1"/>
  <c r="FJ513" i="1"/>
  <c r="FJ514" i="1"/>
  <c r="FJ515" i="1"/>
  <c r="FJ516" i="1"/>
  <c r="FJ517" i="1"/>
  <c r="FJ518" i="1"/>
  <c r="FJ519" i="1"/>
  <c r="FJ520" i="1"/>
  <c r="FJ521" i="1"/>
  <c r="FJ522" i="1"/>
  <c r="FJ523" i="1"/>
  <c r="FJ524" i="1"/>
  <c r="FJ525" i="1"/>
  <c r="FJ526" i="1"/>
  <c r="FJ527" i="1"/>
  <c r="FJ528" i="1"/>
  <c r="FJ529" i="1"/>
  <c r="FJ530" i="1"/>
  <c r="FJ531" i="1"/>
  <c r="FJ532" i="1"/>
  <c r="FJ533" i="1"/>
  <c r="FJ534" i="1"/>
  <c r="FJ535" i="1"/>
  <c r="FJ536" i="1"/>
  <c r="FJ537" i="1"/>
  <c r="FJ538" i="1"/>
  <c r="FJ539" i="1"/>
  <c r="FJ540" i="1"/>
  <c r="FJ541" i="1"/>
  <c r="FJ542" i="1"/>
  <c r="FJ543" i="1"/>
  <c r="FJ544" i="1"/>
  <c r="FJ545" i="1"/>
  <c r="FJ546" i="1"/>
  <c r="FJ547" i="1"/>
  <c r="FJ548" i="1"/>
  <c r="FJ549" i="1"/>
  <c r="FJ550" i="1"/>
  <c r="FJ551" i="1"/>
  <c r="FJ552" i="1"/>
  <c r="FJ553" i="1"/>
  <c r="FJ554" i="1"/>
  <c r="FJ555" i="1"/>
  <c r="FJ556" i="1"/>
  <c r="FJ557" i="1"/>
  <c r="FJ558" i="1"/>
  <c r="FJ559" i="1"/>
  <c r="FJ560" i="1"/>
  <c r="FJ561" i="1"/>
  <c r="FJ562" i="1"/>
  <c r="FJ563" i="1"/>
  <c r="FJ564" i="1"/>
  <c r="FJ565" i="1"/>
  <c r="FJ566" i="1"/>
  <c r="FJ567" i="1"/>
  <c r="FJ568" i="1"/>
  <c r="FJ569" i="1"/>
  <c r="FJ570" i="1"/>
  <c r="FJ571" i="1"/>
  <c r="FJ572" i="1"/>
  <c r="FJ573" i="1"/>
  <c r="FJ574" i="1"/>
  <c r="FJ575" i="1"/>
  <c r="FJ576" i="1"/>
  <c r="FJ577" i="1"/>
  <c r="FJ578" i="1"/>
  <c r="FJ579" i="1"/>
  <c r="FJ580" i="1"/>
  <c r="FJ581" i="1"/>
  <c r="FJ582" i="1"/>
  <c r="FJ583" i="1"/>
  <c r="FJ584" i="1"/>
  <c r="FJ585" i="1"/>
  <c r="FJ586" i="1"/>
  <c r="FJ587" i="1"/>
  <c r="FJ588" i="1"/>
  <c r="FJ589" i="1"/>
  <c r="FJ590" i="1"/>
  <c r="FJ591" i="1"/>
  <c r="FJ592" i="1"/>
  <c r="FJ593" i="1"/>
  <c r="FJ594" i="1"/>
  <c r="FJ595" i="1"/>
  <c r="FJ596" i="1"/>
  <c r="FJ597" i="1"/>
  <c r="FJ598" i="1"/>
  <c r="FJ599" i="1"/>
  <c r="FJ600" i="1"/>
  <c r="FJ601" i="1"/>
  <c r="FJ602" i="1"/>
  <c r="FJ603" i="1"/>
  <c r="FJ604" i="1"/>
  <c r="FJ605" i="1"/>
  <c r="FJ606" i="1"/>
  <c r="FJ607" i="1"/>
  <c r="FJ608" i="1"/>
  <c r="FJ609" i="1"/>
  <c r="FJ610" i="1"/>
  <c r="FJ611" i="1"/>
  <c r="FJ612" i="1"/>
  <c r="FJ613" i="1"/>
  <c r="FJ614" i="1"/>
  <c r="FJ615" i="1"/>
  <c r="FJ616" i="1"/>
  <c r="FJ617" i="1"/>
  <c r="FJ618" i="1"/>
  <c r="FJ619" i="1"/>
  <c r="FJ620" i="1"/>
  <c r="FJ621" i="1"/>
  <c r="FJ622" i="1"/>
  <c r="FJ623" i="1"/>
  <c r="FJ624" i="1"/>
  <c r="FJ625" i="1"/>
  <c r="FJ626" i="1"/>
  <c r="FJ627" i="1"/>
  <c r="FJ628" i="1"/>
  <c r="FJ629" i="1"/>
  <c r="FJ630" i="1"/>
  <c r="FJ631" i="1"/>
  <c r="FJ632" i="1"/>
  <c r="FJ633" i="1"/>
  <c r="FJ634" i="1"/>
  <c r="FJ635" i="1"/>
  <c r="FJ636" i="1"/>
  <c r="FJ637" i="1"/>
  <c r="FJ638" i="1"/>
  <c r="FJ639" i="1"/>
  <c r="FJ640" i="1"/>
  <c r="FJ641" i="1"/>
  <c r="FJ642" i="1"/>
  <c r="FJ643" i="1"/>
  <c r="FJ644" i="1"/>
  <c r="FJ645" i="1"/>
  <c r="FJ646" i="1"/>
  <c r="FJ647" i="1"/>
  <c r="FJ648" i="1"/>
  <c r="FJ649" i="1"/>
  <c r="FJ650" i="1"/>
  <c r="FJ651" i="1"/>
  <c r="FJ652" i="1"/>
  <c r="FJ653" i="1"/>
  <c r="FJ654" i="1"/>
  <c r="FJ655" i="1"/>
  <c r="FJ656" i="1"/>
  <c r="FJ657" i="1"/>
  <c r="FJ658" i="1"/>
  <c r="FJ659" i="1"/>
  <c r="FJ660" i="1"/>
  <c r="FJ661" i="1"/>
  <c r="FJ662" i="1"/>
  <c r="FJ663" i="1"/>
  <c r="FJ664" i="1"/>
  <c r="FJ665" i="1"/>
  <c r="FJ666" i="1"/>
  <c r="FJ667" i="1"/>
  <c r="FJ668" i="1"/>
  <c r="FJ669" i="1"/>
  <c r="FJ670" i="1"/>
  <c r="FJ671" i="1"/>
  <c r="FJ672" i="1"/>
  <c r="FJ673" i="1"/>
  <c r="FJ674" i="1"/>
  <c r="FJ675" i="1"/>
  <c r="FJ676" i="1"/>
  <c r="FJ677" i="1"/>
  <c r="FJ678" i="1"/>
  <c r="FJ679" i="1"/>
  <c r="FJ680" i="1"/>
  <c r="FJ681" i="1"/>
  <c r="FJ682" i="1"/>
  <c r="FJ683" i="1"/>
  <c r="FJ684" i="1"/>
  <c r="FJ685" i="1"/>
  <c r="FJ686" i="1"/>
  <c r="FJ687" i="1"/>
  <c r="FJ688" i="1"/>
  <c r="FJ689" i="1"/>
  <c r="FJ690" i="1"/>
  <c r="FJ691" i="1"/>
  <c r="FJ692" i="1"/>
  <c r="FJ693" i="1"/>
  <c r="FJ694" i="1"/>
  <c r="FJ695" i="1"/>
  <c r="FJ696" i="1"/>
  <c r="FJ697" i="1"/>
  <c r="FJ698" i="1"/>
  <c r="FJ699" i="1"/>
  <c r="FJ700" i="1"/>
  <c r="FJ701" i="1"/>
  <c r="FJ702" i="1"/>
  <c r="FJ703" i="1"/>
  <c r="FJ704" i="1"/>
  <c r="FJ705" i="1"/>
  <c r="FJ706" i="1"/>
  <c r="FJ707" i="1"/>
  <c r="FJ708" i="1"/>
  <c r="FJ709" i="1"/>
  <c r="FJ710" i="1"/>
  <c r="FJ711" i="1"/>
  <c r="FJ712" i="1"/>
  <c r="FJ713" i="1"/>
  <c r="FJ714" i="1"/>
  <c r="FJ715" i="1"/>
  <c r="FJ716" i="1"/>
  <c r="FJ717" i="1"/>
  <c r="FJ718" i="1"/>
  <c r="FJ719" i="1"/>
  <c r="FJ720" i="1"/>
  <c r="FJ721" i="1"/>
  <c r="FJ722" i="1"/>
  <c r="FJ723" i="1"/>
  <c r="FJ724" i="1"/>
  <c r="FJ725" i="1"/>
  <c r="FJ726" i="1"/>
  <c r="FJ727" i="1"/>
  <c r="FJ728" i="1"/>
  <c r="FJ729" i="1"/>
  <c r="FJ730" i="1"/>
  <c r="FJ731" i="1"/>
  <c r="FJ732" i="1"/>
  <c r="FJ733" i="1"/>
  <c r="FJ734" i="1"/>
  <c r="FJ735" i="1"/>
  <c r="FJ736" i="1"/>
  <c r="FJ737" i="1"/>
  <c r="FJ738" i="1"/>
  <c r="FJ739" i="1"/>
  <c r="FJ740" i="1"/>
  <c r="FJ741" i="1"/>
  <c r="FJ742" i="1"/>
  <c r="FJ743" i="1"/>
  <c r="FJ744" i="1"/>
  <c r="FJ745" i="1"/>
  <c r="FJ746" i="1"/>
  <c r="FJ747" i="1"/>
  <c r="FJ748" i="1"/>
  <c r="FJ749" i="1"/>
  <c r="FJ750" i="1"/>
  <c r="FJ751" i="1"/>
  <c r="FJ752" i="1"/>
  <c r="FJ753" i="1"/>
  <c r="FJ754" i="1"/>
  <c r="FJ755" i="1"/>
  <c r="FJ756" i="1"/>
  <c r="FJ757" i="1"/>
  <c r="FJ758" i="1"/>
  <c r="FJ759" i="1"/>
  <c r="FJ760" i="1"/>
  <c r="FJ761" i="1"/>
  <c r="FJ762" i="1"/>
  <c r="FJ763" i="1"/>
  <c r="FJ764" i="1"/>
  <c r="FJ765" i="1"/>
  <c r="FJ766" i="1"/>
  <c r="FJ767" i="1"/>
  <c r="FJ768" i="1"/>
  <c r="FJ769" i="1"/>
  <c r="FJ770" i="1"/>
  <c r="FJ771" i="1"/>
  <c r="FJ772" i="1"/>
  <c r="FJ773" i="1"/>
  <c r="FJ774" i="1"/>
  <c r="FJ775" i="1"/>
  <c r="FJ776" i="1"/>
  <c r="FJ777" i="1"/>
  <c r="FJ778" i="1"/>
  <c r="FJ779" i="1"/>
  <c r="FJ780" i="1"/>
  <c r="FJ781" i="1"/>
  <c r="FJ782" i="1"/>
  <c r="FJ783" i="1"/>
  <c r="FJ784" i="1"/>
  <c r="FJ785" i="1"/>
  <c r="FJ786" i="1"/>
  <c r="FJ787" i="1"/>
  <c r="FJ788" i="1"/>
  <c r="FJ789" i="1"/>
  <c r="FJ790" i="1"/>
  <c r="FJ791" i="1"/>
  <c r="FJ792" i="1"/>
  <c r="FJ793" i="1"/>
  <c r="FJ794" i="1"/>
  <c r="FJ795" i="1"/>
  <c r="FJ796" i="1"/>
  <c r="FJ797" i="1"/>
  <c r="FJ798" i="1"/>
  <c r="FJ799" i="1"/>
  <c r="FJ800" i="1"/>
  <c r="FJ801" i="1"/>
  <c r="FJ802" i="1"/>
  <c r="FJ803" i="1"/>
  <c r="FJ804" i="1"/>
  <c r="FJ805" i="1"/>
  <c r="FJ806" i="1"/>
  <c r="FJ807" i="1"/>
  <c r="FJ808" i="1"/>
  <c r="FJ809" i="1"/>
  <c r="FJ810" i="1"/>
  <c r="FJ811" i="1"/>
  <c r="FJ812" i="1"/>
  <c r="FJ813" i="1"/>
  <c r="FJ814" i="1"/>
  <c r="FJ815" i="1"/>
  <c r="FJ816" i="1"/>
  <c r="FJ817" i="1"/>
  <c r="FJ818" i="1"/>
  <c r="FJ819" i="1"/>
  <c r="FJ820" i="1"/>
  <c r="FJ821" i="1"/>
  <c r="FJ822" i="1"/>
  <c r="FJ823" i="1"/>
  <c r="FJ824" i="1"/>
  <c r="FJ825" i="1"/>
  <c r="FJ826" i="1"/>
  <c r="FJ827" i="1"/>
  <c r="FJ828" i="1"/>
  <c r="FJ829" i="1"/>
  <c r="FJ830" i="1"/>
  <c r="FJ831" i="1"/>
  <c r="FJ832" i="1"/>
  <c r="FJ833" i="1"/>
  <c r="FJ834" i="1"/>
  <c r="FJ835" i="1"/>
  <c r="FJ836" i="1"/>
  <c r="FJ837" i="1"/>
  <c r="FJ838" i="1"/>
  <c r="FJ839" i="1"/>
  <c r="FJ840" i="1"/>
  <c r="FJ841" i="1"/>
  <c r="FJ842" i="1"/>
  <c r="FJ843" i="1"/>
  <c r="FJ844" i="1"/>
  <c r="FJ845" i="1"/>
  <c r="FJ846" i="1"/>
  <c r="FJ847" i="1"/>
  <c r="FJ848" i="1"/>
  <c r="FJ849" i="1"/>
  <c r="FJ850" i="1"/>
  <c r="FJ851" i="1"/>
  <c r="FJ852" i="1"/>
  <c r="FJ853" i="1"/>
  <c r="FJ854" i="1"/>
  <c r="FJ855" i="1"/>
  <c r="FJ856" i="1"/>
  <c r="FJ857" i="1"/>
  <c r="FJ858" i="1"/>
  <c r="FJ859" i="1"/>
  <c r="FJ860" i="1"/>
  <c r="FJ861" i="1"/>
  <c r="FJ862" i="1"/>
  <c r="FJ863" i="1"/>
  <c r="FJ864" i="1"/>
  <c r="FJ865" i="1"/>
  <c r="FJ866" i="1"/>
  <c r="FJ867" i="1"/>
  <c r="FJ868" i="1"/>
  <c r="FJ869" i="1"/>
  <c r="FJ870" i="1"/>
  <c r="FJ871" i="1"/>
  <c r="FJ872" i="1"/>
  <c r="FJ873" i="1"/>
  <c r="FJ874" i="1"/>
  <c r="FJ875" i="1"/>
  <c r="FJ876" i="1"/>
  <c r="FJ877" i="1"/>
  <c r="FJ878" i="1"/>
  <c r="FJ879" i="1"/>
  <c r="FJ880" i="1"/>
  <c r="FJ881" i="1"/>
  <c r="FJ882" i="1"/>
  <c r="FJ883" i="1"/>
  <c r="FJ884" i="1"/>
  <c r="FJ885" i="1"/>
  <c r="FJ886" i="1"/>
  <c r="FJ887" i="1"/>
  <c r="FJ888" i="1"/>
  <c r="FJ889" i="1"/>
  <c r="FJ890" i="1"/>
  <c r="FJ891" i="1"/>
  <c r="FJ892" i="1"/>
  <c r="FJ893" i="1"/>
  <c r="FJ894" i="1"/>
  <c r="FJ895" i="1"/>
  <c r="FJ896" i="1"/>
  <c r="FJ897" i="1"/>
  <c r="FJ898" i="1"/>
  <c r="FJ899" i="1"/>
  <c r="FJ900" i="1"/>
  <c r="FJ901" i="1"/>
  <c r="FJ902" i="1"/>
  <c r="FJ903" i="1"/>
  <c r="FJ904" i="1"/>
  <c r="FJ905" i="1"/>
  <c r="FJ906" i="1"/>
  <c r="FJ907" i="1"/>
  <c r="FJ908" i="1"/>
  <c r="FJ909" i="1"/>
  <c r="FJ910" i="1"/>
  <c r="FJ911" i="1"/>
  <c r="FJ912" i="1"/>
  <c r="FJ913" i="1"/>
  <c r="FJ914" i="1"/>
  <c r="FJ915" i="1"/>
  <c r="FJ916" i="1"/>
  <c r="FJ917" i="1"/>
  <c r="FJ918" i="1"/>
  <c r="FJ919" i="1"/>
  <c r="FJ920" i="1"/>
  <c r="FJ921" i="1"/>
  <c r="FJ922" i="1"/>
  <c r="FJ923" i="1"/>
  <c r="FJ924" i="1"/>
  <c r="FJ925" i="1"/>
  <c r="FJ926" i="1"/>
  <c r="FJ927" i="1"/>
  <c r="FJ928" i="1"/>
  <c r="FJ929" i="1"/>
  <c r="FJ930" i="1"/>
  <c r="FJ931" i="1"/>
  <c r="FJ932" i="1"/>
  <c r="FJ933" i="1"/>
  <c r="FJ934" i="1"/>
  <c r="FJ935" i="1"/>
  <c r="FJ936" i="1"/>
  <c r="FJ937" i="1"/>
  <c r="FJ938" i="1"/>
  <c r="FJ939" i="1"/>
  <c r="FJ940" i="1"/>
  <c r="FJ941" i="1"/>
  <c r="FJ942" i="1"/>
  <c r="FJ943" i="1"/>
  <c r="FJ944" i="1"/>
  <c r="FJ945" i="1"/>
  <c r="FJ946" i="1"/>
  <c r="FJ947" i="1"/>
  <c r="FJ948" i="1"/>
  <c r="FJ949" i="1"/>
  <c r="FJ950" i="1"/>
  <c r="FJ951" i="1"/>
  <c r="FJ952" i="1"/>
  <c r="FJ953" i="1"/>
  <c r="FJ954" i="1"/>
  <c r="FJ955" i="1"/>
  <c r="FJ956" i="1"/>
  <c r="FJ957" i="1"/>
  <c r="FJ958" i="1"/>
  <c r="FJ959" i="1"/>
  <c r="FJ960" i="1"/>
  <c r="FJ961" i="1"/>
  <c r="FJ962" i="1"/>
  <c r="FJ963" i="1"/>
  <c r="FJ964" i="1"/>
  <c r="FJ965" i="1"/>
  <c r="FJ966" i="1"/>
  <c r="FJ967" i="1"/>
  <c r="FJ968" i="1"/>
  <c r="FJ969" i="1"/>
  <c r="FJ970" i="1"/>
  <c r="FJ971" i="1"/>
  <c r="FJ972" i="1"/>
  <c r="FJ973" i="1"/>
  <c r="FJ974" i="1"/>
  <c r="FJ975" i="1"/>
  <c r="FJ976" i="1"/>
  <c r="FJ977" i="1"/>
  <c r="FJ978" i="1"/>
  <c r="FJ979" i="1"/>
  <c r="FJ980" i="1"/>
  <c r="FJ981" i="1"/>
  <c r="FJ982" i="1"/>
  <c r="FJ983" i="1"/>
  <c r="FJ984" i="1"/>
  <c r="FJ985" i="1"/>
  <c r="FJ986" i="1"/>
  <c r="FJ987" i="1"/>
  <c r="FJ988" i="1"/>
  <c r="FJ989" i="1"/>
  <c r="FJ990" i="1"/>
  <c r="FJ991" i="1"/>
  <c r="FJ992" i="1"/>
  <c r="FJ993" i="1"/>
  <c r="FJ994" i="1"/>
  <c r="FJ995" i="1"/>
  <c r="FJ996" i="1"/>
  <c r="FJ997" i="1"/>
  <c r="FJ998" i="1"/>
  <c r="FJ999" i="1"/>
  <c r="FJ1000" i="1"/>
  <c r="FJ1001" i="1"/>
  <c r="FJ1002" i="1"/>
  <c r="FJ1003" i="1"/>
  <c r="FJ1004" i="1"/>
  <c r="FJ1005" i="1"/>
  <c r="FI6" i="1"/>
  <c r="FI7" i="1"/>
  <c r="FI8" i="1"/>
  <c r="FI9" i="1"/>
  <c r="FI10" i="1"/>
  <c r="FI11" i="1"/>
  <c r="FI12" i="1"/>
  <c r="FI13" i="1"/>
  <c r="FI14" i="1"/>
  <c r="FI15" i="1"/>
  <c r="FI16" i="1"/>
  <c r="FI17" i="1"/>
  <c r="FI18" i="1"/>
  <c r="FI19" i="1"/>
  <c r="FI20" i="1"/>
  <c r="FI21" i="1"/>
  <c r="FI22" i="1"/>
  <c r="FI23" i="1"/>
  <c r="FI24" i="1"/>
  <c r="FI25" i="1"/>
  <c r="FI26" i="1"/>
  <c r="FI27" i="1"/>
  <c r="FI28" i="1"/>
  <c r="FI29" i="1"/>
  <c r="FI30" i="1"/>
  <c r="FI31" i="1"/>
  <c r="FI32" i="1"/>
  <c r="FI33" i="1"/>
  <c r="FI34" i="1"/>
  <c r="FI35" i="1"/>
  <c r="FI36" i="1"/>
  <c r="FI37" i="1"/>
  <c r="FI38" i="1"/>
  <c r="FI39" i="1"/>
  <c r="FI40" i="1"/>
  <c r="FI41" i="1"/>
  <c r="FI42" i="1"/>
  <c r="FI43" i="1"/>
  <c r="FI44" i="1"/>
  <c r="FI45" i="1"/>
  <c r="FI46" i="1"/>
  <c r="FI47" i="1"/>
  <c r="FI48" i="1"/>
  <c r="FI49" i="1"/>
  <c r="FI50" i="1"/>
  <c r="FI51" i="1"/>
  <c r="FI52" i="1"/>
  <c r="FI53" i="1"/>
  <c r="FI54" i="1"/>
  <c r="FI55" i="1"/>
  <c r="FI56" i="1"/>
  <c r="FI57" i="1"/>
  <c r="FI58" i="1"/>
  <c r="FI59" i="1"/>
  <c r="FI60" i="1"/>
  <c r="FI61" i="1"/>
  <c r="FI62" i="1"/>
  <c r="FI63" i="1"/>
  <c r="FI64" i="1"/>
  <c r="FI65" i="1"/>
  <c r="FI66" i="1"/>
  <c r="FI67" i="1"/>
  <c r="FI68" i="1"/>
  <c r="FI69" i="1"/>
  <c r="FI70" i="1"/>
  <c r="FI71" i="1"/>
  <c r="FI72" i="1"/>
  <c r="FI73" i="1"/>
  <c r="FI74" i="1"/>
  <c r="FI75" i="1"/>
  <c r="FI76" i="1"/>
  <c r="FI77" i="1"/>
  <c r="FI78" i="1"/>
  <c r="FI79" i="1"/>
  <c r="FI80" i="1"/>
  <c r="FI81" i="1"/>
  <c r="FI82" i="1"/>
  <c r="FI83" i="1"/>
  <c r="FI84" i="1"/>
  <c r="FI85" i="1"/>
  <c r="FI86" i="1"/>
  <c r="FI87" i="1"/>
  <c r="FI88" i="1"/>
  <c r="FI89" i="1"/>
  <c r="FI90" i="1"/>
  <c r="FI91" i="1"/>
  <c r="FI92" i="1"/>
  <c r="FI93" i="1"/>
  <c r="FI94" i="1"/>
  <c r="FI95" i="1"/>
  <c r="FI96" i="1"/>
  <c r="FI97" i="1"/>
  <c r="FI98" i="1"/>
  <c r="FI99" i="1"/>
  <c r="FI100" i="1"/>
  <c r="FI101" i="1"/>
  <c r="FI102" i="1"/>
  <c r="FI103" i="1"/>
  <c r="FI104" i="1"/>
  <c r="FI105" i="1"/>
  <c r="FI106" i="1"/>
  <c r="FI107" i="1"/>
  <c r="FI108" i="1"/>
  <c r="FI109" i="1"/>
  <c r="FI110" i="1"/>
  <c r="FI111" i="1"/>
  <c r="FI112" i="1"/>
  <c r="FI113" i="1"/>
  <c r="FI114" i="1"/>
  <c r="FI115" i="1"/>
  <c r="FI116" i="1"/>
  <c r="FI117" i="1"/>
  <c r="FI118" i="1"/>
  <c r="FI119" i="1"/>
  <c r="FI120" i="1"/>
  <c r="FI121" i="1"/>
  <c r="FI122" i="1"/>
  <c r="FI123" i="1"/>
  <c r="FI124" i="1"/>
  <c r="FI125" i="1"/>
  <c r="FI126" i="1"/>
  <c r="FI127" i="1"/>
  <c r="FI128" i="1"/>
  <c r="FI129" i="1"/>
  <c r="FI130" i="1"/>
  <c r="FI131" i="1"/>
  <c r="FI132" i="1"/>
  <c r="FI133" i="1"/>
  <c r="FI134" i="1"/>
  <c r="FI135" i="1"/>
  <c r="FI136" i="1"/>
  <c r="FI137" i="1"/>
  <c r="FI138" i="1"/>
  <c r="FI139" i="1"/>
  <c r="FI140" i="1"/>
  <c r="FI141" i="1"/>
  <c r="FI142" i="1"/>
  <c r="FI143" i="1"/>
  <c r="FI144" i="1"/>
  <c r="FI145" i="1"/>
  <c r="FI146" i="1"/>
  <c r="FI147" i="1"/>
  <c r="FI148" i="1"/>
  <c r="FI149" i="1"/>
  <c r="FI150" i="1"/>
  <c r="FI151" i="1"/>
  <c r="FI152" i="1"/>
  <c r="FI153" i="1"/>
  <c r="FI154" i="1"/>
  <c r="FI155" i="1"/>
  <c r="FI156" i="1"/>
  <c r="FI157" i="1"/>
  <c r="FI158" i="1"/>
  <c r="FI159" i="1"/>
  <c r="FI160" i="1"/>
  <c r="FI161" i="1"/>
  <c r="FI162" i="1"/>
  <c r="FI163" i="1"/>
  <c r="FI164" i="1"/>
  <c r="FI165" i="1"/>
  <c r="FI166" i="1"/>
  <c r="FI167" i="1"/>
  <c r="FI168" i="1"/>
  <c r="FI169" i="1"/>
  <c r="FI170" i="1"/>
  <c r="FI171" i="1"/>
  <c r="FI172" i="1"/>
  <c r="FI173" i="1"/>
  <c r="FI174" i="1"/>
  <c r="FI175" i="1"/>
  <c r="FI176" i="1"/>
  <c r="FI177" i="1"/>
  <c r="FI178" i="1"/>
  <c r="FI179" i="1"/>
  <c r="FI180" i="1"/>
  <c r="FI181" i="1"/>
  <c r="FI182" i="1"/>
  <c r="FI183" i="1"/>
  <c r="FI184" i="1"/>
  <c r="FI185" i="1"/>
  <c r="FI186" i="1"/>
  <c r="FI187" i="1"/>
  <c r="FI188" i="1"/>
  <c r="FI189" i="1"/>
  <c r="FI190" i="1"/>
  <c r="FI191" i="1"/>
  <c r="FI192" i="1"/>
  <c r="FI193" i="1"/>
  <c r="FI194" i="1"/>
  <c r="FI195" i="1"/>
  <c r="FI196" i="1"/>
  <c r="FI197" i="1"/>
  <c r="FI198" i="1"/>
  <c r="FI199" i="1"/>
  <c r="FI200" i="1"/>
  <c r="FI201" i="1"/>
  <c r="FI202" i="1"/>
  <c r="FI203" i="1"/>
  <c r="FI204" i="1"/>
  <c r="FI205" i="1"/>
  <c r="FI206" i="1"/>
  <c r="FI207" i="1"/>
  <c r="FI208" i="1"/>
  <c r="FI209" i="1"/>
  <c r="FI210" i="1"/>
  <c r="FI211" i="1"/>
  <c r="FI212" i="1"/>
  <c r="FI213" i="1"/>
  <c r="FI214" i="1"/>
  <c r="FI215" i="1"/>
  <c r="FI216" i="1"/>
  <c r="FI217" i="1"/>
  <c r="FI218" i="1"/>
  <c r="FI219" i="1"/>
  <c r="FI220" i="1"/>
  <c r="FI221" i="1"/>
  <c r="FI222" i="1"/>
  <c r="FI223" i="1"/>
  <c r="FI224" i="1"/>
  <c r="FI225" i="1"/>
  <c r="FI226" i="1"/>
  <c r="FI227" i="1"/>
  <c r="FI228" i="1"/>
  <c r="FI229" i="1"/>
  <c r="FI230" i="1"/>
  <c r="FI231" i="1"/>
  <c r="FI232" i="1"/>
  <c r="FI233" i="1"/>
  <c r="FI234" i="1"/>
  <c r="FI235" i="1"/>
  <c r="FI236" i="1"/>
  <c r="FI237" i="1"/>
  <c r="FI238" i="1"/>
  <c r="FI239" i="1"/>
  <c r="FI240" i="1"/>
  <c r="FI241" i="1"/>
  <c r="FI242" i="1"/>
  <c r="FI243" i="1"/>
  <c r="FI244" i="1"/>
  <c r="FI245" i="1"/>
  <c r="FI246" i="1"/>
  <c r="FI247" i="1"/>
  <c r="FI248" i="1"/>
  <c r="FI249" i="1"/>
  <c r="FI250" i="1"/>
  <c r="FI251" i="1"/>
  <c r="FI252" i="1"/>
  <c r="FI253" i="1"/>
  <c r="FI254" i="1"/>
  <c r="FI255" i="1"/>
  <c r="FI256" i="1"/>
  <c r="FI257" i="1"/>
  <c r="FI258" i="1"/>
  <c r="FI259" i="1"/>
  <c r="FI260" i="1"/>
  <c r="FI261" i="1"/>
  <c r="FI262" i="1"/>
  <c r="FI263" i="1"/>
  <c r="FI264" i="1"/>
  <c r="FI265" i="1"/>
  <c r="FI266" i="1"/>
  <c r="FI267" i="1"/>
  <c r="FI268" i="1"/>
  <c r="FI269" i="1"/>
  <c r="FI270" i="1"/>
  <c r="FI271" i="1"/>
  <c r="FI272" i="1"/>
  <c r="FI273" i="1"/>
  <c r="FI274" i="1"/>
  <c r="FI275" i="1"/>
  <c r="FI276" i="1"/>
  <c r="FI277" i="1"/>
  <c r="FI278" i="1"/>
  <c r="FI279" i="1"/>
  <c r="FI280" i="1"/>
  <c r="FI281" i="1"/>
  <c r="FI282" i="1"/>
  <c r="FI283" i="1"/>
  <c r="FI284" i="1"/>
  <c r="FI285" i="1"/>
  <c r="FI286" i="1"/>
  <c r="FI287" i="1"/>
  <c r="FI288" i="1"/>
  <c r="FI289" i="1"/>
  <c r="FI290" i="1"/>
  <c r="FI291" i="1"/>
  <c r="FI292" i="1"/>
  <c r="FI293" i="1"/>
  <c r="FI294" i="1"/>
  <c r="FI295" i="1"/>
  <c r="FI296" i="1"/>
  <c r="FI297" i="1"/>
  <c r="FI298" i="1"/>
  <c r="FI299" i="1"/>
  <c r="FI300" i="1"/>
  <c r="FI301" i="1"/>
  <c r="FI302" i="1"/>
  <c r="FI303" i="1"/>
  <c r="FI304" i="1"/>
  <c r="FI305" i="1"/>
  <c r="FI306" i="1"/>
  <c r="FI307" i="1"/>
  <c r="FI308" i="1"/>
  <c r="FI309" i="1"/>
  <c r="FI310" i="1"/>
  <c r="FI311" i="1"/>
  <c r="FI312" i="1"/>
  <c r="FI313" i="1"/>
  <c r="FI314" i="1"/>
  <c r="FI315" i="1"/>
  <c r="FI316" i="1"/>
  <c r="FI317" i="1"/>
  <c r="FI318" i="1"/>
  <c r="FI319" i="1"/>
  <c r="FI320" i="1"/>
  <c r="FI321" i="1"/>
  <c r="FI322" i="1"/>
  <c r="FI323" i="1"/>
  <c r="FI324" i="1"/>
  <c r="FI325" i="1"/>
  <c r="FI326" i="1"/>
  <c r="FI327" i="1"/>
  <c r="FI328" i="1"/>
  <c r="FI329" i="1"/>
  <c r="FI330" i="1"/>
  <c r="FI331" i="1"/>
  <c r="FI332" i="1"/>
  <c r="FI333" i="1"/>
  <c r="FI334" i="1"/>
  <c r="FI335" i="1"/>
  <c r="FI336" i="1"/>
  <c r="FI337" i="1"/>
  <c r="FI338" i="1"/>
  <c r="FI339" i="1"/>
  <c r="FI340" i="1"/>
  <c r="FI341" i="1"/>
  <c r="FI342" i="1"/>
  <c r="FI343" i="1"/>
  <c r="FI344" i="1"/>
  <c r="FI345" i="1"/>
  <c r="FI346" i="1"/>
  <c r="FI347" i="1"/>
  <c r="FI348" i="1"/>
  <c r="FI349" i="1"/>
  <c r="FI350" i="1"/>
  <c r="FI351" i="1"/>
  <c r="FI352" i="1"/>
  <c r="FI353" i="1"/>
  <c r="FI354" i="1"/>
  <c r="FI355" i="1"/>
  <c r="FI356" i="1"/>
  <c r="FI357" i="1"/>
  <c r="FI358" i="1"/>
  <c r="FI359" i="1"/>
  <c r="FI360" i="1"/>
  <c r="FI361" i="1"/>
  <c r="FI362" i="1"/>
  <c r="FI363" i="1"/>
  <c r="FI364" i="1"/>
  <c r="FI365" i="1"/>
  <c r="FI366" i="1"/>
  <c r="FI367" i="1"/>
  <c r="FI368" i="1"/>
  <c r="FI369" i="1"/>
  <c r="FI370" i="1"/>
  <c r="FI371" i="1"/>
  <c r="FI372" i="1"/>
  <c r="FI373" i="1"/>
  <c r="FI374" i="1"/>
  <c r="FI375" i="1"/>
  <c r="FI376" i="1"/>
  <c r="FI377" i="1"/>
  <c r="FI378" i="1"/>
  <c r="FI379" i="1"/>
  <c r="FI380" i="1"/>
  <c r="FI381" i="1"/>
  <c r="FI382" i="1"/>
  <c r="FI383" i="1"/>
  <c r="FI384" i="1"/>
  <c r="FI385" i="1"/>
  <c r="FI386" i="1"/>
  <c r="FI387" i="1"/>
  <c r="FI388" i="1"/>
  <c r="FI389" i="1"/>
  <c r="FI390" i="1"/>
  <c r="FI391" i="1"/>
  <c r="FI392" i="1"/>
  <c r="FI393" i="1"/>
  <c r="FI394" i="1"/>
  <c r="FI395" i="1"/>
  <c r="FI396" i="1"/>
  <c r="FI397" i="1"/>
  <c r="FI398" i="1"/>
  <c r="FI399" i="1"/>
  <c r="FI400" i="1"/>
  <c r="FI401" i="1"/>
  <c r="FI402" i="1"/>
  <c r="FI403" i="1"/>
  <c r="FI404" i="1"/>
  <c r="FI405" i="1"/>
  <c r="FI406" i="1"/>
  <c r="FI407" i="1"/>
  <c r="FI408" i="1"/>
  <c r="FI409" i="1"/>
  <c r="FI410" i="1"/>
  <c r="FI411" i="1"/>
  <c r="FI412" i="1"/>
  <c r="FI413" i="1"/>
  <c r="FI414" i="1"/>
  <c r="FI415" i="1"/>
  <c r="FI416" i="1"/>
  <c r="FI417" i="1"/>
  <c r="FI418" i="1"/>
  <c r="FI419" i="1"/>
  <c r="FI420" i="1"/>
  <c r="FI421" i="1"/>
  <c r="FI422" i="1"/>
  <c r="FI423" i="1"/>
  <c r="FI424" i="1"/>
  <c r="FI425" i="1"/>
  <c r="FI426" i="1"/>
  <c r="FI427" i="1"/>
  <c r="FI428" i="1"/>
  <c r="FI429" i="1"/>
  <c r="FI430" i="1"/>
  <c r="FI431" i="1"/>
  <c r="FI432" i="1"/>
  <c r="FI433" i="1"/>
  <c r="FI434" i="1"/>
  <c r="FI435" i="1"/>
  <c r="FI436" i="1"/>
  <c r="FI437" i="1"/>
  <c r="FI438" i="1"/>
  <c r="FI439" i="1"/>
  <c r="FI440" i="1"/>
  <c r="FI441" i="1"/>
  <c r="FI442" i="1"/>
  <c r="FI443" i="1"/>
  <c r="FI444" i="1"/>
  <c r="FI445" i="1"/>
  <c r="FI446" i="1"/>
  <c r="FI447" i="1"/>
  <c r="FI448" i="1"/>
  <c r="FI449" i="1"/>
  <c r="FI450" i="1"/>
  <c r="FI451" i="1"/>
  <c r="FI452" i="1"/>
  <c r="FI453" i="1"/>
  <c r="FI454" i="1"/>
  <c r="FI455" i="1"/>
  <c r="FI456" i="1"/>
  <c r="FI457" i="1"/>
  <c r="FI458" i="1"/>
  <c r="FI459" i="1"/>
  <c r="FI460" i="1"/>
  <c r="FI461" i="1"/>
  <c r="FI462" i="1"/>
  <c r="FI463" i="1"/>
  <c r="FI464" i="1"/>
  <c r="FI465" i="1"/>
  <c r="FI466" i="1"/>
  <c r="FI467" i="1"/>
  <c r="FI468" i="1"/>
  <c r="FI469" i="1"/>
  <c r="FI470" i="1"/>
  <c r="FI471" i="1"/>
  <c r="FI472" i="1"/>
  <c r="FI473" i="1"/>
  <c r="FI474" i="1"/>
  <c r="FI475" i="1"/>
  <c r="FI476" i="1"/>
  <c r="FI477" i="1"/>
  <c r="FI478" i="1"/>
  <c r="FI479" i="1"/>
  <c r="FI480" i="1"/>
  <c r="FI481" i="1"/>
  <c r="FI482" i="1"/>
  <c r="FI483" i="1"/>
  <c r="FI484" i="1"/>
  <c r="FI485" i="1"/>
  <c r="FI486" i="1"/>
  <c r="FI487" i="1"/>
  <c r="FI488" i="1"/>
  <c r="FI489" i="1"/>
  <c r="FI490" i="1"/>
  <c r="FI491" i="1"/>
  <c r="FI492" i="1"/>
  <c r="FI493" i="1"/>
  <c r="FI494" i="1"/>
  <c r="FI495" i="1"/>
  <c r="FI496" i="1"/>
  <c r="FI497" i="1"/>
  <c r="FI498" i="1"/>
  <c r="FI499" i="1"/>
  <c r="FI500" i="1"/>
  <c r="FI501" i="1"/>
  <c r="FI502" i="1"/>
  <c r="FI503" i="1"/>
  <c r="FI504" i="1"/>
  <c r="FI505" i="1"/>
  <c r="FI506" i="1"/>
  <c r="FI507" i="1"/>
  <c r="FI508" i="1"/>
  <c r="FI509" i="1"/>
  <c r="FI510" i="1"/>
  <c r="FI511" i="1"/>
  <c r="FI512" i="1"/>
  <c r="FI513" i="1"/>
  <c r="FI514" i="1"/>
  <c r="FI515" i="1"/>
  <c r="FI516" i="1"/>
  <c r="FI517" i="1"/>
  <c r="FI518" i="1"/>
  <c r="FI519" i="1"/>
  <c r="FI520" i="1"/>
  <c r="FI521" i="1"/>
  <c r="FI522" i="1"/>
  <c r="FI523" i="1"/>
  <c r="FI524" i="1"/>
  <c r="FI525" i="1"/>
  <c r="FI526" i="1"/>
  <c r="FI527" i="1"/>
  <c r="FI528" i="1"/>
  <c r="FI529" i="1"/>
  <c r="FI530" i="1"/>
  <c r="FI531" i="1"/>
  <c r="FI532" i="1"/>
  <c r="FI533" i="1"/>
  <c r="FI534" i="1"/>
  <c r="FI535" i="1"/>
  <c r="FI536" i="1"/>
  <c r="FI537" i="1"/>
  <c r="FI538" i="1"/>
  <c r="FI539" i="1"/>
  <c r="FI540" i="1"/>
  <c r="FI541" i="1"/>
  <c r="FI542" i="1"/>
  <c r="FI543" i="1"/>
  <c r="FI544" i="1"/>
  <c r="FI545" i="1"/>
  <c r="FI546" i="1"/>
  <c r="FI547" i="1"/>
  <c r="FI548" i="1"/>
  <c r="FI549" i="1"/>
  <c r="FI550" i="1"/>
  <c r="FI551" i="1"/>
  <c r="FI552" i="1"/>
  <c r="FI553" i="1"/>
  <c r="FI554" i="1"/>
  <c r="FI555" i="1"/>
  <c r="FI556" i="1"/>
  <c r="FI557" i="1"/>
  <c r="FI558" i="1"/>
  <c r="FI559" i="1"/>
  <c r="FI560" i="1"/>
  <c r="FI561" i="1"/>
  <c r="FI562" i="1"/>
  <c r="FI563" i="1"/>
  <c r="FI564" i="1"/>
  <c r="FI565" i="1"/>
  <c r="FI566" i="1"/>
  <c r="FI567" i="1"/>
  <c r="FI568" i="1"/>
  <c r="FI569" i="1"/>
  <c r="FI570" i="1"/>
  <c r="FI571" i="1"/>
  <c r="FI572" i="1"/>
  <c r="FI573" i="1"/>
  <c r="FI574" i="1"/>
  <c r="FI575" i="1"/>
  <c r="FI576" i="1"/>
  <c r="FI577" i="1"/>
  <c r="FI578" i="1"/>
  <c r="FI579" i="1"/>
  <c r="FI580" i="1"/>
  <c r="FI581" i="1"/>
  <c r="FI582" i="1"/>
  <c r="FI583" i="1"/>
  <c r="FI584" i="1"/>
  <c r="FI585" i="1"/>
  <c r="FI586" i="1"/>
  <c r="FI587" i="1"/>
  <c r="FI588" i="1"/>
  <c r="FI589" i="1"/>
  <c r="FI590" i="1"/>
  <c r="FI591" i="1"/>
  <c r="FI592" i="1"/>
  <c r="FI593" i="1"/>
  <c r="FI594" i="1"/>
  <c r="FI595" i="1"/>
  <c r="FI596" i="1"/>
  <c r="FI597" i="1"/>
  <c r="FI598" i="1"/>
  <c r="FI599" i="1"/>
  <c r="FI600" i="1"/>
  <c r="FI601" i="1"/>
  <c r="FI602" i="1"/>
  <c r="FI603" i="1"/>
  <c r="FI604" i="1"/>
  <c r="FI605" i="1"/>
  <c r="FI606" i="1"/>
  <c r="FI607" i="1"/>
  <c r="FI608" i="1"/>
  <c r="FI609" i="1"/>
  <c r="FI610" i="1"/>
  <c r="FI611" i="1"/>
  <c r="FI612" i="1"/>
  <c r="FI613" i="1"/>
  <c r="FI614" i="1"/>
  <c r="FI615" i="1"/>
  <c r="FI616" i="1"/>
  <c r="FI617" i="1"/>
  <c r="FI618" i="1"/>
  <c r="FI619" i="1"/>
  <c r="FI620" i="1"/>
  <c r="FI621" i="1"/>
  <c r="FI622" i="1"/>
  <c r="FI623" i="1"/>
  <c r="FI624" i="1"/>
  <c r="FI625" i="1"/>
  <c r="FI626" i="1"/>
  <c r="FI627" i="1"/>
  <c r="FI628" i="1"/>
  <c r="FI629" i="1"/>
  <c r="FI630" i="1"/>
  <c r="FI631" i="1"/>
  <c r="FI632" i="1"/>
  <c r="FI633" i="1"/>
  <c r="FI634" i="1"/>
  <c r="FI635" i="1"/>
  <c r="FI636" i="1"/>
  <c r="FI637" i="1"/>
  <c r="FI638" i="1"/>
  <c r="FI639" i="1"/>
  <c r="FI640" i="1"/>
  <c r="FI641" i="1"/>
  <c r="FI642" i="1"/>
  <c r="FI643" i="1"/>
  <c r="FI644" i="1"/>
  <c r="FI645" i="1"/>
  <c r="FI646" i="1"/>
  <c r="FI647" i="1"/>
  <c r="FI648" i="1"/>
  <c r="FI649" i="1"/>
  <c r="FI650" i="1"/>
  <c r="FI651" i="1"/>
  <c r="FI652" i="1"/>
  <c r="FI653" i="1"/>
  <c r="FI654" i="1"/>
  <c r="FI655" i="1"/>
  <c r="FI656" i="1"/>
  <c r="FI657" i="1"/>
  <c r="FI658" i="1"/>
  <c r="FI659" i="1"/>
  <c r="FI660" i="1"/>
  <c r="FI661" i="1"/>
  <c r="FI662" i="1"/>
  <c r="FI663" i="1"/>
  <c r="FI664" i="1"/>
  <c r="FI665" i="1"/>
  <c r="FI666" i="1"/>
  <c r="FI667" i="1"/>
  <c r="FI668" i="1"/>
  <c r="FI669" i="1"/>
  <c r="FI670" i="1"/>
  <c r="FI671" i="1"/>
  <c r="FI672" i="1"/>
  <c r="FI673" i="1"/>
  <c r="FI674" i="1"/>
  <c r="FI675" i="1"/>
  <c r="FI676" i="1"/>
  <c r="FI677" i="1"/>
  <c r="FI678" i="1"/>
  <c r="FI679" i="1"/>
  <c r="FI680" i="1"/>
  <c r="FI681" i="1"/>
  <c r="FI682" i="1"/>
  <c r="FI683" i="1"/>
  <c r="FI684" i="1"/>
  <c r="FI685" i="1"/>
  <c r="FI686" i="1"/>
  <c r="FI687" i="1"/>
  <c r="FI688" i="1"/>
  <c r="FI689" i="1"/>
  <c r="FI690" i="1"/>
  <c r="FI691" i="1"/>
  <c r="FI692" i="1"/>
  <c r="FI693" i="1"/>
  <c r="FI694" i="1"/>
  <c r="FI695" i="1"/>
  <c r="FI696" i="1"/>
  <c r="FI697" i="1"/>
  <c r="FI698" i="1"/>
  <c r="FI699" i="1"/>
  <c r="FI700" i="1"/>
  <c r="FI701" i="1"/>
  <c r="FI702" i="1"/>
  <c r="FI703" i="1"/>
  <c r="FI704" i="1"/>
  <c r="FI705" i="1"/>
  <c r="FI706" i="1"/>
  <c r="FI707" i="1"/>
  <c r="FI708" i="1"/>
  <c r="FI709" i="1"/>
  <c r="FI710" i="1"/>
  <c r="FI711" i="1"/>
  <c r="FI712" i="1"/>
  <c r="FI713" i="1"/>
  <c r="FI714" i="1"/>
  <c r="FI715" i="1"/>
  <c r="FI716" i="1"/>
  <c r="FI717" i="1"/>
  <c r="FI718" i="1"/>
  <c r="FI719" i="1"/>
  <c r="FI720" i="1"/>
  <c r="FI721" i="1"/>
  <c r="FI722" i="1"/>
  <c r="FI723" i="1"/>
  <c r="FI724" i="1"/>
  <c r="FI725" i="1"/>
  <c r="FI726" i="1"/>
  <c r="FI727" i="1"/>
  <c r="FI728" i="1"/>
  <c r="FI729" i="1"/>
  <c r="FI730" i="1"/>
  <c r="FI731" i="1"/>
  <c r="FI732" i="1"/>
  <c r="FI733" i="1"/>
  <c r="FI734" i="1"/>
  <c r="FI735" i="1"/>
  <c r="FI736" i="1"/>
  <c r="FI737" i="1"/>
  <c r="FI738" i="1"/>
  <c r="FI739" i="1"/>
  <c r="FI740" i="1"/>
  <c r="FI741" i="1"/>
  <c r="FI742" i="1"/>
  <c r="FI743" i="1"/>
  <c r="FI744" i="1"/>
  <c r="FI745" i="1"/>
  <c r="FI746" i="1"/>
  <c r="FI747" i="1"/>
  <c r="FI748" i="1"/>
  <c r="FI749" i="1"/>
  <c r="FI750" i="1"/>
  <c r="FI751" i="1"/>
  <c r="FI752" i="1"/>
  <c r="FI753" i="1"/>
  <c r="FI754" i="1"/>
  <c r="FI755" i="1"/>
  <c r="FI756" i="1"/>
  <c r="FI757" i="1"/>
  <c r="FI758" i="1"/>
  <c r="FI759" i="1"/>
  <c r="FI760" i="1"/>
  <c r="FI761" i="1"/>
  <c r="FI762" i="1"/>
  <c r="FI763" i="1"/>
  <c r="FI764" i="1"/>
  <c r="FI765" i="1"/>
  <c r="FI766" i="1"/>
  <c r="FI767" i="1"/>
  <c r="FI768" i="1"/>
  <c r="FI769" i="1"/>
  <c r="FI770" i="1"/>
  <c r="FI771" i="1"/>
  <c r="FI772" i="1"/>
  <c r="FI773" i="1"/>
  <c r="FI774" i="1"/>
  <c r="FI775" i="1"/>
  <c r="FI776" i="1"/>
  <c r="FI777" i="1"/>
  <c r="FI778" i="1"/>
  <c r="FI779" i="1"/>
  <c r="FI780" i="1"/>
  <c r="FI781" i="1"/>
  <c r="FI782" i="1"/>
  <c r="FI783" i="1"/>
  <c r="FI784" i="1"/>
  <c r="FI785" i="1"/>
  <c r="FI786" i="1"/>
  <c r="FI787" i="1"/>
  <c r="FI788" i="1"/>
  <c r="FI789" i="1"/>
  <c r="FI790" i="1"/>
  <c r="FI791" i="1"/>
  <c r="FI792" i="1"/>
  <c r="FI793" i="1"/>
  <c r="FI794" i="1"/>
  <c r="FI795" i="1"/>
  <c r="FI796" i="1"/>
  <c r="FI797" i="1"/>
  <c r="FI798" i="1"/>
  <c r="FI799" i="1"/>
  <c r="FI800" i="1"/>
  <c r="FI801" i="1"/>
  <c r="FI802" i="1"/>
  <c r="FI803" i="1"/>
  <c r="FI804" i="1"/>
  <c r="FI805" i="1"/>
  <c r="FI806" i="1"/>
  <c r="FI807" i="1"/>
  <c r="FI808" i="1"/>
  <c r="FI809" i="1"/>
  <c r="FI810" i="1"/>
  <c r="FI811" i="1"/>
  <c r="FI812" i="1"/>
  <c r="FI813" i="1"/>
  <c r="FI814" i="1"/>
  <c r="FI815" i="1"/>
  <c r="FI816" i="1"/>
  <c r="FI817" i="1"/>
  <c r="FI818" i="1"/>
  <c r="FI819" i="1"/>
  <c r="FI820" i="1"/>
  <c r="FI821" i="1"/>
  <c r="FI822" i="1"/>
  <c r="FI823" i="1"/>
  <c r="FI824" i="1"/>
  <c r="FI825" i="1"/>
  <c r="FI826" i="1"/>
  <c r="FI827" i="1"/>
  <c r="FI828" i="1"/>
  <c r="FI829" i="1"/>
  <c r="FI830" i="1"/>
  <c r="FI831" i="1"/>
  <c r="FI832" i="1"/>
  <c r="FI833" i="1"/>
  <c r="FI834" i="1"/>
  <c r="FI835" i="1"/>
  <c r="FI836" i="1"/>
  <c r="FI837" i="1"/>
  <c r="FI838" i="1"/>
  <c r="FI839" i="1"/>
  <c r="FI840" i="1"/>
  <c r="FI841" i="1"/>
  <c r="FI842" i="1"/>
  <c r="FI843" i="1"/>
  <c r="FI844" i="1"/>
  <c r="FI845" i="1"/>
  <c r="FI846" i="1"/>
  <c r="FI847" i="1"/>
  <c r="FI848" i="1"/>
  <c r="FI849" i="1"/>
  <c r="FI850" i="1"/>
  <c r="FI851" i="1"/>
  <c r="FI852" i="1"/>
  <c r="FI853" i="1"/>
  <c r="FI854" i="1"/>
  <c r="FI855" i="1"/>
  <c r="FI856" i="1"/>
  <c r="FI857" i="1"/>
  <c r="FI858" i="1"/>
  <c r="FI859" i="1"/>
  <c r="FI860" i="1"/>
  <c r="FI861" i="1"/>
  <c r="FI862" i="1"/>
  <c r="FI863" i="1"/>
  <c r="FI864" i="1"/>
  <c r="FI865" i="1"/>
  <c r="FI866" i="1"/>
  <c r="FI867" i="1"/>
  <c r="FI868" i="1"/>
  <c r="FI869" i="1"/>
  <c r="FI870" i="1"/>
  <c r="FI871" i="1"/>
  <c r="FI872" i="1"/>
  <c r="FI873" i="1"/>
  <c r="FI874" i="1"/>
  <c r="FI875" i="1"/>
  <c r="FI876" i="1"/>
  <c r="FI877" i="1"/>
  <c r="FI878" i="1"/>
  <c r="FI879" i="1"/>
  <c r="FI880" i="1"/>
  <c r="FI881" i="1"/>
  <c r="FI882" i="1"/>
  <c r="FI883" i="1"/>
  <c r="FI884" i="1"/>
  <c r="FI885" i="1"/>
  <c r="FI886" i="1"/>
  <c r="FI887" i="1"/>
  <c r="FI888" i="1"/>
  <c r="FI889" i="1"/>
  <c r="FI890" i="1"/>
  <c r="FI891" i="1"/>
  <c r="FI892" i="1"/>
  <c r="FI893" i="1"/>
  <c r="FI894" i="1"/>
  <c r="FI895" i="1"/>
  <c r="FI896" i="1"/>
  <c r="FI897" i="1"/>
  <c r="FI898" i="1"/>
  <c r="FI899" i="1"/>
  <c r="FI900" i="1"/>
  <c r="FI901" i="1"/>
  <c r="FI902" i="1"/>
  <c r="FI903" i="1"/>
  <c r="FI904" i="1"/>
  <c r="FI905" i="1"/>
  <c r="FI906" i="1"/>
  <c r="FI907" i="1"/>
  <c r="FI908" i="1"/>
  <c r="FI909" i="1"/>
  <c r="FI910" i="1"/>
  <c r="FI911" i="1"/>
  <c r="FI912" i="1"/>
  <c r="FI913" i="1"/>
  <c r="FI914" i="1"/>
  <c r="FI915" i="1"/>
  <c r="FI916" i="1"/>
  <c r="FI917" i="1"/>
  <c r="FI918" i="1"/>
  <c r="FI919" i="1"/>
  <c r="FI920" i="1"/>
  <c r="FI921" i="1"/>
  <c r="FI922" i="1"/>
  <c r="FI923" i="1"/>
  <c r="FI924" i="1"/>
  <c r="FI925" i="1"/>
  <c r="FI926" i="1"/>
  <c r="FI927" i="1"/>
  <c r="FI928" i="1"/>
  <c r="FI929" i="1"/>
  <c r="FI930" i="1"/>
  <c r="FI931" i="1"/>
  <c r="FI932" i="1"/>
  <c r="FI933" i="1"/>
  <c r="FI934" i="1"/>
  <c r="FI935" i="1"/>
  <c r="FI936" i="1"/>
  <c r="FI937" i="1"/>
  <c r="FI938" i="1"/>
  <c r="FI939" i="1"/>
  <c r="FI940" i="1"/>
  <c r="FI941" i="1"/>
  <c r="FI942" i="1"/>
  <c r="FI943" i="1"/>
  <c r="FI944" i="1"/>
  <c r="FI945" i="1"/>
  <c r="FI946" i="1"/>
  <c r="FI947" i="1"/>
  <c r="FI948" i="1"/>
  <c r="FI949" i="1"/>
  <c r="FI950" i="1"/>
  <c r="FI951" i="1"/>
  <c r="FI952" i="1"/>
  <c r="FI953" i="1"/>
  <c r="FI954" i="1"/>
  <c r="FI955" i="1"/>
  <c r="FI956" i="1"/>
  <c r="FI957" i="1"/>
  <c r="FI958" i="1"/>
  <c r="FI959" i="1"/>
  <c r="FI960" i="1"/>
  <c r="FI961" i="1"/>
  <c r="FI962" i="1"/>
  <c r="FI963" i="1"/>
  <c r="FI964" i="1"/>
  <c r="FI965" i="1"/>
  <c r="FI966" i="1"/>
  <c r="FI967" i="1"/>
  <c r="FI968" i="1"/>
  <c r="FI969" i="1"/>
  <c r="FI970" i="1"/>
  <c r="FI971" i="1"/>
  <c r="FI972" i="1"/>
  <c r="FI973" i="1"/>
  <c r="FI974" i="1"/>
  <c r="FI975" i="1"/>
  <c r="FI976" i="1"/>
  <c r="FI977" i="1"/>
  <c r="FI978" i="1"/>
  <c r="FI979" i="1"/>
  <c r="FI980" i="1"/>
  <c r="FI981" i="1"/>
  <c r="FI982" i="1"/>
  <c r="FI983" i="1"/>
  <c r="FI984" i="1"/>
  <c r="FI985" i="1"/>
  <c r="FI986" i="1"/>
  <c r="FI987" i="1"/>
  <c r="FI988" i="1"/>
  <c r="FI989" i="1"/>
  <c r="FI990" i="1"/>
  <c r="FI991" i="1"/>
  <c r="FI992" i="1"/>
  <c r="FI993" i="1"/>
  <c r="FI994" i="1"/>
  <c r="FI995" i="1"/>
  <c r="FI996" i="1"/>
  <c r="FI997" i="1"/>
  <c r="FI998" i="1"/>
  <c r="FI999" i="1"/>
  <c r="FI1000" i="1"/>
  <c r="FI1001" i="1"/>
  <c r="FI1002" i="1"/>
  <c r="FI1003" i="1"/>
  <c r="FI1004" i="1"/>
  <c r="FI1005" i="1"/>
  <c r="BG6" i="1" l="1"/>
  <c r="BH6" i="1" s="1"/>
  <c r="BG7" i="1"/>
  <c r="BH7" i="1" s="1"/>
  <c r="BG8" i="1"/>
  <c r="BH8" i="1" s="1"/>
  <c r="BG9" i="1"/>
  <c r="BH9" i="1" s="1"/>
  <c r="BG10" i="1"/>
  <c r="BH10" i="1" s="1"/>
  <c r="BG11" i="1"/>
  <c r="BH11" i="1" s="1"/>
  <c r="BG12" i="1"/>
  <c r="BH12" i="1" s="1"/>
  <c r="BG13" i="1"/>
  <c r="BH13" i="1" s="1"/>
  <c r="BG14" i="1"/>
  <c r="BH14" i="1" s="1"/>
  <c r="BG15" i="1"/>
  <c r="BH15" i="1" s="1"/>
  <c r="BG16" i="1"/>
  <c r="BH16" i="1" s="1"/>
  <c r="BG17" i="1"/>
  <c r="BH17" i="1" s="1"/>
  <c r="BG18" i="1"/>
  <c r="BH18" i="1" s="1"/>
  <c r="BG19" i="1"/>
  <c r="BH19" i="1" s="1"/>
  <c r="BG20" i="1"/>
  <c r="BH20" i="1" s="1"/>
  <c r="BG21" i="1"/>
  <c r="BH21" i="1" s="1"/>
  <c r="BG22" i="1"/>
  <c r="BH22" i="1" s="1"/>
  <c r="BG23" i="1"/>
  <c r="BH23" i="1" s="1"/>
  <c r="BG24" i="1"/>
  <c r="BH24" i="1" s="1"/>
  <c r="BG25" i="1"/>
  <c r="BH25" i="1" s="1"/>
  <c r="BG26" i="1"/>
  <c r="BH26" i="1" s="1"/>
  <c r="BG27" i="1"/>
  <c r="BH27" i="1" s="1"/>
  <c r="BG28" i="1"/>
  <c r="BH28" i="1" s="1"/>
  <c r="BG29" i="1"/>
  <c r="BH29" i="1" s="1"/>
  <c r="BG30" i="1"/>
  <c r="BH30" i="1" s="1"/>
  <c r="BG31" i="1"/>
  <c r="BH31" i="1" s="1"/>
  <c r="BG32" i="1"/>
  <c r="BH32" i="1" s="1"/>
  <c r="BG33" i="1"/>
  <c r="BH33" i="1" s="1"/>
  <c r="BG34" i="1"/>
  <c r="BH34" i="1" s="1"/>
  <c r="BG35" i="1"/>
  <c r="BH35" i="1" s="1"/>
  <c r="BG36" i="1"/>
  <c r="BH36" i="1" s="1"/>
  <c r="BG37" i="1"/>
  <c r="BH37" i="1" s="1"/>
  <c r="BG38" i="1"/>
  <c r="BH38" i="1" s="1"/>
  <c r="BG39" i="1"/>
  <c r="BH39" i="1" s="1"/>
  <c r="BG40" i="1"/>
  <c r="BH40" i="1" s="1"/>
  <c r="BG41" i="1"/>
  <c r="BH41" i="1" s="1"/>
  <c r="BG42" i="1"/>
  <c r="BH42" i="1" s="1"/>
  <c r="BG43" i="1"/>
  <c r="BH43" i="1" s="1"/>
  <c r="BG44" i="1"/>
  <c r="BH44" i="1" s="1"/>
  <c r="BG45" i="1"/>
  <c r="BH45" i="1" s="1"/>
  <c r="BG46" i="1"/>
  <c r="BH46" i="1" s="1"/>
  <c r="BG47" i="1"/>
  <c r="BH47" i="1" s="1"/>
  <c r="BG48" i="1"/>
  <c r="BH48" i="1" s="1"/>
  <c r="BG49" i="1"/>
  <c r="BH49" i="1" s="1"/>
  <c r="BG50" i="1"/>
  <c r="BH50" i="1" s="1"/>
  <c r="BG51" i="1"/>
  <c r="BH51" i="1" s="1"/>
  <c r="BG52" i="1"/>
  <c r="BH52" i="1" s="1"/>
  <c r="BG53" i="1"/>
  <c r="BH53" i="1" s="1"/>
  <c r="BG54" i="1"/>
  <c r="BH54" i="1" s="1"/>
  <c r="BG55" i="1"/>
  <c r="BH55" i="1" s="1"/>
  <c r="BG56" i="1"/>
  <c r="BH56" i="1" s="1"/>
  <c r="BG57" i="1"/>
  <c r="BH57" i="1" s="1"/>
  <c r="BG58" i="1"/>
  <c r="BH58" i="1" s="1"/>
  <c r="BG59" i="1"/>
  <c r="BH59" i="1" s="1"/>
  <c r="BG60" i="1"/>
  <c r="BH60" i="1" s="1"/>
  <c r="BG61" i="1"/>
  <c r="BH61" i="1" s="1"/>
  <c r="BG62" i="1"/>
  <c r="BH62" i="1" s="1"/>
  <c r="BG63" i="1"/>
  <c r="BH63" i="1" s="1"/>
  <c r="BG64" i="1"/>
  <c r="BH64" i="1" s="1"/>
  <c r="BG65" i="1"/>
  <c r="BH65" i="1" s="1"/>
  <c r="BG66" i="1"/>
  <c r="BH66" i="1" s="1"/>
  <c r="BG67" i="1"/>
  <c r="BH67" i="1" s="1"/>
  <c r="BG68" i="1"/>
  <c r="BH68" i="1" s="1"/>
  <c r="BG69" i="1"/>
  <c r="BH69" i="1" s="1"/>
  <c r="BG70" i="1"/>
  <c r="BH70" i="1" s="1"/>
  <c r="BG71" i="1"/>
  <c r="BH71" i="1" s="1"/>
  <c r="BG72" i="1"/>
  <c r="BH72" i="1" s="1"/>
  <c r="BG73" i="1"/>
  <c r="BH73" i="1" s="1"/>
  <c r="BG74" i="1"/>
  <c r="BH74" i="1" s="1"/>
  <c r="BG75" i="1"/>
  <c r="BH75" i="1" s="1"/>
  <c r="BG76" i="1"/>
  <c r="BH76" i="1" s="1"/>
  <c r="BG77" i="1"/>
  <c r="BH77" i="1" s="1"/>
  <c r="BG78" i="1"/>
  <c r="BH78" i="1" s="1"/>
  <c r="BG79" i="1"/>
  <c r="BH79" i="1" s="1"/>
  <c r="BG80" i="1"/>
  <c r="BH80" i="1" s="1"/>
  <c r="BG81" i="1"/>
  <c r="BH81" i="1" s="1"/>
  <c r="BG82" i="1"/>
  <c r="BH82" i="1" s="1"/>
  <c r="BG83" i="1"/>
  <c r="BH83" i="1" s="1"/>
  <c r="BG84" i="1"/>
  <c r="BH84" i="1" s="1"/>
  <c r="BG85" i="1"/>
  <c r="BH85" i="1" s="1"/>
  <c r="BG86" i="1"/>
  <c r="BH86" i="1" s="1"/>
  <c r="BG87" i="1"/>
  <c r="BH87" i="1" s="1"/>
  <c r="BG88" i="1"/>
  <c r="BH88" i="1" s="1"/>
  <c r="BG89" i="1"/>
  <c r="BH89" i="1" s="1"/>
  <c r="BG90" i="1"/>
  <c r="BH90" i="1" s="1"/>
  <c r="BG91" i="1"/>
  <c r="BH91" i="1" s="1"/>
  <c r="BG92" i="1"/>
  <c r="BH92" i="1" s="1"/>
  <c r="BG93" i="1"/>
  <c r="BH93" i="1" s="1"/>
  <c r="BG94" i="1"/>
  <c r="BH94" i="1" s="1"/>
  <c r="BG95" i="1"/>
  <c r="BH95" i="1" s="1"/>
  <c r="BG96" i="1"/>
  <c r="BH96" i="1" s="1"/>
  <c r="BG97" i="1"/>
  <c r="BH97" i="1" s="1"/>
  <c r="BG98" i="1"/>
  <c r="BH98" i="1" s="1"/>
  <c r="BG99" i="1"/>
  <c r="BH99" i="1" s="1"/>
  <c r="BG100" i="1"/>
  <c r="BH100" i="1" s="1"/>
  <c r="BG101" i="1"/>
  <c r="BH101" i="1" s="1"/>
  <c r="BG102" i="1"/>
  <c r="BH102" i="1" s="1"/>
  <c r="BG103" i="1"/>
  <c r="BH103" i="1" s="1"/>
  <c r="BG104" i="1"/>
  <c r="BH104" i="1" s="1"/>
  <c r="BG105" i="1"/>
  <c r="BH105" i="1" s="1"/>
  <c r="BG106" i="1"/>
  <c r="BH106" i="1" s="1"/>
  <c r="BG107" i="1"/>
  <c r="BH107" i="1" s="1"/>
  <c r="BG108" i="1"/>
  <c r="BH108" i="1" s="1"/>
  <c r="BG109" i="1"/>
  <c r="BH109" i="1" s="1"/>
  <c r="BG110" i="1"/>
  <c r="BH110" i="1" s="1"/>
  <c r="BG111" i="1"/>
  <c r="BH111" i="1" s="1"/>
  <c r="BG112" i="1"/>
  <c r="BH112" i="1" s="1"/>
  <c r="BG113" i="1"/>
  <c r="BH113" i="1" s="1"/>
  <c r="BG114" i="1"/>
  <c r="BH114" i="1" s="1"/>
  <c r="BG115" i="1"/>
  <c r="BH115" i="1" s="1"/>
  <c r="BG116" i="1"/>
  <c r="BH116" i="1" s="1"/>
  <c r="BG117" i="1"/>
  <c r="BH117" i="1" s="1"/>
  <c r="BG118" i="1"/>
  <c r="BH118" i="1" s="1"/>
  <c r="BG119" i="1"/>
  <c r="BH119" i="1" s="1"/>
  <c r="BG120" i="1"/>
  <c r="BH120" i="1" s="1"/>
  <c r="BG121" i="1"/>
  <c r="BH121" i="1" s="1"/>
  <c r="BG122" i="1"/>
  <c r="BH122" i="1" s="1"/>
  <c r="BG123" i="1"/>
  <c r="BH123" i="1" s="1"/>
  <c r="BG124" i="1"/>
  <c r="BH124" i="1" s="1"/>
  <c r="BG125" i="1"/>
  <c r="BH125" i="1" s="1"/>
  <c r="BG126" i="1"/>
  <c r="BH126" i="1" s="1"/>
  <c r="BG127" i="1"/>
  <c r="BH127" i="1" s="1"/>
  <c r="BG128" i="1"/>
  <c r="BH128" i="1" s="1"/>
  <c r="BG129" i="1"/>
  <c r="BH129" i="1" s="1"/>
  <c r="BG130" i="1"/>
  <c r="BH130" i="1" s="1"/>
  <c r="BG131" i="1"/>
  <c r="BH131" i="1" s="1"/>
  <c r="BG132" i="1"/>
  <c r="BH132" i="1" s="1"/>
  <c r="BG133" i="1"/>
  <c r="BH133" i="1" s="1"/>
  <c r="BG134" i="1"/>
  <c r="BH134" i="1" s="1"/>
  <c r="BG135" i="1"/>
  <c r="BH135" i="1" s="1"/>
  <c r="BG136" i="1"/>
  <c r="BH136" i="1" s="1"/>
  <c r="BG137" i="1"/>
  <c r="BH137" i="1" s="1"/>
  <c r="BG138" i="1"/>
  <c r="BH138" i="1" s="1"/>
  <c r="BG139" i="1"/>
  <c r="BH139" i="1" s="1"/>
  <c r="BG140" i="1"/>
  <c r="BH140" i="1" s="1"/>
  <c r="BG141" i="1"/>
  <c r="BH141" i="1" s="1"/>
  <c r="BG142" i="1"/>
  <c r="BH142" i="1" s="1"/>
  <c r="BG143" i="1"/>
  <c r="BH143" i="1" s="1"/>
  <c r="BG144" i="1"/>
  <c r="BH144" i="1" s="1"/>
  <c r="BG145" i="1"/>
  <c r="BH145" i="1" s="1"/>
  <c r="BG146" i="1"/>
  <c r="BH146" i="1" s="1"/>
  <c r="BG147" i="1"/>
  <c r="BH147" i="1" s="1"/>
  <c r="BG148" i="1"/>
  <c r="BH148" i="1" s="1"/>
  <c r="BG149" i="1"/>
  <c r="BH149" i="1" s="1"/>
  <c r="BG150" i="1"/>
  <c r="BH150" i="1" s="1"/>
  <c r="BG151" i="1"/>
  <c r="BH151" i="1" s="1"/>
  <c r="BG152" i="1"/>
  <c r="BH152" i="1" s="1"/>
  <c r="BG153" i="1"/>
  <c r="BH153" i="1" s="1"/>
  <c r="BG154" i="1"/>
  <c r="BH154" i="1" s="1"/>
  <c r="BG155" i="1"/>
  <c r="BH155" i="1" s="1"/>
  <c r="BG156" i="1"/>
  <c r="BH156" i="1" s="1"/>
  <c r="BG157" i="1"/>
  <c r="BH157" i="1" s="1"/>
  <c r="BG158" i="1"/>
  <c r="BH158" i="1" s="1"/>
  <c r="BG159" i="1"/>
  <c r="BH159" i="1" s="1"/>
  <c r="BG160" i="1"/>
  <c r="BH160" i="1" s="1"/>
  <c r="BG161" i="1"/>
  <c r="BH161" i="1" s="1"/>
  <c r="BG162" i="1"/>
  <c r="BH162" i="1" s="1"/>
  <c r="BG163" i="1"/>
  <c r="BH163" i="1" s="1"/>
  <c r="BG164" i="1"/>
  <c r="BH164" i="1" s="1"/>
  <c r="BG165" i="1"/>
  <c r="BH165" i="1" s="1"/>
  <c r="BG166" i="1"/>
  <c r="BH166" i="1" s="1"/>
  <c r="BG167" i="1"/>
  <c r="BH167" i="1" s="1"/>
  <c r="BG168" i="1"/>
  <c r="BH168" i="1" s="1"/>
  <c r="BG169" i="1"/>
  <c r="BH169" i="1" s="1"/>
  <c r="BG170" i="1"/>
  <c r="BH170" i="1" s="1"/>
  <c r="BG171" i="1"/>
  <c r="BH171" i="1" s="1"/>
  <c r="BG172" i="1"/>
  <c r="BH172" i="1" s="1"/>
  <c r="BG173" i="1"/>
  <c r="BH173" i="1" s="1"/>
  <c r="BG174" i="1"/>
  <c r="BH174" i="1" s="1"/>
  <c r="BG175" i="1"/>
  <c r="BH175" i="1" s="1"/>
  <c r="BG176" i="1"/>
  <c r="BH176" i="1" s="1"/>
  <c r="BG177" i="1"/>
  <c r="BH177" i="1" s="1"/>
  <c r="BG178" i="1"/>
  <c r="BH178" i="1" s="1"/>
  <c r="BG179" i="1"/>
  <c r="BH179" i="1" s="1"/>
  <c r="BG180" i="1"/>
  <c r="BH180" i="1" s="1"/>
  <c r="BG181" i="1"/>
  <c r="BH181" i="1" s="1"/>
  <c r="BG182" i="1"/>
  <c r="BH182" i="1" s="1"/>
  <c r="BG183" i="1"/>
  <c r="BH183" i="1" s="1"/>
  <c r="BG184" i="1"/>
  <c r="BH184" i="1" s="1"/>
  <c r="BG185" i="1"/>
  <c r="BH185" i="1" s="1"/>
  <c r="BG186" i="1"/>
  <c r="BH186" i="1" s="1"/>
  <c r="BG187" i="1"/>
  <c r="BH187" i="1" s="1"/>
  <c r="BG188" i="1"/>
  <c r="BH188" i="1" s="1"/>
  <c r="BG189" i="1"/>
  <c r="BH189" i="1" s="1"/>
  <c r="BG190" i="1"/>
  <c r="BH190" i="1" s="1"/>
  <c r="BG191" i="1"/>
  <c r="BH191" i="1" s="1"/>
  <c r="BG192" i="1"/>
  <c r="BH192" i="1" s="1"/>
  <c r="BG193" i="1"/>
  <c r="BH193" i="1" s="1"/>
  <c r="BG194" i="1"/>
  <c r="BH194" i="1" s="1"/>
  <c r="BG195" i="1"/>
  <c r="BH195" i="1" s="1"/>
  <c r="BG196" i="1"/>
  <c r="BH196" i="1" s="1"/>
  <c r="BG197" i="1"/>
  <c r="BH197" i="1" s="1"/>
  <c r="BG198" i="1"/>
  <c r="BH198" i="1" s="1"/>
  <c r="BG199" i="1"/>
  <c r="BH199" i="1" s="1"/>
  <c r="BG200" i="1"/>
  <c r="BH200" i="1" s="1"/>
  <c r="BG201" i="1"/>
  <c r="BH201" i="1" s="1"/>
  <c r="BG202" i="1"/>
  <c r="BH202" i="1" s="1"/>
  <c r="BG203" i="1"/>
  <c r="BH203" i="1" s="1"/>
  <c r="BG204" i="1"/>
  <c r="BH204" i="1" s="1"/>
  <c r="BG205" i="1"/>
  <c r="BH205" i="1" s="1"/>
  <c r="BG206" i="1"/>
  <c r="BH206" i="1" s="1"/>
  <c r="BG207" i="1"/>
  <c r="BH207" i="1" s="1"/>
  <c r="BG208" i="1"/>
  <c r="BH208" i="1" s="1"/>
  <c r="BG209" i="1"/>
  <c r="BH209" i="1" s="1"/>
  <c r="BG210" i="1"/>
  <c r="BH210" i="1" s="1"/>
  <c r="BG211" i="1"/>
  <c r="BH211" i="1" s="1"/>
  <c r="BG212" i="1"/>
  <c r="BH212" i="1" s="1"/>
  <c r="BG213" i="1"/>
  <c r="BH213" i="1" s="1"/>
  <c r="BG214" i="1"/>
  <c r="BH214" i="1" s="1"/>
  <c r="BG215" i="1"/>
  <c r="BH215" i="1" s="1"/>
  <c r="BG216" i="1"/>
  <c r="BH216" i="1" s="1"/>
  <c r="BG217" i="1"/>
  <c r="BH217" i="1" s="1"/>
  <c r="BG218" i="1"/>
  <c r="BH218" i="1" s="1"/>
  <c r="BG219" i="1"/>
  <c r="BH219" i="1" s="1"/>
  <c r="BG220" i="1"/>
  <c r="BH220" i="1" s="1"/>
  <c r="BG221" i="1"/>
  <c r="BH221" i="1" s="1"/>
  <c r="BG222" i="1"/>
  <c r="BH222" i="1" s="1"/>
  <c r="BG223" i="1"/>
  <c r="BH223" i="1" s="1"/>
  <c r="BG224" i="1"/>
  <c r="BH224" i="1" s="1"/>
  <c r="BG225" i="1"/>
  <c r="BH225" i="1" s="1"/>
  <c r="BG226" i="1"/>
  <c r="BH226" i="1" s="1"/>
  <c r="BG227" i="1"/>
  <c r="BH227" i="1" s="1"/>
  <c r="BG228" i="1"/>
  <c r="BH228" i="1" s="1"/>
  <c r="BG229" i="1"/>
  <c r="BH229" i="1" s="1"/>
  <c r="BG230" i="1"/>
  <c r="BH230" i="1" s="1"/>
  <c r="BG231" i="1"/>
  <c r="BH231" i="1" s="1"/>
  <c r="BG232" i="1"/>
  <c r="BH232" i="1" s="1"/>
  <c r="BG233" i="1"/>
  <c r="BH233" i="1" s="1"/>
  <c r="BG234" i="1"/>
  <c r="BH234" i="1" s="1"/>
  <c r="BG235" i="1"/>
  <c r="BH235" i="1" s="1"/>
  <c r="BG236" i="1"/>
  <c r="BH236" i="1" s="1"/>
  <c r="BG237" i="1"/>
  <c r="BH237" i="1" s="1"/>
  <c r="BG238" i="1"/>
  <c r="BH238" i="1" s="1"/>
  <c r="BG239" i="1"/>
  <c r="BH239" i="1" s="1"/>
  <c r="BG240" i="1"/>
  <c r="BH240" i="1" s="1"/>
  <c r="BG241" i="1"/>
  <c r="BH241" i="1" s="1"/>
  <c r="BG242" i="1"/>
  <c r="BH242" i="1" s="1"/>
  <c r="BG243" i="1"/>
  <c r="BH243" i="1" s="1"/>
  <c r="BG244" i="1"/>
  <c r="BH244" i="1" s="1"/>
  <c r="BG245" i="1"/>
  <c r="BH245" i="1" s="1"/>
  <c r="BG246" i="1"/>
  <c r="BH246" i="1" s="1"/>
  <c r="BG247" i="1"/>
  <c r="BH247" i="1" s="1"/>
  <c r="BG248" i="1"/>
  <c r="BH248" i="1" s="1"/>
  <c r="BG249" i="1"/>
  <c r="BH249" i="1" s="1"/>
  <c r="BG250" i="1"/>
  <c r="BH250" i="1" s="1"/>
  <c r="BG251" i="1"/>
  <c r="BH251" i="1" s="1"/>
  <c r="BG252" i="1"/>
  <c r="BH252" i="1" s="1"/>
  <c r="BG253" i="1"/>
  <c r="BH253" i="1" s="1"/>
  <c r="BG254" i="1"/>
  <c r="BH254" i="1" s="1"/>
  <c r="BG255" i="1"/>
  <c r="BH255" i="1" s="1"/>
  <c r="BG256" i="1"/>
  <c r="BH256" i="1" s="1"/>
  <c r="BG257" i="1"/>
  <c r="BH257" i="1" s="1"/>
  <c r="BG258" i="1"/>
  <c r="BH258" i="1" s="1"/>
  <c r="BG259" i="1"/>
  <c r="BH259" i="1" s="1"/>
  <c r="BG260" i="1"/>
  <c r="BH260" i="1" s="1"/>
  <c r="BG261" i="1"/>
  <c r="BH261" i="1" s="1"/>
  <c r="BG262" i="1"/>
  <c r="BH262" i="1" s="1"/>
  <c r="BG263" i="1"/>
  <c r="BH263" i="1" s="1"/>
  <c r="BG264" i="1"/>
  <c r="BH264" i="1" s="1"/>
  <c r="BG265" i="1"/>
  <c r="BH265" i="1" s="1"/>
  <c r="BG266" i="1"/>
  <c r="BH266" i="1" s="1"/>
  <c r="BG267" i="1"/>
  <c r="BH267" i="1" s="1"/>
  <c r="BG268" i="1"/>
  <c r="BH268" i="1" s="1"/>
  <c r="BG269" i="1"/>
  <c r="BH269" i="1" s="1"/>
  <c r="BG270" i="1"/>
  <c r="BH270" i="1" s="1"/>
  <c r="BG271" i="1"/>
  <c r="BH271" i="1" s="1"/>
  <c r="BG272" i="1"/>
  <c r="BH272" i="1" s="1"/>
  <c r="BG273" i="1"/>
  <c r="BH273" i="1" s="1"/>
  <c r="BG274" i="1"/>
  <c r="BH274" i="1" s="1"/>
  <c r="BG275" i="1"/>
  <c r="BH275" i="1" s="1"/>
  <c r="BG276" i="1"/>
  <c r="BH276" i="1" s="1"/>
  <c r="BG277" i="1"/>
  <c r="BH277" i="1" s="1"/>
  <c r="BG278" i="1"/>
  <c r="BH278" i="1" s="1"/>
  <c r="BG279" i="1"/>
  <c r="BH279" i="1" s="1"/>
  <c r="BG280" i="1"/>
  <c r="BH280" i="1" s="1"/>
  <c r="BG281" i="1"/>
  <c r="BH281" i="1" s="1"/>
  <c r="BG282" i="1"/>
  <c r="BH282" i="1" s="1"/>
  <c r="BG283" i="1"/>
  <c r="BH283" i="1" s="1"/>
  <c r="BG284" i="1"/>
  <c r="BH284" i="1" s="1"/>
  <c r="BG285" i="1"/>
  <c r="BH285" i="1" s="1"/>
  <c r="BG286" i="1"/>
  <c r="BH286" i="1" s="1"/>
  <c r="BG287" i="1"/>
  <c r="BH287" i="1" s="1"/>
  <c r="BG288" i="1"/>
  <c r="BH288" i="1" s="1"/>
  <c r="BG289" i="1"/>
  <c r="BH289" i="1" s="1"/>
  <c r="BG290" i="1"/>
  <c r="BH290" i="1" s="1"/>
  <c r="BG291" i="1"/>
  <c r="BH291" i="1" s="1"/>
  <c r="BG292" i="1"/>
  <c r="BH292" i="1" s="1"/>
  <c r="BG293" i="1"/>
  <c r="BH293" i="1" s="1"/>
  <c r="BG294" i="1"/>
  <c r="BH294" i="1" s="1"/>
  <c r="BG295" i="1"/>
  <c r="BH295" i="1" s="1"/>
  <c r="BG296" i="1"/>
  <c r="BH296" i="1" s="1"/>
  <c r="BG297" i="1"/>
  <c r="BH297" i="1" s="1"/>
  <c r="BG298" i="1"/>
  <c r="BH298" i="1" s="1"/>
  <c r="BG299" i="1"/>
  <c r="BH299" i="1" s="1"/>
  <c r="BG300" i="1"/>
  <c r="BH300" i="1" s="1"/>
  <c r="BG301" i="1"/>
  <c r="BH301" i="1" s="1"/>
  <c r="BG302" i="1"/>
  <c r="BH302" i="1" s="1"/>
  <c r="BG303" i="1"/>
  <c r="BH303" i="1" s="1"/>
  <c r="BG304" i="1"/>
  <c r="BH304" i="1" s="1"/>
  <c r="BG305" i="1"/>
  <c r="BH305" i="1" s="1"/>
  <c r="BG306" i="1"/>
  <c r="BH306" i="1" s="1"/>
  <c r="BG307" i="1"/>
  <c r="BH307" i="1" s="1"/>
  <c r="BG308" i="1"/>
  <c r="BH308" i="1" s="1"/>
  <c r="BG309" i="1"/>
  <c r="BH309" i="1" s="1"/>
  <c r="BG310" i="1"/>
  <c r="BH310" i="1" s="1"/>
  <c r="BG311" i="1"/>
  <c r="BH311" i="1" s="1"/>
  <c r="BG312" i="1"/>
  <c r="BH312" i="1" s="1"/>
  <c r="BG313" i="1"/>
  <c r="BH313" i="1" s="1"/>
  <c r="BG314" i="1"/>
  <c r="BH314" i="1" s="1"/>
  <c r="BG315" i="1"/>
  <c r="BH315" i="1" s="1"/>
  <c r="BG316" i="1"/>
  <c r="BH316" i="1" s="1"/>
  <c r="BG317" i="1"/>
  <c r="BH317" i="1" s="1"/>
  <c r="BG318" i="1"/>
  <c r="BH318" i="1" s="1"/>
  <c r="BG319" i="1"/>
  <c r="BH319" i="1" s="1"/>
  <c r="BG320" i="1"/>
  <c r="BH320" i="1" s="1"/>
  <c r="BG321" i="1"/>
  <c r="BH321" i="1" s="1"/>
  <c r="BG322" i="1"/>
  <c r="BH322" i="1" s="1"/>
  <c r="BG323" i="1"/>
  <c r="BH323" i="1" s="1"/>
  <c r="BG324" i="1"/>
  <c r="BH324" i="1" s="1"/>
  <c r="BG325" i="1"/>
  <c r="BH325" i="1" s="1"/>
  <c r="BG326" i="1"/>
  <c r="BH326" i="1" s="1"/>
  <c r="BG327" i="1"/>
  <c r="BH327" i="1" s="1"/>
  <c r="BG328" i="1"/>
  <c r="BH328" i="1" s="1"/>
  <c r="BG329" i="1"/>
  <c r="BH329" i="1" s="1"/>
  <c r="BG330" i="1"/>
  <c r="BH330" i="1" s="1"/>
  <c r="BG331" i="1"/>
  <c r="BH331" i="1" s="1"/>
  <c r="BG332" i="1"/>
  <c r="BH332" i="1" s="1"/>
  <c r="BG333" i="1"/>
  <c r="BH333" i="1" s="1"/>
  <c r="BG334" i="1"/>
  <c r="BH334" i="1" s="1"/>
  <c r="BG335" i="1"/>
  <c r="BH335" i="1" s="1"/>
  <c r="BG336" i="1"/>
  <c r="BH336" i="1" s="1"/>
  <c r="BG337" i="1"/>
  <c r="BH337" i="1" s="1"/>
  <c r="BG338" i="1"/>
  <c r="BH338" i="1" s="1"/>
  <c r="BG339" i="1"/>
  <c r="BH339" i="1" s="1"/>
  <c r="BG340" i="1"/>
  <c r="BH340" i="1" s="1"/>
  <c r="BG341" i="1"/>
  <c r="BH341" i="1" s="1"/>
  <c r="BG342" i="1"/>
  <c r="BH342" i="1" s="1"/>
  <c r="BG343" i="1"/>
  <c r="BH343" i="1" s="1"/>
  <c r="BG344" i="1"/>
  <c r="BH344" i="1" s="1"/>
  <c r="BG345" i="1"/>
  <c r="BH345" i="1" s="1"/>
  <c r="BG346" i="1"/>
  <c r="BH346" i="1" s="1"/>
  <c r="BG347" i="1"/>
  <c r="BH347" i="1" s="1"/>
  <c r="BG348" i="1"/>
  <c r="BH348" i="1" s="1"/>
  <c r="BG349" i="1"/>
  <c r="BH349" i="1" s="1"/>
  <c r="BG350" i="1"/>
  <c r="BH350" i="1" s="1"/>
  <c r="BG351" i="1"/>
  <c r="BH351" i="1" s="1"/>
  <c r="BG352" i="1"/>
  <c r="BH352" i="1" s="1"/>
  <c r="BG353" i="1"/>
  <c r="BH353" i="1" s="1"/>
  <c r="BG354" i="1"/>
  <c r="BH354" i="1" s="1"/>
  <c r="BG355" i="1"/>
  <c r="BH355" i="1" s="1"/>
  <c r="BG356" i="1"/>
  <c r="BH356" i="1" s="1"/>
  <c r="BG357" i="1"/>
  <c r="BH357" i="1" s="1"/>
  <c r="BG358" i="1"/>
  <c r="BH358" i="1" s="1"/>
  <c r="BG359" i="1"/>
  <c r="BH359" i="1" s="1"/>
  <c r="BG360" i="1"/>
  <c r="BH360" i="1" s="1"/>
  <c r="BG361" i="1"/>
  <c r="BH361" i="1" s="1"/>
  <c r="BG362" i="1"/>
  <c r="BH362" i="1" s="1"/>
  <c r="BG363" i="1"/>
  <c r="BH363" i="1" s="1"/>
  <c r="BG364" i="1"/>
  <c r="BH364" i="1" s="1"/>
  <c r="BG365" i="1"/>
  <c r="BH365" i="1" s="1"/>
  <c r="BG366" i="1"/>
  <c r="BH366" i="1" s="1"/>
  <c r="BG367" i="1"/>
  <c r="BH367" i="1" s="1"/>
  <c r="BG368" i="1"/>
  <c r="BH368" i="1" s="1"/>
  <c r="BG369" i="1"/>
  <c r="BH369" i="1" s="1"/>
  <c r="BG370" i="1"/>
  <c r="BH370" i="1" s="1"/>
  <c r="BG371" i="1"/>
  <c r="BH371" i="1" s="1"/>
  <c r="BG372" i="1"/>
  <c r="BH372" i="1" s="1"/>
  <c r="BG373" i="1"/>
  <c r="BH373" i="1" s="1"/>
  <c r="BG374" i="1"/>
  <c r="BH374" i="1" s="1"/>
  <c r="BG375" i="1"/>
  <c r="BH375" i="1" s="1"/>
  <c r="BG376" i="1"/>
  <c r="BH376" i="1" s="1"/>
  <c r="BG377" i="1"/>
  <c r="BH377" i="1" s="1"/>
  <c r="BG378" i="1"/>
  <c r="BH378" i="1" s="1"/>
  <c r="BG379" i="1"/>
  <c r="BH379" i="1" s="1"/>
  <c r="BG380" i="1"/>
  <c r="BH380" i="1" s="1"/>
  <c r="BG381" i="1"/>
  <c r="BH381" i="1" s="1"/>
  <c r="BG382" i="1"/>
  <c r="BH382" i="1" s="1"/>
  <c r="BG383" i="1"/>
  <c r="BH383" i="1" s="1"/>
  <c r="BG384" i="1"/>
  <c r="BH384" i="1" s="1"/>
  <c r="BG385" i="1"/>
  <c r="BH385" i="1" s="1"/>
  <c r="BG386" i="1"/>
  <c r="BH386" i="1" s="1"/>
  <c r="BG387" i="1"/>
  <c r="BH387" i="1" s="1"/>
  <c r="BG388" i="1"/>
  <c r="BH388" i="1" s="1"/>
  <c r="BG389" i="1"/>
  <c r="BH389" i="1" s="1"/>
  <c r="BG390" i="1"/>
  <c r="BH390" i="1" s="1"/>
  <c r="BG391" i="1"/>
  <c r="BH391" i="1" s="1"/>
  <c r="BG392" i="1"/>
  <c r="BH392" i="1" s="1"/>
  <c r="BG393" i="1"/>
  <c r="BH393" i="1" s="1"/>
  <c r="BG394" i="1"/>
  <c r="BH394" i="1" s="1"/>
  <c r="BG395" i="1"/>
  <c r="BH395" i="1" s="1"/>
  <c r="BG396" i="1"/>
  <c r="BH396" i="1" s="1"/>
  <c r="BG397" i="1"/>
  <c r="BH397" i="1" s="1"/>
  <c r="BG398" i="1"/>
  <c r="BH398" i="1" s="1"/>
  <c r="BG399" i="1"/>
  <c r="BH399" i="1" s="1"/>
  <c r="BG400" i="1"/>
  <c r="BH400" i="1" s="1"/>
  <c r="BG401" i="1"/>
  <c r="BH401" i="1" s="1"/>
  <c r="BG402" i="1"/>
  <c r="BH402" i="1" s="1"/>
  <c r="BG403" i="1"/>
  <c r="BH403" i="1" s="1"/>
  <c r="BG404" i="1"/>
  <c r="BH404" i="1" s="1"/>
  <c r="BG405" i="1"/>
  <c r="BH405" i="1" s="1"/>
  <c r="BG406" i="1"/>
  <c r="BH406" i="1" s="1"/>
  <c r="BG407" i="1"/>
  <c r="BH407" i="1" s="1"/>
  <c r="BG408" i="1"/>
  <c r="BH408" i="1" s="1"/>
  <c r="BG409" i="1"/>
  <c r="BH409" i="1" s="1"/>
  <c r="BG410" i="1"/>
  <c r="BH410" i="1" s="1"/>
  <c r="BG411" i="1"/>
  <c r="BH411" i="1" s="1"/>
  <c r="BG412" i="1"/>
  <c r="BH412" i="1" s="1"/>
  <c r="BG413" i="1"/>
  <c r="BH413" i="1" s="1"/>
  <c r="BG414" i="1"/>
  <c r="BH414" i="1" s="1"/>
  <c r="BG415" i="1"/>
  <c r="BH415" i="1" s="1"/>
  <c r="BG416" i="1"/>
  <c r="BH416" i="1" s="1"/>
  <c r="BG417" i="1"/>
  <c r="BH417" i="1" s="1"/>
  <c r="BG418" i="1"/>
  <c r="BH418" i="1" s="1"/>
  <c r="BG419" i="1"/>
  <c r="BH419" i="1" s="1"/>
  <c r="BG420" i="1"/>
  <c r="BH420" i="1" s="1"/>
  <c r="BG421" i="1"/>
  <c r="BH421" i="1" s="1"/>
  <c r="BG422" i="1"/>
  <c r="BH422" i="1" s="1"/>
  <c r="BG423" i="1"/>
  <c r="BH423" i="1" s="1"/>
  <c r="BG424" i="1"/>
  <c r="BH424" i="1" s="1"/>
  <c r="BG425" i="1"/>
  <c r="BH425" i="1" s="1"/>
  <c r="BG426" i="1"/>
  <c r="BH426" i="1" s="1"/>
  <c r="BG427" i="1"/>
  <c r="BH427" i="1" s="1"/>
  <c r="BG428" i="1"/>
  <c r="BH428" i="1" s="1"/>
  <c r="BG429" i="1"/>
  <c r="BH429" i="1" s="1"/>
  <c r="BG430" i="1"/>
  <c r="BH430" i="1" s="1"/>
  <c r="BG431" i="1"/>
  <c r="BH431" i="1" s="1"/>
  <c r="BG432" i="1"/>
  <c r="BH432" i="1" s="1"/>
  <c r="BG433" i="1"/>
  <c r="BH433" i="1" s="1"/>
  <c r="BG434" i="1"/>
  <c r="BH434" i="1" s="1"/>
  <c r="BG435" i="1"/>
  <c r="BH435" i="1" s="1"/>
  <c r="BG436" i="1"/>
  <c r="BH436" i="1" s="1"/>
  <c r="BG437" i="1"/>
  <c r="BH437" i="1" s="1"/>
  <c r="BG438" i="1"/>
  <c r="BH438" i="1" s="1"/>
  <c r="BG439" i="1"/>
  <c r="BH439" i="1" s="1"/>
  <c r="BG440" i="1"/>
  <c r="BH440" i="1" s="1"/>
  <c r="BG441" i="1"/>
  <c r="BH441" i="1" s="1"/>
  <c r="BG442" i="1"/>
  <c r="BH442" i="1" s="1"/>
  <c r="BG443" i="1"/>
  <c r="BH443" i="1" s="1"/>
  <c r="BG444" i="1"/>
  <c r="BH444" i="1" s="1"/>
  <c r="BG445" i="1"/>
  <c r="BH445" i="1" s="1"/>
  <c r="BG446" i="1"/>
  <c r="BH446" i="1" s="1"/>
  <c r="BG447" i="1"/>
  <c r="BH447" i="1" s="1"/>
  <c r="BG448" i="1"/>
  <c r="BH448" i="1" s="1"/>
  <c r="BG449" i="1"/>
  <c r="BH449" i="1" s="1"/>
  <c r="BG450" i="1"/>
  <c r="BH450" i="1" s="1"/>
  <c r="BG451" i="1"/>
  <c r="BH451" i="1" s="1"/>
  <c r="BG452" i="1"/>
  <c r="BH452" i="1" s="1"/>
  <c r="BG453" i="1"/>
  <c r="BH453" i="1" s="1"/>
  <c r="BG454" i="1"/>
  <c r="BH454" i="1" s="1"/>
  <c r="BG455" i="1"/>
  <c r="BH455" i="1" s="1"/>
  <c r="BG456" i="1"/>
  <c r="BH456" i="1" s="1"/>
  <c r="BG457" i="1"/>
  <c r="BH457" i="1" s="1"/>
  <c r="BG458" i="1"/>
  <c r="BH458" i="1" s="1"/>
  <c r="BG459" i="1"/>
  <c r="BH459" i="1" s="1"/>
  <c r="BG460" i="1"/>
  <c r="BH460" i="1" s="1"/>
  <c r="BG461" i="1"/>
  <c r="BH461" i="1" s="1"/>
  <c r="BG462" i="1"/>
  <c r="BH462" i="1" s="1"/>
  <c r="BG463" i="1"/>
  <c r="BH463" i="1" s="1"/>
  <c r="BG464" i="1"/>
  <c r="BH464" i="1" s="1"/>
  <c r="BG465" i="1"/>
  <c r="BH465" i="1" s="1"/>
  <c r="BG466" i="1"/>
  <c r="BH466" i="1" s="1"/>
  <c r="BG467" i="1"/>
  <c r="BH467" i="1" s="1"/>
  <c r="BG468" i="1"/>
  <c r="BH468" i="1" s="1"/>
  <c r="BG469" i="1"/>
  <c r="BH469" i="1" s="1"/>
  <c r="BG470" i="1"/>
  <c r="BH470" i="1" s="1"/>
  <c r="BG471" i="1"/>
  <c r="BH471" i="1" s="1"/>
  <c r="BG472" i="1"/>
  <c r="BH472" i="1" s="1"/>
  <c r="BG473" i="1"/>
  <c r="BH473" i="1" s="1"/>
  <c r="BG474" i="1"/>
  <c r="BH474" i="1" s="1"/>
  <c r="BG475" i="1"/>
  <c r="BH475" i="1" s="1"/>
  <c r="BG476" i="1"/>
  <c r="BH476" i="1" s="1"/>
  <c r="BG477" i="1"/>
  <c r="BH477" i="1" s="1"/>
  <c r="BG478" i="1"/>
  <c r="BH478" i="1" s="1"/>
  <c r="BG479" i="1"/>
  <c r="BH479" i="1" s="1"/>
  <c r="BG480" i="1"/>
  <c r="BH480" i="1" s="1"/>
  <c r="BG481" i="1"/>
  <c r="BH481" i="1" s="1"/>
  <c r="BG482" i="1"/>
  <c r="BH482" i="1" s="1"/>
  <c r="BG483" i="1"/>
  <c r="BH483" i="1" s="1"/>
  <c r="BG484" i="1"/>
  <c r="BH484" i="1" s="1"/>
  <c r="BG485" i="1"/>
  <c r="BH485" i="1" s="1"/>
  <c r="BG486" i="1"/>
  <c r="BH486" i="1" s="1"/>
  <c r="BG487" i="1"/>
  <c r="BH487" i="1" s="1"/>
  <c r="BG488" i="1"/>
  <c r="BH488" i="1" s="1"/>
  <c r="BG489" i="1"/>
  <c r="BH489" i="1" s="1"/>
  <c r="BG490" i="1"/>
  <c r="BH490" i="1" s="1"/>
  <c r="BG491" i="1"/>
  <c r="BH491" i="1" s="1"/>
  <c r="BG492" i="1"/>
  <c r="BH492" i="1" s="1"/>
  <c r="BG493" i="1"/>
  <c r="BH493" i="1" s="1"/>
  <c r="BG494" i="1"/>
  <c r="BH494" i="1" s="1"/>
  <c r="BG495" i="1"/>
  <c r="BH495" i="1" s="1"/>
  <c r="BG496" i="1"/>
  <c r="BH496" i="1" s="1"/>
  <c r="BG497" i="1"/>
  <c r="BH497" i="1" s="1"/>
  <c r="BG498" i="1"/>
  <c r="BH498" i="1" s="1"/>
  <c r="BG499" i="1"/>
  <c r="BH499" i="1" s="1"/>
  <c r="BG500" i="1"/>
  <c r="BH500" i="1" s="1"/>
  <c r="BG501" i="1"/>
  <c r="BH501" i="1" s="1"/>
  <c r="BG502" i="1"/>
  <c r="BH502" i="1" s="1"/>
  <c r="BG503" i="1"/>
  <c r="BH503" i="1" s="1"/>
  <c r="BG504" i="1"/>
  <c r="BH504" i="1" s="1"/>
  <c r="BG505" i="1"/>
  <c r="BH505" i="1" s="1"/>
  <c r="BG506" i="1"/>
  <c r="BH506" i="1" s="1"/>
  <c r="BG507" i="1"/>
  <c r="BH507" i="1" s="1"/>
  <c r="BG508" i="1"/>
  <c r="BH508" i="1" s="1"/>
  <c r="BG509" i="1"/>
  <c r="BH509" i="1" s="1"/>
  <c r="BG510" i="1"/>
  <c r="BH510" i="1" s="1"/>
  <c r="BG511" i="1"/>
  <c r="BH511" i="1" s="1"/>
  <c r="BG512" i="1"/>
  <c r="BH512" i="1" s="1"/>
  <c r="BG513" i="1"/>
  <c r="BH513" i="1" s="1"/>
  <c r="BG514" i="1"/>
  <c r="BH514" i="1" s="1"/>
  <c r="BG515" i="1"/>
  <c r="BH515" i="1" s="1"/>
  <c r="BG516" i="1"/>
  <c r="BH516" i="1" s="1"/>
  <c r="BG517" i="1"/>
  <c r="BH517" i="1" s="1"/>
  <c r="BG518" i="1"/>
  <c r="BH518" i="1" s="1"/>
  <c r="BG519" i="1"/>
  <c r="BH519" i="1" s="1"/>
  <c r="BG520" i="1"/>
  <c r="BH520" i="1" s="1"/>
  <c r="BG521" i="1"/>
  <c r="BH521" i="1" s="1"/>
  <c r="BG522" i="1"/>
  <c r="BH522" i="1" s="1"/>
  <c r="BG523" i="1"/>
  <c r="BH523" i="1" s="1"/>
  <c r="BG524" i="1"/>
  <c r="BH524" i="1" s="1"/>
  <c r="BG525" i="1"/>
  <c r="BH525" i="1" s="1"/>
  <c r="BG526" i="1"/>
  <c r="BH526" i="1" s="1"/>
  <c r="BG527" i="1"/>
  <c r="BH527" i="1" s="1"/>
  <c r="BG528" i="1"/>
  <c r="BH528" i="1" s="1"/>
  <c r="BG529" i="1"/>
  <c r="BH529" i="1" s="1"/>
  <c r="BG530" i="1"/>
  <c r="BH530" i="1" s="1"/>
  <c r="BG531" i="1"/>
  <c r="BH531" i="1" s="1"/>
  <c r="BG532" i="1"/>
  <c r="BH532" i="1" s="1"/>
  <c r="BG533" i="1"/>
  <c r="BH533" i="1" s="1"/>
  <c r="BG534" i="1"/>
  <c r="BH534" i="1" s="1"/>
  <c r="BG535" i="1"/>
  <c r="BH535" i="1" s="1"/>
  <c r="BG536" i="1"/>
  <c r="BH536" i="1" s="1"/>
  <c r="BG537" i="1"/>
  <c r="BH537" i="1" s="1"/>
  <c r="BG538" i="1"/>
  <c r="BH538" i="1" s="1"/>
  <c r="BG539" i="1"/>
  <c r="BH539" i="1" s="1"/>
  <c r="BG540" i="1"/>
  <c r="BH540" i="1" s="1"/>
  <c r="BG541" i="1"/>
  <c r="BH541" i="1" s="1"/>
  <c r="BG542" i="1"/>
  <c r="BH542" i="1" s="1"/>
  <c r="BG543" i="1"/>
  <c r="BH543" i="1" s="1"/>
  <c r="BG544" i="1"/>
  <c r="BH544" i="1" s="1"/>
  <c r="BG545" i="1"/>
  <c r="BH545" i="1" s="1"/>
  <c r="BG546" i="1"/>
  <c r="BH546" i="1" s="1"/>
  <c r="BG547" i="1"/>
  <c r="BH547" i="1" s="1"/>
  <c r="BG548" i="1"/>
  <c r="BH548" i="1" s="1"/>
  <c r="BG549" i="1"/>
  <c r="BH549" i="1" s="1"/>
  <c r="BG550" i="1"/>
  <c r="BH550" i="1" s="1"/>
  <c r="BG551" i="1"/>
  <c r="BH551" i="1" s="1"/>
  <c r="BG552" i="1"/>
  <c r="BH552" i="1" s="1"/>
  <c r="BG553" i="1"/>
  <c r="BH553" i="1" s="1"/>
  <c r="BG554" i="1"/>
  <c r="BH554" i="1" s="1"/>
  <c r="BG555" i="1"/>
  <c r="BH555" i="1" s="1"/>
  <c r="BG556" i="1"/>
  <c r="BH556" i="1" s="1"/>
  <c r="BG557" i="1"/>
  <c r="BH557" i="1" s="1"/>
  <c r="BG558" i="1"/>
  <c r="BH558" i="1" s="1"/>
  <c r="BG559" i="1"/>
  <c r="BH559" i="1" s="1"/>
  <c r="BG560" i="1"/>
  <c r="BH560" i="1" s="1"/>
  <c r="BG561" i="1"/>
  <c r="BH561" i="1" s="1"/>
  <c r="BG562" i="1"/>
  <c r="BH562" i="1" s="1"/>
  <c r="BG563" i="1"/>
  <c r="BH563" i="1" s="1"/>
  <c r="BG564" i="1"/>
  <c r="BH564" i="1" s="1"/>
  <c r="BG565" i="1"/>
  <c r="BH565" i="1" s="1"/>
  <c r="BG566" i="1"/>
  <c r="BH566" i="1" s="1"/>
  <c r="BG567" i="1"/>
  <c r="BH567" i="1" s="1"/>
  <c r="BG568" i="1"/>
  <c r="BH568" i="1" s="1"/>
  <c r="BG569" i="1"/>
  <c r="BH569" i="1" s="1"/>
  <c r="BG570" i="1"/>
  <c r="BH570" i="1" s="1"/>
  <c r="BG571" i="1"/>
  <c r="BH571" i="1" s="1"/>
  <c r="BG572" i="1"/>
  <c r="BH572" i="1" s="1"/>
  <c r="BG573" i="1"/>
  <c r="BH573" i="1" s="1"/>
  <c r="BG574" i="1"/>
  <c r="BH574" i="1" s="1"/>
  <c r="BG575" i="1"/>
  <c r="BH575" i="1" s="1"/>
  <c r="BG576" i="1"/>
  <c r="BH576" i="1" s="1"/>
  <c r="BG577" i="1"/>
  <c r="BH577" i="1" s="1"/>
  <c r="BG578" i="1"/>
  <c r="BH578" i="1" s="1"/>
  <c r="BG579" i="1"/>
  <c r="BH579" i="1" s="1"/>
  <c r="BG580" i="1"/>
  <c r="BH580" i="1" s="1"/>
  <c r="BG581" i="1"/>
  <c r="BH581" i="1" s="1"/>
  <c r="BG582" i="1"/>
  <c r="BH582" i="1" s="1"/>
  <c r="BG583" i="1"/>
  <c r="BH583" i="1" s="1"/>
  <c r="BG584" i="1"/>
  <c r="BH584" i="1" s="1"/>
  <c r="BG585" i="1"/>
  <c r="BH585" i="1" s="1"/>
  <c r="BG586" i="1"/>
  <c r="BH586" i="1" s="1"/>
  <c r="BG587" i="1"/>
  <c r="BH587" i="1" s="1"/>
  <c r="BG588" i="1"/>
  <c r="BH588" i="1" s="1"/>
  <c r="BG589" i="1"/>
  <c r="BH589" i="1" s="1"/>
  <c r="BG590" i="1"/>
  <c r="BH590" i="1" s="1"/>
  <c r="BG591" i="1"/>
  <c r="BH591" i="1" s="1"/>
  <c r="BG592" i="1"/>
  <c r="BH592" i="1" s="1"/>
  <c r="BG593" i="1"/>
  <c r="BH593" i="1" s="1"/>
  <c r="BG594" i="1"/>
  <c r="BH594" i="1" s="1"/>
  <c r="BG595" i="1"/>
  <c r="BH595" i="1" s="1"/>
  <c r="BG596" i="1"/>
  <c r="BH596" i="1" s="1"/>
  <c r="BG597" i="1"/>
  <c r="BH597" i="1" s="1"/>
  <c r="BG598" i="1"/>
  <c r="BH598" i="1" s="1"/>
  <c r="BG599" i="1"/>
  <c r="BH599" i="1" s="1"/>
  <c r="BG600" i="1"/>
  <c r="BH600" i="1" s="1"/>
  <c r="BG601" i="1"/>
  <c r="BH601" i="1" s="1"/>
  <c r="BG602" i="1"/>
  <c r="BH602" i="1" s="1"/>
  <c r="BG603" i="1"/>
  <c r="BH603" i="1" s="1"/>
  <c r="BG604" i="1"/>
  <c r="BH604" i="1" s="1"/>
  <c r="BG605" i="1"/>
  <c r="BH605" i="1" s="1"/>
  <c r="BG606" i="1"/>
  <c r="BH606" i="1" s="1"/>
  <c r="BG607" i="1"/>
  <c r="BH607" i="1" s="1"/>
  <c r="BG608" i="1"/>
  <c r="BH608" i="1" s="1"/>
  <c r="BG609" i="1"/>
  <c r="BH609" i="1" s="1"/>
  <c r="BG610" i="1"/>
  <c r="BH610" i="1" s="1"/>
  <c r="BG611" i="1"/>
  <c r="BH611" i="1" s="1"/>
  <c r="BG612" i="1"/>
  <c r="BH612" i="1" s="1"/>
  <c r="BG613" i="1"/>
  <c r="BH613" i="1" s="1"/>
  <c r="BG614" i="1"/>
  <c r="BH614" i="1" s="1"/>
  <c r="BG615" i="1"/>
  <c r="BH615" i="1" s="1"/>
  <c r="BG616" i="1"/>
  <c r="BH616" i="1" s="1"/>
  <c r="BG617" i="1"/>
  <c r="BH617" i="1" s="1"/>
  <c r="BG618" i="1"/>
  <c r="BH618" i="1" s="1"/>
  <c r="BG619" i="1"/>
  <c r="BH619" i="1" s="1"/>
  <c r="BG620" i="1"/>
  <c r="BH620" i="1" s="1"/>
  <c r="BG621" i="1"/>
  <c r="BH621" i="1" s="1"/>
  <c r="BG622" i="1"/>
  <c r="BH622" i="1" s="1"/>
  <c r="BG623" i="1"/>
  <c r="BH623" i="1" s="1"/>
  <c r="BG624" i="1"/>
  <c r="BH624" i="1" s="1"/>
  <c r="BG625" i="1"/>
  <c r="BH625" i="1" s="1"/>
  <c r="BG626" i="1"/>
  <c r="BH626" i="1" s="1"/>
  <c r="BG627" i="1"/>
  <c r="BH627" i="1" s="1"/>
  <c r="BG628" i="1"/>
  <c r="BH628" i="1" s="1"/>
  <c r="BG629" i="1"/>
  <c r="BH629" i="1" s="1"/>
  <c r="BG630" i="1"/>
  <c r="BH630" i="1" s="1"/>
  <c r="BG631" i="1"/>
  <c r="BH631" i="1" s="1"/>
  <c r="BG632" i="1"/>
  <c r="BH632" i="1" s="1"/>
  <c r="BG633" i="1"/>
  <c r="BH633" i="1" s="1"/>
  <c r="BG634" i="1"/>
  <c r="BH634" i="1" s="1"/>
  <c r="BG635" i="1"/>
  <c r="BH635" i="1" s="1"/>
  <c r="BG636" i="1"/>
  <c r="BH636" i="1" s="1"/>
  <c r="BG637" i="1"/>
  <c r="BH637" i="1" s="1"/>
  <c r="BG638" i="1"/>
  <c r="BH638" i="1" s="1"/>
  <c r="BG639" i="1"/>
  <c r="BH639" i="1" s="1"/>
  <c r="BG640" i="1"/>
  <c r="BH640" i="1" s="1"/>
  <c r="BG641" i="1"/>
  <c r="BH641" i="1" s="1"/>
  <c r="BG642" i="1"/>
  <c r="BH642" i="1" s="1"/>
  <c r="BG643" i="1"/>
  <c r="BH643" i="1" s="1"/>
  <c r="BG644" i="1"/>
  <c r="BH644" i="1" s="1"/>
  <c r="BG645" i="1"/>
  <c r="BH645" i="1" s="1"/>
  <c r="BG646" i="1"/>
  <c r="BH646" i="1" s="1"/>
  <c r="BG647" i="1"/>
  <c r="BH647" i="1" s="1"/>
  <c r="BG648" i="1"/>
  <c r="BH648" i="1" s="1"/>
  <c r="BG649" i="1"/>
  <c r="BH649" i="1" s="1"/>
  <c r="BG650" i="1"/>
  <c r="BH650" i="1" s="1"/>
  <c r="BG651" i="1"/>
  <c r="BH651" i="1" s="1"/>
  <c r="BG652" i="1"/>
  <c r="BH652" i="1" s="1"/>
  <c r="BG653" i="1"/>
  <c r="BH653" i="1" s="1"/>
  <c r="BG654" i="1"/>
  <c r="BH654" i="1" s="1"/>
  <c r="BG655" i="1"/>
  <c r="BH655" i="1" s="1"/>
  <c r="BG656" i="1"/>
  <c r="BH656" i="1" s="1"/>
  <c r="BG657" i="1"/>
  <c r="BH657" i="1" s="1"/>
  <c r="BG658" i="1"/>
  <c r="BH658" i="1" s="1"/>
  <c r="BG659" i="1"/>
  <c r="BH659" i="1" s="1"/>
  <c r="BG660" i="1"/>
  <c r="BH660" i="1" s="1"/>
  <c r="BG661" i="1"/>
  <c r="BH661" i="1" s="1"/>
  <c r="BG662" i="1"/>
  <c r="BH662" i="1" s="1"/>
  <c r="BG663" i="1"/>
  <c r="BH663" i="1" s="1"/>
  <c r="BG664" i="1"/>
  <c r="BH664" i="1" s="1"/>
  <c r="BG665" i="1"/>
  <c r="BH665" i="1" s="1"/>
  <c r="BG666" i="1"/>
  <c r="BH666" i="1" s="1"/>
  <c r="BG667" i="1"/>
  <c r="BH667" i="1" s="1"/>
  <c r="BG668" i="1"/>
  <c r="BH668" i="1" s="1"/>
  <c r="BG669" i="1"/>
  <c r="BH669" i="1" s="1"/>
  <c r="BG670" i="1"/>
  <c r="BH670" i="1" s="1"/>
  <c r="BG671" i="1"/>
  <c r="BH671" i="1" s="1"/>
  <c r="BG672" i="1"/>
  <c r="BH672" i="1" s="1"/>
  <c r="BG673" i="1"/>
  <c r="BH673" i="1" s="1"/>
  <c r="BG674" i="1"/>
  <c r="BH674" i="1" s="1"/>
  <c r="BG675" i="1"/>
  <c r="BH675" i="1" s="1"/>
  <c r="BG676" i="1"/>
  <c r="BH676" i="1" s="1"/>
  <c r="BG677" i="1"/>
  <c r="BH677" i="1" s="1"/>
  <c r="BG678" i="1"/>
  <c r="BH678" i="1" s="1"/>
  <c r="BG679" i="1"/>
  <c r="BH679" i="1" s="1"/>
  <c r="BG680" i="1"/>
  <c r="BH680" i="1" s="1"/>
  <c r="BG681" i="1"/>
  <c r="BH681" i="1" s="1"/>
  <c r="BG682" i="1"/>
  <c r="BH682" i="1" s="1"/>
  <c r="BG683" i="1"/>
  <c r="BH683" i="1" s="1"/>
  <c r="BG684" i="1"/>
  <c r="BH684" i="1" s="1"/>
  <c r="BG685" i="1"/>
  <c r="BH685" i="1" s="1"/>
  <c r="BG686" i="1"/>
  <c r="BH686" i="1" s="1"/>
  <c r="BG687" i="1"/>
  <c r="BH687" i="1" s="1"/>
  <c r="BG688" i="1"/>
  <c r="BH688" i="1" s="1"/>
  <c r="BG689" i="1"/>
  <c r="BH689" i="1" s="1"/>
  <c r="BG690" i="1"/>
  <c r="BH690" i="1" s="1"/>
  <c r="BG691" i="1"/>
  <c r="BH691" i="1" s="1"/>
  <c r="BG692" i="1"/>
  <c r="BH692" i="1" s="1"/>
  <c r="BG693" i="1"/>
  <c r="BH693" i="1" s="1"/>
  <c r="BG694" i="1"/>
  <c r="BH694" i="1" s="1"/>
  <c r="BG695" i="1"/>
  <c r="BH695" i="1" s="1"/>
  <c r="BG696" i="1"/>
  <c r="BH696" i="1" s="1"/>
  <c r="BG697" i="1"/>
  <c r="BH697" i="1" s="1"/>
  <c r="BG698" i="1"/>
  <c r="BH698" i="1" s="1"/>
  <c r="BG699" i="1"/>
  <c r="BH699" i="1" s="1"/>
  <c r="BG700" i="1"/>
  <c r="BH700" i="1" s="1"/>
  <c r="BG701" i="1"/>
  <c r="BH701" i="1" s="1"/>
  <c r="BG702" i="1"/>
  <c r="BH702" i="1" s="1"/>
  <c r="BG703" i="1"/>
  <c r="BH703" i="1" s="1"/>
  <c r="BG704" i="1"/>
  <c r="BH704" i="1" s="1"/>
  <c r="BG705" i="1"/>
  <c r="BH705" i="1" s="1"/>
  <c r="BG706" i="1"/>
  <c r="BH706" i="1" s="1"/>
  <c r="BG707" i="1"/>
  <c r="BH707" i="1" s="1"/>
  <c r="BG708" i="1"/>
  <c r="BH708" i="1" s="1"/>
  <c r="BG709" i="1"/>
  <c r="BH709" i="1" s="1"/>
  <c r="BG710" i="1"/>
  <c r="BH710" i="1" s="1"/>
  <c r="BG711" i="1"/>
  <c r="BH711" i="1" s="1"/>
  <c r="BG712" i="1"/>
  <c r="BH712" i="1" s="1"/>
  <c r="BG713" i="1"/>
  <c r="BH713" i="1" s="1"/>
  <c r="BG714" i="1"/>
  <c r="BH714" i="1" s="1"/>
  <c r="BG715" i="1"/>
  <c r="BH715" i="1" s="1"/>
  <c r="BG716" i="1"/>
  <c r="BH716" i="1" s="1"/>
  <c r="BG717" i="1"/>
  <c r="BH717" i="1" s="1"/>
  <c r="BG718" i="1"/>
  <c r="BH718" i="1" s="1"/>
  <c r="BG719" i="1"/>
  <c r="BH719" i="1" s="1"/>
  <c r="BG720" i="1"/>
  <c r="BH720" i="1" s="1"/>
  <c r="BG721" i="1"/>
  <c r="BH721" i="1" s="1"/>
  <c r="BG722" i="1"/>
  <c r="BH722" i="1" s="1"/>
  <c r="BG723" i="1"/>
  <c r="BH723" i="1" s="1"/>
  <c r="BG724" i="1"/>
  <c r="BH724" i="1" s="1"/>
  <c r="BG725" i="1"/>
  <c r="BH725" i="1" s="1"/>
  <c r="BG726" i="1"/>
  <c r="BH726" i="1" s="1"/>
  <c r="BG727" i="1"/>
  <c r="BH727" i="1" s="1"/>
  <c r="BG728" i="1"/>
  <c r="BH728" i="1" s="1"/>
  <c r="BG729" i="1"/>
  <c r="BH729" i="1" s="1"/>
  <c r="BG730" i="1"/>
  <c r="BH730" i="1" s="1"/>
  <c r="BG731" i="1"/>
  <c r="BH731" i="1" s="1"/>
  <c r="BG732" i="1"/>
  <c r="BH732" i="1" s="1"/>
  <c r="BG733" i="1"/>
  <c r="BH733" i="1" s="1"/>
  <c r="BG734" i="1"/>
  <c r="BH734" i="1" s="1"/>
  <c r="BG735" i="1"/>
  <c r="BH735" i="1" s="1"/>
  <c r="BG736" i="1"/>
  <c r="BH736" i="1" s="1"/>
  <c r="BG737" i="1"/>
  <c r="BH737" i="1" s="1"/>
  <c r="BG738" i="1"/>
  <c r="BH738" i="1" s="1"/>
  <c r="BG739" i="1"/>
  <c r="BH739" i="1" s="1"/>
  <c r="BG740" i="1"/>
  <c r="BH740" i="1" s="1"/>
  <c r="BG741" i="1"/>
  <c r="BH741" i="1" s="1"/>
  <c r="BG742" i="1"/>
  <c r="BH742" i="1" s="1"/>
  <c r="BG743" i="1"/>
  <c r="BH743" i="1" s="1"/>
  <c r="BG744" i="1"/>
  <c r="BH744" i="1" s="1"/>
  <c r="BG745" i="1"/>
  <c r="BH745" i="1" s="1"/>
  <c r="BG746" i="1"/>
  <c r="BH746" i="1" s="1"/>
  <c r="BG747" i="1"/>
  <c r="BH747" i="1" s="1"/>
  <c r="BG748" i="1"/>
  <c r="BH748" i="1" s="1"/>
  <c r="BG749" i="1"/>
  <c r="BH749" i="1" s="1"/>
  <c r="BG750" i="1"/>
  <c r="BH750" i="1" s="1"/>
  <c r="BG751" i="1"/>
  <c r="BH751" i="1" s="1"/>
  <c r="BG752" i="1"/>
  <c r="BH752" i="1" s="1"/>
  <c r="BG753" i="1"/>
  <c r="BH753" i="1" s="1"/>
  <c r="BG754" i="1"/>
  <c r="BH754" i="1" s="1"/>
  <c r="BG755" i="1"/>
  <c r="BH755" i="1" s="1"/>
  <c r="BG756" i="1"/>
  <c r="BH756" i="1" s="1"/>
  <c r="BG757" i="1"/>
  <c r="BH757" i="1" s="1"/>
  <c r="BG758" i="1"/>
  <c r="BH758" i="1" s="1"/>
  <c r="BG759" i="1"/>
  <c r="BH759" i="1" s="1"/>
  <c r="BG760" i="1"/>
  <c r="BH760" i="1" s="1"/>
  <c r="BG761" i="1"/>
  <c r="BH761" i="1" s="1"/>
  <c r="BG762" i="1"/>
  <c r="BH762" i="1" s="1"/>
  <c r="BG763" i="1"/>
  <c r="BH763" i="1" s="1"/>
  <c r="BG764" i="1"/>
  <c r="BH764" i="1" s="1"/>
  <c r="BG765" i="1"/>
  <c r="BH765" i="1" s="1"/>
  <c r="BG766" i="1"/>
  <c r="BH766" i="1" s="1"/>
  <c r="BG767" i="1"/>
  <c r="BH767" i="1" s="1"/>
  <c r="BG768" i="1"/>
  <c r="BH768" i="1" s="1"/>
  <c r="BG769" i="1"/>
  <c r="BH769" i="1" s="1"/>
  <c r="BG770" i="1"/>
  <c r="BH770" i="1" s="1"/>
  <c r="BG771" i="1"/>
  <c r="BH771" i="1" s="1"/>
  <c r="BG772" i="1"/>
  <c r="BH772" i="1" s="1"/>
  <c r="BG773" i="1"/>
  <c r="BH773" i="1" s="1"/>
  <c r="BG774" i="1"/>
  <c r="BH774" i="1" s="1"/>
  <c r="BG775" i="1"/>
  <c r="BH775" i="1" s="1"/>
  <c r="BG776" i="1"/>
  <c r="BH776" i="1" s="1"/>
  <c r="BG777" i="1"/>
  <c r="BH777" i="1" s="1"/>
  <c r="BG778" i="1"/>
  <c r="BH778" i="1" s="1"/>
  <c r="BG779" i="1"/>
  <c r="BH779" i="1" s="1"/>
  <c r="BG780" i="1"/>
  <c r="BH780" i="1" s="1"/>
  <c r="BG781" i="1"/>
  <c r="BH781" i="1" s="1"/>
  <c r="BG782" i="1"/>
  <c r="BH782" i="1" s="1"/>
  <c r="BG783" i="1"/>
  <c r="BH783" i="1" s="1"/>
  <c r="BG784" i="1"/>
  <c r="BH784" i="1" s="1"/>
  <c r="BG785" i="1"/>
  <c r="BH785" i="1" s="1"/>
  <c r="BG786" i="1"/>
  <c r="BH786" i="1" s="1"/>
  <c r="BG787" i="1"/>
  <c r="BH787" i="1" s="1"/>
  <c r="BG788" i="1"/>
  <c r="BH788" i="1" s="1"/>
  <c r="BG789" i="1"/>
  <c r="BH789" i="1" s="1"/>
  <c r="BG790" i="1"/>
  <c r="BH790" i="1" s="1"/>
  <c r="BG791" i="1"/>
  <c r="BH791" i="1" s="1"/>
  <c r="BG792" i="1"/>
  <c r="BH792" i="1" s="1"/>
  <c r="BG793" i="1"/>
  <c r="BH793" i="1" s="1"/>
  <c r="BG794" i="1"/>
  <c r="BH794" i="1" s="1"/>
  <c r="BG795" i="1"/>
  <c r="BH795" i="1" s="1"/>
  <c r="BG796" i="1"/>
  <c r="BH796" i="1" s="1"/>
  <c r="BG797" i="1"/>
  <c r="BH797" i="1" s="1"/>
  <c r="BG798" i="1"/>
  <c r="BH798" i="1" s="1"/>
  <c r="BG799" i="1"/>
  <c r="BH799" i="1" s="1"/>
  <c r="BG800" i="1"/>
  <c r="BH800" i="1" s="1"/>
  <c r="BG801" i="1"/>
  <c r="BH801" i="1" s="1"/>
  <c r="BG802" i="1"/>
  <c r="BH802" i="1" s="1"/>
  <c r="BG803" i="1"/>
  <c r="BH803" i="1" s="1"/>
  <c r="BG804" i="1"/>
  <c r="BH804" i="1" s="1"/>
  <c r="BG805" i="1"/>
  <c r="BH805" i="1" s="1"/>
  <c r="BG806" i="1"/>
  <c r="BH806" i="1" s="1"/>
  <c r="BG807" i="1"/>
  <c r="BH807" i="1" s="1"/>
  <c r="BG808" i="1"/>
  <c r="BH808" i="1" s="1"/>
  <c r="BG809" i="1"/>
  <c r="BH809" i="1" s="1"/>
  <c r="BG810" i="1"/>
  <c r="BH810" i="1" s="1"/>
  <c r="BG811" i="1"/>
  <c r="BH811" i="1" s="1"/>
  <c r="BG812" i="1"/>
  <c r="BH812" i="1" s="1"/>
  <c r="BG813" i="1"/>
  <c r="BH813" i="1" s="1"/>
  <c r="BG814" i="1"/>
  <c r="BH814" i="1" s="1"/>
  <c r="BG815" i="1"/>
  <c r="BH815" i="1" s="1"/>
  <c r="BG816" i="1"/>
  <c r="BH816" i="1" s="1"/>
  <c r="BG817" i="1"/>
  <c r="BH817" i="1" s="1"/>
  <c r="BG818" i="1"/>
  <c r="BH818" i="1" s="1"/>
  <c r="BG819" i="1"/>
  <c r="BH819" i="1" s="1"/>
  <c r="BG820" i="1"/>
  <c r="BH820" i="1" s="1"/>
  <c r="BG821" i="1"/>
  <c r="BH821" i="1" s="1"/>
  <c r="BG822" i="1"/>
  <c r="BH822" i="1" s="1"/>
  <c r="BG823" i="1"/>
  <c r="BH823" i="1" s="1"/>
  <c r="BG824" i="1"/>
  <c r="BH824" i="1" s="1"/>
  <c r="BG825" i="1"/>
  <c r="BH825" i="1" s="1"/>
  <c r="BG826" i="1"/>
  <c r="BH826" i="1" s="1"/>
  <c r="BG827" i="1"/>
  <c r="BH827" i="1" s="1"/>
  <c r="BG828" i="1"/>
  <c r="BH828" i="1" s="1"/>
  <c r="BG829" i="1"/>
  <c r="BH829" i="1" s="1"/>
  <c r="BG830" i="1"/>
  <c r="BH830" i="1" s="1"/>
  <c r="BG831" i="1"/>
  <c r="BH831" i="1" s="1"/>
  <c r="BG832" i="1"/>
  <c r="BH832" i="1" s="1"/>
  <c r="BG833" i="1"/>
  <c r="BH833" i="1" s="1"/>
  <c r="BG834" i="1"/>
  <c r="BH834" i="1" s="1"/>
  <c r="BG835" i="1"/>
  <c r="BH835" i="1" s="1"/>
  <c r="BG836" i="1"/>
  <c r="BH836" i="1" s="1"/>
  <c r="BG837" i="1"/>
  <c r="BH837" i="1" s="1"/>
  <c r="BG838" i="1"/>
  <c r="BH838" i="1" s="1"/>
  <c r="BG839" i="1"/>
  <c r="BH839" i="1" s="1"/>
  <c r="BG840" i="1"/>
  <c r="BH840" i="1" s="1"/>
  <c r="BG841" i="1"/>
  <c r="BH841" i="1" s="1"/>
  <c r="BG842" i="1"/>
  <c r="BH842" i="1" s="1"/>
  <c r="BG843" i="1"/>
  <c r="BH843" i="1" s="1"/>
  <c r="BG844" i="1"/>
  <c r="BH844" i="1" s="1"/>
  <c r="BG845" i="1"/>
  <c r="BH845" i="1" s="1"/>
  <c r="BG846" i="1"/>
  <c r="BH846" i="1" s="1"/>
  <c r="BG847" i="1"/>
  <c r="BH847" i="1" s="1"/>
  <c r="BG848" i="1"/>
  <c r="BH848" i="1" s="1"/>
  <c r="BG849" i="1"/>
  <c r="BH849" i="1" s="1"/>
  <c r="BG850" i="1"/>
  <c r="BH850" i="1" s="1"/>
  <c r="BG851" i="1"/>
  <c r="BH851" i="1" s="1"/>
  <c r="BG852" i="1"/>
  <c r="BH852" i="1" s="1"/>
  <c r="BG853" i="1"/>
  <c r="BH853" i="1" s="1"/>
  <c r="BG854" i="1"/>
  <c r="BH854" i="1" s="1"/>
  <c r="BG855" i="1"/>
  <c r="BH855" i="1" s="1"/>
  <c r="BG856" i="1"/>
  <c r="BH856" i="1" s="1"/>
  <c r="BG857" i="1"/>
  <c r="BH857" i="1" s="1"/>
  <c r="BG858" i="1"/>
  <c r="BH858" i="1" s="1"/>
  <c r="BG859" i="1"/>
  <c r="BH859" i="1" s="1"/>
  <c r="BG860" i="1"/>
  <c r="BH860" i="1" s="1"/>
  <c r="BG861" i="1"/>
  <c r="BH861" i="1" s="1"/>
  <c r="BG862" i="1"/>
  <c r="BH862" i="1" s="1"/>
  <c r="BG863" i="1"/>
  <c r="BH863" i="1" s="1"/>
  <c r="BG864" i="1"/>
  <c r="BH864" i="1" s="1"/>
  <c r="BG865" i="1"/>
  <c r="BH865" i="1" s="1"/>
  <c r="BG866" i="1"/>
  <c r="BH866" i="1" s="1"/>
  <c r="BG867" i="1"/>
  <c r="BH867" i="1" s="1"/>
  <c r="BG868" i="1"/>
  <c r="BH868" i="1" s="1"/>
  <c r="BG869" i="1"/>
  <c r="BH869" i="1" s="1"/>
  <c r="BG870" i="1"/>
  <c r="BH870" i="1" s="1"/>
  <c r="BG871" i="1"/>
  <c r="BH871" i="1" s="1"/>
  <c r="BG872" i="1"/>
  <c r="BH872" i="1" s="1"/>
  <c r="BG873" i="1"/>
  <c r="BH873" i="1" s="1"/>
  <c r="BG874" i="1"/>
  <c r="BH874" i="1" s="1"/>
  <c r="BG875" i="1"/>
  <c r="BH875" i="1" s="1"/>
  <c r="BG876" i="1"/>
  <c r="BH876" i="1" s="1"/>
  <c r="BG877" i="1"/>
  <c r="BH877" i="1" s="1"/>
  <c r="BG878" i="1"/>
  <c r="BH878" i="1" s="1"/>
  <c r="BG879" i="1"/>
  <c r="BH879" i="1" s="1"/>
  <c r="BG880" i="1"/>
  <c r="BH880" i="1" s="1"/>
  <c r="BG881" i="1"/>
  <c r="BH881" i="1" s="1"/>
  <c r="BG882" i="1"/>
  <c r="BH882" i="1" s="1"/>
  <c r="BG883" i="1"/>
  <c r="BH883" i="1" s="1"/>
  <c r="BG884" i="1"/>
  <c r="BH884" i="1" s="1"/>
  <c r="BG885" i="1"/>
  <c r="BH885" i="1" s="1"/>
  <c r="BG886" i="1"/>
  <c r="BH886" i="1" s="1"/>
  <c r="BG887" i="1"/>
  <c r="BH887" i="1" s="1"/>
  <c r="BG888" i="1"/>
  <c r="BH888" i="1" s="1"/>
  <c r="BG889" i="1"/>
  <c r="BH889" i="1" s="1"/>
  <c r="BG890" i="1"/>
  <c r="BH890" i="1" s="1"/>
  <c r="BG891" i="1"/>
  <c r="BH891" i="1" s="1"/>
  <c r="BG892" i="1"/>
  <c r="BH892" i="1" s="1"/>
  <c r="BG893" i="1"/>
  <c r="BH893" i="1" s="1"/>
  <c r="BG894" i="1"/>
  <c r="BH894" i="1" s="1"/>
  <c r="BG895" i="1"/>
  <c r="BH895" i="1" s="1"/>
  <c r="BG896" i="1"/>
  <c r="BH896" i="1" s="1"/>
  <c r="BG897" i="1"/>
  <c r="BH897" i="1" s="1"/>
  <c r="BG898" i="1"/>
  <c r="BH898" i="1" s="1"/>
  <c r="BG899" i="1"/>
  <c r="BH899" i="1" s="1"/>
  <c r="BG900" i="1"/>
  <c r="BH900" i="1" s="1"/>
  <c r="BG901" i="1"/>
  <c r="BH901" i="1" s="1"/>
  <c r="BG902" i="1"/>
  <c r="BH902" i="1" s="1"/>
  <c r="BG903" i="1"/>
  <c r="BH903" i="1" s="1"/>
  <c r="BG904" i="1"/>
  <c r="BH904" i="1" s="1"/>
  <c r="BG905" i="1"/>
  <c r="BH905" i="1" s="1"/>
  <c r="BG906" i="1"/>
  <c r="BH906" i="1" s="1"/>
  <c r="BG907" i="1"/>
  <c r="BH907" i="1" s="1"/>
  <c r="BG908" i="1"/>
  <c r="BH908" i="1" s="1"/>
  <c r="BG909" i="1"/>
  <c r="BH909" i="1" s="1"/>
  <c r="BG910" i="1"/>
  <c r="BH910" i="1" s="1"/>
  <c r="BG911" i="1"/>
  <c r="BH911" i="1" s="1"/>
  <c r="BG912" i="1"/>
  <c r="BH912" i="1" s="1"/>
  <c r="BG913" i="1"/>
  <c r="BH913" i="1" s="1"/>
  <c r="BG914" i="1"/>
  <c r="BH914" i="1" s="1"/>
  <c r="BG915" i="1"/>
  <c r="BH915" i="1" s="1"/>
  <c r="BG916" i="1"/>
  <c r="BH916" i="1" s="1"/>
  <c r="BG917" i="1"/>
  <c r="BH917" i="1" s="1"/>
  <c r="BG918" i="1"/>
  <c r="BH918" i="1" s="1"/>
  <c r="BG919" i="1"/>
  <c r="BH919" i="1" s="1"/>
  <c r="BG920" i="1"/>
  <c r="BH920" i="1" s="1"/>
  <c r="BG921" i="1"/>
  <c r="BH921" i="1" s="1"/>
  <c r="BG922" i="1"/>
  <c r="BH922" i="1" s="1"/>
  <c r="BG923" i="1"/>
  <c r="BH923" i="1" s="1"/>
  <c r="BG924" i="1"/>
  <c r="BH924" i="1" s="1"/>
  <c r="BG925" i="1"/>
  <c r="BH925" i="1" s="1"/>
  <c r="BG926" i="1"/>
  <c r="BH926" i="1" s="1"/>
  <c r="BG927" i="1"/>
  <c r="BH927" i="1" s="1"/>
  <c r="BG928" i="1"/>
  <c r="BH928" i="1" s="1"/>
  <c r="BG929" i="1"/>
  <c r="BH929" i="1" s="1"/>
  <c r="BG930" i="1"/>
  <c r="BH930" i="1" s="1"/>
  <c r="BG931" i="1"/>
  <c r="BH931" i="1" s="1"/>
  <c r="BG932" i="1"/>
  <c r="BH932" i="1" s="1"/>
  <c r="BG933" i="1"/>
  <c r="BH933" i="1" s="1"/>
  <c r="BG934" i="1"/>
  <c r="BH934" i="1" s="1"/>
  <c r="BG935" i="1"/>
  <c r="BH935" i="1" s="1"/>
  <c r="BG936" i="1"/>
  <c r="BH936" i="1" s="1"/>
  <c r="BG937" i="1"/>
  <c r="BH937" i="1" s="1"/>
  <c r="BG938" i="1"/>
  <c r="BH938" i="1" s="1"/>
  <c r="BG939" i="1"/>
  <c r="BH939" i="1" s="1"/>
  <c r="BG940" i="1"/>
  <c r="BH940" i="1" s="1"/>
  <c r="BG941" i="1"/>
  <c r="BH941" i="1" s="1"/>
  <c r="BG942" i="1"/>
  <c r="BH942" i="1" s="1"/>
  <c r="BG943" i="1"/>
  <c r="BH943" i="1" s="1"/>
  <c r="BG944" i="1"/>
  <c r="BH944" i="1" s="1"/>
  <c r="BG945" i="1"/>
  <c r="BH945" i="1" s="1"/>
  <c r="BG946" i="1"/>
  <c r="BH946" i="1" s="1"/>
  <c r="BG947" i="1"/>
  <c r="BH947" i="1" s="1"/>
  <c r="BG948" i="1"/>
  <c r="BH948" i="1" s="1"/>
  <c r="BG949" i="1"/>
  <c r="BH949" i="1" s="1"/>
  <c r="BG950" i="1"/>
  <c r="BH950" i="1" s="1"/>
  <c r="BG951" i="1"/>
  <c r="BH951" i="1" s="1"/>
  <c r="BG952" i="1"/>
  <c r="BH952" i="1" s="1"/>
  <c r="BG953" i="1"/>
  <c r="BH953" i="1" s="1"/>
  <c r="BG954" i="1"/>
  <c r="BH954" i="1" s="1"/>
  <c r="BG955" i="1"/>
  <c r="BH955" i="1" s="1"/>
  <c r="BG956" i="1"/>
  <c r="BH956" i="1" s="1"/>
  <c r="BG957" i="1"/>
  <c r="BH957" i="1" s="1"/>
  <c r="BG958" i="1"/>
  <c r="BH958" i="1" s="1"/>
  <c r="BG959" i="1"/>
  <c r="BH959" i="1" s="1"/>
  <c r="BG960" i="1"/>
  <c r="BH960" i="1" s="1"/>
  <c r="BG961" i="1"/>
  <c r="BH961" i="1" s="1"/>
  <c r="BG962" i="1"/>
  <c r="BH962" i="1" s="1"/>
  <c r="BG963" i="1"/>
  <c r="BH963" i="1" s="1"/>
  <c r="BG964" i="1"/>
  <c r="BH964" i="1" s="1"/>
  <c r="BG965" i="1"/>
  <c r="BH965" i="1" s="1"/>
  <c r="BG966" i="1"/>
  <c r="BH966" i="1" s="1"/>
  <c r="BG967" i="1"/>
  <c r="BH967" i="1" s="1"/>
  <c r="BG968" i="1"/>
  <c r="BH968" i="1" s="1"/>
  <c r="BG969" i="1"/>
  <c r="BH969" i="1" s="1"/>
  <c r="BG970" i="1"/>
  <c r="BH970" i="1" s="1"/>
  <c r="BG971" i="1"/>
  <c r="BH971" i="1" s="1"/>
  <c r="BG972" i="1"/>
  <c r="BH972" i="1" s="1"/>
  <c r="BG973" i="1"/>
  <c r="BH973" i="1" s="1"/>
  <c r="BG974" i="1"/>
  <c r="BH974" i="1" s="1"/>
  <c r="BG975" i="1"/>
  <c r="BH975" i="1" s="1"/>
  <c r="BG976" i="1"/>
  <c r="BH976" i="1" s="1"/>
  <c r="BG977" i="1"/>
  <c r="BH977" i="1" s="1"/>
  <c r="BG978" i="1"/>
  <c r="BH978" i="1" s="1"/>
  <c r="BG979" i="1"/>
  <c r="BH979" i="1" s="1"/>
  <c r="BG980" i="1"/>
  <c r="BH980" i="1" s="1"/>
  <c r="BG981" i="1"/>
  <c r="BH981" i="1" s="1"/>
  <c r="BG982" i="1"/>
  <c r="BH982" i="1" s="1"/>
  <c r="BG983" i="1"/>
  <c r="BH983" i="1" s="1"/>
  <c r="BG984" i="1"/>
  <c r="BH984" i="1" s="1"/>
  <c r="BG985" i="1"/>
  <c r="BH985" i="1" s="1"/>
  <c r="BG986" i="1"/>
  <c r="BH986" i="1" s="1"/>
  <c r="BG987" i="1"/>
  <c r="BH987" i="1" s="1"/>
  <c r="BG988" i="1"/>
  <c r="BH988" i="1" s="1"/>
  <c r="BG989" i="1"/>
  <c r="BH989" i="1" s="1"/>
  <c r="BG990" i="1"/>
  <c r="BH990" i="1" s="1"/>
  <c r="BG991" i="1"/>
  <c r="BH991" i="1" s="1"/>
  <c r="BG992" i="1"/>
  <c r="BH992" i="1" s="1"/>
  <c r="BG993" i="1"/>
  <c r="BH993" i="1" s="1"/>
  <c r="BG994" i="1"/>
  <c r="BH994" i="1" s="1"/>
  <c r="BG995" i="1"/>
  <c r="BH995" i="1" s="1"/>
  <c r="BG996" i="1"/>
  <c r="BH996" i="1" s="1"/>
  <c r="BG997" i="1"/>
  <c r="BH997" i="1" s="1"/>
  <c r="BG998" i="1"/>
  <c r="BH998" i="1" s="1"/>
  <c r="BG999" i="1"/>
  <c r="BH999" i="1" s="1"/>
  <c r="BG1000" i="1"/>
  <c r="BH1000" i="1" s="1"/>
  <c r="BG1001" i="1"/>
  <c r="BH1001" i="1" s="1"/>
  <c r="BG1002" i="1"/>
  <c r="BH1002" i="1" s="1"/>
  <c r="BG1003" i="1"/>
  <c r="BH1003" i="1" s="1"/>
  <c r="BG1004" i="1"/>
  <c r="BH1004" i="1" s="1"/>
  <c r="BG1005" i="1"/>
  <c r="BH1005" i="1" s="1"/>
  <c r="FF6" i="1" l="1"/>
  <c r="FF7" i="1"/>
  <c r="FF8" i="1"/>
  <c r="FF9" i="1"/>
  <c r="FF10" i="1"/>
  <c r="FF11" i="1"/>
  <c r="FF12" i="1"/>
  <c r="FF13" i="1"/>
  <c r="FF14" i="1"/>
  <c r="FF15" i="1"/>
  <c r="FF16" i="1"/>
  <c r="FF17" i="1"/>
  <c r="FF18" i="1"/>
  <c r="FF19" i="1"/>
  <c r="FF20" i="1"/>
  <c r="FF21" i="1"/>
  <c r="FF22" i="1"/>
  <c r="FF23" i="1"/>
  <c r="FF24" i="1"/>
  <c r="FF25" i="1"/>
  <c r="FF26" i="1"/>
  <c r="FF27" i="1"/>
  <c r="FF28" i="1"/>
  <c r="FF29" i="1"/>
  <c r="FF30" i="1"/>
  <c r="FF31" i="1"/>
  <c r="FF32" i="1"/>
  <c r="FF33" i="1"/>
  <c r="FF34" i="1"/>
  <c r="FF35" i="1"/>
  <c r="FF36" i="1"/>
  <c r="FF37" i="1"/>
  <c r="FF38" i="1"/>
  <c r="FF39" i="1"/>
  <c r="FF40" i="1"/>
  <c r="FF41" i="1"/>
  <c r="FF42" i="1"/>
  <c r="FF43" i="1"/>
  <c r="FF44" i="1"/>
  <c r="FF45" i="1"/>
  <c r="FF46" i="1"/>
  <c r="FF47" i="1"/>
  <c r="FF48" i="1"/>
  <c r="FF49" i="1"/>
  <c r="FF50" i="1"/>
  <c r="FF51" i="1"/>
  <c r="FF52" i="1"/>
  <c r="FF53" i="1"/>
  <c r="FF54" i="1"/>
  <c r="FF55" i="1"/>
  <c r="FF56" i="1"/>
  <c r="FF57" i="1"/>
  <c r="FF58" i="1"/>
  <c r="FF59" i="1"/>
  <c r="FF60" i="1"/>
  <c r="FF61" i="1"/>
  <c r="FF62" i="1"/>
  <c r="FF63" i="1"/>
  <c r="FF64" i="1"/>
  <c r="FF65" i="1"/>
  <c r="FF66" i="1"/>
  <c r="FF67" i="1"/>
  <c r="FF68" i="1"/>
  <c r="FF69" i="1"/>
  <c r="FF70" i="1"/>
  <c r="FF71" i="1"/>
  <c r="FF72" i="1"/>
  <c r="FF73" i="1"/>
  <c r="FF74" i="1"/>
  <c r="FF75" i="1"/>
  <c r="FF76" i="1"/>
  <c r="FF77" i="1"/>
  <c r="FF78" i="1"/>
  <c r="FF79" i="1"/>
  <c r="FF80" i="1"/>
  <c r="FF81" i="1"/>
  <c r="FF82" i="1"/>
  <c r="FF83" i="1"/>
  <c r="FF84" i="1"/>
  <c r="FF85" i="1"/>
  <c r="FF86" i="1"/>
  <c r="FF87" i="1"/>
  <c r="FF88" i="1"/>
  <c r="FF89" i="1"/>
  <c r="FF90" i="1"/>
  <c r="FF91" i="1"/>
  <c r="FF92" i="1"/>
  <c r="FF93" i="1"/>
  <c r="FF94" i="1"/>
  <c r="FF95" i="1"/>
  <c r="FF96" i="1"/>
  <c r="FF97" i="1"/>
  <c r="FF98" i="1"/>
  <c r="FF99" i="1"/>
  <c r="FF100" i="1"/>
  <c r="FF101" i="1"/>
  <c r="FF102" i="1"/>
  <c r="FF103" i="1"/>
  <c r="FF104" i="1"/>
  <c r="FF105" i="1"/>
  <c r="FF106" i="1"/>
  <c r="FF107" i="1"/>
  <c r="FF108" i="1"/>
  <c r="FF109" i="1"/>
  <c r="FF110" i="1"/>
  <c r="FF111" i="1"/>
  <c r="FF112" i="1"/>
  <c r="FF113" i="1"/>
  <c r="FF114" i="1"/>
  <c r="FF115" i="1"/>
  <c r="FF116" i="1"/>
  <c r="FF117" i="1"/>
  <c r="FF118" i="1"/>
  <c r="FF119" i="1"/>
  <c r="FF120" i="1"/>
  <c r="FF121" i="1"/>
  <c r="FF122" i="1"/>
  <c r="FF123" i="1"/>
  <c r="FF124" i="1"/>
  <c r="FF125" i="1"/>
  <c r="FF126" i="1"/>
  <c r="FF127" i="1"/>
  <c r="FF128" i="1"/>
  <c r="FF129" i="1"/>
  <c r="FF130" i="1"/>
  <c r="FF131" i="1"/>
  <c r="FF132" i="1"/>
  <c r="FF133" i="1"/>
  <c r="FF134" i="1"/>
  <c r="FF135" i="1"/>
  <c r="FF136" i="1"/>
  <c r="FF137" i="1"/>
  <c r="FF138" i="1"/>
  <c r="FF139" i="1"/>
  <c r="FF140" i="1"/>
  <c r="FF141" i="1"/>
  <c r="FF142" i="1"/>
  <c r="FF143" i="1"/>
  <c r="FF144" i="1"/>
  <c r="FF145" i="1"/>
  <c r="FF146" i="1"/>
  <c r="FF147" i="1"/>
  <c r="FF148" i="1"/>
  <c r="FF149" i="1"/>
  <c r="FF150" i="1"/>
  <c r="FF151" i="1"/>
  <c r="FF152" i="1"/>
  <c r="FF153" i="1"/>
  <c r="FF154" i="1"/>
  <c r="FF155" i="1"/>
  <c r="FF156" i="1"/>
  <c r="FF157" i="1"/>
  <c r="FF158" i="1"/>
  <c r="FF159" i="1"/>
  <c r="FF160" i="1"/>
  <c r="FF161" i="1"/>
  <c r="FF162" i="1"/>
  <c r="FF163" i="1"/>
  <c r="FF164" i="1"/>
  <c r="FF165" i="1"/>
  <c r="FF166" i="1"/>
  <c r="FF167" i="1"/>
  <c r="FF168" i="1"/>
  <c r="FF169" i="1"/>
  <c r="FF170" i="1"/>
  <c r="FF171" i="1"/>
  <c r="FF172" i="1"/>
  <c r="FF173" i="1"/>
  <c r="FF174" i="1"/>
  <c r="FF175" i="1"/>
  <c r="FF176" i="1"/>
  <c r="FF177" i="1"/>
  <c r="FF178" i="1"/>
  <c r="FF179" i="1"/>
  <c r="FF180" i="1"/>
  <c r="FF181" i="1"/>
  <c r="FF182" i="1"/>
  <c r="FF183" i="1"/>
  <c r="FF184" i="1"/>
  <c r="FF185" i="1"/>
  <c r="FF186" i="1"/>
  <c r="FF187" i="1"/>
  <c r="FF188" i="1"/>
  <c r="FF189" i="1"/>
  <c r="FF190" i="1"/>
  <c r="FF191" i="1"/>
  <c r="FF192" i="1"/>
  <c r="FF193" i="1"/>
  <c r="FF194" i="1"/>
  <c r="FF195" i="1"/>
  <c r="FF196" i="1"/>
  <c r="FF197" i="1"/>
  <c r="FF198" i="1"/>
  <c r="FF199" i="1"/>
  <c r="FF200" i="1"/>
  <c r="FF201" i="1"/>
  <c r="FF202" i="1"/>
  <c r="FF203" i="1"/>
  <c r="FF204" i="1"/>
  <c r="FF205" i="1"/>
  <c r="FF206" i="1"/>
  <c r="FF207" i="1"/>
  <c r="FF208" i="1"/>
  <c r="FF209" i="1"/>
  <c r="FF210" i="1"/>
  <c r="FF211" i="1"/>
  <c r="FF212" i="1"/>
  <c r="FF213" i="1"/>
  <c r="FF214" i="1"/>
  <c r="FF215" i="1"/>
  <c r="FF216" i="1"/>
  <c r="FF217" i="1"/>
  <c r="FF218" i="1"/>
  <c r="FF219" i="1"/>
  <c r="FF220" i="1"/>
  <c r="FF221" i="1"/>
  <c r="FF222" i="1"/>
  <c r="FF223" i="1"/>
  <c r="FF224" i="1"/>
  <c r="FF225" i="1"/>
  <c r="FF226" i="1"/>
  <c r="FF227" i="1"/>
  <c r="FF228" i="1"/>
  <c r="FF229" i="1"/>
  <c r="FF230" i="1"/>
  <c r="FF231" i="1"/>
  <c r="FF232" i="1"/>
  <c r="FF233" i="1"/>
  <c r="FF234" i="1"/>
  <c r="FF235" i="1"/>
  <c r="FF236" i="1"/>
  <c r="FF237" i="1"/>
  <c r="FF238" i="1"/>
  <c r="FF239" i="1"/>
  <c r="FF240" i="1"/>
  <c r="FF241" i="1"/>
  <c r="FF242" i="1"/>
  <c r="FF243" i="1"/>
  <c r="FF244" i="1"/>
  <c r="FF245" i="1"/>
  <c r="FF246" i="1"/>
  <c r="FF247" i="1"/>
  <c r="FF248" i="1"/>
  <c r="FF249" i="1"/>
  <c r="FF250" i="1"/>
  <c r="FF251" i="1"/>
  <c r="FF252" i="1"/>
  <c r="FF253" i="1"/>
  <c r="FF254" i="1"/>
  <c r="FF255" i="1"/>
  <c r="FF256" i="1"/>
  <c r="FF257" i="1"/>
  <c r="FF258" i="1"/>
  <c r="FF259" i="1"/>
  <c r="FF260" i="1"/>
  <c r="FF261" i="1"/>
  <c r="FF262" i="1"/>
  <c r="FF263" i="1"/>
  <c r="FF264" i="1"/>
  <c r="FF265" i="1"/>
  <c r="FF266" i="1"/>
  <c r="FF267" i="1"/>
  <c r="FF268" i="1"/>
  <c r="FF269" i="1"/>
  <c r="FF270" i="1"/>
  <c r="FF271" i="1"/>
  <c r="FF272" i="1"/>
  <c r="FF273" i="1"/>
  <c r="FF274" i="1"/>
  <c r="FF275" i="1"/>
  <c r="FF276" i="1"/>
  <c r="FF277" i="1"/>
  <c r="FF278" i="1"/>
  <c r="FF279" i="1"/>
  <c r="FF280" i="1"/>
  <c r="FF281" i="1"/>
  <c r="FF282" i="1"/>
  <c r="FF283" i="1"/>
  <c r="FF284" i="1"/>
  <c r="FF285" i="1"/>
  <c r="FF286" i="1"/>
  <c r="FF287" i="1"/>
  <c r="FF288" i="1"/>
  <c r="FF289" i="1"/>
  <c r="FF290" i="1"/>
  <c r="FF291" i="1"/>
  <c r="FF292" i="1"/>
  <c r="FF293" i="1"/>
  <c r="FF294" i="1"/>
  <c r="FF295" i="1"/>
  <c r="FF296" i="1"/>
  <c r="FF297" i="1"/>
  <c r="FF298" i="1"/>
  <c r="FF299" i="1"/>
  <c r="FF300" i="1"/>
  <c r="FF301" i="1"/>
  <c r="FF302" i="1"/>
  <c r="FF303" i="1"/>
  <c r="FF304" i="1"/>
  <c r="FF305" i="1"/>
  <c r="FF306" i="1"/>
  <c r="FF307" i="1"/>
  <c r="FF308" i="1"/>
  <c r="FF309" i="1"/>
  <c r="FF310" i="1"/>
  <c r="FF311" i="1"/>
  <c r="FF312" i="1"/>
  <c r="FF313" i="1"/>
  <c r="FF314" i="1"/>
  <c r="FF315" i="1"/>
  <c r="FF316" i="1"/>
  <c r="FF317" i="1"/>
  <c r="FF318" i="1"/>
  <c r="FF319" i="1"/>
  <c r="FF320" i="1"/>
  <c r="FF321" i="1"/>
  <c r="FF322" i="1"/>
  <c r="FF323" i="1"/>
  <c r="FF324" i="1"/>
  <c r="FF325" i="1"/>
  <c r="FF326" i="1"/>
  <c r="FF327" i="1"/>
  <c r="FF328" i="1"/>
  <c r="FF329" i="1"/>
  <c r="FF330" i="1"/>
  <c r="FF331" i="1"/>
  <c r="FF332" i="1"/>
  <c r="FF333" i="1"/>
  <c r="FF334" i="1"/>
  <c r="FF335" i="1"/>
  <c r="FF336" i="1"/>
  <c r="FF337" i="1"/>
  <c r="FF338" i="1"/>
  <c r="FF339" i="1"/>
  <c r="FF340" i="1"/>
  <c r="FF341" i="1"/>
  <c r="FF342" i="1"/>
  <c r="FF343" i="1"/>
  <c r="FF344" i="1"/>
  <c r="FF345" i="1"/>
  <c r="FF346" i="1"/>
  <c r="FF347" i="1"/>
  <c r="FF348" i="1"/>
  <c r="FF349" i="1"/>
  <c r="FF350" i="1"/>
  <c r="FF351" i="1"/>
  <c r="FF352" i="1"/>
  <c r="FF353" i="1"/>
  <c r="FF354" i="1"/>
  <c r="FF355" i="1"/>
  <c r="FF356" i="1"/>
  <c r="FF357" i="1"/>
  <c r="FF358" i="1"/>
  <c r="FF359" i="1"/>
  <c r="FF360" i="1"/>
  <c r="FF361" i="1"/>
  <c r="FF362" i="1"/>
  <c r="FF363" i="1"/>
  <c r="FF364" i="1"/>
  <c r="FF365" i="1"/>
  <c r="FF366" i="1"/>
  <c r="FF367" i="1"/>
  <c r="FF368" i="1"/>
  <c r="FF369" i="1"/>
  <c r="FF370" i="1"/>
  <c r="FF371" i="1"/>
  <c r="FF372" i="1"/>
  <c r="FF373" i="1"/>
  <c r="FF374" i="1"/>
  <c r="FF375" i="1"/>
  <c r="FF376" i="1"/>
  <c r="FF377" i="1"/>
  <c r="FF378" i="1"/>
  <c r="FF379" i="1"/>
  <c r="FF380" i="1"/>
  <c r="FF381" i="1"/>
  <c r="FF382" i="1"/>
  <c r="FF383" i="1"/>
  <c r="FF384" i="1"/>
  <c r="FF385" i="1"/>
  <c r="FF386" i="1"/>
  <c r="FF387" i="1"/>
  <c r="FF388" i="1"/>
  <c r="FF389" i="1"/>
  <c r="FF390" i="1"/>
  <c r="FF391" i="1"/>
  <c r="FF392" i="1"/>
  <c r="FF393" i="1"/>
  <c r="FF394" i="1"/>
  <c r="FF395" i="1"/>
  <c r="FF396" i="1"/>
  <c r="FF397" i="1"/>
  <c r="FF398" i="1"/>
  <c r="FF399" i="1"/>
  <c r="FF400" i="1"/>
  <c r="FF401" i="1"/>
  <c r="FF402" i="1"/>
  <c r="FF403" i="1"/>
  <c r="FF404" i="1"/>
  <c r="FF405" i="1"/>
  <c r="FF406" i="1"/>
  <c r="FF407" i="1"/>
  <c r="FF408" i="1"/>
  <c r="FF409" i="1"/>
  <c r="FF410" i="1"/>
  <c r="FF411" i="1"/>
  <c r="FF412" i="1"/>
  <c r="FF413" i="1"/>
  <c r="FF414" i="1"/>
  <c r="FF415" i="1"/>
  <c r="FF416" i="1"/>
  <c r="FF417" i="1"/>
  <c r="FF418" i="1"/>
  <c r="FF419" i="1"/>
  <c r="FF420" i="1"/>
  <c r="FF421" i="1"/>
  <c r="FF422" i="1"/>
  <c r="FF423" i="1"/>
  <c r="FF424" i="1"/>
  <c r="FF425" i="1"/>
  <c r="FF426" i="1"/>
  <c r="FF427" i="1"/>
  <c r="FF428" i="1"/>
  <c r="FF429" i="1"/>
  <c r="FF430" i="1"/>
  <c r="FF431" i="1"/>
  <c r="FF432" i="1"/>
  <c r="FF433" i="1"/>
  <c r="FF434" i="1"/>
  <c r="FF435" i="1"/>
  <c r="FF436" i="1"/>
  <c r="FF437" i="1"/>
  <c r="FF438" i="1"/>
  <c r="FF439" i="1"/>
  <c r="FF440" i="1"/>
  <c r="FF441" i="1"/>
  <c r="FF442" i="1"/>
  <c r="FF443" i="1"/>
  <c r="FF444" i="1"/>
  <c r="FF445" i="1"/>
  <c r="FF446" i="1"/>
  <c r="FF447" i="1"/>
  <c r="FF448" i="1"/>
  <c r="FF449" i="1"/>
  <c r="FF450" i="1"/>
  <c r="FF451" i="1"/>
  <c r="FF452" i="1"/>
  <c r="FF453" i="1"/>
  <c r="FF454" i="1"/>
  <c r="FF455" i="1"/>
  <c r="FF456" i="1"/>
  <c r="FF457" i="1"/>
  <c r="FF458" i="1"/>
  <c r="FF459" i="1"/>
  <c r="FF460" i="1"/>
  <c r="FF461" i="1"/>
  <c r="FF462" i="1"/>
  <c r="FF463" i="1"/>
  <c r="FF464" i="1"/>
  <c r="FF465" i="1"/>
  <c r="FF466" i="1"/>
  <c r="FF467" i="1"/>
  <c r="FF468" i="1"/>
  <c r="FF469" i="1"/>
  <c r="FF470" i="1"/>
  <c r="FF471" i="1"/>
  <c r="FF472" i="1"/>
  <c r="FF473" i="1"/>
  <c r="FF474" i="1"/>
  <c r="FF475" i="1"/>
  <c r="FF476" i="1"/>
  <c r="FF477" i="1"/>
  <c r="FF478" i="1"/>
  <c r="FF479" i="1"/>
  <c r="FF480" i="1"/>
  <c r="FF481" i="1"/>
  <c r="FF482" i="1"/>
  <c r="FF483" i="1"/>
  <c r="FF484" i="1"/>
  <c r="FF485" i="1"/>
  <c r="FF486" i="1"/>
  <c r="FF487" i="1"/>
  <c r="FF488" i="1"/>
  <c r="FF489" i="1"/>
  <c r="FF490" i="1"/>
  <c r="FF491" i="1"/>
  <c r="FF492" i="1"/>
  <c r="FF493" i="1"/>
  <c r="FF494" i="1"/>
  <c r="FF495" i="1"/>
  <c r="FF496" i="1"/>
  <c r="FF497" i="1"/>
  <c r="FF498" i="1"/>
  <c r="FF499" i="1"/>
  <c r="FF500" i="1"/>
  <c r="FF501" i="1"/>
  <c r="FF502" i="1"/>
  <c r="FF503" i="1"/>
  <c r="FF504" i="1"/>
  <c r="FF505" i="1"/>
  <c r="FF506" i="1"/>
  <c r="FF507" i="1"/>
  <c r="FF508" i="1"/>
  <c r="FF509" i="1"/>
  <c r="FF510" i="1"/>
  <c r="FF511" i="1"/>
  <c r="FF512" i="1"/>
  <c r="FF513" i="1"/>
  <c r="FF514" i="1"/>
  <c r="FF515" i="1"/>
  <c r="FF516" i="1"/>
  <c r="FF517" i="1"/>
  <c r="FF518" i="1"/>
  <c r="FF519" i="1"/>
  <c r="FF520" i="1"/>
  <c r="FF521" i="1"/>
  <c r="FF522" i="1"/>
  <c r="FF523" i="1"/>
  <c r="FF524" i="1"/>
  <c r="FF525" i="1"/>
  <c r="FF526" i="1"/>
  <c r="FF527" i="1"/>
  <c r="FF528" i="1"/>
  <c r="FF529" i="1"/>
  <c r="FF530" i="1"/>
  <c r="FF531" i="1"/>
  <c r="FF532" i="1"/>
  <c r="FF533" i="1"/>
  <c r="FF534" i="1"/>
  <c r="FF535" i="1"/>
  <c r="FF536" i="1"/>
  <c r="FF537" i="1"/>
  <c r="FF538" i="1"/>
  <c r="FF539" i="1"/>
  <c r="FF540" i="1"/>
  <c r="FF541" i="1"/>
  <c r="FF542" i="1"/>
  <c r="FF543" i="1"/>
  <c r="FF544" i="1"/>
  <c r="FF545" i="1"/>
  <c r="FF546" i="1"/>
  <c r="FF547" i="1"/>
  <c r="FF548" i="1"/>
  <c r="FF549" i="1"/>
  <c r="FF550" i="1"/>
  <c r="FF551" i="1"/>
  <c r="FF552" i="1"/>
  <c r="FF553" i="1"/>
  <c r="FF554" i="1"/>
  <c r="FF555" i="1"/>
  <c r="FF556" i="1"/>
  <c r="FF557" i="1"/>
  <c r="FF558" i="1"/>
  <c r="FF559" i="1"/>
  <c r="FF560" i="1"/>
  <c r="FF561" i="1"/>
  <c r="FF562" i="1"/>
  <c r="FF563" i="1"/>
  <c r="FF564" i="1"/>
  <c r="FF565" i="1"/>
  <c r="FF566" i="1"/>
  <c r="FF567" i="1"/>
  <c r="FF568" i="1"/>
  <c r="FF569" i="1"/>
  <c r="FF570" i="1"/>
  <c r="FF571" i="1"/>
  <c r="FF572" i="1"/>
  <c r="FF573" i="1"/>
  <c r="FF574" i="1"/>
  <c r="FF575" i="1"/>
  <c r="FF576" i="1"/>
  <c r="FF577" i="1"/>
  <c r="FF578" i="1"/>
  <c r="FF579" i="1"/>
  <c r="FF580" i="1"/>
  <c r="FF581" i="1"/>
  <c r="FF582" i="1"/>
  <c r="FF583" i="1"/>
  <c r="FF584" i="1"/>
  <c r="FF585" i="1"/>
  <c r="FF586" i="1"/>
  <c r="FF587" i="1"/>
  <c r="FF588" i="1"/>
  <c r="FF589" i="1"/>
  <c r="FF590" i="1"/>
  <c r="FF591" i="1"/>
  <c r="FF592" i="1"/>
  <c r="FF593" i="1"/>
  <c r="FF594" i="1"/>
  <c r="FF595" i="1"/>
  <c r="FF596" i="1"/>
  <c r="FF597" i="1"/>
  <c r="FF598" i="1"/>
  <c r="FF599" i="1"/>
  <c r="FF600" i="1"/>
  <c r="FF601" i="1"/>
  <c r="FF602" i="1"/>
  <c r="FF603" i="1"/>
  <c r="FF604" i="1"/>
  <c r="FF605" i="1"/>
  <c r="FF606" i="1"/>
  <c r="FF607" i="1"/>
  <c r="FF608" i="1"/>
  <c r="FF609" i="1"/>
  <c r="FF610" i="1"/>
  <c r="FF611" i="1"/>
  <c r="FF612" i="1"/>
  <c r="FF613" i="1"/>
  <c r="FF614" i="1"/>
  <c r="FF615" i="1"/>
  <c r="FF616" i="1"/>
  <c r="FF617" i="1"/>
  <c r="FF618" i="1"/>
  <c r="FF619" i="1"/>
  <c r="FF620" i="1"/>
  <c r="FF621" i="1"/>
  <c r="FF622" i="1"/>
  <c r="FF623" i="1"/>
  <c r="FF624" i="1"/>
  <c r="FF625" i="1"/>
  <c r="FF626" i="1"/>
  <c r="FF627" i="1"/>
  <c r="FF628" i="1"/>
  <c r="FF629" i="1"/>
  <c r="FF630" i="1"/>
  <c r="FF631" i="1"/>
  <c r="FF632" i="1"/>
  <c r="FF633" i="1"/>
  <c r="FF634" i="1"/>
  <c r="FF635" i="1"/>
  <c r="FF636" i="1"/>
  <c r="FF637" i="1"/>
  <c r="FF638" i="1"/>
  <c r="FF639" i="1"/>
  <c r="FF640" i="1"/>
  <c r="FF641" i="1"/>
  <c r="FF642" i="1"/>
  <c r="FF643" i="1"/>
  <c r="FF644" i="1"/>
  <c r="FF645" i="1"/>
  <c r="FF646" i="1"/>
  <c r="FF647" i="1"/>
  <c r="FF648" i="1"/>
  <c r="FF649" i="1"/>
  <c r="FF650" i="1"/>
  <c r="FF651" i="1"/>
  <c r="FF652" i="1"/>
  <c r="FF653" i="1"/>
  <c r="FF654" i="1"/>
  <c r="FF655" i="1"/>
  <c r="FF656" i="1"/>
  <c r="FF657" i="1"/>
  <c r="FF658" i="1"/>
  <c r="FF659" i="1"/>
  <c r="FF660" i="1"/>
  <c r="FF661" i="1"/>
  <c r="FF662" i="1"/>
  <c r="FF663" i="1"/>
  <c r="FF664" i="1"/>
  <c r="FF665" i="1"/>
  <c r="FF666" i="1"/>
  <c r="FF667" i="1"/>
  <c r="FF668" i="1"/>
  <c r="FF669" i="1"/>
  <c r="FF670" i="1"/>
  <c r="FF671" i="1"/>
  <c r="FF672" i="1"/>
  <c r="FF673" i="1"/>
  <c r="FF674" i="1"/>
  <c r="FF675" i="1"/>
  <c r="FF676" i="1"/>
  <c r="FF677" i="1"/>
  <c r="FF678" i="1"/>
  <c r="FF679" i="1"/>
  <c r="FF680" i="1"/>
  <c r="FF681" i="1"/>
  <c r="FF682" i="1"/>
  <c r="FF683" i="1"/>
  <c r="FF684" i="1"/>
  <c r="FF685" i="1"/>
  <c r="FF686" i="1"/>
  <c r="FF687" i="1"/>
  <c r="FF688" i="1"/>
  <c r="FF689" i="1"/>
  <c r="FF690" i="1"/>
  <c r="FF691" i="1"/>
  <c r="FF692" i="1"/>
  <c r="FF693" i="1"/>
  <c r="FF694" i="1"/>
  <c r="FF695" i="1"/>
  <c r="FF696" i="1"/>
  <c r="FF697" i="1"/>
  <c r="FF698" i="1"/>
  <c r="FF699" i="1"/>
  <c r="FF700" i="1"/>
  <c r="FF701" i="1"/>
  <c r="FF702" i="1"/>
  <c r="FF703" i="1"/>
  <c r="FF704" i="1"/>
  <c r="FF705" i="1"/>
  <c r="FF706" i="1"/>
  <c r="FF707" i="1"/>
  <c r="FF708" i="1"/>
  <c r="FF709" i="1"/>
  <c r="FF710" i="1"/>
  <c r="FF711" i="1"/>
  <c r="FF712" i="1"/>
  <c r="FF713" i="1"/>
  <c r="FF714" i="1"/>
  <c r="FF715" i="1"/>
  <c r="FF716" i="1"/>
  <c r="FF717" i="1"/>
  <c r="FF718" i="1"/>
  <c r="FF719" i="1"/>
  <c r="FF720" i="1"/>
  <c r="FF721" i="1"/>
  <c r="FF722" i="1"/>
  <c r="FF723" i="1"/>
  <c r="FF724" i="1"/>
  <c r="FF725" i="1"/>
  <c r="FF726" i="1"/>
  <c r="FF727" i="1"/>
  <c r="FF728" i="1"/>
  <c r="FF729" i="1"/>
  <c r="FF730" i="1"/>
  <c r="FF731" i="1"/>
  <c r="FF732" i="1"/>
  <c r="FF733" i="1"/>
  <c r="FF734" i="1"/>
  <c r="FF735" i="1"/>
  <c r="FF736" i="1"/>
  <c r="FF737" i="1"/>
  <c r="FF738" i="1"/>
  <c r="FF739" i="1"/>
  <c r="FF740" i="1"/>
  <c r="FF741" i="1"/>
  <c r="FF742" i="1"/>
  <c r="FF743" i="1"/>
  <c r="FF744" i="1"/>
  <c r="FF745" i="1"/>
  <c r="FF746" i="1"/>
  <c r="FF747" i="1"/>
  <c r="FF748" i="1"/>
  <c r="FF749" i="1"/>
  <c r="FF750" i="1"/>
  <c r="FF751" i="1"/>
  <c r="FF752" i="1"/>
  <c r="FF753" i="1"/>
  <c r="FF754" i="1"/>
  <c r="FF755" i="1"/>
  <c r="FF756" i="1"/>
  <c r="FF757" i="1"/>
  <c r="FF758" i="1"/>
  <c r="FF759" i="1"/>
  <c r="FF760" i="1"/>
  <c r="FF761" i="1"/>
  <c r="FF762" i="1"/>
  <c r="FF763" i="1"/>
  <c r="FF764" i="1"/>
  <c r="FF765" i="1"/>
  <c r="FF766" i="1"/>
  <c r="FF767" i="1"/>
  <c r="FF768" i="1"/>
  <c r="FF769" i="1"/>
  <c r="FF770" i="1"/>
  <c r="FF771" i="1"/>
  <c r="FF772" i="1"/>
  <c r="FF773" i="1"/>
  <c r="FF774" i="1"/>
  <c r="FF775" i="1"/>
  <c r="FF776" i="1"/>
  <c r="FF777" i="1"/>
  <c r="FF778" i="1"/>
  <c r="FF779" i="1"/>
  <c r="FF780" i="1"/>
  <c r="FF781" i="1"/>
  <c r="FF782" i="1"/>
  <c r="FF783" i="1"/>
  <c r="FF784" i="1"/>
  <c r="FF785" i="1"/>
  <c r="FF786" i="1"/>
  <c r="FF787" i="1"/>
  <c r="FF788" i="1"/>
  <c r="FF789" i="1"/>
  <c r="FF790" i="1"/>
  <c r="FF791" i="1"/>
  <c r="FF792" i="1"/>
  <c r="FF793" i="1"/>
  <c r="FF794" i="1"/>
  <c r="FF795" i="1"/>
  <c r="FF796" i="1"/>
  <c r="FF797" i="1"/>
  <c r="FF798" i="1"/>
  <c r="FF799" i="1"/>
  <c r="FF800" i="1"/>
  <c r="FF801" i="1"/>
  <c r="FF802" i="1"/>
  <c r="FF803" i="1"/>
  <c r="FF804" i="1"/>
  <c r="FF805" i="1"/>
  <c r="FF806" i="1"/>
  <c r="FF807" i="1"/>
  <c r="FF808" i="1"/>
  <c r="FF809" i="1"/>
  <c r="FF810" i="1"/>
  <c r="FF811" i="1"/>
  <c r="FF812" i="1"/>
  <c r="FF813" i="1"/>
  <c r="FF814" i="1"/>
  <c r="FF815" i="1"/>
  <c r="FF816" i="1"/>
  <c r="FF817" i="1"/>
  <c r="FF818" i="1"/>
  <c r="FF819" i="1"/>
  <c r="FF820" i="1"/>
  <c r="FF821" i="1"/>
  <c r="FF822" i="1"/>
  <c r="FF823" i="1"/>
  <c r="FF824" i="1"/>
  <c r="FF825" i="1"/>
  <c r="FF826" i="1"/>
  <c r="FF827" i="1"/>
  <c r="FF828" i="1"/>
  <c r="FF829" i="1"/>
  <c r="FF830" i="1"/>
  <c r="FF831" i="1"/>
  <c r="FF832" i="1"/>
  <c r="FF833" i="1"/>
  <c r="FF834" i="1"/>
  <c r="FF835" i="1"/>
  <c r="FF836" i="1"/>
  <c r="FF837" i="1"/>
  <c r="FF838" i="1"/>
  <c r="FF839" i="1"/>
  <c r="FF840" i="1"/>
  <c r="FF841" i="1"/>
  <c r="FF842" i="1"/>
  <c r="FF843" i="1"/>
  <c r="FF844" i="1"/>
  <c r="FF845" i="1"/>
  <c r="FF846" i="1"/>
  <c r="FF847" i="1"/>
  <c r="FF848" i="1"/>
  <c r="FF849" i="1"/>
  <c r="FF850" i="1"/>
  <c r="FF851" i="1"/>
  <c r="FF852" i="1"/>
  <c r="FF853" i="1"/>
  <c r="FF854" i="1"/>
  <c r="FF855" i="1"/>
  <c r="FF856" i="1"/>
  <c r="FF857" i="1"/>
  <c r="FF858" i="1"/>
  <c r="FF859" i="1"/>
  <c r="FF860" i="1"/>
  <c r="FF861" i="1"/>
  <c r="FF862" i="1"/>
  <c r="FF863" i="1"/>
  <c r="FF864" i="1"/>
  <c r="FF865" i="1"/>
  <c r="FF866" i="1"/>
  <c r="FF867" i="1"/>
  <c r="FF868" i="1"/>
  <c r="FF869" i="1"/>
  <c r="FF870" i="1"/>
  <c r="FF871" i="1"/>
  <c r="FF872" i="1"/>
  <c r="FF873" i="1"/>
  <c r="FF874" i="1"/>
  <c r="FF875" i="1"/>
  <c r="FF876" i="1"/>
  <c r="FF877" i="1"/>
  <c r="FF878" i="1"/>
  <c r="FF879" i="1"/>
  <c r="FF880" i="1"/>
  <c r="FF881" i="1"/>
  <c r="FF882" i="1"/>
  <c r="FF883" i="1"/>
  <c r="FF884" i="1"/>
  <c r="FF885" i="1"/>
  <c r="FF886" i="1"/>
  <c r="FF887" i="1"/>
  <c r="FF888" i="1"/>
  <c r="FF889" i="1"/>
  <c r="FF890" i="1"/>
  <c r="FF891" i="1"/>
  <c r="FF892" i="1"/>
  <c r="FF893" i="1"/>
  <c r="FF894" i="1"/>
  <c r="FF895" i="1"/>
  <c r="FF896" i="1"/>
  <c r="FF897" i="1"/>
  <c r="FF898" i="1"/>
  <c r="FF899" i="1"/>
  <c r="FF900" i="1"/>
  <c r="FF901" i="1"/>
  <c r="FF902" i="1"/>
  <c r="FF903" i="1"/>
  <c r="FF904" i="1"/>
  <c r="FF905" i="1"/>
  <c r="FF906" i="1"/>
  <c r="FF907" i="1"/>
  <c r="FF908" i="1"/>
  <c r="FF909" i="1"/>
  <c r="FF910" i="1"/>
  <c r="FF911" i="1"/>
  <c r="FF912" i="1"/>
  <c r="FF913" i="1"/>
  <c r="FF914" i="1"/>
  <c r="FF915" i="1"/>
  <c r="FF916" i="1"/>
  <c r="FF917" i="1"/>
  <c r="FF918" i="1"/>
  <c r="FF919" i="1"/>
  <c r="FF920" i="1"/>
  <c r="FF921" i="1"/>
  <c r="FF922" i="1"/>
  <c r="FF923" i="1"/>
  <c r="FF924" i="1"/>
  <c r="FF925" i="1"/>
  <c r="FF926" i="1"/>
  <c r="FF927" i="1"/>
  <c r="FF928" i="1"/>
  <c r="FF929" i="1"/>
  <c r="FF930" i="1"/>
  <c r="FF931" i="1"/>
  <c r="FF932" i="1"/>
  <c r="FF933" i="1"/>
  <c r="FF934" i="1"/>
  <c r="FF935" i="1"/>
  <c r="FF936" i="1"/>
  <c r="FF937" i="1"/>
  <c r="FF938" i="1"/>
  <c r="FF939" i="1"/>
  <c r="FF940" i="1"/>
  <c r="FF941" i="1"/>
  <c r="FF942" i="1"/>
  <c r="FF943" i="1"/>
  <c r="FF944" i="1"/>
  <c r="FF945" i="1"/>
  <c r="FF946" i="1"/>
  <c r="FF947" i="1"/>
  <c r="FF948" i="1"/>
  <c r="FF949" i="1"/>
  <c r="FF950" i="1"/>
  <c r="FF951" i="1"/>
  <c r="FF952" i="1"/>
  <c r="FF953" i="1"/>
  <c r="FF954" i="1"/>
  <c r="FF955" i="1"/>
  <c r="FF956" i="1"/>
  <c r="FF957" i="1"/>
  <c r="FF958" i="1"/>
  <c r="FF959" i="1"/>
  <c r="FF960" i="1"/>
  <c r="FF961" i="1"/>
  <c r="FF962" i="1"/>
  <c r="FF963" i="1"/>
  <c r="FF964" i="1"/>
  <c r="FF965" i="1"/>
  <c r="FF966" i="1"/>
  <c r="FF967" i="1"/>
  <c r="FF968" i="1"/>
  <c r="FF969" i="1"/>
  <c r="FF970" i="1"/>
  <c r="FF971" i="1"/>
  <c r="FF972" i="1"/>
  <c r="FF973" i="1"/>
  <c r="FF974" i="1"/>
  <c r="FF975" i="1"/>
  <c r="FF976" i="1"/>
  <c r="FF977" i="1"/>
  <c r="FF978" i="1"/>
  <c r="FF979" i="1"/>
  <c r="FF980" i="1"/>
  <c r="FF981" i="1"/>
  <c r="FF982" i="1"/>
  <c r="FF983" i="1"/>
  <c r="FF984" i="1"/>
  <c r="FF985" i="1"/>
  <c r="FF986" i="1"/>
  <c r="FF987" i="1"/>
  <c r="FF988" i="1"/>
  <c r="FF989" i="1"/>
  <c r="FF990" i="1"/>
  <c r="FF991" i="1"/>
  <c r="FF992" i="1"/>
  <c r="FF993" i="1"/>
  <c r="FF994" i="1"/>
  <c r="FF995" i="1"/>
  <c r="FF996" i="1"/>
  <c r="FF997" i="1"/>
  <c r="FF998" i="1"/>
  <c r="FF999" i="1"/>
  <c r="FF1000" i="1"/>
  <c r="FF1001" i="1"/>
  <c r="FF1002" i="1"/>
  <c r="FF1003" i="1"/>
  <c r="FF1004" i="1"/>
  <c r="FF1005" i="1"/>
  <c r="FE246" i="1" l="1"/>
  <c r="BC246" i="1" s="1"/>
  <c r="FE1002" i="1" l="1"/>
  <c r="BC1002" i="1" s="1"/>
  <c r="FE994" i="1"/>
  <c r="BC994" i="1" s="1"/>
  <c r="FE982" i="1"/>
  <c r="BC982" i="1" s="1"/>
  <c r="FE974" i="1"/>
  <c r="BC974" i="1" s="1"/>
  <c r="FE962" i="1"/>
  <c r="BC962" i="1" s="1"/>
  <c r="FE954" i="1"/>
  <c r="BC954" i="1" s="1"/>
  <c r="FE942" i="1"/>
  <c r="BC942" i="1" s="1"/>
  <c r="FE934" i="1"/>
  <c r="BC934" i="1" s="1"/>
  <c r="FE922" i="1"/>
  <c r="BC922" i="1" s="1"/>
  <c r="FE914" i="1"/>
  <c r="BC914" i="1" s="1"/>
  <c r="FE906" i="1"/>
  <c r="BC906" i="1" s="1"/>
  <c r="FE894" i="1"/>
  <c r="BC894" i="1" s="1"/>
  <c r="FE878" i="1"/>
  <c r="BC878" i="1" s="1"/>
  <c r="FE866" i="1"/>
  <c r="BC866" i="1" s="1"/>
  <c r="FE854" i="1"/>
  <c r="BC854" i="1" s="1"/>
  <c r="FE842" i="1"/>
  <c r="BC842" i="1" s="1"/>
  <c r="FE830" i="1"/>
  <c r="BC830" i="1" s="1"/>
  <c r="FE818" i="1"/>
  <c r="BC818" i="1" s="1"/>
  <c r="FE798" i="1"/>
  <c r="BC798" i="1" s="1"/>
  <c r="FE786" i="1"/>
  <c r="BC786" i="1" s="1"/>
  <c r="FE774" i="1"/>
  <c r="BC774" i="1" s="1"/>
  <c r="FE762" i="1"/>
  <c r="BC762" i="1" s="1"/>
  <c r="FE750" i="1"/>
  <c r="BC750" i="1" s="1"/>
  <c r="FE738" i="1"/>
  <c r="BC738" i="1" s="1"/>
  <c r="FE726" i="1"/>
  <c r="BC726" i="1" s="1"/>
  <c r="FE714" i="1"/>
  <c r="BC714" i="1" s="1"/>
  <c r="FE702" i="1"/>
  <c r="BC702" i="1" s="1"/>
  <c r="FE690" i="1"/>
  <c r="BC690" i="1" s="1"/>
  <c r="FE674" i="1"/>
  <c r="BC674" i="1" s="1"/>
  <c r="FE643" i="1"/>
  <c r="BC643" i="1" s="1"/>
  <c r="FE555" i="1"/>
  <c r="BC555" i="1" s="1"/>
  <c r="FE515" i="1"/>
  <c r="BC515" i="1" s="1"/>
  <c r="FE475" i="1"/>
  <c r="BC475" i="1" s="1"/>
  <c r="FE370" i="1"/>
  <c r="BC370" i="1" s="1"/>
  <c r="FE322" i="1"/>
  <c r="BC322" i="1" s="1"/>
  <c r="FE274" i="1"/>
  <c r="BC274" i="1" s="1"/>
  <c r="FE1003" i="1"/>
  <c r="BC1003" i="1" s="1"/>
  <c r="FE999" i="1"/>
  <c r="BC999" i="1" s="1"/>
  <c r="FE995" i="1"/>
  <c r="BC995" i="1" s="1"/>
  <c r="FE991" i="1"/>
  <c r="BC991" i="1" s="1"/>
  <c r="FE987" i="1"/>
  <c r="BC987" i="1" s="1"/>
  <c r="FE983" i="1"/>
  <c r="BC983" i="1" s="1"/>
  <c r="FE979" i="1"/>
  <c r="BC979" i="1" s="1"/>
  <c r="FE975" i="1"/>
  <c r="BC975" i="1" s="1"/>
  <c r="FE971" i="1"/>
  <c r="BC971" i="1" s="1"/>
  <c r="FE967" i="1"/>
  <c r="BC967" i="1" s="1"/>
  <c r="FE963" i="1"/>
  <c r="BC963" i="1" s="1"/>
  <c r="FE959" i="1"/>
  <c r="BC959" i="1" s="1"/>
  <c r="FE955" i="1"/>
  <c r="BC955" i="1" s="1"/>
  <c r="FE951" i="1"/>
  <c r="BC951" i="1" s="1"/>
  <c r="FE947" i="1"/>
  <c r="BC947" i="1" s="1"/>
  <c r="FE943" i="1"/>
  <c r="BC943" i="1" s="1"/>
  <c r="FE939" i="1"/>
  <c r="BC939" i="1" s="1"/>
  <c r="FE935" i="1"/>
  <c r="BC935" i="1" s="1"/>
  <c r="FE931" i="1"/>
  <c r="BC931" i="1" s="1"/>
  <c r="FE927" i="1"/>
  <c r="BC927" i="1" s="1"/>
  <c r="FE923" i="1"/>
  <c r="BC923" i="1" s="1"/>
  <c r="FE919" i="1"/>
  <c r="BC919" i="1" s="1"/>
  <c r="FE915" i="1"/>
  <c r="BC915" i="1" s="1"/>
  <c r="FE911" i="1"/>
  <c r="BC911" i="1" s="1"/>
  <c r="FE907" i="1"/>
  <c r="BC907" i="1" s="1"/>
  <c r="FE903" i="1"/>
  <c r="BC903" i="1" s="1"/>
  <c r="FE899" i="1"/>
  <c r="BC899" i="1" s="1"/>
  <c r="FE895" i="1"/>
  <c r="BC895" i="1" s="1"/>
  <c r="FE891" i="1"/>
  <c r="BC891" i="1" s="1"/>
  <c r="FE887" i="1"/>
  <c r="BC887" i="1" s="1"/>
  <c r="FE883" i="1"/>
  <c r="BC883" i="1" s="1"/>
  <c r="FE879" i="1"/>
  <c r="BC879" i="1" s="1"/>
  <c r="FE875" i="1"/>
  <c r="BC875" i="1" s="1"/>
  <c r="FE871" i="1"/>
  <c r="BC871" i="1" s="1"/>
  <c r="FE867" i="1"/>
  <c r="BC867" i="1" s="1"/>
  <c r="FE863" i="1"/>
  <c r="BC863" i="1" s="1"/>
  <c r="FE859" i="1"/>
  <c r="BC859" i="1" s="1"/>
  <c r="FE855" i="1"/>
  <c r="BC855" i="1" s="1"/>
  <c r="FE851" i="1"/>
  <c r="BC851" i="1" s="1"/>
  <c r="FE847" i="1"/>
  <c r="BC847" i="1" s="1"/>
  <c r="FE843" i="1"/>
  <c r="BC843" i="1" s="1"/>
  <c r="FE839" i="1"/>
  <c r="BC839" i="1" s="1"/>
  <c r="FE835" i="1"/>
  <c r="BC835" i="1" s="1"/>
  <c r="FE831" i="1"/>
  <c r="BC831" i="1" s="1"/>
  <c r="FE827" i="1"/>
  <c r="BC827" i="1" s="1"/>
  <c r="FE823" i="1"/>
  <c r="BC823" i="1" s="1"/>
  <c r="FE819" i="1"/>
  <c r="BC819" i="1" s="1"/>
  <c r="FE815" i="1"/>
  <c r="BC815" i="1" s="1"/>
  <c r="FE811" i="1"/>
  <c r="BC811" i="1" s="1"/>
  <c r="FE807" i="1"/>
  <c r="BC807" i="1" s="1"/>
  <c r="FE803" i="1"/>
  <c r="BC803" i="1" s="1"/>
  <c r="FE799" i="1"/>
  <c r="BC799" i="1" s="1"/>
  <c r="FE795" i="1"/>
  <c r="BC795" i="1" s="1"/>
  <c r="FE791" i="1"/>
  <c r="BC791" i="1" s="1"/>
  <c r="FE787" i="1"/>
  <c r="BC787" i="1" s="1"/>
  <c r="FE783" i="1"/>
  <c r="BC783" i="1" s="1"/>
  <c r="FE779" i="1"/>
  <c r="BC779" i="1" s="1"/>
  <c r="FE775" i="1"/>
  <c r="BC775" i="1" s="1"/>
  <c r="FE771" i="1"/>
  <c r="BC771" i="1" s="1"/>
  <c r="FE767" i="1"/>
  <c r="BC767" i="1" s="1"/>
  <c r="FE763" i="1"/>
  <c r="BC763" i="1" s="1"/>
  <c r="FE759" i="1"/>
  <c r="BC759" i="1" s="1"/>
  <c r="FE755" i="1"/>
  <c r="BC755" i="1" s="1"/>
  <c r="FE751" i="1"/>
  <c r="BC751" i="1" s="1"/>
  <c r="FE747" i="1"/>
  <c r="BC747" i="1" s="1"/>
  <c r="FE743" i="1"/>
  <c r="BC743" i="1" s="1"/>
  <c r="FE739" i="1"/>
  <c r="BC739" i="1" s="1"/>
  <c r="FE735" i="1"/>
  <c r="BC735" i="1" s="1"/>
  <c r="FE731" i="1"/>
  <c r="BC731" i="1" s="1"/>
  <c r="FE727" i="1"/>
  <c r="BC727" i="1" s="1"/>
  <c r="FE723" i="1"/>
  <c r="BC723" i="1" s="1"/>
  <c r="FE719" i="1"/>
  <c r="BC719" i="1" s="1"/>
  <c r="FE715" i="1"/>
  <c r="BC715" i="1" s="1"/>
  <c r="FE711" i="1"/>
  <c r="BC711" i="1" s="1"/>
  <c r="FE707" i="1"/>
  <c r="BC707" i="1" s="1"/>
  <c r="FE703" i="1"/>
  <c r="BC703" i="1" s="1"/>
  <c r="FE699" i="1"/>
  <c r="BC699" i="1" s="1"/>
  <c r="FE695" i="1"/>
  <c r="BC695" i="1" s="1"/>
  <c r="FE691" i="1"/>
  <c r="BC691" i="1" s="1"/>
  <c r="FE686" i="1"/>
  <c r="BC686" i="1" s="1"/>
  <c r="FE681" i="1"/>
  <c r="BC681" i="1" s="1"/>
  <c r="FE675" i="1"/>
  <c r="BC675" i="1" s="1"/>
  <c r="FE670" i="1"/>
  <c r="BC670" i="1" s="1"/>
  <c r="FE665" i="1"/>
  <c r="BC665" i="1" s="1"/>
  <c r="FE659" i="1"/>
  <c r="BC659" i="1" s="1"/>
  <c r="FE654" i="1"/>
  <c r="BC654" i="1" s="1"/>
  <c r="FE646" i="1"/>
  <c r="BC646" i="1" s="1"/>
  <c r="FE638" i="1"/>
  <c r="BC638" i="1" s="1"/>
  <c r="FE630" i="1"/>
  <c r="BC630" i="1" s="1"/>
  <c r="FE622" i="1"/>
  <c r="BC622" i="1" s="1"/>
  <c r="FE614" i="1"/>
  <c r="BC614" i="1" s="1"/>
  <c r="FE606" i="1"/>
  <c r="BC606" i="1" s="1"/>
  <c r="FE598" i="1"/>
  <c r="BC598" i="1" s="1"/>
  <c r="FE590" i="1"/>
  <c r="BC590" i="1" s="1"/>
  <c r="FE582" i="1"/>
  <c r="BC582" i="1" s="1"/>
  <c r="FE574" i="1"/>
  <c r="BC574" i="1" s="1"/>
  <c r="FE566" i="1"/>
  <c r="BC566" i="1" s="1"/>
  <c r="FE558" i="1"/>
  <c r="BC558" i="1" s="1"/>
  <c r="FE550" i="1"/>
  <c r="BC550" i="1" s="1"/>
  <c r="FE542" i="1"/>
  <c r="BC542" i="1" s="1"/>
  <c r="FE534" i="1"/>
  <c r="BC534" i="1" s="1"/>
  <c r="FE526" i="1"/>
  <c r="BC526" i="1" s="1"/>
  <c r="FE518" i="1"/>
  <c r="BC518" i="1" s="1"/>
  <c r="FE510" i="1"/>
  <c r="BC510" i="1" s="1"/>
  <c r="FE502" i="1"/>
  <c r="BC502" i="1" s="1"/>
  <c r="FE494" i="1"/>
  <c r="BC494" i="1" s="1"/>
  <c r="FE486" i="1"/>
  <c r="BC486" i="1" s="1"/>
  <c r="FE478" i="1"/>
  <c r="BC478" i="1" s="1"/>
  <c r="FE470" i="1"/>
  <c r="BC470" i="1" s="1"/>
  <c r="FE462" i="1"/>
  <c r="BC462" i="1" s="1"/>
  <c r="FE454" i="1"/>
  <c r="BC454" i="1" s="1"/>
  <c r="FE446" i="1"/>
  <c r="BC446" i="1" s="1"/>
  <c r="FE438" i="1"/>
  <c r="BC438" i="1" s="1"/>
  <c r="FE430" i="1"/>
  <c r="BC430" i="1" s="1"/>
  <c r="FE422" i="1"/>
  <c r="BC422" i="1" s="1"/>
  <c r="FE406" i="1"/>
  <c r="BC406" i="1" s="1"/>
  <c r="FE390" i="1"/>
  <c r="BC390" i="1" s="1"/>
  <c r="FE374" i="1"/>
  <c r="BC374" i="1" s="1"/>
  <c r="FE358" i="1"/>
  <c r="BC358" i="1" s="1"/>
  <c r="FE342" i="1"/>
  <c r="BC342" i="1" s="1"/>
  <c r="FE326" i="1"/>
  <c r="BC326" i="1" s="1"/>
  <c r="FE310" i="1"/>
  <c r="BC310" i="1" s="1"/>
  <c r="FE294" i="1"/>
  <c r="BC294" i="1" s="1"/>
  <c r="FE278" i="1"/>
  <c r="BC278" i="1" s="1"/>
  <c r="FE262" i="1"/>
  <c r="BC262" i="1" s="1"/>
  <c r="FE12" i="1"/>
  <c r="BC12" i="1" s="1"/>
  <c r="FE16" i="1"/>
  <c r="BC16" i="1" s="1"/>
  <c r="FE20" i="1"/>
  <c r="BC20" i="1" s="1"/>
  <c r="FE24" i="1"/>
  <c r="BC24" i="1" s="1"/>
  <c r="FE28" i="1"/>
  <c r="BC28" i="1" s="1"/>
  <c r="FE32" i="1"/>
  <c r="BC32" i="1" s="1"/>
  <c r="FE36" i="1"/>
  <c r="BC36" i="1" s="1"/>
  <c r="FE40" i="1"/>
  <c r="BC40" i="1" s="1"/>
  <c r="FE44" i="1"/>
  <c r="BC44" i="1" s="1"/>
  <c r="FE48" i="1"/>
  <c r="BC48" i="1" s="1"/>
  <c r="FE52" i="1"/>
  <c r="BC52" i="1" s="1"/>
  <c r="FE56" i="1"/>
  <c r="BC56" i="1" s="1"/>
  <c r="FE60" i="1"/>
  <c r="BC60" i="1" s="1"/>
  <c r="FE64" i="1"/>
  <c r="BC64" i="1" s="1"/>
  <c r="FE68" i="1"/>
  <c r="BC68" i="1" s="1"/>
  <c r="FE72" i="1"/>
  <c r="BC72" i="1" s="1"/>
  <c r="FE76" i="1"/>
  <c r="BC76" i="1" s="1"/>
  <c r="FE80" i="1"/>
  <c r="BC80" i="1" s="1"/>
  <c r="FE84" i="1"/>
  <c r="BC84" i="1" s="1"/>
  <c r="FE88" i="1"/>
  <c r="BC88" i="1" s="1"/>
  <c r="FE92" i="1"/>
  <c r="BC92" i="1" s="1"/>
  <c r="FE96" i="1"/>
  <c r="BC96" i="1" s="1"/>
  <c r="FE100" i="1"/>
  <c r="BC100" i="1" s="1"/>
  <c r="FE104" i="1"/>
  <c r="BC104" i="1" s="1"/>
  <c r="FE108" i="1"/>
  <c r="BC108" i="1" s="1"/>
  <c r="FE112" i="1"/>
  <c r="BC112" i="1" s="1"/>
  <c r="FE116" i="1"/>
  <c r="BC116" i="1" s="1"/>
  <c r="FE120" i="1"/>
  <c r="BC120" i="1" s="1"/>
  <c r="FE124" i="1"/>
  <c r="BC124" i="1" s="1"/>
  <c r="FE128" i="1"/>
  <c r="BC128" i="1" s="1"/>
  <c r="FE132" i="1"/>
  <c r="BC132" i="1" s="1"/>
  <c r="FE136" i="1"/>
  <c r="BC136" i="1" s="1"/>
  <c r="FE140" i="1"/>
  <c r="BC140" i="1" s="1"/>
  <c r="FE144" i="1"/>
  <c r="BC144" i="1" s="1"/>
  <c r="FE148" i="1"/>
  <c r="BC148" i="1" s="1"/>
  <c r="FE152" i="1"/>
  <c r="BC152" i="1" s="1"/>
  <c r="FE156" i="1"/>
  <c r="BC156" i="1" s="1"/>
  <c r="FE160" i="1"/>
  <c r="BC160" i="1" s="1"/>
  <c r="FE164" i="1"/>
  <c r="BC164" i="1" s="1"/>
  <c r="FE168" i="1"/>
  <c r="BC168" i="1" s="1"/>
  <c r="FE172" i="1"/>
  <c r="BC172" i="1" s="1"/>
  <c r="FE176" i="1"/>
  <c r="BC176" i="1" s="1"/>
  <c r="FE180" i="1"/>
  <c r="BC180" i="1" s="1"/>
  <c r="FE184" i="1"/>
  <c r="BC184" i="1" s="1"/>
  <c r="FE188" i="1"/>
  <c r="BC188" i="1" s="1"/>
  <c r="FE192" i="1"/>
  <c r="BC192" i="1" s="1"/>
  <c r="FE196" i="1"/>
  <c r="BC196" i="1" s="1"/>
  <c r="FE200" i="1"/>
  <c r="BC200" i="1" s="1"/>
  <c r="FE204" i="1"/>
  <c r="BC204" i="1" s="1"/>
  <c r="FE208" i="1"/>
  <c r="BC208" i="1" s="1"/>
  <c r="FE212" i="1"/>
  <c r="BC212" i="1" s="1"/>
  <c r="FE216" i="1"/>
  <c r="BC216" i="1" s="1"/>
  <c r="FE220" i="1"/>
  <c r="BC220" i="1" s="1"/>
  <c r="FE224" i="1"/>
  <c r="BC224" i="1" s="1"/>
  <c r="FE228" i="1"/>
  <c r="BC228" i="1" s="1"/>
  <c r="FE232" i="1"/>
  <c r="BC232" i="1" s="1"/>
  <c r="FE236" i="1"/>
  <c r="BC236" i="1" s="1"/>
  <c r="FE240" i="1"/>
  <c r="BC240" i="1" s="1"/>
  <c r="FE244" i="1"/>
  <c r="BC244" i="1" s="1"/>
  <c r="FE248" i="1"/>
  <c r="BC248" i="1" s="1"/>
  <c r="FE252" i="1"/>
  <c r="BC252" i="1" s="1"/>
  <c r="FE256" i="1"/>
  <c r="BC256" i="1" s="1"/>
  <c r="FE260" i="1"/>
  <c r="BC260" i="1" s="1"/>
  <c r="FE264" i="1"/>
  <c r="BC264" i="1" s="1"/>
  <c r="FE268" i="1"/>
  <c r="BC268" i="1" s="1"/>
  <c r="FE272" i="1"/>
  <c r="BC272" i="1" s="1"/>
  <c r="FE276" i="1"/>
  <c r="BC276" i="1" s="1"/>
  <c r="FE280" i="1"/>
  <c r="BC280" i="1" s="1"/>
  <c r="FE284" i="1"/>
  <c r="BC284" i="1" s="1"/>
  <c r="FE288" i="1"/>
  <c r="BC288" i="1" s="1"/>
  <c r="FE292" i="1"/>
  <c r="BC292" i="1" s="1"/>
  <c r="FE296" i="1"/>
  <c r="BC296" i="1" s="1"/>
  <c r="FE300" i="1"/>
  <c r="BC300" i="1" s="1"/>
  <c r="FE304" i="1"/>
  <c r="BC304" i="1" s="1"/>
  <c r="FE308" i="1"/>
  <c r="BC308" i="1" s="1"/>
  <c r="FE312" i="1"/>
  <c r="BC312" i="1" s="1"/>
  <c r="FE316" i="1"/>
  <c r="BC316" i="1" s="1"/>
  <c r="FE320" i="1"/>
  <c r="BC320" i="1" s="1"/>
  <c r="FE324" i="1"/>
  <c r="BC324" i="1" s="1"/>
  <c r="FE328" i="1"/>
  <c r="BC328" i="1" s="1"/>
  <c r="FE332" i="1"/>
  <c r="BC332" i="1" s="1"/>
  <c r="FE336" i="1"/>
  <c r="BC336" i="1" s="1"/>
  <c r="FE340" i="1"/>
  <c r="BC340" i="1" s="1"/>
  <c r="FE344" i="1"/>
  <c r="BC344" i="1" s="1"/>
  <c r="FE348" i="1"/>
  <c r="BC348" i="1" s="1"/>
  <c r="FE352" i="1"/>
  <c r="BC352" i="1" s="1"/>
  <c r="FE356" i="1"/>
  <c r="BC356" i="1" s="1"/>
  <c r="FE360" i="1"/>
  <c r="BC360" i="1" s="1"/>
  <c r="FE364" i="1"/>
  <c r="BC364" i="1" s="1"/>
  <c r="FE368" i="1"/>
  <c r="BC368" i="1" s="1"/>
  <c r="FE372" i="1"/>
  <c r="BC372" i="1" s="1"/>
  <c r="FE376" i="1"/>
  <c r="BC376" i="1" s="1"/>
  <c r="FE380" i="1"/>
  <c r="BC380" i="1" s="1"/>
  <c r="FE384" i="1"/>
  <c r="BC384" i="1" s="1"/>
  <c r="FE388" i="1"/>
  <c r="BC388" i="1" s="1"/>
  <c r="FE392" i="1"/>
  <c r="BC392" i="1" s="1"/>
  <c r="FE396" i="1"/>
  <c r="BC396" i="1" s="1"/>
  <c r="FE400" i="1"/>
  <c r="BC400" i="1" s="1"/>
  <c r="FE404" i="1"/>
  <c r="BC404" i="1" s="1"/>
  <c r="FE408" i="1"/>
  <c r="BC408" i="1" s="1"/>
  <c r="FE412" i="1"/>
  <c r="BC412" i="1" s="1"/>
  <c r="FE416" i="1"/>
  <c r="BC416" i="1" s="1"/>
  <c r="FE420" i="1"/>
  <c r="BC420" i="1" s="1"/>
  <c r="FE424" i="1"/>
  <c r="BC424" i="1" s="1"/>
  <c r="FE428" i="1"/>
  <c r="BC428" i="1" s="1"/>
  <c r="FE432" i="1"/>
  <c r="BC432" i="1" s="1"/>
  <c r="FE436" i="1"/>
  <c r="BC436" i="1" s="1"/>
  <c r="FE440" i="1"/>
  <c r="BC440" i="1" s="1"/>
  <c r="FE444" i="1"/>
  <c r="BC444" i="1" s="1"/>
  <c r="FE448" i="1"/>
  <c r="BC448" i="1" s="1"/>
  <c r="FE452" i="1"/>
  <c r="BC452" i="1" s="1"/>
  <c r="FE456" i="1"/>
  <c r="BC456" i="1" s="1"/>
  <c r="FE460" i="1"/>
  <c r="BC460" i="1" s="1"/>
  <c r="FE464" i="1"/>
  <c r="BC464" i="1" s="1"/>
  <c r="FE468" i="1"/>
  <c r="BC468" i="1" s="1"/>
  <c r="FE472" i="1"/>
  <c r="BC472" i="1" s="1"/>
  <c r="FE476" i="1"/>
  <c r="BC476" i="1" s="1"/>
  <c r="FE480" i="1"/>
  <c r="BC480" i="1" s="1"/>
  <c r="FE484" i="1"/>
  <c r="BC484" i="1" s="1"/>
  <c r="FE488" i="1"/>
  <c r="BC488" i="1" s="1"/>
  <c r="FE492" i="1"/>
  <c r="BC492" i="1" s="1"/>
  <c r="FE496" i="1"/>
  <c r="BC496" i="1" s="1"/>
  <c r="FE500" i="1"/>
  <c r="BC500" i="1" s="1"/>
  <c r="FE504" i="1"/>
  <c r="BC504" i="1" s="1"/>
  <c r="FE508" i="1"/>
  <c r="BC508" i="1" s="1"/>
  <c r="FE512" i="1"/>
  <c r="BC512" i="1" s="1"/>
  <c r="FE516" i="1"/>
  <c r="BC516" i="1" s="1"/>
  <c r="FE520" i="1"/>
  <c r="BC520" i="1" s="1"/>
  <c r="FE524" i="1"/>
  <c r="BC524" i="1" s="1"/>
  <c r="FE528" i="1"/>
  <c r="BC528" i="1" s="1"/>
  <c r="FE532" i="1"/>
  <c r="BC532" i="1" s="1"/>
  <c r="FE536" i="1"/>
  <c r="BC536" i="1" s="1"/>
  <c r="FE540" i="1"/>
  <c r="BC540" i="1" s="1"/>
  <c r="FE544" i="1"/>
  <c r="BC544" i="1" s="1"/>
  <c r="FE548" i="1"/>
  <c r="BC548" i="1" s="1"/>
  <c r="FE552" i="1"/>
  <c r="BC552" i="1" s="1"/>
  <c r="FE556" i="1"/>
  <c r="BC556" i="1" s="1"/>
  <c r="FE560" i="1"/>
  <c r="BC560" i="1" s="1"/>
  <c r="FE564" i="1"/>
  <c r="BC564" i="1" s="1"/>
  <c r="FE568" i="1"/>
  <c r="BC568" i="1" s="1"/>
  <c r="FE572" i="1"/>
  <c r="BC572" i="1" s="1"/>
  <c r="FE576" i="1"/>
  <c r="BC576" i="1" s="1"/>
  <c r="FE580" i="1"/>
  <c r="BC580" i="1" s="1"/>
  <c r="FE584" i="1"/>
  <c r="BC584" i="1" s="1"/>
  <c r="FE588" i="1"/>
  <c r="BC588" i="1" s="1"/>
  <c r="FE592" i="1"/>
  <c r="BC592" i="1" s="1"/>
  <c r="FE596" i="1"/>
  <c r="BC596" i="1" s="1"/>
  <c r="FE600" i="1"/>
  <c r="BC600" i="1" s="1"/>
  <c r="FE604" i="1"/>
  <c r="BC604" i="1" s="1"/>
  <c r="FE608" i="1"/>
  <c r="BC608" i="1" s="1"/>
  <c r="FE612" i="1"/>
  <c r="BC612" i="1" s="1"/>
  <c r="FE616" i="1"/>
  <c r="BC616" i="1" s="1"/>
  <c r="FE620" i="1"/>
  <c r="BC620" i="1" s="1"/>
  <c r="FE624" i="1"/>
  <c r="BC624" i="1" s="1"/>
  <c r="FE628" i="1"/>
  <c r="BC628" i="1" s="1"/>
  <c r="FE632" i="1"/>
  <c r="BC632" i="1" s="1"/>
  <c r="FE636" i="1"/>
  <c r="BC636" i="1" s="1"/>
  <c r="FE640" i="1"/>
  <c r="BC640" i="1" s="1"/>
  <c r="FE644" i="1"/>
  <c r="BC644" i="1" s="1"/>
  <c r="FE648" i="1"/>
  <c r="BC648" i="1" s="1"/>
  <c r="FE652" i="1"/>
  <c r="BC652" i="1" s="1"/>
  <c r="FE656" i="1"/>
  <c r="BC656" i="1" s="1"/>
  <c r="FE660" i="1"/>
  <c r="BC660" i="1" s="1"/>
  <c r="FE664" i="1"/>
  <c r="BC664" i="1" s="1"/>
  <c r="FE668" i="1"/>
  <c r="BC668" i="1" s="1"/>
  <c r="FE672" i="1"/>
  <c r="BC672" i="1" s="1"/>
  <c r="FE676" i="1"/>
  <c r="BC676" i="1" s="1"/>
  <c r="FE680" i="1"/>
  <c r="BC680" i="1" s="1"/>
  <c r="FE684" i="1"/>
  <c r="BC684" i="1" s="1"/>
  <c r="FE688" i="1"/>
  <c r="BC688" i="1" s="1"/>
  <c r="FE13" i="1"/>
  <c r="BC13" i="1" s="1"/>
  <c r="FE17" i="1"/>
  <c r="BC17" i="1" s="1"/>
  <c r="FE21" i="1"/>
  <c r="BC21" i="1" s="1"/>
  <c r="FE25" i="1"/>
  <c r="BC25" i="1" s="1"/>
  <c r="FE29" i="1"/>
  <c r="BC29" i="1" s="1"/>
  <c r="FE33" i="1"/>
  <c r="BC33" i="1" s="1"/>
  <c r="FE37" i="1"/>
  <c r="BC37" i="1" s="1"/>
  <c r="FE41" i="1"/>
  <c r="BC41" i="1" s="1"/>
  <c r="FE45" i="1"/>
  <c r="BC45" i="1" s="1"/>
  <c r="FE49" i="1"/>
  <c r="BC49" i="1" s="1"/>
  <c r="FE53" i="1"/>
  <c r="BC53" i="1" s="1"/>
  <c r="FE57" i="1"/>
  <c r="BC57" i="1" s="1"/>
  <c r="FE61" i="1"/>
  <c r="BC61" i="1" s="1"/>
  <c r="FE65" i="1"/>
  <c r="BC65" i="1" s="1"/>
  <c r="FE69" i="1"/>
  <c r="BC69" i="1" s="1"/>
  <c r="FE73" i="1"/>
  <c r="BC73" i="1" s="1"/>
  <c r="FE77" i="1"/>
  <c r="BC77" i="1" s="1"/>
  <c r="FE81" i="1"/>
  <c r="BC81" i="1" s="1"/>
  <c r="FE85" i="1"/>
  <c r="BC85" i="1" s="1"/>
  <c r="FE89" i="1"/>
  <c r="BC89" i="1" s="1"/>
  <c r="FE93" i="1"/>
  <c r="BC93" i="1" s="1"/>
  <c r="FE97" i="1"/>
  <c r="BC97" i="1" s="1"/>
  <c r="FE101" i="1"/>
  <c r="BC101" i="1" s="1"/>
  <c r="FE105" i="1"/>
  <c r="BC105" i="1" s="1"/>
  <c r="FE109" i="1"/>
  <c r="BC109" i="1" s="1"/>
  <c r="FE113" i="1"/>
  <c r="BC113" i="1" s="1"/>
  <c r="FE117" i="1"/>
  <c r="BC117" i="1" s="1"/>
  <c r="FE121" i="1"/>
  <c r="BC121" i="1" s="1"/>
  <c r="FE125" i="1"/>
  <c r="BC125" i="1" s="1"/>
  <c r="FE129" i="1"/>
  <c r="BC129" i="1" s="1"/>
  <c r="FE133" i="1"/>
  <c r="BC133" i="1" s="1"/>
  <c r="FE137" i="1"/>
  <c r="BC137" i="1" s="1"/>
  <c r="FE141" i="1"/>
  <c r="BC141" i="1" s="1"/>
  <c r="FE145" i="1"/>
  <c r="BC145" i="1" s="1"/>
  <c r="FE149" i="1"/>
  <c r="BC149" i="1" s="1"/>
  <c r="FE153" i="1"/>
  <c r="BC153" i="1" s="1"/>
  <c r="FE157" i="1"/>
  <c r="BC157" i="1" s="1"/>
  <c r="FE161" i="1"/>
  <c r="BC161" i="1" s="1"/>
  <c r="FE165" i="1"/>
  <c r="BC165" i="1" s="1"/>
  <c r="FE169" i="1"/>
  <c r="BC169" i="1" s="1"/>
  <c r="FE173" i="1"/>
  <c r="BC173" i="1" s="1"/>
  <c r="FE177" i="1"/>
  <c r="BC177" i="1" s="1"/>
  <c r="FE181" i="1"/>
  <c r="BC181" i="1" s="1"/>
  <c r="FE185" i="1"/>
  <c r="BC185" i="1" s="1"/>
  <c r="FE189" i="1"/>
  <c r="BC189" i="1" s="1"/>
  <c r="FE193" i="1"/>
  <c r="BC193" i="1" s="1"/>
  <c r="FE197" i="1"/>
  <c r="BC197" i="1" s="1"/>
  <c r="FE201" i="1"/>
  <c r="BC201" i="1" s="1"/>
  <c r="FE205" i="1"/>
  <c r="BC205" i="1" s="1"/>
  <c r="FE209" i="1"/>
  <c r="BC209" i="1" s="1"/>
  <c r="FE213" i="1"/>
  <c r="BC213" i="1" s="1"/>
  <c r="FE217" i="1"/>
  <c r="BC217" i="1" s="1"/>
  <c r="FE221" i="1"/>
  <c r="BC221" i="1" s="1"/>
  <c r="FE225" i="1"/>
  <c r="BC225" i="1" s="1"/>
  <c r="FE229" i="1"/>
  <c r="BC229" i="1" s="1"/>
  <c r="FE233" i="1"/>
  <c r="BC233" i="1" s="1"/>
  <c r="FE237" i="1"/>
  <c r="BC237" i="1" s="1"/>
  <c r="FE241" i="1"/>
  <c r="BC241" i="1" s="1"/>
  <c r="FE245" i="1"/>
  <c r="BC245" i="1" s="1"/>
  <c r="FE249" i="1"/>
  <c r="BC249" i="1" s="1"/>
  <c r="FE253" i="1"/>
  <c r="BC253" i="1" s="1"/>
  <c r="FE257" i="1"/>
  <c r="BC257" i="1" s="1"/>
  <c r="FE261" i="1"/>
  <c r="BC261" i="1" s="1"/>
  <c r="FE265" i="1"/>
  <c r="BC265" i="1" s="1"/>
  <c r="FE269" i="1"/>
  <c r="BC269" i="1" s="1"/>
  <c r="FE273" i="1"/>
  <c r="BC273" i="1" s="1"/>
  <c r="FE277" i="1"/>
  <c r="BC277" i="1" s="1"/>
  <c r="FE281" i="1"/>
  <c r="BC281" i="1" s="1"/>
  <c r="FE285" i="1"/>
  <c r="BC285" i="1" s="1"/>
  <c r="FE289" i="1"/>
  <c r="BC289" i="1" s="1"/>
  <c r="FE293" i="1"/>
  <c r="BC293" i="1" s="1"/>
  <c r="FE297" i="1"/>
  <c r="BC297" i="1" s="1"/>
  <c r="FE301" i="1"/>
  <c r="BC301" i="1" s="1"/>
  <c r="FE305" i="1"/>
  <c r="BC305" i="1" s="1"/>
  <c r="FE309" i="1"/>
  <c r="BC309" i="1" s="1"/>
  <c r="FE313" i="1"/>
  <c r="BC313" i="1" s="1"/>
  <c r="FE317" i="1"/>
  <c r="BC317" i="1" s="1"/>
  <c r="FE321" i="1"/>
  <c r="BC321" i="1" s="1"/>
  <c r="FE325" i="1"/>
  <c r="BC325" i="1" s="1"/>
  <c r="FE329" i="1"/>
  <c r="BC329" i="1" s="1"/>
  <c r="FE333" i="1"/>
  <c r="BC333" i="1" s="1"/>
  <c r="FE337" i="1"/>
  <c r="BC337" i="1" s="1"/>
  <c r="FE341" i="1"/>
  <c r="BC341" i="1" s="1"/>
  <c r="FE345" i="1"/>
  <c r="BC345" i="1" s="1"/>
  <c r="FE349" i="1"/>
  <c r="BC349" i="1" s="1"/>
  <c r="FE353" i="1"/>
  <c r="BC353" i="1" s="1"/>
  <c r="FE357" i="1"/>
  <c r="BC357" i="1" s="1"/>
  <c r="FE361" i="1"/>
  <c r="BC361" i="1" s="1"/>
  <c r="FE365" i="1"/>
  <c r="BC365" i="1" s="1"/>
  <c r="FE369" i="1"/>
  <c r="BC369" i="1" s="1"/>
  <c r="FE373" i="1"/>
  <c r="BC373" i="1" s="1"/>
  <c r="FE377" i="1"/>
  <c r="BC377" i="1" s="1"/>
  <c r="FE381" i="1"/>
  <c r="BC381" i="1" s="1"/>
  <c r="FE385" i="1"/>
  <c r="BC385" i="1" s="1"/>
  <c r="FE389" i="1"/>
  <c r="BC389" i="1" s="1"/>
  <c r="FE393" i="1"/>
  <c r="BC393" i="1" s="1"/>
  <c r="FE397" i="1"/>
  <c r="BC397" i="1" s="1"/>
  <c r="FE401" i="1"/>
  <c r="BC401" i="1" s="1"/>
  <c r="FE405" i="1"/>
  <c r="BC405" i="1" s="1"/>
  <c r="FE409" i="1"/>
  <c r="BC409" i="1" s="1"/>
  <c r="FE413" i="1"/>
  <c r="BC413" i="1" s="1"/>
  <c r="FE417" i="1"/>
  <c r="BC417" i="1" s="1"/>
  <c r="FE421" i="1"/>
  <c r="BC421" i="1" s="1"/>
  <c r="FE425" i="1"/>
  <c r="BC425" i="1" s="1"/>
  <c r="FE429" i="1"/>
  <c r="BC429" i="1" s="1"/>
  <c r="FE433" i="1"/>
  <c r="BC433" i="1" s="1"/>
  <c r="FE437" i="1"/>
  <c r="BC437" i="1" s="1"/>
  <c r="FE441" i="1"/>
  <c r="BC441" i="1" s="1"/>
  <c r="FE445" i="1"/>
  <c r="BC445" i="1" s="1"/>
  <c r="FE449" i="1"/>
  <c r="BC449" i="1" s="1"/>
  <c r="FE453" i="1"/>
  <c r="BC453" i="1" s="1"/>
  <c r="FE457" i="1"/>
  <c r="BC457" i="1" s="1"/>
  <c r="FE461" i="1"/>
  <c r="BC461" i="1" s="1"/>
  <c r="FE465" i="1"/>
  <c r="BC465" i="1" s="1"/>
  <c r="FE469" i="1"/>
  <c r="BC469" i="1" s="1"/>
  <c r="FE473" i="1"/>
  <c r="BC473" i="1" s="1"/>
  <c r="FE477" i="1"/>
  <c r="BC477" i="1" s="1"/>
  <c r="FE481" i="1"/>
  <c r="BC481" i="1" s="1"/>
  <c r="FE485" i="1"/>
  <c r="BC485" i="1" s="1"/>
  <c r="FE489" i="1"/>
  <c r="BC489" i="1" s="1"/>
  <c r="FE493" i="1"/>
  <c r="BC493" i="1" s="1"/>
  <c r="FE497" i="1"/>
  <c r="BC497" i="1" s="1"/>
  <c r="FE501" i="1"/>
  <c r="BC501" i="1" s="1"/>
  <c r="FE505" i="1"/>
  <c r="BC505" i="1" s="1"/>
  <c r="FE509" i="1"/>
  <c r="BC509" i="1" s="1"/>
  <c r="FE513" i="1"/>
  <c r="BC513" i="1" s="1"/>
  <c r="FE517" i="1"/>
  <c r="BC517" i="1" s="1"/>
  <c r="FE521" i="1"/>
  <c r="BC521" i="1" s="1"/>
  <c r="FE525" i="1"/>
  <c r="BC525" i="1" s="1"/>
  <c r="FE529" i="1"/>
  <c r="BC529" i="1" s="1"/>
  <c r="FE533" i="1"/>
  <c r="BC533" i="1" s="1"/>
  <c r="FE537" i="1"/>
  <c r="BC537" i="1" s="1"/>
  <c r="FE541" i="1"/>
  <c r="BC541" i="1" s="1"/>
  <c r="FE545" i="1"/>
  <c r="BC545" i="1" s="1"/>
  <c r="FE549" i="1"/>
  <c r="BC549" i="1" s="1"/>
  <c r="FE553" i="1"/>
  <c r="BC553" i="1" s="1"/>
  <c r="FE557" i="1"/>
  <c r="BC557" i="1" s="1"/>
  <c r="FE561" i="1"/>
  <c r="BC561" i="1" s="1"/>
  <c r="FE565" i="1"/>
  <c r="BC565" i="1" s="1"/>
  <c r="FE569" i="1"/>
  <c r="BC569" i="1" s="1"/>
  <c r="FE573" i="1"/>
  <c r="BC573" i="1" s="1"/>
  <c r="FE577" i="1"/>
  <c r="BC577" i="1" s="1"/>
  <c r="FE581" i="1"/>
  <c r="BC581" i="1" s="1"/>
  <c r="FE585" i="1"/>
  <c r="BC585" i="1" s="1"/>
  <c r="FE589" i="1"/>
  <c r="BC589" i="1" s="1"/>
  <c r="FE593" i="1"/>
  <c r="BC593" i="1" s="1"/>
  <c r="FE597" i="1"/>
  <c r="BC597" i="1" s="1"/>
  <c r="FE601" i="1"/>
  <c r="BC601" i="1" s="1"/>
  <c r="FE605" i="1"/>
  <c r="BC605" i="1" s="1"/>
  <c r="FE609" i="1"/>
  <c r="BC609" i="1" s="1"/>
  <c r="FE613" i="1"/>
  <c r="BC613" i="1" s="1"/>
  <c r="FE617" i="1"/>
  <c r="BC617" i="1" s="1"/>
  <c r="FE621" i="1"/>
  <c r="BC621" i="1" s="1"/>
  <c r="FE625" i="1"/>
  <c r="BC625" i="1" s="1"/>
  <c r="FE629" i="1"/>
  <c r="BC629" i="1" s="1"/>
  <c r="FE633" i="1"/>
  <c r="BC633" i="1" s="1"/>
  <c r="FE637" i="1"/>
  <c r="BC637" i="1" s="1"/>
  <c r="FE641" i="1"/>
  <c r="BC641" i="1" s="1"/>
  <c r="FE645" i="1"/>
  <c r="BC645" i="1" s="1"/>
  <c r="FE649" i="1"/>
  <c r="BC649" i="1" s="1"/>
  <c r="FE653" i="1"/>
  <c r="BC653" i="1" s="1"/>
  <c r="FE14" i="1"/>
  <c r="BC14" i="1" s="1"/>
  <c r="FE18" i="1"/>
  <c r="BC18" i="1" s="1"/>
  <c r="FE22" i="1"/>
  <c r="BC22" i="1" s="1"/>
  <c r="FE26" i="1"/>
  <c r="BC26" i="1" s="1"/>
  <c r="FE30" i="1"/>
  <c r="BC30" i="1" s="1"/>
  <c r="FE34" i="1"/>
  <c r="BC34" i="1" s="1"/>
  <c r="FE38" i="1"/>
  <c r="BC38" i="1" s="1"/>
  <c r="FE42" i="1"/>
  <c r="BC42" i="1" s="1"/>
  <c r="FE46" i="1"/>
  <c r="BC46" i="1" s="1"/>
  <c r="FE50" i="1"/>
  <c r="BC50" i="1" s="1"/>
  <c r="FE54" i="1"/>
  <c r="BC54" i="1" s="1"/>
  <c r="FE58" i="1"/>
  <c r="BC58" i="1" s="1"/>
  <c r="FE62" i="1"/>
  <c r="BC62" i="1" s="1"/>
  <c r="FE66" i="1"/>
  <c r="BC66" i="1" s="1"/>
  <c r="FE70" i="1"/>
  <c r="BC70" i="1" s="1"/>
  <c r="FE74" i="1"/>
  <c r="BC74" i="1" s="1"/>
  <c r="FE78" i="1"/>
  <c r="BC78" i="1" s="1"/>
  <c r="FE82" i="1"/>
  <c r="BC82" i="1" s="1"/>
  <c r="FE86" i="1"/>
  <c r="BC86" i="1" s="1"/>
  <c r="FE90" i="1"/>
  <c r="BC90" i="1" s="1"/>
  <c r="FE94" i="1"/>
  <c r="BC94" i="1" s="1"/>
  <c r="FE98" i="1"/>
  <c r="BC98" i="1" s="1"/>
  <c r="FE102" i="1"/>
  <c r="BC102" i="1" s="1"/>
  <c r="FE106" i="1"/>
  <c r="BC106" i="1" s="1"/>
  <c r="FE110" i="1"/>
  <c r="BC110" i="1" s="1"/>
  <c r="FE114" i="1"/>
  <c r="BC114" i="1" s="1"/>
  <c r="FE118" i="1"/>
  <c r="BC118" i="1" s="1"/>
  <c r="FE122" i="1"/>
  <c r="BC122" i="1" s="1"/>
  <c r="FE126" i="1"/>
  <c r="BC126" i="1" s="1"/>
  <c r="FE130" i="1"/>
  <c r="BC130" i="1" s="1"/>
  <c r="FE134" i="1"/>
  <c r="BC134" i="1" s="1"/>
  <c r="FE138" i="1"/>
  <c r="BC138" i="1" s="1"/>
  <c r="FE142" i="1"/>
  <c r="BC142" i="1" s="1"/>
  <c r="FE146" i="1"/>
  <c r="BC146" i="1" s="1"/>
  <c r="FE150" i="1"/>
  <c r="BC150" i="1" s="1"/>
  <c r="FE154" i="1"/>
  <c r="BC154" i="1" s="1"/>
  <c r="FE158" i="1"/>
  <c r="BC158" i="1" s="1"/>
  <c r="FE162" i="1"/>
  <c r="BC162" i="1" s="1"/>
  <c r="FE166" i="1"/>
  <c r="BC166" i="1" s="1"/>
  <c r="FE170" i="1"/>
  <c r="BC170" i="1" s="1"/>
  <c r="FE174" i="1"/>
  <c r="BC174" i="1" s="1"/>
  <c r="FE178" i="1"/>
  <c r="BC178" i="1" s="1"/>
  <c r="FE182" i="1"/>
  <c r="BC182" i="1" s="1"/>
  <c r="FE186" i="1"/>
  <c r="BC186" i="1" s="1"/>
  <c r="FE190" i="1"/>
  <c r="BC190" i="1" s="1"/>
  <c r="FE194" i="1"/>
  <c r="BC194" i="1" s="1"/>
  <c r="FE198" i="1"/>
  <c r="BC198" i="1" s="1"/>
  <c r="FE202" i="1"/>
  <c r="BC202" i="1" s="1"/>
  <c r="FE206" i="1"/>
  <c r="BC206" i="1" s="1"/>
  <c r="FE210" i="1"/>
  <c r="BC210" i="1" s="1"/>
  <c r="FE214" i="1"/>
  <c r="BC214" i="1" s="1"/>
  <c r="FE218" i="1"/>
  <c r="BC218" i="1" s="1"/>
  <c r="FE222" i="1"/>
  <c r="BC222" i="1" s="1"/>
  <c r="FE226" i="1"/>
  <c r="BC226" i="1" s="1"/>
  <c r="FE230" i="1"/>
  <c r="BC230" i="1" s="1"/>
  <c r="FE15" i="1"/>
  <c r="BC15" i="1" s="1"/>
  <c r="FE19" i="1"/>
  <c r="BC19" i="1" s="1"/>
  <c r="FE23" i="1"/>
  <c r="BC23" i="1" s="1"/>
  <c r="FE27" i="1"/>
  <c r="BC27" i="1" s="1"/>
  <c r="FE31" i="1"/>
  <c r="BC31" i="1" s="1"/>
  <c r="FE35" i="1"/>
  <c r="BC35" i="1" s="1"/>
  <c r="FE39" i="1"/>
  <c r="BC39" i="1" s="1"/>
  <c r="FE43" i="1"/>
  <c r="BC43" i="1" s="1"/>
  <c r="FE47" i="1"/>
  <c r="BC47" i="1" s="1"/>
  <c r="FE51" i="1"/>
  <c r="BC51" i="1" s="1"/>
  <c r="FE55" i="1"/>
  <c r="BC55" i="1" s="1"/>
  <c r="FE59" i="1"/>
  <c r="BC59" i="1" s="1"/>
  <c r="FE63" i="1"/>
  <c r="BC63" i="1" s="1"/>
  <c r="FE67" i="1"/>
  <c r="BC67" i="1" s="1"/>
  <c r="FE71" i="1"/>
  <c r="BC71" i="1" s="1"/>
  <c r="FE75" i="1"/>
  <c r="BC75" i="1" s="1"/>
  <c r="FE79" i="1"/>
  <c r="BC79" i="1" s="1"/>
  <c r="FE83" i="1"/>
  <c r="BC83" i="1" s="1"/>
  <c r="FE87" i="1"/>
  <c r="BC87" i="1" s="1"/>
  <c r="FE91" i="1"/>
  <c r="BC91" i="1" s="1"/>
  <c r="FE95" i="1"/>
  <c r="BC95" i="1" s="1"/>
  <c r="FE99" i="1"/>
  <c r="BC99" i="1" s="1"/>
  <c r="FE103" i="1"/>
  <c r="BC103" i="1" s="1"/>
  <c r="FE107" i="1"/>
  <c r="BC107" i="1" s="1"/>
  <c r="FE111" i="1"/>
  <c r="BC111" i="1" s="1"/>
  <c r="FE115" i="1"/>
  <c r="BC115" i="1" s="1"/>
  <c r="FE119" i="1"/>
  <c r="BC119" i="1" s="1"/>
  <c r="FE123" i="1"/>
  <c r="BC123" i="1" s="1"/>
  <c r="FE127" i="1"/>
  <c r="BC127" i="1" s="1"/>
  <c r="FE131" i="1"/>
  <c r="BC131" i="1" s="1"/>
  <c r="FE135" i="1"/>
  <c r="BC135" i="1" s="1"/>
  <c r="FE139" i="1"/>
  <c r="BC139" i="1" s="1"/>
  <c r="FE143" i="1"/>
  <c r="BC143" i="1" s="1"/>
  <c r="FE147" i="1"/>
  <c r="BC147" i="1" s="1"/>
  <c r="FE151" i="1"/>
  <c r="BC151" i="1" s="1"/>
  <c r="FE155" i="1"/>
  <c r="BC155" i="1" s="1"/>
  <c r="FE159" i="1"/>
  <c r="BC159" i="1" s="1"/>
  <c r="FE163" i="1"/>
  <c r="BC163" i="1" s="1"/>
  <c r="FE167" i="1"/>
  <c r="BC167" i="1" s="1"/>
  <c r="FE171" i="1"/>
  <c r="BC171" i="1" s="1"/>
  <c r="FE175" i="1"/>
  <c r="BC175" i="1" s="1"/>
  <c r="FE179" i="1"/>
  <c r="BC179" i="1" s="1"/>
  <c r="FE183" i="1"/>
  <c r="BC183" i="1" s="1"/>
  <c r="FE187" i="1"/>
  <c r="BC187" i="1" s="1"/>
  <c r="FE191" i="1"/>
  <c r="BC191" i="1" s="1"/>
  <c r="FE195" i="1"/>
  <c r="BC195" i="1" s="1"/>
  <c r="FE199" i="1"/>
  <c r="BC199" i="1" s="1"/>
  <c r="FE203" i="1"/>
  <c r="BC203" i="1" s="1"/>
  <c r="FE207" i="1"/>
  <c r="BC207" i="1" s="1"/>
  <c r="FE211" i="1"/>
  <c r="BC211" i="1" s="1"/>
  <c r="FE215" i="1"/>
  <c r="BC215" i="1" s="1"/>
  <c r="FE219" i="1"/>
  <c r="BC219" i="1" s="1"/>
  <c r="FE223" i="1"/>
  <c r="BC223" i="1" s="1"/>
  <c r="FE227" i="1"/>
  <c r="BC227" i="1" s="1"/>
  <c r="FE231" i="1"/>
  <c r="BC231" i="1" s="1"/>
  <c r="FE235" i="1"/>
  <c r="BC235" i="1" s="1"/>
  <c r="FE239" i="1"/>
  <c r="BC239" i="1" s="1"/>
  <c r="FE243" i="1"/>
  <c r="BC243" i="1" s="1"/>
  <c r="FE247" i="1"/>
  <c r="BC247" i="1" s="1"/>
  <c r="FE251" i="1"/>
  <c r="BC251" i="1" s="1"/>
  <c r="FE255" i="1"/>
  <c r="BC255" i="1" s="1"/>
  <c r="FE259" i="1"/>
  <c r="BC259" i="1" s="1"/>
  <c r="FE263" i="1"/>
  <c r="BC263" i="1" s="1"/>
  <c r="FE267" i="1"/>
  <c r="BC267" i="1" s="1"/>
  <c r="FE271" i="1"/>
  <c r="BC271" i="1" s="1"/>
  <c r="FE275" i="1"/>
  <c r="BC275" i="1" s="1"/>
  <c r="FE279" i="1"/>
  <c r="BC279" i="1" s="1"/>
  <c r="FE283" i="1"/>
  <c r="BC283" i="1" s="1"/>
  <c r="FE287" i="1"/>
  <c r="BC287" i="1" s="1"/>
  <c r="FE291" i="1"/>
  <c r="BC291" i="1" s="1"/>
  <c r="FE295" i="1"/>
  <c r="BC295" i="1" s="1"/>
  <c r="FE299" i="1"/>
  <c r="BC299" i="1" s="1"/>
  <c r="FE303" i="1"/>
  <c r="BC303" i="1" s="1"/>
  <c r="FE307" i="1"/>
  <c r="BC307" i="1" s="1"/>
  <c r="FE311" i="1"/>
  <c r="BC311" i="1" s="1"/>
  <c r="FE315" i="1"/>
  <c r="BC315" i="1" s="1"/>
  <c r="FE319" i="1"/>
  <c r="BC319" i="1" s="1"/>
  <c r="FE323" i="1"/>
  <c r="BC323" i="1" s="1"/>
  <c r="FE327" i="1"/>
  <c r="BC327" i="1" s="1"/>
  <c r="FE331" i="1"/>
  <c r="BC331" i="1" s="1"/>
  <c r="FE335" i="1"/>
  <c r="BC335" i="1" s="1"/>
  <c r="FE339" i="1"/>
  <c r="BC339" i="1" s="1"/>
  <c r="FE343" i="1"/>
  <c r="BC343" i="1" s="1"/>
  <c r="FE347" i="1"/>
  <c r="BC347" i="1" s="1"/>
  <c r="FE351" i="1"/>
  <c r="BC351" i="1" s="1"/>
  <c r="FE355" i="1"/>
  <c r="BC355" i="1" s="1"/>
  <c r="FE359" i="1"/>
  <c r="BC359" i="1" s="1"/>
  <c r="FE363" i="1"/>
  <c r="BC363" i="1" s="1"/>
  <c r="FE367" i="1"/>
  <c r="BC367" i="1" s="1"/>
  <c r="FE371" i="1"/>
  <c r="BC371" i="1" s="1"/>
  <c r="FE375" i="1"/>
  <c r="BC375" i="1" s="1"/>
  <c r="FE379" i="1"/>
  <c r="BC379" i="1" s="1"/>
  <c r="FE383" i="1"/>
  <c r="BC383" i="1" s="1"/>
  <c r="FE387" i="1"/>
  <c r="BC387" i="1" s="1"/>
  <c r="FE391" i="1"/>
  <c r="BC391" i="1" s="1"/>
  <c r="FE395" i="1"/>
  <c r="BC395" i="1" s="1"/>
  <c r="FE399" i="1"/>
  <c r="BC399" i="1" s="1"/>
  <c r="FE403" i="1"/>
  <c r="BC403" i="1" s="1"/>
  <c r="FE407" i="1"/>
  <c r="BC407" i="1" s="1"/>
  <c r="FE411" i="1"/>
  <c r="BC411" i="1" s="1"/>
  <c r="FE415" i="1"/>
  <c r="BC415" i="1" s="1"/>
  <c r="FE419" i="1"/>
  <c r="BC419" i="1" s="1"/>
  <c r="FE970" i="1"/>
  <c r="BC970" i="1" s="1"/>
  <c r="FE950" i="1"/>
  <c r="BC950" i="1" s="1"/>
  <c r="FE930" i="1"/>
  <c r="BC930" i="1" s="1"/>
  <c r="FE902" i="1"/>
  <c r="BC902" i="1" s="1"/>
  <c r="FE862" i="1"/>
  <c r="BC862" i="1" s="1"/>
  <c r="FE850" i="1"/>
  <c r="BC850" i="1" s="1"/>
  <c r="FE838" i="1"/>
  <c r="BC838" i="1" s="1"/>
  <c r="FE826" i="1"/>
  <c r="BC826" i="1" s="1"/>
  <c r="FE810" i="1"/>
  <c r="BC810" i="1" s="1"/>
  <c r="FE802" i="1"/>
  <c r="BC802" i="1" s="1"/>
  <c r="FE790" i="1"/>
  <c r="BC790" i="1" s="1"/>
  <c r="FE782" i="1"/>
  <c r="BC782" i="1" s="1"/>
  <c r="FE770" i="1"/>
  <c r="BC770" i="1" s="1"/>
  <c r="FE758" i="1"/>
  <c r="BC758" i="1" s="1"/>
  <c r="FE742" i="1"/>
  <c r="BC742" i="1" s="1"/>
  <c r="FE730" i="1"/>
  <c r="BC730" i="1" s="1"/>
  <c r="FE718" i="1"/>
  <c r="BC718" i="1" s="1"/>
  <c r="FE706" i="1"/>
  <c r="BC706" i="1" s="1"/>
  <c r="FE694" i="1"/>
  <c r="BC694" i="1" s="1"/>
  <c r="FE679" i="1"/>
  <c r="BC679" i="1" s="1"/>
  <c r="FE663" i="1"/>
  <c r="BC663" i="1" s="1"/>
  <c r="FE651" i="1"/>
  <c r="BC651" i="1" s="1"/>
  <c r="FE627" i="1"/>
  <c r="BC627" i="1" s="1"/>
  <c r="FE611" i="1"/>
  <c r="BC611" i="1" s="1"/>
  <c r="FE595" i="1"/>
  <c r="BC595" i="1" s="1"/>
  <c r="FE579" i="1"/>
  <c r="BC579" i="1" s="1"/>
  <c r="FE563" i="1"/>
  <c r="BC563" i="1" s="1"/>
  <c r="FE539" i="1"/>
  <c r="BC539" i="1" s="1"/>
  <c r="FE531" i="1"/>
  <c r="BC531" i="1" s="1"/>
  <c r="FE507" i="1"/>
  <c r="BC507" i="1" s="1"/>
  <c r="FE491" i="1"/>
  <c r="BC491" i="1" s="1"/>
  <c r="FE467" i="1"/>
  <c r="BC467" i="1" s="1"/>
  <c r="FE451" i="1"/>
  <c r="BC451" i="1" s="1"/>
  <c r="FE435" i="1"/>
  <c r="BC435" i="1" s="1"/>
  <c r="FE418" i="1"/>
  <c r="BC418" i="1" s="1"/>
  <c r="FE386" i="1"/>
  <c r="BC386" i="1" s="1"/>
  <c r="FE338" i="1"/>
  <c r="BC338" i="1" s="1"/>
  <c r="FE290" i="1"/>
  <c r="BC290" i="1" s="1"/>
  <c r="FE242" i="1"/>
  <c r="BC242" i="1" s="1"/>
  <c r="FE1001" i="1"/>
  <c r="BC1001" i="1" s="1"/>
  <c r="FE993" i="1"/>
  <c r="BC993" i="1" s="1"/>
  <c r="FE985" i="1"/>
  <c r="BC985" i="1" s="1"/>
  <c r="FE977" i="1"/>
  <c r="BC977" i="1" s="1"/>
  <c r="FE969" i="1"/>
  <c r="BC969" i="1" s="1"/>
  <c r="FE965" i="1"/>
  <c r="BC965" i="1" s="1"/>
  <c r="FE961" i="1"/>
  <c r="BC961" i="1" s="1"/>
  <c r="FE957" i="1"/>
  <c r="BC957" i="1" s="1"/>
  <c r="FE953" i="1"/>
  <c r="BC953" i="1" s="1"/>
  <c r="FE949" i="1"/>
  <c r="BC949" i="1" s="1"/>
  <c r="FE945" i="1"/>
  <c r="BC945" i="1" s="1"/>
  <c r="FE941" i="1"/>
  <c r="BC941" i="1" s="1"/>
  <c r="FE937" i="1"/>
  <c r="BC937" i="1" s="1"/>
  <c r="FE933" i="1"/>
  <c r="BC933" i="1" s="1"/>
  <c r="FE929" i="1"/>
  <c r="BC929" i="1" s="1"/>
  <c r="FE925" i="1"/>
  <c r="BC925" i="1" s="1"/>
  <c r="FE921" i="1"/>
  <c r="BC921" i="1" s="1"/>
  <c r="FE917" i="1"/>
  <c r="BC917" i="1" s="1"/>
  <c r="FE913" i="1"/>
  <c r="BC913" i="1" s="1"/>
  <c r="FE909" i="1"/>
  <c r="BC909" i="1" s="1"/>
  <c r="FE905" i="1"/>
  <c r="BC905" i="1" s="1"/>
  <c r="FE901" i="1"/>
  <c r="BC901" i="1" s="1"/>
  <c r="FE897" i="1"/>
  <c r="BC897" i="1" s="1"/>
  <c r="FE893" i="1"/>
  <c r="BC893" i="1" s="1"/>
  <c r="FE889" i="1"/>
  <c r="BC889" i="1" s="1"/>
  <c r="FE885" i="1"/>
  <c r="BC885" i="1" s="1"/>
  <c r="FE881" i="1"/>
  <c r="BC881" i="1" s="1"/>
  <c r="FE877" i="1"/>
  <c r="BC877" i="1" s="1"/>
  <c r="FE873" i="1"/>
  <c r="BC873" i="1" s="1"/>
  <c r="FE869" i="1"/>
  <c r="BC869" i="1" s="1"/>
  <c r="FE865" i="1"/>
  <c r="BC865" i="1" s="1"/>
  <c r="FE861" i="1"/>
  <c r="BC861" i="1" s="1"/>
  <c r="FE857" i="1"/>
  <c r="BC857" i="1" s="1"/>
  <c r="FE853" i="1"/>
  <c r="BC853" i="1" s="1"/>
  <c r="FE849" i="1"/>
  <c r="BC849" i="1" s="1"/>
  <c r="FE845" i="1"/>
  <c r="BC845" i="1" s="1"/>
  <c r="FE841" i="1"/>
  <c r="BC841" i="1" s="1"/>
  <c r="FE837" i="1"/>
  <c r="BC837" i="1" s="1"/>
  <c r="FE833" i="1"/>
  <c r="BC833" i="1" s="1"/>
  <c r="FE829" i="1"/>
  <c r="BC829" i="1" s="1"/>
  <c r="FE825" i="1"/>
  <c r="BC825" i="1" s="1"/>
  <c r="FE821" i="1"/>
  <c r="BC821" i="1" s="1"/>
  <c r="FE817" i="1"/>
  <c r="BC817" i="1" s="1"/>
  <c r="FE813" i="1"/>
  <c r="BC813" i="1" s="1"/>
  <c r="FE809" i="1"/>
  <c r="BC809" i="1" s="1"/>
  <c r="FE805" i="1"/>
  <c r="BC805" i="1" s="1"/>
  <c r="FE801" i="1"/>
  <c r="BC801" i="1" s="1"/>
  <c r="FE797" i="1"/>
  <c r="BC797" i="1" s="1"/>
  <c r="FE793" i="1"/>
  <c r="BC793" i="1" s="1"/>
  <c r="FE789" i="1"/>
  <c r="BC789" i="1" s="1"/>
  <c r="FE785" i="1"/>
  <c r="BC785" i="1" s="1"/>
  <c r="FE781" i="1"/>
  <c r="BC781" i="1" s="1"/>
  <c r="FE777" i="1"/>
  <c r="BC777" i="1" s="1"/>
  <c r="FE773" i="1"/>
  <c r="BC773" i="1" s="1"/>
  <c r="FE769" i="1"/>
  <c r="BC769" i="1" s="1"/>
  <c r="FE765" i="1"/>
  <c r="BC765" i="1" s="1"/>
  <c r="FE761" i="1"/>
  <c r="BC761" i="1" s="1"/>
  <c r="FE757" i="1"/>
  <c r="BC757" i="1" s="1"/>
  <c r="FE753" i="1"/>
  <c r="BC753" i="1" s="1"/>
  <c r="FE749" i="1"/>
  <c r="BC749" i="1" s="1"/>
  <c r="FE745" i="1"/>
  <c r="BC745" i="1" s="1"/>
  <c r="FE741" i="1"/>
  <c r="BC741" i="1" s="1"/>
  <c r="FE737" i="1"/>
  <c r="BC737" i="1" s="1"/>
  <c r="FE733" i="1"/>
  <c r="BC733" i="1" s="1"/>
  <c r="FE729" i="1"/>
  <c r="BC729" i="1" s="1"/>
  <c r="FE725" i="1"/>
  <c r="BC725" i="1" s="1"/>
  <c r="FE721" i="1"/>
  <c r="BC721" i="1" s="1"/>
  <c r="FE717" i="1"/>
  <c r="BC717" i="1" s="1"/>
  <c r="FE713" i="1"/>
  <c r="BC713" i="1" s="1"/>
  <c r="FE709" i="1"/>
  <c r="BC709" i="1" s="1"/>
  <c r="FE705" i="1"/>
  <c r="BC705" i="1" s="1"/>
  <c r="FE701" i="1"/>
  <c r="BC701" i="1" s="1"/>
  <c r="FE697" i="1"/>
  <c r="BC697" i="1" s="1"/>
  <c r="FE693" i="1"/>
  <c r="BC693" i="1" s="1"/>
  <c r="FE689" i="1"/>
  <c r="BC689" i="1" s="1"/>
  <c r="FE683" i="1"/>
  <c r="BC683" i="1" s="1"/>
  <c r="FE678" i="1"/>
  <c r="BC678" i="1" s="1"/>
  <c r="FE673" i="1"/>
  <c r="BC673" i="1" s="1"/>
  <c r="FE667" i="1"/>
  <c r="BC667" i="1" s="1"/>
  <c r="FE662" i="1"/>
  <c r="BC662" i="1" s="1"/>
  <c r="FE657" i="1"/>
  <c r="BC657" i="1" s="1"/>
  <c r="FE650" i="1"/>
  <c r="BC650" i="1" s="1"/>
  <c r="FE642" i="1"/>
  <c r="BC642" i="1" s="1"/>
  <c r="FE634" i="1"/>
  <c r="BC634" i="1" s="1"/>
  <c r="FE626" i="1"/>
  <c r="BC626" i="1" s="1"/>
  <c r="FE618" i="1"/>
  <c r="BC618" i="1" s="1"/>
  <c r="FE610" i="1"/>
  <c r="BC610" i="1" s="1"/>
  <c r="FE602" i="1"/>
  <c r="BC602" i="1" s="1"/>
  <c r="FE594" i="1"/>
  <c r="BC594" i="1" s="1"/>
  <c r="FE586" i="1"/>
  <c r="BC586" i="1" s="1"/>
  <c r="FE578" i="1"/>
  <c r="BC578" i="1" s="1"/>
  <c r="FE570" i="1"/>
  <c r="BC570" i="1" s="1"/>
  <c r="FE562" i="1"/>
  <c r="BC562" i="1" s="1"/>
  <c r="FE554" i="1"/>
  <c r="BC554" i="1" s="1"/>
  <c r="FE546" i="1"/>
  <c r="BC546" i="1" s="1"/>
  <c r="FE538" i="1"/>
  <c r="BC538" i="1" s="1"/>
  <c r="FE530" i="1"/>
  <c r="BC530" i="1" s="1"/>
  <c r="FE522" i="1"/>
  <c r="BC522" i="1" s="1"/>
  <c r="FE514" i="1"/>
  <c r="BC514" i="1" s="1"/>
  <c r="FE506" i="1"/>
  <c r="BC506" i="1" s="1"/>
  <c r="FE498" i="1"/>
  <c r="BC498" i="1" s="1"/>
  <c r="FE490" i="1"/>
  <c r="BC490" i="1" s="1"/>
  <c r="FE482" i="1"/>
  <c r="BC482" i="1" s="1"/>
  <c r="FE474" i="1"/>
  <c r="BC474" i="1" s="1"/>
  <c r="FE466" i="1"/>
  <c r="BC466" i="1" s="1"/>
  <c r="FE458" i="1"/>
  <c r="BC458" i="1" s="1"/>
  <c r="FE450" i="1"/>
  <c r="BC450" i="1" s="1"/>
  <c r="FE442" i="1"/>
  <c r="BC442" i="1" s="1"/>
  <c r="FE434" i="1"/>
  <c r="BC434" i="1" s="1"/>
  <c r="FE426" i="1"/>
  <c r="BC426" i="1" s="1"/>
  <c r="FE414" i="1"/>
  <c r="BC414" i="1" s="1"/>
  <c r="FE398" i="1"/>
  <c r="BC398" i="1" s="1"/>
  <c r="FE382" i="1"/>
  <c r="BC382" i="1" s="1"/>
  <c r="FE366" i="1"/>
  <c r="BC366" i="1" s="1"/>
  <c r="FE350" i="1"/>
  <c r="BC350" i="1" s="1"/>
  <c r="FE334" i="1"/>
  <c r="BC334" i="1" s="1"/>
  <c r="FE318" i="1"/>
  <c r="BC318" i="1" s="1"/>
  <c r="FE302" i="1"/>
  <c r="BC302" i="1" s="1"/>
  <c r="FE286" i="1"/>
  <c r="BC286" i="1" s="1"/>
  <c r="FE270" i="1"/>
  <c r="BC270" i="1" s="1"/>
  <c r="FE254" i="1"/>
  <c r="BC254" i="1" s="1"/>
  <c r="FE238" i="1"/>
  <c r="BC238" i="1" s="1"/>
  <c r="FE998" i="1"/>
  <c r="BC998" i="1" s="1"/>
  <c r="FE990" i="1"/>
  <c r="BC990" i="1" s="1"/>
  <c r="FE986" i="1"/>
  <c r="BC986" i="1" s="1"/>
  <c r="FE978" i="1"/>
  <c r="BC978" i="1" s="1"/>
  <c r="FE966" i="1"/>
  <c r="BC966" i="1" s="1"/>
  <c r="FE958" i="1"/>
  <c r="BC958" i="1" s="1"/>
  <c r="FE946" i="1"/>
  <c r="BC946" i="1" s="1"/>
  <c r="FE938" i="1"/>
  <c r="BC938" i="1" s="1"/>
  <c r="FE926" i="1"/>
  <c r="BC926" i="1" s="1"/>
  <c r="FE918" i="1"/>
  <c r="BC918" i="1" s="1"/>
  <c r="FE910" i="1"/>
  <c r="BC910" i="1" s="1"/>
  <c r="FE898" i="1"/>
  <c r="BC898" i="1" s="1"/>
  <c r="FE890" i="1"/>
  <c r="BC890" i="1" s="1"/>
  <c r="FE886" i="1"/>
  <c r="BC886" i="1" s="1"/>
  <c r="FE882" i="1"/>
  <c r="BC882" i="1" s="1"/>
  <c r="FE874" i="1"/>
  <c r="BC874" i="1" s="1"/>
  <c r="FE870" i="1"/>
  <c r="BC870" i="1" s="1"/>
  <c r="FE858" i="1"/>
  <c r="BC858" i="1" s="1"/>
  <c r="FE846" i="1"/>
  <c r="BC846" i="1" s="1"/>
  <c r="FE834" i="1"/>
  <c r="BC834" i="1" s="1"/>
  <c r="FE822" i="1"/>
  <c r="BC822" i="1" s="1"/>
  <c r="FE814" i="1"/>
  <c r="BC814" i="1" s="1"/>
  <c r="FE806" i="1"/>
  <c r="BC806" i="1" s="1"/>
  <c r="FE794" i="1"/>
  <c r="BC794" i="1" s="1"/>
  <c r="FE778" i="1"/>
  <c r="BC778" i="1" s="1"/>
  <c r="FE766" i="1"/>
  <c r="BC766" i="1" s="1"/>
  <c r="FE754" i="1"/>
  <c r="BC754" i="1" s="1"/>
  <c r="FE746" i="1"/>
  <c r="BC746" i="1" s="1"/>
  <c r="FE734" i="1"/>
  <c r="BC734" i="1" s="1"/>
  <c r="FE722" i="1"/>
  <c r="BC722" i="1" s="1"/>
  <c r="FE710" i="1"/>
  <c r="BC710" i="1" s="1"/>
  <c r="FE698" i="1"/>
  <c r="BC698" i="1" s="1"/>
  <c r="FE685" i="1"/>
  <c r="BC685" i="1" s="1"/>
  <c r="FE669" i="1"/>
  <c r="BC669" i="1" s="1"/>
  <c r="FE658" i="1"/>
  <c r="BC658" i="1" s="1"/>
  <c r="FE635" i="1"/>
  <c r="BC635" i="1" s="1"/>
  <c r="FE619" i="1"/>
  <c r="BC619" i="1" s="1"/>
  <c r="FE603" i="1"/>
  <c r="BC603" i="1" s="1"/>
  <c r="FE587" i="1"/>
  <c r="BC587" i="1" s="1"/>
  <c r="FE571" i="1"/>
  <c r="BC571" i="1" s="1"/>
  <c r="FE547" i="1"/>
  <c r="BC547" i="1" s="1"/>
  <c r="FE523" i="1"/>
  <c r="BC523" i="1" s="1"/>
  <c r="FE499" i="1"/>
  <c r="BC499" i="1" s="1"/>
  <c r="FE483" i="1"/>
  <c r="BC483" i="1" s="1"/>
  <c r="FE459" i="1"/>
  <c r="BC459" i="1" s="1"/>
  <c r="FE443" i="1"/>
  <c r="BC443" i="1" s="1"/>
  <c r="FE427" i="1"/>
  <c r="BC427" i="1" s="1"/>
  <c r="FE402" i="1"/>
  <c r="BC402" i="1" s="1"/>
  <c r="FE354" i="1"/>
  <c r="BC354" i="1" s="1"/>
  <c r="FE306" i="1"/>
  <c r="BC306" i="1" s="1"/>
  <c r="FE258" i="1"/>
  <c r="BC258" i="1" s="1"/>
  <c r="FE1005" i="1"/>
  <c r="BC1005" i="1" s="1"/>
  <c r="FE997" i="1"/>
  <c r="BC997" i="1" s="1"/>
  <c r="FE989" i="1"/>
  <c r="BC989" i="1" s="1"/>
  <c r="FE981" i="1"/>
  <c r="BC981" i="1" s="1"/>
  <c r="FE973" i="1"/>
  <c r="BC973" i="1" s="1"/>
  <c r="FE1004" i="1"/>
  <c r="BC1004" i="1" s="1"/>
  <c r="FE1000" i="1"/>
  <c r="BC1000" i="1" s="1"/>
  <c r="FE996" i="1"/>
  <c r="BC996" i="1" s="1"/>
  <c r="FE992" i="1"/>
  <c r="BC992" i="1" s="1"/>
  <c r="FE988" i="1"/>
  <c r="BC988" i="1" s="1"/>
  <c r="FE984" i="1"/>
  <c r="BC984" i="1" s="1"/>
  <c r="FE980" i="1"/>
  <c r="BC980" i="1" s="1"/>
  <c r="FE976" i="1"/>
  <c r="BC976" i="1" s="1"/>
  <c r="FE972" i="1"/>
  <c r="BC972" i="1" s="1"/>
  <c r="FE968" i="1"/>
  <c r="BC968" i="1" s="1"/>
  <c r="FE964" i="1"/>
  <c r="BC964" i="1" s="1"/>
  <c r="FE960" i="1"/>
  <c r="BC960" i="1" s="1"/>
  <c r="FE956" i="1"/>
  <c r="BC956" i="1" s="1"/>
  <c r="FE952" i="1"/>
  <c r="BC952" i="1" s="1"/>
  <c r="FE948" i="1"/>
  <c r="BC948" i="1" s="1"/>
  <c r="FE944" i="1"/>
  <c r="BC944" i="1" s="1"/>
  <c r="FE940" i="1"/>
  <c r="BC940" i="1" s="1"/>
  <c r="FE936" i="1"/>
  <c r="BC936" i="1" s="1"/>
  <c r="FE932" i="1"/>
  <c r="BC932" i="1" s="1"/>
  <c r="FE928" i="1"/>
  <c r="BC928" i="1" s="1"/>
  <c r="FE924" i="1"/>
  <c r="BC924" i="1" s="1"/>
  <c r="FE920" i="1"/>
  <c r="BC920" i="1" s="1"/>
  <c r="FE916" i="1"/>
  <c r="BC916" i="1" s="1"/>
  <c r="FE912" i="1"/>
  <c r="BC912" i="1" s="1"/>
  <c r="FE908" i="1"/>
  <c r="BC908" i="1" s="1"/>
  <c r="FE904" i="1"/>
  <c r="BC904" i="1" s="1"/>
  <c r="FE900" i="1"/>
  <c r="BC900" i="1" s="1"/>
  <c r="FE896" i="1"/>
  <c r="BC896" i="1" s="1"/>
  <c r="FE892" i="1"/>
  <c r="BC892" i="1" s="1"/>
  <c r="FE888" i="1"/>
  <c r="BC888" i="1" s="1"/>
  <c r="FE884" i="1"/>
  <c r="BC884" i="1" s="1"/>
  <c r="FE880" i="1"/>
  <c r="BC880" i="1" s="1"/>
  <c r="FE876" i="1"/>
  <c r="BC876" i="1" s="1"/>
  <c r="FE872" i="1"/>
  <c r="BC872" i="1" s="1"/>
  <c r="FE868" i="1"/>
  <c r="BC868" i="1" s="1"/>
  <c r="FE864" i="1"/>
  <c r="BC864" i="1" s="1"/>
  <c r="FE860" i="1"/>
  <c r="BC860" i="1" s="1"/>
  <c r="FE856" i="1"/>
  <c r="BC856" i="1" s="1"/>
  <c r="FE852" i="1"/>
  <c r="BC852" i="1" s="1"/>
  <c r="FE848" i="1"/>
  <c r="BC848" i="1" s="1"/>
  <c r="FE844" i="1"/>
  <c r="BC844" i="1" s="1"/>
  <c r="FE840" i="1"/>
  <c r="BC840" i="1" s="1"/>
  <c r="FE836" i="1"/>
  <c r="BC836" i="1" s="1"/>
  <c r="FE832" i="1"/>
  <c r="BC832" i="1" s="1"/>
  <c r="FE828" i="1"/>
  <c r="BC828" i="1" s="1"/>
  <c r="FE824" i="1"/>
  <c r="BC824" i="1" s="1"/>
  <c r="FE820" i="1"/>
  <c r="BC820" i="1" s="1"/>
  <c r="FE816" i="1"/>
  <c r="BC816" i="1" s="1"/>
  <c r="FE812" i="1"/>
  <c r="BC812" i="1" s="1"/>
  <c r="FE808" i="1"/>
  <c r="BC808" i="1" s="1"/>
  <c r="FE804" i="1"/>
  <c r="BC804" i="1" s="1"/>
  <c r="FE800" i="1"/>
  <c r="BC800" i="1" s="1"/>
  <c r="FE796" i="1"/>
  <c r="BC796" i="1" s="1"/>
  <c r="FE792" i="1"/>
  <c r="BC792" i="1" s="1"/>
  <c r="FE788" i="1"/>
  <c r="BC788" i="1" s="1"/>
  <c r="FE784" i="1"/>
  <c r="BC784" i="1" s="1"/>
  <c r="FE780" i="1"/>
  <c r="BC780" i="1" s="1"/>
  <c r="FE776" i="1"/>
  <c r="BC776" i="1" s="1"/>
  <c r="FE772" i="1"/>
  <c r="BC772" i="1" s="1"/>
  <c r="FE768" i="1"/>
  <c r="BC768" i="1" s="1"/>
  <c r="FE764" i="1"/>
  <c r="BC764" i="1" s="1"/>
  <c r="FE760" i="1"/>
  <c r="BC760" i="1" s="1"/>
  <c r="FE756" i="1"/>
  <c r="BC756" i="1" s="1"/>
  <c r="FE752" i="1"/>
  <c r="BC752" i="1" s="1"/>
  <c r="FE748" i="1"/>
  <c r="BC748" i="1" s="1"/>
  <c r="FE744" i="1"/>
  <c r="BC744" i="1" s="1"/>
  <c r="FE740" i="1"/>
  <c r="BC740" i="1" s="1"/>
  <c r="FE736" i="1"/>
  <c r="BC736" i="1" s="1"/>
  <c r="FE732" i="1"/>
  <c r="BC732" i="1" s="1"/>
  <c r="FE728" i="1"/>
  <c r="BC728" i="1" s="1"/>
  <c r="FE724" i="1"/>
  <c r="BC724" i="1" s="1"/>
  <c r="FE720" i="1"/>
  <c r="BC720" i="1" s="1"/>
  <c r="FE716" i="1"/>
  <c r="BC716" i="1" s="1"/>
  <c r="FE712" i="1"/>
  <c r="BC712" i="1" s="1"/>
  <c r="FE708" i="1"/>
  <c r="BC708" i="1" s="1"/>
  <c r="FE704" i="1"/>
  <c r="BC704" i="1" s="1"/>
  <c r="FE700" i="1"/>
  <c r="BC700" i="1" s="1"/>
  <c r="FE696" i="1"/>
  <c r="BC696" i="1" s="1"/>
  <c r="FE692" i="1"/>
  <c r="BC692" i="1" s="1"/>
  <c r="FE687" i="1"/>
  <c r="BC687" i="1" s="1"/>
  <c r="FE682" i="1"/>
  <c r="BC682" i="1" s="1"/>
  <c r="FE677" i="1"/>
  <c r="BC677" i="1" s="1"/>
  <c r="FE671" i="1"/>
  <c r="BC671" i="1" s="1"/>
  <c r="FE666" i="1"/>
  <c r="BC666" i="1" s="1"/>
  <c r="FE661" i="1"/>
  <c r="BC661" i="1" s="1"/>
  <c r="FE655" i="1"/>
  <c r="BC655" i="1" s="1"/>
  <c r="FE647" i="1"/>
  <c r="BC647" i="1" s="1"/>
  <c r="FE639" i="1"/>
  <c r="BC639" i="1" s="1"/>
  <c r="FE631" i="1"/>
  <c r="BC631" i="1" s="1"/>
  <c r="FE623" i="1"/>
  <c r="BC623" i="1" s="1"/>
  <c r="FE615" i="1"/>
  <c r="BC615" i="1" s="1"/>
  <c r="FE607" i="1"/>
  <c r="BC607" i="1" s="1"/>
  <c r="FE599" i="1"/>
  <c r="BC599" i="1" s="1"/>
  <c r="FE591" i="1"/>
  <c r="BC591" i="1" s="1"/>
  <c r="FE583" i="1"/>
  <c r="BC583" i="1" s="1"/>
  <c r="FE575" i="1"/>
  <c r="BC575" i="1" s="1"/>
  <c r="FE567" i="1"/>
  <c r="BC567" i="1" s="1"/>
  <c r="FE559" i="1"/>
  <c r="BC559" i="1" s="1"/>
  <c r="FE551" i="1"/>
  <c r="BC551" i="1" s="1"/>
  <c r="FE543" i="1"/>
  <c r="BC543" i="1" s="1"/>
  <c r="FE535" i="1"/>
  <c r="BC535" i="1" s="1"/>
  <c r="FE527" i="1"/>
  <c r="BC527" i="1" s="1"/>
  <c r="FE519" i="1"/>
  <c r="BC519" i="1" s="1"/>
  <c r="FE511" i="1"/>
  <c r="BC511" i="1" s="1"/>
  <c r="FE503" i="1"/>
  <c r="BC503" i="1" s="1"/>
  <c r="FE495" i="1"/>
  <c r="BC495" i="1" s="1"/>
  <c r="FE487" i="1"/>
  <c r="BC487" i="1" s="1"/>
  <c r="FE479" i="1"/>
  <c r="BC479" i="1" s="1"/>
  <c r="FE471" i="1"/>
  <c r="BC471" i="1" s="1"/>
  <c r="FE463" i="1"/>
  <c r="BC463" i="1" s="1"/>
  <c r="FE455" i="1"/>
  <c r="BC455" i="1" s="1"/>
  <c r="FE447" i="1"/>
  <c r="BC447" i="1" s="1"/>
  <c r="FE439" i="1"/>
  <c r="BC439" i="1" s="1"/>
  <c r="FE431" i="1"/>
  <c r="BC431" i="1" s="1"/>
  <c r="FE423" i="1"/>
  <c r="BC423" i="1" s="1"/>
  <c r="FE410" i="1"/>
  <c r="BC410" i="1" s="1"/>
  <c r="FE394" i="1"/>
  <c r="BC394" i="1" s="1"/>
  <c r="FE378" i="1"/>
  <c r="BC378" i="1" s="1"/>
  <c r="FE362" i="1"/>
  <c r="BC362" i="1" s="1"/>
  <c r="FE346" i="1"/>
  <c r="BC346" i="1" s="1"/>
  <c r="FE330" i="1"/>
  <c r="BC330" i="1" s="1"/>
  <c r="FE314" i="1"/>
  <c r="BC314" i="1" s="1"/>
  <c r="FE298" i="1"/>
  <c r="BC298" i="1" s="1"/>
  <c r="FE282" i="1"/>
  <c r="BC282" i="1" s="1"/>
  <c r="FE266" i="1"/>
  <c r="BC266" i="1" s="1"/>
  <c r="FE250" i="1"/>
  <c r="BC250" i="1" s="1"/>
  <c r="FE234" i="1"/>
  <c r="BC234" i="1" s="1"/>
  <c r="FE6" i="1"/>
  <c r="BC6" i="1" s="1"/>
  <c r="FE11" i="1"/>
  <c r="BC11" i="1" s="1"/>
  <c r="FE7" i="1"/>
  <c r="FE8" i="1"/>
  <c r="BC8" i="1" s="1"/>
  <c r="FE9" i="1"/>
  <c r="BC9" i="1" s="1"/>
  <c r="FE10" i="1"/>
  <c r="BC10" i="1" s="1"/>
  <c r="BC7" i="1" l="1"/>
  <c r="FE1" i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</calcChain>
</file>

<file path=xl/sharedStrings.xml><?xml version="1.0" encoding="utf-8"?>
<sst xmlns="http://schemas.openxmlformats.org/spreadsheetml/2006/main" count="69683" uniqueCount="358">
  <si>
    <t>Date</t>
  </si>
  <si>
    <t>Narration</t>
  </si>
  <si>
    <t>Voucher Type</t>
  </si>
  <si>
    <t>Error</t>
  </si>
  <si>
    <t>Payment</t>
  </si>
  <si>
    <t>Receipt</t>
  </si>
  <si>
    <t>Contra</t>
  </si>
  <si>
    <t>Error Sum</t>
  </si>
  <si>
    <t>Start Date</t>
  </si>
  <si>
    <t>End Date</t>
  </si>
  <si>
    <t>Dr.</t>
  </si>
  <si>
    <t>Cr.</t>
  </si>
  <si>
    <t>Voucher Type Master</t>
  </si>
  <si>
    <t>First ledger Dr Cr</t>
  </si>
  <si>
    <t>Fin Year</t>
  </si>
  <si>
    <t xml:space="preserve"> </t>
  </si>
  <si>
    <t>Auto-select Voucher Types</t>
  </si>
  <si>
    <t xml:space="preserve">  </t>
  </si>
  <si>
    <t>Dt Chk</t>
  </si>
  <si>
    <t>Vch Type Chk</t>
  </si>
  <si>
    <t xml:space="preserve">   </t>
  </si>
  <si>
    <t>There are 4 simple steps to do it.</t>
  </si>
  <si>
    <t>1. Export list of ledgers from tally and import in this template.</t>
  </si>
  <si>
    <t>2. Enter transactions in this template and generate file.</t>
  </si>
  <si>
    <t>3. Upload generated file to www.tallytools.in and download xml file.</t>
  </si>
  <si>
    <t>4. Import xml file in your Tally software</t>
  </si>
  <si>
    <t>Welcome to www.Tallytools.in</t>
  </si>
  <si>
    <r>
      <rPr>
        <b/>
        <sz val="12"/>
        <rFont val="Century Gothic"/>
        <family val="2"/>
      </rPr>
      <t xml:space="preserve">Detailed Steps for use with </t>
    </r>
    <r>
      <rPr>
        <b/>
        <sz val="12"/>
        <color rgb="FFC00000"/>
        <rFont val="Century Gothic"/>
        <family val="2"/>
      </rPr>
      <t>Tally Prime</t>
    </r>
  </si>
  <si>
    <t>1. Go to gateway of tally and select “Chart of Accounts” and then Select "Ledgers"</t>
  </si>
  <si>
    <t>2. Press Ctrl+E to export "List of Ledgers" and select File Format as "HTML (Web-Publishing)"</t>
  </si>
  <si>
    <t>3. Import List of ledgers file i.e. "Master.html" using button "Import Ledgers" in sheet Tally Tools</t>
  </si>
  <si>
    <r>
      <rPr>
        <b/>
        <sz val="12"/>
        <rFont val="Century Gothic"/>
        <family val="2"/>
      </rPr>
      <t>Detailed Steps for use with</t>
    </r>
    <r>
      <rPr>
        <b/>
        <sz val="12"/>
        <color rgb="FFC00000"/>
        <rFont val="Century Gothic"/>
        <family val="2"/>
      </rPr>
      <t xml:space="preserve"> Tally ERP9</t>
    </r>
  </si>
  <si>
    <t>1. Go to gateway of tally and select “Display” and then Select "List of Accounts"</t>
  </si>
  <si>
    <t>2. Press Alt+E to export "List of Ledgers", Select Type of Masters as "Ledgers" and select File Format as "HTML (Web-Publishing)"</t>
  </si>
  <si>
    <t>10. Go to Tally Gateway. Press O to select "ImpOrt Data". Select "Vouchers", specify path of xml file downloaded alongwith file name (example - C:\XT\tally.xml) and press ENTER.</t>
  </si>
  <si>
    <t>Column1</t>
  </si>
  <si>
    <t>Ledger 1</t>
  </si>
  <si>
    <t>Effect 1</t>
  </si>
  <si>
    <t>Amount 1</t>
  </si>
  <si>
    <t>Ledger 2</t>
  </si>
  <si>
    <t>Effect 2</t>
  </si>
  <si>
    <t>Amount 2</t>
  </si>
  <si>
    <t>Ledger 3</t>
  </si>
  <si>
    <t>Effect 3</t>
  </si>
  <si>
    <t>Amount 3</t>
  </si>
  <si>
    <t>Ledger 4</t>
  </si>
  <si>
    <t>Effect 4</t>
  </si>
  <si>
    <t>Amount 4</t>
  </si>
  <si>
    <t>Ledger 5</t>
  </si>
  <si>
    <t>Effect 5</t>
  </si>
  <si>
    <t>Amount 5</t>
  </si>
  <si>
    <t>Ref No / Invoice No</t>
  </si>
  <si>
    <t>TallyTools: Import All Types of Transactions in Tally</t>
  </si>
  <si>
    <t>Purchase</t>
  </si>
  <si>
    <t>Sales</t>
  </si>
  <si>
    <t>Journal</t>
  </si>
  <si>
    <t>Dr = Cr Check</t>
  </si>
  <si>
    <t>First Dr Cr Check</t>
  </si>
  <si>
    <t>Min Two ledgers Check</t>
  </si>
  <si>
    <t>Ledger 1 Check</t>
  </si>
  <si>
    <t>Ledger 2 Check</t>
  </si>
  <si>
    <t>Ledger 3 Check</t>
  </si>
  <si>
    <t>Ledger 4 Check</t>
  </si>
  <si>
    <t>Ledger 5 Check</t>
  </si>
  <si>
    <t xml:space="preserve">     (In Ledgers Column, press Ctrl+L to easily select the required ledger using auto complete feature)</t>
  </si>
  <si>
    <t>6. Click button "Generate File"</t>
  </si>
  <si>
    <t>7. Go to www.tallytools.in to upload the generated file and download the xml file</t>
  </si>
  <si>
    <t>8. Go to Tally Gateway. Press Alt+O to activate Import Option. Select transactions, specify path of xml file downloaded and select the xml file.</t>
  </si>
  <si>
    <t>For Assistance: Whatsapp to +91 98720 38400 | Email support@tallytools.in</t>
  </si>
  <si>
    <t>tallytools-voucherentry-adhjadhh-</t>
  </si>
  <si>
    <t>Effective Date</t>
  </si>
  <si>
    <t>Date2</t>
  </si>
  <si>
    <t>1</t>
  </si>
  <si>
    <t>GUID</t>
  </si>
  <si>
    <t>AlterID</t>
  </si>
  <si>
    <t>Column8</t>
  </si>
  <si>
    <t>NO-1</t>
  </si>
  <si>
    <t>DP-1</t>
  </si>
  <si>
    <t>Amount-1</t>
  </si>
  <si>
    <t>Dummy 1A</t>
  </si>
  <si>
    <t>Dummy 1B</t>
  </si>
  <si>
    <t>Dummy2A</t>
  </si>
  <si>
    <t>Column83</t>
  </si>
  <si>
    <t>NO-2</t>
  </si>
  <si>
    <t>DP-2</t>
  </si>
  <si>
    <t>Voucher Type Name</t>
  </si>
  <si>
    <t>Ref No or Invoice No</t>
  </si>
  <si>
    <t>Ledger-1</t>
  </si>
  <si>
    <t>Narration2</t>
  </si>
  <si>
    <t>Ledger-2</t>
  </si>
  <si>
    <t>Amount-2</t>
  </si>
  <si>
    <t>Dummy 2B</t>
  </si>
  <si>
    <t>Dummy3A</t>
  </si>
  <si>
    <t>NO-3</t>
  </si>
  <si>
    <t>DP-3</t>
  </si>
  <si>
    <t>Ledger-3</t>
  </si>
  <si>
    <t>Amount-3</t>
  </si>
  <si>
    <t>Dummy4A</t>
  </si>
  <si>
    <t>Dummy3B</t>
  </si>
  <si>
    <t>NO-4</t>
  </si>
  <si>
    <t>DP-4</t>
  </si>
  <si>
    <t>Ledger-4</t>
  </si>
  <si>
    <t>Amount-4</t>
  </si>
  <si>
    <t>Dummy4B</t>
  </si>
  <si>
    <t>Dummy5A</t>
  </si>
  <si>
    <t>NO-5</t>
  </si>
  <si>
    <t>DP-5</t>
  </si>
  <si>
    <t>Ledger-5</t>
  </si>
  <si>
    <t>Amount-5</t>
  </si>
  <si>
    <t>Dummy5B</t>
  </si>
  <si>
    <t>TallyTools</t>
  </si>
  <si>
    <t>Voucher ID2</t>
  </si>
  <si>
    <t>Prolog</t>
  </si>
  <si>
    <t>Header</t>
  </si>
  <si>
    <t>Footer</t>
  </si>
  <si>
    <t xml:space="preserve">S No
</t>
  </si>
  <si>
    <t>&amp;lt;TALLYMESSAGE xmlns:UDF="TallyUDF"&amp;gt;</t>
  </si>
  <si>
    <t>&amp;lt;DATE&amp;gt;</t>
  </si>
  <si>
    <t>&amp;lt;EFFECTIVEDATE&amp;gt;</t>
  </si>
  <si>
    <t>&amp;lt;VOUCHERTYPENAME&amp;gt;</t>
  </si>
  <si>
    <t>&amp;lt;REFERENCE&amp;gt;</t>
  </si>
  <si>
    <t>&amp;lt;NARRATION&amp;gt;</t>
  </si>
  <si>
    <t>&amp;lt;GUID&amp;gt;</t>
  </si>
  <si>
    <t>&amp;lt;ALTERID&amp;gt;</t>
  </si>
  <si>
    <t>&amp;lt;ALLLEDGERENTRIES.LIST&amp;gt;</t>
  </si>
  <si>
    <t>&amp;lt;REMOVEZEROENTRIES&amp;gt;</t>
  </si>
  <si>
    <t>&amp;lt;ISDEEMEDPOSITIVE&amp;gt;</t>
  </si>
  <si>
    <t>&amp;lt;LEDGERNAME&amp;gt;</t>
  </si>
  <si>
    <t>&amp;lt;AMOUNT&amp;gt;</t>
  </si>
  <si>
    <t>&amp;lt;/ALLLEDGERENTRIES.LIST&amp;gt;</t>
  </si>
  <si>
    <t>&amp;lt;/VOUCHER&amp;gt;</t>
  </si>
  <si>
    <t>&amp;lt;/TALLYMESSAGE&amp;gt;</t>
  </si>
  <si>
    <t>&amp;lt;/DATE&amp;gt;</t>
  </si>
  <si>
    <t>&amp;lt;/EFFECTIVEDATE&amp;gt;</t>
  </si>
  <si>
    <t>&amp;lt;/VOUCHERTYPENAME&amp;gt;</t>
  </si>
  <si>
    <t>&amp;lt;/REFERENCE&amp;gt;</t>
  </si>
  <si>
    <t>&amp;lt;/NARRATION&amp;gt;</t>
  </si>
  <si>
    <t>&amp;lt;/GUID&amp;gt;</t>
  </si>
  <si>
    <t>&amp;lt;/ALTERID&amp;gt;</t>
  </si>
  <si>
    <t>&amp;lt;/REMOVEZEROENTRIES&amp;gt;</t>
  </si>
  <si>
    <t>&amp;lt;/ISDEEMEDPOSITIVE&amp;gt;</t>
  </si>
  <si>
    <t>&amp;lt;/LEDGERNAME&amp;gt;</t>
  </si>
  <si>
    <t>&amp;lt;/AMOUNT&amp;gt;</t>
  </si>
  <si>
    <t>&amp;lt;ENVELOPE&amp;gt;</t>
  </si>
  <si>
    <t>&amp;lt;/REQUESTDATA&amp;gt;</t>
  </si>
  <si>
    <t>&amp;lt;HEADER&amp;gt;</t>
  </si>
  <si>
    <t>&amp;lt;/IMPORTDATA&amp;gt;</t>
  </si>
  <si>
    <t>&amp;lt;TALLYREQUEST&amp;gt;Import Data&amp;lt;/TALLYREQUEST&amp;gt;</t>
  </si>
  <si>
    <t>&amp;lt;/BODY&amp;gt;</t>
  </si>
  <si>
    <t>&amp;lt;/HEADER&amp;gt;</t>
  </si>
  <si>
    <t>&amp;lt;/ENVELOPE&amp;gt;</t>
  </si>
  <si>
    <t>&amp;lt;BODY&amp;gt;</t>
  </si>
  <si>
    <t>&amp;lt;IMPORTDATA&amp;gt;</t>
  </si>
  <si>
    <t>&amp;lt;REQUESTDESC&amp;gt;</t>
  </si>
  <si>
    <t>&amp;lt;REPORTNAME&amp;gt;Vouchers&amp;lt;/REPORTNAME&amp;gt;</t>
  </si>
  <si>
    <t>&amp;lt;STATICVARIABLES&amp;gt;</t>
  </si>
  <si>
    <t>&amp;lt;SVCURRENTCOMPANY/&amp;gt;</t>
  </si>
  <si>
    <t>&amp;lt;/STATICVARIABLES&amp;gt;</t>
  </si>
  <si>
    <t>&amp;lt;/REQUESTDESC&amp;gt;</t>
  </si>
  <si>
    <t>&amp;lt;REQUESTDATA&amp;gt;</t>
  </si>
  <si>
    <t>FY 2010-11</t>
  </si>
  <si>
    <t>FY 2011-12</t>
  </si>
  <si>
    <t>FY 2012-13</t>
  </si>
  <si>
    <t>FY 2013-14</t>
  </si>
  <si>
    <t>FY 2014-15</t>
  </si>
  <si>
    <t>FY 2015-16</t>
  </si>
  <si>
    <t>FY 2016-17</t>
  </si>
  <si>
    <t>FY 2017-18</t>
  </si>
  <si>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</si>
  <si>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</si>
  <si>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</si>
  <si>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</si>
  <si>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</si>
  <si>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</si>
  <si>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</si>
  <si>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</si>
  <si>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FY 2026-27</t>
  </si>
  <si>
    <t>FY 2027-28</t>
  </si>
  <si>
    <t>FY 2028-29</t>
  </si>
  <si>
    <t>FY 2029-30</t>
  </si>
  <si>
    <t>CY 2010</t>
  </si>
  <si>
    <t>CY 2011</t>
  </si>
  <si>
    <t>CY 2012</t>
  </si>
  <si>
    <t>CY 2013</t>
  </si>
  <si>
    <t>CY 2014</t>
  </si>
  <si>
    <t>CY 2015</t>
  </si>
  <si>
    <t>CY 2016</t>
  </si>
  <si>
    <t>CY 2017</t>
  </si>
  <si>
    <t>CY 2018</t>
  </si>
  <si>
    <t>CY 2019</t>
  </si>
  <si>
    <t>CY 2020</t>
  </si>
  <si>
    <t>CY 2021</t>
  </si>
  <si>
    <t>CY 2022</t>
  </si>
  <si>
    <t>CY 2023</t>
  </si>
  <si>
    <t>CY 2024</t>
  </si>
  <si>
    <t>CY 2025</t>
  </si>
  <si>
    <t>CY 2026</t>
  </si>
  <si>
    <t>CY 2027</t>
  </si>
  <si>
    <t>CY 2028</t>
  </si>
  <si>
    <t>CY 2029</t>
  </si>
  <si>
    <t>Voucher No</t>
  </si>
  <si>
    <t>&amp;lt;VOUCHERNUMBER&amp;gt;</t>
  </si>
  <si>
    <t>&amp;lt;/VOUCHERNUMBER&amp;gt;</t>
  </si>
  <si>
    <t>Vch No</t>
  </si>
  <si>
    <t>Blessway Care Pvt Ltd</t>
  </si>
  <si>
    <t>No</t>
  </si>
  <si>
    <t>Yes</t>
  </si>
  <si>
    <t>Amount 6</t>
  </si>
  <si>
    <t>Ledger 6</t>
  </si>
  <si>
    <t>Effect 6</t>
  </si>
  <si>
    <t>Ledger 7</t>
  </si>
  <si>
    <t>Effect 7</t>
  </si>
  <si>
    <t>Amount 7</t>
  </si>
  <si>
    <t>Ledger 8</t>
  </si>
  <si>
    <t>Effect 8</t>
  </si>
  <si>
    <t>Amount 8</t>
  </si>
  <si>
    <t>Ledger 9</t>
  </si>
  <si>
    <t>Effect 9</t>
  </si>
  <si>
    <t>Amount 9</t>
  </si>
  <si>
    <t>Ledger 10</t>
  </si>
  <si>
    <t>Effect 10</t>
  </si>
  <si>
    <t>Amount 10</t>
  </si>
  <si>
    <t>Ledger 11</t>
  </si>
  <si>
    <t>Effect 11</t>
  </si>
  <si>
    <t>Amount 11</t>
  </si>
  <si>
    <t>Ledger 12</t>
  </si>
  <si>
    <t>Effect 12</t>
  </si>
  <si>
    <t>Amount 12</t>
  </si>
  <si>
    <t>Ledger 13</t>
  </si>
  <si>
    <t>Effect 13</t>
  </si>
  <si>
    <t>Amount 13</t>
  </si>
  <si>
    <t>Ledger 14</t>
  </si>
  <si>
    <t>Effect 14</t>
  </si>
  <si>
    <t>Amount 14</t>
  </si>
  <si>
    <t>Ledger 15</t>
  </si>
  <si>
    <t>Effect 15</t>
  </si>
  <si>
    <t>Amount 15</t>
  </si>
  <si>
    <t>Dummy6A</t>
  </si>
  <si>
    <t>NO-6</t>
  </si>
  <si>
    <t>DP-6</t>
  </si>
  <si>
    <t>Ledger-6</t>
  </si>
  <si>
    <t>Amount-6</t>
  </si>
  <si>
    <t>Dummy6B</t>
  </si>
  <si>
    <t>Dummy7A</t>
  </si>
  <si>
    <t>NO-7</t>
  </si>
  <si>
    <t>DP-7</t>
  </si>
  <si>
    <t>Ledger-7</t>
  </si>
  <si>
    <t>Amount-7</t>
  </si>
  <si>
    <t>Dummy7B</t>
  </si>
  <si>
    <t>Dummy8A</t>
  </si>
  <si>
    <t>NO-8</t>
  </si>
  <si>
    <t>DP-8</t>
  </si>
  <si>
    <t>Ledger-8</t>
  </si>
  <si>
    <t>Amount-8</t>
  </si>
  <si>
    <t>Dummy8B</t>
  </si>
  <si>
    <t>Dummy9A</t>
  </si>
  <si>
    <t>NO-9</t>
  </si>
  <si>
    <t>DP-9</t>
  </si>
  <si>
    <t>Ledger-9</t>
  </si>
  <si>
    <t>Amount-9</t>
  </si>
  <si>
    <t>Dummy9B</t>
  </si>
  <si>
    <t>Dummy10A</t>
  </si>
  <si>
    <t>NO-10</t>
  </si>
  <si>
    <t>DP-10</t>
  </si>
  <si>
    <t>Ledger-10</t>
  </si>
  <si>
    <t>Amount-10</t>
  </si>
  <si>
    <t>Dummy10B</t>
  </si>
  <si>
    <t>Dummy11A</t>
  </si>
  <si>
    <t>NO-11</t>
  </si>
  <si>
    <t>DP-11</t>
  </si>
  <si>
    <t>Ledger-11</t>
  </si>
  <si>
    <t>Amount-11</t>
  </si>
  <si>
    <t>Dummy11B</t>
  </si>
  <si>
    <t>Dummy12A</t>
  </si>
  <si>
    <t>NO-12</t>
  </si>
  <si>
    <t>DP-12</t>
  </si>
  <si>
    <t>Ledger-12</t>
  </si>
  <si>
    <t>Amount-12</t>
  </si>
  <si>
    <t>Dummy12</t>
  </si>
  <si>
    <t>Dummy13A</t>
  </si>
  <si>
    <t>NO-13</t>
  </si>
  <si>
    <t>DP-13</t>
  </si>
  <si>
    <t>Ledger-13</t>
  </si>
  <si>
    <t>Amount-13</t>
  </si>
  <si>
    <t>Dummy13</t>
  </si>
  <si>
    <t>Dummy14A</t>
  </si>
  <si>
    <t>NO-14</t>
  </si>
  <si>
    <t>DP-14</t>
  </si>
  <si>
    <t>Ledger-14</t>
  </si>
  <si>
    <t>Amount-14</t>
  </si>
  <si>
    <t>Dummy14</t>
  </si>
  <si>
    <t>Dummy15A</t>
  </si>
  <si>
    <t>NO-15</t>
  </si>
  <si>
    <t>DP-15</t>
  </si>
  <si>
    <t>Ledger-15</t>
  </si>
  <si>
    <t>Amount-15</t>
  </si>
  <si>
    <t>Dummy15</t>
  </si>
  <si>
    <t>Ledger 6 Check</t>
  </si>
  <si>
    <t>Ledger 7 Check</t>
  </si>
  <si>
    <t>Ledger 8 Check</t>
  </si>
  <si>
    <t>Ledger 9 Check</t>
  </si>
  <si>
    <t>Ledger 10 Check</t>
  </si>
  <si>
    <t>Ledger 11 Check</t>
  </si>
  <si>
    <t>Ledger 12 Check</t>
  </si>
  <si>
    <t>Ledger 13 Check</t>
  </si>
  <si>
    <t>Ledger 14 Check</t>
  </si>
  <si>
    <t>Ledger 15 Check</t>
  </si>
  <si>
    <t xml:space="preserve">Amt in Dr. is not equal to Cr..  </t>
  </si>
  <si>
    <t xml:space="preserve">Select date from selected FY..  </t>
  </si>
  <si>
    <t xml:space="preserve">Select voucher from dropdown.  </t>
  </si>
  <si>
    <t xml:space="preserve">First ledger should be Dr for Sales.  Journal and Payment Voucher and Cr for Receipt.  Purchase and Contra voucher.  </t>
  </si>
  <si>
    <t xml:space="preserve">Minimum 2 ledgers required.  </t>
  </si>
  <si>
    <t xml:space="preserve">Select Ledger 1 from dropdown.  </t>
  </si>
  <si>
    <t xml:space="preserve">Select Ledger 2 from dropdown.  </t>
  </si>
  <si>
    <t xml:space="preserve">Select Ledger 3 from dropdown.  </t>
  </si>
  <si>
    <t xml:space="preserve">Select Ledger 4 from dropdown.  </t>
  </si>
  <si>
    <t xml:space="preserve">Select Ledger 5 from dropdown.  </t>
  </si>
  <si>
    <t xml:space="preserve">Select Ledger 6 from dropdown.  </t>
  </si>
  <si>
    <t xml:space="preserve">Select Ledger 7 from dropdown.  </t>
  </si>
  <si>
    <t xml:space="preserve">Select Ledger 8 from dropdown.  </t>
  </si>
  <si>
    <t xml:space="preserve">Select Ledger 9 from dropdown.  </t>
  </si>
  <si>
    <t xml:space="preserve">Select Ledger 10 from dropdown.  </t>
  </si>
  <si>
    <t xml:space="preserve">Select Ledger 11 from dropdown.  </t>
  </si>
  <si>
    <t xml:space="preserve">Select Ledger 12 from dropdown.  </t>
  </si>
  <si>
    <t xml:space="preserve">Select Ledger 13 from dropdown.  </t>
  </si>
  <si>
    <t xml:space="preserve">Select Ledger 14 from dropdown.  </t>
  </si>
  <si>
    <t xml:space="preserve">Select Ledger 15 from dropdown.  </t>
  </si>
  <si>
    <t/>
  </si>
  <si>
    <r>
      <t xml:space="preserve">ALL Transactions Template </t>
    </r>
    <r>
      <rPr>
        <b/>
        <sz val="10"/>
        <color rgb="FFC00000"/>
        <rFont val="Century Gothic"/>
        <family val="2"/>
      </rPr>
      <t>(ver 2.04)</t>
    </r>
    <r>
      <rPr>
        <b/>
        <sz val="20"/>
        <color theme="1"/>
        <rFont val="Century Gothic"/>
        <family val="2"/>
      </rPr>
      <t xml:space="preserve">
</t>
    </r>
    <r>
      <rPr>
        <sz val="11"/>
        <color theme="1"/>
        <rFont val="Calibri"/>
        <family val="2"/>
        <scheme val="minor"/>
      </rPr>
      <t>This utility is developed to easily import all kind of transactions in your Tally Software. This utility works with all versions of Tally Prime and Tally ERP 9 both.</t>
    </r>
  </si>
  <si>
    <t>4. Select Financial Year in Cell F3</t>
  </si>
  <si>
    <t>5. Enter your transaction in Column E to Column BB</t>
  </si>
  <si>
    <t>CGST Output</t>
  </si>
  <si>
    <t>CGST Output 14%</t>
  </si>
  <si>
    <t>CGST Output 6%</t>
  </si>
  <si>
    <t>Debit Note</t>
  </si>
  <si>
    <t>Credit Note</t>
  </si>
  <si>
    <t>X</t>
  </si>
  <si>
    <t>Sample Narr</t>
  </si>
  <si>
    <t>ABC Customer</t>
  </si>
  <si>
    <t>Bad Debts</t>
  </si>
  <si>
    <t>Bank (HDFC Bank)</t>
  </si>
  <si>
    <t>Cess @ 12%</t>
  </si>
  <si>
    <t>CGST 14%</t>
  </si>
  <si>
    <t>CGST 9%</t>
  </si>
  <si>
    <t>Customer 1</t>
  </si>
  <si>
    <t>Customer 10</t>
  </si>
  <si>
    <t>Customer 3</t>
  </si>
  <si>
    <t>Discounts</t>
  </si>
  <si>
    <t>Packing Charges</t>
  </si>
  <si>
    <t>Y</t>
  </si>
  <si>
    <t>Y Narr</t>
  </si>
  <si>
    <t>&amp;lt;VOUCHER REMOTEID="tallytools-voucherentry-adhjadhh-453481751206" VCHTYPE="Debit Note" ACTION="Create"&amp;gt;</t>
  </si>
  <si>
    <t>20240331</t>
  </si>
  <si>
    <t>tallytools-voucherentry-adhjadhh-453481751206</t>
  </si>
  <si>
    <t>45348175120</t>
  </si>
  <si>
    <t>&amp;lt;VOUCHER REMOTEID="tallytools-voucherentry-adhjadhh-453481751207" VCHTYPE="Credit Note" ACTION="Create"&amp;gt;</t>
  </si>
  <si>
    <t>tallytools-voucherentry-adhjadhh-453481751207</t>
  </si>
  <si>
    <t>TallyTools45348175120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</si>
</sst>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2"/>
      <name val="Century Gothic"/>
      <family val="2"/>
    </font>
    <font>
      <sz val="3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3" tint="-0.499984740745262"/>
      <name val="Century Gothic"/>
      <family val="2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10"/>
      <color rgb="FFC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top"/>
    </xf>
    <xf numFmtId="0" fontId="4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top"/>
    </xf>
    <xf numFmtId="0" fontId="6" fillId="5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14" fillId="3" borderId="0" xfId="0" applyFont="1" applyFill="1" applyAlignment="1">
      <alignment vertical="center"/>
    </xf>
    <xf numFmtId="0" fontId="0" fillId="3" borderId="0" xfId="0" applyFill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 indent="2"/>
    </xf>
    <xf numFmtId="0" fontId="0" fillId="3" borderId="0" xfId="0" applyFill="1" applyAlignment="1">
      <alignment horizontal="left" vertical="center" wrapText="1" indent="2"/>
    </xf>
    <xf numFmtId="0" fontId="13" fillId="3" borderId="2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6" fillId="3" borderId="0" xfId="0" applyFont="1" applyFill="1"/>
    <xf numFmtId="0" fontId="0" fillId="6" borderId="0" xfId="0" applyFill="1"/>
    <xf numFmtId="0" fontId="12" fillId="6" borderId="0" xfId="0" applyFont="1" applyFill="1"/>
    <xf numFmtId="0" fontId="11" fillId="6" borderId="0" xfId="0" applyFont="1" applyFill="1" applyAlignment="1">
      <alignment horizontal="center" vertical="center"/>
    </xf>
    <xf numFmtId="0" fontId="18" fillId="0" borderId="0" xfId="0" applyFont="1" applyAlignment="1">
      <alignment horizontal="left" vertical="center"/>
    </xf>
    <xf numFmtId="49" fontId="0" fillId="0" borderId="0" xfId="0" applyNumberForma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10" fillId="0" borderId="0" xfId="0" applyNumberFormat="1" applyFont="1" applyAlignment="1" applyProtection="1">
      <alignment horizontal="center" vertical="center" wrapText="1"/>
      <protection locked="0"/>
    </xf>
    <xf numFmtId="2" fontId="10" fillId="0" borderId="0" xfId="0" applyNumberFormat="1" applyFont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center" vertical="center" wrapText="1"/>
      <protection locked="0"/>
    </xf>
    <xf numFmtId="49" fontId="10" fillId="0" borderId="0" xfId="0" applyNumberFormat="1" applyFont="1" applyAlignment="1" applyProtection="1">
      <alignment horizontal="left" vertical="center" wrapText="1" indent="1"/>
      <protection locked="0"/>
    </xf>
    <xf numFmtId="2" fontId="10" fillId="0" borderId="0" xfId="0" applyNumberFormat="1" applyFont="1" applyAlignment="1" applyProtection="1">
      <alignment horizontal="right" vertical="center" wrapText="1" indent="1"/>
      <protection locked="0"/>
    </xf>
    <xf numFmtId="2" fontId="10" fillId="0" borderId="0" xfId="0" applyNumberFormat="1" applyFont="1" applyAlignment="1" applyProtection="1">
      <alignment horizontal="right" vertical="center" wrapText="1"/>
      <protection locked="0"/>
    </xf>
    <xf numFmtId="2" fontId="10" fillId="0" borderId="0" xfId="0" applyNumberFormat="1" applyFont="1" applyAlignment="1" applyProtection="1">
      <alignment horizontal="left" vertical="center" wrapText="1" indent="1"/>
      <protection locked="0"/>
    </xf>
    <xf numFmtId="0" fontId="10" fillId="0" borderId="0" xfId="0" applyFont="1" applyAlignment="1" applyProtection="1">
      <alignment horizontal="left" vertical="center" wrapText="1"/>
      <protection hidden="1"/>
    </xf>
    <xf numFmtId="0" fontId="5" fillId="0" borderId="0" xfId="0" applyFont="1" applyAlignment="1">
      <alignment horizontal="center"/>
    </xf>
    <xf numFmtId="2" fontId="10" fillId="0" borderId="0" xfId="0" applyNumberFormat="1" applyFont="1" applyAlignment="1" applyProtection="1">
      <alignment vertical="center" wrapText="1"/>
      <protection locked="0"/>
    </xf>
    <xf numFmtId="0" fontId="19" fillId="0" borderId="0" xfId="0" applyFont="1" applyAlignment="1">
      <alignment horizontal="center"/>
    </xf>
    <xf numFmtId="49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164" fontId="6" fillId="5" borderId="0" xfId="0" applyNumberFormat="1" applyFont="1" applyFill="1" applyAlignment="1">
      <alignment horizontal="center" vertical="top"/>
    </xf>
    <xf numFmtId="0" fontId="8" fillId="3" borderId="0" xfId="0" applyFont="1" applyFill="1" applyAlignment="1">
      <alignment horizontal="center" vertical="top"/>
    </xf>
    <xf numFmtId="0" fontId="8" fillId="4" borderId="0" xfId="0" applyFont="1" applyFill="1" applyAlignment="1">
      <alignment horizontal="center" vertical="top"/>
    </xf>
    <xf numFmtId="0" fontId="3" fillId="0" borderId="0" xfId="0" applyFont="1"/>
    <xf numFmtId="15" fontId="3" fillId="0" borderId="0" xfId="0" quotePrefix="1" applyNumberFormat="1" applyFont="1"/>
    <xf numFmtId="15" fontId="0" fillId="0" borderId="0" xfId="0" applyNumberFormat="1" applyAlignment="1">
      <alignment wrapText="1"/>
    </xf>
    <xf numFmtId="15" fontId="19" fillId="0" borderId="0" xfId="0" applyNumberFormat="1" applyFont="1" applyAlignment="1">
      <alignment horizontal="center" wrapText="1"/>
    </xf>
    <xf numFmtId="0" fontId="22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4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/>
    </xf>
    <xf numFmtId="0" fontId="21" fillId="2" borderId="0" xfId="0" applyFont="1" applyFill="1" applyAlignment="1">
      <alignment horizontal="left" vertical="top"/>
    </xf>
    <xf numFmtId="0" fontId="0" fillId="7" borderId="0" xfId="0" applyFill="1"/>
  </cellXfs>
  <cellStyles count="1">
    <cellStyle name="Normal" xfId="0" builtinId="0"/>
  </cellStyles>
  <dxfs count="56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left" vertical="center" textRotation="0" wrapText="1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relative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relative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righ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relative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" formatCode="0.00"/>
      <alignment horizontal="righ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9]d\-mmm\-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1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tallytools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265743</xdr:colOff>
      <xdr:row>1</xdr:row>
      <xdr:rowOff>128587</xdr:rowOff>
    </xdr:from>
    <xdr:to>
      <xdr:col>7</xdr:col>
      <xdr:colOff>771520</xdr:colOff>
      <xdr:row>2</xdr:row>
      <xdr:rowOff>225551</xdr:rowOff>
    </xdr:to>
    <xdr:sp macro="[0]!Import_Ledgers.Import_Ledger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2427918" y="452437"/>
          <a:ext cx="1382077" cy="277939"/>
        </a:xfrm>
        <a:prstGeom prst="roundRect">
          <a:avLst/>
        </a:prstGeom>
        <a:solidFill>
          <a:schemeClr val="accent6"/>
        </a:solidFill>
        <a:ln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</a:t>
          </a:r>
          <a:r>
            <a:rPr lang="en-US" sz="1100" b="1" baseline="0">
              <a:solidFill>
                <a:sysClr val="windowText" lastClr="000000"/>
              </a:solidFill>
            </a:rPr>
            <a:t> Ledgers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69553</xdr:colOff>
      <xdr:row>1</xdr:row>
      <xdr:rowOff>128593</xdr:rowOff>
    </xdr:from>
    <xdr:to>
      <xdr:col>8</xdr:col>
      <xdr:colOff>1506876</xdr:colOff>
      <xdr:row>2</xdr:row>
      <xdr:rowOff>225557</xdr:rowOff>
    </xdr:to>
    <xdr:sp macro="[0]!GenerateUploadFil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3984328" y="452443"/>
          <a:ext cx="1437323" cy="277939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 baseline="0">
              <a:solidFill>
                <a:sysClr val="windowText" lastClr="000000"/>
              </a:solidFill>
            </a:rPr>
            <a:t>Generate File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1697346</xdr:colOff>
      <xdr:row>1</xdr:row>
      <xdr:rowOff>133349</xdr:rowOff>
    </xdr:from>
    <xdr:to>
      <xdr:col>9</xdr:col>
      <xdr:colOff>752466</xdr:colOff>
      <xdr:row>2</xdr:row>
      <xdr:rowOff>230313</xdr:rowOff>
    </xdr:to>
    <xdr:sp macro="[0]!Transactions.ResetTransactionsSheet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12121" y="457199"/>
          <a:ext cx="1222058" cy="277939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Reset</a:t>
          </a:r>
          <a:r>
            <a:rPr lang="en-US" sz="1050" b="1" baseline="0">
              <a:solidFill>
                <a:sysClr val="windowText" lastClr="000000"/>
              </a:solidFill>
            </a:rPr>
            <a:t> Sheet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14</xdr:col>
      <xdr:colOff>393067</xdr:colOff>
      <xdr:row>0</xdr:row>
      <xdr:rowOff>161926</xdr:rowOff>
    </xdr:from>
    <xdr:to>
      <xdr:col>15</xdr:col>
      <xdr:colOff>621033</xdr:colOff>
      <xdr:row>3</xdr:row>
      <xdr:rowOff>61913</xdr:rowOff>
    </xdr:to>
    <xdr:pic>
      <xdr:nvPicPr>
        <xdr:cNvPr id="5" name="Picture 4" descr="Tally Tools Logo for Excel File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994392" y="161926"/>
          <a:ext cx="1032829" cy="638175"/>
        </a:xfrm>
        <a:prstGeom prst="rect">
          <a:avLst/>
        </a:prstGeom>
      </xdr:spPr>
    </xdr:pic>
    <xdr:clientData/>
  </xdr:twoCellAnchor>
  <xdr:twoCellAnchor editAs="absolute">
    <xdr:from>
      <xdr:col>9</xdr:col>
      <xdr:colOff>868675</xdr:colOff>
      <xdr:row>1</xdr:row>
      <xdr:rowOff>123825</xdr:rowOff>
    </xdr:from>
    <xdr:to>
      <xdr:col>11</xdr:col>
      <xdr:colOff>368611</xdr:colOff>
      <xdr:row>2</xdr:row>
      <xdr:rowOff>220789</xdr:rowOff>
    </xdr:to>
    <xdr:sp macro="[0]!Show_Form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950388" y="447675"/>
          <a:ext cx="1357311" cy="277939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Ledger</a:t>
          </a:r>
        </a:p>
      </xdr:txBody>
    </xdr:sp>
    <xdr:clientData/>
  </xdr:twoCellAnchor>
  <xdr:twoCellAnchor editAs="absolute">
    <xdr:from>
      <xdr:col>11</xdr:col>
      <xdr:colOff>495300</xdr:colOff>
      <xdr:row>1</xdr:row>
      <xdr:rowOff>104777</xdr:rowOff>
    </xdr:from>
    <xdr:to>
      <xdr:col>12</xdr:col>
      <xdr:colOff>1047749</xdr:colOff>
      <xdr:row>2</xdr:row>
      <xdr:rowOff>201741</xdr:rowOff>
    </xdr:to>
    <xdr:sp macro="[0]!PasteasValueVisibleCellsOnly" textlink="">
      <xdr:nvSpPr>
        <xdr:cNvPr id="8" name="Rounded Rectangle 6">
          <a:extLst>
            <a:ext uri="{FF2B5EF4-FFF2-40B4-BE49-F238E27FC236}">
              <a16:creationId xmlns:a16="http://schemas.microsoft.com/office/drawing/2014/main" id="{A0CB88B0-E4B9-4537-8D7E-C58525D3E449}"/>
            </a:ext>
          </a:extLst>
        </xdr:cNvPr>
        <xdr:cNvSpPr/>
      </xdr:nvSpPr>
      <xdr:spPr>
        <a:xfrm>
          <a:off x="8434388" y="428627"/>
          <a:ext cx="1357311" cy="277939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Paste Special Values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D5:GA1005" totalsRowShown="0" headerRowDxfId="55" dataDxfId="54">
  <autoFilter ref="D5:GA1005" xr:uid="{00000000-0009-0000-0100-000001000000}"/>
  <tableColumns count="180">
    <tableColumn id="1" xr3:uid="{00000000-0010-0000-0000-000001000000}" name="S No_x000a_" dataDxfId="53">
      <calculatedColumnFormula>D5+1</calculatedColumnFormula>
    </tableColumn>
    <tableColumn id="2" xr3:uid="{00000000-0010-0000-0000-000002000000}" name="Date" dataDxfId="52"/>
    <tableColumn id="3" xr3:uid="{00000000-0010-0000-0000-000003000000}" name="Voucher Type" dataDxfId="51"/>
    <tableColumn id="42" xr3:uid="{00000000-0010-0000-0000-00002A000000}" name="Ref No / Invoice No" dataDxfId="50"/>
    <tableColumn id="57" xr3:uid="{00000000-0010-0000-0000-000039000000}" name="Voucher No" dataDxfId="49"/>
    <tableColumn id="171" xr3:uid="{B99DF1CF-31BF-4C71-B8AE-9964ECF7379B}" name="Narration" dataDxfId="48"/>
    <tableColumn id="4" xr3:uid="{00000000-0010-0000-0000-000004000000}" name="Ledger 1" dataDxfId="47"/>
    <tableColumn id="5" xr3:uid="{00000000-0010-0000-0000-000005000000}" name="Effect 1" dataDxfId="46"/>
    <tableColumn id="6" xr3:uid="{00000000-0010-0000-0000-000006000000}" name="Amount 1" dataDxfId="45"/>
    <tableColumn id="20" xr3:uid="{00000000-0010-0000-0000-000014000000}" name="Ledger 2" dataDxfId="44"/>
    <tableColumn id="7" xr3:uid="{00000000-0010-0000-0000-000007000000}" name="Effect 2" dataDxfId="43"/>
    <tableColumn id="41" xr3:uid="{00000000-0010-0000-0000-000029000000}" name="Amount 2" dataDxfId="42"/>
    <tableColumn id="40" xr3:uid="{00000000-0010-0000-0000-000028000000}" name="Ledger 3" dataDxfId="41"/>
    <tableColumn id="39" xr3:uid="{00000000-0010-0000-0000-000027000000}" name="Effect 3" dataDxfId="40"/>
    <tableColumn id="38" xr3:uid="{00000000-0010-0000-0000-000026000000}" name="Amount 3" dataDxfId="39"/>
    <tableColumn id="37" xr3:uid="{00000000-0010-0000-0000-000025000000}" name="Ledger 4" dataDxfId="38"/>
    <tableColumn id="36" xr3:uid="{00000000-0010-0000-0000-000024000000}" name="Effect 4" dataDxfId="37"/>
    <tableColumn id="35" xr3:uid="{00000000-0010-0000-0000-000023000000}" name="Amount 4" dataDxfId="36"/>
    <tableColumn id="34" xr3:uid="{00000000-0010-0000-0000-000022000000}" name="Ledger 5" dataDxfId="35"/>
    <tableColumn id="30" xr3:uid="{00000000-0010-0000-0000-00001E000000}" name="Effect 5" dataDxfId="34"/>
    <tableColumn id="17" xr3:uid="{00000000-0010-0000-0000-000011000000}" name="Amount 5" dataDxfId="33"/>
    <tableColumn id="168" xr3:uid="{17D45012-ED1F-4302-8162-80C1374C7E75}" name="Ledger 6" dataDxfId="32"/>
    <tableColumn id="169" xr3:uid="{AB144493-10FD-4076-8CAC-925F1DF517E3}" name="Effect 6" dataDxfId="31"/>
    <tableColumn id="170" xr3:uid="{25AF2EA1-A65C-4A13-9D22-8D0793E4B634}" name="Amount 6" dataDxfId="30"/>
    <tableColumn id="165" xr3:uid="{9BB51DE7-23EB-4E6E-ACAA-D392F467BF4D}" name="Ledger 7" dataDxfId="29"/>
    <tableColumn id="166" xr3:uid="{59A94089-69AD-494C-89D9-3A8DFEFD8F53}" name="Effect 7" dataDxfId="28"/>
    <tableColumn id="167" xr3:uid="{3068E04D-BD68-4226-9FE7-96642B54B3B4}" name="Amount 7" dataDxfId="27"/>
    <tableColumn id="162" xr3:uid="{2F41391D-0ABA-4D2A-A876-B2872CAD8196}" name="Ledger 8" dataDxfId="26"/>
    <tableColumn id="163" xr3:uid="{09736F3B-7AE4-416F-A9C5-9C05DDB0B6DA}" name="Effect 8" dataDxfId="25"/>
    <tableColumn id="164" xr3:uid="{C0C134BD-4737-469E-820D-E5A86E6F579D}" name="Amount 8" dataDxfId="24"/>
    <tableColumn id="159" xr3:uid="{740F62BB-FED3-4D8E-8AF0-254E1E576E59}" name="Ledger 9" dataDxfId="23"/>
    <tableColumn id="160" xr3:uid="{E41C4C11-98A8-434E-A6C7-DA2752B4440A}" name="Effect 9" dataDxfId="22"/>
    <tableColumn id="161" xr3:uid="{87839611-D0EE-41A8-98A5-2E03AB534058}" name="Amount 9" dataDxfId="21"/>
    <tableColumn id="156" xr3:uid="{8C441283-623C-41D3-B083-220970AF8BC2}" name="Ledger 10" dataDxfId="20"/>
    <tableColumn id="157" xr3:uid="{D32554E6-44AC-4E42-B19B-55B43C34B970}" name="Effect 10" dataDxfId="19"/>
    <tableColumn id="158" xr3:uid="{A3DF02F2-4860-4BB9-9CC3-E3B41DE03D2C}" name="Amount 10" dataDxfId="18"/>
    <tableColumn id="153" xr3:uid="{CA8B5C6E-6052-4F52-AD5F-624C661A5085}" name="Ledger 11" dataDxfId="17"/>
    <tableColumn id="154" xr3:uid="{EF2D3FAD-2036-4F11-B071-20CB9E196E36}" name="Effect 11" dataDxfId="16"/>
    <tableColumn id="155" xr3:uid="{6F144524-E92A-4C31-8140-0052CCAD8582}" name="Amount 11" dataDxfId="15"/>
    <tableColumn id="150" xr3:uid="{4FAD56BF-CFEE-46BE-A39D-A01022C7EABF}" name="Ledger 12" dataDxfId="14"/>
    <tableColumn id="151" xr3:uid="{04200F42-EDE1-43B6-A70F-AD068557CE0D}" name="Effect 12" dataDxfId="13"/>
    <tableColumn id="152" xr3:uid="{4CE37C8D-75E5-45CE-A923-726AEC92753C}" name="Amount 12" dataDxfId="12"/>
    <tableColumn id="147" xr3:uid="{E9D2D216-229C-4B9B-B86F-213459C311C3}" name="Ledger 13" dataDxfId="11"/>
    <tableColumn id="148" xr3:uid="{3272F8C2-E7B8-44B3-98CF-784304357AB4}" name="Effect 13" dataDxfId="10"/>
    <tableColumn id="149" xr3:uid="{D7995981-35A8-46FD-BAB1-BDA32D33D168}" name="Amount 13" dataDxfId="9"/>
    <tableColumn id="144" xr3:uid="{6410FAD3-42AD-4C9D-907E-B81795106A79}" name="Ledger 14" dataDxfId="8"/>
    <tableColumn id="145" xr3:uid="{840FF233-347B-4F90-8A86-B8E3A9CB5A49}" name="Effect 14" dataDxfId="7"/>
    <tableColumn id="146" xr3:uid="{88439008-B5B7-497F-9079-9ED512118CCD}" name="Amount 14" dataDxfId="6"/>
    <tableColumn id="143" xr3:uid="{73F3D94B-2FE0-4993-BB05-CDA63D04C433}" name="Ledger 15" dataDxfId="5"/>
    <tableColumn id="142" xr3:uid="{2619BE46-5DE3-4AEB-9B8B-CEE37BF006DD}" name="Effect 15" dataDxfId="4"/>
    <tableColumn id="141" xr3:uid="{3158B6B0-2809-4E70-9E32-E9AD347C1936}" name="Amount 15" dataDxfId="3"/>
    <tableColumn id="27" xr3:uid="{00000000-0010-0000-0000-00001B000000}" name="Error" dataDxfId="2">
      <calculatedColumnFormula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calculatedColumnFormula>
    </tableColumn>
    <tableColumn id="31" xr3:uid="{00000000-0010-0000-0000-00001F000000}" name=" " dataDxfId="1"/>
    <tableColumn id="50" xr3:uid="{00000000-0010-0000-0000-000032000000}" name="Prolog"/>
    <tableColumn id="28" xr3:uid="{00000000-0010-0000-0000-00001C000000}" name="Voucher ID2">
      <calculatedColumnFormula>IF(Table1[[#This Row],[Date]]="","","&amp;lt;VOUCHER REMOTEID="&amp;""""&amp;$A$12&amp;$A$14&amp;ROW()&amp;""""&amp;" VCHTYPE="""&amp;F6&amp;""" ACTION="""&amp;"Create"&amp;"""&amp;gt;")</calculatedColumnFormula>
    </tableColumn>
    <tableColumn id="29" xr3:uid="{00000000-0010-0000-0000-00001D000000}" name="Date2">
      <calculatedColumnFormula>IF(Table1[[#This Row],[Date]]="","",TEXT(Table1[[#This Row],[Date]],"yyyymmdd"))</calculatedColumnFormula>
    </tableColumn>
    <tableColumn id="19" xr3:uid="{00000000-0010-0000-0000-000013000000}" name="Effective Date">
      <calculatedColumnFormula>Table1[[#This Row],[Date2]]</calculatedColumnFormula>
    </tableColumn>
    <tableColumn id="70" xr3:uid="{00000000-0010-0000-0000-000046000000}" name="Voucher Type Name">
      <calculatedColumnFormula>IF(Table1[[#This Row],[Date]]="","",Table1[[#This Row],[Voucher Type]])</calculatedColumnFormula>
    </tableColumn>
    <tableColumn id="69" xr3:uid="{00000000-0010-0000-0000-000045000000}" name="Ref No or Invoice No">
      <calculatedColumnFormula>IF(Table1[[#This Row],[Ref No / Invoice No]]="","",Table1[[#This Row],[Ref No / Invoice No]])</calculatedColumnFormula>
    </tableColumn>
    <tableColumn id="80" xr3:uid="{00000000-0010-0000-0000-000050000000}" name="Vch No">
      <calculatedColumnFormula>IF(Table1[[#This Row],[Voucher No]]="","",Table1[[#This Row],[Voucher No]])</calculatedColumnFormula>
    </tableColumn>
    <tableColumn id="68" xr3:uid="{00000000-0010-0000-0000-000044000000}" name="Narration2">
      <calculatedColumnFormula>IF(Table1[[#This Row],[Date]]="","",Table1[[#This Row],[Narration]])</calculatedColumnFormula>
    </tableColumn>
    <tableColumn id="33" xr3:uid="{00000000-0010-0000-0000-000021000000}" name="GUID">
      <calculatedColumnFormula>IF(Table1[[#This Row],[Date]]="","",$A$12&amp;$A$14&amp;ROW())</calculatedColumnFormula>
    </tableColumn>
    <tableColumn id="32" xr3:uid="{00000000-0010-0000-0000-000020000000}" name="AlterID">
      <calculatedColumnFormula>IF(Table1[[#This Row],[Date]]="","",$A$14)</calculatedColumnFormula>
    </tableColumn>
    <tableColumn id="18" xr3:uid="{00000000-0010-0000-0000-000012000000}" name="Dummy 1A"/>
    <tableColumn id="21" xr3:uid="{00000000-0010-0000-0000-000015000000}" name="NO-1">
      <calculatedColumnFormula>IF(Table1[[#This Row],[Ledger 1]]="","","No")</calculatedColumnFormula>
    </tableColumn>
    <tableColumn id="49" xr3:uid="{00000000-0010-0000-0000-000031000000}" name="DP-1">
      <calculatedColumnFormula>IF(Table1[[#This Row],[Date]]="","",IF(Table1[[#This Row],[Effect 1]]="Dr.","Yes","No"))</calculatedColumnFormula>
    </tableColumn>
    <tableColumn id="71" xr3:uid="{00000000-0010-0000-0000-000047000000}" name="Ledger-1">
      <calculatedColumnFormula>IF(Table1[[#This Row],[Date]]="","",Table1[[#This Row],[Ledger 1]])</calculatedColumnFormula>
    </tableColumn>
    <tableColumn id="48" xr3:uid="{00000000-0010-0000-0000-000030000000}" name="Amount-1">
      <calculatedColumnFormula>IF(Table1[[#This Row],[Date]]="","",IF(Table1[[#This Row],[Effect 1]]="Dr.",-Table1[[#This Row],[Amount 1]],Table1[[#This Row],[Amount 1]]))</calculatedColumnFormula>
    </tableColumn>
    <tableColumn id="47" xr3:uid="{00000000-0010-0000-0000-00002F000000}" name="Dummy 1B"/>
    <tableColumn id="46" xr3:uid="{00000000-0010-0000-0000-00002E000000}" name="Dummy2A"/>
    <tableColumn id="51" xr3:uid="{00000000-0010-0000-0000-000033000000}" name="NO-2">
      <calculatedColumnFormula>IF(Table1[[#This Row],[Ledger 2]]="","","No")</calculatedColumnFormula>
    </tableColumn>
    <tableColumn id="52" xr3:uid="{00000000-0010-0000-0000-000034000000}" name="DP-2">
      <calculatedColumnFormula>IF(Table1[[#This Row],[Date]]="","",IF(Table1[[#This Row],[Effect 2]]="Dr.","Yes","No"))</calculatedColumnFormula>
    </tableColumn>
    <tableColumn id="53" xr3:uid="{00000000-0010-0000-0000-000035000000}" name="Ledger-2">
      <calculatedColumnFormula>IF(Table1[[#This Row],[Date]]="","",Table1[[#This Row],[Ledger 2]])</calculatedColumnFormula>
    </tableColumn>
    <tableColumn id="54" xr3:uid="{00000000-0010-0000-0000-000036000000}" name="Amount-2">
      <calculatedColumnFormula>IF(Table1[[#This Row],[Date]]="","",IF(Table1[[#This Row],[Effect 2]]="Dr.",-Table1[[#This Row],[Amount 2]],Table1[[#This Row],[Amount 2]]))</calculatedColumnFormula>
    </tableColumn>
    <tableColumn id="55" xr3:uid="{00000000-0010-0000-0000-000037000000}" name="Dummy 2B"/>
    <tableColumn id="56" xr3:uid="{00000000-0010-0000-0000-000038000000}" name="Dummy3A"/>
    <tableColumn id="58" xr3:uid="{00000000-0010-0000-0000-00003A000000}" name="NO-3">
      <calculatedColumnFormula>IF(Table1[[#This Row],[Ledger 3]]="","","No")</calculatedColumnFormula>
    </tableColumn>
    <tableColumn id="59" xr3:uid="{00000000-0010-0000-0000-00003B000000}" name="DP-3">
      <calculatedColumnFormula>IF(Table1[[#This Row],[Ledger 3]]="","",IF(Table1[[#This Row],[Effect 3]]="Dr.","Yes","No"))</calculatedColumnFormula>
    </tableColumn>
    <tableColumn id="60" xr3:uid="{00000000-0010-0000-0000-00003C000000}" name="Ledger-3">
      <calculatedColumnFormula>IF(Table1[[#This Row],[Ledger 3]]="","",Table1[[#This Row],[Ledger 3]])</calculatedColumnFormula>
    </tableColumn>
    <tableColumn id="61" xr3:uid="{00000000-0010-0000-0000-00003D000000}" name="Amount-3">
      <calculatedColumnFormula>IF(Table1[[#This Row],[Ledger 3]]="","",IF(Table1[[#This Row],[Effect 3]]="Dr.",-Table1[[#This Row],[Amount 3]],Table1[[#This Row],[Amount 3]]))</calculatedColumnFormula>
    </tableColumn>
    <tableColumn id="62" xr3:uid="{00000000-0010-0000-0000-00003E000000}" name="Dummy3B"/>
    <tableColumn id="63" xr3:uid="{00000000-0010-0000-0000-00003F000000}" name="Dummy4A"/>
    <tableColumn id="64" xr3:uid="{00000000-0010-0000-0000-000040000000}" name="NO-4">
      <calculatedColumnFormula>IF(Table1[[#This Row],[Ledger 4]]="","","No")</calculatedColumnFormula>
    </tableColumn>
    <tableColumn id="76" xr3:uid="{00000000-0010-0000-0000-00004C000000}" name="DP-4">
      <calculatedColumnFormula>IF(Table1[[#This Row],[Ledger 4]]="","",IF(Table1[[#This Row],[Effect 4]]="Dr.","Yes","No"))</calculatedColumnFormula>
    </tableColumn>
    <tableColumn id="77" xr3:uid="{00000000-0010-0000-0000-00004D000000}" name="Ledger-4">
      <calculatedColumnFormula>IF(Table1[[#This Row],[Ledger 4]]="","",Table1[[#This Row],[Ledger 4]])</calculatedColumnFormula>
    </tableColumn>
    <tableColumn id="78" xr3:uid="{00000000-0010-0000-0000-00004E000000}" name="Amount-4">
      <calculatedColumnFormula>IF(Table1[[#This Row],[Ledger 4]]="","",IF(Table1[[#This Row],[Effect 4]]="Dr.",-Table1[[#This Row],[Amount 4]],Table1[[#This Row],[Amount 4]]))</calculatedColumnFormula>
    </tableColumn>
    <tableColumn id="79" xr3:uid="{00000000-0010-0000-0000-00004F000000}" name="Dummy4B"/>
    <tableColumn id="72" xr3:uid="{00000000-0010-0000-0000-000048000000}" name="Dummy5A"/>
    <tableColumn id="73" xr3:uid="{00000000-0010-0000-0000-000049000000}" name="NO-5">
      <calculatedColumnFormula>IF(Table1[[#This Row],[Ledger 5]]="","","No")</calculatedColumnFormula>
    </tableColumn>
    <tableColumn id="74" xr3:uid="{00000000-0010-0000-0000-00004A000000}" name="DP-5">
      <calculatedColumnFormula>IF(Table1[[#This Row],[Ledger 5]]="","",IF(Table1[[#This Row],[Effect 5]]="Dr.","Yes","No"))</calculatedColumnFormula>
    </tableColumn>
    <tableColumn id="75" xr3:uid="{00000000-0010-0000-0000-00004B000000}" name="Ledger-5">
      <calculatedColumnFormula>IF(Table1[[#This Row],[Ledger 5]]="","",Table1[[#This Row],[Ledger 5]])</calculatedColumnFormula>
    </tableColumn>
    <tableColumn id="65" xr3:uid="{00000000-0010-0000-0000-000041000000}" name="Amount-5">
      <calculatedColumnFormula>IF(Table1[[#This Row],[Ledger 5]]="","",IF(Table1[[#This Row],[Effect 5]]="Dr.",-Table1[[#This Row],[Amount 5]],Table1[[#This Row],[Amount 5]]))</calculatedColumnFormula>
    </tableColumn>
    <tableColumn id="66" xr3:uid="{00000000-0010-0000-0000-000042000000}" name="Dummy5B"/>
    <tableColumn id="135" xr3:uid="{F9BE142E-7A46-416C-8759-4BE2919AED39}" name="Dummy6A"/>
    <tableColumn id="136" xr3:uid="{D14652C6-C07D-4CC8-9A7B-8347CBE4173D}" name="NO-6">
      <calculatedColumnFormula>IF(Table1[[#This Row],[Ledger 6]]="","","No")</calculatedColumnFormula>
    </tableColumn>
    <tableColumn id="137" xr3:uid="{A3660D5A-DA6C-41E9-BE21-5C689EF8EB23}" name="DP-6">
      <calculatedColumnFormula>IF(Table1[[#This Row],[Ledger 6]]="","",IF(Table1[[#This Row],[Effect 6]]="Dr.","Yes","No"))</calculatedColumnFormula>
    </tableColumn>
    <tableColumn id="138" xr3:uid="{3B26B085-224C-46BE-AEFD-275D50786B79}" name="Ledger-6">
      <calculatedColumnFormula>IF(Table1[[#This Row],[Ledger 6]]="","",Table1[[#This Row],[Ledger 6]])</calculatedColumnFormula>
    </tableColumn>
    <tableColumn id="139" xr3:uid="{CBD54A6D-6FCA-4EBD-A468-DEC101862B3A}" name="Amount-6">
      <calculatedColumnFormula>IF(Table1[[#This Row],[Ledger 6]]="","",IF(Table1[[#This Row],[Effect 6]]="Dr.",-Table1[[#This Row],[Amount 6]],Table1[[#This Row],[Amount 6]]))</calculatedColumnFormula>
    </tableColumn>
    <tableColumn id="140" xr3:uid="{D21ACEC5-592C-4EA7-AF28-3DDEDE7B883E}" name="Dummy6B"/>
    <tableColumn id="129" xr3:uid="{E83273D7-25A4-4076-8C54-D9C9852544E1}" name="Dummy7A"/>
    <tableColumn id="130" xr3:uid="{D5CF8FBC-D1B3-47C9-87A6-4E8603E9A3BD}" name="NO-7">
      <calculatedColumnFormula>IF(Table1[[#This Row],[Ledger 7]]="","","No")</calculatedColumnFormula>
    </tableColumn>
    <tableColumn id="131" xr3:uid="{C5E2C471-2FE2-475C-9F1D-657E1052A990}" name="DP-7">
      <calculatedColumnFormula>IF(Table1[[#This Row],[Ledger 7]]="","",IF(Table1[[#This Row],[Effect 7]]="Dr.","Yes","No"))</calculatedColumnFormula>
    </tableColumn>
    <tableColumn id="132" xr3:uid="{8D8B0179-9DCA-499A-8076-8BC6B0F50E2B}" name="Ledger-7">
      <calculatedColumnFormula>IF(Table1[[#This Row],[Ledger 7]]="","",Table1[[#This Row],[Ledger 7]])</calculatedColumnFormula>
    </tableColumn>
    <tableColumn id="133" xr3:uid="{BCF815E4-1774-469A-9A12-54FBD804E124}" name="Amount-7">
      <calculatedColumnFormula>IF(Table1[[#This Row],[Ledger 7]]="","",IF(Table1[[#This Row],[Effect 7]]="Dr.",-Table1[[#This Row],[Amount 7]],Table1[[#This Row],[Amount 7]]))</calculatedColumnFormula>
    </tableColumn>
    <tableColumn id="134" xr3:uid="{1978217E-A6C0-4131-8AF4-148DC2B0847A}" name="Dummy7B"/>
    <tableColumn id="123" xr3:uid="{65F1745A-9B5C-42EA-99CC-3BAC222FBA9A}" name="Dummy8A"/>
    <tableColumn id="124" xr3:uid="{D7CD10AF-FF3D-4E2F-8610-B156C3DFFE91}" name="NO-8">
      <calculatedColumnFormula>IF(Table1[[#This Row],[Ledger 8]]="","","No")</calculatedColumnFormula>
    </tableColumn>
    <tableColumn id="125" xr3:uid="{C90B79B4-F6A3-4A2C-B486-39A68BC33EB8}" name="DP-8">
      <calculatedColumnFormula>IF(Table1[[#This Row],[Ledger 8]]="","",IF(Table1[[#This Row],[Effect 8]]="Dr.","Yes","No"))</calculatedColumnFormula>
    </tableColumn>
    <tableColumn id="126" xr3:uid="{4B396290-24AD-4C61-9ED8-6DD1BFDAB6E9}" name="Ledger-8">
      <calculatedColumnFormula>IF(Table1[[#This Row],[Ledger 8]]="","",Table1[[#This Row],[Ledger 8]])</calculatedColumnFormula>
    </tableColumn>
    <tableColumn id="127" xr3:uid="{28F80337-D195-4AA8-A68C-B277B9ED816F}" name="Amount-8">
      <calculatedColumnFormula>IF(Table1[[#This Row],[Ledger 8]]="","",IF(Table1[[#This Row],[Effect 8]]="Dr.",-Table1[[#This Row],[Amount 8]],Table1[[#This Row],[Amount 8]]))</calculatedColumnFormula>
    </tableColumn>
    <tableColumn id="128" xr3:uid="{1EA0A660-CC5D-4B30-AE77-9B2985DB30E6}" name="Dummy8B"/>
    <tableColumn id="117" xr3:uid="{2D87ED61-A91B-45D5-9924-0B683046F4ED}" name="Dummy9A"/>
    <tableColumn id="118" xr3:uid="{1275A0C7-1BEA-4EAA-BF0C-7287E461CBD7}" name="NO-9">
      <calculatedColumnFormula>IF(Table1[[#This Row],[Ledger 9]]="","","No")</calculatedColumnFormula>
    </tableColumn>
    <tableColumn id="119" xr3:uid="{E469BBDD-3D7D-4BC0-AE15-4A2F2DE107DB}" name="DP-9">
      <calculatedColumnFormula>IF(Table1[[#This Row],[Ledger 9]]="","",IF(Table1[[#This Row],[Effect 9]]="Dr.","Yes","No"))</calculatedColumnFormula>
    </tableColumn>
    <tableColumn id="120" xr3:uid="{24831B4D-826F-446B-AE33-BFAF637D3A2E}" name="Ledger-9">
      <calculatedColumnFormula>IF(Table1[[#This Row],[Ledger 9]]="","",Table1[[#This Row],[Ledger 9]])</calculatedColumnFormula>
    </tableColumn>
    <tableColumn id="121" xr3:uid="{7973288E-D0B8-4025-B87A-3B64B2C86267}" name="Amount-9">
      <calculatedColumnFormula>IF(Table1[[#This Row],[Ledger 9]]="","",IF(Table1[[#This Row],[Effect 9]]="Dr.",-Table1[[#This Row],[Amount 9]],Table1[[#This Row],[Amount 9]]))</calculatedColumnFormula>
    </tableColumn>
    <tableColumn id="122" xr3:uid="{C439DB4A-F304-4A3D-8620-27AA9B372B55}" name="Dummy9B"/>
    <tableColumn id="111" xr3:uid="{6CE792FF-2E30-4A1B-889E-75280803D8D6}" name="Dummy10A"/>
    <tableColumn id="112" xr3:uid="{D4E4FBDB-7929-4B3A-847D-97CC70E79445}" name="NO-10">
      <calculatedColumnFormula>IF(Table1[[#This Row],[Ledger 10]]="","","No")</calculatedColumnFormula>
    </tableColumn>
    <tableColumn id="113" xr3:uid="{8BA6ABA0-B39B-4936-A9F6-061E45218A54}" name="DP-10">
      <calculatedColumnFormula>IF(Table1[[#This Row],[Ledger 10]]="","",IF(Table1[[#This Row],[Effect 10]]="Dr.","Yes","No"))</calculatedColumnFormula>
    </tableColumn>
    <tableColumn id="114" xr3:uid="{C75A27E0-51A8-4F05-BD2A-CEBA2A7F61CB}" name="Ledger-10">
      <calculatedColumnFormula>IF(Table1[[#This Row],[Ledger 10]]="","",Table1[[#This Row],[Ledger 10]])</calculatedColumnFormula>
    </tableColumn>
    <tableColumn id="115" xr3:uid="{743DB3D5-4692-4D36-A08B-0AAFA339AB2B}" name="Amount-10">
      <calculatedColumnFormula>IF(Table1[[#This Row],[Ledger 10]]="","",IF(Table1[[#This Row],[Effect 10]]="Dr.",-Table1[[#This Row],[Amount 10]],Table1[[#This Row],[Amount 10]]))</calculatedColumnFormula>
    </tableColumn>
    <tableColumn id="116" xr3:uid="{DACAC35F-C78E-4B4A-9585-5DE87D8503FE}" name="Dummy10B"/>
    <tableColumn id="105" xr3:uid="{E6998631-D2F7-419B-A731-F8A2483F04D3}" name="Dummy11A"/>
    <tableColumn id="106" xr3:uid="{FB28175A-8F85-47C7-985A-83E2188E3747}" name="NO-11">
      <calculatedColumnFormula>IF(Table1[[#This Row],[Ledger 11]]="","","No")</calculatedColumnFormula>
    </tableColumn>
    <tableColumn id="107" xr3:uid="{2086DDD6-7622-4959-B749-439F61232A35}" name="DP-11">
      <calculatedColumnFormula>IF(Table1[[#This Row],[Ledger 11]]="","",IF(Table1[[#This Row],[Effect 11]]="Dr.","Yes","No"))</calculatedColumnFormula>
    </tableColumn>
    <tableColumn id="108" xr3:uid="{01320F88-B6B6-4439-9E52-C6616AA3ECAC}" name="Ledger-11">
      <calculatedColumnFormula>IF(Table1[[#This Row],[Ledger 11]]="","",Table1[[#This Row],[Ledger 11]])</calculatedColumnFormula>
    </tableColumn>
    <tableColumn id="109" xr3:uid="{6C7A54DB-0F1B-444E-ADCC-9EEBA42AFD0F}" name="Amount-11">
      <calculatedColumnFormula>IF(Table1[[#This Row],[Ledger 11]]="","",IF(Table1[[#This Row],[Effect 11]]="Dr.",-Table1[[#This Row],[Amount 11]],Table1[[#This Row],[Amount 11]]))</calculatedColumnFormula>
    </tableColumn>
    <tableColumn id="110" xr3:uid="{C58E4B00-EA5A-4294-AAEE-1ECABBB787E8}" name="Dummy11B"/>
    <tableColumn id="99" xr3:uid="{FC9E8079-27C7-4BC4-8F58-139E0D0B7FB2}" name="Dummy12A"/>
    <tableColumn id="100" xr3:uid="{AFE7BE08-0D84-4F4C-A3AE-47CEF3B8B8A8}" name="NO-12">
      <calculatedColumnFormula>IF(Table1[[#This Row],[Ledger 12]]="","","No")</calculatedColumnFormula>
    </tableColumn>
    <tableColumn id="101" xr3:uid="{DC899A0B-7FBB-4827-BC69-EBB46B88F2E4}" name="DP-12">
      <calculatedColumnFormula>IF(Table1[[#This Row],[Ledger 12]]="","",IF(Table1[[#This Row],[Effect 12]]="Dr.","Yes","No"))</calculatedColumnFormula>
    </tableColumn>
    <tableColumn id="102" xr3:uid="{F00F50FF-1085-4CDF-9D72-8BDD9C98ADC1}" name="Ledger-12">
      <calculatedColumnFormula>IF(Table1[[#This Row],[Ledger 12]]="","",Table1[[#This Row],[Ledger 12]])</calculatedColumnFormula>
    </tableColumn>
    <tableColumn id="103" xr3:uid="{E4EF9DC8-C785-4748-B7CD-D1021D7B40C1}" name="Amount-12">
      <calculatedColumnFormula>IF(Table1[[#This Row],[Ledger 12]]="","",IF(Table1[[#This Row],[Effect 12]]="Dr.",-Table1[[#This Row],[Amount 12]],Table1[[#This Row],[Amount 12]]))</calculatedColumnFormula>
    </tableColumn>
    <tableColumn id="104" xr3:uid="{E32DB2F4-E5C3-45BF-A295-DF76B9E9D204}" name="Dummy12"/>
    <tableColumn id="93" xr3:uid="{89BF1590-08EC-403A-B7F5-04C37C143659}" name="Dummy13A"/>
    <tableColumn id="94" xr3:uid="{C5BA81C8-024D-4E0C-8A6A-A54365A6DCF4}" name="NO-13">
      <calculatedColumnFormula>IF(Table1[[#This Row],[Ledger 13]]="","","No")</calculatedColumnFormula>
    </tableColumn>
    <tableColumn id="95" xr3:uid="{A3AED034-3A20-47A3-B988-18EF11D40A2C}" name="DP-13">
      <calculatedColumnFormula>IF(Table1[[#This Row],[Ledger 13]]="","",IF(Table1[[#This Row],[Effect 13]]="Dr.","Yes","No"))</calculatedColumnFormula>
    </tableColumn>
    <tableColumn id="96" xr3:uid="{F9BDD95E-328D-464A-82BF-65FD01E95023}" name="Ledger-13">
      <calculatedColumnFormula>IF(Table1[[#This Row],[Ledger 13]]="","",Table1[[#This Row],[Ledger 13]])</calculatedColumnFormula>
    </tableColumn>
    <tableColumn id="97" xr3:uid="{155AC93F-C87B-4D42-AE50-9D04B9AC9487}" name="Amount-13">
      <calculatedColumnFormula>IF(Table1[[#This Row],[Ledger 13]]="","",IF(Table1[[#This Row],[Effect 13]]="Dr.",-Table1[[#This Row],[Amount 13]],Table1[[#This Row],[Amount 13]]))</calculatedColumnFormula>
    </tableColumn>
    <tableColumn id="98" xr3:uid="{EEEAEE11-1BDD-4409-9F1F-47739770069B}" name="Dummy13"/>
    <tableColumn id="87" xr3:uid="{0DFB8EBC-1AA7-4926-A6D2-8BE7E8C86B35}" name="Dummy14A"/>
    <tableColumn id="88" xr3:uid="{F22B8B9F-C127-44B0-9F0A-91CC7FF6AC65}" name="NO-14">
      <calculatedColumnFormula>IF(Table1[[#This Row],[Ledger 14]]="","","No")</calculatedColumnFormula>
    </tableColumn>
    <tableColumn id="89" xr3:uid="{5A463763-3059-4564-9CE2-7BD83F5BDE77}" name="DP-14">
      <calculatedColumnFormula>IF(Table1[[#This Row],[Ledger 14]]="","",IF(Table1[[#This Row],[Effect 14]]="Dr.","Yes","No"))</calculatedColumnFormula>
    </tableColumn>
    <tableColumn id="90" xr3:uid="{84F22E45-E8DD-40EB-8A7D-39859AE18F81}" name="Ledger-14">
      <calculatedColumnFormula>IF(Table1[[#This Row],[Ledger 14]]="","",Table1[[#This Row],[Ledger 14]])</calculatedColumnFormula>
    </tableColumn>
    <tableColumn id="91" xr3:uid="{86CFA6ED-7FA4-4DC7-97AF-FC6A2211C148}" name="Amount-14">
      <calculatedColumnFormula>IF(Table1[[#This Row],[Ledger 14]]="","",IF(Table1[[#This Row],[Effect 14]]="Dr.",-Table1[[#This Row],[Amount 14]],Table1[[#This Row],[Amount 14]]))</calculatedColumnFormula>
    </tableColumn>
    <tableColumn id="92" xr3:uid="{FB7520B2-C558-4868-A3A6-68E922C20DFC}" name="Dummy14"/>
    <tableColumn id="81" xr3:uid="{02544F82-3940-4244-899A-41522163FA0D}" name="Dummy15A"/>
    <tableColumn id="82" xr3:uid="{E7607B8A-4F91-4BF2-8187-38D35FDFAB71}" name="NO-15">
      <calculatedColumnFormula>IF(Table1[[#This Row],[Ledger 15]]="","","No")</calculatedColumnFormula>
    </tableColumn>
    <tableColumn id="83" xr3:uid="{94B9F9B6-82F1-4A93-925E-A3F02C4808A6}" name="DP-15">
      <calculatedColumnFormula>IF(Table1[[#This Row],[Ledger 15]]="","",IF(Table1[[#This Row],[Effect 15]]="Dr.","Yes","No"))</calculatedColumnFormula>
    </tableColumn>
    <tableColumn id="84" xr3:uid="{CE7D0573-9D27-4620-ABE4-698CD016190B}" name="Ledger-15">
      <calculatedColumnFormula>IF(Table1[[#This Row],[Ledger 15]]="","",Table1[[#This Row],[Ledger 15]])</calculatedColumnFormula>
    </tableColumn>
    <tableColumn id="85" xr3:uid="{22DD167C-4B3F-43F8-AA9D-AF58799449E3}" name="Amount-15">
      <calculatedColumnFormula>IF(Table1[[#This Row],[Ledger 15]]="","",IF(Table1[[#This Row],[Effect 15]]="Dr.",-Table1[[#This Row],[Amount 15]],Table1[[#This Row],[Amount 15]]))</calculatedColumnFormula>
    </tableColumn>
    <tableColumn id="86" xr3:uid="{9D7E099F-B15E-49F9-9480-7B0A9197AA53}" name="Dummy15"/>
    <tableColumn id="67" xr3:uid="{00000000-0010-0000-0000-000043000000}" name="Column83"/>
    <tableColumn id="26" xr3:uid="{00000000-0010-0000-0000-00001A000000}" name="Column8"/>
    <tableColumn id="8" xr3:uid="{00000000-0010-0000-0000-000008000000}" name="  "/>
    <tableColumn id="16" xr3:uid="{00000000-0010-0000-0000-000010000000}" name="Dr = Cr Check">
      <calculatedColumnFormula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calculatedColumnFormula>
    </tableColumn>
    <tableColumn id="9" xr3:uid="{00000000-0010-0000-0000-000009000000}" name="Dt Chk">
      <calculatedColumnFormula>IF(Table1[[#This Row],[Date]]="",0,IF(AND(Table1[[#This Row],[Date]]&gt;=$FE$2,Table1[[#This Row],[Date]]&lt;=$FE$3),0,1))</calculatedColumnFormula>
    </tableColumn>
    <tableColumn id="10" xr3:uid="{00000000-0010-0000-0000-00000A000000}" name="Vch Type Chk">
      <calculatedColumnFormula>IF(Table1[[#This Row],[Date]]="",0,IF(TYPE(VLOOKUP(Table1[[#This Row],[Voucher Type]],Table1[[#All],[Voucher Type Master]],1,FALSE))=16,1,0))</calculatedColumnFormula>
    </tableColumn>
    <tableColumn id="11" xr3:uid="{00000000-0010-0000-0000-00000B000000}" name="First Dr Cr Check" dataDxfId="0">
      <calculatedColumnFormula>IF(TYPE(IF(Table1[[#This Row],[Date]]="",0,IF(VLOOKUP(Table1[[#This Row],[Voucher Type]],$FY$5:$FZ$13,2,0)=Table1[[#This Row],[Effect 1]],0,1)))=16,1,0)</calculatedColumnFormula>
    </tableColumn>
    <tableColumn id="12" xr3:uid="{00000000-0010-0000-0000-00000C000000}" name="Min Two ledgers Check">
      <calculatedColumnFormula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calculatedColumnFormula>
    </tableColumn>
    <tableColumn id="22" xr3:uid="{00000000-0010-0000-0000-000016000000}" name="Ledger 1 Check">
      <calculatedColumnFormula>IF(LEN(Table1[[#This Row],[Ledger 1]])&gt;0,IF(TYPE(VLOOKUP(Table1[[#This Row],[Ledger 1]],GZ:GZ,1,0))=16,1,0),0)</calculatedColumnFormula>
    </tableColumn>
    <tableColumn id="23" xr3:uid="{00000000-0010-0000-0000-000017000000}" name="Ledger 2 Check">
      <calculatedColumnFormula>IF(LEN(Table1[[#This Row],[Ledger 2]])&gt;0,IF(TYPE(VLOOKUP(Table1[[#This Row],[Ledger 2]],GZ:GZ,1,0))=16,1,0),0)</calculatedColumnFormula>
    </tableColumn>
    <tableColumn id="45" xr3:uid="{00000000-0010-0000-0000-00002D000000}" name="Ledger 3 Check">
      <calculatedColumnFormula>IF(LEN(Table1[[#This Row],[Ledger 3]])&gt;0,IF(TYPE(VLOOKUP(Table1[[#This Row],[Ledger 3]],GZ:GZ,1,0))=16,1,0),0)</calculatedColumnFormula>
    </tableColumn>
    <tableColumn id="44" xr3:uid="{00000000-0010-0000-0000-00002C000000}" name="Ledger 4 Check">
      <calculatedColumnFormula>IF(LEN(Table1[[#This Row],[Ledger 4]])&gt;0,IF(TYPE(VLOOKUP(Table1[[#This Row],[Ledger 4]],GZ:GZ,1,0))=16,1,0),0)</calculatedColumnFormula>
    </tableColumn>
    <tableColumn id="43" xr3:uid="{00000000-0010-0000-0000-00002B000000}" name="Ledger 5 Check">
      <calculatedColumnFormula>IF(LEN(Table1[[#This Row],[Ledger 5]])&gt;0,IF(TYPE(VLOOKUP(Table1[[#This Row],[Ledger 5]],GZ:GZ,1,0))=16,1,0),0)</calculatedColumnFormula>
    </tableColumn>
    <tableColumn id="181" xr3:uid="{FC9249AB-DCD6-4542-8585-6C37C6D2F17E}" name="Ledger 6 Check">
      <calculatedColumnFormula>IF(LEN(Table1[[#This Row],[Ledger 6]])&gt;0,IF(TYPE(VLOOKUP(Table1[[#This Row],[Ledger 6]],$GZ:$GZ,1,0))=16,1,0),0)</calculatedColumnFormula>
    </tableColumn>
    <tableColumn id="180" xr3:uid="{E70906F2-6059-47FD-B664-F64500631BE1}" name="Ledger 7 Check">
      <calculatedColumnFormula>IF(LEN(Table1[[#This Row],[Ledger 7]])&gt;0,IF(TYPE(VLOOKUP(Table1[[#This Row],[Ledger 7]],$GZ:$GZ,1,0))=16,1,0),0)</calculatedColumnFormula>
    </tableColumn>
    <tableColumn id="179" xr3:uid="{16F5A7E3-2A4A-436F-81B0-23D93370A173}" name="Ledger 8 Check">
      <calculatedColumnFormula>IF(LEN(Table1[[#This Row],[Ledger 8]])&gt;0,IF(TYPE(VLOOKUP(Table1[[#This Row],[Ledger 8]],$GZ:$GZ,1,0))=16,1,0),0)</calculatedColumnFormula>
    </tableColumn>
    <tableColumn id="178" xr3:uid="{2F85DEED-D3BB-4263-8289-6F9CD784A25C}" name="Ledger 9 Check">
      <calculatedColumnFormula>IF(LEN(Table1[[#This Row],[Ledger 9]])&gt;0,IF(TYPE(VLOOKUP(Table1[[#This Row],[Ledger 9]],$GZ:$GZ,1,0))=16,1,0),0)</calculatedColumnFormula>
    </tableColumn>
    <tableColumn id="177" xr3:uid="{3F39D065-8DAB-423E-A58C-C81C35CF5851}" name="Ledger 10 Check">
      <calculatedColumnFormula>IF(LEN(Table1[[#This Row],[Ledger 10]])&gt;0,IF(TYPE(VLOOKUP(Table1[[#This Row],[Ledger 10]],$GZ:$GZ,1,0))=16,1,0),0)</calculatedColumnFormula>
    </tableColumn>
    <tableColumn id="176" xr3:uid="{217655FC-B256-4E29-9917-4235580D9CCD}" name="Ledger 11 Check">
      <calculatedColumnFormula>IF(LEN(Table1[[#This Row],[Ledger 11]])&gt;0,IF(TYPE(VLOOKUP(Table1[[#This Row],[Ledger 11]],$GZ:$GZ,1,0))=16,1,0),0)</calculatedColumnFormula>
    </tableColumn>
    <tableColumn id="175" xr3:uid="{DC15F786-D3BB-4C4F-A8C6-A1AE4F1CB156}" name="Ledger 12 Check">
      <calculatedColumnFormula>IF(LEN(Table1[[#This Row],[Ledger 12]])&gt;0,IF(TYPE(VLOOKUP(Table1[[#This Row],[Ledger 12]],$GZ:$GZ,1,0))=16,1,0),0)</calculatedColumnFormula>
    </tableColumn>
    <tableColumn id="174" xr3:uid="{F38F5B1F-D34C-42F0-B0EB-AA2004899F0E}" name="Ledger 13 Check">
      <calculatedColumnFormula>IF(LEN(Table1[[#This Row],[Ledger 13]])&gt;0,IF(TYPE(VLOOKUP(Table1[[#This Row],[Ledger 13]],$GZ:$GZ,1,0))=16,1,0),0)</calculatedColumnFormula>
    </tableColumn>
    <tableColumn id="173" xr3:uid="{145ECF92-3B42-434A-B3BA-F7ED9756844D}" name="Ledger 14 Check">
      <calculatedColumnFormula>IF(LEN(Table1[[#This Row],[Ledger 14]])&gt;0,IF(TYPE(VLOOKUP(Table1[[#This Row],[Ledger 14]],$GZ:$GZ,1,0))=16,1,0),0)</calculatedColumnFormula>
    </tableColumn>
    <tableColumn id="172" xr3:uid="{9433764D-BF5B-473F-AC70-8ED6DB1B3A34}" name="Ledger 15 Check">
      <calculatedColumnFormula>IF(LEN(Table1[[#This Row],[Ledger 15]])&gt;0,IF(TYPE(VLOOKUP(Table1[[#This Row],[Ledger 15]],$GZ:$GZ,1,0))=16,1,0),0)</calculatedColumnFormula>
    </tableColumn>
    <tableColumn id="14" xr3:uid="{00000000-0010-0000-0000-00000E000000}" name="   "/>
    <tableColumn id="25" xr3:uid="{00000000-0010-0000-0000-000019000000}" name="Voucher Type Master"/>
    <tableColumn id="24" xr3:uid="{00000000-0010-0000-0000-000018000000}" name="First ledger Dr Cr"/>
    <tableColumn id="13" xr3:uid="{00000000-0010-0000-0000-00000D000000}" name="Column1">
      <calculatedColumnFormula>Table1[[#This Row],[Ledger 1]]-Table1[[#This Row],[Effect 1]]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  <a:softEdge rad="0"/>
        </a:effectLst>
      </a:spPr>
      <a:bodyPr rtlCol="0" anchor="ctr"/>
      <a:lstStyle>
        <a:defPPr algn="ctr">
          <a:defRPr sz="1050" b="1">
            <a:solidFill>
              <a:sysClr val="windowText" lastClr="000000"/>
            </a:solidFill>
          </a:defRPr>
        </a:defPPr>
      </a:lstStyle>
      <a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1048561"/>
  <sheetViews>
    <sheetView topLeftCell="B1" workbookViewId="0">
      <selection activeCell="C1048561" sqref="C1048561"/>
    </sheetView>
  </sheetViews>
  <sheetFormatPr defaultColWidth="0" defaultRowHeight="14.25" zeroHeight="1" x14ac:dyDescent="0.45"/>
  <cols>
    <col min="1" max="1" width="5.73046875" hidden="1" customWidth="1"/>
    <col min="2" max="2" width="3" customWidth="1"/>
    <col min="3" max="3" width="110.73046875" style="1" customWidth="1"/>
    <col min="4" max="4" width="3" customWidth="1"/>
  </cols>
  <sheetData>
    <row r="1" spans="1:4" ht="8.25" customHeight="1" x14ac:dyDescent="0.45"/>
    <row r="2" spans="1:4" s="12" customFormat="1" ht="6.75" customHeight="1" x14ac:dyDescent="0.45">
      <c r="A2" s="12" t="s">
        <v>160</v>
      </c>
      <c r="C2" s="13"/>
    </row>
    <row r="3" spans="1:4" s="12" customFormat="1" ht="52.9" x14ac:dyDescent="0.65">
      <c r="A3" s="12" t="s">
        <v>161</v>
      </c>
      <c r="C3" s="19" t="s">
        <v>328</v>
      </c>
      <c r="D3" s="20"/>
    </row>
    <row r="4" spans="1:4" s="12" customFormat="1" ht="21" x14ac:dyDescent="0.65">
      <c r="A4" s="12" t="s">
        <v>162</v>
      </c>
      <c r="C4" s="13"/>
      <c r="D4" s="20"/>
    </row>
    <row r="5" spans="1:4" s="12" customFormat="1" ht="21" x14ac:dyDescent="0.65">
      <c r="A5" s="12" t="s">
        <v>163</v>
      </c>
      <c r="C5" s="14" t="s">
        <v>21</v>
      </c>
      <c r="D5" s="20"/>
    </row>
    <row r="6" spans="1:4" s="12" customFormat="1" ht="21" x14ac:dyDescent="0.65">
      <c r="A6" s="12" t="s">
        <v>164</v>
      </c>
      <c r="C6" s="17" t="s">
        <v>22</v>
      </c>
      <c r="D6" s="20"/>
    </row>
    <row r="7" spans="1:4" s="12" customFormat="1" ht="21" x14ac:dyDescent="0.65">
      <c r="A7" s="12" t="s">
        <v>165</v>
      </c>
      <c r="C7" s="17" t="s">
        <v>23</v>
      </c>
      <c r="D7" s="20"/>
    </row>
    <row r="8" spans="1:4" s="12" customFormat="1" ht="21" x14ac:dyDescent="0.65">
      <c r="A8" s="12" t="s">
        <v>166</v>
      </c>
      <c r="C8" s="17" t="s">
        <v>24</v>
      </c>
      <c r="D8" s="20"/>
    </row>
    <row r="9" spans="1:4" s="12" customFormat="1" ht="21" x14ac:dyDescent="0.65">
      <c r="A9" s="12" t="s">
        <v>167</v>
      </c>
      <c r="C9" s="17" t="s">
        <v>25</v>
      </c>
      <c r="D9" s="20"/>
    </row>
    <row r="10" spans="1:4" s="12" customFormat="1" ht="21" x14ac:dyDescent="0.65">
      <c r="A10" s="12" t="s">
        <v>168</v>
      </c>
      <c r="C10" s="13"/>
      <c r="D10" s="20"/>
    </row>
    <row r="11" spans="1:4" s="12" customFormat="1" ht="21" x14ac:dyDescent="0.65">
      <c r="A11" s="12" t="s">
        <v>169</v>
      </c>
      <c r="C11" s="14" t="s">
        <v>27</v>
      </c>
      <c r="D11" s="20"/>
    </row>
    <row r="12" spans="1:4" s="12" customFormat="1" ht="21" x14ac:dyDescent="0.65">
      <c r="A12" s="12" t="s">
        <v>170</v>
      </c>
      <c r="C12" s="17" t="s">
        <v>28</v>
      </c>
      <c r="D12" s="20"/>
    </row>
    <row r="13" spans="1:4" s="12" customFormat="1" ht="21" x14ac:dyDescent="0.65">
      <c r="A13" s="12" t="s">
        <v>171</v>
      </c>
      <c r="C13" s="17" t="s">
        <v>29</v>
      </c>
      <c r="D13" s="20"/>
    </row>
    <row r="14" spans="1:4" s="12" customFormat="1" ht="21" x14ac:dyDescent="0.65">
      <c r="A14" s="12" t="s">
        <v>172</v>
      </c>
      <c r="C14" s="17" t="s">
        <v>30</v>
      </c>
      <c r="D14" s="20"/>
    </row>
    <row r="15" spans="1:4" s="12" customFormat="1" ht="21" x14ac:dyDescent="0.65">
      <c r="A15" s="12" t="s">
        <v>173</v>
      </c>
      <c r="C15" s="17" t="s">
        <v>329</v>
      </c>
      <c r="D15" s="20"/>
    </row>
    <row r="16" spans="1:4" s="12" customFormat="1" ht="21" x14ac:dyDescent="0.65">
      <c r="A16" s="12" t="s">
        <v>174</v>
      </c>
      <c r="C16" s="17" t="s">
        <v>330</v>
      </c>
      <c r="D16" s="20"/>
    </row>
    <row r="17" spans="1:4" s="12" customFormat="1" ht="21" x14ac:dyDescent="0.65">
      <c r="A17" s="12" t="s">
        <v>175</v>
      </c>
      <c r="C17" s="17" t="s">
        <v>64</v>
      </c>
      <c r="D17" s="20"/>
    </row>
    <row r="18" spans="1:4" s="12" customFormat="1" ht="21" x14ac:dyDescent="0.65">
      <c r="A18" s="12" t="s">
        <v>176</v>
      </c>
      <c r="C18" s="17" t="s">
        <v>65</v>
      </c>
      <c r="D18" s="20"/>
    </row>
    <row r="19" spans="1:4" s="12" customFormat="1" ht="21" x14ac:dyDescent="0.65">
      <c r="A19" s="12" t="s">
        <v>177</v>
      </c>
      <c r="C19" s="17" t="s">
        <v>66</v>
      </c>
      <c r="D19" s="20"/>
    </row>
    <row r="20" spans="1:4" s="12" customFormat="1" ht="38.25" x14ac:dyDescent="1.1000000000000001">
      <c r="A20" s="12" t="s">
        <v>178</v>
      </c>
      <c r="C20" s="18" t="s">
        <v>67</v>
      </c>
      <c r="D20" s="21"/>
    </row>
    <row r="21" spans="1:4" s="12" customFormat="1" ht="21" x14ac:dyDescent="0.65">
      <c r="A21" s="12" t="s">
        <v>179</v>
      </c>
      <c r="C21" s="15"/>
      <c r="D21" s="20"/>
    </row>
    <row r="22" spans="1:4" s="12" customFormat="1" ht="21" x14ac:dyDescent="0.65">
      <c r="A22" s="12" t="s">
        <v>180</v>
      </c>
      <c r="C22" s="14" t="s">
        <v>31</v>
      </c>
      <c r="D22" s="20"/>
    </row>
    <row r="23" spans="1:4" s="12" customFormat="1" ht="21" x14ac:dyDescent="0.65">
      <c r="A23" s="12" t="s">
        <v>181</v>
      </c>
      <c r="C23" s="18" t="s">
        <v>32</v>
      </c>
      <c r="D23" s="20"/>
    </row>
    <row r="24" spans="1:4" s="12" customFormat="1" ht="21" x14ac:dyDescent="0.65">
      <c r="A24" s="12" t="s">
        <v>182</v>
      </c>
      <c r="C24" s="18" t="s">
        <v>33</v>
      </c>
      <c r="D24" s="20"/>
    </row>
    <row r="25" spans="1:4" s="12" customFormat="1" ht="21" x14ac:dyDescent="0.65">
      <c r="A25" s="12" t="s">
        <v>183</v>
      </c>
      <c r="C25" s="18" t="s">
        <v>30</v>
      </c>
      <c r="D25" s="20"/>
    </row>
    <row r="26" spans="1:4" s="12" customFormat="1" ht="21" x14ac:dyDescent="0.65">
      <c r="A26" s="12" t="s">
        <v>184</v>
      </c>
      <c r="C26" s="18" t="s">
        <v>329</v>
      </c>
      <c r="D26" s="20"/>
    </row>
    <row r="27" spans="1:4" s="12" customFormat="1" ht="21" x14ac:dyDescent="0.65">
      <c r="A27" s="12" t="s">
        <v>185</v>
      </c>
      <c r="C27" s="18" t="s">
        <v>330</v>
      </c>
      <c r="D27" s="20"/>
    </row>
    <row r="28" spans="1:4" s="12" customFormat="1" ht="21" x14ac:dyDescent="0.65">
      <c r="A28" s="12" t="s">
        <v>186</v>
      </c>
      <c r="C28" s="18" t="s">
        <v>64</v>
      </c>
      <c r="D28" s="20"/>
    </row>
    <row r="29" spans="1:4" s="12" customFormat="1" ht="21" x14ac:dyDescent="0.65">
      <c r="A29" s="12" t="s">
        <v>187</v>
      </c>
      <c r="C29" s="18" t="s">
        <v>65</v>
      </c>
      <c r="D29" s="20"/>
    </row>
    <row r="30" spans="1:4" s="12" customFormat="1" ht="21" x14ac:dyDescent="0.65">
      <c r="A30" s="12" t="s">
        <v>188</v>
      </c>
      <c r="C30" s="18" t="s">
        <v>66</v>
      </c>
      <c r="D30" s="20"/>
    </row>
    <row r="31" spans="1:4" s="12" customFormat="1" ht="38.25" x14ac:dyDescent="1.1000000000000001">
      <c r="A31" s="12" t="s">
        <v>189</v>
      </c>
      <c r="C31" s="18" t="s">
        <v>34</v>
      </c>
      <c r="D31" s="21"/>
    </row>
    <row r="32" spans="1:4" s="12" customFormat="1" ht="21" x14ac:dyDescent="0.65">
      <c r="A32" s="12" t="s">
        <v>190</v>
      </c>
      <c r="C32" s="15"/>
      <c r="D32" s="20"/>
    </row>
    <row r="33" spans="1:4" s="12" customFormat="1" ht="21" x14ac:dyDescent="0.65">
      <c r="A33" s="12" t="s">
        <v>191</v>
      </c>
      <c r="C33" s="16" t="s">
        <v>26</v>
      </c>
      <c r="D33" s="20"/>
    </row>
    <row r="34" spans="1:4" s="12" customFormat="1" ht="21" x14ac:dyDescent="0.65">
      <c r="A34" s="12" t="s">
        <v>192</v>
      </c>
      <c r="B34" s="22"/>
      <c r="C34" s="24" t="s">
        <v>68</v>
      </c>
      <c r="D34" s="23"/>
    </row>
    <row r="35" spans="1:4" hidden="1" x14ac:dyDescent="0.45">
      <c r="A35" t="s">
        <v>193</v>
      </c>
    </row>
    <row r="36" spans="1:4" hidden="1" x14ac:dyDescent="0.45">
      <c r="A36" t="s">
        <v>194</v>
      </c>
    </row>
    <row r="37" spans="1:4" hidden="1" x14ac:dyDescent="0.45">
      <c r="A37" t="s">
        <v>195</v>
      </c>
    </row>
    <row r="38" spans="1:4" hidden="1" x14ac:dyDescent="0.45">
      <c r="A38" t="s">
        <v>196</v>
      </c>
    </row>
    <row r="39" spans="1:4" hidden="1" x14ac:dyDescent="0.45">
      <c r="A39" t="s">
        <v>197</v>
      </c>
    </row>
    <row r="40" spans="1:4" hidden="1" x14ac:dyDescent="0.45">
      <c r="A40" t="s">
        <v>198</v>
      </c>
    </row>
    <row r="41" spans="1:4" hidden="1" x14ac:dyDescent="0.45">
      <c r="A41" t="s">
        <v>199</v>
      </c>
    </row>
    <row r="1048561" x14ac:dyDescent="0.45"/>
  </sheetData>
  <sheetProtection algorithmName="SHA-512" hashValue="KmmQ3xzfxhpkErFzYUYXuR7CFkdpsnzVlr76jrWnYmO3eRTiCB5RN0xpKiLHzOVNHUkSVB2LNUkgWcUm9xkTRg==" saltValue="szyLvd3i+Q9EiHJIy159xw==" spinCount="100000" sheet="1" objects="1" scenarios="1" autoFilter="0"/>
  <pageMargins left="0.7" right="0.7" top="0.75" bottom="0.75" header="0.3" footer="0.3"/>
  <pageSetup scale="77" fitToHeight="0" orientation="portrait" r:id="rId1"/>
  <colBreaks count="1" manualBreakCount="1">
    <brk id="78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ransactions"/>
  <dimension ref="A1:GZ1005"/>
  <sheetViews>
    <sheetView showGridLines="0" tabSelected="1" topLeftCell="D1" workbookViewId="0">
      <pane ySplit="5" topLeftCell="A6" activePane="bottomLeft" state="frozen"/>
      <selection pane="bottomLeft" activeCell="H6" sqref="H6"/>
    </sheetView>
  </sheetViews>
  <sheetFormatPr defaultColWidth="0" defaultRowHeight="14.25" x14ac:dyDescent="0.45"/>
  <cols>
    <col min="1" max="1" width="32.265625" hidden="1" customWidth="1"/>
    <col min="2" max="2" width="11.73046875" hidden="1" customWidth="1"/>
    <col min="3" max="3" width="9.1328125" hidden="1" customWidth="1"/>
    <col min="4" max="4" width="5.73046875" customWidth="1"/>
    <col min="5" max="8" width="12.265625" customWidth="1"/>
    <col min="9" max="9" width="30.33203125" customWidth="1"/>
    <col min="10" max="10" width="18.265625" customWidth="1"/>
    <col min="11" max="11" width="7.73046875" customWidth="1"/>
    <col min="12" max="12" width="11.265625" customWidth="1"/>
    <col min="13" max="13" width="18.265625" customWidth="1"/>
    <col min="14" max="14" width="7.73046875" customWidth="1"/>
    <col min="15" max="15" width="11.265625" customWidth="1"/>
    <col min="16" max="16" width="18.265625" customWidth="1"/>
    <col min="17" max="17" width="7.73046875" customWidth="1"/>
    <col min="18" max="18" width="11.265625" customWidth="1"/>
    <col min="19" max="19" width="18.265625" customWidth="1"/>
    <col min="20" max="20" width="7.73046875" customWidth="1"/>
    <col min="21" max="21" width="11.265625" customWidth="1"/>
    <col min="22" max="22" width="18.265625" customWidth="1"/>
    <col min="23" max="23" width="7.73046875" customWidth="1"/>
    <col min="24" max="24" width="11.265625" customWidth="1"/>
    <col min="25" max="25" width="18.265625" customWidth="1"/>
    <col min="26" max="26" width="7.73046875" customWidth="1"/>
    <col min="27" max="27" width="11.265625" customWidth="1"/>
    <col min="28" max="28" width="18.265625" customWidth="1"/>
    <col min="29" max="29" width="7.73046875" customWidth="1"/>
    <col min="30" max="30" width="11.265625" customWidth="1"/>
    <col min="31" max="31" width="18.265625" customWidth="1"/>
    <col min="32" max="32" width="7.73046875" customWidth="1"/>
    <col min="33" max="33" width="11.265625" customWidth="1"/>
    <col min="34" max="34" width="18.265625" customWidth="1"/>
    <col min="35" max="35" width="7.73046875" customWidth="1"/>
    <col min="36" max="36" width="11.265625" customWidth="1"/>
    <col min="37" max="37" width="18.265625" customWidth="1"/>
    <col min="38" max="38" width="7.73046875" customWidth="1"/>
    <col min="39" max="39" width="11.265625" customWidth="1"/>
    <col min="40" max="40" width="18.265625" customWidth="1"/>
    <col min="41" max="41" width="7.73046875" customWidth="1"/>
    <col min="42" max="42" width="11.265625" customWidth="1"/>
    <col min="43" max="43" width="18.265625" customWidth="1"/>
    <col min="44" max="44" width="7.73046875" customWidth="1"/>
    <col min="45" max="45" width="11.265625" customWidth="1"/>
    <col min="46" max="46" width="18.265625" customWidth="1"/>
    <col min="47" max="47" width="7.73046875" customWidth="1"/>
    <col min="48" max="48" width="11.265625" customWidth="1"/>
    <col min="49" max="49" width="18.265625" customWidth="1"/>
    <col min="50" max="50" width="7.73046875" customWidth="1"/>
    <col min="51" max="51" width="11.265625" customWidth="1"/>
    <col min="52" max="52" width="18.265625" customWidth="1"/>
    <col min="53" max="53" width="7.73046875" customWidth="1"/>
    <col min="54" max="54" width="11.265625" customWidth="1"/>
    <col min="55" max="55" width="36" customWidth="1"/>
    <col min="56" max="56" width="6" hidden="1" customWidth="1"/>
    <col min="57" max="16384" width="18.6640625" hidden="1"/>
  </cols>
  <sheetData>
    <row r="1" spans="1:208" ht="25.5" x14ac:dyDescent="0.75">
      <c r="D1" s="25" t="s">
        <v>52</v>
      </c>
      <c r="E1" s="27"/>
      <c r="F1" s="28"/>
      <c r="G1" s="28"/>
      <c r="H1" s="28"/>
      <c r="I1" s="28"/>
      <c r="BC1" s="3"/>
      <c r="BD1" s="3"/>
      <c r="BE1" s="55"/>
      <c r="BF1" s="55"/>
      <c r="BG1" s="55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D1" s="50" t="s">
        <v>7</v>
      </c>
      <c r="FE1" s="50">
        <f ca="1">SUM(Table1[[#All],[Dr = Cr Check]:[Ledger 15 Check]])</f>
        <v>0</v>
      </c>
      <c r="FF1">
        <f>COLUMN()</f>
        <v>162</v>
      </c>
      <c r="GX1" s="60"/>
      <c r="GZ1" s="60"/>
    </row>
    <row r="2" spans="1:208" x14ac:dyDescent="0.45">
      <c r="D2" s="40" t="s">
        <v>15</v>
      </c>
      <c r="E2" s="28"/>
      <c r="F2" s="52"/>
      <c r="G2" s="31"/>
      <c r="H2" s="31"/>
      <c r="I2" s="31"/>
      <c r="BC2" s="3"/>
      <c r="BD2" s="3"/>
      <c r="BE2" s="57" t="s">
        <v>72</v>
      </c>
      <c r="BF2" s="57">
        <f>BE2+1</f>
        <v>2</v>
      </c>
      <c r="BG2" s="57">
        <f>BF2+1</f>
        <v>3</v>
      </c>
      <c r="BH2" s="57">
        <f t="shared" ref="BH2:DJ2" si="0">BG2+1</f>
        <v>4</v>
      </c>
      <c r="BI2" s="57">
        <f t="shared" si="0"/>
        <v>5</v>
      </c>
      <c r="BJ2" s="57">
        <f t="shared" si="0"/>
        <v>6</v>
      </c>
      <c r="BK2" s="57">
        <f t="shared" si="0"/>
        <v>7</v>
      </c>
      <c r="BL2" s="57">
        <f t="shared" si="0"/>
        <v>8</v>
      </c>
      <c r="BM2" s="57">
        <f t="shared" si="0"/>
        <v>9</v>
      </c>
      <c r="BN2" s="57">
        <f t="shared" si="0"/>
        <v>10</v>
      </c>
      <c r="BO2" s="57">
        <f t="shared" si="0"/>
        <v>11</v>
      </c>
      <c r="BP2" s="57">
        <f t="shared" si="0"/>
        <v>12</v>
      </c>
      <c r="BQ2" s="57">
        <f t="shared" si="0"/>
        <v>13</v>
      </c>
      <c r="BR2" s="57">
        <f t="shared" si="0"/>
        <v>14</v>
      </c>
      <c r="BS2" s="57">
        <f t="shared" si="0"/>
        <v>15</v>
      </c>
      <c r="BT2" s="57">
        <f t="shared" si="0"/>
        <v>16</v>
      </c>
      <c r="BU2" s="57">
        <f t="shared" si="0"/>
        <v>17</v>
      </c>
      <c r="BV2" s="57">
        <f t="shared" si="0"/>
        <v>18</v>
      </c>
      <c r="BW2" s="57">
        <f t="shared" si="0"/>
        <v>19</v>
      </c>
      <c r="BX2" s="57">
        <f t="shared" si="0"/>
        <v>20</v>
      </c>
      <c r="BY2" s="57">
        <f t="shared" si="0"/>
        <v>21</v>
      </c>
      <c r="BZ2" s="57">
        <f t="shared" si="0"/>
        <v>22</v>
      </c>
      <c r="CA2" s="57">
        <f t="shared" si="0"/>
        <v>23</v>
      </c>
      <c r="CB2" s="57">
        <f t="shared" si="0"/>
        <v>24</v>
      </c>
      <c r="CC2" s="57">
        <f t="shared" si="0"/>
        <v>25</v>
      </c>
      <c r="CD2" s="57">
        <f t="shared" si="0"/>
        <v>26</v>
      </c>
      <c r="CE2" s="57">
        <f t="shared" si="0"/>
        <v>27</v>
      </c>
      <c r="CF2" s="57">
        <f t="shared" si="0"/>
        <v>28</v>
      </c>
      <c r="CG2" s="57">
        <f t="shared" si="0"/>
        <v>29</v>
      </c>
      <c r="CH2" s="57">
        <f t="shared" si="0"/>
        <v>30</v>
      </c>
      <c r="CI2" s="57">
        <f t="shared" si="0"/>
        <v>31</v>
      </c>
      <c r="CJ2" s="57">
        <f t="shared" si="0"/>
        <v>32</v>
      </c>
      <c r="CK2" s="57">
        <f t="shared" si="0"/>
        <v>33</v>
      </c>
      <c r="CL2" s="57">
        <f t="shared" si="0"/>
        <v>34</v>
      </c>
      <c r="CM2" s="57">
        <f t="shared" si="0"/>
        <v>35</v>
      </c>
      <c r="CN2" s="57">
        <f t="shared" si="0"/>
        <v>36</v>
      </c>
      <c r="CO2" s="57">
        <f t="shared" si="0"/>
        <v>37</v>
      </c>
      <c r="CP2" s="57">
        <f t="shared" si="0"/>
        <v>38</v>
      </c>
      <c r="CQ2" s="57">
        <f t="shared" si="0"/>
        <v>39</v>
      </c>
      <c r="CR2" s="57">
        <f t="shared" si="0"/>
        <v>40</v>
      </c>
      <c r="CS2" s="57">
        <f t="shared" si="0"/>
        <v>41</v>
      </c>
      <c r="CT2" s="57">
        <f t="shared" si="0"/>
        <v>42</v>
      </c>
      <c r="CU2" s="57">
        <f t="shared" si="0"/>
        <v>43</v>
      </c>
      <c r="CV2" s="57">
        <f t="shared" si="0"/>
        <v>44</v>
      </c>
      <c r="CW2" s="57">
        <f t="shared" si="0"/>
        <v>45</v>
      </c>
      <c r="CX2" s="57">
        <f t="shared" si="0"/>
        <v>46</v>
      </c>
      <c r="CY2" s="57">
        <f t="shared" si="0"/>
        <v>47</v>
      </c>
      <c r="CZ2" s="57">
        <f t="shared" si="0"/>
        <v>48</v>
      </c>
      <c r="DA2" s="57">
        <f t="shared" si="0"/>
        <v>49</v>
      </c>
      <c r="DB2" s="57">
        <f t="shared" si="0"/>
        <v>50</v>
      </c>
      <c r="DC2" s="57">
        <f t="shared" si="0"/>
        <v>51</v>
      </c>
      <c r="DD2" s="57">
        <f t="shared" si="0"/>
        <v>52</v>
      </c>
      <c r="DE2" s="57">
        <f t="shared" si="0"/>
        <v>53</v>
      </c>
      <c r="DF2" s="57">
        <f t="shared" si="0"/>
        <v>54</v>
      </c>
      <c r="DG2" s="57">
        <f t="shared" si="0"/>
        <v>55</v>
      </c>
      <c r="DH2" s="57">
        <f t="shared" si="0"/>
        <v>56</v>
      </c>
      <c r="DI2" s="57">
        <f t="shared" si="0"/>
        <v>57</v>
      </c>
      <c r="DJ2" s="57">
        <f t="shared" si="0"/>
        <v>58</v>
      </c>
      <c r="DK2" s="57">
        <f t="shared" ref="DK2:DP2" si="1">DJ2+1</f>
        <v>59</v>
      </c>
      <c r="DL2" s="57">
        <f t="shared" si="1"/>
        <v>60</v>
      </c>
      <c r="DM2" s="57">
        <f t="shared" si="1"/>
        <v>61</v>
      </c>
      <c r="DN2" s="57">
        <f t="shared" si="1"/>
        <v>62</v>
      </c>
      <c r="DO2" s="57">
        <f t="shared" si="1"/>
        <v>63</v>
      </c>
      <c r="DP2" s="57">
        <f t="shared" si="1"/>
        <v>64</v>
      </c>
      <c r="DQ2" s="57">
        <f t="shared" ref="DQ2:DV2" si="2">DP2+1</f>
        <v>65</v>
      </c>
      <c r="DR2" s="57">
        <f t="shared" si="2"/>
        <v>66</v>
      </c>
      <c r="DS2" s="57">
        <f t="shared" si="2"/>
        <v>67</v>
      </c>
      <c r="DT2" s="57">
        <f t="shared" si="2"/>
        <v>68</v>
      </c>
      <c r="DU2" s="57">
        <f t="shared" si="2"/>
        <v>69</v>
      </c>
      <c r="DV2" s="57">
        <f t="shared" si="2"/>
        <v>70</v>
      </c>
      <c r="DW2" s="57">
        <f t="shared" ref="DW2:EB2" si="3">DV2+1</f>
        <v>71</v>
      </c>
      <c r="DX2" s="57">
        <f t="shared" si="3"/>
        <v>72</v>
      </c>
      <c r="DY2" s="57">
        <f t="shared" si="3"/>
        <v>73</v>
      </c>
      <c r="DZ2" s="57">
        <f t="shared" si="3"/>
        <v>74</v>
      </c>
      <c r="EA2" s="57">
        <f t="shared" si="3"/>
        <v>75</v>
      </c>
      <c r="EB2" s="57">
        <f t="shared" si="3"/>
        <v>76</v>
      </c>
      <c r="EC2" s="57">
        <f t="shared" ref="EC2:EH2" si="4">EB2+1</f>
        <v>77</v>
      </c>
      <c r="ED2" s="57">
        <f t="shared" si="4"/>
        <v>78</v>
      </c>
      <c r="EE2" s="57">
        <f t="shared" si="4"/>
        <v>79</v>
      </c>
      <c r="EF2" s="57">
        <f t="shared" si="4"/>
        <v>80</v>
      </c>
      <c r="EG2" s="57">
        <f t="shared" si="4"/>
        <v>81</v>
      </c>
      <c r="EH2" s="57">
        <f t="shared" si="4"/>
        <v>82</v>
      </c>
      <c r="EI2" s="57">
        <f t="shared" ref="EI2:EN2" si="5">EH2+1</f>
        <v>83</v>
      </c>
      <c r="EJ2" s="57">
        <f t="shared" si="5"/>
        <v>84</v>
      </c>
      <c r="EK2" s="57">
        <f t="shared" si="5"/>
        <v>85</v>
      </c>
      <c r="EL2" s="57">
        <f t="shared" si="5"/>
        <v>86</v>
      </c>
      <c r="EM2" s="57">
        <f t="shared" si="5"/>
        <v>87</v>
      </c>
      <c r="EN2" s="57">
        <f t="shared" si="5"/>
        <v>88</v>
      </c>
      <c r="EO2" s="57">
        <f t="shared" ref="EO2:ET2" si="6">EN2+1</f>
        <v>89</v>
      </c>
      <c r="EP2" s="57">
        <f t="shared" si="6"/>
        <v>90</v>
      </c>
      <c r="EQ2" s="57">
        <f t="shared" si="6"/>
        <v>91</v>
      </c>
      <c r="ER2" s="57">
        <f t="shared" si="6"/>
        <v>92</v>
      </c>
      <c r="ES2" s="57">
        <f t="shared" si="6"/>
        <v>93</v>
      </c>
      <c r="ET2" s="57">
        <f t="shared" si="6"/>
        <v>94</v>
      </c>
      <c r="EU2" s="57">
        <f t="shared" ref="EU2:EZ2" si="7">ET2+1</f>
        <v>95</v>
      </c>
      <c r="EV2" s="57">
        <f t="shared" si="7"/>
        <v>96</v>
      </c>
      <c r="EW2" s="57">
        <f t="shared" si="7"/>
        <v>97</v>
      </c>
      <c r="EX2" s="57">
        <f t="shared" si="7"/>
        <v>98</v>
      </c>
      <c r="EY2" s="57">
        <f t="shared" si="7"/>
        <v>99</v>
      </c>
      <c r="EZ2" s="57">
        <f t="shared" si="7"/>
        <v>100</v>
      </c>
      <c r="FA2" s="57">
        <f t="shared" ref="FA2:FB2" si="8">EZ2+1</f>
        <v>101</v>
      </c>
      <c r="FB2" s="57">
        <f t="shared" si="8"/>
        <v>102</v>
      </c>
      <c r="FD2" s="50" t="s">
        <v>8</v>
      </c>
      <c r="FE2" s="51">
        <f>IF(LEFT(F3,2)="FY",DATE(LEFT(RIGHT(F3,7),4),4,1),IF(LEFT(F3,2)="CY",DATE(LEFT(RIGHT(F3,4),4),1,1),1))</f>
        <v>1</v>
      </c>
      <c r="GX2" t="s">
        <v>160</v>
      </c>
    </row>
    <row r="3" spans="1:208" ht="18.399999999999999" thickBot="1" x14ac:dyDescent="0.6">
      <c r="A3" t="s">
        <v>110</v>
      </c>
      <c r="D3" s="11" t="s">
        <v>15</v>
      </c>
      <c r="E3" s="29" t="s">
        <v>14</v>
      </c>
      <c r="F3" s="30"/>
      <c r="G3" s="31"/>
      <c r="H3" s="31"/>
      <c r="I3" s="31"/>
      <c r="L3" s="4" t="s">
        <v>16</v>
      </c>
      <c r="BC3" s="3"/>
      <c r="BD3" s="3"/>
      <c r="BE3" s="55" t="s">
        <v>116</v>
      </c>
      <c r="BF3" s="55"/>
      <c r="BG3" s="55" t="s">
        <v>117</v>
      </c>
      <c r="BH3" s="56" t="s">
        <v>118</v>
      </c>
      <c r="BI3" s="56" t="s">
        <v>119</v>
      </c>
      <c r="BJ3" s="56" t="s">
        <v>120</v>
      </c>
      <c r="BK3" s="56" t="s">
        <v>201</v>
      </c>
      <c r="BL3" s="56" t="s">
        <v>121</v>
      </c>
      <c r="BM3" s="56" t="s">
        <v>122</v>
      </c>
      <c r="BN3" s="56" t="s">
        <v>123</v>
      </c>
      <c r="BO3" s="56" t="s">
        <v>124</v>
      </c>
      <c r="BP3" s="56" t="s">
        <v>125</v>
      </c>
      <c r="BQ3" s="56" t="s">
        <v>126</v>
      </c>
      <c r="BR3" s="56" t="s">
        <v>127</v>
      </c>
      <c r="BS3" s="56" t="s">
        <v>128</v>
      </c>
      <c r="BT3" s="56"/>
      <c r="BU3" s="56" t="s">
        <v>124</v>
      </c>
      <c r="BV3" s="56" t="s">
        <v>125</v>
      </c>
      <c r="BW3" s="56" t="s">
        <v>126</v>
      </c>
      <c r="BX3" s="56" t="s">
        <v>127</v>
      </c>
      <c r="BY3" s="56" t="s">
        <v>128</v>
      </c>
      <c r="BZ3" s="56"/>
      <c r="CA3" s="56" t="s">
        <v>124</v>
      </c>
      <c r="CB3" s="56" t="s">
        <v>125</v>
      </c>
      <c r="CC3" s="56" t="s">
        <v>126</v>
      </c>
      <c r="CD3" s="56" t="s">
        <v>127</v>
      </c>
      <c r="CE3" s="56" t="s">
        <v>128</v>
      </c>
      <c r="CF3" s="56"/>
      <c r="CG3" s="56" t="s">
        <v>124</v>
      </c>
      <c r="CH3" s="56" t="s">
        <v>125</v>
      </c>
      <c r="CI3" s="56" t="s">
        <v>126</v>
      </c>
      <c r="CJ3" s="56" t="s">
        <v>127</v>
      </c>
      <c r="CK3" s="56" t="s">
        <v>128</v>
      </c>
      <c r="CL3" s="56"/>
      <c r="CM3" s="56" t="s">
        <v>124</v>
      </c>
      <c r="CN3" s="56" t="s">
        <v>125</v>
      </c>
      <c r="CO3" s="56" t="s">
        <v>126</v>
      </c>
      <c r="CP3" s="56" t="s">
        <v>127</v>
      </c>
      <c r="CQ3" s="56" t="s">
        <v>128</v>
      </c>
      <c r="CR3" s="56"/>
      <c r="CS3" s="56" t="s">
        <v>124</v>
      </c>
      <c r="CT3" s="56" t="s">
        <v>125</v>
      </c>
      <c r="CU3" s="56" t="s">
        <v>126</v>
      </c>
      <c r="CV3" s="56" t="s">
        <v>127</v>
      </c>
      <c r="CW3" s="56" t="s">
        <v>128</v>
      </c>
      <c r="CX3" s="56"/>
      <c r="CY3" s="56" t="s">
        <v>124</v>
      </c>
      <c r="CZ3" s="56" t="s">
        <v>125</v>
      </c>
      <c r="DA3" s="56" t="s">
        <v>126</v>
      </c>
      <c r="DB3" s="56" t="s">
        <v>127</v>
      </c>
      <c r="DC3" s="56" t="s">
        <v>128</v>
      </c>
      <c r="DD3" s="56"/>
      <c r="DE3" s="56" t="s">
        <v>124</v>
      </c>
      <c r="DF3" s="56" t="s">
        <v>125</v>
      </c>
      <c r="DG3" s="56" t="s">
        <v>126</v>
      </c>
      <c r="DH3" s="56" t="s">
        <v>127</v>
      </c>
      <c r="DI3" s="56" t="s">
        <v>128</v>
      </c>
      <c r="DJ3" s="56"/>
      <c r="DK3" s="56" t="s">
        <v>124</v>
      </c>
      <c r="DL3" s="56" t="s">
        <v>125</v>
      </c>
      <c r="DM3" s="56" t="s">
        <v>126</v>
      </c>
      <c r="DN3" s="56" t="s">
        <v>127</v>
      </c>
      <c r="DO3" s="56" t="s">
        <v>128</v>
      </c>
      <c r="DP3" s="56"/>
      <c r="DQ3" s="56" t="s">
        <v>124</v>
      </c>
      <c r="DR3" s="56" t="s">
        <v>125</v>
      </c>
      <c r="DS3" s="56" t="s">
        <v>126</v>
      </c>
      <c r="DT3" s="56" t="s">
        <v>127</v>
      </c>
      <c r="DU3" s="56" t="s">
        <v>128</v>
      </c>
      <c r="DV3" s="56"/>
      <c r="DW3" s="56" t="s">
        <v>124</v>
      </c>
      <c r="DX3" s="56" t="s">
        <v>125</v>
      </c>
      <c r="DY3" s="56" t="s">
        <v>126</v>
      </c>
      <c r="DZ3" s="56" t="s">
        <v>127</v>
      </c>
      <c r="EA3" s="56" t="s">
        <v>128</v>
      </c>
      <c r="EB3" s="56"/>
      <c r="EC3" s="56" t="s">
        <v>124</v>
      </c>
      <c r="ED3" s="56" t="s">
        <v>125</v>
      </c>
      <c r="EE3" s="56" t="s">
        <v>126</v>
      </c>
      <c r="EF3" s="56" t="s">
        <v>127</v>
      </c>
      <c r="EG3" s="56" t="s">
        <v>128</v>
      </c>
      <c r="EH3" s="56"/>
      <c r="EI3" s="56" t="s">
        <v>124</v>
      </c>
      <c r="EJ3" s="56" t="s">
        <v>125</v>
      </c>
      <c r="EK3" s="56" t="s">
        <v>126</v>
      </c>
      <c r="EL3" s="56" t="s">
        <v>127</v>
      </c>
      <c r="EM3" s="56" t="s">
        <v>128</v>
      </c>
      <c r="EN3" s="56"/>
      <c r="EO3" s="56" t="s">
        <v>124</v>
      </c>
      <c r="EP3" s="56" t="s">
        <v>125</v>
      </c>
      <c r="EQ3" s="56" t="s">
        <v>126</v>
      </c>
      <c r="ER3" s="56" t="s">
        <v>127</v>
      </c>
      <c r="ES3" s="56" t="s">
        <v>128</v>
      </c>
      <c r="ET3" s="56"/>
      <c r="EU3" s="56" t="s">
        <v>124</v>
      </c>
      <c r="EV3" s="56" t="s">
        <v>125</v>
      </c>
      <c r="EW3" s="56" t="s">
        <v>126</v>
      </c>
      <c r="EX3" s="56" t="s">
        <v>127</v>
      </c>
      <c r="EY3" s="56" t="s">
        <v>128</v>
      </c>
      <c r="EZ3" s="56"/>
      <c r="FA3" s="56" t="s">
        <v>130</v>
      </c>
      <c r="FB3" s="56" t="s">
        <v>131</v>
      </c>
      <c r="FD3" s="50" t="s">
        <v>9</v>
      </c>
      <c r="FE3" s="51">
        <f>IF(LEFT(F3,2)="FY",DATE("20"&amp;RIGHT(F3,2),3,31),IF(LEFT(F3,2)="CY",DATE(LEFT(RIGHT(F3,4),4),12,31),1))</f>
        <v>1</v>
      </c>
      <c r="GX3" t="s">
        <v>161</v>
      </c>
    </row>
    <row r="4" spans="1:208" ht="14.65" thickTop="1" x14ac:dyDescent="0.45">
      <c r="A4" s="42"/>
      <c r="B4" s="42"/>
      <c r="C4" s="42"/>
      <c r="D4" s="42"/>
      <c r="E4" s="54"/>
      <c r="F4" s="53"/>
      <c r="G4" s="44"/>
      <c r="H4" s="44"/>
      <c r="I4" s="44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3"/>
      <c r="BD4" s="43"/>
      <c r="BE4" s="57"/>
      <c r="BF4" s="55"/>
      <c r="BG4" s="55" t="s">
        <v>132</v>
      </c>
      <c r="BH4" s="56" t="s">
        <v>133</v>
      </c>
      <c r="BI4" s="56" t="s">
        <v>134</v>
      </c>
      <c r="BJ4" s="56" t="s">
        <v>135</v>
      </c>
      <c r="BK4" s="56" t="s">
        <v>202</v>
      </c>
      <c r="BL4" s="56" t="s">
        <v>136</v>
      </c>
      <c r="BM4" s="56" t="s">
        <v>137</v>
      </c>
      <c r="BN4" s="56" t="s">
        <v>138</v>
      </c>
      <c r="BO4" s="56"/>
      <c r="BP4" s="56" t="s">
        <v>139</v>
      </c>
      <c r="BQ4" s="56" t="s">
        <v>140</v>
      </c>
      <c r="BR4" s="56" t="s">
        <v>141</v>
      </c>
      <c r="BS4" s="56" t="s">
        <v>142</v>
      </c>
      <c r="BT4" s="56" t="s">
        <v>129</v>
      </c>
      <c r="BU4" s="56"/>
      <c r="BV4" s="56" t="s">
        <v>139</v>
      </c>
      <c r="BW4" s="56" t="s">
        <v>140</v>
      </c>
      <c r="BX4" s="56" t="s">
        <v>141</v>
      </c>
      <c r="BY4" s="56" t="s">
        <v>142</v>
      </c>
      <c r="BZ4" s="56" t="s">
        <v>129</v>
      </c>
      <c r="CA4" s="56"/>
      <c r="CB4" s="56" t="s">
        <v>139</v>
      </c>
      <c r="CC4" s="56" t="s">
        <v>140</v>
      </c>
      <c r="CD4" s="56" t="s">
        <v>141</v>
      </c>
      <c r="CE4" s="56" t="s">
        <v>142</v>
      </c>
      <c r="CF4" s="56" t="s">
        <v>129</v>
      </c>
      <c r="CG4" s="56"/>
      <c r="CH4" s="56" t="s">
        <v>139</v>
      </c>
      <c r="CI4" s="56" t="s">
        <v>140</v>
      </c>
      <c r="CJ4" s="56" t="s">
        <v>141</v>
      </c>
      <c r="CK4" s="56" t="s">
        <v>142</v>
      </c>
      <c r="CL4" s="56" t="s">
        <v>129</v>
      </c>
      <c r="CM4" s="56"/>
      <c r="CN4" s="56" t="s">
        <v>139</v>
      </c>
      <c r="CO4" s="56" t="s">
        <v>140</v>
      </c>
      <c r="CP4" s="56" t="s">
        <v>141</v>
      </c>
      <c r="CQ4" s="56" t="s">
        <v>142</v>
      </c>
      <c r="CR4" s="56" t="s">
        <v>129</v>
      </c>
      <c r="CS4" s="56"/>
      <c r="CT4" s="56" t="s">
        <v>139</v>
      </c>
      <c r="CU4" s="56" t="s">
        <v>140</v>
      </c>
      <c r="CV4" s="56" t="s">
        <v>141</v>
      </c>
      <c r="CW4" s="56" t="s">
        <v>142</v>
      </c>
      <c r="CX4" s="56" t="s">
        <v>129</v>
      </c>
      <c r="CY4" s="56"/>
      <c r="CZ4" s="56" t="s">
        <v>139</v>
      </c>
      <c r="DA4" s="56" t="s">
        <v>140</v>
      </c>
      <c r="DB4" s="56" t="s">
        <v>141</v>
      </c>
      <c r="DC4" s="56" t="s">
        <v>142</v>
      </c>
      <c r="DD4" s="56" t="s">
        <v>129</v>
      </c>
      <c r="DE4" s="56"/>
      <c r="DF4" s="56" t="s">
        <v>139</v>
      </c>
      <c r="DG4" s="56" t="s">
        <v>140</v>
      </c>
      <c r="DH4" s="56" t="s">
        <v>141</v>
      </c>
      <c r="DI4" s="56" t="s">
        <v>142</v>
      </c>
      <c r="DJ4" s="56" t="s">
        <v>129</v>
      </c>
      <c r="DK4" s="56"/>
      <c r="DL4" s="56" t="s">
        <v>139</v>
      </c>
      <c r="DM4" s="56" t="s">
        <v>140</v>
      </c>
      <c r="DN4" s="56" t="s">
        <v>141</v>
      </c>
      <c r="DO4" s="56" t="s">
        <v>142</v>
      </c>
      <c r="DP4" s="56" t="s">
        <v>129</v>
      </c>
      <c r="DQ4" s="56"/>
      <c r="DR4" s="56" t="s">
        <v>139</v>
      </c>
      <c r="DS4" s="56" t="s">
        <v>140</v>
      </c>
      <c r="DT4" s="56" t="s">
        <v>141</v>
      </c>
      <c r="DU4" s="56" t="s">
        <v>142</v>
      </c>
      <c r="DV4" s="56" t="s">
        <v>129</v>
      </c>
      <c r="DW4" s="56"/>
      <c r="DX4" s="56" t="s">
        <v>139</v>
      </c>
      <c r="DY4" s="56" t="s">
        <v>140</v>
      </c>
      <c r="DZ4" s="56" t="s">
        <v>141</v>
      </c>
      <c r="EA4" s="56" t="s">
        <v>142</v>
      </c>
      <c r="EB4" s="56" t="s">
        <v>129</v>
      </c>
      <c r="EC4" s="56"/>
      <c r="ED4" s="56" t="s">
        <v>139</v>
      </c>
      <c r="EE4" s="56" t="s">
        <v>140</v>
      </c>
      <c r="EF4" s="56" t="s">
        <v>141</v>
      </c>
      <c r="EG4" s="56" t="s">
        <v>142</v>
      </c>
      <c r="EH4" s="56" t="s">
        <v>129</v>
      </c>
      <c r="EI4" s="56"/>
      <c r="EJ4" s="56" t="s">
        <v>139</v>
      </c>
      <c r="EK4" s="56" t="s">
        <v>140</v>
      </c>
      <c r="EL4" s="56" t="s">
        <v>141</v>
      </c>
      <c r="EM4" s="56" t="s">
        <v>142</v>
      </c>
      <c r="EN4" s="56" t="s">
        <v>129</v>
      </c>
      <c r="EO4" s="56"/>
      <c r="EP4" s="56" t="s">
        <v>139</v>
      </c>
      <c r="EQ4" s="56" t="s">
        <v>140</v>
      </c>
      <c r="ER4" s="56" t="s">
        <v>141</v>
      </c>
      <c r="ES4" s="56" t="s">
        <v>142</v>
      </c>
      <c r="ET4" s="56" t="s">
        <v>129</v>
      </c>
      <c r="EU4" s="56"/>
      <c r="EV4" s="56" t="s">
        <v>139</v>
      </c>
      <c r="EW4" s="56" t="s">
        <v>140</v>
      </c>
      <c r="EX4" s="56" t="s">
        <v>141</v>
      </c>
      <c r="EY4" s="56" t="s">
        <v>142</v>
      </c>
      <c r="EZ4" s="56" t="s">
        <v>129</v>
      </c>
      <c r="FA4" s="58"/>
      <c r="FB4" s="58"/>
      <c r="FC4" s="42"/>
      <c r="FD4" t="s">
        <v>307</v>
      </c>
      <c r="FE4" t="s">
        <v>308</v>
      </c>
      <c r="FF4" t="s">
        <v>309</v>
      </c>
      <c r="FG4" t="s">
        <v>310</v>
      </c>
      <c r="FH4" t="s">
        <v>311</v>
      </c>
      <c r="FI4" t="s">
        <v>312</v>
      </c>
      <c r="FJ4" t="s">
        <v>313</v>
      </c>
      <c r="FK4" t="s">
        <v>314</v>
      </c>
      <c r="FL4" t="s">
        <v>315</v>
      </c>
      <c r="FM4" t="s">
        <v>316</v>
      </c>
      <c r="FN4" t="s">
        <v>317</v>
      </c>
      <c r="FO4" t="s">
        <v>318</v>
      </c>
      <c r="FP4" t="s">
        <v>319</v>
      </c>
      <c r="FQ4" t="s">
        <v>320</v>
      </c>
      <c r="FR4" t="s">
        <v>321</v>
      </c>
      <c r="FS4" t="s">
        <v>322</v>
      </c>
      <c r="FT4" t="s">
        <v>323</v>
      </c>
      <c r="FU4" t="s">
        <v>324</v>
      </c>
      <c r="FV4" t="s">
        <v>325</v>
      </c>
      <c r="FW4" t="s">
        <v>326</v>
      </c>
      <c r="FX4" s="45"/>
      <c r="FY4" s="45"/>
      <c r="FZ4" s="45"/>
      <c r="GA4" s="45"/>
      <c r="GX4" t="s">
        <v>162</v>
      </c>
    </row>
    <row r="5" spans="1:208" ht="33" customHeight="1" x14ac:dyDescent="0.45">
      <c r="B5" t="s">
        <v>113</v>
      </c>
      <c r="C5" t="s">
        <v>114</v>
      </c>
      <c r="D5" s="10" t="s">
        <v>115</v>
      </c>
      <c r="E5" s="47" t="s">
        <v>0</v>
      </c>
      <c r="F5" s="9" t="s">
        <v>2</v>
      </c>
      <c r="G5" s="10" t="s">
        <v>51</v>
      </c>
      <c r="H5" s="10" t="s">
        <v>200</v>
      </c>
      <c r="I5" s="10" t="s">
        <v>1</v>
      </c>
      <c r="J5" s="9" t="s">
        <v>36</v>
      </c>
      <c r="K5" s="9" t="s">
        <v>37</v>
      </c>
      <c r="L5" s="9" t="s">
        <v>38</v>
      </c>
      <c r="M5" s="9" t="s">
        <v>39</v>
      </c>
      <c r="N5" s="9" t="s">
        <v>40</v>
      </c>
      <c r="O5" s="9" t="s">
        <v>41</v>
      </c>
      <c r="P5" s="9" t="s">
        <v>42</v>
      </c>
      <c r="Q5" s="9" t="s">
        <v>43</v>
      </c>
      <c r="R5" s="9" t="s">
        <v>44</v>
      </c>
      <c r="S5" s="9" t="s">
        <v>45</v>
      </c>
      <c r="T5" s="9" t="s">
        <v>46</v>
      </c>
      <c r="U5" s="9" t="s">
        <v>47</v>
      </c>
      <c r="V5" s="9" t="s">
        <v>48</v>
      </c>
      <c r="W5" s="9" t="s">
        <v>49</v>
      </c>
      <c r="X5" s="9" t="s">
        <v>50</v>
      </c>
      <c r="Y5" s="9" t="s">
        <v>208</v>
      </c>
      <c r="Z5" s="9" t="s">
        <v>209</v>
      </c>
      <c r="AA5" s="9" t="s">
        <v>207</v>
      </c>
      <c r="AB5" s="9" t="s">
        <v>210</v>
      </c>
      <c r="AC5" s="9" t="s">
        <v>211</v>
      </c>
      <c r="AD5" s="9" t="s">
        <v>212</v>
      </c>
      <c r="AE5" s="9" t="s">
        <v>213</v>
      </c>
      <c r="AF5" s="9" t="s">
        <v>214</v>
      </c>
      <c r="AG5" s="9" t="s">
        <v>215</v>
      </c>
      <c r="AH5" s="9" t="s">
        <v>216</v>
      </c>
      <c r="AI5" s="9" t="s">
        <v>217</v>
      </c>
      <c r="AJ5" s="9" t="s">
        <v>218</v>
      </c>
      <c r="AK5" s="9" t="s">
        <v>219</v>
      </c>
      <c r="AL5" s="9" t="s">
        <v>220</v>
      </c>
      <c r="AM5" s="9" t="s">
        <v>221</v>
      </c>
      <c r="AN5" s="9" t="s">
        <v>222</v>
      </c>
      <c r="AO5" s="9" t="s">
        <v>223</v>
      </c>
      <c r="AP5" s="9" t="s">
        <v>224</v>
      </c>
      <c r="AQ5" s="9" t="s">
        <v>225</v>
      </c>
      <c r="AR5" s="9" t="s">
        <v>226</v>
      </c>
      <c r="AS5" s="9" t="s">
        <v>227</v>
      </c>
      <c r="AT5" s="9" t="s">
        <v>228</v>
      </c>
      <c r="AU5" s="9" t="s">
        <v>229</v>
      </c>
      <c r="AV5" s="9" t="s">
        <v>230</v>
      </c>
      <c r="AW5" s="9" t="s">
        <v>231</v>
      </c>
      <c r="AX5" s="9" t="s">
        <v>232</v>
      </c>
      <c r="AY5" s="9" t="s">
        <v>233</v>
      </c>
      <c r="AZ5" s="9" t="s">
        <v>234</v>
      </c>
      <c r="BA5" s="9" t="s">
        <v>235</v>
      </c>
      <c r="BB5" s="9" t="s">
        <v>236</v>
      </c>
      <c r="BC5" s="9" t="s">
        <v>3</v>
      </c>
      <c r="BD5" s="5" t="s">
        <v>15</v>
      </c>
      <c r="BE5" s="59" t="s">
        <v>112</v>
      </c>
      <c r="BF5" s="59" t="s">
        <v>111</v>
      </c>
      <c r="BG5" s="59" t="s">
        <v>71</v>
      </c>
      <c r="BH5" s="59" t="s">
        <v>70</v>
      </c>
      <c r="BI5" s="59" t="s">
        <v>85</v>
      </c>
      <c r="BJ5" s="59" t="s">
        <v>86</v>
      </c>
      <c r="BK5" s="59" t="s">
        <v>203</v>
      </c>
      <c r="BL5" s="59" t="s">
        <v>88</v>
      </c>
      <c r="BM5" s="59" t="s">
        <v>73</v>
      </c>
      <c r="BN5" s="59" t="s">
        <v>74</v>
      </c>
      <c r="BO5" s="59" t="s">
        <v>79</v>
      </c>
      <c r="BP5" s="59" t="s">
        <v>76</v>
      </c>
      <c r="BQ5" s="59" t="s">
        <v>77</v>
      </c>
      <c r="BR5" s="59" t="s">
        <v>87</v>
      </c>
      <c r="BS5" s="59" t="s">
        <v>78</v>
      </c>
      <c r="BT5" s="59" t="s">
        <v>80</v>
      </c>
      <c r="BU5" s="59" t="s">
        <v>81</v>
      </c>
      <c r="BV5" s="59" t="s">
        <v>83</v>
      </c>
      <c r="BW5" s="59" t="s">
        <v>84</v>
      </c>
      <c r="BX5" s="59" t="s">
        <v>89</v>
      </c>
      <c r="BY5" s="59" t="s">
        <v>90</v>
      </c>
      <c r="BZ5" s="59" t="s">
        <v>91</v>
      </c>
      <c r="CA5" s="59" t="s">
        <v>92</v>
      </c>
      <c r="CB5" s="59" t="s">
        <v>93</v>
      </c>
      <c r="CC5" s="59" t="s">
        <v>94</v>
      </c>
      <c r="CD5" s="59" t="s">
        <v>95</v>
      </c>
      <c r="CE5" s="59" t="s">
        <v>96</v>
      </c>
      <c r="CF5" s="59" t="s">
        <v>98</v>
      </c>
      <c r="CG5" s="59" t="s">
        <v>97</v>
      </c>
      <c r="CH5" s="59" t="s">
        <v>99</v>
      </c>
      <c r="CI5" s="59" t="s">
        <v>100</v>
      </c>
      <c r="CJ5" s="59" t="s">
        <v>101</v>
      </c>
      <c r="CK5" s="59" t="s">
        <v>102</v>
      </c>
      <c r="CL5" s="59" t="s">
        <v>103</v>
      </c>
      <c r="CM5" s="59" t="s">
        <v>104</v>
      </c>
      <c r="CN5" s="59" t="s">
        <v>105</v>
      </c>
      <c r="CO5" s="59" t="s">
        <v>106</v>
      </c>
      <c r="CP5" s="59" t="s">
        <v>107</v>
      </c>
      <c r="CQ5" s="59" t="s">
        <v>108</v>
      </c>
      <c r="CR5" s="59" t="s">
        <v>109</v>
      </c>
      <c r="CS5" s="59" t="s">
        <v>237</v>
      </c>
      <c r="CT5" s="59" t="s">
        <v>238</v>
      </c>
      <c r="CU5" s="59" t="s">
        <v>239</v>
      </c>
      <c r="CV5" s="59" t="s">
        <v>240</v>
      </c>
      <c r="CW5" s="59" t="s">
        <v>241</v>
      </c>
      <c r="CX5" s="59" t="s">
        <v>242</v>
      </c>
      <c r="CY5" s="59" t="s">
        <v>243</v>
      </c>
      <c r="CZ5" s="59" t="s">
        <v>244</v>
      </c>
      <c r="DA5" s="59" t="s">
        <v>245</v>
      </c>
      <c r="DB5" s="59" t="s">
        <v>246</v>
      </c>
      <c r="DC5" s="59" t="s">
        <v>247</v>
      </c>
      <c r="DD5" s="59" t="s">
        <v>248</v>
      </c>
      <c r="DE5" s="59" t="s">
        <v>249</v>
      </c>
      <c r="DF5" s="59" t="s">
        <v>250</v>
      </c>
      <c r="DG5" s="59" t="s">
        <v>251</v>
      </c>
      <c r="DH5" s="59" t="s">
        <v>252</v>
      </c>
      <c r="DI5" s="59" t="s">
        <v>253</v>
      </c>
      <c r="DJ5" s="59" t="s">
        <v>254</v>
      </c>
      <c r="DK5" s="59" t="s">
        <v>255</v>
      </c>
      <c r="DL5" s="59" t="s">
        <v>256</v>
      </c>
      <c r="DM5" s="59" t="s">
        <v>257</v>
      </c>
      <c r="DN5" s="59" t="s">
        <v>258</v>
      </c>
      <c r="DO5" s="59" t="s">
        <v>259</v>
      </c>
      <c r="DP5" s="59" t="s">
        <v>260</v>
      </c>
      <c r="DQ5" s="59" t="s">
        <v>261</v>
      </c>
      <c r="DR5" s="59" t="s">
        <v>262</v>
      </c>
      <c r="DS5" s="59" t="s">
        <v>263</v>
      </c>
      <c r="DT5" s="59" t="s">
        <v>264</v>
      </c>
      <c r="DU5" s="59" t="s">
        <v>265</v>
      </c>
      <c r="DV5" s="59" t="s">
        <v>266</v>
      </c>
      <c r="DW5" s="59" t="s">
        <v>267</v>
      </c>
      <c r="DX5" s="59" t="s">
        <v>268</v>
      </c>
      <c r="DY5" s="59" t="s">
        <v>269</v>
      </c>
      <c r="DZ5" s="59" t="s">
        <v>270</v>
      </c>
      <c r="EA5" s="59" t="s">
        <v>271</v>
      </c>
      <c r="EB5" s="59" t="s">
        <v>272</v>
      </c>
      <c r="EC5" s="59" t="s">
        <v>273</v>
      </c>
      <c r="ED5" s="59" t="s">
        <v>274</v>
      </c>
      <c r="EE5" s="59" t="s">
        <v>275</v>
      </c>
      <c r="EF5" s="59" t="s">
        <v>276</v>
      </c>
      <c r="EG5" s="59" t="s">
        <v>277</v>
      </c>
      <c r="EH5" s="59" t="s">
        <v>278</v>
      </c>
      <c r="EI5" s="59" t="s">
        <v>279</v>
      </c>
      <c r="EJ5" s="59" t="s">
        <v>280</v>
      </c>
      <c r="EK5" s="59" t="s">
        <v>281</v>
      </c>
      <c r="EL5" s="59" t="s">
        <v>282</v>
      </c>
      <c r="EM5" s="59" t="s">
        <v>283</v>
      </c>
      <c r="EN5" s="59" t="s">
        <v>284</v>
      </c>
      <c r="EO5" s="59" t="s">
        <v>285</v>
      </c>
      <c r="EP5" s="59" t="s">
        <v>286</v>
      </c>
      <c r="EQ5" s="59" t="s">
        <v>287</v>
      </c>
      <c r="ER5" s="59" t="s">
        <v>288</v>
      </c>
      <c r="ES5" s="59" t="s">
        <v>289</v>
      </c>
      <c r="ET5" s="59" t="s">
        <v>290</v>
      </c>
      <c r="EU5" s="59" t="s">
        <v>291</v>
      </c>
      <c r="EV5" s="59" t="s">
        <v>292</v>
      </c>
      <c r="EW5" s="59" t="s">
        <v>293</v>
      </c>
      <c r="EX5" s="59" t="s">
        <v>294</v>
      </c>
      <c r="EY5" s="59" t="s">
        <v>295</v>
      </c>
      <c r="EZ5" s="59" t="s">
        <v>296</v>
      </c>
      <c r="FA5" s="59" t="s">
        <v>82</v>
      </c>
      <c r="FB5" s="59" t="s">
        <v>75</v>
      </c>
      <c r="FC5" s="6" t="s">
        <v>17</v>
      </c>
      <c r="FD5" t="s">
        <v>56</v>
      </c>
      <c r="FE5" t="s">
        <v>18</v>
      </c>
      <c r="FF5" t="s">
        <v>19</v>
      </c>
      <c r="FG5" t="s">
        <v>57</v>
      </c>
      <c r="FH5" t="s">
        <v>58</v>
      </c>
      <c r="FI5" t="s">
        <v>59</v>
      </c>
      <c r="FJ5" t="s">
        <v>60</v>
      </c>
      <c r="FK5" t="s">
        <v>61</v>
      </c>
      <c r="FL5" t="s">
        <v>62</v>
      </c>
      <c r="FM5" t="s">
        <v>63</v>
      </c>
      <c r="FN5" t="s">
        <v>297</v>
      </c>
      <c r="FO5" t="s">
        <v>298</v>
      </c>
      <c r="FP5" t="s">
        <v>299</v>
      </c>
      <c r="FQ5" t="s">
        <v>300</v>
      </c>
      <c r="FR5" t="s">
        <v>301</v>
      </c>
      <c r="FS5" t="s">
        <v>302</v>
      </c>
      <c r="FT5" t="s">
        <v>303</v>
      </c>
      <c r="FU5" t="s">
        <v>304</v>
      </c>
      <c r="FV5" t="s">
        <v>305</v>
      </c>
      <c r="FW5" t="s">
        <v>306</v>
      </c>
      <c r="FX5" s="48" t="s">
        <v>20</v>
      </c>
      <c r="FY5" s="49" t="s">
        <v>12</v>
      </c>
      <c r="FZ5" s="49" t="s">
        <v>13</v>
      </c>
      <c r="GA5" s="49" t="s">
        <v>35</v>
      </c>
      <c r="GX5" t="s">
        <v>163</v>
      </c>
    </row>
    <row r="6" spans="1:208" ht="33" customHeight="1" x14ac:dyDescent="0.45">
      <c r="A6" s="2">
        <v>3</v>
      </c>
      <c r="B6" t="s">
        <v>143</v>
      </c>
      <c r="C6" t="s">
        <v>144</v>
      </c>
      <c r="D6" s="8">
        <v>1</v>
      </c>
      <c r="E6" s="32"/>
      <c r="F6" s="34"/>
      <c r="G6" s="34"/>
      <c r="H6" s="34"/>
      <c r="I6" s="34"/>
      <c r="J6" s="38"/>
      <c r="K6" s="33"/>
      <c r="L6" s="36"/>
      <c r="M6" s="35"/>
      <c r="N6" s="34"/>
      <c r="O6" s="41"/>
      <c r="P6" s="35"/>
      <c r="Q6" s="34"/>
      <c r="R6" s="37"/>
      <c r="S6" s="35"/>
      <c r="T6" s="34"/>
      <c r="U6" s="37"/>
      <c r="V6" s="35"/>
      <c r="W6" s="34"/>
      <c r="X6" s="37"/>
      <c r="Y6" s="35"/>
      <c r="Z6" s="34"/>
      <c r="AA6" s="37"/>
      <c r="AB6" s="35"/>
      <c r="AC6" s="34"/>
      <c r="AD6" s="37"/>
      <c r="AE6" s="35"/>
      <c r="AF6" s="34"/>
      <c r="AG6" s="37"/>
      <c r="AH6" s="35"/>
      <c r="AI6" s="34"/>
      <c r="AJ6" s="37"/>
      <c r="AK6" s="35"/>
      <c r="AL6" s="34"/>
      <c r="AM6" s="37"/>
      <c r="AN6" s="35"/>
      <c r="AO6" s="34"/>
      <c r="AP6" s="37"/>
      <c r="AQ6" s="35"/>
      <c r="AR6" s="34"/>
      <c r="AS6" s="37"/>
      <c r="AT6" s="35"/>
      <c r="AU6" s="34"/>
      <c r="AV6" s="37"/>
      <c r="AW6" s="35"/>
      <c r="AX6" s="34"/>
      <c r="AY6" s="37"/>
      <c r="AZ6" s="35"/>
      <c r="BA6" s="34"/>
      <c r="BB6" s="37"/>
      <c r="BC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" s="7"/>
      <c r="BF6" t="str">
        <f>IF(Table1[[#This Row],[Date]]="","","&amp;lt;VOUCHER REMOTEID="&amp;""""&amp;$A$11&amp;$A$13&amp;ROW()&amp;""""&amp;" VCHTYPE="""&amp;F6&amp;""" ACTION="""&amp;"Create"&amp;"""&amp;gt;")</f>
        <v/>
      </c>
      <c r="BG6" t="str">
        <f>IF(Table1[[#This Row],[Date]]="","",TEXT(Table1[[#This Row],[Date]],"yyyymmdd"))</f>
        <v/>
      </c>
      <c r="BH6" t="str">
        <f>Table1[[#This Row],[Date2]]</f>
        <v/>
      </c>
      <c r="BI6" t="str">
        <f>IF(Table1[[#This Row],[Date]]="","",Table1[[#This Row],[Voucher Type]])</f>
        <v/>
      </c>
      <c r="BJ6" t="str">
        <f>IF(Table1[[#This Row],[Ref No / Invoice No]]="","",Table1[[#This Row],[Ref No / Invoice No]])</f>
        <v/>
      </c>
      <c r="BK6" t="str">
        <f>IF(Table1[[#This Row],[Voucher No]]="","",Table1[[#This Row],[Voucher No]])</f>
        <v/>
      </c>
      <c r="BL6" t="str">
        <f>IF(Table1[[#This Row],[Date]]="","",Table1[[#This Row],[Narration]])</f>
        <v/>
      </c>
      <c r="BM6" t="str">
        <f>IF(Table1[[#This Row],[Date]]="","",$A$11&amp;$A$13&amp;ROW())</f>
        <v/>
      </c>
      <c r="BN6" t="str">
        <f>IF(Table1[[#This Row],[Date]]="","",$A$13)</f>
        <v/>
      </c>
      <c r="BP6" t="str">
        <f>IF(Table1[[#This Row],[Ledger 1]]="","","No")</f>
        <v/>
      </c>
      <c r="BQ6" t="str">
        <f>IF(Table1[[#This Row],[Date]]="","",IF(Table1[[#This Row],[Effect 1]]="Dr.","Yes","No"))</f>
        <v/>
      </c>
      <c r="BR6" t="str">
        <f>IF(Table1[[#This Row],[Date]]="","",Table1[[#This Row],[Ledger 1]])</f>
        <v/>
      </c>
      <c r="BS6" t="str">
        <f>IF(Table1[[#This Row],[Date]]="","",IF(Table1[[#This Row],[Effect 1]]="Dr.",-Table1[[#This Row],[Amount 1]],Table1[[#This Row],[Amount 1]]))</f>
        <v/>
      </c>
      <c r="BV6" t="str">
        <f>IF(Table1[[#This Row],[Ledger 2]]="","","No")</f>
        <v/>
      </c>
      <c r="BW6" t="str">
        <f>IF(Table1[[#This Row],[Date]]="","",IF(Table1[[#This Row],[Effect 2]]="Dr.","Yes","No"))</f>
        <v/>
      </c>
      <c r="BX6" t="str">
        <f>IF(Table1[[#This Row],[Date]]="","",Table1[[#This Row],[Ledger 2]])</f>
        <v/>
      </c>
      <c r="BY6" t="str">
        <f>IF(Table1[[#This Row],[Date]]="","",IF(Table1[[#This Row],[Effect 2]]="Dr.",-Table1[[#This Row],[Amount 2]],Table1[[#This Row],[Amount 2]]))</f>
        <v/>
      </c>
      <c r="CB6" t="str">
        <f>IF(Table1[[#This Row],[Ledger 3]]="","","No")</f>
        <v/>
      </c>
      <c r="CC6" t="str">
        <f>IF(Table1[[#This Row],[Ledger 3]]="","",IF(Table1[[#This Row],[Effect 3]]="Dr.","Yes","No"))</f>
        <v/>
      </c>
      <c r="CD6" t="str">
        <f>IF(Table1[[#This Row],[Ledger 3]]="","",Table1[[#This Row],[Ledger 3]])</f>
        <v/>
      </c>
      <c r="CE6" t="str">
        <f>IF(Table1[[#This Row],[Ledger 3]]="","",IF(Table1[[#This Row],[Effect 3]]="Dr.",-Table1[[#This Row],[Amount 3]],Table1[[#This Row],[Amount 3]]))</f>
        <v/>
      </c>
      <c r="CH6" t="str">
        <f>IF(Table1[[#This Row],[Ledger 4]]="","","No")</f>
        <v/>
      </c>
      <c r="CI6" t="str">
        <f>IF(Table1[[#This Row],[Ledger 4]]="","",IF(Table1[[#This Row],[Effect 4]]="Dr.","Yes","No"))</f>
        <v/>
      </c>
      <c r="CJ6" t="str">
        <f>IF(Table1[[#This Row],[Ledger 4]]="","",Table1[[#This Row],[Ledger 4]])</f>
        <v/>
      </c>
      <c r="CK6" t="str">
        <f>IF(Table1[[#This Row],[Ledger 4]]="","",IF(Table1[[#This Row],[Effect 4]]="Dr.",-Table1[[#This Row],[Amount 4]],Table1[[#This Row],[Amount 4]]))</f>
        <v/>
      </c>
      <c r="CN6" t="str">
        <f>IF(Table1[[#This Row],[Ledger 5]]="","","No")</f>
        <v/>
      </c>
      <c r="CO6" t="str">
        <f>IF(Table1[[#This Row],[Ledger 5]]="","",IF(Table1[[#This Row],[Effect 5]]="Dr.","Yes","No"))</f>
        <v/>
      </c>
      <c r="CP6" t="str">
        <f>IF(Table1[[#This Row],[Ledger 5]]="","",Table1[[#This Row],[Ledger 5]])</f>
        <v/>
      </c>
      <c r="CQ6" t="str">
        <f>IF(Table1[[#This Row],[Ledger 5]]="","",IF(Table1[[#This Row],[Effect 5]]="Dr.",-Table1[[#This Row],[Amount 5]],Table1[[#This Row],[Amount 5]]))</f>
        <v/>
      </c>
      <c r="CT6" t="str">
        <f>IF(Table1[[#This Row],[Ledger 6]]="","","No")</f>
        <v/>
      </c>
      <c r="CU6" t="str">
        <f>IF(Table1[[#This Row],[Ledger 6]]="","",IF(Table1[[#This Row],[Effect 6]]="Dr.","Yes","No"))</f>
        <v/>
      </c>
      <c r="CV6" t="str">
        <f>IF(Table1[[#This Row],[Ledger 6]]="","",Table1[[#This Row],[Ledger 6]])</f>
        <v/>
      </c>
      <c r="CW6" t="str">
        <f>IF(Table1[[#This Row],[Ledger 6]]="","",IF(Table1[[#This Row],[Effect 6]]="Dr.",-Table1[[#This Row],[Amount 6]],Table1[[#This Row],[Amount 6]]))</f>
        <v/>
      </c>
      <c r="CZ6" t="str">
        <f>IF(Table1[[#This Row],[Ledger 7]]="","","No")</f>
        <v/>
      </c>
      <c r="DA6" t="str">
        <f>IF(Table1[[#This Row],[Ledger 7]]="","",IF(Table1[[#This Row],[Effect 7]]="Dr.","Yes","No"))</f>
        <v/>
      </c>
      <c r="DB6" t="str">
        <f>IF(Table1[[#This Row],[Ledger 7]]="","",Table1[[#This Row],[Ledger 7]])</f>
        <v/>
      </c>
      <c r="DC6" t="str">
        <f>IF(Table1[[#This Row],[Ledger 7]]="","",IF(Table1[[#This Row],[Effect 7]]="Dr.",-Table1[[#This Row],[Amount 7]],Table1[[#This Row],[Amount 7]]))</f>
        <v/>
      </c>
      <c r="DF6" t="str">
        <f>IF(Table1[[#This Row],[Ledger 8]]="","","No")</f>
        <v/>
      </c>
      <c r="DG6" t="str">
        <f>IF(Table1[[#This Row],[Ledger 8]]="","",IF(Table1[[#This Row],[Effect 8]]="Dr.","Yes","No"))</f>
        <v/>
      </c>
      <c r="DH6" t="str">
        <f>IF(Table1[[#This Row],[Ledger 8]]="","",Table1[[#This Row],[Ledger 8]])</f>
        <v/>
      </c>
      <c r="DI6" t="str">
        <f>IF(Table1[[#This Row],[Ledger 8]]="","",IF(Table1[[#This Row],[Effect 8]]="Dr.",-Table1[[#This Row],[Amount 8]],Table1[[#This Row],[Amount 8]]))</f>
        <v/>
      </c>
      <c r="DL6" t="str">
        <f>IF(Table1[[#This Row],[Ledger 9]]="","","No")</f>
        <v/>
      </c>
      <c r="DM6" t="str">
        <f>IF(Table1[[#This Row],[Ledger 9]]="","",IF(Table1[[#This Row],[Effect 9]]="Dr.","Yes","No"))</f>
        <v/>
      </c>
      <c r="DN6" t="str">
        <f>IF(Table1[[#This Row],[Ledger 9]]="","",Table1[[#This Row],[Ledger 9]])</f>
        <v/>
      </c>
      <c r="DO6" t="str">
        <f>IF(Table1[[#This Row],[Ledger 9]]="","",IF(Table1[[#This Row],[Effect 9]]="Dr.",-Table1[[#This Row],[Amount 9]],Table1[[#This Row],[Amount 9]]))</f>
        <v/>
      </c>
      <c r="DR6" t="str">
        <f>IF(Table1[[#This Row],[Ledger 10]]="","","No")</f>
        <v/>
      </c>
      <c r="DS6" t="str">
        <f>IF(Table1[[#This Row],[Ledger 10]]="","",IF(Table1[[#This Row],[Effect 10]]="Dr.","Yes","No"))</f>
        <v/>
      </c>
      <c r="DT6" t="str">
        <f>IF(Table1[[#This Row],[Ledger 10]]="","",Table1[[#This Row],[Ledger 10]])</f>
        <v/>
      </c>
      <c r="DU6" t="str">
        <f>IF(Table1[[#This Row],[Ledger 10]]="","",IF(Table1[[#This Row],[Effect 10]]="Dr.",-Table1[[#This Row],[Amount 10]],Table1[[#This Row],[Amount 10]]))</f>
        <v/>
      </c>
      <c r="DX6" t="str">
        <f>IF(Table1[[#This Row],[Ledger 11]]="","","No")</f>
        <v/>
      </c>
      <c r="DY6" t="str">
        <f>IF(Table1[[#This Row],[Ledger 11]]="","",IF(Table1[[#This Row],[Effect 11]]="Dr.","Yes","No"))</f>
        <v/>
      </c>
      <c r="DZ6" t="str">
        <f>IF(Table1[[#This Row],[Ledger 11]]="","",Table1[[#This Row],[Ledger 11]])</f>
        <v/>
      </c>
      <c r="EA6" t="str">
        <f>IF(Table1[[#This Row],[Ledger 11]]="","",IF(Table1[[#This Row],[Effect 11]]="Dr.",-Table1[[#This Row],[Amount 11]],Table1[[#This Row],[Amount 11]]))</f>
        <v/>
      </c>
      <c r="ED6" t="str">
        <f>IF(Table1[[#This Row],[Ledger 12]]="","","No")</f>
        <v/>
      </c>
      <c r="EE6" t="str">
        <f>IF(Table1[[#This Row],[Ledger 12]]="","",IF(Table1[[#This Row],[Effect 12]]="Dr.","Yes","No"))</f>
        <v/>
      </c>
      <c r="EF6" t="str">
        <f>IF(Table1[[#This Row],[Ledger 12]]="","",Table1[[#This Row],[Ledger 12]])</f>
        <v/>
      </c>
      <c r="EG6" t="str">
        <f>IF(Table1[[#This Row],[Ledger 12]]="","",IF(Table1[[#This Row],[Effect 12]]="Dr.",-Table1[[#This Row],[Amount 12]],Table1[[#This Row],[Amount 12]]))</f>
        <v/>
      </c>
      <c r="EJ6" t="str">
        <f>IF(Table1[[#This Row],[Ledger 13]]="","","No")</f>
        <v/>
      </c>
      <c r="EK6" t="str">
        <f>IF(Table1[[#This Row],[Ledger 13]]="","",IF(Table1[[#This Row],[Effect 13]]="Dr.","Yes","No"))</f>
        <v/>
      </c>
      <c r="EL6" t="str">
        <f>IF(Table1[[#This Row],[Ledger 13]]="","",Table1[[#This Row],[Ledger 13]])</f>
        <v/>
      </c>
      <c r="EM6" t="str">
        <f>IF(Table1[[#This Row],[Ledger 13]]="","",IF(Table1[[#This Row],[Effect 13]]="Dr.",-Table1[[#This Row],[Amount 13]],Table1[[#This Row],[Amount 13]]))</f>
        <v/>
      </c>
      <c r="EP6" t="str">
        <f>IF(Table1[[#This Row],[Ledger 14]]="","","No")</f>
        <v/>
      </c>
      <c r="EQ6" t="str">
        <f>IF(Table1[[#This Row],[Ledger 14]]="","",IF(Table1[[#This Row],[Effect 14]]="Dr.","Yes","No"))</f>
        <v/>
      </c>
      <c r="ER6" t="str">
        <f>IF(Table1[[#This Row],[Ledger 14]]="","",Table1[[#This Row],[Ledger 14]])</f>
        <v/>
      </c>
      <c r="ES6" t="str">
        <f>IF(Table1[[#This Row],[Ledger 14]]="","",IF(Table1[[#This Row],[Effect 14]]="Dr.",-Table1[[#This Row],[Amount 14]],Table1[[#This Row],[Amount 14]]))</f>
        <v/>
      </c>
      <c r="EV6" t="str">
        <f>IF(Table1[[#This Row],[Ledger 15]]="","","No")</f>
        <v/>
      </c>
      <c r="EW6" t="str">
        <f>IF(Table1[[#This Row],[Ledger 15]]="","",IF(Table1[[#This Row],[Effect 15]]="Dr.","Yes","No"))</f>
        <v/>
      </c>
      <c r="EX6" t="str">
        <f>IF(Table1[[#This Row],[Ledger 15]]="","",Table1[[#This Row],[Ledger 15]])</f>
        <v/>
      </c>
      <c r="EY6" t="str">
        <f>IF(Table1[[#This Row],[Ledger 15]]="","",IF(Table1[[#This Row],[Effect 15]]="Dr.",-Table1[[#This Row],[Amount 15]],Table1[[#This Row],[Amount 15]]))</f>
        <v/>
      </c>
      <c r="FD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">
        <f>IF(Table1[[#This Row],[Date]]="",0,IF(AND(Table1[[#This Row],[Date]]&gt;=$FE$2,Table1[[#This Row],[Date]]&lt;=$FE$3),0,1))</f>
        <v>0</v>
      </c>
      <c r="FF6">
        <f>IF(Table1[[#This Row],[Date]]="",0,IF(TYPE(VLOOKUP(Table1[[#This Row],[Voucher Type]],Table1[[#All],[Voucher Type Master]],1,FALSE))=16,1,0))</f>
        <v>0</v>
      </c>
      <c r="FG6">
        <f>IF(TYPE(IF(Table1[[#This Row],[Date]]="",0,IF(VLOOKUP(Table1[[#This Row],[Voucher Type]],$FY$5:$FZ$13,2,0)=Table1[[#This Row],[Effect 1]],0,1)))=16,1,0)</f>
        <v>0</v>
      </c>
      <c r="FH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">
        <f>IF(LEN(Table1[[#This Row],[Ledger 1]])&gt;0,IF(TYPE(VLOOKUP(Table1[[#This Row],[Ledger 1]],GZ:GZ,1,0))=16,1,0),0)</f>
        <v>0</v>
      </c>
      <c r="FJ6">
        <f>IF(LEN(Table1[[#This Row],[Ledger 2]])&gt;0,IF(TYPE(VLOOKUP(Table1[[#This Row],[Ledger 2]],GZ:GZ,1,0))=16,1,0),0)</f>
        <v>0</v>
      </c>
      <c r="FK6">
        <f>IF(LEN(Table1[[#This Row],[Ledger 3]])&gt;0,IF(TYPE(VLOOKUP(Table1[[#This Row],[Ledger 3]],GZ:GZ,1,0))=16,1,0),0)</f>
        <v>0</v>
      </c>
      <c r="FL6">
        <f>IF(LEN(Table1[[#This Row],[Ledger 4]])&gt;0,IF(TYPE(VLOOKUP(Table1[[#This Row],[Ledger 4]],GZ:GZ,1,0))=16,1,0),0)</f>
        <v>0</v>
      </c>
      <c r="FM6">
        <f>IF(LEN(Table1[[#This Row],[Ledger 5]])&gt;0,IF(TYPE(VLOOKUP(Table1[[#This Row],[Ledger 5]],GZ:GZ,1,0))=16,1,0),0)</f>
        <v>0</v>
      </c>
      <c r="FN6">
        <f>IF(LEN(Table1[[#This Row],[Ledger 6]])&gt;0,IF(TYPE(VLOOKUP(Table1[[#This Row],[Ledger 6]],$GZ:$GZ,1,0))=16,1,0),0)</f>
        <v>0</v>
      </c>
      <c r="FO6">
        <f>IF(LEN(Table1[[#This Row],[Ledger 7]])&gt;0,IF(TYPE(VLOOKUP(Table1[[#This Row],[Ledger 7]],$GZ:$GZ,1,0))=16,1,0),0)</f>
        <v>0</v>
      </c>
      <c r="FP6">
        <f>IF(LEN(Table1[[#This Row],[Ledger 8]])&gt;0,IF(TYPE(VLOOKUP(Table1[[#This Row],[Ledger 8]],$GZ:$GZ,1,0))=16,1,0),0)</f>
        <v>0</v>
      </c>
      <c r="FQ6">
        <f>IF(LEN(Table1[[#This Row],[Ledger 9]])&gt;0,IF(TYPE(VLOOKUP(Table1[[#This Row],[Ledger 9]],$GZ:$GZ,1,0))=16,1,0),0)</f>
        <v>0</v>
      </c>
      <c r="FR6">
        <f>IF(LEN(Table1[[#This Row],[Ledger 10]])&gt;0,IF(TYPE(VLOOKUP(Table1[[#This Row],[Ledger 10]],$GZ:$GZ,1,0))=16,1,0),0)</f>
        <v>0</v>
      </c>
      <c r="FS6">
        <f>IF(LEN(Table1[[#This Row],[Ledger 11]])&gt;0,IF(TYPE(VLOOKUP(Table1[[#This Row],[Ledger 11]],$GZ:$GZ,1,0))=16,1,0),0)</f>
        <v>0</v>
      </c>
      <c r="FT6">
        <f>IF(LEN(Table1[[#This Row],[Ledger 12]])&gt;0,IF(TYPE(VLOOKUP(Table1[[#This Row],[Ledger 12]],$GZ:$GZ,1,0))=16,1,0),0)</f>
        <v>0</v>
      </c>
      <c r="FU6">
        <f>IF(LEN(Table1[[#This Row],[Ledger 13]])&gt;0,IF(TYPE(VLOOKUP(Table1[[#This Row],[Ledger 13]],$GZ:$GZ,1,0))=16,1,0),0)</f>
        <v>0</v>
      </c>
      <c r="FV6">
        <f>IF(LEN(Table1[[#This Row],[Ledger 14]])&gt;0,IF(TYPE(VLOOKUP(Table1[[#This Row],[Ledger 14]],$GZ:$GZ,1,0))=16,1,0),0)</f>
        <v>0</v>
      </c>
      <c r="FW6">
        <f>IF(LEN(Table1[[#This Row],[Ledger 15]])&gt;0,IF(TYPE(VLOOKUP(Table1[[#This Row],[Ledger 15]],$GZ:$GZ,1,0))=16,1,0),0)</f>
        <v>0</v>
      </c>
      <c r="FY6" t="s">
        <v>53</v>
      </c>
      <c r="FZ6" t="s">
        <v>11</v>
      </c>
      <c r="GX6" t="s">
        <v>164</v>
      </c>
    </row>
    <row r="7" spans="1:208" ht="33" customHeight="1" x14ac:dyDescent="0.45">
      <c r="A7" s="46">
        <f>COUNTA(E6:E2499) + ROW(A6)-4</f>
        <v>2</v>
      </c>
      <c r="B7" t="s">
        <v>145</v>
      </c>
      <c r="C7" t="s">
        <v>146</v>
      </c>
      <c r="D7" s="8">
        <f>D6+1</f>
        <v>2</v>
      </c>
      <c r="E7" s="32"/>
      <c r="F7" s="34"/>
      <c r="G7" s="34"/>
      <c r="H7" s="34"/>
      <c r="I7" s="34"/>
      <c r="J7" s="38"/>
      <c r="K7" s="33"/>
      <c r="L7" s="36"/>
      <c r="M7" s="35"/>
      <c r="N7" s="34"/>
      <c r="O7" s="41"/>
      <c r="P7" s="35"/>
      <c r="Q7" s="34"/>
      <c r="R7" s="37"/>
      <c r="S7" s="35"/>
      <c r="T7" s="34"/>
      <c r="U7" s="37"/>
      <c r="V7" s="35"/>
      <c r="W7" s="34"/>
      <c r="X7" s="37"/>
      <c r="Y7" s="35"/>
      <c r="Z7" s="34"/>
      <c r="AA7" s="37"/>
      <c r="AB7" s="35"/>
      <c r="AC7" s="34"/>
      <c r="AD7" s="37"/>
      <c r="AE7" s="35"/>
      <c r="AF7" s="34"/>
      <c r="AG7" s="37"/>
      <c r="AH7" s="35"/>
      <c r="AI7" s="34"/>
      <c r="AJ7" s="37"/>
      <c r="AK7" s="35"/>
      <c r="AL7" s="34"/>
      <c r="AM7" s="37"/>
      <c r="AN7" s="35"/>
      <c r="AO7" s="34"/>
      <c r="AP7" s="37"/>
      <c r="AQ7" s="35"/>
      <c r="AR7" s="34"/>
      <c r="AS7" s="37"/>
      <c r="AT7" s="35"/>
      <c r="AU7" s="34"/>
      <c r="AV7" s="37"/>
      <c r="AW7" s="35"/>
      <c r="AX7" s="34"/>
      <c r="AY7" s="37"/>
      <c r="AZ7" s="35"/>
      <c r="BA7" s="34"/>
      <c r="BB7" s="37"/>
      <c r="BC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" s="7"/>
      <c r="BF7" t="str">
        <f>IF(Table1[[#This Row],[Date]]="","","&amp;lt;VOUCHER REMOTEID="&amp;""""&amp;$A$11&amp;$A$13&amp;ROW()&amp;""""&amp;" VCHTYPE="""&amp;F7&amp;""" ACTION="""&amp;"Create"&amp;"""&amp;gt;")</f>
        <v/>
      </c>
      <c r="BG7" t="str">
        <f>IF(Table1[[#This Row],[Date]]="","",TEXT(Table1[[#This Row],[Date]],"yyyymmdd"))</f>
        <v/>
      </c>
      <c r="BH7" t="str">
        <f>Table1[[#This Row],[Date2]]</f>
        <v/>
      </c>
      <c r="BI7" t="str">
        <f>IF(Table1[[#This Row],[Date]]="","",Table1[[#This Row],[Voucher Type]])</f>
        <v/>
      </c>
      <c r="BJ7" t="str">
        <f>IF(Table1[[#This Row],[Ref No / Invoice No]]="","",Table1[[#This Row],[Ref No / Invoice No]])</f>
        <v/>
      </c>
      <c r="BK7" t="str">
        <f>IF(Table1[[#This Row],[Voucher No]]="","",Table1[[#This Row],[Voucher No]])</f>
        <v/>
      </c>
      <c r="BL7" t="str">
        <f>IF(Table1[[#This Row],[Date]]="","",Table1[[#This Row],[Narration]])</f>
        <v/>
      </c>
      <c r="BM7" t="str">
        <f>IF(Table1[[#This Row],[Date]]="","",$A$11&amp;$A$13&amp;ROW())</f>
        <v/>
      </c>
      <c r="BN7" t="str">
        <f>IF(Table1[[#This Row],[Date]]="","",$A$13)</f>
        <v/>
      </c>
      <c r="BP7" t="str">
        <f>IF(Table1[[#This Row],[Ledger 1]]="","","No")</f>
        <v/>
      </c>
      <c r="BQ7" t="str">
        <f>IF(Table1[[#This Row],[Date]]="","",IF(Table1[[#This Row],[Effect 1]]="Dr.","Yes","No"))</f>
        <v/>
      </c>
      <c r="BR7" t="str">
        <f>IF(Table1[[#This Row],[Date]]="","",Table1[[#This Row],[Ledger 1]])</f>
        <v/>
      </c>
      <c r="BS7" t="str">
        <f>IF(Table1[[#This Row],[Date]]="","",IF(Table1[[#This Row],[Effect 1]]="Dr.",-Table1[[#This Row],[Amount 1]],Table1[[#This Row],[Amount 1]]))</f>
        <v/>
      </c>
      <c r="BV7" t="str">
        <f>IF(Table1[[#This Row],[Ledger 2]]="","","No")</f>
        <v/>
      </c>
      <c r="BW7" t="str">
        <f>IF(Table1[[#This Row],[Date]]="","",IF(Table1[[#This Row],[Effect 2]]="Dr.","Yes","No"))</f>
        <v/>
      </c>
      <c r="BX7" t="str">
        <f>IF(Table1[[#This Row],[Date]]="","",Table1[[#This Row],[Ledger 2]])</f>
        <v/>
      </c>
      <c r="BY7" t="str">
        <f>IF(Table1[[#This Row],[Date]]="","",IF(Table1[[#This Row],[Effect 2]]="Dr.",-Table1[[#This Row],[Amount 2]],Table1[[#This Row],[Amount 2]]))</f>
        <v/>
      </c>
      <c r="CB7" t="str">
        <f>IF(Table1[[#This Row],[Ledger 3]]="","","No")</f>
        <v/>
      </c>
      <c r="CC7" t="str">
        <f>IF(Table1[[#This Row],[Ledger 3]]="","",IF(Table1[[#This Row],[Effect 3]]="Dr.","Yes","No"))</f>
        <v/>
      </c>
      <c r="CD7" t="str">
        <f>IF(Table1[[#This Row],[Ledger 3]]="","",Table1[[#This Row],[Ledger 3]])</f>
        <v/>
      </c>
      <c r="CE7" t="str">
        <f>IF(Table1[[#This Row],[Ledger 3]]="","",IF(Table1[[#This Row],[Effect 3]]="Dr.",-Table1[[#This Row],[Amount 3]],Table1[[#This Row],[Amount 3]]))</f>
        <v/>
      </c>
      <c r="CH7" t="str">
        <f>IF(Table1[[#This Row],[Ledger 4]]="","","No")</f>
        <v/>
      </c>
      <c r="CI7" t="str">
        <f>IF(Table1[[#This Row],[Ledger 4]]="","",IF(Table1[[#This Row],[Effect 4]]="Dr.","Yes","No"))</f>
        <v/>
      </c>
      <c r="CJ7" t="str">
        <f>IF(Table1[[#This Row],[Ledger 4]]="","",Table1[[#This Row],[Ledger 4]])</f>
        <v/>
      </c>
      <c r="CK7" t="str">
        <f>IF(Table1[[#This Row],[Ledger 4]]="","",IF(Table1[[#This Row],[Effect 4]]="Dr.",-Table1[[#This Row],[Amount 4]],Table1[[#This Row],[Amount 4]]))</f>
        <v/>
      </c>
      <c r="CN7" t="str">
        <f>IF(Table1[[#This Row],[Ledger 5]]="","","No")</f>
        <v/>
      </c>
      <c r="CO7" t="str">
        <f>IF(Table1[[#This Row],[Ledger 5]]="","",IF(Table1[[#This Row],[Effect 5]]="Dr.","Yes","No"))</f>
        <v/>
      </c>
      <c r="CP7" t="str">
        <f>IF(Table1[[#This Row],[Ledger 5]]="","",Table1[[#This Row],[Ledger 5]])</f>
        <v/>
      </c>
      <c r="CQ7" t="str">
        <f>IF(Table1[[#This Row],[Ledger 5]]="","",IF(Table1[[#This Row],[Effect 5]]="Dr.",-Table1[[#This Row],[Amount 5]],Table1[[#This Row],[Amount 5]]))</f>
        <v/>
      </c>
      <c r="CT7" t="str">
        <f>IF(Table1[[#This Row],[Ledger 6]]="","","No")</f>
        <v/>
      </c>
      <c r="CU7" t="str">
        <f>IF(Table1[[#This Row],[Ledger 6]]="","",IF(Table1[[#This Row],[Effect 6]]="Dr.","Yes","No"))</f>
        <v/>
      </c>
      <c r="CV7" t="str">
        <f>IF(Table1[[#This Row],[Ledger 6]]="","",Table1[[#This Row],[Ledger 6]])</f>
        <v/>
      </c>
      <c r="CW7" t="str">
        <f>IF(Table1[[#This Row],[Ledger 6]]="","",IF(Table1[[#This Row],[Effect 6]]="Dr.",-Table1[[#This Row],[Amount 6]],Table1[[#This Row],[Amount 6]]))</f>
        <v/>
      </c>
      <c r="CZ7" t="str">
        <f>IF(Table1[[#This Row],[Ledger 7]]="","","No")</f>
        <v/>
      </c>
      <c r="DA7" t="str">
        <f>IF(Table1[[#This Row],[Ledger 7]]="","",IF(Table1[[#This Row],[Effect 7]]="Dr.","Yes","No"))</f>
        <v/>
      </c>
      <c r="DB7" t="str">
        <f>IF(Table1[[#This Row],[Ledger 7]]="","",Table1[[#This Row],[Ledger 7]])</f>
        <v/>
      </c>
      <c r="DC7" t="str">
        <f>IF(Table1[[#This Row],[Ledger 7]]="","",IF(Table1[[#This Row],[Effect 7]]="Dr.",-Table1[[#This Row],[Amount 7]],Table1[[#This Row],[Amount 7]]))</f>
        <v/>
      </c>
      <c r="DF7" t="str">
        <f>IF(Table1[[#This Row],[Ledger 8]]="","","No")</f>
        <v/>
      </c>
      <c r="DG7" t="str">
        <f>IF(Table1[[#This Row],[Ledger 8]]="","",IF(Table1[[#This Row],[Effect 8]]="Dr.","Yes","No"))</f>
        <v/>
      </c>
      <c r="DH7" t="str">
        <f>IF(Table1[[#This Row],[Ledger 8]]="","",Table1[[#This Row],[Ledger 8]])</f>
        <v/>
      </c>
      <c r="DI7" t="str">
        <f>IF(Table1[[#This Row],[Ledger 8]]="","",IF(Table1[[#This Row],[Effect 8]]="Dr.",-Table1[[#This Row],[Amount 8]],Table1[[#This Row],[Amount 8]]))</f>
        <v/>
      </c>
      <c r="DL7" t="str">
        <f>IF(Table1[[#This Row],[Ledger 9]]="","","No")</f>
        <v/>
      </c>
      <c r="DM7" t="str">
        <f>IF(Table1[[#This Row],[Ledger 9]]="","",IF(Table1[[#This Row],[Effect 9]]="Dr.","Yes","No"))</f>
        <v/>
      </c>
      <c r="DN7" t="str">
        <f>IF(Table1[[#This Row],[Ledger 9]]="","",Table1[[#This Row],[Ledger 9]])</f>
        <v/>
      </c>
      <c r="DO7" t="str">
        <f>IF(Table1[[#This Row],[Ledger 9]]="","",IF(Table1[[#This Row],[Effect 9]]="Dr.",-Table1[[#This Row],[Amount 9]],Table1[[#This Row],[Amount 9]]))</f>
        <v/>
      </c>
      <c r="DR7" t="str">
        <f>IF(Table1[[#This Row],[Ledger 10]]="","","No")</f>
        <v/>
      </c>
      <c r="DS7" t="str">
        <f>IF(Table1[[#This Row],[Ledger 10]]="","",IF(Table1[[#This Row],[Effect 10]]="Dr.","Yes","No"))</f>
        <v/>
      </c>
      <c r="DT7" t="str">
        <f>IF(Table1[[#This Row],[Ledger 10]]="","",Table1[[#This Row],[Ledger 10]])</f>
        <v/>
      </c>
      <c r="DU7" t="str">
        <f>IF(Table1[[#This Row],[Ledger 10]]="","",IF(Table1[[#This Row],[Effect 10]]="Dr.",-Table1[[#This Row],[Amount 10]],Table1[[#This Row],[Amount 10]]))</f>
        <v/>
      </c>
      <c r="DX7" t="str">
        <f>IF(Table1[[#This Row],[Ledger 11]]="","","No")</f>
        <v/>
      </c>
      <c r="DY7" t="str">
        <f>IF(Table1[[#This Row],[Ledger 11]]="","",IF(Table1[[#This Row],[Effect 11]]="Dr.","Yes","No"))</f>
        <v/>
      </c>
      <c r="DZ7" t="str">
        <f>IF(Table1[[#This Row],[Ledger 11]]="","",Table1[[#This Row],[Ledger 11]])</f>
        <v/>
      </c>
      <c r="EA7" t="str">
        <f>IF(Table1[[#This Row],[Ledger 11]]="","",IF(Table1[[#This Row],[Effect 11]]="Dr.",-Table1[[#This Row],[Amount 11]],Table1[[#This Row],[Amount 11]]))</f>
        <v/>
      </c>
      <c r="ED7" t="str">
        <f>IF(Table1[[#This Row],[Ledger 12]]="","","No")</f>
        <v/>
      </c>
      <c r="EE7" t="str">
        <f>IF(Table1[[#This Row],[Ledger 12]]="","",IF(Table1[[#This Row],[Effect 12]]="Dr.","Yes","No"))</f>
        <v/>
      </c>
      <c r="EF7" t="str">
        <f>IF(Table1[[#This Row],[Ledger 12]]="","",Table1[[#This Row],[Ledger 12]])</f>
        <v/>
      </c>
      <c r="EG7" t="str">
        <f>IF(Table1[[#This Row],[Ledger 12]]="","",IF(Table1[[#This Row],[Effect 12]]="Dr.",-Table1[[#This Row],[Amount 12]],Table1[[#This Row],[Amount 12]]))</f>
        <v/>
      </c>
      <c r="EJ7" t="str">
        <f>IF(Table1[[#This Row],[Ledger 13]]="","","No")</f>
        <v/>
      </c>
      <c r="EK7" t="str">
        <f>IF(Table1[[#This Row],[Ledger 13]]="","",IF(Table1[[#This Row],[Effect 13]]="Dr.","Yes","No"))</f>
        <v/>
      </c>
      <c r="EL7" t="str">
        <f>IF(Table1[[#This Row],[Ledger 13]]="","",Table1[[#This Row],[Ledger 13]])</f>
        <v/>
      </c>
      <c r="EM7" t="str">
        <f>IF(Table1[[#This Row],[Ledger 13]]="","",IF(Table1[[#This Row],[Effect 13]]="Dr.",-Table1[[#This Row],[Amount 13]],Table1[[#This Row],[Amount 13]]))</f>
        <v/>
      </c>
      <c r="EP7" t="str">
        <f>IF(Table1[[#This Row],[Ledger 14]]="","","No")</f>
        <v/>
      </c>
      <c r="EQ7" t="str">
        <f>IF(Table1[[#This Row],[Ledger 14]]="","",IF(Table1[[#This Row],[Effect 14]]="Dr.","Yes","No"))</f>
        <v/>
      </c>
      <c r="ER7" t="str">
        <f>IF(Table1[[#This Row],[Ledger 14]]="","",Table1[[#This Row],[Ledger 14]])</f>
        <v/>
      </c>
      <c r="ES7" t="str">
        <f>IF(Table1[[#This Row],[Ledger 14]]="","",IF(Table1[[#This Row],[Effect 14]]="Dr.",-Table1[[#This Row],[Amount 14]],Table1[[#This Row],[Amount 14]]))</f>
        <v/>
      </c>
      <c r="EV7" t="str">
        <f>IF(Table1[[#This Row],[Ledger 15]]="","","No")</f>
        <v/>
      </c>
      <c r="EW7" t="str">
        <f>IF(Table1[[#This Row],[Ledger 15]]="","",IF(Table1[[#This Row],[Effect 15]]="Dr.","Yes","No"))</f>
        <v/>
      </c>
      <c r="EX7" t="str">
        <f>IF(Table1[[#This Row],[Ledger 15]]="","",Table1[[#This Row],[Ledger 15]])</f>
        <v/>
      </c>
      <c r="EY7" t="str">
        <f>IF(Table1[[#This Row],[Ledger 15]]="","",IF(Table1[[#This Row],[Effect 15]]="Dr.",-Table1[[#This Row],[Amount 15]],Table1[[#This Row],[Amount 15]]))</f>
        <v/>
      </c>
      <c r="FD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">
        <f>IF(Table1[[#This Row],[Date]]="",0,IF(AND(Table1[[#This Row],[Date]]&gt;=$FE$2,Table1[[#This Row],[Date]]&lt;=$FE$3),0,1))</f>
        <v>0</v>
      </c>
      <c r="FF7">
        <f>IF(Table1[[#This Row],[Date]]="",0,IF(TYPE(VLOOKUP(Table1[[#This Row],[Voucher Type]],Table1[[#All],[Voucher Type Master]],1,FALSE))=16,1,0))</f>
        <v>0</v>
      </c>
      <c r="FG7">
        <f>IF(TYPE(IF(Table1[[#This Row],[Date]]="",0,IF(VLOOKUP(Table1[[#This Row],[Voucher Type]],$FY$5:$FZ$13,2,0)=Table1[[#This Row],[Effect 1]],0,1)))=16,1,0)</f>
        <v>0</v>
      </c>
      <c r="FH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">
        <f>IF(LEN(Table1[[#This Row],[Ledger 1]])&gt;0,IF(TYPE(VLOOKUP(Table1[[#This Row],[Ledger 1]],GZ:GZ,1,0))=16,1,0),0)</f>
        <v>0</v>
      </c>
      <c r="FJ7">
        <f>IF(LEN(Table1[[#This Row],[Ledger 2]])&gt;0,IF(TYPE(VLOOKUP(Table1[[#This Row],[Ledger 2]],GZ:GZ,1,0))=16,1,0),0)</f>
        <v>0</v>
      </c>
      <c r="FK7">
        <f>IF(LEN(Table1[[#This Row],[Ledger 3]])&gt;0,IF(TYPE(VLOOKUP(Table1[[#This Row],[Ledger 3]],GZ:GZ,1,0))=16,1,0),0)</f>
        <v>0</v>
      </c>
      <c r="FL7">
        <f>IF(LEN(Table1[[#This Row],[Ledger 4]])&gt;0,IF(TYPE(VLOOKUP(Table1[[#This Row],[Ledger 4]],GZ:GZ,1,0))=16,1,0),0)</f>
        <v>0</v>
      </c>
      <c r="FM7">
        <f>IF(LEN(Table1[[#This Row],[Ledger 5]])&gt;0,IF(TYPE(VLOOKUP(Table1[[#This Row],[Ledger 5]],GZ:GZ,1,0))=16,1,0),0)</f>
        <v>0</v>
      </c>
      <c r="FN7">
        <f>IF(LEN(Table1[[#This Row],[Ledger 6]])&gt;0,IF(TYPE(VLOOKUP(Table1[[#This Row],[Ledger 6]],$GZ:$GZ,1,0))=16,1,0),0)</f>
        <v>0</v>
      </c>
      <c r="FO7">
        <f>IF(LEN(Table1[[#This Row],[Ledger 7]])&gt;0,IF(TYPE(VLOOKUP(Table1[[#This Row],[Ledger 7]],$GZ:$GZ,1,0))=16,1,0),0)</f>
        <v>0</v>
      </c>
      <c r="FP7">
        <f>IF(LEN(Table1[[#This Row],[Ledger 8]])&gt;0,IF(TYPE(VLOOKUP(Table1[[#This Row],[Ledger 8]],$GZ:$GZ,1,0))=16,1,0),0)</f>
        <v>0</v>
      </c>
      <c r="FQ7">
        <f>IF(LEN(Table1[[#This Row],[Ledger 9]])&gt;0,IF(TYPE(VLOOKUP(Table1[[#This Row],[Ledger 9]],$GZ:$GZ,1,0))=16,1,0),0)</f>
        <v>0</v>
      </c>
      <c r="FR7">
        <f>IF(LEN(Table1[[#This Row],[Ledger 10]])&gt;0,IF(TYPE(VLOOKUP(Table1[[#This Row],[Ledger 10]],$GZ:$GZ,1,0))=16,1,0),0)</f>
        <v>0</v>
      </c>
      <c r="FS7">
        <f>IF(LEN(Table1[[#This Row],[Ledger 11]])&gt;0,IF(TYPE(VLOOKUP(Table1[[#This Row],[Ledger 11]],$GZ:$GZ,1,0))=16,1,0),0)</f>
        <v>0</v>
      </c>
      <c r="FT7">
        <f>IF(LEN(Table1[[#This Row],[Ledger 12]])&gt;0,IF(TYPE(VLOOKUP(Table1[[#This Row],[Ledger 12]],$GZ:$GZ,1,0))=16,1,0),0)</f>
        <v>0</v>
      </c>
      <c r="FU7">
        <f>IF(LEN(Table1[[#This Row],[Ledger 13]])&gt;0,IF(TYPE(VLOOKUP(Table1[[#This Row],[Ledger 13]],$GZ:$GZ,1,0))=16,1,0),0)</f>
        <v>0</v>
      </c>
      <c r="FV7">
        <f>IF(LEN(Table1[[#This Row],[Ledger 14]])&gt;0,IF(TYPE(VLOOKUP(Table1[[#This Row],[Ledger 14]],$GZ:$GZ,1,0))=16,1,0),0)</f>
        <v>0</v>
      </c>
      <c r="FW7">
        <f>IF(LEN(Table1[[#This Row],[Ledger 15]])&gt;0,IF(TYPE(VLOOKUP(Table1[[#This Row],[Ledger 15]],$GZ:$GZ,1,0))=16,1,0),0)</f>
        <v>0</v>
      </c>
      <c r="FY7" t="s">
        <v>54</v>
      </c>
      <c r="FZ7" t="s">
        <v>10</v>
      </c>
      <c r="GX7" t="s">
        <v>165</v>
      </c>
    </row>
    <row r="8" spans="1:208" ht="33" customHeight="1" x14ac:dyDescent="0.45">
      <c r="A8" s="2">
        <v>4</v>
      </c>
      <c r="B8" t="s">
        <v>147</v>
      </c>
      <c r="C8" t="s">
        <v>148</v>
      </c>
      <c r="D8" s="8">
        <f t="shared" ref="D8:D71" si="9">D7+1</f>
        <v>3</v>
      </c>
      <c r="E8" s="32"/>
      <c r="F8" s="34"/>
      <c r="G8" s="34"/>
      <c r="H8" s="34"/>
      <c r="I8" s="34"/>
      <c r="J8" s="38"/>
      <c r="K8" s="33"/>
      <c r="L8" s="36"/>
      <c r="M8" s="35"/>
      <c r="N8" s="34"/>
      <c r="O8" s="41"/>
      <c r="P8" s="35"/>
      <c r="Q8" s="34"/>
      <c r="R8" s="37"/>
      <c r="S8" s="35"/>
      <c r="T8" s="34"/>
      <c r="U8" s="37"/>
      <c r="V8" s="35"/>
      <c r="W8" s="34"/>
      <c r="X8" s="37"/>
      <c r="Y8" s="35"/>
      <c r="Z8" s="34"/>
      <c r="AA8" s="37"/>
      <c r="AB8" s="35"/>
      <c r="AC8" s="34"/>
      <c r="AD8" s="37"/>
      <c r="AE8" s="35"/>
      <c r="AF8" s="34"/>
      <c r="AG8" s="37"/>
      <c r="AH8" s="35"/>
      <c r="AI8" s="34"/>
      <c r="AJ8" s="37"/>
      <c r="AK8" s="35"/>
      <c r="AL8" s="34"/>
      <c r="AM8" s="37"/>
      <c r="AN8" s="35"/>
      <c r="AO8" s="34"/>
      <c r="AP8" s="37"/>
      <c r="AQ8" s="35"/>
      <c r="AR8" s="34"/>
      <c r="AS8" s="37"/>
      <c r="AT8" s="35"/>
      <c r="AU8" s="34"/>
      <c r="AV8" s="37"/>
      <c r="AW8" s="35"/>
      <c r="AX8" s="34"/>
      <c r="AY8" s="37"/>
      <c r="AZ8" s="35"/>
      <c r="BA8" s="34"/>
      <c r="BB8" s="37"/>
      <c r="BC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" s="7"/>
      <c r="BF8" t="str">
        <f>IF(Table1[[#This Row],[Date]]="","","&amp;lt;VOUCHER REMOTEID="&amp;""""&amp;$A$11&amp;$A$13&amp;ROW()&amp;""""&amp;" VCHTYPE="""&amp;F8&amp;""" ACTION="""&amp;"Create"&amp;"""&amp;gt;")</f>
        <v/>
      </c>
      <c r="BG8" t="str">
        <f>IF(Table1[[#This Row],[Date]]="","",TEXT(Table1[[#This Row],[Date]],"yyyymmdd"))</f>
        <v/>
      </c>
      <c r="BH8" t="str">
        <f>Table1[[#This Row],[Date2]]</f>
        <v/>
      </c>
      <c r="BI8" t="str">
        <f>IF(Table1[[#This Row],[Date]]="","",Table1[[#This Row],[Voucher Type]])</f>
        <v/>
      </c>
      <c r="BJ8" t="str">
        <f>IF(Table1[[#This Row],[Ref No / Invoice No]]="","",Table1[[#This Row],[Ref No / Invoice No]])</f>
        <v/>
      </c>
      <c r="BK8" t="str">
        <f>IF(Table1[[#This Row],[Voucher No]]="","",Table1[[#This Row],[Voucher No]])</f>
        <v/>
      </c>
      <c r="BL8" t="str">
        <f>IF(Table1[[#This Row],[Date]]="","",Table1[[#This Row],[Narration]])</f>
        <v/>
      </c>
      <c r="BM8" t="str">
        <f>IF(Table1[[#This Row],[Date]]="","",$A$11&amp;$A$13&amp;ROW())</f>
        <v/>
      </c>
      <c r="BN8" t="str">
        <f>IF(Table1[[#This Row],[Date]]="","",$A$13)</f>
        <v/>
      </c>
      <c r="BP8" t="str">
        <f>IF(Table1[[#This Row],[Ledger 1]]="","","No")</f>
        <v/>
      </c>
      <c r="BQ8" t="str">
        <f>IF(Table1[[#This Row],[Date]]="","",IF(Table1[[#This Row],[Effect 1]]="Dr.","Yes","No"))</f>
        <v/>
      </c>
      <c r="BR8" t="str">
        <f>IF(Table1[[#This Row],[Date]]="","",Table1[[#This Row],[Ledger 1]])</f>
        <v/>
      </c>
      <c r="BS8" t="str">
        <f>IF(Table1[[#This Row],[Date]]="","",IF(Table1[[#This Row],[Effect 1]]="Dr.",-Table1[[#This Row],[Amount 1]],Table1[[#This Row],[Amount 1]]))</f>
        <v/>
      </c>
      <c r="BV8" t="str">
        <f>IF(Table1[[#This Row],[Ledger 2]]="","","No")</f>
        <v/>
      </c>
      <c r="BW8" t="str">
        <f>IF(Table1[[#This Row],[Date]]="","",IF(Table1[[#This Row],[Effect 2]]="Dr.","Yes","No"))</f>
        <v/>
      </c>
      <c r="BX8" t="str">
        <f>IF(Table1[[#This Row],[Date]]="","",Table1[[#This Row],[Ledger 2]])</f>
        <v/>
      </c>
      <c r="BY8" t="str">
        <f>IF(Table1[[#This Row],[Date]]="","",IF(Table1[[#This Row],[Effect 2]]="Dr.",-Table1[[#This Row],[Amount 2]],Table1[[#This Row],[Amount 2]]))</f>
        <v/>
      </c>
      <c r="CB8" t="str">
        <f>IF(Table1[[#This Row],[Ledger 3]]="","","No")</f>
        <v/>
      </c>
      <c r="CC8" t="str">
        <f>IF(Table1[[#This Row],[Ledger 3]]="","",IF(Table1[[#This Row],[Effect 3]]="Dr.","Yes","No"))</f>
        <v/>
      </c>
      <c r="CD8" t="str">
        <f>IF(Table1[[#This Row],[Ledger 3]]="","",Table1[[#This Row],[Ledger 3]])</f>
        <v/>
      </c>
      <c r="CE8" t="str">
        <f>IF(Table1[[#This Row],[Ledger 3]]="","",IF(Table1[[#This Row],[Effect 3]]="Dr.",-Table1[[#This Row],[Amount 3]],Table1[[#This Row],[Amount 3]]))</f>
        <v/>
      </c>
      <c r="CH8" t="str">
        <f>IF(Table1[[#This Row],[Ledger 4]]="","","No")</f>
        <v/>
      </c>
      <c r="CI8" t="str">
        <f>IF(Table1[[#This Row],[Ledger 4]]="","",IF(Table1[[#This Row],[Effect 4]]="Dr.","Yes","No"))</f>
        <v/>
      </c>
      <c r="CJ8" t="str">
        <f>IF(Table1[[#This Row],[Ledger 4]]="","",Table1[[#This Row],[Ledger 4]])</f>
        <v/>
      </c>
      <c r="CK8" t="str">
        <f>IF(Table1[[#This Row],[Ledger 4]]="","",IF(Table1[[#This Row],[Effect 4]]="Dr.",-Table1[[#This Row],[Amount 4]],Table1[[#This Row],[Amount 4]]))</f>
        <v/>
      </c>
      <c r="CN8" t="str">
        <f>IF(Table1[[#This Row],[Ledger 5]]="","","No")</f>
        <v/>
      </c>
      <c r="CO8" t="str">
        <f>IF(Table1[[#This Row],[Ledger 5]]="","",IF(Table1[[#This Row],[Effect 5]]="Dr.","Yes","No"))</f>
        <v/>
      </c>
      <c r="CP8" t="str">
        <f>IF(Table1[[#This Row],[Ledger 5]]="","",Table1[[#This Row],[Ledger 5]])</f>
        <v/>
      </c>
      <c r="CQ8" t="str">
        <f>IF(Table1[[#This Row],[Ledger 5]]="","",IF(Table1[[#This Row],[Effect 5]]="Dr.",-Table1[[#This Row],[Amount 5]],Table1[[#This Row],[Amount 5]]))</f>
        <v/>
      </c>
      <c r="CT8" t="str">
        <f>IF(Table1[[#This Row],[Ledger 6]]="","","No")</f>
        <v/>
      </c>
      <c r="CU8" t="str">
        <f>IF(Table1[[#This Row],[Ledger 6]]="","",IF(Table1[[#This Row],[Effect 6]]="Dr.","Yes","No"))</f>
        <v/>
      </c>
      <c r="CV8" t="str">
        <f>IF(Table1[[#This Row],[Ledger 6]]="","",Table1[[#This Row],[Ledger 6]])</f>
        <v/>
      </c>
      <c r="CW8" t="str">
        <f>IF(Table1[[#This Row],[Ledger 6]]="","",IF(Table1[[#This Row],[Effect 6]]="Dr.",-Table1[[#This Row],[Amount 6]],Table1[[#This Row],[Amount 6]]))</f>
        <v/>
      </c>
      <c r="CZ8" t="str">
        <f>IF(Table1[[#This Row],[Ledger 7]]="","","No")</f>
        <v/>
      </c>
      <c r="DA8" t="str">
        <f>IF(Table1[[#This Row],[Ledger 7]]="","",IF(Table1[[#This Row],[Effect 7]]="Dr.","Yes","No"))</f>
        <v/>
      </c>
      <c r="DB8" t="str">
        <f>IF(Table1[[#This Row],[Ledger 7]]="","",Table1[[#This Row],[Ledger 7]])</f>
        <v/>
      </c>
      <c r="DC8" t="str">
        <f>IF(Table1[[#This Row],[Ledger 7]]="","",IF(Table1[[#This Row],[Effect 7]]="Dr.",-Table1[[#This Row],[Amount 7]],Table1[[#This Row],[Amount 7]]))</f>
        <v/>
      </c>
      <c r="DF8" t="str">
        <f>IF(Table1[[#This Row],[Ledger 8]]="","","No")</f>
        <v/>
      </c>
      <c r="DG8" t="str">
        <f>IF(Table1[[#This Row],[Ledger 8]]="","",IF(Table1[[#This Row],[Effect 8]]="Dr.","Yes","No"))</f>
        <v/>
      </c>
      <c r="DH8" t="str">
        <f>IF(Table1[[#This Row],[Ledger 8]]="","",Table1[[#This Row],[Ledger 8]])</f>
        <v/>
      </c>
      <c r="DI8" t="str">
        <f>IF(Table1[[#This Row],[Ledger 8]]="","",IF(Table1[[#This Row],[Effect 8]]="Dr.",-Table1[[#This Row],[Amount 8]],Table1[[#This Row],[Amount 8]]))</f>
        <v/>
      </c>
      <c r="DL8" t="str">
        <f>IF(Table1[[#This Row],[Ledger 9]]="","","No")</f>
        <v/>
      </c>
      <c r="DM8" t="str">
        <f>IF(Table1[[#This Row],[Ledger 9]]="","",IF(Table1[[#This Row],[Effect 9]]="Dr.","Yes","No"))</f>
        <v/>
      </c>
      <c r="DN8" t="str">
        <f>IF(Table1[[#This Row],[Ledger 9]]="","",Table1[[#This Row],[Ledger 9]])</f>
        <v/>
      </c>
      <c r="DO8" t="str">
        <f>IF(Table1[[#This Row],[Ledger 9]]="","",IF(Table1[[#This Row],[Effect 9]]="Dr.",-Table1[[#This Row],[Amount 9]],Table1[[#This Row],[Amount 9]]))</f>
        <v/>
      </c>
      <c r="DR8" t="str">
        <f>IF(Table1[[#This Row],[Ledger 10]]="","","No")</f>
        <v/>
      </c>
      <c r="DS8" t="str">
        <f>IF(Table1[[#This Row],[Ledger 10]]="","",IF(Table1[[#This Row],[Effect 10]]="Dr.","Yes","No"))</f>
        <v/>
      </c>
      <c r="DT8" t="str">
        <f>IF(Table1[[#This Row],[Ledger 10]]="","",Table1[[#This Row],[Ledger 10]])</f>
        <v/>
      </c>
      <c r="DU8" t="str">
        <f>IF(Table1[[#This Row],[Ledger 10]]="","",IF(Table1[[#This Row],[Effect 10]]="Dr.",-Table1[[#This Row],[Amount 10]],Table1[[#This Row],[Amount 10]]))</f>
        <v/>
      </c>
      <c r="DX8" t="str">
        <f>IF(Table1[[#This Row],[Ledger 11]]="","","No")</f>
        <v/>
      </c>
      <c r="DY8" t="str">
        <f>IF(Table1[[#This Row],[Ledger 11]]="","",IF(Table1[[#This Row],[Effect 11]]="Dr.","Yes","No"))</f>
        <v/>
      </c>
      <c r="DZ8" t="str">
        <f>IF(Table1[[#This Row],[Ledger 11]]="","",Table1[[#This Row],[Ledger 11]])</f>
        <v/>
      </c>
      <c r="EA8" t="str">
        <f>IF(Table1[[#This Row],[Ledger 11]]="","",IF(Table1[[#This Row],[Effect 11]]="Dr.",-Table1[[#This Row],[Amount 11]],Table1[[#This Row],[Amount 11]]))</f>
        <v/>
      </c>
      <c r="ED8" t="str">
        <f>IF(Table1[[#This Row],[Ledger 12]]="","","No")</f>
        <v/>
      </c>
      <c r="EE8" t="str">
        <f>IF(Table1[[#This Row],[Ledger 12]]="","",IF(Table1[[#This Row],[Effect 12]]="Dr.","Yes","No"))</f>
        <v/>
      </c>
      <c r="EF8" t="str">
        <f>IF(Table1[[#This Row],[Ledger 12]]="","",Table1[[#This Row],[Ledger 12]])</f>
        <v/>
      </c>
      <c r="EG8" t="str">
        <f>IF(Table1[[#This Row],[Ledger 12]]="","",IF(Table1[[#This Row],[Effect 12]]="Dr.",-Table1[[#This Row],[Amount 12]],Table1[[#This Row],[Amount 12]]))</f>
        <v/>
      </c>
      <c r="EJ8" t="str">
        <f>IF(Table1[[#This Row],[Ledger 13]]="","","No")</f>
        <v/>
      </c>
      <c r="EK8" t="str">
        <f>IF(Table1[[#This Row],[Ledger 13]]="","",IF(Table1[[#This Row],[Effect 13]]="Dr.","Yes","No"))</f>
        <v/>
      </c>
      <c r="EL8" t="str">
        <f>IF(Table1[[#This Row],[Ledger 13]]="","",Table1[[#This Row],[Ledger 13]])</f>
        <v/>
      </c>
      <c r="EM8" t="str">
        <f>IF(Table1[[#This Row],[Ledger 13]]="","",IF(Table1[[#This Row],[Effect 13]]="Dr.",-Table1[[#This Row],[Amount 13]],Table1[[#This Row],[Amount 13]]))</f>
        <v/>
      </c>
      <c r="EP8" t="str">
        <f>IF(Table1[[#This Row],[Ledger 14]]="","","No")</f>
        <v/>
      </c>
      <c r="EQ8" t="str">
        <f>IF(Table1[[#This Row],[Ledger 14]]="","",IF(Table1[[#This Row],[Effect 14]]="Dr.","Yes","No"))</f>
        <v/>
      </c>
      <c r="ER8" t="str">
        <f>IF(Table1[[#This Row],[Ledger 14]]="","",Table1[[#This Row],[Ledger 14]])</f>
        <v/>
      </c>
      <c r="ES8" t="str">
        <f>IF(Table1[[#This Row],[Ledger 14]]="","",IF(Table1[[#This Row],[Effect 14]]="Dr.",-Table1[[#This Row],[Amount 14]],Table1[[#This Row],[Amount 14]]))</f>
        <v/>
      </c>
      <c r="EV8" t="str">
        <f>IF(Table1[[#This Row],[Ledger 15]]="","","No")</f>
        <v/>
      </c>
      <c r="EW8" t="str">
        <f>IF(Table1[[#This Row],[Ledger 15]]="","",IF(Table1[[#This Row],[Effect 15]]="Dr.","Yes","No"))</f>
        <v/>
      </c>
      <c r="EX8" t="str">
        <f>IF(Table1[[#This Row],[Ledger 15]]="","",Table1[[#This Row],[Ledger 15]])</f>
        <v/>
      </c>
      <c r="EY8" t="str">
        <f>IF(Table1[[#This Row],[Ledger 15]]="","",IF(Table1[[#This Row],[Effect 15]]="Dr.",-Table1[[#This Row],[Amount 15]],Table1[[#This Row],[Amount 15]]))</f>
        <v/>
      </c>
      <c r="FD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">
        <f>IF(Table1[[#This Row],[Date]]="",0,IF(AND(Table1[[#This Row],[Date]]&gt;=$FE$2,Table1[[#This Row],[Date]]&lt;=$FE$3),0,1))</f>
        <v>0</v>
      </c>
      <c r="FF8">
        <f>IF(Table1[[#This Row],[Date]]="",0,IF(TYPE(VLOOKUP(Table1[[#This Row],[Voucher Type]],Table1[[#All],[Voucher Type Master]],1,FALSE))=16,1,0))</f>
        <v>0</v>
      </c>
      <c r="FG8">
        <f>IF(TYPE(IF(Table1[[#This Row],[Date]]="",0,IF(VLOOKUP(Table1[[#This Row],[Voucher Type]],$FY$5:$FZ$13,2,0)=Table1[[#This Row],[Effect 1]],0,1)))=16,1,0)</f>
        <v>0</v>
      </c>
      <c r="FH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">
        <f>IF(LEN(Table1[[#This Row],[Ledger 1]])&gt;0,IF(TYPE(VLOOKUP(Table1[[#This Row],[Ledger 1]],GZ:GZ,1,0))=16,1,0),0)</f>
        <v>0</v>
      </c>
      <c r="FJ8">
        <f>IF(LEN(Table1[[#This Row],[Ledger 2]])&gt;0,IF(TYPE(VLOOKUP(Table1[[#This Row],[Ledger 2]],GZ:GZ,1,0))=16,1,0),0)</f>
        <v>0</v>
      </c>
      <c r="FK8">
        <f>IF(LEN(Table1[[#This Row],[Ledger 3]])&gt;0,IF(TYPE(VLOOKUP(Table1[[#This Row],[Ledger 3]],GZ:GZ,1,0))=16,1,0),0)</f>
        <v>0</v>
      </c>
      <c r="FL8">
        <f>IF(LEN(Table1[[#This Row],[Ledger 4]])&gt;0,IF(TYPE(VLOOKUP(Table1[[#This Row],[Ledger 4]],GZ:GZ,1,0))=16,1,0),0)</f>
        <v>0</v>
      </c>
      <c r="FM8">
        <f>IF(LEN(Table1[[#This Row],[Ledger 5]])&gt;0,IF(TYPE(VLOOKUP(Table1[[#This Row],[Ledger 5]],GZ:GZ,1,0))=16,1,0),0)</f>
        <v>0</v>
      </c>
      <c r="FN8">
        <f>IF(LEN(Table1[[#This Row],[Ledger 6]])&gt;0,IF(TYPE(VLOOKUP(Table1[[#This Row],[Ledger 6]],$GZ:$GZ,1,0))=16,1,0),0)</f>
        <v>0</v>
      </c>
      <c r="FO8">
        <f>IF(LEN(Table1[[#This Row],[Ledger 7]])&gt;0,IF(TYPE(VLOOKUP(Table1[[#This Row],[Ledger 7]],$GZ:$GZ,1,0))=16,1,0),0)</f>
        <v>0</v>
      </c>
      <c r="FP8">
        <f>IF(LEN(Table1[[#This Row],[Ledger 8]])&gt;0,IF(TYPE(VLOOKUP(Table1[[#This Row],[Ledger 8]],$GZ:$GZ,1,0))=16,1,0),0)</f>
        <v>0</v>
      </c>
      <c r="FQ8">
        <f>IF(LEN(Table1[[#This Row],[Ledger 9]])&gt;0,IF(TYPE(VLOOKUP(Table1[[#This Row],[Ledger 9]],$GZ:$GZ,1,0))=16,1,0),0)</f>
        <v>0</v>
      </c>
      <c r="FR8">
        <f>IF(LEN(Table1[[#This Row],[Ledger 10]])&gt;0,IF(TYPE(VLOOKUP(Table1[[#This Row],[Ledger 10]],$GZ:$GZ,1,0))=16,1,0),0)</f>
        <v>0</v>
      </c>
      <c r="FS8">
        <f>IF(LEN(Table1[[#This Row],[Ledger 11]])&gt;0,IF(TYPE(VLOOKUP(Table1[[#This Row],[Ledger 11]],$GZ:$GZ,1,0))=16,1,0),0)</f>
        <v>0</v>
      </c>
      <c r="FT8">
        <f>IF(LEN(Table1[[#This Row],[Ledger 12]])&gt;0,IF(TYPE(VLOOKUP(Table1[[#This Row],[Ledger 12]],$GZ:$GZ,1,0))=16,1,0),0)</f>
        <v>0</v>
      </c>
      <c r="FU8">
        <f>IF(LEN(Table1[[#This Row],[Ledger 13]])&gt;0,IF(TYPE(VLOOKUP(Table1[[#This Row],[Ledger 13]],$GZ:$GZ,1,0))=16,1,0),0)</f>
        <v>0</v>
      </c>
      <c r="FV8">
        <f>IF(LEN(Table1[[#This Row],[Ledger 14]])&gt;0,IF(TYPE(VLOOKUP(Table1[[#This Row],[Ledger 14]],$GZ:$GZ,1,0))=16,1,0),0)</f>
        <v>0</v>
      </c>
      <c r="FW8">
        <f>IF(LEN(Table1[[#This Row],[Ledger 15]])&gt;0,IF(TYPE(VLOOKUP(Table1[[#This Row],[Ledger 15]],$GZ:$GZ,1,0))=16,1,0),0)</f>
        <v>0</v>
      </c>
      <c r="FY8" t="s">
        <v>4</v>
      </c>
      <c r="FZ8" t="s">
        <v>10</v>
      </c>
      <c r="GX8" t="s">
        <v>166</v>
      </c>
    </row>
    <row r="9" spans="1:208" ht="33" customHeight="1" x14ac:dyDescent="0.45">
      <c r="A9" s="2">
        <v>105</v>
      </c>
      <c r="B9" t="s">
        <v>149</v>
      </c>
      <c r="C9" t="s">
        <v>150</v>
      </c>
      <c r="D9" s="8">
        <f t="shared" si="9"/>
        <v>4</v>
      </c>
      <c r="E9" s="32"/>
      <c r="F9" s="34"/>
      <c r="G9" s="34"/>
      <c r="H9" s="34"/>
      <c r="I9" s="34"/>
      <c r="J9" s="38"/>
      <c r="K9" s="33"/>
      <c r="L9" s="36"/>
      <c r="M9" s="35"/>
      <c r="N9" s="34"/>
      <c r="O9" s="41"/>
      <c r="P9" s="35"/>
      <c r="Q9" s="34"/>
      <c r="R9" s="37"/>
      <c r="S9" s="35"/>
      <c r="T9" s="34"/>
      <c r="U9" s="37"/>
      <c r="V9" s="35"/>
      <c r="W9" s="34"/>
      <c r="X9" s="37"/>
      <c r="Y9" s="35"/>
      <c r="Z9" s="34"/>
      <c r="AA9" s="37"/>
      <c r="AB9" s="35"/>
      <c r="AC9" s="34"/>
      <c r="AD9" s="37"/>
      <c r="AE9" s="35"/>
      <c r="AF9" s="34"/>
      <c r="AG9" s="37"/>
      <c r="AH9" s="35"/>
      <c r="AI9" s="34"/>
      <c r="AJ9" s="37"/>
      <c r="AK9" s="35"/>
      <c r="AL9" s="34"/>
      <c r="AM9" s="37"/>
      <c r="AN9" s="35"/>
      <c r="AO9" s="34"/>
      <c r="AP9" s="37"/>
      <c r="AQ9" s="35"/>
      <c r="AR9" s="34"/>
      <c r="AS9" s="37"/>
      <c r="AT9" s="35"/>
      <c r="AU9" s="34"/>
      <c r="AV9" s="37"/>
      <c r="AW9" s="35"/>
      <c r="AX9" s="34"/>
      <c r="AY9" s="37"/>
      <c r="AZ9" s="35"/>
      <c r="BA9" s="34"/>
      <c r="BB9" s="37"/>
      <c r="BC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" s="7"/>
      <c r="BF9" t="str">
        <f>IF(Table1[[#This Row],[Date]]="","","&amp;lt;VOUCHER REMOTEID="&amp;""""&amp;$A$11&amp;$A$13&amp;ROW()&amp;""""&amp;" VCHTYPE="""&amp;F9&amp;""" ACTION="""&amp;"Create"&amp;"""&amp;gt;")</f>
        <v/>
      </c>
      <c r="BG9" t="str">
        <f>IF(Table1[[#This Row],[Date]]="","",TEXT(Table1[[#This Row],[Date]],"yyyymmdd"))</f>
        <v/>
      </c>
      <c r="BH9" t="str">
        <f>Table1[[#This Row],[Date2]]</f>
        <v/>
      </c>
      <c r="BI9" t="str">
        <f>IF(Table1[[#This Row],[Date]]="","",Table1[[#This Row],[Voucher Type]])</f>
        <v/>
      </c>
      <c r="BJ9" t="str">
        <f>IF(Table1[[#This Row],[Ref No / Invoice No]]="","",Table1[[#This Row],[Ref No / Invoice No]])</f>
        <v/>
      </c>
      <c r="BK9" t="str">
        <f>IF(Table1[[#This Row],[Voucher No]]="","",Table1[[#This Row],[Voucher No]])</f>
        <v/>
      </c>
      <c r="BL9" t="str">
        <f>IF(Table1[[#This Row],[Date]]="","",Table1[[#This Row],[Narration]])</f>
        <v/>
      </c>
      <c r="BM9" t="str">
        <f>IF(Table1[[#This Row],[Date]]="","",$A$11&amp;$A$13&amp;ROW())</f>
        <v/>
      </c>
      <c r="BN9" t="str">
        <f>IF(Table1[[#This Row],[Date]]="","",$A$13)</f>
        <v/>
      </c>
      <c r="BP9" t="str">
        <f>IF(Table1[[#This Row],[Ledger 1]]="","","No")</f>
        <v/>
      </c>
      <c r="BQ9" t="str">
        <f>IF(Table1[[#This Row],[Date]]="","",IF(Table1[[#This Row],[Effect 1]]="Dr.","Yes","No"))</f>
        <v/>
      </c>
      <c r="BR9" t="str">
        <f>IF(Table1[[#This Row],[Date]]="","",Table1[[#This Row],[Ledger 1]])</f>
        <v/>
      </c>
      <c r="BS9" t="str">
        <f>IF(Table1[[#This Row],[Date]]="","",IF(Table1[[#This Row],[Effect 1]]="Dr.",-Table1[[#This Row],[Amount 1]],Table1[[#This Row],[Amount 1]]))</f>
        <v/>
      </c>
      <c r="BV9" t="str">
        <f>IF(Table1[[#This Row],[Ledger 2]]="","","No")</f>
        <v/>
      </c>
      <c r="BW9" t="str">
        <f>IF(Table1[[#This Row],[Date]]="","",IF(Table1[[#This Row],[Effect 2]]="Dr.","Yes","No"))</f>
        <v/>
      </c>
      <c r="BX9" t="str">
        <f>IF(Table1[[#This Row],[Date]]="","",Table1[[#This Row],[Ledger 2]])</f>
        <v/>
      </c>
      <c r="BY9" t="str">
        <f>IF(Table1[[#This Row],[Date]]="","",IF(Table1[[#This Row],[Effect 2]]="Dr.",-Table1[[#This Row],[Amount 2]],Table1[[#This Row],[Amount 2]]))</f>
        <v/>
      </c>
      <c r="CB9" t="str">
        <f>IF(Table1[[#This Row],[Ledger 3]]="","","No")</f>
        <v/>
      </c>
      <c r="CC9" t="str">
        <f>IF(Table1[[#This Row],[Ledger 3]]="","",IF(Table1[[#This Row],[Effect 3]]="Dr.","Yes","No"))</f>
        <v/>
      </c>
      <c r="CD9" t="str">
        <f>IF(Table1[[#This Row],[Ledger 3]]="","",Table1[[#This Row],[Ledger 3]])</f>
        <v/>
      </c>
      <c r="CE9" t="str">
        <f>IF(Table1[[#This Row],[Ledger 3]]="","",IF(Table1[[#This Row],[Effect 3]]="Dr.",-Table1[[#This Row],[Amount 3]],Table1[[#This Row],[Amount 3]]))</f>
        <v/>
      </c>
      <c r="CH9" t="str">
        <f>IF(Table1[[#This Row],[Ledger 4]]="","","No")</f>
        <v/>
      </c>
      <c r="CI9" t="str">
        <f>IF(Table1[[#This Row],[Ledger 4]]="","",IF(Table1[[#This Row],[Effect 4]]="Dr.","Yes","No"))</f>
        <v/>
      </c>
      <c r="CJ9" t="str">
        <f>IF(Table1[[#This Row],[Ledger 4]]="","",Table1[[#This Row],[Ledger 4]])</f>
        <v/>
      </c>
      <c r="CK9" t="str">
        <f>IF(Table1[[#This Row],[Ledger 4]]="","",IF(Table1[[#This Row],[Effect 4]]="Dr.",-Table1[[#This Row],[Amount 4]],Table1[[#This Row],[Amount 4]]))</f>
        <v/>
      </c>
      <c r="CN9" t="str">
        <f>IF(Table1[[#This Row],[Ledger 5]]="","","No")</f>
        <v/>
      </c>
      <c r="CO9" t="str">
        <f>IF(Table1[[#This Row],[Ledger 5]]="","",IF(Table1[[#This Row],[Effect 5]]="Dr.","Yes","No"))</f>
        <v/>
      </c>
      <c r="CP9" t="str">
        <f>IF(Table1[[#This Row],[Ledger 5]]="","",Table1[[#This Row],[Ledger 5]])</f>
        <v/>
      </c>
      <c r="CQ9" t="str">
        <f>IF(Table1[[#This Row],[Ledger 5]]="","",IF(Table1[[#This Row],[Effect 5]]="Dr.",-Table1[[#This Row],[Amount 5]],Table1[[#This Row],[Amount 5]]))</f>
        <v/>
      </c>
      <c r="CT9" t="str">
        <f>IF(Table1[[#This Row],[Ledger 6]]="","","No")</f>
        <v/>
      </c>
      <c r="CU9" t="str">
        <f>IF(Table1[[#This Row],[Ledger 6]]="","",IF(Table1[[#This Row],[Effect 6]]="Dr.","Yes","No"))</f>
        <v/>
      </c>
      <c r="CV9" t="str">
        <f>IF(Table1[[#This Row],[Ledger 6]]="","",Table1[[#This Row],[Ledger 6]])</f>
        <v/>
      </c>
      <c r="CW9" t="str">
        <f>IF(Table1[[#This Row],[Ledger 6]]="","",IF(Table1[[#This Row],[Effect 6]]="Dr.",-Table1[[#This Row],[Amount 6]],Table1[[#This Row],[Amount 6]]))</f>
        <v/>
      </c>
      <c r="CZ9" t="str">
        <f>IF(Table1[[#This Row],[Ledger 7]]="","","No")</f>
        <v/>
      </c>
      <c r="DA9" t="str">
        <f>IF(Table1[[#This Row],[Ledger 7]]="","",IF(Table1[[#This Row],[Effect 7]]="Dr.","Yes","No"))</f>
        <v/>
      </c>
      <c r="DB9" t="str">
        <f>IF(Table1[[#This Row],[Ledger 7]]="","",Table1[[#This Row],[Ledger 7]])</f>
        <v/>
      </c>
      <c r="DC9" t="str">
        <f>IF(Table1[[#This Row],[Ledger 7]]="","",IF(Table1[[#This Row],[Effect 7]]="Dr.",-Table1[[#This Row],[Amount 7]],Table1[[#This Row],[Amount 7]]))</f>
        <v/>
      </c>
      <c r="DF9" t="str">
        <f>IF(Table1[[#This Row],[Ledger 8]]="","","No")</f>
        <v/>
      </c>
      <c r="DG9" t="str">
        <f>IF(Table1[[#This Row],[Ledger 8]]="","",IF(Table1[[#This Row],[Effect 8]]="Dr.","Yes","No"))</f>
        <v/>
      </c>
      <c r="DH9" t="str">
        <f>IF(Table1[[#This Row],[Ledger 8]]="","",Table1[[#This Row],[Ledger 8]])</f>
        <v/>
      </c>
      <c r="DI9" t="str">
        <f>IF(Table1[[#This Row],[Ledger 8]]="","",IF(Table1[[#This Row],[Effect 8]]="Dr.",-Table1[[#This Row],[Amount 8]],Table1[[#This Row],[Amount 8]]))</f>
        <v/>
      </c>
      <c r="DL9" t="str">
        <f>IF(Table1[[#This Row],[Ledger 9]]="","","No")</f>
        <v/>
      </c>
      <c r="DM9" t="str">
        <f>IF(Table1[[#This Row],[Ledger 9]]="","",IF(Table1[[#This Row],[Effect 9]]="Dr.","Yes","No"))</f>
        <v/>
      </c>
      <c r="DN9" t="str">
        <f>IF(Table1[[#This Row],[Ledger 9]]="","",Table1[[#This Row],[Ledger 9]])</f>
        <v/>
      </c>
      <c r="DO9" t="str">
        <f>IF(Table1[[#This Row],[Ledger 9]]="","",IF(Table1[[#This Row],[Effect 9]]="Dr.",-Table1[[#This Row],[Amount 9]],Table1[[#This Row],[Amount 9]]))</f>
        <v/>
      </c>
      <c r="DR9" t="str">
        <f>IF(Table1[[#This Row],[Ledger 10]]="","","No")</f>
        <v/>
      </c>
      <c r="DS9" t="str">
        <f>IF(Table1[[#This Row],[Ledger 10]]="","",IF(Table1[[#This Row],[Effect 10]]="Dr.","Yes","No"))</f>
        <v/>
      </c>
      <c r="DT9" t="str">
        <f>IF(Table1[[#This Row],[Ledger 10]]="","",Table1[[#This Row],[Ledger 10]])</f>
        <v/>
      </c>
      <c r="DU9" t="str">
        <f>IF(Table1[[#This Row],[Ledger 10]]="","",IF(Table1[[#This Row],[Effect 10]]="Dr.",-Table1[[#This Row],[Amount 10]],Table1[[#This Row],[Amount 10]]))</f>
        <v/>
      </c>
      <c r="DX9" t="str">
        <f>IF(Table1[[#This Row],[Ledger 11]]="","","No")</f>
        <v/>
      </c>
      <c r="DY9" t="str">
        <f>IF(Table1[[#This Row],[Ledger 11]]="","",IF(Table1[[#This Row],[Effect 11]]="Dr.","Yes","No"))</f>
        <v/>
      </c>
      <c r="DZ9" t="str">
        <f>IF(Table1[[#This Row],[Ledger 11]]="","",Table1[[#This Row],[Ledger 11]])</f>
        <v/>
      </c>
      <c r="EA9" t="str">
        <f>IF(Table1[[#This Row],[Ledger 11]]="","",IF(Table1[[#This Row],[Effect 11]]="Dr.",-Table1[[#This Row],[Amount 11]],Table1[[#This Row],[Amount 11]]))</f>
        <v/>
      </c>
      <c r="ED9" t="str">
        <f>IF(Table1[[#This Row],[Ledger 12]]="","","No")</f>
        <v/>
      </c>
      <c r="EE9" t="str">
        <f>IF(Table1[[#This Row],[Ledger 12]]="","",IF(Table1[[#This Row],[Effect 12]]="Dr.","Yes","No"))</f>
        <v/>
      </c>
      <c r="EF9" t="str">
        <f>IF(Table1[[#This Row],[Ledger 12]]="","",Table1[[#This Row],[Ledger 12]])</f>
        <v/>
      </c>
      <c r="EG9" t="str">
        <f>IF(Table1[[#This Row],[Ledger 12]]="","",IF(Table1[[#This Row],[Effect 12]]="Dr.",-Table1[[#This Row],[Amount 12]],Table1[[#This Row],[Amount 12]]))</f>
        <v/>
      </c>
      <c r="EJ9" t="str">
        <f>IF(Table1[[#This Row],[Ledger 13]]="","","No")</f>
        <v/>
      </c>
      <c r="EK9" t="str">
        <f>IF(Table1[[#This Row],[Ledger 13]]="","",IF(Table1[[#This Row],[Effect 13]]="Dr.","Yes","No"))</f>
        <v/>
      </c>
      <c r="EL9" t="str">
        <f>IF(Table1[[#This Row],[Ledger 13]]="","",Table1[[#This Row],[Ledger 13]])</f>
        <v/>
      </c>
      <c r="EM9" t="str">
        <f>IF(Table1[[#This Row],[Ledger 13]]="","",IF(Table1[[#This Row],[Effect 13]]="Dr.",-Table1[[#This Row],[Amount 13]],Table1[[#This Row],[Amount 13]]))</f>
        <v/>
      </c>
      <c r="EP9" t="str">
        <f>IF(Table1[[#This Row],[Ledger 14]]="","","No")</f>
        <v/>
      </c>
      <c r="EQ9" t="str">
        <f>IF(Table1[[#This Row],[Ledger 14]]="","",IF(Table1[[#This Row],[Effect 14]]="Dr.","Yes","No"))</f>
        <v/>
      </c>
      <c r="ER9" t="str">
        <f>IF(Table1[[#This Row],[Ledger 14]]="","",Table1[[#This Row],[Ledger 14]])</f>
        <v/>
      </c>
      <c r="ES9" t="str">
        <f>IF(Table1[[#This Row],[Ledger 14]]="","",IF(Table1[[#This Row],[Effect 14]]="Dr.",-Table1[[#This Row],[Amount 14]],Table1[[#This Row],[Amount 14]]))</f>
        <v/>
      </c>
      <c r="EV9" t="str">
        <f>IF(Table1[[#This Row],[Ledger 15]]="","","No")</f>
        <v/>
      </c>
      <c r="EW9" t="str">
        <f>IF(Table1[[#This Row],[Ledger 15]]="","",IF(Table1[[#This Row],[Effect 15]]="Dr.","Yes","No"))</f>
        <v/>
      </c>
      <c r="EX9" t="str">
        <f>IF(Table1[[#This Row],[Ledger 15]]="","",Table1[[#This Row],[Ledger 15]])</f>
        <v/>
      </c>
      <c r="EY9" t="str">
        <f>IF(Table1[[#This Row],[Ledger 15]]="","",IF(Table1[[#This Row],[Effect 15]]="Dr.",-Table1[[#This Row],[Amount 15]],Table1[[#This Row],[Amount 15]]))</f>
        <v/>
      </c>
      <c r="FD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">
        <f>IF(Table1[[#This Row],[Date]]="",0,IF(AND(Table1[[#This Row],[Date]]&gt;=$FE$2,Table1[[#This Row],[Date]]&lt;=$FE$3),0,1))</f>
        <v>0</v>
      </c>
      <c r="FF9">
        <f>IF(Table1[[#This Row],[Date]]="",0,IF(TYPE(VLOOKUP(Table1[[#This Row],[Voucher Type]],Table1[[#All],[Voucher Type Master]],1,FALSE))=16,1,0))</f>
        <v>0</v>
      </c>
      <c r="FG9">
        <f>IF(TYPE(IF(Table1[[#This Row],[Date]]="",0,IF(VLOOKUP(Table1[[#This Row],[Voucher Type]],$FY$5:$FZ$13,2,0)=Table1[[#This Row],[Effect 1]],0,1)))=16,1,0)</f>
        <v>0</v>
      </c>
      <c r="FH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">
        <f>IF(LEN(Table1[[#This Row],[Ledger 1]])&gt;0,IF(TYPE(VLOOKUP(Table1[[#This Row],[Ledger 1]],GZ:GZ,1,0))=16,1,0),0)</f>
        <v>0</v>
      </c>
      <c r="FJ9">
        <f>IF(LEN(Table1[[#This Row],[Ledger 2]])&gt;0,IF(TYPE(VLOOKUP(Table1[[#This Row],[Ledger 2]],GZ:GZ,1,0))=16,1,0),0)</f>
        <v>0</v>
      </c>
      <c r="FK9">
        <f>IF(LEN(Table1[[#This Row],[Ledger 3]])&gt;0,IF(TYPE(VLOOKUP(Table1[[#This Row],[Ledger 3]],GZ:GZ,1,0))=16,1,0),0)</f>
        <v>0</v>
      </c>
      <c r="FL9">
        <f>IF(LEN(Table1[[#This Row],[Ledger 4]])&gt;0,IF(TYPE(VLOOKUP(Table1[[#This Row],[Ledger 4]],GZ:GZ,1,0))=16,1,0),0)</f>
        <v>0</v>
      </c>
      <c r="FM9">
        <f>IF(LEN(Table1[[#This Row],[Ledger 5]])&gt;0,IF(TYPE(VLOOKUP(Table1[[#This Row],[Ledger 5]],GZ:GZ,1,0))=16,1,0),0)</f>
        <v>0</v>
      </c>
      <c r="FN9">
        <f>IF(LEN(Table1[[#This Row],[Ledger 6]])&gt;0,IF(TYPE(VLOOKUP(Table1[[#This Row],[Ledger 6]],$GZ:$GZ,1,0))=16,1,0),0)</f>
        <v>0</v>
      </c>
      <c r="FO9">
        <f>IF(LEN(Table1[[#This Row],[Ledger 7]])&gt;0,IF(TYPE(VLOOKUP(Table1[[#This Row],[Ledger 7]],$GZ:$GZ,1,0))=16,1,0),0)</f>
        <v>0</v>
      </c>
      <c r="FP9">
        <f>IF(LEN(Table1[[#This Row],[Ledger 8]])&gt;0,IF(TYPE(VLOOKUP(Table1[[#This Row],[Ledger 8]],$GZ:$GZ,1,0))=16,1,0),0)</f>
        <v>0</v>
      </c>
      <c r="FQ9">
        <f>IF(LEN(Table1[[#This Row],[Ledger 9]])&gt;0,IF(TYPE(VLOOKUP(Table1[[#This Row],[Ledger 9]],$GZ:$GZ,1,0))=16,1,0),0)</f>
        <v>0</v>
      </c>
      <c r="FR9">
        <f>IF(LEN(Table1[[#This Row],[Ledger 10]])&gt;0,IF(TYPE(VLOOKUP(Table1[[#This Row],[Ledger 10]],$GZ:$GZ,1,0))=16,1,0),0)</f>
        <v>0</v>
      </c>
      <c r="FS9">
        <f>IF(LEN(Table1[[#This Row],[Ledger 11]])&gt;0,IF(TYPE(VLOOKUP(Table1[[#This Row],[Ledger 11]],$GZ:$GZ,1,0))=16,1,0),0)</f>
        <v>0</v>
      </c>
      <c r="FT9">
        <f>IF(LEN(Table1[[#This Row],[Ledger 12]])&gt;0,IF(TYPE(VLOOKUP(Table1[[#This Row],[Ledger 12]],$GZ:$GZ,1,0))=16,1,0),0)</f>
        <v>0</v>
      </c>
      <c r="FU9">
        <f>IF(LEN(Table1[[#This Row],[Ledger 13]])&gt;0,IF(TYPE(VLOOKUP(Table1[[#This Row],[Ledger 13]],$GZ:$GZ,1,0))=16,1,0),0)</f>
        <v>0</v>
      </c>
      <c r="FV9">
        <f>IF(LEN(Table1[[#This Row],[Ledger 14]])&gt;0,IF(TYPE(VLOOKUP(Table1[[#This Row],[Ledger 14]],$GZ:$GZ,1,0))=16,1,0),0)</f>
        <v>0</v>
      </c>
      <c r="FW9">
        <f>IF(LEN(Table1[[#This Row],[Ledger 15]])&gt;0,IF(TYPE(VLOOKUP(Table1[[#This Row],[Ledger 15]],$GZ:$GZ,1,0))=16,1,0),0)</f>
        <v>0</v>
      </c>
      <c r="FY9" t="s">
        <v>5</v>
      </c>
      <c r="FZ9" t="s">
        <v>11</v>
      </c>
      <c r="GX9" t="s">
        <v>167</v>
      </c>
    </row>
    <row r="10" spans="1:208" ht="33" customHeight="1" x14ac:dyDescent="0.45">
      <c r="B10" t="s">
        <v>151</v>
      </c>
      <c r="D10" s="8">
        <f t="shared" si="9"/>
        <v>5</v>
      </c>
      <c r="E10" s="32"/>
      <c r="F10" s="34"/>
      <c r="G10" s="34"/>
      <c r="H10" s="34"/>
      <c r="I10" s="34"/>
      <c r="J10" s="38"/>
      <c r="K10" s="33"/>
      <c r="L10" s="36"/>
      <c r="M10" s="35"/>
      <c r="N10" s="34"/>
      <c r="O10" s="41"/>
      <c r="P10" s="35"/>
      <c r="Q10" s="34"/>
      <c r="R10" s="37"/>
      <c r="S10" s="35"/>
      <c r="T10" s="34"/>
      <c r="U10" s="37"/>
      <c r="V10" s="35"/>
      <c r="W10" s="34"/>
      <c r="X10" s="37"/>
      <c r="Y10" s="35"/>
      <c r="Z10" s="34"/>
      <c r="AA10" s="37"/>
      <c r="AB10" s="35"/>
      <c r="AC10" s="34"/>
      <c r="AD10" s="37"/>
      <c r="AE10" s="35"/>
      <c r="AF10" s="34"/>
      <c r="AG10" s="37"/>
      <c r="AH10" s="35"/>
      <c r="AI10" s="34"/>
      <c r="AJ10" s="37"/>
      <c r="AK10" s="35"/>
      <c r="AL10" s="34"/>
      <c r="AM10" s="37"/>
      <c r="AN10" s="35"/>
      <c r="AO10" s="34"/>
      <c r="AP10" s="37"/>
      <c r="AQ10" s="35"/>
      <c r="AR10" s="34"/>
      <c r="AS10" s="37"/>
      <c r="AT10" s="35"/>
      <c r="AU10" s="34"/>
      <c r="AV10" s="37"/>
      <c r="AW10" s="35"/>
      <c r="AX10" s="34"/>
      <c r="AY10" s="37"/>
      <c r="AZ10" s="35"/>
      <c r="BA10" s="34"/>
      <c r="BB10" s="37"/>
      <c r="BC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" s="7"/>
      <c r="BF10" t="str">
        <f>IF(Table1[[#This Row],[Date]]="","","&amp;lt;VOUCHER REMOTEID="&amp;""""&amp;$A$11&amp;$A$13&amp;ROW()&amp;""""&amp;" VCHTYPE="""&amp;F10&amp;""" ACTION="""&amp;"Create"&amp;"""&amp;gt;")</f>
        <v/>
      </c>
      <c r="BG10" t="str">
        <f>IF(Table1[[#This Row],[Date]]="","",TEXT(Table1[[#This Row],[Date]],"yyyymmdd"))</f>
        <v/>
      </c>
      <c r="BH10" t="str">
        <f>Table1[[#This Row],[Date2]]</f>
        <v/>
      </c>
      <c r="BI10" t="str">
        <f>IF(Table1[[#This Row],[Date]]="","",Table1[[#This Row],[Voucher Type]])</f>
        <v/>
      </c>
      <c r="BJ10" t="str">
        <f>IF(Table1[[#This Row],[Ref No / Invoice No]]="","",Table1[[#This Row],[Ref No / Invoice No]])</f>
        <v/>
      </c>
      <c r="BK10" t="str">
        <f>IF(Table1[[#This Row],[Voucher No]]="","",Table1[[#This Row],[Voucher No]])</f>
        <v/>
      </c>
      <c r="BL10" t="str">
        <f>IF(Table1[[#This Row],[Date]]="","",Table1[[#This Row],[Narration]])</f>
        <v/>
      </c>
      <c r="BM10" t="str">
        <f>IF(Table1[[#This Row],[Date]]="","",$A$11&amp;$A$13&amp;ROW())</f>
        <v/>
      </c>
      <c r="BN10" t="str">
        <f>IF(Table1[[#This Row],[Date]]="","",$A$13)</f>
        <v/>
      </c>
      <c r="BP10" t="str">
        <f>IF(Table1[[#This Row],[Ledger 1]]="","","No")</f>
        <v/>
      </c>
      <c r="BQ10" t="str">
        <f>IF(Table1[[#This Row],[Date]]="","",IF(Table1[[#This Row],[Effect 1]]="Dr.","Yes","No"))</f>
        <v/>
      </c>
      <c r="BR10" t="str">
        <f>IF(Table1[[#This Row],[Date]]="","",Table1[[#This Row],[Ledger 1]])</f>
        <v/>
      </c>
      <c r="BS10" t="str">
        <f>IF(Table1[[#This Row],[Date]]="","",IF(Table1[[#This Row],[Effect 1]]="Dr.",-Table1[[#This Row],[Amount 1]],Table1[[#This Row],[Amount 1]]))</f>
        <v/>
      </c>
      <c r="BV10" t="str">
        <f>IF(Table1[[#This Row],[Ledger 2]]="","","No")</f>
        <v/>
      </c>
      <c r="BW10" t="str">
        <f>IF(Table1[[#This Row],[Date]]="","",IF(Table1[[#This Row],[Effect 2]]="Dr.","Yes","No"))</f>
        <v/>
      </c>
      <c r="BX10" t="str">
        <f>IF(Table1[[#This Row],[Date]]="","",Table1[[#This Row],[Ledger 2]])</f>
        <v/>
      </c>
      <c r="BY10" t="str">
        <f>IF(Table1[[#This Row],[Date]]="","",IF(Table1[[#This Row],[Effect 2]]="Dr.",-Table1[[#This Row],[Amount 2]],Table1[[#This Row],[Amount 2]]))</f>
        <v/>
      </c>
      <c r="CB10" t="str">
        <f>IF(Table1[[#This Row],[Ledger 3]]="","","No")</f>
        <v/>
      </c>
      <c r="CC10" t="str">
        <f>IF(Table1[[#This Row],[Ledger 3]]="","",IF(Table1[[#This Row],[Effect 3]]="Dr.","Yes","No"))</f>
        <v/>
      </c>
      <c r="CD10" t="str">
        <f>IF(Table1[[#This Row],[Ledger 3]]="","",Table1[[#This Row],[Ledger 3]])</f>
        <v/>
      </c>
      <c r="CE10" t="str">
        <f>IF(Table1[[#This Row],[Ledger 3]]="","",IF(Table1[[#This Row],[Effect 3]]="Dr.",-Table1[[#This Row],[Amount 3]],Table1[[#This Row],[Amount 3]]))</f>
        <v/>
      </c>
      <c r="CH10" t="str">
        <f>IF(Table1[[#This Row],[Ledger 4]]="","","No")</f>
        <v/>
      </c>
      <c r="CI10" t="str">
        <f>IF(Table1[[#This Row],[Ledger 4]]="","",IF(Table1[[#This Row],[Effect 4]]="Dr.","Yes","No"))</f>
        <v/>
      </c>
      <c r="CJ10" t="str">
        <f>IF(Table1[[#This Row],[Ledger 4]]="","",Table1[[#This Row],[Ledger 4]])</f>
        <v/>
      </c>
      <c r="CK10" t="str">
        <f>IF(Table1[[#This Row],[Ledger 4]]="","",IF(Table1[[#This Row],[Effect 4]]="Dr.",-Table1[[#This Row],[Amount 4]],Table1[[#This Row],[Amount 4]]))</f>
        <v/>
      </c>
      <c r="CN10" t="str">
        <f>IF(Table1[[#This Row],[Ledger 5]]="","","No")</f>
        <v/>
      </c>
      <c r="CO10" t="str">
        <f>IF(Table1[[#This Row],[Ledger 5]]="","",IF(Table1[[#This Row],[Effect 5]]="Dr.","Yes","No"))</f>
        <v/>
      </c>
      <c r="CP10" t="str">
        <f>IF(Table1[[#This Row],[Ledger 5]]="","",Table1[[#This Row],[Ledger 5]])</f>
        <v/>
      </c>
      <c r="CQ10" t="str">
        <f>IF(Table1[[#This Row],[Ledger 5]]="","",IF(Table1[[#This Row],[Effect 5]]="Dr.",-Table1[[#This Row],[Amount 5]],Table1[[#This Row],[Amount 5]]))</f>
        <v/>
      </c>
      <c r="CT10" t="str">
        <f>IF(Table1[[#This Row],[Ledger 6]]="","","No")</f>
        <v/>
      </c>
      <c r="CU10" t="str">
        <f>IF(Table1[[#This Row],[Ledger 6]]="","",IF(Table1[[#This Row],[Effect 6]]="Dr.","Yes","No"))</f>
        <v/>
      </c>
      <c r="CV10" t="str">
        <f>IF(Table1[[#This Row],[Ledger 6]]="","",Table1[[#This Row],[Ledger 6]])</f>
        <v/>
      </c>
      <c r="CW10" t="str">
        <f>IF(Table1[[#This Row],[Ledger 6]]="","",IF(Table1[[#This Row],[Effect 6]]="Dr.",-Table1[[#This Row],[Amount 6]],Table1[[#This Row],[Amount 6]]))</f>
        <v/>
      </c>
      <c r="CZ10" t="str">
        <f>IF(Table1[[#This Row],[Ledger 7]]="","","No")</f>
        <v/>
      </c>
      <c r="DA10" t="str">
        <f>IF(Table1[[#This Row],[Ledger 7]]="","",IF(Table1[[#This Row],[Effect 7]]="Dr.","Yes","No"))</f>
        <v/>
      </c>
      <c r="DB10" t="str">
        <f>IF(Table1[[#This Row],[Ledger 7]]="","",Table1[[#This Row],[Ledger 7]])</f>
        <v/>
      </c>
      <c r="DC10" t="str">
        <f>IF(Table1[[#This Row],[Ledger 7]]="","",IF(Table1[[#This Row],[Effect 7]]="Dr.",-Table1[[#This Row],[Amount 7]],Table1[[#This Row],[Amount 7]]))</f>
        <v/>
      </c>
      <c r="DF10" t="str">
        <f>IF(Table1[[#This Row],[Ledger 8]]="","","No")</f>
        <v/>
      </c>
      <c r="DG10" t="str">
        <f>IF(Table1[[#This Row],[Ledger 8]]="","",IF(Table1[[#This Row],[Effect 8]]="Dr.","Yes","No"))</f>
        <v/>
      </c>
      <c r="DH10" t="str">
        <f>IF(Table1[[#This Row],[Ledger 8]]="","",Table1[[#This Row],[Ledger 8]])</f>
        <v/>
      </c>
      <c r="DI10" t="str">
        <f>IF(Table1[[#This Row],[Ledger 8]]="","",IF(Table1[[#This Row],[Effect 8]]="Dr.",-Table1[[#This Row],[Amount 8]],Table1[[#This Row],[Amount 8]]))</f>
        <v/>
      </c>
      <c r="DL10" t="str">
        <f>IF(Table1[[#This Row],[Ledger 9]]="","","No")</f>
        <v/>
      </c>
      <c r="DM10" t="str">
        <f>IF(Table1[[#This Row],[Ledger 9]]="","",IF(Table1[[#This Row],[Effect 9]]="Dr.","Yes","No"))</f>
        <v/>
      </c>
      <c r="DN10" t="str">
        <f>IF(Table1[[#This Row],[Ledger 9]]="","",Table1[[#This Row],[Ledger 9]])</f>
        <v/>
      </c>
      <c r="DO10" t="str">
        <f>IF(Table1[[#This Row],[Ledger 9]]="","",IF(Table1[[#This Row],[Effect 9]]="Dr.",-Table1[[#This Row],[Amount 9]],Table1[[#This Row],[Amount 9]]))</f>
        <v/>
      </c>
      <c r="DR10" t="str">
        <f>IF(Table1[[#This Row],[Ledger 10]]="","","No")</f>
        <v/>
      </c>
      <c r="DS10" t="str">
        <f>IF(Table1[[#This Row],[Ledger 10]]="","",IF(Table1[[#This Row],[Effect 10]]="Dr.","Yes","No"))</f>
        <v/>
      </c>
      <c r="DT10" t="str">
        <f>IF(Table1[[#This Row],[Ledger 10]]="","",Table1[[#This Row],[Ledger 10]])</f>
        <v/>
      </c>
      <c r="DU10" t="str">
        <f>IF(Table1[[#This Row],[Ledger 10]]="","",IF(Table1[[#This Row],[Effect 10]]="Dr.",-Table1[[#This Row],[Amount 10]],Table1[[#This Row],[Amount 10]]))</f>
        <v/>
      </c>
      <c r="DX10" t="str">
        <f>IF(Table1[[#This Row],[Ledger 11]]="","","No")</f>
        <v/>
      </c>
      <c r="DY10" t="str">
        <f>IF(Table1[[#This Row],[Ledger 11]]="","",IF(Table1[[#This Row],[Effect 11]]="Dr.","Yes","No"))</f>
        <v/>
      </c>
      <c r="DZ10" t="str">
        <f>IF(Table1[[#This Row],[Ledger 11]]="","",Table1[[#This Row],[Ledger 11]])</f>
        <v/>
      </c>
      <c r="EA10" t="str">
        <f>IF(Table1[[#This Row],[Ledger 11]]="","",IF(Table1[[#This Row],[Effect 11]]="Dr.",-Table1[[#This Row],[Amount 11]],Table1[[#This Row],[Amount 11]]))</f>
        <v/>
      </c>
      <c r="ED10" t="str">
        <f>IF(Table1[[#This Row],[Ledger 12]]="","","No")</f>
        <v/>
      </c>
      <c r="EE10" t="str">
        <f>IF(Table1[[#This Row],[Ledger 12]]="","",IF(Table1[[#This Row],[Effect 12]]="Dr.","Yes","No"))</f>
        <v/>
      </c>
      <c r="EF10" t="str">
        <f>IF(Table1[[#This Row],[Ledger 12]]="","",Table1[[#This Row],[Ledger 12]])</f>
        <v/>
      </c>
      <c r="EG10" t="str">
        <f>IF(Table1[[#This Row],[Ledger 12]]="","",IF(Table1[[#This Row],[Effect 12]]="Dr.",-Table1[[#This Row],[Amount 12]],Table1[[#This Row],[Amount 12]]))</f>
        <v/>
      </c>
      <c r="EJ10" t="str">
        <f>IF(Table1[[#This Row],[Ledger 13]]="","","No")</f>
        <v/>
      </c>
      <c r="EK10" t="str">
        <f>IF(Table1[[#This Row],[Ledger 13]]="","",IF(Table1[[#This Row],[Effect 13]]="Dr.","Yes","No"))</f>
        <v/>
      </c>
      <c r="EL10" t="str">
        <f>IF(Table1[[#This Row],[Ledger 13]]="","",Table1[[#This Row],[Ledger 13]])</f>
        <v/>
      </c>
      <c r="EM10" t="str">
        <f>IF(Table1[[#This Row],[Ledger 13]]="","",IF(Table1[[#This Row],[Effect 13]]="Dr.",-Table1[[#This Row],[Amount 13]],Table1[[#This Row],[Amount 13]]))</f>
        <v/>
      </c>
      <c r="EP10" t="str">
        <f>IF(Table1[[#This Row],[Ledger 14]]="","","No")</f>
        <v/>
      </c>
      <c r="EQ10" t="str">
        <f>IF(Table1[[#This Row],[Ledger 14]]="","",IF(Table1[[#This Row],[Effect 14]]="Dr.","Yes","No"))</f>
        <v/>
      </c>
      <c r="ER10" t="str">
        <f>IF(Table1[[#This Row],[Ledger 14]]="","",Table1[[#This Row],[Ledger 14]])</f>
        <v/>
      </c>
      <c r="ES10" t="str">
        <f>IF(Table1[[#This Row],[Ledger 14]]="","",IF(Table1[[#This Row],[Effect 14]]="Dr.",-Table1[[#This Row],[Amount 14]],Table1[[#This Row],[Amount 14]]))</f>
        <v/>
      </c>
      <c r="EV10" t="str">
        <f>IF(Table1[[#This Row],[Ledger 15]]="","","No")</f>
        <v/>
      </c>
      <c r="EW10" t="str">
        <f>IF(Table1[[#This Row],[Ledger 15]]="","",IF(Table1[[#This Row],[Effect 15]]="Dr.","Yes","No"))</f>
        <v/>
      </c>
      <c r="EX10" t="str">
        <f>IF(Table1[[#This Row],[Ledger 15]]="","",Table1[[#This Row],[Ledger 15]])</f>
        <v/>
      </c>
      <c r="EY10" t="str">
        <f>IF(Table1[[#This Row],[Ledger 15]]="","",IF(Table1[[#This Row],[Effect 15]]="Dr.",-Table1[[#This Row],[Amount 15]],Table1[[#This Row],[Amount 15]]))</f>
        <v/>
      </c>
      <c r="FD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">
        <f>IF(Table1[[#This Row],[Date]]="",0,IF(AND(Table1[[#This Row],[Date]]&gt;=$FE$2,Table1[[#This Row],[Date]]&lt;=$FE$3),0,1))</f>
        <v>0</v>
      </c>
      <c r="FF10">
        <f>IF(Table1[[#This Row],[Date]]="",0,IF(TYPE(VLOOKUP(Table1[[#This Row],[Voucher Type]],Table1[[#All],[Voucher Type Master]],1,FALSE))=16,1,0))</f>
        <v>0</v>
      </c>
      <c r="FG10">
        <f>IF(TYPE(IF(Table1[[#This Row],[Date]]="",0,IF(VLOOKUP(Table1[[#This Row],[Voucher Type]],$FY$5:$FZ$13,2,0)=Table1[[#This Row],[Effect 1]],0,1)))=16,1,0)</f>
        <v>0</v>
      </c>
      <c r="FH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">
        <f>IF(LEN(Table1[[#This Row],[Ledger 1]])&gt;0,IF(TYPE(VLOOKUP(Table1[[#This Row],[Ledger 1]],GZ:GZ,1,0))=16,1,0),0)</f>
        <v>0</v>
      </c>
      <c r="FJ10">
        <f>IF(LEN(Table1[[#This Row],[Ledger 2]])&gt;0,IF(TYPE(VLOOKUP(Table1[[#This Row],[Ledger 2]],GZ:GZ,1,0))=16,1,0),0)</f>
        <v>0</v>
      </c>
      <c r="FK10">
        <f>IF(LEN(Table1[[#This Row],[Ledger 3]])&gt;0,IF(TYPE(VLOOKUP(Table1[[#This Row],[Ledger 3]],GZ:GZ,1,0))=16,1,0),0)</f>
        <v>0</v>
      </c>
      <c r="FL10">
        <f>IF(LEN(Table1[[#This Row],[Ledger 4]])&gt;0,IF(TYPE(VLOOKUP(Table1[[#This Row],[Ledger 4]],GZ:GZ,1,0))=16,1,0),0)</f>
        <v>0</v>
      </c>
      <c r="FM10">
        <f>IF(LEN(Table1[[#This Row],[Ledger 5]])&gt;0,IF(TYPE(VLOOKUP(Table1[[#This Row],[Ledger 5]],GZ:GZ,1,0))=16,1,0),0)</f>
        <v>0</v>
      </c>
      <c r="FN10">
        <f>IF(LEN(Table1[[#This Row],[Ledger 6]])&gt;0,IF(TYPE(VLOOKUP(Table1[[#This Row],[Ledger 6]],$GZ:$GZ,1,0))=16,1,0),0)</f>
        <v>0</v>
      </c>
      <c r="FO10">
        <f>IF(LEN(Table1[[#This Row],[Ledger 7]])&gt;0,IF(TYPE(VLOOKUP(Table1[[#This Row],[Ledger 7]],$GZ:$GZ,1,0))=16,1,0),0)</f>
        <v>0</v>
      </c>
      <c r="FP10">
        <f>IF(LEN(Table1[[#This Row],[Ledger 8]])&gt;0,IF(TYPE(VLOOKUP(Table1[[#This Row],[Ledger 8]],$GZ:$GZ,1,0))=16,1,0),0)</f>
        <v>0</v>
      </c>
      <c r="FQ10">
        <f>IF(LEN(Table1[[#This Row],[Ledger 9]])&gt;0,IF(TYPE(VLOOKUP(Table1[[#This Row],[Ledger 9]],$GZ:$GZ,1,0))=16,1,0),0)</f>
        <v>0</v>
      </c>
      <c r="FR10">
        <f>IF(LEN(Table1[[#This Row],[Ledger 10]])&gt;0,IF(TYPE(VLOOKUP(Table1[[#This Row],[Ledger 10]],$GZ:$GZ,1,0))=16,1,0),0)</f>
        <v>0</v>
      </c>
      <c r="FS10">
        <f>IF(LEN(Table1[[#This Row],[Ledger 11]])&gt;0,IF(TYPE(VLOOKUP(Table1[[#This Row],[Ledger 11]],$GZ:$GZ,1,0))=16,1,0),0)</f>
        <v>0</v>
      </c>
      <c r="FT10">
        <f>IF(LEN(Table1[[#This Row],[Ledger 12]])&gt;0,IF(TYPE(VLOOKUP(Table1[[#This Row],[Ledger 12]],$GZ:$GZ,1,0))=16,1,0),0)</f>
        <v>0</v>
      </c>
      <c r="FU10">
        <f>IF(LEN(Table1[[#This Row],[Ledger 13]])&gt;0,IF(TYPE(VLOOKUP(Table1[[#This Row],[Ledger 13]],$GZ:$GZ,1,0))=16,1,0),0)</f>
        <v>0</v>
      </c>
      <c r="FV10">
        <f>IF(LEN(Table1[[#This Row],[Ledger 14]])&gt;0,IF(TYPE(VLOOKUP(Table1[[#This Row],[Ledger 14]],$GZ:$GZ,1,0))=16,1,0),0)</f>
        <v>0</v>
      </c>
      <c r="FW10">
        <f>IF(LEN(Table1[[#This Row],[Ledger 15]])&gt;0,IF(TYPE(VLOOKUP(Table1[[#This Row],[Ledger 15]],$GZ:$GZ,1,0))=16,1,0),0)</f>
        <v>0</v>
      </c>
      <c r="FY10" t="s">
        <v>6</v>
      </c>
      <c r="FZ10" t="s">
        <v>11</v>
      </c>
      <c r="GX10" t="s">
        <v>168</v>
      </c>
    </row>
    <row r="11" spans="1:208" ht="33" customHeight="1" x14ac:dyDescent="0.45">
      <c r="A11" t="s">
        <v>69</v>
      </c>
      <c r="B11" t="s">
        <v>152</v>
      </c>
      <c r="D11" s="8">
        <f t="shared" si="9"/>
        <v>6</v>
      </c>
      <c r="E11" s="32"/>
      <c r="F11" s="34"/>
      <c r="G11" s="34"/>
      <c r="H11" s="34"/>
      <c r="I11" s="34"/>
      <c r="J11" s="38"/>
      <c r="K11" s="33"/>
      <c r="L11" s="36"/>
      <c r="M11" s="35"/>
      <c r="N11" s="34"/>
      <c r="O11" s="41"/>
      <c r="P11" s="35"/>
      <c r="Q11" s="34"/>
      <c r="R11" s="37"/>
      <c r="S11" s="35"/>
      <c r="T11" s="34"/>
      <c r="U11" s="37"/>
      <c r="V11" s="35"/>
      <c r="W11" s="34"/>
      <c r="X11" s="37"/>
      <c r="Y11" s="35"/>
      <c r="Z11" s="34"/>
      <c r="AA11" s="37"/>
      <c r="AB11" s="35"/>
      <c r="AC11" s="34"/>
      <c r="AD11" s="37"/>
      <c r="AE11" s="35"/>
      <c r="AF11" s="34"/>
      <c r="AG11" s="37"/>
      <c r="AH11" s="35"/>
      <c r="AI11" s="34"/>
      <c r="AJ11" s="37"/>
      <c r="AK11" s="35"/>
      <c r="AL11" s="34"/>
      <c r="AM11" s="37"/>
      <c r="AN11" s="35"/>
      <c r="AO11" s="34"/>
      <c r="AP11" s="37"/>
      <c r="AQ11" s="35"/>
      <c r="AR11" s="34"/>
      <c r="AS11" s="37"/>
      <c r="AT11" s="35"/>
      <c r="AU11" s="34"/>
      <c r="AV11" s="37"/>
      <c r="AW11" s="35"/>
      <c r="AX11" s="34"/>
      <c r="AY11" s="37"/>
      <c r="AZ11" s="35"/>
      <c r="BA11" s="34"/>
      <c r="BB11" s="37"/>
      <c r="BC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" s="7"/>
      <c r="BF11" t="str">
        <f>IF(Table1[[#This Row],[Date]]="","","&amp;lt;VOUCHER REMOTEID="&amp;""""&amp;$A$11&amp;$A$13&amp;ROW()&amp;""""&amp;" VCHTYPE="""&amp;F11&amp;""" ACTION="""&amp;"Create"&amp;"""&amp;gt;")</f>
        <v/>
      </c>
      <c r="BG11" t="str">
        <f>IF(Table1[[#This Row],[Date]]="","",TEXT(Table1[[#This Row],[Date]],"yyyymmdd"))</f>
        <v/>
      </c>
      <c r="BH11" t="str">
        <f>Table1[[#This Row],[Date2]]</f>
        <v/>
      </c>
      <c r="BI11" t="str">
        <f>IF(Table1[[#This Row],[Date]]="","",Table1[[#This Row],[Voucher Type]])</f>
        <v/>
      </c>
      <c r="BJ11" t="str">
        <f>IF(Table1[[#This Row],[Ref No / Invoice No]]="","",Table1[[#This Row],[Ref No / Invoice No]])</f>
        <v/>
      </c>
      <c r="BK11" t="str">
        <f>IF(Table1[[#This Row],[Voucher No]]="","",Table1[[#This Row],[Voucher No]])</f>
        <v/>
      </c>
      <c r="BL11" t="str">
        <f>IF(Table1[[#This Row],[Date]]="","",Table1[[#This Row],[Narration]])</f>
        <v/>
      </c>
      <c r="BM11" t="str">
        <f>IF(Table1[[#This Row],[Date]]="","",$A$11&amp;$A$13&amp;ROW())</f>
        <v/>
      </c>
      <c r="BN11" t="str">
        <f>IF(Table1[[#This Row],[Date]]="","",$A$13)</f>
        <v/>
      </c>
      <c r="BP11" t="str">
        <f>IF(Table1[[#This Row],[Ledger 1]]="","","No")</f>
        <v/>
      </c>
      <c r="BQ11" t="str">
        <f>IF(Table1[[#This Row],[Date]]="","",IF(Table1[[#This Row],[Effect 1]]="Dr.","Yes","No"))</f>
        <v/>
      </c>
      <c r="BR11" t="str">
        <f>IF(Table1[[#This Row],[Date]]="","",Table1[[#This Row],[Ledger 1]])</f>
        <v/>
      </c>
      <c r="BS11" t="str">
        <f>IF(Table1[[#This Row],[Date]]="","",IF(Table1[[#This Row],[Effect 1]]="Dr.",-Table1[[#This Row],[Amount 1]],Table1[[#This Row],[Amount 1]]))</f>
        <v/>
      </c>
      <c r="BV11" t="str">
        <f>IF(Table1[[#This Row],[Ledger 2]]="","","No")</f>
        <v/>
      </c>
      <c r="BW11" t="str">
        <f>IF(Table1[[#This Row],[Date]]="","",IF(Table1[[#This Row],[Effect 2]]="Dr.","Yes","No"))</f>
        <v/>
      </c>
      <c r="BX11" t="str">
        <f>IF(Table1[[#This Row],[Date]]="","",Table1[[#This Row],[Ledger 2]])</f>
        <v/>
      </c>
      <c r="BY11" t="str">
        <f>IF(Table1[[#This Row],[Date]]="","",IF(Table1[[#This Row],[Effect 2]]="Dr.",-Table1[[#This Row],[Amount 2]],Table1[[#This Row],[Amount 2]]))</f>
        <v/>
      </c>
      <c r="CB11" t="str">
        <f>IF(Table1[[#This Row],[Ledger 3]]="","","No")</f>
        <v/>
      </c>
      <c r="CC11" t="str">
        <f>IF(Table1[[#This Row],[Ledger 3]]="","",IF(Table1[[#This Row],[Effect 3]]="Dr.","Yes","No"))</f>
        <v/>
      </c>
      <c r="CD11" t="str">
        <f>IF(Table1[[#This Row],[Ledger 3]]="","",Table1[[#This Row],[Ledger 3]])</f>
        <v/>
      </c>
      <c r="CE11" t="str">
        <f>IF(Table1[[#This Row],[Ledger 3]]="","",IF(Table1[[#This Row],[Effect 3]]="Dr.",-Table1[[#This Row],[Amount 3]],Table1[[#This Row],[Amount 3]]))</f>
        <v/>
      </c>
      <c r="CH11" t="str">
        <f>IF(Table1[[#This Row],[Ledger 4]]="","","No")</f>
        <v/>
      </c>
      <c r="CI11" t="str">
        <f>IF(Table1[[#This Row],[Ledger 4]]="","",IF(Table1[[#This Row],[Effect 4]]="Dr.","Yes","No"))</f>
        <v/>
      </c>
      <c r="CJ11" t="str">
        <f>IF(Table1[[#This Row],[Ledger 4]]="","",Table1[[#This Row],[Ledger 4]])</f>
        <v/>
      </c>
      <c r="CK11" t="str">
        <f>IF(Table1[[#This Row],[Ledger 4]]="","",IF(Table1[[#This Row],[Effect 4]]="Dr.",-Table1[[#This Row],[Amount 4]],Table1[[#This Row],[Amount 4]]))</f>
        <v/>
      </c>
      <c r="CN11" t="str">
        <f>IF(Table1[[#This Row],[Ledger 5]]="","","No")</f>
        <v/>
      </c>
      <c r="CO11" t="str">
        <f>IF(Table1[[#This Row],[Ledger 5]]="","",IF(Table1[[#This Row],[Effect 5]]="Dr.","Yes","No"))</f>
        <v/>
      </c>
      <c r="CP11" t="str">
        <f>IF(Table1[[#This Row],[Ledger 5]]="","",Table1[[#This Row],[Ledger 5]])</f>
        <v/>
      </c>
      <c r="CQ11" t="str">
        <f>IF(Table1[[#This Row],[Ledger 5]]="","",IF(Table1[[#This Row],[Effect 5]]="Dr.",-Table1[[#This Row],[Amount 5]],Table1[[#This Row],[Amount 5]]))</f>
        <v/>
      </c>
      <c r="CT11" t="str">
        <f>IF(Table1[[#This Row],[Ledger 6]]="","","No")</f>
        <v/>
      </c>
      <c r="CU11" t="str">
        <f>IF(Table1[[#This Row],[Ledger 6]]="","",IF(Table1[[#This Row],[Effect 6]]="Dr.","Yes","No"))</f>
        <v/>
      </c>
      <c r="CV11" t="str">
        <f>IF(Table1[[#This Row],[Ledger 6]]="","",Table1[[#This Row],[Ledger 6]])</f>
        <v/>
      </c>
      <c r="CW11" t="str">
        <f>IF(Table1[[#This Row],[Ledger 6]]="","",IF(Table1[[#This Row],[Effect 6]]="Dr.",-Table1[[#This Row],[Amount 6]],Table1[[#This Row],[Amount 6]]))</f>
        <v/>
      </c>
      <c r="CZ11" t="str">
        <f>IF(Table1[[#This Row],[Ledger 7]]="","","No")</f>
        <v/>
      </c>
      <c r="DA11" t="str">
        <f>IF(Table1[[#This Row],[Ledger 7]]="","",IF(Table1[[#This Row],[Effect 7]]="Dr.","Yes","No"))</f>
        <v/>
      </c>
      <c r="DB11" t="str">
        <f>IF(Table1[[#This Row],[Ledger 7]]="","",Table1[[#This Row],[Ledger 7]])</f>
        <v/>
      </c>
      <c r="DC11" t="str">
        <f>IF(Table1[[#This Row],[Ledger 7]]="","",IF(Table1[[#This Row],[Effect 7]]="Dr.",-Table1[[#This Row],[Amount 7]],Table1[[#This Row],[Amount 7]]))</f>
        <v/>
      </c>
      <c r="DF11" t="str">
        <f>IF(Table1[[#This Row],[Ledger 8]]="","","No")</f>
        <v/>
      </c>
      <c r="DG11" t="str">
        <f>IF(Table1[[#This Row],[Ledger 8]]="","",IF(Table1[[#This Row],[Effect 8]]="Dr.","Yes","No"))</f>
        <v/>
      </c>
      <c r="DH11" t="str">
        <f>IF(Table1[[#This Row],[Ledger 8]]="","",Table1[[#This Row],[Ledger 8]])</f>
        <v/>
      </c>
      <c r="DI11" t="str">
        <f>IF(Table1[[#This Row],[Ledger 8]]="","",IF(Table1[[#This Row],[Effect 8]]="Dr.",-Table1[[#This Row],[Amount 8]],Table1[[#This Row],[Amount 8]]))</f>
        <v/>
      </c>
      <c r="DL11" t="str">
        <f>IF(Table1[[#This Row],[Ledger 9]]="","","No")</f>
        <v/>
      </c>
      <c r="DM11" t="str">
        <f>IF(Table1[[#This Row],[Ledger 9]]="","",IF(Table1[[#This Row],[Effect 9]]="Dr.","Yes","No"))</f>
        <v/>
      </c>
      <c r="DN11" t="str">
        <f>IF(Table1[[#This Row],[Ledger 9]]="","",Table1[[#This Row],[Ledger 9]])</f>
        <v/>
      </c>
      <c r="DO11" t="str">
        <f>IF(Table1[[#This Row],[Ledger 9]]="","",IF(Table1[[#This Row],[Effect 9]]="Dr.",-Table1[[#This Row],[Amount 9]],Table1[[#This Row],[Amount 9]]))</f>
        <v/>
      </c>
      <c r="DR11" t="str">
        <f>IF(Table1[[#This Row],[Ledger 10]]="","","No")</f>
        <v/>
      </c>
      <c r="DS11" t="str">
        <f>IF(Table1[[#This Row],[Ledger 10]]="","",IF(Table1[[#This Row],[Effect 10]]="Dr.","Yes","No"))</f>
        <v/>
      </c>
      <c r="DT11" t="str">
        <f>IF(Table1[[#This Row],[Ledger 10]]="","",Table1[[#This Row],[Ledger 10]])</f>
        <v/>
      </c>
      <c r="DU11" t="str">
        <f>IF(Table1[[#This Row],[Ledger 10]]="","",IF(Table1[[#This Row],[Effect 10]]="Dr.",-Table1[[#This Row],[Amount 10]],Table1[[#This Row],[Amount 10]]))</f>
        <v/>
      </c>
      <c r="DX11" t="str">
        <f>IF(Table1[[#This Row],[Ledger 11]]="","","No")</f>
        <v/>
      </c>
      <c r="DY11" t="str">
        <f>IF(Table1[[#This Row],[Ledger 11]]="","",IF(Table1[[#This Row],[Effect 11]]="Dr.","Yes","No"))</f>
        <v/>
      </c>
      <c r="DZ11" t="str">
        <f>IF(Table1[[#This Row],[Ledger 11]]="","",Table1[[#This Row],[Ledger 11]])</f>
        <v/>
      </c>
      <c r="EA11" t="str">
        <f>IF(Table1[[#This Row],[Ledger 11]]="","",IF(Table1[[#This Row],[Effect 11]]="Dr.",-Table1[[#This Row],[Amount 11]],Table1[[#This Row],[Amount 11]]))</f>
        <v/>
      </c>
      <c r="ED11" t="str">
        <f>IF(Table1[[#This Row],[Ledger 12]]="","","No")</f>
        <v/>
      </c>
      <c r="EE11" t="str">
        <f>IF(Table1[[#This Row],[Ledger 12]]="","",IF(Table1[[#This Row],[Effect 12]]="Dr.","Yes","No"))</f>
        <v/>
      </c>
      <c r="EF11" t="str">
        <f>IF(Table1[[#This Row],[Ledger 12]]="","",Table1[[#This Row],[Ledger 12]])</f>
        <v/>
      </c>
      <c r="EG11" t="str">
        <f>IF(Table1[[#This Row],[Ledger 12]]="","",IF(Table1[[#This Row],[Effect 12]]="Dr.",-Table1[[#This Row],[Amount 12]],Table1[[#This Row],[Amount 12]]))</f>
        <v/>
      </c>
      <c r="EJ11" t="str">
        <f>IF(Table1[[#This Row],[Ledger 13]]="","","No")</f>
        <v/>
      </c>
      <c r="EK11" t="str">
        <f>IF(Table1[[#This Row],[Ledger 13]]="","",IF(Table1[[#This Row],[Effect 13]]="Dr.","Yes","No"))</f>
        <v/>
      </c>
      <c r="EL11" t="str">
        <f>IF(Table1[[#This Row],[Ledger 13]]="","",Table1[[#This Row],[Ledger 13]])</f>
        <v/>
      </c>
      <c r="EM11" t="str">
        <f>IF(Table1[[#This Row],[Ledger 13]]="","",IF(Table1[[#This Row],[Effect 13]]="Dr.",-Table1[[#This Row],[Amount 13]],Table1[[#This Row],[Amount 13]]))</f>
        <v/>
      </c>
      <c r="EP11" t="str">
        <f>IF(Table1[[#This Row],[Ledger 14]]="","","No")</f>
        <v/>
      </c>
      <c r="EQ11" t="str">
        <f>IF(Table1[[#This Row],[Ledger 14]]="","",IF(Table1[[#This Row],[Effect 14]]="Dr.","Yes","No"))</f>
        <v/>
      </c>
      <c r="ER11" t="str">
        <f>IF(Table1[[#This Row],[Ledger 14]]="","",Table1[[#This Row],[Ledger 14]])</f>
        <v/>
      </c>
      <c r="ES11" t="str">
        <f>IF(Table1[[#This Row],[Ledger 14]]="","",IF(Table1[[#This Row],[Effect 14]]="Dr.",-Table1[[#This Row],[Amount 14]],Table1[[#This Row],[Amount 14]]))</f>
        <v/>
      </c>
      <c r="EV11" t="str">
        <f>IF(Table1[[#This Row],[Ledger 15]]="","","No")</f>
        <v/>
      </c>
      <c r="EW11" t="str">
        <f>IF(Table1[[#This Row],[Ledger 15]]="","",IF(Table1[[#This Row],[Effect 15]]="Dr.","Yes","No"))</f>
        <v/>
      </c>
      <c r="EX11" t="str">
        <f>IF(Table1[[#This Row],[Ledger 15]]="","",Table1[[#This Row],[Ledger 15]])</f>
        <v/>
      </c>
      <c r="EY11" t="str">
        <f>IF(Table1[[#This Row],[Ledger 15]]="","",IF(Table1[[#This Row],[Effect 15]]="Dr.",-Table1[[#This Row],[Amount 15]],Table1[[#This Row],[Amount 15]]))</f>
        <v/>
      </c>
      <c r="FD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">
        <f>IF(Table1[[#This Row],[Date]]="",0,IF(AND(Table1[[#This Row],[Date]]&gt;=$FE$2,Table1[[#This Row],[Date]]&lt;=$FE$3),0,1))</f>
        <v>0</v>
      </c>
      <c r="FF11">
        <f>IF(Table1[[#This Row],[Date]]="",0,IF(TYPE(VLOOKUP(Table1[[#This Row],[Voucher Type]],Table1[[#All],[Voucher Type Master]],1,FALSE))=16,1,0))</f>
        <v>0</v>
      </c>
      <c r="FG11">
        <f>IF(TYPE(IF(Table1[[#This Row],[Date]]="",0,IF(VLOOKUP(Table1[[#This Row],[Voucher Type]],$FY$5:$FZ$13,2,0)=Table1[[#This Row],[Effect 1]],0,1)))=16,1,0)</f>
        <v>0</v>
      </c>
      <c r="FH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">
        <f>IF(LEN(Table1[[#This Row],[Ledger 1]])&gt;0,IF(TYPE(VLOOKUP(Table1[[#This Row],[Ledger 1]],GZ:GZ,1,0))=16,1,0),0)</f>
        <v>0</v>
      </c>
      <c r="FJ11">
        <f>IF(LEN(Table1[[#This Row],[Ledger 2]])&gt;0,IF(TYPE(VLOOKUP(Table1[[#This Row],[Ledger 2]],GZ:GZ,1,0))=16,1,0),0)</f>
        <v>0</v>
      </c>
      <c r="FK11">
        <f>IF(LEN(Table1[[#This Row],[Ledger 3]])&gt;0,IF(TYPE(VLOOKUP(Table1[[#This Row],[Ledger 3]],GZ:GZ,1,0))=16,1,0),0)</f>
        <v>0</v>
      </c>
      <c r="FL11">
        <f>IF(LEN(Table1[[#This Row],[Ledger 4]])&gt;0,IF(TYPE(VLOOKUP(Table1[[#This Row],[Ledger 4]],GZ:GZ,1,0))=16,1,0),0)</f>
        <v>0</v>
      </c>
      <c r="FM11">
        <f>IF(LEN(Table1[[#This Row],[Ledger 5]])&gt;0,IF(TYPE(VLOOKUP(Table1[[#This Row],[Ledger 5]],GZ:GZ,1,0))=16,1,0),0)</f>
        <v>0</v>
      </c>
      <c r="FN11">
        <f>IF(LEN(Table1[[#This Row],[Ledger 6]])&gt;0,IF(TYPE(VLOOKUP(Table1[[#This Row],[Ledger 6]],$GZ:$GZ,1,0))=16,1,0),0)</f>
        <v>0</v>
      </c>
      <c r="FO11">
        <f>IF(LEN(Table1[[#This Row],[Ledger 7]])&gt;0,IF(TYPE(VLOOKUP(Table1[[#This Row],[Ledger 7]],$GZ:$GZ,1,0))=16,1,0),0)</f>
        <v>0</v>
      </c>
      <c r="FP11">
        <f>IF(LEN(Table1[[#This Row],[Ledger 8]])&gt;0,IF(TYPE(VLOOKUP(Table1[[#This Row],[Ledger 8]],$GZ:$GZ,1,0))=16,1,0),0)</f>
        <v>0</v>
      </c>
      <c r="FQ11">
        <f>IF(LEN(Table1[[#This Row],[Ledger 9]])&gt;0,IF(TYPE(VLOOKUP(Table1[[#This Row],[Ledger 9]],$GZ:$GZ,1,0))=16,1,0),0)</f>
        <v>0</v>
      </c>
      <c r="FR11">
        <f>IF(LEN(Table1[[#This Row],[Ledger 10]])&gt;0,IF(TYPE(VLOOKUP(Table1[[#This Row],[Ledger 10]],$GZ:$GZ,1,0))=16,1,0),0)</f>
        <v>0</v>
      </c>
      <c r="FS11">
        <f>IF(LEN(Table1[[#This Row],[Ledger 11]])&gt;0,IF(TYPE(VLOOKUP(Table1[[#This Row],[Ledger 11]],$GZ:$GZ,1,0))=16,1,0),0)</f>
        <v>0</v>
      </c>
      <c r="FT11">
        <f>IF(LEN(Table1[[#This Row],[Ledger 12]])&gt;0,IF(TYPE(VLOOKUP(Table1[[#This Row],[Ledger 12]],$GZ:$GZ,1,0))=16,1,0),0)</f>
        <v>0</v>
      </c>
      <c r="FU11">
        <f>IF(LEN(Table1[[#This Row],[Ledger 13]])&gt;0,IF(TYPE(VLOOKUP(Table1[[#This Row],[Ledger 13]],$GZ:$GZ,1,0))=16,1,0),0)</f>
        <v>0</v>
      </c>
      <c r="FV11">
        <f>IF(LEN(Table1[[#This Row],[Ledger 14]])&gt;0,IF(TYPE(VLOOKUP(Table1[[#This Row],[Ledger 14]],$GZ:$GZ,1,0))=16,1,0),0)</f>
        <v>0</v>
      </c>
      <c r="FW11">
        <f>IF(LEN(Table1[[#This Row],[Ledger 15]])&gt;0,IF(TYPE(VLOOKUP(Table1[[#This Row],[Ledger 15]],$GZ:$GZ,1,0))=16,1,0),0)</f>
        <v>0</v>
      </c>
      <c r="FY11" t="s">
        <v>55</v>
      </c>
      <c r="FZ11" t="s">
        <v>10</v>
      </c>
      <c r="GX11" t="s">
        <v>169</v>
      </c>
    </row>
    <row r="12" spans="1:208" ht="33" customHeight="1" x14ac:dyDescent="0.45">
      <c r="A12" t="str">
        <f ca="1">"TallyTools"&amp;TODAY()&amp;HOUR(NOW())&amp;MINUTE(NOW())&amp;SECOND(NOW())</f>
        <v>TallyTools4534817547</v>
      </c>
      <c r="B12" t="s">
        <v>153</v>
      </c>
      <c r="D12" s="8">
        <f t="shared" si="9"/>
        <v>7</v>
      </c>
      <c r="E12" s="32"/>
      <c r="F12" s="34"/>
      <c r="G12" s="34"/>
      <c r="H12" s="34"/>
      <c r="I12" s="34"/>
      <c r="J12" s="38"/>
      <c r="K12" s="33"/>
      <c r="L12" s="36"/>
      <c r="M12" s="35"/>
      <c r="N12" s="34"/>
      <c r="O12" s="41"/>
      <c r="P12" s="35"/>
      <c r="Q12" s="34"/>
      <c r="R12" s="37"/>
      <c r="S12" s="35"/>
      <c r="T12" s="34"/>
      <c r="U12" s="37"/>
      <c r="V12" s="35"/>
      <c r="W12" s="34"/>
      <c r="X12" s="37"/>
      <c r="Y12" s="35"/>
      <c r="Z12" s="34"/>
      <c r="AA12" s="37"/>
      <c r="AB12" s="35"/>
      <c r="AC12" s="34"/>
      <c r="AD12" s="37"/>
      <c r="AE12" s="35"/>
      <c r="AF12" s="34"/>
      <c r="AG12" s="37"/>
      <c r="AH12" s="35"/>
      <c r="AI12" s="34"/>
      <c r="AJ12" s="37"/>
      <c r="AK12" s="35"/>
      <c r="AL12" s="34"/>
      <c r="AM12" s="37"/>
      <c r="AN12" s="35"/>
      <c r="AO12" s="34"/>
      <c r="AP12" s="37"/>
      <c r="AQ12" s="35"/>
      <c r="AR12" s="34"/>
      <c r="AS12" s="37"/>
      <c r="AT12" s="35"/>
      <c r="AU12" s="34"/>
      <c r="AV12" s="37"/>
      <c r="AW12" s="35"/>
      <c r="AX12" s="34"/>
      <c r="AY12" s="37"/>
      <c r="AZ12" s="35"/>
      <c r="BA12" s="34"/>
      <c r="BB12" s="37"/>
      <c r="BC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" s="7"/>
      <c r="BF12" t="str">
        <f>IF(Table1[[#This Row],[Date]]="","","&amp;lt;VOUCHER REMOTEID="&amp;""""&amp;$A$11&amp;$A$13&amp;ROW()&amp;""""&amp;" VCHTYPE="""&amp;F12&amp;""" ACTION="""&amp;"Create"&amp;"""&amp;gt;")</f>
        <v/>
      </c>
      <c r="BG12" t="str">
        <f>IF(Table1[[#This Row],[Date]]="","",TEXT(Table1[[#This Row],[Date]],"yyyymmdd"))</f>
        <v/>
      </c>
      <c r="BH12" t="str">
        <f>Table1[[#This Row],[Date2]]</f>
        <v/>
      </c>
      <c r="BI12" t="str">
        <f>IF(Table1[[#This Row],[Date]]="","",Table1[[#This Row],[Voucher Type]])</f>
        <v/>
      </c>
      <c r="BJ12" t="str">
        <f>IF(Table1[[#This Row],[Ref No / Invoice No]]="","",Table1[[#This Row],[Ref No / Invoice No]])</f>
        <v/>
      </c>
      <c r="BK12" t="str">
        <f>IF(Table1[[#This Row],[Voucher No]]="","",Table1[[#This Row],[Voucher No]])</f>
        <v/>
      </c>
      <c r="BL12" t="str">
        <f>IF(Table1[[#This Row],[Date]]="","",Table1[[#This Row],[Narration]])</f>
        <v/>
      </c>
      <c r="BM12" t="str">
        <f>IF(Table1[[#This Row],[Date]]="","",$A$11&amp;$A$13&amp;ROW())</f>
        <v/>
      </c>
      <c r="BN12" t="str">
        <f>IF(Table1[[#This Row],[Date]]="","",$A$13)</f>
        <v/>
      </c>
      <c r="BP12" t="str">
        <f>IF(Table1[[#This Row],[Ledger 1]]="","","No")</f>
        <v/>
      </c>
      <c r="BQ12" t="str">
        <f>IF(Table1[[#This Row],[Date]]="","",IF(Table1[[#This Row],[Effect 1]]="Dr.","Yes","No"))</f>
        <v/>
      </c>
      <c r="BR12" t="str">
        <f>IF(Table1[[#This Row],[Date]]="","",Table1[[#This Row],[Ledger 1]])</f>
        <v/>
      </c>
      <c r="BS12" t="str">
        <f>IF(Table1[[#This Row],[Date]]="","",IF(Table1[[#This Row],[Effect 1]]="Dr.",-Table1[[#This Row],[Amount 1]],Table1[[#This Row],[Amount 1]]))</f>
        <v/>
      </c>
      <c r="BV12" t="str">
        <f>IF(Table1[[#This Row],[Ledger 2]]="","","No")</f>
        <v/>
      </c>
      <c r="BW12" t="str">
        <f>IF(Table1[[#This Row],[Date]]="","",IF(Table1[[#This Row],[Effect 2]]="Dr.","Yes","No"))</f>
        <v/>
      </c>
      <c r="BX12" t="str">
        <f>IF(Table1[[#This Row],[Date]]="","",Table1[[#This Row],[Ledger 2]])</f>
        <v/>
      </c>
      <c r="BY12" t="str">
        <f>IF(Table1[[#This Row],[Date]]="","",IF(Table1[[#This Row],[Effect 2]]="Dr.",-Table1[[#This Row],[Amount 2]],Table1[[#This Row],[Amount 2]]))</f>
        <v/>
      </c>
      <c r="CB12" t="str">
        <f>IF(Table1[[#This Row],[Ledger 3]]="","","No")</f>
        <v/>
      </c>
      <c r="CC12" t="str">
        <f>IF(Table1[[#This Row],[Ledger 3]]="","",IF(Table1[[#This Row],[Effect 3]]="Dr.","Yes","No"))</f>
        <v/>
      </c>
      <c r="CD12" t="str">
        <f>IF(Table1[[#This Row],[Ledger 3]]="","",Table1[[#This Row],[Ledger 3]])</f>
        <v/>
      </c>
      <c r="CE12" t="str">
        <f>IF(Table1[[#This Row],[Ledger 3]]="","",IF(Table1[[#This Row],[Effect 3]]="Dr.",-Table1[[#This Row],[Amount 3]],Table1[[#This Row],[Amount 3]]))</f>
        <v/>
      </c>
      <c r="CH12" t="str">
        <f>IF(Table1[[#This Row],[Ledger 4]]="","","No")</f>
        <v/>
      </c>
      <c r="CI12" t="str">
        <f>IF(Table1[[#This Row],[Ledger 4]]="","",IF(Table1[[#This Row],[Effect 4]]="Dr.","Yes","No"))</f>
        <v/>
      </c>
      <c r="CJ12" t="str">
        <f>IF(Table1[[#This Row],[Ledger 4]]="","",Table1[[#This Row],[Ledger 4]])</f>
        <v/>
      </c>
      <c r="CK12" t="str">
        <f>IF(Table1[[#This Row],[Ledger 4]]="","",IF(Table1[[#This Row],[Effect 4]]="Dr.",-Table1[[#This Row],[Amount 4]],Table1[[#This Row],[Amount 4]]))</f>
        <v/>
      </c>
      <c r="CN12" t="str">
        <f>IF(Table1[[#This Row],[Ledger 5]]="","","No")</f>
        <v/>
      </c>
      <c r="CO12" t="str">
        <f>IF(Table1[[#This Row],[Ledger 5]]="","",IF(Table1[[#This Row],[Effect 5]]="Dr.","Yes","No"))</f>
        <v/>
      </c>
      <c r="CP12" t="str">
        <f>IF(Table1[[#This Row],[Ledger 5]]="","",Table1[[#This Row],[Ledger 5]])</f>
        <v/>
      </c>
      <c r="CQ12" t="str">
        <f>IF(Table1[[#This Row],[Ledger 5]]="","",IF(Table1[[#This Row],[Effect 5]]="Dr.",-Table1[[#This Row],[Amount 5]],Table1[[#This Row],[Amount 5]]))</f>
        <v/>
      </c>
      <c r="CT12" t="str">
        <f>IF(Table1[[#This Row],[Ledger 6]]="","","No")</f>
        <v/>
      </c>
      <c r="CU12" t="str">
        <f>IF(Table1[[#This Row],[Ledger 6]]="","",IF(Table1[[#This Row],[Effect 6]]="Dr.","Yes","No"))</f>
        <v/>
      </c>
      <c r="CV12" t="str">
        <f>IF(Table1[[#This Row],[Ledger 6]]="","",Table1[[#This Row],[Ledger 6]])</f>
        <v/>
      </c>
      <c r="CW12" t="str">
        <f>IF(Table1[[#This Row],[Ledger 6]]="","",IF(Table1[[#This Row],[Effect 6]]="Dr.",-Table1[[#This Row],[Amount 6]],Table1[[#This Row],[Amount 6]]))</f>
        <v/>
      </c>
      <c r="CZ12" t="str">
        <f>IF(Table1[[#This Row],[Ledger 7]]="","","No")</f>
        <v/>
      </c>
      <c r="DA12" t="str">
        <f>IF(Table1[[#This Row],[Ledger 7]]="","",IF(Table1[[#This Row],[Effect 7]]="Dr.","Yes","No"))</f>
        <v/>
      </c>
      <c r="DB12" t="str">
        <f>IF(Table1[[#This Row],[Ledger 7]]="","",Table1[[#This Row],[Ledger 7]])</f>
        <v/>
      </c>
      <c r="DC12" t="str">
        <f>IF(Table1[[#This Row],[Ledger 7]]="","",IF(Table1[[#This Row],[Effect 7]]="Dr.",-Table1[[#This Row],[Amount 7]],Table1[[#This Row],[Amount 7]]))</f>
        <v/>
      </c>
      <c r="DF12" t="str">
        <f>IF(Table1[[#This Row],[Ledger 8]]="","","No")</f>
        <v/>
      </c>
      <c r="DG12" t="str">
        <f>IF(Table1[[#This Row],[Ledger 8]]="","",IF(Table1[[#This Row],[Effect 8]]="Dr.","Yes","No"))</f>
        <v/>
      </c>
      <c r="DH12" t="str">
        <f>IF(Table1[[#This Row],[Ledger 8]]="","",Table1[[#This Row],[Ledger 8]])</f>
        <v/>
      </c>
      <c r="DI12" t="str">
        <f>IF(Table1[[#This Row],[Ledger 8]]="","",IF(Table1[[#This Row],[Effect 8]]="Dr.",-Table1[[#This Row],[Amount 8]],Table1[[#This Row],[Amount 8]]))</f>
        <v/>
      </c>
      <c r="DL12" t="str">
        <f>IF(Table1[[#This Row],[Ledger 9]]="","","No")</f>
        <v/>
      </c>
      <c r="DM12" t="str">
        <f>IF(Table1[[#This Row],[Ledger 9]]="","",IF(Table1[[#This Row],[Effect 9]]="Dr.","Yes","No"))</f>
        <v/>
      </c>
      <c r="DN12" t="str">
        <f>IF(Table1[[#This Row],[Ledger 9]]="","",Table1[[#This Row],[Ledger 9]])</f>
        <v/>
      </c>
      <c r="DO12" t="str">
        <f>IF(Table1[[#This Row],[Ledger 9]]="","",IF(Table1[[#This Row],[Effect 9]]="Dr.",-Table1[[#This Row],[Amount 9]],Table1[[#This Row],[Amount 9]]))</f>
        <v/>
      </c>
      <c r="DR12" t="str">
        <f>IF(Table1[[#This Row],[Ledger 10]]="","","No")</f>
        <v/>
      </c>
      <c r="DS12" t="str">
        <f>IF(Table1[[#This Row],[Ledger 10]]="","",IF(Table1[[#This Row],[Effect 10]]="Dr.","Yes","No"))</f>
        <v/>
      </c>
      <c r="DT12" t="str">
        <f>IF(Table1[[#This Row],[Ledger 10]]="","",Table1[[#This Row],[Ledger 10]])</f>
        <v/>
      </c>
      <c r="DU12" t="str">
        <f>IF(Table1[[#This Row],[Ledger 10]]="","",IF(Table1[[#This Row],[Effect 10]]="Dr.",-Table1[[#This Row],[Amount 10]],Table1[[#This Row],[Amount 10]]))</f>
        <v/>
      </c>
      <c r="DX12" t="str">
        <f>IF(Table1[[#This Row],[Ledger 11]]="","","No")</f>
        <v/>
      </c>
      <c r="DY12" t="str">
        <f>IF(Table1[[#This Row],[Ledger 11]]="","",IF(Table1[[#This Row],[Effect 11]]="Dr.","Yes","No"))</f>
        <v/>
      </c>
      <c r="DZ12" t="str">
        <f>IF(Table1[[#This Row],[Ledger 11]]="","",Table1[[#This Row],[Ledger 11]])</f>
        <v/>
      </c>
      <c r="EA12" t="str">
        <f>IF(Table1[[#This Row],[Ledger 11]]="","",IF(Table1[[#This Row],[Effect 11]]="Dr.",-Table1[[#This Row],[Amount 11]],Table1[[#This Row],[Amount 11]]))</f>
        <v/>
      </c>
      <c r="ED12" t="str">
        <f>IF(Table1[[#This Row],[Ledger 12]]="","","No")</f>
        <v/>
      </c>
      <c r="EE12" t="str">
        <f>IF(Table1[[#This Row],[Ledger 12]]="","",IF(Table1[[#This Row],[Effect 12]]="Dr.","Yes","No"))</f>
        <v/>
      </c>
      <c r="EF12" t="str">
        <f>IF(Table1[[#This Row],[Ledger 12]]="","",Table1[[#This Row],[Ledger 12]])</f>
        <v/>
      </c>
      <c r="EG12" t="str">
        <f>IF(Table1[[#This Row],[Ledger 12]]="","",IF(Table1[[#This Row],[Effect 12]]="Dr.",-Table1[[#This Row],[Amount 12]],Table1[[#This Row],[Amount 12]]))</f>
        <v/>
      </c>
      <c r="EJ12" t="str">
        <f>IF(Table1[[#This Row],[Ledger 13]]="","","No")</f>
        <v/>
      </c>
      <c r="EK12" t="str">
        <f>IF(Table1[[#This Row],[Ledger 13]]="","",IF(Table1[[#This Row],[Effect 13]]="Dr.","Yes","No"))</f>
        <v/>
      </c>
      <c r="EL12" t="str">
        <f>IF(Table1[[#This Row],[Ledger 13]]="","",Table1[[#This Row],[Ledger 13]])</f>
        <v/>
      </c>
      <c r="EM12" t="str">
        <f>IF(Table1[[#This Row],[Ledger 13]]="","",IF(Table1[[#This Row],[Effect 13]]="Dr.",-Table1[[#This Row],[Amount 13]],Table1[[#This Row],[Amount 13]]))</f>
        <v/>
      </c>
      <c r="EP12" t="str">
        <f>IF(Table1[[#This Row],[Ledger 14]]="","","No")</f>
        <v/>
      </c>
      <c r="EQ12" t="str">
        <f>IF(Table1[[#This Row],[Ledger 14]]="","",IF(Table1[[#This Row],[Effect 14]]="Dr.","Yes","No"))</f>
        <v/>
      </c>
      <c r="ER12" t="str">
        <f>IF(Table1[[#This Row],[Ledger 14]]="","",Table1[[#This Row],[Ledger 14]])</f>
        <v/>
      </c>
      <c r="ES12" t="str">
        <f>IF(Table1[[#This Row],[Ledger 14]]="","",IF(Table1[[#This Row],[Effect 14]]="Dr.",-Table1[[#This Row],[Amount 14]],Table1[[#This Row],[Amount 14]]))</f>
        <v/>
      </c>
      <c r="EV12" t="str">
        <f>IF(Table1[[#This Row],[Ledger 15]]="","","No")</f>
        <v/>
      </c>
      <c r="EW12" t="str">
        <f>IF(Table1[[#This Row],[Ledger 15]]="","",IF(Table1[[#This Row],[Effect 15]]="Dr.","Yes","No"))</f>
        <v/>
      </c>
      <c r="EX12" t="str">
        <f>IF(Table1[[#This Row],[Ledger 15]]="","",Table1[[#This Row],[Ledger 15]])</f>
        <v/>
      </c>
      <c r="EY12" t="str">
        <f>IF(Table1[[#This Row],[Ledger 15]]="","",IF(Table1[[#This Row],[Effect 15]]="Dr.",-Table1[[#This Row],[Amount 15]],Table1[[#This Row],[Amount 15]]))</f>
        <v/>
      </c>
      <c r="FD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">
        <f>IF(Table1[[#This Row],[Date]]="",0,IF(AND(Table1[[#This Row],[Date]]&gt;=$FE$2,Table1[[#This Row],[Date]]&lt;=$FE$3),0,1))</f>
        <v>0</v>
      </c>
      <c r="FF12">
        <f>IF(Table1[[#This Row],[Date]]="",0,IF(TYPE(VLOOKUP(Table1[[#This Row],[Voucher Type]],Table1[[#All],[Voucher Type Master]],1,FALSE))=16,1,0))</f>
        <v>0</v>
      </c>
      <c r="FG12">
        <f>IF(TYPE(IF(Table1[[#This Row],[Date]]="",0,IF(VLOOKUP(Table1[[#This Row],[Voucher Type]],$FY$5:$FZ$13,2,0)=Table1[[#This Row],[Effect 1]],0,1)))=16,1,0)</f>
        <v>0</v>
      </c>
      <c r="FH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">
        <f>IF(LEN(Table1[[#This Row],[Ledger 1]])&gt;0,IF(TYPE(VLOOKUP(Table1[[#This Row],[Ledger 1]],GZ:GZ,1,0))=16,1,0),0)</f>
        <v>0</v>
      </c>
      <c r="FJ12">
        <f>IF(LEN(Table1[[#This Row],[Ledger 2]])&gt;0,IF(TYPE(VLOOKUP(Table1[[#This Row],[Ledger 2]],GZ:GZ,1,0))=16,1,0),0)</f>
        <v>0</v>
      </c>
      <c r="FK12">
        <f>IF(LEN(Table1[[#This Row],[Ledger 3]])&gt;0,IF(TYPE(VLOOKUP(Table1[[#This Row],[Ledger 3]],GZ:GZ,1,0))=16,1,0),0)</f>
        <v>0</v>
      </c>
      <c r="FL12">
        <f>IF(LEN(Table1[[#This Row],[Ledger 4]])&gt;0,IF(TYPE(VLOOKUP(Table1[[#This Row],[Ledger 4]],GZ:GZ,1,0))=16,1,0),0)</f>
        <v>0</v>
      </c>
      <c r="FM12">
        <f>IF(LEN(Table1[[#This Row],[Ledger 5]])&gt;0,IF(TYPE(VLOOKUP(Table1[[#This Row],[Ledger 5]],GZ:GZ,1,0))=16,1,0),0)</f>
        <v>0</v>
      </c>
      <c r="FN12">
        <f>IF(LEN(Table1[[#This Row],[Ledger 6]])&gt;0,IF(TYPE(VLOOKUP(Table1[[#This Row],[Ledger 6]],$GZ:$GZ,1,0))=16,1,0),0)</f>
        <v>0</v>
      </c>
      <c r="FO12">
        <f>IF(LEN(Table1[[#This Row],[Ledger 7]])&gt;0,IF(TYPE(VLOOKUP(Table1[[#This Row],[Ledger 7]],$GZ:$GZ,1,0))=16,1,0),0)</f>
        <v>0</v>
      </c>
      <c r="FP12">
        <f>IF(LEN(Table1[[#This Row],[Ledger 8]])&gt;0,IF(TYPE(VLOOKUP(Table1[[#This Row],[Ledger 8]],$GZ:$GZ,1,0))=16,1,0),0)</f>
        <v>0</v>
      </c>
      <c r="FQ12">
        <f>IF(LEN(Table1[[#This Row],[Ledger 9]])&gt;0,IF(TYPE(VLOOKUP(Table1[[#This Row],[Ledger 9]],$GZ:$GZ,1,0))=16,1,0),0)</f>
        <v>0</v>
      </c>
      <c r="FR12">
        <f>IF(LEN(Table1[[#This Row],[Ledger 10]])&gt;0,IF(TYPE(VLOOKUP(Table1[[#This Row],[Ledger 10]],$GZ:$GZ,1,0))=16,1,0),0)</f>
        <v>0</v>
      </c>
      <c r="FS12">
        <f>IF(LEN(Table1[[#This Row],[Ledger 11]])&gt;0,IF(TYPE(VLOOKUP(Table1[[#This Row],[Ledger 11]],$GZ:$GZ,1,0))=16,1,0),0)</f>
        <v>0</v>
      </c>
      <c r="FT12">
        <f>IF(LEN(Table1[[#This Row],[Ledger 12]])&gt;0,IF(TYPE(VLOOKUP(Table1[[#This Row],[Ledger 12]],$GZ:$GZ,1,0))=16,1,0),0)</f>
        <v>0</v>
      </c>
      <c r="FU12">
        <f>IF(LEN(Table1[[#This Row],[Ledger 13]])&gt;0,IF(TYPE(VLOOKUP(Table1[[#This Row],[Ledger 13]],$GZ:$GZ,1,0))=16,1,0),0)</f>
        <v>0</v>
      </c>
      <c r="FV12">
        <f>IF(LEN(Table1[[#This Row],[Ledger 14]])&gt;0,IF(TYPE(VLOOKUP(Table1[[#This Row],[Ledger 14]],$GZ:$GZ,1,0))=16,1,0),0)</f>
        <v>0</v>
      </c>
      <c r="FW12">
        <f>IF(LEN(Table1[[#This Row],[Ledger 15]])&gt;0,IF(TYPE(VLOOKUP(Table1[[#This Row],[Ledger 15]],$GZ:$GZ,1,0))=16,1,0),0)</f>
        <v>0</v>
      </c>
      <c r="FY12" t="s">
        <v>334</v>
      </c>
      <c r="FZ12" t="s">
        <v>10</v>
      </c>
      <c r="GX12" t="s">
        <v>170</v>
      </c>
    </row>
    <row r="13" spans="1:208" ht="33" customHeight="1" x14ac:dyDescent="0.45">
      <c r="A13" t="str">
        <f ca="1">TODAY()&amp;HOUR(NOW())&amp;MINUTE(NOW())&amp;SECOND(NOW())</f>
        <v>4534817547</v>
      </c>
      <c r="B13" t="s">
        <v>154</v>
      </c>
      <c r="D13" s="8">
        <f t="shared" si="9"/>
        <v>8</v>
      </c>
      <c r="E13" s="32"/>
      <c r="F13" s="34"/>
      <c r="G13" s="34"/>
      <c r="H13" s="34"/>
      <c r="I13" s="34"/>
      <c r="J13" s="38"/>
      <c r="K13" s="33"/>
      <c r="L13" s="36"/>
      <c r="M13" s="35"/>
      <c r="N13" s="34"/>
      <c r="O13" s="41"/>
      <c r="P13" s="35"/>
      <c r="Q13" s="34"/>
      <c r="R13" s="37"/>
      <c r="S13" s="35"/>
      <c r="T13" s="34"/>
      <c r="U13" s="37"/>
      <c r="V13" s="35"/>
      <c r="W13" s="34"/>
      <c r="X13" s="37"/>
      <c r="Y13" s="35"/>
      <c r="Z13" s="34"/>
      <c r="AA13" s="37"/>
      <c r="AB13" s="35"/>
      <c r="AC13" s="34"/>
      <c r="AD13" s="37"/>
      <c r="AE13" s="35"/>
      <c r="AF13" s="34"/>
      <c r="AG13" s="37"/>
      <c r="AH13" s="35"/>
      <c r="AI13" s="34"/>
      <c r="AJ13" s="37"/>
      <c r="AK13" s="35"/>
      <c r="AL13" s="34"/>
      <c r="AM13" s="37"/>
      <c r="AN13" s="35"/>
      <c r="AO13" s="34"/>
      <c r="AP13" s="37"/>
      <c r="AQ13" s="35"/>
      <c r="AR13" s="34"/>
      <c r="AS13" s="37"/>
      <c r="AT13" s="35"/>
      <c r="AU13" s="34"/>
      <c r="AV13" s="37"/>
      <c r="AW13" s="35"/>
      <c r="AX13" s="34"/>
      <c r="AY13" s="37"/>
      <c r="AZ13" s="35"/>
      <c r="BA13" s="34"/>
      <c r="BB13" s="37"/>
      <c r="BC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" s="7"/>
      <c r="BF13" t="str">
        <f>IF(Table1[[#This Row],[Date]]="","","&amp;lt;VOUCHER REMOTEID="&amp;""""&amp;$A$11&amp;$A$13&amp;ROW()&amp;""""&amp;" VCHTYPE="""&amp;F13&amp;""" ACTION="""&amp;"Create"&amp;"""&amp;gt;")</f>
        <v/>
      </c>
      <c r="BG13" t="str">
        <f>IF(Table1[[#This Row],[Date]]="","",TEXT(Table1[[#This Row],[Date]],"yyyymmdd"))</f>
        <v/>
      </c>
      <c r="BH13" t="str">
        <f>Table1[[#This Row],[Date2]]</f>
        <v/>
      </c>
      <c r="BI13" t="str">
        <f>IF(Table1[[#This Row],[Date]]="","",Table1[[#This Row],[Voucher Type]])</f>
        <v/>
      </c>
      <c r="BJ13" t="str">
        <f>IF(Table1[[#This Row],[Ref No / Invoice No]]="","",Table1[[#This Row],[Ref No / Invoice No]])</f>
        <v/>
      </c>
      <c r="BK13" t="str">
        <f>IF(Table1[[#This Row],[Voucher No]]="","",Table1[[#This Row],[Voucher No]])</f>
        <v/>
      </c>
      <c r="BL13" t="str">
        <f>IF(Table1[[#This Row],[Date]]="","",Table1[[#This Row],[Narration]])</f>
        <v/>
      </c>
      <c r="BM13" t="str">
        <f>IF(Table1[[#This Row],[Date]]="","",$A$11&amp;$A$13&amp;ROW())</f>
        <v/>
      </c>
      <c r="BN13" t="str">
        <f>IF(Table1[[#This Row],[Date]]="","",$A$13)</f>
        <v/>
      </c>
      <c r="BP13" t="str">
        <f>IF(Table1[[#This Row],[Ledger 1]]="","","No")</f>
        <v/>
      </c>
      <c r="BQ13" t="str">
        <f>IF(Table1[[#This Row],[Date]]="","",IF(Table1[[#This Row],[Effect 1]]="Dr.","Yes","No"))</f>
        <v/>
      </c>
      <c r="BR13" t="str">
        <f>IF(Table1[[#This Row],[Date]]="","",Table1[[#This Row],[Ledger 1]])</f>
        <v/>
      </c>
      <c r="BS13" t="str">
        <f>IF(Table1[[#This Row],[Date]]="","",IF(Table1[[#This Row],[Effect 1]]="Dr.",-Table1[[#This Row],[Amount 1]],Table1[[#This Row],[Amount 1]]))</f>
        <v/>
      </c>
      <c r="BV13" t="str">
        <f>IF(Table1[[#This Row],[Ledger 2]]="","","No")</f>
        <v/>
      </c>
      <c r="BW13" t="str">
        <f>IF(Table1[[#This Row],[Date]]="","",IF(Table1[[#This Row],[Effect 2]]="Dr.","Yes","No"))</f>
        <v/>
      </c>
      <c r="BX13" t="str">
        <f>IF(Table1[[#This Row],[Date]]="","",Table1[[#This Row],[Ledger 2]])</f>
        <v/>
      </c>
      <c r="BY13" t="str">
        <f>IF(Table1[[#This Row],[Date]]="","",IF(Table1[[#This Row],[Effect 2]]="Dr.",-Table1[[#This Row],[Amount 2]],Table1[[#This Row],[Amount 2]]))</f>
        <v/>
      </c>
      <c r="CB13" t="str">
        <f>IF(Table1[[#This Row],[Ledger 3]]="","","No")</f>
        <v/>
      </c>
      <c r="CC13" t="str">
        <f>IF(Table1[[#This Row],[Ledger 3]]="","",IF(Table1[[#This Row],[Effect 3]]="Dr.","Yes","No"))</f>
        <v/>
      </c>
      <c r="CD13" t="str">
        <f>IF(Table1[[#This Row],[Ledger 3]]="","",Table1[[#This Row],[Ledger 3]])</f>
        <v/>
      </c>
      <c r="CE13" t="str">
        <f>IF(Table1[[#This Row],[Ledger 3]]="","",IF(Table1[[#This Row],[Effect 3]]="Dr.",-Table1[[#This Row],[Amount 3]],Table1[[#This Row],[Amount 3]]))</f>
        <v/>
      </c>
      <c r="CH13" t="str">
        <f>IF(Table1[[#This Row],[Ledger 4]]="","","No")</f>
        <v/>
      </c>
      <c r="CI13" t="str">
        <f>IF(Table1[[#This Row],[Ledger 4]]="","",IF(Table1[[#This Row],[Effect 4]]="Dr.","Yes","No"))</f>
        <v/>
      </c>
      <c r="CJ13" t="str">
        <f>IF(Table1[[#This Row],[Ledger 4]]="","",Table1[[#This Row],[Ledger 4]])</f>
        <v/>
      </c>
      <c r="CK13" t="str">
        <f>IF(Table1[[#This Row],[Ledger 4]]="","",IF(Table1[[#This Row],[Effect 4]]="Dr.",-Table1[[#This Row],[Amount 4]],Table1[[#This Row],[Amount 4]]))</f>
        <v/>
      </c>
      <c r="CN13" t="str">
        <f>IF(Table1[[#This Row],[Ledger 5]]="","","No")</f>
        <v/>
      </c>
      <c r="CO13" t="str">
        <f>IF(Table1[[#This Row],[Ledger 5]]="","",IF(Table1[[#This Row],[Effect 5]]="Dr.","Yes","No"))</f>
        <v/>
      </c>
      <c r="CP13" t="str">
        <f>IF(Table1[[#This Row],[Ledger 5]]="","",Table1[[#This Row],[Ledger 5]])</f>
        <v/>
      </c>
      <c r="CQ13" t="str">
        <f>IF(Table1[[#This Row],[Ledger 5]]="","",IF(Table1[[#This Row],[Effect 5]]="Dr.",-Table1[[#This Row],[Amount 5]],Table1[[#This Row],[Amount 5]]))</f>
        <v/>
      </c>
      <c r="CT13" t="str">
        <f>IF(Table1[[#This Row],[Ledger 6]]="","","No")</f>
        <v/>
      </c>
      <c r="CU13" t="str">
        <f>IF(Table1[[#This Row],[Ledger 6]]="","",IF(Table1[[#This Row],[Effect 6]]="Dr.","Yes","No"))</f>
        <v/>
      </c>
      <c r="CV13" t="str">
        <f>IF(Table1[[#This Row],[Ledger 6]]="","",Table1[[#This Row],[Ledger 6]])</f>
        <v/>
      </c>
      <c r="CW13" t="str">
        <f>IF(Table1[[#This Row],[Ledger 6]]="","",IF(Table1[[#This Row],[Effect 6]]="Dr.",-Table1[[#This Row],[Amount 6]],Table1[[#This Row],[Amount 6]]))</f>
        <v/>
      </c>
      <c r="CZ13" t="str">
        <f>IF(Table1[[#This Row],[Ledger 7]]="","","No")</f>
        <v/>
      </c>
      <c r="DA13" t="str">
        <f>IF(Table1[[#This Row],[Ledger 7]]="","",IF(Table1[[#This Row],[Effect 7]]="Dr.","Yes","No"))</f>
        <v/>
      </c>
      <c r="DB13" t="str">
        <f>IF(Table1[[#This Row],[Ledger 7]]="","",Table1[[#This Row],[Ledger 7]])</f>
        <v/>
      </c>
      <c r="DC13" t="str">
        <f>IF(Table1[[#This Row],[Ledger 7]]="","",IF(Table1[[#This Row],[Effect 7]]="Dr.",-Table1[[#This Row],[Amount 7]],Table1[[#This Row],[Amount 7]]))</f>
        <v/>
      </c>
      <c r="DF13" t="str">
        <f>IF(Table1[[#This Row],[Ledger 8]]="","","No")</f>
        <v/>
      </c>
      <c r="DG13" t="str">
        <f>IF(Table1[[#This Row],[Ledger 8]]="","",IF(Table1[[#This Row],[Effect 8]]="Dr.","Yes","No"))</f>
        <v/>
      </c>
      <c r="DH13" t="str">
        <f>IF(Table1[[#This Row],[Ledger 8]]="","",Table1[[#This Row],[Ledger 8]])</f>
        <v/>
      </c>
      <c r="DI13" t="str">
        <f>IF(Table1[[#This Row],[Ledger 8]]="","",IF(Table1[[#This Row],[Effect 8]]="Dr.",-Table1[[#This Row],[Amount 8]],Table1[[#This Row],[Amount 8]]))</f>
        <v/>
      </c>
      <c r="DL13" t="str">
        <f>IF(Table1[[#This Row],[Ledger 9]]="","","No")</f>
        <v/>
      </c>
      <c r="DM13" t="str">
        <f>IF(Table1[[#This Row],[Ledger 9]]="","",IF(Table1[[#This Row],[Effect 9]]="Dr.","Yes","No"))</f>
        <v/>
      </c>
      <c r="DN13" t="str">
        <f>IF(Table1[[#This Row],[Ledger 9]]="","",Table1[[#This Row],[Ledger 9]])</f>
        <v/>
      </c>
      <c r="DO13" t="str">
        <f>IF(Table1[[#This Row],[Ledger 9]]="","",IF(Table1[[#This Row],[Effect 9]]="Dr.",-Table1[[#This Row],[Amount 9]],Table1[[#This Row],[Amount 9]]))</f>
        <v/>
      </c>
      <c r="DR13" t="str">
        <f>IF(Table1[[#This Row],[Ledger 10]]="","","No")</f>
        <v/>
      </c>
      <c r="DS13" t="str">
        <f>IF(Table1[[#This Row],[Ledger 10]]="","",IF(Table1[[#This Row],[Effect 10]]="Dr.","Yes","No"))</f>
        <v/>
      </c>
      <c r="DT13" t="str">
        <f>IF(Table1[[#This Row],[Ledger 10]]="","",Table1[[#This Row],[Ledger 10]])</f>
        <v/>
      </c>
      <c r="DU13" t="str">
        <f>IF(Table1[[#This Row],[Ledger 10]]="","",IF(Table1[[#This Row],[Effect 10]]="Dr.",-Table1[[#This Row],[Amount 10]],Table1[[#This Row],[Amount 10]]))</f>
        <v/>
      </c>
      <c r="DX13" t="str">
        <f>IF(Table1[[#This Row],[Ledger 11]]="","","No")</f>
        <v/>
      </c>
      <c r="DY13" t="str">
        <f>IF(Table1[[#This Row],[Ledger 11]]="","",IF(Table1[[#This Row],[Effect 11]]="Dr.","Yes","No"))</f>
        <v/>
      </c>
      <c r="DZ13" t="str">
        <f>IF(Table1[[#This Row],[Ledger 11]]="","",Table1[[#This Row],[Ledger 11]])</f>
        <v/>
      </c>
      <c r="EA13" t="str">
        <f>IF(Table1[[#This Row],[Ledger 11]]="","",IF(Table1[[#This Row],[Effect 11]]="Dr.",-Table1[[#This Row],[Amount 11]],Table1[[#This Row],[Amount 11]]))</f>
        <v/>
      </c>
      <c r="ED13" t="str">
        <f>IF(Table1[[#This Row],[Ledger 12]]="","","No")</f>
        <v/>
      </c>
      <c r="EE13" t="str">
        <f>IF(Table1[[#This Row],[Ledger 12]]="","",IF(Table1[[#This Row],[Effect 12]]="Dr.","Yes","No"))</f>
        <v/>
      </c>
      <c r="EF13" t="str">
        <f>IF(Table1[[#This Row],[Ledger 12]]="","",Table1[[#This Row],[Ledger 12]])</f>
        <v/>
      </c>
      <c r="EG13" t="str">
        <f>IF(Table1[[#This Row],[Ledger 12]]="","",IF(Table1[[#This Row],[Effect 12]]="Dr.",-Table1[[#This Row],[Amount 12]],Table1[[#This Row],[Amount 12]]))</f>
        <v/>
      </c>
      <c r="EJ13" t="str">
        <f>IF(Table1[[#This Row],[Ledger 13]]="","","No")</f>
        <v/>
      </c>
      <c r="EK13" t="str">
        <f>IF(Table1[[#This Row],[Ledger 13]]="","",IF(Table1[[#This Row],[Effect 13]]="Dr.","Yes","No"))</f>
        <v/>
      </c>
      <c r="EL13" t="str">
        <f>IF(Table1[[#This Row],[Ledger 13]]="","",Table1[[#This Row],[Ledger 13]])</f>
        <v/>
      </c>
      <c r="EM13" t="str">
        <f>IF(Table1[[#This Row],[Ledger 13]]="","",IF(Table1[[#This Row],[Effect 13]]="Dr.",-Table1[[#This Row],[Amount 13]],Table1[[#This Row],[Amount 13]]))</f>
        <v/>
      </c>
      <c r="EP13" t="str">
        <f>IF(Table1[[#This Row],[Ledger 14]]="","","No")</f>
        <v/>
      </c>
      <c r="EQ13" t="str">
        <f>IF(Table1[[#This Row],[Ledger 14]]="","",IF(Table1[[#This Row],[Effect 14]]="Dr.","Yes","No"))</f>
        <v/>
      </c>
      <c r="ER13" t="str">
        <f>IF(Table1[[#This Row],[Ledger 14]]="","",Table1[[#This Row],[Ledger 14]])</f>
        <v/>
      </c>
      <c r="ES13" t="str">
        <f>IF(Table1[[#This Row],[Ledger 14]]="","",IF(Table1[[#This Row],[Effect 14]]="Dr.",-Table1[[#This Row],[Amount 14]],Table1[[#This Row],[Amount 14]]))</f>
        <v/>
      </c>
      <c r="EV13" t="str">
        <f>IF(Table1[[#This Row],[Ledger 15]]="","","No")</f>
        <v/>
      </c>
      <c r="EW13" t="str">
        <f>IF(Table1[[#This Row],[Ledger 15]]="","",IF(Table1[[#This Row],[Effect 15]]="Dr.","Yes","No"))</f>
        <v/>
      </c>
      <c r="EX13" t="str">
        <f>IF(Table1[[#This Row],[Ledger 15]]="","",Table1[[#This Row],[Ledger 15]])</f>
        <v/>
      </c>
      <c r="EY13" t="str">
        <f>IF(Table1[[#This Row],[Ledger 15]]="","",IF(Table1[[#This Row],[Effect 15]]="Dr.",-Table1[[#This Row],[Amount 15]],Table1[[#This Row],[Amount 15]]))</f>
        <v/>
      </c>
      <c r="FD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">
        <f>IF(Table1[[#This Row],[Date]]="",0,IF(AND(Table1[[#This Row],[Date]]&gt;=$FE$2,Table1[[#This Row],[Date]]&lt;=$FE$3),0,1))</f>
        <v>0</v>
      </c>
      <c r="FF13">
        <f>IF(Table1[[#This Row],[Date]]="",0,IF(TYPE(VLOOKUP(Table1[[#This Row],[Voucher Type]],Table1[[#All],[Voucher Type Master]],1,FALSE))=16,1,0))</f>
        <v>0</v>
      </c>
      <c r="FG13">
        <f>IF(TYPE(IF(Table1[[#This Row],[Date]]="",0,IF(VLOOKUP(Table1[[#This Row],[Voucher Type]],$FY$5:$FZ$13,2,0)=Table1[[#This Row],[Effect 1]],0,1)))=16,1,0)</f>
        <v>0</v>
      </c>
      <c r="FH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">
        <f>IF(LEN(Table1[[#This Row],[Ledger 1]])&gt;0,IF(TYPE(VLOOKUP(Table1[[#This Row],[Ledger 1]],GZ:GZ,1,0))=16,1,0),0)</f>
        <v>0</v>
      </c>
      <c r="FJ13">
        <f>IF(LEN(Table1[[#This Row],[Ledger 2]])&gt;0,IF(TYPE(VLOOKUP(Table1[[#This Row],[Ledger 2]],GZ:GZ,1,0))=16,1,0),0)</f>
        <v>0</v>
      </c>
      <c r="FK13">
        <f>IF(LEN(Table1[[#This Row],[Ledger 3]])&gt;0,IF(TYPE(VLOOKUP(Table1[[#This Row],[Ledger 3]],GZ:GZ,1,0))=16,1,0),0)</f>
        <v>0</v>
      </c>
      <c r="FL13">
        <f>IF(LEN(Table1[[#This Row],[Ledger 4]])&gt;0,IF(TYPE(VLOOKUP(Table1[[#This Row],[Ledger 4]],GZ:GZ,1,0))=16,1,0),0)</f>
        <v>0</v>
      </c>
      <c r="FM13">
        <f>IF(LEN(Table1[[#This Row],[Ledger 5]])&gt;0,IF(TYPE(VLOOKUP(Table1[[#This Row],[Ledger 5]],GZ:GZ,1,0))=16,1,0),0)</f>
        <v>0</v>
      </c>
      <c r="FN13">
        <f>IF(LEN(Table1[[#This Row],[Ledger 6]])&gt;0,IF(TYPE(VLOOKUP(Table1[[#This Row],[Ledger 6]],$GZ:$GZ,1,0))=16,1,0),0)</f>
        <v>0</v>
      </c>
      <c r="FO13">
        <f>IF(LEN(Table1[[#This Row],[Ledger 7]])&gt;0,IF(TYPE(VLOOKUP(Table1[[#This Row],[Ledger 7]],$GZ:$GZ,1,0))=16,1,0),0)</f>
        <v>0</v>
      </c>
      <c r="FP13">
        <f>IF(LEN(Table1[[#This Row],[Ledger 8]])&gt;0,IF(TYPE(VLOOKUP(Table1[[#This Row],[Ledger 8]],$GZ:$GZ,1,0))=16,1,0),0)</f>
        <v>0</v>
      </c>
      <c r="FQ13">
        <f>IF(LEN(Table1[[#This Row],[Ledger 9]])&gt;0,IF(TYPE(VLOOKUP(Table1[[#This Row],[Ledger 9]],$GZ:$GZ,1,0))=16,1,0),0)</f>
        <v>0</v>
      </c>
      <c r="FR13">
        <f>IF(LEN(Table1[[#This Row],[Ledger 10]])&gt;0,IF(TYPE(VLOOKUP(Table1[[#This Row],[Ledger 10]],$GZ:$GZ,1,0))=16,1,0),0)</f>
        <v>0</v>
      </c>
      <c r="FS13">
        <f>IF(LEN(Table1[[#This Row],[Ledger 11]])&gt;0,IF(TYPE(VLOOKUP(Table1[[#This Row],[Ledger 11]],$GZ:$GZ,1,0))=16,1,0),0)</f>
        <v>0</v>
      </c>
      <c r="FT13">
        <f>IF(LEN(Table1[[#This Row],[Ledger 12]])&gt;0,IF(TYPE(VLOOKUP(Table1[[#This Row],[Ledger 12]],$GZ:$GZ,1,0))=16,1,0),0)</f>
        <v>0</v>
      </c>
      <c r="FU13">
        <f>IF(LEN(Table1[[#This Row],[Ledger 13]])&gt;0,IF(TYPE(VLOOKUP(Table1[[#This Row],[Ledger 13]],$GZ:$GZ,1,0))=16,1,0),0)</f>
        <v>0</v>
      </c>
      <c r="FV13">
        <f>IF(LEN(Table1[[#This Row],[Ledger 14]])&gt;0,IF(TYPE(VLOOKUP(Table1[[#This Row],[Ledger 14]],$GZ:$GZ,1,0))=16,1,0),0)</f>
        <v>0</v>
      </c>
      <c r="FW13">
        <f>IF(LEN(Table1[[#This Row],[Ledger 15]])&gt;0,IF(TYPE(VLOOKUP(Table1[[#This Row],[Ledger 15]],$GZ:$GZ,1,0))=16,1,0),0)</f>
        <v>0</v>
      </c>
      <c r="FY13" t="s">
        <v>335</v>
      </c>
      <c r="FZ13" t="s">
        <v>11</v>
      </c>
      <c r="GX13" t="s">
        <v>171</v>
      </c>
    </row>
    <row r="14" spans="1:208" ht="33" customHeight="1" x14ac:dyDescent="0.45">
      <c r="B14" t="s">
        <v>155</v>
      </c>
      <c r="D14" s="8">
        <f t="shared" si="9"/>
        <v>9</v>
      </c>
      <c r="E14" s="32"/>
      <c r="F14" s="34"/>
      <c r="G14" s="34"/>
      <c r="H14" s="34"/>
      <c r="I14" s="34"/>
      <c r="J14" s="38"/>
      <c r="K14" s="33"/>
      <c r="L14" s="36"/>
      <c r="M14" s="35"/>
      <c r="N14" s="34"/>
      <c r="O14" s="41"/>
      <c r="P14" s="35"/>
      <c r="Q14" s="34"/>
      <c r="R14" s="37"/>
      <c r="S14" s="35"/>
      <c r="T14" s="34"/>
      <c r="U14" s="37"/>
      <c r="V14" s="35"/>
      <c r="W14" s="34"/>
      <c r="X14" s="37"/>
      <c r="Y14" s="35"/>
      <c r="Z14" s="34"/>
      <c r="AA14" s="37"/>
      <c r="AB14" s="35"/>
      <c r="AC14" s="34"/>
      <c r="AD14" s="37"/>
      <c r="AE14" s="35"/>
      <c r="AF14" s="34"/>
      <c r="AG14" s="37"/>
      <c r="AH14" s="35"/>
      <c r="AI14" s="34"/>
      <c r="AJ14" s="37"/>
      <c r="AK14" s="35"/>
      <c r="AL14" s="34"/>
      <c r="AM14" s="37"/>
      <c r="AN14" s="35"/>
      <c r="AO14" s="34"/>
      <c r="AP14" s="37"/>
      <c r="AQ14" s="35"/>
      <c r="AR14" s="34"/>
      <c r="AS14" s="37"/>
      <c r="AT14" s="35"/>
      <c r="AU14" s="34"/>
      <c r="AV14" s="37"/>
      <c r="AW14" s="35"/>
      <c r="AX14" s="34"/>
      <c r="AY14" s="37"/>
      <c r="AZ14" s="35"/>
      <c r="BA14" s="34"/>
      <c r="BB14" s="37"/>
      <c r="BC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" s="7"/>
      <c r="BF14" t="str">
        <f>IF(Table1[[#This Row],[Date]]="","","&amp;lt;VOUCHER REMOTEID="&amp;""""&amp;$A$11&amp;$A$13&amp;ROW()&amp;""""&amp;" VCHTYPE="""&amp;F14&amp;""" ACTION="""&amp;"Create"&amp;"""&amp;gt;")</f>
        <v/>
      </c>
      <c r="BG14" t="str">
        <f>IF(Table1[[#This Row],[Date]]="","",TEXT(Table1[[#This Row],[Date]],"yyyymmdd"))</f>
        <v/>
      </c>
      <c r="BH14" t="str">
        <f>Table1[[#This Row],[Date2]]</f>
        <v/>
      </c>
      <c r="BI14" t="str">
        <f>IF(Table1[[#This Row],[Date]]="","",Table1[[#This Row],[Voucher Type]])</f>
        <v/>
      </c>
      <c r="BJ14" t="str">
        <f>IF(Table1[[#This Row],[Ref No / Invoice No]]="","",Table1[[#This Row],[Ref No / Invoice No]])</f>
        <v/>
      </c>
      <c r="BK14" t="str">
        <f>IF(Table1[[#This Row],[Voucher No]]="","",Table1[[#This Row],[Voucher No]])</f>
        <v/>
      </c>
      <c r="BL14" t="str">
        <f>IF(Table1[[#This Row],[Date]]="","",Table1[[#This Row],[Narration]])</f>
        <v/>
      </c>
      <c r="BM14" t="str">
        <f>IF(Table1[[#This Row],[Date]]="","",$A$11&amp;$A$13&amp;ROW())</f>
        <v/>
      </c>
      <c r="BN14" t="str">
        <f>IF(Table1[[#This Row],[Date]]="","",$A$13)</f>
        <v/>
      </c>
      <c r="BP14" t="str">
        <f>IF(Table1[[#This Row],[Ledger 1]]="","","No")</f>
        <v/>
      </c>
      <c r="BQ14" t="str">
        <f>IF(Table1[[#This Row],[Date]]="","",IF(Table1[[#This Row],[Effect 1]]="Dr.","Yes","No"))</f>
        <v/>
      </c>
      <c r="BR14" t="str">
        <f>IF(Table1[[#This Row],[Date]]="","",Table1[[#This Row],[Ledger 1]])</f>
        <v/>
      </c>
      <c r="BS14" t="str">
        <f>IF(Table1[[#This Row],[Date]]="","",IF(Table1[[#This Row],[Effect 1]]="Dr.",-Table1[[#This Row],[Amount 1]],Table1[[#This Row],[Amount 1]]))</f>
        <v/>
      </c>
      <c r="BV14" t="str">
        <f>IF(Table1[[#This Row],[Ledger 2]]="","","No")</f>
        <v/>
      </c>
      <c r="BW14" t="str">
        <f>IF(Table1[[#This Row],[Date]]="","",IF(Table1[[#This Row],[Effect 2]]="Dr.","Yes","No"))</f>
        <v/>
      </c>
      <c r="BX14" t="str">
        <f>IF(Table1[[#This Row],[Date]]="","",Table1[[#This Row],[Ledger 2]])</f>
        <v/>
      </c>
      <c r="BY14" t="str">
        <f>IF(Table1[[#This Row],[Date]]="","",IF(Table1[[#This Row],[Effect 2]]="Dr.",-Table1[[#This Row],[Amount 2]],Table1[[#This Row],[Amount 2]]))</f>
        <v/>
      </c>
      <c r="CB14" t="str">
        <f>IF(Table1[[#This Row],[Ledger 3]]="","","No")</f>
        <v/>
      </c>
      <c r="CC14" t="str">
        <f>IF(Table1[[#This Row],[Ledger 3]]="","",IF(Table1[[#This Row],[Effect 3]]="Dr.","Yes","No"))</f>
        <v/>
      </c>
      <c r="CD14" t="str">
        <f>IF(Table1[[#This Row],[Ledger 3]]="","",Table1[[#This Row],[Ledger 3]])</f>
        <v/>
      </c>
      <c r="CE14" t="str">
        <f>IF(Table1[[#This Row],[Ledger 3]]="","",IF(Table1[[#This Row],[Effect 3]]="Dr.",-Table1[[#This Row],[Amount 3]],Table1[[#This Row],[Amount 3]]))</f>
        <v/>
      </c>
      <c r="CH14" t="str">
        <f>IF(Table1[[#This Row],[Ledger 4]]="","","No")</f>
        <v/>
      </c>
      <c r="CI14" t="str">
        <f>IF(Table1[[#This Row],[Ledger 4]]="","",IF(Table1[[#This Row],[Effect 4]]="Dr.","Yes","No"))</f>
        <v/>
      </c>
      <c r="CJ14" t="str">
        <f>IF(Table1[[#This Row],[Ledger 4]]="","",Table1[[#This Row],[Ledger 4]])</f>
        <v/>
      </c>
      <c r="CK14" t="str">
        <f>IF(Table1[[#This Row],[Ledger 4]]="","",IF(Table1[[#This Row],[Effect 4]]="Dr.",-Table1[[#This Row],[Amount 4]],Table1[[#This Row],[Amount 4]]))</f>
        <v/>
      </c>
      <c r="CN14" t="str">
        <f>IF(Table1[[#This Row],[Ledger 5]]="","","No")</f>
        <v/>
      </c>
      <c r="CO14" t="str">
        <f>IF(Table1[[#This Row],[Ledger 5]]="","",IF(Table1[[#This Row],[Effect 5]]="Dr.","Yes","No"))</f>
        <v/>
      </c>
      <c r="CP14" t="str">
        <f>IF(Table1[[#This Row],[Ledger 5]]="","",Table1[[#This Row],[Ledger 5]])</f>
        <v/>
      </c>
      <c r="CQ14" t="str">
        <f>IF(Table1[[#This Row],[Ledger 5]]="","",IF(Table1[[#This Row],[Effect 5]]="Dr.",-Table1[[#This Row],[Amount 5]],Table1[[#This Row],[Amount 5]]))</f>
        <v/>
      </c>
      <c r="CT14" t="str">
        <f>IF(Table1[[#This Row],[Ledger 6]]="","","No")</f>
        <v/>
      </c>
      <c r="CU14" t="str">
        <f>IF(Table1[[#This Row],[Ledger 6]]="","",IF(Table1[[#This Row],[Effect 6]]="Dr.","Yes","No"))</f>
        <v/>
      </c>
      <c r="CV14" t="str">
        <f>IF(Table1[[#This Row],[Ledger 6]]="","",Table1[[#This Row],[Ledger 6]])</f>
        <v/>
      </c>
      <c r="CW14" t="str">
        <f>IF(Table1[[#This Row],[Ledger 6]]="","",IF(Table1[[#This Row],[Effect 6]]="Dr.",-Table1[[#This Row],[Amount 6]],Table1[[#This Row],[Amount 6]]))</f>
        <v/>
      </c>
      <c r="CZ14" t="str">
        <f>IF(Table1[[#This Row],[Ledger 7]]="","","No")</f>
        <v/>
      </c>
      <c r="DA14" t="str">
        <f>IF(Table1[[#This Row],[Ledger 7]]="","",IF(Table1[[#This Row],[Effect 7]]="Dr.","Yes","No"))</f>
        <v/>
      </c>
      <c r="DB14" t="str">
        <f>IF(Table1[[#This Row],[Ledger 7]]="","",Table1[[#This Row],[Ledger 7]])</f>
        <v/>
      </c>
      <c r="DC14" t="str">
        <f>IF(Table1[[#This Row],[Ledger 7]]="","",IF(Table1[[#This Row],[Effect 7]]="Dr.",-Table1[[#This Row],[Amount 7]],Table1[[#This Row],[Amount 7]]))</f>
        <v/>
      </c>
      <c r="DF14" t="str">
        <f>IF(Table1[[#This Row],[Ledger 8]]="","","No")</f>
        <v/>
      </c>
      <c r="DG14" t="str">
        <f>IF(Table1[[#This Row],[Ledger 8]]="","",IF(Table1[[#This Row],[Effect 8]]="Dr.","Yes","No"))</f>
        <v/>
      </c>
      <c r="DH14" t="str">
        <f>IF(Table1[[#This Row],[Ledger 8]]="","",Table1[[#This Row],[Ledger 8]])</f>
        <v/>
      </c>
      <c r="DI14" t="str">
        <f>IF(Table1[[#This Row],[Ledger 8]]="","",IF(Table1[[#This Row],[Effect 8]]="Dr.",-Table1[[#This Row],[Amount 8]],Table1[[#This Row],[Amount 8]]))</f>
        <v/>
      </c>
      <c r="DL14" t="str">
        <f>IF(Table1[[#This Row],[Ledger 9]]="","","No")</f>
        <v/>
      </c>
      <c r="DM14" t="str">
        <f>IF(Table1[[#This Row],[Ledger 9]]="","",IF(Table1[[#This Row],[Effect 9]]="Dr.","Yes","No"))</f>
        <v/>
      </c>
      <c r="DN14" t="str">
        <f>IF(Table1[[#This Row],[Ledger 9]]="","",Table1[[#This Row],[Ledger 9]])</f>
        <v/>
      </c>
      <c r="DO14" t="str">
        <f>IF(Table1[[#This Row],[Ledger 9]]="","",IF(Table1[[#This Row],[Effect 9]]="Dr.",-Table1[[#This Row],[Amount 9]],Table1[[#This Row],[Amount 9]]))</f>
        <v/>
      </c>
      <c r="DR14" t="str">
        <f>IF(Table1[[#This Row],[Ledger 10]]="","","No")</f>
        <v/>
      </c>
      <c r="DS14" t="str">
        <f>IF(Table1[[#This Row],[Ledger 10]]="","",IF(Table1[[#This Row],[Effect 10]]="Dr.","Yes","No"))</f>
        <v/>
      </c>
      <c r="DT14" t="str">
        <f>IF(Table1[[#This Row],[Ledger 10]]="","",Table1[[#This Row],[Ledger 10]])</f>
        <v/>
      </c>
      <c r="DU14" t="str">
        <f>IF(Table1[[#This Row],[Ledger 10]]="","",IF(Table1[[#This Row],[Effect 10]]="Dr.",-Table1[[#This Row],[Amount 10]],Table1[[#This Row],[Amount 10]]))</f>
        <v/>
      </c>
      <c r="DX14" t="str">
        <f>IF(Table1[[#This Row],[Ledger 11]]="","","No")</f>
        <v/>
      </c>
      <c r="DY14" t="str">
        <f>IF(Table1[[#This Row],[Ledger 11]]="","",IF(Table1[[#This Row],[Effect 11]]="Dr.","Yes","No"))</f>
        <v/>
      </c>
      <c r="DZ14" t="str">
        <f>IF(Table1[[#This Row],[Ledger 11]]="","",Table1[[#This Row],[Ledger 11]])</f>
        <v/>
      </c>
      <c r="EA14" t="str">
        <f>IF(Table1[[#This Row],[Ledger 11]]="","",IF(Table1[[#This Row],[Effect 11]]="Dr.",-Table1[[#This Row],[Amount 11]],Table1[[#This Row],[Amount 11]]))</f>
        <v/>
      </c>
      <c r="ED14" t="str">
        <f>IF(Table1[[#This Row],[Ledger 12]]="","","No")</f>
        <v/>
      </c>
      <c r="EE14" t="str">
        <f>IF(Table1[[#This Row],[Ledger 12]]="","",IF(Table1[[#This Row],[Effect 12]]="Dr.","Yes","No"))</f>
        <v/>
      </c>
      <c r="EF14" t="str">
        <f>IF(Table1[[#This Row],[Ledger 12]]="","",Table1[[#This Row],[Ledger 12]])</f>
        <v/>
      </c>
      <c r="EG14" t="str">
        <f>IF(Table1[[#This Row],[Ledger 12]]="","",IF(Table1[[#This Row],[Effect 12]]="Dr.",-Table1[[#This Row],[Amount 12]],Table1[[#This Row],[Amount 12]]))</f>
        <v/>
      </c>
      <c r="EJ14" t="str">
        <f>IF(Table1[[#This Row],[Ledger 13]]="","","No")</f>
        <v/>
      </c>
      <c r="EK14" t="str">
        <f>IF(Table1[[#This Row],[Ledger 13]]="","",IF(Table1[[#This Row],[Effect 13]]="Dr.","Yes","No"))</f>
        <v/>
      </c>
      <c r="EL14" t="str">
        <f>IF(Table1[[#This Row],[Ledger 13]]="","",Table1[[#This Row],[Ledger 13]])</f>
        <v/>
      </c>
      <c r="EM14" t="str">
        <f>IF(Table1[[#This Row],[Ledger 13]]="","",IF(Table1[[#This Row],[Effect 13]]="Dr.",-Table1[[#This Row],[Amount 13]],Table1[[#This Row],[Amount 13]]))</f>
        <v/>
      </c>
      <c r="EP14" t="str">
        <f>IF(Table1[[#This Row],[Ledger 14]]="","","No")</f>
        <v/>
      </c>
      <c r="EQ14" t="str">
        <f>IF(Table1[[#This Row],[Ledger 14]]="","",IF(Table1[[#This Row],[Effect 14]]="Dr.","Yes","No"))</f>
        <v/>
      </c>
      <c r="ER14" t="str">
        <f>IF(Table1[[#This Row],[Ledger 14]]="","",Table1[[#This Row],[Ledger 14]])</f>
        <v/>
      </c>
      <c r="ES14" t="str">
        <f>IF(Table1[[#This Row],[Ledger 14]]="","",IF(Table1[[#This Row],[Effect 14]]="Dr.",-Table1[[#This Row],[Amount 14]],Table1[[#This Row],[Amount 14]]))</f>
        <v/>
      </c>
      <c r="EV14" t="str">
        <f>IF(Table1[[#This Row],[Ledger 15]]="","","No")</f>
        <v/>
      </c>
      <c r="EW14" t="str">
        <f>IF(Table1[[#This Row],[Ledger 15]]="","",IF(Table1[[#This Row],[Effect 15]]="Dr.","Yes","No"))</f>
        <v/>
      </c>
      <c r="EX14" t="str">
        <f>IF(Table1[[#This Row],[Ledger 15]]="","",Table1[[#This Row],[Ledger 15]])</f>
        <v/>
      </c>
      <c r="EY14" t="str">
        <f>IF(Table1[[#This Row],[Ledger 15]]="","",IF(Table1[[#This Row],[Effect 15]]="Dr.",-Table1[[#This Row],[Amount 15]],Table1[[#This Row],[Amount 15]]))</f>
        <v/>
      </c>
      <c r="FD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">
        <f>IF(Table1[[#This Row],[Date]]="",0,IF(AND(Table1[[#This Row],[Date]]&gt;=$FE$2,Table1[[#This Row],[Date]]&lt;=$FE$3),0,1))</f>
        <v>0</v>
      </c>
      <c r="FF14">
        <f>IF(Table1[[#This Row],[Date]]="",0,IF(TYPE(VLOOKUP(Table1[[#This Row],[Voucher Type]],Table1[[#All],[Voucher Type Master]],1,FALSE))=16,1,0))</f>
        <v>0</v>
      </c>
      <c r="FG14">
        <f>IF(TYPE(IF(Table1[[#This Row],[Date]]="",0,IF(VLOOKUP(Table1[[#This Row],[Voucher Type]],$FY$5:$FZ$13,2,0)=Table1[[#This Row],[Effect 1]],0,1)))=16,1,0)</f>
        <v>0</v>
      </c>
      <c r="FH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">
        <f>IF(LEN(Table1[[#This Row],[Ledger 1]])&gt;0,IF(TYPE(VLOOKUP(Table1[[#This Row],[Ledger 1]],GZ:GZ,1,0))=16,1,0),0)</f>
        <v>0</v>
      </c>
      <c r="FJ14">
        <f>IF(LEN(Table1[[#This Row],[Ledger 2]])&gt;0,IF(TYPE(VLOOKUP(Table1[[#This Row],[Ledger 2]],GZ:GZ,1,0))=16,1,0),0)</f>
        <v>0</v>
      </c>
      <c r="FK14">
        <f>IF(LEN(Table1[[#This Row],[Ledger 3]])&gt;0,IF(TYPE(VLOOKUP(Table1[[#This Row],[Ledger 3]],GZ:GZ,1,0))=16,1,0),0)</f>
        <v>0</v>
      </c>
      <c r="FL14">
        <f>IF(LEN(Table1[[#This Row],[Ledger 4]])&gt;0,IF(TYPE(VLOOKUP(Table1[[#This Row],[Ledger 4]],GZ:GZ,1,0))=16,1,0),0)</f>
        <v>0</v>
      </c>
      <c r="FM14">
        <f>IF(LEN(Table1[[#This Row],[Ledger 5]])&gt;0,IF(TYPE(VLOOKUP(Table1[[#This Row],[Ledger 5]],GZ:GZ,1,0))=16,1,0),0)</f>
        <v>0</v>
      </c>
      <c r="FN14">
        <f>IF(LEN(Table1[[#This Row],[Ledger 6]])&gt;0,IF(TYPE(VLOOKUP(Table1[[#This Row],[Ledger 6]],$GZ:$GZ,1,0))=16,1,0),0)</f>
        <v>0</v>
      </c>
      <c r="FO14">
        <f>IF(LEN(Table1[[#This Row],[Ledger 7]])&gt;0,IF(TYPE(VLOOKUP(Table1[[#This Row],[Ledger 7]],$GZ:$GZ,1,0))=16,1,0),0)</f>
        <v>0</v>
      </c>
      <c r="FP14">
        <f>IF(LEN(Table1[[#This Row],[Ledger 8]])&gt;0,IF(TYPE(VLOOKUP(Table1[[#This Row],[Ledger 8]],$GZ:$GZ,1,0))=16,1,0),0)</f>
        <v>0</v>
      </c>
      <c r="FQ14">
        <f>IF(LEN(Table1[[#This Row],[Ledger 9]])&gt;0,IF(TYPE(VLOOKUP(Table1[[#This Row],[Ledger 9]],$GZ:$GZ,1,0))=16,1,0),0)</f>
        <v>0</v>
      </c>
      <c r="FR14">
        <f>IF(LEN(Table1[[#This Row],[Ledger 10]])&gt;0,IF(TYPE(VLOOKUP(Table1[[#This Row],[Ledger 10]],$GZ:$GZ,1,0))=16,1,0),0)</f>
        <v>0</v>
      </c>
      <c r="FS14">
        <f>IF(LEN(Table1[[#This Row],[Ledger 11]])&gt;0,IF(TYPE(VLOOKUP(Table1[[#This Row],[Ledger 11]],$GZ:$GZ,1,0))=16,1,0),0)</f>
        <v>0</v>
      </c>
      <c r="FT14">
        <f>IF(LEN(Table1[[#This Row],[Ledger 12]])&gt;0,IF(TYPE(VLOOKUP(Table1[[#This Row],[Ledger 12]],$GZ:$GZ,1,0))=16,1,0),0)</f>
        <v>0</v>
      </c>
      <c r="FU14">
        <f>IF(LEN(Table1[[#This Row],[Ledger 13]])&gt;0,IF(TYPE(VLOOKUP(Table1[[#This Row],[Ledger 13]],$GZ:$GZ,1,0))=16,1,0),0)</f>
        <v>0</v>
      </c>
      <c r="FV14">
        <f>IF(LEN(Table1[[#This Row],[Ledger 14]])&gt;0,IF(TYPE(VLOOKUP(Table1[[#This Row],[Ledger 14]],$GZ:$GZ,1,0))=16,1,0),0)</f>
        <v>0</v>
      </c>
      <c r="FW14">
        <f>IF(LEN(Table1[[#This Row],[Ledger 15]])&gt;0,IF(TYPE(VLOOKUP(Table1[[#This Row],[Ledger 15]],$GZ:$GZ,1,0))=16,1,0),0)</f>
        <v>0</v>
      </c>
      <c r="GX14" t="s">
        <v>172</v>
      </c>
    </row>
    <row r="15" spans="1:208" ht="33" customHeight="1" x14ac:dyDescent="0.45">
      <c r="B15" t="s">
        <v>156</v>
      </c>
      <c r="D15" s="8">
        <f t="shared" si="9"/>
        <v>10</v>
      </c>
      <c r="E15" s="32"/>
      <c r="F15" s="34"/>
      <c r="G15" s="34"/>
      <c r="H15" s="34"/>
      <c r="I15" s="34"/>
      <c r="J15" s="38"/>
      <c r="K15" s="33"/>
      <c r="L15" s="36"/>
      <c r="M15" s="35"/>
      <c r="N15" s="34"/>
      <c r="O15" s="41"/>
      <c r="P15" s="35"/>
      <c r="Q15" s="34"/>
      <c r="R15" s="37"/>
      <c r="S15" s="35"/>
      <c r="T15" s="34"/>
      <c r="U15" s="37"/>
      <c r="V15" s="35"/>
      <c r="W15" s="34"/>
      <c r="X15" s="37"/>
      <c r="Y15" s="35"/>
      <c r="Z15" s="34"/>
      <c r="AA15" s="37"/>
      <c r="AB15" s="35"/>
      <c r="AC15" s="34"/>
      <c r="AD15" s="37"/>
      <c r="AE15" s="35"/>
      <c r="AF15" s="34"/>
      <c r="AG15" s="37"/>
      <c r="AH15" s="35"/>
      <c r="AI15" s="34"/>
      <c r="AJ15" s="37"/>
      <c r="AK15" s="35"/>
      <c r="AL15" s="34"/>
      <c r="AM15" s="37"/>
      <c r="AN15" s="35"/>
      <c r="AO15" s="34"/>
      <c r="AP15" s="37"/>
      <c r="AQ15" s="35"/>
      <c r="AR15" s="34"/>
      <c r="AS15" s="37"/>
      <c r="AT15" s="35"/>
      <c r="AU15" s="34"/>
      <c r="AV15" s="37"/>
      <c r="AW15" s="35"/>
      <c r="AX15" s="34"/>
      <c r="AY15" s="37"/>
      <c r="AZ15" s="35"/>
      <c r="BA15" s="34"/>
      <c r="BB15" s="37"/>
      <c r="BC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" s="7"/>
      <c r="BF15" t="str">
        <f>IF(Table1[[#This Row],[Date]]="","","&amp;lt;VOUCHER REMOTEID="&amp;""""&amp;$A$11&amp;$A$13&amp;ROW()&amp;""""&amp;" VCHTYPE="""&amp;F15&amp;""" ACTION="""&amp;"Create"&amp;"""&amp;gt;")</f>
        <v/>
      </c>
      <c r="BG15" t="str">
        <f>IF(Table1[[#This Row],[Date]]="","",TEXT(Table1[[#This Row],[Date]],"yyyymmdd"))</f>
        <v/>
      </c>
      <c r="BH15" t="str">
        <f>Table1[[#This Row],[Date2]]</f>
        <v/>
      </c>
      <c r="BI15" t="str">
        <f>IF(Table1[[#This Row],[Date]]="","",Table1[[#This Row],[Voucher Type]])</f>
        <v/>
      </c>
      <c r="BJ15" t="str">
        <f>IF(Table1[[#This Row],[Ref No / Invoice No]]="","",Table1[[#This Row],[Ref No / Invoice No]])</f>
        <v/>
      </c>
      <c r="BK15" t="str">
        <f>IF(Table1[[#This Row],[Voucher No]]="","",Table1[[#This Row],[Voucher No]])</f>
        <v/>
      </c>
      <c r="BL15" t="str">
        <f>IF(Table1[[#This Row],[Date]]="","",Table1[[#This Row],[Narration]])</f>
        <v/>
      </c>
      <c r="BM15" t="str">
        <f>IF(Table1[[#This Row],[Date]]="","",$A$11&amp;$A$13&amp;ROW())</f>
        <v/>
      </c>
      <c r="BN15" t="str">
        <f>IF(Table1[[#This Row],[Date]]="","",$A$13)</f>
        <v/>
      </c>
      <c r="BP15" t="str">
        <f>IF(Table1[[#This Row],[Ledger 1]]="","","No")</f>
        <v/>
      </c>
      <c r="BQ15" t="str">
        <f>IF(Table1[[#This Row],[Date]]="","",IF(Table1[[#This Row],[Effect 1]]="Dr.","Yes","No"))</f>
        <v/>
      </c>
      <c r="BR15" t="str">
        <f>IF(Table1[[#This Row],[Date]]="","",Table1[[#This Row],[Ledger 1]])</f>
        <v/>
      </c>
      <c r="BS15" t="str">
        <f>IF(Table1[[#This Row],[Date]]="","",IF(Table1[[#This Row],[Effect 1]]="Dr.",-Table1[[#This Row],[Amount 1]],Table1[[#This Row],[Amount 1]]))</f>
        <v/>
      </c>
      <c r="BV15" t="str">
        <f>IF(Table1[[#This Row],[Ledger 2]]="","","No")</f>
        <v/>
      </c>
      <c r="BW15" t="str">
        <f>IF(Table1[[#This Row],[Date]]="","",IF(Table1[[#This Row],[Effect 2]]="Dr.","Yes","No"))</f>
        <v/>
      </c>
      <c r="BX15" t="str">
        <f>IF(Table1[[#This Row],[Date]]="","",Table1[[#This Row],[Ledger 2]])</f>
        <v/>
      </c>
      <c r="BY15" t="str">
        <f>IF(Table1[[#This Row],[Date]]="","",IF(Table1[[#This Row],[Effect 2]]="Dr.",-Table1[[#This Row],[Amount 2]],Table1[[#This Row],[Amount 2]]))</f>
        <v/>
      </c>
      <c r="CB15" t="str">
        <f>IF(Table1[[#This Row],[Ledger 3]]="","","No")</f>
        <v/>
      </c>
      <c r="CC15" t="str">
        <f>IF(Table1[[#This Row],[Ledger 3]]="","",IF(Table1[[#This Row],[Effect 3]]="Dr.","Yes","No"))</f>
        <v/>
      </c>
      <c r="CD15" t="str">
        <f>IF(Table1[[#This Row],[Ledger 3]]="","",Table1[[#This Row],[Ledger 3]])</f>
        <v/>
      </c>
      <c r="CE15" t="str">
        <f>IF(Table1[[#This Row],[Ledger 3]]="","",IF(Table1[[#This Row],[Effect 3]]="Dr.",-Table1[[#This Row],[Amount 3]],Table1[[#This Row],[Amount 3]]))</f>
        <v/>
      </c>
      <c r="CH15" t="str">
        <f>IF(Table1[[#This Row],[Ledger 4]]="","","No")</f>
        <v/>
      </c>
      <c r="CI15" t="str">
        <f>IF(Table1[[#This Row],[Ledger 4]]="","",IF(Table1[[#This Row],[Effect 4]]="Dr.","Yes","No"))</f>
        <v/>
      </c>
      <c r="CJ15" t="str">
        <f>IF(Table1[[#This Row],[Ledger 4]]="","",Table1[[#This Row],[Ledger 4]])</f>
        <v/>
      </c>
      <c r="CK15" t="str">
        <f>IF(Table1[[#This Row],[Ledger 4]]="","",IF(Table1[[#This Row],[Effect 4]]="Dr.",-Table1[[#This Row],[Amount 4]],Table1[[#This Row],[Amount 4]]))</f>
        <v/>
      </c>
      <c r="CN15" t="str">
        <f>IF(Table1[[#This Row],[Ledger 5]]="","","No")</f>
        <v/>
      </c>
      <c r="CO15" t="str">
        <f>IF(Table1[[#This Row],[Ledger 5]]="","",IF(Table1[[#This Row],[Effect 5]]="Dr.","Yes","No"))</f>
        <v/>
      </c>
      <c r="CP15" t="str">
        <f>IF(Table1[[#This Row],[Ledger 5]]="","",Table1[[#This Row],[Ledger 5]])</f>
        <v/>
      </c>
      <c r="CQ15" t="str">
        <f>IF(Table1[[#This Row],[Ledger 5]]="","",IF(Table1[[#This Row],[Effect 5]]="Dr.",-Table1[[#This Row],[Amount 5]],Table1[[#This Row],[Amount 5]]))</f>
        <v/>
      </c>
      <c r="CT15" t="str">
        <f>IF(Table1[[#This Row],[Ledger 6]]="","","No")</f>
        <v/>
      </c>
      <c r="CU15" t="str">
        <f>IF(Table1[[#This Row],[Ledger 6]]="","",IF(Table1[[#This Row],[Effect 6]]="Dr.","Yes","No"))</f>
        <v/>
      </c>
      <c r="CV15" t="str">
        <f>IF(Table1[[#This Row],[Ledger 6]]="","",Table1[[#This Row],[Ledger 6]])</f>
        <v/>
      </c>
      <c r="CW15" t="str">
        <f>IF(Table1[[#This Row],[Ledger 6]]="","",IF(Table1[[#This Row],[Effect 6]]="Dr.",-Table1[[#This Row],[Amount 6]],Table1[[#This Row],[Amount 6]]))</f>
        <v/>
      </c>
      <c r="CZ15" t="str">
        <f>IF(Table1[[#This Row],[Ledger 7]]="","","No")</f>
        <v/>
      </c>
      <c r="DA15" t="str">
        <f>IF(Table1[[#This Row],[Ledger 7]]="","",IF(Table1[[#This Row],[Effect 7]]="Dr.","Yes","No"))</f>
        <v/>
      </c>
      <c r="DB15" t="str">
        <f>IF(Table1[[#This Row],[Ledger 7]]="","",Table1[[#This Row],[Ledger 7]])</f>
        <v/>
      </c>
      <c r="DC15" t="str">
        <f>IF(Table1[[#This Row],[Ledger 7]]="","",IF(Table1[[#This Row],[Effect 7]]="Dr.",-Table1[[#This Row],[Amount 7]],Table1[[#This Row],[Amount 7]]))</f>
        <v/>
      </c>
      <c r="DF15" t="str">
        <f>IF(Table1[[#This Row],[Ledger 8]]="","","No")</f>
        <v/>
      </c>
      <c r="DG15" t="str">
        <f>IF(Table1[[#This Row],[Ledger 8]]="","",IF(Table1[[#This Row],[Effect 8]]="Dr.","Yes","No"))</f>
        <v/>
      </c>
      <c r="DH15" t="str">
        <f>IF(Table1[[#This Row],[Ledger 8]]="","",Table1[[#This Row],[Ledger 8]])</f>
        <v/>
      </c>
      <c r="DI15" t="str">
        <f>IF(Table1[[#This Row],[Ledger 8]]="","",IF(Table1[[#This Row],[Effect 8]]="Dr.",-Table1[[#This Row],[Amount 8]],Table1[[#This Row],[Amount 8]]))</f>
        <v/>
      </c>
      <c r="DL15" t="str">
        <f>IF(Table1[[#This Row],[Ledger 9]]="","","No")</f>
        <v/>
      </c>
      <c r="DM15" t="str">
        <f>IF(Table1[[#This Row],[Ledger 9]]="","",IF(Table1[[#This Row],[Effect 9]]="Dr.","Yes","No"))</f>
        <v/>
      </c>
      <c r="DN15" t="str">
        <f>IF(Table1[[#This Row],[Ledger 9]]="","",Table1[[#This Row],[Ledger 9]])</f>
        <v/>
      </c>
      <c r="DO15" t="str">
        <f>IF(Table1[[#This Row],[Ledger 9]]="","",IF(Table1[[#This Row],[Effect 9]]="Dr.",-Table1[[#This Row],[Amount 9]],Table1[[#This Row],[Amount 9]]))</f>
        <v/>
      </c>
      <c r="DR15" t="str">
        <f>IF(Table1[[#This Row],[Ledger 10]]="","","No")</f>
        <v/>
      </c>
      <c r="DS15" t="str">
        <f>IF(Table1[[#This Row],[Ledger 10]]="","",IF(Table1[[#This Row],[Effect 10]]="Dr.","Yes","No"))</f>
        <v/>
      </c>
      <c r="DT15" t="str">
        <f>IF(Table1[[#This Row],[Ledger 10]]="","",Table1[[#This Row],[Ledger 10]])</f>
        <v/>
      </c>
      <c r="DU15" t="str">
        <f>IF(Table1[[#This Row],[Ledger 10]]="","",IF(Table1[[#This Row],[Effect 10]]="Dr.",-Table1[[#This Row],[Amount 10]],Table1[[#This Row],[Amount 10]]))</f>
        <v/>
      </c>
      <c r="DX15" t="str">
        <f>IF(Table1[[#This Row],[Ledger 11]]="","","No")</f>
        <v/>
      </c>
      <c r="DY15" t="str">
        <f>IF(Table1[[#This Row],[Ledger 11]]="","",IF(Table1[[#This Row],[Effect 11]]="Dr.","Yes","No"))</f>
        <v/>
      </c>
      <c r="DZ15" t="str">
        <f>IF(Table1[[#This Row],[Ledger 11]]="","",Table1[[#This Row],[Ledger 11]])</f>
        <v/>
      </c>
      <c r="EA15" t="str">
        <f>IF(Table1[[#This Row],[Ledger 11]]="","",IF(Table1[[#This Row],[Effect 11]]="Dr.",-Table1[[#This Row],[Amount 11]],Table1[[#This Row],[Amount 11]]))</f>
        <v/>
      </c>
      <c r="ED15" t="str">
        <f>IF(Table1[[#This Row],[Ledger 12]]="","","No")</f>
        <v/>
      </c>
      <c r="EE15" t="str">
        <f>IF(Table1[[#This Row],[Ledger 12]]="","",IF(Table1[[#This Row],[Effect 12]]="Dr.","Yes","No"))</f>
        <v/>
      </c>
      <c r="EF15" t="str">
        <f>IF(Table1[[#This Row],[Ledger 12]]="","",Table1[[#This Row],[Ledger 12]])</f>
        <v/>
      </c>
      <c r="EG15" t="str">
        <f>IF(Table1[[#This Row],[Ledger 12]]="","",IF(Table1[[#This Row],[Effect 12]]="Dr.",-Table1[[#This Row],[Amount 12]],Table1[[#This Row],[Amount 12]]))</f>
        <v/>
      </c>
      <c r="EJ15" t="str">
        <f>IF(Table1[[#This Row],[Ledger 13]]="","","No")</f>
        <v/>
      </c>
      <c r="EK15" t="str">
        <f>IF(Table1[[#This Row],[Ledger 13]]="","",IF(Table1[[#This Row],[Effect 13]]="Dr.","Yes","No"))</f>
        <v/>
      </c>
      <c r="EL15" t="str">
        <f>IF(Table1[[#This Row],[Ledger 13]]="","",Table1[[#This Row],[Ledger 13]])</f>
        <v/>
      </c>
      <c r="EM15" t="str">
        <f>IF(Table1[[#This Row],[Ledger 13]]="","",IF(Table1[[#This Row],[Effect 13]]="Dr.",-Table1[[#This Row],[Amount 13]],Table1[[#This Row],[Amount 13]]))</f>
        <v/>
      </c>
      <c r="EP15" t="str">
        <f>IF(Table1[[#This Row],[Ledger 14]]="","","No")</f>
        <v/>
      </c>
      <c r="EQ15" t="str">
        <f>IF(Table1[[#This Row],[Ledger 14]]="","",IF(Table1[[#This Row],[Effect 14]]="Dr.","Yes","No"))</f>
        <v/>
      </c>
      <c r="ER15" t="str">
        <f>IF(Table1[[#This Row],[Ledger 14]]="","",Table1[[#This Row],[Ledger 14]])</f>
        <v/>
      </c>
      <c r="ES15" t="str">
        <f>IF(Table1[[#This Row],[Ledger 14]]="","",IF(Table1[[#This Row],[Effect 14]]="Dr.",-Table1[[#This Row],[Amount 14]],Table1[[#This Row],[Amount 14]]))</f>
        <v/>
      </c>
      <c r="EV15" t="str">
        <f>IF(Table1[[#This Row],[Ledger 15]]="","","No")</f>
        <v/>
      </c>
      <c r="EW15" t="str">
        <f>IF(Table1[[#This Row],[Ledger 15]]="","",IF(Table1[[#This Row],[Effect 15]]="Dr.","Yes","No"))</f>
        <v/>
      </c>
      <c r="EX15" t="str">
        <f>IF(Table1[[#This Row],[Ledger 15]]="","",Table1[[#This Row],[Ledger 15]])</f>
        <v/>
      </c>
      <c r="EY15" t="str">
        <f>IF(Table1[[#This Row],[Ledger 15]]="","",IF(Table1[[#This Row],[Effect 15]]="Dr.",-Table1[[#This Row],[Amount 15]],Table1[[#This Row],[Amount 15]]))</f>
        <v/>
      </c>
      <c r="FD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">
        <f>IF(Table1[[#This Row],[Date]]="",0,IF(AND(Table1[[#This Row],[Date]]&gt;=$FE$2,Table1[[#This Row],[Date]]&lt;=$FE$3),0,1))</f>
        <v>0</v>
      </c>
      <c r="FF15">
        <f>IF(Table1[[#This Row],[Date]]="",0,IF(TYPE(VLOOKUP(Table1[[#This Row],[Voucher Type]],Table1[[#All],[Voucher Type Master]],1,FALSE))=16,1,0))</f>
        <v>0</v>
      </c>
      <c r="FG15">
        <f>IF(TYPE(IF(Table1[[#This Row],[Date]]="",0,IF(VLOOKUP(Table1[[#This Row],[Voucher Type]],$FY$5:$FZ$13,2,0)=Table1[[#This Row],[Effect 1]],0,1)))=16,1,0)</f>
        <v>0</v>
      </c>
      <c r="FH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">
        <f>IF(LEN(Table1[[#This Row],[Ledger 1]])&gt;0,IF(TYPE(VLOOKUP(Table1[[#This Row],[Ledger 1]],GZ:GZ,1,0))=16,1,0),0)</f>
        <v>0</v>
      </c>
      <c r="FJ15">
        <f>IF(LEN(Table1[[#This Row],[Ledger 2]])&gt;0,IF(TYPE(VLOOKUP(Table1[[#This Row],[Ledger 2]],GZ:GZ,1,0))=16,1,0),0)</f>
        <v>0</v>
      </c>
      <c r="FK15">
        <f>IF(LEN(Table1[[#This Row],[Ledger 3]])&gt;0,IF(TYPE(VLOOKUP(Table1[[#This Row],[Ledger 3]],GZ:GZ,1,0))=16,1,0),0)</f>
        <v>0</v>
      </c>
      <c r="FL15">
        <f>IF(LEN(Table1[[#This Row],[Ledger 4]])&gt;0,IF(TYPE(VLOOKUP(Table1[[#This Row],[Ledger 4]],GZ:GZ,1,0))=16,1,0),0)</f>
        <v>0</v>
      </c>
      <c r="FM15">
        <f>IF(LEN(Table1[[#This Row],[Ledger 5]])&gt;0,IF(TYPE(VLOOKUP(Table1[[#This Row],[Ledger 5]],GZ:GZ,1,0))=16,1,0),0)</f>
        <v>0</v>
      </c>
      <c r="FN15">
        <f>IF(LEN(Table1[[#This Row],[Ledger 6]])&gt;0,IF(TYPE(VLOOKUP(Table1[[#This Row],[Ledger 6]],$GZ:$GZ,1,0))=16,1,0),0)</f>
        <v>0</v>
      </c>
      <c r="FO15">
        <f>IF(LEN(Table1[[#This Row],[Ledger 7]])&gt;0,IF(TYPE(VLOOKUP(Table1[[#This Row],[Ledger 7]],$GZ:$GZ,1,0))=16,1,0),0)</f>
        <v>0</v>
      </c>
      <c r="FP15">
        <f>IF(LEN(Table1[[#This Row],[Ledger 8]])&gt;0,IF(TYPE(VLOOKUP(Table1[[#This Row],[Ledger 8]],$GZ:$GZ,1,0))=16,1,0),0)</f>
        <v>0</v>
      </c>
      <c r="FQ15">
        <f>IF(LEN(Table1[[#This Row],[Ledger 9]])&gt;0,IF(TYPE(VLOOKUP(Table1[[#This Row],[Ledger 9]],$GZ:$GZ,1,0))=16,1,0),0)</f>
        <v>0</v>
      </c>
      <c r="FR15">
        <f>IF(LEN(Table1[[#This Row],[Ledger 10]])&gt;0,IF(TYPE(VLOOKUP(Table1[[#This Row],[Ledger 10]],$GZ:$GZ,1,0))=16,1,0),0)</f>
        <v>0</v>
      </c>
      <c r="FS15">
        <f>IF(LEN(Table1[[#This Row],[Ledger 11]])&gt;0,IF(TYPE(VLOOKUP(Table1[[#This Row],[Ledger 11]],$GZ:$GZ,1,0))=16,1,0),0)</f>
        <v>0</v>
      </c>
      <c r="FT15">
        <f>IF(LEN(Table1[[#This Row],[Ledger 12]])&gt;0,IF(TYPE(VLOOKUP(Table1[[#This Row],[Ledger 12]],$GZ:$GZ,1,0))=16,1,0),0)</f>
        <v>0</v>
      </c>
      <c r="FU15">
        <f>IF(LEN(Table1[[#This Row],[Ledger 13]])&gt;0,IF(TYPE(VLOOKUP(Table1[[#This Row],[Ledger 13]],$GZ:$GZ,1,0))=16,1,0),0)</f>
        <v>0</v>
      </c>
      <c r="FV15">
        <f>IF(LEN(Table1[[#This Row],[Ledger 14]])&gt;0,IF(TYPE(VLOOKUP(Table1[[#This Row],[Ledger 14]],$GZ:$GZ,1,0))=16,1,0),0)</f>
        <v>0</v>
      </c>
      <c r="FW15">
        <f>IF(LEN(Table1[[#This Row],[Ledger 15]])&gt;0,IF(TYPE(VLOOKUP(Table1[[#This Row],[Ledger 15]],$GZ:$GZ,1,0))=16,1,0),0)</f>
        <v>0</v>
      </c>
      <c r="GX15" t="s">
        <v>173</v>
      </c>
    </row>
    <row r="16" spans="1:208" ht="33" customHeight="1" x14ac:dyDescent="0.45">
      <c r="B16" t="s">
        <v>157</v>
      </c>
      <c r="D16" s="8">
        <f t="shared" si="9"/>
        <v>11</v>
      </c>
      <c r="E16" s="32"/>
      <c r="F16" s="34"/>
      <c r="G16" s="34"/>
      <c r="H16" s="34"/>
      <c r="I16" s="34"/>
      <c r="J16" s="38"/>
      <c r="K16" s="33"/>
      <c r="L16" s="36"/>
      <c r="M16" s="35"/>
      <c r="N16" s="34"/>
      <c r="O16" s="41"/>
      <c r="P16" s="35"/>
      <c r="Q16" s="34"/>
      <c r="R16" s="37"/>
      <c r="S16" s="35"/>
      <c r="T16" s="34"/>
      <c r="U16" s="37"/>
      <c r="V16" s="35"/>
      <c r="W16" s="34"/>
      <c r="X16" s="37"/>
      <c r="Y16" s="35"/>
      <c r="Z16" s="34"/>
      <c r="AA16" s="37"/>
      <c r="AB16" s="35"/>
      <c r="AC16" s="34"/>
      <c r="AD16" s="37"/>
      <c r="AE16" s="35"/>
      <c r="AF16" s="34"/>
      <c r="AG16" s="37"/>
      <c r="AH16" s="35"/>
      <c r="AI16" s="34"/>
      <c r="AJ16" s="37"/>
      <c r="AK16" s="35"/>
      <c r="AL16" s="34"/>
      <c r="AM16" s="37"/>
      <c r="AN16" s="35"/>
      <c r="AO16" s="34"/>
      <c r="AP16" s="37"/>
      <c r="AQ16" s="35"/>
      <c r="AR16" s="34"/>
      <c r="AS16" s="37"/>
      <c r="AT16" s="35"/>
      <c r="AU16" s="34"/>
      <c r="AV16" s="37"/>
      <c r="AW16" s="35"/>
      <c r="AX16" s="34"/>
      <c r="AY16" s="37"/>
      <c r="AZ16" s="35"/>
      <c r="BA16" s="34"/>
      <c r="BB16" s="37"/>
      <c r="BC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" s="7"/>
      <c r="BF16" t="str">
        <f>IF(Table1[[#This Row],[Date]]="","","&amp;lt;VOUCHER REMOTEID="&amp;""""&amp;$A$11&amp;$A$13&amp;ROW()&amp;""""&amp;" VCHTYPE="""&amp;F16&amp;""" ACTION="""&amp;"Create"&amp;"""&amp;gt;")</f>
        <v/>
      </c>
      <c r="BG16" t="str">
        <f>IF(Table1[[#This Row],[Date]]="","",TEXT(Table1[[#This Row],[Date]],"yyyymmdd"))</f>
        <v/>
      </c>
      <c r="BH16" t="str">
        <f>Table1[[#This Row],[Date2]]</f>
        <v/>
      </c>
      <c r="BI16" t="str">
        <f>IF(Table1[[#This Row],[Date]]="","",Table1[[#This Row],[Voucher Type]])</f>
        <v/>
      </c>
      <c r="BJ16" t="str">
        <f>IF(Table1[[#This Row],[Ref No / Invoice No]]="","",Table1[[#This Row],[Ref No / Invoice No]])</f>
        <v/>
      </c>
      <c r="BK16" t="str">
        <f>IF(Table1[[#This Row],[Voucher No]]="","",Table1[[#This Row],[Voucher No]])</f>
        <v/>
      </c>
      <c r="BL16" t="str">
        <f>IF(Table1[[#This Row],[Date]]="","",Table1[[#This Row],[Narration]])</f>
        <v/>
      </c>
      <c r="BM16" t="str">
        <f>IF(Table1[[#This Row],[Date]]="","",$A$11&amp;$A$13&amp;ROW())</f>
        <v/>
      </c>
      <c r="BN16" t="str">
        <f>IF(Table1[[#This Row],[Date]]="","",$A$13)</f>
        <v/>
      </c>
      <c r="BP16" t="str">
        <f>IF(Table1[[#This Row],[Ledger 1]]="","","No")</f>
        <v/>
      </c>
      <c r="BQ16" t="str">
        <f>IF(Table1[[#This Row],[Date]]="","",IF(Table1[[#This Row],[Effect 1]]="Dr.","Yes","No"))</f>
        <v/>
      </c>
      <c r="BR16" t="str">
        <f>IF(Table1[[#This Row],[Date]]="","",Table1[[#This Row],[Ledger 1]])</f>
        <v/>
      </c>
      <c r="BS16" t="str">
        <f>IF(Table1[[#This Row],[Date]]="","",IF(Table1[[#This Row],[Effect 1]]="Dr.",-Table1[[#This Row],[Amount 1]],Table1[[#This Row],[Amount 1]]))</f>
        <v/>
      </c>
      <c r="BV16" t="str">
        <f>IF(Table1[[#This Row],[Ledger 2]]="","","No")</f>
        <v/>
      </c>
      <c r="BW16" t="str">
        <f>IF(Table1[[#This Row],[Date]]="","",IF(Table1[[#This Row],[Effect 2]]="Dr.","Yes","No"))</f>
        <v/>
      </c>
      <c r="BX16" t="str">
        <f>IF(Table1[[#This Row],[Date]]="","",Table1[[#This Row],[Ledger 2]])</f>
        <v/>
      </c>
      <c r="BY16" t="str">
        <f>IF(Table1[[#This Row],[Date]]="","",IF(Table1[[#This Row],[Effect 2]]="Dr.",-Table1[[#This Row],[Amount 2]],Table1[[#This Row],[Amount 2]]))</f>
        <v/>
      </c>
      <c r="CB16" t="str">
        <f>IF(Table1[[#This Row],[Ledger 3]]="","","No")</f>
        <v/>
      </c>
      <c r="CC16" t="str">
        <f>IF(Table1[[#This Row],[Ledger 3]]="","",IF(Table1[[#This Row],[Effect 3]]="Dr.","Yes","No"))</f>
        <v/>
      </c>
      <c r="CD16" t="str">
        <f>IF(Table1[[#This Row],[Ledger 3]]="","",Table1[[#This Row],[Ledger 3]])</f>
        <v/>
      </c>
      <c r="CE16" t="str">
        <f>IF(Table1[[#This Row],[Ledger 3]]="","",IF(Table1[[#This Row],[Effect 3]]="Dr.",-Table1[[#This Row],[Amount 3]],Table1[[#This Row],[Amount 3]]))</f>
        <v/>
      </c>
      <c r="CH16" t="str">
        <f>IF(Table1[[#This Row],[Ledger 4]]="","","No")</f>
        <v/>
      </c>
      <c r="CI16" t="str">
        <f>IF(Table1[[#This Row],[Ledger 4]]="","",IF(Table1[[#This Row],[Effect 4]]="Dr.","Yes","No"))</f>
        <v/>
      </c>
      <c r="CJ16" t="str">
        <f>IF(Table1[[#This Row],[Ledger 4]]="","",Table1[[#This Row],[Ledger 4]])</f>
        <v/>
      </c>
      <c r="CK16" t="str">
        <f>IF(Table1[[#This Row],[Ledger 4]]="","",IF(Table1[[#This Row],[Effect 4]]="Dr.",-Table1[[#This Row],[Amount 4]],Table1[[#This Row],[Amount 4]]))</f>
        <v/>
      </c>
      <c r="CN16" t="str">
        <f>IF(Table1[[#This Row],[Ledger 5]]="","","No")</f>
        <v/>
      </c>
      <c r="CO16" t="str">
        <f>IF(Table1[[#This Row],[Ledger 5]]="","",IF(Table1[[#This Row],[Effect 5]]="Dr.","Yes","No"))</f>
        <v/>
      </c>
      <c r="CP16" t="str">
        <f>IF(Table1[[#This Row],[Ledger 5]]="","",Table1[[#This Row],[Ledger 5]])</f>
        <v/>
      </c>
      <c r="CQ16" t="str">
        <f>IF(Table1[[#This Row],[Ledger 5]]="","",IF(Table1[[#This Row],[Effect 5]]="Dr.",-Table1[[#This Row],[Amount 5]],Table1[[#This Row],[Amount 5]]))</f>
        <v/>
      </c>
      <c r="CT16" t="str">
        <f>IF(Table1[[#This Row],[Ledger 6]]="","","No")</f>
        <v/>
      </c>
      <c r="CU16" t="str">
        <f>IF(Table1[[#This Row],[Ledger 6]]="","",IF(Table1[[#This Row],[Effect 6]]="Dr.","Yes","No"))</f>
        <v/>
      </c>
      <c r="CV16" t="str">
        <f>IF(Table1[[#This Row],[Ledger 6]]="","",Table1[[#This Row],[Ledger 6]])</f>
        <v/>
      </c>
      <c r="CW16" t="str">
        <f>IF(Table1[[#This Row],[Ledger 6]]="","",IF(Table1[[#This Row],[Effect 6]]="Dr.",-Table1[[#This Row],[Amount 6]],Table1[[#This Row],[Amount 6]]))</f>
        <v/>
      </c>
      <c r="CZ16" t="str">
        <f>IF(Table1[[#This Row],[Ledger 7]]="","","No")</f>
        <v/>
      </c>
      <c r="DA16" t="str">
        <f>IF(Table1[[#This Row],[Ledger 7]]="","",IF(Table1[[#This Row],[Effect 7]]="Dr.","Yes","No"))</f>
        <v/>
      </c>
      <c r="DB16" t="str">
        <f>IF(Table1[[#This Row],[Ledger 7]]="","",Table1[[#This Row],[Ledger 7]])</f>
        <v/>
      </c>
      <c r="DC16" t="str">
        <f>IF(Table1[[#This Row],[Ledger 7]]="","",IF(Table1[[#This Row],[Effect 7]]="Dr.",-Table1[[#This Row],[Amount 7]],Table1[[#This Row],[Amount 7]]))</f>
        <v/>
      </c>
      <c r="DF16" t="str">
        <f>IF(Table1[[#This Row],[Ledger 8]]="","","No")</f>
        <v/>
      </c>
      <c r="DG16" t="str">
        <f>IF(Table1[[#This Row],[Ledger 8]]="","",IF(Table1[[#This Row],[Effect 8]]="Dr.","Yes","No"))</f>
        <v/>
      </c>
      <c r="DH16" t="str">
        <f>IF(Table1[[#This Row],[Ledger 8]]="","",Table1[[#This Row],[Ledger 8]])</f>
        <v/>
      </c>
      <c r="DI16" t="str">
        <f>IF(Table1[[#This Row],[Ledger 8]]="","",IF(Table1[[#This Row],[Effect 8]]="Dr.",-Table1[[#This Row],[Amount 8]],Table1[[#This Row],[Amount 8]]))</f>
        <v/>
      </c>
      <c r="DL16" t="str">
        <f>IF(Table1[[#This Row],[Ledger 9]]="","","No")</f>
        <v/>
      </c>
      <c r="DM16" t="str">
        <f>IF(Table1[[#This Row],[Ledger 9]]="","",IF(Table1[[#This Row],[Effect 9]]="Dr.","Yes","No"))</f>
        <v/>
      </c>
      <c r="DN16" t="str">
        <f>IF(Table1[[#This Row],[Ledger 9]]="","",Table1[[#This Row],[Ledger 9]])</f>
        <v/>
      </c>
      <c r="DO16" t="str">
        <f>IF(Table1[[#This Row],[Ledger 9]]="","",IF(Table1[[#This Row],[Effect 9]]="Dr.",-Table1[[#This Row],[Amount 9]],Table1[[#This Row],[Amount 9]]))</f>
        <v/>
      </c>
      <c r="DR16" t="str">
        <f>IF(Table1[[#This Row],[Ledger 10]]="","","No")</f>
        <v/>
      </c>
      <c r="DS16" t="str">
        <f>IF(Table1[[#This Row],[Ledger 10]]="","",IF(Table1[[#This Row],[Effect 10]]="Dr.","Yes","No"))</f>
        <v/>
      </c>
      <c r="DT16" t="str">
        <f>IF(Table1[[#This Row],[Ledger 10]]="","",Table1[[#This Row],[Ledger 10]])</f>
        <v/>
      </c>
      <c r="DU16" t="str">
        <f>IF(Table1[[#This Row],[Ledger 10]]="","",IF(Table1[[#This Row],[Effect 10]]="Dr.",-Table1[[#This Row],[Amount 10]],Table1[[#This Row],[Amount 10]]))</f>
        <v/>
      </c>
      <c r="DX16" t="str">
        <f>IF(Table1[[#This Row],[Ledger 11]]="","","No")</f>
        <v/>
      </c>
      <c r="DY16" t="str">
        <f>IF(Table1[[#This Row],[Ledger 11]]="","",IF(Table1[[#This Row],[Effect 11]]="Dr.","Yes","No"))</f>
        <v/>
      </c>
      <c r="DZ16" t="str">
        <f>IF(Table1[[#This Row],[Ledger 11]]="","",Table1[[#This Row],[Ledger 11]])</f>
        <v/>
      </c>
      <c r="EA16" t="str">
        <f>IF(Table1[[#This Row],[Ledger 11]]="","",IF(Table1[[#This Row],[Effect 11]]="Dr.",-Table1[[#This Row],[Amount 11]],Table1[[#This Row],[Amount 11]]))</f>
        <v/>
      </c>
      <c r="ED16" t="str">
        <f>IF(Table1[[#This Row],[Ledger 12]]="","","No")</f>
        <v/>
      </c>
      <c r="EE16" t="str">
        <f>IF(Table1[[#This Row],[Ledger 12]]="","",IF(Table1[[#This Row],[Effect 12]]="Dr.","Yes","No"))</f>
        <v/>
      </c>
      <c r="EF16" t="str">
        <f>IF(Table1[[#This Row],[Ledger 12]]="","",Table1[[#This Row],[Ledger 12]])</f>
        <v/>
      </c>
      <c r="EG16" t="str">
        <f>IF(Table1[[#This Row],[Ledger 12]]="","",IF(Table1[[#This Row],[Effect 12]]="Dr.",-Table1[[#This Row],[Amount 12]],Table1[[#This Row],[Amount 12]]))</f>
        <v/>
      </c>
      <c r="EJ16" t="str">
        <f>IF(Table1[[#This Row],[Ledger 13]]="","","No")</f>
        <v/>
      </c>
      <c r="EK16" t="str">
        <f>IF(Table1[[#This Row],[Ledger 13]]="","",IF(Table1[[#This Row],[Effect 13]]="Dr.","Yes","No"))</f>
        <v/>
      </c>
      <c r="EL16" t="str">
        <f>IF(Table1[[#This Row],[Ledger 13]]="","",Table1[[#This Row],[Ledger 13]])</f>
        <v/>
      </c>
      <c r="EM16" t="str">
        <f>IF(Table1[[#This Row],[Ledger 13]]="","",IF(Table1[[#This Row],[Effect 13]]="Dr.",-Table1[[#This Row],[Amount 13]],Table1[[#This Row],[Amount 13]]))</f>
        <v/>
      </c>
      <c r="EP16" t="str">
        <f>IF(Table1[[#This Row],[Ledger 14]]="","","No")</f>
        <v/>
      </c>
      <c r="EQ16" t="str">
        <f>IF(Table1[[#This Row],[Ledger 14]]="","",IF(Table1[[#This Row],[Effect 14]]="Dr.","Yes","No"))</f>
        <v/>
      </c>
      <c r="ER16" t="str">
        <f>IF(Table1[[#This Row],[Ledger 14]]="","",Table1[[#This Row],[Ledger 14]])</f>
        <v/>
      </c>
      <c r="ES16" t="str">
        <f>IF(Table1[[#This Row],[Ledger 14]]="","",IF(Table1[[#This Row],[Effect 14]]="Dr.",-Table1[[#This Row],[Amount 14]],Table1[[#This Row],[Amount 14]]))</f>
        <v/>
      </c>
      <c r="EV16" t="str">
        <f>IF(Table1[[#This Row],[Ledger 15]]="","","No")</f>
        <v/>
      </c>
      <c r="EW16" t="str">
        <f>IF(Table1[[#This Row],[Ledger 15]]="","",IF(Table1[[#This Row],[Effect 15]]="Dr.","Yes","No"))</f>
        <v/>
      </c>
      <c r="EX16" t="str">
        <f>IF(Table1[[#This Row],[Ledger 15]]="","",Table1[[#This Row],[Ledger 15]])</f>
        <v/>
      </c>
      <c r="EY16" t="str">
        <f>IF(Table1[[#This Row],[Ledger 15]]="","",IF(Table1[[#This Row],[Effect 15]]="Dr.",-Table1[[#This Row],[Amount 15]],Table1[[#This Row],[Amount 15]]))</f>
        <v/>
      </c>
      <c r="FD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">
        <f>IF(Table1[[#This Row],[Date]]="",0,IF(AND(Table1[[#This Row],[Date]]&gt;=$FE$2,Table1[[#This Row],[Date]]&lt;=$FE$3),0,1))</f>
        <v>0</v>
      </c>
      <c r="FF16">
        <f>IF(Table1[[#This Row],[Date]]="",0,IF(TYPE(VLOOKUP(Table1[[#This Row],[Voucher Type]],Table1[[#All],[Voucher Type Master]],1,FALSE))=16,1,0))</f>
        <v>0</v>
      </c>
      <c r="FG16">
        <f>IF(TYPE(IF(Table1[[#This Row],[Date]]="",0,IF(VLOOKUP(Table1[[#This Row],[Voucher Type]],$FY$5:$FZ$13,2,0)=Table1[[#This Row],[Effect 1]],0,1)))=16,1,0)</f>
        <v>0</v>
      </c>
      <c r="FH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">
        <f>IF(LEN(Table1[[#This Row],[Ledger 1]])&gt;0,IF(TYPE(VLOOKUP(Table1[[#This Row],[Ledger 1]],GZ:GZ,1,0))=16,1,0),0)</f>
        <v>0</v>
      </c>
      <c r="FJ16">
        <f>IF(LEN(Table1[[#This Row],[Ledger 2]])&gt;0,IF(TYPE(VLOOKUP(Table1[[#This Row],[Ledger 2]],GZ:GZ,1,0))=16,1,0),0)</f>
        <v>0</v>
      </c>
      <c r="FK16">
        <f>IF(LEN(Table1[[#This Row],[Ledger 3]])&gt;0,IF(TYPE(VLOOKUP(Table1[[#This Row],[Ledger 3]],GZ:GZ,1,0))=16,1,0),0)</f>
        <v>0</v>
      </c>
      <c r="FL16">
        <f>IF(LEN(Table1[[#This Row],[Ledger 4]])&gt;0,IF(TYPE(VLOOKUP(Table1[[#This Row],[Ledger 4]],GZ:GZ,1,0))=16,1,0),0)</f>
        <v>0</v>
      </c>
      <c r="FM16">
        <f>IF(LEN(Table1[[#This Row],[Ledger 5]])&gt;0,IF(TYPE(VLOOKUP(Table1[[#This Row],[Ledger 5]],GZ:GZ,1,0))=16,1,0),0)</f>
        <v>0</v>
      </c>
      <c r="FN16">
        <f>IF(LEN(Table1[[#This Row],[Ledger 6]])&gt;0,IF(TYPE(VLOOKUP(Table1[[#This Row],[Ledger 6]],$GZ:$GZ,1,0))=16,1,0),0)</f>
        <v>0</v>
      </c>
      <c r="FO16">
        <f>IF(LEN(Table1[[#This Row],[Ledger 7]])&gt;0,IF(TYPE(VLOOKUP(Table1[[#This Row],[Ledger 7]],$GZ:$GZ,1,0))=16,1,0),0)</f>
        <v>0</v>
      </c>
      <c r="FP16">
        <f>IF(LEN(Table1[[#This Row],[Ledger 8]])&gt;0,IF(TYPE(VLOOKUP(Table1[[#This Row],[Ledger 8]],$GZ:$GZ,1,0))=16,1,0),0)</f>
        <v>0</v>
      </c>
      <c r="FQ16">
        <f>IF(LEN(Table1[[#This Row],[Ledger 9]])&gt;0,IF(TYPE(VLOOKUP(Table1[[#This Row],[Ledger 9]],$GZ:$GZ,1,0))=16,1,0),0)</f>
        <v>0</v>
      </c>
      <c r="FR16">
        <f>IF(LEN(Table1[[#This Row],[Ledger 10]])&gt;0,IF(TYPE(VLOOKUP(Table1[[#This Row],[Ledger 10]],$GZ:$GZ,1,0))=16,1,0),0)</f>
        <v>0</v>
      </c>
      <c r="FS16">
        <f>IF(LEN(Table1[[#This Row],[Ledger 11]])&gt;0,IF(TYPE(VLOOKUP(Table1[[#This Row],[Ledger 11]],$GZ:$GZ,1,0))=16,1,0),0)</f>
        <v>0</v>
      </c>
      <c r="FT16">
        <f>IF(LEN(Table1[[#This Row],[Ledger 12]])&gt;0,IF(TYPE(VLOOKUP(Table1[[#This Row],[Ledger 12]],$GZ:$GZ,1,0))=16,1,0),0)</f>
        <v>0</v>
      </c>
      <c r="FU16">
        <f>IF(LEN(Table1[[#This Row],[Ledger 13]])&gt;0,IF(TYPE(VLOOKUP(Table1[[#This Row],[Ledger 13]],$GZ:$GZ,1,0))=16,1,0),0)</f>
        <v>0</v>
      </c>
      <c r="FV16">
        <f>IF(LEN(Table1[[#This Row],[Ledger 14]])&gt;0,IF(TYPE(VLOOKUP(Table1[[#This Row],[Ledger 14]],$GZ:$GZ,1,0))=16,1,0),0)</f>
        <v>0</v>
      </c>
      <c r="FW16">
        <f>IF(LEN(Table1[[#This Row],[Ledger 15]])&gt;0,IF(TYPE(VLOOKUP(Table1[[#This Row],[Ledger 15]],$GZ:$GZ,1,0))=16,1,0),0)</f>
        <v>0</v>
      </c>
      <c r="GX16" t="s">
        <v>174</v>
      </c>
    </row>
    <row r="17" spans="2:206" ht="33" customHeight="1" x14ac:dyDescent="0.45">
      <c r="B17" t="s">
        <v>158</v>
      </c>
      <c r="D17" s="8">
        <f t="shared" si="9"/>
        <v>12</v>
      </c>
      <c r="E17" s="32"/>
      <c r="F17" s="34"/>
      <c r="G17" s="34"/>
      <c r="H17" s="34"/>
      <c r="I17" s="34"/>
      <c r="J17" s="38"/>
      <c r="K17" s="33"/>
      <c r="L17" s="36"/>
      <c r="M17" s="35"/>
      <c r="N17" s="34"/>
      <c r="O17" s="41"/>
      <c r="P17" s="35"/>
      <c r="Q17" s="34"/>
      <c r="R17" s="37"/>
      <c r="S17" s="35"/>
      <c r="T17" s="34"/>
      <c r="U17" s="37"/>
      <c r="V17" s="35"/>
      <c r="W17" s="34"/>
      <c r="X17" s="37"/>
      <c r="Y17" s="35"/>
      <c r="Z17" s="34"/>
      <c r="AA17" s="37"/>
      <c r="AB17" s="35"/>
      <c r="AC17" s="34"/>
      <c r="AD17" s="37"/>
      <c r="AE17" s="35"/>
      <c r="AF17" s="34"/>
      <c r="AG17" s="37"/>
      <c r="AH17" s="35"/>
      <c r="AI17" s="34"/>
      <c r="AJ17" s="37"/>
      <c r="AK17" s="35"/>
      <c r="AL17" s="34"/>
      <c r="AM17" s="37"/>
      <c r="AN17" s="35"/>
      <c r="AO17" s="34"/>
      <c r="AP17" s="37"/>
      <c r="AQ17" s="35"/>
      <c r="AR17" s="34"/>
      <c r="AS17" s="37"/>
      <c r="AT17" s="35"/>
      <c r="AU17" s="34"/>
      <c r="AV17" s="37"/>
      <c r="AW17" s="35"/>
      <c r="AX17" s="34"/>
      <c r="AY17" s="37"/>
      <c r="AZ17" s="35"/>
      <c r="BA17" s="34"/>
      <c r="BB17" s="37"/>
      <c r="BC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" s="7"/>
      <c r="BF17" t="str">
        <f>IF(Table1[[#This Row],[Date]]="","","&amp;lt;VOUCHER REMOTEID="&amp;""""&amp;$A$11&amp;$A$13&amp;ROW()&amp;""""&amp;" VCHTYPE="""&amp;F17&amp;""" ACTION="""&amp;"Create"&amp;"""&amp;gt;")</f>
        <v/>
      </c>
      <c r="BG17" t="str">
        <f>IF(Table1[[#This Row],[Date]]="","",TEXT(Table1[[#This Row],[Date]],"yyyymmdd"))</f>
        <v/>
      </c>
      <c r="BH17" t="str">
        <f>Table1[[#This Row],[Date2]]</f>
        <v/>
      </c>
      <c r="BI17" t="str">
        <f>IF(Table1[[#This Row],[Date]]="","",Table1[[#This Row],[Voucher Type]])</f>
        <v/>
      </c>
      <c r="BJ17" t="str">
        <f>IF(Table1[[#This Row],[Ref No / Invoice No]]="","",Table1[[#This Row],[Ref No / Invoice No]])</f>
        <v/>
      </c>
      <c r="BK17" t="str">
        <f>IF(Table1[[#This Row],[Voucher No]]="","",Table1[[#This Row],[Voucher No]])</f>
        <v/>
      </c>
      <c r="BL17" t="str">
        <f>IF(Table1[[#This Row],[Date]]="","",Table1[[#This Row],[Narration]])</f>
        <v/>
      </c>
      <c r="BM17" t="str">
        <f>IF(Table1[[#This Row],[Date]]="","",$A$11&amp;$A$13&amp;ROW())</f>
        <v/>
      </c>
      <c r="BN17" t="str">
        <f>IF(Table1[[#This Row],[Date]]="","",$A$13)</f>
        <v/>
      </c>
      <c r="BP17" t="str">
        <f>IF(Table1[[#This Row],[Ledger 1]]="","","No")</f>
        <v/>
      </c>
      <c r="BQ17" t="str">
        <f>IF(Table1[[#This Row],[Date]]="","",IF(Table1[[#This Row],[Effect 1]]="Dr.","Yes","No"))</f>
        <v/>
      </c>
      <c r="BR17" t="str">
        <f>IF(Table1[[#This Row],[Date]]="","",Table1[[#This Row],[Ledger 1]])</f>
        <v/>
      </c>
      <c r="BS17" t="str">
        <f>IF(Table1[[#This Row],[Date]]="","",IF(Table1[[#This Row],[Effect 1]]="Dr.",-Table1[[#This Row],[Amount 1]],Table1[[#This Row],[Amount 1]]))</f>
        <v/>
      </c>
      <c r="BV17" t="str">
        <f>IF(Table1[[#This Row],[Ledger 2]]="","","No")</f>
        <v/>
      </c>
      <c r="BW17" t="str">
        <f>IF(Table1[[#This Row],[Date]]="","",IF(Table1[[#This Row],[Effect 2]]="Dr.","Yes","No"))</f>
        <v/>
      </c>
      <c r="BX17" t="str">
        <f>IF(Table1[[#This Row],[Date]]="","",Table1[[#This Row],[Ledger 2]])</f>
        <v/>
      </c>
      <c r="BY17" t="str">
        <f>IF(Table1[[#This Row],[Date]]="","",IF(Table1[[#This Row],[Effect 2]]="Dr.",-Table1[[#This Row],[Amount 2]],Table1[[#This Row],[Amount 2]]))</f>
        <v/>
      </c>
      <c r="CB17" t="str">
        <f>IF(Table1[[#This Row],[Ledger 3]]="","","No")</f>
        <v/>
      </c>
      <c r="CC17" t="str">
        <f>IF(Table1[[#This Row],[Ledger 3]]="","",IF(Table1[[#This Row],[Effect 3]]="Dr.","Yes","No"))</f>
        <v/>
      </c>
      <c r="CD17" t="str">
        <f>IF(Table1[[#This Row],[Ledger 3]]="","",Table1[[#This Row],[Ledger 3]])</f>
        <v/>
      </c>
      <c r="CE17" t="str">
        <f>IF(Table1[[#This Row],[Ledger 3]]="","",IF(Table1[[#This Row],[Effect 3]]="Dr.",-Table1[[#This Row],[Amount 3]],Table1[[#This Row],[Amount 3]]))</f>
        <v/>
      </c>
      <c r="CH17" t="str">
        <f>IF(Table1[[#This Row],[Ledger 4]]="","","No")</f>
        <v/>
      </c>
      <c r="CI17" t="str">
        <f>IF(Table1[[#This Row],[Ledger 4]]="","",IF(Table1[[#This Row],[Effect 4]]="Dr.","Yes","No"))</f>
        <v/>
      </c>
      <c r="CJ17" t="str">
        <f>IF(Table1[[#This Row],[Ledger 4]]="","",Table1[[#This Row],[Ledger 4]])</f>
        <v/>
      </c>
      <c r="CK17" t="str">
        <f>IF(Table1[[#This Row],[Ledger 4]]="","",IF(Table1[[#This Row],[Effect 4]]="Dr.",-Table1[[#This Row],[Amount 4]],Table1[[#This Row],[Amount 4]]))</f>
        <v/>
      </c>
      <c r="CN17" t="str">
        <f>IF(Table1[[#This Row],[Ledger 5]]="","","No")</f>
        <v/>
      </c>
      <c r="CO17" t="str">
        <f>IF(Table1[[#This Row],[Ledger 5]]="","",IF(Table1[[#This Row],[Effect 5]]="Dr.","Yes","No"))</f>
        <v/>
      </c>
      <c r="CP17" t="str">
        <f>IF(Table1[[#This Row],[Ledger 5]]="","",Table1[[#This Row],[Ledger 5]])</f>
        <v/>
      </c>
      <c r="CQ17" t="str">
        <f>IF(Table1[[#This Row],[Ledger 5]]="","",IF(Table1[[#This Row],[Effect 5]]="Dr.",-Table1[[#This Row],[Amount 5]],Table1[[#This Row],[Amount 5]]))</f>
        <v/>
      </c>
      <c r="CT17" t="str">
        <f>IF(Table1[[#This Row],[Ledger 6]]="","","No")</f>
        <v/>
      </c>
      <c r="CU17" t="str">
        <f>IF(Table1[[#This Row],[Ledger 6]]="","",IF(Table1[[#This Row],[Effect 6]]="Dr.","Yes","No"))</f>
        <v/>
      </c>
      <c r="CV17" t="str">
        <f>IF(Table1[[#This Row],[Ledger 6]]="","",Table1[[#This Row],[Ledger 6]])</f>
        <v/>
      </c>
      <c r="CW17" t="str">
        <f>IF(Table1[[#This Row],[Ledger 6]]="","",IF(Table1[[#This Row],[Effect 6]]="Dr.",-Table1[[#This Row],[Amount 6]],Table1[[#This Row],[Amount 6]]))</f>
        <v/>
      </c>
      <c r="CZ17" t="str">
        <f>IF(Table1[[#This Row],[Ledger 7]]="","","No")</f>
        <v/>
      </c>
      <c r="DA17" t="str">
        <f>IF(Table1[[#This Row],[Ledger 7]]="","",IF(Table1[[#This Row],[Effect 7]]="Dr.","Yes","No"))</f>
        <v/>
      </c>
      <c r="DB17" t="str">
        <f>IF(Table1[[#This Row],[Ledger 7]]="","",Table1[[#This Row],[Ledger 7]])</f>
        <v/>
      </c>
      <c r="DC17" t="str">
        <f>IF(Table1[[#This Row],[Ledger 7]]="","",IF(Table1[[#This Row],[Effect 7]]="Dr.",-Table1[[#This Row],[Amount 7]],Table1[[#This Row],[Amount 7]]))</f>
        <v/>
      </c>
      <c r="DF17" t="str">
        <f>IF(Table1[[#This Row],[Ledger 8]]="","","No")</f>
        <v/>
      </c>
      <c r="DG17" t="str">
        <f>IF(Table1[[#This Row],[Ledger 8]]="","",IF(Table1[[#This Row],[Effect 8]]="Dr.","Yes","No"))</f>
        <v/>
      </c>
      <c r="DH17" t="str">
        <f>IF(Table1[[#This Row],[Ledger 8]]="","",Table1[[#This Row],[Ledger 8]])</f>
        <v/>
      </c>
      <c r="DI17" t="str">
        <f>IF(Table1[[#This Row],[Ledger 8]]="","",IF(Table1[[#This Row],[Effect 8]]="Dr.",-Table1[[#This Row],[Amount 8]],Table1[[#This Row],[Amount 8]]))</f>
        <v/>
      </c>
      <c r="DL17" t="str">
        <f>IF(Table1[[#This Row],[Ledger 9]]="","","No")</f>
        <v/>
      </c>
      <c r="DM17" t="str">
        <f>IF(Table1[[#This Row],[Ledger 9]]="","",IF(Table1[[#This Row],[Effect 9]]="Dr.","Yes","No"))</f>
        <v/>
      </c>
      <c r="DN17" t="str">
        <f>IF(Table1[[#This Row],[Ledger 9]]="","",Table1[[#This Row],[Ledger 9]])</f>
        <v/>
      </c>
      <c r="DO17" t="str">
        <f>IF(Table1[[#This Row],[Ledger 9]]="","",IF(Table1[[#This Row],[Effect 9]]="Dr.",-Table1[[#This Row],[Amount 9]],Table1[[#This Row],[Amount 9]]))</f>
        <v/>
      </c>
      <c r="DR17" t="str">
        <f>IF(Table1[[#This Row],[Ledger 10]]="","","No")</f>
        <v/>
      </c>
      <c r="DS17" t="str">
        <f>IF(Table1[[#This Row],[Ledger 10]]="","",IF(Table1[[#This Row],[Effect 10]]="Dr.","Yes","No"))</f>
        <v/>
      </c>
      <c r="DT17" t="str">
        <f>IF(Table1[[#This Row],[Ledger 10]]="","",Table1[[#This Row],[Ledger 10]])</f>
        <v/>
      </c>
      <c r="DU17" t="str">
        <f>IF(Table1[[#This Row],[Ledger 10]]="","",IF(Table1[[#This Row],[Effect 10]]="Dr.",-Table1[[#This Row],[Amount 10]],Table1[[#This Row],[Amount 10]]))</f>
        <v/>
      </c>
      <c r="DX17" t="str">
        <f>IF(Table1[[#This Row],[Ledger 11]]="","","No")</f>
        <v/>
      </c>
      <c r="DY17" t="str">
        <f>IF(Table1[[#This Row],[Ledger 11]]="","",IF(Table1[[#This Row],[Effect 11]]="Dr.","Yes","No"))</f>
        <v/>
      </c>
      <c r="DZ17" t="str">
        <f>IF(Table1[[#This Row],[Ledger 11]]="","",Table1[[#This Row],[Ledger 11]])</f>
        <v/>
      </c>
      <c r="EA17" t="str">
        <f>IF(Table1[[#This Row],[Ledger 11]]="","",IF(Table1[[#This Row],[Effect 11]]="Dr.",-Table1[[#This Row],[Amount 11]],Table1[[#This Row],[Amount 11]]))</f>
        <v/>
      </c>
      <c r="ED17" t="str">
        <f>IF(Table1[[#This Row],[Ledger 12]]="","","No")</f>
        <v/>
      </c>
      <c r="EE17" t="str">
        <f>IF(Table1[[#This Row],[Ledger 12]]="","",IF(Table1[[#This Row],[Effect 12]]="Dr.","Yes","No"))</f>
        <v/>
      </c>
      <c r="EF17" t="str">
        <f>IF(Table1[[#This Row],[Ledger 12]]="","",Table1[[#This Row],[Ledger 12]])</f>
        <v/>
      </c>
      <c r="EG17" t="str">
        <f>IF(Table1[[#This Row],[Ledger 12]]="","",IF(Table1[[#This Row],[Effect 12]]="Dr.",-Table1[[#This Row],[Amount 12]],Table1[[#This Row],[Amount 12]]))</f>
        <v/>
      </c>
      <c r="EJ17" t="str">
        <f>IF(Table1[[#This Row],[Ledger 13]]="","","No")</f>
        <v/>
      </c>
      <c r="EK17" t="str">
        <f>IF(Table1[[#This Row],[Ledger 13]]="","",IF(Table1[[#This Row],[Effect 13]]="Dr.","Yes","No"))</f>
        <v/>
      </c>
      <c r="EL17" t="str">
        <f>IF(Table1[[#This Row],[Ledger 13]]="","",Table1[[#This Row],[Ledger 13]])</f>
        <v/>
      </c>
      <c r="EM17" t="str">
        <f>IF(Table1[[#This Row],[Ledger 13]]="","",IF(Table1[[#This Row],[Effect 13]]="Dr.",-Table1[[#This Row],[Amount 13]],Table1[[#This Row],[Amount 13]]))</f>
        <v/>
      </c>
      <c r="EP17" t="str">
        <f>IF(Table1[[#This Row],[Ledger 14]]="","","No")</f>
        <v/>
      </c>
      <c r="EQ17" t="str">
        <f>IF(Table1[[#This Row],[Ledger 14]]="","",IF(Table1[[#This Row],[Effect 14]]="Dr.","Yes","No"))</f>
        <v/>
      </c>
      <c r="ER17" t="str">
        <f>IF(Table1[[#This Row],[Ledger 14]]="","",Table1[[#This Row],[Ledger 14]])</f>
        <v/>
      </c>
      <c r="ES17" t="str">
        <f>IF(Table1[[#This Row],[Ledger 14]]="","",IF(Table1[[#This Row],[Effect 14]]="Dr.",-Table1[[#This Row],[Amount 14]],Table1[[#This Row],[Amount 14]]))</f>
        <v/>
      </c>
      <c r="EV17" t="str">
        <f>IF(Table1[[#This Row],[Ledger 15]]="","","No")</f>
        <v/>
      </c>
      <c r="EW17" t="str">
        <f>IF(Table1[[#This Row],[Ledger 15]]="","",IF(Table1[[#This Row],[Effect 15]]="Dr.","Yes","No"))</f>
        <v/>
      </c>
      <c r="EX17" t="str">
        <f>IF(Table1[[#This Row],[Ledger 15]]="","",Table1[[#This Row],[Ledger 15]])</f>
        <v/>
      </c>
      <c r="EY17" t="str">
        <f>IF(Table1[[#This Row],[Ledger 15]]="","",IF(Table1[[#This Row],[Effect 15]]="Dr.",-Table1[[#This Row],[Amount 15]],Table1[[#This Row],[Amount 15]]))</f>
        <v/>
      </c>
      <c r="FD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">
        <f>IF(Table1[[#This Row],[Date]]="",0,IF(AND(Table1[[#This Row],[Date]]&gt;=$FE$2,Table1[[#This Row],[Date]]&lt;=$FE$3),0,1))</f>
        <v>0</v>
      </c>
      <c r="FF17">
        <f>IF(Table1[[#This Row],[Date]]="",0,IF(TYPE(VLOOKUP(Table1[[#This Row],[Voucher Type]],Table1[[#All],[Voucher Type Master]],1,FALSE))=16,1,0))</f>
        <v>0</v>
      </c>
      <c r="FG17">
        <f>IF(TYPE(IF(Table1[[#This Row],[Date]]="",0,IF(VLOOKUP(Table1[[#This Row],[Voucher Type]],$FY$5:$FZ$13,2,0)=Table1[[#This Row],[Effect 1]],0,1)))=16,1,0)</f>
        <v>0</v>
      </c>
      <c r="FH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">
        <f>IF(LEN(Table1[[#This Row],[Ledger 1]])&gt;0,IF(TYPE(VLOOKUP(Table1[[#This Row],[Ledger 1]],GZ:GZ,1,0))=16,1,0),0)</f>
        <v>0</v>
      </c>
      <c r="FJ17">
        <f>IF(LEN(Table1[[#This Row],[Ledger 2]])&gt;0,IF(TYPE(VLOOKUP(Table1[[#This Row],[Ledger 2]],GZ:GZ,1,0))=16,1,0),0)</f>
        <v>0</v>
      </c>
      <c r="FK17">
        <f>IF(LEN(Table1[[#This Row],[Ledger 3]])&gt;0,IF(TYPE(VLOOKUP(Table1[[#This Row],[Ledger 3]],GZ:GZ,1,0))=16,1,0),0)</f>
        <v>0</v>
      </c>
      <c r="FL17">
        <f>IF(LEN(Table1[[#This Row],[Ledger 4]])&gt;0,IF(TYPE(VLOOKUP(Table1[[#This Row],[Ledger 4]],GZ:GZ,1,0))=16,1,0),0)</f>
        <v>0</v>
      </c>
      <c r="FM17">
        <f>IF(LEN(Table1[[#This Row],[Ledger 5]])&gt;0,IF(TYPE(VLOOKUP(Table1[[#This Row],[Ledger 5]],GZ:GZ,1,0))=16,1,0),0)</f>
        <v>0</v>
      </c>
      <c r="FN17">
        <f>IF(LEN(Table1[[#This Row],[Ledger 6]])&gt;0,IF(TYPE(VLOOKUP(Table1[[#This Row],[Ledger 6]],$GZ:$GZ,1,0))=16,1,0),0)</f>
        <v>0</v>
      </c>
      <c r="FO17">
        <f>IF(LEN(Table1[[#This Row],[Ledger 7]])&gt;0,IF(TYPE(VLOOKUP(Table1[[#This Row],[Ledger 7]],$GZ:$GZ,1,0))=16,1,0),0)</f>
        <v>0</v>
      </c>
      <c r="FP17">
        <f>IF(LEN(Table1[[#This Row],[Ledger 8]])&gt;0,IF(TYPE(VLOOKUP(Table1[[#This Row],[Ledger 8]],$GZ:$GZ,1,0))=16,1,0),0)</f>
        <v>0</v>
      </c>
      <c r="FQ17">
        <f>IF(LEN(Table1[[#This Row],[Ledger 9]])&gt;0,IF(TYPE(VLOOKUP(Table1[[#This Row],[Ledger 9]],$GZ:$GZ,1,0))=16,1,0),0)</f>
        <v>0</v>
      </c>
      <c r="FR17">
        <f>IF(LEN(Table1[[#This Row],[Ledger 10]])&gt;0,IF(TYPE(VLOOKUP(Table1[[#This Row],[Ledger 10]],$GZ:$GZ,1,0))=16,1,0),0)</f>
        <v>0</v>
      </c>
      <c r="FS17">
        <f>IF(LEN(Table1[[#This Row],[Ledger 11]])&gt;0,IF(TYPE(VLOOKUP(Table1[[#This Row],[Ledger 11]],$GZ:$GZ,1,0))=16,1,0),0)</f>
        <v>0</v>
      </c>
      <c r="FT17">
        <f>IF(LEN(Table1[[#This Row],[Ledger 12]])&gt;0,IF(TYPE(VLOOKUP(Table1[[#This Row],[Ledger 12]],$GZ:$GZ,1,0))=16,1,0),0)</f>
        <v>0</v>
      </c>
      <c r="FU17">
        <f>IF(LEN(Table1[[#This Row],[Ledger 13]])&gt;0,IF(TYPE(VLOOKUP(Table1[[#This Row],[Ledger 13]],$GZ:$GZ,1,0))=16,1,0),0)</f>
        <v>0</v>
      </c>
      <c r="FV17">
        <f>IF(LEN(Table1[[#This Row],[Ledger 14]])&gt;0,IF(TYPE(VLOOKUP(Table1[[#This Row],[Ledger 14]],$GZ:$GZ,1,0))=16,1,0),0)</f>
        <v>0</v>
      </c>
      <c r="FW17">
        <f>IF(LEN(Table1[[#This Row],[Ledger 15]])&gt;0,IF(TYPE(VLOOKUP(Table1[[#This Row],[Ledger 15]],$GZ:$GZ,1,0))=16,1,0),0)</f>
        <v>0</v>
      </c>
      <c r="GX17" t="s">
        <v>175</v>
      </c>
    </row>
    <row r="18" spans="2:206" ht="33" customHeight="1" x14ac:dyDescent="0.45">
      <c r="B18" t="s">
        <v>159</v>
      </c>
      <c r="D18" s="8">
        <f t="shared" si="9"/>
        <v>13</v>
      </c>
      <c r="E18" s="32"/>
      <c r="F18" s="34"/>
      <c r="G18" s="34"/>
      <c r="H18" s="34"/>
      <c r="I18" s="34"/>
      <c r="J18" s="38"/>
      <c r="K18" s="33"/>
      <c r="L18" s="36"/>
      <c r="M18" s="35"/>
      <c r="N18" s="34"/>
      <c r="O18" s="41"/>
      <c r="P18" s="35"/>
      <c r="Q18" s="34"/>
      <c r="R18" s="37"/>
      <c r="S18" s="35"/>
      <c r="T18" s="34"/>
      <c r="U18" s="37"/>
      <c r="V18" s="35"/>
      <c r="W18" s="34"/>
      <c r="X18" s="37"/>
      <c r="Y18" s="35"/>
      <c r="Z18" s="34"/>
      <c r="AA18" s="37"/>
      <c r="AB18" s="35"/>
      <c r="AC18" s="34"/>
      <c r="AD18" s="37"/>
      <c r="AE18" s="35"/>
      <c r="AF18" s="34"/>
      <c r="AG18" s="37"/>
      <c r="AH18" s="35"/>
      <c r="AI18" s="34"/>
      <c r="AJ18" s="37"/>
      <c r="AK18" s="35"/>
      <c r="AL18" s="34"/>
      <c r="AM18" s="37"/>
      <c r="AN18" s="35"/>
      <c r="AO18" s="34"/>
      <c r="AP18" s="37"/>
      <c r="AQ18" s="35"/>
      <c r="AR18" s="34"/>
      <c r="AS18" s="37"/>
      <c r="AT18" s="35"/>
      <c r="AU18" s="34"/>
      <c r="AV18" s="37"/>
      <c r="AW18" s="35"/>
      <c r="AX18" s="34"/>
      <c r="AY18" s="37"/>
      <c r="AZ18" s="35"/>
      <c r="BA18" s="34"/>
      <c r="BB18" s="37"/>
      <c r="BC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" s="7"/>
      <c r="BF18" t="str">
        <f>IF(Table1[[#This Row],[Date]]="","","&amp;lt;VOUCHER REMOTEID="&amp;""""&amp;$A$11&amp;$A$13&amp;ROW()&amp;""""&amp;" VCHTYPE="""&amp;F18&amp;""" ACTION="""&amp;"Create"&amp;"""&amp;gt;")</f>
        <v/>
      </c>
      <c r="BG18" t="str">
        <f>IF(Table1[[#This Row],[Date]]="","",TEXT(Table1[[#This Row],[Date]],"yyyymmdd"))</f>
        <v/>
      </c>
      <c r="BH18" t="str">
        <f>Table1[[#This Row],[Date2]]</f>
        <v/>
      </c>
      <c r="BI18" t="str">
        <f>IF(Table1[[#This Row],[Date]]="","",Table1[[#This Row],[Voucher Type]])</f>
        <v/>
      </c>
      <c r="BJ18" t="str">
        <f>IF(Table1[[#This Row],[Ref No / Invoice No]]="","",Table1[[#This Row],[Ref No / Invoice No]])</f>
        <v/>
      </c>
      <c r="BK18" t="str">
        <f>IF(Table1[[#This Row],[Voucher No]]="","",Table1[[#This Row],[Voucher No]])</f>
        <v/>
      </c>
      <c r="BL18" t="str">
        <f>IF(Table1[[#This Row],[Date]]="","",Table1[[#This Row],[Narration]])</f>
        <v/>
      </c>
      <c r="BM18" t="str">
        <f>IF(Table1[[#This Row],[Date]]="","",$A$11&amp;$A$13&amp;ROW())</f>
        <v/>
      </c>
      <c r="BN18" t="str">
        <f>IF(Table1[[#This Row],[Date]]="","",$A$13)</f>
        <v/>
      </c>
      <c r="BP18" t="str">
        <f>IF(Table1[[#This Row],[Ledger 1]]="","","No")</f>
        <v/>
      </c>
      <c r="BQ18" t="str">
        <f>IF(Table1[[#This Row],[Date]]="","",IF(Table1[[#This Row],[Effect 1]]="Dr.","Yes","No"))</f>
        <v/>
      </c>
      <c r="BR18" t="str">
        <f>IF(Table1[[#This Row],[Date]]="","",Table1[[#This Row],[Ledger 1]])</f>
        <v/>
      </c>
      <c r="BS18" t="str">
        <f>IF(Table1[[#This Row],[Date]]="","",IF(Table1[[#This Row],[Effect 1]]="Dr.",-Table1[[#This Row],[Amount 1]],Table1[[#This Row],[Amount 1]]))</f>
        <v/>
      </c>
      <c r="BV18" t="str">
        <f>IF(Table1[[#This Row],[Ledger 2]]="","","No")</f>
        <v/>
      </c>
      <c r="BW18" t="str">
        <f>IF(Table1[[#This Row],[Date]]="","",IF(Table1[[#This Row],[Effect 2]]="Dr.","Yes","No"))</f>
        <v/>
      </c>
      <c r="BX18" t="str">
        <f>IF(Table1[[#This Row],[Date]]="","",Table1[[#This Row],[Ledger 2]])</f>
        <v/>
      </c>
      <c r="BY18" t="str">
        <f>IF(Table1[[#This Row],[Date]]="","",IF(Table1[[#This Row],[Effect 2]]="Dr.",-Table1[[#This Row],[Amount 2]],Table1[[#This Row],[Amount 2]]))</f>
        <v/>
      </c>
      <c r="CB18" t="str">
        <f>IF(Table1[[#This Row],[Ledger 3]]="","","No")</f>
        <v/>
      </c>
      <c r="CC18" t="str">
        <f>IF(Table1[[#This Row],[Ledger 3]]="","",IF(Table1[[#This Row],[Effect 3]]="Dr.","Yes","No"))</f>
        <v/>
      </c>
      <c r="CD18" t="str">
        <f>IF(Table1[[#This Row],[Ledger 3]]="","",Table1[[#This Row],[Ledger 3]])</f>
        <v/>
      </c>
      <c r="CE18" t="str">
        <f>IF(Table1[[#This Row],[Ledger 3]]="","",IF(Table1[[#This Row],[Effect 3]]="Dr.",-Table1[[#This Row],[Amount 3]],Table1[[#This Row],[Amount 3]]))</f>
        <v/>
      </c>
      <c r="CH18" t="str">
        <f>IF(Table1[[#This Row],[Ledger 4]]="","","No")</f>
        <v/>
      </c>
      <c r="CI18" t="str">
        <f>IF(Table1[[#This Row],[Ledger 4]]="","",IF(Table1[[#This Row],[Effect 4]]="Dr.","Yes","No"))</f>
        <v/>
      </c>
      <c r="CJ18" t="str">
        <f>IF(Table1[[#This Row],[Ledger 4]]="","",Table1[[#This Row],[Ledger 4]])</f>
        <v/>
      </c>
      <c r="CK18" t="str">
        <f>IF(Table1[[#This Row],[Ledger 4]]="","",IF(Table1[[#This Row],[Effect 4]]="Dr.",-Table1[[#This Row],[Amount 4]],Table1[[#This Row],[Amount 4]]))</f>
        <v/>
      </c>
      <c r="CN18" t="str">
        <f>IF(Table1[[#This Row],[Ledger 5]]="","","No")</f>
        <v/>
      </c>
      <c r="CO18" t="str">
        <f>IF(Table1[[#This Row],[Ledger 5]]="","",IF(Table1[[#This Row],[Effect 5]]="Dr.","Yes","No"))</f>
        <v/>
      </c>
      <c r="CP18" t="str">
        <f>IF(Table1[[#This Row],[Ledger 5]]="","",Table1[[#This Row],[Ledger 5]])</f>
        <v/>
      </c>
      <c r="CQ18" t="str">
        <f>IF(Table1[[#This Row],[Ledger 5]]="","",IF(Table1[[#This Row],[Effect 5]]="Dr.",-Table1[[#This Row],[Amount 5]],Table1[[#This Row],[Amount 5]]))</f>
        <v/>
      </c>
      <c r="CT18" t="str">
        <f>IF(Table1[[#This Row],[Ledger 6]]="","","No")</f>
        <v/>
      </c>
      <c r="CU18" t="str">
        <f>IF(Table1[[#This Row],[Ledger 6]]="","",IF(Table1[[#This Row],[Effect 6]]="Dr.","Yes","No"))</f>
        <v/>
      </c>
      <c r="CV18" t="str">
        <f>IF(Table1[[#This Row],[Ledger 6]]="","",Table1[[#This Row],[Ledger 6]])</f>
        <v/>
      </c>
      <c r="CW18" t="str">
        <f>IF(Table1[[#This Row],[Ledger 6]]="","",IF(Table1[[#This Row],[Effect 6]]="Dr.",-Table1[[#This Row],[Amount 6]],Table1[[#This Row],[Amount 6]]))</f>
        <v/>
      </c>
      <c r="CZ18" t="str">
        <f>IF(Table1[[#This Row],[Ledger 7]]="","","No")</f>
        <v/>
      </c>
      <c r="DA18" t="str">
        <f>IF(Table1[[#This Row],[Ledger 7]]="","",IF(Table1[[#This Row],[Effect 7]]="Dr.","Yes","No"))</f>
        <v/>
      </c>
      <c r="DB18" t="str">
        <f>IF(Table1[[#This Row],[Ledger 7]]="","",Table1[[#This Row],[Ledger 7]])</f>
        <v/>
      </c>
      <c r="DC18" t="str">
        <f>IF(Table1[[#This Row],[Ledger 7]]="","",IF(Table1[[#This Row],[Effect 7]]="Dr.",-Table1[[#This Row],[Amount 7]],Table1[[#This Row],[Amount 7]]))</f>
        <v/>
      </c>
      <c r="DF18" t="str">
        <f>IF(Table1[[#This Row],[Ledger 8]]="","","No")</f>
        <v/>
      </c>
      <c r="DG18" t="str">
        <f>IF(Table1[[#This Row],[Ledger 8]]="","",IF(Table1[[#This Row],[Effect 8]]="Dr.","Yes","No"))</f>
        <v/>
      </c>
      <c r="DH18" t="str">
        <f>IF(Table1[[#This Row],[Ledger 8]]="","",Table1[[#This Row],[Ledger 8]])</f>
        <v/>
      </c>
      <c r="DI18" t="str">
        <f>IF(Table1[[#This Row],[Ledger 8]]="","",IF(Table1[[#This Row],[Effect 8]]="Dr.",-Table1[[#This Row],[Amount 8]],Table1[[#This Row],[Amount 8]]))</f>
        <v/>
      </c>
      <c r="DL18" t="str">
        <f>IF(Table1[[#This Row],[Ledger 9]]="","","No")</f>
        <v/>
      </c>
      <c r="DM18" t="str">
        <f>IF(Table1[[#This Row],[Ledger 9]]="","",IF(Table1[[#This Row],[Effect 9]]="Dr.","Yes","No"))</f>
        <v/>
      </c>
      <c r="DN18" t="str">
        <f>IF(Table1[[#This Row],[Ledger 9]]="","",Table1[[#This Row],[Ledger 9]])</f>
        <v/>
      </c>
      <c r="DO18" t="str">
        <f>IF(Table1[[#This Row],[Ledger 9]]="","",IF(Table1[[#This Row],[Effect 9]]="Dr.",-Table1[[#This Row],[Amount 9]],Table1[[#This Row],[Amount 9]]))</f>
        <v/>
      </c>
      <c r="DR18" t="str">
        <f>IF(Table1[[#This Row],[Ledger 10]]="","","No")</f>
        <v/>
      </c>
      <c r="DS18" t="str">
        <f>IF(Table1[[#This Row],[Ledger 10]]="","",IF(Table1[[#This Row],[Effect 10]]="Dr.","Yes","No"))</f>
        <v/>
      </c>
      <c r="DT18" t="str">
        <f>IF(Table1[[#This Row],[Ledger 10]]="","",Table1[[#This Row],[Ledger 10]])</f>
        <v/>
      </c>
      <c r="DU18" t="str">
        <f>IF(Table1[[#This Row],[Ledger 10]]="","",IF(Table1[[#This Row],[Effect 10]]="Dr.",-Table1[[#This Row],[Amount 10]],Table1[[#This Row],[Amount 10]]))</f>
        <v/>
      </c>
      <c r="DX18" t="str">
        <f>IF(Table1[[#This Row],[Ledger 11]]="","","No")</f>
        <v/>
      </c>
      <c r="DY18" t="str">
        <f>IF(Table1[[#This Row],[Ledger 11]]="","",IF(Table1[[#This Row],[Effect 11]]="Dr.","Yes","No"))</f>
        <v/>
      </c>
      <c r="DZ18" t="str">
        <f>IF(Table1[[#This Row],[Ledger 11]]="","",Table1[[#This Row],[Ledger 11]])</f>
        <v/>
      </c>
      <c r="EA18" t="str">
        <f>IF(Table1[[#This Row],[Ledger 11]]="","",IF(Table1[[#This Row],[Effect 11]]="Dr.",-Table1[[#This Row],[Amount 11]],Table1[[#This Row],[Amount 11]]))</f>
        <v/>
      </c>
      <c r="ED18" t="str">
        <f>IF(Table1[[#This Row],[Ledger 12]]="","","No")</f>
        <v/>
      </c>
      <c r="EE18" t="str">
        <f>IF(Table1[[#This Row],[Ledger 12]]="","",IF(Table1[[#This Row],[Effect 12]]="Dr.","Yes","No"))</f>
        <v/>
      </c>
      <c r="EF18" t="str">
        <f>IF(Table1[[#This Row],[Ledger 12]]="","",Table1[[#This Row],[Ledger 12]])</f>
        <v/>
      </c>
      <c r="EG18" t="str">
        <f>IF(Table1[[#This Row],[Ledger 12]]="","",IF(Table1[[#This Row],[Effect 12]]="Dr.",-Table1[[#This Row],[Amount 12]],Table1[[#This Row],[Amount 12]]))</f>
        <v/>
      </c>
      <c r="EJ18" t="str">
        <f>IF(Table1[[#This Row],[Ledger 13]]="","","No")</f>
        <v/>
      </c>
      <c r="EK18" t="str">
        <f>IF(Table1[[#This Row],[Ledger 13]]="","",IF(Table1[[#This Row],[Effect 13]]="Dr.","Yes","No"))</f>
        <v/>
      </c>
      <c r="EL18" t="str">
        <f>IF(Table1[[#This Row],[Ledger 13]]="","",Table1[[#This Row],[Ledger 13]])</f>
        <v/>
      </c>
      <c r="EM18" t="str">
        <f>IF(Table1[[#This Row],[Ledger 13]]="","",IF(Table1[[#This Row],[Effect 13]]="Dr.",-Table1[[#This Row],[Amount 13]],Table1[[#This Row],[Amount 13]]))</f>
        <v/>
      </c>
      <c r="EP18" t="str">
        <f>IF(Table1[[#This Row],[Ledger 14]]="","","No")</f>
        <v/>
      </c>
      <c r="EQ18" t="str">
        <f>IF(Table1[[#This Row],[Ledger 14]]="","",IF(Table1[[#This Row],[Effect 14]]="Dr.","Yes","No"))</f>
        <v/>
      </c>
      <c r="ER18" t="str">
        <f>IF(Table1[[#This Row],[Ledger 14]]="","",Table1[[#This Row],[Ledger 14]])</f>
        <v/>
      </c>
      <c r="ES18" t="str">
        <f>IF(Table1[[#This Row],[Ledger 14]]="","",IF(Table1[[#This Row],[Effect 14]]="Dr.",-Table1[[#This Row],[Amount 14]],Table1[[#This Row],[Amount 14]]))</f>
        <v/>
      </c>
      <c r="EV18" t="str">
        <f>IF(Table1[[#This Row],[Ledger 15]]="","","No")</f>
        <v/>
      </c>
      <c r="EW18" t="str">
        <f>IF(Table1[[#This Row],[Ledger 15]]="","",IF(Table1[[#This Row],[Effect 15]]="Dr.","Yes","No"))</f>
        <v/>
      </c>
      <c r="EX18" t="str">
        <f>IF(Table1[[#This Row],[Ledger 15]]="","",Table1[[#This Row],[Ledger 15]])</f>
        <v/>
      </c>
      <c r="EY18" t="str">
        <f>IF(Table1[[#This Row],[Ledger 15]]="","",IF(Table1[[#This Row],[Effect 15]]="Dr.",-Table1[[#This Row],[Amount 15]],Table1[[#This Row],[Amount 15]]))</f>
        <v/>
      </c>
      <c r="FD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">
        <f>IF(Table1[[#This Row],[Date]]="",0,IF(AND(Table1[[#This Row],[Date]]&gt;=$FE$2,Table1[[#This Row],[Date]]&lt;=$FE$3),0,1))</f>
        <v>0</v>
      </c>
      <c r="FF18">
        <f>IF(Table1[[#This Row],[Date]]="",0,IF(TYPE(VLOOKUP(Table1[[#This Row],[Voucher Type]],Table1[[#All],[Voucher Type Master]],1,FALSE))=16,1,0))</f>
        <v>0</v>
      </c>
      <c r="FG18">
        <f>IF(TYPE(IF(Table1[[#This Row],[Date]]="",0,IF(VLOOKUP(Table1[[#This Row],[Voucher Type]],$FY$5:$FZ$13,2,0)=Table1[[#This Row],[Effect 1]],0,1)))=16,1,0)</f>
        <v>0</v>
      </c>
      <c r="FH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">
        <f>IF(LEN(Table1[[#This Row],[Ledger 1]])&gt;0,IF(TYPE(VLOOKUP(Table1[[#This Row],[Ledger 1]],GZ:GZ,1,0))=16,1,0),0)</f>
        <v>0</v>
      </c>
      <c r="FJ18">
        <f>IF(LEN(Table1[[#This Row],[Ledger 2]])&gt;0,IF(TYPE(VLOOKUP(Table1[[#This Row],[Ledger 2]],GZ:GZ,1,0))=16,1,0),0)</f>
        <v>0</v>
      </c>
      <c r="FK18">
        <f>IF(LEN(Table1[[#This Row],[Ledger 3]])&gt;0,IF(TYPE(VLOOKUP(Table1[[#This Row],[Ledger 3]],GZ:GZ,1,0))=16,1,0),0)</f>
        <v>0</v>
      </c>
      <c r="FL18">
        <f>IF(LEN(Table1[[#This Row],[Ledger 4]])&gt;0,IF(TYPE(VLOOKUP(Table1[[#This Row],[Ledger 4]],GZ:GZ,1,0))=16,1,0),0)</f>
        <v>0</v>
      </c>
      <c r="FM18">
        <f>IF(LEN(Table1[[#This Row],[Ledger 5]])&gt;0,IF(TYPE(VLOOKUP(Table1[[#This Row],[Ledger 5]],GZ:GZ,1,0))=16,1,0),0)</f>
        <v>0</v>
      </c>
      <c r="FN18">
        <f>IF(LEN(Table1[[#This Row],[Ledger 6]])&gt;0,IF(TYPE(VLOOKUP(Table1[[#This Row],[Ledger 6]],$GZ:$GZ,1,0))=16,1,0),0)</f>
        <v>0</v>
      </c>
      <c r="FO18">
        <f>IF(LEN(Table1[[#This Row],[Ledger 7]])&gt;0,IF(TYPE(VLOOKUP(Table1[[#This Row],[Ledger 7]],$GZ:$GZ,1,0))=16,1,0),0)</f>
        <v>0</v>
      </c>
      <c r="FP18">
        <f>IF(LEN(Table1[[#This Row],[Ledger 8]])&gt;0,IF(TYPE(VLOOKUP(Table1[[#This Row],[Ledger 8]],$GZ:$GZ,1,0))=16,1,0),0)</f>
        <v>0</v>
      </c>
      <c r="FQ18">
        <f>IF(LEN(Table1[[#This Row],[Ledger 9]])&gt;0,IF(TYPE(VLOOKUP(Table1[[#This Row],[Ledger 9]],$GZ:$GZ,1,0))=16,1,0),0)</f>
        <v>0</v>
      </c>
      <c r="FR18">
        <f>IF(LEN(Table1[[#This Row],[Ledger 10]])&gt;0,IF(TYPE(VLOOKUP(Table1[[#This Row],[Ledger 10]],$GZ:$GZ,1,0))=16,1,0),0)</f>
        <v>0</v>
      </c>
      <c r="FS18">
        <f>IF(LEN(Table1[[#This Row],[Ledger 11]])&gt;0,IF(TYPE(VLOOKUP(Table1[[#This Row],[Ledger 11]],$GZ:$GZ,1,0))=16,1,0),0)</f>
        <v>0</v>
      </c>
      <c r="FT18">
        <f>IF(LEN(Table1[[#This Row],[Ledger 12]])&gt;0,IF(TYPE(VLOOKUP(Table1[[#This Row],[Ledger 12]],$GZ:$GZ,1,0))=16,1,0),0)</f>
        <v>0</v>
      </c>
      <c r="FU18">
        <f>IF(LEN(Table1[[#This Row],[Ledger 13]])&gt;0,IF(TYPE(VLOOKUP(Table1[[#This Row],[Ledger 13]],$GZ:$GZ,1,0))=16,1,0),0)</f>
        <v>0</v>
      </c>
      <c r="FV18">
        <f>IF(LEN(Table1[[#This Row],[Ledger 14]])&gt;0,IF(TYPE(VLOOKUP(Table1[[#This Row],[Ledger 14]],$GZ:$GZ,1,0))=16,1,0),0)</f>
        <v>0</v>
      </c>
      <c r="FW18">
        <f>IF(LEN(Table1[[#This Row],[Ledger 15]])&gt;0,IF(TYPE(VLOOKUP(Table1[[#This Row],[Ledger 15]],$GZ:$GZ,1,0))=16,1,0),0)</f>
        <v>0</v>
      </c>
      <c r="GX18" t="s">
        <v>176</v>
      </c>
    </row>
    <row r="19" spans="2:206" ht="33" customHeight="1" x14ac:dyDescent="0.45">
      <c r="D19" s="8">
        <f t="shared" si="9"/>
        <v>14</v>
      </c>
      <c r="E19" s="32"/>
      <c r="F19" s="34"/>
      <c r="G19" s="34"/>
      <c r="H19" s="34"/>
      <c r="I19" s="34"/>
      <c r="J19" s="38"/>
      <c r="K19" s="33"/>
      <c r="L19" s="36"/>
      <c r="M19" s="35"/>
      <c r="N19" s="34"/>
      <c r="O19" s="41"/>
      <c r="P19" s="35"/>
      <c r="Q19" s="34"/>
      <c r="R19" s="37"/>
      <c r="S19" s="35"/>
      <c r="T19" s="34"/>
      <c r="U19" s="37"/>
      <c r="V19" s="35"/>
      <c r="W19" s="34"/>
      <c r="X19" s="37"/>
      <c r="Y19" s="35"/>
      <c r="Z19" s="34"/>
      <c r="AA19" s="37"/>
      <c r="AB19" s="35"/>
      <c r="AC19" s="34"/>
      <c r="AD19" s="37"/>
      <c r="AE19" s="35"/>
      <c r="AF19" s="34"/>
      <c r="AG19" s="37"/>
      <c r="AH19" s="35"/>
      <c r="AI19" s="34"/>
      <c r="AJ19" s="37"/>
      <c r="AK19" s="35"/>
      <c r="AL19" s="34"/>
      <c r="AM19" s="37"/>
      <c r="AN19" s="35"/>
      <c r="AO19" s="34"/>
      <c r="AP19" s="37"/>
      <c r="AQ19" s="35"/>
      <c r="AR19" s="34"/>
      <c r="AS19" s="37"/>
      <c r="AT19" s="35"/>
      <c r="AU19" s="34"/>
      <c r="AV19" s="37"/>
      <c r="AW19" s="35"/>
      <c r="AX19" s="34"/>
      <c r="AY19" s="37"/>
      <c r="AZ19" s="35"/>
      <c r="BA19" s="34"/>
      <c r="BB19" s="37"/>
      <c r="BC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" s="7"/>
      <c r="BF19" t="str">
        <f>IF(Table1[[#This Row],[Date]]="","","&amp;lt;VOUCHER REMOTEID="&amp;""""&amp;$A$11&amp;$A$13&amp;ROW()&amp;""""&amp;" VCHTYPE="""&amp;F19&amp;""" ACTION="""&amp;"Create"&amp;"""&amp;gt;")</f>
        <v/>
      </c>
      <c r="BG19" t="str">
        <f>IF(Table1[[#This Row],[Date]]="","",TEXT(Table1[[#This Row],[Date]],"yyyymmdd"))</f>
        <v/>
      </c>
      <c r="BH19" t="str">
        <f>Table1[[#This Row],[Date2]]</f>
        <v/>
      </c>
      <c r="BI19" t="str">
        <f>IF(Table1[[#This Row],[Date]]="","",Table1[[#This Row],[Voucher Type]])</f>
        <v/>
      </c>
      <c r="BJ19" t="str">
        <f>IF(Table1[[#This Row],[Ref No / Invoice No]]="","",Table1[[#This Row],[Ref No / Invoice No]])</f>
        <v/>
      </c>
      <c r="BK19" t="str">
        <f>IF(Table1[[#This Row],[Voucher No]]="","",Table1[[#This Row],[Voucher No]])</f>
        <v/>
      </c>
      <c r="BL19" t="str">
        <f>IF(Table1[[#This Row],[Date]]="","",Table1[[#This Row],[Narration]])</f>
        <v/>
      </c>
      <c r="BM19" t="str">
        <f>IF(Table1[[#This Row],[Date]]="","",$A$11&amp;$A$13&amp;ROW())</f>
        <v/>
      </c>
      <c r="BN19" t="str">
        <f>IF(Table1[[#This Row],[Date]]="","",$A$13)</f>
        <v/>
      </c>
      <c r="BP19" t="str">
        <f>IF(Table1[[#This Row],[Ledger 1]]="","","No")</f>
        <v/>
      </c>
      <c r="BQ19" t="str">
        <f>IF(Table1[[#This Row],[Date]]="","",IF(Table1[[#This Row],[Effect 1]]="Dr.","Yes","No"))</f>
        <v/>
      </c>
      <c r="BR19" t="str">
        <f>IF(Table1[[#This Row],[Date]]="","",Table1[[#This Row],[Ledger 1]])</f>
        <v/>
      </c>
      <c r="BS19" t="str">
        <f>IF(Table1[[#This Row],[Date]]="","",IF(Table1[[#This Row],[Effect 1]]="Dr.",-Table1[[#This Row],[Amount 1]],Table1[[#This Row],[Amount 1]]))</f>
        <v/>
      </c>
      <c r="BV19" t="str">
        <f>IF(Table1[[#This Row],[Ledger 2]]="","","No")</f>
        <v/>
      </c>
      <c r="BW19" t="str">
        <f>IF(Table1[[#This Row],[Date]]="","",IF(Table1[[#This Row],[Effect 2]]="Dr.","Yes","No"))</f>
        <v/>
      </c>
      <c r="BX19" t="str">
        <f>IF(Table1[[#This Row],[Date]]="","",Table1[[#This Row],[Ledger 2]])</f>
        <v/>
      </c>
      <c r="BY19" t="str">
        <f>IF(Table1[[#This Row],[Date]]="","",IF(Table1[[#This Row],[Effect 2]]="Dr.",-Table1[[#This Row],[Amount 2]],Table1[[#This Row],[Amount 2]]))</f>
        <v/>
      </c>
      <c r="CB19" t="str">
        <f>IF(Table1[[#This Row],[Ledger 3]]="","","No")</f>
        <v/>
      </c>
      <c r="CC19" t="str">
        <f>IF(Table1[[#This Row],[Ledger 3]]="","",IF(Table1[[#This Row],[Effect 3]]="Dr.","Yes","No"))</f>
        <v/>
      </c>
      <c r="CD19" t="str">
        <f>IF(Table1[[#This Row],[Ledger 3]]="","",Table1[[#This Row],[Ledger 3]])</f>
        <v/>
      </c>
      <c r="CE19" t="str">
        <f>IF(Table1[[#This Row],[Ledger 3]]="","",IF(Table1[[#This Row],[Effect 3]]="Dr.",-Table1[[#This Row],[Amount 3]],Table1[[#This Row],[Amount 3]]))</f>
        <v/>
      </c>
      <c r="CH19" t="str">
        <f>IF(Table1[[#This Row],[Ledger 4]]="","","No")</f>
        <v/>
      </c>
      <c r="CI19" t="str">
        <f>IF(Table1[[#This Row],[Ledger 4]]="","",IF(Table1[[#This Row],[Effect 4]]="Dr.","Yes","No"))</f>
        <v/>
      </c>
      <c r="CJ19" t="str">
        <f>IF(Table1[[#This Row],[Ledger 4]]="","",Table1[[#This Row],[Ledger 4]])</f>
        <v/>
      </c>
      <c r="CK19" t="str">
        <f>IF(Table1[[#This Row],[Ledger 4]]="","",IF(Table1[[#This Row],[Effect 4]]="Dr.",-Table1[[#This Row],[Amount 4]],Table1[[#This Row],[Amount 4]]))</f>
        <v/>
      </c>
      <c r="CN19" t="str">
        <f>IF(Table1[[#This Row],[Ledger 5]]="","","No")</f>
        <v/>
      </c>
      <c r="CO19" t="str">
        <f>IF(Table1[[#This Row],[Ledger 5]]="","",IF(Table1[[#This Row],[Effect 5]]="Dr.","Yes","No"))</f>
        <v/>
      </c>
      <c r="CP19" t="str">
        <f>IF(Table1[[#This Row],[Ledger 5]]="","",Table1[[#This Row],[Ledger 5]])</f>
        <v/>
      </c>
      <c r="CQ19" t="str">
        <f>IF(Table1[[#This Row],[Ledger 5]]="","",IF(Table1[[#This Row],[Effect 5]]="Dr.",-Table1[[#This Row],[Amount 5]],Table1[[#This Row],[Amount 5]]))</f>
        <v/>
      </c>
      <c r="CT19" t="str">
        <f>IF(Table1[[#This Row],[Ledger 6]]="","","No")</f>
        <v/>
      </c>
      <c r="CU19" t="str">
        <f>IF(Table1[[#This Row],[Ledger 6]]="","",IF(Table1[[#This Row],[Effect 6]]="Dr.","Yes","No"))</f>
        <v/>
      </c>
      <c r="CV19" t="str">
        <f>IF(Table1[[#This Row],[Ledger 6]]="","",Table1[[#This Row],[Ledger 6]])</f>
        <v/>
      </c>
      <c r="CW19" t="str">
        <f>IF(Table1[[#This Row],[Ledger 6]]="","",IF(Table1[[#This Row],[Effect 6]]="Dr.",-Table1[[#This Row],[Amount 6]],Table1[[#This Row],[Amount 6]]))</f>
        <v/>
      </c>
      <c r="CZ19" t="str">
        <f>IF(Table1[[#This Row],[Ledger 7]]="","","No")</f>
        <v/>
      </c>
      <c r="DA19" t="str">
        <f>IF(Table1[[#This Row],[Ledger 7]]="","",IF(Table1[[#This Row],[Effect 7]]="Dr.","Yes","No"))</f>
        <v/>
      </c>
      <c r="DB19" t="str">
        <f>IF(Table1[[#This Row],[Ledger 7]]="","",Table1[[#This Row],[Ledger 7]])</f>
        <v/>
      </c>
      <c r="DC19" t="str">
        <f>IF(Table1[[#This Row],[Ledger 7]]="","",IF(Table1[[#This Row],[Effect 7]]="Dr.",-Table1[[#This Row],[Amount 7]],Table1[[#This Row],[Amount 7]]))</f>
        <v/>
      </c>
      <c r="DF19" t="str">
        <f>IF(Table1[[#This Row],[Ledger 8]]="","","No")</f>
        <v/>
      </c>
      <c r="DG19" t="str">
        <f>IF(Table1[[#This Row],[Ledger 8]]="","",IF(Table1[[#This Row],[Effect 8]]="Dr.","Yes","No"))</f>
        <v/>
      </c>
      <c r="DH19" t="str">
        <f>IF(Table1[[#This Row],[Ledger 8]]="","",Table1[[#This Row],[Ledger 8]])</f>
        <v/>
      </c>
      <c r="DI19" t="str">
        <f>IF(Table1[[#This Row],[Ledger 8]]="","",IF(Table1[[#This Row],[Effect 8]]="Dr.",-Table1[[#This Row],[Amount 8]],Table1[[#This Row],[Amount 8]]))</f>
        <v/>
      </c>
      <c r="DL19" t="str">
        <f>IF(Table1[[#This Row],[Ledger 9]]="","","No")</f>
        <v/>
      </c>
      <c r="DM19" t="str">
        <f>IF(Table1[[#This Row],[Ledger 9]]="","",IF(Table1[[#This Row],[Effect 9]]="Dr.","Yes","No"))</f>
        <v/>
      </c>
      <c r="DN19" t="str">
        <f>IF(Table1[[#This Row],[Ledger 9]]="","",Table1[[#This Row],[Ledger 9]])</f>
        <v/>
      </c>
      <c r="DO19" t="str">
        <f>IF(Table1[[#This Row],[Ledger 9]]="","",IF(Table1[[#This Row],[Effect 9]]="Dr.",-Table1[[#This Row],[Amount 9]],Table1[[#This Row],[Amount 9]]))</f>
        <v/>
      </c>
      <c r="DR19" t="str">
        <f>IF(Table1[[#This Row],[Ledger 10]]="","","No")</f>
        <v/>
      </c>
      <c r="DS19" t="str">
        <f>IF(Table1[[#This Row],[Ledger 10]]="","",IF(Table1[[#This Row],[Effect 10]]="Dr.","Yes","No"))</f>
        <v/>
      </c>
      <c r="DT19" t="str">
        <f>IF(Table1[[#This Row],[Ledger 10]]="","",Table1[[#This Row],[Ledger 10]])</f>
        <v/>
      </c>
      <c r="DU19" t="str">
        <f>IF(Table1[[#This Row],[Ledger 10]]="","",IF(Table1[[#This Row],[Effect 10]]="Dr.",-Table1[[#This Row],[Amount 10]],Table1[[#This Row],[Amount 10]]))</f>
        <v/>
      </c>
      <c r="DX19" t="str">
        <f>IF(Table1[[#This Row],[Ledger 11]]="","","No")</f>
        <v/>
      </c>
      <c r="DY19" t="str">
        <f>IF(Table1[[#This Row],[Ledger 11]]="","",IF(Table1[[#This Row],[Effect 11]]="Dr.","Yes","No"))</f>
        <v/>
      </c>
      <c r="DZ19" t="str">
        <f>IF(Table1[[#This Row],[Ledger 11]]="","",Table1[[#This Row],[Ledger 11]])</f>
        <v/>
      </c>
      <c r="EA19" t="str">
        <f>IF(Table1[[#This Row],[Ledger 11]]="","",IF(Table1[[#This Row],[Effect 11]]="Dr.",-Table1[[#This Row],[Amount 11]],Table1[[#This Row],[Amount 11]]))</f>
        <v/>
      </c>
      <c r="ED19" t="str">
        <f>IF(Table1[[#This Row],[Ledger 12]]="","","No")</f>
        <v/>
      </c>
      <c r="EE19" t="str">
        <f>IF(Table1[[#This Row],[Ledger 12]]="","",IF(Table1[[#This Row],[Effect 12]]="Dr.","Yes","No"))</f>
        <v/>
      </c>
      <c r="EF19" t="str">
        <f>IF(Table1[[#This Row],[Ledger 12]]="","",Table1[[#This Row],[Ledger 12]])</f>
        <v/>
      </c>
      <c r="EG19" t="str">
        <f>IF(Table1[[#This Row],[Ledger 12]]="","",IF(Table1[[#This Row],[Effect 12]]="Dr.",-Table1[[#This Row],[Amount 12]],Table1[[#This Row],[Amount 12]]))</f>
        <v/>
      </c>
      <c r="EJ19" t="str">
        <f>IF(Table1[[#This Row],[Ledger 13]]="","","No")</f>
        <v/>
      </c>
      <c r="EK19" t="str">
        <f>IF(Table1[[#This Row],[Ledger 13]]="","",IF(Table1[[#This Row],[Effect 13]]="Dr.","Yes","No"))</f>
        <v/>
      </c>
      <c r="EL19" t="str">
        <f>IF(Table1[[#This Row],[Ledger 13]]="","",Table1[[#This Row],[Ledger 13]])</f>
        <v/>
      </c>
      <c r="EM19" t="str">
        <f>IF(Table1[[#This Row],[Ledger 13]]="","",IF(Table1[[#This Row],[Effect 13]]="Dr.",-Table1[[#This Row],[Amount 13]],Table1[[#This Row],[Amount 13]]))</f>
        <v/>
      </c>
      <c r="EP19" t="str">
        <f>IF(Table1[[#This Row],[Ledger 14]]="","","No")</f>
        <v/>
      </c>
      <c r="EQ19" t="str">
        <f>IF(Table1[[#This Row],[Ledger 14]]="","",IF(Table1[[#This Row],[Effect 14]]="Dr.","Yes","No"))</f>
        <v/>
      </c>
      <c r="ER19" t="str">
        <f>IF(Table1[[#This Row],[Ledger 14]]="","",Table1[[#This Row],[Ledger 14]])</f>
        <v/>
      </c>
      <c r="ES19" t="str">
        <f>IF(Table1[[#This Row],[Ledger 14]]="","",IF(Table1[[#This Row],[Effect 14]]="Dr.",-Table1[[#This Row],[Amount 14]],Table1[[#This Row],[Amount 14]]))</f>
        <v/>
      </c>
      <c r="EV19" t="str">
        <f>IF(Table1[[#This Row],[Ledger 15]]="","","No")</f>
        <v/>
      </c>
      <c r="EW19" t="str">
        <f>IF(Table1[[#This Row],[Ledger 15]]="","",IF(Table1[[#This Row],[Effect 15]]="Dr.","Yes","No"))</f>
        <v/>
      </c>
      <c r="EX19" t="str">
        <f>IF(Table1[[#This Row],[Ledger 15]]="","",Table1[[#This Row],[Ledger 15]])</f>
        <v/>
      </c>
      <c r="EY19" t="str">
        <f>IF(Table1[[#This Row],[Ledger 15]]="","",IF(Table1[[#This Row],[Effect 15]]="Dr.",-Table1[[#This Row],[Amount 15]],Table1[[#This Row],[Amount 15]]))</f>
        <v/>
      </c>
      <c r="FD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">
        <f>IF(Table1[[#This Row],[Date]]="",0,IF(AND(Table1[[#This Row],[Date]]&gt;=$FE$2,Table1[[#This Row],[Date]]&lt;=$FE$3),0,1))</f>
        <v>0</v>
      </c>
      <c r="FF19">
        <f>IF(Table1[[#This Row],[Date]]="",0,IF(TYPE(VLOOKUP(Table1[[#This Row],[Voucher Type]],Table1[[#All],[Voucher Type Master]],1,FALSE))=16,1,0))</f>
        <v>0</v>
      </c>
      <c r="FG19">
        <f>IF(TYPE(IF(Table1[[#This Row],[Date]]="",0,IF(VLOOKUP(Table1[[#This Row],[Voucher Type]],$FY$5:$FZ$13,2,0)=Table1[[#This Row],[Effect 1]],0,1)))=16,1,0)</f>
        <v>0</v>
      </c>
      <c r="FH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">
        <f>IF(LEN(Table1[[#This Row],[Ledger 1]])&gt;0,IF(TYPE(VLOOKUP(Table1[[#This Row],[Ledger 1]],GZ:GZ,1,0))=16,1,0),0)</f>
        <v>0</v>
      </c>
      <c r="FJ19">
        <f>IF(LEN(Table1[[#This Row],[Ledger 2]])&gt;0,IF(TYPE(VLOOKUP(Table1[[#This Row],[Ledger 2]],GZ:GZ,1,0))=16,1,0),0)</f>
        <v>0</v>
      </c>
      <c r="FK19">
        <f>IF(LEN(Table1[[#This Row],[Ledger 3]])&gt;0,IF(TYPE(VLOOKUP(Table1[[#This Row],[Ledger 3]],GZ:GZ,1,0))=16,1,0),0)</f>
        <v>0</v>
      </c>
      <c r="FL19">
        <f>IF(LEN(Table1[[#This Row],[Ledger 4]])&gt;0,IF(TYPE(VLOOKUP(Table1[[#This Row],[Ledger 4]],GZ:GZ,1,0))=16,1,0),0)</f>
        <v>0</v>
      </c>
      <c r="FM19">
        <f>IF(LEN(Table1[[#This Row],[Ledger 5]])&gt;0,IF(TYPE(VLOOKUP(Table1[[#This Row],[Ledger 5]],GZ:GZ,1,0))=16,1,0),0)</f>
        <v>0</v>
      </c>
      <c r="FN19">
        <f>IF(LEN(Table1[[#This Row],[Ledger 6]])&gt;0,IF(TYPE(VLOOKUP(Table1[[#This Row],[Ledger 6]],$GZ:$GZ,1,0))=16,1,0),0)</f>
        <v>0</v>
      </c>
      <c r="FO19">
        <f>IF(LEN(Table1[[#This Row],[Ledger 7]])&gt;0,IF(TYPE(VLOOKUP(Table1[[#This Row],[Ledger 7]],$GZ:$GZ,1,0))=16,1,0),0)</f>
        <v>0</v>
      </c>
      <c r="FP19">
        <f>IF(LEN(Table1[[#This Row],[Ledger 8]])&gt;0,IF(TYPE(VLOOKUP(Table1[[#This Row],[Ledger 8]],$GZ:$GZ,1,0))=16,1,0),0)</f>
        <v>0</v>
      </c>
      <c r="FQ19">
        <f>IF(LEN(Table1[[#This Row],[Ledger 9]])&gt;0,IF(TYPE(VLOOKUP(Table1[[#This Row],[Ledger 9]],$GZ:$GZ,1,0))=16,1,0),0)</f>
        <v>0</v>
      </c>
      <c r="FR19">
        <f>IF(LEN(Table1[[#This Row],[Ledger 10]])&gt;0,IF(TYPE(VLOOKUP(Table1[[#This Row],[Ledger 10]],$GZ:$GZ,1,0))=16,1,0),0)</f>
        <v>0</v>
      </c>
      <c r="FS19">
        <f>IF(LEN(Table1[[#This Row],[Ledger 11]])&gt;0,IF(TYPE(VLOOKUP(Table1[[#This Row],[Ledger 11]],$GZ:$GZ,1,0))=16,1,0),0)</f>
        <v>0</v>
      </c>
      <c r="FT19">
        <f>IF(LEN(Table1[[#This Row],[Ledger 12]])&gt;0,IF(TYPE(VLOOKUP(Table1[[#This Row],[Ledger 12]],$GZ:$GZ,1,0))=16,1,0),0)</f>
        <v>0</v>
      </c>
      <c r="FU19">
        <f>IF(LEN(Table1[[#This Row],[Ledger 13]])&gt;0,IF(TYPE(VLOOKUP(Table1[[#This Row],[Ledger 13]],$GZ:$GZ,1,0))=16,1,0),0)</f>
        <v>0</v>
      </c>
      <c r="FV19">
        <f>IF(LEN(Table1[[#This Row],[Ledger 14]])&gt;0,IF(TYPE(VLOOKUP(Table1[[#This Row],[Ledger 14]],$GZ:$GZ,1,0))=16,1,0),0)</f>
        <v>0</v>
      </c>
      <c r="FW19">
        <f>IF(LEN(Table1[[#This Row],[Ledger 15]])&gt;0,IF(TYPE(VLOOKUP(Table1[[#This Row],[Ledger 15]],$GZ:$GZ,1,0))=16,1,0),0)</f>
        <v>0</v>
      </c>
      <c r="GX19" t="s">
        <v>177</v>
      </c>
    </row>
    <row r="20" spans="2:206" ht="33" customHeight="1" x14ac:dyDescent="0.45">
      <c r="D20" s="8">
        <f t="shared" si="9"/>
        <v>15</v>
      </c>
      <c r="E20" s="32"/>
      <c r="F20" s="34"/>
      <c r="G20" s="34"/>
      <c r="H20" s="34"/>
      <c r="I20" s="34"/>
      <c r="J20" s="38"/>
      <c r="K20" s="33"/>
      <c r="L20" s="36"/>
      <c r="M20" s="35"/>
      <c r="N20" s="34"/>
      <c r="O20" s="41"/>
      <c r="P20" s="35"/>
      <c r="Q20" s="34"/>
      <c r="R20" s="37"/>
      <c r="S20" s="35"/>
      <c r="T20" s="34"/>
      <c r="U20" s="37"/>
      <c r="V20" s="35"/>
      <c r="W20" s="34"/>
      <c r="X20" s="37"/>
      <c r="Y20" s="35"/>
      <c r="Z20" s="34"/>
      <c r="AA20" s="37"/>
      <c r="AB20" s="35"/>
      <c r="AC20" s="34"/>
      <c r="AD20" s="37"/>
      <c r="AE20" s="35"/>
      <c r="AF20" s="34"/>
      <c r="AG20" s="37"/>
      <c r="AH20" s="35"/>
      <c r="AI20" s="34"/>
      <c r="AJ20" s="37"/>
      <c r="AK20" s="35"/>
      <c r="AL20" s="34"/>
      <c r="AM20" s="37"/>
      <c r="AN20" s="35"/>
      <c r="AO20" s="34"/>
      <c r="AP20" s="37"/>
      <c r="AQ20" s="35"/>
      <c r="AR20" s="34"/>
      <c r="AS20" s="37"/>
      <c r="AT20" s="35"/>
      <c r="AU20" s="34"/>
      <c r="AV20" s="37"/>
      <c r="AW20" s="35"/>
      <c r="AX20" s="34"/>
      <c r="AY20" s="37"/>
      <c r="AZ20" s="35"/>
      <c r="BA20" s="34"/>
      <c r="BB20" s="37"/>
      <c r="BC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" s="7"/>
      <c r="BF20" t="str">
        <f>IF(Table1[[#This Row],[Date]]="","","&amp;lt;VOUCHER REMOTEID="&amp;""""&amp;$A$11&amp;$A$13&amp;ROW()&amp;""""&amp;" VCHTYPE="""&amp;F20&amp;""" ACTION="""&amp;"Create"&amp;"""&amp;gt;")</f>
        <v/>
      </c>
      <c r="BG20" t="str">
        <f>IF(Table1[[#This Row],[Date]]="","",TEXT(Table1[[#This Row],[Date]],"yyyymmdd"))</f>
        <v/>
      </c>
      <c r="BH20" t="str">
        <f>Table1[[#This Row],[Date2]]</f>
        <v/>
      </c>
      <c r="BI20" t="str">
        <f>IF(Table1[[#This Row],[Date]]="","",Table1[[#This Row],[Voucher Type]])</f>
        <v/>
      </c>
      <c r="BJ20" t="str">
        <f>IF(Table1[[#This Row],[Ref No / Invoice No]]="","",Table1[[#This Row],[Ref No / Invoice No]])</f>
        <v/>
      </c>
      <c r="BK20" t="str">
        <f>IF(Table1[[#This Row],[Voucher No]]="","",Table1[[#This Row],[Voucher No]])</f>
        <v/>
      </c>
      <c r="BL20" t="str">
        <f>IF(Table1[[#This Row],[Date]]="","",Table1[[#This Row],[Narration]])</f>
        <v/>
      </c>
      <c r="BM20" t="str">
        <f>IF(Table1[[#This Row],[Date]]="","",$A$11&amp;$A$13&amp;ROW())</f>
        <v/>
      </c>
      <c r="BN20" t="str">
        <f>IF(Table1[[#This Row],[Date]]="","",$A$13)</f>
        <v/>
      </c>
      <c r="BP20" t="str">
        <f>IF(Table1[[#This Row],[Ledger 1]]="","","No")</f>
        <v/>
      </c>
      <c r="BQ20" t="str">
        <f>IF(Table1[[#This Row],[Date]]="","",IF(Table1[[#This Row],[Effect 1]]="Dr.","Yes","No"))</f>
        <v/>
      </c>
      <c r="BR20" t="str">
        <f>IF(Table1[[#This Row],[Date]]="","",Table1[[#This Row],[Ledger 1]])</f>
        <v/>
      </c>
      <c r="BS20" t="str">
        <f>IF(Table1[[#This Row],[Date]]="","",IF(Table1[[#This Row],[Effect 1]]="Dr.",-Table1[[#This Row],[Amount 1]],Table1[[#This Row],[Amount 1]]))</f>
        <v/>
      </c>
      <c r="BV20" t="str">
        <f>IF(Table1[[#This Row],[Ledger 2]]="","","No")</f>
        <v/>
      </c>
      <c r="BW20" t="str">
        <f>IF(Table1[[#This Row],[Date]]="","",IF(Table1[[#This Row],[Effect 2]]="Dr.","Yes","No"))</f>
        <v/>
      </c>
      <c r="BX20" t="str">
        <f>IF(Table1[[#This Row],[Date]]="","",Table1[[#This Row],[Ledger 2]])</f>
        <v/>
      </c>
      <c r="BY20" t="str">
        <f>IF(Table1[[#This Row],[Date]]="","",IF(Table1[[#This Row],[Effect 2]]="Dr.",-Table1[[#This Row],[Amount 2]],Table1[[#This Row],[Amount 2]]))</f>
        <v/>
      </c>
      <c r="CB20" t="str">
        <f>IF(Table1[[#This Row],[Ledger 3]]="","","No")</f>
        <v/>
      </c>
      <c r="CC20" t="str">
        <f>IF(Table1[[#This Row],[Ledger 3]]="","",IF(Table1[[#This Row],[Effect 3]]="Dr.","Yes","No"))</f>
        <v/>
      </c>
      <c r="CD20" t="str">
        <f>IF(Table1[[#This Row],[Ledger 3]]="","",Table1[[#This Row],[Ledger 3]])</f>
        <v/>
      </c>
      <c r="CE20" t="str">
        <f>IF(Table1[[#This Row],[Ledger 3]]="","",IF(Table1[[#This Row],[Effect 3]]="Dr.",-Table1[[#This Row],[Amount 3]],Table1[[#This Row],[Amount 3]]))</f>
        <v/>
      </c>
      <c r="CH20" t="str">
        <f>IF(Table1[[#This Row],[Ledger 4]]="","","No")</f>
        <v/>
      </c>
      <c r="CI20" t="str">
        <f>IF(Table1[[#This Row],[Ledger 4]]="","",IF(Table1[[#This Row],[Effect 4]]="Dr.","Yes","No"))</f>
        <v/>
      </c>
      <c r="CJ20" t="str">
        <f>IF(Table1[[#This Row],[Ledger 4]]="","",Table1[[#This Row],[Ledger 4]])</f>
        <v/>
      </c>
      <c r="CK20" t="str">
        <f>IF(Table1[[#This Row],[Ledger 4]]="","",IF(Table1[[#This Row],[Effect 4]]="Dr.",-Table1[[#This Row],[Amount 4]],Table1[[#This Row],[Amount 4]]))</f>
        <v/>
      </c>
      <c r="CN20" t="str">
        <f>IF(Table1[[#This Row],[Ledger 5]]="","","No")</f>
        <v/>
      </c>
      <c r="CO20" t="str">
        <f>IF(Table1[[#This Row],[Ledger 5]]="","",IF(Table1[[#This Row],[Effect 5]]="Dr.","Yes","No"))</f>
        <v/>
      </c>
      <c r="CP20" t="str">
        <f>IF(Table1[[#This Row],[Ledger 5]]="","",Table1[[#This Row],[Ledger 5]])</f>
        <v/>
      </c>
      <c r="CQ20" t="str">
        <f>IF(Table1[[#This Row],[Ledger 5]]="","",IF(Table1[[#This Row],[Effect 5]]="Dr.",-Table1[[#This Row],[Amount 5]],Table1[[#This Row],[Amount 5]]))</f>
        <v/>
      </c>
      <c r="CT20" t="str">
        <f>IF(Table1[[#This Row],[Ledger 6]]="","","No")</f>
        <v/>
      </c>
      <c r="CU20" t="str">
        <f>IF(Table1[[#This Row],[Ledger 6]]="","",IF(Table1[[#This Row],[Effect 6]]="Dr.","Yes","No"))</f>
        <v/>
      </c>
      <c r="CV20" t="str">
        <f>IF(Table1[[#This Row],[Ledger 6]]="","",Table1[[#This Row],[Ledger 6]])</f>
        <v/>
      </c>
      <c r="CW20" t="str">
        <f>IF(Table1[[#This Row],[Ledger 6]]="","",IF(Table1[[#This Row],[Effect 6]]="Dr.",-Table1[[#This Row],[Amount 6]],Table1[[#This Row],[Amount 6]]))</f>
        <v/>
      </c>
      <c r="CZ20" t="str">
        <f>IF(Table1[[#This Row],[Ledger 7]]="","","No")</f>
        <v/>
      </c>
      <c r="DA20" t="str">
        <f>IF(Table1[[#This Row],[Ledger 7]]="","",IF(Table1[[#This Row],[Effect 7]]="Dr.","Yes","No"))</f>
        <v/>
      </c>
      <c r="DB20" t="str">
        <f>IF(Table1[[#This Row],[Ledger 7]]="","",Table1[[#This Row],[Ledger 7]])</f>
        <v/>
      </c>
      <c r="DC20" t="str">
        <f>IF(Table1[[#This Row],[Ledger 7]]="","",IF(Table1[[#This Row],[Effect 7]]="Dr.",-Table1[[#This Row],[Amount 7]],Table1[[#This Row],[Amount 7]]))</f>
        <v/>
      </c>
      <c r="DF20" t="str">
        <f>IF(Table1[[#This Row],[Ledger 8]]="","","No")</f>
        <v/>
      </c>
      <c r="DG20" t="str">
        <f>IF(Table1[[#This Row],[Ledger 8]]="","",IF(Table1[[#This Row],[Effect 8]]="Dr.","Yes","No"))</f>
        <v/>
      </c>
      <c r="DH20" t="str">
        <f>IF(Table1[[#This Row],[Ledger 8]]="","",Table1[[#This Row],[Ledger 8]])</f>
        <v/>
      </c>
      <c r="DI20" t="str">
        <f>IF(Table1[[#This Row],[Ledger 8]]="","",IF(Table1[[#This Row],[Effect 8]]="Dr.",-Table1[[#This Row],[Amount 8]],Table1[[#This Row],[Amount 8]]))</f>
        <v/>
      </c>
      <c r="DL20" t="str">
        <f>IF(Table1[[#This Row],[Ledger 9]]="","","No")</f>
        <v/>
      </c>
      <c r="DM20" t="str">
        <f>IF(Table1[[#This Row],[Ledger 9]]="","",IF(Table1[[#This Row],[Effect 9]]="Dr.","Yes","No"))</f>
        <v/>
      </c>
      <c r="DN20" t="str">
        <f>IF(Table1[[#This Row],[Ledger 9]]="","",Table1[[#This Row],[Ledger 9]])</f>
        <v/>
      </c>
      <c r="DO20" t="str">
        <f>IF(Table1[[#This Row],[Ledger 9]]="","",IF(Table1[[#This Row],[Effect 9]]="Dr.",-Table1[[#This Row],[Amount 9]],Table1[[#This Row],[Amount 9]]))</f>
        <v/>
      </c>
      <c r="DR20" t="str">
        <f>IF(Table1[[#This Row],[Ledger 10]]="","","No")</f>
        <v/>
      </c>
      <c r="DS20" t="str">
        <f>IF(Table1[[#This Row],[Ledger 10]]="","",IF(Table1[[#This Row],[Effect 10]]="Dr.","Yes","No"))</f>
        <v/>
      </c>
      <c r="DT20" t="str">
        <f>IF(Table1[[#This Row],[Ledger 10]]="","",Table1[[#This Row],[Ledger 10]])</f>
        <v/>
      </c>
      <c r="DU20" t="str">
        <f>IF(Table1[[#This Row],[Ledger 10]]="","",IF(Table1[[#This Row],[Effect 10]]="Dr.",-Table1[[#This Row],[Amount 10]],Table1[[#This Row],[Amount 10]]))</f>
        <v/>
      </c>
      <c r="DX20" t="str">
        <f>IF(Table1[[#This Row],[Ledger 11]]="","","No")</f>
        <v/>
      </c>
      <c r="DY20" t="str">
        <f>IF(Table1[[#This Row],[Ledger 11]]="","",IF(Table1[[#This Row],[Effect 11]]="Dr.","Yes","No"))</f>
        <v/>
      </c>
      <c r="DZ20" t="str">
        <f>IF(Table1[[#This Row],[Ledger 11]]="","",Table1[[#This Row],[Ledger 11]])</f>
        <v/>
      </c>
      <c r="EA20" t="str">
        <f>IF(Table1[[#This Row],[Ledger 11]]="","",IF(Table1[[#This Row],[Effect 11]]="Dr.",-Table1[[#This Row],[Amount 11]],Table1[[#This Row],[Amount 11]]))</f>
        <v/>
      </c>
      <c r="ED20" t="str">
        <f>IF(Table1[[#This Row],[Ledger 12]]="","","No")</f>
        <v/>
      </c>
      <c r="EE20" t="str">
        <f>IF(Table1[[#This Row],[Ledger 12]]="","",IF(Table1[[#This Row],[Effect 12]]="Dr.","Yes","No"))</f>
        <v/>
      </c>
      <c r="EF20" t="str">
        <f>IF(Table1[[#This Row],[Ledger 12]]="","",Table1[[#This Row],[Ledger 12]])</f>
        <v/>
      </c>
      <c r="EG20" t="str">
        <f>IF(Table1[[#This Row],[Ledger 12]]="","",IF(Table1[[#This Row],[Effect 12]]="Dr.",-Table1[[#This Row],[Amount 12]],Table1[[#This Row],[Amount 12]]))</f>
        <v/>
      </c>
      <c r="EJ20" t="str">
        <f>IF(Table1[[#This Row],[Ledger 13]]="","","No")</f>
        <v/>
      </c>
      <c r="EK20" t="str">
        <f>IF(Table1[[#This Row],[Ledger 13]]="","",IF(Table1[[#This Row],[Effect 13]]="Dr.","Yes","No"))</f>
        <v/>
      </c>
      <c r="EL20" t="str">
        <f>IF(Table1[[#This Row],[Ledger 13]]="","",Table1[[#This Row],[Ledger 13]])</f>
        <v/>
      </c>
      <c r="EM20" t="str">
        <f>IF(Table1[[#This Row],[Ledger 13]]="","",IF(Table1[[#This Row],[Effect 13]]="Dr.",-Table1[[#This Row],[Amount 13]],Table1[[#This Row],[Amount 13]]))</f>
        <v/>
      </c>
      <c r="EP20" t="str">
        <f>IF(Table1[[#This Row],[Ledger 14]]="","","No")</f>
        <v/>
      </c>
      <c r="EQ20" t="str">
        <f>IF(Table1[[#This Row],[Ledger 14]]="","",IF(Table1[[#This Row],[Effect 14]]="Dr.","Yes","No"))</f>
        <v/>
      </c>
      <c r="ER20" t="str">
        <f>IF(Table1[[#This Row],[Ledger 14]]="","",Table1[[#This Row],[Ledger 14]])</f>
        <v/>
      </c>
      <c r="ES20" t="str">
        <f>IF(Table1[[#This Row],[Ledger 14]]="","",IF(Table1[[#This Row],[Effect 14]]="Dr.",-Table1[[#This Row],[Amount 14]],Table1[[#This Row],[Amount 14]]))</f>
        <v/>
      </c>
      <c r="EV20" t="str">
        <f>IF(Table1[[#This Row],[Ledger 15]]="","","No")</f>
        <v/>
      </c>
      <c r="EW20" t="str">
        <f>IF(Table1[[#This Row],[Ledger 15]]="","",IF(Table1[[#This Row],[Effect 15]]="Dr.","Yes","No"))</f>
        <v/>
      </c>
      <c r="EX20" t="str">
        <f>IF(Table1[[#This Row],[Ledger 15]]="","",Table1[[#This Row],[Ledger 15]])</f>
        <v/>
      </c>
      <c r="EY20" t="str">
        <f>IF(Table1[[#This Row],[Ledger 15]]="","",IF(Table1[[#This Row],[Effect 15]]="Dr.",-Table1[[#This Row],[Amount 15]],Table1[[#This Row],[Amount 15]]))</f>
        <v/>
      </c>
      <c r="FD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">
        <f>IF(Table1[[#This Row],[Date]]="",0,IF(AND(Table1[[#This Row],[Date]]&gt;=$FE$2,Table1[[#This Row],[Date]]&lt;=$FE$3),0,1))</f>
        <v>0</v>
      </c>
      <c r="FF20">
        <f>IF(Table1[[#This Row],[Date]]="",0,IF(TYPE(VLOOKUP(Table1[[#This Row],[Voucher Type]],Table1[[#All],[Voucher Type Master]],1,FALSE))=16,1,0))</f>
        <v>0</v>
      </c>
      <c r="FG20">
        <f>IF(TYPE(IF(Table1[[#This Row],[Date]]="",0,IF(VLOOKUP(Table1[[#This Row],[Voucher Type]],$FY$5:$FZ$13,2,0)=Table1[[#This Row],[Effect 1]],0,1)))=16,1,0)</f>
        <v>0</v>
      </c>
      <c r="FH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">
        <f>IF(LEN(Table1[[#This Row],[Ledger 1]])&gt;0,IF(TYPE(VLOOKUP(Table1[[#This Row],[Ledger 1]],GZ:GZ,1,0))=16,1,0),0)</f>
        <v>0</v>
      </c>
      <c r="FJ20">
        <f>IF(LEN(Table1[[#This Row],[Ledger 2]])&gt;0,IF(TYPE(VLOOKUP(Table1[[#This Row],[Ledger 2]],GZ:GZ,1,0))=16,1,0),0)</f>
        <v>0</v>
      </c>
      <c r="FK20">
        <f>IF(LEN(Table1[[#This Row],[Ledger 3]])&gt;0,IF(TYPE(VLOOKUP(Table1[[#This Row],[Ledger 3]],GZ:GZ,1,0))=16,1,0),0)</f>
        <v>0</v>
      </c>
      <c r="FL20">
        <f>IF(LEN(Table1[[#This Row],[Ledger 4]])&gt;0,IF(TYPE(VLOOKUP(Table1[[#This Row],[Ledger 4]],GZ:GZ,1,0))=16,1,0),0)</f>
        <v>0</v>
      </c>
      <c r="FM20">
        <f>IF(LEN(Table1[[#This Row],[Ledger 5]])&gt;0,IF(TYPE(VLOOKUP(Table1[[#This Row],[Ledger 5]],GZ:GZ,1,0))=16,1,0),0)</f>
        <v>0</v>
      </c>
      <c r="FN20">
        <f>IF(LEN(Table1[[#This Row],[Ledger 6]])&gt;0,IF(TYPE(VLOOKUP(Table1[[#This Row],[Ledger 6]],$GZ:$GZ,1,0))=16,1,0),0)</f>
        <v>0</v>
      </c>
      <c r="FO20">
        <f>IF(LEN(Table1[[#This Row],[Ledger 7]])&gt;0,IF(TYPE(VLOOKUP(Table1[[#This Row],[Ledger 7]],$GZ:$GZ,1,0))=16,1,0),0)</f>
        <v>0</v>
      </c>
      <c r="FP20">
        <f>IF(LEN(Table1[[#This Row],[Ledger 8]])&gt;0,IF(TYPE(VLOOKUP(Table1[[#This Row],[Ledger 8]],$GZ:$GZ,1,0))=16,1,0),0)</f>
        <v>0</v>
      </c>
      <c r="FQ20">
        <f>IF(LEN(Table1[[#This Row],[Ledger 9]])&gt;0,IF(TYPE(VLOOKUP(Table1[[#This Row],[Ledger 9]],$GZ:$GZ,1,0))=16,1,0),0)</f>
        <v>0</v>
      </c>
      <c r="FR20">
        <f>IF(LEN(Table1[[#This Row],[Ledger 10]])&gt;0,IF(TYPE(VLOOKUP(Table1[[#This Row],[Ledger 10]],$GZ:$GZ,1,0))=16,1,0),0)</f>
        <v>0</v>
      </c>
      <c r="FS20">
        <f>IF(LEN(Table1[[#This Row],[Ledger 11]])&gt;0,IF(TYPE(VLOOKUP(Table1[[#This Row],[Ledger 11]],$GZ:$GZ,1,0))=16,1,0),0)</f>
        <v>0</v>
      </c>
      <c r="FT20">
        <f>IF(LEN(Table1[[#This Row],[Ledger 12]])&gt;0,IF(TYPE(VLOOKUP(Table1[[#This Row],[Ledger 12]],$GZ:$GZ,1,0))=16,1,0),0)</f>
        <v>0</v>
      </c>
      <c r="FU20">
        <f>IF(LEN(Table1[[#This Row],[Ledger 13]])&gt;0,IF(TYPE(VLOOKUP(Table1[[#This Row],[Ledger 13]],$GZ:$GZ,1,0))=16,1,0),0)</f>
        <v>0</v>
      </c>
      <c r="FV20">
        <f>IF(LEN(Table1[[#This Row],[Ledger 14]])&gt;0,IF(TYPE(VLOOKUP(Table1[[#This Row],[Ledger 14]],$GZ:$GZ,1,0))=16,1,0),0)</f>
        <v>0</v>
      </c>
      <c r="FW20">
        <f>IF(LEN(Table1[[#This Row],[Ledger 15]])&gt;0,IF(TYPE(VLOOKUP(Table1[[#This Row],[Ledger 15]],$GZ:$GZ,1,0))=16,1,0),0)</f>
        <v>0</v>
      </c>
      <c r="GX20" t="s">
        <v>178</v>
      </c>
    </row>
    <row r="21" spans="2:206" ht="33" customHeight="1" x14ac:dyDescent="0.45">
      <c r="D21" s="8">
        <f t="shared" si="9"/>
        <v>16</v>
      </c>
      <c r="E21" s="32"/>
      <c r="F21" s="34"/>
      <c r="G21" s="34"/>
      <c r="H21" s="34"/>
      <c r="I21" s="34"/>
      <c r="J21" s="38"/>
      <c r="K21" s="33"/>
      <c r="L21" s="36"/>
      <c r="M21" s="35"/>
      <c r="N21" s="34"/>
      <c r="O21" s="41"/>
      <c r="P21" s="35"/>
      <c r="Q21" s="34"/>
      <c r="R21" s="37"/>
      <c r="S21" s="35"/>
      <c r="T21" s="34"/>
      <c r="U21" s="37"/>
      <c r="V21" s="35"/>
      <c r="W21" s="34"/>
      <c r="X21" s="37"/>
      <c r="Y21" s="35"/>
      <c r="Z21" s="34"/>
      <c r="AA21" s="37"/>
      <c r="AB21" s="35"/>
      <c r="AC21" s="34"/>
      <c r="AD21" s="37"/>
      <c r="AE21" s="35"/>
      <c r="AF21" s="34"/>
      <c r="AG21" s="37"/>
      <c r="AH21" s="35"/>
      <c r="AI21" s="34"/>
      <c r="AJ21" s="37"/>
      <c r="AK21" s="35"/>
      <c r="AL21" s="34"/>
      <c r="AM21" s="37"/>
      <c r="AN21" s="35"/>
      <c r="AO21" s="34"/>
      <c r="AP21" s="37"/>
      <c r="AQ21" s="35"/>
      <c r="AR21" s="34"/>
      <c r="AS21" s="37"/>
      <c r="AT21" s="35"/>
      <c r="AU21" s="34"/>
      <c r="AV21" s="37"/>
      <c r="AW21" s="35"/>
      <c r="AX21" s="34"/>
      <c r="AY21" s="37"/>
      <c r="AZ21" s="35"/>
      <c r="BA21" s="34"/>
      <c r="BB21" s="37"/>
      <c r="BC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" s="7"/>
      <c r="BF21" t="str">
        <f>IF(Table1[[#This Row],[Date]]="","","&amp;lt;VOUCHER REMOTEID="&amp;""""&amp;$A$11&amp;$A$13&amp;ROW()&amp;""""&amp;" VCHTYPE="""&amp;F21&amp;""" ACTION="""&amp;"Create"&amp;"""&amp;gt;")</f>
        <v/>
      </c>
      <c r="BG21" t="str">
        <f>IF(Table1[[#This Row],[Date]]="","",TEXT(Table1[[#This Row],[Date]],"yyyymmdd"))</f>
        <v/>
      </c>
      <c r="BH21" t="str">
        <f>Table1[[#This Row],[Date2]]</f>
        <v/>
      </c>
      <c r="BI21" t="str">
        <f>IF(Table1[[#This Row],[Date]]="","",Table1[[#This Row],[Voucher Type]])</f>
        <v/>
      </c>
      <c r="BJ21" t="str">
        <f>IF(Table1[[#This Row],[Ref No / Invoice No]]="","",Table1[[#This Row],[Ref No / Invoice No]])</f>
        <v/>
      </c>
      <c r="BK21" t="str">
        <f>IF(Table1[[#This Row],[Voucher No]]="","",Table1[[#This Row],[Voucher No]])</f>
        <v/>
      </c>
      <c r="BL21" t="str">
        <f>IF(Table1[[#This Row],[Date]]="","",Table1[[#This Row],[Narration]])</f>
        <v/>
      </c>
      <c r="BM21" t="str">
        <f>IF(Table1[[#This Row],[Date]]="","",$A$11&amp;$A$13&amp;ROW())</f>
        <v/>
      </c>
      <c r="BN21" t="str">
        <f>IF(Table1[[#This Row],[Date]]="","",$A$13)</f>
        <v/>
      </c>
      <c r="BP21" t="str">
        <f>IF(Table1[[#This Row],[Ledger 1]]="","","No")</f>
        <v/>
      </c>
      <c r="BQ21" t="str">
        <f>IF(Table1[[#This Row],[Date]]="","",IF(Table1[[#This Row],[Effect 1]]="Dr.","Yes","No"))</f>
        <v/>
      </c>
      <c r="BR21" t="str">
        <f>IF(Table1[[#This Row],[Date]]="","",Table1[[#This Row],[Ledger 1]])</f>
        <v/>
      </c>
      <c r="BS21" t="str">
        <f>IF(Table1[[#This Row],[Date]]="","",IF(Table1[[#This Row],[Effect 1]]="Dr.",-Table1[[#This Row],[Amount 1]],Table1[[#This Row],[Amount 1]]))</f>
        <v/>
      </c>
      <c r="BV21" t="str">
        <f>IF(Table1[[#This Row],[Ledger 2]]="","","No")</f>
        <v/>
      </c>
      <c r="BW21" t="str">
        <f>IF(Table1[[#This Row],[Date]]="","",IF(Table1[[#This Row],[Effect 2]]="Dr.","Yes","No"))</f>
        <v/>
      </c>
      <c r="BX21" t="str">
        <f>IF(Table1[[#This Row],[Date]]="","",Table1[[#This Row],[Ledger 2]])</f>
        <v/>
      </c>
      <c r="BY21" t="str">
        <f>IF(Table1[[#This Row],[Date]]="","",IF(Table1[[#This Row],[Effect 2]]="Dr.",-Table1[[#This Row],[Amount 2]],Table1[[#This Row],[Amount 2]]))</f>
        <v/>
      </c>
      <c r="CB21" t="str">
        <f>IF(Table1[[#This Row],[Ledger 3]]="","","No")</f>
        <v/>
      </c>
      <c r="CC21" t="str">
        <f>IF(Table1[[#This Row],[Ledger 3]]="","",IF(Table1[[#This Row],[Effect 3]]="Dr.","Yes","No"))</f>
        <v/>
      </c>
      <c r="CD21" t="str">
        <f>IF(Table1[[#This Row],[Ledger 3]]="","",Table1[[#This Row],[Ledger 3]])</f>
        <v/>
      </c>
      <c r="CE21" t="str">
        <f>IF(Table1[[#This Row],[Ledger 3]]="","",IF(Table1[[#This Row],[Effect 3]]="Dr.",-Table1[[#This Row],[Amount 3]],Table1[[#This Row],[Amount 3]]))</f>
        <v/>
      </c>
      <c r="CH21" t="str">
        <f>IF(Table1[[#This Row],[Ledger 4]]="","","No")</f>
        <v/>
      </c>
      <c r="CI21" t="str">
        <f>IF(Table1[[#This Row],[Ledger 4]]="","",IF(Table1[[#This Row],[Effect 4]]="Dr.","Yes","No"))</f>
        <v/>
      </c>
      <c r="CJ21" t="str">
        <f>IF(Table1[[#This Row],[Ledger 4]]="","",Table1[[#This Row],[Ledger 4]])</f>
        <v/>
      </c>
      <c r="CK21" t="str">
        <f>IF(Table1[[#This Row],[Ledger 4]]="","",IF(Table1[[#This Row],[Effect 4]]="Dr.",-Table1[[#This Row],[Amount 4]],Table1[[#This Row],[Amount 4]]))</f>
        <v/>
      </c>
      <c r="CN21" t="str">
        <f>IF(Table1[[#This Row],[Ledger 5]]="","","No")</f>
        <v/>
      </c>
      <c r="CO21" t="str">
        <f>IF(Table1[[#This Row],[Ledger 5]]="","",IF(Table1[[#This Row],[Effect 5]]="Dr.","Yes","No"))</f>
        <v/>
      </c>
      <c r="CP21" t="str">
        <f>IF(Table1[[#This Row],[Ledger 5]]="","",Table1[[#This Row],[Ledger 5]])</f>
        <v/>
      </c>
      <c r="CQ21" t="str">
        <f>IF(Table1[[#This Row],[Ledger 5]]="","",IF(Table1[[#This Row],[Effect 5]]="Dr.",-Table1[[#This Row],[Amount 5]],Table1[[#This Row],[Amount 5]]))</f>
        <v/>
      </c>
      <c r="CT21" t="str">
        <f>IF(Table1[[#This Row],[Ledger 6]]="","","No")</f>
        <v/>
      </c>
      <c r="CU21" t="str">
        <f>IF(Table1[[#This Row],[Ledger 6]]="","",IF(Table1[[#This Row],[Effect 6]]="Dr.","Yes","No"))</f>
        <v/>
      </c>
      <c r="CV21" t="str">
        <f>IF(Table1[[#This Row],[Ledger 6]]="","",Table1[[#This Row],[Ledger 6]])</f>
        <v/>
      </c>
      <c r="CW21" t="str">
        <f>IF(Table1[[#This Row],[Ledger 6]]="","",IF(Table1[[#This Row],[Effect 6]]="Dr.",-Table1[[#This Row],[Amount 6]],Table1[[#This Row],[Amount 6]]))</f>
        <v/>
      </c>
      <c r="CZ21" t="str">
        <f>IF(Table1[[#This Row],[Ledger 7]]="","","No")</f>
        <v/>
      </c>
      <c r="DA21" t="str">
        <f>IF(Table1[[#This Row],[Ledger 7]]="","",IF(Table1[[#This Row],[Effect 7]]="Dr.","Yes","No"))</f>
        <v/>
      </c>
      <c r="DB21" t="str">
        <f>IF(Table1[[#This Row],[Ledger 7]]="","",Table1[[#This Row],[Ledger 7]])</f>
        <v/>
      </c>
      <c r="DC21" t="str">
        <f>IF(Table1[[#This Row],[Ledger 7]]="","",IF(Table1[[#This Row],[Effect 7]]="Dr.",-Table1[[#This Row],[Amount 7]],Table1[[#This Row],[Amount 7]]))</f>
        <v/>
      </c>
      <c r="DF21" t="str">
        <f>IF(Table1[[#This Row],[Ledger 8]]="","","No")</f>
        <v/>
      </c>
      <c r="DG21" t="str">
        <f>IF(Table1[[#This Row],[Ledger 8]]="","",IF(Table1[[#This Row],[Effect 8]]="Dr.","Yes","No"))</f>
        <v/>
      </c>
      <c r="DH21" t="str">
        <f>IF(Table1[[#This Row],[Ledger 8]]="","",Table1[[#This Row],[Ledger 8]])</f>
        <v/>
      </c>
      <c r="DI21" t="str">
        <f>IF(Table1[[#This Row],[Ledger 8]]="","",IF(Table1[[#This Row],[Effect 8]]="Dr.",-Table1[[#This Row],[Amount 8]],Table1[[#This Row],[Amount 8]]))</f>
        <v/>
      </c>
      <c r="DL21" t="str">
        <f>IF(Table1[[#This Row],[Ledger 9]]="","","No")</f>
        <v/>
      </c>
      <c r="DM21" t="str">
        <f>IF(Table1[[#This Row],[Ledger 9]]="","",IF(Table1[[#This Row],[Effect 9]]="Dr.","Yes","No"))</f>
        <v/>
      </c>
      <c r="DN21" t="str">
        <f>IF(Table1[[#This Row],[Ledger 9]]="","",Table1[[#This Row],[Ledger 9]])</f>
        <v/>
      </c>
      <c r="DO21" t="str">
        <f>IF(Table1[[#This Row],[Ledger 9]]="","",IF(Table1[[#This Row],[Effect 9]]="Dr.",-Table1[[#This Row],[Amount 9]],Table1[[#This Row],[Amount 9]]))</f>
        <v/>
      </c>
      <c r="DR21" t="str">
        <f>IF(Table1[[#This Row],[Ledger 10]]="","","No")</f>
        <v/>
      </c>
      <c r="DS21" t="str">
        <f>IF(Table1[[#This Row],[Ledger 10]]="","",IF(Table1[[#This Row],[Effect 10]]="Dr.","Yes","No"))</f>
        <v/>
      </c>
      <c r="DT21" t="str">
        <f>IF(Table1[[#This Row],[Ledger 10]]="","",Table1[[#This Row],[Ledger 10]])</f>
        <v/>
      </c>
      <c r="DU21" t="str">
        <f>IF(Table1[[#This Row],[Ledger 10]]="","",IF(Table1[[#This Row],[Effect 10]]="Dr.",-Table1[[#This Row],[Amount 10]],Table1[[#This Row],[Amount 10]]))</f>
        <v/>
      </c>
      <c r="DX21" t="str">
        <f>IF(Table1[[#This Row],[Ledger 11]]="","","No")</f>
        <v/>
      </c>
      <c r="DY21" t="str">
        <f>IF(Table1[[#This Row],[Ledger 11]]="","",IF(Table1[[#This Row],[Effect 11]]="Dr.","Yes","No"))</f>
        <v/>
      </c>
      <c r="DZ21" t="str">
        <f>IF(Table1[[#This Row],[Ledger 11]]="","",Table1[[#This Row],[Ledger 11]])</f>
        <v/>
      </c>
      <c r="EA21" t="str">
        <f>IF(Table1[[#This Row],[Ledger 11]]="","",IF(Table1[[#This Row],[Effect 11]]="Dr.",-Table1[[#This Row],[Amount 11]],Table1[[#This Row],[Amount 11]]))</f>
        <v/>
      </c>
      <c r="ED21" t="str">
        <f>IF(Table1[[#This Row],[Ledger 12]]="","","No")</f>
        <v/>
      </c>
      <c r="EE21" t="str">
        <f>IF(Table1[[#This Row],[Ledger 12]]="","",IF(Table1[[#This Row],[Effect 12]]="Dr.","Yes","No"))</f>
        <v/>
      </c>
      <c r="EF21" t="str">
        <f>IF(Table1[[#This Row],[Ledger 12]]="","",Table1[[#This Row],[Ledger 12]])</f>
        <v/>
      </c>
      <c r="EG21" t="str">
        <f>IF(Table1[[#This Row],[Ledger 12]]="","",IF(Table1[[#This Row],[Effect 12]]="Dr.",-Table1[[#This Row],[Amount 12]],Table1[[#This Row],[Amount 12]]))</f>
        <v/>
      </c>
      <c r="EJ21" t="str">
        <f>IF(Table1[[#This Row],[Ledger 13]]="","","No")</f>
        <v/>
      </c>
      <c r="EK21" t="str">
        <f>IF(Table1[[#This Row],[Ledger 13]]="","",IF(Table1[[#This Row],[Effect 13]]="Dr.","Yes","No"))</f>
        <v/>
      </c>
      <c r="EL21" t="str">
        <f>IF(Table1[[#This Row],[Ledger 13]]="","",Table1[[#This Row],[Ledger 13]])</f>
        <v/>
      </c>
      <c r="EM21" t="str">
        <f>IF(Table1[[#This Row],[Ledger 13]]="","",IF(Table1[[#This Row],[Effect 13]]="Dr.",-Table1[[#This Row],[Amount 13]],Table1[[#This Row],[Amount 13]]))</f>
        <v/>
      </c>
      <c r="EP21" t="str">
        <f>IF(Table1[[#This Row],[Ledger 14]]="","","No")</f>
        <v/>
      </c>
      <c r="EQ21" t="str">
        <f>IF(Table1[[#This Row],[Ledger 14]]="","",IF(Table1[[#This Row],[Effect 14]]="Dr.","Yes","No"))</f>
        <v/>
      </c>
      <c r="ER21" t="str">
        <f>IF(Table1[[#This Row],[Ledger 14]]="","",Table1[[#This Row],[Ledger 14]])</f>
        <v/>
      </c>
      <c r="ES21" t="str">
        <f>IF(Table1[[#This Row],[Ledger 14]]="","",IF(Table1[[#This Row],[Effect 14]]="Dr.",-Table1[[#This Row],[Amount 14]],Table1[[#This Row],[Amount 14]]))</f>
        <v/>
      </c>
      <c r="EV21" t="str">
        <f>IF(Table1[[#This Row],[Ledger 15]]="","","No")</f>
        <v/>
      </c>
      <c r="EW21" t="str">
        <f>IF(Table1[[#This Row],[Ledger 15]]="","",IF(Table1[[#This Row],[Effect 15]]="Dr.","Yes","No"))</f>
        <v/>
      </c>
      <c r="EX21" t="str">
        <f>IF(Table1[[#This Row],[Ledger 15]]="","",Table1[[#This Row],[Ledger 15]])</f>
        <v/>
      </c>
      <c r="EY21" t="str">
        <f>IF(Table1[[#This Row],[Ledger 15]]="","",IF(Table1[[#This Row],[Effect 15]]="Dr.",-Table1[[#This Row],[Amount 15]],Table1[[#This Row],[Amount 15]]))</f>
        <v/>
      </c>
      <c r="FD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">
        <f>IF(Table1[[#This Row],[Date]]="",0,IF(AND(Table1[[#This Row],[Date]]&gt;=$FE$2,Table1[[#This Row],[Date]]&lt;=$FE$3),0,1))</f>
        <v>0</v>
      </c>
      <c r="FF21">
        <f>IF(Table1[[#This Row],[Date]]="",0,IF(TYPE(VLOOKUP(Table1[[#This Row],[Voucher Type]],Table1[[#All],[Voucher Type Master]],1,FALSE))=16,1,0))</f>
        <v>0</v>
      </c>
      <c r="FG21">
        <f>IF(TYPE(IF(Table1[[#This Row],[Date]]="",0,IF(VLOOKUP(Table1[[#This Row],[Voucher Type]],$FY$5:$FZ$13,2,0)=Table1[[#This Row],[Effect 1]],0,1)))=16,1,0)</f>
        <v>0</v>
      </c>
      <c r="FH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">
        <f>IF(LEN(Table1[[#This Row],[Ledger 1]])&gt;0,IF(TYPE(VLOOKUP(Table1[[#This Row],[Ledger 1]],GZ:GZ,1,0))=16,1,0),0)</f>
        <v>0</v>
      </c>
      <c r="FJ21">
        <f>IF(LEN(Table1[[#This Row],[Ledger 2]])&gt;0,IF(TYPE(VLOOKUP(Table1[[#This Row],[Ledger 2]],GZ:GZ,1,0))=16,1,0),0)</f>
        <v>0</v>
      </c>
      <c r="FK21">
        <f>IF(LEN(Table1[[#This Row],[Ledger 3]])&gt;0,IF(TYPE(VLOOKUP(Table1[[#This Row],[Ledger 3]],GZ:GZ,1,0))=16,1,0),0)</f>
        <v>0</v>
      </c>
      <c r="FL21">
        <f>IF(LEN(Table1[[#This Row],[Ledger 4]])&gt;0,IF(TYPE(VLOOKUP(Table1[[#This Row],[Ledger 4]],GZ:GZ,1,0))=16,1,0),0)</f>
        <v>0</v>
      </c>
      <c r="FM21">
        <f>IF(LEN(Table1[[#This Row],[Ledger 5]])&gt;0,IF(TYPE(VLOOKUP(Table1[[#This Row],[Ledger 5]],GZ:GZ,1,0))=16,1,0),0)</f>
        <v>0</v>
      </c>
      <c r="FN21">
        <f>IF(LEN(Table1[[#This Row],[Ledger 6]])&gt;0,IF(TYPE(VLOOKUP(Table1[[#This Row],[Ledger 6]],$GZ:$GZ,1,0))=16,1,0),0)</f>
        <v>0</v>
      </c>
      <c r="FO21">
        <f>IF(LEN(Table1[[#This Row],[Ledger 7]])&gt;0,IF(TYPE(VLOOKUP(Table1[[#This Row],[Ledger 7]],$GZ:$GZ,1,0))=16,1,0),0)</f>
        <v>0</v>
      </c>
      <c r="FP21">
        <f>IF(LEN(Table1[[#This Row],[Ledger 8]])&gt;0,IF(TYPE(VLOOKUP(Table1[[#This Row],[Ledger 8]],$GZ:$GZ,1,0))=16,1,0),0)</f>
        <v>0</v>
      </c>
      <c r="FQ21">
        <f>IF(LEN(Table1[[#This Row],[Ledger 9]])&gt;0,IF(TYPE(VLOOKUP(Table1[[#This Row],[Ledger 9]],$GZ:$GZ,1,0))=16,1,0),0)</f>
        <v>0</v>
      </c>
      <c r="FR21">
        <f>IF(LEN(Table1[[#This Row],[Ledger 10]])&gt;0,IF(TYPE(VLOOKUP(Table1[[#This Row],[Ledger 10]],$GZ:$GZ,1,0))=16,1,0),0)</f>
        <v>0</v>
      </c>
      <c r="FS21">
        <f>IF(LEN(Table1[[#This Row],[Ledger 11]])&gt;0,IF(TYPE(VLOOKUP(Table1[[#This Row],[Ledger 11]],$GZ:$GZ,1,0))=16,1,0),0)</f>
        <v>0</v>
      </c>
      <c r="FT21">
        <f>IF(LEN(Table1[[#This Row],[Ledger 12]])&gt;0,IF(TYPE(VLOOKUP(Table1[[#This Row],[Ledger 12]],$GZ:$GZ,1,0))=16,1,0),0)</f>
        <v>0</v>
      </c>
      <c r="FU21">
        <f>IF(LEN(Table1[[#This Row],[Ledger 13]])&gt;0,IF(TYPE(VLOOKUP(Table1[[#This Row],[Ledger 13]],$GZ:$GZ,1,0))=16,1,0),0)</f>
        <v>0</v>
      </c>
      <c r="FV21">
        <f>IF(LEN(Table1[[#This Row],[Ledger 14]])&gt;0,IF(TYPE(VLOOKUP(Table1[[#This Row],[Ledger 14]],$GZ:$GZ,1,0))=16,1,0),0)</f>
        <v>0</v>
      </c>
      <c r="FW21">
        <f>IF(LEN(Table1[[#This Row],[Ledger 15]])&gt;0,IF(TYPE(VLOOKUP(Table1[[#This Row],[Ledger 15]],$GZ:$GZ,1,0))=16,1,0),0)</f>
        <v>0</v>
      </c>
      <c r="GX21" t="s">
        <v>179</v>
      </c>
    </row>
    <row r="22" spans="2:206" ht="33" customHeight="1" x14ac:dyDescent="0.45">
      <c r="D22" s="8">
        <f t="shared" si="9"/>
        <v>17</v>
      </c>
      <c r="E22" s="32"/>
      <c r="F22" s="34"/>
      <c r="G22" s="34"/>
      <c r="H22" s="34"/>
      <c r="I22" s="34"/>
      <c r="J22" s="38"/>
      <c r="K22" s="33"/>
      <c r="L22" s="36"/>
      <c r="M22" s="35"/>
      <c r="N22" s="34"/>
      <c r="O22" s="41"/>
      <c r="P22" s="35"/>
      <c r="Q22" s="34"/>
      <c r="R22" s="37"/>
      <c r="S22" s="35"/>
      <c r="T22" s="34"/>
      <c r="U22" s="37"/>
      <c r="V22" s="35"/>
      <c r="W22" s="34"/>
      <c r="X22" s="37"/>
      <c r="Y22" s="35"/>
      <c r="Z22" s="34"/>
      <c r="AA22" s="37"/>
      <c r="AB22" s="35"/>
      <c r="AC22" s="34"/>
      <c r="AD22" s="37"/>
      <c r="AE22" s="35"/>
      <c r="AF22" s="34"/>
      <c r="AG22" s="37"/>
      <c r="AH22" s="35"/>
      <c r="AI22" s="34"/>
      <c r="AJ22" s="37"/>
      <c r="AK22" s="35"/>
      <c r="AL22" s="34"/>
      <c r="AM22" s="37"/>
      <c r="AN22" s="35"/>
      <c r="AO22" s="34"/>
      <c r="AP22" s="37"/>
      <c r="AQ22" s="35"/>
      <c r="AR22" s="34"/>
      <c r="AS22" s="37"/>
      <c r="AT22" s="35"/>
      <c r="AU22" s="34"/>
      <c r="AV22" s="37"/>
      <c r="AW22" s="35"/>
      <c r="AX22" s="34"/>
      <c r="AY22" s="37"/>
      <c r="AZ22" s="35"/>
      <c r="BA22" s="34"/>
      <c r="BB22" s="37"/>
      <c r="BC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" s="7"/>
      <c r="BF22" t="str">
        <f>IF(Table1[[#This Row],[Date]]="","","&amp;lt;VOUCHER REMOTEID="&amp;""""&amp;$A$11&amp;$A$13&amp;ROW()&amp;""""&amp;" VCHTYPE="""&amp;F22&amp;""" ACTION="""&amp;"Create"&amp;"""&amp;gt;")</f>
        <v/>
      </c>
      <c r="BG22" t="str">
        <f>IF(Table1[[#This Row],[Date]]="","",TEXT(Table1[[#This Row],[Date]],"yyyymmdd"))</f>
        <v/>
      </c>
      <c r="BH22" t="str">
        <f>Table1[[#This Row],[Date2]]</f>
        <v/>
      </c>
      <c r="BI22" t="str">
        <f>IF(Table1[[#This Row],[Date]]="","",Table1[[#This Row],[Voucher Type]])</f>
        <v/>
      </c>
      <c r="BJ22" t="str">
        <f>IF(Table1[[#This Row],[Ref No / Invoice No]]="","",Table1[[#This Row],[Ref No / Invoice No]])</f>
        <v/>
      </c>
      <c r="BK22" t="str">
        <f>IF(Table1[[#This Row],[Voucher No]]="","",Table1[[#This Row],[Voucher No]])</f>
        <v/>
      </c>
      <c r="BL22" t="str">
        <f>IF(Table1[[#This Row],[Date]]="","",Table1[[#This Row],[Narration]])</f>
        <v/>
      </c>
      <c r="BM22" t="str">
        <f>IF(Table1[[#This Row],[Date]]="","",$A$11&amp;$A$13&amp;ROW())</f>
        <v/>
      </c>
      <c r="BN22" t="str">
        <f>IF(Table1[[#This Row],[Date]]="","",$A$13)</f>
        <v/>
      </c>
      <c r="BP22" t="str">
        <f>IF(Table1[[#This Row],[Ledger 1]]="","","No")</f>
        <v/>
      </c>
      <c r="BQ22" t="str">
        <f>IF(Table1[[#This Row],[Date]]="","",IF(Table1[[#This Row],[Effect 1]]="Dr.","Yes","No"))</f>
        <v/>
      </c>
      <c r="BR22" t="str">
        <f>IF(Table1[[#This Row],[Date]]="","",Table1[[#This Row],[Ledger 1]])</f>
        <v/>
      </c>
      <c r="BS22" t="str">
        <f>IF(Table1[[#This Row],[Date]]="","",IF(Table1[[#This Row],[Effect 1]]="Dr.",-Table1[[#This Row],[Amount 1]],Table1[[#This Row],[Amount 1]]))</f>
        <v/>
      </c>
      <c r="BV22" t="str">
        <f>IF(Table1[[#This Row],[Ledger 2]]="","","No")</f>
        <v/>
      </c>
      <c r="BW22" t="str">
        <f>IF(Table1[[#This Row],[Date]]="","",IF(Table1[[#This Row],[Effect 2]]="Dr.","Yes","No"))</f>
        <v/>
      </c>
      <c r="BX22" t="str">
        <f>IF(Table1[[#This Row],[Date]]="","",Table1[[#This Row],[Ledger 2]])</f>
        <v/>
      </c>
      <c r="BY22" t="str">
        <f>IF(Table1[[#This Row],[Date]]="","",IF(Table1[[#This Row],[Effect 2]]="Dr.",-Table1[[#This Row],[Amount 2]],Table1[[#This Row],[Amount 2]]))</f>
        <v/>
      </c>
      <c r="CB22" t="str">
        <f>IF(Table1[[#This Row],[Ledger 3]]="","","No")</f>
        <v/>
      </c>
      <c r="CC22" t="str">
        <f>IF(Table1[[#This Row],[Ledger 3]]="","",IF(Table1[[#This Row],[Effect 3]]="Dr.","Yes","No"))</f>
        <v/>
      </c>
      <c r="CD22" t="str">
        <f>IF(Table1[[#This Row],[Ledger 3]]="","",Table1[[#This Row],[Ledger 3]])</f>
        <v/>
      </c>
      <c r="CE22" t="str">
        <f>IF(Table1[[#This Row],[Ledger 3]]="","",IF(Table1[[#This Row],[Effect 3]]="Dr.",-Table1[[#This Row],[Amount 3]],Table1[[#This Row],[Amount 3]]))</f>
        <v/>
      </c>
      <c r="CH22" t="str">
        <f>IF(Table1[[#This Row],[Ledger 4]]="","","No")</f>
        <v/>
      </c>
      <c r="CI22" t="str">
        <f>IF(Table1[[#This Row],[Ledger 4]]="","",IF(Table1[[#This Row],[Effect 4]]="Dr.","Yes","No"))</f>
        <v/>
      </c>
      <c r="CJ22" t="str">
        <f>IF(Table1[[#This Row],[Ledger 4]]="","",Table1[[#This Row],[Ledger 4]])</f>
        <v/>
      </c>
      <c r="CK22" t="str">
        <f>IF(Table1[[#This Row],[Ledger 4]]="","",IF(Table1[[#This Row],[Effect 4]]="Dr.",-Table1[[#This Row],[Amount 4]],Table1[[#This Row],[Amount 4]]))</f>
        <v/>
      </c>
      <c r="CN22" t="str">
        <f>IF(Table1[[#This Row],[Ledger 5]]="","","No")</f>
        <v/>
      </c>
      <c r="CO22" t="str">
        <f>IF(Table1[[#This Row],[Ledger 5]]="","",IF(Table1[[#This Row],[Effect 5]]="Dr.","Yes","No"))</f>
        <v/>
      </c>
      <c r="CP22" t="str">
        <f>IF(Table1[[#This Row],[Ledger 5]]="","",Table1[[#This Row],[Ledger 5]])</f>
        <v/>
      </c>
      <c r="CQ22" t="str">
        <f>IF(Table1[[#This Row],[Ledger 5]]="","",IF(Table1[[#This Row],[Effect 5]]="Dr.",-Table1[[#This Row],[Amount 5]],Table1[[#This Row],[Amount 5]]))</f>
        <v/>
      </c>
      <c r="CT22" t="str">
        <f>IF(Table1[[#This Row],[Ledger 6]]="","","No")</f>
        <v/>
      </c>
      <c r="CU22" t="str">
        <f>IF(Table1[[#This Row],[Ledger 6]]="","",IF(Table1[[#This Row],[Effect 6]]="Dr.","Yes","No"))</f>
        <v/>
      </c>
      <c r="CV22" t="str">
        <f>IF(Table1[[#This Row],[Ledger 6]]="","",Table1[[#This Row],[Ledger 6]])</f>
        <v/>
      </c>
      <c r="CW22" t="str">
        <f>IF(Table1[[#This Row],[Ledger 6]]="","",IF(Table1[[#This Row],[Effect 6]]="Dr.",-Table1[[#This Row],[Amount 6]],Table1[[#This Row],[Amount 6]]))</f>
        <v/>
      </c>
      <c r="CZ22" t="str">
        <f>IF(Table1[[#This Row],[Ledger 7]]="","","No")</f>
        <v/>
      </c>
      <c r="DA22" t="str">
        <f>IF(Table1[[#This Row],[Ledger 7]]="","",IF(Table1[[#This Row],[Effect 7]]="Dr.","Yes","No"))</f>
        <v/>
      </c>
      <c r="DB22" t="str">
        <f>IF(Table1[[#This Row],[Ledger 7]]="","",Table1[[#This Row],[Ledger 7]])</f>
        <v/>
      </c>
      <c r="DC22" t="str">
        <f>IF(Table1[[#This Row],[Ledger 7]]="","",IF(Table1[[#This Row],[Effect 7]]="Dr.",-Table1[[#This Row],[Amount 7]],Table1[[#This Row],[Amount 7]]))</f>
        <v/>
      </c>
      <c r="DF22" t="str">
        <f>IF(Table1[[#This Row],[Ledger 8]]="","","No")</f>
        <v/>
      </c>
      <c r="DG22" t="str">
        <f>IF(Table1[[#This Row],[Ledger 8]]="","",IF(Table1[[#This Row],[Effect 8]]="Dr.","Yes","No"))</f>
        <v/>
      </c>
      <c r="DH22" t="str">
        <f>IF(Table1[[#This Row],[Ledger 8]]="","",Table1[[#This Row],[Ledger 8]])</f>
        <v/>
      </c>
      <c r="DI22" t="str">
        <f>IF(Table1[[#This Row],[Ledger 8]]="","",IF(Table1[[#This Row],[Effect 8]]="Dr.",-Table1[[#This Row],[Amount 8]],Table1[[#This Row],[Amount 8]]))</f>
        <v/>
      </c>
      <c r="DL22" t="str">
        <f>IF(Table1[[#This Row],[Ledger 9]]="","","No")</f>
        <v/>
      </c>
      <c r="DM22" t="str">
        <f>IF(Table1[[#This Row],[Ledger 9]]="","",IF(Table1[[#This Row],[Effect 9]]="Dr.","Yes","No"))</f>
        <v/>
      </c>
      <c r="DN22" t="str">
        <f>IF(Table1[[#This Row],[Ledger 9]]="","",Table1[[#This Row],[Ledger 9]])</f>
        <v/>
      </c>
      <c r="DO22" t="str">
        <f>IF(Table1[[#This Row],[Ledger 9]]="","",IF(Table1[[#This Row],[Effect 9]]="Dr.",-Table1[[#This Row],[Amount 9]],Table1[[#This Row],[Amount 9]]))</f>
        <v/>
      </c>
      <c r="DR22" t="str">
        <f>IF(Table1[[#This Row],[Ledger 10]]="","","No")</f>
        <v/>
      </c>
      <c r="DS22" t="str">
        <f>IF(Table1[[#This Row],[Ledger 10]]="","",IF(Table1[[#This Row],[Effect 10]]="Dr.","Yes","No"))</f>
        <v/>
      </c>
      <c r="DT22" t="str">
        <f>IF(Table1[[#This Row],[Ledger 10]]="","",Table1[[#This Row],[Ledger 10]])</f>
        <v/>
      </c>
      <c r="DU22" t="str">
        <f>IF(Table1[[#This Row],[Ledger 10]]="","",IF(Table1[[#This Row],[Effect 10]]="Dr.",-Table1[[#This Row],[Amount 10]],Table1[[#This Row],[Amount 10]]))</f>
        <v/>
      </c>
      <c r="DX22" t="str">
        <f>IF(Table1[[#This Row],[Ledger 11]]="","","No")</f>
        <v/>
      </c>
      <c r="DY22" t="str">
        <f>IF(Table1[[#This Row],[Ledger 11]]="","",IF(Table1[[#This Row],[Effect 11]]="Dr.","Yes","No"))</f>
        <v/>
      </c>
      <c r="DZ22" t="str">
        <f>IF(Table1[[#This Row],[Ledger 11]]="","",Table1[[#This Row],[Ledger 11]])</f>
        <v/>
      </c>
      <c r="EA22" t="str">
        <f>IF(Table1[[#This Row],[Ledger 11]]="","",IF(Table1[[#This Row],[Effect 11]]="Dr.",-Table1[[#This Row],[Amount 11]],Table1[[#This Row],[Amount 11]]))</f>
        <v/>
      </c>
      <c r="ED22" t="str">
        <f>IF(Table1[[#This Row],[Ledger 12]]="","","No")</f>
        <v/>
      </c>
      <c r="EE22" t="str">
        <f>IF(Table1[[#This Row],[Ledger 12]]="","",IF(Table1[[#This Row],[Effect 12]]="Dr.","Yes","No"))</f>
        <v/>
      </c>
      <c r="EF22" t="str">
        <f>IF(Table1[[#This Row],[Ledger 12]]="","",Table1[[#This Row],[Ledger 12]])</f>
        <v/>
      </c>
      <c r="EG22" t="str">
        <f>IF(Table1[[#This Row],[Ledger 12]]="","",IF(Table1[[#This Row],[Effect 12]]="Dr.",-Table1[[#This Row],[Amount 12]],Table1[[#This Row],[Amount 12]]))</f>
        <v/>
      </c>
      <c r="EJ22" t="str">
        <f>IF(Table1[[#This Row],[Ledger 13]]="","","No")</f>
        <v/>
      </c>
      <c r="EK22" t="str">
        <f>IF(Table1[[#This Row],[Ledger 13]]="","",IF(Table1[[#This Row],[Effect 13]]="Dr.","Yes","No"))</f>
        <v/>
      </c>
      <c r="EL22" t="str">
        <f>IF(Table1[[#This Row],[Ledger 13]]="","",Table1[[#This Row],[Ledger 13]])</f>
        <v/>
      </c>
      <c r="EM22" t="str">
        <f>IF(Table1[[#This Row],[Ledger 13]]="","",IF(Table1[[#This Row],[Effect 13]]="Dr.",-Table1[[#This Row],[Amount 13]],Table1[[#This Row],[Amount 13]]))</f>
        <v/>
      </c>
      <c r="EP22" t="str">
        <f>IF(Table1[[#This Row],[Ledger 14]]="","","No")</f>
        <v/>
      </c>
      <c r="EQ22" t="str">
        <f>IF(Table1[[#This Row],[Ledger 14]]="","",IF(Table1[[#This Row],[Effect 14]]="Dr.","Yes","No"))</f>
        <v/>
      </c>
      <c r="ER22" t="str">
        <f>IF(Table1[[#This Row],[Ledger 14]]="","",Table1[[#This Row],[Ledger 14]])</f>
        <v/>
      </c>
      <c r="ES22" t="str">
        <f>IF(Table1[[#This Row],[Ledger 14]]="","",IF(Table1[[#This Row],[Effect 14]]="Dr.",-Table1[[#This Row],[Amount 14]],Table1[[#This Row],[Amount 14]]))</f>
        <v/>
      </c>
      <c r="EV22" t="str">
        <f>IF(Table1[[#This Row],[Ledger 15]]="","","No")</f>
        <v/>
      </c>
      <c r="EW22" t="str">
        <f>IF(Table1[[#This Row],[Ledger 15]]="","",IF(Table1[[#This Row],[Effect 15]]="Dr.","Yes","No"))</f>
        <v/>
      </c>
      <c r="EX22" t="str">
        <f>IF(Table1[[#This Row],[Ledger 15]]="","",Table1[[#This Row],[Ledger 15]])</f>
        <v/>
      </c>
      <c r="EY22" t="str">
        <f>IF(Table1[[#This Row],[Ledger 15]]="","",IF(Table1[[#This Row],[Effect 15]]="Dr.",-Table1[[#This Row],[Amount 15]],Table1[[#This Row],[Amount 15]]))</f>
        <v/>
      </c>
      <c r="FD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">
        <f>IF(Table1[[#This Row],[Date]]="",0,IF(AND(Table1[[#This Row],[Date]]&gt;=$FE$2,Table1[[#This Row],[Date]]&lt;=$FE$3),0,1))</f>
        <v>0</v>
      </c>
      <c r="FF22">
        <f>IF(Table1[[#This Row],[Date]]="",0,IF(TYPE(VLOOKUP(Table1[[#This Row],[Voucher Type]],Table1[[#All],[Voucher Type Master]],1,FALSE))=16,1,0))</f>
        <v>0</v>
      </c>
      <c r="FG22">
        <f>IF(TYPE(IF(Table1[[#This Row],[Date]]="",0,IF(VLOOKUP(Table1[[#This Row],[Voucher Type]],$FY$5:$FZ$13,2,0)=Table1[[#This Row],[Effect 1]],0,1)))=16,1,0)</f>
        <v>0</v>
      </c>
      <c r="FH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">
        <f>IF(LEN(Table1[[#This Row],[Ledger 1]])&gt;0,IF(TYPE(VLOOKUP(Table1[[#This Row],[Ledger 1]],GZ:GZ,1,0))=16,1,0),0)</f>
        <v>0</v>
      </c>
      <c r="FJ22">
        <f>IF(LEN(Table1[[#This Row],[Ledger 2]])&gt;0,IF(TYPE(VLOOKUP(Table1[[#This Row],[Ledger 2]],GZ:GZ,1,0))=16,1,0),0)</f>
        <v>0</v>
      </c>
      <c r="FK22">
        <f>IF(LEN(Table1[[#This Row],[Ledger 3]])&gt;0,IF(TYPE(VLOOKUP(Table1[[#This Row],[Ledger 3]],GZ:GZ,1,0))=16,1,0),0)</f>
        <v>0</v>
      </c>
      <c r="FL22">
        <f>IF(LEN(Table1[[#This Row],[Ledger 4]])&gt;0,IF(TYPE(VLOOKUP(Table1[[#This Row],[Ledger 4]],GZ:GZ,1,0))=16,1,0),0)</f>
        <v>0</v>
      </c>
      <c r="FM22">
        <f>IF(LEN(Table1[[#This Row],[Ledger 5]])&gt;0,IF(TYPE(VLOOKUP(Table1[[#This Row],[Ledger 5]],GZ:GZ,1,0))=16,1,0),0)</f>
        <v>0</v>
      </c>
      <c r="FN22">
        <f>IF(LEN(Table1[[#This Row],[Ledger 6]])&gt;0,IF(TYPE(VLOOKUP(Table1[[#This Row],[Ledger 6]],$GZ:$GZ,1,0))=16,1,0),0)</f>
        <v>0</v>
      </c>
      <c r="FO22">
        <f>IF(LEN(Table1[[#This Row],[Ledger 7]])&gt;0,IF(TYPE(VLOOKUP(Table1[[#This Row],[Ledger 7]],$GZ:$GZ,1,0))=16,1,0),0)</f>
        <v>0</v>
      </c>
      <c r="FP22">
        <f>IF(LEN(Table1[[#This Row],[Ledger 8]])&gt;0,IF(TYPE(VLOOKUP(Table1[[#This Row],[Ledger 8]],$GZ:$GZ,1,0))=16,1,0),0)</f>
        <v>0</v>
      </c>
      <c r="FQ22">
        <f>IF(LEN(Table1[[#This Row],[Ledger 9]])&gt;0,IF(TYPE(VLOOKUP(Table1[[#This Row],[Ledger 9]],$GZ:$GZ,1,0))=16,1,0),0)</f>
        <v>0</v>
      </c>
      <c r="FR22">
        <f>IF(LEN(Table1[[#This Row],[Ledger 10]])&gt;0,IF(TYPE(VLOOKUP(Table1[[#This Row],[Ledger 10]],$GZ:$GZ,1,0))=16,1,0),0)</f>
        <v>0</v>
      </c>
      <c r="FS22">
        <f>IF(LEN(Table1[[#This Row],[Ledger 11]])&gt;0,IF(TYPE(VLOOKUP(Table1[[#This Row],[Ledger 11]],$GZ:$GZ,1,0))=16,1,0),0)</f>
        <v>0</v>
      </c>
      <c r="FT22">
        <f>IF(LEN(Table1[[#This Row],[Ledger 12]])&gt;0,IF(TYPE(VLOOKUP(Table1[[#This Row],[Ledger 12]],$GZ:$GZ,1,0))=16,1,0),0)</f>
        <v>0</v>
      </c>
      <c r="FU22">
        <f>IF(LEN(Table1[[#This Row],[Ledger 13]])&gt;0,IF(TYPE(VLOOKUP(Table1[[#This Row],[Ledger 13]],$GZ:$GZ,1,0))=16,1,0),0)</f>
        <v>0</v>
      </c>
      <c r="FV22">
        <f>IF(LEN(Table1[[#This Row],[Ledger 14]])&gt;0,IF(TYPE(VLOOKUP(Table1[[#This Row],[Ledger 14]],$GZ:$GZ,1,0))=16,1,0),0)</f>
        <v>0</v>
      </c>
      <c r="FW22">
        <f>IF(LEN(Table1[[#This Row],[Ledger 15]])&gt;0,IF(TYPE(VLOOKUP(Table1[[#This Row],[Ledger 15]],$GZ:$GZ,1,0))=16,1,0),0)</f>
        <v>0</v>
      </c>
      <c r="GX22" t="s">
        <v>180</v>
      </c>
    </row>
    <row r="23" spans="2:206" ht="33" customHeight="1" x14ac:dyDescent="0.45">
      <c r="D23" s="8">
        <f t="shared" si="9"/>
        <v>18</v>
      </c>
      <c r="E23" s="32"/>
      <c r="F23" s="34"/>
      <c r="G23" s="34"/>
      <c r="H23" s="34"/>
      <c r="I23" s="34"/>
      <c r="J23" s="38"/>
      <c r="K23" s="33"/>
      <c r="L23" s="36"/>
      <c r="M23" s="35"/>
      <c r="N23" s="34"/>
      <c r="O23" s="41"/>
      <c r="P23" s="35"/>
      <c r="Q23" s="34"/>
      <c r="R23" s="37"/>
      <c r="S23" s="35"/>
      <c r="T23" s="34"/>
      <c r="U23" s="37"/>
      <c r="V23" s="35"/>
      <c r="W23" s="34"/>
      <c r="X23" s="37"/>
      <c r="Y23" s="35"/>
      <c r="Z23" s="34"/>
      <c r="AA23" s="37"/>
      <c r="AB23" s="35"/>
      <c r="AC23" s="34"/>
      <c r="AD23" s="37"/>
      <c r="AE23" s="35"/>
      <c r="AF23" s="34"/>
      <c r="AG23" s="37"/>
      <c r="AH23" s="35"/>
      <c r="AI23" s="34"/>
      <c r="AJ23" s="37"/>
      <c r="AK23" s="35"/>
      <c r="AL23" s="34"/>
      <c r="AM23" s="37"/>
      <c r="AN23" s="35"/>
      <c r="AO23" s="34"/>
      <c r="AP23" s="37"/>
      <c r="AQ23" s="35"/>
      <c r="AR23" s="34"/>
      <c r="AS23" s="37"/>
      <c r="AT23" s="35"/>
      <c r="AU23" s="34"/>
      <c r="AV23" s="37"/>
      <c r="AW23" s="35"/>
      <c r="AX23" s="34"/>
      <c r="AY23" s="37"/>
      <c r="AZ23" s="35"/>
      <c r="BA23" s="34"/>
      <c r="BB23" s="37"/>
      <c r="BC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" s="7"/>
      <c r="BF23" t="str">
        <f>IF(Table1[[#This Row],[Date]]="","","&amp;lt;VOUCHER REMOTEID="&amp;""""&amp;$A$11&amp;$A$13&amp;ROW()&amp;""""&amp;" VCHTYPE="""&amp;F23&amp;""" ACTION="""&amp;"Create"&amp;"""&amp;gt;")</f>
        <v/>
      </c>
      <c r="BG23" t="str">
        <f>IF(Table1[[#This Row],[Date]]="","",TEXT(Table1[[#This Row],[Date]],"yyyymmdd"))</f>
        <v/>
      </c>
      <c r="BH23" t="str">
        <f>Table1[[#This Row],[Date2]]</f>
        <v/>
      </c>
      <c r="BI23" t="str">
        <f>IF(Table1[[#This Row],[Date]]="","",Table1[[#This Row],[Voucher Type]])</f>
        <v/>
      </c>
      <c r="BJ23" t="str">
        <f>IF(Table1[[#This Row],[Ref No / Invoice No]]="","",Table1[[#This Row],[Ref No / Invoice No]])</f>
        <v/>
      </c>
      <c r="BK23" t="str">
        <f>IF(Table1[[#This Row],[Voucher No]]="","",Table1[[#This Row],[Voucher No]])</f>
        <v/>
      </c>
      <c r="BL23" t="str">
        <f>IF(Table1[[#This Row],[Date]]="","",Table1[[#This Row],[Narration]])</f>
        <v/>
      </c>
      <c r="BM23" t="str">
        <f>IF(Table1[[#This Row],[Date]]="","",$A$11&amp;$A$13&amp;ROW())</f>
        <v/>
      </c>
      <c r="BN23" t="str">
        <f>IF(Table1[[#This Row],[Date]]="","",$A$13)</f>
        <v/>
      </c>
      <c r="BP23" t="str">
        <f>IF(Table1[[#This Row],[Ledger 1]]="","","No")</f>
        <v/>
      </c>
      <c r="BQ23" t="str">
        <f>IF(Table1[[#This Row],[Date]]="","",IF(Table1[[#This Row],[Effect 1]]="Dr.","Yes","No"))</f>
        <v/>
      </c>
      <c r="BR23" t="str">
        <f>IF(Table1[[#This Row],[Date]]="","",Table1[[#This Row],[Ledger 1]])</f>
        <v/>
      </c>
      <c r="BS23" t="str">
        <f>IF(Table1[[#This Row],[Date]]="","",IF(Table1[[#This Row],[Effect 1]]="Dr.",-Table1[[#This Row],[Amount 1]],Table1[[#This Row],[Amount 1]]))</f>
        <v/>
      </c>
      <c r="BV23" t="str">
        <f>IF(Table1[[#This Row],[Ledger 2]]="","","No")</f>
        <v/>
      </c>
      <c r="BW23" t="str">
        <f>IF(Table1[[#This Row],[Date]]="","",IF(Table1[[#This Row],[Effect 2]]="Dr.","Yes","No"))</f>
        <v/>
      </c>
      <c r="BX23" t="str">
        <f>IF(Table1[[#This Row],[Date]]="","",Table1[[#This Row],[Ledger 2]])</f>
        <v/>
      </c>
      <c r="BY23" t="str">
        <f>IF(Table1[[#This Row],[Date]]="","",IF(Table1[[#This Row],[Effect 2]]="Dr.",-Table1[[#This Row],[Amount 2]],Table1[[#This Row],[Amount 2]]))</f>
        <v/>
      </c>
      <c r="CB23" t="str">
        <f>IF(Table1[[#This Row],[Ledger 3]]="","","No")</f>
        <v/>
      </c>
      <c r="CC23" t="str">
        <f>IF(Table1[[#This Row],[Ledger 3]]="","",IF(Table1[[#This Row],[Effect 3]]="Dr.","Yes","No"))</f>
        <v/>
      </c>
      <c r="CD23" t="str">
        <f>IF(Table1[[#This Row],[Ledger 3]]="","",Table1[[#This Row],[Ledger 3]])</f>
        <v/>
      </c>
      <c r="CE23" t="str">
        <f>IF(Table1[[#This Row],[Ledger 3]]="","",IF(Table1[[#This Row],[Effect 3]]="Dr.",-Table1[[#This Row],[Amount 3]],Table1[[#This Row],[Amount 3]]))</f>
        <v/>
      </c>
      <c r="CH23" t="str">
        <f>IF(Table1[[#This Row],[Ledger 4]]="","","No")</f>
        <v/>
      </c>
      <c r="CI23" t="str">
        <f>IF(Table1[[#This Row],[Ledger 4]]="","",IF(Table1[[#This Row],[Effect 4]]="Dr.","Yes","No"))</f>
        <v/>
      </c>
      <c r="CJ23" t="str">
        <f>IF(Table1[[#This Row],[Ledger 4]]="","",Table1[[#This Row],[Ledger 4]])</f>
        <v/>
      </c>
      <c r="CK23" t="str">
        <f>IF(Table1[[#This Row],[Ledger 4]]="","",IF(Table1[[#This Row],[Effect 4]]="Dr.",-Table1[[#This Row],[Amount 4]],Table1[[#This Row],[Amount 4]]))</f>
        <v/>
      </c>
      <c r="CN23" t="str">
        <f>IF(Table1[[#This Row],[Ledger 5]]="","","No")</f>
        <v/>
      </c>
      <c r="CO23" t="str">
        <f>IF(Table1[[#This Row],[Ledger 5]]="","",IF(Table1[[#This Row],[Effect 5]]="Dr.","Yes","No"))</f>
        <v/>
      </c>
      <c r="CP23" t="str">
        <f>IF(Table1[[#This Row],[Ledger 5]]="","",Table1[[#This Row],[Ledger 5]])</f>
        <v/>
      </c>
      <c r="CQ23" t="str">
        <f>IF(Table1[[#This Row],[Ledger 5]]="","",IF(Table1[[#This Row],[Effect 5]]="Dr.",-Table1[[#This Row],[Amount 5]],Table1[[#This Row],[Amount 5]]))</f>
        <v/>
      </c>
      <c r="CT23" t="str">
        <f>IF(Table1[[#This Row],[Ledger 6]]="","","No")</f>
        <v/>
      </c>
      <c r="CU23" t="str">
        <f>IF(Table1[[#This Row],[Ledger 6]]="","",IF(Table1[[#This Row],[Effect 6]]="Dr.","Yes","No"))</f>
        <v/>
      </c>
      <c r="CV23" t="str">
        <f>IF(Table1[[#This Row],[Ledger 6]]="","",Table1[[#This Row],[Ledger 6]])</f>
        <v/>
      </c>
      <c r="CW23" t="str">
        <f>IF(Table1[[#This Row],[Ledger 6]]="","",IF(Table1[[#This Row],[Effect 6]]="Dr.",-Table1[[#This Row],[Amount 6]],Table1[[#This Row],[Amount 6]]))</f>
        <v/>
      </c>
      <c r="CZ23" t="str">
        <f>IF(Table1[[#This Row],[Ledger 7]]="","","No")</f>
        <v/>
      </c>
      <c r="DA23" t="str">
        <f>IF(Table1[[#This Row],[Ledger 7]]="","",IF(Table1[[#This Row],[Effect 7]]="Dr.","Yes","No"))</f>
        <v/>
      </c>
      <c r="DB23" t="str">
        <f>IF(Table1[[#This Row],[Ledger 7]]="","",Table1[[#This Row],[Ledger 7]])</f>
        <v/>
      </c>
      <c r="DC23" t="str">
        <f>IF(Table1[[#This Row],[Ledger 7]]="","",IF(Table1[[#This Row],[Effect 7]]="Dr.",-Table1[[#This Row],[Amount 7]],Table1[[#This Row],[Amount 7]]))</f>
        <v/>
      </c>
      <c r="DF23" t="str">
        <f>IF(Table1[[#This Row],[Ledger 8]]="","","No")</f>
        <v/>
      </c>
      <c r="DG23" t="str">
        <f>IF(Table1[[#This Row],[Ledger 8]]="","",IF(Table1[[#This Row],[Effect 8]]="Dr.","Yes","No"))</f>
        <v/>
      </c>
      <c r="DH23" t="str">
        <f>IF(Table1[[#This Row],[Ledger 8]]="","",Table1[[#This Row],[Ledger 8]])</f>
        <v/>
      </c>
      <c r="DI23" t="str">
        <f>IF(Table1[[#This Row],[Ledger 8]]="","",IF(Table1[[#This Row],[Effect 8]]="Dr.",-Table1[[#This Row],[Amount 8]],Table1[[#This Row],[Amount 8]]))</f>
        <v/>
      </c>
      <c r="DL23" t="str">
        <f>IF(Table1[[#This Row],[Ledger 9]]="","","No")</f>
        <v/>
      </c>
      <c r="DM23" t="str">
        <f>IF(Table1[[#This Row],[Ledger 9]]="","",IF(Table1[[#This Row],[Effect 9]]="Dr.","Yes","No"))</f>
        <v/>
      </c>
      <c r="DN23" t="str">
        <f>IF(Table1[[#This Row],[Ledger 9]]="","",Table1[[#This Row],[Ledger 9]])</f>
        <v/>
      </c>
      <c r="DO23" t="str">
        <f>IF(Table1[[#This Row],[Ledger 9]]="","",IF(Table1[[#This Row],[Effect 9]]="Dr.",-Table1[[#This Row],[Amount 9]],Table1[[#This Row],[Amount 9]]))</f>
        <v/>
      </c>
      <c r="DR23" t="str">
        <f>IF(Table1[[#This Row],[Ledger 10]]="","","No")</f>
        <v/>
      </c>
      <c r="DS23" t="str">
        <f>IF(Table1[[#This Row],[Ledger 10]]="","",IF(Table1[[#This Row],[Effect 10]]="Dr.","Yes","No"))</f>
        <v/>
      </c>
      <c r="DT23" t="str">
        <f>IF(Table1[[#This Row],[Ledger 10]]="","",Table1[[#This Row],[Ledger 10]])</f>
        <v/>
      </c>
      <c r="DU23" t="str">
        <f>IF(Table1[[#This Row],[Ledger 10]]="","",IF(Table1[[#This Row],[Effect 10]]="Dr.",-Table1[[#This Row],[Amount 10]],Table1[[#This Row],[Amount 10]]))</f>
        <v/>
      </c>
      <c r="DX23" t="str">
        <f>IF(Table1[[#This Row],[Ledger 11]]="","","No")</f>
        <v/>
      </c>
      <c r="DY23" t="str">
        <f>IF(Table1[[#This Row],[Ledger 11]]="","",IF(Table1[[#This Row],[Effect 11]]="Dr.","Yes","No"))</f>
        <v/>
      </c>
      <c r="DZ23" t="str">
        <f>IF(Table1[[#This Row],[Ledger 11]]="","",Table1[[#This Row],[Ledger 11]])</f>
        <v/>
      </c>
      <c r="EA23" t="str">
        <f>IF(Table1[[#This Row],[Ledger 11]]="","",IF(Table1[[#This Row],[Effect 11]]="Dr.",-Table1[[#This Row],[Amount 11]],Table1[[#This Row],[Amount 11]]))</f>
        <v/>
      </c>
      <c r="ED23" t="str">
        <f>IF(Table1[[#This Row],[Ledger 12]]="","","No")</f>
        <v/>
      </c>
      <c r="EE23" t="str">
        <f>IF(Table1[[#This Row],[Ledger 12]]="","",IF(Table1[[#This Row],[Effect 12]]="Dr.","Yes","No"))</f>
        <v/>
      </c>
      <c r="EF23" t="str">
        <f>IF(Table1[[#This Row],[Ledger 12]]="","",Table1[[#This Row],[Ledger 12]])</f>
        <v/>
      </c>
      <c r="EG23" t="str">
        <f>IF(Table1[[#This Row],[Ledger 12]]="","",IF(Table1[[#This Row],[Effect 12]]="Dr.",-Table1[[#This Row],[Amount 12]],Table1[[#This Row],[Amount 12]]))</f>
        <v/>
      </c>
      <c r="EJ23" t="str">
        <f>IF(Table1[[#This Row],[Ledger 13]]="","","No")</f>
        <v/>
      </c>
      <c r="EK23" t="str">
        <f>IF(Table1[[#This Row],[Ledger 13]]="","",IF(Table1[[#This Row],[Effect 13]]="Dr.","Yes","No"))</f>
        <v/>
      </c>
      <c r="EL23" t="str">
        <f>IF(Table1[[#This Row],[Ledger 13]]="","",Table1[[#This Row],[Ledger 13]])</f>
        <v/>
      </c>
      <c r="EM23" t="str">
        <f>IF(Table1[[#This Row],[Ledger 13]]="","",IF(Table1[[#This Row],[Effect 13]]="Dr.",-Table1[[#This Row],[Amount 13]],Table1[[#This Row],[Amount 13]]))</f>
        <v/>
      </c>
      <c r="EP23" t="str">
        <f>IF(Table1[[#This Row],[Ledger 14]]="","","No")</f>
        <v/>
      </c>
      <c r="EQ23" t="str">
        <f>IF(Table1[[#This Row],[Ledger 14]]="","",IF(Table1[[#This Row],[Effect 14]]="Dr.","Yes","No"))</f>
        <v/>
      </c>
      <c r="ER23" t="str">
        <f>IF(Table1[[#This Row],[Ledger 14]]="","",Table1[[#This Row],[Ledger 14]])</f>
        <v/>
      </c>
      <c r="ES23" t="str">
        <f>IF(Table1[[#This Row],[Ledger 14]]="","",IF(Table1[[#This Row],[Effect 14]]="Dr.",-Table1[[#This Row],[Amount 14]],Table1[[#This Row],[Amount 14]]))</f>
        <v/>
      </c>
      <c r="EV23" t="str">
        <f>IF(Table1[[#This Row],[Ledger 15]]="","","No")</f>
        <v/>
      </c>
      <c r="EW23" t="str">
        <f>IF(Table1[[#This Row],[Ledger 15]]="","",IF(Table1[[#This Row],[Effect 15]]="Dr.","Yes","No"))</f>
        <v/>
      </c>
      <c r="EX23" t="str">
        <f>IF(Table1[[#This Row],[Ledger 15]]="","",Table1[[#This Row],[Ledger 15]])</f>
        <v/>
      </c>
      <c r="EY23" t="str">
        <f>IF(Table1[[#This Row],[Ledger 15]]="","",IF(Table1[[#This Row],[Effect 15]]="Dr.",-Table1[[#This Row],[Amount 15]],Table1[[#This Row],[Amount 15]]))</f>
        <v/>
      </c>
      <c r="FD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">
        <f>IF(Table1[[#This Row],[Date]]="",0,IF(AND(Table1[[#This Row],[Date]]&gt;=$FE$2,Table1[[#This Row],[Date]]&lt;=$FE$3),0,1))</f>
        <v>0</v>
      </c>
      <c r="FF23">
        <f>IF(Table1[[#This Row],[Date]]="",0,IF(TYPE(VLOOKUP(Table1[[#This Row],[Voucher Type]],Table1[[#All],[Voucher Type Master]],1,FALSE))=16,1,0))</f>
        <v>0</v>
      </c>
      <c r="FG23">
        <f>IF(TYPE(IF(Table1[[#This Row],[Date]]="",0,IF(VLOOKUP(Table1[[#This Row],[Voucher Type]],$FY$5:$FZ$13,2,0)=Table1[[#This Row],[Effect 1]],0,1)))=16,1,0)</f>
        <v>0</v>
      </c>
      <c r="FH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">
        <f>IF(LEN(Table1[[#This Row],[Ledger 1]])&gt;0,IF(TYPE(VLOOKUP(Table1[[#This Row],[Ledger 1]],GZ:GZ,1,0))=16,1,0),0)</f>
        <v>0</v>
      </c>
      <c r="FJ23">
        <f>IF(LEN(Table1[[#This Row],[Ledger 2]])&gt;0,IF(TYPE(VLOOKUP(Table1[[#This Row],[Ledger 2]],GZ:GZ,1,0))=16,1,0),0)</f>
        <v>0</v>
      </c>
      <c r="FK23">
        <f>IF(LEN(Table1[[#This Row],[Ledger 3]])&gt;0,IF(TYPE(VLOOKUP(Table1[[#This Row],[Ledger 3]],GZ:GZ,1,0))=16,1,0),0)</f>
        <v>0</v>
      </c>
      <c r="FL23">
        <f>IF(LEN(Table1[[#This Row],[Ledger 4]])&gt;0,IF(TYPE(VLOOKUP(Table1[[#This Row],[Ledger 4]],GZ:GZ,1,0))=16,1,0),0)</f>
        <v>0</v>
      </c>
      <c r="FM23">
        <f>IF(LEN(Table1[[#This Row],[Ledger 5]])&gt;0,IF(TYPE(VLOOKUP(Table1[[#This Row],[Ledger 5]],GZ:GZ,1,0))=16,1,0),0)</f>
        <v>0</v>
      </c>
      <c r="FN23">
        <f>IF(LEN(Table1[[#This Row],[Ledger 6]])&gt;0,IF(TYPE(VLOOKUP(Table1[[#This Row],[Ledger 6]],$GZ:$GZ,1,0))=16,1,0),0)</f>
        <v>0</v>
      </c>
      <c r="FO23">
        <f>IF(LEN(Table1[[#This Row],[Ledger 7]])&gt;0,IF(TYPE(VLOOKUP(Table1[[#This Row],[Ledger 7]],$GZ:$GZ,1,0))=16,1,0),0)</f>
        <v>0</v>
      </c>
      <c r="FP23">
        <f>IF(LEN(Table1[[#This Row],[Ledger 8]])&gt;0,IF(TYPE(VLOOKUP(Table1[[#This Row],[Ledger 8]],$GZ:$GZ,1,0))=16,1,0),0)</f>
        <v>0</v>
      </c>
      <c r="FQ23">
        <f>IF(LEN(Table1[[#This Row],[Ledger 9]])&gt;0,IF(TYPE(VLOOKUP(Table1[[#This Row],[Ledger 9]],$GZ:$GZ,1,0))=16,1,0),0)</f>
        <v>0</v>
      </c>
      <c r="FR23">
        <f>IF(LEN(Table1[[#This Row],[Ledger 10]])&gt;0,IF(TYPE(VLOOKUP(Table1[[#This Row],[Ledger 10]],$GZ:$GZ,1,0))=16,1,0),0)</f>
        <v>0</v>
      </c>
      <c r="FS23">
        <f>IF(LEN(Table1[[#This Row],[Ledger 11]])&gt;0,IF(TYPE(VLOOKUP(Table1[[#This Row],[Ledger 11]],$GZ:$GZ,1,0))=16,1,0),0)</f>
        <v>0</v>
      </c>
      <c r="FT23">
        <f>IF(LEN(Table1[[#This Row],[Ledger 12]])&gt;0,IF(TYPE(VLOOKUP(Table1[[#This Row],[Ledger 12]],$GZ:$GZ,1,0))=16,1,0),0)</f>
        <v>0</v>
      </c>
      <c r="FU23">
        <f>IF(LEN(Table1[[#This Row],[Ledger 13]])&gt;0,IF(TYPE(VLOOKUP(Table1[[#This Row],[Ledger 13]],$GZ:$GZ,1,0))=16,1,0),0)</f>
        <v>0</v>
      </c>
      <c r="FV23">
        <f>IF(LEN(Table1[[#This Row],[Ledger 14]])&gt;0,IF(TYPE(VLOOKUP(Table1[[#This Row],[Ledger 14]],$GZ:$GZ,1,0))=16,1,0),0)</f>
        <v>0</v>
      </c>
      <c r="FW23">
        <f>IF(LEN(Table1[[#This Row],[Ledger 15]])&gt;0,IF(TYPE(VLOOKUP(Table1[[#This Row],[Ledger 15]],$GZ:$GZ,1,0))=16,1,0),0)</f>
        <v>0</v>
      </c>
      <c r="GX23" t="s">
        <v>181</v>
      </c>
    </row>
    <row r="24" spans="2:206" ht="33" customHeight="1" x14ac:dyDescent="0.45">
      <c r="D24" s="8">
        <f t="shared" si="9"/>
        <v>19</v>
      </c>
      <c r="E24" s="32"/>
      <c r="F24" s="34"/>
      <c r="G24" s="34"/>
      <c r="H24" s="34"/>
      <c r="I24" s="34"/>
      <c r="J24" s="38"/>
      <c r="K24" s="33"/>
      <c r="L24" s="36"/>
      <c r="M24" s="35"/>
      <c r="N24" s="34"/>
      <c r="O24" s="41"/>
      <c r="P24" s="35"/>
      <c r="Q24" s="34"/>
      <c r="R24" s="37"/>
      <c r="S24" s="35"/>
      <c r="T24" s="34"/>
      <c r="U24" s="37"/>
      <c r="V24" s="35"/>
      <c r="W24" s="34"/>
      <c r="X24" s="37"/>
      <c r="Y24" s="35"/>
      <c r="Z24" s="34"/>
      <c r="AA24" s="37"/>
      <c r="AB24" s="35"/>
      <c r="AC24" s="34"/>
      <c r="AD24" s="37"/>
      <c r="AE24" s="35"/>
      <c r="AF24" s="34"/>
      <c r="AG24" s="37"/>
      <c r="AH24" s="35"/>
      <c r="AI24" s="34"/>
      <c r="AJ24" s="37"/>
      <c r="AK24" s="35"/>
      <c r="AL24" s="34"/>
      <c r="AM24" s="37"/>
      <c r="AN24" s="35"/>
      <c r="AO24" s="34"/>
      <c r="AP24" s="37"/>
      <c r="AQ24" s="35"/>
      <c r="AR24" s="34"/>
      <c r="AS24" s="37"/>
      <c r="AT24" s="35"/>
      <c r="AU24" s="34"/>
      <c r="AV24" s="37"/>
      <c r="AW24" s="35"/>
      <c r="AX24" s="34"/>
      <c r="AY24" s="37"/>
      <c r="AZ24" s="35"/>
      <c r="BA24" s="34"/>
      <c r="BB24" s="37"/>
      <c r="BC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" s="7"/>
      <c r="BF24" t="str">
        <f>IF(Table1[[#This Row],[Date]]="","","&amp;lt;VOUCHER REMOTEID="&amp;""""&amp;$A$11&amp;$A$13&amp;ROW()&amp;""""&amp;" VCHTYPE="""&amp;F24&amp;""" ACTION="""&amp;"Create"&amp;"""&amp;gt;")</f>
        <v/>
      </c>
      <c r="BG24" t="str">
        <f>IF(Table1[[#This Row],[Date]]="","",TEXT(Table1[[#This Row],[Date]],"yyyymmdd"))</f>
        <v/>
      </c>
      <c r="BH24" t="str">
        <f>Table1[[#This Row],[Date2]]</f>
        <v/>
      </c>
      <c r="BI24" t="str">
        <f>IF(Table1[[#This Row],[Date]]="","",Table1[[#This Row],[Voucher Type]])</f>
        <v/>
      </c>
      <c r="BJ24" t="str">
        <f>IF(Table1[[#This Row],[Ref No / Invoice No]]="","",Table1[[#This Row],[Ref No / Invoice No]])</f>
        <v/>
      </c>
      <c r="BK24" t="str">
        <f>IF(Table1[[#This Row],[Voucher No]]="","",Table1[[#This Row],[Voucher No]])</f>
        <v/>
      </c>
      <c r="BL24" t="str">
        <f>IF(Table1[[#This Row],[Date]]="","",Table1[[#This Row],[Narration]])</f>
        <v/>
      </c>
      <c r="BM24" t="str">
        <f>IF(Table1[[#This Row],[Date]]="","",$A$11&amp;$A$13&amp;ROW())</f>
        <v/>
      </c>
      <c r="BN24" t="str">
        <f>IF(Table1[[#This Row],[Date]]="","",$A$13)</f>
        <v/>
      </c>
      <c r="BP24" t="str">
        <f>IF(Table1[[#This Row],[Ledger 1]]="","","No")</f>
        <v/>
      </c>
      <c r="BQ24" t="str">
        <f>IF(Table1[[#This Row],[Date]]="","",IF(Table1[[#This Row],[Effect 1]]="Dr.","Yes","No"))</f>
        <v/>
      </c>
      <c r="BR24" t="str">
        <f>IF(Table1[[#This Row],[Date]]="","",Table1[[#This Row],[Ledger 1]])</f>
        <v/>
      </c>
      <c r="BS24" t="str">
        <f>IF(Table1[[#This Row],[Date]]="","",IF(Table1[[#This Row],[Effect 1]]="Dr.",-Table1[[#This Row],[Amount 1]],Table1[[#This Row],[Amount 1]]))</f>
        <v/>
      </c>
      <c r="BV24" t="str">
        <f>IF(Table1[[#This Row],[Ledger 2]]="","","No")</f>
        <v/>
      </c>
      <c r="BW24" t="str">
        <f>IF(Table1[[#This Row],[Date]]="","",IF(Table1[[#This Row],[Effect 2]]="Dr.","Yes","No"))</f>
        <v/>
      </c>
      <c r="BX24" t="str">
        <f>IF(Table1[[#This Row],[Date]]="","",Table1[[#This Row],[Ledger 2]])</f>
        <v/>
      </c>
      <c r="BY24" t="str">
        <f>IF(Table1[[#This Row],[Date]]="","",IF(Table1[[#This Row],[Effect 2]]="Dr.",-Table1[[#This Row],[Amount 2]],Table1[[#This Row],[Amount 2]]))</f>
        <v/>
      </c>
      <c r="CB24" t="str">
        <f>IF(Table1[[#This Row],[Ledger 3]]="","","No")</f>
        <v/>
      </c>
      <c r="CC24" t="str">
        <f>IF(Table1[[#This Row],[Ledger 3]]="","",IF(Table1[[#This Row],[Effect 3]]="Dr.","Yes","No"))</f>
        <v/>
      </c>
      <c r="CD24" t="str">
        <f>IF(Table1[[#This Row],[Ledger 3]]="","",Table1[[#This Row],[Ledger 3]])</f>
        <v/>
      </c>
      <c r="CE24" t="str">
        <f>IF(Table1[[#This Row],[Ledger 3]]="","",IF(Table1[[#This Row],[Effect 3]]="Dr.",-Table1[[#This Row],[Amount 3]],Table1[[#This Row],[Amount 3]]))</f>
        <v/>
      </c>
      <c r="CH24" t="str">
        <f>IF(Table1[[#This Row],[Ledger 4]]="","","No")</f>
        <v/>
      </c>
      <c r="CI24" t="str">
        <f>IF(Table1[[#This Row],[Ledger 4]]="","",IF(Table1[[#This Row],[Effect 4]]="Dr.","Yes","No"))</f>
        <v/>
      </c>
      <c r="CJ24" t="str">
        <f>IF(Table1[[#This Row],[Ledger 4]]="","",Table1[[#This Row],[Ledger 4]])</f>
        <v/>
      </c>
      <c r="CK24" t="str">
        <f>IF(Table1[[#This Row],[Ledger 4]]="","",IF(Table1[[#This Row],[Effect 4]]="Dr.",-Table1[[#This Row],[Amount 4]],Table1[[#This Row],[Amount 4]]))</f>
        <v/>
      </c>
      <c r="CN24" t="str">
        <f>IF(Table1[[#This Row],[Ledger 5]]="","","No")</f>
        <v/>
      </c>
      <c r="CO24" t="str">
        <f>IF(Table1[[#This Row],[Ledger 5]]="","",IF(Table1[[#This Row],[Effect 5]]="Dr.","Yes","No"))</f>
        <v/>
      </c>
      <c r="CP24" t="str">
        <f>IF(Table1[[#This Row],[Ledger 5]]="","",Table1[[#This Row],[Ledger 5]])</f>
        <v/>
      </c>
      <c r="CQ24" t="str">
        <f>IF(Table1[[#This Row],[Ledger 5]]="","",IF(Table1[[#This Row],[Effect 5]]="Dr.",-Table1[[#This Row],[Amount 5]],Table1[[#This Row],[Amount 5]]))</f>
        <v/>
      </c>
      <c r="CT24" t="str">
        <f>IF(Table1[[#This Row],[Ledger 6]]="","","No")</f>
        <v/>
      </c>
      <c r="CU24" t="str">
        <f>IF(Table1[[#This Row],[Ledger 6]]="","",IF(Table1[[#This Row],[Effect 6]]="Dr.","Yes","No"))</f>
        <v/>
      </c>
      <c r="CV24" t="str">
        <f>IF(Table1[[#This Row],[Ledger 6]]="","",Table1[[#This Row],[Ledger 6]])</f>
        <v/>
      </c>
      <c r="CW24" t="str">
        <f>IF(Table1[[#This Row],[Ledger 6]]="","",IF(Table1[[#This Row],[Effect 6]]="Dr.",-Table1[[#This Row],[Amount 6]],Table1[[#This Row],[Amount 6]]))</f>
        <v/>
      </c>
      <c r="CZ24" t="str">
        <f>IF(Table1[[#This Row],[Ledger 7]]="","","No")</f>
        <v/>
      </c>
      <c r="DA24" t="str">
        <f>IF(Table1[[#This Row],[Ledger 7]]="","",IF(Table1[[#This Row],[Effect 7]]="Dr.","Yes","No"))</f>
        <v/>
      </c>
      <c r="DB24" t="str">
        <f>IF(Table1[[#This Row],[Ledger 7]]="","",Table1[[#This Row],[Ledger 7]])</f>
        <v/>
      </c>
      <c r="DC24" t="str">
        <f>IF(Table1[[#This Row],[Ledger 7]]="","",IF(Table1[[#This Row],[Effect 7]]="Dr.",-Table1[[#This Row],[Amount 7]],Table1[[#This Row],[Amount 7]]))</f>
        <v/>
      </c>
      <c r="DF24" t="str">
        <f>IF(Table1[[#This Row],[Ledger 8]]="","","No")</f>
        <v/>
      </c>
      <c r="DG24" t="str">
        <f>IF(Table1[[#This Row],[Ledger 8]]="","",IF(Table1[[#This Row],[Effect 8]]="Dr.","Yes","No"))</f>
        <v/>
      </c>
      <c r="DH24" t="str">
        <f>IF(Table1[[#This Row],[Ledger 8]]="","",Table1[[#This Row],[Ledger 8]])</f>
        <v/>
      </c>
      <c r="DI24" t="str">
        <f>IF(Table1[[#This Row],[Ledger 8]]="","",IF(Table1[[#This Row],[Effect 8]]="Dr.",-Table1[[#This Row],[Amount 8]],Table1[[#This Row],[Amount 8]]))</f>
        <v/>
      </c>
      <c r="DL24" t="str">
        <f>IF(Table1[[#This Row],[Ledger 9]]="","","No")</f>
        <v/>
      </c>
      <c r="DM24" t="str">
        <f>IF(Table1[[#This Row],[Ledger 9]]="","",IF(Table1[[#This Row],[Effect 9]]="Dr.","Yes","No"))</f>
        <v/>
      </c>
      <c r="DN24" t="str">
        <f>IF(Table1[[#This Row],[Ledger 9]]="","",Table1[[#This Row],[Ledger 9]])</f>
        <v/>
      </c>
      <c r="DO24" t="str">
        <f>IF(Table1[[#This Row],[Ledger 9]]="","",IF(Table1[[#This Row],[Effect 9]]="Dr.",-Table1[[#This Row],[Amount 9]],Table1[[#This Row],[Amount 9]]))</f>
        <v/>
      </c>
      <c r="DR24" t="str">
        <f>IF(Table1[[#This Row],[Ledger 10]]="","","No")</f>
        <v/>
      </c>
      <c r="DS24" t="str">
        <f>IF(Table1[[#This Row],[Ledger 10]]="","",IF(Table1[[#This Row],[Effect 10]]="Dr.","Yes","No"))</f>
        <v/>
      </c>
      <c r="DT24" t="str">
        <f>IF(Table1[[#This Row],[Ledger 10]]="","",Table1[[#This Row],[Ledger 10]])</f>
        <v/>
      </c>
      <c r="DU24" t="str">
        <f>IF(Table1[[#This Row],[Ledger 10]]="","",IF(Table1[[#This Row],[Effect 10]]="Dr.",-Table1[[#This Row],[Amount 10]],Table1[[#This Row],[Amount 10]]))</f>
        <v/>
      </c>
      <c r="DX24" t="str">
        <f>IF(Table1[[#This Row],[Ledger 11]]="","","No")</f>
        <v/>
      </c>
      <c r="DY24" t="str">
        <f>IF(Table1[[#This Row],[Ledger 11]]="","",IF(Table1[[#This Row],[Effect 11]]="Dr.","Yes","No"))</f>
        <v/>
      </c>
      <c r="DZ24" t="str">
        <f>IF(Table1[[#This Row],[Ledger 11]]="","",Table1[[#This Row],[Ledger 11]])</f>
        <v/>
      </c>
      <c r="EA24" t="str">
        <f>IF(Table1[[#This Row],[Ledger 11]]="","",IF(Table1[[#This Row],[Effect 11]]="Dr.",-Table1[[#This Row],[Amount 11]],Table1[[#This Row],[Amount 11]]))</f>
        <v/>
      </c>
      <c r="ED24" t="str">
        <f>IF(Table1[[#This Row],[Ledger 12]]="","","No")</f>
        <v/>
      </c>
      <c r="EE24" t="str">
        <f>IF(Table1[[#This Row],[Ledger 12]]="","",IF(Table1[[#This Row],[Effect 12]]="Dr.","Yes","No"))</f>
        <v/>
      </c>
      <c r="EF24" t="str">
        <f>IF(Table1[[#This Row],[Ledger 12]]="","",Table1[[#This Row],[Ledger 12]])</f>
        <v/>
      </c>
      <c r="EG24" t="str">
        <f>IF(Table1[[#This Row],[Ledger 12]]="","",IF(Table1[[#This Row],[Effect 12]]="Dr.",-Table1[[#This Row],[Amount 12]],Table1[[#This Row],[Amount 12]]))</f>
        <v/>
      </c>
      <c r="EJ24" t="str">
        <f>IF(Table1[[#This Row],[Ledger 13]]="","","No")</f>
        <v/>
      </c>
      <c r="EK24" t="str">
        <f>IF(Table1[[#This Row],[Ledger 13]]="","",IF(Table1[[#This Row],[Effect 13]]="Dr.","Yes","No"))</f>
        <v/>
      </c>
      <c r="EL24" t="str">
        <f>IF(Table1[[#This Row],[Ledger 13]]="","",Table1[[#This Row],[Ledger 13]])</f>
        <v/>
      </c>
      <c r="EM24" t="str">
        <f>IF(Table1[[#This Row],[Ledger 13]]="","",IF(Table1[[#This Row],[Effect 13]]="Dr.",-Table1[[#This Row],[Amount 13]],Table1[[#This Row],[Amount 13]]))</f>
        <v/>
      </c>
      <c r="EP24" t="str">
        <f>IF(Table1[[#This Row],[Ledger 14]]="","","No")</f>
        <v/>
      </c>
      <c r="EQ24" t="str">
        <f>IF(Table1[[#This Row],[Ledger 14]]="","",IF(Table1[[#This Row],[Effect 14]]="Dr.","Yes","No"))</f>
        <v/>
      </c>
      <c r="ER24" t="str">
        <f>IF(Table1[[#This Row],[Ledger 14]]="","",Table1[[#This Row],[Ledger 14]])</f>
        <v/>
      </c>
      <c r="ES24" t="str">
        <f>IF(Table1[[#This Row],[Ledger 14]]="","",IF(Table1[[#This Row],[Effect 14]]="Dr.",-Table1[[#This Row],[Amount 14]],Table1[[#This Row],[Amount 14]]))</f>
        <v/>
      </c>
      <c r="EV24" t="str">
        <f>IF(Table1[[#This Row],[Ledger 15]]="","","No")</f>
        <v/>
      </c>
      <c r="EW24" t="str">
        <f>IF(Table1[[#This Row],[Ledger 15]]="","",IF(Table1[[#This Row],[Effect 15]]="Dr.","Yes","No"))</f>
        <v/>
      </c>
      <c r="EX24" t="str">
        <f>IF(Table1[[#This Row],[Ledger 15]]="","",Table1[[#This Row],[Ledger 15]])</f>
        <v/>
      </c>
      <c r="EY24" t="str">
        <f>IF(Table1[[#This Row],[Ledger 15]]="","",IF(Table1[[#This Row],[Effect 15]]="Dr.",-Table1[[#This Row],[Amount 15]],Table1[[#This Row],[Amount 15]]))</f>
        <v/>
      </c>
      <c r="FD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">
        <f>IF(Table1[[#This Row],[Date]]="",0,IF(AND(Table1[[#This Row],[Date]]&gt;=$FE$2,Table1[[#This Row],[Date]]&lt;=$FE$3),0,1))</f>
        <v>0</v>
      </c>
      <c r="FF24">
        <f>IF(Table1[[#This Row],[Date]]="",0,IF(TYPE(VLOOKUP(Table1[[#This Row],[Voucher Type]],Table1[[#All],[Voucher Type Master]],1,FALSE))=16,1,0))</f>
        <v>0</v>
      </c>
      <c r="FG24">
        <f>IF(TYPE(IF(Table1[[#This Row],[Date]]="",0,IF(VLOOKUP(Table1[[#This Row],[Voucher Type]],$FY$5:$FZ$13,2,0)=Table1[[#This Row],[Effect 1]],0,1)))=16,1,0)</f>
        <v>0</v>
      </c>
      <c r="FH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">
        <f>IF(LEN(Table1[[#This Row],[Ledger 1]])&gt;0,IF(TYPE(VLOOKUP(Table1[[#This Row],[Ledger 1]],GZ:GZ,1,0))=16,1,0),0)</f>
        <v>0</v>
      </c>
      <c r="FJ24">
        <f>IF(LEN(Table1[[#This Row],[Ledger 2]])&gt;0,IF(TYPE(VLOOKUP(Table1[[#This Row],[Ledger 2]],GZ:GZ,1,0))=16,1,0),0)</f>
        <v>0</v>
      </c>
      <c r="FK24">
        <f>IF(LEN(Table1[[#This Row],[Ledger 3]])&gt;0,IF(TYPE(VLOOKUP(Table1[[#This Row],[Ledger 3]],GZ:GZ,1,0))=16,1,0),0)</f>
        <v>0</v>
      </c>
      <c r="FL24">
        <f>IF(LEN(Table1[[#This Row],[Ledger 4]])&gt;0,IF(TYPE(VLOOKUP(Table1[[#This Row],[Ledger 4]],GZ:GZ,1,0))=16,1,0),0)</f>
        <v>0</v>
      </c>
      <c r="FM24">
        <f>IF(LEN(Table1[[#This Row],[Ledger 5]])&gt;0,IF(TYPE(VLOOKUP(Table1[[#This Row],[Ledger 5]],GZ:GZ,1,0))=16,1,0),0)</f>
        <v>0</v>
      </c>
      <c r="FN24">
        <f>IF(LEN(Table1[[#This Row],[Ledger 6]])&gt;0,IF(TYPE(VLOOKUP(Table1[[#This Row],[Ledger 6]],$GZ:$GZ,1,0))=16,1,0),0)</f>
        <v>0</v>
      </c>
      <c r="FO24">
        <f>IF(LEN(Table1[[#This Row],[Ledger 7]])&gt;0,IF(TYPE(VLOOKUP(Table1[[#This Row],[Ledger 7]],$GZ:$GZ,1,0))=16,1,0),0)</f>
        <v>0</v>
      </c>
      <c r="FP24">
        <f>IF(LEN(Table1[[#This Row],[Ledger 8]])&gt;0,IF(TYPE(VLOOKUP(Table1[[#This Row],[Ledger 8]],$GZ:$GZ,1,0))=16,1,0),0)</f>
        <v>0</v>
      </c>
      <c r="FQ24">
        <f>IF(LEN(Table1[[#This Row],[Ledger 9]])&gt;0,IF(TYPE(VLOOKUP(Table1[[#This Row],[Ledger 9]],$GZ:$GZ,1,0))=16,1,0),0)</f>
        <v>0</v>
      </c>
      <c r="FR24">
        <f>IF(LEN(Table1[[#This Row],[Ledger 10]])&gt;0,IF(TYPE(VLOOKUP(Table1[[#This Row],[Ledger 10]],$GZ:$GZ,1,0))=16,1,0),0)</f>
        <v>0</v>
      </c>
      <c r="FS24">
        <f>IF(LEN(Table1[[#This Row],[Ledger 11]])&gt;0,IF(TYPE(VLOOKUP(Table1[[#This Row],[Ledger 11]],$GZ:$GZ,1,0))=16,1,0),0)</f>
        <v>0</v>
      </c>
      <c r="FT24">
        <f>IF(LEN(Table1[[#This Row],[Ledger 12]])&gt;0,IF(TYPE(VLOOKUP(Table1[[#This Row],[Ledger 12]],$GZ:$GZ,1,0))=16,1,0),0)</f>
        <v>0</v>
      </c>
      <c r="FU24">
        <f>IF(LEN(Table1[[#This Row],[Ledger 13]])&gt;0,IF(TYPE(VLOOKUP(Table1[[#This Row],[Ledger 13]],$GZ:$GZ,1,0))=16,1,0),0)</f>
        <v>0</v>
      </c>
      <c r="FV24">
        <f>IF(LEN(Table1[[#This Row],[Ledger 14]])&gt;0,IF(TYPE(VLOOKUP(Table1[[#This Row],[Ledger 14]],$GZ:$GZ,1,0))=16,1,0),0)</f>
        <v>0</v>
      </c>
      <c r="FW24">
        <f>IF(LEN(Table1[[#This Row],[Ledger 15]])&gt;0,IF(TYPE(VLOOKUP(Table1[[#This Row],[Ledger 15]],$GZ:$GZ,1,0))=16,1,0),0)</f>
        <v>0</v>
      </c>
      <c r="GX24" t="s">
        <v>182</v>
      </c>
    </row>
    <row r="25" spans="2:206" ht="33" customHeight="1" x14ac:dyDescent="0.45">
      <c r="D25" s="8">
        <f t="shared" si="9"/>
        <v>20</v>
      </c>
      <c r="E25" s="32"/>
      <c r="F25" s="34"/>
      <c r="G25" s="34"/>
      <c r="H25" s="34"/>
      <c r="I25" s="34"/>
      <c r="J25" s="38"/>
      <c r="K25" s="33"/>
      <c r="L25" s="36"/>
      <c r="M25" s="35"/>
      <c r="N25" s="34"/>
      <c r="O25" s="41"/>
      <c r="P25" s="35"/>
      <c r="Q25" s="34"/>
      <c r="R25" s="37"/>
      <c r="S25" s="35"/>
      <c r="T25" s="34"/>
      <c r="U25" s="37"/>
      <c r="V25" s="35"/>
      <c r="W25" s="34"/>
      <c r="X25" s="37"/>
      <c r="Y25" s="35"/>
      <c r="Z25" s="34"/>
      <c r="AA25" s="37"/>
      <c r="AB25" s="35"/>
      <c r="AC25" s="34"/>
      <c r="AD25" s="37"/>
      <c r="AE25" s="35"/>
      <c r="AF25" s="34"/>
      <c r="AG25" s="37"/>
      <c r="AH25" s="35"/>
      <c r="AI25" s="34"/>
      <c r="AJ25" s="37"/>
      <c r="AK25" s="35"/>
      <c r="AL25" s="34"/>
      <c r="AM25" s="37"/>
      <c r="AN25" s="35"/>
      <c r="AO25" s="34"/>
      <c r="AP25" s="37"/>
      <c r="AQ25" s="35"/>
      <c r="AR25" s="34"/>
      <c r="AS25" s="37"/>
      <c r="AT25" s="35"/>
      <c r="AU25" s="34"/>
      <c r="AV25" s="37"/>
      <c r="AW25" s="35"/>
      <c r="AX25" s="34"/>
      <c r="AY25" s="37"/>
      <c r="AZ25" s="35"/>
      <c r="BA25" s="34"/>
      <c r="BB25" s="37"/>
      <c r="BC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" s="7"/>
      <c r="BF25" t="str">
        <f>IF(Table1[[#This Row],[Date]]="","","&amp;lt;VOUCHER REMOTEID="&amp;""""&amp;$A$11&amp;$A$13&amp;ROW()&amp;""""&amp;" VCHTYPE="""&amp;F25&amp;""" ACTION="""&amp;"Create"&amp;"""&amp;gt;")</f>
        <v/>
      </c>
      <c r="BG25" t="str">
        <f>IF(Table1[[#This Row],[Date]]="","",TEXT(Table1[[#This Row],[Date]],"yyyymmdd"))</f>
        <v/>
      </c>
      <c r="BH25" t="str">
        <f>Table1[[#This Row],[Date2]]</f>
        <v/>
      </c>
      <c r="BI25" t="str">
        <f>IF(Table1[[#This Row],[Date]]="","",Table1[[#This Row],[Voucher Type]])</f>
        <v/>
      </c>
      <c r="BJ25" t="str">
        <f>IF(Table1[[#This Row],[Ref No / Invoice No]]="","",Table1[[#This Row],[Ref No / Invoice No]])</f>
        <v/>
      </c>
      <c r="BK25" t="str">
        <f>IF(Table1[[#This Row],[Voucher No]]="","",Table1[[#This Row],[Voucher No]])</f>
        <v/>
      </c>
      <c r="BL25" t="str">
        <f>IF(Table1[[#This Row],[Date]]="","",Table1[[#This Row],[Narration]])</f>
        <v/>
      </c>
      <c r="BM25" t="str">
        <f>IF(Table1[[#This Row],[Date]]="","",$A$11&amp;$A$13&amp;ROW())</f>
        <v/>
      </c>
      <c r="BN25" t="str">
        <f>IF(Table1[[#This Row],[Date]]="","",$A$13)</f>
        <v/>
      </c>
      <c r="BP25" t="str">
        <f>IF(Table1[[#This Row],[Ledger 1]]="","","No")</f>
        <v/>
      </c>
      <c r="BQ25" t="str">
        <f>IF(Table1[[#This Row],[Date]]="","",IF(Table1[[#This Row],[Effect 1]]="Dr.","Yes","No"))</f>
        <v/>
      </c>
      <c r="BR25" t="str">
        <f>IF(Table1[[#This Row],[Date]]="","",Table1[[#This Row],[Ledger 1]])</f>
        <v/>
      </c>
      <c r="BS25" t="str">
        <f>IF(Table1[[#This Row],[Date]]="","",IF(Table1[[#This Row],[Effect 1]]="Dr.",-Table1[[#This Row],[Amount 1]],Table1[[#This Row],[Amount 1]]))</f>
        <v/>
      </c>
      <c r="BV25" t="str">
        <f>IF(Table1[[#This Row],[Ledger 2]]="","","No")</f>
        <v/>
      </c>
      <c r="BW25" t="str">
        <f>IF(Table1[[#This Row],[Date]]="","",IF(Table1[[#This Row],[Effect 2]]="Dr.","Yes","No"))</f>
        <v/>
      </c>
      <c r="BX25" t="str">
        <f>IF(Table1[[#This Row],[Date]]="","",Table1[[#This Row],[Ledger 2]])</f>
        <v/>
      </c>
      <c r="BY25" t="str">
        <f>IF(Table1[[#This Row],[Date]]="","",IF(Table1[[#This Row],[Effect 2]]="Dr.",-Table1[[#This Row],[Amount 2]],Table1[[#This Row],[Amount 2]]))</f>
        <v/>
      </c>
      <c r="CB25" t="str">
        <f>IF(Table1[[#This Row],[Ledger 3]]="","","No")</f>
        <v/>
      </c>
      <c r="CC25" t="str">
        <f>IF(Table1[[#This Row],[Ledger 3]]="","",IF(Table1[[#This Row],[Effect 3]]="Dr.","Yes","No"))</f>
        <v/>
      </c>
      <c r="CD25" t="str">
        <f>IF(Table1[[#This Row],[Ledger 3]]="","",Table1[[#This Row],[Ledger 3]])</f>
        <v/>
      </c>
      <c r="CE25" t="str">
        <f>IF(Table1[[#This Row],[Ledger 3]]="","",IF(Table1[[#This Row],[Effect 3]]="Dr.",-Table1[[#This Row],[Amount 3]],Table1[[#This Row],[Amount 3]]))</f>
        <v/>
      </c>
      <c r="CH25" t="str">
        <f>IF(Table1[[#This Row],[Ledger 4]]="","","No")</f>
        <v/>
      </c>
      <c r="CI25" t="str">
        <f>IF(Table1[[#This Row],[Ledger 4]]="","",IF(Table1[[#This Row],[Effect 4]]="Dr.","Yes","No"))</f>
        <v/>
      </c>
      <c r="CJ25" t="str">
        <f>IF(Table1[[#This Row],[Ledger 4]]="","",Table1[[#This Row],[Ledger 4]])</f>
        <v/>
      </c>
      <c r="CK25" t="str">
        <f>IF(Table1[[#This Row],[Ledger 4]]="","",IF(Table1[[#This Row],[Effect 4]]="Dr.",-Table1[[#This Row],[Amount 4]],Table1[[#This Row],[Amount 4]]))</f>
        <v/>
      </c>
      <c r="CN25" t="str">
        <f>IF(Table1[[#This Row],[Ledger 5]]="","","No")</f>
        <v/>
      </c>
      <c r="CO25" t="str">
        <f>IF(Table1[[#This Row],[Ledger 5]]="","",IF(Table1[[#This Row],[Effect 5]]="Dr.","Yes","No"))</f>
        <v/>
      </c>
      <c r="CP25" t="str">
        <f>IF(Table1[[#This Row],[Ledger 5]]="","",Table1[[#This Row],[Ledger 5]])</f>
        <v/>
      </c>
      <c r="CQ25" t="str">
        <f>IF(Table1[[#This Row],[Ledger 5]]="","",IF(Table1[[#This Row],[Effect 5]]="Dr.",-Table1[[#This Row],[Amount 5]],Table1[[#This Row],[Amount 5]]))</f>
        <v/>
      </c>
      <c r="CT25" t="str">
        <f>IF(Table1[[#This Row],[Ledger 6]]="","","No")</f>
        <v/>
      </c>
      <c r="CU25" t="str">
        <f>IF(Table1[[#This Row],[Ledger 6]]="","",IF(Table1[[#This Row],[Effect 6]]="Dr.","Yes","No"))</f>
        <v/>
      </c>
      <c r="CV25" t="str">
        <f>IF(Table1[[#This Row],[Ledger 6]]="","",Table1[[#This Row],[Ledger 6]])</f>
        <v/>
      </c>
      <c r="CW25" t="str">
        <f>IF(Table1[[#This Row],[Ledger 6]]="","",IF(Table1[[#This Row],[Effect 6]]="Dr.",-Table1[[#This Row],[Amount 6]],Table1[[#This Row],[Amount 6]]))</f>
        <v/>
      </c>
      <c r="CZ25" t="str">
        <f>IF(Table1[[#This Row],[Ledger 7]]="","","No")</f>
        <v/>
      </c>
      <c r="DA25" t="str">
        <f>IF(Table1[[#This Row],[Ledger 7]]="","",IF(Table1[[#This Row],[Effect 7]]="Dr.","Yes","No"))</f>
        <v/>
      </c>
      <c r="DB25" t="str">
        <f>IF(Table1[[#This Row],[Ledger 7]]="","",Table1[[#This Row],[Ledger 7]])</f>
        <v/>
      </c>
      <c r="DC25" t="str">
        <f>IF(Table1[[#This Row],[Ledger 7]]="","",IF(Table1[[#This Row],[Effect 7]]="Dr.",-Table1[[#This Row],[Amount 7]],Table1[[#This Row],[Amount 7]]))</f>
        <v/>
      </c>
      <c r="DF25" t="str">
        <f>IF(Table1[[#This Row],[Ledger 8]]="","","No")</f>
        <v/>
      </c>
      <c r="DG25" t="str">
        <f>IF(Table1[[#This Row],[Ledger 8]]="","",IF(Table1[[#This Row],[Effect 8]]="Dr.","Yes","No"))</f>
        <v/>
      </c>
      <c r="DH25" t="str">
        <f>IF(Table1[[#This Row],[Ledger 8]]="","",Table1[[#This Row],[Ledger 8]])</f>
        <v/>
      </c>
      <c r="DI25" t="str">
        <f>IF(Table1[[#This Row],[Ledger 8]]="","",IF(Table1[[#This Row],[Effect 8]]="Dr.",-Table1[[#This Row],[Amount 8]],Table1[[#This Row],[Amount 8]]))</f>
        <v/>
      </c>
      <c r="DL25" t="str">
        <f>IF(Table1[[#This Row],[Ledger 9]]="","","No")</f>
        <v/>
      </c>
      <c r="DM25" t="str">
        <f>IF(Table1[[#This Row],[Ledger 9]]="","",IF(Table1[[#This Row],[Effect 9]]="Dr.","Yes","No"))</f>
        <v/>
      </c>
      <c r="DN25" t="str">
        <f>IF(Table1[[#This Row],[Ledger 9]]="","",Table1[[#This Row],[Ledger 9]])</f>
        <v/>
      </c>
      <c r="DO25" t="str">
        <f>IF(Table1[[#This Row],[Ledger 9]]="","",IF(Table1[[#This Row],[Effect 9]]="Dr.",-Table1[[#This Row],[Amount 9]],Table1[[#This Row],[Amount 9]]))</f>
        <v/>
      </c>
      <c r="DR25" t="str">
        <f>IF(Table1[[#This Row],[Ledger 10]]="","","No")</f>
        <v/>
      </c>
      <c r="DS25" t="str">
        <f>IF(Table1[[#This Row],[Ledger 10]]="","",IF(Table1[[#This Row],[Effect 10]]="Dr.","Yes","No"))</f>
        <v/>
      </c>
      <c r="DT25" t="str">
        <f>IF(Table1[[#This Row],[Ledger 10]]="","",Table1[[#This Row],[Ledger 10]])</f>
        <v/>
      </c>
      <c r="DU25" t="str">
        <f>IF(Table1[[#This Row],[Ledger 10]]="","",IF(Table1[[#This Row],[Effect 10]]="Dr.",-Table1[[#This Row],[Amount 10]],Table1[[#This Row],[Amount 10]]))</f>
        <v/>
      </c>
      <c r="DX25" t="str">
        <f>IF(Table1[[#This Row],[Ledger 11]]="","","No")</f>
        <v/>
      </c>
      <c r="DY25" t="str">
        <f>IF(Table1[[#This Row],[Ledger 11]]="","",IF(Table1[[#This Row],[Effect 11]]="Dr.","Yes","No"))</f>
        <v/>
      </c>
      <c r="DZ25" t="str">
        <f>IF(Table1[[#This Row],[Ledger 11]]="","",Table1[[#This Row],[Ledger 11]])</f>
        <v/>
      </c>
      <c r="EA25" t="str">
        <f>IF(Table1[[#This Row],[Ledger 11]]="","",IF(Table1[[#This Row],[Effect 11]]="Dr.",-Table1[[#This Row],[Amount 11]],Table1[[#This Row],[Amount 11]]))</f>
        <v/>
      </c>
      <c r="ED25" t="str">
        <f>IF(Table1[[#This Row],[Ledger 12]]="","","No")</f>
        <v/>
      </c>
      <c r="EE25" t="str">
        <f>IF(Table1[[#This Row],[Ledger 12]]="","",IF(Table1[[#This Row],[Effect 12]]="Dr.","Yes","No"))</f>
        <v/>
      </c>
      <c r="EF25" t="str">
        <f>IF(Table1[[#This Row],[Ledger 12]]="","",Table1[[#This Row],[Ledger 12]])</f>
        <v/>
      </c>
      <c r="EG25" t="str">
        <f>IF(Table1[[#This Row],[Ledger 12]]="","",IF(Table1[[#This Row],[Effect 12]]="Dr.",-Table1[[#This Row],[Amount 12]],Table1[[#This Row],[Amount 12]]))</f>
        <v/>
      </c>
      <c r="EJ25" t="str">
        <f>IF(Table1[[#This Row],[Ledger 13]]="","","No")</f>
        <v/>
      </c>
      <c r="EK25" t="str">
        <f>IF(Table1[[#This Row],[Ledger 13]]="","",IF(Table1[[#This Row],[Effect 13]]="Dr.","Yes","No"))</f>
        <v/>
      </c>
      <c r="EL25" t="str">
        <f>IF(Table1[[#This Row],[Ledger 13]]="","",Table1[[#This Row],[Ledger 13]])</f>
        <v/>
      </c>
      <c r="EM25" t="str">
        <f>IF(Table1[[#This Row],[Ledger 13]]="","",IF(Table1[[#This Row],[Effect 13]]="Dr.",-Table1[[#This Row],[Amount 13]],Table1[[#This Row],[Amount 13]]))</f>
        <v/>
      </c>
      <c r="EP25" t="str">
        <f>IF(Table1[[#This Row],[Ledger 14]]="","","No")</f>
        <v/>
      </c>
      <c r="EQ25" t="str">
        <f>IF(Table1[[#This Row],[Ledger 14]]="","",IF(Table1[[#This Row],[Effect 14]]="Dr.","Yes","No"))</f>
        <v/>
      </c>
      <c r="ER25" t="str">
        <f>IF(Table1[[#This Row],[Ledger 14]]="","",Table1[[#This Row],[Ledger 14]])</f>
        <v/>
      </c>
      <c r="ES25" t="str">
        <f>IF(Table1[[#This Row],[Ledger 14]]="","",IF(Table1[[#This Row],[Effect 14]]="Dr.",-Table1[[#This Row],[Amount 14]],Table1[[#This Row],[Amount 14]]))</f>
        <v/>
      </c>
      <c r="EV25" t="str">
        <f>IF(Table1[[#This Row],[Ledger 15]]="","","No")</f>
        <v/>
      </c>
      <c r="EW25" t="str">
        <f>IF(Table1[[#This Row],[Ledger 15]]="","",IF(Table1[[#This Row],[Effect 15]]="Dr.","Yes","No"))</f>
        <v/>
      </c>
      <c r="EX25" t="str">
        <f>IF(Table1[[#This Row],[Ledger 15]]="","",Table1[[#This Row],[Ledger 15]])</f>
        <v/>
      </c>
      <c r="EY25" t="str">
        <f>IF(Table1[[#This Row],[Ledger 15]]="","",IF(Table1[[#This Row],[Effect 15]]="Dr.",-Table1[[#This Row],[Amount 15]],Table1[[#This Row],[Amount 15]]))</f>
        <v/>
      </c>
      <c r="FD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">
        <f>IF(Table1[[#This Row],[Date]]="",0,IF(AND(Table1[[#This Row],[Date]]&gt;=$FE$2,Table1[[#This Row],[Date]]&lt;=$FE$3),0,1))</f>
        <v>0</v>
      </c>
      <c r="FF25">
        <f>IF(Table1[[#This Row],[Date]]="",0,IF(TYPE(VLOOKUP(Table1[[#This Row],[Voucher Type]],Table1[[#All],[Voucher Type Master]],1,FALSE))=16,1,0))</f>
        <v>0</v>
      </c>
      <c r="FG25">
        <f>IF(TYPE(IF(Table1[[#This Row],[Date]]="",0,IF(VLOOKUP(Table1[[#This Row],[Voucher Type]],$FY$5:$FZ$13,2,0)=Table1[[#This Row],[Effect 1]],0,1)))=16,1,0)</f>
        <v>0</v>
      </c>
      <c r="FH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">
        <f>IF(LEN(Table1[[#This Row],[Ledger 1]])&gt;0,IF(TYPE(VLOOKUP(Table1[[#This Row],[Ledger 1]],GZ:GZ,1,0))=16,1,0),0)</f>
        <v>0</v>
      </c>
      <c r="FJ25">
        <f>IF(LEN(Table1[[#This Row],[Ledger 2]])&gt;0,IF(TYPE(VLOOKUP(Table1[[#This Row],[Ledger 2]],GZ:GZ,1,0))=16,1,0),0)</f>
        <v>0</v>
      </c>
      <c r="FK25">
        <f>IF(LEN(Table1[[#This Row],[Ledger 3]])&gt;0,IF(TYPE(VLOOKUP(Table1[[#This Row],[Ledger 3]],GZ:GZ,1,0))=16,1,0),0)</f>
        <v>0</v>
      </c>
      <c r="FL25">
        <f>IF(LEN(Table1[[#This Row],[Ledger 4]])&gt;0,IF(TYPE(VLOOKUP(Table1[[#This Row],[Ledger 4]],GZ:GZ,1,0))=16,1,0),0)</f>
        <v>0</v>
      </c>
      <c r="FM25">
        <f>IF(LEN(Table1[[#This Row],[Ledger 5]])&gt;0,IF(TYPE(VLOOKUP(Table1[[#This Row],[Ledger 5]],GZ:GZ,1,0))=16,1,0),0)</f>
        <v>0</v>
      </c>
      <c r="FN25">
        <f>IF(LEN(Table1[[#This Row],[Ledger 6]])&gt;0,IF(TYPE(VLOOKUP(Table1[[#This Row],[Ledger 6]],$GZ:$GZ,1,0))=16,1,0),0)</f>
        <v>0</v>
      </c>
      <c r="FO25">
        <f>IF(LEN(Table1[[#This Row],[Ledger 7]])&gt;0,IF(TYPE(VLOOKUP(Table1[[#This Row],[Ledger 7]],$GZ:$GZ,1,0))=16,1,0),0)</f>
        <v>0</v>
      </c>
      <c r="FP25">
        <f>IF(LEN(Table1[[#This Row],[Ledger 8]])&gt;0,IF(TYPE(VLOOKUP(Table1[[#This Row],[Ledger 8]],$GZ:$GZ,1,0))=16,1,0),0)</f>
        <v>0</v>
      </c>
      <c r="FQ25">
        <f>IF(LEN(Table1[[#This Row],[Ledger 9]])&gt;0,IF(TYPE(VLOOKUP(Table1[[#This Row],[Ledger 9]],$GZ:$GZ,1,0))=16,1,0),0)</f>
        <v>0</v>
      </c>
      <c r="FR25">
        <f>IF(LEN(Table1[[#This Row],[Ledger 10]])&gt;0,IF(TYPE(VLOOKUP(Table1[[#This Row],[Ledger 10]],$GZ:$GZ,1,0))=16,1,0),0)</f>
        <v>0</v>
      </c>
      <c r="FS25">
        <f>IF(LEN(Table1[[#This Row],[Ledger 11]])&gt;0,IF(TYPE(VLOOKUP(Table1[[#This Row],[Ledger 11]],$GZ:$GZ,1,0))=16,1,0),0)</f>
        <v>0</v>
      </c>
      <c r="FT25">
        <f>IF(LEN(Table1[[#This Row],[Ledger 12]])&gt;0,IF(TYPE(VLOOKUP(Table1[[#This Row],[Ledger 12]],$GZ:$GZ,1,0))=16,1,0),0)</f>
        <v>0</v>
      </c>
      <c r="FU25">
        <f>IF(LEN(Table1[[#This Row],[Ledger 13]])&gt;0,IF(TYPE(VLOOKUP(Table1[[#This Row],[Ledger 13]],$GZ:$GZ,1,0))=16,1,0),0)</f>
        <v>0</v>
      </c>
      <c r="FV25">
        <f>IF(LEN(Table1[[#This Row],[Ledger 14]])&gt;0,IF(TYPE(VLOOKUP(Table1[[#This Row],[Ledger 14]],$GZ:$GZ,1,0))=16,1,0),0)</f>
        <v>0</v>
      </c>
      <c r="FW25">
        <f>IF(LEN(Table1[[#This Row],[Ledger 15]])&gt;0,IF(TYPE(VLOOKUP(Table1[[#This Row],[Ledger 15]],$GZ:$GZ,1,0))=16,1,0),0)</f>
        <v>0</v>
      </c>
      <c r="GX25" t="s">
        <v>183</v>
      </c>
    </row>
    <row r="26" spans="2:206" ht="33" customHeight="1" x14ac:dyDescent="0.45">
      <c r="D26" s="8">
        <f t="shared" si="9"/>
        <v>21</v>
      </c>
      <c r="E26" s="32"/>
      <c r="F26" s="34"/>
      <c r="G26" s="34"/>
      <c r="H26" s="34"/>
      <c r="I26" s="34"/>
      <c r="J26" s="38"/>
      <c r="K26" s="33"/>
      <c r="L26" s="36"/>
      <c r="M26" s="35"/>
      <c r="N26" s="34"/>
      <c r="O26" s="41"/>
      <c r="P26" s="35"/>
      <c r="Q26" s="34"/>
      <c r="R26" s="37"/>
      <c r="S26" s="35"/>
      <c r="T26" s="34"/>
      <c r="U26" s="37"/>
      <c r="V26" s="35"/>
      <c r="W26" s="34"/>
      <c r="X26" s="37"/>
      <c r="Y26" s="35"/>
      <c r="Z26" s="34"/>
      <c r="AA26" s="37"/>
      <c r="AB26" s="35"/>
      <c r="AC26" s="34"/>
      <c r="AD26" s="37"/>
      <c r="AE26" s="35"/>
      <c r="AF26" s="34"/>
      <c r="AG26" s="37"/>
      <c r="AH26" s="35"/>
      <c r="AI26" s="34"/>
      <c r="AJ26" s="37"/>
      <c r="AK26" s="35"/>
      <c r="AL26" s="34"/>
      <c r="AM26" s="37"/>
      <c r="AN26" s="35"/>
      <c r="AO26" s="34"/>
      <c r="AP26" s="37"/>
      <c r="AQ26" s="35"/>
      <c r="AR26" s="34"/>
      <c r="AS26" s="37"/>
      <c r="AT26" s="35"/>
      <c r="AU26" s="34"/>
      <c r="AV26" s="37"/>
      <c r="AW26" s="35"/>
      <c r="AX26" s="34"/>
      <c r="AY26" s="37"/>
      <c r="AZ26" s="35"/>
      <c r="BA26" s="34"/>
      <c r="BB26" s="37"/>
      <c r="BC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" s="7"/>
      <c r="BF26" t="str">
        <f>IF(Table1[[#This Row],[Date]]="","","&amp;lt;VOUCHER REMOTEID="&amp;""""&amp;$A$11&amp;$A$13&amp;ROW()&amp;""""&amp;" VCHTYPE="""&amp;F26&amp;""" ACTION="""&amp;"Create"&amp;"""&amp;gt;")</f>
        <v/>
      </c>
      <c r="BG26" t="str">
        <f>IF(Table1[[#This Row],[Date]]="","",TEXT(Table1[[#This Row],[Date]],"yyyymmdd"))</f>
        <v/>
      </c>
      <c r="BH26" t="str">
        <f>Table1[[#This Row],[Date2]]</f>
        <v/>
      </c>
      <c r="BI26" t="str">
        <f>IF(Table1[[#This Row],[Date]]="","",Table1[[#This Row],[Voucher Type]])</f>
        <v/>
      </c>
      <c r="BJ26" t="str">
        <f>IF(Table1[[#This Row],[Ref No / Invoice No]]="","",Table1[[#This Row],[Ref No / Invoice No]])</f>
        <v/>
      </c>
      <c r="BK26" t="str">
        <f>IF(Table1[[#This Row],[Voucher No]]="","",Table1[[#This Row],[Voucher No]])</f>
        <v/>
      </c>
      <c r="BL26" t="str">
        <f>IF(Table1[[#This Row],[Date]]="","",Table1[[#This Row],[Narration]])</f>
        <v/>
      </c>
      <c r="BM26" t="str">
        <f>IF(Table1[[#This Row],[Date]]="","",$A$11&amp;$A$13&amp;ROW())</f>
        <v/>
      </c>
      <c r="BN26" t="str">
        <f>IF(Table1[[#This Row],[Date]]="","",$A$13)</f>
        <v/>
      </c>
      <c r="BP26" t="str">
        <f>IF(Table1[[#This Row],[Ledger 1]]="","","No")</f>
        <v/>
      </c>
      <c r="BQ26" t="str">
        <f>IF(Table1[[#This Row],[Date]]="","",IF(Table1[[#This Row],[Effect 1]]="Dr.","Yes","No"))</f>
        <v/>
      </c>
      <c r="BR26" t="str">
        <f>IF(Table1[[#This Row],[Date]]="","",Table1[[#This Row],[Ledger 1]])</f>
        <v/>
      </c>
      <c r="BS26" t="str">
        <f>IF(Table1[[#This Row],[Date]]="","",IF(Table1[[#This Row],[Effect 1]]="Dr.",-Table1[[#This Row],[Amount 1]],Table1[[#This Row],[Amount 1]]))</f>
        <v/>
      </c>
      <c r="BV26" t="str">
        <f>IF(Table1[[#This Row],[Ledger 2]]="","","No")</f>
        <v/>
      </c>
      <c r="BW26" t="str">
        <f>IF(Table1[[#This Row],[Date]]="","",IF(Table1[[#This Row],[Effect 2]]="Dr.","Yes","No"))</f>
        <v/>
      </c>
      <c r="BX26" t="str">
        <f>IF(Table1[[#This Row],[Date]]="","",Table1[[#This Row],[Ledger 2]])</f>
        <v/>
      </c>
      <c r="BY26" t="str">
        <f>IF(Table1[[#This Row],[Date]]="","",IF(Table1[[#This Row],[Effect 2]]="Dr.",-Table1[[#This Row],[Amount 2]],Table1[[#This Row],[Amount 2]]))</f>
        <v/>
      </c>
      <c r="CB26" t="str">
        <f>IF(Table1[[#This Row],[Ledger 3]]="","","No")</f>
        <v/>
      </c>
      <c r="CC26" t="str">
        <f>IF(Table1[[#This Row],[Ledger 3]]="","",IF(Table1[[#This Row],[Effect 3]]="Dr.","Yes","No"))</f>
        <v/>
      </c>
      <c r="CD26" t="str">
        <f>IF(Table1[[#This Row],[Ledger 3]]="","",Table1[[#This Row],[Ledger 3]])</f>
        <v/>
      </c>
      <c r="CE26" t="str">
        <f>IF(Table1[[#This Row],[Ledger 3]]="","",IF(Table1[[#This Row],[Effect 3]]="Dr.",-Table1[[#This Row],[Amount 3]],Table1[[#This Row],[Amount 3]]))</f>
        <v/>
      </c>
      <c r="CH26" t="str">
        <f>IF(Table1[[#This Row],[Ledger 4]]="","","No")</f>
        <v/>
      </c>
      <c r="CI26" t="str">
        <f>IF(Table1[[#This Row],[Ledger 4]]="","",IF(Table1[[#This Row],[Effect 4]]="Dr.","Yes","No"))</f>
        <v/>
      </c>
      <c r="CJ26" t="str">
        <f>IF(Table1[[#This Row],[Ledger 4]]="","",Table1[[#This Row],[Ledger 4]])</f>
        <v/>
      </c>
      <c r="CK26" t="str">
        <f>IF(Table1[[#This Row],[Ledger 4]]="","",IF(Table1[[#This Row],[Effect 4]]="Dr.",-Table1[[#This Row],[Amount 4]],Table1[[#This Row],[Amount 4]]))</f>
        <v/>
      </c>
      <c r="CN26" t="str">
        <f>IF(Table1[[#This Row],[Ledger 5]]="","","No")</f>
        <v/>
      </c>
      <c r="CO26" t="str">
        <f>IF(Table1[[#This Row],[Ledger 5]]="","",IF(Table1[[#This Row],[Effect 5]]="Dr.","Yes","No"))</f>
        <v/>
      </c>
      <c r="CP26" t="str">
        <f>IF(Table1[[#This Row],[Ledger 5]]="","",Table1[[#This Row],[Ledger 5]])</f>
        <v/>
      </c>
      <c r="CQ26" t="str">
        <f>IF(Table1[[#This Row],[Ledger 5]]="","",IF(Table1[[#This Row],[Effect 5]]="Dr.",-Table1[[#This Row],[Amount 5]],Table1[[#This Row],[Amount 5]]))</f>
        <v/>
      </c>
      <c r="CT26" t="str">
        <f>IF(Table1[[#This Row],[Ledger 6]]="","","No")</f>
        <v/>
      </c>
      <c r="CU26" t="str">
        <f>IF(Table1[[#This Row],[Ledger 6]]="","",IF(Table1[[#This Row],[Effect 6]]="Dr.","Yes","No"))</f>
        <v/>
      </c>
      <c r="CV26" t="str">
        <f>IF(Table1[[#This Row],[Ledger 6]]="","",Table1[[#This Row],[Ledger 6]])</f>
        <v/>
      </c>
      <c r="CW26" t="str">
        <f>IF(Table1[[#This Row],[Ledger 6]]="","",IF(Table1[[#This Row],[Effect 6]]="Dr.",-Table1[[#This Row],[Amount 6]],Table1[[#This Row],[Amount 6]]))</f>
        <v/>
      </c>
      <c r="CZ26" t="str">
        <f>IF(Table1[[#This Row],[Ledger 7]]="","","No")</f>
        <v/>
      </c>
      <c r="DA26" t="str">
        <f>IF(Table1[[#This Row],[Ledger 7]]="","",IF(Table1[[#This Row],[Effect 7]]="Dr.","Yes","No"))</f>
        <v/>
      </c>
      <c r="DB26" t="str">
        <f>IF(Table1[[#This Row],[Ledger 7]]="","",Table1[[#This Row],[Ledger 7]])</f>
        <v/>
      </c>
      <c r="DC26" t="str">
        <f>IF(Table1[[#This Row],[Ledger 7]]="","",IF(Table1[[#This Row],[Effect 7]]="Dr.",-Table1[[#This Row],[Amount 7]],Table1[[#This Row],[Amount 7]]))</f>
        <v/>
      </c>
      <c r="DF26" t="str">
        <f>IF(Table1[[#This Row],[Ledger 8]]="","","No")</f>
        <v/>
      </c>
      <c r="DG26" t="str">
        <f>IF(Table1[[#This Row],[Ledger 8]]="","",IF(Table1[[#This Row],[Effect 8]]="Dr.","Yes","No"))</f>
        <v/>
      </c>
      <c r="DH26" t="str">
        <f>IF(Table1[[#This Row],[Ledger 8]]="","",Table1[[#This Row],[Ledger 8]])</f>
        <v/>
      </c>
      <c r="DI26" t="str">
        <f>IF(Table1[[#This Row],[Ledger 8]]="","",IF(Table1[[#This Row],[Effect 8]]="Dr.",-Table1[[#This Row],[Amount 8]],Table1[[#This Row],[Amount 8]]))</f>
        <v/>
      </c>
      <c r="DL26" t="str">
        <f>IF(Table1[[#This Row],[Ledger 9]]="","","No")</f>
        <v/>
      </c>
      <c r="DM26" t="str">
        <f>IF(Table1[[#This Row],[Ledger 9]]="","",IF(Table1[[#This Row],[Effect 9]]="Dr.","Yes","No"))</f>
        <v/>
      </c>
      <c r="DN26" t="str">
        <f>IF(Table1[[#This Row],[Ledger 9]]="","",Table1[[#This Row],[Ledger 9]])</f>
        <v/>
      </c>
      <c r="DO26" t="str">
        <f>IF(Table1[[#This Row],[Ledger 9]]="","",IF(Table1[[#This Row],[Effect 9]]="Dr.",-Table1[[#This Row],[Amount 9]],Table1[[#This Row],[Amount 9]]))</f>
        <v/>
      </c>
      <c r="DR26" t="str">
        <f>IF(Table1[[#This Row],[Ledger 10]]="","","No")</f>
        <v/>
      </c>
      <c r="DS26" t="str">
        <f>IF(Table1[[#This Row],[Ledger 10]]="","",IF(Table1[[#This Row],[Effect 10]]="Dr.","Yes","No"))</f>
        <v/>
      </c>
      <c r="DT26" t="str">
        <f>IF(Table1[[#This Row],[Ledger 10]]="","",Table1[[#This Row],[Ledger 10]])</f>
        <v/>
      </c>
      <c r="DU26" t="str">
        <f>IF(Table1[[#This Row],[Ledger 10]]="","",IF(Table1[[#This Row],[Effect 10]]="Dr.",-Table1[[#This Row],[Amount 10]],Table1[[#This Row],[Amount 10]]))</f>
        <v/>
      </c>
      <c r="DX26" t="str">
        <f>IF(Table1[[#This Row],[Ledger 11]]="","","No")</f>
        <v/>
      </c>
      <c r="DY26" t="str">
        <f>IF(Table1[[#This Row],[Ledger 11]]="","",IF(Table1[[#This Row],[Effect 11]]="Dr.","Yes","No"))</f>
        <v/>
      </c>
      <c r="DZ26" t="str">
        <f>IF(Table1[[#This Row],[Ledger 11]]="","",Table1[[#This Row],[Ledger 11]])</f>
        <v/>
      </c>
      <c r="EA26" t="str">
        <f>IF(Table1[[#This Row],[Ledger 11]]="","",IF(Table1[[#This Row],[Effect 11]]="Dr.",-Table1[[#This Row],[Amount 11]],Table1[[#This Row],[Amount 11]]))</f>
        <v/>
      </c>
      <c r="ED26" t="str">
        <f>IF(Table1[[#This Row],[Ledger 12]]="","","No")</f>
        <v/>
      </c>
      <c r="EE26" t="str">
        <f>IF(Table1[[#This Row],[Ledger 12]]="","",IF(Table1[[#This Row],[Effect 12]]="Dr.","Yes","No"))</f>
        <v/>
      </c>
      <c r="EF26" t="str">
        <f>IF(Table1[[#This Row],[Ledger 12]]="","",Table1[[#This Row],[Ledger 12]])</f>
        <v/>
      </c>
      <c r="EG26" t="str">
        <f>IF(Table1[[#This Row],[Ledger 12]]="","",IF(Table1[[#This Row],[Effect 12]]="Dr.",-Table1[[#This Row],[Amount 12]],Table1[[#This Row],[Amount 12]]))</f>
        <v/>
      </c>
      <c r="EJ26" t="str">
        <f>IF(Table1[[#This Row],[Ledger 13]]="","","No")</f>
        <v/>
      </c>
      <c r="EK26" t="str">
        <f>IF(Table1[[#This Row],[Ledger 13]]="","",IF(Table1[[#This Row],[Effect 13]]="Dr.","Yes","No"))</f>
        <v/>
      </c>
      <c r="EL26" t="str">
        <f>IF(Table1[[#This Row],[Ledger 13]]="","",Table1[[#This Row],[Ledger 13]])</f>
        <v/>
      </c>
      <c r="EM26" t="str">
        <f>IF(Table1[[#This Row],[Ledger 13]]="","",IF(Table1[[#This Row],[Effect 13]]="Dr.",-Table1[[#This Row],[Amount 13]],Table1[[#This Row],[Amount 13]]))</f>
        <v/>
      </c>
      <c r="EP26" t="str">
        <f>IF(Table1[[#This Row],[Ledger 14]]="","","No")</f>
        <v/>
      </c>
      <c r="EQ26" t="str">
        <f>IF(Table1[[#This Row],[Ledger 14]]="","",IF(Table1[[#This Row],[Effect 14]]="Dr.","Yes","No"))</f>
        <v/>
      </c>
      <c r="ER26" t="str">
        <f>IF(Table1[[#This Row],[Ledger 14]]="","",Table1[[#This Row],[Ledger 14]])</f>
        <v/>
      </c>
      <c r="ES26" t="str">
        <f>IF(Table1[[#This Row],[Ledger 14]]="","",IF(Table1[[#This Row],[Effect 14]]="Dr.",-Table1[[#This Row],[Amount 14]],Table1[[#This Row],[Amount 14]]))</f>
        <v/>
      </c>
      <c r="EV26" t="str">
        <f>IF(Table1[[#This Row],[Ledger 15]]="","","No")</f>
        <v/>
      </c>
      <c r="EW26" t="str">
        <f>IF(Table1[[#This Row],[Ledger 15]]="","",IF(Table1[[#This Row],[Effect 15]]="Dr.","Yes","No"))</f>
        <v/>
      </c>
      <c r="EX26" t="str">
        <f>IF(Table1[[#This Row],[Ledger 15]]="","",Table1[[#This Row],[Ledger 15]])</f>
        <v/>
      </c>
      <c r="EY26" t="str">
        <f>IF(Table1[[#This Row],[Ledger 15]]="","",IF(Table1[[#This Row],[Effect 15]]="Dr.",-Table1[[#This Row],[Amount 15]],Table1[[#This Row],[Amount 15]]))</f>
        <v/>
      </c>
      <c r="FD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">
        <f>IF(Table1[[#This Row],[Date]]="",0,IF(AND(Table1[[#This Row],[Date]]&gt;=$FE$2,Table1[[#This Row],[Date]]&lt;=$FE$3),0,1))</f>
        <v>0</v>
      </c>
      <c r="FF26">
        <f>IF(Table1[[#This Row],[Date]]="",0,IF(TYPE(VLOOKUP(Table1[[#This Row],[Voucher Type]],Table1[[#All],[Voucher Type Master]],1,FALSE))=16,1,0))</f>
        <v>0</v>
      </c>
      <c r="FG26">
        <f>IF(TYPE(IF(Table1[[#This Row],[Date]]="",0,IF(VLOOKUP(Table1[[#This Row],[Voucher Type]],$FY$5:$FZ$13,2,0)=Table1[[#This Row],[Effect 1]],0,1)))=16,1,0)</f>
        <v>0</v>
      </c>
      <c r="FH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">
        <f>IF(LEN(Table1[[#This Row],[Ledger 1]])&gt;0,IF(TYPE(VLOOKUP(Table1[[#This Row],[Ledger 1]],GZ:GZ,1,0))=16,1,0),0)</f>
        <v>0</v>
      </c>
      <c r="FJ26">
        <f>IF(LEN(Table1[[#This Row],[Ledger 2]])&gt;0,IF(TYPE(VLOOKUP(Table1[[#This Row],[Ledger 2]],GZ:GZ,1,0))=16,1,0),0)</f>
        <v>0</v>
      </c>
      <c r="FK26">
        <f>IF(LEN(Table1[[#This Row],[Ledger 3]])&gt;0,IF(TYPE(VLOOKUP(Table1[[#This Row],[Ledger 3]],GZ:GZ,1,0))=16,1,0),0)</f>
        <v>0</v>
      </c>
      <c r="FL26">
        <f>IF(LEN(Table1[[#This Row],[Ledger 4]])&gt;0,IF(TYPE(VLOOKUP(Table1[[#This Row],[Ledger 4]],GZ:GZ,1,0))=16,1,0),0)</f>
        <v>0</v>
      </c>
      <c r="FM26">
        <f>IF(LEN(Table1[[#This Row],[Ledger 5]])&gt;0,IF(TYPE(VLOOKUP(Table1[[#This Row],[Ledger 5]],GZ:GZ,1,0))=16,1,0),0)</f>
        <v>0</v>
      </c>
      <c r="FN26">
        <f>IF(LEN(Table1[[#This Row],[Ledger 6]])&gt;0,IF(TYPE(VLOOKUP(Table1[[#This Row],[Ledger 6]],$GZ:$GZ,1,0))=16,1,0),0)</f>
        <v>0</v>
      </c>
      <c r="FO26">
        <f>IF(LEN(Table1[[#This Row],[Ledger 7]])&gt;0,IF(TYPE(VLOOKUP(Table1[[#This Row],[Ledger 7]],$GZ:$GZ,1,0))=16,1,0),0)</f>
        <v>0</v>
      </c>
      <c r="FP26">
        <f>IF(LEN(Table1[[#This Row],[Ledger 8]])&gt;0,IF(TYPE(VLOOKUP(Table1[[#This Row],[Ledger 8]],$GZ:$GZ,1,0))=16,1,0),0)</f>
        <v>0</v>
      </c>
      <c r="FQ26">
        <f>IF(LEN(Table1[[#This Row],[Ledger 9]])&gt;0,IF(TYPE(VLOOKUP(Table1[[#This Row],[Ledger 9]],$GZ:$GZ,1,0))=16,1,0),0)</f>
        <v>0</v>
      </c>
      <c r="FR26">
        <f>IF(LEN(Table1[[#This Row],[Ledger 10]])&gt;0,IF(TYPE(VLOOKUP(Table1[[#This Row],[Ledger 10]],$GZ:$GZ,1,0))=16,1,0),0)</f>
        <v>0</v>
      </c>
      <c r="FS26">
        <f>IF(LEN(Table1[[#This Row],[Ledger 11]])&gt;0,IF(TYPE(VLOOKUP(Table1[[#This Row],[Ledger 11]],$GZ:$GZ,1,0))=16,1,0),0)</f>
        <v>0</v>
      </c>
      <c r="FT26">
        <f>IF(LEN(Table1[[#This Row],[Ledger 12]])&gt;0,IF(TYPE(VLOOKUP(Table1[[#This Row],[Ledger 12]],$GZ:$GZ,1,0))=16,1,0),0)</f>
        <v>0</v>
      </c>
      <c r="FU26">
        <f>IF(LEN(Table1[[#This Row],[Ledger 13]])&gt;0,IF(TYPE(VLOOKUP(Table1[[#This Row],[Ledger 13]],$GZ:$GZ,1,0))=16,1,0),0)</f>
        <v>0</v>
      </c>
      <c r="FV26">
        <f>IF(LEN(Table1[[#This Row],[Ledger 14]])&gt;0,IF(TYPE(VLOOKUP(Table1[[#This Row],[Ledger 14]],$GZ:$GZ,1,0))=16,1,0),0)</f>
        <v>0</v>
      </c>
      <c r="FW26">
        <f>IF(LEN(Table1[[#This Row],[Ledger 15]])&gt;0,IF(TYPE(VLOOKUP(Table1[[#This Row],[Ledger 15]],$GZ:$GZ,1,0))=16,1,0),0)</f>
        <v>0</v>
      </c>
      <c r="GX26" t="s">
        <v>184</v>
      </c>
    </row>
    <row r="27" spans="2:206" ht="33" customHeight="1" x14ac:dyDescent="0.45">
      <c r="D27" s="8">
        <f t="shared" si="9"/>
        <v>22</v>
      </c>
      <c r="E27" s="32"/>
      <c r="F27" s="34"/>
      <c r="G27" s="34"/>
      <c r="H27" s="34"/>
      <c r="I27" s="34"/>
      <c r="J27" s="38"/>
      <c r="K27" s="33"/>
      <c r="L27" s="36"/>
      <c r="M27" s="35"/>
      <c r="N27" s="34"/>
      <c r="O27" s="41"/>
      <c r="P27" s="35"/>
      <c r="Q27" s="34"/>
      <c r="R27" s="37"/>
      <c r="S27" s="35"/>
      <c r="T27" s="34"/>
      <c r="U27" s="37"/>
      <c r="V27" s="35"/>
      <c r="W27" s="34"/>
      <c r="X27" s="37"/>
      <c r="Y27" s="35"/>
      <c r="Z27" s="34"/>
      <c r="AA27" s="37"/>
      <c r="AB27" s="35"/>
      <c r="AC27" s="34"/>
      <c r="AD27" s="37"/>
      <c r="AE27" s="35"/>
      <c r="AF27" s="34"/>
      <c r="AG27" s="37"/>
      <c r="AH27" s="35"/>
      <c r="AI27" s="34"/>
      <c r="AJ27" s="37"/>
      <c r="AK27" s="35"/>
      <c r="AL27" s="34"/>
      <c r="AM27" s="37"/>
      <c r="AN27" s="35"/>
      <c r="AO27" s="34"/>
      <c r="AP27" s="37"/>
      <c r="AQ27" s="35"/>
      <c r="AR27" s="34"/>
      <c r="AS27" s="37"/>
      <c r="AT27" s="35"/>
      <c r="AU27" s="34"/>
      <c r="AV27" s="37"/>
      <c r="AW27" s="35"/>
      <c r="AX27" s="34"/>
      <c r="AY27" s="37"/>
      <c r="AZ27" s="35"/>
      <c r="BA27" s="34"/>
      <c r="BB27" s="37"/>
      <c r="BC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" s="7"/>
      <c r="BF27" t="str">
        <f>IF(Table1[[#This Row],[Date]]="","","&amp;lt;VOUCHER REMOTEID="&amp;""""&amp;$A$11&amp;$A$13&amp;ROW()&amp;""""&amp;" VCHTYPE="""&amp;F27&amp;""" ACTION="""&amp;"Create"&amp;"""&amp;gt;")</f>
        <v/>
      </c>
      <c r="BG27" t="str">
        <f>IF(Table1[[#This Row],[Date]]="","",TEXT(Table1[[#This Row],[Date]],"yyyymmdd"))</f>
        <v/>
      </c>
      <c r="BH27" t="str">
        <f>Table1[[#This Row],[Date2]]</f>
        <v/>
      </c>
      <c r="BI27" t="str">
        <f>IF(Table1[[#This Row],[Date]]="","",Table1[[#This Row],[Voucher Type]])</f>
        <v/>
      </c>
      <c r="BJ27" t="str">
        <f>IF(Table1[[#This Row],[Ref No / Invoice No]]="","",Table1[[#This Row],[Ref No / Invoice No]])</f>
        <v/>
      </c>
      <c r="BK27" t="str">
        <f>IF(Table1[[#This Row],[Voucher No]]="","",Table1[[#This Row],[Voucher No]])</f>
        <v/>
      </c>
      <c r="BL27" t="str">
        <f>IF(Table1[[#This Row],[Date]]="","",Table1[[#This Row],[Narration]])</f>
        <v/>
      </c>
      <c r="BM27" t="str">
        <f>IF(Table1[[#This Row],[Date]]="","",$A$11&amp;$A$13&amp;ROW())</f>
        <v/>
      </c>
      <c r="BN27" t="str">
        <f>IF(Table1[[#This Row],[Date]]="","",$A$13)</f>
        <v/>
      </c>
      <c r="BP27" t="str">
        <f>IF(Table1[[#This Row],[Ledger 1]]="","","No")</f>
        <v/>
      </c>
      <c r="BQ27" t="str">
        <f>IF(Table1[[#This Row],[Date]]="","",IF(Table1[[#This Row],[Effect 1]]="Dr.","Yes","No"))</f>
        <v/>
      </c>
      <c r="BR27" t="str">
        <f>IF(Table1[[#This Row],[Date]]="","",Table1[[#This Row],[Ledger 1]])</f>
        <v/>
      </c>
      <c r="BS27" t="str">
        <f>IF(Table1[[#This Row],[Date]]="","",IF(Table1[[#This Row],[Effect 1]]="Dr.",-Table1[[#This Row],[Amount 1]],Table1[[#This Row],[Amount 1]]))</f>
        <v/>
      </c>
      <c r="BV27" t="str">
        <f>IF(Table1[[#This Row],[Ledger 2]]="","","No")</f>
        <v/>
      </c>
      <c r="BW27" t="str">
        <f>IF(Table1[[#This Row],[Date]]="","",IF(Table1[[#This Row],[Effect 2]]="Dr.","Yes","No"))</f>
        <v/>
      </c>
      <c r="BX27" t="str">
        <f>IF(Table1[[#This Row],[Date]]="","",Table1[[#This Row],[Ledger 2]])</f>
        <v/>
      </c>
      <c r="BY27" t="str">
        <f>IF(Table1[[#This Row],[Date]]="","",IF(Table1[[#This Row],[Effect 2]]="Dr.",-Table1[[#This Row],[Amount 2]],Table1[[#This Row],[Amount 2]]))</f>
        <v/>
      </c>
      <c r="CB27" t="str">
        <f>IF(Table1[[#This Row],[Ledger 3]]="","","No")</f>
        <v/>
      </c>
      <c r="CC27" t="str">
        <f>IF(Table1[[#This Row],[Ledger 3]]="","",IF(Table1[[#This Row],[Effect 3]]="Dr.","Yes","No"))</f>
        <v/>
      </c>
      <c r="CD27" t="str">
        <f>IF(Table1[[#This Row],[Ledger 3]]="","",Table1[[#This Row],[Ledger 3]])</f>
        <v/>
      </c>
      <c r="CE27" t="str">
        <f>IF(Table1[[#This Row],[Ledger 3]]="","",IF(Table1[[#This Row],[Effect 3]]="Dr.",-Table1[[#This Row],[Amount 3]],Table1[[#This Row],[Amount 3]]))</f>
        <v/>
      </c>
      <c r="CH27" t="str">
        <f>IF(Table1[[#This Row],[Ledger 4]]="","","No")</f>
        <v/>
      </c>
      <c r="CI27" t="str">
        <f>IF(Table1[[#This Row],[Ledger 4]]="","",IF(Table1[[#This Row],[Effect 4]]="Dr.","Yes","No"))</f>
        <v/>
      </c>
      <c r="CJ27" t="str">
        <f>IF(Table1[[#This Row],[Ledger 4]]="","",Table1[[#This Row],[Ledger 4]])</f>
        <v/>
      </c>
      <c r="CK27" t="str">
        <f>IF(Table1[[#This Row],[Ledger 4]]="","",IF(Table1[[#This Row],[Effect 4]]="Dr.",-Table1[[#This Row],[Amount 4]],Table1[[#This Row],[Amount 4]]))</f>
        <v/>
      </c>
      <c r="CN27" t="str">
        <f>IF(Table1[[#This Row],[Ledger 5]]="","","No")</f>
        <v/>
      </c>
      <c r="CO27" t="str">
        <f>IF(Table1[[#This Row],[Ledger 5]]="","",IF(Table1[[#This Row],[Effect 5]]="Dr.","Yes","No"))</f>
        <v/>
      </c>
      <c r="CP27" t="str">
        <f>IF(Table1[[#This Row],[Ledger 5]]="","",Table1[[#This Row],[Ledger 5]])</f>
        <v/>
      </c>
      <c r="CQ27" t="str">
        <f>IF(Table1[[#This Row],[Ledger 5]]="","",IF(Table1[[#This Row],[Effect 5]]="Dr.",-Table1[[#This Row],[Amount 5]],Table1[[#This Row],[Amount 5]]))</f>
        <v/>
      </c>
      <c r="CT27" t="str">
        <f>IF(Table1[[#This Row],[Ledger 6]]="","","No")</f>
        <v/>
      </c>
      <c r="CU27" t="str">
        <f>IF(Table1[[#This Row],[Ledger 6]]="","",IF(Table1[[#This Row],[Effect 6]]="Dr.","Yes","No"))</f>
        <v/>
      </c>
      <c r="CV27" t="str">
        <f>IF(Table1[[#This Row],[Ledger 6]]="","",Table1[[#This Row],[Ledger 6]])</f>
        <v/>
      </c>
      <c r="CW27" t="str">
        <f>IF(Table1[[#This Row],[Ledger 6]]="","",IF(Table1[[#This Row],[Effect 6]]="Dr.",-Table1[[#This Row],[Amount 6]],Table1[[#This Row],[Amount 6]]))</f>
        <v/>
      </c>
      <c r="CZ27" t="str">
        <f>IF(Table1[[#This Row],[Ledger 7]]="","","No")</f>
        <v/>
      </c>
      <c r="DA27" t="str">
        <f>IF(Table1[[#This Row],[Ledger 7]]="","",IF(Table1[[#This Row],[Effect 7]]="Dr.","Yes","No"))</f>
        <v/>
      </c>
      <c r="DB27" t="str">
        <f>IF(Table1[[#This Row],[Ledger 7]]="","",Table1[[#This Row],[Ledger 7]])</f>
        <v/>
      </c>
      <c r="DC27" t="str">
        <f>IF(Table1[[#This Row],[Ledger 7]]="","",IF(Table1[[#This Row],[Effect 7]]="Dr.",-Table1[[#This Row],[Amount 7]],Table1[[#This Row],[Amount 7]]))</f>
        <v/>
      </c>
      <c r="DF27" t="str">
        <f>IF(Table1[[#This Row],[Ledger 8]]="","","No")</f>
        <v/>
      </c>
      <c r="DG27" t="str">
        <f>IF(Table1[[#This Row],[Ledger 8]]="","",IF(Table1[[#This Row],[Effect 8]]="Dr.","Yes","No"))</f>
        <v/>
      </c>
      <c r="DH27" t="str">
        <f>IF(Table1[[#This Row],[Ledger 8]]="","",Table1[[#This Row],[Ledger 8]])</f>
        <v/>
      </c>
      <c r="DI27" t="str">
        <f>IF(Table1[[#This Row],[Ledger 8]]="","",IF(Table1[[#This Row],[Effect 8]]="Dr.",-Table1[[#This Row],[Amount 8]],Table1[[#This Row],[Amount 8]]))</f>
        <v/>
      </c>
      <c r="DL27" t="str">
        <f>IF(Table1[[#This Row],[Ledger 9]]="","","No")</f>
        <v/>
      </c>
      <c r="DM27" t="str">
        <f>IF(Table1[[#This Row],[Ledger 9]]="","",IF(Table1[[#This Row],[Effect 9]]="Dr.","Yes","No"))</f>
        <v/>
      </c>
      <c r="DN27" t="str">
        <f>IF(Table1[[#This Row],[Ledger 9]]="","",Table1[[#This Row],[Ledger 9]])</f>
        <v/>
      </c>
      <c r="DO27" t="str">
        <f>IF(Table1[[#This Row],[Ledger 9]]="","",IF(Table1[[#This Row],[Effect 9]]="Dr.",-Table1[[#This Row],[Amount 9]],Table1[[#This Row],[Amount 9]]))</f>
        <v/>
      </c>
      <c r="DR27" t="str">
        <f>IF(Table1[[#This Row],[Ledger 10]]="","","No")</f>
        <v/>
      </c>
      <c r="DS27" t="str">
        <f>IF(Table1[[#This Row],[Ledger 10]]="","",IF(Table1[[#This Row],[Effect 10]]="Dr.","Yes","No"))</f>
        <v/>
      </c>
      <c r="DT27" t="str">
        <f>IF(Table1[[#This Row],[Ledger 10]]="","",Table1[[#This Row],[Ledger 10]])</f>
        <v/>
      </c>
      <c r="DU27" t="str">
        <f>IF(Table1[[#This Row],[Ledger 10]]="","",IF(Table1[[#This Row],[Effect 10]]="Dr.",-Table1[[#This Row],[Amount 10]],Table1[[#This Row],[Amount 10]]))</f>
        <v/>
      </c>
      <c r="DX27" t="str">
        <f>IF(Table1[[#This Row],[Ledger 11]]="","","No")</f>
        <v/>
      </c>
      <c r="DY27" t="str">
        <f>IF(Table1[[#This Row],[Ledger 11]]="","",IF(Table1[[#This Row],[Effect 11]]="Dr.","Yes","No"))</f>
        <v/>
      </c>
      <c r="DZ27" t="str">
        <f>IF(Table1[[#This Row],[Ledger 11]]="","",Table1[[#This Row],[Ledger 11]])</f>
        <v/>
      </c>
      <c r="EA27" t="str">
        <f>IF(Table1[[#This Row],[Ledger 11]]="","",IF(Table1[[#This Row],[Effect 11]]="Dr.",-Table1[[#This Row],[Amount 11]],Table1[[#This Row],[Amount 11]]))</f>
        <v/>
      </c>
      <c r="ED27" t="str">
        <f>IF(Table1[[#This Row],[Ledger 12]]="","","No")</f>
        <v/>
      </c>
      <c r="EE27" t="str">
        <f>IF(Table1[[#This Row],[Ledger 12]]="","",IF(Table1[[#This Row],[Effect 12]]="Dr.","Yes","No"))</f>
        <v/>
      </c>
      <c r="EF27" t="str">
        <f>IF(Table1[[#This Row],[Ledger 12]]="","",Table1[[#This Row],[Ledger 12]])</f>
        <v/>
      </c>
      <c r="EG27" t="str">
        <f>IF(Table1[[#This Row],[Ledger 12]]="","",IF(Table1[[#This Row],[Effect 12]]="Dr.",-Table1[[#This Row],[Amount 12]],Table1[[#This Row],[Amount 12]]))</f>
        <v/>
      </c>
      <c r="EJ27" t="str">
        <f>IF(Table1[[#This Row],[Ledger 13]]="","","No")</f>
        <v/>
      </c>
      <c r="EK27" t="str">
        <f>IF(Table1[[#This Row],[Ledger 13]]="","",IF(Table1[[#This Row],[Effect 13]]="Dr.","Yes","No"))</f>
        <v/>
      </c>
      <c r="EL27" t="str">
        <f>IF(Table1[[#This Row],[Ledger 13]]="","",Table1[[#This Row],[Ledger 13]])</f>
        <v/>
      </c>
      <c r="EM27" t="str">
        <f>IF(Table1[[#This Row],[Ledger 13]]="","",IF(Table1[[#This Row],[Effect 13]]="Dr.",-Table1[[#This Row],[Amount 13]],Table1[[#This Row],[Amount 13]]))</f>
        <v/>
      </c>
      <c r="EP27" t="str">
        <f>IF(Table1[[#This Row],[Ledger 14]]="","","No")</f>
        <v/>
      </c>
      <c r="EQ27" t="str">
        <f>IF(Table1[[#This Row],[Ledger 14]]="","",IF(Table1[[#This Row],[Effect 14]]="Dr.","Yes","No"))</f>
        <v/>
      </c>
      <c r="ER27" t="str">
        <f>IF(Table1[[#This Row],[Ledger 14]]="","",Table1[[#This Row],[Ledger 14]])</f>
        <v/>
      </c>
      <c r="ES27" t="str">
        <f>IF(Table1[[#This Row],[Ledger 14]]="","",IF(Table1[[#This Row],[Effect 14]]="Dr.",-Table1[[#This Row],[Amount 14]],Table1[[#This Row],[Amount 14]]))</f>
        <v/>
      </c>
      <c r="EV27" t="str">
        <f>IF(Table1[[#This Row],[Ledger 15]]="","","No")</f>
        <v/>
      </c>
      <c r="EW27" t="str">
        <f>IF(Table1[[#This Row],[Ledger 15]]="","",IF(Table1[[#This Row],[Effect 15]]="Dr.","Yes","No"))</f>
        <v/>
      </c>
      <c r="EX27" t="str">
        <f>IF(Table1[[#This Row],[Ledger 15]]="","",Table1[[#This Row],[Ledger 15]])</f>
        <v/>
      </c>
      <c r="EY27" t="str">
        <f>IF(Table1[[#This Row],[Ledger 15]]="","",IF(Table1[[#This Row],[Effect 15]]="Dr.",-Table1[[#This Row],[Amount 15]],Table1[[#This Row],[Amount 15]]))</f>
        <v/>
      </c>
      <c r="FD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">
        <f>IF(Table1[[#This Row],[Date]]="",0,IF(AND(Table1[[#This Row],[Date]]&gt;=$FE$2,Table1[[#This Row],[Date]]&lt;=$FE$3),0,1))</f>
        <v>0</v>
      </c>
      <c r="FF27">
        <f>IF(Table1[[#This Row],[Date]]="",0,IF(TYPE(VLOOKUP(Table1[[#This Row],[Voucher Type]],Table1[[#All],[Voucher Type Master]],1,FALSE))=16,1,0))</f>
        <v>0</v>
      </c>
      <c r="FG27">
        <f>IF(TYPE(IF(Table1[[#This Row],[Date]]="",0,IF(VLOOKUP(Table1[[#This Row],[Voucher Type]],$FY$5:$FZ$13,2,0)=Table1[[#This Row],[Effect 1]],0,1)))=16,1,0)</f>
        <v>0</v>
      </c>
      <c r="FH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">
        <f>IF(LEN(Table1[[#This Row],[Ledger 1]])&gt;0,IF(TYPE(VLOOKUP(Table1[[#This Row],[Ledger 1]],GZ:GZ,1,0))=16,1,0),0)</f>
        <v>0</v>
      </c>
      <c r="FJ27">
        <f>IF(LEN(Table1[[#This Row],[Ledger 2]])&gt;0,IF(TYPE(VLOOKUP(Table1[[#This Row],[Ledger 2]],GZ:GZ,1,0))=16,1,0),0)</f>
        <v>0</v>
      </c>
      <c r="FK27">
        <f>IF(LEN(Table1[[#This Row],[Ledger 3]])&gt;0,IF(TYPE(VLOOKUP(Table1[[#This Row],[Ledger 3]],GZ:GZ,1,0))=16,1,0),0)</f>
        <v>0</v>
      </c>
      <c r="FL27">
        <f>IF(LEN(Table1[[#This Row],[Ledger 4]])&gt;0,IF(TYPE(VLOOKUP(Table1[[#This Row],[Ledger 4]],GZ:GZ,1,0))=16,1,0),0)</f>
        <v>0</v>
      </c>
      <c r="FM27">
        <f>IF(LEN(Table1[[#This Row],[Ledger 5]])&gt;0,IF(TYPE(VLOOKUP(Table1[[#This Row],[Ledger 5]],GZ:GZ,1,0))=16,1,0),0)</f>
        <v>0</v>
      </c>
      <c r="FN27">
        <f>IF(LEN(Table1[[#This Row],[Ledger 6]])&gt;0,IF(TYPE(VLOOKUP(Table1[[#This Row],[Ledger 6]],$GZ:$GZ,1,0))=16,1,0),0)</f>
        <v>0</v>
      </c>
      <c r="FO27">
        <f>IF(LEN(Table1[[#This Row],[Ledger 7]])&gt;0,IF(TYPE(VLOOKUP(Table1[[#This Row],[Ledger 7]],$GZ:$GZ,1,0))=16,1,0),0)</f>
        <v>0</v>
      </c>
      <c r="FP27">
        <f>IF(LEN(Table1[[#This Row],[Ledger 8]])&gt;0,IF(TYPE(VLOOKUP(Table1[[#This Row],[Ledger 8]],$GZ:$GZ,1,0))=16,1,0),0)</f>
        <v>0</v>
      </c>
      <c r="FQ27">
        <f>IF(LEN(Table1[[#This Row],[Ledger 9]])&gt;0,IF(TYPE(VLOOKUP(Table1[[#This Row],[Ledger 9]],$GZ:$GZ,1,0))=16,1,0),0)</f>
        <v>0</v>
      </c>
      <c r="FR27">
        <f>IF(LEN(Table1[[#This Row],[Ledger 10]])&gt;0,IF(TYPE(VLOOKUP(Table1[[#This Row],[Ledger 10]],$GZ:$GZ,1,0))=16,1,0),0)</f>
        <v>0</v>
      </c>
      <c r="FS27">
        <f>IF(LEN(Table1[[#This Row],[Ledger 11]])&gt;0,IF(TYPE(VLOOKUP(Table1[[#This Row],[Ledger 11]],$GZ:$GZ,1,0))=16,1,0),0)</f>
        <v>0</v>
      </c>
      <c r="FT27">
        <f>IF(LEN(Table1[[#This Row],[Ledger 12]])&gt;0,IF(TYPE(VLOOKUP(Table1[[#This Row],[Ledger 12]],$GZ:$GZ,1,0))=16,1,0),0)</f>
        <v>0</v>
      </c>
      <c r="FU27">
        <f>IF(LEN(Table1[[#This Row],[Ledger 13]])&gt;0,IF(TYPE(VLOOKUP(Table1[[#This Row],[Ledger 13]],$GZ:$GZ,1,0))=16,1,0),0)</f>
        <v>0</v>
      </c>
      <c r="FV27">
        <f>IF(LEN(Table1[[#This Row],[Ledger 14]])&gt;0,IF(TYPE(VLOOKUP(Table1[[#This Row],[Ledger 14]],$GZ:$GZ,1,0))=16,1,0),0)</f>
        <v>0</v>
      </c>
      <c r="FW27">
        <f>IF(LEN(Table1[[#This Row],[Ledger 15]])&gt;0,IF(TYPE(VLOOKUP(Table1[[#This Row],[Ledger 15]],$GZ:$GZ,1,0))=16,1,0),0)</f>
        <v>0</v>
      </c>
      <c r="GX27" t="s">
        <v>185</v>
      </c>
    </row>
    <row r="28" spans="2:206" ht="33" customHeight="1" x14ac:dyDescent="0.45">
      <c r="D28" s="8">
        <f t="shared" si="9"/>
        <v>23</v>
      </c>
      <c r="E28" s="32"/>
      <c r="F28" s="34"/>
      <c r="G28" s="34"/>
      <c r="H28" s="34"/>
      <c r="I28" s="34"/>
      <c r="J28" s="38"/>
      <c r="K28" s="33"/>
      <c r="L28" s="36"/>
      <c r="M28" s="35"/>
      <c r="N28" s="34"/>
      <c r="O28" s="41"/>
      <c r="P28" s="35"/>
      <c r="Q28" s="34"/>
      <c r="R28" s="37"/>
      <c r="S28" s="35"/>
      <c r="T28" s="34"/>
      <c r="U28" s="37"/>
      <c r="V28" s="35"/>
      <c r="W28" s="34"/>
      <c r="X28" s="37"/>
      <c r="Y28" s="35"/>
      <c r="Z28" s="34"/>
      <c r="AA28" s="37"/>
      <c r="AB28" s="35"/>
      <c r="AC28" s="34"/>
      <c r="AD28" s="37"/>
      <c r="AE28" s="35"/>
      <c r="AF28" s="34"/>
      <c r="AG28" s="37"/>
      <c r="AH28" s="35"/>
      <c r="AI28" s="34"/>
      <c r="AJ28" s="37"/>
      <c r="AK28" s="35"/>
      <c r="AL28" s="34"/>
      <c r="AM28" s="37"/>
      <c r="AN28" s="35"/>
      <c r="AO28" s="34"/>
      <c r="AP28" s="37"/>
      <c r="AQ28" s="35"/>
      <c r="AR28" s="34"/>
      <c r="AS28" s="37"/>
      <c r="AT28" s="35"/>
      <c r="AU28" s="34"/>
      <c r="AV28" s="37"/>
      <c r="AW28" s="35"/>
      <c r="AX28" s="34"/>
      <c r="AY28" s="37"/>
      <c r="AZ28" s="35"/>
      <c r="BA28" s="34"/>
      <c r="BB28" s="37"/>
      <c r="BC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" s="7"/>
      <c r="BF28" t="str">
        <f>IF(Table1[[#This Row],[Date]]="","","&amp;lt;VOUCHER REMOTEID="&amp;""""&amp;$A$11&amp;$A$13&amp;ROW()&amp;""""&amp;" VCHTYPE="""&amp;F28&amp;""" ACTION="""&amp;"Create"&amp;"""&amp;gt;")</f>
        <v/>
      </c>
      <c r="BG28" t="str">
        <f>IF(Table1[[#This Row],[Date]]="","",TEXT(Table1[[#This Row],[Date]],"yyyymmdd"))</f>
        <v/>
      </c>
      <c r="BH28" t="str">
        <f>Table1[[#This Row],[Date2]]</f>
        <v/>
      </c>
      <c r="BI28" t="str">
        <f>IF(Table1[[#This Row],[Date]]="","",Table1[[#This Row],[Voucher Type]])</f>
        <v/>
      </c>
      <c r="BJ28" t="str">
        <f>IF(Table1[[#This Row],[Ref No / Invoice No]]="","",Table1[[#This Row],[Ref No / Invoice No]])</f>
        <v/>
      </c>
      <c r="BK28" t="str">
        <f>IF(Table1[[#This Row],[Voucher No]]="","",Table1[[#This Row],[Voucher No]])</f>
        <v/>
      </c>
      <c r="BL28" t="str">
        <f>IF(Table1[[#This Row],[Date]]="","",Table1[[#This Row],[Narration]])</f>
        <v/>
      </c>
      <c r="BM28" t="str">
        <f>IF(Table1[[#This Row],[Date]]="","",$A$11&amp;$A$13&amp;ROW())</f>
        <v/>
      </c>
      <c r="BN28" t="str">
        <f>IF(Table1[[#This Row],[Date]]="","",$A$13)</f>
        <v/>
      </c>
      <c r="BP28" t="str">
        <f>IF(Table1[[#This Row],[Ledger 1]]="","","No")</f>
        <v/>
      </c>
      <c r="BQ28" t="str">
        <f>IF(Table1[[#This Row],[Date]]="","",IF(Table1[[#This Row],[Effect 1]]="Dr.","Yes","No"))</f>
        <v/>
      </c>
      <c r="BR28" t="str">
        <f>IF(Table1[[#This Row],[Date]]="","",Table1[[#This Row],[Ledger 1]])</f>
        <v/>
      </c>
      <c r="BS28" t="str">
        <f>IF(Table1[[#This Row],[Date]]="","",IF(Table1[[#This Row],[Effect 1]]="Dr.",-Table1[[#This Row],[Amount 1]],Table1[[#This Row],[Amount 1]]))</f>
        <v/>
      </c>
      <c r="BV28" t="str">
        <f>IF(Table1[[#This Row],[Ledger 2]]="","","No")</f>
        <v/>
      </c>
      <c r="BW28" t="str">
        <f>IF(Table1[[#This Row],[Date]]="","",IF(Table1[[#This Row],[Effect 2]]="Dr.","Yes","No"))</f>
        <v/>
      </c>
      <c r="BX28" t="str">
        <f>IF(Table1[[#This Row],[Date]]="","",Table1[[#This Row],[Ledger 2]])</f>
        <v/>
      </c>
      <c r="BY28" t="str">
        <f>IF(Table1[[#This Row],[Date]]="","",IF(Table1[[#This Row],[Effect 2]]="Dr.",-Table1[[#This Row],[Amount 2]],Table1[[#This Row],[Amount 2]]))</f>
        <v/>
      </c>
      <c r="CB28" t="str">
        <f>IF(Table1[[#This Row],[Ledger 3]]="","","No")</f>
        <v/>
      </c>
      <c r="CC28" t="str">
        <f>IF(Table1[[#This Row],[Ledger 3]]="","",IF(Table1[[#This Row],[Effect 3]]="Dr.","Yes","No"))</f>
        <v/>
      </c>
      <c r="CD28" t="str">
        <f>IF(Table1[[#This Row],[Ledger 3]]="","",Table1[[#This Row],[Ledger 3]])</f>
        <v/>
      </c>
      <c r="CE28" t="str">
        <f>IF(Table1[[#This Row],[Ledger 3]]="","",IF(Table1[[#This Row],[Effect 3]]="Dr.",-Table1[[#This Row],[Amount 3]],Table1[[#This Row],[Amount 3]]))</f>
        <v/>
      </c>
      <c r="CH28" t="str">
        <f>IF(Table1[[#This Row],[Ledger 4]]="","","No")</f>
        <v/>
      </c>
      <c r="CI28" t="str">
        <f>IF(Table1[[#This Row],[Ledger 4]]="","",IF(Table1[[#This Row],[Effect 4]]="Dr.","Yes","No"))</f>
        <v/>
      </c>
      <c r="CJ28" t="str">
        <f>IF(Table1[[#This Row],[Ledger 4]]="","",Table1[[#This Row],[Ledger 4]])</f>
        <v/>
      </c>
      <c r="CK28" t="str">
        <f>IF(Table1[[#This Row],[Ledger 4]]="","",IF(Table1[[#This Row],[Effect 4]]="Dr.",-Table1[[#This Row],[Amount 4]],Table1[[#This Row],[Amount 4]]))</f>
        <v/>
      </c>
      <c r="CN28" t="str">
        <f>IF(Table1[[#This Row],[Ledger 5]]="","","No")</f>
        <v/>
      </c>
      <c r="CO28" t="str">
        <f>IF(Table1[[#This Row],[Ledger 5]]="","",IF(Table1[[#This Row],[Effect 5]]="Dr.","Yes","No"))</f>
        <v/>
      </c>
      <c r="CP28" t="str">
        <f>IF(Table1[[#This Row],[Ledger 5]]="","",Table1[[#This Row],[Ledger 5]])</f>
        <v/>
      </c>
      <c r="CQ28" t="str">
        <f>IF(Table1[[#This Row],[Ledger 5]]="","",IF(Table1[[#This Row],[Effect 5]]="Dr.",-Table1[[#This Row],[Amount 5]],Table1[[#This Row],[Amount 5]]))</f>
        <v/>
      </c>
      <c r="CT28" t="str">
        <f>IF(Table1[[#This Row],[Ledger 6]]="","","No")</f>
        <v/>
      </c>
      <c r="CU28" t="str">
        <f>IF(Table1[[#This Row],[Ledger 6]]="","",IF(Table1[[#This Row],[Effect 6]]="Dr.","Yes","No"))</f>
        <v/>
      </c>
      <c r="CV28" t="str">
        <f>IF(Table1[[#This Row],[Ledger 6]]="","",Table1[[#This Row],[Ledger 6]])</f>
        <v/>
      </c>
      <c r="CW28" t="str">
        <f>IF(Table1[[#This Row],[Ledger 6]]="","",IF(Table1[[#This Row],[Effect 6]]="Dr.",-Table1[[#This Row],[Amount 6]],Table1[[#This Row],[Amount 6]]))</f>
        <v/>
      </c>
      <c r="CZ28" t="str">
        <f>IF(Table1[[#This Row],[Ledger 7]]="","","No")</f>
        <v/>
      </c>
      <c r="DA28" t="str">
        <f>IF(Table1[[#This Row],[Ledger 7]]="","",IF(Table1[[#This Row],[Effect 7]]="Dr.","Yes","No"))</f>
        <v/>
      </c>
      <c r="DB28" t="str">
        <f>IF(Table1[[#This Row],[Ledger 7]]="","",Table1[[#This Row],[Ledger 7]])</f>
        <v/>
      </c>
      <c r="DC28" t="str">
        <f>IF(Table1[[#This Row],[Ledger 7]]="","",IF(Table1[[#This Row],[Effect 7]]="Dr.",-Table1[[#This Row],[Amount 7]],Table1[[#This Row],[Amount 7]]))</f>
        <v/>
      </c>
      <c r="DF28" t="str">
        <f>IF(Table1[[#This Row],[Ledger 8]]="","","No")</f>
        <v/>
      </c>
      <c r="DG28" t="str">
        <f>IF(Table1[[#This Row],[Ledger 8]]="","",IF(Table1[[#This Row],[Effect 8]]="Dr.","Yes","No"))</f>
        <v/>
      </c>
      <c r="DH28" t="str">
        <f>IF(Table1[[#This Row],[Ledger 8]]="","",Table1[[#This Row],[Ledger 8]])</f>
        <v/>
      </c>
      <c r="DI28" t="str">
        <f>IF(Table1[[#This Row],[Ledger 8]]="","",IF(Table1[[#This Row],[Effect 8]]="Dr.",-Table1[[#This Row],[Amount 8]],Table1[[#This Row],[Amount 8]]))</f>
        <v/>
      </c>
      <c r="DL28" t="str">
        <f>IF(Table1[[#This Row],[Ledger 9]]="","","No")</f>
        <v/>
      </c>
      <c r="DM28" t="str">
        <f>IF(Table1[[#This Row],[Ledger 9]]="","",IF(Table1[[#This Row],[Effect 9]]="Dr.","Yes","No"))</f>
        <v/>
      </c>
      <c r="DN28" t="str">
        <f>IF(Table1[[#This Row],[Ledger 9]]="","",Table1[[#This Row],[Ledger 9]])</f>
        <v/>
      </c>
      <c r="DO28" t="str">
        <f>IF(Table1[[#This Row],[Ledger 9]]="","",IF(Table1[[#This Row],[Effect 9]]="Dr.",-Table1[[#This Row],[Amount 9]],Table1[[#This Row],[Amount 9]]))</f>
        <v/>
      </c>
      <c r="DR28" t="str">
        <f>IF(Table1[[#This Row],[Ledger 10]]="","","No")</f>
        <v/>
      </c>
      <c r="DS28" t="str">
        <f>IF(Table1[[#This Row],[Ledger 10]]="","",IF(Table1[[#This Row],[Effect 10]]="Dr.","Yes","No"))</f>
        <v/>
      </c>
      <c r="DT28" t="str">
        <f>IF(Table1[[#This Row],[Ledger 10]]="","",Table1[[#This Row],[Ledger 10]])</f>
        <v/>
      </c>
      <c r="DU28" t="str">
        <f>IF(Table1[[#This Row],[Ledger 10]]="","",IF(Table1[[#This Row],[Effect 10]]="Dr.",-Table1[[#This Row],[Amount 10]],Table1[[#This Row],[Amount 10]]))</f>
        <v/>
      </c>
      <c r="DX28" t="str">
        <f>IF(Table1[[#This Row],[Ledger 11]]="","","No")</f>
        <v/>
      </c>
      <c r="DY28" t="str">
        <f>IF(Table1[[#This Row],[Ledger 11]]="","",IF(Table1[[#This Row],[Effect 11]]="Dr.","Yes","No"))</f>
        <v/>
      </c>
      <c r="DZ28" t="str">
        <f>IF(Table1[[#This Row],[Ledger 11]]="","",Table1[[#This Row],[Ledger 11]])</f>
        <v/>
      </c>
      <c r="EA28" t="str">
        <f>IF(Table1[[#This Row],[Ledger 11]]="","",IF(Table1[[#This Row],[Effect 11]]="Dr.",-Table1[[#This Row],[Amount 11]],Table1[[#This Row],[Amount 11]]))</f>
        <v/>
      </c>
      <c r="ED28" t="str">
        <f>IF(Table1[[#This Row],[Ledger 12]]="","","No")</f>
        <v/>
      </c>
      <c r="EE28" t="str">
        <f>IF(Table1[[#This Row],[Ledger 12]]="","",IF(Table1[[#This Row],[Effect 12]]="Dr.","Yes","No"))</f>
        <v/>
      </c>
      <c r="EF28" t="str">
        <f>IF(Table1[[#This Row],[Ledger 12]]="","",Table1[[#This Row],[Ledger 12]])</f>
        <v/>
      </c>
      <c r="EG28" t="str">
        <f>IF(Table1[[#This Row],[Ledger 12]]="","",IF(Table1[[#This Row],[Effect 12]]="Dr.",-Table1[[#This Row],[Amount 12]],Table1[[#This Row],[Amount 12]]))</f>
        <v/>
      </c>
      <c r="EJ28" t="str">
        <f>IF(Table1[[#This Row],[Ledger 13]]="","","No")</f>
        <v/>
      </c>
      <c r="EK28" t="str">
        <f>IF(Table1[[#This Row],[Ledger 13]]="","",IF(Table1[[#This Row],[Effect 13]]="Dr.","Yes","No"))</f>
        <v/>
      </c>
      <c r="EL28" t="str">
        <f>IF(Table1[[#This Row],[Ledger 13]]="","",Table1[[#This Row],[Ledger 13]])</f>
        <v/>
      </c>
      <c r="EM28" t="str">
        <f>IF(Table1[[#This Row],[Ledger 13]]="","",IF(Table1[[#This Row],[Effect 13]]="Dr.",-Table1[[#This Row],[Amount 13]],Table1[[#This Row],[Amount 13]]))</f>
        <v/>
      </c>
      <c r="EP28" t="str">
        <f>IF(Table1[[#This Row],[Ledger 14]]="","","No")</f>
        <v/>
      </c>
      <c r="EQ28" t="str">
        <f>IF(Table1[[#This Row],[Ledger 14]]="","",IF(Table1[[#This Row],[Effect 14]]="Dr.","Yes","No"))</f>
        <v/>
      </c>
      <c r="ER28" t="str">
        <f>IF(Table1[[#This Row],[Ledger 14]]="","",Table1[[#This Row],[Ledger 14]])</f>
        <v/>
      </c>
      <c r="ES28" t="str">
        <f>IF(Table1[[#This Row],[Ledger 14]]="","",IF(Table1[[#This Row],[Effect 14]]="Dr.",-Table1[[#This Row],[Amount 14]],Table1[[#This Row],[Amount 14]]))</f>
        <v/>
      </c>
      <c r="EV28" t="str">
        <f>IF(Table1[[#This Row],[Ledger 15]]="","","No")</f>
        <v/>
      </c>
      <c r="EW28" t="str">
        <f>IF(Table1[[#This Row],[Ledger 15]]="","",IF(Table1[[#This Row],[Effect 15]]="Dr.","Yes","No"))</f>
        <v/>
      </c>
      <c r="EX28" t="str">
        <f>IF(Table1[[#This Row],[Ledger 15]]="","",Table1[[#This Row],[Ledger 15]])</f>
        <v/>
      </c>
      <c r="EY28" t="str">
        <f>IF(Table1[[#This Row],[Ledger 15]]="","",IF(Table1[[#This Row],[Effect 15]]="Dr.",-Table1[[#This Row],[Amount 15]],Table1[[#This Row],[Amount 15]]))</f>
        <v/>
      </c>
      <c r="FD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">
        <f>IF(Table1[[#This Row],[Date]]="",0,IF(AND(Table1[[#This Row],[Date]]&gt;=$FE$2,Table1[[#This Row],[Date]]&lt;=$FE$3),0,1))</f>
        <v>0</v>
      </c>
      <c r="FF28">
        <f>IF(Table1[[#This Row],[Date]]="",0,IF(TYPE(VLOOKUP(Table1[[#This Row],[Voucher Type]],Table1[[#All],[Voucher Type Master]],1,FALSE))=16,1,0))</f>
        <v>0</v>
      </c>
      <c r="FG28">
        <f>IF(TYPE(IF(Table1[[#This Row],[Date]]="",0,IF(VLOOKUP(Table1[[#This Row],[Voucher Type]],$FY$5:$FZ$13,2,0)=Table1[[#This Row],[Effect 1]],0,1)))=16,1,0)</f>
        <v>0</v>
      </c>
      <c r="FH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">
        <f>IF(LEN(Table1[[#This Row],[Ledger 1]])&gt;0,IF(TYPE(VLOOKUP(Table1[[#This Row],[Ledger 1]],GZ:GZ,1,0))=16,1,0),0)</f>
        <v>0</v>
      </c>
      <c r="FJ28">
        <f>IF(LEN(Table1[[#This Row],[Ledger 2]])&gt;0,IF(TYPE(VLOOKUP(Table1[[#This Row],[Ledger 2]],GZ:GZ,1,0))=16,1,0),0)</f>
        <v>0</v>
      </c>
      <c r="FK28">
        <f>IF(LEN(Table1[[#This Row],[Ledger 3]])&gt;0,IF(TYPE(VLOOKUP(Table1[[#This Row],[Ledger 3]],GZ:GZ,1,0))=16,1,0),0)</f>
        <v>0</v>
      </c>
      <c r="FL28">
        <f>IF(LEN(Table1[[#This Row],[Ledger 4]])&gt;0,IF(TYPE(VLOOKUP(Table1[[#This Row],[Ledger 4]],GZ:GZ,1,0))=16,1,0),0)</f>
        <v>0</v>
      </c>
      <c r="FM28">
        <f>IF(LEN(Table1[[#This Row],[Ledger 5]])&gt;0,IF(TYPE(VLOOKUP(Table1[[#This Row],[Ledger 5]],GZ:GZ,1,0))=16,1,0),0)</f>
        <v>0</v>
      </c>
      <c r="FN28">
        <f>IF(LEN(Table1[[#This Row],[Ledger 6]])&gt;0,IF(TYPE(VLOOKUP(Table1[[#This Row],[Ledger 6]],$GZ:$GZ,1,0))=16,1,0),0)</f>
        <v>0</v>
      </c>
      <c r="FO28">
        <f>IF(LEN(Table1[[#This Row],[Ledger 7]])&gt;0,IF(TYPE(VLOOKUP(Table1[[#This Row],[Ledger 7]],$GZ:$GZ,1,0))=16,1,0),0)</f>
        <v>0</v>
      </c>
      <c r="FP28">
        <f>IF(LEN(Table1[[#This Row],[Ledger 8]])&gt;0,IF(TYPE(VLOOKUP(Table1[[#This Row],[Ledger 8]],$GZ:$GZ,1,0))=16,1,0),0)</f>
        <v>0</v>
      </c>
      <c r="FQ28">
        <f>IF(LEN(Table1[[#This Row],[Ledger 9]])&gt;0,IF(TYPE(VLOOKUP(Table1[[#This Row],[Ledger 9]],$GZ:$GZ,1,0))=16,1,0),0)</f>
        <v>0</v>
      </c>
      <c r="FR28">
        <f>IF(LEN(Table1[[#This Row],[Ledger 10]])&gt;0,IF(TYPE(VLOOKUP(Table1[[#This Row],[Ledger 10]],$GZ:$GZ,1,0))=16,1,0),0)</f>
        <v>0</v>
      </c>
      <c r="FS28">
        <f>IF(LEN(Table1[[#This Row],[Ledger 11]])&gt;0,IF(TYPE(VLOOKUP(Table1[[#This Row],[Ledger 11]],$GZ:$GZ,1,0))=16,1,0),0)</f>
        <v>0</v>
      </c>
      <c r="FT28">
        <f>IF(LEN(Table1[[#This Row],[Ledger 12]])&gt;0,IF(TYPE(VLOOKUP(Table1[[#This Row],[Ledger 12]],$GZ:$GZ,1,0))=16,1,0),0)</f>
        <v>0</v>
      </c>
      <c r="FU28">
        <f>IF(LEN(Table1[[#This Row],[Ledger 13]])&gt;0,IF(TYPE(VLOOKUP(Table1[[#This Row],[Ledger 13]],$GZ:$GZ,1,0))=16,1,0),0)</f>
        <v>0</v>
      </c>
      <c r="FV28">
        <f>IF(LEN(Table1[[#This Row],[Ledger 14]])&gt;0,IF(TYPE(VLOOKUP(Table1[[#This Row],[Ledger 14]],$GZ:$GZ,1,0))=16,1,0),0)</f>
        <v>0</v>
      </c>
      <c r="FW28">
        <f>IF(LEN(Table1[[#This Row],[Ledger 15]])&gt;0,IF(TYPE(VLOOKUP(Table1[[#This Row],[Ledger 15]],$GZ:$GZ,1,0))=16,1,0),0)</f>
        <v>0</v>
      </c>
      <c r="GX28" t="s">
        <v>186</v>
      </c>
    </row>
    <row r="29" spans="2:206" ht="33" customHeight="1" x14ac:dyDescent="0.45">
      <c r="D29" s="8">
        <f t="shared" si="9"/>
        <v>24</v>
      </c>
      <c r="E29" s="32"/>
      <c r="F29" s="34"/>
      <c r="G29" s="34"/>
      <c r="H29" s="34"/>
      <c r="I29" s="34"/>
      <c r="J29" s="38"/>
      <c r="K29" s="33"/>
      <c r="L29" s="36"/>
      <c r="M29" s="35"/>
      <c r="N29" s="34"/>
      <c r="O29" s="41"/>
      <c r="P29" s="35"/>
      <c r="Q29" s="34"/>
      <c r="R29" s="37"/>
      <c r="S29" s="35"/>
      <c r="T29" s="34"/>
      <c r="U29" s="37"/>
      <c r="V29" s="35"/>
      <c r="W29" s="34"/>
      <c r="X29" s="37"/>
      <c r="Y29" s="35"/>
      <c r="Z29" s="34"/>
      <c r="AA29" s="37"/>
      <c r="AB29" s="35"/>
      <c r="AC29" s="34"/>
      <c r="AD29" s="37"/>
      <c r="AE29" s="35"/>
      <c r="AF29" s="34"/>
      <c r="AG29" s="37"/>
      <c r="AH29" s="35"/>
      <c r="AI29" s="34"/>
      <c r="AJ29" s="37"/>
      <c r="AK29" s="35"/>
      <c r="AL29" s="34"/>
      <c r="AM29" s="37"/>
      <c r="AN29" s="35"/>
      <c r="AO29" s="34"/>
      <c r="AP29" s="37"/>
      <c r="AQ29" s="35"/>
      <c r="AR29" s="34"/>
      <c r="AS29" s="37"/>
      <c r="AT29" s="35"/>
      <c r="AU29" s="34"/>
      <c r="AV29" s="37"/>
      <c r="AW29" s="35"/>
      <c r="AX29" s="34"/>
      <c r="AY29" s="37"/>
      <c r="AZ29" s="35"/>
      <c r="BA29" s="34"/>
      <c r="BB29" s="37"/>
      <c r="BC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" s="7"/>
      <c r="BF29" t="str">
        <f>IF(Table1[[#This Row],[Date]]="","","&amp;lt;VOUCHER REMOTEID="&amp;""""&amp;$A$11&amp;$A$13&amp;ROW()&amp;""""&amp;" VCHTYPE="""&amp;F29&amp;""" ACTION="""&amp;"Create"&amp;"""&amp;gt;")</f>
        <v/>
      </c>
      <c r="BG29" t="str">
        <f>IF(Table1[[#This Row],[Date]]="","",TEXT(Table1[[#This Row],[Date]],"yyyymmdd"))</f>
        <v/>
      </c>
      <c r="BH29" t="str">
        <f>Table1[[#This Row],[Date2]]</f>
        <v/>
      </c>
      <c r="BI29" t="str">
        <f>IF(Table1[[#This Row],[Date]]="","",Table1[[#This Row],[Voucher Type]])</f>
        <v/>
      </c>
      <c r="BJ29" t="str">
        <f>IF(Table1[[#This Row],[Ref No / Invoice No]]="","",Table1[[#This Row],[Ref No / Invoice No]])</f>
        <v/>
      </c>
      <c r="BK29" t="str">
        <f>IF(Table1[[#This Row],[Voucher No]]="","",Table1[[#This Row],[Voucher No]])</f>
        <v/>
      </c>
      <c r="BL29" t="str">
        <f>IF(Table1[[#This Row],[Date]]="","",Table1[[#This Row],[Narration]])</f>
        <v/>
      </c>
      <c r="BM29" t="str">
        <f>IF(Table1[[#This Row],[Date]]="","",$A$11&amp;$A$13&amp;ROW())</f>
        <v/>
      </c>
      <c r="BN29" t="str">
        <f>IF(Table1[[#This Row],[Date]]="","",$A$13)</f>
        <v/>
      </c>
      <c r="BP29" t="str">
        <f>IF(Table1[[#This Row],[Ledger 1]]="","","No")</f>
        <v/>
      </c>
      <c r="BQ29" t="str">
        <f>IF(Table1[[#This Row],[Date]]="","",IF(Table1[[#This Row],[Effect 1]]="Dr.","Yes","No"))</f>
        <v/>
      </c>
      <c r="BR29" t="str">
        <f>IF(Table1[[#This Row],[Date]]="","",Table1[[#This Row],[Ledger 1]])</f>
        <v/>
      </c>
      <c r="BS29" t="str">
        <f>IF(Table1[[#This Row],[Date]]="","",IF(Table1[[#This Row],[Effect 1]]="Dr.",-Table1[[#This Row],[Amount 1]],Table1[[#This Row],[Amount 1]]))</f>
        <v/>
      </c>
      <c r="BV29" t="str">
        <f>IF(Table1[[#This Row],[Ledger 2]]="","","No")</f>
        <v/>
      </c>
      <c r="BW29" t="str">
        <f>IF(Table1[[#This Row],[Date]]="","",IF(Table1[[#This Row],[Effect 2]]="Dr.","Yes","No"))</f>
        <v/>
      </c>
      <c r="BX29" t="str">
        <f>IF(Table1[[#This Row],[Date]]="","",Table1[[#This Row],[Ledger 2]])</f>
        <v/>
      </c>
      <c r="BY29" t="str">
        <f>IF(Table1[[#This Row],[Date]]="","",IF(Table1[[#This Row],[Effect 2]]="Dr.",-Table1[[#This Row],[Amount 2]],Table1[[#This Row],[Amount 2]]))</f>
        <v/>
      </c>
      <c r="CB29" t="str">
        <f>IF(Table1[[#This Row],[Ledger 3]]="","","No")</f>
        <v/>
      </c>
      <c r="CC29" t="str">
        <f>IF(Table1[[#This Row],[Ledger 3]]="","",IF(Table1[[#This Row],[Effect 3]]="Dr.","Yes","No"))</f>
        <v/>
      </c>
      <c r="CD29" t="str">
        <f>IF(Table1[[#This Row],[Ledger 3]]="","",Table1[[#This Row],[Ledger 3]])</f>
        <v/>
      </c>
      <c r="CE29" t="str">
        <f>IF(Table1[[#This Row],[Ledger 3]]="","",IF(Table1[[#This Row],[Effect 3]]="Dr.",-Table1[[#This Row],[Amount 3]],Table1[[#This Row],[Amount 3]]))</f>
        <v/>
      </c>
      <c r="CH29" t="str">
        <f>IF(Table1[[#This Row],[Ledger 4]]="","","No")</f>
        <v/>
      </c>
      <c r="CI29" t="str">
        <f>IF(Table1[[#This Row],[Ledger 4]]="","",IF(Table1[[#This Row],[Effect 4]]="Dr.","Yes","No"))</f>
        <v/>
      </c>
      <c r="CJ29" t="str">
        <f>IF(Table1[[#This Row],[Ledger 4]]="","",Table1[[#This Row],[Ledger 4]])</f>
        <v/>
      </c>
      <c r="CK29" t="str">
        <f>IF(Table1[[#This Row],[Ledger 4]]="","",IF(Table1[[#This Row],[Effect 4]]="Dr.",-Table1[[#This Row],[Amount 4]],Table1[[#This Row],[Amount 4]]))</f>
        <v/>
      </c>
      <c r="CN29" t="str">
        <f>IF(Table1[[#This Row],[Ledger 5]]="","","No")</f>
        <v/>
      </c>
      <c r="CO29" t="str">
        <f>IF(Table1[[#This Row],[Ledger 5]]="","",IF(Table1[[#This Row],[Effect 5]]="Dr.","Yes","No"))</f>
        <v/>
      </c>
      <c r="CP29" t="str">
        <f>IF(Table1[[#This Row],[Ledger 5]]="","",Table1[[#This Row],[Ledger 5]])</f>
        <v/>
      </c>
      <c r="CQ29" t="str">
        <f>IF(Table1[[#This Row],[Ledger 5]]="","",IF(Table1[[#This Row],[Effect 5]]="Dr.",-Table1[[#This Row],[Amount 5]],Table1[[#This Row],[Amount 5]]))</f>
        <v/>
      </c>
      <c r="CT29" t="str">
        <f>IF(Table1[[#This Row],[Ledger 6]]="","","No")</f>
        <v/>
      </c>
      <c r="CU29" t="str">
        <f>IF(Table1[[#This Row],[Ledger 6]]="","",IF(Table1[[#This Row],[Effect 6]]="Dr.","Yes","No"))</f>
        <v/>
      </c>
      <c r="CV29" t="str">
        <f>IF(Table1[[#This Row],[Ledger 6]]="","",Table1[[#This Row],[Ledger 6]])</f>
        <v/>
      </c>
      <c r="CW29" t="str">
        <f>IF(Table1[[#This Row],[Ledger 6]]="","",IF(Table1[[#This Row],[Effect 6]]="Dr.",-Table1[[#This Row],[Amount 6]],Table1[[#This Row],[Amount 6]]))</f>
        <v/>
      </c>
      <c r="CZ29" t="str">
        <f>IF(Table1[[#This Row],[Ledger 7]]="","","No")</f>
        <v/>
      </c>
      <c r="DA29" t="str">
        <f>IF(Table1[[#This Row],[Ledger 7]]="","",IF(Table1[[#This Row],[Effect 7]]="Dr.","Yes","No"))</f>
        <v/>
      </c>
      <c r="DB29" t="str">
        <f>IF(Table1[[#This Row],[Ledger 7]]="","",Table1[[#This Row],[Ledger 7]])</f>
        <v/>
      </c>
      <c r="DC29" t="str">
        <f>IF(Table1[[#This Row],[Ledger 7]]="","",IF(Table1[[#This Row],[Effect 7]]="Dr.",-Table1[[#This Row],[Amount 7]],Table1[[#This Row],[Amount 7]]))</f>
        <v/>
      </c>
      <c r="DF29" t="str">
        <f>IF(Table1[[#This Row],[Ledger 8]]="","","No")</f>
        <v/>
      </c>
      <c r="DG29" t="str">
        <f>IF(Table1[[#This Row],[Ledger 8]]="","",IF(Table1[[#This Row],[Effect 8]]="Dr.","Yes","No"))</f>
        <v/>
      </c>
      <c r="DH29" t="str">
        <f>IF(Table1[[#This Row],[Ledger 8]]="","",Table1[[#This Row],[Ledger 8]])</f>
        <v/>
      </c>
      <c r="DI29" t="str">
        <f>IF(Table1[[#This Row],[Ledger 8]]="","",IF(Table1[[#This Row],[Effect 8]]="Dr.",-Table1[[#This Row],[Amount 8]],Table1[[#This Row],[Amount 8]]))</f>
        <v/>
      </c>
      <c r="DL29" t="str">
        <f>IF(Table1[[#This Row],[Ledger 9]]="","","No")</f>
        <v/>
      </c>
      <c r="DM29" t="str">
        <f>IF(Table1[[#This Row],[Ledger 9]]="","",IF(Table1[[#This Row],[Effect 9]]="Dr.","Yes","No"))</f>
        <v/>
      </c>
      <c r="DN29" t="str">
        <f>IF(Table1[[#This Row],[Ledger 9]]="","",Table1[[#This Row],[Ledger 9]])</f>
        <v/>
      </c>
      <c r="DO29" t="str">
        <f>IF(Table1[[#This Row],[Ledger 9]]="","",IF(Table1[[#This Row],[Effect 9]]="Dr.",-Table1[[#This Row],[Amount 9]],Table1[[#This Row],[Amount 9]]))</f>
        <v/>
      </c>
      <c r="DR29" t="str">
        <f>IF(Table1[[#This Row],[Ledger 10]]="","","No")</f>
        <v/>
      </c>
      <c r="DS29" t="str">
        <f>IF(Table1[[#This Row],[Ledger 10]]="","",IF(Table1[[#This Row],[Effect 10]]="Dr.","Yes","No"))</f>
        <v/>
      </c>
      <c r="DT29" t="str">
        <f>IF(Table1[[#This Row],[Ledger 10]]="","",Table1[[#This Row],[Ledger 10]])</f>
        <v/>
      </c>
      <c r="DU29" t="str">
        <f>IF(Table1[[#This Row],[Ledger 10]]="","",IF(Table1[[#This Row],[Effect 10]]="Dr.",-Table1[[#This Row],[Amount 10]],Table1[[#This Row],[Amount 10]]))</f>
        <v/>
      </c>
      <c r="DX29" t="str">
        <f>IF(Table1[[#This Row],[Ledger 11]]="","","No")</f>
        <v/>
      </c>
      <c r="DY29" t="str">
        <f>IF(Table1[[#This Row],[Ledger 11]]="","",IF(Table1[[#This Row],[Effect 11]]="Dr.","Yes","No"))</f>
        <v/>
      </c>
      <c r="DZ29" t="str">
        <f>IF(Table1[[#This Row],[Ledger 11]]="","",Table1[[#This Row],[Ledger 11]])</f>
        <v/>
      </c>
      <c r="EA29" t="str">
        <f>IF(Table1[[#This Row],[Ledger 11]]="","",IF(Table1[[#This Row],[Effect 11]]="Dr.",-Table1[[#This Row],[Amount 11]],Table1[[#This Row],[Amount 11]]))</f>
        <v/>
      </c>
      <c r="ED29" t="str">
        <f>IF(Table1[[#This Row],[Ledger 12]]="","","No")</f>
        <v/>
      </c>
      <c r="EE29" t="str">
        <f>IF(Table1[[#This Row],[Ledger 12]]="","",IF(Table1[[#This Row],[Effect 12]]="Dr.","Yes","No"))</f>
        <v/>
      </c>
      <c r="EF29" t="str">
        <f>IF(Table1[[#This Row],[Ledger 12]]="","",Table1[[#This Row],[Ledger 12]])</f>
        <v/>
      </c>
      <c r="EG29" t="str">
        <f>IF(Table1[[#This Row],[Ledger 12]]="","",IF(Table1[[#This Row],[Effect 12]]="Dr.",-Table1[[#This Row],[Amount 12]],Table1[[#This Row],[Amount 12]]))</f>
        <v/>
      </c>
      <c r="EJ29" t="str">
        <f>IF(Table1[[#This Row],[Ledger 13]]="","","No")</f>
        <v/>
      </c>
      <c r="EK29" t="str">
        <f>IF(Table1[[#This Row],[Ledger 13]]="","",IF(Table1[[#This Row],[Effect 13]]="Dr.","Yes","No"))</f>
        <v/>
      </c>
      <c r="EL29" t="str">
        <f>IF(Table1[[#This Row],[Ledger 13]]="","",Table1[[#This Row],[Ledger 13]])</f>
        <v/>
      </c>
      <c r="EM29" t="str">
        <f>IF(Table1[[#This Row],[Ledger 13]]="","",IF(Table1[[#This Row],[Effect 13]]="Dr.",-Table1[[#This Row],[Amount 13]],Table1[[#This Row],[Amount 13]]))</f>
        <v/>
      </c>
      <c r="EP29" t="str">
        <f>IF(Table1[[#This Row],[Ledger 14]]="","","No")</f>
        <v/>
      </c>
      <c r="EQ29" t="str">
        <f>IF(Table1[[#This Row],[Ledger 14]]="","",IF(Table1[[#This Row],[Effect 14]]="Dr.","Yes","No"))</f>
        <v/>
      </c>
      <c r="ER29" t="str">
        <f>IF(Table1[[#This Row],[Ledger 14]]="","",Table1[[#This Row],[Ledger 14]])</f>
        <v/>
      </c>
      <c r="ES29" t="str">
        <f>IF(Table1[[#This Row],[Ledger 14]]="","",IF(Table1[[#This Row],[Effect 14]]="Dr.",-Table1[[#This Row],[Amount 14]],Table1[[#This Row],[Amount 14]]))</f>
        <v/>
      </c>
      <c r="EV29" t="str">
        <f>IF(Table1[[#This Row],[Ledger 15]]="","","No")</f>
        <v/>
      </c>
      <c r="EW29" t="str">
        <f>IF(Table1[[#This Row],[Ledger 15]]="","",IF(Table1[[#This Row],[Effect 15]]="Dr.","Yes","No"))</f>
        <v/>
      </c>
      <c r="EX29" t="str">
        <f>IF(Table1[[#This Row],[Ledger 15]]="","",Table1[[#This Row],[Ledger 15]])</f>
        <v/>
      </c>
      <c r="EY29" t="str">
        <f>IF(Table1[[#This Row],[Ledger 15]]="","",IF(Table1[[#This Row],[Effect 15]]="Dr.",-Table1[[#This Row],[Amount 15]],Table1[[#This Row],[Amount 15]]))</f>
        <v/>
      </c>
      <c r="FD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">
        <f>IF(Table1[[#This Row],[Date]]="",0,IF(AND(Table1[[#This Row],[Date]]&gt;=$FE$2,Table1[[#This Row],[Date]]&lt;=$FE$3),0,1))</f>
        <v>0</v>
      </c>
      <c r="FF29">
        <f>IF(Table1[[#This Row],[Date]]="",0,IF(TYPE(VLOOKUP(Table1[[#This Row],[Voucher Type]],Table1[[#All],[Voucher Type Master]],1,FALSE))=16,1,0))</f>
        <v>0</v>
      </c>
      <c r="FG29">
        <f>IF(TYPE(IF(Table1[[#This Row],[Date]]="",0,IF(VLOOKUP(Table1[[#This Row],[Voucher Type]],$FY$5:$FZ$13,2,0)=Table1[[#This Row],[Effect 1]],0,1)))=16,1,0)</f>
        <v>0</v>
      </c>
      <c r="FH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">
        <f>IF(LEN(Table1[[#This Row],[Ledger 1]])&gt;0,IF(TYPE(VLOOKUP(Table1[[#This Row],[Ledger 1]],GZ:GZ,1,0))=16,1,0),0)</f>
        <v>0</v>
      </c>
      <c r="FJ29">
        <f>IF(LEN(Table1[[#This Row],[Ledger 2]])&gt;0,IF(TYPE(VLOOKUP(Table1[[#This Row],[Ledger 2]],GZ:GZ,1,0))=16,1,0),0)</f>
        <v>0</v>
      </c>
      <c r="FK29">
        <f>IF(LEN(Table1[[#This Row],[Ledger 3]])&gt;0,IF(TYPE(VLOOKUP(Table1[[#This Row],[Ledger 3]],GZ:GZ,1,0))=16,1,0),0)</f>
        <v>0</v>
      </c>
      <c r="FL29">
        <f>IF(LEN(Table1[[#This Row],[Ledger 4]])&gt;0,IF(TYPE(VLOOKUP(Table1[[#This Row],[Ledger 4]],GZ:GZ,1,0))=16,1,0),0)</f>
        <v>0</v>
      </c>
      <c r="FM29">
        <f>IF(LEN(Table1[[#This Row],[Ledger 5]])&gt;0,IF(TYPE(VLOOKUP(Table1[[#This Row],[Ledger 5]],GZ:GZ,1,0))=16,1,0),0)</f>
        <v>0</v>
      </c>
      <c r="FN29">
        <f>IF(LEN(Table1[[#This Row],[Ledger 6]])&gt;0,IF(TYPE(VLOOKUP(Table1[[#This Row],[Ledger 6]],$GZ:$GZ,1,0))=16,1,0),0)</f>
        <v>0</v>
      </c>
      <c r="FO29">
        <f>IF(LEN(Table1[[#This Row],[Ledger 7]])&gt;0,IF(TYPE(VLOOKUP(Table1[[#This Row],[Ledger 7]],$GZ:$GZ,1,0))=16,1,0),0)</f>
        <v>0</v>
      </c>
      <c r="FP29">
        <f>IF(LEN(Table1[[#This Row],[Ledger 8]])&gt;0,IF(TYPE(VLOOKUP(Table1[[#This Row],[Ledger 8]],$GZ:$GZ,1,0))=16,1,0),0)</f>
        <v>0</v>
      </c>
      <c r="FQ29">
        <f>IF(LEN(Table1[[#This Row],[Ledger 9]])&gt;0,IF(TYPE(VLOOKUP(Table1[[#This Row],[Ledger 9]],$GZ:$GZ,1,0))=16,1,0),0)</f>
        <v>0</v>
      </c>
      <c r="FR29">
        <f>IF(LEN(Table1[[#This Row],[Ledger 10]])&gt;0,IF(TYPE(VLOOKUP(Table1[[#This Row],[Ledger 10]],$GZ:$GZ,1,0))=16,1,0),0)</f>
        <v>0</v>
      </c>
      <c r="FS29">
        <f>IF(LEN(Table1[[#This Row],[Ledger 11]])&gt;0,IF(TYPE(VLOOKUP(Table1[[#This Row],[Ledger 11]],$GZ:$GZ,1,0))=16,1,0),0)</f>
        <v>0</v>
      </c>
      <c r="FT29">
        <f>IF(LEN(Table1[[#This Row],[Ledger 12]])&gt;0,IF(TYPE(VLOOKUP(Table1[[#This Row],[Ledger 12]],$GZ:$GZ,1,0))=16,1,0),0)</f>
        <v>0</v>
      </c>
      <c r="FU29">
        <f>IF(LEN(Table1[[#This Row],[Ledger 13]])&gt;0,IF(TYPE(VLOOKUP(Table1[[#This Row],[Ledger 13]],$GZ:$GZ,1,0))=16,1,0),0)</f>
        <v>0</v>
      </c>
      <c r="FV29">
        <f>IF(LEN(Table1[[#This Row],[Ledger 14]])&gt;0,IF(TYPE(VLOOKUP(Table1[[#This Row],[Ledger 14]],$GZ:$GZ,1,0))=16,1,0),0)</f>
        <v>0</v>
      </c>
      <c r="FW29">
        <f>IF(LEN(Table1[[#This Row],[Ledger 15]])&gt;0,IF(TYPE(VLOOKUP(Table1[[#This Row],[Ledger 15]],$GZ:$GZ,1,0))=16,1,0),0)</f>
        <v>0</v>
      </c>
      <c r="GX29" t="s">
        <v>187</v>
      </c>
    </row>
    <row r="30" spans="2:206" ht="33" customHeight="1" x14ac:dyDescent="0.45">
      <c r="D30" s="8">
        <f t="shared" si="9"/>
        <v>25</v>
      </c>
      <c r="E30" s="32"/>
      <c r="F30" s="34"/>
      <c r="G30" s="34"/>
      <c r="H30" s="34"/>
      <c r="I30" s="34"/>
      <c r="J30" s="38"/>
      <c r="K30" s="33"/>
      <c r="L30" s="36"/>
      <c r="M30" s="35"/>
      <c r="N30" s="34"/>
      <c r="O30" s="41"/>
      <c r="P30" s="35"/>
      <c r="Q30" s="34"/>
      <c r="R30" s="37"/>
      <c r="S30" s="35"/>
      <c r="T30" s="34"/>
      <c r="U30" s="37"/>
      <c r="V30" s="35"/>
      <c r="W30" s="34"/>
      <c r="X30" s="37"/>
      <c r="Y30" s="35"/>
      <c r="Z30" s="34"/>
      <c r="AA30" s="37"/>
      <c r="AB30" s="35"/>
      <c r="AC30" s="34"/>
      <c r="AD30" s="37"/>
      <c r="AE30" s="35"/>
      <c r="AF30" s="34"/>
      <c r="AG30" s="37"/>
      <c r="AH30" s="35"/>
      <c r="AI30" s="34"/>
      <c r="AJ30" s="37"/>
      <c r="AK30" s="35"/>
      <c r="AL30" s="34"/>
      <c r="AM30" s="37"/>
      <c r="AN30" s="35"/>
      <c r="AO30" s="34"/>
      <c r="AP30" s="37"/>
      <c r="AQ30" s="35"/>
      <c r="AR30" s="34"/>
      <c r="AS30" s="37"/>
      <c r="AT30" s="35"/>
      <c r="AU30" s="34"/>
      <c r="AV30" s="37"/>
      <c r="AW30" s="35"/>
      <c r="AX30" s="34"/>
      <c r="AY30" s="37"/>
      <c r="AZ30" s="35"/>
      <c r="BA30" s="34"/>
      <c r="BB30" s="37"/>
      <c r="BC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" s="7"/>
      <c r="BF30" t="str">
        <f>IF(Table1[[#This Row],[Date]]="","","&amp;lt;VOUCHER REMOTEID="&amp;""""&amp;$A$11&amp;$A$13&amp;ROW()&amp;""""&amp;" VCHTYPE="""&amp;F30&amp;""" ACTION="""&amp;"Create"&amp;"""&amp;gt;")</f>
        <v/>
      </c>
      <c r="BG30" t="str">
        <f>IF(Table1[[#This Row],[Date]]="","",TEXT(Table1[[#This Row],[Date]],"yyyymmdd"))</f>
        <v/>
      </c>
      <c r="BH30" t="str">
        <f>Table1[[#This Row],[Date2]]</f>
        <v/>
      </c>
      <c r="BI30" t="str">
        <f>IF(Table1[[#This Row],[Date]]="","",Table1[[#This Row],[Voucher Type]])</f>
        <v/>
      </c>
      <c r="BJ30" t="str">
        <f>IF(Table1[[#This Row],[Ref No / Invoice No]]="","",Table1[[#This Row],[Ref No / Invoice No]])</f>
        <v/>
      </c>
      <c r="BK30" t="str">
        <f>IF(Table1[[#This Row],[Voucher No]]="","",Table1[[#This Row],[Voucher No]])</f>
        <v/>
      </c>
      <c r="BL30" t="str">
        <f>IF(Table1[[#This Row],[Date]]="","",Table1[[#This Row],[Narration]])</f>
        <v/>
      </c>
      <c r="BM30" t="str">
        <f>IF(Table1[[#This Row],[Date]]="","",$A$11&amp;$A$13&amp;ROW())</f>
        <v/>
      </c>
      <c r="BN30" t="str">
        <f>IF(Table1[[#This Row],[Date]]="","",$A$13)</f>
        <v/>
      </c>
      <c r="BP30" t="str">
        <f>IF(Table1[[#This Row],[Ledger 1]]="","","No")</f>
        <v/>
      </c>
      <c r="BQ30" t="str">
        <f>IF(Table1[[#This Row],[Date]]="","",IF(Table1[[#This Row],[Effect 1]]="Dr.","Yes","No"))</f>
        <v/>
      </c>
      <c r="BR30" t="str">
        <f>IF(Table1[[#This Row],[Date]]="","",Table1[[#This Row],[Ledger 1]])</f>
        <v/>
      </c>
      <c r="BS30" t="str">
        <f>IF(Table1[[#This Row],[Date]]="","",IF(Table1[[#This Row],[Effect 1]]="Dr.",-Table1[[#This Row],[Amount 1]],Table1[[#This Row],[Amount 1]]))</f>
        <v/>
      </c>
      <c r="BV30" t="str">
        <f>IF(Table1[[#This Row],[Ledger 2]]="","","No")</f>
        <v/>
      </c>
      <c r="BW30" t="str">
        <f>IF(Table1[[#This Row],[Date]]="","",IF(Table1[[#This Row],[Effect 2]]="Dr.","Yes","No"))</f>
        <v/>
      </c>
      <c r="BX30" t="str">
        <f>IF(Table1[[#This Row],[Date]]="","",Table1[[#This Row],[Ledger 2]])</f>
        <v/>
      </c>
      <c r="BY30" t="str">
        <f>IF(Table1[[#This Row],[Date]]="","",IF(Table1[[#This Row],[Effect 2]]="Dr.",-Table1[[#This Row],[Amount 2]],Table1[[#This Row],[Amount 2]]))</f>
        <v/>
      </c>
      <c r="CB30" t="str">
        <f>IF(Table1[[#This Row],[Ledger 3]]="","","No")</f>
        <v/>
      </c>
      <c r="CC30" t="str">
        <f>IF(Table1[[#This Row],[Ledger 3]]="","",IF(Table1[[#This Row],[Effect 3]]="Dr.","Yes","No"))</f>
        <v/>
      </c>
      <c r="CD30" t="str">
        <f>IF(Table1[[#This Row],[Ledger 3]]="","",Table1[[#This Row],[Ledger 3]])</f>
        <v/>
      </c>
      <c r="CE30" t="str">
        <f>IF(Table1[[#This Row],[Ledger 3]]="","",IF(Table1[[#This Row],[Effect 3]]="Dr.",-Table1[[#This Row],[Amount 3]],Table1[[#This Row],[Amount 3]]))</f>
        <v/>
      </c>
      <c r="CH30" t="str">
        <f>IF(Table1[[#This Row],[Ledger 4]]="","","No")</f>
        <v/>
      </c>
      <c r="CI30" t="str">
        <f>IF(Table1[[#This Row],[Ledger 4]]="","",IF(Table1[[#This Row],[Effect 4]]="Dr.","Yes","No"))</f>
        <v/>
      </c>
      <c r="CJ30" t="str">
        <f>IF(Table1[[#This Row],[Ledger 4]]="","",Table1[[#This Row],[Ledger 4]])</f>
        <v/>
      </c>
      <c r="CK30" t="str">
        <f>IF(Table1[[#This Row],[Ledger 4]]="","",IF(Table1[[#This Row],[Effect 4]]="Dr.",-Table1[[#This Row],[Amount 4]],Table1[[#This Row],[Amount 4]]))</f>
        <v/>
      </c>
      <c r="CN30" t="str">
        <f>IF(Table1[[#This Row],[Ledger 5]]="","","No")</f>
        <v/>
      </c>
      <c r="CO30" t="str">
        <f>IF(Table1[[#This Row],[Ledger 5]]="","",IF(Table1[[#This Row],[Effect 5]]="Dr.","Yes","No"))</f>
        <v/>
      </c>
      <c r="CP30" t="str">
        <f>IF(Table1[[#This Row],[Ledger 5]]="","",Table1[[#This Row],[Ledger 5]])</f>
        <v/>
      </c>
      <c r="CQ30" t="str">
        <f>IF(Table1[[#This Row],[Ledger 5]]="","",IF(Table1[[#This Row],[Effect 5]]="Dr.",-Table1[[#This Row],[Amount 5]],Table1[[#This Row],[Amount 5]]))</f>
        <v/>
      </c>
      <c r="CT30" t="str">
        <f>IF(Table1[[#This Row],[Ledger 6]]="","","No")</f>
        <v/>
      </c>
      <c r="CU30" t="str">
        <f>IF(Table1[[#This Row],[Ledger 6]]="","",IF(Table1[[#This Row],[Effect 6]]="Dr.","Yes","No"))</f>
        <v/>
      </c>
      <c r="CV30" t="str">
        <f>IF(Table1[[#This Row],[Ledger 6]]="","",Table1[[#This Row],[Ledger 6]])</f>
        <v/>
      </c>
      <c r="CW30" t="str">
        <f>IF(Table1[[#This Row],[Ledger 6]]="","",IF(Table1[[#This Row],[Effect 6]]="Dr.",-Table1[[#This Row],[Amount 6]],Table1[[#This Row],[Amount 6]]))</f>
        <v/>
      </c>
      <c r="CZ30" t="str">
        <f>IF(Table1[[#This Row],[Ledger 7]]="","","No")</f>
        <v/>
      </c>
      <c r="DA30" t="str">
        <f>IF(Table1[[#This Row],[Ledger 7]]="","",IF(Table1[[#This Row],[Effect 7]]="Dr.","Yes","No"))</f>
        <v/>
      </c>
      <c r="DB30" t="str">
        <f>IF(Table1[[#This Row],[Ledger 7]]="","",Table1[[#This Row],[Ledger 7]])</f>
        <v/>
      </c>
      <c r="DC30" t="str">
        <f>IF(Table1[[#This Row],[Ledger 7]]="","",IF(Table1[[#This Row],[Effect 7]]="Dr.",-Table1[[#This Row],[Amount 7]],Table1[[#This Row],[Amount 7]]))</f>
        <v/>
      </c>
      <c r="DF30" t="str">
        <f>IF(Table1[[#This Row],[Ledger 8]]="","","No")</f>
        <v/>
      </c>
      <c r="DG30" t="str">
        <f>IF(Table1[[#This Row],[Ledger 8]]="","",IF(Table1[[#This Row],[Effect 8]]="Dr.","Yes","No"))</f>
        <v/>
      </c>
      <c r="DH30" t="str">
        <f>IF(Table1[[#This Row],[Ledger 8]]="","",Table1[[#This Row],[Ledger 8]])</f>
        <v/>
      </c>
      <c r="DI30" t="str">
        <f>IF(Table1[[#This Row],[Ledger 8]]="","",IF(Table1[[#This Row],[Effect 8]]="Dr.",-Table1[[#This Row],[Amount 8]],Table1[[#This Row],[Amount 8]]))</f>
        <v/>
      </c>
      <c r="DL30" t="str">
        <f>IF(Table1[[#This Row],[Ledger 9]]="","","No")</f>
        <v/>
      </c>
      <c r="DM30" t="str">
        <f>IF(Table1[[#This Row],[Ledger 9]]="","",IF(Table1[[#This Row],[Effect 9]]="Dr.","Yes","No"))</f>
        <v/>
      </c>
      <c r="DN30" t="str">
        <f>IF(Table1[[#This Row],[Ledger 9]]="","",Table1[[#This Row],[Ledger 9]])</f>
        <v/>
      </c>
      <c r="DO30" t="str">
        <f>IF(Table1[[#This Row],[Ledger 9]]="","",IF(Table1[[#This Row],[Effect 9]]="Dr.",-Table1[[#This Row],[Amount 9]],Table1[[#This Row],[Amount 9]]))</f>
        <v/>
      </c>
      <c r="DR30" t="str">
        <f>IF(Table1[[#This Row],[Ledger 10]]="","","No")</f>
        <v/>
      </c>
      <c r="DS30" t="str">
        <f>IF(Table1[[#This Row],[Ledger 10]]="","",IF(Table1[[#This Row],[Effect 10]]="Dr.","Yes","No"))</f>
        <v/>
      </c>
      <c r="DT30" t="str">
        <f>IF(Table1[[#This Row],[Ledger 10]]="","",Table1[[#This Row],[Ledger 10]])</f>
        <v/>
      </c>
      <c r="DU30" t="str">
        <f>IF(Table1[[#This Row],[Ledger 10]]="","",IF(Table1[[#This Row],[Effect 10]]="Dr.",-Table1[[#This Row],[Amount 10]],Table1[[#This Row],[Amount 10]]))</f>
        <v/>
      </c>
      <c r="DX30" t="str">
        <f>IF(Table1[[#This Row],[Ledger 11]]="","","No")</f>
        <v/>
      </c>
      <c r="DY30" t="str">
        <f>IF(Table1[[#This Row],[Ledger 11]]="","",IF(Table1[[#This Row],[Effect 11]]="Dr.","Yes","No"))</f>
        <v/>
      </c>
      <c r="DZ30" t="str">
        <f>IF(Table1[[#This Row],[Ledger 11]]="","",Table1[[#This Row],[Ledger 11]])</f>
        <v/>
      </c>
      <c r="EA30" t="str">
        <f>IF(Table1[[#This Row],[Ledger 11]]="","",IF(Table1[[#This Row],[Effect 11]]="Dr.",-Table1[[#This Row],[Amount 11]],Table1[[#This Row],[Amount 11]]))</f>
        <v/>
      </c>
      <c r="ED30" t="str">
        <f>IF(Table1[[#This Row],[Ledger 12]]="","","No")</f>
        <v/>
      </c>
      <c r="EE30" t="str">
        <f>IF(Table1[[#This Row],[Ledger 12]]="","",IF(Table1[[#This Row],[Effect 12]]="Dr.","Yes","No"))</f>
        <v/>
      </c>
      <c r="EF30" t="str">
        <f>IF(Table1[[#This Row],[Ledger 12]]="","",Table1[[#This Row],[Ledger 12]])</f>
        <v/>
      </c>
      <c r="EG30" t="str">
        <f>IF(Table1[[#This Row],[Ledger 12]]="","",IF(Table1[[#This Row],[Effect 12]]="Dr.",-Table1[[#This Row],[Amount 12]],Table1[[#This Row],[Amount 12]]))</f>
        <v/>
      </c>
      <c r="EJ30" t="str">
        <f>IF(Table1[[#This Row],[Ledger 13]]="","","No")</f>
        <v/>
      </c>
      <c r="EK30" t="str">
        <f>IF(Table1[[#This Row],[Ledger 13]]="","",IF(Table1[[#This Row],[Effect 13]]="Dr.","Yes","No"))</f>
        <v/>
      </c>
      <c r="EL30" t="str">
        <f>IF(Table1[[#This Row],[Ledger 13]]="","",Table1[[#This Row],[Ledger 13]])</f>
        <v/>
      </c>
      <c r="EM30" t="str">
        <f>IF(Table1[[#This Row],[Ledger 13]]="","",IF(Table1[[#This Row],[Effect 13]]="Dr.",-Table1[[#This Row],[Amount 13]],Table1[[#This Row],[Amount 13]]))</f>
        <v/>
      </c>
      <c r="EP30" t="str">
        <f>IF(Table1[[#This Row],[Ledger 14]]="","","No")</f>
        <v/>
      </c>
      <c r="EQ30" t="str">
        <f>IF(Table1[[#This Row],[Ledger 14]]="","",IF(Table1[[#This Row],[Effect 14]]="Dr.","Yes","No"))</f>
        <v/>
      </c>
      <c r="ER30" t="str">
        <f>IF(Table1[[#This Row],[Ledger 14]]="","",Table1[[#This Row],[Ledger 14]])</f>
        <v/>
      </c>
      <c r="ES30" t="str">
        <f>IF(Table1[[#This Row],[Ledger 14]]="","",IF(Table1[[#This Row],[Effect 14]]="Dr.",-Table1[[#This Row],[Amount 14]],Table1[[#This Row],[Amount 14]]))</f>
        <v/>
      </c>
      <c r="EV30" t="str">
        <f>IF(Table1[[#This Row],[Ledger 15]]="","","No")</f>
        <v/>
      </c>
      <c r="EW30" t="str">
        <f>IF(Table1[[#This Row],[Ledger 15]]="","",IF(Table1[[#This Row],[Effect 15]]="Dr.","Yes","No"))</f>
        <v/>
      </c>
      <c r="EX30" t="str">
        <f>IF(Table1[[#This Row],[Ledger 15]]="","",Table1[[#This Row],[Ledger 15]])</f>
        <v/>
      </c>
      <c r="EY30" t="str">
        <f>IF(Table1[[#This Row],[Ledger 15]]="","",IF(Table1[[#This Row],[Effect 15]]="Dr.",-Table1[[#This Row],[Amount 15]],Table1[[#This Row],[Amount 15]]))</f>
        <v/>
      </c>
      <c r="FD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">
        <f>IF(Table1[[#This Row],[Date]]="",0,IF(AND(Table1[[#This Row],[Date]]&gt;=$FE$2,Table1[[#This Row],[Date]]&lt;=$FE$3),0,1))</f>
        <v>0</v>
      </c>
      <c r="FF30">
        <f>IF(Table1[[#This Row],[Date]]="",0,IF(TYPE(VLOOKUP(Table1[[#This Row],[Voucher Type]],Table1[[#All],[Voucher Type Master]],1,FALSE))=16,1,0))</f>
        <v>0</v>
      </c>
      <c r="FG30">
        <f>IF(TYPE(IF(Table1[[#This Row],[Date]]="",0,IF(VLOOKUP(Table1[[#This Row],[Voucher Type]],$FY$5:$FZ$13,2,0)=Table1[[#This Row],[Effect 1]],0,1)))=16,1,0)</f>
        <v>0</v>
      </c>
      <c r="FH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">
        <f>IF(LEN(Table1[[#This Row],[Ledger 1]])&gt;0,IF(TYPE(VLOOKUP(Table1[[#This Row],[Ledger 1]],GZ:GZ,1,0))=16,1,0),0)</f>
        <v>0</v>
      </c>
      <c r="FJ30">
        <f>IF(LEN(Table1[[#This Row],[Ledger 2]])&gt;0,IF(TYPE(VLOOKUP(Table1[[#This Row],[Ledger 2]],GZ:GZ,1,0))=16,1,0),0)</f>
        <v>0</v>
      </c>
      <c r="FK30">
        <f>IF(LEN(Table1[[#This Row],[Ledger 3]])&gt;0,IF(TYPE(VLOOKUP(Table1[[#This Row],[Ledger 3]],GZ:GZ,1,0))=16,1,0),0)</f>
        <v>0</v>
      </c>
      <c r="FL30">
        <f>IF(LEN(Table1[[#This Row],[Ledger 4]])&gt;0,IF(TYPE(VLOOKUP(Table1[[#This Row],[Ledger 4]],GZ:GZ,1,0))=16,1,0),0)</f>
        <v>0</v>
      </c>
      <c r="FM30">
        <f>IF(LEN(Table1[[#This Row],[Ledger 5]])&gt;0,IF(TYPE(VLOOKUP(Table1[[#This Row],[Ledger 5]],GZ:GZ,1,0))=16,1,0),0)</f>
        <v>0</v>
      </c>
      <c r="FN30">
        <f>IF(LEN(Table1[[#This Row],[Ledger 6]])&gt;0,IF(TYPE(VLOOKUP(Table1[[#This Row],[Ledger 6]],$GZ:$GZ,1,0))=16,1,0),0)</f>
        <v>0</v>
      </c>
      <c r="FO30">
        <f>IF(LEN(Table1[[#This Row],[Ledger 7]])&gt;0,IF(TYPE(VLOOKUP(Table1[[#This Row],[Ledger 7]],$GZ:$GZ,1,0))=16,1,0),0)</f>
        <v>0</v>
      </c>
      <c r="FP30">
        <f>IF(LEN(Table1[[#This Row],[Ledger 8]])&gt;0,IF(TYPE(VLOOKUP(Table1[[#This Row],[Ledger 8]],$GZ:$GZ,1,0))=16,1,0),0)</f>
        <v>0</v>
      </c>
      <c r="FQ30">
        <f>IF(LEN(Table1[[#This Row],[Ledger 9]])&gt;0,IF(TYPE(VLOOKUP(Table1[[#This Row],[Ledger 9]],$GZ:$GZ,1,0))=16,1,0),0)</f>
        <v>0</v>
      </c>
      <c r="FR30">
        <f>IF(LEN(Table1[[#This Row],[Ledger 10]])&gt;0,IF(TYPE(VLOOKUP(Table1[[#This Row],[Ledger 10]],$GZ:$GZ,1,0))=16,1,0),0)</f>
        <v>0</v>
      </c>
      <c r="FS30">
        <f>IF(LEN(Table1[[#This Row],[Ledger 11]])&gt;0,IF(TYPE(VLOOKUP(Table1[[#This Row],[Ledger 11]],$GZ:$GZ,1,0))=16,1,0),0)</f>
        <v>0</v>
      </c>
      <c r="FT30">
        <f>IF(LEN(Table1[[#This Row],[Ledger 12]])&gt;0,IF(TYPE(VLOOKUP(Table1[[#This Row],[Ledger 12]],$GZ:$GZ,1,0))=16,1,0),0)</f>
        <v>0</v>
      </c>
      <c r="FU30">
        <f>IF(LEN(Table1[[#This Row],[Ledger 13]])&gt;0,IF(TYPE(VLOOKUP(Table1[[#This Row],[Ledger 13]],$GZ:$GZ,1,0))=16,1,0),0)</f>
        <v>0</v>
      </c>
      <c r="FV30">
        <f>IF(LEN(Table1[[#This Row],[Ledger 14]])&gt;0,IF(TYPE(VLOOKUP(Table1[[#This Row],[Ledger 14]],$GZ:$GZ,1,0))=16,1,0),0)</f>
        <v>0</v>
      </c>
      <c r="FW30">
        <f>IF(LEN(Table1[[#This Row],[Ledger 15]])&gt;0,IF(TYPE(VLOOKUP(Table1[[#This Row],[Ledger 15]],$GZ:$GZ,1,0))=16,1,0),0)</f>
        <v>0</v>
      </c>
      <c r="GX30" t="s">
        <v>188</v>
      </c>
    </row>
    <row r="31" spans="2:206" ht="33" customHeight="1" x14ac:dyDescent="0.45">
      <c r="D31" s="8">
        <f t="shared" si="9"/>
        <v>26</v>
      </c>
      <c r="E31" s="32"/>
      <c r="F31" s="34"/>
      <c r="G31" s="34"/>
      <c r="H31" s="34"/>
      <c r="I31" s="34"/>
      <c r="J31" s="38"/>
      <c r="K31" s="33"/>
      <c r="L31" s="36"/>
      <c r="M31" s="35"/>
      <c r="N31" s="34"/>
      <c r="O31" s="41"/>
      <c r="P31" s="35"/>
      <c r="Q31" s="34"/>
      <c r="R31" s="37"/>
      <c r="S31" s="35"/>
      <c r="T31" s="34"/>
      <c r="U31" s="37"/>
      <c r="V31" s="35"/>
      <c r="W31" s="34"/>
      <c r="X31" s="37"/>
      <c r="Y31" s="35"/>
      <c r="Z31" s="34"/>
      <c r="AA31" s="37"/>
      <c r="AB31" s="35"/>
      <c r="AC31" s="34"/>
      <c r="AD31" s="37"/>
      <c r="AE31" s="35"/>
      <c r="AF31" s="34"/>
      <c r="AG31" s="37"/>
      <c r="AH31" s="35"/>
      <c r="AI31" s="34"/>
      <c r="AJ31" s="37"/>
      <c r="AK31" s="35"/>
      <c r="AL31" s="34"/>
      <c r="AM31" s="37"/>
      <c r="AN31" s="35"/>
      <c r="AO31" s="34"/>
      <c r="AP31" s="37"/>
      <c r="AQ31" s="35"/>
      <c r="AR31" s="34"/>
      <c r="AS31" s="37"/>
      <c r="AT31" s="35"/>
      <c r="AU31" s="34"/>
      <c r="AV31" s="37"/>
      <c r="AW31" s="35"/>
      <c r="AX31" s="34"/>
      <c r="AY31" s="37"/>
      <c r="AZ31" s="35"/>
      <c r="BA31" s="34"/>
      <c r="BB31" s="37"/>
      <c r="BC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" s="7"/>
      <c r="BF31" t="str">
        <f>IF(Table1[[#This Row],[Date]]="","","&amp;lt;VOUCHER REMOTEID="&amp;""""&amp;$A$11&amp;$A$13&amp;ROW()&amp;""""&amp;" VCHTYPE="""&amp;F31&amp;""" ACTION="""&amp;"Create"&amp;"""&amp;gt;")</f>
        <v/>
      </c>
      <c r="BG31" t="str">
        <f>IF(Table1[[#This Row],[Date]]="","",TEXT(Table1[[#This Row],[Date]],"yyyymmdd"))</f>
        <v/>
      </c>
      <c r="BH31" t="str">
        <f>Table1[[#This Row],[Date2]]</f>
        <v/>
      </c>
      <c r="BI31" t="str">
        <f>IF(Table1[[#This Row],[Date]]="","",Table1[[#This Row],[Voucher Type]])</f>
        <v/>
      </c>
      <c r="BJ31" t="str">
        <f>IF(Table1[[#This Row],[Ref No / Invoice No]]="","",Table1[[#This Row],[Ref No / Invoice No]])</f>
        <v/>
      </c>
      <c r="BK31" t="str">
        <f>IF(Table1[[#This Row],[Voucher No]]="","",Table1[[#This Row],[Voucher No]])</f>
        <v/>
      </c>
      <c r="BL31" t="str">
        <f>IF(Table1[[#This Row],[Date]]="","",Table1[[#This Row],[Narration]])</f>
        <v/>
      </c>
      <c r="BM31" t="str">
        <f>IF(Table1[[#This Row],[Date]]="","",$A$11&amp;$A$13&amp;ROW())</f>
        <v/>
      </c>
      <c r="BN31" t="str">
        <f>IF(Table1[[#This Row],[Date]]="","",$A$13)</f>
        <v/>
      </c>
      <c r="BP31" t="str">
        <f>IF(Table1[[#This Row],[Ledger 1]]="","","No")</f>
        <v/>
      </c>
      <c r="BQ31" t="str">
        <f>IF(Table1[[#This Row],[Date]]="","",IF(Table1[[#This Row],[Effect 1]]="Dr.","Yes","No"))</f>
        <v/>
      </c>
      <c r="BR31" t="str">
        <f>IF(Table1[[#This Row],[Date]]="","",Table1[[#This Row],[Ledger 1]])</f>
        <v/>
      </c>
      <c r="BS31" t="str">
        <f>IF(Table1[[#This Row],[Date]]="","",IF(Table1[[#This Row],[Effect 1]]="Dr.",-Table1[[#This Row],[Amount 1]],Table1[[#This Row],[Amount 1]]))</f>
        <v/>
      </c>
      <c r="BV31" t="str">
        <f>IF(Table1[[#This Row],[Ledger 2]]="","","No")</f>
        <v/>
      </c>
      <c r="BW31" t="str">
        <f>IF(Table1[[#This Row],[Date]]="","",IF(Table1[[#This Row],[Effect 2]]="Dr.","Yes","No"))</f>
        <v/>
      </c>
      <c r="BX31" t="str">
        <f>IF(Table1[[#This Row],[Date]]="","",Table1[[#This Row],[Ledger 2]])</f>
        <v/>
      </c>
      <c r="BY31" t="str">
        <f>IF(Table1[[#This Row],[Date]]="","",IF(Table1[[#This Row],[Effect 2]]="Dr.",-Table1[[#This Row],[Amount 2]],Table1[[#This Row],[Amount 2]]))</f>
        <v/>
      </c>
      <c r="CB31" t="str">
        <f>IF(Table1[[#This Row],[Ledger 3]]="","","No")</f>
        <v/>
      </c>
      <c r="CC31" t="str">
        <f>IF(Table1[[#This Row],[Ledger 3]]="","",IF(Table1[[#This Row],[Effect 3]]="Dr.","Yes","No"))</f>
        <v/>
      </c>
      <c r="CD31" t="str">
        <f>IF(Table1[[#This Row],[Ledger 3]]="","",Table1[[#This Row],[Ledger 3]])</f>
        <v/>
      </c>
      <c r="CE31" t="str">
        <f>IF(Table1[[#This Row],[Ledger 3]]="","",IF(Table1[[#This Row],[Effect 3]]="Dr.",-Table1[[#This Row],[Amount 3]],Table1[[#This Row],[Amount 3]]))</f>
        <v/>
      </c>
      <c r="CH31" t="str">
        <f>IF(Table1[[#This Row],[Ledger 4]]="","","No")</f>
        <v/>
      </c>
      <c r="CI31" t="str">
        <f>IF(Table1[[#This Row],[Ledger 4]]="","",IF(Table1[[#This Row],[Effect 4]]="Dr.","Yes","No"))</f>
        <v/>
      </c>
      <c r="CJ31" t="str">
        <f>IF(Table1[[#This Row],[Ledger 4]]="","",Table1[[#This Row],[Ledger 4]])</f>
        <v/>
      </c>
      <c r="CK31" t="str">
        <f>IF(Table1[[#This Row],[Ledger 4]]="","",IF(Table1[[#This Row],[Effect 4]]="Dr.",-Table1[[#This Row],[Amount 4]],Table1[[#This Row],[Amount 4]]))</f>
        <v/>
      </c>
      <c r="CN31" t="str">
        <f>IF(Table1[[#This Row],[Ledger 5]]="","","No")</f>
        <v/>
      </c>
      <c r="CO31" t="str">
        <f>IF(Table1[[#This Row],[Ledger 5]]="","",IF(Table1[[#This Row],[Effect 5]]="Dr.","Yes","No"))</f>
        <v/>
      </c>
      <c r="CP31" t="str">
        <f>IF(Table1[[#This Row],[Ledger 5]]="","",Table1[[#This Row],[Ledger 5]])</f>
        <v/>
      </c>
      <c r="CQ31" t="str">
        <f>IF(Table1[[#This Row],[Ledger 5]]="","",IF(Table1[[#This Row],[Effect 5]]="Dr.",-Table1[[#This Row],[Amount 5]],Table1[[#This Row],[Amount 5]]))</f>
        <v/>
      </c>
      <c r="CT31" t="str">
        <f>IF(Table1[[#This Row],[Ledger 6]]="","","No")</f>
        <v/>
      </c>
      <c r="CU31" t="str">
        <f>IF(Table1[[#This Row],[Ledger 6]]="","",IF(Table1[[#This Row],[Effect 6]]="Dr.","Yes","No"))</f>
        <v/>
      </c>
      <c r="CV31" t="str">
        <f>IF(Table1[[#This Row],[Ledger 6]]="","",Table1[[#This Row],[Ledger 6]])</f>
        <v/>
      </c>
      <c r="CW31" t="str">
        <f>IF(Table1[[#This Row],[Ledger 6]]="","",IF(Table1[[#This Row],[Effect 6]]="Dr.",-Table1[[#This Row],[Amount 6]],Table1[[#This Row],[Amount 6]]))</f>
        <v/>
      </c>
      <c r="CZ31" t="str">
        <f>IF(Table1[[#This Row],[Ledger 7]]="","","No")</f>
        <v/>
      </c>
      <c r="DA31" t="str">
        <f>IF(Table1[[#This Row],[Ledger 7]]="","",IF(Table1[[#This Row],[Effect 7]]="Dr.","Yes","No"))</f>
        <v/>
      </c>
      <c r="DB31" t="str">
        <f>IF(Table1[[#This Row],[Ledger 7]]="","",Table1[[#This Row],[Ledger 7]])</f>
        <v/>
      </c>
      <c r="DC31" t="str">
        <f>IF(Table1[[#This Row],[Ledger 7]]="","",IF(Table1[[#This Row],[Effect 7]]="Dr.",-Table1[[#This Row],[Amount 7]],Table1[[#This Row],[Amount 7]]))</f>
        <v/>
      </c>
      <c r="DF31" t="str">
        <f>IF(Table1[[#This Row],[Ledger 8]]="","","No")</f>
        <v/>
      </c>
      <c r="DG31" t="str">
        <f>IF(Table1[[#This Row],[Ledger 8]]="","",IF(Table1[[#This Row],[Effect 8]]="Dr.","Yes","No"))</f>
        <v/>
      </c>
      <c r="DH31" t="str">
        <f>IF(Table1[[#This Row],[Ledger 8]]="","",Table1[[#This Row],[Ledger 8]])</f>
        <v/>
      </c>
      <c r="DI31" t="str">
        <f>IF(Table1[[#This Row],[Ledger 8]]="","",IF(Table1[[#This Row],[Effect 8]]="Dr.",-Table1[[#This Row],[Amount 8]],Table1[[#This Row],[Amount 8]]))</f>
        <v/>
      </c>
      <c r="DL31" t="str">
        <f>IF(Table1[[#This Row],[Ledger 9]]="","","No")</f>
        <v/>
      </c>
      <c r="DM31" t="str">
        <f>IF(Table1[[#This Row],[Ledger 9]]="","",IF(Table1[[#This Row],[Effect 9]]="Dr.","Yes","No"))</f>
        <v/>
      </c>
      <c r="DN31" t="str">
        <f>IF(Table1[[#This Row],[Ledger 9]]="","",Table1[[#This Row],[Ledger 9]])</f>
        <v/>
      </c>
      <c r="DO31" t="str">
        <f>IF(Table1[[#This Row],[Ledger 9]]="","",IF(Table1[[#This Row],[Effect 9]]="Dr.",-Table1[[#This Row],[Amount 9]],Table1[[#This Row],[Amount 9]]))</f>
        <v/>
      </c>
      <c r="DR31" t="str">
        <f>IF(Table1[[#This Row],[Ledger 10]]="","","No")</f>
        <v/>
      </c>
      <c r="DS31" t="str">
        <f>IF(Table1[[#This Row],[Ledger 10]]="","",IF(Table1[[#This Row],[Effect 10]]="Dr.","Yes","No"))</f>
        <v/>
      </c>
      <c r="DT31" t="str">
        <f>IF(Table1[[#This Row],[Ledger 10]]="","",Table1[[#This Row],[Ledger 10]])</f>
        <v/>
      </c>
      <c r="DU31" t="str">
        <f>IF(Table1[[#This Row],[Ledger 10]]="","",IF(Table1[[#This Row],[Effect 10]]="Dr.",-Table1[[#This Row],[Amount 10]],Table1[[#This Row],[Amount 10]]))</f>
        <v/>
      </c>
      <c r="DX31" t="str">
        <f>IF(Table1[[#This Row],[Ledger 11]]="","","No")</f>
        <v/>
      </c>
      <c r="DY31" t="str">
        <f>IF(Table1[[#This Row],[Ledger 11]]="","",IF(Table1[[#This Row],[Effect 11]]="Dr.","Yes","No"))</f>
        <v/>
      </c>
      <c r="DZ31" t="str">
        <f>IF(Table1[[#This Row],[Ledger 11]]="","",Table1[[#This Row],[Ledger 11]])</f>
        <v/>
      </c>
      <c r="EA31" t="str">
        <f>IF(Table1[[#This Row],[Ledger 11]]="","",IF(Table1[[#This Row],[Effect 11]]="Dr.",-Table1[[#This Row],[Amount 11]],Table1[[#This Row],[Amount 11]]))</f>
        <v/>
      </c>
      <c r="ED31" t="str">
        <f>IF(Table1[[#This Row],[Ledger 12]]="","","No")</f>
        <v/>
      </c>
      <c r="EE31" t="str">
        <f>IF(Table1[[#This Row],[Ledger 12]]="","",IF(Table1[[#This Row],[Effect 12]]="Dr.","Yes","No"))</f>
        <v/>
      </c>
      <c r="EF31" t="str">
        <f>IF(Table1[[#This Row],[Ledger 12]]="","",Table1[[#This Row],[Ledger 12]])</f>
        <v/>
      </c>
      <c r="EG31" t="str">
        <f>IF(Table1[[#This Row],[Ledger 12]]="","",IF(Table1[[#This Row],[Effect 12]]="Dr.",-Table1[[#This Row],[Amount 12]],Table1[[#This Row],[Amount 12]]))</f>
        <v/>
      </c>
      <c r="EJ31" t="str">
        <f>IF(Table1[[#This Row],[Ledger 13]]="","","No")</f>
        <v/>
      </c>
      <c r="EK31" t="str">
        <f>IF(Table1[[#This Row],[Ledger 13]]="","",IF(Table1[[#This Row],[Effect 13]]="Dr.","Yes","No"))</f>
        <v/>
      </c>
      <c r="EL31" t="str">
        <f>IF(Table1[[#This Row],[Ledger 13]]="","",Table1[[#This Row],[Ledger 13]])</f>
        <v/>
      </c>
      <c r="EM31" t="str">
        <f>IF(Table1[[#This Row],[Ledger 13]]="","",IF(Table1[[#This Row],[Effect 13]]="Dr.",-Table1[[#This Row],[Amount 13]],Table1[[#This Row],[Amount 13]]))</f>
        <v/>
      </c>
      <c r="EP31" t="str">
        <f>IF(Table1[[#This Row],[Ledger 14]]="","","No")</f>
        <v/>
      </c>
      <c r="EQ31" t="str">
        <f>IF(Table1[[#This Row],[Ledger 14]]="","",IF(Table1[[#This Row],[Effect 14]]="Dr.","Yes","No"))</f>
        <v/>
      </c>
      <c r="ER31" t="str">
        <f>IF(Table1[[#This Row],[Ledger 14]]="","",Table1[[#This Row],[Ledger 14]])</f>
        <v/>
      </c>
      <c r="ES31" t="str">
        <f>IF(Table1[[#This Row],[Ledger 14]]="","",IF(Table1[[#This Row],[Effect 14]]="Dr.",-Table1[[#This Row],[Amount 14]],Table1[[#This Row],[Amount 14]]))</f>
        <v/>
      </c>
      <c r="EV31" t="str">
        <f>IF(Table1[[#This Row],[Ledger 15]]="","","No")</f>
        <v/>
      </c>
      <c r="EW31" t="str">
        <f>IF(Table1[[#This Row],[Ledger 15]]="","",IF(Table1[[#This Row],[Effect 15]]="Dr.","Yes","No"))</f>
        <v/>
      </c>
      <c r="EX31" t="str">
        <f>IF(Table1[[#This Row],[Ledger 15]]="","",Table1[[#This Row],[Ledger 15]])</f>
        <v/>
      </c>
      <c r="EY31" t="str">
        <f>IF(Table1[[#This Row],[Ledger 15]]="","",IF(Table1[[#This Row],[Effect 15]]="Dr.",-Table1[[#This Row],[Amount 15]],Table1[[#This Row],[Amount 15]]))</f>
        <v/>
      </c>
      <c r="FD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">
        <f>IF(Table1[[#This Row],[Date]]="",0,IF(AND(Table1[[#This Row],[Date]]&gt;=$FE$2,Table1[[#This Row],[Date]]&lt;=$FE$3),0,1))</f>
        <v>0</v>
      </c>
      <c r="FF31">
        <f>IF(Table1[[#This Row],[Date]]="",0,IF(TYPE(VLOOKUP(Table1[[#This Row],[Voucher Type]],Table1[[#All],[Voucher Type Master]],1,FALSE))=16,1,0))</f>
        <v>0</v>
      </c>
      <c r="FG31">
        <f>IF(TYPE(IF(Table1[[#This Row],[Date]]="",0,IF(VLOOKUP(Table1[[#This Row],[Voucher Type]],$FY$5:$FZ$13,2,0)=Table1[[#This Row],[Effect 1]],0,1)))=16,1,0)</f>
        <v>0</v>
      </c>
      <c r="FH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">
        <f>IF(LEN(Table1[[#This Row],[Ledger 1]])&gt;0,IF(TYPE(VLOOKUP(Table1[[#This Row],[Ledger 1]],GZ:GZ,1,0))=16,1,0),0)</f>
        <v>0</v>
      </c>
      <c r="FJ31">
        <f>IF(LEN(Table1[[#This Row],[Ledger 2]])&gt;0,IF(TYPE(VLOOKUP(Table1[[#This Row],[Ledger 2]],GZ:GZ,1,0))=16,1,0),0)</f>
        <v>0</v>
      </c>
      <c r="FK31">
        <f>IF(LEN(Table1[[#This Row],[Ledger 3]])&gt;0,IF(TYPE(VLOOKUP(Table1[[#This Row],[Ledger 3]],GZ:GZ,1,0))=16,1,0),0)</f>
        <v>0</v>
      </c>
      <c r="FL31">
        <f>IF(LEN(Table1[[#This Row],[Ledger 4]])&gt;0,IF(TYPE(VLOOKUP(Table1[[#This Row],[Ledger 4]],GZ:GZ,1,0))=16,1,0),0)</f>
        <v>0</v>
      </c>
      <c r="FM31">
        <f>IF(LEN(Table1[[#This Row],[Ledger 5]])&gt;0,IF(TYPE(VLOOKUP(Table1[[#This Row],[Ledger 5]],GZ:GZ,1,0))=16,1,0),0)</f>
        <v>0</v>
      </c>
      <c r="FN31">
        <f>IF(LEN(Table1[[#This Row],[Ledger 6]])&gt;0,IF(TYPE(VLOOKUP(Table1[[#This Row],[Ledger 6]],$GZ:$GZ,1,0))=16,1,0),0)</f>
        <v>0</v>
      </c>
      <c r="FO31">
        <f>IF(LEN(Table1[[#This Row],[Ledger 7]])&gt;0,IF(TYPE(VLOOKUP(Table1[[#This Row],[Ledger 7]],$GZ:$GZ,1,0))=16,1,0),0)</f>
        <v>0</v>
      </c>
      <c r="FP31">
        <f>IF(LEN(Table1[[#This Row],[Ledger 8]])&gt;0,IF(TYPE(VLOOKUP(Table1[[#This Row],[Ledger 8]],$GZ:$GZ,1,0))=16,1,0),0)</f>
        <v>0</v>
      </c>
      <c r="FQ31">
        <f>IF(LEN(Table1[[#This Row],[Ledger 9]])&gt;0,IF(TYPE(VLOOKUP(Table1[[#This Row],[Ledger 9]],$GZ:$GZ,1,0))=16,1,0),0)</f>
        <v>0</v>
      </c>
      <c r="FR31">
        <f>IF(LEN(Table1[[#This Row],[Ledger 10]])&gt;0,IF(TYPE(VLOOKUP(Table1[[#This Row],[Ledger 10]],$GZ:$GZ,1,0))=16,1,0),0)</f>
        <v>0</v>
      </c>
      <c r="FS31">
        <f>IF(LEN(Table1[[#This Row],[Ledger 11]])&gt;0,IF(TYPE(VLOOKUP(Table1[[#This Row],[Ledger 11]],$GZ:$GZ,1,0))=16,1,0),0)</f>
        <v>0</v>
      </c>
      <c r="FT31">
        <f>IF(LEN(Table1[[#This Row],[Ledger 12]])&gt;0,IF(TYPE(VLOOKUP(Table1[[#This Row],[Ledger 12]],$GZ:$GZ,1,0))=16,1,0),0)</f>
        <v>0</v>
      </c>
      <c r="FU31">
        <f>IF(LEN(Table1[[#This Row],[Ledger 13]])&gt;0,IF(TYPE(VLOOKUP(Table1[[#This Row],[Ledger 13]],$GZ:$GZ,1,0))=16,1,0),0)</f>
        <v>0</v>
      </c>
      <c r="FV31">
        <f>IF(LEN(Table1[[#This Row],[Ledger 14]])&gt;0,IF(TYPE(VLOOKUP(Table1[[#This Row],[Ledger 14]],$GZ:$GZ,1,0))=16,1,0),0)</f>
        <v>0</v>
      </c>
      <c r="FW31">
        <f>IF(LEN(Table1[[#This Row],[Ledger 15]])&gt;0,IF(TYPE(VLOOKUP(Table1[[#This Row],[Ledger 15]],$GZ:$GZ,1,0))=16,1,0),0)</f>
        <v>0</v>
      </c>
      <c r="GX31" t="s">
        <v>189</v>
      </c>
    </row>
    <row r="32" spans="2:206" ht="33" customHeight="1" x14ac:dyDescent="0.45">
      <c r="D32" s="8">
        <f t="shared" si="9"/>
        <v>27</v>
      </c>
      <c r="E32" s="32"/>
      <c r="F32" s="34"/>
      <c r="G32" s="34"/>
      <c r="H32" s="34"/>
      <c r="I32" s="34"/>
      <c r="J32" s="38"/>
      <c r="K32" s="33"/>
      <c r="L32" s="36"/>
      <c r="M32" s="35"/>
      <c r="N32" s="34"/>
      <c r="O32" s="41"/>
      <c r="P32" s="35"/>
      <c r="Q32" s="34"/>
      <c r="R32" s="37"/>
      <c r="S32" s="35"/>
      <c r="T32" s="34"/>
      <c r="U32" s="37"/>
      <c r="V32" s="35"/>
      <c r="W32" s="34"/>
      <c r="X32" s="37"/>
      <c r="Y32" s="35"/>
      <c r="Z32" s="34"/>
      <c r="AA32" s="37"/>
      <c r="AB32" s="35"/>
      <c r="AC32" s="34"/>
      <c r="AD32" s="37"/>
      <c r="AE32" s="35"/>
      <c r="AF32" s="34"/>
      <c r="AG32" s="37"/>
      <c r="AH32" s="35"/>
      <c r="AI32" s="34"/>
      <c r="AJ32" s="37"/>
      <c r="AK32" s="35"/>
      <c r="AL32" s="34"/>
      <c r="AM32" s="37"/>
      <c r="AN32" s="35"/>
      <c r="AO32" s="34"/>
      <c r="AP32" s="37"/>
      <c r="AQ32" s="35"/>
      <c r="AR32" s="34"/>
      <c r="AS32" s="37"/>
      <c r="AT32" s="35"/>
      <c r="AU32" s="34"/>
      <c r="AV32" s="37"/>
      <c r="AW32" s="35"/>
      <c r="AX32" s="34"/>
      <c r="AY32" s="37"/>
      <c r="AZ32" s="35"/>
      <c r="BA32" s="34"/>
      <c r="BB32" s="37"/>
      <c r="BC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" s="7"/>
      <c r="BF32" t="str">
        <f>IF(Table1[[#This Row],[Date]]="","","&amp;lt;VOUCHER REMOTEID="&amp;""""&amp;$A$11&amp;$A$13&amp;ROW()&amp;""""&amp;" VCHTYPE="""&amp;F32&amp;""" ACTION="""&amp;"Create"&amp;"""&amp;gt;")</f>
        <v/>
      </c>
      <c r="BG32" t="str">
        <f>IF(Table1[[#This Row],[Date]]="","",TEXT(Table1[[#This Row],[Date]],"yyyymmdd"))</f>
        <v/>
      </c>
      <c r="BH32" t="str">
        <f>Table1[[#This Row],[Date2]]</f>
        <v/>
      </c>
      <c r="BI32" t="str">
        <f>IF(Table1[[#This Row],[Date]]="","",Table1[[#This Row],[Voucher Type]])</f>
        <v/>
      </c>
      <c r="BJ32" t="str">
        <f>IF(Table1[[#This Row],[Ref No / Invoice No]]="","",Table1[[#This Row],[Ref No / Invoice No]])</f>
        <v/>
      </c>
      <c r="BK32" t="str">
        <f>IF(Table1[[#This Row],[Voucher No]]="","",Table1[[#This Row],[Voucher No]])</f>
        <v/>
      </c>
      <c r="BL32" t="str">
        <f>IF(Table1[[#This Row],[Date]]="","",Table1[[#This Row],[Narration]])</f>
        <v/>
      </c>
      <c r="BM32" t="str">
        <f>IF(Table1[[#This Row],[Date]]="","",$A$11&amp;$A$13&amp;ROW())</f>
        <v/>
      </c>
      <c r="BN32" t="str">
        <f>IF(Table1[[#This Row],[Date]]="","",$A$13)</f>
        <v/>
      </c>
      <c r="BP32" t="str">
        <f>IF(Table1[[#This Row],[Ledger 1]]="","","No")</f>
        <v/>
      </c>
      <c r="BQ32" t="str">
        <f>IF(Table1[[#This Row],[Date]]="","",IF(Table1[[#This Row],[Effect 1]]="Dr.","Yes","No"))</f>
        <v/>
      </c>
      <c r="BR32" t="str">
        <f>IF(Table1[[#This Row],[Date]]="","",Table1[[#This Row],[Ledger 1]])</f>
        <v/>
      </c>
      <c r="BS32" t="str">
        <f>IF(Table1[[#This Row],[Date]]="","",IF(Table1[[#This Row],[Effect 1]]="Dr.",-Table1[[#This Row],[Amount 1]],Table1[[#This Row],[Amount 1]]))</f>
        <v/>
      </c>
      <c r="BV32" t="str">
        <f>IF(Table1[[#This Row],[Ledger 2]]="","","No")</f>
        <v/>
      </c>
      <c r="BW32" t="str">
        <f>IF(Table1[[#This Row],[Date]]="","",IF(Table1[[#This Row],[Effect 2]]="Dr.","Yes","No"))</f>
        <v/>
      </c>
      <c r="BX32" t="str">
        <f>IF(Table1[[#This Row],[Date]]="","",Table1[[#This Row],[Ledger 2]])</f>
        <v/>
      </c>
      <c r="BY32" t="str">
        <f>IF(Table1[[#This Row],[Date]]="","",IF(Table1[[#This Row],[Effect 2]]="Dr.",-Table1[[#This Row],[Amount 2]],Table1[[#This Row],[Amount 2]]))</f>
        <v/>
      </c>
      <c r="CB32" t="str">
        <f>IF(Table1[[#This Row],[Ledger 3]]="","","No")</f>
        <v/>
      </c>
      <c r="CC32" t="str">
        <f>IF(Table1[[#This Row],[Ledger 3]]="","",IF(Table1[[#This Row],[Effect 3]]="Dr.","Yes","No"))</f>
        <v/>
      </c>
      <c r="CD32" t="str">
        <f>IF(Table1[[#This Row],[Ledger 3]]="","",Table1[[#This Row],[Ledger 3]])</f>
        <v/>
      </c>
      <c r="CE32" t="str">
        <f>IF(Table1[[#This Row],[Ledger 3]]="","",IF(Table1[[#This Row],[Effect 3]]="Dr.",-Table1[[#This Row],[Amount 3]],Table1[[#This Row],[Amount 3]]))</f>
        <v/>
      </c>
      <c r="CH32" t="str">
        <f>IF(Table1[[#This Row],[Ledger 4]]="","","No")</f>
        <v/>
      </c>
      <c r="CI32" t="str">
        <f>IF(Table1[[#This Row],[Ledger 4]]="","",IF(Table1[[#This Row],[Effect 4]]="Dr.","Yes","No"))</f>
        <v/>
      </c>
      <c r="CJ32" t="str">
        <f>IF(Table1[[#This Row],[Ledger 4]]="","",Table1[[#This Row],[Ledger 4]])</f>
        <v/>
      </c>
      <c r="CK32" t="str">
        <f>IF(Table1[[#This Row],[Ledger 4]]="","",IF(Table1[[#This Row],[Effect 4]]="Dr.",-Table1[[#This Row],[Amount 4]],Table1[[#This Row],[Amount 4]]))</f>
        <v/>
      </c>
      <c r="CN32" t="str">
        <f>IF(Table1[[#This Row],[Ledger 5]]="","","No")</f>
        <v/>
      </c>
      <c r="CO32" t="str">
        <f>IF(Table1[[#This Row],[Ledger 5]]="","",IF(Table1[[#This Row],[Effect 5]]="Dr.","Yes","No"))</f>
        <v/>
      </c>
      <c r="CP32" t="str">
        <f>IF(Table1[[#This Row],[Ledger 5]]="","",Table1[[#This Row],[Ledger 5]])</f>
        <v/>
      </c>
      <c r="CQ32" t="str">
        <f>IF(Table1[[#This Row],[Ledger 5]]="","",IF(Table1[[#This Row],[Effect 5]]="Dr.",-Table1[[#This Row],[Amount 5]],Table1[[#This Row],[Amount 5]]))</f>
        <v/>
      </c>
      <c r="CT32" t="str">
        <f>IF(Table1[[#This Row],[Ledger 6]]="","","No")</f>
        <v/>
      </c>
      <c r="CU32" t="str">
        <f>IF(Table1[[#This Row],[Ledger 6]]="","",IF(Table1[[#This Row],[Effect 6]]="Dr.","Yes","No"))</f>
        <v/>
      </c>
      <c r="CV32" t="str">
        <f>IF(Table1[[#This Row],[Ledger 6]]="","",Table1[[#This Row],[Ledger 6]])</f>
        <v/>
      </c>
      <c r="CW32" t="str">
        <f>IF(Table1[[#This Row],[Ledger 6]]="","",IF(Table1[[#This Row],[Effect 6]]="Dr.",-Table1[[#This Row],[Amount 6]],Table1[[#This Row],[Amount 6]]))</f>
        <v/>
      </c>
      <c r="CZ32" t="str">
        <f>IF(Table1[[#This Row],[Ledger 7]]="","","No")</f>
        <v/>
      </c>
      <c r="DA32" t="str">
        <f>IF(Table1[[#This Row],[Ledger 7]]="","",IF(Table1[[#This Row],[Effect 7]]="Dr.","Yes","No"))</f>
        <v/>
      </c>
      <c r="DB32" t="str">
        <f>IF(Table1[[#This Row],[Ledger 7]]="","",Table1[[#This Row],[Ledger 7]])</f>
        <v/>
      </c>
      <c r="DC32" t="str">
        <f>IF(Table1[[#This Row],[Ledger 7]]="","",IF(Table1[[#This Row],[Effect 7]]="Dr.",-Table1[[#This Row],[Amount 7]],Table1[[#This Row],[Amount 7]]))</f>
        <v/>
      </c>
      <c r="DF32" t="str">
        <f>IF(Table1[[#This Row],[Ledger 8]]="","","No")</f>
        <v/>
      </c>
      <c r="DG32" t="str">
        <f>IF(Table1[[#This Row],[Ledger 8]]="","",IF(Table1[[#This Row],[Effect 8]]="Dr.","Yes","No"))</f>
        <v/>
      </c>
      <c r="DH32" t="str">
        <f>IF(Table1[[#This Row],[Ledger 8]]="","",Table1[[#This Row],[Ledger 8]])</f>
        <v/>
      </c>
      <c r="DI32" t="str">
        <f>IF(Table1[[#This Row],[Ledger 8]]="","",IF(Table1[[#This Row],[Effect 8]]="Dr.",-Table1[[#This Row],[Amount 8]],Table1[[#This Row],[Amount 8]]))</f>
        <v/>
      </c>
      <c r="DL32" t="str">
        <f>IF(Table1[[#This Row],[Ledger 9]]="","","No")</f>
        <v/>
      </c>
      <c r="DM32" t="str">
        <f>IF(Table1[[#This Row],[Ledger 9]]="","",IF(Table1[[#This Row],[Effect 9]]="Dr.","Yes","No"))</f>
        <v/>
      </c>
      <c r="DN32" t="str">
        <f>IF(Table1[[#This Row],[Ledger 9]]="","",Table1[[#This Row],[Ledger 9]])</f>
        <v/>
      </c>
      <c r="DO32" t="str">
        <f>IF(Table1[[#This Row],[Ledger 9]]="","",IF(Table1[[#This Row],[Effect 9]]="Dr.",-Table1[[#This Row],[Amount 9]],Table1[[#This Row],[Amount 9]]))</f>
        <v/>
      </c>
      <c r="DR32" t="str">
        <f>IF(Table1[[#This Row],[Ledger 10]]="","","No")</f>
        <v/>
      </c>
      <c r="DS32" t="str">
        <f>IF(Table1[[#This Row],[Ledger 10]]="","",IF(Table1[[#This Row],[Effect 10]]="Dr.","Yes","No"))</f>
        <v/>
      </c>
      <c r="DT32" t="str">
        <f>IF(Table1[[#This Row],[Ledger 10]]="","",Table1[[#This Row],[Ledger 10]])</f>
        <v/>
      </c>
      <c r="DU32" t="str">
        <f>IF(Table1[[#This Row],[Ledger 10]]="","",IF(Table1[[#This Row],[Effect 10]]="Dr.",-Table1[[#This Row],[Amount 10]],Table1[[#This Row],[Amount 10]]))</f>
        <v/>
      </c>
      <c r="DX32" t="str">
        <f>IF(Table1[[#This Row],[Ledger 11]]="","","No")</f>
        <v/>
      </c>
      <c r="DY32" t="str">
        <f>IF(Table1[[#This Row],[Ledger 11]]="","",IF(Table1[[#This Row],[Effect 11]]="Dr.","Yes","No"))</f>
        <v/>
      </c>
      <c r="DZ32" t="str">
        <f>IF(Table1[[#This Row],[Ledger 11]]="","",Table1[[#This Row],[Ledger 11]])</f>
        <v/>
      </c>
      <c r="EA32" t="str">
        <f>IF(Table1[[#This Row],[Ledger 11]]="","",IF(Table1[[#This Row],[Effect 11]]="Dr.",-Table1[[#This Row],[Amount 11]],Table1[[#This Row],[Amount 11]]))</f>
        <v/>
      </c>
      <c r="ED32" t="str">
        <f>IF(Table1[[#This Row],[Ledger 12]]="","","No")</f>
        <v/>
      </c>
      <c r="EE32" t="str">
        <f>IF(Table1[[#This Row],[Ledger 12]]="","",IF(Table1[[#This Row],[Effect 12]]="Dr.","Yes","No"))</f>
        <v/>
      </c>
      <c r="EF32" t="str">
        <f>IF(Table1[[#This Row],[Ledger 12]]="","",Table1[[#This Row],[Ledger 12]])</f>
        <v/>
      </c>
      <c r="EG32" t="str">
        <f>IF(Table1[[#This Row],[Ledger 12]]="","",IF(Table1[[#This Row],[Effect 12]]="Dr.",-Table1[[#This Row],[Amount 12]],Table1[[#This Row],[Amount 12]]))</f>
        <v/>
      </c>
      <c r="EJ32" t="str">
        <f>IF(Table1[[#This Row],[Ledger 13]]="","","No")</f>
        <v/>
      </c>
      <c r="EK32" t="str">
        <f>IF(Table1[[#This Row],[Ledger 13]]="","",IF(Table1[[#This Row],[Effect 13]]="Dr.","Yes","No"))</f>
        <v/>
      </c>
      <c r="EL32" t="str">
        <f>IF(Table1[[#This Row],[Ledger 13]]="","",Table1[[#This Row],[Ledger 13]])</f>
        <v/>
      </c>
      <c r="EM32" t="str">
        <f>IF(Table1[[#This Row],[Ledger 13]]="","",IF(Table1[[#This Row],[Effect 13]]="Dr.",-Table1[[#This Row],[Amount 13]],Table1[[#This Row],[Amount 13]]))</f>
        <v/>
      </c>
      <c r="EP32" t="str">
        <f>IF(Table1[[#This Row],[Ledger 14]]="","","No")</f>
        <v/>
      </c>
      <c r="EQ32" t="str">
        <f>IF(Table1[[#This Row],[Ledger 14]]="","",IF(Table1[[#This Row],[Effect 14]]="Dr.","Yes","No"))</f>
        <v/>
      </c>
      <c r="ER32" t="str">
        <f>IF(Table1[[#This Row],[Ledger 14]]="","",Table1[[#This Row],[Ledger 14]])</f>
        <v/>
      </c>
      <c r="ES32" t="str">
        <f>IF(Table1[[#This Row],[Ledger 14]]="","",IF(Table1[[#This Row],[Effect 14]]="Dr.",-Table1[[#This Row],[Amount 14]],Table1[[#This Row],[Amount 14]]))</f>
        <v/>
      </c>
      <c r="EV32" t="str">
        <f>IF(Table1[[#This Row],[Ledger 15]]="","","No")</f>
        <v/>
      </c>
      <c r="EW32" t="str">
        <f>IF(Table1[[#This Row],[Ledger 15]]="","",IF(Table1[[#This Row],[Effect 15]]="Dr.","Yes","No"))</f>
        <v/>
      </c>
      <c r="EX32" t="str">
        <f>IF(Table1[[#This Row],[Ledger 15]]="","",Table1[[#This Row],[Ledger 15]])</f>
        <v/>
      </c>
      <c r="EY32" t="str">
        <f>IF(Table1[[#This Row],[Ledger 15]]="","",IF(Table1[[#This Row],[Effect 15]]="Dr.",-Table1[[#This Row],[Amount 15]],Table1[[#This Row],[Amount 15]]))</f>
        <v/>
      </c>
      <c r="FD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">
        <f>IF(Table1[[#This Row],[Date]]="",0,IF(AND(Table1[[#This Row],[Date]]&gt;=$FE$2,Table1[[#This Row],[Date]]&lt;=$FE$3),0,1))</f>
        <v>0</v>
      </c>
      <c r="FF32">
        <f>IF(Table1[[#This Row],[Date]]="",0,IF(TYPE(VLOOKUP(Table1[[#This Row],[Voucher Type]],Table1[[#All],[Voucher Type Master]],1,FALSE))=16,1,0))</f>
        <v>0</v>
      </c>
      <c r="FG32">
        <f>IF(TYPE(IF(Table1[[#This Row],[Date]]="",0,IF(VLOOKUP(Table1[[#This Row],[Voucher Type]],$FY$5:$FZ$13,2,0)=Table1[[#This Row],[Effect 1]],0,1)))=16,1,0)</f>
        <v>0</v>
      </c>
      <c r="FH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">
        <f>IF(LEN(Table1[[#This Row],[Ledger 1]])&gt;0,IF(TYPE(VLOOKUP(Table1[[#This Row],[Ledger 1]],GZ:GZ,1,0))=16,1,0),0)</f>
        <v>0</v>
      </c>
      <c r="FJ32">
        <f>IF(LEN(Table1[[#This Row],[Ledger 2]])&gt;0,IF(TYPE(VLOOKUP(Table1[[#This Row],[Ledger 2]],GZ:GZ,1,0))=16,1,0),0)</f>
        <v>0</v>
      </c>
      <c r="FK32">
        <f>IF(LEN(Table1[[#This Row],[Ledger 3]])&gt;0,IF(TYPE(VLOOKUP(Table1[[#This Row],[Ledger 3]],GZ:GZ,1,0))=16,1,0),0)</f>
        <v>0</v>
      </c>
      <c r="FL32">
        <f>IF(LEN(Table1[[#This Row],[Ledger 4]])&gt;0,IF(TYPE(VLOOKUP(Table1[[#This Row],[Ledger 4]],GZ:GZ,1,0))=16,1,0),0)</f>
        <v>0</v>
      </c>
      <c r="FM32">
        <f>IF(LEN(Table1[[#This Row],[Ledger 5]])&gt;0,IF(TYPE(VLOOKUP(Table1[[#This Row],[Ledger 5]],GZ:GZ,1,0))=16,1,0),0)</f>
        <v>0</v>
      </c>
      <c r="FN32">
        <f>IF(LEN(Table1[[#This Row],[Ledger 6]])&gt;0,IF(TYPE(VLOOKUP(Table1[[#This Row],[Ledger 6]],$GZ:$GZ,1,0))=16,1,0),0)</f>
        <v>0</v>
      </c>
      <c r="FO32">
        <f>IF(LEN(Table1[[#This Row],[Ledger 7]])&gt;0,IF(TYPE(VLOOKUP(Table1[[#This Row],[Ledger 7]],$GZ:$GZ,1,0))=16,1,0),0)</f>
        <v>0</v>
      </c>
      <c r="FP32">
        <f>IF(LEN(Table1[[#This Row],[Ledger 8]])&gt;0,IF(TYPE(VLOOKUP(Table1[[#This Row],[Ledger 8]],$GZ:$GZ,1,0))=16,1,0),0)</f>
        <v>0</v>
      </c>
      <c r="FQ32">
        <f>IF(LEN(Table1[[#This Row],[Ledger 9]])&gt;0,IF(TYPE(VLOOKUP(Table1[[#This Row],[Ledger 9]],$GZ:$GZ,1,0))=16,1,0),0)</f>
        <v>0</v>
      </c>
      <c r="FR32">
        <f>IF(LEN(Table1[[#This Row],[Ledger 10]])&gt;0,IF(TYPE(VLOOKUP(Table1[[#This Row],[Ledger 10]],$GZ:$GZ,1,0))=16,1,0),0)</f>
        <v>0</v>
      </c>
      <c r="FS32">
        <f>IF(LEN(Table1[[#This Row],[Ledger 11]])&gt;0,IF(TYPE(VLOOKUP(Table1[[#This Row],[Ledger 11]],$GZ:$GZ,1,0))=16,1,0),0)</f>
        <v>0</v>
      </c>
      <c r="FT32">
        <f>IF(LEN(Table1[[#This Row],[Ledger 12]])&gt;0,IF(TYPE(VLOOKUP(Table1[[#This Row],[Ledger 12]],$GZ:$GZ,1,0))=16,1,0),0)</f>
        <v>0</v>
      </c>
      <c r="FU32">
        <f>IF(LEN(Table1[[#This Row],[Ledger 13]])&gt;0,IF(TYPE(VLOOKUP(Table1[[#This Row],[Ledger 13]],$GZ:$GZ,1,0))=16,1,0),0)</f>
        <v>0</v>
      </c>
      <c r="FV32">
        <f>IF(LEN(Table1[[#This Row],[Ledger 14]])&gt;0,IF(TYPE(VLOOKUP(Table1[[#This Row],[Ledger 14]],$GZ:$GZ,1,0))=16,1,0),0)</f>
        <v>0</v>
      </c>
      <c r="FW32">
        <f>IF(LEN(Table1[[#This Row],[Ledger 15]])&gt;0,IF(TYPE(VLOOKUP(Table1[[#This Row],[Ledger 15]],$GZ:$GZ,1,0))=16,1,0),0)</f>
        <v>0</v>
      </c>
      <c r="GX32" t="s">
        <v>190</v>
      </c>
    </row>
    <row r="33" spans="4:206" ht="33" customHeight="1" x14ac:dyDescent="0.45">
      <c r="D33" s="8">
        <f t="shared" si="9"/>
        <v>28</v>
      </c>
      <c r="E33" s="32"/>
      <c r="F33" s="34"/>
      <c r="G33" s="34"/>
      <c r="H33" s="34"/>
      <c r="I33" s="34"/>
      <c r="J33" s="38"/>
      <c r="K33" s="33"/>
      <c r="L33" s="36"/>
      <c r="M33" s="35"/>
      <c r="N33" s="34"/>
      <c r="O33" s="41"/>
      <c r="P33" s="35"/>
      <c r="Q33" s="34"/>
      <c r="R33" s="37"/>
      <c r="S33" s="35"/>
      <c r="T33" s="34"/>
      <c r="U33" s="37"/>
      <c r="V33" s="35"/>
      <c r="W33" s="34"/>
      <c r="X33" s="37"/>
      <c r="Y33" s="35"/>
      <c r="Z33" s="34"/>
      <c r="AA33" s="37"/>
      <c r="AB33" s="35"/>
      <c r="AC33" s="34"/>
      <c r="AD33" s="37"/>
      <c r="AE33" s="35"/>
      <c r="AF33" s="34"/>
      <c r="AG33" s="37"/>
      <c r="AH33" s="35"/>
      <c r="AI33" s="34"/>
      <c r="AJ33" s="37"/>
      <c r="AK33" s="35"/>
      <c r="AL33" s="34"/>
      <c r="AM33" s="37"/>
      <c r="AN33" s="35"/>
      <c r="AO33" s="34"/>
      <c r="AP33" s="37"/>
      <c r="AQ33" s="35"/>
      <c r="AR33" s="34"/>
      <c r="AS33" s="37"/>
      <c r="AT33" s="35"/>
      <c r="AU33" s="34"/>
      <c r="AV33" s="37"/>
      <c r="AW33" s="35"/>
      <c r="AX33" s="34"/>
      <c r="AY33" s="37"/>
      <c r="AZ33" s="35"/>
      <c r="BA33" s="34"/>
      <c r="BB33" s="37"/>
      <c r="BC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" s="7"/>
      <c r="BF33" t="str">
        <f>IF(Table1[[#This Row],[Date]]="","","&amp;lt;VOUCHER REMOTEID="&amp;""""&amp;$A$11&amp;$A$13&amp;ROW()&amp;""""&amp;" VCHTYPE="""&amp;F33&amp;""" ACTION="""&amp;"Create"&amp;"""&amp;gt;")</f>
        <v/>
      </c>
      <c r="BG33" t="str">
        <f>IF(Table1[[#This Row],[Date]]="","",TEXT(Table1[[#This Row],[Date]],"yyyymmdd"))</f>
        <v/>
      </c>
      <c r="BH33" t="str">
        <f>Table1[[#This Row],[Date2]]</f>
        <v/>
      </c>
      <c r="BI33" t="str">
        <f>IF(Table1[[#This Row],[Date]]="","",Table1[[#This Row],[Voucher Type]])</f>
        <v/>
      </c>
      <c r="BJ33" t="str">
        <f>IF(Table1[[#This Row],[Ref No / Invoice No]]="","",Table1[[#This Row],[Ref No / Invoice No]])</f>
        <v/>
      </c>
      <c r="BK33" t="str">
        <f>IF(Table1[[#This Row],[Voucher No]]="","",Table1[[#This Row],[Voucher No]])</f>
        <v/>
      </c>
      <c r="BL33" t="str">
        <f>IF(Table1[[#This Row],[Date]]="","",Table1[[#This Row],[Narration]])</f>
        <v/>
      </c>
      <c r="BM33" t="str">
        <f>IF(Table1[[#This Row],[Date]]="","",$A$11&amp;$A$13&amp;ROW())</f>
        <v/>
      </c>
      <c r="BN33" t="str">
        <f>IF(Table1[[#This Row],[Date]]="","",$A$13)</f>
        <v/>
      </c>
      <c r="BP33" t="str">
        <f>IF(Table1[[#This Row],[Ledger 1]]="","","No")</f>
        <v/>
      </c>
      <c r="BQ33" t="str">
        <f>IF(Table1[[#This Row],[Date]]="","",IF(Table1[[#This Row],[Effect 1]]="Dr.","Yes","No"))</f>
        <v/>
      </c>
      <c r="BR33" t="str">
        <f>IF(Table1[[#This Row],[Date]]="","",Table1[[#This Row],[Ledger 1]])</f>
        <v/>
      </c>
      <c r="BS33" t="str">
        <f>IF(Table1[[#This Row],[Date]]="","",IF(Table1[[#This Row],[Effect 1]]="Dr.",-Table1[[#This Row],[Amount 1]],Table1[[#This Row],[Amount 1]]))</f>
        <v/>
      </c>
      <c r="BV33" t="str">
        <f>IF(Table1[[#This Row],[Ledger 2]]="","","No")</f>
        <v/>
      </c>
      <c r="BW33" t="str">
        <f>IF(Table1[[#This Row],[Date]]="","",IF(Table1[[#This Row],[Effect 2]]="Dr.","Yes","No"))</f>
        <v/>
      </c>
      <c r="BX33" t="str">
        <f>IF(Table1[[#This Row],[Date]]="","",Table1[[#This Row],[Ledger 2]])</f>
        <v/>
      </c>
      <c r="BY33" t="str">
        <f>IF(Table1[[#This Row],[Date]]="","",IF(Table1[[#This Row],[Effect 2]]="Dr.",-Table1[[#This Row],[Amount 2]],Table1[[#This Row],[Amount 2]]))</f>
        <v/>
      </c>
      <c r="CB33" t="str">
        <f>IF(Table1[[#This Row],[Ledger 3]]="","","No")</f>
        <v/>
      </c>
      <c r="CC33" t="str">
        <f>IF(Table1[[#This Row],[Ledger 3]]="","",IF(Table1[[#This Row],[Effect 3]]="Dr.","Yes","No"))</f>
        <v/>
      </c>
      <c r="CD33" t="str">
        <f>IF(Table1[[#This Row],[Ledger 3]]="","",Table1[[#This Row],[Ledger 3]])</f>
        <v/>
      </c>
      <c r="CE33" t="str">
        <f>IF(Table1[[#This Row],[Ledger 3]]="","",IF(Table1[[#This Row],[Effect 3]]="Dr.",-Table1[[#This Row],[Amount 3]],Table1[[#This Row],[Amount 3]]))</f>
        <v/>
      </c>
      <c r="CH33" t="str">
        <f>IF(Table1[[#This Row],[Ledger 4]]="","","No")</f>
        <v/>
      </c>
      <c r="CI33" t="str">
        <f>IF(Table1[[#This Row],[Ledger 4]]="","",IF(Table1[[#This Row],[Effect 4]]="Dr.","Yes","No"))</f>
        <v/>
      </c>
      <c r="CJ33" t="str">
        <f>IF(Table1[[#This Row],[Ledger 4]]="","",Table1[[#This Row],[Ledger 4]])</f>
        <v/>
      </c>
      <c r="CK33" t="str">
        <f>IF(Table1[[#This Row],[Ledger 4]]="","",IF(Table1[[#This Row],[Effect 4]]="Dr.",-Table1[[#This Row],[Amount 4]],Table1[[#This Row],[Amount 4]]))</f>
        <v/>
      </c>
      <c r="CN33" t="str">
        <f>IF(Table1[[#This Row],[Ledger 5]]="","","No")</f>
        <v/>
      </c>
      <c r="CO33" t="str">
        <f>IF(Table1[[#This Row],[Ledger 5]]="","",IF(Table1[[#This Row],[Effect 5]]="Dr.","Yes","No"))</f>
        <v/>
      </c>
      <c r="CP33" t="str">
        <f>IF(Table1[[#This Row],[Ledger 5]]="","",Table1[[#This Row],[Ledger 5]])</f>
        <v/>
      </c>
      <c r="CQ33" t="str">
        <f>IF(Table1[[#This Row],[Ledger 5]]="","",IF(Table1[[#This Row],[Effect 5]]="Dr.",-Table1[[#This Row],[Amount 5]],Table1[[#This Row],[Amount 5]]))</f>
        <v/>
      </c>
      <c r="CT33" t="str">
        <f>IF(Table1[[#This Row],[Ledger 6]]="","","No")</f>
        <v/>
      </c>
      <c r="CU33" t="str">
        <f>IF(Table1[[#This Row],[Ledger 6]]="","",IF(Table1[[#This Row],[Effect 6]]="Dr.","Yes","No"))</f>
        <v/>
      </c>
      <c r="CV33" t="str">
        <f>IF(Table1[[#This Row],[Ledger 6]]="","",Table1[[#This Row],[Ledger 6]])</f>
        <v/>
      </c>
      <c r="CW33" t="str">
        <f>IF(Table1[[#This Row],[Ledger 6]]="","",IF(Table1[[#This Row],[Effect 6]]="Dr.",-Table1[[#This Row],[Amount 6]],Table1[[#This Row],[Amount 6]]))</f>
        <v/>
      </c>
      <c r="CZ33" t="str">
        <f>IF(Table1[[#This Row],[Ledger 7]]="","","No")</f>
        <v/>
      </c>
      <c r="DA33" t="str">
        <f>IF(Table1[[#This Row],[Ledger 7]]="","",IF(Table1[[#This Row],[Effect 7]]="Dr.","Yes","No"))</f>
        <v/>
      </c>
      <c r="DB33" t="str">
        <f>IF(Table1[[#This Row],[Ledger 7]]="","",Table1[[#This Row],[Ledger 7]])</f>
        <v/>
      </c>
      <c r="DC33" t="str">
        <f>IF(Table1[[#This Row],[Ledger 7]]="","",IF(Table1[[#This Row],[Effect 7]]="Dr.",-Table1[[#This Row],[Amount 7]],Table1[[#This Row],[Amount 7]]))</f>
        <v/>
      </c>
      <c r="DF33" t="str">
        <f>IF(Table1[[#This Row],[Ledger 8]]="","","No")</f>
        <v/>
      </c>
      <c r="DG33" t="str">
        <f>IF(Table1[[#This Row],[Ledger 8]]="","",IF(Table1[[#This Row],[Effect 8]]="Dr.","Yes","No"))</f>
        <v/>
      </c>
      <c r="DH33" t="str">
        <f>IF(Table1[[#This Row],[Ledger 8]]="","",Table1[[#This Row],[Ledger 8]])</f>
        <v/>
      </c>
      <c r="DI33" t="str">
        <f>IF(Table1[[#This Row],[Ledger 8]]="","",IF(Table1[[#This Row],[Effect 8]]="Dr.",-Table1[[#This Row],[Amount 8]],Table1[[#This Row],[Amount 8]]))</f>
        <v/>
      </c>
      <c r="DL33" t="str">
        <f>IF(Table1[[#This Row],[Ledger 9]]="","","No")</f>
        <v/>
      </c>
      <c r="DM33" t="str">
        <f>IF(Table1[[#This Row],[Ledger 9]]="","",IF(Table1[[#This Row],[Effect 9]]="Dr.","Yes","No"))</f>
        <v/>
      </c>
      <c r="DN33" t="str">
        <f>IF(Table1[[#This Row],[Ledger 9]]="","",Table1[[#This Row],[Ledger 9]])</f>
        <v/>
      </c>
      <c r="DO33" t="str">
        <f>IF(Table1[[#This Row],[Ledger 9]]="","",IF(Table1[[#This Row],[Effect 9]]="Dr.",-Table1[[#This Row],[Amount 9]],Table1[[#This Row],[Amount 9]]))</f>
        <v/>
      </c>
      <c r="DR33" t="str">
        <f>IF(Table1[[#This Row],[Ledger 10]]="","","No")</f>
        <v/>
      </c>
      <c r="DS33" t="str">
        <f>IF(Table1[[#This Row],[Ledger 10]]="","",IF(Table1[[#This Row],[Effect 10]]="Dr.","Yes","No"))</f>
        <v/>
      </c>
      <c r="DT33" t="str">
        <f>IF(Table1[[#This Row],[Ledger 10]]="","",Table1[[#This Row],[Ledger 10]])</f>
        <v/>
      </c>
      <c r="DU33" t="str">
        <f>IF(Table1[[#This Row],[Ledger 10]]="","",IF(Table1[[#This Row],[Effect 10]]="Dr.",-Table1[[#This Row],[Amount 10]],Table1[[#This Row],[Amount 10]]))</f>
        <v/>
      </c>
      <c r="DX33" t="str">
        <f>IF(Table1[[#This Row],[Ledger 11]]="","","No")</f>
        <v/>
      </c>
      <c r="DY33" t="str">
        <f>IF(Table1[[#This Row],[Ledger 11]]="","",IF(Table1[[#This Row],[Effect 11]]="Dr.","Yes","No"))</f>
        <v/>
      </c>
      <c r="DZ33" t="str">
        <f>IF(Table1[[#This Row],[Ledger 11]]="","",Table1[[#This Row],[Ledger 11]])</f>
        <v/>
      </c>
      <c r="EA33" t="str">
        <f>IF(Table1[[#This Row],[Ledger 11]]="","",IF(Table1[[#This Row],[Effect 11]]="Dr.",-Table1[[#This Row],[Amount 11]],Table1[[#This Row],[Amount 11]]))</f>
        <v/>
      </c>
      <c r="ED33" t="str">
        <f>IF(Table1[[#This Row],[Ledger 12]]="","","No")</f>
        <v/>
      </c>
      <c r="EE33" t="str">
        <f>IF(Table1[[#This Row],[Ledger 12]]="","",IF(Table1[[#This Row],[Effect 12]]="Dr.","Yes","No"))</f>
        <v/>
      </c>
      <c r="EF33" t="str">
        <f>IF(Table1[[#This Row],[Ledger 12]]="","",Table1[[#This Row],[Ledger 12]])</f>
        <v/>
      </c>
      <c r="EG33" t="str">
        <f>IF(Table1[[#This Row],[Ledger 12]]="","",IF(Table1[[#This Row],[Effect 12]]="Dr.",-Table1[[#This Row],[Amount 12]],Table1[[#This Row],[Amount 12]]))</f>
        <v/>
      </c>
      <c r="EJ33" t="str">
        <f>IF(Table1[[#This Row],[Ledger 13]]="","","No")</f>
        <v/>
      </c>
      <c r="EK33" t="str">
        <f>IF(Table1[[#This Row],[Ledger 13]]="","",IF(Table1[[#This Row],[Effect 13]]="Dr.","Yes","No"))</f>
        <v/>
      </c>
      <c r="EL33" t="str">
        <f>IF(Table1[[#This Row],[Ledger 13]]="","",Table1[[#This Row],[Ledger 13]])</f>
        <v/>
      </c>
      <c r="EM33" t="str">
        <f>IF(Table1[[#This Row],[Ledger 13]]="","",IF(Table1[[#This Row],[Effect 13]]="Dr.",-Table1[[#This Row],[Amount 13]],Table1[[#This Row],[Amount 13]]))</f>
        <v/>
      </c>
      <c r="EP33" t="str">
        <f>IF(Table1[[#This Row],[Ledger 14]]="","","No")</f>
        <v/>
      </c>
      <c r="EQ33" t="str">
        <f>IF(Table1[[#This Row],[Ledger 14]]="","",IF(Table1[[#This Row],[Effect 14]]="Dr.","Yes","No"))</f>
        <v/>
      </c>
      <c r="ER33" t="str">
        <f>IF(Table1[[#This Row],[Ledger 14]]="","",Table1[[#This Row],[Ledger 14]])</f>
        <v/>
      </c>
      <c r="ES33" t="str">
        <f>IF(Table1[[#This Row],[Ledger 14]]="","",IF(Table1[[#This Row],[Effect 14]]="Dr.",-Table1[[#This Row],[Amount 14]],Table1[[#This Row],[Amount 14]]))</f>
        <v/>
      </c>
      <c r="EV33" t="str">
        <f>IF(Table1[[#This Row],[Ledger 15]]="","","No")</f>
        <v/>
      </c>
      <c r="EW33" t="str">
        <f>IF(Table1[[#This Row],[Ledger 15]]="","",IF(Table1[[#This Row],[Effect 15]]="Dr.","Yes","No"))</f>
        <v/>
      </c>
      <c r="EX33" t="str">
        <f>IF(Table1[[#This Row],[Ledger 15]]="","",Table1[[#This Row],[Ledger 15]])</f>
        <v/>
      </c>
      <c r="EY33" t="str">
        <f>IF(Table1[[#This Row],[Ledger 15]]="","",IF(Table1[[#This Row],[Effect 15]]="Dr.",-Table1[[#This Row],[Amount 15]],Table1[[#This Row],[Amount 15]]))</f>
        <v/>
      </c>
      <c r="FD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">
        <f>IF(Table1[[#This Row],[Date]]="",0,IF(AND(Table1[[#This Row],[Date]]&gt;=$FE$2,Table1[[#This Row],[Date]]&lt;=$FE$3),0,1))</f>
        <v>0</v>
      </c>
      <c r="FF33">
        <f>IF(Table1[[#This Row],[Date]]="",0,IF(TYPE(VLOOKUP(Table1[[#This Row],[Voucher Type]],Table1[[#All],[Voucher Type Master]],1,FALSE))=16,1,0))</f>
        <v>0</v>
      </c>
      <c r="FG33">
        <f>IF(TYPE(IF(Table1[[#This Row],[Date]]="",0,IF(VLOOKUP(Table1[[#This Row],[Voucher Type]],$FY$5:$FZ$13,2,0)=Table1[[#This Row],[Effect 1]],0,1)))=16,1,0)</f>
        <v>0</v>
      </c>
      <c r="FH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">
        <f>IF(LEN(Table1[[#This Row],[Ledger 1]])&gt;0,IF(TYPE(VLOOKUP(Table1[[#This Row],[Ledger 1]],GZ:GZ,1,0))=16,1,0),0)</f>
        <v>0</v>
      </c>
      <c r="FJ33">
        <f>IF(LEN(Table1[[#This Row],[Ledger 2]])&gt;0,IF(TYPE(VLOOKUP(Table1[[#This Row],[Ledger 2]],GZ:GZ,1,0))=16,1,0),0)</f>
        <v>0</v>
      </c>
      <c r="FK33">
        <f>IF(LEN(Table1[[#This Row],[Ledger 3]])&gt;0,IF(TYPE(VLOOKUP(Table1[[#This Row],[Ledger 3]],GZ:GZ,1,0))=16,1,0),0)</f>
        <v>0</v>
      </c>
      <c r="FL33">
        <f>IF(LEN(Table1[[#This Row],[Ledger 4]])&gt;0,IF(TYPE(VLOOKUP(Table1[[#This Row],[Ledger 4]],GZ:GZ,1,0))=16,1,0),0)</f>
        <v>0</v>
      </c>
      <c r="FM33">
        <f>IF(LEN(Table1[[#This Row],[Ledger 5]])&gt;0,IF(TYPE(VLOOKUP(Table1[[#This Row],[Ledger 5]],GZ:GZ,1,0))=16,1,0),0)</f>
        <v>0</v>
      </c>
      <c r="FN33">
        <f>IF(LEN(Table1[[#This Row],[Ledger 6]])&gt;0,IF(TYPE(VLOOKUP(Table1[[#This Row],[Ledger 6]],$GZ:$GZ,1,0))=16,1,0),0)</f>
        <v>0</v>
      </c>
      <c r="FO33">
        <f>IF(LEN(Table1[[#This Row],[Ledger 7]])&gt;0,IF(TYPE(VLOOKUP(Table1[[#This Row],[Ledger 7]],$GZ:$GZ,1,0))=16,1,0),0)</f>
        <v>0</v>
      </c>
      <c r="FP33">
        <f>IF(LEN(Table1[[#This Row],[Ledger 8]])&gt;0,IF(TYPE(VLOOKUP(Table1[[#This Row],[Ledger 8]],$GZ:$GZ,1,0))=16,1,0),0)</f>
        <v>0</v>
      </c>
      <c r="FQ33">
        <f>IF(LEN(Table1[[#This Row],[Ledger 9]])&gt;0,IF(TYPE(VLOOKUP(Table1[[#This Row],[Ledger 9]],$GZ:$GZ,1,0))=16,1,0),0)</f>
        <v>0</v>
      </c>
      <c r="FR33">
        <f>IF(LEN(Table1[[#This Row],[Ledger 10]])&gt;0,IF(TYPE(VLOOKUP(Table1[[#This Row],[Ledger 10]],$GZ:$GZ,1,0))=16,1,0),0)</f>
        <v>0</v>
      </c>
      <c r="FS33">
        <f>IF(LEN(Table1[[#This Row],[Ledger 11]])&gt;0,IF(TYPE(VLOOKUP(Table1[[#This Row],[Ledger 11]],$GZ:$GZ,1,0))=16,1,0),0)</f>
        <v>0</v>
      </c>
      <c r="FT33">
        <f>IF(LEN(Table1[[#This Row],[Ledger 12]])&gt;0,IF(TYPE(VLOOKUP(Table1[[#This Row],[Ledger 12]],$GZ:$GZ,1,0))=16,1,0),0)</f>
        <v>0</v>
      </c>
      <c r="FU33">
        <f>IF(LEN(Table1[[#This Row],[Ledger 13]])&gt;0,IF(TYPE(VLOOKUP(Table1[[#This Row],[Ledger 13]],$GZ:$GZ,1,0))=16,1,0),0)</f>
        <v>0</v>
      </c>
      <c r="FV33">
        <f>IF(LEN(Table1[[#This Row],[Ledger 14]])&gt;0,IF(TYPE(VLOOKUP(Table1[[#This Row],[Ledger 14]],$GZ:$GZ,1,0))=16,1,0),0)</f>
        <v>0</v>
      </c>
      <c r="FW33">
        <f>IF(LEN(Table1[[#This Row],[Ledger 15]])&gt;0,IF(TYPE(VLOOKUP(Table1[[#This Row],[Ledger 15]],$GZ:$GZ,1,0))=16,1,0),0)</f>
        <v>0</v>
      </c>
      <c r="GX33" t="s">
        <v>191</v>
      </c>
    </row>
    <row r="34" spans="4:206" ht="33" customHeight="1" x14ac:dyDescent="0.45">
      <c r="D34" s="8">
        <f t="shared" si="9"/>
        <v>29</v>
      </c>
      <c r="E34" s="32"/>
      <c r="F34" s="34"/>
      <c r="G34" s="34"/>
      <c r="H34" s="34"/>
      <c r="I34" s="34"/>
      <c r="J34" s="38"/>
      <c r="K34" s="33"/>
      <c r="L34" s="36"/>
      <c r="M34" s="35"/>
      <c r="N34" s="34"/>
      <c r="O34" s="41"/>
      <c r="P34" s="35"/>
      <c r="Q34" s="34"/>
      <c r="R34" s="37"/>
      <c r="S34" s="35"/>
      <c r="T34" s="34"/>
      <c r="U34" s="37"/>
      <c r="V34" s="35"/>
      <c r="W34" s="34"/>
      <c r="X34" s="37"/>
      <c r="Y34" s="35"/>
      <c r="Z34" s="34"/>
      <c r="AA34" s="37"/>
      <c r="AB34" s="35"/>
      <c r="AC34" s="34"/>
      <c r="AD34" s="37"/>
      <c r="AE34" s="35"/>
      <c r="AF34" s="34"/>
      <c r="AG34" s="37"/>
      <c r="AH34" s="35"/>
      <c r="AI34" s="34"/>
      <c r="AJ34" s="37"/>
      <c r="AK34" s="35"/>
      <c r="AL34" s="34"/>
      <c r="AM34" s="37"/>
      <c r="AN34" s="35"/>
      <c r="AO34" s="34"/>
      <c r="AP34" s="37"/>
      <c r="AQ34" s="35"/>
      <c r="AR34" s="34"/>
      <c r="AS34" s="37"/>
      <c r="AT34" s="35"/>
      <c r="AU34" s="34"/>
      <c r="AV34" s="37"/>
      <c r="AW34" s="35"/>
      <c r="AX34" s="34"/>
      <c r="AY34" s="37"/>
      <c r="AZ34" s="35"/>
      <c r="BA34" s="34"/>
      <c r="BB34" s="37"/>
      <c r="BC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" s="7"/>
      <c r="BF34" t="str">
        <f>IF(Table1[[#This Row],[Date]]="","","&amp;lt;VOUCHER REMOTEID="&amp;""""&amp;$A$11&amp;$A$13&amp;ROW()&amp;""""&amp;" VCHTYPE="""&amp;F34&amp;""" ACTION="""&amp;"Create"&amp;"""&amp;gt;")</f>
        <v/>
      </c>
      <c r="BG34" t="str">
        <f>IF(Table1[[#This Row],[Date]]="","",TEXT(Table1[[#This Row],[Date]],"yyyymmdd"))</f>
        <v/>
      </c>
      <c r="BH34" t="str">
        <f>Table1[[#This Row],[Date2]]</f>
        <v/>
      </c>
      <c r="BI34" t="str">
        <f>IF(Table1[[#This Row],[Date]]="","",Table1[[#This Row],[Voucher Type]])</f>
        <v/>
      </c>
      <c r="BJ34" t="str">
        <f>IF(Table1[[#This Row],[Ref No / Invoice No]]="","",Table1[[#This Row],[Ref No / Invoice No]])</f>
        <v/>
      </c>
      <c r="BK34" t="str">
        <f>IF(Table1[[#This Row],[Voucher No]]="","",Table1[[#This Row],[Voucher No]])</f>
        <v/>
      </c>
      <c r="BL34" t="str">
        <f>IF(Table1[[#This Row],[Date]]="","",Table1[[#This Row],[Narration]])</f>
        <v/>
      </c>
      <c r="BM34" t="str">
        <f>IF(Table1[[#This Row],[Date]]="","",$A$11&amp;$A$13&amp;ROW())</f>
        <v/>
      </c>
      <c r="BN34" t="str">
        <f>IF(Table1[[#This Row],[Date]]="","",$A$13)</f>
        <v/>
      </c>
      <c r="BP34" t="str">
        <f>IF(Table1[[#This Row],[Ledger 1]]="","","No")</f>
        <v/>
      </c>
      <c r="BQ34" t="str">
        <f>IF(Table1[[#This Row],[Date]]="","",IF(Table1[[#This Row],[Effect 1]]="Dr.","Yes","No"))</f>
        <v/>
      </c>
      <c r="BR34" t="str">
        <f>IF(Table1[[#This Row],[Date]]="","",Table1[[#This Row],[Ledger 1]])</f>
        <v/>
      </c>
      <c r="BS34" t="str">
        <f>IF(Table1[[#This Row],[Date]]="","",IF(Table1[[#This Row],[Effect 1]]="Dr.",-Table1[[#This Row],[Amount 1]],Table1[[#This Row],[Amount 1]]))</f>
        <v/>
      </c>
      <c r="BV34" t="str">
        <f>IF(Table1[[#This Row],[Ledger 2]]="","","No")</f>
        <v/>
      </c>
      <c r="BW34" t="str">
        <f>IF(Table1[[#This Row],[Date]]="","",IF(Table1[[#This Row],[Effect 2]]="Dr.","Yes","No"))</f>
        <v/>
      </c>
      <c r="BX34" t="str">
        <f>IF(Table1[[#This Row],[Date]]="","",Table1[[#This Row],[Ledger 2]])</f>
        <v/>
      </c>
      <c r="BY34" t="str">
        <f>IF(Table1[[#This Row],[Date]]="","",IF(Table1[[#This Row],[Effect 2]]="Dr.",-Table1[[#This Row],[Amount 2]],Table1[[#This Row],[Amount 2]]))</f>
        <v/>
      </c>
      <c r="CB34" t="str">
        <f>IF(Table1[[#This Row],[Ledger 3]]="","","No")</f>
        <v/>
      </c>
      <c r="CC34" t="str">
        <f>IF(Table1[[#This Row],[Ledger 3]]="","",IF(Table1[[#This Row],[Effect 3]]="Dr.","Yes","No"))</f>
        <v/>
      </c>
      <c r="CD34" t="str">
        <f>IF(Table1[[#This Row],[Ledger 3]]="","",Table1[[#This Row],[Ledger 3]])</f>
        <v/>
      </c>
      <c r="CE34" t="str">
        <f>IF(Table1[[#This Row],[Ledger 3]]="","",IF(Table1[[#This Row],[Effect 3]]="Dr.",-Table1[[#This Row],[Amount 3]],Table1[[#This Row],[Amount 3]]))</f>
        <v/>
      </c>
      <c r="CH34" t="str">
        <f>IF(Table1[[#This Row],[Ledger 4]]="","","No")</f>
        <v/>
      </c>
      <c r="CI34" t="str">
        <f>IF(Table1[[#This Row],[Ledger 4]]="","",IF(Table1[[#This Row],[Effect 4]]="Dr.","Yes","No"))</f>
        <v/>
      </c>
      <c r="CJ34" t="str">
        <f>IF(Table1[[#This Row],[Ledger 4]]="","",Table1[[#This Row],[Ledger 4]])</f>
        <v/>
      </c>
      <c r="CK34" t="str">
        <f>IF(Table1[[#This Row],[Ledger 4]]="","",IF(Table1[[#This Row],[Effect 4]]="Dr.",-Table1[[#This Row],[Amount 4]],Table1[[#This Row],[Amount 4]]))</f>
        <v/>
      </c>
      <c r="CN34" t="str">
        <f>IF(Table1[[#This Row],[Ledger 5]]="","","No")</f>
        <v/>
      </c>
      <c r="CO34" t="str">
        <f>IF(Table1[[#This Row],[Ledger 5]]="","",IF(Table1[[#This Row],[Effect 5]]="Dr.","Yes","No"))</f>
        <v/>
      </c>
      <c r="CP34" t="str">
        <f>IF(Table1[[#This Row],[Ledger 5]]="","",Table1[[#This Row],[Ledger 5]])</f>
        <v/>
      </c>
      <c r="CQ34" t="str">
        <f>IF(Table1[[#This Row],[Ledger 5]]="","",IF(Table1[[#This Row],[Effect 5]]="Dr.",-Table1[[#This Row],[Amount 5]],Table1[[#This Row],[Amount 5]]))</f>
        <v/>
      </c>
      <c r="CT34" t="str">
        <f>IF(Table1[[#This Row],[Ledger 6]]="","","No")</f>
        <v/>
      </c>
      <c r="CU34" t="str">
        <f>IF(Table1[[#This Row],[Ledger 6]]="","",IF(Table1[[#This Row],[Effect 6]]="Dr.","Yes","No"))</f>
        <v/>
      </c>
      <c r="CV34" t="str">
        <f>IF(Table1[[#This Row],[Ledger 6]]="","",Table1[[#This Row],[Ledger 6]])</f>
        <v/>
      </c>
      <c r="CW34" t="str">
        <f>IF(Table1[[#This Row],[Ledger 6]]="","",IF(Table1[[#This Row],[Effect 6]]="Dr.",-Table1[[#This Row],[Amount 6]],Table1[[#This Row],[Amount 6]]))</f>
        <v/>
      </c>
      <c r="CZ34" t="str">
        <f>IF(Table1[[#This Row],[Ledger 7]]="","","No")</f>
        <v/>
      </c>
      <c r="DA34" t="str">
        <f>IF(Table1[[#This Row],[Ledger 7]]="","",IF(Table1[[#This Row],[Effect 7]]="Dr.","Yes","No"))</f>
        <v/>
      </c>
      <c r="DB34" t="str">
        <f>IF(Table1[[#This Row],[Ledger 7]]="","",Table1[[#This Row],[Ledger 7]])</f>
        <v/>
      </c>
      <c r="DC34" t="str">
        <f>IF(Table1[[#This Row],[Ledger 7]]="","",IF(Table1[[#This Row],[Effect 7]]="Dr.",-Table1[[#This Row],[Amount 7]],Table1[[#This Row],[Amount 7]]))</f>
        <v/>
      </c>
      <c r="DF34" t="str">
        <f>IF(Table1[[#This Row],[Ledger 8]]="","","No")</f>
        <v/>
      </c>
      <c r="DG34" t="str">
        <f>IF(Table1[[#This Row],[Ledger 8]]="","",IF(Table1[[#This Row],[Effect 8]]="Dr.","Yes","No"))</f>
        <v/>
      </c>
      <c r="DH34" t="str">
        <f>IF(Table1[[#This Row],[Ledger 8]]="","",Table1[[#This Row],[Ledger 8]])</f>
        <v/>
      </c>
      <c r="DI34" t="str">
        <f>IF(Table1[[#This Row],[Ledger 8]]="","",IF(Table1[[#This Row],[Effect 8]]="Dr.",-Table1[[#This Row],[Amount 8]],Table1[[#This Row],[Amount 8]]))</f>
        <v/>
      </c>
      <c r="DL34" t="str">
        <f>IF(Table1[[#This Row],[Ledger 9]]="","","No")</f>
        <v/>
      </c>
      <c r="DM34" t="str">
        <f>IF(Table1[[#This Row],[Ledger 9]]="","",IF(Table1[[#This Row],[Effect 9]]="Dr.","Yes","No"))</f>
        <v/>
      </c>
      <c r="DN34" t="str">
        <f>IF(Table1[[#This Row],[Ledger 9]]="","",Table1[[#This Row],[Ledger 9]])</f>
        <v/>
      </c>
      <c r="DO34" t="str">
        <f>IF(Table1[[#This Row],[Ledger 9]]="","",IF(Table1[[#This Row],[Effect 9]]="Dr.",-Table1[[#This Row],[Amount 9]],Table1[[#This Row],[Amount 9]]))</f>
        <v/>
      </c>
      <c r="DR34" t="str">
        <f>IF(Table1[[#This Row],[Ledger 10]]="","","No")</f>
        <v/>
      </c>
      <c r="DS34" t="str">
        <f>IF(Table1[[#This Row],[Ledger 10]]="","",IF(Table1[[#This Row],[Effect 10]]="Dr.","Yes","No"))</f>
        <v/>
      </c>
      <c r="DT34" t="str">
        <f>IF(Table1[[#This Row],[Ledger 10]]="","",Table1[[#This Row],[Ledger 10]])</f>
        <v/>
      </c>
      <c r="DU34" t="str">
        <f>IF(Table1[[#This Row],[Ledger 10]]="","",IF(Table1[[#This Row],[Effect 10]]="Dr.",-Table1[[#This Row],[Amount 10]],Table1[[#This Row],[Amount 10]]))</f>
        <v/>
      </c>
      <c r="DX34" t="str">
        <f>IF(Table1[[#This Row],[Ledger 11]]="","","No")</f>
        <v/>
      </c>
      <c r="DY34" t="str">
        <f>IF(Table1[[#This Row],[Ledger 11]]="","",IF(Table1[[#This Row],[Effect 11]]="Dr.","Yes","No"))</f>
        <v/>
      </c>
      <c r="DZ34" t="str">
        <f>IF(Table1[[#This Row],[Ledger 11]]="","",Table1[[#This Row],[Ledger 11]])</f>
        <v/>
      </c>
      <c r="EA34" t="str">
        <f>IF(Table1[[#This Row],[Ledger 11]]="","",IF(Table1[[#This Row],[Effect 11]]="Dr.",-Table1[[#This Row],[Amount 11]],Table1[[#This Row],[Amount 11]]))</f>
        <v/>
      </c>
      <c r="ED34" t="str">
        <f>IF(Table1[[#This Row],[Ledger 12]]="","","No")</f>
        <v/>
      </c>
      <c r="EE34" t="str">
        <f>IF(Table1[[#This Row],[Ledger 12]]="","",IF(Table1[[#This Row],[Effect 12]]="Dr.","Yes","No"))</f>
        <v/>
      </c>
      <c r="EF34" t="str">
        <f>IF(Table1[[#This Row],[Ledger 12]]="","",Table1[[#This Row],[Ledger 12]])</f>
        <v/>
      </c>
      <c r="EG34" t="str">
        <f>IF(Table1[[#This Row],[Ledger 12]]="","",IF(Table1[[#This Row],[Effect 12]]="Dr.",-Table1[[#This Row],[Amount 12]],Table1[[#This Row],[Amount 12]]))</f>
        <v/>
      </c>
      <c r="EJ34" t="str">
        <f>IF(Table1[[#This Row],[Ledger 13]]="","","No")</f>
        <v/>
      </c>
      <c r="EK34" t="str">
        <f>IF(Table1[[#This Row],[Ledger 13]]="","",IF(Table1[[#This Row],[Effect 13]]="Dr.","Yes","No"))</f>
        <v/>
      </c>
      <c r="EL34" t="str">
        <f>IF(Table1[[#This Row],[Ledger 13]]="","",Table1[[#This Row],[Ledger 13]])</f>
        <v/>
      </c>
      <c r="EM34" t="str">
        <f>IF(Table1[[#This Row],[Ledger 13]]="","",IF(Table1[[#This Row],[Effect 13]]="Dr.",-Table1[[#This Row],[Amount 13]],Table1[[#This Row],[Amount 13]]))</f>
        <v/>
      </c>
      <c r="EP34" t="str">
        <f>IF(Table1[[#This Row],[Ledger 14]]="","","No")</f>
        <v/>
      </c>
      <c r="EQ34" t="str">
        <f>IF(Table1[[#This Row],[Ledger 14]]="","",IF(Table1[[#This Row],[Effect 14]]="Dr.","Yes","No"))</f>
        <v/>
      </c>
      <c r="ER34" t="str">
        <f>IF(Table1[[#This Row],[Ledger 14]]="","",Table1[[#This Row],[Ledger 14]])</f>
        <v/>
      </c>
      <c r="ES34" t="str">
        <f>IF(Table1[[#This Row],[Ledger 14]]="","",IF(Table1[[#This Row],[Effect 14]]="Dr.",-Table1[[#This Row],[Amount 14]],Table1[[#This Row],[Amount 14]]))</f>
        <v/>
      </c>
      <c r="EV34" t="str">
        <f>IF(Table1[[#This Row],[Ledger 15]]="","","No")</f>
        <v/>
      </c>
      <c r="EW34" t="str">
        <f>IF(Table1[[#This Row],[Ledger 15]]="","",IF(Table1[[#This Row],[Effect 15]]="Dr.","Yes","No"))</f>
        <v/>
      </c>
      <c r="EX34" t="str">
        <f>IF(Table1[[#This Row],[Ledger 15]]="","",Table1[[#This Row],[Ledger 15]])</f>
        <v/>
      </c>
      <c r="EY34" t="str">
        <f>IF(Table1[[#This Row],[Ledger 15]]="","",IF(Table1[[#This Row],[Effect 15]]="Dr.",-Table1[[#This Row],[Amount 15]],Table1[[#This Row],[Amount 15]]))</f>
        <v/>
      </c>
      <c r="FD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">
        <f>IF(Table1[[#This Row],[Date]]="",0,IF(AND(Table1[[#This Row],[Date]]&gt;=$FE$2,Table1[[#This Row],[Date]]&lt;=$FE$3),0,1))</f>
        <v>0</v>
      </c>
      <c r="FF34">
        <f>IF(Table1[[#This Row],[Date]]="",0,IF(TYPE(VLOOKUP(Table1[[#This Row],[Voucher Type]],Table1[[#All],[Voucher Type Master]],1,FALSE))=16,1,0))</f>
        <v>0</v>
      </c>
      <c r="FG34">
        <f>IF(TYPE(IF(Table1[[#This Row],[Date]]="",0,IF(VLOOKUP(Table1[[#This Row],[Voucher Type]],$FY$5:$FZ$13,2,0)=Table1[[#This Row],[Effect 1]],0,1)))=16,1,0)</f>
        <v>0</v>
      </c>
      <c r="FH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">
        <f>IF(LEN(Table1[[#This Row],[Ledger 1]])&gt;0,IF(TYPE(VLOOKUP(Table1[[#This Row],[Ledger 1]],GZ:GZ,1,0))=16,1,0),0)</f>
        <v>0</v>
      </c>
      <c r="FJ34">
        <f>IF(LEN(Table1[[#This Row],[Ledger 2]])&gt;0,IF(TYPE(VLOOKUP(Table1[[#This Row],[Ledger 2]],GZ:GZ,1,0))=16,1,0),0)</f>
        <v>0</v>
      </c>
      <c r="FK34">
        <f>IF(LEN(Table1[[#This Row],[Ledger 3]])&gt;0,IF(TYPE(VLOOKUP(Table1[[#This Row],[Ledger 3]],GZ:GZ,1,0))=16,1,0),0)</f>
        <v>0</v>
      </c>
      <c r="FL34">
        <f>IF(LEN(Table1[[#This Row],[Ledger 4]])&gt;0,IF(TYPE(VLOOKUP(Table1[[#This Row],[Ledger 4]],GZ:GZ,1,0))=16,1,0),0)</f>
        <v>0</v>
      </c>
      <c r="FM34">
        <f>IF(LEN(Table1[[#This Row],[Ledger 5]])&gt;0,IF(TYPE(VLOOKUP(Table1[[#This Row],[Ledger 5]],GZ:GZ,1,0))=16,1,0),0)</f>
        <v>0</v>
      </c>
      <c r="FN34">
        <f>IF(LEN(Table1[[#This Row],[Ledger 6]])&gt;0,IF(TYPE(VLOOKUP(Table1[[#This Row],[Ledger 6]],$GZ:$GZ,1,0))=16,1,0),0)</f>
        <v>0</v>
      </c>
      <c r="FO34">
        <f>IF(LEN(Table1[[#This Row],[Ledger 7]])&gt;0,IF(TYPE(VLOOKUP(Table1[[#This Row],[Ledger 7]],$GZ:$GZ,1,0))=16,1,0),0)</f>
        <v>0</v>
      </c>
      <c r="FP34">
        <f>IF(LEN(Table1[[#This Row],[Ledger 8]])&gt;0,IF(TYPE(VLOOKUP(Table1[[#This Row],[Ledger 8]],$GZ:$GZ,1,0))=16,1,0),0)</f>
        <v>0</v>
      </c>
      <c r="FQ34">
        <f>IF(LEN(Table1[[#This Row],[Ledger 9]])&gt;0,IF(TYPE(VLOOKUP(Table1[[#This Row],[Ledger 9]],$GZ:$GZ,1,0))=16,1,0),0)</f>
        <v>0</v>
      </c>
      <c r="FR34">
        <f>IF(LEN(Table1[[#This Row],[Ledger 10]])&gt;0,IF(TYPE(VLOOKUP(Table1[[#This Row],[Ledger 10]],$GZ:$GZ,1,0))=16,1,0),0)</f>
        <v>0</v>
      </c>
      <c r="FS34">
        <f>IF(LEN(Table1[[#This Row],[Ledger 11]])&gt;0,IF(TYPE(VLOOKUP(Table1[[#This Row],[Ledger 11]],$GZ:$GZ,1,0))=16,1,0),0)</f>
        <v>0</v>
      </c>
      <c r="FT34">
        <f>IF(LEN(Table1[[#This Row],[Ledger 12]])&gt;0,IF(TYPE(VLOOKUP(Table1[[#This Row],[Ledger 12]],$GZ:$GZ,1,0))=16,1,0),0)</f>
        <v>0</v>
      </c>
      <c r="FU34">
        <f>IF(LEN(Table1[[#This Row],[Ledger 13]])&gt;0,IF(TYPE(VLOOKUP(Table1[[#This Row],[Ledger 13]],$GZ:$GZ,1,0))=16,1,0),0)</f>
        <v>0</v>
      </c>
      <c r="FV34">
        <f>IF(LEN(Table1[[#This Row],[Ledger 14]])&gt;0,IF(TYPE(VLOOKUP(Table1[[#This Row],[Ledger 14]],$GZ:$GZ,1,0))=16,1,0),0)</f>
        <v>0</v>
      </c>
      <c r="FW34">
        <f>IF(LEN(Table1[[#This Row],[Ledger 15]])&gt;0,IF(TYPE(VLOOKUP(Table1[[#This Row],[Ledger 15]],$GZ:$GZ,1,0))=16,1,0),0)</f>
        <v>0</v>
      </c>
      <c r="GX34" t="s">
        <v>192</v>
      </c>
    </row>
    <row r="35" spans="4:206" ht="33" customHeight="1" x14ac:dyDescent="0.45">
      <c r="D35" s="8">
        <f t="shared" si="9"/>
        <v>30</v>
      </c>
      <c r="E35" s="32"/>
      <c r="F35" s="34"/>
      <c r="G35" s="34"/>
      <c r="H35" s="34"/>
      <c r="I35" s="34"/>
      <c r="J35" s="38"/>
      <c r="K35" s="33"/>
      <c r="L35" s="36"/>
      <c r="M35" s="35"/>
      <c r="N35" s="34"/>
      <c r="O35" s="41"/>
      <c r="P35" s="35"/>
      <c r="Q35" s="34"/>
      <c r="R35" s="37"/>
      <c r="S35" s="35"/>
      <c r="T35" s="34"/>
      <c r="U35" s="37"/>
      <c r="V35" s="35"/>
      <c r="W35" s="34"/>
      <c r="X35" s="37"/>
      <c r="Y35" s="35"/>
      <c r="Z35" s="34"/>
      <c r="AA35" s="37"/>
      <c r="AB35" s="35"/>
      <c r="AC35" s="34"/>
      <c r="AD35" s="37"/>
      <c r="AE35" s="35"/>
      <c r="AF35" s="34"/>
      <c r="AG35" s="37"/>
      <c r="AH35" s="35"/>
      <c r="AI35" s="34"/>
      <c r="AJ35" s="37"/>
      <c r="AK35" s="35"/>
      <c r="AL35" s="34"/>
      <c r="AM35" s="37"/>
      <c r="AN35" s="35"/>
      <c r="AO35" s="34"/>
      <c r="AP35" s="37"/>
      <c r="AQ35" s="35"/>
      <c r="AR35" s="34"/>
      <c r="AS35" s="37"/>
      <c r="AT35" s="35"/>
      <c r="AU35" s="34"/>
      <c r="AV35" s="37"/>
      <c r="AW35" s="35"/>
      <c r="AX35" s="34"/>
      <c r="AY35" s="37"/>
      <c r="AZ35" s="35"/>
      <c r="BA35" s="34"/>
      <c r="BB35" s="37"/>
      <c r="BC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" s="7"/>
      <c r="BF35" t="str">
        <f>IF(Table1[[#This Row],[Date]]="","","&amp;lt;VOUCHER REMOTEID="&amp;""""&amp;$A$11&amp;$A$13&amp;ROW()&amp;""""&amp;" VCHTYPE="""&amp;F35&amp;""" ACTION="""&amp;"Create"&amp;"""&amp;gt;")</f>
        <v/>
      </c>
      <c r="BG35" t="str">
        <f>IF(Table1[[#This Row],[Date]]="","",TEXT(Table1[[#This Row],[Date]],"yyyymmdd"))</f>
        <v/>
      </c>
      <c r="BH35" t="str">
        <f>Table1[[#This Row],[Date2]]</f>
        <v/>
      </c>
      <c r="BI35" t="str">
        <f>IF(Table1[[#This Row],[Date]]="","",Table1[[#This Row],[Voucher Type]])</f>
        <v/>
      </c>
      <c r="BJ35" t="str">
        <f>IF(Table1[[#This Row],[Ref No / Invoice No]]="","",Table1[[#This Row],[Ref No / Invoice No]])</f>
        <v/>
      </c>
      <c r="BK35" t="str">
        <f>IF(Table1[[#This Row],[Voucher No]]="","",Table1[[#This Row],[Voucher No]])</f>
        <v/>
      </c>
      <c r="BL35" t="str">
        <f>IF(Table1[[#This Row],[Date]]="","",Table1[[#This Row],[Narration]])</f>
        <v/>
      </c>
      <c r="BM35" t="str">
        <f>IF(Table1[[#This Row],[Date]]="","",$A$11&amp;$A$13&amp;ROW())</f>
        <v/>
      </c>
      <c r="BN35" t="str">
        <f>IF(Table1[[#This Row],[Date]]="","",$A$13)</f>
        <v/>
      </c>
      <c r="BP35" t="str">
        <f>IF(Table1[[#This Row],[Ledger 1]]="","","No")</f>
        <v/>
      </c>
      <c r="BQ35" t="str">
        <f>IF(Table1[[#This Row],[Date]]="","",IF(Table1[[#This Row],[Effect 1]]="Dr.","Yes","No"))</f>
        <v/>
      </c>
      <c r="BR35" t="str">
        <f>IF(Table1[[#This Row],[Date]]="","",Table1[[#This Row],[Ledger 1]])</f>
        <v/>
      </c>
      <c r="BS35" t="str">
        <f>IF(Table1[[#This Row],[Date]]="","",IF(Table1[[#This Row],[Effect 1]]="Dr.",-Table1[[#This Row],[Amount 1]],Table1[[#This Row],[Amount 1]]))</f>
        <v/>
      </c>
      <c r="BV35" t="str">
        <f>IF(Table1[[#This Row],[Ledger 2]]="","","No")</f>
        <v/>
      </c>
      <c r="BW35" t="str">
        <f>IF(Table1[[#This Row],[Date]]="","",IF(Table1[[#This Row],[Effect 2]]="Dr.","Yes","No"))</f>
        <v/>
      </c>
      <c r="BX35" t="str">
        <f>IF(Table1[[#This Row],[Date]]="","",Table1[[#This Row],[Ledger 2]])</f>
        <v/>
      </c>
      <c r="BY35" t="str">
        <f>IF(Table1[[#This Row],[Date]]="","",IF(Table1[[#This Row],[Effect 2]]="Dr.",-Table1[[#This Row],[Amount 2]],Table1[[#This Row],[Amount 2]]))</f>
        <v/>
      </c>
      <c r="CB35" t="str">
        <f>IF(Table1[[#This Row],[Ledger 3]]="","","No")</f>
        <v/>
      </c>
      <c r="CC35" t="str">
        <f>IF(Table1[[#This Row],[Ledger 3]]="","",IF(Table1[[#This Row],[Effect 3]]="Dr.","Yes","No"))</f>
        <v/>
      </c>
      <c r="CD35" t="str">
        <f>IF(Table1[[#This Row],[Ledger 3]]="","",Table1[[#This Row],[Ledger 3]])</f>
        <v/>
      </c>
      <c r="CE35" t="str">
        <f>IF(Table1[[#This Row],[Ledger 3]]="","",IF(Table1[[#This Row],[Effect 3]]="Dr.",-Table1[[#This Row],[Amount 3]],Table1[[#This Row],[Amount 3]]))</f>
        <v/>
      </c>
      <c r="CH35" t="str">
        <f>IF(Table1[[#This Row],[Ledger 4]]="","","No")</f>
        <v/>
      </c>
      <c r="CI35" t="str">
        <f>IF(Table1[[#This Row],[Ledger 4]]="","",IF(Table1[[#This Row],[Effect 4]]="Dr.","Yes","No"))</f>
        <v/>
      </c>
      <c r="CJ35" t="str">
        <f>IF(Table1[[#This Row],[Ledger 4]]="","",Table1[[#This Row],[Ledger 4]])</f>
        <v/>
      </c>
      <c r="CK35" t="str">
        <f>IF(Table1[[#This Row],[Ledger 4]]="","",IF(Table1[[#This Row],[Effect 4]]="Dr.",-Table1[[#This Row],[Amount 4]],Table1[[#This Row],[Amount 4]]))</f>
        <v/>
      </c>
      <c r="CN35" t="str">
        <f>IF(Table1[[#This Row],[Ledger 5]]="","","No")</f>
        <v/>
      </c>
      <c r="CO35" t="str">
        <f>IF(Table1[[#This Row],[Ledger 5]]="","",IF(Table1[[#This Row],[Effect 5]]="Dr.","Yes","No"))</f>
        <v/>
      </c>
      <c r="CP35" t="str">
        <f>IF(Table1[[#This Row],[Ledger 5]]="","",Table1[[#This Row],[Ledger 5]])</f>
        <v/>
      </c>
      <c r="CQ35" t="str">
        <f>IF(Table1[[#This Row],[Ledger 5]]="","",IF(Table1[[#This Row],[Effect 5]]="Dr.",-Table1[[#This Row],[Amount 5]],Table1[[#This Row],[Amount 5]]))</f>
        <v/>
      </c>
      <c r="CT35" t="str">
        <f>IF(Table1[[#This Row],[Ledger 6]]="","","No")</f>
        <v/>
      </c>
      <c r="CU35" t="str">
        <f>IF(Table1[[#This Row],[Ledger 6]]="","",IF(Table1[[#This Row],[Effect 6]]="Dr.","Yes","No"))</f>
        <v/>
      </c>
      <c r="CV35" t="str">
        <f>IF(Table1[[#This Row],[Ledger 6]]="","",Table1[[#This Row],[Ledger 6]])</f>
        <v/>
      </c>
      <c r="CW35" t="str">
        <f>IF(Table1[[#This Row],[Ledger 6]]="","",IF(Table1[[#This Row],[Effect 6]]="Dr.",-Table1[[#This Row],[Amount 6]],Table1[[#This Row],[Amount 6]]))</f>
        <v/>
      </c>
      <c r="CZ35" t="str">
        <f>IF(Table1[[#This Row],[Ledger 7]]="","","No")</f>
        <v/>
      </c>
      <c r="DA35" t="str">
        <f>IF(Table1[[#This Row],[Ledger 7]]="","",IF(Table1[[#This Row],[Effect 7]]="Dr.","Yes","No"))</f>
        <v/>
      </c>
      <c r="DB35" t="str">
        <f>IF(Table1[[#This Row],[Ledger 7]]="","",Table1[[#This Row],[Ledger 7]])</f>
        <v/>
      </c>
      <c r="DC35" t="str">
        <f>IF(Table1[[#This Row],[Ledger 7]]="","",IF(Table1[[#This Row],[Effect 7]]="Dr.",-Table1[[#This Row],[Amount 7]],Table1[[#This Row],[Amount 7]]))</f>
        <v/>
      </c>
      <c r="DF35" t="str">
        <f>IF(Table1[[#This Row],[Ledger 8]]="","","No")</f>
        <v/>
      </c>
      <c r="DG35" t="str">
        <f>IF(Table1[[#This Row],[Ledger 8]]="","",IF(Table1[[#This Row],[Effect 8]]="Dr.","Yes","No"))</f>
        <v/>
      </c>
      <c r="DH35" t="str">
        <f>IF(Table1[[#This Row],[Ledger 8]]="","",Table1[[#This Row],[Ledger 8]])</f>
        <v/>
      </c>
      <c r="DI35" t="str">
        <f>IF(Table1[[#This Row],[Ledger 8]]="","",IF(Table1[[#This Row],[Effect 8]]="Dr.",-Table1[[#This Row],[Amount 8]],Table1[[#This Row],[Amount 8]]))</f>
        <v/>
      </c>
      <c r="DL35" t="str">
        <f>IF(Table1[[#This Row],[Ledger 9]]="","","No")</f>
        <v/>
      </c>
      <c r="DM35" t="str">
        <f>IF(Table1[[#This Row],[Ledger 9]]="","",IF(Table1[[#This Row],[Effect 9]]="Dr.","Yes","No"))</f>
        <v/>
      </c>
      <c r="DN35" t="str">
        <f>IF(Table1[[#This Row],[Ledger 9]]="","",Table1[[#This Row],[Ledger 9]])</f>
        <v/>
      </c>
      <c r="DO35" t="str">
        <f>IF(Table1[[#This Row],[Ledger 9]]="","",IF(Table1[[#This Row],[Effect 9]]="Dr.",-Table1[[#This Row],[Amount 9]],Table1[[#This Row],[Amount 9]]))</f>
        <v/>
      </c>
      <c r="DR35" t="str">
        <f>IF(Table1[[#This Row],[Ledger 10]]="","","No")</f>
        <v/>
      </c>
      <c r="DS35" t="str">
        <f>IF(Table1[[#This Row],[Ledger 10]]="","",IF(Table1[[#This Row],[Effect 10]]="Dr.","Yes","No"))</f>
        <v/>
      </c>
      <c r="DT35" t="str">
        <f>IF(Table1[[#This Row],[Ledger 10]]="","",Table1[[#This Row],[Ledger 10]])</f>
        <v/>
      </c>
      <c r="DU35" t="str">
        <f>IF(Table1[[#This Row],[Ledger 10]]="","",IF(Table1[[#This Row],[Effect 10]]="Dr.",-Table1[[#This Row],[Amount 10]],Table1[[#This Row],[Amount 10]]))</f>
        <v/>
      </c>
      <c r="DX35" t="str">
        <f>IF(Table1[[#This Row],[Ledger 11]]="","","No")</f>
        <v/>
      </c>
      <c r="DY35" t="str">
        <f>IF(Table1[[#This Row],[Ledger 11]]="","",IF(Table1[[#This Row],[Effect 11]]="Dr.","Yes","No"))</f>
        <v/>
      </c>
      <c r="DZ35" t="str">
        <f>IF(Table1[[#This Row],[Ledger 11]]="","",Table1[[#This Row],[Ledger 11]])</f>
        <v/>
      </c>
      <c r="EA35" t="str">
        <f>IF(Table1[[#This Row],[Ledger 11]]="","",IF(Table1[[#This Row],[Effect 11]]="Dr.",-Table1[[#This Row],[Amount 11]],Table1[[#This Row],[Amount 11]]))</f>
        <v/>
      </c>
      <c r="ED35" t="str">
        <f>IF(Table1[[#This Row],[Ledger 12]]="","","No")</f>
        <v/>
      </c>
      <c r="EE35" t="str">
        <f>IF(Table1[[#This Row],[Ledger 12]]="","",IF(Table1[[#This Row],[Effect 12]]="Dr.","Yes","No"))</f>
        <v/>
      </c>
      <c r="EF35" t="str">
        <f>IF(Table1[[#This Row],[Ledger 12]]="","",Table1[[#This Row],[Ledger 12]])</f>
        <v/>
      </c>
      <c r="EG35" t="str">
        <f>IF(Table1[[#This Row],[Ledger 12]]="","",IF(Table1[[#This Row],[Effect 12]]="Dr.",-Table1[[#This Row],[Amount 12]],Table1[[#This Row],[Amount 12]]))</f>
        <v/>
      </c>
      <c r="EJ35" t="str">
        <f>IF(Table1[[#This Row],[Ledger 13]]="","","No")</f>
        <v/>
      </c>
      <c r="EK35" t="str">
        <f>IF(Table1[[#This Row],[Ledger 13]]="","",IF(Table1[[#This Row],[Effect 13]]="Dr.","Yes","No"))</f>
        <v/>
      </c>
      <c r="EL35" t="str">
        <f>IF(Table1[[#This Row],[Ledger 13]]="","",Table1[[#This Row],[Ledger 13]])</f>
        <v/>
      </c>
      <c r="EM35" t="str">
        <f>IF(Table1[[#This Row],[Ledger 13]]="","",IF(Table1[[#This Row],[Effect 13]]="Dr.",-Table1[[#This Row],[Amount 13]],Table1[[#This Row],[Amount 13]]))</f>
        <v/>
      </c>
      <c r="EP35" t="str">
        <f>IF(Table1[[#This Row],[Ledger 14]]="","","No")</f>
        <v/>
      </c>
      <c r="EQ35" t="str">
        <f>IF(Table1[[#This Row],[Ledger 14]]="","",IF(Table1[[#This Row],[Effect 14]]="Dr.","Yes","No"))</f>
        <v/>
      </c>
      <c r="ER35" t="str">
        <f>IF(Table1[[#This Row],[Ledger 14]]="","",Table1[[#This Row],[Ledger 14]])</f>
        <v/>
      </c>
      <c r="ES35" t="str">
        <f>IF(Table1[[#This Row],[Ledger 14]]="","",IF(Table1[[#This Row],[Effect 14]]="Dr.",-Table1[[#This Row],[Amount 14]],Table1[[#This Row],[Amount 14]]))</f>
        <v/>
      </c>
      <c r="EV35" t="str">
        <f>IF(Table1[[#This Row],[Ledger 15]]="","","No")</f>
        <v/>
      </c>
      <c r="EW35" t="str">
        <f>IF(Table1[[#This Row],[Ledger 15]]="","",IF(Table1[[#This Row],[Effect 15]]="Dr.","Yes","No"))</f>
        <v/>
      </c>
      <c r="EX35" t="str">
        <f>IF(Table1[[#This Row],[Ledger 15]]="","",Table1[[#This Row],[Ledger 15]])</f>
        <v/>
      </c>
      <c r="EY35" t="str">
        <f>IF(Table1[[#This Row],[Ledger 15]]="","",IF(Table1[[#This Row],[Effect 15]]="Dr.",-Table1[[#This Row],[Amount 15]],Table1[[#This Row],[Amount 15]]))</f>
        <v/>
      </c>
      <c r="FD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">
        <f>IF(Table1[[#This Row],[Date]]="",0,IF(AND(Table1[[#This Row],[Date]]&gt;=$FE$2,Table1[[#This Row],[Date]]&lt;=$FE$3),0,1))</f>
        <v>0</v>
      </c>
      <c r="FF35">
        <f>IF(Table1[[#This Row],[Date]]="",0,IF(TYPE(VLOOKUP(Table1[[#This Row],[Voucher Type]],Table1[[#All],[Voucher Type Master]],1,FALSE))=16,1,0))</f>
        <v>0</v>
      </c>
      <c r="FG35">
        <f>IF(TYPE(IF(Table1[[#This Row],[Date]]="",0,IF(VLOOKUP(Table1[[#This Row],[Voucher Type]],$FY$5:$FZ$13,2,0)=Table1[[#This Row],[Effect 1]],0,1)))=16,1,0)</f>
        <v>0</v>
      </c>
      <c r="FH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">
        <f>IF(LEN(Table1[[#This Row],[Ledger 1]])&gt;0,IF(TYPE(VLOOKUP(Table1[[#This Row],[Ledger 1]],GZ:GZ,1,0))=16,1,0),0)</f>
        <v>0</v>
      </c>
      <c r="FJ35">
        <f>IF(LEN(Table1[[#This Row],[Ledger 2]])&gt;0,IF(TYPE(VLOOKUP(Table1[[#This Row],[Ledger 2]],GZ:GZ,1,0))=16,1,0),0)</f>
        <v>0</v>
      </c>
      <c r="FK35">
        <f>IF(LEN(Table1[[#This Row],[Ledger 3]])&gt;0,IF(TYPE(VLOOKUP(Table1[[#This Row],[Ledger 3]],GZ:GZ,1,0))=16,1,0),0)</f>
        <v>0</v>
      </c>
      <c r="FL35">
        <f>IF(LEN(Table1[[#This Row],[Ledger 4]])&gt;0,IF(TYPE(VLOOKUP(Table1[[#This Row],[Ledger 4]],GZ:GZ,1,0))=16,1,0),0)</f>
        <v>0</v>
      </c>
      <c r="FM35">
        <f>IF(LEN(Table1[[#This Row],[Ledger 5]])&gt;0,IF(TYPE(VLOOKUP(Table1[[#This Row],[Ledger 5]],GZ:GZ,1,0))=16,1,0),0)</f>
        <v>0</v>
      </c>
      <c r="FN35">
        <f>IF(LEN(Table1[[#This Row],[Ledger 6]])&gt;0,IF(TYPE(VLOOKUP(Table1[[#This Row],[Ledger 6]],$GZ:$GZ,1,0))=16,1,0),0)</f>
        <v>0</v>
      </c>
      <c r="FO35">
        <f>IF(LEN(Table1[[#This Row],[Ledger 7]])&gt;0,IF(TYPE(VLOOKUP(Table1[[#This Row],[Ledger 7]],$GZ:$GZ,1,0))=16,1,0),0)</f>
        <v>0</v>
      </c>
      <c r="FP35">
        <f>IF(LEN(Table1[[#This Row],[Ledger 8]])&gt;0,IF(TYPE(VLOOKUP(Table1[[#This Row],[Ledger 8]],$GZ:$GZ,1,0))=16,1,0),0)</f>
        <v>0</v>
      </c>
      <c r="FQ35">
        <f>IF(LEN(Table1[[#This Row],[Ledger 9]])&gt;0,IF(TYPE(VLOOKUP(Table1[[#This Row],[Ledger 9]],$GZ:$GZ,1,0))=16,1,0),0)</f>
        <v>0</v>
      </c>
      <c r="FR35">
        <f>IF(LEN(Table1[[#This Row],[Ledger 10]])&gt;0,IF(TYPE(VLOOKUP(Table1[[#This Row],[Ledger 10]],$GZ:$GZ,1,0))=16,1,0),0)</f>
        <v>0</v>
      </c>
      <c r="FS35">
        <f>IF(LEN(Table1[[#This Row],[Ledger 11]])&gt;0,IF(TYPE(VLOOKUP(Table1[[#This Row],[Ledger 11]],$GZ:$GZ,1,0))=16,1,0),0)</f>
        <v>0</v>
      </c>
      <c r="FT35">
        <f>IF(LEN(Table1[[#This Row],[Ledger 12]])&gt;0,IF(TYPE(VLOOKUP(Table1[[#This Row],[Ledger 12]],$GZ:$GZ,1,0))=16,1,0),0)</f>
        <v>0</v>
      </c>
      <c r="FU35">
        <f>IF(LEN(Table1[[#This Row],[Ledger 13]])&gt;0,IF(TYPE(VLOOKUP(Table1[[#This Row],[Ledger 13]],$GZ:$GZ,1,0))=16,1,0),0)</f>
        <v>0</v>
      </c>
      <c r="FV35">
        <f>IF(LEN(Table1[[#This Row],[Ledger 14]])&gt;0,IF(TYPE(VLOOKUP(Table1[[#This Row],[Ledger 14]],$GZ:$GZ,1,0))=16,1,0),0)</f>
        <v>0</v>
      </c>
      <c r="FW35">
        <f>IF(LEN(Table1[[#This Row],[Ledger 15]])&gt;0,IF(TYPE(VLOOKUP(Table1[[#This Row],[Ledger 15]],$GZ:$GZ,1,0))=16,1,0),0)</f>
        <v>0</v>
      </c>
      <c r="GX35" t="s">
        <v>193</v>
      </c>
    </row>
    <row r="36" spans="4:206" ht="33" customHeight="1" x14ac:dyDescent="0.45">
      <c r="D36" s="8">
        <f t="shared" si="9"/>
        <v>31</v>
      </c>
      <c r="E36" s="32"/>
      <c r="F36" s="34"/>
      <c r="G36" s="34"/>
      <c r="H36" s="34"/>
      <c r="I36" s="34"/>
      <c r="J36" s="38"/>
      <c r="K36" s="33"/>
      <c r="L36" s="36"/>
      <c r="M36" s="35"/>
      <c r="N36" s="34"/>
      <c r="O36" s="41"/>
      <c r="P36" s="35"/>
      <c r="Q36" s="34"/>
      <c r="R36" s="37"/>
      <c r="S36" s="35"/>
      <c r="T36" s="34"/>
      <c r="U36" s="37"/>
      <c r="V36" s="35"/>
      <c r="W36" s="34"/>
      <c r="X36" s="37"/>
      <c r="Y36" s="35"/>
      <c r="Z36" s="34"/>
      <c r="AA36" s="37"/>
      <c r="AB36" s="35"/>
      <c r="AC36" s="34"/>
      <c r="AD36" s="37"/>
      <c r="AE36" s="35"/>
      <c r="AF36" s="34"/>
      <c r="AG36" s="37"/>
      <c r="AH36" s="35"/>
      <c r="AI36" s="34"/>
      <c r="AJ36" s="37"/>
      <c r="AK36" s="35"/>
      <c r="AL36" s="34"/>
      <c r="AM36" s="37"/>
      <c r="AN36" s="35"/>
      <c r="AO36" s="34"/>
      <c r="AP36" s="37"/>
      <c r="AQ36" s="35"/>
      <c r="AR36" s="34"/>
      <c r="AS36" s="37"/>
      <c r="AT36" s="35"/>
      <c r="AU36" s="34"/>
      <c r="AV36" s="37"/>
      <c r="AW36" s="35"/>
      <c r="AX36" s="34"/>
      <c r="AY36" s="37"/>
      <c r="AZ36" s="35"/>
      <c r="BA36" s="34"/>
      <c r="BB36" s="37"/>
      <c r="BC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" s="7"/>
      <c r="BF36" t="str">
        <f>IF(Table1[[#This Row],[Date]]="","","&amp;lt;VOUCHER REMOTEID="&amp;""""&amp;$A$11&amp;$A$13&amp;ROW()&amp;""""&amp;" VCHTYPE="""&amp;F36&amp;""" ACTION="""&amp;"Create"&amp;"""&amp;gt;")</f>
        <v/>
      </c>
      <c r="BG36" t="str">
        <f>IF(Table1[[#This Row],[Date]]="","",TEXT(Table1[[#This Row],[Date]],"yyyymmdd"))</f>
        <v/>
      </c>
      <c r="BH36" t="str">
        <f>Table1[[#This Row],[Date2]]</f>
        <v/>
      </c>
      <c r="BI36" t="str">
        <f>IF(Table1[[#This Row],[Date]]="","",Table1[[#This Row],[Voucher Type]])</f>
        <v/>
      </c>
      <c r="BJ36" t="str">
        <f>IF(Table1[[#This Row],[Ref No / Invoice No]]="","",Table1[[#This Row],[Ref No / Invoice No]])</f>
        <v/>
      </c>
      <c r="BK36" t="str">
        <f>IF(Table1[[#This Row],[Voucher No]]="","",Table1[[#This Row],[Voucher No]])</f>
        <v/>
      </c>
      <c r="BL36" t="str">
        <f>IF(Table1[[#This Row],[Date]]="","",Table1[[#This Row],[Narration]])</f>
        <v/>
      </c>
      <c r="BM36" t="str">
        <f>IF(Table1[[#This Row],[Date]]="","",$A$11&amp;$A$13&amp;ROW())</f>
        <v/>
      </c>
      <c r="BN36" t="str">
        <f>IF(Table1[[#This Row],[Date]]="","",$A$13)</f>
        <v/>
      </c>
      <c r="BP36" t="str">
        <f>IF(Table1[[#This Row],[Ledger 1]]="","","No")</f>
        <v/>
      </c>
      <c r="BQ36" t="str">
        <f>IF(Table1[[#This Row],[Date]]="","",IF(Table1[[#This Row],[Effect 1]]="Dr.","Yes","No"))</f>
        <v/>
      </c>
      <c r="BR36" t="str">
        <f>IF(Table1[[#This Row],[Date]]="","",Table1[[#This Row],[Ledger 1]])</f>
        <v/>
      </c>
      <c r="BS36" t="str">
        <f>IF(Table1[[#This Row],[Date]]="","",IF(Table1[[#This Row],[Effect 1]]="Dr.",-Table1[[#This Row],[Amount 1]],Table1[[#This Row],[Amount 1]]))</f>
        <v/>
      </c>
      <c r="BV36" t="str">
        <f>IF(Table1[[#This Row],[Ledger 2]]="","","No")</f>
        <v/>
      </c>
      <c r="BW36" t="str">
        <f>IF(Table1[[#This Row],[Date]]="","",IF(Table1[[#This Row],[Effect 2]]="Dr.","Yes","No"))</f>
        <v/>
      </c>
      <c r="BX36" t="str">
        <f>IF(Table1[[#This Row],[Date]]="","",Table1[[#This Row],[Ledger 2]])</f>
        <v/>
      </c>
      <c r="BY36" t="str">
        <f>IF(Table1[[#This Row],[Date]]="","",IF(Table1[[#This Row],[Effect 2]]="Dr.",-Table1[[#This Row],[Amount 2]],Table1[[#This Row],[Amount 2]]))</f>
        <v/>
      </c>
      <c r="CB36" t="str">
        <f>IF(Table1[[#This Row],[Ledger 3]]="","","No")</f>
        <v/>
      </c>
      <c r="CC36" t="str">
        <f>IF(Table1[[#This Row],[Ledger 3]]="","",IF(Table1[[#This Row],[Effect 3]]="Dr.","Yes","No"))</f>
        <v/>
      </c>
      <c r="CD36" t="str">
        <f>IF(Table1[[#This Row],[Ledger 3]]="","",Table1[[#This Row],[Ledger 3]])</f>
        <v/>
      </c>
      <c r="CE36" t="str">
        <f>IF(Table1[[#This Row],[Ledger 3]]="","",IF(Table1[[#This Row],[Effect 3]]="Dr.",-Table1[[#This Row],[Amount 3]],Table1[[#This Row],[Amount 3]]))</f>
        <v/>
      </c>
      <c r="CH36" t="str">
        <f>IF(Table1[[#This Row],[Ledger 4]]="","","No")</f>
        <v/>
      </c>
      <c r="CI36" t="str">
        <f>IF(Table1[[#This Row],[Ledger 4]]="","",IF(Table1[[#This Row],[Effect 4]]="Dr.","Yes","No"))</f>
        <v/>
      </c>
      <c r="CJ36" t="str">
        <f>IF(Table1[[#This Row],[Ledger 4]]="","",Table1[[#This Row],[Ledger 4]])</f>
        <v/>
      </c>
      <c r="CK36" t="str">
        <f>IF(Table1[[#This Row],[Ledger 4]]="","",IF(Table1[[#This Row],[Effect 4]]="Dr.",-Table1[[#This Row],[Amount 4]],Table1[[#This Row],[Amount 4]]))</f>
        <v/>
      </c>
      <c r="CN36" t="str">
        <f>IF(Table1[[#This Row],[Ledger 5]]="","","No")</f>
        <v/>
      </c>
      <c r="CO36" t="str">
        <f>IF(Table1[[#This Row],[Ledger 5]]="","",IF(Table1[[#This Row],[Effect 5]]="Dr.","Yes","No"))</f>
        <v/>
      </c>
      <c r="CP36" t="str">
        <f>IF(Table1[[#This Row],[Ledger 5]]="","",Table1[[#This Row],[Ledger 5]])</f>
        <v/>
      </c>
      <c r="CQ36" t="str">
        <f>IF(Table1[[#This Row],[Ledger 5]]="","",IF(Table1[[#This Row],[Effect 5]]="Dr.",-Table1[[#This Row],[Amount 5]],Table1[[#This Row],[Amount 5]]))</f>
        <v/>
      </c>
      <c r="CT36" t="str">
        <f>IF(Table1[[#This Row],[Ledger 6]]="","","No")</f>
        <v/>
      </c>
      <c r="CU36" t="str">
        <f>IF(Table1[[#This Row],[Ledger 6]]="","",IF(Table1[[#This Row],[Effect 6]]="Dr.","Yes","No"))</f>
        <v/>
      </c>
      <c r="CV36" t="str">
        <f>IF(Table1[[#This Row],[Ledger 6]]="","",Table1[[#This Row],[Ledger 6]])</f>
        <v/>
      </c>
      <c r="CW36" t="str">
        <f>IF(Table1[[#This Row],[Ledger 6]]="","",IF(Table1[[#This Row],[Effect 6]]="Dr.",-Table1[[#This Row],[Amount 6]],Table1[[#This Row],[Amount 6]]))</f>
        <v/>
      </c>
      <c r="CZ36" t="str">
        <f>IF(Table1[[#This Row],[Ledger 7]]="","","No")</f>
        <v/>
      </c>
      <c r="DA36" t="str">
        <f>IF(Table1[[#This Row],[Ledger 7]]="","",IF(Table1[[#This Row],[Effect 7]]="Dr.","Yes","No"))</f>
        <v/>
      </c>
      <c r="DB36" t="str">
        <f>IF(Table1[[#This Row],[Ledger 7]]="","",Table1[[#This Row],[Ledger 7]])</f>
        <v/>
      </c>
      <c r="DC36" t="str">
        <f>IF(Table1[[#This Row],[Ledger 7]]="","",IF(Table1[[#This Row],[Effect 7]]="Dr.",-Table1[[#This Row],[Amount 7]],Table1[[#This Row],[Amount 7]]))</f>
        <v/>
      </c>
      <c r="DF36" t="str">
        <f>IF(Table1[[#This Row],[Ledger 8]]="","","No")</f>
        <v/>
      </c>
      <c r="DG36" t="str">
        <f>IF(Table1[[#This Row],[Ledger 8]]="","",IF(Table1[[#This Row],[Effect 8]]="Dr.","Yes","No"))</f>
        <v/>
      </c>
      <c r="DH36" t="str">
        <f>IF(Table1[[#This Row],[Ledger 8]]="","",Table1[[#This Row],[Ledger 8]])</f>
        <v/>
      </c>
      <c r="DI36" t="str">
        <f>IF(Table1[[#This Row],[Ledger 8]]="","",IF(Table1[[#This Row],[Effect 8]]="Dr.",-Table1[[#This Row],[Amount 8]],Table1[[#This Row],[Amount 8]]))</f>
        <v/>
      </c>
      <c r="DL36" t="str">
        <f>IF(Table1[[#This Row],[Ledger 9]]="","","No")</f>
        <v/>
      </c>
      <c r="DM36" t="str">
        <f>IF(Table1[[#This Row],[Ledger 9]]="","",IF(Table1[[#This Row],[Effect 9]]="Dr.","Yes","No"))</f>
        <v/>
      </c>
      <c r="DN36" t="str">
        <f>IF(Table1[[#This Row],[Ledger 9]]="","",Table1[[#This Row],[Ledger 9]])</f>
        <v/>
      </c>
      <c r="DO36" t="str">
        <f>IF(Table1[[#This Row],[Ledger 9]]="","",IF(Table1[[#This Row],[Effect 9]]="Dr.",-Table1[[#This Row],[Amount 9]],Table1[[#This Row],[Amount 9]]))</f>
        <v/>
      </c>
      <c r="DR36" t="str">
        <f>IF(Table1[[#This Row],[Ledger 10]]="","","No")</f>
        <v/>
      </c>
      <c r="DS36" t="str">
        <f>IF(Table1[[#This Row],[Ledger 10]]="","",IF(Table1[[#This Row],[Effect 10]]="Dr.","Yes","No"))</f>
        <v/>
      </c>
      <c r="DT36" t="str">
        <f>IF(Table1[[#This Row],[Ledger 10]]="","",Table1[[#This Row],[Ledger 10]])</f>
        <v/>
      </c>
      <c r="DU36" t="str">
        <f>IF(Table1[[#This Row],[Ledger 10]]="","",IF(Table1[[#This Row],[Effect 10]]="Dr.",-Table1[[#This Row],[Amount 10]],Table1[[#This Row],[Amount 10]]))</f>
        <v/>
      </c>
      <c r="DX36" t="str">
        <f>IF(Table1[[#This Row],[Ledger 11]]="","","No")</f>
        <v/>
      </c>
      <c r="DY36" t="str">
        <f>IF(Table1[[#This Row],[Ledger 11]]="","",IF(Table1[[#This Row],[Effect 11]]="Dr.","Yes","No"))</f>
        <v/>
      </c>
      <c r="DZ36" t="str">
        <f>IF(Table1[[#This Row],[Ledger 11]]="","",Table1[[#This Row],[Ledger 11]])</f>
        <v/>
      </c>
      <c r="EA36" t="str">
        <f>IF(Table1[[#This Row],[Ledger 11]]="","",IF(Table1[[#This Row],[Effect 11]]="Dr.",-Table1[[#This Row],[Amount 11]],Table1[[#This Row],[Amount 11]]))</f>
        <v/>
      </c>
      <c r="ED36" t="str">
        <f>IF(Table1[[#This Row],[Ledger 12]]="","","No")</f>
        <v/>
      </c>
      <c r="EE36" t="str">
        <f>IF(Table1[[#This Row],[Ledger 12]]="","",IF(Table1[[#This Row],[Effect 12]]="Dr.","Yes","No"))</f>
        <v/>
      </c>
      <c r="EF36" t="str">
        <f>IF(Table1[[#This Row],[Ledger 12]]="","",Table1[[#This Row],[Ledger 12]])</f>
        <v/>
      </c>
      <c r="EG36" t="str">
        <f>IF(Table1[[#This Row],[Ledger 12]]="","",IF(Table1[[#This Row],[Effect 12]]="Dr.",-Table1[[#This Row],[Amount 12]],Table1[[#This Row],[Amount 12]]))</f>
        <v/>
      </c>
      <c r="EJ36" t="str">
        <f>IF(Table1[[#This Row],[Ledger 13]]="","","No")</f>
        <v/>
      </c>
      <c r="EK36" t="str">
        <f>IF(Table1[[#This Row],[Ledger 13]]="","",IF(Table1[[#This Row],[Effect 13]]="Dr.","Yes","No"))</f>
        <v/>
      </c>
      <c r="EL36" t="str">
        <f>IF(Table1[[#This Row],[Ledger 13]]="","",Table1[[#This Row],[Ledger 13]])</f>
        <v/>
      </c>
      <c r="EM36" t="str">
        <f>IF(Table1[[#This Row],[Ledger 13]]="","",IF(Table1[[#This Row],[Effect 13]]="Dr.",-Table1[[#This Row],[Amount 13]],Table1[[#This Row],[Amount 13]]))</f>
        <v/>
      </c>
      <c r="EP36" t="str">
        <f>IF(Table1[[#This Row],[Ledger 14]]="","","No")</f>
        <v/>
      </c>
      <c r="EQ36" t="str">
        <f>IF(Table1[[#This Row],[Ledger 14]]="","",IF(Table1[[#This Row],[Effect 14]]="Dr.","Yes","No"))</f>
        <v/>
      </c>
      <c r="ER36" t="str">
        <f>IF(Table1[[#This Row],[Ledger 14]]="","",Table1[[#This Row],[Ledger 14]])</f>
        <v/>
      </c>
      <c r="ES36" t="str">
        <f>IF(Table1[[#This Row],[Ledger 14]]="","",IF(Table1[[#This Row],[Effect 14]]="Dr.",-Table1[[#This Row],[Amount 14]],Table1[[#This Row],[Amount 14]]))</f>
        <v/>
      </c>
      <c r="EV36" t="str">
        <f>IF(Table1[[#This Row],[Ledger 15]]="","","No")</f>
        <v/>
      </c>
      <c r="EW36" t="str">
        <f>IF(Table1[[#This Row],[Ledger 15]]="","",IF(Table1[[#This Row],[Effect 15]]="Dr.","Yes","No"))</f>
        <v/>
      </c>
      <c r="EX36" t="str">
        <f>IF(Table1[[#This Row],[Ledger 15]]="","",Table1[[#This Row],[Ledger 15]])</f>
        <v/>
      </c>
      <c r="EY36" t="str">
        <f>IF(Table1[[#This Row],[Ledger 15]]="","",IF(Table1[[#This Row],[Effect 15]]="Dr.",-Table1[[#This Row],[Amount 15]],Table1[[#This Row],[Amount 15]]))</f>
        <v/>
      </c>
      <c r="FD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">
        <f>IF(Table1[[#This Row],[Date]]="",0,IF(AND(Table1[[#This Row],[Date]]&gt;=$FE$2,Table1[[#This Row],[Date]]&lt;=$FE$3),0,1))</f>
        <v>0</v>
      </c>
      <c r="FF36">
        <f>IF(Table1[[#This Row],[Date]]="",0,IF(TYPE(VLOOKUP(Table1[[#This Row],[Voucher Type]],Table1[[#All],[Voucher Type Master]],1,FALSE))=16,1,0))</f>
        <v>0</v>
      </c>
      <c r="FG36">
        <f>IF(TYPE(IF(Table1[[#This Row],[Date]]="",0,IF(VLOOKUP(Table1[[#This Row],[Voucher Type]],$FY$5:$FZ$13,2,0)=Table1[[#This Row],[Effect 1]],0,1)))=16,1,0)</f>
        <v>0</v>
      </c>
      <c r="FH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">
        <f>IF(LEN(Table1[[#This Row],[Ledger 1]])&gt;0,IF(TYPE(VLOOKUP(Table1[[#This Row],[Ledger 1]],GZ:GZ,1,0))=16,1,0),0)</f>
        <v>0</v>
      </c>
      <c r="FJ36">
        <f>IF(LEN(Table1[[#This Row],[Ledger 2]])&gt;0,IF(TYPE(VLOOKUP(Table1[[#This Row],[Ledger 2]],GZ:GZ,1,0))=16,1,0),0)</f>
        <v>0</v>
      </c>
      <c r="FK36">
        <f>IF(LEN(Table1[[#This Row],[Ledger 3]])&gt;0,IF(TYPE(VLOOKUP(Table1[[#This Row],[Ledger 3]],GZ:GZ,1,0))=16,1,0),0)</f>
        <v>0</v>
      </c>
      <c r="FL36">
        <f>IF(LEN(Table1[[#This Row],[Ledger 4]])&gt;0,IF(TYPE(VLOOKUP(Table1[[#This Row],[Ledger 4]],GZ:GZ,1,0))=16,1,0),0)</f>
        <v>0</v>
      </c>
      <c r="FM36">
        <f>IF(LEN(Table1[[#This Row],[Ledger 5]])&gt;0,IF(TYPE(VLOOKUP(Table1[[#This Row],[Ledger 5]],GZ:GZ,1,0))=16,1,0),0)</f>
        <v>0</v>
      </c>
      <c r="FN36">
        <f>IF(LEN(Table1[[#This Row],[Ledger 6]])&gt;0,IF(TYPE(VLOOKUP(Table1[[#This Row],[Ledger 6]],$GZ:$GZ,1,0))=16,1,0),0)</f>
        <v>0</v>
      </c>
      <c r="FO36">
        <f>IF(LEN(Table1[[#This Row],[Ledger 7]])&gt;0,IF(TYPE(VLOOKUP(Table1[[#This Row],[Ledger 7]],$GZ:$GZ,1,0))=16,1,0),0)</f>
        <v>0</v>
      </c>
      <c r="FP36">
        <f>IF(LEN(Table1[[#This Row],[Ledger 8]])&gt;0,IF(TYPE(VLOOKUP(Table1[[#This Row],[Ledger 8]],$GZ:$GZ,1,0))=16,1,0),0)</f>
        <v>0</v>
      </c>
      <c r="FQ36">
        <f>IF(LEN(Table1[[#This Row],[Ledger 9]])&gt;0,IF(TYPE(VLOOKUP(Table1[[#This Row],[Ledger 9]],$GZ:$GZ,1,0))=16,1,0),0)</f>
        <v>0</v>
      </c>
      <c r="FR36">
        <f>IF(LEN(Table1[[#This Row],[Ledger 10]])&gt;0,IF(TYPE(VLOOKUP(Table1[[#This Row],[Ledger 10]],$GZ:$GZ,1,0))=16,1,0),0)</f>
        <v>0</v>
      </c>
      <c r="FS36">
        <f>IF(LEN(Table1[[#This Row],[Ledger 11]])&gt;0,IF(TYPE(VLOOKUP(Table1[[#This Row],[Ledger 11]],$GZ:$GZ,1,0))=16,1,0),0)</f>
        <v>0</v>
      </c>
      <c r="FT36">
        <f>IF(LEN(Table1[[#This Row],[Ledger 12]])&gt;0,IF(TYPE(VLOOKUP(Table1[[#This Row],[Ledger 12]],$GZ:$GZ,1,0))=16,1,0),0)</f>
        <v>0</v>
      </c>
      <c r="FU36">
        <f>IF(LEN(Table1[[#This Row],[Ledger 13]])&gt;0,IF(TYPE(VLOOKUP(Table1[[#This Row],[Ledger 13]],$GZ:$GZ,1,0))=16,1,0),0)</f>
        <v>0</v>
      </c>
      <c r="FV36">
        <f>IF(LEN(Table1[[#This Row],[Ledger 14]])&gt;0,IF(TYPE(VLOOKUP(Table1[[#This Row],[Ledger 14]],$GZ:$GZ,1,0))=16,1,0),0)</f>
        <v>0</v>
      </c>
      <c r="FW36">
        <f>IF(LEN(Table1[[#This Row],[Ledger 15]])&gt;0,IF(TYPE(VLOOKUP(Table1[[#This Row],[Ledger 15]],$GZ:$GZ,1,0))=16,1,0),0)</f>
        <v>0</v>
      </c>
      <c r="GX36" t="s">
        <v>194</v>
      </c>
    </row>
    <row r="37" spans="4:206" ht="33" customHeight="1" x14ac:dyDescent="0.45">
      <c r="D37" s="8">
        <f t="shared" si="9"/>
        <v>32</v>
      </c>
      <c r="E37" s="32"/>
      <c r="F37" s="34"/>
      <c r="G37" s="34"/>
      <c r="H37" s="34"/>
      <c r="I37" s="34"/>
      <c r="J37" s="38"/>
      <c r="K37" s="33"/>
      <c r="L37" s="36"/>
      <c r="M37" s="35"/>
      <c r="N37" s="34"/>
      <c r="O37" s="41"/>
      <c r="P37" s="35"/>
      <c r="Q37" s="34"/>
      <c r="R37" s="37"/>
      <c r="S37" s="35"/>
      <c r="T37" s="34"/>
      <c r="U37" s="37"/>
      <c r="V37" s="35"/>
      <c r="W37" s="34"/>
      <c r="X37" s="37"/>
      <c r="Y37" s="35"/>
      <c r="Z37" s="34"/>
      <c r="AA37" s="37"/>
      <c r="AB37" s="35"/>
      <c r="AC37" s="34"/>
      <c r="AD37" s="37"/>
      <c r="AE37" s="35"/>
      <c r="AF37" s="34"/>
      <c r="AG37" s="37"/>
      <c r="AH37" s="35"/>
      <c r="AI37" s="34"/>
      <c r="AJ37" s="37"/>
      <c r="AK37" s="35"/>
      <c r="AL37" s="34"/>
      <c r="AM37" s="37"/>
      <c r="AN37" s="35"/>
      <c r="AO37" s="34"/>
      <c r="AP37" s="37"/>
      <c r="AQ37" s="35"/>
      <c r="AR37" s="34"/>
      <c r="AS37" s="37"/>
      <c r="AT37" s="35"/>
      <c r="AU37" s="34"/>
      <c r="AV37" s="37"/>
      <c r="AW37" s="35"/>
      <c r="AX37" s="34"/>
      <c r="AY37" s="37"/>
      <c r="AZ37" s="35"/>
      <c r="BA37" s="34"/>
      <c r="BB37" s="37"/>
      <c r="BC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" s="7"/>
      <c r="BF37" t="str">
        <f>IF(Table1[[#This Row],[Date]]="","","&amp;lt;VOUCHER REMOTEID="&amp;""""&amp;$A$11&amp;$A$13&amp;ROW()&amp;""""&amp;" VCHTYPE="""&amp;F37&amp;""" ACTION="""&amp;"Create"&amp;"""&amp;gt;")</f>
        <v/>
      </c>
      <c r="BG37" t="str">
        <f>IF(Table1[[#This Row],[Date]]="","",TEXT(Table1[[#This Row],[Date]],"yyyymmdd"))</f>
        <v/>
      </c>
      <c r="BH37" t="str">
        <f>Table1[[#This Row],[Date2]]</f>
        <v/>
      </c>
      <c r="BI37" t="str">
        <f>IF(Table1[[#This Row],[Date]]="","",Table1[[#This Row],[Voucher Type]])</f>
        <v/>
      </c>
      <c r="BJ37" t="str">
        <f>IF(Table1[[#This Row],[Ref No / Invoice No]]="","",Table1[[#This Row],[Ref No / Invoice No]])</f>
        <v/>
      </c>
      <c r="BK37" t="str">
        <f>IF(Table1[[#This Row],[Voucher No]]="","",Table1[[#This Row],[Voucher No]])</f>
        <v/>
      </c>
      <c r="BL37" t="str">
        <f>IF(Table1[[#This Row],[Date]]="","",Table1[[#This Row],[Narration]])</f>
        <v/>
      </c>
      <c r="BM37" t="str">
        <f>IF(Table1[[#This Row],[Date]]="","",$A$11&amp;$A$13&amp;ROW())</f>
        <v/>
      </c>
      <c r="BN37" t="str">
        <f>IF(Table1[[#This Row],[Date]]="","",$A$13)</f>
        <v/>
      </c>
      <c r="BP37" t="str">
        <f>IF(Table1[[#This Row],[Ledger 1]]="","","No")</f>
        <v/>
      </c>
      <c r="BQ37" t="str">
        <f>IF(Table1[[#This Row],[Date]]="","",IF(Table1[[#This Row],[Effect 1]]="Dr.","Yes","No"))</f>
        <v/>
      </c>
      <c r="BR37" t="str">
        <f>IF(Table1[[#This Row],[Date]]="","",Table1[[#This Row],[Ledger 1]])</f>
        <v/>
      </c>
      <c r="BS37" t="str">
        <f>IF(Table1[[#This Row],[Date]]="","",IF(Table1[[#This Row],[Effect 1]]="Dr.",-Table1[[#This Row],[Amount 1]],Table1[[#This Row],[Amount 1]]))</f>
        <v/>
      </c>
      <c r="BV37" t="str">
        <f>IF(Table1[[#This Row],[Ledger 2]]="","","No")</f>
        <v/>
      </c>
      <c r="BW37" t="str">
        <f>IF(Table1[[#This Row],[Date]]="","",IF(Table1[[#This Row],[Effect 2]]="Dr.","Yes","No"))</f>
        <v/>
      </c>
      <c r="BX37" t="str">
        <f>IF(Table1[[#This Row],[Date]]="","",Table1[[#This Row],[Ledger 2]])</f>
        <v/>
      </c>
      <c r="BY37" t="str">
        <f>IF(Table1[[#This Row],[Date]]="","",IF(Table1[[#This Row],[Effect 2]]="Dr.",-Table1[[#This Row],[Amount 2]],Table1[[#This Row],[Amount 2]]))</f>
        <v/>
      </c>
      <c r="CB37" t="str">
        <f>IF(Table1[[#This Row],[Ledger 3]]="","","No")</f>
        <v/>
      </c>
      <c r="CC37" t="str">
        <f>IF(Table1[[#This Row],[Ledger 3]]="","",IF(Table1[[#This Row],[Effect 3]]="Dr.","Yes","No"))</f>
        <v/>
      </c>
      <c r="CD37" t="str">
        <f>IF(Table1[[#This Row],[Ledger 3]]="","",Table1[[#This Row],[Ledger 3]])</f>
        <v/>
      </c>
      <c r="CE37" t="str">
        <f>IF(Table1[[#This Row],[Ledger 3]]="","",IF(Table1[[#This Row],[Effect 3]]="Dr.",-Table1[[#This Row],[Amount 3]],Table1[[#This Row],[Amount 3]]))</f>
        <v/>
      </c>
      <c r="CH37" t="str">
        <f>IF(Table1[[#This Row],[Ledger 4]]="","","No")</f>
        <v/>
      </c>
      <c r="CI37" t="str">
        <f>IF(Table1[[#This Row],[Ledger 4]]="","",IF(Table1[[#This Row],[Effect 4]]="Dr.","Yes","No"))</f>
        <v/>
      </c>
      <c r="CJ37" t="str">
        <f>IF(Table1[[#This Row],[Ledger 4]]="","",Table1[[#This Row],[Ledger 4]])</f>
        <v/>
      </c>
      <c r="CK37" t="str">
        <f>IF(Table1[[#This Row],[Ledger 4]]="","",IF(Table1[[#This Row],[Effect 4]]="Dr.",-Table1[[#This Row],[Amount 4]],Table1[[#This Row],[Amount 4]]))</f>
        <v/>
      </c>
      <c r="CN37" t="str">
        <f>IF(Table1[[#This Row],[Ledger 5]]="","","No")</f>
        <v/>
      </c>
      <c r="CO37" t="str">
        <f>IF(Table1[[#This Row],[Ledger 5]]="","",IF(Table1[[#This Row],[Effect 5]]="Dr.","Yes","No"))</f>
        <v/>
      </c>
      <c r="CP37" t="str">
        <f>IF(Table1[[#This Row],[Ledger 5]]="","",Table1[[#This Row],[Ledger 5]])</f>
        <v/>
      </c>
      <c r="CQ37" t="str">
        <f>IF(Table1[[#This Row],[Ledger 5]]="","",IF(Table1[[#This Row],[Effect 5]]="Dr.",-Table1[[#This Row],[Amount 5]],Table1[[#This Row],[Amount 5]]))</f>
        <v/>
      </c>
      <c r="CT37" t="str">
        <f>IF(Table1[[#This Row],[Ledger 6]]="","","No")</f>
        <v/>
      </c>
      <c r="CU37" t="str">
        <f>IF(Table1[[#This Row],[Ledger 6]]="","",IF(Table1[[#This Row],[Effect 6]]="Dr.","Yes","No"))</f>
        <v/>
      </c>
      <c r="CV37" t="str">
        <f>IF(Table1[[#This Row],[Ledger 6]]="","",Table1[[#This Row],[Ledger 6]])</f>
        <v/>
      </c>
      <c r="CW37" t="str">
        <f>IF(Table1[[#This Row],[Ledger 6]]="","",IF(Table1[[#This Row],[Effect 6]]="Dr.",-Table1[[#This Row],[Amount 6]],Table1[[#This Row],[Amount 6]]))</f>
        <v/>
      </c>
      <c r="CZ37" t="str">
        <f>IF(Table1[[#This Row],[Ledger 7]]="","","No")</f>
        <v/>
      </c>
      <c r="DA37" t="str">
        <f>IF(Table1[[#This Row],[Ledger 7]]="","",IF(Table1[[#This Row],[Effect 7]]="Dr.","Yes","No"))</f>
        <v/>
      </c>
      <c r="DB37" t="str">
        <f>IF(Table1[[#This Row],[Ledger 7]]="","",Table1[[#This Row],[Ledger 7]])</f>
        <v/>
      </c>
      <c r="DC37" t="str">
        <f>IF(Table1[[#This Row],[Ledger 7]]="","",IF(Table1[[#This Row],[Effect 7]]="Dr.",-Table1[[#This Row],[Amount 7]],Table1[[#This Row],[Amount 7]]))</f>
        <v/>
      </c>
      <c r="DF37" t="str">
        <f>IF(Table1[[#This Row],[Ledger 8]]="","","No")</f>
        <v/>
      </c>
      <c r="DG37" t="str">
        <f>IF(Table1[[#This Row],[Ledger 8]]="","",IF(Table1[[#This Row],[Effect 8]]="Dr.","Yes","No"))</f>
        <v/>
      </c>
      <c r="DH37" t="str">
        <f>IF(Table1[[#This Row],[Ledger 8]]="","",Table1[[#This Row],[Ledger 8]])</f>
        <v/>
      </c>
      <c r="DI37" t="str">
        <f>IF(Table1[[#This Row],[Ledger 8]]="","",IF(Table1[[#This Row],[Effect 8]]="Dr.",-Table1[[#This Row],[Amount 8]],Table1[[#This Row],[Amount 8]]))</f>
        <v/>
      </c>
      <c r="DL37" t="str">
        <f>IF(Table1[[#This Row],[Ledger 9]]="","","No")</f>
        <v/>
      </c>
      <c r="DM37" t="str">
        <f>IF(Table1[[#This Row],[Ledger 9]]="","",IF(Table1[[#This Row],[Effect 9]]="Dr.","Yes","No"))</f>
        <v/>
      </c>
      <c r="DN37" t="str">
        <f>IF(Table1[[#This Row],[Ledger 9]]="","",Table1[[#This Row],[Ledger 9]])</f>
        <v/>
      </c>
      <c r="DO37" t="str">
        <f>IF(Table1[[#This Row],[Ledger 9]]="","",IF(Table1[[#This Row],[Effect 9]]="Dr.",-Table1[[#This Row],[Amount 9]],Table1[[#This Row],[Amount 9]]))</f>
        <v/>
      </c>
      <c r="DR37" t="str">
        <f>IF(Table1[[#This Row],[Ledger 10]]="","","No")</f>
        <v/>
      </c>
      <c r="DS37" t="str">
        <f>IF(Table1[[#This Row],[Ledger 10]]="","",IF(Table1[[#This Row],[Effect 10]]="Dr.","Yes","No"))</f>
        <v/>
      </c>
      <c r="DT37" t="str">
        <f>IF(Table1[[#This Row],[Ledger 10]]="","",Table1[[#This Row],[Ledger 10]])</f>
        <v/>
      </c>
      <c r="DU37" t="str">
        <f>IF(Table1[[#This Row],[Ledger 10]]="","",IF(Table1[[#This Row],[Effect 10]]="Dr.",-Table1[[#This Row],[Amount 10]],Table1[[#This Row],[Amount 10]]))</f>
        <v/>
      </c>
      <c r="DX37" t="str">
        <f>IF(Table1[[#This Row],[Ledger 11]]="","","No")</f>
        <v/>
      </c>
      <c r="DY37" t="str">
        <f>IF(Table1[[#This Row],[Ledger 11]]="","",IF(Table1[[#This Row],[Effect 11]]="Dr.","Yes","No"))</f>
        <v/>
      </c>
      <c r="DZ37" t="str">
        <f>IF(Table1[[#This Row],[Ledger 11]]="","",Table1[[#This Row],[Ledger 11]])</f>
        <v/>
      </c>
      <c r="EA37" t="str">
        <f>IF(Table1[[#This Row],[Ledger 11]]="","",IF(Table1[[#This Row],[Effect 11]]="Dr.",-Table1[[#This Row],[Amount 11]],Table1[[#This Row],[Amount 11]]))</f>
        <v/>
      </c>
      <c r="ED37" t="str">
        <f>IF(Table1[[#This Row],[Ledger 12]]="","","No")</f>
        <v/>
      </c>
      <c r="EE37" t="str">
        <f>IF(Table1[[#This Row],[Ledger 12]]="","",IF(Table1[[#This Row],[Effect 12]]="Dr.","Yes","No"))</f>
        <v/>
      </c>
      <c r="EF37" t="str">
        <f>IF(Table1[[#This Row],[Ledger 12]]="","",Table1[[#This Row],[Ledger 12]])</f>
        <v/>
      </c>
      <c r="EG37" t="str">
        <f>IF(Table1[[#This Row],[Ledger 12]]="","",IF(Table1[[#This Row],[Effect 12]]="Dr.",-Table1[[#This Row],[Amount 12]],Table1[[#This Row],[Amount 12]]))</f>
        <v/>
      </c>
      <c r="EJ37" t="str">
        <f>IF(Table1[[#This Row],[Ledger 13]]="","","No")</f>
        <v/>
      </c>
      <c r="EK37" t="str">
        <f>IF(Table1[[#This Row],[Ledger 13]]="","",IF(Table1[[#This Row],[Effect 13]]="Dr.","Yes","No"))</f>
        <v/>
      </c>
      <c r="EL37" t="str">
        <f>IF(Table1[[#This Row],[Ledger 13]]="","",Table1[[#This Row],[Ledger 13]])</f>
        <v/>
      </c>
      <c r="EM37" t="str">
        <f>IF(Table1[[#This Row],[Ledger 13]]="","",IF(Table1[[#This Row],[Effect 13]]="Dr.",-Table1[[#This Row],[Amount 13]],Table1[[#This Row],[Amount 13]]))</f>
        <v/>
      </c>
      <c r="EP37" t="str">
        <f>IF(Table1[[#This Row],[Ledger 14]]="","","No")</f>
        <v/>
      </c>
      <c r="EQ37" t="str">
        <f>IF(Table1[[#This Row],[Ledger 14]]="","",IF(Table1[[#This Row],[Effect 14]]="Dr.","Yes","No"))</f>
        <v/>
      </c>
      <c r="ER37" t="str">
        <f>IF(Table1[[#This Row],[Ledger 14]]="","",Table1[[#This Row],[Ledger 14]])</f>
        <v/>
      </c>
      <c r="ES37" t="str">
        <f>IF(Table1[[#This Row],[Ledger 14]]="","",IF(Table1[[#This Row],[Effect 14]]="Dr.",-Table1[[#This Row],[Amount 14]],Table1[[#This Row],[Amount 14]]))</f>
        <v/>
      </c>
      <c r="EV37" t="str">
        <f>IF(Table1[[#This Row],[Ledger 15]]="","","No")</f>
        <v/>
      </c>
      <c r="EW37" t="str">
        <f>IF(Table1[[#This Row],[Ledger 15]]="","",IF(Table1[[#This Row],[Effect 15]]="Dr.","Yes","No"))</f>
        <v/>
      </c>
      <c r="EX37" t="str">
        <f>IF(Table1[[#This Row],[Ledger 15]]="","",Table1[[#This Row],[Ledger 15]])</f>
        <v/>
      </c>
      <c r="EY37" t="str">
        <f>IF(Table1[[#This Row],[Ledger 15]]="","",IF(Table1[[#This Row],[Effect 15]]="Dr.",-Table1[[#This Row],[Amount 15]],Table1[[#This Row],[Amount 15]]))</f>
        <v/>
      </c>
      <c r="FD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">
        <f>IF(Table1[[#This Row],[Date]]="",0,IF(AND(Table1[[#This Row],[Date]]&gt;=$FE$2,Table1[[#This Row],[Date]]&lt;=$FE$3),0,1))</f>
        <v>0</v>
      </c>
      <c r="FF37">
        <f>IF(Table1[[#This Row],[Date]]="",0,IF(TYPE(VLOOKUP(Table1[[#This Row],[Voucher Type]],Table1[[#All],[Voucher Type Master]],1,FALSE))=16,1,0))</f>
        <v>0</v>
      </c>
      <c r="FG37">
        <f>IF(TYPE(IF(Table1[[#This Row],[Date]]="",0,IF(VLOOKUP(Table1[[#This Row],[Voucher Type]],$FY$5:$FZ$13,2,0)=Table1[[#This Row],[Effect 1]],0,1)))=16,1,0)</f>
        <v>0</v>
      </c>
      <c r="FH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">
        <f>IF(LEN(Table1[[#This Row],[Ledger 1]])&gt;0,IF(TYPE(VLOOKUP(Table1[[#This Row],[Ledger 1]],GZ:GZ,1,0))=16,1,0),0)</f>
        <v>0</v>
      </c>
      <c r="FJ37">
        <f>IF(LEN(Table1[[#This Row],[Ledger 2]])&gt;0,IF(TYPE(VLOOKUP(Table1[[#This Row],[Ledger 2]],GZ:GZ,1,0))=16,1,0),0)</f>
        <v>0</v>
      </c>
      <c r="FK37">
        <f>IF(LEN(Table1[[#This Row],[Ledger 3]])&gt;0,IF(TYPE(VLOOKUP(Table1[[#This Row],[Ledger 3]],GZ:GZ,1,0))=16,1,0),0)</f>
        <v>0</v>
      </c>
      <c r="FL37">
        <f>IF(LEN(Table1[[#This Row],[Ledger 4]])&gt;0,IF(TYPE(VLOOKUP(Table1[[#This Row],[Ledger 4]],GZ:GZ,1,0))=16,1,0),0)</f>
        <v>0</v>
      </c>
      <c r="FM37">
        <f>IF(LEN(Table1[[#This Row],[Ledger 5]])&gt;0,IF(TYPE(VLOOKUP(Table1[[#This Row],[Ledger 5]],GZ:GZ,1,0))=16,1,0),0)</f>
        <v>0</v>
      </c>
      <c r="FN37">
        <f>IF(LEN(Table1[[#This Row],[Ledger 6]])&gt;0,IF(TYPE(VLOOKUP(Table1[[#This Row],[Ledger 6]],$GZ:$GZ,1,0))=16,1,0),0)</f>
        <v>0</v>
      </c>
      <c r="FO37">
        <f>IF(LEN(Table1[[#This Row],[Ledger 7]])&gt;0,IF(TYPE(VLOOKUP(Table1[[#This Row],[Ledger 7]],$GZ:$GZ,1,0))=16,1,0),0)</f>
        <v>0</v>
      </c>
      <c r="FP37">
        <f>IF(LEN(Table1[[#This Row],[Ledger 8]])&gt;0,IF(TYPE(VLOOKUP(Table1[[#This Row],[Ledger 8]],$GZ:$GZ,1,0))=16,1,0),0)</f>
        <v>0</v>
      </c>
      <c r="FQ37">
        <f>IF(LEN(Table1[[#This Row],[Ledger 9]])&gt;0,IF(TYPE(VLOOKUP(Table1[[#This Row],[Ledger 9]],$GZ:$GZ,1,0))=16,1,0),0)</f>
        <v>0</v>
      </c>
      <c r="FR37">
        <f>IF(LEN(Table1[[#This Row],[Ledger 10]])&gt;0,IF(TYPE(VLOOKUP(Table1[[#This Row],[Ledger 10]],$GZ:$GZ,1,0))=16,1,0),0)</f>
        <v>0</v>
      </c>
      <c r="FS37">
        <f>IF(LEN(Table1[[#This Row],[Ledger 11]])&gt;0,IF(TYPE(VLOOKUP(Table1[[#This Row],[Ledger 11]],$GZ:$GZ,1,0))=16,1,0),0)</f>
        <v>0</v>
      </c>
      <c r="FT37">
        <f>IF(LEN(Table1[[#This Row],[Ledger 12]])&gt;0,IF(TYPE(VLOOKUP(Table1[[#This Row],[Ledger 12]],$GZ:$GZ,1,0))=16,1,0),0)</f>
        <v>0</v>
      </c>
      <c r="FU37">
        <f>IF(LEN(Table1[[#This Row],[Ledger 13]])&gt;0,IF(TYPE(VLOOKUP(Table1[[#This Row],[Ledger 13]],$GZ:$GZ,1,0))=16,1,0),0)</f>
        <v>0</v>
      </c>
      <c r="FV37">
        <f>IF(LEN(Table1[[#This Row],[Ledger 14]])&gt;0,IF(TYPE(VLOOKUP(Table1[[#This Row],[Ledger 14]],$GZ:$GZ,1,0))=16,1,0),0)</f>
        <v>0</v>
      </c>
      <c r="FW37">
        <f>IF(LEN(Table1[[#This Row],[Ledger 15]])&gt;0,IF(TYPE(VLOOKUP(Table1[[#This Row],[Ledger 15]],$GZ:$GZ,1,0))=16,1,0),0)</f>
        <v>0</v>
      </c>
      <c r="GX37" t="s">
        <v>195</v>
      </c>
    </row>
    <row r="38" spans="4:206" ht="33" customHeight="1" x14ac:dyDescent="0.45">
      <c r="D38" s="8">
        <f t="shared" si="9"/>
        <v>33</v>
      </c>
      <c r="E38" s="32"/>
      <c r="F38" s="34"/>
      <c r="G38" s="34"/>
      <c r="H38" s="34"/>
      <c r="I38" s="34"/>
      <c r="J38" s="38"/>
      <c r="K38" s="33"/>
      <c r="L38" s="36"/>
      <c r="M38" s="35"/>
      <c r="N38" s="34"/>
      <c r="O38" s="41"/>
      <c r="P38" s="35"/>
      <c r="Q38" s="34"/>
      <c r="R38" s="37"/>
      <c r="S38" s="35"/>
      <c r="T38" s="34"/>
      <c r="U38" s="37"/>
      <c r="V38" s="35"/>
      <c r="W38" s="34"/>
      <c r="X38" s="37"/>
      <c r="Y38" s="35"/>
      <c r="Z38" s="34"/>
      <c r="AA38" s="37"/>
      <c r="AB38" s="35"/>
      <c r="AC38" s="34"/>
      <c r="AD38" s="37"/>
      <c r="AE38" s="35"/>
      <c r="AF38" s="34"/>
      <c r="AG38" s="37"/>
      <c r="AH38" s="35"/>
      <c r="AI38" s="34"/>
      <c r="AJ38" s="37"/>
      <c r="AK38" s="35"/>
      <c r="AL38" s="34"/>
      <c r="AM38" s="37"/>
      <c r="AN38" s="35"/>
      <c r="AO38" s="34"/>
      <c r="AP38" s="37"/>
      <c r="AQ38" s="35"/>
      <c r="AR38" s="34"/>
      <c r="AS38" s="37"/>
      <c r="AT38" s="35"/>
      <c r="AU38" s="34"/>
      <c r="AV38" s="37"/>
      <c r="AW38" s="35"/>
      <c r="AX38" s="34"/>
      <c r="AY38" s="37"/>
      <c r="AZ38" s="35"/>
      <c r="BA38" s="34"/>
      <c r="BB38" s="37"/>
      <c r="BC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" s="7"/>
      <c r="BF38" t="str">
        <f>IF(Table1[[#This Row],[Date]]="","","&amp;lt;VOUCHER REMOTEID="&amp;""""&amp;$A$11&amp;$A$13&amp;ROW()&amp;""""&amp;" VCHTYPE="""&amp;F38&amp;""" ACTION="""&amp;"Create"&amp;"""&amp;gt;")</f>
        <v/>
      </c>
      <c r="BG38" t="str">
        <f>IF(Table1[[#This Row],[Date]]="","",TEXT(Table1[[#This Row],[Date]],"yyyymmdd"))</f>
        <v/>
      </c>
      <c r="BH38" t="str">
        <f>Table1[[#This Row],[Date2]]</f>
        <v/>
      </c>
      <c r="BI38" t="str">
        <f>IF(Table1[[#This Row],[Date]]="","",Table1[[#This Row],[Voucher Type]])</f>
        <v/>
      </c>
      <c r="BJ38" t="str">
        <f>IF(Table1[[#This Row],[Ref No / Invoice No]]="","",Table1[[#This Row],[Ref No / Invoice No]])</f>
        <v/>
      </c>
      <c r="BK38" t="str">
        <f>IF(Table1[[#This Row],[Voucher No]]="","",Table1[[#This Row],[Voucher No]])</f>
        <v/>
      </c>
      <c r="BL38" t="str">
        <f>IF(Table1[[#This Row],[Date]]="","",Table1[[#This Row],[Narration]])</f>
        <v/>
      </c>
      <c r="BM38" t="str">
        <f>IF(Table1[[#This Row],[Date]]="","",$A$11&amp;$A$13&amp;ROW())</f>
        <v/>
      </c>
      <c r="BN38" t="str">
        <f>IF(Table1[[#This Row],[Date]]="","",$A$13)</f>
        <v/>
      </c>
      <c r="BP38" t="str">
        <f>IF(Table1[[#This Row],[Ledger 1]]="","","No")</f>
        <v/>
      </c>
      <c r="BQ38" t="str">
        <f>IF(Table1[[#This Row],[Date]]="","",IF(Table1[[#This Row],[Effect 1]]="Dr.","Yes","No"))</f>
        <v/>
      </c>
      <c r="BR38" t="str">
        <f>IF(Table1[[#This Row],[Date]]="","",Table1[[#This Row],[Ledger 1]])</f>
        <v/>
      </c>
      <c r="BS38" t="str">
        <f>IF(Table1[[#This Row],[Date]]="","",IF(Table1[[#This Row],[Effect 1]]="Dr.",-Table1[[#This Row],[Amount 1]],Table1[[#This Row],[Amount 1]]))</f>
        <v/>
      </c>
      <c r="BV38" t="str">
        <f>IF(Table1[[#This Row],[Ledger 2]]="","","No")</f>
        <v/>
      </c>
      <c r="BW38" t="str">
        <f>IF(Table1[[#This Row],[Date]]="","",IF(Table1[[#This Row],[Effect 2]]="Dr.","Yes","No"))</f>
        <v/>
      </c>
      <c r="BX38" t="str">
        <f>IF(Table1[[#This Row],[Date]]="","",Table1[[#This Row],[Ledger 2]])</f>
        <v/>
      </c>
      <c r="BY38" t="str">
        <f>IF(Table1[[#This Row],[Date]]="","",IF(Table1[[#This Row],[Effect 2]]="Dr.",-Table1[[#This Row],[Amount 2]],Table1[[#This Row],[Amount 2]]))</f>
        <v/>
      </c>
      <c r="CB38" t="str">
        <f>IF(Table1[[#This Row],[Ledger 3]]="","","No")</f>
        <v/>
      </c>
      <c r="CC38" t="str">
        <f>IF(Table1[[#This Row],[Ledger 3]]="","",IF(Table1[[#This Row],[Effect 3]]="Dr.","Yes","No"))</f>
        <v/>
      </c>
      <c r="CD38" t="str">
        <f>IF(Table1[[#This Row],[Ledger 3]]="","",Table1[[#This Row],[Ledger 3]])</f>
        <v/>
      </c>
      <c r="CE38" t="str">
        <f>IF(Table1[[#This Row],[Ledger 3]]="","",IF(Table1[[#This Row],[Effect 3]]="Dr.",-Table1[[#This Row],[Amount 3]],Table1[[#This Row],[Amount 3]]))</f>
        <v/>
      </c>
      <c r="CH38" t="str">
        <f>IF(Table1[[#This Row],[Ledger 4]]="","","No")</f>
        <v/>
      </c>
      <c r="CI38" t="str">
        <f>IF(Table1[[#This Row],[Ledger 4]]="","",IF(Table1[[#This Row],[Effect 4]]="Dr.","Yes","No"))</f>
        <v/>
      </c>
      <c r="CJ38" t="str">
        <f>IF(Table1[[#This Row],[Ledger 4]]="","",Table1[[#This Row],[Ledger 4]])</f>
        <v/>
      </c>
      <c r="CK38" t="str">
        <f>IF(Table1[[#This Row],[Ledger 4]]="","",IF(Table1[[#This Row],[Effect 4]]="Dr.",-Table1[[#This Row],[Amount 4]],Table1[[#This Row],[Amount 4]]))</f>
        <v/>
      </c>
      <c r="CN38" t="str">
        <f>IF(Table1[[#This Row],[Ledger 5]]="","","No")</f>
        <v/>
      </c>
      <c r="CO38" t="str">
        <f>IF(Table1[[#This Row],[Ledger 5]]="","",IF(Table1[[#This Row],[Effect 5]]="Dr.","Yes","No"))</f>
        <v/>
      </c>
      <c r="CP38" t="str">
        <f>IF(Table1[[#This Row],[Ledger 5]]="","",Table1[[#This Row],[Ledger 5]])</f>
        <v/>
      </c>
      <c r="CQ38" t="str">
        <f>IF(Table1[[#This Row],[Ledger 5]]="","",IF(Table1[[#This Row],[Effect 5]]="Dr.",-Table1[[#This Row],[Amount 5]],Table1[[#This Row],[Amount 5]]))</f>
        <v/>
      </c>
      <c r="CT38" t="str">
        <f>IF(Table1[[#This Row],[Ledger 6]]="","","No")</f>
        <v/>
      </c>
      <c r="CU38" t="str">
        <f>IF(Table1[[#This Row],[Ledger 6]]="","",IF(Table1[[#This Row],[Effect 6]]="Dr.","Yes","No"))</f>
        <v/>
      </c>
      <c r="CV38" t="str">
        <f>IF(Table1[[#This Row],[Ledger 6]]="","",Table1[[#This Row],[Ledger 6]])</f>
        <v/>
      </c>
      <c r="CW38" t="str">
        <f>IF(Table1[[#This Row],[Ledger 6]]="","",IF(Table1[[#This Row],[Effect 6]]="Dr.",-Table1[[#This Row],[Amount 6]],Table1[[#This Row],[Amount 6]]))</f>
        <v/>
      </c>
      <c r="CZ38" t="str">
        <f>IF(Table1[[#This Row],[Ledger 7]]="","","No")</f>
        <v/>
      </c>
      <c r="DA38" t="str">
        <f>IF(Table1[[#This Row],[Ledger 7]]="","",IF(Table1[[#This Row],[Effect 7]]="Dr.","Yes","No"))</f>
        <v/>
      </c>
      <c r="DB38" t="str">
        <f>IF(Table1[[#This Row],[Ledger 7]]="","",Table1[[#This Row],[Ledger 7]])</f>
        <v/>
      </c>
      <c r="DC38" t="str">
        <f>IF(Table1[[#This Row],[Ledger 7]]="","",IF(Table1[[#This Row],[Effect 7]]="Dr.",-Table1[[#This Row],[Amount 7]],Table1[[#This Row],[Amount 7]]))</f>
        <v/>
      </c>
      <c r="DF38" t="str">
        <f>IF(Table1[[#This Row],[Ledger 8]]="","","No")</f>
        <v/>
      </c>
      <c r="DG38" t="str">
        <f>IF(Table1[[#This Row],[Ledger 8]]="","",IF(Table1[[#This Row],[Effect 8]]="Dr.","Yes","No"))</f>
        <v/>
      </c>
      <c r="DH38" t="str">
        <f>IF(Table1[[#This Row],[Ledger 8]]="","",Table1[[#This Row],[Ledger 8]])</f>
        <v/>
      </c>
      <c r="DI38" t="str">
        <f>IF(Table1[[#This Row],[Ledger 8]]="","",IF(Table1[[#This Row],[Effect 8]]="Dr.",-Table1[[#This Row],[Amount 8]],Table1[[#This Row],[Amount 8]]))</f>
        <v/>
      </c>
      <c r="DL38" t="str">
        <f>IF(Table1[[#This Row],[Ledger 9]]="","","No")</f>
        <v/>
      </c>
      <c r="DM38" t="str">
        <f>IF(Table1[[#This Row],[Ledger 9]]="","",IF(Table1[[#This Row],[Effect 9]]="Dr.","Yes","No"))</f>
        <v/>
      </c>
      <c r="DN38" t="str">
        <f>IF(Table1[[#This Row],[Ledger 9]]="","",Table1[[#This Row],[Ledger 9]])</f>
        <v/>
      </c>
      <c r="DO38" t="str">
        <f>IF(Table1[[#This Row],[Ledger 9]]="","",IF(Table1[[#This Row],[Effect 9]]="Dr.",-Table1[[#This Row],[Amount 9]],Table1[[#This Row],[Amount 9]]))</f>
        <v/>
      </c>
      <c r="DR38" t="str">
        <f>IF(Table1[[#This Row],[Ledger 10]]="","","No")</f>
        <v/>
      </c>
      <c r="DS38" t="str">
        <f>IF(Table1[[#This Row],[Ledger 10]]="","",IF(Table1[[#This Row],[Effect 10]]="Dr.","Yes","No"))</f>
        <v/>
      </c>
      <c r="DT38" t="str">
        <f>IF(Table1[[#This Row],[Ledger 10]]="","",Table1[[#This Row],[Ledger 10]])</f>
        <v/>
      </c>
      <c r="DU38" t="str">
        <f>IF(Table1[[#This Row],[Ledger 10]]="","",IF(Table1[[#This Row],[Effect 10]]="Dr.",-Table1[[#This Row],[Amount 10]],Table1[[#This Row],[Amount 10]]))</f>
        <v/>
      </c>
      <c r="DX38" t="str">
        <f>IF(Table1[[#This Row],[Ledger 11]]="","","No")</f>
        <v/>
      </c>
      <c r="DY38" t="str">
        <f>IF(Table1[[#This Row],[Ledger 11]]="","",IF(Table1[[#This Row],[Effect 11]]="Dr.","Yes","No"))</f>
        <v/>
      </c>
      <c r="DZ38" t="str">
        <f>IF(Table1[[#This Row],[Ledger 11]]="","",Table1[[#This Row],[Ledger 11]])</f>
        <v/>
      </c>
      <c r="EA38" t="str">
        <f>IF(Table1[[#This Row],[Ledger 11]]="","",IF(Table1[[#This Row],[Effect 11]]="Dr.",-Table1[[#This Row],[Amount 11]],Table1[[#This Row],[Amount 11]]))</f>
        <v/>
      </c>
      <c r="ED38" t="str">
        <f>IF(Table1[[#This Row],[Ledger 12]]="","","No")</f>
        <v/>
      </c>
      <c r="EE38" t="str">
        <f>IF(Table1[[#This Row],[Ledger 12]]="","",IF(Table1[[#This Row],[Effect 12]]="Dr.","Yes","No"))</f>
        <v/>
      </c>
      <c r="EF38" t="str">
        <f>IF(Table1[[#This Row],[Ledger 12]]="","",Table1[[#This Row],[Ledger 12]])</f>
        <v/>
      </c>
      <c r="EG38" t="str">
        <f>IF(Table1[[#This Row],[Ledger 12]]="","",IF(Table1[[#This Row],[Effect 12]]="Dr.",-Table1[[#This Row],[Amount 12]],Table1[[#This Row],[Amount 12]]))</f>
        <v/>
      </c>
      <c r="EJ38" t="str">
        <f>IF(Table1[[#This Row],[Ledger 13]]="","","No")</f>
        <v/>
      </c>
      <c r="EK38" t="str">
        <f>IF(Table1[[#This Row],[Ledger 13]]="","",IF(Table1[[#This Row],[Effect 13]]="Dr.","Yes","No"))</f>
        <v/>
      </c>
      <c r="EL38" t="str">
        <f>IF(Table1[[#This Row],[Ledger 13]]="","",Table1[[#This Row],[Ledger 13]])</f>
        <v/>
      </c>
      <c r="EM38" t="str">
        <f>IF(Table1[[#This Row],[Ledger 13]]="","",IF(Table1[[#This Row],[Effect 13]]="Dr.",-Table1[[#This Row],[Amount 13]],Table1[[#This Row],[Amount 13]]))</f>
        <v/>
      </c>
      <c r="EP38" t="str">
        <f>IF(Table1[[#This Row],[Ledger 14]]="","","No")</f>
        <v/>
      </c>
      <c r="EQ38" t="str">
        <f>IF(Table1[[#This Row],[Ledger 14]]="","",IF(Table1[[#This Row],[Effect 14]]="Dr.","Yes","No"))</f>
        <v/>
      </c>
      <c r="ER38" t="str">
        <f>IF(Table1[[#This Row],[Ledger 14]]="","",Table1[[#This Row],[Ledger 14]])</f>
        <v/>
      </c>
      <c r="ES38" t="str">
        <f>IF(Table1[[#This Row],[Ledger 14]]="","",IF(Table1[[#This Row],[Effect 14]]="Dr.",-Table1[[#This Row],[Amount 14]],Table1[[#This Row],[Amount 14]]))</f>
        <v/>
      </c>
      <c r="EV38" t="str">
        <f>IF(Table1[[#This Row],[Ledger 15]]="","","No")</f>
        <v/>
      </c>
      <c r="EW38" t="str">
        <f>IF(Table1[[#This Row],[Ledger 15]]="","",IF(Table1[[#This Row],[Effect 15]]="Dr.","Yes","No"))</f>
        <v/>
      </c>
      <c r="EX38" t="str">
        <f>IF(Table1[[#This Row],[Ledger 15]]="","",Table1[[#This Row],[Ledger 15]])</f>
        <v/>
      </c>
      <c r="EY38" t="str">
        <f>IF(Table1[[#This Row],[Ledger 15]]="","",IF(Table1[[#This Row],[Effect 15]]="Dr.",-Table1[[#This Row],[Amount 15]],Table1[[#This Row],[Amount 15]]))</f>
        <v/>
      </c>
      <c r="FD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">
        <f>IF(Table1[[#This Row],[Date]]="",0,IF(AND(Table1[[#This Row],[Date]]&gt;=$FE$2,Table1[[#This Row],[Date]]&lt;=$FE$3),0,1))</f>
        <v>0</v>
      </c>
      <c r="FF38">
        <f>IF(Table1[[#This Row],[Date]]="",0,IF(TYPE(VLOOKUP(Table1[[#This Row],[Voucher Type]],Table1[[#All],[Voucher Type Master]],1,FALSE))=16,1,0))</f>
        <v>0</v>
      </c>
      <c r="FG38">
        <f>IF(TYPE(IF(Table1[[#This Row],[Date]]="",0,IF(VLOOKUP(Table1[[#This Row],[Voucher Type]],$FY$5:$FZ$13,2,0)=Table1[[#This Row],[Effect 1]],0,1)))=16,1,0)</f>
        <v>0</v>
      </c>
      <c r="FH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">
        <f>IF(LEN(Table1[[#This Row],[Ledger 1]])&gt;0,IF(TYPE(VLOOKUP(Table1[[#This Row],[Ledger 1]],GZ:GZ,1,0))=16,1,0),0)</f>
        <v>0</v>
      </c>
      <c r="FJ38">
        <f>IF(LEN(Table1[[#This Row],[Ledger 2]])&gt;0,IF(TYPE(VLOOKUP(Table1[[#This Row],[Ledger 2]],GZ:GZ,1,0))=16,1,0),0)</f>
        <v>0</v>
      </c>
      <c r="FK38">
        <f>IF(LEN(Table1[[#This Row],[Ledger 3]])&gt;0,IF(TYPE(VLOOKUP(Table1[[#This Row],[Ledger 3]],GZ:GZ,1,0))=16,1,0),0)</f>
        <v>0</v>
      </c>
      <c r="FL38">
        <f>IF(LEN(Table1[[#This Row],[Ledger 4]])&gt;0,IF(TYPE(VLOOKUP(Table1[[#This Row],[Ledger 4]],GZ:GZ,1,0))=16,1,0),0)</f>
        <v>0</v>
      </c>
      <c r="FM38">
        <f>IF(LEN(Table1[[#This Row],[Ledger 5]])&gt;0,IF(TYPE(VLOOKUP(Table1[[#This Row],[Ledger 5]],GZ:GZ,1,0))=16,1,0),0)</f>
        <v>0</v>
      </c>
      <c r="FN38">
        <f>IF(LEN(Table1[[#This Row],[Ledger 6]])&gt;0,IF(TYPE(VLOOKUP(Table1[[#This Row],[Ledger 6]],$GZ:$GZ,1,0))=16,1,0),0)</f>
        <v>0</v>
      </c>
      <c r="FO38">
        <f>IF(LEN(Table1[[#This Row],[Ledger 7]])&gt;0,IF(TYPE(VLOOKUP(Table1[[#This Row],[Ledger 7]],$GZ:$GZ,1,0))=16,1,0),0)</f>
        <v>0</v>
      </c>
      <c r="FP38">
        <f>IF(LEN(Table1[[#This Row],[Ledger 8]])&gt;0,IF(TYPE(VLOOKUP(Table1[[#This Row],[Ledger 8]],$GZ:$GZ,1,0))=16,1,0),0)</f>
        <v>0</v>
      </c>
      <c r="FQ38">
        <f>IF(LEN(Table1[[#This Row],[Ledger 9]])&gt;0,IF(TYPE(VLOOKUP(Table1[[#This Row],[Ledger 9]],$GZ:$GZ,1,0))=16,1,0),0)</f>
        <v>0</v>
      </c>
      <c r="FR38">
        <f>IF(LEN(Table1[[#This Row],[Ledger 10]])&gt;0,IF(TYPE(VLOOKUP(Table1[[#This Row],[Ledger 10]],$GZ:$GZ,1,0))=16,1,0),0)</f>
        <v>0</v>
      </c>
      <c r="FS38">
        <f>IF(LEN(Table1[[#This Row],[Ledger 11]])&gt;0,IF(TYPE(VLOOKUP(Table1[[#This Row],[Ledger 11]],$GZ:$GZ,1,0))=16,1,0),0)</f>
        <v>0</v>
      </c>
      <c r="FT38">
        <f>IF(LEN(Table1[[#This Row],[Ledger 12]])&gt;0,IF(TYPE(VLOOKUP(Table1[[#This Row],[Ledger 12]],$GZ:$GZ,1,0))=16,1,0),0)</f>
        <v>0</v>
      </c>
      <c r="FU38">
        <f>IF(LEN(Table1[[#This Row],[Ledger 13]])&gt;0,IF(TYPE(VLOOKUP(Table1[[#This Row],[Ledger 13]],$GZ:$GZ,1,0))=16,1,0),0)</f>
        <v>0</v>
      </c>
      <c r="FV38">
        <f>IF(LEN(Table1[[#This Row],[Ledger 14]])&gt;0,IF(TYPE(VLOOKUP(Table1[[#This Row],[Ledger 14]],$GZ:$GZ,1,0))=16,1,0),0)</f>
        <v>0</v>
      </c>
      <c r="FW38">
        <f>IF(LEN(Table1[[#This Row],[Ledger 15]])&gt;0,IF(TYPE(VLOOKUP(Table1[[#This Row],[Ledger 15]],$GZ:$GZ,1,0))=16,1,0),0)</f>
        <v>0</v>
      </c>
      <c r="GX38" t="s">
        <v>196</v>
      </c>
    </row>
    <row r="39" spans="4:206" ht="33" customHeight="1" x14ac:dyDescent="0.45">
      <c r="D39" s="8">
        <f t="shared" si="9"/>
        <v>34</v>
      </c>
      <c r="E39" s="32"/>
      <c r="F39" s="34"/>
      <c r="G39" s="34"/>
      <c r="H39" s="34"/>
      <c r="I39" s="34"/>
      <c r="J39" s="38"/>
      <c r="K39" s="33"/>
      <c r="L39" s="36"/>
      <c r="M39" s="35"/>
      <c r="N39" s="34"/>
      <c r="O39" s="41"/>
      <c r="P39" s="35"/>
      <c r="Q39" s="34"/>
      <c r="R39" s="37"/>
      <c r="S39" s="35"/>
      <c r="T39" s="34"/>
      <c r="U39" s="37"/>
      <c r="V39" s="35"/>
      <c r="W39" s="34"/>
      <c r="X39" s="37"/>
      <c r="Y39" s="35"/>
      <c r="Z39" s="34"/>
      <c r="AA39" s="37"/>
      <c r="AB39" s="35"/>
      <c r="AC39" s="34"/>
      <c r="AD39" s="37"/>
      <c r="AE39" s="35"/>
      <c r="AF39" s="34"/>
      <c r="AG39" s="37"/>
      <c r="AH39" s="35"/>
      <c r="AI39" s="34"/>
      <c r="AJ39" s="37"/>
      <c r="AK39" s="35"/>
      <c r="AL39" s="34"/>
      <c r="AM39" s="37"/>
      <c r="AN39" s="35"/>
      <c r="AO39" s="34"/>
      <c r="AP39" s="37"/>
      <c r="AQ39" s="35"/>
      <c r="AR39" s="34"/>
      <c r="AS39" s="37"/>
      <c r="AT39" s="35"/>
      <c r="AU39" s="34"/>
      <c r="AV39" s="37"/>
      <c r="AW39" s="35"/>
      <c r="AX39" s="34"/>
      <c r="AY39" s="37"/>
      <c r="AZ39" s="35"/>
      <c r="BA39" s="34"/>
      <c r="BB39" s="37"/>
      <c r="BC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" s="7"/>
      <c r="BF39" t="str">
        <f>IF(Table1[[#This Row],[Date]]="","","&amp;lt;VOUCHER REMOTEID="&amp;""""&amp;$A$11&amp;$A$13&amp;ROW()&amp;""""&amp;" VCHTYPE="""&amp;F39&amp;""" ACTION="""&amp;"Create"&amp;"""&amp;gt;")</f>
        <v/>
      </c>
      <c r="BG39" t="str">
        <f>IF(Table1[[#This Row],[Date]]="","",TEXT(Table1[[#This Row],[Date]],"yyyymmdd"))</f>
        <v/>
      </c>
      <c r="BH39" t="str">
        <f>Table1[[#This Row],[Date2]]</f>
        <v/>
      </c>
      <c r="BI39" t="str">
        <f>IF(Table1[[#This Row],[Date]]="","",Table1[[#This Row],[Voucher Type]])</f>
        <v/>
      </c>
      <c r="BJ39" t="str">
        <f>IF(Table1[[#This Row],[Ref No / Invoice No]]="","",Table1[[#This Row],[Ref No / Invoice No]])</f>
        <v/>
      </c>
      <c r="BK39" t="str">
        <f>IF(Table1[[#This Row],[Voucher No]]="","",Table1[[#This Row],[Voucher No]])</f>
        <v/>
      </c>
      <c r="BL39" t="str">
        <f>IF(Table1[[#This Row],[Date]]="","",Table1[[#This Row],[Narration]])</f>
        <v/>
      </c>
      <c r="BM39" t="str">
        <f>IF(Table1[[#This Row],[Date]]="","",$A$11&amp;$A$13&amp;ROW())</f>
        <v/>
      </c>
      <c r="BN39" t="str">
        <f>IF(Table1[[#This Row],[Date]]="","",$A$13)</f>
        <v/>
      </c>
      <c r="BP39" t="str">
        <f>IF(Table1[[#This Row],[Ledger 1]]="","","No")</f>
        <v/>
      </c>
      <c r="BQ39" t="str">
        <f>IF(Table1[[#This Row],[Date]]="","",IF(Table1[[#This Row],[Effect 1]]="Dr.","Yes","No"))</f>
        <v/>
      </c>
      <c r="BR39" t="str">
        <f>IF(Table1[[#This Row],[Date]]="","",Table1[[#This Row],[Ledger 1]])</f>
        <v/>
      </c>
      <c r="BS39" t="str">
        <f>IF(Table1[[#This Row],[Date]]="","",IF(Table1[[#This Row],[Effect 1]]="Dr.",-Table1[[#This Row],[Amount 1]],Table1[[#This Row],[Amount 1]]))</f>
        <v/>
      </c>
      <c r="BV39" t="str">
        <f>IF(Table1[[#This Row],[Ledger 2]]="","","No")</f>
        <v/>
      </c>
      <c r="BW39" t="str">
        <f>IF(Table1[[#This Row],[Date]]="","",IF(Table1[[#This Row],[Effect 2]]="Dr.","Yes","No"))</f>
        <v/>
      </c>
      <c r="BX39" t="str">
        <f>IF(Table1[[#This Row],[Date]]="","",Table1[[#This Row],[Ledger 2]])</f>
        <v/>
      </c>
      <c r="BY39" t="str">
        <f>IF(Table1[[#This Row],[Date]]="","",IF(Table1[[#This Row],[Effect 2]]="Dr.",-Table1[[#This Row],[Amount 2]],Table1[[#This Row],[Amount 2]]))</f>
        <v/>
      </c>
      <c r="CB39" t="str">
        <f>IF(Table1[[#This Row],[Ledger 3]]="","","No")</f>
        <v/>
      </c>
      <c r="CC39" t="str">
        <f>IF(Table1[[#This Row],[Ledger 3]]="","",IF(Table1[[#This Row],[Effect 3]]="Dr.","Yes","No"))</f>
        <v/>
      </c>
      <c r="CD39" t="str">
        <f>IF(Table1[[#This Row],[Ledger 3]]="","",Table1[[#This Row],[Ledger 3]])</f>
        <v/>
      </c>
      <c r="CE39" t="str">
        <f>IF(Table1[[#This Row],[Ledger 3]]="","",IF(Table1[[#This Row],[Effect 3]]="Dr.",-Table1[[#This Row],[Amount 3]],Table1[[#This Row],[Amount 3]]))</f>
        <v/>
      </c>
      <c r="CH39" t="str">
        <f>IF(Table1[[#This Row],[Ledger 4]]="","","No")</f>
        <v/>
      </c>
      <c r="CI39" t="str">
        <f>IF(Table1[[#This Row],[Ledger 4]]="","",IF(Table1[[#This Row],[Effect 4]]="Dr.","Yes","No"))</f>
        <v/>
      </c>
      <c r="CJ39" t="str">
        <f>IF(Table1[[#This Row],[Ledger 4]]="","",Table1[[#This Row],[Ledger 4]])</f>
        <v/>
      </c>
      <c r="CK39" t="str">
        <f>IF(Table1[[#This Row],[Ledger 4]]="","",IF(Table1[[#This Row],[Effect 4]]="Dr.",-Table1[[#This Row],[Amount 4]],Table1[[#This Row],[Amount 4]]))</f>
        <v/>
      </c>
      <c r="CN39" t="str">
        <f>IF(Table1[[#This Row],[Ledger 5]]="","","No")</f>
        <v/>
      </c>
      <c r="CO39" t="str">
        <f>IF(Table1[[#This Row],[Ledger 5]]="","",IF(Table1[[#This Row],[Effect 5]]="Dr.","Yes","No"))</f>
        <v/>
      </c>
      <c r="CP39" t="str">
        <f>IF(Table1[[#This Row],[Ledger 5]]="","",Table1[[#This Row],[Ledger 5]])</f>
        <v/>
      </c>
      <c r="CQ39" t="str">
        <f>IF(Table1[[#This Row],[Ledger 5]]="","",IF(Table1[[#This Row],[Effect 5]]="Dr.",-Table1[[#This Row],[Amount 5]],Table1[[#This Row],[Amount 5]]))</f>
        <v/>
      </c>
      <c r="CT39" t="str">
        <f>IF(Table1[[#This Row],[Ledger 6]]="","","No")</f>
        <v/>
      </c>
      <c r="CU39" t="str">
        <f>IF(Table1[[#This Row],[Ledger 6]]="","",IF(Table1[[#This Row],[Effect 6]]="Dr.","Yes","No"))</f>
        <v/>
      </c>
      <c r="CV39" t="str">
        <f>IF(Table1[[#This Row],[Ledger 6]]="","",Table1[[#This Row],[Ledger 6]])</f>
        <v/>
      </c>
      <c r="CW39" t="str">
        <f>IF(Table1[[#This Row],[Ledger 6]]="","",IF(Table1[[#This Row],[Effect 6]]="Dr.",-Table1[[#This Row],[Amount 6]],Table1[[#This Row],[Amount 6]]))</f>
        <v/>
      </c>
      <c r="CZ39" t="str">
        <f>IF(Table1[[#This Row],[Ledger 7]]="","","No")</f>
        <v/>
      </c>
      <c r="DA39" t="str">
        <f>IF(Table1[[#This Row],[Ledger 7]]="","",IF(Table1[[#This Row],[Effect 7]]="Dr.","Yes","No"))</f>
        <v/>
      </c>
      <c r="DB39" t="str">
        <f>IF(Table1[[#This Row],[Ledger 7]]="","",Table1[[#This Row],[Ledger 7]])</f>
        <v/>
      </c>
      <c r="DC39" t="str">
        <f>IF(Table1[[#This Row],[Ledger 7]]="","",IF(Table1[[#This Row],[Effect 7]]="Dr.",-Table1[[#This Row],[Amount 7]],Table1[[#This Row],[Amount 7]]))</f>
        <v/>
      </c>
      <c r="DF39" t="str">
        <f>IF(Table1[[#This Row],[Ledger 8]]="","","No")</f>
        <v/>
      </c>
      <c r="DG39" t="str">
        <f>IF(Table1[[#This Row],[Ledger 8]]="","",IF(Table1[[#This Row],[Effect 8]]="Dr.","Yes","No"))</f>
        <v/>
      </c>
      <c r="DH39" t="str">
        <f>IF(Table1[[#This Row],[Ledger 8]]="","",Table1[[#This Row],[Ledger 8]])</f>
        <v/>
      </c>
      <c r="DI39" t="str">
        <f>IF(Table1[[#This Row],[Ledger 8]]="","",IF(Table1[[#This Row],[Effect 8]]="Dr.",-Table1[[#This Row],[Amount 8]],Table1[[#This Row],[Amount 8]]))</f>
        <v/>
      </c>
      <c r="DL39" t="str">
        <f>IF(Table1[[#This Row],[Ledger 9]]="","","No")</f>
        <v/>
      </c>
      <c r="DM39" t="str">
        <f>IF(Table1[[#This Row],[Ledger 9]]="","",IF(Table1[[#This Row],[Effect 9]]="Dr.","Yes","No"))</f>
        <v/>
      </c>
      <c r="DN39" t="str">
        <f>IF(Table1[[#This Row],[Ledger 9]]="","",Table1[[#This Row],[Ledger 9]])</f>
        <v/>
      </c>
      <c r="DO39" t="str">
        <f>IF(Table1[[#This Row],[Ledger 9]]="","",IF(Table1[[#This Row],[Effect 9]]="Dr.",-Table1[[#This Row],[Amount 9]],Table1[[#This Row],[Amount 9]]))</f>
        <v/>
      </c>
      <c r="DR39" t="str">
        <f>IF(Table1[[#This Row],[Ledger 10]]="","","No")</f>
        <v/>
      </c>
      <c r="DS39" t="str">
        <f>IF(Table1[[#This Row],[Ledger 10]]="","",IF(Table1[[#This Row],[Effect 10]]="Dr.","Yes","No"))</f>
        <v/>
      </c>
      <c r="DT39" t="str">
        <f>IF(Table1[[#This Row],[Ledger 10]]="","",Table1[[#This Row],[Ledger 10]])</f>
        <v/>
      </c>
      <c r="DU39" t="str">
        <f>IF(Table1[[#This Row],[Ledger 10]]="","",IF(Table1[[#This Row],[Effect 10]]="Dr.",-Table1[[#This Row],[Amount 10]],Table1[[#This Row],[Amount 10]]))</f>
        <v/>
      </c>
      <c r="DX39" t="str">
        <f>IF(Table1[[#This Row],[Ledger 11]]="","","No")</f>
        <v/>
      </c>
      <c r="DY39" t="str">
        <f>IF(Table1[[#This Row],[Ledger 11]]="","",IF(Table1[[#This Row],[Effect 11]]="Dr.","Yes","No"))</f>
        <v/>
      </c>
      <c r="DZ39" t="str">
        <f>IF(Table1[[#This Row],[Ledger 11]]="","",Table1[[#This Row],[Ledger 11]])</f>
        <v/>
      </c>
      <c r="EA39" t="str">
        <f>IF(Table1[[#This Row],[Ledger 11]]="","",IF(Table1[[#This Row],[Effect 11]]="Dr.",-Table1[[#This Row],[Amount 11]],Table1[[#This Row],[Amount 11]]))</f>
        <v/>
      </c>
      <c r="ED39" t="str">
        <f>IF(Table1[[#This Row],[Ledger 12]]="","","No")</f>
        <v/>
      </c>
      <c r="EE39" t="str">
        <f>IF(Table1[[#This Row],[Ledger 12]]="","",IF(Table1[[#This Row],[Effect 12]]="Dr.","Yes","No"))</f>
        <v/>
      </c>
      <c r="EF39" t="str">
        <f>IF(Table1[[#This Row],[Ledger 12]]="","",Table1[[#This Row],[Ledger 12]])</f>
        <v/>
      </c>
      <c r="EG39" t="str">
        <f>IF(Table1[[#This Row],[Ledger 12]]="","",IF(Table1[[#This Row],[Effect 12]]="Dr.",-Table1[[#This Row],[Amount 12]],Table1[[#This Row],[Amount 12]]))</f>
        <v/>
      </c>
      <c r="EJ39" t="str">
        <f>IF(Table1[[#This Row],[Ledger 13]]="","","No")</f>
        <v/>
      </c>
      <c r="EK39" t="str">
        <f>IF(Table1[[#This Row],[Ledger 13]]="","",IF(Table1[[#This Row],[Effect 13]]="Dr.","Yes","No"))</f>
        <v/>
      </c>
      <c r="EL39" t="str">
        <f>IF(Table1[[#This Row],[Ledger 13]]="","",Table1[[#This Row],[Ledger 13]])</f>
        <v/>
      </c>
      <c r="EM39" t="str">
        <f>IF(Table1[[#This Row],[Ledger 13]]="","",IF(Table1[[#This Row],[Effect 13]]="Dr.",-Table1[[#This Row],[Amount 13]],Table1[[#This Row],[Amount 13]]))</f>
        <v/>
      </c>
      <c r="EP39" t="str">
        <f>IF(Table1[[#This Row],[Ledger 14]]="","","No")</f>
        <v/>
      </c>
      <c r="EQ39" t="str">
        <f>IF(Table1[[#This Row],[Ledger 14]]="","",IF(Table1[[#This Row],[Effect 14]]="Dr.","Yes","No"))</f>
        <v/>
      </c>
      <c r="ER39" t="str">
        <f>IF(Table1[[#This Row],[Ledger 14]]="","",Table1[[#This Row],[Ledger 14]])</f>
        <v/>
      </c>
      <c r="ES39" t="str">
        <f>IF(Table1[[#This Row],[Ledger 14]]="","",IF(Table1[[#This Row],[Effect 14]]="Dr.",-Table1[[#This Row],[Amount 14]],Table1[[#This Row],[Amount 14]]))</f>
        <v/>
      </c>
      <c r="EV39" t="str">
        <f>IF(Table1[[#This Row],[Ledger 15]]="","","No")</f>
        <v/>
      </c>
      <c r="EW39" t="str">
        <f>IF(Table1[[#This Row],[Ledger 15]]="","",IF(Table1[[#This Row],[Effect 15]]="Dr.","Yes","No"))</f>
        <v/>
      </c>
      <c r="EX39" t="str">
        <f>IF(Table1[[#This Row],[Ledger 15]]="","",Table1[[#This Row],[Ledger 15]])</f>
        <v/>
      </c>
      <c r="EY39" t="str">
        <f>IF(Table1[[#This Row],[Ledger 15]]="","",IF(Table1[[#This Row],[Effect 15]]="Dr.",-Table1[[#This Row],[Amount 15]],Table1[[#This Row],[Amount 15]]))</f>
        <v/>
      </c>
      <c r="FD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">
        <f>IF(Table1[[#This Row],[Date]]="",0,IF(AND(Table1[[#This Row],[Date]]&gt;=$FE$2,Table1[[#This Row],[Date]]&lt;=$FE$3),0,1))</f>
        <v>0</v>
      </c>
      <c r="FF39">
        <f>IF(Table1[[#This Row],[Date]]="",0,IF(TYPE(VLOOKUP(Table1[[#This Row],[Voucher Type]],Table1[[#All],[Voucher Type Master]],1,FALSE))=16,1,0))</f>
        <v>0</v>
      </c>
      <c r="FG39">
        <f>IF(TYPE(IF(Table1[[#This Row],[Date]]="",0,IF(VLOOKUP(Table1[[#This Row],[Voucher Type]],$FY$5:$FZ$13,2,0)=Table1[[#This Row],[Effect 1]],0,1)))=16,1,0)</f>
        <v>0</v>
      </c>
      <c r="FH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">
        <f>IF(LEN(Table1[[#This Row],[Ledger 1]])&gt;0,IF(TYPE(VLOOKUP(Table1[[#This Row],[Ledger 1]],GZ:GZ,1,0))=16,1,0),0)</f>
        <v>0</v>
      </c>
      <c r="FJ39">
        <f>IF(LEN(Table1[[#This Row],[Ledger 2]])&gt;0,IF(TYPE(VLOOKUP(Table1[[#This Row],[Ledger 2]],GZ:GZ,1,0))=16,1,0),0)</f>
        <v>0</v>
      </c>
      <c r="FK39">
        <f>IF(LEN(Table1[[#This Row],[Ledger 3]])&gt;0,IF(TYPE(VLOOKUP(Table1[[#This Row],[Ledger 3]],GZ:GZ,1,0))=16,1,0),0)</f>
        <v>0</v>
      </c>
      <c r="FL39">
        <f>IF(LEN(Table1[[#This Row],[Ledger 4]])&gt;0,IF(TYPE(VLOOKUP(Table1[[#This Row],[Ledger 4]],GZ:GZ,1,0))=16,1,0),0)</f>
        <v>0</v>
      </c>
      <c r="FM39">
        <f>IF(LEN(Table1[[#This Row],[Ledger 5]])&gt;0,IF(TYPE(VLOOKUP(Table1[[#This Row],[Ledger 5]],GZ:GZ,1,0))=16,1,0),0)</f>
        <v>0</v>
      </c>
      <c r="FN39">
        <f>IF(LEN(Table1[[#This Row],[Ledger 6]])&gt;0,IF(TYPE(VLOOKUP(Table1[[#This Row],[Ledger 6]],$GZ:$GZ,1,0))=16,1,0),0)</f>
        <v>0</v>
      </c>
      <c r="FO39">
        <f>IF(LEN(Table1[[#This Row],[Ledger 7]])&gt;0,IF(TYPE(VLOOKUP(Table1[[#This Row],[Ledger 7]],$GZ:$GZ,1,0))=16,1,0),0)</f>
        <v>0</v>
      </c>
      <c r="FP39">
        <f>IF(LEN(Table1[[#This Row],[Ledger 8]])&gt;0,IF(TYPE(VLOOKUP(Table1[[#This Row],[Ledger 8]],$GZ:$GZ,1,0))=16,1,0),0)</f>
        <v>0</v>
      </c>
      <c r="FQ39">
        <f>IF(LEN(Table1[[#This Row],[Ledger 9]])&gt;0,IF(TYPE(VLOOKUP(Table1[[#This Row],[Ledger 9]],$GZ:$GZ,1,0))=16,1,0),0)</f>
        <v>0</v>
      </c>
      <c r="FR39">
        <f>IF(LEN(Table1[[#This Row],[Ledger 10]])&gt;0,IF(TYPE(VLOOKUP(Table1[[#This Row],[Ledger 10]],$GZ:$GZ,1,0))=16,1,0),0)</f>
        <v>0</v>
      </c>
      <c r="FS39">
        <f>IF(LEN(Table1[[#This Row],[Ledger 11]])&gt;0,IF(TYPE(VLOOKUP(Table1[[#This Row],[Ledger 11]],$GZ:$GZ,1,0))=16,1,0),0)</f>
        <v>0</v>
      </c>
      <c r="FT39">
        <f>IF(LEN(Table1[[#This Row],[Ledger 12]])&gt;0,IF(TYPE(VLOOKUP(Table1[[#This Row],[Ledger 12]],$GZ:$GZ,1,0))=16,1,0),0)</f>
        <v>0</v>
      </c>
      <c r="FU39">
        <f>IF(LEN(Table1[[#This Row],[Ledger 13]])&gt;0,IF(TYPE(VLOOKUP(Table1[[#This Row],[Ledger 13]],$GZ:$GZ,1,0))=16,1,0),0)</f>
        <v>0</v>
      </c>
      <c r="FV39">
        <f>IF(LEN(Table1[[#This Row],[Ledger 14]])&gt;0,IF(TYPE(VLOOKUP(Table1[[#This Row],[Ledger 14]],$GZ:$GZ,1,0))=16,1,0),0)</f>
        <v>0</v>
      </c>
      <c r="FW39">
        <f>IF(LEN(Table1[[#This Row],[Ledger 15]])&gt;0,IF(TYPE(VLOOKUP(Table1[[#This Row],[Ledger 15]],$GZ:$GZ,1,0))=16,1,0),0)</f>
        <v>0</v>
      </c>
      <c r="GX39" t="s">
        <v>197</v>
      </c>
    </row>
    <row r="40" spans="4:206" ht="33" customHeight="1" x14ac:dyDescent="0.45">
      <c r="D40" s="8">
        <f t="shared" si="9"/>
        <v>35</v>
      </c>
      <c r="E40" s="32"/>
      <c r="F40" s="34"/>
      <c r="G40" s="34"/>
      <c r="H40" s="34"/>
      <c r="I40" s="34"/>
      <c r="J40" s="38"/>
      <c r="K40" s="33"/>
      <c r="L40" s="36"/>
      <c r="M40" s="35"/>
      <c r="N40" s="34"/>
      <c r="O40" s="41"/>
      <c r="P40" s="35"/>
      <c r="Q40" s="34"/>
      <c r="R40" s="37"/>
      <c r="S40" s="35"/>
      <c r="T40" s="34"/>
      <c r="U40" s="37"/>
      <c r="V40" s="35"/>
      <c r="W40" s="34"/>
      <c r="X40" s="37"/>
      <c r="Y40" s="35"/>
      <c r="Z40" s="34"/>
      <c r="AA40" s="37"/>
      <c r="AB40" s="35"/>
      <c r="AC40" s="34"/>
      <c r="AD40" s="37"/>
      <c r="AE40" s="35"/>
      <c r="AF40" s="34"/>
      <c r="AG40" s="37"/>
      <c r="AH40" s="35"/>
      <c r="AI40" s="34"/>
      <c r="AJ40" s="37"/>
      <c r="AK40" s="35"/>
      <c r="AL40" s="34"/>
      <c r="AM40" s="37"/>
      <c r="AN40" s="35"/>
      <c r="AO40" s="34"/>
      <c r="AP40" s="37"/>
      <c r="AQ40" s="35"/>
      <c r="AR40" s="34"/>
      <c r="AS40" s="37"/>
      <c r="AT40" s="35"/>
      <c r="AU40" s="34"/>
      <c r="AV40" s="37"/>
      <c r="AW40" s="35"/>
      <c r="AX40" s="34"/>
      <c r="AY40" s="37"/>
      <c r="AZ40" s="35"/>
      <c r="BA40" s="34"/>
      <c r="BB40" s="37"/>
      <c r="BC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" s="7"/>
      <c r="BF40" t="str">
        <f>IF(Table1[[#This Row],[Date]]="","","&amp;lt;VOUCHER REMOTEID="&amp;""""&amp;$A$11&amp;$A$13&amp;ROW()&amp;""""&amp;" VCHTYPE="""&amp;F40&amp;""" ACTION="""&amp;"Create"&amp;"""&amp;gt;")</f>
        <v/>
      </c>
      <c r="BG40" t="str">
        <f>IF(Table1[[#This Row],[Date]]="","",TEXT(Table1[[#This Row],[Date]],"yyyymmdd"))</f>
        <v/>
      </c>
      <c r="BH40" t="str">
        <f>Table1[[#This Row],[Date2]]</f>
        <v/>
      </c>
      <c r="BI40" t="str">
        <f>IF(Table1[[#This Row],[Date]]="","",Table1[[#This Row],[Voucher Type]])</f>
        <v/>
      </c>
      <c r="BJ40" t="str">
        <f>IF(Table1[[#This Row],[Ref No / Invoice No]]="","",Table1[[#This Row],[Ref No / Invoice No]])</f>
        <v/>
      </c>
      <c r="BK40" t="str">
        <f>IF(Table1[[#This Row],[Voucher No]]="","",Table1[[#This Row],[Voucher No]])</f>
        <v/>
      </c>
      <c r="BL40" t="str">
        <f>IF(Table1[[#This Row],[Date]]="","",Table1[[#This Row],[Narration]])</f>
        <v/>
      </c>
      <c r="BM40" t="str">
        <f>IF(Table1[[#This Row],[Date]]="","",$A$11&amp;$A$13&amp;ROW())</f>
        <v/>
      </c>
      <c r="BN40" t="str">
        <f>IF(Table1[[#This Row],[Date]]="","",$A$13)</f>
        <v/>
      </c>
      <c r="BP40" t="str">
        <f>IF(Table1[[#This Row],[Ledger 1]]="","","No")</f>
        <v/>
      </c>
      <c r="BQ40" t="str">
        <f>IF(Table1[[#This Row],[Date]]="","",IF(Table1[[#This Row],[Effect 1]]="Dr.","Yes","No"))</f>
        <v/>
      </c>
      <c r="BR40" t="str">
        <f>IF(Table1[[#This Row],[Date]]="","",Table1[[#This Row],[Ledger 1]])</f>
        <v/>
      </c>
      <c r="BS40" t="str">
        <f>IF(Table1[[#This Row],[Date]]="","",IF(Table1[[#This Row],[Effect 1]]="Dr.",-Table1[[#This Row],[Amount 1]],Table1[[#This Row],[Amount 1]]))</f>
        <v/>
      </c>
      <c r="BV40" t="str">
        <f>IF(Table1[[#This Row],[Ledger 2]]="","","No")</f>
        <v/>
      </c>
      <c r="BW40" t="str">
        <f>IF(Table1[[#This Row],[Date]]="","",IF(Table1[[#This Row],[Effect 2]]="Dr.","Yes","No"))</f>
        <v/>
      </c>
      <c r="BX40" t="str">
        <f>IF(Table1[[#This Row],[Date]]="","",Table1[[#This Row],[Ledger 2]])</f>
        <v/>
      </c>
      <c r="BY40" t="str">
        <f>IF(Table1[[#This Row],[Date]]="","",IF(Table1[[#This Row],[Effect 2]]="Dr.",-Table1[[#This Row],[Amount 2]],Table1[[#This Row],[Amount 2]]))</f>
        <v/>
      </c>
      <c r="CB40" t="str">
        <f>IF(Table1[[#This Row],[Ledger 3]]="","","No")</f>
        <v/>
      </c>
      <c r="CC40" t="str">
        <f>IF(Table1[[#This Row],[Ledger 3]]="","",IF(Table1[[#This Row],[Effect 3]]="Dr.","Yes","No"))</f>
        <v/>
      </c>
      <c r="CD40" t="str">
        <f>IF(Table1[[#This Row],[Ledger 3]]="","",Table1[[#This Row],[Ledger 3]])</f>
        <v/>
      </c>
      <c r="CE40" t="str">
        <f>IF(Table1[[#This Row],[Ledger 3]]="","",IF(Table1[[#This Row],[Effect 3]]="Dr.",-Table1[[#This Row],[Amount 3]],Table1[[#This Row],[Amount 3]]))</f>
        <v/>
      </c>
      <c r="CH40" t="str">
        <f>IF(Table1[[#This Row],[Ledger 4]]="","","No")</f>
        <v/>
      </c>
      <c r="CI40" t="str">
        <f>IF(Table1[[#This Row],[Ledger 4]]="","",IF(Table1[[#This Row],[Effect 4]]="Dr.","Yes","No"))</f>
        <v/>
      </c>
      <c r="CJ40" t="str">
        <f>IF(Table1[[#This Row],[Ledger 4]]="","",Table1[[#This Row],[Ledger 4]])</f>
        <v/>
      </c>
      <c r="CK40" t="str">
        <f>IF(Table1[[#This Row],[Ledger 4]]="","",IF(Table1[[#This Row],[Effect 4]]="Dr.",-Table1[[#This Row],[Amount 4]],Table1[[#This Row],[Amount 4]]))</f>
        <v/>
      </c>
      <c r="CN40" t="str">
        <f>IF(Table1[[#This Row],[Ledger 5]]="","","No")</f>
        <v/>
      </c>
      <c r="CO40" t="str">
        <f>IF(Table1[[#This Row],[Ledger 5]]="","",IF(Table1[[#This Row],[Effect 5]]="Dr.","Yes","No"))</f>
        <v/>
      </c>
      <c r="CP40" t="str">
        <f>IF(Table1[[#This Row],[Ledger 5]]="","",Table1[[#This Row],[Ledger 5]])</f>
        <v/>
      </c>
      <c r="CQ40" t="str">
        <f>IF(Table1[[#This Row],[Ledger 5]]="","",IF(Table1[[#This Row],[Effect 5]]="Dr.",-Table1[[#This Row],[Amount 5]],Table1[[#This Row],[Amount 5]]))</f>
        <v/>
      </c>
      <c r="CT40" t="str">
        <f>IF(Table1[[#This Row],[Ledger 6]]="","","No")</f>
        <v/>
      </c>
      <c r="CU40" t="str">
        <f>IF(Table1[[#This Row],[Ledger 6]]="","",IF(Table1[[#This Row],[Effect 6]]="Dr.","Yes","No"))</f>
        <v/>
      </c>
      <c r="CV40" t="str">
        <f>IF(Table1[[#This Row],[Ledger 6]]="","",Table1[[#This Row],[Ledger 6]])</f>
        <v/>
      </c>
      <c r="CW40" t="str">
        <f>IF(Table1[[#This Row],[Ledger 6]]="","",IF(Table1[[#This Row],[Effect 6]]="Dr.",-Table1[[#This Row],[Amount 6]],Table1[[#This Row],[Amount 6]]))</f>
        <v/>
      </c>
      <c r="CZ40" t="str">
        <f>IF(Table1[[#This Row],[Ledger 7]]="","","No")</f>
        <v/>
      </c>
      <c r="DA40" t="str">
        <f>IF(Table1[[#This Row],[Ledger 7]]="","",IF(Table1[[#This Row],[Effect 7]]="Dr.","Yes","No"))</f>
        <v/>
      </c>
      <c r="DB40" t="str">
        <f>IF(Table1[[#This Row],[Ledger 7]]="","",Table1[[#This Row],[Ledger 7]])</f>
        <v/>
      </c>
      <c r="DC40" t="str">
        <f>IF(Table1[[#This Row],[Ledger 7]]="","",IF(Table1[[#This Row],[Effect 7]]="Dr.",-Table1[[#This Row],[Amount 7]],Table1[[#This Row],[Amount 7]]))</f>
        <v/>
      </c>
      <c r="DF40" t="str">
        <f>IF(Table1[[#This Row],[Ledger 8]]="","","No")</f>
        <v/>
      </c>
      <c r="DG40" t="str">
        <f>IF(Table1[[#This Row],[Ledger 8]]="","",IF(Table1[[#This Row],[Effect 8]]="Dr.","Yes","No"))</f>
        <v/>
      </c>
      <c r="DH40" t="str">
        <f>IF(Table1[[#This Row],[Ledger 8]]="","",Table1[[#This Row],[Ledger 8]])</f>
        <v/>
      </c>
      <c r="DI40" t="str">
        <f>IF(Table1[[#This Row],[Ledger 8]]="","",IF(Table1[[#This Row],[Effect 8]]="Dr.",-Table1[[#This Row],[Amount 8]],Table1[[#This Row],[Amount 8]]))</f>
        <v/>
      </c>
      <c r="DL40" t="str">
        <f>IF(Table1[[#This Row],[Ledger 9]]="","","No")</f>
        <v/>
      </c>
      <c r="DM40" t="str">
        <f>IF(Table1[[#This Row],[Ledger 9]]="","",IF(Table1[[#This Row],[Effect 9]]="Dr.","Yes","No"))</f>
        <v/>
      </c>
      <c r="DN40" t="str">
        <f>IF(Table1[[#This Row],[Ledger 9]]="","",Table1[[#This Row],[Ledger 9]])</f>
        <v/>
      </c>
      <c r="DO40" t="str">
        <f>IF(Table1[[#This Row],[Ledger 9]]="","",IF(Table1[[#This Row],[Effect 9]]="Dr.",-Table1[[#This Row],[Amount 9]],Table1[[#This Row],[Amount 9]]))</f>
        <v/>
      </c>
      <c r="DR40" t="str">
        <f>IF(Table1[[#This Row],[Ledger 10]]="","","No")</f>
        <v/>
      </c>
      <c r="DS40" t="str">
        <f>IF(Table1[[#This Row],[Ledger 10]]="","",IF(Table1[[#This Row],[Effect 10]]="Dr.","Yes","No"))</f>
        <v/>
      </c>
      <c r="DT40" t="str">
        <f>IF(Table1[[#This Row],[Ledger 10]]="","",Table1[[#This Row],[Ledger 10]])</f>
        <v/>
      </c>
      <c r="DU40" t="str">
        <f>IF(Table1[[#This Row],[Ledger 10]]="","",IF(Table1[[#This Row],[Effect 10]]="Dr.",-Table1[[#This Row],[Amount 10]],Table1[[#This Row],[Amount 10]]))</f>
        <v/>
      </c>
      <c r="DX40" t="str">
        <f>IF(Table1[[#This Row],[Ledger 11]]="","","No")</f>
        <v/>
      </c>
      <c r="DY40" t="str">
        <f>IF(Table1[[#This Row],[Ledger 11]]="","",IF(Table1[[#This Row],[Effect 11]]="Dr.","Yes","No"))</f>
        <v/>
      </c>
      <c r="DZ40" t="str">
        <f>IF(Table1[[#This Row],[Ledger 11]]="","",Table1[[#This Row],[Ledger 11]])</f>
        <v/>
      </c>
      <c r="EA40" t="str">
        <f>IF(Table1[[#This Row],[Ledger 11]]="","",IF(Table1[[#This Row],[Effect 11]]="Dr.",-Table1[[#This Row],[Amount 11]],Table1[[#This Row],[Amount 11]]))</f>
        <v/>
      </c>
      <c r="ED40" t="str">
        <f>IF(Table1[[#This Row],[Ledger 12]]="","","No")</f>
        <v/>
      </c>
      <c r="EE40" t="str">
        <f>IF(Table1[[#This Row],[Ledger 12]]="","",IF(Table1[[#This Row],[Effect 12]]="Dr.","Yes","No"))</f>
        <v/>
      </c>
      <c r="EF40" t="str">
        <f>IF(Table1[[#This Row],[Ledger 12]]="","",Table1[[#This Row],[Ledger 12]])</f>
        <v/>
      </c>
      <c r="EG40" t="str">
        <f>IF(Table1[[#This Row],[Ledger 12]]="","",IF(Table1[[#This Row],[Effect 12]]="Dr.",-Table1[[#This Row],[Amount 12]],Table1[[#This Row],[Amount 12]]))</f>
        <v/>
      </c>
      <c r="EJ40" t="str">
        <f>IF(Table1[[#This Row],[Ledger 13]]="","","No")</f>
        <v/>
      </c>
      <c r="EK40" t="str">
        <f>IF(Table1[[#This Row],[Ledger 13]]="","",IF(Table1[[#This Row],[Effect 13]]="Dr.","Yes","No"))</f>
        <v/>
      </c>
      <c r="EL40" t="str">
        <f>IF(Table1[[#This Row],[Ledger 13]]="","",Table1[[#This Row],[Ledger 13]])</f>
        <v/>
      </c>
      <c r="EM40" t="str">
        <f>IF(Table1[[#This Row],[Ledger 13]]="","",IF(Table1[[#This Row],[Effect 13]]="Dr.",-Table1[[#This Row],[Amount 13]],Table1[[#This Row],[Amount 13]]))</f>
        <v/>
      </c>
      <c r="EP40" t="str">
        <f>IF(Table1[[#This Row],[Ledger 14]]="","","No")</f>
        <v/>
      </c>
      <c r="EQ40" t="str">
        <f>IF(Table1[[#This Row],[Ledger 14]]="","",IF(Table1[[#This Row],[Effect 14]]="Dr.","Yes","No"))</f>
        <v/>
      </c>
      <c r="ER40" t="str">
        <f>IF(Table1[[#This Row],[Ledger 14]]="","",Table1[[#This Row],[Ledger 14]])</f>
        <v/>
      </c>
      <c r="ES40" t="str">
        <f>IF(Table1[[#This Row],[Ledger 14]]="","",IF(Table1[[#This Row],[Effect 14]]="Dr.",-Table1[[#This Row],[Amount 14]],Table1[[#This Row],[Amount 14]]))</f>
        <v/>
      </c>
      <c r="EV40" t="str">
        <f>IF(Table1[[#This Row],[Ledger 15]]="","","No")</f>
        <v/>
      </c>
      <c r="EW40" t="str">
        <f>IF(Table1[[#This Row],[Ledger 15]]="","",IF(Table1[[#This Row],[Effect 15]]="Dr.","Yes","No"))</f>
        <v/>
      </c>
      <c r="EX40" t="str">
        <f>IF(Table1[[#This Row],[Ledger 15]]="","",Table1[[#This Row],[Ledger 15]])</f>
        <v/>
      </c>
      <c r="EY40" t="str">
        <f>IF(Table1[[#This Row],[Ledger 15]]="","",IF(Table1[[#This Row],[Effect 15]]="Dr.",-Table1[[#This Row],[Amount 15]],Table1[[#This Row],[Amount 15]]))</f>
        <v/>
      </c>
      <c r="FD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">
        <f>IF(Table1[[#This Row],[Date]]="",0,IF(AND(Table1[[#This Row],[Date]]&gt;=$FE$2,Table1[[#This Row],[Date]]&lt;=$FE$3),0,1))</f>
        <v>0</v>
      </c>
      <c r="FF40">
        <f>IF(Table1[[#This Row],[Date]]="",0,IF(TYPE(VLOOKUP(Table1[[#This Row],[Voucher Type]],Table1[[#All],[Voucher Type Master]],1,FALSE))=16,1,0))</f>
        <v>0</v>
      </c>
      <c r="FG40">
        <f>IF(TYPE(IF(Table1[[#This Row],[Date]]="",0,IF(VLOOKUP(Table1[[#This Row],[Voucher Type]],$FY$5:$FZ$13,2,0)=Table1[[#This Row],[Effect 1]],0,1)))=16,1,0)</f>
        <v>0</v>
      </c>
      <c r="FH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">
        <f>IF(LEN(Table1[[#This Row],[Ledger 1]])&gt;0,IF(TYPE(VLOOKUP(Table1[[#This Row],[Ledger 1]],GZ:GZ,1,0))=16,1,0),0)</f>
        <v>0</v>
      </c>
      <c r="FJ40">
        <f>IF(LEN(Table1[[#This Row],[Ledger 2]])&gt;0,IF(TYPE(VLOOKUP(Table1[[#This Row],[Ledger 2]],GZ:GZ,1,0))=16,1,0),0)</f>
        <v>0</v>
      </c>
      <c r="FK40">
        <f>IF(LEN(Table1[[#This Row],[Ledger 3]])&gt;0,IF(TYPE(VLOOKUP(Table1[[#This Row],[Ledger 3]],GZ:GZ,1,0))=16,1,0),0)</f>
        <v>0</v>
      </c>
      <c r="FL40">
        <f>IF(LEN(Table1[[#This Row],[Ledger 4]])&gt;0,IF(TYPE(VLOOKUP(Table1[[#This Row],[Ledger 4]],GZ:GZ,1,0))=16,1,0),0)</f>
        <v>0</v>
      </c>
      <c r="FM40">
        <f>IF(LEN(Table1[[#This Row],[Ledger 5]])&gt;0,IF(TYPE(VLOOKUP(Table1[[#This Row],[Ledger 5]],GZ:GZ,1,0))=16,1,0),0)</f>
        <v>0</v>
      </c>
      <c r="FN40">
        <f>IF(LEN(Table1[[#This Row],[Ledger 6]])&gt;0,IF(TYPE(VLOOKUP(Table1[[#This Row],[Ledger 6]],$GZ:$GZ,1,0))=16,1,0),0)</f>
        <v>0</v>
      </c>
      <c r="FO40">
        <f>IF(LEN(Table1[[#This Row],[Ledger 7]])&gt;0,IF(TYPE(VLOOKUP(Table1[[#This Row],[Ledger 7]],$GZ:$GZ,1,0))=16,1,0),0)</f>
        <v>0</v>
      </c>
      <c r="FP40">
        <f>IF(LEN(Table1[[#This Row],[Ledger 8]])&gt;0,IF(TYPE(VLOOKUP(Table1[[#This Row],[Ledger 8]],$GZ:$GZ,1,0))=16,1,0),0)</f>
        <v>0</v>
      </c>
      <c r="FQ40">
        <f>IF(LEN(Table1[[#This Row],[Ledger 9]])&gt;0,IF(TYPE(VLOOKUP(Table1[[#This Row],[Ledger 9]],$GZ:$GZ,1,0))=16,1,0),0)</f>
        <v>0</v>
      </c>
      <c r="FR40">
        <f>IF(LEN(Table1[[#This Row],[Ledger 10]])&gt;0,IF(TYPE(VLOOKUP(Table1[[#This Row],[Ledger 10]],$GZ:$GZ,1,0))=16,1,0),0)</f>
        <v>0</v>
      </c>
      <c r="FS40">
        <f>IF(LEN(Table1[[#This Row],[Ledger 11]])&gt;0,IF(TYPE(VLOOKUP(Table1[[#This Row],[Ledger 11]],$GZ:$GZ,1,0))=16,1,0),0)</f>
        <v>0</v>
      </c>
      <c r="FT40">
        <f>IF(LEN(Table1[[#This Row],[Ledger 12]])&gt;0,IF(TYPE(VLOOKUP(Table1[[#This Row],[Ledger 12]],$GZ:$GZ,1,0))=16,1,0),0)</f>
        <v>0</v>
      </c>
      <c r="FU40">
        <f>IF(LEN(Table1[[#This Row],[Ledger 13]])&gt;0,IF(TYPE(VLOOKUP(Table1[[#This Row],[Ledger 13]],$GZ:$GZ,1,0))=16,1,0),0)</f>
        <v>0</v>
      </c>
      <c r="FV40">
        <f>IF(LEN(Table1[[#This Row],[Ledger 14]])&gt;0,IF(TYPE(VLOOKUP(Table1[[#This Row],[Ledger 14]],$GZ:$GZ,1,0))=16,1,0),0)</f>
        <v>0</v>
      </c>
      <c r="FW40">
        <f>IF(LEN(Table1[[#This Row],[Ledger 15]])&gt;0,IF(TYPE(VLOOKUP(Table1[[#This Row],[Ledger 15]],$GZ:$GZ,1,0))=16,1,0),0)</f>
        <v>0</v>
      </c>
      <c r="GX40" t="s">
        <v>198</v>
      </c>
    </row>
    <row r="41" spans="4:206" ht="33" customHeight="1" x14ac:dyDescent="0.45">
      <c r="D41" s="8">
        <f t="shared" si="9"/>
        <v>36</v>
      </c>
      <c r="E41" s="32"/>
      <c r="F41" s="34"/>
      <c r="G41" s="34"/>
      <c r="H41" s="34"/>
      <c r="I41" s="34"/>
      <c r="J41" s="38"/>
      <c r="K41" s="33"/>
      <c r="L41" s="36"/>
      <c r="M41" s="35"/>
      <c r="N41" s="34"/>
      <c r="O41" s="41"/>
      <c r="P41" s="35"/>
      <c r="Q41" s="34"/>
      <c r="R41" s="37"/>
      <c r="S41" s="35"/>
      <c r="T41" s="34"/>
      <c r="U41" s="37"/>
      <c r="V41" s="35"/>
      <c r="W41" s="34"/>
      <c r="X41" s="37"/>
      <c r="Y41" s="35"/>
      <c r="Z41" s="34"/>
      <c r="AA41" s="37"/>
      <c r="AB41" s="35"/>
      <c r="AC41" s="34"/>
      <c r="AD41" s="37"/>
      <c r="AE41" s="35"/>
      <c r="AF41" s="34"/>
      <c r="AG41" s="37"/>
      <c r="AH41" s="35"/>
      <c r="AI41" s="34"/>
      <c r="AJ41" s="37"/>
      <c r="AK41" s="35"/>
      <c r="AL41" s="34"/>
      <c r="AM41" s="37"/>
      <c r="AN41" s="35"/>
      <c r="AO41" s="34"/>
      <c r="AP41" s="37"/>
      <c r="AQ41" s="35"/>
      <c r="AR41" s="34"/>
      <c r="AS41" s="37"/>
      <c r="AT41" s="35"/>
      <c r="AU41" s="34"/>
      <c r="AV41" s="37"/>
      <c r="AW41" s="35"/>
      <c r="AX41" s="34"/>
      <c r="AY41" s="37"/>
      <c r="AZ41" s="35"/>
      <c r="BA41" s="34"/>
      <c r="BB41" s="37"/>
      <c r="BC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" s="7"/>
      <c r="BF41" t="str">
        <f>IF(Table1[[#This Row],[Date]]="","","&amp;lt;VOUCHER REMOTEID="&amp;""""&amp;$A$11&amp;$A$13&amp;ROW()&amp;""""&amp;" VCHTYPE="""&amp;F41&amp;""" ACTION="""&amp;"Create"&amp;"""&amp;gt;")</f>
        <v/>
      </c>
      <c r="BG41" t="str">
        <f>IF(Table1[[#This Row],[Date]]="","",TEXT(Table1[[#This Row],[Date]],"yyyymmdd"))</f>
        <v/>
      </c>
      <c r="BH41" t="str">
        <f>Table1[[#This Row],[Date2]]</f>
        <v/>
      </c>
      <c r="BI41" t="str">
        <f>IF(Table1[[#This Row],[Date]]="","",Table1[[#This Row],[Voucher Type]])</f>
        <v/>
      </c>
      <c r="BJ41" t="str">
        <f>IF(Table1[[#This Row],[Ref No / Invoice No]]="","",Table1[[#This Row],[Ref No / Invoice No]])</f>
        <v/>
      </c>
      <c r="BK41" t="str">
        <f>IF(Table1[[#This Row],[Voucher No]]="","",Table1[[#This Row],[Voucher No]])</f>
        <v/>
      </c>
      <c r="BL41" t="str">
        <f>IF(Table1[[#This Row],[Date]]="","",Table1[[#This Row],[Narration]])</f>
        <v/>
      </c>
      <c r="BM41" t="str">
        <f>IF(Table1[[#This Row],[Date]]="","",$A$11&amp;$A$13&amp;ROW())</f>
        <v/>
      </c>
      <c r="BN41" t="str">
        <f>IF(Table1[[#This Row],[Date]]="","",$A$13)</f>
        <v/>
      </c>
      <c r="BP41" t="str">
        <f>IF(Table1[[#This Row],[Ledger 1]]="","","No")</f>
        <v/>
      </c>
      <c r="BQ41" t="str">
        <f>IF(Table1[[#This Row],[Date]]="","",IF(Table1[[#This Row],[Effect 1]]="Dr.","Yes","No"))</f>
        <v/>
      </c>
      <c r="BR41" t="str">
        <f>IF(Table1[[#This Row],[Date]]="","",Table1[[#This Row],[Ledger 1]])</f>
        <v/>
      </c>
      <c r="BS41" t="str">
        <f>IF(Table1[[#This Row],[Date]]="","",IF(Table1[[#This Row],[Effect 1]]="Dr.",-Table1[[#This Row],[Amount 1]],Table1[[#This Row],[Amount 1]]))</f>
        <v/>
      </c>
      <c r="BV41" t="str">
        <f>IF(Table1[[#This Row],[Ledger 2]]="","","No")</f>
        <v/>
      </c>
      <c r="BW41" t="str">
        <f>IF(Table1[[#This Row],[Date]]="","",IF(Table1[[#This Row],[Effect 2]]="Dr.","Yes","No"))</f>
        <v/>
      </c>
      <c r="BX41" t="str">
        <f>IF(Table1[[#This Row],[Date]]="","",Table1[[#This Row],[Ledger 2]])</f>
        <v/>
      </c>
      <c r="BY41" t="str">
        <f>IF(Table1[[#This Row],[Date]]="","",IF(Table1[[#This Row],[Effect 2]]="Dr.",-Table1[[#This Row],[Amount 2]],Table1[[#This Row],[Amount 2]]))</f>
        <v/>
      </c>
      <c r="CB41" t="str">
        <f>IF(Table1[[#This Row],[Ledger 3]]="","","No")</f>
        <v/>
      </c>
      <c r="CC41" t="str">
        <f>IF(Table1[[#This Row],[Ledger 3]]="","",IF(Table1[[#This Row],[Effect 3]]="Dr.","Yes","No"))</f>
        <v/>
      </c>
      <c r="CD41" t="str">
        <f>IF(Table1[[#This Row],[Ledger 3]]="","",Table1[[#This Row],[Ledger 3]])</f>
        <v/>
      </c>
      <c r="CE41" t="str">
        <f>IF(Table1[[#This Row],[Ledger 3]]="","",IF(Table1[[#This Row],[Effect 3]]="Dr.",-Table1[[#This Row],[Amount 3]],Table1[[#This Row],[Amount 3]]))</f>
        <v/>
      </c>
      <c r="CH41" t="str">
        <f>IF(Table1[[#This Row],[Ledger 4]]="","","No")</f>
        <v/>
      </c>
      <c r="CI41" t="str">
        <f>IF(Table1[[#This Row],[Ledger 4]]="","",IF(Table1[[#This Row],[Effect 4]]="Dr.","Yes","No"))</f>
        <v/>
      </c>
      <c r="CJ41" t="str">
        <f>IF(Table1[[#This Row],[Ledger 4]]="","",Table1[[#This Row],[Ledger 4]])</f>
        <v/>
      </c>
      <c r="CK41" t="str">
        <f>IF(Table1[[#This Row],[Ledger 4]]="","",IF(Table1[[#This Row],[Effect 4]]="Dr.",-Table1[[#This Row],[Amount 4]],Table1[[#This Row],[Amount 4]]))</f>
        <v/>
      </c>
      <c r="CN41" t="str">
        <f>IF(Table1[[#This Row],[Ledger 5]]="","","No")</f>
        <v/>
      </c>
      <c r="CO41" t="str">
        <f>IF(Table1[[#This Row],[Ledger 5]]="","",IF(Table1[[#This Row],[Effect 5]]="Dr.","Yes","No"))</f>
        <v/>
      </c>
      <c r="CP41" t="str">
        <f>IF(Table1[[#This Row],[Ledger 5]]="","",Table1[[#This Row],[Ledger 5]])</f>
        <v/>
      </c>
      <c r="CQ41" t="str">
        <f>IF(Table1[[#This Row],[Ledger 5]]="","",IF(Table1[[#This Row],[Effect 5]]="Dr.",-Table1[[#This Row],[Amount 5]],Table1[[#This Row],[Amount 5]]))</f>
        <v/>
      </c>
      <c r="CT41" t="str">
        <f>IF(Table1[[#This Row],[Ledger 6]]="","","No")</f>
        <v/>
      </c>
      <c r="CU41" t="str">
        <f>IF(Table1[[#This Row],[Ledger 6]]="","",IF(Table1[[#This Row],[Effect 6]]="Dr.","Yes","No"))</f>
        <v/>
      </c>
      <c r="CV41" t="str">
        <f>IF(Table1[[#This Row],[Ledger 6]]="","",Table1[[#This Row],[Ledger 6]])</f>
        <v/>
      </c>
      <c r="CW41" t="str">
        <f>IF(Table1[[#This Row],[Ledger 6]]="","",IF(Table1[[#This Row],[Effect 6]]="Dr.",-Table1[[#This Row],[Amount 6]],Table1[[#This Row],[Amount 6]]))</f>
        <v/>
      </c>
      <c r="CZ41" t="str">
        <f>IF(Table1[[#This Row],[Ledger 7]]="","","No")</f>
        <v/>
      </c>
      <c r="DA41" t="str">
        <f>IF(Table1[[#This Row],[Ledger 7]]="","",IF(Table1[[#This Row],[Effect 7]]="Dr.","Yes","No"))</f>
        <v/>
      </c>
      <c r="DB41" t="str">
        <f>IF(Table1[[#This Row],[Ledger 7]]="","",Table1[[#This Row],[Ledger 7]])</f>
        <v/>
      </c>
      <c r="DC41" t="str">
        <f>IF(Table1[[#This Row],[Ledger 7]]="","",IF(Table1[[#This Row],[Effect 7]]="Dr.",-Table1[[#This Row],[Amount 7]],Table1[[#This Row],[Amount 7]]))</f>
        <v/>
      </c>
      <c r="DF41" t="str">
        <f>IF(Table1[[#This Row],[Ledger 8]]="","","No")</f>
        <v/>
      </c>
      <c r="DG41" t="str">
        <f>IF(Table1[[#This Row],[Ledger 8]]="","",IF(Table1[[#This Row],[Effect 8]]="Dr.","Yes","No"))</f>
        <v/>
      </c>
      <c r="DH41" t="str">
        <f>IF(Table1[[#This Row],[Ledger 8]]="","",Table1[[#This Row],[Ledger 8]])</f>
        <v/>
      </c>
      <c r="DI41" t="str">
        <f>IF(Table1[[#This Row],[Ledger 8]]="","",IF(Table1[[#This Row],[Effect 8]]="Dr.",-Table1[[#This Row],[Amount 8]],Table1[[#This Row],[Amount 8]]))</f>
        <v/>
      </c>
      <c r="DL41" t="str">
        <f>IF(Table1[[#This Row],[Ledger 9]]="","","No")</f>
        <v/>
      </c>
      <c r="DM41" t="str">
        <f>IF(Table1[[#This Row],[Ledger 9]]="","",IF(Table1[[#This Row],[Effect 9]]="Dr.","Yes","No"))</f>
        <v/>
      </c>
      <c r="DN41" t="str">
        <f>IF(Table1[[#This Row],[Ledger 9]]="","",Table1[[#This Row],[Ledger 9]])</f>
        <v/>
      </c>
      <c r="DO41" t="str">
        <f>IF(Table1[[#This Row],[Ledger 9]]="","",IF(Table1[[#This Row],[Effect 9]]="Dr.",-Table1[[#This Row],[Amount 9]],Table1[[#This Row],[Amount 9]]))</f>
        <v/>
      </c>
      <c r="DR41" t="str">
        <f>IF(Table1[[#This Row],[Ledger 10]]="","","No")</f>
        <v/>
      </c>
      <c r="DS41" t="str">
        <f>IF(Table1[[#This Row],[Ledger 10]]="","",IF(Table1[[#This Row],[Effect 10]]="Dr.","Yes","No"))</f>
        <v/>
      </c>
      <c r="DT41" t="str">
        <f>IF(Table1[[#This Row],[Ledger 10]]="","",Table1[[#This Row],[Ledger 10]])</f>
        <v/>
      </c>
      <c r="DU41" t="str">
        <f>IF(Table1[[#This Row],[Ledger 10]]="","",IF(Table1[[#This Row],[Effect 10]]="Dr.",-Table1[[#This Row],[Amount 10]],Table1[[#This Row],[Amount 10]]))</f>
        <v/>
      </c>
      <c r="DX41" t="str">
        <f>IF(Table1[[#This Row],[Ledger 11]]="","","No")</f>
        <v/>
      </c>
      <c r="DY41" t="str">
        <f>IF(Table1[[#This Row],[Ledger 11]]="","",IF(Table1[[#This Row],[Effect 11]]="Dr.","Yes","No"))</f>
        <v/>
      </c>
      <c r="DZ41" t="str">
        <f>IF(Table1[[#This Row],[Ledger 11]]="","",Table1[[#This Row],[Ledger 11]])</f>
        <v/>
      </c>
      <c r="EA41" t="str">
        <f>IF(Table1[[#This Row],[Ledger 11]]="","",IF(Table1[[#This Row],[Effect 11]]="Dr.",-Table1[[#This Row],[Amount 11]],Table1[[#This Row],[Amount 11]]))</f>
        <v/>
      </c>
      <c r="ED41" t="str">
        <f>IF(Table1[[#This Row],[Ledger 12]]="","","No")</f>
        <v/>
      </c>
      <c r="EE41" t="str">
        <f>IF(Table1[[#This Row],[Ledger 12]]="","",IF(Table1[[#This Row],[Effect 12]]="Dr.","Yes","No"))</f>
        <v/>
      </c>
      <c r="EF41" t="str">
        <f>IF(Table1[[#This Row],[Ledger 12]]="","",Table1[[#This Row],[Ledger 12]])</f>
        <v/>
      </c>
      <c r="EG41" t="str">
        <f>IF(Table1[[#This Row],[Ledger 12]]="","",IF(Table1[[#This Row],[Effect 12]]="Dr.",-Table1[[#This Row],[Amount 12]],Table1[[#This Row],[Amount 12]]))</f>
        <v/>
      </c>
      <c r="EJ41" t="str">
        <f>IF(Table1[[#This Row],[Ledger 13]]="","","No")</f>
        <v/>
      </c>
      <c r="EK41" t="str">
        <f>IF(Table1[[#This Row],[Ledger 13]]="","",IF(Table1[[#This Row],[Effect 13]]="Dr.","Yes","No"))</f>
        <v/>
      </c>
      <c r="EL41" t="str">
        <f>IF(Table1[[#This Row],[Ledger 13]]="","",Table1[[#This Row],[Ledger 13]])</f>
        <v/>
      </c>
      <c r="EM41" t="str">
        <f>IF(Table1[[#This Row],[Ledger 13]]="","",IF(Table1[[#This Row],[Effect 13]]="Dr.",-Table1[[#This Row],[Amount 13]],Table1[[#This Row],[Amount 13]]))</f>
        <v/>
      </c>
      <c r="EP41" t="str">
        <f>IF(Table1[[#This Row],[Ledger 14]]="","","No")</f>
        <v/>
      </c>
      <c r="EQ41" t="str">
        <f>IF(Table1[[#This Row],[Ledger 14]]="","",IF(Table1[[#This Row],[Effect 14]]="Dr.","Yes","No"))</f>
        <v/>
      </c>
      <c r="ER41" t="str">
        <f>IF(Table1[[#This Row],[Ledger 14]]="","",Table1[[#This Row],[Ledger 14]])</f>
        <v/>
      </c>
      <c r="ES41" t="str">
        <f>IF(Table1[[#This Row],[Ledger 14]]="","",IF(Table1[[#This Row],[Effect 14]]="Dr.",-Table1[[#This Row],[Amount 14]],Table1[[#This Row],[Amount 14]]))</f>
        <v/>
      </c>
      <c r="EV41" t="str">
        <f>IF(Table1[[#This Row],[Ledger 15]]="","","No")</f>
        <v/>
      </c>
      <c r="EW41" t="str">
        <f>IF(Table1[[#This Row],[Ledger 15]]="","",IF(Table1[[#This Row],[Effect 15]]="Dr.","Yes","No"))</f>
        <v/>
      </c>
      <c r="EX41" t="str">
        <f>IF(Table1[[#This Row],[Ledger 15]]="","",Table1[[#This Row],[Ledger 15]])</f>
        <v/>
      </c>
      <c r="EY41" t="str">
        <f>IF(Table1[[#This Row],[Ledger 15]]="","",IF(Table1[[#This Row],[Effect 15]]="Dr.",-Table1[[#This Row],[Amount 15]],Table1[[#This Row],[Amount 15]]))</f>
        <v/>
      </c>
      <c r="FD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">
        <f>IF(Table1[[#This Row],[Date]]="",0,IF(AND(Table1[[#This Row],[Date]]&gt;=$FE$2,Table1[[#This Row],[Date]]&lt;=$FE$3),0,1))</f>
        <v>0</v>
      </c>
      <c r="FF41">
        <f>IF(Table1[[#This Row],[Date]]="",0,IF(TYPE(VLOOKUP(Table1[[#This Row],[Voucher Type]],Table1[[#All],[Voucher Type Master]],1,FALSE))=16,1,0))</f>
        <v>0</v>
      </c>
      <c r="FG41">
        <f>IF(TYPE(IF(Table1[[#This Row],[Date]]="",0,IF(VLOOKUP(Table1[[#This Row],[Voucher Type]],$FY$5:$FZ$13,2,0)=Table1[[#This Row],[Effect 1]],0,1)))=16,1,0)</f>
        <v>0</v>
      </c>
      <c r="FH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">
        <f>IF(LEN(Table1[[#This Row],[Ledger 1]])&gt;0,IF(TYPE(VLOOKUP(Table1[[#This Row],[Ledger 1]],GZ:GZ,1,0))=16,1,0),0)</f>
        <v>0</v>
      </c>
      <c r="FJ41">
        <f>IF(LEN(Table1[[#This Row],[Ledger 2]])&gt;0,IF(TYPE(VLOOKUP(Table1[[#This Row],[Ledger 2]],GZ:GZ,1,0))=16,1,0),0)</f>
        <v>0</v>
      </c>
      <c r="FK41">
        <f>IF(LEN(Table1[[#This Row],[Ledger 3]])&gt;0,IF(TYPE(VLOOKUP(Table1[[#This Row],[Ledger 3]],GZ:GZ,1,0))=16,1,0),0)</f>
        <v>0</v>
      </c>
      <c r="FL41">
        <f>IF(LEN(Table1[[#This Row],[Ledger 4]])&gt;0,IF(TYPE(VLOOKUP(Table1[[#This Row],[Ledger 4]],GZ:GZ,1,0))=16,1,0),0)</f>
        <v>0</v>
      </c>
      <c r="FM41">
        <f>IF(LEN(Table1[[#This Row],[Ledger 5]])&gt;0,IF(TYPE(VLOOKUP(Table1[[#This Row],[Ledger 5]],GZ:GZ,1,0))=16,1,0),0)</f>
        <v>0</v>
      </c>
      <c r="FN41">
        <f>IF(LEN(Table1[[#This Row],[Ledger 6]])&gt;0,IF(TYPE(VLOOKUP(Table1[[#This Row],[Ledger 6]],$GZ:$GZ,1,0))=16,1,0),0)</f>
        <v>0</v>
      </c>
      <c r="FO41">
        <f>IF(LEN(Table1[[#This Row],[Ledger 7]])&gt;0,IF(TYPE(VLOOKUP(Table1[[#This Row],[Ledger 7]],$GZ:$GZ,1,0))=16,1,0),0)</f>
        <v>0</v>
      </c>
      <c r="FP41">
        <f>IF(LEN(Table1[[#This Row],[Ledger 8]])&gt;0,IF(TYPE(VLOOKUP(Table1[[#This Row],[Ledger 8]],$GZ:$GZ,1,0))=16,1,0),0)</f>
        <v>0</v>
      </c>
      <c r="FQ41">
        <f>IF(LEN(Table1[[#This Row],[Ledger 9]])&gt;0,IF(TYPE(VLOOKUP(Table1[[#This Row],[Ledger 9]],$GZ:$GZ,1,0))=16,1,0),0)</f>
        <v>0</v>
      </c>
      <c r="FR41">
        <f>IF(LEN(Table1[[#This Row],[Ledger 10]])&gt;0,IF(TYPE(VLOOKUP(Table1[[#This Row],[Ledger 10]],$GZ:$GZ,1,0))=16,1,0),0)</f>
        <v>0</v>
      </c>
      <c r="FS41">
        <f>IF(LEN(Table1[[#This Row],[Ledger 11]])&gt;0,IF(TYPE(VLOOKUP(Table1[[#This Row],[Ledger 11]],$GZ:$GZ,1,0))=16,1,0),0)</f>
        <v>0</v>
      </c>
      <c r="FT41">
        <f>IF(LEN(Table1[[#This Row],[Ledger 12]])&gt;0,IF(TYPE(VLOOKUP(Table1[[#This Row],[Ledger 12]],$GZ:$GZ,1,0))=16,1,0),0)</f>
        <v>0</v>
      </c>
      <c r="FU41">
        <f>IF(LEN(Table1[[#This Row],[Ledger 13]])&gt;0,IF(TYPE(VLOOKUP(Table1[[#This Row],[Ledger 13]],$GZ:$GZ,1,0))=16,1,0),0)</f>
        <v>0</v>
      </c>
      <c r="FV41">
        <f>IF(LEN(Table1[[#This Row],[Ledger 14]])&gt;0,IF(TYPE(VLOOKUP(Table1[[#This Row],[Ledger 14]],$GZ:$GZ,1,0))=16,1,0),0)</f>
        <v>0</v>
      </c>
      <c r="FW41">
        <f>IF(LEN(Table1[[#This Row],[Ledger 15]])&gt;0,IF(TYPE(VLOOKUP(Table1[[#This Row],[Ledger 15]],$GZ:$GZ,1,0))=16,1,0),0)</f>
        <v>0</v>
      </c>
      <c r="GX41" t="s">
        <v>199</v>
      </c>
    </row>
    <row r="42" spans="4:206" ht="33" customHeight="1" x14ac:dyDescent="0.45">
      <c r="D42" s="8">
        <f t="shared" si="9"/>
        <v>37</v>
      </c>
      <c r="E42" s="32"/>
      <c r="F42" s="34"/>
      <c r="G42" s="34"/>
      <c r="H42" s="34"/>
      <c r="I42" s="34"/>
      <c r="J42" s="38"/>
      <c r="K42" s="33"/>
      <c r="L42" s="36"/>
      <c r="M42" s="35"/>
      <c r="N42" s="34"/>
      <c r="O42" s="41"/>
      <c r="P42" s="35"/>
      <c r="Q42" s="34"/>
      <c r="R42" s="37"/>
      <c r="S42" s="35"/>
      <c r="T42" s="34"/>
      <c r="U42" s="37"/>
      <c r="V42" s="35"/>
      <c r="W42" s="34"/>
      <c r="X42" s="37"/>
      <c r="Y42" s="35"/>
      <c r="Z42" s="34"/>
      <c r="AA42" s="37"/>
      <c r="AB42" s="35"/>
      <c r="AC42" s="34"/>
      <c r="AD42" s="37"/>
      <c r="AE42" s="35"/>
      <c r="AF42" s="34"/>
      <c r="AG42" s="37"/>
      <c r="AH42" s="35"/>
      <c r="AI42" s="34"/>
      <c r="AJ42" s="37"/>
      <c r="AK42" s="35"/>
      <c r="AL42" s="34"/>
      <c r="AM42" s="37"/>
      <c r="AN42" s="35"/>
      <c r="AO42" s="34"/>
      <c r="AP42" s="37"/>
      <c r="AQ42" s="35"/>
      <c r="AR42" s="34"/>
      <c r="AS42" s="37"/>
      <c r="AT42" s="35"/>
      <c r="AU42" s="34"/>
      <c r="AV42" s="37"/>
      <c r="AW42" s="35"/>
      <c r="AX42" s="34"/>
      <c r="AY42" s="37"/>
      <c r="AZ42" s="35"/>
      <c r="BA42" s="34"/>
      <c r="BB42" s="37"/>
      <c r="BC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" s="7"/>
      <c r="BF42" t="str">
        <f>IF(Table1[[#This Row],[Date]]="","","&amp;lt;VOUCHER REMOTEID="&amp;""""&amp;$A$11&amp;$A$13&amp;ROW()&amp;""""&amp;" VCHTYPE="""&amp;F42&amp;""" ACTION="""&amp;"Create"&amp;"""&amp;gt;")</f>
        <v/>
      </c>
      <c r="BG42" t="str">
        <f>IF(Table1[[#This Row],[Date]]="","",TEXT(Table1[[#This Row],[Date]],"yyyymmdd"))</f>
        <v/>
      </c>
      <c r="BH42" t="str">
        <f>Table1[[#This Row],[Date2]]</f>
        <v/>
      </c>
      <c r="BI42" t="str">
        <f>IF(Table1[[#This Row],[Date]]="","",Table1[[#This Row],[Voucher Type]])</f>
        <v/>
      </c>
      <c r="BJ42" t="str">
        <f>IF(Table1[[#This Row],[Ref No / Invoice No]]="","",Table1[[#This Row],[Ref No / Invoice No]])</f>
        <v/>
      </c>
      <c r="BK42" t="str">
        <f>IF(Table1[[#This Row],[Voucher No]]="","",Table1[[#This Row],[Voucher No]])</f>
        <v/>
      </c>
      <c r="BL42" t="str">
        <f>IF(Table1[[#This Row],[Date]]="","",Table1[[#This Row],[Narration]])</f>
        <v/>
      </c>
      <c r="BM42" t="str">
        <f>IF(Table1[[#This Row],[Date]]="","",$A$11&amp;$A$13&amp;ROW())</f>
        <v/>
      </c>
      <c r="BN42" t="str">
        <f>IF(Table1[[#This Row],[Date]]="","",$A$13)</f>
        <v/>
      </c>
      <c r="BP42" t="str">
        <f>IF(Table1[[#This Row],[Ledger 1]]="","","No")</f>
        <v/>
      </c>
      <c r="BQ42" t="str">
        <f>IF(Table1[[#This Row],[Date]]="","",IF(Table1[[#This Row],[Effect 1]]="Dr.","Yes","No"))</f>
        <v/>
      </c>
      <c r="BR42" t="str">
        <f>IF(Table1[[#This Row],[Date]]="","",Table1[[#This Row],[Ledger 1]])</f>
        <v/>
      </c>
      <c r="BS42" t="str">
        <f>IF(Table1[[#This Row],[Date]]="","",IF(Table1[[#This Row],[Effect 1]]="Dr.",-Table1[[#This Row],[Amount 1]],Table1[[#This Row],[Amount 1]]))</f>
        <v/>
      </c>
      <c r="BV42" t="str">
        <f>IF(Table1[[#This Row],[Ledger 2]]="","","No")</f>
        <v/>
      </c>
      <c r="BW42" t="str">
        <f>IF(Table1[[#This Row],[Date]]="","",IF(Table1[[#This Row],[Effect 2]]="Dr.","Yes","No"))</f>
        <v/>
      </c>
      <c r="BX42" t="str">
        <f>IF(Table1[[#This Row],[Date]]="","",Table1[[#This Row],[Ledger 2]])</f>
        <v/>
      </c>
      <c r="BY42" t="str">
        <f>IF(Table1[[#This Row],[Date]]="","",IF(Table1[[#This Row],[Effect 2]]="Dr.",-Table1[[#This Row],[Amount 2]],Table1[[#This Row],[Amount 2]]))</f>
        <v/>
      </c>
      <c r="CB42" t="str">
        <f>IF(Table1[[#This Row],[Ledger 3]]="","","No")</f>
        <v/>
      </c>
      <c r="CC42" t="str">
        <f>IF(Table1[[#This Row],[Ledger 3]]="","",IF(Table1[[#This Row],[Effect 3]]="Dr.","Yes","No"))</f>
        <v/>
      </c>
      <c r="CD42" t="str">
        <f>IF(Table1[[#This Row],[Ledger 3]]="","",Table1[[#This Row],[Ledger 3]])</f>
        <v/>
      </c>
      <c r="CE42" t="str">
        <f>IF(Table1[[#This Row],[Ledger 3]]="","",IF(Table1[[#This Row],[Effect 3]]="Dr.",-Table1[[#This Row],[Amount 3]],Table1[[#This Row],[Amount 3]]))</f>
        <v/>
      </c>
      <c r="CH42" t="str">
        <f>IF(Table1[[#This Row],[Ledger 4]]="","","No")</f>
        <v/>
      </c>
      <c r="CI42" t="str">
        <f>IF(Table1[[#This Row],[Ledger 4]]="","",IF(Table1[[#This Row],[Effect 4]]="Dr.","Yes","No"))</f>
        <v/>
      </c>
      <c r="CJ42" t="str">
        <f>IF(Table1[[#This Row],[Ledger 4]]="","",Table1[[#This Row],[Ledger 4]])</f>
        <v/>
      </c>
      <c r="CK42" t="str">
        <f>IF(Table1[[#This Row],[Ledger 4]]="","",IF(Table1[[#This Row],[Effect 4]]="Dr.",-Table1[[#This Row],[Amount 4]],Table1[[#This Row],[Amount 4]]))</f>
        <v/>
      </c>
      <c r="CN42" t="str">
        <f>IF(Table1[[#This Row],[Ledger 5]]="","","No")</f>
        <v/>
      </c>
      <c r="CO42" t="str">
        <f>IF(Table1[[#This Row],[Ledger 5]]="","",IF(Table1[[#This Row],[Effect 5]]="Dr.","Yes","No"))</f>
        <v/>
      </c>
      <c r="CP42" t="str">
        <f>IF(Table1[[#This Row],[Ledger 5]]="","",Table1[[#This Row],[Ledger 5]])</f>
        <v/>
      </c>
      <c r="CQ42" t="str">
        <f>IF(Table1[[#This Row],[Ledger 5]]="","",IF(Table1[[#This Row],[Effect 5]]="Dr.",-Table1[[#This Row],[Amount 5]],Table1[[#This Row],[Amount 5]]))</f>
        <v/>
      </c>
      <c r="CT42" t="str">
        <f>IF(Table1[[#This Row],[Ledger 6]]="","","No")</f>
        <v/>
      </c>
      <c r="CU42" t="str">
        <f>IF(Table1[[#This Row],[Ledger 6]]="","",IF(Table1[[#This Row],[Effect 6]]="Dr.","Yes","No"))</f>
        <v/>
      </c>
      <c r="CV42" t="str">
        <f>IF(Table1[[#This Row],[Ledger 6]]="","",Table1[[#This Row],[Ledger 6]])</f>
        <v/>
      </c>
      <c r="CW42" t="str">
        <f>IF(Table1[[#This Row],[Ledger 6]]="","",IF(Table1[[#This Row],[Effect 6]]="Dr.",-Table1[[#This Row],[Amount 6]],Table1[[#This Row],[Amount 6]]))</f>
        <v/>
      </c>
      <c r="CZ42" t="str">
        <f>IF(Table1[[#This Row],[Ledger 7]]="","","No")</f>
        <v/>
      </c>
      <c r="DA42" t="str">
        <f>IF(Table1[[#This Row],[Ledger 7]]="","",IF(Table1[[#This Row],[Effect 7]]="Dr.","Yes","No"))</f>
        <v/>
      </c>
      <c r="DB42" t="str">
        <f>IF(Table1[[#This Row],[Ledger 7]]="","",Table1[[#This Row],[Ledger 7]])</f>
        <v/>
      </c>
      <c r="DC42" t="str">
        <f>IF(Table1[[#This Row],[Ledger 7]]="","",IF(Table1[[#This Row],[Effect 7]]="Dr.",-Table1[[#This Row],[Amount 7]],Table1[[#This Row],[Amount 7]]))</f>
        <v/>
      </c>
      <c r="DF42" t="str">
        <f>IF(Table1[[#This Row],[Ledger 8]]="","","No")</f>
        <v/>
      </c>
      <c r="DG42" t="str">
        <f>IF(Table1[[#This Row],[Ledger 8]]="","",IF(Table1[[#This Row],[Effect 8]]="Dr.","Yes","No"))</f>
        <v/>
      </c>
      <c r="DH42" t="str">
        <f>IF(Table1[[#This Row],[Ledger 8]]="","",Table1[[#This Row],[Ledger 8]])</f>
        <v/>
      </c>
      <c r="DI42" t="str">
        <f>IF(Table1[[#This Row],[Ledger 8]]="","",IF(Table1[[#This Row],[Effect 8]]="Dr.",-Table1[[#This Row],[Amount 8]],Table1[[#This Row],[Amount 8]]))</f>
        <v/>
      </c>
      <c r="DL42" t="str">
        <f>IF(Table1[[#This Row],[Ledger 9]]="","","No")</f>
        <v/>
      </c>
      <c r="DM42" t="str">
        <f>IF(Table1[[#This Row],[Ledger 9]]="","",IF(Table1[[#This Row],[Effect 9]]="Dr.","Yes","No"))</f>
        <v/>
      </c>
      <c r="DN42" t="str">
        <f>IF(Table1[[#This Row],[Ledger 9]]="","",Table1[[#This Row],[Ledger 9]])</f>
        <v/>
      </c>
      <c r="DO42" t="str">
        <f>IF(Table1[[#This Row],[Ledger 9]]="","",IF(Table1[[#This Row],[Effect 9]]="Dr.",-Table1[[#This Row],[Amount 9]],Table1[[#This Row],[Amount 9]]))</f>
        <v/>
      </c>
      <c r="DR42" t="str">
        <f>IF(Table1[[#This Row],[Ledger 10]]="","","No")</f>
        <v/>
      </c>
      <c r="DS42" t="str">
        <f>IF(Table1[[#This Row],[Ledger 10]]="","",IF(Table1[[#This Row],[Effect 10]]="Dr.","Yes","No"))</f>
        <v/>
      </c>
      <c r="DT42" t="str">
        <f>IF(Table1[[#This Row],[Ledger 10]]="","",Table1[[#This Row],[Ledger 10]])</f>
        <v/>
      </c>
      <c r="DU42" t="str">
        <f>IF(Table1[[#This Row],[Ledger 10]]="","",IF(Table1[[#This Row],[Effect 10]]="Dr.",-Table1[[#This Row],[Amount 10]],Table1[[#This Row],[Amount 10]]))</f>
        <v/>
      </c>
      <c r="DX42" t="str">
        <f>IF(Table1[[#This Row],[Ledger 11]]="","","No")</f>
        <v/>
      </c>
      <c r="DY42" t="str">
        <f>IF(Table1[[#This Row],[Ledger 11]]="","",IF(Table1[[#This Row],[Effect 11]]="Dr.","Yes","No"))</f>
        <v/>
      </c>
      <c r="DZ42" t="str">
        <f>IF(Table1[[#This Row],[Ledger 11]]="","",Table1[[#This Row],[Ledger 11]])</f>
        <v/>
      </c>
      <c r="EA42" t="str">
        <f>IF(Table1[[#This Row],[Ledger 11]]="","",IF(Table1[[#This Row],[Effect 11]]="Dr.",-Table1[[#This Row],[Amount 11]],Table1[[#This Row],[Amount 11]]))</f>
        <v/>
      </c>
      <c r="ED42" t="str">
        <f>IF(Table1[[#This Row],[Ledger 12]]="","","No")</f>
        <v/>
      </c>
      <c r="EE42" t="str">
        <f>IF(Table1[[#This Row],[Ledger 12]]="","",IF(Table1[[#This Row],[Effect 12]]="Dr.","Yes","No"))</f>
        <v/>
      </c>
      <c r="EF42" t="str">
        <f>IF(Table1[[#This Row],[Ledger 12]]="","",Table1[[#This Row],[Ledger 12]])</f>
        <v/>
      </c>
      <c r="EG42" t="str">
        <f>IF(Table1[[#This Row],[Ledger 12]]="","",IF(Table1[[#This Row],[Effect 12]]="Dr.",-Table1[[#This Row],[Amount 12]],Table1[[#This Row],[Amount 12]]))</f>
        <v/>
      </c>
      <c r="EJ42" t="str">
        <f>IF(Table1[[#This Row],[Ledger 13]]="","","No")</f>
        <v/>
      </c>
      <c r="EK42" t="str">
        <f>IF(Table1[[#This Row],[Ledger 13]]="","",IF(Table1[[#This Row],[Effect 13]]="Dr.","Yes","No"))</f>
        <v/>
      </c>
      <c r="EL42" t="str">
        <f>IF(Table1[[#This Row],[Ledger 13]]="","",Table1[[#This Row],[Ledger 13]])</f>
        <v/>
      </c>
      <c r="EM42" t="str">
        <f>IF(Table1[[#This Row],[Ledger 13]]="","",IF(Table1[[#This Row],[Effect 13]]="Dr.",-Table1[[#This Row],[Amount 13]],Table1[[#This Row],[Amount 13]]))</f>
        <v/>
      </c>
      <c r="EP42" t="str">
        <f>IF(Table1[[#This Row],[Ledger 14]]="","","No")</f>
        <v/>
      </c>
      <c r="EQ42" t="str">
        <f>IF(Table1[[#This Row],[Ledger 14]]="","",IF(Table1[[#This Row],[Effect 14]]="Dr.","Yes","No"))</f>
        <v/>
      </c>
      <c r="ER42" t="str">
        <f>IF(Table1[[#This Row],[Ledger 14]]="","",Table1[[#This Row],[Ledger 14]])</f>
        <v/>
      </c>
      <c r="ES42" t="str">
        <f>IF(Table1[[#This Row],[Ledger 14]]="","",IF(Table1[[#This Row],[Effect 14]]="Dr.",-Table1[[#This Row],[Amount 14]],Table1[[#This Row],[Amount 14]]))</f>
        <v/>
      </c>
      <c r="EV42" t="str">
        <f>IF(Table1[[#This Row],[Ledger 15]]="","","No")</f>
        <v/>
      </c>
      <c r="EW42" t="str">
        <f>IF(Table1[[#This Row],[Ledger 15]]="","",IF(Table1[[#This Row],[Effect 15]]="Dr.","Yes","No"))</f>
        <v/>
      </c>
      <c r="EX42" t="str">
        <f>IF(Table1[[#This Row],[Ledger 15]]="","",Table1[[#This Row],[Ledger 15]])</f>
        <v/>
      </c>
      <c r="EY42" t="str">
        <f>IF(Table1[[#This Row],[Ledger 15]]="","",IF(Table1[[#This Row],[Effect 15]]="Dr.",-Table1[[#This Row],[Amount 15]],Table1[[#This Row],[Amount 15]]))</f>
        <v/>
      </c>
      <c r="FD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">
        <f>IF(Table1[[#This Row],[Date]]="",0,IF(AND(Table1[[#This Row],[Date]]&gt;=$FE$2,Table1[[#This Row],[Date]]&lt;=$FE$3),0,1))</f>
        <v>0</v>
      </c>
      <c r="FF42">
        <f>IF(Table1[[#This Row],[Date]]="",0,IF(TYPE(VLOOKUP(Table1[[#This Row],[Voucher Type]],Table1[[#All],[Voucher Type Master]],1,FALSE))=16,1,0))</f>
        <v>0</v>
      </c>
      <c r="FG42">
        <f>IF(TYPE(IF(Table1[[#This Row],[Date]]="",0,IF(VLOOKUP(Table1[[#This Row],[Voucher Type]],$FY$5:$FZ$13,2,0)=Table1[[#This Row],[Effect 1]],0,1)))=16,1,0)</f>
        <v>0</v>
      </c>
      <c r="FH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">
        <f>IF(LEN(Table1[[#This Row],[Ledger 1]])&gt;0,IF(TYPE(VLOOKUP(Table1[[#This Row],[Ledger 1]],GZ:GZ,1,0))=16,1,0),0)</f>
        <v>0</v>
      </c>
      <c r="FJ42">
        <f>IF(LEN(Table1[[#This Row],[Ledger 2]])&gt;0,IF(TYPE(VLOOKUP(Table1[[#This Row],[Ledger 2]],GZ:GZ,1,0))=16,1,0),0)</f>
        <v>0</v>
      </c>
      <c r="FK42">
        <f>IF(LEN(Table1[[#This Row],[Ledger 3]])&gt;0,IF(TYPE(VLOOKUP(Table1[[#This Row],[Ledger 3]],GZ:GZ,1,0))=16,1,0),0)</f>
        <v>0</v>
      </c>
      <c r="FL42">
        <f>IF(LEN(Table1[[#This Row],[Ledger 4]])&gt;0,IF(TYPE(VLOOKUP(Table1[[#This Row],[Ledger 4]],GZ:GZ,1,0))=16,1,0),0)</f>
        <v>0</v>
      </c>
      <c r="FM42">
        <f>IF(LEN(Table1[[#This Row],[Ledger 5]])&gt;0,IF(TYPE(VLOOKUP(Table1[[#This Row],[Ledger 5]],GZ:GZ,1,0))=16,1,0),0)</f>
        <v>0</v>
      </c>
      <c r="FN42">
        <f>IF(LEN(Table1[[#This Row],[Ledger 6]])&gt;0,IF(TYPE(VLOOKUP(Table1[[#This Row],[Ledger 6]],$GZ:$GZ,1,0))=16,1,0),0)</f>
        <v>0</v>
      </c>
      <c r="FO42">
        <f>IF(LEN(Table1[[#This Row],[Ledger 7]])&gt;0,IF(TYPE(VLOOKUP(Table1[[#This Row],[Ledger 7]],$GZ:$GZ,1,0))=16,1,0),0)</f>
        <v>0</v>
      </c>
      <c r="FP42">
        <f>IF(LEN(Table1[[#This Row],[Ledger 8]])&gt;0,IF(TYPE(VLOOKUP(Table1[[#This Row],[Ledger 8]],$GZ:$GZ,1,0))=16,1,0),0)</f>
        <v>0</v>
      </c>
      <c r="FQ42">
        <f>IF(LEN(Table1[[#This Row],[Ledger 9]])&gt;0,IF(TYPE(VLOOKUP(Table1[[#This Row],[Ledger 9]],$GZ:$GZ,1,0))=16,1,0),0)</f>
        <v>0</v>
      </c>
      <c r="FR42">
        <f>IF(LEN(Table1[[#This Row],[Ledger 10]])&gt;0,IF(TYPE(VLOOKUP(Table1[[#This Row],[Ledger 10]],$GZ:$GZ,1,0))=16,1,0),0)</f>
        <v>0</v>
      </c>
      <c r="FS42">
        <f>IF(LEN(Table1[[#This Row],[Ledger 11]])&gt;0,IF(TYPE(VLOOKUP(Table1[[#This Row],[Ledger 11]],$GZ:$GZ,1,0))=16,1,0),0)</f>
        <v>0</v>
      </c>
      <c r="FT42">
        <f>IF(LEN(Table1[[#This Row],[Ledger 12]])&gt;0,IF(TYPE(VLOOKUP(Table1[[#This Row],[Ledger 12]],$GZ:$GZ,1,0))=16,1,0),0)</f>
        <v>0</v>
      </c>
      <c r="FU42">
        <f>IF(LEN(Table1[[#This Row],[Ledger 13]])&gt;0,IF(TYPE(VLOOKUP(Table1[[#This Row],[Ledger 13]],$GZ:$GZ,1,0))=16,1,0),0)</f>
        <v>0</v>
      </c>
      <c r="FV42">
        <f>IF(LEN(Table1[[#This Row],[Ledger 14]])&gt;0,IF(TYPE(VLOOKUP(Table1[[#This Row],[Ledger 14]],$GZ:$GZ,1,0))=16,1,0),0)</f>
        <v>0</v>
      </c>
      <c r="FW42">
        <f>IF(LEN(Table1[[#This Row],[Ledger 15]])&gt;0,IF(TYPE(VLOOKUP(Table1[[#This Row],[Ledger 15]],$GZ:$GZ,1,0))=16,1,0),0)</f>
        <v>0</v>
      </c>
    </row>
    <row r="43" spans="4:206" ht="33" customHeight="1" x14ac:dyDescent="0.45">
      <c r="D43" s="8">
        <f t="shared" si="9"/>
        <v>38</v>
      </c>
      <c r="E43" s="32"/>
      <c r="F43" s="34"/>
      <c r="G43" s="34"/>
      <c r="H43" s="34"/>
      <c r="I43" s="34"/>
      <c r="J43" s="38"/>
      <c r="K43" s="33"/>
      <c r="L43" s="36"/>
      <c r="M43" s="35"/>
      <c r="N43" s="34"/>
      <c r="O43" s="41"/>
      <c r="P43" s="35"/>
      <c r="Q43" s="34"/>
      <c r="R43" s="37"/>
      <c r="S43" s="35"/>
      <c r="T43" s="34"/>
      <c r="U43" s="37"/>
      <c r="V43" s="35"/>
      <c r="W43" s="34"/>
      <c r="X43" s="37"/>
      <c r="Y43" s="35"/>
      <c r="Z43" s="34"/>
      <c r="AA43" s="37"/>
      <c r="AB43" s="35"/>
      <c r="AC43" s="34"/>
      <c r="AD43" s="37"/>
      <c r="AE43" s="35"/>
      <c r="AF43" s="34"/>
      <c r="AG43" s="37"/>
      <c r="AH43" s="35"/>
      <c r="AI43" s="34"/>
      <c r="AJ43" s="37"/>
      <c r="AK43" s="35"/>
      <c r="AL43" s="34"/>
      <c r="AM43" s="37"/>
      <c r="AN43" s="35"/>
      <c r="AO43" s="34"/>
      <c r="AP43" s="37"/>
      <c r="AQ43" s="35"/>
      <c r="AR43" s="34"/>
      <c r="AS43" s="37"/>
      <c r="AT43" s="35"/>
      <c r="AU43" s="34"/>
      <c r="AV43" s="37"/>
      <c r="AW43" s="35"/>
      <c r="AX43" s="34"/>
      <c r="AY43" s="37"/>
      <c r="AZ43" s="35"/>
      <c r="BA43" s="34"/>
      <c r="BB43" s="37"/>
      <c r="BC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" s="7"/>
      <c r="BF43" t="str">
        <f>IF(Table1[[#This Row],[Date]]="","","&amp;lt;VOUCHER REMOTEID="&amp;""""&amp;$A$11&amp;$A$13&amp;ROW()&amp;""""&amp;" VCHTYPE="""&amp;F43&amp;""" ACTION="""&amp;"Create"&amp;"""&amp;gt;")</f>
        <v/>
      </c>
      <c r="BG43" t="str">
        <f>IF(Table1[[#This Row],[Date]]="","",TEXT(Table1[[#This Row],[Date]],"yyyymmdd"))</f>
        <v/>
      </c>
      <c r="BH43" t="str">
        <f>Table1[[#This Row],[Date2]]</f>
        <v/>
      </c>
      <c r="BI43" t="str">
        <f>IF(Table1[[#This Row],[Date]]="","",Table1[[#This Row],[Voucher Type]])</f>
        <v/>
      </c>
      <c r="BJ43" t="str">
        <f>IF(Table1[[#This Row],[Ref No / Invoice No]]="","",Table1[[#This Row],[Ref No / Invoice No]])</f>
        <v/>
      </c>
      <c r="BK43" t="str">
        <f>IF(Table1[[#This Row],[Voucher No]]="","",Table1[[#This Row],[Voucher No]])</f>
        <v/>
      </c>
      <c r="BL43" t="str">
        <f>IF(Table1[[#This Row],[Date]]="","",Table1[[#This Row],[Narration]])</f>
        <v/>
      </c>
      <c r="BM43" t="str">
        <f>IF(Table1[[#This Row],[Date]]="","",$A$11&amp;$A$13&amp;ROW())</f>
        <v/>
      </c>
      <c r="BN43" t="str">
        <f>IF(Table1[[#This Row],[Date]]="","",$A$13)</f>
        <v/>
      </c>
      <c r="BP43" t="str">
        <f>IF(Table1[[#This Row],[Ledger 1]]="","","No")</f>
        <v/>
      </c>
      <c r="BQ43" t="str">
        <f>IF(Table1[[#This Row],[Date]]="","",IF(Table1[[#This Row],[Effect 1]]="Dr.","Yes","No"))</f>
        <v/>
      </c>
      <c r="BR43" t="str">
        <f>IF(Table1[[#This Row],[Date]]="","",Table1[[#This Row],[Ledger 1]])</f>
        <v/>
      </c>
      <c r="BS43" t="str">
        <f>IF(Table1[[#This Row],[Date]]="","",IF(Table1[[#This Row],[Effect 1]]="Dr.",-Table1[[#This Row],[Amount 1]],Table1[[#This Row],[Amount 1]]))</f>
        <v/>
      </c>
      <c r="BV43" t="str">
        <f>IF(Table1[[#This Row],[Ledger 2]]="","","No")</f>
        <v/>
      </c>
      <c r="BW43" t="str">
        <f>IF(Table1[[#This Row],[Date]]="","",IF(Table1[[#This Row],[Effect 2]]="Dr.","Yes","No"))</f>
        <v/>
      </c>
      <c r="BX43" t="str">
        <f>IF(Table1[[#This Row],[Date]]="","",Table1[[#This Row],[Ledger 2]])</f>
        <v/>
      </c>
      <c r="BY43" t="str">
        <f>IF(Table1[[#This Row],[Date]]="","",IF(Table1[[#This Row],[Effect 2]]="Dr.",-Table1[[#This Row],[Amount 2]],Table1[[#This Row],[Amount 2]]))</f>
        <v/>
      </c>
      <c r="CB43" t="str">
        <f>IF(Table1[[#This Row],[Ledger 3]]="","","No")</f>
        <v/>
      </c>
      <c r="CC43" t="str">
        <f>IF(Table1[[#This Row],[Ledger 3]]="","",IF(Table1[[#This Row],[Effect 3]]="Dr.","Yes","No"))</f>
        <v/>
      </c>
      <c r="CD43" t="str">
        <f>IF(Table1[[#This Row],[Ledger 3]]="","",Table1[[#This Row],[Ledger 3]])</f>
        <v/>
      </c>
      <c r="CE43" t="str">
        <f>IF(Table1[[#This Row],[Ledger 3]]="","",IF(Table1[[#This Row],[Effect 3]]="Dr.",-Table1[[#This Row],[Amount 3]],Table1[[#This Row],[Amount 3]]))</f>
        <v/>
      </c>
      <c r="CH43" t="str">
        <f>IF(Table1[[#This Row],[Ledger 4]]="","","No")</f>
        <v/>
      </c>
      <c r="CI43" t="str">
        <f>IF(Table1[[#This Row],[Ledger 4]]="","",IF(Table1[[#This Row],[Effect 4]]="Dr.","Yes","No"))</f>
        <v/>
      </c>
      <c r="CJ43" t="str">
        <f>IF(Table1[[#This Row],[Ledger 4]]="","",Table1[[#This Row],[Ledger 4]])</f>
        <v/>
      </c>
      <c r="CK43" t="str">
        <f>IF(Table1[[#This Row],[Ledger 4]]="","",IF(Table1[[#This Row],[Effect 4]]="Dr.",-Table1[[#This Row],[Amount 4]],Table1[[#This Row],[Amount 4]]))</f>
        <v/>
      </c>
      <c r="CN43" t="str">
        <f>IF(Table1[[#This Row],[Ledger 5]]="","","No")</f>
        <v/>
      </c>
      <c r="CO43" t="str">
        <f>IF(Table1[[#This Row],[Ledger 5]]="","",IF(Table1[[#This Row],[Effect 5]]="Dr.","Yes","No"))</f>
        <v/>
      </c>
      <c r="CP43" t="str">
        <f>IF(Table1[[#This Row],[Ledger 5]]="","",Table1[[#This Row],[Ledger 5]])</f>
        <v/>
      </c>
      <c r="CQ43" t="str">
        <f>IF(Table1[[#This Row],[Ledger 5]]="","",IF(Table1[[#This Row],[Effect 5]]="Dr.",-Table1[[#This Row],[Amount 5]],Table1[[#This Row],[Amount 5]]))</f>
        <v/>
      </c>
      <c r="CT43" t="str">
        <f>IF(Table1[[#This Row],[Ledger 6]]="","","No")</f>
        <v/>
      </c>
      <c r="CU43" t="str">
        <f>IF(Table1[[#This Row],[Ledger 6]]="","",IF(Table1[[#This Row],[Effect 6]]="Dr.","Yes","No"))</f>
        <v/>
      </c>
      <c r="CV43" t="str">
        <f>IF(Table1[[#This Row],[Ledger 6]]="","",Table1[[#This Row],[Ledger 6]])</f>
        <v/>
      </c>
      <c r="CW43" t="str">
        <f>IF(Table1[[#This Row],[Ledger 6]]="","",IF(Table1[[#This Row],[Effect 6]]="Dr.",-Table1[[#This Row],[Amount 6]],Table1[[#This Row],[Amount 6]]))</f>
        <v/>
      </c>
      <c r="CZ43" t="str">
        <f>IF(Table1[[#This Row],[Ledger 7]]="","","No")</f>
        <v/>
      </c>
      <c r="DA43" t="str">
        <f>IF(Table1[[#This Row],[Ledger 7]]="","",IF(Table1[[#This Row],[Effect 7]]="Dr.","Yes","No"))</f>
        <v/>
      </c>
      <c r="DB43" t="str">
        <f>IF(Table1[[#This Row],[Ledger 7]]="","",Table1[[#This Row],[Ledger 7]])</f>
        <v/>
      </c>
      <c r="DC43" t="str">
        <f>IF(Table1[[#This Row],[Ledger 7]]="","",IF(Table1[[#This Row],[Effect 7]]="Dr.",-Table1[[#This Row],[Amount 7]],Table1[[#This Row],[Amount 7]]))</f>
        <v/>
      </c>
      <c r="DF43" t="str">
        <f>IF(Table1[[#This Row],[Ledger 8]]="","","No")</f>
        <v/>
      </c>
      <c r="DG43" t="str">
        <f>IF(Table1[[#This Row],[Ledger 8]]="","",IF(Table1[[#This Row],[Effect 8]]="Dr.","Yes","No"))</f>
        <v/>
      </c>
      <c r="DH43" t="str">
        <f>IF(Table1[[#This Row],[Ledger 8]]="","",Table1[[#This Row],[Ledger 8]])</f>
        <v/>
      </c>
      <c r="DI43" t="str">
        <f>IF(Table1[[#This Row],[Ledger 8]]="","",IF(Table1[[#This Row],[Effect 8]]="Dr.",-Table1[[#This Row],[Amount 8]],Table1[[#This Row],[Amount 8]]))</f>
        <v/>
      </c>
      <c r="DL43" t="str">
        <f>IF(Table1[[#This Row],[Ledger 9]]="","","No")</f>
        <v/>
      </c>
      <c r="DM43" t="str">
        <f>IF(Table1[[#This Row],[Ledger 9]]="","",IF(Table1[[#This Row],[Effect 9]]="Dr.","Yes","No"))</f>
        <v/>
      </c>
      <c r="DN43" t="str">
        <f>IF(Table1[[#This Row],[Ledger 9]]="","",Table1[[#This Row],[Ledger 9]])</f>
        <v/>
      </c>
      <c r="DO43" t="str">
        <f>IF(Table1[[#This Row],[Ledger 9]]="","",IF(Table1[[#This Row],[Effect 9]]="Dr.",-Table1[[#This Row],[Amount 9]],Table1[[#This Row],[Amount 9]]))</f>
        <v/>
      </c>
      <c r="DR43" t="str">
        <f>IF(Table1[[#This Row],[Ledger 10]]="","","No")</f>
        <v/>
      </c>
      <c r="DS43" t="str">
        <f>IF(Table1[[#This Row],[Ledger 10]]="","",IF(Table1[[#This Row],[Effect 10]]="Dr.","Yes","No"))</f>
        <v/>
      </c>
      <c r="DT43" t="str">
        <f>IF(Table1[[#This Row],[Ledger 10]]="","",Table1[[#This Row],[Ledger 10]])</f>
        <v/>
      </c>
      <c r="DU43" t="str">
        <f>IF(Table1[[#This Row],[Ledger 10]]="","",IF(Table1[[#This Row],[Effect 10]]="Dr.",-Table1[[#This Row],[Amount 10]],Table1[[#This Row],[Amount 10]]))</f>
        <v/>
      </c>
      <c r="DX43" t="str">
        <f>IF(Table1[[#This Row],[Ledger 11]]="","","No")</f>
        <v/>
      </c>
      <c r="DY43" t="str">
        <f>IF(Table1[[#This Row],[Ledger 11]]="","",IF(Table1[[#This Row],[Effect 11]]="Dr.","Yes","No"))</f>
        <v/>
      </c>
      <c r="DZ43" t="str">
        <f>IF(Table1[[#This Row],[Ledger 11]]="","",Table1[[#This Row],[Ledger 11]])</f>
        <v/>
      </c>
      <c r="EA43" t="str">
        <f>IF(Table1[[#This Row],[Ledger 11]]="","",IF(Table1[[#This Row],[Effect 11]]="Dr.",-Table1[[#This Row],[Amount 11]],Table1[[#This Row],[Amount 11]]))</f>
        <v/>
      </c>
      <c r="ED43" t="str">
        <f>IF(Table1[[#This Row],[Ledger 12]]="","","No")</f>
        <v/>
      </c>
      <c r="EE43" t="str">
        <f>IF(Table1[[#This Row],[Ledger 12]]="","",IF(Table1[[#This Row],[Effect 12]]="Dr.","Yes","No"))</f>
        <v/>
      </c>
      <c r="EF43" t="str">
        <f>IF(Table1[[#This Row],[Ledger 12]]="","",Table1[[#This Row],[Ledger 12]])</f>
        <v/>
      </c>
      <c r="EG43" t="str">
        <f>IF(Table1[[#This Row],[Ledger 12]]="","",IF(Table1[[#This Row],[Effect 12]]="Dr.",-Table1[[#This Row],[Amount 12]],Table1[[#This Row],[Amount 12]]))</f>
        <v/>
      </c>
      <c r="EJ43" t="str">
        <f>IF(Table1[[#This Row],[Ledger 13]]="","","No")</f>
        <v/>
      </c>
      <c r="EK43" t="str">
        <f>IF(Table1[[#This Row],[Ledger 13]]="","",IF(Table1[[#This Row],[Effect 13]]="Dr.","Yes","No"))</f>
        <v/>
      </c>
      <c r="EL43" t="str">
        <f>IF(Table1[[#This Row],[Ledger 13]]="","",Table1[[#This Row],[Ledger 13]])</f>
        <v/>
      </c>
      <c r="EM43" t="str">
        <f>IF(Table1[[#This Row],[Ledger 13]]="","",IF(Table1[[#This Row],[Effect 13]]="Dr.",-Table1[[#This Row],[Amount 13]],Table1[[#This Row],[Amount 13]]))</f>
        <v/>
      </c>
      <c r="EP43" t="str">
        <f>IF(Table1[[#This Row],[Ledger 14]]="","","No")</f>
        <v/>
      </c>
      <c r="EQ43" t="str">
        <f>IF(Table1[[#This Row],[Ledger 14]]="","",IF(Table1[[#This Row],[Effect 14]]="Dr.","Yes","No"))</f>
        <v/>
      </c>
      <c r="ER43" t="str">
        <f>IF(Table1[[#This Row],[Ledger 14]]="","",Table1[[#This Row],[Ledger 14]])</f>
        <v/>
      </c>
      <c r="ES43" t="str">
        <f>IF(Table1[[#This Row],[Ledger 14]]="","",IF(Table1[[#This Row],[Effect 14]]="Dr.",-Table1[[#This Row],[Amount 14]],Table1[[#This Row],[Amount 14]]))</f>
        <v/>
      </c>
      <c r="EV43" t="str">
        <f>IF(Table1[[#This Row],[Ledger 15]]="","","No")</f>
        <v/>
      </c>
      <c r="EW43" t="str">
        <f>IF(Table1[[#This Row],[Ledger 15]]="","",IF(Table1[[#This Row],[Effect 15]]="Dr.","Yes","No"))</f>
        <v/>
      </c>
      <c r="EX43" t="str">
        <f>IF(Table1[[#This Row],[Ledger 15]]="","",Table1[[#This Row],[Ledger 15]])</f>
        <v/>
      </c>
      <c r="EY43" t="str">
        <f>IF(Table1[[#This Row],[Ledger 15]]="","",IF(Table1[[#This Row],[Effect 15]]="Dr.",-Table1[[#This Row],[Amount 15]],Table1[[#This Row],[Amount 15]]))</f>
        <v/>
      </c>
      <c r="FD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">
        <f>IF(Table1[[#This Row],[Date]]="",0,IF(AND(Table1[[#This Row],[Date]]&gt;=$FE$2,Table1[[#This Row],[Date]]&lt;=$FE$3),0,1))</f>
        <v>0</v>
      </c>
      <c r="FF43">
        <f>IF(Table1[[#This Row],[Date]]="",0,IF(TYPE(VLOOKUP(Table1[[#This Row],[Voucher Type]],Table1[[#All],[Voucher Type Master]],1,FALSE))=16,1,0))</f>
        <v>0</v>
      </c>
      <c r="FG43">
        <f>IF(TYPE(IF(Table1[[#This Row],[Date]]="",0,IF(VLOOKUP(Table1[[#This Row],[Voucher Type]],$FY$5:$FZ$13,2,0)=Table1[[#This Row],[Effect 1]],0,1)))=16,1,0)</f>
        <v>0</v>
      </c>
      <c r="FH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">
        <f>IF(LEN(Table1[[#This Row],[Ledger 1]])&gt;0,IF(TYPE(VLOOKUP(Table1[[#This Row],[Ledger 1]],GZ:GZ,1,0))=16,1,0),0)</f>
        <v>0</v>
      </c>
      <c r="FJ43">
        <f>IF(LEN(Table1[[#This Row],[Ledger 2]])&gt;0,IF(TYPE(VLOOKUP(Table1[[#This Row],[Ledger 2]],GZ:GZ,1,0))=16,1,0),0)</f>
        <v>0</v>
      </c>
      <c r="FK43">
        <f>IF(LEN(Table1[[#This Row],[Ledger 3]])&gt;0,IF(TYPE(VLOOKUP(Table1[[#This Row],[Ledger 3]],GZ:GZ,1,0))=16,1,0),0)</f>
        <v>0</v>
      </c>
      <c r="FL43">
        <f>IF(LEN(Table1[[#This Row],[Ledger 4]])&gt;0,IF(TYPE(VLOOKUP(Table1[[#This Row],[Ledger 4]],GZ:GZ,1,0))=16,1,0),0)</f>
        <v>0</v>
      </c>
      <c r="FM43">
        <f>IF(LEN(Table1[[#This Row],[Ledger 5]])&gt;0,IF(TYPE(VLOOKUP(Table1[[#This Row],[Ledger 5]],GZ:GZ,1,0))=16,1,0),0)</f>
        <v>0</v>
      </c>
      <c r="FN43">
        <f>IF(LEN(Table1[[#This Row],[Ledger 6]])&gt;0,IF(TYPE(VLOOKUP(Table1[[#This Row],[Ledger 6]],$GZ:$GZ,1,0))=16,1,0),0)</f>
        <v>0</v>
      </c>
      <c r="FO43">
        <f>IF(LEN(Table1[[#This Row],[Ledger 7]])&gt;0,IF(TYPE(VLOOKUP(Table1[[#This Row],[Ledger 7]],$GZ:$GZ,1,0))=16,1,0),0)</f>
        <v>0</v>
      </c>
      <c r="FP43">
        <f>IF(LEN(Table1[[#This Row],[Ledger 8]])&gt;0,IF(TYPE(VLOOKUP(Table1[[#This Row],[Ledger 8]],$GZ:$GZ,1,0))=16,1,0),0)</f>
        <v>0</v>
      </c>
      <c r="FQ43">
        <f>IF(LEN(Table1[[#This Row],[Ledger 9]])&gt;0,IF(TYPE(VLOOKUP(Table1[[#This Row],[Ledger 9]],$GZ:$GZ,1,0))=16,1,0),0)</f>
        <v>0</v>
      </c>
      <c r="FR43">
        <f>IF(LEN(Table1[[#This Row],[Ledger 10]])&gt;0,IF(TYPE(VLOOKUP(Table1[[#This Row],[Ledger 10]],$GZ:$GZ,1,0))=16,1,0),0)</f>
        <v>0</v>
      </c>
      <c r="FS43">
        <f>IF(LEN(Table1[[#This Row],[Ledger 11]])&gt;0,IF(TYPE(VLOOKUP(Table1[[#This Row],[Ledger 11]],$GZ:$GZ,1,0))=16,1,0),0)</f>
        <v>0</v>
      </c>
      <c r="FT43">
        <f>IF(LEN(Table1[[#This Row],[Ledger 12]])&gt;0,IF(TYPE(VLOOKUP(Table1[[#This Row],[Ledger 12]],$GZ:$GZ,1,0))=16,1,0),0)</f>
        <v>0</v>
      </c>
      <c r="FU43">
        <f>IF(LEN(Table1[[#This Row],[Ledger 13]])&gt;0,IF(TYPE(VLOOKUP(Table1[[#This Row],[Ledger 13]],$GZ:$GZ,1,0))=16,1,0),0)</f>
        <v>0</v>
      </c>
      <c r="FV43">
        <f>IF(LEN(Table1[[#This Row],[Ledger 14]])&gt;0,IF(TYPE(VLOOKUP(Table1[[#This Row],[Ledger 14]],$GZ:$GZ,1,0))=16,1,0),0)</f>
        <v>0</v>
      </c>
      <c r="FW43">
        <f>IF(LEN(Table1[[#This Row],[Ledger 15]])&gt;0,IF(TYPE(VLOOKUP(Table1[[#This Row],[Ledger 15]],$GZ:$GZ,1,0))=16,1,0),0)</f>
        <v>0</v>
      </c>
    </row>
    <row r="44" spans="4:206" ht="33" customHeight="1" x14ac:dyDescent="0.45">
      <c r="D44" s="8">
        <f t="shared" si="9"/>
        <v>39</v>
      </c>
      <c r="E44" s="32"/>
      <c r="F44" s="34"/>
      <c r="G44" s="34"/>
      <c r="H44" s="34"/>
      <c r="I44" s="34"/>
      <c r="J44" s="38"/>
      <c r="K44" s="33"/>
      <c r="L44" s="36"/>
      <c r="M44" s="35"/>
      <c r="N44" s="34"/>
      <c r="O44" s="41"/>
      <c r="P44" s="35"/>
      <c r="Q44" s="34"/>
      <c r="R44" s="37"/>
      <c r="S44" s="35"/>
      <c r="T44" s="34"/>
      <c r="U44" s="37"/>
      <c r="V44" s="35"/>
      <c r="W44" s="34"/>
      <c r="X44" s="37"/>
      <c r="Y44" s="35"/>
      <c r="Z44" s="34"/>
      <c r="AA44" s="37"/>
      <c r="AB44" s="35"/>
      <c r="AC44" s="34"/>
      <c r="AD44" s="37"/>
      <c r="AE44" s="35"/>
      <c r="AF44" s="34"/>
      <c r="AG44" s="37"/>
      <c r="AH44" s="35"/>
      <c r="AI44" s="34"/>
      <c r="AJ44" s="37"/>
      <c r="AK44" s="35"/>
      <c r="AL44" s="34"/>
      <c r="AM44" s="37"/>
      <c r="AN44" s="35"/>
      <c r="AO44" s="34"/>
      <c r="AP44" s="37"/>
      <c r="AQ44" s="35"/>
      <c r="AR44" s="34"/>
      <c r="AS44" s="37"/>
      <c r="AT44" s="35"/>
      <c r="AU44" s="34"/>
      <c r="AV44" s="37"/>
      <c r="AW44" s="35"/>
      <c r="AX44" s="34"/>
      <c r="AY44" s="37"/>
      <c r="AZ44" s="35"/>
      <c r="BA44" s="34"/>
      <c r="BB44" s="37"/>
      <c r="BC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" s="7"/>
      <c r="BF44" t="str">
        <f>IF(Table1[[#This Row],[Date]]="","","&amp;lt;VOUCHER REMOTEID="&amp;""""&amp;$A$11&amp;$A$13&amp;ROW()&amp;""""&amp;" VCHTYPE="""&amp;F44&amp;""" ACTION="""&amp;"Create"&amp;"""&amp;gt;")</f>
        <v/>
      </c>
      <c r="BG44" t="str">
        <f>IF(Table1[[#This Row],[Date]]="","",TEXT(Table1[[#This Row],[Date]],"yyyymmdd"))</f>
        <v/>
      </c>
      <c r="BH44" t="str">
        <f>Table1[[#This Row],[Date2]]</f>
        <v/>
      </c>
      <c r="BI44" t="str">
        <f>IF(Table1[[#This Row],[Date]]="","",Table1[[#This Row],[Voucher Type]])</f>
        <v/>
      </c>
      <c r="BJ44" t="str">
        <f>IF(Table1[[#This Row],[Ref No / Invoice No]]="","",Table1[[#This Row],[Ref No / Invoice No]])</f>
        <v/>
      </c>
      <c r="BK44" t="str">
        <f>IF(Table1[[#This Row],[Voucher No]]="","",Table1[[#This Row],[Voucher No]])</f>
        <v/>
      </c>
      <c r="BL44" t="str">
        <f>IF(Table1[[#This Row],[Date]]="","",Table1[[#This Row],[Narration]])</f>
        <v/>
      </c>
      <c r="BM44" t="str">
        <f>IF(Table1[[#This Row],[Date]]="","",$A$11&amp;$A$13&amp;ROW())</f>
        <v/>
      </c>
      <c r="BN44" t="str">
        <f>IF(Table1[[#This Row],[Date]]="","",$A$13)</f>
        <v/>
      </c>
      <c r="BP44" t="str">
        <f>IF(Table1[[#This Row],[Ledger 1]]="","","No")</f>
        <v/>
      </c>
      <c r="BQ44" t="str">
        <f>IF(Table1[[#This Row],[Date]]="","",IF(Table1[[#This Row],[Effect 1]]="Dr.","Yes","No"))</f>
        <v/>
      </c>
      <c r="BR44" t="str">
        <f>IF(Table1[[#This Row],[Date]]="","",Table1[[#This Row],[Ledger 1]])</f>
        <v/>
      </c>
      <c r="BS44" t="str">
        <f>IF(Table1[[#This Row],[Date]]="","",IF(Table1[[#This Row],[Effect 1]]="Dr.",-Table1[[#This Row],[Amount 1]],Table1[[#This Row],[Amount 1]]))</f>
        <v/>
      </c>
      <c r="BV44" t="str">
        <f>IF(Table1[[#This Row],[Ledger 2]]="","","No")</f>
        <v/>
      </c>
      <c r="BW44" t="str">
        <f>IF(Table1[[#This Row],[Date]]="","",IF(Table1[[#This Row],[Effect 2]]="Dr.","Yes","No"))</f>
        <v/>
      </c>
      <c r="BX44" t="str">
        <f>IF(Table1[[#This Row],[Date]]="","",Table1[[#This Row],[Ledger 2]])</f>
        <v/>
      </c>
      <c r="BY44" t="str">
        <f>IF(Table1[[#This Row],[Date]]="","",IF(Table1[[#This Row],[Effect 2]]="Dr.",-Table1[[#This Row],[Amount 2]],Table1[[#This Row],[Amount 2]]))</f>
        <v/>
      </c>
      <c r="CB44" t="str">
        <f>IF(Table1[[#This Row],[Ledger 3]]="","","No")</f>
        <v/>
      </c>
      <c r="CC44" t="str">
        <f>IF(Table1[[#This Row],[Ledger 3]]="","",IF(Table1[[#This Row],[Effect 3]]="Dr.","Yes","No"))</f>
        <v/>
      </c>
      <c r="CD44" t="str">
        <f>IF(Table1[[#This Row],[Ledger 3]]="","",Table1[[#This Row],[Ledger 3]])</f>
        <v/>
      </c>
      <c r="CE44" t="str">
        <f>IF(Table1[[#This Row],[Ledger 3]]="","",IF(Table1[[#This Row],[Effect 3]]="Dr.",-Table1[[#This Row],[Amount 3]],Table1[[#This Row],[Amount 3]]))</f>
        <v/>
      </c>
      <c r="CH44" t="str">
        <f>IF(Table1[[#This Row],[Ledger 4]]="","","No")</f>
        <v/>
      </c>
      <c r="CI44" t="str">
        <f>IF(Table1[[#This Row],[Ledger 4]]="","",IF(Table1[[#This Row],[Effect 4]]="Dr.","Yes","No"))</f>
        <v/>
      </c>
      <c r="CJ44" t="str">
        <f>IF(Table1[[#This Row],[Ledger 4]]="","",Table1[[#This Row],[Ledger 4]])</f>
        <v/>
      </c>
      <c r="CK44" t="str">
        <f>IF(Table1[[#This Row],[Ledger 4]]="","",IF(Table1[[#This Row],[Effect 4]]="Dr.",-Table1[[#This Row],[Amount 4]],Table1[[#This Row],[Amount 4]]))</f>
        <v/>
      </c>
      <c r="CN44" t="str">
        <f>IF(Table1[[#This Row],[Ledger 5]]="","","No")</f>
        <v/>
      </c>
      <c r="CO44" t="str">
        <f>IF(Table1[[#This Row],[Ledger 5]]="","",IF(Table1[[#This Row],[Effect 5]]="Dr.","Yes","No"))</f>
        <v/>
      </c>
      <c r="CP44" t="str">
        <f>IF(Table1[[#This Row],[Ledger 5]]="","",Table1[[#This Row],[Ledger 5]])</f>
        <v/>
      </c>
      <c r="CQ44" t="str">
        <f>IF(Table1[[#This Row],[Ledger 5]]="","",IF(Table1[[#This Row],[Effect 5]]="Dr.",-Table1[[#This Row],[Amount 5]],Table1[[#This Row],[Amount 5]]))</f>
        <v/>
      </c>
      <c r="CT44" t="str">
        <f>IF(Table1[[#This Row],[Ledger 6]]="","","No")</f>
        <v/>
      </c>
      <c r="CU44" t="str">
        <f>IF(Table1[[#This Row],[Ledger 6]]="","",IF(Table1[[#This Row],[Effect 6]]="Dr.","Yes","No"))</f>
        <v/>
      </c>
      <c r="CV44" t="str">
        <f>IF(Table1[[#This Row],[Ledger 6]]="","",Table1[[#This Row],[Ledger 6]])</f>
        <v/>
      </c>
      <c r="CW44" t="str">
        <f>IF(Table1[[#This Row],[Ledger 6]]="","",IF(Table1[[#This Row],[Effect 6]]="Dr.",-Table1[[#This Row],[Amount 6]],Table1[[#This Row],[Amount 6]]))</f>
        <v/>
      </c>
      <c r="CZ44" t="str">
        <f>IF(Table1[[#This Row],[Ledger 7]]="","","No")</f>
        <v/>
      </c>
      <c r="DA44" t="str">
        <f>IF(Table1[[#This Row],[Ledger 7]]="","",IF(Table1[[#This Row],[Effect 7]]="Dr.","Yes","No"))</f>
        <v/>
      </c>
      <c r="DB44" t="str">
        <f>IF(Table1[[#This Row],[Ledger 7]]="","",Table1[[#This Row],[Ledger 7]])</f>
        <v/>
      </c>
      <c r="DC44" t="str">
        <f>IF(Table1[[#This Row],[Ledger 7]]="","",IF(Table1[[#This Row],[Effect 7]]="Dr.",-Table1[[#This Row],[Amount 7]],Table1[[#This Row],[Amount 7]]))</f>
        <v/>
      </c>
      <c r="DF44" t="str">
        <f>IF(Table1[[#This Row],[Ledger 8]]="","","No")</f>
        <v/>
      </c>
      <c r="DG44" t="str">
        <f>IF(Table1[[#This Row],[Ledger 8]]="","",IF(Table1[[#This Row],[Effect 8]]="Dr.","Yes","No"))</f>
        <v/>
      </c>
      <c r="DH44" t="str">
        <f>IF(Table1[[#This Row],[Ledger 8]]="","",Table1[[#This Row],[Ledger 8]])</f>
        <v/>
      </c>
      <c r="DI44" t="str">
        <f>IF(Table1[[#This Row],[Ledger 8]]="","",IF(Table1[[#This Row],[Effect 8]]="Dr.",-Table1[[#This Row],[Amount 8]],Table1[[#This Row],[Amount 8]]))</f>
        <v/>
      </c>
      <c r="DL44" t="str">
        <f>IF(Table1[[#This Row],[Ledger 9]]="","","No")</f>
        <v/>
      </c>
      <c r="DM44" t="str">
        <f>IF(Table1[[#This Row],[Ledger 9]]="","",IF(Table1[[#This Row],[Effect 9]]="Dr.","Yes","No"))</f>
        <v/>
      </c>
      <c r="DN44" t="str">
        <f>IF(Table1[[#This Row],[Ledger 9]]="","",Table1[[#This Row],[Ledger 9]])</f>
        <v/>
      </c>
      <c r="DO44" t="str">
        <f>IF(Table1[[#This Row],[Ledger 9]]="","",IF(Table1[[#This Row],[Effect 9]]="Dr.",-Table1[[#This Row],[Amount 9]],Table1[[#This Row],[Amount 9]]))</f>
        <v/>
      </c>
      <c r="DR44" t="str">
        <f>IF(Table1[[#This Row],[Ledger 10]]="","","No")</f>
        <v/>
      </c>
      <c r="DS44" t="str">
        <f>IF(Table1[[#This Row],[Ledger 10]]="","",IF(Table1[[#This Row],[Effect 10]]="Dr.","Yes","No"))</f>
        <v/>
      </c>
      <c r="DT44" t="str">
        <f>IF(Table1[[#This Row],[Ledger 10]]="","",Table1[[#This Row],[Ledger 10]])</f>
        <v/>
      </c>
      <c r="DU44" t="str">
        <f>IF(Table1[[#This Row],[Ledger 10]]="","",IF(Table1[[#This Row],[Effect 10]]="Dr.",-Table1[[#This Row],[Amount 10]],Table1[[#This Row],[Amount 10]]))</f>
        <v/>
      </c>
      <c r="DX44" t="str">
        <f>IF(Table1[[#This Row],[Ledger 11]]="","","No")</f>
        <v/>
      </c>
      <c r="DY44" t="str">
        <f>IF(Table1[[#This Row],[Ledger 11]]="","",IF(Table1[[#This Row],[Effect 11]]="Dr.","Yes","No"))</f>
        <v/>
      </c>
      <c r="DZ44" t="str">
        <f>IF(Table1[[#This Row],[Ledger 11]]="","",Table1[[#This Row],[Ledger 11]])</f>
        <v/>
      </c>
      <c r="EA44" t="str">
        <f>IF(Table1[[#This Row],[Ledger 11]]="","",IF(Table1[[#This Row],[Effect 11]]="Dr.",-Table1[[#This Row],[Amount 11]],Table1[[#This Row],[Amount 11]]))</f>
        <v/>
      </c>
      <c r="ED44" t="str">
        <f>IF(Table1[[#This Row],[Ledger 12]]="","","No")</f>
        <v/>
      </c>
      <c r="EE44" t="str">
        <f>IF(Table1[[#This Row],[Ledger 12]]="","",IF(Table1[[#This Row],[Effect 12]]="Dr.","Yes","No"))</f>
        <v/>
      </c>
      <c r="EF44" t="str">
        <f>IF(Table1[[#This Row],[Ledger 12]]="","",Table1[[#This Row],[Ledger 12]])</f>
        <v/>
      </c>
      <c r="EG44" t="str">
        <f>IF(Table1[[#This Row],[Ledger 12]]="","",IF(Table1[[#This Row],[Effect 12]]="Dr.",-Table1[[#This Row],[Amount 12]],Table1[[#This Row],[Amount 12]]))</f>
        <v/>
      </c>
      <c r="EJ44" t="str">
        <f>IF(Table1[[#This Row],[Ledger 13]]="","","No")</f>
        <v/>
      </c>
      <c r="EK44" t="str">
        <f>IF(Table1[[#This Row],[Ledger 13]]="","",IF(Table1[[#This Row],[Effect 13]]="Dr.","Yes","No"))</f>
        <v/>
      </c>
      <c r="EL44" t="str">
        <f>IF(Table1[[#This Row],[Ledger 13]]="","",Table1[[#This Row],[Ledger 13]])</f>
        <v/>
      </c>
      <c r="EM44" t="str">
        <f>IF(Table1[[#This Row],[Ledger 13]]="","",IF(Table1[[#This Row],[Effect 13]]="Dr.",-Table1[[#This Row],[Amount 13]],Table1[[#This Row],[Amount 13]]))</f>
        <v/>
      </c>
      <c r="EP44" t="str">
        <f>IF(Table1[[#This Row],[Ledger 14]]="","","No")</f>
        <v/>
      </c>
      <c r="EQ44" t="str">
        <f>IF(Table1[[#This Row],[Ledger 14]]="","",IF(Table1[[#This Row],[Effect 14]]="Dr.","Yes","No"))</f>
        <v/>
      </c>
      <c r="ER44" t="str">
        <f>IF(Table1[[#This Row],[Ledger 14]]="","",Table1[[#This Row],[Ledger 14]])</f>
        <v/>
      </c>
      <c r="ES44" t="str">
        <f>IF(Table1[[#This Row],[Ledger 14]]="","",IF(Table1[[#This Row],[Effect 14]]="Dr.",-Table1[[#This Row],[Amount 14]],Table1[[#This Row],[Amount 14]]))</f>
        <v/>
      </c>
      <c r="EV44" t="str">
        <f>IF(Table1[[#This Row],[Ledger 15]]="","","No")</f>
        <v/>
      </c>
      <c r="EW44" t="str">
        <f>IF(Table1[[#This Row],[Ledger 15]]="","",IF(Table1[[#This Row],[Effect 15]]="Dr.","Yes","No"))</f>
        <v/>
      </c>
      <c r="EX44" t="str">
        <f>IF(Table1[[#This Row],[Ledger 15]]="","",Table1[[#This Row],[Ledger 15]])</f>
        <v/>
      </c>
      <c r="EY44" t="str">
        <f>IF(Table1[[#This Row],[Ledger 15]]="","",IF(Table1[[#This Row],[Effect 15]]="Dr.",-Table1[[#This Row],[Amount 15]],Table1[[#This Row],[Amount 15]]))</f>
        <v/>
      </c>
      <c r="FD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">
        <f>IF(Table1[[#This Row],[Date]]="",0,IF(AND(Table1[[#This Row],[Date]]&gt;=$FE$2,Table1[[#This Row],[Date]]&lt;=$FE$3),0,1))</f>
        <v>0</v>
      </c>
      <c r="FF44">
        <f>IF(Table1[[#This Row],[Date]]="",0,IF(TYPE(VLOOKUP(Table1[[#This Row],[Voucher Type]],Table1[[#All],[Voucher Type Master]],1,FALSE))=16,1,0))</f>
        <v>0</v>
      </c>
      <c r="FG44">
        <f>IF(TYPE(IF(Table1[[#This Row],[Date]]="",0,IF(VLOOKUP(Table1[[#This Row],[Voucher Type]],$FY$5:$FZ$13,2,0)=Table1[[#This Row],[Effect 1]],0,1)))=16,1,0)</f>
        <v>0</v>
      </c>
      <c r="FH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">
        <f>IF(LEN(Table1[[#This Row],[Ledger 1]])&gt;0,IF(TYPE(VLOOKUP(Table1[[#This Row],[Ledger 1]],GZ:GZ,1,0))=16,1,0),0)</f>
        <v>0</v>
      </c>
      <c r="FJ44">
        <f>IF(LEN(Table1[[#This Row],[Ledger 2]])&gt;0,IF(TYPE(VLOOKUP(Table1[[#This Row],[Ledger 2]],GZ:GZ,1,0))=16,1,0),0)</f>
        <v>0</v>
      </c>
      <c r="FK44">
        <f>IF(LEN(Table1[[#This Row],[Ledger 3]])&gt;0,IF(TYPE(VLOOKUP(Table1[[#This Row],[Ledger 3]],GZ:GZ,1,0))=16,1,0),0)</f>
        <v>0</v>
      </c>
      <c r="FL44">
        <f>IF(LEN(Table1[[#This Row],[Ledger 4]])&gt;0,IF(TYPE(VLOOKUP(Table1[[#This Row],[Ledger 4]],GZ:GZ,1,0))=16,1,0),0)</f>
        <v>0</v>
      </c>
      <c r="FM44">
        <f>IF(LEN(Table1[[#This Row],[Ledger 5]])&gt;0,IF(TYPE(VLOOKUP(Table1[[#This Row],[Ledger 5]],GZ:GZ,1,0))=16,1,0),0)</f>
        <v>0</v>
      </c>
      <c r="FN44">
        <f>IF(LEN(Table1[[#This Row],[Ledger 6]])&gt;0,IF(TYPE(VLOOKUP(Table1[[#This Row],[Ledger 6]],$GZ:$GZ,1,0))=16,1,0),0)</f>
        <v>0</v>
      </c>
      <c r="FO44">
        <f>IF(LEN(Table1[[#This Row],[Ledger 7]])&gt;0,IF(TYPE(VLOOKUP(Table1[[#This Row],[Ledger 7]],$GZ:$GZ,1,0))=16,1,0),0)</f>
        <v>0</v>
      </c>
      <c r="FP44">
        <f>IF(LEN(Table1[[#This Row],[Ledger 8]])&gt;0,IF(TYPE(VLOOKUP(Table1[[#This Row],[Ledger 8]],$GZ:$GZ,1,0))=16,1,0),0)</f>
        <v>0</v>
      </c>
      <c r="FQ44">
        <f>IF(LEN(Table1[[#This Row],[Ledger 9]])&gt;0,IF(TYPE(VLOOKUP(Table1[[#This Row],[Ledger 9]],$GZ:$GZ,1,0))=16,1,0),0)</f>
        <v>0</v>
      </c>
      <c r="FR44">
        <f>IF(LEN(Table1[[#This Row],[Ledger 10]])&gt;0,IF(TYPE(VLOOKUP(Table1[[#This Row],[Ledger 10]],$GZ:$GZ,1,0))=16,1,0),0)</f>
        <v>0</v>
      </c>
      <c r="FS44">
        <f>IF(LEN(Table1[[#This Row],[Ledger 11]])&gt;0,IF(TYPE(VLOOKUP(Table1[[#This Row],[Ledger 11]],$GZ:$GZ,1,0))=16,1,0),0)</f>
        <v>0</v>
      </c>
      <c r="FT44">
        <f>IF(LEN(Table1[[#This Row],[Ledger 12]])&gt;0,IF(TYPE(VLOOKUP(Table1[[#This Row],[Ledger 12]],$GZ:$GZ,1,0))=16,1,0),0)</f>
        <v>0</v>
      </c>
      <c r="FU44">
        <f>IF(LEN(Table1[[#This Row],[Ledger 13]])&gt;0,IF(TYPE(VLOOKUP(Table1[[#This Row],[Ledger 13]],$GZ:$GZ,1,0))=16,1,0),0)</f>
        <v>0</v>
      </c>
      <c r="FV44">
        <f>IF(LEN(Table1[[#This Row],[Ledger 14]])&gt;0,IF(TYPE(VLOOKUP(Table1[[#This Row],[Ledger 14]],$GZ:$GZ,1,0))=16,1,0),0)</f>
        <v>0</v>
      </c>
      <c r="FW44">
        <f>IF(LEN(Table1[[#This Row],[Ledger 15]])&gt;0,IF(TYPE(VLOOKUP(Table1[[#This Row],[Ledger 15]],$GZ:$GZ,1,0))=16,1,0),0)</f>
        <v>0</v>
      </c>
    </row>
    <row r="45" spans="4:206" ht="33" customHeight="1" x14ac:dyDescent="0.45">
      <c r="D45" s="8">
        <f t="shared" si="9"/>
        <v>40</v>
      </c>
      <c r="E45" s="32"/>
      <c r="F45" s="34"/>
      <c r="G45" s="34"/>
      <c r="H45" s="34"/>
      <c r="I45" s="34"/>
      <c r="J45" s="38"/>
      <c r="K45" s="33"/>
      <c r="L45" s="36"/>
      <c r="M45" s="35"/>
      <c r="N45" s="34"/>
      <c r="O45" s="41"/>
      <c r="P45" s="35"/>
      <c r="Q45" s="34"/>
      <c r="R45" s="37"/>
      <c r="S45" s="35"/>
      <c r="T45" s="34"/>
      <c r="U45" s="37"/>
      <c r="V45" s="35"/>
      <c r="W45" s="34"/>
      <c r="X45" s="37"/>
      <c r="Y45" s="35"/>
      <c r="Z45" s="34"/>
      <c r="AA45" s="37"/>
      <c r="AB45" s="35"/>
      <c r="AC45" s="34"/>
      <c r="AD45" s="37"/>
      <c r="AE45" s="35"/>
      <c r="AF45" s="34"/>
      <c r="AG45" s="37"/>
      <c r="AH45" s="35"/>
      <c r="AI45" s="34"/>
      <c r="AJ45" s="37"/>
      <c r="AK45" s="35"/>
      <c r="AL45" s="34"/>
      <c r="AM45" s="37"/>
      <c r="AN45" s="35"/>
      <c r="AO45" s="34"/>
      <c r="AP45" s="37"/>
      <c r="AQ45" s="35"/>
      <c r="AR45" s="34"/>
      <c r="AS45" s="37"/>
      <c r="AT45" s="35"/>
      <c r="AU45" s="34"/>
      <c r="AV45" s="37"/>
      <c r="AW45" s="35"/>
      <c r="AX45" s="34"/>
      <c r="AY45" s="37"/>
      <c r="AZ45" s="35"/>
      <c r="BA45" s="34"/>
      <c r="BB45" s="37"/>
      <c r="BC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" s="7"/>
      <c r="BF45" t="str">
        <f>IF(Table1[[#This Row],[Date]]="","","&amp;lt;VOUCHER REMOTEID="&amp;""""&amp;$A$11&amp;$A$13&amp;ROW()&amp;""""&amp;" VCHTYPE="""&amp;F45&amp;""" ACTION="""&amp;"Create"&amp;"""&amp;gt;")</f>
        <v/>
      </c>
      <c r="BG45" t="str">
        <f>IF(Table1[[#This Row],[Date]]="","",TEXT(Table1[[#This Row],[Date]],"yyyymmdd"))</f>
        <v/>
      </c>
      <c r="BH45" t="str">
        <f>Table1[[#This Row],[Date2]]</f>
        <v/>
      </c>
      <c r="BI45" t="str">
        <f>IF(Table1[[#This Row],[Date]]="","",Table1[[#This Row],[Voucher Type]])</f>
        <v/>
      </c>
      <c r="BJ45" t="str">
        <f>IF(Table1[[#This Row],[Ref No / Invoice No]]="","",Table1[[#This Row],[Ref No / Invoice No]])</f>
        <v/>
      </c>
      <c r="BK45" t="str">
        <f>IF(Table1[[#This Row],[Voucher No]]="","",Table1[[#This Row],[Voucher No]])</f>
        <v/>
      </c>
      <c r="BL45" t="str">
        <f>IF(Table1[[#This Row],[Date]]="","",Table1[[#This Row],[Narration]])</f>
        <v/>
      </c>
      <c r="BM45" t="str">
        <f>IF(Table1[[#This Row],[Date]]="","",$A$11&amp;$A$13&amp;ROW())</f>
        <v/>
      </c>
      <c r="BN45" t="str">
        <f>IF(Table1[[#This Row],[Date]]="","",$A$13)</f>
        <v/>
      </c>
      <c r="BP45" t="str">
        <f>IF(Table1[[#This Row],[Ledger 1]]="","","No")</f>
        <v/>
      </c>
      <c r="BQ45" t="str">
        <f>IF(Table1[[#This Row],[Date]]="","",IF(Table1[[#This Row],[Effect 1]]="Dr.","Yes","No"))</f>
        <v/>
      </c>
      <c r="BR45" t="str">
        <f>IF(Table1[[#This Row],[Date]]="","",Table1[[#This Row],[Ledger 1]])</f>
        <v/>
      </c>
      <c r="BS45" t="str">
        <f>IF(Table1[[#This Row],[Date]]="","",IF(Table1[[#This Row],[Effect 1]]="Dr.",-Table1[[#This Row],[Amount 1]],Table1[[#This Row],[Amount 1]]))</f>
        <v/>
      </c>
      <c r="BV45" t="str">
        <f>IF(Table1[[#This Row],[Ledger 2]]="","","No")</f>
        <v/>
      </c>
      <c r="BW45" t="str">
        <f>IF(Table1[[#This Row],[Date]]="","",IF(Table1[[#This Row],[Effect 2]]="Dr.","Yes","No"))</f>
        <v/>
      </c>
      <c r="BX45" t="str">
        <f>IF(Table1[[#This Row],[Date]]="","",Table1[[#This Row],[Ledger 2]])</f>
        <v/>
      </c>
      <c r="BY45" t="str">
        <f>IF(Table1[[#This Row],[Date]]="","",IF(Table1[[#This Row],[Effect 2]]="Dr.",-Table1[[#This Row],[Amount 2]],Table1[[#This Row],[Amount 2]]))</f>
        <v/>
      </c>
      <c r="CB45" t="str">
        <f>IF(Table1[[#This Row],[Ledger 3]]="","","No")</f>
        <v/>
      </c>
      <c r="CC45" t="str">
        <f>IF(Table1[[#This Row],[Ledger 3]]="","",IF(Table1[[#This Row],[Effect 3]]="Dr.","Yes","No"))</f>
        <v/>
      </c>
      <c r="CD45" t="str">
        <f>IF(Table1[[#This Row],[Ledger 3]]="","",Table1[[#This Row],[Ledger 3]])</f>
        <v/>
      </c>
      <c r="CE45" t="str">
        <f>IF(Table1[[#This Row],[Ledger 3]]="","",IF(Table1[[#This Row],[Effect 3]]="Dr.",-Table1[[#This Row],[Amount 3]],Table1[[#This Row],[Amount 3]]))</f>
        <v/>
      </c>
      <c r="CH45" t="str">
        <f>IF(Table1[[#This Row],[Ledger 4]]="","","No")</f>
        <v/>
      </c>
      <c r="CI45" t="str">
        <f>IF(Table1[[#This Row],[Ledger 4]]="","",IF(Table1[[#This Row],[Effect 4]]="Dr.","Yes","No"))</f>
        <v/>
      </c>
      <c r="CJ45" t="str">
        <f>IF(Table1[[#This Row],[Ledger 4]]="","",Table1[[#This Row],[Ledger 4]])</f>
        <v/>
      </c>
      <c r="CK45" t="str">
        <f>IF(Table1[[#This Row],[Ledger 4]]="","",IF(Table1[[#This Row],[Effect 4]]="Dr.",-Table1[[#This Row],[Amount 4]],Table1[[#This Row],[Amount 4]]))</f>
        <v/>
      </c>
      <c r="CN45" t="str">
        <f>IF(Table1[[#This Row],[Ledger 5]]="","","No")</f>
        <v/>
      </c>
      <c r="CO45" t="str">
        <f>IF(Table1[[#This Row],[Ledger 5]]="","",IF(Table1[[#This Row],[Effect 5]]="Dr.","Yes","No"))</f>
        <v/>
      </c>
      <c r="CP45" t="str">
        <f>IF(Table1[[#This Row],[Ledger 5]]="","",Table1[[#This Row],[Ledger 5]])</f>
        <v/>
      </c>
      <c r="CQ45" t="str">
        <f>IF(Table1[[#This Row],[Ledger 5]]="","",IF(Table1[[#This Row],[Effect 5]]="Dr.",-Table1[[#This Row],[Amount 5]],Table1[[#This Row],[Amount 5]]))</f>
        <v/>
      </c>
      <c r="CT45" t="str">
        <f>IF(Table1[[#This Row],[Ledger 6]]="","","No")</f>
        <v/>
      </c>
      <c r="CU45" t="str">
        <f>IF(Table1[[#This Row],[Ledger 6]]="","",IF(Table1[[#This Row],[Effect 6]]="Dr.","Yes","No"))</f>
        <v/>
      </c>
      <c r="CV45" t="str">
        <f>IF(Table1[[#This Row],[Ledger 6]]="","",Table1[[#This Row],[Ledger 6]])</f>
        <v/>
      </c>
      <c r="CW45" t="str">
        <f>IF(Table1[[#This Row],[Ledger 6]]="","",IF(Table1[[#This Row],[Effect 6]]="Dr.",-Table1[[#This Row],[Amount 6]],Table1[[#This Row],[Amount 6]]))</f>
        <v/>
      </c>
      <c r="CZ45" t="str">
        <f>IF(Table1[[#This Row],[Ledger 7]]="","","No")</f>
        <v/>
      </c>
      <c r="DA45" t="str">
        <f>IF(Table1[[#This Row],[Ledger 7]]="","",IF(Table1[[#This Row],[Effect 7]]="Dr.","Yes","No"))</f>
        <v/>
      </c>
      <c r="DB45" t="str">
        <f>IF(Table1[[#This Row],[Ledger 7]]="","",Table1[[#This Row],[Ledger 7]])</f>
        <v/>
      </c>
      <c r="DC45" t="str">
        <f>IF(Table1[[#This Row],[Ledger 7]]="","",IF(Table1[[#This Row],[Effect 7]]="Dr.",-Table1[[#This Row],[Amount 7]],Table1[[#This Row],[Amount 7]]))</f>
        <v/>
      </c>
      <c r="DF45" t="str">
        <f>IF(Table1[[#This Row],[Ledger 8]]="","","No")</f>
        <v/>
      </c>
      <c r="DG45" t="str">
        <f>IF(Table1[[#This Row],[Ledger 8]]="","",IF(Table1[[#This Row],[Effect 8]]="Dr.","Yes","No"))</f>
        <v/>
      </c>
      <c r="DH45" t="str">
        <f>IF(Table1[[#This Row],[Ledger 8]]="","",Table1[[#This Row],[Ledger 8]])</f>
        <v/>
      </c>
      <c r="DI45" t="str">
        <f>IF(Table1[[#This Row],[Ledger 8]]="","",IF(Table1[[#This Row],[Effect 8]]="Dr.",-Table1[[#This Row],[Amount 8]],Table1[[#This Row],[Amount 8]]))</f>
        <v/>
      </c>
      <c r="DL45" t="str">
        <f>IF(Table1[[#This Row],[Ledger 9]]="","","No")</f>
        <v/>
      </c>
      <c r="DM45" t="str">
        <f>IF(Table1[[#This Row],[Ledger 9]]="","",IF(Table1[[#This Row],[Effect 9]]="Dr.","Yes","No"))</f>
        <v/>
      </c>
      <c r="DN45" t="str">
        <f>IF(Table1[[#This Row],[Ledger 9]]="","",Table1[[#This Row],[Ledger 9]])</f>
        <v/>
      </c>
      <c r="DO45" t="str">
        <f>IF(Table1[[#This Row],[Ledger 9]]="","",IF(Table1[[#This Row],[Effect 9]]="Dr.",-Table1[[#This Row],[Amount 9]],Table1[[#This Row],[Amount 9]]))</f>
        <v/>
      </c>
      <c r="DR45" t="str">
        <f>IF(Table1[[#This Row],[Ledger 10]]="","","No")</f>
        <v/>
      </c>
      <c r="DS45" t="str">
        <f>IF(Table1[[#This Row],[Ledger 10]]="","",IF(Table1[[#This Row],[Effect 10]]="Dr.","Yes","No"))</f>
        <v/>
      </c>
      <c r="DT45" t="str">
        <f>IF(Table1[[#This Row],[Ledger 10]]="","",Table1[[#This Row],[Ledger 10]])</f>
        <v/>
      </c>
      <c r="DU45" t="str">
        <f>IF(Table1[[#This Row],[Ledger 10]]="","",IF(Table1[[#This Row],[Effect 10]]="Dr.",-Table1[[#This Row],[Amount 10]],Table1[[#This Row],[Amount 10]]))</f>
        <v/>
      </c>
      <c r="DX45" t="str">
        <f>IF(Table1[[#This Row],[Ledger 11]]="","","No")</f>
        <v/>
      </c>
      <c r="DY45" t="str">
        <f>IF(Table1[[#This Row],[Ledger 11]]="","",IF(Table1[[#This Row],[Effect 11]]="Dr.","Yes","No"))</f>
        <v/>
      </c>
      <c r="DZ45" t="str">
        <f>IF(Table1[[#This Row],[Ledger 11]]="","",Table1[[#This Row],[Ledger 11]])</f>
        <v/>
      </c>
      <c r="EA45" t="str">
        <f>IF(Table1[[#This Row],[Ledger 11]]="","",IF(Table1[[#This Row],[Effect 11]]="Dr.",-Table1[[#This Row],[Amount 11]],Table1[[#This Row],[Amount 11]]))</f>
        <v/>
      </c>
      <c r="ED45" t="str">
        <f>IF(Table1[[#This Row],[Ledger 12]]="","","No")</f>
        <v/>
      </c>
      <c r="EE45" t="str">
        <f>IF(Table1[[#This Row],[Ledger 12]]="","",IF(Table1[[#This Row],[Effect 12]]="Dr.","Yes","No"))</f>
        <v/>
      </c>
      <c r="EF45" t="str">
        <f>IF(Table1[[#This Row],[Ledger 12]]="","",Table1[[#This Row],[Ledger 12]])</f>
        <v/>
      </c>
      <c r="EG45" t="str">
        <f>IF(Table1[[#This Row],[Ledger 12]]="","",IF(Table1[[#This Row],[Effect 12]]="Dr.",-Table1[[#This Row],[Amount 12]],Table1[[#This Row],[Amount 12]]))</f>
        <v/>
      </c>
      <c r="EJ45" t="str">
        <f>IF(Table1[[#This Row],[Ledger 13]]="","","No")</f>
        <v/>
      </c>
      <c r="EK45" t="str">
        <f>IF(Table1[[#This Row],[Ledger 13]]="","",IF(Table1[[#This Row],[Effect 13]]="Dr.","Yes","No"))</f>
        <v/>
      </c>
      <c r="EL45" t="str">
        <f>IF(Table1[[#This Row],[Ledger 13]]="","",Table1[[#This Row],[Ledger 13]])</f>
        <v/>
      </c>
      <c r="EM45" t="str">
        <f>IF(Table1[[#This Row],[Ledger 13]]="","",IF(Table1[[#This Row],[Effect 13]]="Dr.",-Table1[[#This Row],[Amount 13]],Table1[[#This Row],[Amount 13]]))</f>
        <v/>
      </c>
      <c r="EP45" t="str">
        <f>IF(Table1[[#This Row],[Ledger 14]]="","","No")</f>
        <v/>
      </c>
      <c r="EQ45" t="str">
        <f>IF(Table1[[#This Row],[Ledger 14]]="","",IF(Table1[[#This Row],[Effect 14]]="Dr.","Yes","No"))</f>
        <v/>
      </c>
      <c r="ER45" t="str">
        <f>IF(Table1[[#This Row],[Ledger 14]]="","",Table1[[#This Row],[Ledger 14]])</f>
        <v/>
      </c>
      <c r="ES45" t="str">
        <f>IF(Table1[[#This Row],[Ledger 14]]="","",IF(Table1[[#This Row],[Effect 14]]="Dr.",-Table1[[#This Row],[Amount 14]],Table1[[#This Row],[Amount 14]]))</f>
        <v/>
      </c>
      <c r="EV45" t="str">
        <f>IF(Table1[[#This Row],[Ledger 15]]="","","No")</f>
        <v/>
      </c>
      <c r="EW45" t="str">
        <f>IF(Table1[[#This Row],[Ledger 15]]="","",IF(Table1[[#This Row],[Effect 15]]="Dr.","Yes","No"))</f>
        <v/>
      </c>
      <c r="EX45" t="str">
        <f>IF(Table1[[#This Row],[Ledger 15]]="","",Table1[[#This Row],[Ledger 15]])</f>
        <v/>
      </c>
      <c r="EY45" t="str">
        <f>IF(Table1[[#This Row],[Ledger 15]]="","",IF(Table1[[#This Row],[Effect 15]]="Dr.",-Table1[[#This Row],[Amount 15]],Table1[[#This Row],[Amount 15]]))</f>
        <v/>
      </c>
      <c r="FD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">
        <f>IF(Table1[[#This Row],[Date]]="",0,IF(AND(Table1[[#This Row],[Date]]&gt;=$FE$2,Table1[[#This Row],[Date]]&lt;=$FE$3),0,1))</f>
        <v>0</v>
      </c>
      <c r="FF45">
        <f>IF(Table1[[#This Row],[Date]]="",0,IF(TYPE(VLOOKUP(Table1[[#This Row],[Voucher Type]],Table1[[#All],[Voucher Type Master]],1,FALSE))=16,1,0))</f>
        <v>0</v>
      </c>
      <c r="FG45">
        <f>IF(TYPE(IF(Table1[[#This Row],[Date]]="",0,IF(VLOOKUP(Table1[[#This Row],[Voucher Type]],$FY$5:$FZ$13,2,0)=Table1[[#This Row],[Effect 1]],0,1)))=16,1,0)</f>
        <v>0</v>
      </c>
      <c r="FH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">
        <f>IF(LEN(Table1[[#This Row],[Ledger 1]])&gt;0,IF(TYPE(VLOOKUP(Table1[[#This Row],[Ledger 1]],GZ:GZ,1,0))=16,1,0),0)</f>
        <v>0</v>
      </c>
      <c r="FJ45">
        <f>IF(LEN(Table1[[#This Row],[Ledger 2]])&gt;0,IF(TYPE(VLOOKUP(Table1[[#This Row],[Ledger 2]],GZ:GZ,1,0))=16,1,0),0)</f>
        <v>0</v>
      </c>
      <c r="FK45">
        <f>IF(LEN(Table1[[#This Row],[Ledger 3]])&gt;0,IF(TYPE(VLOOKUP(Table1[[#This Row],[Ledger 3]],GZ:GZ,1,0))=16,1,0),0)</f>
        <v>0</v>
      </c>
      <c r="FL45">
        <f>IF(LEN(Table1[[#This Row],[Ledger 4]])&gt;0,IF(TYPE(VLOOKUP(Table1[[#This Row],[Ledger 4]],GZ:GZ,1,0))=16,1,0),0)</f>
        <v>0</v>
      </c>
      <c r="FM45">
        <f>IF(LEN(Table1[[#This Row],[Ledger 5]])&gt;0,IF(TYPE(VLOOKUP(Table1[[#This Row],[Ledger 5]],GZ:GZ,1,0))=16,1,0),0)</f>
        <v>0</v>
      </c>
      <c r="FN45">
        <f>IF(LEN(Table1[[#This Row],[Ledger 6]])&gt;0,IF(TYPE(VLOOKUP(Table1[[#This Row],[Ledger 6]],$GZ:$GZ,1,0))=16,1,0),0)</f>
        <v>0</v>
      </c>
      <c r="FO45">
        <f>IF(LEN(Table1[[#This Row],[Ledger 7]])&gt;0,IF(TYPE(VLOOKUP(Table1[[#This Row],[Ledger 7]],$GZ:$GZ,1,0))=16,1,0),0)</f>
        <v>0</v>
      </c>
      <c r="FP45">
        <f>IF(LEN(Table1[[#This Row],[Ledger 8]])&gt;0,IF(TYPE(VLOOKUP(Table1[[#This Row],[Ledger 8]],$GZ:$GZ,1,0))=16,1,0),0)</f>
        <v>0</v>
      </c>
      <c r="FQ45">
        <f>IF(LEN(Table1[[#This Row],[Ledger 9]])&gt;0,IF(TYPE(VLOOKUP(Table1[[#This Row],[Ledger 9]],$GZ:$GZ,1,0))=16,1,0),0)</f>
        <v>0</v>
      </c>
      <c r="FR45">
        <f>IF(LEN(Table1[[#This Row],[Ledger 10]])&gt;0,IF(TYPE(VLOOKUP(Table1[[#This Row],[Ledger 10]],$GZ:$GZ,1,0))=16,1,0),0)</f>
        <v>0</v>
      </c>
      <c r="FS45">
        <f>IF(LEN(Table1[[#This Row],[Ledger 11]])&gt;0,IF(TYPE(VLOOKUP(Table1[[#This Row],[Ledger 11]],$GZ:$GZ,1,0))=16,1,0),0)</f>
        <v>0</v>
      </c>
      <c r="FT45">
        <f>IF(LEN(Table1[[#This Row],[Ledger 12]])&gt;0,IF(TYPE(VLOOKUP(Table1[[#This Row],[Ledger 12]],$GZ:$GZ,1,0))=16,1,0),0)</f>
        <v>0</v>
      </c>
      <c r="FU45">
        <f>IF(LEN(Table1[[#This Row],[Ledger 13]])&gt;0,IF(TYPE(VLOOKUP(Table1[[#This Row],[Ledger 13]],$GZ:$GZ,1,0))=16,1,0),0)</f>
        <v>0</v>
      </c>
      <c r="FV45">
        <f>IF(LEN(Table1[[#This Row],[Ledger 14]])&gt;0,IF(TYPE(VLOOKUP(Table1[[#This Row],[Ledger 14]],$GZ:$GZ,1,0))=16,1,0),0)</f>
        <v>0</v>
      </c>
      <c r="FW45">
        <f>IF(LEN(Table1[[#This Row],[Ledger 15]])&gt;0,IF(TYPE(VLOOKUP(Table1[[#This Row],[Ledger 15]],$GZ:$GZ,1,0))=16,1,0),0)</f>
        <v>0</v>
      </c>
    </row>
    <row r="46" spans="4:206" ht="33" customHeight="1" x14ac:dyDescent="0.45">
      <c r="D46" s="8">
        <f t="shared" si="9"/>
        <v>41</v>
      </c>
      <c r="E46" s="32"/>
      <c r="F46" s="34"/>
      <c r="G46" s="34"/>
      <c r="H46" s="34"/>
      <c r="I46" s="34"/>
      <c r="J46" s="38"/>
      <c r="K46" s="33"/>
      <c r="L46" s="36"/>
      <c r="M46" s="35"/>
      <c r="N46" s="34"/>
      <c r="O46" s="41"/>
      <c r="P46" s="35"/>
      <c r="Q46" s="34"/>
      <c r="R46" s="37"/>
      <c r="S46" s="35"/>
      <c r="T46" s="34"/>
      <c r="U46" s="37"/>
      <c r="V46" s="35"/>
      <c r="W46" s="34"/>
      <c r="X46" s="37"/>
      <c r="Y46" s="35"/>
      <c r="Z46" s="34"/>
      <c r="AA46" s="37"/>
      <c r="AB46" s="35"/>
      <c r="AC46" s="34"/>
      <c r="AD46" s="37"/>
      <c r="AE46" s="35"/>
      <c r="AF46" s="34"/>
      <c r="AG46" s="37"/>
      <c r="AH46" s="35"/>
      <c r="AI46" s="34"/>
      <c r="AJ46" s="37"/>
      <c r="AK46" s="35"/>
      <c r="AL46" s="34"/>
      <c r="AM46" s="37"/>
      <c r="AN46" s="35"/>
      <c r="AO46" s="34"/>
      <c r="AP46" s="37"/>
      <c r="AQ46" s="35"/>
      <c r="AR46" s="34"/>
      <c r="AS46" s="37"/>
      <c r="AT46" s="35"/>
      <c r="AU46" s="34"/>
      <c r="AV46" s="37"/>
      <c r="AW46" s="35"/>
      <c r="AX46" s="34"/>
      <c r="AY46" s="37"/>
      <c r="AZ46" s="35"/>
      <c r="BA46" s="34"/>
      <c r="BB46" s="37"/>
      <c r="BC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" s="7"/>
      <c r="BF46" t="str">
        <f>IF(Table1[[#This Row],[Date]]="","","&amp;lt;VOUCHER REMOTEID="&amp;""""&amp;$A$11&amp;$A$13&amp;ROW()&amp;""""&amp;" VCHTYPE="""&amp;F46&amp;""" ACTION="""&amp;"Create"&amp;"""&amp;gt;")</f>
        <v/>
      </c>
      <c r="BG46" t="str">
        <f>IF(Table1[[#This Row],[Date]]="","",TEXT(Table1[[#This Row],[Date]],"yyyymmdd"))</f>
        <v/>
      </c>
      <c r="BH46" t="str">
        <f>Table1[[#This Row],[Date2]]</f>
        <v/>
      </c>
      <c r="BI46" t="str">
        <f>IF(Table1[[#This Row],[Date]]="","",Table1[[#This Row],[Voucher Type]])</f>
        <v/>
      </c>
      <c r="BJ46" t="str">
        <f>IF(Table1[[#This Row],[Ref No / Invoice No]]="","",Table1[[#This Row],[Ref No / Invoice No]])</f>
        <v/>
      </c>
      <c r="BK46" t="str">
        <f>IF(Table1[[#This Row],[Voucher No]]="","",Table1[[#This Row],[Voucher No]])</f>
        <v/>
      </c>
      <c r="BL46" t="str">
        <f>IF(Table1[[#This Row],[Date]]="","",Table1[[#This Row],[Narration]])</f>
        <v/>
      </c>
      <c r="BM46" t="str">
        <f>IF(Table1[[#This Row],[Date]]="","",$A$11&amp;$A$13&amp;ROW())</f>
        <v/>
      </c>
      <c r="BN46" t="str">
        <f>IF(Table1[[#This Row],[Date]]="","",$A$13)</f>
        <v/>
      </c>
      <c r="BP46" t="str">
        <f>IF(Table1[[#This Row],[Ledger 1]]="","","No")</f>
        <v/>
      </c>
      <c r="BQ46" t="str">
        <f>IF(Table1[[#This Row],[Date]]="","",IF(Table1[[#This Row],[Effect 1]]="Dr.","Yes","No"))</f>
        <v/>
      </c>
      <c r="BR46" t="str">
        <f>IF(Table1[[#This Row],[Date]]="","",Table1[[#This Row],[Ledger 1]])</f>
        <v/>
      </c>
      <c r="BS46" t="str">
        <f>IF(Table1[[#This Row],[Date]]="","",IF(Table1[[#This Row],[Effect 1]]="Dr.",-Table1[[#This Row],[Amount 1]],Table1[[#This Row],[Amount 1]]))</f>
        <v/>
      </c>
      <c r="BV46" t="str">
        <f>IF(Table1[[#This Row],[Ledger 2]]="","","No")</f>
        <v/>
      </c>
      <c r="BW46" t="str">
        <f>IF(Table1[[#This Row],[Date]]="","",IF(Table1[[#This Row],[Effect 2]]="Dr.","Yes","No"))</f>
        <v/>
      </c>
      <c r="BX46" t="str">
        <f>IF(Table1[[#This Row],[Date]]="","",Table1[[#This Row],[Ledger 2]])</f>
        <v/>
      </c>
      <c r="BY46" t="str">
        <f>IF(Table1[[#This Row],[Date]]="","",IF(Table1[[#This Row],[Effect 2]]="Dr.",-Table1[[#This Row],[Amount 2]],Table1[[#This Row],[Amount 2]]))</f>
        <v/>
      </c>
      <c r="CB46" t="str">
        <f>IF(Table1[[#This Row],[Ledger 3]]="","","No")</f>
        <v/>
      </c>
      <c r="CC46" t="str">
        <f>IF(Table1[[#This Row],[Ledger 3]]="","",IF(Table1[[#This Row],[Effect 3]]="Dr.","Yes","No"))</f>
        <v/>
      </c>
      <c r="CD46" t="str">
        <f>IF(Table1[[#This Row],[Ledger 3]]="","",Table1[[#This Row],[Ledger 3]])</f>
        <v/>
      </c>
      <c r="CE46" t="str">
        <f>IF(Table1[[#This Row],[Ledger 3]]="","",IF(Table1[[#This Row],[Effect 3]]="Dr.",-Table1[[#This Row],[Amount 3]],Table1[[#This Row],[Amount 3]]))</f>
        <v/>
      </c>
      <c r="CH46" t="str">
        <f>IF(Table1[[#This Row],[Ledger 4]]="","","No")</f>
        <v/>
      </c>
      <c r="CI46" t="str">
        <f>IF(Table1[[#This Row],[Ledger 4]]="","",IF(Table1[[#This Row],[Effect 4]]="Dr.","Yes","No"))</f>
        <v/>
      </c>
      <c r="CJ46" t="str">
        <f>IF(Table1[[#This Row],[Ledger 4]]="","",Table1[[#This Row],[Ledger 4]])</f>
        <v/>
      </c>
      <c r="CK46" t="str">
        <f>IF(Table1[[#This Row],[Ledger 4]]="","",IF(Table1[[#This Row],[Effect 4]]="Dr.",-Table1[[#This Row],[Amount 4]],Table1[[#This Row],[Amount 4]]))</f>
        <v/>
      </c>
      <c r="CN46" t="str">
        <f>IF(Table1[[#This Row],[Ledger 5]]="","","No")</f>
        <v/>
      </c>
      <c r="CO46" t="str">
        <f>IF(Table1[[#This Row],[Ledger 5]]="","",IF(Table1[[#This Row],[Effect 5]]="Dr.","Yes","No"))</f>
        <v/>
      </c>
      <c r="CP46" t="str">
        <f>IF(Table1[[#This Row],[Ledger 5]]="","",Table1[[#This Row],[Ledger 5]])</f>
        <v/>
      </c>
      <c r="CQ46" t="str">
        <f>IF(Table1[[#This Row],[Ledger 5]]="","",IF(Table1[[#This Row],[Effect 5]]="Dr.",-Table1[[#This Row],[Amount 5]],Table1[[#This Row],[Amount 5]]))</f>
        <v/>
      </c>
      <c r="CT46" t="str">
        <f>IF(Table1[[#This Row],[Ledger 6]]="","","No")</f>
        <v/>
      </c>
      <c r="CU46" t="str">
        <f>IF(Table1[[#This Row],[Ledger 6]]="","",IF(Table1[[#This Row],[Effect 6]]="Dr.","Yes","No"))</f>
        <v/>
      </c>
      <c r="CV46" t="str">
        <f>IF(Table1[[#This Row],[Ledger 6]]="","",Table1[[#This Row],[Ledger 6]])</f>
        <v/>
      </c>
      <c r="CW46" t="str">
        <f>IF(Table1[[#This Row],[Ledger 6]]="","",IF(Table1[[#This Row],[Effect 6]]="Dr.",-Table1[[#This Row],[Amount 6]],Table1[[#This Row],[Amount 6]]))</f>
        <v/>
      </c>
      <c r="CZ46" t="str">
        <f>IF(Table1[[#This Row],[Ledger 7]]="","","No")</f>
        <v/>
      </c>
      <c r="DA46" t="str">
        <f>IF(Table1[[#This Row],[Ledger 7]]="","",IF(Table1[[#This Row],[Effect 7]]="Dr.","Yes","No"))</f>
        <v/>
      </c>
      <c r="DB46" t="str">
        <f>IF(Table1[[#This Row],[Ledger 7]]="","",Table1[[#This Row],[Ledger 7]])</f>
        <v/>
      </c>
      <c r="DC46" t="str">
        <f>IF(Table1[[#This Row],[Ledger 7]]="","",IF(Table1[[#This Row],[Effect 7]]="Dr.",-Table1[[#This Row],[Amount 7]],Table1[[#This Row],[Amount 7]]))</f>
        <v/>
      </c>
      <c r="DF46" t="str">
        <f>IF(Table1[[#This Row],[Ledger 8]]="","","No")</f>
        <v/>
      </c>
      <c r="DG46" t="str">
        <f>IF(Table1[[#This Row],[Ledger 8]]="","",IF(Table1[[#This Row],[Effect 8]]="Dr.","Yes","No"))</f>
        <v/>
      </c>
      <c r="DH46" t="str">
        <f>IF(Table1[[#This Row],[Ledger 8]]="","",Table1[[#This Row],[Ledger 8]])</f>
        <v/>
      </c>
      <c r="DI46" t="str">
        <f>IF(Table1[[#This Row],[Ledger 8]]="","",IF(Table1[[#This Row],[Effect 8]]="Dr.",-Table1[[#This Row],[Amount 8]],Table1[[#This Row],[Amount 8]]))</f>
        <v/>
      </c>
      <c r="DL46" t="str">
        <f>IF(Table1[[#This Row],[Ledger 9]]="","","No")</f>
        <v/>
      </c>
      <c r="DM46" t="str">
        <f>IF(Table1[[#This Row],[Ledger 9]]="","",IF(Table1[[#This Row],[Effect 9]]="Dr.","Yes","No"))</f>
        <v/>
      </c>
      <c r="DN46" t="str">
        <f>IF(Table1[[#This Row],[Ledger 9]]="","",Table1[[#This Row],[Ledger 9]])</f>
        <v/>
      </c>
      <c r="DO46" t="str">
        <f>IF(Table1[[#This Row],[Ledger 9]]="","",IF(Table1[[#This Row],[Effect 9]]="Dr.",-Table1[[#This Row],[Amount 9]],Table1[[#This Row],[Amount 9]]))</f>
        <v/>
      </c>
      <c r="DR46" t="str">
        <f>IF(Table1[[#This Row],[Ledger 10]]="","","No")</f>
        <v/>
      </c>
      <c r="DS46" t="str">
        <f>IF(Table1[[#This Row],[Ledger 10]]="","",IF(Table1[[#This Row],[Effect 10]]="Dr.","Yes","No"))</f>
        <v/>
      </c>
      <c r="DT46" t="str">
        <f>IF(Table1[[#This Row],[Ledger 10]]="","",Table1[[#This Row],[Ledger 10]])</f>
        <v/>
      </c>
      <c r="DU46" t="str">
        <f>IF(Table1[[#This Row],[Ledger 10]]="","",IF(Table1[[#This Row],[Effect 10]]="Dr.",-Table1[[#This Row],[Amount 10]],Table1[[#This Row],[Amount 10]]))</f>
        <v/>
      </c>
      <c r="DX46" t="str">
        <f>IF(Table1[[#This Row],[Ledger 11]]="","","No")</f>
        <v/>
      </c>
      <c r="DY46" t="str">
        <f>IF(Table1[[#This Row],[Ledger 11]]="","",IF(Table1[[#This Row],[Effect 11]]="Dr.","Yes","No"))</f>
        <v/>
      </c>
      <c r="DZ46" t="str">
        <f>IF(Table1[[#This Row],[Ledger 11]]="","",Table1[[#This Row],[Ledger 11]])</f>
        <v/>
      </c>
      <c r="EA46" t="str">
        <f>IF(Table1[[#This Row],[Ledger 11]]="","",IF(Table1[[#This Row],[Effect 11]]="Dr.",-Table1[[#This Row],[Amount 11]],Table1[[#This Row],[Amount 11]]))</f>
        <v/>
      </c>
      <c r="ED46" t="str">
        <f>IF(Table1[[#This Row],[Ledger 12]]="","","No")</f>
        <v/>
      </c>
      <c r="EE46" t="str">
        <f>IF(Table1[[#This Row],[Ledger 12]]="","",IF(Table1[[#This Row],[Effect 12]]="Dr.","Yes","No"))</f>
        <v/>
      </c>
      <c r="EF46" t="str">
        <f>IF(Table1[[#This Row],[Ledger 12]]="","",Table1[[#This Row],[Ledger 12]])</f>
        <v/>
      </c>
      <c r="EG46" t="str">
        <f>IF(Table1[[#This Row],[Ledger 12]]="","",IF(Table1[[#This Row],[Effect 12]]="Dr.",-Table1[[#This Row],[Amount 12]],Table1[[#This Row],[Amount 12]]))</f>
        <v/>
      </c>
      <c r="EJ46" t="str">
        <f>IF(Table1[[#This Row],[Ledger 13]]="","","No")</f>
        <v/>
      </c>
      <c r="EK46" t="str">
        <f>IF(Table1[[#This Row],[Ledger 13]]="","",IF(Table1[[#This Row],[Effect 13]]="Dr.","Yes","No"))</f>
        <v/>
      </c>
      <c r="EL46" t="str">
        <f>IF(Table1[[#This Row],[Ledger 13]]="","",Table1[[#This Row],[Ledger 13]])</f>
        <v/>
      </c>
      <c r="EM46" t="str">
        <f>IF(Table1[[#This Row],[Ledger 13]]="","",IF(Table1[[#This Row],[Effect 13]]="Dr.",-Table1[[#This Row],[Amount 13]],Table1[[#This Row],[Amount 13]]))</f>
        <v/>
      </c>
      <c r="EP46" t="str">
        <f>IF(Table1[[#This Row],[Ledger 14]]="","","No")</f>
        <v/>
      </c>
      <c r="EQ46" t="str">
        <f>IF(Table1[[#This Row],[Ledger 14]]="","",IF(Table1[[#This Row],[Effect 14]]="Dr.","Yes","No"))</f>
        <v/>
      </c>
      <c r="ER46" t="str">
        <f>IF(Table1[[#This Row],[Ledger 14]]="","",Table1[[#This Row],[Ledger 14]])</f>
        <v/>
      </c>
      <c r="ES46" t="str">
        <f>IF(Table1[[#This Row],[Ledger 14]]="","",IF(Table1[[#This Row],[Effect 14]]="Dr.",-Table1[[#This Row],[Amount 14]],Table1[[#This Row],[Amount 14]]))</f>
        <v/>
      </c>
      <c r="EV46" t="str">
        <f>IF(Table1[[#This Row],[Ledger 15]]="","","No")</f>
        <v/>
      </c>
      <c r="EW46" t="str">
        <f>IF(Table1[[#This Row],[Ledger 15]]="","",IF(Table1[[#This Row],[Effect 15]]="Dr.","Yes","No"))</f>
        <v/>
      </c>
      <c r="EX46" t="str">
        <f>IF(Table1[[#This Row],[Ledger 15]]="","",Table1[[#This Row],[Ledger 15]])</f>
        <v/>
      </c>
      <c r="EY46" t="str">
        <f>IF(Table1[[#This Row],[Ledger 15]]="","",IF(Table1[[#This Row],[Effect 15]]="Dr.",-Table1[[#This Row],[Amount 15]],Table1[[#This Row],[Amount 15]]))</f>
        <v/>
      </c>
      <c r="FD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">
        <f>IF(Table1[[#This Row],[Date]]="",0,IF(AND(Table1[[#This Row],[Date]]&gt;=$FE$2,Table1[[#This Row],[Date]]&lt;=$FE$3),0,1))</f>
        <v>0</v>
      </c>
      <c r="FF46">
        <f>IF(Table1[[#This Row],[Date]]="",0,IF(TYPE(VLOOKUP(Table1[[#This Row],[Voucher Type]],Table1[[#All],[Voucher Type Master]],1,FALSE))=16,1,0))</f>
        <v>0</v>
      </c>
      <c r="FG46">
        <f>IF(TYPE(IF(Table1[[#This Row],[Date]]="",0,IF(VLOOKUP(Table1[[#This Row],[Voucher Type]],$FY$5:$FZ$13,2,0)=Table1[[#This Row],[Effect 1]],0,1)))=16,1,0)</f>
        <v>0</v>
      </c>
      <c r="FH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">
        <f>IF(LEN(Table1[[#This Row],[Ledger 1]])&gt;0,IF(TYPE(VLOOKUP(Table1[[#This Row],[Ledger 1]],GZ:GZ,1,0))=16,1,0),0)</f>
        <v>0</v>
      </c>
      <c r="FJ46">
        <f>IF(LEN(Table1[[#This Row],[Ledger 2]])&gt;0,IF(TYPE(VLOOKUP(Table1[[#This Row],[Ledger 2]],GZ:GZ,1,0))=16,1,0),0)</f>
        <v>0</v>
      </c>
      <c r="FK46">
        <f>IF(LEN(Table1[[#This Row],[Ledger 3]])&gt;0,IF(TYPE(VLOOKUP(Table1[[#This Row],[Ledger 3]],GZ:GZ,1,0))=16,1,0),0)</f>
        <v>0</v>
      </c>
      <c r="FL46">
        <f>IF(LEN(Table1[[#This Row],[Ledger 4]])&gt;0,IF(TYPE(VLOOKUP(Table1[[#This Row],[Ledger 4]],GZ:GZ,1,0))=16,1,0),0)</f>
        <v>0</v>
      </c>
      <c r="FM46">
        <f>IF(LEN(Table1[[#This Row],[Ledger 5]])&gt;0,IF(TYPE(VLOOKUP(Table1[[#This Row],[Ledger 5]],GZ:GZ,1,0))=16,1,0),0)</f>
        <v>0</v>
      </c>
      <c r="FN46">
        <f>IF(LEN(Table1[[#This Row],[Ledger 6]])&gt;0,IF(TYPE(VLOOKUP(Table1[[#This Row],[Ledger 6]],$GZ:$GZ,1,0))=16,1,0),0)</f>
        <v>0</v>
      </c>
      <c r="FO46">
        <f>IF(LEN(Table1[[#This Row],[Ledger 7]])&gt;0,IF(TYPE(VLOOKUP(Table1[[#This Row],[Ledger 7]],$GZ:$GZ,1,0))=16,1,0),0)</f>
        <v>0</v>
      </c>
      <c r="FP46">
        <f>IF(LEN(Table1[[#This Row],[Ledger 8]])&gt;0,IF(TYPE(VLOOKUP(Table1[[#This Row],[Ledger 8]],$GZ:$GZ,1,0))=16,1,0),0)</f>
        <v>0</v>
      </c>
      <c r="FQ46">
        <f>IF(LEN(Table1[[#This Row],[Ledger 9]])&gt;0,IF(TYPE(VLOOKUP(Table1[[#This Row],[Ledger 9]],$GZ:$GZ,1,0))=16,1,0),0)</f>
        <v>0</v>
      </c>
      <c r="FR46">
        <f>IF(LEN(Table1[[#This Row],[Ledger 10]])&gt;0,IF(TYPE(VLOOKUP(Table1[[#This Row],[Ledger 10]],$GZ:$GZ,1,0))=16,1,0),0)</f>
        <v>0</v>
      </c>
      <c r="FS46">
        <f>IF(LEN(Table1[[#This Row],[Ledger 11]])&gt;0,IF(TYPE(VLOOKUP(Table1[[#This Row],[Ledger 11]],$GZ:$GZ,1,0))=16,1,0),0)</f>
        <v>0</v>
      </c>
      <c r="FT46">
        <f>IF(LEN(Table1[[#This Row],[Ledger 12]])&gt;0,IF(TYPE(VLOOKUP(Table1[[#This Row],[Ledger 12]],$GZ:$GZ,1,0))=16,1,0),0)</f>
        <v>0</v>
      </c>
      <c r="FU46">
        <f>IF(LEN(Table1[[#This Row],[Ledger 13]])&gt;0,IF(TYPE(VLOOKUP(Table1[[#This Row],[Ledger 13]],$GZ:$GZ,1,0))=16,1,0),0)</f>
        <v>0</v>
      </c>
      <c r="FV46">
        <f>IF(LEN(Table1[[#This Row],[Ledger 14]])&gt;0,IF(TYPE(VLOOKUP(Table1[[#This Row],[Ledger 14]],$GZ:$GZ,1,0))=16,1,0),0)</f>
        <v>0</v>
      </c>
      <c r="FW46">
        <f>IF(LEN(Table1[[#This Row],[Ledger 15]])&gt;0,IF(TYPE(VLOOKUP(Table1[[#This Row],[Ledger 15]],$GZ:$GZ,1,0))=16,1,0),0)</f>
        <v>0</v>
      </c>
    </row>
    <row r="47" spans="4:206" ht="33" customHeight="1" x14ac:dyDescent="0.45">
      <c r="D47" s="8">
        <f t="shared" si="9"/>
        <v>42</v>
      </c>
      <c r="E47" s="32"/>
      <c r="F47" s="34"/>
      <c r="G47" s="34"/>
      <c r="H47" s="34"/>
      <c r="I47" s="34"/>
      <c r="J47" s="38"/>
      <c r="K47" s="33"/>
      <c r="L47" s="36"/>
      <c r="M47" s="35"/>
      <c r="N47" s="34"/>
      <c r="O47" s="41"/>
      <c r="P47" s="35"/>
      <c r="Q47" s="34"/>
      <c r="R47" s="37"/>
      <c r="S47" s="35"/>
      <c r="T47" s="34"/>
      <c r="U47" s="37"/>
      <c r="V47" s="35"/>
      <c r="W47" s="34"/>
      <c r="X47" s="37"/>
      <c r="Y47" s="35"/>
      <c r="Z47" s="34"/>
      <c r="AA47" s="37"/>
      <c r="AB47" s="35"/>
      <c r="AC47" s="34"/>
      <c r="AD47" s="37"/>
      <c r="AE47" s="35"/>
      <c r="AF47" s="34"/>
      <c r="AG47" s="37"/>
      <c r="AH47" s="35"/>
      <c r="AI47" s="34"/>
      <c r="AJ47" s="37"/>
      <c r="AK47" s="35"/>
      <c r="AL47" s="34"/>
      <c r="AM47" s="37"/>
      <c r="AN47" s="35"/>
      <c r="AO47" s="34"/>
      <c r="AP47" s="37"/>
      <c r="AQ47" s="35"/>
      <c r="AR47" s="34"/>
      <c r="AS47" s="37"/>
      <c r="AT47" s="35"/>
      <c r="AU47" s="34"/>
      <c r="AV47" s="37"/>
      <c r="AW47" s="35"/>
      <c r="AX47" s="34"/>
      <c r="AY47" s="37"/>
      <c r="AZ47" s="35"/>
      <c r="BA47" s="34"/>
      <c r="BB47" s="37"/>
      <c r="BC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" s="7"/>
      <c r="BF47" t="str">
        <f>IF(Table1[[#This Row],[Date]]="","","&amp;lt;VOUCHER REMOTEID="&amp;""""&amp;$A$11&amp;$A$13&amp;ROW()&amp;""""&amp;" VCHTYPE="""&amp;F47&amp;""" ACTION="""&amp;"Create"&amp;"""&amp;gt;")</f>
        <v/>
      </c>
      <c r="BG47" t="str">
        <f>IF(Table1[[#This Row],[Date]]="","",TEXT(Table1[[#This Row],[Date]],"yyyymmdd"))</f>
        <v/>
      </c>
      <c r="BH47" t="str">
        <f>Table1[[#This Row],[Date2]]</f>
        <v/>
      </c>
      <c r="BI47" t="str">
        <f>IF(Table1[[#This Row],[Date]]="","",Table1[[#This Row],[Voucher Type]])</f>
        <v/>
      </c>
      <c r="BJ47" t="str">
        <f>IF(Table1[[#This Row],[Ref No / Invoice No]]="","",Table1[[#This Row],[Ref No / Invoice No]])</f>
        <v/>
      </c>
      <c r="BK47" t="str">
        <f>IF(Table1[[#This Row],[Voucher No]]="","",Table1[[#This Row],[Voucher No]])</f>
        <v/>
      </c>
      <c r="BL47" t="str">
        <f>IF(Table1[[#This Row],[Date]]="","",Table1[[#This Row],[Narration]])</f>
        <v/>
      </c>
      <c r="BM47" t="str">
        <f>IF(Table1[[#This Row],[Date]]="","",$A$11&amp;$A$13&amp;ROW())</f>
        <v/>
      </c>
      <c r="BN47" t="str">
        <f>IF(Table1[[#This Row],[Date]]="","",$A$13)</f>
        <v/>
      </c>
      <c r="BP47" t="str">
        <f>IF(Table1[[#This Row],[Ledger 1]]="","","No")</f>
        <v/>
      </c>
      <c r="BQ47" t="str">
        <f>IF(Table1[[#This Row],[Date]]="","",IF(Table1[[#This Row],[Effect 1]]="Dr.","Yes","No"))</f>
        <v/>
      </c>
      <c r="BR47" t="str">
        <f>IF(Table1[[#This Row],[Date]]="","",Table1[[#This Row],[Ledger 1]])</f>
        <v/>
      </c>
      <c r="BS47" t="str">
        <f>IF(Table1[[#This Row],[Date]]="","",IF(Table1[[#This Row],[Effect 1]]="Dr.",-Table1[[#This Row],[Amount 1]],Table1[[#This Row],[Amount 1]]))</f>
        <v/>
      </c>
      <c r="BV47" t="str">
        <f>IF(Table1[[#This Row],[Ledger 2]]="","","No")</f>
        <v/>
      </c>
      <c r="BW47" t="str">
        <f>IF(Table1[[#This Row],[Date]]="","",IF(Table1[[#This Row],[Effect 2]]="Dr.","Yes","No"))</f>
        <v/>
      </c>
      <c r="BX47" t="str">
        <f>IF(Table1[[#This Row],[Date]]="","",Table1[[#This Row],[Ledger 2]])</f>
        <v/>
      </c>
      <c r="BY47" t="str">
        <f>IF(Table1[[#This Row],[Date]]="","",IF(Table1[[#This Row],[Effect 2]]="Dr.",-Table1[[#This Row],[Amount 2]],Table1[[#This Row],[Amount 2]]))</f>
        <v/>
      </c>
      <c r="CB47" t="str">
        <f>IF(Table1[[#This Row],[Ledger 3]]="","","No")</f>
        <v/>
      </c>
      <c r="CC47" t="str">
        <f>IF(Table1[[#This Row],[Ledger 3]]="","",IF(Table1[[#This Row],[Effect 3]]="Dr.","Yes","No"))</f>
        <v/>
      </c>
      <c r="CD47" t="str">
        <f>IF(Table1[[#This Row],[Ledger 3]]="","",Table1[[#This Row],[Ledger 3]])</f>
        <v/>
      </c>
      <c r="CE47" t="str">
        <f>IF(Table1[[#This Row],[Ledger 3]]="","",IF(Table1[[#This Row],[Effect 3]]="Dr.",-Table1[[#This Row],[Amount 3]],Table1[[#This Row],[Amount 3]]))</f>
        <v/>
      </c>
      <c r="CH47" t="str">
        <f>IF(Table1[[#This Row],[Ledger 4]]="","","No")</f>
        <v/>
      </c>
      <c r="CI47" t="str">
        <f>IF(Table1[[#This Row],[Ledger 4]]="","",IF(Table1[[#This Row],[Effect 4]]="Dr.","Yes","No"))</f>
        <v/>
      </c>
      <c r="CJ47" t="str">
        <f>IF(Table1[[#This Row],[Ledger 4]]="","",Table1[[#This Row],[Ledger 4]])</f>
        <v/>
      </c>
      <c r="CK47" t="str">
        <f>IF(Table1[[#This Row],[Ledger 4]]="","",IF(Table1[[#This Row],[Effect 4]]="Dr.",-Table1[[#This Row],[Amount 4]],Table1[[#This Row],[Amount 4]]))</f>
        <v/>
      </c>
      <c r="CN47" t="str">
        <f>IF(Table1[[#This Row],[Ledger 5]]="","","No")</f>
        <v/>
      </c>
      <c r="CO47" t="str">
        <f>IF(Table1[[#This Row],[Ledger 5]]="","",IF(Table1[[#This Row],[Effect 5]]="Dr.","Yes","No"))</f>
        <v/>
      </c>
      <c r="CP47" t="str">
        <f>IF(Table1[[#This Row],[Ledger 5]]="","",Table1[[#This Row],[Ledger 5]])</f>
        <v/>
      </c>
      <c r="CQ47" t="str">
        <f>IF(Table1[[#This Row],[Ledger 5]]="","",IF(Table1[[#This Row],[Effect 5]]="Dr.",-Table1[[#This Row],[Amount 5]],Table1[[#This Row],[Amount 5]]))</f>
        <v/>
      </c>
      <c r="CT47" t="str">
        <f>IF(Table1[[#This Row],[Ledger 6]]="","","No")</f>
        <v/>
      </c>
      <c r="CU47" t="str">
        <f>IF(Table1[[#This Row],[Ledger 6]]="","",IF(Table1[[#This Row],[Effect 6]]="Dr.","Yes","No"))</f>
        <v/>
      </c>
      <c r="CV47" t="str">
        <f>IF(Table1[[#This Row],[Ledger 6]]="","",Table1[[#This Row],[Ledger 6]])</f>
        <v/>
      </c>
      <c r="CW47" t="str">
        <f>IF(Table1[[#This Row],[Ledger 6]]="","",IF(Table1[[#This Row],[Effect 6]]="Dr.",-Table1[[#This Row],[Amount 6]],Table1[[#This Row],[Amount 6]]))</f>
        <v/>
      </c>
      <c r="CZ47" t="str">
        <f>IF(Table1[[#This Row],[Ledger 7]]="","","No")</f>
        <v/>
      </c>
      <c r="DA47" t="str">
        <f>IF(Table1[[#This Row],[Ledger 7]]="","",IF(Table1[[#This Row],[Effect 7]]="Dr.","Yes","No"))</f>
        <v/>
      </c>
      <c r="DB47" t="str">
        <f>IF(Table1[[#This Row],[Ledger 7]]="","",Table1[[#This Row],[Ledger 7]])</f>
        <v/>
      </c>
      <c r="DC47" t="str">
        <f>IF(Table1[[#This Row],[Ledger 7]]="","",IF(Table1[[#This Row],[Effect 7]]="Dr.",-Table1[[#This Row],[Amount 7]],Table1[[#This Row],[Amount 7]]))</f>
        <v/>
      </c>
      <c r="DF47" t="str">
        <f>IF(Table1[[#This Row],[Ledger 8]]="","","No")</f>
        <v/>
      </c>
      <c r="DG47" t="str">
        <f>IF(Table1[[#This Row],[Ledger 8]]="","",IF(Table1[[#This Row],[Effect 8]]="Dr.","Yes","No"))</f>
        <v/>
      </c>
      <c r="DH47" t="str">
        <f>IF(Table1[[#This Row],[Ledger 8]]="","",Table1[[#This Row],[Ledger 8]])</f>
        <v/>
      </c>
      <c r="DI47" t="str">
        <f>IF(Table1[[#This Row],[Ledger 8]]="","",IF(Table1[[#This Row],[Effect 8]]="Dr.",-Table1[[#This Row],[Amount 8]],Table1[[#This Row],[Amount 8]]))</f>
        <v/>
      </c>
      <c r="DL47" t="str">
        <f>IF(Table1[[#This Row],[Ledger 9]]="","","No")</f>
        <v/>
      </c>
      <c r="DM47" t="str">
        <f>IF(Table1[[#This Row],[Ledger 9]]="","",IF(Table1[[#This Row],[Effect 9]]="Dr.","Yes","No"))</f>
        <v/>
      </c>
      <c r="DN47" t="str">
        <f>IF(Table1[[#This Row],[Ledger 9]]="","",Table1[[#This Row],[Ledger 9]])</f>
        <v/>
      </c>
      <c r="DO47" t="str">
        <f>IF(Table1[[#This Row],[Ledger 9]]="","",IF(Table1[[#This Row],[Effect 9]]="Dr.",-Table1[[#This Row],[Amount 9]],Table1[[#This Row],[Amount 9]]))</f>
        <v/>
      </c>
      <c r="DR47" t="str">
        <f>IF(Table1[[#This Row],[Ledger 10]]="","","No")</f>
        <v/>
      </c>
      <c r="DS47" t="str">
        <f>IF(Table1[[#This Row],[Ledger 10]]="","",IF(Table1[[#This Row],[Effect 10]]="Dr.","Yes","No"))</f>
        <v/>
      </c>
      <c r="DT47" t="str">
        <f>IF(Table1[[#This Row],[Ledger 10]]="","",Table1[[#This Row],[Ledger 10]])</f>
        <v/>
      </c>
      <c r="DU47" t="str">
        <f>IF(Table1[[#This Row],[Ledger 10]]="","",IF(Table1[[#This Row],[Effect 10]]="Dr.",-Table1[[#This Row],[Amount 10]],Table1[[#This Row],[Amount 10]]))</f>
        <v/>
      </c>
      <c r="DX47" t="str">
        <f>IF(Table1[[#This Row],[Ledger 11]]="","","No")</f>
        <v/>
      </c>
      <c r="DY47" t="str">
        <f>IF(Table1[[#This Row],[Ledger 11]]="","",IF(Table1[[#This Row],[Effect 11]]="Dr.","Yes","No"))</f>
        <v/>
      </c>
      <c r="DZ47" t="str">
        <f>IF(Table1[[#This Row],[Ledger 11]]="","",Table1[[#This Row],[Ledger 11]])</f>
        <v/>
      </c>
      <c r="EA47" t="str">
        <f>IF(Table1[[#This Row],[Ledger 11]]="","",IF(Table1[[#This Row],[Effect 11]]="Dr.",-Table1[[#This Row],[Amount 11]],Table1[[#This Row],[Amount 11]]))</f>
        <v/>
      </c>
      <c r="ED47" t="str">
        <f>IF(Table1[[#This Row],[Ledger 12]]="","","No")</f>
        <v/>
      </c>
      <c r="EE47" t="str">
        <f>IF(Table1[[#This Row],[Ledger 12]]="","",IF(Table1[[#This Row],[Effect 12]]="Dr.","Yes","No"))</f>
        <v/>
      </c>
      <c r="EF47" t="str">
        <f>IF(Table1[[#This Row],[Ledger 12]]="","",Table1[[#This Row],[Ledger 12]])</f>
        <v/>
      </c>
      <c r="EG47" t="str">
        <f>IF(Table1[[#This Row],[Ledger 12]]="","",IF(Table1[[#This Row],[Effect 12]]="Dr.",-Table1[[#This Row],[Amount 12]],Table1[[#This Row],[Amount 12]]))</f>
        <v/>
      </c>
      <c r="EJ47" t="str">
        <f>IF(Table1[[#This Row],[Ledger 13]]="","","No")</f>
        <v/>
      </c>
      <c r="EK47" t="str">
        <f>IF(Table1[[#This Row],[Ledger 13]]="","",IF(Table1[[#This Row],[Effect 13]]="Dr.","Yes","No"))</f>
        <v/>
      </c>
      <c r="EL47" t="str">
        <f>IF(Table1[[#This Row],[Ledger 13]]="","",Table1[[#This Row],[Ledger 13]])</f>
        <v/>
      </c>
      <c r="EM47" t="str">
        <f>IF(Table1[[#This Row],[Ledger 13]]="","",IF(Table1[[#This Row],[Effect 13]]="Dr.",-Table1[[#This Row],[Amount 13]],Table1[[#This Row],[Amount 13]]))</f>
        <v/>
      </c>
      <c r="EP47" t="str">
        <f>IF(Table1[[#This Row],[Ledger 14]]="","","No")</f>
        <v/>
      </c>
      <c r="EQ47" t="str">
        <f>IF(Table1[[#This Row],[Ledger 14]]="","",IF(Table1[[#This Row],[Effect 14]]="Dr.","Yes","No"))</f>
        <v/>
      </c>
      <c r="ER47" t="str">
        <f>IF(Table1[[#This Row],[Ledger 14]]="","",Table1[[#This Row],[Ledger 14]])</f>
        <v/>
      </c>
      <c r="ES47" t="str">
        <f>IF(Table1[[#This Row],[Ledger 14]]="","",IF(Table1[[#This Row],[Effect 14]]="Dr.",-Table1[[#This Row],[Amount 14]],Table1[[#This Row],[Amount 14]]))</f>
        <v/>
      </c>
      <c r="EV47" t="str">
        <f>IF(Table1[[#This Row],[Ledger 15]]="","","No")</f>
        <v/>
      </c>
      <c r="EW47" t="str">
        <f>IF(Table1[[#This Row],[Ledger 15]]="","",IF(Table1[[#This Row],[Effect 15]]="Dr.","Yes","No"))</f>
        <v/>
      </c>
      <c r="EX47" t="str">
        <f>IF(Table1[[#This Row],[Ledger 15]]="","",Table1[[#This Row],[Ledger 15]])</f>
        <v/>
      </c>
      <c r="EY47" t="str">
        <f>IF(Table1[[#This Row],[Ledger 15]]="","",IF(Table1[[#This Row],[Effect 15]]="Dr.",-Table1[[#This Row],[Amount 15]],Table1[[#This Row],[Amount 15]]))</f>
        <v/>
      </c>
      <c r="FD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">
        <f>IF(Table1[[#This Row],[Date]]="",0,IF(AND(Table1[[#This Row],[Date]]&gt;=$FE$2,Table1[[#This Row],[Date]]&lt;=$FE$3),0,1))</f>
        <v>0</v>
      </c>
      <c r="FF47">
        <f>IF(Table1[[#This Row],[Date]]="",0,IF(TYPE(VLOOKUP(Table1[[#This Row],[Voucher Type]],Table1[[#All],[Voucher Type Master]],1,FALSE))=16,1,0))</f>
        <v>0</v>
      </c>
      <c r="FG47">
        <f>IF(TYPE(IF(Table1[[#This Row],[Date]]="",0,IF(VLOOKUP(Table1[[#This Row],[Voucher Type]],$FY$5:$FZ$13,2,0)=Table1[[#This Row],[Effect 1]],0,1)))=16,1,0)</f>
        <v>0</v>
      </c>
      <c r="FH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">
        <f>IF(LEN(Table1[[#This Row],[Ledger 1]])&gt;0,IF(TYPE(VLOOKUP(Table1[[#This Row],[Ledger 1]],GZ:GZ,1,0))=16,1,0),0)</f>
        <v>0</v>
      </c>
      <c r="FJ47">
        <f>IF(LEN(Table1[[#This Row],[Ledger 2]])&gt;0,IF(TYPE(VLOOKUP(Table1[[#This Row],[Ledger 2]],GZ:GZ,1,0))=16,1,0),0)</f>
        <v>0</v>
      </c>
      <c r="FK47">
        <f>IF(LEN(Table1[[#This Row],[Ledger 3]])&gt;0,IF(TYPE(VLOOKUP(Table1[[#This Row],[Ledger 3]],GZ:GZ,1,0))=16,1,0),0)</f>
        <v>0</v>
      </c>
      <c r="FL47">
        <f>IF(LEN(Table1[[#This Row],[Ledger 4]])&gt;0,IF(TYPE(VLOOKUP(Table1[[#This Row],[Ledger 4]],GZ:GZ,1,0))=16,1,0),0)</f>
        <v>0</v>
      </c>
      <c r="FM47">
        <f>IF(LEN(Table1[[#This Row],[Ledger 5]])&gt;0,IF(TYPE(VLOOKUP(Table1[[#This Row],[Ledger 5]],GZ:GZ,1,0))=16,1,0),0)</f>
        <v>0</v>
      </c>
      <c r="FN47">
        <f>IF(LEN(Table1[[#This Row],[Ledger 6]])&gt;0,IF(TYPE(VLOOKUP(Table1[[#This Row],[Ledger 6]],$GZ:$GZ,1,0))=16,1,0),0)</f>
        <v>0</v>
      </c>
      <c r="FO47">
        <f>IF(LEN(Table1[[#This Row],[Ledger 7]])&gt;0,IF(TYPE(VLOOKUP(Table1[[#This Row],[Ledger 7]],$GZ:$GZ,1,0))=16,1,0),0)</f>
        <v>0</v>
      </c>
      <c r="FP47">
        <f>IF(LEN(Table1[[#This Row],[Ledger 8]])&gt;0,IF(TYPE(VLOOKUP(Table1[[#This Row],[Ledger 8]],$GZ:$GZ,1,0))=16,1,0),0)</f>
        <v>0</v>
      </c>
      <c r="FQ47">
        <f>IF(LEN(Table1[[#This Row],[Ledger 9]])&gt;0,IF(TYPE(VLOOKUP(Table1[[#This Row],[Ledger 9]],$GZ:$GZ,1,0))=16,1,0),0)</f>
        <v>0</v>
      </c>
      <c r="FR47">
        <f>IF(LEN(Table1[[#This Row],[Ledger 10]])&gt;0,IF(TYPE(VLOOKUP(Table1[[#This Row],[Ledger 10]],$GZ:$GZ,1,0))=16,1,0),0)</f>
        <v>0</v>
      </c>
      <c r="FS47">
        <f>IF(LEN(Table1[[#This Row],[Ledger 11]])&gt;0,IF(TYPE(VLOOKUP(Table1[[#This Row],[Ledger 11]],$GZ:$GZ,1,0))=16,1,0),0)</f>
        <v>0</v>
      </c>
      <c r="FT47">
        <f>IF(LEN(Table1[[#This Row],[Ledger 12]])&gt;0,IF(TYPE(VLOOKUP(Table1[[#This Row],[Ledger 12]],$GZ:$GZ,1,0))=16,1,0),0)</f>
        <v>0</v>
      </c>
      <c r="FU47">
        <f>IF(LEN(Table1[[#This Row],[Ledger 13]])&gt;0,IF(TYPE(VLOOKUP(Table1[[#This Row],[Ledger 13]],$GZ:$GZ,1,0))=16,1,0),0)</f>
        <v>0</v>
      </c>
      <c r="FV47">
        <f>IF(LEN(Table1[[#This Row],[Ledger 14]])&gt;0,IF(TYPE(VLOOKUP(Table1[[#This Row],[Ledger 14]],$GZ:$GZ,1,0))=16,1,0),0)</f>
        <v>0</v>
      </c>
      <c r="FW47">
        <f>IF(LEN(Table1[[#This Row],[Ledger 15]])&gt;0,IF(TYPE(VLOOKUP(Table1[[#This Row],[Ledger 15]],$GZ:$GZ,1,0))=16,1,0),0)</f>
        <v>0</v>
      </c>
    </row>
    <row r="48" spans="4:206" ht="33" customHeight="1" x14ac:dyDescent="0.45">
      <c r="D48" s="8">
        <f t="shared" si="9"/>
        <v>43</v>
      </c>
      <c r="E48" s="32"/>
      <c r="F48" s="34"/>
      <c r="G48" s="34"/>
      <c r="H48" s="34"/>
      <c r="I48" s="34"/>
      <c r="J48" s="38"/>
      <c r="K48" s="33"/>
      <c r="L48" s="36"/>
      <c r="M48" s="35"/>
      <c r="N48" s="34"/>
      <c r="O48" s="41"/>
      <c r="P48" s="35"/>
      <c r="Q48" s="34"/>
      <c r="R48" s="37"/>
      <c r="S48" s="35"/>
      <c r="T48" s="34"/>
      <c r="U48" s="37"/>
      <c r="V48" s="35"/>
      <c r="W48" s="34"/>
      <c r="X48" s="37"/>
      <c r="Y48" s="35"/>
      <c r="Z48" s="34"/>
      <c r="AA48" s="37"/>
      <c r="AB48" s="35"/>
      <c r="AC48" s="34"/>
      <c r="AD48" s="37"/>
      <c r="AE48" s="35"/>
      <c r="AF48" s="34"/>
      <c r="AG48" s="37"/>
      <c r="AH48" s="35"/>
      <c r="AI48" s="34"/>
      <c r="AJ48" s="37"/>
      <c r="AK48" s="35"/>
      <c r="AL48" s="34"/>
      <c r="AM48" s="37"/>
      <c r="AN48" s="35"/>
      <c r="AO48" s="34"/>
      <c r="AP48" s="37"/>
      <c r="AQ48" s="35"/>
      <c r="AR48" s="34"/>
      <c r="AS48" s="37"/>
      <c r="AT48" s="35"/>
      <c r="AU48" s="34"/>
      <c r="AV48" s="37"/>
      <c r="AW48" s="35"/>
      <c r="AX48" s="34"/>
      <c r="AY48" s="37"/>
      <c r="AZ48" s="35"/>
      <c r="BA48" s="34"/>
      <c r="BB48" s="37"/>
      <c r="BC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" s="7"/>
      <c r="BF48" t="str">
        <f>IF(Table1[[#This Row],[Date]]="","","&amp;lt;VOUCHER REMOTEID="&amp;""""&amp;$A$11&amp;$A$13&amp;ROW()&amp;""""&amp;" VCHTYPE="""&amp;F48&amp;""" ACTION="""&amp;"Create"&amp;"""&amp;gt;")</f>
        <v/>
      </c>
      <c r="BG48" t="str">
        <f>IF(Table1[[#This Row],[Date]]="","",TEXT(Table1[[#This Row],[Date]],"yyyymmdd"))</f>
        <v/>
      </c>
      <c r="BH48" t="str">
        <f>Table1[[#This Row],[Date2]]</f>
        <v/>
      </c>
      <c r="BI48" t="str">
        <f>IF(Table1[[#This Row],[Date]]="","",Table1[[#This Row],[Voucher Type]])</f>
        <v/>
      </c>
      <c r="BJ48" t="str">
        <f>IF(Table1[[#This Row],[Ref No / Invoice No]]="","",Table1[[#This Row],[Ref No / Invoice No]])</f>
        <v/>
      </c>
      <c r="BK48" t="str">
        <f>IF(Table1[[#This Row],[Voucher No]]="","",Table1[[#This Row],[Voucher No]])</f>
        <v/>
      </c>
      <c r="BL48" t="str">
        <f>IF(Table1[[#This Row],[Date]]="","",Table1[[#This Row],[Narration]])</f>
        <v/>
      </c>
      <c r="BM48" t="str">
        <f>IF(Table1[[#This Row],[Date]]="","",$A$11&amp;$A$13&amp;ROW())</f>
        <v/>
      </c>
      <c r="BN48" t="str">
        <f>IF(Table1[[#This Row],[Date]]="","",$A$13)</f>
        <v/>
      </c>
      <c r="BP48" t="str">
        <f>IF(Table1[[#This Row],[Ledger 1]]="","","No")</f>
        <v/>
      </c>
      <c r="BQ48" t="str">
        <f>IF(Table1[[#This Row],[Date]]="","",IF(Table1[[#This Row],[Effect 1]]="Dr.","Yes","No"))</f>
        <v/>
      </c>
      <c r="BR48" t="str">
        <f>IF(Table1[[#This Row],[Date]]="","",Table1[[#This Row],[Ledger 1]])</f>
        <v/>
      </c>
      <c r="BS48" t="str">
        <f>IF(Table1[[#This Row],[Date]]="","",IF(Table1[[#This Row],[Effect 1]]="Dr.",-Table1[[#This Row],[Amount 1]],Table1[[#This Row],[Amount 1]]))</f>
        <v/>
      </c>
      <c r="BV48" t="str">
        <f>IF(Table1[[#This Row],[Ledger 2]]="","","No")</f>
        <v/>
      </c>
      <c r="BW48" t="str">
        <f>IF(Table1[[#This Row],[Date]]="","",IF(Table1[[#This Row],[Effect 2]]="Dr.","Yes","No"))</f>
        <v/>
      </c>
      <c r="BX48" t="str">
        <f>IF(Table1[[#This Row],[Date]]="","",Table1[[#This Row],[Ledger 2]])</f>
        <v/>
      </c>
      <c r="BY48" t="str">
        <f>IF(Table1[[#This Row],[Date]]="","",IF(Table1[[#This Row],[Effect 2]]="Dr.",-Table1[[#This Row],[Amount 2]],Table1[[#This Row],[Amount 2]]))</f>
        <v/>
      </c>
      <c r="CB48" t="str">
        <f>IF(Table1[[#This Row],[Ledger 3]]="","","No")</f>
        <v/>
      </c>
      <c r="CC48" t="str">
        <f>IF(Table1[[#This Row],[Ledger 3]]="","",IF(Table1[[#This Row],[Effect 3]]="Dr.","Yes","No"))</f>
        <v/>
      </c>
      <c r="CD48" t="str">
        <f>IF(Table1[[#This Row],[Ledger 3]]="","",Table1[[#This Row],[Ledger 3]])</f>
        <v/>
      </c>
      <c r="CE48" t="str">
        <f>IF(Table1[[#This Row],[Ledger 3]]="","",IF(Table1[[#This Row],[Effect 3]]="Dr.",-Table1[[#This Row],[Amount 3]],Table1[[#This Row],[Amount 3]]))</f>
        <v/>
      </c>
      <c r="CH48" t="str">
        <f>IF(Table1[[#This Row],[Ledger 4]]="","","No")</f>
        <v/>
      </c>
      <c r="CI48" t="str">
        <f>IF(Table1[[#This Row],[Ledger 4]]="","",IF(Table1[[#This Row],[Effect 4]]="Dr.","Yes","No"))</f>
        <v/>
      </c>
      <c r="CJ48" t="str">
        <f>IF(Table1[[#This Row],[Ledger 4]]="","",Table1[[#This Row],[Ledger 4]])</f>
        <v/>
      </c>
      <c r="CK48" t="str">
        <f>IF(Table1[[#This Row],[Ledger 4]]="","",IF(Table1[[#This Row],[Effect 4]]="Dr.",-Table1[[#This Row],[Amount 4]],Table1[[#This Row],[Amount 4]]))</f>
        <v/>
      </c>
      <c r="CN48" t="str">
        <f>IF(Table1[[#This Row],[Ledger 5]]="","","No")</f>
        <v/>
      </c>
      <c r="CO48" t="str">
        <f>IF(Table1[[#This Row],[Ledger 5]]="","",IF(Table1[[#This Row],[Effect 5]]="Dr.","Yes","No"))</f>
        <v/>
      </c>
      <c r="CP48" t="str">
        <f>IF(Table1[[#This Row],[Ledger 5]]="","",Table1[[#This Row],[Ledger 5]])</f>
        <v/>
      </c>
      <c r="CQ48" t="str">
        <f>IF(Table1[[#This Row],[Ledger 5]]="","",IF(Table1[[#This Row],[Effect 5]]="Dr.",-Table1[[#This Row],[Amount 5]],Table1[[#This Row],[Amount 5]]))</f>
        <v/>
      </c>
      <c r="CT48" t="str">
        <f>IF(Table1[[#This Row],[Ledger 6]]="","","No")</f>
        <v/>
      </c>
      <c r="CU48" t="str">
        <f>IF(Table1[[#This Row],[Ledger 6]]="","",IF(Table1[[#This Row],[Effect 6]]="Dr.","Yes","No"))</f>
        <v/>
      </c>
      <c r="CV48" t="str">
        <f>IF(Table1[[#This Row],[Ledger 6]]="","",Table1[[#This Row],[Ledger 6]])</f>
        <v/>
      </c>
      <c r="CW48" t="str">
        <f>IF(Table1[[#This Row],[Ledger 6]]="","",IF(Table1[[#This Row],[Effect 6]]="Dr.",-Table1[[#This Row],[Amount 6]],Table1[[#This Row],[Amount 6]]))</f>
        <v/>
      </c>
      <c r="CZ48" t="str">
        <f>IF(Table1[[#This Row],[Ledger 7]]="","","No")</f>
        <v/>
      </c>
      <c r="DA48" t="str">
        <f>IF(Table1[[#This Row],[Ledger 7]]="","",IF(Table1[[#This Row],[Effect 7]]="Dr.","Yes","No"))</f>
        <v/>
      </c>
      <c r="DB48" t="str">
        <f>IF(Table1[[#This Row],[Ledger 7]]="","",Table1[[#This Row],[Ledger 7]])</f>
        <v/>
      </c>
      <c r="DC48" t="str">
        <f>IF(Table1[[#This Row],[Ledger 7]]="","",IF(Table1[[#This Row],[Effect 7]]="Dr.",-Table1[[#This Row],[Amount 7]],Table1[[#This Row],[Amount 7]]))</f>
        <v/>
      </c>
      <c r="DF48" t="str">
        <f>IF(Table1[[#This Row],[Ledger 8]]="","","No")</f>
        <v/>
      </c>
      <c r="DG48" t="str">
        <f>IF(Table1[[#This Row],[Ledger 8]]="","",IF(Table1[[#This Row],[Effect 8]]="Dr.","Yes","No"))</f>
        <v/>
      </c>
      <c r="DH48" t="str">
        <f>IF(Table1[[#This Row],[Ledger 8]]="","",Table1[[#This Row],[Ledger 8]])</f>
        <v/>
      </c>
      <c r="DI48" t="str">
        <f>IF(Table1[[#This Row],[Ledger 8]]="","",IF(Table1[[#This Row],[Effect 8]]="Dr.",-Table1[[#This Row],[Amount 8]],Table1[[#This Row],[Amount 8]]))</f>
        <v/>
      </c>
      <c r="DL48" t="str">
        <f>IF(Table1[[#This Row],[Ledger 9]]="","","No")</f>
        <v/>
      </c>
      <c r="DM48" t="str">
        <f>IF(Table1[[#This Row],[Ledger 9]]="","",IF(Table1[[#This Row],[Effect 9]]="Dr.","Yes","No"))</f>
        <v/>
      </c>
      <c r="DN48" t="str">
        <f>IF(Table1[[#This Row],[Ledger 9]]="","",Table1[[#This Row],[Ledger 9]])</f>
        <v/>
      </c>
      <c r="DO48" t="str">
        <f>IF(Table1[[#This Row],[Ledger 9]]="","",IF(Table1[[#This Row],[Effect 9]]="Dr.",-Table1[[#This Row],[Amount 9]],Table1[[#This Row],[Amount 9]]))</f>
        <v/>
      </c>
      <c r="DR48" t="str">
        <f>IF(Table1[[#This Row],[Ledger 10]]="","","No")</f>
        <v/>
      </c>
      <c r="DS48" t="str">
        <f>IF(Table1[[#This Row],[Ledger 10]]="","",IF(Table1[[#This Row],[Effect 10]]="Dr.","Yes","No"))</f>
        <v/>
      </c>
      <c r="DT48" t="str">
        <f>IF(Table1[[#This Row],[Ledger 10]]="","",Table1[[#This Row],[Ledger 10]])</f>
        <v/>
      </c>
      <c r="DU48" t="str">
        <f>IF(Table1[[#This Row],[Ledger 10]]="","",IF(Table1[[#This Row],[Effect 10]]="Dr.",-Table1[[#This Row],[Amount 10]],Table1[[#This Row],[Amount 10]]))</f>
        <v/>
      </c>
      <c r="DX48" t="str">
        <f>IF(Table1[[#This Row],[Ledger 11]]="","","No")</f>
        <v/>
      </c>
      <c r="DY48" t="str">
        <f>IF(Table1[[#This Row],[Ledger 11]]="","",IF(Table1[[#This Row],[Effect 11]]="Dr.","Yes","No"))</f>
        <v/>
      </c>
      <c r="DZ48" t="str">
        <f>IF(Table1[[#This Row],[Ledger 11]]="","",Table1[[#This Row],[Ledger 11]])</f>
        <v/>
      </c>
      <c r="EA48" t="str">
        <f>IF(Table1[[#This Row],[Ledger 11]]="","",IF(Table1[[#This Row],[Effect 11]]="Dr.",-Table1[[#This Row],[Amount 11]],Table1[[#This Row],[Amount 11]]))</f>
        <v/>
      </c>
      <c r="ED48" t="str">
        <f>IF(Table1[[#This Row],[Ledger 12]]="","","No")</f>
        <v/>
      </c>
      <c r="EE48" t="str">
        <f>IF(Table1[[#This Row],[Ledger 12]]="","",IF(Table1[[#This Row],[Effect 12]]="Dr.","Yes","No"))</f>
        <v/>
      </c>
      <c r="EF48" t="str">
        <f>IF(Table1[[#This Row],[Ledger 12]]="","",Table1[[#This Row],[Ledger 12]])</f>
        <v/>
      </c>
      <c r="EG48" t="str">
        <f>IF(Table1[[#This Row],[Ledger 12]]="","",IF(Table1[[#This Row],[Effect 12]]="Dr.",-Table1[[#This Row],[Amount 12]],Table1[[#This Row],[Amount 12]]))</f>
        <v/>
      </c>
      <c r="EJ48" t="str">
        <f>IF(Table1[[#This Row],[Ledger 13]]="","","No")</f>
        <v/>
      </c>
      <c r="EK48" t="str">
        <f>IF(Table1[[#This Row],[Ledger 13]]="","",IF(Table1[[#This Row],[Effect 13]]="Dr.","Yes","No"))</f>
        <v/>
      </c>
      <c r="EL48" t="str">
        <f>IF(Table1[[#This Row],[Ledger 13]]="","",Table1[[#This Row],[Ledger 13]])</f>
        <v/>
      </c>
      <c r="EM48" t="str">
        <f>IF(Table1[[#This Row],[Ledger 13]]="","",IF(Table1[[#This Row],[Effect 13]]="Dr.",-Table1[[#This Row],[Amount 13]],Table1[[#This Row],[Amount 13]]))</f>
        <v/>
      </c>
      <c r="EP48" t="str">
        <f>IF(Table1[[#This Row],[Ledger 14]]="","","No")</f>
        <v/>
      </c>
      <c r="EQ48" t="str">
        <f>IF(Table1[[#This Row],[Ledger 14]]="","",IF(Table1[[#This Row],[Effect 14]]="Dr.","Yes","No"))</f>
        <v/>
      </c>
      <c r="ER48" t="str">
        <f>IF(Table1[[#This Row],[Ledger 14]]="","",Table1[[#This Row],[Ledger 14]])</f>
        <v/>
      </c>
      <c r="ES48" t="str">
        <f>IF(Table1[[#This Row],[Ledger 14]]="","",IF(Table1[[#This Row],[Effect 14]]="Dr.",-Table1[[#This Row],[Amount 14]],Table1[[#This Row],[Amount 14]]))</f>
        <v/>
      </c>
      <c r="EV48" t="str">
        <f>IF(Table1[[#This Row],[Ledger 15]]="","","No")</f>
        <v/>
      </c>
      <c r="EW48" t="str">
        <f>IF(Table1[[#This Row],[Ledger 15]]="","",IF(Table1[[#This Row],[Effect 15]]="Dr.","Yes","No"))</f>
        <v/>
      </c>
      <c r="EX48" t="str">
        <f>IF(Table1[[#This Row],[Ledger 15]]="","",Table1[[#This Row],[Ledger 15]])</f>
        <v/>
      </c>
      <c r="EY48" t="str">
        <f>IF(Table1[[#This Row],[Ledger 15]]="","",IF(Table1[[#This Row],[Effect 15]]="Dr.",-Table1[[#This Row],[Amount 15]],Table1[[#This Row],[Amount 15]]))</f>
        <v/>
      </c>
      <c r="FD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">
        <f>IF(Table1[[#This Row],[Date]]="",0,IF(AND(Table1[[#This Row],[Date]]&gt;=$FE$2,Table1[[#This Row],[Date]]&lt;=$FE$3),0,1))</f>
        <v>0</v>
      </c>
      <c r="FF48">
        <f>IF(Table1[[#This Row],[Date]]="",0,IF(TYPE(VLOOKUP(Table1[[#This Row],[Voucher Type]],Table1[[#All],[Voucher Type Master]],1,FALSE))=16,1,0))</f>
        <v>0</v>
      </c>
      <c r="FG48">
        <f>IF(TYPE(IF(Table1[[#This Row],[Date]]="",0,IF(VLOOKUP(Table1[[#This Row],[Voucher Type]],$FY$5:$FZ$13,2,0)=Table1[[#This Row],[Effect 1]],0,1)))=16,1,0)</f>
        <v>0</v>
      </c>
      <c r="FH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">
        <f>IF(LEN(Table1[[#This Row],[Ledger 1]])&gt;0,IF(TYPE(VLOOKUP(Table1[[#This Row],[Ledger 1]],GZ:GZ,1,0))=16,1,0),0)</f>
        <v>0</v>
      </c>
      <c r="FJ48">
        <f>IF(LEN(Table1[[#This Row],[Ledger 2]])&gt;0,IF(TYPE(VLOOKUP(Table1[[#This Row],[Ledger 2]],GZ:GZ,1,0))=16,1,0),0)</f>
        <v>0</v>
      </c>
      <c r="FK48">
        <f>IF(LEN(Table1[[#This Row],[Ledger 3]])&gt;0,IF(TYPE(VLOOKUP(Table1[[#This Row],[Ledger 3]],GZ:GZ,1,0))=16,1,0),0)</f>
        <v>0</v>
      </c>
      <c r="FL48">
        <f>IF(LEN(Table1[[#This Row],[Ledger 4]])&gt;0,IF(TYPE(VLOOKUP(Table1[[#This Row],[Ledger 4]],GZ:GZ,1,0))=16,1,0),0)</f>
        <v>0</v>
      </c>
      <c r="FM48">
        <f>IF(LEN(Table1[[#This Row],[Ledger 5]])&gt;0,IF(TYPE(VLOOKUP(Table1[[#This Row],[Ledger 5]],GZ:GZ,1,0))=16,1,0),0)</f>
        <v>0</v>
      </c>
      <c r="FN48">
        <f>IF(LEN(Table1[[#This Row],[Ledger 6]])&gt;0,IF(TYPE(VLOOKUP(Table1[[#This Row],[Ledger 6]],$GZ:$GZ,1,0))=16,1,0),0)</f>
        <v>0</v>
      </c>
      <c r="FO48">
        <f>IF(LEN(Table1[[#This Row],[Ledger 7]])&gt;0,IF(TYPE(VLOOKUP(Table1[[#This Row],[Ledger 7]],$GZ:$GZ,1,0))=16,1,0),0)</f>
        <v>0</v>
      </c>
      <c r="FP48">
        <f>IF(LEN(Table1[[#This Row],[Ledger 8]])&gt;0,IF(TYPE(VLOOKUP(Table1[[#This Row],[Ledger 8]],$GZ:$GZ,1,0))=16,1,0),0)</f>
        <v>0</v>
      </c>
      <c r="FQ48">
        <f>IF(LEN(Table1[[#This Row],[Ledger 9]])&gt;0,IF(TYPE(VLOOKUP(Table1[[#This Row],[Ledger 9]],$GZ:$GZ,1,0))=16,1,0),0)</f>
        <v>0</v>
      </c>
      <c r="FR48">
        <f>IF(LEN(Table1[[#This Row],[Ledger 10]])&gt;0,IF(TYPE(VLOOKUP(Table1[[#This Row],[Ledger 10]],$GZ:$GZ,1,0))=16,1,0),0)</f>
        <v>0</v>
      </c>
      <c r="FS48">
        <f>IF(LEN(Table1[[#This Row],[Ledger 11]])&gt;0,IF(TYPE(VLOOKUP(Table1[[#This Row],[Ledger 11]],$GZ:$GZ,1,0))=16,1,0),0)</f>
        <v>0</v>
      </c>
      <c r="FT48">
        <f>IF(LEN(Table1[[#This Row],[Ledger 12]])&gt;0,IF(TYPE(VLOOKUP(Table1[[#This Row],[Ledger 12]],$GZ:$GZ,1,0))=16,1,0),0)</f>
        <v>0</v>
      </c>
      <c r="FU48">
        <f>IF(LEN(Table1[[#This Row],[Ledger 13]])&gt;0,IF(TYPE(VLOOKUP(Table1[[#This Row],[Ledger 13]],$GZ:$GZ,1,0))=16,1,0),0)</f>
        <v>0</v>
      </c>
      <c r="FV48">
        <f>IF(LEN(Table1[[#This Row],[Ledger 14]])&gt;0,IF(TYPE(VLOOKUP(Table1[[#This Row],[Ledger 14]],$GZ:$GZ,1,0))=16,1,0),0)</f>
        <v>0</v>
      </c>
      <c r="FW48">
        <f>IF(LEN(Table1[[#This Row],[Ledger 15]])&gt;0,IF(TYPE(VLOOKUP(Table1[[#This Row],[Ledger 15]],$GZ:$GZ,1,0))=16,1,0),0)</f>
        <v>0</v>
      </c>
    </row>
    <row r="49" spans="4:179" ht="33" customHeight="1" x14ac:dyDescent="0.45">
      <c r="D49" s="8">
        <f t="shared" si="9"/>
        <v>44</v>
      </c>
      <c r="E49" s="32"/>
      <c r="F49" s="34"/>
      <c r="G49" s="34"/>
      <c r="H49" s="34"/>
      <c r="I49" s="34"/>
      <c r="J49" s="38"/>
      <c r="K49" s="33"/>
      <c r="L49" s="36"/>
      <c r="M49" s="35"/>
      <c r="N49" s="34"/>
      <c r="O49" s="41"/>
      <c r="P49" s="35"/>
      <c r="Q49" s="34"/>
      <c r="R49" s="37"/>
      <c r="S49" s="35"/>
      <c r="T49" s="34"/>
      <c r="U49" s="37"/>
      <c r="V49" s="35"/>
      <c r="W49" s="34"/>
      <c r="X49" s="37"/>
      <c r="Y49" s="35"/>
      <c r="Z49" s="34"/>
      <c r="AA49" s="37"/>
      <c r="AB49" s="35"/>
      <c r="AC49" s="34"/>
      <c r="AD49" s="37"/>
      <c r="AE49" s="35"/>
      <c r="AF49" s="34"/>
      <c r="AG49" s="37"/>
      <c r="AH49" s="35"/>
      <c r="AI49" s="34"/>
      <c r="AJ49" s="37"/>
      <c r="AK49" s="35"/>
      <c r="AL49" s="34"/>
      <c r="AM49" s="37"/>
      <c r="AN49" s="35"/>
      <c r="AO49" s="34"/>
      <c r="AP49" s="37"/>
      <c r="AQ49" s="35"/>
      <c r="AR49" s="34"/>
      <c r="AS49" s="37"/>
      <c r="AT49" s="35"/>
      <c r="AU49" s="34"/>
      <c r="AV49" s="37"/>
      <c r="AW49" s="35"/>
      <c r="AX49" s="34"/>
      <c r="AY49" s="37"/>
      <c r="AZ49" s="35"/>
      <c r="BA49" s="34"/>
      <c r="BB49" s="37"/>
      <c r="BC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" s="7"/>
      <c r="BF49" t="str">
        <f>IF(Table1[[#This Row],[Date]]="","","&amp;lt;VOUCHER REMOTEID="&amp;""""&amp;$A$11&amp;$A$13&amp;ROW()&amp;""""&amp;" VCHTYPE="""&amp;F49&amp;""" ACTION="""&amp;"Create"&amp;"""&amp;gt;")</f>
        <v/>
      </c>
      <c r="BG49" t="str">
        <f>IF(Table1[[#This Row],[Date]]="","",TEXT(Table1[[#This Row],[Date]],"yyyymmdd"))</f>
        <v/>
      </c>
      <c r="BH49" t="str">
        <f>Table1[[#This Row],[Date2]]</f>
        <v/>
      </c>
      <c r="BI49" t="str">
        <f>IF(Table1[[#This Row],[Date]]="","",Table1[[#This Row],[Voucher Type]])</f>
        <v/>
      </c>
      <c r="BJ49" t="str">
        <f>IF(Table1[[#This Row],[Ref No / Invoice No]]="","",Table1[[#This Row],[Ref No / Invoice No]])</f>
        <v/>
      </c>
      <c r="BK49" t="str">
        <f>IF(Table1[[#This Row],[Voucher No]]="","",Table1[[#This Row],[Voucher No]])</f>
        <v/>
      </c>
      <c r="BL49" t="str">
        <f>IF(Table1[[#This Row],[Date]]="","",Table1[[#This Row],[Narration]])</f>
        <v/>
      </c>
      <c r="BM49" t="str">
        <f>IF(Table1[[#This Row],[Date]]="","",$A$11&amp;$A$13&amp;ROW())</f>
        <v/>
      </c>
      <c r="BN49" t="str">
        <f>IF(Table1[[#This Row],[Date]]="","",$A$13)</f>
        <v/>
      </c>
      <c r="BP49" t="str">
        <f>IF(Table1[[#This Row],[Ledger 1]]="","","No")</f>
        <v/>
      </c>
      <c r="BQ49" t="str">
        <f>IF(Table1[[#This Row],[Date]]="","",IF(Table1[[#This Row],[Effect 1]]="Dr.","Yes","No"))</f>
        <v/>
      </c>
      <c r="BR49" t="str">
        <f>IF(Table1[[#This Row],[Date]]="","",Table1[[#This Row],[Ledger 1]])</f>
        <v/>
      </c>
      <c r="BS49" t="str">
        <f>IF(Table1[[#This Row],[Date]]="","",IF(Table1[[#This Row],[Effect 1]]="Dr.",-Table1[[#This Row],[Amount 1]],Table1[[#This Row],[Amount 1]]))</f>
        <v/>
      </c>
      <c r="BV49" t="str">
        <f>IF(Table1[[#This Row],[Ledger 2]]="","","No")</f>
        <v/>
      </c>
      <c r="BW49" t="str">
        <f>IF(Table1[[#This Row],[Date]]="","",IF(Table1[[#This Row],[Effect 2]]="Dr.","Yes","No"))</f>
        <v/>
      </c>
      <c r="BX49" t="str">
        <f>IF(Table1[[#This Row],[Date]]="","",Table1[[#This Row],[Ledger 2]])</f>
        <v/>
      </c>
      <c r="BY49" t="str">
        <f>IF(Table1[[#This Row],[Date]]="","",IF(Table1[[#This Row],[Effect 2]]="Dr.",-Table1[[#This Row],[Amount 2]],Table1[[#This Row],[Amount 2]]))</f>
        <v/>
      </c>
      <c r="CB49" t="str">
        <f>IF(Table1[[#This Row],[Ledger 3]]="","","No")</f>
        <v/>
      </c>
      <c r="CC49" t="str">
        <f>IF(Table1[[#This Row],[Ledger 3]]="","",IF(Table1[[#This Row],[Effect 3]]="Dr.","Yes","No"))</f>
        <v/>
      </c>
      <c r="CD49" t="str">
        <f>IF(Table1[[#This Row],[Ledger 3]]="","",Table1[[#This Row],[Ledger 3]])</f>
        <v/>
      </c>
      <c r="CE49" t="str">
        <f>IF(Table1[[#This Row],[Ledger 3]]="","",IF(Table1[[#This Row],[Effect 3]]="Dr.",-Table1[[#This Row],[Amount 3]],Table1[[#This Row],[Amount 3]]))</f>
        <v/>
      </c>
      <c r="CH49" t="str">
        <f>IF(Table1[[#This Row],[Ledger 4]]="","","No")</f>
        <v/>
      </c>
      <c r="CI49" t="str">
        <f>IF(Table1[[#This Row],[Ledger 4]]="","",IF(Table1[[#This Row],[Effect 4]]="Dr.","Yes","No"))</f>
        <v/>
      </c>
      <c r="CJ49" t="str">
        <f>IF(Table1[[#This Row],[Ledger 4]]="","",Table1[[#This Row],[Ledger 4]])</f>
        <v/>
      </c>
      <c r="CK49" t="str">
        <f>IF(Table1[[#This Row],[Ledger 4]]="","",IF(Table1[[#This Row],[Effect 4]]="Dr.",-Table1[[#This Row],[Amount 4]],Table1[[#This Row],[Amount 4]]))</f>
        <v/>
      </c>
      <c r="CN49" t="str">
        <f>IF(Table1[[#This Row],[Ledger 5]]="","","No")</f>
        <v/>
      </c>
      <c r="CO49" t="str">
        <f>IF(Table1[[#This Row],[Ledger 5]]="","",IF(Table1[[#This Row],[Effect 5]]="Dr.","Yes","No"))</f>
        <v/>
      </c>
      <c r="CP49" t="str">
        <f>IF(Table1[[#This Row],[Ledger 5]]="","",Table1[[#This Row],[Ledger 5]])</f>
        <v/>
      </c>
      <c r="CQ49" t="str">
        <f>IF(Table1[[#This Row],[Ledger 5]]="","",IF(Table1[[#This Row],[Effect 5]]="Dr.",-Table1[[#This Row],[Amount 5]],Table1[[#This Row],[Amount 5]]))</f>
        <v/>
      </c>
      <c r="CT49" t="str">
        <f>IF(Table1[[#This Row],[Ledger 6]]="","","No")</f>
        <v/>
      </c>
      <c r="CU49" t="str">
        <f>IF(Table1[[#This Row],[Ledger 6]]="","",IF(Table1[[#This Row],[Effect 6]]="Dr.","Yes","No"))</f>
        <v/>
      </c>
      <c r="CV49" t="str">
        <f>IF(Table1[[#This Row],[Ledger 6]]="","",Table1[[#This Row],[Ledger 6]])</f>
        <v/>
      </c>
      <c r="CW49" t="str">
        <f>IF(Table1[[#This Row],[Ledger 6]]="","",IF(Table1[[#This Row],[Effect 6]]="Dr.",-Table1[[#This Row],[Amount 6]],Table1[[#This Row],[Amount 6]]))</f>
        <v/>
      </c>
      <c r="CZ49" t="str">
        <f>IF(Table1[[#This Row],[Ledger 7]]="","","No")</f>
        <v/>
      </c>
      <c r="DA49" t="str">
        <f>IF(Table1[[#This Row],[Ledger 7]]="","",IF(Table1[[#This Row],[Effect 7]]="Dr.","Yes","No"))</f>
        <v/>
      </c>
      <c r="DB49" t="str">
        <f>IF(Table1[[#This Row],[Ledger 7]]="","",Table1[[#This Row],[Ledger 7]])</f>
        <v/>
      </c>
      <c r="DC49" t="str">
        <f>IF(Table1[[#This Row],[Ledger 7]]="","",IF(Table1[[#This Row],[Effect 7]]="Dr.",-Table1[[#This Row],[Amount 7]],Table1[[#This Row],[Amount 7]]))</f>
        <v/>
      </c>
      <c r="DF49" t="str">
        <f>IF(Table1[[#This Row],[Ledger 8]]="","","No")</f>
        <v/>
      </c>
      <c r="DG49" t="str">
        <f>IF(Table1[[#This Row],[Ledger 8]]="","",IF(Table1[[#This Row],[Effect 8]]="Dr.","Yes","No"))</f>
        <v/>
      </c>
      <c r="DH49" t="str">
        <f>IF(Table1[[#This Row],[Ledger 8]]="","",Table1[[#This Row],[Ledger 8]])</f>
        <v/>
      </c>
      <c r="DI49" t="str">
        <f>IF(Table1[[#This Row],[Ledger 8]]="","",IF(Table1[[#This Row],[Effect 8]]="Dr.",-Table1[[#This Row],[Amount 8]],Table1[[#This Row],[Amount 8]]))</f>
        <v/>
      </c>
      <c r="DL49" t="str">
        <f>IF(Table1[[#This Row],[Ledger 9]]="","","No")</f>
        <v/>
      </c>
      <c r="DM49" t="str">
        <f>IF(Table1[[#This Row],[Ledger 9]]="","",IF(Table1[[#This Row],[Effect 9]]="Dr.","Yes","No"))</f>
        <v/>
      </c>
      <c r="DN49" t="str">
        <f>IF(Table1[[#This Row],[Ledger 9]]="","",Table1[[#This Row],[Ledger 9]])</f>
        <v/>
      </c>
      <c r="DO49" t="str">
        <f>IF(Table1[[#This Row],[Ledger 9]]="","",IF(Table1[[#This Row],[Effect 9]]="Dr.",-Table1[[#This Row],[Amount 9]],Table1[[#This Row],[Amount 9]]))</f>
        <v/>
      </c>
      <c r="DR49" t="str">
        <f>IF(Table1[[#This Row],[Ledger 10]]="","","No")</f>
        <v/>
      </c>
      <c r="DS49" t="str">
        <f>IF(Table1[[#This Row],[Ledger 10]]="","",IF(Table1[[#This Row],[Effect 10]]="Dr.","Yes","No"))</f>
        <v/>
      </c>
      <c r="DT49" t="str">
        <f>IF(Table1[[#This Row],[Ledger 10]]="","",Table1[[#This Row],[Ledger 10]])</f>
        <v/>
      </c>
      <c r="DU49" t="str">
        <f>IF(Table1[[#This Row],[Ledger 10]]="","",IF(Table1[[#This Row],[Effect 10]]="Dr.",-Table1[[#This Row],[Amount 10]],Table1[[#This Row],[Amount 10]]))</f>
        <v/>
      </c>
      <c r="DX49" t="str">
        <f>IF(Table1[[#This Row],[Ledger 11]]="","","No")</f>
        <v/>
      </c>
      <c r="DY49" t="str">
        <f>IF(Table1[[#This Row],[Ledger 11]]="","",IF(Table1[[#This Row],[Effect 11]]="Dr.","Yes","No"))</f>
        <v/>
      </c>
      <c r="DZ49" t="str">
        <f>IF(Table1[[#This Row],[Ledger 11]]="","",Table1[[#This Row],[Ledger 11]])</f>
        <v/>
      </c>
      <c r="EA49" t="str">
        <f>IF(Table1[[#This Row],[Ledger 11]]="","",IF(Table1[[#This Row],[Effect 11]]="Dr.",-Table1[[#This Row],[Amount 11]],Table1[[#This Row],[Amount 11]]))</f>
        <v/>
      </c>
      <c r="ED49" t="str">
        <f>IF(Table1[[#This Row],[Ledger 12]]="","","No")</f>
        <v/>
      </c>
      <c r="EE49" t="str">
        <f>IF(Table1[[#This Row],[Ledger 12]]="","",IF(Table1[[#This Row],[Effect 12]]="Dr.","Yes","No"))</f>
        <v/>
      </c>
      <c r="EF49" t="str">
        <f>IF(Table1[[#This Row],[Ledger 12]]="","",Table1[[#This Row],[Ledger 12]])</f>
        <v/>
      </c>
      <c r="EG49" t="str">
        <f>IF(Table1[[#This Row],[Ledger 12]]="","",IF(Table1[[#This Row],[Effect 12]]="Dr.",-Table1[[#This Row],[Amount 12]],Table1[[#This Row],[Amount 12]]))</f>
        <v/>
      </c>
      <c r="EJ49" t="str">
        <f>IF(Table1[[#This Row],[Ledger 13]]="","","No")</f>
        <v/>
      </c>
      <c r="EK49" t="str">
        <f>IF(Table1[[#This Row],[Ledger 13]]="","",IF(Table1[[#This Row],[Effect 13]]="Dr.","Yes","No"))</f>
        <v/>
      </c>
      <c r="EL49" t="str">
        <f>IF(Table1[[#This Row],[Ledger 13]]="","",Table1[[#This Row],[Ledger 13]])</f>
        <v/>
      </c>
      <c r="EM49" t="str">
        <f>IF(Table1[[#This Row],[Ledger 13]]="","",IF(Table1[[#This Row],[Effect 13]]="Dr.",-Table1[[#This Row],[Amount 13]],Table1[[#This Row],[Amount 13]]))</f>
        <v/>
      </c>
      <c r="EP49" t="str">
        <f>IF(Table1[[#This Row],[Ledger 14]]="","","No")</f>
        <v/>
      </c>
      <c r="EQ49" t="str">
        <f>IF(Table1[[#This Row],[Ledger 14]]="","",IF(Table1[[#This Row],[Effect 14]]="Dr.","Yes","No"))</f>
        <v/>
      </c>
      <c r="ER49" t="str">
        <f>IF(Table1[[#This Row],[Ledger 14]]="","",Table1[[#This Row],[Ledger 14]])</f>
        <v/>
      </c>
      <c r="ES49" t="str">
        <f>IF(Table1[[#This Row],[Ledger 14]]="","",IF(Table1[[#This Row],[Effect 14]]="Dr.",-Table1[[#This Row],[Amount 14]],Table1[[#This Row],[Amount 14]]))</f>
        <v/>
      </c>
      <c r="EV49" t="str">
        <f>IF(Table1[[#This Row],[Ledger 15]]="","","No")</f>
        <v/>
      </c>
      <c r="EW49" t="str">
        <f>IF(Table1[[#This Row],[Ledger 15]]="","",IF(Table1[[#This Row],[Effect 15]]="Dr.","Yes","No"))</f>
        <v/>
      </c>
      <c r="EX49" t="str">
        <f>IF(Table1[[#This Row],[Ledger 15]]="","",Table1[[#This Row],[Ledger 15]])</f>
        <v/>
      </c>
      <c r="EY49" t="str">
        <f>IF(Table1[[#This Row],[Ledger 15]]="","",IF(Table1[[#This Row],[Effect 15]]="Dr.",-Table1[[#This Row],[Amount 15]],Table1[[#This Row],[Amount 15]]))</f>
        <v/>
      </c>
      <c r="FD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">
        <f>IF(Table1[[#This Row],[Date]]="",0,IF(AND(Table1[[#This Row],[Date]]&gt;=$FE$2,Table1[[#This Row],[Date]]&lt;=$FE$3),0,1))</f>
        <v>0</v>
      </c>
      <c r="FF49">
        <f>IF(Table1[[#This Row],[Date]]="",0,IF(TYPE(VLOOKUP(Table1[[#This Row],[Voucher Type]],Table1[[#All],[Voucher Type Master]],1,FALSE))=16,1,0))</f>
        <v>0</v>
      </c>
      <c r="FG49">
        <f>IF(TYPE(IF(Table1[[#This Row],[Date]]="",0,IF(VLOOKUP(Table1[[#This Row],[Voucher Type]],$FY$5:$FZ$13,2,0)=Table1[[#This Row],[Effect 1]],0,1)))=16,1,0)</f>
        <v>0</v>
      </c>
      <c r="FH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">
        <f>IF(LEN(Table1[[#This Row],[Ledger 1]])&gt;0,IF(TYPE(VLOOKUP(Table1[[#This Row],[Ledger 1]],GZ:GZ,1,0))=16,1,0),0)</f>
        <v>0</v>
      </c>
      <c r="FJ49">
        <f>IF(LEN(Table1[[#This Row],[Ledger 2]])&gt;0,IF(TYPE(VLOOKUP(Table1[[#This Row],[Ledger 2]],GZ:GZ,1,0))=16,1,0),0)</f>
        <v>0</v>
      </c>
      <c r="FK49">
        <f>IF(LEN(Table1[[#This Row],[Ledger 3]])&gt;0,IF(TYPE(VLOOKUP(Table1[[#This Row],[Ledger 3]],GZ:GZ,1,0))=16,1,0),0)</f>
        <v>0</v>
      </c>
      <c r="FL49">
        <f>IF(LEN(Table1[[#This Row],[Ledger 4]])&gt;0,IF(TYPE(VLOOKUP(Table1[[#This Row],[Ledger 4]],GZ:GZ,1,0))=16,1,0),0)</f>
        <v>0</v>
      </c>
      <c r="FM49">
        <f>IF(LEN(Table1[[#This Row],[Ledger 5]])&gt;0,IF(TYPE(VLOOKUP(Table1[[#This Row],[Ledger 5]],GZ:GZ,1,0))=16,1,0),0)</f>
        <v>0</v>
      </c>
      <c r="FN49">
        <f>IF(LEN(Table1[[#This Row],[Ledger 6]])&gt;0,IF(TYPE(VLOOKUP(Table1[[#This Row],[Ledger 6]],$GZ:$GZ,1,0))=16,1,0),0)</f>
        <v>0</v>
      </c>
      <c r="FO49">
        <f>IF(LEN(Table1[[#This Row],[Ledger 7]])&gt;0,IF(TYPE(VLOOKUP(Table1[[#This Row],[Ledger 7]],$GZ:$GZ,1,0))=16,1,0),0)</f>
        <v>0</v>
      </c>
      <c r="FP49">
        <f>IF(LEN(Table1[[#This Row],[Ledger 8]])&gt;0,IF(TYPE(VLOOKUP(Table1[[#This Row],[Ledger 8]],$GZ:$GZ,1,0))=16,1,0),0)</f>
        <v>0</v>
      </c>
      <c r="FQ49">
        <f>IF(LEN(Table1[[#This Row],[Ledger 9]])&gt;0,IF(TYPE(VLOOKUP(Table1[[#This Row],[Ledger 9]],$GZ:$GZ,1,0))=16,1,0),0)</f>
        <v>0</v>
      </c>
      <c r="FR49">
        <f>IF(LEN(Table1[[#This Row],[Ledger 10]])&gt;0,IF(TYPE(VLOOKUP(Table1[[#This Row],[Ledger 10]],$GZ:$GZ,1,0))=16,1,0),0)</f>
        <v>0</v>
      </c>
      <c r="FS49">
        <f>IF(LEN(Table1[[#This Row],[Ledger 11]])&gt;0,IF(TYPE(VLOOKUP(Table1[[#This Row],[Ledger 11]],$GZ:$GZ,1,0))=16,1,0),0)</f>
        <v>0</v>
      </c>
      <c r="FT49">
        <f>IF(LEN(Table1[[#This Row],[Ledger 12]])&gt;0,IF(TYPE(VLOOKUP(Table1[[#This Row],[Ledger 12]],$GZ:$GZ,1,0))=16,1,0),0)</f>
        <v>0</v>
      </c>
      <c r="FU49">
        <f>IF(LEN(Table1[[#This Row],[Ledger 13]])&gt;0,IF(TYPE(VLOOKUP(Table1[[#This Row],[Ledger 13]],$GZ:$GZ,1,0))=16,1,0),0)</f>
        <v>0</v>
      </c>
      <c r="FV49">
        <f>IF(LEN(Table1[[#This Row],[Ledger 14]])&gt;0,IF(TYPE(VLOOKUP(Table1[[#This Row],[Ledger 14]],$GZ:$GZ,1,0))=16,1,0),0)</f>
        <v>0</v>
      </c>
      <c r="FW49">
        <f>IF(LEN(Table1[[#This Row],[Ledger 15]])&gt;0,IF(TYPE(VLOOKUP(Table1[[#This Row],[Ledger 15]],$GZ:$GZ,1,0))=16,1,0),0)</f>
        <v>0</v>
      </c>
    </row>
    <row r="50" spans="4:179" ht="33" customHeight="1" x14ac:dyDescent="0.45">
      <c r="D50" s="8">
        <f t="shared" si="9"/>
        <v>45</v>
      </c>
      <c r="E50" s="32"/>
      <c r="F50" s="34"/>
      <c r="G50" s="34"/>
      <c r="H50" s="34"/>
      <c r="I50" s="34"/>
      <c r="J50" s="38"/>
      <c r="K50" s="33"/>
      <c r="L50" s="36"/>
      <c r="M50" s="35"/>
      <c r="N50" s="34"/>
      <c r="O50" s="41"/>
      <c r="P50" s="35"/>
      <c r="Q50" s="34"/>
      <c r="R50" s="37"/>
      <c r="S50" s="35"/>
      <c r="T50" s="34"/>
      <c r="U50" s="37"/>
      <c r="V50" s="35"/>
      <c r="W50" s="34"/>
      <c r="X50" s="37"/>
      <c r="Y50" s="35"/>
      <c r="Z50" s="34"/>
      <c r="AA50" s="37"/>
      <c r="AB50" s="35"/>
      <c r="AC50" s="34"/>
      <c r="AD50" s="37"/>
      <c r="AE50" s="35"/>
      <c r="AF50" s="34"/>
      <c r="AG50" s="37"/>
      <c r="AH50" s="35"/>
      <c r="AI50" s="34"/>
      <c r="AJ50" s="37"/>
      <c r="AK50" s="35"/>
      <c r="AL50" s="34"/>
      <c r="AM50" s="37"/>
      <c r="AN50" s="35"/>
      <c r="AO50" s="34"/>
      <c r="AP50" s="37"/>
      <c r="AQ50" s="35"/>
      <c r="AR50" s="34"/>
      <c r="AS50" s="37"/>
      <c r="AT50" s="35"/>
      <c r="AU50" s="34"/>
      <c r="AV50" s="37"/>
      <c r="AW50" s="35"/>
      <c r="AX50" s="34"/>
      <c r="AY50" s="37"/>
      <c r="AZ50" s="35"/>
      <c r="BA50" s="34"/>
      <c r="BB50" s="37"/>
      <c r="BC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" s="7"/>
      <c r="BF50" t="str">
        <f>IF(Table1[[#This Row],[Date]]="","","&amp;lt;VOUCHER REMOTEID="&amp;""""&amp;$A$11&amp;$A$13&amp;ROW()&amp;""""&amp;" VCHTYPE="""&amp;F50&amp;""" ACTION="""&amp;"Create"&amp;"""&amp;gt;")</f>
        <v/>
      </c>
      <c r="BG50" t="str">
        <f>IF(Table1[[#This Row],[Date]]="","",TEXT(Table1[[#This Row],[Date]],"yyyymmdd"))</f>
        <v/>
      </c>
      <c r="BH50" t="str">
        <f>Table1[[#This Row],[Date2]]</f>
        <v/>
      </c>
      <c r="BI50" t="str">
        <f>IF(Table1[[#This Row],[Date]]="","",Table1[[#This Row],[Voucher Type]])</f>
        <v/>
      </c>
      <c r="BJ50" t="str">
        <f>IF(Table1[[#This Row],[Ref No / Invoice No]]="","",Table1[[#This Row],[Ref No / Invoice No]])</f>
        <v/>
      </c>
      <c r="BK50" t="str">
        <f>IF(Table1[[#This Row],[Voucher No]]="","",Table1[[#This Row],[Voucher No]])</f>
        <v/>
      </c>
      <c r="BL50" t="str">
        <f>IF(Table1[[#This Row],[Date]]="","",Table1[[#This Row],[Narration]])</f>
        <v/>
      </c>
      <c r="BM50" t="str">
        <f>IF(Table1[[#This Row],[Date]]="","",$A$11&amp;$A$13&amp;ROW())</f>
        <v/>
      </c>
      <c r="BN50" t="str">
        <f>IF(Table1[[#This Row],[Date]]="","",$A$13)</f>
        <v/>
      </c>
      <c r="BP50" t="str">
        <f>IF(Table1[[#This Row],[Ledger 1]]="","","No")</f>
        <v/>
      </c>
      <c r="BQ50" t="str">
        <f>IF(Table1[[#This Row],[Date]]="","",IF(Table1[[#This Row],[Effect 1]]="Dr.","Yes","No"))</f>
        <v/>
      </c>
      <c r="BR50" t="str">
        <f>IF(Table1[[#This Row],[Date]]="","",Table1[[#This Row],[Ledger 1]])</f>
        <v/>
      </c>
      <c r="BS50" t="str">
        <f>IF(Table1[[#This Row],[Date]]="","",IF(Table1[[#This Row],[Effect 1]]="Dr.",-Table1[[#This Row],[Amount 1]],Table1[[#This Row],[Amount 1]]))</f>
        <v/>
      </c>
      <c r="BV50" t="str">
        <f>IF(Table1[[#This Row],[Ledger 2]]="","","No")</f>
        <v/>
      </c>
      <c r="BW50" t="str">
        <f>IF(Table1[[#This Row],[Date]]="","",IF(Table1[[#This Row],[Effect 2]]="Dr.","Yes","No"))</f>
        <v/>
      </c>
      <c r="BX50" t="str">
        <f>IF(Table1[[#This Row],[Date]]="","",Table1[[#This Row],[Ledger 2]])</f>
        <v/>
      </c>
      <c r="BY50" t="str">
        <f>IF(Table1[[#This Row],[Date]]="","",IF(Table1[[#This Row],[Effect 2]]="Dr.",-Table1[[#This Row],[Amount 2]],Table1[[#This Row],[Amount 2]]))</f>
        <v/>
      </c>
      <c r="CB50" t="str">
        <f>IF(Table1[[#This Row],[Ledger 3]]="","","No")</f>
        <v/>
      </c>
      <c r="CC50" t="str">
        <f>IF(Table1[[#This Row],[Ledger 3]]="","",IF(Table1[[#This Row],[Effect 3]]="Dr.","Yes","No"))</f>
        <v/>
      </c>
      <c r="CD50" t="str">
        <f>IF(Table1[[#This Row],[Ledger 3]]="","",Table1[[#This Row],[Ledger 3]])</f>
        <v/>
      </c>
      <c r="CE50" t="str">
        <f>IF(Table1[[#This Row],[Ledger 3]]="","",IF(Table1[[#This Row],[Effect 3]]="Dr.",-Table1[[#This Row],[Amount 3]],Table1[[#This Row],[Amount 3]]))</f>
        <v/>
      </c>
      <c r="CH50" t="str">
        <f>IF(Table1[[#This Row],[Ledger 4]]="","","No")</f>
        <v/>
      </c>
      <c r="CI50" t="str">
        <f>IF(Table1[[#This Row],[Ledger 4]]="","",IF(Table1[[#This Row],[Effect 4]]="Dr.","Yes","No"))</f>
        <v/>
      </c>
      <c r="CJ50" t="str">
        <f>IF(Table1[[#This Row],[Ledger 4]]="","",Table1[[#This Row],[Ledger 4]])</f>
        <v/>
      </c>
      <c r="CK50" t="str">
        <f>IF(Table1[[#This Row],[Ledger 4]]="","",IF(Table1[[#This Row],[Effect 4]]="Dr.",-Table1[[#This Row],[Amount 4]],Table1[[#This Row],[Amount 4]]))</f>
        <v/>
      </c>
      <c r="CN50" t="str">
        <f>IF(Table1[[#This Row],[Ledger 5]]="","","No")</f>
        <v/>
      </c>
      <c r="CO50" t="str">
        <f>IF(Table1[[#This Row],[Ledger 5]]="","",IF(Table1[[#This Row],[Effect 5]]="Dr.","Yes","No"))</f>
        <v/>
      </c>
      <c r="CP50" t="str">
        <f>IF(Table1[[#This Row],[Ledger 5]]="","",Table1[[#This Row],[Ledger 5]])</f>
        <v/>
      </c>
      <c r="CQ50" t="str">
        <f>IF(Table1[[#This Row],[Ledger 5]]="","",IF(Table1[[#This Row],[Effect 5]]="Dr.",-Table1[[#This Row],[Amount 5]],Table1[[#This Row],[Amount 5]]))</f>
        <v/>
      </c>
      <c r="CT50" t="str">
        <f>IF(Table1[[#This Row],[Ledger 6]]="","","No")</f>
        <v/>
      </c>
      <c r="CU50" t="str">
        <f>IF(Table1[[#This Row],[Ledger 6]]="","",IF(Table1[[#This Row],[Effect 6]]="Dr.","Yes","No"))</f>
        <v/>
      </c>
      <c r="CV50" t="str">
        <f>IF(Table1[[#This Row],[Ledger 6]]="","",Table1[[#This Row],[Ledger 6]])</f>
        <v/>
      </c>
      <c r="CW50" t="str">
        <f>IF(Table1[[#This Row],[Ledger 6]]="","",IF(Table1[[#This Row],[Effect 6]]="Dr.",-Table1[[#This Row],[Amount 6]],Table1[[#This Row],[Amount 6]]))</f>
        <v/>
      </c>
      <c r="CZ50" t="str">
        <f>IF(Table1[[#This Row],[Ledger 7]]="","","No")</f>
        <v/>
      </c>
      <c r="DA50" t="str">
        <f>IF(Table1[[#This Row],[Ledger 7]]="","",IF(Table1[[#This Row],[Effect 7]]="Dr.","Yes","No"))</f>
        <v/>
      </c>
      <c r="DB50" t="str">
        <f>IF(Table1[[#This Row],[Ledger 7]]="","",Table1[[#This Row],[Ledger 7]])</f>
        <v/>
      </c>
      <c r="DC50" t="str">
        <f>IF(Table1[[#This Row],[Ledger 7]]="","",IF(Table1[[#This Row],[Effect 7]]="Dr.",-Table1[[#This Row],[Amount 7]],Table1[[#This Row],[Amount 7]]))</f>
        <v/>
      </c>
      <c r="DF50" t="str">
        <f>IF(Table1[[#This Row],[Ledger 8]]="","","No")</f>
        <v/>
      </c>
      <c r="DG50" t="str">
        <f>IF(Table1[[#This Row],[Ledger 8]]="","",IF(Table1[[#This Row],[Effect 8]]="Dr.","Yes","No"))</f>
        <v/>
      </c>
      <c r="DH50" t="str">
        <f>IF(Table1[[#This Row],[Ledger 8]]="","",Table1[[#This Row],[Ledger 8]])</f>
        <v/>
      </c>
      <c r="DI50" t="str">
        <f>IF(Table1[[#This Row],[Ledger 8]]="","",IF(Table1[[#This Row],[Effect 8]]="Dr.",-Table1[[#This Row],[Amount 8]],Table1[[#This Row],[Amount 8]]))</f>
        <v/>
      </c>
      <c r="DL50" t="str">
        <f>IF(Table1[[#This Row],[Ledger 9]]="","","No")</f>
        <v/>
      </c>
      <c r="DM50" t="str">
        <f>IF(Table1[[#This Row],[Ledger 9]]="","",IF(Table1[[#This Row],[Effect 9]]="Dr.","Yes","No"))</f>
        <v/>
      </c>
      <c r="DN50" t="str">
        <f>IF(Table1[[#This Row],[Ledger 9]]="","",Table1[[#This Row],[Ledger 9]])</f>
        <v/>
      </c>
      <c r="DO50" t="str">
        <f>IF(Table1[[#This Row],[Ledger 9]]="","",IF(Table1[[#This Row],[Effect 9]]="Dr.",-Table1[[#This Row],[Amount 9]],Table1[[#This Row],[Amount 9]]))</f>
        <v/>
      </c>
      <c r="DR50" t="str">
        <f>IF(Table1[[#This Row],[Ledger 10]]="","","No")</f>
        <v/>
      </c>
      <c r="DS50" t="str">
        <f>IF(Table1[[#This Row],[Ledger 10]]="","",IF(Table1[[#This Row],[Effect 10]]="Dr.","Yes","No"))</f>
        <v/>
      </c>
      <c r="DT50" t="str">
        <f>IF(Table1[[#This Row],[Ledger 10]]="","",Table1[[#This Row],[Ledger 10]])</f>
        <v/>
      </c>
      <c r="DU50" t="str">
        <f>IF(Table1[[#This Row],[Ledger 10]]="","",IF(Table1[[#This Row],[Effect 10]]="Dr.",-Table1[[#This Row],[Amount 10]],Table1[[#This Row],[Amount 10]]))</f>
        <v/>
      </c>
      <c r="DX50" t="str">
        <f>IF(Table1[[#This Row],[Ledger 11]]="","","No")</f>
        <v/>
      </c>
      <c r="DY50" t="str">
        <f>IF(Table1[[#This Row],[Ledger 11]]="","",IF(Table1[[#This Row],[Effect 11]]="Dr.","Yes","No"))</f>
        <v/>
      </c>
      <c r="DZ50" t="str">
        <f>IF(Table1[[#This Row],[Ledger 11]]="","",Table1[[#This Row],[Ledger 11]])</f>
        <v/>
      </c>
      <c r="EA50" t="str">
        <f>IF(Table1[[#This Row],[Ledger 11]]="","",IF(Table1[[#This Row],[Effect 11]]="Dr.",-Table1[[#This Row],[Amount 11]],Table1[[#This Row],[Amount 11]]))</f>
        <v/>
      </c>
      <c r="ED50" t="str">
        <f>IF(Table1[[#This Row],[Ledger 12]]="","","No")</f>
        <v/>
      </c>
      <c r="EE50" t="str">
        <f>IF(Table1[[#This Row],[Ledger 12]]="","",IF(Table1[[#This Row],[Effect 12]]="Dr.","Yes","No"))</f>
        <v/>
      </c>
      <c r="EF50" t="str">
        <f>IF(Table1[[#This Row],[Ledger 12]]="","",Table1[[#This Row],[Ledger 12]])</f>
        <v/>
      </c>
      <c r="EG50" t="str">
        <f>IF(Table1[[#This Row],[Ledger 12]]="","",IF(Table1[[#This Row],[Effect 12]]="Dr.",-Table1[[#This Row],[Amount 12]],Table1[[#This Row],[Amount 12]]))</f>
        <v/>
      </c>
      <c r="EJ50" t="str">
        <f>IF(Table1[[#This Row],[Ledger 13]]="","","No")</f>
        <v/>
      </c>
      <c r="EK50" t="str">
        <f>IF(Table1[[#This Row],[Ledger 13]]="","",IF(Table1[[#This Row],[Effect 13]]="Dr.","Yes","No"))</f>
        <v/>
      </c>
      <c r="EL50" t="str">
        <f>IF(Table1[[#This Row],[Ledger 13]]="","",Table1[[#This Row],[Ledger 13]])</f>
        <v/>
      </c>
      <c r="EM50" t="str">
        <f>IF(Table1[[#This Row],[Ledger 13]]="","",IF(Table1[[#This Row],[Effect 13]]="Dr.",-Table1[[#This Row],[Amount 13]],Table1[[#This Row],[Amount 13]]))</f>
        <v/>
      </c>
      <c r="EP50" t="str">
        <f>IF(Table1[[#This Row],[Ledger 14]]="","","No")</f>
        <v/>
      </c>
      <c r="EQ50" t="str">
        <f>IF(Table1[[#This Row],[Ledger 14]]="","",IF(Table1[[#This Row],[Effect 14]]="Dr.","Yes","No"))</f>
        <v/>
      </c>
      <c r="ER50" t="str">
        <f>IF(Table1[[#This Row],[Ledger 14]]="","",Table1[[#This Row],[Ledger 14]])</f>
        <v/>
      </c>
      <c r="ES50" t="str">
        <f>IF(Table1[[#This Row],[Ledger 14]]="","",IF(Table1[[#This Row],[Effect 14]]="Dr.",-Table1[[#This Row],[Amount 14]],Table1[[#This Row],[Amount 14]]))</f>
        <v/>
      </c>
      <c r="EV50" t="str">
        <f>IF(Table1[[#This Row],[Ledger 15]]="","","No")</f>
        <v/>
      </c>
      <c r="EW50" t="str">
        <f>IF(Table1[[#This Row],[Ledger 15]]="","",IF(Table1[[#This Row],[Effect 15]]="Dr.","Yes","No"))</f>
        <v/>
      </c>
      <c r="EX50" t="str">
        <f>IF(Table1[[#This Row],[Ledger 15]]="","",Table1[[#This Row],[Ledger 15]])</f>
        <v/>
      </c>
      <c r="EY50" t="str">
        <f>IF(Table1[[#This Row],[Ledger 15]]="","",IF(Table1[[#This Row],[Effect 15]]="Dr.",-Table1[[#This Row],[Amount 15]],Table1[[#This Row],[Amount 15]]))</f>
        <v/>
      </c>
      <c r="FD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">
        <f>IF(Table1[[#This Row],[Date]]="",0,IF(AND(Table1[[#This Row],[Date]]&gt;=$FE$2,Table1[[#This Row],[Date]]&lt;=$FE$3),0,1))</f>
        <v>0</v>
      </c>
      <c r="FF50">
        <f>IF(Table1[[#This Row],[Date]]="",0,IF(TYPE(VLOOKUP(Table1[[#This Row],[Voucher Type]],Table1[[#All],[Voucher Type Master]],1,FALSE))=16,1,0))</f>
        <v>0</v>
      </c>
      <c r="FG50">
        <f>IF(TYPE(IF(Table1[[#This Row],[Date]]="",0,IF(VLOOKUP(Table1[[#This Row],[Voucher Type]],$FY$5:$FZ$13,2,0)=Table1[[#This Row],[Effect 1]],0,1)))=16,1,0)</f>
        <v>0</v>
      </c>
      <c r="FH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">
        <f>IF(LEN(Table1[[#This Row],[Ledger 1]])&gt;0,IF(TYPE(VLOOKUP(Table1[[#This Row],[Ledger 1]],GZ:GZ,1,0))=16,1,0),0)</f>
        <v>0</v>
      </c>
      <c r="FJ50">
        <f>IF(LEN(Table1[[#This Row],[Ledger 2]])&gt;0,IF(TYPE(VLOOKUP(Table1[[#This Row],[Ledger 2]],GZ:GZ,1,0))=16,1,0),0)</f>
        <v>0</v>
      </c>
      <c r="FK50">
        <f>IF(LEN(Table1[[#This Row],[Ledger 3]])&gt;0,IF(TYPE(VLOOKUP(Table1[[#This Row],[Ledger 3]],GZ:GZ,1,0))=16,1,0),0)</f>
        <v>0</v>
      </c>
      <c r="FL50">
        <f>IF(LEN(Table1[[#This Row],[Ledger 4]])&gt;0,IF(TYPE(VLOOKUP(Table1[[#This Row],[Ledger 4]],GZ:GZ,1,0))=16,1,0),0)</f>
        <v>0</v>
      </c>
      <c r="FM50">
        <f>IF(LEN(Table1[[#This Row],[Ledger 5]])&gt;0,IF(TYPE(VLOOKUP(Table1[[#This Row],[Ledger 5]],GZ:GZ,1,0))=16,1,0),0)</f>
        <v>0</v>
      </c>
      <c r="FN50">
        <f>IF(LEN(Table1[[#This Row],[Ledger 6]])&gt;0,IF(TYPE(VLOOKUP(Table1[[#This Row],[Ledger 6]],$GZ:$GZ,1,0))=16,1,0),0)</f>
        <v>0</v>
      </c>
      <c r="FO50">
        <f>IF(LEN(Table1[[#This Row],[Ledger 7]])&gt;0,IF(TYPE(VLOOKUP(Table1[[#This Row],[Ledger 7]],$GZ:$GZ,1,0))=16,1,0),0)</f>
        <v>0</v>
      </c>
      <c r="FP50">
        <f>IF(LEN(Table1[[#This Row],[Ledger 8]])&gt;0,IF(TYPE(VLOOKUP(Table1[[#This Row],[Ledger 8]],$GZ:$GZ,1,0))=16,1,0),0)</f>
        <v>0</v>
      </c>
      <c r="FQ50">
        <f>IF(LEN(Table1[[#This Row],[Ledger 9]])&gt;0,IF(TYPE(VLOOKUP(Table1[[#This Row],[Ledger 9]],$GZ:$GZ,1,0))=16,1,0),0)</f>
        <v>0</v>
      </c>
      <c r="FR50">
        <f>IF(LEN(Table1[[#This Row],[Ledger 10]])&gt;0,IF(TYPE(VLOOKUP(Table1[[#This Row],[Ledger 10]],$GZ:$GZ,1,0))=16,1,0),0)</f>
        <v>0</v>
      </c>
      <c r="FS50">
        <f>IF(LEN(Table1[[#This Row],[Ledger 11]])&gt;0,IF(TYPE(VLOOKUP(Table1[[#This Row],[Ledger 11]],$GZ:$GZ,1,0))=16,1,0),0)</f>
        <v>0</v>
      </c>
      <c r="FT50">
        <f>IF(LEN(Table1[[#This Row],[Ledger 12]])&gt;0,IF(TYPE(VLOOKUP(Table1[[#This Row],[Ledger 12]],$GZ:$GZ,1,0))=16,1,0),0)</f>
        <v>0</v>
      </c>
      <c r="FU50">
        <f>IF(LEN(Table1[[#This Row],[Ledger 13]])&gt;0,IF(TYPE(VLOOKUP(Table1[[#This Row],[Ledger 13]],$GZ:$GZ,1,0))=16,1,0),0)</f>
        <v>0</v>
      </c>
      <c r="FV50">
        <f>IF(LEN(Table1[[#This Row],[Ledger 14]])&gt;0,IF(TYPE(VLOOKUP(Table1[[#This Row],[Ledger 14]],$GZ:$GZ,1,0))=16,1,0),0)</f>
        <v>0</v>
      </c>
      <c r="FW50">
        <f>IF(LEN(Table1[[#This Row],[Ledger 15]])&gt;0,IF(TYPE(VLOOKUP(Table1[[#This Row],[Ledger 15]],$GZ:$GZ,1,0))=16,1,0),0)</f>
        <v>0</v>
      </c>
    </row>
    <row r="51" spans="4:179" ht="33" customHeight="1" x14ac:dyDescent="0.45">
      <c r="D51" s="8">
        <f t="shared" si="9"/>
        <v>46</v>
      </c>
      <c r="E51" s="32"/>
      <c r="F51" s="34"/>
      <c r="G51" s="34"/>
      <c r="H51" s="34"/>
      <c r="I51" s="34"/>
      <c r="J51" s="38"/>
      <c r="K51" s="33"/>
      <c r="L51" s="36"/>
      <c r="M51" s="35"/>
      <c r="N51" s="34"/>
      <c r="O51" s="41"/>
      <c r="P51" s="35"/>
      <c r="Q51" s="34"/>
      <c r="R51" s="37"/>
      <c r="S51" s="35"/>
      <c r="T51" s="34"/>
      <c r="U51" s="37"/>
      <c r="V51" s="35"/>
      <c r="W51" s="34"/>
      <c r="X51" s="37"/>
      <c r="Y51" s="35"/>
      <c r="Z51" s="34"/>
      <c r="AA51" s="37"/>
      <c r="AB51" s="35"/>
      <c r="AC51" s="34"/>
      <c r="AD51" s="37"/>
      <c r="AE51" s="35"/>
      <c r="AF51" s="34"/>
      <c r="AG51" s="37"/>
      <c r="AH51" s="35"/>
      <c r="AI51" s="34"/>
      <c r="AJ51" s="37"/>
      <c r="AK51" s="35"/>
      <c r="AL51" s="34"/>
      <c r="AM51" s="37"/>
      <c r="AN51" s="35"/>
      <c r="AO51" s="34"/>
      <c r="AP51" s="37"/>
      <c r="AQ51" s="35"/>
      <c r="AR51" s="34"/>
      <c r="AS51" s="37"/>
      <c r="AT51" s="35"/>
      <c r="AU51" s="34"/>
      <c r="AV51" s="37"/>
      <c r="AW51" s="35"/>
      <c r="AX51" s="34"/>
      <c r="AY51" s="37"/>
      <c r="AZ51" s="35"/>
      <c r="BA51" s="34"/>
      <c r="BB51" s="37"/>
      <c r="BC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" s="7"/>
      <c r="BF51" t="str">
        <f>IF(Table1[[#This Row],[Date]]="","","&amp;lt;VOUCHER REMOTEID="&amp;""""&amp;$A$11&amp;$A$13&amp;ROW()&amp;""""&amp;" VCHTYPE="""&amp;F51&amp;""" ACTION="""&amp;"Create"&amp;"""&amp;gt;")</f>
        <v/>
      </c>
      <c r="BG51" t="str">
        <f>IF(Table1[[#This Row],[Date]]="","",TEXT(Table1[[#This Row],[Date]],"yyyymmdd"))</f>
        <v/>
      </c>
      <c r="BH51" t="str">
        <f>Table1[[#This Row],[Date2]]</f>
        <v/>
      </c>
      <c r="BI51" t="str">
        <f>IF(Table1[[#This Row],[Date]]="","",Table1[[#This Row],[Voucher Type]])</f>
        <v/>
      </c>
      <c r="BJ51" t="str">
        <f>IF(Table1[[#This Row],[Ref No / Invoice No]]="","",Table1[[#This Row],[Ref No / Invoice No]])</f>
        <v/>
      </c>
      <c r="BK51" t="str">
        <f>IF(Table1[[#This Row],[Voucher No]]="","",Table1[[#This Row],[Voucher No]])</f>
        <v/>
      </c>
      <c r="BL51" t="str">
        <f>IF(Table1[[#This Row],[Date]]="","",Table1[[#This Row],[Narration]])</f>
        <v/>
      </c>
      <c r="BM51" t="str">
        <f>IF(Table1[[#This Row],[Date]]="","",$A$11&amp;$A$13&amp;ROW())</f>
        <v/>
      </c>
      <c r="BN51" t="str">
        <f>IF(Table1[[#This Row],[Date]]="","",$A$13)</f>
        <v/>
      </c>
      <c r="BP51" t="str">
        <f>IF(Table1[[#This Row],[Ledger 1]]="","","No")</f>
        <v/>
      </c>
      <c r="BQ51" t="str">
        <f>IF(Table1[[#This Row],[Date]]="","",IF(Table1[[#This Row],[Effect 1]]="Dr.","Yes","No"))</f>
        <v/>
      </c>
      <c r="BR51" t="str">
        <f>IF(Table1[[#This Row],[Date]]="","",Table1[[#This Row],[Ledger 1]])</f>
        <v/>
      </c>
      <c r="BS51" t="str">
        <f>IF(Table1[[#This Row],[Date]]="","",IF(Table1[[#This Row],[Effect 1]]="Dr.",-Table1[[#This Row],[Amount 1]],Table1[[#This Row],[Amount 1]]))</f>
        <v/>
      </c>
      <c r="BV51" t="str">
        <f>IF(Table1[[#This Row],[Ledger 2]]="","","No")</f>
        <v/>
      </c>
      <c r="BW51" t="str">
        <f>IF(Table1[[#This Row],[Date]]="","",IF(Table1[[#This Row],[Effect 2]]="Dr.","Yes","No"))</f>
        <v/>
      </c>
      <c r="BX51" t="str">
        <f>IF(Table1[[#This Row],[Date]]="","",Table1[[#This Row],[Ledger 2]])</f>
        <v/>
      </c>
      <c r="BY51" t="str">
        <f>IF(Table1[[#This Row],[Date]]="","",IF(Table1[[#This Row],[Effect 2]]="Dr.",-Table1[[#This Row],[Amount 2]],Table1[[#This Row],[Amount 2]]))</f>
        <v/>
      </c>
      <c r="CB51" t="str">
        <f>IF(Table1[[#This Row],[Ledger 3]]="","","No")</f>
        <v/>
      </c>
      <c r="CC51" t="str">
        <f>IF(Table1[[#This Row],[Ledger 3]]="","",IF(Table1[[#This Row],[Effect 3]]="Dr.","Yes","No"))</f>
        <v/>
      </c>
      <c r="CD51" t="str">
        <f>IF(Table1[[#This Row],[Ledger 3]]="","",Table1[[#This Row],[Ledger 3]])</f>
        <v/>
      </c>
      <c r="CE51" t="str">
        <f>IF(Table1[[#This Row],[Ledger 3]]="","",IF(Table1[[#This Row],[Effect 3]]="Dr.",-Table1[[#This Row],[Amount 3]],Table1[[#This Row],[Amount 3]]))</f>
        <v/>
      </c>
      <c r="CH51" t="str">
        <f>IF(Table1[[#This Row],[Ledger 4]]="","","No")</f>
        <v/>
      </c>
      <c r="CI51" t="str">
        <f>IF(Table1[[#This Row],[Ledger 4]]="","",IF(Table1[[#This Row],[Effect 4]]="Dr.","Yes","No"))</f>
        <v/>
      </c>
      <c r="CJ51" t="str">
        <f>IF(Table1[[#This Row],[Ledger 4]]="","",Table1[[#This Row],[Ledger 4]])</f>
        <v/>
      </c>
      <c r="CK51" t="str">
        <f>IF(Table1[[#This Row],[Ledger 4]]="","",IF(Table1[[#This Row],[Effect 4]]="Dr.",-Table1[[#This Row],[Amount 4]],Table1[[#This Row],[Amount 4]]))</f>
        <v/>
      </c>
      <c r="CN51" t="str">
        <f>IF(Table1[[#This Row],[Ledger 5]]="","","No")</f>
        <v/>
      </c>
      <c r="CO51" t="str">
        <f>IF(Table1[[#This Row],[Ledger 5]]="","",IF(Table1[[#This Row],[Effect 5]]="Dr.","Yes","No"))</f>
        <v/>
      </c>
      <c r="CP51" t="str">
        <f>IF(Table1[[#This Row],[Ledger 5]]="","",Table1[[#This Row],[Ledger 5]])</f>
        <v/>
      </c>
      <c r="CQ51" t="str">
        <f>IF(Table1[[#This Row],[Ledger 5]]="","",IF(Table1[[#This Row],[Effect 5]]="Dr.",-Table1[[#This Row],[Amount 5]],Table1[[#This Row],[Amount 5]]))</f>
        <v/>
      </c>
      <c r="CT51" t="str">
        <f>IF(Table1[[#This Row],[Ledger 6]]="","","No")</f>
        <v/>
      </c>
      <c r="CU51" t="str">
        <f>IF(Table1[[#This Row],[Ledger 6]]="","",IF(Table1[[#This Row],[Effect 6]]="Dr.","Yes","No"))</f>
        <v/>
      </c>
      <c r="CV51" t="str">
        <f>IF(Table1[[#This Row],[Ledger 6]]="","",Table1[[#This Row],[Ledger 6]])</f>
        <v/>
      </c>
      <c r="CW51" t="str">
        <f>IF(Table1[[#This Row],[Ledger 6]]="","",IF(Table1[[#This Row],[Effect 6]]="Dr.",-Table1[[#This Row],[Amount 6]],Table1[[#This Row],[Amount 6]]))</f>
        <v/>
      </c>
      <c r="CZ51" t="str">
        <f>IF(Table1[[#This Row],[Ledger 7]]="","","No")</f>
        <v/>
      </c>
      <c r="DA51" t="str">
        <f>IF(Table1[[#This Row],[Ledger 7]]="","",IF(Table1[[#This Row],[Effect 7]]="Dr.","Yes","No"))</f>
        <v/>
      </c>
      <c r="DB51" t="str">
        <f>IF(Table1[[#This Row],[Ledger 7]]="","",Table1[[#This Row],[Ledger 7]])</f>
        <v/>
      </c>
      <c r="DC51" t="str">
        <f>IF(Table1[[#This Row],[Ledger 7]]="","",IF(Table1[[#This Row],[Effect 7]]="Dr.",-Table1[[#This Row],[Amount 7]],Table1[[#This Row],[Amount 7]]))</f>
        <v/>
      </c>
      <c r="DF51" t="str">
        <f>IF(Table1[[#This Row],[Ledger 8]]="","","No")</f>
        <v/>
      </c>
      <c r="DG51" t="str">
        <f>IF(Table1[[#This Row],[Ledger 8]]="","",IF(Table1[[#This Row],[Effect 8]]="Dr.","Yes","No"))</f>
        <v/>
      </c>
      <c r="DH51" t="str">
        <f>IF(Table1[[#This Row],[Ledger 8]]="","",Table1[[#This Row],[Ledger 8]])</f>
        <v/>
      </c>
      <c r="DI51" t="str">
        <f>IF(Table1[[#This Row],[Ledger 8]]="","",IF(Table1[[#This Row],[Effect 8]]="Dr.",-Table1[[#This Row],[Amount 8]],Table1[[#This Row],[Amount 8]]))</f>
        <v/>
      </c>
      <c r="DL51" t="str">
        <f>IF(Table1[[#This Row],[Ledger 9]]="","","No")</f>
        <v/>
      </c>
      <c r="DM51" t="str">
        <f>IF(Table1[[#This Row],[Ledger 9]]="","",IF(Table1[[#This Row],[Effect 9]]="Dr.","Yes","No"))</f>
        <v/>
      </c>
      <c r="DN51" t="str">
        <f>IF(Table1[[#This Row],[Ledger 9]]="","",Table1[[#This Row],[Ledger 9]])</f>
        <v/>
      </c>
      <c r="DO51" t="str">
        <f>IF(Table1[[#This Row],[Ledger 9]]="","",IF(Table1[[#This Row],[Effect 9]]="Dr.",-Table1[[#This Row],[Amount 9]],Table1[[#This Row],[Amount 9]]))</f>
        <v/>
      </c>
      <c r="DR51" t="str">
        <f>IF(Table1[[#This Row],[Ledger 10]]="","","No")</f>
        <v/>
      </c>
      <c r="DS51" t="str">
        <f>IF(Table1[[#This Row],[Ledger 10]]="","",IF(Table1[[#This Row],[Effect 10]]="Dr.","Yes","No"))</f>
        <v/>
      </c>
      <c r="DT51" t="str">
        <f>IF(Table1[[#This Row],[Ledger 10]]="","",Table1[[#This Row],[Ledger 10]])</f>
        <v/>
      </c>
      <c r="DU51" t="str">
        <f>IF(Table1[[#This Row],[Ledger 10]]="","",IF(Table1[[#This Row],[Effect 10]]="Dr.",-Table1[[#This Row],[Amount 10]],Table1[[#This Row],[Amount 10]]))</f>
        <v/>
      </c>
      <c r="DX51" t="str">
        <f>IF(Table1[[#This Row],[Ledger 11]]="","","No")</f>
        <v/>
      </c>
      <c r="DY51" t="str">
        <f>IF(Table1[[#This Row],[Ledger 11]]="","",IF(Table1[[#This Row],[Effect 11]]="Dr.","Yes","No"))</f>
        <v/>
      </c>
      <c r="DZ51" t="str">
        <f>IF(Table1[[#This Row],[Ledger 11]]="","",Table1[[#This Row],[Ledger 11]])</f>
        <v/>
      </c>
      <c r="EA51" t="str">
        <f>IF(Table1[[#This Row],[Ledger 11]]="","",IF(Table1[[#This Row],[Effect 11]]="Dr.",-Table1[[#This Row],[Amount 11]],Table1[[#This Row],[Amount 11]]))</f>
        <v/>
      </c>
      <c r="ED51" t="str">
        <f>IF(Table1[[#This Row],[Ledger 12]]="","","No")</f>
        <v/>
      </c>
      <c r="EE51" t="str">
        <f>IF(Table1[[#This Row],[Ledger 12]]="","",IF(Table1[[#This Row],[Effect 12]]="Dr.","Yes","No"))</f>
        <v/>
      </c>
      <c r="EF51" t="str">
        <f>IF(Table1[[#This Row],[Ledger 12]]="","",Table1[[#This Row],[Ledger 12]])</f>
        <v/>
      </c>
      <c r="EG51" t="str">
        <f>IF(Table1[[#This Row],[Ledger 12]]="","",IF(Table1[[#This Row],[Effect 12]]="Dr.",-Table1[[#This Row],[Amount 12]],Table1[[#This Row],[Amount 12]]))</f>
        <v/>
      </c>
      <c r="EJ51" t="str">
        <f>IF(Table1[[#This Row],[Ledger 13]]="","","No")</f>
        <v/>
      </c>
      <c r="EK51" t="str">
        <f>IF(Table1[[#This Row],[Ledger 13]]="","",IF(Table1[[#This Row],[Effect 13]]="Dr.","Yes","No"))</f>
        <v/>
      </c>
      <c r="EL51" t="str">
        <f>IF(Table1[[#This Row],[Ledger 13]]="","",Table1[[#This Row],[Ledger 13]])</f>
        <v/>
      </c>
      <c r="EM51" t="str">
        <f>IF(Table1[[#This Row],[Ledger 13]]="","",IF(Table1[[#This Row],[Effect 13]]="Dr.",-Table1[[#This Row],[Amount 13]],Table1[[#This Row],[Amount 13]]))</f>
        <v/>
      </c>
      <c r="EP51" t="str">
        <f>IF(Table1[[#This Row],[Ledger 14]]="","","No")</f>
        <v/>
      </c>
      <c r="EQ51" t="str">
        <f>IF(Table1[[#This Row],[Ledger 14]]="","",IF(Table1[[#This Row],[Effect 14]]="Dr.","Yes","No"))</f>
        <v/>
      </c>
      <c r="ER51" t="str">
        <f>IF(Table1[[#This Row],[Ledger 14]]="","",Table1[[#This Row],[Ledger 14]])</f>
        <v/>
      </c>
      <c r="ES51" t="str">
        <f>IF(Table1[[#This Row],[Ledger 14]]="","",IF(Table1[[#This Row],[Effect 14]]="Dr.",-Table1[[#This Row],[Amount 14]],Table1[[#This Row],[Amount 14]]))</f>
        <v/>
      </c>
      <c r="EV51" t="str">
        <f>IF(Table1[[#This Row],[Ledger 15]]="","","No")</f>
        <v/>
      </c>
      <c r="EW51" t="str">
        <f>IF(Table1[[#This Row],[Ledger 15]]="","",IF(Table1[[#This Row],[Effect 15]]="Dr.","Yes","No"))</f>
        <v/>
      </c>
      <c r="EX51" t="str">
        <f>IF(Table1[[#This Row],[Ledger 15]]="","",Table1[[#This Row],[Ledger 15]])</f>
        <v/>
      </c>
      <c r="EY51" t="str">
        <f>IF(Table1[[#This Row],[Ledger 15]]="","",IF(Table1[[#This Row],[Effect 15]]="Dr.",-Table1[[#This Row],[Amount 15]],Table1[[#This Row],[Amount 15]]))</f>
        <v/>
      </c>
      <c r="FD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">
        <f>IF(Table1[[#This Row],[Date]]="",0,IF(AND(Table1[[#This Row],[Date]]&gt;=$FE$2,Table1[[#This Row],[Date]]&lt;=$FE$3),0,1))</f>
        <v>0</v>
      </c>
      <c r="FF51">
        <f>IF(Table1[[#This Row],[Date]]="",0,IF(TYPE(VLOOKUP(Table1[[#This Row],[Voucher Type]],Table1[[#All],[Voucher Type Master]],1,FALSE))=16,1,0))</f>
        <v>0</v>
      </c>
      <c r="FG51">
        <f>IF(TYPE(IF(Table1[[#This Row],[Date]]="",0,IF(VLOOKUP(Table1[[#This Row],[Voucher Type]],$FY$5:$FZ$13,2,0)=Table1[[#This Row],[Effect 1]],0,1)))=16,1,0)</f>
        <v>0</v>
      </c>
      <c r="FH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">
        <f>IF(LEN(Table1[[#This Row],[Ledger 1]])&gt;0,IF(TYPE(VLOOKUP(Table1[[#This Row],[Ledger 1]],GZ:GZ,1,0))=16,1,0),0)</f>
        <v>0</v>
      </c>
      <c r="FJ51">
        <f>IF(LEN(Table1[[#This Row],[Ledger 2]])&gt;0,IF(TYPE(VLOOKUP(Table1[[#This Row],[Ledger 2]],GZ:GZ,1,0))=16,1,0),0)</f>
        <v>0</v>
      </c>
      <c r="FK51">
        <f>IF(LEN(Table1[[#This Row],[Ledger 3]])&gt;0,IF(TYPE(VLOOKUP(Table1[[#This Row],[Ledger 3]],GZ:GZ,1,0))=16,1,0),0)</f>
        <v>0</v>
      </c>
      <c r="FL51">
        <f>IF(LEN(Table1[[#This Row],[Ledger 4]])&gt;0,IF(TYPE(VLOOKUP(Table1[[#This Row],[Ledger 4]],GZ:GZ,1,0))=16,1,0),0)</f>
        <v>0</v>
      </c>
      <c r="FM51">
        <f>IF(LEN(Table1[[#This Row],[Ledger 5]])&gt;0,IF(TYPE(VLOOKUP(Table1[[#This Row],[Ledger 5]],GZ:GZ,1,0))=16,1,0),0)</f>
        <v>0</v>
      </c>
      <c r="FN51">
        <f>IF(LEN(Table1[[#This Row],[Ledger 6]])&gt;0,IF(TYPE(VLOOKUP(Table1[[#This Row],[Ledger 6]],$GZ:$GZ,1,0))=16,1,0),0)</f>
        <v>0</v>
      </c>
      <c r="FO51">
        <f>IF(LEN(Table1[[#This Row],[Ledger 7]])&gt;0,IF(TYPE(VLOOKUP(Table1[[#This Row],[Ledger 7]],$GZ:$GZ,1,0))=16,1,0),0)</f>
        <v>0</v>
      </c>
      <c r="FP51">
        <f>IF(LEN(Table1[[#This Row],[Ledger 8]])&gt;0,IF(TYPE(VLOOKUP(Table1[[#This Row],[Ledger 8]],$GZ:$GZ,1,0))=16,1,0),0)</f>
        <v>0</v>
      </c>
      <c r="FQ51">
        <f>IF(LEN(Table1[[#This Row],[Ledger 9]])&gt;0,IF(TYPE(VLOOKUP(Table1[[#This Row],[Ledger 9]],$GZ:$GZ,1,0))=16,1,0),0)</f>
        <v>0</v>
      </c>
      <c r="FR51">
        <f>IF(LEN(Table1[[#This Row],[Ledger 10]])&gt;0,IF(TYPE(VLOOKUP(Table1[[#This Row],[Ledger 10]],$GZ:$GZ,1,0))=16,1,0),0)</f>
        <v>0</v>
      </c>
      <c r="FS51">
        <f>IF(LEN(Table1[[#This Row],[Ledger 11]])&gt;0,IF(TYPE(VLOOKUP(Table1[[#This Row],[Ledger 11]],$GZ:$GZ,1,0))=16,1,0),0)</f>
        <v>0</v>
      </c>
      <c r="FT51">
        <f>IF(LEN(Table1[[#This Row],[Ledger 12]])&gt;0,IF(TYPE(VLOOKUP(Table1[[#This Row],[Ledger 12]],$GZ:$GZ,1,0))=16,1,0),0)</f>
        <v>0</v>
      </c>
      <c r="FU51">
        <f>IF(LEN(Table1[[#This Row],[Ledger 13]])&gt;0,IF(TYPE(VLOOKUP(Table1[[#This Row],[Ledger 13]],$GZ:$GZ,1,0))=16,1,0),0)</f>
        <v>0</v>
      </c>
      <c r="FV51">
        <f>IF(LEN(Table1[[#This Row],[Ledger 14]])&gt;0,IF(TYPE(VLOOKUP(Table1[[#This Row],[Ledger 14]],$GZ:$GZ,1,0))=16,1,0),0)</f>
        <v>0</v>
      </c>
      <c r="FW51">
        <f>IF(LEN(Table1[[#This Row],[Ledger 15]])&gt;0,IF(TYPE(VLOOKUP(Table1[[#This Row],[Ledger 15]],$GZ:$GZ,1,0))=16,1,0),0)</f>
        <v>0</v>
      </c>
    </row>
    <row r="52" spans="4:179" ht="33" customHeight="1" x14ac:dyDescent="0.45">
      <c r="D52" s="8">
        <f t="shared" si="9"/>
        <v>47</v>
      </c>
      <c r="E52" s="32"/>
      <c r="F52" s="34"/>
      <c r="G52" s="34"/>
      <c r="H52" s="34"/>
      <c r="I52" s="34"/>
      <c r="J52" s="38"/>
      <c r="K52" s="33"/>
      <c r="L52" s="36"/>
      <c r="M52" s="35"/>
      <c r="N52" s="34"/>
      <c r="O52" s="41"/>
      <c r="P52" s="35"/>
      <c r="Q52" s="34"/>
      <c r="R52" s="37"/>
      <c r="S52" s="35"/>
      <c r="T52" s="34"/>
      <c r="U52" s="37"/>
      <c r="V52" s="35"/>
      <c r="W52" s="34"/>
      <c r="X52" s="37"/>
      <c r="Y52" s="35"/>
      <c r="Z52" s="34"/>
      <c r="AA52" s="37"/>
      <c r="AB52" s="35"/>
      <c r="AC52" s="34"/>
      <c r="AD52" s="37"/>
      <c r="AE52" s="35"/>
      <c r="AF52" s="34"/>
      <c r="AG52" s="37"/>
      <c r="AH52" s="35"/>
      <c r="AI52" s="34"/>
      <c r="AJ52" s="37"/>
      <c r="AK52" s="35"/>
      <c r="AL52" s="34"/>
      <c r="AM52" s="37"/>
      <c r="AN52" s="35"/>
      <c r="AO52" s="34"/>
      <c r="AP52" s="37"/>
      <c r="AQ52" s="35"/>
      <c r="AR52" s="34"/>
      <c r="AS52" s="37"/>
      <c r="AT52" s="35"/>
      <c r="AU52" s="34"/>
      <c r="AV52" s="37"/>
      <c r="AW52" s="35"/>
      <c r="AX52" s="34"/>
      <c r="AY52" s="37"/>
      <c r="AZ52" s="35"/>
      <c r="BA52" s="34"/>
      <c r="BB52" s="37"/>
      <c r="BC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" s="7"/>
      <c r="BF52" t="str">
        <f>IF(Table1[[#This Row],[Date]]="","","&amp;lt;VOUCHER REMOTEID="&amp;""""&amp;$A$11&amp;$A$13&amp;ROW()&amp;""""&amp;" VCHTYPE="""&amp;F52&amp;""" ACTION="""&amp;"Create"&amp;"""&amp;gt;")</f>
        <v/>
      </c>
      <c r="BG52" t="str">
        <f>IF(Table1[[#This Row],[Date]]="","",TEXT(Table1[[#This Row],[Date]],"yyyymmdd"))</f>
        <v/>
      </c>
      <c r="BH52" t="str">
        <f>Table1[[#This Row],[Date2]]</f>
        <v/>
      </c>
      <c r="BI52" t="str">
        <f>IF(Table1[[#This Row],[Date]]="","",Table1[[#This Row],[Voucher Type]])</f>
        <v/>
      </c>
      <c r="BJ52" t="str">
        <f>IF(Table1[[#This Row],[Ref No / Invoice No]]="","",Table1[[#This Row],[Ref No / Invoice No]])</f>
        <v/>
      </c>
      <c r="BK52" t="str">
        <f>IF(Table1[[#This Row],[Voucher No]]="","",Table1[[#This Row],[Voucher No]])</f>
        <v/>
      </c>
      <c r="BL52" t="str">
        <f>IF(Table1[[#This Row],[Date]]="","",Table1[[#This Row],[Narration]])</f>
        <v/>
      </c>
      <c r="BM52" t="str">
        <f>IF(Table1[[#This Row],[Date]]="","",$A$11&amp;$A$13&amp;ROW())</f>
        <v/>
      </c>
      <c r="BN52" t="str">
        <f>IF(Table1[[#This Row],[Date]]="","",$A$13)</f>
        <v/>
      </c>
      <c r="BP52" t="str">
        <f>IF(Table1[[#This Row],[Ledger 1]]="","","No")</f>
        <v/>
      </c>
      <c r="BQ52" t="str">
        <f>IF(Table1[[#This Row],[Date]]="","",IF(Table1[[#This Row],[Effect 1]]="Dr.","Yes","No"))</f>
        <v/>
      </c>
      <c r="BR52" t="str">
        <f>IF(Table1[[#This Row],[Date]]="","",Table1[[#This Row],[Ledger 1]])</f>
        <v/>
      </c>
      <c r="BS52" t="str">
        <f>IF(Table1[[#This Row],[Date]]="","",IF(Table1[[#This Row],[Effect 1]]="Dr.",-Table1[[#This Row],[Amount 1]],Table1[[#This Row],[Amount 1]]))</f>
        <v/>
      </c>
      <c r="BV52" t="str">
        <f>IF(Table1[[#This Row],[Ledger 2]]="","","No")</f>
        <v/>
      </c>
      <c r="BW52" t="str">
        <f>IF(Table1[[#This Row],[Date]]="","",IF(Table1[[#This Row],[Effect 2]]="Dr.","Yes","No"))</f>
        <v/>
      </c>
      <c r="BX52" t="str">
        <f>IF(Table1[[#This Row],[Date]]="","",Table1[[#This Row],[Ledger 2]])</f>
        <v/>
      </c>
      <c r="BY52" t="str">
        <f>IF(Table1[[#This Row],[Date]]="","",IF(Table1[[#This Row],[Effect 2]]="Dr.",-Table1[[#This Row],[Amount 2]],Table1[[#This Row],[Amount 2]]))</f>
        <v/>
      </c>
      <c r="CB52" t="str">
        <f>IF(Table1[[#This Row],[Ledger 3]]="","","No")</f>
        <v/>
      </c>
      <c r="CC52" t="str">
        <f>IF(Table1[[#This Row],[Ledger 3]]="","",IF(Table1[[#This Row],[Effect 3]]="Dr.","Yes","No"))</f>
        <v/>
      </c>
      <c r="CD52" t="str">
        <f>IF(Table1[[#This Row],[Ledger 3]]="","",Table1[[#This Row],[Ledger 3]])</f>
        <v/>
      </c>
      <c r="CE52" t="str">
        <f>IF(Table1[[#This Row],[Ledger 3]]="","",IF(Table1[[#This Row],[Effect 3]]="Dr.",-Table1[[#This Row],[Amount 3]],Table1[[#This Row],[Amount 3]]))</f>
        <v/>
      </c>
      <c r="CH52" t="str">
        <f>IF(Table1[[#This Row],[Ledger 4]]="","","No")</f>
        <v/>
      </c>
      <c r="CI52" t="str">
        <f>IF(Table1[[#This Row],[Ledger 4]]="","",IF(Table1[[#This Row],[Effect 4]]="Dr.","Yes","No"))</f>
        <v/>
      </c>
      <c r="CJ52" t="str">
        <f>IF(Table1[[#This Row],[Ledger 4]]="","",Table1[[#This Row],[Ledger 4]])</f>
        <v/>
      </c>
      <c r="CK52" t="str">
        <f>IF(Table1[[#This Row],[Ledger 4]]="","",IF(Table1[[#This Row],[Effect 4]]="Dr.",-Table1[[#This Row],[Amount 4]],Table1[[#This Row],[Amount 4]]))</f>
        <v/>
      </c>
      <c r="CN52" t="str">
        <f>IF(Table1[[#This Row],[Ledger 5]]="","","No")</f>
        <v/>
      </c>
      <c r="CO52" t="str">
        <f>IF(Table1[[#This Row],[Ledger 5]]="","",IF(Table1[[#This Row],[Effect 5]]="Dr.","Yes","No"))</f>
        <v/>
      </c>
      <c r="CP52" t="str">
        <f>IF(Table1[[#This Row],[Ledger 5]]="","",Table1[[#This Row],[Ledger 5]])</f>
        <v/>
      </c>
      <c r="CQ52" t="str">
        <f>IF(Table1[[#This Row],[Ledger 5]]="","",IF(Table1[[#This Row],[Effect 5]]="Dr.",-Table1[[#This Row],[Amount 5]],Table1[[#This Row],[Amount 5]]))</f>
        <v/>
      </c>
      <c r="CT52" t="str">
        <f>IF(Table1[[#This Row],[Ledger 6]]="","","No")</f>
        <v/>
      </c>
      <c r="CU52" t="str">
        <f>IF(Table1[[#This Row],[Ledger 6]]="","",IF(Table1[[#This Row],[Effect 6]]="Dr.","Yes","No"))</f>
        <v/>
      </c>
      <c r="CV52" t="str">
        <f>IF(Table1[[#This Row],[Ledger 6]]="","",Table1[[#This Row],[Ledger 6]])</f>
        <v/>
      </c>
      <c r="CW52" t="str">
        <f>IF(Table1[[#This Row],[Ledger 6]]="","",IF(Table1[[#This Row],[Effect 6]]="Dr.",-Table1[[#This Row],[Amount 6]],Table1[[#This Row],[Amount 6]]))</f>
        <v/>
      </c>
      <c r="CZ52" t="str">
        <f>IF(Table1[[#This Row],[Ledger 7]]="","","No")</f>
        <v/>
      </c>
      <c r="DA52" t="str">
        <f>IF(Table1[[#This Row],[Ledger 7]]="","",IF(Table1[[#This Row],[Effect 7]]="Dr.","Yes","No"))</f>
        <v/>
      </c>
      <c r="DB52" t="str">
        <f>IF(Table1[[#This Row],[Ledger 7]]="","",Table1[[#This Row],[Ledger 7]])</f>
        <v/>
      </c>
      <c r="DC52" t="str">
        <f>IF(Table1[[#This Row],[Ledger 7]]="","",IF(Table1[[#This Row],[Effect 7]]="Dr.",-Table1[[#This Row],[Amount 7]],Table1[[#This Row],[Amount 7]]))</f>
        <v/>
      </c>
      <c r="DF52" t="str">
        <f>IF(Table1[[#This Row],[Ledger 8]]="","","No")</f>
        <v/>
      </c>
      <c r="DG52" t="str">
        <f>IF(Table1[[#This Row],[Ledger 8]]="","",IF(Table1[[#This Row],[Effect 8]]="Dr.","Yes","No"))</f>
        <v/>
      </c>
      <c r="DH52" t="str">
        <f>IF(Table1[[#This Row],[Ledger 8]]="","",Table1[[#This Row],[Ledger 8]])</f>
        <v/>
      </c>
      <c r="DI52" t="str">
        <f>IF(Table1[[#This Row],[Ledger 8]]="","",IF(Table1[[#This Row],[Effect 8]]="Dr.",-Table1[[#This Row],[Amount 8]],Table1[[#This Row],[Amount 8]]))</f>
        <v/>
      </c>
      <c r="DL52" t="str">
        <f>IF(Table1[[#This Row],[Ledger 9]]="","","No")</f>
        <v/>
      </c>
      <c r="DM52" t="str">
        <f>IF(Table1[[#This Row],[Ledger 9]]="","",IF(Table1[[#This Row],[Effect 9]]="Dr.","Yes","No"))</f>
        <v/>
      </c>
      <c r="DN52" t="str">
        <f>IF(Table1[[#This Row],[Ledger 9]]="","",Table1[[#This Row],[Ledger 9]])</f>
        <v/>
      </c>
      <c r="DO52" t="str">
        <f>IF(Table1[[#This Row],[Ledger 9]]="","",IF(Table1[[#This Row],[Effect 9]]="Dr.",-Table1[[#This Row],[Amount 9]],Table1[[#This Row],[Amount 9]]))</f>
        <v/>
      </c>
      <c r="DR52" t="str">
        <f>IF(Table1[[#This Row],[Ledger 10]]="","","No")</f>
        <v/>
      </c>
      <c r="DS52" t="str">
        <f>IF(Table1[[#This Row],[Ledger 10]]="","",IF(Table1[[#This Row],[Effect 10]]="Dr.","Yes","No"))</f>
        <v/>
      </c>
      <c r="DT52" t="str">
        <f>IF(Table1[[#This Row],[Ledger 10]]="","",Table1[[#This Row],[Ledger 10]])</f>
        <v/>
      </c>
      <c r="DU52" t="str">
        <f>IF(Table1[[#This Row],[Ledger 10]]="","",IF(Table1[[#This Row],[Effect 10]]="Dr.",-Table1[[#This Row],[Amount 10]],Table1[[#This Row],[Amount 10]]))</f>
        <v/>
      </c>
      <c r="DX52" t="str">
        <f>IF(Table1[[#This Row],[Ledger 11]]="","","No")</f>
        <v/>
      </c>
      <c r="DY52" t="str">
        <f>IF(Table1[[#This Row],[Ledger 11]]="","",IF(Table1[[#This Row],[Effect 11]]="Dr.","Yes","No"))</f>
        <v/>
      </c>
      <c r="DZ52" t="str">
        <f>IF(Table1[[#This Row],[Ledger 11]]="","",Table1[[#This Row],[Ledger 11]])</f>
        <v/>
      </c>
      <c r="EA52" t="str">
        <f>IF(Table1[[#This Row],[Ledger 11]]="","",IF(Table1[[#This Row],[Effect 11]]="Dr.",-Table1[[#This Row],[Amount 11]],Table1[[#This Row],[Amount 11]]))</f>
        <v/>
      </c>
      <c r="ED52" t="str">
        <f>IF(Table1[[#This Row],[Ledger 12]]="","","No")</f>
        <v/>
      </c>
      <c r="EE52" t="str">
        <f>IF(Table1[[#This Row],[Ledger 12]]="","",IF(Table1[[#This Row],[Effect 12]]="Dr.","Yes","No"))</f>
        <v/>
      </c>
      <c r="EF52" t="str">
        <f>IF(Table1[[#This Row],[Ledger 12]]="","",Table1[[#This Row],[Ledger 12]])</f>
        <v/>
      </c>
      <c r="EG52" t="str">
        <f>IF(Table1[[#This Row],[Ledger 12]]="","",IF(Table1[[#This Row],[Effect 12]]="Dr.",-Table1[[#This Row],[Amount 12]],Table1[[#This Row],[Amount 12]]))</f>
        <v/>
      </c>
      <c r="EJ52" t="str">
        <f>IF(Table1[[#This Row],[Ledger 13]]="","","No")</f>
        <v/>
      </c>
      <c r="EK52" t="str">
        <f>IF(Table1[[#This Row],[Ledger 13]]="","",IF(Table1[[#This Row],[Effect 13]]="Dr.","Yes","No"))</f>
        <v/>
      </c>
      <c r="EL52" t="str">
        <f>IF(Table1[[#This Row],[Ledger 13]]="","",Table1[[#This Row],[Ledger 13]])</f>
        <v/>
      </c>
      <c r="EM52" t="str">
        <f>IF(Table1[[#This Row],[Ledger 13]]="","",IF(Table1[[#This Row],[Effect 13]]="Dr.",-Table1[[#This Row],[Amount 13]],Table1[[#This Row],[Amount 13]]))</f>
        <v/>
      </c>
      <c r="EP52" t="str">
        <f>IF(Table1[[#This Row],[Ledger 14]]="","","No")</f>
        <v/>
      </c>
      <c r="EQ52" t="str">
        <f>IF(Table1[[#This Row],[Ledger 14]]="","",IF(Table1[[#This Row],[Effect 14]]="Dr.","Yes","No"))</f>
        <v/>
      </c>
      <c r="ER52" t="str">
        <f>IF(Table1[[#This Row],[Ledger 14]]="","",Table1[[#This Row],[Ledger 14]])</f>
        <v/>
      </c>
      <c r="ES52" t="str">
        <f>IF(Table1[[#This Row],[Ledger 14]]="","",IF(Table1[[#This Row],[Effect 14]]="Dr.",-Table1[[#This Row],[Amount 14]],Table1[[#This Row],[Amount 14]]))</f>
        <v/>
      </c>
      <c r="EV52" t="str">
        <f>IF(Table1[[#This Row],[Ledger 15]]="","","No")</f>
        <v/>
      </c>
      <c r="EW52" t="str">
        <f>IF(Table1[[#This Row],[Ledger 15]]="","",IF(Table1[[#This Row],[Effect 15]]="Dr.","Yes","No"))</f>
        <v/>
      </c>
      <c r="EX52" t="str">
        <f>IF(Table1[[#This Row],[Ledger 15]]="","",Table1[[#This Row],[Ledger 15]])</f>
        <v/>
      </c>
      <c r="EY52" t="str">
        <f>IF(Table1[[#This Row],[Ledger 15]]="","",IF(Table1[[#This Row],[Effect 15]]="Dr.",-Table1[[#This Row],[Amount 15]],Table1[[#This Row],[Amount 15]]))</f>
        <v/>
      </c>
      <c r="FD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">
        <f>IF(Table1[[#This Row],[Date]]="",0,IF(AND(Table1[[#This Row],[Date]]&gt;=$FE$2,Table1[[#This Row],[Date]]&lt;=$FE$3),0,1))</f>
        <v>0</v>
      </c>
      <c r="FF52">
        <f>IF(Table1[[#This Row],[Date]]="",0,IF(TYPE(VLOOKUP(Table1[[#This Row],[Voucher Type]],Table1[[#All],[Voucher Type Master]],1,FALSE))=16,1,0))</f>
        <v>0</v>
      </c>
      <c r="FG52">
        <f>IF(TYPE(IF(Table1[[#This Row],[Date]]="",0,IF(VLOOKUP(Table1[[#This Row],[Voucher Type]],$FY$5:$FZ$13,2,0)=Table1[[#This Row],[Effect 1]],0,1)))=16,1,0)</f>
        <v>0</v>
      </c>
      <c r="FH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">
        <f>IF(LEN(Table1[[#This Row],[Ledger 1]])&gt;0,IF(TYPE(VLOOKUP(Table1[[#This Row],[Ledger 1]],GZ:GZ,1,0))=16,1,0),0)</f>
        <v>0</v>
      </c>
      <c r="FJ52">
        <f>IF(LEN(Table1[[#This Row],[Ledger 2]])&gt;0,IF(TYPE(VLOOKUP(Table1[[#This Row],[Ledger 2]],GZ:GZ,1,0))=16,1,0),0)</f>
        <v>0</v>
      </c>
      <c r="FK52">
        <f>IF(LEN(Table1[[#This Row],[Ledger 3]])&gt;0,IF(TYPE(VLOOKUP(Table1[[#This Row],[Ledger 3]],GZ:GZ,1,0))=16,1,0),0)</f>
        <v>0</v>
      </c>
      <c r="FL52">
        <f>IF(LEN(Table1[[#This Row],[Ledger 4]])&gt;0,IF(TYPE(VLOOKUP(Table1[[#This Row],[Ledger 4]],GZ:GZ,1,0))=16,1,0),0)</f>
        <v>0</v>
      </c>
      <c r="FM52">
        <f>IF(LEN(Table1[[#This Row],[Ledger 5]])&gt;0,IF(TYPE(VLOOKUP(Table1[[#This Row],[Ledger 5]],GZ:GZ,1,0))=16,1,0),0)</f>
        <v>0</v>
      </c>
      <c r="FN52">
        <f>IF(LEN(Table1[[#This Row],[Ledger 6]])&gt;0,IF(TYPE(VLOOKUP(Table1[[#This Row],[Ledger 6]],$GZ:$GZ,1,0))=16,1,0),0)</f>
        <v>0</v>
      </c>
      <c r="FO52">
        <f>IF(LEN(Table1[[#This Row],[Ledger 7]])&gt;0,IF(TYPE(VLOOKUP(Table1[[#This Row],[Ledger 7]],$GZ:$GZ,1,0))=16,1,0),0)</f>
        <v>0</v>
      </c>
      <c r="FP52">
        <f>IF(LEN(Table1[[#This Row],[Ledger 8]])&gt;0,IF(TYPE(VLOOKUP(Table1[[#This Row],[Ledger 8]],$GZ:$GZ,1,0))=16,1,0),0)</f>
        <v>0</v>
      </c>
      <c r="FQ52">
        <f>IF(LEN(Table1[[#This Row],[Ledger 9]])&gt;0,IF(TYPE(VLOOKUP(Table1[[#This Row],[Ledger 9]],$GZ:$GZ,1,0))=16,1,0),0)</f>
        <v>0</v>
      </c>
      <c r="FR52">
        <f>IF(LEN(Table1[[#This Row],[Ledger 10]])&gt;0,IF(TYPE(VLOOKUP(Table1[[#This Row],[Ledger 10]],$GZ:$GZ,1,0))=16,1,0),0)</f>
        <v>0</v>
      </c>
      <c r="FS52">
        <f>IF(LEN(Table1[[#This Row],[Ledger 11]])&gt;0,IF(TYPE(VLOOKUP(Table1[[#This Row],[Ledger 11]],$GZ:$GZ,1,0))=16,1,0),0)</f>
        <v>0</v>
      </c>
      <c r="FT52">
        <f>IF(LEN(Table1[[#This Row],[Ledger 12]])&gt;0,IF(TYPE(VLOOKUP(Table1[[#This Row],[Ledger 12]],$GZ:$GZ,1,0))=16,1,0),0)</f>
        <v>0</v>
      </c>
      <c r="FU52">
        <f>IF(LEN(Table1[[#This Row],[Ledger 13]])&gt;0,IF(TYPE(VLOOKUP(Table1[[#This Row],[Ledger 13]],$GZ:$GZ,1,0))=16,1,0),0)</f>
        <v>0</v>
      </c>
      <c r="FV52">
        <f>IF(LEN(Table1[[#This Row],[Ledger 14]])&gt;0,IF(TYPE(VLOOKUP(Table1[[#This Row],[Ledger 14]],$GZ:$GZ,1,0))=16,1,0),0)</f>
        <v>0</v>
      </c>
      <c r="FW52">
        <f>IF(LEN(Table1[[#This Row],[Ledger 15]])&gt;0,IF(TYPE(VLOOKUP(Table1[[#This Row],[Ledger 15]],$GZ:$GZ,1,0))=16,1,0),0)</f>
        <v>0</v>
      </c>
    </row>
    <row r="53" spans="4:179" ht="33" customHeight="1" x14ac:dyDescent="0.45">
      <c r="D53" s="8">
        <f t="shared" si="9"/>
        <v>48</v>
      </c>
      <c r="E53" s="32"/>
      <c r="F53" s="34"/>
      <c r="G53" s="34"/>
      <c r="H53" s="34"/>
      <c r="I53" s="34"/>
      <c r="J53" s="38"/>
      <c r="K53" s="33"/>
      <c r="L53" s="36"/>
      <c r="M53" s="35"/>
      <c r="N53" s="34"/>
      <c r="O53" s="41"/>
      <c r="P53" s="35"/>
      <c r="Q53" s="34"/>
      <c r="R53" s="37"/>
      <c r="S53" s="35"/>
      <c r="T53" s="34"/>
      <c r="U53" s="37"/>
      <c r="V53" s="35"/>
      <c r="W53" s="34"/>
      <c r="X53" s="37"/>
      <c r="Y53" s="35"/>
      <c r="Z53" s="34"/>
      <c r="AA53" s="37"/>
      <c r="AB53" s="35"/>
      <c r="AC53" s="34"/>
      <c r="AD53" s="37"/>
      <c r="AE53" s="35"/>
      <c r="AF53" s="34"/>
      <c r="AG53" s="37"/>
      <c r="AH53" s="35"/>
      <c r="AI53" s="34"/>
      <c r="AJ53" s="37"/>
      <c r="AK53" s="35"/>
      <c r="AL53" s="34"/>
      <c r="AM53" s="37"/>
      <c r="AN53" s="35"/>
      <c r="AO53" s="34"/>
      <c r="AP53" s="37"/>
      <c r="AQ53" s="35"/>
      <c r="AR53" s="34"/>
      <c r="AS53" s="37"/>
      <c r="AT53" s="35"/>
      <c r="AU53" s="34"/>
      <c r="AV53" s="37"/>
      <c r="AW53" s="35"/>
      <c r="AX53" s="34"/>
      <c r="AY53" s="37"/>
      <c r="AZ53" s="35"/>
      <c r="BA53" s="34"/>
      <c r="BB53" s="37"/>
      <c r="BC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" s="7"/>
      <c r="BF53" t="str">
        <f>IF(Table1[[#This Row],[Date]]="","","&amp;lt;VOUCHER REMOTEID="&amp;""""&amp;$A$11&amp;$A$13&amp;ROW()&amp;""""&amp;" VCHTYPE="""&amp;F53&amp;""" ACTION="""&amp;"Create"&amp;"""&amp;gt;")</f>
        <v/>
      </c>
      <c r="BG53" t="str">
        <f>IF(Table1[[#This Row],[Date]]="","",TEXT(Table1[[#This Row],[Date]],"yyyymmdd"))</f>
        <v/>
      </c>
      <c r="BH53" t="str">
        <f>Table1[[#This Row],[Date2]]</f>
        <v/>
      </c>
      <c r="BI53" t="str">
        <f>IF(Table1[[#This Row],[Date]]="","",Table1[[#This Row],[Voucher Type]])</f>
        <v/>
      </c>
      <c r="BJ53" t="str">
        <f>IF(Table1[[#This Row],[Ref No / Invoice No]]="","",Table1[[#This Row],[Ref No / Invoice No]])</f>
        <v/>
      </c>
      <c r="BK53" t="str">
        <f>IF(Table1[[#This Row],[Voucher No]]="","",Table1[[#This Row],[Voucher No]])</f>
        <v/>
      </c>
      <c r="BL53" t="str">
        <f>IF(Table1[[#This Row],[Date]]="","",Table1[[#This Row],[Narration]])</f>
        <v/>
      </c>
      <c r="BM53" t="str">
        <f>IF(Table1[[#This Row],[Date]]="","",$A$11&amp;$A$13&amp;ROW())</f>
        <v/>
      </c>
      <c r="BN53" t="str">
        <f>IF(Table1[[#This Row],[Date]]="","",$A$13)</f>
        <v/>
      </c>
      <c r="BP53" t="str">
        <f>IF(Table1[[#This Row],[Ledger 1]]="","","No")</f>
        <v/>
      </c>
      <c r="BQ53" t="str">
        <f>IF(Table1[[#This Row],[Date]]="","",IF(Table1[[#This Row],[Effect 1]]="Dr.","Yes","No"))</f>
        <v/>
      </c>
      <c r="BR53" t="str">
        <f>IF(Table1[[#This Row],[Date]]="","",Table1[[#This Row],[Ledger 1]])</f>
        <v/>
      </c>
      <c r="BS53" t="str">
        <f>IF(Table1[[#This Row],[Date]]="","",IF(Table1[[#This Row],[Effect 1]]="Dr.",-Table1[[#This Row],[Amount 1]],Table1[[#This Row],[Amount 1]]))</f>
        <v/>
      </c>
      <c r="BV53" t="str">
        <f>IF(Table1[[#This Row],[Ledger 2]]="","","No")</f>
        <v/>
      </c>
      <c r="BW53" t="str">
        <f>IF(Table1[[#This Row],[Date]]="","",IF(Table1[[#This Row],[Effect 2]]="Dr.","Yes","No"))</f>
        <v/>
      </c>
      <c r="BX53" t="str">
        <f>IF(Table1[[#This Row],[Date]]="","",Table1[[#This Row],[Ledger 2]])</f>
        <v/>
      </c>
      <c r="BY53" t="str">
        <f>IF(Table1[[#This Row],[Date]]="","",IF(Table1[[#This Row],[Effect 2]]="Dr.",-Table1[[#This Row],[Amount 2]],Table1[[#This Row],[Amount 2]]))</f>
        <v/>
      </c>
      <c r="CB53" t="str">
        <f>IF(Table1[[#This Row],[Ledger 3]]="","","No")</f>
        <v/>
      </c>
      <c r="CC53" t="str">
        <f>IF(Table1[[#This Row],[Ledger 3]]="","",IF(Table1[[#This Row],[Effect 3]]="Dr.","Yes","No"))</f>
        <v/>
      </c>
      <c r="CD53" t="str">
        <f>IF(Table1[[#This Row],[Ledger 3]]="","",Table1[[#This Row],[Ledger 3]])</f>
        <v/>
      </c>
      <c r="CE53" t="str">
        <f>IF(Table1[[#This Row],[Ledger 3]]="","",IF(Table1[[#This Row],[Effect 3]]="Dr.",-Table1[[#This Row],[Amount 3]],Table1[[#This Row],[Amount 3]]))</f>
        <v/>
      </c>
      <c r="CH53" t="str">
        <f>IF(Table1[[#This Row],[Ledger 4]]="","","No")</f>
        <v/>
      </c>
      <c r="CI53" t="str">
        <f>IF(Table1[[#This Row],[Ledger 4]]="","",IF(Table1[[#This Row],[Effect 4]]="Dr.","Yes","No"))</f>
        <v/>
      </c>
      <c r="CJ53" t="str">
        <f>IF(Table1[[#This Row],[Ledger 4]]="","",Table1[[#This Row],[Ledger 4]])</f>
        <v/>
      </c>
      <c r="CK53" t="str">
        <f>IF(Table1[[#This Row],[Ledger 4]]="","",IF(Table1[[#This Row],[Effect 4]]="Dr.",-Table1[[#This Row],[Amount 4]],Table1[[#This Row],[Amount 4]]))</f>
        <v/>
      </c>
      <c r="CN53" t="str">
        <f>IF(Table1[[#This Row],[Ledger 5]]="","","No")</f>
        <v/>
      </c>
      <c r="CO53" t="str">
        <f>IF(Table1[[#This Row],[Ledger 5]]="","",IF(Table1[[#This Row],[Effect 5]]="Dr.","Yes","No"))</f>
        <v/>
      </c>
      <c r="CP53" t="str">
        <f>IF(Table1[[#This Row],[Ledger 5]]="","",Table1[[#This Row],[Ledger 5]])</f>
        <v/>
      </c>
      <c r="CQ53" t="str">
        <f>IF(Table1[[#This Row],[Ledger 5]]="","",IF(Table1[[#This Row],[Effect 5]]="Dr.",-Table1[[#This Row],[Amount 5]],Table1[[#This Row],[Amount 5]]))</f>
        <v/>
      </c>
      <c r="CT53" t="str">
        <f>IF(Table1[[#This Row],[Ledger 6]]="","","No")</f>
        <v/>
      </c>
      <c r="CU53" t="str">
        <f>IF(Table1[[#This Row],[Ledger 6]]="","",IF(Table1[[#This Row],[Effect 6]]="Dr.","Yes","No"))</f>
        <v/>
      </c>
      <c r="CV53" t="str">
        <f>IF(Table1[[#This Row],[Ledger 6]]="","",Table1[[#This Row],[Ledger 6]])</f>
        <v/>
      </c>
      <c r="CW53" t="str">
        <f>IF(Table1[[#This Row],[Ledger 6]]="","",IF(Table1[[#This Row],[Effect 6]]="Dr.",-Table1[[#This Row],[Amount 6]],Table1[[#This Row],[Amount 6]]))</f>
        <v/>
      </c>
      <c r="CZ53" t="str">
        <f>IF(Table1[[#This Row],[Ledger 7]]="","","No")</f>
        <v/>
      </c>
      <c r="DA53" t="str">
        <f>IF(Table1[[#This Row],[Ledger 7]]="","",IF(Table1[[#This Row],[Effect 7]]="Dr.","Yes","No"))</f>
        <v/>
      </c>
      <c r="DB53" t="str">
        <f>IF(Table1[[#This Row],[Ledger 7]]="","",Table1[[#This Row],[Ledger 7]])</f>
        <v/>
      </c>
      <c r="DC53" t="str">
        <f>IF(Table1[[#This Row],[Ledger 7]]="","",IF(Table1[[#This Row],[Effect 7]]="Dr.",-Table1[[#This Row],[Amount 7]],Table1[[#This Row],[Amount 7]]))</f>
        <v/>
      </c>
      <c r="DF53" t="str">
        <f>IF(Table1[[#This Row],[Ledger 8]]="","","No")</f>
        <v/>
      </c>
      <c r="DG53" t="str">
        <f>IF(Table1[[#This Row],[Ledger 8]]="","",IF(Table1[[#This Row],[Effect 8]]="Dr.","Yes","No"))</f>
        <v/>
      </c>
      <c r="DH53" t="str">
        <f>IF(Table1[[#This Row],[Ledger 8]]="","",Table1[[#This Row],[Ledger 8]])</f>
        <v/>
      </c>
      <c r="DI53" t="str">
        <f>IF(Table1[[#This Row],[Ledger 8]]="","",IF(Table1[[#This Row],[Effect 8]]="Dr.",-Table1[[#This Row],[Amount 8]],Table1[[#This Row],[Amount 8]]))</f>
        <v/>
      </c>
      <c r="DL53" t="str">
        <f>IF(Table1[[#This Row],[Ledger 9]]="","","No")</f>
        <v/>
      </c>
      <c r="DM53" t="str">
        <f>IF(Table1[[#This Row],[Ledger 9]]="","",IF(Table1[[#This Row],[Effect 9]]="Dr.","Yes","No"))</f>
        <v/>
      </c>
      <c r="DN53" t="str">
        <f>IF(Table1[[#This Row],[Ledger 9]]="","",Table1[[#This Row],[Ledger 9]])</f>
        <v/>
      </c>
      <c r="DO53" t="str">
        <f>IF(Table1[[#This Row],[Ledger 9]]="","",IF(Table1[[#This Row],[Effect 9]]="Dr.",-Table1[[#This Row],[Amount 9]],Table1[[#This Row],[Amount 9]]))</f>
        <v/>
      </c>
      <c r="DR53" t="str">
        <f>IF(Table1[[#This Row],[Ledger 10]]="","","No")</f>
        <v/>
      </c>
      <c r="DS53" t="str">
        <f>IF(Table1[[#This Row],[Ledger 10]]="","",IF(Table1[[#This Row],[Effect 10]]="Dr.","Yes","No"))</f>
        <v/>
      </c>
      <c r="DT53" t="str">
        <f>IF(Table1[[#This Row],[Ledger 10]]="","",Table1[[#This Row],[Ledger 10]])</f>
        <v/>
      </c>
      <c r="DU53" t="str">
        <f>IF(Table1[[#This Row],[Ledger 10]]="","",IF(Table1[[#This Row],[Effect 10]]="Dr.",-Table1[[#This Row],[Amount 10]],Table1[[#This Row],[Amount 10]]))</f>
        <v/>
      </c>
      <c r="DX53" t="str">
        <f>IF(Table1[[#This Row],[Ledger 11]]="","","No")</f>
        <v/>
      </c>
      <c r="DY53" t="str">
        <f>IF(Table1[[#This Row],[Ledger 11]]="","",IF(Table1[[#This Row],[Effect 11]]="Dr.","Yes","No"))</f>
        <v/>
      </c>
      <c r="DZ53" t="str">
        <f>IF(Table1[[#This Row],[Ledger 11]]="","",Table1[[#This Row],[Ledger 11]])</f>
        <v/>
      </c>
      <c r="EA53" t="str">
        <f>IF(Table1[[#This Row],[Ledger 11]]="","",IF(Table1[[#This Row],[Effect 11]]="Dr.",-Table1[[#This Row],[Amount 11]],Table1[[#This Row],[Amount 11]]))</f>
        <v/>
      </c>
      <c r="ED53" t="str">
        <f>IF(Table1[[#This Row],[Ledger 12]]="","","No")</f>
        <v/>
      </c>
      <c r="EE53" t="str">
        <f>IF(Table1[[#This Row],[Ledger 12]]="","",IF(Table1[[#This Row],[Effect 12]]="Dr.","Yes","No"))</f>
        <v/>
      </c>
      <c r="EF53" t="str">
        <f>IF(Table1[[#This Row],[Ledger 12]]="","",Table1[[#This Row],[Ledger 12]])</f>
        <v/>
      </c>
      <c r="EG53" t="str">
        <f>IF(Table1[[#This Row],[Ledger 12]]="","",IF(Table1[[#This Row],[Effect 12]]="Dr.",-Table1[[#This Row],[Amount 12]],Table1[[#This Row],[Amount 12]]))</f>
        <v/>
      </c>
      <c r="EJ53" t="str">
        <f>IF(Table1[[#This Row],[Ledger 13]]="","","No")</f>
        <v/>
      </c>
      <c r="EK53" t="str">
        <f>IF(Table1[[#This Row],[Ledger 13]]="","",IF(Table1[[#This Row],[Effect 13]]="Dr.","Yes","No"))</f>
        <v/>
      </c>
      <c r="EL53" t="str">
        <f>IF(Table1[[#This Row],[Ledger 13]]="","",Table1[[#This Row],[Ledger 13]])</f>
        <v/>
      </c>
      <c r="EM53" t="str">
        <f>IF(Table1[[#This Row],[Ledger 13]]="","",IF(Table1[[#This Row],[Effect 13]]="Dr.",-Table1[[#This Row],[Amount 13]],Table1[[#This Row],[Amount 13]]))</f>
        <v/>
      </c>
      <c r="EP53" t="str">
        <f>IF(Table1[[#This Row],[Ledger 14]]="","","No")</f>
        <v/>
      </c>
      <c r="EQ53" t="str">
        <f>IF(Table1[[#This Row],[Ledger 14]]="","",IF(Table1[[#This Row],[Effect 14]]="Dr.","Yes","No"))</f>
        <v/>
      </c>
      <c r="ER53" t="str">
        <f>IF(Table1[[#This Row],[Ledger 14]]="","",Table1[[#This Row],[Ledger 14]])</f>
        <v/>
      </c>
      <c r="ES53" t="str">
        <f>IF(Table1[[#This Row],[Ledger 14]]="","",IF(Table1[[#This Row],[Effect 14]]="Dr.",-Table1[[#This Row],[Amount 14]],Table1[[#This Row],[Amount 14]]))</f>
        <v/>
      </c>
      <c r="EV53" t="str">
        <f>IF(Table1[[#This Row],[Ledger 15]]="","","No")</f>
        <v/>
      </c>
      <c r="EW53" t="str">
        <f>IF(Table1[[#This Row],[Ledger 15]]="","",IF(Table1[[#This Row],[Effect 15]]="Dr.","Yes","No"))</f>
        <v/>
      </c>
      <c r="EX53" t="str">
        <f>IF(Table1[[#This Row],[Ledger 15]]="","",Table1[[#This Row],[Ledger 15]])</f>
        <v/>
      </c>
      <c r="EY53" t="str">
        <f>IF(Table1[[#This Row],[Ledger 15]]="","",IF(Table1[[#This Row],[Effect 15]]="Dr.",-Table1[[#This Row],[Amount 15]],Table1[[#This Row],[Amount 15]]))</f>
        <v/>
      </c>
      <c r="FD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">
        <f>IF(Table1[[#This Row],[Date]]="",0,IF(AND(Table1[[#This Row],[Date]]&gt;=$FE$2,Table1[[#This Row],[Date]]&lt;=$FE$3),0,1))</f>
        <v>0</v>
      </c>
      <c r="FF53">
        <f>IF(Table1[[#This Row],[Date]]="",0,IF(TYPE(VLOOKUP(Table1[[#This Row],[Voucher Type]],Table1[[#All],[Voucher Type Master]],1,FALSE))=16,1,0))</f>
        <v>0</v>
      </c>
      <c r="FG53">
        <f>IF(TYPE(IF(Table1[[#This Row],[Date]]="",0,IF(VLOOKUP(Table1[[#This Row],[Voucher Type]],$FY$5:$FZ$13,2,0)=Table1[[#This Row],[Effect 1]],0,1)))=16,1,0)</f>
        <v>0</v>
      </c>
      <c r="FH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">
        <f>IF(LEN(Table1[[#This Row],[Ledger 1]])&gt;0,IF(TYPE(VLOOKUP(Table1[[#This Row],[Ledger 1]],GZ:GZ,1,0))=16,1,0),0)</f>
        <v>0</v>
      </c>
      <c r="FJ53">
        <f>IF(LEN(Table1[[#This Row],[Ledger 2]])&gt;0,IF(TYPE(VLOOKUP(Table1[[#This Row],[Ledger 2]],GZ:GZ,1,0))=16,1,0),0)</f>
        <v>0</v>
      </c>
      <c r="FK53">
        <f>IF(LEN(Table1[[#This Row],[Ledger 3]])&gt;0,IF(TYPE(VLOOKUP(Table1[[#This Row],[Ledger 3]],GZ:GZ,1,0))=16,1,0),0)</f>
        <v>0</v>
      </c>
      <c r="FL53">
        <f>IF(LEN(Table1[[#This Row],[Ledger 4]])&gt;0,IF(TYPE(VLOOKUP(Table1[[#This Row],[Ledger 4]],GZ:GZ,1,0))=16,1,0),0)</f>
        <v>0</v>
      </c>
      <c r="FM53">
        <f>IF(LEN(Table1[[#This Row],[Ledger 5]])&gt;0,IF(TYPE(VLOOKUP(Table1[[#This Row],[Ledger 5]],GZ:GZ,1,0))=16,1,0),0)</f>
        <v>0</v>
      </c>
      <c r="FN53">
        <f>IF(LEN(Table1[[#This Row],[Ledger 6]])&gt;0,IF(TYPE(VLOOKUP(Table1[[#This Row],[Ledger 6]],$GZ:$GZ,1,0))=16,1,0),0)</f>
        <v>0</v>
      </c>
      <c r="FO53">
        <f>IF(LEN(Table1[[#This Row],[Ledger 7]])&gt;0,IF(TYPE(VLOOKUP(Table1[[#This Row],[Ledger 7]],$GZ:$GZ,1,0))=16,1,0),0)</f>
        <v>0</v>
      </c>
      <c r="FP53">
        <f>IF(LEN(Table1[[#This Row],[Ledger 8]])&gt;0,IF(TYPE(VLOOKUP(Table1[[#This Row],[Ledger 8]],$GZ:$GZ,1,0))=16,1,0),0)</f>
        <v>0</v>
      </c>
      <c r="FQ53">
        <f>IF(LEN(Table1[[#This Row],[Ledger 9]])&gt;0,IF(TYPE(VLOOKUP(Table1[[#This Row],[Ledger 9]],$GZ:$GZ,1,0))=16,1,0),0)</f>
        <v>0</v>
      </c>
      <c r="FR53">
        <f>IF(LEN(Table1[[#This Row],[Ledger 10]])&gt;0,IF(TYPE(VLOOKUP(Table1[[#This Row],[Ledger 10]],$GZ:$GZ,1,0))=16,1,0),0)</f>
        <v>0</v>
      </c>
      <c r="FS53">
        <f>IF(LEN(Table1[[#This Row],[Ledger 11]])&gt;0,IF(TYPE(VLOOKUP(Table1[[#This Row],[Ledger 11]],$GZ:$GZ,1,0))=16,1,0),0)</f>
        <v>0</v>
      </c>
      <c r="FT53">
        <f>IF(LEN(Table1[[#This Row],[Ledger 12]])&gt;0,IF(TYPE(VLOOKUP(Table1[[#This Row],[Ledger 12]],$GZ:$GZ,1,0))=16,1,0),0)</f>
        <v>0</v>
      </c>
      <c r="FU53">
        <f>IF(LEN(Table1[[#This Row],[Ledger 13]])&gt;0,IF(TYPE(VLOOKUP(Table1[[#This Row],[Ledger 13]],$GZ:$GZ,1,0))=16,1,0),0)</f>
        <v>0</v>
      </c>
      <c r="FV53">
        <f>IF(LEN(Table1[[#This Row],[Ledger 14]])&gt;0,IF(TYPE(VLOOKUP(Table1[[#This Row],[Ledger 14]],$GZ:$GZ,1,0))=16,1,0),0)</f>
        <v>0</v>
      </c>
      <c r="FW53">
        <f>IF(LEN(Table1[[#This Row],[Ledger 15]])&gt;0,IF(TYPE(VLOOKUP(Table1[[#This Row],[Ledger 15]],$GZ:$GZ,1,0))=16,1,0),0)</f>
        <v>0</v>
      </c>
    </row>
    <row r="54" spans="4:179" ht="33" customHeight="1" x14ac:dyDescent="0.45">
      <c r="D54" s="8">
        <f t="shared" si="9"/>
        <v>49</v>
      </c>
      <c r="E54" s="32"/>
      <c r="F54" s="34"/>
      <c r="G54" s="34"/>
      <c r="H54" s="34"/>
      <c r="I54" s="34"/>
      <c r="J54" s="38"/>
      <c r="K54" s="33"/>
      <c r="L54" s="36"/>
      <c r="M54" s="35"/>
      <c r="N54" s="34"/>
      <c r="O54" s="41"/>
      <c r="P54" s="35"/>
      <c r="Q54" s="34"/>
      <c r="R54" s="37"/>
      <c r="S54" s="35"/>
      <c r="T54" s="34"/>
      <c r="U54" s="37"/>
      <c r="V54" s="35"/>
      <c r="W54" s="34"/>
      <c r="X54" s="37"/>
      <c r="Y54" s="35"/>
      <c r="Z54" s="34"/>
      <c r="AA54" s="37"/>
      <c r="AB54" s="35"/>
      <c r="AC54" s="34"/>
      <c r="AD54" s="37"/>
      <c r="AE54" s="35"/>
      <c r="AF54" s="34"/>
      <c r="AG54" s="37"/>
      <c r="AH54" s="35"/>
      <c r="AI54" s="34"/>
      <c r="AJ54" s="37"/>
      <c r="AK54" s="35"/>
      <c r="AL54" s="34"/>
      <c r="AM54" s="37"/>
      <c r="AN54" s="35"/>
      <c r="AO54" s="34"/>
      <c r="AP54" s="37"/>
      <c r="AQ54" s="35"/>
      <c r="AR54" s="34"/>
      <c r="AS54" s="37"/>
      <c r="AT54" s="35"/>
      <c r="AU54" s="34"/>
      <c r="AV54" s="37"/>
      <c r="AW54" s="35"/>
      <c r="AX54" s="34"/>
      <c r="AY54" s="37"/>
      <c r="AZ54" s="35"/>
      <c r="BA54" s="34"/>
      <c r="BB54" s="37"/>
      <c r="BC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" s="7"/>
      <c r="BF54" t="str">
        <f>IF(Table1[[#This Row],[Date]]="","","&amp;lt;VOUCHER REMOTEID="&amp;""""&amp;$A$11&amp;$A$13&amp;ROW()&amp;""""&amp;" VCHTYPE="""&amp;F54&amp;""" ACTION="""&amp;"Create"&amp;"""&amp;gt;")</f>
        <v/>
      </c>
      <c r="BG54" t="str">
        <f>IF(Table1[[#This Row],[Date]]="","",TEXT(Table1[[#This Row],[Date]],"yyyymmdd"))</f>
        <v/>
      </c>
      <c r="BH54" t="str">
        <f>Table1[[#This Row],[Date2]]</f>
        <v/>
      </c>
      <c r="BI54" t="str">
        <f>IF(Table1[[#This Row],[Date]]="","",Table1[[#This Row],[Voucher Type]])</f>
        <v/>
      </c>
      <c r="BJ54" t="str">
        <f>IF(Table1[[#This Row],[Ref No / Invoice No]]="","",Table1[[#This Row],[Ref No / Invoice No]])</f>
        <v/>
      </c>
      <c r="BK54" t="str">
        <f>IF(Table1[[#This Row],[Voucher No]]="","",Table1[[#This Row],[Voucher No]])</f>
        <v/>
      </c>
      <c r="BL54" t="str">
        <f>IF(Table1[[#This Row],[Date]]="","",Table1[[#This Row],[Narration]])</f>
        <v/>
      </c>
      <c r="BM54" t="str">
        <f>IF(Table1[[#This Row],[Date]]="","",$A$11&amp;$A$13&amp;ROW())</f>
        <v/>
      </c>
      <c r="BN54" t="str">
        <f>IF(Table1[[#This Row],[Date]]="","",$A$13)</f>
        <v/>
      </c>
      <c r="BP54" t="str">
        <f>IF(Table1[[#This Row],[Ledger 1]]="","","No")</f>
        <v/>
      </c>
      <c r="BQ54" t="str">
        <f>IF(Table1[[#This Row],[Date]]="","",IF(Table1[[#This Row],[Effect 1]]="Dr.","Yes","No"))</f>
        <v/>
      </c>
      <c r="BR54" t="str">
        <f>IF(Table1[[#This Row],[Date]]="","",Table1[[#This Row],[Ledger 1]])</f>
        <v/>
      </c>
      <c r="BS54" t="str">
        <f>IF(Table1[[#This Row],[Date]]="","",IF(Table1[[#This Row],[Effect 1]]="Dr.",-Table1[[#This Row],[Amount 1]],Table1[[#This Row],[Amount 1]]))</f>
        <v/>
      </c>
      <c r="BV54" t="str">
        <f>IF(Table1[[#This Row],[Ledger 2]]="","","No")</f>
        <v/>
      </c>
      <c r="BW54" t="str">
        <f>IF(Table1[[#This Row],[Date]]="","",IF(Table1[[#This Row],[Effect 2]]="Dr.","Yes","No"))</f>
        <v/>
      </c>
      <c r="BX54" t="str">
        <f>IF(Table1[[#This Row],[Date]]="","",Table1[[#This Row],[Ledger 2]])</f>
        <v/>
      </c>
      <c r="BY54" t="str">
        <f>IF(Table1[[#This Row],[Date]]="","",IF(Table1[[#This Row],[Effect 2]]="Dr.",-Table1[[#This Row],[Amount 2]],Table1[[#This Row],[Amount 2]]))</f>
        <v/>
      </c>
      <c r="CB54" t="str">
        <f>IF(Table1[[#This Row],[Ledger 3]]="","","No")</f>
        <v/>
      </c>
      <c r="CC54" t="str">
        <f>IF(Table1[[#This Row],[Ledger 3]]="","",IF(Table1[[#This Row],[Effect 3]]="Dr.","Yes","No"))</f>
        <v/>
      </c>
      <c r="CD54" t="str">
        <f>IF(Table1[[#This Row],[Ledger 3]]="","",Table1[[#This Row],[Ledger 3]])</f>
        <v/>
      </c>
      <c r="CE54" t="str">
        <f>IF(Table1[[#This Row],[Ledger 3]]="","",IF(Table1[[#This Row],[Effect 3]]="Dr.",-Table1[[#This Row],[Amount 3]],Table1[[#This Row],[Amount 3]]))</f>
        <v/>
      </c>
      <c r="CH54" t="str">
        <f>IF(Table1[[#This Row],[Ledger 4]]="","","No")</f>
        <v/>
      </c>
      <c r="CI54" t="str">
        <f>IF(Table1[[#This Row],[Ledger 4]]="","",IF(Table1[[#This Row],[Effect 4]]="Dr.","Yes","No"))</f>
        <v/>
      </c>
      <c r="CJ54" t="str">
        <f>IF(Table1[[#This Row],[Ledger 4]]="","",Table1[[#This Row],[Ledger 4]])</f>
        <v/>
      </c>
      <c r="CK54" t="str">
        <f>IF(Table1[[#This Row],[Ledger 4]]="","",IF(Table1[[#This Row],[Effect 4]]="Dr.",-Table1[[#This Row],[Amount 4]],Table1[[#This Row],[Amount 4]]))</f>
        <v/>
      </c>
      <c r="CN54" t="str">
        <f>IF(Table1[[#This Row],[Ledger 5]]="","","No")</f>
        <v/>
      </c>
      <c r="CO54" t="str">
        <f>IF(Table1[[#This Row],[Ledger 5]]="","",IF(Table1[[#This Row],[Effect 5]]="Dr.","Yes","No"))</f>
        <v/>
      </c>
      <c r="CP54" t="str">
        <f>IF(Table1[[#This Row],[Ledger 5]]="","",Table1[[#This Row],[Ledger 5]])</f>
        <v/>
      </c>
      <c r="CQ54" t="str">
        <f>IF(Table1[[#This Row],[Ledger 5]]="","",IF(Table1[[#This Row],[Effect 5]]="Dr.",-Table1[[#This Row],[Amount 5]],Table1[[#This Row],[Amount 5]]))</f>
        <v/>
      </c>
      <c r="CT54" t="str">
        <f>IF(Table1[[#This Row],[Ledger 6]]="","","No")</f>
        <v/>
      </c>
      <c r="CU54" t="str">
        <f>IF(Table1[[#This Row],[Ledger 6]]="","",IF(Table1[[#This Row],[Effect 6]]="Dr.","Yes","No"))</f>
        <v/>
      </c>
      <c r="CV54" t="str">
        <f>IF(Table1[[#This Row],[Ledger 6]]="","",Table1[[#This Row],[Ledger 6]])</f>
        <v/>
      </c>
      <c r="CW54" t="str">
        <f>IF(Table1[[#This Row],[Ledger 6]]="","",IF(Table1[[#This Row],[Effect 6]]="Dr.",-Table1[[#This Row],[Amount 6]],Table1[[#This Row],[Amount 6]]))</f>
        <v/>
      </c>
      <c r="CZ54" t="str">
        <f>IF(Table1[[#This Row],[Ledger 7]]="","","No")</f>
        <v/>
      </c>
      <c r="DA54" t="str">
        <f>IF(Table1[[#This Row],[Ledger 7]]="","",IF(Table1[[#This Row],[Effect 7]]="Dr.","Yes","No"))</f>
        <v/>
      </c>
      <c r="DB54" t="str">
        <f>IF(Table1[[#This Row],[Ledger 7]]="","",Table1[[#This Row],[Ledger 7]])</f>
        <v/>
      </c>
      <c r="DC54" t="str">
        <f>IF(Table1[[#This Row],[Ledger 7]]="","",IF(Table1[[#This Row],[Effect 7]]="Dr.",-Table1[[#This Row],[Amount 7]],Table1[[#This Row],[Amount 7]]))</f>
        <v/>
      </c>
      <c r="DF54" t="str">
        <f>IF(Table1[[#This Row],[Ledger 8]]="","","No")</f>
        <v/>
      </c>
      <c r="DG54" t="str">
        <f>IF(Table1[[#This Row],[Ledger 8]]="","",IF(Table1[[#This Row],[Effect 8]]="Dr.","Yes","No"))</f>
        <v/>
      </c>
      <c r="DH54" t="str">
        <f>IF(Table1[[#This Row],[Ledger 8]]="","",Table1[[#This Row],[Ledger 8]])</f>
        <v/>
      </c>
      <c r="DI54" t="str">
        <f>IF(Table1[[#This Row],[Ledger 8]]="","",IF(Table1[[#This Row],[Effect 8]]="Dr.",-Table1[[#This Row],[Amount 8]],Table1[[#This Row],[Amount 8]]))</f>
        <v/>
      </c>
      <c r="DL54" t="str">
        <f>IF(Table1[[#This Row],[Ledger 9]]="","","No")</f>
        <v/>
      </c>
      <c r="DM54" t="str">
        <f>IF(Table1[[#This Row],[Ledger 9]]="","",IF(Table1[[#This Row],[Effect 9]]="Dr.","Yes","No"))</f>
        <v/>
      </c>
      <c r="DN54" t="str">
        <f>IF(Table1[[#This Row],[Ledger 9]]="","",Table1[[#This Row],[Ledger 9]])</f>
        <v/>
      </c>
      <c r="DO54" t="str">
        <f>IF(Table1[[#This Row],[Ledger 9]]="","",IF(Table1[[#This Row],[Effect 9]]="Dr.",-Table1[[#This Row],[Amount 9]],Table1[[#This Row],[Amount 9]]))</f>
        <v/>
      </c>
      <c r="DR54" t="str">
        <f>IF(Table1[[#This Row],[Ledger 10]]="","","No")</f>
        <v/>
      </c>
      <c r="DS54" t="str">
        <f>IF(Table1[[#This Row],[Ledger 10]]="","",IF(Table1[[#This Row],[Effect 10]]="Dr.","Yes","No"))</f>
        <v/>
      </c>
      <c r="DT54" t="str">
        <f>IF(Table1[[#This Row],[Ledger 10]]="","",Table1[[#This Row],[Ledger 10]])</f>
        <v/>
      </c>
      <c r="DU54" t="str">
        <f>IF(Table1[[#This Row],[Ledger 10]]="","",IF(Table1[[#This Row],[Effect 10]]="Dr.",-Table1[[#This Row],[Amount 10]],Table1[[#This Row],[Amount 10]]))</f>
        <v/>
      </c>
      <c r="DX54" t="str">
        <f>IF(Table1[[#This Row],[Ledger 11]]="","","No")</f>
        <v/>
      </c>
      <c r="DY54" t="str">
        <f>IF(Table1[[#This Row],[Ledger 11]]="","",IF(Table1[[#This Row],[Effect 11]]="Dr.","Yes","No"))</f>
        <v/>
      </c>
      <c r="DZ54" t="str">
        <f>IF(Table1[[#This Row],[Ledger 11]]="","",Table1[[#This Row],[Ledger 11]])</f>
        <v/>
      </c>
      <c r="EA54" t="str">
        <f>IF(Table1[[#This Row],[Ledger 11]]="","",IF(Table1[[#This Row],[Effect 11]]="Dr.",-Table1[[#This Row],[Amount 11]],Table1[[#This Row],[Amount 11]]))</f>
        <v/>
      </c>
      <c r="ED54" t="str">
        <f>IF(Table1[[#This Row],[Ledger 12]]="","","No")</f>
        <v/>
      </c>
      <c r="EE54" t="str">
        <f>IF(Table1[[#This Row],[Ledger 12]]="","",IF(Table1[[#This Row],[Effect 12]]="Dr.","Yes","No"))</f>
        <v/>
      </c>
      <c r="EF54" t="str">
        <f>IF(Table1[[#This Row],[Ledger 12]]="","",Table1[[#This Row],[Ledger 12]])</f>
        <v/>
      </c>
      <c r="EG54" t="str">
        <f>IF(Table1[[#This Row],[Ledger 12]]="","",IF(Table1[[#This Row],[Effect 12]]="Dr.",-Table1[[#This Row],[Amount 12]],Table1[[#This Row],[Amount 12]]))</f>
        <v/>
      </c>
      <c r="EJ54" t="str">
        <f>IF(Table1[[#This Row],[Ledger 13]]="","","No")</f>
        <v/>
      </c>
      <c r="EK54" t="str">
        <f>IF(Table1[[#This Row],[Ledger 13]]="","",IF(Table1[[#This Row],[Effect 13]]="Dr.","Yes","No"))</f>
        <v/>
      </c>
      <c r="EL54" t="str">
        <f>IF(Table1[[#This Row],[Ledger 13]]="","",Table1[[#This Row],[Ledger 13]])</f>
        <v/>
      </c>
      <c r="EM54" t="str">
        <f>IF(Table1[[#This Row],[Ledger 13]]="","",IF(Table1[[#This Row],[Effect 13]]="Dr.",-Table1[[#This Row],[Amount 13]],Table1[[#This Row],[Amount 13]]))</f>
        <v/>
      </c>
      <c r="EP54" t="str">
        <f>IF(Table1[[#This Row],[Ledger 14]]="","","No")</f>
        <v/>
      </c>
      <c r="EQ54" t="str">
        <f>IF(Table1[[#This Row],[Ledger 14]]="","",IF(Table1[[#This Row],[Effect 14]]="Dr.","Yes","No"))</f>
        <v/>
      </c>
      <c r="ER54" t="str">
        <f>IF(Table1[[#This Row],[Ledger 14]]="","",Table1[[#This Row],[Ledger 14]])</f>
        <v/>
      </c>
      <c r="ES54" t="str">
        <f>IF(Table1[[#This Row],[Ledger 14]]="","",IF(Table1[[#This Row],[Effect 14]]="Dr.",-Table1[[#This Row],[Amount 14]],Table1[[#This Row],[Amount 14]]))</f>
        <v/>
      </c>
      <c r="EV54" t="str">
        <f>IF(Table1[[#This Row],[Ledger 15]]="","","No")</f>
        <v/>
      </c>
      <c r="EW54" t="str">
        <f>IF(Table1[[#This Row],[Ledger 15]]="","",IF(Table1[[#This Row],[Effect 15]]="Dr.","Yes","No"))</f>
        <v/>
      </c>
      <c r="EX54" t="str">
        <f>IF(Table1[[#This Row],[Ledger 15]]="","",Table1[[#This Row],[Ledger 15]])</f>
        <v/>
      </c>
      <c r="EY54" t="str">
        <f>IF(Table1[[#This Row],[Ledger 15]]="","",IF(Table1[[#This Row],[Effect 15]]="Dr.",-Table1[[#This Row],[Amount 15]],Table1[[#This Row],[Amount 15]]))</f>
        <v/>
      </c>
      <c r="FD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">
        <f>IF(Table1[[#This Row],[Date]]="",0,IF(AND(Table1[[#This Row],[Date]]&gt;=$FE$2,Table1[[#This Row],[Date]]&lt;=$FE$3),0,1))</f>
        <v>0</v>
      </c>
      <c r="FF54">
        <f>IF(Table1[[#This Row],[Date]]="",0,IF(TYPE(VLOOKUP(Table1[[#This Row],[Voucher Type]],Table1[[#All],[Voucher Type Master]],1,FALSE))=16,1,0))</f>
        <v>0</v>
      </c>
      <c r="FG54">
        <f>IF(TYPE(IF(Table1[[#This Row],[Date]]="",0,IF(VLOOKUP(Table1[[#This Row],[Voucher Type]],$FY$5:$FZ$13,2,0)=Table1[[#This Row],[Effect 1]],0,1)))=16,1,0)</f>
        <v>0</v>
      </c>
      <c r="FH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">
        <f>IF(LEN(Table1[[#This Row],[Ledger 1]])&gt;0,IF(TYPE(VLOOKUP(Table1[[#This Row],[Ledger 1]],GZ:GZ,1,0))=16,1,0),0)</f>
        <v>0</v>
      </c>
      <c r="FJ54">
        <f>IF(LEN(Table1[[#This Row],[Ledger 2]])&gt;0,IF(TYPE(VLOOKUP(Table1[[#This Row],[Ledger 2]],GZ:GZ,1,0))=16,1,0),0)</f>
        <v>0</v>
      </c>
      <c r="FK54">
        <f>IF(LEN(Table1[[#This Row],[Ledger 3]])&gt;0,IF(TYPE(VLOOKUP(Table1[[#This Row],[Ledger 3]],GZ:GZ,1,0))=16,1,0),0)</f>
        <v>0</v>
      </c>
      <c r="FL54">
        <f>IF(LEN(Table1[[#This Row],[Ledger 4]])&gt;0,IF(TYPE(VLOOKUP(Table1[[#This Row],[Ledger 4]],GZ:GZ,1,0))=16,1,0),0)</f>
        <v>0</v>
      </c>
      <c r="FM54">
        <f>IF(LEN(Table1[[#This Row],[Ledger 5]])&gt;0,IF(TYPE(VLOOKUP(Table1[[#This Row],[Ledger 5]],GZ:GZ,1,0))=16,1,0),0)</f>
        <v>0</v>
      </c>
      <c r="FN54">
        <f>IF(LEN(Table1[[#This Row],[Ledger 6]])&gt;0,IF(TYPE(VLOOKUP(Table1[[#This Row],[Ledger 6]],$GZ:$GZ,1,0))=16,1,0),0)</f>
        <v>0</v>
      </c>
      <c r="FO54">
        <f>IF(LEN(Table1[[#This Row],[Ledger 7]])&gt;0,IF(TYPE(VLOOKUP(Table1[[#This Row],[Ledger 7]],$GZ:$GZ,1,0))=16,1,0),0)</f>
        <v>0</v>
      </c>
      <c r="FP54">
        <f>IF(LEN(Table1[[#This Row],[Ledger 8]])&gt;0,IF(TYPE(VLOOKUP(Table1[[#This Row],[Ledger 8]],$GZ:$GZ,1,0))=16,1,0),0)</f>
        <v>0</v>
      </c>
      <c r="FQ54">
        <f>IF(LEN(Table1[[#This Row],[Ledger 9]])&gt;0,IF(TYPE(VLOOKUP(Table1[[#This Row],[Ledger 9]],$GZ:$GZ,1,0))=16,1,0),0)</f>
        <v>0</v>
      </c>
      <c r="FR54">
        <f>IF(LEN(Table1[[#This Row],[Ledger 10]])&gt;0,IF(TYPE(VLOOKUP(Table1[[#This Row],[Ledger 10]],$GZ:$GZ,1,0))=16,1,0),0)</f>
        <v>0</v>
      </c>
      <c r="FS54">
        <f>IF(LEN(Table1[[#This Row],[Ledger 11]])&gt;0,IF(TYPE(VLOOKUP(Table1[[#This Row],[Ledger 11]],$GZ:$GZ,1,0))=16,1,0),0)</f>
        <v>0</v>
      </c>
      <c r="FT54">
        <f>IF(LEN(Table1[[#This Row],[Ledger 12]])&gt;0,IF(TYPE(VLOOKUP(Table1[[#This Row],[Ledger 12]],$GZ:$GZ,1,0))=16,1,0),0)</f>
        <v>0</v>
      </c>
      <c r="FU54">
        <f>IF(LEN(Table1[[#This Row],[Ledger 13]])&gt;0,IF(TYPE(VLOOKUP(Table1[[#This Row],[Ledger 13]],$GZ:$GZ,1,0))=16,1,0),0)</f>
        <v>0</v>
      </c>
      <c r="FV54">
        <f>IF(LEN(Table1[[#This Row],[Ledger 14]])&gt;0,IF(TYPE(VLOOKUP(Table1[[#This Row],[Ledger 14]],$GZ:$GZ,1,0))=16,1,0),0)</f>
        <v>0</v>
      </c>
      <c r="FW54">
        <f>IF(LEN(Table1[[#This Row],[Ledger 15]])&gt;0,IF(TYPE(VLOOKUP(Table1[[#This Row],[Ledger 15]],$GZ:$GZ,1,0))=16,1,0),0)</f>
        <v>0</v>
      </c>
    </row>
    <row r="55" spans="4:179" ht="33" customHeight="1" x14ac:dyDescent="0.45">
      <c r="D55" s="8">
        <f t="shared" si="9"/>
        <v>50</v>
      </c>
      <c r="E55" s="32"/>
      <c r="F55" s="34"/>
      <c r="G55" s="34"/>
      <c r="H55" s="34"/>
      <c r="I55" s="34"/>
      <c r="J55" s="38"/>
      <c r="K55" s="33"/>
      <c r="L55" s="36"/>
      <c r="M55" s="35"/>
      <c r="N55" s="34"/>
      <c r="O55" s="41"/>
      <c r="P55" s="35"/>
      <c r="Q55" s="34"/>
      <c r="R55" s="37"/>
      <c r="S55" s="35"/>
      <c r="T55" s="34"/>
      <c r="U55" s="37"/>
      <c r="V55" s="35"/>
      <c r="W55" s="34"/>
      <c r="X55" s="37"/>
      <c r="Y55" s="35"/>
      <c r="Z55" s="34"/>
      <c r="AA55" s="37"/>
      <c r="AB55" s="35"/>
      <c r="AC55" s="34"/>
      <c r="AD55" s="37"/>
      <c r="AE55" s="35"/>
      <c r="AF55" s="34"/>
      <c r="AG55" s="37"/>
      <c r="AH55" s="35"/>
      <c r="AI55" s="34"/>
      <c r="AJ55" s="37"/>
      <c r="AK55" s="35"/>
      <c r="AL55" s="34"/>
      <c r="AM55" s="37"/>
      <c r="AN55" s="35"/>
      <c r="AO55" s="34"/>
      <c r="AP55" s="37"/>
      <c r="AQ55" s="35"/>
      <c r="AR55" s="34"/>
      <c r="AS55" s="37"/>
      <c r="AT55" s="35"/>
      <c r="AU55" s="34"/>
      <c r="AV55" s="37"/>
      <c r="AW55" s="35"/>
      <c r="AX55" s="34"/>
      <c r="AY55" s="37"/>
      <c r="AZ55" s="35"/>
      <c r="BA55" s="34"/>
      <c r="BB55" s="37"/>
      <c r="BC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" s="7"/>
      <c r="BF55" t="str">
        <f>IF(Table1[[#This Row],[Date]]="","","&amp;lt;VOUCHER REMOTEID="&amp;""""&amp;$A$11&amp;$A$13&amp;ROW()&amp;""""&amp;" VCHTYPE="""&amp;F55&amp;""" ACTION="""&amp;"Create"&amp;"""&amp;gt;")</f>
        <v/>
      </c>
      <c r="BG55" t="str">
        <f>IF(Table1[[#This Row],[Date]]="","",TEXT(Table1[[#This Row],[Date]],"yyyymmdd"))</f>
        <v/>
      </c>
      <c r="BH55" t="str">
        <f>Table1[[#This Row],[Date2]]</f>
        <v/>
      </c>
      <c r="BI55" t="str">
        <f>IF(Table1[[#This Row],[Date]]="","",Table1[[#This Row],[Voucher Type]])</f>
        <v/>
      </c>
      <c r="BJ55" t="str">
        <f>IF(Table1[[#This Row],[Ref No / Invoice No]]="","",Table1[[#This Row],[Ref No / Invoice No]])</f>
        <v/>
      </c>
      <c r="BK55" t="str">
        <f>IF(Table1[[#This Row],[Voucher No]]="","",Table1[[#This Row],[Voucher No]])</f>
        <v/>
      </c>
      <c r="BL55" t="str">
        <f>IF(Table1[[#This Row],[Date]]="","",Table1[[#This Row],[Narration]])</f>
        <v/>
      </c>
      <c r="BM55" t="str">
        <f>IF(Table1[[#This Row],[Date]]="","",$A$11&amp;$A$13&amp;ROW())</f>
        <v/>
      </c>
      <c r="BN55" t="str">
        <f>IF(Table1[[#This Row],[Date]]="","",$A$13)</f>
        <v/>
      </c>
      <c r="BP55" t="str">
        <f>IF(Table1[[#This Row],[Ledger 1]]="","","No")</f>
        <v/>
      </c>
      <c r="BQ55" t="str">
        <f>IF(Table1[[#This Row],[Date]]="","",IF(Table1[[#This Row],[Effect 1]]="Dr.","Yes","No"))</f>
        <v/>
      </c>
      <c r="BR55" t="str">
        <f>IF(Table1[[#This Row],[Date]]="","",Table1[[#This Row],[Ledger 1]])</f>
        <v/>
      </c>
      <c r="BS55" t="str">
        <f>IF(Table1[[#This Row],[Date]]="","",IF(Table1[[#This Row],[Effect 1]]="Dr.",-Table1[[#This Row],[Amount 1]],Table1[[#This Row],[Amount 1]]))</f>
        <v/>
      </c>
      <c r="BV55" t="str">
        <f>IF(Table1[[#This Row],[Ledger 2]]="","","No")</f>
        <v/>
      </c>
      <c r="BW55" t="str">
        <f>IF(Table1[[#This Row],[Date]]="","",IF(Table1[[#This Row],[Effect 2]]="Dr.","Yes","No"))</f>
        <v/>
      </c>
      <c r="BX55" t="str">
        <f>IF(Table1[[#This Row],[Date]]="","",Table1[[#This Row],[Ledger 2]])</f>
        <v/>
      </c>
      <c r="BY55" t="str">
        <f>IF(Table1[[#This Row],[Date]]="","",IF(Table1[[#This Row],[Effect 2]]="Dr.",-Table1[[#This Row],[Amount 2]],Table1[[#This Row],[Amount 2]]))</f>
        <v/>
      </c>
      <c r="CB55" t="str">
        <f>IF(Table1[[#This Row],[Ledger 3]]="","","No")</f>
        <v/>
      </c>
      <c r="CC55" t="str">
        <f>IF(Table1[[#This Row],[Ledger 3]]="","",IF(Table1[[#This Row],[Effect 3]]="Dr.","Yes","No"))</f>
        <v/>
      </c>
      <c r="CD55" t="str">
        <f>IF(Table1[[#This Row],[Ledger 3]]="","",Table1[[#This Row],[Ledger 3]])</f>
        <v/>
      </c>
      <c r="CE55" t="str">
        <f>IF(Table1[[#This Row],[Ledger 3]]="","",IF(Table1[[#This Row],[Effect 3]]="Dr.",-Table1[[#This Row],[Amount 3]],Table1[[#This Row],[Amount 3]]))</f>
        <v/>
      </c>
      <c r="CH55" t="str">
        <f>IF(Table1[[#This Row],[Ledger 4]]="","","No")</f>
        <v/>
      </c>
      <c r="CI55" t="str">
        <f>IF(Table1[[#This Row],[Ledger 4]]="","",IF(Table1[[#This Row],[Effect 4]]="Dr.","Yes","No"))</f>
        <v/>
      </c>
      <c r="CJ55" t="str">
        <f>IF(Table1[[#This Row],[Ledger 4]]="","",Table1[[#This Row],[Ledger 4]])</f>
        <v/>
      </c>
      <c r="CK55" t="str">
        <f>IF(Table1[[#This Row],[Ledger 4]]="","",IF(Table1[[#This Row],[Effect 4]]="Dr.",-Table1[[#This Row],[Amount 4]],Table1[[#This Row],[Amount 4]]))</f>
        <v/>
      </c>
      <c r="CN55" t="str">
        <f>IF(Table1[[#This Row],[Ledger 5]]="","","No")</f>
        <v/>
      </c>
      <c r="CO55" t="str">
        <f>IF(Table1[[#This Row],[Ledger 5]]="","",IF(Table1[[#This Row],[Effect 5]]="Dr.","Yes","No"))</f>
        <v/>
      </c>
      <c r="CP55" t="str">
        <f>IF(Table1[[#This Row],[Ledger 5]]="","",Table1[[#This Row],[Ledger 5]])</f>
        <v/>
      </c>
      <c r="CQ55" t="str">
        <f>IF(Table1[[#This Row],[Ledger 5]]="","",IF(Table1[[#This Row],[Effect 5]]="Dr.",-Table1[[#This Row],[Amount 5]],Table1[[#This Row],[Amount 5]]))</f>
        <v/>
      </c>
      <c r="CT55" t="str">
        <f>IF(Table1[[#This Row],[Ledger 6]]="","","No")</f>
        <v/>
      </c>
      <c r="CU55" t="str">
        <f>IF(Table1[[#This Row],[Ledger 6]]="","",IF(Table1[[#This Row],[Effect 6]]="Dr.","Yes","No"))</f>
        <v/>
      </c>
      <c r="CV55" t="str">
        <f>IF(Table1[[#This Row],[Ledger 6]]="","",Table1[[#This Row],[Ledger 6]])</f>
        <v/>
      </c>
      <c r="CW55" t="str">
        <f>IF(Table1[[#This Row],[Ledger 6]]="","",IF(Table1[[#This Row],[Effect 6]]="Dr.",-Table1[[#This Row],[Amount 6]],Table1[[#This Row],[Amount 6]]))</f>
        <v/>
      </c>
      <c r="CZ55" t="str">
        <f>IF(Table1[[#This Row],[Ledger 7]]="","","No")</f>
        <v/>
      </c>
      <c r="DA55" t="str">
        <f>IF(Table1[[#This Row],[Ledger 7]]="","",IF(Table1[[#This Row],[Effect 7]]="Dr.","Yes","No"))</f>
        <v/>
      </c>
      <c r="DB55" t="str">
        <f>IF(Table1[[#This Row],[Ledger 7]]="","",Table1[[#This Row],[Ledger 7]])</f>
        <v/>
      </c>
      <c r="DC55" t="str">
        <f>IF(Table1[[#This Row],[Ledger 7]]="","",IF(Table1[[#This Row],[Effect 7]]="Dr.",-Table1[[#This Row],[Amount 7]],Table1[[#This Row],[Amount 7]]))</f>
        <v/>
      </c>
      <c r="DF55" t="str">
        <f>IF(Table1[[#This Row],[Ledger 8]]="","","No")</f>
        <v/>
      </c>
      <c r="DG55" t="str">
        <f>IF(Table1[[#This Row],[Ledger 8]]="","",IF(Table1[[#This Row],[Effect 8]]="Dr.","Yes","No"))</f>
        <v/>
      </c>
      <c r="DH55" t="str">
        <f>IF(Table1[[#This Row],[Ledger 8]]="","",Table1[[#This Row],[Ledger 8]])</f>
        <v/>
      </c>
      <c r="DI55" t="str">
        <f>IF(Table1[[#This Row],[Ledger 8]]="","",IF(Table1[[#This Row],[Effect 8]]="Dr.",-Table1[[#This Row],[Amount 8]],Table1[[#This Row],[Amount 8]]))</f>
        <v/>
      </c>
      <c r="DL55" t="str">
        <f>IF(Table1[[#This Row],[Ledger 9]]="","","No")</f>
        <v/>
      </c>
      <c r="DM55" t="str">
        <f>IF(Table1[[#This Row],[Ledger 9]]="","",IF(Table1[[#This Row],[Effect 9]]="Dr.","Yes","No"))</f>
        <v/>
      </c>
      <c r="DN55" t="str">
        <f>IF(Table1[[#This Row],[Ledger 9]]="","",Table1[[#This Row],[Ledger 9]])</f>
        <v/>
      </c>
      <c r="DO55" t="str">
        <f>IF(Table1[[#This Row],[Ledger 9]]="","",IF(Table1[[#This Row],[Effect 9]]="Dr.",-Table1[[#This Row],[Amount 9]],Table1[[#This Row],[Amount 9]]))</f>
        <v/>
      </c>
      <c r="DR55" t="str">
        <f>IF(Table1[[#This Row],[Ledger 10]]="","","No")</f>
        <v/>
      </c>
      <c r="DS55" t="str">
        <f>IF(Table1[[#This Row],[Ledger 10]]="","",IF(Table1[[#This Row],[Effect 10]]="Dr.","Yes","No"))</f>
        <v/>
      </c>
      <c r="DT55" t="str">
        <f>IF(Table1[[#This Row],[Ledger 10]]="","",Table1[[#This Row],[Ledger 10]])</f>
        <v/>
      </c>
      <c r="DU55" t="str">
        <f>IF(Table1[[#This Row],[Ledger 10]]="","",IF(Table1[[#This Row],[Effect 10]]="Dr.",-Table1[[#This Row],[Amount 10]],Table1[[#This Row],[Amount 10]]))</f>
        <v/>
      </c>
      <c r="DX55" t="str">
        <f>IF(Table1[[#This Row],[Ledger 11]]="","","No")</f>
        <v/>
      </c>
      <c r="DY55" t="str">
        <f>IF(Table1[[#This Row],[Ledger 11]]="","",IF(Table1[[#This Row],[Effect 11]]="Dr.","Yes","No"))</f>
        <v/>
      </c>
      <c r="DZ55" t="str">
        <f>IF(Table1[[#This Row],[Ledger 11]]="","",Table1[[#This Row],[Ledger 11]])</f>
        <v/>
      </c>
      <c r="EA55" t="str">
        <f>IF(Table1[[#This Row],[Ledger 11]]="","",IF(Table1[[#This Row],[Effect 11]]="Dr.",-Table1[[#This Row],[Amount 11]],Table1[[#This Row],[Amount 11]]))</f>
        <v/>
      </c>
      <c r="ED55" t="str">
        <f>IF(Table1[[#This Row],[Ledger 12]]="","","No")</f>
        <v/>
      </c>
      <c r="EE55" t="str">
        <f>IF(Table1[[#This Row],[Ledger 12]]="","",IF(Table1[[#This Row],[Effect 12]]="Dr.","Yes","No"))</f>
        <v/>
      </c>
      <c r="EF55" t="str">
        <f>IF(Table1[[#This Row],[Ledger 12]]="","",Table1[[#This Row],[Ledger 12]])</f>
        <v/>
      </c>
      <c r="EG55" t="str">
        <f>IF(Table1[[#This Row],[Ledger 12]]="","",IF(Table1[[#This Row],[Effect 12]]="Dr.",-Table1[[#This Row],[Amount 12]],Table1[[#This Row],[Amount 12]]))</f>
        <v/>
      </c>
      <c r="EJ55" t="str">
        <f>IF(Table1[[#This Row],[Ledger 13]]="","","No")</f>
        <v/>
      </c>
      <c r="EK55" t="str">
        <f>IF(Table1[[#This Row],[Ledger 13]]="","",IF(Table1[[#This Row],[Effect 13]]="Dr.","Yes","No"))</f>
        <v/>
      </c>
      <c r="EL55" t="str">
        <f>IF(Table1[[#This Row],[Ledger 13]]="","",Table1[[#This Row],[Ledger 13]])</f>
        <v/>
      </c>
      <c r="EM55" t="str">
        <f>IF(Table1[[#This Row],[Ledger 13]]="","",IF(Table1[[#This Row],[Effect 13]]="Dr.",-Table1[[#This Row],[Amount 13]],Table1[[#This Row],[Amount 13]]))</f>
        <v/>
      </c>
      <c r="EP55" t="str">
        <f>IF(Table1[[#This Row],[Ledger 14]]="","","No")</f>
        <v/>
      </c>
      <c r="EQ55" t="str">
        <f>IF(Table1[[#This Row],[Ledger 14]]="","",IF(Table1[[#This Row],[Effect 14]]="Dr.","Yes","No"))</f>
        <v/>
      </c>
      <c r="ER55" t="str">
        <f>IF(Table1[[#This Row],[Ledger 14]]="","",Table1[[#This Row],[Ledger 14]])</f>
        <v/>
      </c>
      <c r="ES55" t="str">
        <f>IF(Table1[[#This Row],[Ledger 14]]="","",IF(Table1[[#This Row],[Effect 14]]="Dr.",-Table1[[#This Row],[Amount 14]],Table1[[#This Row],[Amount 14]]))</f>
        <v/>
      </c>
      <c r="EV55" t="str">
        <f>IF(Table1[[#This Row],[Ledger 15]]="","","No")</f>
        <v/>
      </c>
      <c r="EW55" t="str">
        <f>IF(Table1[[#This Row],[Ledger 15]]="","",IF(Table1[[#This Row],[Effect 15]]="Dr.","Yes","No"))</f>
        <v/>
      </c>
      <c r="EX55" t="str">
        <f>IF(Table1[[#This Row],[Ledger 15]]="","",Table1[[#This Row],[Ledger 15]])</f>
        <v/>
      </c>
      <c r="EY55" t="str">
        <f>IF(Table1[[#This Row],[Ledger 15]]="","",IF(Table1[[#This Row],[Effect 15]]="Dr.",-Table1[[#This Row],[Amount 15]],Table1[[#This Row],[Amount 15]]))</f>
        <v/>
      </c>
      <c r="FD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">
        <f>IF(Table1[[#This Row],[Date]]="",0,IF(AND(Table1[[#This Row],[Date]]&gt;=$FE$2,Table1[[#This Row],[Date]]&lt;=$FE$3),0,1))</f>
        <v>0</v>
      </c>
      <c r="FF55">
        <f>IF(Table1[[#This Row],[Date]]="",0,IF(TYPE(VLOOKUP(Table1[[#This Row],[Voucher Type]],Table1[[#All],[Voucher Type Master]],1,FALSE))=16,1,0))</f>
        <v>0</v>
      </c>
      <c r="FG55">
        <f>IF(TYPE(IF(Table1[[#This Row],[Date]]="",0,IF(VLOOKUP(Table1[[#This Row],[Voucher Type]],$FY$5:$FZ$13,2,0)=Table1[[#This Row],[Effect 1]],0,1)))=16,1,0)</f>
        <v>0</v>
      </c>
      <c r="FH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">
        <f>IF(LEN(Table1[[#This Row],[Ledger 1]])&gt;0,IF(TYPE(VLOOKUP(Table1[[#This Row],[Ledger 1]],GZ:GZ,1,0))=16,1,0),0)</f>
        <v>0</v>
      </c>
      <c r="FJ55">
        <f>IF(LEN(Table1[[#This Row],[Ledger 2]])&gt;0,IF(TYPE(VLOOKUP(Table1[[#This Row],[Ledger 2]],GZ:GZ,1,0))=16,1,0),0)</f>
        <v>0</v>
      </c>
      <c r="FK55">
        <f>IF(LEN(Table1[[#This Row],[Ledger 3]])&gt;0,IF(TYPE(VLOOKUP(Table1[[#This Row],[Ledger 3]],GZ:GZ,1,0))=16,1,0),0)</f>
        <v>0</v>
      </c>
      <c r="FL55">
        <f>IF(LEN(Table1[[#This Row],[Ledger 4]])&gt;0,IF(TYPE(VLOOKUP(Table1[[#This Row],[Ledger 4]],GZ:GZ,1,0))=16,1,0),0)</f>
        <v>0</v>
      </c>
      <c r="FM55">
        <f>IF(LEN(Table1[[#This Row],[Ledger 5]])&gt;0,IF(TYPE(VLOOKUP(Table1[[#This Row],[Ledger 5]],GZ:GZ,1,0))=16,1,0),0)</f>
        <v>0</v>
      </c>
      <c r="FN55">
        <f>IF(LEN(Table1[[#This Row],[Ledger 6]])&gt;0,IF(TYPE(VLOOKUP(Table1[[#This Row],[Ledger 6]],$GZ:$GZ,1,0))=16,1,0),0)</f>
        <v>0</v>
      </c>
      <c r="FO55">
        <f>IF(LEN(Table1[[#This Row],[Ledger 7]])&gt;0,IF(TYPE(VLOOKUP(Table1[[#This Row],[Ledger 7]],$GZ:$GZ,1,0))=16,1,0),0)</f>
        <v>0</v>
      </c>
      <c r="FP55">
        <f>IF(LEN(Table1[[#This Row],[Ledger 8]])&gt;0,IF(TYPE(VLOOKUP(Table1[[#This Row],[Ledger 8]],$GZ:$GZ,1,0))=16,1,0),0)</f>
        <v>0</v>
      </c>
      <c r="FQ55">
        <f>IF(LEN(Table1[[#This Row],[Ledger 9]])&gt;0,IF(TYPE(VLOOKUP(Table1[[#This Row],[Ledger 9]],$GZ:$GZ,1,0))=16,1,0),0)</f>
        <v>0</v>
      </c>
      <c r="FR55">
        <f>IF(LEN(Table1[[#This Row],[Ledger 10]])&gt;0,IF(TYPE(VLOOKUP(Table1[[#This Row],[Ledger 10]],$GZ:$GZ,1,0))=16,1,0),0)</f>
        <v>0</v>
      </c>
      <c r="FS55">
        <f>IF(LEN(Table1[[#This Row],[Ledger 11]])&gt;0,IF(TYPE(VLOOKUP(Table1[[#This Row],[Ledger 11]],$GZ:$GZ,1,0))=16,1,0),0)</f>
        <v>0</v>
      </c>
      <c r="FT55">
        <f>IF(LEN(Table1[[#This Row],[Ledger 12]])&gt;0,IF(TYPE(VLOOKUP(Table1[[#This Row],[Ledger 12]],$GZ:$GZ,1,0))=16,1,0),0)</f>
        <v>0</v>
      </c>
      <c r="FU55">
        <f>IF(LEN(Table1[[#This Row],[Ledger 13]])&gt;0,IF(TYPE(VLOOKUP(Table1[[#This Row],[Ledger 13]],$GZ:$GZ,1,0))=16,1,0),0)</f>
        <v>0</v>
      </c>
      <c r="FV55">
        <f>IF(LEN(Table1[[#This Row],[Ledger 14]])&gt;0,IF(TYPE(VLOOKUP(Table1[[#This Row],[Ledger 14]],$GZ:$GZ,1,0))=16,1,0),0)</f>
        <v>0</v>
      </c>
      <c r="FW55">
        <f>IF(LEN(Table1[[#This Row],[Ledger 15]])&gt;0,IF(TYPE(VLOOKUP(Table1[[#This Row],[Ledger 15]],$GZ:$GZ,1,0))=16,1,0),0)</f>
        <v>0</v>
      </c>
    </row>
    <row r="56" spans="4:179" ht="33" customHeight="1" x14ac:dyDescent="0.45">
      <c r="D56" s="8">
        <f t="shared" si="9"/>
        <v>51</v>
      </c>
      <c r="E56" s="32"/>
      <c r="F56" s="34"/>
      <c r="G56" s="34"/>
      <c r="H56" s="34"/>
      <c r="I56" s="34"/>
      <c r="J56" s="38"/>
      <c r="K56" s="33"/>
      <c r="L56" s="36"/>
      <c r="M56" s="35"/>
      <c r="N56" s="34"/>
      <c r="O56" s="41"/>
      <c r="P56" s="35"/>
      <c r="Q56" s="34"/>
      <c r="R56" s="37"/>
      <c r="S56" s="35"/>
      <c r="T56" s="34"/>
      <c r="U56" s="37"/>
      <c r="V56" s="35"/>
      <c r="W56" s="34"/>
      <c r="X56" s="37"/>
      <c r="Y56" s="35"/>
      <c r="Z56" s="34"/>
      <c r="AA56" s="37"/>
      <c r="AB56" s="35"/>
      <c r="AC56" s="34"/>
      <c r="AD56" s="37"/>
      <c r="AE56" s="35"/>
      <c r="AF56" s="34"/>
      <c r="AG56" s="37"/>
      <c r="AH56" s="35"/>
      <c r="AI56" s="34"/>
      <c r="AJ56" s="37"/>
      <c r="AK56" s="35"/>
      <c r="AL56" s="34"/>
      <c r="AM56" s="37"/>
      <c r="AN56" s="35"/>
      <c r="AO56" s="34"/>
      <c r="AP56" s="37"/>
      <c r="AQ56" s="35"/>
      <c r="AR56" s="34"/>
      <c r="AS56" s="37"/>
      <c r="AT56" s="35"/>
      <c r="AU56" s="34"/>
      <c r="AV56" s="37"/>
      <c r="AW56" s="35"/>
      <c r="AX56" s="34"/>
      <c r="AY56" s="37"/>
      <c r="AZ56" s="35"/>
      <c r="BA56" s="34"/>
      <c r="BB56" s="37"/>
      <c r="BC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" s="7"/>
      <c r="BF56" t="str">
        <f>IF(Table1[[#This Row],[Date]]="","","&amp;lt;VOUCHER REMOTEID="&amp;""""&amp;$A$11&amp;$A$13&amp;ROW()&amp;""""&amp;" VCHTYPE="""&amp;F56&amp;""" ACTION="""&amp;"Create"&amp;"""&amp;gt;")</f>
        <v/>
      </c>
      <c r="BG56" t="str">
        <f>IF(Table1[[#This Row],[Date]]="","",TEXT(Table1[[#This Row],[Date]],"yyyymmdd"))</f>
        <v/>
      </c>
      <c r="BH56" t="str">
        <f>Table1[[#This Row],[Date2]]</f>
        <v/>
      </c>
      <c r="BI56" t="str">
        <f>IF(Table1[[#This Row],[Date]]="","",Table1[[#This Row],[Voucher Type]])</f>
        <v/>
      </c>
      <c r="BJ56" t="str">
        <f>IF(Table1[[#This Row],[Ref No / Invoice No]]="","",Table1[[#This Row],[Ref No / Invoice No]])</f>
        <v/>
      </c>
      <c r="BK56" t="str">
        <f>IF(Table1[[#This Row],[Voucher No]]="","",Table1[[#This Row],[Voucher No]])</f>
        <v/>
      </c>
      <c r="BL56" t="str">
        <f>IF(Table1[[#This Row],[Date]]="","",Table1[[#This Row],[Narration]])</f>
        <v/>
      </c>
      <c r="BM56" t="str">
        <f>IF(Table1[[#This Row],[Date]]="","",$A$11&amp;$A$13&amp;ROW())</f>
        <v/>
      </c>
      <c r="BN56" t="str">
        <f>IF(Table1[[#This Row],[Date]]="","",$A$13)</f>
        <v/>
      </c>
      <c r="BP56" t="str">
        <f>IF(Table1[[#This Row],[Ledger 1]]="","","No")</f>
        <v/>
      </c>
      <c r="BQ56" t="str">
        <f>IF(Table1[[#This Row],[Date]]="","",IF(Table1[[#This Row],[Effect 1]]="Dr.","Yes","No"))</f>
        <v/>
      </c>
      <c r="BR56" t="str">
        <f>IF(Table1[[#This Row],[Date]]="","",Table1[[#This Row],[Ledger 1]])</f>
        <v/>
      </c>
      <c r="BS56" t="str">
        <f>IF(Table1[[#This Row],[Date]]="","",IF(Table1[[#This Row],[Effect 1]]="Dr.",-Table1[[#This Row],[Amount 1]],Table1[[#This Row],[Amount 1]]))</f>
        <v/>
      </c>
      <c r="BV56" t="str">
        <f>IF(Table1[[#This Row],[Ledger 2]]="","","No")</f>
        <v/>
      </c>
      <c r="BW56" t="str">
        <f>IF(Table1[[#This Row],[Date]]="","",IF(Table1[[#This Row],[Effect 2]]="Dr.","Yes","No"))</f>
        <v/>
      </c>
      <c r="BX56" t="str">
        <f>IF(Table1[[#This Row],[Date]]="","",Table1[[#This Row],[Ledger 2]])</f>
        <v/>
      </c>
      <c r="BY56" t="str">
        <f>IF(Table1[[#This Row],[Date]]="","",IF(Table1[[#This Row],[Effect 2]]="Dr.",-Table1[[#This Row],[Amount 2]],Table1[[#This Row],[Amount 2]]))</f>
        <v/>
      </c>
      <c r="CB56" t="str">
        <f>IF(Table1[[#This Row],[Ledger 3]]="","","No")</f>
        <v/>
      </c>
      <c r="CC56" t="str">
        <f>IF(Table1[[#This Row],[Ledger 3]]="","",IF(Table1[[#This Row],[Effect 3]]="Dr.","Yes","No"))</f>
        <v/>
      </c>
      <c r="CD56" t="str">
        <f>IF(Table1[[#This Row],[Ledger 3]]="","",Table1[[#This Row],[Ledger 3]])</f>
        <v/>
      </c>
      <c r="CE56" t="str">
        <f>IF(Table1[[#This Row],[Ledger 3]]="","",IF(Table1[[#This Row],[Effect 3]]="Dr.",-Table1[[#This Row],[Amount 3]],Table1[[#This Row],[Amount 3]]))</f>
        <v/>
      </c>
      <c r="CH56" t="str">
        <f>IF(Table1[[#This Row],[Ledger 4]]="","","No")</f>
        <v/>
      </c>
      <c r="CI56" t="str">
        <f>IF(Table1[[#This Row],[Ledger 4]]="","",IF(Table1[[#This Row],[Effect 4]]="Dr.","Yes","No"))</f>
        <v/>
      </c>
      <c r="CJ56" t="str">
        <f>IF(Table1[[#This Row],[Ledger 4]]="","",Table1[[#This Row],[Ledger 4]])</f>
        <v/>
      </c>
      <c r="CK56" t="str">
        <f>IF(Table1[[#This Row],[Ledger 4]]="","",IF(Table1[[#This Row],[Effect 4]]="Dr.",-Table1[[#This Row],[Amount 4]],Table1[[#This Row],[Amount 4]]))</f>
        <v/>
      </c>
      <c r="CN56" t="str">
        <f>IF(Table1[[#This Row],[Ledger 5]]="","","No")</f>
        <v/>
      </c>
      <c r="CO56" t="str">
        <f>IF(Table1[[#This Row],[Ledger 5]]="","",IF(Table1[[#This Row],[Effect 5]]="Dr.","Yes","No"))</f>
        <v/>
      </c>
      <c r="CP56" t="str">
        <f>IF(Table1[[#This Row],[Ledger 5]]="","",Table1[[#This Row],[Ledger 5]])</f>
        <v/>
      </c>
      <c r="CQ56" t="str">
        <f>IF(Table1[[#This Row],[Ledger 5]]="","",IF(Table1[[#This Row],[Effect 5]]="Dr.",-Table1[[#This Row],[Amount 5]],Table1[[#This Row],[Amount 5]]))</f>
        <v/>
      </c>
      <c r="CT56" t="str">
        <f>IF(Table1[[#This Row],[Ledger 6]]="","","No")</f>
        <v/>
      </c>
      <c r="CU56" t="str">
        <f>IF(Table1[[#This Row],[Ledger 6]]="","",IF(Table1[[#This Row],[Effect 6]]="Dr.","Yes","No"))</f>
        <v/>
      </c>
      <c r="CV56" t="str">
        <f>IF(Table1[[#This Row],[Ledger 6]]="","",Table1[[#This Row],[Ledger 6]])</f>
        <v/>
      </c>
      <c r="CW56" t="str">
        <f>IF(Table1[[#This Row],[Ledger 6]]="","",IF(Table1[[#This Row],[Effect 6]]="Dr.",-Table1[[#This Row],[Amount 6]],Table1[[#This Row],[Amount 6]]))</f>
        <v/>
      </c>
      <c r="CZ56" t="str">
        <f>IF(Table1[[#This Row],[Ledger 7]]="","","No")</f>
        <v/>
      </c>
      <c r="DA56" t="str">
        <f>IF(Table1[[#This Row],[Ledger 7]]="","",IF(Table1[[#This Row],[Effect 7]]="Dr.","Yes","No"))</f>
        <v/>
      </c>
      <c r="DB56" t="str">
        <f>IF(Table1[[#This Row],[Ledger 7]]="","",Table1[[#This Row],[Ledger 7]])</f>
        <v/>
      </c>
      <c r="DC56" t="str">
        <f>IF(Table1[[#This Row],[Ledger 7]]="","",IF(Table1[[#This Row],[Effect 7]]="Dr.",-Table1[[#This Row],[Amount 7]],Table1[[#This Row],[Amount 7]]))</f>
        <v/>
      </c>
      <c r="DF56" t="str">
        <f>IF(Table1[[#This Row],[Ledger 8]]="","","No")</f>
        <v/>
      </c>
      <c r="DG56" t="str">
        <f>IF(Table1[[#This Row],[Ledger 8]]="","",IF(Table1[[#This Row],[Effect 8]]="Dr.","Yes","No"))</f>
        <v/>
      </c>
      <c r="DH56" t="str">
        <f>IF(Table1[[#This Row],[Ledger 8]]="","",Table1[[#This Row],[Ledger 8]])</f>
        <v/>
      </c>
      <c r="DI56" t="str">
        <f>IF(Table1[[#This Row],[Ledger 8]]="","",IF(Table1[[#This Row],[Effect 8]]="Dr.",-Table1[[#This Row],[Amount 8]],Table1[[#This Row],[Amount 8]]))</f>
        <v/>
      </c>
      <c r="DL56" t="str">
        <f>IF(Table1[[#This Row],[Ledger 9]]="","","No")</f>
        <v/>
      </c>
      <c r="DM56" t="str">
        <f>IF(Table1[[#This Row],[Ledger 9]]="","",IF(Table1[[#This Row],[Effect 9]]="Dr.","Yes","No"))</f>
        <v/>
      </c>
      <c r="DN56" t="str">
        <f>IF(Table1[[#This Row],[Ledger 9]]="","",Table1[[#This Row],[Ledger 9]])</f>
        <v/>
      </c>
      <c r="DO56" t="str">
        <f>IF(Table1[[#This Row],[Ledger 9]]="","",IF(Table1[[#This Row],[Effect 9]]="Dr.",-Table1[[#This Row],[Amount 9]],Table1[[#This Row],[Amount 9]]))</f>
        <v/>
      </c>
      <c r="DR56" t="str">
        <f>IF(Table1[[#This Row],[Ledger 10]]="","","No")</f>
        <v/>
      </c>
      <c r="DS56" t="str">
        <f>IF(Table1[[#This Row],[Ledger 10]]="","",IF(Table1[[#This Row],[Effect 10]]="Dr.","Yes","No"))</f>
        <v/>
      </c>
      <c r="DT56" t="str">
        <f>IF(Table1[[#This Row],[Ledger 10]]="","",Table1[[#This Row],[Ledger 10]])</f>
        <v/>
      </c>
      <c r="DU56" t="str">
        <f>IF(Table1[[#This Row],[Ledger 10]]="","",IF(Table1[[#This Row],[Effect 10]]="Dr.",-Table1[[#This Row],[Amount 10]],Table1[[#This Row],[Amount 10]]))</f>
        <v/>
      </c>
      <c r="DX56" t="str">
        <f>IF(Table1[[#This Row],[Ledger 11]]="","","No")</f>
        <v/>
      </c>
      <c r="DY56" t="str">
        <f>IF(Table1[[#This Row],[Ledger 11]]="","",IF(Table1[[#This Row],[Effect 11]]="Dr.","Yes","No"))</f>
        <v/>
      </c>
      <c r="DZ56" t="str">
        <f>IF(Table1[[#This Row],[Ledger 11]]="","",Table1[[#This Row],[Ledger 11]])</f>
        <v/>
      </c>
      <c r="EA56" t="str">
        <f>IF(Table1[[#This Row],[Ledger 11]]="","",IF(Table1[[#This Row],[Effect 11]]="Dr.",-Table1[[#This Row],[Amount 11]],Table1[[#This Row],[Amount 11]]))</f>
        <v/>
      </c>
      <c r="ED56" t="str">
        <f>IF(Table1[[#This Row],[Ledger 12]]="","","No")</f>
        <v/>
      </c>
      <c r="EE56" t="str">
        <f>IF(Table1[[#This Row],[Ledger 12]]="","",IF(Table1[[#This Row],[Effect 12]]="Dr.","Yes","No"))</f>
        <v/>
      </c>
      <c r="EF56" t="str">
        <f>IF(Table1[[#This Row],[Ledger 12]]="","",Table1[[#This Row],[Ledger 12]])</f>
        <v/>
      </c>
      <c r="EG56" t="str">
        <f>IF(Table1[[#This Row],[Ledger 12]]="","",IF(Table1[[#This Row],[Effect 12]]="Dr.",-Table1[[#This Row],[Amount 12]],Table1[[#This Row],[Amount 12]]))</f>
        <v/>
      </c>
      <c r="EJ56" t="str">
        <f>IF(Table1[[#This Row],[Ledger 13]]="","","No")</f>
        <v/>
      </c>
      <c r="EK56" t="str">
        <f>IF(Table1[[#This Row],[Ledger 13]]="","",IF(Table1[[#This Row],[Effect 13]]="Dr.","Yes","No"))</f>
        <v/>
      </c>
      <c r="EL56" t="str">
        <f>IF(Table1[[#This Row],[Ledger 13]]="","",Table1[[#This Row],[Ledger 13]])</f>
        <v/>
      </c>
      <c r="EM56" t="str">
        <f>IF(Table1[[#This Row],[Ledger 13]]="","",IF(Table1[[#This Row],[Effect 13]]="Dr.",-Table1[[#This Row],[Amount 13]],Table1[[#This Row],[Amount 13]]))</f>
        <v/>
      </c>
      <c r="EP56" t="str">
        <f>IF(Table1[[#This Row],[Ledger 14]]="","","No")</f>
        <v/>
      </c>
      <c r="EQ56" t="str">
        <f>IF(Table1[[#This Row],[Ledger 14]]="","",IF(Table1[[#This Row],[Effect 14]]="Dr.","Yes","No"))</f>
        <v/>
      </c>
      <c r="ER56" t="str">
        <f>IF(Table1[[#This Row],[Ledger 14]]="","",Table1[[#This Row],[Ledger 14]])</f>
        <v/>
      </c>
      <c r="ES56" t="str">
        <f>IF(Table1[[#This Row],[Ledger 14]]="","",IF(Table1[[#This Row],[Effect 14]]="Dr.",-Table1[[#This Row],[Amount 14]],Table1[[#This Row],[Amount 14]]))</f>
        <v/>
      </c>
      <c r="EV56" t="str">
        <f>IF(Table1[[#This Row],[Ledger 15]]="","","No")</f>
        <v/>
      </c>
      <c r="EW56" t="str">
        <f>IF(Table1[[#This Row],[Ledger 15]]="","",IF(Table1[[#This Row],[Effect 15]]="Dr.","Yes","No"))</f>
        <v/>
      </c>
      <c r="EX56" t="str">
        <f>IF(Table1[[#This Row],[Ledger 15]]="","",Table1[[#This Row],[Ledger 15]])</f>
        <v/>
      </c>
      <c r="EY56" t="str">
        <f>IF(Table1[[#This Row],[Ledger 15]]="","",IF(Table1[[#This Row],[Effect 15]]="Dr.",-Table1[[#This Row],[Amount 15]],Table1[[#This Row],[Amount 15]]))</f>
        <v/>
      </c>
      <c r="FD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">
        <f>IF(Table1[[#This Row],[Date]]="",0,IF(AND(Table1[[#This Row],[Date]]&gt;=$FE$2,Table1[[#This Row],[Date]]&lt;=$FE$3),0,1))</f>
        <v>0</v>
      </c>
      <c r="FF56">
        <f>IF(Table1[[#This Row],[Date]]="",0,IF(TYPE(VLOOKUP(Table1[[#This Row],[Voucher Type]],Table1[[#All],[Voucher Type Master]],1,FALSE))=16,1,0))</f>
        <v>0</v>
      </c>
      <c r="FG56">
        <f>IF(TYPE(IF(Table1[[#This Row],[Date]]="",0,IF(VLOOKUP(Table1[[#This Row],[Voucher Type]],$FY$5:$FZ$13,2,0)=Table1[[#This Row],[Effect 1]],0,1)))=16,1,0)</f>
        <v>0</v>
      </c>
      <c r="FH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">
        <f>IF(LEN(Table1[[#This Row],[Ledger 1]])&gt;0,IF(TYPE(VLOOKUP(Table1[[#This Row],[Ledger 1]],GZ:GZ,1,0))=16,1,0),0)</f>
        <v>0</v>
      </c>
      <c r="FJ56">
        <f>IF(LEN(Table1[[#This Row],[Ledger 2]])&gt;0,IF(TYPE(VLOOKUP(Table1[[#This Row],[Ledger 2]],GZ:GZ,1,0))=16,1,0),0)</f>
        <v>0</v>
      </c>
      <c r="FK56">
        <f>IF(LEN(Table1[[#This Row],[Ledger 3]])&gt;0,IF(TYPE(VLOOKUP(Table1[[#This Row],[Ledger 3]],GZ:GZ,1,0))=16,1,0),0)</f>
        <v>0</v>
      </c>
      <c r="FL56">
        <f>IF(LEN(Table1[[#This Row],[Ledger 4]])&gt;0,IF(TYPE(VLOOKUP(Table1[[#This Row],[Ledger 4]],GZ:GZ,1,0))=16,1,0),0)</f>
        <v>0</v>
      </c>
      <c r="FM56">
        <f>IF(LEN(Table1[[#This Row],[Ledger 5]])&gt;0,IF(TYPE(VLOOKUP(Table1[[#This Row],[Ledger 5]],GZ:GZ,1,0))=16,1,0),0)</f>
        <v>0</v>
      </c>
      <c r="FN56">
        <f>IF(LEN(Table1[[#This Row],[Ledger 6]])&gt;0,IF(TYPE(VLOOKUP(Table1[[#This Row],[Ledger 6]],$GZ:$GZ,1,0))=16,1,0),0)</f>
        <v>0</v>
      </c>
      <c r="FO56">
        <f>IF(LEN(Table1[[#This Row],[Ledger 7]])&gt;0,IF(TYPE(VLOOKUP(Table1[[#This Row],[Ledger 7]],$GZ:$GZ,1,0))=16,1,0),0)</f>
        <v>0</v>
      </c>
      <c r="FP56">
        <f>IF(LEN(Table1[[#This Row],[Ledger 8]])&gt;0,IF(TYPE(VLOOKUP(Table1[[#This Row],[Ledger 8]],$GZ:$GZ,1,0))=16,1,0),0)</f>
        <v>0</v>
      </c>
      <c r="FQ56">
        <f>IF(LEN(Table1[[#This Row],[Ledger 9]])&gt;0,IF(TYPE(VLOOKUP(Table1[[#This Row],[Ledger 9]],$GZ:$GZ,1,0))=16,1,0),0)</f>
        <v>0</v>
      </c>
      <c r="FR56">
        <f>IF(LEN(Table1[[#This Row],[Ledger 10]])&gt;0,IF(TYPE(VLOOKUP(Table1[[#This Row],[Ledger 10]],$GZ:$GZ,1,0))=16,1,0),0)</f>
        <v>0</v>
      </c>
      <c r="FS56">
        <f>IF(LEN(Table1[[#This Row],[Ledger 11]])&gt;0,IF(TYPE(VLOOKUP(Table1[[#This Row],[Ledger 11]],$GZ:$GZ,1,0))=16,1,0),0)</f>
        <v>0</v>
      </c>
      <c r="FT56">
        <f>IF(LEN(Table1[[#This Row],[Ledger 12]])&gt;0,IF(TYPE(VLOOKUP(Table1[[#This Row],[Ledger 12]],$GZ:$GZ,1,0))=16,1,0),0)</f>
        <v>0</v>
      </c>
      <c r="FU56">
        <f>IF(LEN(Table1[[#This Row],[Ledger 13]])&gt;0,IF(TYPE(VLOOKUP(Table1[[#This Row],[Ledger 13]],$GZ:$GZ,1,0))=16,1,0),0)</f>
        <v>0</v>
      </c>
      <c r="FV56">
        <f>IF(LEN(Table1[[#This Row],[Ledger 14]])&gt;0,IF(TYPE(VLOOKUP(Table1[[#This Row],[Ledger 14]],$GZ:$GZ,1,0))=16,1,0),0)</f>
        <v>0</v>
      </c>
      <c r="FW56">
        <f>IF(LEN(Table1[[#This Row],[Ledger 15]])&gt;0,IF(TYPE(VLOOKUP(Table1[[#This Row],[Ledger 15]],$GZ:$GZ,1,0))=16,1,0),0)</f>
        <v>0</v>
      </c>
    </row>
    <row r="57" spans="4:179" ht="33" customHeight="1" x14ac:dyDescent="0.45">
      <c r="D57" s="8">
        <f t="shared" si="9"/>
        <v>52</v>
      </c>
      <c r="E57" s="32"/>
      <c r="F57" s="34"/>
      <c r="G57" s="34"/>
      <c r="H57" s="34"/>
      <c r="I57" s="34"/>
      <c r="J57" s="38"/>
      <c r="K57" s="33"/>
      <c r="L57" s="36"/>
      <c r="M57" s="35"/>
      <c r="N57" s="34"/>
      <c r="O57" s="41"/>
      <c r="P57" s="35"/>
      <c r="Q57" s="34"/>
      <c r="R57" s="37"/>
      <c r="S57" s="35"/>
      <c r="T57" s="34"/>
      <c r="U57" s="37"/>
      <c r="V57" s="35"/>
      <c r="W57" s="34"/>
      <c r="X57" s="37"/>
      <c r="Y57" s="35"/>
      <c r="Z57" s="34"/>
      <c r="AA57" s="37"/>
      <c r="AB57" s="35"/>
      <c r="AC57" s="34"/>
      <c r="AD57" s="37"/>
      <c r="AE57" s="35"/>
      <c r="AF57" s="34"/>
      <c r="AG57" s="37"/>
      <c r="AH57" s="35"/>
      <c r="AI57" s="34"/>
      <c r="AJ57" s="37"/>
      <c r="AK57" s="35"/>
      <c r="AL57" s="34"/>
      <c r="AM57" s="37"/>
      <c r="AN57" s="35"/>
      <c r="AO57" s="34"/>
      <c r="AP57" s="37"/>
      <c r="AQ57" s="35"/>
      <c r="AR57" s="34"/>
      <c r="AS57" s="37"/>
      <c r="AT57" s="35"/>
      <c r="AU57" s="34"/>
      <c r="AV57" s="37"/>
      <c r="AW57" s="35"/>
      <c r="AX57" s="34"/>
      <c r="AY57" s="37"/>
      <c r="AZ57" s="35"/>
      <c r="BA57" s="34"/>
      <c r="BB57" s="37"/>
      <c r="BC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" s="7"/>
      <c r="BF57" t="str">
        <f>IF(Table1[[#This Row],[Date]]="","","&amp;lt;VOUCHER REMOTEID="&amp;""""&amp;$A$11&amp;$A$13&amp;ROW()&amp;""""&amp;" VCHTYPE="""&amp;F57&amp;""" ACTION="""&amp;"Create"&amp;"""&amp;gt;")</f>
        <v/>
      </c>
      <c r="BG57" t="str">
        <f>IF(Table1[[#This Row],[Date]]="","",TEXT(Table1[[#This Row],[Date]],"yyyymmdd"))</f>
        <v/>
      </c>
      <c r="BH57" t="str">
        <f>Table1[[#This Row],[Date2]]</f>
        <v/>
      </c>
      <c r="BI57" t="str">
        <f>IF(Table1[[#This Row],[Date]]="","",Table1[[#This Row],[Voucher Type]])</f>
        <v/>
      </c>
      <c r="BJ57" t="str">
        <f>IF(Table1[[#This Row],[Ref No / Invoice No]]="","",Table1[[#This Row],[Ref No / Invoice No]])</f>
        <v/>
      </c>
      <c r="BK57" t="str">
        <f>IF(Table1[[#This Row],[Voucher No]]="","",Table1[[#This Row],[Voucher No]])</f>
        <v/>
      </c>
      <c r="BL57" t="str">
        <f>IF(Table1[[#This Row],[Date]]="","",Table1[[#This Row],[Narration]])</f>
        <v/>
      </c>
      <c r="BM57" t="str">
        <f>IF(Table1[[#This Row],[Date]]="","",$A$11&amp;$A$13&amp;ROW())</f>
        <v/>
      </c>
      <c r="BN57" t="str">
        <f>IF(Table1[[#This Row],[Date]]="","",$A$13)</f>
        <v/>
      </c>
      <c r="BP57" t="str">
        <f>IF(Table1[[#This Row],[Ledger 1]]="","","No")</f>
        <v/>
      </c>
      <c r="BQ57" t="str">
        <f>IF(Table1[[#This Row],[Date]]="","",IF(Table1[[#This Row],[Effect 1]]="Dr.","Yes","No"))</f>
        <v/>
      </c>
      <c r="BR57" t="str">
        <f>IF(Table1[[#This Row],[Date]]="","",Table1[[#This Row],[Ledger 1]])</f>
        <v/>
      </c>
      <c r="BS57" t="str">
        <f>IF(Table1[[#This Row],[Date]]="","",IF(Table1[[#This Row],[Effect 1]]="Dr.",-Table1[[#This Row],[Amount 1]],Table1[[#This Row],[Amount 1]]))</f>
        <v/>
      </c>
      <c r="BV57" t="str">
        <f>IF(Table1[[#This Row],[Ledger 2]]="","","No")</f>
        <v/>
      </c>
      <c r="BW57" t="str">
        <f>IF(Table1[[#This Row],[Date]]="","",IF(Table1[[#This Row],[Effect 2]]="Dr.","Yes","No"))</f>
        <v/>
      </c>
      <c r="BX57" t="str">
        <f>IF(Table1[[#This Row],[Date]]="","",Table1[[#This Row],[Ledger 2]])</f>
        <v/>
      </c>
      <c r="BY57" t="str">
        <f>IF(Table1[[#This Row],[Date]]="","",IF(Table1[[#This Row],[Effect 2]]="Dr.",-Table1[[#This Row],[Amount 2]],Table1[[#This Row],[Amount 2]]))</f>
        <v/>
      </c>
      <c r="CB57" t="str">
        <f>IF(Table1[[#This Row],[Ledger 3]]="","","No")</f>
        <v/>
      </c>
      <c r="CC57" t="str">
        <f>IF(Table1[[#This Row],[Ledger 3]]="","",IF(Table1[[#This Row],[Effect 3]]="Dr.","Yes","No"))</f>
        <v/>
      </c>
      <c r="CD57" t="str">
        <f>IF(Table1[[#This Row],[Ledger 3]]="","",Table1[[#This Row],[Ledger 3]])</f>
        <v/>
      </c>
      <c r="CE57" t="str">
        <f>IF(Table1[[#This Row],[Ledger 3]]="","",IF(Table1[[#This Row],[Effect 3]]="Dr.",-Table1[[#This Row],[Amount 3]],Table1[[#This Row],[Amount 3]]))</f>
        <v/>
      </c>
      <c r="CH57" t="str">
        <f>IF(Table1[[#This Row],[Ledger 4]]="","","No")</f>
        <v/>
      </c>
      <c r="CI57" t="str">
        <f>IF(Table1[[#This Row],[Ledger 4]]="","",IF(Table1[[#This Row],[Effect 4]]="Dr.","Yes","No"))</f>
        <v/>
      </c>
      <c r="CJ57" t="str">
        <f>IF(Table1[[#This Row],[Ledger 4]]="","",Table1[[#This Row],[Ledger 4]])</f>
        <v/>
      </c>
      <c r="CK57" t="str">
        <f>IF(Table1[[#This Row],[Ledger 4]]="","",IF(Table1[[#This Row],[Effect 4]]="Dr.",-Table1[[#This Row],[Amount 4]],Table1[[#This Row],[Amount 4]]))</f>
        <v/>
      </c>
      <c r="CN57" t="str">
        <f>IF(Table1[[#This Row],[Ledger 5]]="","","No")</f>
        <v/>
      </c>
      <c r="CO57" t="str">
        <f>IF(Table1[[#This Row],[Ledger 5]]="","",IF(Table1[[#This Row],[Effect 5]]="Dr.","Yes","No"))</f>
        <v/>
      </c>
      <c r="CP57" t="str">
        <f>IF(Table1[[#This Row],[Ledger 5]]="","",Table1[[#This Row],[Ledger 5]])</f>
        <v/>
      </c>
      <c r="CQ57" t="str">
        <f>IF(Table1[[#This Row],[Ledger 5]]="","",IF(Table1[[#This Row],[Effect 5]]="Dr.",-Table1[[#This Row],[Amount 5]],Table1[[#This Row],[Amount 5]]))</f>
        <v/>
      </c>
      <c r="CT57" t="str">
        <f>IF(Table1[[#This Row],[Ledger 6]]="","","No")</f>
        <v/>
      </c>
      <c r="CU57" t="str">
        <f>IF(Table1[[#This Row],[Ledger 6]]="","",IF(Table1[[#This Row],[Effect 6]]="Dr.","Yes","No"))</f>
        <v/>
      </c>
      <c r="CV57" t="str">
        <f>IF(Table1[[#This Row],[Ledger 6]]="","",Table1[[#This Row],[Ledger 6]])</f>
        <v/>
      </c>
      <c r="CW57" t="str">
        <f>IF(Table1[[#This Row],[Ledger 6]]="","",IF(Table1[[#This Row],[Effect 6]]="Dr.",-Table1[[#This Row],[Amount 6]],Table1[[#This Row],[Amount 6]]))</f>
        <v/>
      </c>
      <c r="CZ57" t="str">
        <f>IF(Table1[[#This Row],[Ledger 7]]="","","No")</f>
        <v/>
      </c>
      <c r="DA57" t="str">
        <f>IF(Table1[[#This Row],[Ledger 7]]="","",IF(Table1[[#This Row],[Effect 7]]="Dr.","Yes","No"))</f>
        <v/>
      </c>
      <c r="DB57" t="str">
        <f>IF(Table1[[#This Row],[Ledger 7]]="","",Table1[[#This Row],[Ledger 7]])</f>
        <v/>
      </c>
      <c r="DC57" t="str">
        <f>IF(Table1[[#This Row],[Ledger 7]]="","",IF(Table1[[#This Row],[Effect 7]]="Dr.",-Table1[[#This Row],[Amount 7]],Table1[[#This Row],[Amount 7]]))</f>
        <v/>
      </c>
      <c r="DF57" t="str">
        <f>IF(Table1[[#This Row],[Ledger 8]]="","","No")</f>
        <v/>
      </c>
      <c r="DG57" t="str">
        <f>IF(Table1[[#This Row],[Ledger 8]]="","",IF(Table1[[#This Row],[Effect 8]]="Dr.","Yes","No"))</f>
        <v/>
      </c>
      <c r="DH57" t="str">
        <f>IF(Table1[[#This Row],[Ledger 8]]="","",Table1[[#This Row],[Ledger 8]])</f>
        <v/>
      </c>
      <c r="DI57" t="str">
        <f>IF(Table1[[#This Row],[Ledger 8]]="","",IF(Table1[[#This Row],[Effect 8]]="Dr.",-Table1[[#This Row],[Amount 8]],Table1[[#This Row],[Amount 8]]))</f>
        <v/>
      </c>
      <c r="DL57" t="str">
        <f>IF(Table1[[#This Row],[Ledger 9]]="","","No")</f>
        <v/>
      </c>
      <c r="DM57" t="str">
        <f>IF(Table1[[#This Row],[Ledger 9]]="","",IF(Table1[[#This Row],[Effect 9]]="Dr.","Yes","No"))</f>
        <v/>
      </c>
      <c r="DN57" t="str">
        <f>IF(Table1[[#This Row],[Ledger 9]]="","",Table1[[#This Row],[Ledger 9]])</f>
        <v/>
      </c>
      <c r="DO57" t="str">
        <f>IF(Table1[[#This Row],[Ledger 9]]="","",IF(Table1[[#This Row],[Effect 9]]="Dr.",-Table1[[#This Row],[Amount 9]],Table1[[#This Row],[Amount 9]]))</f>
        <v/>
      </c>
      <c r="DR57" t="str">
        <f>IF(Table1[[#This Row],[Ledger 10]]="","","No")</f>
        <v/>
      </c>
      <c r="DS57" t="str">
        <f>IF(Table1[[#This Row],[Ledger 10]]="","",IF(Table1[[#This Row],[Effect 10]]="Dr.","Yes","No"))</f>
        <v/>
      </c>
      <c r="DT57" t="str">
        <f>IF(Table1[[#This Row],[Ledger 10]]="","",Table1[[#This Row],[Ledger 10]])</f>
        <v/>
      </c>
      <c r="DU57" t="str">
        <f>IF(Table1[[#This Row],[Ledger 10]]="","",IF(Table1[[#This Row],[Effect 10]]="Dr.",-Table1[[#This Row],[Amount 10]],Table1[[#This Row],[Amount 10]]))</f>
        <v/>
      </c>
      <c r="DX57" t="str">
        <f>IF(Table1[[#This Row],[Ledger 11]]="","","No")</f>
        <v/>
      </c>
      <c r="DY57" t="str">
        <f>IF(Table1[[#This Row],[Ledger 11]]="","",IF(Table1[[#This Row],[Effect 11]]="Dr.","Yes","No"))</f>
        <v/>
      </c>
      <c r="DZ57" t="str">
        <f>IF(Table1[[#This Row],[Ledger 11]]="","",Table1[[#This Row],[Ledger 11]])</f>
        <v/>
      </c>
      <c r="EA57" t="str">
        <f>IF(Table1[[#This Row],[Ledger 11]]="","",IF(Table1[[#This Row],[Effect 11]]="Dr.",-Table1[[#This Row],[Amount 11]],Table1[[#This Row],[Amount 11]]))</f>
        <v/>
      </c>
      <c r="ED57" t="str">
        <f>IF(Table1[[#This Row],[Ledger 12]]="","","No")</f>
        <v/>
      </c>
      <c r="EE57" t="str">
        <f>IF(Table1[[#This Row],[Ledger 12]]="","",IF(Table1[[#This Row],[Effect 12]]="Dr.","Yes","No"))</f>
        <v/>
      </c>
      <c r="EF57" t="str">
        <f>IF(Table1[[#This Row],[Ledger 12]]="","",Table1[[#This Row],[Ledger 12]])</f>
        <v/>
      </c>
      <c r="EG57" t="str">
        <f>IF(Table1[[#This Row],[Ledger 12]]="","",IF(Table1[[#This Row],[Effect 12]]="Dr.",-Table1[[#This Row],[Amount 12]],Table1[[#This Row],[Amount 12]]))</f>
        <v/>
      </c>
      <c r="EJ57" t="str">
        <f>IF(Table1[[#This Row],[Ledger 13]]="","","No")</f>
        <v/>
      </c>
      <c r="EK57" t="str">
        <f>IF(Table1[[#This Row],[Ledger 13]]="","",IF(Table1[[#This Row],[Effect 13]]="Dr.","Yes","No"))</f>
        <v/>
      </c>
      <c r="EL57" t="str">
        <f>IF(Table1[[#This Row],[Ledger 13]]="","",Table1[[#This Row],[Ledger 13]])</f>
        <v/>
      </c>
      <c r="EM57" t="str">
        <f>IF(Table1[[#This Row],[Ledger 13]]="","",IF(Table1[[#This Row],[Effect 13]]="Dr.",-Table1[[#This Row],[Amount 13]],Table1[[#This Row],[Amount 13]]))</f>
        <v/>
      </c>
      <c r="EP57" t="str">
        <f>IF(Table1[[#This Row],[Ledger 14]]="","","No")</f>
        <v/>
      </c>
      <c r="EQ57" t="str">
        <f>IF(Table1[[#This Row],[Ledger 14]]="","",IF(Table1[[#This Row],[Effect 14]]="Dr.","Yes","No"))</f>
        <v/>
      </c>
      <c r="ER57" t="str">
        <f>IF(Table1[[#This Row],[Ledger 14]]="","",Table1[[#This Row],[Ledger 14]])</f>
        <v/>
      </c>
      <c r="ES57" t="str">
        <f>IF(Table1[[#This Row],[Ledger 14]]="","",IF(Table1[[#This Row],[Effect 14]]="Dr.",-Table1[[#This Row],[Amount 14]],Table1[[#This Row],[Amount 14]]))</f>
        <v/>
      </c>
      <c r="EV57" t="str">
        <f>IF(Table1[[#This Row],[Ledger 15]]="","","No")</f>
        <v/>
      </c>
      <c r="EW57" t="str">
        <f>IF(Table1[[#This Row],[Ledger 15]]="","",IF(Table1[[#This Row],[Effect 15]]="Dr.","Yes","No"))</f>
        <v/>
      </c>
      <c r="EX57" t="str">
        <f>IF(Table1[[#This Row],[Ledger 15]]="","",Table1[[#This Row],[Ledger 15]])</f>
        <v/>
      </c>
      <c r="EY57" t="str">
        <f>IF(Table1[[#This Row],[Ledger 15]]="","",IF(Table1[[#This Row],[Effect 15]]="Dr.",-Table1[[#This Row],[Amount 15]],Table1[[#This Row],[Amount 15]]))</f>
        <v/>
      </c>
      <c r="FD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">
        <f>IF(Table1[[#This Row],[Date]]="",0,IF(AND(Table1[[#This Row],[Date]]&gt;=$FE$2,Table1[[#This Row],[Date]]&lt;=$FE$3),0,1))</f>
        <v>0</v>
      </c>
      <c r="FF57">
        <f>IF(Table1[[#This Row],[Date]]="",0,IF(TYPE(VLOOKUP(Table1[[#This Row],[Voucher Type]],Table1[[#All],[Voucher Type Master]],1,FALSE))=16,1,0))</f>
        <v>0</v>
      </c>
      <c r="FG57">
        <f>IF(TYPE(IF(Table1[[#This Row],[Date]]="",0,IF(VLOOKUP(Table1[[#This Row],[Voucher Type]],$FY$5:$FZ$13,2,0)=Table1[[#This Row],[Effect 1]],0,1)))=16,1,0)</f>
        <v>0</v>
      </c>
      <c r="FH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">
        <f>IF(LEN(Table1[[#This Row],[Ledger 1]])&gt;0,IF(TYPE(VLOOKUP(Table1[[#This Row],[Ledger 1]],GZ:GZ,1,0))=16,1,0),0)</f>
        <v>0</v>
      </c>
      <c r="FJ57">
        <f>IF(LEN(Table1[[#This Row],[Ledger 2]])&gt;0,IF(TYPE(VLOOKUP(Table1[[#This Row],[Ledger 2]],GZ:GZ,1,0))=16,1,0),0)</f>
        <v>0</v>
      </c>
      <c r="FK57">
        <f>IF(LEN(Table1[[#This Row],[Ledger 3]])&gt;0,IF(TYPE(VLOOKUP(Table1[[#This Row],[Ledger 3]],GZ:GZ,1,0))=16,1,0),0)</f>
        <v>0</v>
      </c>
      <c r="FL57">
        <f>IF(LEN(Table1[[#This Row],[Ledger 4]])&gt;0,IF(TYPE(VLOOKUP(Table1[[#This Row],[Ledger 4]],GZ:GZ,1,0))=16,1,0),0)</f>
        <v>0</v>
      </c>
      <c r="FM57">
        <f>IF(LEN(Table1[[#This Row],[Ledger 5]])&gt;0,IF(TYPE(VLOOKUP(Table1[[#This Row],[Ledger 5]],GZ:GZ,1,0))=16,1,0),0)</f>
        <v>0</v>
      </c>
      <c r="FN57">
        <f>IF(LEN(Table1[[#This Row],[Ledger 6]])&gt;0,IF(TYPE(VLOOKUP(Table1[[#This Row],[Ledger 6]],$GZ:$GZ,1,0))=16,1,0),0)</f>
        <v>0</v>
      </c>
      <c r="FO57">
        <f>IF(LEN(Table1[[#This Row],[Ledger 7]])&gt;0,IF(TYPE(VLOOKUP(Table1[[#This Row],[Ledger 7]],$GZ:$GZ,1,0))=16,1,0),0)</f>
        <v>0</v>
      </c>
      <c r="FP57">
        <f>IF(LEN(Table1[[#This Row],[Ledger 8]])&gt;0,IF(TYPE(VLOOKUP(Table1[[#This Row],[Ledger 8]],$GZ:$GZ,1,0))=16,1,0),0)</f>
        <v>0</v>
      </c>
      <c r="FQ57">
        <f>IF(LEN(Table1[[#This Row],[Ledger 9]])&gt;0,IF(TYPE(VLOOKUP(Table1[[#This Row],[Ledger 9]],$GZ:$GZ,1,0))=16,1,0),0)</f>
        <v>0</v>
      </c>
      <c r="FR57">
        <f>IF(LEN(Table1[[#This Row],[Ledger 10]])&gt;0,IF(TYPE(VLOOKUP(Table1[[#This Row],[Ledger 10]],$GZ:$GZ,1,0))=16,1,0),0)</f>
        <v>0</v>
      </c>
      <c r="FS57">
        <f>IF(LEN(Table1[[#This Row],[Ledger 11]])&gt;0,IF(TYPE(VLOOKUP(Table1[[#This Row],[Ledger 11]],$GZ:$GZ,1,0))=16,1,0),0)</f>
        <v>0</v>
      </c>
      <c r="FT57">
        <f>IF(LEN(Table1[[#This Row],[Ledger 12]])&gt;0,IF(TYPE(VLOOKUP(Table1[[#This Row],[Ledger 12]],$GZ:$GZ,1,0))=16,1,0),0)</f>
        <v>0</v>
      </c>
      <c r="FU57">
        <f>IF(LEN(Table1[[#This Row],[Ledger 13]])&gt;0,IF(TYPE(VLOOKUP(Table1[[#This Row],[Ledger 13]],$GZ:$GZ,1,0))=16,1,0),0)</f>
        <v>0</v>
      </c>
      <c r="FV57">
        <f>IF(LEN(Table1[[#This Row],[Ledger 14]])&gt;0,IF(TYPE(VLOOKUP(Table1[[#This Row],[Ledger 14]],$GZ:$GZ,1,0))=16,1,0),0)</f>
        <v>0</v>
      </c>
      <c r="FW57">
        <f>IF(LEN(Table1[[#This Row],[Ledger 15]])&gt;0,IF(TYPE(VLOOKUP(Table1[[#This Row],[Ledger 15]],$GZ:$GZ,1,0))=16,1,0),0)</f>
        <v>0</v>
      </c>
    </row>
    <row r="58" spans="4:179" ht="33" customHeight="1" x14ac:dyDescent="0.45">
      <c r="D58" s="8">
        <f t="shared" si="9"/>
        <v>53</v>
      </c>
      <c r="E58" s="32"/>
      <c r="F58" s="34"/>
      <c r="G58" s="34"/>
      <c r="H58" s="34"/>
      <c r="I58" s="34"/>
      <c r="J58" s="38"/>
      <c r="K58" s="33"/>
      <c r="L58" s="36"/>
      <c r="M58" s="35"/>
      <c r="N58" s="34"/>
      <c r="O58" s="41"/>
      <c r="P58" s="35"/>
      <c r="Q58" s="34"/>
      <c r="R58" s="37"/>
      <c r="S58" s="35"/>
      <c r="T58" s="34"/>
      <c r="U58" s="37"/>
      <c r="V58" s="35"/>
      <c r="W58" s="34"/>
      <c r="X58" s="37"/>
      <c r="Y58" s="35"/>
      <c r="Z58" s="34"/>
      <c r="AA58" s="37"/>
      <c r="AB58" s="35"/>
      <c r="AC58" s="34"/>
      <c r="AD58" s="37"/>
      <c r="AE58" s="35"/>
      <c r="AF58" s="34"/>
      <c r="AG58" s="37"/>
      <c r="AH58" s="35"/>
      <c r="AI58" s="34"/>
      <c r="AJ58" s="37"/>
      <c r="AK58" s="35"/>
      <c r="AL58" s="34"/>
      <c r="AM58" s="37"/>
      <c r="AN58" s="35"/>
      <c r="AO58" s="34"/>
      <c r="AP58" s="37"/>
      <c r="AQ58" s="35"/>
      <c r="AR58" s="34"/>
      <c r="AS58" s="37"/>
      <c r="AT58" s="35"/>
      <c r="AU58" s="34"/>
      <c r="AV58" s="37"/>
      <c r="AW58" s="35"/>
      <c r="AX58" s="34"/>
      <c r="AY58" s="37"/>
      <c r="AZ58" s="35"/>
      <c r="BA58" s="34"/>
      <c r="BB58" s="37"/>
      <c r="BC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" s="7"/>
      <c r="BF58" t="str">
        <f>IF(Table1[[#This Row],[Date]]="","","&amp;lt;VOUCHER REMOTEID="&amp;""""&amp;$A$11&amp;$A$13&amp;ROW()&amp;""""&amp;" VCHTYPE="""&amp;F58&amp;""" ACTION="""&amp;"Create"&amp;"""&amp;gt;")</f>
        <v/>
      </c>
      <c r="BG58" t="str">
        <f>IF(Table1[[#This Row],[Date]]="","",TEXT(Table1[[#This Row],[Date]],"yyyymmdd"))</f>
        <v/>
      </c>
      <c r="BH58" t="str">
        <f>Table1[[#This Row],[Date2]]</f>
        <v/>
      </c>
      <c r="BI58" t="str">
        <f>IF(Table1[[#This Row],[Date]]="","",Table1[[#This Row],[Voucher Type]])</f>
        <v/>
      </c>
      <c r="BJ58" t="str">
        <f>IF(Table1[[#This Row],[Ref No / Invoice No]]="","",Table1[[#This Row],[Ref No / Invoice No]])</f>
        <v/>
      </c>
      <c r="BK58" t="str">
        <f>IF(Table1[[#This Row],[Voucher No]]="","",Table1[[#This Row],[Voucher No]])</f>
        <v/>
      </c>
      <c r="BL58" t="str">
        <f>IF(Table1[[#This Row],[Date]]="","",Table1[[#This Row],[Narration]])</f>
        <v/>
      </c>
      <c r="BM58" t="str">
        <f>IF(Table1[[#This Row],[Date]]="","",$A$11&amp;$A$13&amp;ROW())</f>
        <v/>
      </c>
      <c r="BN58" t="str">
        <f>IF(Table1[[#This Row],[Date]]="","",$A$13)</f>
        <v/>
      </c>
      <c r="BP58" t="str">
        <f>IF(Table1[[#This Row],[Ledger 1]]="","","No")</f>
        <v/>
      </c>
      <c r="BQ58" t="str">
        <f>IF(Table1[[#This Row],[Date]]="","",IF(Table1[[#This Row],[Effect 1]]="Dr.","Yes","No"))</f>
        <v/>
      </c>
      <c r="BR58" t="str">
        <f>IF(Table1[[#This Row],[Date]]="","",Table1[[#This Row],[Ledger 1]])</f>
        <v/>
      </c>
      <c r="BS58" t="str">
        <f>IF(Table1[[#This Row],[Date]]="","",IF(Table1[[#This Row],[Effect 1]]="Dr.",-Table1[[#This Row],[Amount 1]],Table1[[#This Row],[Amount 1]]))</f>
        <v/>
      </c>
      <c r="BV58" t="str">
        <f>IF(Table1[[#This Row],[Ledger 2]]="","","No")</f>
        <v/>
      </c>
      <c r="BW58" t="str">
        <f>IF(Table1[[#This Row],[Date]]="","",IF(Table1[[#This Row],[Effect 2]]="Dr.","Yes","No"))</f>
        <v/>
      </c>
      <c r="BX58" t="str">
        <f>IF(Table1[[#This Row],[Date]]="","",Table1[[#This Row],[Ledger 2]])</f>
        <v/>
      </c>
      <c r="BY58" t="str">
        <f>IF(Table1[[#This Row],[Date]]="","",IF(Table1[[#This Row],[Effect 2]]="Dr.",-Table1[[#This Row],[Amount 2]],Table1[[#This Row],[Amount 2]]))</f>
        <v/>
      </c>
      <c r="CB58" t="str">
        <f>IF(Table1[[#This Row],[Ledger 3]]="","","No")</f>
        <v/>
      </c>
      <c r="CC58" t="str">
        <f>IF(Table1[[#This Row],[Ledger 3]]="","",IF(Table1[[#This Row],[Effect 3]]="Dr.","Yes","No"))</f>
        <v/>
      </c>
      <c r="CD58" t="str">
        <f>IF(Table1[[#This Row],[Ledger 3]]="","",Table1[[#This Row],[Ledger 3]])</f>
        <v/>
      </c>
      <c r="CE58" t="str">
        <f>IF(Table1[[#This Row],[Ledger 3]]="","",IF(Table1[[#This Row],[Effect 3]]="Dr.",-Table1[[#This Row],[Amount 3]],Table1[[#This Row],[Amount 3]]))</f>
        <v/>
      </c>
      <c r="CH58" t="str">
        <f>IF(Table1[[#This Row],[Ledger 4]]="","","No")</f>
        <v/>
      </c>
      <c r="CI58" t="str">
        <f>IF(Table1[[#This Row],[Ledger 4]]="","",IF(Table1[[#This Row],[Effect 4]]="Dr.","Yes","No"))</f>
        <v/>
      </c>
      <c r="CJ58" t="str">
        <f>IF(Table1[[#This Row],[Ledger 4]]="","",Table1[[#This Row],[Ledger 4]])</f>
        <v/>
      </c>
      <c r="CK58" t="str">
        <f>IF(Table1[[#This Row],[Ledger 4]]="","",IF(Table1[[#This Row],[Effect 4]]="Dr.",-Table1[[#This Row],[Amount 4]],Table1[[#This Row],[Amount 4]]))</f>
        <v/>
      </c>
      <c r="CN58" t="str">
        <f>IF(Table1[[#This Row],[Ledger 5]]="","","No")</f>
        <v/>
      </c>
      <c r="CO58" t="str">
        <f>IF(Table1[[#This Row],[Ledger 5]]="","",IF(Table1[[#This Row],[Effect 5]]="Dr.","Yes","No"))</f>
        <v/>
      </c>
      <c r="CP58" t="str">
        <f>IF(Table1[[#This Row],[Ledger 5]]="","",Table1[[#This Row],[Ledger 5]])</f>
        <v/>
      </c>
      <c r="CQ58" t="str">
        <f>IF(Table1[[#This Row],[Ledger 5]]="","",IF(Table1[[#This Row],[Effect 5]]="Dr.",-Table1[[#This Row],[Amount 5]],Table1[[#This Row],[Amount 5]]))</f>
        <v/>
      </c>
      <c r="CT58" t="str">
        <f>IF(Table1[[#This Row],[Ledger 6]]="","","No")</f>
        <v/>
      </c>
      <c r="CU58" t="str">
        <f>IF(Table1[[#This Row],[Ledger 6]]="","",IF(Table1[[#This Row],[Effect 6]]="Dr.","Yes","No"))</f>
        <v/>
      </c>
      <c r="CV58" t="str">
        <f>IF(Table1[[#This Row],[Ledger 6]]="","",Table1[[#This Row],[Ledger 6]])</f>
        <v/>
      </c>
      <c r="CW58" t="str">
        <f>IF(Table1[[#This Row],[Ledger 6]]="","",IF(Table1[[#This Row],[Effect 6]]="Dr.",-Table1[[#This Row],[Amount 6]],Table1[[#This Row],[Amount 6]]))</f>
        <v/>
      </c>
      <c r="CZ58" t="str">
        <f>IF(Table1[[#This Row],[Ledger 7]]="","","No")</f>
        <v/>
      </c>
      <c r="DA58" t="str">
        <f>IF(Table1[[#This Row],[Ledger 7]]="","",IF(Table1[[#This Row],[Effect 7]]="Dr.","Yes","No"))</f>
        <v/>
      </c>
      <c r="DB58" t="str">
        <f>IF(Table1[[#This Row],[Ledger 7]]="","",Table1[[#This Row],[Ledger 7]])</f>
        <v/>
      </c>
      <c r="DC58" t="str">
        <f>IF(Table1[[#This Row],[Ledger 7]]="","",IF(Table1[[#This Row],[Effect 7]]="Dr.",-Table1[[#This Row],[Amount 7]],Table1[[#This Row],[Amount 7]]))</f>
        <v/>
      </c>
      <c r="DF58" t="str">
        <f>IF(Table1[[#This Row],[Ledger 8]]="","","No")</f>
        <v/>
      </c>
      <c r="DG58" t="str">
        <f>IF(Table1[[#This Row],[Ledger 8]]="","",IF(Table1[[#This Row],[Effect 8]]="Dr.","Yes","No"))</f>
        <v/>
      </c>
      <c r="DH58" t="str">
        <f>IF(Table1[[#This Row],[Ledger 8]]="","",Table1[[#This Row],[Ledger 8]])</f>
        <v/>
      </c>
      <c r="DI58" t="str">
        <f>IF(Table1[[#This Row],[Ledger 8]]="","",IF(Table1[[#This Row],[Effect 8]]="Dr.",-Table1[[#This Row],[Amount 8]],Table1[[#This Row],[Amount 8]]))</f>
        <v/>
      </c>
      <c r="DL58" t="str">
        <f>IF(Table1[[#This Row],[Ledger 9]]="","","No")</f>
        <v/>
      </c>
      <c r="DM58" t="str">
        <f>IF(Table1[[#This Row],[Ledger 9]]="","",IF(Table1[[#This Row],[Effect 9]]="Dr.","Yes","No"))</f>
        <v/>
      </c>
      <c r="DN58" t="str">
        <f>IF(Table1[[#This Row],[Ledger 9]]="","",Table1[[#This Row],[Ledger 9]])</f>
        <v/>
      </c>
      <c r="DO58" t="str">
        <f>IF(Table1[[#This Row],[Ledger 9]]="","",IF(Table1[[#This Row],[Effect 9]]="Dr.",-Table1[[#This Row],[Amount 9]],Table1[[#This Row],[Amount 9]]))</f>
        <v/>
      </c>
      <c r="DR58" t="str">
        <f>IF(Table1[[#This Row],[Ledger 10]]="","","No")</f>
        <v/>
      </c>
      <c r="DS58" t="str">
        <f>IF(Table1[[#This Row],[Ledger 10]]="","",IF(Table1[[#This Row],[Effect 10]]="Dr.","Yes","No"))</f>
        <v/>
      </c>
      <c r="DT58" t="str">
        <f>IF(Table1[[#This Row],[Ledger 10]]="","",Table1[[#This Row],[Ledger 10]])</f>
        <v/>
      </c>
      <c r="DU58" t="str">
        <f>IF(Table1[[#This Row],[Ledger 10]]="","",IF(Table1[[#This Row],[Effect 10]]="Dr.",-Table1[[#This Row],[Amount 10]],Table1[[#This Row],[Amount 10]]))</f>
        <v/>
      </c>
      <c r="DX58" t="str">
        <f>IF(Table1[[#This Row],[Ledger 11]]="","","No")</f>
        <v/>
      </c>
      <c r="DY58" t="str">
        <f>IF(Table1[[#This Row],[Ledger 11]]="","",IF(Table1[[#This Row],[Effect 11]]="Dr.","Yes","No"))</f>
        <v/>
      </c>
      <c r="DZ58" t="str">
        <f>IF(Table1[[#This Row],[Ledger 11]]="","",Table1[[#This Row],[Ledger 11]])</f>
        <v/>
      </c>
      <c r="EA58" t="str">
        <f>IF(Table1[[#This Row],[Ledger 11]]="","",IF(Table1[[#This Row],[Effect 11]]="Dr.",-Table1[[#This Row],[Amount 11]],Table1[[#This Row],[Amount 11]]))</f>
        <v/>
      </c>
      <c r="ED58" t="str">
        <f>IF(Table1[[#This Row],[Ledger 12]]="","","No")</f>
        <v/>
      </c>
      <c r="EE58" t="str">
        <f>IF(Table1[[#This Row],[Ledger 12]]="","",IF(Table1[[#This Row],[Effect 12]]="Dr.","Yes","No"))</f>
        <v/>
      </c>
      <c r="EF58" t="str">
        <f>IF(Table1[[#This Row],[Ledger 12]]="","",Table1[[#This Row],[Ledger 12]])</f>
        <v/>
      </c>
      <c r="EG58" t="str">
        <f>IF(Table1[[#This Row],[Ledger 12]]="","",IF(Table1[[#This Row],[Effect 12]]="Dr.",-Table1[[#This Row],[Amount 12]],Table1[[#This Row],[Amount 12]]))</f>
        <v/>
      </c>
      <c r="EJ58" t="str">
        <f>IF(Table1[[#This Row],[Ledger 13]]="","","No")</f>
        <v/>
      </c>
      <c r="EK58" t="str">
        <f>IF(Table1[[#This Row],[Ledger 13]]="","",IF(Table1[[#This Row],[Effect 13]]="Dr.","Yes","No"))</f>
        <v/>
      </c>
      <c r="EL58" t="str">
        <f>IF(Table1[[#This Row],[Ledger 13]]="","",Table1[[#This Row],[Ledger 13]])</f>
        <v/>
      </c>
      <c r="EM58" t="str">
        <f>IF(Table1[[#This Row],[Ledger 13]]="","",IF(Table1[[#This Row],[Effect 13]]="Dr.",-Table1[[#This Row],[Amount 13]],Table1[[#This Row],[Amount 13]]))</f>
        <v/>
      </c>
      <c r="EP58" t="str">
        <f>IF(Table1[[#This Row],[Ledger 14]]="","","No")</f>
        <v/>
      </c>
      <c r="EQ58" t="str">
        <f>IF(Table1[[#This Row],[Ledger 14]]="","",IF(Table1[[#This Row],[Effect 14]]="Dr.","Yes","No"))</f>
        <v/>
      </c>
      <c r="ER58" t="str">
        <f>IF(Table1[[#This Row],[Ledger 14]]="","",Table1[[#This Row],[Ledger 14]])</f>
        <v/>
      </c>
      <c r="ES58" t="str">
        <f>IF(Table1[[#This Row],[Ledger 14]]="","",IF(Table1[[#This Row],[Effect 14]]="Dr.",-Table1[[#This Row],[Amount 14]],Table1[[#This Row],[Amount 14]]))</f>
        <v/>
      </c>
      <c r="EV58" t="str">
        <f>IF(Table1[[#This Row],[Ledger 15]]="","","No")</f>
        <v/>
      </c>
      <c r="EW58" t="str">
        <f>IF(Table1[[#This Row],[Ledger 15]]="","",IF(Table1[[#This Row],[Effect 15]]="Dr.","Yes","No"))</f>
        <v/>
      </c>
      <c r="EX58" t="str">
        <f>IF(Table1[[#This Row],[Ledger 15]]="","",Table1[[#This Row],[Ledger 15]])</f>
        <v/>
      </c>
      <c r="EY58" t="str">
        <f>IF(Table1[[#This Row],[Ledger 15]]="","",IF(Table1[[#This Row],[Effect 15]]="Dr.",-Table1[[#This Row],[Amount 15]],Table1[[#This Row],[Amount 15]]))</f>
        <v/>
      </c>
      <c r="FD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">
        <f>IF(Table1[[#This Row],[Date]]="",0,IF(AND(Table1[[#This Row],[Date]]&gt;=$FE$2,Table1[[#This Row],[Date]]&lt;=$FE$3),0,1))</f>
        <v>0</v>
      </c>
      <c r="FF58">
        <f>IF(Table1[[#This Row],[Date]]="",0,IF(TYPE(VLOOKUP(Table1[[#This Row],[Voucher Type]],Table1[[#All],[Voucher Type Master]],1,FALSE))=16,1,0))</f>
        <v>0</v>
      </c>
      <c r="FG58">
        <f>IF(TYPE(IF(Table1[[#This Row],[Date]]="",0,IF(VLOOKUP(Table1[[#This Row],[Voucher Type]],$FY$5:$FZ$13,2,0)=Table1[[#This Row],[Effect 1]],0,1)))=16,1,0)</f>
        <v>0</v>
      </c>
      <c r="FH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">
        <f>IF(LEN(Table1[[#This Row],[Ledger 1]])&gt;0,IF(TYPE(VLOOKUP(Table1[[#This Row],[Ledger 1]],GZ:GZ,1,0))=16,1,0),0)</f>
        <v>0</v>
      </c>
      <c r="FJ58">
        <f>IF(LEN(Table1[[#This Row],[Ledger 2]])&gt;0,IF(TYPE(VLOOKUP(Table1[[#This Row],[Ledger 2]],GZ:GZ,1,0))=16,1,0),0)</f>
        <v>0</v>
      </c>
      <c r="FK58">
        <f>IF(LEN(Table1[[#This Row],[Ledger 3]])&gt;0,IF(TYPE(VLOOKUP(Table1[[#This Row],[Ledger 3]],GZ:GZ,1,0))=16,1,0),0)</f>
        <v>0</v>
      </c>
      <c r="FL58">
        <f>IF(LEN(Table1[[#This Row],[Ledger 4]])&gt;0,IF(TYPE(VLOOKUP(Table1[[#This Row],[Ledger 4]],GZ:GZ,1,0))=16,1,0),0)</f>
        <v>0</v>
      </c>
      <c r="FM58">
        <f>IF(LEN(Table1[[#This Row],[Ledger 5]])&gt;0,IF(TYPE(VLOOKUP(Table1[[#This Row],[Ledger 5]],GZ:GZ,1,0))=16,1,0),0)</f>
        <v>0</v>
      </c>
      <c r="FN58">
        <f>IF(LEN(Table1[[#This Row],[Ledger 6]])&gt;0,IF(TYPE(VLOOKUP(Table1[[#This Row],[Ledger 6]],$GZ:$GZ,1,0))=16,1,0),0)</f>
        <v>0</v>
      </c>
      <c r="FO58">
        <f>IF(LEN(Table1[[#This Row],[Ledger 7]])&gt;0,IF(TYPE(VLOOKUP(Table1[[#This Row],[Ledger 7]],$GZ:$GZ,1,0))=16,1,0),0)</f>
        <v>0</v>
      </c>
      <c r="FP58">
        <f>IF(LEN(Table1[[#This Row],[Ledger 8]])&gt;0,IF(TYPE(VLOOKUP(Table1[[#This Row],[Ledger 8]],$GZ:$GZ,1,0))=16,1,0),0)</f>
        <v>0</v>
      </c>
      <c r="FQ58">
        <f>IF(LEN(Table1[[#This Row],[Ledger 9]])&gt;0,IF(TYPE(VLOOKUP(Table1[[#This Row],[Ledger 9]],$GZ:$GZ,1,0))=16,1,0),0)</f>
        <v>0</v>
      </c>
      <c r="FR58">
        <f>IF(LEN(Table1[[#This Row],[Ledger 10]])&gt;0,IF(TYPE(VLOOKUP(Table1[[#This Row],[Ledger 10]],$GZ:$GZ,1,0))=16,1,0),0)</f>
        <v>0</v>
      </c>
      <c r="FS58">
        <f>IF(LEN(Table1[[#This Row],[Ledger 11]])&gt;0,IF(TYPE(VLOOKUP(Table1[[#This Row],[Ledger 11]],$GZ:$GZ,1,0))=16,1,0),0)</f>
        <v>0</v>
      </c>
      <c r="FT58">
        <f>IF(LEN(Table1[[#This Row],[Ledger 12]])&gt;0,IF(TYPE(VLOOKUP(Table1[[#This Row],[Ledger 12]],$GZ:$GZ,1,0))=16,1,0),0)</f>
        <v>0</v>
      </c>
      <c r="FU58">
        <f>IF(LEN(Table1[[#This Row],[Ledger 13]])&gt;0,IF(TYPE(VLOOKUP(Table1[[#This Row],[Ledger 13]],$GZ:$GZ,1,0))=16,1,0),0)</f>
        <v>0</v>
      </c>
      <c r="FV58">
        <f>IF(LEN(Table1[[#This Row],[Ledger 14]])&gt;0,IF(TYPE(VLOOKUP(Table1[[#This Row],[Ledger 14]],$GZ:$GZ,1,0))=16,1,0),0)</f>
        <v>0</v>
      </c>
      <c r="FW58">
        <f>IF(LEN(Table1[[#This Row],[Ledger 15]])&gt;0,IF(TYPE(VLOOKUP(Table1[[#This Row],[Ledger 15]],$GZ:$GZ,1,0))=16,1,0),0)</f>
        <v>0</v>
      </c>
    </row>
    <row r="59" spans="4:179" ht="33" customHeight="1" x14ac:dyDescent="0.45">
      <c r="D59" s="8">
        <f t="shared" si="9"/>
        <v>54</v>
      </c>
      <c r="E59" s="32"/>
      <c r="F59" s="34"/>
      <c r="G59" s="34"/>
      <c r="H59" s="34"/>
      <c r="I59" s="34"/>
      <c r="J59" s="38"/>
      <c r="K59" s="33"/>
      <c r="L59" s="36"/>
      <c r="M59" s="35"/>
      <c r="N59" s="34"/>
      <c r="O59" s="41"/>
      <c r="P59" s="35"/>
      <c r="Q59" s="34"/>
      <c r="R59" s="37"/>
      <c r="S59" s="35"/>
      <c r="T59" s="34"/>
      <c r="U59" s="37"/>
      <c r="V59" s="35"/>
      <c r="W59" s="34"/>
      <c r="X59" s="37"/>
      <c r="Y59" s="35"/>
      <c r="Z59" s="34"/>
      <c r="AA59" s="37"/>
      <c r="AB59" s="35"/>
      <c r="AC59" s="34"/>
      <c r="AD59" s="37"/>
      <c r="AE59" s="35"/>
      <c r="AF59" s="34"/>
      <c r="AG59" s="37"/>
      <c r="AH59" s="35"/>
      <c r="AI59" s="34"/>
      <c r="AJ59" s="37"/>
      <c r="AK59" s="35"/>
      <c r="AL59" s="34"/>
      <c r="AM59" s="37"/>
      <c r="AN59" s="35"/>
      <c r="AO59" s="34"/>
      <c r="AP59" s="37"/>
      <c r="AQ59" s="35"/>
      <c r="AR59" s="34"/>
      <c r="AS59" s="37"/>
      <c r="AT59" s="35"/>
      <c r="AU59" s="34"/>
      <c r="AV59" s="37"/>
      <c r="AW59" s="35"/>
      <c r="AX59" s="34"/>
      <c r="AY59" s="37"/>
      <c r="AZ59" s="35"/>
      <c r="BA59" s="34"/>
      <c r="BB59" s="37"/>
      <c r="BC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" s="7"/>
      <c r="BF59" t="str">
        <f>IF(Table1[[#This Row],[Date]]="","","&amp;lt;VOUCHER REMOTEID="&amp;""""&amp;$A$11&amp;$A$13&amp;ROW()&amp;""""&amp;" VCHTYPE="""&amp;F59&amp;""" ACTION="""&amp;"Create"&amp;"""&amp;gt;")</f>
        <v/>
      </c>
      <c r="BG59" t="str">
        <f>IF(Table1[[#This Row],[Date]]="","",TEXT(Table1[[#This Row],[Date]],"yyyymmdd"))</f>
        <v/>
      </c>
      <c r="BH59" t="str">
        <f>Table1[[#This Row],[Date2]]</f>
        <v/>
      </c>
      <c r="BI59" t="str">
        <f>IF(Table1[[#This Row],[Date]]="","",Table1[[#This Row],[Voucher Type]])</f>
        <v/>
      </c>
      <c r="BJ59" t="str">
        <f>IF(Table1[[#This Row],[Ref No / Invoice No]]="","",Table1[[#This Row],[Ref No / Invoice No]])</f>
        <v/>
      </c>
      <c r="BK59" t="str">
        <f>IF(Table1[[#This Row],[Voucher No]]="","",Table1[[#This Row],[Voucher No]])</f>
        <v/>
      </c>
      <c r="BL59" t="str">
        <f>IF(Table1[[#This Row],[Date]]="","",Table1[[#This Row],[Narration]])</f>
        <v/>
      </c>
      <c r="BM59" t="str">
        <f>IF(Table1[[#This Row],[Date]]="","",$A$11&amp;$A$13&amp;ROW())</f>
        <v/>
      </c>
      <c r="BN59" t="str">
        <f>IF(Table1[[#This Row],[Date]]="","",$A$13)</f>
        <v/>
      </c>
      <c r="BP59" t="str">
        <f>IF(Table1[[#This Row],[Ledger 1]]="","","No")</f>
        <v/>
      </c>
      <c r="BQ59" t="str">
        <f>IF(Table1[[#This Row],[Date]]="","",IF(Table1[[#This Row],[Effect 1]]="Dr.","Yes","No"))</f>
        <v/>
      </c>
      <c r="BR59" t="str">
        <f>IF(Table1[[#This Row],[Date]]="","",Table1[[#This Row],[Ledger 1]])</f>
        <v/>
      </c>
      <c r="BS59" t="str">
        <f>IF(Table1[[#This Row],[Date]]="","",IF(Table1[[#This Row],[Effect 1]]="Dr.",-Table1[[#This Row],[Amount 1]],Table1[[#This Row],[Amount 1]]))</f>
        <v/>
      </c>
      <c r="BV59" t="str">
        <f>IF(Table1[[#This Row],[Ledger 2]]="","","No")</f>
        <v/>
      </c>
      <c r="BW59" t="str">
        <f>IF(Table1[[#This Row],[Date]]="","",IF(Table1[[#This Row],[Effect 2]]="Dr.","Yes","No"))</f>
        <v/>
      </c>
      <c r="BX59" t="str">
        <f>IF(Table1[[#This Row],[Date]]="","",Table1[[#This Row],[Ledger 2]])</f>
        <v/>
      </c>
      <c r="BY59" t="str">
        <f>IF(Table1[[#This Row],[Date]]="","",IF(Table1[[#This Row],[Effect 2]]="Dr.",-Table1[[#This Row],[Amount 2]],Table1[[#This Row],[Amount 2]]))</f>
        <v/>
      </c>
      <c r="CB59" t="str">
        <f>IF(Table1[[#This Row],[Ledger 3]]="","","No")</f>
        <v/>
      </c>
      <c r="CC59" t="str">
        <f>IF(Table1[[#This Row],[Ledger 3]]="","",IF(Table1[[#This Row],[Effect 3]]="Dr.","Yes","No"))</f>
        <v/>
      </c>
      <c r="CD59" t="str">
        <f>IF(Table1[[#This Row],[Ledger 3]]="","",Table1[[#This Row],[Ledger 3]])</f>
        <v/>
      </c>
      <c r="CE59" t="str">
        <f>IF(Table1[[#This Row],[Ledger 3]]="","",IF(Table1[[#This Row],[Effect 3]]="Dr.",-Table1[[#This Row],[Amount 3]],Table1[[#This Row],[Amount 3]]))</f>
        <v/>
      </c>
      <c r="CH59" t="str">
        <f>IF(Table1[[#This Row],[Ledger 4]]="","","No")</f>
        <v/>
      </c>
      <c r="CI59" t="str">
        <f>IF(Table1[[#This Row],[Ledger 4]]="","",IF(Table1[[#This Row],[Effect 4]]="Dr.","Yes","No"))</f>
        <v/>
      </c>
      <c r="CJ59" t="str">
        <f>IF(Table1[[#This Row],[Ledger 4]]="","",Table1[[#This Row],[Ledger 4]])</f>
        <v/>
      </c>
      <c r="CK59" t="str">
        <f>IF(Table1[[#This Row],[Ledger 4]]="","",IF(Table1[[#This Row],[Effect 4]]="Dr.",-Table1[[#This Row],[Amount 4]],Table1[[#This Row],[Amount 4]]))</f>
        <v/>
      </c>
      <c r="CN59" t="str">
        <f>IF(Table1[[#This Row],[Ledger 5]]="","","No")</f>
        <v/>
      </c>
      <c r="CO59" t="str">
        <f>IF(Table1[[#This Row],[Ledger 5]]="","",IF(Table1[[#This Row],[Effect 5]]="Dr.","Yes","No"))</f>
        <v/>
      </c>
      <c r="CP59" t="str">
        <f>IF(Table1[[#This Row],[Ledger 5]]="","",Table1[[#This Row],[Ledger 5]])</f>
        <v/>
      </c>
      <c r="CQ59" t="str">
        <f>IF(Table1[[#This Row],[Ledger 5]]="","",IF(Table1[[#This Row],[Effect 5]]="Dr.",-Table1[[#This Row],[Amount 5]],Table1[[#This Row],[Amount 5]]))</f>
        <v/>
      </c>
      <c r="CT59" t="str">
        <f>IF(Table1[[#This Row],[Ledger 6]]="","","No")</f>
        <v/>
      </c>
      <c r="CU59" t="str">
        <f>IF(Table1[[#This Row],[Ledger 6]]="","",IF(Table1[[#This Row],[Effect 6]]="Dr.","Yes","No"))</f>
        <v/>
      </c>
      <c r="CV59" t="str">
        <f>IF(Table1[[#This Row],[Ledger 6]]="","",Table1[[#This Row],[Ledger 6]])</f>
        <v/>
      </c>
      <c r="CW59" t="str">
        <f>IF(Table1[[#This Row],[Ledger 6]]="","",IF(Table1[[#This Row],[Effect 6]]="Dr.",-Table1[[#This Row],[Amount 6]],Table1[[#This Row],[Amount 6]]))</f>
        <v/>
      </c>
      <c r="CZ59" t="str">
        <f>IF(Table1[[#This Row],[Ledger 7]]="","","No")</f>
        <v/>
      </c>
      <c r="DA59" t="str">
        <f>IF(Table1[[#This Row],[Ledger 7]]="","",IF(Table1[[#This Row],[Effect 7]]="Dr.","Yes","No"))</f>
        <v/>
      </c>
      <c r="DB59" t="str">
        <f>IF(Table1[[#This Row],[Ledger 7]]="","",Table1[[#This Row],[Ledger 7]])</f>
        <v/>
      </c>
      <c r="DC59" t="str">
        <f>IF(Table1[[#This Row],[Ledger 7]]="","",IF(Table1[[#This Row],[Effect 7]]="Dr.",-Table1[[#This Row],[Amount 7]],Table1[[#This Row],[Amount 7]]))</f>
        <v/>
      </c>
      <c r="DF59" t="str">
        <f>IF(Table1[[#This Row],[Ledger 8]]="","","No")</f>
        <v/>
      </c>
      <c r="DG59" t="str">
        <f>IF(Table1[[#This Row],[Ledger 8]]="","",IF(Table1[[#This Row],[Effect 8]]="Dr.","Yes","No"))</f>
        <v/>
      </c>
      <c r="DH59" t="str">
        <f>IF(Table1[[#This Row],[Ledger 8]]="","",Table1[[#This Row],[Ledger 8]])</f>
        <v/>
      </c>
      <c r="DI59" t="str">
        <f>IF(Table1[[#This Row],[Ledger 8]]="","",IF(Table1[[#This Row],[Effect 8]]="Dr.",-Table1[[#This Row],[Amount 8]],Table1[[#This Row],[Amount 8]]))</f>
        <v/>
      </c>
      <c r="DL59" t="str">
        <f>IF(Table1[[#This Row],[Ledger 9]]="","","No")</f>
        <v/>
      </c>
      <c r="DM59" t="str">
        <f>IF(Table1[[#This Row],[Ledger 9]]="","",IF(Table1[[#This Row],[Effect 9]]="Dr.","Yes","No"))</f>
        <v/>
      </c>
      <c r="DN59" t="str">
        <f>IF(Table1[[#This Row],[Ledger 9]]="","",Table1[[#This Row],[Ledger 9]])</f>
        <v/>
      </c>
      <c r="DO59" t="str">
        <f>IF(Table1[[#This Row],[Ledger 9]]="","",IF(Table1[[#This Row],[Effect 9]]="Dr.",-Table1[[#This Row],[Amount 9]],Table1[[#This Row],[Amount 9]]))</f>
        <v/>
      </c>
      <c r="DR59" t="str">
        <f>IF(Table1[[#This Row],[Ledger 10]]="","","No")</f>
        <v/>
      </c>
      <c r="DS59" t="str">
        <f>IF(Table1[[#This Row],[Ledger 10]]="","",IF(Table1[[#This Row],[Effect 10]]="Dr.","Yes","No"))</f>
        <v/>
      </c>
      <c r="DT59" t="str">
        <f>IF(Table1[[#This Row],[Ledger 10]]="","",Table1[[#This Row],[Ledger 10]])</f>
        <v/>
      </c>
      <c r="DU59" t="str">
        <f>IF(Table1[[#This Row],[Ledger 10]]="","",IF(Table1[[#This Row],[Effect 10]]="Dr.",-Table1[[#This Row],[Amount 10]],Table1[[#This Row],[Amount 10]]))</f>
        <v/>
      </c>
      <c r="DX59" t="str">
        <f>IF(Table1[[#This Row],[Ledger 11]]="","","No")</f>
        <v/>
      </c>
      <c r="DY59" t="str">
        <f>IF(Table1[[#This Row],[Ledger 11]]="","",IF(Table1[[#This Row],[Effect 11]]="Dr.","Yes","No"))</f>
        <v/>
      </c>
      <c r="DZ59" t="str">
        <f>IF(Table1[[#This Row],[Ledger 11]]="","",Table1[[#This Row],[Ledger 11]])</f>
        <v/>
      </c>
      <c r="EA59" t="str">
        <f>IF(Table1[[#This Row],[Ledger 11]]="","",IF(Table1[[#This Row],[Effect 11]]="Dr.",-Table1[[#This Row],[Amount 11]],Table1[[#This Row],[Amount 11]]))</f>
        <v/>
      </c>
      <c r="ED59" t="str">
        <f>IF(Table1[[#This Row],[Ledger 12]]="","","No")</f>
        <v/>
      </c>
      <c r="EE59" t="str">
        <f>IF(Table1[[#This Row],[Ledger 12]]="","",IF(Table1[[#This Row],[Effect 12]]="Dr.","Yes","No"))</f>
        <v/>
      </c>
      <c r="EF59" t="str">
        <f>IF(Table1[[#This Row],[Ledger 12]]="","",Table1[[#This Row],[Ledger 12]])</f>
        <v/>
      </c>
      <c r="EG59" t="str">
        <f>IF(Table1[[#This Row],[Ledger 12]]="","",IF(Table1[[#This Row],[Effect 12]]="Dr.",-Table1[[#This Row],[Amount 12]],Table1[[#This Row],[Amount 12]]))</f>
        <v/>
      </c>
      <c r="EJ59" t="str">
        <f>IF(Table1[[#This Row],[Ledger 13]]="","","No")</f>
        <v/>
      </c>
      <c r="EK59" t="str">
        <f>IF(Table1[[#This Row],[Ledger 13]]="","",IF(Table1[[#This Row],[Effect 13]]="Dr.","Yes","No"))</f>
        <v/>
      </c>
      <c r="EL59" t="str">
        <f>IF(Table1[[#This Row],[Ledger 13]]="","",Table1[[#This Row],[Ledger 13]])</f>
        <v/>
      </c>
      <c r="EM59" t="str">
        <f>IF(Table1[[#This Row],[Ledger 13]]="","",IF(Table1[[#This Row],[Effect 13]]="Dr.",-Table1[[#This Row],[Amount 13]],Table1[[#This Row],[Amount 13]]))</f>
        <v/>
      </c>
      <c r="EP59" t="str">
        <f>IF(Table1[[#This Row],[Ledger 14]]="","","No")</f>
        <v/>
      </c>
      <c r="EQ59" t="str">
        <f>IF(Table1[[#This Row],[Ledger 14]]="","",IF(Table1[[#This Row],[Effect 14]]="Dr.","Yes","No"))</f>
        <v/>
      </c>
      <c r="ER59" t="str">
        <f>IF(Table1[[#This Row],[Ledger 14]]="","",Table1[[#This Row],[Ledger 14]])</f>
        <v/>
      </c>
      <c r="ES59" t="str">
        <f>IF(Table1[[#This Row],[Ledger 14]]="","",IF(Table1[[#This Row],[Effect 14]]="Dr.",-Table1[[#This Row],[Amount 14]],Table1[[#This Row],[Amount 14]]))</f>
        <v/>
      </c>
      <c r="EV59" t="str">
        <f>IF(Table1[[#This Row],[Ledger 15]]="","","No")</f>
        <v/>
      </c>
      <c r="EW59" t="str">
        <f>IF(Table1[[#This Row],[Ledger 15]]="","",IF(Table1[[#This Row],[Effect 15]]="Dr.","Yes","No"))</f>
        <v/>
      </c>
      <c r="EX59" t="str">
        <f>IF(Table1[[#This Row],[Ledger 15]]="","",Table1[[#This Row],[Ledger 15]])</f>
        <v/>
      </c>
      <c r="EY59" t="str">
        <f>IF(Table1[[#This Row],[Ledger 15]]="","",IF(Table1[[#This Row],[Effect 15]]="Dr.",-Table1[[#This Row],[Amount 15]],Table1[[#This Row],[Amount 15]]))</f>
        <v/>
      </c>
      <c r="FD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">
        <f>IF(Table1[[#This Row],[Date]]="",0,IF(AND(Table1[[#This Row],[Date]]&gt;=$FE$2,Table1[[#This Row],[Date]]&lt;=$FE$3),0,1))</f>
        <v>0</v>
      </c>
      <c r="FF59">
        <f>IF(Table1[[#This Row],[Date]]="",0,IF(TYPE(VLOOKUP(Table1[[#This Row],[Voucher Type]],Table1[[#All],[Voucher Type Master]],1,FALSE))=16,1,0))</f>
        <v>0</v>
      </c>
      <c r="FG59">
        <f>IF(TYPE(IF(Table1[[#This Row],[Date]]="",0,IF(VLOOKUP(Table1[[#This Row],[Voucher Type]],$FY$5:$FZ$13,2,0)=Table1[[#This Row],[Effect 1]],0,1)))=16,1,0)</f>
        <v>0</v>
      </c>
      <c r="FH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">
        <f>IF(LEN(Table1[[#This Row],[Ledger 1]])&gt;0,IF(TYPE(VLOOKUP(Table1[[#This Row],[Ledger 1]],GZ:GZ,1,0))=16,1,0),0)</f>
        <v>0</v>
      </c>
      <c r="FJ59">
        <f>IF(LEN(Table1[[#This Row],[Ledger 2]])&gt;0,IF(TYPE(VLOOKUP(Table1[[#This Row],[Ledger 2]],GZ:GZ,1,0))=16,1,0),0)</f>
        <v>0</v>
      </c>
      <c r="FK59">
        <f>IF(LEN(Table1[[#This Row],[Ledger 3]])&gt;0,IF(TYPE(VLOOKUP(Table1[[#This Row],[Ledger 3]],GZ:GZ,1,0))=16,1,0),0)</f>
        <v>0</v>
      </c>
      <c r="FL59">
        <f>IF(LEN(Table1[[#This Row],[Ledger 4]])&gt;0,IF(TYPE(VLOOKUP(Table1[[#This Row],[Ledger 4]],GZ:GZ,1,0))=16,1,0),0)</f>
        <v>0</v>
      </c>
      <c r="FM59">
        <f>IF(LEN(Table1[[#This Row],[Ledger 5]])&gt;0,IF(TYPE(VLOOKUP(Table1[[#This Row],[Ledger 5]],GZ:GZ,1,0))=16,1,0),0)</f>
        <v>0</v>
      </c>
      <c r="FN59">
        <f>IF(LEN(Table1[[#This Row],[Ledger 6]])&gt;0,IF(TYPE(VLOOKUP(Table1[[#This Row],[Ledger 6]],$GZ:$GZ,1,0))=16,1,0),0)</f>
        <v>0</v>
      </c>
      <c r="FO59">
        <f>IF(LEN(Table1[[#This Row],[Ledger 7]])&gt;0,IF(TYPE(VLOOKUP(Table1[[#This Row],[Ledger 7]],$GZ:$GZ,1,0))=16,1,0),0)</f>
        <v>0</v>
      </c>
      <c r="FP59">
        <f>IF(LEN(Table1[[#This Row],[Ledger 8]])&gt;0,IF(TYPE(VLOOKUP(Table1[[#This Row],[Ledger 8]],$GZ:$GZ,1,0))=16,1,0),0)</f>
        <v>0</v>
      </c>
      <c r="FQ59">
        <f>IF(LEN(Table1[[#This Row],[Ledger 9]])&gt;0,IF(TYPE(VLOOKUP(Table1[[#This Row],[Ledger 9]],$GZ:$GZ,1,0))=16,1,0),0)</f>
        <v>0</v>
      </c>
      <c r="FR59">
        <f>IF(LEN(Table1[[#This Row],[Ledger 10]])&gt;0,IF(TYPE(VLOOKUP(Table1[[#This Row],[Ledger 10]],$GZ:$GZ,1,0))=16,1,0),0)</f>
        <v>0</v>
      </c>
      <c r="FS59">
        <f>IF(LEN(Table1[[#This Row],[Ledger 11]])&gt;0,IF(TYPE(VLOOKUP(Table1[[#This Row],[Ledger 11]],$GZ:$GZ,1,0))=16,1,0),0)</f>
        <v>0</v>
      </c>
      <c r="FT59">
        <f>IF(LEN(Table1[[#This Row],[Ledger 12]])&gt;0,IF(TYPE(VLOOKUP(Table1[[#This Row],[Ledger 12]],$GZ:$GZ,1,0))=16,1,0),0)</f>
        <v>0</v>
      </c>
      <c r="FU59">
        <f>IF(LEN(Table1[[#This Row],[Ledger 13]])&gt;0,IF(TYPE(VLOOKUP(Table1[[#This Row],[Ledger 13]],$GZ:$GZ,1,0))=16,1,0),0)</f>
        <v>0</v>
      </c>
      <c r="FV59">
        <f>IF(LEN(Table1[[#This Row],[Ledger 14]])&gt;0,IF(TYPE(VLOOKUP(Table1[[#This Row],[Ledger 14]],$GZ:$GZ,1,0))=16,1,0),0)</f>
        <v>0</v>
      </c>
      <c r="FW59">
        <f>IF(LEN(Table1[[#This Row],[Ledger 15]])&gt;0,IF(TYPE(VLOOKUP(Table1[[#This Row],[Ledger 15]],$GZ:$GZ,1,0))=16,1,0),0)</f>
        <v>0</v>
      </c>
    </row>
    <row r="60" spans="4:179" ht="33" customHeight="1" x14ac:dyDescent="0.45">
      <c r="D60" s="8">
        <f t="shared" si="9"/>
        <v>55</v>
      </c>
      <c r="E60" s="32"/>
      <c r="F60" s="34"/>
      <c r="G60" s="34"/>
      <c r="H60" s="34"/>
      <c r="I60" s="34"/>
      <c r="J60" s="38"/>
      <c r="K60" s="33"/>
      <c r="L60" s="36"/>
      <c r="M60" s="35"/>
      <c r="N60" s="34"/>
      <c r="O60" s="41"/>
      <c r="P60" s="35"/>
      <c r="Q60" s="34"/>
      <c r="R60" s="37"/>
      <c r="S60" s="35"/>
      <c r="T60" s="34"/>
      <c r="U60" s="37"/>
      <c r="V60" s="35"/>
      <c r="W60" s="34"/>
      <c r="X60" s="37"/>
      <c r="Y60" s="35"/>
      <c r="Z60" s="34"/>
      <c r="AA60" s="37"/>
      <c r="AB60" s="35"/>
      <c r="AC60" s="34"/>
      <c r="AD60" s="37"/>
      <c r="AE60" s="35"/>
      <c r="AF60" s="34"/>
      <c r="AG60" s="37"/>
      <c r="AH60" s="35"/>
      <c r="AI60" s="34"/>
      <c r="AJ60" s="37"/>
      <c r="AK60" s="35"/>
      <c r="AL60" s="34"/>
      <c r="AM60" s="37"/>
      <c r="AN60" s="35"/>
      <c r="AO60" s="34"/>
      <c r="AP60" s="37"/>
      <c r="AQ60" s="35"/>
      <c r="AR60" s="34"/>
      <c r="AS60" s="37"/>
      <c r="AT60" s="35"/>
      <c r="AU60" s="34"/>
      <c r="AV60" s="37"/>
      <c r="AW60" s="35"/>
      <c r="AX60" s="34"/>
      <c r="AY60" s="37"/>
      <c r="AZ60" s="35"/>
      <c r="BA60" s="34"/>
      <c r="BB60" s="37"/>
      <c r="BC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" s="7"/>
      <c r="BF60" t="str">
        <f>IF(Table1[[#This Row],[Date]]="","","&amp;lt;VOUCHER REMOTEID="&amp;""""&amp;$A$11&amp;$A$13&amp;ROW()&amp;""""&amp;" VCHTYPE="""&amp;F60&amp;""" ACTION="""&amp;"Create"&amp;"""&amp;gt;")</f>
        <v/>
      </c>
      <c r="BG60" t="str">
        <f>IF(Table1[[#This Row],[Date]]="","",TEXT(Table1[[#This Row],[Date]],"yyyymmdd"))</f>
        <v/>
      </c>
      <c r="BH60" t="str">
        <f>Table1[[#This Row],[Date2]]</f>
        <v/>
      </c>
      <c r="BI60" t="str">
        <f>IF(Table1[[#This Row],[Date]]="","",Table1[[#This Row],[Voucher Type]])</f>
        <v/>
      </c>
      <c r="BJ60" t="str">
        <f>IF(Table1[[#This Row],[Ref No / Invoice No]]="","",Table1[[#This Row],[Ref No / Invoice No]])</f>
        <v/>
      </c>
      <c r="BK60" t="str">
        <f>IF(Table1[[#This Row],[Voucher No]]="","",Table1[[#This Row],[Voucher No]])</f>
        <v/>
      </c>
      <c r="BL60" t="str">
        <f>IF(Table1[[#This Row],[Date]]="","",Table1[[#This Row],[Narration]])</f>
        <v/>
      </c>
      <c r="BM60" t="str">
        <f>IF(Table1[[#This Row],[Date]]="","",$A$11&amp;$A$13&amp;ROW())</f>
        <v/>
      </c>
      <c r="BN60" t="str">
        <f>IF(Table1[[#This Row],[Date]]="","",$A$13)</f>
        <v/>
      </c>
      <c r="BP60" t="str">
        <f>IF(Table1[[#This Row],[Ledger 1]]="","","No")</f>
        <v/>
      </c>
      <c r="BQ60" t="str">
        <f>IF(Table1[[#This Row],[Date]]="","",IF(Table1[[#This Row],[Effect 1]]="Dr.","Yes","No"))</f>
        <v/>
      </c>
      <c r="BR60" t="str">
        <f>IF(Table1[[#This Row],[Date]]="","",Table1[[#This Row],[Ledger 1]])</f>
        <v/>
      </c>
      <c r="BS60" t="str">
        <f>IF(Table1[[#This Row],[Date]]="","",IF(Table1[[#This Row],[Effect 1]]="Dr.",-Table1[[#This Row],[Amount 1]],Table1[[#This Row],[Amount 1]]))</f>
        <v/>
      </c>
      <c r="BV60" t="str">
        <f>IF(Table1[[#This Row],[Ledger 2]]="","","No")</f>
        <v/>
      </c>
      <c r="BW60" t="str">
        <f>IF(Table1[[#This Row],[Date]]="","",IF(Table1[[#This Row],[Effect 2]]="Dr.","Yes","No"))</f>
        <v/>
      </c>
      <c r="BX60" t="str">
        <f>IF(Table1[[#This Row],[Date]]="","",Table1[[#This Row],[Ledger 2]])</f>
        <v/>
      </c>
      <c r="BY60" t="str">
        <f>IF(Table1[[#This Row],[Date]]="","",IF(Table1[[#This Row],[Effect 2]]="Dr.",-Table1[[#This Row],[Amount 2]],Table1[[#This Row],[Amount 2]]))</f>
        <v/>
      </c>
      <c r="CB60" t="str">
        <f>IF(Table1[[#This Row],[Ledger 3]]="","","No")</f>
        <v/>
      </c>
      <c r="CC60" t="str">
        <f>IF(Table1[[#This Row],[Ledger 3]]="","",IF(Table1[[#This Row],[Effect 3]]="Dr.","Yes","No"))</f>
        <v/>
      </c>
      <c r="CD60" t="str">
        <f>IF(Table1[[#This Row],[Ledger 3]]="","",Table1[[#This Row],[Ledger 3]])</f>
        <v/>
      </c>
      <c r="CE60" t="str">
        <f>IF(Table1[[#This Row],[Ledger 3]]="","",IF(Table1[[#This Row],[Effect 3]]="Dr.",-Table1[[#This Row],[Amount 3]],Table1[[#This Row],[Amount 3]]))</f>
        <v/>
      </c>
      <c r="CH60" t="str">
        <f>IF(Table1[[#This Row],[Ledger 4]]="","","No")</f>
        <v/>
      </c>
      <c r="CI60" t="str">
        <f>IF(Table1[[#This Row],[Ledger 4]]="","",IF(Table1[[#This Row],[Effect 4]]="Dr.","Yes","No"))</f>
        <v/>
      </c>
      <c r="CJ60" t="str">
        <f>IF(Table1[[#This Row],[Ledger 4]]="","",Table1[[#This Row],[Ledger 4]])</f>
        <v/>
      </c>
      <c r="CK60" t="str">
        <f>IF(Table1[[#This Row],[Ledger 4]]="","",IF(Table1[[#This Row],[Effect 4]]="Dr.",-Table1[[#This Row],[Amount 4]],Table1[[#This Row],[Amount 4]]))</f>
        <v/>
      </c>
      <c r="CN60" t="str">
        <f>IF(Table1[[#This Row],[Ledger 5]]="","","No")</f>
        <v/>
      </c>
      <c r="CO60" t="str">
        <f>IF(Table1[[#This Row],[Ledger 5]]="","",IF(Table1[[#This Row],[Effect 5]]="Dr.","Yes","No"))</f>
        <v/>
      </c>
      <c r="CP60" t="str">
        <f>IF(Table1[[#This Row],[Ledger 5]]="","",Table1[[#This Row],[Ledger 5]])</f>
        <v/>
      </c>
      <c r="CQ60" t="str">
        <f>IF(Table1[[#This Row],[Ledger 5]]="","",IF(Table1[[#This Row],[Effect 5]]="Dr.",-Table1[[#This Row],[Amount 5]],Table1[[#This Row],[Amount 5]]))</f>
        <v/>
      </c>
      <c r="CT60" t="str">
        <f>IF(Table1[[#This Row],[Ledger 6]]="","","No")</f>
        <v/>
      </c>
      <c r="CU60" t="str">
        <f>IF(Table1[[#This Row],[Ledger 6]]="","",IF(Table1[[#This Row],[Effect 6]]="Dr.","Yes","No"))</f>
        <v/>
      </c>
      <c r="CV60" t="str">
        <f>IF(Table1[[#This Row],[Ledger 6]]="","",Table1[[#This Row],[Ledger 6]])</f>
        <v/>
      </c>
      <c r="CW60" t="str">
        <f>IF(Table1[[#This Row],[Ledger 6]]="","",IF(Table1[[#This Row],[Effect 6]]="Dr.",-Table1[[#This Row],[Amount 6]],Table1[[#This Row],[Amount 6]]))</f>
        <v/>
      </c>
      <c r="CZ60" t="str">
        <f>IF(Table1[[#This Row],[Ledger 7]]="","","No")</f>
        <v/>
      </c>
      <c r="DA60" t="str">
        <f>IF(Table1[[#This Row],[Ledger 7]]="","",IF(Table1[[#This Row],[Effect 7]]="Dr.","Yes","No"))</f>
        <v/>
      </c>
      <c r="DB60" t="str">
        <f>IF(Table1[[#This Row],[Ledger 7]]="","",Table1[[#This Row],[Ledger 7]])</f>
        <v/>
      </c>
      <c r="DC60" t="str">
        <f>IF(Table1[[#This Row],[Ledger 7]]="","",IF(Table1[[#This Row],[Effect 7]]="Dr.",-Table1[[#This Row],[Amount 7]],Table1[[#This Row],[Amount 7]]))</f>
        <v/>
      </c>
      <c r="DF60" t="str">
        <f>IF(Table1[[#This Row],[Ledger 8]]="","","No")</f>
        <v/>
      </c>
      <c r="DG60" t="str">
        <f>IF(Table1[[#This Row],[Ledger 8]]="","",IF(Table1[[#This Row],[Effect 8]]="Dr.","Yes","No"))</f>
        <v/>
      </c>
      <c r="DH60" t="str">
        <f>IF(Table1[[#This Row],[Ledger 8]]="","",Table1[[#This Row],[Ledger 8]])</f>
        <v/>
      </c>
      <c r="DI60" t="str">
        <f>IF(Table1[[#This Row],[Ledger 8]]="","",IF(Table1[[#This Row],[Effect 8]]="Dr.",-Table1[[#This Row],[Amount 8]],Table1[[#This Row],[Amount 8]]))</f>
        <v/>
      </c>
      <c r="DL60" t="str">
        <f>IF(Table1[[#This Row],[Ledger 9]]="","","No")</f>
        <v/>
      </c>
      <c r="DM60" t="str">
        <f>IF(Table1[[#This Row],[Ledger 9]]="","",IF(Table1[[#This Row],[Effect 9]]="Dr.","Yes","No"))</f>
        <v/>
      </c>
      <c r="DN60" t="str">
        <f>IF(Table1[[#This Row],[Ledger 9]]="","",Table1[[#This Row],[Ledger 9]])</f>
        <v/>
      </c>
      <c r="DO60" t="str">
        <f>IF(Table1[[#This Row],[Ledger 9]]="","",IF(Table1[[#This Row],[Effect 9]]="Dr.",-Table1[[#This Row],[Amount 9]],Table1[[#This Row],[Amount 9]]))</f>
        <v/>
      </c>
      <c r="DR60" t="str">
        <f>IF(Table1[[#This Row],[Ledger 10]]="","","No")</f>
        <v/>
      </c>
      <c r="DS60" t="str">
        <f>IF(Table1[[#This Row],[Ledger 10]]="","",IF(Table1[[#This Row],[Effect 10]]="Dr.","Yes","No"))</f>
        <v/>
      </c>
      <c r="DT60" t="str">
        <f>IF(Table1[[#This Row],[Ledger 10]]="","",Table1[[#This Row],[Ledger 10]])</f>
        <v/>
      </c>
      <c r="DU60" t="str">
        <f>IF(Table1[[#This Row],[Ledger 10]]="","",IF(Table1[[#This Row],[Effect 10]]="Dr.",-Table1[[#This Row],[Amount 10]],Table1[[#This Row],[Amount 10]]))</f>
        <v/>
      </c>
      <c r="DX60" t="str">
        <f>IF(Table1[[#This Row],[Ledger 11]]="","","No")</f>
        <v/>
      </c>
      <c r="DY60" t="str">
        <f>IF(Table1[[#This Row],[Ledger 11]]="","",IF(Table1[[#This Row],[Effect 11]]="Dr.","Yes","No"))</f>
        <v/>
      </c>
      <c r="DZ60" t="str">
        <f>IF(Table1[[#This Row],[Ledger 11]]="","",Table1[[#This Row],[Ledger 11]])</f>
        <v/>
      </c>
      <c r="EA60" t="str">
        <f>IF(Table1[[#This Row],[Ledger 11]]="","",IF(Table1[[#This Row],[Effect 11]]="Dr.",-Table1[[#This Row],[Amount 11]],Table1[[#This Row],[Amount 11]]))</f>
        <v/>
      </c>
      <c r="ED60" t="str">
        <f>IF(Table1[[#This Row],[Ledger 12]]="","","No")</f>
        <v/>
      </c>
      <c r="EE60" t="str">
        <f>IF(Table1[[#This Row],[Ledger 12]]="","",IF(Table1[[#This Row],[Effect 12]]="Dr.","Yes","No"))</f>
        <v/>
      </c>
      <c r="EF60" t="str">
        <f>IF(Table1[[#This Row],[Ledger 12]]="","",Table1[[#This Row],[Ledger 12]])</f>
        <v/>
      </c>
      <c r="EG60" t="str">
        <f>IF(Table1[[#This Row],[Ledger 12]]="","",IF(Table1[[#This Row],[Effect 12]]="Dr.",-Table1[[#This Row],[Amount 12]],Table1[[#This Row],[Amount 12]]))</f>
        <v/>
      </c>
      <c r="EJ60" t="str">
        <f>IF(Table1[[#This Row],[Ledger 13]]="","","No")</f>
        <v/>
      </c>
      <c r="EK60" t="str">
        <f>IF(Table1[[#This Row],[Ledger 13]]="","",IF(Table1[[#This Row],[Effect 13]]="Dr.","Yes","No"))</f>
        <v/>
      </c>
      <c r="EL60" t="str">
        <f>IF(Table1[[#This Row],[Ledger 13]]="","",Table1[[#This Row],[Ledger 13]])</f>
        <v/>
      </c>
      <c r="EM60" t="str">
        <f>IF(Table1[[#This Row],[Ledger 13]]="","",IF(Table1[[#This Row],[Effect 13]]="Dr.",-Table1[[#This Row],[Amount 13]],Table1[[#This Row],[Amount 13]]))</f>
        <v/>
      </c>
      <c r="EP60" t="str">
        <f>IF(Table1[[#This Row],[Ledger 14]]="","","No")</f>
        <v/>
      </c>
      <c r="EQ60" t="str">
        <f>IF(Table1[[#This Row],[Ledger 14]]="","",IF(Table1[[#This Row],[Effect 14]]="Dr.","Yes","No"))</f>
        <v/>
      </c>
      <c r="ER60" t="str">
        <f>IF(Table1[[#This Row],[Ledger 14]]="","",Table1[[#This Row],[Ledger 14]])</f>
        <v/>
      </c>
      <c r="ES60" t="str">
        <f>IF(Table1[[#This Row],[Ledger 14]]="","",IF(Table1[[#This Row],[Effect 14]]="Dr.",-Table1[[#This Row],[Amount 14]],Table1[[#This Row],[Amount 14]]))</f>
        <v/>
      </c>
      <c r="EV60" t="str">
        <f>IF(Table1[[#This Row],[Ledger 15]]="","","No")</f>
        <v/>
      </c>
      <c r="EW60" t="str">
        <f>IF(Table1[[#This Row],[Ledger 15]]="","",IF(Table1[[#This Row],[Effect 15]]="Dr.","Yes","No"))</f>
        <v/>
      </c>
      <c r="EX60" t="str">
        <f>IF(Table1[[#This Row],[Ledger 15]]="","",Table1[[#This Row],[Ledger 15]])</f>
        <v/>
      </c>
      <c r="EY60" t="str">
        <f>IF(Table1[[#This Row],[Ledger 15]]="","",IF(Table1[[#This Row],[Effect 15]]="Dr.",-Table1[[#This Row],[Amount 15]],Table1[[#This Row],[Amount 15]]))</f>
        <v/>
      </c>
      <c r="FD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">
        <f>IF(Table1[[#This Row],[Date]]="",0,IF(AND(Table1[[#This Row],[Date]]&gt;=$FE$2,Table1[[#This Row],[Date]]&lt;=$FE$3),0,1))</f>
        <v>0</v>
      </c>
      <c r="FF60">
        <f>IF(Table1[[#This Row],[Date]]="",0,IF(TYPE(VLOOKUP(Table1[[#This Row],[Voucher Type]],Table1[[#All],[Voucher Type Master]],1,FALSE))=16,1,0))</f>
        <v>0</v>
      </c>
      <c r="FG60">
        <f>IF(TYPE(IF(Table1[[#This Row],[Date]]="",0,IF(VLOOKUP(Table1[[#This Row],[Voucher Type]],$FY$5:$FZ$13,2,0)=Table1[[#This Row],[Effect 1]],0,1)))=16,1,0)</f>
        <v>0</v>
      </c>
      <c r="FH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">
        <f>IF(LEN(Table1[[#This Row],[Ledger 1]])&gt;0,IF(TYPE(VLOOKUP(Table1[[#This Row],[Ledger 1]],GZ:GZ,1,0))=16,1,0),0)</f>
        <v>0</v>
      </c>
      <c r="FJ60">
        <f>IF(LEN(Table1[[#This Row],[Ledger 2]])&gt;0,IF(TYPE(VLOOKUP(Table1[[#This Row],[Ledger 2]],GZ:GZ,1,0))=16,1,0),0)</f>
        <v>0</v>
      </c>
      <c r="FK60">
        <f>IF(LEN(Table1[[#This Row],[Ledger 3]])&gt;0,IF(TYPE(VLOOKUP(Table1[[#This Row],[Ledger 3]],GZ:GZ,1,0))=16,1,0),0)</f>
        <v>0</v>
      </c>
      <c r="FL60">
        <f>IF(LEN(Table1[[#This Row],[Ledger 4]])&gt;0,IF(TYPE(VLOOKUP(Table1[[#This Row],[Ledger 4]],GZ:GZ,1,0))=16,1,0),0)</f>
        <v>0</v>
      </c>
      <c r="FM60">
        <f>IF(LEN(Table1[[#This Row],[Ledger 5]])&gt;0,IF(TYPE(VLOOKUP(Table1[[#This Row],[Ledger 5]],GZ:GZ,1,0))=16,1,0),0)</f>
        <v>0</v>
      </c>
      <c r="FN60">
        <f>IF(LEN(Table1[[#This Row],[Ledger 6]])&gt;0,IF(TYPE(VLOOKUP(Table1[[#This Row],[Ledger 6]],$GZ:$GZ,1,0))=16,1,0),0)</f>
        <v>0</v>
      </c>
      <c r="FO60">
        <f>IF(LEN(Table1[[#This Row],[Ledger 7]])&gt;0,IF(TYPE(VLOOKUP(Table1[[#This Row],[Ledger 7]],$GZ:$GZ,1,0))=16,1,0),0)</f>
        <v>0</v>
      </c>
      <c r="FP60">
        <f>IF(LEN(Table1[[#This Row],[Ledger 8]])&gt;0,IF(TYPE(VLOOKUP(Table1[[#This Row],[Ledger 8]],$GZ:$GZ,1,0))=16,1,0),0)</f>
        <v>0</v>
      </c>
      <c r="FQ60">
        <f>IF(LEN(Table1[[#This Row],[Ledger 9]])&gt;0,IF(TYPE(VLOOKUP(Table1[[#This Row],[Ledger 9]],$GZ:$GZ,1,0))=16,1,0),0)</f>
        <v>0</v>
      </c>
      <c r="FR60">
        <f>IF(LEN(Table1[[#This Row],[Ledger 10]])&gt;0,IF(TYPE(VLOOKUP(Table1[[#This Row],[Ledger 10]],$GZ:$GZ,1,0))=16,1,0),0)</f>
        <v>0</v>
      </c>
      <c r="FS60">
        <f>IF(LEN(Table1[[#This Row],[Ledger 11]])&gt;0,IF(TYPE(VLOOKUP(Table1[[#This Row],[Ledger 11]],$GZ:$GZ,1,0))=16,1,0),0)</f>
        <v>0</v>
      </c>
      <c r="FT60">
        <f>IF(LEN(Table1[[#This Row],[Ledger 12]])&gt;0,IF(TYPE(VLOOKUP(Table1[[#This Row],[Ledger 12]],$GZ:$GZ,1,0))=16,1,0),0)</f>
        <v>0</v>
      </c>
      <c r="FU60">
        <f>IF(LEN(Table1[[#This Row],[Ledger 13]])&gt;0,IF(TYPE(VLOOKUP(Table1[[#This Row],[Ledger 13]],$GZ:$GZ,1,0))=16,1,0),0)</f>
        <v>0</v>
      </c>
      <c r="FV60">
        <f>IF(LEN(Table1[[#This Row],[Ledger 14]])&gt;0,IF(TYPE(VLOOKUP(Table1[[#This Row],[Ledger 14]],$GZ:$GZ,1,0))=16,1,0),0)</f>
        <v>0</v>
      </c>
      <c r="FW60">
        <f>IF(LEN(Table1[[#This Row],[Ledger 15]])&gt;0,IF(TYPE(VLOOKUP(Table1[[#This Row],[Ledger 15]],$GZ:$GZ,1,0))=16,1,0),0)</f>
        <v>0</v>
      </c>
    </row>
    <row r="61" spans="4:179" ht="33" customHeight="1" x14ac:dyDescent="0.45">
      <c r="D61" s="8">
        <f t="shared" si="9"/>
        <v>56</v>
      </c>
      <c r="E61" s="32"/>
      <c r="F61" s="34"/>
      <c r="G61" s="34"/>
      <c r="H61" s="34"/>
      <c r="I61" s="34"/>
      <c r="J61" s="38"/>
      <c r="K61" s="33"/>
      <c r="L61" s="36"/>
      <c r="M61" s="35"/>
      <c r="N61" s="34"/>
      <c r="O61" s="41"/>
      <c r="P61" s="35"/>
      <c r="Q61" s="34"/>
      <c r="R61" s="37"/>
      <c r="S61" s="35"/>
      <c r="T61" s="34"/>
      <c r="U61" s="37"/>
      <c r="V61" s="35"/>
      <c r="W61" s="34"/>
      <c r="X61" s="37"/>
      <c r="Y61" s="35"/>
      <c r="Z61" s="34"/>
      <c r="AA61" s="37"/>
      <c r="AB61" s="35"/>
      <c r="AC61" s="34"/>
      <c r="AD61" s="37"/>
      <c r="AE61" s="35"/>
      <c r="AF61" s="34"/>
      <c r="AG61" s="37"/>
      <c r="AH61" s="35"/>
      <c r="AI61" s="34"/>
      <c r="AJ61" s="37"/>
      <c r="AK61" s="35"/>
      <c r="AL61" s="34"/>
      <c r="AM61" s="37"/>
      <c r="AN61" s="35"/>
      <c r="AO61" s="34"/>
      <c r="AP61" s="37"/>
      <c r="AQ61" s="35"/>
      <c r="AR61" s="34"/>
      <c r="AS61" s="37"/>
      <c r="AT61" s="35"/>
      <c r="AU61" s="34"/>
      <c r="AV61" s="37"/>
      <c r="AW61" s="35"/>
      <c r="AX61" s="34"/>
      <c r="AY61" s="37"/>
      <c r="AZ61" s="35"/>
      <c r="BA61" s="34"/>
      <c r="BB61" s="37"/>
      <c r="BC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" s="7"/>
      <c r="BF61" t="str">
        <f>IF(Table1[[#This Row],[Date]]="","","&amp;lt;VOUCHER REMOTEID="&amp;""""&amp;$A$11&amp;$A$13&amp;ROW()&amp;""""&amp;" VCHTYPE="""&amp;F61&amp;""" ACTION="""&amp;"Create"&amp;"""&amp;gt;")</f>
        <v/>
      </c>
      <c r="BG61" t="str">
        <f>IF(Table1[[#This Row],[Date]]="","",TEXT(Table1[[#This Row],[Date]],"yyyymmdd"))</f>
        <v/>
      </c>
      <c r="BH61" t="str">
        <f>Table1[[#This Row],[Date2]]</f>
        <v/>
      </c>
      <c r="BI61" t="str">
        <f>IF(Table1[[#This Row],[Date]]="","",Table1[[#This Row],[Voucher Type]])</f>
        <v/>
      </c>
      <c r="BJ61" t="str">
        <f>IF(Table1[[#This Row],[Ref No / Invoice No]]="","",Table1[[#This Row],[Ref No / Invoice No]])</f>
        <v/>
      </c>
      <c r="BK61" t="str">
        <f>IF(Table1[[#This Row],[Voucher No]]="","",Table1[[#This Row],[Voucher No]])</f>
        <v/>
      </c>
      <c r="BL61" t="str">
        <f>IF(Table1[[#This Row],[Date]]="","",Table1[[#This Row],[Narration]])</f>
        <v/>
      </c>
      <c r="BM61" t="str">
        <f>IF(Table1[[#This Row],[Date]]="","",$A$11&amp;$A$13&amp;ROW())</f>
        <v/>
      </c>
      <c r="BN61" t="str">
        <f>IF(Table1[[#This Row],[Date]]="","",$A$13)</f>
        <v/>
      </c>
      <c r="BP61" t="str">
        <f>IF(Table1[[#This Row],[Ledger 1]]="","","No")</f>
        <v/>
      </c>
      <c r="BQ61" t="str">
        <f>IF(Table1[[#This Row],[Date]]="","",IF(Table1[[#This Row],[Effect 1]]="Dr.","Yes","No"))</f>
        <v/>
      </c>
      <c r="BR61" t="str">
        <f>IF(Table1[[#This Row],[Date]]="","",Table1[[#This Row],[Ledger 1]])</f>
        <v/>
      </c>
      <c r="BS61" t="str">
        <f>IF(Table1[[#This Row],[Date]]="","",IF(Table1[[#This Row],[Effect 1]]="Dr.",-Table1[[#This Row],[Amount 1]],Table1[[#This Row],[Amount 1]]))</f>
        <v/>
      </c>
      <c r="BV61" t="str">
        <f>IF(Table1[[#This Row],[Ledger 2]]="","","No")</f>
        <v/>
      </c>
      <c r="BW61" t="str">
        <f>IF(Table1[[#This Row],[Date]]="","",IF(Table1[[#This Row],[Effect 2]]="Dr.","Yes","No"))</f>
        <v/>
      </c>
      <c r="BX61" t="str">
        <f>IF(Table1[[#This Row],[Date]]="","",Table1[[#This Row],[Ledger 2]])</f>
        <v/>
      </c>
      <c r="BY61" t="str">
        <f>IF(Table1[[#This Row],[Date]]="","",IF(Table1[[#This Row],[Effect 2]]="Dr.",-Table1[[#This Row],[Amount 2]],Table1[[#This Row],[Amount 2]]))</f>
        <v/>
      </c>
      <c r="CB61" t="str">
        <f>IF(Table1[[#This Row],[Ledger 3]]="","","No")</f>
        <v/>
      </c>
      <c r="CC61" t="str">
        <f>IF(Table1[[#This Row],[Ledger 3]]="","",IF(Table1[[#This Row],[Effect 3]]="Dr.","Yes","No"))</f>
        <v/>
      </c>
      <c r="CD61" t="str">
        <f>IF(Table1[[#This Row],[Ledger 3]]="","",Table1[[#This Row],[Ledger 3]])</f>
        <v/>
      </c>
      <c r="CE61" t="str">
        <f>IF(Table1[[#This Row],[Ledger 3]]="","",IF(Table1[[#This Row],[Effect 3]]="Dr.",-Table1[[#This Row],[Amount 3]],Table1[[#This Row],[Amount 3]]))</f>
        <v/>
      </c>
      <c r="CH61" t="str">
        <f>IF(Table1[[#This Row],[Ledger 4]]="","","No")</f>
        <v/>
      </c>
      <c r="CI61" t="str">
        <f>IF(Table1[[#This Row],[Ledger 4]]="","",IF(Table1[[#This Row],[Effect 4]]="Dr.","Yes","No"))</f>
        <v/>
      </c>
      <c r="CJ61" t="str">
        <f>IF(Table1[[#This Row],[Ledger 4]]="","",Table1[[#This Row],[Ledger 4]])</f>
        <v/>
      </c>
      <c r="CK61" t="str">
        <f>IF(Table1[[#This Row],[Ledger 4]]="","",IF(Table1[[#This Row],[Effect 4]]="Dr.",-Table1[[#This Row],[Amount 4]],Table1[[#This Row],[Amount 4]]))</f>
        <v/>
      </c>
      <c r="CN61" t="str">
        <f>IF(Table1[[#This Row],[Ledger 5]]="","","No")</f>
        <v/>
      </c>
      <c r="CO61" t="str">
        <f>IF(Table1[[#This Row],[Ledger 5]]="","",IF(Table1[[#This Row],[Effect 5]]="Dr.","Yes","No"))</f>
        <v/>
      </c>
      <c r="CP61" t="str">
        <f>IF(Table1[[#This Row],[Ledger 5]]="","",Table1[[#This Row],[Ledger 5]])</f>
        <v/>
      </c>
      <c r="CQ61" t="str">
        <f>IF(Table1[[#This Row],[Ledger 5]]="","",IF(Table1[[#This Row],[Effect 5]]="Dr.",-Table1[[#This Row],[Amount 5]],Table1[[#This Row],[Amount 5]]))</f>
        <v/>
      </c>
      <c r="CT61" t="str">
        <f>IF(Table1[[#This Row],[Ledger 6]]="","","No")</f>
        <v/>
      </c>
      <c r="CU61" t="str">
        <f>IF(Table1[[#This Row],[Ledger 6]]="","",IF(Table1[[#This Row],[Effect 6]]="Dr.","Yes","No"))</f>
        <v/>
      </c>
      <c r="CV61" t="str">
        <f>IF(Table1[[#This Row],[Ledger 6]]="","",Table1[[#This Row],[Ledger 6]])</f>
        <v/>
      </c>
      <c r="CW61" t="str">
        <f>IF(Table1[[#This Row],[Ledger 6]]="","",IF(Table1[[#This Row],[Effect 6]]="Dr.",-Table1[[#This Row],[Amount 6]],Table1[[#This Row],[Amount 6]]))</f>
        <v/>
      </c>
      <c r="CZ61" t="str">
        <f>IF(Table1[[#This Row],[Ledger 7]]="","","No")</f>
        <v/>
      </c>
      <c r="DA61" t="str">
        <f>IF(Table1[[#This Row],[Ledger 7]]="","",IF(Table1[[#This Row],[Effect 7]]="Dr.","Yes","No"))</f>
        <v/>
      </c>
      <c r="DB61" t="str">
        <f>IF(Table1[[#This Row],[Ledger 7]]="","",Table1[[#This Row],[Ledger 7]])</f>
        <v/>
      </c>
      <c r="DC61" t="str">
        <f>IF(Table1[[#This Row],[Ledger 7]]="","",IF(Table1[[#This Row],[Effect 7]]="Dr.",-Table1[[#This Row],[Amount 7]],Table1[[#This Row],[Amount 7]]))</f>
        <v/>
      </c>
      <c r="DF61" t="str">
        <f>IF(Table1[[#This Row],[Ledger 8]]="","","No")</f>
        <v/>
      </c>
      <c r="DG61" t="str">
        <f>IF(Table1[[#This Row],[Ledger 8]]="","",IF(Table1[[#This Row],[Effect 8]]="Dr.","Yes","No"))</f>
        <v/>
      </c>
      <c r="DH61" t="str">
        <f>IF(Table1[[#This Row],[Ledger 8]]="","",Table1[[#This Row],[Ledger 8]])</f>
        <v/>
      </c>
      <c r="DI61" t="str">
        <f>IF(Table1[[#This Row],[Ledger 8]]="","",IF(Table1[[#This Row],[Effect 8]]="Dr.",-Table1[[#This Row],[Amount 8]],Table1[[#This Row],[Amount 8]]))</f>
        <v/>
      </c>
      <c r="DL61" t="str">
        <f>IF(Table1[[#This Row],[Ledger 9]]="","","No")</f>
        <v/>
      </c>
      <c r="DM61" t="str">
        <f>IF(Table1[[#This Row],[Ledger 9]]="","",IF(Table1[[#This Row],[Effect 9]]="Dr.","Yes","No"))</f>
        <v/>
      </c>
      <c r="DN61" t="str">
        <f>IF(Table1[[#This Row],[Ledger 9]]="","",Table1[[#This Row],[Ledger 9]])</f>
        <v/>
      </c>
      <c r="DO61" t="str">
        <f>IF(Table1[[#This Row],[Ledger 9]]="","",IF(Table1[[#This Row],[Effect 9]]="Dr.",-Table1[[#This Row],[Amount 9]],Table1[[#This Row],[Amount 9]]))</f>
        <v/>
      </c>
      <c r="DR61" t="str">
        <f>IF(Table1[[#This Row],[Ledger 10]]="","","No")</f>
        <v/>
      </c>
      <c r="DS61" t="str">
        <f>IF(Table1[[#This Row],[Ledger 10]]="","",IF(Table1[[#This Row],[Effect 10]]="Dr.","Yes","No"))</f>
        <v/>
      </c>
      <c r="DT61" t="str">
        <f>IF(Table1[[#This Row],[Ledger 10]]="","",Table1[[#This Row],[Ledger 10]])</f>
        <v/>
      </c>
      <c r="DU61" t="str">
        <f>IF(Table1[[#This Row],[Ledger 10]]="","",IF(Table1[[#This Row],[Effect 10]]="Dr.",-Table1[[#This Row],[Amount 10]],Table1[[#This Row],[Amount 10]]))</f>
        <v/>
      </c>
      <c r="DX61" t="str">
        <f>IF(Table1[[#This Row],[Ledger 11]]="","","No")</f>
        <v/>
      </c>
      <c r="DY61" t="str">
        <f>IF(Table1[[#This Row],[Ledger 11]]="","",IF(Table1[[#This Row],[Effect 11]]="Dr.","Yes","No"))</f>
        <v/>
      </c>
      <c r="DZ61" t="str">
        <f>IF(Table1[[#This Row],[Ledger 11]]="","",Table1[[#This Row],[Ledger 11]])</f>
        <v/>
      </c>
      <c r="EA61" t="str">
        <f>IF(Table1[[#This Row],[Ledger 11]]="","",IF(Table1[[#This Row],[Effect 11]]="Dr.",-Table1[[#This Row],[Amount 11]],Table1[[#This Row],[Amount 11]]))</f>
        <v/>
      </c>
      <c r="ED61" t="str">
        <f>IF(Table1[[#This Row],[Ledger 12]]="","","No")</f>
        <v/>
      </c>
      <c r="EE61" t="str">
        <f>IF(Table1[[#This Row],[Ledger 12]]="","",IF(Table1[[#This Row],[Effect 12]]="Dr.","Yes","No"))</f>
        <v/>
      </c>
      <c r="EF61" t="str">
        <f>IF(Table1[[#This Row],[Ledger 12]]="","",Table1[[#This Row],[Ledger 12]])</f>
        <v/>
      </c>
      <c r="EG61" t="str">
        <f>IF(Table1[[#This Row],[Ledger 12]]="","",IF(Table1[[#This Row],[Effect 12]]="Dr.",-Table1[[#This Row],[Amount 12]],Table1[[#This Row],[Amount 12]]))</f>
        <v/>
      </c>
      <c r="EJ61" t="str">
        <f>IF(Table1[[#This Row],[Ledger 13]]="","","No")</f>
        <v/>
      </c>
      <c r="EK61" t="str">
        <f>IF(Table1[[#This Row],[Ledger 13]]="","",IF(Table1[[#This Row],[Effect 13]]="Dr.","Yes","No"))</f>
        <v/>
      </c>
      <c r="EL61" t="str">
        <f>IF(Table1[[#This Row],[Ledger 13]]="","",Table1[[#This Row],[Ledger 13]])</f>
        <v/>
      </c>
      <c r="EM61" t="str">
        <f>IF(Table1[[#This Row],[Ledger 13]]="","",IF(Table1[[#This Row],[Effect 13]]="Dr.",-Table1[[#This Row],[Amount 13]],Table1[[#This Row],[Amount 13]]))</f>
        <v/>
      </c>
      <c r="EP61" t="str">
        <f>IF(Table1[[#This Row],[Ledger 14]]="","","No")</f>
        <v/>
      </c>
      <c r="EQ61" t="str">
        <f>IF(Table1[[#This Row],[Ledger 14]]="","",IF(Table1[[#This Row],[Effect 14]]="Dr.","Yes","No"))</f>
        <v/>
      </c>
      <c r="ER61" t="str">
        <f>IF(Table1[[#This Row],[Ledger 14]]="","",Table1[[#This Row],[Ledger 14]])</f>
        <v/>
      </c>
      <c r="ES61" t="str">
        <f>IF(Table1[[#This Row],[Ledger 14]]="","",IF(Table1[[#This Row],[Effect 14]]="Dr.",-Table1[[#This Row],[Amount 14]],Table1[[#This Row],[Amount 14]]))</f>
        <v/>
      </c>
      <c r="EV61" t="str">
        <f>IF(Table1[[#This Row],[Ledger 15]]="","","No")</f>
        <v/>
      </c>
      <c r="EW61" t="str">
        <f>IF(Table1[[#This Row],[Ledger 15]]="","",IF(Table1[[#This Row],[Effect 15]]="Dr.","Yes","No"))</f>
        <v/>
      </c>
      <c r="EX61" t="str">
        <f>IF(Table1[[#This Row],[Ledger 15]]="","",Table1[[#This Row],[Ledger 15]])</f>
        <v/>
      </c>
      <c r="EY61" t="str">
        <f>IF(Table1[[#This Row],[Ledger 15]]="","",IF(Table1[[#This Row],[Effect 15]]="Dr.",-Table1[[#This Row],[Amount 15]],Table1[[#This Row],[Amount 15]]))</f>
        <v/>
      </c>
      <c r="FD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">
        <f>IF(Table1[[#This Row],[Date]]="",0,IF(AND(Table1[[#This Row],[Date]]&gt;=$FE$2,Table1[[#This Row],[Date]]&lt;=$FE$3),0,1))</f>
        <v>0</v>
      </c>
      <c r="FF61">
        <f>IF(Table1[[#This Row],[Date]]="",0,IF(TYPE(VLOOKUP(Table1[[#This Row],[Voucher Type]],Table1[[#All],[Voucher Type Master]],1,FALSE))=16,1,0))</f>
        <v>0</v>
      </c>
      <c r="FG61">
        <f>IF(TYPE(IF(Table1[[#This Row],[Date]]="",0,IF(VLOOKUP(Table1[[#This Row],[Voucher Type]],$FY$5:$FZ$13,2,0)=Table1[[#This Row],[Effect 1]],0,1)))=16,1,0)</f>
        <v>0</v>
      </c>
      <c r="FH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">
        <f>IF(LEN(Table1[[#This Row],[Ledger 1]])&gt;0,IF(TYPE(VLOOKUP(Table1[[#This Row],[Ledger 1]],GZ:GZ,1,0))=16,1,0),0)</f>
        <v>0</v>
      </c>
      <c r="FJ61">
        <f>IF(LEN(Table1[[#This Row],[Ledger 2]])&gt;0,IF(TYPE(VLOOKUP(Table1[[#This Row],[Ledger 2]],GZ:GZ,1,0))=16,1,0),0)</f>
        <v>0</v>
      </c>
      <c r="FK61">
        <f>IF(LEN(Table1[[#This Row],[Ledger 3]])&gt;0,IF(TYPE(VLOOKUP(Table1[[#This Row],[Ledger 3]],GZ:GZ,1,0))=16,1,0),0)</f>
        <v>0</v>
      </c>
      <c r="FL61">
        <f>IF(LEN(Table1[[#This Row],[Ledger 4]])&gt;0,IF(TYPE(VLOOKUP(Table1[[#This Row],[Ledger 4]],GZ:GZ,1,0))=16,1,0),0)</f>
        <v>0</v>
      </c>
      <c r="FM61">
        <f>IF(LEN(Table1[[#This Row],[Ledger 5]])&gt;0,IF(TYPE(VLOOKUP(Table1[[#This Row],[Ledger 5]],GZ:GZ,1,0))=16,1,0),0)</f>
        <v>0</v>
      </c>
      <c r="FN61">
        <f>IF(LEN(Table1[[#This Row],[Ledger 6]])&gt;0,IF(TYPE(VLOOKUP(Table1[[#This Row],[Ledger 6]],$GZ:$GZ,1,0))=16,1,0),0)</f>
        <v>0</v>
      </c>
      <c r="FO61">
        <f>IF(LEN(Table1[[#This Row],[Ledger 7]])&gt;0,IF(TYPE(VLOOKUP(Table1[[#This Row],[Ledger 7]],$GZ:$GZ,1,0))=16,1,0),0)</f>
        <v>0</v>
      </c>
      <c r="FP61">
        <f>IF(LEN(Table1[[#This Row],[Ledger 8]])&gt;0,IF(TYPE(VLOOKUP(Table1[[#This Row],[Ledger 8]],$GZ:$GZ,1,0))=16,1,0),0)</f>
        <v>0</v>
      </c>
      <c r="FQ61">
        <f>IF(LEN(Table1[[#This Row],[Ledger 9]])&gt;0,IF(TYPE(VLOOKUP(Table1[[#This Row],[Ledger 9]],$GZ:$GZ,1,0))=16,1,0),0)</f>
        <v>0</v>
      </c>
      <c r="FR61">
        <f>IF(LEN(Table1[[#This Row],[Ledger 10]])&gt;0,IF(TYPE(VLOOKUP(Table1[[#This Row],[Ledger 10]],$GZ:$GZ,1,0))=16,1,0),0)</f>
        <v>0</v>
      </c>
      <c r="FS61">
        <f>IF(LEN(Table1[[#This Row],[Ledger 11]])&gt;0,IF(TYPE(VLOOKUP(Table1[[#This Row],[Ledger 11]],$GZ:$GZ,1,0))=16,1,0),0)</f>
        <v>0</v>
      </c>
      <c r="FT61">
        <f>IF(LEN(Table1[[#This Row],[Ledger 12]])&gt;0,IF(TYPE(VLOOKUP(Table1[[#This Row],[Ledger 12]],$GZ:$GZ,1,0))=16,1,0),0)</f>
        <v>0</v>
      </c>
      <c r="FU61">
        <f>IF(LEN(Table1[[#This Row],[Ledger 13]])&gt;0,IF(TYPE(VLOOKUP(Table1[[#This Row],[Ledger 13]],$GZ:$GZ,1,0))=16,1,0),0)</f>
        <v>0</v>
      </c>
      <c r="FV61">
        <f>IF(LEN(Table1[[#This Row],[Ledger 14]])&gt;0,IF(TYPE(VLOOKUP(Table1[[#This Row],[Ledger 14]],$GZ:$GZ,1,0))=16,1,0),0)</f>
        <v>0</v>
      </c>
      <c r="FW61">
        <f>IF(LEN(Table1[[#This Row],[Ledger 15]])&gt;0,IF(TYPE(VLOOKUP(Table1[[#This Row],[Ledger 15]],$GZ:$GZ,1,0))=16,1,0),0)</f>
        <v>0</v>
      </c>
    </row>
    <row r="62" spans="4:179" ht="33" customHeight="1" x14ac:dyDescent="0.45">
      <c r="D62" s="8">
        <f t="shared" si="9"/>
        <v>57</v>
      </c>
      <c r="E62" s="32"/>
      <c r="F62" s="34"/>
      <c r="G62" s="34"/>
      <c r="H62" s="34"/>
      <c r="I62" s="34"/>
      <c r="J62" s="38"/>
      <c r="K62" s="33"/>
      <c r="L62" s="36"/>
      <c r="M62" s="35"/>
      <c r="N62" s="34"/>
      <c r="O62" s="41"/>
      <c r="P62" s="35"/>
      <c r="Q62" s="34"/>
      <c r="R62" s="37"/>
      <c r="S62" s="35"/>
      <c r="T62" s="34"/>
      <c r="U62" s="37"/>
      <c r="V62" s="35"/>
      <c r="W62" s="34"/>
      <c r="X62" s="37"/>
      <c r="Y62" s="35"/>
      <c r="Z62" s="34"/>
      <c r="AA62" s="37"/>
      <c r="AB62" s="35"/>
      <c r="AC62" s="34"/>
      <c r="AD62" s="37"/>
      <c r="AE62" s="35"/>
      <c r="AF62" s="34"/>
      <c r="AG62" s="37"/>
      <c r="AH62" s="35"/>
      <c r="AI62" s="34"/>
      <c r="AJ62" s="37"/>
      <c r="AK62" s="35"/>
      <c r="AL62" s="34"/>
      <c r="AM62" s="37"/>
      <c r="AN62" s="35"/>
      <c r="AO62" s="34"/>
      <c r="AP62" s="37"/>
      <c r="AQ62" s="35"/>
      <c r="AR62" s="34"/>
      <c r="AS62" s="37"/>
      <c r="AT62" s="35"/>
      <c r="AU62" s="34"/>
      <c r="AV62" s="37"/>
      <c r="AW62" s="35"/>
      <c r="AX62" s="34"/>
      <c r="AY62" s="37"/>
      <c r="AZ62" s="35"/>
      <c r="BA62" s="34"/>
      <c r="BB62" s="37"/>
      <c r="BC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" s="7"/>
      <c r="BF62" t="str">
        <f>IF(Table1[[#This Row],[Date]]="","","&amp;lt;VOUCHER REMOTEID="&amp;""""&amp;$A$11&amp;$A$13&amp;ROW()&amp;""""&amp;" VCHTYPE="""&amp;F62&amp;""" ACTION="""&amp;"Create"&amp;"""&amp;gt;")</f>
        <v/>
      </c>
      <c r="BG62" t="str">
        <f>IF(Table1[[#This Row],[Date]]="","",TEXT(Table1[[#This Row],[Date]],"yyyymmdd"))</f>
        <v/>
      </c>
      <c r="BH62" t="str">
        <f>Table1[[#This Row],[Date2]]</f>
        <v/>
      </c>
      <c r="BI62" t="str">
        <f>IF(Table1[[#This Row],[Date]]="","",Table1[[#This Row],[Voucher Type]])</f>
        <v/>
      </c>
      <c r="BJ62" t="str">
        <f>IF(Table1[[#This Row],[Ref No / Invoice No]]="","",Table1[[#This Row],[Ref No / Invoice No]])</f>
        <v/>
      </c>
      <c r="BK62" t="str">
        <f>IF(Table1[[#This Row],[Voucher No]]="","",Table1[[#This Row],[Voucher No]])</f>
        <v/>
      </c>
      <c r="BL62" t="str">
        <f>IF(Table1[[#This Row],[Date]]="","",Table1[[#This Row],[Narration]])</f>
        <v/>
      </c>
      <c r="BM62" t="str">
        <f>IF(Table1[[#This Row],[Date]]="","",$A$11&amp;$A$13&amp;ROW())</f>
        <v/>
      </c>
      <c r="BN62" t="str">
        <f>IF(Table1[[#This Row],[Date]]="","",$A$13)</f>
        <v/>
      </c>
      <c r="BP62" t="str">
        <f>IF(Table1[[#This Row],[Ledger 1]]="","","No")</f>
        <v/>
      </c>
      <c r="BQ62" t="str">
        <f>IF(Table1[[#This Row],[Date]]="","",IF(Table1[[#This Row],[Effect 1]]="Dr.","Yes","No"))</f>
        <v/>
      </c>
      <c r="BR62" t="str">
        <f>IF(Table1[[#This Row],[Date]]="","",Table1[[#This Row],[Ledger 1]])</f>
        <v/>
      </c>
      <c r="BS62" t="str">
        <f>IF(Table1[[#This Row],[Date]]="","",IF(Table1[[#This Row],[Effect 1]]="Dr.",-Table1[[#This Row],[Amount 1]],Table1[[#This Row],[Amount 1]]))</f>
        <v/>
      </c>
      <c r="BV62" t="str">
        <f>IF(Table1[[#This Row],[Ledger 2]]="","","No")</f>
        <v/>
      </c>
      <c r="BW62" t="str">
        <f>IF(Table1[[#This Row],[Date]]="","",IF(Table1[[#This Row],[Effect 2]]="Dr.","Yes","No"))</f>
        <v/>
      </c>
      <c r="BX62" t="str">
        <f>IF(Table1[[#This Row],[Date]]="","",Table1[[#This Row],[Ledger 2]])</f>
        <v/>
      </c>
      <c r="BY62" t="str">
        <f>IF(Table1[[#This Row],[Date]]="","",IF(Table1[[#This Row],[Effect 2]]="Dr.",-Table1[[#This Row],[Amount 2]],Table1[[#This Row],[Amount 2]]))</f>
        <v/>
      </c>
      <c r="CB62" t="str">
        <f>IF(Table1[[#This Row],[Ledger 3]]="","","No")</f>
        <v/>
      </c>
      <c r="CC62" t="str">
        <f>IF(Table1[[#This Row],[Ledger 3]]="","",IF(Table1[[#This Row],[Effect 3]]="Dr.","Yes","No"))</f>
        <v/>
      </c>
      <c r="CD62" t="str">
        <f>IF(Table1[[#This Row],[Ledger 3]]="","",Table1[[#This Row],[Ledger 3]])</f>
        <v/>
      </c>
      <c r="CE62" t="str">
        <f>IF(Table1[[#This Row],[Ledger 3]]="","",IF(Table1[[#This Row],[Effect 3]]="Dr.",-Table1[[#This Row],[Amount 3]],Table1[[#This Row],[Amount 3]]))</f>
        <v/>
      </c>
      <c r="CH62" t="str">
        <f>IF(Table1[[#This Row],[Ledger 4]]="","","No")</f>
        <v/>
      </c>
      <c r="CI62" t="str">
        <f>IF(Table1[[#This Row],[Ledger 4]]="","",IF(Table1[[#This Row],[Effect 4]]="Dr.","Yes","No"))</f>
        <v/>
      </c>
      <c r="CJ62" t="str">
        <f>IF(Table1[[#This Row],[Ledger 4]]="","",Table1[[#This Row],[Ledger 4]])</f>
        <v/>
      </c>
      <c r="CK62" t="str">
        <f>IF(Table1[[#This Row],[Ledger 4]]="","",IF(Table1[[#This Row],[Effect 4]]="Dr.",-Table1[[#This Row],[Amount 4]],Table1[[#This Row],[Amount 4]]))</f>
        <v/>
      </c>
      <c r="CN62" t="str">
        <f>IF(Table1[[#This Row],[Ledger 5]]="","","No")</f>
        <v/>
      </c>
      <c r="CO62" t="str">
        <f>IF(Table1[[#This Row],[Ledger 5]]="","",IF(Table1[[#This Row],[Effect 5]]="Dr.","Yes","No"))</f>
        <v/>
      </c>
      <c r="CP62" t="str">
        <f>IF(Table1[[#This Row],[Ledger 5]]="","",Table1[[#This Row],[Ledger 5]])</f>
        <v/>
      </c>
      <c r="CQ62" t="str">
        <f>IF(Table1[[#This Row],[Ledger 5]]="","",IF(Table1[[#This Row],[Effect 5]]="Dr.",-Table1[[#This Row],[Amount 5]],Table1[[#This Row],[Amount 5]]))</f>
        <v/>
      </c>
      <c r="CT62" t="str">
        <f>IF(Table1[[#This Row],[Ledger 6]]="","","No")</f>
        <v/>
      </c>
      <c r="CU62" t="str">
        <f>IF(Table1[[#This Row],[Ledger 6]]="","",IF(Table1[[#This Row],[Effect 6]]="Dr.","Yes","No"))</f>
        <v/>
      </c>
      <c r="CV62" t="str">
        <f>IF(Table1[[#This Row],[Ledger 6]]="","",Table1[[#This Row],[Ledger 6]])</f>
        <v/>
      </c>
      <c r="CW62" t="str">
        <f>IF(Table1[[#This Row],[Ledger 6]]="","",IF(Table1[[#This Row],[Effect 6]]="Dr.",-Table1[[#This Row],[Amount 6]],Table1[[#This Row],[Amount 6]]))</f>
        <v/>
      </c>
      <c r="CZ62" t="str">
        <f>IF(Table1[[#This Row],[Ledger 7]]="","","No")</f>
        <v/>
      </c>
      <c r="DA62" t="str">
        <f>IF(Table1[[#This Row],[Ledger 7]]="","",IF(Table1[[#This Row],[Effect 7]]="Dr.","Yes","No"))</f>
        <v/>
      </c>
      <c r="DB62" t="str">
        <f>IF(Table1[[#This Row],[Ledger 7]]="","",Table1[[#This Row],[Ledger 7]])</f>
        <v/>
      </c>
      <c r="DC62" t="str">
        <f>IF(Table1[[#This Row],[Ledger 7]]="","",IF(Table1[[#This Row],[Effect 7]]="Dr.",-Table1[[#This Row],[Amount 7]],Table1[[#This Row],[Amount 7]]))</f>
        <v/>
      </c>
      <c r="DF62" t="str">
        <f>IF(Table1[[#This Row],[Ledger 8]]="","","No")</f>
        <v/>
      </c>
      <c r="DG62" t="str">
        <f>IF(Table1[[#This Row],[Ledger 8]]="","",IF(Table1[[#This Row],[Effect 8]]="Dr.","Yes","No"))</f>
        <v/>
      </c>
      <c r="DH62" t="str">
        <f>IF(Table1[[#This Row],[Ledger 8]]="","",Table1[[#This Row],[Ledger 8]])</f>
        <v/>
      </c>
      <c r="DI62" t="str">
        <f>IF(Table1[[#This Row],[Ledger 8]]="","",IF(Table1[[#This Row],[Effect 8]]="Dr.",-Table1[[#This Row],[Amount 8]],Table1[[#This Row],[Amount 8]]))</f>
        <v/>
      </c>
      <c r="DL62" t="str">
        <f>IF(Table1[[#This Row],[Ledger 9]]="","","No")</f>
        <v/>
      </c>
      <c r="DM62" t="str">
        <f>IF(Table1[[#This Row],[Ledger 9]]="","",IF(Table1[[#This Row],[Effect 9]]="Dr.","Yes","No"))</f>
        <v/>
      </c>
      <c r="DN62" t="str">
        <f>IF(Table1[[#This Row],[Ledger 9]]="","",Table1[[#This Row],[Ledger 9]])</f>
        <v/>
      </c>
      <c r="DO62" t="str">
        <f>IF(Table1[[#This Row],[Ledger 9]]="","",IF(Table1[[#This Row],[Effect 9]]="Dr.",-Table1[[#This Row],[Amount 9]],Table1[[#This Row],[Amount 9]]))</f>
        <v/>
      </c>
      <c r="DR62" t="str">
        <f>IF(Table1[[#This Row],[Ledger 10]]="","","No")</f>
        <v/>
      </c>
      <c r="DS62" t="str">
        <f>IF(Table1[[#This Row],[Ledger 10]]="","",IF(Table1[[#This Row],[Effect 10]]="Dr.","Yes","No"))</f>
        <v/>
      </c>
      <c r="DT62" t="str">
        <f>IF(Table1[[#This Row],[Ledger 10]]="","",Table1[[#This Row],[Ledger 10]])</f>
        <v/>
      </c>
      <c r="DU62" t="str">
        <f>IF(Table1[[#This Row],[Ledger 10]]="","",IF(Table1[[#This Row],[Effect 10]]="Dr.",-Table1[[#This Row],[Amount 10]],Table1[[#This Row],[Amount 10]]))</f>
        <v/>
      </c>
      <c r="DX62" t="str">
        <f>IF(Table1[[#This Row],[Ledger 11]]="","","No")</f>
        <v/>
      </c>
      <c r="DY62" t="str">
        <f>IF(Table1[[#This Row],[Ledger 11]]="","",IF(Table1[[#This Row],[Effect 11]]="Dr.","Yes","No"))</f>
        <v/>
      </c>
      <c r="DZ62" t="str">
        <f>IF(Table1[[#This Row],[Ledger 11]]="","",Table1[[#This Row],[Ledger 11]])</f>
        <v/>
      </c>
      <c r="EA62" t="str">
        <f>IF(Table1[[#This Row],[Ledger 11]]="","",IF(Table1[[#This Row],[Effect 11]]="Dr.",-Table1[[#This Row],[Amount 11]],Table1[[#This Row],[Amount 11]]))</f>
        <v/>
      </c>
      <c r="ED62" t="str">
        <f>IF(Table1[[#This Row],[Ledger 12]]="","","No")</f>
        <v/>
      </c>
      <c r="EE62" t="str">
        <f>IF(Table1[[#This Row],[Ledger 12]]="","",IF(Table1[[#This Row],[Effect 12]]="Dr.","Yes","No"))</f>
        <v/>
      </c>
      <c r="EF62" t="str">
        <f>IF(Table1[[#This Row],[Ledger 12]]="","",Table1[[#This Row],[Ledger 12]])</f>
        <v/>
      </c>
      <c r="EG62" t="str">
        <f>IF(Table1[[#This Row],[Ledger 12]]="","",IF(Table1[[#This Row],[Effect 12]]="Dr.",-Table1[[#This Row],[Amount 12]],Table1[[#This Row],[Amount 12]]))</f>
        <v/>
      </c>
      <c r="EJ62" t="str">
        <f>IF(Table1[[#This Row],[Ledger 13]]="","","No")</f>
        <v/>
      </c>
      <c r="EK62" t="str">
        <f>IF(Table1[[#This Row],[Ledger 13]]="","",IF(Table1[[#This Row],[Effect 13]]="Dr.","Yes","No"))</f>
        <v/>
      </c>
      <c r="EL62" t="str">
        <f>IF(Table1[[#This Row],[Ledger 13]]="","",Table1[[#This Row],[Ledger 13]])</f>
        <v/>
      </c>
      <c r="EM62" t="str">
        <f>IF(Table1[[#This Row],[Ledger 13]]="","",IF(Table1[[#This Row],[Effect 13]]="Dr.",-Table1[[#This Row],[Amount 13]],Table1[[#This Row],[Amount 13]]))</f>
        <v/>
      </c>
      <c r="EP62" t="str">
        <f>IF(Table1[[#This Row],[Ledger 14]]="","","No")</f>
        <v/>
      </c>
      <c r="EQ62" t="str">
        <f>IF(Table1[[#This Row],[Ledger 14]]="","",IF(Table1[[#This Row],[Effect 14]]="Dr.","Yes","No"))</f>
        <v/>
      </c>
      <c r="ER62" t="str">
        <f>IF(Table1[[#This Row],[Ledger 14]]="","",Table1[[#This Row],[Ledger 14]])</f>
        <v/>
      </c>
      <c r="ES62" t="str">
        <f>IF(Table1[[#This Row],[Ledger 14]]="","",IF(Table1[[#This Row],[Effect 14]]="Dr.",-Table1[[#This Row],[Amount 14]],Table1[[#This Row],[Amount 14]]))</f>
        <v/>
      </c>
      <c r="EV62" t="str">
        <f>IF(Table1[[#This Row],[Ledger 15]]="","","No")</f>
        <v/>
      </c>
      <c r="EW62" t="str">
        <f>IF(Table1[[#This Row],[Ledger 15]]="","",IF(Table1[[#This Row],[Effect 15]]="Dr.","Yes","No"))</f>
        <v/>
      </c>
      <c r="EX62" t="str">
        <f>IF(Table1[[#This Row],[Ledger 15]]="","",Table1[[#This Row],[Ledger 15]])</f>
        <v/>
      </c>
      <c r="EY62" t="str">
        <f>IF(Table1[[#This Row],[Ledger 15]]="","",IF(Table1[[#This Row],[Effect 15]]="Dr.",-Table1[[#This Row],[Amount 15]],Table1[[#This Row],[Amount 15]]))</f>
        <v/>
      </c>
      <c r="FD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">
        <f>IF(Table1[[#This Row],[Date]]="",0,IF(AND(Table1[[#This Row],[Date]]&gt;=$FE$2,Table1[[#This Row],[Date]]&lt;=$FE$3),0,1))</f>
        <v>0</v>
      </c>
      <c r="FF62">
        <f>IF(Table1[[#This Row],[Date]]="",0,IF(TYPE(VLOOKUP(Table1[[#This Row],[Voucher Type]],Table1[[#All],[Voucher Type Master]],1,FALSE))=16,1,0))</f>
        <v>0</v>
      </c>
      <c r="FG62">
        <f>IF(TYPE(IF(Table1[[#This Row],[Date]]="",0,IF(VLOOKUP(Table1[[#This Row],[Voucher Type]],$FY$5:$FZ$13,2,0)=Table1[[#This Row],[Effect 1]],0,1)))=16,1,0)</f>
        <v>0</v>
      </c>
      <c r="FH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">
        <f>IF(LEN(Table1[[#This Row],[Ledger 1]])&gt;0,IF(TYPE(VLOOKUP(Table1[[#This Row],[Ledger 1]],GZ:GZ,1,0))=16,1,0),0)</f>
        <v>0</v>
      </c>
      <c r="FJ62">
        <f>IF(LEN(Table1[[#This Row],[Ledger 2]])&gt;0,IF(TYPE(VLOOKUP(Table1[[#This Row],[Ledger 2]],GZ:GZ,1,0))=16,1,0),0)</f>
        <v>0</v>
      </c>
      <c r="FK62">
        <f>IF(LEN(Table1[[#This Row],[Ledger 3]])&gt;0,IF(TYPE(VLOOKUP(Table1[[#This Row],[Ledger 3]],GZ:GZ,1,0))=16,1,0),0)</f>
        <v>0</v>
      </c>
      <c r="FL62">
        <f>IF(LEN(Table1[[#This Row],[Ledger 4]])&gt;0,IF(TYPE(VLOOKUP(Table1[[#This Row],[Ledger 4]],GZ:GZ,1,0))=16,1,0),0)</f>
        <v>0</v>
      </c>
      <c r="FM62">
        <f>IF(LEN(Table1[[#This Row],[Ledger 5]])&gt;0,IF(TYPE(VLOOKUP(Table1[[#This Row],[Ledger 5]],GZ:GZ,1,0))=16,1,0),0)</f>
        <v>0</v>
      </c>
      <c r="FN62">
        <f>IF(LEN(Table1[[#This Row],[Ledger 6]])&gt;0,IF(TYPE(VLOOKUP(Table1[[#This Row],[Ledger 6]],$GZ:$GZ,1,0))=16,1,0),0)</f>
        <v>0</v>
      </c>
      <c r="FO62">
        <f>IF(LEN(Table1[[#This Row],[Ledger 7]])&gt;0,IF(TYPE(VLOOKUP(Table1[[#This Row],[Ledger 7]],$GZ:$GZ,1,0))=16,1,0),0)</f>
        <v>0</v>
      </c>
      <c r="FP62">
        <f>IF(LEN(Table1[[#This Row],[Ledger 8]])&gt;0,IF(TYPE(VLOOKUP(Table1[[#This Row],[Ledger 8]],$GZ:$GZ,1,0))=16,1,0),0)</f>
        <v>0</v>
      </c>
      <c r="FQ62">
        <f>IF(LEN(Table1[[#This Row],[Ledger 9]])&gt;0,IF(TYPE(VLOOKUP(Table1[[#This Row],[Ledger 9]],$GZ:$GZ,1,0))=16,1,0),0)</f>
        <v>0</v>
      </c>
      <c r="FR62">
        <f>IF(LEN(Table1[[#This Row],[Ledger 10]])&gt;0,IF(TYPE(VLOOKUP(Table1[[#This Row],[Ledger 10]],$GZ:$GZ,1,0))=16,1,0),0)</f>
        <v>0</v>
      </c>
      <c r="FS62">
        <f>IF(LEN(Table1[[#This Row],[Ledger 11]])&gt;0,IF(TYPE(VLOOKUP(Table1[[#This Row],[Ledger 11]],$GZ:$GZ,1,0))=16,1,0),0)</f>
        <v>0</v>
      </c>
      <c r="FT62">
        <f>IF(LEN(Table1[[#This Row],[Ledger 12]])&gt;0,IF(TYPE(VLOOKUP(Table1[[#This Row],[Ledger 12]],$GZ:$GZ,1,0))=16,1,0),0)</f>
        <v>0</v>
      </c>
      <c r="FU62">
        <f>IF(LEN(Table1[[#This Row],[Ledger 13]])&gt;0,IF(TYPE(VLOOKUP(Table1[[#This Row],[Ledger 13]],$GZ:$GZ,1,0))=16,1,0),0)</f>
        <v>0</v>
      </c>
      <c r="FV62">
        <f>IF(LEN(Table1[[#This Row],[Ledger 14]])&gt;0,IF(TYPE(VLOOKUP(Table1[[#This Row],[Ledger 14]],$GZ:$GZ,1,0))=16,1,0),0)</f>
        <v>0</v>
      </c>
      <c r="FW62">
        <f>IF(LEN(Table1[[#This Row],[Ledger 15]])&gt;0,IF(TYPE(VLOOKUP(Table1[[#This Row],[Ledger 15]],$GZ:$GZ,1,0))=16,1,0),0)</f>
        <v>0</v>
      </c>
    </row>
    <row r="63" spans="4:179" ht="33" customHeight="1" x14ac:dyDescent="0.45">
      <c r="D63" s="8">
        <f t="shared" si="9"/>
        <v>58</v>
      </c>
      <c r="E63" s="32"/>
      <c r="F63" s="34"/>
      <c r="G63" s="34"/>
      <c r="H63" s="34"/>
      <c r="I63" s="34"/>
      <c r="J63" s="38"/>
      <c r="K63" s="33"/>
      <c r="L63" s="36"/>
      <c r="M63" s="35"/>
      <c r="N63" s="34"/>
      <c r="O63" s="41"/>
      <c r="P63" s="35"/>
      <c r="Q63" s="34"/>
      <c r="R63" s="37"/>
      <c r="S63" s="35"/>
      <c r="T63" s="34"/>
      <c r="U63" s="37"/>
      <c r="V63" s="35"/>
      <c r="W63" s="34"/>
      <c r="X63" s="37"/>
      <c r="Y63" s="35"/>
      <c r="Z63" s="34"/>
      <c r="AA63" s="37"/>
      <c r="AB63" s="35"/>
      <c r="AC63" s="34"/>
      <c r="AD63" s="37"/>
      <c r="AE63" s="35"/>
      <c r="AF63" s="34"/>
      <c r="AG63" s="37"/>
      <c r="AH63" s="35"/>
      <c r="AI63" s="34"/>
      <c r="AJ63" s="37"/>
      <c r="AK63" s="35"/>
      <c r="AL63" s="34"/>
      <c r="AM63" s="37"/>
      <c r="AN63" s="35"/>
      <c r="AO63" s="34"/>
      <c r="AP63" s="37"/>
      <c r="AQ63" s="35"/>
      <c r="AR63" s="34"/>
      <c r="AS63" s="37"/>
      <c r="AT63" s="35"/>
      <c r="AU63" s="34"/>
      <c r="AV63" s="37"/>
      <c r="AW63" s="35"/>
      <c r="AX63" s="34"/>
      <c r="AY63" s="37"/>
      <c r="AZ63" s="35"/>
      <c r="BA63" s="34"/>
      <c r="BB63" s="37"/>
      <c r="BC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" s="7"/>
      <c r="BF63" t="str">
        <f>IF(Table1[[#This Row],[Date]]="","","&amp;lt;VOUCHER REMOTEID="&amp;""""&amp;$A$11&amp;$A$13&amp;ROW()&amp;""""&amp;" VCHTYPE="""&amp;F63&amp;""" ACTION="""&amp;"Create"&amp;"""&amp;gt;")</f>
        <v/>
      </c>
      <c r="BG63" t="str">
        <f>IF(Table1[[#This Row],[Date]]="","",TEXT(Table1[[#This Row],[Date]],"yyyymmdd"))</f>
        <v/>
      </c>
      <c r="BH63" t="str">
        <f>Table1[[#This Row],[Date2]]</f>
        <v/>
      </c>
      <c r="BI63" t="str">
        <f>IF(Table1[[#This Row],[Date]]="","",Table1[[#This Row],[Voucher Type]])</f>
        <v/>
      </c>
      <c r="BJ63" t="str">
        <f>IF(Table1[[#This Row],[Ref No / Invoice No]]="","",Table1[[#This Row],[Ref No / Invoice No]])</f>
        <v/>
      </c>
      <c r="BK63" t="str">
        <f>IF(Table1[[#This Row],[Voucher No]]="","",Table1[[#This Row],[Voucher No]])</f>
        <v/>
      </c>
      <c r="BL63" t="str">
        <f>IF(Table1[[#This Row],[Date]]="","",Table1[[#This Row],[Narration]])</f>
        <v/>
      </c>
      <c r="BM63" t="str">
        <f>IF(Table1[[#This Row],[Date]]="","",$A$11&amp;$A$13&amp;ROW())</f>
        <v/>
      </c>
      <c r="BN63" t="str">
        <f>IF(Table1[[#This Row],[Date]]="","",$A$13)</f>
        <v/>
      </c>
      <c r="BP63" t="str">
        <f>IF(Table1[[#This Row],[Ledger 1]]="","","No")</f>
        <v/>
      </c>
      <c r="BQ63" t="str">
        <f>IF(Table1[[#This Row],[Date]]="","",IF(Table1[[#This Row],[Effect 1]]="Dr.","Yes","No"))</f>
        <v/>
      </c>
      <c r="BR63" t="str">
        <f>IF(Table1[[#This Row],[Date]]="","",Table1[[#This Row],[Ledger 1]])</f>
        <v/>
      </c>
      <c r="BS63" t="str">
        <f>IF(Table1[[#This Row],[Date]]="","",IF(Table1[[#This Row],[Effect 1]]="Dr.",-Table1[[#This Row],[Amount 1]],Table1[[#This Row],[Amount 1]]))</f>
        <v/>
      </c>
      <c r="BV63" t="str">
        <f>IF(Table1[[#This Row],[Ledger 2]]="","","No")</f>
        <v/>
      </c>
      <c r="BW63" t="str">
        <f>IF(Table1[[#This Row],[Date]]="","",IF(Table1[[#This Row],[Effect 2]]="Dr.","Yes","No"))</f>
        <v/>
      </c>
      <c r="BX63" t="str">
        <f>IF(Table1[[#This Row],[Date]]="","",Table1[[#This Row],[Ledger 2]])</f>
        <v/>
      </c>
      <c r="BY63" t="str">
        <f>IF(Table1[[#This Row],[Date]]="","",IF(Table1[[#This Row],[Effect 2]]="Dr.",-Table1[[#This Row],[Amount 2]],Table1[[#This Row],[Amount 2]]))</f>
        <v/>
      </c>
      <c r="CB63" t="str">
        <f>IF(Table1[[#This Row],[Ledger 3]]="","","No")</f>
        <v/>
      </c>
      <c r="CC63" t="str">
        <f>IF(Table1[[#This Row],[Ledger 3]]="","",IF(Table1[[#This Row],[Effect 3]]="Dr.","Yes","No"))</f>
        <v/>
      </c>
      <c r="CD63" t="str">
        <f>IF(Table1[[#This Row],[Ledger 3]]="","",Table1[[#This Row],[Ledger 3]])</f>
        <v/>
      </c>
      <c r="CE63" t="str">
        <f>IF(Table1[[#This Row],[Ledger 3]]="","",IF(Table1[[#This Row],[Effect 3]]="Dr.",-Table1[[#This Row],[Amount 3]],Table1[[#This Row],[Amount 3]]))</f>
        <v/>
      </c>
      <c r="CH63" t="str">
        <f>IF(Table1[[#This Row],[Ledger 4]]="","","No")</f>
        <v/>
      </c>
      <c r="CI63" t="str">
        <f>IF(Table1[[#This Row],[Ledger 4]]="","",IF(Table1[[#This Row],[Effect 4]]="Dr.","Yes","No"))</f>
        <v/>
      </c>
      <c r="CJ63" t="str">
        <f>IF(Table1[[#This Row],[Ledger 4]]="","",Table1[[#This Row],[Ledger 4]])</f>
        <v/>
      </c>
      <c r="CK63" t="str">
        <f>IF(Table1[[#This Row],[Ledger 4]]="","",IF(Table1[[#This Row],[Effect 4]]="Dr.",-Table1[[#This Row],[Amount 4]],Table1[[#This Row],[Amount 4]]))</f>
        <v/>
      </c>
      <c r="CN63" t="str">
        <f>IF(Table1[[#This Row],[Ledger 5]]="","","No")</f>
        <v/>
      </c>
      <c r="CO63" t="str">
        <f>IF(Table1[[#This Row],[Ledger 5]]="","",IF(Table1[[#This Row],[Effect 5]]="Dr.","Yes","No"))</f>
        <v/>
      </c>
      <c r="CP63" t="str">
        <f>IF(Table1[[#This Row],[Ledger 5]]="","",Table1[[#This Row],[Ledger 5]])</f>
        <v/>
      </c>
      <c r="CQ63" t="str">
        <f>IF(Table1[[#This Row],[Ledger 5]]="","",IF(Table1[[#This Row],[Effect 5]]="Dr.",-Table1[[#This Row],[Amount 5]],Table1[[#This Row],[Amount 5]]))</f>
        <v/>
      </c>
      <c r="CT63" t="str">
        <f>IF(Table1[[#This Row],[Ledger 6]]="","","No")</f>
        <v/>
      </c>
      <c r="CU63" t="str">
        <f>IF(Table1[[#This Row],[Ledger 6]]="","",IF(Table1[[#This Row],[Effect 6]]="Dr.","Yes","No"))</f>
        <v/>
      </c>
      <c r="CV63" t="str">
        <f>IF(Table1[[#This Row],[Ledger 6]]="","",Table1[[#This Row],[Ledger 6]])</f>
        <v/>
      </c>
      <c r="CW63" t="str">
        <f>IF(Table1[[#This Row],[Ledger 6]]="","",IF(Table1[[#This Row],[Effect 6]]="Dr.",-Table1[[#This Row],[Amount 6]],Table1[[#This Row],[Amount 6]]))</f>
        <v/>
      </c>
      <c r="CZ63" t="str">
        <f>IF(Table1[[#This Row],[Ledger 7]]="","","No")</f>
        <v/>
      </c>
      <c r="DA63" t="str">
        <f>IF(Table1[[#This Row],[Ledger 7]]="","",IF(Table1[[#This Row],[Effect 7]]="Dr.","Yes","No"))</f>
        <v/>
      </c>
      <c r="DB63" t="str">
        <f>IF(Table1[[#This Row],[Ledger 7]]="","",Table1[[#This Row],[Ledger 7]])</f>
        <v/>
      </c>
      <c r="DC63" t="str">
        <f>IF(Table1[[#This Row],[Ledger 7]]="","",IF(Table1[[#This Row],[Effect 7]]="Dr.",-Table1[[#This Row],[Amount 7]],Table1[[#This Row],[Amount 7]]))</f>
        <v/>
      </c>
      <c r="DF63" t="str">
        <f>IF(Table1[[#This Row],[Ledger 8]]="","","No")</f>
        <v/>
      </c>
      <c r="DG63" t="str">
        <f>IF(Table1[[#This Row],[Ledger 8]]="","",IF(Table1[[#This Row],[Effect 8]]="Dr.","Yes","No"))</f>
        <v/>
      </c>
      <c r="DH63" t="str">
        <f>IF(Table1[[#This Row],[Ledger 8]]="","",Table1[[#This Row],[Ledger 8]])</f>
        <v/>
      </c>
      <c r="DI63" t="str">
        <f>IF(Table1[[#This Row],[Ledger 8]]="","",IF(Table1[[#This Row],[Effect 8]]="Dr.",-Table1[[#This Row],[Amount 8]],Table1[[#This Row],[Amount 8]]))</f>
        <v/>
      </c>
      <c r="DL63" t="str">
        <f>IF(Table1[[#This Row],[Ledger 9]]="","","No")</f>
        <v/>
      </c>
      <c r="DM63" t="str">
        <f>IF(Table1[[#This Row],[Ledger 9]]="","",IF(Table1[[#This Row],[Effect 9]]="Dr.","Yes","No"))</f>
        <v/>
      </c>
      <c r="DN63" t="str">
        <f>IF(Table1[[#This Row],[Ledger 9]]="","",Table1[[#This Row],[Ledger 9]])</f>
        <v/>
      </c>
      <c r="DO63" t="str">
        <f>IF(Table1[[#This Row],[Ledger 9]]="","",IF(Table1[[#This Row],[Effect 9]]="Dr.",-Table1[[#This Row],[Amount 9]],Table1[[#This Row],[Amount 9]]))</f>
        <v/>
      </c>
      <c r="DR63" t="str">
        <f>IF(Table1[[#This Row],[Ledger 10]]="","","No")</f>
        <v/>
      </c>
      <c r="DS63" t="str">
        <f>IF(Table1[[#This Row],[Ledger 10]]="","",IF(Table1[[#This Row],[Effect 10]]="Dr.","Yes","No"))</f>
        <v/>
      </c>
      <c r="DT63" t="str">
        <f>IF(Table1[[#This Row],[Ledger 10]]="","",Table1[[#This Row],[Ledger 10]])</f>
        <v/>
      </c>
      <c r="DU63" t="str">
        <f>IF(Table1[[#This Row],[Ledger 10]]="","",IF(Table1[[#This Row],[Effect 10]]="Dr.",-Table1[[#This Row],[Amount 10]],Table1[[#This Row],[Amount 10]]))</f>
        <v/>
      </c>
      <c r="DX63" t="str">
        <f>IF(Table1[[#This Row],[Ledger 11]]="","","No")</f>
        <v/>
      </c>
      <c r="DY63" t="str">
        <f>IF(Table1[[#This Row],[Ledger 11]]="","",IF(Table1[[#This Row],[Effect 11]]="Dr.","Yes","No"))</f>
        <v/>
      </c>
      <c r="DZ63" t="str">
        <f>IF(Table1[[#This Row],[Ledger 11]]="","",Table1[[#This Row],[Ledger 11]])</f>
        <v/>
      </c>
      <c r="EA63" t="str">
        <f>IF(Table1[[#This Row],[Ledger 11]]="","",IF(Table1[[#This Row],[Effect 11]]="Dr.",-Table1[[#This Row],[Amount 11]],Table1[[#This Row],[Amount 11]]))</f>
        <v/>
      </c>
      <c r="ED63" t="str">
        <f>IF(Table1[[#This Row],[Ledger 12]]="","","No")</f>
        <v/>
      </c>
      <c r="EE63" t="str">
        <f>IF(Table1[[#This Row],[Ledger 12]]="","",IF(Table1[[#This Row],[Effect 12]]="Dr.","Yes","No"))</f>
        <v/>
      </c>
      <c r="EF63" t="str">
        <f>IF(Table1[[#This Row],[Ledger 12]]="","",Table1[[#This Row],[Ledger 12]])</f>
        <v/>
      </c>
      <c r="EG63" t="str">
        <f>IF(Table1[[#This Row],[Ledger 12]]="","",IF(Table1[[#This Row],[Effect 12]]="Dr.",-Table1[[#This Row],[Amount 12]],Table1[[#This Row],[Amount 12]]))</f>
        <v/>
      </c>
      <c r="EJ63" t="str">
        <f>IF(Table1[[#This Row],[Ledger 13]]="","","No")</f>
        <v/>
      </c>
      <c r="EK63" t="str">
        <f>IF(Table1[[#This Row],[Ledger 13]]="","",IF(Table1[[#This Row],[Effect 13]]="Dr.","Yes","No"))</f>
        <v/>
      </c>
      <c r="EL63" t="str">
        <f>IF(Table1[[#This Row],[Ledger 13]]="","",Table1[[#This Row],[Ledger 13]])</f>
        <v/>
      </c>
      <c r="EM63" t="str">
        <f>IF(Table1[[#This Row],[Ledger 13]]="","",IF(Table1[[#This Row],[Effect 13]]="Dr.",-Table1[[#This Row],[Amount 13]],Table1[[#This Row],[Amount 13]]))</f>
        <v/>
      </c>
      <c r="EP63" t="str">
        <f>IF(Table1[[#This Row],[Ledger 14]]="","","No")</f>
        <v/>
      </c>
      <c r="EQ63" t="str">
        <f>IF(Table1[[#This Row],[Ledger 14]]="","",IF(Table1[[#This Row],[Effect 14]]="Dr.","Yes","No"))</f>
        <v/>
      </c>
      <c r="ER63" t="str">
        <f>IF(Table1[[#This Row],[Ledger 14]]="","",Table1[[#This Row],[Ledger 14]])</f>
        <v/>
      </c>
      <c r="ES63" t="str">
        <f>IF(Table1[[#This Row],[Ledger 14]]="","",IF(Table1[[#This Row],[Effect 14]]="Dr.",-Table1[[#This Row],[Amount 14]],Table1[[#This Row],[Amount 14]]))</f>
        <v/>
      </c>
      <c r="EV63" t="str">
        <f>IF(Table1[[#This Row],[Ledger 15]]="","","No")</f>
        <v/>
      </c>
      <c r="EW63" t="str">
        <f>IF(Table1[[#This Row],[Ledger 15]]="","",IF(Table1[[#This Row],[Effect 15]]="Dr.","Yes","No"))</f>
        <v/>
      </c>
      <c r="EX63" t="str">
        <f>IF(Table1[[#This Row],[Ledger 15]]="","",Table1[[#This Row],[Ledger 15]])</f>
        <v/>
      </c>
      <c r="EY63" t="str">
        <f>IF(Table1[[#This Row],[Ledger 15]]="","",IF(Table1[[#This Row],[Effect 15]]="Dr.",-Table1[[#This Row],[Amount 15]],Table1[[#This Row],[Amount 15]]))</f>
        <v/>
      </c>
      <c r="FD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">
        <f>IF(Table1[[#This Row],[Date]]="",0,IF(AND(Table1[[#This Row],[Date]]&gt;=$FE$2,Table1[[#This Row],[Date]]&lt;=$FE$3),0,1))</f>
        <v>0</v>
      </c>
      <c r="FF63">
        <f>IF(Table1[[#This Row],[Date]]="",0,IF(TYPE(VLOOKUP(Table1[[#This Row],[Voucher Type]],Table1[[#All],[Voucher Type Master]],1,FALSE))=16,1,0))</f>
        <v>0</v>
      </c>
      <c r="FG63">
        <f>IF(TYPE(IF(Table1[[#This Row],[Date]]="",0,IF(VLOOKUP(Table1[[#This Row],[Voucher Type]],$FY$5:$FZ$13,2,0)=Table1[[#This Row],[Effect 1]],0,1)))=16,1,0)</f>
        <v>0</v>
      </c>
      <c r="FH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">
        <f>IF(LEN(Table1[[#This Row],[Ledger 1]])&gt;0,IF(TYPE(VLOOKUP(Table1[[#This Row],[Ledger 1]],GZ:GZ,1,0))=16,1,0),0)</f>
        <v>0</v>
      </c>
      <c r="FJ63">
        <f>IF(LEN(Table1[[#This Row],[Ledger 2]])&gt;0,IF(TYPE(VLOOKUP(Table1[[#This Row],[Ledger 2]],GZ:GZ,1,0))=16,1,0),0)</f>
        <v>0</v>
      </c>
      <c r="FK63">
        <f>IF(LEN(Table1[[#This Row],[Ledger 3]])&gt;0,IF(TYPE(VLOOKUP(Table1[[#This Row],[Ledger 3]],GZ:GZ,1,0))=16,1,0),0)</f>
        <v>0</v>
      </c>
      <c r="FL63">
        <f>IF(LEN(Table1[[#This Row],[Ledger 4]])&gt;0,IF(TYPE(VLOOKUP(Table1[[#This Row],[Ledger 4]],GZ:GZ,1,0))=16,1,0),0)</f>
        <v>0</v>
      </c>
      <c r="FM63">
        <f>IF(LEN(Table1[[#This Row],[Ledger 5]])&gt;0,IF(TYPE(VLOOKUP(Table1[[#This Row],[Ledger 5]],GZ:GZ,1,0))=16,1,0),0)</f>
        <v>0</v>
      </c>
      <c r="FN63">
        <f>IF(LEN(Table1[[#This Row],[Ledger 6]])&gt;0,IF(TYPE(VLOOKUP(Table1[[#This Row],[Ledger 6]],$GZ:$GZ,1,0))=16,1,0),0)</f>
        <v>0</v>
      </c>
      <c r="FO63">
        <f>IF(LEN(Table1[[#This Row],[Ledger 7]])&gt;0,IF(TYPE(VLOOKUP(Table1[[#This Row],[Ledger 7]],$GZ:$GZ,1,0))=16,1,0),0)</f>
        <v>0</v>
      </c>
      <c r="FP63">
        <f>IF(LEN(Table1[[#This Row],[Ledger 8]])&gt;0,IF(TYPE(VLOOKUP(Table1[[#This Row],[Ledger 8]],$GZ:$GZ,1,0))=16,1,0),0)</f>
        <v>0</v>
      </c>
      <c r="FQ63">
        <f>IF(LEN(Table1[[#This Row],[Ledger 9]])&gt;0,IF(TYPE(VLOOKUP(Table1[[#This Row],[Ledger 9]],$GZ:$GZ,1,0))=16,1,0),0)</f>
        <v>0</v>
      </c>
      <c r="FR63">
        <f>IF(LEN(Table1[[#This Row],[Ledger 10]])&gt;0,IF(TYPE(VLOOKUP(Table1[[#This Row],[Ledger 10]],$GZ:$GZ,1,0))=16,1,0),0)</f>
        <v>0</v>
      </c>
      <c r="FS63">
        <f>IF(LEN(Table1[[#This Row],[Ledger 11]])&gt;0,IF(TYPE(VLOOKUP(Table1[[#This Row],[Ledger 11]],$GZ:$GZ,1,0))=16,1,0),0)</f>
        <v>0</v>
      </c>
      <c r="FT63">
        <f>IF(LEN(Table1[[#This Row],[Ledger 12]])&gt;0,IF(TYPE(VLOOKUP(Table1[[#This Row],[Ledger 12]],$GZ:$GZ,1,0))=16,1,0),0)</f>
        <v>0</v>
      </c>
      <c r="FU63">
        <f>IF(LEN(Table1[[#This Row],[Ledger 13]])&gt;0,IF(TYPE(VLOOKUP(Table1[[#This Row],[Ledger 13]],$GZ:$GZ,1,0))=16,1,0),0)</f>
        <v>0</v>
      </c>
      <c r="FV63">
        <f>IF(LEN(Table1[[#This Row],[Ledger 14]])&gt;0,IF(TYPE(VLOOKUP(Table1[[#This Row],[Ledger 14]],$GZ:$GZ,1,0))=16,1,0),0)</f>
        <v>0</v>
      </c>
      <c r="FW63">
        <f>IF(LEN(Table1[[#This Row],[Ledger 15]])&gt;0,IF(TYPE(VLOOKUP(Table1[[#This Row],[Ledger 15]],$GZ:$GZ,1,0))=16,1,0),0)</f>
        <v>0</v>
      </c>
    </row>
    <row r="64" spans="4:179" ht="33" customHeight="1" x14ac:dyDescent="0.45">
      <c r="D64" s="8">
        <f t="shared" si="9"/>
        <v>59</v>
      </c>
      <c r="E64" s="32"/>
      <c r="F64" s="34"/>
      <c r="G64" s="34"/>
      <c r="H64" s="34"/>
      <c r="I64" s="34"/>
      <c r="J64" s="38"/>
      <c r="K64" s="33"/>
      <c r="L64" s="36"/>
      <c r="M64" s="35"/>
      <c r="N64" s="34"/>
      <c r="O64" s="41"/>
      <c r="P64" s="35"/>
      <c r="Q64" s="34"/>
      <c r="R64" s="37"/>
      <c r="S64" s="35"/>
      <c r="T64" s="34"/>
      <c r="U64" s="37"/>
      <c r="V64" s="35"/>
      <c r="W64" s="34"/>
      <c r="X64" s="37"/>
      <c r="Y64" s="35"/>
      <c r="Z64" s="34"/>
      <c r="AA64" s="37"/>
      <c r="AB64" s="35"/>
      <c r="AC64" s="34"/>
      <c r="AD64" s="37"/>
      <c r="AE64" s="35"/>
      <c r="AF64" s="34"/>
      <c r="AG64" s="37"/>
      <c r="AH64" s="35"/>
      <c r="AI64" s="34"/>
      <c r="AJ64" s="37"/>
      <c r="AK64" s="35"/>
      <c r="AL64" s="34"/>
      <c r="AM64" s="37"/>
      <c r="AN64" s="35"/>
      <c r="AO64" s="34"/>
      <c r="AP64" s="37"/>
      <c r="AQ64" s="35"/>
      <c r="AR64" s="34"/>
      <c r="AS64" s="37"/>
      <c r="AT64" s="35"/>
      <c r="AU64" s="34"/>
      <c r="AV64" s="37"/>
      <c r="AW64" s="35"/>
      <c r="AX64" s="34"/>
      <c r="AY64" s="37"/>
      <c r="AZ64" s="35"/>
      <c r="BA64" s="34"/>
      <c r="BB64" s="37"/>
      <c r="BC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" s="7"/>
      <c r="BF64" t="str">
        <f>IF(Table1[[#This Row],[Date]]="","","&amp;lt;VOUCHER REMOTEID="&amp;""""&amp;$A$11&amp;$A$13&amp;ROW()&amp;""""&amp;" VCHTYPE="""&amp;F64&amp;""" ACTION="""&amp;"Create"&amp;"""&amp;gt;")</f>
        <v/>
      </c>
      <c r="BG64" t="str">
        <f>IF(Table1[[#This Row],[Date]]="","",TEXT(Table1[[#This Row],[Date]],"yyyymmdd"))</f>
        <v/>
      </c>
      <c r="BH64" t="str">
        <f>Table1[[#This Row],[Date2]]</f>
        <v/>
      </c>
      <c r="BI64" t="str">
        <f>IF(Table1[[#This Row],[Date]]="","",Table1[[#This Row],[Voucher Type]])</f>
        <v/>
      </c>
      <c r="BJ64" t="str">
        <f>IF(Table1[[#This Row],[Ref No / Invoice No]]="","",Table1[[#This Row],[Ref No / Invoice No]])</f>
        <v/>
      </c>
      <c r="BK64" t="str">
        <f>IF(Table1[[#This Row],[Voucher No]]="","",Table1[[#This Row],[Voucher No]])</f>
        <v/>
      </c>
      <c r="BL64" t="str">
        <f>IF(Table1[[#This Row],[Date]]="","",Table1[[#This Row],[Narration]])</f>
        <v/>
      </c>
      <c r="BM64" t="str">
        <f>IF(Table1[[#This Row],[Date]]="","",$A$11&amp;$A$13&amp;ROW())</f>
        <v/>
      </c>
      <c r="BN64" t="str">
        <f>IF(Table1[[#This Row],[Date]]="","",$A$13)</f>
        <v/>
      </c>
      <c r="BP64" t="str">
        <f>IF(Table1[[#This Row],[Ledger 1]]="","","No")</f>
        <v/>
      </c>
      <c r="BQ64" t="str">
        <f>IF(Table1[[#This Row],[Date]]="","",IF(Table1[[#This Row],[Effect 1]]="Dr.","Yes","No"))</f>
        <v/>
      </c>
      <c r="BR64" t="str">
        <f>IF(Table1[[#This Row],[Date]]="","",Table1[[#This Row],[Ledger 1]])</f>
        <v/>
      </c>
      <c r="BS64" t="str">
        <f>IF(Table1[[#This Row],[Date]]="","",IF(Table1[[#This Row],[Effect 1]]="Dr.",-Table1[[#This Row],[Amount 1]],Table1[[#This Row],[Amount 1]]))</f>
        <v/>
      </c>
      <c r="BV64" t="str">
        <f>IF(Table1[[#This Row],[Ledger 2]]="","","No")</f>
        <v/>
      </c>
      <c r="BW64" t="str">
        <f>IF(Table1[[#This Row],[Date]]="","",IF(Table1[[#This Row],[Effect 2]]="Dr.","Yes","No"))</f>
        <v/>
      </c>
      <c r="BX64" t="str">
        <f>IF(Table1[[#This Row],[Date]]="","",Table1[[#This Row],[Ledger 2]])</f>
        <v/>
      </c>
      <c r="BY64" t="str">
        <f>IF(Table1[[#This Row],[Date]]="","",IF(Table1[[#This Row],[Effect 2]]="Dr.",-Table1[[#This Row],[Amount 2]],Table1[[#This Row],[Amount 2]]))</f>
        <v/>
      </c>
      <c r="CB64" t="str">
        <f>IF(Table1[[#This Row],[Ledger 3]]="","","No")</f>
        <v/>
      </c>
      <c r="CC64" t="str">
        <f>IF(Table1[[#This Row],[Ledger 3]]="","",IF(Table1[[#This Row],[Effect 3]]="Dr.","Yes","No"))</f>
        <v/>
      </c>
      <c r="CD64" t="str">
        <f>IF(Table1[[#This Row],[Ledger 3]]="","",Table1[[#This Row],[Ledger 3]])</f>
        <v/>
      </c>
      <c r="CE64" t="str">
        <f>IF(Table1[[#This Row],[Ledger 3]]="","",IF(Table1[[#This Row],[Effect 3]]="Dr.",-Table1[[#This Row],[Amount 3]],Table1[[#This Row],[Amount 3]]))</f>
        <v/>
      </c>
      <c r="CH64" t="str">
        <f>IF(Table1[[#This Row],[Ledger 4]]="","","No")</f>
        <v/>
      </c>
      <c r="CI64" t="str">
        <f>IF(Table1[[#This Row],[Ledger 4]]="","",IF(Table1[[#This Row],[Effect 4]]="Dr.","Yes","No"))</f>
        <v/>
      </c>
      <c r="CJ64" t="str">
        <f>IF(Table1[[#This Row],[Ledger 4]]="","",Table1[[#This Row],[Ledger 4]])</f>
        <v/>
      </c>
      <c r="CK64" t="str">
        <f>IF(Table1[[#This Row],[Ledger 4]]="","",IF(Table1[[#This Row],[Effect 4]]="Dr.",-Table1[[#This Row],[Amount 4]],Table1[[#This Row],[Amount 4]]))</f>
        <v/>
      </c>
      <c r="CN64" t="str">
        <f>IF(Table1[[#This Row],[Ledger 5]]="","","No")</f>
        <v/>
      </c>
      <c r="CO64" t="str">
        <f>IF(Table1[[#This Row],[Ledger 5]]="","",IF(Table1[[#This Row],[Effect 5]]="Dr.","Yes","No"))</f>
        <v/>
      </c>
      <c r="CP64" t="str">
        <f>IF(Table1[[#This Row],[Ledger 5]]="","",Table1[[#This Row],[Ledger 5]])</f>
        <v/>
      </c>
      <c r="CQ64" t="str">
        <f>IF(Table1[[#This Row],[Ledger 5]]="","",IF(Table1[[#This Row],[Effect 5]]="Dr.",-Table1[[#This Row],[Amount 5]],Table1[[#This Row],[Amount 5]]))</f>
        <v/>
      </c>
      <c r="CT64" t="str">
        <f>IF(Table1[[#This Row],[Ledger 6]]="","","No")</f>
        <v/>
      </c>
      <c r="CU64" t="str">
        <f>IF(Table1[[#This Row],[Ledger 6]]="","",IF(Table1[[#This Row],[Effect 6]]="Dr.","Yes","No"))</f>
        <v/>
      </c>
      <c r="CV64" t="str">
        <f>IF(Table1[[#This Row],[Ledger 6]]="","",Table1[[#This Row],[Ledger 6]])</f>
        <v/>
      </c>
      <c r="CW64" t="str">
        <f>IF(Table1[[#This Row],[Ledger 6]]="","",IF(Table1[[#This Row],[Effect 6]]="Dr.",-Table1[[#This Row],[Amount 6]],Table1[[#This Row],[Amount 6]]))</f>
        <v/>
      </c>
      <c r="CZ64" t="str">
        <f>IF(Table1[[#This Row],[Ledger 7]]="","","No")</f>
        <v/>
      </c>
      <c r="DA64" t="str">
        <f>IF(Table1[[#This Row],[Ledger 7]]="","",IF(Table1[[#This Row],[Effect 7]]="Dr.","Yes","No"))</f>
        <v/>
      </c>
      <c r="DB64" t="str">
        <f>IF(Table1[[#This Row],[Ledger 7]]="","",Table1[[#This Row],[Ledger 7]])</f>
        <v/>
      </c>
      <c r="DC64" t="str">
        <f>IF(Table1[[#This Row],[Ledger 7]]="","",IF(Table1[[#This Row],[Effect 7]]="Dr.",-Table1[[#This Row],[Amount 7]],Table1[[#This Row],[Amount 7]]))</f>
        <v/>
      </c>
      <c r="DF64" t="str">
        <f>IF(Table1[[#This Row],[Ledger 8]]="","","No")</f>
        <v/>
      </c>
      <c r="DG64" t="str">
        <f>IF(Table1[[#This Row],[Ledger 8]]="","",IF(Table1[[#This Row],[Effect 8]]="Dr.","Yes","No"))</f>
        <v/>
      </c>
      <c r="DH64" t="str">
        <f>IF(Table1[[#This Row],[Ledger 8]]="","",Table1[[#This Row],[Ledger 8]])</f>
        <v/>
      </c>
      <c r="DI64" t="str">
        <f>IF(Table1[[#This Row],[Ledger 8]]="","",IF(Table1[[#This Row],[Effect 8]]="Dr.",-Table1[[#This Row],[Amount 8]],Table1[[#This Row],[Amount 8]]))</f>
        <v/>
      </c>
      <c r="DL64" t="str">
        <f>IF(Table1[[#This Row],[Ledger 9]]="","","No")</f>
        <v/>
      </c>
      <c r="DM64" t="str">
        <f>IF(Table1[[#This Row],[Ledger 9]]="","",IF(Table1[[#This Row],[Effect 9]]="Dr.","Yes","No"))</f>
        <v/>
      </c>
      <c r="DN64" t="str">
        <f>IF(Table1[[#This Row],[Ledger 9]]="","",Table1[[#This Row],[Ledger 9]])</f>
        <v/>
      </c>
      <c r="DO64" t="str">
        <f>IF(Table1[[#This Row],[Ledger 9]]="","",IF(Table1[[#This Row],[Effect 9]]="Dr.",-Table1[[#This Row],[Amount 9]],Table1[[#This Row],[Amount 9]]))</f>
        <v/>
      </c>
      <c r="DR64" t="str">
        <f>IF(Table1[[#This Row],[Ledger 10]]="","","No")</f>
        <v/>
      </c>
      <c r="DS64" t="str">
        <f>IF(Table1[[#This Row],[Ledger 10]]="","",IF(Table1[[#This Row],[Effect 10]]="Dr.","Yes","No"))</f>
        <v/>
      </c>
      <c r="DT64" t="str">
        <f>IF(Table1[[#This Row],[Ledger 10]]="","",Table1[[#This Row],[Ledger 10]])</f>
        <v/>
      </c>
      <c r="DU64" t="str">
        <f>IF(Table1[[#This Row],[Ledger 10]]="","",IF(Table1[[#This Row],[Effect 10]]="Dr.",-Table1[[#This Row],[Amount 10]],Table1[[#This Row],[Amount 10]]))</f>
        <v/>
      </c>
      <c r="DX64" t="str">
        <f>IF(Table1[[#This Row],[Ledger 11]]="","","No")</f>
        <v/>
      </c>
      <c r="DY64" t="str">
        <f>IF(Table1[[#This Row],[Ledger 11]]="","",IF(Table1[[#This Row],[Effect 11]]="Dr.","Yes","No"))</f>
        <v/>
      </c>
      <c r="DZ64" t="str">
        <f>IF(Table1[[#This Row],[Ledger 11]]="","",Table1[[#This Row],[Ledger 11]])</f>
        <v/>
      </c>
      <c r="EA64" t="str">
        <f>IF(Table1[[#This Row],[Ledger 11]]="","",IF(Table1[[#This Row],[Effect 11]]="Dr.",-Table1[[#This Row],[Amount 11]],Table1[[#This Row],[Amount 11]]))</f>
        <v/>
      </c>
      <c r="ED64" t="str">
        <f>IF(Table1[[#This Row],[Ledger 12]]="","","No")</f>
        <v/>
      </c>
      <c r="EE64" t="str">
        <f>IF(Table1[[#This Row],[Ledger 12]]="","",IF(Table1[[#This Row],[Effect 12]]="Dr.","Yes","No"))</f>
        <v/>
      </c>
      <c r="EF64" t="str">
        <f>IF(Table1[[#This Row],[Ledger 12]]="","",Table1[[#This Row],[Ledger 12]])</f>
        <v/>
      </c>
      <c r="EG64" t="str">
        <f>IF(Table1[[#This Row],[Ledger 12]]="","",IF(Table1[[#This Row],[Effect 12]]="Dr.",-Table1[[#This Row],[Amount 12]],Table1[[#This Row],[Amount 12]]))</f>
        <v/>
      </c>
      <c r="EJ64" t="str">
        <f>IF(Table1[[#This Row],[Ledger 13]]="","","No")</f>
        <v/>
      </c>
      <c r="EK64" t="str">
        <f>IF(Table1[[#This Row],[Ledger 13]]="","",IF(Table1[[#This Row],[Effect 13]]="Dr.","Yes","No"))</f>
        <v/>
      </c>
      <c r="EL64" t="str">
        <f>IF(Table1[[#This Row],[Ledger 13]]="","",Table1[[#This Row],[Ledger 13]])</f>
        <v/>
      </c>
      <c r="EM64" t="str">
        <f>IF(Table1[[#This Row],[Ledger 13]]="","",IF(Table1[[#This Row],[Effect 13]]="Dr.",-Table1[[#This Row],[Amount 13]],Table1[[#This Row],[Amount 13]]))</f>
        <v/>
      </c>
      <c r="EP64" t="str">
        <f>IF(Table1[[#This Row],[Ledger 14]]="","","No")</f>
        <v/>
      </c>
      <c r="EQ64" t="str">
        <f>IF(Table1[[#This Row],[Ledger 14]]="","",IF(Table1[[#This Row],[Effect 14]]="Dr.","Yes","No"))</f>
        <v/>
      </c>
      <c r="ER64" t="str">
        <f>IF(Table1[[#This Row],[Ledger 14]]="","",Table1[[#This Row],[Ledger 14]])</f>
        <v/>
      </c>
      <c r="ES64" t="str">
        <f>IF(Table1[[#This Row],[Ledger 14]]="","",IF(Table1[[#This Row],[Effect 14]]="Dr.",-Table1[[#This Row],[Amount 14]],Table1[[#This Row],[Amount 14]]))</f>
        <v/>
      </c>
      <c r="EV64" t="str">
        <f>IF(Table1[[#This Row],[Ledger 15]]="","","No")</f>
        <v/>
      </c>
      <c r="EW64" t="str">
        <f>IF(Table1[[#This Row],[Ledger 15]]="","",IF(Table1[[#This Row],[Effect 15]]="Dr.","Yes","No"))</f>
        <v/>
      </c>
      <c r="EX64" t="str">
        <f>IF(Table1[[#This Row],[Ledger 15]]="","",Table1[[#This Row],[Ledger 15]])</f>
        <v/>
      </c>
      <c r="EY64" t="str">
        <f>IF(Table1[[#This Row],[Ledger 15]]="","",IF(Table1[[#This Row],[Effect 15]]="Dr.",-Table1[[#This Row],[Amount 15]],Table1[[#This Row],[Amount 15]]))</f>
        <v/>
      </c>
      <c r="FD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">
        <f>IF(Table1[[#This Row],[Date]]="",0,IF(AND(Table1[[#This Row],[Date]]&gt;=$FE$2,Table1[[#This Row],[Date]]&lt;=$FE$3),0,1))</f>
        <v>0</v>
      </c>
      <c r="FF64">
        <f>IF(Table1[[#This Row],[Date]]="",0,IF(TYPE(VLOOKUP(Table1[[#This Row],[Voucher Type]],Table1[[#All],[Voucher Type Master]],1,FALSE))=16,1,0))</f>
        <v>0</v>
      </c>
      <c r="FG64">
        <f>IF(TYPE(IF(Table1[[#This Row],[Date]]="",0,IF(VLOOKUP(Table1[[#This Row],[Voucher Type]],$FY$5:$FZ$13,2,0)=Table1[[#This Row],[Effect 1]],0,1)))=16,1,0)</f>
        <v>0</v>
      </c>
      <c r="FH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">
        <f>IF(LEN(Table1[[#This Row],[Ledger 1]])&gt;0,IF(TYPE(VLOOKUP(Table1[[#This Row],[Ledger 1]],GZ:GZ,1,0))=16,1,0),0)</f>
        <v>0</v>
      </c>
      <c r="FJ64">
        <f>IF(LEN(Table1[[#This Row],[Ledger 2]])&gt;0,IF(TYPE(VLOOKUP(Table1[[#This Row],[Ledger 2]],GZ:GZ,1,0))=16,1,0),0)</f>
        <v>0</v>
      </c>
      <c r="FK64">
        <f>IF(LEN(Table1[[#This Row],[Ledger 3]])&gt;0,IF(TYPE(VLOOKUP(Table1[[#This Row],[Ledger 3]],GZ:GZ,1,0))=16,1,0),0)</f>
        <v>0</v>
      </c>
      <c r="FL64">
        <f>IF(LEN(Table1[[#This Row],[Ledger 4]])&gt;0,IF(TYPE(VLOOKUP(Table1[[#This Row],[Ledger 4]],GZ:GZ,1,0))=16,1,0),0)</f>
        <v>0</v>
      </c>
      <c r="FM64">
        <f>IF(LEN(Table1[[#This Row],[Ledger 5]])&gt;0,IF(TYPE(VLOOKUP(Table1[[#This Row],[Ledger 5]],GZ:GZ,1,0))=16,1,0),0)</f>
        <v>0</v>
      </c>
      <c r="FN64">
        <f>IF(LEN(Table1[[#This Row],[Ledger 6]])&gt;0,IF(TYPE(VLOOKUP(Table1[[#This Row],[Ledger 6]],$GZ:$GZ,1,0))=16,1,0),0)</f>
        <v>0</v>
      </c>
      <c r="FO64">
        <f>IF(LEN(Table1[[#This Row],[Ledger 7]])&gt;0,IF(TYPE(VLOOKUP(Table1[[#This Row],[Ledger 7]],$GZ:$GZ,1,0))=16,1,0),0)</f>
        <v>0</v>
      </c>
      <c r="FP64">
        <f>IF(LEN(Table1[[#This Row],[Ledger 8]])&gt;0,IF(TYPE(VLOOKUP(Table1[[#This Row],[Ledger 8]],$GZ:$GZ,1,0))=16,1,0),0)</f>
        <v>0</v>
      </c>
      <c r="FQ64">
        <f>IF(LEN(Table1[[#This Row],[Ledger 9]])&gt;0,IF(TYPE(VLOOKUP(Table1[[#This Row],[Ledger 9]],$GZ:$GZ,1,0))=16,1,0),0)</f>
        <v>0</v>
      </c>
      <c r="FR64">
        <f>IF(LEN(Table1[[#This Row],[Ledger 10]])&gt;0,IF(TYPE(VLOOKUP(Table1[[#This Row],[Ledger 10]],$GZ:$GZ,1,0))=16,1,0),0)</f>
        <v>0</v>
      </c>
      <c r="FS64">
        <f>IF(LEN(Table1[[#This Row],[Ledger 11]])&gt;0,IF(TYPE(VLOOKUP(Table1[[#This Row],[Ledger 11]],$GZ:$GZ,1,0))=16,1,0),0)</f>
        <v>0</v>
      </c>
      <c r="FT64">
        <f>IF(LEN(Table1[[#This Row],[Ledger 12]])&gt;0,IF(TYPE(VLOOKUP(Table1[[#This Row],[Ledger 12]],$GZ:$GZ,1,0))=16,1,0),0)</f>
        <v>0</v>
      </c>
      <c r="FU64">
        <f>IF(LEN(Table1[[#This Row],[Ledger 13]])&gt;0,IF(TYPE(VLOOKUP(Table1[[#This Row],[Ledger 13]],$GZ:$GZ,1,0))=16,1,0),0)</f>
        <v>0</v>
      </c>
      <c r="FV64">
        <f>IF(LEN(Table1[[#This Row],[Ledger 14]])&gt;0,IF(TYPE(VLOOKUP(Table1[[#This Row],[Ledger 14]],$GZ:$GZ,1,0))=16,1,0),0)</f>
        <v>0</v>
      </c>
      <c r="FW64">
        <f>IF(LEN(Table1[[#This Row],[Ledger 15]])&gt;0,IF(TYPE(VLOOKUP(Table1[[#This Row],[Ledger 15]],$GZ:$GZ,1,0))=16,1,0),0)</f>
        <v>0</v>
      </c>
    </row>
    <row r="65" spans="4:179" ht="33" customHeight="1" x14ac:dyDescent="0.45">
      <c r="D65" s="8">
        <f t="shared" si="9"/>
        <v>60</v>
      </c>
      <c r="E65" s="32"/>
      <c r="F65" s="34"/>
      <c r="G65" s="34"/>
      <c r="H65" s="34"/>
      <c r="I65" s="34"/>
      <c r="J65" s="38"/>
      <c r="K65" s="33"/>
      <c r="L65" s="36"/>
      <c r="M65" s="35"/>
      <c r="N65" s="34"/>
      <c r="O65" s="41"/>
      <c r="P65" s="35"/>
      <c r="Q65" s="34"/>
      <c r="R65" s="37"/>
      <c r="S65" s="35"/>
      <c r="T65" s="34"/>
      <c r="U65" s="37"/>
      <c r="V65" s="35"/>
      <c r="W65" s="34"/>
      <c r="X65" s="37"/>
      <c r="Y65" s="35"/>
      <c r="Z65" s="34"/>
      <c r="AA65" s="37"/>
      <c r="AB65" s="35"/>
      <c r="AC65" s="34"/>
      <c r="AD65" s="37"/>
      <c r="AE65" s="35"/>
      <c r="AF65" s="34"/>
      <c r="AG65" s="37"/>
      <c r="AH65" s="35"/>
      <c r="AI65" s="34"/>
      <c r="AJ65" s="37"/>
      <c r="AK65" s="35"/>
      <c r="AL65" s="34"/>
      <c r="AM65" s="37"/>
      <c r="AN65" s="35"/>
      <c r="AO65" s="34"/>
      <c r="AP65" s="37"/>
      <c r="AQ65" s="35"/>
      <c r="AR65" s="34"/>
      <c r="AS65" s="37"/>
      <c r="AT65" s="35"/>
      <c r="AU65" s="34"/>
      <c r="AV65" s="37"/>
      <c r="AW65" s="35"/>
      <c r="AX65" s="34"/>
      <c r="AY65" s="37"/>
      <c r="AZ65" s="35"/>
      <c r="BA65" s="34"/>
      <c r="BB65" s="37"/>
      <c r="BC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" s="7"/>
      <c r="BF65" t="str">
        <f>IF(Table1[[#This Row],[Date]]="","","&amp;lt;VOUCHER REMOTEID="&amp;""""&amp;$A$11&amp;$A$13&amp;ROW()&amp;""""&amp;" VCHTYPE="""&amp;F65&amp;""" ACTION="""&amp;"Create"&amp;"""&amp;gt;")</f>
        <v/>
      </c>
      <c r="BG65" t="str">
        <f>IF(Table1[[#This Row],[Date]]="","",TEXT(Table1[[#This Row],[Date]],"yyyymmdd"))</f>
        <v/>
      </c>
      <c r="BH65" t="str">
        <f>Table1[[#This Row],[Date2]]</f>
        <v/>
      </c>
      <c r="BI65" t="str">
        <f>IF(Table1[[#This Row],[Date]]="","",Table1[[#This Row],[Voucher Type]])</f>
        <v/>
      </c>
      <c r="BJ65" t="str">
        <f>IF(Table1[[#This Row],[Ref No / Invoice No]]="","",Table1[[#This Row],[Ref No / Invoice No]])</f>
        <v/>
      </c>
      <c r="BK65" t="str">
        <f>IF(Table1[[#This Row],[Voucher No]]="","",Table1[[#This Row],[Voucher No]])</f>
        <v/>
      </c>
      <c r="BL65" t="str">
        <f>IF(Table1[[#This Row],[Date]]="","",Table1[[#This Row],[Narration]])</f>
        <v/>
      </c>
      <c r="BM65" t="str">
        <f>IF(Table1[[#This Row],[Date]]="","",$A$11&amp;$A$13&amp;ROW())</f>
        <v/>
      </c>
      <c r="BN65" t="str">
        <f>IF(Table1[[#This Row],[Date]]="","",$A$13)</f>
        <v/>
      </c>
      <c r="BP65" t="str">
        <f>IF(Table1[[#This Row],[Ledger 1]]="","","No")</f>
        <v/>
      </c>
      <c r="BQ65" t="str">
        <f>IF(Table1[[#This Row],[Date]]="","",IF(Table1[[#This Row],[Effect 1]]="Dr.","Yes","No"))</f>
        <v/>
      </c>
      <c r="BR65" t="str">
        <f>IF(Table1[[#This Row],[Date]]="","",Table1[[#This Row],[Ledger 1]])</f>
        <v/>
      </c>
      <c r="BS65" t="str">
        <f>IF(Table1[[#This Row],[Date]]="","",IF(Table1[[#This Row],[Effect 1]]="Dr.",-Table1[[#This Row],[Amount 1]],Table1[[#This Row],[Amount 1]]))</f>
        <v/>
      </c>
      <c r="BV65" t="str">
        <f>IF(Table1[[#This Row],[Ledger 2]]="","","No")</f>
        <v/>
      </c>
      <c r="BW65" t="str">
        <f>IF(Table1[[#This Row],[Date]]="","",IF(Table1[[#This Row],[Effect 2]]="Dr.","Yes","No"))</f>
        <v/>
      </c>
      <c r="BX65" t="str">
        <f>IF(Table1[[#This Row],[Date]]="","",Table1[[#This Row],[Ledger 2]])</f>
        <v/>
      </c>
      <c r="BY65" t="str">
        <f>IF(Table1[[#This Row],[Date]]="","",IF(Table1[[#This Row],[Effect 2]]="Dr.",-Table1[[#This Row],[Amount 2]],Table1[[#This Row],[Amount 2]]))</f>
        <v/>
      </c>
      <c r="CB65" t="str">
        <f>IF(Table1[[#This Row],[Ledger 3]]="","","No")</f>
        <v/>
      </c>
      <c r="CC65" t="str">
        <f>IF(Table1[[#This Row],[Ledger 3]]="","",IF(Table1[[#This Row],[Effect 3]]="Dr.","Yes","No"))</f>
        <v/>
      </c>
      <c r="CD65" t="str">
        <f>IF(Table1[[#This Row],[Ledger 3]]="","",Table1[[#This Row],[Ledger 3]])</f>
        <v/>
      </c>
      <c r="CE65" t="str">
        <f>IF(Table1[[#This Row],[Ledger 3]]="","",IF(Table1[[#This Row],[Effect 3]]="Dr.",-Table1[[#This Row],[Amount 3]],Table1[[#This Row],[Amount 3]]))</f>
        <v/>
      </c>
      <c r="CH65" t="str">
        <f>IF(Table1[[#This Row],[Ledger 4]]="","","No")</f>
        <v/>
      </c>
      <c r="CI65" t="str">
        <f>IF(Table1[[#This Row],[Ledger 4]]="","",IF(Table1[[#This Row],[Effect 4]]="Dr.","Yes","No"))</f>
        <v/>
      </c>
      <c r="CJ65" t="str">
        <f>IF(Table1[[#This Row],[Ledger 4]]="","",Table1[[#This Row],[Ledger 4]])</f>
        <v/>
      </c>
      <c r="CK65" t="str">
        <f>IF(Table1[[#This Row],[Ledger 4]]="","",IF(Table1[[#This Row],[Effect 4]]="Dr.",-Table1[[#This Row],[Amount 4]],Table1[[#This Row],[Amount 4]]))</f>
        <v/>
      </c>
      <c r="CN65" t="str">
        <f>IF(Table1[[#This Row],[Ledger 5]]="","","No")</f>
        <v/>
      </c>
      <c r="CO65" t="str">
        <f>IF(Table1[[#This Row],[Ledger 5]]="","",IF(Table1[[#This Row],[Effect 5]]="Dr.","Yes","No"))</f>
        <v/>
      </c>
      <c r="CP65" t="str">
        <f>IF(Table1[[#This Row],[Ledger 5]]="","",Table1[[#This Row],[Ledger 5]])</f>
        <v/>
      </c>
      <c r="CQ65" t="str">
        <f>IF(Table1[[#This Row],[Ledger 5]]="","",IF(Table1[[#This Row],[Effect 5]]="Dr.",-Table1[[#This Row],[Amount 5]],Table1[[#This Row],[Amount 5]]))</f>
        <v/>
      </c>
      <c r="CT65" t="str">
        <f>IF(Table1[[#This Row],[Ledger 6]]="","","No")</f>
        <v/>
      </c>
      <c r="CU65" t="str">
        <f>IF(Table1[[#This Row],[Ledger 6]]="","",IF(Table1[[#This Row],[Effect 6]]="Dr.","Yes","No"))</f>
        <v/>
      </c>
      <c r="CV65" t="str">
        <f>IF(Table1[[#This Row],[Ledger 6]]="","",Table1[[#This Row],[Ledger 6]])</f>
        <v/>
      </c>
      <c r="CW65" t="str">
        <f>IF(Table1[[#This Row],[Ledger 6]]="","",IF(Table1[[#This Row],[Effect 6]]="Dr.",-Table1[[#This Row],[Amount 6]],Table1[[#This Row],[Amount 6]]))</f>
        <v/>
      </c>
      <c r="CZ65" t="str">
        <f>IF(Table1[[#This Row],[Ledger 7]]="","","No")</f>
        <v/>
      </c>
      <c r="DA65" t="str">
        <f>IF(Table1[[#This Row],[Ledger 7]]="","",IF(Table1[[#This Row],[Effect 7]]="Dr.","Yes","No"))</f>
        <v/>
      </c>
      <c r="DB65" t="str">
        <f>IF(Table1[[#This Row],[Ledger 7]]="","",Table1[[#This Row],[Ledger 7]])</f>
        <v/>
      </c>
      <c r="DC65" t="str">
        <f>IF(Table1[[#This Row],[Ledger 7]]="","",IF(Table1[[#This Row],[Effect 7]]="Dr.",-Table1[[#This Row],[Amount 7]],Table1[[#This Row],[Amount 7]]))</f>
        <v/>
      </c>
      <c r="DF65" t="str">
        <f>IF(Table1[[#This Row],[Ledger 8]]="","","No")</f>
        <v/>
      </c>
      <c r="DG65" t="str">
        <f>IF(Table1[[#This Row],[Ledger 8]]="","",IF(Table1[[#This Row],[Effect 8]]="Dr.","Yes","No"))</f>
        <v/>
      </c>
      <c r="DH65" t="str">
        <f>IF(Table1[[#This Row],[Ledger 8]]="","",Table1[[#This Row],[Ledger 8]])</f>
        <v/>
      </c>
      <c r="DI65" t="str">
        <f>IF(Table1[[#This Row],[Ledger 8]]="","",IF(Table1[[#This Row],[Effect 8]]="Dr.",-Table1[[#This Row],[Amount 8]],Table1[[#This Row],[Amount 8]]))</f>
        <v/>
      </c>
      <c r="DL65" t="str">
        <f>IF(Table1[[#This Row],[Ledger 9]]="","","No")</f>
        <v/>
      </c>
      <c r="DM65" t="str">
        <f>IF(Table1[[#This Row],[Ledger 9]]="","",IF(Table1[[#This Row],[Effect 9]]="Dr.","Yes","No"))</f>
        <v/>
      </c>
      <c r="DN65" t="str">
        <f>IF(Table1[[#This Row],[Ledger 9]]="","",Table1[[#This Row],[Ledger 9]])</f>
        <v/>
      </c>
      <c r="DO65" t="str">
        <f>IF(Table1[[#This Row],[Ledger 9]]="","",IF(Table1[[#This Row],[Effect 9]]="Dr.",-Table1[[#This Row],[Amount 9]],Table1[[#This Row],[Amount 9]]))</f>
        <v/>
      </c>
      <c r="DR65" t="str">
        <f>IF(Table1[[#This Row],[Ledger 10]]="","","No")</f>
        <v/>
      </c>
      <c r="DS65" t="str">
        <f>IF(Table1[[#This Row],[Ledger 10]]="","",IF(Table1[[#This Row],[Effect 10]]="Dr.","Yes","No"))</f>
        <v/>
      </c>
      <c r="DT65" t="str">
        <f>IF(Table1[[#This Row],[Ledger 10]]="","",Table1[[#This Row],[Ledger 10]])</f>
        <v/>
      </c>
      <c r="DU65" t="str">
        <f>IF(Table1[[#This Row],[Ledger 10]]="","",IF(Table1[[#This Row],[Effect 10]]="Dr.",-Table1[[#This Row],[Amount 10]],Table1[[#This Row],[Amount 10]]))</f>
        <v/>
      </c>
      <c r="DX65" t="str">
        <f>IF(Table1[[#This Row],[Ledger 11]]="","","No")</f>
        <v/>
      </c>
      <c r="DY65" t="str">
        <f>IF(Table1[[#This Row],[Ledger 11]]="","",IF(Table1[[#This Row],[Effect 11]]="Dr.","Yes","No"))</f>
        <v/>
      </c>
      <c r="DZ65" t="str">
        <f>IF(Table1[[#This Row],[Ledger 11]]="","",Table1[[#This Row],[Ledger 11]])</f>
        <v/>
      </c>
      <c r="EA65" t="str">
        <f>IF(Table1[[#This Row],[Ledger 11]]="","",IF(Table1[[#This Row],[Effect 11]]="Dr.",-Table1[[#This Row],[Amount 11]],Table1[[#This Row],[Amount 11]]))</f>
        <v/>
      </c>
      <c r="ED65" t="str">
        <f>IF(Table1[[#This Row],[Ledger 12]]="","","No")</f>
        <v/>
      </c>
      <c r="EE65" t="str">
        <f>IF(Table1[[#This Row],[Ledger 12]]="","",IF(Table1[[#This Row],[Effect 12]]="Dr.","Yes","No"))</f>
        <v/>
      </c>
      <c r="EF65" t="str">
        <f>IF(Table1[[#This Row],[Ledger 12]]="","",Table1[[#This Row],[Ledger 12]])</f>
        <v/>
      </c>
      <c r="EG65" t="str">
        <f>IF(Table1[[#This Row],[Ledger 12]]="","",IF(Table1[[#This Row],[Effect 12]]="Dr.",-Table1[[#This Row],[Amount 12]],Table1[[#This Row],[Amount 12]]))</f>
        <v/>
      </c>
      <c r="EJ65" t="str">
        <f>IF(Table1[[#This Row],[Ledger 13]]="","","No")</f>
        <v/>
      </c>
      <c r="EK65" t="str">
        <f>IF(Table1[[#This Row],[Ledger 13]]="","",IF(Table1[[#This Row],[Effect 13]]="Dr.","Yes","No"))</f>
        <v/>
      </c>
      <c r="EL65" t="str">
        <f>IF(Table1[[#This Row],[Ledger 13]]="","",Table1[[#This Row],[Ledger 13]])</f>
        <v/>
      </c>
      <c r="EM65" t="str">
        <f>IF(Table1[[#This Row],[Ledger 13]]="","",IF(Table1[[#This Row],[Effect 13]]="Dr.",-Table1[[#This Row],[Amount 13]],Table1[[#This Row],[Amount 13]]))</f>
        <v/>
      </c>
      <c r="EP65" t="str">
        <f>IF(Table1[[#This Row],[Ledger 14]]="","","No")</f>
        <v/>
      </c>
      <c r="EQ65" t="str">
        <f>IF(Table1[[#This Row],[Ledger 14]]="","",IF(Table1[[#This Row],[Effect 14]]="Dr.","Yes","No"))</f>
        <v/>
      </c>
      <c r="ER65" t="str">
        <f>IF(Table1[[#This Row],[Ledger 14]]="","",Table1[[#This Row],[Ledger 14]])</f>
        <v/>
      </c>
      <c r="ES65" t="str">
        <f>IF(Table1[[#This Row],[Ledger 14]]="","",IF(Table1[[#This Row],[Effect 14]]="Dr.",-Table1[[#This Row],[Amount 14]],Table1[[#This Row],[Amount 14]]))</f>
        <v/>
      </c>
      <c r="EV65" t="str">
        <f>IF(Table1[[#This Row],[Ledger 15]]="","","No")</f>
        <v/>
      </c>
      <c r="EW65" t="str">
        <f>IF(Table1[[#This Row],[Ledger 15]]="","",IF(Table1[[#This Row],[Effect 15]]="Dr.","Yes","No"))</f>
        <v/>
      </c>
      <c r="EX65" t="str">
        <f>IF(Table1[[#This Row],[Ledger 15]]="","",Table1[[#This Row],[Ledger 15]])</f>
        <v/>
      </c>
      <c r="EY65" t="str">
        <f>IF(Table1[[#This Row],[Ledger 15]]="","",IF(Table1[[#This Row],[Effect 15]]="Dr.",-Table1[[#This Row],[Amount 15]],Table1[[#This Row],[Amount 15]]))</f>
        <v/>
      </c>
      <c r="FD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">
        <f>IF(Table1[[#This Row],[Date]]="",0,IF(AND(Table1[[#This Row],[Date]]&gt;=$FE$2,Table1[[#This Row],[Date]]&lt;=$FE$3),0,1))</f>
        <v>0</v>
      </c>
      <c r="FF65">
        <f>IF(Table1[[#This Row],[Date]]="",0,IF(TYPE(VLOOKUP(Table1[[#This Row],[Voucher Type]],Table1[[#All],[Voucher Type Master]],1,FALSE))=16,1,0))</f>
        <v>0</v>
      </c>
      <c r="FG65">
        <f>IF(TYPE(IF(Table1[[#This Row],[Date]]="",0,IF(VLOOKUP(Table1[[#This Row],[Voucher Type]],$FY$5:$FZ$13,2,0)=Table1[[#This Row],[Effect 1]],0,1)))=16,1,0)</f>
        <v>0</v>
      </c>
      <c r="FH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">
        <f>IF(LEN(Table1[[#This Row],[Ledger 1]])&gt;0,IF(TYPE(VLOOKUP(Table1[[#This Row],[Ledger 1]],GZ:GZ,1,0))=16,1,0),0)</f>
        <v>0</v>
      </c>
      <c r="FJ65">
        <f>IF(LEN(Table1[[#This Row],[Ledger 2]])&gt;0,IF(TYPE(VLOOKUP(Table1[[#This Row],[Ledger 2]],GZ:GZ,1,0))=16,1,0),0)</f>
        <v>0</v>
      </c>
      <c r="FK65">
        <f>IF(LEN(Table1[[#This Row],[Ledger 3]])&gt;0,IF(TYPE(VLOOKUP(Table1[[#This Row],[Ledger 3]],GZ:GZ,1,0))=16,1,0),0)</f>
        <v>0</v>
      </c>
      <c r="FL65">
        <f>IF(LEN(Table1[[#This Row],[Ledger 4]])&gt;0,IF(TYPE(VLOOKUP(Table1[[#This Row],[Ledger 4]],GZ:GZ,1,0))=16,1,0),0)</f>
        <v>0</v>
      </c>
      <c r="FM65">
        <f>IF(LEN(Table1[[#This Row],[Ledger 5]])&gt;0,IF(TYPE(VLOOKUP(Table1[[#This Row],[Ledger 5]],GZ:GZ,1,0))=16,1,0),0)</f>
        <v>0</v>
      </c>
      <c r="FN65">
        <f>IF(LEN(Table1[[#This Row],[Ledger 6]])&gt;0,IF(TYPE(VLOOKUP(Table1[[#This Row],[Ledger 6]],$GZ:$GZ,1,0))=16,1,0),0)</f>
        <v>0</v>
      </c>
      <c r="FO65">
        <f>IF(LEN(Table1[[#This Row],[Ledger 7]])&gt;0,IF(TYPE(VLOOKUP(Table1[[#This Row],[Ledger 7]],$GZ:$GZ,1,0))=16,1,0),0)</f>
        <v>0</v>
      </c>
      <c r="FP65">
        <f>IF(LEN(Table1[[#This Row],[Ledger 8]])&gt;0,IF(TYPE(VLOOKUP(Table1[[#This Row],[Ledger 8]],$GZ:$GZ,1,0))=16,1,0),0)</f>
        <v>0</v>
      </c>
      <c r="FQ65">
        <f>IF(LEN(Table1[[#This Row],[Ledger 9]])&gt;0,IF(TYPE(VLOOKUP(Table1[[#This Row],[Ledger 9]],$GZ:$GZ,1,0))=16,1,0),0)</f>
        <v>0</v>
      </c>
      <c r="FR65">
        <f>IF(LEN(Table1[[#This Row],[Ledger 10]])&gt;0,IF(TYPE(VLOOKUP(Table1[[#This Row],[Ledger 10]],$GZ:$GZ,1,0))=16,1,0),0)</f>
        <v>0</v>
      </c>
      <c r="FS65">
        <f>IF(LEN(Table1[[#This Row],[Ledger 11]])&gt;0,IF(TYPE(VLOOKUP(Table1[[#This Row],[Ledger 11]],$GZ:$GZ,1,0))=16,1,0),0)</f>
        <v>0</v>
      </c>
      <c r="FT65">
        <f>IF(LEN(Table1[[#This Row],[Ledger 12]])&gt;0,IF(TYPE(VLOOKUP(Table1[[#This Row],[Ledger 12]],$GZ:$GZ,1,0))=16,1,0),0)</f>
        <v>0</v>
      </c>
      <c r="FU65">
        <f>IF(LEN(Table1[[#This Row],[Ledger 13]])&gt;0,IF(TYPE(VLOOKUP(Table1[[#This Row],[Ledger 13]],$GZ:$GZ,1,0))=16,1,0),0)</f>
        <v>0</v>
      </c>
      <c r="FV65">
        <f>IF(LEN(Table1[[#This Row],[Ledger 14]])&gt;0,IF(TYPE(VLOOKUP(Table1[[#This Row],[Ledger 14]],$GZ:$GZ,1,0))=16,1,0),0)</f>
        <v>0</v>
      </c>
      <c r="FW65">
        <f>IF(LEN(Table1[[#This Row],[Ledger 15]])&gt;0,IF(TYPE(VLOOKUP(Table1[[#This Row],[Ledger 15]],$GZ:$GZ,1,0))=16,1,0),0)</f>
        <v>0</v>
      </c>
    </row>
    <row r="66" spans="4:179" ht="33" customHeight="1" x14ac:dyDescent="0.45">
      <c r="D66" s="8">
        <f t="shared" si="9"/>
        <v>61</v>
      </c>
      <c r="E66" s="32"/>
      <c r="F66" s="34"/>
      <c r="G66" s="34"/>
      <c r="H66" s="34"/>
      <c r="I66" s="34"/>
      <c r="J66" s="38"/>
      <c r="K66" s="33"/>
      <c r="L66" s="36"/>
      <c r="M66" s="35"/>
      <c r="N66" s="34"/>
      <c r="O66" s="41"/>
      <c r="P66" s="35"/>
      <c r="Q66" s="34"/>
      <c r="R66" s="37"/>
      <c r="S66" s="35"/>
      <c r="T66" s="34"/>
      <c r="U66" s="37"/>
      <c r="V66" s="35"/>
      <c r="W66" s="34"/>
      <c r="X66" s="37"/>
      <c r="Y66" s="35"/>
      <c r="Z66" s="34"/>
      <c r="AA66" s="37"/>
      <c r="AB66" s="35"/>
      <c r="AC66" s="34"/>
      <c r="AD66" s="37"/>
      <c r="AE66" s="35"/>
      <c r="AF66" s="34"/>
      <c r="AG66" s="37"/>
      <c r="AH66" s="35"/>
      <c r="AI66" s="34"/>
      <c r="AJ66" s="37"/>
      <c r="AK66" s="35"/>
      <c r="AL66" s="34"/>
      <c r="AM66" s="37"/>
      <c r="AN66" s="35"/>
      <c r="AO66" s="34"/>
      <c r="AP66" s="37"/>
      <c r="AQ66" s="35"/>
      <c r="AR66" s="34"/>
      <c r="AS66" s="37"/>
      <c r="AT66" s="35"/>
      <c r="AU66" s="34"/>
      <c r="AV66" s="37"/>
      <c r="AW66" s="35"/>
      <c r="AX66" s="34"/>
      <c r="AY66" s="37"/>
      <c r="AZ66" s="35"/>
      <c r="BA66" s="34"/>
      <c r="BB66" s="37"/>
      <c r="BC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" s="7"/>
      <c r="BF66" t="str">
        <f>IF(Table1[[#This Row],[Date]]="","","&amp;lt;VOUCHER REMOTEID="&amp;""""&amp;$A$11&amp;$A$13&amp;ROW()&amp;""""&amp;" VCHTYPE="""&amp;F66&amp;""" ACTION="""&amp;"Create"&amp;"""&amp;gt;")</f>
        <v/>
      </c>
      <c r="BG66" t="str">
        <f>IF(Table1[[#This Row],[Date]]="","",TEXT(Table1[[#This Row],[Date]],"yyyymmdd"))</f>
        <v/>
      </c>
      <c r="BH66" t="str">
        <f>Table1[[#This Row],[Date2]]</f>
        <v/>
      </c>
      <c r="BI66" t="str">
        <f>IF(Table1[[#This Row],[Date]]="","",Table1[[#This Row],[Voucher Type]])</f>
        <v/>
      </c>
      <c r="BJ66" t="str">
        <f>IF(Table1[[#This Row],[Ref No / Invoice No]]="","",Table1[[#This Row],[Ref No / Invoice No]])</f>
        <v/>
      </c>
      <c r="BK66" t="str">
        <f>IF(Table1[[#This Row],[Voucher No]]="","",Table1[[#This Row],[Voucher No]])</f>
        <v/>
      </c>
      <c r="BL66" t="str">
        <f>IF(Table1[[#This Row],[Date]]="","",Table1[[#This Row],[Narration]])</f>
        <v/>
      </c>
      <c r="BM66" t="str">
        <f>IF(Table1[[#This Row],[Date]]="","",$A$11&amp;$A$13&amp;ROW())</f>
        <v/>
      </c>
      <c r="BN66" t="str">
        <f>IF(Table1[[#This Row],[Date]]="","",$A$13)</f>
        <v/>
      </c>
      <c r="BP66" t="str">
        <f>IF(Table1[[#This Row],[Ledger 1]]="","","No")</f>
        <v/>
      </c>
      <c r="BQ66" t="str">
        <f>IF(Table1[[#This Row],[Date]]="","",IF(Table1[[#This Row],[Effect 1]]="Dr.","Yes","No"))</f>
        <v/>
      </c>
      <c r="BR66" t="str">
        <f>IF(Table1[[#This Row],[Date]]="","",Table1[[#This Row],[Ledger 1]])</f>
        <v/>
      </c>
      <c r="BS66" t="str">
        <f>IF(Table1[[#This Row],[Date]]="","",IF(Table1[[#This Row],[Effect 1]]="Dr.",-Table1[[#This Row],[Amount 1]],Table1[[#This Row],[Amount 1]]))</f>
        <v/>
      </c>
      <c r="BV66" t="str">
        <f>IF(Table1[[#This Row],[Ledger 2]]="","","No")</f>
        <v/>
      </c>
      <c r="BW66" t="str">
        <f>IF(Table1[[#This Row],[Date]]="","",IF(Table1[[#This Row],[Effect 2]]="Dr.","Yes","No"))</f>
        <v/>
      </c>
      <c r="BX66" t="str">
        <f>IF(Table1[[#This Row],[Date]]="","",Table1[[#This Row],[Ledger 2]])</f>
        <v/>
      </c>
      <c r="BY66" t="str">
        <f>IF(Table1[[#This Row],[Date]]="","",IF(Table1[[#This Row],[Effect 2]]="Dr.",-Table1[[#This Row],[Amount 2]],Table1[[#This Row],[Amount 2]]))</f>
        <v/>
      </c>
      <c r="CB66" t="str">
        <f>IF(Table1[[#This Row],[Ledger 3]]="","","No")</f>
        <v/>
      </c>
      <c r="CC66" t="str">
        <f>IF(Table1[[#This Row],[Ledger 3]]="","",IF(Table1[[#This Row],[Effect 3]]="Dr.","Yes","No"))</f>
        <v/>
      </c>
      <c r="CD66" t="str">
        <f>IF(Table1[[#This Row],[Ledger 3]]="","",Table1[[#This Row],[Ledger 3]])</f>
        <v/>
      </c>
      <c r="CE66" t="str">
        <f>IF(Table1[[#This Row],[Ledger 3]]="","",IF(Table1[[#This Row],[Effect 3]]="Dr.",-Table1[[#This Row],[Amount 3]],Table1[[#This Row],[Amount 3]]))</f>
        <v/>
      </c>
      <c r="CH66" t="str">
        <f>IF(Table1[[#This Row],[Ledger 4]]="","","No")</f>
        <v/>
      </c>
      <c r="CI66" t="str">
        <f>IF(Table1[[#This Row],[Ledger 4]]="","",IF(Table1[[#This Row],[Effect 4]]="Dr.","Yes","No"))</f>
        <v/>
      </c>
      <c r="CJ66" t="str">
        <f>IF(Table1[[#This Row],[Ledger 4]]="","",Table1[[#This Row],[Ledger 4]])</f>
        <v/>
      </c>
      <c r="CK66" t="str">
        <f>IF(Table1[[#This Row],[Ledger 4]]="","",IF(Table1[[#This Row],[Effect 4]]="Dr.",-Table1[[#This Row],[Amount 4]],Table1[[#This Row],[Amount 4]]))</f>
        <v/>
      </c>
      <c r="CN66" t="str">
        <f>IF(Table1[[#This Row],[Ledger 5]]="","","No")</f>
        <v/>
      </c>
      <c r="CO66" t="str">
        <f>IF(Table1[[#This Row],[Ledger 5]]="","",IF(Table1[[#This Row],[Effect 5]]="Dr.","Yes","No"))</f>
        <v/>
      </c>
      <c r="CP66" t="str">
        <f>IF(Table1[[#This Row],[Ledger 5]]="","",Table1[[#This Row],[Ledger 5]])</f>
        <v/>
      </c>
      <c r="CQ66" t="str">
        <f>IF(Table1[[#This Row],[Ledger 5]]="","",IF(Table1[[#This Row],[Effect 5]]="Dr.",-Table1[[#This Row],[Amount 5]],Table1[[#This Row],[Amount 5]]))</f>
        <v/>
      </c>
      <c r="CT66" t="str">
        <f>IF(Table1[[#This Row],[Ledger 6]]="","","No")</f>
        <v/>
      </c>
      <c r="CU66" t="str">
        <f>IF(Table1[[#This Row],[Ledger 6]]="","",IF(Table1[[#This Row],[Effect 6]]="Dr.","Yes","No"))</f>
        <v/>
      </c>
      <c r="CV66" t="str">
        <f>IF(Table1[[#This Row],[Ledger 6]]="","",Table1[[#This Row],[Ledger 6]])</f>
        <v/>
      </c>
      <c r="CW66" t="str">
        <f>IF(Table1[[#This Row],[Ledger 6]]="","",IF(Table1[[#This Row],[Effect 6]]="Dr.",-Table1[[#This Row],[Amount 6]],Table1[[#This Row],[Amount 6]]))</f>
        <v/>
      </c>
      <c r="CZ66" t="str">
        <f>IF(Table1[[#This Row],[Ledger 7]]="","","No")</f>
        <v/>
      </c>
      <c r="DA66" t="str">
        <f>IF(Table1[[#This Row],[Ledger 7]]="","",IF(Table1[[#This Row],[Effect 7]]="Dr.","Yes","No"))</f>
        <v/>
      </c>
      <c r="DB66" t="str">
        <f>IF(Table1[[#This Row],[Ledger 7]]="","",Table1[[#This Row],[Ledger 7]])</f>
        <v/>
      </c>
      <c r="DC66" t="str">
        <f>IF(Table1[[#This Row],[Ledger 7]]="","",IF(Table1[[#This Row],[Effect 7]]="Dr.",-Table1[[#This Row],[Amount 7]],Table1[[#This Row],[Amount 7]]))</f>
        <v/>
      </c>
      <c r="DF66" t="str">
        <f>IF(Table1[[#This Row],[Ledger 8]]="","","No")</f>
        <v/>
      </c>
      <c r="DG66" t="str">
        <f>IF(Table1[[#This Row],[Ledger 8]]="","",IF(Table1[[#This Row],[Effect 8]]="Dr.","Yes","No"))</f>
        <v/>
      </c>
      <c r="DH66" t="str">
        <f>IF(Table1[[#This Row],[Ledger 8]]="","",Table1[[#This Row],[Ledger 8]])</f>
        <v/>
      </c>
      <c r="DI66" t="str">
        <f>IF(Table1[[#This Row],[Ledger 8]]="","",IF(Table1[[#This Row],[Effect 8]]="Dr.",-Table1[[#This Row],[Amount 8]],Table1[[#This Row],[Amount 8]]))</f>
        <v/>
      </c>
      <c r="DL66" t="str">
        <f>IF(Table1[[#This Row],[Ledger 9]]="","","No")</f>
        <v/>
      </c>
      <c r="DM66" t="str">
        <f>IF(Table1[[#This Row],[Ledger 9]]="","",IF(Table1[[#This Row],[Effect 9]]="Dr.","Yes","No"))</f>
        <v/>
      </c>
      <c r="DN66" t="str">
        <f>IF(Table1[[#This Row],[Ledger 9]]="","",Table1[[#This Row],[Ledger 9]])</f>
        <v/>
      </c>
      <c r="DO66" t="str">
        <f>IF(Table1[[#This Row],[Ledger 9]]="","",IF(Table1[[#This Row],[Effect 9]]="Dr.",-Table1[[#This Row],[Amount 9]],Table1[[#This Row],[Amount 9]]))</f>
        <v/>
      </c>
      <c r="DR66" t="str">
        <f>IF(Table1[[#This Row],[Ledger 10]]="","","No")</f>
        <v/>
      </c>
      <c r="DS66" t="str">
        <f>IF(Table1[[#This Row],[Ledger 10]]="","",IF(Table1[[#This Row],[Effect 10]]="Dr.","Yes","No"))</f>
        <v/>
      </c>
      <c r="DT66" t="str">
        <f>IF(Table1[[#This Row],[Ledger 10]]="","",Table1[[#This Row],[Ledger 10]])</f>
        <v/>
      </c>
      <c r="DU66" t="str">
        <f>IF(Table1[[#This Row],[Ledger 10]]="","",IF(Table1[[#This Row],[Effect 10]]="Dr.",-Table1[[#This Row],[Amount 10]],Table1[[#This Row],[Amount 10]]))</f>
        <v/>
      </c>
      <c r="DX66" t="str">
        <f>IF(Table1[[#This Row],[Ledger 11]]="","","No")</f>
        <v/>
      </c>
      <c r="DY66" t="str">
        <f>IF(Table1[[#This Row],[Ledger 11]]="","",IF(Table1[[#This Row],[Effect 11]]="Dr.","Yes","No"))</f>
        <v/>
      </c>
      <c r="DZ66" t="str">
        <f>IF(Table1[[#This Row],[Ledger 11]]="","",Table1[[#This Row],[Ledger 11]])</f>
        <v/>
      </c>
      <c r="EA66" t="str">
        <f>IF(Table1[[#This Row],[Ledger 11]]="","",IF(Table1[[#This Row],[Effect 11]]="Dr.",-Table1[[#This Row],[Amount 11]],Table1[[#This Row],[Amount 11]]))</f>
        <v/>
      </c>
      <c r="ED66" t="str">
        <f>IF(Table1[[#This Row],[Ledger 12]]="","","No")</f>
        <v/>
      </c>
      <c r="EE66" t="str">
        <f>IF(Table1[[#This Row],[Ledger 12]]="","",IF(Table1[[#This Row],[Effect 12]]="Dr.","Yes","No"))</f>
        <v/>
      </c>
      <c r="EF66" t="str">
        <f>IF(Table1[[#This Row],[Ledger 12]]="","",Table1[[#This Row],[Ledger 12]])</f>
        <v/>
      </c>
      <c r="EG66" t="str">
        <f>IF(Table1[[#This Row],[Ledger 12]]="","",IF(Table1[[#This Row],[Effect 12]]="Dr.",-Table1[[#This Row],[Amount 12]],Table1[[#This Row],[Amount 12]]))</f>
        <v/>
      </c>
      <c r="EJ66" t="str">
        <f>IF(Table1[[#This Row],[Ledger 13]]="","","No")</f>
        <v/>
      </c>
      <c r="EK66" t="str">
        <f>IF(Table1[[#This Row],[Ledger 13]]="","",IF(Table1[[#This Row],[Effect 13]]="Dr.","Yes","No"))</f>
        <v/>
      </c>
      <c r="EL66" t="str">
        <f>IF(Table1[[#This Row],[Ledger 13]]="","",Table1[[#This Row],[Ledger 13]])</f>
        <v/>
      </c>
      <c r="EM66" t="str">
        <f>IF(Table1[[#This Row],[Ledger 13]]="","",IF(Table1[[#This Row],[Effect 13]]="Dr.",-Table1[[#This Row],[Amount 13]],Table1[[#This Row],[Amount 13]]))</f>
        <v/>
      </c>
      <c r="EP66" t="str">
        <f>IF(Table1[[#This Row],[Ledger 14]]="","","No")</f>
        <v/>
      </c>
      <c r="EQ66" t="str">
        <f>IF(Table1[[#This Row],[Ledger 14]]="","",IF(Table1[[#This Row],[Effect 14]]="Dr.","Yes","No"))</f>
        <v/>
      </c>
      <c r="ER66" t="str">
        <f>IF(Table1[[#This Row],[Ledger 14]]="","",Table1[[#This Row],[Ledger 14]])</f>
        <v/>
      </c>
      <c r="ES66" t="str">
        <f>IF(Table1[[#This Row],[Ledger 14]]="","",IF(Table1[[#This Row],[Effect 14]]="Dr.",-Table1[[#This Row],[Amount 14]],Table1[[#This Row],[Amount 14]]))</f>
        <v/>
      </c>
      <c r="EV66" t="str">
        <f>IF(Table1[[#This Row],[Ledger 15]]="","","No")</f>
        <v/>
      </c>
      <c r="EW66" t="str">
        <f>IF(Table1[[#This Row],[Ledger 15]]="","",IF(Table1[[#This Row],[Effect 15]]="Dr.","Yes","No"))</f>
        <v/>
      </c>
      <c r="EX66" t="str">
        <f>IF(Table1[[#This Row],[Ledger 15]]="","",Table1[[#This Row],[Ledger 15]])</f>
        <v/>
      </c>
      <c r="EY66" t="str">
        <f>IF(Table1[[#This Row],[Ledger 15]]="","",IF(Table1[[#This Row],[Effect 15]]="Dr.",-Table1[[#This Row],[Amount 15]],Table1[[#This Row],[Amount 15]]))</f>
        <v/>
      </c>
      <c r="FD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">
        <f>IF(Table1[[#This Row],[Date]]="",0,IF(AND(Table1[[#This Row],[Date]]&gt;=$FE$2,Table1[[#This Row],[Date]]&lt;=$FE$3),0,1))</f>
        <v>0</v>
      </c>
      <c r="FF66">
        <f>IF(Table1[[#This Row],[Date]]="",0,IF(TYPE(VLOOKUP(Table1[[#This Row],[Voucher Type]],Table1[[#All],[Voucher Type Master]],1,FALSE))=16,1,0))</f>
        <v>0</v>
      </c>
      <c r="FG66">
        <f>IF(TYPE(IF(Table1[[#This Row],[Date]]="",0,IF(VLOOKUP(Table1[[#This Row],[Voucher Type]],$FY$5:$FZ$13,2,0)=Table1[[#This Row],[Effect 1]],0,1)))=16,1,0)</f>
        <v>0</v>
      </c>
      <c r="FH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">
        <f>IF(LEN(Table1[[#This Row],[Ledger 1]])&gt;0,IF(TYPE(VLOOKUP(Table1[[#This Row],[Ledger 1]],GZ:GZ,1,0))=16,1,0),0)</f>
        <v>0</v>
      </c>
      <c r="FJ66">
        <f>IF(LEN(Table1[[#This Row],[Ledger 2]])&gt;0,IF(TYPE(VLOOKUP(Table1[[#This Row],[Ledger 2]],GZ:GZ,1,0))=16,1,0),0)</f>
        <v>0</v>
      </c>
      <c r="FK66">
        <f>IF(LEN(Table1[[#This Row],[Ledger 3]])&gt;0,IF(TYPE(VLOOKUP(Table1[[#This Row],[Ledger 3]],GZ:GZ,1,0))=16,1,0),0)</f>
        <v>0</v>
      </c>
      <c r="FL66">
        <f>IF(LEN(Table1[[#This Row],[Ledger 4]])&gt;0,IF(TYPE(VLOOKUP(Table1[[#This Row],[Ledger 4]],GZ:GZ,1,0))=16,1,0),0)</f>
        <v>0</v>
      </c>
      <c r="FM66">
        <f>IF(LEN(Table1[[#This Row],[Ledger 5]])&gt;0,IF(TYPE(VLOOKUP(Table1[[#This Row],[Ledger 5]],GZ:GZ,1,0))=16,1,0),0)</f>
        <v>0</v>
      </c>
      <c r="FN66">
        <f>IF(LEN(Table1[[#This Row],[Ledger 6]])&gt;0,IF(TYPE(VLOOKUP(Table1[[#This Row],[Ledger 6]],$GZ:$GZ,1,0))=16,1,0),0)</f>
        <v>0</v>
      </c>
      <c r="FO66">
        <f>IF(LEN(Table1[[#This Row],[Ledger 7]])&gt;0,IF(TYPE(VLOOKUP(Table1[[#This Row],[Ledger 7]],$GZ:$GZ,1,0))=16,1,0),0)</f>
        <v>0</v>
      </c>
      <c r="FP66">
        <f>IF(LEN(Table1[[#This Row],[Ledger 8]])&gt;0,IF(TYPE(VLOOKUP(Table1[[#This Row],[Ledger 8]],$GZ:$GZ,1,0))=16,1,0),0)</f>
        <v>0</v>
      </c>
      <c r="FQ66">
        <f>IF(LEN(Table1[[#This Row],[Ledger 9]])&gt;0,IF(TYPE(VLOOKUP(Table1[[#This Row],[Ledger 9]],$GZ:$GZ,1,0))=16,1,0),0)</f>
        <v>0</v>
      </c>
      <c r="FR66">
        <f>IF(LEN(Table1[[#This Row],[Ledger 10]])&gt;0,IF(TYPE(VLOOKUP(Table1[[#This Row],[Ledger 10]],$GZ:$GZ,1,0))=16,1,0),0)</f>
        <v>0</v>
      </c>
      <c r="FS66">
        <f>IF(LEN(Table1[[#This Row],[Ledger 11]])&gt;0,IF(TYPE(VLOOKUP(Table1[[#This Row],[Ledger 11]],$GZ:$GZ,1,0))=16,1,0),0)</f>
        <v>0</v>
      </c>
      <c r="FT66">
        <f>IF(LEN(Table1[[#This Row],[Ledger 12]])&gt;0,IF(TYPE(VLOOKUP(Table1[[#This Row],[Ledger 12]],$GZ:$GZ,1,0))=16,1,0),0)</f>
        <v>0</v>
      </c>
      <c r="FU66">
        <f>IF(LEN(Table1[[#This Row],[Ledger 13]])&gt;0,IF(TYPE(VLOOKUP(Table1[[#This Row],[Ledger 13]],$GZ:$GZ,1,0))=16,1,0),0)</f>
        <v>0</v>
      </c>
      <c r="FV66">
        <f>IF(LEN(Table1[[#This Row],[Ledger 14]])&gt;0,IF(TYPE(VLOOKUP(Table1[[#This Row],[Ledger 14]],$GZ:$GZ,1,0))=16,1,0),0)</f>
        <v>0</v>
      </c>
      <c r="FW66">
        <f>IF(LEN(Table1[[#This Row],[Ledger 15]])&gt;0,IF(TYPE(VLOOKUP(Table1[[#This Row],[Ledger 15]],$GZ:$GZ,1,0))=16,1,0),0)</f>
        <v>0</v>
      </c>
    </row>
    <row r="67" spans="4:179" ht="33" customHeight="1" x14ac:dyDescent="0.45">
      <c r="D67" s="8">
        <f t="shared" si="9"/>
        <v>62</v>
      </c>
      <c r="E67" s="32"/>
      <c r="F67" s="34"/>
      <c r="G67" s="34"/>
      <c r="H67" s="34"/>
      <c r="I67" s="34"/>
      <c r="J67" s="38"/>
      <c r="K67" s="33"/>
      <c r="L67" s="36"/>
      <c r="M67" s="35"/>
      <c r="N67" s="34"/>
      <c r="O67" s="41"/>
      <c r="P67" s="35"/>
      <c r="Q67" s="34"/>
      <c r="R67" s="37"/>
      <c r="S67" s="35"/>
      <c r="T67" s="34"/>
      <c r="U67" s="37"/>
      <c r="V67" s="35"/>
      <c r="W67" s="34"/>
      <c r="X67" s="37"/>
      <c r="Y67" s="35"/>
      <c r="Z67" s="34"/>
      <c r="AA67" s="37"/>
      <c r="AB67" s="35"/>
      <c r="AC67" s="34"/>
      <c r="AD67" s="37"/>
      <c r="AE67" s="35"/>
      <c r="AF67" s="34"/>
      <c r="AG67" s="37"/>
      <c r="AH67" s="35"/>
      <c r="AI67" s="34"/>
      <c r="AJ67" s="37"/>
      <c r="AK67" s="35"/>
      <c r="AL67" s="34"/>
      <c r="AM67" s="37"/>
      <c r="AN67" s="35"/>
      <c r="AO67" s="34"/>
      <c r="AP67" s="37"/>
      <c r="AQ67" s="35"/>
      <c r="AR67" s="34"/>
      <c r="AS67" s="37"/>
      <c r="AT67" s="35"/>
      <c r="AU67" s="34"/>
      <c r="AV67" s="37"/>
      <c r="AW67" s="35"/>
      <c r="AX67" s="34"/>
      <c r="AY67" s="37"/>
      <c r="AZ67" s="35"/>
      <c r="BA67" s="34"/>
      <c r="BB67" s="37"/>
      <c r="BC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" s="7"/>
      <c r="BF67" t="str">
        <f>IF(Table1[[#This Row],[Date]]="","","&amp;lt;VOUCHER REMOTEID="&amp;""""&amp;$A$11&amp;$A$13&amp;ROW()&amp;""""&amp;" VCHTYPE="""&amp;F67&amp;""" ACTION="""&amp;"Create"&amp;"""&amp;gt;")</f>
        <v/>
      </c>
      <c r="BG67" t="str">
        <f>IF(Table1[[#This Row],[Date]]="","",TEXT(Table1[[#This Row],[Date]],"yyyymmdd"))</f>
        <v/>
      </c>
      <c r="BH67" t="str">
        <f>Table1[[#This Row],[Date2]]</f>
        <v/>
      </c>
      <c r="BI67" t="str">
        <f>IF(Table1[[#This Row],[Date]]="","",Table1[[#This Row],[Voucher Type]])</f>
        <v/>
      </c>
      <c r="BJ67" t="str">
        <f>IF(Table1[[#This Row],[Ref No / Invoice No]]="","",Table1[[#This Row],[Ref No / Invoice No]])</f>
        <v/>
      </c>
      <c r="BK67" t="str">
        <f>IF(Table1[[#This Row],[Voucher No]]="","",Table1[[#This Row],[Voucher No]])</f>
        <v/>
      </c>
      <c r="BL67" t="str">
        <f>IF(Table1[[#This Row],[Date]]="","",Table1[[#This Row],[Narration]])</f>
        <v/>
      </c>
      <c r="BM67" t="str">
        <f>IF(Table1[[#This Row],[Date]]="","",$A$11&amp;$A$13&amp;ROW())</f>
        <v/>
      </c>
      <c r="BN67" t="str">
        <f>IF(Table1[[#This Row],[Date]]="","",$A$13)</f>
        <v/>
      </c>
      <c r="BP67" t="str">
        <f>IF(Table1[[#This Row],[Ledger 1]]="","","No")</f>
        <v/>
      </c>
      <c r="BQ67" t="str">
        <f>IF(Table1[[#This Row],[Date]]="","",IF(Table1[[#This Row],[Effect 1]]="Dr.","Yes","No"))</f>
        <v/>
      </c>
      <c r="BR67" t="str">
        <f>IF(Table1[[#This Row],[Date]]="","",Table1[[#This Row],[Ledger 1]])</f>
        <v/>
      </c>
      <c r="BS67" t="str">
        <f>IF(Table1[[#This Row],[Date]]="","",IF(Table1[[#This Row],[Effect 1]]="Dr.",-Table1[[#This Row],[Amount 1]],Table1[[#This Row],[Amount 1]]))</f>
        <v/>
      </c>
      <c r="BV67" t="str">
        <f>IF(Table1[[#This Row],[Ledger 2]]="","","No")</f>
        <v/>
      </c>
      <c r="BW67" t="str">
        <f>IF(Table1[[#This Row],[Date]]="","",IF(Table1[[#This Row],[Effect 2]]="Dr.","Yes","No"))</f>
        <v/>
      </c>
      <c r="BX67" t="str">
        <f>IF(Table1[[#This Row],[Date]]="","",Table1[[#This Row],[Ledger 2]])</f>
        <v/>
      </c>
      <c r="BY67" t="str">
        <f>IF(Table1[[#This Row],[Date]]="","",IF(Table1[[#This Row],[Effect 2]]="Dr.",-Table1[[#This Row],[Amount 2]],Table1[[#This Row],[Amount 2]]))</f>
        <v/>
      </c>
      <c r="CB67" t="str">
        <f>IF(Table1[[#This Row],[Ledger 3]]="","","No")</f>
        <v/>
      </c>
      <c r="CC67" t="str">
        <f>IF(Table1[[#This Row],[Ledger 3]]="","",IF(Table1[[#This Row],[Effect 3]]="Dr.","Yes","No"))</f>
        <v/>
      </c>
      <c r="CD67" t="str">
        <f>IF(Table1[[#This Row],[Ledger 3]]="","",Table1[[#This Row],[Ledger 3]])</f>
        <v/>
      </c>
      <c r="CE67" t="str">
        <f>IF(Table1[[#This Row],[Ledger 3]]="","",IF(Table1[[#This Row],[Effect 3]]="Dr.",-Table1[[#This Row],[Amount 3]],Table1[[#This Row],[Amount 3]]))</f>
        <v/>
      </c>
      <c r="CH67" t="str">
        <f>IF(Table1[[#This Row],[Ledger 4]]="","","No")</f>
        <v/>
      </c>
      <c r="CI67" t="str">
        <f>IF(Table1[[#This Row],[Ledger 4]]="","",IF(Table1[[#This Row],[Effect 4]]="Dr.","Yes","No"))</f>
        <v/>
      </c>
      <c r="CJ67" t="str">
        <f>IF(Table1[[#This Row],[Ledger 4]]="","",Table1[[#This Row],[Ledger 4]])</f>
        <v/>
      </c>
      <c r="CK67" t="str">
        <f>IF(Table1[[#This Row],[Ledger 4]]="","",IF(Table1[[#This Row],[Effect 4]]="Dr.",-Table1[[#This Row],[Amount 4]],Table1[[#This Row],[Amount 4]]))</f>
        <v/>
      </c>
      <c r="CN67" t="str">
        <f>IF(Table1[[#This Row],[Ledger 5]]="","","No")</f>
        <v/>
      </c>
      <c r="CO67" t="str">
        <f>IF(Table1[[#This Row],[Ledger 5]]="","",IF(Table1[[#This Row],[Effect 5]]="Dr.","Yes","No"))</f>
        <v/>
      </c>
      <c r="CP67" t="str">
        <f>IF(Table1[[#This Row],[Ledger 5]]="","",Table1[[#This Row],[Ledger 5]])</f>
        <v/>
      </c>
      <c r="CQ67" t="str">
        <f>IF(Table1[[#This Row],[Ledger 5]]="","",IF(Table1[[#This Row],[Effect 5]]="Dr.",-Table1[[#This Row],[Amount 5]],Table1[[#This Row],[Amount 5]]))</f>
        <v/>
      </c>
      <c r="CT67" t="str">
        <f>IF(Table1[[#This Row],[Ledger 6]]="","","No")</f>
        <v/>
      </c>
      <c r="CU67" t="str">
        <f>IF(Table1[[#This Row],[Ledger 6]]="","",IF(Table1[[#This Row],[Effect 6]]="Dr.","Yes","No"))</f>
        <v/>
      </c>
      <c r="CV67" t="str">
        <f>IF(Table1[[#This Row],[Ledger 6]]="","",Table1[[#This Row],[Ledger 6]])</f>
        <v/>
      </c>
      <c r="CW67" t="str">
        <f>IF(Table1[[#This Row],[Ledger 6]]="","",IF(Table1[[#This Row],[Effect 6]]="Dr.",-Table1[[#This Row],[Amount 6]],Table1[[#This Row],[Amount 6]]))</f>
        <v/>
      </c>
      <c r="CZ67" t="str">
        <f>IF(Table1[[#This Row],[Ledger 7]]="","","No")</f>
        <v/>
      </c>
      <c r="DA67" t="str">
        <f>IF(Table1[[#This Row],[Ledger 7]]="","",IF(Table1[[#This Row],[Effect 7]]="Dr.","Yes","No"))</f>
        <v/>
      </c>
      <c r="DB67" t="str">
        <f>IF(Table1[[#This Row],[Ledger 7]]="","",Table1[[#This Row],[Ledger 7]])</f>
        <v/>
      </c>
      <c r="DC67" t="str">
        <f>IF(Table1[[#This Row],[Ledger 7]]="","",IF(Table1[[#This Row],[Effect 7]]="Dr.",-Table1[[#This Row],[Amount 7]],Table1[[#This Row],[Amount 7]]))</f>
        <v/>
      </c>
      <c r="DF67" t="str">
        <f>IF(Table1[[#This Row],[Ledger 8]]="","","No")</f>
        <v/>
      </c>
      <c r="DG67" t="str">
        <f>IF(Table1[[#This Row],[Ledger 8]]="","",IF(Table1[[#This Row],[Effect 8]]="Dr.","Yes","No"))</f>
        <v/>
      </c>
      <c r="DH67" t="str">
        <f>IF(Table1[[#This Row],[Ledger 8]]="","",Table1[[#This Row],[Ledger 8]])</f>
        <v/>
      </c>
      <c r="DI67" t="str">
        <f>IF(Table1[[#This Row],[Ledger 8]]="","",IF(Table1[[#This Row],[Effect 8]]="Dr.",-Table1[[#This Row],[Amount 8]],Table1[[#This Row],[Amount 8]]))</f>
        <v/>
      </c>
      <c r="DL67" t="str">
        <f>IF(Table1[[#This Row],[Ledger 9]]="","","No")</f>
        <v/>
      </c>
      <c r="DM67" t="str">
        <f>IF(Table1[[#This Row],[Ledger 9]]="","",IF(Table1[[#This Row],[Effect 9]]="Dr.","Yes","No"))</f>
        <v/>
      </c>
      <c r="DN67" t="str">
        <f>IF(Table1[[#This Row],[Ledger 9]]="","",Table1[[#This Row],[Ledger 9]])</f>
        <v/>
      </c>
      <c r="DO67" t="str">
        <f>IF(Table1[[#This Row],[Ledger 9]]="","",IF(Table1[[#This Row],[Effect 9]]="Dr.",-Table1[[#This Row],[Amount 9]],Table1[[#This Row],[Amount 9]]))</f>
        <v/>
      </c>
      <c r="DR67" t="str">
        <f>IF(Table1[[#This Row],[Ledger 10]]="","","No")</f>
        <v/>
      </c>
      <c r="DS67" t="str">
        <f>IF(Table1[[#This Row],[Ledger 10]]="","",IF(Table1[[#This Row],[Effect 10]]="Dr.","Yes","No"))</f>
        <v/>
      </c>
      <c r="DT67" t="str">
        <f>IF(Table1[[#This Row],[Ledger 10]]="","",Table1[[#This Row],[Ledger 10]])</f>
        <v/>
      </c>
      <c r="DU67" t="str">
        <f>IF(Table1[[#This Row],[Ledger 10]]="","",IF(Table1[[#This Row],[Effect 10]]="Dr.",-Table1[[#This Row],[Amount 10]],Table1[[#This Row],[Amount 10]]))</f>
        <v/>
      </c>
      <c r="DX67" t="str">
        <f>IF(Table1[[#This Row],[Ledger 11]]="","","No")</f>
        <v/>
      </c>
      <c r="DY67" t="str">
        <f>IF(Table1[[#This Row],[Ledger 11]]="","",IF(Table1[[#This Row],[Effect 11]]="Dr.","Yes","No"))</f>
        <v/>
      </c>
      <c r="DZ67" t="str">
        <f>IF(Table1[[#This Row],[Ledger 11]]="","",Table1[[#This Row],[Ledger 11]])</f>
        <v/>
      </c>
      <c r="EA67" t="str">
        <f>IF(Table1[[#This Row],[Ledger 11]]="","",IF(Table1[[#This Row],[Effect 11]]="Dr.",-Table1[[#This Row],[Amount 11]],Table1[[#This Row],[Amount 11]]))</f>
        <v/>
      </c>
      <c r="ED67" t="str">
        <f>IF(Table1[[#This Row],[Ledger 12]]="","","No")</f>
        <v/>
      </c>
      <c r="EE67" t="str">
        <f>IF(Table1[[#This Row],[Ledger 12]]="","",IF(Table1[[#This Row],[Effect 12]]="Dr.","Yes","No"))</f>
        <v/>
      </c>
      <c r="EF67" t="str">
        <f>IF(Table1[[#This Row],[Ledger 12]]="","",Table1[[#This Row],[Ledger 12]])</f>
        <v/>
      </c>
      <c r="EG67" t="str">
        <f>IF(Table1[[#This Row],[Ledger 12]]="","",IF(Table1[[#This Row],[Effect 12]]="Dr.",-Table1[[#This Row],[Amount 12]],Table1[[#This Row],[Amount 12]]))</f>
        <v/>
      </c>
      <c r="EJ67" t="str">
        <f>IF(Table1[[#This Row],[Ledger 13]]="","","No")</f>
        <v/>
      </c>
      <c r="EK67" t="str">
        <f>IF(Table1[[#This Row],[Ledger 13]]="","",IF(Table1[[#This Row],[Effect 13]]="Dr.","Yes","No"))</f>
        <v/>
      </c>
      <c r="EL67" t="str">
        <f>IF(Table1[[#This Row],[Ledger 13]]="","",Table1[[#This Row],[Ledger 13]])</f>
        <v/>
      </c>
      <c r="EM67" t="str">
        <f>IF(Table1[[#This Row],[Ledger 13]]="","",IF(Table1[[#This Row],[Effect 13]]="Dr.",-Table1[[#This Row],[Amount 13]],Table1[[#This Row],[Amount 13]]))</f>
        <v/>
      </c>
      <c r="EP67" t="str">
        <f>IF(Table1[[#This Row],[Ledger 14]]="","","No")</f>
        <v/>
      </c>
      <c r="EQ67" t="str">
        <f>IF(Table1[[#This Row],[Ledger 14]]="","",IF(Table1[[#This Row],[Effect 14]]="Dr.","Yes","No"))</f>
        <v/>
      </c>
      <c r="ER67" t="str">
        <f>IF(Table1[[#This Row],[Ledger 14]]="","",Table1[[#This Row],[Ledger 14]])</f>
        <v/>
      </c>
      <c r="ES67" t="str">
        <f>IF(Table1[[#This Row],[Ledger 14]]="","",IF(Table1[[#This Row],[Effect 14]]="Dr.",-Table1[[#This Row],[Amount 14]],Table1[[#This Row],[Amount 14]]))</f>
        <v/>
      </c>
      <c r="EV67" t="str">
        <f>IF(Table1[[#This Row],[Ledger 15]]="","","No")</f>
        <v/>
      </c>
      <c r="EW67" t="str">
        <f>IF(Table1[[#This Row],[Ledger 15]]="","",IF(Table1[[#This Row],[Effect 15]]="Dr.","Yes","No"))</f>
        <v/>
      </c>
      <c r="EX67" t="str">
        <f>IF(Table1[[#This Row],[Ledger 15]]="","",Table1[[#This Row],[Ledger 15]])</f>
        <v/>
      </c>
      <c r="EY67" t="str">
        <f>IF(Table1[[#This Row],[Ledger 15]]="","",IF(Table1[[#This Row],[Effect 15]]="Dr.",-Table1[[#This Row],[Amount 15]],Table1[[#This Row],[Amount 15]]))</f>
        <v/>
      </c>
      <c r="FD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">
        <f>IF(Table1[[#This Row],[Date]]="",0,IF(AND(Table1[[#This Row],[Date]]&gt;=$FE$2,Table1[[#This Row],[Date]]&lt;=$FE$3),0,1))</f>
        <v>0</v>
      </c>
      <c r="FF67">
        <f>IF(Table1[[#This Row],[Date]]="",0,IF(TYPE(VLOOKUP(Table1[[#This Row],[Voucher Type]],Table1[[#All],[Voucher Type Master]],1,FALSE))=16,1,0))</f>
        <v>0</v>
      </c>
      <c r="FG67">
        <f>IF(TYPE(IF(Table1[[#This Row],[Date]]="",0,IF(VLOOKUP(Table1[[#This Row],[Voucher Type]],$FY$5:$FZ$13,2,0)=Table1[[#This Row],[Effect 1]],0,1)))=16,1,0)</f>
        <v>0</v>
      </c>
      <c r="FH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">
        <f>IF(LEN(Table1[[#This Row],[Ledger 1]])&gt;0,IF(TYPE(VLOOKUP(Table1[[#This Row],[Ledger 1]],GZ:GZ,1,0))=16,1,0),0)</f>
        <v>0</v>
      </c>
      <c r="FJ67">
        <f>IF(LEN(Table1[[#This Row],[Ledger 2]])&gt;0,IF(TYPE(VLOOKUP(Table1[[#This Row],[Ledger 2]],GZ:GZ,1,0))=16,1,0),0)</f>
        <v>0</v>
      </c>
      <c r="FK67">
        <f>IF(LEN(Table1[[#This Row],[Ledger 3]])&gt;0,IF(TYPE(VLOOKUP(Table1[[#This Row],[Ledger 3]],GZ:GZ,1,0))=16,1,0),0)</f>
        <v>0</v>
      </c>
      <c r="FL67">
        <f>IF(LEN(Table1[[#This Row],[Ledger 4]])&gt;0,IF(TYPE(VLOOKUP(Table1[[#This Row],[Ledger 4]],GZ:GZ,1,0))=16,1,0),0)</f>
        <v>0</v>
      </c>
      <c r="FM67">
        <f>IF(LEN(Table1[[#This Row],[Ledger 5]])&gt;0,IF(TYPE(VLOOKUP(Table1[[#This Row],[Ledger 5]],GZ:GZ,1,0))=16,1,0),0)</f>
        <v>0</v>
      </c>
      <c r="FN67">
        <f>IF(LEN(Table1[[#This Row],[Ledger 6]])&gt;0,IF(TYPE(VLOOKUP(Table1[[#This Row],[Ledger 6]],$GZ:$GZ,1,0))=16,1,0),0)</f>
        <v>0</v>
      </c>
      <c r="FO67">
        <f>IF(LEN(Table1[[#This Row],[Ledger 7]])&gt;0,IF(TYPE(VLOOKUP(Table1[[#This Row],[Ledger 7]],$GZ:$GZ,1,0))=16,1,0),0)</f>
        <v>0</v>
      </c>
      <c r="FP67">
        <f>IF(LEN(Table1[[#This Row],[Ledger 8]])&gt;0,IF(TYPE(VLOOKUP(Table1[[#This Row],[Ledger 8]],$GZ:$GZ,1,0))=16,1,0),0)</f>
        <v>0</v>
      </c>
      <c r="FQ67">
        <f>IF(LEN(Table1[[#This Row],[Ledger 9]])&gt;0,IF(TYPE(VLOOKUP(Table1[[#This Row],[Ledger 9]],$GZ:$GZ,1,0))=16,1,0),0)</f>
        <v>0</v>
      </c>
      <c r="FR67">
        <f>IF(LEN(Table1[[#This Row],[Ledger 10]])&gt;0,IF(TYPE(VLOOKUP(Table1[[#This Row],[Ledger 10]],$GZ:$GZ,1,0))=16,1,0),0)</f>
        <v>0</v>
      </c>
      <c r="FS67">
        <f>IF(LEN(Table1[[#This Row],[Ledger 11]])&gt;0,IF(TYPE(VLOOKUP(Table1[[#This Row],[Ledger 11]],$GZ:$GZ,1,0))=16,1,0),0)</f>
        <v>0</v>
      </c>
      <c r="FT67">
        <f>IF(LEN(Table1[[#This Row],[Ledger 12]])&gt;0,IF(TYPE(VLOOKUP(Table1[[#This Row],[Ledger 12]],$GZ:$GZ,1,0))=16,1,0),0)</f>
        <v>0</v>
      </c>
      <c r="FU67">
        <f>IF(LEN(Table1[[#This Row],[Ledger 13]])&gt;0,IF(TYPE(VLOOKUP(Table1[[#This Row],[Ledger 13]],$GZ:$GZ,1,0))=16,1,0),0)</f>
        <v>0</v>
      </c>
      <c r="FV67">
        <f>IF(LEN(Table1[[#This Row],[Ledger 14]])&gt;0,IF(TYPE(VLOOKUP(Table1[[#This Row],[Ledger 14]],$GZ:$GZ,1,0))=16,1,0),0)</f>
        <v>0</v>
      </c>
      <c r="FW67">
        <f>IF(LEN(Table1[[#This Row],[Ledger 15]])&gt;0,IF(TYPE(VLOOKUP(Table1[[#This Row],[Ledger 15]],$GZ:$GZ,1,0))=16,1,0),0)</f>
        <v>0</v>
      </c>
    </row>
    <row r="68" spans="4:179" ht="33" customHeight="1" x14ac:dyDescent="0.45">
      <c r="D68" s="8">
        <f t="shared" si="9"/>
        <v>63</v>
      </c>
      <c r="E68" s="32"/>
      <c r="F68" s="34"/>
      <c r="G68" s="34"/>
      <c r="H68" s="34"/>
      <c r="I68" s="34"/>
      <c r="J68" s="38"/>
      <c r="K68" s="33"/>
      <c r="L68" s="36"/>
      <c r="M68" s="35"/>
      <c r="N68" s="34"/>
      <c r="O68" s="41"/>
      <c r="P68" s="35"/>
      <c r="Q68" s="34"/>
      <c r="R68" s="37"/>
      <c r="S68" s="35"/>
      <c r="T68" s="34"/>
      <c r="U68" s="37"/>
      <c r="V68" s="35"/>
      <c r="W68" s="34"/>
      <c r="X68" s="37"/>
      <c r="Y68" s="35"/>
      <c r="Z68" s="34"/>
      <c r="AA68" s="37"/>
      <c r="AB68" s="35"/>
      <c r="AC68" s="34"/>
      <c r="AD68" s="37"/>
      <c r="AE68" s="35"/>
      <c r="AF68" s="34"/>
      <c r="AG68" s="37"/>
      <c r="AH68" s="35"/>
      <c r="AI68" s="34"/>
      <c r="AJ68" s="37"/>
      <c r="AK68" s="35"/>
      <c r="AL68" s="34"/>
      <c r="AM68" s="37"/>
      <c r="AN68" s="35"/>
      <c r="AO68" s="34"/>
      <c r="AP68" s="37"/>
      <c r="AQ68" s="35"/>
      <c r="AR68" s="34"/>
      <c r="AS68" s="37"/>
      <c r="AT68" s="35"/>
      <c r="AU68" s="34"/>
      <c r="AV68" s="37"/>
      <c r="AW68" s="35"/>
      <c r="AX68" s="34"/>
      <c r="AY68" s="37"/>
      <c r="AZ68" s="35"/>
      <c r="BA68" s="34"/>
      <c r="BB68" s="37"/>
      <c r="BC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" s="7"/>
      <c r="BF68" t="str">
        <f>IF(Table1[[#This Row],[Date]]="","","&amp;lt;VOUCHER REMOTEID="&amp;""""&amp;$A$11&amp;$A$13&amp;ROW()&amp;""""&amp;" VCHTYPE="""&amp;F68&amp;""" ACTION="""&amp;"Create"&amp;"""&amp;gt;")</f>
        <v/>
      </c>
      <c r="BG68" t="str">
        <f>IF(Table1[[#This Row],[Date]]="","",TEXT(Table1[[#This Row],[Date]],"yyyymmdd"))</f>
        <v/>
      </c>
      <c r="BH68" t="str">
        <f>Table1[[#This Row],[Date2]]</f>
        <v/>
      </c>
      <c r="BI68" t="str">
        <f>IF(Table1[[#This Row],[Date]]="","",Table1[[#This Row],[Voucher Type]])</f>
        <v/>
      </c>
      <c r="BJ68" t="str">
        <f>IF(Table1[[#This Row],[Ref No / Invoice No]]="","",Table1[[#This Row],[Ref No / Invoice No]])</f>
        <v/>
      </c>
      <c r="BK68" t="str">
        <f>IF(Table1[[#This Row],[Voucher No]]="","",Table1[[#This Row],[Voucher No]])</f>
        <v/>
      </c>
      <c r="BL68" t="str">
        <f>IF(Table1[[#This Row],[Date]]="","",Table1[[#This Row],[Narration]])</f>
        <v/>
      </c>
      <c r="BM68" t="str">
        <f>IF(Table1[[#This Row],[Date]]="","",$A$11&amp;$A$13&amp;ROW())</f>
        <v/>
      </c>
      <c r="BN68" t="str">
        <f>IF(Table1[[#This Row],[Date]]="","",$A$13)</f>
        <v/>
      </c>
      <c r="BP68" t="str">
        <f>IF(Table1[[#This Row],[Ledger 1]]="","","No")</f>
        <v/>
      </c>
      <c r="BQ68" t="str">
        <f>IF(Table1[[#This Row],[Date]]="","",IF(Table1[[#This Row],[Effect 1]]="Dr.","Yes","No"))</f>
        <v/>
      </c>
      <c r="BR68" t="str">
        <f>IF(Table1[[#This Row],[Date]]="","",Table1[[#This Row],[Ledger 1]])</f>
        <v/>
      </c>
      <c r="BS68" t="str">
        <f>IF(Table1[[#This Row],[Date]]="","",IF(Table1[[#This Row],[Effect 1]]="Dr.",-Table1[[#This Row],[Amount 1]],Table1[[#This Row],[Amount 1]]))</f>
        <v/>
      </c>
      <c r="BV68" t="str">
        <f>IF(Table1[[#This Row],[Ledger 2]]="","","No")</f>
        <v/>
      </c>
      <c r="BW68" t="str">
        <f>IF(Table1[[#This Row],[Date]]="","",IF(Table1[[#This Row],[Effect 2]]="Dr.","Yes","No"))</f>
        <v/>
      </c>
      <c r="BX68" t="str">
        <f>IF(Table1[[#This Row],[Date]]="","",Table1[[#This Row],[Ledger 2]])</f>
        <v/>
      </c>
      <c r="BY68" t="str">
        <f>IF(Table1[[#This Row],[Date]]="","",IF(Table1[[#This Row],[Effect 2]]="Dr.",-Table1[[#This Row],[Amount 2]],Table1[[#This Row],[Amount 2]]))</f>
        <v/>
      </c>
      <c r="CB68" t="str">
        <f>IF(Table1[[#This Row],[Ledger 3]]="","","No")</f>
        <v/>
      </c>
      <c r="CC68" t="str">
        <f>IF(Table1[[#This Row],[Ledger 3]]="","",IF(Table1[[#This Row],[Effect 3]]="Dr.","Yes","No"))</f>
        <v/>
      </c>
      <c r="CD68" t="str">
        <f>IF(Table1[[#This Row],[Ledger 3]]="","",Table1[[#This Row],[Ledger 3]])</f>
        <v/>
      </c>
      <c r="CE68" t="str">
        <f>IF(Table1[[#This Row],[Ledger 3]]="","",IF(Table1[[#This Row],[Effect 3]]="Dr.",-Table1[[#This Row],[Amount 3]],Table1[[#This Row],[Amount 3]]))</f>
        <v/>
      </c>
      <c r="CH68" t="str">
        <f>IF(Table1[[#This Row],[Ledger 4]]="","","No")</f>
        <v/>
      </c>
      <c r="CI68" t="str">
        <f>IF(Table1[[#This Row],[Ledger 4]]="","",IF(Table1[[#This Row],[Effect 4]]="Dr.","Yes","No"))</f>
        <v/>
      </c>
      <c r="CJ68" t="str">
        <f>IF(Table1[[#This Row],[Ledger 4]]="","",Table1[[#This Row],[Ledger 4]])</f>
        <v/>
      </c>
      <c r="CK68" t="str">
        <f>IF(Table1[[#This Row],[Ledger 4]]="","",IF(Table1[[#This Row],[Effect 4]]="Dr.",-Table1[[#This Row],[Amount 4]],Table1[[#This Row],[Amount 4]]))</f>
        <v/>
      </c>
      <c r="CN68" t="str">
        <f>IF(Table1[[#This Row],[Ledger 5]]="","","No")</f>
        <v/>
      </c>
      <c r="CO68" t="str">
        <f>IF(Table1[[#This Row],[Ledger 5]]="","",IF(Table1[[#This Row],[Effect 5]]="Dr.","Yes","No"))</f>
        <v/>
      </c>
      <c r="CP68" t="str">
        <f>IF(Table1[[#This Row],[Ledger 5]]="","",Table1[[#This Row],[Ledger 5]])</f>
        <v/>
      </c>
      <c r="CQ68" t="str">
        <f>IF(Table1[[#This Row],[Ledger 5]]="","",IF(Table1[[#This Row],[Effect 5]]="Dr.",-Table1[[#This Row],[Amount 5]],Table1[[#This Row],[Amount 5]]))</f>
        <v/>
      </c>
      <c r="CT68" t="str">
        <f>IF(Table1[[#This Row],[Ledger 6]]="","","No")</f>
        <v/>
      </c>
      <c r="CU68" t="str">
        <f>IF(Table1[[#This Row],[Ledger 6]]="","",IF(Table1[[#This Row],[Effect 6]]="Dr.","Yes","No"))</f>
        <v/>
      </c>
      <c r="CV68" t="str">
        <f>IF(Table1[[#This Row],[Ledger 6]]="","",Table1[[#This Row],[Ledger 6]])</f>
        <v/>
      </c>
      <c r="CW68" t="str">
        <f>IF(Table1[[#This Row],[Ledger 6]]="","",IF(Table1[[#This Row],[Effect 6]]="Dr.",-Table1[[#This Row],[Amount 6]],Table1[[#This Row],[Amount 6]]))</f>
        <v/>
      </c>
      <c r="CZ68" t="str">
        <f>IF(Table1[[#This Row],[Ledger 7]]="","","No")</f>
        <v/>
      </c>
      <c r="DA68" t="str">
        <f>IF(Table1[[#This Row],[Ledger 7]]="","",IF(Table1[[#This Row],[Effect 7]]="Dr.","Yes","No"))</f>
        <v/>
      </c>
      <c r="DB68" t="str">
        <f>IF(Table1[[#This Row],[Ledger 7]]="","",Table1[[#This Row],[Ledger 7]])</f>
        <v/>
      </c>
      <c r="DC68" t="str">
        <f>IF(Table1[[#This Row],[Ledger 7]]="","",IF(Table1[[#This Row],[Effect 7]]="Dr.",-Table1[[#This Row],[Amount 7]],Table1[[#This Row],[Amount 7]]))</f>
        <v/>
      </c>
      <c r="DF68" t="str">
        <f>IF(Table1[[#This Row],[Ledger 8]]="","","No")</f>
        <v/>
      </c>
      <c r="DG68" t="str">
        <f>IF(Table1[[#This Row],[Ledger 8]]="","",IF(Table1[[#This Row],[Effect 8]]="Dr.","Yes","No"))</f>
        <v/>
      </c>
      <c r="DH68" t="str">
        <f>IF(Table1[[#This Row],[Ledger 8]]="","",Table1[[#This Row],[Ledger 8]])</f>
        <v/>
      </c>
      <c r="DI68" t="str">
        <f>IF(Table1[[#This Row],[Ledger 8]]="","",IF(Table1[[#This Row],[Effect 8]]="Dr.",-Table1[[#This Row],[Amount 8]],Table1[[#This Row],[Amount 8]]))</f>
        <v/>
      </c>
      <c r="DL68" t="str">
        <f>IF(Table1[[#This Row],[Ledger 9]]="","","No")</f>
        <v/>
      </c>
      <c r="DM68" t="str">
        <f>IF(Table1[[#This Row],[Ledger 9]]="","",IF(Table1[[#This Row],[Effect 9]]="Dr.","Yes","No"))</f>
        <v/>
      </c>
      <c r="DN68" t="str">
        <f>IF(Table1[[#This Row],[Ledger 9]]="","",Table1[[#This Row],[Ledger 9]])</f>
        <v/>
      </c>
      <c r="DO68" t="str">
        <f>IF(Table1[[#This Row],[Ledger 9]]="","",IF(Table1[[#This Row],[Effect 9]]="Dr.",-Table1[[#This Row],[Amount 9]],Table1[[#This Row],[Amount 9]]))</f>
        <v/>
      </c>
      <c r="DR68" t="str">
        <f>IF(Table1[[#This Row],[Ledger 10]]="","","No")</f>
        <v/>
      </c>
      <c r="DS68" t="str">
        <f>IF(Table1[[#This Row],[Ledger 10]]="","",IF(Table1[[#This Row],[Effect 10]]="Dr.","Yes","No"))</f>
        <v/>
      </c>
      <c r="DT68" t="str">
        <f>IF(Table1[[#This Row],[Ledger 10]]="","",Table1[[#This Row],[Ledger 10]])</f>
        <v/>
      </c>
      <c r="DU68" t="str">
        <f>IF(Table1[[#This Row],[Ledger 10]]="","",IF(Table1[[#This Row],[Effect 10]]="Dr.",-Table1[[#This Row],[Amount 10]],Table1[[#This Row],[Amount 10]]))</f>
        <v/>
      </c>
      <c r="DX68" t="str">
        <f>IF(Table1[[#This Row],[Ledger 11]]="","","No")</f>
        <v/>
      </c>
      <c r="DY68" t="str">
        <f>IF(Table1[[#This Row],[Ledger 11]]="","",IF(Table1[[#This Row],[Effect 11]]="Dr.","Yes","No"))</f>
        <v/>
      </c>
      <c r="DZ68" t="str">
        <f>IF(Table1[[#This Row],[Ledger 11]]="","",Table1[[#This Row],[Ledger 11]])</f>
        <v/>
      </c>
      <c r="EA68" t="str">
        <f>IF(Table1[[#This Row],[Ledger 11]]="","",IF(Table1[[#This Row],[Effect 11]]="Dr.",-Table1[[#This Row],[Amount 11]],Table1[[#This Row],[Amount 11]]))</f>
        <v/>
      </c>
      <c r="ED68" t="str">
        <f>IF(Table1[[#This Row],[Ledger 12]]="","","No")</f>
        <v/>
      </c>
      <c r="EE68" t="str">
        <f>IF(Table1[[#This Row],[Ledger 12]]="","",IF(Table1[[#This Row],[Effect 12]]="Dr.","Yes","No"))</f>
        <v/>
      </c>
      <c r="EF68" t="str">
        <f>IF(Table1[[#This Row],[Ledger 12]]="","",Table1[[#This Row],[Ledger 12]])</f>
        <v/>
      </c>
      <c r="EG68" t="str">
        <f>IF(Table1[[#This Row],[Ledger 12]]="","",IF(Table1[[#This Row],[Effect 12]]="Dr.",-Table1[[#This Row],[Amount 12]],Table1[[#This Row],[Amount 12]]))</f>
        <v/>
      </c>
      <c r="EJ68" t="str">
        <f>IF(Table1[[#This Row],[Ledger 13]]="","","No")</f>
        <v/>
      </c>
      <c r="EK68" t="str">
        <f>IF(Table1[[#This Row],[Ledger 13]]="","",IF(Table1[[#This Row],[Effect 13]]="Dr.","Yes","No"))</f>
        <v/>
      </c>
      <c r="EL68" t="str">
        <f>IF(Table1[[#This Row],[Ledger 13]]="","",Table1[[#This Row],[Ledger 13]])</f>
        <v/>
      </c>
      <c r="EM68" t="str">
        <f>IF(Table1[[#This Row],[Ledger 13]]="","",IF(Table1[[#This Row],[Effect 13]]="Dr.",-Table1[[#This Row],[Amount 13]],Table1[[#This Row],[Amount 13]]))</f>
        <v/>
      </c>
      <c r="EP68" t="str">
        <f>IF(Table1[[#This Row],[Ledger 14]]="","","No")</f>
        <v/>
      </c>
      <c r="EQ68" t="str">
        <f>IF(Table1[[#This Row],[Ledger 14]]="","",IF(Table1[[#This Row],[Effect 14]]="Dr.","Yes","No"))</f>
        <v/>
      </c>
      <c r="ER68" t="str">
        <f>IF(Table1[[#This Row],[Ledger 14]]="","",Table1[[#This Row],[Ledger 14]])</f>
        <v/>
      </c>
      <c r="ES68" t="str">
        <f>IF(Table1[[#This Row],[Ledger 14]]="","",IF(Table1[[#This Row],[Effect 14]]="Dr.",-Table1[[#This Row],[Amount 14]],Table1[[#This Row],[Amount 14]]))</f>
        <v/>
      </c>
      <c r="EV68" t="str">
        <f>IF(Table1[[#This Row],[Ledger 15]]="","","No")</f>
        <v/>
      </c>
      <c r="EW68" t="str">
        <f>IF(Table1[[#This Row],[Ledger 15]]="","",IF(Table1[[#This Row],[Effect 15]]="Dr.","Yes","No"))</f>
        <v/>
      </c>
      <c r="EX68" t="str">
        <f>IF(Table1[[#This Row],[Ledger 15]]="","",Table1[[#This Row],[Ledger 15]])</f>
        <v/>
      </c>
      <c r="EY68" t="str">
        <f>IF(Table1[[#This Row],[Ledger 15]]="","",IF(Table1[[#This Row],[Effect 15]]="Dr.",-Table1[[#This Row],[Amount 15]],Table1[[#This Row],[Amount 15]]))</f>
        <v/>
      </c>
      <c r="FD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">
        <f>IF(Table1[[#This Row],[Date]]="",0,IF(AND(Table1[[#This Row],[Date]]&gt;=$FE$2,Table1[[#This Row],[Date]]&lt;=$FE$3),0,1))</f>
        <v>0</v>
      </c>
      <c r="FF68">
        <f>IF(Table1[[#This Row],[Date]]="",0,IF(TYPE(VLOOKUP(Table1[[#This Row],[Voucher Type]],Table1[[#All],[Voucher Type Master]],1,FALSE))=16,1,0))</f>
        <v>0</v>
      </c>
      <c r="FG68">
        <f>IF(TYPE(IF(Table1[[#This Row],[Date]]="",0,IF(VLOOKUP(Table1[[#This Row],[Voucher Type]],$FY$5:$FZ$13,2,0)=Table1[[#This Row],[Effect 1]],0,1)))=16,1,0)</f>
        <v>0</v>
      </c>
      <c r="FH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">
        <f>IF(LEN(Table1[[#This Row],[Ledger 1]])&gt;0,IF(TYPE(VLOOKUP(Table1[[#This Row],[Ledger 1]],GZ:GZ,1,0))=16,1,0),0)</f>
        <v>0</v>
      </c>
      <c r="FJ68">
        <f>IF(LEN(Table1[[#This Row],[Ledger 2]])&gt;0,IF(TYPE(VLOOKUP(Table1[[#This Row],[Ledger 2]],GZ:GZ,1,0))=16,1,0),0)</f>
        <v>0</v>
      </c>
      <c r="FK68">
        <f>IF(LEN(Table1[[#This Row],[Ledger 3]])&gt;0,IF(TYPE(VLOOKUP(Table1[[#This Row],[Ledger 3]],GZ:GZ,1,0))=16,1,0),0)</f>
        <v>0</v>
      </c>
      <c r="FL68">
        <f>IF(LEN(Table1[[#This Row],[Ledger 4]])&gt;0,IF(TYPE(VLOOKUP(Table1[[#This Row],[Ledger 4]],GZ:GZ,1,0))=16,1,0),0)</f>
        <v>0</v>
      </c>
      <c r="FM68">
        <f>IF(LEN(Table1[[#This Row],[Ledger 5]])&gt;0,IF(TYPE(VLOOKUP(Table1[[#This Row],[Ledger 5]],GZ:GZ,1,0))=16,1,0),0)</f>
        <v>0</v>
      </c>
      <c r="FN68">
        <f>IF(LEN(Table1[[#This Row],[Ledger 6]])&gt;0,IF(TYPE(VLOOKUP(Table1[[#This Row],[Ledger 6]],$GZ:$GZ,1,0))=16,1,0),0)</f>
        <v>0</v>
      </c>
      <c r="FO68">
        <f>IF(LEN(Table1[[#This Row],[Ledger 7]])&gt;0,IF(TYPE(VLOOKUP(Table1[[#This Row],[Ledger 7]],$GZ:$GZ,1,0))=16,1,0),0)</f>
        <v>0</v>
      </c>
      <c r="FP68">
        <f>IF(LEN(Table1[[#This Row],[Ledger 8]])&gt;0,IF(TYPE(VLOOKUP(Table1[[#This Row],[Ledger 8]],$GZ:$GZ,1,0))=16,1,0),0)</f>
        <v>0</v>
      </c>
      <c r="FQ68">
        <f>IF(LEN(Table1[[#This Row],[Ledger 9]])&gt;0,IF(TYPE(VLOOKUP(Table1[[#This Row],[Ledger 9]],$GZ:$GZ,1,0))=16,1,0),0)</f>
        <v>0</v>
      </c>
      <c r="FR68">
        <f>IF(LEN(Table1[[#This Row],[Ledger 10]])&gt;0,IF(TYPE(VLOOKUP(Table1[[#This Row],[Ledger 10]],$GZ:$GZ,1,0))=16,1,0),0)</f>
        <v>0</v>
      </c>
      <c r="FS68">
        <f>IF(LEN(Table1[[#This Row],[Ledger 11]])&gt;0,IF(TYPE(VLOOKUP(Table1[[#This Row],[Ledger 11]],$GZ:$GZ,1,0))=16,1,0),0)</f>
        <v>0</v>
      </c>
      <c r="FT68">
        <f>IF(LEN(Table1[[#This Row],[Ledger 12]])&gt;0,IF(TYPE(VLOOKUP(Table1[[#This Row],[Ledger 12]],$GZ:$GZ,1,0))=16,1,0),0)</f>
        <v>0</v>
      </c>
      <c r="FU68">
        <f>IF(LEN(Table1[[#This Row],[Ledger 13]])&gt;0,IF(TYPE(VLOOKUP(Table1[[#This Row],[Ledger 13]],$GZ:$GZ,1,0))=16,1,0),0)</f>
        <v>0</v>
      </c>
      <c r="FV68">
        <f>IF(LEN(Table1[[#This Row],[Ledger 14]])&gt;0,IF(TYPE(VLOOKUP(Table1[[#This Row],[Ledger 14]],$GZ:$GZ,1,0))=16,1,0),0)</f>
        <v>0</v>
      </c>
      <c r="FW68">
        <f>IF(LEN(Table1[[#This Row],[Ledger 15]])&gt;0,IF(TYPE(VLOOKUP(Table1[[#This Row],[Ledger 15]],$GZ:$GZ,1,0))=16,1,0),0)</f>
        <v>0</v>
      </c>
    </row>
    <row r="69" spans="4:179" ht="33" customHeight="1" x14ac:dyDescent="0.45">
      <c r="D69" s="8">
        <f t="shared" si="9"/>
        <v>64</v>
      </c>
      <c r="E69" s="32"/>
      <c r="F69" s="34"/>
      <c r="G69" s="34"/>
      <c r="H69" s="34"/>
      <c r="I69" s="34"/>
      <c r="J69" s="38"/>
      <c r="K69" s="33"/>
      <c r="L69" s="36"/>
      <c r="M69" s="35"/>
      <c r="N69" s="34"/>
      <c r="O69" s="41"/>
      <c r="P69" s="35"/>
      <c r="Q69" s="34"/>
      <c r="R69" s="37"/>
      <c r="S69" s="35"/>
      <c r="T69" s="34"/>
      <c r="U69" s="37"/>
      <c r="V69" s="35"/>
      <c r="W69" s="34"/>
      <c r="X69" s="37"/>
      <c r="Y69" s="35"/>
      <c r="Z69" s="34"/>
      <c r="AA69" s="37"/>
      <c r="AB69" s="35"/>
      <c r="AC69" s="34"/>
      <c r="AD69" s="37"/>
      <c r="AE69" s="35"/>
      <c r="AF69" s="34"/>
      <c r="AG69" s="37"/>
      <c r="AH69" s="35"/>
      <c r="AI69" s="34"/>
      <c r="AJ69" s="37"/>
      <c r="AK69" s="35"/>
      <c r="AL69" s="34"/>
      <c r="AM69" s="37"/>
      <c r="AN69" s="35"/>
      <c r="AO69" s="34"/>
      <c r="AP69" s="37"/>
      <c r="AQ69" s="35"/>
      <c r="AR69" s="34"/>
      <c r="AS69" s="37"/>
      <c r="AT69" s="35"/>
      <c r="AU69" s="34"/>
      <c r="AV69" s="37"/>
      <c r="AW69" s="35"/>
      <c r="AX69" s="34"/>
      <c r="AY69" s="37"/>
      <c r="AZ69" s="35"/>
      <c r="BA69" s="34"/>
      <c r="BB69" s="37"/>
      <c r="BC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" s="7"/>
      <c r="BF69" t="str">
        <f>IF(Table1[[#This Row],[Date]]="","","&amp;lt;VOUCHER REMOTEID="&amp;""""&amp;$A$11&amp;$A$13&amp;ROW()&amp;""""&amp;" VCHTYPE="""&amp;F69&amp;""" ACTION="""&amp;"Create"&amp;"""&amp;gt;")</f>
        <v/>
      </c>
      <c r="BG69" t="str">
        <f>IF(Table1[[#This Row],[Date]]="","",TEXT(Table1[[#This Row],[Date]],"yyyymmdd"))</f>
        <v/>
      </c>
      <c r="BH69" t="str">
        <f>Table1[[#This Row],[Date2]]</f>
        <v/>
      </c>
      <c r="BI69" t="str">
        <f>IF(Table1[[#This Row],[Date]]="","",Table1[[#This Row],[Voucher Type]])</f>
        <v/>
      </c>
      <c r="BJ69" t="str">
        <f>IF(Table1[[#This Row],[Ref No / Invoice No]]="","",Table1[[#This Row],[Ref No / Invoice No]])</f>
        <v/>
      </c>
      <c r="BK69" t="str">
        <f>IF(Table1[[#This Row],[Voucher No]]="","",Table1[[#This Row],[Voucher No]])</f>
        <v/>
      </c>
      <c r="BL69" t="str">
        <f>IF(Table1[[#This Row],[Date]]="","",Table1[[#This Row],[Narration]])</f>
        <v/>
      </c>
      <c r="BM69" t="str">
        <f>IF(Table1[[#This Row],[Date]]="","",$A$11&amp;$A$13&amp;ROW())</f>
        <v/>
      </c>
      <c r="BN69" t="str">
        <f>IF(Table1[[#This Row],[Date]]="","",$A$13)</f>
        <v/>
      </c>
      <c r="BP69" t="str">
        <f>IF(Table1[[#This Row],[Ledger 1]]="","","No")</f>
        <v/>
      </c>
      <c r="BQ69" t="str">
        <f>IF(Table1[[#This Row],[Date]]="","",IF(Table1[[#This Row],[Effect 1]]="Dr.","Yes","No"))</f>
        <v/>
      </c>
      <c r="BR69" t="str">
        <f>IF(Table1[[#This Row],[Date]]="","",Table1[[#This Row],[Ledger 1]])</f>
        <v/>
      </c>
      <c r="BS69" t="str">
        <f>IF(Table1[[#This Row],[Date]]="","",IF(Table1[[#This Row],[Effect 1]]="Dr.",-Table1[[#This Row],[Amount 1]],Table1[[#This Row],[Amount 1]]))</f>
        <v/>
      </c>
      <c r="BV69" t="str">
        <f>IF(Table1[[#This Row],[Ledger 2]]="","","No")</f>
        <v/>
      </c>
      <c r="BW69" t="str">
        <f>IF(Table1[[#This Row],[Date]]="","",IF(Table1[[#This Row],[Effect 2]]="Dr.","Yes","No"))</f>
        <v/>
      </c>
      <c r="BX69" t="str">
        <f>IF(Table1[[#This Row],[Date]]="","",Table1[[#This Row],[Ledger 2]])</f>
        <v/>
      </c>
      <c r="BY69" t="str">
        <f>IF(Table1[[#This Row],[Date]]="","",IF(Table1[[#This Row],[Effect 2]]="Dr.",-Table1[[#This Row],[Amount 2]],Table1[[#This Row],[Amount 2]]))</f>
        <v/>
      </c>
      <c r="CB69" t="str">
        <f>IF(Table1[[#This Row],[Ledger 3]]="","","No")</f>
        <v/>
      </c>
      <c r="CC69" t="str">
        <f>IF(Table1[[#This Row],[Ledger 3]]="","",IF(Table1[[#This Row],[Effect 3]]="Dr.","Yes","No"))</f>
        <v/>
      </c>
      <c r="CD69" t="str">
        <f>IF(Table1[[#This Row],[Ledger 3]]="","",Table1[[#This Row],[Ledger 3]])</f>
        <v/>
      </c>
      <c r="CE69" t="str">
        <f>IF(Table1[[#This Row],[Ledger 3]]="","",IF(Table1[[#This Row],[Effect 3]]="Dr.",-Table1[[#This Row],[Amount 3]],Table1[[#This Row],[Amount 3]]))</f>
        <v/>
      </c>
      <c r="CH69" t="str">
        <f>IF(Table1[[#This Row],[Ledger 4]]="","","No")</f>
        <v/>
      </c>
      <c r="CI69" t="str">
        <f>IF(Table1[[#This Row],[Ledger 4]]="","",IF(Table1[[#This Row],[Effect 4]]="Dr.","Yes","No"))</f>
        <v/>
      </c>
      <c r="CJ69" t="str">
        <f>IF(Table1[[#This Row],[Ledger 4]]="","",Table1[[#This Row],[Ledger 4]])</f>
        <v/>
      </c>
      <c r="CK69" t="str">
        <f>IF(Table1[[#This Row],[Ledger 4]]="","",IF(Table1[[#This Row],[Effect 4]]="Dr.",-Table1[[#This Row],[Amount 4]],Table1[[#This Row],[Amount 4]]))</f>
        <v/>
      </c>
      <c r="CN69" t="str">
        <f>IF(Table1[[#This Row],[Ledger 5]]="","","No")</f>
        <v/>
      </c>
      <c r="CO69" t="str">
        <f>IF(Table1[[#This Row],[Ledger 5]]="","",IF(Table1[[#This Row],[Effect 5]]="Dr.","Yes","No"))</f>
        <v/>
      </c>
      <c r="CP69" t="str">
        <f>IF(Table1[[#This Row],[Ledger 5]]="","",Table1[[#This Row],[Ledger 5]])</f>
        <v/>
      </c>
      <c r="CQ69" t="str">
        <f>IF(Table1[[#This Row],[Ledger 5]]="","",IF(Table1[[#This Row],[Effect 5]]="Dr.",-Table1[[#This Row],[Amount 5]],Table1[[#This Row],[Amount 5]]))</f>
        <v/>
      </c>
      <c r="CT69" t="str">
        <f>IF(Table1[[#This Row],[Ledger 6]]="","","No")</f>
        <v/>
      </c>
      <c r="CU69" t="str">
        <f>IF(Table1[[#This Row],[Ledger 6]]="","",IF(Table1[[#This Row],[Effect 6]]="Dr.","Yes","No"))</f>
        <v/>
      </c>
      <c r="CV69" t="str">
        <f>IF(Table1[[#This Row],[Ledger 6]]="","",Table1[[#This Row],[Ledger 6]])</f>
        <v/>
      </c>
      <c r="CW69" t="str">
        <f>IF(Table1[[#This Row],[Ledger 6]]="","",IF(Table1[[#This Row],[Effect 6]]="Dr.",-Table1[[#This Row],[Amount 6]],Table1[[#This Row],[Amount 6]]))</f>
        <v/>
      </c>
      <c r="CZ69" t="str">
        <f>IF(Table1[[#This Row],[Ledger 7]]="","","No")</f>
        <v/>
      </c>
      <c r="DA69" t="str">
        <f>IF(Table1[[#This Row],[Ledger 7]]="","",IF(Table1[[#This Row],[Effect 7]]="Dr.","Yes","No"))</f>
        <v/>
      </c>
      <c r="DB69" t="str">
        <f>IF(Table1[[#This Row],[Ledger 7]]="","",Table1[[#This Row],[Ledger 7]])</f>
        <v/>
      </c>
      <c r="DC69" t="str">
        <f>IF(Table1[[#This Row],[Ledger 7]]="","",IF(Table1[[#This Row],[Effect 7]]="Dr.",-Table1[[#This Row],[Amount 7]],Table1[[#This Row],[Amount 7]]))</f>
        <v/>
      </c>
      <c r="DF69" t="str">
        <f>IF(Table1[[#This Row],[Ledger 8]]="","","No")</f>
        <v/>
      </c>
      <c r="DG69" t="str">
        <f>IF(Table1[[#This Row],[Ledger 8]]="","",IF(Table1[[#This Row],[Effect 8]]="Dr.","Yes","No"))</f>
        <v/>
      </c>
      <c r="DH69" t="str">
        <f>IF(Table1[[#This Row],[Ledger 8]]="","",Table1[[#This Row],[Ledger 8]])</f>
        <v/>
      </c>
      <c r="DI69" t="str">
        <f>IF(Table1[[#This Row],[Ledger 8]]="","",IF(Table1[[#This Row],[Effect 8]]="Dr.",-Table1[[#This Row],[Amount 8]],Table1[[#This Row],[Amount 8]]))</f>
        <v/>
      </c>
      <c r="DL69" t="str">
        <f>IF(Table1[[#This Row],[Ledger 9]]="","","No")</f>
        <v/>
      </c>
      <c r="DM69" t="str">
        <f>IF(Table1[[#This Row],[Ledger 9]]="","",IF(Table1[[#This Row],[Effect 9]]="Dr.","Yes","No"))</f>
        <v/>
      </c>
      <c r="DN69" t="str">
        <f>IF(Table1[[#This Row],[Ledger 9]]="","",Table1[[#This Row],[Ledger 9]])</f>
        <v/>
      </c>
      <c r="DO69" t="str">
        <f>IF(Table1[[#This Row],[Ledger 9]]="","",IF(Table1[[#This Row],[Effect 9]]="Dr.",-Table1[[#This Row],[Amount 9]],Table1[[#This Row],[Amount 9]]))</f>
        <v/>
      </c>
      <c r="DR69" t="str">
        <f>IF(Table1[[#This Row],[Ledger 10]]="","","No")</f>
        <v/>
      </c>
      <c r="DS69" t="str">
        <f>IF(Table1[[#This Row],[Ledger 10]]="","",IF(Table1[[#This Row],[Effect 10]]="Dr.","Yes","No"))</f>
        <v/>
      </c>
      <c r="DT69" t="str">
        <f>IF(Table1[[#This Row],[Ledger 10]]="","",Table1[[#This Row],[Ledger 10]])</f>
        <v/>
      </c>
      <c r="DU69" t="str">
        <f>IF(Table1[[#This Row],[Ledger 10]]="","",IF(Table1[[#This Row],[Effect 10]]="Dr.",-Table1[[#This Row],[Amount 10]],Table1[[#This Row],[Amount 10]]))</f>
        <v/>
      </c>
      <c r="DX69" t="str">
        <f>IF(Table1[[#This Row],[Ledger 11]]="","","No")</f>
        <v/>
      </c>
      <c r="DY69" t="str">
        <f>IF(Table1[[#This Row],[Ledger 11]]="","",IF(Table1[[#This Row],[Effect 11]]="Dr.","Yes","No"))</f>
        <v/>
      </c>
      <c r="DZ69" t="str">
        <f>IF(Table1[[#This Row],[Ledger 11]]="","",Table1[[#This Row],[Ledger 11]])</f>
        <v/>
      </c>
      <c r="EA69" t="str">
        <f>IF(Table1[[#This Row],[Ledger 11]]="","",IF(Table1[[#This Row],[Effect 11]]="Dr.",-Table1[[#This Row],[Amount 11]],Table1[[#This Row],[Amount 11]]))</f>
        <v/>
      </c>
      <c r="ED69" t="str">
        <f>IF(Table1[[#This Row],[Ledger 12]]="","","No")</f>
        <v/>
      </c>
      <c r="EE69" t="str">
        <f>IF(Table1[[#This Row],[Ledger 12]]="","",IF(Table1[[#This Row],[Effect 12]]="Dr.","Yes","No"))</f>
        <v/>
      </c>
      <c r="EF69" t="str">
        <f>IF(Table1[[#This Row],[Ledger 12]]="","",Table1[[#This Row],[Ledger 12]])</f>
        <v/>
      </c>
      <c r="EG69" t="str">
        <f>IF(Table1[[#This Row],[Ledger 12]]="","",IF(Table1[[#This Row],[Effect 12]]="Dr.",-Table1[[#This Row],[Amount 12]],Table1[[#This Row],[Amount 12]]))</f>
        <v/>
      </c>
      <c r="EJ69" t="str">
        <f>IF(Table1[[#This Row],[Ledger 13]]="","","No")</f>
        <v/>
      </c>
      <c r="EK69" t="str">
        <f>IF(Table1[[#This Row],[Ledger 13]]="","",IF(Table1[[#This Row],[Effect 13]]="Dr.","Yes","No"))</f>
        <v/>
      </c>
      <c r="EL69" t="str">
        <f>IF(Table1[[#This Row],[Ledger 13]]="","",Table1[[#This Row],[Ledger 13]])</f>
        <v/>
      </c>
      <c r="EM69" t="str">
        <f>IF(Table1[[#This Row],[Ledger 13]]="","",IF(Table1[[#This Row],[Effect 13]]="Dr.",-Table1[[#This Row],[Amount 13]],Table1[[#This Row],[Amount 13]]))</f>
        <v/>
      </c>
      <c r="EP69" t="str">
        <f>IF(Table1[[#This Row],[Ledger 14]]="","","No")</f>
        <v/>
      </c>
      <c r="EQ69" t="str">
        <f>IF(Table1[[#This Row],[Ledger 14]]="","",IF(Table1[[#This Row],[Effect 14]]="Dr.","Yes","No"))</f>
        <v/>
      </c>
      <c r="ER69" t="str">
        <f>IF(Table1[[#This Row],[Ledger 14]]="","",Table1[[#This Row],[Ledger 14]])</f>
        <v/>
      </c>
      <c r="ES69" t="str">
        <f>IF(Table1[[#This Row],[Ledger 14]]="","",IF(Table1[[#This Row],[Effect 14]]="Dr.",-Table1[[#This Row],[Amount 14]],Table1[[#This Row],[Amount 14]]))</f>
        <v/>
      </c>
      <c r="EV69" t="str">
        <f>IF(Table1[[#This Row],[Ledger 15]]="","","No")</f>
        <v/>
      </c>
      <c r="EW69" t="str">
        <f>IF(Table1[[#This Row],[Ledger 15]]="","",IF(Table1[[#This Row],[Effect 15]]="Dr.","Yes","No"))</f>
        <v/>
      </c>
      <c r="EX69" t="str">
        <f>IF(Table1[[#This Row],[Ledger 15]]="","",Table1[[#This Row],[Ledger 15]])</f>
        <v/>
      </c>
      <c r="EY69" t="str">
        <f>IF(Table1[[#This Row],[Ledger 15]]="","",IF(Table1[[#This Row],[Effect 15]]="Dr.",-Table1[[#This Row],[Amount 15]],Table1[[#This Row],[Amount 15]]))</f>
        <v/>
      </c>
      <c r="FD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">
        <f>IF(Table1[[#This Row],[Date]]="",0,IF(AND(Table1[[#This Row],[Date]]&gt;=$FE$2,Table1[[#This Row],[Date]]&lt;=$FE$3),0,1))</f>
        <v>0</v>
      </c>
      <c r="FF69">
        <f>IF(Table1[[#This Row],[Date]]="",0,IF(TYPE(VLOOKUP(Table1[[#This Row],[Voucher Type]],Table1[[#All],[Voucher Type Master]],1,FALSE))=16,1,0))</f>
        <v>0</v>
      </c>
      <c r="FG69">
        <f>IF(TYPE(IF(Table1[[#This Row],[Date]]="",0,IF(VLOOKUP(Table1[[#This Row],[Voucher Type]],$FY$5:$FZ$13,2,0)=Table1[[#This Row],[Effect 1]],0,1)))=16,1,0)</f>
        <v>0</v>
      </c>
      <c r="FH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">
        <f>IF(LEN(Table1[[#This Row],[Ledger 1]])&gt;0,IF(TYPE(VLOOKUP(Table1[[#This Row],[Ledger 1]],GZ:GZ,1,0))=16,1,0),0)</f>
        <v>0</v>
      </c>
      <c r="FJ69">
        <f>IF(LEN(Table1[[#This Row],[Ledger 2]])&gt;0,IF(TYPE(VLOOKUP(Table1[[#This Row],[Ledger 2]],GZ:GZ,1,0))=16,1,0),0)</f>
        <v>0</v>
      </c>
      <c r="FK69">
        <f>IF(LEN(Table1[[#This Row],[Ledger 3]])&gt;0,IF(TYPE(VLOOKUP(Table1[[#This Row],[Ledger 3]],GZ:GZ,1,0))=16,1,0),0)</f>
        <v>0</v>
      </c>
      <c r="FL69">
        <f>IF(LEN(Table1[[#This Row],[Ledger 4]])&gt;0,IF(TYPE(VLOOKUP(Table1[[#This Row],[Ledger 4]],GZ:GZ,1,0))=16,1,0),0)</f>
        <v>0</v>
      </c>
      <c r="FM69">
        <f>IF(LEN(Table1[[#This Row],[Ledger 5]])&gt;0,IF(TYPE(VLOOKUP(Table1[[#This Row],[Ledger 5]],GZ:GZ,1,0))=16,1,0),0)</f>
        <v>0</v>
      </c>
      <c r="FN69">
        <f>IF(LEN(Table1[[#This Row],[Ledger 6]])&gt;0,IF(TYPE(VLOOKUP(Table1[[#This Row],[Ledger 6]],$GZ:$GZ,1,0))=16,1,0),0)</f>
        <v>0</v>
      </c>
      <c r="FO69">
        <f>IF(LEN(Table1[[#This Row],[Ledger 7]])&gt;0,IF(TYPE(VLOOKUP(Table1[[#This Row],[Ledger 7]],$GZ:$GZ,1,0))=16,1,0),0)</f>
        <v>0</v>
      </c>
      <c r="FP69">
        <f>IF(LEN(Table1[[#This Row],[Ledger 8]])&gt;0,IF(TYPE(VLOOKUP(Table1[[#This Row],[Ledger 8]],$GZ:$GZ,1,0))=16,1,0),0)</f>
        <v>0</v>
      </c>
      <c r="FQ69">
        <f>IF(LEN(Table1[[#This Row],[Ledger 9]])&gt;0,IF(TYPE(VLOOKUP(Table1[[#This Row],[Ledger 9]],$GZ:$GZ,1,0))=16,1,0),0)</f>
        <v>0</v>
      </c>
      <c r="FR69">
        <f>IF(LEN(Table1[[#This Row],[Ledger 10]])&gt;0,IF(TYPE(VLOOKUP(Table1[[#This Row],[Ledger 10]],$GZ:$GZ,1,0))=16,1,0),0)</f>
        <v>0</v>
      </c>
      <c r="FS69">
        <f>IF(LEN(Table1[[#This Row],[Ledger 11]])&gt;0,IF(TYPE(VLOOKUP(Table1[[#This Row],[Ledger 11]],$GZ:$GZ,1,0))=16,1,0),0)</f>
        <v>0</v>
      </c>
      <c r="FT69">
        <f>IF(LEN(Table1[[#This Row],[Ledger 12]])&gt;0,IF(TYPE(VLOOKUP(Table1[[#This Row],[Ledger 12]],$GZ:$GZ,1,0))=16,1,0),0)</f>
        <v>0</v>
      </c>
      <c r="FU69">
        <f>IF(LEN(Table1[[#This Row],[Ledger 13]])&gt;0,IF(TYPE(VLOOKUP(Table1[[#This Row],[Ledger 13]],$GZ:$GZ,1,0))=16,1,0),0)</f>
        <v>0</v>
      </c>
      <c r="FV69">
        <f>IF(LEN(Table1[[#This Row],[Ledger 14]])&gt;0,IF(TYPE(VLOOKUP(Table1[[#This Row],[Ledger 14]],$GZ:$GZ,1,0))=16,1,0),0)</f>
        <v>0</v>
      </c>
      <c r="FW69">
        <f>IF(LEN(Table1[[#This Row],[Ledger 15]])&gt;0,IF(TYPE(VLOOKUP(Table1[[#This Row],[Ledger 15]],$GZ:$GZ,1,0))=16,1,0),0)</f>
        <v>0</v>
      </c>
    </row>
    <row r="70" spans="4:179" ht="33" customHeight="1" x14ac:dyDescent="0.45">
      <c r="D70" s="8">
        <f t="shared" si="9"/>
        <v>65</v>
      </c>
      <c r="E70" s="32"/>
      <c r="F70" s="34"/>
      <c r="G70" s="34"/>
      <c r="H70" s="34"/>
      <c r="I70" s="34"/>
      <c r="J70" s="38"/>
      <c r="K70" s="33"/>
      <c r="L70" s="36"/>
      <c r="M70" s="35"/>
      <c r="N70" s="34"/>
      <c r="O70" s="41"/>
      <c r="P70" s="35"/>
      <c r="Q70" s="34"/>
      <c r="R70" s="37"/>
      <c r="S70" s="35"/>
      <c r="T70" s="34"/>
      <c r="U70" s="37"/>
      <c r="V70" s="35"/>
      <c r="W70" s="34"/>
      <c r="X70" s="37"/>
      <c r="Y70" s="35"/>
      <c r="Z70" s="34"/>
      <c r="AA70" s="37"/>
      <c r="AB70" s="35"/>
      <c r="AC70" s="34"/>
      <c r="AD70" s="37"/>
      <c r="AE70" s="35"/>
      <c r="AF70" s="34"/>
      <c r="AG70" s="37"/>
      <c r="AH70" s="35"/>
      <c r="AI70" s="34"/>
      <c r="AJ70" s="37"/>
      <c r="AK70" s="35"/>
      <c r="AL70" s="34"/>
      <c r="AM70" s="37"/>
      <c r="AN70" s="35"/>
      <c r="AO70" s="34"/>
      <c r="AP70" s="37"/>
      <c r="AQ70" s="35"/>
      <c r="AR70" s="34"/>
      <c r="AS70" s="37"/>
      <c r="AT70" s="35"/>
      <c r="AU70" s="34"/>
      <c r="AV70" s="37"/>
      <c r="AW70" s="35"/>
      <c r="AX70" s="34"/>
      <c r="AY70" s="37"/>
      <c r="AZ70" s="35"/>
      <c r="BA70" s="34"/>
      <c r="BB70" s="37"/>
      <c r="BC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" s="7"/>
      <c r="BF70" t="str">
        <f>IF(Table1[[#This Row],[Date]]="","","&amp;lt;VOUCHER REMOTEID="&amp;""""&amp;$A$11&amp;$A$13&amp;ROW()&amp;""""&amp;" VCHTYPE="""&amp;F70&amp;""" ACTION="""&amp;"Create"&amp;"""&amp;gt;")</f>
        <v/>
      </c>
      <c r="BG70" t="str">
        <f>IF(Table1[[#This Row],[Date]]="","",TEXT(Table1[[#This Row],[Date]],"yyyymmdd"))</f>
        <v/>
      </c>
      <c r="BH70" t="str">
        <f>Table1[[#This Row],[Date2]]</f>
        <v/>
      </c>
      <c r="BI70" t="str">
        <f>IF(Table1[[#This Row],[Date]]="","",Table1[[#This Row],[Voucher Type]])</f>
        <v/>
      </c>
      <c r="BJ70" t="str">
        <f>IF(Table1[[#This Row],[Ref No / Invoice No]]="","",Table1[[#This Row],[Ref No / Invoice No]])</f>
        <v/>
      </c>
      <c r="BK70" t="str">
        <f>IF(Table1[[#This Row],[Voucher No]]="","",Table1[[#This Row],[Voucher No]])</f>
        <v/>
      </c>
      <c r="BL70" t="str">
        <f>IF(Table1[[#This Row],[Date]]="","",Table1[[#This Row],[Narration]])</f>
        <v/>
      </c>
      <c r="BM70" t="str">
        <f>IF(Table1[[#This Row],[Date]]="","",$A$11&amp;$A$13&amp;ROW())</f>
        <v/>
      </c>
      <c r="BN70" t="str">
        <f>IF(Table1[[#This Row],[Date]]="","",$A$13)</f>
        <v/>
      </c>
      <c r="BP70" t="str">
        <f>IF(Table1[[#This Row],[Ledger 1]]="","","No")</f>
        <v/>
      </c>
      <c r="BQ70" t="str">
        <f>IF(Table1[[#This Row],[Date]]="","",IF(Table1[[#This Row],[Effect 1]]="Dr.","Yes","No"))</f>
        <v/>
      </c>
      <c r="BR70" t="str">
        <f>IF(Table1[[#This Row],[Date]]="","",Table1[[#This Row],[Ledger 1]])</f>
        <v/>
      </c>
      <c r="BS70" t="str">
        <f>IF(Table1[[#This Row],[Date]]="","",IF(Table1[[#This Row],[Effect 1]]="Dr.",-Table1[[#This Row],[Amount 1]],Table1[[#This Row],[Amount 1]]))</f>
        <v/>
      </c>
      <c r="BV70" t="str">
        <f>IF(Table1[[#This Row],[Ledger 2]]="","","No")</f>
        <v/>
      </c>
      <c r="BW70" t="str">
        <f>IF(Table1[[#This Row],[Date]]="","",IF(Table1[[#This Row],[Effect 2]]="Dr.","Yes","No"))</f>
        <v/>
      </c>
      <c r="BX70" t="str">
        <f>IF(Table1[[#This Row],[Date]]="","",Table1[[#This Row],[Ledger 2]])</f>
        <v/>
      </c>
      <c r="BY70" t="str">
        <f>IF(Table1[[#This Row],[Date]]="","",IF(Table1[[#This Row],[Effect 2]]="Dr.",-Table1[[#This Row],[Amount 2]],Table1[[#This Row],[Amount 2]]))</f>
        <v/>
      </c>
      <c r="CB70" t="str">
        <f>IF(Table1[[#This Row],[Ledger 3]]="","","No")</f>
        <v/>
      </c>
      <c r="CC70" t="str">
        <f>IF(Table1[[#This Row],[Ledger 3]]="","",IF(Table1[[#This Row],[Effect 3]]="Dr.","Yes","No"))</f>
        <v/>
      </c>
      <c r="CD70" t="str">
        <f>IF(Table1[[#This Row],[Ledger 3]]="","",Table1[[#This Row],[Ledger 3]])</f>
        <v/>
      </c>
      <c r="CE70" t="str">
        <f>IF(Table1[[#This Row],[Ledger 3]]="","",IF(Table1[[#This Row],[Effect 3]]="Dr.",-Table1[[#This Row],[Amount 3]],Table1[[#This Row],[Amount 3]]))</f>
        <v/>
      </c>
      <c r="CH70" t="str">
        <f>IF(Table1[[#This Row],[Ledger 4]]="","","No")</f>
        <v/>
      </c>
      <c r="CI70" t="str">
        <f>IF(Table1[[#This Row],[Ledger 4]]="","",IF(Table1[[#This Row],[Effect 4]]="Dr.","Yes","No"))</f>
        <v/>
      </c>
      <c r="CJ70" t="str">
        <f>IF(Table1[[#This Row],[Ledger 4]]="","",Table1[[#This Row],[Ledger 4]])</f>
        <v/>
      </c>
      <c r="CK70" t="str">
        <f>IF(Table1[[#This Row],[Ledger 4]]="","",IF(Table1[[#This Row],[Effect 4]]="Dr.",-Table1[[#This Row],[Amount 4]],Table1[[#This Row],[Amount 4]]))</f>
        <v/>
      </c>
      <c r="CN70" t="str">
        <f>IF(Table1[[#This Row],[Ledger 5]]="","","No")</f>
        <v/>
      </c>
      <c r="CO70" t="str">
        <f>IF(Table1[[#This Row],[Ledger 5]]="","",IF(Table1[[#This Row],[Effect 5]]="Dr.","Yes","No"))</f>
        <v/>
      </c>
      <c r="CP70" t="str">
        <f>IF(Table1[[#This Row],[Ledger 5]]="","",Table1[[#This Row],[Ledger 5]])</f>
        <v/>
      </c>
      <c r="CQ70" t="str">
        <f>IF(Table1[[#This Row],[Ledger 5]]="","",IF(Table1[[#This Row],[Effect 5]]="Dr.",-Table1[[#This Row],[Amount 5]],Table1[[#This Row],[Amount 5]]))</f>
        <v/>
      </c>
      <c r="CT70" t="str">
        <f>IF(Table1[[#This Row],[Ledger 6]]="","","No")</f>
        <v/>
      </c>
      <c r="CU70" t="str">
        <f>IF(Table1[[#This Row],[Ledger 6]]="","",IF(Table1[[#This Row],[Effect 6]]="Dr.","Yes","No"))</f>
        <v/>
      </c>
      <c r="CV70" t="str">
        <f>IF(Table1[[#This Row],[Ledger 6]]="","",Table1[[#This Row],[Ledger 6]])</f>
        <v/>
      </c>
      <c r="CW70" t="str">
        <f>IF(Table1[[#This Row],[Ledger 6]]="","",IF(Table1[[#This Row],[Effect 6]]="Dr.",-Table1[[#This Row],[Amount 6]],Table1[[#This Row],[Amount 6]]))</f>
        <v/>
      </c>
      <c r="CZ70" t="str">
        <f>IF(Table1[[#This Row],[Ledger 7]]="","","No")</f>
        <v/>
      </c>
      <c r="DA70" t="str">
        <f>IF(Table1[[#This Row],[Ledger 7]]="","",IF(Table1[[#This Row],[Effect 7]]="Dr.","Yes","No"))</f>
        <v/>
      </c>
      <c r="DB70" t="str">
        <f>IF(Table1[[#This Row],[Ledger 7]]="","",Table1[[#This Row],[Ledger 7]])</f>
        <v/>
      </c>
      <c r="DC70" t="str">
        <f>IF(Table1[[#This Row],[Ledger 7]]="","",IF(Table1[[#This Row],[Effect 7]]="Dr.",-Table1[[#This Row],[Amount 7]],Table1[[#This Row],[Amount 7]]))</f>
        <v/>
      </c>
      <c r="DF70" t="str">
        <f>IF(Table1[[#This Row],[Ledger 8]]="","","No")</f>
        <v/>
      </c>
      <c r="DG70" t="str">
        <f>IF(Table1[[#This Row],[Ledger 8]]="","",IF(Table1[[#This Row],[Effect 8]]="Dr.","Yes","No"))</f>
        <v/>
      </c>
      <c r="DH70" t="str">
        <f>IF(Table1[[#This Row],[Ledger 8]]="","",Table1[[#This Row],[Ledger 8]])</f>
        <v/>
      </c>
      <c r="DI70" t="str">
        <f>IF(Table1[[#This Row],[Ledger 8]]="","",IF(Table1[[#This Row],[Effect 8]]="Dr.",-Table1[[#This Row],[Amount 8]],Table1[[#This Row],[Amount 8]]))</f>
        <v/>
      </c>
      <c r="DL70" t="str">
        <f>IF(Table1[[#This Row],[Ledger 9]]="","","No")</f>
        <v/>
      </c>
      <c r="DM70" t="str">
        <f>IF(Table1[[#This Row],[Ledger 9]]="","",IF(Table1[[#This Row],[Effect 9]]="Dr.","Yes","No"))</f>
        <v/>
      </c>
      <c r="DN70" t="str">
        <f>IF(Table1[[#This Row],[Ledger 9]]="","",Table1[[#This Row],[Ledger 9]])</f>
        <v/>
      </c>
      <c r="DO70" t="str">
        <f>IF(Table1[[#This Row],[Ledger 9]]="","",IF(Table1[[#This Row],[Effect 9]]="Dr.",-Table1[[#This Row],[Amount 9]],Table1[[#This Row],[Amount 9]]))</f>
        <v/>
      </c>
      <c r="DR70" t="str">
        <f>IF(Table1[[#This Row],[Ledger 10]]="","","No")</f>
        <v/>
      </c>
      <c r="DS70" t="str">
        <f>IF(Table1[[#This Row],[Ledger 10]]="","",IF(Table1[[#This Row],[Effect 10]]="Dr.","Yes","No"))</f>
        <v/>
      </c>
      <c r="DT70" t="str">
        <f>IF(Table1[[#This Row],[Ledger 10]]="","",Table1[[#This Row],[Ledger 10]])</f>
        <v/>
      </c>
      <c r="DU70" t="str">
        <f>IF(Table1[[#This Row],[Ledger 10]]="","",IF(Table1[[#This Row],[Effect 10]]="Dr.",-Table1[[#This Row],[Amount 10]],Table1[[#This Row],[Amount 10]]))</f>
        <v/>
      </c>
      <c r="DX70" t="str">
        <f>IF(Table1[[#This Row],[Ledger 11]]="","","No")</f>
        <v/>
      </c>
      <c r="DY70" t="str">
        <f>IF(Table1[[#This Row],[Ledger 11]]="","",IF(Table1[[#This Row],[Effect 11]]="Dr.","Yes","No"))</f>
        <v/>
      </c>
      <c r="DZ70" t="str">
        <f>IF(Table1[[#This Row],[Ledger 11]]="","",Table1[[#This Row],[Ledger 11]])</f>
        <v/>
      </c>
      <c r="EA70" t="str">
        <f>IF(Table1[[#This Row],[Ledger 11]]="","",IF(Table1[[#This Row],[Effect 11]]="Dr.",-Table1[[#This Row],[Amount 11]],Table1[[#This Row],[Amount 11]]))</f>
        <v/>
      </c>
      <c r="ED70" t="str">
        <f>IF(Table1[[#This Row],[Ledger 12]]="","","No")</f>
        <v/>
      </c>
      <c r="EE70" t="str">
        <f>IF(Table1[[#This Row],[Ledger 12]]="","",IF(Table1[[#This Row],[Effect 12]]="Dr.","Yes","No"))</f>
        <v/>
      </c>
      <c r="EF70" t="str">
        <f>IF(Table1[[#This Row],[Ledger 12]]="","",Table1[[#This Row],[Ledger 12]])</f>
        <v/>
      </c>
      <c r="EG70" t="str">
        <f>IF(Table1[[#This Row],[Ledger 12]]="","",IF(Table1[[#This Row],[Effect 12]]="Dr.",-Table1[[#This Row],[Amount 12]],Table1[[#This Row],[Amount 12]]))</f>
        <v/>
      </c>
      <c r="EJ70" t="str">
        <f>IF(Table1[[#This Row],[Ledger 13]]="","","No")</f>
        <v/>
      </c>
      <c r="EK70" t="str">
        <f>IF(Table1[[#This Row],[Ledger 13]]="","",IF(Table1[[#This Row],[Effect 13]]="Dr.","Yes","No"))</f>
        <v/>
      </c>
      <c r="EL70" t="str">
        <f>IF(Table1[[#This Row],[Ledger 13]]="","",Table1[[#This Row],[Ledger 13]])</f>
        <v/>
      </c>
      <c r="EM70" t="str">
        <f>IF(Table1[[#This Row],[Ledger 13]]="","",IF(Table1[[#This Row],[Effect 13]]="Dr.",-Table1[[#This Row],[Amount 13]],Table1[[#This Row],[Amount 13]]))</f>
        <v/>
      </c>
      <c r="EP70" t="str">
        <f>IF(Table1[[#This Row],[Ledger 14]]="","","No")</f>
        <v/>
      </c>
      <c r="EQ70" t="str">
        <f>IF(Table1[[#This Row],[Ledger 14]]="","",IF(Table1[[#This Row],[Effect 14]]="Dr.","Yes","No"))</f>
        <v/>
      </c>
      <c r="ER70" t="str">
        <f>IF(Table1[[#This Row],[Ledger 14]]="","",Table1[[#This Row],[Ledger 14]])</f>
        <v/>
      </c>
      <c r="ES70" t="str">
        <f>IF(Table1[[#This Row],[Ledger 14]]="","",IF(Table1[[#This Row],[Effect 14]]="Dr.",-Table1[[#This Row],[Amount 14]],Table1[[#This Row],[Amount 14]]))</f>
        <v/>
      </c>
      <c r="EV70" t="str">
        <f>IF(Table1[[#This Row],[Ledger 15]]="","","No")</f>
        <v/>
      </c>
      <c r="EW70" t="str">
        <f>IF(Table1[[#This Row],[Ledger 15]]="","",IF(Table1[[#This Row],[Effect 15]]="Dr.","Yes","No"))</f>
        <v/>
      </c>
      <c r="EX70" t="str">
        <f>IF(Table1[[#This Row],[Ledger 15]]="","",Table1[[#This Row],[Ledger 15]])</f>
        <v/>
      </c>
      <c r="EY70" t="str">
        <f>IF(Table1[[#This Row],[Ledger 15]]="","",IF(Table1[[#This Row],[Effect 15]]="Dr.",-Table1[[#This Row],[Amount 15]],Table1[[#This Row],[Amount 15]]))</f>
        <v/>
      </c>
      <c r="FD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">
        <f>IF(Table1[[#This Row],[Date]]="",0,IF(AND(Table1[[#This Row],[Date]]&gt;=$FE$2,Table1[[#This Row],[Date]]&lt;=$FE$3),0,1))</f>
        <v>0</v>
      </c>
      <c r="FF70">
        <f>IF(Table1[[#This Row],[Date]]="",0,IF(TYPE(VLOOKUP(Table1[[#This Row],[Voucher Type]],Table1[[#All],[Voucher Type Master]],1,FALSE))=16,1,0))</f>
        <v>0</v>
      </c>
      <c r="FG70">
        <f>IF(TYPE(IF(Table1[[#This Row],[Date]]="",0,IF(VLOOKUP(Table1[[#This Row],[Voucher Type]],$FY$5:$FZ$13,2,0)=Table1[[#This Row],[Effect 1]],0,1)))=16,1,0)</f>
        <v>0</v>
      </c>
      <c r="FH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">
        <f>IF(LEN(Table1[[#This Row],[Ledger 1]])&gt;0,IF(TYPE(VLOOKUP(Table1[[#This Row],[Ledger 1]],GZ:GZ,1,0))=16,1,0),0)</f>
        <v>0</v>
      </c>
      <c r="FJ70">
        <f>IF(LEN(Table1[[#This Row],[Ledger 2]])&gt;0,IF(TYPE(VLOOKUP(Table1[[#This Row],[Ledger 2]],GZ:GZ,1,0))=16,1,0),0)</f>
        <v>0</v>
      </c>
      <c r="FK70">
        <f>IF(LEN(Table1[[#This Row],[Ledger 3]])&gt;0,IF(TYPE(VLOOKUP(Table1[[#This Row],[Ledger 3]],GZ:GZ,1,0))=16,1,0),0)</f>
        <v>0</v>
      </c>
      <c r="FL70">
        <f>IF(LEN(Table1[[#This Row],[Ledger 4]])&gt;0,IF(TYPE(VLOOKUP(Table1[[#This Row],[Ledger 4]],GZ:GZ,1,0))=16,1,0),0)</f>
        <v>0</v>
      </c>
      <c r="FM70">
        <f>IF(LEN(Table1[[#This Row],[Ledger 5]])&gt;0,IF(TYPE(VLOOKUP(Table1[[#This Row],[Ledger 5]],GZ:GZ,1,0))=16,1,0),0)</f>
        <v>0</v>
      </c>
      <c r="FN70">
        <f>IF(LEN(Table1[[#This Row],[Ledger 6]])&gt;0,IF(TYPE(VLOOKUP(Table1[[#This Row],[Ledger 6]],$GZ:$GZ,1,0))=16,1,0),0)</f>
        <v>0</v>
      </c>
      <c r="FO70">
        <f>IF(LEN(Table1[[#This Row],[Ledger 7]])&gt;0,IF(TYPE(VLOOKUP(Table1[[#This Row],[Ledger 7]],$GZ:$GZ,1,0))=16,1,0),0)</f>
        <v>0</v>
      </c>
      <c r="FP70">
        <f>IF(LEN(Table1[[#This Row],[Ledger 8]])&gt;0,IF(TYPE(VLOOKUP(Table1[[#This Row],[Ledger 8]],$GZ:$GZ,1,0))=16,1,0),0)</f>
        <v>0</v>
      </c>
      <c r="FQ70">
        <f>IF(LEN(Table1[[#This Row],[Ledger 9]])&gt;0,IF(TYPE(VLOOKUP(Table1[[#This Row],[Ledger 9]],$GZ:$GZ,1,0))=16,1,0),0)</f>
        <v>0</v>
      </c>
      <c r="FR70">
        <f>IF(LEN(Table1[[#This Row],[Ledger 10]])&gt;0,IF(TYPE(VLOOKUP(Table1[[#This Row],[Ledger 10]],$GZ:$GZ,1,0))=16,1,0),0)</f>
        <v>0</v>
      </c>
      <c r="FS70">
        <f>IF(LEN(Table1[[#This Row],[Ledger 11]])&gt;0,IF(TYPE(VLOOKUP(Table1[[#This Row],[Ledger 11]],$GZ:$GZ,1,0))=16,1,0),0)</f>
        <v>0</v>
      </c>
      <c r="FT70">
        <f>IF(LEN(Table1[[#This Row],[Ledger 12]])&gt;0,IF(TYPE(VLOOKUP(Table1[[#This Row],[Ledger 12]],$GZ:$GZ,1,0))=16,1,0),0)</f>
        <v>0</v>
      </c>
      <c r="FU70">
        <f>IF(LEN(Table1[[#This Row],[Ledger 13]])&gt;0,IF(TYPE(VLOOKUP(Table1[[#This Row],[Ledger 13]],$GZ:$GZ,1,0))=16,1,0),0)</f>
        <v>0</v>
      </c>
      <c r="FV70">
        <f>IF(LEN(Table1[[#This Row],[Ledger 14]])&gt;0,IF(TYPE(VLOOKUP(Table1[[#This Row],[Ledger 14]],$GZ:$GZ,1,0))=16,1,0),0)</f>
        <v>0</v>
      </c>
      <c r="FW70">
        <f>IF(LEN(Table1[[#This Row],[Ledger 15]])&gt;0,IF(TYPE(VLOOKUP(Table1[[#This Row],[Ledger 15]],$GZ:$GZ,1,0))=16,1,0),0)</f>
        <v>0</v>
      </c>
    </row>
    <row r="71" spans="4:179" ht="33" customHeight="1" x14ac:dyDescent="0.45">
      <c r="D71" s="8">
        <f t="shared" si="9"/>
        <v>66</v>
      </c>
      <c r="E71" s="32"/>
      <c r="F71" s="34"/>
      <c r="G71" s="34"/>
      <c r="H71" s="34"/>
      <c r="I71" s="34"/>
      <c r="J71" s="38"/>
      <c r="K71" s="33"/>
      <c r="L71" s="36"/>
      <c r="M71" s="35"/>
      <c r="N71" s="34"/>
      <c r="O71" s="41"/>
      <c r="P71" s="35"/>
      <c r="Q71" s="34"/>
      <c r="R71" s="37"/>
      <c r="S71" s="35"/>
      <c r="T71" s="34"/>
      <c r="U71" s="37"/>
      <c r="V71" s="35"/>
      <c r="W71" s="34"/>
      <c r="X71" s="37"/>
      <c r="Y71" s="35"/>
      <c r="Z71" s="34"/>
      <c r="AA71" s="37"/>
      <c r="AB71" s="35"/>
      <c r="AC71" s="34"/>
      <c r="AD71" s="37"/>
      <c r="AE71" s="35"/>
      <c r="AF71" s="34"/>
      <c r="AG71" s="37"/>
      <c r="AH71" s="35"/>
      <c r="AI71" s="34"/>
      <c r="AJ71" s="37"/>
      <c r="AK71" s="35"/>
      <c r="AL71" s="34"/>
      <c r="AM71" s="37"/>
      <c r="AN71" s="35"/>
      <c r="AO71" s="34"/>
      <c r="AP71" s="37"/>
      <c r="AQ71" s="35"/>
      <c r="AR71" s="34"/>
      <c r="AS71" s="37"/>
      <c r="AT71" s="35"/>
      <c r="AU71" s="34"/>
      <c r="AV71" s="37"/>
      <c r="AW71" s="35"/>
      <c r="AX71" s="34"/>
      <c r="AY71" s="37"/>
      <c r="AZ71" s="35"/>
      <c r="BA71" s="34"/>
      <c r="BB71" s="37"/>
      <c r="BC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" s="7"/>
      <c r="BF71" t="str">
        <f>IF(Table1[[#This Row],[Date]]="","","&amp;lt;VOUCHER REMOTEID="&amp;""""&amp;$A$11&amp;$A$13&amp;ROW()&amp;""""&amp;" VCHTYPE="""&amp;F71&amp;""" ACTION="""&amp;"Create"&amp;"""&amp;gt;")</f>
        <v/>
      </c>
      <c r="BG71" t="str">
        <f>IF(Table1[[#This Row],[Date]]="","",TEXT(Table1[[#This Row],[Date]],"yyyymmdd"))</f>
        <v/>
      </c>
      <c r="BH71" t="str">
        <f>Table1[[#This Row],[Date2]]</f>
        <v/>
      </c>
      <c r="BI71" t="str">
        <f>IF(Table1[[#This Row],[Date]]="","",Table1[[#This Row],[Voucher Type]])</f>
        <v/>
      </c>
      <c r="BJ71" t="str">
        <f>IF(Table1[[#This Row],[Ref No / Invoice No]]="","",Table1[[#This Row],[Ref No / Invoice No]])</f>
        <v/>
      </c>
      <c r="BK71" t="str">
        <f>IF(Table1[[#This Row],[Voucher No]]="","",Table1[[#This Row],[Voucher No]])</f>
        <v/>
      </c>
      <c r="BL71" t="str">
        <f>IF(Table1[[#This Row],[Date]]="","",Table1[[#This Row],[Narration]])</f>
        <v/>
      </c>
      <c r="BM71" t="str">
        <f>IF(Table1[[#This Row],[Date]]="","",$A$11&amp;$A$13&amp;ROW())</f>
        <v/>
      </c>
      <c r="BN71" t="str">
        <f>IF(Table1[[#This Row],[Date]]="","",$A$13)</f>
        <v/>
      </c>
      <c r="BP71" t="str">
        <f>IF(Table1[[#This Row],[Ledger 1]]="","","No")</f>
        <v/>
      </c>
      <c r="BQ71" t="str">
        <f>IF(Table1[[#This Row],[Date]]="","",IF(Table1[[#This Row],[Effect 1]]="Dr.","Yes","No"))</f>
        <v/>
      </c>
      <c r="BR71" t="str">
        <f>IF(Table1[[#This Row],[Date]]="","",Table1[[#This Row],[Ledger 1]])</f>
        <v/>
      </c>
      <c r="BS71" t="str">
        <f>IF(Table1[[#This Row],[Date]]="","",IF(Table1[[#This Row],[Effect 1]]="Dr.",-Table1[[#This Row],[Amount 1]],Table1[[#This Row],[Amount 1]]))</f>
        <v/>
      </c>
      <c r="BV71" t="str">
        <f>IF(Table1[[#This Row],[Ledger 2]]="","","No")</f>
        <v/>
      </c>
      <c r="BW71" t="str">
        <f>IF(Table1[[#This Row],[Date]]="","",IF(Table1[[#This Row],[Effect 2]]="Dr.","Yes","No"))</f>
        <v/>
      </c>
      <c r="BX71" t="str">
        <f>IF(Table1[[#This Row],[Date]]="","",Table1[[#This Row],[Ledger 2]])</f>
        <v/>
      </c>
      <c r="BY71" t="str">
        <f>IF(Table1[[#This Row],[Date]]="","",IF(Table1[[#This Row],[Effect 2]]="Dr.",-Table1[[#This Row],[Amount 2]],Table1[[#This Row],[Amount 2]]))</f>
        <v/>
      </c>
      <c r="CB71" t="str">
        <f>IF(Table1[[#This Row],[Ledger 3]]="","","No")</f>
        <v/>
      </c>
      <c r="CC71" t="str">
        <f>IF(Table1[[#This Row],[Ledger 3]]="","",IF(Table1[[#This Row],[Effect 3]]="Dr.","Yes","No"))</f>
        <v/>
      </c>
      <c r="CD71" t="str">
        <f>IF(Table1[[#This Row],[Ledger 3]]="","",Table1[[#This Row],[Ledger 3]])</f>
        <v/>
      </c>
      <c r="CE71" t="str">
        <f>IF(Table1[[#This Row],[Ledger 3]]="","",IF(Table1[[#This Row],[Effect 3]]="Dr.",-Table1[[#This Row],[Amount 3]],Table1[[#This Row],[Amount 3]]))</f>
        <v/>
      </c>
      <c r="CH71" t="str">
        <f>IF(Table1[[#This Row],[Ledger 4]]="","","No")</f>
        <v/>
      </c>
      <c r="CI71" t="str">
        <f>IF(Table1[[#This Row],[Ledger 4]]="","",IF(Table1[[#This Row],[Effect 4]]="Dr.","Yes","No"))</f>
        <v/>
      </c>
      <c r="CJ71" t="str">
        <f>IF(Table1[[#This Row],[Ledger 4]]="","",Table1[[#This Row],[Ledger 4]])</f>
        <v/>
      </c>
      <c r="CK71" t="str">
        <f>IF(Table1[[#This Row],[Ledger 4]]="","",IF(Table1[[#This Row],[Effect 4]]="Dr.",-Table1[[#This Row],[Amount 4]],Table1[[#This Row],[Amount 4]]))</f>
        <v/>
      </c>
      <c r="CN71" t="str">
        <f>IF(Table1[[#This Row],[Ledger 5]]="","","No")</f>
        <v/>
      </c>
      <c r="CO71" t="str">
        <f>IF(Table1[[#This Row],[Ledger 5]]="","",IF(Table1[[#This Row],[Effect 5]]="Dr.","Yes","No"))</f>
        <v/>
      </c>
      <c r="CP71" t="str">
        <f>IF(Table1[[#This Row],[Ledger 5]]="","",Table1[[#This Row],[Ledger 5]])</f>
        <v/>
      </c>
      <c r="CQ71" t="str">
        <f>IF(Table1[[#This Row],[Ledger 5]]="","",IF(Table1[[#This Row],[Effect 5]]="Dr.",-Table1[[#This Row],[Amount 5]],Table1[[#This Row],[Amount 5]]))</f>
        <v/>
      </c>
      <c r="CT71" t="str">
        <f>IF(Table1[[#This Row],[Ledger 6]]="","","No")</f>
        <v/>
      </c>
      <c r="CU71" t="str">
        <f>IF(Table1[[#This Row],[Ledger 6]]="","",IF(Table1[[#This Row],[Effect 6]]="Dr.","Yes","No"))</f>
        <v/>
      </c>
      <c r="CV71" t="str">
        <f>IF(Table1[[#This Row],[Ledger 6]]="","",Table1[[#This Row],[Ledger 6]])</f>
        <v/>
      </c>
      <c r="CW71" t="str">
        <f>IF(Table1[[#This Row],[Ledger 6]]="","",IF(Table1[[#This Row],[Effect 6]]="Dr.",-Table1[[#This Row],[Amount 6]],Table1[[#This Row],[Amount 6]]))</f>
        <v/>
      </c>
      <c r="CZ71" t="str">
        <f>IF(Table1[[#This Row],[Ledger 7]]="","","No")</f>
        <v/>
      </c>
      <c r="DA71" t="str">
        <f>IF(Table1[[#This Row],[Ledger 7]]="","",IF(Table1[[#This Row],[Effect 7]]="Dr.","Yes","No"))</f>
        <v/>
      </c>
      <c r="DB71" t="str">
        <f>IF(Table1[[#This Row],[Ledger 7]]="","",Table1[[#This Row],[Ledger 7]])</f>
        <v/>
      </c>
      <c r="DC71" t="str">
        <f>IF(Table1[[#This Row],[Ledger 7]]="","",IF(Table1[[#This Row],[Effect 7]]="Dr.",-Table1[[#This Row],[Amount 7]],Table1[[#This Row],[Amount 7]]))</f>
        <v/>
      </c>
      <c r="DF71" t="str">
        <f>IF(Table1[[#This Row],[Ledger 8]]="","","No")</f>
        <v/>
      </c>
      <c r="DG71" t="str">
        <f>IF(Table1[[#This Row],[Ledger 8]]="","",IF(Table1[[#This Row],[Effect 8]]="Dr.","Yes","No"))</f>
        <v/>
      </c>
      <c r="DH71" t="str">
        <f>IF(Table1[[#This Row],[Ledger 8]]="","",Table1[[#This Row],[Ledger 8]])</f>
        <v/>
      </c>
      <c r="DI71" t="str">
        <f>IF(Table1[[#This Row],[Ledger 8]]="","",IF(Table1[[#This Row],[Effect 8]]="Dr.",-Table1[[#This Row],[Amount 8]],Table1[[#This Row],[Amount 8]]))</f>
        <v/>
      </c>
      <c r="DL71" t="str">
        <f>IF(Table1[[#This Row],[Ledger 9]]="","","No")</f>
        <v/>
      </c>
      <c r="DM71" t="str">
        <f>IF(Table1[[#This Row],[Ledger 9]]="","",IF(Table1[[#This Row],[Effect 9]]="Dr.","Yes","No"))</f>
        <v/>
      </c>
      <c r="DN71" t="str">
        <f>IF(Table1[[#This Row],[Ledger 9]]="","",Table1[[#This Row],[Ledger 9]])</f>
        <v/>
      </c>
      <c r="DO71" t="str">
        <f>IF(Table1[[#This Row],[Ledger 9]]="","",IF(Table1[[#This Row],[Effect 9]]="Dr.",-Table1[[#This Row],[Amount 9]],Table1[[#This Row],[Amount 9]]))</f>
        <v/>
      </c>
      <c r="DR71" t="str">
        <f>IF(Table1[[#This Row],[Ledger 10]]="","","No")</f>
        <v/>
      </c>
      <c r="DS71" t="str">
        <f>IF(Table1[[#This Row],[Ledger 10]]="","",IF(Table1[[#This Row],[Effect 10]]="Dr.","Yes","No"))</f>
        <v/>
      </c>
      <c r="DT71" t="str">
        <f>IF(Table1[[#This Row],[Ledger 10]]="","",Table1[[#This Row],[Ledger 10]])</f>
        <v/>
      </c>
      <c r="DU71" t="str">
        <f>IF(Table1[[#This Row],[Ledger 10]]="","",IF(Table1[[#This Row],[Effect 10]]="Dr.",-Table1[[#This Row],[Amount 10]],Table1[[#This Row],[Amount 10]]))</f>
        <v/>
      </c>
      <c r="DX71" t="str">
        <f>IF(Table1[[#This Row],[Ledger 11]]="","","No")</f>
        <v/>
      </c>
      <c r="DY71" t="str">
        <f>IF(Table1[[#This Row],[Ledger 11]]="","",IF(Table1[[#This Row],[Effect 11]]="Dr.","Yes","No"))</f>
        <v/>
      </c>
      <c r="DZ71" t="str">
        <f>IF(Table1[[#This Row],[Ledger 11]]="","",Table1[[#This Row],[Ledger 11]])</f>
        <v/>
      </c>
      <c r="EA71" t="str">
        <f>IF(Table1[[#This Row],[Ledger 11]]="","",IF(Table1[[#This Row],[Effect 11]]="Dr.",-Table1[[#This Row],[Amount 11]],Table1[[#This Row],[Amount 11]]))</f>
        <v/>
      </c>
      <c r="ED71" t="str">
        <f>IF(Table1[[#This Row],[Ledger 12]]="","","No")</f>
        <v/>
      </c>
      <c r="EE71" t="str">
        <f>IF(Table1[[#This Row],[Ledger 12]]="","",IF(Table1[[#This Row],[Effect 12]]="Dr.","Yes","No"))</f>
        <v/>
      </c>
      <c r="EF71" t="str">
        <f>IF(Table1[[#This Row],[Ledger 12]]="","",Table1[[#This Row],[Ledger 12]])</f>
        <v/>
      </c>
      <c r="EG71" t="str">
        <f>IF(Table1[[#This Row],[Ledger 12]]="","",IF(Table1[[#This Row],[Effect 12]]="Dr.",-Table1[[#This Row],[Amount 12]],Table1[[#This Row],[Amount 12]]))</f>
        <v/>
      </c>
      <c r="EJ71" t="str">
        <f>IF(Table1[[#This Row],[Ledger 13]]="","","No")</f>
        <v/>
      </c>
      <c r="EK71" t="str">
        <f>IF(Table1[[#This Row],[Ledger 13]]="","",IF(Table1[[#This Row],[Effect 13]]="Dr.","Yes","No"))</f>
        <v/>
      </c>
      <c r="EL71" t="str">
        <f>IF(Table1[[#This Row],[Ledger 13]]="","",Table1[[#This Row],[Ledger 13]])</f>
        <v/>
      </c>
      <c r="EM71" t="str">
        <f>IF(Table1[[#This Row],[Ledger 13]]="","",IF(Table1[[#This Row],[Effect 13]]="Dr.",-Table1[[#This Row],[Amount 13]],Table1[[#This Row],[Amount 13]]))</f>
        <v/>
      </c>
      <c r="EP71" t="str">
        <f>IF(Table1[[#This Row],[Ledger 14]]="","","No")</f>
        <v/>
      </c>
      <c r="EQ71" t="str">
        <f>IF(Table1[[#This Row],[Ledger 14]]="","",IF(Table1[[#This Row],[Effect 14]]="Dr.","Yes","No"))</f>
        <v/>
      </c>
      <c r="ER71" t="str">
        <f>IF(Table1[[#This Row],[Ledger 14]]="","",Table1[[#This Row],[Ledger 14]])</f>
        <v/>
      </c>
      <c r="ES71" t="str">
        <f>IF(Table1[[#This Row],[Ledger 14]]="","",IF(Table1[[#This Row],[Effect 14]]="Dr.",-Table1[[#This Row],[Amount 14]],Table1[[#This Row],[Amount 14]]))</f>
        <v/>
      </c>
      <c r="EV71" t="str">
        <f>IF(Table1[[#This Row],[Ledger 15]]="","","No")</f>
        <v/>
      </c>
      <c r="EW71" t="str">
        <f>IF(Table1[[#This Row],[Ledger 15]]="","",IF(Table1[[#This Row],[Effect 15]]="Dr.","Yes","No"))</f>
        <v/>
      </c>
      <c r="EX71" t="str">
        <f>IF(Table1[[#This Row],[Ledger 15]]="","",Table1[[#This Row],[Ledger 15]])</f>
        <v/>
      </c>
      <c r="EY71" t="str">
        <f>IF(Table1[[#This Row],[Ledger 15]]="","",IF(Table1[[#This Row],[Effect 15]]="Dr.",-Table1[[#This Row],[Amount 15]],Table1[[#This Row],[Amount 15]]))</f>
        <v/>
      </c>
      <c r="FD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">
        <f>IF(Table1[[#This Row],[Date]]="",0,IF(AND(Table1[[#This Row],[Date]]&gt;=$FE$2,Table1[[#This Row],[Date]]&lt;=$FE$3),0,1))</f>
        <v>0</v>
      </c>
      <c r="FF71">
        <f>IF(Table1[[#This Row],[Date]]="",0,IF(TYPE(VLOOKUP(Table1[[#This Row],[Voucher Type]],Table1[[#All],[Voucher Type Master]],1,FALSE))=16,1,0))</f>
        <v>0</v>
      </c>
      <c r="FG71">
        <f>IF(TYPE(IF(Table1[[#This Row],[Date]]="",0,IF(VLOOKUP(Table1[[#This Row],[Voucher Type]],$FY$5:$FZ$13,2,0)=Table1[[#This Row],[Effect 1]],0,1)))=16,1,0)</f>
        <v>0</v>
      </c>
      <c r="FH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">
        <f>IF(LEN(Table1[[#This Row],[Ledger 1]])&gt;0,IF(TYPE(VLOOKUP(Table1[[#This Row],[Ledger 1]],GZ:GZ,1,0))=16,1,0),0)</f>
        <v>0</v>
      </c>
      <c r="FJ71">
        <f>IF(LEN(Table1[[#This Row],[Ledger 2]])&gt;0,IF(TYPE(VLOOKUP(Table1[[#This Row],[Ledger 2]],GZ:GZ,1,0))=16,1,0),0)</f>
        <v>0</v>
      </c>
      <c r="FK71">
        <f>IF(LEN(Table1[[#This Row],[Ledger 3]])&gt;0,IF(TYPE(VLOOKUP(Table1[[#This Row],[Ledger 3]],GZ:GZ,1,0))=16,1,0),0)</f>
        <v>0</v>
      </c>
      <c r="FL71">
        <f>IF(LEN(Table1[[#This Row],[Ledger 4]])&gt;0,IF(TYPE(VLOOKUP(Table1[[#This Row],[Ledger 4]],GZ:GZ,1,0))=16,1,0),0)</f>
        <v>0</v>
      </c>
      <c r="FM71">
        <f>IF(LEN(Table1[[#This Row],[Ledger 5]])&gt;0,IF(TYPE(VLOOKUP(Table1[[#This Row],[Ledger 5]],GZ:GZ,1,0))=16,1,0),0)</f>
        <v>0</v>
      </c>
      <c r="FN71">
        <f>IF(LEN(Table1[[#This Row],[Ledger 6]])&gt;0,IF(TYPE(VLOOKUP(Table1[[#This Row],[Ledger 6]],$GZ:$GZ,1,0))=16,1,0),0)</f>
        <v>0</v>
      </c>
      <c r="FO71">
        <f>IF(LEN(Table1[[#This Row],[Ledger 7]])&gt;0,IF(TYPE(VLOOKUP(Table1[[#This Row],[Ledger 7]],$GZ:$GZ,1,0))=16,1,0),0)</f>
        <v>0</v>
      </c>
      <c r="FP71">
        <f>IF(LEN(Table1[[#This Row],[Ledger 8]])&gt;0,IF(TYPE(VLOOKUP(Table1[[#This Row],[Ledger 8]],$GZ:$GZ,1,0))=16,1,0),0)</f>
        <v>0</v>
      </c>
      <c r="FQ71">
        <f>IF(LEN(Table1[[#This Row],[Ledger 9]])&gt;0,IF(TYPE(VLOOKUP(Table1[[#This Row],[Ledger 9]],$GZ:$GZ,1,0))=16,1,0),0)</f>
        <v>0</v>
      </c>
      <c r="FR71">
        <f>IF(LEN(Table1[[#This Row],[Ledger 10]])&gt;0,IF(TYPE(VLOOKUP(Table1[[#This Row],[Ledger 10]],$GZ:$GZ,1,0))=16,1,0),0)</f>
        <v>0</v>
      </c>
      <c r="FS71">
        <f>IF(LEN(Table1[[#This Row],[Ledger 11]])&gt;0,IF(TYPE(VLOOKUP(Table1[[#This Row],[Ledger 11]],$GZ:$GZ,1,0))=16,1,0),0)</f>
        <v>0</v>
      </c>
      <c r="FT71">
        <f>IF(LEN(Table1[[#This Row],[Ledger 12]])&gt;0,IF(TYPE(VLOOKUP(Table1[[#This Row],[Ledger 12]],$GZ:$GZ,1,0))=16,1,0),0)</f>
        <v>0</v>
      </c>
      <c r="FU71">
        <f>IF(LEN(Table1[[#This Row],[Ledger 13]])&gt;0,IF(TYPE(VLOOKUP(Table1[[#This Row],[Ledger 13]],$GZ:$GZ,1,0))=16,1,0),0)</f>
        <v>0</v>
      </c>
      <c r="FV71">
        <f>IF(LEN(Table1[[#This Row],[Ledger 14]])&gt;0,IF(TYPE(VLOOKUP(Table1[[#This Row],[Ledger 14]],$GZ:$GZ,1,0))=16,1,0),0)</f>
        <v>0</v>
      </c>
      <c r="FW71">
        <f>IF(LEN(Table1[[#This Row],[Ledger 15]])&gt;0,IF(TYPE(VLOOKUP(Table1[[#This Row],[Ledger 15]],$GZ:$GZ,1,0))=16,1,0),0)</f>
        <v>0</v>
      </c>
    </row>
    <row r="72" spans="4:179" ht="33" customHeight="1" x14ac:dyDescent="0.45">
      <c r="D72" s="8">
        <f t="shared" ref="D72:D135" si="10">D71+1</f>
        <v>67</v>
      </c>
      <c r="E72" s="32"/>
      <c r="F72" s="34"/>
      <c r="G72" s="34"/>
      <c r="H72" s="34"/>
      <c r="I72" s="34"/>
      <c r="J72" s="38"/>
      <c r="K72" s="33"/>
      <c r="L72" s="36"/>
      <c r="M72" s="35"/>
      <c r="N72" s="34"/>
      <c r="O72" s="41"/>
      <c r="P72" s="35"/>
      <c r="Q72" s="34"/>
      <c r="R72" s="37"/>
      <c r="S72" s="35"/>
      <c r="T72" s="34"/>
      <c r="U72" s="37"/>
      <c r="V72" s="35"/>
      <c r="W72" s="34"/>
      <c r="X72" s="37"/>
      <c r="Y72" s="35"/>
      <c r="Z72" s="34"/>
      <c r="AA72" s="37"/>
      <c r="AB72" s="35"/>
      <c r="AC72" s="34"/>
      <c r="AD72" s="37"/>
      <c r="AE72" s="35"/>
      <c r="AF72" s="34"/>
      <c r="AG72" s="37"/>
      <c r="AH72" s="35"/>
      <c r="AI72" s="34"/>
      <c r="AJ72" s="37"/>
      <c r="AK72" s="35"/>
      <c r="AL72" s="34"/>
      <c r="AM72" s="37"/>
      <c r="AN72" s="35"/>
      <c r="AO72" s="34"/>
      <c r="AP72" s="37"/>
      <c r="AQ72" s="35"/>
      <c r="AR72" s="34"/>
      <c r="AS72" s="37"/>
      <c r="AT72" s="35"/>
      <c r="AU72" s="34"/>
      <c r="AV72" s="37"/>
      <c r="AW72" s="35"/>
      <c r="AX72" s="34"/>
      <c r="AY72" s="37"/>
      <c r="AZ72" s="35"/>
      <c r="BA72" s="34"/>
      <c r="BB72" s="37"/>
      <c r="BC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" s="7"/>
      <c r="BF72" t="str">
        <f>IF(Table1[[#This Row],[Date]]="","","&amp;lt;VOUCHER REMOTEID="&amp;""""&amp;$A$11&amp;$A$13&amp;ROW()&amp;""""&amp;" VCHTYPE="""&amp;F72&amp;""" ACTION="""&amp;"Create"&amp;"""&amp;gt;")</f>
        <v/>
      </c>
      <c r="BG72" t="str">
        <f>IF(Table1[[#This Row],[Date]]="","",TEXT(Table1[[#This Row],[Date]],"yyyymmdd"))</f>
        <v/>
      </c>
      <c r="BH72" t="str">
        <f>Table1[[#This Row],[Date2]]</f>
        <v/>
      </c>
      <c r="BI72" t="str">
        <f>IF(Table1[[#This Row],[Date]]="","",Table1[[#This Row],[Voucher Type]])</f>
        <v/>
      </c>
      <c r="BJ72" t="str">
        <f>IF(Table1[[#This Row],[Ref No / Invoice No]]="","",Table1[[#This Row],[Ref No / Invoice No]])</f>
        <v/>
      </c>
      <c r="BK72" t="str">
        <f>IF(Table1[[#This Row],[Voucher No]]="","",Table1[[#This Row],[Voucher No]])</f>
        <v/>
      </c>
      <c r="BL72" t="str">
        <f>IF(Table1[[#This Row],[Date]]="","",Table1[[#This Row],[Narration]])</f>
        <v/>
      </c>
      <c r="BM72" t="str">
        <f>IF(Table1[[#This Row],[Date]]="","",$A$11&amp;$A$13&amp;ROW())</f>
        <v/>
      </c>
      <c r="BN72" t="str">
        <f>IF(Table1[[#This Row],[Date]]="","",$A$13)</f>
        <v/>
      </c>
      <c r="BP72" t="str">
        <f>IF(Table1[[#This Row],[Ledger 1]]="","","No")</f>
        <v/>
      </c>
      <c r="BQ72" t="str">
        <f>IF(Table1[[#This Row],[Date]]="","",IF(Table1[[#This Row],[Effect 1]]="Dr.","Yes","No"))</f>
        <v/>
      </c>
      <c r="BR72" t="str">
        <f>IF(Table1[[#This Row],[Date]]="","",Table1[[#This Row],[Ledger 1]])</f>
        <v/>
      </c>
      <c r="BS72" t="str">
        <f>IF(Table1[[#This Row],[Date]]="","",IF(Table1[[#This Row],[Effect 1]]="Dr.",-Table1[[#This Row],[Amount 1]],Table1[[#This Row],[Amount 1]]))</f>
        <v/>
      </c>
      <c r="BV72" t="str">
        <f>IF(Table1[[#This Row],[Ledger 2]]="","","No")</f>
        <v/>
      </c>
      <c r="BW72" t="str">
        <f>IF(Table1[[#This Row],[Date]]="","",IF(Table1[[#This Row],[Effect 2]]="Dr.","Yes","No"))</f>
        <v/>
      </c>
      <c r="BX72" t="str">
        <f>IF(Table1[[#This Row],[Date]]="","",Table1[[#This Row],[Ledger 2]])</f>
        <v/>
      </c>
      <c r="BY72" t="str">
        <f>IF(Table1[[#This Row],[Date]]="","",IF(Table1[[#This Row],[Effect 2]]="Dr.",-Table1[[#This Row],[Amount 2]],Table1[[#This Row],[Amount 2]]))</f>
        <v/>
      </c>
      <c r="CB72" t="str">
        <f>IF(Table1[[#This Row],[Ledger 3]]="","","No")</f>
        <v/>
      </c>
      <c r="CC72" t="str">
        <f>IF(Table1[[#This Row],[Ledger 3]]="","",IF(Table1[[#This Row],[Effect 3]]="Dr.","Yes","No"))</f>
        <v/>
      </c>
      <c r="CD72" t="str">
        <f>IF(Table1[[#This Row],[Ledger 3]]="","",Table1[[#This Row],[Ledger 3]])</f>
        <v/>
      </c>
      <c r="CE72" t="str">
        <f>IF(Table1[[#This Row],[Ledger 3]]="","",IF(Table1[[#This Row],[Effect 3]]="Dr.",-Table1[[#This Row],[Amount 3]],Table1[[#This Row],[Amount 3]]))</f>
        <v/>
      </c>
      <c r="CH72" t="str">
        <f>IF(Table1[[#This Row],[Ledger 4]]="","","No")</f>
        <v/>
      </c>
      <c r="CI72" t="str">
        <f>IF(Table1[[#This Row],[Ledger 4]]="","",IF(Table1[[#This Row],[Effect 4]]="Dr.","Yes","No"))</f>
        <v/>
      </c>
      <c r="CJ72" t="str">
        <f>IF(Table1[[#This Row],[Ledger 4]]="","",Table1[[#This Row],[Ledger 4]])</f>
        <v/>
      </c>
      <c r="CK72" t="str">
        <f>IF(Table1[[#This Row],[Ledger 4]]="","",IF(Table1[[#This Row],[Effect 4]]="Dr.",-Table1[[#This Row],[Amount 4]],Table1[[#This Row],[Amount 4]]))</f>
        <v/>
      </c>
      <c r="CN72" t="str">
        <f>IF(Table1[[#This Row],[Ledger 5]]="","","No")</f>
        <v/>
      </c>
      <c r="CO72" t="str">
        <f>IF(Table1[[#This Row],[Ledger 5]]="","",IF(Table1[[#This Row],[Effect 5]]="Dr.","Yes","No"))</f>
        <v/>
      </c>
      <c r="CP72" t="str">
        <f>IF(Table1[[#This Row],[Ledger 5]]="","",Table1[[#This Row],[Ledger 5]])</f>
        <v/>
      </c>
      <c r="CQ72" t="str">
        <f>IF(Table1[[#This Row],[Ledger 5]]="","",IF(Table1[[#This Row],[Effect 5]]="Dr.",-Table1[[#This Row],[Amount 5]],Table1[[#This Row],[Amount 5]]))</f>
        <v/>
      </c>
      <c r="CT72" t="str">
        <f>IF(Table1[[#This Row],[Ledger 6]]="","","No")</f>
        <v/>
      </c>
      <c r="CU72" t="str">
        <f>IF(Table1[[#This Row],[Ledger 6]]="","",IF(Table1[[#This Row],[Effect 6]]="Dr.","Yes","No"))</f>
        <v/>
      </c>
      <c r="CV72" t="str">
        <f>IF(Table1[[#This Row],[Ledger 6]]="","",Table1[[#This Row],[Ledger 6]])</f>
        <v/>
      </c>
      <c r="CW72" t="str">
        <f>IF(Table1[[#This Row],[Ledger 6]]="","",IF(Table1[[#This Row],[Effect 6]]="Dr.",-Table1[[#This Row],[Amount 6]],Table1[[#This Row],[Amount 6]]))</f>
        <v/>
      </c>
      <c r="CZ72" t="str">
        <f>IF(Table1[[#This Row],[Ledger 7]]="","","No")</f>
        <v/>
      </c>
      <c r="DA72" t="str">
        <f>IF(Table1[[#This Row],[Ledger 7]]="","",IF(Table1[[#This Row],[Effect 7]]="Dr.","Yes","No"))</f>
        <v/>
      </c>
      <c r="DB72" t="str">
        <f>IF(Table1[[#This Row],[Ledger 7]]="","",Table1[[#This Row],[Ledger 7]])</f>
        <v/>
      </c>
      <c r="DC72" t="str">
        <f>IF(Table1[[#This Row],[Ledger 7]]="","",IF(Table1[[#This Row],[Effect 7]]="Dr.",-Table1[[#This Row],[Amount 7]],Table1[[#This Row],[Amount 7]]))</f>
        <v/>
      </c>
      <c r="DF72" t="str">
        <f>IF(Table1[[#This Row],[Ledger 8]]="","","No")</f>
        <v/>
      </c>
      <c r="DG72" t="str">
        <f>IF(Table1[[#This Row],[Ledger 8]]="","",IF(Table1[[#This Row],[Effect 8]]="Dr.","Yes","No"))</f>
        <v/>
      </c>
      <c r="DH72" t="str">
        <f>IF(Table1[[#This Row],[Ledger 8]]="","",Table1[[#This Row],[Ledger 8]])</f>
        <v/>
      </c>
      <c r="DI72" t="str">
        <f>IF(Table1[[#This Row],[Ledger 8]]="","",IF(Table1[[#This Row],[Effect 8]]="Dr.",-Table1[[#This Row],[Amount 8]],Table1[[#This Row],[Amount 8]]))</f>
        <v/>
      </c>
      <c r="DL72" t="str">
        <f>IF(Table1[[#This Row],[Ledger 9]]="","","No")</f>
        <v/>
      </c>
      <c r="DM72" t="str">
        <f>IF(Table1[[#This Row],[Ledger 9]]="","",IF(Table1[[#This Row],[Effect 9]]="Dr.","Yes","No"))</f>
        <v/>
      </c>
      <c r="DN72" t="str">
        <f>IF(Table1[[#This Row],[Ledger 9]]="","",Table1[[#This Row],[Ledger 9]])</f>
        <v/>
      </c>
      <c r="DO72" t="str">
        <f>IF(Table1[[#This Row],[Ledger 9]]="","",IF(Table1[[#This Row],[Effect 9]]="Dr.",-Table1[[#This Row],[Amount 9]],Table1[[#This Row],[Amount 9]]))</f>
        <v/>
      </c>
      <c r="DR72" t="str">
        <f>IF(Table1[[#This Row],[Ledger 10]]="","","No")</f>
        <v/>
      </c>
      <c r="DS72" t="str">
        <f>IF(Table1[[#This Row],[Ledger 10]]="","",IF(Table1[[#This Row],[Effect 10]]="Dr.","Yes","No"))</f>
        <v/>
      </c>
      <c r="DT72" t="str">
        <f>IF(Table1[[#This Row],[Ledger 10]]="","",Table1[[#This Row],[Ledger 10]])</f>
        <v/>
      </c>
      <c r="DU72" t="str">
        <f>IF(Table1[[#This Row],[Ledger 10]]="","",IF(Table1[[#This Row],[Effect 10]]="Dr.",-Table1[[#This Row],[Amount 10]],Table1[[#This Row],[Amount 10]]))</f>
        <v/>
      </c>
      <c r="DX72" t="str">
        <f>IF(Table1[[#This Row],[Ledger 11]]="","","No")</f>
        <v/>
      </c>
      <c r="DY72" t="str">
        <f>IF(Table1[[#This Row],[Ledger 11]]="","",IF(Table1[[#This Row],[Effect 11]]="Dr.","Yes","No"))</f>
        <v/>
      </c>
      <c r="DZ72" t="str">
        <f>IF(Table1[[#This Row],[Ledger 11]]="","",Table1[[#This Row],[Ledger 11]])</f>
        <v/>
      </c>
      <c r="EA72" t="str">
        <f>IF(Table1[[#This Row],[Ledger 11]]="","",IF(Table1[[#This Row],[Effect 11]]="Dr.",-Table1[[#This Row],[Amount 11]],Table1[[#This Row],[Amount 11]]))</f>
        <v/>
      </c>
      <c r="ED72" t="str">
        <f>IF(Table1[[#This Row],[Ledger 12]]="","","No")</f>
        <v/>
      </c>
      <c r="EE72" t="str">
        <f>IF(Table1[[#This Row],[Ledger 12]]="","",IF(Table1[[#This Row],[Effect 12]]="Dr.","Yes","No"))</f>
        <v/>
      </c>
      <c r="EF72" t="str">
        <f>IF(Table1[[#This Row],[Ledger 12]]="","",Table1[[#This Row],[Ledger 12]])</f>
        <v/>
      </c>
      <c r="EG72" t="str">
        <f>IF(Table1[[#This Row],[Ledger 12]]="","",IF(Table1[[#This Row],[Effect 12]]="Dr.",-Table1[[#This Row],[Amount 12]],Table1[[#This Row],[Amount 12]]))</f>
        <v/>
      </c>
      <c r="EJ72" t="str">
        <f>IF(Table1[[#This Row],[Ledger 13]]="","","No")</f>
        <v/>
      </c>
      <c r="EK72" t="str">
        <f>IF(Table1[[#This Row],[Ledger 13]]="","",IF(Table1[[#This Row],[Effect 13]]="Dr.","Yes","No"))</f>
        <v/>
      </c>
      <c r="EL72" t="str">
        <f>IF(Table1[[#This Row],[Ledger 13]]="","",Table1[[#This Row],[Ledger 13]])</f>
        <v/>
      </c>
      <c r="EM72" t="str">
        <f>IF(Table1[[#This Row],[Ledger 13]]="","",IF(Table1[[#This Row],[Effect 13]]="Dr.",-Table1[[#This Row],[Amount 13]],Table1[[#This Row],[Amount 13]]))</f>
        <v/>
      </c>
      <c r="EP72" t="str">
        <f>IF(Table1[[#This Row],[Ledger 14]]="","","No")</f>
        <v/>
      </c>
      <c r="EQ72" t="str">
        <f>IF(Table1[[#This Row],[Ledger 14]]="","",IF(Table1[[#This Row],[Effect 14]]="Dr.","Yes","No"))</f>
        <v/>
      </c>
      <c r="ER72" t="str">
        <f>IF(Table1[[#This Row],[Ledger 14]]="","",Table1[[#This Row],[Ledger 14]])</f>
        <v/>
      </c>
      <c r="ES72" t="str">
        <f>IF(Table1[[#This Row],[Ledger 14]]="","",IF(Table1[[#This Row],[Effect 14]]="Dr.",-Table1[[#This Row],[Amount 14]],Table1[[#This Row],[Amount 14]]))</f>
        <v/>
      </c>
      <c r="EV72" t="str">
        <f>IF(Table1[[#This Row],[Ledger 15]]="","","No")</f>
        <v/>
      </c>
      <c r="EW72" t="str">
        <f>IF(Table1[[#This Row],[Ledger 15]]="","",IF(Table1[[#This Row],[Effect 15]]="Dr.","Yes","No"))</f>
        <v/>
      </c>
      <c r="EX72" t="str">
        <f>IF(Table1[[#This Row],[Ledger 15]]="","",Table1[[#This Row],[Ledger 15]])</f>
        <v/>
      </c>
      <c r="EY72" t="str">
        <f>IF(Table1[[#This Row],[Ledger 15]]="","",IF(Table1[[#This Row],[Effect 15]]="Dr.",-Table1[[#This Row],[Amount 15]],Table1[[#This Row],[Amount 15]]))</f>
        <v/>
      </c>
      <c r="FD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">
        <f>IF(Table1[[#This Row],[Date]]="",0,IF(AND(Table1[[#This Row],[Date]]&gt;=$FE$2,Table1[[#This Row],[Date]]&lt;=$FE$3),0,1))</f>
        <v>0</v>
      </c>
      <c r="FF72">
        <f>IF(Table1[[#This Row],[Date]]="",0,IF(TYPE(VLOOKUP(Table1[[#This Row],[Voucher Type]],Table1[[#All],[Voucher Type Master]],1,FALSE))=16,1,0))</f>
        <v>0</v>
      </c>
      <c r="FG72">
        <f>IF(TYPE(IF(Table1[[#This Row],[Date]]="",0,IF(VLOOKUP(Table1[[#This Row],[Voucher Type]],$FY$5:$FZ$13,2,0)=Table1[[#This Row],[Effect 1]],0,1)))=16,1,0)</f>
        <v>0</v>
      </c>
      <c r="FH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">
        <f>IF(LEN(Table1[[#This Row],[Ledger 1]])&gt;0,IF(TYPE(VLOOKUP(Table1[[#This Row],[Ledger 1]],GZ:GZ,1,0))=16,1,0),0)</f>
        <v>0</v>
      </c>
      <c r="FJ72">
        <f>IF(LEN(Table1[[#This Row],[Ledger 2]])&gt;0,IF(TYPE(VLOOKUP(Table1[[#This Row],[Ledger 2]],GZ:GZ,1,0))=16,1,0),0)</f>
        <v>0</v>
      </c>
      <c r="FK72">
        <f>IF(LEN(Table1[[#This Row],[Ledger 3]])&gt;0,IF(TYPE(VLOOKUP(Table1[[#This Row],[Ledger 3]],GZ:GZ,1,0))=16,1,0),0)</f>
        <v>0</v>
      </c>
      <c r="FL72">
        <f>IF(LEN(Table1[[#This Row],[Ledger 4]])&gt;0,IF(TYPE(VLOOKUP(Table1[[#This Row],[Ledger 4]],GZ:GZ,1,0))=16,1,0),0)</f>
        <v>0</v>
      </c>
      <c r="FM72">
        <f>IF(LEN(Table1[[#This Row],[Ledger 5]])&gt;0,IF(TYPE(VLOOKUP(Table1[[#This Row],[Ledger 5]],GZ:GZ,1,0))=16,1,0),0)</f>
        <v>0</v>
      </c>
      <c r="FN72">
        <f>IF(LEN(Table1[[#This Row],[Ledger 6]])&gt;0,IF(TYPE(VLOOKUP(Table1[[#This Row],[Ledger 6]],$GZ:$GZ,1,0))=16,1,0),0)</f>
        <v>0</v>
      </c>
      <c r="FO72">
        <f>IF(LEN(Table1[[#This Row],[Ledger 7]])&gt;0,IF(TYPE(VLOOKUP(Table1[[#This Row],[Ledger 7]],$GZ:$GZ,1,0))=16,1,0),0)</f>
        <v>0</v>
      </c>
      <c r="FP72">
        <f>IF(LEN(Table1[[#This Row],[Ledger 8]])&gt;0,IF(TYPE(VLOOKUP(Table1[[#This Row],[Ledger 8]],$GZ:$GZ,1,0))=16,1,0),0)</f>
        <v>0</v>
      </c>
      <c r="FQ72">
        <f>IF(LEN(Table1[[#This Row],[Ledger 9]])&gt;0,IF(TYPE(VLOOKUP(Table1[[#This Row],[Ledger 9]],$GZ:$GZ,1,0))=16,1,0),0)</f>
        <v>0</v>
      </c>
      <c r="FR72">
        <f>IF(LEN(Table1[[#This Row],[Ledger 10]])&gt;0,IF(TYPE(VLOOKUP(Table1[[#This Row],[Ledger 10]],$GZ:$GZ,1,0))=16,1,0),0)</f>
        <v>0</v>
      </c>
      <c r="FS72">
        <f>IF(LEN(Table1[[#This Row],[Ledger 11]])&gt;0,IF(TYPE(VLOOKUP(Table1[[#This Row],[Ledger 11]],$GZ:$GZ,1,0))=16,1,0),0)</f>
        <v>0</v>
      </c>
      <c r="FT72">
        <f>IF(LEN(Table1[[#This Row],[Ledger 12]])&gt;0,IF(TYPE(VLOOKUP(Table1[[#This Row],[Ledger 12]],$GZ:$GZ,1,0))=16,1,0),0)</f>
        <v>0</v>
      </c>
      <c r="FU72">
        <f>IF(LEN(Table1[[#This Row],[Ledger 13]])&gt;0,IF(TYPE(VLOOKUP(Table1[[#This Row],[Ledger 13]],$GZ:$GZ,1,0))=16,1,0),0)</f>
        <v>0</v>
      </c>
      <c r="FV72">
        <f>IF(LEN(Table1[[#This Row],[Ledger 14]])&gt;0,IF(TYPE(VLOOKUP(Table1[[#This Row],[Ledger 14]],$GZ:$GZ,1,0))=16,1,0),0)</f>
        <v>0</v>
      </c>
      <c r="FW72">
        <f>IF(LEN(Table1[[#This Row],[Ledger 15]])&gt;0,IF(TYPE(VLOOKUP(Table1[[#This Row],[Ledger 15]],$GZ:$GZ,1,0))=16,1,0),0)</f>
        <v>0</v>
      </c>
    </row>
    <row r="73" spans="4:179" ht="33" customHeight="1" x14ac:dyDescent="0.45">
      <c r="D73" s="8">
        <f t="shared" si="10"/>
        <v>68</v>
      </c>
      <c r="E73" s="32"/>
      <c r="F73" s="34"/>
      <c r="G73" s="34"/>
      <c r="H73" s="34"/>
      <c r="I73" s="34"/>
      <c r="J73" s="38"/>
      <c r="K73" s="33"/>
      <c r="L73" s="36"/>
      <c r="M73" s="35"/>
      <c r="N73" s="34"/>
      <c r="O73" s="41"/>
      <c r="P73" s="35"/>
      <c r="Q73" s="34"/>
      <c r="R73" s="37"/>
      <c r="S73" s="35"/>
      <c r="T73" s="34"/>
      <c r="U73" s="37"/>
      <c r="V73" s="35"/>
      <c r="W73" s="34"/>
      <c r="X73" s="37"/>
      <c r="Y73" s="35"/>
      <c r="Z73" s="34"/>
      <c r="AA73" s="37"/>
      <c r="AB73" s="35"/>
      <c r="AC73" s="34"/>
      <c r="AD73" s="37"/>
      <c r="AE73" s="35"/>
      <c r="AF73" s="34"/>
      <c r="AG73" s="37"/>
      <c r="AH73" s="35"/>
      <c r="AI73" s="34"/>
      <c r="AJ73" s="37"/>
      <c r="AK73" s="35"/>
      <c r="AL73" s="34"/>
      <c r="AM73" s="37"/>
      <c r="AN73" s="35"/>
      <c r="AO73" s="34"/>
      <c r="AP73" s="37"/>
      <c r="AQ73" s="35"/>
      <c r="AR73" s="34"/>
      <c r="AS73" s="37"/>
      <c r="AT73" s="35"/>
      <c r="AU73" s="34"/>
      <c r="AV73" s="37"/>
      <c r="AW73" s="35"/>
      <c r="AX73" s="34"/>
      <c r="AY73" s="37"/>
      <c r="AZ73" s="35"/>
      <c r="BA73" s="34"/>
      <c r="BB73" s="37"/>
      <c r="BC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" s="7"/>
      <c r="BF73" t="str">
        <f>IF(Table1[[#This Row],[Date]]="","","&amp;lt;VOUCHER REMOTEID="&amp;""""&amp;$A$11&amp;$A$13&amp;ROW()&amp;""""&amp;" VCHTYPE="""&amp;F73&amp;""" ACTION="""&amp;"Create"&amp;"""&amp;gt;")</f>
        <v/>
      </c>
      <c r="BG73" t="str">
        <f>IF(Table1[[#This Row],[Date]]="","",TEXT(Table1[[#This Row],[Date]],"yyyymmdd"))</f>
        <v/>
      </c>
      <c r="BH73" t="str">
        <f>Table1[[#This Row],[Date2]]</f>
        <v/>
      </c>
      <c r="BI73" t="str">
        <f>IF(Table1[[#This Row],[Date]]="","",Table1[[#This Row],[Voucher Type]])</f>
        <v/>
      </c>
      <c r="BJ73" t="str">
        <f>IF(Table1[[#This Row],[Ref No / Invoice No]]="","",Table1[[#This Row],[Ref No / Invoice No]])</f>
        <v/>
      </c>
      <c r="BK73" t="str">
        <f>IF(Table1[[#This Row],[Voucher No]]="","",Table1[[#This Row],[Voucher No]])</f>
        <v/>
      </c>
      <c r="BL73" t="str">
        <f>IF(Table1[[#This Row],[Date]]="","",Table1[[#This Row],[Narration]])</f>
        <v/>
      </c>
      <c r="BM73" t="str">
        <f>IF(Table1[[#This Row],[Date]]="","",$A$11&amp;$A$13&amp;ROW())</f>
        <v/>
      </c>
      <c r="BN73" t="str">
        <f>IF(Table1[[#This Row],[Date]]="","",$A$13)</f>
        <v/>
      </c>
      <c r="BP73" t="str">
        <f>IF(Table1[[#This Row],[Ledger 1]]="","","No")</f>
        <v/>
      </c>
      <c r="BQ73" t="str">
        <f>IF(Table1[[#This Row],[Date]]="","",IF(Table1[[#This Row],[Effect 1]]="Dr.","Yes","No"))</f>
        <v/>
      </c>
      <c r="BR73" t="str">
        <f>IF(Table1[[#This Row],[Date]]="","",Table1[[#This Row],[Ledger 1]])</f>
        <v/>
      </c>
      <c r="BS73" t="str">
        <f>IF(Table1[[#This Row],[Date]]="","",IF(Table1[[#This Row],[Effect 1]]="Dr.",-Table1[[#This Row],[Amount 1]],Table1[[#This Row],[Amount 1]]))</f>
        <v/>
      </c>
      <c r="BV73" t="str">
        <f>IF(Table1[[#This Row],[Ledger 2]]="","","No")</f>
        <v/>
      </c>
      <c r="BW73" t="str">
        <f>IF(Table1[[#This Row],[Date]]="","",IF(Table1[[#This Row],[Effect 2]]="Dr.","Yes","No"))</f>
        <v/>
      </c>
      <c r="BX73" t="str">
        <f>IF(Table1[[#This Row],[Date]]="","",Table1[[#This Row],[Ledger 2]])</f>
        <v/>
      </c>
      <c r="BY73" t="str">
        <f>IF(Table1[[#This Row],[Date]]="","",IF(Table1[[#This Row],[Effect 2]]="Dr.",-Table1[[#This Row],[Amount 2]],Table1[[#This Row],[Amount 2]]))</f>
        <v/>
      </c>
      <c r="CB73" t="str">
        <f>IF(Table1[[#This Row],[Ledger 3]]="","","No")</f>
        <v/>
      </c>
      <c r="CC73" t="str">
        <f>IF(Table1[[#This Row],[Ledger 3]]="","",IF(Table1[[#This Row],[Effect 3]]="Dr.","Yes","No"))</f>
        <v/>
      </c>
      <c r="CD73" t="str">
        <f>IF(Table1[[#This Row],[Ledger 3]]="","",Table1[[#This Row],[Ledger 3]])</f>
        <v/>
      </c>
      <c r="CE73" t="str">
        <f>IF(Table1[[#This Row],[Ledger 3]]="","",IF(Table1[[#This Row],[Effect 3]]="Dr.",-Table1[[#This Row],[Amount 3]],Table1[[#This Row],[Amount 3]]))</f>
        <v/>
      </c>
      <c r="CH73" t="str">
        <f>IF(Table1[[#This Row],[Ledger 4]]="","","No")</f>
        <v/>
      </c>
      <c r="CI73" t="str">
        <f>IF(Table1[[#This Row],[Ledger 4]]="","",IF(Table1[[#This Row],[Effect 4]]="Dr.","Yes","No"))</f>
        <v/>
      </c>
      <c r="CJ73" t="str">
        <f>IF(Table1[[#This Row],[Ledger 4]]="","",Table1[[#This Row],[Ledger 4]])</f>
        <v/>
      </c>
      <c r="CK73" t="str">
        <f>IF(Table1[[#This Row],[Ledger 4]]="","",IF(Table1[[#This Row],[Effect 4]]="Dr.",-Table1[[#This Row],[Amount 4]],Table1[[#This Row],[Amount 4]]))</f>
        <v/>
      </c>
      <c r="CN73" t="str">
        <f>IF(Table1[[#This Row],[Ledger 5]]="","","No")</f>
        <v/>
      </c>
      <c r="CO73" t="str">
        <f>IF(Table1[[#This Row],[Ledger 5]]="","",IF(Table1[[#This Row],[Effect 5]]="Dr.","Yes","No"))</f>
        <v/>
      </c>
      <c r="CP73" t="str">
        <f>IF(Table1[[#This Row],[Ledger 5]]="","",Table1[[#This Row],[Ledger 5]])</f>
        <v/>
      </c>
      <c r="CQ73" t="str">
        <f>IF(Table1[[#This Row],[Ledger 5]]="","",IF(Table1[[#This Row],[Effect 5]]="Dr.",-Table1[[#This Row],[Amount 5]],Table1[[#This Row],[Amount 5]]))</f>
        <v/>
      </c>
      <c r="CT73" t="str">
        <f>IF(Table1[[#This Row],[Ledger 6]]="","","No")</f>
        <v/>
      </c>
      <c r="CU73" t="str">
        <f>IF(Table1[[#This Row],[Ledger 6]]="","",IF(Table1[[#This Row],[Effect 6]]="Dr.","Yes","No"))</f>
        <v/>
      </c>
      <c r="CV73" t="str">
        <f>IF(Table1[[#This Row],[Ledger 6]]="","",Table1[[#This Row],[Ledger 6]])</f>
        <v/>
      </c>
      <c r="CW73" t="str">
        <f>IF(Table1[[#This Row],[Ledger 6]]="","",IF(Table1[[#This Row],[Effect 6]]="Dr.",-Table1[[#This Row],[Amount 6]],Table1[[#This Row],[Amount 6]]))</f>
        <v/>
      </c>
      <c r="CZ73" t="str">
        <f>IF(Table1[[#This Row],[Ledger 7]]="","","No")</f>
        <v/>
      </c>
      <c r="DA73" t="str">
        <f>IF(Table1[[#This Row],[Ledger 7]]="","",IF(Table1[[#This Row],[Effect 7]]="Dr.","Yes","No"))</f>
        <v/>
      </c>
      <c r="DB73" t="str">
        <f>IF(Table1[[#This Row],[Ledger 7]]="","",Table1[[#This Row],[Ledger 7]])</f>
        <v/>
      </c>
      <c r="DC73" t="str">
        <f>IF(Table1[[#This Row],[Ledger 7]]="","",IF(Table1[[#This Row],[Effect 7]]="Dr.",-Table1[[#This Row],[Amount 7]],Table1[[#This Row],[Amount 7]]))</f>
        <v/>
      </c>
      <c r="DF73" t="str">
        <f>IF(Table1[[#This Row],[Ledger 8]]="","","No")</f>
        <v/>
      </c>
      <c r="DG73" t="str">
        <f>IF(Table1[[#This Row],[Ledger 8]]="","",IF(Table1[[#This Row],[Effect 8]]="Dr.","Yes","No"))</f>
        <v/>
      </c>
      <c r="DH73" t="str">
        <f>IF(Table1[[#This Row],[Ledger 8]]="","",Table1[[#This Row],[Ledger 8]])</f>
        <v/>
      </c>
      <c r="DI73" t="str">
        <f>IF(Table1[[#This Row],[Ledger 8]]="","",IF(Table1[[#This Row],[Effect 8]]="Dr.",-Table1[[#This Row],[Amount 8]],Table1[[#This Row],[Amount 8]]))</f>
        <v/>
      </c>
      <c r="DL73" t="str">
        <f>IF(Table1[[#This Row],[Ledger 9]]="","","No")</f>
        <v/>
      </c>
      <c r="DM73" t="str">
        <f>IF(Table1[[#This Row],[Ledger 9]]="","",IF(Table1[[#This Row],[Effect 9]]="Dr.","Yes","No"))</f>
        <v/>
      </c>
      <c r="DN73" t="str">
        <f>IF(Table1[[#This Row],[Ledger 9]]="","",Table1[[#This Row],[Ledger 9]])</f>
        <v/>
      </c>
      <c r="DO73" t="str">
        <f>IF(Table1[[#This Row],[Ledger 9]]="","",IF(Table1[[#This Row],[Effect 9]]="Dr.",-Table1[[#This Row],[Amount 9]],Table1[[#This Row],[Amount 9]]))</f>
        <v/>
      </c>
      <c r="DR73" t="str">
        <f>IF(Table1[[#This Row],[Ledger 10]]="","","No")</f>
        <v/>
      </c>
      <c r="DS73" t="str">
        <f>IF(Table1[[#This Row],[Ledger 10]]="","",IF(Table1[[#This Row],[Effect 10]]="Dr.","Yes","No"))</f>
        <v/>
      </c>
      <c r="DT73" t="str">
        <f>IF(Table1[[#This Row],[Ledger 10]]="","",Table1[[#This Row],[Ledger 10]])</f>
        <v/>
      </c>
      <c r="DU73" t="str">
        <f>IF(Table1[[#This Row],[Ledger 10]]="","",IF(Table1[[#This Row],[Effect 10]]="Dr.",-Table1[[#This Row],[Amount 10]],Table1[[#This Row],[Amount 10]]))</f>
        <v/>
      </c>
      <c r="DX73" t="str">
        <f>IF(Table1[[#This Row],[Ledger 11]]="","","No")</f>
        <v/>
      </c>
      <c r="DY73" t="str">
        <f>IF(Table1[[#This Row],[Ledger 11]]="","",IF(Table1[[#This Row],[Effect 11]]="Dr.","Yes","No"))</f>
        <v/>
      </c>
      <c r="DZ73" t="str">
        <f>IF(Table1[[#This Row],[Ledger 11]]="","",Table1[[#This Row],[Ledger 11]])</f>
        <v/>
      </c>
      <c r="EA73" t="str">
        <f>IF(Table1[[#This Row],[Ledger 11]]="","",IF(Table1[[#This Row],[Effect 11]]="Dr.",-Table1[[#This Row],[Amount 11]],Table1[[#This Row],[Amount 11]]))</f>
        <v/>
      </c>
      <c r="ED73" t="str">
        <f>IF(Table1[[#This Row],[Ledger 12]]="","","No")</f>
        <v/>
      </c>
      <c r="EE73" t="str">
        <f>IF(Table1[[#This Row],[Ledger 12]]="","",IF(Table1[[#This Row],[Effect 12]]="Dr.","Yes","No"))</f>
        <v/>
      </c>
      <c r="EF73" t="str">
        <f>IF(Table1[[#This Row],[Ledger 12]]="","",Table1[[#This Row],[Ledger 12]])</f>
        <v/>
      </c>
      <c r="EG73" t="str">
        <f>IF(Table1[[#This Row],[Ledger 12]]="","",IF(Table1[[#This Row],[Effect 12]]="Dr.",-Table1[[#This Row],[Amount 12]],Table1[[#This Row],[Amount 12]]))</f>
        <v/>
      </c>
      <c r="EJ73" t="str">
        <f>IF(Table1[[#This Row],[Ledger 13]]="","","No")</f>
        <v/>
      </c>
      <c r="EK73" t="str">
        <f>IF(Table1[[#This Row],[Ledger 13]]="","",IF(Table1[[#This Row],[Effect 13]]="Dr.","Yes","No"))</f>
        <v/>
      </c>
      <c r="EL73" t="str">
        <f>IF(Table1[[#This Row],[Ledger 13]]="","",Table1[[#This Row],[Ledger 13]])</f>
        <v/>
      </c>
      <c r="EM73" t="str">
        <f>IF(Table1[[#This Row],[Ledger 13]]="","",IF(Table1[[#This Row],[Effect 13]]="Dr.",-Table1[[#This Row],[Amount 13]],Table1[[#This Row],[Amount 13]]))</f>
        <v/>
      </c>
      <c r="EP73" t="str">
        <f>IF(Table1[[#This Row],[Ledger 14]]="","","No")</f>
        <v/>
      </c>
      <c r="EQ73" t="str">
        <f>IF(Table1[[#This Row],[Ledger 14]]="","",IF(Table1[[#This Row],[Effect 14]]="Dr.","Yes","No"))</f>
        <v/>
      </c>
      <c r="ER73" t="str">
        <f>IF(Table1[[#This Row],[Ledger 14]]="","",Table1[[#This Row],[Ledger 14]])</f>
        <v/>
      </c>
      <c r="ES73" t="str">
        <f>IF(Table1[[#This Row],[Ledger 14]]="","",IF(Table1[[#This Row],[Effect 14]]="Dr.",-Table1[[#This Row],[Amount 14]],Table1[[#This Row],[Amount 14]]))</f>
        <v/>
      </c>
      <c r="EV73" t="str">
        <f>IF(Table1[[#This Row],[Ledger 15]]="","","No")</f>
        <v/>
      </c>
      <c r="EW73" t="str">
        <f>IF(Table1[[#This Row],[Ledger 15]]="","",IF(Table1[[#This Row],[Effect 15]]="Dr.","Yes","No"))</f>
        <v/>
      </c>
      <c r="EX73" t="str">
        <f>IF(Table1[[#This Row],[Ledger 15]]="","",Table1[[#This Row],[Ledger 15]])</f>
        <v/>
      </c>
      <c r="EY73" t="str">
        <f>IF(Table1[[#This Row],[Ledger 15]]="","",IF(Table1[[#This Row],[Effect 15]]="Dr.",-Table1[[#This Row],[Amount 15]],Table1[[#This Row],[Amount 15]]))</f>
        <v/>
      </c>
      <c r="FD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">
        <f>IF(Table1[[#This Row],[Date]]="",0,IF(AND(Table1[[#This Row],[Date]]&gt;=$FE$2,Table1[[#This Row],[Date]]&lt;=$FE$3),0,1))</f>
        <v>0</v>
      </c>
      <c r="FF73">
        <f>IF(Table1[[#This Row],[Date]]="",0,IF(TYPE(VLOOKUP(Table1[[#This Row],[Voucher Type]],Table1[[#All],[Voucher Type Master]],1,FALSE))=16,1,0))</f>
        <v>0</v>
      </c>
      <c r="FG73">
        <f>IF(TYPE(IF(Table1[[#This Row],[Date]]="",0,IF(VLOOKUP(Table1[[#This Row],[Voucher Type]],$FY$5:$FZ$13,2,0)=Table1[[#This Row],[Effect 1]],0,1)))=16,1,0)</f>
        <v>0</v>
      </c>
      <c r="FH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">
        <f>IF(LEN(Table1[[#This Row],[Ledger 1]])&gt;0,IF(TYPE(VLOOKUP(Table1[[#This Row],[Ledger 1]],GZ:GZ,1,0))=16,1,0),0)</f>
        <v>0</v>
      </c>
      <c r="FJ73">
        <f>IF(LEN(Table1[[#This Row],[Ledger 2]])&gt;0,IF(TYPE(VLOOKUP(Table1[[#This Row],[Ledger 2]],GZ:GZ,1,0))=16,1,0),0)</f>
        <v>0</v>
      </c>
      <c r="FK73">
        <f>IF(LEN(Table1[[#This Row],[Ledger 3]])&gt;0,IF(TYPE(VLOOKUP(Table1[[#This Row],[Ledger 3]],GZ:GZ,1,0))=16,1,0),0)</f>
        <v>0</v>
      </c>
      <c r="FL73">
        <f>IF(LEN(Table1[[#This Row],[Ledger 4]])&gt;0,IF(TYPE(VLOOKUP(Table1[[#This Row],[Ledger 4]],GZ:GZ,1,0))=16,1,0),0)</f>
        <v>0</v>
      </c>
      <c r="FM73">
        <f>IF(LEN(Table1[[#This Row],[Ledger 5]])&gt;0,IF(TYPE(VLOOKUP(Table1[[#This Row],[Ledger 5]],GZ:GZ,1,0))=16,1,0),0)</f>
        <v>0</v>
      </c>
      <c r="FN73">
        <f>IF(LEN(Table1[[#This Row],[Ledger 6]])&gt;0,IF(TYPE(VLOOKUP(Table1[[#This Row],[Ledger 6]],$GZ:$GZ,1,0))=16,1,0),0)</f>
        <v>0</v>
      </c>
      <c r="FO73">
        <f>IF(LEN(Table1[[#This Row],[Ledger 7]])&gt;0,IF(TYPE(VLOOKUP(Table1[[#This Row],[Ledger 7]],$GZ:$GZ,1,0))=16,1,0),0)</f>
        <v>0</v>
      </c>
      <c r="FP73">
        <f>IF(LEN(Table1[[#This Row],[Ledger 8]])&gt;0,IF(TYPE(VLOOKUP(Table1[[#This Row],[Ledger 8]],$GZ:$GZ,1,0))=16,1,0),0)</f>
        <v>0</v>
      </c>
      <c r="FQ73">
        <f>IF(LEN(Table1[[#This Row],[Ledger 9]])&gt;0,IF(TYPE(VLOOKUP(Table1[[#This Row],[Ledger 9]],$GZ:$GZ,1,0))=16,1,0),0)</f>
        <v>0</v>
      </c>
      <c r="FR73">
        <f>IF(LEN(Table1[[#This Row],[Ledger 10]])&gt;0,IF(TYPE(VLOOKUP(Table1[[#This Row],[Ledger 10]],$GZ:$GZ,1,0))=16,1,0),0)</f>
        <v>0</v>
      </c>
      <c r="FS73">
        <f>IF(LEN(Table1[[#This Row],[Ledger 11]])&gt;0,IF(TYPE(VLOOKUP(Table1[[#This Row],[Ledger 11]],$GZ:$GZ,1,0))=16,1,0),0)</f>
        <v>0</v>
      </c>
      <c r="FT73">
        <f>IF(LEN(Table1[[#This Row],[Ledger 12]])&gt;0,IF(TYPE(VLOOKUP(Table1[[#This Row],[Ledger 12]],$GZ:$GZ,1,0))=16,1,0),0)</f>
        <v>0</v>
      </c>
      <c r="FU73">
        <f>IF(LEN(Table1[[#This Row],[Ledger 13]])&gt;0,IF(TYPE(VLOOKUP(Table1[[#This Row],[Ledger 13]],$GZ:$GZ,1,0))=16,1,0),0)</f>
        <v>0</v>
      </c>
      <c r="FV73">
        <f>IF(LEN(Table1[[#This Row],[Ledger 14]])&gt;0,IF(TYPE(VLOOKUP(Table1[[#This Row],[Ledger 14]],$GZ:$GZ,1,0))=16,1,0),0)</f>
        <v>0</v>
      </c>
      <c r="FW73">
        <f>IF(LEN(Table1[[#This Row],[Ledger 15]])&gt;0,IF(TYPE(VLOOKUP(Table1[[#This Row],[Ledger 15]],$GZ:$GZ,1,0))=16,1,0),0)</f>
        <v>0</v>
      </c>
    </row>
    <row r="74" spans="4:179" ht="33" customHeight="1" x14ac:dyDescent="0.45">
      <c r="D74" s="8">
        <f t="shared" si="10"/>
        <v>69</v>
      </c>
      <c r="E74" s="32"/>
      <c r="F74" s="34"/>
      <c r="G74" s="34"/>
      <c r="H74" s="34"/>
      <c r="I74" s="34"/>
      <c r="J74" s="38"/>
      <c r="K74" s="33"/>
      <c r="L74" s="36"/>
      <c r="M74" s="35"/>
      <c r="N74" s="34"/>
      <c r="O74" s="41"/>
      <c r="P74" s="35"/>
      <c r="Q74" s="34"/>
      <c r="R74" s="37"/>
      <c r="S74" s="35"/>
      <c r="T74" s="34"/>
      <c r="U74" s="37"/>
      <c r="V74" s="35"/>
      <c r="W74" s="34"/>
      <c r="X74" s="37"/>
      <c r="Y74" s="35"/>
      <c r="Z74" s="34"/>
      <c r="AA74" s="37"/>
      <c r="AB74" s="35"/>
      <c r="AC74" s="34"/>
      <c r="AD74" s="37"/>
      <c r="AE74" s="35"/>
      <c r="AF74" s="34"/>
      <c r="AG74" s="37"/>
      <c r="AH74" s="35"/>
      <c r="AI74" s="34"/>
      <c r="AJ74" s="37"/>
      <c r="AK74" s="35"/>
      <c r="AL74" s="34"/>
      <c r="AM74" s="37"/>
      <c r="AN74" s="35"/>
      <c r="AO74" s="34"/>
      <c r="AP74" s="37"/>
      <c r="AQ74" s="35"/>
      <c r="AR74" s="34"/>
      <c r="AS74" s="37"/>
      <c r="AT74" s="35"/>
      <c r="AU74" s="34"/>
      <c r="AV74" s="37"/>
      <c r="AW74" s="35"/>
      <c r="AX74" s="34"/>
      <c r="AY74" s="37"/>
      <c r="AZ74" s="35"/>
      <c r="BA74" s="34"/>
      <c r="BB74" s="37"/>
      <c r="BC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" s="7"/>
      <c r="BF74" t="str">
        <f>IF(Table1[[#This Row],[Date]]="","","&amp;lt;VOUCHER REMOTEID="&amp;""""&amp;$A$11&amp;$A$13&amp;ROW()&amp;""""&amp;" VCHTYPE="""&amp;F74&amp;""" ACTION="""&amp;"Create"&amp;"""&amp;gt;")</f>
        <v/>
      </c>
      <c r="BG74" t="str">
        <f>IF(Table1[[#This Row],[Date]]="","",TEXT(Table1[[#This Row],[Date]],"yyyymmdd"))</f>
        <v/>
      </c>
      <c r="BH74" t="str">
        <f>Table1[[#This Row],[Date2]]</f>
        <v/>
      </c>
      <c r="BI74" t="str">
        <f>IF(Table1[[#This Row],[Date]]="","",Table1[[#This Row],[Voucher Type]])</f>
        <v/>
      </c>
      <c r="BJ74" t="str">
        <f>IF(Table1[[#This Row],[Ref No / Invoice No]]="","",Table1[[#This Row],[Ref No / Invoice No]])</f>
        <v/>
      </c>
      <c r="BK74" t="str">
        <f>IF(Table1[[#This Row],[Voucher No]]="","",Table1[[#This Row],[Voucher No]])</f>
        <v/>
      </c>
      <c r="BL74" t="str">
        <f>IF(Table1[[#This Row],[Date]]="","",Table1[[#This Row],[Narration]])</f>
        <v/>
      </c>
      <c r="BM74" t="str">
        <f>IF(Table1[[#This Row],[Date]]="","",$A$11&amp;$A$13&amp;ROW())</f>
        <v/>
      </c>
      <c r="BN74" t="str">
        <f>IF(Table1[[#This Row],[Date]]="","",$A$13)</f>
        <v/>
      </c>
      <c r="BP74" t="str">
        <f>IF(Table1[[#This Row],[Ledger 1]]="","","No")</f>
        <v/>
      </c>
      <c r="BQ74" t="str">
        <f>IF(Table1[[#This Row],[Date]]="","",IF(Table1[[#This Row],[Effect 1]]="Dr.","Yes","No"))</f>
        <v/>
      </c>
      <c r="BR74" t="str">
        <f>IF(Table1[[#This Row],[Date]]="","",Table1[[#This Row],[Ledger 1]])</f>
        <v/>
      </c>
      <c r="BS74" t="str">
        <f>IF(Table1[[#This Row],[Date]]="","",IF(Table1[[#This Row],[Effect 1]]="Dr.",-Table1[[#This Row],[Amount 1]],Table1[[#This Row],[Amount 1]]))</f>
        <v/>
      </c>
      <c r="BV74" t="str">
        <f>IF(Table1[[#This Row],[Ledger 2]]="","","No")</f>
        <v/>
      </c>
      <c r="BW74" t="str">
        <f>IF(Table1[[#This Row],[Date]]="","",IF(Table1[[#This Row],[Effect 2]]="Dr.","Yes","No"))</f>
        <v/>
      </c>
      <c r="BX74" t="str">
        <f>IF(Table1[[#This Row],[Date]]="","",Table1[[#This Row],[Ledger 2]])</f>
        <v/>
      </c>
      <c r="BY74" t="str">
        <f>IF(Table1[[#This Row],[Date]]="","",IF(Table1[[#This Row],[Effect 2]]="Dr.",-Table1[[#This Row],[Amount 2]],Table1[[#This Row],[Amount 2]]))</f>
        <v/>
      </c>
      <c r="CB74" t="str">
        <f>IF(Table1[[#This Row],[Ledger 3]]="","","No")</f>
        <v/>
      </c>
      <c r="CC74" t="str">
        <f>IF(Table1[[#This Row],[Ledger 3]]="","",IF(Table1[[#This Row],[Effect 3]]="Dr.","Yes","No"))</f>
        <v/>
      </c>
      <c r="CD74" t="str">
        <f>IF(Table1[[#This Row],[Ledger 3]]="","",Table1[[#This Row],[Ledger 3]])</f>
        <v/>
      </c>
      <c r="CE74" t="str">
        <f>IF(Table1[[#This Row],[Ledger 3]]="","",IF(Table1[[#This Row],[Effect 3]]="Dr.",-Table1[[#This Row],[Amount 3]],Table1[[#This Row],[Amount 3]]))</f>
        <v/>
      </c>
      <c r="CH74" t="str">
        <f>IF(Table1[[#This Row],[Ledger 4]]="","","No")</f>
        <v/>
      </c>
      <c r="CI74" t="str">
        <f>IF(Table1[[#This Row],[Ledger 4]]="","",IF(Table1[[#This Row],[Effect 4]]="Dr.","Yes","No"))</f>
        <v/>
      </c>
      <c r="CJ74" t="str">
        <f>IF(Table1[[#This Row],[Ledger 4]]="","",Table1[[#This Row],[Ledger 4]])</f>
        <v/>
      </c>
      <c r="CK74" t="str">
        <f>IF(Table1[[#This Row],[Ledger 4]]="","",IF(Table1[[#This Row],[Effect 4]]="Dr.",-Table1[[#This Row],[Amount 4]],Table1[[#This Row],[Amount 4]]))</f>
        <v/>
      </c>
      <c r="CN74" t="str">
        <f>IF(Table1[[#This Row],[Ledger 5]]="","","No")</f>
        <v/>
      </c>
      <c r="CO74" t="str">
        <f>IF(Table1[[#This Row],[Ledger 5]]="","",IF(Table1[[#This Row],[Effect 5]]="Dr.","Yes","No"))</f>
        <v/>
      </c>
      <c r="CP74" t="str">
        <f>IF(Table1[[#This Row],[Ledger 5]]="","",Table1[[#This Row],[Ledger 5]])</f>
        <v/>
      </c>
      <c r="CQ74" t="str">
        <f>IF(Table1[[#This Row],[Ledger 5]]="","",IF(Table1[[#This Row],[Effect 5]]="Dr.",-Table1[[#This Row],[Amount 5]],Table1[[#This Row],[Amount 5]]))</f>
        <v/>
      </c>
      <c r="CT74" t="str">
        <f>IF(Table1[[#This Row],[Ledger 6]]="","","No")</f>
        <v/>
      </c>
      <c r="CU74" t="str">
        <f>IF(Table1[[#This Row],[Ledger 6]]="","",IF(Table1[[#This Row],[Effect 6]]="Dr.","Yes","No"))</f>
        <v/>
      </c>
      <c r="CV74" t="str">
        <f>IF(Table1[[#This Row],[Ledger 6]]="","",Table1[[#This Row],[Ledger 6]])</f>
        <v/>
      </c>
      <c r="CW74" t="str">
        <f>IF(Table1[[#This Row],[Ledger 6]]="","",IF(Table1[[#This Row],[Effect 6]]="Dr.",-Table1[[#This Row],[Amount 6]],Table1[[#This Row],[Amount 6]]))</f>
        <v/>
      </c>
      <c r="CZ74" t="str">
        <f>IF(Table1[[#This Row],[Ledger 7]]="","","No")</f>
        <v/>
      </c>
      <c r="DA74" t="str">
        <f>IF(Table1[[#This Row],[Ledger 7]]="","",IF(Table1[[#This Row],[Effect 7]]="Dr.","Yes","No"))</f>
        <v/>
      </c>
      <c r="DB74" t="str">
        <f>IF(Table1[[#This Row],[Ledger 7]]="","",Table1[[#This Row],[Ledger 7]])</f>
        <v/>
      </c>
      <c r="DC74" t="str">
        <f>IF(Table1[[#This Row],[Ledger 7]]="","",IF(Table1[[#This Row],[Effect 7]]="Dr.",-Table1[[#This Row],[Amount 7]],Table1[[#This Row],[Amount 7]]))</f>
        <v/>
      </c>
      <c r="DF74" t="str">
        <f>IF(Table1[[#This Row],[Ledger 8]]="","","No")</f>
        <v/>
      </c>
      <c r="DG74" t="str">
        <f>IF(Table1[[#This Row],[Ledger 8]]="","",IF(Table1[[#This Row],[Effect 8]]="Dr.","Yes","No"))</f>
        <v/>
      </c>
      <c r="DH74" t="str">
        <f>IF(Table1[[#This Row],[Ledger 8]]="","",Table1[[#This Row],[Ledger 8]])</f>
        <v/>
      </c>
      <c r="DI74" t="str">
        <f>IF(Table1[[#This Row],[Ledger 8]]="","",IF(Table1[[#This Row],[Effect 8]]="Dr.",-Table1[[#This Row],[Amount 8]],Table1[[#This Row],[Amount 8]]))</f>
        <v/>
      </c>
      <c r="DL74" t="str">
        <f>IF(Table1[[#This Row],[Ledger 9]]="","","No")</f>
        <v/>
      </c>
      <c r="DM74" t="str">
        <f>IF(Table1[[#This Row],[Ledger 9]]="","",IF(Table1[[#This Row],[Effect 9]]="Dr.","Yes","No"))</f>
        <v/>
      </c>
      <c r="DN74" t="str">
        <f>IF(Table1[[#This Row],[Ledger 9]]="","",Table1[[#This Row],[Ledger 9]])</f>
        <v/>
      </c>
      <c r="DO74" t="str">
        <f>IF(Table1[[#This Row],[Ledger 9]]="","",IF(Table1[[#This Row],[Effect 9]]="Dr.",-Table1[[#This Row],[Amount 9]],Table1[[#This Row],[Amount 9]]))</f>
        <v/>
      </c>
      <c r="DR74" t="str">
        <f>IF(Table1[[#This Row],[Ledger 10]]="","","No")</f>
        <v/>
      </c>
      <c r="DS74" t="str">
        <f>IF(Table1[[#This Row],[Ledger 10]]="","",IF(Table1[[#This Row],[Effect 10]]="Dr.","Yes","No"))</f>
        <v/>
      </c>
      <c r="DT74" t="str">
        <f>IF(Table1[[#This Row],[Ledger 10]]="","",Table1[[#This Row],[Ledger 10]])</f>
        <v/>
      </c>
      <c r="DU74" t="str">
        <f>IF(Table1[[#This Row],[Ledger 10]]="","",IF(Table1[[#This Row],[Effect 10]]="Dr.",-Table1[[#This Row],[Amount 10]],Table1[[#This Row],[Amount 10]]))</f>
        <v/>
      </c>
      <c r="DX74" t="str">
        <f>IF(Table1[[#This Row],[Ledger 11]]="","","No")</f>
        <v/>
      </c>
      <c r="DY74" t="str">
        <f>IF(Table1[[#This Row],[Ledger 11]]="","",IF(Table1[[#This Row],[Effect 11]]="Dr.","Yes","No"))</f>
        <v/>
      </c>
      <c r="DZ74" t="str">
        <f>IF(Table1[[#This Row],[Ledger 11]]="","",Table1[[#This Row],[Ledger 11]])</f>
        <v/>
      </c>
      <c r="EA74" t="str">
        <f>IF(Table1[[#This Row],[Ledger 11]]="","",IF(Table1[[#This Row],[Effect 11]]="Dr.",-Table1[[#This Row],[Amount 11]],Table1[[#This Row],[Amount 11]]))</f>
        <v/>
      </c>
      <c r="ED74" t="str">
        <f>IF(Table1[[#This Row],[Ledger 12]]="","","No")</f>
        <v/>
      </c>
      <c r="EE74" t="str">
        <f>IF(Table1[[#This Row],[Ledger 12]]="","",IF(Table1[[#This Row],[Effect 12]]="Dr.","Yes","No"))</f>
        <v/>
      </c>
      <c r="EF74" t="str">
        <f>IF(Table1[[#This Row],[Ledger 12]]="","",Table1[[#This Row],[Ledger 12]])</f>
        <v/>
      </c>
      <c r="EG74" t="str">
        <f>IF(Table1[[#This Row],[Ledger 12]]="","",IF(Table1[[#This Row],[Effect 12]]="Dr.",-Table1[[#This Row],[Amount 12]],Table1[[#This Row],[Amount 12]]))</f>
        <v/>
      </c>
      <c r="EJ74" t="str">
        <f>IF(Table1[[#This Row],[Ledger 13]]="","","No")</f>
        <v/>
      </c>
      <c r="EK74" t="str">
        <f>IF(Table1[[#This Row],[Ledger 13]]="","",IF(Table1[[#This Row],[Effect 13]]="Dr.","Yes","No"))</f>
        <v/>
      </c>
      <c r="EL74" t="str">
        <f>IF(Table1[[#This Row],[Ledger 13]]="","",Table1[[#This Row],[Ledger 13]])</f>
        <v/>
      </c>
      <c r="EM74" t="str">
        <f>IF(Table1[[#This Row],[Ledger 13]]="","",IF(Table1[[#This Row],[Effect 13]]="Dr.",-Table1[[#This Row],[Amount 13]],Table1[[#This Row],[Amount 13]]))</f>
        <v/>
      </c>
      <c r="EP74" t="str">
        <f>IF(Table1[[#This Row],[Ledger 14]]="","","No")</f>
        <v/>
      </c>
      <c r="EQ74" t="str">
        <f>IF(Table1[[#This Row],[Ledger 14]]="","",IF(Table1[[#This Row],[Effect 14]]="Dr.","Yes","No"))</f>
        <v/>
      </c>
      <c r="ER74" t="str">
        <f>IF(Table1[[#This Row],[Ledger 14]]="","",Table1[[#This Row],[Ledger 14]])</f>
        <v/>
      </c>
      <c r="ES74" t="str">
        <f>IF(Table1[[#This Row],[Ledger 14]]="","",IF(Table1[[#This Row],[Effect 14]]="Dr.",-Table1[[#This Row],[Amount 14]],Table1[[#This Row],[Amount 14]]))</f>
        <v/>
      </c>
      <c r="EV74" t="str">
        <f>IF(Table1[[#This Row],[Ledger 15]]="","","No")</f>
        <v/>
      </c>
      <c r="EW74" t="str">
        <f>IF(Table1[[#This Row],[Ledger 15]]="","",IF(Table1[[#This Row],[Effect 15]]="Dr.","Yes","No"))</f>
        <v/>
      </c>
      <c r="EX74" t="str">
        <f>IF(Table1[[#This Row],[Ledger 15]]="","",Table1[[#This Row],[Ledger 15]])</f>
        <v/>
      </c>
      <c r="EY74" t="str">
        <f>IF(Table1[[#This Row],[Ledger 15]]="","",IF(Table1[[#This Row],[Effect 15]]="Dr.",-Table1[[#This Row],[Amount 15]],Table1[[#This Row],[Amount 15]]))</f>
        <v/>
      </c>
      <c r="FD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">
        <f>IF(Table1[[#This Row],[Date]]="",0,IF(AND(Table1[[#This Row],[Date]]&gt;=$FE$2,Table1[[#This Row],[Date]]&lt;=$FE$3),0,1))</f>
        <v>0</v>
      </c>
      <c r="FF74">
        <f>IF(Table1[[#This Row],[Date]]="",0,IF(TYPE(VLOOKUP(Table1[[#This Row],[Voucher Type]],Table1[[#All],[Voucher Type Master]],1,FALSE))=16,1,0))</f>
        <v>0</v>
      </c>
      <c r="FG74">
        <f>IF(TYPE(IF(Table1[[#This Row],[Date]]="",0,IF(VLOOKUP(Table1[[#This Row],[Voucher Type]],$FY$5:$FZ$13,2,0)=Table1[[#This Row],[Effect 1]],0,1)))=16,1,0)</f>
        <v>0</v>
      </c>
      <c r="FH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">
        <f>IF(LEN(Table1[[#This Row],[Ledger 1]])&gt;0,IF(TYPE(VLOOKUP(Table1[[#This Row],[Ledger 1]],GZ:GZ,1,0))=16,1,0),0)</f>
        <v>0</v>
      </c>
      <c r="FJ74">
        <f>IF(LEN(Table1[[#This Row],[Ledger 2]])&gt;0,IF(TYPE(VLOOKUP(Table1[[#This Row],[Ledger 2]],GZ:GZ,1,0))=16,1,0),0)</f>
        <v>0</v>
      </c>
      <c r="FK74">
        <f>IF(LEN(Table1[[#This Row],[Ledger 3]])&gt;0,IF(TYPE(VLOOKUP(Table1[[#This Row],[Ledger 3]],GZ:GZ,1,0))=16,1,0),0)</f>
        <v>0</v>
      </c>
      <c r="FL74">
        <f>IF(LEN(Table1[[#This Row],[Ledger 4]])&gt;0,IF(TYPE(VLOOKUP(Table1[[#This Row],[Ledger 4]],GZ:GZ,1,0))=16,1,0),0)</f>
        <v>0</v>
      </c>
      <c r="FM74">
        <f>IF(LEN(Table1[[#This Row],[Ledger 5]])&gt;0,IF(TYPE(VLOOKUP(Table1[[#This Row],[Ledger 5]],GZ:GZ,1,0))=16,1,0),0)</f>
        <v>0</v>
      </c>
      <c r="FN74">
        <f>IF(LEN(Table1[[#This Row],[Ledger 6]])&gt;0,IF(TYPE(VLOOKUP(Table1[[#This Row],[Ledger 6]],$GZ:$GZ,1,0))=16,1,0),0)</f>
        <v>0</v>
      </c>
      <c r="FO74">
        <f>IF(LEN(Table1[[#This Row],[Ledger 7]])&gt;0,IF(TYPE(VLOOKUP(Table1[[#This Row],[Ledger 7]],$GZ:$GZ,1,0))=16,1,0),0)</f>
        <v>0</v>
      </c>
      <c r="FP74">
        <f>IF(LEN(Table1[[#This Row],[Ledger 8]])&gt;0,IF(TYPE(VLOOKUP(Table1[[#This Row],[Ledger 8]],$GZ:$GZ,1,0))=16,1,0),0)</f>
        <v>0</v>
      </c>
      <c r="FQ74">
        <f>IF(LEN(Table1[[#This Row],[Ledger 9]])&gt;0,IF(TYPE(VLOOKUP(Table1[[#This Row],[Ledger 9]],$GZ:$GZ,1,0))=16,1,0),0)</f>
        <v>0</v>
      </c>
      <c r="FR74">
        <f>IF(LEN(Table1[[#This Row],[Ledger 10]])&gt;0,IF(TYPE(VLOOKUP(Table1[[#This Row],[Ledger 10]],$GZ:$GZ,1,0))=16,1,0),0)</f>
        <v>0</v>
      </c>
      <c r="FS74">
        <f>IF(LEN(Table1[[#This Row],[Ledger 11]])&gt;0,IF(TYPE(VLOOKUP(Table1[[#This Row],[Ledger 11]],$GZ:$GZ,1,0))=16,1,0),0)</f>
        <v>0</v>
      </c>
      <c r="FT74">
        <f>IF(LEN(Table1[[#This Row],[Ledger 12]])&gt;0,IF(TYPE(VLOOKUP(Table1[[#This Row],[Ledger 12]],$GZ:$GZ,1,0))=16,1,0),0)</f>
        <v>0</v>
      </c>
      <c r="FU74">
        <f>IF(LEN(Table1[[#This Row],[Ledger 13]])&gt;0,IF(TYPE(VLOOKUP(Table1[[#This Row],[Ledger 13]],$GZ:$GZ,1,0))=16,1,0),0)</f>
        <v>0</v>
      </c>
      <c r="FV74">
        <f>IF(LEN(Table1[[#This Row],[Ledger 14]])&gt;0,IF(TYPE(VLOOKUP(Table1[[#This Row],[Ledger 14]],$GZ:$GZ,1,0))=16,1,0),0)</f>
        <v>0</v>
      </c>
      <c r="FW74">
        <f>IF(LEN(Table1[[#This Row],[Ledger 15]])&gt;0,IF(TYPE(VLOOKUP(Table1[[#This Row],[Ledger 15]],$GZ:$GZ,1,0))=16,1,0),0)</f>
        <v>0</v>
      </c>
    </row>
    <row r="75" spans="4:179" ht="33" customHeight="1" x14ac:dyDescent="0.45">
      <c r="D75" s="8">
        <f t="shared" si="10"/>
        <v>70</v>
      </c>
      <c r="E75" s="32"/>
      <c r="F75" s="34"/>
      <c r="G75" s="34"/>
      <c r="H75" s="34"/>
      <c r="I75" s="34"/>
      <c r="J75" s="38"/>
      <c r="K75" s="33"/>
      <c r="L75" s="36"/>
      <c r="M75" s="35"/>
      <c r="N75" s="34"/>
      <c r="O75" s="41"/>
      <c r="P75" s="35"/>
      <c r="Q75" s="34"/>
      <c r="R75" s="37"/>
      <c r="S75" s="35"/>
      <c r="T75" s="34"/>
      <c r="U75" s="37"/>
      <c r="V75" s="35"/>
      <c r="W75" s="34"/>
      <c r="X75" s="37"/>
      <c r="Y75" s="35"/>
      <c r="Z75" s="34"/>
      <c r="AA75" s="37"/>
      <c r="AB75" s="35"/>
      <c r="AC75" s="34"/>
      <c r="AD75" s="37"/>
      <c r="AE75" s="35"/>
      <c r="AF75" s="34"/>
      <c r="AG75" s="37"/>
      <c r="AH75" s="35"/>
      <c r="AI75" s="34"/>
      <c r="AJ75" s="37"/>
      <c r="AK75" s="35"/>
      <c r="AL75" s="34"/>
      <c r="AM75" s="37"/>
      <c r="AN75" s="35"/>
      <c r="AO75" s="34"/>
      <c r="AP75" s="37"/>
      <c r="AQ75" s="35"/>
      <c r="AR75" s="34"/>
      <c r="AS75" s="37"/>
      <c r="AT75" s="35"/>
      <c r="AU75" s="34"/>
      <c r="AV75" s="37"/>
      <c r="AW75" s="35"/>
      <c r="AX75" s="34"/>
      <c r="AY75" s="37"/>
      <c r="AZ75" s="35"/>
      <c r="BA75" s="34"/>
      <c r="BB75" s="37"/>
      <c r="BC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" s="7"/>
      <c r="BF75" t="str">
        <f>IF(Table1[[#This Row],[Date]]="","","&amp;lt;VOUCHER REMOTEID="&amp;""""&amp;$A$11&amp;$A$13&amp;ROW()&amp;""""&amp;" VCHTYPE="""&amp;F75&amp;""" ACTION="""&amp;"Create"&amp;"""&amp;gt;")</f>
        <v/>
      </c>
      <c r="BG75" t="str">
        <f>IF(Table1[[#This Row],[Date]]="","",TEXT(Table1[[#This Row],[Date]],"yyyymmdd"))</f>
        <v/>
      </c>
      <c r="BH75" t="str">
        <f>Table1[[#This Row],[Date2]]</f>
        <v/>
      </c>
      <c r="BI75" t="str">
        <f>IF(Table1[[#This Row],[Date]]="","",Table1[[#This Row],[Voucher Type]])</f>
        <v/>
      </c>
      <c r="BJ75" t="str">
        <f>IF(Table1[[#This Row],[Ref No / Invoice No]]="","",Table1[[#This Row],[Ref No / Invoice No]])</f>
        <v/>
      </c>
      <c r="BK75" t="str">
        <f>IF(Table1[[#This Row],[Voucher No]]="","",Table1[[#This Row],[Voucher No]])</f>
        <v/>
      </c>
      <c r="BL75" t="str">
        <f>IF(Table1[[#This Row],[Date]]="","",Table1[[#This Row],[Narration]])</f>
        <v/>
      </c>
      <c r="BM75" t="str">
        <f>IF(Table1[[#This Row],[Date]]="","",$A$11&amp;$A$13&amp;ROW())</f>
        <v/>
      </c>
      <c r="BN75" t="str">
        <f>IF(Table1[[#This Row],[Date]]="","",$A$13)</f>
        <v/>
      </c>
      <c r="BP75" t="str">
        <f>IF(Table1[[#This Row],[Ledger 1]]="","","No")</f>
        <v/>
      </c>
      <c r="BQ75" t="str">
        <f>IF(Table1[[#This Row],[Date]]="","",IF(Table1[[#This Row],[Effect 1]]="Dr.","Yes","No"))</f>
        <v/>
      </c>
      <c r="BR75" t="str">
        <f>IF(Table1[[#This Row],[Date]]="","",Table1[[#This Row],[Ledger 1]])</f>
        <v/>
      </c>
      <c r="BS75" t="str">
        <f>IF(Table1[[#This Row],[Date]]="","",IF(Table1[[#This Row],[Effect 1]]="Dr.",-Table1[[#This Row],[Amount 1]],Table1[[#This Row],[Amount 1]]))</f>
        <v/>
      </c>
      <c r="BV75" t="str">
        <f>IF(Table1[[#This Row],[Ledger 2]]="","","No")</f>
        <v/>
      </c>
      <c r="BW75" t="str">
        <f>IF(Table1[[#This Row],[Date]]="","",IF(Table1[[#This Row],[Effect 2]]="Dr.","Yes","No"))</f>
        <v/>
      </c>
      <c r="BX75" t="str">
        <f>IF(Table1[[#This Row],[Date]]="","",Table1[[#This Row],[Ledger 2]])</f>
        <v/>
      </c>
      <c r="BY75" t="str">
        <f>IF(Table1[[#This Row],[Date]]="","",IF(Table1[[#This Row],[Effect 2]]="Dr.",-Table1[[#This Row],[Amount 2]],Table1[[#This Row],[Amount 2]]))</f>
        <v/>
      </c>
      <c r="CB75" t="str">
        <f>IF(Table1[[#This Row],[Ledger 3]]="","","No")</f>
        <v/>
      </c>
      <c r="CC75" t="str">
        <f>IF(Table1[[#This Row],[Ledger 3]]="","",IF(Table1[[#This Row],[Effect 3]]="Dr.","Yes","No"))</f>
        <v/>
      </c>
      <c r="CD75" t="str">
        <f>IF(Table1[[#This Row],[Ledger 3]]="","",Table1[[#This Row],[Ledger 3]])</f>
        <v/>
      </c>
      <c r="CE75" t="str">
        <f>IF(Table1[[#This Row],[Ledger 3]]="","",IF(Table1[[#This Row],[Effect 3]]="Dr.",-Table1[[#This Row],[Amount 3]],Table1[[#This Row],[Amount 3]]))</f>
        <v/>
      </c>
      <c r="CH75" t="str">
        <f>IF(Table1[[#This Row],[Ledger 4]]="","","No")</f>
        <v/>
      </c>
      <c r="CI75" t="str">
        <f>IF(Table1[[#This Row],[Ledger 4]]="","",IF(Table1[[#This Row],[Effect 4]]="Dr.","Yes","No"))</f>
        <v/>
      </c>
      <c r="CJ75" t="str">
        <f>IF(Table1[[#This Row],[Ledger 4]]="","",Table1[[#This Row],[Ledger 4]])</f>
        <v/>
      </c>
      <c r="CK75" t="str">
        <f>IF(Table1[[#This Row],[Ledger 4]]="","",IF(Table1[[#This Row],[Effect 4]]="Dr.",-Table1[[#This Row],[Amount 4]],Table1[[#This Row],[Amount 4]]))</f>
        <v/>
      </c>
      <c r="CN75" t="str">
        <f>IF(Table1[[#This Row],[Ledger 5]]="","","No")</f>
        <v/>
      </c>
      <c r="CO75" t="str">
        <f>IF(Table1[[#This Row],[Ledger 5]]="","",IF(Table1[[#This Row],[Effect 5]]="Dr.","Yes","No"))</f>
        <v/>
      </c>
      <c r="CP75" t="str">
        <f>IF(Table1[[#This Row],[Ledger 5]]="","",Table1[[#This Row],[Ledger 5]])</f>
        <v/>
      </c>
      <c r="CQ75" t="str">
        <f>IF(Table1[[#This Row],[Ledger 5]]="","",IF(Table1[[#This Row],[Effect 5]]="Dr.",-Table1[[#This Row],[Amount 5]],Table1[[#This Row],[Amount 5]]))</f>
        <v/>
      </c>
      <c r="CT75" t="str">
        <f>IF(Table1[[#This Row],[Ledger 6]]="","","No")</f>
        <v/>
      </c>
      <c r="CU75" t="str">
        <f>IF(Table1[[#This Row],[Ledger 6]]="","",IF(Table1[[#This Row],[Effect 6]]="Dr.","Yes","No"))</f>
        <v/>
      </c>
      <c r="CV75" t="str">
        <f>IF(Table1[[#This Row],[Ledger 6]]="","",Table1[[#This Row],[Ledger 6]])</f>
        <v/>
      </c>
      <c r="CW75" t="str">
        <f>IF(Table1[[#This Row],[Ledger 6]]="","",IF(Table1[[#This Row],[Effect 6]]="Dr.",-Table1[[#This Row],[Amount 6]],Table1[[#This Row],[Amount 6]]))</f>
        <v/>
      </c>
      <c r="CZ75" t="str">
        <f>IF(Table1[[#This Row],[Ledger 7]]="","","No")</f>
        <v/>
      </c>
      <c r="DA75" t="str">
        <f>IF(Table1[[#This Row],[Ledger 7]]="","",IF(Table1[[#This Row],[Effect 7]]="Dr.","Yes","No"))</f>
        <v/>
      </c>
      <c r="DB75" t="str">
        <f>IF(Table1[[#This Row],[Ledger 7]]="","",Table1[[#This Row],[Ledger 7]])</f>
        <v/>
      </c>
      <c r="DC75" t="str">
        <f>IF(Table1[[#This Row],[Ledger 7]]="","",IF(Table1[[#This Row],[Effect 7]]="Dr.",-Table1[[#This Row],[Amount 7]],Table1[[#This Row],[Amount 7]]))</f>
        <v/>
      </c>
      <c r="DF75" t="str">
        <f>IF(Table1[[#This Row],[Ledger 8]]="","","No")</f>
        <v/>
      </c>
      <c r="DG75" t="str">
        <f>IF(Table1[[#This Row],[Ledger 8]]="","",IF(Table1[[#This Row],[Effect 8]]="Dr.","Yes","No"))</f>
        <v/>
      </c>
      <c r="DH75" t="str">
        <f>IF(Table1[[#This Row],[Ledger 8]]="","",Table1[[#This Row],[Ledger 8]])</f>
        <v/>
      </c>
      <c r="DI75" t="str">
        <f>IF(Table1[[#This Row],[Ledger 8]]="","",IF(Table1[[#This Row],[Effect 8]]="Dr.",-Table1[[#This Row],[Amount 8]],Table1[[#This Row],[Amount 8]]))</f>
        <v/>
      </c>
      <c r="DL75" t="str">
        <f>IF(Table1[[#This Row],[Ledger 9]]="","","No")</f>
        <v/>
      </c>
      <c r="DM75" t="str">
        <f>IF(Table1[[#This Row],[Ledger 9]]="","",IF(Table1[[#This Row],[Effect 9]]="Dr.","Yes","No"))</f>
        <v/>
      </c>
      <c r="DN75" t="str">
        <f>IF(Table1[[#This Row],[Ledger 9]]="","",Table1[[#This Row],[Ledger 9]])</f>
        <v/>
      </c>
      <c r="DO75" t="str">
        <f>IF(Table1[[#This Row],[Ledger 9]]="","",IF(Table1[[#This Row],[Effect 9]]="Dr.",-Table1[[#This Row],[Amount 9]],Table1[[#This Row],[Amount 9]]))</f>
        <v/>
      </c>
      <c r="DR75" t="str">
        <f>IF(Table1[[#This Row],[Ledger 10]]="","","No")</f>
        <v/>
      </c>
      <c r="DS75" t="str">
        <f>IF(Table1[[#This Row],[Ledger 10]]="","",IF(Table1[[#This Row],[Effect 10]]="Dr.","Yes","No"))</f>
        <v/>
      </c>
      <c r="DT75" t="str">
        <f>IF(Table1[[#This Row],[Ledger 10]]="","",Table1[[#This Row],[Ledger 10]])</f>
        <v/>
      </c>
      <c r="DU75" t="str">
        <f>IF(Table1[[#This Row],[Ledger 10]]="","",IF(Table1[[#This Row],[Effect 10]]="Dr.",-Table1[[#This Row],[Amount 10]],Table1[[#This Row],[Amount 10]]))</f>
        <v/>
      </c>
      <c r="DX75" t="str">
        <f>IF(Table1[[#This Row],[Ledger 11]]="","","No")</f>
        <v/>
      </c>
      <c r="DY75" t="str">
        <f>IF(Table1[[#This Row],[Ledger 11]]="","",IF(Table1[[#This Row],[Effect 11]]="Dr.","Yes","No"))</f>
        <v/>
      </c>
      <c r="DZ75" t="str">
        <f>IF(Table1[[#This Row],[Ledger 11]]="","",Table1[[#This Row],[Ledger 11]])</f>
        <v/>
      </c>
      <c r="EA75" t="str">
        <f>IF(Table1[[#This Row],[Ledger 11]]="","",IF(Table1[[#This Row],[Effect 11]]="Dr.",-Table1[[#This Row],[Amount 11]],Table1[[#This Row],[Amount 11]]))</f>
        <v/>
      </c>
      <c r="ED75" t="str">
        <f>IF(Table1[[#This Row],[Ledger 12]]="","","No")</f>
        <v/>
      </c>
      <c r="EE75" t="str">
        <f>IF(Table1[[#This Row],[Ledger 12]]="","",IF(Table1[[#This Row],[Effect 12]]="Dr.","Yes","No"))</f>
        <v/>
      </c>
      <c r="EF75" t="str">
        <f>IF(Table1[[#This Row],[Ledger 12]]="","",Table1[[#This Row],[Ledger 12]])</f>
        <v/>
      </c>
      <c r="EG75" t="str">
        <f>IF(Table1[[#This Row],[Ledger 12]]="","",IF(Table1[[#This Row],[Effect 12]]="Dr.",-Table1[[#This Row],[Amount 12]],Table1[[#This Row],[Amount 12]]))</f>
        <v/>
      </c>
      <c r="EJ75" t="str">
        <f>IF(Table1[[#This Row],[Ledger 13]]="","","No")</f>
        <v/>
      </c>
      <c r="EK75" t="str">
        <f>IF(Table1[[#This Row],[Ledger 13]]="","",IF(Table1[[#This Row],[Effect 13]]="Dr.","Yes","No"))</f>
        <v/>
      </c>
      <c r="EL75" t="str">
        <f>IF(Table1[[#This Row],[Ledger 13]]="","",Table1[[#This Row],[Ledger 13]])</f>
        <v/>
      </c>
      <c r="EM75" t="str">
        <f>IF(Table1[[#This Row],[Ledger 13]]="","",IF(Table1[[#This Row],[Effect 13]]="Dr.",-Table1[[#This Row],[Amount 13]],Table1[[#This Row],[Amount 13]]))</f>
        <v/>
      </c>
      <c r="EP75" t="str">
        <f>IF(Table1[[#This Row],[Ledger 14]]="","","No")</f>
        <v/>
      </c>
      <c r="EQ75" t="str">
        <f>IF(Table1[[#This Row],[Ledger 14]]="","",IF(Table1[[#This Row],[Effect 14]]="Dr.","Yes","No"))</f>
        <v/>
      </c>
      <c r="ER75" t="str">
        <f>IF(Table1[[#This Row],[Ledger 14]]="","",Table1[[#This Row],[Ledger 14]])</f>
        <v/>
      </c>
      <c r="ES75" t="str">
        <f>IF(Table1[[#This Row],[Ledger 14]]="","",IF(Table1[[#This Row],[Effect 14]]="Dr.",-Table1[[#This Row],[Amount 14]],Table1[[#This Row],[Amount 14]]))</f>
        <v/>
      </c>
      <c r="EV75" t="str">
        <f>IF(Table1[[#This Row],[Ledger 15]]="","","No")</f>
        <v/>
      </c>
      <c r="EW75" t="str">
        <f>IF(Table1[[#This Row],[Ledger 15]]="","",IF(Table1[[#This Row],[Effect 15]]="Dr.","Yes","No"))</f>
        <v/>
      </c>
      <c r="EX75" t="str">
        <f>IF(Table1[[#This Row],[Ledger 15]]="","",Table1[[#This Row],[Ledger 15]])</f>
        <v/>
      </c>
      <c r="EY75" t="str">
        <f>IF(Table1[[#This Row],[Ledger 15]]="","",IF(Table1[[#This Row],[Effect 15]]="Dr.",-Table1[[#This Row],[Amount 15]],Table1[[#This Row],[Amount 15]]))</f>
        <v/>
      </c>
      <c r="FD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">
        <f>IF(Table1[[#This Row],[Date]]="",0,IF(AND(Table1[[#This Row],[Date]]&gt;=$FE$2,Table1[[#This Row],[Date]]&lt;=$FE$3),0,1))</f>
        <v>0</v>
      </c>
      <c r="FF75">
        <f>IF(Table1[[#This Row],[Date]]="",0,IF(TYPE(VLOOKUP(Table1[[#This Row],[Voucher Type]],Table1[[#All],[Voucher Type Master]],1,FALSE))=16,1,0))</f>
        <v>0</v>
      </c>
      <c r="FG75">
        <f>IF(TYPE(IF(Table1[[#This Row],[Date]]="",0,IF(VLOOKUP(Table1[[#This Row],[Voucher Type]],$FY$5:$FZ$13,2,0)=Table1[[#This Row],[Effect 1]],0,1)))=16,1,0)</f>
        <v>0</v>
      </c>
      <c r="FH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">
        <f>IF(LEN(Table1[[#This Row],[Ledger 1]])&gt;0,IF(TYPE(VLOOKUP(Table1[[#This Row],[Ledger 1]],GZ:GZ,1,0))=16,1,0),0)</f>
        <v>0</v>
      </c>
      <c r="FJ75">
        <f>IF(LEN(Table1[[#This Row],[Ledger 2]])&gt;0,IF(TYPE(VLOOKUP(Table1[[#This Row],[Ledger 2]],GZ:GZ,1,0))=16,1,0),0)</f>
        <v>0</v>
      </c>
      <c r="FK75">
        <f>IF(LEN(Table1[[#This Row],[Ledger 3]])&gt;0,IF(TYPE(VLOOKUP(Table1[[#This Row],[Ledger 3]],GZ:GZ,1,0))=16,1,0),0)</f>
        <v>0</v>
      </c>
      <c r="FL75">
        <f>IF(LEN(Table1[[#This Row],[Ledger 4]])&gt;0,IF(TYPE(VLOOKUP(Table1[[#This Row],[Ledger 4]],GZ:GZ,1,0))=16,1,0),0)</f>
        <v>0</v>
      </c>
      <c r="FM75">
        <f>IF(LEN(Table1[[#This Row],[Ledger 5]])&gt;0,IF(TYPE(VLOOKUP(Table1[[#This Row],[Ledger 5]],GZ:GZ,1,0))=16,1,0),0)</f>
        <v>0</v>
      </c>
      <c r="FN75">
        <f>IF(LEN(Table1[[#This Row],[Ledger 6]])&gt;0,IF(TYPE(VLOOKUP(Table1[[#This Row],[Ledger 6]],$GZ:$GZ,1,0))=16,1,0),0)</f>
        <v>0</v>
      </c>
      <c r="FO75">
        <f>IF(LEN(Table1[[#This Row],[Ledger 7]])&gt;0,IF(TYPE(VLOOKUP(Table1[[#This Row],[Ledger 7]],$GZ:$GZ,1,0))=16,1,0),0)</f>
        <v>0</v>
      </c>
      <c r="FP75">
        <f>IF(LEN(Table1[[#This Row],[Ledger 8]])&gt;0,IF(TYPE(VLOOKUP(Table1[[#This Row],[Ledger 8]],$GZ:$GZ,1,0))=16,1,0),0)</f>
        <v>0</v>
      </c>
      <c r="FQ75">
        <f>IF(LEN(Table1[[#This Row],[Ledger 9]])&gt;0,IF(TYPE(VLOOKUP(Table1[[#This Row],[Ledger 9]],$GZ:$GZ,1,0))=16,1,0),0)</f>
        <v>0</v>
      </c>
      <c r="FR75">
        <f>IF(LEN(Table1[[#This Row],[Ledger 10]])&gt;0,IF(TYPE(VLOOKUP(Table1[[#This Row],[Ledger 10]],$GZ:$GZ,1,0))=16,1,0),0)</f>
        <v>0</v>
      </c>
      <c r="FS75">
        <f>IF(LEN(Table1[[#This Row],[Ledger 11]])&gt;0,IF(TYPE(VLOOKUP(Table1[[#This Row],[Ledger 11]],$GZ:$GZ,1,0))=16,1,0),0)</f>
        <v>0</v>
      </c>
      <c r="FT75">
        <f>IF(LEN(Table1[[#This Row],[Ledger 12]])&gt;0,IF(TYPE(VLOOKUP(Table1[[#This Row],[Ledger 12]],$GZ:$GZ,1,0))=16,1,0),0)</f>
        <v>0</v>
      </c>
      <c r="FU75">
        <f>IF(LEN(Table1[[#This Row],[Ledger 13]])&gt;0,IF(TYPE(VLOOKUP(Table1[[#This Row],[Ledger 13]],$GZ:$GZ,1,0))=16,1,0),0)</f>
        <v>0</v>
      </c>
      <c r="FV75">
        <f>IF(LEN(Table1[[#This Row],[Ledger 14]])&gt;0,IF(TYPE(VLOOKUP(Table1[[#This Row],[Ledger 14]],$GZ:$GZ,1,0))=16,1,0),0)</f>
        <v>0</v>
      </c>
      <c r="FW75">
        <f>IF(LEN(Table1[[#This Row],[Ledger 15]])&gt;0,IF(TYPE(VLOOKUP(Table1[[#This Row],[Ledger 15]],$GZ:$GZ,1,0))=16,1,0),0)</f>
        <v>0</v>
      </c>
    </row>
    <row r="76" spans="4:179" ht="33" customHeight="1" x14ac:dyDescent="0.45">
      <c r="D76" s="8">
        <f t="shared" si="10"/>
        <v>71</v>
      </c>
      <c r="E76" s="32"/>
      <c r="F76" s="34"/>
      <c r="G76" s="34"/>
      <c r="H76" s="34"/>
      <c r="I76" s="34"/>
      <c r="J76" s="38"/>
      <c r="K76" s="33"/>
      <c r="L76" s="36"/>
      <c r="M76" s="35"/>
      <c r="N76" s="34"/>
      <c r="O76" s="41"/>
      <c r="P76" s="35"/>
      <c r="Q76" s="34"/>
      <c r="R76" s="37"/>
      <c r="S76" s="35"/>
      <c r="T76" s="34"/>
      <c r="U76" s="37"/>
      <c r="V76" s="35"/>
      <c r="W76" s="34"/>
      <c r="X76" s="37"/>
      <c r="Y76" s="35"/>
      <c r="Z76" s="34"/>
      <c r="AA76" s="37"/>
      <c r="AB76" s="35"/>
      <c r="AC76" s="34"/>
      <c r="AD76" s="37"/>
      <c r="AE76" s="35"/>
      <c r="AF76" s="34"/>
      <c r="AG76" s="37"/>
      <c r="AH76" s="35"/>
      <c r="AI76" s="34"/>
      <c r="AJ76" s="37"/>
      <c r="AK76" s="35"/>
      <c r="AL76" s="34"/>
      <c r="AM76" s="37"/>
      <c r="AN76" s="35"/>
      <c r="AO76" s="34"/>
      <c r="AP76" s="37"/>
      <c r="AQ76" s="35"/>
      <c r="AR76" s="34"/>
      <c r="AS76" s="37"/>
      <c r="AT76" s="35"/>
      <c r="AU76" s="34"/>
      <c r="AV76" s="37"/>
      <c r="AW76" s="35"/>
      <c r="AX76" s="34"/>
      <c r="AY76" s="37"/>
      <c r="AZ76" s="35"/>
      <c r="BA76" s="34"/>
      <c r="BB76" s="37"/>
      <c r="BC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" s="7"/>
      <c r="BF76" t="str">
        <f>IF(Table1[[#This Row],[Date]]="","","&amp;lt;VOUCHER REMOTEID="&amp;""""&amp;$A$11&amp;$A$13&amp;ROW()&amp;""""&amp;" VCHTYPE="""&amp;F76&amp;""" ACTION="""&amp;"Create"&amp;"""&amp;gt;")</f>
        <v/>
      </c>
      <c r="BG76" t="str">
        <f>IF(Table1[[#This Row],[Date]]="","",TEXT(Table1[[#This Row],[Date]],"yyyymmdd"))</f>
        <v/>
      </c>
      <c r="BH76" t="str">
        <f>Table1[[#This Row],[Date2]]</f>
        <v/>
      </c>
      <c r="BI76" t="str">
        <f>IF(Table1[[#This Row],[Date]]="","",Table1[[#This Row],[Voucher Type]])</f>
        <v/>
      </c>
      <c r="BJ76" t="str">
        <f>IF(Table1[[#This Row],[Ref No / Invoice No]]="","",Table1[[#This Row],[Ref No / Invoice No]])</f>
        <v/>
      </c>
      <c r="BK76" t="str">
        <f>IF(Table1[[#This Row],[Voucher No]]="","",Table1[[#This Row],[Voucher No]])</f>
        <v/>
      </c>
      <c r="BL76" t="str">
        <f>IF(Table1[[#This Row],[Date]]="","",Table1[[#This Row],[Narration]])</f>
        <v/>
      </c>
      <c r="BM76" t="str">
        <f>IF(Table1[[#This Row],[Date]]="","",$A$11&amp;$A$13&amp;ROW())</f>
        <v/>
      </c>
      <c r="BN76" t="str">
        <f>IF(Table1[[#This Row],[Date]]="","",$A$13)</f>
        <v/>
      </c>
      <c r="BP76" t="str">
        <f>IF(Table1[[#This Row],[Ledger 1]]="","","No")</f>
        <v/>
      </c>
      <c r="BQ76" t="str">
        <f>IF(Table1[[#This Row],[Date]]="","",IF(Table1[[#This Row],[Effect 1]]="Dr.","Yes","No"))</f>
        <v/>
      </c>
      <c r="BR76" t="str">
        <f>IF(Table1[[#This Row],[Date]]="","",Table1[[#This Row],[Ledger 1]])</f>
        <v/>
      </c>
      <c r="BS76" t="str">
        <f>IF(Table1[[#This Row],[Date]]="","",IF(Table1[[#This Row],[Effect 1]]="Dr.",-Table1[[#This Row],[Amount 1]],Table1[[#This Row],[Amount 1]]))</f>
        <v/>
      </c>
      <c r="BV76" t="str">
        <f>IF(Table1[[#This Row],[Ledger 2]]="","","No")</f>
        <v/>
      </c>
      <c r="BW76" t="str">
        <f>IF(Table1[[#This Row],[Date]]="","",IF(Table1[[#This Row],[Effect 2]]="Dr.","Yes","No"))</f>
        <v/>
      </c>
      <c r="BX76" t="str">
        <f>IF(Table1[[#This Row],[Date]]="","",Table1[[#This Row],[Ledger 2]])</f>
        <v/>
      </c>
      <c r="BY76" t="str">
        <f>IF(Table1[[#This Row],[Date]]="","",IF(Table1[[#This Row],[Effect 2]]="Dr.",-Table1[[#This Row],[Amount 2]],Table1[[#This Row],[Amount 2]]))</f>
        <v/>
      </c>
      <c r="CB76" t="str">
        <f>IF(Table1[[#This Row],[Ledger 3]]="","","No")</f>
        <v/>
      </c>
      <c r="CC76" t="str">
        <f>IF(Table1[[#This Row],[Ledger 3]]="","",IF(Table1[[#This Row],[Effect 3]]="Dr.","Yes","No"))</f>
        <v/>
      </c>
      <c r="CD76" t="str">
        <f>IF(Table1[[#This Row],[Ledger 3]]="","",Table1[[#This Row],[Ledger 3]])</f>
        <v/>
      </c>
      <c r="CE76" t="str">
        <f>IF(Table1[[#This Row],[Ledger 3]]="","",IF(Table1[[#This Row],[Effect 3]]="Dr.",-Table1[[#This Row],[Amount 3]],Table1[[#This Row],[Amount 3]]))</f>
        <v/>
      </c>
      <c r="CH76" t="str">
        <f>IF(Table1[[#This Row],[Ledger 4]]="","","No")</f>
        <v/>
      </c>
      <c r="CI76" t="str">
        <f>IF(Table1[[#This Row],[Ledger 4]]="","",IF(Table1[[#This Row],[Effect 4]]="Dr.","Yes","No"))</f>
        <v/>
      </c>
      <c r="CJ76" t="str">
        <f>IF(Table1[[#This Row],[Ledger 4]]="","",Table1[[#This Row],[Ledger 4]])</f>
        <v/>
      </c>
      <c r="CK76" t="str">
        <f>IF(Table1[[#This Row],[Ledger 4]]="","",IF(Table1[[#This Row],[Effect 4]]="Dr.",-Table1[[#This Row],[Amount 4]],Table1[[#This Row],[Amount 4]]))</f>
        <v/>
      </c>
      <c r="CN76" t="str">
        <f>IF(Table1[[#This Row],[Ledger 5]]="","","No")</f>
        <v/>
      </c>
      <c r="CO76" t="str">
        <f>IF(Table1[[#This Row],[Ledger 5]]="","",IF(Table1[[#This Row],[Effect 5]]="Dr.","Yes","No"))</f>
        <v/>
      </c>
      <c r="CP76" t="str">
        <f>IF(Table1[[#This Row],[Ledger 5]]="","",Table1[[#This Row],[Ledger 5]])</f>
        <v/>
      </c>
      <c r="CQ76" t="str">
        <f>IF(Table1[[#This Row],[Ledger 5]]="","",IF(Table1[[#This Row],[Effect 5]]="Dr.",-Table1[[#This Row],[Amount 5]],Table1[[#This Row],[Amount 5]]))</f>
        <v/>
      </c>
      <c r="CT76" t="str">
        <f>IF(Table1[[#This Row],[Ledger 6]]="","","No")</f>
        <v/>
      </c>
      <c r="CU76" t="str">
        <f>IF(Table1[[#This Row],[Ledger 6]]="","",IF(Table1[[#This Row],[Effect 6]]="Dr.","Yes","No"))</f>
        <v/>
      </c>
      <c r="CV76" t="str">
        <f>IF(Table1[[#This Row],[Ledger 6]]="","",Table1[[#This Row],[Ledger 6]])</f>
        <v/>
      </c>
      <c r="CW76" t="str">
        <f>IF(Table1[[#This Row],[Ledger 6]]="","",IF(Table1[[#This Row],[Effect 6]]="Dr.",-Table1[[#This Row],[Amount 6]],Table1[[#This Row],[Amount 6]]))</f>
        <v/>
      </c>
      <c r="CZ76" t="str">
        <f>IF(Table1[[#This Row],[Ledger 7]]="","","No")</f>
        <v/>
      </c>
      <c r="DA76" t="str">
        <f>IF(Table1[[#This Row],[Ledger 7]]="","",IF(Table1[[#This Row],[Effect 7]]="Dr.","Yes","No"))</f>
        <v/>
      </c>
      <c r="DB76" t="str">
        <f>IF(Table1[[#This Row],[Ledger 7]]="","",Table1[[#This Row],[Ledger 7]])</f>
        <v/>
      </c>
      <c r="DC76" t="str">
        <f>IF(Table1[[#This Row],[Ledger 7]]="","",IF(Table1[[#This Row],[Effect 7]]="Dr.",-Table1[[#This Row],[Amount 7]],Table1[[#This Row],[Amount 7]]))</f>
        <v/>
      </c>
      <c r="DF76" t="str">
        <f>IF(Table1[[#This Row],[Ledger 8]]="","","No")</f>
        <v/>
      </c>
      <c r="DG76" t="str">
        <f>IF(Table1[[#This Row],[Ledger 8]]="","",IF(Table1[[#This Row],[Effect 8]]="Dr.","Yes","No"))</f>
        <v/>
      </c>
      <c r="DH76" t="str">
        <f>IF(Table1[[#This Row],[Ledger 8]]="","",Table1[[#This Row],[Ledger 8]])</f>
        <v/>
      </c>
      <c r="DI76" t="str">
        <f>IF(Table1[[#This Row],[Ledger 8]]="","",IF(Table1[[#This Row],[Effect 8]]="Dr.",-Table1[[#This Row],[Amount 8]],Table1[[#This Row],[Amount 8]]))</f>
        <v/>
      </c>
      <c r="DL76" t="str">
        <f>IF(Table1[[#This Row],[Ledger 9]]="","","No")</f>
        <v/>
      </c>
      <c r="DM76" t="str">
        <f>IF(Table1[[#This Row],[Ledger 9]]="","",IF(Table1[[#This Row],[Effect 9]]="Dr.","Yes","No"))</f>
        <v/>
      </c>
      <c r="DN76" t="str">
        <f>IF(Table1[[#This Row],[Ledger 9]]="","",Table1[[#This Row],[Ledger 9]])</f>
        <v/>
      </c>
      <c r="DO76" t="str">
        <f>IF(Table1[[#This Row],[Ledger 9]]="","",IF(Table1[[#This Row],[Effect 9]]="Dr.",-Table1[[#This Row],[Amount 9]],Table1[[#This Row],[Amount 9]]))</f>
        <v/>
      </c>
      <c r="DR76" t="str">
        <f>IF(Table1[[#This Row],[Ledger 10]]="","","No")</f>
        <v/>
      </c>
      <c r="DS76" t="str">
        <f>IF(Table1[[#This Row],[Ledger 10]]="","",IF(Table1[[#This Row],[Effect 10]]="Dr.","Yes","No"))</f>
        <v/>
      </c>
      <c r="DT76" t="str">
        <f>IF(Table1[[#This Row],[Ledger 10]]="","",Table1[[#This Row],[Ledger 10]])</f>
        <v/>
      </c>
      <c r="DU76" t="str">
        <f>IF(Table1[[#This Row],[Ledger 10]]="","",IF(Table1[[#This Row],[Effect 10]]="Dr.",-Table1[[#This Row],[Amount 10]],Table1[[#This Row],[Amount 10]]))</f>
        <v/>
      </c>
      <c r="DX76" t="str">
        <f>IF(Table1[[#This Row],[Ledger 11]]="","","No")</f>
        <v/>
      </c>
      <c r="DY76" t="str">
        <f>IF(Table1[[#This Row],[Ledger 11]]="","",IF(Table1[[#This Row],[Effect 11]]="Dr.","Yes","No"))</f>
        <v/>
      </c>
      <c r="DZ76" t="str">
        <f>IF(Table1[[#This Row],[Ledger 11]]="","",Table1[[#This Row],[Ledger 11]])</f>
        <v/>
      </c>
      <c r="EA76" t="str">
        <f>IF(Table1[[#This Row],[Ledger 11]]="","",IF(Table1[[#This Row],[Effect 11]]="Dr.",-Table1[[#This Row],[Amount 11]],Table1[[#This Row],[Amount 11]]))</f>
        <v/>
      </c>
      <c r="ED76" t="str">
        <f>IF(Table1[[#This Row],[Ledger 12]]="","","No")</f>
        <v/>
      </c>
      <c r="EE76" t="str">
        <f>IF(Table1[[#This Row],[Ledger 12]]="","",IF(Table1[[#This Row],[Effect 12]]="Dr.","Yes","No"))</f>
        <v/>
      </c>
      <c r="EF76" t="str">
        <f>IF(Table1[[#This Row],[Ledger 12]]="","",Table1[[#This Row],[Ledger 12]])</f>
        <v/>
      </c>
      <c r="EG76" t="str">
        <f>IF(Table1[[#This Row],[Ledger 12]]="","",IF(Table1[[#This Row],[Effect 12]]="Dr.",-Table1[[#This Row],[Amount 12]],Table1[[#This Row],[Amount 12]]))</f>
        <v/>
      </c>
      <c r="EJ76" t="str">
        <f>IF(Table1[[#This Row],[Ledger 13]]="","","No")</f>
        <v/>
      </c>
      <c r="EK76" t="str">
        <f>IF(Table1[[#This Row],[Ledger 13]]="","",IF(Table1[[#This Row],[Effect 13]]="Dr.","Yes","No"))</f>
        <v/>
      </c>
      <c r="EL76" t="str">
        <f>IF(Table1[[#This Row],[Ledger 13]]="","",Table1[[#This Row],[Ledger 13]])</f>
        <v/>
      </c>
      <c r="EM76" t="str">
        <f>IF(Table1[[#This Row],[Ledger 13]]="","",IF(Table1[[#This Row],[Effect 13]]="Dr.",-Table1[[#This Row],[Amount 13]],Table1[[#This Row],[Amount 13]]))</f>
        <v/>
      </c>
      <c r="EP76" t="str">
        <f>IF(Table1[[#This Row],[Ledger 14]]="","","No")</f>
        <v/>
      </c>
      <c r="EQ76" t="str">
        <f>IF(Table1[[#This Row],[Ledger 14]]="","",IF(Table1[[#This Row],[Effect 14]]="Dr.","Yes","No"))</f>
        <v/>
      </c>
      <c r="ER76" t="str">
        <f>IF(Table1[[#This Row],[Ledger 14]]="","",Table1[[#This Row],[Ledger 14]])</f>
        <v/>
      </c>
      <c r="ES76" t="str">
        <f>IF(Table1[[#This Row],[Ledger 14]]="","",IF(Table1[[#This Row],[Effect 14]]="Dr.",-Table1[[#This Row],[Amount 14]],Table1[[#This Row],[Amount 14]]))</f>
        <v/>
      </c>
      <c r="EV76" t="str">
        <f>IF(Table1[[#This Row],[Ledger 15]]="","","No")</f>
        <v/>
      </c>
      <c r="EW76" t="str">
        <f>IF(Table1[[#This Row],[Ledger 15]]="","",IF(Table1[[#This Row],[Effect 15]]="Dr.","Yes","No"))</f>
        <v/>
      </c>
      <c r="EX76" t="str">
        <f>IF(Table1[[#This Row],[Ledger 15]]="","",Table1[[#This Row],[Ledger 15]])</f>
        <v/>
      </c>
      <c r="EY76" t="str">
        <f>IF(Table1[[#This Row],[Ledger 15]]="","",IF(Table1[[#This Row],[Effect 15]]="Dr.",-Table1[[#This Row],[Amount 15]],Table1[[#This Row],[Amount 15]]))</f>
        <v/>
      </c>
      <c r="FD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">
        <f>IF(Table1[[#This Row],[Date]]="",0,IF(AND(Table1[[#This Row],[Date]]&gt;=$FE$2,Table1[[#This Row],[Date]]&lt;=$FE$3),0,1))</f>
        <v>0</v>
      </c>
      <c r="FF76">
        <f>IF(Table1[[#This Row],[Date]]="",0,IF(TYPE(VLOOKUP(Table1[[#This Row],[Voucher Type]],Table1[[#All],[Voucher Type Master]],1,FALSE))=16,1,0))</f>
        <v>0</v>
      </c>
      <c r="FG76">
        <f>IF(TYPE(IF(Table1[[#This Row],[Date]]="",0,IF(VLOOKUP(Table1[[#This Row],[Voucher Type]],$FY$5:$FZ$13,2,0)=Table1[[#This Row],[Effect 1]],0,1)))=16,1,0)</f>
        <v>0</v>
      </c>
      <c r="FH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">
        <f>IF(LEN(Table1[[#This Row],[Ledger 1]])&gt;0,IF(TYPE(VLOOKUP(Table1[[#This Row],[Ledger 1]],GZ:GZ,1,0))=16,1,0),0)</f>
        <v>0</v>
      </c>
      <c r="FJ76">
        <f>IF(LEN(Table1[[#This Row],[Ledger 2]])&gt;0,IF(TYPE(VLOOKUP(Table1[[#This Row],[Ledger 2]],GZ:GZ,1,0))=16,1,0),0)</f>
        <v>0</v>
      </c>
      <c r="FK76">
        <f>IF(LEN(Table1[[#This Row],[Ledger 3]])&gt;0,IF(TYPE(VLOOKUP(Table1[[#This Row],[Ledger 3]],GZ:GZ,1,0))=16,1,0),0)</f>
        <v>0</v>
      </c>
      <c r="FL76">
        <f>IF(LEN(Table1[[#This Row],[Ledger 4]])&gt;0,IF(TYPE(VLOOKUP(Table1[[#This Row],[Ledger 4]],GZ:GZ,1,0))=16,1,0),0)</f>
        <v>0</v>
      </c>
      <c r="FM76">
        <f>IF(LEN(Table1[[#This Row],[Ledger 5]])&gt;0,IF(TYPE(VLOOKUP(Table1[[#This Row],[Ledger 5]],GZ:GZ,1,0))=16,1,0),0)</f>
        <v>0</v>
      </c>
      <c r="FN76">
        <f>IF(LEN(Table1[[#This Row],[Ledger 6]])&gt;0,IF(TYPE(VLOOKUP(Table1[[#This Row],[Ledger 6]],$GZ:$GZ,1,0))=16,1,0),0)</f>
        <v>0</v>
      </c>
      <c r="FO76">
        <f>IF(LEN(Table1[[#This Row],[Ledger 7]])&gt;0,IF(TYPE(VLOOKUP(Table1[[#This Row],[Ledger 7]],$GZ:$GZ,1,0))=16,1,0),0)</f>
        <v>0</v>
      </c>
      <c r="FP76">
        <f>IF(LEN(Table1[[#This Row],[Ledger 8]])&gt;0,IF(TYPE(VLOOKUP(Table1[[#This Row],[Ledger 8]],$GZ:$GZ,1,0))=16,1,0),0)</f>
        <v>0</v>
      </c>
      <c r="FQ76">
        <f>IF(LEN(Table1[[#This Row],[Ledger 9]])&gt;0,IF(TYPE(VLOOKUP(Table1[[#This Row],[Ledger 9]],$GZ:$GZ,1,0))=16,1,0),0)</f>
        <v>0</v>
      </c>
      <c r="FR76">
        <f>IF(LEN(Table1[[#This Row],[Ledger 10]])&gt;0,IF(TYPE(VLOOKUP(Table1[[#This Row],[Ledger 10]],$GZ:$GZ,1,0))=16,1,0),0)</f>
        <v>0</v>
      </c>
      <c r="FS76">
        <f>IF(LEN(Table1[[#This Row],[Ledger 11]])&gt;0,IF(TYPE(VLOOKUP(Table1[[#This Row],[Ledger 11]],$GZ:$GZ,1,0))=16,1,0),0)</f>
        <v>0</v>
      </c>
      <c r="FT76">
        <f>IF(LEN(Table1[[#This Row],[Ledger 12]])&gt;0,IF(TYPE(VLOOKUP(Table1[[#This Row],[Ledger 12]],$GZ:$GZ,1,0))=16,1,0),0)</f>
        <v>0</v>
      </c>
      <c r="FU76">
        <f>IF(LEN(Table1[[#This Row],[Ledger 13]])&gt;0,IF(TYPE(VLOOKUP(Table1[[#This Row],[Ledger 13]],$GZ:$GZ,1,0))=16,1,0),0)</f>
        <v>0</v>
      </c>
      <c r="FV76">
        <f>IF(LEN(Table1[[#This Row],[Ledger 14]])&gt;0,IF(TYPE(VLOOKUP(Table1[[#This Row],[Ledger 14]],$GZ:$GZ,1,0))=16,1,0),0)</f>
        <v>0</v>
      </c>
      <c r="FW76">
        <f>IF(LEN(Table1[[#This Row],[Ledger 15]])&gt;0,IF(TYPE(VLOOKUP(Table1[[#This Row],[Ledger 15]],$GZ:$GZ,1,0))=16,1,0),0)</f>
        <v>0</v>
      </c>
    </row>
    <row r="77" spans="4:179" ht="33" customHeight="1" x14ac:dyDescent="0.45">
      <c r="D77" s="8">
        <f t="shared" si="10"/>
        <v>72</v>
      </c>
      <c r="E77" s="32"/>
      <c r="F77" s="34"/>
      <c r="G77" s="34"/>
      <c r="H77" s="34"/>
      <c r="I77" s="34"/>
      <c r="J77" s="38"/>
      <c r="K77" s="33"/>
      <c r="L77" s="36"/>
      <c r="M77" s="35"/>
      <c r="N77" s="34"/>
      <c r="O77" s="41"/>
      <c r="P77" s="35"/>
      <c r="Q77" s="34"/>
      <c r="R77" s="37"/>
      <c r="S77" s="35"/>
      <c r="T77" s="34"/>
      <c r="U77" s="37"/>
      <c r="V77" s="35"/>
      <c r="W77" s="34"/>
      <c r="X77" s="37"/>
      <c r="Y77" s="35"/>
      <c r="Z77" s="34"/>
      <c r="AA77" s="37"/>
      <c r="AB77" s="35"/>
      <c r="AC77" s="34"/>
      <c r="AD77" s="37"/>
      <c r="AE77" s="35"/>
      <c r="AF77" s="34"/>
      <c r="AG77" s="37"/>
      <c r="AH77" s="35"/>
      <c r="AI77" s="34"/>
      <c r="AJ77" s="37"/>
      <c r="AK77" s="35"/>
      <c r="AL77" s="34"/>
      <c r="AM77" s="37"/>
      <c r="AN77" s="35"/>
      <c r="AO77" s="34"/>
      <c r="AP77" s="37"/>
      <c r="AQ77" s="35"/>
      <c r="AR77" s="34"/>
      <c r="AS77" s="37"/>
      <c r="AT77" s="35"/>
      <c r="AU77" s="34"/>
      <c r="AV77" s="37"/>
      <c r="AW77" s="35"/>
      <c r="AX77" s="34"/>
      <c r="AY77" s="37"/>
      <c r="AZ77" s="35"/>
      <c r="BA77" s="34"/>
      <c r="BB77" s="37"/>
      <c r="BC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" s="7"/>
      <c r="BF77" t="str">
        <f>IF(Table1[[#This Row],[Date]]="","","&amp;lt;VOUCHER REMOTEID="&amp;""""&amp;$A$11&amp;$A$13&amp;ROW()&amp;""""&amp;" VCHTYPE="""&amp;F77&amp;""" ACTION="""&amp;"Create"&amp;"""&amp;gt;")</f>
        <v/>
      </c>
      <c r="BG77" t="str">
        <f>IF(Table1[[#This Row],[Date]]="","",TEXT(Table1[[#This Row],[Date]],"yyyymmdd"))</f>
        <v/>
      </c>
      <c r="BH77" t="str">
        <f>Table1[[#This Row],[Date2]]</f>
        <v/>
      </c>
      <c r="BI77" t="str">
        <f>IF(Table1[[#This Row],[Date]]="","",Table1[[#This Row],[Voucher Type]])</f>
        <v/>
      </c>
      <c r="BJ77" t="str">
        <f>IF(Table1[[#This Row],[Ref No / Invoice No]]="","",Table1[[#This Row],[Ref No / Invoice No]])</f>
        <v/>
      </c>
      <c r="BK77" t="str">
        <f>IF(Table1[[#This Row],[Voucher No]]="","",Table1[[#This Row],[Voucher No]])</f>
        <v/>
      </c>
      <c r="BL77" t="str">
        <f>IF(Table1[[#This Row],[Date]]="","",Table1[[#This Row],[Narration]])</f>
        <v/>
      </c>
      <c r="BM77" t="str">
        <f>IF(Table1[[#This Row],[Date]]="","",$A$11&amp;$A$13&amp;ROW())</f>
        <v/>
      </c>
      <c r="BN77" t="str">
        <f>IF(Table1[[#This Row],[Date]]="","",$A$13)</f>
        <v/>
      </c>
      <c r="BP77" t="str">
        <f>IF(Table1[[#This Row],[Ledger 1]]="","","No")</f>
        <v/>
      </c>
      <c r="BQ77" t="str">
        <f>IF(Table1[[#This Row],[Date]]="","",IF(Table1[[#This Row],[Effect 1]]="Dr.","Yes","No"))</f>
        <v/>
      </c>
      <c r="BR77" t="str">
        <f>IF(Table1[[#This Row],[Date]]="","",Table1[[#This Row],[Ledger 1]])</f>
        <v/>
      </c>
      <c r="BS77" t="str">
        <f>IF(Table1[[#This Row],[Date]]="","",IF(Table1[[#This Row],[Effect 1]]="Dr.",-Table1[[#This Row],[Amount 1]],Table1[[#This Row],[Amount 1]]))</f>
        <v/>
      </c>
      <c r="BV77" t="str">
        <f>IF(Table1[[#This Row],[Ledger 2]]="","","No")</f>
        <v/>
      </c>
      <c r="BW77" t="str">
        <f>IF(Table1[[#This Row],[Date]]="","",IF(Table1[[#This Row],[Effect 2]]="Dr.","Yes","No"))</f>
        <v/>
      </c>
      <c r="BX77" t="str">
        <f>IF(Table1[[#This Row],[Date]]="","",Table1[[#This Row],[Ledger 2]])</f>
        <v/>
      </c>
      <c r="BY77" t="str">
        <f>IF(Table1[[#This Row],[Date]]="","",IF(Table1[[#This Row],[Effect 2]]="Dr.",-Table1[[#This Row],[Amount 2]],Table1[[#This Row],[Amount 2]]))</f>
        <v/>
      </c>
      <c r="CB77" t="str">
        <f>IF(Table1[[#This Row],[Ledger 3]]="","","No")</f>
        <v/>
      </c>
      <c r="CC77" t="str">
        <f>IF(Table1[[#This Row],[Ledger 3]]="","",IF(Table1[[#This Row],[Effect 3]]="Dr.","Yes","No"))</f>
        <v/>
      </c>
      <c r="CD77" t="str">
        <f>IF(Table1[[#This Row],[Ledger 3]]="","",Table1[[#This Row],[Ledger 3]])</f>
        <v/>
      </c>
      <c r="CE77" t="str">
        <f>IF(Table1[[#This Row],[Ledger 3]]="","",IF(Table1[[#This Row],[Effect 3]]="Dr.",-Table1[[#This Row],[Amount 3]],Table1[[#This Row],[Amount 3]]))</f>
        <v/>
      </c>
      <c r="CH77" t="str">
        <f>IF(Table1[[#This Row],[Ledger 4]]="","","No")</f>
        <v/>
      </c>
      <c r="CI77" t="str">
        <f>IF(Table1[[#This Row],[Ledger 4]]="","",IF(Table1[[#This Row],[Effect 4]]="Dr.","Yes","No"))</f>
        <v/>
      </c>
      <c r="CJ77" t="str">
        <f>IF(Table1[[#This Row],[Ledger 4]]="","",Table1[[#This Row],[Ledger 4]])</f>
        <v/>
      </c>
      <c r="CK77" t="str">
        <f>IF(Table1[[#This Row],[Ledger 4]]="","",IF(Table1[[#This Row],[Effect 4]]="Dr.",-Table1[[#This Row],[Amount 4]],Table1[[#This Row],[Amount 4]]))</f>
        <v/>
      </c>
      <c r="CN77" t="str">
        <f>IF(Table1[[#This Row],[Ledger 5]]="","","No")</f>
        <v/>
      </c>
      <c r="CO77" t="str">
        <f>IF(Table1[[#This Row],[Ledger 5]]="","",IF(Table1[[#This Row],[Effect 5]]="Dr.","Yes","No"))</f>
        <v/>
      </c>
      <c r="CP77" t="str">
        <f>IF(Table1[[#This Row],[Ledger 5]]="","",Table1[[#This Row],[Ledger 5]])</f>
        <v/>
      </c>
      <c r="CQ77" t="str">
        <f>IF(Table1[[#This Row],[Ledger 5]]="","",IF(Table1[[#This Row],[Effect 5]]="Dr.",-Table1[[#This Row],[Amount 5]],Table1[[#This Row],[Amount 5]]))</f>
        <v/>
      </c>
      <c r="CT77" t="str">
        <f>IF(Table1[[#This Row],[Ledger 6]]="","","No")</f>
        <v/>
      </c>
      <c r="CU77" t="str">
        <f>IF(Table1[[#This Row],[Ledger 6]]="","",IF(Table1[[#This Row],[Effect 6]]="Dr.","Yes","No"))</f>
        <v/>
      </c>
      <c r="CV77" t="str">
        <f>IF(Table1[[#This Row],[Ledger 6]]="","",Table1[[#This Row],[Ledger 6]])</f>
        <v/>
      </c>
      <c r="CW77" t="str">
        <f>IF(Table1[[#This Row],[Ledger 6]]="","",IF(Table1[[#This Row],[Effect 6]]="Dr.",-Table1[[#This Row],[Amount 6]],Table1[[#This Row],[Amount 6]]))</f>
        <v/>
      </c>
      <c r="CZ77" t="str">
        <f>IF(Table1[[#This Row],[Ledger 7]]="","","No")</f>
        <v/>
      </c>
      <c r="DA77" t="str">
        <f>IF(Table1[[#This Row],[Ledger 7]]="","",IF(Table1[[#This Row],[Effect 7]]="Dr.","Yes","No"))</f>
        <v/>
      </c>
      <c r="DB77" t="str">
        <f>IF(Table1[[#This Row],[Ledger 7]]="","",Table1[[#This Row],[Ledger 7]])</f>
        <v/>
      </c>
      <c r="DC77" t="str">
        <f>IF(Table1[[#This Row],[Ledger 7]]="","",IF(Table1[[#This Row],[Effect 7]]="Dr.",-Table1[[#This Row],[Amount 7]],Table1[[#This Row],[Amount 7]]))</f>
        <v/>
      </c>
      <c r="DF77" t="str">
        <f>IF(Table1[[#This Row],[Ledger 8]]="","","No")</f>
        <v/>
      </c>
      <c r="DG77" t="str">
        <f>IF(Table1[[#This Row],[Ledger 8]]="","",IF(Table1[[#This Row],[Effect 8]]="Dr.","Yes","No"))</f>
        <v/>
      </c>
      <c r="DH77" t="str">
        <f>IF(Table1[[#This Row],[Ledger 8]]="","",Table1[[#This Row],[Ledger 8]])</f>
        <v/>
      </c>
      <c r="DI77" t="str">
        <f>IF(Table1[[#This Row],[Ledger 8]]="","",IF(Table1[[#This Row],[Effect 8]]="Dr.",-Table1[[#This Row],[Amount 8]],Table1[[#This Row],[Amount 8]]))</f>
        <v/>
      </c>
      <c r="DL77" t="str">
        <f>IF(Table1[[#This Row],[Ledger 9]]="","","No")</f>
        <v/>
      </c>
      <c r="DM77" t="str">
        <f>IF(Table1[[#This Row],[Ledger 9]]="","",IF(Table1[[#This Row],[Effect 9]]="Dr.","Yes","No"))</f>
        <v/>
      </c>
      <c r="DN77" t="str">
        <f>IF(Table1[[#This Row],[Ledger 9]]="","",Table1[[#This Row],[Ledger 9]])</f>
        <v/>
      </c>
      <c r="DO77" t="str">
        <f>IF(Table1[[#This Row],[Ledger 9]]="","",IF(Table1[[#This Row],[Effect 9]]="Dr.",-Table1[[#This Row],[Amount 9]],Table1[[#This Row],[Amount 9]]))</f>
        <v/>
      </c>
      <c r="DR77" t="str">
        <f>IF(Table1[[#This Row],[Ledger 10]]="","","No")</f>
        <v/>
      </c>
      <c r="DS77" t="str">
        <f>IF(Table1[[#This Row],[Ledger 10]]="","",IF(Table1[[#This Row],[Effect 10]]="Dr.","Yes","No"))</f>
        <v/>
      </c>
      <c r="DT77" t="str">
        <f>IF(Table1[[#This Row],[Ledger 10]]="","",Table1[[#This Row],[Ledger 10]])</f>
        <v/>
      </c>
      <c r="DU77" t="str">
        <f>IF(Table1[[#This Row],[Ledger 10]]="","",IF(Table1[[#This Row],[Effect 10]]="Dr.",-Table1[[#This Row],[Amount 10]],Table1[[#This Row],[Amount 10]]))</f>
        <v/>
      </c>
      <c r="DX77" t="str">
        <f>IF(Table1[[#This Row],[Ledger 11]]="","","No")</f>
        <v/>
      </c>
      <c r="DY77" t="str">
        <f>IF(Table1[[#This Row],[Ledger 11]]="","",IF(Table1[[#This Row],[Effect 11]]="Dr.","Yes","No"))</f>
        <v/>
      </c>
      <c r="DZ77" t="str">
        <f>IF(Table1[[#This Row],[Ledger 11]]="","",Table1[[#This Row],[Ledger 11]])</f>
        <v/>
      </c>
      <c r="EA77" t="str">
        <f>IF(Table1[[#This Row],[Ledger 11]]="","",IF(Table1[[#This Row],[Effect 11]]="Dr.",-Table1[[#This Row],[Amount 11]],Table1[[#This Row],[Amount 11]]))</f>
        <v/>
      </c>
      <c r="ED77" t="str">
        <f>IF(Table1[[#This Row],[Ledger 12]]="","","No")</f>
        <v/>
      </c>
      <c r="EE77" t="str">
        <f>IF(Table1[[#This Row],[Ledger 12]]="","",IF(Table1[[#This Row],[Effect 12]]="Dr.","Yes","No"))</f>
        <v/>
      </c>
      <c r="EF77" t="str">
        <f>IF(Table1[[#This Row],[Ledger 12]]="","",Table1[[#This Row],[Ledger 12]])</f>
        <v/>
      </c>
      <c r="EG77" t="str">
        <f>IF(Table1[[#This Row],[Ledger 12]]="","",IF(Table1[[#This Row],[Effect 12]]="Dr.",-Table1[[#This Row],[Amount 12]],Table1[[#This Row],[Amount 12]]))</f>
        <v/>
      </c>
      <c r="EJ77" t="str">
        <f>IF(Table1[[#This Row],[Ledger 13]]="","","No")</f>
        <v/>
      </c>
      <c r="EK77" t="str">
        <f>IF(Table1[[#This Row],[Ledger 13]]="","",IF(Table1[[#This Row],[Effect 13]]="Dr.","Yes","No"))</f>
        <v/>
      </c>
      <c r="EL77" t="str">
        <f>IF(Table1[[#This Row],[Ledger 13]]="","",Table1[[#This Row],[Ledger 13]])</f>
        <v/>
      </c>
      <c r="EM77" t="str">
        <f>IF(Table1[[#This Row],[Ledger 13]]="","",IF(Table1[[#This Row],[Effect 13]]="Dr.",-Table1[[#This Row],[Amount 13]],Table1[[#This Row],[Amount 13]]))</f>
        <v/>
      </c>
      <c r="EP77" t="str">
        <f>IF(Table1[[#This Row],[Ledger 14]]="","","No")</f>
        <v/>
      </c>
      <c r="EQ77" t="str">
        <f>IF(Table1[[#This Row],[Ledger 14]]="","",IF(Table1[[#This Row],[Effect 14]]="Dr.","Yes","No"))</f>
        <v/>
      </c>
      <c r="ER77" t="str">
        <f>IF(Table1[[#This Row],[Ledger 14]]="","",Table1[[#This Row],[Ledger 14]])</f>
        <v/>
      </c>
      <c r="ES77" t="str">
        <f>IF(Table1[[#This Row],[Ledger 14]]="","",IF(Table1[[#This Row],[Effect 14]]="Dr.",-Table1[[#This Row],[Amount 14]],Table1[[#This Row],[Amount 14]]))</f>
        <v/>
      </c>
      <c r="EV77" t="str">
        <f>IF(Table1[[#This Row],[Ledger 15]]="","","No")</f>
        <v/>
      </c>
      <c r="EW77" t="str">
        <f>IF(Table1[[#This Row],[Ledger 15]]="","",IF(Table1[[#This Row],[Effect 15]]="Dr.","Yes","No"))</f>
        <v/>
      </c>
      <c r="EX77" t="str">
        <f>IF(Table1[[#This Row],[Ledger 15]]="","",Table1[[#This Row],[Ledger 15]])</f>
        <v/>
      </c>
      <c r="EY77" t="str">
        <f>IF(Table1[[#This Row],[Ledger 15]]="","",IF(Table1[[#This Row],[Effect 15]]="Dr.",-Table1[[#This Row],[Amount 15]],Table1[[#This Row],[Amount 15]]))</f>
        <v/>
      </c>
      <c r="FD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">
        <f>IF(Table1[[#This Row],[Date]]="",0,IF(AND(Table1[[#This Row],[Date]]&gt;=$FE$2,Table1[[#This Row],[Date]]&lt;=$FE$3),0,1))</f>
        <v>0</v>
      </c>
      <c r="FF77">
        <f>IF(Table1[[#This Row],[Date]]="",0,IF(TYPE(VLOOKUP(Table1[[#This Row],[Voucher Type]],Table1[[#All],[Voucher Type Master]],1,FALSE))=16,1,0))</f>
        <v>0</v>
      </c>
      <c r="FG77">
        <f>IF(TYPE(IF(Table1[[#This Row],[Date]]="",0,IF(VLOOKUP(Table1[[#This Row],[Voucher Type]],$FY$5:$FZ$13,2,0)=Table1[[#This Row],[Effect 1]],0,1)))=16,1,0)</f>
        <v>0</v>
      </c>
      <c r="FH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">
        <f>IF(LEN(Table1[[#This Row],[Ledger 1]])&gt;0,IF(TYPE(VLOOKUP(Table1[[#This Row],[Ledger 1]],GZ:GZ,1,0))=16,1,0),0)</f>
        <v>0</v>
      </c>
      <c r="FJ77">
        <f>IF(LEN(Table1[[#This Row],[Ledger 2]])&gt;0,IF(TYPE(VLOOKUP(Table1[[#This Row],[Ledger 2]],GZ:GZ,1,0))=16,1,0),0)</f>
        <v>0</v>
      </c>
      <c r="FK77">
        <f>IF(LEN(Table1[[#This Row],[Ledger 3]])&gt;0,IF(TYPE(VLOOKUP(Table1[[#This Row],[Ledger 3]],GZ:GZ,1,0))=16,1,0),0)</f>
        <v>0</v>
      </c>
      <c r="FL77">
        <f>IF(LEN(Table1[[#This Row],[Ledger 4]])&gt;0,IF(TYPE(VLOOKUP(Table1[[#This Row],[Ledger 4]],GZ:GZ,1,0))=16,1,0),0)</f>
        <v>0</v>
      </c>
      <c r="FM77">
        <f>IF(LEN(Table1[[#This Row],[Ledger 5]])&gt;0,IF(TYPE(VLOOKUP(Table1[[#This Row],[Ledger 5]],GZ:GZ,1,0))=16,1,0),0)</f>
        <v>0</v>
      </c>
      <c r="FN77">
        <f>IF(LEN(Table1[[#This Row],[Ledger 6]])&gt;0,IF(TYPE(VLOOKUP(Table1[[#This Row],[Ledger 6]],$GZ:$GZ,1,0))=16,1,0),0)</f>
        <v>0</v>
      </c>
      <c r="FO77">
        <f>IF(LEN(Table1[[#This Row],[Ledger 7]])&gt;0,IF(TYPE(VLOOKUP(Table1[[#This Row],[Ledger 7]],$GZ:$GZ,1,0))=16,1,0),0)</f>
        <v>0</v>
      </c>
      <c r="FP77">
        <f>IF(LEN(Table1[[#This Row],[Ledger 8]])&gt;0,IF(TYPE(VLOOKUP(Table1[[#This Row],[Ledger 8]],$GZ:$GZ,1,0))=16,1,0),0)</f>
        <v>0</v>
      </c>
      <c r="FQ77">
        <f>IF(LEN(Table1[[#This Row],[Ledger 9]])&gt;0,IF(TYPE(VLOOKUP(Table1[[#This Row],[Ledger 9]],$GZ:$GZ,1,0))=16,1,0),0)</f>
        <v>0</v>
      </c>
      <c r="FR77">
        <f>IF(LEN(Table1[[#This Row],[Ledger 10]])&gt;0,IF(TYPE(VLOOKUP(Table1[[#This Row],[Ledger 10]],$GZ:$GZ,1,0))=16,1,0),0)</f>
        <v>0</v>
      </c>
      <c r="FS77">
        <f>IF(LEN(Table1[[#This Row],[Ledger 11]])&gt;0,IF(TYPE(VLOOKUP(Table1[[#This Row],[Ledger 11]],$GZ:$GZ,1,0))=16,1,0),0)</f>
        <v>0</v>
      </c>
      <c r="FT77">
        <f>IF(LEN(Table1[[#This Row],[Ledger 12]])&gt;0,IF(TYPE(VLOOKUP(Table1[[#This Row],[Ledger 12]],$GZ:$GZ,1,0))=16,1,0),0)</f>
        <v>0</v>
      </c>
      <c r="FU77">
        <f>IF(LEN(Table1[[#This Row],[Ledger 13]])&gt;0,IF(TYPE(VLOOKUP(Table1[[#This Row],[Ledger 13]],$GZ:$GZ,1,0))=16,1,0),0)</f>
        <v>0</v>
      </c>
      <c r="FV77">
        <f>IF(LEN(Table1[[#This Row],[Ledger 14]])&gt;0,IF(TYPE(VLOOKUP(Table1[[#This Row],[Ledger 14]],$GZ:$GZ,1,0))=16,1,0),0)</f>
        <v>0</v>
      </c>
      <c r="FW77">
        <f>IF(LEN(Table1[[#This Row],[Ledger 15]])&gt;0,IF(TYPE(VLOOKUP(Table1[[#This Row],[Ledger 15]],$GZ:$GZ,1,0))=16,1,0),0)</f>
        <v>0</v>
      </c>
    </row>
    <row r="78" spans="4:179" ht="33" customHeight="1" x14ac:dyDescent="0.45">
      <c r="D78" s="8">
        <f t="shared" si="10"/>
        <v>73</v>
      </c>
      <c r="E78" s="32"/>
      <c r="F78" s="34"/>
      <c r="G78" s="34"/>
      <c r="H78" s="34"/>
      <c r="I78" s="34"/>
      <c r="J78" s="38"/>
      <c r="K78" s="33"/>
      <c r="L78" s="36"/>
      <c r="M78" s="35"/>
      <c r="N78" s="34"/>
      <c r="O78" s="41"/>
      <c r="P78" s="35"/>
      <c r="Q78" s="34"/>
      <c r="R78" s="37"/>
      <c r="S78" s="35"/>
      <c r="T78" s="34"/>
      <c r="U78" s="37"/>
      <c r="V78" s="35"/>
      <c r="W78" s="34"/>
      <c r="X78" s="37"/>
      <c r="Y78" s="35"/>
      <c r="Z78" s="34"/>
      <c r="AA78" s="37"/>
      <c r="AB78" s="35"/>
      <c r="AC78" s="34"/>
      <c r="AD78" s="37"/>
      <c r="AE78" s="35"/>
      <c r="AF78" s="34"/>
      <c r="AG78" s="37"/>
      <c r="AH78" s="35"/>
      <c r="AI78" s="34"/>
      <c r="AJ78" s="37"/>
      <c r="AK78" s="35"/>
      <c r="AL78" s="34"/>
      <c r="AM78" s="37"/>
      <c r="AN78" s="35"/>
      <c r="AO78" s="34"/>
      <c r="AP78" s="37"/>
      <c r="AQ78" s="35"/>
      <c r="AR78" s="34"/>
      <c r="AS78" s="37"/>
      <c r="AT78" s="35"/>
      <c r="AU78" s="34"/>
      <c r="AV78" s="37"/>
      <c r="AW78" s="35"/>
      <c r="AX78" s="34"/>
      <c r="AY78" s="37"/>
      <c r="AZ78" s="35"/>
      <c r="BA78" s="34"/>
      <c r="BB78" s="37"/>
      <c r="BC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" s="7"/>
      <c r="BF78" t="str">
        <f>IF(Table1[[#This Row],[Date]]="","","&amp;lt;VOUCHER REMOTEID="&amp;""""&amp;$A$11&amp;$A$13&amp;ROW()&amp;""""&amp;" VCHTYPE="""&amp;F78&amp;""" ACTION="""&amp;"Create"&amp;"""&amp;gt;")</f>
        <v/>
      </c>
      <c r="BG78" t="str">
        <f>IF(Table1[[#This Row],[Date]]="","",TEXT(Table1[[#This Row],[Date]],"yyyymmdd"))</f>
        <v/>
      </c>
      <c r="BH78" t="str">
        <f>Table1[[#This Row],[Date2]]</f>
        <v/>
      </c>
      <c r="BI78" t="str">
        <f>IF(Table1[[#This Row],[Date]]="","",Table1[[#This Row],[Voucher Type]])</f>
        <v/>
      </c>
      <c r="BJ78" t="str">
        <f>IF(Table1[[#This Row],[Ref No / Invoice No]]="","",Table1[[#This Row],[Ref No / Invoice No]])</f>
        <v/>
      </c>
      <c r="BK78" t="str">
        <f>IF(Table1[[#This Row],[Voucher No]]="","",Table1[[#This Row],[Voucher No]])</f>
        <v/>
      </c>
      <c r="BL78" t="str">
        <f>IF(Table1[[#This Row],[Date]]="","",Table1[[#This Row],[Narration]])</f>
        <v/>
      </c>
      <c r="BM78" t="str">
        <f>IF(Table1[[#This Row],[Date]]="","",$A$11&amp;$A$13&amp;ROW())</f>
        <v/>
      </c>
      <c r="BN78" t="str">
        <f>IF(Table1[[#This Row],[Date]]="","",$A$13)</f>
        <v/>
      </c>
      <c r="BP78" t="str">
        <f>IF(Table1[[#This Row],[Ledger 1]]="","","No")</f>
        <v/>
      </c>
      <c r="BQ78" t="str">
        <f>IF(Table1[[#This Row],[Date]]="","",IF(Table1[[#This Row],[Effect 1]]="Dr.","Yes","No"))</f>
        <v/>
      </c>
      <c r="BR78" t="str">
        <f>IF(Table1[[#This Row],[Date]]="","",Table1[[#This Row],[Ledger 1]])</f>
        <v/>
      </c>
      <c r="BS78" t="str">
        <f>IF(Table1[[#This Row],[Date]]="","",IF(Table1[[#This Row],[Effect 1]]="Dr.",-Table1[[#This Row],[Amount 1]],Table1[[#This Row],[Amount 1]]))</f>
        <v/>
      </c>
      <c r="BV78" t="str">
        <f>IF(Table1[[#This Row],[Ledger 2]]="","","No")</f>
        <v/>
      </c>
      <c r="BW78" t="str">
        <f>IF(Table1[[#This Row],[Date]]="","",IF(Table1[[#This Row],[Effect 2]]="Dr.","Yes","No"))</f>
        <v/>
      </c>
      <c r="BX78" t="str">
        <f>IF(Table1[[#This Row],[Date]]="","",Table1[[#This Row],[Ledger 2]])</f>
        <v/>
      </c>
      <c r="BY78" t="str">
        <f>IF(Table1[[#This Row],[Date]]="","",IF(Table1[[#This Row],[Effect 2]]="Dr.",-Table1[[#This Row],[Amount 2]],Table1[[#This Row],[Amount 2]]))</f>
        <v/>
      </c>
      <c r="CB78" t="str">
        <f>IF(Table1[[#This Row],[Ledger 3]]="","","No")</f>
        <v/>
      </c>
      <c r="CC78" t="str">
        <f>IF(Table1[[#This Row],[Ledger 3]]="","",IF(Table1[[#This Row],[Effect 3]]="Dr.","Yes","No"))</f>
        <v/>
      </c>
      <c r="CD78" t="str">
        <f>IF(Table1[[#This Row],[Ledger 3]]="","",Table1[[#This Row],[Ledger 3]])</f>
        <v/>
      </c>
      <c r="CE78" t="str">
        <f>IF(Table1[[#This Row],[Ledger 3]]="","",IF(Table1[[#This Row],[Effect 3]]="Dr.",-Table1[[#This Row],[Amount 3]],Table1[[#This Row],[Amount 3]]))</f>
        <v/>
      </c>
      <c r="CH78" t="str">
        <f>IF(Table1[[#This Row],[Ledger 4]]="","","No")</f>
        <v/>
      </c>
      <c r="CI78" t="str">
        <f>IF(Table1[[#This Row],[Ledger 4]]="","",IF(Table1[[#This Row],[Effect 4]]="Dr.","Yes","No"))</f>
        <v/>
      </c>
      <c r="CJ78" t="str">
        <f>IF(Table1[[#This Row],[Ledger 4]]="","",Table1[[#This Row],[Ledger 4]])</f>
        <v/>
      </c>
      <c r="CK78" t="str">
        <f>IF(Table1[[#This Row],[Ledger 4]]="","",IF(Table1[[#This Row],[Effect 4]]="Dr.",-Table1[[#This Row],[Amount 4]],Table1[[#This Row],[Amount 4]]))</f>
        <v/>
      </c>
      <c r="CN78" t="str">
        <f>IF(Table1[[#This Row],[Ledger 5]]="","","No")</f>
        <v/>
      </c>
      <c r="CO78" t="str">
        <f>IF(Table1[[#This Row],[Ledger 5]]="","",IF(Table1[[#This Row],[Effect 5]]="Dr.","Yes","No"))</f>
        <v/>
      </c>
      <c r="CP78" t="str">
        <f>IF(Table1[[#This Row],[Ledger 5]]="","",Table1[[#This Row],[Ledger 5]])</f>
        <v/>
      </c>
      <c r="CQ78" t="str">
        <f>IF(Table1[[#This Row],[Ledger 5]]="","",IF(Table1[[#This Row],[Effect 5]]="Dr.",-Table1[[#This Row],[Amount 5]],Table1[[#This Row],[Amount 5]]))</f>
        <v/>
      </c>
      <c r="CT78" t="str">
        <f>IF(Table1[[#This Row],[Ledger 6]]="","","No")</f>
        <v/>
      </c>
      <c r="CU78" t="str">
        <f>IF(Table1[[#This Row],[Ledger 6]]="","",IF(Table1[[#This Row],[Effect 6]]="Dr.","Yes","No"))</f>
        <v/>
      </c>
      <c r="CV78" t="str">
        <f>IF(Table1[[#This Row],[Ledger 6]]="","",Table1[[#This Row],[Ledger 6]])</f>
        <v/>
      </c>
      <c r="CW78" t="str">
        <f>IF(Table1[[#This Row],[Ledger 6]]="","",IF(Table1[[#This Row],[Effect 6]]="Dr.",-Table1[[#This Row],[Amount 6]],Table1[[#This Row],[Amount 6]]))</f>
        <v/>
      </c>
      <c r="CZ78" t="str">
        <f>IF(Table1[[#This Row],[Ledger 7]]="","","No")</f>
        <v/>
      </c>
      <c r="DA78" t="str">
        <f>IF(Table1[[#This Row],[Ledger 7]]="","",IF(Table1[[#This Row],[Effect 7]]="Dr.","Yes","No"))</f>
        <v/>
      </c>
      <c r="DB78" t="str">
        <f>IF(Table1[[#This Row],[Ledger 7]]="","",Table1[[#This Row],[Ledger 7]])</f>
        <v/>
      </c>
      <c r="DC78" t="str">
        <f>IF(Table1[[#This Row],[Ledger 7]]="","",IF(Table1[[#This Row],[Effect 7]]="Dr.",-Table1[[#This Row],[Amount 7]],Table1[[#This Row],[Amount 7]]))</f>
        <v/>
      </c>
      <c r="DF78" t="str">
        <f>IF(Table1[[#This Row],[Ledger 8]]="","","No")</f>
        <v/>
      </c>
      <c r="DG78" t="str">
        <f>IF(Table1[[#This Row],[Ledger 8]]="","",IF(Table1[[#This Row],[Effect 8]]="Dr.","Yes","No"))</f>
        <v/>
      </c>
      <c r="DH78" t="str">
        <f>IF(Table1[[#This Row],[Ledger 8]]="","",Table1[[#This Row],[Ledger 8]])</f>
        <v/>
      </c>
      <c r="DI78" t="str">
        <f>IF(Table1[[#This Row],[Ledger 8]]="","",IF(Table1[[#This Row],[Effect 8]]="Dr.",-Table1[[#This Row],[Amount 8]],Table1[[#This Row],[Amount 8]]))</f>
        <v/>
      </c>
      <c r="DL78" t="str">
        <f>IF(Table1[[#This Row],[Ledger 9]]="","","No")</f>
        <v/>
      </c>
      <c r="DM78" t="str">
        <f>IF(Table1[[#This Row],[Ledger 9]]="","",IF(Table1[[#This Row],[Effect 9]]="Dr.","Yes","No"))</f>
        <v/>
      </c>
      <c r="DN78" t="str">
        <f>IF(Table1[[#This Row],[Ledger 9]]="","",Table1[[#This Row],[Ledger 9]])</f>
        <v/>
      </c>
      <c r="DO78" t="str">
        <f>IF(Table1[[#This Row],[Ledger 9]]="","",IF(Table1[[#This Row],[Effect 9]]="Dr.",-Table1[[#This Row],[Amount 9]],Table1[[#This Row],[Amount 9]]))</f>
        <v/>
      </c>
      <c r="DR78" t="str">
        <f>IF(Table1[[#This Row],[Ledger 10]]="","","No")</f>
        <v/>
      </c>
      <c r="DS78" t="str">
        <f>IF(Table1[[#This Row],[Ledger 10]]="","",IF(Table1[[#This Row],[Effect 10]]="Dr.","Yes","No"))</f>
        <v/>
      </c>
      <c r="DT78" t="str">
        <f>IF(Table1[[#This Row],[Ledger 10]]="","",Table1[[#This Row],[Ledger 10]])</f>
        <v/>
      </c>
      <c r="DU78" t="str">
        <f>IF(Table1[[#This Row],[Ledger 10]]="","",IF(Table1[[#This Row],[Effect 10]]="Dr.",-Table1[[#This Row],[Amount 10]],Table1[[#This Row],[Amount 10]]))</f>
        <v/>
      </c>
      <c r="DX78" t="str">
        <f>IF(Table1[[#This Row],[Ledger 11]]="","","No")</f>
        <v/>
      </c>
      <c r="DY78" t="str">
        <f>IF(Table1[[#This Row],[Ledger 11]]="","",IF(Table1[[#This Row],[Effect 11]]="Dr.","Yes","No"))</f>
        <v/>
      </c>
      <c r="DZ78" t="str">
        <f>IF(Table1[[#This Row],[Ledger 11]]="","",Table1[[#This Row],[Ledger 11]])</f>
        <v/>
      </c>
      <c r="EA78" t="str">
        <f>IF(Table1[[#This Row],[Ledger 11]]="","",IF(Table1[[#This Row],[Effect 11]]="Dr.",-Table1[[#This Row],[Amount 11]],Table1[[#This Row],[Amount 11]]))</f>
        <v/>
      </c>
      <c r="ED78" t="str">
        <f>IF(Table1[[#This Row],[Ledger 12]]="","","No")</f>
        <v/>
      </c>
      <c r="EE78" t="str">
        <f>IF(Table1[[#This Row],[Ledger 12]]="","",IF(Table1[[#This Row],[Effect 12]]="Dr.","Yes","No"))</f>
        <v/>
      </c>
      <c r="EF78" t="str">
        <f>IF(Table1[[#This Row],[Ledger 12]]="","",Table1[[#This Row],[Ledger 12]])</f>
        <v/>
      </c>
      <c r="EG78" t="str">
        <f>IF(Table1[[#This Row],[Ledger 12]]="","",IF(Table1[[#This Row],[Effect 12]]="Dr.",-Table1[[#This Row],[Amount 12]],Table1[[#This Row],[Amount 12]]))</f>
        <v/>
      </c>
      <c r="EJ78" t="str">
        <f>IF(Table1[[#This Row],[Ledger 13]]="","","No")</f>
        <v/>
      </c>
      <c r="EK78" t="str">
        <f>IF(Table1[[#This Row],[Ledger 13]]="","",IF(Table1[[#This Row],[Effect 13]]="Dr.","Yes","No"))</f>
        <v/>
      </c>
      <c r="EL78" t="str">
        <f>IF(Table1[[#This Row],[Ledger 13]]="","",Table1[[#This Row],[Ledger 13]])</f>
        <v/>
      </c>
      <c r="EM78" t="str">
        <f>IF(Table1[[#This Row],[Ledger 13]]="","",IF(Table1[[#This Row],[Effect 13]]="Dr.",-Table1[[#This Row],[Amount 13]],Table1[[#This Row],[Amount 13]]))</f>
        <v/>
      </c>
      <c r="EP78" t="str">
        <f>IF(Table1[[#This Row],[Ledger 14]]="","","No")</f>
        <v/>
      </c>
      <c r="EQ78" t="str">
        <f>IF(Table1[[#This Row],[Ledger 14]]="","",IF(Table1[[#This Row],[Effect 14]]="Dr.","Yes","No"))</f>
        <v/>
      </c>
      <c r="ER78" t="str">
        <f>IF(Table1[[#This Row],[Ledger 14]]="","",Table1[[#This Row],[Ledger 14]])</f>
        <v/>
      </c>
      <c r="ES78" t="str">
        <f>IF(Table1[[#This Row],[Ledger 14]]="","",IF(Table1[[#This Row],[Effect 14]]="Dr.",-Table1[[#This Row],[Amount 14]],Table1[[#This Row],[Amount 14]]))</f>
        <v/>
      </c>
      <c r="EV78" t="str">
        <f>IF(Table1[[#This Row],[Ledger 15]]="","","No")</f>
        <v/>
      </c>
      <c r="EW78" t="str">
        <f>IF(Table1[[#This Row],[Ledger 15]]="","",IF(Table1[[#This Row],[Effect 15]]="Dr.","Yes","No"))</f>
        <v/>
      </c>
      <c r="EX78" t="str">
        <f>IF(Table1[[#This Row],[Ledger 15]]="","",Table1[[#This Row],[Ledger 15]])</f>
        <v/>
      </c>
      <c r="EY78" t="str">
        <f>IF(Table1[[#This Row],[Ledger 15]]="","",IF(Table1[[#This Row],[Effect 15]]="Dr.",-Table1[[#This Row],[Amount 15]],Table1[[#This Row],[Amount 15]]))</f>
        <v/>
      </c>
      <c r="FD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">
        <f>IF(Table1[[#This Row],[Date]]="",0,IF(AND(Table1[[#This Row],[Date]]&gt;=$FE$2,Table1[[#This Row],[Date]]&lt;=$FE$3),0,1))</f>
        <v>0</v>
      </c>
      <c r="FF78">
        <f>IF(Table1[[#This Row],[Date]]="",0,IF(TYPE(VLOOKUP(Table1[[#This Row],[Voucher Type]],Table1[[#All],[Voucher Type Master]],1,FALSE))=16,1,0))</f>
        <v>0</v>
      </c>
      <c r="FG78">
        <f>IF(TYPE(IF(Table1[[#This Row],[Date]]="",0,IF(VLOOKUP(Table1[[#This Row],[Voucher Type]],$FY$5:$FZ$13,2,0)=Table1[[#This Row],[Effect 1]],0,1)))=16,1,0)</f>
        <v>0</v>
      </c>
      <c r="FH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">
        <f>IF(LEN(Table1[[#This Row],[Ledger 1]])&gt;0,IF(TYPE(VLOOKUP(Table1[[#This Row],[Ledger 1]],GZ:GZ,1,0))=16,1,0),0)</f>
        <v>0</v>
      </c>
      <c r="FJ78">
        <f>IF(LEN(Table1[[#This Row],[Ledger 2]])&gt;0,IF(TYPE(VLOOKUP(Table1[[#This Row],[Ledger 2]],GZ:GZ,1,0))=16,1,0),0)</f>
        <v>0</v>
      </c>
      <c r="FK78">
        <f>IF(LEN(Table1[[#This Row],[Ledger 3]])&gt;0,IF(TYPE(VLOOKUP(Table1[[#This Row],[Ledger 3]],GZ:GZ,1,0))=16,1,0),0)</f>
        <v>0</v>
      </c>
      <c r="FL78">
        <f>IF(LEN(Table1[[#This Row],[Ledger 4]])&gt;0,IF(TYPE(VLOOKUP(Table1[[#This Row],[Ledger 4]],GZ:GZ,1,0))=16,1,0),0)</f>
        <v>0</v>
      </c>
      <c r="FM78">
        <f>IF(LEN(Table1[[#This Row],[Ledger 5]])&gt;0,IF(TYPE(VLOOKUP(Table1[[#This Row],[Ledger 5]],GZ:GZ,1,0))=16,1,0),0)</f>
        <v>0</v>
      </c>
      <c r="FN78">
        <f>IF(LEN(Table1[[#This Row],[Ledger 6]])&gt;0,IF(TYPE(VLOOKUP(Table1[[#This Row],[Ledger 6]],$GZ:$GZ,1,0))=16,1,0),0)</f>
        <v>0</v>
      </c>
      <c r="FO78">
        <f>IF(LEN(Table1[[#This Row],[Ledger 7]])&gt;0,IF(TYPE(VLOOKUP(Table1[[#This Row],[Ledger 7]],$GZ:$GZ,1,0))=16,1,0),0)</f>
        <v>0</v>
      </c>
      <c r="FP78">
        <f>IF(LEN(Table1[[#This Row],[Ledger 8]])&gt;0,IF(TYPE(VLOOKUP(Table1[[#This Row],[Ledger 8]],$GZ:$GZ,1,0))=16,1,0),0)</f>
        <v>0</v>
      </c>
      <c r="FQ78">
        <f>IF(LEN(Table1[[#This Row],[Ledger 9]])&gt;0,IF(TYPE(VLOOKUP(Table1[[#This Row],[Ledger 9]],$GZ:$GZ,1,0))=16,1,0),0)</f>
        <v>0</v>
      </c>
      <c r="FR78">
        <f>IF(LEN(Table1[[#This Row],[Ledger 10]])&gt;0,IF(TYPE(VLOOKUP(Table1[[#This Row],[Ledger 10]],$GZ:$GZ,1,0))=16,1,0),0)</f>
        <v>0</v>
      </c>
      <c r="FS78">
        <f>IF(LEN(Table1[[#This Row],[Ledger 11]])&gt;0,IF(TYPE(VLOOKUP(Table1[[#This Row],[Ledger 11]],$GZ:$GZ,1,0))=16,1,0),0)</f>
        <v>0</v>
      </c>
      <c r="FT78">
        <f>IF(LEN(Table1[[#This Row],[Ledger 12]])&gt;0,IF(TYPE(VLOOKUP(Table1[[#This Row],[Ledger 12]],$GZ:$GZ,1,0))=16,1,0),0)</f>
        <v>0</v>
      </c>
      <c r="FU78">
        <f>IF(LEN(Table1[[#This Row],[Ledger 13]])&gt;0,IF(TYPE(VLOOKUP(Table1[[#This Row],[Ledger 13]],$GZ:$GZ,1,0))=16,1,0),0)</f>
        <v>0</v>
      </c>
      <c r="FV78">
        <f>IF(LEN(Table1[[#This Row],[Ledger 14]])&gt;0,IF(TYPE(VLOOKUP(Table1[[#This Row],[Ledger 14]],$GZ:$GZ,1,0))=16,1,0),0)</f>
        <v>0</v>
      </c>
      <c r="FW78">
        <f>IF(LEN(Table1[[#This Row],[Ledger 15]])&gt;0,IF(TYPE(VLOOKUP(Table1[[#This Row],[Ledger 15]],$GZ:$GZ,1,0))=16,1,0),0)</f>
        <v>0</v>
      </c>
    </row>
    <row r="79" spans="4:179" ht="33" customHeight="1" x14ac:dyDescent="0.45">
      <c r="D79" s="8">
        <f t="shared" si="10"/>
        <v>74</v>
      </c>
      <c r="E79" s="32"/>
      <c r="F79" s="34"/>
      <c r="G79" s="34"/>
      <c r="H79" s="34"/>
      <c r="I79" s="34"/>
      <c r="J79" s="38"/>
      <c r="K79" s="33"/>
      <c r="L79" s="36"/>
      <c r="M79" s="35"/>
      <c r="N79" s="34"/>
      <c r="O79" s="41"/>
      <c r="P79" s="35"/>
      <c r="Q79" s="34"/>
      <c r="R79" s="37"/>
      <c r="S79" s="35"/>
      <c r="T79" s="34"/>
      <c r="U79" s="37"/>
      <c r="V79" s="35"/>
      <c r="W79" s="34"/>
      <c r="X79" s="37"/>
      <c r="Y79" s="35"/>
      <c r="Z79" s="34"/>
      <c r="AA79" s="37"/>
      <c r="AB79" s="35"/>
      <c r="AC79" s="34"/>
      <c r="AD79" s="37"/>
      <c r="AE79" s="35"/>
      <c r="AF79" s="34"/>
      <c r="AG79" s="37"/>
      <c r="AH79" s="35"/>
      <c r="AI79" s="34"/>
      <c r="AJ79" s="37"/>
      <c r="AK79" s="35"/>
      <c r="AL79" s="34"/>
      <c r="AM79" s="37"/>
      <c r="AN79" s="35"/>
      <c r="AO79" s="34"/>
      <c r="AP79" s="37"/>
      <c r="AQ79" s="35"/>
      <c r="AR79" s="34"/>
      <c r="AS79" s="37"/>
      <c r="AT79" s="35"/>
      <c r="AU79" s="34"/>
      <c r="AV79" s="37"/>
      <c r="AW79" s="35"/>
      <c r="AX79" s="34"/>
      <c r="AY79" s="37"/>
      <c r="AZ79" s="35"/>
      <c r="BA79" s="34"/>
      <c r="BB79" s="37"/>
      <c r="BC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" s="7"/>
      <c r="BF79" t="str">
        <f>IF(Table1[[#This Row],[Date]]="","","&amp;lt;VOUCHER REMOTEID="&amp;""""&amp;$A$11&amp;$A$13&amp;ROW()&amp;""""&amp;" VCHTYPE="""&amp;F79&amp;""" ACTION="""&amp;"Create"&amp;"""&amp;gt;")</f>
        <v/>
      </c>
      <c r="BG79" t="str">
        <f>IF(Table1[[#This Row],[Date]]="","",TEXT(Table1[[#This Row],[Date]],"yyyymmdd"))</f>
        <v/>
      </c>
      <c r="BH79" t="str">
        <f>Table1[[#This Row],[Date2]]</f>
        <v/>
      </c>
      <c r="BI79" t="str">
        <f>IF(Table1[[#This Row],[Date]]="","",Table1[[#This Row],[Voucher Type]])</f>
        <v/>
      </c>
      <c r="BJ79" t="str">
        <f>IF(Table1[[#This Row],[Ref No / Invoice No]]="","",Table1[[#This Row],[Ref No / Invoice No]])</f>
        <v/>
      </c>
      <c r="BK79" t="str">
        <f>IF(Table1[[#This Row],[Voucher No]]="","",Table1[[#This Row],[Voucher No]])</f>
        <v/>
      </c>
      <c r="BL79" t="str">
        <f>IF(Table1[[#This Row],[Date]]="","",Table1[[#This Row],[Narration]])</f>
        <v/>
      </c>
      <c r="BM79" t="str">
        <f>IF(Table1[[#This Row],[Date]]="","",$A$11&amp;$A$13&amp;ROW())</f>
        <v/>
      </c>
      <c r="BN79" t="str">
        <f>IF(Table1[[#This Row],[Date]]="","",$A$13)</f>
        <v/>
      </c>
      <c r="BP79" t="str">
        <f>IF(Table1[[#This Row],[Ledger 1]]="","","No")</f>
        <v/>
      </c>
      <c r="BQ79" t="str">
        <f>IF(Table1[[#This Row],[Date]]="","",IF(Table1[[#This Row],[Effect 1]]="Dr.","Yes","No"))</f>
        <v/>
      </c>
      <c r="BR79" t="str">
        <f>IF(Table1[[#This Row],[Date]]="","",Table1[[#This Row],[Ledger 1]])</f>
        <v/>
      </c>
      <c r="BS79" t="str">
        <f>IF(Table1[[#This Row],[Date]]="","",IF(Table1[[#This Row],[Effect 1]]="Dr.",-Table1[[#This Row],[Amount 1]],Table1[[#This Row],[Amount 1]]))</f>
        <v/>
      </c>
      <c r="BV79" t="str">
        <f>IF(Table1[[#This Row],[Ledger 2]]="","","No")</f>
        <v/>
      </c>
      <c r="BW79" t="str">
        <f>IF(Table1[[#This Row],[Date]]="","",IF(Table1[[#This Row],[Effect 2]]="Dr.","Yes","No"))</f>
        <v/>
      </c>
      <c r="BX79" t="str">
        <f>IF(Table1[[#This Row],[Date]]="","",Table1[[#This Row],[Ledger 2]])</f>
        <v/>
      </c>
      <c r="BY79" t="str">
        <f>IF(Table1[[#This Row],[Date]]="","",IF(Table1[[#This Row],[Effect 2]]="Dr.",-Table1[[#This Row],[Amount 2]],Table1[[#This Row],[Amount 2]]))</f>
        <v/>
      </c>
      <c r="CB79" t="str">
        <f>IF(Table1[[#This Row],[Ledger 3]]="","","No")</f>
        <v/>
      </c>
      <c r="CC79" t="str">
        <f>IF(Table1[[#This Row],[Ledger 3]]="","",IF(Table1[[#This Row],[Effect 3]]="Dr.","Yes","No"))</f>
        <v/>
      </c>
      <c r="CD79" t="str">
        <f>IF(Table1[[#This Row],[Ledger 3]]="","",Table1[[#This Row],[Ledger 3]])</f>
        <v/>
      </c>
      <c r="CE79" t="str">
        <f>IF(Table1[[#This Row],[Ledger 3]]="","",IF(Table1[[#This Row],[Effect 3]]="Dr.",-Table1[[#This Row],[Amount 3]],Table1[[#This Row],[Amount 3]]))</f>
        <v/>
      </c>
      <c r="CH79" t="str">
        <f>IF(Table1[[#This Row],[Ledger 4]]="","","No")</f>
        <v/>
      </c>
      <c r="CI79" t="str">
        <f>IF(Table1[[#This Row],[Ledger 4]]="","",IF(Table1[[#This Row],[Effect 4]]="Dr.","Yes","No"))</f>
        <v/>
      </c>
      <c r="CJ79" t="str">
        <f>IF(Table1[[#This Row],[Ledger 4]]="","",Table1[[#This Row],[Ledger 4]])</f>
        <v/>
      </c>
      <c r="CK79" t="str">
        <f>IF(Table1[[#This Row],[Ledger 4]]="","",IF(Table1[[#This Row],[Effect 4]]="Dr.",-Table1[[#This Row],[Amount 4]],Table1[[#This Row],[Amount 4]]))</f>
        <v/>
      </c>
      <c r="CN79" t="str">
        <f>IF(Table1[[#This Row],[Ledger 5]]="","","No")</f>
        <v/>
      </c>
      <c r="CO79" t="str">
        <f>IF(Table1[[#This Row],[Ledger 5]]="","",IF(Table1[[#This Row],[Effect 5]]="Dr.","Yes","No"))</f>
        <v/>
      </c>
      <c r="CP79" t="str">
        <f>IF(Table1[[#This Row],[Ledger 5]]="","",Table1[[#This Row],[Ledger 5]])</f>
        <v/>
      </c>
      <c r="CQ79" t="str">
        <f>IF(Table1[[#This Row],[Ledger 5]]="","",IF(Table1[[#This Row],[Effect 5]]="Dr.",-Table1[[#This Row],[Amount 5]],Table1[[#This Row],[Amount 5]]))</f>
        <v/>
      </c>
      <c r="CT79" t="str">
        <f>IF(Table1[[#This Row],[Ledger 6]]="","","No")</f>
        <v/>
      </c>
      <c r="CU79" t="str">
        <f>IF(Table1[[#This Row],[Ledger 6]]="","",IF(Table1[[#This Row],[Effect 6]]="Dr.","Yes","No"))</f>
        <v/>
      </c>
      <c r="CV79" t="str">
        <f>IF(Table1[[#This Row],[Ledger 6]]="","",Table1[[#This Row],[Ledger 6]])</f>
        <v/>
      </c>
      <c r="CW79" t="str">
        <f>IF(Table1[[#This Row],[Ledger 6]]="","",IF(Table1[[#This Row],[Effect 6]]="Dr.",-Table1[[#This Row],[Amount 6]],Table1[[#This Row],[Amount 6]]))</f>
        <v/>
      </c>
      <c r="CZ79" t="str">
        <f>IF(Table1[[#This Row],[Ledger 7]]="","","No")</f>
        <v/>
      </c>
      <c r="DA79" t="str">
        <f>IF(Table1[[#This Row],[Ledger 7]]="","",IF(Table1[[#This Row],[Effect 7]]="Dr.","Yes","No"))</f>
        <v/>
      </c>
      <c r="DB79" t="str">
        <f>IF(Table1[[#This Row],[Ledger 7]]="","",Table1[[#This Row],[Ledger 7]])</f>
        <v/>
      </c>
      <c r="DC79" t="str">
        <f>IF(Table1[[#This Row],[Ledger 7]]="","",IF(Table1[[#This Row],[Effect 7]]="Dr.",-Table1[[#This Row],[Amount 7]],Table1[[#This Row],[Amount 7]]))</f>
        <v/>
      </c>
      <c r="DF79" t="str">
        <f>IF(Table1[[#This Row],[Ledger 8]]="","","No")</f>
        <v/>
      </c>
      <c r="DG79" t="str">
        <f>IF(Table1[[#This Row],[Ledger 8]]="","",IF(Table1[[#This Row],[Effect 8]]="Dr.","Yes","No"))</f>
        <v/>
      </c>
      <c r="DH79" t="str">
        <f>IF(Table1[[#This Row],[Ledger 8]]="","",Table1[[#This Row],[Ledger 8]])</f>
        <v/>
      </c>
      <c r="DI79" t="str">
        <f>IF(Table1[[#This Row],[Ledger 8]]="","",IF(Table1[[#This Row],[Effect 8]]="Dr.",-Table1[[#This Row],[Amount 8]],Table1[[#This Row],[Amount 8]]))</f>
        <v/>
      </c>
      <c r="DL79" t="str">
        <f>IF(Table1[[#This Row],[Ledger 9]]="","","No")</f>
        <v/>
      </c>
      <c r="DM79" t="str">
        <f>IF(Table1[[#This Row],[Ledger 9]]="","",IF(Table1[[#This Row],[Effect 9]]="Dr.","Yes","No"))</f>
        <v/>
      </c>
      <c r="DN79" t="str">
        <f>IF(Table1[[#This Row],[Ledger 9]]="","",Table1[[#This Row],[Ledger 9]])</f>
        <v/>
      </c>
      <c r="DO79" t="str">
        <f>IF(Table1[[#This Row],[Ledger 9]]="","",IF(Table1[[#This Row],[Effect 9]]="Dr.",-Table1[[#This Row],[Amount 9]],Table1[[#This Row],[Amount 9]]))</f>
        <v/>
      </c>
      <c r="DR79" t="str">
        <f>IF(Table1[[#This Row],[Ledger 10]]="","","No")</f>
        <v/>
      </c>
      <c r="DS79" t="str">
        <f>IF(Table1[[#This Row],[Ledger 10]]="","",IF(Table1[[#This Row],[Effect 10]]="Dr.","Yes","No"))</f>
        <v/>
      </c>
      <c r="DT79" t="str">
        <f>IF(Table1[[#This Row],[Ledger 10]]="","",Table1[[#This Row],[Ledger 10]])</f>
        <v/>
      </c>
      <c r="DU79" t="str">
        <f>IF(Table1[[#This Row],[Ledger 10]]="","",IF(Table1[[#This Row],[Effect 10]]="Dr.",-Table1[[#This Row],[Amount 10]],Table1[[#This Row],[Amount 10]]))</f>
        <v/>
      </c>
      <c r="DX79" t="str">
        <f>IF(Table1[[#This Row],[Ledger 11]]="","","No")</f>
        <v/>
      </c>
      <c r="DY79" t="str">
        <f>IF(Table1[[#This Row],[Ledger 11]]="","",IF(Table1[[#This Row],[Effect 11]]="Dr.","Yes","No"))</f>
        <v/>
      </c>
      <c r="DZ79" t="str">
        <f>IF(Table1[[#This Row],[Ledger 11]]="","",Table1[[#This Row],[Ledger 11]])</f>
        <v/>
      </c>
      <c r="EA79" t="str">
        <f>IF(Table1[[#This Row],[Ledger 11]]="","",IF(Table1[[#This Row],[Effect 11]]="Dr.",-Table1[[#This Row],[Amount 11]],Table1[[#This Row],[Amount 11]]))</f>
        <v/>
      </c>
      <c r="ED79" t="str">
        <f>IF(Table1[[#This Row],[Ledger 12]]="","","No")</f>
        <v/>
      </c>
      <c r="EE79" t="str">
        <f>IF(Table1[[#This Row],[Ledger 12]]="","",IF(Table1[[#This Row],[Effect 12]]="Dr.","Yes","No"))</f>
        <v/>
      </c>
      <c r="EF79" t="str">
        <f>IF(Table1[[#This Row],[Ledger 12]]="","",Table1[[#This Row],[Ledger 12]])</f>
        <v/>
      </c>
      <c r="EG79" t="str">
        <f>IF(Table1[[#This Row],[Ledger 12]]="","",IF(Table1[[#This Row],[Effect 12]]="Dr.",-Table1[[#This Row],[Amount 12]],Table1[[#This Row],[Amount 12]]))</f>
        <v/>
      </c>
      <c r="EJ79" t="str">
        <f>IF(Table1[[#This Row],[Ledger 13]]="","","No")</f>
        <v/>
      </c>
      <c r="EK79" t="str">
        <f>IF(Table1[[#This Row],[Ledger 13]]="","",IF(Table1[[#This Row],[Effect 13]]="Dr.","Yes","No"))</f>
        <v/>
      </c>
      <c r="EL79" t="str">
        <f>IF(Table1[[#This Row],[Ledger 13]]="","",Table1[[#This Row],[Ledger 13]])</f>
        <v/>
      </c>
      <c r="EM79" t="str">
        <f>IF(Table1[[#This Row],[Ledger 13]]="","",IF(Table1[[#This Row],[Effect 13]]="Dr.",-Table1[[#This Row],[Amount 13]],Table1[[#This Row],[Amount 13]]))</f>
        <v/>
      </c>
      <c r="EP79" t="str">
        <f>IF(Table1[[#This Row],[Ledger 14]]="","","No")</f>
        <v/>
      </c>
      <c r="EQ79" t="str">
        <f>IF(Table1[[#This Row],[Ledger 14]]="","",IF(Table1[[#This Row],[Effect 14]]="Dr.","Yes","No"))</f>
        <v/>
      </c>
      <c r="ER79" t="str">
        <f>IF(Table1[[#This Row],[Ledger 14]]="","",Table1[[#This Row],[Ledger 14]])</f>
        <v/>
      </c>
      <c r="ES79" t="str">
        <f>IF(Table1[[#This Row],[Ledger 14]]="","",IF(Table1[[#This Row],[Effect 14]]="Dr.",-Table1[[#This Row],[Amount 14]],Table1[[#This Row],[Amount 14]]))</f>
        <v/>
      </c>
      <c r="EV79" t="str">
        <f>IF(Table1[[#This Row],[Ledger 15]]="","","No")</f>
        <v/>
      </c>
      <c r="EW79" t="str">
        <f>IF(Table1[[#This Row],[Ledger 15]]="","",IF(Table1[[#This Row],[Effect 15]]="Dr.","Yes","No"))</f>
        <v/>
      </c>
      <c r="EX79" t="str">
        <f>IF(Table1[[#This Row],[Ledger 15]]="","",Table1[[#This Row],[Ledger 15]])</f>
        <v/>
      </c>
      <c r="EY79" t="str">
        <f>IF(Table1[[#This Row],[Ledger 15]]="","",IF(Table1[[#This Row],[Effect 15]]="Dr.",-Table1[[#This Row],[Amount 15]],Table1[[#This Row],[Amount 15]]))</f>
        <v/>
      </c>
      <c r="FD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">
        <f>IF(Table1[[#This Row],[Date]]="",0,IF(AND(Table1[[#This Row],[Date]]&gt;=$FE$2,Table1[[#This Row],[Date]]&lt;=$FE$3),0,1))</f>
        <v>0</v>
      </c>
      <c r="FF79">
        <f>IF(Table1[[#This Row],[Date]]="",0,IF(TYPE(VLOOKUP(Table1[[#This Row],[Voucher Type]],Table1[[#All],[Voucher Type Master]],1,FALSE))=16,1,0))</f>
        <v>0</v>
      </c>
      <c r="FG79">
        <f>IF(TYPE(IF(Table1[[#This Row],[Date]]="",0,IF(VLOOKUP(Table1[[#This Row],[Voucher Type]],$FY$5:$FZ$13,2,0)=Table1[[#This Row],[Effect 1]],0,1)))=16,1,0)</f>
        <v>0</v>
      </c>
      <c r="FH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">
        <f>IF(LEN(Table1[[#This Row],[Ledger 1]])&gt;0,IF(TYPE(VLOOKUP(Table1[[#This Row],[Ledger 1]],GZ:GZ,1,0))=16,1,0),0)</f>
        <v>0</v>
      </c>
      <c r="FJ79">
        <f>IF(LEN(Table1[[#This Row],[Ledger 2]])&gt;0,IF(TYPE(VLOOKUP(Table1[[#This Row],[Ledger 2]],GZ:GZ,1,0))=16,1,0),0)</f>
        <v>0</v>
      </c>
      <c r="FK79">
        <f>IF(LEN(Table1[[#This Row],[Ledger 3]])&gt;0,IF(TYPE(VLOOKUP(Table1[[#This Row],[Ledger 3]],GZ:GZ,1,0))=16,1,0),0)</f>
        <v>0</v>
      </c>
      <c r="FL79">
        <f>IF(LEN(Table1[[#This Row],[Ledger 4]])&gt;0,IF(TYPE(VLOOKUP(Table1[[#This Row],[Ledger 4]],GZ:GZ,1,0))=16,1,0),0)</f>
        <v>0</v>
      </c>
      <c r="FM79">
        <f>IF(LEN(Table1[[#This Row],[Ledger 5]])&gt;0,IF(TYPE(VLOOKUP(Table1[[#This Row],[Ledger 5]],GZ:GZ,1,0))=16,1,0),0)</f>
        <v>0</v>
      </c>
      <c r="FN79">
        <f>IF(LEN(Table1[[#This Row],[Ledger 6]])&gt;0,IF(TYPE(VLOOKUP(Table1[[#This Row],[Ledger 6]],$GZ:$GZ,1,0))=16,1,0),0)</f>
        <v>0</v>
      </c>
      <c r="FO79">
        <f>IF(LEN(Table1[[#This Row],[Ledger 7]])&gt;0,IF(TYPE(VLOOKUP(Table1[[#This Row],[Ledger 7]],$GZ:$GZ,1,0))=16,1,0),0)</f>
        <v>0</v>
      </c>
      <c r="FP79">
        <f>IF(LEN(Table1[[#This Row],[Ledger 8]])&gt;0,IF(TYPE(VLOOKUP(Table1[[#This Row],[Ledger 8]],$GZ:$GZ,1,0))=16,1,0),0)</f>
        <v>0</v>
      </c>
      <c r="FQ79">
        <f>IF(LEN(Table1[[#This Row],[Ledger 9]])&gt;0,IF(TYPE(VLOOKUP(Table1[[#This Row],[Ledger 9]],$GZ:$GZ,1,0))=16,1,0),0)</f>
        <v>0</v>
      </c>
      <c r="FR79">
        <f>IF(LEN(Table1[[#This Row],[Ledger 10]])&gt;0,IF(TYPE(VLOOKUP(Table1[[#This Row],[Ledger 10]],$GZ:$GZ,1,0))=16,1,0),0)</f>
        <v>0</v>
      </c>
      <c r="FS79">
        <f>IF(LEN(Table1[[#This Row],[Ledger 11]])&gt;0,IF(TYPE(VLOOKUP(Table1[[#This Row],[Ledger 11]],$GZ:$GZ,1,0))=16,1,0),0)</f>
        <v>0</v>
      </c>
      <c r="FT79">
        <f>IF(LEN(Table1[[#This Row],[Ledger 12]])&gt;0,IF(TYPE(VLOOKUP(Table1[[#This Row],[Ledger 12]],$GZ:$GZ,1,0))=16,1,0),0)</f>
        <v>0</v>
      </c>
      <c r="FU79">
        <f>IF(LEN(Table1[[#This Row],[Ledger 13]])&gt;0,IF(TYPE(VLOOKUP(Table1[[#This Row],[Ledger 13]],$GZ:$GZ,1,0))=16,1,0),0)</f>
        <v>0</v>
      </c>
      <c r="FV79">
        <f>IF(LEN(Table1[[#This Row],[Ledger 14]])&gt;0,IF(TYPE(VLOOKUP(Table1[[#This Row],[Ledger 14]],$GZ:$GZ,1,0))=16,1,0),0)</f>
        <v>0</v>
      </c>
      <c r="FW79">
        <f>IF(LEN(Table1[[#This Row],[Ledger 15]])&gt;0,IF(TYPE(VLOOKUP(Table1[[#This Row],[Ledger 15]],$GZ:$GZ,1,0))=16,1,0),0)</f>
        <v>0</v>
      </c>
    </row>
    <row r="80" spans="4:179" ht="33" customHeight="1" x14ac:dyDescent="0.45">
      <c r="D80" s="8">
        <f t="shared" si="10"/>
        <v>75</v>
      </c>
      <c r="E80" s="32"/>
      <c r="F80" s="34"/>
      <c r="G80" s="34"/>
      <c r="H80" s="34"/>
      <c r="I80" s="34"/>
      <c r="J80" s="38"/>
      <c r="K80" s="33"/>
      <c r="L80" s="36"/>
      <c r="M80" s="35"/>
      <c r="N80" s="34"/>
      <c r="O80" s="41"/>
      <c r="P80" s="35"/>
      <c r="Q80" s="34"/>
      <c r="R80" s="37"/>
      <c r="S80" s="35"/>
      <c r="T80" s="34"/>
      <c r="U80" s="37"/>
      <c r="V80" s="35"/>
      <c r="W80" s="34"/>
      <c r="X80" s="37"/>
      <c r="Y80" s="35"/>
      <c r="Z80" s="34"/>
      <c r="AA80" s="37"/>
      <c r="AB80" s="35"/>
      <c r="AC80" s="34"/>
      <c r="AD80" s="37"/>
      <c r="AE80" s="35"/>
      <c r="AF80" s="34"/>
      <c r="AG80" s="37"/>
      <c r="AH80" s="35"/>
      <c r="AI80" s="34"/>
      <c r="AJ80" s="37"/>
      <c r="AK80" s="35"/>
      <c r="AL80" s="34"/>
      <c r="AM80" s="37"/>
      <c r="AN80" s="35"/>
      <c r="AO80" s="34"/>
      <c r="AP80" s="37"/>
      <c r="AQ80" s="35"/>
      <c r="AR80" s="34"/>
      <c r="AS80" s="37"/>
      <c r="AT80" s="35"/>
      <c r="AU80" s="34"/>
      <c r="AV80" s="37"/>
      <c r="AW80" s="35"/>
      <c r="AX80" s="34"/>
      <c r="AY80" s="37"/>
      <c r="AZ80" s="35"/>
      <c r="BA80" s="34"/>
      <c r="BB80" s="37"/>
      <c r="BC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" s="7"/>
      <c r="BF80" t="str">
        <f>IF(Table1[[#This Row],[Date]]="","","&amp;lt;VOUCHER REMOTEID="&amp;""""&amp;$A$11&amp;$A$13&amp;ROW()&amp;""""&amp;" VCHTYPE="""&amp;F80&amp;""" ACTION="""&amp;"Create"&amp;"""&amp;gt;")</f>
        <v/>
      </c>
      <c r="BG80" t="str">
        <f>IF(Table1[[#This Row],[Date]]="","",TEXT(Table1[[#This Row],[Date]],"yyyymmdd"))</f>
        <v/>
      </c>
      <c r="BH80" t="str">
        <f>Table1[[#This Row],[Date2]]</f>
        <v/>
      </c>
      <c r="BI80" t="str">
        <f>IF(Table1[[#This Row],[Date]]="","",Table1[[#This Row],[Voucher Type]])</f>
        <v/>
      </c>
      <c r="BJ80" t="str">
        <f>IF(Table1[[#This Row],[Ref No / Invoice No]]="","",Table1[[#This Row],[Ref No / Invoice No]])</f>
        <v/>
      </c>
      <c r="BK80" t="str">
        <f>IF(Table1[[#This Row],[Voucher No]]="","",Table1[[#This Row],[Voucher No]])</f>
        <v/>
      </c>
      <c r="BL80" t="str">
        <f>IF(Table1[[#This Row],[Date]]="","",Table1[[#This Row],[Narration]])</f>
        <v/>
      </c>
      <c r="BM80" t="str">
        <f>IF(Table1[[#This Row],[Date]]="","",$A$11&amp;$A$13&amp;ROW())</f>
        <v/>
      </c>
      <c r="BN80" t="str">
        <f>IF(Table1[[#This Row],[Date]]="","",$A$13)</f>
        <v/>
      </c>
      <c r="BP80" t="str">
        <f>IF(Table1[[#This Row],[Ledger 1]]="","","No")</f>
        <v/>
      </c>
      <c r="BQ80" t="str">
        <f>IF(Table1[[#This Row],[Date]]="","",IF(Table1[[#This Row],[Effect 1]]="Dr.","Yes","No"))</f>
        <v/>
      </c>
      <c r="BR80" t="str">
        <f>IF(Table1[[#This Row],[Date]]="","",Table1[[#This Row],[Ledger 1]])</f>
        <v/>
      </c>
      <c r="BS80" t="str">
        <f>IF(Table1[[#This Row],[Date]]="","",IF(Table1[[#This Row],[Effect 1]]="Dr.",-Table1[[#This Row],[Amount 1]],Table1[[#This Row],[Amount 1]]))</f>
        <v/>
      </c>
      <c r="BV80" t="str">
        <f>IF(Table1[[#This Row],[Ledger 2]]="","","No")</f>
        <v/>
      </c>
      <c r="BW80" t="str">
        <f>IF(Table1[[#This Row],[Date]]="","",IF(Table1[[#This Row],[Effect 2]]="Dr.","Yes","No"))</f>
        <v/>
      </c>
      <c r="BX80" t="str">
        <f>IF(Table1[[#This Row],[Date]]="","",Table1[[#This Row],[Ledger 2]])</f>
        <v/>
      </c>
      <c r="BY80" t="str">
        <f>IF(Table1[[#This Row],[Date]]="","",IF(Table1[[#This Row],[Effect 2]]="Dr.",-Table1[[#This Row],[Amount 2]],Table1[[#This Row],[Amount 2]]))</f>
        <v/>
      </c>
      <c r="CB80" t="str">
        <f>IF(Table1[[#This Row],[Ledger 3]]="","","No")</f>
        <v/>
      </c>
      <c r="CC80" t="str">
        <f>IF(Table1[[#This Row],[Ledger 3]]="","",IF(Table1[[#This Row],[Effect 3]]="Dr.","Yes","No"))</f>
        <v/>
      </c>
      <c r="CD80" t="str">
        <f>IF(Table1[[#This Row],[Ledger 3]]="","",Table1[[#This Row],[Ledger 3]])</f>
        <v/>
      </c>
      <c r="CE80" t="str">
        <f>IF(Table1[[#This Row],[Ledger 3]]="","",IF(Table1[[#This Row],[Effect 3]]="Dr.",-Table1[[#This Row],[Amount 3]],Table1[[#This Row],[Amount 3]]))</f>
        <v/>
      </c>
      <c r="CH80" t="str">
        <f>IF(Table1[[#This Row],[Ledger 4]]="","","No")</f>
        <v/>
      </c>
      <c r="CI80" t="str">
        <f>IF(Table1[[#This Row],[Ledger 4]]="","",IF(Table1[[#This Row],[Effect 4]]="Dr.","Yes","No"))</f>
        <v/>
      </c>
      <c r="CJ80" t="str">
        <f>IF(Table1[[#This Row],[Ledger 4]]="","",Table1[[#This Row],[Ledger 4]])</f>
        <v/>
      </c>
      <c r="CK80" t="str">
        <f>IF(Table1[[#This Row],[Ledger 4]]="","",IF(Table1[[#This Row],[Effect 4]]="Dr.",-Table1[[#This Row],[Amount 4]],Table1[[#This Row],[Amount 4]]))</f>
        <v/>
      </c>
      <c r="CN80" t="str">
        <f>IF(Table1[[#This Row],[Ledger 5]]="","","No")</f>
        <v/>
      </c>
      <c r="CO80" t="str">
        <f>IF(Table1[[#This Row],[Ledger 5]]="","",IF(Table1[[#This Row],[Effect 5]]="Dr.","Yes","No"))</f>
        <v/>
      </c>
      <c r="CP80" t="str">
        <f>IF(Table1[[#This Row],[Ledger 5]]="","",Table1[[#This Row],[Ledger 5]])</f>
        <v/>
      </c>
      <c r="CQ80" t="str">
        <f>IF(Table1[[#This Row],[Ledger 5]]="","",IF(Table1[[#This Row],[Effect 5]]="Dr.",-Table1[[#This Row],[Amount 5]],Table1[[#This Row],[Amount 5]]))</f>
        <v/>
      </c>
      <c r="CT80" t="str">
        <f>IF(Table1[[#This Row],[Ledger 6]]="","","No")</f>
        <v/>
      </c>
      <c r="CU80" t="str">
        <f>IF(Table1[[#This Row],[Ledger 6]]="","",IF(Table1[[#This Row],[Effect 6]]="Dr.","Yes","No"))</f>
        <v/>
      </c>
      <c r="CV80" t="str">
        <f>IF(Table1[[#This Row],[Ledger 6]]="","",Table1[[#This Row],[Ledger 6]])</f>
        <v/>
      </c>
      <c r="CW80" t="str">
        <f>IF(Table1[[#This Row],[Ledger 6]]="","",IF(Table1[[#This Row],[Effect 6]]="Dr.",-Table1[[#This Row],[Amount 6]],Table1[[#This Row],[Amount 6]]))</f>
        <v/>
      </c>
      <c r="CZ80" t="str">
        <f>IF(Table1[[#This Row],[Ledger 7]]="","","No")</f>
        <v/>
      </c>
      <c r="DA80" t="str">
        <f>IF(Table1[[#This Row],[Ledger 7]]="","",IF(Table1[[#This Row],[Effect 7]]="Dr.","Yes","No"))</f>
        <v/>
      </c>
      <c r="DB80" t="str">
        <f>IF(Table1[[#This Row],[Ledger 7]]="","",Table1[[#This Row],[Ledger 7]])</f>
        <v/>
      </c>
      <c r="DC80" t="str">
        <f>IF(Table1[[#This Row],[Ledger 7]]="","",IF(Table1[[#This Row],[Effect 7]]="Dr.",-Table1[[#This Row],[Amount 7]],Table1[[#This Row],[Amount 7]]))</f>
        <v/>
      </c>
      <c r="DF80" t="str">
        <f>IF(Table1[[#This Row],[Ledger 8]]="","","No")</f>
        <v/>
      </c>
      <c r="DG80" t="str">
        <f>IF(Table1[[#This Row],[Ledger 8]]="","",IF(Table1[[#This Row],[Effect 8]]="Dr.","Yes","No"))</f>
        <v/>
      </c>
      <c r="DH80" t="str">
        <f>IF(Table1[[#This Row],[Ledger 8]]="","",Table1[[#This Row],[Ledger 8]])</f>
        <v/>
      </c>
      <c r="DI80" t="str">
        <f>IF(Table1[[#This Row],[Ledger 8]]="","",IF(Table1[[#This Row],[Effect 8]]="Dr.",-Table1[[#This Row],[Amount 8]],Table1[[#This Row],[Amount 8]]))</f>
        <v/>
      </c>
      <c r="DL80" t="str">
        <f>IF(Table1[[#This Row],[Ledger 9]]="","","No")</f>
        <v/>
      </c>
      <c r="DM80" t="str">
        <f>IF(Table1[[#This Row],[Ledger 9]]="","",IF(Table1[[#This Row],[Effect 9]]="Dr.","Yes","No"))</f>
        <v/>
      </c>
      <c r="DN80" t="str">
        <f>IF(Table1[[#This Row],[Ledger 9]]="","",Table1[[#This Row],[Ledger 9]])</f>
        <v/>
      </c>
      <c r="DO80" t="str">
        <f>IF(Table1[[#This Row],[Ledger 9]]="","",IF(Table1[[#This Row],[Effect 9]]="Dr.",-Table1[[#This Row],[Amount 9]],Table1[[#This Row],[Amount 9]]))</f>
        <v/>
      </c>
      <c r="DR80" t="str">
        <f>IF(Table1[[#This Row],[Ledger 10]]="","","No")</f>
        <v/>
      </c>
      <c r="DS80" t="str">
        <f>IF(Table1[[#This Row],[Ledger 10]]="","",IF(Table1[[#This Row],[Effect 10]]="Dr.","Yes","No"))</f>
        <v/>
      </c>
      <c r="DT80" t="str">
        <f>IF(Table1[[#This Row],[Ledger 10]]="","",Table1[[#This Row],[Ledger 10]])</f>
        <v/>
      </c>
      <c r="DU80" t="str">
        <f>IF(Table1[[#This Row],[Ledger 10]]="","",IF(Table1[[#This Row],[Effect 10]]="Dr.",-Table1[[#This Row],[Amount 10]],Table1[[#This Row],[Amount 10]]))</f>
        <v/>
      </c>
      <c r="DX80" t="str">
        <f>IF(Table1[[#This Row],[Ledger 11]]="","","No")</f>
        <v/>
      </c>
      <c r="DY80" t="str">
        <f>IF(Table1[[#This Row],[Ledger 11]]="","",IF(Table1[[#This Row],[Effect 11]]="Dr.","Yes","No"))</f>
        <v/>
      </c>
      <c r="DZ80" t="str">
        <f>IF(Table1[[#This Row],[Ledger 11]]="","",Table1[[#This Row],[Ledger 11]])</f>
        <v/>
      </c>
      <c r="EA80" t="str">
        <f>IF(Table1[[#This Row],[Ledger 11]]="","",IF(Table1[[#This Row],[Effect 11]]="Dr.",-Table1[[#This Row],[Amount 11]],Table1[[#This Row],[Amount 11]]))</f>
        <v/>
      </c>
      <c r="ED80" t="str">
        <f>IF(Table1[[#This Row],[Ledger 12]]="","","No")</f>
        <v/>
      </c>
      <c r="EE80" t="str">
        <f>IF(Table1[[#This Row],[Ledger 12]]="","",IF(Table1[[#This Row],[Effect 12]]="Dr.","Yes","No"))</f>
        <v/>
      </c>
      <c r="EF80" t="str">
        <f>IF(Table1[[#This Row],[Ledger 12]]="","",Table1[[#This Row],[Ledger 12]])</f>
        <v/>
      </c>
      <c r="EG80" t="str">
        <f>IF(Table1[[#This Row],[Ledger 12]]="","",IF(Table1[[#This Row],[Effect 12]]="Dr.",-Table1[[#This Row],[Amount 12]],Table1[[#This Row],[Amount 12]]))</f>
        <v/>
      </c>
      <c r="EJ80" t="str">
        <f>IF(Table1[[#This Row],[Ledger 13]]="","","No")</f>
        <v/>
      </c>
      <c r="EK80" t="str">
        <f>IF(Table1[[#This Row],[Ledger 13]]="","",IF(Table1[[#This Row],[Effect 13]]="Dr.","Yes","No"))</f>
        <v/>
      </c>
      <c r="EL80" t="str">
        <f>IF(Table1[[#This Row],[Ledger 13]]="","",Table1[[#This Row],[Ledger 13]])</f>
        <v/>
      </c>
      <c r="EM80" t="str">
        <f>IF(Table1[[#This Row],[Ledger 13]]="","",IF(Table1[[#This Row],[Effect 13]]="Dr.",-Table1[[#This Row],[Amount 13]],Table1[[#This Row],[Amount 13]]))</f>
        <v/>
      </c>
      <c r="EP80" t="str">
        <f>IF(Table1[[#This Row],[Ledger 14]]="","","No")</f>
        <v/>
      </c>
      <c r="EQ80" t="str">
        <f>IF(Table1[[#This Row],[Ledger 14]]="","",IF(Table1[[#This Row],[Effect 14]]="Dr.","Yes","No"))</f>
        <v/>
      </c>
      <c r="ER80" t="str">
        <f>IF(Table1[[#This Row],[Ledger 14]]="","",Table1[[#This Row],[Ledger 14]])</f>
        <v/>
      </c>
      <c r="ES80" t="str">
        <f>IF(Table1[[#This Row],[Ledger 14]]="","",IF(Table1[[#This Row],[Effect 14]]="Dr.",-Table1[[#This Row],[Amount 14]],Table1[[#This Row],[Amount 14]]))</f>
        <v/>
      </c>
      <c r="EV80" t="str">
        <f>IF(Table1[[#This Row],[Ledger 15]]="","","No")</f>
        <v/>
      </c>
      <c r="EW80" t="str">
        <f>IF(Table1[[#This Row],[Ledger 15]]="","",IF(Table1[[#This Row],[Effect 15]]="Dr.","Yes","No"))</f>
        <v/>
      </c>
      <c r="EX80" t="str">
        <f>IF(Table1[[#This Row],[Ledger 15]]="","",Table1[[#This Row],[Ledger 15]])</f>
        <v/>
      </c>
      <c r="EY80" t="str">
        <f>IF(Table1[[#This Row],[Ledger 15]]="","",IF(Table1[[#This Row],[Effect 15]]="Dr.",-Table1[[#This Row],[Amount 15]],Table1[[#This Row],[Amount 15]]))</f>
        <v/>
      </c>
      <c r="FD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">
        <f>IF(Table1[[#This Row],[Date]]="",0,IF(AND(Table1[[#This Row],[Date]]&gt;=$FE$2,Table1[[#This Row],[Date]]&lt;=$FE$3),0,1))</f>
        <v>0</v>
      </c>
      <c r="FF80">
        <f>IF(Table1[[#This Row],[Date]]="",0,IF(TYPE(VLOOKUP(Table1[[#This Row],[Voucher Type]],Table1[[#All],[Voucher Type Master]],1,FALSE))=16,1,0))</f>
        <v>0</v>
      </c>
      <c r="FG80">
        <f>IF(TYPE(IF(Table1[[#This Row],[Date]]="",0,IF(VLOOKUP(Table1[[#This Row],[Voucher Type]],$FY$5:$FZ$13,2,0)=Table1[[#This Row],[Effect 1]],0,1)))=16,1,0)</f>
        <v>0</v>
      </c>
      <c r="FH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">
        <f>IF(LEN(Table1[[#This Row],[Ledger 1]])&gt;0,IF(TYPE(VLOOKUP(Table1[[#This Row],[Ledger 1]],GZ:GZ,1,0))=16,1,0),0)</f>
        <v>0</v>
      </c>
      <c r="FJ80">
        <f>IF(LEN(Table1[[#This Row],[Ledger 2]])&gt;0,IF(TYPE(VLOOKUP(Table1[[#This Row],[Ledger 2]],GZ:GZ,1,0))=16,1,0),0)</f>
        <v>0</v>
      </c>
      <c r="FK80">
        <f>IF(LEN(Table1[[#This Row],[Ledger 3]])&gt;0,IF(TYPE(VLOOKUP(Table1[[#This Row],[Ledger 3]],GZ:GZ,1,0))=16,1,0),0)</f>
        <v>0</v>
      </c>
      <c r="FL80">
        <f>IF(LEN(Table1[[#This Row],[Ledger 4]])&gt;0,IF(TYPE(VLOOKUP(Table1[[#This Row],[Ledger 4]],GZ:GZ,1,0))=16,1,0),0)</f>
        <v>0</v>
      </c>
      <c r="FM80">
        <f>IF(LEN(Table1[[#This Row],[Ledger 5]])&gt;0,IF(TYPE(VLOOKUP(Table1[[#This Row],[Ledger 5]],GZ:GZ,1,0))=16,1,0),0)</f>
        <v>0</v>
      </c>
      <c r="FN80">
        <f>IF(LEN(Table1[[#This Row],[Ledger 6]])&gt;0,IF(TYPE(VLOOKUP(Table1[[#This Row],[Ledger 6]],$GZ:$GZ,1,0))=16,1,0),0)</f>
        <v>0</v>
      </c>
      <c r="FO80">
        <f>IF(LEN(Table1[[#This Row],[Ledger 7]])&gt;0,IF(TYPE(VLOOKUP(Table1[[#This Row],[Ledger 7]],$GZ:$GZ,1,0))=16,1,0),0)</f>
        <v>0</v>
      </c>
      <c r="FP80">
        <f>IF(LEN(Table1[[#This Row],[Ledger 8]])&gt;0,IF(TYPE(VLOOKUP(Table1[[#This Row],[Ledger 8]],$GZ:$GZ,1,0))=16,1,0),0)</f>
        <v>0</v>
      </c>
      <c r="FQ80">
        <f>IF(LEN(Table1[[#This Row],[Ledger 9]])&gt;0,IF(TYPE(VLOOKUP(Table1[[#This Row],[Ledger 9]],$GZ:$GZ,1,0))=16,1,0),0)</f>
        <v>0</v>
      </c>
      <c r="FR80">
        <f>IF(LEN(Table1[[#This Row],[Ledger 10]])&gt;0,IF(TYPE(VLOOKUP(Table1[[#This Row],[Ledger 10]],$GZ:$GZ,1,0))=16,1,0),0)</f>
        <v>0</v>
      </c>
      <c r="FS80">
        <f>IF(LEN(Table1[[#This Row],[Ledger 11]])&gt;0,IF(TYPE(VLOOKUP(Table1[[#This Row],[Ledger 11]],$GZ:$GZ,1,0))=16,1,0),0)</f>
        <v>0</v>
      </c>
      <c r="FT80">
        <f>IF(LEN(Table1[[#This Row],[Ledger 12]])&gt;0,IF(TYPE(VLOOKUP(Table1[[#This Row],[Ledger 12]],$GZ:$GZ,1,0))=16,1,0),0)</f>
        <v>0</v>
      </c>
      <c r="FU80">
        <f>IF(LEN(Table1[[#This Row],[Ledger 13]])&gt;0,IF(TYPE(VLOOKUP(Table1[[#This Row],[Ledger 13]],$GZ:$GZ,1,0))=16,1,0),0)</f>
        <v>0</v>
      </c>
      <c r="FV80">
        <f>IF(LEN(Table1[[#This Row],[Ledger 14]])&gt;0,IF(TYPE(VLOOKUP(Table1[[#This Row],[Ledger 14]],$GZ:$GZ,1,0))=16,1,0),0)</f>
        <v>0</v>
      </c>
      <c r="FW80">
        <f>IF(LEN(Table1[[#This Row],[Ledger 15]])&gt;0,IF(TYPE(VLOOKUP(Table1[[#This Row],[Ledger 15]],$GZ:$GZ,1,0))=16,1,0),0)</f>
        <v>0</v>
      </c>
    </row>
    <row r="81" spans="4:179" ht="33" customHeight="1" x14ac:dyDescent="0.45">
      <c r="D81" s="8">
        <f t="shared" si="10"/>
        <v>76</v>
      </c>
      <c r="E81" s="32"/>
      <c r="F81" s="34"/>
      <c r="G81" s="34"/>
      <c r="H81" s="34"/>
      <c r="I81" s="34"/>
      <c r="J81" s="38"/>
      <c r="K81" s="33"/>
      <c r="L81" s="36"/>
      <c r="M81" s="35"/>
      <c r="N81" s="34"/>
      <c r="O81" s="41"/>
      <c r="P81" s="35"/>
      <c r="Q81" s="34"/>
      <c r="R81" s="37"/>
      <c r="S81" s="35"/>
      <c r="T81" s="34"/>
      <c r="U81" s="37"/>
      <c r="V81" s="35"/>
      <c r="W81" s="34"/>
      <c r="X81" s="37"/>
      <c r="Y81" s="35"/>
      <c r="Z81" s="34"/>
      <c r="AA81" s="37"/>
      <c r="AB81" s="35"/>
      <c r="AC81" s="34"/>
      <c r="AD81" s="37"/>
      <c r="AE81" s="35"/>
      <c r="AF81" s="34"/>
      <c r="AG81" s="37"/>
      <c r="AH81" s="35"/>
      <c r="AI81" s="34"/>
      <c r="AJ81" s="37"/>
      <c r="AK81" s="35"/>
      <c r="AL81" s="34"/>
      <c r="AM81" s="37"/>
      <c r="AN81" s="35"/>
      <c r="AO81" s="34"/>
      <c r="AP81" s="37"/>
      <c r="AQ81" s="35"/>
      <c r="AR81" s="34"/>
      <c r="AS81" s="37"/>
      <c r="AT81" s="35"/>
      <c r="AU81" s="34"/>
      <c r="AV81" s="37"/>
      <c r="AW81" s="35"/>
      <c r="AX81" s="34"/>
      <c r="AY81" s="37"/>
      <c r="AZ81" s="35"/>
      <c r="BA81" s="34"/>
      <c r="BB81" s="37"/>
      <c r="BC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" s="7"/>
      <c r="BF81" t="str">
        <f>IF(Table1[[#This Row],[Date]]="","","&amp;lt;VOUCHER REMOTEID="&amp;""""&amp;$A$11&amp;$A$13&amp;ROW()&amp;""""&amp;" VCHTYPE="""&amp;F81&amp;""" ACTION="""&amp;"Create"&amp;"""&amp;gt;")</f>
        <v/>
      </c>
      <c r="BG81" t="str">
        <f>IF(Table1[[#This Row],[Date]]="","",TEXT(Table1[[#This Row],[Date]],"yyyymmdd"))</f>
        <v/>
      </c>
      <c r="BH81" t="str">
        <f>Table1[[#This Row],[Date2]]</f>
        <v/>
      </c>
      <c r="BI81" t="str">
        <f>IF(Table1[[#This Row],[Date]]="","",Table1[[#This Row],[Voucher Type]])</f>
        <v/>
      </c>
      <c r="BJ81" t="str">
        <f>IF(Table1[[#This Row],[Ref No / Invoice No]]="","",Table1[[#This Row],[Ref No / Invoice No]])</f>
        <v/>
      </c>
      <c r="BK81" t="str">
        <f>IF(Table1[[#This Row],[Voucher No]]="","",Table1[[#This Row],[Voucher No]])</f>
        <v/>
      </c>
      <c r="BL81" t="str">
        <f>IF(Table1[[#This Row],[Date]]="","",Table1[[#This Row],[Narration]])</f>
        <v/>
      </c>
      <c r="BM81" t="str">
        <f>IF(Table1[[#This Row],[Date]]="","",$A$11&amp;$A$13&amp;ROW())</f>
        <v/>
      </c>
      <c r="BN81" t="str">
        <f>IF(Table1[[#This Row],[Date]]="","",$A$13)</f>
        <v/>
      </c>
      <c r="BP81" t="str">
        <f>IF(Table1[[#This Row],[Ledger 1]]="","","No")</f>
        <v/>
      </c>
      <c r="BQ81" t="str">
        <f>IF(Table1[[#This Row],[Date]]="","",IF(Table1[[#This Row],[Effect 1]]="Dr.","Yes","No"))</f>
        <v/>
      </c>
      <c r="BR81" t="str">
        <f>IF(Table1[[#This Row],[Date]]="","",Table1[[#This Row],[Ledger 1]])</f>
        <v/>
      </c>
      <c r="BS81" t="str">
        <f>IF(Table1[[#This Row],[Date]]="","",IF(Table1[[#This Row],[Effect 1]]="Dr.",-Table1[[#This Row],[Amount 1]],Table1[[#This Row],[Amount 1]]))</f>
        <v/>
      </c>
      <c r="BV81" t="str">
        <f>IF(Table1[[#This Row],[Ledger 2]]="","","No")</f>
        <v/>
      </c>
      <c r="BW81" t="str">
        <f>IF(Table1[[#This Row],[Date]]="","",IF(Table1[[#This Row],[Effect 2]]="Dr.","Yes","No"))</f>
        <v/>
      </c>
      <c r="BX81" t="str">
        <f>IF(Table1[[#This Row],[Date]]="","",Table1[[#This Row],[Ledger 2]])</f>
        <v/>
      </c>
      <c r="BY81" t="str">
        <f>IF(Table1[[#This Row],[Date]]="","",IF(Table1[[#This Row],[Effect 2]]="Dr.",-Table1[[#This Row],[Amount 2]],Table1[[#This Row],[Amount 2]]))</f>
        <v/>
      </c>
      <c r="CB81" t="str">
        <f>IF(Table1[[#This Row],[Ledger 3]]="","","No")</f>
        <v/>
      </c>
      <c r="CC81" t="str">
        <f>IF(Table1[[#This Row],[Ledger 3]]="","",IF(Table1[[#This Row],[Effect 3]]="Dr.","Yes","No"))</f>
        <v/>
      </c>
      <c r="CD81" t="str">
        <f>IF(Table1[[#This Row],[Ledger 3]]="","",Table1[[#This Row],[Ledger 3]])</f>
        <v/>
      </c>
      <c r="CE81" t="str">
        <f>IF(Table1[[#This Row],[Ledger 3]]="","",IF(Table1[[#This Row],[Effect 3]]="Dr.",-Table1[[#This Row],[Amount 3]],Table1[[#This Row],[Amount 3]]))</f>
        <v/>
      </c>
      <c r="CH81" t="str">
        <f>IF(Table1[[#This Row],[Ledger 4]]="","","No")</f>
        <v/>
      </c>
      <c r="CI81" t="str">
        <f>IF(Table1[[#This Row],[Ledger 4]]="","",IF(Table1[[#This Row],[Effect 4]]="Dr.","Yes","No"))</f>
        <v/>
      </c>
      <c r="CJ81" t="str">
        <f>IF(Table1[[#This Row],[Ledger 4]]="","",Table1[[#This Row],[Ledger 4]])</f>
        <v/>
      </c>
      <c r="CK81" t="str">
        <f>IF(Table1[[#This Row],[Ledger 4]]="","",IF(Table1[[#This Row],[Effect 4]]="Dr.",-Table1[[#This Row],[Amount 4]],Table1[[#This Row],[Amount 4]]))</f>
        <v/>
      </c>
      <c r="CN81" t="str">
        <f>IF(Table1[[#This Row],[Ledger 5]]="","","No")</f>
        <v/>
      </c>
      <c r="CO81" t="str">
        <f>IF(Table1[[#This Row],[Ledger 5]]="","",IF(Table1[[#This Row],[Effect 5]]="Dr.","Yes","No"))</f>
        <v/>
      </c>
      <c r="CP81" t="str">
        <f>IF(Table1[[#This Row],[Ledger 5]]="","",Table1[[#This Row],[Ledger 5]])</f>
        <v/>
      </c>
      <c r="CQ81" t="str">
        <f>IF(Table1[[#This Row],[Ledger 5]]="","",IF(Table1[[#This Row],[Effect 5]]="Dr.",-Table1[[#This Row],[Amount 5]],Table1[[#This Row],[Amount 5]]))</f>
        <v/>
      </c>
      <c r="CT81" t="str">
        <f>IF(Table1[[#This Row],[Ledger 6]]="","","No")</f>
        <v/>
      </c>
      <c r="CU81" t="str">
        <f>IF(Table1[[#This Row],[Ledger 6]]="","",IF(Table1[[#This Row],[Effect 6]]="Dr.","Yes","No"))</f>
        <v/>
      </c>
      <c r="CV81" t="str">
        <f>IF(Table1[[#This Row],[Ledger 6]]="","",Table1[[#This Row],[Ledger 6]])</f>
        <v/>
      </c>
      <c r="CW81" t="str">
        <f>IF(Table1[[#This Row],[Ledger 6]]="","",IF(Table1[[#This Row],[Effect 6]]="Dr.",-Table1[[#This Row],[Amount 6]],Table1[[#This Row],[Amount 6]]))</f>
        <v/>
      </c>
      <c r="CZ81" t="str">
        <f>IF(Table1[[#This Row],[Ledger 7]]="","","No")</f>
        <v/>
      </c>
      <c r="DA81" t="str">
        <f>IF(Table1[[#This Row],[Ledger 7]]="","",IF(Table1[[#This Row],[Effect 7]]="Dr.","Yes","No"))</f>
        <v/>
      </c>
      <c r="DB81" t="str">
        <f>IF(Table1[[#This Row],[Ledger 7]]="","",Table1[[#This Row],[Ledger 7]])</f>
        <v/>
      </c>
      <c r="DC81" t="str">
        <f>IF(Table1[[#This Row],[Ledger 7]]="","",IF(Table1[[#This Row],[Effect 7]]="Dr.",-Table1[[#This Row],[Amount 7]],Table1[[#This Row],[Amount 7]]))</f>
        <v/>
      </c>
      <c r="DF81" t="str">
        <f>IF(Table1[[#This Row],[Ledger 8]]="","","No")</f>
        <v/>
      </c>
      <c r="DG81" t="str">
        <f>IF(Table1[[#This Row],[Ledger 8]]="","",IF(Table1[[#This Row],[Effect 8]]="Dr.","Yes","No"))</f>
        <v/>
      </c>
      <c r="DH81" t="str">
        <f>IF(Table1[[#This Row],[Ledger 8]]="","",Table1[[#This Row],[Ledger 8]])</f>
        <v/>
      </c>
      <c r="DI81" t="str">
        <f>IF(Table1[[#This Row],[Ledger 8]]="","",IF(Table1[[#This Row],[Effect 8]]="Dr.",-Table1[[#This Row],[Amount 8]],Table1[[#This Row],[Amount 8]]))</f>
        <v/>
      </c>
      <c r="DL81" t="str">
        <f>IF(Table1[[#This Row],[Ledger 9]]="","","No")</f>
        <v/>
      </c>
      <c r="DM81" t="str">
        <f>IF(Table1[[#This Row],[Ledger 9]]="","",IF(Table1[[#This Row],[Effect 9]]="Dr.","Yes","No"))</f>
        <v/>
      </c>
      <c r="DN81" t="str">
        <f>IF(Table1[[#This Row],[Ledger 9]]="","",Table1[[#This Row],[Ledger 9]])</f>
        <v/>
      </c>
      <c r="DO81" t="str">
        <f>IF(Table1[[#This Row],[Ledger 9]]="","",IF(Table1[[#This Row],[Effect 9]]="Dr.",-Table1[[#This Row],[Amount 9]],Table1[[#This Row],[Amount 9]]))</f>
        <v/>
      </c>
      <c r="DR81" t="str">
        <f>IF(Table1[[#This Row],[Ledger 10]]="","","No")</f>
        <v/>
      </c>
      <c r="DS81" t="str">
        <f>IF(Table1[[#This Row],[Ledger 10]]="","",IF(Table1[[#This Row],[Effect 10]]="Dr.","Yes","No"))</f>
        <v/>
      </c>
      <c r="DT81" t="str">
        <f>IF(Table1[[#This Row],[Ledger 10]]="","",Table1[[#This Row],[Ledger 10]])</f>
        <v/>
      </c>
      <c r="DU81" t="str">
        <f>IF(Table1[[#This Row],[Ledger 10]]="","",IF(Table1[[#This Row],[Effect 10]]="Dr.",-Table1[[#This Row],[Amount 10]],Table1[[#This Row],[Amount 10]]))</f>
        <v/>
      </c>
      <c r="DX81" t="str">
        <f>IF(Table1[[#This Row],[Ledger 11]]="","","No")</f>
        <v/>
      </c>
      <c r="DY81" t="str">
        <f>IF(Table1[[#This Row],[Ledger 11]]="","",IF(Table1[[#This Row],[Effect 11]]="Dr.","Yes","No"))</f>
        <v/>
      </c>
      <c r="DZ81" t="str">
        <f>IF(Table1[[#This Row],[Ledger 11]]="","",Table1[[#This Row],[Ledger 11]])</f>
        <v/>
      </c>
      <c r="EA81" t="str">
        <f>IF(Table1[[#This Row],[Ledger 11]]="","",IF(Table1[[#This Row],[Effect 11]]="Dr.",-Table1[[#This Row],[Amount 11]],Table1[[#This Row],[Amount 11]]))</f>
        <v/>
      </c>
      <c r="ED81" t="str">
        <f>IF(Table1[[#This Row],[Ledger 12]]="","","No")</f>
        <v/>
      </c>
      <c r="EE81" t="str">
        <f>IF(Table1[[#This Row],[Ledger 12]]="","",IF(Table1[[#This Row],[Effect 12]]="Dr.","Yes","No"))</f>
        <v/>
      </c>
      <c r="EF81" t="str">
        <f>IF(Table1[[#This Row],[Ledger 12]]="","",Table1[[#This Row],[Ledger 12]])</f>
        <v/>
      </c>
      <c r="EG81" t="str">
        <f>IF(Table1[[#This Row],[Ledger 12]]="","",IF(Table1[[#This Row],[Effect 12]]="Dr.",-Table1[[#This Row],[Amount 12]],Table1[[#This Row],[Amount 12]]))</f>
        <v/>
      </c>
      <c r="EJ81" t="str">
        <f>IF(Table1[[#This Row],[Ledger 13]]="","","No")</f>
        <v/>
      </c>
      <c r="EK81" t="str">
        <f>IF(Table1[[#This Row],[Ledger 13]]="","",IF(Table1[[#This Row],[Effect 13]]="Dr.","Yes","No"))</f>
        <v/>
      </c>
      <c r="EL81" t="str">
        <f>IF(Table1[[#This Row],[Ledger 13]]="","",Table1[[#This Row],[Ledger 13]])</f>
        <v/>
      </c>
      <c r="EM81" t="str">
        <f>IF(Table1[[#This Row],[Ledger 13]]="","",IF(Table1[[#This Row],[Effect 13]]="Dr.",-Table1[[#This Row],[Amount 13]],Table1[[#This Row],[Amount 13]]))</f>
        <v/>
      </c>
      <c r="EP81" t="str">
        <f>IF(Table1[[#This Row],[Ledger 14]]="","","No")</f>
        <v/>
      </c>
      <c r="EQ81" t="str">
        <f>IF(Table1[[#This Row],[Ledger 14]]="","",IF(Table1[[#This Row],[Effect 14]]="Dr.","Yes","No"))</f>
        <v/>
      </c>
      <c r="ER81" t="str">
        <f>IF(Table1[[#This Row],[Ledger 14]]="","",Table1[[#This Row],[Ledger 14]])</f>
        <v/>
      </c>
      <c r="ES81" t="str">
        <f>IF(Table1[[#This Row],[Ledger 14]]="","",IF(Table1[[#This Row],[Effect 14]]="Dr.",-Table1[[#This Row],[Amount 14]],Table1[[#This Row],[Amount 14]]))</f>
        <v/>
      </c>
      <c r="EV81" t="str">
        <f>IF(Table1[[#This Row],[Ledger 15]]="","","No")</f>
        <v/>
      </c>
      <c r="EW81" t="str">
        <f>IF(Table1[[#This Row],[Ledger 15]]="","",IF(Table1[[#This Row],[Effect 15]]="Dr.","Yes","No"))</f>
        <v/>
      </c>
      <c r="EX81" t="str">
        <f>IF(Table1[[#This Row],[Ledger 15]]="","",Table1[[#This Row],[Ledger 15]])</f>
        <v/>
      </c>
      <c r="EY81" t="str">
        <f>IF(Table1[[#This Row],[Ledger 15]]="","",IF(Table1[[#This Row],[Effect 15]]="Dr.",-Table1[[#This Row],[Amount 15]],Table1[[#This Row],[Amount 15]]))</f>
        <v/>
      </c>
      <c r="FD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">
        <f>IF(Table1[[#This Row],[Date]]="",0,IF(AND(Table1[[#This Row],[Date]]&gt;=$FE$2,Table1[[#This Row],[Date]]&lt;=$FE$3),0,1))</f>
        <v>0</v>
      </c>
      <c r="FF81">
        <f>IF(Table1[[#This Row],[Date]]="",0,IF(TYPE(VLOOKUP(Table1[[#This Row],[Voucher Type]],Table1[[#All],[Voucher Type Master]],1,FALSE))=16,1,0))</f>
        <v>0</v>
      </c>
      <c r="FG81">
        <f>IF(TYPE(IF(Table1[[#This Row],[Date]]="",0,IF(VLOOKUP(Table1[[#This Row],[Voucher Type]],$FY$5:$FZ$13,2,0)=Table1[[#This Row],[Effect 1]],0,1)))=16,1,0)</f>
        <v>0</v>
      </c>
      <c r="FH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">
        <f>IF(LEN(Table1[[#This Row],[Ledger 1]])&gt;0,IF(TYPE(VLOOKUP(Table1[[#This Row],[Ledger 1]],GZ:GZ,1,0))=16,1,0),0)</f>
        <v>0</v>
      </c>
      <c r="FJ81">
        <f>IF(LEN(Table1[[#This Row],[Ledger 2]])&gt;0,IF(TYPE(VLOOKUP(Table1[[#This Row],[Ledger 2]],GZ:GZ,1,0))=16,1,0),0)</f>
        <v>0</v>
      </c>
      <c r="FK81">
        <f>IF(LEN(Table1[[#This Row],[Ledger 3]])&gt;0,IF(TYPE(VLOOKUP(Table1[[#This Row],[Ledger 3]],GZ:GZ,1,0))=16,1,0),0)</f>
        <v>0</v>
      </c>
      <c r="FL81">
        <f>IF(LEN(Table1[[#This Row],[Ledger 4]])&gt;0,IF(TYPE(VLOOKUP(Table1[[#This Row],[Ledger 4]],GZ:GZ,1,0))=16,1,0),0)</f>
        <v>0</v>
      </c>
      <c r="FM81">
        <f>IF(LEN(Table1[[#This Row],[Ledger 5]])&gt;0,IF(TYPE(VLOOKUP(Table1[[#This Row],[Ledger 5]],GZ:GZ,1,0))=16,1,0),0)</f>
        <v>0</v>
      </c>
      <c r="FN81">
        <f>IF(LEN(Table1[[#This Row],[Ledger 6]])&gt;0,IF(TYPE(VLOOKUP(Table1[[#This Row],[Ledger 6]],$GZ:$GZ,1,0))=16,1,0),0)</f>
        <v>0</v>
      </c>
      <c r="FO81">
        <f>IF(LEN(Table1[[#This Row],[Ledger 7]])&gt;0,IF(TYPE(VLOOKUP(Table1[[#This Row],[Ledger 7]],$GZ:$GZ,1,0))=16,1,0),0)</f>
        <v>0</v>
      </c>
      <c r="FP81">
        <f>IF(LEN(Table1[[#This Row],[Ledger 8]])&gt;0,IF(TYPE(VLOOKUP(Table1[[#This Row],[Ledger 8]],$GZ:$GZ,1,0))=16,1,0),0)</f>
        <v>0</v>
      </c>
      <c r="FQ81">
        <f>IF(LEN(Table1[[#This Row],[Ledger 9]])&gt;0,IF(TYPE(VLOOKUP(Table1[[#This Row],[Ledger 9]],$GZ:$GZ,1,0))=16,1,0),0)</f>
        <v>0</v>
      </c>
      <c r="FR81">
        <f>IF(LEN(Table1[[#This Row],[Ledger 10]])&gt;0,IF(TYPE(VLOOKUP(Table1[[#This Row],[Ledger 10]],$GZ:$GZ,1,0))=16,1,0),0)</f>
        <v>0</v>
      </c>
      <c r="FS81">
        <f>IF(LEN(Table1[[#This Row],[Ledger 11]])&gt;0,IF(TYPE(VLOOKUP(Table1[[#This Row],[Ledger 11]],$GZ:$GZ,1,0))=16,1,0),0)</f>
        <v>0</v>
      </c>
      <c r="FT81">
        <f>IF(LEN(Table1[[#This Row],[Ledger 12]])&gt;0,IF(TYPE(VLOOKUP(Table1[[#This Row],[Ledger 12]],$GZ:$GZ,1,0))=16,1,0),0)</f>
        <v>0</v>
      </c>
      <c r="FU81">
        <f>IF(LEN(Table1[[#This Row],[Ledger 13]])&gt;0,IF(TYPE(VLOOKUP(Table1[[#This Row],[Ledger 13]],$GZ:$GZ,1,0))=16,1,0),0)</f>
        <v>0</v>
      </c>
      <c r="FV81">
        <f>IF(LEN(Table1[[#This Row],[Ledger 14]])&gt;0,IF(TYPE(VLOOKUP(Table1[[#This Row],[Ledger 14]],$GZ:$GZ,1,0))=16,1,0),0)</f>
        <v>0</v>
      </c>
      <c r="FW81">
        <f>IF(LEN(Table1[[#This Row],[Ledger 15]])&gt;0,IF(TYPE(VLOOKUP(Table1[[#This Row],[Ledger 15]],$GZ:$GZ,1,0))=16,1,0),0)</f>
        <v>0</v>
      </c>
    </row>
    <row r="82" spans="4:179" ht="33" customHeight="1" x14ac:dyDescent="0.45">
      <c r="D82" s="8">
        <f t="shared" si="10"/>
        <v>77</v>
      </c>
      <c r="E82" s="32"/>
      <c r="F82" s="34"/>
      <c r="G82" s="34"/>
      <c r="H82" s="34"/>
      <c r="I82" s="34"/>
      <c r="J82" s="38"/>
      <c r="K82" s="33"/>
      <c r="L82" s="36"/>
      <c r="M82" s="35"/>
      <c r="N82" s="34"/>
      <c r="O82" s="41"/>
      <c r="P82" s="35"/>
      <c r="Q82" s="34"/>
      <c r="R82" s="37"/>
      <c r="S82" s="35"/>
      <c r="T82" s="34"/>
      <c r="U82" s="37"/>
      <c r="V82" s="35"/>
      <c r="W82" s="34"/>
      <c r="X82" s="37"/>
      <c r="Y82" s="35"/>
      <c r="Z82" s="34"/>
      <c r="AA82" s="37"/>
      <c r="AB82" s="35"/>
      <c r="AC82" s="34"/>
      <c r="AD82" s="37"/>
      <c r="AE82" s="35"/>
      <c r="AF82" s="34"/>
      <c r="AG82" s="37"/>
      <c r="AH82" s="35"/>
      <c r="AI82" s="34"/>
      <c r="AJ82" s="37"/>
      <c r="AK82" s="35"/>
      <c r="AL82" s="34"/>
      <c r="AM82" s="37"/>
      <c r="AN82" s="35"/>
      <c r="AO82" s="34"/>
      <c r="AP82" s="37"/>
      <c r="AQ82" s="35"/>
      <c r="AR82" s="34"/>
      <c r="AS82" s="37"/>
      <c r="AT82" s="35"/>
      <c r="AU82" s="34"/>
      <c r="AV82" s="37"/>
      <c r="AW82" s="35"/>
      <c r="AX82" s="34"/>
      <c r="AY82" s="37"/>
      <c r="AZ82" s="35"/>
      <c r="BA82" s="34"/>
      <c r="BB82" s="37"/>
      <c r="BC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" s="7"/>
      <c r="BF82" t="str">
        <f>IF(Table1[[#This Row],[Date]]="","","&amp;lt;VOUCHER REMOTEID="&amp;""""&amp;$A$11&amp;$A$13&amp;ROW()&amp;""""&amp;" VCHTYPE="""&amp;F82&amp;""" ACTION="""&amp;"Create"&amp;"""&amp;gt;")</f>
        <v/>
      </c>
      <c r="BG82" t="str">
        <f>IF(Table1[[#This Row],[Date]]="","",TEXT(Table1[[#This Row],[Date]],"yyyymmdd"))</f>
        <v/>
      </c>
      <c r="BH82" t="str">
        <f>Table1[[#This Row],[Date2]]</f>
        <v/>
      </c>
      <c r="BI82" t="str">
        <f>IF(Table1[[#This Row],[Date]]="","",Table1[[#This Row],[Voucher Type]])</f>
        <v/>
      </c>
      <c r="BJ82" t="str">
        <f>IF(Table1[[#This Row],[Ref No / Invoice No]]="","",Table1[[#This Row],[Ref No / Invoice No]])</f>
        <v/>
      </c>
      <c r="BK82" t="str">
        <f>IF(Table1[[#This Row],[Voucher No]]="","",Table1[[#This Row],[Voucher No]])</f>
        <v/>
      </c>
      <c r="BL82" t="str">
        <f>IF(Table1[[#This Row],[Date]]="","",Table1[[#This Row],[Narration]])</f>
        <v/>
      </c>
      <c r="BM82" t="str">
        <f>IF(Table1[[#This Row],[Date]]="","",$A$11&amp;$A$13&amp;ROW())</f>
        <v/>
      </c>
      <c r="BN82" t="str">
        <f>IF(Table1[[#This Row],[Date]]="","",$A$13)</f>
        <v/>
      </c>
      <c r="BP82" t="str">
        <f>IF(Table1[[#This Row],[Ledger 1]]="","","No")</f>
        <v/>
      </c>
      <c r="BQ82" t="str">
        <f>IF(Table1[[#This Row],[Date]]="","",IF(Table1[[#This Row],[Effect 1]]="Dr.","Yes","No"))</f>
        <v/>
      </c>
      <c r="BR82" t="str">
        <f>IF(Table1[[#This Row],[Date]]="","",Table1[[#This Row],[Ledger 1]])</f>
        <v/>
      </c>
      <c r="BS82" t="str">
        <f>IF(Table1[[#This Row],[Date]]="","",IF(Table1[[#This Row],[Effect 1]]="Dr.",-Table1[[#This Row],[Amount 1]],Table1[[#This Row],[Amount 1]]))</f>
        <v/>
      </c>
      <c r="BV82" t="str">
        <f>IF(Table1[[#This Row],[Ledger 2]]="","","No")</f>
        <v/>
      </c>
      <c r="BW82" t="str">
        <f>IF(Table1[[#This Row],[Date]]="","",IF(Table1[[#This Row],[Effect 2]]="Dr.","Yes","No"))</f>
        <v/>
      </c>
      <c r="BX82" t="str">
        <f>IF(Table1[[#This Row],[Date]]="","",Table1[[#This Row],[Ledger 2]])</f>
        <v/>
      </c>
      <c r="BY82" t="str">
        <f>IF(Table1[[#This Row],[Date]]="","",IF(Table1[[#This Row],[Effect 2]]="Dr.",-Table1[[#This Row],[Amount 2]],Table1[[#This Row],[Amount 2]]))</f>
        <v/>
      </c>
      <c r="CB82" t="str">
        <f>IF(Table1[[#This Row],[Ledger 3]]="","","No")</f>
        <v/>
      </c>
      <c r="CC82" t="str">
        <f>IF(Table1[[#This Row],[Ledger 3]]="","",IF(Table1[[#This Row],[Effect 3]]="Dr.","Yes","No"))</f>
        <v/>
      </c>
      <c r="CD82" t="str">
        <f>IF(Table1[[#This Row],[Ledger 3]]="","",Table1[[#This Row],[Ledger 3]])</f>
        <v/>
      </c>
      <c r="CE82" t="str">
        <f>IF(Table1[[#This Row],[Ledger 3]]="","",IF(Table1[[#This Row],[Effect 3]]="Dr.",-Table1[[#This Row],[Amount 3]],Table1[[#This Row],[Amount 3]]))</f>
        <v/>
      </c>
      <c r="CH82" t="str">
        <f>IF(Table1[[#This Row],[Ledger 4]]="","","No")</f>
        <v/>
      </c>
      <c r="CI82" t="str">
        <f>IF(Table1[[#This Row],[Ledger 4]]="","",IF(Table1[[#This Row],[Effect 4]]="Dr.","Yes","No"))</f>
        <v/>
      </c>
      <c r="CJ82" t="str">
        <f>IF(Table1[[#This Row],[Ledger 4]]="","",Table1[[#This Row],[Ledger 4]])</f>
        <v/>
      </c>
      <c r="CK82" t="str">
        <f>IF(Table1[[#This Row],[Ledger 4]]="","",IF(Table1[[#This Row],[Effect 4]]="Dr.",-Table1[[#This Row],[Amount 4]],Table1[[#This Row],[Amount 4]]))</f>
        <v/>
      </c>
      <c r="CN82" t="str">
        <f>IF(Table1[[#This Row],[Ledger 5]]="","","No")</f>
        <v/>
      </c>
      <c r="CO82" t="str">
        <f>IF(Table1[[#This Row],[Ledger 5]]="","",IF(Table1[[#This Row],[Effect 5]]="Dr.","Yes","No"))</f>
        <v/>
      </c>
      <c r="CP82" t="str">
        <f>IF(Table1[[#This Row],[Ledger 5]]="","",Table1[[#This Row],[Ledger 5]])</f>
        <v/>
      </c>
      <c r="CQ82" t="str">
        <f>IF(Table1[[#This Row],[Ledger 5]]="","",IF(Table1[[#This Row],[Effect 5]]="Dr.",-Table1[[#This Row],[Amount 5]],Table1[[#This Row],[Amount 5]]))</f>
        <v/>
      </c>
      <c r="CT82" t="str">
        <f>IF(Table1[[#This Row],[Ledger 6]]="","","No")</f>
        <v/>
      </c>
      <c r="CU82" t="str">
        <f>IF(Table1[[#This Row],[Ledger 6]]="","",IF(Table1[[#This Row],[Effect 6]]="Dr.","Yes","No"))</f>
        <v/>
      </c>
      <c r="CV82" t="str">
        <f>IF(Table1[[#This Row],[Ledger 6]]="","",Table1[[#This Row],[Ledger 6]])</f>
        <v/>
      </c>
      <c r="CW82" t="str">
        <f>IF(Table1[[#This Row],[Ledger 6]]="","",IF(Table1[[#This Row],[Effect 6]]="Dr.",-Table1[[#This Row],[Amount 6]],Table1[[#This Row],[Amount 6]]))</f>
        <v/>
      </c>
      <c r="CZ82" t="str">
        <f>IF(Table1[[#This Row],[Ledger 7]]="","","No")</f>
        <v/>
      </c>
      <c r="DA82" t="str">
        <f>IF(Table1[[#This Row],[Ledger 7]]="","",IF(Table1[[#This Row],[Effect 7]]="Dr.","Yes","No"))</f>
        <v/>
      </c>
      <c r="DB82" t="str">
        <f>IF(Table1[[#This Row],[Ledger 7]]="","",Table1[[#This Row],[Ledger 7]])</f>
        <v/>
      </c>
      <c r="DC82" t="str">
        <f>IF(Table1[[#This Row],[Ledger 7]]="","",IF(Table1[[#This Row],[Effect 7]]="Dr.",-Table1[[#This Row],[Amount 7]],Table1[[#This Row],[Amount 7]]))</f>
        <v/>
      </c>
      <c r="DF82" t="str">
        <f>IF(Table1[[#This Row],[Ledger 8]]="","","No")</f>
        <v/>
      </c>
      <c r="DG82" t="str">
        <f>IF(Table1[[#This Row],[Ledger 8]]="","",IF(Table1[[#This Row],[Effect 8]]="Dr.","Yes","No"))</f>
        <v/>
      </c>
      <c r="DH82" t="str">
        <f>IF(Table1[[#This Row],[Ledger 8]]="","",Table1[[#This Row],[Ledger 8]])</f>
        <v/>
      </c>
      <c r="DI82" t="str">
        <f>IF(Table1[[#This Row],[Ledger 8]]="","",IF(Table1[[#This Row],[Effect 8]]="Dr.",-Table1[[#This Row],[Amount 8]],Table1[[#This Row],[Amount 8]]))</f>
        <v/>
      </c>
      <c r="DL82" t="str">
        <f>IF(Table1[[#This Row],[Ledger 9]]="","","No")</f>
        <v/>
      </c>
      <c r="DM82" t="str">
        <f>IF(Table1[[#This Row],[Ledger 9]]="","",IF(Table1[[#This Row],[Effect 9]]="Dr.","Yes","No"))</f>
        <v/>
      </c>
      <c r="DN82" t="str">
        <f>IF(Table1[[#This Row],[Ledger 9]]="","",Table1[[#This Row],[Ledger 9]])</f>
        <v/>
      </c>
      <c r="DO82" t="str">
        <f>IF(Table1[[#This Row],[Ledger 9]]="","",IF(Table1[[#This Row],[Effect 9]]="Dr.",-Table1[[#This Row],[Amount 9]],Table1[[#This Row],[Amount 9]]))</f>
        <v/>
      </c>
      <c r="DR82" t="str">
        <f>IF(Table1[[#This Row],[Ledger 10]]="","","No")</f>
        <v/>
      </c>
      <c r="DS82" t="str">
        <f>IF(Table1[[#This Row],[Ledger 10]]="","",IF(Table1[[#This Row],[Effect 10]]="Dr.","Yes","No"))</f>
        <v/>
      </c>
      <c r="DT82" t="str">
        <f>IF(Table1[[#This Row],[Ledger 10]]="","",Table1[[#This Row],[Ledger 10]])</f>
        <v/>
      </c>
      <c r="DU82" t="str">
        <f>IF(Table1[[#This Row],[Ledger 10]]="","",IF(Table1[[#This Row],[Effect 10]]="Dr.",-Table1[[#This Row],[Amount 10]],Table1[[#This Row],[Amount 10]]))</f>
        <v/>
      </c>
      <c r="DX82" t="str">
        <f>IF(Table1[[#This Row],[Ledger 11]]="","","No")</f>
        <v/>
      </c>
      <c r="DY82" t="str">
        <f>IF(Table1[[#This Row],[Ledger 11]]="","",IF(Table1[[#This Row],[Effect 11]]="Dr.","Yes","No"))</f>
        <v/>
      </c>
      <c r="DZ82" t="str">
        <f>IF(Table1[[#This Row],[Ledger 11]]="","",Table1[[#This Row],[Ledger 11]])</f>
        <v/>
      </c>
      <c r="EA82" t="str">
        <f>IF(Table1[[#This Row],[Ledger 11]]="","",IF(Table1[[#This Row],[Effect 11]]="Dr.",-Table1[[#This Row],[Amount 11]],Table1[[#This Row],[Amount 11]]))</f>
        <v/>
      </c>
      <c r="ED82" t="str">
        <f>IF(Table1[[#This Row],[Ledger 12]]="","","No")</f>
        <v/>
      </c>
      <c r="EE82" t="str">
        <f>IF(Table1[[#This Row],[Ledger 12]]="","",IF(Table1[[#This Row],[Effect 12]]="Dr.","Yes","No"))</f>
        <v/>
      </c>
      <c r="EF82" t="str">
        <f>IF(Table1[[#This Row],[Ledger 12]]="","",Table1[[#This Row],[Ledger 12]])</f>
        <v/>
      </c>
      <c r="EG82" t="str">
        <f>IF(Table1[[#This Row],[Ledger 12]]="","",IF(Table1[[#This Row],[Effect 12]]="Dr.",-Table1[[#This Row],[Amount 12]],Table1[[#This Row],[Amount 12]]))</f>
        <v/>
      </c>
      <c r="EJ82" t="str">
        <f>IF(Table1[[#This Row],[Ledger 13]]="","","No")</f>
        <v/>
      </c>
      <c r="EK82" t="str">
        <f>IF(Table1[[#This Row],[Ledger 13]]="","",IF(Table1[[#This Row],[Effect 13]]="Dr.","Yes","No"))</f>
        <v/>
      </c>
      <c r="EL82" t="str">
        <f>IF(Table1[[#This Row],[Ledger 13]]="","",Table1[[#This Row],[Ledger 13]])</f>
        <v/>
      </c>
      <c r="EM82" t="str">
        <f>IF(Table1[[#This Row],[Ledger 13]]="","",IF(Table1[[#This Row],[Effect 13]]="Dr.",-Table1[[#This Row],[Amount 13]],Table1[[#This Row],[Amount 13]]))</f>
        <v/>
      </c>
      <c r="EP82" t="str">
        <f>IF(Table1[[#This Row],[Ledger 14]]="","","No")</f>
        <v/>
      </c>
      <c r="EQ82" t="str">
        <f>IF(Table1[[#This Row],[Ledger 14]]="","",IF(Table1[[#This Row],[Effect 14]]="Dr.","Yes","No"))</f>
        <v/>
      </c>
      <c r="ER82" t="str">
        <f>IF(Table1[[#This Row],[Ledger 14]]="","",Table1[[#This Row],[Ledger 14]])</f>
        <v/>
      </c>
      <c r="ES82" t="str">
        <f>IF(Table1[[#This Row],[Ledger 14]]="","",IF(Table1[[#This Row],[Effect 14]]="Dr.",-Table1[[#This Row],[Amount 14]],Table1[[#This Row],[Amount 14]]))</f>
        <v/>
      </c>
      <c r="EV82" t="str">
        <f>IF(Table1[[#This Row],[Ledger 15]]="","","No")</f>
        <v/>
      </c>
      <c r="EW82" t="str">
        <f>IF(Table1[[#This Row],[Ledger 15]]="","",IF(Table1[[#This Row],[Effect 15]]="Dr.","Yes","No"))</f>
        <v/>
      </c>
      <c r="EX82" t="str">
        <f>IF(Table1[[#This Row],[Ledger 15]]="","",Table1[[#This Row],[Ledger 15]])</f>
        <v/>
      </c>
      <c r="EY82" t="str">
        <f>IF(Table1[[#This Row],[Ledger 15]]="","",IF(Table1[[#This Row],[Effect 15]]="Dr.",-Table1[[#This Row],[Amount 15]],Table1[[#This Row],[Amount 15]]))</f>
        <v/>
      </c>
      <c r="FD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">
        <f>IF(Table1[[#This Row],[Date]]="",0,IF(AND(Table1[[#This Row],[Date]]&gt;=$FE$2,Table1[[#This Row],[Date]]&lt;=$FE$3),0,1))</f>
        <v>0</v>
      </c>
      <c r="FF82">
        <f>IF(Table1[[#This Row],[Date]]="",0,IF(TYPE(VLOOKUP(Table1[[#This Row],[Voucher Type]],Table1[[#All],[Voucher Type Master]],1,FALSE))=16,1,0))</f>
        <v>0</v>
      </c>
      <c r="FG82">
        <f>IF(TYPE(IF(Table1[[#This Row],[Date]]="",0,IF(VLOOKUP(Table1[[#This Row],[Voucher Type]],$FY$5:$FZ$13,2,0)=Table1[[#This Row],[Effect 1]],0,1)))=16,1,0)</f>
        <v>0</v>
      </c>
      <c r="FH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">
        <f>IF(LEN(Table1[[#This Row],[Ledger 1]])&gt;0,IF(TYPE(VLOOKUP(Table1[[#This Row],[Ledger 1]],GZ:GZ,1,0))=16,1,0),0)</f>
        <v>0</v>
      </c>
      <c r="FJ82">
        <f>IF(LEN(Table1[[#This Row],[Ledger 2]])&gt;0,IF(TYPE(VLOOKUP(Table1[[#This Row],[Ledger 2]],GZ:GZ,1,0))=16,1,0),0)</f>
        <v>0</v>
      </c>
      <c r="FK82">
        <f>IF(LEN(Table1[[#This Row],[Ledger 3]])&gt;0,IF(TYPE(VLOOKUP(Table1[[#This Row],[Ledger 3]],GZ:GZ,1,0))=16,1,0),0)</f>
        <v>0</v>
      </c>
      <c r="FL82">
        <f>IF(LEN(Table1[[#This Row],[Ledger 4]])&gt;0,IF(TYPE(VLOOKUP(Table1[[#This Row],[Ledger 4]],GZ:GZ,1,0))=16,1,0),0)</f>
        <v>0</v>
      </c>
      <c r="FM82">
        <f>IF(LEN(Table1[[#This Row],[Ledger 5]])&gt;0,IF(TYPE(VLOOKUP(Table1[[#This Row],[Ledger 5]],GZ:GZ,1,0))=16,1,0),0)</f>
        <v>0</v>
      </c>
      <c r="FN82">
        <f>IF(LEN(Table1[[#This Row],[Ledger 6]])&gt;0,IF(TYPE(VLOOKUP(Table1[[#This Row],[Ledger 6]],$GZ:$GZ,1,0))=16,1,0),0)</f>
        <v>0</v>
      </c>
      <c r="FO82">
        <f>IF(LEN(Table1[[#This Row],[Ledger 7]])&gt;0,IF(TYPE(VLOOKUP(Table1[[#This Row],[Ledger 7]],$GZ:$GZ,1,0))=16,1,0),0)</f>
        <v>0</v>
      </c>
      <c r="FP82">
        <f>IF(LEN(Table1[[#This Row],[Ledger 8]])&gt;0,IF(TYPE(VLOOKUP(Table1[[#This Row],[Ledger 8]],$GZ:$GZ,1,0))=16,1,0),0)</f>
        <v>0</v>
      </c>
      <c r="FQ82">
        <f>IF(LEN(Table1[[#This Row],[Ledger 9]])&gt;0,IF(TYPE(VLOOKUP(Table1[[#This Row],[Ledger 9]],$GZ:$GZ,1,0))=16,1,0),0)</f>
        <v>0</v>
      </c>
      <c r="FR82">
        <f>IF(LEN(Table1[[#This Row],[Ledger 10]])&gt;0,IF(TYPE(VLOOKUP(Table1[[#This Row],[Ledger 10]],$GZ:$GZ,1,0))=16,1,0),0)</f>
        <v>0</v>
      </c>
      <c r="FS82">
        <f>IF(LEN(Table1[[#This Row],[Ledger 11]])&gt;0,IF(TYPE(VLOOKUP(Table1[[#This Row],[Ledger 11]],$GZ:$GZ,1,0))=16,1,0),0)</f>
        <v>0</v>
      </c>
      <c r="FT82">
        <f>IF(LEN(Table1[[#This Row],[Ledger 12]])&gt;0,IF(TYPE(VLOOKUP(Table1[[#This Row],[Ledger 12]],$GZ:$GZ,1,0))=16,1,0),0)</f>
        <v>0</v>
      </c>
      <c r="FU82">
        <f>IF(LEN(Table1[[#This Row],[Ledger 13]])&gt;0,IF(TYPE(VLOOKUP(Table1[[#This Row],[Ledger 13]],$GZ:$GZ,1,0))=16,1,0),0)</f>
        <v>0</v>
      </c>
      <c r="FV82">
        <f>IF(LEN(Table1[[#This Row],[Ledger 14]])&gt;0,IF(TYPE(VLOOKUP(Table1[[#This Row],[Ledger 14]],$GZ:$GZ,1,0))=16,1,0),0)</f>
        <v>0</v>
      </c>
      <c r="FW82">
        <f>IF(LEN(Table1[[#This Row],[Ledger 15]])&gt;0,IF(TYPE(VLOOKUP(Table1[[#This Row],[Ledger 15]],$GZ:$GZ,1,0))=16,1,0),0)</f>
        <v>0</v>
      </c>
    </row>
    <row r="83" spans="4:179" ht="33" customHeight="1" x14ac:dyDescent="0.45">
      <c r="D83" s="8">
        <f t="shared" si="10"/>
        <v>78</v>
      </c>
      <c r="E83" s="32"/>
      <c r="F83" s="34"/>
      <c r="G83" s="34"/>
      <c r="H83" s="34"/>
      <c r="I83" s="34"/>
      <c r="J83" s="38"/>
      <c r="K83" s="33"/>
      <c r="L83" s="36"/>
      <c r="M83" s="35"/>
      <c r="N83" s="34"/>
      <c r="O83" s="41"/>
      <c r="P83" s="35"/>
      <c r="Q83" s="34"/>
      <c r="R83" s="37"/>
      <c r="S83" s="35"/>
      <c r="T83" s="34"/>
      <c r="U83" s="37"/>
      <c r="V83" s="35"/>
      <c r="W83" s="34"/>
      <c r="X83" s="37"/>
      <c r="Y83" s="35"/>
      <c r="Z83" s="34"/>
      <c r="AA83" s="37"/>
      <c r="AB83" s="35"/>
      <c r="AC83" s="34"/>
      <c r="AD83" s="37"/>
      <c r="AE83" s="35"/>
      <c r="AF83" s="34"/>
      <c r="AG83" s="37"/>
      <c r="AH83" s="35"/>
      <c r="AI83" s="34"/>
      <c r="AJ83" s="37"/>
      <c r="AK83" s="35"/>
      <c r="AL83" s="34"/>
      <c r="AM83" s="37"/>
      <c r="AN83" s="35"/>
      <c r="AO83" s="34"/>
      <c r="AP83" s="37"/>
      <c r="AQ83" s="35"/>
      <c r="AR83" s="34"/>
      <c r="AS83" s="37"/>
      <c r="AT83" s="35"/>
      <c r="AU83" s="34"/>
      <c r="AV83" s="37"/>
      <c r="AW83" s="35"/>
      <c r="AX83" s="34"/>
      <c r="AY83" s="37"/>
      <c r="AZ83" s="35"/>
      <c r="BA83" s="34"/>
      <c r="BB83" s="37"/>
      <c r="BC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" s="7"/>
      <c r="BF83" t="str">
        <f>IF(Table1[[#This Row],[Date]]="","","&amp;lt;VOUCHER REMOTEID="&amp;""""&amp;$A$11&amp;$A$13&amp;ROW()&amp;""""&amp;" VCHTYPE="""&amp;F83&amp;""" ACTION="""&amp;"Create"&amp;"""&amp;gt;")</f>
        <v/>
      </c>
      <c r="BG83" t="str">
        <f>IF(Table1[[#This Row],[Date]]="","",TEXT(Table1[[#This Row],[Date]],"yyyymmdd"))</f>
        <v/>
      </c>
      <c r="BH83" t="str">
        <f>Table1[[#This Row],[Date2]]</f>
        <v/>
      </c>
      <c r="BI83" t="str">
        <f>IF(Table1[[#This Row],[Date]]="","",Table1[[#This Row],[Voucher Type]])</f>
        <v/>
      </c>
      <c r="BJ83" t="str">
        <f>IF(Table1[[#This Row],[Ref No / Invoice No]]="","",Table1[[#This Row],[Ref No / Invoice No]])</f>
        <v/>
      </c>
      <c r="BK83" t="str">
        <f>IF(Table1[[#This Row],[Voucher No]]="","",Table1[[#This Row],[Voucher No]])</f>
        <v/>
      </c>
      <c r="BL83" t="str">
        <f>IF(Table1[[#This Row],[Date]]="","",Table1[[#This Row],[Narration]])</f>
        <v/>
      </c>
      <c r="BM83" t="str">
        <f>IF(Table1[[#This Row],[Date]]="","",$A$11&amp;$A$13&amp;ROW())</f>
        <v/>
      </c>
      <c r="BN83" t="str">
        <f>IF(Table1[[#This Row],[Date]]="","",$A$13)</f>
        <v/>
      </c>
      <c r="BP83" t="str">
        <f>IF(Table1[[#This Row],[Ledger 1]]="","","No")</f>
        <v/>
      </c>
      <c r="BQ83" t="str">
        <f>IF(Table1[[#This Row],[Date]]="","",IF(Table1[[#This Row],[Effect 1]]="Dr.","Yes","No"))</f>
        <v/>
      </c>
      <c r="BR83" t="str">
        <f>IF(Table1[[#This Row],[Date]]="","",Table1[[#This Row],[Ledger 1]])</f>
        <v/>
      </c>
      <c r="BS83" t="str">
        <f>IF(Table1[[#This Row],[Date]]="","",IF(Table1[[#This Row],[Effect 1]]="Dr.",-Table1[[#This Row],[Amount 1]],Table1[[#This Row],[Amount 1]]))</f>
        <v/>
      </c>
      <c r="BV83" t="str">
        <f>IF(Table1[[#This Row],[Ledger 2]]="","","No")</f>
        <v/>
      </c>
      <c r="BW83" t="str">
        <f>IF(Table1[[#This Row],[Date]]="","",IF(Table1[[#This Row],[Effect 2]]="Dr.","Yes","No"))</f>
        <v/>
      </c>
      <c r="BX83" t="str">
        <f>IF(Table1[[#This Row],[Date]]="","",Table1[[#This Row],[Ledger 2]])</f>
        <v/>
      </c>
      <c r="BY83" t="str">
        <f>IF(Table1[[#This Row],[Date]]="","",IF(Table1[[#This Row],[Effect 2]]="Dr.",-Table1[[#This Row],[Amount 2]],Table1[[#This Row],[Amount 2]]))</f>
        <v/>
      </c>
      <c r="CB83" t="str">
        <f>IF(Table1[[#This Row],[Ledger 3]]="","","No")</f>
        <v/>
      </c>
      <c r="CC83" t="str">
        <f>IF(Table1[[#This Row],[Ledger 3]]="","",IF(Table1[[#This Row],[Effect 3]]="Dr.","Yes","No"))</f>
        <v/>
      </c>
      <c r="CD83" t="str">
        <f>IF(Table1[[#This Row],[Ledger 3]]="","",Table1[[#This Row],[Ledger 3]])</f>
        <v/>
      </c>
      <c r="CE83" t="str">
        <f>IF(Table1[[#This Row],[Ledger 3]]="","",IF(Table1[[#This Row],[Effect 3]]="Dr.",-Table1[[#This Row],[Amount 3]],Table1[[#This Row],[Amount 3]]))</f>
        <v/>
      </c>
      <c r="CH83" t="str">
        <f>IF(Table1[[#This Row],[Ledger 4]]="","","No")</f>
        <v/>
      </c>
      <c r="CI83" t="str">
        <f>IF(Table1[[#This Row],[Ledger 4]]="","",IF(Table1[[#This Row],[Effect 4]]="Dr.","Yes","No"))</f>
        <v/>
      </c>
      <c r="CJ83" t="str">
        <f>IF(Table1[[#This Row],[Ledger 4]]="","",Table1[[#This Row],[Ledger 4]])</f>
        <v/>
      </c>
      <c r="CK83" t="str">
        <f>IF(Table1[[#This Row],[Ledger 4]]="","",IF(Table1[[#This Row],[Effect 4]]="Dr.",-Table1[[#This Row],[Amount 4]],Table1[[#This Row],[Amount 4]]))</f>
        <v/>
      </c>
      <c r="CN83" t="str">
        <f>IF(Table1[[#This Row],[Ledger 5]]="","","No")</f>
        <v/>
      </c>
      <c r="CO83" t="str">
        <f>IF(Table1[[#This Row],[Ledger 5]]="","",IF(Table1[[#This Row],[Effect 5]]="Dr.","Yes","No"))</f>
        <v/>
      </c>
      <c r="CP83" t="str">
        <f>IF(Table1[[#This Row],[Ledger 5]]="","",Table1[[#This Row],[Ledger 5]])</f>
        <v/>
      </c>
      <c r="CQ83" t="str">
        <f>IF(Table1[[#This Row],[Ledger 5]]="","",IF(Table1[[#This Row],[Effect 5]]="Dr.",-Table1[[#This Row],[Amount 5]],Table1[[#This Row],[Amount 5]]))</f>
        <v/>
      </c>
      <c r="CT83" t="str">
        <f>IF(Table1[[#This Row],[Ledger 6]]="","","No")</f>
        <v/>
      </c>
      <c r="CU83" t="str">
        <f>IF(Table1[[#This Row],[Ledger 6]]="","",IF(Table1[[#This Row],[Effect 6]]="Dr.","Yes","No"))</f>
        <v/>
      </c>
      <c r="CV83" t="str">
        <f>IF(Table1[[#This Row],[Ledger 6]]="","",Table1[[#This Row],[Ledger 6]])</f>
        <v/>
      </c>
      <c r="CW83" t="str">
        <f>IF(Table1[[#This Row],[Ledger 6]]="","",IF(Table1[[#This Row],[Effect 6]]="Dr.",-Table1[[#This Row],[Amount 6]],Table1[[#This Row],[Amount 6]]))</f>
        <v/>
      </c>
      <c r="CZ83" t="str">
        <f>IF(Table1[[#This Row],[Ledger 7]]="","","No")</f>
        <v/>
      </c>
      <c r="DA83" t="str">
        <f>IF(Table1[[#This Row],[Ledger 7]]="","",IF(Table1[[#This Row],[Effect 7]]="Dr.","Yes","No"))</f>
        <v/>
      </c>
      <c r="DB83" t="str">
        <f>IF(Table1[[#This Row],[Ledger 7]]="","",Table1[[#This Row],[Ledger 7]])</f>
        <v/>
      </c>
      <c r="DC83" t="str">
        <f>IF(Table1[[#This Row],[Ledger 7]]="","",IF(Table1[[#This Row],[Effect 7]]="Dr.",-Table1[[#This Row],[Amount 7]],Table1[[#This Row],[Amount 7]]))</f>
        <v/>
      </c>
      <c r="DF83" t="str">
        <f>IF(Table1[[#This Row],[Ledger 8]]="","","No")</f>
        <v/>
      </c>
      <c r="DG83" t="str">
        <f>IF(Table1[[#This Row],[Ledger 8]]="","",IF(Table1[[#This Row],[Effect 8]]="Dr.","Yes","No"))</f>
        <v/>
      </c>
      <c r="DH83" t="str">
        <f>IF(Table1[[#This Row],[Ledger 8]]="","",Table1[[#This Row],[Ledger 8]])</f>
        <v/>
      </c>
      <c r="DI83" t="str">
        <f>IF(Table1[[#This Row],[Ledger 8]]="","",IF(Table1[[#This Row],[Effect 8]]="Dr.",-Table1[[#This Row],[Amount 8]],Table1[[#This Row],[Amount 8]]))</f>
        <v/>
      </c>
      <c r="DL83" t="str">
        <f>IF(Table1[[#This Row],[Ledger 9]]="","","No")</f>
        <v/>
      </c>
      <c r="DM83" t="str">
        <f>IF(Table1[[#This Row],[Ledger 9]]="","",IF(Table1[[#This Row],[Effect 9]]="Dr.","Yes","No"))</f>
        <v/>
      </c>
      <c r="DN83" t="str">
        <f>IF(Table1[[#This Row],[Ledger 9]]="","",Table1[[#This Row],[Ledger 9]])</f>
        <v/>
      </c>
      <c r="DO83" t="str">
        <f>IF(Table1[[#This Row],[Ledger 9]]="","",IF(Table1[[#This Row],[Effect 9]]="Dr.",-Table1[[#This Row],[Amount 9]],Table1[[#This Row],[Amount 9]]))</f>
        <v/>
      </c>
      <c r="DR83" t="str">
        <f>IF(Table1[[#This Row],[Ledger 10]]="","","No")</f>
        <v/>
      </c>
      <c r="DS83" t="str">
        <f>IF(Table1[[#This Row],[Ledger 10]]="","",IF(Table1[[#This Row],[Effect 10]]="Dr.","Yes","No"))</f>
        <v/>
      </c>
      <c r="DT83" t="str">
        <f>IF(Table1[[#This Row],[Ledger 10]]="","",Table1[[#This Row],[Ledger 10]])</f>
        <v/>
      </c>
      <c r="DU83" t="str">
        <f>IF(Table1[[#This Row],[Ledger 10]]="","",IF(Table1[[#This Row],[Effect 10]]="Dr.",-Table1[[#This Row],[Amount 10]],Table1[[#This Row],[Amount 10]]))</f>
        <v/>
      </c>
      <c r="DX83" t="str">
        <f>IF(Table1[[#This Row],[Ledger 11]]="","","No")</f>
        <v/>
      </c>
      <c r="DY83" t="str">
        <f>IF(Table1[[#This Row],[Ledger 11]]="","",IF(Table1[[#This Row],[Effect 11]]="Dr.","Yes","No"))</f>
        <v/>
      </c>
      <c r="DZ83" t="str">
        <f>IF(Table1[[#This Row],[Ledger 11]]="","",Table1[[#This Row],[Ledger 11]])</f>
        <v/>
      </c>
      <c r="EA83" t="str">
        <f>IF(Table1[[#This Row],[Ledger 11]]="","",IF(Table1[[#This Row],[Effect 11]]="Dr.",-Table1[[#This Row],[Amount 11]],Table1[[#This Row],[Amount 11]]))</f>
        <v/>
      </c>
      <c r="ED83" t="str">
        <f>IF(Table1[[#This Row],[Ledger 12]]="","","No")</f>
        <v/>
      </c>
      <c r="EE83" t="str">
        <f>IF(Table1[[#This Row],[Ledger 12]]="","",IF(Table1[[#This Row],[Effect 12]]="Dr.","Yes","No"))</f>
        <v/>
      </c>
      <c r="EF83" t="str">
        <f>IF(Table1[[#This Row],[Ledger 12]]="","",Table1[[#This Row],[Ledger 12]])</f>
        <v/>
      </c>
      <c r="EG83" t="str">
        <f>IF(Table1[[#This Row],[Ledger 12]]="","",IF(Table1[[#This Row],[Effect 12]]="Dr.",-Table1[[#This Row],[Amount 12]],Table1[[#This Row],[Amount 12]]))</f>
        <v/>
      </c>
      <c r="EJ83" t="str">
        <f>IF(Table1[[#This Row],[Ledger 13]]="","","No")</f>
        <v/>
      </c>
      <c r="EK83" t="str">
        <f>IF(Table1[[#This Row],[Ledger 13]]="","",IF(Table1[[#This Row],[Effect 13]]="Dr.","Yes","No"))</f>
        <v/>
      </c>
      <c r="EL83" t="str">
        <f>IF(Table1[[#This Row],[Ledger 13]]="","",Table1[[#This Row],[Ledger 13]])</f>
        <v/>
      </c>
      <c r="EM83" t="str">
        <f>IF(Table1[[#This Row],[Ledger 13]]="","",IF(Table1[[#This Row],[Effect 13]]="Dr.",-Table1[[#This Row],[Amount 13]],Table1[[#This Row],[Amount 13]]))</f>
        <v/>
      </c>
      <c r="EP83" t="str">
        <f>IF(Table1[[#This Row],[Ledger 14]]="","","No")</f>
        <v/>
      </c>
      <c r="EQ83" t="str">
        <f>IF(Table1[[#This Row],[Ledger 14]]="","",IF(Table1[[#This Row],[Effect 14]]="Dr.","Yes","No"))</f>
        <v/>
      </c>
      <c r="ER83" t="str">
        <f>IF(Table1[[#This Row],[Ledger 14]]="","",Table1[[#This Row],[Ledger 14]])</f>
        <v/>
      </c>
      <c r="ES83" t="str">
        <f>IF(Table1[[#This Row],[Ledger 14]]="","",IF(Table1[[#This Row],[Effect 14]]="Dr.",-Table1[[#This Row],[Amount 14]],Table1[[#This Row],[Amount 14]]))</f>
        <v/>
      </c>
      <c r="EV83" t="str">
        <f>IF(Table1[[#This Row],[Ledger 15]]="","","No")</f>
        <v/>
      </c>
      <c r="EW83" t="str">
        <f>IF(Table1[[#This Row],[Ledger 15]]="","",IF(Table1[[#This Row],[Effect 15]]="Dr.","Yes","No"))</f>
        <v/>
      </c>
      <c r="EX83" t="str">
        <f>IF(Table1[[#This Row],[Ledger 15]]="","",Table1[[#This Row],[Ledger 15]])</f>
        <v/>
      </c>
      <c r="EY83" t="str">
        <f>IF(Table1[[#This Row],[Ledger 15]]="","",IF(Table1[[#This Row],[Effect 15]]="Dr.",-Table1[[#This Row],[Amount 15]],Table1[[#This Row],[Amount 15]]))</f>
        <v/>
      </c>
      <c r="FD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">
        <f>IF(Table1[[#This Row],[Date]]="",0,IF(AND(Table1[[#This Row],[Date]]&gt;=$FE$2,Table1[[#This Row],[Date]]&lt;=$FE$3),0,1))</f>
        <v>0</v>
      </c>
      <c r="FF83">
        <f>IF(Table1[[#This Row],[Date]]="",0,IF(TYPE(VLOOKUP(Table1[[#This Row],[Voucher Type]],Table1[[#All],[Voucher Type Master]],1,FALSE))=16,1,0))</f>
        <v>0</v>
      </c>
      <c r="FG83">
        <f>IF(TYPE(IF(Table1[[#This Row],[Date]]="",0,IF(VLOOKUP(Table1[[#This Row],[Voucher Type]],$FY$5:$FZ$13,2,0)=Table1[[#This Row],[Effect 1]],0,1)))=16,1,0)</f>
        <v>0</v>
      </c>
      <c r="FH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">
        <f>IF(LEN(Table1[[#This Row],[Ledger 1]])&gt;0,IF(TYPE(VLOOKUP(Table1[[#This Row],[Ledger 1]],GZ:GZ,1,0))=16,1,0),0)</f>
        <v>0</v>
      </c>
      <c r="FJ83">
        <f>IF(LEN(Table1[[#This Row],[Ledger 2]])&gt;0,IF(TYPE(VLOOKUP(Table1[[#This Row],[Ledger 2]],GZ:GZ,1,0))=16,1,0),0)</f>
        <v>0</v>
      </c>
      <c r="FK83">
        <f>IF(LEN(Table1[[#This Row],[Ledger 3]])&gt;0,IF(TYPE(VLOOKUP(Table1[[#This Row],[Ledger 3]],GZ:GZ,1,0))=16,1,0),0)</f>
        <v>0</v>
      </c>
      <c r="FL83">
        <f>IF(LEN(Table1[[#This Row],[Ledger 4]])&gt;0,IF(TYPE(VLOOKUP(Table1[[#This Row],[Ledger 4]],GZ:GZ,1,0))=16,1,0),0)</f>
        <v>0</v>
      </c>
      <c r="FM83">
        <f>IF(LEN(Table1[[#This Row],[Ledger 5]])&gt;0,IF(TYPE(VLOOKUP(Table1[[#This Row],[Ledger 5]],GZ:GZ,1,0))=16,1,0),0)</f>
        <v>0</v>
      </c>
      <c r="FN83">
        <f>IF(LEN(Table1[[#This Row],[Ledger 6]])&gt;0,IF(TYPE(VLOOKUP(Table1[[#This Row],[Ledger 6]],$GZ:$GZ,1,0))=16,1,0),0)</f>
        <v>0</v>
      </c>
      <c r="FO83">
        <f>IF(LEN(Table1[[#This Row],[Ledger 7]])&gt;0,IF(TYPE(VLOOKUP(Table1[[#This Row],[Ledger 7]],$GZ:$GZ,1,0))=16,1,0),0)</f>
        <v>0</v>
      </c>
      <c r="FP83">
        <f>IF(LEN(Table1[[#This Row],[Ledger 8]])&gt;0,IF(TYPE(VLOOKUP(Table1[[#This Row],[Ledger 8]],$GZ:$GZ,1,0))=16,1,0),0)</f>
        <v>0</v>
      </c>
      <c r="FQ83">
        <f>IF(LEN(Table1[[#This Row],[Ledger 9]])&gt;0,IF(TYPE(VLOOKUP(Table1[[#This Row],[Ledger 9]],$GZ:$GZ,1,0))=16,1,0),0)</f>
        <v>0</v>
      </c>
      <c r="FR83">
        <f>IF(LEN(Table1[[#This Row],[Ledger 10]])&gt;0,IF(TYPE(VLOOKUP(Table1[[#This Row],[Ledger 10]],$GZ:$GZ,1,0))=16,1,0),0)</f>
        <v>0</v>
      </c>
      <c r="FS83">
        <f>IF(LEN(Table1[[#This Row],[Ledger 11]])&gt;0,IF(TYPE(VLOOKUP(Table1[[#This Row],[Ledger 11]],$GZ:$GZ,1,0))=16,1,0),0)</f>
        <v>0</v>
      </c>
      <c r="FT83">
        <f>IF(LEN(Table1[[#This Row],[Ledger 12]])&gt;0,IF(TYPE(VLOOKUP(Table1[[#This Row],[Ledger 12]],$GZ:$GZ,1,0))=16,1,0),0)</f>
        <v>0</v>
      </c>
      <c r="FU83">
        <f>IF(LEN(Table1[[#This Row],[Ledger 13]])&gt;0,IF(TYPE(VLOOKUP(Table1[[#This Row],[Ledger 13]],$GZ:$GZ,1,0))=16,1,0),0)</f>
        <v>0</v>
      </c>
      <c r="FV83">
        <f>IF(LEN(Table1[[#This Row],[Ledger 14]])&gt;0,IF(TYPE(VLOOKUP(Table1[[#This Row],[Ledger 14]],$GZ:$GZ,1,0))=16,1,0),0)</f>
        <v>0</v>
      </c>
      <c r="FW83">
        <f>IF(LEN(Table1[[#This Row],[Ledger 15]])&gt;0,IF(TYPE(VLOOKUP(Table1[[#This Row],[Ledger 15]],$GZ:$GZ,1,0))=16,1,0),0)</f>
        <v>0</v>
      </c>
    </row>
    <row r="84" spans="4:179" ht="33" customHeight="1" x14ac:dyDescent="0.45">
      <c r="D84" s="8">
        <f t="shared" si="10"/>
        <v>79</v>
      </c>
      <c r="E84" s="32"/>
      <c r="F84" s="34"/>
      <c r="G84" s="34"/>
      <c r="H84" s="34"/>
      <c r="I84" s="34"/>
      <c r="J84" s="38"/>
      <c r="K84" s="33"/>
      <c r="L84" s="36"/>
      <c r="M84" s="35"/>
      <c r="N84" s="34"/>
      <c r="O84" s="41"/>
      <c r="P84" s="35"/>
      <c r="Q84" s="34"/>
      <c r="R84" s="37"/>
      <c r="S84" s="35"/>
      <c r="T84" s="34"/>
      <c r="U84" s="37"/>
      <c r="V84" s="35"/>
      <c r="W84" s="34"/>
      <c r="X84" s="37"/>
      <c r="Y84" s="35"/>
      <c r="Z84" s="34"/>
      <c r="AA84" s="37"/>
      <c r="AB84" s="35"/>
      <c r="AC84" s="34"/>
      <c r="AD84" s="37"/>
      <c r="AE84" s="35"/>
      <c r="AF84" s="34"/>
      <c r="AG84" s="37"/>
      <c r="AH84" s="35"/>
      <c r="AI84" s="34"/>
      <c r="AJ84" s="37"/>
      <c r="AK84" s="35"/>
      <c r="AL84" s="34"/>
      <c r="AM84" s="37"/>
      <c r="AN84" s="35"/>
      <c r="AO84" s="34"/>
      <c r="AP84" s="37"/>
      <c r="AQ84" s="35"/>
      <c r="AR84" s="34"/>
      <c r="AS84" s="37"/>
      <c r="AT84" s="35"/>
      <c r="AU84" s="34"/>
      <c r="AV84" s="37"/>
      <c r="AW84" s="35"/>
      <c r="AX84" s="34"/>
      <c r="AY84" s="37"/>
      <c r="AZ84" s="35"/>
      <c r="BA84" s="34"/>
      <c r="BB84" s="37"/>
      <c r="BC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" s="7"/>
      <c r="BF84" t="str">
        <f>IF(Table1[[#This Row],[Date]]="","","&amp;lt;VOUCHER REMOTEID="&amp;""""&amp;$A$11&amp;$A$13&amp;ROW()&amp;""""&amp;" VCHTYPE="""&amp;F84&amp;""" ACTION="""&amp;"Create"&amp;"""&amp;gt;")</f>
        <v/>
      </c>
      <c r="BG84" t="str">
        <f>IF(Table1[[#This Row],[Date]]="","",TEXT(Table1[[#This Row],[Date]],"yyyymmdd"))</f>
        <v/>
      </c>
      <c r="BH84" t="str">
        <f>Table1[[#This Row],[Date2]]</f>
        <v/>
      </c>
      <c r="BI84" t="str">
        <f>IF(Table1[[#This Row],[Date]]="","",Table1[[#This Row],[Voucher Type]])</f>
        <v/>
      </c>
      <c r="BJ84" t="str">
        <f>IF(Table1[[#This Row],[Ref No / Invoice No]]="","",Table1[[#This Row],[Ref No / Invoice No]])</f>
        <v/>
      </c>
      <c r="BK84" t="str">
        <f>IF(Table1[[#This Row],[Voucher No]]="","",Table1[[#This Row],[Voucher No]])</f>
        <v/>
      </c>
      <c r="BL84" t="str">
        <f>IF(Table1[[#This Row],[Date]]="","",Table1[[#This Row],[Narration]])</f>
        <v/>
      </c>
      <c r="BM84" t="str">
        <f>IF(Table1[[#This Row],[Date]]="","",$A$11&amp;$A$13&amp;ROW())</f>
        <v/>
      </c>
      <c r="BN84" t="str">
        <f>IF(Table1[[#This Row],[Date]]="","",$A$13)</f>
        <v/>
      </c>
      <c r="BP84" t="str">
        <f>IF(Table1[[#This Row],[Ledger 1]]="","","No")</f>
        <v/>
      </c>
      <c r="BQ84" t="str">
        <f>IF(Table1[[#This Row],[Date]]="","",IF(Table1[[#This Row],[Effect 1]]="Dr.","Yes","No"))</f>
        <v/>
      </c>
      <c r="BR84" t="str">
        <f>IF(Table1[[#This Row],[Date]]="","",Table1[[#This Row],[Ledger 1]])</f>
        <v/>
      </c>
      <c r="BS84" t="str">
        <f>IF(Table1[[#This Row],[Date]]="","",IF(Table1[[#This Row],[Effect 1]]="Dr.",-Table1[[#This Row],[Amount 1]],Table1[[#This Row],[Amount 1]]))</f>
        <v/>
      </c>
      <c r="BV84" t="str">
        <f>IF(Table1[[#This Row],[Ledger 2]]="","","No")</f>
        <v/>
      </c>
      <c r="BW84" t="str">
        <f>IF(Table1[[#This Row],[Date]]="","",IF(Table1[[#This Row],[Effect 2]]="Dr.","Yes","No"))</f>
        <v/>
      </c>
      <c r="BX84" t="str">
        <f>IF(Table1[[#This Row],[Date]]="","",Table1[[#This Row],[Ledger 2]])</f>
        <v/>
      </c>
      <c r="BY84" t="str">
        <f>IF(Table1[[#This Row],[Date]]="","",IF(Table1[[#This Row],[Effect 2]]="Dr.",-Table1[[#This Row],[Amount 2]],Table1[[#This Row],[Amount 2]]))</f>
        <v/>
      </c>
      <c r="CB84" t="str">
        <f>IF(Table1[[#This Row],[Ledger 3]]="","","No")</f>
        <v/>
      </c>
      <c r="CC84" t="str">
        <f>IF(Table1[[#This Row],[Ledger 3]]="","",IF(Table1[[#This Row],[Effect 3]]="Dr.","Yes","No"))</f>
        <v/>
      </c>
      <c r="CD84" t="str">
        <f>IF(Table1[[#This Row],[Ledger 3]]="","",Table1[[#This Row],[Ledger 3]])</f>
        <v/>
      </c>
      <c r="CE84" t="str">
        <f>IF(Table1[[#This Row],[Ledger 3]]="","",IF(Table1[[#This Row],[Effect 3]]="Dr.",-Table1[[#This Row],[Amount 3]],Table1[[#This Row],[Amount 3]]))</f>
        <v/>
      </c>
      <c r="CH84" t="str">
        <f>IF(Table1[[#This Row],[Ledger 4]]="","","No")</f>
        <v/>
      </c>
      <c r="CI84" t="str">
        <f>IF(Table1[[#This Row],[Ledger 4]]="","",IF(Table1[[#This Row],[Effect 4]]="Dr.","Yes","No"))</f>
        <v/>
      </c>
      <c r="CJ84" t="str">
        <f>IF(Table1[[#This Row],[Ledger 4]]="","",Table1[[#This Row],[Ledger 4]])</f>
        <v/>
      </c>
      <c r="CK84" t="str">
        <f>IF(Table1[[#This Row],[Ledger 4]]="","",IF(Table1[[#This Row],[Effect 4]]="Dr.",-Table1[[#This Row],[Amount 4]],Table1[[#This Row],[Amount 4]]))</f>
        <v/>
      </c>
      <c r="CN84" t="str">
        <f>IF(Table1[[#This Row],[Ledger 5]]="","","No")</f>
        <v/>
      </c>
      <c r="CO84" t="str">
        <f>IF(Table1[[#This Row],[Ledger 5]]="","",IF(Table1[[#This Row],[Effect 5]]="Dr.","Yes","No"))</f>
        <v/>
      </c>
      <c r="CP84" t="str">
        <f>IF(Table1[[#This Row],[Ledger 5]]="","",Table1[[#This Row],[Ledger 5]])</f>
        <v/>
      </c>
      <c r="CQ84" t="str">
        <f>IF(Table1[[#This Row],[Ledger 5]]="","",IF(Table1[[#This Row],[Effect 5]]="Dr.",-Table1[[#This Row],[Amount 5]],Table1[[#This Row],[Amount 5]]))</f>
        <v/>
      </c>
      <c r="CT84" t="str">
        <f>IF(Table1[[#This Row],[Ledger 6]]="","","No")</f>
        <v/>
      </c>
      <c r="CU84" t="str">
        <f>IF(Table1[[#This Row],[Ledger 6]]="","",IF(Table1[[#This Row],[Effect 6]]="Dr.","Yes","No"))</f>
        <v/>
      </c>
      <c r="CV84" t="str">
        <f>IF(Table1[[#This Row],[Ledger 6]]="","",Table1[[#This Row],[Ledger 6]])</f>
        <v/>
      </c>
      <c r="CW84" t="str">
        <f>IF(Table1[[#This Row],[Ledger 6]]="","",IF(Table1[[#This Row],[Effect 6]]="Dr.",-Table1[[#This Row],[Amount 6]],Table1[[#This Row],[Amount 6]]))</f>
        <v/>
      </c>
      <c r="CZ84" t="str">
        <f>IF(Table1[[#This Row],[Ledger 7]]="","","No")</f>
        <v/>
      </c>
      <c r="DA84" t="str">
        <f>IF(Table1[[#This Row],[Ledger 7]]="","",IF(Table1[[#This Row],[Effect 7]]="Dr.","Yes","No"))</f>
        <v/>
      </c>
      <c r="DB84" t="str">
        <f>IF(Table1[[#This Row],[Ledger 7]]="","",Table1[[#This Row],[Ledger 7]])</f>
        <v/>
      </c>
      <c r="DC84" t="str">
        <f>IF(Table1[[#This Row],[Ledger 7]]="","",IF(Table1[[#This Row],[Effect 7]]="Dr.",-Table1[[#This Row],[Amount 7]],Table1[[#This Row],[Amount 7]]))</f>
        <v/>
      </c>
      <c r="DF84" t="str">
        <f>IF(Table1[[#This Row],[Ledger 8]]="","","No")</f>
        <v/>
      </c>
      <c r="DG84" t="str">
        <f>IF(Table1[[#This Row],[Ledger 8]]="","",IF(Table1[[#This Row],[Effect 8]]="Dr.","Yes","No"))</f>
        <v/>
      </c>
      <c r="DH84" t="str">
        <f>IF(Table1[[#This Row],[Ledger 8]]="","",Table1[[#This Row],[Ledger 8]])</f>
        <v/>
      </c>
      <c r="DI84" t="str">
        <f>IF(Table1[[#This Row],[Ledger 8]]="","",IF(Table1[[#This Row],[Effect 8]]="Dr.",-Table1[[#This Row],[Amount 8]],Table1[[#This Row],[Amount 8]]))</f>
        <v/>
      </c>
      <c r="DL84" t="str">
        <f>IF(Table1[[#This Row],[Ledger 9]]="","","No")</f>
        <v/>
      </c>
      <c r="DM84" t="str">
        <f>IF(Table1[[#This Row],[Ledger 9]]="","",IF(Table1[[#This Row],[Effect 9]]="Dr.","Yes","No"))</f>
        <v/>
      </c>
      <c r="DN84" t="str">
        <f>IF(Table1[[#This Row],[Ledger 9]]="","",Table1[[#This Row],[Ledger 9]])</f>
        <v/>
      </c>
      <c r="DO84" t="str">
        <f>IF(Table1[[#This Row],[Ledger 9]]="","",IF(Table1[[#This Row],[Effect 9]]="Dr.",-Table1[[#This Row],[Amount 9]],Table1[[#This Row],[Amount 9]]))</f>
        <v/>
      </c>
      <c r="DR84" t="str">
        <f>IF(Table1[[#This Row],[Ledger 10]]="","","No")</f>
        <v/>
      </c>
      <c r="DS84" t="str">
        <f>IF(Table1[[#This Row],[Ledger 10]]="","",IF(Table1[[#This Row],[Effect 10]]="Dr.","Yes","No"))</f>
        <v/>
      </c>
      <c r="DT84" t="str">
        <f>IF(Table1[[#This Row],[Ledger 10]]="","",Table1[[#This Row],[Ledger 10]])</f>
        <v/>
      </c>
      <c r="DU84" t="str">
        <f>IF(Table1[[#This Row],[Ledger 10]]="","",IF(Table1[[#This Row],[Effect 10]]="Dr.",-Table1[[#This Row],[Amount 10]],Table1[[#This Row],[Amount 10]]))</f>
        <v/>
      </c>
      <c r="DX84" t="str">
        <f>IF(Table1[[#This Row],[Ledger 11]]="","","No")</f>
        <v/>
      </c>
      <c r="DY84" t="str">
        <f>IF(Table1[[#This Row],[Ledger 11]]="","",IF(Table1[[#This Row],[Effect 11]]="Dr.","Yes","No"))</f>
        <v/>
      </c>
      <c r="DZ84" t="str">
        <f>IF(Table1[[#This Row],[Ledger 11]]="","",Table1[[#This Row],[Ledger 11]])</f>
        <v/>
      </c>
      <c r="EA84" t="str">
        <f>IF(Table1[[#This Row],[Ledger 11]]="","",IF(Table1[[#This Row],[Effect 11]]="Dr.",-Table1[[#This Row],[Amount 11]],Table1[[#This Row],[Amount 11]]))</f>
        <v/>
      </c>
      <c r="ED84" t="str">
        <f>IF(Table1[[#This Row],[Ledger 12]]="","","No")</f>
        <v/>
      </c>
      <c r="EE84" t="str">
        <f>IF(Table1[[#This Row],[Ledger 12]]="","",IF(Table1[[#This Row],[Effect 12]]="Dr.","Yes","No"))</f>
        <v/>
      </c>
      <c r="EF84" t="str">
        <f>IF(Table1[[#This Row],[Ledger 12]]="","",Table1[[#This Row],[Ledger 12]])</f>
        <v/>
      </c>
      <c r="EG84" t="str">
        <f>IF(Table1[[#This Row],[Ledger 12]]="","",IF(Table1[[#This Row],[Effect 12]]="Dr.",-Table1[[#This Row],[Amount 12]],Table1[[#This Row],[Amount 12]]))</f>
        <v/>
      </c>
      <c r="EJ84" t="str">
        <f>IF(Table1[[#This Row],[Ledger 13]]="","","No")</f>
        <v/>
      </c>
      <c r="EK84" t="str">
        <f>IF(Table1[[#This Row],[Ledger 13]]="","",IF(Table1[[#This Row],[Effect 13]]="Dr.","Yes","No"))</f>
        <v/>
      </c>
      <c r="EL84" t="str">
        <f>IF(Table1[[#This Row],[Ledger 13]]="","",Table1[[#This Row],[Ledger 13]])</f>
        <v/>
      </c>
      <c r="EM84" t="str">
        <f>IF(Table1[[#This Row],[Ledger 13]]="","",IF(Table1[[#This Row],[Effect 13]]="Dr.",-Table1[[#This Row],[Amount 13]],Table1[[#This Row],[Amount 13]]))</f>
        <v/>
      </c>
      <c r="EP84" t="str">
        <f>IF(Table1[[#This Row],[Ledger 14]]="","","No")</f>
        <v/>
      </c>
      <c r="EQ84" t="str">
        <f>IF(Table1[[#This Row],[Ledger 14]]="","",IF(Table1[[#This Row],[Effect 14]]="Dr.","Yes","No"))</f>
        <v/>
      </c>
      <c r="ER84" t="str">
        <f>IF(Table1[[#This Row],[Ledger 14]]="","",Table1[[#This Row],[Ledger 14]])</f>
        <v/>
      </c>
      <c r="ES84" t="str">
        <f>IF(Table1[[#This Row],[Ledger 14]]="","",IF(Table1[[#This Row],[Effect 14]]="Dr.",-Table1[[#This Row],[Amount 14]],Table1[[#This Row],[Amount 14]]))</f>
        <v/>
      </c>
      <c r="EV84" t="str">
        <f>IF(Table1[[#This Row],[Ledger 15]]="","","No")</f>
        <v/>
      </c>
      <c r="EW84" t="str">
        <f>IF(Table1[[#This Row],[Ledger 15]]="","",IF(Table1[[#This Row],[Effect 15]]="Dr.","Yes","No"))</f>
        <v/>
      </c>
      <c r="EX84" t="str">
        <f>IF(Table1[[#This Row],[Ledger 15]]="","",Table1[[#This Row],[Ledger 15]])</f>
        <v/>
      </c>
      <c r="EY84" t="str">
        <f>IF(Table1[[#This Row],[Ledger 15]]="","",IF(Table1[[#This Row],[Effect 15]]="Dr.",-Table1[[#This Row],[Amount 15]],Table1[[#This Row],[Amount 15]]))</f>
        <v/>
      </c>
      <c r="FD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">
        <f>IF(Table1[[#This Row],[Date]]="",0,IF(AND(Table1[[#This Row],[Date]]&gt;=$FE$2,Table1[[#This Row],[Date]]&lt;=$FE$3),0,1))</f>
        <v>0</v>
      </c>
      <c r="FF84">
        <f>IF(Table1[[#This Row],[Date]]="",0,IF(TYPE(VLOOKUP(Table1[[#This Row],[Voucher Type]],Table1[[#All],[Voucher Type Master]],1,FALSE))=16,1,0))</f>
        <v>0</v>
      </c>
      <c r="FG84">
        <f>IF(TYPE(IF(Table1[[#This Row],[Date]]="",0,IF(VLOOKUP(Table1[[#This Row],[Voucher Type]],$FY$5:$FZ$13,2,0)=Table1[[#This Row],[Effect 1]],0,1)))=16,1,0)</f>
        <v>0</v>
      </c>
      <c r="FH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">
        <f>IF(LEN(Table1[[#This Row],[Ledger 1]])&gt;0,IF(TYPE(VLOOKUP(Table1[[#This Row],[Ledger 1]],GZ:GZ,1,0))=16,1,0),0)</f>
        <v>0</v>
      </c>
      <c r="FJ84">
        <f>IF(LEN(Table1[[#This Row],[Ledger 2]])&gt;0,IF(TYPE(VLOOKUP(Table1[[#This Row],[Ledger 2]],GZ:GZ,1,0))=16,1,0),0)</f>
        <v>0</v>
      </c>
      <c r="FK84">
        <f>IF(LEN(Table1[[#This Row],[Ledger 3]])&gt;0,IF(TYPE(VLOOKUP(Table1[[#This Row],[Ledger 3]],GZ:GZ,1,0))=16,1,0),0)</f>
        <v>0</v>
      </c>
      <c r="FL84">
        <f>IF(LEN(Table1[[#This Row],[Ledger 4]])&gt;0,IF(TYPE(VLOOKUP(Table1[[#This Row],[Ledger 4]],GZ:GZ,1,0))=16,1,0),0)</f>
        <v>0</v>
      </c>
      <c r="FM84">
        <f>IF(LEN(Table1[[#This Row],[Ledger 5]])&gt;0,IF(TYPE(VLOOKUP(Table1[[#This Row],[Ledger 5]],GZ:GZ,1,0))=16,1,0),0)</f>
        <v>0</v>
      </c>
      <c r="FN84">
        <f>IF(LEN(Table1[[#This Row],[Ledger 6]])&gt;0,IF(TYPE(VLOOKUP(Table1[[#This Row],[Ledger 6]],$GZ:$GZ,1,0))=16,1,0),0)</f>
        <v>0</v>
      </c>
      <c r="FO84">
        <f>IF(LEN(Table1[[#This Row],[Ledger 7]])&gt;0,IF(TYPE(VLOOKUP(Table1[[#This Row],[Ledger 7]],$GZ:$GZ,1,0))=16,1,0),0)</f>
        <v>0</v>
      </c>
      <c r="FP84">
        <f>IF(LEN(Table1[[#This Row],[Ledger 8]])&gt;0,IF(TYPE(VLOOKUP(Table1[[#This Row],[Ledger 8]],$GZ:$GZ,1,0))=16,1,0),0)</f>
        <v>0</v>
      </c>
      <c r="FQ84">
        <f>IF(LEN(Table1[[#This Row],[Ledger 9]])&gt;0,IF(TYPE(VLOOKUP(Table1[[#This Row],[Ledger 9]],$GZ:$GZ,1,0))=16,1,0),0)</f>
        <v>0</v>
      </c>
      <c r="FR84">
        <f>IF(LEN(Table1[[#This Row],[Ledger 10]])&gt;0,IF(TYPE(VLOOKUP(Table1[[#This Row],[Ledger 10]],$GZ:$GZ,1,0))=16,1,0),0)</f>
        <v>0</v>
      </c>
      <c r="FS84">
        <f>IF(LEN(Table1[[#This Row],[Ledger 11]])&gt;0,IF(TYPE(VLOOKUP(Table1[[#This Row],[Ledger 11]],$GZ:$GZ,1,0))=16,1,0),0)</f>
        <v>0</v>
      </c>
      <c r="FT84">
        <f>IF(LEN(Table1[[#This Row],[Ledger 12]])&gt;0,IF(TYPE(VLOOKUP(Table1[[#This Row],[Ledger 12]],$GZ:$GZ,1,0))=16,1,0),0)</f>
        <v>0</v>
      </c>
      <c r="FU84">
        <f>IF(LEN(Table1[[#This Row],[Ledger 13]])&gt;0,IF(TYPE(VLOOKUP(Table1[[#This Row],[Ledger 13]],$GZ:$GZ,1,0))=16,1,0),0)</f>
        <v>0</v>
      </c>
      <c r="FV84">
        <f>IF(LEN(Table1[[#This Row],[Ledger 14]])&gt;0,IF(TYPE(VLOOKUP(Table1[[#This Row],[Ledger 14]],$GZ:$GZ,1,0))=16,1,0),0)</f>
        <v>0</v>
      </c>
      <c r="FW84">
        <f>IF(LEN(Table1[[#This Row],[Ledger 15]])&gt;0,IF(TYPE(VLOOKUP(Table1[[#This Row],[Ledger 15]],$GZ:$GZ,1,0))=16,1,0),0)</f>
        <v>0</v>
      </c>
    </row>
    <row r="85" spans="4:179" ht="33" customHeight="1" x14ac:dyDescent="0.45">
      <c r="D85" s="8">
        <f t="shared" si="10"/>
        <v>80</v>
      </c>
      <c r="E85" s="32"/>
      <c r="F85" s="34"/>
      <c r="G85" s="34"/>
      <c r="H85" s="34"/>
      <c r="I85" s="34"/>
      <c r="J85" s="38"/>
      <c r="K85" s="33"/>
      <c r="L85" s="36"/>
      <c r="M85" s="35"/>
      <c r="N85" s="34"/>
      <c r="O85" s="41"/>
      <c r="P85" s="35"/>
      <c r="Q85" s="34"/>
      <c r="R85" s="37"/>
      <c r="S85" s="35"/>
      <c r="T85" s="34"/>
      <c r="U85" s="37"/>
      <c r="V85" s="35"/>
      <c r="W85" s="34"/>
      <c r="X85" s="37"/>
      <c r="Y85" s="35"/>
      <c r="Z85" s="34"/>
      <c r="AA85" s="37"/>
      <c r="AB85" s="35"/>
      <c r="AC85" s="34"/>
      <c r="AD85" s="37"/>
      <c r="AE85" s="35"/>
      <c r="AF85" s="34"/>
      <c r="AG85" s="37"/>
      <c r="AH85" s="35"/>
      <c r="AI85" s="34"/>
      <c r="AJ85" s="37"/>
      <c r="AK85" s="35"/>
      <c r="AL85" s="34"/>
      <c r="AM85" s="37"/>
      <c r="AN85" s="35"/>
      <c r="AO85" s="34"/>
      <c r="AP85" s="37"/>
      <c r="AQ85" s="35"/>
      <c r="AR85" s="34"/>
      <c r="AS85" s="37"/>
      <c r="AT85" s="35"/>
      <c r="AU85" s="34"/>
      <c r="AV85" s="37"/>
      <c r="AW85" s="35"/>
      <c r="AX85" s="34"/>
      <c r="AY85" s="37"/>
      <c r="AZ85" s="35"/>
      <c r="BA85" s="34"/>
      <c r="BB85" s="37"/>
      <c r="BC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" s="7"/>
      <c r="BF85" t="str">
        <f>IF(Table1[[#This Row],[Date]]="","","&amp;lt;VOUCHER REMOTEID="&amp;""""&amp;$A$11&amp;$A$13&amp;ROW()&amp;""""&amp;" VCHTYPE="""&amp;F85&amp;""" ACTION="""&amp;"Create"&amp;"""&amp;gt;")</f>
        <v/>
      </c>
      <c r="BG85" t="str">
        <f>IF(Table1[[#This Row],[Date]]="","",TEXT(Table1[[#This Row],[Date]],"yyyymmdd"))</f>
        <v/>
      </c>
      <c r="BH85" t="str">
        <f>Table1[[#This Row],[Date2]]</f>
        <v/>
      </c>
      <c r="BI85" t="str">
        <f>IF(Table1[[#This Row],[Date]]="","",Table1[[#This Row],[Voucher Type]])</f>
        <v/>
      </c>
      <c r="BJ85" t="str">
        <f>IF(Table1[[#This Row],[Ref No / Invoice No]]="","",Table1[[#This Row],[Ref No / Invoice No]])</f>
        <v/>
      </c>
      <c r="BK85" t="str">
        <f>IF(Table1[[#This Row],[Voucher No]]="","",Table1[[#This Row],[Voucher No]])</f>
        <v/>
      </c>
      <c r="BL85" t="str">
        <f>IF(Table1[[#This Row],[Date]]="","",Table1[[#This Row],[Narration]])</f>
        <v/>
      </c>
      <c r="BM85" t="str">
        <f>IF(Table1[[#This Row],[Date]]="","",$A$11&amp;$A$13&amp;ROW())</f>
        <v/>
      </c>
      <c r="BN85" t="str">
        <f>IF(Table1[[#This Row],[Date]]="","",$A$13)</f>
        <v/>
      </c>
      <c r="BP85" t="str">
        <f>IF(Table1[[#This Row],[Ledger 1]]="","","No")</f>
        <v/>
      </c>
      <c r="BQ85" t="str">
        <f>IF(Table1[[#This Row],[Date]]="","",IF(Table1[[#This Row],[Effect 1]]="Dr.","Yes","No"))</f>
        <v/>
      </c>
      <c r="BR85" t="str">
        <f>IF(Table1[[#This Row],[Date]]="","",Table1[[#This Row],[Ledger 1]])</f>
        <v/>
      </c>
      <c r="BS85" t="str">
        <f>IF(Table1[[#This Row],[Date]]="","",IF(Table1[[#This Row],[Effect 1]]="Dr.",-Table1[[#This Row],[Amount 1]],Table1[[#This Row],[Amount 1]]))</f>
        <v/>
      </c>
      <c r="BV85" t="str">
        <f>IF(Table1[[#This Row],[Ledger 2]]="","","No")</f>
        <v/>
      </c>
      <c r="BW85" t="str">
        <f>IF(Table1[[#This Row],[Date]]="","",IF(Table1[[#This Row],[Effect 2]]="Dr.","Yes","No"))</f>
        <v/>
      </c>
      <c r="BX85" t="str">
        <f>IF(Table1[[#This Row],[Date]]="","",Table1[[#This Row],[Ledger 2]])</f>
        <v/>
      </c>
      <c r="BY85" t="str">
        <f>IF(Table1[[#This Row],[Date]]="","",IF(Table1[[#This Row],[Effect 2]]="Dr.",-Table1[[#This Row],[Amount 2]],Table1[[#This Row],[Amount 2]]))</f>
        <v/>
      </c>
      <c r="CB85" t="str">
        <f>IF(Table1[[#This Row],[Ledger 3]]="","","No")</f>
        <v/>
      </c>
      <c r="CC85" t="str">
        <f>IF(Table1[[#This Row],[Ledger 3]]="","",IF(Table1[[#This Row],[Effect 3]]="Dr.","Yes","No"))</f>
        <v/>
      </c>
      <c r="CD85" t="str">
        <f>IF(Table1[[#This Row],[Ledger 3]]="","",Table1[[#This Row],[Ledger 3]])</f>
        <v/>
      </c>
      <c r="CE85" t="str">
        <f>IF(Table1[[#This Row],[Ledger 3]]="","",IF(Table1[[#This Row],[Effect 3]]="Dr.",-Table1[[#This Row],[Amount 3]],Table1[[#This Row],[Amount 3]]))</f>
        <v/>
      </c>
      <c r="CH85" t="str">
        <f>IF(Table1[[#This Row],[Ledger 4]]="","","No")</f>
        <v/>
      </c>
      <c r="CI85" t="str">
        <f>IF(Table1[[#This Row],[Ledger 4]]="","",IF(Table1[[#This Row],[Effect 4]]="Dr.","Yes","No"))</f>
        <v/>
      </c>
      <c r="CJ85" t="str">
        <f>IF(Table1[[#This Row],[Ledger 4]]="","",Table1[[#This Row],[Ledger 4]])</f>
        <v/>
      </c>
      <c r="CK85" t="str">
        <f>IF(Table1[[#This Row],[Ledger 4]]="","",IF(Table1[[#This Row],[Effect 4]]="Dr.",-Table1[[#This Row],[Amount 4]],Table1[[#This Row],[Amount 4]]))</f>
        <v/>
      </c>
      <c r="CN85" t="str">
        <f>IF(Table1[[#This Row],[Ledger 5]]="","","No")</f>
        <v/>
      </c>
      <c r="CO85" t="str">
        <f>IF(Table1[[#This Row],[Ledger 5]]="","",IF(Table1[[#This Row],[Effect 5]]="Dr.","Yes","No"))</f>
        <v/>
      </c>
      <c r="CP85" t="str">
        <f>IF(Table1[[#This Row],[Ledger 5]]="","",Table1[[#This Row],[Ledger 5]])</f>
        <v/>
      </c>
      <c r="CQ85" t="str">
        <f>IF(Table1[[#This Row],[Ledger 5]]="","",IF(Table1[[#This Row],[Effect 5]]="Dr.",-Table1[[#This Row],[Amount 5]],Table1[[#This Row],[Amount 5]]))</f>
        <v/>
      </c>
      <c r="CT85" t="str">
        <f>IF(Table1[[#This Row],[Ledger 6]]="","","No")</f>
        <v/>
      </c>
      <c r="CU85" t="str">
        <f>IF(Table1[[#This Row],[Ledger 6]]="","",IF(Table1[[#This Row],[Effect 6]]="Dr.","Yes","No"))</f>
        <v/>
      </c>
      <c r="CV85" t="str">
        <f>IF(Table1[[#This Row],[Ledger 6]]="","",Table1[[#This Row],[Ledger 6]])</f>
        <v/>
      </c>
      <c r="CW85" t="str">
        <f>IF(Table1[[#This Row],[Ledger 6]]="","",IF(Table1[[#This Row],[Effect 6]]="Dr.",-Table1[[#This Row],[Amount 6]],Table1[[#This Row],[Amount 6]]))</f>
        <v/>
      </c>
      <c r="CZ85" t="str">
        <f>IF(Table1[[#This Row],[Ledger 7]]="","","No")</f>
        <v/>
      </c>
      <c r="DA85" t="str">
        <f>IF(Table1[[#This Row],[Ledger 7]]="","",IF(Table1[[#This Row],[Effect 7]]="Dr.","Yes","No"))</f>
        <v/>
      </c>
      <c r="DB85" t="str">
        <f>IF(Table1[[#This Row],[Ledger 7]]="","",Table1[[#This Row],[Ledger 7]])</f>
        <v/>
      </c>
      <c r="DC85" t="str">
        <f>IF(Table1[[#This Row],[Ledger 7]]="","",IF(Table1[[#This Row],[Effect 7]]="Dr.",-Table1[[#This Row],[Amount 7]],Table1[[#This Row],[Amount 7]]))</f>
        <v/>
      </c>
      <c r="DF85" t="str">
        <f>IF(Table1[[#This Row],[Ledger 8]]="","","No")</f>
        <v/>
      </c>
      <c r="DG85" t="str">
        <f>IF(Table1[[#This Row],[Ledger 8]]="","",IF(Table1[[#This Row],[Effect 8]]="Dr.","Yes","No"))</f>
        <v/>
      </c>
      <c r="DH85" t="str">
        <f>IF(Table1[[#This Row],[Ledger 8]]="","",Table1[[#This Row],[Ledger 8]])</f>
        <v/>
      </c>
      <c r="DI85" t="str">
        <f>IF(Table1[[#This Row],[Ledger 8]]="","",IF(Table1[[#This Row],[Effect 8]]="Dr.",-Table1[[#This Row],[Amount 8]],Table1[[#This Row],[Amount 8]]))</f>
        <v/>
      </c>
      <c r="DL85" t="str">
        <f>IF(Table1[[#This Row],[Ledger 9]]="","","No")</f>
        <v/>
      </c>
      <c r="DM85" t="str">
        <f>IF(Table1[[#This Row],[Ledger 9]]="","",IF(Table1[[#This Row],[Effect 9]]="Dr.","Yes","No"))</f>
        <v/>
      </c>
      <c r="DN85" t="str">
        <f>IF(Table1[[#This Row],[Ledger 9]]="","",Table1[[#This Row],[Ledger 9]])</f>
        <v/>
      </c>
      <c r="DO85" t="str">
        <f>IF(Table1[[#This Row],[Ledger 9]]="","",IF(Table1[[#This Row],[Effect 9]]="Dr.",-Table1[[#This Row],[Amount 9]],Table1[[#This Row],[Amount 9]]))</f>
        <v/>
      </c>
      <c r="DR85" t="str">
        <f>IF(Table1[[#This Row],[Ledger 10]]="","","No")</f>
        <v/>
      </c>
      <c r="DS85" t="str">
        <f>IF(Table1[[#This Row],[Ledger 10]]="","",IF(Table1[[#This Row],[Effect 10]]="Dr.","Yes","No"))</f>
        <v/>
      </c>
      <c r="DT85" t="str">
        <f>IF(Table1[[#This Row],[Ledger 10]]="","",Table1[[#This Row],[Ledger 10]])</f>
        <v/>
      </c>
      <c r="DU85" t="str">
        <f>IF(Table1[[#This Row],[Ledger 10]]="","",IF(Table1[[#This Row],[Effect 10]]="Dr.",-Table1[[#This Row],[Amount 10]],Table1[[#This Row],[Amount 10]]))</f>
        <v/>
      </c>
      <c r="DX85" t="str">
        <f>IF(Table1[[#This Row],[Ledger 11]]="","","No")</f>
        <v/>
      </c>
      <c r="DY85" t="str">
        <f>IF(Table1[[#This Row],[Ledger 11]]="","",IF(Table1[[#This Row],[Effect 11]]="Dr.","Yes","No"))</f>
        <v/>
      </c>
      <c r="DZ85" t="str">
        <f>IF(Table1[[#This Row],[Ledger 11]]="","",Table1[[#This Row],[Ledger 11]])</f>
        <v/>
      </c>
      <c r="EA85" t="str">
        <f>IF(Table1[[#This Row],[Ledger 11]]="","",IF(Table1[[#This Row],[Effect 11]]="Dr.",-Table1[[#This Row],[Amount 11]],Table1[[#This Row],[Amount 11]]))</f>
        <v/>
      </c>
      <c r="ED85" t="str">
        <f>IF(Table1[[#This Row],[Ledger 12]]="","","No")</f>
        <v/>
      </c>
      <c r="EE85" t="str">
        <f>IF(Table1[[#This Row],[Ledger 12]]="","",IF(Table1[[#This Row],[Effect 12]]="Dr.","Yes","No"))</f>
        <v/>
      </c>
      <c r="EF85" t="str">
        <f>IF(Table1[[#This Row],[Ledger 12]]="","",Table1[[#This Row],[Ledger 12]])</f>
        <v/>
      </c>
      <c r="EG85" t="str">
        <f>IF(Table1[[#This Row],[Ledger 12]]="","",IF(Table1[[#This Row],[Effect 12]]="Dr.",-Table1[[#This Row],[Amount 12]],Table1[[#This Row],[Amount 12]]))</f>
        <v/>
      </c>
      <c r="EJ85" t="str">
        <f>IF(Table1[[#This Row],[Ledger 13]]="","","No")</f>
        <v/>
      </c>
      <c r="EK85" t="str">
        <f>IF(Table1[[#This Row],[Ledger 13]]="","",IF(Table1[[#This Row],[Effect 13]]="Dr.","Yes","No"))</f>
        <v/>
      </c>
      <c r="EL85" t="str">
        <f>IF(Table1[[#This Row],[Ledger 13]]="","",Table1[[#This Row],[Ledger 13]])</f>
        <v/>
      </c>
      <c r="EM85" t="str">
        <f>IF(Table1[[#This Row],[Ledger 13]]="","",IF(Table1[[#This Row],[Effect 13]]="Dr.",-Table1[[#This Row],[Amount 13]],Table1[[#This Row],[Amount 13]]))</f>
        <v/>
      </c>
      <c r="EP85" t="str">
        <f>IF(Table1[[#This Row],[Ledger 14]]="","","No")</f>
        <v/>
      </c>
      <c r="EQ85" t="str">
        <f>IF(Table1[[#This Row],[Ledger 14]]="","",IF(Table1[[#This Row],[Effect 14]]="Dr.","Yes","No"))</f>
        <v/>
      </c>
      <c r="ER85" t="str">
        <f>IF(Table1[[#This Row],[Ledger 14]]="","",Table1[[#This Row],[Ledger 14]])</f>
        <v/>
      </c>
      <c r="ES85" t="str">
        <f>IF(Table1[[#This Row],[Ledger 14]]="","",IF(Table1[[#This Row],[Effect 14]]="Dr.",-Table1[[#This Row],[Amount 14]],Table1[[#This Row],[Amount 14]]))</f>
        <v/>
      </c>
      <c r="EV85" t="str">
        <f>IF(Table1[[#This Row],[Ledger 15]]="","","No")</f>
        <v/>
      </c>
      <c r="EW85" t="str">
        <f>IF(Table1[[#This Row],[Ledger 15]]="","",IF(Table1[[#This Row],[Effect 15]]="Dr.","Yes","No"))</f>
        <v/>
      </c>
      <c r="EX85" t="str">
        <f>IF(Table1[[#This Row],[Ledger 15]]="","",Table1[[#This Row],[Ledger 15]])</f>
        <v/>
      </c>
      <c r="EY85" t="str">
        <f>IF(Table1[[#This Row],[Ledger 15]]="","",IF(Table1[[#This Row],[Effect 15]]="Dr.",-Table1[[#This Row],[Amount 15]],Table1[[#This Row],[Amount 15]]))</f>
        <v/>
      </c>
      <c r="FD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">
        <f>IF(Table1[[#This Row],[Date]]="",0,IF(AND(Table1[[#This Row],[Date]]&gt;=$FE$2,Table1[[#This Row],[Date]]&lt;=$FE$3),0,1))</f>
        <v>0</v>
      </c>
      <c r="FF85">
        <f>IF(Table1[[#This Row],[Date]]="",0,IF(TYPE(VLOOKUP(Table1[[#This Row],[Voucher Type]],Table1[[#All],[Voucher Type Master]],1,FALSE))=16,1,0))</f>
        <v>0</v>
      </c>
      <c r="FG85">
        <f>IF(TYPE(IF(Table1[[#This Row],[Date]]="",0,IF(VLOOKUP(Table1[[#This Row],[Voucher Type]],$FY$5:$FZ$13,2,0)=Table1[[#This Row],[Effect 1]],0,1)))=16,1,0)</f>
        <v>0</v>
      </c>
      <c r="FH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">
        <f>IF(LEN(Table1[[#This Row],[Ledger 1]])&gt;0,IF(TYPE(VLOOKUP(Table1[[#This Row],[Ledger 1]],GZ:GZ,1,0))=16,1,0),0)</f>
        <v>0</v>
      </c>
      <c r="FJ85">
        <f>IF(LEN(Table1[[#This Row],[Ledger 2]])&gt;0,IF(TYPE(VLOOKUP(Table1[[#This Row],[Ledger 2]],GZ:GZ,1,0))=16,1,0),0)</f>
        <v>0</v>
      </c>
      <c r="FK85">
        <f>IF(LEN(Table1[[#This Row],[Ledger 3]])&gt;0,IF(TYPE(VLOOKUP(Table1[[#This Row],[Ledger 3]],GZ:GZ,1,0))=16,1,0),0)</f>
        <v>0</v>
      </c>
      <c r="FL85">
        <f>IF(LEN(Table1[[#This Row],[Ledger 4]])&gt;0,IF(TYPE(VLOOKUP(Table1[[#This Row],[Ledger 4]],GZ:GZ,1,0))=16,1,0),0)</f>
        <v>0</v>
      </c>
      <c r="FM85">
        <f>IF(LEN(Table1[[#This Row],[Ledger 5]])&gt;0,IF(TYPE(VLOOKUP(Table1[[#This Row],[Ledger 5]],GZ:GZ,1,0))=16,1,0),0)</f>
        <v>0</v>
      </c>
      <c r="FN85">
        <f>IF(LEN(Table1[[#This Row],[Ledger 6]])&gt;0,IF(TYPE(VLOOKUP(Table1[[#This Row],[Ledger 6]],$GZ:$GZ,1,0))=16,1,0),0)</f>
        <v>0</v>
      </c>
      <c r="FO85">
        <f>IF(LEN(Table1[[#This Row],[Ledger 7]])&gt;0,IF(TYPE(VLOOKUP(Table1[[#This Row],[Ledger 7]],$GZ:$GZ,1,0))=16,1,0),0)</f>
        <v>0</v>
      </c>
      <c r="FP85">
        <f>IF(LEN(Table1[[#This Row],[Ledger 8]])&gt;0,IF(TYPE(VLOOKUP(Table1[[#This Row],[Ledger 8]],$GZ:$GZ,1,0))=16,1,0),0)</f>
        <v>0</v>
      </c>
      <c r="FQ85">
        <f>IF(LEN(Table1[[#This Row],[Ledger 9]])&gt;0,IF(TYPE(VLOOKUP(Table1[[#This Row],[Ledger 9]],$GZ:$GZ,1,0))=16,1,0),0)</f>
        <v>0</v>
      </c>
      <c r="FR85">
        <f>IF(LEN(Table1[[#This Row],[Ledger 10]])&gt;0,IF(TYPE(VLOOKUP(Table1[[#This Row],[Ledger 10]],$GZ:$GZ,1,0))=16,1,0),0)</f>
        <v>0</v>
      </c>
      <c r="FS85">
        <f>IF(LEN(Table1[[#This Row],[Ledger 11]])&gt;0,IF(TYPE(VLOOKUP(Table1[[#This Row],[Ledger 11]],$GZ:$GZ,1,0))=16,1,0),0)</f>
        <v>0</v>
      </c>
      <c r="FT85">
        <f>IF(LEN(Table1[[#This Row],[Ledger 12]])&gt;0,IF(TYPE(VLOOKUP(Table1[[#This Row],[Ledger 12]],$GZ:$GZ,1,0))=16,1,0),0)</f>
        <v>0</v>
      </c>
      <c r="FU85">
        <f>IF(LEN(Table1[[#This Row],[Ledger 13]])&gt;0,IF(TYPE(VLOOKUP(Table1[[#This Row],[Ledger 13]],$GZ:$GZ,1,0))=16,1,0),0)</f>
        <v>0</v>
      </c>
      <c r="FV85">
        <f>IF(LEN(Table1[[#This Row],[Ledger 14]])&gt;0,IF(TYPE(VLOOKUP(Table1[[#This Row],[Ledger 14]],$GZ:$GZ,1,0))=16,1,0),0)</f>
        <v>0</v>
      </c>
      <c r="FW85">
        <f>IF(LEN(Table1[[#This Row],[Ledger 15]])&gt;0,IF(TYPE(VLOOKUP(Table1[[#This Row],[Ledger 15]],$GZ:$GZ,1,0))=16,1,0),0)</f>
        <v>0</v>
      </c>
    </row>
    <row r="86" spans="4:179" ht="33" customHeight="1" x14ac:dyDescent="0.45">
      <c r="D86" s="8">
        <f t="shared" si="10"/>
        <v>81</v>
      </c>
      <c r="E86" s="32"/>
      <c r="F86" s="34"/>
      <c r="G86" s="34"/>
      <c r="H86" s="34"/>
      <c r="I86" s="34"/>
      <c r="J86" s="38"/>
      <c r="K86" s="33"/>
      <c r="L86" s="36"/>
      <c r="M86" s="35"/>
      <c r="N86" s="34"/>
      <c r="O86" s="41"/>
      <c r="P86" s="35"/>
      <c r="Q86" s="34"/>
      <c r="R86" s="37"/>
      <c r="S86" s="35"/>
      <c r="T86" s="34"/>
      <c r="U86" s="37"/>
      <c r="V86" s="35"/>
      <c r="W86" s="34"/>
      <c r="X86" s="37"/>
      <c r="Y86" s="35"/>
      <c r="Z86" s="34"/>
      <c r="AA86" s="37"/>
      <c r="AB86" s="35"/>
      <c r="AC86" s="34"/>
      <c r="AD86" s="37"/>
      <c r="AE86" s="35"/>
      <c r="AF86" s="34"/>
      <c r="AG86" s="37"/>
      <c r="AH86" s="35"/>
      <c r="AI86" s="34"/>
      <c r="AJ86" s="37"/>
      <c r="AK86" s="35"/>
      <c r="AL86" s="34"/>
      <c r="AM86" s="37"/>
      <c r="AN86" s="35"/>
      <c r="AO86" s="34"/>
      <c r="AP86" s="37"/>
      <c r="AQ86" s="35"/>
      <c r="AR86" s="34"/>
      <c r="AS86" s="37"/>
      <c r="AT86" s="35"/>
      <c r="AU86" s="34"/>
      <c r="AV86" s="37"/>
      <c r="AW86" s="35"/>
      <c r="AX86" s="34"/>
      <c r="AY86" s="37"/>
      <c r="AZ86" s="35"/>
      <c r="BA86" s="34"/>
      <c r="BB86" s="37"/>
      <c r="BC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" s="7"/>
      <c r="BF86" t="str">
        <f>IF(Table1[[#This Row],[Date]]="","","&amp;lt;VOUCHER REMOTEID="&amp;""""&amp;$A$11&amp;$A$13&amp;ROW()&amp;""""&amp;" VCHTYPE="""&amp;F86&amp;""" ACTION="""&amp;"Create"&amp;"""&amp;gt;")</f>
        <v/>
      </c>
      <c r="BG86" t="str">
        <f>IF(Table1[[#This Row],[Date]]="","",TEXT(Table1[[#This Row],[Date]],"yyyymmdd"))</f>
        <v/>
      </c>
      <c r="BH86" t="str">
        <f>Table1[[#This Row],[Date2]]</f>
        <v/>
      </c>
      <c r="BI86" t="str">
        <f>IF(Table1[[#This Row],[Date]]="","",Table1[[#This Row],[Voucher Type]])</f>
        <v/>
      </c>
      <c r="BJ86" t="str">
        <f>IF(Table1[[#This Row],[Ref No / Invoice No]]="","",Table1[[#This Row],[Ref No / Invoice No]])</f>
        <v/>
      </c>
      <c r="BK86" t="str">
        <f>IF(Table1[[#This Row],[Voucher No]]="","",Table1[[#This Row],[Voucher No]])</f>
        <v/>
      </c>
      <c r="BL86" t="str">
        <f>IF(Table1[[#This Row],[Date]]="","",Table1[[#This Row],[Narration]])</f>
        <v/>
      </c>
      <c r="BM86" t="str">
        <f>IF(Table1[[#This Row],[Date]]="","",$A$11&amp;$A$13&amp;ROW())</f>
        <v/>
      </c>
      <c r="BN86" t="str">
        <f>IF(Table1[[#This Row],[Date]]="","",$A$13)</f>
        <v/>
      </c>
      <c r="BP86" t="str">
        <f>IF(Table1[[#This Row],[Ledger 1]]="","","No")</f>
        <v/>
      </c>
      <c r="BQ86" t="str">
        <f>IF(Table1[[#This Row],[Date]]="","",IF(Table1[[#This Row],[Effect 1]]="Dr.","Yes","No"))</f>
        <v/>
      </c>
      <c r="BR86" t="str">
        <f>IF(Table1[[#This Row],[Date]]="","",Table1[[#This Row],[Ledger 1]])</f>
        <v/>
      </c>
      <c r="BS86" t="str">
        <f>IF(Table1[[#This Row],[Date]]="","",IF(Table1[[#This Row],[Effect 1]]="Dr.",-Table1[[#This Row],[Amount 1]],Table1[[#This Row],[Amount 1]]))</f>
        <v/>
      </c>
      <c r="BV86" t="str">
        <f>IF(Table1[[#This Row],[Ledger 2]]="","","No")</f>
        <v/>
      </c>
      <c r="BW86" t="str">
        <f>IF(Table1[[#This Row],[Date]]="","",IF(Table1[[#This Row],[Effect 2]]="Dr.","Yes","No"))</f>
        <v/>
      </c>
      <c r="BX86" t="str">
        <f>IF(Table1[[#This Row],[Date]]="","",Table1[[#This Row],[Ledger 2]])</f>
        <v/>
      </c>
      <c r="BY86" t="str">
        <f>IF(Table1[[#This Row],[Date]]="","",IF(Table1[[#This Row],[Effect 2]]="Dr.",-Table1[[#This Row],[Amount 2]],Table1[[#This Row],[Amount 2]]))</f>
        <v/>
      </c>
      <c r="CB86" t="str">
        <f>IF(Table1[[#This Row],[Ledger 3]]="","","No")</f>
        <v/>
      </c>
      <c r="CC86" t="str">
        <f>IF(Table1[[#This Row],[Ledger 3]]="","",IF(Table1[[#This Row],[Effect 3]]="Dr.","Yes","No"))</f>
        <v/>
      </c>
      <c r="CD86" t="str">
        <f>IF(Table1[[#This Row],[Ledger 3]]="","",Table1[[#This Row],[Ledger 3]])</f>
        <v/>
      </c>
      <c r="CE86" t="str">
        <f>IF(Table1[[#This Row],[Ledger 3]]="","",IF(Table1[[#This Row],[Effect 3]]="Dr.",-Table1[[#This Row],[Amount 3]],Table1[[#This Row],[Amount 3]]))</f>
        <v/>
      </c>
      <c r="CH86" t="str">
        <f>IF(Table1[[#This Row],[Ledger 4]]="","","No")</f>
        <v/>
      </c>
      <c r="CI86" t="str">
        <f>IF(Table1[[#This Row],[Ledger 4]]="","",IF(Table1[[#This Row],[Effect 4]]="Dr.","Yes","No"))</f>
        <v/>
      </c>
      <c r="CJ86" t="str">
        <f>IF(Table1[[#This Row],[Ledger 4]]="","",Table1[[#This Row],[Ledger 4]])</f>
        <v/>
      </c>
      <c r="CK86" t="str">
        <f>IF(Table1[[#This Row],[Ledger 4]]="","",IF(Table1[[#This Row],[Effect 4]]="Dr.",-Table1[[#This Row],[Amount 4]],Table1[[#This Row],[Amount 4]]))</f>
        <v/>
      </c>
      <c r="CN86" t="str">
        <f>IF(Table1[[#This Row],[Ledger 5]]="","","No")</f>
        <v/>
      </c>
      <c r="CO86" t="str">
        <f>IF(Table1[[#This Row],[Ledger 5]]="","",IF(Table1[[#This Row],[Effect 5]]="Dr.","Yes","No"))</f>
        <v/>
      </c>
      <c r="CP86" t="str">
        <f>IF(Table1[[#This Row],[Ledger 5]]="","",Table1[[#This Row],[Ledger 5]])</f>
        <v/>
      </c>
      <c r="CQ86" t="str">
        <f>IF(Table1[[#This Row],[Ledger 5]]="","",IF(Table1[[#This Row],[Effect 5]]="Dr.",-Table1[[#This Row],[Amount 5]],Table1[[#This Row],[Amount 5]]))</f>
        <v/>
      </c>
      <c r="CT86" t="str">
        <f>IF(Table1[[#This Row],[Ledger 6]]="","","No")</f>
        <v/>
      </c>
      <c r="CU86" t="str">
        <f>IF(Table1[[#This Row],[Ledger 6]]="","",IF(Table1[[#This Row],[Effect 6]]="Dr.","Yes","No"))</f>
        <v/>
      </c>
      <c r="CV86" t="str">
        <f>IF(Table1[[#This Row],[Ledger 6]]="","",Table1[[#This Row],[Ledger 6]])</f>
        <v/>
      </c>
      <c r="CW86" t="str">
        <f>IF(Table1[[#This Row],[Ledger 6]]="","",IF(Table1[[#This Row],[Effect 6]]="Dr.",-Table1[[#This Row],[Amount 6]],Table1[[#This Row],[Amount 6]]))</f>
        <v/>
      </c>
      <c r="CZ86" t="str">
        <f>IF(Table1[[#This Row],[Ledger 7]]="","","No")</f>
        <v/>
      </c>
      <c r="DA86" t="str">
        <f>IF(Table1[[#This Row],[Ledger 7]]="","",IF(Table1[[#This Row],[Effect 7]]="Dr.","Yes","No"))</f>
        <v/>
      </c>
      <c r="DB86" t="str">
        <f>IF(Table1[[#This Row],[Ledger 7]]="","",Table1[[#This Row],[Ledger 7]])</f>
        <v/>
      </c>
      <c r="DC86" t="str">
        <f>IF(Table1[[#This Row],[Ledger 7]]="","",IF(Table1[[#This Row],[Effect 7]]="Dr.",-Table1[[#This Row],[Amount 7]],Table1[[#This Row],[Amount 7]]))</f>
        <v/>
      </c>
      <c r="DF86" t="str">
        <f>IF(Table1[[#This Row],[Ledger 8]]="","","No")</f>
        <v/>
      </c>
      <c r="DG86" t="str">
        <f>IF(Table1[[#This Row],[Ledger 8]]="","",IF(Table1[[#This Row],[Effect 8]]="Dr.","Yes","No"))</f>
        <v/>
      </c>
      <c r="DH86" t="str">
        <f>IF(Table1[[#This Row],[Ledger 8]]="","",Table1[[#This Row],[Ledger 8]])</f>
        <v/>
      </c>
      <c r="DI86" t="str">
        <f>IF(Table1[[#This Row],[Ledger 8]]="","",IF(Table1[[#This Row],[Effect 8]]="Dr.",-Table1[[#This Row],[Amount 8]],Table1[[#This Row],[Amount 8]]))</f>
        <v/>
      </c>
      <c r="DL86" t="str">
        <f>IF(Table1[[#This Row],[Ledger 9]]="","","No")</f>
        <v/>
      </c>
      <c r="DM86" t="str">
        <f>IF(Table1[[#This Row],[Ledger 9]]="","",IF(Table1[[#This Row],[Effect 9]]="Dr.","Yes","No"))</f>
        <v/>
      </c>
      <c r="DN86" t="str">
        <f>IF(Table1[[#This Row],[Ledger 9]]="","",Table1[[#This Row],[Ledger 9]])</f>
        <v/>
      </c>
      <c r="DO86" t="str">
        <f>IF(Table1[[#This Row],[Ledger 9]]="","",IF(Table1[[#This Row],[Effect 9]]="Dr.",-Table1[[#This Row],[Amount 9]],Table1[[#This Row],[Amount 9]]))</f>
        <v/>
      </c>
      <c r="DR86" t="str">
        <f>IF(Table1[[#This Row],[Ledger 10]]="","","No")</f>
        <v/>
      </c>
      <c r="DS86" t="str">
        <f>IF(Table1[[#This Row],[Ledger 10]]="","",IF(Table1[[#This Row],[Effect 10]]="Dr.","Yes","No"))</f>
        <v/>
      </c>
      <c r="DT86" t="str">
        <f>IF(Table1[[#This Row],[Ledger 10]]="","",Table1[[#This Row],[Ledger 10]])</f>
        <v/>
      </c>
      <c r="DU86" t="str">
        <f>IF(Table1[[#This Row],[Ledger 10]]="","",IF(Table1[[#This Row],[Effect 10]]="Dr.",-Table1[[#This Row],[Amount 10]],Table1[[#This Row],[Amount 10]]))</f>
        <v/>
      </c>
      <c r="DX86" t="str">
        <f>IF(Table1[[#This Row],[Ledger 11]]="","","No")</f>
        <v/>
      </c>
      <c r="DY86" t="str">
        <f>IF(Table1[[#This Row],[Ledger 11]]="","",IF(Table1[[#This Row],[Effect 11]]="Dr.","Yes","No"))</f>
        <v/>
      </c>
      <c r="DZ86" t="str">
        <f>IF(Table1[[#This Row],[Ledger 11]]="","",Table1[[#This Row],[Ledger 11]])</f>
        <v/>
      </c>
      <c r="EA86" t="str">
        <f>IF(Table1[[#This Row],[Ledger 11]]="","",IF(Table1[[#This Row],[Effect 11]]="Dr.",-Table1[[#This Row],[Amount 11]],Table1[[#This Row],[Amount 11]]))</f>
        <v/>
      </c>
      <c r="ED86" t="str">
        <f>IF(Table1[[#This Row],[Ledger 12]]="","","No")</f>
        <v/>
      </c>
      <c r="EE86" t="str">
        <f>IF(Table1[[#This Row],[Ledger 12]]="","",IF(Table1[[#This Row],[Effect 12]]="Dr.","Yes","No"))</f>
        <v/>
      </c>
      <c r="EF86" t="str">
        <f>IF(Table1[[#This Row],[Ledger 12]]="","",Table1[[#This Row],[Ledger 12]])</f>
        <v/>
      </c>
      <c r="EG86" t="str">
        <f>IF(Table1[[#This Row],[Ledger 12]]="","",IF(Table1[[#This Row],[Effect 12]]="Dr.",-Table1[[#This Row],[Amount 12]],Table1[[#This Row],[Amount 12]]))</f>
        <v/>
      </c>
      <c r="EJ86" t="str">
        <f>IF(Table1[[#This Row],[Ledger 13]]="","","No")</f>
        <v/>
      </c>
      <c r="EK86" t="str">
        <f>IF(Table1[[#This Row],[Ledger 13]]="","",IF(Table1[[#This Row],[Effect 13]]="Dr.","Yes","No"))</f>
        <v/>
      </c>
      <c r="EL86" t="str">
        <f>IF(Table1[[#This Row],[Ledger 13]]="","",Table1[[#This Row],[Ledger 13]])</f>
        <v/>
      </c>
      <c r="EM86" t="str">
        <f>IF(Table1[[#This Row],[Ledger 13]]="","",IF(Table1[[#This Row],[Effect 13]]="Dr.",-Table1[[#This Row],[Amount 13]],Table1[[#This Row],[Amount 13]]))</f>
        <v/>
      </c>
      <c r="EP86" t="str">
        <f>IF(Table1[[#This Row],[Ledger 14]]="","","No")</f>
        <v/>
      </c>
      <c r="EQ86" t="str">
        <f>IF(Table1[[#This Row],[Ledger 14]]="","",IF(Table1[[#This Row],[Effect 14]]="Dr.","Yes","No"))</f>
        <v/>
      </c>
      <c r="ER86" t="str">
        <f>IF(Table1[[#This Row],[Ledger 14]]="","",Table1[[#This Row],[Ledger 14]])</f>
        <v/>
      </c>
      <c r="ES86" t="str">
        <f>IF(Table1[[#This Row],[Ledger 14]]="","",IF(Table1[[#This Row],[Effect 14]]="Dr.",-Table1[[#This Row],[Amount 14]],Table1[[#This Row],[Amount 14]]))</f>
        <v/>
      </c>
      <c r="EV86" t="str">
        <f>IF(Table1[[#This Row],[Ledger 15]]="","","No")</f>
        <v/>
      </c>
      <c r="EW86" t="str">
        <f>IF(Table1[[#This Row],[Ledger 15]]="","",IF(Table1[[#This Row],[Effect 15]]="Dr.","Yes","No"))</f>
        <v/>
      </c>
      <c r="EX86" t="str">
        <f>IF(Table1[[#This Row],[Ledger 15]]="","",Table1[[#This Row],[Ledger 15]])</f>
        <v/>
      </c>
      <c r="EY86" t="str">
        <f>IF(Table1[[#This Row],[Ledger 15]]="","",IF(Table1[[#This Row],[Effect 15]]="Dr.",-Table1[[#This Row],[Amount 15]],Table1[[#This Row],[Amount 15]]))</f>
        <v/>
      </c>
      <c r="FD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">
        <f>IF(Table1[[#This Row],[Date]]="",0,IF(AND(Table1[[#This Row],[Date]]&gt;=$FE$2,Table1[[#This Row],[Date]]&lt;=$FE$3),0,1))</f>
        <v>0</v>
      </c>
      <c r="FF86">
        <f>IF(Table1[[#This Row],[Date]]="",0,IF(TYPE(VLOOKUP(Table1[[#This Row],[Voucher Type]],Table1[[#All],[Voucher Type Master]],1,FALSE))=16,1,0))</f>
        <v>0</v>
      </c>
      <c r="FG86">
        <f>IF(TYPE(IF(Table1[[#This Row],[Date]]="",0,IF(VLOOKUP(Table1[[#This Row],[Voucher Type]],$FY$5:$FZ$13,2,0)=Table1[[#This Row],[Effect 1]],0,1)))=16,1,0)</f>
        <v>0</v>
      </c>
      <c r="FH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">
        <f>IF(LEN(Table1[[#This Row],[Ledger 1]])&gt;0,IF(TYPE(VLOOKUP(Table1[[#This Row],[Ledger 1]],GZ:GZ,1,0))=16,1,0),0)</f>
        <v>0</v>
      </c>
      <c r="FJ86">
        <f>IF(LEN(Table1[[#This Row],[Ledger 2]])&gt;0,IF(TYPE(VLOOKUP(Table1[[#This Row],[Ledger 2]],GZ:GZ,1,0))=16,1,0),0)</f>
        <v>0</v>
      </c>
      <c r="FK86">
        <f>IF(LEN(Table1[[#This Row],[Ledger 3]])&gt;0,IF(TYPE(VLOOKUP(Table1[[#This Row],[Ledger 3]],GZ:GZ,1,0))=16,1,0),0)</f>
        <v>0</v>
      </c>
      <c r="FL86">
        <f>IF(LEN(Table1[[#This Row],[Ledger 4]])&gt;0,IF(TYPE(VLOOKUP(Table1[[#This Row],[Ledger 4]],GZ:GZ,1,0))=16,1,0),0)</f>
        <v>0</v>
      </c>
      <c r="FM86">
        <f>IF(LEN(Table1[[#This Row],[Ledger 5]])&gt;0,IF(TYPE(VLOOKUP(Table1[[#This Row],[Ledger 5]],GZ:GZ,1,0))=16,1,0),0)</f>
        <v>0</v>
      </c>
      <c r="FN86">
        <f>IF(LEN(Table1[[#This Row],[Ledger 6]])&gt;0,IF(TYPE(VLOOKUP(Table1[[#This Row],[Ledger 6]],$GZ:$GZ,1,0))=16,1,0),0)</f>
        <v>0</v>
      </c>
      <c r="FO86">
        <f>IF(LEN(Table1[[#This Row],[Ledger 7]])&gt;0,IF(TYPE(VLOOKUP(Table1[[#This Row],[Ledger 7]],$GZ:$GZ,1,0))=16,1,0),0)</f>
        <v>0</v>
      </c>
      <c r="FP86">
        <f>IF(LEN(Table1[[#This Row],[Ledger 8]])&gt;0,IF(TYPE(VLOOKUP(Table1[[#This Row],[Ledger 8]],$GZ:$GZ,1,0))=16,1,0),0)</f>
        <v>0</v>
      </c>
      <c r="FQ86">
        <f>IF(LEN(Table1[[#This Row],[Ledger 9]])&gt;0,IF(TYPE(VLOOKUP(Table1[[#This Row],[Ledger 9]],$GZ:$GZ,1,0))=16,1,0),0)</f>
        <v>0</v>
      </c>
      <c r="FR86">
        <f>IF(LEN(Table1[[#This Row],[Ledger 10]])&gt;0,IF(TYPE(VLOOKUP(Table1[[#This Row],[Ledger 10]],$GZ:$GZ,1,0))=16,1,0),0)</f>
        <v>0</v>
      </c>
      <c r="FS86">
        <f>IF(LEN(Table1[[#This Row],[Ledger 11]])&gt;0,IF(TYPE(VLOOKUP(Table1[[#This Row],[Ledger 11]],$GZ:$GZ,1,0))=16,1,0),0)</f>
        <v>0</v>
      </c>
      <c r="FT86">
        <f>IF(LEN(Table1[[#This Row],[Ledger 12]])&gt;0,IF(TYPE(VLOOKUP(Table1[[#This Row],[Ledger 12]],$GZ:$GZ,1,0))=16,1,0),0)</f>
        <v>0</v>
      </c>
      <c r="FU86">
        <f>IF(LEN(Table1[[#This Row],[Ledger 13]])&gt;0,IF(TYPE(VLOOKUP(Table1[[#This Row],[Ledger 13]],$GZ:$GZ,1,0))=16,1,0),0)</f>
        <v>0</v>
      </c>
      <c r="FV86">
        <f>IF(LEN(Table1[[#This Row],[Ledger 14]])&gt;0,IF(TYPE(VLOOKUP(Table1[[#This Row],[Ledger 14]],$GZ:$GZ,1,0))=16,1,0),0)</f>
        <v>0</v>
      </c>
      <c r="FW86">
        <f>IF(LEN(Table1[[#This Row],[Ledger 15]])&gt;0,IF(TYPE(VLOOKUP(Table1[[#This Row],[Ledger 15]],$GZ:$GZ,1,0))=16,1,0),0)</f>
        <v>0</v>
      </c>
    </row>
    <row r="87" spans="4:179" ht="33" customHeight="1" x14ac:dyDescent="0.45">
      <c r="D87" s="8">
        <f t="shared" si="10"/>
        <v>82</v>
      </c>
      <c r="E87" s="32"/>
      <c r="F87" s="34"/>
      <c r="G87" s="34"/>
      <c r="H87" s="34"/>
      <c r="I87" s="34"/>
      <c r="J87" s="38"/>
      <c r="K87" s="33"/>
      <c r="L87" s="36"/>
      <c r="M87" s="35"/>
      <c r="N87" s="34"/>
      <c r="O87" s="41"/>
      <c r="P87" s="35"/>
      <c r="Q87" s="34"/>
      <c r="R87" s="37"/>
      <c r="S87" s="35"/>
      <c r="T87" s="34"/>
      <c r="U87" s="37"/>
      <c r="V87" s="35"/>
      <c r="W87" s="34"/>
      <c r="X87" s="37"/>
      <c r="Y87" s="35"/>
      <c r="Z87" s="34"/>
      <c r="AA87" s="37"/>
      <c r="AB87" s="35"/>
      <c r="AC87" s="34"/>
      <c r="AD87" s="37"/>
      <c r="AE87" s="35"/>
      <c r="AF87" s="34"/>
      <c r="AG87" s="37"/>
      <c r="AH87" s="35"/>
      <c r="AI87" s="34"/>
      <c r="AJ87" s="37"/>
      <c r="AK87" s="35"/>
      <c r="AL87" s="34"/>
      <c r="AM87" s="37"/>
      <c r="AN87" s="35"/>
      <c r="AO87" s="34"/>
      <c r="AP87" s="37"/>
      <c r="AQ87" s="35"/>
      <c r="AR87" s="34"/>
      <c r="AS87" s="37"/>
      <c r="AT87" s="35"/>
      <c r="AU87" s="34"/>
      <c r="AV87" s="37"/>
      <c r="AW87" s="35"/>
      <c r="AX87" s="34"/>
      <c r="AY87" s="37"/>
      <c r="AZ87" s="35"/>
      <c r="BA87" s="34"/>
      <c r="BB87" s="37"/>
      <c r="BC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" s="7"/>
      <c r="BF87" t="str">
        <f>IF(Table1[[#This Row],[Date]]="","","&amp;lt;VOUCHER REMOTEID="&amp;""""&amp;$A$11&amp;$A$13&amp;ROW()&amp;""""&amp;" VCHTYPE="""&amp;F87&amp;""" ACTION="""&amp;"Create"&amp;"""&amp;gt;")</f>
        <v/>
      </c>
      <c r="BG87" t="str">
        <f>IF(Table1[[#This Row],[Date]]="","",TEXT(Table1[[#This Row],[Date]],"yyyymmdd"))</f>
        <v/>
      </c>
      <c r="BH87" t="str">
        <f>Table1[[#This Row],[Date2]]</f>
        <v/>
      </c>
      <c r="BI87" t="str">
        <f>IF(Table1[[#This Row],[Date]]="","",Table1[[#This Row],[Voucher Type]])</f>
        <v/>
      </c>
      <c r="BJ87" t="str">
        <f>IF(Table1[[#This Row],[Ref No / Invoice No]]="","",Table1[[#This Row],[Ref No / Invoice No]])</f>
        <v/>
      </c>
      <c r="BK87" t="str">
        <f>IF(Table1[[#This Row],[Voucher No]]="","",Table1[[#This Row],[Voucher No]])</f>
        <v/>
      </c>
      <c r="BL87" t="str">
        <f>IF(Table1[[#This Row],[Date]]="","",Table1[[#This Row],[Narration]])</f>
        <v/>
      </c>
      <c r="BM87" t="str">
        <f>IF(Table1[[#This Row],[Date]]="","",$A$11&amp;$A$13&amp;ROW())</f>
        <v/>
      </c>
      <c r="BN87" t="str">
        <f>IF(Table1[[#This Row],[Date]]="","",$A$13)</f>
        <v/>
      </c>
      <c r="BP87" t="str">
        <f>IF(Table1[[#This Row],[Ledger 1]]="","","No")</f>
        <v/>
      </c>
      <c r="BQ87" t="str">
        <f>IF(Table1[[#This Row],[Date]]="","",IF(Table1[[#This Row],[Effect 1]]="Dr.","Yes","No"))</f>
        <v/>
      </c>
      <c r="BR87" t="str">
        <f>IF(Table1[[#This Row],[Date]]="","",Table1[[#This Row],[Ledger 1]])</f>
        <v/>
      </c>
      <c r="BS87" t="str">
        <f>IF(Table1[[#This Row],[Date]]="","",IF(Table1[[#This Row],[Effect 1]]="Dr.",-Table1[[#This Row],[Amount 1]],Table1[[#This Row],[Amount 1]]))</f>
        <v/>
      </c>
      <c r="BV87" t="str">
        <f>IF(Table1[[#This Row],[Ledger 2]]="","","No")</f>
        <v/>
      </c>
      <c r="BW87" t="str">
        <f>IF(Table1[[#This Row],[Date]]="","",IF(Table1[[#This Row],[Effect 2]]="Dr.","Yes","No"))</f>
        <v/>
      </c>
      <c r="BX87" t="str">
        <f>IF(Table1[[#This Row],[Date]]="","",Table1[[#This Row],[Ledger 2]])</f>
        <v/>
      </c>
      <c r="BY87" t="str">
        <f>IF(Table1[[#This Row],[Date]]="","",IF(Table1[[#This Row],[Effect 2]]="Dr.",-Table1[[#This Row],[Amount 2]],Table1[[#This Row],[Amount 2]]))</f>
        <v/>
      </c>
      <c r="CB87" t="str">
        <f>IF(Table1[[#This Row],[Ledger 3]]="","","No")</f>
        <v/>
      </c>
      <c r="CC87" t="str">
        <f>IF(Table1[[#This Row],[Ledger 3]]="","",IF(Table1[[#This Row],[Effect 3]]="Dr.","Yes","No"))</f>
        <v/>
      </c>
      <c r="CD87" t="str">
        <f>IF(Table1[[#This Row],[Ledger 3]]="","",Table1[[#This Row],[Ledger 3]])</f>
        <v/>
      </c>
      <c r="CE87" t="str">
        <f>IF(Table1[[#This Row],[Ledger 3]]="","",IF(Table1[[#This Row],[Effect 3]]="Dr.",-Table1[[#This Row],[Amount 3]],Table1[[#This Row],[Amount 3]]))</f>
        <v/>
      </c>
      <c r="CH87" t="str">
        <f>IF(Table1[[#This Row],[Ledger 4]]="","","No")</f>
        <v/>
      </c>
      <c r="CI87" t="str">
        <f>IF(Table1[[#This Row],[Ledger 4]]="","",IF(Table1[[#This Row],[Effect 4]]="Dr.","Yes","No"))</f>
        <v/>
      </c>
      <c r="CJ87" t="str">
        <f>IF(Table1[[#This Row],[Ledger 4]]="","",Table1[[#This Row],[Ledger 4]])</f>
        <v/>
      </c>
      <c r="CK87" t="str">
        <f>IF(Table1[[#This Row],[Ledger 4]]="","",IF(Table1[[#This Row],[Effect 4]]="Dr.",-Table1[[#This Row],[Amount 4]],Table1[[#This Row],[Amount 4]]))</f>
        <v/>
      </c>
      <c r="CN87" t="str">
        <f>IF(Table1[[#This Row],[Ledger 5]]="","","No")</f>
        <v/>
      </c>
      <c r="CO87" t="str">
        <f>IF(Table1[[#This Row],[Ledger 5]]="","",IF(Table1[[#This Row],[Effect 5]]="Dr.","Yes","No"))</f>
        <v/>
      </c>
      <c r="CP87" t="str">
        <f>IF(Table1[[#This Row],[Ledger 5]]="","",Table1[[#This Row],[Ledger 5]])</f>
        <v/>
      </c>
      <c r="CQ87" t="str">
        <f>IF(Table1[[#This Row],[Ledger 5]]="","",IF(Table1[[#This Row],[Effect 5]]="Dr.",-Table1[[#This Row],[Amount 5]],Table1[[#This Row],[Amount 5]]))</f>
        <v/>
      </c>
      <c r="CT87" t="str">
        <f>IF(Table1[[#This Row],[Ledger 6]]="","","No")</f>
        <v/>
      </c>
      <c r="CU87" t="str">
        <f>IF(Table1[[#This Row],[Ledger 6]]="","",IF(Table1[[#This Row],[Effect 6]]="Dr.","Yes","No"))</f>
        <v/>
      </c>
      <c r="CV87" t="str">
        <f>IF(Table1[[#This Row],[Ledger 6]]="","",Table1[[#This Row],[Ledger 6]])</f>
        <v/>
      </c>
      <c r="CW87" t="str">
        <f>IF(Table1[[#This Row],[Ledger 6]]="","",IF(Table1[[#This Row],[Effect 6]]="Dr.",-Table1[[#This Row],[Amount 6]],Table1[[#This Row],[Amount 6]]))</f>
        <v/>
      </c>
      <c r="CZ87" t="str">
        <f>IF(Table1[[#This Row],[Ledger 7]]="","","No")</f>
        <v/>
      </c>
      <c r="DA87" t="str">
        <f>IF(Table1[[#This Row],[Ledger 7]]="","",IF(Table1[[#This Row],[Effect 7]]="Dr.","Yes","No"))</f>
        <v/>
      </c>
      <c r="DB87" t="str">
        <f>IF(Table1[[#This Row],[Ledger 7]]="","",Table1[[#This Row],[Ledger 7]])</f>
        <v/>
      </c>
      <c r="DC87" t="str">
        <f>IF(Table1[[#This Row],[Ledger 7]]="","",IF(Table1[[#This Row],[Effect 7]]="Dr.",-Table1[[#This Row],[Amount 7]],Table1[[#This Row],[Amount 7]]))</f>
        <v/>
      </c>
      <c r="DF87" t="str">
        <f>IF(Table1[[#This Row],[Ledger 8]]="","","No")</f>
        <v/>
      </c>
      <c r="DG87" t="str">
        <f>IF(Table1[[#This Row],[Ledger 8]]="","",IF(Table1[[#This Row],[Effect 8]]="Dr.","Yes","No"))</f>
        <v/>
      </c>
      <c r="DH87" t="str">
        <f>IF(Table1[[#This Row],[Ledger 8]]="","",Table1[[#This Row],[Ledger 8]])</f>
        <v/>
      </c>
      <c r="DI87" t="str">
        <f>IF(Table1[[#This Row],[Ledger 8]]="","",IF(Table1[[#This Row],[Effect 8]]="Dr.",-Table1[[#This Row],[Amount 8]],Table1[[#This Row],[Amount 8]]))</f>
        <v/>
      </c>
      <c r="DL87" t="str">
        <f>IF(Table1[[#This Row],[Ledger 9]]="","","No")</f>
        <v/>
      </c>
      <c r="DM87" t="str">
        <f>IF(Table1[[#This Row],[Ledger 9]]="","",IF(Table1[[#This Row],[Effect 9]]="Dr.","Yes","No"))</f>
        <v/>
      </c>
      <c r="DN87" t="str">
        <f>IF(Table1[[#This Row],[Ledger 9]]="","",Table1[[#This Row],[Ledger 9]])</f>
        <v/>
      </c>
      <c r="DO87" t="str">
        <f>IF(Table1[[#This Row],[Ledger 9]]="","",IF(Table1[[#This Row],[Effect 9]]="Dr.",-Table1[[#This Row],[Amount 9]],Table1[[#This Row],[Amount 9]]))</f>
        <v/>
      </c>
      <c r="DR87" t="str">
        <f>IF(Table1[[#This Row],[Ledger 10]]="","","No")</f>
        <v/>
      </c>
      <c r="DS87" t="str">
        <f>IF(Table1[[#This Row],[Ledger 10]]="","",IF(Table1[[#This Row],[Effect 10]]="Dr.","Yes","No"))</f>
        <v/>
      </c>
      <c r="DT87" t="str">
        <f>IF(Table1[[#This Row],[Ledger 10]]="","",Table1[[#This Row],[Ledger 10]])</f>
        <v/>
      </c>
      <c r="DU87" t="str">
        <f>IF(Table1[[#This Row],[Ledger 10]]="","",IF(Table1[[#This Row],[Effect 10]]="Dr.",-Table1[[#This Row],[Amount 10]],Table1[[#This Row],[Amount 10]]))</f>
        <v/>
      </c>
      <c r="DX87" t="str">
        <f>IF(Table1[[#This Row],[Ledger 11]]="","","No")</f>
        <v/>
      </c>
      <c r="DY87" t="str">
        <f>IF(Table1[[#This Row],[Ledger 11]]="","",IF(Table1[[#This Row],[Effect 11]]="Dr.","Yes","No"))</f>
        <v/>
      </c>
      <c r="DZ87" t="str">
        <f>IF(Table1[[#This Row],[Ledger 11]]="","",Table1[[#This Row],[Ledger 11]])</f>
        <v/>
      </c>
      <c r="EA87" t="str">
        <f>IF(Table1[[#This Row],[Ledger 11]]="","",IF(Table1[[#This Row],[Effect 11]]="Dr.",-Table1[[#This Row],[Amount 11]],Table1[[#This Row],[Amount 11]]))</f>
        <v/>
      </c>
      <c r="ED87" t="str">
        <f>IF(Table1[[#This Row],[Ledger 12]]="","","No")</f>
        <v/>
      </c>
      <c r="EE87" t="str">
        <f>IF(Table1[[#This Row],[Ledger 12]]="","",IF(Table1[[#This Row],[Effect 12]]="Dr.","Yes","No"))</f>
        <v/>
      </c>
      <c r="EF87" t="str">
        <f>IF(Table1[[#This Row],[Ledger 12]]="","",Table1[[#This Row],[Ledger 12]])</f>
        <v/>
      </c>
      <c r="EG87" t="str">
        <f>IF(Table1[[#This Row],[Ledger 12]]="","",IF(Table1[[#This Row],[Effect 12]]="Dr.",-Table1[[#This Row],[Amount 12]],Table1[[#This Row],[Amount 12]]))</f>
        <v/>
      </c>
      <c r="EJ87" t="str">
        <f>IF(Table1[[#This Row],[Ledger 13]]="","","No")</f>
        <v/>
      </c>
      <c r="EK87" t="str">
        <f>IF(Table1[[#This Row],[Ledger 13]]="","",IF(Table1[[#This Row],[Effect 13]]="Dr.","Yes","No"))</f>
        <v/>
      </c>
      <c r="EL87" t="str">
        <f>IF(Table1[[#This Row],[Ledger 13]]="","",Table1[[#This Row],[Ledger 13]])</f>
        <v/>
      </c>
      <c r="EM87" t="str">
        <f>IF(Table1[[#This Row],[Ledger 13]]="","",IF(Table1[[#This Row],[Effect 13]]="Dr.",-Table1[[#This Row],[Amount 13]],Table1[[#This Row],[Amount 13]]))</f>
        <v/>
      </c>
      <c r="EP87" t="str">
        <f>IF(Table1[[#This Row],[Ledger 14]]="","","No")</f>
        <v/>
      </c>
      <c r="EQ87" t="str">
        <f>IF(Table1[[#This Row],[Ledger 14]]="","",IF(Table1[[#This Row],[Effect 14]]="Dr.","Yes","No"))</f>
        <v/>
      </c>
      <c r="ER87" t="str">
        <f>IF(Table1[[#This Row],[Ledger 14]]="","",Table1[[#This Row],[Ledger 14]])</f>
        <v/>
      </c>
      <c r="ES87" t="str">
        <f>IF(Table1[[#This Row],[Ledger 14]]="","",IF(Table1[[#This Row],[Effect 14]]="Dr.",-Table1[[#This Row],[Amount 14]],Table1[[#This Row],[Amount 14]]))</f>
        <v/>
      </c>
      <c r="EV87" t="str">
        <f>IF(Table1[[#This Row],[Ledger 15]]="","","No")</f>
        <v/>
      </c>
      <c r="EW87" t="str">
        <f>IF(Table1[[#This Row],[Ledger 15]]="","",IF(Table1[[#This Row],[Effect 15]]="Dr.","Yes","No"))</f>
        <v/>
      </c>
      <c r="EX87" t="str">
        <f>IF(Table1[[#This Row],[Ledger 15]]="","",Table1[[#This Row],[Ledger 15]])</f>
        <v/>
      </c>
      <c r="EY87" t="str">
        <f>IF(Table1[[#This Row],[Ledger 15]]="","",IF(Table1[[#This Row],[Effect 15]]="Dr.",-Table1[[#This Row],[Amount 15]],Table1[[#This Row],[Amount 15]]))</f>
        <v/>
      </c>
      <c r="FD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">
        <f>IF(Table1[[#This Row],[Date]]="",0,IF(AND(Table1[[#This Row],[Date]]&gt;=$FE$2,Table1[[#This Row],[Date]]&lt;=$FE$3),0,1))</f>
        <v>0</v>
      </c>
      <c r="FF87">
        <f>IF(Table1[[#This Row],[Date]]="",0,IF(TYPE(VLOOKUP(Table1[[#This Row],[Voucher Type]],Table1[[#All],[Voucher Type Master]],1,FALSE))=16,1,0))</f>
        <v>0</v>
      </c>
      <c r="FG87">
        <f>IF(TYPE(IF(Table1[[#This Row],[Date]]="",0,IF(VLOOKUP(Table1[[#This Row],[Voucher Type]],$FY$5:$FZ$13,2,0)=Table1[[#This Row],[Effect 1]],0,1)))=16,1,0)</f>
        <v>0</v>
      </c>
      <c r="FH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">
        <f>IF(LEN(Table1[[#This Row],[Ledger 1]])&gt;0,IF(TYPE(VLOOKUP(Table1[[#This Row],[Ledger 1]],GZ:GZ,1,0))=16,1,0),0)</f>
        <v>0</v>
      </c>
      <c r="FJ87">
        <f>IF(LEN(Table1[[#This Row],[Ledger 2]])&gt;0,IF(TYPE(VLOOKUP(Table1[[#This Row],[Ledger 2]],GZ:GZ,1,0))=16,1,0),0)</f>
        <v>0</v>
      </c>
      <c r="FK87">
        <f>IF(LEN(Table1[[#This Row],[Ledger 3]])&gt;0,IF(TYPE(VLOOKUP(Table1[[#This Row],[Ledger 3]],GZ:GZ,1,0))=16,1,0),0)</f>
        <v>0</v>
      </c>
      <c r="FL87">
        <f>IF(LEN(Table1[[#This Row],[Ledger 4]])&gt;0,IF(TYPE(VLOOKUP(Table1[[#This Row],[Ledger 4]],GZ:GZ,1,0))=16,1,0),0)</f>
        <v>0</v>
      </c>
      <c r="FM87">
        <f>IF(LEN(Table1[[#This Row],[Ledger 5]])&gt;0,IF(TYPE(VLOOKUP(Table1[[#This Row],[Ledger 5]],GZ:GZ,1,0))=16,1,0),0)</f>
        <v>0</v>
      </c>
      <c r="FN87">
        <f>IF(LEN(Table1[[#This Row],[Ledger 6]])&gt;0,IF(TYPE(VLOOKUP(Table1[[#This Row],[Ledger 6]],$GZ:$GZ,1,0))=16,1,0),0)</f>
        <v>0</v>
      </c>
      <c r="FO87">
        <f>IF(LEN(Table1[[#This Row],[Ledger 7]])&gt;0,IF(TYPE(VLOOKUP(Table1[[#This Row],[Ledger 7]],$GZ:$GZ,1,0))=16,1,0),0)</f>
        <v>0</v>
      </c>
      <c r="FP87">
        <f>IF(LEN(Table1[[#This Row],[Ledger 8]])&gt;0,IF(TYPE(VLOOKUP(Table1[[#This Row],[Ledger 8]],$GZ:$GZ,1,0))=16,1,0),0)</f>
        <v>0</v>
      </c>
      <c r="FQ87">
        <f>IF(LEN(Table1[[#This Row],[Ledger 9]])&gt;0,IF(TYPE(VLOOKUP(Table1[[#This Row],[Ledger 9]],$GZ:$GZ,1,0))=16,1,0),0)</f>
        <v>0</v>
      </c>
      <c r="FR87">
        <f>IF(LEN(Table1[[#This Row],[Ledger 10]])&gt;0,IF(TYPE(VLOOKUP(Table1[[#This Row],[Ledger 10]],$GZ:$GZ,1,0))=16,1,0),0)</f>
        <v>0</v>
      </c>
      <c r="FS87">
        <f>IF(LEN(Table1[[#This Row],[Ledger 11]])&gt;0,IF(TYPE(VLOOKUP(Table1[[#This Row],[Ledger 11]],$GZ:$GZ,1,0))=16,1,0),0)</f>
        <v>0</v>
      </c>
      <c r="FT87">
        <f>IF(LEN(Table1[[#This Row],[Ledger 12]])&gt;0,IF(TYPE(VLOOKUP(Table1[[#This Row],[Ledger 12]],$GZ:$GZ,1,0))=16,1,0),0)</f>
        <v>0</v>
      </c>
      <c r="FU87">
        <f>IF(LEN(Table1[[#This Row],[Ledger 13]])&gt;0,IF(TYPE(VLOOKUP(Table1[[#This Row],[Ledger 13]],$GZ:$GZ,1,0))=16,1,0),0)</f>
        <v>0</v>
      </c>
      <c r="FV87">
        <f>IF(LEN(Table1[[#This Row],[Ledger 14]])&gt;0,IF(TYPE(VLOOKUP(Table1[[#This Row],[Ledger 14]],$GZ:$GZ,1,0))=16,1,0),0)</f>
        <v>0</v>
      </c>
      <c r="FW87">
        <f>IF(LEN(Table1[[#This Row],[Ledger 15]])&gt;0,IF(TYPE(VLOOKUP(Table1[[#This Row],[Ledger 15]],$GZ:$GZ,1,0))=16,1,0),0)</f>
        <v>0</v>
      </c>
    </row>
    <row r="88" spans="4:179" ht="33" customHeight="1" x14ac:dyDescent="0.45">
      <c r="D88" s="8">
        <f t="shared" si="10"/>
        <v>83</v>
      </c>
      <c r="E88" s="32"/>
      <c r="F88" s="34"/>
      <c r="G88" s="34"/>
      <c r="H88" s="34"/>
      <c r="I88" s="34"/>
      <c r="J88" s="38"/>
      <c r="K88" s="33"/>
      <c r="L88" s="36"/>
      <c r="M88" s="35"/>
      <c r="N88" s="34"/>
      <c r="O88" s="41"/>
      <c r="P88" s="35"/>
      <c r="Q88" s="34"/>
      <c r="R88" s="37"/>
      <c r="S88" s="35"/>
      <c r="T88" s="34"/>
      <c r="U88" s="37"/>
      <c r="V88" s="35"/>
      <c r="W88" s="34"/>
      <c r="X88" s="37"/>
      <c r="Y88" s="35"/>
      <c r="Z88" s="34"/>
      <c r="AA88" s="37"/>
      <c r="AB88" s="35"/>
      <c r="AC88" s="34"/>
      <c r="AD88" s="37"/>
      <c r="AE88" s="35"/>
      <c r="AF88" s="34"/>
      <c r="AG88" s="37"/>
      <c r="AH88" s="35"/>
      <c r="AI88" s="34"/>
      <c r="AJ88" s="37"/>
      <c r="AK88" s="35"/>
      <c r="AL88" s="34"/>
      <c r="AM88" s="37"/>
      <c r="AN88" s="35"/>
      <c r="AO88" s="34"/>
      <c r="AP88" s="37"/>
      <c r="AQ88" s="35"/>
      <c r="AR88" s="34"/>
      <c r="AS88" s="37"/>
      <c r="AT88" s="35"/>
      <c r="AU88" s="34"/>
      <c r="AV88" s="37"/>
      <c r="AW88" s="35"/>
      <c r="AX88" s="34"/>
      <c r="AY88" s="37"/>
      <c r="AZ88" s="35"/>
      <c r="BA88" s="34"/>
      <c r="BB88" s="37"/>
      <c r="BC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" s="7"/>
      <c r="BF88" t="str">
        <f>IF(Table1[[#This Row],[Date]]="","","&amp;lt;VOUCHER REMOTEID="&amp;""""&amp;$A$11&amp;$A$13&amp;ROW()&amp;""""&amp;" VCHTYPE="""&amp;F88&amp;""" ACTION="""&amp;"Create"&amp;"""&amp;gt;")</f>
        <v/>
      </c>
      <c r="BG88" t="str">
        <f>IF(Table1[[#This Row],[Date]]="","",TEXT(Table1[[#This Row],[Date]],"yyyymmdd"))</f>
        <v/>
      </c>
      <c r="BH88" t="str">
        <f>Table1[[#This Row],[Date2]]</f>
        <v/>
      </c>
      <c r="BI88" t="str">
        <f>IF(Table1[[#This Row],[Date]]="","",Table1[[#This Row],[Voucher Type]])</f>
        <v/>
      </c>
      <c r="BJ88" t="str">
        <f>IF(Table1[[#This Row],[Ref No / Invoice No]]="","",Table1[[#This Row],[Ref No / Invoice No]])</f>
        <v/>
      </c>
      <c r="BK88" t="str">
        <f>IF(Table1[[#This Row],[Voucher No]]="","",Table1[[#This Row],[Voucher No]])</f>
        <v/>
      </c>
      <c r="BL88" t="str">
        <f>IF(Table1[[#This Row],[Date]]="","",Table1[[#This Row],[Narration]])</f>
        <v/>
      </c>
      <c r="BM88" t="str">
        <f>IF(Table1[[#This Row],[Date]]="","",$A$11&amp;$A$13&amp;ROW())</f>
        <v/>
      </c>
      <c r="BN88" t="str">
        <f>IF(Table1[[#This Row],[Date]]="","",$A$13)</f>
        <v/>
      </c>
      <c r="BP88" t="str">
        <f>IF(Table1[[#This Row],[Ledger 1]]="","","No")</f>
        <v/>
      </c>
      <c r="BQ88" t="str">
        <f>IF(Table1[[#This Row],[Date]]="","",IF(Table1[[#This Row],[Effect 1]]="Dr.","Yes","No"))</f>
        <v/>
      </c>
      <c r="BR88" t="str">
        <f>IF(Table1[[#This Row],[Date]]="","",Table1[[#This Row],[Ledger 1]])</f>
        <v/>
      </c>
      <c r="BS88" t="str">
        <f>IF(Table1[[#This Row],[Date]]="","",IF(Table1[[#This Row],[Effect 1]]="Dr.",-Table1[[#This Row],[Amount 1]],Table1[[#This Row],[Amount 1]]))</f>
        <v/>
      </c>
      <c r="BV88" t="str">
        <f>IF(Table1[[#This Row],[Ledger 2]]="","","No")</f>
        <v/>
      </c>
      <c r="BW88" t="str">
        <f>IF(Table1[[#This Row],[Date]]="","",IF(Table1[[#This Row],[Effect 2]]="Dr.","Yes","No"))</f>
        <v/>
      </c>
      <c r="BX88" t="str">
        <f>IF(Table1[[#This Row],[Date]]="","",Table1[[#This Row],[Ledger 2]])</f>
        <v/>
      </c>
      <c r="BY88" t="str">
        <f>IF(Table1[[#This Row],[Date]]="","",IF(Table1[[#This Row],[Effect 2]]="Dr.",-Table1[[#This Row],[Amount 2]],Table1[[#This Row],[Amount 2]]))</f>
        <v/>
      </c>
      <c r="CB88" t="str">
        <f>IF(Table1[[#This Row],[Ledger 3]]="","","No")</f>
        <v/>
      </c>
      <c r="CC88" t="str">
        <f>IF(Table1[[#This Row],[Ledger 3]]="","",IF(Table1[[#This Row],[Effect 3]]="Dr.","Yes","No"))</f>
        <v/>
      </c>
      <c r="CD88" t="str">
        <f>IF(Table1[[#This Row],[Ledger 3]]="","",Table1[[#This Row],[Ledger 3]])</f>
        <v/>
      </c>
      <c r="CE88" t="str">
        <f>IF(Table1[[#This Row],[Ledger 3]]="","",IF(Table1[[#This Row],[Effect 3]]="Dr.",-Table1[[#This Row],[Amount 3]],Table1[[#This Row],[Amount 3]]))</f>
        <v/>
      </c>
      <c r="CH88" t="str">
        <f>IF(Table1[[#This Row],[Ledger 4]]="","","No")</f>
        <v/>
      </c>
      <c r="CI88" t="str">
        <f>IF(Table1[[#This Row],[Ledger 4]]="","",IF(Table1[[#This Row],[Effect 4]]="Dr.","Yes","No"))</f>
        <v/>
      </c>
      <c r="CJ88" t="str">
        <f>IF(Table1[[#This Row],[Ledger 4]]="","",Table1[[#This Row],[Ledger 4]])</f>
        <v/>
      </c>
      <c r="CK88" t="str">
        <f>IF(Table1[[#This Row],[Ledger 4]]="","",IF(Table1[[#This Row],[Effect 4]]="Dr.",-Table1[[#This Row],[Amount 4]],Table1[[#This Row],[Amount 4]]))</f>
        <v/>
      </c>
      <c r="CN88" t="str">
        <f>IF(Table1[[#This Row],[Ledger 5]]="","","No")</f>
        <v/>
      </c>
      <c r="CO88" t="str">
        <f>IF(Table1[[#This Row],[Ledger 5]]="","",IF(Table1[[#This Row],[Effect 5]]="Dr.","Yes","No"))</f>
        <v/>
      </c>
      <c r="CP88" t="str">
        <f>IF(Table1[[#This Row],[Ledger 5]]="","",Table1[[#This Row],[Ledger 5]])</f>
        <v/>
      </c>
      <c r="CQ88" t="str">
        <f>IF(Table1[[#This Row],[Ledger 5]]="","",IF(Table1[[#This Row],[Effect 5]]="Dr.",-Table1[[#This Row],[Amount 5]],Table1[[#This Row],[Amount 5]]))</f>
        <v/>
      </c>
      <c r="CT88" t="str">
        <f>IF(Table1[[#This Row],[Ledger 6]]="","","No")</f>
        <v/>
      </c>
      <c r="CU88" t="str">
        <f>IF(Table1[[#This Row],[Ledger 6]]="","",IF(Table1[[#This Row],[Effect 6]]="Dr.","Yes","No"))</f>
        <v/>
      </c>
      <c r="CV88" t="str">
        <f>IF(Table1[[#This Row],[Ledger 6]]="","",Table1[[#This Row],[Ledger 6]])</f>
        <v/>
      </c>
      <c r="CW88" t="str">
        <f>IF(Table1[[#This Row],[Ledger 6]]="","",IF(Table1[[#This Row],[Effect 6]]="Dr.",-Table1[[#This Row],[Amount 6]],Table1[[#This Row],[Amount 6]]))</f>
        <v/>
      </c>
      <c r="CZ88" t="str">
        <f>IF(Table1[[#This Row],[Ledger 7]]="","","No")</f>
        <v/>
      </c>
      <c r="DA88" t="str">
        <f>IF(Table1[[#This Row],[Ledger 7]]="","",IF(Table1[[#This Row],[Effect 7]]="Dr.","Yes","No"))</f>
        <v/>
      </c>
      <c r="DB88" t="str">
        <f>IF(Table1[[#This Row],[Ledger 7]]="","",Table1[[#This Row],[Ledger 7]])</f>
        <v/>
      </c>
      <c r="DC88" t="str">
        <f>IF(Table1[[#This Row],[Ledger 7]]="","",IF(Table1[[#This Row],[Effect 7]]="Dr.",-Table1[[#This Row],[Amount 7]],Table1[[#This Row],[Amount 7]]))</f>
        <v/>
      </c>
      <c r="DF88" t="str">
        <f>IF(Table1[[#This Row],[Ledger 8]]="","","No")</f>
        <v/>
      </c>
      <c r="DG88" t="str">
        <f>IF(Table1[[#This Row],[Ledger 8]]="","",IF(Table1[[#This Row],[Effect 8]]="Dr.","Yes","No"))</f>
        <v/>
      </c>
      <c r="DH88" t="str">
        <f>IF(Table1[[#This Row],[Ledger 8]]="","",Table1[[#This Row],[Ledger 8]])</f>
        <v/>
      </c>
      <c r="DI88" t="str">
        <f>IF(Table1[[#This Row],[Ledger 8]]="","",IF(Table1[[#This Row],[Effect 8]]="Dr.",-Table1[[#This Row],[Amount 8]],Table1[[#This Row],[Amount 8]]))</f>
        <v/>
      </c>
      <c r="DL88" t="str">
        <f>IF(Table1[[#This Row],[Ledger 9]]="","","No")</f>
        <v/>
      </c>
      <c r="DM88" t="str">
        <f>IF(Table1[[#This Row],[Ledger 9]]="","",IF(Table1[[#This Row],[Effect 9]]="Dr.","Yes","No"))</f>
        <v/>
      </c>
      <c r="DN88" t="str">
        <f>IF(Table1[[#This Row],[Ledger 9]]="","",Table1[[#This Row],[Ledger 9]])</f>
        <v/>
      </c>
      <c r="DO88" t="str">
        <f>IF(Table1[[#This Row],[Ledger 9]]="","",IF(Table1[[#This Row],[Effect 9]]="Dr.",-Table1[[#This Row],[Amount 9]],Table1[[#This Row],[Amount 9]]))</f>
        <v/>
      </c>
      <c r="DR88" t="str">
        <f>IF(Table1[[#This Row],[Ledger 10]]="","","No")</f>
        <v/>
      </c>
      <c r="DS88" t="str">
        <f>IF(Table1[[#This Row],[Ledger 10]]="","",IF(Table1[[#This Row],[Effect 10]]="Dr.","Yes","No"))</f>
        <v/>
      </c>
      <c r="DT88" t="str">
        <f>IF(Table1[[#This Row],[Ledger 10]]="","",Table1[[#This Row],[Ledger 10]])</f>
        <v/>
      </c>
      <c r="DU88" t="str">
        <f>IF(Table1[[#This Row],[Ledger 10]]="","",IF(Table1[[#This Row],[Effect 10]]="Dr.",-Table1[[#This Row],[Amount 10]],Table1[[#This Row],[Amount 10]]))</f>
        <v/>
      </c>
      <c r="DX88" t="str">
        <f>IF(Table1[[#This Row],[Ledger 11]]="","","No")</f>
        <v/>
      </c>
      <c r="DY88" t="str">
        <f>IF(Table1[[#This Row],[Ledger 11]]="","",IF(Table1[[#This Row],[Effect 11]]="Dr.","Yes","No"))</f>
        <v/>
      </c>
      <c r="DZ88" t="str">
        <f>IF(Table1[[#This Row],[Ledger 11]]="","",Table1[[#This Row],[Ledger 11]])</f>
        <v/>
      </c>
      <c r="EA88" t="str">
        <f>IF(Table1[[#This Row],[Ledger 11]]="","",IF(Table1[[#This Row],[Effect 11]]="Dr.",-Table1[[#This Row],[Amount 11]],Table1[[#This Row],[Amount 11]]))</f>
        <v/>
      </c>
      <c r="ED88" t="str">
        <f>IF(Table1[[#This Row],[Ledger 12]]="","","No")</f>
        <v/>
      </c>
      <c r="EE88" t="str">
        <f>IF(Table1[[#This Row],[Ledger 12]]="","",IF(Table1[[#This Row],[Effect 12]]="Dr.","Yes","No"))</f>
        <v/>
      </c>
      <c r="EF88" t="str">
        <f>IF(Table1[[#This Row],[Ledger 12]]="","",Table1[[#This Row],[Ledger 12]])</f>
        <v/>
      </c>
      <c r="EG88" t="str">
        <f>IF(Table1[[#This Row],[Ledger 12]]="","",IF(Table1[[#This Row],[Effect 12]]="Dr.",-Table1[[#This Row],[Amount 12]],Table1[[#This Row],[Amount 12]]))</f>
        <v/>
      </c>
      <c r="EJ88" t="str">
        <f>IF(Table1[[#This Row],[Ledger 13]]="","","No")</f>
        <v/>
      </c>
      <c r="EK88" t="str">
        <f>IF(Table1[[#This Row],[Ledger 13]]="","",IF(Table1[[#This Row],[Effect 13]]="Dr.","Yes","No"))</f>
        <v/>
      </c>
      <c r="EL88" t="str">
        <f>IF(Table1[[#This Row],[Ledger 13]]="","",Table1[[#This Row],[Ledger 13]])</f>
        <v/>
      </c>
      <c r="EM88" t="str">
        <f>IF(Table1[[#This Row],[Ledger 13]]="","",IF(Table1[[#This Row],[Effect 13]]="Dr.",-Table1[[#This Row],[Amount 13]],Table1[[#This Row],[Amount 13]]))</f>
        <v/>
      </c>
      <c r="EP88" t="str">
        <f>IF(Table1[[#This Row],[Ledger 14]]="","","No")</f>
        <v/>
      </c>
      <c r="EQ88" t="str">
        <f>IF(Table1[[#This Row],[Ledger 14]]="","",IF(Table1[[#This Row],[Effect 14]]="Dr.","Yes","No"))</f>
        <v/>
      </c>
      <c r="ER88" t="str">
        <f>IF(Table1[[#This Row],[Ledger 14]]="","",Table1[[#This Row],[Ledger 14]])</f>
        <v/>
      </c>
      <c r="ES88" t="str">
        <f>IF(Table1[[#This Row],[Ledger 14]]="","",IF(Table1[[#This Row],[Effect 14]]="Dr.",-Table1[[#This Row],[Amount 14]],Table1[[#This Row],[Amount 14]]))</f>
        <v/>
      </c>
      <c r="EV88" t="str">
        <f>IF(Table1[[#This Row],[Ledger 15]]="","","No")</f>
        <v/>
      </c>
      <c r="EW88" t="str">
        <f>IF(Table1[[#This Row],[Ledger 15]]="","",IF(Table1[[#This Row],[Effect 15]]="Dr.","Yes","No"))</f>
        <v/>
      </c>
      <c r="EX88" t="str">
        <f>IF(Table1[[#This Row],[Ledger 15]]="","",Table1[[#This Row],[Ledger 15]])</f>
        <v/>
      </c>
      <c r="EY88" t="str">
        <f>IF(Table1[[#This Row],[Ledger 15]]="","",IF(Table1[[#This Row],[Effect 15]]="Dr.",-Table1[[#This Row],[Amount 15]],Table1[[#This Row],[Amount 15]]))</f>
        <v/>
      </c>
      <c r="FD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">
        <f>IF(Table1[[#This Row],[Date]]="",0,IF(AND(Table1[[#This Row],[Date]]&gt;=$FE$2,Table1[[#This Row],[Date]]&lt;=$FE$3),0,1))</f>
        <v>0</v>
      </c>
      <c r="FF88">
        <f>IF(Table1[[#This Row],[Date]]="",0,IF(TYPE(VLOOKUP(Table1[[#This Row],[Voucher Type]],Table1[[#All],[Voucher Type Master]],1,FALSE))=16,1,0))</f>
        <v>0</v>
      </c>
      <c r="FG88">
        <f>IF(TYPE(IF(Table1[[#This Row],[Date]]="",0,IF(VLOOKUP(Table1[[#This Row],[Voucher Type]],$FY$5:$FZ$13,2,0)=Table1[[#This Row],[Effect 1]],0,1)))=16,1,0)</f>
        <v>0</v>
      </c>
      <c r="FH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">
        <f>IF(LEN(Table1[[#This Row],[Ledger 1]])&gt;0,IF(TYPE(VLOOKUP(Table1[[#This Row],[Ledger 1]],GZ:GZ,1,0))=16,1,0),0)</f>
        <v>0</v>
      </c>
      <c r="FJ88">
        <f>IF(LEN(Table1[[#This Row],[Ledger 2]])&gt;0,IF(TYPE(VLOOKUP(Table1[[#This Row],[Ledger 2]],GZ:GZ,1,0))=16,1,0),0)</f>
        <v>0</v>
      </c>
      <c r="FK88">
        <f>IF(LEN(Table1[[#This Row],[Ledger 3]])&gt;0,IF(TYPE(VLOOKUP(Table1[[#This Row],[Ledger 3]],GZ:GZ,1,0))=16,1,0),0)</f>
        <v>0</v>
      </c>
      <c r="FL88">
        <f>IF(LEN(Table1[[#This Row],[Ledger 4]])&gt;0,IF(TYPE(VLOOKUP(Table1[[#This Row],[Ledger 4]],GZ:GZ,1,0))=16,1,0),0)</f>
        <v>0</v>
      </c>
      <c r="FM88">
        <f>IF(LEN(Table1[[#This Row],[Ledger 5]])&gt;0,IF(TYPE(VLOOKUP(Table1[[#This Row],[Ledger 5]],GZ:GZ,1,0))=16,1,0),0)</f>
        <v>0</v>
      </c>
      <c r="FN88">
        <f>IF(LEN(Table1[[#This Row],[Ledger 6]])&gt;0,IF(TYPE(VLOOKUP(Table1[[#This Row],[Ledger 6]],$GZ:$GZ,1,0))=16,1,0),0)</f>
        <v>0</v>
      </c>
      <c r="FO88">
        <f>IF(LEN(Table1[[#This Row],[Ledger 7]])&gt;0,IF(TYPE(VLOOKUP(Table1[[#This Row],[Ledger 7]],$GZ:$GZ,1,0))=16,1,0),0)</f>
        <v>0</v>
      </c>
      <c r="FP88">
        <f>IF(LEN(Table1[[#This Row],[Ledger 8]])&gt;0,IF(TYPE(VLOOKUP(Table1[[#This Row],[Ledger 8]],$GZ:$GZ,1,0))=16,1,0),0)</f>
        <v>0</v>
      </c>
      <c r="FQ88">
        <f>IF(LEN(Table1[[#This Row],[Ledger 9]])&gt;0,IF(TYPE(VLOOKUP(Table1[[#This Row],[Ledger 9]],$GZ:$GZ,1,0))=16,1,0),0)</f>
        <v>0</v>
      </c>
      <c r="FR88">
        <f>IF(LEN(Table1[[#This Row],[Ledger 10]])&gt;0,IF(TYPE(VLOOKUP(Table1[[#This Row],[Ledger 10]],$GZ:$GZ,1,0))=16,1,0),0)</f>
        <v>0</v>
      </c>
      <c r="FS88">
        <f>IF(LEN(Table1[[#This Row],[Ledger 11]])&gt;0,IF(TYPE(VLOOKUP(Table1[[#This Row],[Ledger 11]],$GZ:$GZ,1,0))=16,1,0),0)</f>
        <v>0</v>
      </c>
      <c r="FT88">
        <f>IF(LEN(Table1[[#This Row],[Ledger 12]])&gt;0,IF(TYPE(VLOOKUP(Table1[[#This Row],[Ledger 12]],$GZ:$GZ,1,0))=16,1,0),0)</f>
        <v>0</v>
      </c>
      <c r="FU88">
        <f>IF(LEN(Table1[[#This Row],[Ledger 13]])&gt;0,IF(TYPE(VLOOKUP(Table1[[#This Row],[Ledger 13]],$GZ:$GZ,1,0))=16,1,0),0)</f>
        <v>0</v>
      </c>
      <c r="FV88">
        <f>IF(LEN(Table1[[#This Row],[Ledger 14]])&gt;0,IF(TYPE(VLOOKUP(Table1[[#This Row],[Ledger 14]],$GZ:$GZ,1,0))=16,1,0),0)</f>
        <v>0</v>
      </c>
      <c r="FW88">
        <f>IF(LEN(Table1[[#This Row],[Ledger 15]])&gt;0,IF(TYPE(VLOOKUP(Table1[[#This Row],[Ledger 15]],$GZ:$GZ,1,0))=16,1,0),0)</f>
        <v>0</v>
      </c>
    </row>
    <row r="89" spans="4:179" ht="33" customHeight="1" x14ac:dyDescent="0.45">
      <c r="D89" s="8">
        <f t="shared" si="10"/>
        <v>84</v>
      </c>
      <c r="E89" s="32"/>
      <c r="F89" s="34"/>
      <c r="G89" s="34"/>
      <c r="H89" s="34"/>
      <c r="I89" s="34"/>
      <c r="J89" s="38"/>
      <c r="K89" s="33"/>
      <c r="L89" s="36"/>
      <c r="M89" s="35"/>
      <c r="N89" s="34"/>
      <c r="O89" s="41"/>
      <c r="P89" s="35"/>
      <c r="Q89" s="34"/>
      <c r="R89" s="37"/>
      <c r="S89" s="35"/>
      <c r="T89" s="34"/>
      <c r="U89" s="37"/>
      <c r="V89" s="35"/>
      <c r="W89" s="34"/>
      <c r="X89" s="37"/>
      <c r="Y89" s="35"/>
      <c r="Z89" s="34"/>
      <c r="AA89" s="37"/>
      <c r="AB89" s="35"/>
      <c r="AC89" s="34"/>
      <c r="AD89" s="37"/>
      <c r="AE89" s="35"/>
      <c r="AF89" s="34"/>
      <c r="AG89" s="37"/>
      <c r="AH89" s="35"/>
      <c r="AI89" s="34"/>
      <c r="AJ89" s="37"/>
      <c r="AK89" s="35"/>
      <c r="AL89" s="34"/>
      <c r="AM89" s="37"/>
      <c r="AN89" s="35"/>
      <c r="AO89" s="34"/>
      <c r="AP89" s="37"/>
      <c r="AQ89" s="35"/>
      <c r="AR89" s="34"/>
      <c r="AS89" s="37"/>
      <c r="AT89" s="35"/>
      <c r="AU89" s="34"/>
      <c r="AV89" s="37"/>
      <c r="AW89" s="35"/>
      <c r="AX89" s="34"/>
      <c r="AY89" s="37"/>
      <c r="AZ89" s="35"/>
      <c r="BA89" s="34"/>
      <c r="BB89" s="37"/>
      <c r="BC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" s="7"/>
      <c r="BF89" t="str">
        <f>IF(Table1[[#This Row],[Date]]="","","&amp;lt;VOUCHER REMOTEID="&amp;""""&amp;$A$11&amp;$A$13&amp;ROW()&amp;""""&amp;" VCHTYPE="""&amp;F89&amp;""" ACTION="""&amp;"Create"&amp;"""&amp;gt;")</f>
        <v/>
      </c>
      <c r="BG89" t="str">
        <f>IF(Table1[[#This Row],[Date]]="","",TEXT(Table1[[#This Row],[Date]],"yyyymmdd"))</f>
        <v/>
      </c>
      <c r="BH89" t="str">
        <f>Table1[[#This Row],[Date2]]</f>
        <v/>
      </c>
      <c r="BI89" t="str">
        <f>IF(Table1[[#This Row],[Date]]="","",Table1[[#This Row],[Voucher Type]])</f>
        <v/>
      </c>
      <c r="BJ89" t="str">
        <f>IF(Table1[[#This Row],[Ref No / Invoice No]]="","",Table1[[#This Row],[Ref No / Invoice No]])</f>
        <v/>
      </c>
      <c r="BK89" t="str">
        <f>IF(Table1[[#This Row],[Voucher No]]="","",Table1[[#This Row],[Voucher No]])</f>
        <v/>
      </c>
      <c r="BL89" t="str">
        <f>IF(Table1[[#This Row],[Date]]="","",Table1[[#This Row],[Narration]])</f>
        <v/>
      </c>
      <c r="BM89" t="str">
        <f>IF(Table1[[#This Row],[Date]]="","",$A$11&amp;$A$13&amp;ROW())</f>
        <v/>
      </c>
      <c r="BN89" t="str">
        <f>IF(Table1[[#This Row],[Date]]="","",$A$13)</f>
        <v/>
      </c>
      <c r="BP89" t="str">
        <f>IF(Table1[[#This Row],[Ledger 1]]="","","No")</f>
        <v/>
      </c>
      <c r="BQ89" t="str">
        <f>IF(Table1[[#This Row],[Date]]="","",IF(Table1[[#This Row],[Effect 1]]="Dr.","Yes","No"))</f>
        <v/>
      </c>
      <c r="BR89" t="str">
        <f>IF(Table1[[#This Row],[Date]]="","",Table1[[#This Row],[Ledger 1]])</f>
        <v/>
      </c>
      <c r="BS89" t="str">
        <f>IF(Table1[[#This Row],[Date]]="","",IF(Table1[[#This Row],[Effect 1]]="Dr.",-Table1[[#This Row],[Amount 1]],Table1[[#This Row],[Amount 1]]))</f>
        <v/>
      </c>
      <c r="BV89" t="str">
        <f>IF(Table1[[#This Row],[Ledger 2]]="","","No")</f>
        <v/>
      </c>
      <c r="BW89" t="str">
        <f>IF(Table1[[#This Row],[Date]]="","",IF(Table1[[#This Row],[Effect 2]]="Dr.","Yes","No"))</f>
        <v/>
      </c>
      <c r="BX89" t="str">
        <f>IF(Table1[[#This Row],[Date]]="","",Table1[[#This Row],[Ledger 2]])</f>
        <v/>
      </c>
      <c r="BY89" t="str">
        <f>IF(Table1[[#This Row],[Date]]="","",IF(Table1[[#This Row],[Effect 2]]="Dr.",-Table1[[#This Row],[Amount 2]],Table1[[#This Row],[Amount 2]]))</f>
        <v/>
      </c>
      <c r="CB89" t="str">
        <f>IF(Table1[[#This Row],[Ledger 3]]="","","No")</f>
        <v/>
      </c>
      <c r="CC89" t="str">
        <f>IF(Table1[[#This Row],[Ledger 3]]="","",IF(Table1[[#This Row],[Effect 3]]="Dr.","Yes","No"))</f>
        <v/>
      </c>
      <c r="CD89" t="str">
        <f>IF(Table1[[#This Row],[Ledger 3]]="","",Table1[[#This Row],[Ledger 3]])</f>
        <v/>
      </c>
      <c r="CE89" t="str">
        <f>IF(Table1[[#This Row],[Ledger 3]]="","",IF(Table1[[#This Row],[Effect 3]]="Dr.",-Table1[[#This Row],[Amount 3]],Table1[[#This Row],[Amount 3]]))</f>
        <v/>
      </c>
      <c r="CH89" t="str">
        <f>IF(Table1[[#This Row],[Ledger 4]]="","","No")</f>
        <v/>
      </c>
      <c r="CI89" t="str">
        <f>IF(Table1[[#This Row],[Ledger 4]]="","",IF(Table1[[#This Row],[Effect 4]]="Dr.","Yes","No"))</f>
        <v/>
      </c>
      <c r="CJ89" t="str">
        <f>IF(Table1[[#This Row],[Ledger 4]]="","",Table1[[#This Row],[Ledger 4]])</f>
        <v/>
      </c>
      <c r="CK89" t="str">
        <f>IF(Table1[[#This Row],[Ledger 4]]="","",IF(Table1[[#This Row],[Effect 4]]="Dr.",-Table1[[#This Row],[Amount 4]],Table1[[#This Row],[Amount 4]]))</f>
        <v/>
      </c>
      <c r="CN89" t="str">
        <f>IF(Table1[[#This Row],[Ledger 5]]="","","No")</f>
        <v/>
      </c>
      <c r="CO89" t="str">
        <f>IF(Table1[[#This Row],[Ledger 5]]="","",IF(Table1[[#This Row],[Effect 5]]="Dr.","Yes","No"))</f>
        <v/>
      </c>
      <c r="CP89" t="str">
        <f>IF(Table1[[#This Row],[Ledger 5]]="","",Table1[[#This Row],[Ledger 5]])</f>
        <v/>
      </c>
      <c r="CQ89" t="str">
        <f>IF(Table1[[#This Row],[Ledger 5]]="","",IF(Table1[[#This Row],[Effect 5]]="Dr.",-Table1[[#This Row],[Amount 5]],Table1[[#This Row],[Amount 5]]))</f>
        <v/>
      </c>
      <c r="CT89" t="str">
        <f>IF(Table1[[#This Row],[Ledger 6]]="","","No")</f>
        <v/>
      </c>
      <c r="CU89" t="str">
        <f>IF(Table1[[#This Row],[Ledger 6]]="","",IF(Table1[[#This Row],[Effect 6]]="Dr.","Yes","No"))</f>
        <v/>
      </c>
      <c r="CV89" t="str">
        <f>IF(Table1[[#This Row],[Ledger 6]]="","",Table1[[#This Row],[Ledger 6]])</f>
        <v/>
      </c>
      <c r="CW89" t="str">
        <f>IF(Table1[[#This Row],[Ledger 6]]="","",IF(Table1[[#This Row],[Effect 6]]="Dr.",-Table1[[#This Row],[Amount 6]],Table1[[#This Row],[Amount 6]]))</f>
        <v/>
      </c>
      <c r="CZ89" t="str">
        <f>IF(Table1[[#This Row],[Ledger 7]]="","","No")</f>
        <v/>
      </c>
      <c r="DA89" t="str">
        <f>IF(Table1[[#This Row],[Ledger 7]]="","",IF(Table1[[#This Row],[Effect 7]]="Dr.","Yes","No"))</f>
        <v/>
      </c>
      <c r="DB89" t="str">
        <f>IF(Table1[[#This Row],[Ledger 7]]="","",Table1[[#This Row],[Ledger 7]])</f>
        <v/>
      </c>
      <c r="DC89" t="str">
        <f>IF(Table1[[#This Row],[Ledger 7]]="","",IF(Table1[[#This Row],[Effect 7]]="Dr.",-Table1[[#This Row],[Amount 7]],Table1[[#This Row],[Amount 7]]))</f>
        <v/>
      </c>
      <c r="DF89" t="str">
        <f>IF(Table1[[#This Row],[Ledger 8]]="","","No")</f>
        <v/>
      </c>
      <c r="DG89" t="str">
        <f>IF(Table1[[#This Row],[Ledger 8]]="","",IF(Table1[[#This Row],[Effect 8]]="Dr.","Yes","No"))</f>
        <v/>
      </c>
      <c r="DH89" t="str">
        <f>IF(Table1[[#This Row],[Ledger 8]]="","",Table1[[#This Row],[Ledger 8]])</f>
        <v/>
      </c>
      <c r="DI89" t="str">
        <f>IF(Table1[[#This Row],[Ledger 8]]="","",IF(Table1[[#This Row],[Effect 8]]="Dr.",-Table1[[#This Row],[Amount 8]],Table1[[#This Row],[Amount 8]]))</f>
        <v/>
      </c>
      <c r="DL89" t="str">
        <f>IF(Table1[[#This Row],[Ledger 9]]="","","No")</f>
        <v/>
      </c>
      <c r="DM89" t="str">
        <f>IF(Table1[[#This Row],[Ledger 9]]="","",IF(Table1[[#This Row],[Effect 9]]="Dr.","Yes","No"))</f>
        <v/>
      </c>
      <c r="DN89" t="str">
        <f>IF(Table1[[#This Row],[Ledger 9]]="","",Table1[[#This Row],[Ledger 9]])</f>
        <v/>
      </c>
      <c r="DO89" t="str">
        <f>IF(Table1[[#This Row],[Ledger 9]]="","",IF(Table1[[#This Row],[Effect 9]]="Dr.",-Table1[[#This Row],[Amount 9]],Table1[[#This Row],[Amount 9]]))</f>
        <v/>
      </c>
      <c r="DR89" t="str">
        <f>IF(Table1[[#This Row],[Ledger 10]]="","","No")</f>
        <v/>
      </c>
      <c r="DS89" t="str">
        <f>IF(Table1[[#This Row],[Ledger 10]]="","",IF(Table1[[#This Row],[Effect 10]]="Dr.","Yes","No"))</f>
        <v/>
      </c>
      <c r="DT89" t="str">
        <f>IF(Table1[[#This Row],[Ledger 10]]="","",Table1[[#This Row],[Ledger 10]])</f>
        <v/>
      </c>
      <c r="DU89" t="str">
        <f>IF(Table1[[#This Row],[Ledger 10]]="","",IF(Table1[[#This Row],[Effect 10]]="Dr.",-Table1[[#This Row],[Amount 10]],Table1[[#This Row],[Amount 10]]))</f>
        <v/>
      </c>
      <c r="DX89" t="str">
        <f>IF(Table1[[#This Row],[Ledger 11]]="","","No")</f>
        <v/>
      </c>
      <c r="DY89" t="str">
        <f>IF(Table1[[#This Row],[Ledger 11]]="","",IF(Table1[[#This Row],[Effect 11]]="Dr.","Yes","No"))</f>
        <v/>
      </c>
      <c r="DZ89" t="str">
        <f>IF(Table1[[#This Row],[Ledger 11]]="","",Table1[[#This Row],[Ledger 11]])</f>
        <v/>
      </c>
      <c r="EA89" t="str">
        <f>IF(Table1[[#This Row],[Ledger 11]]="","",IF(Table1[[#This Row],[Effect 11]]="Dr.",-Table1[[#This Row],[Amount 11]],Table1[[#This Row],[Amount 11]]))</f>
        <v/>
      </c>
      <c r="ED89" t="str">
        <f>IF(Table1[[#This Row],[Ledger 12]]="","","No")</f>
        <v/>
      </c>
      <c r="EE89" t="str">
        <f>IF(Table1[[#This Row],[Ledger 12]]="","",IF(Table1[[#This Row],[Effect 12]]="Dr.","Yes","No"))</f>
        <v/>
      </c>
      <c r="EF89" t="str">
        <f>IF(Table1[[#This Row],[Ledger 12]]="","",Table1[[#This Row],[Ledger 12]])</f>
        <v/>
      </c>
      <c r="EG89" t="str">
        <f>IF(Table1[[#This Row],[Ledger 12]]="","",IF(Table1[[#This Row],[Effect 12]]="Dr.",-Table1[[#This Row],[Amount 12]],Table1[[#This Row],[Amount 12]]))</f>
        <v/>
      </c>
      <c r="EJ89" t="str">
        <f>IF(Table1[[#This Row],[Ledger 13]]="","","No")</f>
        <v/>
      </c>
      <c r="EK89" t="str">
        <f>IF(Table1[[#This Row],[Ledger 13]]="","",IF(Table1[[#This Row],[Effect 13]]="Dr.","Yes","No"))</f>
        <v/>
      </c>
      <c r="EL89" t="str">
        <f>IF(Table1[[#This Row],[Ledger 13]]="","",Table1[[#This Row],[Ledger 13]])</f>
        <v/>
      </c>
      <c r="EM89" t="str">
        <f>IF(Table1[[#This Row],[Ledger 13]]="","",IF(Table1[[#This Row],[Effect 13]]="Dr.",-Table1[[#This Row],[Amount 13]],Table1[[#This Row],[Amount 13]]))</f>
        <v/>
      </c>
      <c r="EP89" t="str">
        <f>IF(Table1[[#This Row],[Ledger 14]]="","","No")</f>
        <v/>
      </c>
      <c r="EQ89" t="str">
        <f>IF(Table1[[#This Row],[Ledger 14]]="","",IF(Table1[[#This Row],[Effect 14]]="Dr.","Yes","No"))</f>
        <v/>
      </c>
      <c r="ER89" t="str">
        <f>IF(Table1[[#This Row],[Ledger 14]]="","",Table1[[#This Row],[Ledger 14]])</f>
        <v/>
      </c>
      <c r="ES89" t="str">
        <f>IF(Table1[[#This Row],[Ledger 14]]="","",IF(Table1[[#This Row],[Effect 14]]="Dr.",-Table1[[#This Row],[Amount 14]],Table1[[#This Row],[Amount 14]]))</f>
        <v/>
      </c>
      <c r="EV89" t="str">
        <f>IF(Table1[[#This Row],[Ledger 15]]="","","No")</f>
        <v/>
      </c>
      <c r="EW89" t="str">
        <f>IF(Table1[[#This Row],[Ledger 15]]="","",IF(Table1[[#This Row],[Effect 15]]="Dr.","Yes","No"))</f>
        <v/>
      </c>
      <c r="EX89" t="str">
        <f>IF(Table1[[#This Row],[Ledger 15]]="","",Table1[[#This Row],[Ledger 15]])</f>
        <v/>
      </c>
      <c r="EY89" t="str">
        <f>IF(Table1[[#This Row],[Ledger 15]]="","",IF(Table1[[#This Row],[Effect 15]]="Dr.",-Table1[[#This Row],[Amount 15]],Table1[[#This Row],[Amount 15]]))</f>
        <v/>
      </c>
      <c r="FD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">
        <f>IF(Table1[[#This Row],[Date]]="",0,IF(AND(Table1[[#This Row],[Date]]&gt;=$FE$2,Table1[[#This Row],[Date]]&lt;=$FE$3),0,1))</f>
        <v>0</v>
      </c>
      <c r="FF89">
        <f>IF(Table1[[#This Row],[Date]]="",0,IF(TYPE(VLOOKUP(Table1[[#This Row],[Voucher Type]],Table1[[#All],[Voucher Type Master]],1,FALSE))=16,1,0))</f>
        <v>0</v>
      </c>
      <c r="FG89">
        <f>IF(TYPE(IF(Table1[[#This Row],[Date]]="",0,IF(VLOOKUP(Table1[[#This Row],[Voucher Type]],$FY$5:$FZ$13,2,0)=Table1[[#This Row],[Effect 1]],0,1)))=16,1,0)</f>
        <v>0</v>
      </c>
      <c r="FH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">
        <f>IF(LEN(Table1[[#This Row],[Ledger 1]])&gt;0,IF(TYPE(VLOOKUP(Table1[[#This Row],[Ledger 1]],GZ:GZ,1,0))=16,1,0),0)</f>
        <v>0</v>
      </c>
      <c r="FJ89">
        <f>IF(LEN(Table1[[#This Row],[Ledger 2]])&gt;0,IF(TYPE(VLOOKUP(Table1[[#This Row],[Ledger 2]],GZ:GZ,1,0))=16,1,0),0)</f>
        <v>0</v>
      </c>
      <c r="FK89">
        <f>IF(LEN(Table1[[#This Row],[Ledger 3]])&gt;0,IF(TYPE(VLOOKUP(Table1[[#This Row],[Ledger 3]],GZ:GZ,1,0))=16,1,0),0)</f>
        <v>0</v>
      </c>
      <c r="FL89">
        <f>IF(LEN(Table1[[#This Row],[Ledger 4]])&gt;0,IF(TYPE(VLOOKUP(Table1[[#This Row],[Ledger 4]],GZ:GZ,1,0))=16,1,0),0)</f>
        <v>0</v>
      </c>
      <c r="FM89">
        <f>IF(LEN(Table1[[#This Row],[Ledger 5]])&gt;0,IF(TYPE(VLOOKUP(Table1[[#This Row],[Ledger 5]],GZ:GZ,1,0))=16,1,0),0)</f>
        <v>0</v>
      </c>
      <c r="FN89">
        <f>IF(LEN(Table1[[#This Row],[Ledger 6]])&gt;0,IF(TYPE(VLOOKUP(Table1[[#This Row],[Ledger 6]],$GZ:$GZ,1,0))=16,1,0),0)</f>
        <v>0</v>
      </c>
      <c r="FO89">
        <f>IF(LEN(Table1[[#This Row],[Ledger 7]])&gt;0,IF(TYPE(VLOOKUP(Table1[[#This Row],[Ledger 7]],$GZ:$GZ,1,0))=16,1,0),0)</f>
        <v>0</v>
      </c>
      <c r="FP89">
        <f>IF(LEN(Table1[[#This Row],[Ledger 8]])&gt;0,IF(TYPE(VLOOKUP(Table1[[#This Row],[Ledger 8]],$GZ:$GZ,1,0))=16,1,0),0)</f>
        <v>0</v>
      </c>
      <c r="FQ89">
        <f>IF(LEN(Table1[[#This Row],[Ledger 9]])&gt;0,IF(TYPE(VLOOKUP(Table1[[#This Row],[Ledger 9]],$GZ:$GZ,1,0))=16,1,0),0)</f>
        <v>0</v>
      </c>
      <c r="FR89">
        <f>IF(LEN(Table1[[#This Row],[Ledger 10]])&gt;0,IF(TYPE(VLOOKUP(Table1[[#This Row],[Ledger 10]],$GZ:$GZ,1,0))=16,1,0),0)</f>
        <v>0</v>
      </c>
      <c r="FS89">
        <f>IF(LEN(Table1[[#This Row],[Ledger 11]])&gt;0,IF(TYPE(VLOOKUP(Table1[[#This Row],[Ledger 11]],$GZ:$GZ,1,0))=16,1,0),0)</f>
        <v>0</v>
      </c>
      <c r="FT89">
        <f>IF(LEN(Table1[[#This Row],[Ledger 12]])&gt;0,IF(TYPE(VLOOKUP(Table1[[#This Row],[Ledger 12]],$GZ:$GZ,1,0))=16,1,0),0)</f>
        <v>0</v>
      </c>
      <c r="FU89">
        <f>IF(LEN(Table1[[#This Row],[Ledger 13]])&gt;0,IF(TYPE(VLOOKUP(Table1[[#This Row],[Ledger 13]],$GZ:$GZ,1,0))=16,1,0),0)</f>
        <v>0</v>
      </c>
      <c r="FV89">
        <f>IF(LEN(Table1[[#This Row],[Ledger 14]])&gt;0,IF(TYPE(VLOOKUP(Table1[[#This Row],[Ledger 14]],$GZ:$GZ,1,0))=16,1,0),0)</f>
        <v>0</v>
      </c>
      <c r="FW89">
        <f>IF(LEN(Table1[[#This Row],[Ledger 15]])&gt;0,IF(TYPE(VLOOKUP(Table1[[#This Row],[Ledger 15]],$GZ:$GZ,1,0))=16,1,0),0)</f>
        <v>0</v>
      </c>
    </row>
    <row r="90" spans="4:179" ht="33" customHeight="1" x14ac:dyDescent="0.45">
      <c r="D90" s="8">
        <f t="shared" si="10"/>
        <v>85</v>
      </c>
      <c r="E90" s="32"/>
      <c r="F90" s="34"/>
      <c r="G90" s="34"/>
      <c r="H90" s="34"/>
      <c r="I90" s="34"/>
      <c r="J90" s="38"/>
      <c r="K90" s="33"/>
      <c r="L90" s="36"/>
      <c r="M90" s="35"/>
      <c r="N90" s="34"/>
      <c r="O90" s="41"/>
      <c r="P90" s="35"/>
      <c r="Q90" s="34"/>
      <c r="R90" s="37"/>
      <c r="S90" s="35"/>
      <c r="T90" s="34"/>
      <c r="U90" s="37"/>
      <c r="V90" s="35"/>
      <c r="W90" s="34"/>
      <c r="X90" s="37"/>
      <c r="Y90" s="35"/>
      <c r="Z90" s="34"/>
      <c r="AA90" s="37"/>
      <c r="AB90" s="35"/>
      <c r="AC90" s="34"/>
      <c r="AD90" s="37"/>
      <c r="AE90" s="35"/>
      <c r="AF90" s="34"/>
      <c r="AG90" s="37"/>
      <c r="AH90" s="35"/>
      <c r="AI90" s="34"/>
      <c r="AJ90" s="37"/>
      <c r="AK90" s="35"/>
      <c r="AL90" s="34"/>
      <c r="AM90" s="37"/>
      <c r="AN90" s="35"/>
      <c r="AO90" s="34"/>
      <c r="AP90" s="37"/>
      <c r="AQ90" s="35"/>
      <c r="AR90" s="34"/>
      <c r="AS90" s="37"/>
      <c r="AT90" s="35"/>
      <c r="AU90" s="34"/>
      <c r="AV90" s="37"/>
      <c r="AW90" s="35"/>
      <c r="AX90" s="34"/>
      <c r="AY90" s="37"/>
      <c r="AZ90" s="35"/>
      <c r="BA90" s="34"/>
      <c r="BB90" s="37"/>
      <c r="BC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" s="7"/>
      <c r="BF90" t="str">
        <f>IF(Table1[[#This Row],[Date]]="","","&amp;lt;VOUCHER REMOTEID="&amp;""""&amp;$A$11&amp;$A$13&amp;ROW()&amp;""""&amp;" VCHTYPE="""&amp;F90&amp;""" ACTION="""&amp;"Create"&amp;"""&amp;gt;")</f>
        <v/>
      </c>
      <c r="BG90" t="str">
        <f>IF(Table1[[#This Row],[Date]]="","",TEXT(Table1[[#This Row],[Date]],"yyyymmdd"))</f>
        <v/>
      </c>
      <c r="BH90" t="str">
        <f>Table1[[#This Row],[Date2]]</f>
        <v/>
      </c>
      <c r="BI90" t="str">
        <f>IF(Table1[[#This Row],[Date]]="","",Table1[[#This Row],[Voucher Type]])</f>
        <v/>
      </c>
      <c r="BJ90" t="str">
        <f>IF(Table1[[#This Row],[Ref No / Invoice No]]="","",Table1[[#This Row],[Ref No / Invoice No]])</f>
        <v/>
      </c>
      <c r="BK90" t="str">
        <f>IF(Table1[[#This Row],[Voucher No]]="","",Table1[[#This Row],[Voucher No]])</f>
        <v/>
      </c>
      <c r="BL90" t="str">
        <f>IF(Table1[[#This Row],[Date]]="","",Table1[[#This Row],[Narration]])</f>
        <v/>
      </c>
      <c r="BM90" t="str">
        <f>IF(Table1[[#This Row],[Date]]="","",$A$11&amp;$A$13&amp;ROW())</f>
        <v/>
      </c>
      <c r="BN90" t="str">
        <f>IF(Table1[[#This Row],[Date]]="","",$A$13)</f>
        <v/>
      </c>
      <c r="BP90" t="str">
        <f>IF(Table1[[#This Row],[Ledger 1]]="","","No")</f>
        <v/>
      </c>
      <c r="BQ90" t="str">
        <f>IF(Table1[[#This Row],[Date]]="","",IF(Table1[[#This Row],[Effect 1]]="Dr.","Yes","No"))</f>
        <v/>
      </c>
      <c r="BR90" t="str">
        <f>IF(Table1[[#This Row],[Date]]="","",Table1[[#This Row],[Ledger 1]])</f>
        <v/>
      </c>
      <c r="BS90" t="str">
        <f>IF(Table1[[#This Row],[Date]]="","",IF(Table1[[#This Row],[Effect 1]]="Dr.",-Table1[[#This Row],[Amount 1]],Table1[[#This Row],[Amount 1]]))</f>
        <v/>
      </c>
      <c r="BV90" t="str">
        <f>IF(Table1[[#This Row],[Ledger 2]]="","","No")</f>
        <v/>
      </c>
      <c r="BW90" t="str">
        <f>IF(Table1[[#This Row],[Date]]="","",IF(Table1[[#This Row],[Effect 2]]="Dr.","Yes","No"))</f>
        <v/>
      </c>
      <c r="BX90" t="str">
        <f>IF(Table1[[#This Row],[Date]]="","",Table1[[#This Row],[Ledger 2]])</f>
        <v/>
      </c>
      <c r="BY90" t="str">
        <f>IF(Table1[[#This Row],[Date]]="","",IF(Table1[[#This Row],[Effect 2]]="Dr.",-Table1[[#This Row],[Amount 2]],Table1[[#This Row],[Amount 2]]))</f>
        <v/>
      </c>
      <c r="CB90" t="str">
        <f>IF(Table1[[#This Row],[Ledger 3]]="","","No")</f>
        <v/>
      </c>
      <c r="CC90" t="str">
        <f>IF(Table1[[#This Row],[Ledger 3]]="","",IF(Table1[[#This Row],[Effect 3]]="Dr.","Yes","No"))</f>
        <v/>
      </c>
      <c r="CD90" t="str">
        <f>IF(Table1[[#This Row],[Ledger 3]]="","",Table1[[#This Row],[Ledger 3]])</f>
        <v/>
      </c>
      <c r="CE90" t="str">
        <f>IF(Table1[[#This Row],[Ledger 3]]="","",IF(Table1[[#This Row],[Effect 3]]="Dr.",-Table1[[#This Row],[Amount 3]],Table1[[#This Row],[Amount 3]]))</f>
        <v/>
      </c>
      <c r="CH90" t="str">
        <f>IF(Table1[[#This Row],[Ledger 4]]="","","No")</f>
        <v/>
      </c>
      <c r="CI90" t="str">
        <f>IF(Table1[[#This Row],[Ledger 4]]="","",IF(Table1[[#This Row],[Effect 4]]="Dr.","Yes","No"))</f>
        <v/>
      </c>
      <c r="CJ90" t="str">
        <f>IF(Table1[[#This Row],[Ledger 4]]="","",Table1[[#This Row],[Ledger 4]])</f>
        <v/>
      </c>
      <c r="CK90" t="str">
        <f>IF(Table1[[#This Row],[Ledger 4]]="","",IF(Table1[[#This Row],[Effect 4]]="Dr.",-Table1[[#This Row],[Amount 4]],Table1[[#This Row],[Amount 4]]))</f>
        <v/>
      </c>
      <c r="CN90" t="str">
        <f>IF(Table1[[#This Row],[Ledger 5]]="","","No")</f>
        <v/>
      </c>
      <c r="CO90" t="str">
        <f>IF(Table1[[#This Row],[Ledger 5]]="","",IF(Table1[[#This Row],[Effect 5]]="Dr.","Yes","No"))</f>
        <v/>
      </c>
      <c r="CP90" t="str">
        <f>IF(Table1[[#This Row],[Ledger 5]]="","",Table1[[#This Row],[Ledger 5]])</f>
        <v/>
      </c>
      <c r="CQ90" t="str">
        <f>IF(Table1[[#This Row],[Ledger 5]]="","",IF(Table1[[#This Row],[Effect 5]]="Dr.",-Table1[[#This Row],[Amount 5]],Table1[[#This Row],[Amount 5]]))</f>
        <v/>
      </c>
      <c r="CT90" t="str">
        <f>IF(Table1[[#This Row],[Ledger 6]]="","","No")</f>
        <v/>
      </c>
      <c r="CU90" t="str">
        <f>IF(Table1[[#This Row],[Ledger 6]]="","",IF(Table1[[#This Row],[Effect 6]]="Dr.","Yes","No"))</f>
        <v/>
      </c>
      <c r="CV90" t="str">
        <f>IF(Table1[[#This Row],[Ledger 6]]="","",Table1[[#This Row],[Ledger 6]])</f>
        <v/>
      </c>
      <c r="CW90" t="str">
        <f>IF(Table1[[#This Row],[Ledger 6]]="","",IF(Table1[[#This Row],[Effect 6]]="Dr.",-Table1[[#This Row],[Amount 6]],Table1[[#This Row],[Amount 6]]))</f>
        <v/>
      </c>
      <c r="CZ90" t="str">
        <f>IF(Table1[[#This Row],[Ledger 7]]="","","No")</f>
        <v/>
      </c>
      <c r="DA90" t="str">
        <f>IF(Table1[[#This Row],[Ledger 7]]="","",IF(Table1[[#This Row],[Effect 7]]="Dr.","Yes","No"))</f>
        <v/>
      </c>
      <c r="DB90" t="str">
        <f>IF(Table1[[#This Row],[Ledger 7]]="","",Table1[[#This Row],[Ledger 7]])</f>
        <v/>
      </c>
      <c r="DC90" t="str">
        <f>IF(Table1[[#This Row],[Ledger 7]]="","",IF(Table1[[#This Row],[Effect 7]]="Dr.",-Table1[[#This Row],[Amount 7]],Table1[[#This Row],[Amount 7]]))</f>
        <v/>
      </c>
      <c r="DF90" t="str">
        <f>IF(Table1[[#This Row],[Ledger 8]]="","","No")</f>
        <v/>
      </c>
      <c r="DG90" t="str">
        <f>IF(Table1[[#This Row],[Ledger 8]]="","",IF(Table1[[#This Row],[Effect 8]]="Dr.","Yes","No"))</f>
        <v/>
      </c>
      <c r="DH90" t="str">
        <f>IF(Table1[[#This Row],[Ledger 8]]="","",Table1[[#This Row],[Ledger 8]])</f>
        <v/>
      </c>
      <c r="DI90" t="str">
        <f>IF(Table1[[#This Row],[Ledger 8]]="","",IF(Table1[[#This Row],[Effect 8]]="Dr.",-Table1[[#This Row],[Amount 8]],Table1[[#This Row],[Amount 8]]))</f>
        <v/>
      </c>
      <c r="DL90" t="str">
        <f>IF(Table1[[#This Row],[Ledger 9]]="","","No")</f>
        <v/>
      </c>
      <c r="DM90" t="str">
        <f>IF(Table1[[#This Row],[Ledger 9]]="","",IF(Table1[[#This Row],[Effect 9]]="Dr.","Yes","No"))</f>
        <v/>
      </c>
      <c r="DN90" t="str">
        <f>IF(Table1[[#This Row],[Ledger 9]]="","",Table1[[#This Row],[Ledger 9]])</f>
        <v/>
      </c>
      <c r="DO90" t="str">
        <f>IF(Table1[[#This Row],[Ledger 9]]="","",IF(Table1[[#This Row],[Effect 9]]="Dr.",-Table1[[#This Row],[Amount 9]],Table1[[#This Row],[Amount 9]]))</f>
        <v/>
      </c>
      <c r="DR90" t="str">
        <f>IF(Table1[[#This Row],[Ledger 10]]="","","No")</f>
        <v/>
      </c>
      <c r="DS90" t="str">
        <f>IF(Table1[[#This Row],[Ledger 10]]="","",IF(Table1[[#This Row],[Effect 10]]="Dr.","Yes","No"))</f>
        <v/>
      </c>
      <c r="DT90" t="str">
        <f>IF(Table1[[#This Row],[Ledger 10]]="","",Table1[[#This Row],[Ledger 10]])</f>
        <v/>
      </c>
      <c r="DU90" t="str">
        <f>IF(Table1[[#This Row],[Ledger 10]]="","",IF(Table1[[#This Row],[Effect 10]]="Dr.",-Table1[[#This Row],[Amount 10]],Table1[[#This Row],[Amount 10]]))</f>
        <v/>
      </c>
      <c r="DX90" t="str">
        <f>IF(Table1[[#This Row],[Ledger 11]]="","","No")</f>
        <v/>
      </c>
      <c r="DY90" t="str">
        <f>IF(Table1[[#This Row],[Ledger 11]]="","",IF(Table1[[#This Row],[Effect 11]]="Dr.","Yes","No"))</f>
        <v/>
      </c>
      <c r="DZ90" t="str">
        <f>IF(Table1[[#This Row],[Ledger 11]]="","",Table1[[#This Row],[Ledger 11]])</f>
        <v/>
      </c>
      <c r="EA90" t="str">
        <f>IF(Table1[[#This Row],[Ledger 11]]="","",IF(Table1[[#This Row],[Effect 11]]="Dr.",-Table1[[#This Row],[Amount 11]],Table1[[#This Row],[Amount 11]]))</f>
        <v/>
      </c>
      <c r="ED90" t="str">
        <f>IF(Table1[[#This Row],[Ledger 12]]="","","No")</f>
        <v/>
      </c>
      <c r="EE90" t="str">
        <f>IF(Table1[[#This Row],[Ledger 12]]="","",IF(Table1[[#This Row],[Effect 12]]="Dr.","Yes","No"))</f>
        <v/>
      </c>
      <c r="EF90" t="str">
        <f>IF(Table1[[#This Row],[Ledger 12]]="","",Table1[[#This Row],[Ledger 12]])</f>
        <v/>
      </c>
      <c r="EG90" t="str">
        <f>IF(Table1[[#This Row],[Ledger 12]]="","",IF(Table1[[#This Row],[Effect 12]]="Dr.",-Table1[[#This Row],[Amount 12]],Table1[[#This Row],[Amount 12]]))</f>
        <v/>
      </c>
      <c r="EJ90" t="str">
        <f>IF(Table1[[#This Row],[Ledger 13]]="","","No")</f>
        <v/>
      </c>
      <c r="EK90" t="str">
        <f>IF(Table1[[#This Row],[Ledger 13]]="","",IF(Table1[[#This Row],[Effect 13]]="Dr.","Yes","No"))</f>
        <v/>
      </c>
      <c r="EL90" t="str">
        <f>IF(Table1[[#This Row],[Ledger 13]]="","",Table1[[#This Row],[Ledger 13]])</f>
        <v/>
      </c>
      <c r="EM90" t="str">
        <f>IF(Table1[[#This Row],[Ledger 13]]="","",IF(Table1[[#This Row],[Effect 13]]="Dr.",-Table1[[#This Row],[Amount 13]],Table1[[#This Row],[Amount 13]]))</f>
        <v/>
      </c>
      <c r="EP90" t="str">
        <f>IF(Table1[[#This Row],[Ledger 14]]="","","No")</f>
        <v/>
      </c>
      <c r="EQ90" t="str">
        <f>IF(Table1[[#This Row],[Ledger 14]]="","",IF(Table1[[#This Row],[Effect 14]]="Dr.","Yes","No"))</f>
        <v/>
      </c>
      <c r="ER90" t="str">
        <f>IF(Table1[[#This Row],[Ledger 14]]="","",Table1[[#This Row],[Ledger 14]])</f>
        <v/>
      </c>
      <c r="ES90" t="str">
        <f>IF(Table1[[#This Row],[Ledger 14]]="","",IF(Table1[[#This Row],[Effect 14]]="Dr.",-Table1[[#This Row],[Amount 14]],Table1[[#This Row],[Amount 14]]))</f>
        <v/>
      </c>
      <c r="EV90" t="str">
        <f>IF(Table1[[#This Row],[Ledger 15]]="","","No")</f>
        <v/>
      </c>
      <c r="EW90" t="str">
        <f>IF(Table1[[#This Row],[Ledger 15]]="","",IF(Table1[[#This Row],[Effect 15]]="Dr.","Yes","No"))</f>
        <v/>
      </c>
      <c r="EX90" t="str">
        <f>IF(Table1[[#This Row],[Ledger 15]]="","",Table1[[#This Row],[Ledger 15]])</f>
        <v/>
      </c>
      <c r="EY90" t="str">
        <f>IF(Table1[[#This Row],[Ledger 15]]="","",IF(Table1[[#This Row],[Effect 15]]="Dr.",-Table1[[#This Row],[Amount 15]],Table1[[#This Row],[Amount 15]]))</f>
        <v/>
      </c>
      <c r="FD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">
        <f>IF(Table1[[#This Row],[Date]]="",0,IF(AND(Table1[[#This Row],[Date]]&gt;=$FE$2,Table1[[#This Row],[Date]]&lt;=$FE$3),0,1))</f>
        <v>0</v>
      </c>
      <c r="FF90">
        <f>IF(Table1[[#This Row],[Date]]="",0,IF(TYPE(VLOOKUP(Table1[[#This Row],[Voucher Type]],Table1[[#All],[Voucher Type Master]],1,FALSE))=16,1,0))</f>
        <v>0</v>
      </c>
      <c r="FG90">
        <f>IF(TYPE(IF(Table1[[#This Row],[Date]]="",0,IF(VLOOKUP(Table1[[#This Row],[Voucher Type]],$FY$5:$FZ$13,2,0)=Table1[[#This Row],[Effect 1]],0,1)))=16,1,0)</f>
        <v>0</v>
      </c>
      <c r="FH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">
        <f>IF(LEN(Table1[[#This Row],[Ledger 1]])&gt;0,IF(TYPE(VLOOKUP(Table1[[#This Row],[Ledger 1]],GZ:GZ,1,0))=16,1,0),0)</f>
        <v>0</v>
      </c>
      <c r="FJ90">
        <f>IF(LEN(Table1[[#This Row],[Ledger 2]])&gt;0,IF(TYPE(VLOOKUP(Table1[[#This Row],[Ledger 2]],GZ:GZ,1,0))=16,1,0),0)</f>
        <v>0</v>
      </c>
      <c r="FK90">
        <f>IF(LEN(Table1[[#This Row],[Ledger 3]])&gt;0,IF(TYPE(VLOOKUP(Table1[[#This Row],[Ledger 3]],GZ:GZ,1,0))=16,1,0),0)</f>
        <v>0</v>
      </c>
      <c r="FL90">
        <f>IF(LEN(Table1[[#This Row],[Ledger 4]])&gt;0,IF(TYPE(VLOOKUP(Table1[[#This Row],[Ledger 4]],GZ:GZ,1,0))=16,1,0),0)</f>
        <v>0</v>
      </c>
      <c r="FM90">
        <f>IF(LEN(Table1[[#This Row],[Ledger 5]])&gt;0,IF(TYPE(VLOOKUP(Table1[[#This Row],[Ledger 5]],GZ:GZ,1,0))=16,1,0),0)</f>
        <v>0</v>
      </c>
      <c r="FN90">
        <f>IF(LEN(Table1[[#This Row],[Ledger 6]])&gt;0,IF(TYPE(VLOOKUP(Table1[[#This Row],[Ledger 6]],$GZ:$GZ,1,0))=16,1,0),0)</f>
        <v>0</v>
      </c>
      <c r="FO90">
        <f>IF(LEN(Table1[[#This Row],[Ledger 7]])&gt;0,IF(TYPE(VLOOKUP(Table1[[#This Row],[Ledger 7]],$GZ:$GZ,1,0))=16,1,0),0)</f>
        <v>0</v>
      </c>
      <c r="FP90">
        <f>IF(LEN(Table1[[#This Row],[Ledger 8]])&gt;0,IF(TYPE(VLOOKUP(Table1[[#This Row],[Ledger 8]],$GZ:$GZ,1,0))=16,1,0),0)</f>
        <v>0</v>
      </c>
      <c r="FQ90">
        <f>IF(LEN(Table1[[#This Row],[Ledger 9]])&gt;0,IF(TYPE(VLOOKUP(Table1[[#This Row],[Ledger 9]],$GZ:$GZ,1,0))=16,1,0),0)</f>
        <v>0</v>
      </c>
      <c r="FR90">
        <f>IF(LEN(Table1[[#This Row],[Ledger 10]])&gt;0,IF(TYPE(VLOOKUP(Table1[[#This Row],[Ledger 10]],$GZ:$GZ,1,0))=16,1,0),0)</f>
        <v>0</v>
      </c>
      <c r="FS90">
        <f>IF(LEN(Table1[[#This Row],[Ledger 11]])&gt;0,IF(TYPE(VLOOKUP(Table1[[#This Row],[Ledger 11]],$GZ:$GZ,1,0))=16,1,0),0)</f>
        <v>0</v>
      </c>
      <c r="FT90">
        <f>IF(LEN(Table1[[#This Row],[Ledger 12]])&gt;0,IF(TYPE(VLOOKUP(Table1[[#This Row],[Ledger 12]],$GZ:$GZ,1,0))=16,1,0),0)</f>
        <v>0</v>
      </c>
      <c r="FU90">
        <f>IF(LEN(Table1[[#This Row],[Ledger 13]])&gt;0,IF(TYPE(VLOOKUP(Table1[[#This Row],[Ledger 13]],$GZ:$GZ,1,0))=16,1,0),0)</f>
        <v>0</v>
      </c>
      <c r="FV90">
        <f>IF(LEN(Table1[[#This Row],[Ledger 14]])&gt;0,IF(TYPE(VLOOKUP(Table1[[#This Row],[Ledger 14]],$GZ:$GZ,1,0))=16,1,0),0)</f>
        <v>0</v>
      </c>
      <c r="FW90">
        <f>IF(LEN(Table1[[#This Row],[Ledger 15]])&gt;0,IF(TYPE(VLOOKUP(Table1[[#This Row],[Ledger 15]],$GZ:$GZ,1,0))=16,1,0),0)</f>
        <v>0</v>
      </c>
    </row>
    <row r="91" spans="4:179" ht="33" customHeight="1" x14ac:dyDescent="0.45">
      <c r="D91" s="8">
        <f t="shared" si="10"/>
        <v>86</v>
      </c>
      <c r="E91" s="32"/>
      <c r="F91" s="34"/>
      <c r="G91" s="34"/>
      <c r="H91" s="34"/>
      <c r="I91" s="34"/>
      <c r="J91" s="38"/>
      <c r="K91" s="33"/>
      <c r="L91" s="36"/>
      <c r="M91" s="35"/>
      <c r="N91" s="34"/>
      <c r="O91" s="41"/>
      <c r="P91" s="35"/>
      <c r="Q91" s="34"/>
      <c r="R91" s="37"/>
      <c r="S91" s="35"/>
      <c r="T91" s="34"/>
      <c r="U91" s="37"/>
      <c r="V91" s="35"/>
      <c r="W91" s="34"/>
      <c r="X91" s="37"/>
      <c r="Y91" s="35"/>
      <c r="Z91" s="34"/>
      <c r="AA91" s="37"/>
      <c r="AB91" s="35"/>
      <c r="AC91" s="34"/>
      <c r="AD91" s="37"/>
      <c r="AE91" s="35"/>
      <c r="AF91" s="34"/>
      <c r="AG91" s="37"/>
      <c r="AH91" s="35"/>
      <c r="AI91" s="34"/>
      <c r="AJ91" s="37"/>
      <c r="AK91" s="35"/>
      <c r="AL91" s="34"/>
      <c r="AM91" s="37"/>
      <c r="AN91" s="35"/>
      <c r="AO91" s="34"/>
      <c r="AP91" s="37"/>
      <c r="AQ91" s="35"/>
      <c r="AR91" s="34"/>
      <c r="AS91" s="37"/>
      <c r="AT91" s="35"/>
      <c r="AU91" s="34"/>
      <c r="AV91" s="37"/>
      <c r="AW91" s="35"/>
      <c r="AX91" s="34"/>
      <c r="AY91" s="37"/>
      <c r="AZ91" s="35"/>
      <c r="BA91" s="34"/>
      <c r="BB91" s="37"/>
      <c r="BC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" s="7"/>
      <c r="BF91" t="str">
        <f>IF(Table1[[#This Row],[Date]]="","","&amp;lt;VOUCHER REMOTEID="&amp;""""&amp;$A$11&amp;$A$13&amp;ROW()&amp;""""&amp;" VCHTYPE="""&amp;F91&amp;""" ACTION="""&amp;"Create"&amp;"""&amp;gt;")</f>
        <v/>
      </c>
      <c r="BG91" t="str">
        <f>IF(Table1[[#This Row],[Date]]="","",TEXT(Table1[[#This Row],[Date]],"yyyymmdd"))</f>
        <v/>
      </c>
      <c r="BH91" t="str">
        <f>Table1[[#This Row],[Date2]]</f>
        <v/>
      </c>
      <c r="BI91" t="str">
        <f>IF(Table1[[#This Row],[Date]]="","",Table1[[#This Row],[Voucher Type]])</f>
        <v/>
      </c>
      <c r="BJ91" t="str">
        <f>IF(Table1[[#This Row],[Ref No / Invoice No]]="","",Table1[[#This Row],[Ref No / Invoice No]])</f>
        <v/>
      </c>
      <c r="BK91" t="str">
        <f>IF(Table1[[#This Row],[Voucher No]]="","",Table1[[#This Row],[Voucher No]])</f>
        <v/>
      </c>
      <c r="BL91" t="str">
        <f>IF(Table1[[#This Row],[Date]]="","",Table1[[#This Row],[Narration]])</f>
        <v/>
      </c>
      <c r="BM91" t="str">
        <f>IF(Table1[[#This Row],[Date]]="","",$A$11&amp;$A$13&amp;ROW())</f>
        <v/>
      </c>
      <c r="BN91" t="str">
        <f>IF(Table1[[#This Row],[Date]]="","",$A$13)</f>
        <v/>
      </c>
      <c r="BP91" t="str">
        <f>IF(Table1[[#This Row],[Ledger 1]]="","","No")</f>
        <v/>
      </c>
      <c r="BQ91" t="str">
        <f>IF(Table1[[#This Row],[Date]]="","",IF(Table1[[#This Row],[Effect 1]]="Dr.","Yes","No"))</f>
        <v/>
      </c>
      <c r="BR91" t="str">
        <f>IF(Table1[[#This Row],[Date]]="","",Table1[[#This Row],[Ledger 1]])</f>
        <v/>
      </c>
      <c r="BS91" t="str">
        <f>IF(Table1[[#This Row],[Date]]="","",IF(Table1[[#This Row],[Effect 1]]="Dr.",-Table1[[#This Row],[Amount 1]],Table1[[#This Row],[Amount 1]]))</f>
        <v/>
      </c>
      <c r="BV91" t="str">
        <f>IF(Table1[[#This Row],[Ledger 2]]="","","No")</f>
        <v/>
      </c>
      <c r="BW91" t="str">
        <f>IF(Table1[[#This Row],[Date]]="","",IF(Table1[[#This Row],[Effect 2]]="Dr.","Yes","No"))</f>
        <v/>
      </c>
      <c r="BX91" t="str">
        <f>IF(Table1[[#This Row],[Date]]="","",Table1[[#This Row],[Ledger 2]])</f>
        <v/>
      </c>
      <c r="BY91" t="str">
        <f>IF(Table1[[#This Row],[Date]]="","",IF(Table1[[#This Row],[Effect 2]]="Dr.",-Table1[[#This Row],[Amount 2]],Table1[[#This Row],[Amount 2]]))</f>
        <v/>
      </c>
      <c r="CB91" t="str">
        <f>IF(Table1[[#This Row],[Ledger 3]]="","","No")</f>
        <v/>
      </c>
      <c r="CC91" t="str">
        <f>IF(Table1[[#This Row],[Ledger 3]]="","",IF(Table1[[#This Row],[Effect 3]]="Dr.","Yes","No"))</f>
        <v/>
      </c>
      <c r="CD91" t="str">
        <f>IF(Table1[[#This Row],[Ledger 3]]="","",Table1[[#This Row],[Ledger 3]])</f>
        <v/>
      </c>
      <c r="CE91" t="str">
        <f>IF(Table1[[#This Row],[Ledger 3]]="","",IF(Table1[[#This Row],[Effect 3]]="Dr.",-Table1[[#This Row],[Amount 3]],Table1[[#This Row],[Amount 3]]))</f>
        <v/>
      </c>
      <c r="CH91" t="str">
        <f>IF(Table1[[#This Row],[Ledger 4]]="","","No")</f>
        <v/>
      </c>
      <c r="CI91" t="str">
        <f>IF(Table1[[#This Row],[Ledger 4]]="","",IF(Table1[[#This Row],[Effect 4]]="Dr.","Yes","No"))</f>
        <v/>
      </c>
      <c r="CJ91" t="str">
        <f>IF(Table1[[#This Row],[Ledger 4]]="","",Table1[[#This Row],[Ledger 4]])</f>
        <v/>
      </c>
      <c r="CK91" t="str">
        <f>IF(Table1[[#This Row],[Ledger 4]]="","",IF(Table1[[#This Row],[Effect 4]]="Dr.",-Table1[[#This Row],[Amount 4]],Table1[[#This Row],[Amount 4]]))</f>
        <v/>
      </c>
      <c r="CN91" t="str">
        <f>IF(Table1[[#This Row],[Ledger 5]]="","","No")</f>
        <v/>
      </c>
      <c r="CO91" t="str">
        <f>IF(Table1[[#This Row],[Ledger 5]]="","",IF(Table1[[#This Row],[Effect 5]]="Dr.","Yes","No"))</f>
        <v/>
      </c>
      <c r="CP91" t="str">
        <f>IF(Table1[[#This Row],[Ledger 5]]="","",Table1[[#This Row],[Ledger 5]])</f>
        <v/>
      </c>
      <c r="CQ91" t="str">
        <f>IF(Table1[[#This Row],[Ledger 5]]="","",IF(Table1[[#This Row],[Effect 5]]="Dr.",-Table1[[#This Row],[Amount 5]],Table1[[#This Row],[Amount 5]]))</f>
        <v/>
      </c>
      <c r="CT91" t="str">
        <f>IF(Table1[[#This Row],[Ledger 6]]="","","No")</f>
        <v/>
      </c>
      <c r="CU91" t="str">
        <f>IF(Table1[[#This Row],[Ledger 6]]="","",IF(Table1[[#This Row],[Effect 6]]="Dr.","Yes","No"))</f>
        <v/>
      </c>
      <c r="CV91" t="str">
        <f>IF(Table1[[#This Row],[Ledger 6]]="","",Table1[[#This Row],[Ledger 6]])</f>
        <v/>
      </c>
      <c r="CW91" t="str">
        <f>IF(Table1[[#This Row],[Ledger 6]]="","",IF(Table1[[#This Row],[Effect 6]]="Dr.",-Table1[[#This Row],[Amount 6]],Table1[[#This Row],[Amount 6]]))</f>
        <v/>
      </c>
      <c r="CZ91" t="str">
        <f>IF(Table1[[#This Row],[Ledger 7]]="","","No")</f>
        <v/>
      </c>
      <c r="DA91" t="str">
        <f>IF(Table1[[#This Row],[Ledger 7]]="","",IF(Table1[[#This Row],[Effect 7]]="Dr.","Yes","No"))</f>
        <v/>
      </c>
      <c r="DB91" t="str">
        <f>IF(Table1[[#This Row],[Ledger 7]]="","",Table1[[#This Row],[Ledger 7]])</f>
        <v/>
      </c>
      <c r="DC91" t="str">
        <f>IF(Table1[[#This Row],[Ledger 7]]="","",IF(Table1[[#This Row],[Effect 7]]="Dr.",-Table1[[#This Row],[Amount 7]],Table1[[#This Row],[Amount 7]]))</f>
        <v/>
      </c>
      <c r="DF91" t="str">
        <f>IF(Table1[[#This Row],[Ledger 8]]="","","No")</f>
        <v/>
      </c>
      <c r="DG91" t="str">
        <f>IF(Table1[[#This Row],[Ledger 8]]="","",IF(Table1[[#This Row],[Effect 8]]="Dr.","Yes","No"))</f>
        <v/>
      </c>
      <c r="DH91" t="str">
        <f>IF(Table1[[#This Row],[Ledger 8]]="","",Table1[[#This Row],[Ledger 8]])</f>
        <v/>
      </c>
      <c r="DI91" t="str">
        <f>IF(Table1[[#This Row],[Ledger 8]]="","",IF(Table1[[#This Row],[Effect 8]]="Dr.",-Table1[[#This Row],[Amount 8]],Table1[[#This Row],[Amount 8]]))</f>
        <v/>
      </c>
      <c r="DL91" t="str">
        <f>IF(Table1[[#This Row],[Ledger 9]]="","","No")</f>
        <v/>
      </c>
      <c r="DM91" t="str">
        <f>IF(Table1[[#This Row],[Ledger 9]]="","",IF(Table1[[#This Row],[Effect 9]]="Dr.","Yes","No"))</f>
        <v/>
      </c>
      <c r="DN91" t="str">
        <f>IF(Table1[[#This Row],[Ledger 9]]="","",Table1[[#This Row],[Ledger 9]])</f>
        <v/>
      </c>
      <c r="DO91" t="str">
        <f>IF(Table1[[#This Row],[Ledger 9]]="","",IF(Table1[[#This Row],[Effect 9]]="Dr.",-Table1[[#This Row],[Amount 9]],Table1[[#This Row],[Amount 9]]))</f>
        <v/>
      </c>
      <c r="DR91" t="str">
        <f>IF(Table1[[#This Row],[Ledger 10]]="","","No")</f>
        <v/>
      </c>
      <c r="DS91" t="str">
        <f>IF(Table1[[#This Row],[Ledger 10]]="","",IF(Table1[[#This Row],[Effect 10]]="Dr.","Yes","No"))</f>
        <v/>
      </c>
      <c r="DT91" t="str">
        <f>IF(Table1[[#This Row],[Ledger 10]]="","",Table1[[#This Row],[Ledger 10]])</f>
        <v/>
      </c>
      <c r="DU91" t="str">
        <f>IF(Table1[[#This Row],[Ledger 10]]="","",IF(Table1[[#This Row],[Effect 10]]="Dr.",-Table1[[#This Row],[Amount 10]],Table1[[#This Row],[Amount 10]]))</f>
        <v/>
      </c>
      <c r="DX91" t="str">
        <f>IF(Table1[[#This Row],[Ledger 11]]="","","No")</f>
        <v/>
      </c>
      <c r="DY91" t="str">
        <f>IF(Table1[[#This Row],[Ledger 11]]="","",IF(Table1[[#This Row],[Effect 11]]="Dr.","Yes","No"))</f>
        <v/>
      </c>
      <c r="DZ91" t="str">
        <f>IF(Table1[[#This Row],[Ledger 11]]="","",Table1[[#This Row],[Ledger 11]])</f>
        <v/>
      </c>
      <c r="EA91" t="str">
        <f>IF(Table1[[#This Row],[Ledger 11]]="","",IF(Table1[[#This Row],[Effect 11]]="Dr.",-Table1[[#This Row],[Amount 11]],Table1[[#This Row],[Amount 11]]))</f>
        <v/>
      </c>
      <c r="ED91" t="str">
        <f>IF(Table1[[#This Row],[Ledger 12]]="","","No")</f>
        <v/>
      </c>
      <c r="EE91" t="str">
        <f>IF(Table1[[#This Row],[Ledger 12]]="","",IF(Table1[[#This Row],[Effect 12]]="Dr.","Yes","No"))</f>
        <v/>
      </c>
      <c r="EF91" t="str">
        <f>IF(Table1[[#This Row],[Ledger 12]]="","",Table1[[#This Row],[Ledger 12]])</f>
        <v/>
      </c>
      <c r="EG91" t="str">
        <f>IF(Table1[[#This Row],[Ledger 12]]="","",IF(Table1[[#This Row],[Effect 12]]="Dr.",-Table1[[#This Row],[Amount 12]],Table1[[#This Row],[Amount 12]]))</f>
        <v/>
      </c>
      <c r="EJ91" t="str">
        <f>IF(Table1[[#This Row],[Ledger 13]]="","","No")</f>
        <v/>
      </c>
      <c r="EK91" t="str">
        <f>IF(Table1[[#This Row],[Ledger 13]]="","",IF(Table1[[#This Row],[Effect 13]]="Dr.","Yes","No"))</f>
        <v/>
      </c>
      <c r="EL91" t="str">
        <f>IF(Table1[[#This Row],[Ledger 13]]="","",Table1[[#This Row],[Ledger 13]])</f>
        <v/>
      </c>
      <c r="EM91" t="str">
        <f>IF(Table1[[#This Row],[Ledger 13]]="","",IF(Table1[[#This Row],[Effect 13]]="Dr.",-Table1[[#This Row],[Amount 13]],Table1[[#This Row],[Amount 13]]))</f>
        <v/>
      </c>
      <c r="EP91" t="str">
        <f>IF(Table1[[#This Row],[Ledger 14]]="","","No")</f>
        <v/>
      </c>
      <c r="EQ91" t="str">
        <f>IF(Table1[[#This Row],[Ledger 14]]="","",IF(Table1[[#This Row],[Effect 14]]="Dr.","Yes","No"))</f>
        <v/>
      </c>
      <c r="ER91" t="str">
        <f>IF(Table1[[#This Row],[Ledger 14]]="","",Table1[[#This Row],[Ledger 14]])</f>
        <v/>
      </c>
      <c r="ES91" t="str">
        <f>IF(Table1[[#This Row],[Ledger 14]]="","",IF(Table1[[#This Row],[Effect 14]]="Dr.",-Table1[[#This Row],[Amount 14]],Table1[[#This Row],[Amount 14]]))</f>
        <v/>
      </c>
      <c r="EV91" t="str">
        <f>IF(Table1[[#This Row],[Ledger 15]]="","","No")</f>
        <v/>
      </c>
      <c r="EW91" t="str">
        <f>IF(Table1[[#This Row],[Ledger 15]]="","",IF(Table1[[#This Row],[Effect 15]]="Dr.","Yes","No"))</f>
        <v/>
      </c>
      <c r="EX91" t="str">
        <f>IF(Table1[[#This Row],[Ledger 15]]="","",Table1[[#This Row],[Ledger 15]])</f>
        <v/>
      </c>
      <c r="EY91" t="str">
        <f>IF(Table1[[#This Row],[Ledger 15]]="","",IF(Table1[[#This Row],[Effect 15]]="Dr.",-Table1[[#This Row],[Amount 15]],Table1[[#This Row],[Amount 15]]))</f>
        <v/>
      </c>
      <c r="FD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">
        <f>IF(Table1[[#This Row],[Date]]="",0,IF(AND(Table1[[#This Row],[Date]]&gt;=$FE$2,Table1[[#This Row],[Date]]&lt;=$FE$3),0,1))</f>
        <v>0</v>
      </c>
      <c r="FF91">
        <f>IF(Table1[[#This Row],[Date]]="",0,IF(TYPE(VLOOKUP(Table1[[#This Row],[Voucher Type]],Table1[[#All],[Voucher Type Master]],1,FALSE))=16,1,0))</f>
        <v>0</v>
      </c>
      <c r="FG91">
        <f>IF(TYPE(IF(Table1[[#This Row],[Date]]="",0,IF(VLOOKUP(Table1[[#This Row],[Voucher Type]],$FY$5:$FZ$13,2,0)=Table1[[#This Row],[Effect 1]],0,1)))=16,1,0)</f>
        <v>0</v>
      </c>
      <c r="FH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">
        <f>IF(LEN(Table1[[#This Row],[Ledger 1]])&gt;0,IF(TYPE(VLOOKUP(Table1[[#This Row],[Ledger 1]],GZ:GZ,1,0))=16,1,0),0)</f>
        <v>0</v>
      </c>
      <c r="FJ91">
        <f>IF(LEN(Table1[[#This Row],[Ledger 2]])&gt;0,IF(TYPE(VLOOKUP(Table1[[#This Row],[Ledger 2]],GZ:GZ,1,0))=16,1,0),0)</f>
        <v>0</v>
      </c>
      <c r="FK91">
        <f>IF(LEN(Table1[[#This Row],[Ledger 3]])&gt;0,IF(TYPE(VLOOKUP(Table1[[#This Row],[Ledger 3]],GZ:GZ,1,0))=16,1,0),0)</f>
        <v>0</v>
      </c>
      <c r="FL91">
        <f>IF(LEN(Table1[[#This Row],[Ledger 4]])&gt;0,IF(TYPE(VLOOKUP(Table1[[#This Row],[Ledger 4]],GZ:GZ,1,0))=16,1,0),0)</f>
        <v>0</v>
      </c>
      <c r="FM91">
        <f>IF(LEN(Table1[[#This Row],[Ledger 5]])&gt;0,IF(TYPE(VLOOKUP(Table1[[#This Row],[Ledger 5]],GZ:GZ,1,0))=16,1,0),0)</f>
        <v>0</v>
      </c>
      <c r="FN91">
        <f>IF(LEN(Table1[[#This Row],[Ledger 6]])&gt;0,IF(TYPE(VLOOKUP(Table1[[#This Row],[Ledger 6]],$GZ:$GZ,1,0))=16,1,0),0)</f>
        <v>0</v>
      </c>
      <c r="FO91">
        <f>IF(LEN(Table1[[#This Row],[Ledger 7]])&gt;0,IF(TYPE(VLOOKUP(Table1[[#This Row],[Ledger 7]],$GZ:$GZ,1,0))=16,1,0),0)</f>
        <v>0</v>
      </c>
      <c r="FP91">
        <f>IF(LEN(Table1[[#This Row],[Ledger 8]])&gt;0,IF(TYPE(VLOOKUP(Table1[[#This Row],[Ledger 8]],$GZ:$GZ,1,0))=16,1,0),0)</f>
        <v>0</v>
      </c>
      <c r="FQ91">
        <f>IF(LEN(Table1[[#This Row],[Ledger 9]])&gt;0,IF(TYPE(VLOOKUP(Table1[[#This Row],[Ledger 9]],$GZ:$GZ,1,0))=16,1,0),0)</f>
        <v>0</v>
      </c>
      <c r="FR91">
        <f>IF(LEN(Table1[[#This Row],[Ledger 10]])&gt;0,IF(TYPE(VLOOKUP(Table1[[#This Row],[Ledger 10]],$GZ:$GZ,1,0))=16,1,0),0)</f>
        <v>0</v>
      </c>
      <c r="FS91">
        <f>IF(LEN(Table1[[#This Row],[Ledger 11]])&gt;0,IF(TYPE(VLOOKUP(Table1[[#This Row],[Ledger 11]],$GZ:$GZ,1,0))=16,1,0),0)</f>
        <v>0</v>
      </c>
      <c r="FT91">
        <f>IF(LEN(Table1[[#This Row],[Ledger 12]])&gt;0,IF(TYPE(VLOOKUP(Table1[[#This Row],[Ledger 12]],$GZ:$GZ,1,0))=16,1,0),0)</f>
        <v>0</v>
      </c>
      <c r="FU91">
        <f>IF(LEN(Table1[[#This Row],[Ledger 13]])&gt;0,IF(TYPE(VLOOKUP(Table1[[#This Row],[Ledger 13]],$GZ:$GZ,1,0))=16,1,0),0)</f>
        <v>0</v>
      </c>
      <c r="FV91">
        <f>IF(LEN(Table1[[#This Row],[Ledger 14]])&gt;0,IF(TYPE(VLOOKUP(Table1[[#This Row],[Ledger 14]],$GZ:$GZ,1,0))=16,1,0),0)</f>
        <v>0</v>
      </c>
      <c r="FW91">
        <f>IF(LEN(Table1[[#This Row],[Ledger 15]])&gt;0,IF(TYPE(VLOOKUP(Table1[[#This Row],[Ledger 15]],$GZ:$GZ,1,0))=16,1,0),0)</f>
        <v>0</v>
      </c>
    </row>
    <row r="92" spans="4:179" ht="33" customHeight="1" x14ac:dyDescent="0.45">
      <c r="D92" s="8">
        <f t="shared" si="10"/>
        <v>87</v>
      </c>
      <c r="E92" s="32"/>
      <c r="F92" s="34"/>
      <c r="G92" s="34"/>
      <c r="H92" s="34"/>
      <c r="I92" s="34"/>
      <c r="J92" s="38"/>
      <c r="K92" s="33"/>
      <c r="L92" s="36"/>
      <c r="M92" s="35"/>
      <c r="N92" s="34"/>
      <c r="O92" s="41"/>
      <c r="P92" s="35"/>
      <c r="Q92" s="34"/>
      <c r="R92" s="37"/>
      <c r="S92" s="35"/>
      <c r="T92" s="34"/>
      <c r="U92" s="37"/>
      <c r="V92" s="35"/>
      <c r="W92" s="34"/>
      <c r="X92" s="37"/>
      <c r="Y92" s="35"/>
      <c r="Z92" s="34"/>
      <c r="AA92" s="37"/>
      <c r="AB92" s="35"/>
      <c r="AC92" s="34"/>
      <c r="AD92" s="37"/>
      <c r="AE92" s="35"/>
      <c r="AF92" s="34"/>
      <c r="AG92" s="37"/>
      <c r="AH92" s="35"/>
      <c r="AI92" s="34"/>
      <c r="AJ92" s="37"/>
      <c r="AK92" s="35"/>
      <c r="AL92" s="34"/>
      <c r="AM92" s="37"/>
      <c r="AN92" s="35"/>
      <c r="AO92" s="34"/>
      <c r="AP92" s="37"/>
      <c r="AQ92" s="35"/>
      <c r="AR92" s="34"/>
      <c r="AS92" s="37"/>
      <c r="AT92" s="35"/>
      <c r="AU92" s="34"/>
      <c r="AV92" s="37"/>
      <c r="AW92" s="35"/>
      <c r="AX92" s="34"/>
      <c r="AY92" s="37"/>
      <c r="AZ92" s="35"/>
      <c r="BA92" s="34"/>
      <c r="BB92" s="37"/>
      <c r="BC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" s="7"/>
      <c r="BF92" t="str">
        <f>IF(Table1[[#This Row],[Date]]="","","&amp;lt;VOUCHER REMOTEID="&amp;""""&amp;$A$11&amp;$A$13&amp;ROW()&amp;""""&amp;" VCHTYPE="""&amp;F92&amp;""" ACTION="""&amp;"Create"&amp;"""&amp;gt;")</f>
        <v/>
      </c>
      <c r="BG92" t="str">
        <f>IF(Table1[[#This Row],[Date]]="","",TEXT(Table1[[#This Row],[Date]],"yyyymmdd"))</f>
        <v/>
      </c>
      <c r="BH92" t="str">
        <f>Table1[[#This Row],[Date2]]</f>
        <v/>
      </c>
      <c r="BI92" t="str">
        <f>IF(Table1[[#This Row],[Date]]="","",Table1[[#This Row],[Voucher Type]])</f>
        <v/>
      </c>
      <c r="BJ92" t="str">
        <f>IF(Table1[[#This Row],[Ref No / Invoice No]]="","",Table1[[#This Row],[Ref No / Invoice No]])</f>
        <v/>
      </c>
      <c r="BK92" t="str">
        <f>IF(Table1[[#This Row],[Voucher No]]="","",Table1[[#This Row],[Voucher No]])</f>
        <v/>
      </c>
      <c r="BL92" t="str">
        <f>IF(Table1[[#This Row],[Date]]="","",Table1[[#This Row],[Narration]])</f>
        <v/>
      </c>
      <c r="BM92" t="str">
        <f>IF(Table1[[#This Row],[Date]]="","",$A$11&amp;$A$13&amp;ROW())</f>
        <v/>
      </c>
      <c r="BN92" t="str">
        <f>IF(Table1[[#This Row],[Date]]="","",$A$13)</f>
        <v/>
      </c>
      <c r="BP92" t="str">
        <f>IF(Table1[[#This Row],[Ledger 1]]="","","No")</f>
        <v/>
      </c>
      <c r="BQ92" t="str">
        <f>IF(Table1[[#This Row],[Date]]="","",IF(Table1[[#This Row],[Effect 1]]="Dr.","Yes","No"))</f>
        <v/>
      </c>
      <c r="BR92" t="str">
        <f>IF(Table1[[#This Row],[Date]]="","",Table1[[#This Row],[Ledger 1]])</f>
        <v/>
      </c>
      <c r="BS92" t="str">
        <f>IF(Table1[[#This Row],[Date]]="","",IF(Table1[[#This Row],[Effect 1]]="Dr.",-Table1[[#This Row],[Amount 1]],Table1[[#This Row],[Amount 1]]))</f>
        <v/>
      </c>
      <c r="BV92" t="str">
        <f>IF(Table1[[#This Row],[Ledger 2]]="","","No")</f>
        <v/>
      </c>
      <c r="BW92" t="str">
        <f>IF(Table1[[#This Row],[Date]]="","",IF(Table1[[#This Row],[Effect 2]]="Dr.","Yes","No"))</f>
        <v/>
      </c>
      <c r="BX92" t="str">
        <f>IF(Table1[[#This Row],[Date]]="","",Table1[[#This Row],[Ledger 2]])</f>
        <v/>
      </c>
      <c r="BY92" t="str">
        <f>IF(Table1[[#This Row],[Date]]="","",IF(Table1[[#This Row],[Effect 2]]="Dr.",-Table1[[#This Row],[Amount 2]],Table1[[#This Row],[Amount 2]]))</f>
        <v/>
      </c>
      <c r="CB92" t="str">
        <f>IF(Table1[[#This Row],[Ledger 3]]="","","No")</f>
        <v/>
      </c>
      <c r="CC92" t="str">
        <f>IF(Table1[[#This Row],[Ledger 3]]="","",IF(Table1[[#This Row],[Effect 3]]="Dr.","Yes","No"))</f>
        <v/>
      </c>
      <c r="CD92" t="str">
        <f>IF(Table1[[#This Row],[Ledger 3]]="","",Table1[[#This Row],[Ledger 3]])</f>
        <v/>
      </c>
      <c r="CE92" t="str">
        <f>IF(Table1[[#This Row],[Ledger 3]]="","",IF(Table1[[#This Row],[Effect 3]]="Dr.",-Table1[[#This Row],[Amount 3]],Table1[[#This Row],[Amount 3]]))</f>
        <v/>
      </c>
      <c r="CH92" t="str">
        <f>IF(Table1[[#This Row],[Ledger 4]]="","","No")</f>
        <v/>
      </c>
      <c r="CI92" t="str">
        <f>IF(Table1[[#This Row],[Ledger 4]]="","",IF(Table1[[#This Row],[Effect 4]]="Dr.","Yes","No"))</f>
        <v/>
      </c>
      <c r="CJ92" t="str">
        <f>IF(Table1[[#This Row],[Ledger 4]]="","",Table1[[#This Row],[Ledger 4]])</f>
        <v/>
      </c>
      <c r="CK92" t="str">
        <f>IF(Table1[[#This Row],[Ledger 4]]="","",IF(Table1[[#This Row],[Effect 4]]="Dr.",-Table1[[#This Row],[Amount 4]],Table1[[#This Row],[Amount 4]]))</f>
        <v/>
      </c>
      <c r="CN92" t="str">
        <f>IF(Table1[[#This Row],[Ledger 5]]="","","No")</f>
        <v/>
      </c>
      <c r="CO92" t="str">
        <f>IF(Table1[[#This Row],[Ledger 5]]="","",IF(Table1[[#This Row],[Effect 5]]="Dr.","Yes","No"))</f>
        <v/>
      </c>
      <c r="CP92" t="str">
        <f>IF(Table1[[#This Row],[Ledger 5]]="","",Table1[[#This Row],[Ledger 5]])</f>
        <v/>
      </c>
      <c r="CQ92" t="str">
        <f>IF(Table1[[#This Row],[Ledger 5]]="","",IF(Table1[[#This Row],[Effect 5]]="Dr.",-Table1[[#This Row],[Amount 5]],Table1[[#This Row],[Amount 5]]))</f>
        <v/>
      </c>
      <c r="CT92" t="str">
        <f>IF(Table1[[#This Row],[Ledger 6]]="","","No")</f>
        <v/>
      </c>
      <c r="CU92" t="str">
        <f>IF(Table1[[#This Row],[Ledger 6]]="","",IF(Table1[[#This Row],[Effect 6]]="Dr.","Yes","No"))</f>
        <v/>
      </c>
      <c r="CV92" t="str">
        <f>IF(Table1[[#This Row],[Ledger 6]]="","",Table1[[#This Row],[Ledger 6]])</f>
        <v/>
      </c>
      <c r="CW92" t="str">
        <f>IF(Table1[[#This Row],[Ledger 6]]="","",IF(Table1[[#This Row],[Effect 6]]="Dr.",-Table1[[#This Row],[Amount 6]],Table1[[#This Row],[Amount 6]]))</f>
        <v/>
      </c>
      <c r="CZ92" t="str">
        <f>IF(Table1[[#This Row],[Ledger 7]]="","","No")</f>
        <v/>
      </c>
      <c r="DA92" t="str">
        <f>IF(Table1[[#This Row],[Ledger 7]]="","",IF(Table1[[#This Row],[Effect 7]]="Dr.","Yes","No"))</f>
        <v/>
      </c>
      <c r="DB92" t="str">
        <f>IF(Table1[[#This Row],[Ledger 7]]="","",Table1[[#This Row],[Ledger 7]])</f>
        <v/>
      </c>
      <c r="DC92" t="str">
        <f>IF(Table1[[#This Row],[Ledger 7]]="","",IF(Table1[[#This Row],[Effect 7]]="Dr.",-Table1[[#This Row],[Amount 7]],Table1[[#This Row],[Amount 7]]))</f>
        <v/>
      </c>
      <c r="DF92" t="str">
        <f>IF(Table1[[#This Row],[Ledger 8]]="","","No")</f>
        <v/>
      </c>
      <c r="DG92" t="str">
        <f>IF(Table1[[#This Row],[Ledger 8]]="","",IF(Table1[[#This Row],[Effect 8]]="Dr.","Yes","No"))</f>
        <v/>
      </c>
      <c r="DH92" t="str">
        <f>IF(Table1[[#This Row],[Ledger 8]]="","",Table1[[#This Row],[Ledger 8]])</f>
        <v/>
      </c>
      <c r="DI92" t="str">
        <f>IF(Table1[[#This Row],[Ledger 8]]="","",IF(Table1[[#This Row],[Effect 8]]="Dr.",-Table1[[#This Row],[Amount 8]],Table1[[#This Row],[Amount 8]]))</f>
        <v/>
      </c>
      <c r="DL92" t="str">
        <f>IF(Table1[[#This Row],[Ledger 9]]="","","No")</f>
        <v/>
      </c>
      <c r="DM92" t="str">
        <f>IF(Table1[[#This Row],[Ledger 9]]="","",IF(Table1[[#This Row],[Effect 9]]="Dr.","Yes","No"))</f>
        <v/>
      </c>
      <c r="DN92" t="str">
        <f>IF(Table1[[#This Row],[Ledger 9]]="","",Table1[[#This Row],[Ledger 9]])</f>
        <v/>
      </c>
      <c r="DO92" t="str">
        <f>IF(Table1[[#This Row],[Ledger 9]]="","",IF(Table1[[#This Row],[Effect 9]]="Dr.",-Table1[[#This Row],[Amount 9]],Table1[[#This Row],[Amount 9]]))</f>
        <v/>
      </c>
      <c r="DR92" t="str">
        <f>IF(Table1[[#This Row],[Ledger 10]]="","","No")</f>
        <v/>
      </c>
      <c r="DS92" t="str">
        <f>IF(Table1[[#This Row],[Ledger 10]]="","",IF(Table1[[#This Row],[Effect 10]]="Dr.","Yes","No"))</f>
        <v/>
      </c>
      <c r="DT92" t="str">
        <f>IF(Table1[[#This Row],[Ledger 10]]="","",Table1[[#This Row],[Ledger 10]])</f>
        <v/>
      </c>
      <c r="DU92" t="str">
        <f>IF(Table1[[#This Row],[Ledger 10]]="","",IF(Table1[[#This Row],[Effect 10]]="Dr.",-Table1[[#This Row],[Amount 10]],Table1[[#This Row],[Amount 10]]))</f>
        <v/>
      </c>
      <c r="DX92" t="str">
        <f>IF(Table1[[#This Row],[Ledger 11]]="","","No")</f>
        <v/>
      </c>
      <c r="DY92" t="str">
        <f>IF(Table1[[#This Row],[Ledger 11]]="","",IF(Table1[[#This Row],[Effect 11]]="Dr.","Yes","No"))</f>
        <v/>
      </c>
      <c r="DZ92" t="str">
        <f>IF(Table1[[#This Row],[Ledger 11]]="","",Table1[[#This Row],[Ledger 11]])</f>
        <v/>
      </c>
      <c r="EA92" t="str">
        <f>IF(Table1[[#This Row],[Ledger 11]]="","",IF(Table1[[#This Row],[Effect 11]]="Dr.",-Table1[[#This Row],[Amount 11]],Table1[[#This Row],[Amount 11]]))</f>
        <v/>
      </c>
      <c r="ED92" t="str">
        <f>IF(Table1[[#This Row],[Ledger 12]]="","","No")</f>
        <v/>
      </c>
      <c r="EE92" t="str">
        <f>IF(Table1[[#This Row],[Ledger 12]]="","",IF(Table1[[#This Row],[Effect 12]]="Dr.","Yes","No"))</f>
        <v/>
      </c>
      <c r="EF92" t="str">
        <f>IF(Table1[[#This Row],[Ledger 12]]="","",Table1[[#This Row],[Ledger 12]])</f>
        <v/>
      </c>
      <c r="EG92" t="str">
        <f>IF(Table1[[#This Row],[Ledger 12]]="","",IF(Table1[[#This Row],[Effect 12]]="Dr.",-Table1[[#This Row],[Amount 12]],Table1[[#This Row],[Amount 12]]))</f>
        <v/>
      </c>
      <c r="EJ92" t="str">
        <f>IF(Table1[[#This Row],[Ledger 13]]="","","No")</f>
        <v/>
      </c>
      <c r="EK92" t="str">
        <f>IF(Table1[[#This Row],[Ledger 13]]="","",IF(Table1[[#This Row],[Effect 13]]="Dr.","Yes","No"))</f>
        <v/>
      </c>
      <c r="EL92" t="str">
        <f>IF(Table1[[#This Row],[Ledger 13]]="","",Table1[[#This Row],[Ledger 13]])</f>
        <v/>
      </c>
      <c r="EM92" t="str">
        <f>IF(Table1[[#This Row],[Ledger 13]]="","",IF(Table1[[#This Row],[Effect 13]]="Dr.",-Table1[[#This Row],[Amount 13]],Table1[[#This Row],[Amount 13]]))</f>
        <v/>
      </c>
      <c r="EP92" t="str">
        <f>IF(Table1[[#This Row],[Ledger 14]]="","","No")</f>
        <v/>
      </c>
      <c r="EQ92" t="str">
        <f>IF(Table1[[#This Row],[Ledger 14]]="","",IF(Table1[[#This Row],[Effect 14]]="Dr.","Yes","No"))</f>
        <v/>
      </c>
      <c r="ER92" t="str">
        <f>IF(Table1[[#This Row],[Ledger 14]]="","",Table1[[#This Row],[Ledger 14]])</f>
        <v/>
      </c>
      <c r="ES92" t="str">
        <f>IF(Table1[[#This Row],[Ledger 14]]="","",IF(Table1[[#This Row],[Effect 14]]="Dr.",-Table1[[#This Row],[Amount 14]],Table1[[#This Row],[Amount 14]]))</f>
        <v/>
      </c>
      <c r="EV92" t="str">
        <f>IF(Table1[[#This Row],[Ledger 15]]="","","No")</f>
        <v/>
      </c>
      <c r="EW92" t="str">
        <f>IF(Table1[[#This Row],[Ledger 15]]="","",IF(Table1[[#This Row],[Effect 15]]="Dr.","Yes","No"))</f>
        <v/>
      </c>
      <c r="EX92" t="str">
        <f>IF(Table1[[#This Row],[Ledger 15]]="","",Table1[[#This Row],[Ledger 15]])</f>
        <v/>
      </c>
      <c r="EY92" t="str">
        <f>IF(Table1[[#This Row],[Ledger 15]]="","",IF(Table1[[#This Row],[Effect 15]]="Dr.",-Table1[[#This Row],[Amount 15]],Table1[[#This Row],[Amount 15]]))</f>
        <v/>
      </c>
      <c r="FD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">
        <f>IF(Table1[[#This Row],[Date]]="",0,IF(AND(Table1[[#This Row],[Date]]&gt;=$FE$2,Table1[[#This Row],[Date]]&lt;=$FE$3),0,1))</f>
        <v>0</v>
      </c>
      <c r="FF92">
        <f>IF(Table1[[#This Row],[Date]]="",0,IF(TYPE(VLOOKUP(Table1[[#This Row],[Voucher Type]],Table1[[#All],[Voucher Type Master]],1,FALSE))=16,1,0))</f>
        <v>0</v>
      </c>
      <c r="FG92">
        <f>IF(TYPE(IF(Table1[[#This Row],[Date]]="",0,IF(VLOOKUP(Table1[[#This Row],[Voucher Type]],$FY$5:$FZ$13,2,0)=Table1[[#This Row],[Effect 1]],0,1)))=16,1,0)</f>
        <v>0</v>
      </c>
      <c r="FH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">
        <f>IF(LEN(Table1[[#This Row],[Ledger 1]])&gt;0,IF(TYPE(VLOOKUP(Table1[[#This Row],[Ledger 1]],GZ:GZ,1,0))=16,1,0),0)</f>
        <v>0</v>
      </c>
      <c r="FJ92">
        <f>IF(LEN(Table1[[#This Row],[Ledger 2]])&gt;0,IF(TYPE(VLOOKUP(Table1[[#This Row],[Ledger 2]],GZ:GZ,1,0))=16,1,0),0)</f>
        <v>0</v>
      </c>
      <c r="FK92">
        <f>IF(LEN(Table1[[#This Row],[Ledger 3]])&gt;0,IF(TYPE(VLOOKUP(Table1[[#This Row],[Ledger 3]],GZ:GZ,1,0))=16,1,0),0)</f>
        <v>0</v>
      </c>
      <c r="FL92">
        <f>IF(LEN(Table1[[#This Row],[Ledger 4]])&gt;0,IF(TYPE(VLOOKUP(Table1[[#This Row],[Ledger 4]],GZ:GZ,1,0))=16,1,0),0)</f>
        <v>0</v>
      </c>
      <c r="FM92">
        <f>IF(LEN(Table1[[#This Row],[Ledger 5]])&gt;0,IF(TYPE(VLOOKUP(Table1[[#This Row],[Ledger 5]],GZ:GZ,1,0))=16,1,0),0)</f>
        <v>0</v>
      </c>
      <c r="FN92">
        <f>IF(LEN(Table1[[#This Row],[Ledger 6]])&gt;0,IF(TYPE(VLOOKUP(Table1[[#This Row],[Ledger 6]],$GZ:$GZ,1,0))=16,1,0),0)</f>
        <v>0</v>
      </c>
      <c r="FO92">
        <f>IF(LEN(Table1[[#This Row],[Ledger 7]])&gt;0,IF(TYPE(VLOOKUP(Table1[[#This Row],[Ledger 7]],$GZ:$GZ,1,0))=16,1,0),0)</f>
        <v>0</v>
      </c>
      <c r="FP92">
        <f>IF(LEN(Table1[[#This Row],[Ledger 8]])&gt;0,IF(TYPE(VLOOKUP(Table1[[#This Row],[Ledger 8]],$GZ:$GZ,1,0))=16,1,0),0)</f>
        <v>0</v>
      </c>
      <c r="FQ92">
        <f>IF(LEN(Table1[[#This Row],[Ledger 9]])&gt;0,IF(TYPE(VLOOKUP(Table1[[#This Row],[Ledger 9]],$GZ:$GZ,1,0))=16,1,0),0)</f>
        <v>0</v>
      </c>
      <c r="FR92">
        <f>IF(LEN(Table1[[#This Row],[Ledger 10]])&gt;0,IF(TYPE(VLOOKUP(Table1[[#This Row],[Ledger 10]],$GZ:$GZ,1,0))=16,1,0),0)</f>
        <v>0</v>
      </c>
      <c r="FS92">
        <f>IF(LEN(Table1[[#This Row],[Ledger 11]])&gt;0,IF(TYPE(VLOOKUP(Table1[[#This Row],[Ledger 11]],$GZ:$GZ,1,0))=16,1,0),0)</f>
        <v>0</v>
      </c>
      <c r="FT92">
        <f>IF(LEN(Table1[[#This Row],[Ledger 12]])&gt;0,IF(TYPE(VLOOKUP(Table1[[#This Row],[Ledger 12]],$GZ:$GZ,1,0))=16,1,0),0)</f>
        <v>0</v>
      </c>
      <c r="FU92">
        <f>IF(LEN(Table1[[#This Row],[Ledger 13]])&gt;0,IF(TYPE(VLOOKUP(Table1[[#This Row],[Ledger 13]],$GZ:$GZ,1,0))=16,1,0),0)</f>
        <v>0</v>
      </c>
      <c r="FV92">
        <f>IF(LEN(Table1[[#This Row],[Ledger 14]])&gt;0,IF(TYPE(VLOOKUP(Table1[[#This Row],[Ledger 14]],$GZ:$GZ,1,0))=16,1,0),0)</f>
        <v>0</v>
      </c>
      <c r="FW92">
        <f>IF(LEN(Table1[[#This Row],[Ledger 15]])&gt;0,IF(TYPE(VLOOKUP(Table1[[#This Row],[Ledger 15]],$GZ:$GZ,1,0))=16,1,0),0)</f>
        <v>0</v>
      </c>
    </row>
    <row r="93" spans="4:179" ht="33" customHeight="1" x14ac:dyDescent="0.45">
      <c r="D93" s="8">
        <f t="shared" si="10"/>
        <v>88</v>
      </c>
      <c r="E93" s="32"/>
      <c r="F93" s="34"/>
      <c r="G93" s="34"/>
      <c r="H93" s="34"/>
      <c r="I93" s="34"/>
      <c r="J93" s="38"/>
      <c r="K93" s="33"/>
      <c r="L93" s="36"/>
      <c r="M93" s="35"/>
      <c r="N93" s="34"/>
      <c r="O93" s="41"/>
      <c r="P93" s="35"/>
      <c r="Q93" s="34"/>
      <c r="R93" s="37"/>
      <c r="S93" s="35"/>
      <c r="T93" s="34"/>
      <c r="U93" s="37"/>
      <c r="V93" s="35"/>
      <c r="W93" s="34"/>
      <c r="X93" s="37"/>
      <c r="Y93" s="35"/>
      <c r="Z93" s="34"/>
      <c r="AA93" s="37"/>
      <c r="AB93" s="35"/>
      <c r="AC93" s="34"/>
      <c r="AD93" s="37"/>
      <c r="AE93" s="35"/>
      <c r="AF93" s="34"/>
      <c r="AG93" s="37"/>
      <c r="AH93" s="35"/>
      <c r="AI93" s="34"/>
      <c r="AJ93" s="37"/>
      <c r="AK93" s="35"/>
      <c r="AL93" s="34"/>
      <c r="AM93" s="37"/>
      <c r="AN93" s="35"/>
      <c r="AO93" s="34"/>
      <c r="AP93" s="37"/>
      <c r="AQ93" s="35"/>
      <c r="AR93" s="34"/>
      <c r="AS93" s="37"/>
      <c r="AT93" s="35"/>
      <c r="AU93" s="34"/>
      <c r="AV93" s="37"/>
      <c r="AW93" s="35"/>
      <c r="AX93" s="34"/>
      <c r="AY93" s="37"/>
      <c r="AZ93" s="35"/>
      <c r="BA93" s="34"/>
      <c r="BB93" s="37"/>
      <c r="BC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" s="7"/>
      <c r="BF93" t="str">
        <f>IF(Table1[[#This Row],[Date]]="","","&amp;lt;VOUCHER REMOTEID="&amp;""""&amp;$A$11&amp;$A$13&amp;ROW()&amp;""""&amp;" VCHTYPE="""&amp;F93&amp;""" ACTION="""&amp;"Create"&amp;"""&amp;gt;")</f>
        <v/>
      </c>
      <c r="BG93" t="str">
        <f>IF(Table1[[#This Row],[Date]]="","",TEXT(Table1[[#This Row],[Date]],"yyyymmdd"))</f>
        <v/>
      </c>
      <c r="BH93" t="str">
        <f>Table1[[#This Row],[Date2]]</f>
        <v/>
      </c>
      <c r="BI93" t="str">
        <f>IF(Table1[[#This Row],[Date]]="","",Table1[[#This Row],[Voucher Type]])</f>
        <v/>
      </c>
      <c r="BJ93" t="str">
        <f>IF(Table1[[#This Row],[Ref No / Invoice No]]="","",Table1[[#This Row],[Ref No / Invoice No]])</f>
        <v/>
      </c>
      <c r="BK93" t="str">
        <f>IF(Table1[[#This Row],[Voucher No]]="","",Table1[[#This Row],[Voucher No]])</f>
        <v/>
      </c>
      <c r="BL93" t="str">
        <f>IF(Table1[[#This Row],[Date]]="","",Table1[[#This Row],[Narration]])</f>
        <v/>
      </c>
      <c r="BM93" t="str">
        <f>IF(Table1[[#This Row],[Date]]="","",$A$11&amp;$A$13&amp;ROW())</f>
        <v/>
      </c>
      <c r="BN93" t="str">
        <f>IF(Table1[[#This Row],[Date]]="","",$A$13)</f>
        <v/>
      </c>
      <c r="BP93" t="str">
        <f>IF(Table1[[#This Row],[Ledger 1]]="","","No")</f>
        <v/>
      </c>
      <c r="BQ93" t="str">
        <f>IF(Table1[[#This Row],[Date]]="","",IF(Table1[[#This Row],[Effect 1]]="Dr.","Yes","No"))</f>
        <v/>
      </c>
      <c r="BR93" t="str">
        <f>IF(Table1[[#This Row],[Date]]="","",Table1[[#This Row],[Ledger 1]])</f>
        <v/>
      </c>
      <c r="BS93" t="str">
        <f>IF(Table1[[#This Row],[Date]]="","",IF(Table1[[#This Row],[Effect 1]]="Dr.",-Table1[[#This Row],[Amount 1]],Table1[[#This Row],[Amount 1]]))</f>
        <v/>
      </c>
      <c r="BV93" t="str">
        <f>IF(Table1[[#This Row],[Ledger 2]]="","","No")</f>
        <v/>
      </c>
      <c r="BW93" t="str">
        <f>IF(Table1[[#This Row],[Date]]="","",IF(Table1[[#This Row],[Effect 2]]="Dr.","Yes","No"))</f>
        <v/>
      </c>
      <c r="BX93" t="str">
        <f>IF(Table1[[#This Row],[Date]]="","",Table1[[#This Row],[Ledger 2]])</f>
        <v/>
      </c>
      <c r="BY93" t="str">
        <f>IF(Table1[[#This Row],[Date]]="","",IF(Table1[[#This Row],[Effect 2]]="Dr.",-Table1[[#This Row],[Amount 2]],Table1[[#This Row],[Amount 2]]))</f>
        <v/>
      </c>
      <c r="CB93" t="str">
        <f>IF(Table1[[#This Row],[Ledger 3]]="","","No")</f>
        <v/>
      </c>
      <c r="CC93" t="str">
        <f>IF(Table1[[#This Row],[Ledger 3]]="","",IF(Table1[[#This Row],[Effect 3]]="Dr.","Yes","No"))</f>
        <v/>
      </c>
      <c r="CD93" t="str">
        <f>IF(Table1[[#This Row],[Ledger 3]]="","",Table1[[#This Row],[Ledger 3]])</f>
        <v/>
      </c>
      <c r="CE93" t="str">
        <f>IF(Table1[[#This Row],[Ledger 3]]="","",IF(Table1[[#This Row],[Effect 3]]="Dr.",-Table1[[#This Row],[Amount 3]],Table1[[#This Row],[Amount 3]]))</f>
        <v/>
      </c>
      <c r="CH93" t="str">
        <f>IF(Table1[[#This Row],[Ledger 4]]="","","No")</f>
        <v/>
      </c>
      <c r="CI93" t="str">
        <f>IF(Table1[[#This Row],[Ledger 4]]="","",IF(Table1[[#This Row],[Effect 4]]="Dr.","Yes","No"))</f>
        <v/>
      </c>
      <c r="CJ93" t="str">
        <f>IF(Table1[[#This Row],[Ledger 4]]="","",Table1[[#This Row],[Ledger 4]])</f>
        <v/>
      </c>
      <c r="CK93" t="str">
        <f>IF(Table1[[#This Row],[Ledger 4]]="","",IF(Table1[[#This Row],[Effect 4]]="Dr.",-Table1[[#This Row],[Amount 4]],Table1[[#This Row],[Amount 4]]))</f>
        <v/>
      </c>
      <c r="CN93" t="str">
        <f>IF(Table1[[#This Row],[Ledger 5]]="","","No")</f>
        <v/>
      </c>
      <c r="CO93" t="str">
        <f>IF(Table1[[#This Row],[Ledger 5]]="","",IF(Table1[[#This Row],[Effect 5]]="Dr.","Yes","No"))</f>
        <v/>
      </c>
      <c r="CP93" t="str">
        <f>IF(Table1[[#This Row],[Ledger 5]]="","",Table1[[#This Row],[Ledger 5]])</f>
        <v/>
      </c>
      <c r="CQ93" t="str">
        <f>IF(Table1[[#This Row],[Ledger 5]]="","",IF(Table1[[#This Row],[Effect 5]]="Dr.",-Table1[[#This Row],[Amount 5]],Table1[[#This Row],[Amount 5]]))</f>
        <v/>
      </c>
      <c r="CT93" t="str">
        <f>IF(Table1[[#This Row],[Ledger 6]]="","","No")</f>
        <v/>
      </c>
      <c r="CU93" t="str">
        <f>IF(Table1[[#This Row],[Ledger 6]]="","",IF(Table1[[#This Row],[Effect 6]]="Dr.","Yes","No"))</f>
        <v/>
      </c>
      <c r="CV93" t="str">
        <f>IF(Table1[[#This Row],[Ledger 6]]="","",Table1[[#This Row],[Ledger 6]])</f>
        <v/>
      </c>
      <c r="CW93" t="str">
        <f>IF(Table1[[#This Row],[Ledger 6]]="","",IF(Table1[[#This Row],[Effect 6]]="Dr.",-Table1[[#This Row],[Amount 6]],Table1[[#This Row],[Amount 6]]))</f>
        <v/>
      </c>
      <c r="CZ93" t="str">
        <f>IF(Table1[[#This Row],[Ledger 7]]="","","No")</f>
        <v/>
      </c>
      <c r="DA93" t="str">
        <f>IF(Table1[[#This Row],[Ledger 7]]="","",IF(Table1[[#This Row],[Effect 7]]="Dr.","Yes","No"))</f>
        <v/>
      </c>
      <c r="DB93" t="str">
        <f>IF(Table1[[#This Row],[Ledger 7]]="","",Table1[[#This Row],[Ledger 7]])</f>
        <v/>
      </c>
      <c r="DC93" t="str">
        <f>IF(Table1[[#This Row],[Ledger 7]]="","",IF(Table1[[#This Row],[Effect 7]]="Dr.",-Table1[[#This Row],[Amount 7]],Table1[[#This Row],[Amount 7]]))</f>
        <v/>
      </c>
      <c r="DF93" t="str">
        <f>IF(Table1[[#This Row],[Ledger 8]]="","","No")</f>
        <v/>
      </c>
      <c r="DG93" t="str">
        <f>IF(Table1[[#This Row],[Ledger 8]]="","",IF(Table1[[#This Row],[Effect 8]]="Dr.","Yes","No"))</f>
        <v/>
      </c>
      <c r="DH93" t="str">
        <f>IF(Table1[[#This Row],[Ledger 8]]="","",Table1[[#This Row],[Ledger 8]])</f>
        <v/>
      </c>
      <c r="DI93" t="str">
        <f>IF(Table1[[#This Row],[Ledger 8]]="","",IF(Table1[[#This Row],[Effect 8]]="Dr.",-Table1[[#This Row],[Amount 8]],Table1[[#This Row],[Amount 8]]))</f>
        <v/>
      </c>
      <c r="DL93" t="str">
        <f>IF(Table1[[#This Row],[Ledger 9]]="","","No")</f>
        <v/>
      </c>
      <c r="DM93" t="str">
        <f>IF(Table1[[#This Row],[Ledger 9]]="","",IF(Table1[[#This Row],[Effect 9]]="Dr.","Yes","No"))</f>
        <v/>
      </c>
      <c r="DN93" t="str">
        <f>IF(Table1[[#This Row],[Ledger 9]]="","",Table1[[#This Row],[Ledger 9]])</f>
        <v/>
      </c>
      <c r="DO93" t="str">
        <f>IF(Table1[[#This Row],[Ledger 9]]="","",IF(Table1[[#This Row],[Effect 9]]="Dr.",-Table1[[#This Row],[Amount 9]],Table1[[#This Row],[Amount 9]]))</f>
        <v/>
      </c>
      <c r="DR93" t="str">
        <f>IF(Table1[[#This Row],[Ledger 10]]="","","No")</f>
        <v/>
      </c>
      <c r="DS93" t="str">
        <f>IF(Table1[[#This Row],[Ledger 10]]="","",IF(Table1[[#This Row],[Effect 10]]="Dr.","Yes","No"))</f>
        <v/>
      </c>
      <c r="DT93" t="str">
        <f>IF(Table1[[#This Row],[Ledger 10]]="","",Table1[[#This Row],[Ledger 10]])</f>
        <v/>
      </c>
      <c r="DU93" t="str">
        <f>IF(Table1[[#This Row],[Ledger 10]]="","",IF(Table1[[#This Row],[Effect 10]]="Dr.",-Table1[[#This Row],[Amount 10]],Table1[[#This Row],[Amount 10]]))</f>
        <v/>
      </c>
      <c r="DX93" t="str">
        <f>IF(Table1[[#This Row],[Ledger 11]]="","","No")</f>
        <v/>
      </c>
      <c r="DY93" t="str">
        <f>IF(Table1[[#This Row],[Ledger 11]]="","",IF(Table1[[#This Row],[Effect 11]]="Dr.","Yes","No"))</f>
        <v/>
      </c>
      <c r="DZ93" t="str">
        <f>IF(Table1[[#This Row],[Ledger 11]]="","",Table1[[#This Row],[Ledger 11]])</f>
        <v/>
      </c>
      <c r="EA93" t="str">
        <f>IF(Table1[[#This Row],[Ledger 11]]="","",IF(Table1[[#This Row],[Effect 11]]="Dr.",-Table1[[#This Row],[Amount 11]],Table1[[#This Row],[Amount 11]]))</f>
        <v/>
      </c>
      <c r="ED93" t="str">
        <f>IF(Table1[[#This Row],[Ledger 12]]="","","No")</f>
        <v/>
      </c>
      <c r="EE93" t="str">
        <f>IF(Table1[[#This Row],[Ledger 12]]="","",IF(Table1[[#This Row],[Effect 12]]="Dr.","Yes","No"))</f>
        <v/>
      </c>
      <c r="EF93" t="str">
        <f>IF(Table1[[#This Row],[Ledger 12]]="","",Table1[[#This Row],[Ledger 12]])</f>
        <v/>
      </c>
      <c r="EG93" t="str">
        <f>IF(Table1[[#This Row],[Ledger 12]]="","",IF(Table1[[#This Row],[Effect 12]]="Dr.",-Table1[[#This Row],[Amount 12]],Table1[[#This Row],[Amount 12]]))</f>
        <v/>
      </c>
      <c r="EJ93" t="str">
        <f>IF(Table1[[#This Row],[Ledger 13]]="","","No")</f>
        <v/>
      </c>
      <c r="EK93" t="str">
        <f>IF(Table1[[#This Row],[Ledger 13]]="","",IF(Table1[[#This Row],[Effect 13]]="Dr.","Yes","No"))</f>
        <v/>
      </c>
      <c r="EL93" t="str">
        <f>IF(Table1[[#This Row],[Ledger 13]]="","",Table1[[#This Row],[Ledger 13]])</f>
        <v/>
      </c>
      <c r="EM93" t="str">
        <f>IF(Table1[[#This Row],[Ledger 13]]="","",IF(Table1[[#This Row],[Effect 13]]="Dr.",-Table1[[#This Row],[Amount 13]],Table1[[#This Row],[Amount 13]]))</f>
        <v/>
      </c>
      <c r="EP93" t="str">
        <f>IF(Table1[[#This Row],[Ledger 14]]="","","No")</f>
        <v/>
      </c>
      <c r="EQ93" t="str">
        <f>IF(Table1[[#This Row],[Ledger 14]]="","",IF(Table1[[#This Row],[Effect 14]]="Dr.","Yes","No"))</f>
        <v/>
      </c>
      <c r="ER93" t="str">
        <f>IF(Table1[[#This Row],[Ledger 14]]="","",Table1[[#This Row],[Ledger 14]])</f>
        <v/>
      </c>
      <c r="ES93" t="str">
        <f>IF(Table1[[#This Row],[Ledger 14]]="","",IF(Table1[[#This Row],[Effect 14]]="Dr.",-Table1[[#This Row],[Amount 14]],Table1[[#This Row],[Amount 14]]))</f>
        <v/>
      </c>
      <c r="EV93" t="str">
        <f>IF(Table1[[#This Row],[Ledger 15]]="","","No")</f>
        <v/>
      </c>
      <c r="EW93" t="str">
        <f>IF(Table1[[#This Row],[Ledger 15]]="","",IF(Table1[[#This Row],[Effect 15]]="Dr.","Yes","No"))</f>
        <v/>
      </c>
      <c r="EX93" t="str">
        <f>IF(Table1[[#This Row],[Ledger 15]]="","",Table1[[#This Row],[Ledger 15]])</f>
        <v/>
      </c>
      <c r="EY93" t="str">
        <f>IF(Table1[[#This Row],[Ledger 15]]="","",IF(Table1[[#This Row],[Effect 15]]="Dr.",-Table1[[#This Row],[Amount 15]],Table1[[#This Row],[Amount 15]]))</f>
        <v/>
      </c>
      <c r="FD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">
        <f>IF(Table1[[#This Row],[Date]]="",0,IF(AND(Table1[[#This Row],[Date]]&gt;=$FE$2,Table1[[#This Row],[Date]]&lt;=$FE$3),0,1))</f>
        <v>0</v>
      </c>
      <c r="FF93">
        <f>IF(Table1[[#This Row],[Date]]="",0,IF(TYPE(VLOOKUP(Table1[[#This Row],[Voucher Type]],Table1[[#All],[Voucher Type Master]],1,FALSE))=16,1,0))</f>
        <v>0</v>
      </c>
      <c r="FG93">
        <f>IF(TYPE(IF(Table1[[#This Row],[Date]]="",0,IF(VLOOKUP(Table1[[#This Row],[Voucher Type]],$FY$5:$FZ$13,2,0)=Table1[[#This Row],[Effect 1]],0,1)))=16,1,0)</f>
        <v>0</v>
      </c>
      <c r="FH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">
        <f>IF(LEN(Table1[[#This Row],[Ledger 1]])&gt;0,IF(TYPE(VLOOKUP(Table1[[#This Row],[Ledger 1]],GZ:GZ,1,0))=16,1,0),0)</f>
        <v>0</v>
      </c>
      <c r="FJ93">
        <f>IF(LEN(Table1[[#This Row],[Ledger 2]])&gt;0,IF(TYPE(VLOOKUP(Table1[[#This Row],[Ledger 2]],GZ:GZ,1,0))=16,1,0),0)</f>
        <v>0</v>
      </c>
      <c r="FK93">
        <f>IF(LEN(Table1[[#This Row],[Ledger 3]])&gt;0,IF(TYPE(VLOOKUP(Table1[[#This Row],[Ledger 3]],GZ:GZ,1,0))=16,1,0),0)</f>
        <v>0</v>
      </c>
      <c r="FL93">
        <f>IF(LEN(Table1[[#This Row],[Ledger 4]])&gt;0,IF(TYPE(VLOOKUP(Table1[[#This Row],[Ledger 4]],GZ:GZ,1,0))=16,1,0),0)</f>
        <v>0</v>
      </c>
      <c r="FM93">
        <f>IF(LEN(Table1[[#This Row],[Ledger 5]])&gt;0,IF(TYPE(VLOOKUP(Table1[[#This Row],[Ledger 5]],GZ:GZ,1,0))=16,1,0),0)</f>
        <v>0</v>
      </c>
      <c r="FN93">
        <f>IF(LEN(Table1[[#This Row],[Ledger 6]])&gt;0,IF(TYPE(VLOOKUP(Table1[[#This Row],[Ledger 6]],$GZ:$GZ,1,0))=16,1,0),0)</f>
        <v>0</v>
      </c>
      <c r="FO93">
        <f>IF(LEN(Table1[[#This Row],[Ledger 7]])&gt;0,IF(TYPE(VLOOKUP(Table1[[#This Row],[Ledger 7]],$GZ:$GZ,1,0))=16,1,0),0)</f>
        <v>0</v>
      </c>
      <c r="FP93">
        <f>IF(LEN(Table1[[#This Row],[Ledger 8]])&gt;0,IF(TYPE(VLOOKUP(Table1[[#This Row],[Ledger 8]],$GZ:$GZ,1,0))=16,1,0),0)</f>
        <v>0</v>
      </c>
      <c r="FQ93">
        <f>IF(LEN(Table1[[#This Row],[Ledger 9]])&gt;0,IF(TYPE(VLOOKUP(Table1[[#This Row],[Ledger 9]],$GZ:$GZ,1,0))=16,1,0),0)</f>
        <v>0</v>
      </c>
      <c r="FR93">
        <f>IF(LEN(Table1[[#This Row],[Ledger 10]])&gt;0,IF(TYPE(VLOOKUP(Table1[[#This Row],[Ledger 10]],$GZ:$GZ,1,0))=16,1,0),0)</f>
        <v>0</v>
      </c>
      <c r="FS93">
        <f>IF(LEN(Table1[[#This Row],[Ledger 11]])&gt;0,IF(TYPE(VLOOKUP(Table1[[#This Row],[Ledger 11]],$GZ:$GZ,1,0))=16,1,0),0)</f>
        <v>0</v>
      </c>
      <c r="FT93">
        <f>IF(LEN(Table1[[#This Row],[Ledger 12]])&gt;0,IF(TYPE(VLOOKUP(Table1[[#This Row],[Ledger 12]],$GZ:$GZ,1,0))=16,1,0),0)</f>
        <v>0</v>
      </c>
      <c r="FU93">
        <f>IF(LEN(Table1[[#This Row],[Ledger 13]])&gt;0,IF(TYPE(VLOOKUP(Table1[[#This Row],[Ledger 13]],$GZ:$GZ,1,0))=16,1,0),0)</f>
        <v>0</v>
      </c>
      <c r="FV93">
        <f>IF(LEN(Table1[[#This Row],[Ledger 14]])&gt;0,IF(TYPE(VLOOKUP(Table1[[#This Row],[Ledger 14]],$GZ:$GZ,1,0))=16,1,0),0)</f>
        <v>0</v>
      </c>
      <c r="FW93">
        <f>IF(LEN(Table1[[#This Row],[Ledger 15]])&gt;0,IF(TYPE(VLOOKUP(Table1[[#This Row],[Ledger 15]],$GZ:$GZ,1,0))=16,1,0),0)</f>
        <v>0</v>
      </c>
    </row>
    <row r="94" spans="4:179" ht="33" customHeight="1" x14ac:dyDescent="0.45">
      <c r="D94" s="8">
        <f t="shared" si="10"/>
        <v>89</v>
      </c>
      <c r="E94" s="32"/>
      <c r="F94" s="34"/>
      <c r="G94" s="34"/>
      <c r="H94" s="34"/>
      <c r="I94" s="34"/>
      <c r="J94" s="38"/>
      <c r="K94" s="33"/>
      <c r="L94" s="36"/>
      <c r="M94" s="35"/>
      <c r="N94" s="34"/>
      <c r="O94" s="41"/>
      <c r="P94" s="35"/>
      <c r="Q94" s="34"/>
      <c r="R94" s="37"/>
      <c r="S94" s="35"/>
      <c r="T94" s="34"/>
      <c r="U94" s="37"/>
      <c r="V94" s="35"/>
      <c r="W94" s="34"/>
      <c r="X94" s="37"/>
      <c r="Y94" s="35"/>
      <c r="Z94" s="34"/>
      <c r="AA94" s="37"/>
      <c r="AB94" s="35"/>
      <c r="AC94" s="34"/>
      <c r="AD94" s="37"/>
      <c r="AE94" s="35"/>
      <c r="AF94" s="34"/>
      <c r="AG94" s="37"/>
      <c r="AH94" s="35"/>
      <c r="AI94" s="34"/>
      <c r="AJ94" s="37"/>
      <c r="AK94" s="35"/>
      <c r="AL94" s="34"/>
      <c r="AM94" s="37"/>
      <c r="AN94" s="35"/>
      <c r="AO94" s="34"/>
      <c r="AP94" s="37"/>
      <c r="AQ94" s="35"/>
      <c r="AR94" s="34"/>
      <c r="AS94" s="37"/>
      <c r="AT94" s="35"/>
      <c r="AU94" s="34"/>
      <c r="AV94" s="37"/>
      <c r="AW94" s="35"/>
      <c r="AX94" s="34"/>
      <c r="AY94" s="37"/>
      <c r="AZ94" s="35"/>
      <c r="BA94" s="34"/>
      <c r="BB94" s="37"/>
      <c r="BC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" s="7"/>
      <c r="BF94" t="str">
        <f>IF(Table1[[#This Row],[Date]]="","","&amp;lt;VOUCHER REMOTEID="&amp;""""&amp;$A$11&amp;$A$13&amp;ROW()&amp;""""&amp;" VCHTYPE="""&amp;F94&amp;""" ACTION="""&amp;"Create"&amp;"""&amp;gt;")</f>
        <v/>
      </c>
      <c r="BG94" t="str">
        <f>IF(Table1[[#This Row],[Date]]="","",TEXT(Table1[[#This Row],[Date]],"yyyymmdd"))</f>
        <v/>
      </c>
      <c r="BH94" t="str">
        <f>Table1[[#This Row],[Date2]]</f>
        <v/>
      </c>
      <c r="BI94" t="str">
        <f>IF(Table1[[#This Row],[Date]]="","",Table1[[#This Row],[Voucher Type]])</f>
        <v/>
      </c>
      <c r="BJ94" t="str">
        <f>IF(Table1[[#This Row],[Ref No / Invoice No]]="","",Table1[[#This Row],[Ref No / Invoice No]])</f>
        <v/>
      </c>
      <c r="BK94" t="str">
        <f>IF(Table1[[#This Row],[Voucher No]]="","",Table1[[#This Row],[Voucher No]])</f>
        <v/>
      </c>
      <c r="BL94" t="str">
        <f>IF(Table1[[#This Row],[Date]]="","",Table1[[#This Row],[Narration]])</f>
        <v/>
      </c>
      <c r="BM94" t="str">
        <f>IF(Table1[[#This Row],[Date]]="","",$A$11&amp;$A$13&amp;ROW())</f>
        <v/>
      </c>
      <c r="BN94" t="str">
        <f>IF(Table1[[#This Row],[Date]]="","",$A$13)</f>
        <v/>
      </c>
      <c r="BP94" t="str">
        <f>IF(Table1[[#This Row],[Ledger 1]]="","","No")</f>
        <v/>
      </c>
      <c r="BQ94" t="str">
        <f>IF(Table1[[#This Row],[Date]]="","",IF(Table1[[#This Row],[Effect 1]]="Dr.","Yes","No"))</f>
        <v/>
      </c>
      <c r="BR94" t="str">
        <f>IF(Table1[[#This Row],[Date]]="","",Table1[[#This Row],[Ledger 1]])</f>
        <v/>
      </c>
      <c r="BS94" t="str">
        <f>IF(Table1[[#This Row],[Date]]="","",IF(Table1[[#This Row],[Effect 1]]="Dr.",-Table1[[#This Row],[Amount 1]],Table1[[#This Row],[Amount 1]]))</f>
        <v/>
      </c>
      <c r="BV94" t="str">
        <f>IF(Table1[[#This Row],[Ledger 2]]="","","No")</f>
        <v/>
      </c>
      <c r="BW94" t="str">
        <f>IF(Table1[[#This Row],[Date]]="","",IF(Table1[[#This Row],[Effect 2]]="Dr.","Yes","No"))</f>
        <v/>
      </c>
      <c r="BX94" t="str">
        <f>IF(Table1[[#This Row],[Date]]="","",Table1[[#This Row],[Ledger 2]])</f>
        <v/>
      </c>
      <c r="BY94" t="str">
        <f>IF(Table1[[#This Row],[Date]]="","",IF(Table1[[#This Row],[Effect 2]]="Dr.",-Table1[[#This Row],[Amount 2]],Table1[[#This Row],[Amount 2]]))</f>
        <v/>
      </c>
      <c r="CB94" t="str">
        <f>IF(Table1[[#This Row],[Ledger 3]]="","","No")</f>
        <v/>
      </c>
      <c r="CC94" t="str">
        <f>IF(Table1[[#This Row],[Ledger 3]]="","",IF(Table1[[#This Row],[Effect 3]]="Dr.","Yes","No"))</f>
        <v/>
      </c>
      <c r="CD94" t="str">
        <f>IF(Table1[[#This Row],[Ledger 3]]="","",Table1[[#This Row],[Ledger 3]])</f>
        <v/>
      </c>
      <c r="CE94" t="str">
        <f>IF(Table1[[#This Row],[Ledger 3]]="","",IF(Table1[[#This Row],[Effect 3]]="Dr.",-Table1[[#This Row],[Amount 3]],Table1[[#This Row],[Amount 3]]))</f>
        <v/>
      </c>
      <c r="CH94" t="str">
        <f>IF(Table1[[#This Row],[Ledger 4]]="","","No")</f>
        <v/>
      </c>
      <c r="CI94" t="str">
        <f>IF(Table1[[#This Row],[Ledger 4]]="","",IF(Table1[[#This Row],[Effect 4]]="Dr.","Yes","No"))</f>
        <v/>
      </c>
      <c r="CJ94" t="str">
        <f>IF(Table1[[#This Row],[Ledger 4]]="","",Table1[[#This Row],[Ledger 4]])</f>
        <v/>
      </c>
      <c r="CK94" t="str">
        <f>IF(Table1[[#This Row],[Ledger 4]]="","",IF(Table1[[#This Row],[Effect 4]]="Dr.",-Table1[[#This Row],[Amount 4]],Table1[[#This Row],[Amount 4]]))</f>
        <v/>
      </c>
      <c r="CN94" t="str">
        <f>IF(Table1[[#This Row],[Ledger 5]]="","","No")</f>
        <v/>
      </c>
      <c r="CO94" t="str">
        <f>IF(Table1[[#This Row],[Ledger 5]]="","",IF(Table1[[#This Row],[Effect 5]]="Dr.","Yes","No"))</f>
        <v/>
      </c>
      <c r="CP94" t="str">
        <f>IF(Table1[[#This Row],[Ledger 5]]="","",Table1[[#This Row],[Ledger 5]])</f>
        <v/>
      </c>
      <c r="CQ94" t="str">
        <f>IF(Table1[[#This Row],[Ledger 5]]="","",IF(Table1[[#This Row],[Effect 5]]="Dr.",-Table1[[#This Row],[Amount 5]],Table1[[#This Row],[Amount 5]]))</f>
        <v/>
      </c>
      <c r="CT94" t="str">
        <f>IF(Table1[[#This Row],[Ledger 6]]="","","No")</f>
        <v/>
      </c>
      <c r="CU94" t="str">
        <f>IF(Table1[[#This Row],[Ledger 6]]="","",IF(Table1[[#This Row],[Effect 6]]="Dr.","Yes","No"))</f>
        <v/>
      </c>
      <c r="CV94" t="str">
        <f>IF(Table1[[#This Row],[Ledger 6]]="","",Table1[[#This Row],[Ledger 6]])</f>
        <v/>
      </c>
      <c r="CW94" t="str">
        <f>IF(Table1[[#This Row],[Ledger 6]]="","",IF(Table1[[#This Row],[Effect 6]]="Dr.",-Table1[[#This Row],[Amount 6]],Table1[[#This Row],[Amount 6]]))</f>
        <v/>
      </c>
      <c r="CZ94" t="str">
        <f>IF(Table1[[#This Row],[Ledger 7]]="","","No")</f>
        <v/>
      </c>
      <c r="DA94" t="str">
        <f>IF(Table1[[#This Row],[Ledger 7]]="","",IF(Table1[[#This Row],[Effect 7]]="Dr.","Yes","No"))</f>
        <v/>
      </c>
      <c r="DB94" t="str">
        <f>IF(Table1[[#This Row],[Ledger 7]]="","",Table1[[#This Row],[Ledger 7]])</f>
        <v/>
      </c>
      <c r="DC94" t="str">
        <f>IF(Table1[[#This Row],[Ledger 7]]="","",IF(Table1[[#This Row],[Effect 7]]="Dr.",-Table1[[#This Row],[Amount 7]],Table1[[#This Row],[Amount 7]]))</f>
        <v/>
      </c>
      <c r="DF94" t="str">
        <f>IF(Table1[[#This Row],[Ledger 8]]="","","No")</f>
        <v/>
      </c>
      <c r="DG94" t="str">
        <f>IF(Table1[[#This Row],[Ledger 8]]="","",IF(Table1[[#This Row],[Effect 8]]="Dr.","Yes","No"))</f>
        <v/>
      </c>
      <c r="DH94" t="str">
        <f>IF(Table1[[#This Row],[Ledger 8]]="","",Table1[[#This Row],[Ledger 8]])</f>
        <v/>
      </c>
      <c r="DI94" t="str">
        <f>IF(Table1[[#This Row],[Ledger 8]]="","",IF(Table1[[#This Row],[Effect 8]]="Dr.",-Table1[[#This Row],[Amount 8]],Table1[[#This Row],[Amount 8]]))</f>
        <v/>
      </c>
      <c r="DL94" t="str">
        <f>IF(Table1[[#This Row],[Ledger 9]]="","","No")</f>
        <v/>
      </c>
      <c r="DM94" t="str">
        <f>IF(Table1[[#This Row],[Ledger 9]]="","",IF(Table1[[#This Row],[Effect 9]]="Dr.","Yes","No"))</f>
        <v/>
      </c>
      <c r="DN94" t="str">
        <f>IF(Table1[[#This Row],[Ledger 9]]="","",Table1[[#This Row],[Ledger 9]])</f>
        <v/>
      </c>
      <c r="DO94" t="str">
        <f>IF(Table1[[#This Row],[Ledger 9]]="","",IF(Table1[[#This Row],[Effect 9]]="Dr.",-Table1[[#This Row],[Amount 9]],Table1[[#This Row],[Amount 9]]))</f>
        <v/>
      </c>
      <c r="DR94" t="str">
        <f>IF(Table1[[#This Row],[Ledger 10]]="","","No")</f>
        <v/>
      </c>
      <c r="DS94" t="str">
        <f>IF(Table1[[#This Row],[Ledger 10]]="","",IF(Table1[[#This Row],[Effect 10]]="Dr.","Yes","No"))</f>
        <v/>
      </c>
      <c r="DT94" t="str">
        <f>IF(Table1[[#This Row],[Ledger 10]]="","",Table1[[#This Row],[Ledger 10]])</f>
        <v/>
      </c>
      <c r="DU94" t="str">
        <f>IF(Table1[[#This Row],[Ledger 10]]="","",IF(Table1[[#This Row],[Effect 10]]="Dr.",-Table1[[#This Row],[Amount 10]],Table1[[#This Row],[Amount 10]]))</f>
        <v/>
      </c>
      <c r="DX94" t="str">
        <f>IF(Table1[[#This Row],[Ledger 11]]="","","No")</f>
        <v/>
      </c>
      <c r="DY94" t="str">
        <f>IF(Table1[[#This Row],[Ledger 11]]="","",IF(Table1[[#This Row],[Effect 11]]="Dr.","Yes","No"))</f>
        <v/>
      </c>
      <c r="DZ94" t="str">
        <f>IF(Table1[[#This Row],[Ledger 11]]="","",Table1[[#This Row],[Ledger 11]])</f>
        <v/>
      </c>
      <c r="EA94" t="str">
        <f>IF(Table1[[#This Row],[Ledger 11]]="","",IF(Table1[[#This Row],[Effect 11]]="Dr.",-Table1[[#This Row],[Amount 11]],Table1[[#This Row],[Amount 11]]))</f>
        <v/>
      </c>
      <c r="ED94" t="str">
        <f>IF(Table1[[#This Row],[Ledger 12]]="","","No")</f>
        <v/>
      </c>
      <c r="EE94" t="str">
        <f>IF(Table1[[#This Row],[Ledger 12]]="","",IF(Table1[[#This Row],[Effect 12]]="Dr.","Yes","No"))</f>
        <v/>
      </c>
      <c r="EF94" t="str">
        <f>IF(Table1[[#This Row],[Ledger 12]]="","",Table1[[#This Row],[Ledger 12]])</f>
        <v/>
      </c>
      <c r="EG94" t="str">
        <f>IF(Table1[[#This Row],[Ledger 12]]="","",IF(Table1[[#This Row],[Effect 12]]="Dr.",-Table1[[#This Row],[Amount 12]],Table1[[#This Row],[Amount 12]]))</f>
        <v/>
      </c>
      <c r="EJ94" t="str">
        <f>IF(Table1[[#This Row],[Ledger 13]]="","","No")</f>
        <v/>
      </c>
      <c r="EK94" t="str">
        <f>IF(Table1[[#This Row],[Ledger 13]]="","",IF(Table1[[#This Row],[Effect 13]]="Dr.","Yes","No"))</f>
        <v/>
      </c>
      <c r="EL94" t="str">
        <f>IF(Table1[[#This Row],[Ledger 13]]="","",Table1[[#This Row],[Ledger 13]])</f>
        <v/>
      </c>
      <c r="EM94" t="str">
        <f>IF(Table1[[#This Row],[Ledger 13]]="","",IF(Table1[[#This Row],[Effect 13]]="Dr.",-Table1[[#This Row],[Amount 13]],Table1[[#This Row],[Amount 13]]))</f>
        <v/>
      </c>
      <c r="EP94" t="str">
        <f>IF(Table1[[#This Row],[Ledger 14]]="","","No")</f>
        <v/>
      </c>
      <c r="EQ94" t="str">
        <f>IF(Table1[[#This Row],[Ledger 14]]="","",IF(Table1[[#This Row],[Effect 14]]="Dr.","Yes","No"))</f>
        <v/>
      </c>
      <c r="ER94" t="str">
        <f>IF(Table1[[#This Row],[Ledger 14]]="","",Table1[[#This Row],[Ledger 14]])</f>
        <v/>
      </c>
      <c r="ES94" t="str">
        <f>IF(Table1[[#This Row],[Ledger 14]]="","",IF(Table1[[#This Row],[Effect 14]]="Dr.",-Table1[[#This Row],[Amount 14]],Table1[[#This Row],[Amount 14]]))</f>
        <v/>
      </c>
      <c r="EV94" t="str">
        <f>IF(Table1[[#This Row],[Ledger 15]]="","","No")</f>
        <v/>
      </c>
      <c r="EW94" t="str">
        <f>IF(Table1[[#This Row],[Ledger 15]]="","",IF(Table1[[#This Row],[Effect 15]]="Dr.","Yes","No"))</f>
        <v/>
      </c>
      <c r="EX94" t="str">
        <f>IF(Table1[[#This Row],[Ledger 15]]="","",Table1[[#This Row],[Ledger 15]])</f>
        <v/>
      </c>
      <c r="EY94" t="str">
        <f>IF(Table1[[#This Row],[Ledger 15]]="","",IF(Table1[[#This Row],[Effect 15]]="Dr.",-Table1[[#This Row],[Amount 15]],Table1[[#This Row],[Amount 15]]))</f>
        <v/>
      </c>
      <c r="FD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">
        <f>IF(Table1[[#This Row],[Date]]="",0,IF(AND(Table1[[#This Row],[Date]]&gt;=$FE$2,Table1[[#This Row],[Date]]&lt;=$FE$3),0,1))</f>
        <v>0</v>
      </c>
      <c r="FF94">
        <f>IF(Table1[[#This Row],[Date]]="",0,IF(TYPE(VLOOKUP(Table1[[#This Row],[Voucher Type]],Table1[[#All],[Voucher Type Master]],1,FALSE))=16,1,0))</f>
        <v>0</v>
      </c>
      <c r="FG94">
        <f>IF(TYPE(IF(Table1[[#This Row],[Date]]="",0,IF(VLOOKUP(Table1[[#This Row],[Voucher Type]],$FY$5:$FZ$13,2,0)=Table1[[#This Row],[Effect 1]],0,1)))=16,1,0)</f>
        <v>0</v>
      </c>
      <c r="FH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">
        <f>IF(LEN(Table1[[#This Row],[Ledger 1]])&gt;0,IF(TYPE(VLOOKUP(Table1[[#This Row],[Ledger 1]],GZ:GZ,1,0))=16,1,0),0)</f>
        <v>0</v>
      </c>
      <c r="FJ94">
        <f>IF(LEN(Table1[[#This Row],[Ledger 2]])&gt;0,IF(TYPE(VLOOKUP(Table1[[#This Row],[Ledger 2]],GZ:GZ,1,0))=16,1,0),0)</f>
        <v>0</v>
      </c>
      <c r="FK94">
        <f>IF(LEN(Table1[[#This Row],[Ledger 3]])&gt;0,IF(TYPE(VLOOKUP(Table1[[#This Row],[Ledger 3]],GZ:GZ,1,0))=16,1,0),0)</f>
        <v>0</v>
      </c>
      <c r="FL94">
        <f>IF(LEN(Table1[[#This Row],[Ledger 4]])&gt;0,IF(TYPE(VLOOKUP(Table1[[#This Row],[Ledger 4]],GZ:GZ,1,0))=16,1,0),0)</f>
        <v>0</v>
      </c>
      <c r="FM94">
        <f>IF(LEN(Table1[[#This Row],[Ledger 5]])&gt;0,IF(TYPE(VLOOKUP(Table1[[#This Row],[Ledger 5]],GZ:GZ,1,0))=16,1,0),0)</f>
        <v>0</v>
      </c>
      <c r="FN94">
        <f>IF(LEN(Table1[[#This Row],[Ledger 6]])&gt;0,IF(TYPE(VLOOKUP(Table1[[#This Row],[Ledger 6]],$GZ:$GZ,1,0))=16,1,0),0)</f>
        <v>0</v>
      </c>
      <c r="FO94">
        <f>IF(LEN(Table1[[#This Row],[Ledger 7]])&gt;0,IF(TYPE(VLOOKUP(Table1[[#This Row],[Ledger 7]],$GZ:$GZ,1,0))=16,1,0),0)</f>
        <v>0</v>
      </c>
      <c r="FP94">
        <f>IF(LEN(Table1[[#This Row],[Ledger 8]])&gt;0,IF(TYPE(VLOOKUP(Table1[[#This Row],[Ledger 8]],$GZ:$GZ,1,0))=16,1,0),0)</f>
        <v>0</v>
      </c>
      <c r="FQ94">
        <f>IF(LEN(Table1[[#This Row],[Ledger 9]])&gt;0,IF(TYPE(VLOOKUP(Table1[[#This Row],[Ledger 9]],$GZ:$GZ,1,0))=16,1,0),0)</f>
        <v>0</v>
      </c>
      <c r="FR94">
        <f>IF(LEN(Table1[[#This Row],[Ledger 10]])&gt;0,IF(TYPE(VLOOKUP(Table1[[#This Row],[Ledger 10]],$GZ:$GZ,1,0))=16,1,0),0)</f>
        <v>0</v>
      </c>
      <c r="FS94">
        <f>IF(LEN(Table1[[#This Row],[Ledger 11]])&gt;0,IF(TYPE(VLOOKUP(Table1[[#This Row],[Ledger 11]],$GZ:$GZ,1,0))=16,1,0),0)</f>
        <v>0</v>
      </c>
      <c r="FT94">
        <f>IF(LEN(Table1[[#This Row],[Ledger 12]])&gt;0,IF(TYPE(VLOOKUP(Table1[[#This Row],[Ledger 12]],$GZ:$GZ,1,0))=16,1,0),0)</f>
        <v>0</v>
      </c>
      <c r="FU94">
        <f>IF(LEN(Table1[[#This Row],[Ledger 13]])&gt;0,IF(TYPE(VLOOKUP(Table1[[#This Row],[Ledger 13]],$GZ:$GZ,1,0))=16,1,0),0)</f>
        <v>0</v>
      </c>
      <c r="FV94">
        <f>IF(LEN(Table1[[#This Row],[Ledger 14]])&gt;0,IF(TYPE(VLOOKUP(Table1[[#This Row],[Ledger 14]],$GZ:$GZ,1,0))=16,1,0),0)</f>
        <v>0</v>
      </c>
      <c r="FW94">
        <f>IF(LEN(Table1[[#This Row],[Ledger 15]])&gt;0,IF(TYPE(VLOOKUP(Table1[[#This Row],[Ledger 15]],$GZ:$GZ,1,0))=16,1,0),0)</f>
        <v>0</v>
      </c>
    </row>
    <row r="95" spans="4:179" ht="33" customHeight="1" x14ac:dyDescent="0.45">
      <c r="D95" s="8">
        <f t="shared" si="10"/>
        <v>90</v>
      </c>
      <c r="E95" s="32"/>
      <c r="F95" s="34"/>
      <c r="G95" s="34"/>
      <c r="H95" s="34"/>
      <c r="I95" s="34"/>
      <c r="J95" s="38"/>
      <c r="K95" s="33"/>
      <c r="L95" s="36"/>
      <c r="M95" s="35"/>
      <c r="N95" s="34"/>
      <c r="O95" s="41"/>
      <c r="P95" s="35"/>
      <c r="Q95" s="34"/>
      <c r="R95" s="37"/>
      <c r="S95" s="35"/>
      <c r="T95" s="34"/>
      <c r="U95" s="37"/>
      <c r="V95" s="35"/>
      <c r="W95" s="34"/>
      <c r="X95" s="37"/>
      <c r="Y95" s="35"/>
      <c r="Z95" s="34"/>
      <c r="AA95" s="37"/>
      <c r="AB95" s="35"/>
      <c r="AC95" s="34"/>
      <c r="AD95" s="37"/>
      <c r="AE95" s="35"/>
      <c r="AF95" s="34"/>
      <c r="AG95" s="37"/>
      <c r="AH95" s="35"/>
      <c r="AI95" s="34"/>
      <c r="AJ95" s="37"/>
      <c r="AK95" s="35"/>
      <c r="AL95" s="34"/>
      <c r="AM95" s="37"/>
      <c r="AN95" s="35"/>
      <c r="AO95" s="34"/>
      <c r="AP95" s="37"/>
      <c r="AQ95" s="35"/>
      <c r="AR95" s="34"/>
      <c r="AS95" s="37"/>
      <c r="AT95" s="35"/>
      <c r="AU95" s="34"/>
      <c r="AV95" s="37"/>
      <c r="AW95" s="35"/>
      <c r="AX95" s="34"/>
      <c r="AY95" s="37"/>
      <c r="AZ95" s="35"/>
      <c r="BA95" s="34"/>
      <c r="BB95" s="37"/>
      <c r="BC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" s="7"/>
      <c r="BF95" t="str">
        <f>IF(Table1[[#This Row],[Date]]="","","&amp;lt;VOUCHER REMOTEID="&amp;""""&amp;$A$11&amp;$A$13&amp;ROW()&amp;""""&amp;" VCHTYPE="""&amp;F95&amp;""" ACTION="""&amp;"Create"&amp;"""&amp;gt;")</f>
        <v/>
      </c>
      <c r="BG95" t="str">
        <f>IF(Table1[[#This Row],[Date]]="","",TEXT(Table1[[#This Row],[Date]],"yyyymmdd"))</f>
        <v/>
      </c>
      <c r="BH95" t="str">
        <f>Table1[[#This Row],[Date2]]</f>
        <v/>
      </c>
      <c r="BI95" t="str">
        <f>IF(Table1[[#This Row],[Date]]="","",Table1[[#This Row],[Voucher Type]])</f>
        <v/>
      </c>
      <c r="BJ95" t="str">
        <f>IF(Table1[[#This Row],[Ref No / Invoice No]]="","",Table1[[#This Row],[Ref No / Invoice No]])</f>
        <v/>
      </c>
      <c r="BK95" t="str">
        <f>IF(Table1[[#This Row],[Voucher No]]="","",Table1[[#This Row],[Voucher No]])</f>
        <v/>
      </c>
      <c r="BL95" t="str">
        <f>IF(Table1[[#This Row],[Date]]="","",Table1[[#This Row],[Narration]])</f>
        <v/>
      </c>
      <c r="BM95" t="str">
        <f>IF(Table1[[#This Row],[Date]]="","",$A$11&amp;$A$13&amp;ROW())</f>
        <v/>
      </c>
      <c r="BN95" t="str">
        <f>IF(Table1[[#This Row],[Date]]="","",$A$13)</f>
        <v/>
      </c>
      <c r="BP95" t="str">
        <f>IF(Table1[[#This Row],[Ledger 1]]="","","No")</f>
        <v/>
      </c>
      <c r="BQ95" t="str">
        <f>IF(Table1[[#This Row],[Date]]="","",IF(Table1[[#This Row],[Effect 1]]="Dr.","Yes","No"))</f>
        <v/>
      </c>
      <c r="BR95" t="str">
        <f>IF(Table1[[#This Row],[Date]]="","",Table1[[#This Row],[Ledger 1]])</f>
        <v/>
      </c>
      <c r="BS95" t="str">
        <f>IF(Table1[[#This Row],[Date]]="","",IF(Table1[[#This Row],[Effect 1]]="Dr.",-Table1[[#This Row],[Amount 1]],Table1[[#This Row],[Amount 1]]))</f>
        <v/>
      </c>
      <c r="BV95" t="str">
        <f>IF(Table1[[#This Row],[Ledger 2]]="","","No")</f>
        <v/>
      </c>
      <c r="BW95" t="str">
        <f>IF(Table1[[#This Row],[Date]]="","",IF(Table1[[#This Row],[Effect 2]]="Dr.","Yes","No"))</f>
        <v/>
      </c>
      <c r="BX95" t="str">
        <f>IF(Table1[[#This Row],[Date]]="","",Table1[[#This Row],[Ledger 2]])</f>
        <v/>
      </c>
      <c r="BY95" t="str">
        <f>IF(Table1[[#This Row],[Date]]="","",IF(Table1[[#This Row],[Effect 2]]="Dr.",-Table1[[#This Row],[Amount 2]],Table1[[#This Row],[Amount 2]]))</f>
        <v/>
      </c>
      <c r="CB95" t="str">
        <f>IF(Table1[[#This Row],[Ledger 3]]="","","No")</f>
        <v/>
      </c>
      <c r="CC95" t="str">
        <f>IF(Table1[[#This Row],[Ledger 3]]="","",IF(Table1[[#This Row],[Effect 3]]="Dr.","Yes","No"))</f>
        <v/>
      </c>
      <c r="CD95" t="str">
        <f>IF(Table1[[#This Row],[Ledger 3]]="","",Table1[[#This Row],[Ledger 3]])</f>
        <v/>
      </c>
      <c r="CE95" t="str">
        <f>IF(Table1[[#This Row],[Ledger 3]]="","",IF(Table1[[#This Row],[Effect 3]]="Dr.",-Table1[[#This Row],[Amount 3]],Table1[[#This Row],[Amount 3]]))</f>
        <v/>
      </c>
      <c r="CH95" t="str">
        <f>IF(Table1[[#This Row],[Ledger 4]]="","","No")</f>
        <v/>
      </c>
      <c r="CI95" t="str">
        <f>IF(Table1[[#This Row],[Ledger 4]]="","",IF(Table1[[#This Row],[Effect 4]]="Dr.","Yes","No"))</f>
        <v/>
      </c>
      <c r="CJ95" t="str">
        <f>IF(Table1[[#This Row],[Ledger 4]]="","",Table1[[#This Row],[Ledger 4]])</f>
        <v/>
      </c>
      <c r="CK95" t="str">
        <f>IF(Table1[[#This Row],[Ledger 4]]="","",IF(Table1[[#This Row],[Effect 4]]="Dr.",-Table1[[#This Row],[Amount 4]],Table1[[#This Row],[Amount 4]]))</f>
        <v/>
      </c>
      <c r="CN95" t="str">
        <f>IF(Table1[[#This Row],[Ledger 5]]="","","No")</f>
        <v/>
      </c>
      <c r="CO95" t="str">
        <f>IF(Table1[[#This Row],[Ledger 5]]="","",IF(Table1[[#This Row],[Effect 5]]="Dr.","Yes","No"))</f>
        <v/>
      </c>
      <c r="CP95" t="str">
        <f>IF(Table1[[#This Row],[Ledger 5]]="","",Table1[[#This Row],[Ledger 5]])</f>
        <v/>
      </c>
      <c r="CQ95" t="str">
        <f>IF(Table1[[#This Row],[Ledger 5]]="","",IF(Table1[[#This Row],[Effect 5]]="Dr.",-Table1[[#This Row],[Amount 5]],Table1[[#This Row],[Amount 5]]))</f>
        <v/>
      </c>
      <c r="CT95" t="str">
        <f>IF(Table1[[#This Row],[Ledger 6]]="","","No")</f>
        <v/>
      </c>
      <c r="CU95" t="str">
        <f>IF(Table1[[#This Row],[Ledger 6]]="","",IF(Table1[[#This Row],[Effect 6]]="Dr.","Yes","No"))</f>
        <v/>
      </c>
      <c r="CV95" t="str">
        <f>IF(Table1[[#This Row],[Ledger 6]]="","",Table1[[#This Row],[Ledger 6]])</f>
        <v/>
      </c>
      <c r="CW95" t="str">
        <f>IF(Table1[[#This Row],[Ledger 6]]="","",IF(Table1[[#This Row],[Effect 6]]="Dr.",-Table1[[#This Row],[Amount 6]],Table1[[#This Row],[Amount 6]]))</f>
        <v/>
      </c>
      <c r="CZ95" t="str">
        <f>IF(Table1[[#This Row],[Ledger 7]]="","","No")</f>
        <v/>
      </c>
      <c r="DA95" t="str">
        <f>IF(Table1[[#This Row],[Ledger 7]]="","",IF(Table1[[#This Row],[Effect 7]]="Dr.","Yes","No"))</f>
        <v/>
      </c>
      <c r="DB95" t="str">
        <f>IF(Table1[[#This Row],[Ledger 7]]="","",Table1[[#This Row],[Ledger 7]])</f>
        <v/>
      </c>
      <c r="DC95" t="str">
        <f>IF(Table1[[#This Row],[Ledger 7]]="","",IF(Table1[[#This Row],[Effect 7]]="Dr.",-Table1[[#This Row],[Amount 7]],Table1[[#This Row],[Amount 7]]))</f>
        <v/>
      </c>
      <c r="DF95" t="str">
        <f>IF(Table1[[#This Row],[Ledger 8]]="","","No")</f>
        <v/>
      </c>
      <c r="DG95" t="str">
        <f>IF(Table1[[#This Row],[Ledger 8]]="","",IF(Table1[[#This Row],[Effect 8]]="Dr.","Yes","No"))</f>
        <v/>
      </c>
      <c r="DH95" t="str">
        <f>IF(Table1[[#This Row],[Ledger 8]]="","",Table1[[#This Row],[Ledger 8]])</f>
        <v/>
      </c>
      <c r="DI95" t="str">
        <f>IF(Table1[[#This Row],[Ledger 8]]="","",IF(Table1[[#This Row],[Effect 8]]="Dr.",-Table1[[#This Row],[Amount 8]],Table1[[#This Row],[Amount 8]]))</f>
        <v/>
      </c>
      <c r="DL95" t="str">
        <f>IF(Table1[[#This Row],[Ledger 9]]="","","No")</f>
        <v/>
      </c>
      <c r="DM95" t="str">
        <f>IF(Table1[[#This Row],[Ledger 9]]="","",IF(Table1[[#This Row],[Effect 9]]="Dr.","Yes","No"))</f>
        <v/>
      </c>
      <c r="DN95" t="str">
        <f>IF(Table1[[#This Row],[Ledger 9]]="","",Table1[[#This Row],[Ledger 9]])</f>
        <v/>
      </c>
      <c r="DO95" t="str">
        <f>IF(Table1[[#This Row],[Ledger 9]]="","",IF(Table1[[#This Row],[Effect 9]]="Dr.",-Table1[[#This Row],[Amount 9]],Table1[[#This Row],[Amount 9]]))</f>
        <v/>
      </c>
      <c r="DR95" t="str">
        <f>IF(Table1[[#This Row],[Ledger 10]]="","","No")</f>
        <v/>
      </c>
      <c r="DS95" t="str">
        <f>IF(Table1[[#This Row],[Ledger 10]]="","",IF(Table1[[#This Row],[Effect 10]]="Dr.","Yes","No"))</f>
        <v/>
      </c>
      <c r="DT95" t="str">
        <f>IF(Table1[[#This Row],[Ledger 10]]="","",Table1[[#This Row],[Ledger 10]])</f>
        <v/>
      </c>
      <c r="DU95" t="str">
        <f>IF(Table1[[#This Row],[Ledger 10]]="","",IF(Table1[[#This Row],[Effect 10]]="Dr.",-Table1[[#This Row],[Amount 10]],Table1[[#This Row],[Amount 10]]))</f>
        <v/>
      </c>
      <c r="DX95" t="str">
        <f>IF(Table1[[#This Row],[Ledger 11]]="","","No")</f>
        <v/>
      </c>
      <c r="DY95" t="str">
        <f>IF(Table1[[#This Row],[Ledger 11]]="","",IF(Table1[[#This Row],[Effect 11]]="Dr.","Yes","No"))</f>
        <v/>
      </c>
      <c r="DZ95" t="str">
        <f>IF(Table1[[#This Row],[Ledger 11]]="","",Table1[[#This Row],[Ledger 11]])</f>
        <v/>
      </c>
      <c r="EA95" t="str">
        <f>IF(Table1[[#This Row],[Ledger 11]]="","",IF(Table1[[#This Row],[Effect 11]]="Dr.",-Table1[[#This Row],[Amount 11]],Table1[[#This Row],[Amount 11]]))</f>
        <v/>
      </c>
      <c r="ED95" t="str">
        <f>IF(Table1[[#This Row],[Ledger 12]]="","","No")</f>
        <v/>
      </c>
      <c r="EE95" t="str">
        <f>IF(Table1[[#This Row],[Ledger 12]]="","",IF(Table1[[#This Row],[Effect 12]]="Dr.","Yes","No"))</f>
        <v/>
      </c>
      <c r="EF95" t="str">
        <f>IF(Table1[[#This Row],[Ledger 12]]="","",Table1[[#This Row],[Ledger 12]])</f>
        <v/>
      </c>
      <c r="EG95" t="str">
        <f>IF(Table1[[#This Row],[Ledger 12]]="","",IF(Table1[[#This Row],[Effect 12]]="Dr.",-Table1[[#This Row],[Amount 12]],Table1[[#This Row],[Amount 12]]))</f>
        <v/>
      </c>
      <c r="EJ95" t="str">
        <f>IF(Table1[[#This Row],[Ledger 13]]="","","No")</f>
        <v/>
      </c>
      <c r="EK95" t="str">
        <f>IF(Table1[[#This Row],[Ledger 13]]="","",IF(Table1[[#This Row],[Effect 13]]="Dr.","Yes","No"))</f>
        <v/>
      </c>
      <c r="EL95" t="str">
        <f>IF(Table1[[#This Row],[Ledger 13]]="","",Table1[[#This Row],[Ledger 13]])</f>
        <v/>
      </c>
      <c r="EM95" t="str">
        <f>IF(Table1[[#This Row],[Ledger 13]]="","",IF(Table1[[#This Row],[Effect 13]]="Dr.",-Table1[[#This Row],[Amount 13]],Table1[[#This Row],[Amount 13]]))</f>
        <v/>
      </c>
      <c r="EP95" t="str">
        <f>IF(Table1[[#This Row],[Ledger 14]]="","","No")</f>
        <v/>
      </c>
      <c r="EQ95" t="str">
        <f>IF(Table1[[#This Row],[Ledger 14]]="","",IF(Table1[[#This Row],[Effect 14]]="Dr.","Yes","No"))</f>
        <v/>
      </c>
      <c r="ER95" t="str">
        <f>IF(Table1[[#This Row],[Ledger 14]]="","",Table1[[#This Row],[Ledger 14]])</f>
        <v/>
      </c>
      <c r="ES95" t="str">
        <f>IF(Table1[[#This Row],[Ledger 14]]="","",IF(Table1[[#This Row],[Effect 14]]="Dr.",-Table1[[#This Row],[Amount 14]],Table1[[#This Row],[Amount 14]]))</f>
        <v/>
      </c>
      <c r="EV95" t="str">
        <f>IF(Table1[[#This Row],[Ledger 15]]="","","No")</f>
        <v/>
      </c>
      <c r="EW95" t="str">
        <f>IF(Table1[[#This Row],[Ledger 15]]="","",IF(Table1[[#This Row],[Effect 15]]="Dr.","Yes","No"))</f>
        <v/>
      </c>
      <c r="EX95" t="str">
        <f>IF(Table1[[#This Row],[Ledger 15]]="","",Table1[[#This Row],[Ledger 15]])</f>
        <v/>
      </c>
      <c r="EY95" t="str">
        <f>IF(Table1[[#This Row],[Ledger 15]]="","",IF(Table1[[#This Row],[Effect 15]]="Dr.",-Table1[[#This Row],[Amount 15]],Table1[[#This Row],[Amount 15]]))</f>
        <v/>
      </c>
      <c r="FD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">
        <f>IF(Table1[[#This Row],[Date]]="",0,IF(AND(Table1[[#This Row],[Date]]&gt;=$FE$2,Table1[[#This Row],[Date]]&lt;=$FE$3),0,1))</f>
        <v>0</v>
      </c>
      <c r="FF95">
        <f>IF(Table1[[#This Row],[Date]]="",0,IF(TYPE(VLOOKUP(Table1[[#This Row],[Voucher Type]],Table1[[#All],[Voucher Type Master]],1,FALSE))=16,1,0))</f>
        <v>0</v>
      </c>
      <c r="FG95">
        <f>IF(TYPE(IF(Table1[[#This Row],[Date]]="",0,IF(VLOOKUP(Table1[[#This Row],[Voucher Type]],$FY$5:$FZ$13,2,0)=Table1[[#This Row],[Effect 1]],0,1)))=16,1,0)</f>
        <v>0</v>
      </c>
      <c r="FH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">
        <f>IF(LEN(Table1[[#This Row],[Ledger 1]])&gt;0,IF(TYPE(VLOOKUP(Table1[[#This Row],[Ledger 1]],GZ:GZ,1,0))=16,1,0),0)</f>
        <v>0</v>
      </c>
      <c r="FJ95">
        <f>IF(LEN(Table1[[#This Row],[Ledger 2]])&gt;0,IF(TYPE(VLOOKUP(Table1[[#This Row],[Ledger 2]],GZ:GZ,1,0))=16,1,0),0)</f>
        <v>0</v>
      </c>
      <c r="FK95">
        <f>IF(LEN(Table1[[#This Row],[Ledger 3]])&gt;0,IF(TYPE(VLOOKUP(Table1[[#This Row],[Ledger 3]],GZ:GZ,1,0))=16,1,0),0)</f>
        <v>0</v>
      </c>
      <c r="FL95">
        <f>IF(LEN(Table1[[#This Row],[Ledger 4]])&gt;0,IF(TYPE(VLOOKUP(Table1[[#This Row],[Ledger 4]],GZ:GZ,1,0))=16,1,0),0)</f>
        <v>0</v>
      </c>
      <c r="FM95">
        <f>IF(LEN(Table1[[#This Row],[Ledger 5]])&gt;0,IF(TYPE(VLOOKUP(Table1[[#This Row],[Ledger 5]],GZ:GZ,1,0))=16,1,0),0)</f>
        <v>0</v>
      </c>
      <c r="FN95">
        <f>IF(LEN(Table1[[#This Row],[Ledger 6]])&gt;0,IF(TYPE(VLOOKUP(Table1[[#This Row],[Ledger 6]],$GZ:$GZ,1,0))=16,1,0),0)</f>
        <v>0</v>
      </c>
      <c r="FO95">
        <f>IF(LEN(Table1[[#This Row],[Ledger 7]])&gt;0,IF(TYPE(VLOOKUP(Table1[[#This Row],[Ledger 7]],$GZ:$GZ,1,0))=16,1,0),0)</f>
        <v>0</v>
      </c>
      <c r="FP95">
        <f>IF(LEN(Table1[[#This Row],[Ledger 8]])&gt;0,IF(TYPE(VLOOKUP(Table1[[#This Row],[Ledger 8]],$GZ:$GZ,1,0))=16,1,0),0)</f>
        <v>0</v>
      </c>
      <c r="FQ95">
        <f>IF(LEN(Table1[[#This Row],[Ledger 9]])&gt;0,IF(TYPE(VLOOKUP(Table1[[#This Row],[Ledger 9]],$GZ:$GZ,1,0))=16,1,0),0)</f>
        <v>0</v>
      </c>
      <c r="FR95">
        <f>IF(LEN(Table1[[#This Row],[Ledger 10]])&gt;0,IF(TYPE(VLOOKUP(Table1[[#This Row],[Ledger 10]],$GZ:$GZ,1,0))=16,1,0),0)</f>
        <v>0</v>
      </c>
      <c r="FS95">
        <f>IF(LEN(Table1[[#This Row],[Ledger 11]])&gt;0,IF(TYPE(VLOOKUP(Table1[[#This Row],[Ledger 11]],$GZ:$GZ,1,0))=16,1,0),0)</f>
        <v>0</v>
      </c>
      <c r="FT95">
        <f>IF(LEN(Table1[[#This Row],[Ledger 12]])&gt;0,IF(TYPE(VLOOKUP(Table1[[#This Row],[Ledger 12]],$GZ:$GZ,1,0))=16,1,0),0)</f>
        <v>0</v>
      </c>
      <c r="FU95">
        <f>IF(LEN(Table1[[#This Row],[Ledger 13]])&gt;0,IF(TYPE(VLOOKUP(Table1[[#This Row],[Ledger 13]],$GZ:$GZ,1,0))=16,1,0),0)</f>
        <v>0</v>
      </c>
      <c r="FV95">
        <f>IF(LEN(Table1[[#This Row],[Ledger 14]])&gt;0,IF(TYPE(VLOOKUP(Table1[[#This Row],[Ledger 14]],$GZ:$GZ,1,0))=16,1,0),0)</f>
        <v>0</v>
      </c>
      <c r="FW95">
        <f>IF(LEN(Table1[[#This Row],[Ledger 15]])&gt;0,IF(TYPE(VLOOKUP(Table1[[#This Row],[Ledger 15]],$GZ:$GZ,1,0))=16,1,0),0)</f>
        <v>0</v>
      </c>
    </row>
    <row r="96" spans="4:179" ht="33" customHeight="1" x14ac:dyDescent="0.45">
      <c r="D96" s="8">
        <f t="shared" si="10"/>
        <v>91</v>
      </c>
      <c r="E96" s="32"/>
      <c r="F96" s="34"/>
      <c r="G96" s="34"/>
      <c r="H96" s="34"/>
      <c r="I96" s="34"/>
      <c r="J96" s="38"/>
      <c r="K96" s="33"/>
      <c r="L96" s="36"/>
      <c r="M96" s="35"/>
      <c r="N96" s="34"/>
      <c r="O96" s="41"/>
      <c r="P96" s="35"/>
      <c r="Q96" s="34"/>
      <c r="R96" s="37"/>
      <c r="S96" s="35"/>
      <c r="T96" s="34"/>
      <c r="U96" s="37"/>
      <c r="V96" s="35"/>
      <c r="W96" s="34"/>
      <c r="X96" s="37"/>
      <c r="Y96" s="35"/>
      <c r="Z96" s="34"/>
      <c r="AA96" s="37"/>
      <c r="AB96" s="35"/>
      <c r="AC96" s="34"/>
      <c r="AD96" s="37"/>
      <c r="AE96" s="35"/>
      <c r="AF96" s="34"/>
      <c r="AG96" s="37"/>
      <c r="AH96" s="35"/>
      <c r="AI96" s="34"/>
      <c r="AJ96" s="37"/>
      <c r="AK96" s="35"/>
      <c r="AL96" s="34"/>
      <c r="AM96" s="37"/>
      <c r="AN96" s="35"/>
      <c r="AO96" s="34"/>
      <c r="AP96" s="37"/>
      <c r="AQ96" s="35"/>
      <c r="AR96" s="34"/>
      <c r="AS96" s="37"/>
      <c r="AT96" s="35"/>
      <c r="AU96" s="34"/>
      <c r="AV96" s="37"/>
      <c r="AW96" s="35"/>
      <c r="AX96" s="34"/>
      <c r="AY96" s="37"/>
      <c r="AZ96" s="35"/>
      <c r="BA96" s="34"/>
      <c r="BB96" s="37"/>
      <c r="BC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" s="7"/>
      <c r="BF96" t="str">
        <f>IF(Table1[[#This Row],[Date]]="","","&amp;lt;VOUCHER REMOTEID="&amp;""""&amp;$A$11&amp;$A$13&amp;ROW()&amp;""""&amp;" VCHTYPE="""&amp;F96&amp;""" ACTION="""&amp;"Create"&amp;"""&amp;gt;")</f>
        <v/>
      </c>
      <c r="BG96" t="str">
        <f>IF(Table1[[#This Row],[Date]]="","",TEXT(Table1[[#This Row],[Date]],"yyyymmdd"))</f>
        <v/>
      </c>
      <c r="BH96" t="str">
        <f>Table1[[#This Row],[Date2]]</f>
        <v/>
      </c>
      <c r="BI96" t="str">
        <f>IF(Table1[[#This Row],[Date]]="","",Table1[[#This Row],[Voucher Type]])</f>
        <v/>
      </c>
      <c r="BJ96" t="str">
        <f>IF(Table1[[#This Row],[Ref No / Invoice No]]="","",Table1[[#This Row],[Ref No / Invoice No]])</f>
        <v/>
      </c>
      <c r="BK96" t="str">
        <f>IF(Table1[[#This Row],[Voucher No]]="","",Table1[[#This Row],[Voucher No]])</f>
        <v/>
      </c>
      <c r="BL96" t="str">
        <f>IF(Table1[[#This Row],[Date]]="","",Table1[[#This Row],[Narration]])</f>
        <v/>
      </c>
      <c r="BM96" t="str">
        <f>IF(Table1[[#This Row],[Date]]="","",$A$11&amp;$A$13&amp;ROW())</f>
        <v/>
      </c>
      <c r="BN96" t="str">
        <f>IF(Table1[[#This Row],[Date]]="","",$A$13)</f>
        <v/>
      </c>
      <c r="BP96" t="str">
        <f>IF(Table1[[#This Row],[Ledger 1]]="","","No")</f>
        <v/>
      </c>
      <c r="BQ96" t="str">
        <f>IF(Table1[[#This Row],[Date]]="","",IF(Table1[[#This Row],[Effect 1]]="Dr.","Yes","No"))</f>
        <v/>
      </c>
      <c r="BR96" t="str">
        <f>IF(Table1[[#This Row],[Date]]="","",Table1[[#This Row],[Ledger 1]])</f>
        <v/>
      </c>
      <c r="BS96" t="str">
        <f>IF(Table1[[#This Row],[Date]]="","",IF(Table1[[#This Row],[Effect 1]]="Dr.",-Table1[[#This Row],[Amount 1]],Table1[[#This Row],[Amount 1]]))</f>
        <v/>
      </c>
      <c r="BV96" t="str">
        <f>IF(Table1[[#This Row],[Ledger 2]]="","","No")</f>
        <v/>
      </c>
      <c r="BW96" t="str">
        <f>IF(Table1[[#This Row],[Date]]="","",IF(Table1[[#This Row],[Effect 2]]="Dr.","Yes","No"))</f>
        <v/>
      </c>
      <c r="BX96" t="str">
        <f>IF(Table1[[#This Row],[Date]]="","",Table1[[#This Row],[Ledger 2]])</f>
        <v/>
      </c>
      <c r="BY96" t="str">
        <f>IF(Table1[[#This Row],[Date]]="","",IF(Table1[[#This Row],[Effect 2]]="Dr.",-Table1[[#This Row],[Amount 2]],Table1[[#This Row],[Amount 2]]))</f>
        <v/>
      </c>
      <c r="CB96" t="str">
        <f>IF(Table1[[#This Row],[Ledger 3]]="","","No")</f>
        <v/>
      </c>
      <c r="CC96" t="str">
        <f>IF(Table1[[#This Row],[Ledger 3]]="","",IF(Table1[[#This Row],[Effect 3]]="Dr.","Yes","No"))</f>
        <v/>
      </c>
      <c r="CD96" t="str">
        <f>IF(Table1[[#This Row],[Ledger 3]]="","",Table1[[#This Row],[Ledger 3]])</f>
        <v/>
      </c>
      <c r="CE96" t="str">
        <f>IF(Table1[[#This Row],[Ledger 3]]="","",IF(Table1[[#This Row],[Effect 3]]="Dr.",-Table1[[#This Row],[Amount 3]],Table1[[#This Row],[Amount 3]]))</f>
        <v/>
      </c>
      <c r="CH96" t="str">
        <f>IF(Table1[[#This Row],[Ledger 4]]="","","No")</f>
        <v/>
      </c>
      <c r="CI96" t="str">
        <f>IF(Table1[[#This Row],[Ledger 4]]="","",IF(Table1[[#This Row],[Effect 4]]="Dr.","Yes","No"))</f>
        <v/>
      </c>
      <c r="CJ96" t="str">
        <f>IF(Table1[[#This Row],[Ledger 4]]="","",Table1[[#This Row],[Ledger 4]])</f>
        <v/>
      </c>
      <c r="CK96" t="str">
        <f>IF(Table1[[#This Row],[Ledger 4]]="","",IF(Table1[[#This Row],[Effect 4]]="Dr.",-Table1[[#This Row],[Amount 4]],Table1[[#This Row],[Amount 4]]))</f>
        <v/>
      </c>
      <c r="CN96" t="str">
        <f>IF(Table1[[#This Row],[Ledger 5]]="","","No")</f>
        <v/>
      </c>
      <c r="CO96" t="str">
        <f>IF(Table1[[#This Row],[Ledger 5]]="","",IF(Table1[[#This Row],[Effect 5]]="Dr.","Yes","No"))</f>
        <v/>
      </c>
      <c r="CP96" t="str">
        <f>IF(Table1[[#This Row],[Ledger 5]]="","",Table1[[#This Row],[Ledger 5]])</f>
        <v/>
      </c>
      <c r="CQ96" t="str">
        <f>IF(Table1[[#This Row],[Ledger 5]]="","",IF(Table1[[#This Row],[Effect 5]]="Dr.",-Table1[[#This Row],[Amount 5]],Table1[[#This Row],[Amount 5]]))</f>
        <v/>
      </c>
      <c r="CT96" t="str">
        <f>IF(Table1[[#This Row],[Ledger 6]]="","","No")</f>
        <v/>
      </c>
      <c r="CU96" t="str">
        <f>IF(Table1[[#This Row],[Ledger 6]]="","",IF(Table1[[#This Row],[Effect 6]]="Dr.","Yes","No"))</f>
        <v/>
      </c>
      <c r="CV96" t="str">
        <f>IF(Table1[[#This Row],[Ledger 6]]="","",Table1[[#This Row],[Ledger 6]])</f>
        <v/>
      </c>
      <c r="CW96" t="str">
        <f>IF(Table1[[#This Row],[Ledger 6]]="","",IF(Table1[[#This Row],[Effect 6]]="Dr.",-Table1[[#This Row],[Amount 6]],Table1[[#This Row],[Amount 6]]))</f>
        <v/>
      </c>
      <c r="CZ96" t="str">
        <f>IF(Table1[[#This Row],[Ledger 7]]="","","No")</f>
        <v/>
      </c>
      <c r="DA96" t="str">
        <f>IF(Table1[[#This Row],[Ledger 7]]="","",IF(Table1[[#This Row],[Effect 7]]="Dr.","Yes","No"))</f>
        <v/>
      </c>
      <c r="DB96" t="str">
        <f>IF(Table1[[#This Row],[Ledger 7]]="","",Table1[[#This Row],[Ledger 7]])</f>
        <v/>
      </c>
      <c r="DC96" t="str">
        <f>IF(Table1[[#This Row],[Ledger 7]]="","",IF(Table1[[#This Row],[Effect 7]]="Dr.",-Table1[[#This Row],[Amount 7]],Table1[[#This Row],[Amount 7]]))</f>
        <v/>
      </c>
      <c r="DF96" t="str">
        <f>IF(Table1[[#This Row],[Ledger 8]]="","","No")</f>
        <v/>
      </c>
      <c r="DG96" t="str">
        <f>IF(Table1[[#This Row],[Ledger 8]]="","",IF(Table1[[#This Row],[Effect 8]]="Dr.","Yes","No"))</f>
        <v/>
      </c>
      <c r="DH96" t="str">
        <f>IF(Table1[[#This Row],[Ledger 8]]="","",Table1[[#This Row],[Ledger 8]])</f>
        <v/>
      </c>
      <c r="DI96" t="str">
        <f>IF(Table1[[#This Row],[Ledger 8]]="","",IF(Table1[[#This Row],[Effect 8]]="Dr.",-Table1[[#This Row],[Amount 8]],Table1[[#This Row],[Amount 8]]))</f>
        <v/>
      </c>
      <c r="DL96" t="str">
        <f>IF(Table1[[#This Row],[Ledger 9]]="","","No")</f>
        <v/>
      </c>
      <c r="DM96" t="str">
        <f>IF(Table1[[#This Row],[Ledger 9]]="","",IF(Table1[[#This Row],[Effect 9]]="Dr.","Yes","No"))</f>
        <v/>
      </c>
      <c r="DN96" t="str">
        <f>IF(Table1[[#This Row],[Ledger 9]]="","",Table1[[#This Row],[Ledger 9]])</f>
        <v/>
      </c>
      <c r="DO96" t="str">
        <f>IF(Table1[[#This Row],[Ledger 9]]="","",IF(Table1[[#This Row],[Effect 9]]="Dr.",-Table1[[#This Row],[Amount 9]],Table1[[#This Row],[Amount 9]]))</f>
        <v/>
      </c>
      <c r="DR96" t="str">
        <f>IF(Table1[[#This Row],[Ledger 10]]="","","No")</f>
        <v/>
      </c>
      <c r="DS96" t="str">
        <f>IF(Table1[[#This Row],[Ledger 10]]="","",IF(Table1[[#This Row],[Effect 10]]="Dr.","Yes","No"))</f>
        <v/>
      </c>
      <c r="DT96" t="str">
        <f>IF(Table1[[#This Row],[Ledger 10]]="","",Table1[[#This Row],[Ledger 10]])</f>
        <v/>
      </c>
      <c r="DU96" t="str">
        <f>IF(Table1[[#This Row],[Ledger 10]]="","",IF(Table1[[#This Row],[Effect 10]]="Dr.",-Table1[[#This Row],[Amount 10]],Table1[[#This Row],[Amount 10]]))</f>
        <v/>
      </c>
      <c r="DX96" t="str">
        <f>IF(Table1[[#This Row],[Ledger 11]]="","","No")</f>
        <v/>
      </c>
      <c r="DY96" t="str">
        <f>IF(Table1[[#This Row],[Ledger 11]]="","",IF(Table1[[#This Row],[Effect 11]]="Dr.","Yes","No"))</f>
        <v/>
      </c>
      <c r="DZ96" t="str">
        <f>IF(Table1[[#This Row],[Ledger 11]]="","",Table1[[#This Row],[Ledger 11]])</f>
        <v/>
      </c>
      <c r="EA96" t="str">
        <f>IF(Table1[[#This Row],[Ledger 11]]="","",IF(Table1[[#This Row],[Effect 11]]="Dr.",-Table1[[#This Row],[Amount 11]],Table1[[#This Row],[Amount 11]]))</f>
        <v/>
      </c>
      <c r="ED96" t="str">
        <f>IF(Table1[[#This Row],[Ledger 12]]="","","No")</f>
        <v/>
      </c>
      <c r="EE96" t="str">
        <f>IF(Table1[[#This Row],[Ledger 12]]="","",IF(Table1[[#This Row],[Effect 12]]="Dr.","Yes","No"))</f>
        <v/>
      </c>
      <c r="EF96" t="str">
        <f>IF(Table1[[#This Row],[Ledger 12]]="","",Table1[[#This Row],[Ledger 12]])</f>
        <v/>
      </c>
      <c r="EG96" t="str">
        <f>IF(Table1[[#This Row],[Ledger 12]]="","",IF(Table1[[#This Row],[Effect 12]]="Dr.",-Table1[[#This Row],[Amount 12]],Table1[[#This Row],[Amount 12]]))</f>
        <v/>
      </c>
      <c r="EJ96" t="str">
        <f>IF(Table1[[#This Row],[Ledger 13]]="","","No")</f>
        <v/>
      </c>
      <c r="EK96" t="str">
        <f>IF(Table1[[#This Row],[Ledger 13]]="","",IF(Table1[[#This Row],[Effect 13]]="Dr.","Yes","No"))</f>
        <v/>
      </c>
      <c r="EL96" t="str">
        <f>IF(Table1[[#This Row],[Ledger 13]]="","",Table1[[#This Row],[Ledger 13]])</f>
        <v/>
      </c>
      <c r="EM96" t="str">
        <f>IF(Table1[[#This Row],[Ledger 13]]="","",IF(Table1[[#This Row],[Effect 13]]="Dr.",-Table1[[#This Row],[Amount 13]],Table1[[#This Row],[Amount 13]]))</f>
        <v/>
      </c>
      <c r="EP96" t="str">
        <f>IF(Table1[[#This Row],[Ledger 14]]="","","No")</f>
        <v/>
      </c>
      <c r="EQ96" t="str">
        <f>IF(Table1[[#This Row],[Ledger 14]]="","",IF(Table1[[#This Row],[Effect 14]]="Dr.","Yes","No"))</f>
        <v/>
      </c>
      <c r="ER96" t="str">
        <f>IF(Table1[[#This Row],[Ledger 14]]="","",Table1[[#This Row],[Ledger 14]])</f>
        <v/>
      </c>
      <c r="ES96" t="str">
        <f>IF(Table1[[#This Row],[Ledger 14]]="","",IF(Table1[[#This Row],[Effect 14]]="Dr.",-Table1[[#This Row],[Amount 14]],Table1[[#This Row],[Amount 14]]))</f>
        <v/>
      </c>
      <c r="EV96" t="str">
        <f>IF(Table1[[#This Row],[Ledger 15]]="","","No")</f>
        <v/>
      </c>
      <c r="EW96" t="str">
        <f>IF(Table1[[#This Row],[Ledger 15]]="","",IF(Table1[[#This Row],[Effect 15]]="Dr.","Yes","No"))</f>
        <v/>
      </c>
      <c r="EX96" t="str">
        <f>IF(Table1[[#This Row],[Ledger 15]]="","",Table1[[#This Row],[Ledger 15]])</f>
        <v/>
      </c>
      <c r="EY96" t="str">
        <f>IF(Table1[[#This Row],[Ledger 15]]="","",IF(Table1[[#This Row],[Effect 15]]="Dr.",-Table1[[#This Row],[Amount 15]],Table1[[#This Row],[Amount 15]]))</f>
        <v/>
      </c>
      <c r="FD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">
        <f>IF(Table1[[#This Row],[Date]]="",0,IF(AND(Table1[[#This Row],[Date]]&gt;=$FE$2,Table1[[#This Row],[Date]]&lt;=$FE$3),0,1))</f>
        <v>0</v>
      </c>
      <c r="FF96">
        <f>IF(Table1[[#This Row],[Date]]="",0,IF(TYPE(VLOOKUP(Table1[[#This Row],[Voucher Type]],Table1[[#All],[Voucher Type Master]],1,FALSE))=16,1,0))</f>
        <v>0</v>
      </c>
      <c r="FG96">
        <f>IF(TYPE(IF(Table1[[#This Row],[Date]]="",0,IF(VLOOKUP(Table1[[#This Row],[Voucher Type]],$FY$5:$FZ$13,2,0)=Table1[[#This Row],[Effect 1]],0,1)))=16,1,0)</f>
        <v>0</v>
      </c>
      <c r="FH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">
        <f>IF(LEN(Table1[[#This Row],[Ledger 1]])&gt;0,IF(TYPE(VLOOKUP(Table1[[#This Row],[Ledger 1]],GZ:GZ,1,0))=16,1,0),0)</f>
        <v>0</v>
      </c>
      <c r="FJ96">
        <f>IF(LEN(Table1[[#This Row],[Ledger 2]])&gt;0,IF(TYPE(VLOOKUP(Table1[[#This Row],[Ledger 2]],GZ:GZ,1,0))=16,1,0),0)</f>
        <v>0</v>
      </c>
      <c r="FK96">
        <f>IF(LEN(Table1[[#This Row],[Ledger 3]])&gt;0,IF(TYPE(VLOOKUP(Table1[[#This Row],[Ledger 3]],GZ:GZ,1,0))=16,1,0),0)</f>
        <v>0</v>
      </c>
      <c r="FL96">
        <f>IF(LEN(Table1[[#This Row],[Ledger 4]])&gt;0,IF(TYPE(VLOOKUP(Table1[[#This Row],[Ledger 4]],GZ:GZ,1,0))=16,1,0),0)</f>
        <v>0</v>
      </c>
      <c r="FM96">
        <f>IF(LEN(Table1[[#This Row],[Ledger 5]])&gt;0,IF(TYPE(VLOOKUP(Table1[[#This Row],[Ledger 5]],GZ:GZ,1,0))=16,1,0),0)</f>
        <v>0</v>
      </c>
      <c r="FN96">
        <f>IF(LEN(Table1[[#This Row],[Ledger 6]])&gt;0,IF(TYPE(VLOOKUP(Table1[[#This Row],[Ledger 6]],$GZ:$GZ,1,0))=16,1,0),0)</f>
        <v>0</v>
      </c>
      <c r="FO96">
        <f>IF(LEN(Table1[[#This Row],[Ledger 7]])&gt;0,IF(TYPE(VLOOKUP(Table1[[#This Row],[Ledger 7]],$GZ:$GZ,1,0))=16,1,0),0)</f>
        <v>0</v>
      </c>
      <c r="FP96">
        <f>IF(LEN(Table1[[#This Row],[Ledger 8]])&gt;0,IF(TYPE(VLOOKUP(Table1[[#This Row],[Ledger 8]],$GZ:$GZ,1,0))=16,1,0),0)</f>
        <v>0</v>
      </c>
      <c r="FQ96">
        <f>IF(LEN(Table1[[#This Row],[Ledger 9]])&gt;0,IF(TYPE(VLOOKUP(Table1[[#This Row],[Ledger 9]],$GZ:$GZ,1,0))=16,1,0),0)</f>
        <v>0</v>
      </c>
      <c r="FR96">
        <f>IF(LEN(Table1[[#This Row],[Ledger 10]])&gt;0,IF(TYPE(VLOOKUP(Table1[[#This Row],[Ledger 10]],$GZ:$GZ,1,0))=16,1,0),0)</f>
        <v>0</v>
      </c>
      <c r="FS96">
        <f>IF(LEN(Table1[[#This Row],[Ledger 11]])&gt;0,IF(TYPE(VLOOKUP(Table1[[#This Row],[Ledger 11]],$GZ:$GZ,1,0))=16,1,0),0)</f>
        <v>0</v>
      </c>
      <c r="FT96">
        <f>IF(LEN(Table1[[#This Row],[Ledger 12]])&gt;0,IF(TYPE(VLOOKUP(Table1[[#This Row],[Ledger 12]],$GZ:$GZ,1,0))=16,1,0),0)</f>
        <v>0</v>
      </c>
      <c r="FU96">
        <f>IF(LEN(Table1[[#This Row],[Ledger 13]])&gt;0,IF(TYPE(VLOOKUP(Table1[[#This Row],[Ledger 13]],$GZ:$GZ,1,0))=16,1,0),0)</f>
        <v>0</v>
      </c>
      <c r="FV96">
        <f>IF(LEN(Table1[[#This Row],[Ledger 14]])&gt;0,IF(TYPE(VLOOKUP(Table1[[#This Row],[Ledger 14]],$GZ:$GZ,1,0))=16,1,0),0)</f>
        <v>0</v>
      </c>
      <c r="FW96">
        <f>IF(LEN(Table1[[#This Row],[Ledger 15]])&gt;0,IF(TYPE(VLOOKUP(Table1[[#This Row],[Ledger 15]],$GZ:$GZ,1,0))=16,1,0),0)</f>
        <v>0</v>
      </c>
    </row>
    <row r="97" spans="4:179" ht="33" customHeight="1" x14ac:dyDescent="0.45">
      <c r="D97" s="8">
        <f t="shared" si="10"/>
        <v>92</v>
      </c>
      <c r="E97" s="32"/>
      <c r="F97" s="34"/>
      <c r="G97" s="34"/>
      <c r="H97" s="34"/>
      <c r="I97" s="34"/>
      <c r="J97" s="38"/>
      <c r="K97" s="33"/>
      <c r="L97" s="36"/>
      <c r="M97" s="35"/>
      <c r="N97" s="34"/>
      <c r="O97" s="41"/>
      <c r="P97" s="35"/>
      <c r="Q97" s="34"/>
      <c r="R97" s="37"/>
      <c r="S97" s="35"/>
      <c r="T97" s="34"/>
      <c r="U97" s="37"/>
      <c r="V97" s="35"/>
      <c r="W97" s="34"/>
      <c r="X97" s="37"/>
      <c r="Y97" s="35"/>
      <c r="Z97" s="34"/>
      <c r="AA97" s="37"/>
      <c r="AB97" s="35"/>
      <c r="AC97" s="34"/>
      <c r="AD97" s="37"/>
      <c r="AE97" s="35"/>
      <c r="AF97" s="34"/>
      <c r="AG97" s="37"/>
      <c r="AH97" s="35"/>
      <c r="AI97" s="34"/>
      <c r="AJ97" s="37"/>
      <c r="AK97" s="35"/>
      <c r="AL97" s="34"/>
      <c r="AM97" s="37"/>
      <c r="AN97" s="35"/>
      <c r="AO97" s="34"/>
      <c r="AP97" s="37"/>
      <c r="AQ97" s="35"/>
      <c r="AR97" s="34"/>
      <c r="AS97" s="37"/>
      <c r="AT97" s="35"/>
      <c r="AU97" s="34"/>
      <c r="AV97" s="37"/>
      <c r="AW97" s="35"/>
      <c r="AX97" s="34"/>
      <c r="AY97" s="37"/>
      <c r="AZ97" s="35"/>
      <c r="BA97" s="34"/>
      <c r="BB97" s="37"/>
      <c r="BC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" s="7"/>
      <c r="BF97" t="str">
        <f>IF(Table1[[#This Row],[Date]]="","","&amp;lt;VOUCHER REMOTEID="&amp;""""&amp;$A$11&amp;$A$13&amp;ROW()&amp;""""&amp;" VCHTYPE="""&amp;F97&amp;""" ACTION="""&amp;"Create"&amp;"""&amp;gt;")</f>
        <v/>
      </c>
      <c r="BG97" t="str">
        <f>IF(Table1[[#This Row],[Date]]="","",TEXT(Table1[[#This Row],[Date]],"yyyymmdd"))</f>
        <v/>
      </c>
      <c r="BH97" t="str">
        <f>Table1[[#This Row],[Date2]]</f>
        <v/>
      </c>
      <c r="BI97" t="str">
        <f>IF(Table1[[#This Row],[Date]]="","",Table1[[#This Row],[Voucher Type]])</f>
        <v/>
      </c>
      <c r="BJ97" t="str">
        <f>IF(Table1[[#This Row],[Ref No / Invoice No]]="","",Table1[[#This Row],[Ref No / Invoice No]])</f>
        <v/>
      </c>
      <c r="BK97" t="str">
        <f>IF(Table1[[#This Row],[Voucher No]]="","",Table1[[#This Row],[Voucher No]])</f>
        <v/>
      </c>
      <c r="BL97" t="str">
        <f>IF(Table1[[#This Row],[Date]]="","",Table1[[#This Row],[Narration]])</f>
        <v/>
      </c>
      <c r="BM97" t="str">
        <f>IF(Table1[[#This Row],[Date]]="","",$A$11&amp;$A$13&amp;ROW())</f>
        <v/>
      </c>
      <c r="BN97" t="str">
        <f>IF(Table1[[#This Row],[Date]]="","",$A$13)</f>
        <v/>
      </c>
      <c r="BP97" t="str">
        <f>IF(Table1[[#This Row],[Ledger 1]]="","","No")</f>
        <v/>
      </c>
      <c r="BQ97" t="str">
        <f>IF(Table1[[#This Row],[Date]]="","",IF(Table1[[#This Row],[Effect 1]]="Dr.","Yes","No"))</f>
        <v/>
      </c>
      <c r="BR97" t="str">
        <f>IF(Table1[[#This Row],[Date]]="","",Table1[[#This Row],[Ledger 1]])</f>
        <v/>
      </c>
      <c r="BS97" t="str">
        <f>IF(Table1[[#This Row],[Date]]="","",IF(Table1[[#This Row],[Effect 1]]="Dr.",-Table1[[#This Row],[Amount 1]],Table1[[#This Row],[Amount 1]]))</f>
        <v/>
      </c>
      <c r="BV97" t="str">
        <f>IF(Table1[[#This Row],[Ledger 2]]="","","No")</f>
        <v/>
      </c>
      <c r="BW97" t="str">
        <f>IF(Table1[[#This Row],[Date]]="","",IF(Table1[[#This Row],[Effect 2]]="Dr.","Yes","No"))</f>
        <v/>
      </c>
      <c r="BX97" t="str">
        <f>IF(Table1[[#This Row],[Date]]="","",Table1[[#This Row],[Ledger 2]])</f>
        <v/>
      </c>
      <c r="BY97" t="str">
        <f>IF(Table1[[#This Row],[Date]]="","",IF(Table1[[#This Row],[Effect 2]]="Dr.",-Table1[[#This Row],[Amount 2]],Table1[[#This Row],[Amount 2]]))</f>
        <v/>
      </c>
      <c r="CB97" t="str">
        <f>IF(Table1[[#This Row],[Ledger 3]]="","","No")</f>
        <v/>
      </c>
      <c r="CC97" t="str">
        <f>IF(Table1[[#This Row],[Ledger 3]]="","",IF(Table1[[#This Row],[Effect 3]]="Dr.","Yes","No"))</f>
        <v/>
      </c>
      <c r="CD97" t="str">
        <f>IF(Table1[[#This Row],[Ledger 3]]="","",Table1[[#This Row],[Ledger 3]])</f>
        <v/>
      </c>
      <c r="CE97" t="str">
        <f>IF(Table1[[#This Row],[Ledger 3]]="","",IF(Table1[[#This Row],[Effect 3]]="Dr.",-Table1[[#This Row],[Amount 3]],Table1[[#This Row],[Amount 3]]))</f>
        <v/>
      </c>
      <c r="CH97" t="str">
        <f>IF(Table1[[#This Row],[Ledger 4]]="","","No")</f>
        <v/>
      </c>
      <c r="CI97" t="str">
        <f>IF(Table1[[#This Row],[Ledger 4]]="","",IF(Table1[[#This Row],[Effect 4]]="Dr.","Yes","No"))</f>
        <v/>
      </c>
      <c r="CJ97" t="str">
        <f>IF(Table1[[#This Row],[Ledger 4]]="","",Table1[[#This Row],[Ledger 4]])</f>
        <v/>
      </c>
      <c r="CK97" t="str">
        <f>IF(Table1[[#This Row],[Ledger 4]]="","",IF(Table1[[#This Row],[Effect 4]]="Dr.",-Table1[[#This Row],[Amount 4]],Table1[[#This Row],[Amount 4]]))</f>
        <v/>
      </c>
      <c r="CN97" t="str">
        <f>IF(Table1[[#This Row],[Ledger 5]]="","","No")</f>
        <v/>
      </c>
      <c r="CO97" t="str">
        <f>IF(Table1[[#This Row],[Ledger 5]]="","",IF(Table1[[#This Row],[Effect 5]]="Dr.","Yes","No"))</f>
        <v/>
      </c>
      <c r="CP97" t="str">
        <f>IF(Table1[[#This Row],[Ledger 5]]="","",Table1[[#This Row],[Ledger 5]])</f>
        <v/>
      </c>
      <c r="CQ97" t="str">
        <f>IF(Table1[[#This Row],[Ledger 5]]="","",IF(Table1[[#This Row],[Effect 5]]="Dr.",-Table1[[#This Row],[Amount 5]],Table1[[#This Row],[Amount 5]]))</f>
        <v/>
      </c>
      <c r="CT97" t="str">
        <f>IF(Table1[[#This Row],[Ledger 6]]="","","No")</f>
        <v/>
      </c>
      <c r="CU97" t="str">
        <f>IF(Table1[[#This Row],[Ledger 6]]="","",IF(Table1[[#This Row],[Effect 6]]="Dr.","Yes","No"))</f>
        <v/>
      </c>
      <c r="CV97" t="str">
        <f>IF(Table1[[#This Row],[Ledger 6]]="","",Table1[[#This Row],[Ledger 6]])</f>
        <v/>
      </c>
      <c r="CW97" t="str">
        <f>IF(Table1[[#This Row],[Ledger 6]]="","",IF(Table1[[#This Row],[Effect 6]]="Dr.",-Table1[[#This Row],[Amount 6]],Table1[[#This Row],[Amount 6]]))</f>
        <v/>
      </c>
      <c r="CZ97" t="str">
        <f>IF(Table1[[#This Row],[Ledger 7]]="","","No")</f>
        <v/>
      </c>
      <c r="DA97" t="str">
        <f>IF(Table1[[#This Row],[Ledger 7]]="","",IF(Table1[[#This Row],[Effect 7]]="Dr.","Yes","No"))</f>
        <v/>
      </c>
      <c r="DB97" t="str">
        <f>IF(Table1[[#This Row],[Ledger 7]]="","",Table1[[#This Row],[Ledger 7]])</f>
        <v/>
      </c>
      <c r="DC97" t="str">
        <f>IF(Table1[[#This Row],[Ledger 7]]="","",IF(Table1[[#This Row],[Effect 7]]="Dr.",-Table1[[#This Row],[Amount 7]],Table1[[#This Row],[Amount 7]]))</f>
        <v/>
      </c>
      <c r="DF97" t="str">
        <f>IF(Table1[[#This Row],[Ledger 8]]="","","No")</f>
        <v/>
      </c>
      <c r="DG97" t="str">
        <f>IF(Table1[[#This Row],[Ledger 8]]="","",IF(Table1[[#This Row],[Effect 8]]="Dr.","Yes","No"))</f>
        <v/>
      </c>
      <c r="DH97" t="str">
        <f>IF(Table1[[#This Row],[Ledger 8]]="","",Table1[[#This Row],[Ledger 8]])</f>
        <v/>
      </c>
      <c r="DI97" t="str">
        <f>IF(Table1[[#This Row],[Ledger 8]]="","",IF(Table1[[#This Row],[Effect 8]]="Dr.",-Table1[[#This Row],[Amount 8]],Table1[[#This Row],[Amount 8]]))</f>
        <v/>
      </c>
      <c r="DL97" t="str">
        <f>IF(Table1[[#This Row],[Ledger 9]]="","","No")</f>
        <v/>
      </c>
      <c r="DM97" t="str">
        <f>IF(Table1[[#This Row],[Ledger 9]]="","",IF(Table1[[#This Row],[Effect 9]]="Dr.","Yes","No"))</f>
        <v/>
      </c>
      <c r="DN97" t="str">
        <f>IF(Table1[[#This Row],[Ledger 9]]="","",Table1[[#This Row],[Ledger 9]])</f>
        <v/>
      </c>
      <c r="DO97" t="str">
        <f>IF(Table1[[#This Row],[Ledger 9]]="","",IF(Table1[[#This Row],[Effect 9]]="Dr.",-Table1[[#This Row],[Amount 9]],Table1[[#This Row],[Amount 9]]))</f>
        <v/>
      </c>
      <c r="DR97" t="str">
        <f>IF(Table1[[#This Row],[Ledger 10]]="","","No")</f>
        <v/>
      </c>
      <c r="DS97" t="str">
        <f>IF(Table1[[#This Row],[Ledger 10]]="","",IF(Table1[[#This Row],[Effect 10]]="Dr.","Yes","No"))</f>
        <v/>
      </c>
      <c r="DT97" t="str">
        <f>IF(Table1[[#This Row],[Ledger 10]]="","",Table1[[#This Row],[Ledger 10]])</f>
        <v/>
      </c>
      <c r="DU97" t="str">
        <f>IF(Table1[[#This Row],[Ledger 10]]="","",IF(Table1[[#This Row],[Effect 10]]="Dr.",-Table1[[#This Row],[Amount 10]],Table1[[#This Row],[Amount 10]]))</f>
        <v/>
      </c>
      <c r="DX97" t="str">
        <f>IF(Table1[[#This Row],[Ledger 11]]="","","No")</f>
        <v/>
      </c>
      <c r="DY97" t="str">
        <f>IF(Table1[[#This Row],[Ledger 11]]="","",IF(Table1[[#This Row],[Effect 11]]="Dr.","Yes","No"))</f>
        <v/>
      </c>
      <c r="DZ97" t="str">
        <f>IF(Table1[[#This Row],[Ledger 11]]="","",Table1[[#This Row],[Ledger 11]])</f>
        <v/>
      </c>
      <c r="EA97" t="str">
        <f>IF(Table1[[#This Row],[Ledger 11]]="","",IF(Table1[[#This Row],[Effect 11]]="Dr.",-Table1[[#This Row],[Amount 11]],Table1[[#This Row],[Amount 11]]))</f>
        <v/>
      </c>
      <c r="ED97" t="str">
        <f>IF(Table1[[#This Row],[Ledger 12]]="","","No")</f>
        <v/>
      </c>
      <c r="EE97" t="str">
        <f>IF(Table1[[#This Row],[Ledger 12]]="","",IF(Table1[[#This Row],[Effect 12]]="Dr.","Yes","No"))</f>
        <v/>
      </c>
      <c r="EF97" t="str">
        <f>IF(Table1[[#This Row],[Ledger 12]]="","",Table1[[#This Row],[Ledger 12]])</f>
        <v/>
      </c>
      <c r="EG97" t="str">
        <f>IF(Table1[[#This Row],[Ledger 12]]="","",IF(Table1[[#This Row],[Effect 12]]="Dr.",-Table1[[#This Row],[Amount 12]],Table1[[#This Row],[Amount 12]]))</f>
        <v/>
      </c>
      <c r="EJ97" t="str">
        <f>IF(Table1[[#This Row],[Ledger 13]]="","","No")</f>
        <v/>
      </c>
      <c r="EK97" t="str">
        <f>IF(Table1[[#This Row],[Ledger 13]]="","",IF(Table1[[#This Row],[Effect 13]]="Dr.","Yes","No"))</f>
        <v/>
      </c>
      <c r="EL97" t="str">
        <f>IF(Table1[[#This Row],[Ledger 13]]="","",Table1[[#This Row],[Ledger 13]])</f>
        <v/>
      </c>
      <c r="EM97" t="str">
        <f>IF(Table1[[#This Row],[Ledger 13]]="","",IF(Table1[[#This Row],[Effect 13]]="Dr.",-Table1[[#This Row],[Amount 13]],Table1[[#This Row],[Amount 13]]))</f>
        <v/>
      </c>
      <c r="EP97" t="str">
        <f>IF(Table1[[#This Row],[Ledger 14]]="","","No")</f>
        <v/>
      </c>
      <c r="EQ97" t="str">
        <f>IF(Table1[[#This Row],[Ledger 14]]="","",IF(Table1[[#This Row],[Effect 14]]="Dr.","Yes","No"))</f>
        <v/>
      </c>
      <c r="ER97" t="str">
        <f>IF(Table1[[#This Row],[Ledger 14]]="","",Table1[[#This Row],[Ledger 14]])</f>
        <v/>
      </c>
      <c r="ES97" t="str">
        <f>IF(Table1[[#This Row],[Ledger 14]]="","",IF(Table1[[#This Row],[Effect 14]]="Dr.",-Table1[[#This Row],[Amount 14]],Table1[[#This Row],[Amount 14]]))</f>
        <v/>
      </c>
      <c r="EV97" t="str">
        <f>IF(Table1[[#This Row],[Ledger 15]]="","","No")</f>
        <v/>
      </c>
      <c r="EW97" t="str">
        <f>IF(Table1[[#This Row],[Ledger 15]]="","",IF(Table1[[#This Row],[Effect 15]]="Dr.","Yes","No"))</f>
        <v/>
      </c>
      <c r="EX97" t="str">
        <f>IF(Table1[[#This Row],[Ledger 15]]="","",Table1[[#This Row],[Ledger 15]])</f>
        <v/>
      </c>
      <c r="EY97" t="str">
        <f>IF(Table1[[#This Row],[Ledger 15]]="","",IF(Table1[[#This Row],[Effect 15]]="Dr.",-Table1[[#This Row],[Amount 15]],Table1[[#This Row],[Amount 15]]))</f>
        <v/>
      </c>
      <c r="FD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">
        <f>IF(Table1[[#This Row],[Date]]="",0,IF(AND(Table1[[#This Row],[Date]]&gt;=$FE$2,Table1[[#This Row],[Date]]&lt;=$FE$3),0,1))</f>
        <v>0</v>
      </c>
      <c r="FF97">
        <f>IF(Table1[[#This Row],[Date]]="",0,IF(TYPE(VLOOKUP(Table1[[#This Row],[Voucher Type]],Table1[[#All],[Voucher Type Master]],1,FALSE))=16,1,0))</f>
        <v>0</v>
      </c>
      <c r="FG97">
        <f>IF(TYPE(IF(Table1[[#This Row],[Date]]="",0,IF(VLOOKUP(Table1[[#This Row],[Voucher Type]],$FY$5:$FZ$13,2,0)=Table1[[#This Row],[Effect 1]],0,1)))=16,1,0)</f>
        <v>0</v>
      </c>
      <c r="FH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">
        <f>IF(LEN(Table1[[#This Row],[Ledger 1]])&gt;0,IF(TYPE(VLOOKUP(Table1[[#This Row],[Ledger 1]],GZ:GZ,1,0))=16,1,0),0)</f>
        <v>0</v>
      </c>
      <c r="FJ97">
        <f>IF(LEN(Table1[[#This Row],[Ledger 2]])&gt;0,IF(TYPE(VLOOKUP(Table1[[#This Row],[Ledger 2]],GZ:GZ,1,0))=16,1,0),0)</f>
        <v>0</v>
      </c>
      <c r="FK97">
        <f>IF(LEN(Table1[[#This Row],[Ledger 3]])&gt;0,IF(TYPE(VLOOKUP(Table1[[#This Row],[Ledger 3]],GZ:GZ,1,0))=16,1,0),0)</f>
        <v>0</v>
      </c>
      <c r="FL97">
        <f>IF(LEN(Table1[[#This Row],[Ledger 4]])&gt;0,IF(TYPE(VLOOKUP(Table1[[#This Row],[Ledger 4]],GZ:GZ,1,0))=16,1,0),0)</f>
        <v>0</v>
      </c>
      <c r="FM97">
        <f>IF(LEN(Table1[[#This Row],[Ledger 5]])&gt;0,IF(TYPE(VLOOKUP(Table1[[#This Row],[Ledger 5]],GZ:GZ,1,0))=16,1,0),0)</f>
        <v>0</v>
      </c>
      <c r="FN97">
        <f>IF(LEN(Table1[[#This Row],[Ledger 6]])&gt;0,IF(TYPE(VLOOKUP(Table1[[#This Row],[Ledger 6]],$GZ:$GZ,1,0))=16,1,0),0)</f>
        <v>0</v>
      </c>
      <c r="FO97">
        <f>IF(LEN(Table1[[#This Row],[Ledger 7]])&gt;0,IF(TYPE(VLOOKUP(Table1[[#This Row],[Ledger 7]],$GZ:$GZ,1,0))=16,1,0),0)</f>
        <v>0</v>
      </c>
      <c r="FP97">
        <f>IF(LEN(Table1[[#This Row],[Ledger 8]])&gt;0,IF(TYPE(VLOOKUP(Table1[[#This Row],[Ledger 8]],$GZ:$GZ,1,0))=16,1,0),0)</f>
        <v>0</v>
      </c>
      <c r="FQ97">
        <f>IF(LEN(Table1[[#This Row],[Ledger 9]])&gt;0,IF(TYPE(VLOOKUP(Table1[[#This Row],[Ledger 9]],$GZ:$GZ,1,0))=16,1,0),0)</f>
        <v>0</v>
      </c>
      <c r="FR97">
        <f>IF(LEN(Table1[[#This Row],[Ledger 10]])&gt;0,IF(TYPE(VLOOKUP(Table1[[#This Row],[Ledger 10]],$GZ:$GZ,1,0))=16,1,0),0)</f>
        <v>0</v>
      </c>
      <c r="FS97">
        <f>IF(LEN(Table1[[#This Row],[Ledger 11]])&gt;0,IF(TYPE(VLOOKUP(Table1[[#This Row],[Ledger 11]],$GZ:$GZ,1,0))=16,1,0),0)</f>
        <v>0</v>
      </c>
      <c r="FT97">
        <f>IF(LEN(Table1[[#This Row],[Ledger 12]])&gt;0,IF(TYPE(VLOOKUP(Table1[[#This Row],[Ledger 12]],$GZ:$GZ,1,0))=16,1,0),0)</f>
        <v>0</v>
      </c>
      <c r="FU97">
        <f>IF(LEN(Table1[[#This Row],[Ledger 13]])&gt;0,IF(TYPE(VLOOKUP(Table1[[#This Row],[Ledger 13]],$GZ:$GZ,1,0))=16,1,0),0)</f>
        <v>0</v>
      </c>
      <c r="FV97">
        <f>IF(LEN(Table1[[#This Row],[Ledger 14]])&gt;0,IF(TYPE(VLOOKUP(Table1[[#This Row],[Ledger 14]],$GZ:$GZ,1,0))=16,1,0),0)</f>
        <v>0</v>
      </c>
      <c r="FW97">
        <f>IF(LEN(Table1[[#This Row],[Ledger 15]])&gt;0,IF(TYPE(VLOOKUP(Table1[[#This Row],[Ledger 15]],$GZ:$GZ,1,0))=16,1,0),0)</f>
        <v>0</v>
      </c>
    </row>
    <row r="98" spans="4:179" ht="33" customHeight="1" x14ac:dyDescent="0.45">
      <c r="D98" s="8">
        <f t="shared" si="10"/>
        <v>93</v>
      </c>
      <c r="E98" s="32"/>
      <c r="F98" s="34"/>
      <c r="G98" s="34"/>
      <c r="H98" s="34"/>
      <c r="I98" s="34"/>
      <c r="J98" s="38"/>
      <c r="K98" s="33"/>
      <c r="L98" s="36"/>
      <c r="M98" s="35"/>
      <c r="N98" s="34"/>
      <c r="O98" s="41"/>
      <c r="P98" s="35"/>
      <c r="Q98" s="34"/>
      <c r="R98" s="37"/>
      <c r="S98" s="35"/>
      <c r="T98" s="34"/>
      <c r="U98" s="37"/>
      <c r="V98" s="35"/>
      <c r="W98" s="34"/>
      <c r="X98" s="37"/>
      <c r="Y98" s="35"/>
      <c r="Z98" s="34"/>
      <c r="AA98" s="37"/>
      <c r="AB98" s="35"/>
      <c r="AC98" s="34"/>
      <c r="AD98" s="37"/>
      <c r="AE98" s="35"/>
      <c r="AF98" s="34"/>
      <c r="AG98" s="37"/>
      <c r="AH98" s="35"/>
      <c r="AI98" s="34"/>
      <c r="AJ98" s="37"/>
      <c r="AK98" s="35"/>
      <c r="AL98" s="34"/>
      <c r="AM98" s="37"/>
      <c r="AN98" s="35"/>
      <c r="AO98" s="34"/>
      <c r="AP98" s="37"/>
      <c r="AQ98" s="35"/>
      <c r="AR98" s="34"/>
      <c r="AS98" s="37"/>
      <c r="AT98" s="35"/>
      <c r="AU98" s="34"/>
      <c r="AV98" s="37"/>
      <c r="AW98" s="35"/>
      <c r="AX98" s="34"/>
      <c r="AY98" s="37"/>
      <c r="AZ98" s="35"/>
      <c r="BA98" s="34"/>
      <c r="BB98" s="37"/>
      <c r="BC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" s="7"/>
      <c r="BF98" t="str">
        <f>IF(Table1[[#This Row],[Date]]="","","&amp;lt;VOUCHER REMOTEID="&amp;""""&amp;$A$11&amp;$A$13&amp;ROW()&amp;""""&amp;" VCHTYPE="""&amp;F98&amp;""" ACTION="""&amp;"Create"&amp;"""&amp;gt;")</f>
        <v/>
      </c>
      <c r="BG98" t="str">
        <f>IF(Table1[[#This Row],[Date]]="","",TEXT(Table1[[#This Row],[Date]],"yyyymmdd"))</f>
        <v/>
      </c>
      <c r="BH98" t="str">
        <f>Table1[[#This Row],[Date2]]</f>
        <v/>
      </c>
      <c r="BI98" t="str">
        <f>IF(Table1[[#This Row],[Date]]="","",Table1[[#This Row],[Voucher Type]])</f>
        <v/>
      </c>
      <c r="BJ98" t="str">
        <f>IF(Table1[[#This Row],[Ref No / Invoice No]]="","",Table1[[#This Row],[Ref No / Invoice No]])</f>
        <v/>
      </c>
      <c r="BK98" t="str">
        <f>IF(Table1[[#This Row],[Voucher No]]="","",Table1[[#This Row],[Voucher No]])</f>
        <v/>
      </c>
      <c r="BL98" t="str">
        <f>IF(Table1[[#This Row],[Date]]="","",Table1[[#This Row],[Narration]])</f>
        <v/>
      </c>
      <c r="BM98" t="str">
        <f>IF(Table1[[#This Row],[Date]]="","",$A$11&amp;$A$13&amp;ROW())</f>
        <v/>
      </c>
      <c r="BN98" t="str">
        <f>IF(Table1[[#This Row],[Date]]="","",$A$13)</f>
        <v/>
      </c>
      <c r="BP98" t="str">
        <f>IF(Table1[[#This Row],[Ledger 1]]="","","No")</f>
        <v/>
      </c>
      <c r="BQ98" t="str">
        <f>IF(Table1[[#This Row],[Date]]="","",IF(Table1[[#This Row],[Effect 1]]="Dr.","Yes","No"))</f>
        <v/>
      </c>
      <c r="BR98" t="str">
        <f>IF(Table1[[#This Row],[Date]]="","",Table1[[#This Row],[Ledger 1]])</f>
        <v/>
      </c>
      <c r="BS98" t="str">
        <f>IF(Table1[[#This Row],[Date]]="","",IF(Table1[[#This Row],[Effect 1]]="Dr.",-Table1[[#This Row],[Amount 1]],Table1[[#This Row],[Amount 1]]))</f>
        <v/>
      </c>
      <c r="BV98" t="str">
        <f>IF(Table1[[#This Row],[Ledger 2]]="","","No")</f>
        <v/>
      </c>
      <c r="BW98" t="str">
        <f>IF(Table1[[#This Row],[Date]]="","",IF(Table1[[#This Row],[Effect 2]]="Dr.","Yes","No"))</f>
        <v/>
      </c>
      <c r="BX98" t="str">
        <f>IF(Table1[[#This Row],[Date]]="","",Table1[[#This Row],[Ledger 2]])</f>
        <v/>
      </c>
      <c r="BY98" t="str">
        <f>IF(Table1[[#This Row],[Date]]="","",IF(Table1[[#This Row],[Effect 2]]="Dr.",-Table1[[#This Row],[Amount 2]],Table1[[#This Row],[Amount 2]]))</f>
        <v/>
      </c>
      <c r="CB98" t="str">
        <f>IF(Table1[[#This Row],[Ledger 3]]="","","No")</f>
        <v/>
      </c>
      <c r="CC98" t="str">
        <f>IF(Table1[[#This Row],[Ledger 3]]="","",IF(Table1[[#This Row],[Effect 3]]="Dr.","Yes","No"))</f>
        <v/>
      </c>
      <c r="CD98" t="str">
        <f>IF(Table1[[#This Row],[Ledger 3]]="","",Table1[[#This Row],[Ledger 3]])</f>
        <v/>
      </c>
      <c r="CE98" t="str">
        <f>IF(Table1[[#This Row],[Ledger 3]]="","",IF(Table1[[#This Row],[Effect 3]]="Dr.",-Table1[[#This Row],[Amount 3]],Table1[[#This Row],[Amount 3]]))</f>
        <v/>
      </c>
      <c r="CH98" t="str">
        <f>IF(Table1[[#This Row],[Ledger 4]]="","","No")</f>
        <v/>
      </c>
      <c r="CI98" t="str">
        <f>IF(Table1[[#This Row],[Ledger 4]]="","",IF(Table1[[#This Row],[Effect 4]]="Dr.","Yes","No"))</f>
        <v/>
      </c>
      <c r="CJ98" t="str">
        <f>IF(Table1[[#This Row],[Ledger 4]]="","",Table1[[#This Row],[Ledger 4]])</f>
        <v/>
      </c>
      <c r="CK98" t="str">
        <f>IF(Table1[[#This Row],[Ledger 4]]="","",IF(Table1[[#This Row],[Effect 4]]="Dr.",-Table1[[#This Row],[Amount 4]],Table1[[#This Row],[Amount 4]]))</f>
        <v/>
      </c>
      <c r="CN98" t="str">
        <f>IF(Table1[[#This Row],[Ledger 5]]="","","No")</f>
        <v/>
      </c>
      <c r="CO98" t="str">
        <f>IF(Table1[[#This Row],[Ledger 5]]="","",IF(Table1[[#This Row],[Effect 5]]="Dr.","Yes","No"))</f>
        <v/>
      </c>
      <c r="CP98" t="str">
        <f>IF(Table1[[#This Row],[Ledger 5]]="","",Table1[[#This Row],[Ledger 5]])</f>
        <v/>
      </c>
      <c r="CQ98" t="str">
        <f>IF(Table1[[#This Row],[Ledger 5]]="","",IF(Table1[[#This Row],[Effect 5]]="Dr.",-Table1[[#This Row],[Amount 5]],Table1[[#This Row],[Amount 5]]))</f>
        <v/>
      </c>
      <c r="CT98" t="str">
        <f>IF(Table1[[#This Row],[Ledger 6]]="","","No")</f>
        <v/>
      </c>
      <c r="CU98" t="str">
        <f>IF(Table1[[#This Row],[Ledger 6]]="","",IF(Table1[[#This Row],[Effect 6]]="Dr.","Yes","No"))</f>
        <v/>
      </c>
      <c r="CV98" t="str">
        <f>IF(Table1[[#This Row],[Ledger 6]]="","",Table1[[#This Row],[Ledger 6]])</f>
        <v/>
      </c>
      <c r="CW98" t="str">
        <f>IF(Table1[[#This Row],[Ledger 6]]="","",IF(Table1[[#This Row],[Effect 6]]="Dr.",-Table1[[#This Row],[Amount 6]],Table1[[#This Row],[Amount 6]]))</f>
        <v/>
      </c>
      <c r="CZ98" t="str">
        <f>IF(Table1[[#This Row],[Ledger 7]]="","","No")</f>
        <v/>
      </c>
      <c r="DA98" t="str">
        <f>IF(Table1[[#This Row],[Ledger 7]]="","",IF(Table1[[#This Row],[Effect 7]]="Dr.","Yes","No"))</f>
        <v/>
      </c>
      <c r="DB98" t="str">
        <f>IF(Table1[[#This Row],[Ledger 7]]="","",Table1[[#This Row],[Ledger 7]])</f>
        <v/>
      </c>
      <c r="DC98" t="str">
        <f>IF(Table1[[#This Row],[Ledger 7]]="","",IF(Table1[[#This Row],[Effect 7]]="Dr.",-Table1[[#This Row],[Amount 7]],Table1[[#This Row],[Amount 7]]))</f>
        <v/>
      </c>
      <c r="DF98" t="str">
        <f>IF(Table1[[#This Row],[Ledger 8]]="","","No")</f>
        <v/>
      </c>
      <c r="DG98" t="str">
        <f>IF(Table1[[#This Row],[Ledger 8]]="","",IF(Table1[[#This Row],[Effect 8]]="Dr.","Yes","No"))</f>
        <v/>
      </c>
      <c r="DH98" t="str">
        <f>IF(Table1[[#This Row],[Ledger 8]]="","",Table1[[#This Row],[Ledger 8]])</f>
        <v/>
      </c>
      <c r="DI98" t="str">
        <f>IF(Table1[[#This Row],[Ledger 8]]="","",IF(Table1[[#This Row],[Effect 8]]="Dr.",-Table1[[#This Row],[Amount 8]],Table1[[#This Row],[Amount 8]]))</f>
        <v/>
      </c>
      <c r="DL98" t="str">
        <f>IF(Table1[[#This Row],[Ledger 9]]="","","No")</f>
        <v/>
      </c>
      <c r="DM98" t="str">
        <f>IF(Table1[[#This Row],[Ledger 9]]="","",IF(Table1[[#This Row],[Effect 9]]="Dr.","Yes","No"))</f>
        <v/>
      </c>
      <c r="DN98" t="str">
        <f>IF(Table1[[#This Row],[Ledger 9]]="","",Table1[[#This Row],[Ledger 9]])</f>
        <v/>
      </c>
      <c r="DO98" t="str">
        <f>IF(Table1[[#This Row],[Ledger 9]]="","",IF(Table1[[#This Row],[Effect 9]]="Dr.",-Table1[[#This Row],[Amount 9]],Table1[[#This Row],[Amount 9]]))</f>
        <v/>
      </c>
      <c r="DR98" t="str">
        <f>IF(Table1[[#This Row],[Ledger 10]]="","","No")</f>
        <v/>
      </c>
      <c r="DS98" t="str">
        <f>IF(Table1[[#This Row],[Ledger 10]]="","",IF(Table1[[#This Row],[Effect 10]]="Dr.","Yes","No"))</f>
        <v/>
      </c>
      <c r="DT98" t="str">
        <f>IF(Table1[[#This Row],[Ledger 10]]="","",Table1[[#This Row],[Ledger 10]])</f>
        <v/>
      </c>
      <c r="DU98" t="str">
        <f>IF(Table1[[#This Row],[Ledger 10]]="","",IF(Table1[[#This Row],[Effect 10]]="Dr.",-Table1[[#This Row],[Amount 10]],Table1[[#This Row],[Amount 10]]))</f>
        <v/>
      </c>
      <c r="DX98" t="str">
        <f>IF(Table1[[#This Row],[Ledger 11]]="","","No")</f>
        <v/>
      </c>
      <c r="DY98" t="str">
        <f>IF(Table1[[#This Row],[Ledger 11]]="","",IF(Table1[[#This Row],[Effect 11]]="Dr.","Yes","No"))</f>
        <v/>
      </c>
      <c r="DZ98" t="str">
        <f>IF(Table1[[#This Row],[Ledger 11]]="","",Table1[[#This Row],[Ledger 11]])</f>
        <v/>
      </c>
      <c r="EA98" t="str">
        <f>IF(Table1[[#This Row],[Ledger 11]]="","",IF(Table1[[#This Row],[Effect 11]]="Dr.",-Table1[[#This Row],[Amount 11]],Table1[[#This Row],[Amount 11]]))</f>
        <v/>
      </c>
      <c r="ED98" t="str">
        <f>IF(Table1[[#This Row],[Ledger 12]]="","","No")</f>
        <v/>
      </c>
      <c r="EE98" t="str">
        <f>IF(Table1[[#This Row],[Ledger 12]]="","",IF(Table1[[#This Row],[Effect 12]]="Dr.","Yes","No"))</f>
        <v/>
      </c>
      <c r="EF98" t="str">
        <f>IF(Table1[[#This Row],[Ledger 12]]="","",Table1[[#This Row],[Ledger 12]])</f>
        <v/>
      </c>
      <c r="EG98" t="str">
        <f>IF(Table1[[#This Row],[Ledger 12]]="","",IF(Table1[[#This Row],[Effect 12]]="Dr.",-Table1[[#This Row],[Amount 12]],Table1[[#This Row],[Amount 12]]))</f>
        <v/>
      </c>
      <c r="EJ98" t="str">
        <f>IF(Table1[[#This Row],[Ledger 13]]="","","No")</f>
        <v/>
      </c>
      <c r="EK98" t="str">
        <f>IF(Table1[[#This Row],[Ledger 13]]="","",IF(Table1[[#This Row],[Effect 13]]="Dr.","Yes","No"))</f>
        <v/>
      </c>
      <c r="EL98" t="str">
        <f>IF(Table1[[#This Row],[Ledger 13]]="","",Table1[[#This Row],[Ledger 13]])</f>
        <v/>
      </c>
      <c r="EM98" t="str">
        <f>IF(Table1[[#This Row],[Ledger 13]]="","",IF(Table1[[#This Row],[Effect 13]]="Dr.",-Table1[[#This Row],[Amount 13]],Table1[[#This Row],[Amount 13]]))</f>
        <v/>
      </c>
      <c r="EP98" t="str">
        <f>IF(Table1[[#This Row],[Ledger 14]]="","","No")</f>
        <v/>
      </c>
      <c r="EQ98" t="str">
        <f>IF(Table1[[#This Row],[Ledger 14]]="","",IF(Table1[[#This Row],[Effect 14]]="Dr.","Yes","No"))</f>
        <v/>
      </c>
      <c r="ER98" t="str">
        <f>IF(Table1[[#This Row],[Ledger 14]]="","",Table1[[#This Row],[Ledger 14]])</f>
        <v/>
      </c>
      <c r="ES98" t="str">
        <f>IF(Table1[[#This Row],[Ledger 14]]="","",IF(Table1[[#This Row],[Effect 14]]="Dr.",-Table1[[#This Row],[Amount 14]],Table1[[#This Row],[Amount 14]]))</f>
        <v/>
      </c>
      <c r="EV98" t="str">
        <f>IF(Table1[[#This Row],[Ledger 15]]="","","No")</f>
        <v/>
      </c>
      <c r="EW98" t="str">
        <f>IF(Table1[[#This Row],[Ledger 15]]="","",IF(Table1[[#This Row],[Effect 15]]="Dr.","Yes","No"))</f>
        <v/>
      </c>
      <c r="EX98" t="str">
        <f>IF(Table1[[#This Row],[Ledger 15]]="","",Table1[[#This Row],[Ledger 15]])</f>
        <v/>
      </c>
      <c r="EY98" t="str">
        <f>IF(Table1[[#This Row],[Ledger 15]]="","",IF(Table1[[#This Row],[Effect 15]]="Dr.",-Table1[[#This Row],[Amount 15]],Table1[[#This Row],[Amount 15]]))</f>
        <v/>
      </c>
      <c r="FD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">
        <f>IF(Table1[[#This Row],[Date]]="",0,IF(AND(Table1[[#This Row],[Date]]&gt;=$FE$2,Table1[[#This Row],[Date]]&lt;=$FE$3),0,1))</f>
        <v>0</v>
      </c>
      <c r="FF98">
        <f>IF(Table1[[#This Row],[Date]]="",0,IF(TYPE(VLOOKUP(Table1[[#This Row],[Voucher Type]],Table1[[#All],[Voucher Type Master]],1,FALSE))=16,1,0))</f>
        <v>0</v>
      </c>
      <c r="FG98">
        <f>IF(TYPE(IF(Table1[[#This Row],[Date]]="",0,IF(VLOOKUP(Table1[[#This Row],[Voucher Type]],$FY$5:$FZ$13,2,0)=Table1[[#This Row],[Effect 1]],0,1)))=16,1,0)</f>
        <v>0</v>
      </c>
      <c r="FH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">
        <f>IF(LEN(Table1[[#This Row],[Ledger 1]])&gt;0,IF(TYPE(VLOOKUP(Table1[[#This Row],[Ledger 1]],GZ:GZ,1,0))=16,1,0),0)</f>
        <v>0</v>
      </c>
      <c r="FJ98">
        <f>IF(LEN(Table1[[#This Row],[Ledger 2]])&gt;0,IF(TYPE(VLOOKUP(Table1[[#This Row],[Ledger 2]],GZ:GZ,1,0))=16,1,0),0)</f>
        <v>0</v>
      </c>
      <c r="FK98">
        <f>IF(LEN(Table1[[#This Row],[Ledger 3]])&gt;0,IF(TYPE(VLOOKUP(Table1[[#This Row],[Ledger 3]],GZ:GZ,1,0))=16,1,0),0)</f>
        <v>0</v>
      </c>
      <c r="FL98">
        <f>IF(LEN(Table1[[#This Row],[Ledger 4]])&gt;0,IF(TYPE(VLOOKUP(Table1[[#This Row],[Ledger 4]],GZ:GZ,1,0))=16,1,0),0)</f>
        <v>0</v>
      </c>
      <c r="FM98">
        <f>IF(LEN(Table1[[#This Row],[Ledger 5]])&gt;0,IF(TYPE(VLOOKUP(Table1[[#This Row],[Ledger 5]],GZ:GZ,1,0))=16,1,0),0)</f>
        <v>0</v>
      </c>
      <c r="FN98">
        <f>IF(LEN(Table1[[#This Row],[Ledger 6]])&gt;0,IF(TYPE(VLOOKUP(Table1[[#This Row],[Ledger 6]],$GZ:$GZ,1,0))=16,1,0),0)</f>
        <v>0</v>
      </c>
      <c r="FO98">
        <f>IF(LEN(Table1[[#This Row],[Ledger 7]])&gt;0,IF(TYPE(VLOOKUP(Table1[[#This Row],[Ledger 7]],$GZ:$GZ,1,0))=16,1,0),0)</f>
        <v>0</v>
      </c>
      <c r="FP98">
        <f>IF(LEN(Table1[[#This Row],[Ledger 8]])&gt;0,IF(TYPE(VLOOKUP(Table1[[#This Row],[Ledger 8]],$GZ:$GZ,1,0))=16,1,0),0)</f>
        <v>0</v>
      </c>
      <c r="FQ98">
        <f>IF(LEN(Table1[[#This Row],[Ledger 9]])&gt;0,IF(TYPE(VLOOKUP(Table1[[#This Row],[Ledger 9]],$GZ:$GZ,1,0))=16,1,0),0)</f>
        <v>0</v>
      </c>
      <c r="FR98">
        <f>IF(LEN(Table1[[#This Row],[Ledger 10]])&gt;0,IF(TYPE(VLOOKUP(Table1[[#This Row],[Ledger 10]],$GZ:$GZ,1,0))=16,1,0),0)</f>
        <v>0</v>
      </c>
      <c r="FS98">
        <f>IF(LEN(Table1[[#This Row],[Ledger 11]])&gt;0,IF(TYPE(VLOOKUP(Table1[[#This Row],[Ledger 11]],$GZ:$GZ,1,0))=16,1,0),0)</f>
        <v>0</v>
      </c>
      <c r="FT98">
        <f>IF(LEN(Table1[[#This Row],[Ledger 12]])&gt;0,IF(TYPE(VLOOKUP(Table1[[#This Row],[Ledger 12]],$GZ:$GZ,1,0))=16,1,0),0)</f>
        <v>0</v>
      </c>
      <c r="FU98">
        <f>IF(LEN(Table1[[#This Row],[Ledger 13]])&gt;0,IF(TYPE(VLOOKUP(Table1[[#This Row],[Ledger 13]],$GZ:$GZ,1,0))=16,1,0),0)</f>
        <v>0</v>
      </c>
      <c r="FV98">
        <f>IF(LEN(Table1[[#This Row],[Ledger 14]])&gt;0,IF(TYPE(VLOOKUP(Table1[[#This Row],[Ledger 14]],$GZ:$GZ,1,0))=16,1,0),0)</f>
        <v>0</v>
      </c>
      <c r="FW98">
        <f>IF(LEN(Table1[[#This Row],[Ledger 15]])&gt;0,IF(TYPE(VLOOKUP(Table1[[#This Row],[Ledger 15]],$GZ:$GZ,1,0))=16,1,0),0)</f>
        <v>0</v>
      </c>
    </row>
    <row r="99" spans="4:179" ht="33" customHeight="1" x14ac:dyDescent="0.45">
      <c r="D99" s="8">
        <f t="shared" si="10"/>
        <v>94</v>
      </c>
      <c r="E99" s="32"/>
      <c r="F99" s="34"/>
      <c r="G99" s="34"/>
      <c r="H99" s="34"/>
      <c r="I99" s="34"/>
      <c r="J99" s="38"/>
      <c r="K99" s="33"/>
      <c r="L99" s="36"/>
      <c r="M99" s="35"/>
      <c r="N99" s="34"/>
      <c r="O99" s="41"/>
      <c r="P99" s="35"/>
      <c r="Q99" s="34"/>
      <c r="R99" s="37"/>
      <c r="S99" s="35"/>
      <c r="T99" s="34"/>
      <c r="U99" s="37"/>
      <c r="V99" s="35"/>
      <c r="W99" s="34"/>
      <c r="X99" s="37"/>
      <c r="Y99" s="35"/>
      <c r="Z99" s="34"/>
      <c r="AA99" s="37"/>
      <c r="AB99" s="35"/>
      <c r="AC99" s="34"/>
      <c r="AD99" s="37"/>
      <c r="AE99" s="35"/>
      <c r="AF99" s="34"/>
      <c r="AG99" s="37"/>
      <c r="AH99" s="35"/>
      <c r="AI99" s="34"/>
      <c r="AJ99" s="37"/>
      <c r="AK99" s="35"/>
      <c r="AL99" s="34"/>
      <c r="AM99" s="37"/>
      <c r="AN99" s="35"/>
      <c r="AO99" s="34"/>
      <c r="AP99" s="37"/>
      <c r="AQ99" s="35"/>
      <c r="AR99" s="34"/>
      <c r="AS99" s="37"/>
      <c r="AT99" s="35"/>
      <c r="AU99" s="34"/>
      <c r="AV99" s="37"/>
      <c r="AW99" s="35"/>
      <c r="AX99" s="34"/>
      <c r="AY99" s="37"/>
      <c r="AZ99" s="35"/>
      <c r="BA99" s="34"/>
      <c r="BB99" s="37"/>
      <c r="BC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" s="7"/>
      <c r="BF99" t="str">
        <f>IF(Table1[[#This Row],[Date]]="","","&amp;lt;VOUCHER REMOTEID="&amp;""""&amp;$A$11&amp;$A$13&amp;ROW()&amp;""""&amp;" VCHTYPE="""&amp;F99&amp;""" ACTION="""&amp;"Create"&amp;"""&amp;gt;")</f>
        <v/>
      </c>
      <c r="BG99" t="str">
        <f>IF(Table1[[#This Row],[Date]]="","",TEXT(Table1[[#This Row],[Date]],"yyyymmdd"))</f>
        <v/>
      </c>
      <c r="BH99" t="str">
        <f>Table1[[#This Row],[Date2]]</f>
        <v/>
      </c>
      <c r="BI99" t="str">
        <f>IF(Table1[[#This Row],[Date]]="","",Table1[[#This Row],[Voucher Type]])</f>
        <v/>
      </c>
      <c r="BJ99" t="str">
        <f>IF(Table1[[#This Row],[Ref No / Invoice No]]="","",Table1[[#This Row],[Ref No / Invoice No]])</f>
        <v/>
      </c>
      <c r="BK99" t="str">
        <f>IF(Table1[[#This Row],[Voucher No]]="","",Table1[[#This Row],[Voucher No]])</f>
        <v/>
      </c>
      <c r="BL99" t="str">
        <f>IF(Table1[[#This Row],[Date]]="","",Table1[[#This Row],[Narration]])</f>
        <v/>
      </c>
      <c r="BM99" t="str">
        <f>IF(Table1[[#This Row],[Date]]="","",$A$11&amp;$A$13&amp;ROW())</f>
        <v/>
      </c>
      <c r="BN99" t="str">
        <f>IF(Table1[[#This Row],[Date]]="","",$A$13)</f>
        <v/>
      </c>
      <c r="BP99" t="str">
        <f>IF(Table1[[#This Row],[Ledger 1]]="","","No")</f>
        <v/>
      </c>
      <c r="BQ99" t="str">
        <f>IF(Table1[[#This Row],[Date]]="","",IF(Table1[[#This Row],[Effect 1]]="Dr.","Yes","No"))</f>
        <v/>
      </c>
      <c r="BR99" t="str">
        <f>IF(Table1[[#This Row],[Date]]="","",Table1[[#This Row],[Ledger 1]])</f>
        <v/>
      </c>
      <c r="BS99" t="str">
        <f>IF(Table1[[#This Row],[Date]]="","",IF(Table1[[#This Row],[Effect 1]]="Dr.",-Table1[[#This Row],[Amount 1]],Table1[[#This Row],[Amount 1]]))</f>
        <v/>
      </c>
      <c r="BV99" t="str">
        <f>IF(Table1[[#This Row],[Ledger 2]]="","","No")</f>
        <v/>
      </c>
      <c r="BW99" t="str">
        <f>IF(Table1[[#This Row],[Date]]="","",IF(Table1[[#This Row],[Effect 2]]="Dr.","Yes","No"))</f>
        <v/>
      </c>
      <c r="BX99" t="str">
        <f>IF(Table1[[#This Row],[Date]]="","",Table1[[#This Row],[Ledger 2]])</f>
        <v/>
      </c>
      <c r="BY99" t="str">
        <f>IF(Table1[[#This Row],[Date]]="","",IF(Table1[[#This Row],[Effect 2]]="Dr.",-Table1[[#This Row],[Amount 2]],Table1[[#This Row],[Amount 2]]))</f>
        <v/>
      </c>
      <c r="CB99" t="str">
        <f>IF(Table1[[#This Row],[Ledger 3]]="","","No")</f>
        <v/>
      </c>
      <c r="CC99" t="str">
        <f>IF(Table1[[#This Row],[Ledger 3]]="","",IF(Table1[[#This Row],[Effect 3]]="Dr.","Yes","No"))</f>
        <v/>
      </c>
      <c r="CD99" t="str">
        <f>IF(Table1[[#This Row],[Ledger 3]]="","",Table1[[#This Row],[Ledger 3]])</f>
        <v/>
      </c>
      <c r="CE99" t="str">
        <f>IF(Table1[[#This Row],[Ledger 3]]="","",IF(Table1[[#This Row],[Effect 3]]="Dr.",-Table1[[#This Row],[Amount 3]],Table1[[#This Row],[Amount 3]]))</f>
        <v/>
      </c>
      <c r="CH99" t="str">
        <f>IF(Table1[[#This Row],[Ledger 4]]="","","No")</f>
        <v/>
      </c>
      <c r="CI99" t="str">
        <f>IF(Table1[[#This Row],[Ledger 4]]="","",IF(Table1[[#This Row],[Effect 4]]="Dr.","Yes","No"))</f>
        <v/>
      </c>
      <c r="CJ99" t="str">
        <f>IF(Table1[[#This Row],[Ledger 4]]="","",Table1[[#This Row],[Ledger 4]])</f>
        <v/>
      </c>
      <c r="CK99" t="str">
        <f>IF(Table1[[#This Row],[Ledger 4]]="","",IF(Table1[[#This Row],[Effect 4]]="Dr.",-Table1[[#This Row],[Amount 4]],Table1[[#This Row],[Amount 4]]))</f>
        <v/>
      </c>
      <c r="CN99" t="str">
        <f>IF(Table1[[#This Row],[Ledger 5]]="","","No")</f>
        <v/>
      </c>
      <c r="CO99" t="str">
        <f>IF(Table1[[#This Row],[Ledger 5]]="","",IF(Table1[[#This Row],[Effect 5]]="Dr.","Yes","No"))</f>
        <v/>
      </c>
      <c r="CP99" t="str">
        <f>IF(Table1[[#This Row],[Ledger 5]]="","",Table1[[#This Row],[Ledger 5]])</f>
        <v/>
      </c>
      <c r="CQ99" t="str">
        <f>IF(Table1[[#This Row],[Ledger 5]]="","",IF(Table1[[#This Row],[Effect 5]]="Dr.",-Table1[[#This Row],[Amount 5]],Table1[[#This Row],[Amount 5]]))</f>
        <v/>
      </c>
      <c r="CT99" t="str">
        <f>IF(Table1[[#This Row],[Ledger 6]]="","","No")</f>
        <v/>
      </c>
      <c r="CU99" t="str">
        <f>IF(Table1[[#This Row],[Ledger 6]]="","",IF(Table1[[#This Row],[Effect 6]]="Dr.","Yes","No"))</f>
        <v/>
      </c>
      <c r="CV99" t="str">
        <f>IF(Table1[[#This Row],[Ledger 6]]="","",Table1[[#This Row],[Ledger 6]])</f>
        <v/>
      </c>
      <c r="CW99" t="str">
        <f>IF(Table1[[#This Row],[Ledger 6]]="","",IF(Table1[[#This Row],[Effect 6]]="Dr.",-Table1[[#This Row],[Amount 6]],Table1[[#This Row],[Amount 6]]))</f>
        <v/>
      </c>
      <c r="CZ99" t="str">
        <f>IF(Table1[[#This Row],[Ledger 7]]="","","No")</f>
        <v/>
      </c>
      <c r="DA99" t="str">
        <f>IF(Table1[[#This Row],[Ledger 7]]="","",IF(Table1[[#This Row],[Effect 7]]="Dr.","Yes","No"))</f>
        <v/>
      </c>
      <c r="DB99" t="str">
        <f>IF(Table1[[#This Row],[Ledger 7]]="","",Table1[[#This Row],[Ledger 7]])</f>
        <v/>
      </c>
      <c r="DC99" t="str">
        <f>IF(Table1[[#This Row],[Ledger 7]]="","",IF(Table1[[#This Row],[Effect 7]]="Dr.",-Table1[[#This Row],[Amount 7]],Table1[[#This Row],[Amount 7]]))</f>
        <v/>
      </c>
      <c r="DF99" t="str">
        <f>IF(Table1[[#This Row],[Ledger 8]]="","","No")</f>
        <v/>
      </c>
      <c r="DG99" t="str">
        <f>IF(Table1[[#This Row],[Ledger 8]]="","",IF(Table1[[#This Row],[Effect 8]]="Dr.","Yes","No"))</f>
        <v/>
      </c>
      <c r="DH99" t="str">
        <f>IF(Table1[[#This Row],[Ledger 8]]="","",Table1[[#This Row],[Ledger 8]])</f>
        <v/>
      </c>
      <c r="DI99" t="str">
        <f>IF(Table1[[#This Row],[Ledger 8]]="","",IF(Table1[[#This Row],[Effect 8]]="Dr.",-Table1[[#This Row],[Amount 8]],Table1[[#This Row],[Amount 8]]))</f>
        <v/>
      </c>
      <c r="DL99" t="str">
        <f>IF(Table1[[#This Row],[Ledger 9]]="","","No")</f>
        <v/>
      </c>
      <c r="DM99" t="str">
        <f>IF(Table1[[#This Row],[Ledger 9]]="","",IF(Table1[[#This Row],[Effect 9]]="Dr.","Yes","No"))</f>
        <v/>
      </c>
      <c r="DN99" t="str">
        <f>IF(Table1[[#This Row],[Ledger 9]]="","",Table1[[#This Row],[Ledger 9]])</f>
        <v/>
      </c>
      <c r="DO99" t="str">
        <f>IF(Table1[[#This Row],[Ledger 9]]="","",IF(Table1[[#This Row],[Effect 9]]="Dr.",-Table1[[#This Row],[Amount 9]],Table1[[#This Row],[Amount 9]]))</f>
        <v/>
      </c>
      <c r="DR99" t="str">
        <f>IF(Table1[[#This Row],[Ledger 10]]="","","No")</f>
        <v/>
      </c>
      <c r="DS99" t="str">
        <f>IF(Table1[[#This Row],[Ledger 10]]="","",IF(Table1[[#This Row],[Effect 10]]="Dr.","Yes","No"))</f>
        <v/>
      </c>
      <c r="DT99" t="str">
        <f>IF(Table1[[#This Row],[Ledger 10]]="","",Table1[[#This Row],[Ledger 10]])</f>
        <v/>
      </c>
      <c r="DU99" t="str">
        <f>IF(Table1[[#This Row],[Ledger 10]]="","",IF(Table1[[#This Row],[Effect 10]]="Dr.",-Table1[[#This Row],[Amount 10]],Table1[[#This Row],[Amount 10]]))</f>
        <v/>
      </c>
      <c r="DX99" t="str">
        <f>IF(Table1[[#This Row],[Ledger 11]]="","","No")</f>
        <v/>
      </c>
      <c r="DY99" t="str">
        <f>IF(Table1[[#This Row],[Ledger 11]]="","",IF(Table1[[#This Row],[Effect 11]]="Dr.","Yes","No"))</f>
        <v/>
      </c>
      <c r="DZ99" t="str">
        <f>IF(Table1[[#This Row],[Ledger 11]]="","",Table1[[#This Row],[Ledger 11]])</f>
        <v/>
      </c>
      <c r="EA99" t="str">
        <f>IF(Table1[[#This Row],[Ledger 11]]="","",IF(Table1[[#This Row],[Effect 11]]="Dr.",-Table1[[#This Row],[Amount 11]],Table1[[#This Row],[Amount 11]]))</f>
        <v/>
      </c>
      <c r="ED99" t="str">
        <f>IF(Table1[[#This Row],[Ledger 12]]="","","No")</f>
        <v/>
      </c>
      <c r="EE99" t="str">
        <f>IF(Table1[[#This Row],[Ledger 12]]="","",IF(Table1[[#This Row],[Effect 12]]="Dr.","Yes","No"))</f>
        <v/>
      </c>
      <c r="EF99" t="str">
        <f>IF(Table1[[#This Row],[Ledger 12]]="","",Table1[[#This Row],[Ledger 12]])</f>
        <v/>
      </c>
      <c r="EG99" t="str">
        <f>IF(Table1[[#This Row],[Ledger 12]]="","",IF(Table1[[#This Row],[Effect 12]]="Dr.",-Table1[[#This Row],[Amount 12]],Table1[[#This Row],[Amount 12]]))</f>
        <v/>
      </c>
      <c r="EJ99" t="str">
        <f>IF(Table1[[#This Row],[Ledger 13]]="","","No")</f>
        <v/>
      </c>
      <c r="EK99" t="str">
        <f>IF(Table1[[#This Row],[Ledger 13]]="","",IF(Table1[[#This Row],[Effect 13]]="Dr.","Yes","No"))</f>
        <v/>
      </c>
      <c r="EL99" t="str">
        <f>IF(Table1[[#This Row],[Ledger 13]]="","",Table1[[#This Row],[Ledger 13]])</f>
        <v/>
      </c>
      <c r="EM99" t="str">
        <f>IF(Table1[[#This Row],[Ledger 13]]="","",IF(Table1[[#This Row],[Effect 13]]="Dr.",-Table1[[#This Row],[Amount 13]],Table1[[#This Row],[Amount 13]]))</f>
        <v/>
      </c>
      <c r="EP99" t="str">
        <f>IF(Table1[[#This Row],[Ledger 14]]="","","No")</f>
        <v/>
      </c>
      <c r="EQ99" t="str">
        <f>IF(Table1[[#This Row],[Ledger 14]]="","",IF(Table1[[#This Row],[Effect 14]]="Dr.","Yes","No"))</f>
        <v/>
      </c>
      <c r="ER99" t="str">
        <f>IF(Table1[[#This Row],[Ledger 14]]="","",Table1[[#This Row],[Ledger 14]])</f>
        <v/>
      </c>
      <c r="ES99" t="str">
        <f>IF(Table1[[#This Row],[Ledger 14]]="","",IF(Table1[[#This Row],[Effect 14]]="Dr.",-Table1[[#This Row],[Amount 14]],Table1[[#This Row],[Amount 14]]))</f>
        <v/>
      </c>
      <c r="EV99" t="str">
        <f>IF(Table1[[#This Row],[Ledger 15]]="","","No")</f>
        <v/>
      </c>
      <c r="EW99" t="str">
        <f>IF(Table1[[#This Row],[Ledger 15]]="","",IF(Table1[[#This Row],[Effect 15]]="Dr.","Yes","No"))</f>
        <v/>
      </c>
      <c r="EX99" t="str">
        <f>IF(Table1[[#This Row],[Ledger 15]]="","",Table1[[#This Row],[Ledger 15]])</f>
        <v/>
      </c>
      <c r="EY99" t="str">
        <f>IF(Table1[[#This Row],[Ledger 15]]="","",IF(Table1[[#This Row],[Effect 15]]="Dr.",-Table1[[#This Row],[Amount 15]],Table1[[#This Row],[Amount 15]]))</f>
        <v/>
      </c>
      <c r="FD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">
        <f>IF(Table1[[#This Row],[Date]]="",0,IF(AND(Table1[[#This Row],[Date]]&gt;=$FE$2,Table1[[#This Row],[Date]]&lt;=$FE$3),0,1))</f>
        <v>0</v>
      </c>
      <c r="FF99">
        <f>IF(Table1[[#This Row],[Date]]="",0,IF(TYPE(VLOOKUP(Table1[[#This Row],[Voucher Type]],Table1[[#All],[Voucher Type Master]],1,FALSE))=16,1,0))</f>
        <v>0</v>
      </c>
      <c r="FG99">
        <f>IF(TYPE(IF(Table1[[#This Row],[Date]]="",0,IF(VLOOKUP(Table1[[#This Row],[Voucher Type]],$FY$5:$FZ$13,2,0)=Table1[[#This Row],[Effect 1]],0,1)))=16,1,0)</f>
        <v>0</v>
      </c>
      <c r="FH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">
        <f>IF(LEN(Table1[[#This Row],[Ledger 1]])&gt;0,IF(TYPE(VLOOKUP(Table1[[#This Row],[Ledger 1]],GZ:GZ,1,0))=16,1,0),0)</f>
        <v>0</v>
      </c>
      <c r="FJ99">
        <f>IF(LEN(Table1[[#This Row],[Ledger 2]])&gt;0,IF(TYPE(VLOOKUP(Table1[[#This Row],[Ledger 2]],GZ:GZ,1,0))=16,1,0),0)</f>
        <v>0</v>
      </c>
      <c r="FK99">
        <f>IF(LEN(Table1[[#This Row],[Ledger 3]])&gt;0,IF(TYPE(VLOOKUP(Table1[[#This Row],[Ledger 3]],GZ:GZ,1,0))=16,1,0),0)</f>
        <v>0</v>
      </c>
      <c r="FL99">
        <f>IF(LEN(Table1[[#This Row],[Ledger 4]])&gt;0,IF(TYPE(VLOOKUP(Table1[[#This Row],[Ledger 4]],GZ:GZ,1,0))=16,1,0),0)</f>
        <v>0</v>
      </c>
      <c r="FM99">
        <f>IF(LEN(Table1[[#This Row],[Ledger 5]])&gt;0,IF(TYPE(VLOOKUP(Table1[[#This Row],[Ledger 5]],GZ:GZ,1,0))=16,1,0),0)</f>
        <v>0</v>
      </c>
      <c r="FN99">
        <f>IF(LEN(Table1[[#This Row],[Ledger 6]])&gt;0,IF(TYPE(VLOOKUP(Table1[[#This Row],[Ledger 6]],$GZ:$GZ,1,0))=16,1,0),0)</f>
        <v>0</v>
      </c>
      <c r="FO99">
        <f>IF(LEN(Table1[[#This Row],[Ledger 7]])&gt;0,IF(TYPE(VLOOKUP(Table1[[#This Row],[Ledger 7]],$GZ:$GZ,1,0))=16,1,0),0)</f>
        <v>0</v>
      </c>
      <c r="FP99">
        <f>IF(LEN(Table1[[#This Row],[Ledger 8]])&gt;0,IF(TYPE(VLOOKUP(Table1[[#This Row],[Ledger 8]],$GZ:$GZ,1,0))=16,1,0),0)</f>
        <v>0</v>
      </c>
      <c r="FQ99">
        <f>IF(LEN(Table1[[#This Row],[Ledger 9]])&gt;0,IF(TYPE(VLOOKUP(Table1[[#This Row],[Ledger 9]],$GZ:$GZ,1,0))=16,1,0),0)</f>
        <v>0</v>
      </c>
      <c r="FR99">
        <f>IF(LEN(Table1[[#This Row],[Ledger 10]])&gt;0,IF(TYPE(VLOOKUP(Table1[[#This Row],[Ledger 10]],$GZ:$GZ,1,0))=16,1,0),0)</f>
        <v>0</v>
      </c>
      <c r="FS99">
        <f>IF(LEN(Table1[[#This Row],[Ledger 11]])&gt;0,IF(TYPE(VLOOKUP(Table1[[#This Row],[Ledger 11]],$GZ:$GZ,1,0))=16,1,0),0)</f>
        <v>0</v>
      </c>
      <c r="FT99">
        <f>IF(LEN(Table1[[#This Row],[Ledger 12]])&gt;0,IF(TYPE(VLOOKUP(Table1[[#This Row],[Ledger 12]],$GZ:$GZ,1,0))=16,1,0),0)</f>
        <v>0</v>
      </c>
      <c r="FU99">
        <f>IF(LEN(Table1[[#This Row],[Ledger 13]])&gt;0,IF(TYPE(VLOOKUP(Table1[[#This Row],[Ledger 13]],$GZ:$GZ,1,0))=16,1,0),0)</f>
        <v>0</v>
      </c>
      <c r="FV99">
        <f>IF(LEN(Table1[[#This Row],[Ledger 14]])&gt;0,IF(TYPE(VLOOKUP(Table1[[#This Row],[Ledger 14]],$GZ:$GZ,1,0))=16,1,0),0)</f>
        <v>0</v>
      </c>
      <c r="FW99">
        <f>IF(LEN(Table1[[#This Row],[Ledger 15]])&gt;0,IF(TYPE(VLOOKUP(Table1[[#This Row],[Ledger 15]],$GZ:$GZ,1,0))=16,1,0),0)</f>
        <v>0</v>
      </c>
    </row>
    <row r="100" spans="4:179" ht="33" customHeight="1" x14ac:dyDescent="0.45">
      <c r="D100" s="8">
        <f t="shared" si="10"/>
        <v>95</v>
      </c>
      <c r="E100" s="32"/>
      <c r="F100" s="34"/>
      <c r="G100" s="34"/>
      <c r="H100" s="34"/>
      <c r="I100" s="34"/>
      <c r="J100" s="38"/>
      <c r="K100" s="33"/>
      <c r="L100" s="36"/>
      <c r="M100" s="35"/>
      <c r="N100" s="34"/>
      <c r="O100" s="41"/>
      <c r="P100" s="35"/>
      <c r="Q100" s="34"/>
      <c r="R100" s="37"/>
      <c r="S100" s="35"/>
      <c r="T100" s="34"/>
      <c r="U100" s="37"/>
      <c r="V100" s="35"/>
      <c r="W100" s="34"/>
      <c r="X100" s="37"/>
      <c r="Y100" s="35"/>
      <c r="Z100" s="34"/>
      <c r="AA100" s="37"/>
      <c r="AB100" s="35"/>
      <c r="AC100" s="34"/>
      <c r="AD100" s="37"/>
      <c r="AE100" s="35"/>
      <c r="AF100" s="34"/>
      <c r="AG100" s="37"/>
      <c r="AH100" s="35"/>
      <c r="AI100" s="34"/>
      <c r="AJ100" s="37"/>
      <c r="AK100" s="35"/>
      <c r="AL100" s="34"/>
      <c r="AM100" s="37"/>
      <c r="AN100" s="35"/>
      <c r="AO100" s="34"/>
      <c r="AP100" s="37"/>
      <c r="AQ100" s="35"/>
      <c r="AR100" s="34"/>
      <c r="AS100" s="37"/>
      <c r="AT100" s="35"/>
      <c r="AU100" s="34"/>
      <c r="AV100" s="37"/>
      <c r="AW100" s="35"/>
      <c r="AX100" s="34"/>
      <c r="AY100" s="37"/>
      <c r="AZ100" s="35"/>
      <c r="BA100" s="34"/>
      <c r="BB100" s="37"/>
      <c r="BC1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" s="7"/>
      <c r="BF100" t="str">
        <f>IF(Table1[[#This Row],[Date]]="","","&amp;lt;VOUCHER REMOTEID="&amp;""""&amp;$A$11&amp;$A$13&amp;ROW()&amp;""""&amp;" VCHTYPE="""&amp;F100&amp;""" ACTION="""&amp;"Create"&amp;"""&amp;gt;")</f>
        <v/>
      </c>
      <c r="BG100" t="str">
        <f>IF(Table1[[#This Row],[Date]]="","",TEXT(Table1[[#This Row],[Date]],"yyyymmdd"))</f>
        <v/>
      </c>
      <c r="BH100" t="str">
        <f>Table1[[#This Row],[Date2]]</f>
        <v/>
      </c>
      <c r="BI100" t="str">
        <f>IF(Table1[[#This Row],[Date]]="","",Table1[[#This Row],[Voucher Type]])</f>
        <v/>
      </c>
      <c r="BJ100" t="str">
        <f>IF(Table1[[#This Row],[Ref No / Invoice No]]="","",Table1[[#This Row],[Ref No / Invoice No]])</f>
        <v/>
      </c>
      <c r="BK100" t="str">
        <f>IF(Table1[[#This Row],[Voucher No]]="","",Table1[[#This Row],[Voucher No]])</f>
        <v/>
      </c>
      <c r="BL100" t="str">
        <f>IF(Table1[[#This Row],[Date]]="","",Table1[[#This Row],[Narration]])</f>
        <v/>
      </c>
      <c r="BM100" t="str">
        <f>IF(Table1[[#This Row],[Date]]="","",$A$11&amp;$A$13&amp;ROW())</f>
        <v/>
      </c>
      <c r="BN100" t="str">
        <f>IF(Table1[[#This Row],[Date]]="","",$A$13)</f>
        <v/>
      </c>
      <c r="BP100" t="str">
        <f>IF(Table1[[#This Row],[Ledger 1]]="","","No")</f>
        <v/>
      </c>
      <c r="BQ100" t="str">
        <f>IF(Table1[[#This Row],[Date]]="","",IF(Table1[[#This Row],[Effect 1]]="Dr.","Yes","No"))</f>
        <v/>
      </c>
      <c r="BR100" t="str">
        <f>IF(Table1[[#This Row],[Date]]="","",Table1[[#This Row],[Ledger 1]])</f>
        <v/>
      </c>
      <c r="BS100" t="str">
        <f>IF(Table1[[#This Row],[Date]]="","",IF(Table1[[#This Row],[Effect 1]]="Dr.",-Table1[[#This Row],[Amount 1]],Table1[[#This Row],[Amount 1]]))</f>
        <v/>
      </c>
      <c r="BV100" t="str">
        <f>IF(Table1[[#This Row],[Ledger 2]]="","","No")</f>
        <v/>
      </c>
      <c r="BW100" t="str">
        <f>IF(Table1[[#This Row],[Date]]="","",IF(Table1[[#This Row],[Effect 2]]="Dr.","Yes","No"))</f>
        <v/>
      </c>
      <c r="BX100" t="str">
        <f>IF(Table1[[#This Row],[Date]]="","",Table1[[#This Row],[Ledger 2]])</f>
        <v/>
      </c>
      <c r="BY100" t="str">
        <f>IF(Table1[[#This Row],[Date]]="","",IF(Table1[[#This Row],[Effect 2]]="Dr.",-Table1[[#This Row],[Amount 2]],Table1[[#This Row],[Amount 2]]))</f>
        <v/>
      </c>
      <c r="CB100" t="str">
        <f>IF(Table1[[#This Row],[Ledger 3]]="","","No")</f>
        <v/>
      </c>
      <c r="CC100" t="str">
        <f>IF(Table1[[#This Row],[Ledger 3]]="","",IF(Table1[[#This Row],[Effect 3]]="Dr.","Yes","No"))</f>
        <v/>
      </c>
      <c r="CD100" t="str">
        <f>IF(Table1[[#This Row],[Ledger 3]]="","",Table1[[#This Row],[Ledger 3]])</f>
        <v/>
      </c>
      <c r="CE100" t="str">
        <f>IF(Table1[[#This Row],[Ledger 3]]="","",IF(Table1[[#This Row],[Effect 3]]="Dr.",-Table1[[#This Row],[Amount 3]],Table1[[#This Row],[Amount 3]]))</f>
        <v/>
      </c>
      <c r="CH100" t="str">
        <f>IF(Table1[[#This Row],[Ledger 4]]="","","No")</f>
        <v/>
      </c>
      <c r="CI100" t="str">
        <f>IF(Table1[[#This Row],[Ledger 4]]="","",IF(Table1[[#This Row],[Effect 4]]="Dr.","Yes","No"))</f>
        <v/>
      </c>
      <c r="CJ100" t="str">
        <f>IF(Table1[[#This Row],[Ledger 4]]="","",Table1[[#This Row],[Ledger 4]])</f>
        <v/>
      </c>
      <c r="CK100" t="str">
        <f>IF(Table1[[#This Row],[Ledger 4]]="","",IF(Table1[[#This Row],[Effect 4]]="Dr.",-Table1[[#This Row],[Amount 4]],Table1[[#This Row],[Amount 4]]))</f>
        <v/>
      </c>
      <c r="CN100" t="str">
        <f>IF(Table1[[#This Row],[Ledger 5]]="","","No")</f>
        <v/>
      </c>
      <c r="CO100" t="str">
        <f>IF(Table1[[#This Row],[Ledger 5]]="","",IF(Table1[[#This Row],[Effect 5]]="Dr.","Yes","No"))</f>
        <v/>
      </c>
      <c r="CP100" t="str">
        <f>IF(Table1[[#This Row],[Ledger 5]]="","",Table1[[#This Row],[Ledger 5]])</f>
        <v/>
      </c>
      <c r="CQ100" t="str">
        <f>IF(Table1[[#This Row],[Ledger 5]]="","",IF(Table1[[#This Row],[Effect 5]]="Dr.",-Table1[[#This Row],[Amount 5]],Table1[[#This Row],[Amount 5]]))</f>
        <v/>
      </c>
      <c r="CT100" t="str">
        <f>IF(Table1[[#This Row],[Ledger 6]]="","","No")</f>
        <v/>
      </c>
      <c r="CU100" t="str">
        <f>IF(Table1[[#This Row],[Ledger 6]]="","",IF(Table1[[#This Row],[Effect 6]]="Dr.","Yes","No"))</f>
        <v/>
      </c>
      <c r="CV100" t="str">
        <f>IF(Table1[[#This Row],[Ledger 6]]="","",Table1[[#This Row],[Ledger 6]])</f>
        <v/>
      </c>
      <c r="CW100" t="str">
        <f>IF(Table1[[#This Row],[Ledger 6]]="","",IF(Table1[[#This Row],[Effect 6]]="Dr.",-Table1[[#This Row],[Amount 6]],Table1[[#This Row],[Amount 6]]))</f>
        <v/>
      </c>
      <c r="CZ100" t="str">
        <f>IF(Table1[[#This Row],[Ledger 7]]="","","No")</f>
        <v/>
      </c>
      <c r="DA100" t="str">
        <f>IF(Table1[[#This Row],[Ledger 7]]="","",IF(Table1[[#This Row],[Effect 7]]="Dr.","Yes","No"))</f>
        <v/>
      </c>
      <c r="DB100" t="str">
        <f>IF(Table1[[#This Row],[Ledger 7]]="","",Table1[[#This Row],[Ledger 7]])</f>
        <v/>
      </c>
      <c r="DC100" t="str">
        <f>IF(Table1[[#This Row],[Ledger 7]]="","",IF(Table1[[#This Row],[Effect 7]]="Dr.",-Table1[[#This Row],[Amount 7]],Table1[[#This Row],[Amount 7]]))</f>
        <v/>
      </c>
      <c r="DF100" t="str">
        <f>IF(Table1[[#This Row],[Ledger 8]]="","","No")</f>
        <v/>
      </c>
      <c r="DG100" t="str">
        <f>IF(Table1[[#This Row],[Ledger 8]]="","",IF(Table1[[#This Row],[Effect 8]]="Dr.","Yes","No"))</f>
        <v/>
      </c>
      <c r="DH100" t="str">
        <f>IF(Table1[[#This Row],[Ledger 8]]="","",Table1[[#This Row],[Ledger 8]])</f>
        <v/>
      </c>
      <c r="DI100" t="str">
        <f>IF(Table1[[#This Row],[Ledger 8]]="","",IF(Table1[[#This Row],[Effect 8]]="Dr.",-Table1[[#This Row],[Amount 8]],Table1[[#This Row],[Amount 8]]))</f>
        <v/>
      </c>
      <c r="DL100" t="str">
        <f>IF(Table1[[#This Row],[Ledger 9]]="","","No")</f>
        <v/>
      </c>
      <c r="DM100" t="str">
        <f>IF(Table1[[#This Row],[Ledger 9]]="","",IF(Table1[[#This Row],[Effect 9]]="Dr.","Yes","No"))</f>
        <v/>
      </c>
      <c r="DN100" t="str">
        <f>IF(Table1[[#This Row],[Ledger 9]]="","",Table1[[#This Row],[Ledger 9]])</f>
        <v/>
      </c>
      <c r="DO100" t="str">
        <f>IF(Table1[[#This Row],[Ledger 9]]="","",IF(Table1[[#This Row],[Effect 9]]="Dr.",-Table1[[#This Row],[Amount 9]],Table1[[#This Row],[Amount 9]]))</f>
        <v/>
      </c>
      <c r="DR100" t="str">
        <f>IF(Table1[[#This Row],[Ledger 10]]="","","No")</f>
        <v/>
      </c>
      <c r="DS100" t="str">
        <f>IF(Table1[[#This Row],[Ledger 10]]="","",IF(Table1[[#This Row],[Effect 10]]="Dr.","Yes","No"))</f>
        <v/>
      </c>
      <c r="DT100" t="str">
        <f>IF(Table1[[#This Row],[Ledger 10]]="","",Table1[[#This Row],[Ledger 10]])</f>
        <v/>
      </c>
      <c r="DU100" t="str">
        <f>IF(Table1[[#This Row],[Ledger 10]]="","",IF(Table1[[#This Row],[Effect 10]]="Dr.",-Table1[[#This Row],[Amount 10]],Table1[[#This Row],[Amount 10]]))</f>
        <v/>
      </c>
      <c r="DX100" t="str">
        <f>IF(Table1[[#This Row],[Ledger 11]]="","","No")</f>
        <v/>
      </c>
      <c r="DY100" t="str">
        <f>IF(Table1[[#This Row],[Ledger 11]]="","",IF(Table1[[#This Row],[Effect 11]]="Dr.","Yes","No"))</f>
        <v/>
      </c>
      <c r="DZ100" t="str">
        <f>IF(Table1[[#This Row],[Ledger 11]]="","",Table1[[#This Row],[Ledger 11]])</f>
        <v/>
      </c>
      <c r="EA100" t="str">
        <f>IF(Table1[[#This Row],[Ledger 11]]="","",IF(Table1[[#This Row],[Effect 11]]="Dr.",-Table1[[#This Row],[Amount 11]],Table1[[#This Row],[Amount 11]]))</f>
        <v/>
      </c>
      <c r="ED100" t="str">
        <f>IF(Table1[[#This Row],[Ledger 12]]="","","No")</f>
        <v/>
      </c>
      <c r="EE100" t="str">
        <f>IF(Table1[[#This Row],[Ledger 12]]="","",IF(Table1[[#This Row],[Effect 12]]="Dr.","Yes","No"))</f>
        <v/>
      </c>
      <c r="EF100" t="str">
        <f>IF(Table1[[#This Row],[Ledger 12]]="","",Table1[[#This Row],[Ledger 12]])</f>
        <v/>
      </c>
      <c r="EG100" t="str">
        <f>IF(Table1[[#This Row],[Ledger 12]]="","",IF(Table1[[#This Row],[Effect 12]]="Dr.",-Table1[[#This Row],[Amount 12]],Table1[[#This Row],[Amount 12]]))</f>
        <v/>
      </c>
      <c r="EJ100" t="str">
        <f>IF(Table1[[#This Row],[Ledger 13]]="","","No")</f>
        <v/>
      </c>
      <c r="EK100" t="str">
        <f>IF(Table1[[#This Row],[Ledger 13]]="","",IF(Table1[[#This Row],[Effect 13]]="Dr.","Yes","No"))</f>
        <v/>
      </c>
      <c r="EL100" t="str">
        <f>IF(Table1[[#This Row],[Ledger 13]]="","",Table1[[#This Row],[Ledger 13]])</f>
        <v/>
      </c>
      <c r="EM100" t="str">
        <f>IF(Table1[[#This Row],[Ledger 13]]="","",IF(Table1[[#This Row],[Effect 13]]="Dr.",-Table1[[#This Row],[Amount 13]],Table1[[#This Row],[Amount 13]]))</f>
        <v/>
      </c>
      <c r="EP100" t="str">
        <f>IF(Table1[[#This Row],[Ledger 14]]="","","No")</f>
        <v/>
      </c>
      <c r="EQ100" t="str">
        <f>IF(Table1[[#This Row],[Ledger 14]]="","",IF(Table1[[#This Row],[Effect 14]]="Dr.","Yes","No"))</f>
        <v/>
      </c>
      <c r="ER100" t="str">
        <f>IF(Table1[[#This Row],[Ledger 14]]="","",Table1[[#This Row],[Ledger 14]])</f>
        <v/>
      </c>
      <c r="ES100" t="str">
        <f>IF(Table1[[#This Row],[Ledger 14]]="","",IF(Table1[[#This Row],[Effect 14]]="Dr.",-Table1[[#This Row],[Amount 14]],Table1[[#This Row],[Amount 14]]))</f>
        <v/>
      </c>
      <c r="EV100" t="str">
        <f>IF(Table1[[#This Row],[Ledger 15]]="","","No")</f>
        <v/>
      </c>
      <c r="EW100" t="str">
        <f>IF(Table1[[#This Row],[Ledger 15]]="","",IF(Table1[[#This Row],[Effect 15]]="Dr.","Yes","No"))</f>
        <v/>
      </c>
      <c r="EX100" t="str">
        <f>IF(Table1[[#This Row],[Ledger 15]]="","",Table1[[#This Row],[Ledger 15]])</f>
        <v/>
      </c>
      <c r="EY100" t="str">
        <f>IF(Table1[[#This Row],[Ledger 15]]="","",IF(Table1[[#This Row],[Effect 15]]="Dr.",-Table1[[#This Row],[Amount 15]],Table1[[#This Row],[Amount 15]]))</f>
        <v/>
      </c>
      <c r="FD1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">
        <f>IF(Table1[[#This Row],[Date]]="",0,IF(AND(Table1[[#This Row],[Date]]&gt;=$FE$2,Table1[[#This Row],[Date]]&lt;=$FE$3),0,1))</f>
        <v>0</v>
      </c>
      <c r="FF100">
        <f>IF(Table1[[#This Row],[Date]]="",0,IF(TYPE(VLOOKUP(Table1[[#This Row],[Voucher Type]],Table1[[#All],[Voucher Type Master]],1,FALSE))=16,1,0))</f>
        <v>0</v>
      </c>
      <c r="FG100">
        <f>IF(TYPE(IF(Table1[[#This Row],[Date]]="",0,IF(VLOOKUP(Table1[[#This Row],[Voucher Type]],$FY$5:$FZ$13,2,0)=Table1[[#This Row],[Effect 1]],0,1)))=16,1,0)</f>
        <v>0</v>
      </c>
      <c r="FH1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">
        <f>IF(LEN(Table1[[#This Row],[Ledger 1]])&gt;0,IF(TYPE(VLOOKUP(Table1[[#This Row],[Ledger 1]],GZ:GZ,1,0))=16,1,0),0)</f>
        <v>0</v>
      </c>
      <c r="FJ100">
        <f>IF(LEN(Table1[[#This Row],[Ledger 2]])&gt;0,IF(TYPE(VLOOKUP(Table1[[#This Row],[Ledger 2]],GZ:GZ,1,0))=16,1,0),0)</f>
        <v>0</v>
      </c>
      <c r="FK100">
        <f>IF(LEN(Table1[[#This Row],[Ledger 3]])&gt;0,IF(TYPE(VLOOKUP(Table1[[#This Row],[Ledger 3]],GZ:GZ,1,0))=16,1,0),0)</f>
        <v>0</v>
      </c>
      <c r="FL100">
        <f>IF(LEN(Table1[[#This Row],[Ledger 4]])&gt;0,IF(TYPE(VLOOKUP(Table1[[#This Row],[Ledger 4]],GZ:GZ,1,0))=16,1,0),0)</f>
        <v>0</v>
      </c>
      <c r="FM100">
        <f>IF(LEN(Table1[[#This Row],[Ledger 5]])&gt;0,IF(TYPE(VLOOKUP(Table1[[#This Row],[Ledger 5]],GZ:GZ,1,0))=16,1,0),0)</f>
        <v>0</v>
      </c>
      <c r="FN100">
        <f>IF(LEN(Table1[[#This Row],[Ledger 6]])&gt;0,IF(TYPE(VLOOKUP(Table1[[#This Row],[Ledger 6]],$GZ:$GZ,1,0))=16,1,0),0)</f>
        <v>0</v>
      </c>
      <c r="FO100">
        <f>IF(LEN(Table1[[#This Row],[Ledger 7]])&gt;0,IF(TYPE(VLOOKUP(Table1[[#This Row],[Ledger 7]],$GZ:$GZ,1,0))=16,1,0),0)</f>
        <v>0</v>
      </c>
      <c r="FP100">
        <f>IF(LEN(Table1[[#This Row],[Ledger 8]])&gt;0,IF(TYPE(VLOOKUP(Table1[[#This Row],[Ledger 8]],$GZ:$GZ,1,0))=16,1,0),0)</f>
        <v>0</v>
      </c>
      <c r="FQ100">
        <f>IF(LEN(Table1[[#This Row],[Ledger 9]])&gt;0,IF(TYPE(VLOOKUP(Table1[[#This Row],[Ledger 9]],$GZ:$GZ,1,0))=16,1,0),0)</f>
        <v>0</v>
      </c>
      <c r="FR100">
        <f>IF(LEN(Table1[[#This Row],[Ledger 10]])&gt;0,IF(TYPE(VLOOKUP(Table1[[#This Row],[Ledger 10]],$GZ:$GZ,1,0))=16,1,0),0)</f>
        <v>0</v>
      </c>
      <c r="FS100">
        <f>IF(LEN(Table1[[#This Row],[Ledger 11]])&gt;0,IF(TYPE(VLOOKUP(Table1[[#This Row],[Ledger 11]],$GZ:$GZ,1,0))=16,1,0),0)</f>
        <v>0</v>
      </c>
      <c r="FT100">
        <f>IF(LEN(Table1[[#This Row],[Ledger 12]])&gt;0,IF(TYPE(VLOOKUP(Table1[[#This Row],[Ledger 12]],$GZ:$GZ,1,0))=16,1,0),0)</f>
        <v>0</v>
      </c>
      <c r="FU100">
        <f>IF(LEN(Table1[[#This Row],[Ledger 13]])&gt;0,IF(TYPE(VLOOKUP(Table1[[#This Row],[Ledger 13]],$GZ:$GZ,1,0))=16,1,0),0)</f>
        <v>0</v>
      </c>
      <c r="FV100">
        <f>IF(LEN(Table1[[#This Row],[Ledger 14]])&gt;0,IF(TYPE(VLOOKUP(Table1[[#This Row],[Ledger 14]],$GZ:$GZ,1,0))=16,1,0),0)</f>
        <v>0</v>
      </c>
      <c r="FW100">
        <f>IF(LEN(Table1[[#This Row],[Ledger 15]])&gt;0,IF(TYPE(VLOOKUP(Table1[[#This Row],[Ledger 15]],$GZ:$GZ,1,0))=16,1,0),0)</f>
        <v>0</v>
      </c>
    </row>
    <row r="101" spans="4:179" ht="33" customHeight="1" x14ac:dyDescent="0.45">
      <c r="D101" s="8">
        <f t="shared" si="10"/>
        <v>96</v>
      </c>
      <c r="E101" s="32"/>
      <c r="F101" s="34"/>
      <c r="G101" s="34"/>
      <c r="H101" s="34"/>
      <c r="I101" s="34"/>
      <c r="J101" s="38"/>
      <c r="K101" s="33"/>
      <c r="L101" s="36"/>
      <c r="M101" s="35"/>
      <c r="N101" s="34"/>
      <c r="O101" s="41"/>
      <c r="P101" s="35"/>
      <c r="Q101" s="34"/>
      <c r="R101" s="37"/>
      <c r="S101" s="35"/>
      <c r="T101" s="34"/>
      <c r="U101" s="37"/>
      <c r="V101" s="35"/>
      <c r="W101" s="34"/>
      <c r="X101" s="37"/>
      <c r="Y101" s="35"/>
      <c r="Z101" s="34"/>
      <c r="AA101" s="37"/>
      <c r="AB101" s="35"/>
      <c r="AC101" s="34"/>
      <c r="AD101" s="37"/>
      <c r="AE101" s="35"/>
      <c r="AF101" s="34"/>
      <c r="AG101" s="37"/>
      <c r="AH101" s="35"/>
      <c r="AI101" s="34"/>
      <c r="AJ101" s="37"/>
      <c r="AK101" s="35"/>
      <c r="AL101" s="34"/>
      <c r="AM101" s="37"/>
      <c r="AN101" s="35"/>
      <c r="AO101" s="34"/>
      <c r="AP101" s="37"/>
      <c r="AQ101" s="35"/>
      <c r="AR101" s="34"/>
      <c r="AS101" s="37"/>
      <c r="AT101" s="35"/>
      <c r="AU101" s="34"/>
      <c r="AV101" s="37"/>
      <c r="AW101" s="35"/>
      <c r="AX101" s="34"/>
      <c r="AY101" s="37"/>
      <c r="AZ101" s="35"/>
      <c r="BA101" s="34"/>
      <c r="BB101" s="37"/>
      <c r="BC1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1" s="7"/>
      <c r="BF101" t="str">
        <f>IF(Table1[[#This Row],[Date]]="","","&amp;lt;VOUCHER REMOTEID="&amp;""""&amp;$A$11&amp;$A$13&amp;ROW()&amp;""""&amp;" VCHTYPE="""&amp;F101&amp;""" ACTION="""&amp;"Create"&amp;"""&amp;gt;")</f>
        <v/>
      </c>
      <c r="BG101" t="str">
        <f>IF(Table1[[#This Row],[Date]]="","",TEXT(Table1[[#This Row],[Date]],"yyyymmdd"))</f>
        <v/>
      </c>
      <c r="BH101" t="str">
        <f>Table1[[#This Row],[Date2]]</f>
        <v/>
      </c>
      <c r="BI101" t="str">
        <f>IF(Table1[[#This Row],[Date]]="","",Table1[[#This Row],[Voucher Type]])</f>
        <v/>
      </c>
      <c r="BJ101" t="str">
        <f>IF(Table1[[#This Row],[Ref No / Invoice No]]="","",Table1[[#This Row],[Ref No / Invoice No]])</f>
        <v/>
      </c>
      <c r="BK101" t="str">
        <f>IF(Table1[[#This Row],[Voucher No]]="","",Table1[[#This Row],[Voucher No]])</f>
        <v/>
      </c>
      <c r="BL101" t="str">
        <f>IF(Table1[[#This Row],[Date]]="","",Table1[[#This Row],[Narration]])</f>
        <v/>
      </c>
      <c r="BM101" t="str">
        <f>IF(Table1[[#This Row],[Date]]="","",$A$11&amp;$A$13&amp;ROW())</f>
        <v/>
      </c>
      <c r="BN101" t="str">
        <f>IF(Table1[[#This Row],[Date]]="","",$A$13)</f>
        <v/>
      </c>
      <c r="BP101" t="str">
        <f>IF(Table1[[#This Row],[Ledger 1]]="","","No")</f>
        <v/>
      </c>
      <c r="BQ101" t="str">
        <f>IF(Table1[[#This Row],[Date]]="","",IF(Table1[[#This Row],[Effect 1]]="Dr.","Yes","No"))</f>
        <v/>
      </c>
      <c r="BR101" t="str">
        <f>IF(Table1[[#This Row],[Date]]="","",Table1[[#This Row],[Ledger 1]])</f>
        <v/>
      </c>
      <c r="BS101" t="str">
        <f>IF(Table1[[#This Row],[Date]]="","",IF(Table1[[#This Row],[Effect 1]]="Dr.",-Table1[[#This Row],[Amount 1]],Table1[[#This Row],[Amount 1]]))</f>
        <v/>
      </c>
      <c r="BV101" t="str">
        <f>IF(Table1[[#This Row],[Ledger 2]]="","","No")</f>
        <v/>
      </c>
      <c r="BW101" t="str">
        <f>IF(Table1[[#This Row],[Date]]="","",IF(Table1[[#This Row],[Effect 2]]="Dr.","Yes","No"))</f>
        <v/>
      </c>
      <c r="BX101" t="str">
        <f>IF(Table1[[#This Row],[Date]]="","",Table1[[#This Row],[Ledger 2]])</f>
        <v/>
      </c>
      <c r="BY101" t="str">
        <f>IF(Table1[[#This Row],[Date]]="","",IF(Table1[[#This Row],[Effect 2]]="Dr.",-Table1[[#This Row],[Amount 2]],Table1[[#This Row],[Amount 2]]))</f>
        <v/>
      </c>
      <c r="CB101" t="str">
        <f>IF(Table1[[#This Row],[Ledger 3]]="","","No")</f>
        <v/>
      </c>
      <c r="CC101" t="str">
        <f>IF(Table1[[#This Row],[Ledger 3]]="","",IF(Table1[[#This Row],[Effect 3]]="Dr.","Yes","No"))</f>
        <v/>
      </c>
      <c r="CD101" t="str">
        <f>IF(Table1[[#This Row],[Ledger 3]]="","",Table1[[#This Row],[Ledger 3]])</f>
        <v/>
      </c>
      <c r="CE101" t="str">
        <f>IF(Table1[[#This Row],[Ledger 3]]="","",IF(Table1[[#This Row],[Effect 3]]="Dr.",-Table1[[#This Row],[Amount 3]],Table1[[#This Row],[Amount 3]]))</f>
        <v/>
      </c>
      <c r="CH101" t="str">
        <f>IF(Table1[[#This Row],[Ledger 4]]="","","No")</f>
        <v/>
      </c>
      <c r="CI101" t="str">
        <f>IF(Table1[[#This Row],[Ledger 4]]="","",IF(Table1[[#This Row],[Effect 4]]="Dr.","Yes","No"))</f>
        <v/>
      </c>
      <c r="CJ101" t="str">
        <f>IF(Table1[[#This Row],[Ledger 4]]="","",Table1[[#This Row],[Ledger 4]])</f>
        <v/>
      </c>
      <c r="CK101" t="str">
        <f>IF(Table1[[#This Row],[Ledger 4]]="","",IF(Table1[[#This Row],[Effect 4]]="Dr.",-Table1[[#This Row],[Amount 4]],Table1[[#This Row],[Amount 4]]))</f>
        <v/>
      </c>
      <c r="CN101" t="str">
        <f>IF(Table1[[#This Row],[Ledger 5]]="","","No")</f>
        <v/>
      </c>
      <c r="CO101" t="str">
        <f>IF(Table1[[#This Row],[Ledger 5]]="","",IF(Table1[[#This Row],[Effect 5]]="Dr.","Yes","No"))</f>
        <v/>
      </c>
      <c r="CP101" t="str">
        <f>IF(Table1[[#This Row],[Ledger 5]]="","",Table1[[#This Row],[Ledger 5]])</f>
        <v/>
      </c>
      <c r="CQ101" t="str">
        <f>IF(Table1[[#This Row],[Ledger 5]]="","",IF(Table1[[#This Row],[Effect 5]]="Dr.",-Table1[[#This Row],[Amount 5]],Table1[[#This Row],[Amount 5]]))</f>
        <v/>
      </c>
      <c r="CT101" t="str">
        <f>IF(Table1[[#This Row],[Ledger 6]]="","","No")</f>
        <v/>
      </c>
      <c r="CU101" t="str">
        <f>IF(Table1[[#This Row],[Ledger 6]]="","",IF(Table1[[#This Row],[Effect 6]]="Dr.","Yes","No"))</f>
        <v/>
      </c>
      <c r="CV101" t="str">
        <f>IF(Table1[[#This Row],[Ledger 6]]="","",Table1[[#This Row],[Ledger 6]])</f>
        <v/>
      </c>
      <c r="CW101" t="str">
        <f>IF(Table1[[#This Row],[Ledger 6]]="","",IF(Table1[[#This Row],[Effect 6]]="Dr.",-Table1[[#This Row],[Amount 6]],Table1[[#This Row],[Amount 6]]))</f>
        <v/>
      </c>
      <c r="CZ101" t="str">
        <f>IF(Table1[[#This Row],[Ledger 7]]="","","No")</f>
        <v/>
      </c>
      <c r="DA101" t="str">
        <f>IF(Table1[[#This Row],[Ledger 7]]="","",IF(Table1[[#This Row],[Effect 7]]="Dr.","Yes","No"))</f>
        <v/>
      </c>
      <c r="DB101" t="str">
        <f>IF(Table1[[#This Row],[Ledger 7]]="","",Table1[[#This Row],[Ledger 7]])</f>
        <v/>
      </c>
      <c r="DC101" t="str">
        <f>IF(Table1[[#This Row],[Ledger 7]]="","",IF(Table1[[#This Row],[Effect 7]]="Dr.",-Table1[[#This Row],[Amount 7]],Table1[[#This Row],[Amount 7]]))</f>
        <v/>
      </c>
      <c r="DF101" t="str">
        <f>IF(Table1[[#This Row],[Ledger 8]]="","","No")</f>
        <v/>
      </c>
      <c r="DG101" t="str">
        <f>IF(Table1[[#This Row],[Ledger 8]]="","",IF(Table1[[#This Row],[Effect 8]]="Dr.","Yes","No"))</f>
        <v/>
      </c>
      <c r="DH101" t="str">
        <f>IF(Table1[[#This Row],[Ledger 8]]="","",Table1[[#This Row],[Ledger 8]])</f>
        <v/>
      </c>
      <c r="DI101" t="str">
        <f>IF(Table1[[#This Row],[Ledger 8]]="","",IF(Table1[[#This Row],[Effect 8]]="Dr.",-Table1[[#This Row],[Amount 8]],Table1[[#This Row],[Amount 8]]))</f>
        <v/>
      </c>
      <c r="DL101" t="str">
        <f>IF(Table1[[#This Row],[Ledger 9]]="","","No")</f>
        <v/>
      </c>
      <c r="DM101" t="str">
        <f>IF(Table1[[#This Row],[Ledger 9]]="","",IF(Table1[[#This Row],[Effect 9]]="Dr.","Yes","No"))</f>
        <v/>
      </c>
      <c r="DN101" t="str">
        <f>IF(Table1[[#This Row],[Ledger 9]]="","",Table1[[#This Row],[Ledger 9]])</f>
        <v/>
      </c>
      <c r="DO101" t="str">
        <f>IF(Table1[[#This Row],[Ledger 9]]="","",IF(Table1[[#This Row],[Effect 9]]="Dr.",-Table1[[#This Row],[Amount 9]],Table1[[#This Row],[Amount 9]]))</f>
        <v/>
      </c>
      <c r="DR101" t="str">
        <f>IF(Table1[[#This Row],[Ledger 10]]="","","No")</f>
        <v/>
      </c>
      <c r="DS101" t="str">
        <f>IF(Table1[[#This Row],[Ledger 10]]="","",IF(Table1[[#This Row],[Effect 10]]="Dr.","Yes","No"))</f>
        <v/>
      </c>
      <c r="DT101" t="str">
        <f>IF(Table1[[#This Row],[Ledger 10]]="","",Table1[[#This Row],[Ledger 10]])</f>
        <v/>
      </c>
      <c r="DU101" t="str">
        <f>IF(Table1[[#This Row],[Ledger 10]]="","",IF(Table1[[#This Row],[Effect 10]]="Dr.",-Table1[[#This Row],[Amount 10]],Table1[[#This Row],[Amount 10]]))</f>
        <v/>
      </c>
      <c r="DX101" t="str">
        <f>IF(Table1[[#This Row],[Ledger 11]]="","","No")</f>
        <v/>
      </c>
      <c r="DY101" t="str">
        <f>IF(Table1[[#This Row],[Ledger 11]]="","",IF(Table1[[#This Row],[Effect 11]]="Dr.","Yes","No"))</f>
        <v/>
      </c>
      <c r="DZ101" t="str">
        <f>IF(Table1[[#This Row],[Ledger 11]]="","",Table1[[#This Row],[Ledger 11]])</f>
        <v/>
      </c>
      <c r="EA101" t="str">
        <f>IF(Table1[[#This Row],[Ledger 11]]="","",IF(Table1[[#This Row],[Effect 11]]="Dr.",-Table1[[#This Row],[Amount 11]],Table1[[#This Row],[Amount 11]]))</f>
        <v/>
      </c>
      <c r="ED101" t="str">
        <f>IF(Table1[[#This Row],[Ledger 12]]="","","No")</f>
        <v/>
      </c>
      <c r="EE101" t="str">
        <f>IF(Table1[[#This Row],[Ledger 12]]="","",IF(Table1[[#This Row],[Effect 12]]="Dr.","Yes","No"))</f>
        <v/>
      </c>
      <c r="EF101" t="str">
        <f>IF(Table1[[#This Row],[Ledger 12]]="","",Table1[[#This Row],[Ledger 12]])</f>
        <v/>
      </c>
      <c r="EG101" t="str">
        <f>IF(Table1[[#This Row],[Ledger 12]]="","",IF(Table1[[#This Row],[Effect 12]]="Dr.",-Table1[[#This Row],[Amount 12]],Table1[[#This Row],[Amount 12]]))</f>
        <v/>
      </c>
      <c r="EJ101" t="str">
        <f>IF(Table1[[#This Row],[Ledger 13]]="","","No")</f>
        <v/>
      </c>
      <c r="EK101" t="str">
        <f>IF(Table1[[#This Row],[Ledger 13]]="","",IF(Table1[[#This Row],[Effect 13]]="Dr.","Yes","No"))</f>
        <v/>
      </c>
      <c r="EL101" t="str">
        <f>IF(Table1[[#This Row],[Ledger 13]]="","",Table1[[#This Row],[Ledger 13]])</f>
        <v/>
      </c>
      <c r="EM101" t="str">
        <f>IF(Table1[[#This Row],[Ledger 13]]="","",IF(Table1[[#This Row],[Effect 13]]="Dr.",-Table1[[#This Row],[Amount 13]],Table1[[#This Row],[Amount 13]]))</f>
        <v/>
      </c>
      <c r="EP101" t="str">
        <f>IF(Table1[[#This Row],[Ledger 14]]="","","No")</f>
        <v/>
      </c>
      <c r="EQ101" t="str">
        <f>IF(Table1[[#This Row],[Ledger 14]]="","",IF(Table1[[#This Row],[Effect 14]]="Dr.","Yes","No"))</f>
        <v/>
      </c>
      <c r="ER101" t="str">
        <f>IF(Table1[[#This Row],[Ledger 14]]="","",Table1[[#This Row],[Ledger 14]])</f>
        <v/>
      </c>
      <c r="ES101" t="str">
        <f>IF(Table1[[#This Row],[Ledger 14]]="","",IF(Table1[[#This Row],[Effect 14]]="Dr.",-Table1[[#This Row],[Amount 14]],Table1[[#This Row],[Amount 14]]))</f>
        <v/>
      </c>
      <c r="EV101" t="str">
        <f>IF(Table1[[#This Row],[Ledger 15]]="","","No")</f>
        <v/>
      </c>
      <c r="EW101" t="str">
        <f>IF(Table1[[#This Row],[Ledger 15]]="","",IF(Table1[[#This Row],[Effect 15]]="Dr.","Yes","No"))</f>
        <v/>
      </c>
      <c r="EX101" t="str">
        <f>IF(Table1[[#This Row],[Ledger 15]]="","",Table1[[#This Row],[Ledger 15]])</f>
        <v/>
      </c>
      <c r="EY101" t="str">
        <f>IF(Table1[[#This Row],[Ledger 15]]="","",IF(Table1[[#This Row],[Effect 15]]="Dr.",-Table1[[#This Row],[Amount 15]],Table1[[#This Row],[Amount 15]]))</f>
        <v/>
      </c>
      <c r="FD1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1">
        <f>IF(Table1[[#This Row],[Date]]="",0,IF(AND(Table1[[#This Row],[Date]]&gt;=$FE$2,Table1[[#This Row],[Date]]&lt;=$FE$3),0,1))</f>
        <v>0</v>
      </c>
      <c r="FF101">
        <f>IF(Table1[[#This Row],[Date]]="",0,IF(TYPE(VLOOKUP(Table1[[#This Row],[Voucher Type]],Table1[[#All],[Voucher Type Master]],1,FALSE))=16,1,0))</f>
        <v>0</v>
      </c>
      <c r="FG101">
        <f>IF(TYPE(IF(Table1[[#This Row],[Date]]="",0,IF(VLOOKUP(Table1[[#This Row],[Voucher Type]],$FY$5:$FZ$13,2,0)=Table1[[#This Row],[Effect 1]],0,1)))=16,1,0)</f>
        <v>0</v>
      </c>
      <c r="FH1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1">
        <f>IF(LEN(Table1[[#This Row],[Ledger 1]])&gt;0,IF(TYPE(VLOOKUP(Table1[[#This Row],[Ledger 1]],GZ:GZ,1,0))=16,1,0),0)</f>
        <v>0</v>
      </c>
      <c r="FJ101">
        <f>IF(LEN(Table1[[#This Row],[Ledger 2]])&gt;0,IF(TYPE(VLOOKUP(Table1[[#This Row],[Ledger 2]],GZ:GZ,1,0))=16,1,0),0)</f>
        <v>0</v>
      </c>
      <c r="FK101">
        <f>IF(LEN(Table1[[#This Row],[Ledger 3]])&gt;0,IF(TYPE(VLOOKUP(Table1[[#This Row],[Ledger 3]],GZ:GZ,1,0))=16,1,0),0)</f>
        <v>0</v>
      </c>
      <c r="FL101">
        <f>IF(LEN(Table1[[#This Row],[Ledger 4]])&gt;0,IF(TYPE(VLOOKUP(Table1[[#This Row],[Ledger 4]],GZ:GZ,1,0))=16,1,0),0)</f>
        <v>0</v>
      </c>
      <c r="FM101">
        <f>IF(LEN(Table1[[#This Row],[Ledger 5]])&gt;0,IF(TYPE(VLOOKUP(Table1[[#This Row],[Ledger 5]],GZ:GZ,1,0))=16,1,0),0)</f>
        <v>0</v>
      </c>
      <c r="FN101">
        <f>IF(LEN(Table1[[#This Row],[Ledger 6]])&gt;0,IF(TYPE(VLOOKUP(Table1[[#This Row],[Ledger 6]],$GZ:$GZ,1,0))=16,1,0),0)</f>
        <v>0</v>
      </c>
      <c r="FO101">
        <f>IF(LEN(Table1[[#This Row],[Ledger 7]])&gt;0,IF(TYPE(VLOOKUP(Table1[[#This Row],[Ledger 7]],$GZ:$GZ,1,0))=16,1,0),0)</f>
        <v>0</v>
      </c>
      <c r="FP101">
        <f>IF(LEN(Table1[[#This Row],[Ledger 8]])&gt;0,IF(TYPE(VLOOKUP(Table1[[#This Row],[Ledger 8]],$GZ:$GZ,1,0))=16,1,0),0)</f>
        <v>0</v>
      </c>
      <c r="FQ101">
        <f>IF(LEN(Table1[[#This Row],[Ledger 9]])&gt;0,IF(TYPE(VLOOKUP(Table1[[#This Row],[Ledger 9]],$GZ:$GZ,1,0))=16,1,0),0)</f>
        <v>0</v>
      </c>
      <c r="FR101">
        <f>IF(LEN(Table1[[#This Row],[Ledger 10]])&gt;0,IF(TYPE(VLOOKUP(Table1[[#This Row],[Ledger 10]],$GZ:$GZ,1,0))=16,1,0),0)</f>
        <v>0</v>
      </c>
      <c r="FS101">
        <f>IF(LEN(Table1[[#This Row],[Ledger 11]])&gt;0,IF(TYPE(VLOOKUP(Table1[[#This Row],[Ledger 11]],$GZ:$GZ,1,0))=16,1,0),0)</f>
        <v>0</v>
      </c>
      <c r="FT101">
        <f>IF(LEN(Table1[[#This Row],[Ledger 12]])&gt;0,IF(TYPE(VLOOKUP(Table1[[#This Row],[Ledger 12]],$GZ:$GZ,1,0))=16,1,0),0)</f>
        <v>0</v>
      </c>
      <c r="FU101">
        <f>IF(LEN(Table1[[#This Row],[Ledger 13]])&gt;0,IF(TYPE(VLOOKUP(Table1[[#This Row],[Ledger 13]],$GZ:$GZ,1,0))=16,1,0),0)</f>
        <v>0</v>
      </c>
      <c r="FV101">
        <f>IF(LEN(Table1[[#This Row],[Ledger 14]])&gt;0,IF(TYPE(VLOOKUP(Table1[[#This Row],[Ledger 14]],$GZ:$GZ,1,0))=16,1,0),0)</f>
        <v>0</v>
      </c>
      <c r="FW101">
        <f>IF(LEN(Table1[[#This Row],[Ledger 15]])&gt;0,IF(TYPE(VLOOKUP(Table1[[#This Row],[Ledger 15]],$GZ:$GZ,1,0))=16,1,0),0)</f>
        <v>0</v>
      </c>
    </row>
    <row r="102" spans="4:179" ht="33" customHeight="1" x14ac:dyDescent="0.45">
      <c r="D102" s="8">
        <f t="shared" si="10"/>
        <v>97</v>
      </c>
      <c r="E102" s="32"/>
      <c r="F102" s="34"/>
      <c r="G102" s="34"/>
      <c r="H102" s="34"/>
      <c r="I102" s="34"/>
      <c r="J102" s="38"/>
      <c r="K102" s="33"/>
      <c r="L102" s="36"/>
      <c r="M102" s="35"/>
      <c r="N102" s="34"/>
      <c r="O102" s="41"/>
      <c r="P102" s="35"/>
      <c r="Q102" s="34"/>
      <c r="R102" s="37"/>
      <c r="S102" s="35"/>
      <c r="T102" s="34"/>
      <c r="U102" s="37"/>
      <c r="V102" s="35"/>
      <c r="W102" s="34"/>
      <c r="X102" s="37"/>
      <c r="Y102" s="35"/>
      <c r="Z102" s="34"/>
      <c r="AA102" s="37"/>
      <c r="AB102" s="35"/>
      <c r="AC102" s="34"/>
      <c r="AD102" s="37"/>
      <c r="AE102" s="35"/>
      <c r="AF102" s="34"/>
      <c r="AG102" s="37"/>
      <c r="AH102" s="35"/>
      <c r="AI102" s="34"/>
      <c r="AJ102" s="37"/>
      <c r="AK102" s="35"/>
      <c r="AL102" s="34"/>
      <c r="AM102" s="37"/>
      <c r="AN102" s="35"/>
      <c r="AO102" s="34"/>
      <c r="AP102" s="37"/>
      <c r="AQ102" s="35"/>
      <c r="AR102" s="34"/>
      <c r="AS102" s="37"/>
      <c r="AT102" s="35"/>
      <c r="AU102" s="34"/>
      <c r="AV102" s="37"/>
      <c r="AW102" s="35"/>
      <c r="AX102" s="34"/>
      <c r="AY102" s="37"/>
      <c r="AZ102" s="35"/>
      <c r="BA102" s="34"/>
      <c r="BB102" s="37"/>
      <c r="BC1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2" s="7"/>
      <c r="BF102" t="str">
        <f>IF(Table1[[#This Row],[Date]]="","","&amp;lt;VOUCHER REMOTEID="&amp;""""&amp;$A$11&amp;$A$13&amp;ROW()&amp;""""&amp;" VCHTYPE="""&amp;F102&amp;""" ACTION="""&amp;"Create"&amp;"""&amp;gt;")</f>
        <v/>
      </c>
      <c r="BG102" t="str">
        <f>IF(Table1[[#This Row],[Date]]="","",TEXT(Table1[[#This Row],[Date]],"yyyymmdd"))</f>
        <v/>
      </c>
      <c r="BH102" t="str">
        <f>Table1[[#This Row],[Date2]]</f>
        <v/>
      </c>
      <c r="BI102" t="str">
        <f>IF(Table1[[#This Row],[Date]]="","",Table1[[#This Row],[Voucher Type]])</f>
        <v/>
      </c>
      <c r="BJ102" t="str">
        <f>IF(Table1[[#This Row],[Ref No / Invoice No]]="","",Table1[[#This Row],[Ref No / Invoice No]])</f>
        <v/>
      </c>
      <c r="BK102" t="str">
        <f>IF(Table1[[#This Row],[Voucher No]]="","",Table1[[#This Row],[Voucher No]])</f>
        <v/>
      </c>
      <c r="BL102" t="str">
        <f>IF(Table1[[#This Row],[Date]]="","",Table1[[#This Row],[Narration]])</f>
        <v/>
      </c>
      <c r="BM102" t="str">
        <f>IF(Table1[[#This Row],[Date]]="","",$A$11&amp;$A$13&amp;ROW())</f>
        <v/>
      </c>
      <c r="BN102" t="str">
        <f>IF(Table1[[#This Row],[Date]]="","",$A$13)</f>
        <v/>
      </c>
      <c r="BP102" t="str">
        <f>IF(Table1[[#This Row],[Ledger 1]]="","","No")</f>
        <v/>
      </c>
      <c r="BQ102" t="str">
        <f>IF(Table1[[#This Row],[Date]]="","",IF(Table1[[#This Row],[Effect 1]]="Dr.","Yes","No"))</f>
        <v/>
      </c>
      <c r="BR102" t="str">
        <f>IF(Table1[[#This Row],[Date]]="","",Table1[[#This Row],[Ledger 1]])</f>
        <v/>
      </c>
      <c r="BS102" t="str">
        <f>IF(Table1[[#This Row],[Date]]="","",IF(Table1[[#This Row],[Effect 1]]="Dr.",-Table1[[#This Row],[Amount 1]],Table1[[#This Row],[Amount 1]]))</f>
        <v/>
      </c>
      <c r="BV102" t="str">
        <f>IF(Table1[[#This Row],[Ledger 2]]="","","No")</f>
        <v/>
      </c>
      <c r="BW102" t="str">
        <f>IF(Table1[[#This Row],[Date]]="","",IF(Table1[[#This Row],[Effect 2]]="Dr.","Yes","No"))</f>
        <v/>
      </c>
      <c r="BX102" t="str">
        <f>IF(Table1[[#This Row],[Date]]="","",Table1[[#This Row],[Ledger 2]])</f>
        <v/>
      </c>
      <c r="BY102" t="str">
        <f>IF(Table1[[#This Row],[Date]]="","",IF(Table1[[#This Row],[Effect 2]]="Dr.",-Table1[[#This Row],[Amount 2]],Table1[[#This Row],[Amount 2]]))</f>
        <v/>
      </c>
      <c r="CB102" t="str">
        <f>IF(Table1[[#This Row],[Ledger 3]]="","","No")</f>
        <v/>
      </c>
      <c r="CC102" t="str">
        <f>IF(Table1[[#This Row],[Ledger 3]]="","",IF(Table1[[#This Row],[Effect 3]]="Dr.","Yes","No"))</f>
        <v/>
      </c>
      <c r="CD102" t="str">
        <f>IF(Table1[[#This Row],[Ledger 3]]="","",Table1[[#This Row],[Ledger 3]])</f>
        <v/>
      </c>
      <c r="CE102" t="str">
        <f>IF(Table1[[#This Row],[Ledger 3]]="","",IF(Table1[[#This Row],[Effect 3]]="Dr.",-Table1[[#This Row],[Amount 3]],Table1[[#This Row],[Amount 3]]))</f>
        <v/>
      </c>
      <c r="CH102" t="str">
        <f>IF(Table1[[#This Row],[Ledger 4]]="","","No")</f>
        <v/>
      </c>
      <c r="CI102" t="str">
        <f>IF(Table1[[#This Row],[Ledger 4]]="","",IF(Table1[[#This Row],[Effect 4]]="Dr.","Yes","No"))</f>
        <v/>
      </c>
      <c r="CJ102" t="str">
        <f>IF(Table1[[#This Row],[Ledger 4]]="","",Table1[[#This Row],[Ledger 4]])</f>
        <v/>
      </c>
      <c r="CK102" t="str">
        <f>IF(Table1[[#This Row],[Ledger 4]]="","",IF(Table1[[#This Row],[Effect 4]]="Dr.",-Table1[[#This Row],[Amount 4]],Table1[[#This Row],[Amount 4]]))</f>
        <v/>
      </c>
      <c r="CN102" t="str">
        <f>IF(Table1[[#This Row],[Ledger 5]]="","","No")</f>
        <v/>
      </c>
      <c r="CO102" t="str">
        <f>IF(Table1[[#This Row],[Ledger 5]]="","",IF(Table1[[#This Row],[Effect 5]]="Dr.","Yes","No"))</f>
        <v/>
      </c>
      <c r="CP102" t="str">
        <f>IF(Table1[[#This Row],[Ledger 5]]="","",Table1[[#This Row],[Ledger 5]])</f>
        <v/>
      </c>
      <c r="CQ102" t="str">
        <f>IF(Table1[[#This Row],[Ledger 5]]="","",IF(Table1[[#This Row],[Effect 5]]="Dr.",-Table1[[#This Row],[Amount 5]],Table1[[#This Row],[Amount 5]]))</f>
        <v/>
      </c>
      <c r="CT102" t="str">
        <f>IF(Table1[[#This Row],[Ledger 6]]="","","No")</f>
        <v/>
      </c>
      <c r="CU102" t="str">
        <f>IF(Table1[[#This Row],[Ledger 6]]="","",IF(Table1[[#This Row],[Effect 6]]="Dr.","Yes","No"))</f>
        <v/>
      </c>
      <c r="CV102" t="str">
        <f>IF(Table1[[#This Row],[Ledger 6]]="","",Table1[[#This Row],[Ledger 6]])</f>
        <v/>
      </c>
      <c r="CW102" t="str">
        <f>IF(Table1[[#This Row],[Ledger 6]]="","",IF(Table1[[#This Row],[Effect 6]]="Dr.",-Table1[[#This Row],[Amount 6]],Table1[[#This Row],[Amount 6]]))</f>
        <v/>
      </c>
      <c r="CZ102" t="str">
        <f>IF(Table1[[#This Row],[Ledger 7]]="","","No")</f>
        <v/>
      </c>
      <c r="DA102" t="str">
        <f>IF(Table1[[#This Row],[Ledger 7]]="","",IF(Table1[[#This Row],[Effect 7]]="Dr.","Yes","No"))</f>
        <v/>
      </c>
      <c r="DB102" t="str">
        <f>IF(Table1[[#This Row],[Ledger 7]]="","",Table1[[#This Row],[Ledger 7]])</f>
        <v/>
      </c>
      <c r="DC102" t="str">
        <f>IF(Table1[[#This Row],[Ledger 7]]="","",IF(Table1[[#This Row],[Effect 7]]="Dr.",-Table1[[#This Row],[Amount 7]],Table1[[#This Row],[Amount 7]]))</f>
        <v/>
      </c>
      <c r="DF102" t="str">
        <f>IF(Table1[[#This Row],[Ledger 8]]="","","No")</f>
        <v/>
      </c>
      <c r="DG102" t="str">
        <f>IF(Table1[[#This Row],[Ledger 8]]="","",IF(Table1[[#This Row],[Effect 8]]="Dr.","Yes","No"))</f>
        <v/>
      </c>
      <c r="DH102" t="str">
        <f>IF(Table1[[#This Row],[Ledger 8]]="","",Table1[[#This Row],[Ledger 8]])</f>
        <v/>
      </c>
      <c r="DI102" t="str">
        <f>IF(Table1[[#This Row],[Ledger 8]]="","",IF(Table1[[#This Row],[Effect 8]]="Dr.",-Table1[[#This Row],[Amount 8]],Table1[[#This Row],[Amount 8]]))</f>
        <v/>
      </c>
      <c r="DL102" t="str">
        <f>IF(Table1[[#This Row],[Ledger 9]]="","","No")</f>
        <v/>
      </c>
      <c r="DM102" t="str">
        <f>IF(Table1[[#This Row],[Ledger 9]]="","",IF(Table1[[#This Row],[Effect 9]]="Dr.","Yes","No"))</f>
        <v/>
      </c>
      <c r="DN102" t="str">
        <f>IF(Table1[[#This Row],[Ledger 9]]="","",Table1[[#This Row],[Ledger 9]])</f>
        <v/>
      </c>
      <c r="DO102" t="str">
        <f>IF(Table1[[#This Row],[Ledger 9]]="","",IF(Table1[[#This Row],[Effect 9]]="Dr.",-Table1[[#This Row],[Amount 9]],Table1[[#This Row],[Amount 9]]))</f>
        <v/>
      </c>
      <c r="DR102" t="str">
        <f>IF(Table1[[#This Row],[Ledger 10]]="","","No")</f>
        <v/>
      </c>
      <c r="DS102" t="str">
        <f>IF(Table1[[#This Row],[Ledger 10]]="","",IF(Table1[[#This Row],[Effect 10]]="Dr.","Yes","No"))</f>
        <v/>
      </c>
      <c r="DT102" t="str">
        <f>IF(Table1[[#This Row],[Ledger 10]]="","",Table1[[#This Row],[Ledger 10]])</f>
        <v/>
      </c>
      <c r="DU102" t="str">
        <f>IF(Table1[[#This Row],[Ledger 10]]="","",IF(Table1[[#This Row],[Effect 10]]="Dr.",-Table1[[#This Row],[Amount 10]],Table1[[#This Row],[Amount 10]]))</f>
        <v/>
      </c>
      <c r="DX102" t="str">
        <f>IF(Table1[[#This Row],[Ledger 11]]="","","No")</f>
        <v/>
      </c>
      <c r="DY102" t="str">
        <f>IF(Table1[[#This Row],[Ledger 11]]="","",IF(Table1[[#This Row],[Effect 11]]="Dr.","Yes","No"))</f>
        <v/>
      </c>
      <c r="DZ102" t="str">
        <f>IF(Table1[[#This Row],[Ledger 11]]="","",Table1[[#This Row],[Ledger 11]])</f>
        <v/>
      </c>
      <c r="EA102" t="str">
        <f>IF(Table1[[#This Row],[Ledger 11]]="","",IF(Table1[[#This Row],[Effect 11]]="Dr.",-Table1[[#This Row],[Amount 11]],Table1[[#This Row],[Amount 11]]))</f>
        <v/>
      </c>
      <c r="ED102" t="str">
        <f>IF(Table1[[#This Row],[Ledger 12]]="","","No")</f>
        <v/>
      </c>
      <c r="EE102" t="str">
        <f>IF(Table1[[#This Row],[Ledger 12]]="","",IF(Table1[[#This Row],[Effect 12]]="Dr.","Yes","No"))</f>
        <v/>
      </c>
      <c r="EF102" t="str">
        <f>IF(Table1[[#This Row],[Ledger 12]]="","",Table1[[#This Row],[Ledger 12]])</f>
        <v/>
      </c>
      <c r="EG102" t="str">
        <f>IF(Table1[[#This Row],[Ledger 12]]="","",IF(Table1[[#This Row],[Effect 12]]="Dr.",-Table1[[#This Row],[Amount 12]],Table1[[#This Row],[Amount 12]]))</f>
        <v/>
      </c>
      <c r="EJ102" t="str">
        <f>IF(Table1[[#This Row],[Ledger 13]]="","","No")</f>
        <v/>
      </c>
      <c r="EK102" t="str">
        <f>IF(Table1[[#This Row],[Ledger 13]]="","",IF(Table1[[#This Row],[Effect 13]]="Dr.","Yes","No"))</f>
        <v/>
      </c>
      <c r="EL102" t="str">
        <f>IF(Table1[[#This Row],[Ledger 13]]="","",Table1[[#This Row],[Ledger 13]])</f>
        <v/>
      </c>
      <c r="EM102" t="str">
        <f>IF(Table1[[#This Row],[Ledger 13]]="","",IF(Table1[[#This Row],[Effect 13]]="Dr.",-Table1[[#This Row],[Amount 13]],Table1[[#This Row],[Amount 13]]))</f>
        <v/>
      </c>
      <c r="EP102" t="str">
        <f>IF(Table1[[#This Row],[Ledger 14]]="","","No")</f>
        <v/>
      </c>
      <c r="EQ102" t="str">
        <f>IF(Table1[[#This Row],[Ledger 14]]="","",IF(Table1[[#This Row],[Effect 14]]="Dr.","Yes","No"))</f>
        <v/>
      </c>
      <c r="ER102" t="str">
        <f>IF(Table1[[#This Row],[Ledger 14]]="","",Table1[[#This Row],[Ledger 14]])</f>
        <v/>
      </c>
      <c r="ES102" t="str">
        <f>IF(Table1[[#This Row],[Ledger 14]]="","",IF(Table1[[#This Row],[Effect 14]]="Dr.",-Table1[[#This Row],[Amount 14]],Table1[[#This Row],[Amount 14]]))</f>
        <v/>
      </c>
      <c r="EV102" t="str">
        <f>IF(Table1[[#This Row],[Ledger 15]]="","","No")</f>
        <v/>
      </c>
      <c r="EW102" t="str">
        <f>IF(Table1[[#This Row],[Ledger 15]]="","",IF(Table1[[#This Row],[Effect 15]]="Dr.","Yes","No"))</f>
        <v/>
      </c>
      <c r="EX102" t="str">
        <f>IF(Table1[[#This Row],[Ledger 15]]="","",Table1[[#This Row],[Ledger 15]])</f>
        <v/>
      </c>
      <c r="EY102" t="str">
        <f>IF(Table1[[#This Row],[Ledger 15]]="","",IF(Table1[[#This Row],[Effect 15]]="Dr.",-Table1[[#This Row],[Amount 15]],Table1[[#This Row],[Amount 15]]))</f>
        <v/>
      </c>
      <c r="FD1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2">
        <f>IF(Table1[[#This Row],[Date]]="",0,IF(AND(Table1[[#This Row],[Date]]&gt;=$FE$2,Table1[[#This Row],[Date]]&lt;=$FE$3),0,1))</f>
        <v>0</v>
      </c>
      <c r="FF102">
        <f>IF(Table1[[#This Row],[Date]]="",0,IF(TYPE(VLOOKUP(Table1[[#This Row],[Voucher Type]],Table1[[#All],[Voucher Type Master]],1,FALSE))=16,1,0))</f>
        <v>0</v>
      </c>
      <c r="FG102">
        <f>IF(TYPE(IF(Table1[[#This Row],[Date]]="",0,IF(VLOOKUP(Table1[[#This Row],[Voucher Type]],$FY$5:$FZ$13,2,0)=Table1[[#This Row],[Effect 1]],0,1)))=16,1,0)</f>
        <v>0</v>
      </c>
      <c r="FH1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2">
        <f>IF(LEN(Table1[[#This Row],[Ledger 1]])&gt;0,IF(TYPE(VLOOKUP(Table1[[#This Row],[Ledger 1]],GZ:GZ,1,0))=16,1,0),0)</f>
        <v>0</v>
      </c>
      <c r="FJ102">
        <f>IF(LEN(Table1[[#This Row],[Ledger 2]])&gt;0,IF(TYPE(VLOOKUP(Table1[[#This Row],[Ledger 2]],GZ:GZ,1,0))=16,1,0),0)</f>
        <v>0</v>
      </c>
      <c r="FK102">
        <f>IF(LEN(Table1[[#This Row],[Ledger 3]])&gt;0,IF(TYPE(VLOOKUP(Table1[[#This Row],[Ledger 3]],GZ:GZ,1,0))=16,1,0),0)</f>
        <v>0</v>
      </c>
      <c r="FL102">
        <f>IF(LEN(Table1[[#This Row],[Ledger 4]])&gt;0,IF(TYPE(VLOOKUP(Table1[[#This Row],[Ledger 4]],GZ:GZ,1,0))=16,1,0),0)</f>
        <v>0</v>
      </c>
      <c r="FM102">
        <f>IF(LEN(Table1[[#This Row],[Ledger 5]])&gt;0,IF(TYPE(VLOOKUP(Table1[[#This Row],[Ledger 5]],GZ:GZ,1,0))=16,1,0),0)</f>
        <v>0</v>
      </c>
      <c r="FN102">
        <f>IF(LEN(Table1[[#This Row],[Ledger 6]])&gt;0,IF(TYPE(VLOOKUP(Table1[[#This Row],[Ledger 6]],$GZ:$GZ,1,0))=16,1,0),0)</f>
        <v>0</v>
      </c>
      <c r="FO102">
        <f>IF(LEN(Table1[[#This Row],[Ledger 7]])&gt;0,IF(TYPE(VLOOKUP(Table1[[#This Row],[Ledger 7]],$GZ:$GZ,1,0))=16,1,0),0)</f>
        <v>0</v>
      </c>
      <c r="FP102">
        <f>IF(LEN(Table1[[#This Row],[Ledger 8]])&gt;0,IF(TYPE(VLOOKUP(Table1[[#This Row],[Ledger 8]],$GZ:$GZ,1,0))=16,1,0),0)</f>
        <v>0</v>
      </c>
      <c r="FQ102">
        <f>IF(LEN(Table1[[#This Row],[Ledger 9]])&gt;0,IF(TYPE(VLOOKUP(Table1[[#This Row],[Ledger 9]],$GZ:$GZ,1,0))=16,1,0),0)</f>
        <v>0</v>
      </c>
      <c r="FR102">
        <f>IF(LEN(Table1[[#This Row],[Ledger 10]])&gt;0,IF(TYPE(VLOOKUP(Table1[[#This Row],[Ledger 10]],$GZ:$GZ,1,0))=16,1,0),0)</f>
        <v>0</v>
      </c>
      <c r="FS102">
        <f>IF(LEN(Table1[[#This Row],[Ledger 11]])&gt;0,IF(TYPE(VLOOKUP(Table1[[#This Row],[Ledger 11]],$GZ:$GZ,1,0))=16,1,0),0)</f>
        <v>0</v>
      </c>
      <c r="FT102">
        <f>IF(LEN(Table1[[#This Row],[Ledger 12]])&gt;0,IF(TYPE(VLOOKUP(Table1[[#This Row],[Ledger 12]],$GZ:$GZ,1,0))=16,1,0),0)</f>
        <v>0</v>
      </c>
      <c r="FU102">
        <f>IF(LEN(Table1[[#This Row],[Ledger 13]])&gt;0,IF(TYPE(VLOOKUP(Table1[[#This Row],[Ledger 13]],$GZ:$GZ,1,0))=16,1,0),0)</f>
        <v>0</v>
      </c>
      <c r="FV102">
        <f>IF(LEN(Table1[[#This Row],[Ledger 14]])&gt;0,IF(TYPE(VLOOKUP(Table1[[#This Row],[Ledger 14]],$GZ:$GZ,1,0))=16,1,0),0)</f>
        <v>0</v>
      </c>
      <c r="FW102">
        <f>IF(LEN(Table1[[#This Row],[Ledger 15]])&gt;0,IF(TYPE(VLOOKUP(Table1[[#This Row],[Ledger 15]],$GZ:$GZ,1,0))=16,1,0),0)</f>
        <v>0</v>
      </c>
    </row>
    <row r="103" spans="4:179" ht="33" customHeight="1" x14ac:dyDescent="0.45">
      <c r="D103" s="8">
        <f t="shared" si="10"/>
        <v>98</v>
      </c>
      <c r="E103" s="32"/>
      <c r="F103" s="34"/>
      <c r="G103" s="34"/>
      <c r="H103" s="34"/>
      <c r="I103" s="34"/>
      <c r="J103" s="38"/>
      <c r="K103" s="33"/>
      <c r="L103" s="36"/>
      <c r="M103" s="35"/>
      <c r="N103" s="34"/>
      <c r="O103" s="41"/>
      <c r="P103" s="35"/>
      <c r="Q103" s="34"/>
      <c r="R103" s="37"/>
      <c r="S103" s="35"/>
      <c r="T103" s="34"/>
      <c r="U103" s="37"/>
      <c r="V103" s="35"/>
      <c r="W103" s="34"/>
      <c r="X103" s="37"/>
      <c r="Y103" s="35"/>
      <c r="Z103" s="34"/>
      <c r="AA103" s="37"/>
      <c r="AB103" s="35"/>
      <c r="AC103" s="34"/>
      <c r="AD103" s="37"/>
      <c r="AE103" s="35"/>
      <c r="AF103" s="34"/>
      <c r="AG103" s="37"/>
      <c r="AH103" s="35"/>
      <c r="AI103" s="34"/>
      <c r="AJ103" s="37"/>
      <c r="AK103" s="35"/>
      <c r="AL103" s="34"/>
      <c r="AM103" s="37"/>
      <c r="AN103" s="35"/>
      <c r="AO103" s="34"/>
      <c r="AP103" s="37"/>
      <c r="AQ103" s="35"/>
      <c r="AR103" s="34"/>
      <c r="AS103" s="37"/>
      <c r="AT103" s="35"/>
      <c r="AU103" s="34"/>
      <c r="AV103" s="37"/>
      <c r="AW103" s="35"/>
      <c r="AX103" s="34"/>
      <c r="AY103" s="37"/>
      <c r="AZ103" s="35"/>
      <c r="BA103" s="34"/>
      <c r="BB103" s="37"/>
      <c r="BC1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3" s="7"/>
      <c r="BF103" t="str">
        <f>IF(Table1[[#This Row],[Date]]="","","&amp;lt;VOUCHER REMOTEID="&amp;""""&amp;$A$11&amp;$A$13&amp;ROW()&amp;""""&amp;" VCHTYPE="""&amp;F103&amp;""" ACTION="""&amp;"Create"&amp;"""&amp;gt;")</f>
        <v/>
      </c>
      <c r="BG103" t="str">
        <f>IF(Table1[[#This Row],[Date]]="","",TEXT(Table1[[#This Row],[Date]],"yyyymmdd"))</f>
        <v/>
      </c>
      <c r="BH103" t="str">
        <f>Table1[[#This Row],[Date2]]</f>
        <v/>
      </c>
      <c r="BI103" t="str">
        <f>IF(Table1[[#This Row],[Date]]="","",Table1[[#This Row],[Voucher Type]])</f>
        <v/>
      </c>
      <c r="BJ103" t="str">
        <f>IF(Table1[[#This Row],[Ref No / Invoice No]]="","",Table1[[#This Row],[Ref No / Invoice No]])</f>
        <v/>
      </c>
      <c r="BK103" t="str">
        <f>IF(Table1[[#This Row],[Voucher No]]="","",Table1[[#This Row],[Voucher No]])</f>
        <v/>
      </c>
      <c r="BL103" t="str">
        <f>IF(Table1[[#This Row],[Date]]="","",Table1[[#This Row],[Narration]])</f>
        <v/>
      </c>
      <c r="BM103" t="str">
        <f>IF(Table1[[#This Row],[Date]]="","",$A$11&amp;$A$13&amp;ROW())</f>
        <v/>
      </c>
      <c r="BN103" t="str">
        <f>IF(Table1[[#This Row],[Date]]="","",$A$13)</f>
        <v/>
      </c>
      <c r="BP103" t="str">
        <f>IF(Table1[[#This Row],[Ledger 1]]="","","No")</f>
        <v/>
      </c>
      <c r="BQ103" t="str">
        <f>IF(Table1[[#This Row],[Date]]="","",IF(Table1[[#This Row],[Effect 1]]="Dr.","Yes","No"))</f>
        <v/>
      </c>
      <c r="BR103" t="str">
        <f>IF(Table1[[#This Row],[Date]]="","",Table1[[#This Row],[Ledger 1]])</f>
        <v/>
      </c>
      <c r="BS103" t="str">
        <f>IF(Table1[[#This Row],[Date]]="","",IF(Table1[[#This Row],[Effect 1]]="Dr.",-Table1[[#This Row],[Amount 1]],Table1[[#This Row],[Amount 1]]))</f>
        <v/>
      </c>
      <c r="BV103" t="str">
        <f>IF(Table1[[#This Row],[Ledger 2]]="","","No")</f>
        <v/>
      </c>
      <c r="BW103" t="str">
        <f>IF(Table1[[#This Row],[Date]]="","",IF(Table1[[#This Row],[Effect 2]]="Dr.","Yes","No"))</f>
        <v/>
      </c>
      <c r="BX103" t="str">
        <f>IF(Table1[[#This Row],[Date]]="","",Table1[[#This Row],[Ledger 2]])</f>
        <v/>
      </c>
      <c r="BY103" t="str">
        <f>IF(Table1[[#This Row],[Date]]="","",IF(Table1[[#This Row],[Effect 2]]="Dr.",-Table1[[#This Row],[Amount 2]],Table1[[#This Row],[Amount 2]]))</f>
        <v/>
      </c>
      <c r="CB103" t="str">
        <f>IF(Table1[[#This Row],[Ledger 3]]="","","No")</f>
        <v/>
      </c>
      <c r="CC103" t="str">
        <f>IF(Table1[[#This Row],[Ledger 3]]="","",IF(Table1[[#This Row],[Effect 3]]="Dr.","Yes","No"))</f>
        <v/>
      </c>
      <c r="CD103" t="str">
        <f>IF(Table1[[#This Row],[Ledger 3]]="","",Table1[[#This Row],[Ledger 3]])</f>
        <v/>
      </c>
      <c r="CE103" t="str">
        <f>IF(Table1[[#This Row],[Ledger 3]]="","",IF(Table1[[#This Row],[Effect 3]]="Dr.",-Table1[[#This Row],[Amount 3]],Table1[[#This Row],[Amount 3]]))</f>
        <v/>
      </c>
      <c r="CH103" t="str">
        <f>IF(Table1[[#This Row],[Ledger 4]]="","","No")</f>
        <v/>
      </c>
      <c r="CI103" t="str">
        <f>IF(Table1[[#This Row],[Ledger 4]]="","",IF(Table1[[#This Row],[Effect 4]]="Dr.","Yes","No"))</f>
        <v/>
      </c>
      <c r="CJ103" t="str">
        <f>IF(Table1[[#This Row],[Ledger 4]]="","",Table1[[#This Row],[Ledger 4]])</f>
        <v/>
      </c>
      <c r="CK103" t="str">
        <f>IF(Table1[[#This Row],[Ledger 4]]="","",IF(Table1[[#This Row],[Effect 4]]="Dr.",-Table1[[#This Row],[Amount 4]],Table1[[#This Row],[Amount 4]]))</f>
        <v/>
      </c>
      <c r="CN103" t="str">
        <f>IF(Table1[[#This Row],[Ledger 5]]="","","No")</f>
        <v/>
      </c>
      <c r="CO103" t="str">
        <f>IF(Table1[[#This Row],[Ledger 5]]="","",IF(Table1[[#This Row],[Effect 5]]="Dr.","Yes","No"))</f>
        <v/>
      </c>
      <c r="CP103" t="str">
        <f>IF(Table1[[#This Row],[Ledger 5]]="","",Table1[[#This Row],[Ledger 5]])</f>
        <v/>
      </c>
      <c r="CQ103" t="str">
        <f>IF(Table1[[#This Row],[Ledger 5]]="","",IF(Table1[[#This Row],[Effect 5]]="Dr.",-Table1[[#This Row],[Amount 5]],Table1[[#This Row],[Amount 5]]))</f>
        <v/>
      </c>
      <c r="CT103" t="str">
        <f>IF(Table1[[#This Row],[Ledger 6]]="","","No")</f>
        <v/>
      </c>
      <c r="CU103" t="str">
        <f>IF(Table1[[#This Row],[Ledger 6]]="","",IF(Table1[[#This Row],[Effect 6]]="Dr.","Yes","No"))</f>
        <v/>
      </c>
      <c r="CV103" t="str">
        <f>IF(Table1[[#This Row],[Ledger 6]]="","",Table1[[#This Row],[Ledger 6]])</f>
        <v/>
      </c>
      <c r="CW103" t="str">
        <f>IF(Table1[[#This Row],[Ledger 6]]="","",IF(Table1[[#This Row],[Effect 6]]="Dr.",-Table1[[#This Row],[Amount 6]],Table1[[#This Row],[Amount 6]]))</f>
        <v/>
      </c>
      <c r="CZ103" t="str">
        <f>IF(Table1[[#This Row],[Ledger 7]]="","","No")</f>
        <v/>
      </c>
      <c r="DA103" t="str">
        <f>IF(Table1[[#This Row],[Ledger 7]]="","",IF(Table1[[#This Row],[Effect 7]]="Dr.","Yes","No"))</f>
        <v/>
      </c>
      <c r="DB103" t="str">
        <f>IF(Table1[[#This Row],[Ledger 7]]="","",Table1[[#This Row],[Ledger 7]])</f>
        <v/>
      </c>
      <c r="DC103" t="str">
        <f>IF(Table1[[#This Row],[Ledger 7]]="","",IF(Table1[[#This Row],[Effect 7]]="Dr.",-Table1[[#This Row],[Amount 7]],Table1[[#This Row],[Amount 7]]))</f>
        <v/>
      </c>
      <c r="DF103" t="str">
        <f>IF(Table1[[#This Row],[Ledger 8]]="","","No")</f>
        <v/>
      </c>
      <c r="DG103" t="str">
        <f>IF(Table1[[#This Row],[Ledger 8]]="","",IF(Table1[[#This Row],[Effect 8]]="Dr.","Yes","No"))</f>
        <v/>
      </c>
      <c r="DH103" t="str">
        <f>IF(Table1[[#This Row],[Ledger 8]]="","",Table1[[#This Row],[Ledger 8]])</f>
        <v/>
      </c>
      <c r="DI103" t="str">
        <f>IF(Table1[[#This Row],[Ledger 8]]="","",IF(Table1[[#This Row],[Effect 8]]="Dr.",-Table1[[#This Row],[Amount 8]],Table1[[#This Row],[Amount 8]]))</f>
        <v/>
      </c>
      <c r="DL103" t="str">
        <f>IF(Table1[[#This Row],[Ledger 9]]="","","No")</f>
        <v/>
      </c>
      <c r="DM103" t="str">
        <f>IF(Table1[[#This Row],[Ledger 9]]="","",IF(Table1[[#This Row],[Effect 9]]="Dr.","Yes","No"))</f>
        <v/>
      </c>
      <c r="DN103" t="str">
        <f>IF(Table1[[#This Row],[Ledger 9]]="","",Table1[[#This Row],[Ledger 9]])</f>
        <v/>
      </c>
      <c r="DO103" t="str">
        <f>IF(Table1[[#This Row],[Ledger 9]]="","",IF(Table1[[#This Row],[Effect 9]]="Dr.",-Table1[[#This Row],[Amount 9]],Table1[[#This Row],[Amount 9]]))</f>
        <v/>
      </c>
      <c r="DR103" t="str">
        <f>IF(Table1[[#This Row],[Ledger 10]]="","","No")</f>
        <v/>
      </c>
      <c r="DS103" t="str">
        <f>IF(Table1[[#This Row],[Ledger 10]]="","",IF(Table1[[#This Row],[Effect 10]]="Dr.","Yes","No"))</f>
        <v/>
      </c>
      <c r="DT103" t="str">
        <f>IF(Table1[[#This Row],[Ledger 10]]="","",Table1[[#This Row],[Ledger 10]])</f>
        <v/>
      </c>
      <c r="DU103" t="str">
        <f>IF(Table1[[#This Row],[Ledger 10]]="","",IF(Table1[[#This Row],[Effect 10]]="Dr.",-Table1[[#This Row],[Amount 10]],Table1[[#This Row],[Amount 10]]))</f>
        <v/>
      </c>
      <c r="DX103" t="str">
        <f>IF(Table1[[#This Row],[Ledger 11]]="","","No")</f>
        <v/>
      </c>
      <c r="DY103" t="str">
        <f>IF(Table1[[#This Row],[Ledger 11]]="","",IF(Table1[[#This Row],[Effect 11]]="Dr.","Yes","No"))</f>
        <v/>
      </c>
      <c r="DZ103" t="str">
        <f>IF(Table1[[#This Row],[Ledger 11]]="","",Table1[[#This Row],[Ledger 11]])</f>
        <v/>
      </c>
      <c r="EA103" t="str">
        <f>IF(Table1[[#This Row],[Ledger 11]]="","",IF(Table1[[#This Row],[Effect 11]]="Dr.",-Table1[[#This Row],[Amount 11]],Table1[[#This Row],[Amount 11]]))</f>
        <v/>
      </c>
      <c r="ED103" t="str">
        <f>IF(Table1[[#This Row],[Ledger 12]]="","","No")</f>
        <v/>
      </c>
      <c r="EE103" t="str">
        <f>IF(Table1[[#This Row],[Ledger 12]]="","",IF(Table1[[#This Row],[Effect 12]]="Dr.","Yes","No"))</f>
        <v/>
      </c>
      <c r="EF103" t="str">
        <f>IF(Table1[[#This Row],[Ledger 12]]="","",Table1[[#This Row],[Ledger 12]])</f>
        <v/>
      </c>
      <c r="EG103" t="str">
        <f>IF(Table1[[#This Row],[Ledger 12]]="","",IF(Table1[[#This Row],[Effect 12]]="Dr.",-Table1[[#This Row],[Amount 12]],Table1[[#This Row],[Amount 12]]))</f>
        <v/>
      </c>
      <c r="EJ103" t="str">
        <f>IF(Table1[[#This Row],[Ledger 13]]="","","No")</f>
        <v/>
      </c>
      <c r="EK103" t="str">
        <f>IF(Table1[[#This Row],[Ledger 13]]="","",IF(Table1[[#This Row],[Effect 13]]="Dr.","Yes","No"))</f>
        <v/>
      </c>
      <c r="EL103" t="str">
        <f>IF(Table1[[#This Row],[Ledger 13]]="","",Table1[[#This Row],[Ledger 13]])</f>
        <v/>
      </c>
      <c r="EM103" t="str">
        <f>IF(Table1[[#This Row],[Ledger 13]]="","",IF(Table1[[#This Row],[Effect 13]]="Dr.",-Table1[[#This Row],[Amount 13]],Table1[[#This Row],[Amount 13]]))</f>
        <v/>
      </c>
      <c r="EP103" t="str">
        <f>IF(Table1[[#This Row],[Ledger 14]]="","","No")</f>
        <v/>
      </c>
      <c r="EQ103" t="str">
        <f>IF(Table1[[#This Row],[Ledger 14]]="","",IF(Table1[[#This Row],[Effect 14]]="Dr.","Yes","No"))</f>
        <v/>
      </c>
      <c r="ER103" t="str">
        <f>IF(Table1[[#This Row],[Ledger 14]]="","",Table1[[#This Row],[Ledger 14]])</f>
        <v/>
      </c>
      <c r="ES103" t="str">
        <f>IF(Table1[[#This Row],[Ledger 14]]="","",IF(Table1[[#This Row],[Effect 14]]="Dr.",-Table1[[#This Row],[Amount 14]],Table1[[#This Row],[Amount 14]]))</f>
        <v/>
      </c>
      <c r="EV103" t="str">
        <f>IF(Table1[[#This Row],[Ledger 15]]="","","No")</f>
        <v/>
      </c>
      <c r="EW103" t="str">
        <f>IF(Table1[[#This Row],[Ledger 15]]="","",IF(Table1[[#This Row],[Effect 15]]="Dr.","Yes","No"))</f>
        <v/>
      </c>
      <c r="EX103" t="str">
        <f>IF(Table1[[#This Row],[Ledger 15]]="","",Table1[[#This Row],[Ledger 15]])</f>
        <v/>
      </c>
      <c r="EY103" t="str">
        <f>IF(Table1[[#This Row],[Ledger 15]]="","",IF(Table1[[#This Row],[Effect 15]]="Dr.",-Table1[[#This Row],[Amount 15]],Table1[[#This Row],[Amount 15]]))</f>
        <v/>
      </c>
      <c r="FD1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3">
        <f>IF(Table1[[#This Row],[Date]]="",0,IF(AND(Table1[[#This Row],[Date]]&gt;=$FE$2,Table1[[#This Row],[Date]]&lt;=$FE$3),0,1))</f>
        <v>0</v>
      </c>
      <c r="FF103">
        <f>IF(Table1[[#This Row],[Date]]="",0,IF(TYPE(VLOOKUP(Table1[[#This Row],[Voucher Type]],Table1[[#All],[Voucher Type Master]],1,FALSE))=16,1,0))</f>
        <v>0</v>
      </c>
      <c r="FG103">
        <f>IF(TYPE(IF(Table1[[#This Row],[Date]]="",0,IF(VLOOKUP(Table1[[#This Row],[Voucher Type]],$FY$5:$FZ$13,2,0)=Table1[[#This Row],[Effect 1]],0,1)))=16,1,0)</f>
        <v>0</v>
      </c>
      <c r="FH1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3">
        <f>IF(LEN(Table1[[#This Row],[Ledger 1]])&gt;0,IF(TYPE(VLOOKUP(Table1[[#This Row],[Ledger 1]],GZ:GZ,1,0))=16,1,0),0)</f>
        <v>0</v>
      </c>
      <c r="FJ103">
        <f>IF(LEN(Table1[[#This Row],[Ledger 2]])&gt;0,IF(TYPE(VLOOKUP(Table1[[#This Row],[Ledger 2]],GZ:GZ,1,0))=16,1,0),0)</f>
        <v>0</v>
      </c>
      <c r="FK103">
        <f>IF(LEN(Table1[[#This Row],[Ledger 3]])&gt;0,IF(TYPE(VLOOKUP(Table1[[#This Row],[Ledger 3]],GZ:GZ,1,0))=16,1,0),0)</f>
        <v>0</v>
      </c>
      <c r="FL103">
        <f>IF(LEN(Table1[[#This Row],[Ledger 4]])&gt;0,IF(TYPE(VLOOKUP(Table1[[#This Row],[Ledger 4]],GZ:GZ,1,0))=16,1,0),0)</f>
        <v>0</v>
      </c>
      <c r="FM103">
        <f>IF(LEN(Table1[[#This Row],[Ledger 5]])&gt;0,IF(TYPE(VLOOKUP(Table1[[#This Row],[Ledger 5]],GZ:GZ,1,0))=16,1,0),0)</f>
        <v>0</v>
      </c>
      <c r="FN103">
        <f>IF(LEN(Table1[[#This Row],[Ledger 6]])&gt;0,IF(TYPE(VLOOKUP(Table1[[#This Row],[Ledger 6]],$GZ:$GZ,1,0))=16,1,0),0)</f>
        <v>0</v>
      </c>
      <c r="FO103">
        <f>IF(LEN(Table1[[#This Row],[Ledger 7]])&gt;0,IF(TYPE(VLOOKUP(Table1[[#This Row],[Ledger 7]],$GZ:$GZ,1,0))=16,1,0),0)</f>
        <v>0</v>
      </c>
      <c r="FP103">
        <f>IF(LEN(Table1[[#This Row],[Ledger 8]])&gt;0,IF(TYPE(VLOOKUP(Table1[[#This Row],[Ledger 8]],$GZ:$GZ,1,0))=16,1,0),0)</f>
        <v>0</v>
      </c>
      <c r="FQ103">
        <f>IF(LEN(Table1[[#This Row],[Ledger 9]])&gt;0,IF(TYPE(VLOOKUP(Table1[[#This Row],[Ledger 9]],$GZ:$GZ,1,0))=16,1,0),0)</f>
        <v>0</v>
      </c>
      <c r="FR103">
        <f>IF(LEN(Table1[[#This Row],[Ledger 10]])&gt;0,IF(TYPE(VLOOKUP(Table1[[#This Row],[Ledger 10]],$GZ:$GZ,1,0))=16,1,0),0)</f>
        <v>0</v>
      </c>
      <c r="FS103">
        <f>IF(LEN(Table1[[#This Row],[Ledger 11]])&gt;0,IF(TYPE(VLOOKUP(Table1[[#This Row],[Ledger 11]],$GZ:$GZ,1,0))=16,1,0),0)</f>
        <v>0</v>
      </c>
      <c r="FT103">
        <f>IF(LEN(Table1[[#This Row],[Ledger 12]])&gt;0,IF(TYPE(VLOOKUP(Table1[[#This Row],[Ledger 12]],$GZ:$GZ,1,0))=16,1,0),0)</f>
        <v>0</v>
      </c>
      <c r="FU103">
        <f>IF(LEN(Table1[[#This Row],[Ledger 13]])&gt;0,IF(TYPE(VLOOKUP(Table1[[#This Row],[Ledger 13]],$GZ:$GZ,1,0))=16,1,0),0)</f>
        <v>0</v>
      </c>
      <c r="FV103">
        <f>IF(LEN(Table1[[#This Row],[Ledger 14]])&gt;0,IF(TYPE(VLOOKUP(Table1[[#This Row],[Ledger 14]],$GZ:$GZ,1,0))=16,1,0),0)</f>
        <v>0</v>
      </c>
      <c r="FW103">
        <f>IF(LEN(Table1[[#This Row],[Ledger 15]])&gt;0,IF(TYPE(VLOOKUP(Table1[[#This Row],[Ledger 15]],$GZ:$GZ,1,0))=16,1,0),0)</f>
        <v>0</v>
      </c>
    </row>
    <row r="104" spans="4:179" ht="33" customHeight="1" x14ac:dyDescent="0.45">
      <c r="D104" s="8">
        <f t="shared" si="10"/>
        <v>99</v>
      </c>
      <c r="E104" s="32"/>
      <c r="F104" s="34"/>
      <c r="G104" s="34"/>
      <c r="H104" s="34"/>
      <c r="I104" s="34"/>
      <c r="J104" s="38"/>
      <c r="K104" s="33"/>
      <c r="L104" s="36"/>
      <c r="M104" s="35"/>
      <c r="N104" s="34"/>
      <c r="O104" s="41"/>
      <c r="P104" s="35"/>
      <c r="Q104" s="34"/>
      <c r="R104" s="37"/>
      <c r="S104" s="35"/>
      <c r="T104" s="34"/>
      <c r="U104" s="37"/>
      <c r="V104" s="35"/>
      <c r="W104" s="34"/>
      <c r="X104" s="37"/>
      <c r="Y104" s="35"/>
      <c r="Z104" s="34"/>
      <c r="AA104" s="37"/>
      <c r="AB104" s="35"/>
      <c r="AC104" s="34"/>
      <c r="AD104" s="37"/>
      <c r="AE104" s="35"/>
      <c r="AF104" s="34"/>
      <c r="AG104" s="37"/>
      <c r="AH104" s="35"/>
      <c r="AI104" s="34"/>
      <c r="AJ104" s="37"/>
      <c r="AK104" s="35"/>
      <c r="AL104" s="34"/>
      <c r="AM104" s="37"/>
      <c r="AN104" s="35"/>
      <c r="AO104" s="34"/>
      <c r="AP104" s="37"/>
      <c r="AQ104" s="35"/>
      <c r="AR104" s="34"/>
      <c r="AS104" s="37"/>
      <c r="AT104" s="35"/>
      <c r="AU104" s="34"/>
      <c r="AV104" s="37"/>
      <c r="AW104" s="35"/>
      <c r="AX104" s="34"/>
      <c r="AY104" s="37"/>
      <c r="AZ104" s="35"/>
      <c r="BA104" s="34"/>
      <c r="BB104" s="37"/>
      <c r="BC1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4" s="7"/>
      <c r="BF104" t="str">
        <f>IF(Table1[[#This Row],[Date]]="","","&amp;lt;VOUCHER REMOTEID="&amp;""""&amp;$A$11&amp;$A$13&amp;ROW()&amp;""""&amp;" VCHTYPE="""&amp;F104&amp;""" ACTION="""&amp;"Create"&amp;"""&amp;gt;")</f>
        <v/>
      </c>
      <c r="BG104" t="str">
        <f>IF(Table1[[#This Row],[Date]]="","",TEXT(Table1[[#This Row],[Date]],"yyyymmdd"))</f>
        <v/>
      </c>
      <c r="BH104" t="str">
        <f>Table1[[#This Row],[Date2]]</f>
        <v/>
      </c>
      <c r="BI104" t="str">
        <f>IF(Table1[[#This Row],[Date]]="","",Table1[[#This Row],[Voucher Type]])</f>
        <v/>
      </c>
      <c r="BJ104" t="str">
        <f>IF(Table1[[#This Row],[Ref No / Invoice No]]="","",Table1[[#This Row],[Ref No / Invoice No]])</f>
        <v/>
      </c>
      <c r="BK104" t="str">
        <f>IF(Table1[[#This Row],[Voucher No]]="","",Table1[[#This Row],[Voucher No]])</f>
        <v/>
      </c>
      <c r="BL104" t="str">
        <f>IF(Table1[[#This Row],[Date]]="","",Table1[[#This Row],[Narration]])</f>
        <v/>
      </c>
      <c r="BM104" t="str">
        <f>IF(Table1[[#This Row],[Date]]="","",$A$11&amp;$A$13&amp;ROW())</f>
        <v/>
      </c>
      <c r="BN104" t="str">
        <f>IF(Table1[[#This Row],[Date]]="","",$A$13)</f>
        <v/>
      </c>
      <c r="BP104" t="str">
        <f>IF(Table1[[#This Row],[Ledger 1]]="","","No")</f>
        <v/>
      </c>
      <c r="BQ104" t="str">
        <f>IF(Table1[[#This Row],[Date]]="","",IF(Table1[[#This Row],[Effect 1]]="Dr.","Yes","No"))</f>
        <v/>
      </c>
      <c r="BR104" t="str">
        <f>IF(Table1[[#This Row],[Date]]="","",Table1[[#This Row],[Ledger 1]])</f>
        <v/>
      </c>
      <c r="BS104" t="str">
        <f>IF(Table1[[#This Row],[Date]]="","",IF(Table1[[#This Row],[Effect 1]]="Dr.",-Table1[[#This Row],[Amount 1]],Table1[[#This Row],[Amount 1]]))</f>
        <v/>
      </c>
      <c r="BV104" t="str">
        <f>IF(Table1[[#This Row],[Ledger 2]]="","","No")</f>
        <v/>
      </c>
      <c r="BW104" t="str">
        <f>IF(Table1[[#This Row],[Date]]="","",IF(Table1[[#This Row],[Effect 2]]="Dr.","Yes","No"))</f>
        <v/>
      </c>
      <c r="BX104" t="str">
        <f>IF(Table1[[#This Row],[Date]]="","",Table1[[#This Row],[Ledger 2]])</f>
        <v/>
      </c>
      <c r="BY104" t="str">
        <f>IF(Table1[[#This Row],[Date]]="","",IF(Table1[[#This Row],[Effect 2]]="Dr.",-Table1[[#This Row],[Amount 2]],Table1[[#This Row],[Amount 2]]))</f>
        <v/>
      </c>
      <c r="CB104" t="str">
        <f>IF(Table1[[#This Row],[Ledger 3]]="","","No")</f>
        <v/>
      </c>
      <c r="CC104" t="str">
        <f>IF(Table1[[#This Row],[Ledger 3]]="","",IF(Table1[[#This Row],[Effect 3]]="Dr.","Yes","No"))</f>
        <v/>
      </c>
      <c r="CD104" t="str">
        <f>IF(Table1[[#This Row],[Ledger 3]]="","",Table1[[#This Row],[Ledger 3]])</f>
        <v/>
      </c>
      <c r="CE104" t="str">
        <f>IF(Table1[[#This Row],[Ledger 3]]="","",IF(Table1[[#This Row],[Effect 3]]="Dr.",-Table1[[#This Row],[Amount 3]],Table1[[#This Row],[Amount 3]]))</f>
        <v/>
      </c>
      <c r="CH104" t="str">
        <f>IF(Table1[[#This Row],[Ledger 4]]="","","No")</f>
        <v/>
      </c>
      <c r="CI104" t="str">
        <f>IF(Table1[[#This Row],[Ledger 4]]="","",IF(Table1[[#This Row],[Effect 4]]="Dr.","Yes","No"))</f>
        <v/>
      </c>
      <c r="CJ104" t="str">
        <f>IF(Table1[[#This Row],[Ledger 4]]="","",Table1[[#This Row],[Ledger 4]])</f>
        <v/>
      </c>
      <c r="CK104" t="str">
        <f>IF(Table1[[#This Row],[Ledger 4]]="","",IF(Table1[[#This Row],[Effect 4]]="Dr.",-Table1[[#This Row],[Amount 4]],Table1[[#This Row],[Amount 4]]))</f>
        <v/>
      </c>
      <c r="CN104" t="str">
        <f>IF(Table1[[#This Row],[Ledger 5]]="","","No")</f>
        <v/>
      </c>
      <c r="CO104" t="str">
        <f>IF(Table1[[#This Row],[Ledger 5]]="","",IF(Table1[[#This Row],[Effect 5]]="Dr.","Yes","No"))</f>
        <v/>
      </c>
      <c r="CP104" t="str">
        <f>IF(Table1[[#This Row],[Ledger 5]]="","",Table1[[#This Row],[Ledger 5]])</f>
        <v/>
      </c>
      <c r="CQ104" t="str">
        <f>IF(Table1[[#This Row],[Ledger 5]]="","",IF(Table1[[#This Row],[Effect 5]]="Dr.",-Table1[[#This Row],[Amount 5]],Table1[[#This Row],[Amount 5]]))</f>
        <v/>
      </c>
      <c r="CT104" t="str">
        <f>IF(Table1[[#This Row],[Ledger 6]]="","","No")</f>
        <v/>
      </c>
      <c r="CU104" t="str">
        <f>IF(Table1[[#This Row],[Ledger 6]]="","",IF(Table1[[#This Row],[Effect 6]]="Dr.","Yes","No"))</f>
        <v/>
      </c>
      <c r="CV104" t="str">
        <f>IF(Table1[[#This Row],[Ledger 6]]="","",Table1[[#This Row],[Ledger 6]])</f>
        <v/>
      </c>
      <c r="CW104" t="str">
        <f>IF(Table1[[#This Row],[Ledger 6]]="","",IF(Table1[[#This Row],[Effect 6]]="Dr.",-Table1[[#This Row],[Amount 6]],Table1[[#This Row],[Amount 6]]))</f>
        <v/>
      </c>
      <c r="CZ104" t="str">
        <f>IF(Table1[[#This Row],[Ledger 7]]="","","No")</f>
        <v/>
      </c>
      <c r="DA104" t="str">
        <f>IF(Table1[[#This Row],[Ledger 7]]="","",IF(Table1[[#This Row],[Effect 7]]="Dr.","Yes","No"))</f>
        <v/>
      </c>
      <c r="DB104" t="str">
        <f>IF(Table1[[#This Row],[Ledger 7]]="","",Table1[[#This Row],[Ledger 7]])</f>
        <v/>
      </c>
      <c r="DC104" t="str">
        <f>IF(Table1[[#This Row],[Ledger 7]]="","",IF(Table1[[#This Row],[Effect 7]]="Dr.",-Table1[[#This Row],[Amount 7]],Table1[[#This Row],[Amount 7]]))</f>
        <v/>
      </c>
      <c r="DF104" t="str">
        <f>IF(Table1[[#This Row],[Ledger 8]]="","","No")</f>
        <v/>
      </c>
      <c r="DG104" t="str">
        <f>IF(Table1[[#This Row],[Ledger 8]]="","",IF(Table1[[#This Row],[Effect 8]]="Dr.","Yes","No"))</f>
        <v/>
      </c>
      <c r="DH104" t="str">
        <f>IF(Table1[[#This Row],[Ledger 8]]="","",Table1[[#This Row],[Ledger 8]])</f>
        <v/>
      </c>
      <c r="DI104" t="str">
        <f>IF(Table1[[#This Row],[Ledger 8]]="","",IF(Table1[[#This Row],[Effect 8]]="Dr.",-Table1[[#This Row],[Amount 8]],Table1[[#This Row],[Amount 8]]))</f>
        <v/>
      </c>
      <c r="DL104" t="str">
        <f>IF(Table1[[#This Row],[Ledger 9]]="","","No")</f>
        <v/>
      </c>
      <c r="DM104" t="str">
        <f>IF(Table1[[#This Row],[Ledger 9]]="","",IF(Table1[[#This Row],[Effect 9]]="Dr.","Yes","No"))</f>
        <v/>
      </c>
      <c r="DN104" t="str">
        <f>IF(Table1[[#This Row],[Ledger 9]]="","",Table1[[#This Row],[Ledger 9]])</f>
        <v/>
      </c>
      <c r="DO104" t="str">
        <f>IF(Table1[[#This Row],[Ledger 9]]="","",IF(Table1[[#This Row],[Effect 9]]="Dr.",-Table1[[#This Row],[Amount 9]],Table1[[#This Row],[Amount 9]]))</f>
        <v/>
      </c>
      <c r="DR104" t="str">
        <f>IF(Table1[[#This Row],[Ledger 10]]="","","No")</f>
        <v/>
      </c>
      <c r="DS104" t="str">
        <f>IF(Table1[[#This Row],[Ledger 10]]="","",IF(Table1[[#This Row],[Effect 10]]="Dr.","Yes","No"))</f>
        <v/>
      </c>
      <c r="DT104" t="str">
        <f>IF(Table1[[#This Row],[Ledger 10]]="","",Table1[[#This Row],[Ledger 10]])</f>
        <v/>
      </c>
      <c r="DU104" t="str">
        <f>IF(Table1[[#This Row],[Ledger 10]]="","",IF(Table1[[#This Row],[Effect 10]]="Dr.",-Table1[[#This Row],[Amount 10]],Table1[[#This Row],[Amount 10]]))</f>
        <v/>
      </c>
      <c r="DX104" t="str">
        <f>IF(Table1[[#This Row],[Ledger 11]]="","","No")</f>
        <v/>
      </c>
      <c r="DY104" t="str">
        <f>IF(Table1[[#This Row],[Ledger 11]]="","",IF(Table1[[#This Row],[Effect 11]]="Dr.","Yes","No"))</f>
        <v/>
      </c>
      <c r="DZ104" t="str">
        <f>IF(Table1[[#This Row],[Ledger 11]]="","",Table1[[#This Row],[Ledger 11]])</f>
        <v/>
      </c>
      <c r="EA104" t="str">
        <f>IF(Table1[[#This Row],[Ledger 11]]="","",IF(Table1[[#This Row],[Effect 11]]="Dr.",-Table1[[#This Row],[Amount 11]],Table1[[#This Row],[Amount 11]]))</f>
        <v/>
      </c>
      <c r="ED104" t="str">
        <f>IF(Table1[[#This Row],[Ledger 12]]="","","No")</f>
        <v/>
      </c>
      <c r="EE104" t="str">
        <f>IF(Table1[[#This Row],[Ledger 12]]="","",IF(Table1[[#This Row],[Effect 12]]="Dr.","Yes","No"))</f>
        <v/>
      </c>
      <c r="EF104" t="str">
        <f>IF(Table1[[#This Row],[Ledger 12]]="","",Table1[[#This Row],[Ledger 12]])</f>
        <v/>
      </c>
      <c r="EG104" t="str">
        <f>IF(Table1[[#This Row],[Ledger 12]]="","",IF(Table1[[#This Row],[Effect 12]]="Dr.",-Table1[[#This Row],[Amount 12]],Table1[[#This Row],[Amount 12]]))</f>
        <v/>
      </c>
      <c r="EJ104" t="str">
        <f>IF(Table1[[#This Row],[Ledger 13]]="","","No")</f>
        <v/>
      </c>
      <c r="EK104" t="str">
        <f>IF(Table1[[#This Row],[Ledger 13]]="","",IF(Table1[[#This Row],[Effect 13]]="Dr.","Yes","No"))</f>
        <v/>
      </c>
      <c r="EL104" t="str">
        <f>IF(Table1[[#This Row],[Ledger 13]]="","",Table1[[#This Row],[Ledger 13]])</f>
        <v/>
      </c>
      <c r="EM104" t="str">
        <f>IF(Table1[[#This Row],[Ledger 13]]="","",IF(Table1[[#This Row],[Effect 13]]="Dr.",-Table1[[#This Row],[Amount 13]],Table1[[#This Row],[Amount 13]]))</f>
        <v/>
      </c>
      <c r="EP104" t="str">
        <f>IF(Table1[[#This Row],[Ledger 14]]="","","No")</f>
        <v/>
      </c>
      <c r="EQ104" t="str">
        <f>IF(Table1[[#This Row],[Ledger 14]]="","",IF(Table1[[#This Row],[Effect 14]]="Dr.","Yes","No"))</f>
        <v/>
      </c>
      <c r="ER104" t="str">
        <f>IF(Table1[[#This Row],[Ledger 14]]="","",Table1[[#This Row],[Ledger 14]])</f>
        <v/>
      </c>
      <c r="ES104" t="str">
        <f>IF(Table1[[#This Row],[Ledger 14]]="","",IF(Table1[[#This Row],[Effect 14]]="Dr.",-Table1[[#This Row],[Amount 14]],Table1[[#This Row],[Amount 14]]))</f>
        <v/>
      </c>
      <c r="EV104" t="str">
        <f>IF(Table1[[#This Row],[Ledger 15]]="","","No")</f>
        <v/>
      </c>
      <c r="EW104" t="str">
        <f>IF(Table1[[#This Row],[Ledger 15]]="","",IF(Table1[[#This Row],[Effect 15]]="Dr.","Yes","No"))</f>
        <v/>
      </c>
      <c r="EX104" t="str">
        <f>IF(Table1[[#This Row],[Ledger 15]]="","",Table1[[#This Row],[Ledger 15]])</f>
        <v/>
      </c>
      <c r="EY104" t="str">
        <f>IF(Table1[[#This Row],[Ledger 15]]="","",IF(Table1[[#This Row],[Effect 15]]="Dr.",-Table1[[#This Row],[Amount 15]],Table1[[#This Row],[Amount 15]]))</f>
        <v/>
      </c>
      <c r="FD1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4">
        <f>IF(Table1[[#This Row],[Date]]="",0,IF(AND(Table1[[#This Row],[Date]]&gt;=$FE$2,Table1[[#This Row],[Date]]&lt;=$FE$3),0,1))</f>
        <v>0</v>
      </c>
      <c r="FF104">
        <f>IF(Table1[[#This Row],[Date]]="",0,IF(TYPE(VLOOKUP(Table1[[#This Row],[Voucher Type]],Table1[[#All],[Voucher Type Master]],1,FALSE))=16,1,0))</f>
        <v>0</v>
      </c>
      <c r="FG104">
        <f>IF(TYPE(IF(Table1[[#This Row],[Date]]="",0,IF(VLOOKUP(Table1[[#This Row],[Voucher Type]],$FY$5:$FZ$13,2,0)=Table1[[#This Row],[Effect 1]],0,1)))=16,1,0)</f>
        <v>0</v>
      </c>
      <c r="FH1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4">
        <f>IF(LEN(Table1[[#This Row],[Ledger 1]])&gt;0,IF(TYPE(VLOOKUP(Table1[[#This Row],[Ledger 1]],GZ:GZ,1,0))=16,1,0),0)</f>
        <v>0</v>
      </c>
      <c r="FJ104">
        <f>IF(LEN(Table1[[#This Row],[Ledger 2]])&gt;0,IF(TYPE(VLOOKUP(Table1[[#This Row],[Ledger 2]],GZ:GZ,1,0))=16,1,0),0)</f>
        <v>0</v>
      </c>
      <c r="FK104">
        <f>IF(LEN(Table1[[#This Row],[Ledger 3]])&gt;0,IF(TYPE(VLOOKUP(Table1[[#This Row],[Ledger 3]],GZ:GZ,1,0))=16,1,0),0)</f>
        <v>0</v>
      </c>
      <c r="FL104">
        <f>IF(LEN(Table1[[#This Row],[Ledger 4]])&gt;0,IF(TYPE(VLOOKUP(Table1[[#This Row],[Ledger 4]],GZ:GZ,1,0))=16,1,0),0)</f>
        <v>0</v>
      </c>
      <c r="FM104">
        <f>IF(LEN(Table1[[#This Row],[Ledger 5]])&gt;0,IF(TYPE(VLOOKUP(Table1[[#This Row],[Ledger 5]],GZ:GZ,1,0))=16,1,0),0)</f>
        <v>0</v>
      </c>
      <c r="FN104">
        <f>IF(LEN(Table1[[#This Row],[Ledger 6]])&gt;0,IF(TYPE(VLOOKUP(Table1[[#This Row],[Ledger 6]],$GZ:$GZ,1,0))=16,1,0),0)</f>
        <v>0</v>
      </c>
      <c r="FO104">
        <f>IF(LEN(Table1[[#This Row],[Ledger 7]])&gt;0,IF(TYPE(VLOOKUP(Table1[[#This Row],[Ledger 7]],$GZ:$GZ,1,0))=16,1,0),0)</f>
        <v>0</v>
      </c>
      <c r="FP104">
        <f>IF(LEN(Table1[[#This Row],[Ledger 8]])&gt;0,IF(TYPE(VLOOKUP(Table1[[#This Row],[Ledger 8]],$GZ:$GZ,1,0))=16,1,0),0)</f>
        <v>0</v>
      </c>
      <c r="FQ104">
        <f>IF(LEN(Table1[[#This Row],[Ledger 9]])&gt;0,IF(TYPE(VLOOKUP(Table1[[#This Row],[Ledger 9]],$GZ:$GZ,1,0))=16,1,0),0)</f>
        <v>0</v>
      </c>
      <c r="FR104">
        <f>IF(LEN(Table1[[#This Row],[Ledger 10]])&gt;0,IF(TYPE(VLOOKUP(Table1[[#This Row],[Ledger 10]],$GZ:$GZ,1,0))=16,1,0),0)</f>
        <v>0</v>
      </c>
      <c r="FS104">
        <f>IF(LEN(Table1[[#This Row],[Ledger 11]])&gt;0,IF(TYPE(VLOOKUP(Table1[[#This Row],[Ledger 11]],$GZ:$GZ,1,0))=16,1,0),0)</f>
        <v>0</v>
      </c>
      <c r="FT104">
        <f>IF(LEN(Table1[[#This Row],[Ledger 12]])&gt;0,IF(TYPE(VLOOKUP(Table1[[#This Row],[Ledger 12]],$GZ:$GZ,1,0))=16,1,0),0)</f>
        <v>0</v>
      </c>
      <c r="FU104">
        <f>IF(LEN(Table1[[#This Row],[Ledger 13]])&gt;0,IF(TYPE(VLOOKUP(Table1[[#This Row],[Ledger 13]],$GZ:$GZ,1,0))=16,1,0),0)</f>
        <v>0</v>
      </c>
      <c r="FV104">
        <f>IF(LEN(Table1[[#This Row],[Ledger 14]])&gt;0,IF(TYPE(VLOOKUP(Table1[[#This Row],[Ledger 14]],$GZ:$GZ,1,0))=16,1,0),0)</f>
        <v>0</v>
      </c>
      <c r="FW104">
        <f>IF(LEN(Table1[[#This Row],[Ledger 15]])&gt;0,IF(TYPE(VLOOKUP(Table1[[#This Row],[Ledger 15]],$GZ:$GZ,1,0))=16,1,0),0)</f>
        <v>0</v>
      </c>
    </row>
    <row r="105" spans="4:179" ht="33" customHeight="1" x14ac:dyDescent="0.45">
      <c r="D105" s="8">
        <f t="shared" si="10"/>
        <v>100</v>
      </c>
      <c r="E105" s="32"/>
      <c r="F105" s="34"/>
      <c r="G105" s="34"/>
      <c r="H105" s="34"/>
      <c r="I105" s="34"/>
      <c r="J105" s="38"/>
      <c r="K105" s="33"/>
      <c r="L105" s="36"/>
      <c r="M105" s="35"/>
      <c r="N105" s="34"/>
      <c r="O105" s="41"/>
      <c r="P105" s="35"/>
      <c r="Q105" s="34"/>
      <c r="R105" s="37"/>
      <c r="S105" s="35"/>
      <c r="T105" s="34"/>
      <c r="U105" s="37"/>
      <c r="V105" s="35"/>
      <c r="W105" s="34"/>
      <c r="X105" s="37"/>
      <c r="Y105" s="35"/>
      <c r="Z105" s="34"/>
      <c r="AA105" s="37"/>
      <c r="AB105" s="35"/>
      <c r="AC105" s="34"/>
      <c r="AD105" s="37"/>
      <c r="AE105" s="35"/>
      <c r="AF105" s="34"/>
      <c r="AG105" s="37"/>
      <c r="AH105" s="35"/>
      <c r="AI105" s="34"/>
      <c r="AJ105" s="37"/>
      <c r="AK105" s="35"/>
      <c r="AL105" s="34"/>
      <c r="AM105" s="37"/>
      <c r="AN105" s="35"/>
      <c r="AO105" s="34"/>
      <c r="AP105" s="37"/>
      <c r="AQ105" s="35"/>
      <c r="AR105" s="34"/>
      <c r="AS105" s="37"/>
      <c r="AT105" s="35"/>
      <c r="AU105" s="34"/>
      <c r="AV105" s="37"/>
      <c r="AW105" s="35"/>
      <c r="AX105" s="34"/>
      <c r="AY105" s="37"/>
      <c r="AZ105" s="35"/>
      <c r="BA105" s="34"/>
      <c r="BB105" s="37"/>
      <c r="BC1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5" s="7"/>
      <c r="BF105" t="str">
        <f>IF(Table1[[#This Row],[Date]]="","","&amp;lt;VOUCHER REMOTEID="&amp;""""&amp;$A$11&amp;$A$13&amp;ROW()&amp;""""&amp;" VCHTYPE="""&amp;F105&amp;""" ACTION="""&amp;"Create"&amp;"""&amp;gt;")</f>
        <v/>
      </c>
      <c r="BG105" t="str">
        <f>IF(Table1[[#This Row],[Date]]="","",TEXT(Table1[[#This Row],[Date]],"yyyymmdd"))</f>
        <v/>
      </c>
      <c r="BH105" t="str">
        <f>Table1[[#This Row],[Date2]]</f>
        <v/>
      </c>
      <c r="BI105" t="str">
        <f>IF(Table1[[#This Row],[Date]]="","",Table1[[#This Row],[Voucher Type]])</f>
        <v/>
      </c>
      <c r="BJ105" t="str">
        <f>IF(Table1[[#This Row],[Ref No / Invoice No]]="","",Table1[[#This Row],[Ref No / Invoice No]])</f>
        <v/>
      </c>
      <c r="BK105" t="str">
        <f>IF(Table1[[#This Row],[Voucher No]]="","",Table1[[#This Row],[Voucher No]])</f>
        <v/>
      </c>
      <c r="BL105" t="str">
        <f>IF(Table1[[#This Row],[Date]]="","",Table1[[#This Row],[Narration]])</f>
        <v/>
      </c>
      <c r="BM105" t="str">
        <f>IF(Table1[[#This Row],[Date]]="","",$A$11&amp;$A$13&amp;ROW())</f>
        <v/>
      </c>
      <c r="BN105" t="str">
        <f>IF(Table1[[#This Row],[Date]]="","",$A$13)</f>
        <v/>
      </c>
      <c r="BP105" t="str">
        <f>IF(Table1[[#This Row],[Ledger 1]]="","","No")</f>
        <v/>
      </c>
      <c r="BQ105" t="str">
        <f>IF(Table1[[#This Row],[Date]]="","",IF(Table1[[#This Row],[Effect 1]]="Dr.","Yes","No"))</f>
        <v/>
      </c>
      <c r="BR105" t="str">
        <f>IF(Table1[[#This Row],[Date]]="","",Table1[[#This Row],[Ledger 1]])</f>
        <v/>
      </c>
      <c r="BS105" t="str">
        <f>IF(Table1[[#This Row],[Date]]="","",IF(Table1[[#This Row],[Effect 1]]="Dr.",-Table1[[#This Row],[Amount 1]],Table1[[#This Row],[Amount 1]]))</f>
        <v/>
      </c>
      <c r="BV105" t="str">
        <f>IF(Table1[[#This Row],[Ledger 2]]="","","No")</f>
        <v/>
      </c>
      <c r="BW105" t="str">
        <f>IF(Table1[[#This Row],[Date]]="","",IF(Table1[[#This Row],[Effect 2]]="Dr.","Yes","No"))</f>
        <v/>
      </c>
      <c r="BX105" t="str">
        <f>IF(Table1[[#This Row],[Date]]="","",Table1[[#This Row],[Ledger 2]])</f>
        <v/>
      </c>
      <c r="BY105" t="str">
        <f>IF(Table1[[#This Row],[Date]]="","",IF(Table1[[#This Row],[Effect 2]]="Dr.",-Table1[[#This Row],[Amount 2]],Table1[[#This Row],[Amount 2]]))</f>
        <v/>
      </c>
      <c r="CB105" t="str">
        <f>IF(Table1[[#This Row],[Ledger 3]]="","","No")</f>
        <v/>
      </c>
      <c r="CC105" t="str">
        <f>IF(Table1[[#This Row],[Ledger 3]]="","",IF(Table1[[#This Row],[Effect 3]]="Dr.","Yes","No"))</f>
        <v/>
      </c>
      <c r="CD105" t="str">
        <f>IF(Table1[[#This Row],[Ledger 3]]="","",Table1[[#This Row],[Ledger 3]])</f>
        <v/>
      </c>
      <c r="CE105" t="str">
        <f>IF(Table1[[#This Row],[Ledger 3]]="","",IF(Table1[[#This Row],[Effect 3]]="Dr.",-Table1[[#This Row],[Amount 3]],Table1[[#This Row],[Amount 3]]))</f>
        <v/>
      </c>
      <c r="CH105" t="str">
        <f>IF(Table1[[#This Row],[Ledger 4]]="","","No")</f>
        <v/>
      </c>
      <c r="CI105" t="str">
        <f>IF(Table1[[#This Row],[Ledger 4]]="","",IF(Table1[[#This Row],[Effect 4]]="Dr.","Yes","No"))</f>
        <v/>
      </c>
      <c r="CJ105" t="str">
        <f>IF(Table1[[#This Row],[Ledger 4]]="","",Table1[[#This Row],[Ledger 4]])</f>
        <v/>
      </c>
      <c r="CK105" t="str">
        <f>IF(Table1[[#This Row],[Ledger 4]]="","",IF(Table1[[#This Row],[Effect 4]]="Dr.",-Table1[[#This Row],[Amount 4]],Table1[[#This Row],[Amount 4]]))</f>
        <v/>
      </c>
      <c r="CN105" t="str">
        <f>IF(Table1[[#This Row],[Ledger 5]]="","","No")</f>
        <v/>
      </c>
      <c r="CO105" t="str">
        <f>IF(Table1[[#This Row],[Ledger 5]]="","",IF(Table1[[#This Row],[Effect 5]]="Dr.","Yes","No"))</f>
        <v/>
      </c>
      <c r="CP105" t="str">
        <f>IF(Table1[[#This Row],[Ledger 5]]="","",Table1[[#This Row],[Ledger 5]])</f>
        <v/>
      </c>
      <c r="CQ105" t="str">
        <f>IF(Table1[[#This Row],[Ledger 5]]="","",IF(Table1[[#This Row],[Effect 5]]="Dr.",-Table1[[#This Row],[Amount 5]],Table1[[#This Row],[Amount 5]]))</f>
        <v/>
      </c>
      <c r="CT105" t="str">
        <f>IF(Table1[[#This Row],[Ledger 6]]="","","No")</f>
        <v/>
      </c>
      <c r="CU105" t="str">
        <f>IF(Table1[[#This Row],[Ledger 6]]="","",IF(Table1[[#This Row],[Effect 6]]="Dr.","Yes","No"))</f>
        <v/>
      </c>
      <c r="CV105" t="str">
        <f>IF(Table1[[#This Row],[Ledger 6]]="","",Table1[[#This Row],[Ledger 6]])</f>
        <v/>
      </c>
      <c r="CW105" t="str">
        <f>IF(Table1[[#This Row],[Ledger 6]]="","",IF(Table1[[#This Row],[Effect 6]]="Dr.",-Table1[[#This Row],[Amount 6]],Table1[[#This Row],[Amount 6]]))</f>
        <v/>
      </c>
      <c r="CZ105" t="str">
        <f>IF(Table1[[#This Row],[Ledger 7]]="","","No")</f>
        <v/>
      </c>
      <c r="DA105" t="str">
        <f>IF(Table1[[#This Row],[Ledger 7]]="","",IF(Table1[[#This Row],[Effect 7]]="Dr.","Yes","No"))</f>
        <v/>
      </c>
      <c r="DB105" t="str">
        <f>IF(Table1[[#This Row],[Ledger 7]]="","",Table1[[#This Row],[Ledger 7]])</f>
        <v/>
      </c>
      <c r="DC105" t="str">
        <f>IF(Table1[[#This Row],[Ledger 7]]="","",IF(Table1[[#This Row],[Effect 7]]="Dr.",-Table1[[#This Row],[Amount 7]],Table1[[#This Row],[Amount 7]]))</f>
        <v/>
      </c>
      <c r="DF105" t="str">
        <f>IF(Table1[[#This Row],[Ledger 8]]="","","No")</f>
        <v/>
      </c>
      <c r="DG105" t="str">
        <f>IF(Table1[[#This Row],[Ledger 8]]="","",IF(Table1[[#This Row],[Effect 8]]="Dr.","Yes","No"))</f>
        <v/>
      </c>
      <c r="DH105" t="str">
        <f>IF(Table1[[#This Row],[Ledger 8]]="","",Table1[[#This Row],[Ledger 8]])</f>
        <v/>
      </c>
      <c r="DI105" t="str">
        <f>IF(Table1[[#This Row],[Ledger 8]]="","",IF(Table1[[#This Row],[Effect 8]]="Dr.",-Table1[[#This Row],[Amount 8]],Table1[[#This Row],[Amount 8]]))</f>
        <v/>
      </c>
      <c r="DL105" t="str">
        <f>IF(Table1[[#This Row],[Ledger 9]]="","","No")</f>
        <v/>
      </c>
      <c r="DM105" t="str">
        <f>IF(Table1[[#This Row],[Ledger 9]]="","",IF(Table1[[#This Row],[Effect 9]]="Dr.","Yes","No"))</f>
        <v/>
      </c>
      <c r="DN105" t="str">
        <f>IF(Table1[[#This Row],[Ledger 9]]="","",Table1[[#This Row],[Ledger 9]])</f>
        <v/>
      </c>
      <c r="DO105" t="str">
        <f>IF(Table1[[#This Row],[Ledger 9]]="","",IF(Table1[[#This Row],[Effect 9]]="Dr.",-Table1[[#This Row],[Amount 9]],Table1[[#This Row],[Amount 9]]))</f>
        <v/>
      </c>
      <c r="DR105" t="str">
        <f>IF(Table1[[#This Row],[Ledger 10]]="","","No")</f>
        <v/>
      </c>
      <c r="DS105" t="str">
        <f>IF(Table1[[#This Row],[Ledger 10]]="","",IF(Table1[[#This Row],[Effect 10]]="Dr.","Yes","No"))</f>
        <v/>
      </c>
      <c r="DT105" t="str">
        <f>IF(Table1[[#This Row],[Ledger 10]]="","",Table1[[#This Row],[Ledger 10]])</f>
        <v/>
      </c>
      <c r="DU105" t="str">
        <f>IF(Table1[[#This Row],[Ledger 10]]="","",IF(Table1[[#This Row],[Effect 10]]="Dr.",-Table1[[#This Row],[Amount 10]],Table1[[#This Row],[Amount 10]]))</f>
        <v/>
      </c>
      <c r="DX105" t="str">
        <f>IF(Table1[[#This Row],[Ledger 11]]="","","No")</f>
        <v/>
      </c>
      <c r="DY105" t="str">
        <f>IF(Table1[[#This Row],[Ledger 11]]="","",IF(Table1[[#This Row],[Effect 11]]="Dr.","Yes","No"))</f>
        <v/>
      </c>
      <c r="DZ105" t="str">
        <f>IF(Table1[[#This Row],[Ledger 11]]="","",Table1[[#This Row],[Ledger 11]])</f>
        <v/>
      </c>
      <c r="EA105" t="str">
        <f>IF(Table1[[#This Row],[Ledger 11]]="","",IF(Table1[[#This Row],[Effect 11]]="Dr.",-Table1[[#This Row],[Amount 11]],Table1[[#This Row],[Amount 11]]))</f>
        <v/>
      </c>
      <c r="ED105" t="str">
        <f>IF(Table1[[#This Row],[Ledger 12]]="","","No")</f>
        <v/>
      </c>
      <c r="EE105" t="str">
        <f>IF(Table1[[#This Row],[Ledger 12]]="","",IF(Table1[[#This Row],[Effect 12]]="Dr.","Yes","No"))</f>
        <v/>
      </c>
      <c r="EF105" t="str">
        <f>IF(Table1[[#This Row],[Ledger 12]]="","",Table1[[#This Row],[Ledger 12]])</f>
        <v/>
      </c>
      <c r="EG105" t="str">
        <f>IF(Table1[[#This Row],[Ledger 12]]="","",IF(Table1[[#This Row],[Effect 12]]="Dr.",-Table1[[#This Row],[Amount 12]],Table1[[#This Row],[Amount 12]]))</f>
        <v/>
      </c>
      <c r="EJ105" t="str">
        <f>IF(Table1[[#This Row],[Ledger 13]]="","","No")</f>
        <v/>
      </c>
      <c r="EK105" t="str">
        <f>IF(Table1[[#This Row],[Ledger 13]]="","",IF(Table1[[#This Row],[Effect 13]]="Dr.","Yes","No"))</f>
        <v/>
      </c>
      <c r="EL105" t="str">
        <f>IF(Table1[[#This Row],[Ledger 13]]="","",Table1[[#This Row],[Ledger 13]])</f>
        <v/>
      </c>
      <c r="EM105" t="str">
        <f>IF(Table1[[#This Row],[Ledger 13]]="","",IF(Table1[[#This Row],[Effect 13]]="Dr.",-Table1[[#This Row],[Amount 13]],Table1[[#This Row],[Amount 13]]))</f>
        <v/>
      </c>
      <c r="EP105" t="str">
        <f>IF(Table1[[#This Row],[Ledger 14]]="","","No")</f>
        <v/>
      </c>
      <c r="EQ105" t="str">
        <f>IF(Table1[[#This Row],[Ledger 14]]="","",IF(Table1[[#This Row],[Effect 14]]="Dr.","Yes","No"))</f>
        <v/>
      </c>
      <c r="ER105" t="str">
        <f>IF(Table1[[#This Row],[Ledger 14]]="","",Table1[[#This Row],[Ledger 14]])</f>
        <v/>
      </c>
      <c r="ES105" t="str">
        <f>IF(Table1[[#This Row],[Ledger 14]]="","",IF(Table1[[#This Row],[Effect 14]]="Dr.",-Table1[[#This Row],[Amount 14]],Table1[[#This Row],[Amount 14]]))</f>
        <v/>
      </c>
      <c r="EV105" t="str">
        <f>IF(Table1[[#This Row],[Ledger 15]]="","","No")</f>
        <v/>
      </c>
      <c r="EW105" t="str">
        <f>IF(Table1[[#This Row],[Ledger 15]]="","",IF(Table1[[#This Row],[Effect 15]]="Dr.","Yes","No"))</f>
        <v/>
      </c>
      <c r="EX105" t="str">
        <f>IF(Table1[[#This Row],[Ledger 15]]="","",Table1[[#This Row],[Ledger 15]])</f>
        <v/>
      </c>
      <c r="EY105" t="str">
        <f>IF(Table1[[#This Row],[Ledger 15]]="","",IF(Table1[[#This Row],[Effect 15]]="Dr.",-Table1[[#This Row],[Amount 15]],Table1[[#This Row],[Amount 15]]))</f>
        <v/>
      </c>
      <c r="FD1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5">
        <f>IF(Table1[[#This Row],[Date]]="",0,IF(AND(Table1[[#This Row],[Date]]&gt;=$FE$2,Table1[[#This Row],[Date]]&lt;=$FE$3),0,1))</f>
        <v>0</v>
      </c>
      <c r="FF105">
        <f>IF(Table1[[#This Row],[Date]]="",0,IF(TYPE(VLOOKUP(Table1[[#This Row],[Voucher Type]],Table1[[#All],[Voucher Type Master]],1,FALSE))=16,1,0))</f>
        <v>0</v>
      </c>
      <c r="FG105">
        <f>IF(TYPE(IF(Table1[[#This Row],[Date]]="",0,IF(VLOOKUP(Table1[[#This Row],[Voucher Type]],$FY$5:$FZ$13,2,0)=Table1[[#This Row],[Effect 1]],0,1)))=16,1,0)</f>
        <v>0</v>
      </c>
      <c r="FH1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5">
        <f>IF(LEN(Table1[[#This Row],[Ledger 1]])&gt;0,IF(TYPE(VLOOKUP(Table1[[#This Row],[Ledger 1]],GZ:GZ,1,0))=16,1,0),0)</f>
        <v>0</v>
      </c>
      <c r="FJ105">
        <f>IF(LEN(Table1[[#This Row],[Ledger 2]])&gt;0,IF(TYPE(VLOOKUP(Table1[[#This Row],[Ledger 2]],GZ:GZ,1,0))=16,1,0),0)</f>
        <v>0</v>
      </c>
      <c r="FK105">
        <f>IF(LEN(Table1[[#This Row],[Ledger 3]])&gt;0,IF(TYPE(VLOOKUP(Table1[[#This Row],[Ledger 3]],GZ:GZ,1,0))=16,1,0),0)</f>
        <v>0</v>
      </c>
      <c r="FL105">
        <f>IF(LEN(Table1[[#This Row],[Ledger 4]])&gt;0,IF(TYPE(VLOOKUP(Table1[[#This Row],[Ledger 4]],GZ:GZ,1,0))=16,1,0),0)</f>
        <v>0</v>
      </c>
      <c r="FM105">
        <f>IF(LEN(Table1[[#This Row],[Ledger 5]])&gt;0,IF(TYPE(VLOOKUP(Table1[[#This Row],[Ledger 5]],GZ:GZ,1,0))=16,1,0),0)</f>
        <v>0</v>
      </c>
      <c r="FN105">
        <f>IF(LEN(Table1[[#This Row],[Ledger 6]])&gt;0,IF(TYPE(VLOOKUP(Table1[[#This Row],[Ledger 6]],$GZ:$GZ,1,0))=16,1,0),0)</f>
        <v>0</v>
      </c>
      <c r="FO105">
        <f>IF(LEN(Table1[[#This Row],[Ledger 7]])&gt;0,IF(TYPE(VLOOKUP(Table1[[#This Row],[Ledger 7]],$GZ:$GZ,1,0))=16,1,0),0)</f>
        <v>0</v>
      </c>
      <c r="FP105">
        <f>IF(LEN(Table1[[#This Row],[Ledger 8]])&gt;0,IF(TYPE(VLOOKUP(Table1[[#This Row],[Ledger 8]],$GZ:$GZ,1,0))=16,1,0),0)</f>
        <v>0</v>
      </c>
      <c r="FQ105">
        <f>IF(LEN(Table1[[#This Row],[Ledger 9]])&gt;0,IF(TYPE(VLOOKUP(Table1[[#This Row],[Ledger 9]],$GZ:$GZ,1,0))=16,1,0),0)</f>
        <v>0</v>
      </c>
      <c r="FR105">
        <f>IF(LEN(Table1[[#This Row],[Ledger 10]])&gt;0,IF(TYPE(VLOOKUP(Table1[[#This Row],[Ledger 10]],$GZ:$GZ,1,0))=16,1,0),0)</f>
        <v>0</v>
      </c>
      <c r="FS105">
        <f>IF(LEN(Table1[[#This Row],[Ledger 11]])&gt;0,IF(TYPE(VLOOKUP(Table1[[#This Row],[Ledger 11]],$GZ:$GZ,1,0))=16,1,0),0)</f>
        <v>0</v>
      </c>
      <c r="FT105">
        <f>IF(LEN(Table1[[#This Row],[Ledger 12]])&gt;0,IF(TYPE(VLOOKUP(Table1[[#This Row],[Ledger 12]],$GZ:$GZ,1,0))=16,1,0),0)</f>
        <v>0</v>
      </c>
      <c r="FU105">
        <f>IF(LEN(Table1[[#This Row],[Ledger 13]])&gt;0,IF(TYPE(VLOOKUP(Table1[[#This Row],[Ledger 13]],$GZ:$GZ,1,0))=16,1,0),0)</f>
        <v>0</v>
      </c>
      <c r="FV105">
        <f>IF(LEN(Table1[[#This Row],[Ledger 14]])&gt;0,IF(TYPE(VLOOKUP(Table1[[#This Row],[Ledger 14]],$GZ:$GZ,1,0))=16,1,0),0)</f>
        <v>0</v>
      </c>
      <c r="FW105">
        <f>IF(LEN(Table1[[#This Row],[Ledger 15]])&gt;0,IF(TYPE(VLOOKUP(Table1[[#This Row],[Ledger 15]],$GZ:$GZ,1,0))=16,1,0),0)</f>
        <v>0</v>
      </c>
    </row>
    <row r="106" spans="4:179" ht="33" customHeight="1" x14ac:dyDescent="0.45">
      <c r="D106" s="8">
        <f t="shared" si="10"/>
        <v>101</v>
      </c>
      <c r="E106" s="32"/>
      <c r="F106" s="34"/>
      <c r="G106" s="34"/>
      <c r="H106" s="34"/>
      <c r="I106" s="34"/>
      <c r="J106" s="38"/>
      <c r="K106" s="33"/>
      <c r="L106" s="36"/>
      <c r="M106" s="35"/>
      <c r="N106" s="34"/>
      <c r="O106" s="41"/>
      <c r="P106" s="35"/>
      <c r="Q106" s="34"/>
      <c r="R106" s="37"/>
      <c r="S106" s="35"/>
      <c r="T106" s="34"/>
      <c r="U106" s="37"/>
      <c r="V106" s="35"/>
      <c r="W106" s="34"/>
      <c r="X106" s="37"/>
      <c r="Y106" s="35"/>
      <c r="Z106" s="34"/>
      <c r="AA106" s="37"/>
      <c r="AB106" s="35"/>
      <c r="AC106" s="34"/>
      <c r="AD106" s="37"/>
      <c r="AE106" s="35"/>
      <c r="AF106" s="34"/>
      <c r="AG106" s="37"/>
      <c r="AH106" s="35"/>
      <c r="AI106" s="34"/>
      <c r="AJ106" s="37"/>
      <c r="AK106" s="35"/>
      <c r="AL106" s="34"/>
      <c r="AM106" s="37"/>
      <c r="AN106" s="35"/>
      <c r="AO106" s="34"/>
      <c r="AP106" s="37"/>
      <c r="AQ106" s="35"/>
      <c r="AR106" s="34"/>
      <c r="AS106" s="37"/>
      <c r="AT106" s="35"/>
      <c r="AU106" s="34"/>
      <c r="AV106" s="37"/>
      <c r="AW106" s="35"/>
      <c r="AX106" s="34"/>
      <c r="AY106" s="37"/>
      <c r="AZ106" s="35"/>
      <c r="BA106" s="34"/>
      <c r="BB106" s="37"/>
      <c r="BC1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6" s="7"/>
      <c r="BF106" t="str">
        <f>IF(Table1[[#This Row],[Date]]="","","&amp;lt;VOUCHER REMOTEID="&amp;""""&amp;$A$11&amp;$A$13&amp;ROW()&amp;""""&amp;" VCHTYPE="""&amp;F106&amp;""" ACTION="""&amp;"Create"&amp;"""&amp;gt;")</f>
        <v/>
      </c>
      <c r="BG106" t="str">
        <f>IF(Table1[[#This Row],[Date]]="","",TEXT(Table1[[#This Row],[Date]],"yyyymmdd"))</f>
        <v/>
      </c>
      <c r="BH106" t="str">
        <f>Table1[[#This Row],[Date2]]</f>
        <v/>
      </c>
      <c r="BI106" t="str">
        <f>IF(Table1[[#This Row],[Date]]="","",Table1[[#This Row],[Voucher Type]])</f>
        <v/>
      </c>
      <c r="BJ106" t="str">
        <f>IF(Table1[[#This Row],[Ref No / Invoice No]]="","",Table1[[#This Row],[Ref No / Invoice No]])</f>
        <v/>
      </c>
      <c r="BK106" t="str">
        <f>IF(Table1[[#This Row],[Voucher No]]="","",Table1[[#This Row],[Voucher No]])</f>
        <v/>
      </c>
      <c r="BL106" t="str">
        <f>IF(Table1[[#This Row],[Date]]="","",Table1[[#This Row],[Narration]])</f>
        <v/>
      </c>
      <c r="BM106" t="str">
        <f>IF(Table1[[#This Row],[Date]]="","",$A$11&amp;$A$13&amp;ROW())</f>
        <v/>
      </c>
      <c r="BN106" t="str">
        <f>IF(Table1[[#This Row],[Date]]="","",$A$13)</f>
        <v/>
      </c>
      <c r="BP106" t="str">
        <f>IF(Table1[[#This Row],[Ledger 1]]="","","No")</f>
        <v/>
      </c>
      <c r="BQ106" t="str">
        <f>IF(Table1[[#This Row],[Date]]="","",IF(Table1[[#This Row],[Effect 1]]="Dr.","Yes","No"))</f>
        <v/>
      </c>
      <c r="BR106" t="str">
        <f>IF(Table1[[#This Row],[Date]]="","",Table1[[#This Row],[Ledger 1]])</f>
        <v/>
      </c>
      <c r="BS106" t="str">
        <f>IF(Table1[[#This Row],[Date]]="","",IF(Table1[[#This Row],[Effect 1]]="Dr.",-Table1[[#This Row],[Amount 1]],Table1[[#This Row],[Amount 1]]))</f>
        <v/>
      </c>
      <c r="BV106" t="str">
        <f>IF(Table1[[#This Row],[Ledger 2]]="","","No")</f>
        <v/>
      </c>
      <c r="BW106" t="str">
        <f>IF(Table1[[#This Row],[Date]]="","",IF(Table1[[#This Row],[Effect 2]]="Dr.","Yes","No"))</f>
        <v/>
      </c>
      <c r="BX106" t="str">
        <f>IF(Table1[[#This Row],[Date]]="","",Table1[[#This Row],[Ledger 2]])</f>
        <v/>
      </c>
      <c r="BY106" t="str">
        <f>IF(Table1[[#This Row],[Date]]="","",IF(Table1[[#This Row],[Effect 2]]="Dr.",-Table1[[#This Row],[Amount 2]],Table1[[#This Row],[Amount 2]]))</f>
        <v/>
      </c>
      <c r="CB106" t="str">
        <f>IF(Table1[[#This Row],[Ledger 3]]="","","No")</f>
        <v/>
      </c>
      <c r="CC106" t="str">
        <f>IF(Table1[[#This Row],[Ledger 3]]="","",IF(Table1[[#This Row],[Effect 3]]="Dr.","Yes","No"))</f>
        <v/>
      </c>
      <c r="CD106" t="str">
        <f>IF(Table1[[#This Row],[Ledger 3]]="","",Table1[[#This Row],[Ledger 3]])</f>
        <v/>
      </c>
      <c r="CE106" t="str">
        <f>IF(Table1[[#This Row],[Ledger 3]]="","",IF(Table1[[#This Row],[Effect 3]]="Dr.",-Table1[[#This Row],[Amount 3]],Table1[[#This Row],[Amount 3]]))</f>
        <v/>
      </c>
      <c r="CH106" t="str">
        <f>IF(Table1[[#This Row],[Ledger 4]]="","","No")</f>
        <v/>
      </c>
      <c r="CI106" t="str">
        <f>IF(Table1[[#This Row],[Ledger 4]]="","",IF(Table1[[#This Row],[Effect 4]]="Dr.","Yes","No"))</f>
        <v/>
      </c>
      <c r="CJ106" t="str">
        <f>IF(Table1[[#This Row],[Ledger 4]]="","",Table1[[#This Row],[Ledger 4]])</f>
        <v/>
      </c>
      <c r="CK106" t="str">
        <f>IF(Table1[[#This Row],[Ledger 4]]="","",IF(Table1[[#This Row],[Effect 4]]="Dr.",-Table1[[#This Row],[Amount 4]],Table1[[#This Row],[Amount 4]]))</f>
        <v/>
      </c>
      <c r="CN106" t="str">
        <f>IF(Table1[[#This Row],[Ledger 5]]="","","No")</f>
        <v/>
      </c>
      <c r="CO106" t="str">
        <f>IF(Table1[[#This Row],[Ledger 5]]="","",IF(Table1[[#This Row],[Effect 5]]="Dr.","Yes","No"))</f>
        <v/>
      </c>
      <c r="CP106" t="str">
        <f>IF(Table1[[#This Row],[Ledger 5]]="","",Table1[[#This Row],[Ledger 5]])</f>
        <v/>
      </c>
      <c r="CQ106" t="str">
        <f>IF(Table1[[#This Row],[Ledger 5]]="","",IF(Table1[[#This Row],[Effect 5]]="Dr.",-Table1[[#This Row],[Amount 5]],Table1[[#This Row],[Amount 5]]))</f>
        <v/>
      </c>
      <c r="CT106" t="str">
        <f>IF(Table1[[#This Row],[Ledger 6]]="","","No")</f>
        <v/>
      </c>
      <c r="CU106" t="str">
        <f>IF(Table1[[#This Row],[Ledger 6]]="","",IF(Table1[[#This Row],[Effect 6]]="Dr.","Yes","No"))</f>
        <v/>
      </c>
      <c r="CV106" t="str">
        <f>IF(Table1[[#This Row],[Ledger 6]]="","",Table1[[#This Row],[Ledger 6]])</f>
        <v/>
      </c>
      <c r="CW106" t="str">
        <f>IF(Table1[[#This Row],[Ledger 6]]="","",IF(Table1[[#This Row],[Effect 6]]="Dr.",-Table1[[#This Row],[Amount 6]],Table1[[#This Row],[Amount 6]]))</f>
        <v/>
      </c>
      <c r="CZ106" t="str">
        <f>IF(Table1[[#This Row],[Ledger 7]]="","","No")</f>
        <v/>
      </c>
      <c r="DA106" t="str">
        <f>IF(Table1[[#This Row],[Ledger 7]]="","",IF(Table1[[#This Row],[Effect 7]]="Dr.","Yes","No"))</f>
        <v/>
      </c>
      <c r="DB106" t="str">
        <f>IF(Table1[[#This Row],[Ledger 7]]="","",Table1[[#This Row],[Ledger 7]])</f>
        <v/>
      </c>
      <c r="DC106" t="str">
        <f>IF(Table1[[#This Row],[Ledger 7]]="","",IF(Table1[[#This Row],[Effect 7]]="Dr.",-Table1[[#This Row],[Amount 7]],Table1[[#This Row],[Amount 7]]))</f>
        <v/>
      </c>
      <c r="DF106" t="str">
        <f>IF(Table1[[#This Row],[Ledger 8]]="","","No")</f>
        <v/>
      </c>
      <c r="DG106" t="str">
        <f>IF(Table1[[#This Row],[Ledger 8]]="","",IF(Table1[[#This Row],[Effect 8]]="Dr.","Yes","No"))</f>
        <v/>
      </c>
      <c r="DH106" t="str">
        <f>IF(Table1[[#This Row],[Ledger 8]]="","",Table1[[#This Row],[Ledger 8]])</f>
        <v/>
      </c>
      <c r="DI106" t="str">
        <f>IF(Table1[[#This Row],[Ledger 8]]="","",IF(Table1[[#This Row],[Effect 8]]="Dr.",-Table1[[#This Row],[Amount 8]],Table1[[#This Row],[Amount 8]]))</f>
        <v/>
      </c>
      <c r="DL106" t="str">
        <f>IF(Table1[[#This Row],[Ledger 9]]="","","No")</f>
        <v/>
      </c>
      <c r="DM106" t="str">
        <f>IF(Table1[[#This Row],[Ledger 9]]="","",IF(Table1[[#This Row],[Effect 9]]="Dr.","Yes","No"))</f>
        <v/>
      </c>
      <c r="DN106" t="str">
        <f>IF(Table1[[#This Row],[Ledger 9]]="","",Table1[[#This Row],[Ledger 9]])</f>
        <v/>
      </c>
      <c r="DO106" t="str">
        <f>IF(Table1[[#This Row],[Ledger 9]]="","",IF(Table1[[#This Row],[Effect 9]]="Dr.",-Table1[[#This Row],[Amount 9]],Table1[[#This Row],[Amount 9]]))</f>
        <v/>
      </c>
      <c r="DR106" t="str">
        <f>IF(Table1[[#This Row],[Ledger 10]]="","","No")</f>
        <v/>
      </c>
      <c r="DS106" t="str">
        <f>IF(Table1[[#This Row],[Ledger 10]]="","",IF(Table1[[#This Row],[Effect 10]]="Dr.","Yes","No"))</f>
        <v/>
      </c>
      <c r="DT106" t="str">
        <f>IF(Table1[[#This Row],[Ledger 10]]="","",Table1[[#This Row],[Ledger 10]])</f>
        <v/>
      </c>
      <c r="DU106" t="str">
        <f>IF(Table1[[#This Row],[Ledger 10]]="","",IF(Table1[[#This Row],[Effect 10]]="Dr.",-Table1[[#This Row],[Amount 10]],Table1[[#This Row],[Amount 10]]))</f>
        <v/>
      </c>
      <c r="DX106" t="str">
        <f>IF(Table1[[#This Row],[Ledger 11]]="","","No")</f>
        <v/>
      </c>
      <c r="DY106" t="str">
        <f>IF(Table1[[#This Row],[Ledger 11]]="","",IF(Table1[[#This Row],[Effect 11]]="Dr.","Yes","No"))</f>
        <v/>
      </c>
      <c r="DZ106" t="str">
        <f>IF(Table1[[#This Row],[Ledger 11]]="","",Table1[[#This Row],[Ledger 11]])</f>
        <v/>
      </c>
      <c r="EA106" t="str">
        <f>IF(Table1[[#This Row],[Ledger 11]]="","",IF(Table1[[#This Row],[Effect 11]]="Dr.",-Table1[[#This Row],[Amount 11]],Table1[[#This Row],[Amount 11]]))</f>
        <v/>
      </c>
      <c r="ED106" t="str">
        <f>IF(Table1[[#This Row],[Ledger 12]]="","","No")</f>
        <v/>
      </c>
      <c r="EE106" t="str">
        <f>IF(Table1[[#This Row],[Ledger 12]]="","",IF(Table1[[#This Row],[Effect 12]]="Dr.","Yes","No"))</f>
        <v/>
      </c>
      <c r="EF106" t="str">
        <f>IF(Table1[[#This Row],[Ledger 12]]="","",Table1[[#This Row],[Ledger 12]])</f>
        <v/>
      </c>
      <c r="EG106" t="str">
        <f>IF(Table1[[#This Row],[Ledger 12]]="","",IF(Table1[[#This Row],[Effect 12]]="Dr.",-Table1[[#This Row],[Amount 12]],Table1[[#This Row],[Amount 12]]))</f>
        <v/>
      </c>
      <c r="EJ106" t="str">
        <f>IF(Table1[[#This Row],[Ledger 13]]="","","No")</f>
        <v/>
      </c>
      <c r="EK106" t="str">
        <f>IF(Table1[[#This Row],[Ledger 13]]="","",IF(Table1[[#This Row],[Effect 13]]="Dr.","Yes","No"))</f>
        <v/>
      </c>
      <c r="EL106" t="str">
        <f>IF(Table1[[#This Row],[Ledger 13]]="","",Table1[[#This Row],[Ledger 13]])</f>
        <v/>
      </c>
      <c r="EM106" t="str">
        <f>IF(Table1[[#This Row],[Ledger 13]]="","",IF(Table1[[#This Row],[Effect 13]]="Dr.",-Table1[[#This Row],[Amount 13]],Table1[[#This Row],[Amount 13]]))</f>
        <v/>
      </c>
      <c r="EP106" t="str">
        <f>IF(Table1[[#This Row],[Ledger 14]]="","","No")</f>
        <v/>
      </c>
      <c r="EQ106" t="str">
        <f>IF(Table1[[#This Row],[Ledger 14]]="","",IF(Table1[[#This Row],[Effect 14]]="Dr.","Yes","No"))</f>
        <v/>
      </c>
      <c r="ER106" t="str">
        <f>IF(Table1[[#This Row],[Ledger 14]]="","",Table1[[#This Row],[Ledger 14]])</f>
        <v/>
      </c>
      <c r="ES106" t="str">
        <f>IF(Table1[[#This Row],[Ledger 14]]="","",IF(Table1[[#This Row],[Effect 14]]="Dr.",-Table1[[#This Row],[Amount 14]],Table1[[#This Row],[Amount 14]]))</f>
        <v/>
      </c>
      <c r="EV106" t="str">
        <f>IF(Table1[[#This Row],[Ledger 15]]="","","No")</f>
        <v/>
      </c>
      <c r="EW106" t="str">
        <f>IF(Table1[[#This Row],[Ledger 15]]="","",IF(Table1[[#This Row],[Effect 15]]="Dr.","Yes","No"))</f>
        <v/>
      </c>
      <c r="EX106" t="str">
        <f>IF(Table1[[#This Row],[Ledger 15]]="","",Table1[[#This Row],[Ledger 15]])</f>
        <v/>
      </c>
      <c r="EY106" t="str">
        <f>IF(Table1[[#This Row],[Ledger 15]]="","",IF(Table1[[#This Row],[Effect 15]]="Dr.",-Table1[[#This Row],[Amount 15]],Table1[[#This Row],[Amount 15]]))</f>
        <v/>
      </c>
      <c r="FD1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6">
        <f>IF(Table1[[#This Row],[Date]]="",0,IF(AND(Table1[[#This Row],[Date]]&gt;=$FE$2,Table1[[#This Row],[Date]]&lt;=$FE$3),0,1))</f>
        <v>0</v>
      </c>
      <c r="FF106">
        <f>IF(Table1[[#This Row],[Date]]="",0,IF(TYPE(VLOOKUP(Table1[[#This Row],[Voucher Type]],Table1[[#All],[Voucher Type Master]],1,FALSE))=16,1,0))</f>
        <v>0</v>
      </c>
      <c r="FG106">
        <f>IF(TYPE(IF(Table1[[#This Row],[Date]]="",0,IF(VLOOKUP(Table1[[#This Row],[Voucher Type]],$FY$5:$FZ$13,2,0)=Table1[[#This Row],[Effect 1]],0,1)))=16,1,0)</f>
        <v>0</v>
      </c>
      <c r="FH1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6">
        <f>IF(LEN(Table1[[#This Row],[Ledger 1]])&gt;0,IF(TYPE(VLOOKUP(Table1[[#This Row],[Ledger 1]],GZ:GZ,1,0))=16,1,0),0)</f>
        <v>0</v>
      </c>
      <c r="FJ106">
        <f>IF(LEN(Table1[[#This Row],[Ledger 2]])&gt;0,IF(TYPE(VLOOKUP(Table1[[#This Row],[Ledger 2]],GZ:GZ,1,0))=16,1,0),0)</f>
        <v>0</v>
      </c>
      <c r="FK106">
        <f>IF(LEN(Table1[[#This Row],[Ledger 3]])&gt;0,IF(TYPE(VLOOKUP(Table1[[#This Row],[Ledger 3]],GZ:GZ,1,0))=16,1,0),0)</f>
        <v>0</v>
      </c>
      <c r="FL106">
        <f>IF(LEN(Table1[[#This Row],[Ledger 4]])&gt;0,IF(TYPE(VLOOKUP(Table1[[#This Row],[Ledger 4]],GZ:GZ,1,0))=16,1,0),0)</f>
        <v>0</v>
      </c>
      <c r="FM106">
        <f>IF(LEN(Table1[[#This Row],[Ledger 5]])&gt;0,IF(TYPE(VLOOKUP(Table1[[#This Row],[Ledger 5]],GZ:GZ,1,0))=16,1,0),0)</f>
        <v>0</v>
      </c>
      <c r="FN106">
        <f>IF(LEN(Table1[[#This Row],[Ledger 6]])&gt;0,IF(TYPE(VLOOKUP(Table1[[#This Row],[Ledger 6]],$GZ:$GZ,1,0))=16,1,0),0)</f>
        <v>0</v>
      </c>
      <c r="FO106">
        <f>IF(LEN(Table1[[#This Row],[Ledger 7]])&gt;0,IF(TYPE(VLOOKUP(Table1[[#This Row],[Ledger 7]],$GZ:$GZ,1,0))=16,1,0),0)</f>
        <v>0</v>
      </c>
      <c r="FP106">
        <f>IF(LEN(Table1[[#This Row],[Ledger 8]])&gt;0,IF(TYPE(VLOOKUP(Table1[[#This Row],[Ledger 8]],$GZ:$GZ,1,0))=16,1,0),0)</f>
        <v>0</v>
      </c>
      <c r="FQ106">
        <f>IF(LEN(Table1[[#This Row],[Ledger 9]])&gt;0,IF(TYPE(VLOOKUP(Table1[[#This Row],[Ledger 9]],$GZ:$GZ,1,0))=16,1,0),0)</f>
        <v>0</v>
      </c>
      <c r="FR106">
        <f>IF(LEN(Table1[[#This Row],[Ledger 10]])&gt;0,IF(TYPE(VLOOKUP(Table1[[#This Row],[Ledger 10]],$GZ:$GZ,1,0))=16,1,0),0)</f>
        <v>0</v>
      </c>
      <c r="FS106">
        <f>IF(LEN(Table1[[#This Row],[Ledger 11]])&gt;0,IF(TYPE(VLOOKUP(Table1[[#This Row],[Ledger 11]],$GZ:$GZ,1,0))=16,1,0),0)</f>
        <v>0</v>
      </c>
      <c r="FT106">
        <f>IF(LEN(Table1[[#This Row],[Ledger 12]])&gt;0,IF(TYPE(VLOOKUP(Table1[[#This Row],[Ledger 12]],$GZ:$GZ,1,0))=16,1,0),0)</f>
        <v>0</v>
      </c>
      <c r="FU106">
        <f>IF(LEN(Table1[[#This Row],[Ledger 13]])&gt;0,IF(TYPE(VLOOKUP(Table1[[#This Row],[Ledger 13]],$GZ:$GZ,1,0))=16,1,0),0)</f>
        <v>0</v>
      </c>
      <c r="FV106">
        <f>IF(LEN(Table1[[#This Row],[Ledger 14]])&gt;0,IF(TYPE(VLOOKUP(Table1[[#This Row],[Ledger 14]],$GZ:$GZ,1,0))=16,1,0),0)</f>
        <v>0</v>
      </c>
      <c r="FW106">
        <f>IF(LEN(Table1[[#This Row],[Ledger 15]])&gt;0,IF(TYPE(VLOOKUP(Table1[[#This Row],[Ledger 15]],$GZ:$GZ,1,0))=16,1,0),0)</f>
        <v>0</v>
      </c>
    </row>
    <row r="107" spans="4:179" ht="33" customHeight="1" x14ac:dyDescent="0.45">
      <c r="D107" s="8">
        <f t="shared" si="10"/>
        <v>102</v>
      </c>
      <c r="E107" s="32"/>
      <c r="F107" s="34"/>
      <c r="G107" s="34"/>
      <c r="H107" s="34"/>
      <c r="I107" s="34"/>
      <c r="J107" s="38"/>
      <c r="K107" s="33"/>
      <c r="L107" s="36"/>
      <c r="M107" s="35"/>
      <c r="N107" s="34"/>
      <c r="O107" s="41"/>
      <c r="P107" s="35"/>
      <c r="Q107" s="34"/>
      <c r="R107" s="37"/>
      <c r="S107" s="35"/>
      <c r="T107" s="34"/>
      <c r="U107" s="37"/>
      <c r="V107" s="35"/>
      <c r="W107" s="34"/>
      <c r="X107" s="37"/>
      <c r="Y107" s="35"/>
      <c r="Z107" s="34"/>
      <c r="AA107" s="37"/>
      <c r="AB107" s="35"/>
      <c r="AC107" s="34"/>
      <c r="AD107" s="37"/>
      <c r="AE107" s="35"/>
      <c r="AF107" s="34"/>
      <c r="AG107" s="37"/>
      <c r="AH107" s="35"/>
      <c r="AI107" s="34"/>
      <c r="AJ107" s="37"/>
      <c r="AK107" s="35"/>
      <c r="AL107" s="34"/>
      <c r="AM107" s="37"/>
      <c r="AN107" s="35"/>
      <c r="AO107" s="34"/>
      <c r="AP107" s="37"/>
      <c r="AQ107" s="35"/>
      <c r="AR107" s="34"/>
      <c r="AS107" s="37"/>
      <c r="AT107" s="35"/>
      <c r="AU107" s="34"/>
      <c r="AV107" s="37"/>
      <c r="AW107" s="35"/>
      <c r="AX107" s="34"/>
      <c r="AY107" s="37"/>
      <c r="AZ107" s="35"/>
      <c r="BA107" s="34"/>
      <c r="BB107" s="37"/>
      <c r="BC1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7" s="7"/>
      <c r="BF107" t="str">
        <f>IF(Table1[[#This Row],[Date]]="","","&amp;lt;VOUCHER REMOTEID="&amp;""""&amp;$A$11&amp;$A$13&amp;ROW()&amp;""""&amp;" VCHTYPE="""&amp;F107&amp;""" ACTION="""&amp;"Create"&amp;"""&amp;gt;")</f>
        <v/>
      </c>
      <c r="BG107" t="str">
        <f>IF(Table1[[#This Row],[Date]]="","",TEXT(Table1[[#This Row],[Date]],"yyyymmdd"))</f>
        <v/>
      </c>
      <c r="BH107" t="str">
        <f>Table1[[#This Row],[Date2]]</f>
        <v/>
      </c>
      <c r="BI107" t="str">
        <f>IF(Table1[[#This Row],[Date]]="","",Table1[[#This Row],[Voucher Type]])</f>
        <v/>
      </c>
      <c r="BJ107" t="str">
        <f>IF(Table1[[#This Row],[Ref No / Invoice No]]="","",Table1[[#This Row],[Ref No / Invoice No]])</f>
        <v/>
      </c>
      <c r="BK107" t="str">
        <f>IF(Table1[[#This Row],[Voucher No]]="","",Table1[[#This Row],[Voucher No]])</f>
        <v/>
      </c>
      <c r="BL107" t="str">
        <f>IF(Table1[[#This Row],[Date]]="","",Table1[[#This Row],[Narration]])</f>
        <v/>
      </c>
      <c r="BM107" t="str">
        <f>IF(Table1[[#This Row],[Date]]="","",$A$11&amp;$A$13&amp;ROW())</f>
        <v/>
      </c>
      <c r="BN107" t="str">
        <f>IF(Table1[[#This Row],[Date]]="","",$A$13)</f>
        <v/>
      </c>
      <c r="BP107" t="str">
        <f>IF(Table1[[#This Row],[Ledger 1]]="","","No")</f>
        <v/>
      </c>
      <c r="BQ107" t="str">
        <f>IF(Table1[[#This Row],[Date]]="","",IF(Table1[[#This Row],[Effect 1]]="Dr.","Yes","No"))</f>
        <v/>
      </c>
      <c r="BR107" t="str">
        <f>IF(Table1[[#This Row],[Date]]="","",Table1[[#This Row],[Ledger 1]])</f>
        <v/>
      </c>
      <c r="BS107" t="str">
        <f>IF(Table1[[#This Row],[Date]]="","",IF(Table1[[#This Row],[Effect 1]]="Dr.",-Table1[[#This Row],[Amount 1]],Table1[[#This Row],[Amount 1]]))</f>
        <v/>
      </c>
      <c r="BV107" t="str">
        <f>IF(Table1[[#This Row],[Ledger 2]]="","","No")</f>
        <v/>
      </c>
      <c r="BW107" t="str">
        <f>IF(Table1[[#This Row],[Date]]="","",IF(Table1[[#This Row],[Effect 2]]="Dr.","Yes","No"))</f>
        <v/>
      </c>
      <c r="BX107" t="str">
        <f>IF(Table1[[#This Row],[Date]]="","",Table1[[#This Row],[Ledger 2]])</f>
        <v/>
      </c>
      <c r="BY107" t="str">
        <f>IF(Table1[[#This Row],[Date]]="","",IF(Table1[[#This Row],[Effect 2]]="Dr.",-Table1[[#This Row],[Amount 2]],Table1[[#This Row],[Amount 2]]))</f>
        <v/>
      </c>
      <c r="CB107" t="str">
        <f>IF(Table1[[#This Row],[Ledger 3]]="","","No")</f>
        <v/>
      </c>
      <c r="CC107" t="str">
        <f>IF(Table1[[#This Row],[Ledger 3]]="","",IF(Table1[[#This Row],[Effect 3]]="Dr.","Yes","No"))</f>
        <v/>
      </c>
      <c r="CD107" t="str">
        <f>IF(Table1[[#This Row],[Ledger 3]]="","",Table1[[#This Row],[Ledger 3]])</f>
        <v/>
      </c>
      <c r="CE107" t="str">
        <f>IF(Table1[[#This Row],[Ledger 3]]="","",IF(Table1[[#This Row],[Effect 3]]="Dr.",-Table1[[#This Row],[Amount 3]],Table1[[#This Row],[Amount 3]]))</f>
        <v/>
      </c>
      <c r="CH107" t="str">
        <f>IF(Table1[[#This Row],[Ledger 4]]="","","No")</f>
        <v/>
      </c>
      <c r="CI107" t="str">
        <f>IF(Table1[[#This Row],[Ledger 4]]="","",IF(Table1[[#This Row],[Effect 4]]="Dr.","Yes","No"))</f>
        <v/>
      </c>
      <c r="CJ107" t="str">
        <f>IF(Table1[[#This Row],[Ledger 4]]="","",Table1[[#This Row],[Ledger 4]])</f>
        <v/>
      </c>
      <c r="CK107" t="str">
        <f>IF(Table1[[#This Row],[Ledger 4]]="","",IF(Table1[[#This Row],[Effect 4]]="Dr.",-Table1[[#This Row],[Amount 4]],Table1[[#This Row],[Amount 4]]))</f>
        <v/>
      </c>
      <c r="CN107" t="str">
        <f>IF(Table1[[#This Row],[Ledger 5]]="","","No")</f>
        <v/>
      </c>
      <c r="CO107" t="str">
        <f>IF(Table1[[#This Row],[Ledger 5]]="","",IF(Table1[[#This Row],[Effect 5]]="Dr.","Yes","No"))</f>
        <v/>
      </c>
      <c r="CP107" t="str">
        <f>IF(Table1[[#This Row],[Ledger 5]]="","",Table1[[#This Row],[Ledger 5]])</f>
        <v/>
      </c>
      <c r="CQ107" t="str">
        <f>IF(Table1[[#This Row],[Ledger 5]]="","",IF(Table1[[#This Row],[Effect 5]]="Dr.",-Table1[[#This Row],[Amount 5]],Table1[[#This Row],[Amount 5]]))</f>
        <v/>
      </c>
      <c r="CT107" t="str">
        <f>IF(Table1[[#This Row],[Ledger 6]]="","","No")</f>
        <v/>
      </c>
      <c r="CU107" t="str">
        <f>IF(Table1[[#This Row],[Ledger 6]]="","",IF(Table1[[#This Row],[Effect 6]]="Dr.","Yes","No"))</f>
        <v/>
      </c>
      <c r="CV107" t="str">
        <f>IF(Table1[[#This Row],[Ledger 6]]="","",Table1[[#This Row],[Ledger 6]])</f>
        <v/>
      </c>
      <c r="CW107" t="str">
        <f>IF(Table1[[#This Row],[Ledger 6]]="","",IF(Table1[[#This Row],[Effect 6]]="Dr.",-Table1[[#This Row],[Amount 6]],Table1[[#This Row],[Amount 6]]))</f>
        <v/>
      </c>
      <c r="CZ107" t="str">
        <f>IF(Table1[[#This Row],[Ledger 7]]="","","No")</f>
        <v/>
      </c>
      <c r="DA107" t="str">
        <f>IF(Table1[[#This Row],[Ledger 7]]="","",IF(Table1[[#This Row],[Effect 7]]="Dr.","Yes","No"))</f>
        <v/>
      </c>
      <c r="DB107" t="str">
        <f>IF(Table1[[#This Row],[Ledger 7]]="","",Table1[[#This Row],[Ledger 7]])</f>
        <v/>
      </c>
      <c r="DC107" t="str">
        <f>IF(Table1[[#This Row],[Ledger 7]]="","",IF(Table1[[#This Row],[Effect 7]]="Dr.",-Table1[[#This Row],[Amount 7]],Table1[[#This Row],[Amount 7]]))</f>
        <v/>
      </c>
      <c r="DF107" t="str">
        <f>IF(Table1[[#This Row],[Ledger 8]]="","","No")</f>
        <v/>
      </c>
      <c r="DG107" t="str">
        <f>IF(Table1[[#This Row],[Ledger 8]]="","",IF(Table1[[#This Row],[Effect 8]]="Dr.","Yes","No"))</f>
        <v/>
      </c>
      <c r="DH107" t="str">
        <f>IF(Table1[[#This Row],[Ledger 8]]="","",Table1[[#This Row],[Ledger 8]])</f>
        <v/>
      </c>
      <c r="DI107" t="str">
        <f>IF(Table1[[#This Row],[Ledger 8]]="","",IF(Table1[[#This Row],[Effect 8]]="Dr.",-Table1[[#This Row],[Amount 8]],Table1[[#This Row],[Amount 8]]))</f>
        <v/>
      </c>
      <c r="DL107" t="str">
        <f>IF(Table1[[#This Row],[Ledger 9]]="","","No")</f>
        <v/>
      </c>
      <c r="DM107" t="str">
        <f>IF(Table1[[#This Row],[Ledger 9]]="","",IF(Table1[[#This Row],[Effect 9]]="Dr.","Yes","No"))</f>
        <v/>
      </c>
      <c r="DN107" t="str">
        <f>IF(Table1[[#This Row],[Ledger 9]]="","",Table1[[#This Row],[Ledger 9]])</f>
        <v/>
      </c>
      <c r="DO107" t="str">
        <f>IF(Table1[[#This Row],[Ledger 9]]="","",IF(Table1[[#This Row],[Effect 9]]="Dr.",-Table1[[#This Row],[Amount 9]],Table1[[#This Row],[Amount 9]]))</f>
        <v/>
      </c>
      <c r="DR107" t="str">
        <f>IF(Table1[[#This Row],[Ledger 10]]="","","No")</f>
        <v/>
      </c>
      <c r="DS107" t="str">
        <f>IF(Table1[[#This Row],[Ledger 10]]="","",IF(Table1[[#This Row],[Effect 10]]="Dr.","Yes","No"))</f>
        <v/>
      </c>
      <c r="DT107" t="str">
        <f>IF(Table1[[#This Row],[Ledger 10]]="","",Table1[[#This Row],[Ledger 10]])</f>
        <v/>
      </c>
      <c r="DU107" t="str">
        <f>IF(Table1[[#This Row],[Ledger 10]]="","",IF(Table1[[#This Row],[Effect 10]]="Dr.",-Table1[[#This Row],[Amount 10]],Table1[[#This Row],[Amount 10]]))</f>
        <v/>
      </c>
      <c r="DX107" t="str">
        <f>IF(Table1[[#This Row],[Ledger 11]]="","","No")</f>
        <v/>
      </c>
      <c r="DY107" t="str">
        <f>IF(Table1[[#This Row],[Ledger 11]]="","",IF(Table1[[#This Row],[Effect 11]]="Dr.","Yes","No"))</f>
        <v/>
      </c>
      <c r="DZ107" t="str">
        <f>IF(Table1[[#This Row],[Ledger 11]]="","",Table1[[#This Row],[Ledger 11]])</f>
        <v/>
      </c>
      <c r="EA107" t="str">
        <f>IF(Table1[[#This Row],[Ledger 11]]="","",IF(Table1[[#This Row],[Effect 11]]="Dr.",-Table1[[#This Row],[Amount 11]],Table1[[#This Row],[Amount 11]]))</f>
        <v/>
      </c>
      <c r="ED107" t="str">
        <f>IF(Table1[[#This Row],[Ledger 12]]="","","No")</f>
        <v/>
      </c>
      <c r="EE107" t="str">
        <f>IF(Table1[[#This Row],[Ledger 12]]="","",IF(Table1[[#This Row],[Effect 12]]="Dr.","Yes","No"))</f>
        <v/>
      </c>
      <c r="EF107" t="str">
        <f>IF(Table1[[#This Row],[Ledger 12]]="","",Table1[[#This Row],[Ledger 12]])</f>
        <v/>
      </c>
      <c r="EG107" t="str">
        <f>IF(Table1[[#This Row],[Ledger 12]]="","",IF(Table1[[#This Row],[Effect 12]]="Dr.",-Table1[[#This Row],[Amount 12]],Table1[[#This Row],[Amount 12]]))</f>
        <v/>
      </c>
      <c r="EJ107" t="str">
        <f>IF(Table1[[#This Row],[Ledger 13]]="","","No")</f>
        <v/>
      </c>
      <c r="EK107" t="str">
        <f>IF(Table1[[#This Row],[Ledger 13]]="","",IF(Table1[[#This Row],[Effect 13]]="Dr.","Yes","No"))</f>
        <v/>
      </c>
      <c r="EL107" t="str">
        <f>IF(Table1[[#This Row],[Ledger 13]]="","",Table1[[#This Row],[Ledger 13]])</f>
        <v/>
      </c>
      <c r="EM107" t="str">
        <f>IF(Table1[[#This Row],[Ledger 13]]="","",IF(Table1[[#This Row],[Effect 13]]="Dr.",-Table1[[#This Row],[Amount 13]],Table1[[#This Row],[Amount 13]]))</f>
        <v/>
      </c>
      <c r="EP107" t="str">
        <f>IF(Table1[[#This Row],[Ledger 14]]="","","No")</f>
        <v/>
      </c>
      <c r="EQ107" t="str">
        <f>IF(Table1[[#This Row],[Ledger 14]]="","",IF(Table1[[#This Row],[Effect 14]]="Dr.","Yes","No"))</f>
        <v/>
      </c>
      <c r="ER107" t="str">
        <f>IF(Table1[[#This Row],[Ledger 14]]="","",Table1[[#This Row],[Ledger 14]])</f>
        <v/>
      </c>
      <c r="ES107" t="str">
        <f>IF(Table1[[#This Row],[Ledger 14]]="","",IF(Table1[[#This Row],[Effect 14]]="Dr.",-Table1[[#This Row],[Amount 14]],Table1[[#This Row],[Amount 14]]))</f>
        <v/>
      </c>
      <c r="EV107" t="str">
        <f>IF(Table1[[#This Row],[Ledger 15]]="","","No")</f>
        <v/>
      </c>
      <c r="EW107" t="str">
        <f>IF(Table1[[#This Row],[Ledger 15]]="","",IF(Table1[[#This Row],[Effect 15]]="Dr.","Yes","No"))</f>
        <v/>
      </c>
      <c r="EX107" t="str">
        <f>IF(Table1[[#This Row],[Ledger 15]]="","",Table1[[#This Row],[Ledger 15]])</f>
        <v/>
      </c>
      <c r="EY107" t="str">
        <f>IF(Table1[[#This Row],[Ledger 15]]="","",IF(Table1[[#This Row],[Effect 15]]="Dr.",-Table1[[#This Row],[Amount 15]],Table1[[#This Row],[Amount 15]]))</f>
        <v/>
      </c>
      <c r="FD1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7">
        <f>IF(Table1[[#This Row],[Date]]="",0,IF(AND(Table1[[#This Row],[Date]]&gt;=$FE$2,Table1[[#This Row],[Date]]&lt;=$FE$3),0,1))</f>
        <v>0</v>
      </c>
      <c r="FF107">
        <f>IF(Table1[[#This Row],[Date]]="",0,IF(TYPE(VLOOKUP(Table1[[#This Row],[Voucher Type]],Table1[[#All],[Voucher Type Master]],1,FALSE))=16,1,0))</f>
        <v>0</v>
      </c>
      <c r="FG107">
        <f>IF(TYPE(IF(Table1[[#This Row],[Date]]="",0,IF(VLOOKUP(Table1[[#This Row],[Voucher Type]],$FY$5:$FZ$13,2,0)=Table1[[#This Row],[Effect 1]],0,1)))=16,1,0)</f>
        <v>0</v>
      </c>
      <c r="FH1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7">
        <f>IF(LEN(Table1[[#This Row],[Ledger 1]])&gt;0,IF(TYPE(VLOOKUP(Table1[[#This Row],[Ledger 1]],GZ:GZ,1,0))=16,1,0),0)</f>
        <v>0</v>
      </c>
      <c r="FJ107">
        <f>IF(LEN(Table1[[#This Row],[Ledger 2]])&gt;0,IF(TYPE(VLOOKUP(Table1[[#This Row],[Ledger 2]],GZ:GZ,1,0))=16,1,0),0)</f>
        <v>0</v>
      </c>
      <c r="FK107">
        <f>IF(LEN(Table1[[#This Row],[Ledger 3]])&gt;0,IF(TYPE(VLOOKUP(Table1[[#This Row],[Ledger 3]],GZ:GZ,1,0))=16,1,0),0)</f>
        <v>0</v>
      </c>
      <c r="FL107">
        <f>IF(LEN(Table1[[#This Row],[Ledger 4]])&gt;0,IF(TYPE(VLOOKUP(Table1[[#This Row],[Ledger 4]],GZ:GZ,1,0))=16,1,0),0)</f>
        <v>0</v>
      </c>
      <c r="FM107">
        <f>IF(LEN(Table1[[#This Row],[Ledger 5]])&gt;0,IF(TYPE(VLOOKUP(Table1[[#This Row],[Ledger 5]],GZ:GZ,1,0))=16,1,0),0)</f>
        <v>0</v>
      </c>
      <c r="FN107">
        <f>IF(LEN(Table1[[#This Row],[Ledger 6]])&gt;0,IF(TYPE(VLOOKUP(Table1[[#This Row],[Ledger 6]],$GZ:$GZ,1,0))=16,1,0),0)</f>
        <v>0</v>
      </c>
      <c r="FO107">
        <f>IF(LEN(Table1[[#This Row],[Ledger 7]])&gt;0,IF(TYPE(VLOOKUP(Table1[[#This Row],[Ledger 7]],$GZ:$GZ,1,0))=16,1,0),0)</f>
        <v>0</v>
      </c>
      <c r="FP107">
        <f>IF(LEN(Table1[[#This Row],[Ledger 8]])&gt;0,IF(TYPE(VLOOKUP(Table1[[#This Row],[Ledger 8]],$GZ:$GZ,1,0))=16,1,0),0)</f>
        <v>0</v>
      </c>
      <c r="FQ107">
        <f>IF(LEN(Table1[[#This Row],[Ledger 9]])&gt;0,IF(TYPE(VLOOKUP(Table1[[#This Row],[Ledger 9]],$GZ:$GZ,1,0))=16,1,0),0)</f>
        <v>0</v>
      </c>
      <c r="FR107">
        <f>IF(LEN(Table1[[#This Row],[Ledger 10]])&gt;0,IF(TYPE(VLOOKUP(Table1[[#This Row],[Ledger 10]],$GZ:$GZ,1,0))=16,1,0),0)</f>
        <v>0</v>
      </c>
      <c r="FS107">
        <f>IF(LEN(Table1[[#This Row],[Ledger 11]])&gt;0,IF(TYPE(VLOOKUP(Table1[[#This Row],[Ledger 11]],$GZ:$GZ,1,0))=16,1,0),0)</f>
        <v>0</v>
      </c>
      <c r="FT107">
        <f>IF(LEN(Table1[[#This Row],[Ledger 12]])&gt;0,IF(TYPE(VLOOKUP(Table1[[#This Row],[Ledger 12]],$GZ:$GZ,1,0))=16,1,0),0)</f>
        <v>0</v>
      </c>
      <c r="FU107">
        <f>IF(LEN(Table1[[#This Row],[Ledger 13]])&gt;0,IF(TYPE(VLOOKUP(Table1[[#This Row],[Ledger 13]],$GZ:$GZ,1,0))=16,1,0),0)</f>
        <v>0</v>
      </c>
      <c r="FV107">
        <f>IF(LEN(Table1[[#This Row],[Ledger 14]])&gt;0,IF(TYPE(VLOOKUP(Table1[[#This Row],[Ledger 14]],$GZ:$GZ,1,0))=16,1,0),0)</f>
        <v>0</v>
      </c>
      <c r="FW107">
        <f>IF(LEN(Table1[[#This Row],[Ledger 15]])&gt;0,IF(TYPE(VLOOKUP(Table1[[#This Row],[Ledger 15]],$GZ:$GZ,1,0))=16,1,0),0)</f>
        <v>0</v>
      </c>
    </row>
    <row r="108" spans="4:179" ht="33" customHeight="1" x14ac:dyDescent="0.45">
      <c r="D108" s="8">
        <f t="shared" si="10"/>
        <v>103</v>
      </c>
      <c r="E108" s="32"/>
      <c r="F108" s="34"/>
      <c r="G108" s="34"/>
      <c r="H108" s="34"/>
      <c r="I108" s="34"/>
      <c r="J108" s="38"/>
      <c r="K108" s="33"/>
      <c r="L108" s="36"/>
      <c r="M108" s="35"/>
      <c r="N108" s="34"/>
      <c r="O108" s="41"/>
      <c r="P108" s="35"/>
      <c r="Q108" s="34"/>
      <c r="R108" s="37"/>
      <c r="S108" s="35"/>
      <c r="T108" s="34"/>
      <c r="U108" s="37"/>
      <c r="V108" s="35"/>
      <c r="W108" s="34"/>
      <c r="X108" s="37"/>
      <c r="Y108" s="35"/>
      <c r="Z108" s="34"/>
      <c r="AA108" s="37"/>
      <c r="AB108" s="35"/>
      <c r="AC108" s="34"/>
      <c r="AD108" s="37"/>
      <c r="AE108" s="35"/>
      <c r="AF108" s="34"/>
      <c r="AG108" s="37"/>
      <c r="AH108" s="35"/>
      <c r="AI108" s="34"/>
      <c r="AJ108" s="37"/>
      <c r="AK108" s="35"/>
      <c r="AL108" s="34"/>
      <c r="AM108" s="37"/>
      <c r="AN108" s="35"/>
      <c r="AO108" s="34"/>
      <c r="AP108" s="37"/>
      <c r="AQ108" s="35"/>
      <c r="AR108" s="34"/>
      <c r="AS108" s="37"/>
      <c r="AT108" s="35"/>
      <c r="AU108" s="34"/>
      <c r="AV108" s="37"/>
      <c r="AW108" s="35"/>
      <c r="AX108" s="34"/>
      <c r="AY108" s="37"/>
      <c r="AZ108" s="35"/>
      <c r="BA108" s="34"/>
      <c r="BB108" s="37"/>
      <c r="BC1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8" s="7"/>
      <c r="BF108" t="str">
        <f>IF(Table1[[#This Row],[Date]]="","","&amp;lt;VOUCHER REMOTEID="&amp;""""&amp;$A$11&amp;$A$13&amp;ROW()&amp;""""&amp;" VCHTYPE="""&amp;F108&amp;""" ACTION="""&amp;"Create"&amp;"""&amp;gt;")</f>
        <v/>
      </c>
      <c r="BG108" t="str">
        <f>IF(Table1[[#This Row],[Date]]="","",TEXT(Table1[[#This Row],[Date]],"yyyymmdd"))</f>
        <v/>
      </c>
      <c r="BH108" t="str">
        <f>Table1[[#This Row],[Date2]]</f>
        <v/>
      </c>
      <c r="BI108" t="str">
        <f>IF(Table1[[#This Row],[Date]]="","",Table1[[#This Row],[Voucher Type]])</f>
        <v/>
      </c>
      <c r="BJ108" t="str">
        <f>IF(Table1[[#This Row],[Ref No / Invoice No]]="","",Table1[[#This Row],[Ref No / Invoice No]])</f>
        <v/>
      </c>
      <c r="BK108" t="str">
        <f>IF(Table1[[#This Row],[Voucher No]]="","",Table1[[#This Row],[Voucher No]])</f>
        <v/>
      </c>
      <c r="BL108" t="str">
        <f>IF(Table1[[#This Row],[Date]]="","",Table1[[#This Row],[Narration]])</f>
        <v/>
      </c>
      <c r="BM108" t="str">
        <f>IF(Table1[[#This Row],[Date]]="","",$A$11&amp;$A$13&amp;ROW())</f>
        <v/>
      </c>
      <c r="BN108" t="str">
        <f>IF(Table1[[#This Row],[Date]]="","",$A$13)</f>
        <v/>
      </c>
      <c r="BP108" t="str">
        <f>IF(Table1[[#This Row],[Ledger 1]]="","","No")</f>
        <v/>
      </c>
      <c r="BQ108" t="str">
        <f>IF(Table1[[#This Row],[Date]]="","",IF(Table1[[#This Row],[Effect 1]]="Dr.","Yes","No"))</f>
        <v/>
      </c>
      <c r="BR108" t="str">
        <f>IF(Table1[[#This Row],[Date]]="","",Table1[[#This Row],[Ledger 1]])</f>
        <v/>
      </c>
      <c r="BS108" t="str">
        <f>IF(Table1[[#This Row],[Date]]="","",IF(Table1[[#This Row],[Effect 1]]="Dr.",-Table1[[#This Row],[Amount 1]],Table1[[#This Row],[Amount 1]]))</f>
        <v/>
      </c>
      <c r="BV108" t="str">
        <f>IF(Table1[[#This Row],[Ledger 2]]="","","No")</f>
        <v/>
      </c>
      <c r="BW108" t="str">
        <f>IF(Table1[[#This Row],[Date]]="","",IF(Table1[[#This Row],[Effect 2]]="Dr.","Yes","No"))</f>
        <v/>
      </c>
      <c r="BX108" t="str">
        <f>IF(Table1[[#This Row],[Date]]="","",Table1[[#This Row],[Ledger 2]])</f>
        <v/>
      </c>
      <c r="BY108" t="str">
        <f>IF(Table1[[#This Row],[Date]]="","",IF(Table1[[#This Row],[Effect 2]]="Dr.",-Table1[[#This Row],[Amount 2]],Table1[[#This Row],[Amount 2]]))</f>
        <v/>
      </c>
      <c r="CB108" t="str">
        <f>IF(Table1[[#This Row],[Ledger 3]]="","","No")</f>
        <v/>
      </c>
      <c r="CC108" t="str">
        <f>IF(Table1[[#This Row],[Ledger 3]]="","",IF(Table1[[#This Row],[Effect 3]]="Dr.","Yes","No"))</f>
        <v/>
      </c>
      <c r="CD108" t="str">
        <f>IF(Table1[[#This Row],[Ledger 3]]="","",Table1[[#This Row],[Ledger 3]])</f>
        <v/>
      </c>
      <c r="CE108" t="str">
        <f>IF(Table1[[#This Row],[Ledger 3]]="","",IF(Table1[[#This Row],[Effect 3]]="Dr.",-Table1[[#This Row],[Amount 3]],Table1[[#This Row],[Amount 3]]))</f>
        <v/>
      </c>
      <c r="CH108" t="str">
        <f>IF(Table1[[#This Row],[Ledger 4]]="","","No")</f>
        <v/>
      </c>
      <c r="CI108" t="str">
        <f>IF(Table1[[#This Row],[Ledger 4]]="","",IF(Table1[[#This Row],[Effect 4]]="Dr.","Yes","No"))</f>
        <v/>
      </c>
      <c r="CJ108" t="str">
        <f>IF(Table1[[#This Row],[Ledger 4]]="","",Table1[[#This Row],[Ledger 4]])</f>
        <v/>
      </c>
      <c r="CK108" t="str">
        <f>IF(Table1[[#This Row],[Ledger 4]]="","",IF(Table1[[#This Row],[Effect 4]]="Dr.",-Table1[[#This Row],[Amount 4]],Table1[[#This Row],[Amount 4]]))</f>
        <v/>
      </c>
      <c r="CN108" t="str">
        <f>IF(Table1[[#This Row],[Ledger 5]]="","","No")</f>
        <v/>
      </c>
      <c r="CO108" t="str">
        <f>IF(Table1[[#This Row],[Ledger 5]]="","",IF(Table1[[#This Row],[Effect 5]]="Dr.","Yes","No"))</f>
        <v/>
      </c>
      <c r="CP108" t="str">
        <f>IF(Table1[[#This Row],[Ledger 5]]="","",Table1[[#This Row],[Ledger 5]])</f>
        <v/>
      </c>
      <c r="CQ108" t="str">
        <f>IF(Table1[[#This Row],[Ledger 5]]="","",IF(Table1[[#This Row],[Effect 5]]="Dr.",-Table1[[#This Row],[Amount 5]],Table1[[#This Row],[Amount 5]]))</f>
        <v/>
      </c>
      <c r="CT108" t="str">
        <f>IF(Table1[[#This Row],[Ledger 6]]="","","No")</f>
        <v/>
      </c>
      <c r="CU108" t="str">
        <f>IF(Table1[[#This Row],[Ledger 6]]="","",IF(Table1[[#This Row],[Effect 6]]="Dr.","Yes","No"))</f>
        <v/>
      </c>
      <c r="CV108" t="str">
        <f>IF(Table1[[#This Row],[Ledger 6]]="","",Table1[[#This Row],[Ledger 6]])</f>
        <v/>
      </c>
      <c r="CW108" t="str">
        <f>IF(Table1[[#This Row],[Ledger 6]]="","",IF(Table1[[#This Row],[Effect 6]]="Dr.",-Table1[[#This Row],[Amount 6]],Table1[[#This Row],[Amount 6]]))</f>
        <v/>
      </c>
      <c r="CZ108" t="str">
        <f>IF(Table1[[#This Row],[Ledger 7]]="","","No")</f>
        <v/>
      </c>
      <c r="DA108" t="str">
        <f>IF(Table1[[#This Row],[Ledger 7]]="","",IF(Table1[[#This Row],[Effect 7]]="Dr.","Yes","No"))</f>
        <v/>
      </c>
      <c r="DB108" t="str">
        <f>IF(Table1[[#This Row],[Ledger 7]]="","",Table1[[#This Row],[Ledger 7]])</f>
        <v/>
      </c>
      <c r="DC108" t="str">
        <f>IF(Table1[[#This Row],[Ledger 7]]="","",IF(Table1[[#This Row],[Effect 7]]="Dr.",-Table1[[#This Row],[Amount 7]],Table1[[#This Row],[Amount 7]]))</f>
        <v/>
      </c>
      <c r="DF108" t="str">
        <f>IF(Table1[[#This Row],[Ledger 8]]="","","No")</f>
        <v/>
      </c>
      <c r="DG108" t="str">
        <f>IF(Table1[[#This Row],[Ledger 8]]="","",IF(Table1[[#This Row],[Effect 8]]="Dr.","Yes","No"))</f>
        <v/>
      </c>
      <c r="DH108" t="str">
        <f>IF(Table1[[#This Row],[Ledger 8]]="","",Table1[[#This Row],[Ledger 8]])</f>
        <v/>
      </c>
      <c r="DI108" t="str">
        <f>IF(Table1[[#This Row],[Ledger 8]]="","",IF(Table1[[#This Row],[Effect 8]]="Dr.",-Table1[[#This Row],[Amount 8]],Table1[[#This Row],[Amount 8]]))</f>
        <v/>
      </c>
      <c r="DL108" t="str">
        <f>IF(Table1[[#This Row],[Ledger 9]]="","","No")</f>
        <v/>
      </c>
      <c r="DM108" t="str">
        <f>IF(Table1[[#This Row],[Ledger 9]]="","",IF(Table1[[#This Row],[Effect 9]]="Dr.","Yes","No"))</f>
        <v/>
      </c>
      <c r="DN108" t="str">
        <f>IF(Table1[[#This Row],[Ledger 9]]="","",Table1[[#This Row],[Ledger 9]])</f>
        <v/>
      </c>
      <c r="DO108" t="str">
        <f>IF(Table1[[#This Row],[Ledger 9]]="","",IF(Table1[[#This Row],[Effect 9]]="Dr.",-Table1[[#This Row],[Amount 9]],Table1[[#This Row],[Amount 9]]))</f>
        <v/>
      </c>
      <c r="DR108" t="str">
        <f>IF(Table1[[#This Row],[Ledger 10]]="","","No")</f>
        <v/>
      </c>
      <c r="DS108" t="str">
        <f>IF(Table1[[#This Row],[Ledger 10]]="","",IF(Table1[[#This Row],[Effect 10]]="Dr.","Yes","No"))</f>
        <v/>
      </c>
      <c r="DT108" t="str">
        <f>IF(Table1[[#This Row],[Ledger 10]]="","",Table1[[#This Row],[Ledger 10]])</f>
        <v/>
      </c>
      <c r="DU108" t="str">
        <f>IF(Table1[[#This Row],[Ledger 10]]="","",IF(Table1[[#This Row],[Effect 10]]="Dr.",-Table1[[#This Row],[Amount 10]],Table1[[#This Row],[Amount 10]]))</f>
        <v/>
      </c>
      <c r="DX108" t="str">
        <f>IF(Table1[[#This Row],[Ledger 11]]="","","No")</f>
        <v/>
      </c>
      <c r="DY108" t="str">
        <f>IF(Table1[[#This Row],[Ledger 11]]="","",IF(Table1[[#This Row],[Effect 11]]="Dr.","Yes","No"))</f>
        <v/>
      </c>
      <c r="DZ108" t="str">
        <f>IF(Table1[[#This Row],[Ledger 11]]="","",Table1[[#This Row],[Ledger 11]])</f>
        <v/>
      </c>
      <c r="EA108" t="str">
        <f>IF(Table1[[#This Row],[Ledger 11]]="","",IF(Table1[[#This Row],[Effect 11]]="Dr.",-Table1[[#This Row],[Amount 11]],Table1[[#This Row],[Amount 11]]))</f>
        <v/>
      </c>
      <c r="ED108" t="str">
        <f>IF(Table1[[#This Row],[Ledger 12]]="","","No")</f>
        <v/>
      </c>
      <c r="EE108" t="str">
        <f>IF(Table1[[#This Row],[Ledger 12]]="","",IF(Table1[[#This Row],[Effect 12]]="Dr.","Yes","No"))</f>
        <v/>
      </c>
      <c r="EF108" t="str">
        <f>IF(Table1[[#This Row],[Ledger 12]]="","",Table1[[#This Row],[Ledger 12]])</f>
        <v/>
      </c>
      <c r="EG108" t="str">
        <f>IF(Table1[[#This Row],[Ledger 12]]="","",IF(Table1[[#This Row],[Effect 12]]="Dr.",-Table1[[#This Row],[Amount 12]],Table1[[#This Row],[Amount 12]]))</f>
        <v/>
      </c>
      <c r="EJ108" t="str">
        <f>IF(Table1[[#This Row],[Ledger 13]]="","","No")</f>
        <v/>
      </c>
      <c r="EK108" t="str">
        <f>IF(Table1[[#This Row],[Ledger 13]]="","",IF(Table1[[#This Row],[Effect 13]]="Dr.","Yes","No"))</f>
        <v/>
      </c>
      <c r="EL108" t="str">
        <f>IF(Table1[[#This Row],[Ledger 13]]="","",Table1[[#This Row],[Ledger 13]])</f>
        <v/>
      </c>
      <c r="EM108" t="str">
        <f>IF(Table1[[#This Row],[Ledger 13]]="","",IF(Table1[[#This Row],[Effect 13]]="Dr.",-Table1[[#This Row],[Amount 13]],Table1[[#This Row],[Amount 13]]))</f>
        <v/>
      </c>
      <c r="EP108" t="str">
        <f>IF(Table1[[#This Row],[Ledger 14]]="","","No")</f>
        <v/>
      </c>
      <c r="EQ108" t="str">
        <f>IF(Table1[[#This Row],[Ledger 14]]="","",IF(Table1[[#This Row],[Effect 14]]="Dr.","Yes","No"))</f>
        <v/>
      </c>
      <c r="ER108" t="str">
        <f>IF(Table1[[#This Row],[Ledger 14]]="","",Table1[[#This Row],[Ledger 14]])</f>
        <v/>
      </c>
      <c r="ES108" t="str">
        <f>IF(Table1[[#This Row],[Ledger 14]]="","",IF(Table1[[#This Row],[Effect 14]]="Dr.",-Table1[[#This Row],[Amount 14]],Table1[[#This Row],[Amount 14]]))</f>
        <v/>
      </c>
      <c r="EV108" t="str">
        <f>IF(Table1[[#This Row],[Ledger 15]]="","","No")</f>
        <v/>
      </c>
      <c r="EW108" t="str">
        <f>IF(Table1[[#This Row],[Ledger 15]]="","",IF(Table1[[#This Row],[Effect 15]]="Dr.","Yes","No"))</f>
        <v/>
      </c>
      <c r="EX108" t="str">
        <f>IF(Table1[[#This Row],[Ledger 15]]="","",Table1[[#This Row],[Ledger 15]])</f>
        <v/>
      </c>
      <c r="EY108" t="str">
        <f>IF(Table1[[#This Row],[Ledger 15]]="","",IF(Table1[[#This Row],[Effect 15]]="Dr.",-Table1[[#This Row],[Amount 15]],Table1[[#This Row],[Amount 15]]))</f>
        <v/>
      </c>
      <c r="FD1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8">
        <f>IF(Table1[[#This Row],[Date]]="",0,IF(AND(Table1[[#This Row],[Date]]&gt;=$FE$2,Table1[[#This Row],[Date]]&lt;=$FE$3),0,1))</f>
        <v>0</v>
      </c>
      <c r="FF108">
        <f>IF(Table1[[#This Row],[Date]]="",0,IF(TYPE(VLOOKUP(Table1[[#This Row],[Voucher Type]],Table1[[#All],[Voucher Type Master]],1,FALSE))=16,1,0))</f>
        <v>0</v>
      </c>
      <c r="FG108">
        <f>IF(TYPE(IF(Table1[[#This Row],[Date]]="",0,IF(VLOOKUP(Table1[[#This Row],[Voucher Type]],$FY$5:$FZ$13,2,0)=Table1[[#This Row],[Effect 1]],0,1)))=16,1,0)</f>
        <v>0</v>
      </c>
      <c r="FH1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8">
        <f>IF(LEN(Table1[[#This Row],[Ledger 1]])&gt;0,IF(TYPE(VLOOKUP(Table1[[#This Row],[Ledger 1]],GZ:GZ,1,0))=16,1,0),0)</f>
        <v>0</v>
      </c>
      <c r="FJ108">
        <f>IF(LEN(Table1[[#This Row],[Ledger 2]])&gt;0,IF(TYPE(VLOOKUP(Table1[[#This Row],[Ledger 2]],GZ:GZ,1,0))=16,1,0),0)</f>
        <v>0</v>
      </c>
      <c r="FK108">
        <f>IF(LEN(Table1[[#This Row],[Ledger 3]])&gt;0,IF(TYPE(VLOOKUP(Table1[[#This Row],[Ledger 3]],GZ:GZ,1,0))=16,1,0),0)</f>
        <v>0</v>
      </c>
      <c r="FL108">
        <f>IF(LEN(Table1[[#This Row],[Ledger 4]])&gt;0,IF(TYPE(VLOOKUP(Table1[[#This Row],[Ledger 4]],GZ:GZ,1,0))=16,1,0),0)</f>
        <v>0</v>
      </c>
      <c r="FM108">
        <f>IF(LEN(Table1[[#This Row],[Ledger 5]])&gt;0,IF(TYPE(VLOOKUP(Table1[[#This Row],[Ledger 5]],GZ:GZ,1,0))=16,1,0),0)</f>
        <v>0</v>
      </c>
      <c r="FN108">
        <f>IF(LEN(Table1[[#This Row],[Ledger 6]])&gt;0,IF(TYPE(VLOOKUP(Table1[[#This Row],[Ledger 6]],$GZ:$GZ,1,0))=16,1,0),0)</f>
        <v>0</v>
      </c>
      <c r="FO108">
        <f>IF(LEN(Table1[[#This Row],[Ledger 7]])&gt;0,IF(TYPE(VLOOKUP(Table1[[#This Row],[Ledger 7]],$GZ:$GZ,1,0))=16,1,0),0)</f>
        <v>0</v>
      </c>
      <c r="FP108">
        <f>IF(LEN(Table1[[#This Row],[Ledger 8]])&gt;0,IF(TYPE(VLOOKUP(Table1[[#This Row],[Ledger 8]],$GZ:$GZ,1,0))=16,1,0),0)</f>
        <v>0</v>
      </c>
      <c r="FQ108">
        <f>IF(LEN(Table1[[#This Row],[Ledger 9]])&gt;0,IF(TYPE(VLOOKUP(Table1[[#This Row],[Ledger 9]],$GZ:$GZ,1,0))=16,1,0),0)</f>
        <v>0</v>
      </c>
      <c r="FR108">
        <f>IF(LEN(Table1[[#This Row],[Ledger 10]])&gt;0,IF(TYPE(VLOOKUP(Table1[[#This Row],[Ledger 10]],$GZ:$GZ,1,0))=16,1,0),0)</f>
        <v>0</v>
      </c>
      <c r="FS108">
        <f>IF(LEN(Table1[[#This Row],[Ledger 11]])&gt;0,IF(TYPE(VLOOKUP(Table1[[#This Row],[Ledger 11]],$GZ:$GZ,1,0))=16,1,0),0)</f>
        <v>0</v>
      </c>
      <c r="FT108">
        <f>IF(LEN(Table1[[#This Row],[Ledger 12]])&gt;0,IF(TYPE(VLOOKUP(Table1[[#This Row],[Ledger 12]],$GZ:$GZ,1,0))=16,1,0),0)</f>
        <v>0</v>
      </c>
      <c r="FU108">
        <f>IF(LEN(Table1[[#This Row],[Ledger 13]])&gt;0,IF(TYPE(VLOOKUP(Table1[[#This Row],[Ledger 13]],$GZ:$GZ,1,0))=16,1,0),0)</f>
        <v>0</v>
      </c>
      <c r="FV108">
        <f>IF(LEN(Table1[[#This Row],[Ledger 14]])&gt;0,IF(TYPE(VLOOKUP(Table1[[#This Row],[Ledger 14]],$GZ:$GZ,1,0))=16,1,0),0)</f>
        <v>0</v>
      </c>
      <c r="FW108">
        <f>IF(LEN(Table1[[#This Row],[Ledger 15]])&gt;0,IF(TYPE(VLOOKUP(Table1[[#This Row],[Ledger 15]],$GZ:$GZ,1,0))=16,1,0),0)</f>
        <v>0</v>
      </c>
    </row>
    <row r="109" spans="4:179" ht="33" customHeight="1" x14ac:dyDescent="0.45">
      <c r="D109" s="8">
        <f t="shared" si="10"/>
        <v>104</v>
      </c>
      <c r="E109" s="32"/>
      <c r="F109" s="34"/>
      <c r="G109" s="34"/>
      <c r="H109" s="34"/>
      <c r="I109" s="34"/>
      <c r="J109" s="38"/>
      <c r="K109" s="33"/>
      <c r="L109" s="36"/>
      <c r="M109" s="35"/>
      <c r="N109" s="34"/>
      <c r="O109" s="41"/>
      <c r="P109" s="35"/>
      <c r="Q109" s="34"/>
      <c r="R109" s="37"/>
      <c r="S109" s="35"/>
      <c r="T109" s="34"/>
      <c r="U109" s="37"/>
      <c r="V109" s="35"/>
      <c r="W109" s="34"/>
      <c r="X109" s="37"/>
      <c r="Y109" s="35"/>
      <c r="Z109" s="34"/>
      <c r="AA109" s="37"/>
      <c r="AB109" s="35"/>
      <c r="AC109" s="34"/>
      <c r="AD109" s="37"/>
      <c r="AE109" s="35"/>
      <c r="AF109" s="34"/>
      <c r="AG109" s="37"/>
      <c r="AH109" s="35"/>
      <c r="AI109" s="34"/>
      <c r="AJ109" s="37"/>
      <c r="AK109" s="35"/>
      <c r="AL109" s="34"/>
      <c r="AM109" s="37"/>
      <c r="AN109" s="35"/>
      <c r="AO109" s="34"/>
      <c r="AP109" s="37"/>
      <c r="AQ109" s="35"/>
      <c r="AR109" s="34"/>
      <c r="AS109" s="37"/>
      <c r="AT109" s="35"/>
      <c r="AU109" s="34"/>
      <c r="AV109" s="37"/>
      <c r="AW109" s="35"/>
      <c r="AX109" s="34"/>
      <c r="AY109" s="37"/>
      <c r="AZ109" s="35"/>
      <c r="BA109" s="34"/>
      <c r="BB109" s="37"/>
      <c r="BC1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9" s="7"/>
      <c r="BF109" t="str">
        <f>IF(Table1[[#This Row],[Date]]="","","&amp;lt;VOUCHER REMOTEID="&amp;""""&amp;$A$11&amp;$A$13&amp;ROW()&amp;""""&amp;" VCHTYPE="""&amp;F109&amp;""" ACTION="""&amp;"Create"&amp;"""&amp;gt;")</f>
        <v/>
      </c>
      <c r="BG109" t="str">
        <f>IF(Table1[[#This Row],[Date]]="","",TEXT(Table1[[#This Row],[Date]],"yyyymmdd"))</f>
        <v/>
      </c>
      <c r="BH109" t="str">
        <f>Table1[[#This Row],[Date2]]</f>
        <v/>
      </c>
      <c r="BI109" t="str">
        <f>IF(Table1[[#This Row],[Date]]="","",Table1[[#This Row],[Voucher Type]])</f>
        <v/>
      </c>
      <c r="BJ109" t="str">
        <f>IF(Table1[[#This Row],[Ref No / Invoice No]]="","",Table1[[#This Row],[Ref No / Invoice No]])</f>
        <v/>
      </c>
      <c r="BK109" t="str">
        <f>IF(Table1[[#This Row],[Voucher No]]="","",Table1[[#This Row],[Voucher No]])</f>
        <v/>
      </c>
      <c r="BL109" t="str">
        <f>IF(Table1[[#This Row],[Date]]="","",Table1[[#This Row],[Narration]])</f>
        <v/>
      </c>
      <c r="BM109" t="str">
        <f>IF(Table1[[#This Row],[Date]]="","",$A$11&amp;$A$13&amp;ROW())</f>
        <v/>
      </c>
      <c r="BN109" t="str">
        <f>IF(Table1[[#This Row],[Date]]="","",$A$13)</f>
        <v/>
      </c>
      <c r="BP109" t="str">
        <f>IF(Table1[[#This Row],[Ledger 1]]="","","No")</f>
        <v/>
      </c>
      <c r="BQ109" t="str">
        <f>IF(Table1[[#This Row],[Date]]="","",IF(Table1[[#This Row],[Effect 1]]="Dr.","Yes","No"))</f>
        <v/>
      </c>
      <c r="BR109" t="str">
        <f>IF(Table1[[#This Row],[Date]]="","",Table1[[#This Row],[Ledger 1]])</f>
        <v/>
      </c>
      <c r="BS109" t="str">
        <f>IF(Table1[[#This Row],[Date]]="","",IF(Table1[[#This Row],[Effect 1]]="Dr.",-Table1[[#This Row],[Amount 1]],Table1[[#This Row],[Amount 1]]))</f>
        <v/>
      </c>
      <c r="BV109" t="str">
        <f>IF(Table1[[#This Row],[Ledger 2]]="","","No")</f>
        <v/>
      </c>
      <c r="BW109" t="str">
        <f>IF(Table1[[#This Row],[Date]]="","",IF(Table1[[#This Row],[Effect 2]]="Dr.","Yes","No"))</f>
        <v/>
      </c>
      <c r="BX109" t="str">
        <f>IF(Table1[[#This Row],[Date]]="","",Table1[[#This Row],[Ledger 2]])</f>
        <v/>
      </c>
      <c r="BY109" t="str">
        <f>IF(Table1[[#This Row],[Date]]="","",IF(Table1[[#This Row],[Effect 2]]="Dr.",-Table1[[#This Row],[Amount 2]],Table1[[#This Row],[Amount 2]]))</f>
        <v/>
      </c>
      <c r="CB109" t="str">
        <f>IF(Table1[[#This Row],[Ledger 3]]="","","No")</f>
        <v/>
      </c>
      <c r="CC109" t="str">
        <f>IF(Table1[[#This Row],[Ledger 3]]="","",IF(Table1[[#This Row],[Effect 3]]="Dr.","Yes","No"))</f>
        <v/>
      </c>
      <c r="CD109" t="str">
        <f>IF(Table1[[#This Row],[Ledger 3]]="","",Table1[[#This Row],[Ledger 3]])</f>
        <v/>
      </c>
      <c r="CE109" t="str">
        <f>IF(Table1[[#This Row],[Ledger 3]]="","",IF(Table1[[#This Row],[Effect 3]]="Dr.",-Table1[[#This Row],[Amount 3]],Table1[[#This Row],[Amount 3]]))</f>
        <v/>
      </c>
      <c r="CH109" t="str">
        <f>IF(Table1[[#This Row],[Ledger 4]]="","","No")</f>
        <v/>
      </c>
      <c r="CI109" t="str">
        <f>IF(Table1[[#This Row],[Ledger 4]]="","",IF(Table1[[#This Row],[Effect 4]]="Dr.","Yes","No"))</f>
        <v/>
      </c>
      <c r="CJ109" t="str">
        <f>IF(Table1[[#This Row],[Ledger 4]]="","",Table1[[#This Row],[Ledger 4]])</f>
        <v/>
      </c>
      <c r="CK109" t="str">
        <f>IF(Table1[[#This Row],[Ledger 4]]="","",IF(Table1[[#This Row],[Effect 4]]="Dr.",-Table1[[#This Row],[Amount 4]],Table1[[#This Row],[Amount 4]]))</f>
        <v/>
      </c>
      <c r="CN109" t="str">
        <f>IF(Table1[[#This Row],[Ledger 5]]="","","No")</f>
        <v/>
      </c>
      <c r="CO109" t="str">
        <f>IF(Table1[[#This Row],[Ledger 5]]="","",IF(Table1[[#This Row],[Effect 5]]="Dr.","Yes","No"))</f>
        <v/>
      </c>
      <c r="CP109" t="str">
        <f>IF(Table1[[#This Row],[Ledger 5]]="","",Table1[[#This Row],[Ledger 5]])</f>
        <v/>
      </c>
      <c r="CQ109" t="str">
        <f>IF(Table1[[#This Row],[Ledger 5]]="","",IF(Table1[[#This Row],[Effect 5]]="Dr.",-Table1[[#This Row],[Amount 5]],Table1[[#This Row],[Amount 5]]))</f>
        <v/>
      </c>
      <c r="CT109" t="str">
        <f>IF(Table1[[#This Row],[Ledger 6]]="","","No")</f>
        <v/>
      </c>
      <c r="CU109" t="str">
        <f>IF(Table1[[#This Row],[Ledger 6]]="","",IF(Table1[[#This Row],[Effect 6]]="Dr.","Yes","No"))</f>
        <v/>
      </c>
      <c r="CV109" t="str">
        <f>IF(Table1[[#This Row],[Ledger 6]]="","",Table1[[#This Row],[Ledger 6]])</f>
        <v/>
      </c>
      <c r="CW109" t="str">
        <f>IF(Table1[[#This Row],[Ledger 6]]="","",IF(Table1[[#This Row],[Effect 6]]="Dr.",-Table1[[#This Row],[Amount 6]],Table1[[#This Row],[Amount 6]]))</f>
        <v/>
      </c>
      <c r="CZ109" t="str">
        <f>IF(Table1[[#This Row],[Ledger 7]]="","","No")</f>
        <v/>
      </c>
      <c r="DA109" t="str">
        <f>IF(Table1[[#This Row],[Ledger 7]]="","",IF(Table1[[#This Row],[Effect 7]]="Dr.","Yes","No"))</f>
        <v/>
      </c>
      <c r="DB109" t="str">
        <f>IF(Table1[[#This Row],[Ledger 7]]="","",Table1[[#This Row],[Ledger 7]])</f>
        <v/>
      </c>
      <c r="DC109" t="str">
        <f>IF(Table1[[#This Row],[Ledger 7]]="","",IF(Table1[[#This Row],[Effect 7]]="Dr.",-Table1[[#This Row],[Amount 7]],Table1[[#This Row],[Amount 7]]))</f>
        <v/>
      </c>
      <c r="DF109" t="str">
        <f>IF(Table1[[#This Row],[Ledger 8]]="","","No")</f>
        <v/>
      </c>
      <c r="DG109" t="str">
        <f>IF(Table1[[#This Row],[Ledger 8]]="","",IF(Table1[[#This Row],[Effect 8]]="Dr.","Yes","No"))</f>
        <v/>
      </c>
      <c r="DH109" t="str">
        <f>IF(Table1[[#This Row],[Ledger 8]]="","",Table1[[#This Row],[Ledger 8]])</f>
        <v/>
      </c>
      <c r="DI109" t="str">
        <f>IF(Table1[[#This Row],[Ledger 8]]="","",IF(Table1[[#This Row],[Effect 8]]="Dr.",-Table1[[#This Row],[Amount 8]],Table1[[#This Row],[Amount 8]]))</f>
        <v/>
      </c>
      <c r="DL109" t="str">
        <f>IF(Table1[[#This Row],[Ledger 9]]="","","No")</f>
        <v/>
      </c>
      <c r="DM109" t="str">
        <f>IF(Table1[[#This Row],[Ledger 9]]="","",IF(Table1[[#This Row],[Effect 9]]="Dr.","Yes","No"))</f>
        <v/>
      </c>
      <c r="DN109" t="str">
        <f>IF(Table1[[#This Row],[Ledger 9]]="","",Table1[[#This Row],[Ledger 9]])</f>
        <v/>
      </c>
      <c r="DO109" t="str">
        <f>IF(Table1[[#This Row],[Ledger 9]]="","",IF(Table1[[#This Row],[Effect 9]]="Dr.",-Table1[[#This Row],[Amount 9]],Table1[[#This Row],[Amount 9]]))</f>
        <v/>
      </c>
      <c r="DR109" t="str">
        <f>IF(Table1[[#This Row],[Ledger 10]]="","","No")</f>
        <v/>
      </c>
      <c r="DS109" t="str">
        <f>IF(Table1[[#This Row],[Ledger 10]]="","",IF(Table1[[#This Row],[Effect 10]]="Dr.","Yes","No"))</f>
        <v/>
      </c>
      <c r="DT109" t="str">
        <f>IF(Table1[[#This Row],[Ledger 10]]="","",Table1[[#This Row],[Ledger 10]])</f>
        <v/>
      </c>
      <c r="DU109" t="str">
        <f>IF(Table1[[#This Row],[Ledger 10]]="","",IF(Table1[[#This Row],[Effect 10]]="Dr.",-Table1[[#This Row],[Amount 10]],Table1[[#This Row],[Amount 10]]))</f>
        <v/>
      </c>
      <c r="DX109" t="str">
        <f>IF(Table1[[#This Row],[Ledger 11]]="","","No")</f>
        <v/>
      </c>
      <c r="DY109" t="str">
        <f>IF(Table1[[#This Row],[Ledger 11]]="","",IF(Table1[[#This Row],[Effect 11]]="Dr.","Yes","No"))</f>
        <v/>
      </c>
      <c r="DZ109" t="str">
        <f>IF(Table1[[#This Row],[Ledger 11]]="","",Table1[[#This Row],[Ledger 11]])</f>
        <v/>
      </c>
      <c r="EA109" t="str">
        <f>IF(Table1[[#This Row],[Ledger 11]]="","",IF(Table1[[#This Row],[Effect 11]]="Dr.",-Table1[[#This Row],[Amount 11]],Table1[[#This Row],[Amount 11]]))</f>
        <v/>
      </c>
      <c r="ED109" t="str">
        <f>IF(Table1[[#This Row],[Ledger 12]]="","","No")</f>
        <v/>
      </c>
      <c r="EE109" t="str">
        <f>IF(Table1[[#This Row],[Ledger 12]]="","",IF(Table1[[#This Row],[Effect 12]]="Dr.","Yes","No"))</f>
        <v/>
      </c>
      <c r="EF109" t="str">
        <f>IF(Table1[[#This Row],[Ledger 12]]="","",Table1[[#This Row],[Ledger 12]])</f>
        <v/>
      </c>
      <c r="EG109" t="str">
        <f>IF(Table1[[#This Row],[Ledger 12]]="","",IF(Table1[[#This Row],[Effect 12]]="Dr.",-Table1[[#This Row],[Amount 12]],Table1[[#This Row],[Amount 12]]))</f>
        <v/>
      </c>
      <c r="EJ109" t="str">
        <f>IF(Table1[[#This Row],[Ledger 13]]="","","No")</f>
        <v/>
      </c>
      <c r="EK109" t="str">
        <f>IF(Table1[[#This Row],[Ledger 13]]="","",IF(Table1[[#This Row],[Effect 13]]="Dr.","Yes","No"))</f>
        <v/>
      </c>
      <c r="EL109" t="str">
        <f>IF(Table1[[#This Row],[Ledger 13]]="","",Table1[[#This Row],[Ledger 13]])</f>
        <v/>
      </c>
      <c r="EM109" t="str">
        <f>IF(Table1[[#This Row],[Ledger 13]]="","",IF(Table1[[#This Row],[Effect 13]]="Dr.",-Table1[[#This Row],[Amount 13]],Table1[[#This Row],[Amount 13]]))</f>
        <v/>
      </c>
      <c r="EP109" t="str">
        <f>IF(Table1[[#This Row],[Ledger 14]]="","","No")</f>
        <v/>
      </c>
      <c r="EQ109" t="str">
        <f>IF(Table1[[#This Row],[Ledger 14]]="","",IF(Table1[[#This Row],[Effect 14]]="Dr.","Yes","No"))</f>
        <v/>
      </c>
      <c r="ER109" t="str">
        <f>IF(Table1[[#This Row],[Ledger 14]]="","",Table1[[#This Row],[Ledger 14]])</f>
        <v/>
      </c>
      <c r="ES109" t="str">
        <f>IF(Table1[[#This Row],[Ledger 14]]="","",IF(Table1[[#This Row],[Effect 14]]="Dr.",-Table1[[#This Row],[Amount 14]],Table1[[#This Row],[Amount 14]]))</f>
        <v/>
      </c>
      <c r="EV109" t="str">
        <f>IF(Table1[[#This Row],[Ledger 15]]="","","No")</f>
        <v/>
      </c>
      <c r="EW109" t="str">
        <f>IF(Table1[[#This Row],[Ledger 15]]="","",IF(Table1[[#This Row],[Effect 15]]="Dr.","Yes","No"))</f>
        <v/>
      </c>
      <c r="EX109" t="str">
        <f>IF(Table1[[#This Row],[Ledger 15]]="","",Table1[[#This Row],[Ledger 15]])</f>
        <v/>
      </c>
      <c r="EY109" t="str">
        <f>IF(Table1[[#This Row],[Ledger 15]]="","",IF(Table1[[#This Row],[Effect 15]]="Dr.",-Table1[[#This Row],[Amount 15]],Table1[[#This Row],[Amount 15]]))</f>
        <v/>
      </c>
      <c r="FD1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9">
        <f>IF(Table1[[#This Row],[Date]]="",0,IF(AND(Table1[[#This Row],[Date]]&gt;=$FE$2,Table1[[#This Row],[Date]]&lt;=$FE$3),0,1))</f>
        <v>0</v>
      </c>
      <c r="FF109">
        <f>IF(Table1[[#This Row],[Date]]="",0,IF(TYPE(VLOOKUP(Table1[[#This Row],[Voucher Type]],Table1[[#All],[Voucher Type Master]],1,FALSE))=16,1,0))</f>
        <v>0</v>
      </c>
      <c r="FG109">
        <f>IF(TYPE(IF(Table1[[#This Row],[Date]]="",0,IF(VLOOKUP(Table1[[#This Row],[Voucher Type]],$FY$5:$FZ$13,2,0)=Table1[[#This Row],[Effect 1]],0,1)))=16,1,0)</f>
        <v>0</v>
      </c>
      <c r="FH1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9">
        <f>IF(LEN(Table1[[#This Row],[Ledger 1]])&gt;0,IF(TYPE(VLOOKUP(Table1[[#This Row],[Ledger 1]],GZ:GZ,1,0))=16,1,0),0)</f>
        <v>0</v>
      </c>
      <c r="FJ109">
        <f>IF(LEN(Table1[[#This Row],[Ledger 2]])&gt;0,IF(TYPE(VLOOKUP(Table1[[#This Row],[Ledger 2]],GZ:GZ,1,0))=16,1,0),0)</f>
        <v>0</v>
      </c>
      <c r="FK109">
        <f>IF(LEN(Table1[[#This Row],[Ledger 3]])&gt;0,IF(TYPE(VLOOKUP(Table1[[#This Row],[Ledger 3]],GZ:GZ,1,0))=16,1,0),0)</f>
        <v>0</v>
      </c>
      <c r="FL109">
        <f>IF(LEN(Table1[[#This Row],[Ledger 4]])&gt;0,IF(TYPE(VLOOKUP(Table1[[#This Row],[Ledger 4]],GZ:GZ,1,0))=16,1,0),0)</f>
        <v>0</v>
      </c>
      <c r="FM109">
        <f>IF(LEN(Table1[[#This Row],[Ledger 5]])&gt;0,IF(TYPE(VLOOKUP(Table1[[#This Row],[Ledger 5]],GZ:GZ,1,0))=16,1,0),0)</f>
        <v>0</v>
      </c>
      <c r="FN109">
        <f>IF(LEN(Table1[[#This Row],[Ledger 6]])&gt;0,IF(TYPE(VLOOKUP(Table1[[#This Row],[Ledger 6]],$GZ:$GZ,1,0))=16,1,0),0)</f>
        <v>0</v>
      </c>
      <c r="FO109">
        <f>IF(LEN(Table1[[#This Row],[Ledger 7]])&gt;0,IF(TYPE(VLOOKUP(Table1[[#This Row],[Ledger 7]],$GZ:$GZ,1,0))=16,1,0),0)</f>
        <v>0</v>
      </c>
      <c r="FP109">
        <f>IF(LEN(Table1[[#This Row],[Ledger 8]])&gt;0,IF(TYPE(VLOOKUP(Table1[[#This Row],[Ledger 8]],$GZ:$GZ,1,0))=16,1,0),0)</f>
        <v>0</v>
      </c>
      <c r="FQ109">
        <f>IF(LEN(Table1[[#This Row],[Ledger 9]])&gt;0,IF(TYPE(VLOOKUP(Table1[[#This Row],[Ledger 9]],$GZ:$GZ,1,0))=16,1,0),0)</f>
        <v>0</v>
      </c>
      <c r="FR109">
        <f>IF(LEN(Table1[[#This Row],[Ledger 10]])&gt;0,IF(TYPE(VLOOKUP(Table1[[#This Row],[Ledger 10]],$GZ:$GZ,1,0))=16,1,0),0)</f>
        <v>0</v>
      </c>
      <c r="FS109">
        <f>IF(LEN(Table1[[#This Row],[Ledger 11]])&gt;0,IF(TYPE(VLOOKUP(Table1[[#This Row],[Ledger 11]],$GZ:$GZ,1,0))=16,1,0),0)</f>
        <v>0</v>
      </c>
      <c r="FT109">
        <f>IF(LEN(Table1[[#This Row],[Ledger 12]])&gt;0,IF(TYPE(VLOOKUP(Table1[[#This Row],[Ledger 12]],$GZ:$GZ,1,0))=16,1,0),0)</f>
        <v>0</v>
      </c>
      <c r="FU109">
        <f>IF(LEN(Table1[[#This Row],[Ledger 13]])&gt;0,IF(TYPE(VLOOKUP(Table1[[#This Row],[Ledger 13]],$GZ:$GZ,1,0))=16,1,0),0)</f>
        <v>0</v>
      </c>
      <c r="FV109">
        <f>IF(LEN(Table1[[#This Row],[Ledger 14]])&gt;0,IF(TYPE(VLOOKUP(Table1[[#This Row],[Ledger 14]],$GZ:$GZ,1,0))=16,1,0),0)</f>
        <v>0</v>
      </c>
      <c r="FW109">
        <f>IF(LEN(Table1[[#This Row],[Ledger 15]])&gt;0,IF(TYPE(VLOOKUP(Table1[[#This Row],[Ledger 15]],$GZ:$GZ,1,0))=16,1,0),0)</f>
        <v>0</v>
      </c>
    </row>
    <row r="110" spans="4:179" ht="33" customHeight="1" x14ac:dyDescent="0.45">
      <c r="D110" s="8">
        <f t="shared" si="10"/>
        <v>105</v>
      </c>
      <c r="E110" s="32"/>
      <c r="F110" s="34"/>
      <c r="G110" s="34"/>
      <c r="H110" s="34"/>
      <c r="I110" s="34"/>
      <c r="J110" s="38"/>
      <c r="K110" s="33"/>
      <c r="L110" s="36"/>
      <c r="M110" s="35"/>
      <c r="N110" s="34"/>
      <c r="O110" s="41"/>
      <c r="P110" s="35"/>
      <c r="Q110" s="34"/>
      <c r="R110" s="37"/>
      <c r="S110" s="35"/>
      <c r="T110" s="34"/>
      <c r="U110" s="37"/>
      <c r="V110" s="35"/>
      <c r="W110" s="34"/>
      <c r="X110" s="37"/>
      <c r="Y110" s="35"/>
      <c r="Z110" s="34"/>
      <c r="AA110" s="37"/>
      <c r="AB110" s="35"/>
      <c r="AC110" s="34"/>
      <c r="AD110" s="37"/>
      <c r="AE110" s="35"/>
      <c r="AF110" s="34"/>
      <c r="AG110" s="37"/>
      <c r="AH110" s="35"/>
      <c r="AI110" s="34"/>
      <c r="AJ110" s="37"/>
      <c r="AK110" s="35"/>
      <c r="AL110" s="34"/>
      <c r="AM110" s="37"/>
      <c r="AN110" s="35"/>
      <c r="AO110" s="34"/>
      <c r="AP110" s="37"/>
      <c r="AQ110" s="35"/>
      <c r="AR110" s="34"/>
      <c r="AS110" s="37"/>
      <c r="AT110" s="35"/>
      <c r="AU110" s="34"/>
      <c r="AV110" s="37"/>
      <c r="AW110" s="35"/>
      <c r="AX110" s="34"/>
      <c r="AY110" s="37"/>
      <c r="AZ110" s="35"/>
      <c r="BA110" s="34"/>
      <c r="BB110" s="37"/>
      <c r="BC1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0" s="7"/>
      <c r="BF110" t="str">
        <f>IF(Table1[[#This Row],[Date]]="","","&amp;lt;VOUCHER REMOTEID="&amp;""""&amp;$A$11&amp;$A$13&amp;ROW()&amp;""""&amp;" VCHTYPE="""&amp;F110&amp;""" ACTION="""&amp;"Create"&amp;"""&amp;gt;")</f>
        <v/>
      </c>
      <c r="BG110" t="str">
        <f>IF(Table1[[#This Row],[Date]]="","",TEXT(Table1[[#This Row],[Date]],"yyyymmdd"))</f>
        <v/>
      </c>
      <c r="BH110" t="str">
        <f>Table1[[#This Row],[Date2]]</f>
        <v/>
      </c>
      <c r="BI110" t="str">
        <f>IF(Table1[[#This Row],[Date]]="","",Table1[[#This Row],[Voucher Type]])</f>
        <v/>
      </c>
      <c r="BJ110" t="str">
        <f>IF(Table1[[#This Row],[Ref No / Invoice No]]="","",Table1[[#This Row],[Ref No / Invoice No]])</f>
        <v/>
      </c>
      <c r="BK110" t="str">
        <f>IF(Table1[[#This Row],[Voucher No]]="","",Table1[[#This Row],[Voucher No]])</f>
        <v/>
      </c>
      <c r="BL110" t="str">
        <f>IF(Table1[[#This Row],[Date]]="","",Table1[[#This Row],[Narration]])</f>
        <v/>
      </c>
      <c r="BM110" t="str">
        <f>IF(Table1[[#This Row],[Date]]="","",$A$11&amp;$A$13&amp;ROW())</f>
        <v/>
      </c>
      <c r="BN110" t="str">
        <f>IF(Table1[[#This Row],[Date]]="","",$A$13)</f>
        <v/>
      </c>
      <c r="BP110" t="str">
        <f>IF(Table1[[#This Row],[Ledger 1]]="","","No")</f>
        <v/>
      </c>
      <c r="BQ110" t="str">
        <f>IF(Table1[[#This Row],[Date]]="","",IF(Table1[[#This Row],[Effect 1]]="Dr.","Yes","No"))</f>
        <v/>
      </c>
      <c r="BR110" t="str">
        <f>IF(Table1[[#This Row],[Date]]="","",Table1[[#This Row],[Ledger 1]])</f>
        <v/>
      </c>
      <c r="BS110" t="str">
        <f>IF(Table1[[#This Row],[Date]]="","",IF(Table1[[#This Row],[Effect 1]]="Dr.",-Table1[[#This Row],[Amount 1]],Table1[[#This Row],[Amount 1]]))</f>
        <v/>
      </c>
      <c r="BV110" t="str">
        <f>IF(Table1[[#This Row],[Ledger 2]]="","","No")</f>
        <v/>
      </c>
      <c r="BW110" t="str">
        <f>IF(Table1[[#This Row],[Date]]="","",IF(Table1[[#This Row],[Effect 2]]="Dr.","Yes","No"))</f>
        <v/>
      </c>
      <c r="BX110" t="str">
        <f>IF(Table1[[#This Row],[Date]]="","",Table1[[#This Row],[Ledger 2]])</f>
        <v/>
      </c>
      <c r="BY110" t="str">
        <f>IF(Table1[[#This Row],[Date]]="","",IF(Table1[[#This Row],[Effect 2]]="Dr.",-Table1[[#This Row],[Amount 2]],Table1[[#This Row],[Amount 2]]))</f>
        <v/>
      </c>
      <c r="CB110" t="str">
        <f>IF(Table1[[#This Row],[Ledger 3]]="","","No")</f>
        <v/>
      </c>
      <c r="CC110" t="str">
        <f>IF(Table1[[#This Row],[Ledger 3]]="","",IF(Table1[[#This Row],[Effect 3]]="Dr.","Yes","No"))</f>
        <v/>
      </c>
      <c r="CD110" t="str">
        <f>IF(Table1[[#This Row],[Ledger 3]]="","",Table1[[#This Row],[Ledger 3]])</f>
        <v/>
      </c>
      <c r="CE110" t="str">
        <f>IF(Table1[[#This Row],[Ledger 3]]="","",IF(Table1[[#This Row],[Effect 3]]="Dr.",-Table1[[#This Row],[Amount 3]],Table1[[#This Row],[Amount 3]]))</f>
        <v/>
      </c>
      <c r="CH110" t="str">
        <f>IF(Table1[[#This Row],[Ledger 4]]="","","No")</f>
        <v/>
      </c>
      <c r="CI110" t="str">
        <f>IF(Table1[[#This Row],[Ledger 4]]="","",IF(Table1[[#This Row],[Effect 4]]="Dr.","Yes","No"))</f>
        <v/>
      </c>
      <c r="CJ110" t="str">
        <f>IF(Table1[[#This Row],[Ledger 4]]="","",Table1[[#This Row],[Ledger 4]])</f>
        <v/>
      </c>
      <c r="CK110" t="str">
        <f>IF(Table1[[#This Row],[Ledger 4]]="","",IF(Table1[[#This Row],[Effect 4]]="Dr.",-Table1[[#This Row],[Amount 4]],Table1[[#This Row],[Amount 4]]))</f>
        <v/>
      </c>
      <c r="CN110" t="str">
        <f>IF(Table1[[#This Row],[Ledger 5]]="","","No")</f>
        <v/>
      </c>
      <c r="CO110" t="str">
        <f>IF(Table1[[#This Row],[Ledger 5]]="","",IF(Table1[[#This Row],[Effect 5]]="Dr.","Yes","No"))</f>
        <v/>
      </c>
      <c r="CP110" t="str">
        <f>IF(Table1[[#This Row],[Ledger 5]]="","",Table1[[#This Row],[Ledger 5]])</f>
        <v/>
      </c>
      <c r="CQ110" t="str">
        <f>IF(Table1[[#This Row],[Ledger 5]]="","",IF(Table1[[#This Row],[Effect 5]]="Dr.",-Table1[[#This Row],[Amount 5]],Table1[[#This Row],[Amount 5]]))</f>
        <v/>
      </c>
      <c r="CT110" t="str">
        <f>IF(Table1[[#This Row],[Ledger 6]]="","","No")</f>
        <v/>
      </c>
      <c r="CU110" t="str">
        <f>IF(Table1[[#This Row],[Ledger 6]]="","",IF(Table1[[#This Row],[Effect 6]]="Dr.","Yes","No"))</f>
        <v/>
      </c>
      <c r="CV110" t="str">
        <f>IF(Table1[[#This Row],[Ledger 6]]="","",Table1[[#This Row],[Ledger 6]])</f>
        <v/>
      </c>
      <c r="CW110" t="str">
        <f>IF(Table1[[#This Row],[Ledger 6]]="","",IF(Table1[[#This Row],[Effect 6]]="Dr.",-Table1[[#This Row],[Amount 6]],Table1[[#This Row],[Amount 6]]))</f>
        <v/>
      </c>
      <c r="CZ110" t="str">
        <f>IF(Table1[[#This Row],[Ledger 7]]="","","No")</f>
        <v/>
      </c>
      <c r="DA110" t="str">
        <f>IF(Table1[[#This Row],[Ledger 7]]="","",IF(Table1[[#This Row],[Effect 7]]="Dr.","Yes","No"))</f>
        <v/>
      </c>
      <c r="DB110" t="str">
        <f>IF(Table1[[#This Row],[Ledger 7]]="","",Table1[[#This Row],[Ledger 7]])</f>
        <v/>
      </c>
      <c r="DC110" t="str">
        <f>IF(Table1[[#This Row],[Ledger 7]]="","",IF(Table1[[#This Row],[Effect 7]]="Dr.",-Table1[[#This Row],[Amount 7]],Table1[[#This Row],[Amount 7]]))</f>
        <v/>
      </c>
      <c r="DF110" t="str">
        <f>IF(Table1[[#This Row],[Ledger 8]]="","","No")</f>
        <v/>
      </c>
      <c r="DG110" t="str">
        <f>IF(Table1[[#This Row],[Ledger 8]]="","",IF(Table1[[#This Row],[Effect 8]]="Dr.","Yes","No"))</f>
        <v/>
      </c>
      <c r="DH110" t="str">
        <f>IF(Table1[[#This Row],[Ledger 8]]="","",Table1[[#This Row],[Ledger 8]])</f>
        <v/>
      </c>
      <c r="DI110" t="str">
        <f>IF(Table1[[#This Row],[Ledger 8]]="","",IF(Table1[[#This Row],[Effect 8]]="Dr.",-Table1[[#This Row],[Amount 8]],Table1[[#This Row],[Amount 8]]))</f>
        <v/>
      </c>
      <c r="DL110" t="str">
        <f>IF(Table1[[#This Row],[Ledger 9]]="","","No")</f>
        <v/>
      </c>
      <c r="DM110" t="str">
        <f>IF(Table1[[#This Row],[Ledger 9]]="","",IF(Table1[[#This Row],[Effect 9]]="Dr.","Yes","No"))</f>
        <v/>
      </c>
      <c r="DN110" t="str">
        <f>IF(Table1[[#This Row],[Ledger 9]]="","",Table1[[#This Row],[Ledger 9]])</f>
        <v/>
      </c>
      <c r="DO110" t="str">
        <f>IF(Table1[[#This Row],[Ledger 9]]="","",IF(Table1[[#This Row],[Effect 9]]="Dr.",-Table1[[#This Row],[Amount 9]],Table1[[#This Row],[Amount 9]]))</f>
        <v/>
      </c>
      <c r="DR110" t="str">
        <f>IF(Table1[[#This Row],[Ledger 10]]="","","No")</f>
        <v/>
      </c>
      <c r="DS110" t="str">
        <f>IF(Table1[[#This Row],[Ledger 10]]="","",IF(Table1[[#This Row],[Effect 10]]="Dr.","Yes","No"))</f>
        <v/>
      </c>
      <c r="DT110" t="str">
        <f>IF(Table1[[#This Row],[Ledger 10]]="","",Table1[[#This Row],[Ledger 10]])</f>
        <v/>
      </c>
      <c r="DU110" t="str">
        <f>IF(Table1[[#This Row],[Ledger 10]]="","",IF(Table1[[#This Row],[Effect 10]]="Dr.",-Table1[[#This Row],[Amount 10]],Table1[[#This Row],[Amount 10]]))</f>
        <v/>
      </c>
      <c r="DX110" t="str">
        <f>IF(Table1[[#This Row],[Ledger 11]]="","","No")</f>
        <v/>
      </c>
      <c r="DY110" t="str">
        <f>IF(Table1[[#This Row],[Ledger 11]]="","",IF(Table1[[#This Row],[Effect 11]]="Dr.","Yes","No"))</f>
        <v/>
      </c>
      <c r="DZ110" t="str">
        <f>IF(Table1[[#This Row],[Ledger 11]]="","",Table1[[#This Row],[Ledger 11]])</f>
        <v/>
      </c>
      <c r="EA110" t="str">
        <f>IF(Table1[[#This Row],[Ledger 11]]="","",IF(Table1[[#This Row],[Effect 11]]="Dr.",-Table1[[#This Row],[Amount 11]],Table1[[#This Row],[Amount 11]]))</f>
        <v/>
      </c>
      <c r="ED110" t="str">
        <f>IF(Table1[[#This Row],[Ledger 12]]="","","No")</f>
        <v/>
      </c>
      <c r="EE110" t="str">
        <f>IF(Table1[[#This Row],[Ledger 12]]="","",IF(Table1[[#This Row],[Effect 12]]="Dr.","Yes","No"))</f>
        <v/>
      </c>
      <c r="EF110" t="str">
        <f>IF(Table1[[#This Row],[Ledger 12]]="","",Table1[[#This Row],[Ledger 12]])</f>
        <v/>
      </c>
      <c r="EG110" t="str">
        <f>IF(Table1[[#This Row],[Ledger 12]]="","",IF(Table1[[#This Row],[Effect 12]]="Dr.",-Table1[[#This Row],[Amount 12]],Table1[[#This Row],[Amount 12]]))</f>
        <v/>
      </c>
      <c r="EJ110" t="str">
        <f>IF(Table1[[#This Row],[Ledger 13]]="","","No")</f>
        <v/>
      </c>
      <c r="EK110" t="str">
        <f>IF(Table1[[#This Row],[Ledger 13]]="","",IF(Table1[[#This Row],[Effect 13]]="Dr.","Yes","No"))</f>
        <v/>
      </c>
      <c r="EL110" t="str">
        <f>IF(Table1[[#This Row],[Ledger 13]]="","",Table1[[#This Row],[Ledger 13]])</f>
        <v/>
      </c>
      <c r="EM110" t="str">
        <f>IF(Table1[[#This Row],[Ledger 13]]="","",IF(Table1[[#This Row],[Effect 13]]="Dr.",-Table1[[#This Row],[Amount 13]],Table1[[#This Row],[Amount 13]]))</f>
        <v/>
      </c>
      <c r="EP110" t="str">
        <f>IF(Table1[[#This Row],[Ledger 14]]="","","No")</f>
        <v/>
      </c>
      <c r="EQ110" t="str">
        <f>IF(Table1[[#This Row],[Ledger 14]]="","",IF(Table1[[#This Row],[Effect 14]]="Dr.","Yes","No"))</f>
        <v/>
      </c>
      <c r="ER110" t="str">
        <f>IF(Table1[[#This Row],[Ledger 14]]="","",Table1[[#This Row],[Ledger 14]])</f>
        <v/>
      </c>
      <c r="ES110" t="str">
        <f>IF(Table1[[#This Row],[Ledger 14]]="","",IF(Table1[[#This Row],[Effect 14]]="Dr.",-Table1[[#This Row],[Amount 14]],Table1[[#This Row],[Amount 14]]))</f>
        <v/>
      </c>
      <c r="EV110" t="str">
        <f>IF(Table1[[#This Row],[Ledger 15]]="","","No")</f>
        <v/>
      </c>
      <c r="EW110" t="str">
        <f>IF(Table1[[#This Row],[Ledger 15]]="","",IF(Table1[[#This Row],[Effect 15]]="Dr.","Yes","No"))</f>
        <v/>
      </c>
      <c r="EX110" t="str">
        <f>IF(Table1[[#This Row],[Ledger 15]]="","",Table1[[#This Row],[Ledger 15]])</f>
        <v/>
      </c>
      <c r="EY110" t="str">
        <f>IF(Table1[[#This Row],[Ledger 15]]="","",IF(Table1[[#This Row],[Effect 15]]="Dr.",-Table1[[#This Row],[Amount 15]],Table1[[#This Row],[Amount 15]]))</f>
        <v/>
      </c>
      <c r="FD1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0">
        <f>IF(Table1[[#This Row],[Date]]="",0,IF(AND(Table1[[#This Row],[Date]]&gt;=$FE$2,Table1[[#This Row],[Date]]&lt;=$FE$3),0,1))</f>
        <v>0</v>
      </c>
      <c r="FF110">
        <f>IF(Table1[[#This Row],[Date]]="",0,IF(TYPE(VLOOKUP(Table1[[#This Row],[Voucher Type]],Table1[[#All],[Voucher Type Master]],1,FALSE))=16,1,0))</f>
        <v>0</v>
      </c>
      <c r="FG110">
        <f>IF(TYPE(IF(Table1[[#This Row],[Date]]="",0,IF(VLOOKUP(Table1[[#This Row],[Voucher Type]],$FY$5:$FZ$13,2,0)=Table1[[#This Row],[Effect 1]],0,1)))=16,1,0)</f>
        <v>0</v>
      </c>
      <c r="FH1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0">
        <f>IF(LEN(Table1[[#This Row],[Ledger 1]])&gt;0,IF(TYPE(VLOOKUP(Table1[[#This Row],[Ledger 1]],GZ:GZ,1,0))=16,1,0),0)</f>
        <v>0</v>
      </c>
      <c r="FJ110">
        <f>IF(LEN(Table1[[#This Row],[Ledger 2]])&gt;0,IF(TYPE(VLOOKUP(Table1[[#This Row],[Ledger 2]],GZ:GZ,1,0))=16,1,0),0)</f>
        <v>0</v>
      </c>
      <c r="FK110">
        <f>IF(LEN(Table1[[#This Row],[Ledger 3]])&gt;0,IF(TYPE(VLOOKUP(Table1[[#This Row],[Ledger 3]],GZ:GZ,1,0))=16,1,0),0)</f>
        <v>0</v>
      </c>
      <c r="FL110">
        <f>IF(LEN(Table1[[#This Row],[Ledger 4]])&gt;0,IF(TYPE(VLOOKUP(Table1[[#This Row],[Ledger 4]],GZ:GZ,1,0))=16,1,0),0)</f>
        <v>0</v>
      </c>
      <c r="FM110">
        <f>IF(LEN(Table1[[#This Row],[Ledger 5]])&gt;0,IF(TYPE(VLOOKUP(Table1[[#This Row],[Ledger 5]],GZ:GZ,1,0))=16,1,0),0)</f>
        <v>0</v>
      </c>
      <c r="FN110">
        <f>IF(LEN(Table1[[#This Row],[Ledger 6]])&gt;0,IF(TYPE(VLOOKUP(Table1[[#This Row],[Ledger 6]],$GZ:$GZ,1,0))=16,1,0),0)</f>
        <v>0</v>
      </c>
      <c r="FO110">
        <f>IF(LEN(Table1[[#This Row],[Ledger 7]])&gt;0,IF(TYPE(VLOOKUP(Table1[[#This Row],[Ledger 7]],$GZ:$GZ,1,0))=16,1,0),0)</f>
        <v>0</v>
      </c>
      <c r="FP110">
        <f>IF(LEN(Table1[[#This Row],[Ledger 8]])&gt;0,IF(TYPE(VLOOKUP(Table1[[#This Row],[Ledger 8]],$GZ:$GZ,1,0))=16,1,0),0)</f>
        <v>0</v>
      </c>
      <c r="FQ110">
        <f>IF(LEN(Table1[[#This Row],[Ledger 9]])&gt;0,IF(TYPE(VLOOKUP(Table1[[#This Row],[Ledger 9]],$GZ:$GZ,1,0))=16,1,0),0)</f>
        <v>0</v>
      </c>
      <c r="FR110">
        <f>IF(LEN(Table1[[#This Row],[Ledger 10]])&gt;0,IF(TYPE(VLOOKUP(Table1[[#This Row],[Ledger 10]],$GZ:$GZ,1,0))=16,1,0),0)</f>
        <v>0</v>
      </c>
      <c r="FS110">
        <f>IF(LEN(Table1[[#This Row],[Ledger 11]])&gt;0,IF(TYPE(VLOOKUP(Table1[[#This Row],[Ledger 11]],$GZ:$GZ,1,0))=16,1,0),0)</f>
        <v>0</v>
      </c>
      <c r="FT110">
        <f>IF(LEN(Table1[[#This Row],[Ledger 12]])&gt;0,IF(TYPE(VLOOKUP(Table1[[#This Row],[Ledger 12]],$GZ:$GZ,1,0))=16,1,0),0)</f>
        <v>0</v>
      </c>
      <c r="FU110">
        <f>IF(LEN(Table1[[#This Row],[Ledger 13]])&gt;0,IF(TYPE(VLOOKUP(Table1[[#This Row],[Ledger 13]],$GZ:$GZ,1,0))=16,1,0),0)</f>
        <v>0</v>
      </c>
      <c r="FV110">
        <f>IF(LEN(Table1[[#This Row],[Ledger 14]])&gt;0,IF(TYPE(VLOOKUP(Table1[[#This Row],[Ledger 14]],$GZ:$GZ,1,0))=16,1,0),0)</f>
        <v>0</v>
      </c>
      <c r="FW110">
        <f>IF(LEN(Table1[[#This Row],[Ledger 15]])&gt;0,IF(TYPE(VLOOKUP(Table1[[#This Row],[Ledger 15]],$GZ:$GZ,1,0))=16,1,0),0)</f>
        <v>0</v>
      </c>
    </row>
    <row r="111" spans="4:179" ht="33" customHeight="1" x14ac:dyDescent="0.45">
      <c r="D111" s="8">
        <f t="shared" si="10"/>
        <v>106</v>
      </c>
      <c r="E111" s="32"/>
      <c r="F111" s="34"/>
      <c r="G111" s="34"/>
      <c r="H111" s="34"/>
      <c r="I111" s="34"/>
      <c r="J111" s="38"/>
      <c r="K111" s="33"/>
      <c r="L111" s="36"/>
      <c r="M111" s="35"/>
      <c r="N111" s="34"/>
      <c r="O111" s="41"/>
      <c r="P111" s="35"/>
      <c r="Q111" s="34"/>
      <c r="R111" s="37"/>
      <c r="S111" s="35"/>
      <c r="T111" s="34"/>
      <c r="U111" s="37"/>
      <c r="V111" s="35"/>
      <c r="W111" s="34"/>
      <c r="X111" s="37"/>
      <c r="Y111" s="35"/>
      <c r="Z111" s="34"/>
      <c r="AA111" s="37"/>
      <c r="AB111" s="35"/>
      <c r="AC111" s="34"/>
      <c r="AD111" s="37"/>
      <c r="AE111" s="35"/>
      <c r="AF111" s="34"/>
      <c r="AG111" s="37"/>
      <c r="AH111" s="35"/>
      <c r="AI111" s="34"/>
      <c r="AJ111" s="37"/>
      <c r="AK111" s="35"/>
      <c r="AL111" s="34"/>
      <c r="AM111" s="37"/>
      <c r="AN111" s="35"/>
      <c r="AO111" s="34"/>
      <c r="AP111" s="37"/>
      <c r="AQ111" s="35"/>
      <c r="AR111" s="34"/>
      <c r="AS111" s="37"/>
      <c r="AT111" s="35"/>
      <c r="AU111" s="34"/>
      <c r="AV111" s="37"/>
      <c r="AW111" s="35"/>
      <c r="AX111" s="34"/>
      <c r="AY111" s="37"/>
      <c r="AZ111" s="35"/>
      <c r="BA111" s="34"/>
      <c r="BB111" s="37"/>
      <c r="BC1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1" s="7"/>
      <c r="BF111" t="str">
        <f>IF(Table1[[#This Row],[Date]]="","","&amp;lt;VOUCHER REMOTEID="&amp;""""&amp;$A$11&amp;$A$13&amp;ROW()&amp;""""&amp;" VCHTYPE="""&amp;F111&amp;""" ACTION="""&amp;"Create"&amp;"""&amp;gt;")</f>
        <v/>
      </c>
      <c r="BG111" t="str">
        <f>IF(Table1[[#This Row],[Date]]="","",TEXT(Table1[[#This Row],[Date]],"yyyymmdd"))</f>
        <v/>
      </c>
      <c r="BH111" t="str">
        <f>Table1[[#This Row],[Date2]]</f>
        <v/>
      </c>
      <c r="BI111" t="str">
        <f>IF(Table1[[#This Row],[Date]]="","",Table1[[#This Row],[Voucher Type]])</f>
        <v/>
      </c>
      <c r="BJ111" t="str">
        <f>IF(Table1[[#This Row],[Ref No / Invoice No]]="","",Table1[[#This Row],[Ref No / Invoice No]])</f>
        <v/>
      </c>
      <c r="BK111" t="str">
        <f>IF(Table1[[#This Row],[Voucher No]]="","",Table1[[#This Row],[Voucher No]])</f>
        <v/>
      </c>
      <c r="BL111" t="str">
        <f>IF(Table1[[#This Row],[Date]]="","",Table1[[#This Row],[Narration]])</f>
        <v/>
      </c>
      <c r="BM111" t="str">
        <f>IF(Table1[[#This Row],[Date]]="","",$A$11&amp;$A$13&amp;ROW())</f>
        <v/>
      </c>
      <c r="BN111" t="str">
        <f>IF(Table1[[#This Row],[Date]]="","",$A$13)</f>
        <v/>
      </c>
      <c r="BP111" t="str">
        <f>IF(Table1[[#This Row],[Ledger 1]]="","","No")</f>
        <v/>
      </c>
      <c r="BQ111" t="str">
        <f>IF(Table1[[#This Row],[Date]]="","",IF(Table1[[#This Row],[Effect 1]]="Dr.","Yes","No"))</f>
        <v/>
      </c>
      <c r="BR111" t="str">
        <f>IF(Table1[[#This Row],[Date]]="","",Table1[[#This Row],[Ledger 1]])</f>
        <v/>
      </c>
      <c r="BS111" t="str">
        <f>IF(Table1[[#This Row],[Date]]="","",IF(Table1[[#This Row],[Effect 1]]="Dr.",-Table1[[#This Row],[Amount 1]],Table1[[#This Row],[Amount 1]]))</f>
        <v/>
      </c>
      <c r="BV111" t="str">
        <f>IF(Table1[[#This Row],[Ledger 2]]="","","No")</f>
        <v/>
      </c>
      <c r="BW111" t="str">
        <f>IF(Table1[[#This Row],[Date]]="","",IF(Table1[[#This Row],[Effect 2]]="Dr.","Yes","No"))</f>
        <v/>
      </c>
      <c r="BX111" t="str">
        <f>IF(Table1[[#This Row],[Date]]="","",Table1[[#This Row],[Ledger 2]])</f>
        <v/>
      </c>
      <c r="BY111" t="str">
        <f>IF(Table1[[#This Row],[Date]]="","",IF(Table1[[#This Row],[Effect 2]]="Dr.",-Table1[[#This Row],[Amount 2]],Table1[[#This Row],[Amount 2]]))</f>
        <v/>
      </c>
      <c r="CB111" t="str">
        <f>IF(Table1[[#This Row],[Ledger 3]]="","","No")</f>
        <v/>
      </c>
      <c r="CC111" t="str">
        <f>IF(Table1[[#This Row],[Ledger 3]]="","",IF(Table1[[#This Row],[Effect 3]]="Dr.","Yes","No"))</f>
        <v/>
      </c>
      <c r="CD111" t="str">
        <f>IF(Table1[[#This Row],[Ledger 3]]="","",Table1[[#This Row],[Ledger 3]])</f>
        <v/>
      </c>
      <c r="CE111" t="str">
        <f>IF(Table1[[#This Row],[Ledger 3]]="","",IF(Table1[[#This Row],[Effect 3]]="Dr.",-Table1[[#This Row],[Amount 3]],Table1[[#This Row],[Amount 3]]))</f>
        <v/>
      </c>
      <c r="CH111" t="str">
        <f>IF(Table1[[#This Row],[Ledger 4]]="","","No")</f>
        <v/>
      </c>
      <c r="CI111" t="str">
        <f>IF(Table1[[#This Row],[Ledger 4]]="","",IF(Table1[[#This Row],[Effect 4]]="Dr.","Yes","No"))</f>
        <v/>
      </c>
      <c r="CJ111" t="str">
        <f>IF(Table1[[#This Row],[Ledger 4]]="","",Table1[[#This Row],[Ledger 4]])</f>
        <v/>
      </c>
      <c r="CK111" t="str">
        <f>IF(Table1[[#This Row],[Ledger 4]]="","",IF(Table1[[#This Row],[Effect 4]]="Dr.",-Table1[[#This Row],[Amount 4]],Table1[[#This Row],[Amount 4]]))</f>
        <v/>
      </c>
      <c r="CN111" t="str">
        <f>IF(Table1[[#This Row],[Ledger 5]]="","","No")</f>
        <v/>
      </c>
      <c r="CO111" t="str">
        <f>IF(Table1[[#This Row],[Ledger 5]]="","",IF(Table1[[#This Row],[Effect 5]]="Dr.","Yes","No"))</f>
        <v/>
      </c>
      <c r="CP111" t="str">
        <f>IF(Table1[[#This Row],[Ledger 5]]="","",Table1[[#This Row],[Ledger 5]])</f>
        <v/>
      </c>
      <c r="CQ111" t="str">
        <f>IF(Table1[[#This Row],[Ledger 5]]="","",IF(Table1[[#This Row],[Effect 5]]="Dr.",-Table1[[#This Row],[Amount 5]],Table1[[#This Row],[Amount 5]]))</f>
        <v/>
      </c>
      <c r="CT111" t="str">
        <f>IF(Table1[[#This Row],[Ledger 6]]="","","No")</f>
        <v/>
      </c>
      <c r="CU111" t="str">
        <f>IF(Table1[[#This Row],[Ledger 6]]="","",IF(Table1[[#This Row],[Effect 6]]="Dr.","Yes","No"))</f>
        <v/>
      </c>
      <c r="CV111" t="str">
        <f>IF(Table1[[#This Row],[Ledger 6]]="","",Table1[[#This Row],[Ledger 6]])</f>
        <v/>
      </c>
      <c r="CW111" t="str">
        <f>IF(Table1[[#This Row],[Ledger 6]]="","",IF(Table1[[#This Row],[Effect 6]]="Dr.",-Table1[[#This Row],[Amount 6]],Table1[[#This Row],[Amount 6]]))</f>
        <v/>
      </c>
      <c r="CZ111" t="str">
        <f>IF(Table1[[#This Row],[Ledger 7]]="","","No")</f>
        <v/>
      </c>
      <c r="DA111" t="str">
        <f>IF(Table1[[#This Row],[Ledger 7]]="","",IF(Table1[[#This Row],[Effect 7]]="Dr.","Yes","No"))</f>
        <v/>
      </c>
      <c r="DB111" t="str">
        <f>IF(Table1[[#This Row],[Ledger 7]]="","",Table1[[#This Row],[Ledger 7]])</f>
        <v/>
      </c>
      <c r="DC111" t="str">
        <f>IF(Table1[[#This Row],[Ledger 7]]="","",IF(Table1[[#This Row],[Effect 7]]="Dr.",-Table1[[#This Row],[Amount 7]],Table1[[#This Row],[Amount 7]]))</f>
        <v/>
      </c>
      <c r="DF111" t="str">
        <f>IF(Table1[[#This Row],[Ledger 8]]="","","No")</f>
        <v/>
      </c>
      <c r="DG111" t="str">
        <f>IF(Table1[[#This Row],[Ledger 8]]="","",IF(Table1[[#This Row],[Effect 8]]="Dr.","Yes","No"))</f>
        <v/>
      </c>
      <c r="DH111" t="str">
        <f>IF(Table1[[#This Row],[Ledger 8]]="","",Table1[[#This Row],[Ledger 8]])</f>
        <v/>
      </c>
      <c r="DI111" t="str">
        <f>IF(Table1[[#This Row],[Ledger 8]]="","",IF(Table1[[#This Row],[Effect 8]]="Dr.",-Table1[[#This Row],[Amount 8]],Table1[[#This Row],[Amount 8]]))</f>
        <v/>
      </c>
      <c r="DL111" t="str">
        <f>IF(Table1[[#This Row],[Ledger 9]]="","","No")</f>
        <v/>
      </c>
      <c r="DM111" t="str">
        <f>IF(Table1[[#This Row],[Ledger 9]]="","",IF(Table1[[#This Row],[Effect 9]]="Dr.","Yes","No"))</f>
        <v/>
      </c>
      <c r="DN111" t="str">
        <f>IF(Table1[[#This Row],[Ledger 9]]="","",Table1[[#This Row],[Ledger 9]])</f>
        <v/>
      </c>
      <c r="DO111" t="str">
        <f>IF(Table1[[#This Row],[Ledger 9]]="","",IF(Table1[[#This Row],[Effect 9]]="Dr.",-Table1[[#This Row],[Amount 9]],Table1[[#This Row],[Amount 9]]))</f>
        <v/>
      </c>
      <c r="DR111" t="str">
        <f>IF(Table1[[#This Row],[Ledger 10]]="","","No")</f>
        <v/>
      </c>
      <c r="DS111" t="str">
        <f>IF(Table1[[#This Row],[Ledger 10]]="","",IF(Table1[[#This Row],[Effect 10]]="Dr.","Yes","No"))</f>
        <v/>
      </c>
      <c r="DT111" t="str">
        <f>IF(Table1[[#This Row],[Ledger 10]]="","",Table1[[#This Row],[Ledger 10]])</f>
        <v/>
      </c>
      <c r="DU111" t="str">
        <f>IF(Table1[[#This Row],[Ledger 10]]="","",IF(Table1[[#This Row],[Effect 10]]="Dr.",-Table1[[#This Row],[Amount 10]],Table1[[#This Row],[Amount 10]]))</f>
        <v/>
      </c>
      <c r="DX111" t="str">
        <f>IF(Table1[[#This Row],[Ledger 11]]="","","No")</f>
        <v/>
      </c>
      <c r="DY111" t="str">
        <f>IF(Table1[[#This Row],[Ledger 11]]="","",IF(Table1[[#This Row],[Effect 11]]="Dr.","Yes","No"))</f>
        <v/>
      </c>
      <c r="DZ111" t="str">
        <f>IF(Table1[[#This Row],[Ledger 11]]="","",Table1[[#This Row],[Ledger 11]])</f>
        <v/>
      </c>
      <c r="EA111" t="str">
        <f>IF(Table1[[#This Row],[Ledger 11]]="","",IF(Table1[[#This Row],[Effect 11]]="Dr.",-Table1[[#This Row],[Amount 11]],Table1[[#This Row],[Amount 11]]))</f>
        <v/>
      </c>
      <c r="ED111" t="str">
        <f>IF(Table1[[#This Row],[Ledger 12]]="","","No")</f>
        <v/>
      </c>
      <c r="EE111" t="str">
        <f>IF(Table1[[#This Row],[Ledger 12]]="","",IF(Table1[[#This Row],[Effect 12]]="Dr.","Yes","No"))</f>
        <v/>
      </c>
      <c r="EF111" t="str">
        <f>IF(Table1[[#This Row],[Ledger 12]]="","",Table1[[#This Row],[Ledger 12]])</f>
        <v/>
      </c>
      <c r="EG111" t="str">
        <f>IF(Table1[[#This Row],[Ledger 12]]="","",IF(Table1[[#This Row],[Effect 12]]="Dr.",-Table1[[#This Row],[Amount 12]],Table1[[#This Row],[Amount 12]]))</f>
        <v/>
      </c>
      <c r="EJ111" t="str">
        <f>IF(Table1[[#This Row],[Ledger 13]]="","","No")</f>
        <v/>
      </c>
      <c r="EK111" t="str">
        <f>IF(Table1[[#This Row],[Ledger 13]]="","",IF(Table1[[#This Row],[Effect 13]]="Dr.","Yes","No"))</f>
        <v/>
      </c>
      <c r="EL111" t="str">
        <f>IF(Table1[[#This Row],[Ledger 13]]="","",Table1[[#This Row],[Ledger 13]])</f>
        <v/>
      </c>
      <c r="EM111" t="str">
        <f>IF(Table1[[#This Row],[Ledger 13]]="","",IF(Table1[[#This Row],[Effect 13]]="Dr.",-Table1[[#This Row],[Amount 13]],Table1[[#This Row],[Amount 13]]))</f>
        <v/>
      </c>
      <c r="EP111" t="str">
        <f>IF(Table1[[#This Row],[Ledger 14]]="","","No")</f>
        <v/>
      </c>
      <c r="EQ111" t="str">
        <f>IF(Table1[[#This Row],[Ledger 14]]="","",IF(Table1[[#This Row],[Effect 14]]="Dr.","Yes","No"))</f>
        <v/>
      </c>
      <c r="ER111" t="str">
        <f>IF(Table1[[#This Row],[Ledger 14]]="","",Table1[[#This Row],[Ledger 14]])</f>
        <v/>
      </c>
      <c r="ES111" t="str">
        <f>IF(Table1[[#This Row],[Ledger 14]]="","",IF(Table1[[#This Row],[Effect 14]]="Dr.",-Table1[[#This Row],[Amount 14]],Table1[[#This Row],[Amount 14]]))</f>
        <v/>
      </c>
      <c r="EV111" t="str">
        <f>IF(Table1[[#This Row],[Ledger 15]]="","","No")</f>
        <v/>
      </c>
      <c r="EW111" t="str">
        <f>IF(Table1[[#This Row],[Ledger 15]]="","",IF(Table1[[#This Row],[Effect 15]]="Dr.","Yes","No"))</f>
        <v/>
      </c>
      <c r="EX111" t="str">
        <f>IF(Table1[[#This Row],[Ledger 15]]="","",Table1[[#This Row],[Ledger 15]])</f>
        <v/>
      </c>
      <c r="EY111" t="str">
        <f>IF(Table1[[#This Row],[Ledger 15]]="","",IF(Table1[[#This Row],[Effect 15]]="Dr.",-Table1[[#This Row],[Amount 15]],Table1[[#This Row],[Amount 15]]))</f>
        <v/>
      </c>
      <c r="FD1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1">
        <f>IF(Table1[[#This Row],[Date]]="",0,IF(AND(Table1[[#This Row],[Date]]&gt;=$FE$2,Table1[[#This Row],[Date]]&lt;=$FE$3),0,1))</f>
        <v>0</v>
      </c>
      <c r="FF111">
        <f>IF(Table1[[#This Row],[Date]]="",0,IF(TYPE(VLOOKUP(Table1[[#This Row],[Voucher Type]],Table1[[#All],[Voucher Type Master]],1,FALSE))=16,1,0))</f>
        <v>0</v>
      </c>
      <c r="FG111">
        <f>IF(TYPE(IF(Table1[[#This Row],[Date]]="",0,IF(VLOOKUP(Table1[[#This Row],[Voucher Type]],$FY$5:$FZ$13,2,0)=Table1[[#This Row],[Effect 1]],0,1)))=16,1,0)</f>
        <v>0</v>
      </c>
      <c r="FH1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1">
        <f>IF(LEN(Table1[[#This Row],[Ledger 1]])&gt;0,IF(TYPE(VLOOKUP(Table1[[#This Row],[Ledger 1]],GZ:GZ,1,0))=16,1,0),0)</f>
        <v>0</v>
      </c>
      <c r="FJ111">
        <f>IF(LEN(Table1[[#This Row],[Ledger 2]])&gt;0,IF(TYPE(VLOOKUP(Table1[[#This Row],[Ledger 2]],GZ:GZ,1,0))=16,1,0),0)</f>
        <v>0</v>
      </c>
      <c r="FK111">
        <f>IF(LEN(Table1[[#This Row],[Ledger 3]])&gt;0,IF(TYPE(VLOOKUP(Table1[[#This Row],[Ledger 3]],GZ:GZ,1,0))=16,1,0),0)</f>
        <v>0</v>
      </c>
      <c r="FL111">
        <f>IF(LEN(Table1[[#This Row],[Ledger 4]])&gt;0,IF(TYPE(VLOOKUP(Table1[[#This Row],[Ledger 4]],GZ:GZ,1,0))=16,1,0),0)</f>
        <v>0</v>
      </c>
      <c r="FM111">
        <f>IF(LEN(Table1[[#This Row],[Ledger 5]])&gt;0,IF(TYPE(VLOOKUP(Table1[[#This Row],[Ledger 5]],GZ:GZ,1,0))=16,1,0),0)</f>
        <v>0</v>
      </c>
      <c r="FN111">
        <f>IF(LEN(Table1[[#This Row],[Ledger 6]])&gt;0,IF(TYPE(VLOOKUP(Table1[[#This Row],[Ledger 6]],$GZ:$GZ,1,0))=16,1,0),0)</f>
        <v>0</v>
      </c>
      <c r="FO111">
        <f>IF(LEN(Table1[[#This Row],[Ledger 7]])&gt;0,IF(TYPE(VLOOKUP(Table1[[#This Row],[Ledger 7]],$GZ:$GZ,1,0))=16,1,0),0)</f>
        <v>0</v>
      </c>
      <c r="FP111">
        <f>IF(LEN(Table1[[#This Row],[Ledger 8]])&gt;0,IF(TYPE(VLOOKUP(Table1[[#This Row],[Ledger 8]],$GZ:$GZ,1,0))=16,1,0),0)</f>
        <v>0</v>
      </c>
      <c r="FQ111">
        <f>IF(LEN(Table1[[#This Row],[Ledger 9]])&gt;0,IF(TYPE(VLOOKUP(Table1[[#This Row],[Ledger 9]],$GZ:$GZ,1,0))=16,1,0),0)</f>
        <v>0</v>
      </c>
      <c r="FR111">
        <f>IF(LEN(Table1[[#This Row],[Ledger 10]])&gt;0,IF(TYPE(VLOOKUP(Table1[[#This Row],[Ledger 10]],$GZ:$GZ,1,0))=16,1,0),0)</f>
        <v>0</v>
      </c>
      <c r="FS111">
        <f>IF(LEN(Table1[[#This Row],[Ledger 11]])&gt;0,IF(TYPE(VLOOKUP(Table1[[#This Row],[Ledger 11]],$GZ:$GZ,1,0))=16,1,0),0)</f>
        <v>0</v>
      </c>
      <c r="FT111">
        <f>IF(LEN(Table1[[#This Row],[Ledger 12]])&gt;0,IF(TYPE(VLOOKUP(Table1[[#This Row],[Ledger 12]],$GZ:$GZ,1,0))=16,1,0),0)</f>
        <v>0</v>
      </c>
      <c r="FU111">
        <f>IF(LEN(Table1[[#This Row],[Ledger 13]])&gt;0,IF(TYPE(VLOOKUP(Table1[[#This Row],[Ledger 13]],$GZ:$GZ,1,0))=16,1,0),0)</f>
        <v>0</v>
      </c>
      <c r="FV111">
        <f>IF(LEN(Table1[[#This Row],[Ledger 14]])&gt;0,IF(TYPE(VLOOKUP(Table1[[#This Row],[Ledger 14]],$GZ:$GZ,1,0))=16,1,0),0)</f>
        <v>0</v>
      </c>
      <c r="FW111">
        <f>IF(LEN(Table1[[#This Row],[Ledger 15]])&gt;0,IF(TYPE(VLOOKUP(Table1[[#This Row],[Ledger 15]],$GZ:$GZ,1,0))=16,1,0),0)</f>
        <v>0</v>
      </c>
    </row>
    <row r="112" spans="4:179" ht="33" customHeight="1" x14ac:dyDescent="0.45">
      <c r="D112" s="8">
        <f t="shared" si="10"/>
        <v>107</v>
      </c>
      <c r="E112" s="32"/>
      <c r="F112" s="34"/>
      <c r="G112" s="34"/>
      <c r="H112" s="34"/>
      <c r="I112" s="34"/>
      <c r="J112" s="38"/>
      <c r="K112" s="33"/>
      <c r="L112" s="36"/>
      <c r="M112" s="35"/>
      <c r="N112" s="34"/>
      <c r="O112" s="41"/>
      <c r="P112" s="35"/>
      <c r="Q112" s="34"/>
      <c r="R112" s="37"/>
      <c r="S112" s="35"/>
      <c r="T112" s="34"/>
      <c r="U112" s="37"/>
      <c r="V112" s="35"/>
      <c r="W112" s="34"/>
      <c r="X112" s="37"/>
      <c r="Y112" s="35"/>
      <c r="Z112" s="34"/>
      <c r="AA112" s="37"/>
      <c r="AB112" s="35"/>
      <c r="AC112" s="34"/>
      <c r="AD112" s="37"/>
      <c r="AE112" s="35"/>
      <c r="AF112" s="34"/>
      <c r="AG112" s="37"/>
      <c r="AH112" s="35"/>
      <c r="AI112" s="34"/>
      <c r="AJ112" s="37"/>
      <c r="AK112" s="35"/>
      <c r="AL112" s="34"/>
      <c r="AM112" s="37"/>
      <c r="AN112" s="35"/>
      <c r="AO112" s="34"/>
      <c r="AP112" s="37"/>
      <c r="AQ112" s="35"/>
      <c r="AR112" s="34"/>
      <c r="AS112" s="37"/>
      <c r="AT112" s="35"/>
      <c r="AU112" s="34"/>
      <c r="AV112" s="37"/>
      <c r="AW112" s="35"/>
      <c r="AX112" s="34"/>
      <c r="AY112" s="37"/>
      <c r="AZ112" s="35"/>
      <c r="BA112" s="34"/>
      <c r="BB112" s="37"/>
      <c r="BC1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2" s="7"/>
      <c r="BF112" t="str">
        <f>IF(Table1[[#This Row],[Date]]="","","&amp;lt;VOUCHER REMOTEID="&amp;""""&amp;$A$11&amp;$A$13&amp;ROW()&amp;""""&amp;" VCHTYPE="""&amp;F112&amp;""" ACTION="""&amp;"Create"&amp;"""&amp;gt;")</f>
        <v/>
      </c>
      <c r="BG112" t="str">
        <f>IF(Table1[[#This Row],[Date]]="","",TEXT(Table1[[#This Row],[Date]],"yyyymmdd"))</f>
        <v/>
      </c>
      <c r="BH112" t="str">
        <f>Table1[[#This Row],[Date2]]</f>
        <v/>
      </c>
      <c r="BI112" t="str">
        <f>IF(Table1[[#This Row],[Date]]="","",Table1[[#This Row],[Voucher Type]])</f>
        <v/>
      </c>
      <c r="BJ112" t="str">
        <f>IF(Table1[[#This Row],[Ref No / Invoice No]]="","",Table1[[#This Row],[Ref No / Invoice No]])</f>
        <v/>
      </c>
      <c r="BK112" t="str">
        <f>IF(Table1[[#This Row],[Voucher No]]="","",Table1[[#This Row],[Voucher No]])</f>
        <v/>
      </c>
      <c r="BL112" t="str">
        <f>IF(Table1[[#This Row],[Date]]="","",Table1[[#This Row],[Narration]])</f>
        <v/>
      </c>
      <c r="BM112" t="str">
        <f>IF(Table1[[#This Row],[Date]]="","",$A$11&amp;$A$13&amp;ROW())</f>
        <v/>
      </c>
      <c r="BN112" t="str">
        <f>IF(Table1[[#This Row],[Date]]="","",$A$13)</f>
        <v/>
      </c>
      <c r="BP112" t="str">
        <f>IF(Table1[[#This Row],[Ledger 1]]="","","No")</f>
        <v/>
      </c>
      <c r="BQ112" t="str">
        <f>IF(Table1[[#This Row],[Date]]="","",IF(Table1[[#This Row],[Effect 1]]="Dr.","Yes","No"))</f>
        <v/>
      </c>
      <c r="BR112" t="str">
        <f>IF(Table1[[#This Row],[Date]]="","",Table1[[#This Row],[Ledger 1]])</f>
        <v/>
      </c>
      <c r="BS112" t="str">
        <f>IF(Table1[[#This Row],[Date]]="","",IF(Table1[[#This Row],[Effect 1]]="Dr.",-Table1[[#This Row],[Amount 1]],Table1[[#This Row],[Amount 1]]))</f>
        <v/>
      </c>
      <c r="BV112" t="str">
        <f>IF(Table1[[#This Row],[Ledger 2]]="","","No")</f>
        <v/>
      </c>
      <c r="BW112" t="str">
        <f>IF(Table1[[#This Row],[Date]]="","",IF(Table1[[#This Row],[Effect 2]]="Dr.","Yes","No"))</f>
        <v/>
      </c>
      <c r="BX112" t="str">
        <f>IF(Table1[[#This Row],[Date]]="","",Table1[[#This Row],[Ledger 2]])</f>
        <v/>
      </c>
      <c r="BY112" t="str">
        <f>IF(Table1[[#This Row],[Date]]="","",IF(Table1[[#This Row],[Effect 2]]="Dr.",-Table1[[#This Row],[Amount 2]],Table1[[#This Row],[Amount 2]]))</f>
        <v/>
      </c>
      <c r="CB112" t="str">
        <f>IF(Table1[[#This Row],[Ledger 3]]="","","No")</f>
        <v/>
      </c>
      <c r="CC112" t="str">
        <f>IF(Table1[[#This Row],[Ledger 3]]="","",IF(Table1[[#This Row],[Effect 3]]="Dr.","Yes","No"))</f>
        <v/>
      </c>
      <c r="CD112" t="str">
        <f>IF(Table1[[#This Row],[Ledger 3]]="","",Table1[[#This Row],[Ledger 3]])</f>
        <v/>
      </c>
      <c r="CE112" t="str">
        <f>IF(Table1[[#This Row],[Ledger 3]]="","",IF(Table1[[#This Row],[Effect 3]]="Dr.",-Table1[[#This Row],[Amount 3]],Table1[[#This Row],[Amount 3]]))</f>
        <v/>
      </c>
      <c r="CH112" t="str">
        <f>IF(Table1[[#This Row],[Ledger 4]]="","","No")</f>
        <v/>
      </c>
      <c r="CI112" t="str">
        <f>IF(Table1[[#This Row],[Ledger 4]]="","",IF(Table1[[#This Row],[Effect 4]]="Dr.","Yes","No"))</f>
        <v/>
      </c>
      <c r="CJ112" t="str">
        <f>IF(Table1[[#This Row],[Ledger 4]]="","",Table1[[#This Row],[Ledger 4]])</f>
        <v/>
      </c>
      <c r="CK112" t="str">
        <f>IF(Table1[[#This Row],[Ledger 4]]="","",IF(Table1[[#This Row],[Effect 4]]="Dr.",-Table1[[#This Row],[Amount 4]],Table1[[#This Row],[Amount 4]]))</f>
        <v/>
      </c>
      <c r="CN112" t="str">
        <f>IF(Table1[[#This Row],[Ledger 5]]="","","No")</f>
        <v/>
      </c>
      <c r="CO112" t="str">
        <f>IF(Table1[[#This Row],[Ledger 5]]="","",IF(Table1[[#This Row],[Effect 5]]="Dr.","Yes","No"))</f>
        <v/>
      </c>
      <c r="CP112" t="str">
        <f>IF(Table1[[#This Row],[Ledger 5]]="","",Table1[[#This Row],[Ledger 5]])</f>
        <v/>
      </c>
      <c r="CQ112" t="str">
        <f>IF(Table1[[#This Row],[Ledger 5]]="","",IF(Table1[[#This Row],[Effect 5]]="Dr.",-Table1[[#This Row],[Amount 5]],Table1[[#This Row],[Amount 5]]))</f>
        <v/>
      </c>
      <c r="CT112" t="str">
        <f>IF(Table1[[#This Row],[Ledger 6]]="","","No")</f>
        <v/>
      </c>
      <c r="CU112" t="str">
        <f>IF(Table1[[#This Row],[Ledger 6]]="","",IF(Table1[[#This Row],[Effect 6]]="Dr.","Yes","No"))</f>
        <v/>
      </c>
      <c r="CV112" t="str">
        <f>IF(Table1[[#This Row],[Ledger 6]]="","",Table1[[#This Row],[Ledger 6]])</f>
        <v/>
      </c>
      <c r="CW112" t="str">
        <f>IF(Table1[[#This Row],[Ledger 6]]="","",IF(Table1[[#This Row],[Effect 6]]="Dr.",-Table1[[#This Row],[Amount 6]],Table1[[#This Row],[Amount 6]]))</f>
        <v/>
      </c>
      <c r="CZ112" t="str">
        <f>IF(Table1[[#This Row],[Ledger 7]]="","","No")</f>
        <v/>
      </c>
      <c r="DA112" t="str">
        <f>IF(Table1[[#This Row],[Ledger 7]]="","",IF(Table1[[#This Row],[Effect 7]]="Dr.","Yes","No"))</f>
        <v/>
      </c>
      <c r="DB112" t="str">
        <f>IF(Table1[[#This Row],[Ledger 7]]="","",Table1[[#This Row],[Ledger 7]])</f>
        <v/>
      </c>
      <c r="DC112" t="str">
        <f>IF(Table1[[#This Row],[Ledger 7]]="","",IF(Table1[[#This Row],[Effect 7]]="Dr.",-Table1[[#This Row],[Amount 7]],Table1[[#This Row],[Amount 7]]))</f>
        <v/>
      </c>
      <c r="DF112" t="str">
        <f>IF(Table1[[#This Row],[Ledger 8]]="","","No")</f>
        <v/>
      </c>
      <c r="DG112" t="str">
        <f>IF(Table1[[#This Row],[Ledger 8]]="","",IF(Table1[[#This Row],[Effect 8]]="Dr.","Yes","No"))</f>
        <v/>
      </c>
      <c r="DH112" t="str">
        <f>IF(Table1[[#This Row],[Ledger 8]]="","",Table1[[#This Row],[Ledger 8]])</f>
        <v/>
      </c>
      <c r="DI112" t="str">
        <f>IF(Table1[[#This Row],[Ledger 8]]="","",IF(Table1[[#This Row],[Effect 8]]="Dr.",-Table1[[#This Row],[Amount 8]],Table1[[#This Row],[Amount 8]]))</f>
        <v/>
      </c>
      <c r="DL112" t="str">
        <f>IF(Table1[[#This Row],[Ledger 9]]="","","No")</f>
        <v/>
      </c>
      <c r="DM112" t="str">
        <f>IF(Table1[[#This Row],[Ledger 9]]="","",IF(Table1[[#This Row],[Effect 9]]="Dr.","Yes","No"))</f>
        <v/>
      </c>
      <c r="DN112" t="str">
        <f>IF(Table1[[#This Row],[Ledger 9]]="","",Table1[[#This Row],[Ledger 9]])</f>
        <v/>
      </c>
      <c r="DO112" t="str">
        <f>IF(Table1[[#This Row],[Ledger 9]]="","",IF(Table1[[#This Row],[Effect 9]]="Dr.",-Table1[[#This Row],[Amount 9]],Table1[[#This Row],[Amount 9]]))</f>
        <v/>
      </c>
      <c r="DR112" t="str">
        <f>IF(Table1[[#This Row],[Ledger 10]]="","","No")</f>
        <v/>
      </c>
      <c r="DS112" t="str">
        <f>IF(Table1[[#This Row],[Ledger 10]]="","",IF(Table1[[#This Row],[Effect 10]]="Dr.","Yes","No"))</f>
        <v/>
      </c>
      <c r="DT112" t="str">
        <f>IF(Table1[[#This Row],[Ledger 10]]="","",Table1[[#This Row],[Ledger 10]])</f>
        <v/>
      </c>
      <c r="DU112" t="str">
        <f>IF(Table1[[#This Row],[Ledger 10]]="","",IF(Table1[[#This Row],[Effect 10]]="Dr.",-Table1[[#This Row],[Amount 10]],Table1[[#This Row],[Amount 10]]))</f>
        <v/>
      </c>
      <c r="DX112" t="str">
        <f>IF(Table1[[#This Row],[Ledger 11]]="","","No")</f>
        <v/>
      </c>
      <c r="DY112" t="str">
        <f>IF(Table1[[#This Row],[Ledger 11]]="","",IF(Table1[[#This Row],[Effect 11]]="Dr.","Yes","No"))</f>
        <v/>
      </c>
      <c r="DZ112" t="str">
        <f>IF(Table1[[#This Row],[Ledger 11]]="","",Table1[[#This Row],[Ledger 11]])</f>
        <v/>
      </c>
      <c r="EA112" t="str">
        <f>IF(Table1[[#This Row],[Ledger 11]]="","",IF(Table1[[#This Row],[Effect 11]]="Dr.",-Table1[[#This Row],[Amount 11]],Table1[[#This Row],[Amount 11]]))</f>
        <v/>
      </c>
      <c r="ED112" t="str">
        <f>IF(Table1[[#This Row],[Ledger 12]]="","","No")</f>
        <v/>
      </c>
      <c r="EE112" t="str">
        <f>IF(Table1[[#This Row],[Ledger 12]]="","",IF(Table1[[#This Row],[Effect 12]]="Dr.","Yes","No"))</f>
        <v/>
      </c>
      <c r="EF112" t="str">
        <f>IF(Table1[[#This Row],[Ledger 12]]="","",Table1[[#This Row],[Ledger 12]])</f>
        <v/>
      </c>
      <c r="EG112" t="str">
        <f>IF(Table1[[#This Row],[Ledger 12]]="","",IF(Table1[[#This Row],[Effect 12]]="Dr.",-Table1[[#This Row],[Amount 12]],Table1[[#This Row],[Amount 12]]))</f>
        <v/>
      </c>
      <c r="EJ112" t="str">
        <f>IF(Table1[[#This Row],[Ledger 13]]="","","No")</f>
        <v/>
      </c>
      <c r="EK112" t="str">
        <f>IF(Table1[[#This Row],[Ledger 13]]="","",IF(Table1[[#This Row],[Effect 13]]="Dr.","Yes","No"))</f>
        <v/>
      </c>
      <c r="EL112" t="str">
        <f>IF(Table1[[#This Row],[Ledger 13]]="","",Table1[[#This Row],[Ledger 13]])</f>
        <v/>
      </c>
      <c r="EM112" t="str">
        <f>IF(Table1[[#This Row],[Ledger 13]]="","",IF(Table1[[#This Row],[Effect 13]]="Dr.",-Table1[[#This Row],[Amount 13]],Table1[[#This Row],[Amount 13]]))</f>
        <v/>
      </c>
      <c r="EP112" t="str">
        <f>IF(Table1[[#This Row],[Ledger 14]]="","","No")</f>
        <v/>
      </c>
      <c r="EQ112" t="str">
        <f>IF(Table1[[#This Row],[Ledger 14]]="","",IF(Table1[[#This Row],[Effect 14]]="Dr.","Yes","No"))</f>
        <v/>
      </c>
      <c r="ER112" t="str">
        <f>IF(Table1[[#This Row],[Ledger 14]]="","",Table1[[#This Row],[Ledger 14]])</f>
        <v/>
      </c>
      <c r="ES112" t="str">
        <f>IF(Table1[[#This Row],[Ledger 14]]="","",IF(Table1[[#This Row],[Effect 14]]="Dr.",-Table1[[#This Row],[Amount 14]],Table1[[#This Row],[Amount 14]]))</f>
        <v/>
      </c>
      <c r="EV112" t="str">
        <f>IF(Table1[[#This Row],[Ledger 15]]="","","No")</f>
        <v/>
      </c>
      <c r="EW112" t="str">
        <f>IF(Table1[[#This Row],[Ledger 15]]="","",IF(Table1[[#This Row],[Effect 15]]="Dr.","Yes","No"))</f>
        <v/>
      </c>
      <c r="EX112" t="str">
        <f>IF(Table1[[#This Row],[Ledger 15]]="","",Table1[[#This Row],[Ledger 15]])</f>
        <v/>
      </c>
      <c r="EY112" t="str">
        <f>IF(Table1[[#This Row],[Ledger 15]]="","",IF(Table1[[#This Row],[Effect 15]]="Dr.",-Table1[[#This Row],[Amount 15]],Table1[[#This Row],[Amount 15]]))</f>
        <v/>
      </c>
      <c r="FD1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2">
        <f>IF(Table1[[#This Row],[Date]]="",0,IF(AND(Table1[[#This Row],[Date]]&gt;=$FE$2,Table1[[#This Row],[Date]]&lt;=$FE$3),0,1))</f>
        <v>0</v>
      </c>
      <c r="FF112">
        <f>IF(Table1[[#This Row],[Date]]="",0,IF(TYPE(VLOOKUP(Table1[[#This Row],[Voucher Type]],Table1[[#All],[Voucher Type Master]],1,FALSE))=16,1,0))</f>
        <v>0</v>
      </c>
      <c r="FG112">
        <f>IF(TYPE(IF(Table1[[#This Row],[Date]]="",0,IF(VLOOKUP(Table1[[#This Row],[Voucher Type]],$FY$5:$FZ$13,2,0)=Table1[[#This Row],[Effect 1]],0,1)))=16,1,0)</f>
        <v>0</v>
      </c>
      <c r="FH1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2">
        <f>IF(LEN(Table1[[#This Row],[Ledger 1]])&gt;0,IF(TYPE(VLOOKUP(Table1[[#This Row],[Ledger 1]],GZ:GZ,1,0))=16,1,0),0)</f>
        <v>0</v>
      </c>
      <c r="FJ112">
        <f>IF(LEN(Table1[[#This Row],[Ledger 2]])&gt;0,IF(TYPE(VLOOKUP(Table1[[#This Row],[Ledger 2]],GZ:GZ,1,0))=16,1,0),0)</f>
        <v>0</v>
      </c>
      <c r="FK112">
        <f>IF(LEN(Table1[[#This Row],[Ledger 3]])&gt;0,IF(TYPE(VLOOKUP(Table1[[#This Row],[Ledger 3]],GZ:GZ,1,0))=16,1,0),0)</f>
        <v>0</v>
      </c>
      <c r="FL112">
        <f>IF(LEN(Table1[[#This Row],[Ledger 4]])&gt;0,IF(TYPE(VLOOKUP(Table1[[#This Row],[Ledger 4]],GZ:GZ,1,0))=16,1,0),0)</f>
        <v>0</v>
      </c>
      <c r="FM112">
        <f>IF(LEN(Table1[[#This Row],[Ledger 5]])&gt;0,IF(TYPE(VLOOKUP(Table1[[#This Row],[Ledger 5]],GZ:GZ,1,0))=16,1,0),0)</f>
        <v>0</v>
      </c>
      <c r="FN112">
        <f>IF(LEN(Table1[[#This Row],[Ledger 6]])&gt;0,IF(TYPE(VLOOKUP(Table1[[#This Row],[Ledger 6]],$GZ:$GZ,1,0))=16,1,0),0)</f>
        <v>0</v>
      </c>
      <c r="FO112">
        <f>IF(LEN(Table1[[#This Row],[Ledger 7]])&gt;0,IF(TYPE(VLOOKUP(Table1[[#This Row],[Ledger 7]],$GZ:$GZ,1,0))=16,1,0),0)</f>
        <v>0</v>
      </c>
      <c r="FP112">
        <f>IF(LEN(Table1[[#This Row],[Ledger 8]])&gt;0,IF(TYPE(VLOOKUP(Table1[[#This Row],[Ledger 8]],$GZ:$GZ,1,0))=16,1,0),0)</f>
        <v>0</v>
      </c>
      <c r="FQ112">
        <f>IF(LEN(Table1[[#This Row],[Ledger 9]])&gt;0,IF(TYPE(VLOOKUP(Table1[[#This Row],[Ledger 9]],$GZ:$GZ,1,0))=16,1,0),0)</f>
        <v>0</v>
      </c>
      <c r="FR112">
        <f>IF(LEN(Table1[[#This Row],[Ledger 10]])&gt;0,IF(TYPE(VLOOKUP(Table1[[#This Row],[Ledger 10]],$GZ:$GZ,1,0))=16,1,0),0)</f>
        <v>0</v>
      </c>
      <c r="FS112">
        <f>IF(LEN(Table1[[#This Row],[Ledger 11]])&gt;0,IF(TYPE(VLOOKUP(Table1[[#This Row],[Ledger 11]],$GZ:$GZ,1,0))=16,1,0),0)</f>
        <v>0</v>
      </c>
      <c r="FT112">
        <f>IF(LEN(Table1[[#This Row],[Ledger 12]])&gt;0,IF(TYPE(VLOOKUP(Table1[[#This Row],[Ledger 12]],$GZ:$GZ,1,0))=16,1,0),0)</f>
        <v>0</v>
      </c>
      <c r="FU112">
        <f>IF(LEN(Table1[[#This Row],[Ledger 13]])&gt;0,IF(TYPE(VLOOKUP(Table1[[#This Row],[Ledger 13]],$GZ:$GZ,1,0))=16,1,0),0)</f>
        <v>0</v>
      </c>
      <c r="FV112">
        <f>IF(LEN(Table1[[#This Row],[Ledger 14]])&gt;0,IF(TYPE(VLOOKUP(Table1[[#This Row],[Ledger 14]],$GZ:$GZ,1,0))=16,1,0),0)</f>
        <v>0</v>
      </c>
      <c r="FW112">
        <f>IF(LEN(Table1[[#This Row],[Ledger 15]])&gt;0,IF(TYPE(VLOOKUP(Table1[[#This Row],[Ledger 15]],$GZ:$GZ,1,0))=16,1,0),0)</f>
        <v>0</v>
      </c>
    </row>
    <row r="113" spans="4:179" ht="33" customHeight="1" x14ac:dyDescent="0.45">
      <c r="D113" s="8">
        <f t="shared" si="10"/>
        <v>108</v>
      </c>
      <c r="E113" s="32"/>
      <c r="F113" s="34"/>
      <c r="G113" s="34"/>
      <c r="H113" s="34"/>
      <c r="I113" s="34"/>
      <c r="J113" s="38"/>
      <c r="K113" s="33"/>
      <c r="L113" s="36"/>
      <c r="M113" s="35"/>
      <c r="N113" s="34"/>
      <c r="O113" s="41"/>
      <c r="P113" s="35"/>
      <c r="Q113" s="34"/>
      <c r="R113" s="37"/>
      <c r="S113" s="35"/>
      <c r="T113" s="34"/>
      <c r="U113" s="37"/>
      <c r="V113" s="35"/>
      <c r="W113" s="34"/>
      <c r="X113" s="37"/>
      <c r="Y113" s="35"/>
      <c r="Z113" s="34"/>
      <c r="AA113" s="37"/>
      <c r="AB113" s="35"/>
      <c r="AC113" s="34"/>
      <c r="AD113" s="37"/>
      <c r="AE113" s="35"/>
      <c r="AF113" s="34"/>
      <c r="AG113" s="37"/>
      <c r="AH113" s="35"/>
      <c r="AI113" s="34"/>
      <c r="AJ113" s="37"/>
      <c r="AK113" s="35"/>
      <c r="AL113" s="34"/>
      <c r="AM113" s="37"/>
      <c r="AN113" s="35"/>
      <c r="AO113" s="34"/>
      <c r="AP113" s="37"/>
      <c r="AQ113" s="35"/>
      <c r="AR113" s="34"/>
      <c r="AS113" s="37"/>
      <c r="AT113" s="35"/>
      <c r="AU113" s="34"/>
      <c r="AV113" s="37"/>
      <c r="AW113" s="35"/>
      <c r="AX113" s="34"/>
      <c r="AY113" s="37"/>
      <c r="AZ113" s="35"/>
      <c r="BA113" s="34"/>
      <c r="BB113" s="37"/>
      <c r="BC1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3" s="7"/>
      <c r="BF113" t="str">
        <f>IF(Table1[[#This Row],[Date]]="","","&amp;lt;VOUCHER REMOTEID="&amp;""""&amp;$A$11&amp;$A$13&amp;ROW()&amp;""""&amp;" VCHTYPE="""&amp;F113&amp;""" ACTION="""&amp;"Create"&amp;"""&amp;gt;")</f>
        <v/>
      </c>
      <c r="BG113" t="str">
        <f>IF(Table1[[#This Row],[Date]]="","",TEXT(Table1[[#This Row],[Date]],"yyyymmdd"))</f>
        <v/>
      </c>
      <c r="BH113" t="str">
        <f>Table1[[#This Row],[Date2]]</f>
        <v/>
      </c>
      <c r="BI113" t="str">
        <f>IF(Table1[[#This Row],[Date]]="","",Table1[[#This Row],[Voucher Type]])</f>
        <v/>
      </c>
      <c r="BJ113" t="str">
        <f>IF(Table1[[#This Row],[Ref No / Invoice No]]="","",Table1[[#This Row],[Ref No / Invoice No]])</f>
        <v/>
      </c>
      <c r="BK113" t="str">
        <f>IF(Table1[[#This Row],[Voucher No]]="","",Table1[[#This Row],[Voucher No]])</f>
        <v/>
      </c>
      <c r="BL113" t="str">
        <f>IF(Table1[[#This Row],[Date]]="","",Table1[[#This Row],[Narration]])</f>
        <v/>
      </c>
      <c r="BM113" t="str">
        <f>IF(Table1[[#This Row],[Date]]="","",$A$11&amp;$A$13&amp;ROW())</f>
        <v/>
      </c>
      <c r="BN113" t="str">
        <f>IF(Table1[[#This Row],[Date]]="","",$A$13)</f>
        <v/>
      </c>
      <c r="BP113" t="str">
        <f>IF(Table1[[#This Row],[Ledger 1]]="","","No")</f>
        <v/>
      </c>
      <c r="BQ113" t="str">
        <f>IF(Table1[[#This Row],[Date]]="","",IF(Table1[[#This Row],[Effect 1]]="Dr.","Yes","No"))</f>
        <v/>
      </c>
      <c r="BR113" t="str">
        <f>IF(Table1[[#This Row],[Date]]="","",Table1[[#This Row],[Ledger 1]])</f>
        <v/>
      </c>
      <c r="BS113" t="str">
        <f>IF(Table1[[#This Row],[Date]]="","",IF(Table1[[#This Row],[Effect 1]]="Dr.",-Table1[[#This Row],[Amount 1]],Table1[[#This Row],[Amount 1]]))</f>
        <v/>
      </c>
      <c r="BV113" t="str">
        <f>IF(Table1[[#This Row],[Ledger 2]]="","","No")</f>
        <v/>
      </c>
      <c r="BW113" t="str">
        <f>IF(Table1[[#This Row],[Date]]="","",IF(Table1[[#This Row],[Effect 2]]="Dr.","Yes","No"))</f>
        <v/>
      </c>
      <c r="BX113" t="str">
        <f>IF(Table1[[#This Row],[Date]]="","",Table1[[#This Row],[Ledger 2]])</f>
        <v/>
      </c>
      <c r="BY113" t="str">
        <f>IF(Table1[[#This Row],[Date]]="","",IF(Table1[[#This Row],[Effect 2]]="Dr.",-Table1[[#This Row],[Amount 2]],Table1[[#This Row],[Amount 2]]))</f>
        <v/>
      </c>
      <c r="CB113" t="str">
        <f>IF(Table1[[#This Row],[Ledger 3]]="","","No")</f>
        <v/>
      </c>
      <c r="CC113" t="str">
        <f>IF(Table1[[#This Row],[Ledger 3]]="","",IF(Table1[[#This Row],[Effect 3]]="Dr.","Yes","No"))</f>
        <v/>
      </c>
      <c r="CD113" t="str">
        <f>IF(Table1[[#This Row],[Ledger 3]]="","",Table1[[#This Row],[Ledger 3]])</f>
        <v/>
      </c>
      <c r="CE113" t="str">
        <f>IF(Table1[[#This Row],[Ledger 3]]="","",IF(Table1[[#This Row],[Effect 3]]="Dr.",-Table1[[#This Row],[Amount 3]],Table1[[#This Row],[Amount 3]]))</f>
        <v/>
      </c>
      <c r="CH113" t="str">
        <f>IF(Table1[[#This Row],[Ledger 4]]="","","No")</f>
        <v/>
      </c>
      <c r="CI113" t="str">
        <f>IF(Table1[[#This Row],[Ledger 4]]="","",IF(Table1[[#This Row],[Effect 4]]="Dr.","Yes","No"))</f>
        <v/>
      </c>
      <c r="CJ113" t="str">
        <f>IF(Table1[[#This Row],[Ledger 4]]="","",Table1[[#This Row],[Ledger 4]])</f>
        <v/>
      </c>
      <c r="CK113" t="str">
        <f>IF(Table1[[#This Row],[Ledger 4]]="","",IF(Table1[[#This Row],[Effect 4]]="Dr.",-Table1[[#This Row],[Amount 4]],Table1[[#This Row],[Amount 4]]))</f>
        <v/>
      </c>
      <c r="CN113" t="str">
        <f>IF(Table1[[#This Row],[Ledger 5]]="","","No")</f>
        <v/>
      </c>
      <c r="CO113" t="str">
        <f>IF(Table1[[#This Row],[Ledger 5]]="","",IF(Table1[[#This Row],[Effect 5]]="Dr.","Yes","No"))</f>
        <v/>
      </c>
      <c r="CP113" t="str">
        <f>IF(Table1[[#This Row],[Ledger 5]]="","",Table1[[#This Row],[Ledger 5]])</f>
        <v/>
      </c>
      <c r="CQ113" t="str">
        <f>IF(Table1[[#This Row],[Ledger 5]]="","",IF(Table1[[#This Row],[Effect 5]]="Dr.",-Table1[[#This Row],[Amount 5]],Table1[[#This Row],[Amount 5]]))</f>
        <v/>
      </c>
      <c r="CT113" t="str">
        <f>IF(Table1[[#This Row],[Ledger 6]]="","","No")</f>
        <v/>
      </c>
      <c r="CU113" t="str">
        <f>IF(Table1[[#This Row],[Ledger 6]]="","",IF(Table1[[#This Row],[Effect 6]]="Dr.","Yes","No"))</f>
        <v/>
      </c>
      <c r="CV113" t="str">
        <f>IF(Table1[[#This Row],[Ledger 6]]="","",Table1[[#This Row],[Ledger 6]])</f>
        <v/>
      </c>
      <c r="CW113" t="str">
        <f>IF(Table1[[#This Row],[Ledger 6]]="","",IF(Table1[[#This Row],[Effect 6]]="Dr.",-Table1[[#This Row],[Amount 6]],Table1[[#This Row],[Amount 6]]))</f>
        <v/>
      </c>
      <c r="CZ113" t="str">
        <f>IF(Table1[[#This Row],[Ledger 7]]="","","No")</f>
        <v/>
      </c>
      <c r="DA113" t="str">
        <f>IF(Table1[[#This Row],[Ledger 7]]="","",IF(Table1[[#This Row],[Effect 7]]="Dr.","Yes","No"))</f>
        <v/>
      </c>
      <c r="DB113" t="str">
        <f>IF(Table1[[#This Row],[Ledger 7]]="","",Table1[[#This Row],[Ledger 7]])</f>
        <v/>
      </c>
      <c r="DC113" t="str">
        <f>IF(Table1[[#This Row],[Ledger 7]]="","",IF(Table1[[#This Row],[Effect 7]]="Dr.",-Table1[[#This Row],[Amount 7]],Table1[[#This Row],[Amount 7]]))</f>
        <v/>
      </c>
      <c r="DF113" t="str">
        <f>IF(Table1[[#This Row],[Ledger 8]]="","","No")</f>
        <v/>
      </c>
      <c r="DG113" t="str">
        <f>IF(Table1[[#This Row],[Ledger 8]]="","",IF(Table1[[#This Row],[Effect 8]]="Dr.","Yes","No"))</f>
        <v/>
      </c>
      <c r="DH113" t="str">
        <f>IF(Table1[[#This Row],[Ledger 8]]="","",Table1[[#This Row],[Ledger 8]])</f>
        <v/>
      </c>
      <c r="DI113" t="str">
        <f>IF(Table1[[#This Row],[Ledger 8]]="","",IF(Table1[[#This Row],[Effect 8]]="Dr.",-Table1[[#This Row],[Amount 8]],Table1[[#This Row],[Amount 8]]))</f>
        <v/>
      </c>
      <c r="DL113" t="str">
        <f>IF(Table1[[#This Row],[Ledger 9]]="","","No")</f>
        <v/>
      </c>
      <c r="DM113" t="str">
        <f>IF(Table1[[#This Row],[Ledger 9]]="","",IF(Table1[[#This Row],[Effect 9]]="Dr.","Yes","No"))</f>
        <v/>
      </c>
      <c r="DN113" t="str">
        <f>IF(Table1[[#This Row],[Ledger 9]]="","",Table1[[#This Row],[Ledger 9]])</f>
        <v/>
      </c>
      <c r="DO113" t="str">
        <f>IF(Table1[[#This Row],[Ledger 9]]="","",IF(Table1[[#This Row],[Effect 9]]="Dr.",-Table1[[#This Row],[Amount 9]],Table1[[#This Row],[Amount 9]]))</f>
        <v/>
      </c>
      <c r="DR113" t="str">
        <f>IF(Table1[[#This Row],[Ledger 10]]="","","No")</f>
        <v/>
      </c>
      <c r="DS113" t="str">
        <f>IF(Table1[[#This Row],[Ledger 10]]="","",IF(Table1[[#This Row],[Effect 10]]="Dr.","Yes","No"))</f>
        <v/>
      </c>
      <c r="DT113" t="str">
        <f>IF(Table1[[#This Row],[Ledger 10]]="","",Table1[[#This Row],[Ledger 10]])</f>
        <v/>
      </c>
      <c r="DU113" t="str">
        <f>IF(Table1[[#This Row],[Ledger 10]]="","",IF(Table1[[#This Row],[Effect 10]]="Dr.",-Table1[[#This Row],[Amount 10]],Table1[[#This Row],[Amount 10]]))</f>
        <v/>
      </c>
      <c r="DX113" t="str">
        <f>IF(Table1[[#This Row],[Ledger 11]]="","","No")</f>
        <v/>
      </c>
      <c r="DY113" t="str">
        <f>IF(Table1[[#This Row],[Ledger 11]]="","",IF(Table1[[#This Row],[Effect 11]]="Dr.","Yes","No"))</f>
        <v/>
      </c>
      <c r="DZ113" t="str">
        <f>IF(Table1[[#This Row],[Ledger 11]]="","",Table1[[#This Row],[Ledger 11]])</f>
        <v/>
      </c>
      <c r="EA113" t="str">
        <f>IF(Table1[[#This Row],[Ledger 11]]="","",IF(Table1[[#This Row],[Effect 11]]="Dr.",-Table1[[#This Row],[Amount 11]],Table1[[#This Row],[Amount 11]]))</f>
        <v/>
      </c>
      <c r="ED113" t="str">
        <f>IF(Table1[[#This Row],[Ledger 12]]="","","No")</f>
        <v/>
      </c>
      <c r="EE113" t="str">
        <f>IF(Table1[[#This Row],[Ledger 12]]="","",IF(Table1[[#This Row],[Effect 12]]="Dr.","Yes","No"))</f>
        <v/>
      </c>
      <c r="EF113" t="str">
        <f>IF(Table1[[#This Row],[Ledger 12]]="","",Table1[[#This Row],[Ledger 12]])</f>
        <v/>
      </c>
      <c r="EG113" t="str">
        <f>IF(Table1[[#This Row],[Ledger 12]]="","",IF(Table1[[#This Row],[Effect 12]]="Dr.",-Table1[[#This Row],[Amount 12]],Table1[[#This Row],[Amount 12]]))</f>
        <v/>
      </c>
      <c r="EJ113" t="str">
        <f>IF(Table1[[#This Row],[Ledger 13]]="","","No")</f>
        <v/>
      </c>
      <c r="EK113" t="str">
        <f>IF(Table1[[#This Row],[Ledger 13]]="","",IF(Table1[[#This Row],[Effect 13]]="Dr.","Yes","No"))</f>
        <v/>
      </c>
      <c r="EL113" t="str">
        <f>IF(Table1[[#This Row],[Ledger 13]]="","",Table1[[#This Row],[Ledger 13]])</f>
        <v/>
      </c>
      <c r="EM113" t="str">
        <f>IF(Table1[[#This Row],[Ledger 13]]="","",IF(Table1[[#This Row],[Effect 13]]="Dr.",-Table1[[#This Row],[Amount 13]],Table1[[#This Row],[Amount 13]]))</f>
        <v/>
      </c>
      <c r="EP113" t="str">
        <f>IF(Table1[[#This Row],[Ledger 14]]="","","No")</f>
        <v/>
      </c>
      <c r="EQ113" t="str">
        <f>IF(Table1[[#This Row],[Ledger 14]]="","",IF(Table1[[#This Row],[Effect 14]]="Dr.","Yes","No"))</f>
        <v/>
      </c>
      <c r="ER113" t="str">
        <f>IF(Table1[[#This Row],[Ledger 14]]="","",Table1[[#This Row],[Ledger 14]])</f>
        <v/>
      </c>
      <c r="ES113" t="str">
        <f>IF(Table1[[#This Row],[Ledger 14]]="","",IF(Table1[[#This Row],[Effect 14]]="Dr.",-Table1[[#This Row],[Amount 14]],Table1[[#This Row],[Amount 14]]))</f>
        <v/>
      </c>
      <c r="EV113" t="str">
        <f>IF(Table1[[#This Row],[Ledger 15]]="","","No")</f>
        <v/>
      </c>
      <c r="EW113" t="str">
        <f>IF(Table1[[#This Row],[Ledger 15]]="","",IF(Table1[[#This Row],[Effect 15]]="Dr.","Yes","No"))</f>
        <v/>
      </c>
      <c r="EX113" t="str">
        <f>IF(Table1[[#This Row],[Ledger 15]]="","",Table1[[#This Row],[Ledger 15]])</f>
        <v/>
      </c>
      <c r="EY113" t="str">
        <f>IF(Table1[[#This Row],[Ledger 15]]="","",IF(Table1[[#This Row],[Effect 15]]="Dr.",-Table1[[#This Row],[Amount 15]],Table1[[#This Row],[Amount 15]]))</f>
        <v/>
      </c>
      <c r="FD1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3">
        <f>IF(Table1[[#This Row],[Date]]="",0,IF(AND(Table1[[#This Row],[Date]]&gt;=$FE$2,Table1[[#This Row],[Date]]&lt;=$FE$3),0,1))</f>
        <v>0</v>
      </c>
      <c r="FF113">
        <f>IF(Table1[[#This Row],[Date]]="",0,IF(TYPE(VLOOKUP(Table1[[#This Row],[Voucher Type]],Table1[[#All],[Voucher Type Master]],1,FALSE))=16,1,0))</f>
        <v>0</v>
      </c>
      <c r="FG113">
        <f>IF(TYPE(IF(Table1[[#This Row],[Date]]="",0,IF(VLOOKUP(Table1[[#This Row],[Voucher Type]],$FY$5:$FZ$13,2,0)=Table1[[#This Row],[Effect 1]],0,1)))=16,1,0)</f>
        <v>0</v>
      </c>
      <c r="FH1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3">
        <f>IF(LEN(Table1[[#This Row],[Ledger 1]])&gt;0,IF(TYPE(VLOOKUP(Table1[[#This Row],[Ledger 1]],GZ:GZ,1,0))=16,1,0),0)</f>
        <v>0</v>
      </c>
      <c r="FJ113">
        <f>IF(LEN(Table1[[#This Row],[Ledger 2]])&gt;0,IF(TYPE(VLOOKUP(Table1[[#This Row],[Ledger 2]],GZ:GZ,1,0))=16,1,0),0)</f>
        <v>0</v>
      </c>
      <c r="FK113">
        <f>IF(LEN(Table1[[#This Row],[Ledger 3]])&gt;0,IF(TYPE(VLOOKUP(Table1[[#This Row],[Ledger 3]],GZ:GZ,1,0))=16,1,0),0)</f>
        <v>0</v>
      </c>
      <c r="FL113">
        <f>IF(LEN(Table1[[#This Row],[Ledger 4]])&gt;0,IF(TYPE(VLOOKUP(Table1[[#This Row],[Ledger 4]],GZ:GZ,1,0))=16,1,0),0)</f>
        <v>0</v>
      </c>
      <c r="FM113">
        <f>IF(LEN(Table1[[#This Row],[Ledger 5]])&gt;0,IF(TYPE(VLOOKUP(Table1[[#This Row],[Ledger 5]],GZ:GZ,1,0))=16,1,0),0)</f>
        <v>0</v>
      </c>
      <c r="FN113">
        <f>IF(LEN(Table1[[#This Row],[Ledger 6]])&gt;0,IF(TYPE(VLOOKUP(Table1[[#This Row],[Ledger 6]],$GZ:$GZ,1,0))=16,1,0),0)</f>
        <v>0</v>
      </c>
      <c r="FO113">
        <f>IF(LEN(Table1[[#This Row],[Ledger 7]])&gt;0,IF(TYPE(VLOOKUP(Table1[[#This Row],[Ledger 7]],$GZ:$GZ,1,0))=16,1,0),0)</f>
        <v>0</v>
      </c>
      <c r="FP113">
        <f>IF(LEN(Table1[[#This Row],[Ledger 8]])&gt;0,IF(TYPE(VLOOKUP(Table1[[#This Row],[Ledger 8]],$GZ:$GZ,1,0))=16,1,0),0)</f>
        <v>0</v>
      </c>
      <c r="FQ113">
        <f>IF(LEN(Table1[[#This Row],[Ledger 9]])&gt;0,IF(TYPE(VLOOKUP(Table1[[#This Row],[Ledger 9]],$GZ:$GZ,1,0))=16,1,0),0)</f>
        <v>0</v>
      </c>
      <c r="FR113">
        <f>IF(LEN(Table1[[#This Row],[Ledger 10]])&gt;0,IF(TYPE(VLOOKUP(Table1[[#This Row],[Ledger 10]],$GZ:$GZ,1,0))=16,1,0),0)</f>
        <v>0</v>
      </c>
      <c r="FS113">
        <f>IF(LEN(Table1[[#This Row],[Ledger 11]])&gt;0,IF(TYPE(VLOOKUP(Table1[[#This Row],[Ledger 11]],$GZ:$GZ,1,0))=16,1,0),0)</f>
        <v>0</v>
      </c>
      <c r="FT113">
        <f>IF(LEN(Table1[[#This Row],[Ledger 12]])&gt;0,IF(TYPE(VLOOKUP(Table1[[#This Row],[Ledger 12]],$GZ:$GZ,1,0))=16,1,0),0)</f>
        <v>0</v>
      </c>
      <c r="FU113">
        <f>IF(LEN(Table1[[#This Row],[Ledger 13]])&gt;0,IF(TYPE(VLOOKUP(Table1[[#This Row],[Ledger 13]],$GZ:$GZ,1,0))=16,1,0),0)</f>
        <v>0</v>
      </c>
      <c r="FV113">
        <f>IF(LEN(Table1[[#This Row],[Ledger 14]])&gt;0,IF(TYPE(VLOOKUP(Table1[[#This Row],[Ledger 14]],$GZ:$GZ,1,0))=16,1,0),0)</f>
        <v>0</v>
      </c>
      <c r="FW113">
        <f>IF(LEN(Table1[[#This Row],[Ledger 15]])&gt;0,IF(TYPE(VLOOKUP(Table1[[#This Row],[Ledger 15]],$GZ:$GZ,1,0))=16,1,0),0)</f>
        <v>0</v>
      </c>
    </row>
    <row r="114" spans="4:179" ht="33" customHeight="1" x14ac:dyDescent="0.45">
      <c r="D114" s="8">
        <f t="shared" si="10"/>
        <v>109</v>
      </c>
      <c r="E114" s="32"/>
      <c r="F114" s="34"/>
      <c r="G114" s="34"/>
      <c r="H114" s="34"/>
      <c r="I114" s="34"/>
      <c r="J114" s="38"/>
      <c r="K114" s="33"/>
      <c r="L114" s="36"/>
      <c r="M114" s="35"/>
      <c r="N114" s="34"/>
      <c r="O114" s="41"/>
      <c r="P114" s="35"/>
      <c r="Q114" s="34"/>
      <c r="R114" s="37"/>
      <c r="S114" s="35"/>
      <c r="T114" s="34"/>
      <c r="U114" s="37"/>
      <c r="V114" s="35"/>
      <c r="W114" s="34"/>
      <c r="X114" s="37"/>
      <c r="Y114" s="35"/>
      <c r="Z114" s="34"/>
      <c r="AA114" s="37"/>
      <c r="AB114" s="35"/>
      <c r="AC114" s="34"/>
      <c r="AD114" s="37"/>
      <c r="AE114" s="35"/>
      <c r="AF114" s="34"/>
      <c r="AG114" s="37"/>
      <c r="AH114" s="35"/>
      <c r="AI114" s="34"/>
      <c r="AJ114" s="37"/>
      <c r="AK114" s="35"/>
      <c r="AL114" s="34"/>
      <c r="AM114" s="37"/>
      <c r="AN114" s="35"/>
      <c r="AO114" s="34"/>
      <c r="AP114" s="37"/>
      <c r="AQ114" s="35"/>
      <c r="AR114" s="34"/>
      <c r="AS114" s="37"/>
      <c r="AT114" s="35"/>
      <c r="AU114" s="34"/>
      <c r="AV114" s="37"/>
      <c r="AW114" s="35"/>
      <c r="AX114" s="34"/>
      <c r="AY114" s="37"/>
      <c r="AZ114" s="35"/>
      <c r="BA114" s="34"/>
      <c r="BB114" s="37"/>
      <c r="BC1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4" s="7"/>
      <c r="BF114" t="str">
        <f>IF(Table1[[#This Row],[Date]]="","","&amp;lt;VOUCHER REMOTEID="&amp;""""&amp;$A$11&amp;$A$13&amp;ROW()&amp;""""&amp;" VCHTYPE="""&amp;F114&amp;""" ACTION="""&amp;"Create"&amp;"""&amp;gt;")</f>
        <v/>
      </c>
      <c r="BG114" t="str">
        <f>IF(Table1[[#This Row],[Date]]="","",TEXT(Table1[[#This Row],[Date]],"yyyymmdd"))</f>
        <v/>
      </c>
      <c r="BH114" t="str">
        <f>Table1[[#This Row],[Date2]]</f>
        <v/>
      </c>
      <c r="BI114" t="str">
        <f>IF(Table1[[#This Row],[Date]]="","",Table1[[#This Row],[Voucher Type]])</f>
        <v/>
      </c>
      <c r="BJ114" t="str">
        <f>IF(Table1[[#This Row],[Ref No / Invoice No]]="","",Table1[[#This Row],[Ref No / Invoice No]])</f>
        <v/>
      </c>
      <c r="BK114" t="str">
        <f>IF(Table1[[#This Row],[Voucher No]]="","",Table1[[#This Row],[Voucher No]])</f>
        <v/>
      </c>
      <c r="BL114" t="str">
        <f>IF(Table1[[#This Row],[Date]]="","",Table1[[#This Row],[Narration]])</f>
        <v/>
      </c>
      <c r="BM114" t="str">
        <f>IF(Table1[[#This Row],[Date]]="","",$A$11&amp;$A$13&amp;ROW())</f>
        <v/>
      </c>
      <c r="BN114" t="str">
        <f>IF(Table1[[#This Row],[Date]]="","",$A$13)</f>
        <v/>
      </c>
      <c r="BP114" t="str">
        <f>IF(Table1[[#This Row],[Ledger 1]]="","","No")</f>
        <v/>
      </c>
      <c r="BQ114" t="str">
        <f>IF(Table1[[#This Row],[Date]]="","",IF(Table1[[#This Row],[Effect 1]]="Dr.","Yes","No"))</f>
        <v/>
      </c>
      <c r="BR114" t="str">
        <f>IF(Table1[[#This Row],[Date]]="","",Table1[[#This Row],[Ledger 1]])</f>
        <v/>
      </c>
      <c r="BS114" t="str">
        <f>IF(Table1[[#This Row],[Date]]="","",IF(Table1[[#This Row],[Effect 1]]="Dr.",-Table1[[#This Row],[Amount 1]],Table1[[#This Row],[Amount 1]]))</f>
        <v/>
      </c>
      <c r="BV114" t="str">
        <f>IF(Table1[[#This Row],[Ledger 2]]="","","No")</f>
        <v/>
      </c>
      <c r="BW114" t="str">
        <f>IF(Table1[[#This Row],[Date]]="","",IF(Table1[[#This Row],[Effect 2]]="Dr.","Yes","No"))</f>
        <v/>
      </c>
      <c r="BX114" t="str">
        <f>IF(Table1[[#This Row],[Date]]="","",Table1[[#This Row],[Ledger 2]])</f>
        <v/>
      </c>
      <c r="BY114" t="str">
        <f>IF(Table1[[#This Row],[Date]]="","",IF(Table1[[#This Row],[Effect 2]]="Dr.",-Table1[[#This Row],[Amount 2]],Table1[[#This Row],[Amount 2]]))</f>
        <v/>
      </c>
      <c r="CB114" t="str">
        <f>IF(Table1[[#This Row],[Ledger 3]]="","","No")</f>
        <v/>
      </c>
      <c r="CC114" t="str">
        <f>IF(Table1[[#This Row],[Ledger 3]]="","",IF(Table1[[#This Row],[Effect 3]]="Dr.","Yes","No"))</f>
        <v/>
      </c>
      <c r="CD114" t="str">
        <f>IF(Table1[[#This Row],[Ledger 3]]="","",Table1[[#This Row],[Ledger 3]])</f>
        <v/>
      </c>
      <c r="CE114" t="str">
        <f>IF(Table1[[#This Row],[Ledger 3]]="","",IF(Table1[[#This Row],[Effect 3]]="Dr.",-Table1[[#This Row],[Amount 3]],Table1[[#This Row],[Amount 3]]))</f>
        <v/>
      </c>
      <c r="CH114" t="str">
        <f>IF(Table1[[#This Row],[Ledger 4]]="","","No")</f>
        <v/>
      </c>
      <c r="CI114" t="str">
        <f>IF(Table1[[#This Row],[Ledger 4]]="","",IF(Table1[[#This Row],[Effect 4]]="Dr.","Yes","No"))</f>
        <v/>
      </c>
      <c r="CJ114" t="str">
        <f>IF(Table1[[#This Row],[Ledger 4]]="","",Table1[[#This Row],[Ledger 4]])</f>
        <v/>
      </c>
      <c r="CK114" t="str">
        <f>IF(Table1[[#This Row],[Ledger 4]]="","",IF(Table1[[#This Row],[Effect 4]]="Dr.",-Table1[[#This Row],[Amount 4]],Table1[[#This Row],[Amount 4]]))</f>
        <v/>
      </c>
      <c r="CN114" t="str">
        <f>IF(Table1[[#This Row],[Ledger 5]]="","","No")</f>
        <v/>
      </c>
      <c r="CO114" t="str">
        <f>IF(Table1[[#This Row],[Ledger 5]]="","",IF(Table1[[#This Row],[Effect 5]]="Dr.","Yes","No"))</f>
        <v/>
      </c>
      <c r="CP114" t="str">
        <f>IF(Table1[[#This Row],[Ledger 5]]="","",Table1[[#This Row],[Ledger 5]])</f>
        <v/>
      </c>
      <c r="CQ114" t="str">
        <f>IF(Table1[[#This Row],[Ledger 5]]="","",IF(Table1[[#This Row],[Effect 5]]="Dr.",-Table1[[#This Row],[Amount 5]],Table1[[#This Row],[Amount 5]]))</f>
        <v/>
      </c>
      <c r="CT114" t="str">
        <f>IF(Table1[[#This Row],[Ledger 6]]="","","No")</f>
        <v/>
      </c>
      <c r="CU114" t="str">
        <f>IF(Table1[[#This Row],[Ledger 6]]="","",IF(Table1[[#This Row],[Effect 6]]="Dr.","Yes","No"))</f>
        <v/>
      </c>
      <c r="CV114" t="str">
        <f>IF(Table1[[#This Row],[Ledger 6]]="","",Table1[[#This Row],[Ledger 6]])</f>
        <v/>
      </c>
      <c r="CW114" t="str">
        <f>IF(Table1[[#This Row],[Ledger 6]]="","",IF(Table1[[#This Row],[Effect 6]]="Dr.",-Table1[[#This Row],[Amount 6]],Table1[[#This Row],[Amount 6]]))</f>
        <v/>
      </c>
      <c r="CZ114" t="str">
        <f>IF(Table1[[#This Row],[Ledger 7]]="","","No")</f>
        <v/>
      </c>
      <c r="DA114" t="str">
        <f>IF(Table1[[#This Row],[Ledger 7]]="","",IF(Table1[[#This Row],[Effect 7]]="Dr.","Yes","No"))</f>
        <v/>
      </c>
      <c r="DB114" t="str">
        <f>IF(Table1[[#This Row],[Ledger 7]]="","",Table1[[#This Row],[Ledger 7]])</f>
        <v/>
      </c>
      <c r="DC114" t="str">
        <f>IF(Table1[[#This Row],[Ledger 7]]="","",IF(Table1[[#This Row],[Effect 7]]="Dr.",-Table1[[#This Row],[Amount 7]],Table1[[#This Row],[Amount 7]]))</f>
        <v/>
      </c>
      <c r="DF114" t="str">
        <f>IF(Table1[[#This Row],[Ledger 8]]="","","No")</f>
        <v/>
      </c>
      <c r="DG114" t="str">
        <f>IF(Table1[[#This Row],[Ledger 8]]="","",IF(Table1[[#This Row],[Effect 8]]="Dr.","Yes","No"))</f>
        <v/>
      </c>
      <c r="DH114" t="str">
        <f>IF(Table1[[#This Row],[Ledger 8]]="","",Table1[[#This Row],[Ledger 8]])</f>
        <v/>
      </c>
      <c r="DI114" t="str">
        <f>IF(Table1[[#This Row],[Ledger 8]]="","",IF(Table1[[#This Row],[Effect 8]]="Dr.",-Table1[[#This Row],[Amount 8]],Table1[[#This Row],[Amount 8]]))</f>
        <v/>
      </c>
      <c r="DL114" t="str">
        <f>IF(Table1[[#This Row],[Ledger 9]]="","","No")</f>
        <v/>
      </c>
      <c r="DM114" t="str">
        <f>IF(Table1[[#This Row],[Ledger 9]]="","",IF(Table1[[#This Row],[Effect 9]]="Dr.","Yes","No"))</f>
        <v/>
      </c>
      <c r="DN114" t="str">
        <f>IF(Table1[[#This Row],[Ledger 9]]="","",Table1[[#This Row],[Ledger 9]])</f>
        <v/>
      </c>
      <c r="DO114" t="str">
        <f>IF(Table1[[#This Row],[Ledger 9]]="","",IF(Table1[[#This Row],[Effect 9]]="Dr.",-Table1[[#This Row],[Amount 9]],Table1[[#This Row],[Amount 9]]))</f>
        <v/>
      </c>
      <c r="DR114" t="str">
        <f>IF(Table1[[#This Row],[Ledger 10]]="","","No")</f>
        <v/>
      </c>
      <c r="DS114" t="str">
        <f>IF(Table1[[#This Row],[Ledger 10]]="","",IF(Table1[[#This Row],[Effect 10]]="Dr.","Yes","No"))</f>
        <v/>
      </c>
      <c r="DT114" t="str">
        <f>IF(Table1[[#This Row],[Ledger 10]]="","",Table1[[#This Row],[Ledger 10]])</f>
        <v/>
      </c>
      <c r="DU114" t="str">
        <f>IF(Table1[[#This Row],[Ledger 10]]="","",IF(Table1[[#This Row],[Effect 10]]="Dr.",-Table1[[#This Row],[Amount 10]],Table1[[#This Row],[Amount 10]]))</f>
        <v/>
      </c>
      <c r="DX114" t="str">
        <f>IF(Table1[[#This Row],[Ledger 11]]="","","No")</f>
        <v/>
      </c>
      <c r="DY114" t="str">
        <f>IF(Table1[[#This Row],[Ledger 11]]="","",IF(Table1[[#This Row],[Effect 11]]="Dr.","Yes","No"))</f>
        <v/>
      </c>
      <c r="DZ114" t="str">
        <f>IF(Table1[[#This Row],[Ledger 11]]="","",Table1[[#This Row],[Ledger 11]])</f>
        <v/>
      </c>
      <c r="EA114" t="str">
        <f>IF(Table1[[#This Row],[Ledger 11]]="","",IF(Table1[[#This Row],[Effect 11]]="Dr.",-Table1[[#This Row],[Amount 11]],Table1[[#This Row],[Amount 11]]))</f>
        <v/>
      </c>
      <c r="ED114" t="str">
        <f>IF(Table1[[#This Row],[Ledger 12]]="","","No")</f>
        <v/>
      </c>
      <c r="EE114" t="str">
        <f>IF(Table1[[#This Row],[Ledger 12]]="","",IF(Table1[[#This Row],[Effect 12]]="Dr.","Yes","No"))</f>
        <v/>
      </c>
      <c r="EF114" t="str">
        <f>IF(Table1[[#This Row],[Ledger 12]]="","",Table1[[#This Row],[Ledger 12]])</f>
        <v/>
      </c>
      <c r="EG114" t="str">
        <f>IF(Table1[[#This Row],[Ledger 12]]="","",IF(Table1[[#This Row],[Effect 12]]="Dr.",-Table1[[#This Row],[Amount 12]],Table1[[#This Row],[Amount 12]]))</f>
        <v/>
      </c>
      <c r="EJ114" t="str">
        <f>IF(Table1[[#This Row],[Ledger 13]]="","","No")</f>
        <v/>
      </c>
      <c r="EK114" t="str">
        <f>IF(Table1[[#This Row],[Ledger 13]]="","",IF(Table1[[#This Row],[Effect 13]]="Dr.","Yes","No"))</f>
        <v/>
      </c>
      <c r="EL114" t="str">
        <f>IF(Table1[[#This Row],[Ledger 13]]="","",Table1[[#This Row],[Ledger 13]])</f>
        <v/>
      </c>
      <c r="EM114" t="str">
        <f>IF(Table1[[#This Row],[Ledger 13]]="","",IF(Table1[[#This Row],[Effect 13]]="Dr.",-Table1[[#This Row],[Amount 13]],Table1[[#This Row],[Amount 13]]))</f>
        <v/>
      </c>
      <c r="EP114" t="str">
        <f>IF(Table1[[#This Row],[Ledger 14]]="","","No")</f>
        <v/>
      </c>
      <c r="EQ114" t="str">
        <f>IF(Table1[[#This Row],[Ledger 14]]="","",IF(Table1[[#This Row],[Effect 14]]="Dr.","Yes","No"))</f>
        <v/>
      </c>
      <c r="ER114" t="str">
        <f>IF(Table1[[#This Row],[Ledger 14]]="","",Table1[[#This Row],[Ledger 14]])</f>
        <v/>
      </c>
      <c r="ES114" t="str">
        <f>IF(Table1[[#This Row],[Ledger 14]]="","",IF(Table1[[#This Row],[Effect 14]]="Dr.",-Table1[[#This Row],[Amount 14]],Table1[[#This Row],[Amount 14]]))</f>
        <v/>
      </c>
      <c r="EV114" t="str">
        <f>IF(Table1[[#This Row],[Ledger 15]]="","","No")</f>
        <v/>
      </c>
      <c r="EW114" t="str">
        <f>IF(Table1[[#This Row],[Ledger 15]]="","",IF(Table1[[#This Row],[Effect 15]]="Dr.","Yes","No"))</f>
        <v/>
      </c>
      <c r="EX114" t="str">
        <f>IF(Table1[[#This Row],[Ledger 15]]="","",Table1[[#This Row],[Ledger 15]])</f>
        <v/>
      </c>
      <c r="EY114" t="str">
        <f>IF(Table1[[#This Row],[Ledger 15]]="","",IF(Table1[[#This Row],[Effect 15]]="Dr.",-Table1[[#This Row],[Amount 15]],Table1[[#This Row],[Amount 15]]))</f>
        <v/>
      </c>
      <c r="FD1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4">
        <f>IF(Table1[[#This Row],[Date]]="",0,IF(AND(Table1[[#This Row],[Date]]&gt;=$FE$2,Table1[[#This Row],[Date]]&lt;=$FE$3),0,1))</f>
        <v>0</v>
      </c>
      <c r="FF114">
        <f>IF(Table1[[#This Row],[Date]]="",0,IF(TYPE(VLOOKUP(Table1[[#This Row],[Voucher Type]],Table1[[#All],[Voucher Type Master]],1,FALSE))=16,1,0))</f>
        <v>0</v>
      </c>
      <c r="FG114">
        <f>IF(TYPE(IF(Table1[[#This Row],[Date]]="",0,IF(VLOOKUP(Table1[[#This Row],[Voucher Type]],$FY$5:$FZ$13,2,0)=Table1[[#This Row],[Effect 1]],0,1)))=16,1,0)</f>
        <v>0</v>
      </c>
      <c r="FH1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4">
        <f>IF(LEN(Table1[[#This Row],[Ledger 1]])&gt;0,IF(TYPE(VLOOKUP(Table1[[#This Row],[Ledger 1]],GZ:GZ,1,0))=16,1,0),0)</f>
        <v>0</v>
      </c>
      <c r="FJ114">
        <f>IF(LEN(Table1[[#This Row],[Ledger 2]])&gt;0,IF(TYPE(VLOOKUP(Table1[[#This Row],[Ledger 2]],GZ:GZ,1,0))=16,1,0),0)</f>
        <v>0</v>
      </c>
      <c r="FK114">
        <f>IF(LEN(Table1[[#This Row],[Ledger 3]])&gt;0,IF(TYPE(VLOOKUP(Table1[[#This Row],[Ledger 3]],GZ:GZ,1,0))=16,1,0),0)</f>
        <v>0</v>
      </c>
      <c r="FL114">
        <f>IF(LEN(Table1[[#This Row],[Ledger 4]])&gt;0,IF(TYPE(VLOOKUP(Table1[[#This Row],[Ledger 4]],GZ:GZ,1,0))=16,1,0),0)</f>
        <v>0</v>
      </c>
      <c r="FM114">
        <f>IF(LEN(Table1[[#This Row],[Ledger 5]])&gt;0,IF(TYPE(VLOOKUP(Table1[[#This Row],[Ledger 5]],GZ:GZ,1,0))=16,1,0),0)</f>
        <v>0</v>
      </c>
      <c r="FN114">
        <f>IF(LEN(Table1[[#This Row],[Ledger 6]])&gt;0,IF(TYPE(VLOOKUP(Table1[[#This Row],[Ledger 6]],$GZ:$GZ,1,0))=16,1,0),0)</f>
        <v>0</v>
      </c>
      <c r="FO114">
        <f>IF(LEN(Table1[[#This Row],[Ledger 7]])&gt;0,IF(TYPE(VLOOKUP(Table1[[#This Row],[Ledger 7]],$GZ:$GZ,1,0))=16,1,0),0)</f>
        <v>0</v>
      </c>
      <c r="FP114">
        <f>IF(LEN(Table1[[#This Row],[Ledger 8]])&gt;0,IF(TYPE(VLOOKUP(Table1[[#This Row],[Ledger 8]],$GZ:$GZ,1,0))=16,1,0),0)</f>
        <v>0</v>
      </c>
      <c r="FQ114">
        <f>IF(LEN(Table1[[#This Row],[Ledger 9]])&gt;0,IF(TYPE(VLOOKUP(Table1[[#This Row],[Ledger 9]],$GZ:$GZ,1,0))=16,1,0),0)</f>
        <v>0</v>
      </c>
      <c r="FR114">
        <f>IF(LEN(Table1[[#This Row],[Ledger 10]])&gt;0,IF(TYPE(VLOOKUP(Table1[[#This Row],[Ledger 10]],$GZ:$GZ,1,0))=16,1,0),0)</f>
        <v>0</v>
      </c>
      <c r="FS114">
        <f>IF(LEN(Table1[[#This Row],[Ledger 11]])&gt;0,IF(TYPE(VLOOKUP(Table1[[#This Row],[Ledger 11]],$GZ:$GZ,1,0))=16,1,0),0)</f>
        <v>0</v>
      </c>
      <c r="FT114">
        <f>IF(LEN(Table1[[#This Row],[Ledger 12]])&gt;0,IF(TYPE(VLOOKUP(Table1[[#This Row],[Ledger 12]],$GZ:$GZ,1,0))=16,1,0),0)</f>
        <v>0</v>
      </c>
      <c r="FU114">
        <f>IF(LEN(Table1[[#This Row],[Ledger 13]])&gt;0,IF(TYPE(VLOOKUP(Table1[[#This Row],[Ledger 13]],$GZ:$GZ,1,0))=16,1,0),0)</f>
        <v>0</v>
      </c>
      <c r="FV114">
        <f>IF(LEN(Table1[[#This Row],[Ledger 14]])&gt;0,IF(TYPE(VLOOKUP(Table1[[#This Row],[Ledger 14]],$GZ:$GZ,1,0))=16,1,0),0)</f>
        <v>0</v>
      </c>
      <c r="FW114">
        <f>IF(LEN(Table1[[#This Row],[Ledger 15]])&gt;0,IF(TYPE(VLOOKUP(Table1[[#This Row],[Ledger 15]],$GZ:$GZ,1,0))=16,1,0),0)</f>
        <v>0</v>
      </c>
    </row>
    <row r="115" spans="4:179" ht="33" customHeight="1" x14ac:dyDescent="0.45">
      <c r="D115" s="8">
        <f t="shared" si="10"/>
        <v>110</v>
      </c>
      <c r="E115" s="32"/>
      <c r="F115" s="34"/>
      <c r="G115" s="34"/>
      <c r="H115" s="34"/>
      <c r="I115" s="34"/>
      <c r="J115" s="38"/>
      <c r="K115" s="33"/>
      <c r="L115" s="36"/>
      <c r="M115" s="35"/>
      <c r="N115" s="34"/>
      <c r="O115" s="41"/>
      <c r="P115" s="35"/>
      <c r="Q115" s="34"/>
      <c r="R115" s="37"/>
      <c r="S115" s="35"/>
      <c r="T115" s="34"/>
      <c r="U115" s="37"/>
      <c r="V115" s="35"/>
      <c r="W115" s="34"/>
      <c r="X115" s="37"/>
      <c r="Y115" s="35"/>
      <c r="Z115" s="34"/>
      <c r="AA115" s="37"/>
      <c r="AB115" s="35"/>
      <c r="AC115" s="34"/>
      <c r="AD115" s="37"/>
      <c r="AE115" s="35"/>
      <c r="AF115" s="34"/>
      <c r="AG115" s="37"/>
      <c r="AH115" s="35"/>
      <c r="AI115" s="34"/>
      <c r="AJ115" s="37"/>
      <c r="AK115" s="35"/>
      <c r="AL115" s="34"/>
      <c r="AM115" s="37"/>
      <c r="AN115" s="35"/>
      <c r="AO115" s="34"/>
      <c r="AP115" s="37"/>
      <c r="AQ115" s="35"/>
      <c r="AR115" s="34"/>
      <c r="AS115" s="37"/>
      <c r="AT115" s="35"/>
      <c r="AU115" s="34"/>
      <c r="AV115" s="37"/>
      <c r="AW115" s="35"/>
      <c r="AX115" s="34"/>
      <c r="AY115" s="37"/>
      <c r="AZ115" s="35"/>
      <c r="BA115" s="34"/>
      <c r="BB115" s="37"/>
      <c r="BC1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5" s="7"/>
      <c r="BF115" t="str">
        <f>IF(Table1[[#This Row],[Date]]="","","&amp;lt;VOUCHER REMOTEID="&amp;""""&amp;$A$11&amp;$A$13&amp;ROW()&amp;""""&amp;" VCHTYPE="""&amp;F115&amp;""" ACTION="""&amp;"Create"&amp;"""&amp;gt;")</f>
        <v/>
      </c>
      <c r="BG115" t="str">
        <f>IF(Table1[[#This Row],[Date]]="","",TEXT(Table1[[#This Row],[Date]],"yyyymmdd"))</f>
        <v/>
      </c>
      <c r="BH115" t="str">
        <f>Table1[[#This Row],[Date2]]</f>
        <v/>
      </c>
      <c r="BI115" t="str">
        <f>IF(Table1[[#This Row],[Date]]="","",Table1[[#This Row],[Voucher Type]])</f>
        <v/>
      </c>
      <c r="BJ115" t="str">
        <f>IF(Table1[[#This Row],[Ref No / Invoice No]]="","",Table1[[#This Row],[Ref No / Invoice No]])</f>
        <v/>
      </c>
      <c r="BK115" t="str">
        <f>IF(Table1[[#This Row],[Voucher No]]="","",Table1[[#This Row],[Voucher No]])</f>
        <v/>
      </c>
      <c r="BL115" t="str">
        <f>IF(Table1[[#This Row],[Date]]="","",Table1[[#This Row],[Narration]])</f>
        <v/>
      </c>
      <c r="BM115" t="str">
        <f>IF(Table1[[#This Row],[Date]]="","",$A$11&amp;$A$13&amp;ROW())</f>
        <v/>
      </c>
      <c r="BN115" t="str">
        <f>IF(Table1[[#This Row],[Date]]="","",$A$13)</f>
        <v/>
      </c>
      <c r="BP115" t="str">
        <f>IF(Table1[[#This Row],[Ledger 1]]="","","No")</f>
        <v/>
      </c>
      <c r="BQ115" t="str">
        <f>IF(Table1[[#This Row],[Date]]="","",IF(Table1[[#This Row],[Effect 1]]="Dr.","Yes","No"))</f>
        <v/>
      </c>
      <c r="BR115" t="str">
        <f>IF(Table1[[#This Row],[Date]]="","",Table1[[#This Row],[Ledger 1]])</f>
        <v/>
      </c>
      <c r="BS115" t="str">
        <f>IF(Table1[[#This Row],[Date]]="","",IF(Table1[[#This Row],[Effect 1]]="Dr.",-Table1[[#This Row],[Amount 1]],Table1[[#This Row],[Amount 1]]))</f>
        <v/>
      </c>
      <c r="BV115" t="str">
        <f>IF(Table1[[#This Row],[Ledger 2]]="","","No")</f>
        <v/>
      </c>
      <c r="BW115" t="str">
        <f>IF(Table1[[#This Row],[Date]]="","",IF(Table1[[#This Row],[Effect 2]]="Dr.","Yes","No"))</f>
        <v/>
      </c>
      <c r="BX115" t="str">
        <f>IF(Table1[[#This Row],[Date]]="","",Table1[[#This Row],[Ledger 2]])</f>
        <v/>
      </c>
      <c r="BY115" t="str">
        <f>IF(Table1[[#This Row],[Date]]="","",IF(Table1[[#This Row],[Effect 2]]="Dr.",-Table1[[#This Row],[Amount 2]],Table1[[#This Row],[Amount 2]]))</f>
        <v/>
      </c>
      <c r="CB115" t="str">
        <f>IF(Table1[[#This Row],[Ledger 3]]="","","No")</f>
        <v/>
      </c>
      <c r="CC115" t="str">
        <f>IF(Table1[[#This Row],[Ledger 3]]="","",IF(Table1[[#This Row],[Effect 3]]="Dr.","Yes","No"))</f>
        <v/>
      </c>
      <c r="CD115" t="str">
        <f>IF(Table1[[#This Row],[Ledger 3]]="","",Table1[[#This Row],[Ledger 3]])</f>
        <v/>
      </c>
      <c r="CE115" t="str">
        <f>IF(Table1[[#This Row],[Ledger 3]]="","",IF(Table1[[#This Row],[Effect 3]]="Dr.",-Table1[[#This Row],[Amount 3]],Table1[[#This Row],[Amount 3]]))</f>
        <v/>
      </c>
      <c r="CH115" t="str">
        <f>IF(Table1[[#This Row],[Ledger 4]]="","","No")</f>
        <v/>
      </c>
      <c r="CI115" t="str">
        <f>IF(Table1[[#This Row],[Ledger 4]]="","",IF(Table1[[#This Row],[Effect 4]]="Dr.","Yes","No"))</f>
        <v/>
      </c>
      <c r="CJ115" t="str">
        <f>IF(Table1[[#This Row],[Ledger 4]]="","",Table1[[#This Row],[Ledger 4]])</f>
        <v/>
      </c>
      <c r="CK115" t="str">
        <f>IF(Table1[[#This Row],[Ledger 4]]="","",IF(Table1[[#This Row],[Effect 4]]="Dr.",-Table1[[#This Row],[Amount 4]],Table1[[#This Row],[Amount 4]]))</f>
        <v/>
      </c>
      <c r="CN115" t="str">
        <f>IF(Table1[[#This Row],[Ledger 5]]="","","No")</f>
        <v/>
      </c>
      <c r="CO115" t="str">
        <f>IF(Table1[[#This Row],[Ledger 5]]="","",IF(Table1[[#This Row],[Effect 5]]="Dr.","Yes","No"))</f>
        <v/>
      </c>
      <c r="CP115" t="str">
        <f>IF(Table1[[#This Row],[Ledger 5]]="","",Table1[[#This Row],[Ledger 5]])</f>
        <v/>
      </c>
      <c r="CQ115" t="str">
        <f>IF(Table1[[#This Row],[Ledger 5]]="","",IF(Table1[[#This Row],[Effect 5]]="Dr.",-Table1[[#This Row],[Amount 5]],Table1[[#This Row],[Amount 5]]))</f>
        <v/>
      </c>
      <c r="CT115" t="str">
        <f>IF(Table1[[#This Row],[Ledger 6]]="","","No")</f>
        <v/>
      </c>
      <c r="CU115" t="str">
        <f>IF(Table1[[#This Row],[Ledger 6]]="","",IF(Table1[[#This Row],[Effect 6]]="Dr.","Yes","No"))</f>
        <v/>
      </c>
      <c r="CV115" t="str">
        <f>IF(Table1[[#This Row],[Ledger 6]]="","",Table1[[#This Row],[Ledger 6]])</f>
        <v/>
      </c>
      <c r="CW115" t="str">
        <f>IF(Table1[[#This Row],[Ledger 6]]="","",IF(Table1[[#This Row],[Effect 6]]="Dr.",-Table1[[#This Row],[Amount 6]],Table1[[#This Row],[Amount 6]]))</f>
        <v/>
      </c>
      <c r="CZ115" t="str">
        <f>IF(Table1[[#This Row],[Ledger 7]]="","","No")</f>
        <v/>
      </c>
      <c r="DA115" t="str">
        <f>IF(Table1[[#This Row],[Ledger 7]]="","",IF(Table1[[#This Row],[Effect 7]]="Dr.","Yes","No"))</f>
        <v/>
      </c>
      <c r="DB115" t="str">
        <f>IF(Table1[[#This Row],[Ledger 7]]="","",Table1[[#This Row],[Ledger 7]])</f>
        <v/>
      </c>
      <c r="DC115" t="str">
        <f>IF(Table1[[#This Row],[Ledger 7]]="","",IF(Table1[[#This Row],[Effect 7]]="Dr.",-Table1[[#This Row],[Amount 7]],Table1[[#This Row],[Amount 7]]))</f>
        <v/>
      </c>
      <c r="DF115" t="str">
        <f>IF(Table1[[#This Row],[Ledger 8]]="","","No")</f>
        <v/>
      </c>
      <c r="DG115" t="str">
        <f>IF(Table1[[#This Row],[Ledger 8]]="","",IF(Table1[[#This Row],[Effect 8]]="Dr.","Yes","No"))</f>
        <v/>
      </c>
      <c r="DH115" t="str">
        <f>IF(Table1[[#This Row],[Ledger 8]]="","",Table1[[#This Row],[Ledger 8]])</f>
        <v/>
      </c>
      <c r="DI115" t="str">
        <f>IF(Table1[[#This Row],[Ledger 8]]="","",IF(Table1[[#This Row],[Effect 8]]="Dr.",-Table1[[#This Row],[Amount 8]],Table1[[#This Row],[Amount 8]]))</f>
        <v/>
      </c>
      <c r="DL115" t="str">
        <f>IF(Table1[[#This Row],[Ledger 9]]="","","No")</f>
        <v/>
      </c>
      <c r="DM115" t="str">
        <f>IF(Table1[[#This Row],[Ledger 9]]="","",IF(Table1[[#This Row],[Effect 9]]="Dr.","Yes","No"))</f>
        <v/>
      </c>
      <c r="DN115" t="str">
        <f>IF(Table1[[#This Row],[Ledger 9]]="","",Table1[[#This Row],[Ledger 9]])</f>
        <v/>
      </c>
      <c r="DO115" t="str">
        <f>IF(Table1[[#This Row],[Ledger 9]]="","",IF(Table1[[#This Row],[Effect 9]]="Dr.",-Table1[[#This Row],[Amount 9]],Table1[[#This Row],[Amount 9]]))</f>
        <v/>
      </c>
      <c r="DR115" t="str">
        <f>IF(Table1[[#This Row],[Ledger 10]]="","","No")</f>
        <v/>
      </c>
      <c r="DS115" t="str">
        <f>IF(Table1[[#This Row],[Ledger 10]]="","",IF(Table1[[#This Row],[Effect 10]]="Dr.","Yes","No"))</f>
        <v/>
      </c>
      <c r="DT115" t="str">
        <f>IF(Table1[[#This Row],[Ledger 10]]="","",Table1[[#This Row],[Ledger 10]])</f>
        <v/>
      </c>
      <c r="DU115" t="str">
        <f>IF(Table1[[#This Row],[Ledger 10]]="","",IF(Table1[[#This Row],[Effect 10]]="Dr.",-Table1[[#This Row],[Amount 10]],Table1[[#This Row],[Amount 10]]))</f>
        <v/>
      </c>
      <c r="DX115" t="str">
        <f>IF(Table1[[#This Row],[Ledger 11]]="","","No")</f>
        <v/>
      </c>
      <c r="DY115" t="str">
        <f>IF(Table1[[#This Row],[Ledger 11]]="","",IF(Table1[[#This Row],[Effect 11]]="Dr.","Yes","No"))</f>
        <v/>
      </c>
      <c r="DZ115" t="str">
        <f>IF(Table1[[#This Row],[Ledger 11]]="","",Table1[[#This Row],[Ledger 11]])</f>
        <v/>
      </c>
      <c r="EA115" t="str">
        <f>IF(Table1[[#This Row],[Ledger 11]]="","",IF(Table1[[#This Row],[Effect 11]]="Dr.",-Table1[[#This Row],[Amount 11]],Table1[[#This Row],[Amount 11]]))</f>
        <v/>
      </c>
      <c r="ED115" t="str">
        <f>IF(Table1[[#This Row],[Ledger 12]]="","","No")</f>
        <v/>
      </c>
      <c r="EE115" t="str">
        <f>IF(Table1[[#This Row],[Ledger 12]]="","",IF(Table1[[#This Row],[Effect 12]]="Dr.","Yes","No"))</f>
        <v/>
      </c>
      <c r="EF115" t="str">
        <f>IF(Table1[[#This Row],[Ledger 12]]="","",Table1[[#This Row],[Ledger 12]])</f>
        <v/>
      </c>
      <c r="EG115" t="str">
        <f>IF(Table1[[#This Row],[Ledger 12]]="","",IF(Table1[[#This Row],[Effect 12]]="Dr.",-Table1[[#This Row],[Amount 12]],Table1[[#This Row],[Amount 12]]))</f>
        <v/>
      </c>
      <c r="EJ115" t="str">
        <f>IF(Table1[[#This Row],[Ledger 13]]="","","No")</f>
        <v/>
      </c>
      <c r="EK115" t="str">
        <f>IF(Table1[[#This Row],[Ledger 13]]="","",IF(Table1[[#This Row],[Effect 13]]="Dr.","Yes","No"))</f>
        <v/>
      </c>
      <c r="EL115" t="str">
        <f>IF(Table1[[#This Row],[Ledger 13]]="","",Table1[[#This Row],[Ledger 13]])</f>
        <v/>
      </c>
      <c r="EM115" t="str">
        <f>IF(Table1[[#This Row],[Ledger 13]]="","",IF(Table1[[#This Row],[Effect 13]]="Dr.",-Table1[[#This Row],[Amount 13]],Table1[[#This Row],[Amount 13]]))</f>
        <v/>
      </c>
      <c r="EP115" t="str">
        <f>IF(Table1[[#This Row],[Ledger 14]]="","","No")</f>
        <v/>
      </c>
      <c r="EQ115" t="str">
        <f>IF(Table1[[#This Row],[Ledger 14]]="","",IF(Table1[[#This Row],[Effect 14]]="Dr.","Yes","No"))</f>
        <v/>
      </c>
      <c r="ER115" t="str">
        <f>IF(Table1[[#This Row],[Ledger 14]]="","",Table1[[#This Row],[Ledger 14]])</f>
        <v/>
      </c>
      <c r="ES115" t="str">
        <f>IF(Table1[[#This Row],[Ledger 14]]="","",IF(Table1[[#This Row],[Effect 14]]="Dr.",-Table1[[#This Row],[Amount 14]],Table1[[#This Row],[Amount 14]]))</f>
        <v/>
      </c>
      <c r="EV115" t="str">
        <f>IF(Table1[[#This Row],[Ledger 15]]="","","No")</f>
        <v/>
      </c>
      <c r="EW115" t="str">
        <f>IF(Table1[[#This Row],[Ledger 15]]="","",IF(Table1[[#This Row],[Effect 15]]="Dr.","Yes","No"))</f>
        <v/>
      </c>
      <c r="EX115" t="str">
        <f>IF(Table1[[#This Row],[Ledger 15]]="","",Table1[[#This Row],[Ledger 15]])</f>
        <v/>
      </c>
      <c r="EY115" t="str">
        <f>IF(Table1[[#This Row],[Ledger 15]]="","",IF(Table1[[#This Row],[Effect 15]]="Dr.",-Table1[[#This Row],[Amount 15]],Table1[[#This Row],[Amount 15]]))</f>
        <v/>
      </c>
      <c r="FD1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5">
        <f>IF(Table1[[#This Row],[Date]]="",0,IF(AND(Table1[[#This Row],[Date]]&gt;=$FE$2,Table1[[#This Row],[Date]]&lt;=$FE$3),0,1))</f>
        <v>0</v>
      </c>
      <c r="FF115">
        <f>IF(Table1[[#This Row],[Date]]="",0,IF(TYPE(VLOOKUP(Table1[[#This Row],[Voucher Type]],Table1[[#All],[Voucher Type Master]],1,FALSE))=16,1,0))</f>
        <v>0</v>
      </c>
      <c r="FG115">
        <f>IF(TYPE(IF(Table1[[#This Row],[Date]]="",0,IF(VLOOKUP(Table1[[#This Row],[Voucher Type]],$FY$5:$FZ$13,2,0)=Table1[[#This Row],[Effect 1]],0,1)))=16,1,0)</f>
        <v>0</v>
      </c>
      <c r="FH1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5">
        <f>IF(LEN(Table1[[#This Row],[Ledger 1]])&gt;0,IF(TYPE(VLOOKUP(Table1[[#This Row],[Ledger 1]],GZ:GZ,1,0))=16,1,0),0)</f>
        <v>0</v>
      </c>
      <c r="FJ115">
        <f>IF(LEN(Table1[[#This Row],[Ledger 2]])&gt;0,IF(TYPE(VLOOKUP(Table1[[#This Row],[Ledger 2]],GZ:GZ,1,0))=16,1,0),0)</f>
        <v>0</v>
      </c>
      <c r="FK115">
        <f>IF(LEN(Table1[[#This Row],[Ledger 3]])&gt;0,IF(TYPE(VLOOKUP(Table1[[#This Row],[Ledger 3]],GZ:GZ,1,0))=16,1,0),0)</f>
        <v>0</v>
      </c>
      <c r="FL115">
        <f>IF(LEN(Table1[[#This Row],[Ledger 4]])&gt;0,IF(TYPE(VLOOKUP(Table1[[#This Row],[Ledger 4]],GZ:GZ,1,0))=16,1,0),0)</f>
        <v>0</v>
      </c>
      <c r="FM115">
        <f>IF(LEN(Table1[[#This Row],[Ledger 5]])&gt;0,IF(TYPE(VLOOKUP(Table1[[#This Row],[Ledger 5]],GZ:GZ,1,0))=16,1,0),0)</f>
        <v>0</v>
      </c>
      <c r="FN115">
        <f>IF(LEN(Table1[[#This Row],[Ledger 6]])&gt;0,IF(TYPE(VLOOKUP(Table1[[#This Row],[Ledger 6]],$GZ:$GZ,1,0))=16,1,0),0)</f>
        <v>0</v>
      </c>
      <c r="FO115">
        <f>IF(LEN(Table1[[#This Row],[Ledger 7]])&gt;0,IF(TYPE(VLOOKUP(Table1[[#This Row],[Ledger 7]],$GZ:$GZ,1,0))=16,1,0),0)</f>
        <v>0</v>
      </c>
      <c r="FP115">
        <f>IF(LEN(Table1[[#This Row],[Ledger 8]])&gt;0,IF(TYPE(VLOOKUP(Table1[[#This Row],[Ledger 8]],$GZ:$GZ,1,0))=16,1,0),0)</f>
        <v>0</v>
      </c>
      <c r="FQ115">
        <f>IF(LEN(Table1[[#This Row],[Ledger 9]])&gt;0,IF(TYPE(VLOOKUP(Table1[[#This Row],[Ledger 9]],$GZ:$GZ,1,0))=16,1,0),0)</f>
        <v>0</v>
      </c>
      <c r="FR115">
        <f>IF(LEN(Table1[[#This Row],[Ledger 10]])&gt;0,IF(TYPE(VLOOKUP(Table1[[#This Row],[Ledger 10]],$GZ:$GZ,1,0))=16,1,0),0)</f>
        <v>0</v>
      </c>
      <c r="FS115">
        <f>IF(LEN(Table1[[#This Row],[Ledger 11]])&gt;0,IF(TYPE(VLOOKUP(Table1[[#This Row],[Ledger 11]],$GZ:$GZ,1,0))=16,1,0),0)</f>
        <v>0</v>
      </c>
      <c r="FT115">
        <f>IF(LEN(Table1[[#This Row],[Ledger 12]])&gt;0,IF(TYPE(VLOOKUP(Table1[[#This Row],[Ledger 12]],$GZ:$GZ,1,0))=16,1,0),0)</f>
        <v>0</v>
      </c>
      <c r="FU115">
        <f>IF(LEN(Table1[[#This Row],[Ledger 13]])&gt;0,IF(TYPE(VLOOKUP(Table1[[#This Row],[Ledger 13]],$GZ:$GZ,1,0))=16,1,0),0)</f>
        <v>0</v>
      </c>
      <c r="FV115">
        <f>IF(LEN(Table1[[#This Row],[Ledger 14]])&gt;0,IF(TYPE(VLOOKUP(Table1[[#This Row],[Ledger 14]],$GZ:$GZ,1,0))=16,1,0),0)</f>
        <v>0</v>
      </c>
      <c r="FW115">
        <f>IF(LEN(Table1[[#This Row],[Ledger 15]])&gt;0,IF(TYPE(VLOOKUP(Table1[[#This Row],[Ledger 15]],$GZ:$GZ,1,0))=16,1,0),0)</f>
        <v>0</v>
      </c>
    </row>
    <row r="116" spans="4:179" ht="33" customHeight="1" x14ac:dyDescent="0.45">
      <c r="D116" s="8">
        <f t="shared" si="10"/>
        <v>111</v>
      </c>
      <c r="E116" s="32"/>
      <c r="F116" s="34"/>
      <c r="G116" s="34"/>
      <c r="H116" s="34"/>
      <c r="I116" s="34"/>
      <c r="J116" s="38"/>
      <c r="K116" s="33"/>
      <c r="L116" s="36"/>
      <c r="M116" s="35"/>
      <c r="N116" s="34"/>
      <c r="O116" s="41"/>
      <c r="P116" s="35"/>
      <c r="Q116" s="34"/>
      <c r="R116" s="37"/>
      <c r="S116" s="35"/>
      <c r="T116" s="34"/>
      <c r="U116" s="37"/>
      <c r="V116" s="35"/>
      <c r="W116" s="34"/>
      <c r="X116" s="37"/>
      <c r="Y116" s="35"/>
      <c r="Z116" s="34"/>
      <c r="AA116" s="37"/>
      <c r="AB116" s="35"/>
      <c r="AC116" s="34"/>
      <c r="AD116" s="37"/>
      <c r="AE116" s="35"/>
      <c r="AF116" s="34"/>
      <c r="AG116" s="37"/>
      <c r="AH116" s="35"/>
      <c r="AI116" s="34"/>
      <c r="AJ116" s="37"/>
      <c r="AK116" s="35"/>
      <c r="AL116" s="34"/>
      <c r="AM116" s="37"/>
      <c r="AN116" s="35"/>
      <c r="AO116" s="34"/>
      <c r="AP116" s="37"/>
      <c r="AQ116" s="35"/>
      <c r="AR116" s="34"/>
      <c r="AS116" s="37"/>
      <c r="AT116" s="35"/>
      <c r="AU116" s="34"/>
      <c r="AV116" s="37"/>
      <c r="AW116" s="35"/>
      <c r="AX116" s="34"/>
      <c r="AY116" s="37"/>
      <c r="AZ116" s="35"/>
      <c r="BA116" s="34"/>
      <c r="BB116" s="37"/>
      <c r="BC1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6" s="7"/>
      <c r="BF116" t="str">
        <f>IF(Table1[[#This Row],[Date]]="","","&amp;lt;VOUCHER REMOTEID="&amp;""""&amp;$A$11&amp;$A$13&amp;ROW()&amp;""""&amp;" VCHTYPE="""&amp;F116&amp;""" ACTION="""&amp;"Create"&amp;"""&amp;gt;")</f>
        <v/>
      </c>
      <c r="BG116" t="str">
        <f>IF(Table1[[#This Row],[Date]]="","",TEXT(Table1[[#This Row],[Date]],"yyyymmdd"))</f>
        <v/>
      </c>
      <c r="BH116" t="str">
        <f>Table1[[#This Row],[Date2]]</f>
        <v/>
      </c>
      <c r="BI116" t="str">
        <f>IF(Table1[[#This Row],[Date]]="","",Table1[[#This Row],[Voucher Type]])</f>
        <v/>
      </c>
      <c r="BJ116" t="str">
        <f>IF(Table1[[#This Row],[Ref No / Invoice No]]="","",Table1[[#This Row],[Ref No / Invoice No]])</f>
        <v/>
      </c>
      <c r="BK116" t="str">
        <f>IF(Table1[[#This Row],[Voucher No]]="","",Table1[[#This Row],[Voucher No]])</f>
        <v/>
      </c>
      <c r="BL116" t="str">
        <f>IF(Table1[[#This Row],[Date]]="","",Table1[[#This Row],[Narration]])</f>
        <v/>
      </c>
      <c r="BM116" t="str">
        <f>IF(Table1[[#This Row],[Date]]="","",$A$11&amp;$A$13&amp;ROW())</f>
        <v/>
      </c>
      <c r="BN116" t="str">
        <f>IF(Table1[[#This Row],[Date]]="","",$A$13)</f>
        <v/>
      </c>
      <c r="BP116" t="str">
        <f>IF(Table1[[#This Row],[Ledger 1]]="","","No")</f>
        <v/>
      </c>
      <c r="BQ116" t="str">
        <f>IF(Table1[[#This Row],[Date]]="","",IF(Table1[[#This Row],[Effect 1]]="Dr.","Yes","No"))</f>
        <v/>
      </c>
      <c r="BR116" t="str">
        <f>IF(Table1[[#This Row],[Date]]="","",Table1[[#This Row],[Ledger 1]])</f>
        <v/>
      </c>
      <c r="BS116" t="str">
        <f>IF(Table1[[#This Row],[Date]]="","",IF(Table1[[#This Row],[Effect 1]]="Dr.",-Table1[[#This Row],[Amount 1]],Table1[[#This Row],[Amount 1]]))</f>
        <v/>
      </c>
      <c r="BV116" t="str">
        <f>IF(Table1[[#This Row],[Ledger 2]]="","","No")</f>
        <v/>
      </c>
      <c r="BW116" t="str">
        <f>IF(Table1[[#This Row],[Date]]="","",IF(Table1[[#This Row],[Effect 2]]="Dr.","Yes","No"))</f>
        <v/>
      </c>
      <c r="BX116" t="str">
        <f>IF(Table1[[#This Row],[Date]]="","",Table1[[#This Row],[Ledger 2]])</f>
        <v/>
      </c>
      <c r="BY116" t="str">
        <f>IF(Table1[[#This Row],[Date]]="","",IF(Table1[[#This Row],[Effect 2]]="Dr.",-Table1[[#This Row],[Amount 2]],Table1[[#This Row],[Amount 2]]))</f>
        <v/>
      </c>
      <c r="CB116" t="str">
        <f>IF(Table1[[#This Row],[Ledger 3]]="","","No")</f>
        <v/>
      </c>
      <c r="CC116" t="str">
        <f>IF(Table1[[#This Row],[Ledger 3]]="","",IF(Table1[[#This Row],[Effect 3]]="Dr.","Yes","No"))</f>
        <v/>
      </c>
      <c r="CD116" t="str">
        <f>IF(Table1[[#This Row],[Ledger 3]]="","",Table1[[#This Row],[Ledger 3]])</f>
        <v/>
      </c>
      <c r="CE116" t="str">
        <f>IF(Table1[[#This Row],[Ledger 3]]="","",IF(Table1[[#This Row],[Effect 3]]="Dr.",-Table1[[#This Row],[Amount 3]],Table1[[#This Row],[Amount 3]]))</f>
        <v/>
      </c>
      <c r="CH116" t="str">
        <f>IF(Table1[[#This Row],[Ledger 4]]="","","No")</f>
        <v/>
      </c>
      <c r="CI116" t="str">
        <f>IF(Table1[[#This Row],[Ledger 4]]="","",IF(Table1[[#This Row],[Effect 4]]="Dr.","Yes","No"))</f>
        <v/>
      </c>
      <c r="CJ116" t="str">
        <f>IF(Table1[[#This Row],[Ledger 4]]="","",Table1[[#This Row],[Ledger 4]])</f>
        <v/>
      </c>
      <c r="CK116" t="str">
        <f>IF(Table1[[#This Row],[Ledger 4]]="","",IF(Table1[[#This Row],[Effect 4]]="Dr.",-Table1[[#This Row],[Amount 4]],Table1[[#This Row],[Amount 4]]))</f>
        <v/>
      </c>
      <c r="CN116" t="str">
        <f>IF(Table1[[#This Row],[Ledger 5]]="","","No")</f>
        <v/>
      </c>
      <c r="CO116" t="str">
        <f>IF(Table1[[#This Row],[Ledger 5]]="","",IF(Table1[[#This Row],[Effect 5]]="Dr.","Yes","No"))</f>
        <v/>
      </c>
      <c r="CP116" t="str">
        <f>IF(Table1[[#This Row],[Ledger 5]]="","",Table1[[#This Row],[Ledger 5]])</f>
        <v/>
      </c>
      <c r="CQ116" t="str">
        <f>IF(Table1[[#This Row],[Ledger 5]]="","",IF(Table1[[#This Row],[Effect 5]]="Dr.",-Table1[[#This Row],[Amount 5]],Table1[[#This Row],[Amount 5]]))</f>
        <v/>
      </c>
      <c r="CT116" t="str">
        <f>IF(Table1[[#This Row],[Ledger 6]]="","","No")</f>
        <v/>
      </c>
      <c r="CU116" t="str">
        <f>IF(Table1[[#This Row],[Ledger 6]]="","",IF(Table1[[#This Row],[Effect 6]]="Dr.","Yes","No"))</f>
        <v/>
      </c>
      <c r="CV116" t="str">
        <f>IF(Table1[[#This Row],[Ledger 6]]="","",Table1[[#This Row],[Ledger 6]])</f>
        <v/>
      </c>
      <c r="CW116" t="str">
        <f>IF(Table1[[#This Row],[Ledger 6]]="","",IF(Table1[[#This Row],[Effect 6]]="Dr.",-Table1[[#This Row],[Amount 6]],Table1[[#This Row],[Amount 6]]))</f>
        <v/>
      </c>
      <c r="CZ116" t="str">
        <f>IF(Table1[[#This Row],[Ledger 7]]="","","No")</f>
        <v/>
      </c>
      <c r="DA116" t="str">
        <f>IF(Table1[[#This Row],[Ledger 7]]="","",IF(Table1[[#This Row],[Effect 7]]="Dr.","Yes","No"))</f>
        <v/>
      </c>
      <c r="DB116" t="str">
        <f>IF(Table1[[#This Row],[Ledger 7]]="","",Table1[[#This Row],[Ledger 7]])</f>
        <v/>
      </c>
      <c r="DC116" t="str">
        <f>IF(Table1[[#This Row],[Ledger 7]]="","",IF(Table1[[#This Row],[Effect 7]]="Dr.",-Table1[[#This Row],[Amount 7]],Table1[[#This Row],[Amount 7]]))</f>
        <v/>
      </c>
      <c r="DF116" t="str">
        <f>IF(Table1[[#This Row],[Ledger 8]]="","","No")</f>
        <v/>
      </c>
      <c r="DG116" t="str">
        <f>IF(Table1[[#This Row],[Ledger 8]]="","",IF(Table1[[#This Row],[Effect 8]]="Dr.","Yes","No"))</f>
        <v/>
      </c>
      <c r="DH116" t="str">
        <f>IF(Table1[[#This Row],[Ledger 8]]="","",Table1[[#This Row],[Ledger 8]])</f>
        <v/>
      </c>
      <c r="DI116" t="str">
        <f>IF(Table1[[#This Row],[Ledger 8]]="","",IF(Table1[[#This Row],[Effect 8]]="Dr.",-Table1[[#This Row],[Amount 8]],Table1[[#This Row],[Amount 8]]))</f>
        <v/>
      </c>
      <c r="DL116" t="str">
        <f>IF(Table1[[#This Row],[Ledger 9]]="","","No")</f>
        <v/>
      </c>
      <c r="DM116" t="str">
        <f>IF(Table1[[#This Row],[Ledger 9]]="","",IF(Table1[[#This Row],[Effect 9]]="Dr.","Yes","No"))</f>
        <v/>
      </c>
      <c r="DN116" t="str">
        <f>IF(Table1[[#This Row],[Ledger 9]]="","",Table1[[#This Row],[Ledger 9]])</f>
        <v/>
      </c>
      <c r="DO116" t="str">
        <f>IF(Table1[[#This Row],[Ledger 9]]="","",IF(Table1[[#This Row],[Effect 9]]="Dr.",-Table1[[#This Row],[Amount 9]],Table1[[#This Row],[Amount 9]]))</f>
        <v/>
      </c>
      <c r="DR116" t="str">
        <f>IF(Table1[[#This Row],[Ledger 10]]="","","No")</f>
        <v/>
      </c>
      <c r="DS116" t="str">
        <f>IF(Table1[[#This Row],[Ledger 10]]="","",IF(Table1[[#This Row],[Effect 10]]="Dr.","Yes","No"))</f>
        <v/>
      </c>
      <c r="DT116" t="str">
        <f>IF(Table1[[#This Row],[Ledger 10]]="","",Table1[[#This Row],[Ledger 10]])</f>
        <v/>
      </c>
      <c r="DU116" t="str">
        <f>IF(Table1[[#This Row],[Ledger 10]]="","",IF(Table1[[#This Row],[Effect 10]]="Dr.",-Table1[[#This Row],[Amount 10]],Table1[[#This Row],[Amount 10]]))</f>
        <v/>
      </c>
      <c r="DX116" t="str">
        <f>IF(Table1[[#This Row],[Ledger 11]]="","","No")</f>
        <v/>
      </c>
      <c r="DY116" t="str">
        <f>IF(Table1[[#This Row],[Ledger 11]]="","",IF(Table1[[#This Row],[Effect 11]]="Dr.","Yes","No"))</f>
        <v/>
      </c>
      <c r="DZ116" t="str">
        <f>IF(Table1[[#This Row],[Ledger 11]]="","",Table1[[#This Row],[Ledger 11]])</f>
        <v/>
      </c>
      <c r="EA116" t="str">
        <f>IF(Table1[[#This Row],[Ledger 11]]="","",IF(Table1[[#This Row],[Effect 11]]="Dr.",-Table1[[#This Row],[Amount 11]],Table1[[#This Row],[Amount 11]]))</f>
        <v/>
      </c>
      <c r="ED116" t="str">
        <f>IF(Table1[[#This Row],[Ledger 12]]="","","No")</f>
        <v/>
      </c>
      <c r="EE116" t="str">
        <f>IF(Table1[[#This Row],[Ledger 12]]="","",IF(Table1[[#This Row],[Effect 12]]="Dr.","Yes","No"))</f>
        <v/>
      </c>
      <c r="EF116" t="str">
        <f>IF(Table1[[#This Row],[Ledger 12]]="","",Table1[[#This Row],[Ledger 12]])</f>
        <v/>
      </c>
      <c r="EG116" t="str">
        <f>IF(Table1[[#This Row],[Ledger 12]]="","",IF(Table1[[#This Row],[Effect 12]]="Dr.",-Table1[[#This Row],[Amount 12]],Table1[[#This Row],[Amount 12]]))</f>
        <v/>
      </c>
      <c r="EJ116" t="str">
        <f>IF(Table1[[#This Row],[Ledger 13]]="","","No")</f>
        <v/>
      </c>
      <c r="EK116" t="str">
        <f>IF(Table1[[#This Row],[Ledger 13]]="","",IF(Table1[[#This Row],[Effect 13]]="Dr.","Yes","No"))</f>
        <v/>
      </c>
      <c r="EL116" t="str">
        <f>IF(Table1[[#This Row],[Ledger 13]]="","",Table1[[#This Row],[Ledger 13]])</f>
        <v/>
      </c>
      <c r="EM116" t="str">
        <f>IF(Table1[[#This Row],[Ledger 13]]="","",IF(Table1[[#This Row],[Effect 13]]="Dr.",-Table1[[#This Row],[Amount 13]],Table1[[#This Row],[Amount 13]]))</f>
        <v/>
      </c>
      <c r="EP116" t="str">
        <f>IF(Table1[[#This Row],[Ledger 14]]="","","No")</f>
        <v/>
      </c>
      <c r="EQ116" t="str">
        <f>IF(Table1[[#This Row],[Ledger 14]]="","",IF(Table1[[#This Row],[Effect 14]]="Dr.","Yes","No"))</f>
        <v/>
      </c>
      <c r="ER116" t="str">
        <f>IF(Table1[[#This Row],[Ledger 14]]="","",Table1[[#This Row],[Ledger 14]])</f>
        <v/>
      </c>
      <c r="ES116" t="str">
        <f>IF(Table1[[#This Row],[Ledger 14]]="","",IF(Table1[[#This Row],[Effect 14]]="Dr.",-Table1[[#This Row],[Amount 14]],Table1[[#This Row],[Amount 14]]))</f>
        <v/>
      </c>
      <c r="EV116" t="str">
        <f>IF(Table1[[#This Row],[Ledger 15]]="","","No")</f>
        <v/>
      </c>
      <c r="EW116" t="str">
        <f>IF(Table1[[#This Row],[Ledger 15]]="","",IF(Table1[[#This Row],[Effect 15]]="Dr.","Yes","No"))</f>
        <v/>
      </c>
      <c r="EX116" t="str">
        <f>IF(Table1[[#This Row],[Ledger 15]]="","",Table1[[#This Row],[Ledger 15]])</f>
        <v/>
      </c>
      <c r="EY116" t="str">
        <f>IF(Table1[[#This Row],[Ledger 15]]="","",IF(Table1[[#This Row],[Effect 15]]="Dr.",-Table1[[#This Row],[Amount 15]],Table1[[#This Row],[Amount 15]]))</f>
        <v/>
      </c>
      <c r="FD1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6">
        <f>IF(Table1[[#This Row],[Date]]="",0,IF(AND(Table1[[#This Row],[Date]]&gt;=$FE$2,Table1[[#This Row],[Date]]&lt;=$FE$3),0,1))</f>
        <v>0</v>
      </c>
      <c r="FF116">
        <f>IF(Table1[[#This Row],[Date]]="",0,IF(TYPE(VLOOKUP(Table1[[#This Row],[Voucher Type]],Table1[[#All],[Voucher Type Master]],1,FALSE))=16,1,0))</f>
        <v>0</v>
      </c>
      <c r="FG116">
        <f>IF(TYPE(IF(Table1[[#This Row],[Date]]="",0,IF(VLOOKUP(Table1[[#This Row],[Voucher Type]],$FY$5:$FZ$13,2,0)=Table1[[#This Row],[Effect 1]],0,1)))=16,1,0)</f>
        <v>0</v>
      </c>
      <c r="FH1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6">
        <f>IF(LEN(Table1[[#This Row],[Ledger 1]])&gt;0,IF(TYPE(VLOOKUP(Table1[[#This Row],[Ledger 1]],GZ:GZ,1,0))=16,1,0),0)</f>
        <v>0</v>
      </c>
      <c r="FJ116">
        <f>IF(LEN(Table1[[#This Row],[Ledger 2]])&gt;0,IF(TYPE(VLOOKUP(Table1[[#This Row],[Ledger 2]],GZ:GZ,1,0))=16,1,0),0)</f>
        <v>0</v>
      </c>
      <c r="FK116">
        <f>IF(LEN(Table1[[#This Row],[Ledger 3]])&gt;0,IF(TYPE(VLOOKUP(Table1[[#This Row],[Ledger 3]],GZ:GZ,1,0))=16,1,0),0)</f>
        <v>0</v>
      </c>
      <c r="FL116">
        <f>IF(LEN(Table1[[#This Row],[Ledger 4]])&gt;0,IF(TYPE(VLOOKUP(Table1[[#This Row],[Ledger 4]],GZ:GZ,1,0))=16,1,0),0)</f>
        <v>0</v>
      </c>
      <c r="FM116">
        <f>IF(LEN(Table1[[#This Row],[Ledger 5]])&gt;0,IF(TYPE(VLOOKUP(Table1[[#This Row],[Ledger 5]],GZ:GZ,1,0))=16,1,0),0)</f>
        <v>0</v>
      </c>
      <c r="FN116">
        <f>IF(LEN(Table1[[#This Row],[Ledger 6]])&gt;0,IF(TYPE(VLOOKUP(Table1[[#This Row],[Ledger 6]],$GZ:$GZ,1,0))=16,1,0),0)</f>
        <v>0</v>
      </c>
      <c r="FO116">
        <f>IF(LEN(Table1[[#This Row],[Ledger 7]])&gt;0,IF(TYPE(VLOOKUP(Table1[[#This Row],[Ledger 7]],$GZ:$GZ,1,0))=16,1,0),0)</f>
        <v>0</v>
      </c>
      <c r="FP116">
        <f>IF(LEN(Table1[[#This Row],[Ledger 8]])&gt;0,IF(TYPE(VLOOKUP(Table1[[#This Row],[Ledger 8]],$GZ:$GZ,1,0))=16,1,0),0)</f>
        <v>0</v>
      </c>
      <c r="FQ116">
        <f>IF(LEN(Table1[[#This Row],[Ledger 9]])&gt;0,IF(TYPE(VLOOKUP(Table1[[#This Row],[Ledger 9]],$GZ:$GZ,1,0))=16,1,0),0)</f>
        <v>0</v>
      </c>
      <c r="FR116">
        <f>IF(LEN(Table1[[#This Row],[Ledger 10]])&gt;0,IF(TYPE(VLOOKUP(Table1[[#This Row],[Ledger 10]],$GZ:$GZ,1,0))=16,1,0),0)</f>
        <v>0</v>
      </c>
      <c r="FS116">
        <f>IF(LEN(Table1[[#This Row],[Ledger 11]])&gt;0,IF(TYPE(VLOOKUP(Table1[[#This Row],[Ledger 11]],$GZ:$GZ,1,0))=16,1,0),0)</f>
        <v>0</v>
      </c>
      <c r="FT116">
        <f>IF(LEN(Table1[[#This Row],[Ledger 12]])&gt;0,IF(TYPE(VLOOKUP(Table1[[#This Row],[Ledger 12]],$GZ:$GZ,1,0))=16,1,0),0)</f>
        <v>0</v>
      </c>
      <c r="FU116">
        <f>IF(LEN(Table1[[#This Row],[Ledger 13]])&gt;0,IF(TYPE(VLOOKUP(Table1[[#This Row],[Ledger 13]],$GZ:$GZ,1,0))=16,1,0),0)</f>
        <v>0</v>
      </c>
      <c r="FV116">
        <f>IF(LEN(Table1[[#This Row],[Ledger 14]])&gt;0,IF(TYPE(VLOOKUP(Table1[[#This Row],[Ledger 14]],$GZ:$GZ,1,0))=16,1,0),0)</f>
        <v>0</v>
      </c>
      <c r="FW116">
        <f>IF(LEN(Table1[[#This Row],[Ledger 15]])&gt;0,IF(TYPE(VLOOKUP(Table1[[#This Row],[Ledger 15]],$GZ:$GZ,1,0))=16,1,0),0)</f>
        <v>0</v>
      </c>
    </row>
    <row r="117" spans="4:179" ht="33" customHeight="1" x14ac:dyDescent="0.45">
      <c r="D117" s="8">
        <f t="shared" si="10"/>
        <v>112</v>
      </c>
      <c r="E117" s="32"/>
      <c r="F117" s="34"/>
      <c r="G117" s="34"/>
      <c r="H117" s="34"/>
      <c r="I117" s="34"/>
      <c r="J117" s="38"/>
      <c r="K117" s="33"/>
      <c r="L117" s="36"/>
      <c r="M117" s="35"/>
      <c r="N117" s="34"/>
      <c r="O117" s="41"/>
      <c r="P117" s="35"/>
      <c r="Q117" s="34"/>
      <c r="R117" s="37"/>
      <c r="S117" s="35"/>
      <c r="T117" s="34"/>
      <c r="U117" s="37"/>
      <c r="V117" s="35"/>
      <c r="W117" s="34"/>
      <c r="X117" s="37"/>
      <c r="Y117" s="35"/>
      <c r="Z117" s="34"/>
      <c r="AA117" s="37"/>
      <c r="AB117" s="35"/>
      <c r="AC117" s="34"/>
      <c r="AD117" s="37"/>
      <c r="AE117" s="35"/>
      <c r="AF117" s="34"/>
      <c r="AG117" s="37"/>
      <c r="AH117" s="35"/>
      <c r="AI117" s="34"/>
      <c r="AJ117" s="37"/>
      <c r="AK117" s="35"/>
      <c r="AL117" s="34"/>
      <c r="AM117" s="37"/>
      <c r="AN117" s="35"/>
      <c r="AO117" s="34"/>
      <c r="AP117" s="37"/>
      <c r="AQ117" s="35"/>
      <c r="AR117" s="34"/>
      <c r="AS117" s="37"/>
      <c r="AT117" s="35"/>
      <c r="AU117" s="34"/>
      <c r="AV117" s="37"/>
      <c r="AW117" s="35"/>
      <c r="AX117" s="34"/>
      <c r="AY117" s="37"/>
      <c r="AZ117" s="35"/>
      <c r="BA117" s="34"/>
      <c r="BB117" s="37"/>
      <c r="BC1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7" s="7"/>
      <c r="BF117" t="str">
        <f>IF(Table1[[#This Row],[Date]]="","","&amp;lt;VOUCHER REMOTEID="&amp;""""&amp;$A$11&amp;$A$13&amp;ROW()&amp;""""&amp;" VCHTYPE="""&amp;F117&amp;""" ACTION="""&amp;"Create"&amp;"""&amp;gt;")</f>
        <v/>
      </c>
      <c r="BG117" t="str">
        <f>IF(Table1[[#This Row],[Date]]="","",TEXT(Table1[[#This Row],[Date]],"yyyymmdd"))</f>
        <v/>
      </c>
      <c r="BH117" t="str">
        <f>Table1[[#This Row],[Date2]]</f>
        <v/>
      </c>
      <c r="BI117" t="str">
        <f>IF(Table1[[#This Row],[Date]]="","",Table1[[#This Row],[Voucher Type]])</f>
        <v/>
      </c>
      <c r="BJ117" t="str">
        <f>IF(Table1[[#This Row],[Ref No / Invoice No]]="","",Table1[[#This Row],[Ref No / Invoice No]])</f>
        <v/>
      </c>
      <c r="BK117" t="str">
        <f>IF(Table1[[#This Row],[Voucher No]]="","",Table1[[#This Row],[Voucher No]])</f>
        <v/>
      </c>
      <c r="BL117" t="str">
        <f>IF(Table1[[#This Row],[Date]]="","",Table1[[#This Row],[Narration]])</f>
        <v/>
      </c>
      <c r="BM117" t="str">
        <f>IF(Table1[[#This Row],[Date]]="","",$A$11&amp;$A$13&amp;ROW())</f>
        <v/>
      </c>
      <c r="BN117" t="str">
        <f>IF(Table1[[#This Row],[Date]]="","",$A$13)</f>
        <v/>
      </c>
      <c r="BP117" t="str">
        <f>IF(Table1[[#This Row],[Ledger 1]]="","","No")</f>
        <v/>
      </c>
      <c r="BQ117" t="str">
        <f>IF(Table1[[#This Row],[Date]]="","",IF(Table1[[#This Row],[Effect 1]]="Dr.","Yes","No"))</f>
        <v/>
      </c>
      <c r="BR117" t="str">
        <f>IF(Table1[[#This Row],[Date]]="","",Table1[[#This Row],[Ledger 1]])</f>
        <v/>
      </c>
      <c r="BS117" t="str">
        <f>IF(Table1[[#This Row],[Date]]="","",IF(Table1[[#This Row],[Effect 1]]="Dr.",-Table1[[#This Row],[Amount 1]],Table1[[#This Row],[Amount 1]]))</f>
        <v/>
      </c>
      <c r="BV117" t="str">
        <f>IF(Table1[[#This Row],[Ledger 2]]="","","No")</f>
        <v/>
      </c>
      <c r="BW117" t="str">
        <f>IF(Table1[[#This Row],[Date]]="","",IF(Table1[[#This Row],[Effect 2]]="Dr.","Yes","No"))</f>
        <v/>
      </c>
      <c r="BX117" t="str">
        <f>IF(Table1[[#This Row],[Date]]="","",Table1[[#This Row],[Ledger 2]])</f>
        <v/>
      </c>
      <c r="BY117" t="str">
        <f>IF(Table1[[#This Row],[Date]]="","",IF(Table1[[#This Row],[Effect 2]]="Dr.",-Table1[[#This Row],[Amount 2]],Table1[[#This Row],[Amount 2]]))</f>
        <v/>
      </c>
      <c r="CB117" t="str">
        <f>IF(Table1[[#This Row],[Ledger 3]]="","","No")</f>
        <v/>
      </c>
      <c r="CC117" t="str">
        <f>IF(Table1[[#This Row],[Ledger 3]]="","",IF(Table1[[#This Row],[Effect 3]]="Dr.","Yes","No"))</f>
        <v/>
      </c>
      <c r="CD117" t="str">
        <f>IF(Table1[[#This Row],[Ledger 3]]="","",Table1[[#This Row],[Ledger 3]])</f>
        <v/>
      </c>
      <c r="CE117" t="str">
        <f>IF(Table1[[#This Row],[Ledger 3]]="","",IF(Table1[[#This Row],[Effect 3]]="Dr.",-Table1[[#This Row],[Amount 3]],Table1[[#This Row],[Amount 3]]))</f>
        <v/>
      </c>
      <c r="CH117" t="str">
        <f>IF(Table1[[#This Row],[Ledger 4]]="","","No")</f>
        <v/>
      </c>
      <c r="CI117" t="str">
        <f>IF(Table1[[#This Row],[Ledger 4]]="","",IF(Table1[[#This Row],[Effect 4]]="Dr.","Yes","No"))</f>
        <v/>
      </c>
      <c r="CJ117" t="str">
        <f>IF(Table1[[#This Row],[Ledger 4]]="","",Table1[[#This Row],[Ledger 4]])</f>
        <v/>
      </c>
      <c r="CK117" t="str">
        <f>IF(Table1[[#This Row],[Ledger 4]]="","",IF(Table1[[#This Row],[Effect 4]]="Dr.",-Table1[[#This Row],[Amount 4]],Table1[[#This Row],[Amount 4]]))</f>
        <v/>
      </c>
      <c r="CN117" t="str">
        <f>IF(Table1[[#This Row],[Ledger 5]]="","","No")</f>
        <v/>
      </c>
      <c r="CO117" t="str">
        <f>IF(Table1[[#This Row],[Ledger 5]]="","",IF(Table1[[#This Row],[Effect 5]]="Dr.","Yes","No"))</f>
        <v/>
      </c>
      <c r="CP117" t="str">
        <f>IF(Table1[[#This Row],[Ledger 5]]="","",Table1[[#This Row],[Ledger 5]])</f>
        <v/>
      </c>
      <c r="CQ117" t="str">
        <f>IF(Table1[[#This Row],[Ledger 5]]="","",IF(Table1[[#This Row],[Effect 5]]="Dr.",-Table1[[#This Row],[Amount 5]],Table1[[#This Row],[Amount 5]]))</f>
        <v/>
      </c>
      <c r="CT117" t="str">
        <f>IF(Table1[[#This Row],[Ledger 6]]="","","No")</f>
        <v/>
      </c>
      <c r="CU117" t="str">
        <f>IF(Table1[[#This Row],[Ledger 6]]="","",IF(Table1[[#This Row],[Effect 6]]="Dr.","Yes","No"))</f>
        <v/>
      </c>
      <c r="CV117" t="str">
        <f>IF(Table1[[#This Row],[Ledger 6]]="","",Table1[[#This Row],[Ledger 6]])</f>
        <v/>
      </c>
      <c r="CW117" t="str">
        <f>IF(Table1[[#This Row],[Ledger 6]]="","",IF(Table1[[#This Row],[Effect 6]]="Dr.",-Table1[[#This Row],[Amount 6]],Table1[[#This Row],[Amount 6]]))</f>
        <v/>
      </c>
      <c r="CZ117" t="str">
        <f>IF(Table1[[#This Row],[Ledger 7]]="","","No")</f>
        <v/>
      </c>
      <c r="DA117" t="str">
        <f>IF(Table1[[#This Row],[Ledger 7]]="","",IF(Table1[[#This Row],[Effect 7]]="Dr.","Yes","No"))</f>
        <v/>
      </c>
      <c r="DB117" t="str">
        <f>IF(Table1[[#This Row],[Ledger 7]]="","",Table1[[#This Row],[Ledger 7]])</f>
        <v/>
      </c>
      <c r="DC117" t="str">
        <f>IF(Table1[[#This Row],[Ledger 7]]="","",IF(Table1[[#This Row],[Effect 7]]="Dr.",-Table1[[#This Row],[Amount 7]],Table1[[#This Row],[Amount 7]]))</f>
        <v/>
      </c>
      <c r="DF117" t="str">
        <f>IF(Table1[[#This Row],[Ledger 8]]="","","No")</f>
        <v/>
      </c>
      <c r="DG117" t="str">
        <f>IF(Table1[[#This Row],[Ledger 8]]="","",IF(Table1[[#This Row],[Effect 8]]="Dr.","Yes","No"))</f>
        <v/>
      </c>
      <c r="DH117" t="str">
        <f>IF(Table1[[#This Row],[Ledger 8]]="","",Table1[[#This Row],[Ledger 8]])</f>
        <v/>
      </c>
      <c r="DI117" t="str">
        <f>IF(Table1[[#This Row],[Ledger 8]]="","",IF(Table1[[#This Row],[Effect 8]]="Dr.",-Table1[[#This Row],[Amount 8]],Table1[[#This Row],[Amount 8]]))</f>
        <v/>
      </c>
      <c r="DL117" t="str">
        <f>IF(Table1[[#This Row],[Ledger 9]]="","","No")</f>
        <v/>
      </c>
      <c r="DM117" t="str">
        <f>IF(Table1[[#This Row],[Ledger 9]]="","",IF(Table1[[#This Row],[Effect 9]]="Dr.","Yes","No"))</f>
        <v/>
      </c>
      <c r="DN117" t="str">
        <f>IF(Table1[[#This Row],[Ledger 9]]="","",Table1[[#This Row],[Ledger 9]])</f>
        <v/>
      </c>
      <c r="DO117" t="str">
        <f>IF(Table1[[#This Row],[Ledger 9]]="","",IF(Table1[[#This Row],[Effect 9]]="Dr.",-Table1[[#This Row],[Amount 9]],Table1[[#This Row],[Amount 9]]))</f>
        <v/>
      </c>
      <c r="DR117" t="str">
        <f>IF(Table1[[#This Row],[Ledger 10]]="","","No")</f>
        <v/>
      </c>
      <c r="DS117" t="str">
        <f>IF(Table1[[#This Row],[Ledger 10]]="","",IF(Table1[[#This Row],[Effect 10]]="Dr.","Yes","No"))</f>
        <v/>
      </c>
      <c r="DT117" t="str">
        <f>IF(Table1[[#This Row],[Ledger 10]]="","",Table1[[#This Row],[Ledger 10]])</f>
        <v/>
      </c>
      <c r="DU117" t="str">
        <f>IF(Table1[[#This Row],[Ledger 10]]="","",IF(Table1[[#This Row],[Effect 10]]="Dr.",-Table1[[#This Row],[Amount 10]],Table1[[#This Row],[Amount 10]]))</f>
        <v/>
      </c>
      <c r="DX117" t="str">
        <f>IF(Table1[[#This Row],[Ledger 11]]="","","No")</f>
        <v/>
      </c>
      <c r="DY117" t="str">
        <f>IF(Table1[[#This Row],[Ledger 11]]="","",IF(Table1[[#This Row],[Effect 11]]="Dr.","Yes","No"))</f>
        <v/>
      </c>
      <c r="DZ117" t="str">
        <f>IF(Table1[[#This Row],[Ledger 11]]="","",Table1[[#This Row],[Ledger 11]])</f>
        <v/>
      </c>
      <c r="EA117" t="str">
        <f>IF(Table1[[#This Row],[Ledger 11]]="","",IF(Table1[[#This Row],[Effect 11]]="Dr.",-Table1[[#This Row],[Amount 11]],Table1[[#This Row],[Amount 11]]))</f>
        <v/>
      </c>
      <c r="ED117" t="str">
        <f>IF(Table1[[#This Row],[Ledger 12]]="","","No")</f>
        <v/>
      </c>
      <c r="EE117" t="str">
        <f>IF(Table1[[#This Row],[Ledger 12]]="","",IF(Table1[[#This Row],[Effect 12]]="Dr.","Yes","No"))</f>
        <v/>
      </c>
      <c r="EF117" t="str">
        <f>IF(Table1[[#This Row],[Ledger 12]]="","",Table1[[#This Row],[Ledger 12]])</f>
        <v/>
      </c>
      <c r="EG117" t="str">
        <f>IF(Table1[[#This Row],[Ledger 12]]="","",IF(Table1[[#This Row],[Effect 12]]="Dr.",-Table1[[#This Row],[Amount 12]],Table1[[#This Row],[Amount 12]]))</f>
        <v/>
      </c>
      <c r="EJ117" t="str">
        <f>IF(Table1[[#This Row],[Ledger 13]]="","","No")</f>
        <v/>
      </c>
      <c r="EK117" t="str">
        <f>IF(Table1[[#This Row],[Ledger 13]]="","",IF(Table1[[#This Row],[Effect 13]]="Dr.","Yes","No"))</f>
        <v/>
      </c>
      <c r="EL117" t="str">
        <f>IF(Table1[[#This Row],[Ledger 13]]="","",Table1[[#This Row],[Ledger 13]])</f>
        <v/>
      </c>
      <c r="EM117" t="str">
        <f>IF(Table1[[#This Row],[Ledger 13]]="","",IF(Table1[[#This Row],[Effect 13]]="Dr.",-Table1[[#This Row],[Amount 13]],Table1[[#This Row],[Amount 13]]))</f>
        <v/>
      </c>
      <c r="EP117" t="str">
        <f>IF(Table1[[#This Row],[Ledger 14]]="","","No")</f>
        <v/>
      </c>
      <c r="EQ117" t="str">
        <f>IF(Table1[[#This Row],[Ledger 14]]="","",IF(Table1[[#This Row],[Effect 14]]="Dr.","Yes","No"))</f>
        <v/>
      </c>
      <c r="ER117" t="str">
        <f>IF(Table1[[#This Row],[Ledger 14]]="","",Table1[[#This Row],[Ledger 14]])</f>
        <v/>
      </c>
      <c r="ES117" t="str">
        <f>IF(Table1[[#This Row],[Ledger 14]]="","",IF(Table1[[#This Row],[Effect 14]]="Dr.",-Table1[[#This Row],[Amount 14]],Table1[[#This Row],[Amount 14]]))</f>
        <v/>
      </c>
      <c r="EV117" t="str">
        <f>IF(Table1[[#This Row],[Ledger 15]]="","","No")</f>
        <v/>
      </c>
      <c r="EW117" t="str">
        <f>IF(Table1[[#This Row],[Ledger 15]]="","",IF(Table1[[#This Row],[Effect 15]]="Dr.","Yes","No"))</f>
        <v/>
      </c>
      <c r="EX117" t="str">
        <f>IF(Table1[[#This Row],[Ledger 15]]="","",Table1[[#This Row],[Ledger 15]])</f>
        <v/>
      </c>
      <c r="EY117" t="str">
        <f>IF(Table1[[#This Row],[Ledger 15]]="","",IF(Table1[[#This Row],[Effect 15]]="Dr.",-Table1[[#This Row],[Amount 15]],Table1[[#This Row],[Amount 15]]))</f>
        <v/>
      </c>
      <c r="FD1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7">
        <f>IF(Table1[[#This Row],[Date]]="",0,IF(AND(Table1[[#This Row],[Date]]&gt;=$FE$2,Table1[[#This Row],[Date]]&lt;=$FE$3),0,1))</f>
        <v>0</v>
      </c>
      <c r="FF117">
        <f>IF(Table1[[#This Row],[Date]]="",0,IF(TYPE(VLOOKUP(Table1[[#This Row],[Voucher Type]],Table1[[#All],[Voucher Type Master]],1,FALSE))=16,1,0))</f>
        <v>0</v>
      </c>
      <c r="FG117">
        <f>IF(TYPE(IF(Table1[[#This Row],[Date]]="",0,IF(VLOOKUP(Table1[[#This Row],[Voucher Type]],$FY$5:$FZ$13,2,0)=Table1[[#This Row],[Effect 1]],0,1)))=16,1,0)</f>
        <v>0</v>
      </c>
      <c r="FH1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7">
        <f>IF(LEN(Table1[[#This Row],[Ledger 1]])&gt;0,IF(TYPE(VLOOKUP(Table1[[#This Row],[Ledger 1]],GZ:GZ,1,0))=16,1,0),0)</f>
        <v>0</v>
      </c>
      <c r="FJ117">
        <f>IF(LEN(Table1[[#This Row],[Ledger 2]])&gt;0,IF(TYPE(VLOOKUP(Table1[[#This Row],[Ledger 2]],GZ:GZ,1,0))=16,1,0),0)</f>
        <v>0</v>
      </c>
      <c r="FK117">
        <f>IF(LEN(Table1[[#This Row],[Ledger 3]])&gt;0,IF(TYPE(VLOOKUP(Table1[[#This Row],[Ledger 3]],GZ:GZ,1,0))=16,1,0),0)</f>
        <v>0</v>
      </c>
      <c r="FL117">
        <f>IF(LEN(Table1[[#This Row],[Ledger 4]])&gt;0,IF(TYPE(VLOOKUP(Table1[[#This Row],[Ledger 4]],GZ:GZ,1,0))=16,1,0),0)</f>
        <v>0</v>
      </c>
      <c r="FM117">
        <f>IF(LEN(Table1[[#This Row],[Ledger 5]])&gt;0,IF(TYPE(VLOOKUP(Table1[[#This Row],[Ledger 5]],GZ:GZ,1,0))=16,1,0),0)</f>
        <v>0</v>
      </c>
      <c r="FN117">
        <f>IF(LEN(Table1[[#This Row],[Ledger 6]])&gt;0,IF(TYPE(VLOOKUP(Table1[[#This Row],[Ledger 6]],$GZ:$GZ,1,0))=16,1,0),0)</f>
        <v>0</v>
      </c>
      <c r="FO117">
        <f>IF(LEN(Table1[[#This Row],[Ledger 7]])&gt;0,IF(TYPE(VLOOKUP(Table1[[#This Row],[Ledger 7]],$GZ:$GZ,1,0))=16,1,0),0)</f>
        <v>0</v>
      </c>
      <c r="FP117">
        <f>IF(LEN(Table1[[#This Row],[Ledger 8]])&gt;0,IF(TYPE(VLOOKUP(Table1[[#This Row],[Ledger 8]],$GZ:$GZ,1,0))=16,1,0),0)</f>
        <v>0</v>
      </c>
      <c r="FQ117">
        <f>IF(LEN(Table1[[#This Row],[Ledger 9]])&gt;0,IF(TYPE(VLOOKUP(Table1[[#This Row],[Ledger 9]],$GZ:$GZ,1,0))=16,1,0),0)</f>
        <v>0</v>
      </c>
      <c r="FR117">
        <f>IF(LEN(Table1[[#This Row],[Ledger 10]])&gt;0,IF(TYPE(VLOOKUP(Table1[[#This Row],[Ledger 10]],$GZ:$GZ,1,0))=16,1,0),0)</f>
        <v>0</v>
      </c>
      <c r="FS117">
        <f>IF(LEN(Table1[[#This Row],[Ledger 11]])&gt;0,IF(TYPE(VLOOKUP(Table1[[#This Row],[Ledger 11]],$GZ:$GZ,1,0))=16,1,0),0)</f>
        <v>0</v>
      </c>
      <c r="FT117">
        <f>IF(LEN(Table1[[#This Row],[Ledger 12]])&gt;0,IF(TYPE(VLOOKUP(Table1[[#This Row],[Ledger 12]],$GZ:$GZ,1,0))=16,1,0),0)</f>
        <v>0</v>
      </c>
      <c r="FU117">
        <f>IF(LEN(Table1[[#This Row],[Ledger 13]])&gt;0,IF(TYPE(VLOOKUP(Table1[[#This Row],[Ledger 13]],$GZ:$GZ,1,0))=16,1,0),0)</f>
        <v>0</v>
      </c>
      <c r="FV117">
        <f>IF(LEN(Table1[[#This Row],[Ledger 14]])&gt;0,IF(TYPE(VLOOKUP(Table1[[#This Row],[Ledger 14]],$GZ:$GZ,1,0))=16,1,0),0)</f>
        <v>0</v>
      </c>
      <c r="FW117">
        <f>IF(LEN(Table1[[#This Row],[Ledger 15]])&gt;0,IF(TYPE(VLOOKUP(Table1[[#This Row],[Ledger 15]],$GZ:$GZ,1,0))=16,1,0),0)</f>
        <v>0</v>
      </c>
    </row>
    <row r="118" spans="4:179" ht="33" customHeight="1" x14ac:dyDescent="0.45">
      <c r="D118" s="8">
        <f t="shared" si="10"/>
        <v>113</v>
      </c>
      <c r="E118" s="32"/>
      <c r="F118" s="34"/>
      <c r="G118" s="34"/>
      <c r="H118" s="34"/>
      <c r="I118" s="34"/>
      <c r="J118" s="38"/>
      <c r="K118" s="33"/>
      <c r="L118" s="36"/>
      <c r="M118" s="35"/>
      <c r="N118" s="34"/>
      <c r="O118" s="41"/>
      <c r="P118" s="35"/>
      <c r="Q118" s="34"/>
      <c r="R118" s="37"/>
      <c r="S118" s="35"/>
      <c r="T118" s="34"/>
      <c r="U118" s="37"/>
      <c r="V118" s="35"/>
      <c r="W118" s="34"/>
      <c r="X118" s="37"/>
      <c r="Y118" s="35"/>
      <c r="Z118" s="34"/>
      <c r="AA118" s="37"/>
      <c r="AB118" s="35"/>
      <c r="AC118" s="34"/>
      <c r="AD118" s="37"/>
      <c r="AE118" s="35"/>
      <c r="AF118" s="34"/>
      <c r="AG118" s="37"/>
      <c r="AH118" s="35"/>
      <c r="AI118" s="34"/>
      <c r="AJ118" s="37"/>
      <c r="AK118" s="35"/>
      <c r="AL118" s="34"/>
      <c r="AM118" s="37"/>
      <c r="AN118" s="35"/>
      <c r="AO118" s="34"/>
      <c r="AP118" s="37"/>
      <c r="AQ118" s="35"/>
      <c r="AR118" s="34"/>
      <c r="AS118" s="37"/>
      <c r="AT118" s="35"/>
      <c r="AU118" s="34"/>
      <c r="AV118" s="37"/>
      <c r="AW118" s="35"/>
      <c r="AX118" s="34"/>
      <c r="AY118" s="37"/>
      <c r="AZ118" s="35"/>
      <c r="BA118" s="34"/>
      <c r="BB118" s="37"/>
      <c r="BC1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8" s="7"/>
      <c r="BF118" t="str">
        <f>IF(Table1[[#This Row],[Date]]="","","&amp;lt;VOUCHER REMOTEID="&amp;""""&amp;$A$11&amp;$A$13&amp;ROW()&amp;""""&amp;" VCHTYPE="""&amp;F118&amp;""" ACTION="""&amp;"Create"&amp;"""&amp;gt;")</f>
        <v/>
      </c>
      <c r="BG118" t="str">
        <f>IF(Table1[[#This Row],[Date]]="","",TEXT(Table1[[#This Row],[Date]],"yyyymmdd"))</f>
        <v/>
      </c>
      <c r="BH118" t="str">
        <f>Table1[[#This Row],[Date2]]</f>
        <v/>
      </c>
      <c r="BI118" t="str">
        <f>IF(Table1[[#This Row],[Date]]="","",Table1[[#This Row],[Voucher Type]])</f>
        <v/>
      </c>
      <c r="BJ118" t="str">
        <f>IF(Table1[[#This Row],[Ref No / Invoice No]]="","",Table1[[#This Row],[Ref No / Invoice No]])</f>
        <v/>
      </c>
      <c r="BK118" t="str">
        <f>IF(Table1[[#This Row],[Voucher No]]="","",Table1[[#This Row],[Voucher No]])</f>
        <v/>
      </c>
      <c r="BL118" t="str">
        <f>IF(Table1[[#This Row],[Date]]="","",Table1[[#This Row],[Narration]])</f>
        <v/>
      </c>
      <c r="BM118" t="str">
        <f>IF(Table1[[#This Row],[Date]]="","",$A$11&amp;$A$13&amp;ROW())</f>
        <v/>
      </c>
      <c r="BN118" t="str">
        <f>IF(Table1[[#This Row],[Date]]="","",$A$13)</f>
        <v/>
      </c>
      <c r="BP118" t="str">
        <f>IF(Table1[[#This Row],[Ledger 1]]="","","No")</f>
        <v/>
      </c>
      <c r="BQ118" t="str">
        <f>IF(Table1[[#This Row],[Date]]="","",IF(Table1[[#This Row],[Effect 1]]="Dr.","Yes","No"))</f>
        <v/>
      </c>
      <c r="BR118" t="str">
        <f>IF(Table1[[#This Row],[Date]]="","",Table1[[#This Row],[Ledger 1]])</f>
        <v/>
      </c>
      <c r="BS118" t="str">
        <f>IF(Table1[[#This Row],[Date]]="","",IF(Table1[[#This Row],[Effect 1]]="Dr.",-Table1[[#This Row],[Amount 1]],Table1[[#This Row],[Amount 1]]))</f>
        <v/>
      </c>
      <c r="BV118" t="str">
        <f>IF(Table1[[#This Row],[Ledger 2]]="","","No")</f>
        <v/>
      </c>
      <c r="BW118" t="str">
        <f>IF(Table1[[#This Row],[Date]]="","",IF(Table1[[#This Row],[Effect 2]]="Dr.","Yes","No"))</f>
        <v/>
      </c>
      <c r="BX118" t="str">
        <f>IF(Table1[[#This Row],[Date]]="","",Table1[[#This Row],[Ledger 2]])</f>
        <v/>
      </c>
      <c r="BY118" t="str">
        <f>IF(Table1[[#This Row],[Date]]="","",IF(Table1[[#This Row],[Effect 2]]="Dr.",-Table1[[#This Row],[Amount 2]],Table1[[#This Row],[Amount 2]]))</f>
        <v/>
      </c>
      <c r="CB118" t="str">
        <f>IF(Table1[[#This Row],[Ledger 3]]="","","No")</f>
        <v/>
      </c>
      <c r="CC118" t="str">
        <f>IF(Table1[[#This Row],[Ledger 3]]="","",IF(Table1[[#This Row],[Effect 3]]="Dr.","Yes","No"))</f>
        <v/>
      </c>
      <c r="CD118" t="str">
        <f>IF(Table1[[#This Row],[Ledger 3]]="","",Table1[[#This Row],[Ledger 3]])</f>
        <v/>
      </c>
      <c r="CE118" t="str">
        <f>IF(Table1[[#This Row],[Ledger 3]]="","",IF(Table1[[#This Row],[Effect 3]]="Dr.",-Table1[[#This Row],[Amount 3]],Table1[[#This Row],[Amount 3]]))</f>
        <v/>
      </c>
      <c r="CH118" t="str">
        <f>IF(Table1[[#This Row],[Ledger 4]]="","","No")</f>
        <v/>
      </c>
      <c r="CI118" t="str">
        <f>IF(Table1[[#This Row],[Ledger 4]]="","",IF(Table1[[#This Row],[Effect 4]]="Dr.","Yes","No"))</f>
        <v/>
      </c>
      <c r="CJ118" t="str">
        <f>IF(Table1[[#This Row],[Ledger 4]]="","",Table1[[#This Row],[Ledger 4]])</f>
        <v/>
      </c>
      <c r="CK118" t="str">
        <f>IF(Table1[[#This Row],[Ledger 4]]="","",IF(Table1[[#This Row],[Effect 4]]="Dr.",-Table1[[#This Row],[Amount 4]],Table1[[#This Row],[Amount 4]]))</f>
        <v/>
      </c>
      <c r="CN118" t="str">
        <f>IF(Table1[[#This Row],[Ledger 5]]="","","No")</f>
        <v/>
      </c>
      <c r="CO118" t="str">
        <f>IF(Table1[[#This Row],[Ledger 5]]="","",IF(Table1[[#This Row],[Effect 5]]="Dr.","Yes","No"))</f>
        <v/>
      </c>
      <c r="CP118" t="str">
        <f>IF(Table1[[#This Row],[Ledger 5]]="","",Table1[[#This Row],[Ledger 5]])</f>
        <v/>
      </c>
      <c r="CQ118" t="str">
        <f>IF(Table1[[#This Row],[Ledger 5]]="","",IF(Table1[[#This Row],[Effect 5]]="Dr.",-Table1[[#This Row],[Amount 5]],Table1[[#This Row],[Amount 5]]))</f>
        <v/>
      </c>
      <c r="CT118" t="str">
        <f>IF(Table1[[#This Row],[Ledger 6]]="","","No")</f>
        <v/>
      </c>
      <c r="CU118" t="str">
        <f>IF(Table1[[#This Row],[Ledger 6]]="","",IF(Table1[[#This Row],[Effect 6]]="Dr.","Yes","No"))</f>
        <v/>
      </c>
      <c r="CV118" t="str">
        <f>IF(Table1[[#This Row],[Ledger 6]]="","",Table1[[#This Row],[Ledger 6]])</f>
        <v/>
      </c>
      <c r="CW118" t="str">
        <f>IF(Table1[[#This Row],[Ledger 6]]="","",IF(Table1[[#This Row],[Effect 6]]="Dr.",-Table1[[#This Row],[Amount 6]],Table1[[#This Row],[Amount 6]]))</f>
        <v/>
      </c>
      <c r="CZ118" t="str">
        <f>IF(Table1[[#This Row],[Ledger 7]]="","","No")</f>
        <v/>
      </c>
      <c r="DA118" t="str">
        <f>IF(Table1[[#This Row],[Ledger 7]]="","",IF(Table1[[#This Row],[Effect 7]]="Dr.","Yes","No"))</f>
        <v/>
      </c>
      <c r="DB118" t="str">
        <f>IF(Table1[[#This Row],[Ledger 7]]="","",Table1[[#This Row],[Ledger 7]])</f>
        <v/>
      </c>
      <c r="DC118" t="str">
        <f>IF(Table1[[#This Row],[Ledger 7]]="","",IF(Table1[[#This Row],[Effect 7]]="Dr.",-Table1[[#This Row],[Amount 7]],Table1[[#This Row],[Amount 7]]))</f>
        <v/>
      </c>
      <c r="DF118" t="str">
        <f>IF(Table1[[#This Row],[Ledger 8]]="","","No")</f>
        <v/>
      </c>
      <c r="DG118" t="str">
        <f>IF(Table1[[#This Row],[Ledger 8]]="","",IF(Table1[[#This Row],[Effect 8]]="Dr.","Yes","No"))</f>
        <v/>
      </c>
      <c r="DH118" t="str">
        <f>IF(Table1[[#This Row],[Ledger 8]]="","",Table1[[#This Row],[Ledger 8]])</f>
        <v/>
      </c>
      <c r="DI118" t="str">
        <f>IF(Table1[[#This Row],[Ledger 8]]="","",IF(Table1[[#This Row],[Effect 8]]="Dr.",-Table1[[#This Row],[Amount 8]],Table1[[#This Row],[Amount 8]]))</f>
        <v/>
      </c>
      <c r="DL118" t="str">
        <f>IF(Table1[[#This Row],[Ledger 9]]="","","No")</f>
        <v/>
      </c>
      <c r="DM118" t="str">
        <f>IF(Table1[[#This Row],[Ledger 9]]="","",IF(Table1[[#This Row],[Effect 9]]="Dr.","Yes","No"))</f>
        <v/>
      </c>
      <c r="DN118" t="str">
        <f>IF(Table1[[#This Row],[Ledger 9]]="","",Table1[[#This Row],[Ledger 9]])</f>
        <v/>
      </c>
      <c r="DO118" t="str">
        <f>IF(Table1[[#This Row],[Ledger 9]]="","",IF(Table1[[#This Row],[Effect 9]]="Dr.",-Table1[[#This Row],[Amount 9]],Table1[[#This Row],[Amount 9]]))</f>
        <v/>
      </c>
      <c r="DR118" t="str">
        <f>IF(Table1[[#This Row],[Ledger 10]]="","","No")</f>
        <v/>
      </c>
      <c r="DS118" t="str">
        <f>IF(Table1[[#This Row],[Ledger 10]]="","",IF(Table1[[#This Row],[Effect 10]]="Dr.","Yes","No"))</f>
        <v/>
      </c>
      <c r="DT118" t="str">
        <f>IF(Table1[[#This Row],[Ledger 10]]="","",Table1[[#This Row],[Ledger 10]])</f>
        <v/>
      </c>
      <c r="DU118" t="str">
        <f>IF(Table1[[#This Row],[Ledger 10]]="","",IF(Table1[[#This Row],[Effect 10]]="Dr.",-Table1[[#This Row],[Amount 10]],Table1[[#This Row],[Amount 10]]))</f>
        <v/>
      </c>
      <c r="DX118" t="str">
        <f>IF(Table1[[#This Row],[Ledger 11]]="","","No")</f>
        <v/>
      </c>
      <c r="DY118" t="str">
        <f>IF(Table1[[#This Row],[Ledger 11]]="","",IF(Table1[[#This Row],[Effect 11]]="Dr.","Yes","No"))</f>
        <v/>
      </c>
      <c r="DZ118" t="str">
        <f>IF(Table1[[#This Row],[Ledger 11]]="","",Table1[[#This Row],[Ledger 11]])</f>
        <v/>
      </c>
      <c r="EA118" t="str">
        <f>IF(Table1[[#This Row],[Ledger 11]]="","",IF(Table1[[#This Row],[Effect 11]]="Dr.",-Table1[[#This Row],[Amount 11]],Table1[[#This Row],[Amount 11]]))</f>
        <v/>
      </c>
      <c r="ED118" t="str">
        <f>IF(Table1[[#This Row],[Ledger 12]]="","","No")</f>
        <v/>
      </c>
      <c r="EE118" t="str">
        <f>IF(Table1[[#This Row],[Ledger 12]]="","",IF(Table1[[#This Row],[Effect 12]]="Dr.","Yes","No"))</f>
        <v/>
      </c>
      <c r="EF118" t="str">
        <f>IF(Table1[[#This Row],[Ledger 12]]="","",Table1[[#This Row],[Ledger 12]])</f>
        <v/>
      </c>
      <c r="EG118" t="str">
        <f>IF(Table1[[#This Row],[Ledger 12]]="","",IF(Table1[[#This Row],[Effect 12]]="Dr.",-Table1[[#This Row],[Amount 12]],Table1[[#This Row],[Amount 12]]))</f>
        <v/>
      </c>
      <c r="EJ118" t="str">
        <f>IF(Table1[[#This Row],[Ledger 13]]="","","No")</f>
        <v/>
      </c>
      <c r="EK118" t="str">
        <f>IF(Table1[[#This Row],[Ledger 13]]="","",IF(Table1[[#This Row],[Effect 13]]="Dr.","Yes","No"))</f>
        <v/>
      </c>
      <c r="EL118" t="str">
        <f>IF(Table1[[#This Row],[Ledger 13]]="","",Table1[[#This Row],[Ledger 13]])</f>
        <v/>
      </c>
      <c r="EM118" t="str">
        <f>IF(Table1[[#This Row],[Ledger 13]]="","",IF(Table1[[#This Row],[Effect 13]]="Dr.",-Table1[[#This Row],[Amount 13]],Table1[[#This Row],[Amount 13]]))</f>
        <v/>
      </c>
      <c r="EP118" t="str">
        <f>IF(Table1[[#This Row],[Ledger 14]]="","","No")</f>
        <v/>
      </c>
      <c r="EQ118" t="str">
        <f>IF(Table1[[#This Row],[Ledger 14]]="","",IF(Table1[[#This Row],[Effect 14]]="Dr.","Yes","No"))</f>
        <v/>
      </c>
      <c r="ER118" t="str">
        <f>IF(Table1[[#This Row],[Ledger 14]]="","",Table1[[#This Row],[Ledger 14]])</f>
        <v/>
      </c>
      <c r="ES118" t="str">
        <f>IF(Table1[[#This Row],[Ledger 14]]="","",IF(Table1[[#This Row],[Effect 14]]="Dr.",-Table1[[#This Row],[Amount 14]],Table1[[#This Row],[Amount 14]]))</f>
        <v/>
      </c>
      <c r="EV118" t="str">
        <f>IF(Table1[[#This Row],[Ledger 15]]="","","No")</f>
        <v/>
      </c>
      <c r="EW118" t="str">
        <f>IF(Table1[[#This Row],[Ledger 15]]="","",IF(Table1[[#This Row],[Effect 15]]="Dr.","Yes","No"))</f>
        <v/>
      </c>
      <c r="EX118" t="str">
        <f>IF(Table1[[#This Row],[Ledger 15]]="","",Table1[[#This Row],[Ledger 15]])</f>
        <v/>
      </c>
      <c r="EY118" t="str">
        <f>IF(Table1[[#This Row],[Ledger 15]]="","",IF(Table1[[#This Row],[Effect 15]]="Dr.",-Table1[[#This Row],[Amount 15]],Table1[[#This Row],[Amount 15]]))</f>
        <v/>
      </c>
      <c r="FD1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8">
        <f>IF(Table1[[#This Row],[Date]]="",0,IF(AND(Table1[[#This Row],[Date]]&gt;=$FE$2,Table1[[#This Row],[Date]]&lt;=$FE$3),0,1))</f>
        <v>0</v>
      </c>
      <c r="FF118">
        <f>IF(Table1[[#This Row],[Date]]="",0,IF(TYPE(VLOOKUP(Table1[[#This Row],[Voucher Type]],Table1[[#All],[Voucher Type Master]],1,FALSE))=16,1,0))</f>
        <v>0</v>
      </c>
      <c r="FG118">
        <f>IF(TYPE(IF(Table1[[#This Row],[Date]]="",0,IF(VLOOKUP(Table1[[#This Row],[Voucher Type]],$FY$5:$FZ$13,2,0)=Table1[[#This Row],[Effect 1]],0,1)))=16,1,0)</f>
        <v>0</v>
      </c>
      <c r="FH1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8">
        <f>IF(LEN(Table1[[#This Row],[Ledger 1]])&gt;0,IF(TYPE(VLOOKUP(Table1[[#This Row],[Ledger 1]],GZ:GZ,1,0))=16,1,0),0)</f>
        <v>0</v>
      </c>
      <c r="FJ118">
        <f>IF(LEN(Table1[[#This Row],[Ledger 2]])&gt;0,IF(TYPE(VLOOKUP(Table1[[#This Row],[Ledger 2]],GZ:GZ,1,0))=16,1,0),0)</f>
        <v>0</v>
      </c>
      <c r="FK118">
        <f>IF(LEN(Table1[[#This Row],[Ledger 3]])&gt;0,IF(TYPE(VLOOKUP(Table1[[#This Row],[Ledger 3]],GZ:GZ,1,0))=16,1,0),0)</f>
        <v>0</v>
      </c>
      <c r="FL118">
        <f>IF(LEN(Table1[[#This Row],[Ledger 4]])&gt;0,IF(TYPE(VLOOKUP(Table1[[#This Row],[Ledger 4]],GZ:GZ,1,0))=16,1,0),0)</f>
        <v>0</v>
      </c>
      <c r="FM118">
        <f>IF(LEN(Table1[[#This Row],[Ledger 5]])&gt;0,IF(TYPE(VLOOKUP(Table1[[#This Row],[Ledger 5]],GZ:GZ,1,0))=16,1,0),0)</f>
        <v>0</v>
      </c>
      <c r="FN118">
        <f>IF(LEN(Table1[[#This Row],[Ledger 6]])&gt;0,IF(TYPE(VLOOKUP(Table1[[#This Row],[Ledger 6]],$GZ:$GZ,1,0))=16,1,0),0)</f>
        <v>0</v>
      </c>
      <c r="FO118">
        <f>IF(LEN(Table1[[#This Row],[Ledger 7]])&gt;0,IF(TYPE(VLOOKUP(Table1[[#This Row],[Ledger 7]],$GZ:$GZ,1,0))=16,1,0),0)</f>
        <v>0</v>
      </c>
      <c r="FP118">
        <f>IF(LEN(Table1[[#This Row],[Ledger 8]])&gt;0,IF(TYPE(VLOOKUP(Table1[[#This Row],[Ledger 8]],$GZ:$GZ,1,0))=16,1,0),0)</f>
        <v>0</v>
      </c>
      <c r="FQ118">
        <f>IF(LEN(Table1[[#This Row],[Ledger 9]])&gt;0,IF(TYPE(VLOOKUP(Table1[[#This Row],[Ledger 9]],$GZ:$GZ,1,0))=16,1,0),0)</f>
        <v>0</v>
      </c>
      <c r="FR118">
        <f>IF(LEN(Table1[[#This Row],[Ledger 10]])&gt;0,IF(TYPE(VLOOKUP(Table1[[#This Row],[Ledger 10]],$GZ:$GZ,1,0))=16,1,0),0)</f>
        <v>0</v>
      </c>
      <c r="FS118">
        <f>IF(LEN(Table1[[#This Row],[Ledger 11]])&gt;0,IF(TYPE(VLOOKUP(Table1[[#This Row],[Ledger 11]],$GZ:$GZ,1,0))=16,1,0),0)</f>
        <v>0</v>
      </c>
      <c r="FT118">
        <f>IF(LEN(Table1[[#This Row],[Ledger 12]])&gt;0,IF(TYPE(VLOOKUP(Table1[[#This Row],[Ledger 12]],$GZ:$GZ,1,0))=16,1,0),0)</f>
        <v>0</v>
      </c>
      <c r="FU118">
        <f>IF(LEN(Table1[[#This Row],[Ledger 13]])&gt;0,IF(TYPE(VLOOKUP(Table1[[#This Row],[Ledger 13]],$GZ:$GZ,1,0))=16,1,0),0)</f>
        <v>0</v>
      </c>
      <c r="FV118">
        <f>IF(LEN(Table1[[#This Row],[Ledger 14]])&gt;0,IF(TYPE(VLOOKUP(Table1[[#This Row],[Ledger 14]],$GZ:$GZ,1,0))=16,1,0),0)</f>
        <v>0</v>
      </c>
      <c r="FW118">
        <f>IF(LEN(Table1[[#This Row],[Ledger 15]])&gt;0,IF(TYPE(VLOOKUP(Table1[[#This Row],[Ledger 15]],$GZ:$GZ,1,0))=16,1,0),0)</f>
        <v>0</v>
      </c>
    </row>
    <row r="119" spans="4:179" ht="33" customHeight="1" x14ac:dyDescent="0.45">
      <c r="D119" s="8">
        <f t="shared" si="10"/>
        <v>114</v>
      </c>
      <c r="E119" s="32"/>
      <c r="F119" s="34"/>
      <c r="G119" s="34"/>
      <c r="H119" s="34"/>
      <c r="I119" s="34"/>
      <c r="J119" s="38"/>
      <c r="K119" s="33"/>
      <c r="L119" s="36"/>
      <c r="M119" s="35"/>
      <c r="N119" s="34"/>
      <c r="O119" s="41"/>
      <c r="P119" s="35"/>
      <c r="Q119" s="34"/>
      <c r="R119" s="37"/>
      <c r="S119" s="35"/>
      <c r="T119" s="34"/>
      <c r="U119" s="37"/>
      <c r="V119" s="35"/>
      <c r="W119" s="34"/>
      <c r="X119" s="37"/>
      <c r="Y119" s="35"/>
      <c r="Z119" s="34"/>
      <c r="AA119" s="37"/>
      <c r="AB119" s="35"/>
      <c r="AC119" s="34"/>
      <c r="AD119" s="37"/>
      <c r="AE119" s="35"/>
      <c r="AF119" s="34"/>
      <c r="AG119" s="37"/>
      <c r="AH119" s="35"/>
      <c r="AI119" s="34"/>
      <c r="AJ119" s="37"/>
      <c r="AK119" s="35"/>
      <c r="AL119" s="34"/>
      <c r="AM119" s="37"/>
      <c r="AN119" s="35"/>
      <c r="AO119" s="34"/>
      <c r="AP119" s="37"/>
      <c r="AQ119" s="35"/>
      <c r="AR119" s="34"/>
      <c r="AS119" s="37"/>
      <c r="AT119" s="35"/>
      <c r="AU119" s="34"/>
      <c r="AV119" s="37"/>
      <c r="AW119" s="35"/>
      <c r="AX119" s="34"/>
      <c r="AY119" s="37"/>
      <c r="AZ119" s="35"/>
      <c r="BA119" s="34"/>
      <c r="BB119" s="37"/>
      <c r="BC1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19" s="7"/>
      <c r="BF119" t="str">
        <f>IF(Table1[[#This Row],[Date]]="","","&amp;lt;VOUCHER REMOTEID="&amp;""""&amp;$A$11&amp;$A$13&amp;ROW()&amp;""""&amp;" VCHTYPE="""&amp;F119&amp;""" ACTION="""&amp;"Create"&amp;"""&amp;gt;")</f>
        <v/>
      </c>
      <c r="BG119" t="str">
        <f>IF(Table1[[#This Row],[Date]]="","",TEXT(Table1[[#This Row],[Date]],"yyyymmdd"))</f>
        <v/>
      </c>
      <c r="BH119" t="str">
        <f>Table1[[#This Row],[Date2]]</f>
        <v/>
      </c>
      <c r="BI119" t="str">
        <f>IF(Table1[[#This Row],[Date]]="","",Table1[[#This Row],[Voucher Type]])</f>
        <v/>
      </c>
      <c r="BJ119" t="str">
        <f>IF(Table1[[#This Row],[Ref No / Invoice No]]="","",Table1[[#This Row],[Ref No / Invoice No]])</f>
        <v/>
      </c>
      <c r="BK119" t="str">
        <f>IF(Table1[[#This Row],[Voucher No]]="","",Table1[[#This Row],[Voucher No]])</f>
        <v/>
      </c>
      <c r="BL119" t="str">
        <f>IF(Table1[[#This Row],[Date]]="","",Table1[[#This Row],[Narration]])</f>
        <v/>
      </c>
      <c r="BM119" t="str">
        <f>IF(Table1[[#This Row],[Date]]="","",$A$11&amp;$A$13&amp;ROW())</f>
        <v/>
      </c>
      <c r="BN119" t="str">
        <f>IF(Table1[[#This Row],[Date]]="","",$A$13)</f>
        <v/>
      </c>
      <c r="BP119" t="str">
        <f>IF(Table1[[#This Row],[Ledger 1]]="","","No")</f>
        <v/>
      </c>
      <c r="BQ119" t="str">
        <f>IF(Table1[[#This Row],[Date]]="","",IF(Table1[[#This Row],[Effect 1]]="Dr.","Yes","No"))</f>
        <v/>
      </c>
      <c r="BR119" t="str">
        <f>IF(Table1[[#This Row],[Date]]="","",Table1[[#This Row],[Ledger 1]])</f>
        <v/>
      </c>
      <c r="BS119" t="str">
        <f>IF(Table1[[#This Row],[Date]]="","",IF(Table1[[#This Row],[Effect 1]]="Dr.",-Table1[[#This Row],[Amount 1]],Table1[[#This Row],[Amount 1]]))</f>
        <v/>
      </c>
      <c r="BV119" t="str">
        <f>IF(Table1[[#This Row],[Ledger 2]]="","","No")</f>
        <v/>
      </c>
      <c r="BW119" t="str">
        <f>IF(Table1[[#This Row],[Date]]="","",IF(Table1[[#This Row],[Effect 2]]="Dr.","Yes","No"))</f>
        <v/>
      </c>
      <c r="BX119" t="str">
        <f>IF(Table1[[#This Row],[Date]]="","",Table1[[#This Row],[Ledger 2]])</f>
        <v/>
      </c>
      <c r="BY119" t="str">
        <f>IF(Table1[[#This Row],[Date]]="","",IF(Table1[[#This Row],[Effect 2]]="Dr.",-Table1[[#This Row],[Amount 2]],Table1[[#This Row],[Amount 2]]))</f>
        <v/>
      </c>
      <c r="CB119" t="str">
        <f>IF(Table1[[#This Row],[Ledger 3]]="","","No")</f>
        <v/>
      </c>
      <c r="CC119" t="str">
        <f>IF(Table1[[#This Row],[Ledger 3]]="","",IF(Table1[[#This Row],[Effect 3]]="Dr.","Yes","No"))</f>
        <v/>
      </c>
      <c r="CD119" t="str">
        <f>IF(Table1[[#This Row],[Ledger 3]]="","",Table1[[#This Row],[Ledger 3]])</f>
        <v/>
      </c>
      <c r="CE119" t="str">
        <f>IF(Table1[[#This Row],[Ledger 3]]="","",IF(Table1[[#This Row],[Effect 3]]="Dr.",-Table1[[#This Row],[Amount 3]],Table1[[#This Row],[Amount 3]]))</f>
        <v/>
      </c>
      <c r="CH119" t="str">
        <f>IF(Table1[[#This Row],[Ledger 4]]="","","No")</f>
        <v/>
      </c>
      <c r="CI119" t="str">
        <f>IF(Table1[[#This Row],[Ledger 4]]="","",IF(Table1[[#This Row],[Effect 4]]="Dr.","Yes","No"))</f>
        <v/>
      </c>
      <c r="CJ119" t="str">
        <f>IF(Table1[[#This Row],[Ledger 4]]="","",Table1[[#This Row],[Ledger 4]])</f>
        <v/>
      </c>
      <c r="CK119" t="str">
        <f>IF(Table1[[#This Row],[Ledger 4]]="","",IF(Table1[[#This Row],[Effect 4]]="Dr.",-Table1[[#This Row],[Amount 4]],Table1[[#This Row],[Amount 4]]))</f>
        <v/>
      </c>
      <c r="CN119" t="str">
        <f>IF(Table1[[#This Row],[Ledger 5]]="","","No")</f>
        <v/>
      </c>
      <c r="CO119" t="str">
        <f>IF(Table1[[#This Row],[Ledger 5]]="","",IF(Table1[[#This Row],[Effect 5]]="Dr.","Yes","No"))</f>
        <v/>
      </c>
      <c r="CP119" t="str">
        <f>IF(Table1[[#This Row],[Ledger 5]]="","",Table1[[#This Row],[Ledger 5]])</f>
        <v/>
      </c>
      <c r="CQ119" t="str">
        <f>IF(Table1[[#This Row],[Ledger 5]]="","",IF(Table1[[#This Row],[Effect 5]]="Dr.",-Table1[[#This Row],[Amount 5]],Table1[[#This Row],[Amount 5]]))</f>
        <v/>
      </c>
      <c r="CT119" t="str">
        <f>IF(Table1[[#This Row],[Ledger 6]]="","","No")</f>
        <v/>
      </c>
      <c r="CU119" t="str">
        <f>IF(Table1[[#This Row],[Ledger 6]]="","",IF(Table1[[#This Row],[Effect 6]]="Dr.","Yes","No"))</f>
        <v/>
      </c>
      <c r="CV119" t="str">
        <f>IF(Table1[[#This Row],[Ledger 6]]="","",Table1[[#This Row],[Ledger 6]])</f>
        <v/>
      </c>
      <c r="CW119" t="str">
        <f>IF(Table1[[#This Row],[Ledger 6]]="","",IF(Table1[[#This Row],[Effect 6]]="Dr.",-Table1[[#This Row],[Amount 6]],Table1[[#This Row],[Amount 6]]))</f>
        <v/>
      </c>
      <c r="CZ119" t="str">
        <f>IF(Table1[[#This Row],[Ledger 7]]="","","No")</f>
        <v/>
      </c>
      <c r="DA119" t="str">
        <f>IF(Table1[[#This Row],[Ledger 7]]="","",IF(Table1[[#This Row],[Effect 7]]="Dr.","Yes","No"))</f>
        <v/>
      </c>
      <c r="DB119" t="str">
        <f>IF(Table1[[#This Row],[Ledger 7]]="","",Table1[[#This Row],[Ledger 7]])</f>
        <v/>
      </c>
      <c r="DC119" t="str">
        <f>IF(Table1[[#This Row],[Ledger 7]]="","",IF(Table1[[#This Row],[Effect 7]]="Dr.",-Table1[[#This Row],[Amount 7]],Table1[[#This Row],[Amount 7]]))</f>
        <v/>
      </c>
      <c r="DF119" t="str">
        <f>IF(Table1[[#This Row],[Ledger 8]]="","","No")</f>
        <v/>
      </c>
      <c r="DG119" t="str">
        <f>IF(Table1[[#This Row],[Ledger 8]]="","",IF(Table1[[#This Row],[Effect 8]]="Dr.","Yes","No"))</f>
        <v/>
      </c>
      <c r="DH119" t="str">
        <f>IF(Table1[[#This Row],[Ledger 8]]="","",Table1[[#This Row],[Ledger 8]])</f>
        <v/>
      </c>
      <c r="DI119" t="str">
        <f>IF(Table1[[#This Row],[Ledger 8]]="","",IF(Table1[[#This Row],[Effect 8]]="Dr.",-Table1[[#This Row],[Amount 8]],Table1[[#This Row],[Amount 8]]))</f>
        <v/>
      </c>
      <c r="DL119" t="str">
        <f>IF(Table1[[#This Row],[Ledger 9]]="","","No")</f>
        <v/>
      </c>
      <c r="DM119" t="str">
        <f>IF(Table1[[#This Row],[Ledger 9]]="","",IF(Table1[[#This Row],[Effect 9]]="Dr.","Yes","No"))</f>
        <v/>
      </c>
      <c r="DN119" t="str">
        <f>IF(Table1[[#This Row],[Ledger 9]]="","",Table1[[#This Row],[Ledger 9]])</f>
        <v/>
      </c>
      <c r="DO119" t="str">
        <f>IF(Table1[[#This Row],[Ledger 9]]="","",IF(Table1[[#This Row],[Effect 9]]="Dr.",-Table1[[#This Row],[Amount 9]],Table1[[#This Row],[Amount 9]]))</f>
        <v/>
      </c>
      <c r="DR119" t="str">
        <f>IF(Table1[[#This Row],[Ledger 10]]="","","No")</f>
        <v/>
      </c>
      <c r="DS119" t="str">
        <f>IF(Table1[[#This Row],[Ledger 10]]="","",IF(Table1[[#This Row],[Effect 10]]="Dr.","Yes","No"))</f>
        <v/>
      </c>
      <c r="DT119" t="str">
        <f>IF(Table1[[#This Row],[Ledger 10]]="","",Table1[[#This Row],[Ledger 10]])</f>
        <v/>
      </c>
      <c r="DU119" t="str">
        <f>IF(Table1[[#This Row],[Ledger 10]]="","",IF(Table1[[#This Row],[Effect 10]]="Dr.",-Table1[[#This Row],[Amount 10]],Table1[[#This Row],[Amount 10]]))</f>
        <v/>
      </c>
      <c r="DX119" t="str">
        <f>IF(Table1[[#This Row],[Ledger 11]]="","","No")</f>
        <v/>
      </c>
      <c r="DY119" t="str">
        <f>IF(Table1[[#This Row],[Ledger 11]]="","",IF(Table1[[#This Row],[Effect 11]]="Dr.","Yes","No"))</f>
        <v/>
      </c>
      <c r="DZ119" t="str">
        <f>IF(Table1[[#This Row],[Ledger 11]]="","",Table1[[#This Row],[Ledger 11]])</f>
        <v/>
      </c>
      <c r="EA119" t="str">
        <f>IF(Table1[[#This Row],[Ledger 11]]="","",IF(Table1[[#This Row],[Effect 11]]="Dr.",-Table1[[#This Row],[Amount 11]],Table1[[#This Row],[Amount 11]]))</f>
        <v/>
      </c>
      <c r="ED119" t="str">
        <f>IF(Table1[[#This Row],[Ledger 12]]="","","No")</f>
        <v/>
      </c>
      <c r="EE119" t="str">
        <f>IF(Table1[[#This Row],[Ledger 12]]="","",IF(Table1[[#This Row],[Effect 12]]="Dr.","Yes","No"))</f>
        <v/>
      </c>
      <c r="EF119" t="str">
        <f>IF(Table1[[#This Row],[Ledger 12]]="","",Table1[[#This Row],[Ledger 12]])</f>
        <v/>
      </c>
      <c r="EG119" t="str">
        <f>IF(Table1[[#This Row],[Ledger 12]]="","",IF(Table1[[#This Row],[Effect 12]]="Dr.",-Table1[[#This Row],[Amount 12]],Table1[[#This Row],[Amount 12]]))</f>
        <v/>
      </c>
      <c r="EJ119" t="str">
        <f>IF(Table1[[#This Row],[Ledger 13]]="","","No")</f>
        <v/>
      </c>
      <c r="EK119" t="str">
        <f>IF(Table1[[#This Row],[Ledger 13]]="","",IF(Table1[[#This Row],[Effect 13]]="Dr.","Yes","No"))</f>
        <v/>
      </c>
      <c r="EL119" t="str">
        <f>IF(Table1[[#This Row],[Ledger 13]]="","",Table1[[#This Row],[Ledger 13]])</f>
        <v/>
      </c>
      <c r="EM119" t="str">
        <f>IF(Table1[[#This Row],[Ledger 13]]="","",IF(Table1[[#This Row],[Effect 13]]="Dr.",-Table1[[#This Row],[Amount 13]],Table1[[#This Row],[Amount 13]]))</f>
        <v/>
      </c>
      <c r="EP119" t="str">
        <f>IF(Table1[[#This Row],[Ledger 14]]="","","No")</f>
        <v/>
      </c>
      <c r="EQ119" t="str">
        <f>IF(Table1[[#This Row],[Ledger 14]]="","",IF(Table1[[#This Row],[Effect 14]]="Dr.","Yes","No"))</f>
        <v/>
      </c>
      <c r="ER119" t="str">
        <f>IF(Table1[[#This Row],[Ledger 14]]="","",Table1[[#This Row],[Ledger 14]])</f>
        <v/>
      </c>
      <c r="ES119" t="str">
        <f>IF(Table1[[#This Row],[Ledger 14]]="","",IF(Table1[[#This Row],[Effect 14]]="Dr.",-Table1[[#This Row],[Amount 14]],Table1[[#This Row],[Amount 14]]))</f>
        <v/>
      </c>
      <c r="EV119" t="str">
        <f>IF(Table1[[#This Row],[Ledger 15]]="","","No")</f>
        <v/>
      </c>
      <c r="EW119" t="str">
        <f>IF(Table1[[#This Row],[Ledger 15]]="","",IF(Table1[[#This Row],[Effect 15]]="Dr.","Yes","No"))</f>
        <v/>
      </c>
      <c r="EX119" t="str">
        <f>IF(Table1[[#This Row],[Ledger 15]]="","",Table1[[#This Row],[Ledger 15]])</f>
        <v/>
      </c>
      <c r="EY119" t="str">
        <f>IF(Table1[[#This Row],[Ledger 15]]="","",IF(Table1[[#This Row],[Effect 15]]="Dr.",-Table1[[#This Row],[Amount 15]],Table1[[#This Row],[Amount 15]]))</f>
        <v/>
      </c>
      <c r="FD1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19">
        <f>IF(Table1[[#This Row],[Date]]="",0,IF(AND(Table1[[#This Row],[Date]]&gt;=$FE$2,Table1[[#This Row],[Date]]&lt;=$FE$3),0,1))</f>
        <v>0</v>
      </c>
      <c r="FF119">
        <f>IF(Table1[[#This Row],[Date]]="",0,IF(TYPE(VLOOKUP(Table1[[#This Row],[Voucher Type]],Table1[[#All],[Voucher Type Master]],1,FALSE))=16,1,0))</f>
        <v>0</v>
      </c>
      <c r="FG119">
        <f>IF(TYPE(IF(Table1[[#This Row],[Date]]="",0,IF(VLOOKUP(Table1[[#This Row],[Voucher Type]],$FY$5:$FZ$13,2,0)=Table1[[#This Row],[Effect 1]],0,1)))=16,1,0)</f>
        <v>0</v>
      </c>
      <c r="FH1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19">
        <f>IF(LEN(Table1[[#This Row],[Ledger 1]])&gt;0,IF(TYPE(VLOOKUP(Table1[[#This Row],[Ledger 1]],GZ:GZ,1,0))=16,1,0),0)</f>
        <v>0</v>
      </c>
      <c r="FJ119">
        <f>IF(LEN(Table1[[#This Row],[Ledger 2]])&gt;0,IF(TYPE(VLOOKUP(Table1[[#This Row],[Ledger 2]],GZ:GZ,1,0))=16,1,0),0)</f>
        <v>0</v>
      </c>
      <c r="FK119">
        <f>IF(LEN(Table1[[#This Row],[Ledger 3]])&gt;0,IF(TYPE(VLOOKUP(Table1[[#This Row],[Ledger 3]],GZ:GZ,1,0))=16,1,0),0)</f>
        <v>0</v>
      </c>
      <c r="FL119">
        <f>IF(LEN(Table1[[#This Row],[Ledger 4]])&gt;0,IF(TYPE(VLOOKUP(Table1[[#This Row],[Ledger 4]],GZ:GZ,1,0))=16,1,0),0)</f>
        <v>0</v>
      </c>
      <c r="FM119">
        <f>IF(LEN(Table1[[#This Row],[Ledger 5]])&gt;0,IF(TYPE(VLOOKUP(Table1[[#This Row],[Ledger 5]],GZ:GZ,1,0))=16,1,0),0)</f>
        <v>0</v>
      </c>
      <c r="FN119">
        <f>IF(LEN(Table1[[#This Row],[Ledger 6]])&gt;0,IF(TYPE(VLOOKUP(Table1[[#This Row],[Ledger 6]],$GZ:$GZ,1,0))=16,1,0),0)</f>
        <v>0</v>
      </c>
      <c r="FO119">
        <f>IF(LEN(Table1[[#This Row],[Ledger 7]])&gt;0,IF(TYPE(VLOOKUP(Table1[[#This Row],[Ledger 7]],$GZ:$GZ,1,0))=16,1,0),0)</f>
        <v>0</v>
      </c>
      <c r="FP119">
        <f>IF(LEN(Table1[[#This Row],[Ledger 8]])&gt;0,IF(TYPE(VLOOKUP(Table1[[#This Row],[Ledger 8]],$GZ:$GZ,1,0))=16,1,0),0)</f>
        <v>0</v>
      </c>
      <c r="FQ119">
        <f>IF(LEN(Table1[[#This Row],[Ledger 9]])&gt;0,IF(TYPE(VLOOKUP(Table1[[#This Row],[Ledger 9]],$GZ:$GZ,1,0))=16,1,0),0)</f>
        <v>0</v>
      </c>
      <c r="FR119">
        <f>IF(LEN(Table1[[#This Row],[Ledger 10]])&gt;0,IF(TYPE(VLOOKUP(Table1[[#This Row],[Ledger 10]],$GZ:$GZ,1,0))=16,1,0),0)</f>
        <v>0</v>
      </c>
      <c r="FS119">
        <f>IF(LEN(Table1[[#This Row],[Ledger 11]])&gt;0,IF(TYPE(VLOOKUP(Table1[[#This Row],[Ledger 11]],$GZ:$GZ,1,0))=16,1,0),0)</f>
        <v>0</v>
      </c>
      <c r="FT119">
        <f>IF(LEN(Table1[[#This Row],[Ledger 12]])&gt;0,IF(TYPE(VLOOKUP(Table1[[#This Row],[Ledger 12]],$GZ:$GZ,1,0))=16,1,0),0)</f>
        <v>0</v>
      </c>
      <c r="FU119">
        <f>IF(LEN(Table1[[#This Row],[Ledger 13]])&gt;0,IF(TYPE(VLOOKUP(Table1[[#This Row],[Ledger 13]],$GZ:$GZ,1,0))=16,1,0),0)</f>
        <v>0</v>
      </c>
      <c r="FV119">
        <f>IF(LEN(Table1[[#This Row],[Ledger 14]])&gt;0,IF(TYPE(VLOOKUP(Table1[[#This Row],[Ledger 14]],$GZ:$GZ,1,0))=16,1,0),0)</f>
        <v>0</v>
      </c>
      <c r="FW119">
        <f>IF(LEN(Table1[[#This Row],[Ledger 15]])&gt;0,IF(TYPE(VLOOKUP(Table1[[#This Row],[Ledger 15]],$GZ:$GZ,1,0))=16,1,0),0)</f>
        <v>0</v>
      </c>
    </row>
    <row r="120" spans="4:179" ht="33" customHeight="1" x14ac:dyDescent="0.45">
      <c r="D120" s="8">
        <f t="shared" si="10"/>
        <v>115</v>
      </c>
      <c r="E120" s="32"/>
      <c r="F120" s="34"/>
      <c r="G120" s="34"/>
      <c r="H120" s="34"/>
      <c r="I120" s="34"/>
      <c r="J120" s="38"/>
      <c r="K120" s="33"/>
      <c r="L120" s="36"/>
      <c r="M120" s="35"/>
      <c r="N120" s="34"/>
      <c r="O120" s="41"/>
      <c r="P120" s="35"/>
      <c r="Q120" s="34"/>
      <c r="R120" s="37"/>
      <c r="S120" s="35"/>
      <c r="T120" s="34"/>
      <c r="U120" s="37"/>
      <c r="V120" s="35"/>
      <c r="W120" s="34"/>
      <c r="X120" s="37"/>
      <c r="Y120" s="35"/>
      <c r="Z120" s="34"/>
      <c r="AA120" s="37"/>
      <c r="AB120" s="35"/>
      <c r="AC120" s="34"/>
      <c r="AD120" s="37"/>
      <c r="AE120" s="35"/>
      <c r="AF120" s="34"/>
      <c r="AG120" s="37"/>
      <c r="AH120" s="35"/>
      <c r="AI120" s="34"/>
      <c r="AJ120" s="37"/>
      <c r="AK120" s="35"/>
      <c r="AL120" s="34"/>
      <c r="AM120" s="37"/>
      <c r="AN120" s="35"/>
      <c r="AO120" s="34"/>
      <c r="AP120" s="37"/>
      <c r="AQ120" s="35"/>
      <c r="AR120" s="34"/>
      <c r="AS120" s="37"/>
      <c r="AT120" s="35"/>
      <c r="AU120" s="34"/>
      <c r="AV120" s="37"/>
      <c r="AW120" s="35"/>
      <c r="AX120" s="34"/>
      <c r="AY120" s="37"/>
      <c r="AZ120" s="35"/>
      <c r="BA120" s="34"/>
      <c r="BB120" s="37"/>
      <c r="BC1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0" s="7"/>
      <c r="BF120" t="str">
        <f>IF(Table1[[#This Row],[Date]]="","","&amp;lt;VOUCHER REMOTEID="&amp;""""&amp;$A$11&amp;$A$13&amp;ROW()&amp;""""&amp;" VCHTYPE="""&amp;F120&amp;""" ACTION="""&amp;"Create"&amp;"""&amp;gt;")</f>
        <v/>
      </c>
      <c r="BG120" t="str">
        <f>IF(Table1[[#This Row],[Date]]="","",TEXT(Table1[[#This Row],[Date]],"yyyymmdd"))</f>
        <v/>
      </c>
      <c r="BH120" t="str">
        <f>Table1[[#This Row],[Date2]]</f>
        <v/>
      </c>
      <c r="BI120" t="str">
        <f>IF(Table1[[#This Row],[Date]]="","",Table1[[#This Row],[Voucher Type]])</f>
        <v/>
      </c>
      <c r="BJ120" t="str">
        <f>IF(Table1[[#This Row],[Ref No / Invoice No]]="","",Table1[[#This Row],[Ref No / Invoice No]])</f>
        <v/>
      </c>
      <c r="BK120" t="str">
        <f>IF(Table1[[#This Row],[Voucher No]]="","",Table1[[#This Row],[Voucher No]])</f>
        <v/>
      </c>
      <c r="BL120" t="str">
        <f>IF(Table1[[#This Row],[Date]]="","",Table1[[#This Row],[Narration]])</f>
        <v/>
      </c>
      <c r="BM120" t="str">
        <f>IF(Table1[[#This Row],[Date]]="","",$A$11&amp;$A$13&amp;ROW())</f>
        <v/>
      </c>
      <c r="BN120" t="str">
        <f>IF(Table1[[#This Row],[Date]]="","",$A$13)</f>
        <v/>
      </c>
      <c r="BP120" t="str">
        <f>IF(Table1[[#This Row],[Ledger 1]]="","","No")</f>
        <v/>
      </c>
      <c r="BQ120" t="str">
        <f>IF(Table1[[#This Row],[Date]]="","",IF(Table1[[#This Row],[Effect 1]]="Dr.","Yes","No"))</f>
        <v/>
      </c>
      <c r="BR120" t="str">
        <f>IF(Table1[[#This Row],[Date]]="","",Table1[[#This Row],[Ledger 1]])</f>
        <v/>
      </c>
      <c r="BS120" t="str">
        <f>IF(Table1[[#This Row],[Date]]="","",IF(Table1[[#This Row],[Effect 1]]="Dr.",-Table1[[#This Row],[Amount 1]],Table1[[#This Row],[Amount 1]]))</f>
        <v/>
      </c>
      <c r="BV120" t="str">
        <f>IF(Table1[[#This Row],[Ledger 2]]="","","No")</f>
        <v/>
      </c>
      <c r="BW120" t="str">
        <f>IF(Table1[[#This Row],[Date]]="","",IF(Table1[[#This Row],[Effect 2]]="Dr.","Yes","No"))</f>
        <v/>
      </c>
      <c r="BX120" t="str">
        <f>IF(Table1[[#This Row],[Date]]="","",Table1[[#This Row],[Ledger 2]])</f>
        <v/>
      </c>
      <c r="BY120" t="str">
        <f>IF(Table1[[#This Row],[Date]]="","",IF(Table1[[#This Row],[Effect 2]]="Dr.",-Table1[[#This Row],[Amount 2]],Table1[[#This Row],[Amount 2]]))</f>
        <v/>
      </c>
      <c r="CB120" t="str">
        <f>IF(Table1[[#This Row],[Ledger 3]]="","","No")</f>
        <v/>
      </c>
      <c r="CC120" t="str">
        <f>IF(Table1[[#This Row],[Ledger 3]]="","",IF(Table1[[#This Row],[Effect 3]]="Dr.","Yes","No"))</f>
        <v/>
      </c>
      <c r="CD120" t="str">
        <f>IF(Table1[[#This Row],[Ledger 3]]="","",Table1[[#This Row],[Ledger 3]])</f>
        <v/>
      </c>
      <c r="CE120" t="str">
        <f>IF(Table1[[#This Row],[Ledger 3]]="","",IF(Table1[[#This Row],[Effect 3]]="Dr.",-Table1[[#This Row],[Amount 3]],Table1[[#This Row],[Amount 3]]))</f>
        <v/>
      </c>
      <c r="CH120" t="str">
        <f>IF(Table1[[#This Row],[Ledger 4]]="","","No")</f>
        <v/>
      </c>
      <c r="CI120" t="str">
        <f>IF(Table1[[#This Row],[Ledger 4]]="","",IF(Table1[[#This Row],[Effect 4]]="Dr.","Yes","No"))</f>
        <v/>
      </c>
      <c r="CJ120" t="str">
        <f>IF(Table1[[#This Row],[Ledger 4]]="","",Table1[[#This Row],[Ledger 4]])</f>
        <v/>
      </c>
      <c r="CK120" t="str">
        <f>IF(Table1[[#This Row],[Ledger 4]]="","",IF(Table1[[#This Row],[Effect 4]]="Dr.",-Table1[[#This Row],[Amount 4]],Table1[[#This Row],[Amount 4]]))</f>
        <v/>
      </c>
      <c r="CN120" t="str">
        <f>IF(Table1[[#This Row],[Ledger 5]]="","","No")</f>
        <v/>
      </c>
      <c r="CO120" t="str">
        <f>IF(Table1[[#This Row],[Ledger 5]]="","",IF(Table1[[#This Row],[Effect 5]]="Dr.","Yes","No"))</f>
        <v/>
      </c>
      <c r="CP120" t="str">
        <f>IF(Table1[[#This Row],[Ledger 5]]="","",Table1[[#This Row],[Ledger 5]])</f>
        <v/>
      </c>
      <c r="CQ120" t="str">
        <f>IF(Table1[[#This Row],[Ledger 5]]="","",IF(Table1[[#This Row],[Effect 5]]="Dr.",-Table1[[#This Row],[Amount 5]],Table1[[#This Row],[Amount 5]]))</f>
        <v/>
      </c>
      <c r="CT120" t="str">
        <f>IF(Table1[[#This Row],[Ledger 6]]="","","No")</f>
        <v/>
      </c>
      <c r="CU120" t="str">
        <f>IF(Table1[[#This Row],[Ledger 6]]="","",IF(Table1[[#This Row],[Effect 6]]="Dr.","Yes","No"))</f>
        <v/>
      </c>
      <c r="CV120" t="str">
        <f>IF(Table1[[#This Row],[Ledger 6]]="","",Table1[[#This Row],[Ledger 6]])</f>
        <v/>
      </c>
      <c r="CW120" t="str">
        <f>IF(Table1[[#This Row],[Ledger 6]]="","",IF(Table1[[#This Row],[Effect 6]]="Dr.",-Table1[[#This Row],[Amount 6]],Table1[[#This Row],[Amount 6]]))</f>
        <v/>
      </c>
      <c r="CZ120" t="str">
        <f>IF(Table1[[#This Row],[Ledger 7]]="","","No")</f>
        <v/>
      </c>
      <c r="DA120" t="str">
        <f>IF(Table1[[#This Row],[Ledger 7]]="","",IF(Table1[[#This Row],[Effect 7]]="Dr.","Yes","No"))</f>
        <v/>
      </c>
      <c r="DB120" t="str">
        <f>IF(Table1[[#This Row],[Ledger 7]]="","",Table1[[#This Row],[Ledger 7]])</f>
        <v/>
      </c>
      <c r="DC120" t="str">
        <f>IF(Table1[[#This Row],[Ledger 7]]="","",IF(Table1[[#This Row],[Effect 7]]="Dr.",-Table1[[#This Row],[Amount 7]],Table1[[#This Row],[Amount 7]]))</f>
        <v/>
      </c>
      <c r="DF120" t="str">
        <f>IF(Table1[[#This Row],[Ledger 8]]="","","No")</f>
        <v/>
      </c>
      <c r="DG120" t="str">
        <f>IF(Table1[[#This Row],[Ledger 8]]="","",IF(Table1[[#This Row],[Effect 8]]="Dr.","Yes","No"))</f>
        <v/>
      </c>
      <c r="DH120" t="str">
        <f>IF(Table1[[#This Row],[Ledger 8]]="","",Table1[[#This Row],[Ledger 8]])</f>
        <v/>
      </c>
      <c r="DI120" t="str">
        <f>IF(Table1[[#This Row],[Ledger 8]]="","",IF(Table1[[#This Row],[Effect 8]]="Dr.",-Table1[[#This Row],[Amount 8]],Table1[[#This Row],[Amount 8]]))</f>
        <v/>
      </c>
      <c r="DL120" t="str">
        <f>IF(Table1[[#This Row],[Ledger 9]]="","","No")</f>
        <v/>
      </c>
      <c r="DM120" t="str">
        <f>IF(Table1[[#This Row],[Ledger 9]]="","",IF(Table1[[#This Row],[Effect 9]]="Dr.","Yes","No"))</f>
        <v/>
      </c>
      <c r="DN120" t="str">
        <f>IF(Table1[[#This Row],[Ledger 9]]="","",Table1[[#This Row],[Ledger 9]])</f>
        <v/>
      </c>
      <c r="DO120" t="str">
        <f>IF(Table1[[#This Row],[Ledger 9]]="","",IF(Table1[[#This Row],[Effect 9]]="Dr.",-Table1[[#This Row],[Amount 9]],Table1[[#This Row],[Amount 9]]))</f>
        <v/>
      </c>
      <c r="DR120" t="str">
        <f>IF(Table1[[#This Row],[Ledger 10]]="","","No")</f>
        <v/>
      </c>
      <c r="DS120" t="str">
        <f>IF(Table1[[#This Row],[Ledger 10]]="","",IF(Table1[[#This Row],[Effect 10]]="Dr.","Yes","No"))</f>
        <v/>
      </c>
      <c r="DT120" t="str">
        <f>IF(Table1[[#This Row],[Ledger 10]]="","",Table1[[#This Row],[Ledger 10]])</f>
        <v/>
      </c>
      <c r="DU120" t="str">
        <f>IF(Table1[[#This Row],[Ledger 10]]="","",IF(Table1[[#This Row],[Effect 10]]="Dr.",-Table1[[#This Row],[Amount 10]],Table1[[#This Row],[Amount 10]]))</f>
        <v/>
      </c>
      <c r="DX120" t="str">
        <f>IF(Table1[[#This Row],[Ledger 11]]="","","No")</f>
        <v/>
      </c>
      <c r="DY120" t="str">
        <f>IF(Table1[[#This Row],[Ledger 11]]="","",IF(Table1[[#This Row],[Effect 11]]="Dr.","Yes","No"))</f>
        <v/>
      </c>
      <c r="DZ120" t="str">
        <f>IF(Table1[[#This Row],[Ledger 11]]="","",Table1[[#This Row],[Ledger 11]])</f>
        <v/>
      </c>
      <c r="EA120" t="str">
        <f>IF(Table1[[#This Row],[Ledger 11]]="","",IF(Table1[[#This Row],[Effect 11]]="Dr.",-Table1[[#This Row],[Amount 11]],Table1[[#This Row],[Amount 11]]))</f>
        <v/>
      </c>
      <c r="ED120" t="str">
        <f>IF(Table1[[#This Row],[Ledger 12]]="","","No")</f>
        <v/>
      </c>
      <c r="EE120" t="str">
        <f>IF(Table1[[#This Row],[Ledger 12]]="","",IF(Table1[[#This Row],[Effect 12]]="Dr.","Yes","No"))</f>
        <v/>
      </c>
      <c r="EF120" t="str">
        <f>IF(Table1[[#This Row],[Ledger 12]]="","",Table1[[#This Row],[Ledger 12]])</f>
        <v/>
      </c>
      <c r="EG120" t="str">
        <f>IF(Table1[[#This Row],[Ledger 12]]="","",IF(Table1[[#This Row],[Effect 12]]="Dr.",-Table1[[#This Row],[Amount 12]],Table1[[#This Row],[Amount 12]]))</f>
        <v/>
      </c>
      <c r="EJ120" t="str">
        <f>IF(Table1[[#This Row],[Ledger 13]]="","","No")</f>
        <v/>
      </c>
      <c r="EK120" t="str">
        <f>IF(Table1[[#This Row],[Ledger 13]]="","",IF(Table1[[#This Row],[Effect 13]]="Dr.","Yes","No"))</f>
        <v/>
      </c>
      <c r="EL120" t="str">
        <f>IF(Table1[[#This Row],[Ledger 13]]="","",Table1[[#This Row],[Ledger 13]])</f>
        <v/>
      </c>
      <c r="EM120" t="str">
        <f>IF(Table1[[#This Row],[Ledger 13]]="","",IF(Table1[[#This Row],[Effect 13]]="Dr.",-Table1[[#This Row],[Amount 13]],Table1[[#This Row],[Amount 13]]))</f>
        <v/>
      </c>
      <c r="EP120" t="str">
        <f>IF(Table1[[#This Row],[Ledger 14]]="","","No")</f>
        <v/>
      </c>
      <c r="EQ120" t="str">
        <f>IF(Table1[[#This Row],[Ledger 14]]="","",IF(Table1[[#This Row],[Effect 14]]="Dr.","Yes","No"))</f>
        <v/>
      </c>
      <c r="ER120" t="str">
        <f>IF(Table1[[#This Row],[Ledger 14]]="","",Table1[[#This Row],[Ledger 14]])</f>
        <v/>
      </c>
      <c r="ES120" t="str">
        <f>IF(Table1[[#This Row],[Ledger 14]]="","",IF(Table1[[#This Row],[Effect 14]]="Dr.",-Table1[[#This Row],[Amount 14]],Table1[[#This Row],[Amount 14]]))</f>
        <v/>
      </c>
      <c r="EV120" t="str">
        <f>IF(Table1[[#This Row],[Ledger 15]]="","","No")</f>
        <v/>
      </c>
      <c r="EW120" t="str">
        <f>IF(Table1[[#This Row],[Ledger 15]]="","",IF(Table1[[#This Row],[Effect 15]]="Dr.","Yes","No"))</f>
        <v/>
      </c>
      <c r="EX120" t="str">
        <f>IF(Table1[[#This Row],[Ledger 15]]="","",Table1[[#This Row],[Ledger 15]])</f>
        <v/>
      </c>
      <c r="EY120" t="str">
        <f>IF(Table1[[#This Row],[Ledger 15]]="","",IF(Table1[[#This Row],[Effect 15]]="Dr.",-Table1[[#This Row],[Amount 15]],Table1[[#This Row],[Amount 15]]))</f>
        <v/>
      </c>
      <c r="FD1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0">
        <f>IF(Table1[[#This Row],[Date]]="",0,IF(AND(Table1[[#This Row],[Date]]&gt;=$FE$2,Table1[[#This Row],[Date]]&lt;=$FE$3),0,1))</f>
        <v>0</v>
      </c>
      <c r="FF120">
        <f>IF(Table1[[#This Row],[Date]]="",0,IF(TYPE(VLOOKUP(Table1[[#This Row],[Voucher Type]],Table1[[#All],[Voucher Type Master]],1,FALSE))=16,1,0))</f>
        <v>0</v>
      </c>
      <c r="FG120">
        <f>IF(TYPE(IF(Table1[[#This Row],[Date]]="",0,IF(VLOOKUP(Table1[[#This Row],[Voucher Type]],$FY$5:$FZ$13,2,0)=Table1[[#This Row],[Effect 1]],0,1)))=16,1,0)</f>
        <v>0</v>
      </c>
      <c r="FH1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0">
        <f>IF(LEN(Table1[[#This Row],[Ledger 1]])&gt;0,IF(TYPE(VLOOKUP(Table1[[#This Row],[Ledger 1]],GZ:GZ,1,0))=16,1,0),0)</f>
        <v>0</v>
      </c>
      <c r="FJ120">
        <f>IF(LEN(Table1[[#This Row],[Ledger 2]])&gt;0,IF(TYPE(VLOOKUP(Table1[[#This Row],[Ledger 2]],GZ:GZ,1,0))=16,1,0),0)</f>
        <v>0</v>
      </c>
      <c r="FK120">
        <f>IF(LEN(Table1[[#This Row],[Ledger 3]])&gt;0,IF(TYPE(VLOOKUP(Table1[[#This Row],[Ledger 3]],GZ:GZ,1,0))=16,1,0),0)</f>
        <v>0</v>
      </c>
      <c r="FL120">
        <f>IF(LEN(Table1[[#This Row],[Ledger 4]])&gt;0,IF(TYPE(VLOOKUP(Table1[[#This Row],[Ledger 4]],GZ:GZ,1,0))=16,1,0),0)</f>
        <v>0</v>
      </c>
      <c r="FM120">
        <f>IF(LEN(Table1[[#This Row],[Ledger 5]])&gt;0,IF(TYPE(VLOOKUP(Table1[[#This Row],[Ledger 5]],GZ:GZ,1,0))=16,1,0),0)</f>
        <v>0</v>
      </c>
      <c r="FN120">
        <f>IF(LEN(Table1[[#This Row],[Ledger 6]])&gt;0,IF(TYPE(VLOOKUP(Table1[[#This Row],[Ledger 6]],$GZ:$GZ,1,0))=16,1,0),0)</f>
        <v>0</v>
      </c>
      <c r="FO120">
        <f>IF(LEN(Table1[[#This Row],[Ledger 7]])&gt;0,IF(TYPE(VLOOKUP(Table1[[#This Row],[Ledger 7]],$GZ:$GZ,1,0))=16,1,0),0)</f>
        <v>0</v>
      </c>
      <c r="FP120">
        <f>IF(LEN(Table1[[#This Row],[Ledger 8]])&gt;0,IF(TYPE(VLOOKUP(Table1[[#This Row],[Ledger 8]],$GZ:$GZ,1,0))=16,1,0),0)</f>
        <v>0</v>
      </c>
      <c r="FQ120">
        <f>IF(LEN(Table1[[#This Row],[Ledger 9]])&gt;0,IF(TYPE(VLOOKUP(Table1[[#This Row],[Ledger 9]],$GZ:$GZ,1,0))=16,1,0),0)</f>
        <v>0</v>
      </c>
      <c r="FR120">
        <f>IF(LEN(Table1[[#This Row],[Ledger 10]])&gt;0,IF(TYPE(VLOOKUP(Table1[[#This Row],[Ledger 10]],$GZ:$GZ,1,0))=16,1,0),0)</f>
        <v>0</v>
      </c>
      <c r="FS120">
        <f>IF(LEN(Table1[[#This Row],[Ledger 11]])&gt;0,IF(TYPE(VLOOKUP(Table1[[#This Row],[Ledger 11]],$GZ:$GZ,1,0))=16,1,0),0)</f>
        <v>0</v>
      </c>
      <c r="FT120">
        <f>IF(LEN(Table1[[#This Row],[Ledger 12]])&gt;0,IF(TYPE(VLOOKUP(Table1[[#This Row],[Ledger 12]],$GZ:$GZ,1,0))=16,1,0),0)</f>
        <v>0</v>
      </c>
      <c r="FU120">
        <f>IF(LEN(Table1[[#This Row],[Ledger 13]])&gt;0,IF(TYPE(VLOOKUP(Table1[[#This Row],[Ledger 13]],$GZ:$GZ,1,0))=16,1,0),0)</f>
        <v>0</v>
      </c>
      <c r="FV120">
        <f>IF(LEN(Table1[[#This Row],[Ledger 14]])&gt;0,IF(TYPE(VLOOKUP(Table1[[#This Row],[Ledger 14]],$GZ:$GZ,1,0))=16,1,0),0)</f>
        <v>0</v>
      </c>
      <c r="FW120">
        <f>IF(LEN(Table1[[#This Row],[Ledger 15]])&gt;0,IF(TYPE(VLOOKUP(Table1[[#This Row],[Ledger 15]],$GZ:$GZ,1,0))=16,1,0),0)</f>
        <v>0</v>
      </c>
    </row>
    <row r="121" spans="4:179" ht="33" customHeight="1" x14ac:dyDescent="0.45">
      <c r="D121" s="8">
        <f t="shared" si="10"/>
        <v>116</v>
      </c>
      <c r="E121" s="32"/>
      <c r="F121" s="34"/>
      <c r="G121" s="34"/>
      <c r="H121" s="34"/>
      <c r="I121" s="34"/>
      <c r="J121" s="38"/>
      <c r="K121" s="33"/>
      <c r="L121" s="36"/>
      <c r="M121" s="35"/>
      <c r="N121" s="34"/>
      <c r="O121" s="41"/>
      <c r="P121" s="35"/>
      <c r="Q121" s="34"/>
      <c r="R121" s="37"/>
      <c r="S121" s="35"/>
      <c r="T121" s="34"/>
      <c r="U121" s="37"/>
      <c r="V121" s="35"/>
      <c r="W121" s="34"/>
      <c r="X121" s="37"/>
      <c r="Y121" s="35"/>
      <c r="Z121" s="34"/>
      <c r="AA121" s="37"/>
      <c r="AB121" s="35"/>
      <c r="AC121" s="34"/>
      <c r="AD121" s="37"/>
      <c r="AE121" s="35"/>
      <c r="AF121" s="34"/>
      <c r="AG121" s="37"/>
      <c r="AH121" s="35"/>
      <c r="AI121" s="34"/>
      <c r="AJ121" s="37"/>
      <c r="AK121" s="35"/>
      <c r="AL121" s="34"/>
      <c r="AM121" s="37"/>
      <c r="AN121" s="35"/>
      <c r="AO121" s="34"/>
      <c r="AP121" s="37"/>
      <c r="AQ121" s="35"/>
      <c r="AR121" s="34"/>
      <c r="AS121" s="37"/>
      <c r="AT121" s="35"/>
      <c r="AU121" s="34"/>
      <c r="AV121" s="37"/>
      <c r="AW121" s="35"/>
      <c r="AX121" s="34"/>
      <c r="AY121" s="37"/>
      <c r="AZ121" s="35"/>
      <c r="BA121" s="34"/>
      <c r="BB121" s="37"/>
      <c r="BC1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1" s="7"/>
      <c r="BF121" t="str">
        <f>IF(Table1[[#This Row],[Date]]="","","&amp;lt;VOUCHER REMOTEID="&amp;""""&amp;$A$11&amp;$A$13&amp;ROW()&amp;""""&amp;" VCHTYPE="""&amp;F121&amp;""" ACTION="""&amp;"Create"&amp;"""&amp;gt;")</f>
        <v/>
      </c>
      <c r="BG121" t="str">
        <f>IF(Table1[[#This Row],[Date]]="","",TEXT(Table1[[#This Row],[Date]],"yyyymmdd"))</f>
        <v/>
      </c>
      <c r="BH121" t="str">
        <f>Table1[[#This Row],[Date2]]</f>
        <v/>
      </c>
      <c r="BI121" t="str">
        <f>IF(Table1[[#This Row],[Date]]="","",Table1[[#This Row],[Voucher Type]])</f>
        <v/>
      </c>
      <c r="BJ121" t="str">
        <f>IF(Table1[[#This Row],[Ref No / Invoice No]]="","",Table1[[#This Row],[Ref No / Invoice No]])</f>
        <v/>
      </c>
      <c r="BK121" t="str">
        <f>IF(Table1[[#This Row],[Voucher No]]="","",Table1[[#This Row],[Voucher No]])</f>
        <v/>
      </c>
      <c r="BL121" t="str">
        <f>IF(Table1[[#This Row],[Date]]="","",Table1[[#This Row],[Narration]])</f>
        <v/>
      </c>
      <c r="BM121" t="str">
        <f>IF(Table1[[#This Row],[Date]]="","",$A$11&amp;$A$13&amp;ROW())</f>
        <v/>
      </c>
      <c r="BN121" t="str">
        <f>IF(Table1[[#This Row],[Date]]="","",$A$13)</f>
        <v/>
      </c>
      <c r="BP121" t="str">
        <f>IF(Table1[[#This Row],[Ledger 1]]="","","No")</f>
        <v/>
      </c>
      <c r="BQ121" t="str">
        <f>IF(Table1[[#This Row],[Date]]="","",IF(Table1[[#This Row],[Effect 1]]="Dr.","Yes","No"))</f>
        <v/>
      </c>
      <c r="BR121" t="str">
        <f>IF(Table1[[#This Row],[Date]]="","",Table1[[#This Row],[Ledger 1]])</f>
        <v/>
      </c>
      <c r="BS121" t="str">
        <f>IF(Table1[[#This Row],[Date]]="","",IF(Table1[[#This Row],[Effect 1]]="Dr.",-Table1[[#This Row],[Amount 1]],Table1[[#This Row],[Amount 1]]))</f>
        <v/>
      </c>
      <c r="BV121" t="str">
        <f>IF(Table1[[#This Row],[Ledger 2]]="","","No")</f>
        <v/>
      </c>
      <c r="BW121" t="str">
        <f>IF(Table1[[#This Row],[Date]]="","",IF(Table1[[#This Row],[Effect 2]]="Dr.","Yes","No"))</f>
        <v/>
      </c>
      <c r="BX121" t="str">
        <f>IF(Table1[[#This Row],[Date]]="","",Table1[[#This Row],[Ledger 2]])</f>
        <v/>
      </c>
      <c r="BY121" t="str">
        <f>IF(Table1[[#This Row],[Date]]="","",IF(Table1[[#This Row],[Effect 2]]="Dr.",-Table1[[#This Row],[Amount 2]],Table1[[#This Row],[Amount 2]]))</f>
        <v/>
      </c>
      <c r="CB121" t="str">
        <f>IF(Table1[[#This Row],[Ledger 3]]="","","No")</f>
        <v/>
      </c>
      <c r="CC121" t="str">
        <f>IF(Table1[[#This Row],[Ledger 3]]="","",IF(Table1[[#This Row],[Effect 3]]="Dr.","Yes","No"))</f>
        <v/>
      </c>
      <c r="CD121" t="str">
        <f>IF(Table1[[#This Row],[Ledger 3]]="","",Table1[[#This Row],[Ledger 3]])</f>
        <v/>
      </c>
      <c r="CE121" t="str">
        <f>IF(Table1[[#This Row],[Ledger 3]]="","",IF(Table1[[#This Row],[Effect 3]]="Dr.",-Table1[[#This Row],[Amount 3]],Table1[[#This Row],[Amount 3]]))</f>
        <v/>
      </c>
      <c r="CH121" t="str">
        <f>IF(Table1[[#This Row],[Ledger 4]]="","","No")</f>
        <v/>
      </c>
      <c r="CI121" t="str">
        <f>IF(Table1[[#This Row],[Ledger 4]]="","",IF(Table1[[#This Row],[Effect 4]]="Dr.","Yes","No"))</f>
        <v/>
      </c>
      <c r="CJ121" t="str">
        <f>IF(Table1[[#This Row],[Ledger 4]]="","",Table1[[#This Row],[Ledger 4]])</f>
        <v/>
      </c>
      <c r="CK121" t="str">
        <f>IF(Table1[[#This Row],[Ledger 4]]="","",IF(Table1[[#This Row],[Effect 4]]="Dr.",-Table1[[#This Row],[Amount 4]],Table1[[#This Row],[Amount 4]]))</f>
        <v/>
      </c>
      <c r="CN121" t="str">
        <f>IF(Table1[[#This Row],[Ledger 5]]="","","No")</f>
        <v/>
      </c>
      <c r="CO121" t="str">
        <f>IF(Table1[[#This Row],[Ledger 5]]="","",IF(Table1[[#This Row],[Effect 5]]="Dr.","Yes","No"))</f>
        <v/>
      </c>
      <c r="CP121" t="str">
        <f>IF(Table1[[#This Row],[Ledger 5]]="","",Table1[[#This Row],[Ledger 5]])</f>
        <v/>
      </c>
      <c r="CQ121" t="str">
        <f>IF(Table1[[#This Row],[Ledger 5]]="","",IF(Table1[[#This Row],[Effect 5]]="Dr.",-Table1[[#This Row],[Amount 5]],Table1[[#This Row],[Amount 5]]))</f>
        <v/>
      </c>
      <c r="CT121" t="str">
        <f>IF(Table1[[#This Row],[Ledger 6]]="","","No")</f>
        <v/>
      </c>
      <c r="CU121" t="str">
        <f>IF(Table1[[#This Row],[Ledger 6]]="","",IF(Table1[[#This Row],[Effect 6]]="Dr.","Yes","No"))</f>
        <v/>
      </c>
      <c r="CV121" t="str">
        <f>IF(Table1[[#This Row],[Ledger 6]]="","",Table1[[#This Row],[Ledger 6]])</f>
        <v/>
      </c>
      <c r="CW121" t="str">
        <f>IF(Table1[[#This Row],[Ledger 6]]="","",IF(Table1[[#This Row],[Effect 6]]="Dr.",-Table1[[#This Row],[Amount 6]],Table1[[#This Row],[Amount 6]]))</f>
        <v/>
      </c>
      <c r="CZ121" t="str">
        <f>IF(Table1[[#This Row],[Ledger 7]]="","","No")</f>
        <v/>
      </c>
      <c r="DA121" t="str">
        <f>IF(Table1[[#This Row],[Ledger 7]]="","",IF(Table1[[#This Row],[Effect 7]]="Dr.","Yes","No"))</f>
        <v/>
      </c>
      <c r="DB121" t="str">
        <f>IF(Table1[[#This Row],[Ledger 7]]="","",Table1[[#This Row],[Ledger 7]])</f>
        <v/>
      </c>
      <c r="DC121" t="str">
        <f>IF(Table1[[#This Row],[Ledger 7]]="","",IF(Table1[[#This Row],[Effect 7]]="Dr.",-Table1[[#This Row],[Amount 7]],Table1[[#This Row],[Amount 7]]))</f>
        <v/>
      </c>
      <c r="DF121" t="str">
        <f>IF(Table1[[#This Row],[Ledger 8]]="","","No")</f>
        <v/>
      </c>
      <c r="DG121" t="str">
        <f>IF(Table1[[#This Row],[Ledger 8]]="","",IF(Table1[[#This Row],[Effect 8]]="Dr.","Yes","No"))</f>
        <v/>
      </c>
      <c r="DH121" t="str">
        <f>IF(Table1[[#This Row],[Ledger 8]]="","",Table1[[#This Row],[Ledger 8]])</f>
        <v/>
      </c>
      <c r="DI121" t="str">
        <f>IF(Table1[[#This Row],[Ledger 8]]="","",IF(Table1[[#This Row],[Effect 8]]="Dr.",-Table1[[#This Row],[Amount 8]],Table1[[#This Row],[Amount 8]]))</f>
        <v/>
      </c>
      <c r="DL121" t="str">
        <f>IF(Table1[[#This Row],[Ledger 9]]="","","No")</f>
        <v/>
      </c>
      <c r="DM121" t="str">
        <f>IF(Table1[[#This Row],[Ledger 9]]="","",IF(Table1[[#This Row],[Effect 9]]="Dr.","Yes","No"))</f>
        <v/>
      </c>
      <c r="DN121" t="str">
        <f>IF(Table1[[#This Row],[Ledger 9]]="","",Table1[[#This Row],[Ledger 9]])</f>
        <v/>
      </c>
      <c r="DO121" t="str">
        <f>IF(Table1[[#This Row],[Ledger 9]]="","",IF(Table1[[#This Row],[Effect 9]]="Dr.",-Table1[[#This Row],[Amount 9]],Table1[[#This Row],[Amount 9]]))</f>
        <v/>
      </c>
      <c r="DR121" t="str">
        <f>IF(Table1[[#This Row],[Ledger 10]]="","","No")</f>
        <v/>
      </c>
      <c r="DS121" t="str">
        <f>IF(Table1[[#This Row],[Ledger 10]]="","",IF(Table1[[#This Row],[Effect 10]]="Dr.","Yes","No"))</f>
        <v/>
      </c>
      <c r="DT121" t="str">
        <f>IF(Table1[[#This Row],[Ledger 10]]="","",Table1[[#This Row],[Ledger 10]])</f>
        <v/>
      </c>
      <c r="DU121" t="str">
        <f>IF(Table1[[#This Row],[Ledger 10]]="","",IF(Table1[[#This Row],[Effect 10]]="Dr.",-Table1[[#This Row],[Amount 10]],Table1[[#This Row],[Amount 10]]))</f>
        <v/>
      </c>
      <c r="DX121" t="str">
        <f>IF(Table1[[#This Row],[Ledger 11]]="","","No")</f>
        <v/>
      </c>
      <c r="DY121" t="str">
        <f>IF(Table1[[#This Row],[Ledger 11]]="","",IF(Table1[[#This Row],[Effect 11]]="Dr.","Yes","No"))</f>
        <v/>
      </c>
      <c r="DZ121" t="str">
        <f>IF(Table1[[#This Row],[Ledger 11]]="","",Table1[[#This Row],[Ledger 11]])</f>
        <v/>
      </c>
      <c r="EA121" t="str">
        <f>IF(Table1[[#This Row],[Ledger 11]]="","",IF(Table1[[#This Row],[Effect 11]]="Dr.",-Table1[[#This Row],[Amount 11]],Table1[[#This Row],[Amount 11]]))</f>
        <v/>
      </c>
      <c r="ED121" t="str">
        <f>IF(Table1[[#This Row],[Ledger 12]]="","","No")</f>
        <v/>
      </c>
      <c r="EE121" t="str">
        <f>IF(Table1[[#This Row],[Ledger 12]]="","",IF(Table1[[#This Row],[Effect 12]]="Dr.","Yes","No"))</f>
        <v/>
      </c>
      <c r="EF121" t="str">
        <f>IF(Table1[[#This Row],[Ledger 12]]="","",Table1[[#This Row],[Ledger 12]])</f>
        <v/>
      </c>
      <c r="EG121" t="str">
        <f>IF(Table1[[#This Row],[Ledger 12]]="","",IF(Table1[[#This Row],[Effect 12]]="Dr.",-Table1[[#This Row],[Amount 12]],Table1[[#This Row],[Amount 12]]))</f>
        <v/>
      </c>
      <c r="EJ121" t="str">
        <f>IF(Table1[[#This Row],[Ledger 13]]="","","No")</f>
        <v/>
      </c>
      <c r="EK121" t="str">
        <f>IF(Table1[[#This Row],[Ledger 13]]="","",IF(Table1[[#This Row],[Effect 13]]="Dr.","Yes","No"))</f>
        <v/>
      </c>
      <c r="EL121" t="str">
        <f>IF(Table1[[#This Row],[Ledger 13]]="","",Table1[[#This Row],[Ledger 13]])</f>
        <v/>
      </c>
      <c r="EM121" t="str">
        <f>IF(Table1[[#This Row],[Ledger 13]]="","",IF(Table1[[#This Row],[Effect 13]]="Dr.",-Table1[[#This Row],[Amount 13]],Table1[[#This Row],[Amount 13]]))</f>
        <v/>
      </c>
      <c r="EP121" t="str">
        <f>IF(Table1[[#This Row],[Ledger 14]]="","","No")</f>
        <v/>
      </c>
      <c r="EQ121" t="str">
        <f>IF(Table1[[#This Row],[Ledger 14]]="","",IF(Table1[[#This Row],[Effect 14]]="Dr.","Yes","No"))</f>
        <v/>
      </c>
      <c r="ER121" t="str">
        <f>IF(Table1[[#This Row],[Ledger 14]]="","",Table1[[#This Row],[Ledger 14]])</f>
        <v/>
      </c>
      <c r="ES121" t="str">
        <f>IF(Table1[[#This Row],[Ledger 14]]="","",IF(Table1[[#This Row],[Effect 14]]="Dr.",-Table1[[#This Row],[Amount 14]],Table1[[#This Row],[Amount 14]]))</f>
        <v/>
      </c>
      <c r="EV121" t="str">
        <f>IF(Table1[[#This Row],[Ledger 15]]="","","No")</f>
        <v/>
      </c>
      <c r="EW121" t="str">
        <f>IF(Table1[[#This Row],[Ledger 15]]="","",IF(Table1[[#This Row],[Effect 15]]="Dr.","Yes","No"))</f>
        <v/>
      </c>
      <c r="EX121" t="str">
        <f>IF(Table1[[#This Row],[Ledger 15]]="","",Table1[[#This Row],[Ledger 15]])</f>
        <v/>
      </c>
      <c r="EY121" t="str">
        <f>IF(Table1[[#This Row],[Ledger 15]]="","",IF(Table1[[#This Row],[Effect 15]]="Dr.",-Table1[[#This Row],[Amount 15]],Table1[[#This Row],[Amount 15]]))</f>
        <v/>
      </c>
      <c r="FD1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1">
        <f>IF(Table1[[#This Row],[Date]]="",0,IF(AND(Table1[[#This Row],[Date]]&gt;=$FE$2,Table1[[#This Row],[Date]]&lt;=$FE$3),0,1))</f>
        <v>0</v>
      </c>
      <c r="FF121">
        <f>IF(Table1[[#This Row],[Date]]="",0,IF(TYPE(VLOOKUP(Table1[[#This Row],[Voucher Type]],Table1[[#All],[Voucher Type Master]],1,FALSE))=16,1,0))</f>
        <v>0</v>
      </c>
      <c r="FG121">
        <f>IF(TYPE(IF(Table1[[#This Row],[Date]]="",0,IF(VLOOKUP(Table1[[#This Row],[Voucher Type]],$FY$5:$FZ$13,2,0)=Table1[[#This Row],[Effect 1]],0,1)))=16,1,0)</f>
        <v>0</v>
      </c>
      <c r="FH1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1">
        <f>IF(LEN(Table1[[#This Row],[Ledger 1]])&gt;0,IF(TYPE(VLOOKUP(Table1[[#This Row],[Ledger 1]],GZ:GZ,1,0))=16,1,0),0)</f>
        <v>0</v>
      </c>
      <c r="FJ121">
        <f>IF(LEN(Table1[[#This Row],[Ledger 2]])&gt;0,IF(TYPE(VLOOKUP(Table1[[#This Row],[Ledger 2]],GZ:GZ,1,0))=16,1,0),0)</f>
        <v>0</v>
      </c>
      <c r="FK121">
        <f>IF(LEN(Table1[[#This Row],[Ledger 3]])&gt;0,IF(TYPE(VLOOKUP(Table1[[#This Row],[Ledger 3]],GZ:GZ,1,0))=16,1,0),0)</f>
        <v>0</v>
      </c>
      <c r="FL121">
        <f>IF(LEN(Table1[[#This Row],[Ledger 4]])&gt;0,IF(TYPE(VLOOKUP(Table1[[#This Row],[Ledger 4]],GZ:GZ,1,0))=16,1,0),0)</f>
        <v>0</v>
      </c>
      <c r="FM121">
        <f>IF(LEN(Table1[[#This Row],[Ledger 5]])&gt;0,IF(TYPE(VLOOKUP(Table1[[#This Row],[Ledger 5]],GZ:GZ,1,0))=16,1,0),0)</f>
        <v>0</v>
      </c>
      <c r="FN121">
        <f>IF(LEN(Table1[[#This Row],[Ledger 6]])&gt;0,IF(TYPE(VLOOKUP(Table1[[#This Row],[Ledger 6]],$GZ:$GZ,1,0))=16,1,0),0)</f>
        <v>0</v>
      </c>
      <c r="FO121">
        <f>IF(LEN(Table1[[#This Row],[Ledger 7]])&gt;0,IF(TYPE(VLOOKUP(Table1[[#This Row],[Ledger 7]],$GZ:$GZ,1,0))=16,1,0),0)</f>
        <v>0</v>
      </c>
      <c r="FP121">
        <f>IF(LEN(Table1[[#This Row],[Ledger 8]])&gt;0,IF(TYPE(VLOOKUP(Table1[[#This Row],[Ledger 8]],$GZ:$GZ,1,0))=16,1,0),0)</f>
        <v>0</v>
      </c>
      <c r="FQ121">
        <f>IF(LEN(Table1[[#This Row],[Ledger 9]])&gt;0,IF(TYPE(VLOOKUP(Table1[[#This Row],[Ledger 9]],$GZ:$GZ,1,0))=16,1,0),0)</f>
        <v>0</v>
      </c>
      <c r="FR121">
        <f>IF(LEN(Table1[[#This Row],[Ledger 10]])&gt;0,IF(TYPE(VLOOKUP(Table1[[#This Row],[Ledger 10]],$GZ:$GZ,1,0))=16,1,0),0)</f>
        <v>0</v>
      </c>
      <c r="FS121">
        <f>IF(LEN(Table1[[#This Row],[Ledger 11]])&gt;0,IF(TYPE(VLOOKUP(Table1[[#This Row],[Ledger 11]],$GZ:$GZ,1,0))=16,1,0),0)</f>
        <v>0</v>
      </c>
      <c r="FT121">
        <f>IF(LEN(Table1[[#This Row],[Ledger 12]])&gt;0,IF(TYPE(VLOOKUP(Table1[[#This Row],[Ledger 12]],$GZ:$GZ,1,0))=16,1,0),0)</f>
        <v>0</v>
      </c>
      <c r="FU121">
        <f>IF(LEN(Table1[[#This Row],[Ledger 13]])&gt;0,IF(TYPE(VLOOKUP(Table1[[#This Row],[Ledger 13]],$GZ:$GZ,1,0))=16,1,0),0)</f>
        <v>0</v>
      </c>
      <c r="FV121">
        <f>IF(LEN(Table1[[#This Row],[Ledger 14]])&gt;0,IF(TYPE(VLOOKUP(Table1[[#This Row],[Ledger 14]],$GZ:$GZ,1,0))=16,1,0),0)</f>
        <v>0</v>
      </c>
      <c r="FW121">
        <f>IF(LEN(Table1[[#This Row],[Ledger 15]])&gt;0,IF(TYPE(VLOOKUP(Table1[[#This Row],[Ledger 15]],$GZ:$GZ,1,0))=16,1,0),0)</f>
        <v>0</v>
      </c>
    </row>
    <row r="122" spans="4:179" ht="33" customHeight="1" x14ac:dyDescent="0.45">
      <c r="D122" s="8">
        <f t="shared" si="10"/>
        <v>117</v>
      </c>
      <c r="E122" s="32"/>
      <c r="F122" s="34"/>
      <c r="G122" s="34"/>
      <c r="H122" s="34"/>
      <c r="I122" s="34"/>
      <c r="J122" s="38"/>
      <c r="K122" s="33"/>
      <c r="L122" s="36"/>
      <c r="M122" s="35"/>
      <c r="N122" s="34"/>
      <c r="O122" s="41"/>
      <c r="P122" s="35"/>
      <c r="Q122" s="34"/>
      <c r="R122" s="37"/>
      <c r="S122" s="35"/>
      <c r="T122" s="34"/>
      <c r="U122" s="37"/>
      <c r="V122" s="35"/>
      <c r="W122" s="34"/>
      <c r="X122" s="37"/>
      <c r="Y122" s="35"/>
      <c r="Z122" s="34"/>
      <c r="AA122" s="37"/>
      <c r="AB122" s="35"/>
      <c r="AC122" s="34"/>
      <c r="AD122" s="37"/>
      <c r="AE122" s="35"/>
      <c r="AF122" s="34"/>
      <c r="AG122" s="37"/>
      <c r="AH122" s="35"/>
      <c r="AI122" s="34"/>
      <c r="AJ122" s="37"/>
      <c r="AK122" s="35"/>
      <c r="AL122" s="34"/>
      <c r="AM122" s="37"/>
      <c r="AN122" s="35"/>
      <c r="AO122" s="34"/>
      <c r="AP122" s="37"/>
      <c r="AQ122" s="35"/>
      <c r="AR122" s="34"/>
      <c r="AS122" s="37"/>
      <c r="AT122" s="35"/>
      <c r="AU122" s="34"/>
      <c r="AV122" s="37"/>
      <c r="AW122" s="35"/>
      <c r="AX122" s="34"/>
      <c r="AY122" s="37"/>
      <c r="AZ122" s="35"/>
      <c r="BA122" s="34"/>
      <c r="BB122" s="37"/>
      <c r="BC1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2" s="7"/>
      <c r="BF122" t="str">
        <f>IF(Table1[[#This Row],[Date]]="","","&amp;lt;VOUCHER REMOTEID="&amp;""""&amp;$A$11&amp;$A$13&amp;ROW()&amp;""""&amp;" VCHTYPE="""&amp;F122&amp;""" ACTION="""&amp;"Create"&amp;"""&amp;gt;")</f>
        <v/>
      </c>
      <c r="BG122" t="str">
        <f>IF(Table1[[#This Row],[Date]]="","",TEXT(Table1[[#This Row],[Date]],"yyyymmdd"))</f>
        <v/>
      </c>
      <c r="BH122" t="str">
        <f>Table1[[#This Row],[Date2]]</f>
        <v/>
      </c>
      <c r="BI122" t="str">
        <f>IF(Table1[[#This Row],[Date]]="","",Table1[[#This Row],[Voucher Type]])</f>
        <v/>
      </c>
      <c r="BJ122" t="str">
        <f>IF(Table1[[#This Row],[Ref No / Invoice No]]="","",Table1[[#This Row],[Ref No / Invoice No]])</f>
        <v/>
      </c>
      <c r="BK122" t="str">
        <f>IF(Table1[[#This Row],[Voucher No]]="","",Table1[[#This Row],[Voucher No]])</f>
        <v/>
      </c>
      <c r="BL122" t="str">
        <f>IF(Table1[[#This Row],[Date]]="","",Table1[[#This Row],[Narration]])</f>
        <v/>
      </c>
      <c r="BM122" t="str">
        <f>IF(Table1[[#This Row],[Date]]="","",$A$11&amp;$A$13&amp;ROW())</f>
        <v/>
      </c>
      <c r="BN122" t="str">
        <f>IF(Table1[[#This Row],[Date]]="","",$A$13)</f>
        <v/>
      </c>
      <c r="BP122" t="str">
        <f>IF(Table1[[#This Row],[Ledger 1]]="","","No")</f>
        <v/>
      </c>
      <c r="BQ122" t="str">
        <f>IF(Table1[[#This Row],[Date]]="","",IF(Table1[[#This Row],[Effect 1]]="Dr.","Yes","No"))</f>
        <v/>
      </c>
      <c r="BR122" t="str">
        <f>IF(Table1[[#This Row],[Date]]="","",Table1[[#This Row],[Ledger 1]])</f>
        <v/>
      </c>
      <c r="BS122" t="str">
        <f>IF(Table1[[#This Row],[Date]]="","",IF(Table1[[#This Row],[Effect 1]]="Dr.",-Table1[[#This Row],[Amount 1]],Table1[[#This Row],[Amount 1]]))</f>
        <v/>
      </c>
      <c r="BV122" t="str">
        <f>IF(Table1[[#This Row],[Ledger 2]]="","","No")</f>
        <v/>
      </c>
      <c r="BW122" t="str">
        <f>IF(Table1[[#This Row],[Date]]="","",IF(Table1[[#This Row],[Effect 2]]="Dr.","Yes","No"))</f>
        <v/>
      </c>
      <c r="BX122" t="str">
        <f>IF(Table1[[#This Row],[Date]]="","",Table1[[#This Row],[Ledger 2]])</f>
        <v/>
      </c>
      <c r="BY122" t="str">
        <f>IF(Table1[[#This Row],[Date]]="","",IF(Table1[[#This Row],[Effect 2]]="Dr.",-Table1[[#This Row],[Amount 2]],Table1[[#This Row],[Amount 2]]))</f>
        <v/>
      </c>
      <c r="CB122" t="str">
        <f>IF(Table1[[#This Row],[Ledger 3]]="","","No")</f>
        <v/>
      </c>
      <c r="CC122" t="str">
        <f>IF(Table1[[#This Row],[Ledger 3]]="","",IF(Table1[[#This Row],[Effect 3]]="Dr.","Yes","No"))</f>
        <v/>
      </c>
      <c r="CD122" t="str">
        <f>IF(Table1[[#This Row],[Ledger 3]]="","",Table1[[#This Row],[Ledger 3]])</f>
        <v/>
      </c>
      <c r="CE122" t="str">
        <f>IF(Table1[[#This Row],[Ledger 3]]="","",IF(Table1[[#This Row],[Effect 3]]="Dr.",-Table1[[#This Row],[Amount 3]],Table1[[#This Row],[Amount 3]]))</f>
        <v/>
      </c>
      <c r="CH122" t="str">
        <f>IF(Table1[[#This Row],[Ledger 4]]="","","No")</f>
        <v/>
      </c>
      <c r="CI122" t="str">
        <f>IF(Table1[[#This Row],[Ledger 4]]="","",IF(Table1[[#This Row],[Effect 4]]="Dr.","Yes","No"))</f>
        <v/>
      </c>
      <c r="CJ122" t="str">
        <f>IF(Table1[[#This Row],[Ledger 4]]="","",Table1[[#This Row],[Ledger 4]])</f>
        <v/>
      </c>
      <c r="CK122" t="str">
        <f>IF(Table1[[#This Row],[Ledger 4]]="","",IF(Table1[[#This Row],[Effect 4]]="Dr.",-Table1[[#This Row],[Amount 4]],Table1[[#This Row],[Amount 4]]))</f>
        <v/>
      </c>
      <c r="CN122" t="str">
        <f>IF(Table1[[#This Row],[Ledger 5]]="","","No")</f>
        <v/>
      </c>
      <c r="CO122" t="str">
        <f>IF(Table1[[#This Row],[Ledger 5]]="","",IF(Table1[[#This Row],[Effect 5]]="Dr.","Yes","No"))</f>
        <v/>
      </c>
      <c r="CP122" t="str">
        <f>IF(Table1[[#This Row],[Ledger 5]]="","",Table1[[#This Row],[Ledger 5]])</f>
        <v/>
      </c>
      <c r="CQ122" t="str">
        <f>IF(Table1[[#This Row],[Ledger 5]]="","",IF(Table1[[#This Row],[Effect 5]]="Dr.",-Table1[[#This Row],[Amount 5]],Table1[[#This Row],[Amount 5]]))</f>
        <v/>
      </c>
      <c r="CT122" t="str">
        <f>IF(Table1[[#This Row],[Ledger 6]]="","","No")</f>
        <v/>
      </c>
      <c r="CU122" t="str">
        <f>IF(Table1[[#This Row],[Ledger 6]]="","",IF(Table1[[#This Row],[Effect 6]]="Dr.","Yes","No"))</f>
        <v/>
      </c>
      <c r="CV122" t="str">
        <f>IF(Table1[[#This Row],[Ledger 6]]="","",Table1[[#This Row],[Ledger 6]])</f>
        <v/>
      </c>
      <c r="CW122" t="str">
        <f>IF(Table1[[#This Row],[Ledger 6]]="","",IF(Table1[[#This Row],[Effect 6]]="Dr.",-Table1[[#This Row],[Amount 6]],Table1[[#This Row],[Amount 6]]))</f>
        <v/>
      </c>
      <c r="CZ122" t="str">
        <f>IF(Table1[[#This Row],[Ledger 7]]="","","No")</f>
        <v/>
      </c>
      <c r="DA122" t="str">
        <f>IF(Table1[[#This Row],[Ledger 7]]="","",IF(Table1[[#This Row],[Effect 7]]="Dr.","Yes","No"))</f>
        <v/>
      </c>
      <c r="DB122" t="str">
        <f>IF(Table1[[#This Row],[Ledger 7]]="","",Table1[[#This Row],[Ledger 7]])</f>
        <v/>
      </c>
      <c r="DC122" t="str">
        <f>IF(Table1[[#This Row],[Ledger 7]]="","",IF(Table1[[#This Row],[Effect 7]]="Dr.",-Table1[[#This Row],[Amount 7]],Table1[[#This Row],[Amount 7]]))</f>
        <v/>
      </c>
      <c r="DF122" t="str">
        <f>IF(Table1[[#This Row],[Ledger 8]]="","","No")</f>
        <v/>
      </c>
      <c r="DG122" t="str">
        <f>IF(Table1[[#This Row],[Ledger 8]]="","",IF(Table1[[#This Row],[Effect 8]]="Dr.","Yes","No"))</f>
        <v/>
      </c>
      <c r="DH122" t="str">
        <f>IF(Table1[[#This Row],[Ledger 8]]="","",Table1[[#This Row],[Ledger 8]])</f>
        <v/>
      </c>
      <c r="DI122" t="str">
        <f>IF(Table1[[#This Row],[Ledger 8]]="","",IF(Table1[[#This Row],[Effect 8]]="Dr.",-Table1[[#This Row],[Amount 8]],Table1[[#This Row],[Amount 8]]))</f>
        <v/>
      </c>
      <c r="DL122" t="str">
        <f>IF(Table1[[#This Row],[Ledger 9]]="","","No")</f>
        <v/>
      </c>
      <c r="DM122" t="str">
        <f>IF(Table1[[#This Row],[Ledger 9]]="","",IF(Table1[[#This Row],[Effect 9]]="Dr.","Yes","No"))</f>
        <v/>
      </c>
      <c r="DN122" t="str">
        <f>IF(Table1[[#This Row],[Ledger 9]]="","",Table1[[#This Row],[Ledger 9]])</f>
        <v/>
      </c>
      <c r="DO122" t="str">
        <f>IF(Table1[[#This Row],[Ledger 9]]="","",IF(Table1[[#This Row],[Effect 9]]="Dr.",-Table1[[#This Row],[Amount 9]],Table1[[#This Row],[Amount 9]]))</f>
        <v/>
      </c>
      <c r="DR122" t="str">
        <f>IF(Table1[[#This Row],[Ledger 10]]="","","No")</f>
        <v/>
      </c>
      <c r="DS122" t="str">
        <f>IF(Table1[[#This Row],[Ledger 10]]="","",IF(Table1[[#This Row],[Effect 10]]="Dr.","Yes","No"))</f>
        <v/>
      </c>
      <c r="DT122" t="str">
        <f>IF(Table1[[#This Row],[Ledger 10]]="","",Table1[[#This Row],[Ledger 10]])</f>
        <v/>
      </c>
      <c r="DU122" t="str">
        <f>IF(Table1[[#This Row],[Ledger 10]]="","",IF(Table1[[#This Row],[Effect 10]]="Dr.",-Table1[[#This Row],[Amount 10]],Table1[[#This Row],[Amount 10]]))</f>
        <v/>
      </c>
      <c r="DX122" t="str">
        <f>IF(Table1[[#This Row],[Ledger 11]]="","","No")</f>
        <v/>
      </c>
      <c r="DY122" t="str">
        <f>IF(Table1[[#This Row],[Ledger 11]]="","",IF(Table1[[#This Row],[Effect 11]]="Dr.","Yes","No"))</f>
        <v/>
      </c>
      <c r="DZ122" t="str">
        <f>IF(Table1[[#This Row],[Ledger 11]]="","",Table1[[#This Row],[Ledger 11]])</f>
        <v/>
      </c>
      <c r="EA122" t="str">
        <f>IF(Table1[[#This Row],[Ledger 11]]="","",IF(Table1[[#This Row],[Effect 11]]="Dr.",-Table1[[#This Row],[Amount 11]],Table1[[#This Row],[Amount 11]]))</f>
        <v/>
      </c>
      <c r="ED122" t="str">
        <f>IF(Table1[[#This Row],[Ledger 12]]="","","No")</f>
        <v/>
      </c>
      <c r="EE122" t="str">
        <f>IF(Table1[[#This Row],[Ledger 12]]="","",IF(Table1[[#This Row],[Effect 12]]="Dr.","Yes","No"))</f>
        <v/>
      </c>
      <c r="EF122" t="str">
        <f>IF(Table1[[#This Row],[Ledger 12]]="","",Table1[[#This Row],[Ledger 12]])</f>
        <v/>
      </c>
      <c r="EG122" t="str">
        <f>IF(Table1[[#This Row],[Ledger 12]]="","",IF(Table1[[#This Row],[Effect 12]]="Dr.",-Table1[[#This Row],[Amount 12]],Table1[[#This Row],[Amount 12]]))</f>
        <v/>
      </c>
      <c r="EJ122" t="str">
        <f>IF(Table1[[#This Row],[Ledger 13]]="","","No")</f>
        <v/>
      </c>
      <c r="EK122" t="str">
        <f>IF(Table1[[#This Row],[Ledger 13]]="","",IF(Table1[[#This Row],[Effect 13]]="Dr.","Yes","No"))</f>
        <v/>
      </c>
      <c r="EL122" t="str">
        <f>IF(Table1[[#This Row],[Ledger 13]]="","",Table1[[#This Row],[Ledger 13]])</f>
        <v/>
      </c>
      <c r="EM122" t="str">
        <f>IF(Table1[[#This Row],[Ledger 13]]="","",IF(Table1[[#This Row],[Effect 13]]="Dr.",-Table1[[#This Row],[Amount 13]],Table1[[#This Row],[Amount 13]]))</f>
        <v/>
      </c>
      <c r="EP122" t="str">
        <f>IF(Table1[[#This Row],[Ledger 14]]="","","No")</f>
        <v/>
      </c>
      <c r="EQ122" t="str">
        <f>IF(Table1[[#This Row],[Ledger 14]]="","",IF(Table1[[#This Row],[Effect 14]]="Dr.","Yes","No"))</f>
        <v/>
      </c>
      <c r="ER122" t="str">
        <f>IF(Table1[[#This Row],[Ledger 14]]="","",Table1[[#This Row],[Ledger 14]])</f>
        <v/>
      </c>
      <c r="ES122" t="str">
        <f>IF(Table1[[#This Row],[Ledger 14]]="","",IF(Table1[[#This Row],[Effect 14]]="Dr.",-Table1[[#This Row],[Amount 14]],Table1[[#This Row],[Amount 14]]))</f>
        <v/>
      </c>
      <c r="EV122" t="str">
        <f>IF(Table1[[#This Row],[Ledger 15]]="","","No")</f>
        <v/>
      </c>
      <c r="EW122" t="str">
        <f>IF(Table1[[#This Row],[Ledger 15]]="","",IF(Table1[[#This Row],[Effect 15]]="Dr.","Yes","No"))</f>
        <v/>
      </c>
      <c r="EX122" t="str">
        <f>IF(Table1[[#This Row],[Ledger 15]]="","",Table1[[#This Row],[Ledger 15]])</f>
        <v/>
      </c>
      <c r="EY122" t="str">
        <f>IF(Table1[[#This Row],[Ledger 15]]="","",IF(Table1[[#This Row],[Effect 15]]="Dr.",-Table1[[#This Row],[Amount 15]],Table1[[#This Row],[Amount 15]]))</f>
        <v/>
      </c>
      <c r="FD1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2">
        <f>IF(Table1[[#This Row],[Date]]="",0,IF(AND(Table1[[#This Row],[Date]]&gt;=$FE$2,Table1[[#This Row],[Date]]&lt;=$FE$3),0,1))</f>
        <v>0</v>
      </c>
      <c r="FF122">
        <f>IF(Table1[[#This Row],[Date]]="",0,IF(TYPE(VLOOKUP(Table1[[#This Row],[Voucher Type]],Table1[[#All],[Voucher Type Master]],1,FALSE))=16,1,0))</f>
        <v>0</v>
      </c>
      <c r="FG122">
        <f>IF(TYPE(IF(Table1[[#This Row],[Date]]="",0,IF(VLOOKUP(Table1[[#This Row],[Voucher Type]],$FY$5:$FZ$13,2,0)=Table1[[#This Row],[Effect 1]],0,1)))=16,1,0)</f>
        <v>0</v>
      </c>
      <c r="FH1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2">
        <f>IF(LEN(Table1[[#This Row],[Ledger 1]])&gt;0,IF(TYPE(VLOOKUP(Table1[[#This Row],[Ledger 1]],GZ:GZ,1,0))=16,1,0),0)</f>
        <v>0</v>
      </c>
      <c r="FJ122">
        <f>IF(LEN(Table1[[#This Row],[Ledger 2]])&gt;0,IF(TYPE(VLOOKUP(Table1[[#This Row],[Ledger 2]],GZ:GZ,1,0))=16,1,0),0)</f>
        <v>0</v>
      </c>
      <c r="FK122">
        <f>IF(LEN(Table1[[#This Row],[Ledger 3]])&gt;0,IF(TYPE(VLOOKUP(Table1[[#This Row],[Ledger 3]],GZ:GZ,1,0))=16,1,0),0)</f>
        <v>0</v>
      </c>
      <c r="FL122">
        <f>IF(LEN(Table1[[#This Row],[Ledger 4]])&gt;0,IF(TYPE(VLOOKUP(Table1[[#This Row],[Ledger 4]],GZ:GZ,1,0))=16,1,0),0)</f>
        <v>0</v>
      </c>
      <c r="FM122">
        <f>IF(LEN(Table1[[#This Row],[Ledger 5]])&gt;0,IF(TYPE(VLOOKUP(Table1[[#This Row],[Ledger 5]],GZ:GZ,1,0))=16,1,0),0)</f>
        <v>0</v>
      </c>
      <c r="FN122">
        <f>IF(LEN(Table1[[#This Row],[Ledger 6]])&gt;0,IF(TYPE(VLOOKUP(Table1[[#This Row],[Ledger 6]],$GZ:$GZ,1,0))=16,1,0),0)</f>
        <v>0</v>
      </c>
      <c r="FO122">
        <f>IF(LEN(Table1[[#This Row],[Ledger 7]])&gt;0,IF(TYPE(VLOOKUP(Table1[[#This Row],[Ledger 7]],$GZ:$GZ,1,0))=16,1,0),0)</f>
        <v>0</v>
      </c>
      <c r="FP122">
        <f>IF(LEN(Table1[[#This Row],[Ledger 8]])&gt;0,IF(TYPE(VLOOKUP(Table1[[#This Row],[Ledger 8]],$GZ:$GZ,1,0))=16,1,0),0)</f>
        <v>0</v>
      </c>
      <c r="FQ122">
        <f>IF(LEN(Table1[[#This Row],[Ledger 9]])&gt;0,IF(TYPE(VLOOKUP(Table1[[#This Row],[Ledger 9]],$GZ:$GZ,1,0))=16,1,0),0)</f>
        <v>0</v>
      </c>
      <c r="FR122">
        <f>IF(LEN(Table1[[#This Row],[Ledger 10]])&gt;0,IF(TYPE(VLOOKUP(Table1[[#This Row],[Ledger 10]],$GZ:$GZ,1,0))=16,1,0),0)</f>
        <v>0</v>
      </c>
      <c r="FS122">
        <f>IF(LEN(Table1[[#This Row],[Ledger 11]])&gt;0,IF(TYPE(VLOOKUP(Table1[[#This Row],[Ledger 11]],$GZ:$GZ,1,0))=16,1,0),0)</f>
        <v>0</v>
      </c>
      <c r="FT122">
        <f>IF(LEN(Table1[[#This Row],[Ledger 12]])&gt;0,IF(TYPE(VLOOKUP(Table1[[#This Row],[Ledger 12]],$GZ:$GZ,1,0))=16,1,0),0)</f>
        <v>0</v>
      </c>
      <c r="FU122">
        <f>IF(LEN(Table1[[#This Row],[Ledger 13]])&gt;0,IF(TYPE(VLOOKUP(Table1[[#This Row],[Ledger 13]],$GZ:$GZ,1,0))=16,1,0),0)</f>
        <v>0</v>
      </c>
      <c r="FV122">
        <f>IF(LEN(Table1[[#This Row],[Ledger 14]])&gt;0,IF(TYPE(VLOOKUP(Table1[[#This Row],[Ledger 14]],$GZ:$GZ,1,0))=16,1,0),0)</f>
        <v>0</v>
      </c>
      <c r="FW122">
        <f>IF(LEN(Table1[[#This Row],[Ledger 15]])&gt;0,IF(TYPE(VLOOKUP(Table1[[#This Row],[Ledger 15]],$GZ:$GZ,1,0))=16,1,0),0)</f>
        <v>0</v>
      </c>
    </row>
    <row r="123" spans="4:179" ht="33" customHeight="1" x14ac:dyDescent="0.45">
      <c r="D123" s="8">
        <f t="shared" si="10"/>
        <v>118</v>
      </c>
      <c r="E123" s="32"/>
      <c r="F123" s="34"/>
      <c r="G123" s="34"/>
      <c r="H123" s="34"/>
      <c r="I123" s="34"/>
      <c r="J123" s="38"/>
      <c r="K123" s="33"/>
      <c r="L123" s="36"/>
      <c r="M123" s="35"/>
      <c r="N123" s="34"/>
      <c r="O123" s="41"/>
      <c r="P123" s="35"/>
      <c r="Q123" s="34"/>
      <c r="R123" s="37"/>
      <c r="S123" s="35"/>
      <c r="T123" s="34"/>
      <c r="U123" s="37"/>
      <c r="V123" s="35"/>
      <c r="W123" s="34"/>
      <c r="X123" s="37"/>
      <c r="Y123" s="35"/>
      <c r="Z123" s="34"/>
      <c r="AA123" s="37"/>
      <c r="AB123" s="35"/>
      <c r="AC123" s="34"/>
      <c r="AD123" s="37"/>
      <c r="AE123" s="35"/>
      <c r="AF123" s="34"/>
      <c r="AG123" s="37"/>
      <c r="AH123" s="35"/>
      <c r="AI123" s="34"/>
      <c r="AJ123" s="37"/>
      <c r="AK123" s="35"/>
      <c r="AL123" s="34"/>
      <c r="AM123" s="37"/>
      <c r="AN123" s="35"/>
      <c r="AO123" s="34"/>
      <c r="AP123" s="37"/>
      <c r="AQ123" s="35"/>
      <c r="AR123" s="34"/>
      <c r="AS123" s="37"/>
      <c r="AT123" s="35"/>
      <c r="AU123" s="34"/>
      <c r="AV123" s="37"/>
      <c r="AW123" s="35"/>
      <c r="AX123" s="34"/>
      <c r="AY123" s="37"/>
      <c r="AZ123" s="35"/>
      <c r="BA123" s="34"/>
      <c r="BB123" s="37"/>
      <c r="BC1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3" s="7"/>
      <c r="BF123" t="str">
        <f>IF(Table1[[#This Row],[Date]]="","","&amp;lt;VOUCHER REMOTEID="&amp;""""&amp;$A$11&amp;$A$13&amp;ROW()&amp;""""&amp;" VCHTYPE="""&amp;F123&amp;""" ACTION="""&amp;"Create"&amp;"""&amp;gt;")</f>
        <v/>
      </c>
      <c r="BG123" t="str">
        <f>IF(Table1[[#This Row],[Date]]="","",TEXT(Table1[[#This Row],[Date]],"yyyymmdd"))</f>
        <v/>
      </c>
      <c r="BH123" t="str">
        <f>Table1[[#This Row],[Date2]]</f>
        <v/>
      </c>
      <c r="BI123" t="str">
        <f>IF(Table1[[#This Row],[Date]]="","",Table1[[#This Row],[Voucher Type]])</f>
        <v/>
      </c>
      <c r="BJ123" t="str">
        <f>IF(Table1[[#This Row],[Ref No / Invoice No]]="","",Table1[[#This Row],[Ref No / Invoice No]])</f>
        <v/>
      </c>
      <c r="BK123" t="str">
        <f>IF(Table1[[#This Row],[Voucher No]]="","",Table1[[#This Row],[Voucher No]])</f>
        <v/>
      </c>
      <c r="BL123" t="str">
        <f>IF(Table1[[#This Row],[Date]]="","",Table1[[#This Row],[Narration]])</f>
        <v/>
      </c>
      <c r="BM123" t="str">
        <f>IF(Table1[[#This Row],[Date]]="","",$A$11&amp;$A$13&amp;ROW())</f>
        <v/>
      </c>
      <c r="BN123" t="str">
        <f>IF(Table1[[#This Row],[Date]]="","",$A$13)</f>
        <v/>
      </c>
      <c r="BP123" t="str">
        <f>IF(Table1[[#This Row],[Ledger 1]]="","","No")</f>
        <v/>
      </c>
      <c r="BQ123" t="str">
        <f>IF(Table1[[#This Row],[Date]]="","",IF(Table1[[#This Row],[Effect 1]]="Dr.","Yes","No"))</f>
        <v/>
      </c>
      <c r="BR123" t="str">
        <f>IF(Table1[[#This Row],[Date]]="","",Table1[[#This Row],[Ledger 1]])</f>
        <v/>
      </c>
      <c r="BS123" t="str">
        <f>IF(Table1[[#This Row],[Date]]="","",IF(Table1[[#This Row],[Effect 1]]="Dr.",-Table1[[#This Row],[Amount 1]],Table1[[#This Row],[Amount 1]]))</f>
        <v/>
      </c>
      <c r="BV123" t="str">
        <f>IF(Table1[[#This Row],[Ledger 2]]="","","No")</f>
        <v/>
      </c>
      <c r="BW123" t="str">
        <f>IF(Table1[[#This Row],[Date]]="","",IF(Table1[[#This Row],[Effect 2]]="Dr.","Yes","No"))</f>
        <v/>
      </c>
      <c r="BX123" t="str">
        <f>IF(Table1[[#This Row],[Date]]="","",Table1[[#This Row],[Ledger 2]])</f>
        <v/>
      </c>
      <c r="BY123" t="str">
        <f>IF(Table1[[#This Row],[Date]]="","",IF(Table1[[#This Row],[Effect 2]]="Dr.",-Table1[[#This Row],[Amount 2]],Table1[[#This Row],[Amount 2]]))</f>
        <v/>
      </c>
      <c r="CB123" t="str">
        <f>IF(Table1[[#This Row],[Ledger 3]]="","","No")</f>
        <v/>
      </c>
      <c r="CC123" t="str">
        <f>IF(Table1[[#This Row],[Ledger 3]]="","",IF(Table1[[#This Row],[Effect 3]]="Dr.","Yes","No"))</f>
        <v/>
      </c>
      <c r="CD123" t="str">
        <f>IF(Table1[[#This Row],[Ledger 3]]="","",Table1[[#This Row],[Ledger 3]])</f>
        <v/>
      </c>
      <c r="CE123" t="str">
        <f>IF(Table1[[#This Row],[Ledger 3]]="","",IF(Table1[[#This Row],[Effect 3]]="Dr.",-Table1[[#This Row],[Amount 3]],Table1[[#This Row],[Amount 3]]))</f>
        <v/>
      </c>
      <c r="CH123" t="str">
        <f>IF(Table1[[#This Row],[Ledger 4]]="","","No")</f>
        <v/>
      </c>
      <c r="CI123" t="str">
        <f>IF(Table1[[#This Row],[Ledger 4]]="","",IF(Table1[[#This Row],[Effect 4]]="Dr.","Yes","No"))</f>
        <v/>
      </c>
      <c r="CJ123" t="str">
        <f>IF(Table1[[#This Row],[Ledger 4]]="","",Table1[[#This Row],[Ledger 4]])</f>
        <v/>
      </c>
      <c r="CK123" t="str">
        <f>IF(Table1[[#This Row],[Ledger 4]]="","",IF(Table1[[#This Row],[Effect 4]]="Dr.",-Table1[[#This Row],[Amount 4]],Table1[[#This Row],[Amount 4]]))</f>
        <v/>
      </c>
      <c r="CN123" t="str">
        <f>IF(Table1[[#This Row],[Ledger 5]]="","","No")</f>
        <v/>
      </c>
      <c r="CO123" t="str">
        <f>IF(Table1[[#This Row],[Ledger 5]]="","",IF(Table1[[#This Row],[Effect 5]]="Dr.","Yes","No"))</f>
        <v/>
      </c>
      <c r="CP123" t="str">
        <f>IF(Table1[[#This Row],[Ledger 5]]="","",Table1[[#This Row],[Ledger 5]])</f>
        <v/>
      </c>
      <c r="CQ123" t="str">
        <f>IF(Table1[[#This Row],[Ledger 5]]="","",IF(Table1[[#This Row],[Effect 5]]="Dr.",-Table1[[#This Row],[Amount 5]],Table1[[#This Row],[Amount 5]]))</f>
        <v/>
      </c>
      <c r="CT123" t="str">
        <f>IF(Table1[[#This Row],[Ledger 6]]="","","No")</f>
        <v/>
      </c>
      <c r="CU123" t="str">
        <f>IF(Table1[[#This Row],[Ledger 6]]="","",IF(Table1[[#This Row],[Effect 6]]="Dr.","Yes","No"))</f>
        <v/>
      </c>
      <c r="CV123" t="str">
        <f>IF(Table1[[#This Row],[Ledger 6]]="","",Table1[[#This Row],[Ledger 6]])</f>
        <v/>
      </c>
      <c r="CW123" t="str">
        <f>IF(Table1[[#This Row],[Ledger 6]]="","",IF(Table1[[#This Row],[Effect 6]]="Dr.",-Table1[[#This Row],[Amount 6]],Table1[[#This Row],[Amount 6]]))</f>
        <v/>
      </c>
      <c r="CZ123" t="str">
        <f>IF(Table1[[#This Row],[Ledger 7]]="","","No")</f>
        <v/>
      </c>
      <c r="DA123" t="str">
        <f>IF(Table1[[#This Row],[Ledger 7]]="","",IF(Table1[[#This Row],[Effect 7]]="Dr.","Yes","No"))</f>
        <v/>
      </c>
      <c r="DB123" t="str">
        <f>IF(Table1[[#This Row],[Ledger 7]]="","",Table1[[#This Row],[Ledger 7]])</f>
        <v/>
      </c>
      <c r="DC123" t="str">
        <f>IF(Table1[[#This Row],[Ledger 7]]="","",IF(Table1[[#This Row],[Effect 7]]="Dr.",-Table1[[#This Row],[Amount 7]],Table1[[#This Row],[Amount 7]]))</f>
        <v/>
      </c>
      <c r="DF123" t="str">
        <f>IF(Table1[[#This Row],[Ledger 8]]="","","No")</f>
        <v/>
      </c>
      <c r="DG123" t="str">
        <f>IF(Table1[[#This Row],[Ledger 8]]="","",IF(Table1[[#This Row],[Effect 8]]="Dr.","Yes","No"))</f>
        <v/>
      </c>
      <c r="DH123" t="str">
        <f>IF(Table1[[#This Row],[Ledger 8]]="","",Table1[[#This Row],[Ledger 8]])</f>
        <v/>
      </c>
      <c r="DI123" t="str">
        <f>IF(Table1[[#This Row],[Ledger 8]]="","",IF(Table1[[#This Row],[Effect 8]]="Dr.",-Table1[[#This Row],[Amount 8]],Table1[[#This Row],[Amount 8]]))</f>
        <v/>
      </c>
      <c r="DL123" t="str">
        <f>IF(Table1[[#This Row],[Ledger 9]]="","","No")</f>
        <v/>
      </c>
      <c r="DM123" t="str">
        <f>IF(Table1[[#This Row],[Ledger 9]]="","",IF(Table1[[#This Row],[Effect 9]]="Dr.","Yes","No"))</f>
        <v/>
      </c>
      <c r="DN123" t="str">
        <f>IF(Table1[[#This Row],[Ledger 9]]="","",Table1[[#This Row],[Ledger 9]])</f>
        <v/>
      </c>
      <c r="DO123" t="str">
        <f>IF(Table1[[#This Row],[Ledger 9]]="","",IF(Table1[[#This Row],[Effect 9]]="Dr.",-Table1[[#This Row],[Amount 9]],Table1[[#This Row],[Amount 9]]))</f>
        <v/>
      </c>
      <c r="DR123" t="str">
        <f>IF(Table1[[#This Row],[Ledger 10]]="","","No")</f>
        <v/>
      </c>
      <c r="DS123" t="str">
        <f>IF(Table1[[#This Row],[Ledger 10]]="","",IF(Table1[[#This Row],[Effect 10]]="Dr.","Yes","No"))</f>
        <v/>
      </c>
      <c r="DT123" t="str">
        <f>IF(Table1[[#This Row],[Ledger 10]]="","",Table1[[#This Row],[Ledger 10]])</f>
        <v/>
      </c>
      <c r="DU123" t="str">
        <f>IF(Table1[[#This Row],[Ledger 10]]="","",IF(Table1[[#This Row],[Effect 10]]="Dr.",-Table1[[#This Row],[Amount 10]],Table1[[#This Row],[Amount 10]]))</f>
        <v/>
      </c>
      <c r="DX123" t="str">
        <f>IF(Table1[[#This Row],[Ledger 11]]="","","No")</f>
        <v/>
      </c>
      <c r="DY123" t="str">
        <f>IF(Table1[[#This Row],[Ledger 11]]="","",IF(Table1[[#This Row],[Effect 11]]="Dr.","Yes","No"))</f>
        <v/>
      </c>
      <c r="DZ123" t="str">
        <f>IF(Table1[[#This Row],[Ledger 11]]="","",Table1[[#This Row],[Ledger 11]])</f>
        <v/>
      </c>
      <c r="EA123" t="str">
        <f>IF(Table1[[#This Row],[Ledger 11]]="","",IF(Table1[[#This Row],[Effect 11]]="Dr.",-Table1[[#This Row],[Amount 11]],Table1[[#This Row],[Amount 11]]))</f>
        <v/>
      </c>
      <c r="ED123" t="str">
        <f>IF(Table1[[#This Row],[Ledger 12]]="","","No")</f>
        <v/>
      </c>
      <c r="EE123" t="str">
        <f>IF(Table1[[#This Row],[Ledger 12]]="","",IF(Table1[[#This Row],[Effect 12]]="Dr.","Yes","No"))</f>
        <v/>
      </c>
      <c r="EF123" t="str">
        <f>IF(Table1[[#This Row],[Ledger 12]]="","",Table1[[#This Row],[Ledger 12]])</f>
        <v/>
      </c>
      <c r="EG123" t="str">
        <f>IF(Table1[[#This Row],[Ledger 12]]="","",IF(Table1[[#This Row],[Effect 12]]="Dr.",-Table1[[#This Row],[Amount 12]],Table1[[#This Row],[Amount 12]]))</f>
        <v/>
      </c>
      <c r="EJ123" t="str">
        <f>IF(Table1[[#This Row],[Ledger 13]]="","","No")</f>
        <v/>
      </c>
      <c r="EK123" t="str">
        <f>IF(Table1[[#This Row],[Ledger 13]]="","",IF(Table1[[#This Row],[Effect 13]]="Dr.","Yes","No"))</f>
        <v/>
      </c>
      <c r="EL123" t="str">
        <f>IF(Table1[[#This Row],[Ledger 13]]="","",Table1[[#This Row],[Ledger 13]])</f>
        <v/>
      </c>
      <c r="EM123" t="str">
        <f>IF(Table1[[#This Row],[Ledger 13]]="","",IF(Table1[[#This Row],[Effect 13]]="Dr.",-Table1[[#This Row],[Amount 13]],Table1[[#This Row],[Amount 13]]))</f>
        <v/>
      </c>
      <c r="EP123" t="str">
        <f>IF(Table1[[#This Row],[Ledger 14]]="","","No")</f>
        <v/>
      </c>
      <c r="EQ123" t="str">
        <f>IF(Table1[[#This Row],[Ledger 14]]="","",IF(Table1[[#This Row],[Effect 14]]="Dr.","Yes","No"))</f>
        <v/>
      </c>
      <c r="ER123" t="str">
        <f>IF(Table1[[#This Row],[Ledger 14]]="","",Table1[[#This Row],[Ledger 14]])</f>
        <v/>
      </c>
      <c r="ES123" t="str">
        <f>IF(Table1[[#This Row],[Ledger 14]]="","",IF(Table1[[#This Row],[Effect 14]]="Dr.",-Table1[[#This Row],[Amount 14]],Table1[[#This Row],[Amount 14]]))</f>
        <v/>
      </c>
      <c r="EV123" t="str">
        <f>IF(Table1[[#This Row],[Ledger 15]]="","","No")</f>
        <v/>
      </c>
      <c r="EW123" t="str">
        <f>IF(Table1[[#This Row],[Ledger 15]]="","",IF(Table1[[#This Row],[Effect 15]]="Dr.","Yes","No"))</f>
        <v/>
      </c>
      <c r="EX123" t="str">
        <f>IF(Table1[[#This Row],[Ledger 15]]="","",Table1[[#This Row],[Ledger 15]])</f>
        <v/>
      </c>
      <c r="EY123" t="str">
        <f>IF(Table1[[#This Row],[Ledger 15]]="","",IF(Table1[[#This Row],[Effect 15]]="Dr.",-Table1[[#This Row],[Amount 15]],Table1[[#This Row],[Amount 15]]))</f>
        <v/>
      </c>
      <c r="FD1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3">
        <f>IF(Table1[[#This Row],[Date]]="",0,IF(AND(Table1[[#This Row],[Date]]&gt;=$FE$2,Table1[[#This Row],[Date]]&lt;=$FE$3),0,1))</f>
        <v>0</v>
      </c>
      <c r="FF123">
        <f>IF(Table1[[#This Row],[Date]]="",0,IF(TYPE(VLOOKUP(Table1[[#This Row],[Voucher Type]],Table1[[#All],[Voucher Type Master]],1,FALSE))=16,1,0))</f>
        <v>0</v>
      </c>
      <c r="FG123">
        <f>IF(TYPE(IF(Table1[[#This Row],[Date]]="",0,IF(VLOOKUP(Table1[[#This Row],[Voucher Type]],$FY$5:$FZ$13,2,0)=Table1[[#This Row],[Effect 1]],0,1)))=16,1,0)</f>
        <v>0</v>
      </c>
      <c r="FH1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3">
        <f>IF(LEN(Table1[[#This Row],[Ledger 1]])&gt;0,IF(TYPE(VLOOKUP(Table1[[#This Row],[Ledger 1]],GZ:GZ,1,0))=16,1,0),0)</f>
        <v>0</v>
      </c>
      <c r="FJ123">
        <f>IF(LEN(Table1[[#This Row],[Ledger 2]])&gt;0,IF(TYPE(VLOOKUP(Table1[[#This Row],[Ledger 2]],GZ:GZ,1,0))=16,1,0),0)</f>
        <v>0</v>
      </c>
      <c r="FK123">
        <f>IF(LEN(Table1[[#This Row],[Ledger 3]])&gt;0,IF(TYPE(VLOOKUP(Table1[[#This Row],[Ledger 3]],GZ:GZ,1,0))=16,1,0),0)</f>
        <v>0</v>
      </c>
      <c r="FL123">
        <f>IF(LEN(Table1[[#This Row],[Ledger 4]])&gt;0,IF(TYPE(VLOOKUP(Table1[[#This Row],[Ledger 4]],GZ:GZ,1,0))=16,1,0),0)</f>
        <v>0</v>
      </c>
      <c r="FM123">
        <f>IF(LEN(Table1[[#This Row],[Ledger 5]])&gt;0,IF(TYPE(VLOOKUP(Table1[[#This Row],[Ledger 5]],GZ:GZ,1,0))=16,1,0),0)</f>
        <v>0</v>
      </c>
      <c r="FN123">
        <f>IF(LEN(Table1[[#This Row],[Ledger 6]])&gt;0,IF(TYPE(VLOOKUP(Table1[[#This Row],[Ledger 6]],$GZ:$GZ,1,0))=16,1,0),0)</f>
        <v>0</v>
      </c>
      <c r="FO123">
        <f>IF(LEN(Table1[[#This Row],[Ledger 7]])&gt;0,IF(TYPE(VLOOKUP(Table1[[#This Row],[Ledger 7]],$GZ:$GZ,1,0))=16,1,0),0)</f>
        <v>0</v>
      </c>
      <c r="FP123">
        <f>IF(LEN(Table1[[#This Row],[Ledger 8]])&gt;0,IF(TYPE(VLOOKUP(Table1[[#This Row],[Ledger 8]],$GZ:$GZ,1,0))=16,1,0),0)</f>
        <v>0</v>
      </c>
      <c r="FQ123">
        <f>IF(LEN(Table1[[#This Row],[Ledger 9]])&gt;0,IF(TYPE(VLOOKUP(Table1[[#This Row],[Ledger 9]],$GZ:$GZ,1,0))=16,1,0),0)</f>
        <v>0</v>
      </c>
      <c r="FR123">
        <f>IF(LEN(Table1[[#This Row],[Ledger 10]])&gt;0,IF(TYPE(VLOOKUP(Table1[[#This Row],[Ledger 10]],$GZ:$GZ,1,0))=16,1,0),0)</f>
        <v>0</v>
      </c>
      <c r="FS123">
        <f>IF(LEN(Table1[[#This Row],[Ledger 11]])&gt;0,IF(TYPE(VLOOKUP(Table1[[#This Row],[Ledger 11]],$GZ:$GZ,1,0))=16,1,0),0)</f>
        <v>0</v>
      </c>
      <c r="FT123">
        <f>IF(LEN(Table1[[#This Row],[Ledger 12]])&gt;0,IF(TYPE(VLOOKUP(Table1[[#This Row],[Ledger 12]],$GZ:$GZ,1,0))=16,1,0),0)</f>
        <v>0</v>
      </c>
      <c r="FU123">
        <f>IF(LEN(Table1[[#This Row],[Ledger 13]])&gt;0,IF(TYPE(VLOOKUP(Table1[[#This Row],[Ledger 13]],$GZ:$GZ,1,0))=16,1,0),0)</f>
        <v>0</v>
      </c>
      <c r="FV123">
        <f>IF(LEN(Table1[[#This Row],[Ledger 14]])&gt;0,IF(TYPE(VLOOKUP(Table1[[#This Row],[Ledger 14]],$GZ:$GZ,1,0))=16,1,0),0)</f>
        <v>0</v>
      </c>
      <c r="FW123">
        <f>IF(LEN(Table1[[#This Row],[Ledger 15]])&gt;0,IF(TYPE(VLOOKUP(Table1[[#This Row],[Ledger 15]],$GZ:$GZ,1,0))=16,1,0),0)</f>
        <v>0</v>
      </c>
    </row>
    <row r="124" spans="4:179" ht="33" customHeight="1" x14ac:dyDescent="0.45">
      <c r="D124" s="8">
        <f t="shared" si="10"/>
        <v>119</v>
      </c>
      <c r="E124" s="32"/>
      <c r="F124" s="34"/>
      <c r="G124" s="34"/>
      <c r="H124" s="34"/>
      <c r="I124" s="34"/>
      <c r="J124" s="38"/>
      <c r="K124" s="33"/>
      <c r="L124" s="36"/>
      <c r="M124" s="35"/>
      <c r="N124" s="34"/>
      <c r="O124" s="41"/>
      <c r="P124" s="35"/>
      <c r="Q124" s="34"/>
      <c r="R124" s="37"/>
      <c r="S124" s="35"/>
      <c r="T124" s="34"/>
      <c r="U124" s="37"/>
      <c r="V124" s="35"/>
      <c r="W124" s="34"/>
      <c r="X124" s="37"/>
      <c r="Y124" s="35"/>
      <c r="Z124" s="34"/>
      <c r="AA124" s="37"/>
      <c r="AB124" s="35"/>
      <c r="AC124" s="34"/>
      <c r="AD124" s="37"/>
      <c r="AE124" s="35"/>
      <c r="AF124" s="34"/>
      <c r="AG124" s="37"/>
      <c r="AH124" s="35"/>
      <c r="AI124" s="34"/>
      <c r="AJ124" s="37"/>
      <c r="AK124" s="35"/>
      <c r="AL124" s="34"/>
      <c r="AM124" s="37"/>
      <c r="AN124" s="35"/>
      <c r="AO124" s="34"/>
      <c r="AP124" s="37"/>
      <c r="AQ124" s="35"/>
      <c r="AR124" s="34"/>
      <c r="AS124" s="37"/>
      <c r="AT124" s="35"/>
      <c r="AU124" s="34"/>
      <c r="AV124" s="37"/>
      <c r="AW124" s="35"/>
      <c r="AX124" s="34"/>
      <c r="AY124" s="37"/>
      <c r="AZ124" s="35"/>
      <c r="BA124" s="34"/>
      <c r="BB124" s="37"/>
      <c r="BC1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4" s="7"/>
      <c r="BF124" t="str">
        <f>IF(Table1[[#This Row],[Date]]="","","&amp;lt;VOUCHER REMOTEID="&amp;""""&amp;$A$11&amp;$A$13&amp;ROW()&amp;""""&amp;" VCHTYPE="""&amp;F124&amp;""" ACTION="""&amp;"Create"&amp;"""&amp;gt;")</f>
        <v/>
      </c>
      <c r="BG124" t="str">
        <f>IF(Table1[[#This Row],[Date]]="","",TEXT(Table1[[#This Row],[Date]],"yyyymmdd"))</f>
        <v/>
      </c>
      <c r="BH124" t="str">
        <f>Table1[[#This Row],[Date2]]</f>
        <v/>
      </c>
      <c r="BI124" t="str">
        <f>IF(Table1[[#This Row],[Date]]="","",Table1[[#This Row],[Voucher Type]])</f>
        <v/>
      </c>
      <c r="BJ124" t="str">
        <f>IF(Table1[[#This Row],[Ref No / Invoice No]]="","",Table1[[#This Row],[Ref No / Invoice No]])</f>
        <v/>
      </c>
      <c r="BK124" t="str">
        <f>IF(Table1[[#This Row],[Voucher No]]="","",Table1[[#This Row],[Voucher No]])</f>
        <v/>
      </c>
      <c r="BL124" t="str">
        <f>IF(Table1[[#This Row],[Date]]="","",Table1[[#This Row],[Narration]])</f>
        <v/>
      </c>
      <c r="BM124" t="str">
        <f>IF(Table1[[#This Row],[Date]]="","",$A$11&amp;$A$13&amp;ROW())</f>
        <v/>
      </c>
      <c r="BN124" t="str">
        <f>IF(Table1[[#This Row],[Date]]="","",$A$13)</f>
        <v/>
      </c>
      <c r="BP124" t="str">
        <f>IF(Table1[[#This Row],[Ledger 1]]="","","No")</f>
        <v/>
      </c>
      <c r="BQ124" t="str">
        <f>IF(Table1[[#This Row],[Date]]="","",IF(Table1[[#This Row],[Effect 1]]="Dr.","Yes","No"))</f>
        <v/>
      </c>
      <c r="BR124" t="str">
        <f>IF(Table1[[#This Row],[Date]]="","",Table1[[#This Row],[Ledger 1]])</f>
        <v/>
      </c>
      <c r="BS124" t="str">
        <f>IF(Table1[[#This Row],[Date]]="","",IF(Table1[[#This Row],[Effect 1]]="Dr.",-Table1[[#This Row],[Amount 1]],Table1[[#This Row],[Amount 1]]))</f>
        <v/>
      </c>
      <c r="BV124" t="str">
        <f>IF(Table1[[#This Row],[Ledger 2]]="","","No")</f>
        <v/>
      </c>
      <c r="BW124" t="str">
        <f>IF(Table1[[#This Row],[Date]]="","",IF(Table1[[#This Row],[Effect 2]]="Dr.","Yes","No"))</f>
        <v/>
      </c>
      <c r="BX124" t="str">
        <f>IF(Table1[[#This Row],[Date]]="","",Table1[[#This Row],[Ledger 2]])</f>
        <v/>
      </c>
      <c r="BY124" t="str">
        <f>IF(Table1[[#This Row],[Date]]="","",IF(Table1[[#This Row],[Effect 2]]="Dr.",-Table1[[#This Row],[Amount 2]],Table1[[#This Row],[Amount 2]]))</f>
        <v/>
      </c>
      <c r="CB124" t="str">
        <f>IF(Table1[[#This Row],[Ledger 3]]="","","No")</f>
        <v/>
      </c>
      <c r="CC124" t="str">
        <f>IF(Table1[[#This Row],[Ledger 3]]="","",IF(Table1[[#This Row],[Effect 3]]="Dr.","Yes","No"))</f>
        <v/>
      </c>
      <c r="CD124" t="str">
        <f>IF(Table1[[#This Row],[Ledger 3]]="","",Table1[[#This Row],[Ledger 3]])</f>
        <v/>
      </c>
      <c r="CE124" t="str">
        <f>IF(Table1[[#This Row],[Ledger 3]]="","",IF(Table1[[#This Row],[Effect 3]]="Dr.",-Table1[[#This Row],[Amount 3]],Table1[[#This Row],[Amount 3]]))</f>
        <v/>
      </c>
      <c r="CH124" t="str">
        <f>IF(Table1[[#This Row],[Ledger 4]]="","","No")</f>
        <v/>
      </c>
      <c r="CI124" t="str">
        <f>IF(Table1[[#This Row],[Ledger 4]]="","",IF(Table1[[#This Row],[Effect 4]]="Dr.","Yes","No"))</f>
        <v/>
      </c>
      <c r="CJ124" t="str">
        <f>IF(Table1[[#This Row],[Ledger 4]]="","",Table1[[#This Row],[Ledger 4]])</f>
        <v/>
      </c>
      <c r="CK124" t="str">
        <f>IF(Table1[[#This Row],[Ledger 4]]="","",IF(Table1[[#This Row],[Effect 4]]="Dr.",-Table1[[#This Row],[Amount 4]],Table1[[#This Row],[Amount 4]]))</f>
        <v/>
      </c>
      <c r="CN124" t="str">
        <f>IF(Table1[[#This Row],[Ledger 5]]="","","No")</f>
        <v/>
      </c>
      <c r="CO124" t="str">
        <f>IF(Table1[[#This Row],[Ledger 5]]="","",IF(Table1[[#This Row],[Effect 5]]="Dr.","Yes","No"))</f>
        <v/>
      </c>
      <c r="CP124" t="str">
        <f>IF(Table1[[#This Row],[Ledger 5]]="","",Table1[[#This Row],[Ledger 5]])</f>
        <v/>
      </c>
      <c r="CQ124" t="str">
        <f>IF(Table1[[#This Row],[Ledger 5]]="","",IF(Table1[[#This Row],[Effect 5]]="Dr.",-Table1[[#This Row],[Amount 5]],Table1[[#This Row],[Amount 5]]))</f>
        <v/>
      </c>
      <c r="CT124" t="str">
        <f>IF(Table1[[#This Row],[Ledger 6]]="","","No")</f>
        <v/>
      </c>
      <c r="CU124" t="str">
        <f>IF(Table1[[#This Row],[Ledger 6]]="","",IF(Table1[[#This Row],[Effect 6]]="Dr.","Yes","No"))</f>
        <v/>
      </c>
      <c r="CV124" t="str">
        <f>IF(Table1[[#This Row],[Ledger 6]]="","",Table1[[#This Row],[Ledger 6]])</f>
        <v/>
      </c>
      <c r="CW124" t="str">
        <f>IF(Table1[[#This Row],[Ledger 6]]="","",IF(Table1[[#This Row],[Effect 6]]="Dr.",-Table1[[#This Row],[Amount 6]],Table1[[#This Row],[Amount 6]]))</f>
        <v/>
      </c>
      <c r="CZ124" t="str">
        <f>IF(Table1[[#This Row],[Ledger 7]]="","","No")</f>
        <v/>
      </c>
      <c r="DA124" t="str">
        <f>IF(Table1[[#This Row],[Ledger 7]]="","",IF(Table1[[#This Row],[Effect 7]]="Dr.","Yes","No"))</f>
        <v/>
      </c>
      <c r="DB124" t="str">
        <f>IF(Table1[[#This Row],[Ledger 7]]="","",Table1[[#This Row],[Ledger 7]])</f>
        <v/>
      </c>
      <c r="DC124" t="str">
        <f>IF(Table1[[#This Row],[Ledger 7]]="","",IF(Table1[[#This Row],[Effect 7]]="Dr.",-Table1[[#This Row],[Amount 7]],Table1[[#This Row],[Amount 7]]))</f>
        <v/>
      </c>
      <c r="DF124" t="str">
        <f>IF(Table1[[#This Row],[Ledger 8]]="","","No")</f>
        <v/>
      </c>
      <c r="DG124" t="str">
        <f>IF(Table1[[#This Row],[Ledger 8]]="","",IF(Table1[[#This Row],[Effect 8]]="Dr.","Yes","No"))</f>
        <v/>
      </c>
      <c r="DH124" t="str">
        <f>IF(Table1[[#This Row],[Ledger 8]]="","",Table1[[#This Row],[Ledger 8]])</f>
        <v/>
      </c>
      <c r="DI124" t="str">
        <f>IF(Table1[[#This Row],[Ledger 8]]="","",IF(Table1[[#This Row],[Effect 8]]="Dr.",-Table1[[#This Row],[Amount 8]],Table1[[#This Row],[Amount 8]]))</f>
        <v/>
      </c>
      <c r="DL124" t="str">
        <f>IF(Table1[[#This Row],[Ledger 9]]="","","No")</f>
        <v/>
      </c>
      <c r="DM124" t="str">
        <f>IF(Table1[[#This Row],[Ledger 9]]="","",IF(Table1[[#This Row],[Effect 9]]="Dr.","Yes","No"))</f>
        <v/>
      </c>
      <c r="DN124" t="str">
        <f>IF(Table1[[#This Row],[Ledger 9]]="","",Table1[[#This Row],[Ledger 9]])</f>
        <v/>
      </c>
      <c r="DO124" t="str">
        <f>IF(Table1[[#This Row],[Ledger 9]]="","",IF(Table1[[#This Row],[Effect 9]]="Dr.",-Table1[[#This Row],[Amount 9]],Table1[[#This Row],[Amount 9]]))</f>
        <v/>
      </c>
      <c r="DR124" t="str">
        <f>IF(Table1[[#This Row],[Ledger 10]]="","","No")</f>
        <v/>
      </c>
      <c r="DS124" t="str">
        <f>IF(Table1[[#This Row],[Ledger 10]]="","",IF(Table1[[#This Row],[Effect 10]]="Dr.","Yes","No"))</f>
        <v/>
      </c>
      <c r="DT124" t="str">
        <f>IF(Table1[[#This Row],[Ledger 10]]="","",Table1[[#This Row],[Ledger 10]])</f>
        <v/>
      </c>
      <c r="DU124" t="str">
        <f>IF(Table1[[#This Row],[Ledger 10]]="","",IF(Table1[[#This Row],[Effect 10]]="Dr.",-Table1[[#This Row],[Amount 10]],Table1[[#This Row],[Amount 10]]))</f>
        <v/>
      </c>
      <c r="DX124" t="str">
        <f>IF(Table1[[#This Row],[Ledger 11]]="","","No")</f>
        <v/>
      </c>
      <c r="DY124" t="str">
        <f>IF(Table1[[#This Row],[Ledger 11]]="","",IF(Table1[[#This Row],[Effect 11]]="Dr.","Yes","No"))</f>
        <v/>
      </c>
      <c r="DZ124" t="str">
        <f>IF(Table1[[#This Row],[Ledger 11]]="","",Table1[[#This Row],[Ledger 11]])</f>
        <v/>
      </c>
      <c r="EA124" t="str">
        <f>IF(Table1[[#This Row],[Ledger 11]]="","",IF(Table1[[#This Row],[Effect 11]]="Dr.",-Table1[[#This Row],[Amount 11]],Table1[[#This Row],[Amount 11]]))</f>
        <v/>
      </c>
      <c r="ED124" t="str">
        <f>IF(Table1[[#This Row],[Ledger 12]]="","","No")</f>
        <v/>
      </c>
      <c r="EE124" t="str">
        <f>IF(Table1[[#This Row],[Ledger 12]]="","",IF(Table1[[#This Row],[Effect 12]]="Dr.","Yes","No"))</f>
        <v/>
      </c>
      <c r="EF124" t="str">
        <f>IF(Table1[[#This Row],[Ledger 12]]="","",Table1[[#This Row],[Ledger 12]])</f>
        <v/>
      </c>
      <c r="EG124" t="str">
        <f>IF(Table1[[#This Row],[Ledger 12]]="","",IF(Table1[[#This Row],[Effect 12]]="Dr.",-Table1[[#This Row],[Amount 12]],Table1[[#This Row],[Amount 12]]))</f>
        <v/>
      </c>
      <c r="EJ124" t="str">
        <f>IF(Table1[[#This Row],[Ledger 13]]="","","No")</f>
        <v/>
      </c>
      <c r="EK124" t="str">
        <f>IF(Table1[[#This Row],[Ledger 13]]="","",IF(Table1[[#This Row],[Effect 13]]="Dr.","Yes","No"))</f>
        <v/>
      </c>
      <c r="EL124" t="str">
        <f>IF(Table1[[#This Row],[Ledger 13]]="","",Table1[[#This Row],[Ledger 13]])</f>
        <v/>
      </c>
      <c r="EM124" t="str">
        <f>IF(Table1[[#This Row],[Ledger 13]]="","",IF(Table1[[#This Row],[Effect 13]]="Dr.",-Table1[[#This Row],[Amount 13]],Table1[[#This Row],[Amount 13]]))</f>
        <v/>
      </c>
      <c r="EP124" t="str">
        <f>IF(Table1[[#This Row],[Ledger 14]]="","","No")</f>
        <v/>
      </c>
      <c r="EQ124" t="str">
        <f>IF(Table1[[#This Row],[Ledger 14]]="","",IF(Table1[[#This Row],[Effect 14]]="Dr.","Yes","No"))</f>
        <v/>
      </c>
      <c r="ER124" t="str">
        <f>IF(Table1[[#This Row],[Ledger 14]]="","",Table1[[#This Row],[Ledger 14]])</f>
        <v/>
      </c>
      <c r="ES124" t="str">
        <f>IF(Table1[[#This Row],[Ledger 14]]="","",IF(Table1[[#This Row],[Effect 14]]="Dr.",-Table1[[#This Row],[Amount 14]],Table1[[#This Row],[Amount 14]]))</f>
        <v/>
      </c>
      <c r="EV124" t="str">
        <f>IF(Table1[[#This Row],[Ledger 15]]="","","No")</f>
        <v/>
      </c>
      <c r="EW124" t="str">
        <f>IF(Table1[[#This Row],[Ledger 15]]="","",IF(Table1[[#This Row],[Effect 15]]="Dr.","Yes","No"))</f>
        <v/>
      </c>
      <c r="EX124" t="str">
        <f>IF(Table1[[#This Row],[Ledger 15]]="","",Table1[[#This Row],[Ledger 15]])</f>
        <v/>
      </c>
      <c r="EY124" t="str">
        <f>IF(Table1[[#This Row],[Ledger 15]]="","",IF(Table1[[#This Row],[Effect 15]]="Dr.",-Table1[[#This Row],[Amount 15]],Table1[[#This Row],[Amount 15]]))</f>
        <v/>
      </c>
      <c r="FD1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4">
        <f>IF(Table1[[#This Row],[Date]]="",0,IF(AND(Table1[[#This Row],[Date]]&gt;=$FE$2,Table1[[#This Row],[Date]]&lt;=$FE$3),0,1))</f>
        <v>0</v>
      </c>
      <c r="FF124">
        <f>IF(Table1[[#This Row],[Date]]="",0,IF(TYPE(VLOOKUP(Table1[[#This Row],[Voucher Type]],Table1[[#All],[Voucher Type Master]],1,FALSE))=16,1,0))</f>
        <v>0</v>
      </c>
      <c r="FG124">
        <f>IF(TYPE(IF(Table1[[#This Row],[Date]]="",0,IF(VLOOKUP(Table1[[#This Row],[Voucher Type]],$FY$5:$FZ$13,2,0)=Table1[[#This Row],[Effect 1]],0,1)))=16,1,0)</f>
        <v>0</v>
      </c>
      <c r="FH1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4">
        <f>IF(LEN(Table1[[#This Row],[Ledger 1]])&gt;0,IF(TYPE(VLOOKUP(Table1[[#This Row],[Ledger 1]],GZ:GZ,1,0))=16,1,0),0)</f>
        <v>0</v>
      </c>
      <c r="FJ124">
        <f>IF(LEN(Table1[[#This Row],[Ledger 2]])&gt;0,IF(TYPE(VLOOKUP(Table1[[#This Row],[Ledger 2]],GZ:GZ,1,0))=16,1,0),0)</f>
        <v>0</v>
      </c>
      <c r="FK124">
        <f>IF(LEN(Table1[[#This Row],[Ledger 3]])&gt;0,IF(TYPE(VLOOKUP(Table1[[#This Row],[Ledger 3]],GZ:GZ,1,0))=16,1,0),0)</f>
        <v>0</v>
      </c>
      <c r="FL124">
        <f>IF(LEN(Table1[[#This Row],[Ledger 4]])&gt;0,IF(TYPE(VLOOKUP(Table1[[#This Row],[Ledger 4]],GZ:GZ,1,0))=16,1,0),0)</f>
        <v>0</v>
      </c>
      <c r="FM124">
        <f>IF(LEN(Table1[[#This Row],[Ledger 5]])&gt;0,IF(TYPE(VLOOKUP(Table1[[#This Row],[Ledger 5]],GZ:GZ,1,0))=16,1,0),0)</f>
        <v>0</v>
      </c>
      <c r="FN124">
        <f>IF(LEN(Table1[[#This Row],[Ledger 6]])&gt;0,IF(TYPE(VLOOKUP(Table1[[#This Row],[Ledger 6]],$GZ:$GZ,1,0))=16,1,0),0)</f>
        <v>0</v>
      </c>
      <c r="FO124">
        <f>IF(LEN(Table1[[#This Row],[Ledger 7]])&gt;0,IF(TYPE(VLOOKUP(Table1[[#This Row],[Ledger 7]],$GZ:$GZ,1,0))=16,1,0),0)</f>
        <v>0</v>
      </c>
      <c r="FP124">
        <f>IF(LEN(Table1[[#This Row],[Ledger 8]])&gt;0,IF(TYPE(VLOOKUP(Table1[[#This Row],[Ledger 8]],$GZ:$GZ,1,0))=16,1,0),0)</f>
        <v>0</v>
      </c>
      <c r="FQ124">
        <f>IF(LEN(Table1[[#This Row],[Ledger 9]])&gt;0,IF(TYPE(VLOOKUP(Table1[[#This Row],[Ledger 9]],$GZ:$GZ,1,0))=16,1,0),0)</f>
        <v>0</v>
      </c>
      <c r="FR124">
        <f>IF(LEN(Table1[[#This Row],[Ledger 10]])&gt;0,IF(TYPE(VLOOKUP(Table1[[#This Row],[Ledger 10]],$GZ:$GZ,1,0))=16,1,0),0)</f>
        <v>0</v>
      </c>
      <c r="FS124">
        <f>IF(LEN(Table1[[#This Row],[Ledger 11]])&gt;0,IF(TYPE(VLOOKUP(Table1[[#This Row],[Ledger 11]],$GZ:$GZ,1,0))=16,1,0),0)</f>
        <v>0</v>
      </c>
      <c r="FT124">
        <f>IF(LEN(Table1[[#This Row],[Ledger 12]])&gt;0,IF(TYPE(VLOOKUP(Table1[[#This Row],[Ledger 12]],$GZ:$GZ,1,0))=16,1,0),0)</f>
        <v>0</v>
      </c>
      <c r="FU124">
        <f>IF(LEN(Table1[[#This Row],[Ledger 13]])&gt;0,IF(TYPE(VLOOKUP(Table1[[#This Row],[Ledger 13]],$GZ:$GZ,1,0))=16,1,0),0)</f>
        <v>0</v>
      </c>
      <c r="FV124">
        <f>IF(LEN(Table1[[#This Row],[Ledger 14]])&gt;0,IF(TYPE(VLOOKUP(Table1[[#This Row],[Ledger 14]],$GZ:$GZ,1,0))=16,1,0),0)</f>
        <v>0</v>
      </c>
      <c r="FW124">
        <f>IF(LEN(Table1[[#This Row],[Ledger 15]])&gt;0,IF(TYPE(VLOOKUP(Table1[[#This Row],[Ledger 15]],$GZ:$GZ,1,0))=16,1,0),0)</f>
        <v>0</v>
      </c>
    </row>
    <row r="125" spans="4:179" ht="33" customHeight="1" x14ac:dyDescent="0.45">
      <c r="D125" s="8">
        <f t="shared" si="10"/>
        <v>120</v>
      </c>
      <c r="E125" s="32"/>
      <c r="F125" s="34"/>
      <c r="G125" s="34"/>
      <c r="H125" s="34"/>
      <c r="I125" s="34"/>
      <c r="J125" s="38"/>
      <c r="K125" s="33"/>
      <c r="L125" s="36"/>
      <c r="M125" s="35"/>
      <c r="N125" s="34"/>
      <c r="O125" s="41"/>
      <c r="P125" s="35"/>
      <c r="Q125" s="34"/>
      <c r="R125" s="37"/>
      <c r="S125" s="35"/>
      <c r="T125" s="34"/>
      <c r="U125" s="37"/>
      <c r="V125" s="35"/>
      <c r="W125" s="34"/>
      <c r="X125" s="37"/>
      <c r="Y125" s="35"/>
      <c r="Z125" s="34"/>
      <c r="AA125" s="37"/>
      <c r="AB125" s="35"/>
      <c r="AC125" s="34"/>
      <c r="AD125" s="37"/>
      <c r="AE125" s="35"/>
      <c r="AF125" s="34"/>
      <c r="AG125" s="37"/>
      <c r="AH125" s="35"/>
      <c r="AI125" s="34"/>
      <c r="AJ125" s="37"/>
      <c r="AK125" s="35"/>
      <c r="AL125" s="34"/>
      <c r="AM125" s="37"/>
      <c r="AN125" s="35"/>
      <c r="AO125" s="34"/>
      <c r="AP125" s="37"/>
      <c r="AQ125" s="35"/>
      <c r="AR125" s="34"/>
      <c r="AS125" s="37"/>
      <c r="AT125" s="35"/>
      <c r="AU125" s="34"/>
      <c r="AV125" s="37"/>
      <c r="AW125" s="35"/>
      <c r="AX125" s="34"/>
      <c r="AY125" s="37"/>
      <c r="AZ125" s="35"/>
      <c r="BA125" s="34"/>
      <c r="BB125" s="37"/>
      <c r="BC1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5" s="7"/>
      <c r="BF125" t="str">
        <f>IF(Table1[[#This Row],[Date]]="","","&amp;lt;VOUCHER REMOTEID="&amp;""""&amp;$A$11&amp;$A$13&amp;ROW()&amp;""""&amp;" VCHTYPE="""&amp;F125&amp;""" ACTION="""&amp;"Create"&amp;"""&amp;gt;")</f>
        <v/>
      </c>
      <c r="BG125" t="str">
        <f>IF(Table1[[#This Row],[Date]]="","",TEXT(Table1[[#This Row],[Date]],"yyyymmdd"))</f>
        <v/>
      </c>
      <c r="BH125" t="str">
        <f>Table1[[#This Row],[Date2]]</f>
        <v/>
      </c>
      <c r="BI125" t="str">
        <f>IF(Table1[[#This Row],[Date]]="","",Table1[[#This Row],[Voucher Type]])</f>
        <v/>
      </c>
      <c r="BJ125" t="str">
        <f>IF(Table1[[#This Row],[Ref No / Invoice No]]="","",Table1[[#This Row],[Ref No / Invoice No]])</f>
        <v/>
      </c>
      <c r="BK125" t="str">
        <f>IF(Table1[[#This Row],[Voucher No]]="","",Table1[[#This Row],[Voucher No]])</f>
        <v/>
      </c>
      <c r="BL125" t="str">
        <f>IF(Table1[[#This Row],[Date]]="","",Table1[[#This Row],[Narration]])</f>
        <v/>
      </c>
      <c r="BM125" t="str">
        <f>IF(Table1[[#This Row],[Date]]="","",$A$11&amp;$A$13&amp;ROW())</f>
        <v/>
      </c>
      <c r="BN125" t="str">
        <f>IF(Table1[[#This Row],[Date]]="","",$A$13)</f>
        <v/>
      </c>
      <c r="BP125" t="str">
        <f>IF(Table1[[#This Row],[Ledger 1]]="","","No")</f>
        <v/>
      </c>
      <c r="BQ125" t="str">
        <f>IF(Table1[[#This Row],[Date]]="","",IF(Table1[[#This Row],[Effect 1]]="Dr.","Yes","No"))</f>
        <v/>
      </c>
      <c r="BR125" t="str">
        <f>IF(Table1[[#This Row],[Date]]="","",Table1[[#This Row],[Ledger 1]])</f>
        <v/>
      </c>
      <c r="BS125" t="str">
        <f>IF(Table1[[#This Row],[Date]]="","",IF(Table1[[#This Row],[Effect 1]]="Dr.",-Table1[[#This Row],[Amount 1]],Table1[[#This Row],[Amount 1]]))</f>
        <v/>
      </c>
      <c r="BV125" t="str">
        <f>IF(Table1[[#This Row],[Ledger 2]]="","","No")</f>
        <v/>
      </c>
      <c r="BW125" t="str">
        <f>IF(Table1[[#This Row],[Date]]="","",IF(Table1[[#This Row],[Effect 2]]="Dr.","Yes","No"))</f>
        <v/>
      </c>
      <c r="BX125" t="str">
        <f>IF(Table1[[#This Row],[Date]]="","",Table1[[#This Row],[Ledger 2]])</f>
        <v/>
      </c>
      <c r="BY125" t="str">
        <f>IF(Table1[[#This Row],[Date]]="","",IF(Table1[[#This Row],[Effect 2]]="Dr.",-Table1[[#This Row],[Amount 2]],Table1[[#This Row],[Amount 2]]))</f>
        <v/>
      </c>
      <c r="CB125" t="str">
        <f>IF(Table1[[#This Row],[Ledger 3]]="","","No")</f>
        <v/>
      </c>
      <c r="CC125" t="str">
        <f>IF(Table1[[#This Row],[Ledger 3]]="","",IF(Table1[[#This Row],[Effect 3]]="Dr.","Yes","No"))</f>
        <v/>
      </c>
      <c r="CD125" t="str">
        <f>IF(Table1[[#This Row],[Ledger 3]]="","",Table1[[#This Row],[Ledger 3]])</f>
        <v/>
      </c>
      <c r="CE125" t="str">
        <f>IF(Table1[[#This Row],[Ledger 3]]="","",IF(Table1[[#This Row],[Effect 3]]="Dr.",-Table1[[#This Row],[Amount 3]],Table1[[#This Row],[Amount 3]]))</f>
        <v/>
      </c>
      <c r="CH125" t="str">
        <f>IF(Table1[[#This Row],[Ledger 4]]="","","No")</f>
        <v/>
      </c>
      <c r="CI125" t="str">
        <f>IF(Table1[[#This Row],[Ledger 4]]="","",IF(Table1[[#This Row],[Effect 4]]="Dr.","Yes","No"))</f>
        <v/>
      </c>
      <c r="CJ125" t="str">
        <f>IF(Table1[[#This Row],[Ledger 4]]="","",Table1[[#This Row],[Ledger 4]])</f>
        <v/>
      </c>
      <c r="CK125" t="str">
        <f>IF(Table1[[#This Row],[Ledger 4]]="","",IF(Table1[[#This Row],[Effect 4]]="Dr.",-Table1[[#This Row],[Amount 4]],Table1[[#This Row],[Amount 4]]))</f>
        <v/>
      </c>
      <c r="CN125" t="str">
        <f>IF(Table1[[#This Row],[Ledger 5]]="","","No")</f>
        <v/>
      </c>
      <c r="CO125" t="str">
        <f>IF(Table1[[#This Row],[Ledger 5]]="","",IF(Table1[[#This Row],[Effect 5]]="Dr.","Yes","No"))</f>
        <v/>
      </c>
      <c r="CP125" t="str">
        <f>IF(Table1[[#This Row],[Ledger 5]]="","",Table1[[#This Row],[Ledger 5]])</f>
        <v/>
      </c>
      <c r="CQ125" t="str">
        <f>IF(Table1[[#This Row],[Ledger 5]]="","",IF(Table1[[#This Row],[Effect 5]]="Dr.",-Table1[[#This Row],[Amount 5]],Table1[[#This Row],[Amount 5]]))</f>
        <v/>
      </c>
      <c r="CT125" t="str">
        <f>IF(Table1[[#This Row],[Ledger 6]]="","","No")</f>
        <v/>
      </c>
      <c r="CU125" t="str">
        <f>IF(Table1[[#This Row],[Ledger 6]]="","",IF(Table1[[#This Row],[Effect 6]]="Dr.","Yes","No"))</f>
        <v/>
      </c>
      <c r="CV125" t="str">
        <f>IF(Table1[[#This Row],[Ledger 6]]="","",Table1[[#This Row],[Ledger 6]])</f>
        <v/>
      </c>
      <c r="CW125" t="str">
        <f>IF(Table1[[#This Row],[Ledger 6]]="","",IF(Table1[[#This Row],[Effect 6]]="Dr.",-Table1[[#This Row],[Amount 6]],Table1[[#This Row],[Amount 6]]))</f>
        <v/>
      </c>
      <c r="CZ125" t="str">
        <f>IF(Table1[[#This Row],[Ledger 7]]="","","No")</f>
        <v/>
      </c>
      <c r="DA125" t="str">
        <f>IF(Table1[[#This Row],[Ledger 7]]="","",IF(Table1[[#This Row],[Effect 7]]="Dr.","Yes","No"))</f>
        <v/>
      </c>
      <c r="DB125" t="str">
        <f>IF(Table1[[#This Row],[Ledger 7]]="","",Table1[[#This Row],[Ledger 7]])</f>
        <v/>
      </c>
      <c r="DC125" t="str">
        <f>IF(Table1[[#This Row],[Ledger 7]]="","",IF(Table1[[#This Row],[Effect 7]]="Dr.",-Table1[[#This Row],[Amount 7]],Table1[[#This Row],[Amount 7]]))</f>
        <v/>
      </c>
      <c r="DF125" t="str">
        <f>IF(Table1[[#This Row],[Ledger 8]]="","","No")</f>
        <v/>
      </c>
      <c r="DG125" t="str">
        <f>IF(Table1[[#This Row],[Ledger 8]]="","",IF(Table1[[#This Row],[Effect 8]]="Dr.","Yes","No"))</f>
        <v/>
      </c>
      <c r="DH125" t="str">
        <f>IF(Table1[[#This Row],[Ledger 8]]="","",Table1[[#This Row],[Ledger 8]])</f>
        <v/>
      </c>
      <c r="DI125" t="str">
        <f>IF(Table1[[#This Row],[Ledger 8]]="","",IF(Table1[[#This Row],[Effect 8]]="Dr.",-Table1[[#This Row],[Amount 8]],Table1[[#This Row],[Amount 8]]))</f>
        <v/>
      </c>
      <c r="DL125" t="str">
        <f>IF(Table1[[#This Row],[Ledger 9]]="","","No")</f>
        <v/>
      </c>
      <c r="DM125" t="str">
        <f>IF(Table1[[#This Row],[Ledger 9]]="","",IF(Table1[[#This Row],[Effect 9]]="Dr.","Yes","No"))</f>
        <v/>
      </c>
      <c r="DN125" t="str">
        <f>IF(Table1[[#This Row],[Ledger 9]]="","",Table1[[#This Row],[Ledger 9]])</f>
        <v/>
      </c>
      <c r="DO125" t="str">
        <f>IF(Table1[[#This Row],[Ledger 9]]="","",IF(Table1[[#This Row],[Effect 9]]="Dr.",-Table1[[#This Row],[Amount 9]],Table1[[#This Row],[Amount 9]]))</f>
        <v/>
      </c>
      <c r="DR125" t="str">
        <f>IF(Table1[[#This Row],[Ledger 10]]="","","No")</f>
        <v/>
      </c>
      <c r="DS125" t="str">
        <f>IF(Table1[[#This Row],[Ledger 10]]="","",IF(Table1[[#This Row],[Effect 10]]="Dr.","Yes","No"))</f>
        <v/>
      </c>
      <c r="DT125" t="str">
        <f>IF(Table1[[#This Row],[Ledger 10]]="","",Table1[[#This Row],[Ledger 10]])</f>
        <v/>
      </c>
      <c r="DU125" t="str">
        <f>IF(Table1[[#This Row],[Ledger 10]]="","",IF(Table1[[#This Row],[Effect 10]]="Dr.",-Table1[[#This Row],[Amount 10]],Table1[[#This Row],[Amount 10]]))</f>
        <v/>
      </c>
      <c r="DX125" t="str">
        <f>IF(Table1[[#This Row],[Ledger 11]]="","","No")</f>
        <v/>
      </c>
      <c r="DY125" t="str">
        <f>IF(Table1[[#This Row],[Ledger 11]]="","",IF(Table1[[#This Row],[Effect 11]]="Dr.","Yes","No"))</f>
        <v/>
      </c>
      <c r="DZ125" t="str">
        <f>IF(Table1[[#This Row],[Ledger 11]]="","",Table1[[#This Row],[Ledger 11]])</f>
        <v/>
      </c>
      <c r="EA125" t="str">
        <f>IF(Table1[[#This Row],[Ledger 11]]="","",IF(Table1[[#This Row],[Effect 11]]="Dr.",-Table1[[#This Row],[Amount 11]],Table1[[#This Row],[Amount 11]]))</f>
        <v/>
      </c>
      <c r="ED125" t="str">
        <f>IF(Table1[[#This Row],[Ledger 12]]="","","No")</f>
        <v/>
      </c>
      <c r="EE125" t="str">
        <f>IF(Table1[[#This Row],[Ledger 12]]="","",IF(Table1[[#This Row],[Effect 12]]="Dr.","Yes","No"))</f>
        <v/>
      </c>
      <c r="EF125" t="str">
        <f>IF(Table1[[#This Row],[Ledger 12]]="","",Table1[[#This Row],[Ledger 12]])</f>
        <v/>
      </c>
      <c r="EG125" t="str">
        <f>IF(Table1[[#This Row],[Ledger 12]]="","",IF(Table1[[#This Row],[Effect 12]]="Dr.",-Table1[[#This Row],[Amount 12]],Table1[[#This Row],[Amount 12]]))</f>
        <v/>
      </c>
      <c r="EJ125" t="str">
        <f>IF(Table1[[#This Row],[Ledger 13]]="","","No")</f>
        <v/>
      </c>
      <c r="EK125" t="str">
        <f>IF(Table1[[#This Row],[Ledger 13]]="","",IF(Table1[[#This Row],[Effect 13]]="Dr.","Yes","No"))</f>
        <v/>
      </c>
      <c r="EL125" t="str">
        <f>IF(Table1[[#This Row],[Ledger 13]]="","",Table1[[#This Row],[Ledger 13]])</f>
        <v/>
      </c>
      <c r="EM125" t="str">
        <f>IF(Table1[[#This Row],[Ledger 13]]="","",IF(Table1[[#This Row],[Effect 13]]="Dr.",-Table1[[#This Row],[Amount 13]],Table1[[#This Row],[Amount 13]]))</f>
        <v/>
      </c>
      <c r="EP125" t="str">
        <f>IF(Table1[[#This Row],[Ledger 14]]="","","No")</f>
        <v/>
      </c>
      <c r="EQ125" t="str">
        <f>IF(Table1[[#This Row],[Ledger 14]]="","",IF(Table1[[#This Row],[Effect 14]]="Dr.","Yes","No"))</f>
        <v/>
      </c>
      <c r="ER125" t="str">
        <f>IF(Table1[[#This Row],[Ledger 14]]="","",Table1[[#This Row],[Ledger 14]])</f>
        <v/>
      </c>
      <c r="ES125" t="str">
        <f>IF(Table1[[#This Row],[Ledger 14]]="","",IF(Table1[[#This Row],[Effect 14]]="Dr.",-Table1[[#This Row],[Amount 14]],Table1[[#This Row],[Amount 14]]))</f>
        <v/>
      </c>
      <c r="EV125" t="str">
        <f>IF(Table1[[#This Row],[Ledger 15]]="","","No")</f>
        <v/>
      </c>
      <c r="EW125" t="str">
        <f>IF(Table1[[#This Row],[Ledger 15]]="","",IF(Table1[[#This Row],[Effect 15]]="Dr.","Yes","No"))</f>
        <v/>
      </c>
      <c r="EX125" t="str">
        <f>IF(Table1[[#This Row],[Ledger 15]]="","",Table1[[#This Row],[Ledger 15]])</f>
        <v/>
      </c>
      <c r="EY125" t="str">
        <f>IF(Table1[[#This Row],[Ledger 15]]="","",IF(Table1[[#This Row],[Effect 15]]="Dr.",-Table1[[#This Row],[Amount 15]],Table1[[#This Row],[Amount 15]]))</f>
        <v/>
      </c>
      <c r="FD1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5">
        <f>IF(Table1[[#This Row],[Date]]="",0,IF(AND(Table1[[#This Row],[Date]]&gt;=$FE$2,Table1[[#This Row],[Date]]&lt;=$FE$3),0,1))</f>
        <v>0</v>
      </c>
      <c r="FF125">
        <f>IF(Table1[[#This Row],[Date]]="",0,IF(TYPE(VLOOKUP(Table1[[#This Row],[Voucher Type]],Table1[[#All],[Voucher Type Master]],1,FALSE))=16,1,0))</f>
        <v>0</v>
      </c>
      <c r="FG125">
        <f>IF(TYPE(IF(Table1[[#This Row],[Date]]="",0,IF(VLOOKUP(Table1[[#This Row],[Voucher Type]],$FY$5:$FZ$13,2,0)=Table1[[#This Row],[Effect 1]],0,1)))=16,1,0)</f>
        <v>0</v>
      </c>
      <c r="FH1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5">
        <f>IF(LEN(Table1[[#This Row],[Ledger 1]])&gt;0,IF(TYPE(VLOOKUP(Table1[[#This Row],[Ledger 1]],GZ:GZ,1,0))=16,1,0),0)</f>
        <v>0</v>
      </c>
      <c r="FJ125">
        <f>IF(LEN(Table1[[#This Row],[Ledger 2]])&gt;0,IF(TYPE(VLOOKUP(Table1[[#This Row],[Ledger 2]],GZ:GZ,1,0))=16,1,0),0)</f>
        <v>0</v>
      </c>
      <c r="FK125">
        <f>IF(LEN(Table1[[#This Row],[Ledger 3]])&gt;0,IF(TYPE(VLOOKUP(Table1[[#This Row],[Ledger 3]],GZ:GZ,1,0))=16,1,0),0)</f>
        <v>0</v>
      </c>
      <c r="FL125">
        <f>IF(LEN(Table1[[#This Row],[Ledger 4]])&gt;0,IF(TYPE(VLOOKUP(Table1[[#This Row],[Ledger 4]],GZ:GZ,1,0))=16,1,0),0)</f>
        <v>0</v>
      </c>
      <c r="FM125">
        <f>IF(LEN(Table1[[#This Row],[Ledger 5]])&gt;0,IF(TYPE(VLOOKUP(Table1[[#This Row],[Ledger 5]],GZ:GZ,1,0))=16,1,0),0)</f>
        <v>0</v>
      </c>
      <c r="FN125">
        <f>IF(LEN(Table1[[#This Row],[Ledger 6]])&gt;0,IF(TYPE(VLOOKUP(Table1[[#This Row],[Ledger 6]],$GZ:$GZ,1,0))=16,1,0),0)</f>
        <v>0</v>
      </c>
      <c r="FO125">
        <f>IF(LEN(Table1[[#This Row],[Ledger 7]])&gt;0,IF(TYPE(VLOOKUP(Table1[[#This Row],[Ledger 7]],$GZ:$GZ,1,0))=16,1,0),0)</f>
        <v>0</v>
      </c>
      <c r="FP125">
        <f>IF(LEN(Table1[[#This Row],[Ledger 8]])&gt;0,IF(TYPE(VLOOKUP(Table1[[#This Row],[Ledger 8]],$GZ:$GZ,1,0))=16,1,0),0)</f>
        <v>0</v>
      </c>
      <c r="FQ125">
        <f>IF(LEN(Table1[[#This Row],[Ledger 9]])&gt;0,IF(TYPE(VLOOKUP(Table1[[#This Row],[Ledger 9]],$GZ:$GZ,1,0))=16,1,0),0)</f>
        <v>0</v>
      </c>
      <c r="FR125">
        <f>IF(LEN(Table1[[#This Row],[Ledger 10]])&gt;0,IF(TYPE(VLOOKUP(Table1[[#This Row],[Ledger 10]],$GZ:$GZ,1,0))=16,1,0),0)</f>
        <v>0</v>
      </c>
      <c r="FS125">
        <f>IF(LEN(Table1[[#This Row],[Ledger 11]])&gt;0,IF(TYPE(VLOOKUP(Table1[[#This Row],[Ledger 11]],$GZ:$GZ,1,0))=16,1,0),0)</f>
        <v>0</v>
      </c>
      <c r="FT125">
        <f>IF(LEN(Table1[[#This Row],[Ledger 12]])&gt;0,IF(TYPE(VLOOKUP(Table1[[#This Row],[Ledger 12]],$GZ:$GZ,1,0))=16,1,0),0)</f>
        <v>0</v>
      </c>
      <c r="FU125">
        <f>IF(LEN(Table1[[#This Row],[Ledger 13]])&gt;0,IF(TYPE(VLOOKUP(Table1[[#This Row],[Ledger 13]],$GZ:$GZ,1,0))=16,1,0),0)</f>
        <v>0</v>
      </c>
      <c r="FV125">
        <f>IF(LEN(Table1[[#This Row],[Ledger 14]])&gt;0,IF(TYPE(VLOOKUP(Table1[[#This Row],[Ledger 14]],$GZ:$GZ,1,0))=16,1,0),0)</f>
        <v>0</v>
      </c>
      <c r="FW125">
        <f>IF(LEN(Table1[[#This Row],[Ledger 15]])&gt;0,IF(TYPE(VLOOKUP(Table1[[#This Row],[Ledger 15]],$GZ:$GZ,1,0))=16,1,0),0)</f>
        <v>0</v>
      </c>
    </row>
    <row r="126" spans="4:179" ht="33" customHeight="1" x14ac:dyDescent="0.45">
      <c r="D126" s="8">
        <f t="shared" si="10"/>
        <v>121</v>
      </c>
      <c r="E126" s="32"/>
      <c r="F126" s="34"/>
      <c r="G126" s="34"/>
      <c r="H126" s="34"/>
      <c r="I126" s="34"/>
      <c r="J126" s="38"/>
      <c r="K126" s="33"/>
      <c r="L126" s="36"/>
      <c r="M126" s="35"/>
      <c r="N126" s="34"/>
      <c r="O126" s="41"/>
      <c r="P126" s="35"/>
      <c r="Q126" s="34"/>
      <c r="R126" s="37"/>
      <c r="S126" s="35"/>
      <c r="T126" s="34"/>
      <c r="U126" s="37"/>
      <c r="V126" s="35"/>
      <c r="W126" s="34"/>
      <c r="X126" s="37"/>
      <c r="Y126" s="35"/>
      <c r="Z126" s="34"/>
      <c r="AA126" s="37"/>
      <c r="AB126" s="35"/>
      <c r="AC126" s="34"/>
      <c r="AD126" s="37"/>
      <c r="AE126" s="35"/>
      <c r="AF126" s="34"/>
      <c r="AG126" s="37"/>
      <c r="AH126" s="35"/>
      <c r="AI126" s="34"/>
      <c r="AJ126" s="37"/>
      <c r="AK126" s="35"/>
      <c r="AL126" s="34"/>
      <c r="AM126" s="37"/>
      <c r="AN126" s="35"/>
      <c r="AO126" s="34"/>
      <c r="AP126" s="37"/>
      <c r="AQ126" s="35"/>
      <c r="AR126" s="34"/>
      <c r="AS126" s="37"/>
      <c r="AT126" s="35"/>
      <c r="AU126" s="34"/>
      <c r="AV126" s="37"/>
      <c r="AW126" s="35"/>
      <c r="AX126" s="34"/>
      <c r="AY126" s="37"/>
      <c r="AZ126" s="35"/>
      <c r="BA126" s="34"/>
      <c r="BB126" s="37"/>
      <c r="BC1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6" s="7"/>
      <c r="BF126" t="str">
        <f>IF(Table1[[#This Row],[Date]]="","","&amp;lt;VOUCHER REMOTEID="&amp;""""&amp;$A$11&amp;$A$13&amp;ROW()&amp;""""&amp;" VCHTYPE="""&amp;F126&amp;""" ACTION="""&amp;"Create"&amp;"""&amp;gt;")</f>
        <v/>
      </c>
      <c r="BG126" t="str">
        <f>IF(Table1[[#This Row],[Date]]="","",TEXT(Table1[[#This Row],[Date]],"yyyymmdd"))</f>
        <v/>
      </c>
      <c r="BH126" t="str">
        <f>Table1[[#This Row],[Date2]]</f>
        <v/>
      </c>
      <c r="BI126" t="str">
        <f>IF(Table1[[#This Row],[Date]]="","",Table1[[#This Row],[Voucher Type]])</f>
        <v/>
      </c>
      <c r="BJ126" t="str">
        <f>IF(Table1[[#This Row],[Ref No / Invoice No]]="","",Table1[[#This Row],[Ref No / Invoice No]])</f>
        <v/>
      </c>
      <c r="BK126" t="str">
        <f>IF(Table1[[#This Row],[Voucher No]]="","",Table1[[#This Row],[Voucher No]])</f>
        <v/>
      </c>
      <c r="BL126" t="str">
        <f>IF(Table1[[#This Row],[Date]]="","",Table1[[#This Row],[Narration]])</f>
        <v/>
      </c>
      <c r="BM126" t="str">
        <f>IF(Table1[[#This Row],[Date]]="","",$A$11&amp;$A$13&amp;ROW())</f>
        <v/>
      </c>
      <c r="BN126" t="str">
        <f>IF(Table1[[#This Row],[Date]]="","",$A$13)</f>
        <v/>
      </c>
      <c r="BP126" t="str">
        <f>IF(Table1[[#This Row],[Ledger 1]]="","","No")</f>
        <v/>
      </c>
      <c r="BQ126" t="str">
        <f>IF(Table1[[#This Row],[Date]]="","",IF(Table1[[#This Row],[Effect 1]]="Dr.","Yes","No"))</f>
        <v/>
      </c>
      <c r="BR126" t="str">
        <f>IF(Table1[[#This Row],[Date]]="","",Table1[[#This Row],[Ledger 1]])</f>
        <v/>
      </c>
      <c r="BS126" t="str">
        <f>IF(Table1[[#This Row],[Date]]="","",IF(Table1[[#This Row],[Effect 1]]="Dr.",-Table1[[#This Row],[Amount 1]],Table1[[#This Row],[Amount 1]]))</f>
        <v/>
      </c>
      <c r="BV126" t="str">
        <f>IF(Table1[[#This Row],[Ledger 2]]="","","No")</f>
        <v/>
      </c>
      <c r="BW126" t="str">
        <f>IF(Table1[[#This Row],[Date]]="","",IF(Table1[[#This Row],[Effect 2]]="Dr.","Yes","No"))</f>
        <v/>
      </c>
      <c r="BX126" t="str">
        <f>IF(Table1[[#This Row],[Date]]="","",Table1[[#This Row],[Ledger 2]])</f>
        <v/>
      </c>
      <c r="BY126" t="str">
        <f>IF(Table1[[#This Row],[Date]]="","",IF(Table1[[#This Row],[Effect 2]]="Dr.",-Table1[[#This Row],[Amount 2]],Table1[[#This Row],[Amount 2]]))</f>
        <v/>
      </c>
      <c r="CB126" t="str">
        <f>IF(Table1[[#This Row],[Ledger 3]]="","","No")</f>
        <v/>
      </c>
      <c r="CC126" t="str">
        <f>IF(Table1[[#This Row],[Ledger 3]]="","",IF(Table1[[#This Row],[Effect 3]]="Dr.","Yes","No"))</f>
        <v/>
      </c>
      <c r="CD126" t="str">
        <f>IF(Table1[[#This Row],[Ledger 3]]="","",Table1[[#This Row],[Ledger 3]])</f>
        <v/>
      </c>
      <c r="CE126" t="str">
        <f>IF(Table1[[#This Row],[Ledger 3]]="","",IF(Table1[[#This Row],[Effect 3]]="Dr.",-Table1[[#This Row],[Amount 3]],Table1[[#This Row],[Amount 3]]))</f>
        <v/>
      </c>
      <c r="CH126" t="str">
        <f>IF(Table1[[#This Row],[Ledger 4]]="","","No")</f>
        <v/>
      </c>
      <c r="CI126" t="str">
        <f>IF(Table1[[#This Row],[Ledger 4]]="","",IF(Table1[[#This Row],[Effect 4]]="Dr.","Yes","No"))</f>
        <v/>
      </c>
      <c r="CJ126" t="str">
        <f>IF(Table1[[#This Row],[Ledger 4]]="","",Table1[[#This Row],[Ledger 4]])</f>
        <v/>
      </c>
      <c r="CK126" t="str">
        <f>IF(Table1[[#This Row],[Ledger 4]]="","",IF(Table1[[#This Row],[Effect 4]]="Dr.",-Table1[[#This Row],[Amount 4]],Table1[[#This Row],[Amount 4]]))</f>
        <v/>
      </c>
      <c r="CN126" t="str">
        <f>IF(Table1[[#This Row],[Ledger 5]]="","","No")</f>
        <v/>
      </c>
      <c r="CO126" t="str">
        <f>IF(Table1[[#This Row],[Ledger 5]]="","",IF(Table1[[#This Row],[Effect 5]]="Dr.","Yes","No"))</f>
        <v/>
      </c>
      <c r="CP126" t="str">
        <f>IF(Table1[[#This Row],[Ledger 5]]="","",Table1[[#This Row],[Ledger 5]])</f>
        <v/>
      </c>
      <c r="CQ126" t="str">
        <f>IF(Table1[[#This Row],[Ledger 5]]="","",IF(Table1[[#This Row],[Effect 5]]="Dr.",-Table1[[#This Row],[Amount 5]],Table1[[#This Row],[Amount 5]]))</f>
        <v/>
      </c>
      <c r="CT126" t="str">
        <f>IF(Table1[[#This Row],[Ledger 6]]="","","No")</f>
        <v/>
      </c>
      <c r="CU126" t="str">
        <f>IF(Table1[[#This Row],[Ledger 6]]="","",IF(Table1[[#This Row],[Effect 6]]="Dr.","Yes","No"))</f>
        <v/>
      </c>
      <c r="CV126" t="str">
        <f>IF(Table1[[#This Row],[Ledger 6]]="","",Table1[[#This Row],[Ledger 6]])</f>
        <v/>
      </c>
      <c r="CW126" t="str">
        <f>IF(Table1[[#This Row],[Ledger 6]]="","",IF(Table1[[#This Row],[Effect 6]]="Dr.",-Table1[[#This Row],[Amount 6]],Table1[[#This Row],[Amount 6]]))</f>
        <v/>
      </c>
      <c r="CZ126" t="str">
        <f>IF(Table1[[#This Row],[Ledger 7]]="","","No")</f>
        <v/>
      </c>
      <c r="DA126" t="str">
        <f>IF(Table1[[#This Row],[Ledger 7]]="","",IF(Table1[[#This Row],[Effect 7]]="Dr.","Yes","No"))</f>
        <v/>
      </c>
      <c r="DB126" t="str">
        <f>IF(Table1[[#This Row],[Ledger 7]]="","",Table1[[#This Row],[Ledger 7]])</f>
        <v/>
      </c>
      <c r="DC126" t="str">
        <f>IF(Table1[[#This Row],[Ledger 7]]="","",IF(Table1[[#This Row],[Effect 7]]="Dr.",-Table1[[#This Row],[Amount 7]],Table1[[#This Row],[Amount 7]]))</f>
        <v/>
      </c>
      <c r="DF126" t="str">
        <f>IF(Table1[[#This Row],[Ledger 8]]="","","No")</f>
        <v/>
      </c>
      <c r="DG126" t="str">
        <f>IF(Table1[[#This Row],[Ledger 8]]="","",IF(Table1[[#This Row],[Effect 8]]="Dr.","Yes","No"))</f>
        <v/>
      </c>
      <c r="DH126" t="str">
        <f>IF(Table1[[#This Row],[Ledger 8]]="","",Table1[[#This Row],[Ledger 8]])</f>
        <v/>
      </c>
      <c r="DI126" t="str">
        <f>IF(Table1[[#This Row],[Ledger 8]]="","",IF(Table1[[#This Row],[Effect 8]]="Dr.",-Table1[[#This Row],[Amount 8]],Table1[[#This Row],[Amount 8]]))</f>
        <v/>
      </c>
      <c r="DL126" t="str">
        <f>IF(Table1[[#This Row],[Ledger 9]]="","","No")</f>
        <v/>
      </c>
      <c r="DM126" t="str">
        <f>IF(Table1[[#This Row],[Ledger 9]]="","",IF(Table1[[#This Row],[Effect 9]]="Dr.","Yes","No"))</f>
        <v/>
      </c>
      <c r="DN126" t="str">
        <f>IF(Table1[[#This Row],[Ledger 9]]="","",Table1[[#This Row],[Ledger 9]])</f>
        <v/>
      </c>
      <c r="DO126" t="str">
        <f>IF(Table1[[#This Row],[Ledger 9]]="","",IF(Table1[[#This Row],[Effect 9]]="Dr.",-Table1[[#This Row],[Amount 9]],Table1[[#This Row],[Amount 9]]))</f>
        <v/>
      </c>
      <c r="DR126" t="str">
        <f>IF(Table1[[#This Row],[Ledger 10]]="","","No")</f>
        <v/>
      </c>
      <c r="DS126" t="str">
        <f>IF(Table1[[#This Row],[Ledger 10]]="","",IF(Table1[[#This Row],[Effect 10]]="Dr.","Yes","No"))</f>
        <v/>
      </c>
      <c r="DT126" t="str">
        <f>IF(Table1[[#This Row],[Ledger 10]]="","",Table1[[#This Row],[Ledger 10]])</f>
        <v/>
      </c>
      <c r="DU126" t="str">
        <f>IF(Table1[[#This Row],[Ledger 10]]="","",IF(Table1[[#This Row],[Effect 10]]="Dr.",-Table1[[#This Row],[Amount 10]],Table1[[#This Row],[Amount 10]]))</f>
        <v/>
      </c>
      <c r="DX126" t="str">
        <f>IF(Table1[[#This Row],[Ledger 11]]="","","No")</f>
        <v/>
      </c>
      <c r="DY126" t="str">
        <f>IF(Table1[[#This Row],[Ledger 11]]="","",IF(Table1[[#This Row],[Effect 11]]="Dr.","Yes","No"))</f>
        <v/>
      </c>
      <c r="DZ126" t="str">
        <f>IF(Table1[[#This Row],[Ledger 11]]="","",Table1[[#This Row],[Ledger 11]])</f>
        <v/>
      </c>
      <c r="EA126" t="str">
        <f>IF(Table1[[#This Row],[Ledger 11]]="","",IF(Table1[[#This Row],[Effect 11]]="Dr.",-Table1[[#This Row],[Amount 11]],Table1[[#This Row],[Amount 11]]))</f>
        <v/>
      </c>
      <c r="ED126" t="str">
        <f>IF(Table1[[#This Row],[Ledger 12]]="","","No")</f>
        <v/>
      </c>
      <c r="EE126" t="str">
        <f>IF(Table1[[#This Row],[Ledger 12]]="","",IF(Table1[[#This Row],[Effect 12]]="Dr.","Yes","No"))</f>
        <v/>
      </c>
      <c r="EF126" t="str">
        <f>IF(Table1[[#This Row],[Ledger 12]]="","",Table1[[#This Row],[Ledger 12]])</f>
        <v/>
      </c>
      <c r="EG126" t="str">
        <f>IF(Table1[[#This Row],[Ledger 12]]="","",IF(Table1[[#This Row],[Effect 12]]="Dr.",-Table1[[#This Row],[Amount 12]],Table1[[#This Row],[Amount 12]]))</f>
        <v/>
      </c>
      <c r="EJ126" t="str">
        <f>IF(Table1[[#This Row],[Ledger 13]]="","","No")</f>
        <v/>
      </c>
      <c r="EK126" t="str">
        <f>IF(Table1[[#This Row],[Ledger 13]]="","",IF(Table1[[#This Row],[Effect 13]]="Dr.","Yes","No"))</f>
        <v/>
      </c>
      <c r="EL126" t="str">
        <f>IF(Table1[[#This Row],[Ledger 13]]="","",Table1[[#This Row],[Ledger 13]])</f>
        <v/>
      </c>
      <c r="EM126" t="str">
        <f>IF(Table1[[#This Row],[Ledger 13]]="","",IF(Table1[[#This Row],[Effect 13]]="Dr.",-Table1[[#This Row],[Amount 13]],Table1[[#This Row],[Amount 13]]))</f>
        <v/>
      </c>
      <c r="EP126" t="str">
        <f>IF(Table1[[#This Row],[Ledger 14]]="","","No")</f>
        <v/>
      </c>
      <c r="EQ126" t="str">
        <f>IF(Table1[[#This Row],[Ledger 14]]="","",IF(Table1[[#This Row],[Effect 14]]="Dr.","Yes","No"))</f>
        <v/>
      </c>
      <c r="ER126" t="str">
        <f>IF(Table1[[#This Row],[Ledger 14]]="","",Table1[[#This Row],[Ledger 14]])</f>
        <v/>
      </c>
      <c r="ES126" t="str">
        <f>IF(Table1[[#This Row],[Ledger 14]]="","",IF(Table1[[#This Row],[Effect 14]]="Dr.",-Table1[[#This Row],[Amount 14]],Table1[[#This Row],[Amount 14]]))</f>
        <v/>
      </c>
      <c r="EV126" t="str">
        <f>IF(Table1[[#This Row],[Ledger 15]]="","","No")</f>
        <v/>
      </c>
      <c r="EW126" t="str">
        <f>IF(Table1[[#This Row],[Ledger 15]]="","",IF(Table1[[#This Row],[Effect 15]]="Dr.","Yes","No"))</f>
        <v/>
      </c>
      <c r="EX126" t="str">
        <f>IF(Table1[[#This Row],[Ledger 15]]="","",Table1[[#This Row],[Ledger 15]])</f>
        <v/>
      </c>
      <c r="EY126" t="str">
        <f>IF(Table1[[#This Row],[Ledger 15]]="","",IF(Table1[[#This Row],[Effect 15]]="Dr.",-Table1[[#This Row],[Amount 15]],Table1[[#This Row],[Amount 15]]))</f>
        <v/>
      </c>
      <c r="FD1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6">
        <f>IF(Table1[[#This Row],[Date]]="",0,IF(AND(Table1[[#This Row],[Date]]&gt;=$FE$2,Table1[[#This Row],[Date]]&lt;=$FE$3),0,1))</f>
        <v>0</v>
      </c>
      <c r="FF126">
        <f>IF(Table1[[#This Row],[Date]]="",0,IF(TYPE(VLOOKUP(Table1[[#This Row],[Voucher Type]],Table1[[#All],[Voucher Type Master]],1,FALSE))=16,1,0))</f>
        <v>0</v>
      </c>
      <c r="FG126">
        <f>IF(TYPE(IF(Table1[[#This Row],[Date]]="",0,IF(VLOOKUP(Table1[[#This Row],[Voucher Type]],$FY$5:$FZ$13,2,0)=Table1[[#This Row],[Effect 1]],0,1)))=16,1,0)</f>
        <v>0</v>
      </c>
      <c r="FH1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6">
        <f>IF(LEN(Table1[[#This Row],[Ledger 1]])&gt;0,IF(TYPE(VLOOKUP(Table1[[#This Row],[Ledger 1]],GZ:GZ,1,0))=16,1,0),0)</f>
        <v>0</v>
      </c>
      <c r="FJ126">
        <f>IF(LEN(Table1[[#This Row],[Ledger 2]])&gt;0,IF(TYPE(VLOOKUP(Table1[[#This Row],[Ledger 2]],GZ:GZ,1,0))=16,1,0),0)</f>
        <v>0</v>
      </c>
      <c r="FK126">
        <f>IF(LEN(Table1[[#This Row],[Ledger 3]])&gt;0,IF(TYPE(VLOOKUP(Table1[[#This Row],[Ledger 3]],GZ:GZ,1,0))=16,1,0),0)</f>
        <v>0</v>
      </c>
      <c r="FL126">
        <f>IF(LEN(Table1[[#This Row],[Ledger 4]])&gt;0,IF(TYPE(VLOOKUP(Table1[[#This Row],[Ledger 4]],GZ:GZ,1,0))=16,1,0),0)</f>
        <v>0</v>
      </c>
      <c r="FM126">
        <f>IF(LEN(Table1[[#This Row],[Ledger 5]])&gt;0,IF(TYPE(VLOOKUP(Table1[[#This Row],[Ledger 5]],GZ:GZ,1,0))=16,1,0),0)</f>
        <v>0</v>
      </c>
      <c r="FN126">
        <f>IF(LEN(Table1[[#This Row],[Ledger 6]])&gt;0,IF(TYPE(VLOOKUP(Table1[[#This Row],[Ledger 6]],$GZ:$GZ,1,0))=16,1,0),0)</f>
        <v>0</v>
      </c>
      <c r="FO126">
        <f>IF(LEN(Table1[[#This Row],[Ledger 7]])&gt;0,IF(TYPE(VLOOKUP(Table1[[#This Row],[Ledger 7]],$GZ:$GZ,1,0))=16,1,0),0)</f>
        <v>0</v>
      </c>
      <c r="FP126">
        <f>IF(LEN(Table1[[#This Row],[Ledger 8]])&gt;0,IF(TYPE(VLOOKUP(Table1[[#This Row],[Ledger 8]],$GZ:$GZ,1,0))=16,1,0),0)</f>
        <v>0</v>
      </c>
      <c r="FQ126">
        <f>IF(LEN(Table1[[#This Row],[Ledger 9]])&gt;0,IF(TYPE(VLOOKUP(Table1[[#This Row],[Ledger 9]],$GZ:$GZ,1,0))=16,1,0),0)</f>
        <v>0</v>
      </c>
      <c r="FR126">
        <f>IF(LEN(Table1[[#This Row],[Ledger 10]])&gt;0,IF(TYPE(VLOOKUP(Table1[[#This Row],[Ledger 10]],$GZ:$GZ,1,0))=16,1,0),0)</f>
        <v>0</v>
      </c>
      <c r="FS126">
        <f>IF(LEN(Table1[[#This Row],[Ledger 11]])&gt;0,IF(TYPE(VLOOKUP(Table1[[#This Row],[Ledger 11]],$GZ:$GZ,1,0))=16,1,0),0)</f>
        <v>0</v>
      </c>
      <c r="FT126">
        <f>IF(LEN(Table1[[#This Row],[Ledger 12]])&gt;0,IF(TYPE(VLOOKUP(Table1[[#This Row],[Ledger 12]],$GZ:$GZ,1,0))=16,1,0),0)</f>
        <v>0</v>
      </c>
      <c r="FU126">
        <f>IF(LEN(Table1[[#This Row],[Ledger 13]])&gt;0,IF(TYPE(VLOOKUP(Table1[[#This Row],[Ledger 13]],$GZ:$GZ,1,0))=16,1,0),0)</f>
        <v>0</v>
      </c>
      <c r="FV126">
        <f>IF(LEN(Table1[[#This Row],[Ledger 14]])&gt;0,IF(TYPE(VLOOKUP(Table1[[#This Row],[Ledger 14]],$GZ:$GZ,1,0))=16,1,0),0)</f>
        <v>0</v>
      </c>
      <c r="FW126">
        <f>IF(LEN(Table1[[#This Row],[Ledger 15]])&gt;0,IF(TYPE(VLOOKUP(Table1[[#This Row],[Ledger 15]],$GZ:$GZ,1,0))=16,1,0),0)</f>
        <v>0</v>
      </c>
    </row>
    <row r="127" spans="4:179" ht="33" customHeight="1" x14ac:dyDescent="0.45">
      <c r="D127" s="8">
        <f t="shared" si="10"/>
        <v>122</v>
      </c>
      <c r="E127" s="32"/>
      <c r="F127" s="34"/>
      <c r="G127" s="34"/>
      <c r="H127" s="34"/>
      <c r="I127" s="34"/>
      <c r="J127" s="38"/>
      <c r="K127" s="33"/>
      <c r="L127" s="36"/>
      <c r="M127" s="35"/>
      <c r="N127" s="34"/>
      <c r="O127" s="41"/>
      <c r="P127" s="35"/>
      <c r="Q127" s="34"/>
      <c r="R127" s="37"/>
      <c r="S127" s="35"/>
      <c r="T127" s="34"/>
      <c r="U127" s="37"/>
      <c r="V127" s="35"/>
      <c r="W127" s="34"/>
      <c r="X127" s="37"/>
      <c r="Y127" s="35"/>
      <c r="Z127" s="34"/>
      <c r="AA127" s="37"/>
      <c r="AB127" s="35"/>
      <c r="AC127" s="34"/>
      <c r="AD127" s="37"/>
      <c r="AE127" s="35"/>
      <c r="AF127" s="34"/>
      <c r="AG127" s="37"/>
      <c r="AH127" s="35"/>
      <c r="AI127" s="34"/>
      <c r="AJ127" s="37"/>
      <c r="AK127" s="35"/>
      <c r="AL127" s="34"/>
      <c r="AM127" s="37"/>
      <c r="AN127" s="35"/>
      <c r="AO127" s="34"/>
      <c r="AP127" s="37"/>
      <c r="AQ127" s="35"/>
      <c r="AR127" s="34"/>
      <c r="AS127" s="37"/>
      <c r="AT127" s="35"/>
      <c r="AU127" s="34"/>
      <c r="AV127" s="37"/>
      <c r="AW127" s="35"/>
      <c r="AX127" s="34"/>
      <c r="AY127" s="37"/>
      <c r="AZ127" s="35"/>
      <c r="BA127" s="34"/>
      <c r="BB127" s="37"/>
      <c r="BC1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7" s="7"/>
      <c r="BF127" t="str">
        <f>IF(Table1[[#This Row],[Date]]="","","&amp;lt;VOUCHER REMOTEID="&amp;""""&amp;$A$11&amp;$A$13&amp;ROW()&amp;""""&amp;" VCHTYPE="""&amp;F127&amp;""" ACTION="""&amp;"Create"&amp;"""&amp;gt;")</f>
        <v/>
      </c>
      <c r="BG127" t="str">
        <f>IF(Table1[[#This Row],[Date]]="","",TEXT(Table1[[#This Row],[Date]],"yyyymmdd"))</f>
        <v/>
      </c>
      <c r="BH127" t="str">
        <f>Table1[[#This Row],[Date2]]</f>
        <v/>
      </c>
      <c r="BI127" t="str">
        <f>IF(Table1[[#This Row],[Date]]="","",Table1[[#This Row],[Voucher Type]])</f>
        <v/>
      </c>
      <c r="BJ127" t="str">
        <f>IF(Table1[[#This Row],[Ref No / Invoice No]]="","",Table1[[#This Row],[Ref No / Invoice No]])</f>
        <v/>
      </c>
      <c r="BK127" t="str">
        <f>IF(Table1[[#This Row],[Voucher No]]="","",Table1[[#This Row],[Voucher No]])</f>
        <v/>
      </c>
      <c r="BL127" t="str">
        <f>IF(Table1[[#This Row],[Date]]="","",Table1[[#This Row],[Narration]])</f>
        <v/>
      </c>
      <c r="BM127" t="str">
        <f>IF(Table1[[#This Row],[Date]]="","",$A$11&amp;$A$13&amp;ROW())</f>
        <v/>
      </c>
      <c r="BN127" t="str">
        <f>IF(Table1[[#This Row],[Date]]="","",$A$13)</f>
        <v/>
      </c>
      <c r="BP127" t="str">
        <f>IF(Table1[[#This Row],[Ledger 1]]="","","No")</f>
        <v/>
      </c>
      <c r="BQ127" t="str">
        <f>IF(Table1[[#This Row],[Date]]="","",IF(Table1[[#This Row],[Effect 1]]="Dr.","Yes","No"))</f>
        <v/>
      </c>
      <c r="BR127" t="str">
        <f>IF(Table1[[#This Row],[Date]]="","",Table1[[#This Row],[Ledger 1]])</f>
        <v/>
      </c>
      <c r="BS127" t="str">
        <f>IF(Table1[[#This Row],[Date]]="","",IF(Table1[[#This Row],[Effect 1]]="Dr.",-Table1[[#This Row],[Amount 1]],Table1[[#This Row],[Amount 1]]))</f>
        <v/>
      </c>
      <c r="BV127" t="str">
        <f>IF(Table1[[#This Row],[Ledger 2]]="","","No")</f>
        <v/>
      </c>
      <c r="BW127" t="str">
        <f>IF(Table1[[#This Row],[Date]]="","",IF(Table1[[#This Row],[Effect 2]]="Dr.","Yes","No"))</f>
        <v/>
      </c>
      <c r="BX127" t="str">
        <f>IF(Table1[[#This Row],[Date]]="","",Table1[[#This Row],[Ledger 2]])</f>
        <v/>
      </c>
      <c r="BY127" t="str">
        <f>IF(Table1[[#This Row],[Date]]="","",IF(Table1[[#This Row],[Effect 2]]="Dr.",-Table1[[#This Row],[Amount 2]],Table1[[#This Row],[Amount 2]]))</f>
        <v/>
      </c>
      <c r="CB127" t="str">
        <f>IF(Table1[[#This Row],[Ledger 3]]="","","No")</f>
        <v/>
      </c>
      <c r="CC127" t="str">
        <f>IF(Table1[[#This Row],[Ledger 3]]="","",IF(Table1[[#This Row],[Effect 3]]="Dr.","Yes","No"))</f>
        <v/>
      </c>
      <c r="CD127" t="str">
        <f>IF(Table1[[#This Row],[Ledger 3]]="","",Table1[[#This Row],[Ledger 3]])</f>
        <v/>
      </c>
      <c r="CE127" t="str">
        <f>IF(Table1[[#This Row],[Ledger 3]]="","",IF(Table1[[#This Row],[Effect 3]]="Dr.",-Table1[[#This Row],[Amount 3]],Table1[[#This Row],[Amount 3]]))</f>
        <v/>
      </c>
      <c r="CH127" t="str">
        <f>IF(Table1[[#This Row],[Ledger 4]]="","","No")</f>
        <v/>
      </c>
      <c r="CI127" t="str">
        <f>IF(Table1[[#This Row],[Ledger 4]]="","",IF(Table1[[#This Row],[Effect 4]]="Dr.","Yes","No"))</f>
        <v/>
      </c>
      <c r="CJ127" t="str">
        <f>IF(Table1[[#This Row],[Ledger 4]]="","",Table1[[#This Row],[Ledger 4]])</f>
        <v/>
      </c>
      <c r="CK127" t="str">
        <f>IF(Table1[[#This Row],[Ledger 4]]="","",IF(Table1[[#This Row],[Effect 4]]="Dr.",-Table1[[#This Row],[Amount 4]],Table1[[#This Row],[Amount 4]]))</f>
        <v/>
      </c>
      <c r="CN127" t="str">
        <f>IF(Table1[[#This Row],[Ledger 5]]="","","No")</f>
        <v/>
      </c>
      <c r="CO127" t="str">
        <f>IF(Table1[[#This Row],[Ledger 5]]="","",IF(Table1[[#This Row],[Effect 5]]="Dr.","Yes","No"))</f>
        <v/>
      </c>
      <c r="CP127" t="str">
        <f>IF(Table1[[#This Row],[Ledger 5]]="","",Table1[[#This Row],[Ledger 5]])</f>
        <v/>
      </c>
      <c r="CQ127" t="str">
        <f>IF(Table1[[#This Row],[Ledger 5]]="","",IF(Table1[[#This Row],[Effect 5]]="Dr.",-Table1[[#This Row],[Amount 5]],Table1[[#This Row],[Amount 5]]))</f>
        <v/>
      </c>
      <c r="CT127" t="str">
        <f>IF(Table1[[#This Row],[Ledger 6]]="","","No")</f>
        <v/>
      </c>
      <c r="CU127" t="str">
        <f>IF(Table1[[#This Row],[Ledger 6]]="","",IF(Table1[[#This Row],[Effect 6]]="Dr.","Yes","No"))</f>
        <v/>
      </c>
      <c r="CV127" t="str">
        <f>IF(Table1[[#This Row],[Ledger 6]]="","",Table1[[#This Row],[Ledger 6]])</f>
        <v/>
      </c>
      <c r="CW127" t="str">
        <f>IF(Table1[[#This Row],[Ledger 6]]="","",IF(Table1[[#This Row],[Effect 6]]="Dr.",-Table1[[#This Row],[Amount 6]],Table1[[#This Row],[Amount 6]]))</f>
        <v/>
      </c>
      <c r="CZ127" t="str">
        <f>IF(Table1[[#This Row],[Ledger 7]]="","","No")</f>
        <v/>
      </c>
      <c r="DA127" t="str">
        <f>IF(Table1[[#This Row],[Ledger 7]]="","",IF(Table1[[#This Row],[Effect 7]]="Dr.","Yes","No"))</f>
        <v/>
      </c>
      <c r="DB127" t="str">
        <f>IF(Table1[[#This Row],[Ledger 7]]="","",Table1[[#This Row],[Ledger 7]])</f>
        <v/>
      </c>
      <c r="DC127" t="str">
        <f>IF(Table1[[#This Row],[Ledger 7]]="","",IF(Table1[[#This Row],[Effect 7]]="Dr.",-Table1[[#This Row],[Amount 7]],Table1[[#This Row],[Amount 7]]))</f>
        <v/>
      </c>
      <c r="DF127" t="str">
        <f>IF(Table1[[#This Row],[Ledger 8]]="","","No")</f>
        <v/>
      </c>
      <c r="DG127" t="str">
        <f>IF(Table1[[#This Row],[Ledger 8]]="","",IF(Table1[[#This Row],[Effect 8]]="Dr.","Yes","No"))</f>
        <v/>
      </c>
      <c r="DH127" t="str">
        <f>IF(Table1[[#This Row],[Ledger 8]]="","",Table1[[#This Row],[Ledger 8]])</f>
        <v/>
      </c>
      <c r="DI127" t="str">
        <f>IF(Table1[[#This Row],[Ledger 8]]="","",IF(Table1[[#This Row],[Effect 8]]="Dr.",-Table1[[#This Row],[Amount 8]],Table1[[#This Row],[Amount 8]]))</f>
        <v/>
      </c>
      <c r="DL127" t="str">
        <f>IF(Table1[[#This Row],[Ledger 9]]="","","No")</f>
        <v/>
      </c>
      <c r="DM127" t="str">
        <f>IF(Table1[[#This Row],[Ledger 9]]="","",IF(Table1[[#This Row],[Effect 9]]="Dr.","Yes","No"))</f>
        <v/>
      </c>
      <c r="DN127" t="str">
        <f>IF(Table1[[#This Row],[Ledger 9]]="","",Table1[[#This Row],[Ledger 9]])</f>
        <v/>
      </c>
      <c r="DO127" t="str">
        <f>IF(Table1[[#This Row],[Ledger 9]]="","",IF(Table1[[#This Row],[Effect 9]]="Dr.",-Table1[[#This Row],[Amount 9]],Table1[[#This Row],[Amount 9]]))</f>
        <v/>
      </c>
      <c r="DR127" t="str">
        <f>IF(Table1[[#This Row],[Ledger 10]]="","","No")</f>
        <v/>
      </c>
      <c r="DS127" t="str">
        <f>IF(Table1[[#This Row],[Ledger 10]]="","",IF(Table1[[#This Row],[Effect 10]]="Dr.","Yes","No"))</f>
        <v/>
      </c>
      <c r="DT127" t="str">
        <f>IF(Table1[[#This Row],[Ledger 10]]="","",Table1[[#This Row],[Ledger 10]])</f>
        <v/>
      </c>
      <c r="DU127" t="str">
        <f>IF(Table1[[#This Row],[Ledger 10]]="","",IF(Table1[[#This Row],[Effect 10]]="Dr.",-Table1[[#This Row],[Amount 10]],Table1[[#This Row],[Amount 10]]))</f>
        <v/>
      </c>
      <c r="DX127" t="str">
        <f>IF(Table1[[#This Row],[Ledger 11]]="","","No")</f>
        <v/>
      </c>
      <c r="DY127" t="str">
        <f>IF(Table1[[#This Row],[Ledger 11]]="","",IF(Table1[[#This Row],[Effect 11]]="Dr.","Yes","No"))</f>
        <v/>
      </c>
      <c r="DZ127" t="str">
        <f>IF(Table1[[#This Row],[Ledger 11]]="","",Table1[[#This Row],[Ledger 11]])</f>
        <v/>
      </c>
      <c r="EA127" t="str">
        <f>IF(Table1[[#This Row],[Ledger 11]]="","",IF(Table1[[#This Row],[Effect 11]]="Dr.",-Table1[[#This Row],[Amount 11]],Table1[[#This Row],[Amount 11]]))</f>
        <v/>
      </c>
      <c r="ED127" t="str">
        <f>IF(Table1[[#This Row],[Ledger 12]]="","","No")</f>
        <v/>
      </c>
      <c r="EE127" t="str">
        <f>IF(Table1[[#This Row],[Ledger 12]]="","",IF(Table1[[#This Row],[Effect 12]]="Dr.","Yes","No"))</f>
        <v/>
      </c>
      <c r="EF127" t="str">
        <f>IF(Table1[[#This Row],[Ledger 12]]="","",Table1[[#This Row],[Ledger 12]])</f>
        <v/>
      </c>
      <c r="EG127" t="str">
        <f>IF(Table1[[#This Row],[Ledger 12]]="","",IF(Table1[[#This Row],[Effect 12]]="Dr.",-Table1[[#This Row],[Amount 12]],Table1[[#This Row],[Amount 12]]))</f>
        <v/>
      </c>
      <c r="EJ127" t="str">
        <f>IF(Table1[[#This Row],[Ledger 13]]="","","No")</f>
        <v/>
      </c>
      <c r="EK127" t="str">
        <f>IF(Table1[[#This Row],[Ledger 13]]="","",IF(Table1[[#This Row],[Effect 13]]="Dr.","Yes","No"))</f>
        <v/>
      </c>
      <c r="EL127" t="str">
        <f>IF(Table1[[#This Row],[Ledger 13]]="","",Table1[[#This Row],[Ledger 13]])</f>
        <v/>
      </c>
      <c r="EM127" t="str">
        <f>IF(Table1[[#This Row],[Ledger 13]]="","",IF(Table1[[#This Row],[Effect 13]]="Dr.",-Table1[[#This Row],[Amount 13]],Table1[[#This Row],[Amount 13]]))</f>
        <v/>
      </c>
      <c r="EP127" t="str">
        <f>IF(Table1[[#This Row],[Ledger 14]]="","","No")</f>
        <v/>
      </c>
      <c r="EQ127" t="str">
        <f>IF(Table1[[#This Row],[Ledger 14]]="","",IF(Table1[[#This Row],[Effect 14]]="Dr.","Yes","No"))</f>
        <v/>
      </c>
      <c r="ER127" t="str">
        <f>IF(Table1[[#This Row],[Ledger 14]]="","",Table1[[#This Row],[Ledger 14]])</f>
        <v/>
      </c>
      <c r="ES127" t="str">
        <f>IF(Table1[[#This Row],[Ledger 14]]="","",IF(Table1[[#This Row],[Effect 14]]="Dr.",-Table1[[#This Row],[Amount 14]],Table1[[#This Row],[Amount 14]]))</f>
        <v/>
      </c>
      <c r="EV127" t="str">
        <f>IF(Table1[[#This Row],[Ledger 15]]="","","No")</f>
        <v/>
      </c>
      <c r="EW127" t="str">
        <f>IF(Table1[[#This Row],[Ledger 15]]="","",IF(Table1[[#This Row],[Effect 15]]="Dr.","Yes","No"))</f>
        <v/>
      </c>
      <c r="EX127" t="str">
        <f>IF(Table1[[#This Row],[Ledger 15]]="","",Table1[[#This Row],[Ledger 15]])</f>
        <v/>
      </c>
      <c r="EY127" t="str">
        <f>IF(Table1[[#This Row],[Ledger 15]]="","",IF(Table1[[#This Row],[Effect 15]]="Dr.",-Table1[[#This Row],[Amount 15]],Table1[[#This Row],[Amount 15]]))</f>
        <v/>
      </c>
      <c r="FD1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7">
        <f>IF(Table1[[#This Row],[Date]]="",0,IF(AND(Table1[[#This Row],[Date]]&gt;=$FE$2,Table1[[#This Row],[Date]]&lt;=$FE$3),0,1))</f>
        <v>0</v>
      </c>
      <c r="FF127">
        <f>IF(Table1[[#This Row],[Date]]="",0,IF(TYPE(VLOOKUP(Table1[[#This Row],[Voucher Type]],Table1[[#All],[Voucher Type Master]],1,FALSE))=16,1,0))</f>
        <v>0</v>
      </c>
      <c r="FG127">
        <f>IF(TYPE(IF(Table1[[#This Row],[Date]]="",0,IF(VLOOKUP(Table1[[#This Row],[Voucher Type]],$FY$5:$FZ$13,2,0)=Table1[[#This Row],[Effect 1]],0,1)))=16,1,0)</f>
        <v>0</v>
      </c>
      <c r="FH1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7">
        <f>IF(LEN(Table1[[#This Row],[Ledger 1]])&gt;0,IF(TYPE(VLOOKUP(Table1[[#This Row],[Ledger 1]],GZ:GZ,1,0))=16,1,0),0)</f>
        <v>0</v>
      </c>
      <c r="FJ127">
        <f>IF(LEN(Table1[[#This Row],[Ledger 2]])&gt;0,IF(TYPE(VLOOKUP(Table1[[#This Row],[Ledger 2]],GZ:GZ,1,0))=16,1,0),0)</f>
        <v>0</v>
      </c>
      <c r="FK127">
        <f>IF(LEN(Table1[[#This Row],[Ledger 3]])&gt;0,IF(TYPE(VLOOKUP(Table1[[#This Row],[Ledger 3]],GZ:GZ,1,0))=16,1,0),0)</f>
        <v>0</v>
      </c>
      <c r="FL127">
        <f>IF(LEN(Table1[[#This Row],[Ledger 4]])&gt;0,IF(TYPE(VLOOKUP(Table1[[#This Row],[Ledger 4]],GZ:GZ,1,0))=16,1,0),0)</f>
        <v>0</v>
      </c>
      <c r="FM127">
        <f>IF(LEN(Table1[[#This Row],[Ledger 5]])&gt;0,IF(TYPE(VLOOKUP(Table1[[#This Row],[Ledger 5]],GZ:GZ,1,0))=16,1,0),0)</f>
        <v>0</v>
      </c>
      <c r="FN127">
        <f>IF(LEN(Table1[[#This Row],[Ledger 6]])&gt;0,IF(TYPE(VLOOKUP(Table1[[#This Row],[Ledger 6]],$GZ:$GZ,1,0))=16,1,0),0)</f>
        <v>0</v>
      </c>
      <c r="FO127">
        <f>IF(LEN(Table1[[#This Row],[Ledger 7]])&gt;0,IF(TYPE(VLOOKUP(Table1[[#This Row],[Ledger 7]],$GZ:$GZ,1,0))=16,1,0),0)</f>
        <v>0</v>
      </c>
      <c r="FP127">
        <f>IF(LEN(Table1[[#This Row],[Ledger 8]])&gt;0,IF(TYPE(VLOOKUP(Table1[[#This Row],[Ledger 8]],$GZ:$GZ,1,0))=16,1,0),0)</f>
        <v>0</v>
      </c>
      <c r="FQ127">
        <f>IF(LEN(Table1[[#This Row],[Ledger 9]])&gt;0,IF(TYPE(VLOOKUP(Table1[[#This Row],[Ledger 9]],$GZ:$GZ,1,0))=16,1,0),0)</f>
        <v>0</v>
      </c>
      <c r="FR127">
        <f>IF(LEN(Table1[[#This Row],[Ledger 10]])&gt;0,IF(TYPE(VLOOKUP(Table1[[#This Row],[Ledger 10]],$GZ:$GZ,1,0))=16,1,0),0)</f>
        <v>0</v>
      </c>
      <c r="FS127">
        <f>IF(LEN(Table1[[#This Row],[Ledger 11]])&gt;0,IF(TYPE(VLOOKUP(Table1[[#This Row],[Ledger 11]],$GZ:$GZ,1,0))=16,1,0),0)</f>
        <v>0</v>
      </c>
      <c r="FT127">
        <f>IF(LEN(Table1[[#This Row],[Ledger 12]])&gt;0,IF(TYPE(VLOOKUP(Table1[[#This Row],[Ledger 12]],$GZ:$GZ,1,0))=16,1,0),0)</f>
        <v>0</v>
      </c>
      <c r="FU127">
        <f>IF(LEN(Table1[[#This Row],[Ledger 13]])&gt;0,IF(TYPE(VLOOKUP(Table1[[#This Row],[Ledger 13]],$GZ:$GZ,1,0))=16,1,0),0)</f>
        <v>0</v>
      </c>
      <c r="FV127">
        <f>IF(LEN(Table1[[#This Row],[Ledger 14]])&gt;0,IF(TYPE(VLOOKUP(Table1[[#This Row],[Ledger 14]],$GZ:$GZ,1,0))=16,1,0),0)</f>
        <v>0</v>
      </c>
      <c r="FW127">
        <f>IF(LEN(Table1[[#This Row],[Ledger 15]])&gt;0,IF(TYPE(VLOOKUP(Table1[[#This Row],[Ledger 15]],$GZ:$GZ,1,0))=16,1,0),0)</f>
        <v>0</v>
      </c>
    </row>
    <row r="128" spans="4:179" ht="33" customHeight="1" x14ac:dyDescent="0.45">
      <c r="D128" s="8">
        <f t="shared" si="10"/>
        <v>123</v>
      </c>
      <c r="E128" s="32"/>
      <c r="F128" s="34"/>
      <c r="G128" s="34"/>
      <c r="H128" s="34"/>
      <c r="I128" s="34"/>
      <c r="J128" s="38"/>
      <c r="K128" s="33"/>
      <c r="L128" s="36"/>
      <c r="M128" s="35"/>
      <c r="N128" s="34"/>
      <c r="O128" s="41"/>
      <c r="P128" s="35"/>
      <c r="Q128" s="34"/>
      <c r="R128" s="37"/>
      <c r="S128" s="35"/>
      <c r="T128" s="34"/>
      <c r="U128" s="37"/>
      <c r="V128" s="35"/>
      <c r="W128" s="34"/>
      <c r="X128" s="37"/>
      <c r="Y128" s="35"/>
      <c r="Z128" s="34"/>
      <c r="AA128" s="37"/>
      <c r="AB128" s="35"/>
      <c r="AC128" s="34"/>
      <c r="AD128" s="37"/>
      <c r="AE128" s="35"/>
      <c r="AF128" s="34"/>
      <c r="AG128" s="37"/>
      <c r="AH128" s="35"/>
      <c r="AI128" s="34"/>
      <c r="AJ128" s="37"/>
      <c r="AK128" s="35"/>
      <c r="AL128" s="34"/>
      <c r="AM128" s="37"/>
      <c r="AN128" s="35"/>
      <c r="AO128" s="34"/>
      <c r="AP128" s="37"/>
      <c r="AQ128" s="35"/>
      <c r="AR128" s="34"/>
      <c r="AS128" s="37"/>
      <c r="AT128" s="35"/>
      <c r="AU128" s="34"/>
      <c r="AV128" s="37"/>
      <c r="AW128" s="35"/>
      <c r="AX128" s="34"/>
      <c r="AY128" s="37"/>
      <c r="AZ128" s="35"/>
      <c r="BA128" s="34"/>
      <c r="BB128" s="37"/>
      <c r="BC1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8" s="7"/>
      <c r="BF128" t="str">
        <f>IF(Table1[[#This Row],[Date]]="","","&amp;lt;VOUCHER REMOTEID="&amp;""""&amp;$A$11&amp;$A$13&amp;ROW()&amp;""""&amp;" VCHTYPE="""&amp;F128&amp;""" ACTION="""&amp;"Create"&amp;"""&amp;gt;")</f>
        <v/>
      </c>
      <c r="BG128" t="str">
        <f>IF(Table1[[#This Row],[Date]]="","",TEXT(Table1[[#This Row],[Date]],"yyyymmdd"))</f>
        <v/>
      </c>
      <c r="BH128" t="str">
        <f>Table1[[#This Row],[Date2]]</f>
        <v/>
      </c>
      <c r="BI128" t="str">
        <f>IF(Table1[[#This Row],[Date]]="","",Table1[[#This Row],[Voucher Type]])</f>
        <v/>
      </c>
      <c r="BJ128" t="str">
        <f>IF(Table1[[#This Row],[Ref No / Invoice No]]="","",Table1[[#This Row],[Ref No / Invoice No]])</f>
        <v/>
      </c>
      <c r="BK128" t="str">
        <f>IF(Table1[[#This Row],[Voucher No]]="","",Table1[[#This Row],[Voucher No]])</f>
        <v/>
      </c>
      <c r="BL128" t="str">
        <f>IF(Table1[[#This Row],[Date]]="","",Table1[[#This Row],[Narration]])</f>
        <v/>
      </c>
      <c r="BM128" t="str">
        <f>IF(Table1[[#This Row],[Date]]="","",$A$11&amp;$A$13&amp;ROW())</f>
        <v/>
      </c>
      <c r="BN128" t="str">
        <f>IF(Table1[[#This Row],[Date]]="","",$A$13)</f>
        <v/>
      </c>
      <c r="BP128" t="str">
        <f>IF(Table1[[#This Row],[Ledger 1]]="","","No")</f>
        <v/>
      </c>
      <c r="BQ128" t="str">
        <f>IF(Table1[[#This Row],[Date]]="","",IF(Table1[[#This Row],[Effect 1]]="Dr.","Yes","No"))</f>
        <v/>
      </c>
      <c r="BR128" t="str">
        <f>IF(Table1[[#This Row],[Date]]="","",Table1[[#This Row],[Ledger 1]])</f>
        <v/>
      </c>
      <c r="BS128" t="str">
        <f>IF(Table1[[#This Row],[Date]]="","",IF(Table1[[#This Row],[Effect 1]]="Dr.",-Table1[[#This Row],[Amount 1]],Table1[[#This Row],[Amount 1]]))</f>
        <v/>
      </c>
      <c r="BV128" t="str">
        <f>IF(Table1[[#This Row],[Ledger 2]]="","","No")</f>
        <v/>
      </c>
      <c r="BW128" t="str">
        <f>IF(Table1[[#This Row],[Date]]="","",IF(Table1[[#This Row],[Effect 2]]="Dr.","Yes","No"))</f>
        <v/>
      </c>
      <c r="BX128" t="str">
        <f>IF(Table1[[#This Row],[Date]]="","",Table1[[#This Row],[Ledger 2]])</f>
        <v/>
      </c>
      <c r="BY128" t="str">
        <f>IF(Table1[[#This Row],[Date]]="","",IF(Table1[[#This Row],[Effect 2]]="Dr.",-Table1[[#This Row],[Amount 2]],Table1[[#This Row],[Amount 2]]))</f>
        <v/>
      </c>
      <c r="CB128" t="str">
        <f>IF(Table1[[#This Row],[Ledger 3]]="","","No")</f>
        <v/>
      </c>
      <c r="CC128" t="str">
        <f>IF(Table1[[#This Row],[Ledger 3]]="","",IF(Table1[[#This Row],[Effect 3]]="Dr.","Yes","No"))</f>
        <v/>
      </c>
      <c r="CD128" t="str">
        <f>IF(Table1[[#This Row],[Ledger 3]]="","",Table1[[#This Row],[Ledger 3]])</f>
        <v/>
      </c>
      <c r="CE128" t="str">
        <f>IF(Table1[[#This Row],[Ledger 3]]="","",IF(Table1[[#This Row],[Effect 3]]="Dr.",-Table1[[#This Row],[Amount 3]],Table1[[#This Row],[Amount 3]]))</f>
        <v/>
      </c>
      <c r="CH128" t="str">
        <f>IF(Table1[[#This Row],[Ledger 4]]="","","No")</f>
        <v/>
      </c>
      <c r="CI128" t="str">
        <f>IF(Table1[[#This Row],[Ledger 4]]="","",IF(Table1[[#This Row],[Effect 4]]="Dr.","Yes","No"))</f>
        <v/>
      </c>
      <c r="CJ128" t="str">
        <f>IF(Table1[[#This Row],[Ledger 4]]="","",Table1[[#This Row],[Ledger 4]])</f>
        <v/>
      </c>
      <c r="CK128" t="str">
        <f>IF(Table1[[#This Row],[Ledger 4]]="","",IF(Table1[[#This Row],[Effect 4]]="Dr.",-Table1[[#This Row],[Amount 4]],Table1[[#This Row],[Amount 4]]))</f>
        <v/>
      </c>
      <c r="CN128" t="str">
        <f>IF(Table1[[#This Row],[Ledger 5]]="","","No")</f>
        <v/>
      </c>
      <c r="CO128" t="str">
        <f>IF(Table1[[#This Row],[Ledger 5]]="","",IF(Table1[[#This Row],[Effect 5]]="Dr.","Yes","No"))</f>
        <v/>
      </c>
      <c r="CP128" t="str">
        <f>IF(Table1[[#This Row],[Ledger 5]]="","",Table1[[#This Row],[Ledger 5]])</f>
        <v/>
      </c>
      <c r="CQ128" t="str">
        <f>IF(Table1[[#This Row],[Ledger 5]]="","",IF(Table1[[#This Row],[Effect 5]]="Dr.",-Table1[[#This Row],[Amount 5]],Table1[[#This Row],[Amount 5]]))</f>
        <v/>
      </c>
      <c r="CT128" t="str">
        <f>IF(Table1[[#This Row],[Ledger 6]]="","","No")</f>
        <v/>
      </c>
      <c r="CU128" t="str">
        <f>IF(Table1[[#This Row],[Ledger 6]]="","",IF(Table1[[#This Row],[Effect 6]]="Dr.","Yes","No"))</f>
        <v/>
      </c>
      <c r="CV128" t="str">
        <f>IF(Table1[[#This Row],[Ledger 6]]="","",Table1[[#This Row],[Ledger 6]])</f>
        <v/>
      </c>
      <c r="CW128" t="str">
        <f>IF(Table1[[#This Row],[Ledger 6]]="","",IF(Table1[[#This Row],[Effect 6]]="Dr.",-Table1[[#This Row],[Amount 6]],Table1[[#This Row],[Amount 6]]))</f>
        <v/>
      </c>
      <c r="CZ128" t="str">
        <f>IF(Table1[[#This Row],[Ledger 7]]="","","No")</f>
        <v/>
      </c>
      <c r="DA128" t="str">
        <f>IF(Table1[[#This Row],[Ledger 7]]="","",IF(Table1[[#This Row],[Effect 7]]="Dr.","Yes","No"))</f>
        <v/>
      </c>
      <c r="DB128" t="str">
        <f>IF(Table1[[#This Row],[Ledger 7]]="","",Table1[[#This Row],[Ledger 7]])</f>
        <v/>
      </c>
      <c r="DC128" t="str">
        <f>IF(Table1[[#This Row],[Ledger 7]]="","",IF(Table1[[#This Row],[Effect 7]]="Dr.",-Table1[[#This Row],[Amount 7]],Table1[[#This Row],[Amount 7]]))</f>
        <v/>
      </c>
      <c r="DF128" t="str">
        <f>IF(Table1[[#This Row],[Ledger 8]]="","","No")</f>
        <v/>
      </c>
      <c r="DG128" t="str">
        <f>IF(Table1[[#This Row],[Ledger 8]]="","",IF(Table1[[#This Row],[Effect 8]]="Dr.","Yes","No"))</f>
        <v/>
      </c>
      <c r="DH128" t="str">
        <f>IF(Table1[[#This Row],[Ledger 8]]="","",Table1[[#This Row],[Ledger 8]])</f>
        <v/>
      </c>
      <c r="DI128" t="str">
        <f>IF(Table1[[#This Row],[Ledger 8]]="","",IF(Table1[[#This Row],[Effect 8]]="Dr.",-Table1[[#This Row],[Amount 8]],Table1[[#This Row],[Amount 8]]))</f>
        <v/>
      </c>
      <c r="DL128" t="str">
        <f>IF(Table1[[#This Row],[Ledger 9]]="","","No")</f>
        <v/>
      </c>
      <c r="DM128" t="str">
        <f>IF(Table1[[#This Row],[Ledger 9]]="","",IF(Table1[[#This Row],[Effect 9]]="Dr.","Yes","No"))</f>
        <v/>
      </c>
      <c r="DN128" t="str">
        <f>IF(Table1[[#This Row],[Ledger 9]]="","",Table1[[#This Row],[Ledger 9]])</f>
        <v/>
      </c>
      <c r="DO128" t="str">
        <f>IF(Table1[[#This Row],[Ledger 9]]="","",IF(Table1[[#This Row],[Effect 9]]="Dr.",-Table1[[#This Row],[Amount 9]],Table1[[#This Row],[Amount 9]]))</f>
        <v/>
      </c>
      <c r="DR128" t="str">
        <f>IF(Table1[[#This Row],[Ledger 10]]="","","No")</f>
        <v/>
      </c>
      <c r="DS128" t="str">
        <f>IF(Table1[[#This Row],[Ledger 10]]="","",IF(Table1[[#This Row],[Effect 10]]="Dr.","Yes","No"))</f>
        <v/>
      </c>
      <c r="DT128" t="str">
        <f>IF(Table1[[#This Row],[Ledger 10]]="","",Table1[[#This Row],[Ledger 10]])</f>
        <v/>
      </c>
      <c r="DU128" t="str">
        <f>IF(Table1[[#This Row],[Ledger 10]]="","",IF(Table1[[#This Row],[Effect 10]]="Dr.",-Table1[[#This Row],[Amount 10]],Table1[[#This Row],[Amount 10]]))</f>
        <v/>
      </c>
      <c r="DX128" t="str">
        <f>IF(Table1[[#This Row],[Ledger 11]]="","","No")</f>
        <v/>
      </c>
      <c r="DY128" t="str">
        <f>IF(Table1[[#This Row],[Ledger 11]]="","",IF(Table1[[#This Row],[Effect 11]]="Dr.","Yes","No"))</f>
        <v/>
      </c>
      <c r="DZ128" t="str">
        <f>IF(Table1[[#This Row],[Ledger 11]]="","",Table1[[#This Row],[Ledger 11]])</f>
        <v/>
      </c>
      <c r="EA128" t="str">
        <f>IF(Table1[[#This Row],[Ledger 11]]="","",IF(Table1[[#This Row],[Effect 11]]="Dr.",-Table1[[#This Row],[Amount 11]],Table1[[#This Row],[Amount 11]]))</f>
        <v/>
      </c>
      <c r="ED128" t="str">
        <f>IF(Table1[[#This Row],[Ledger 12]]="","","No")</f>
        <v/>
      </c>
      <c r="EE128" t="str">
        <f>IF(Table1[[#This Row],[Ledger 12]]="","",IF(Table1[[#This Row],[Effect 12]]="Dr.","Yes","No"))</f>
        <v/>
      </c>
      <c r="EF128" t="str">
        <f>IF(Table1[[#This Row],[Ledger 12]]="","",Table1[[#This Row],[Ledger 12]])</f>
        <v/>
      </c>
      <c r="EG128" t="str">
        <f>IF(Table1[[#This Row],[Ledger 12]]="","",IF(Table1[[#This Row],[Effect 12]]="Dr.",-Table1[[#This Row],[Amount 12]],Table1[[#This Row],[Amount 12]]))</f>
        <v/>
      </c>
      <c r="EJ128" t="str">
        <f>IF(Table1[[#This Row],[Ledger 13]]="","","No")</f>
        <v/>
      </c>
      <c r="EK128" t="str">
        <f>IF(Table1[[#This Row],[Ledger 13]]="","",IF(Table1[[#This Row],[Effect 13]]="Dr.","Yes","No"))</f>
        <v/>
      </c>
      <c r="EL128" t="str">
        <f>IF(Table1[[#This Row],[Ledger 13]]="","",Table1[[#This Row],[Ledger 13]])</f>
        <v/>
      </c>
      <c r="EM128" t="str">
        <f>IF(Table1[[#This Row],[Ledger 13]]="","",IF(Table1[[#This Row],[Effect 13]]="Dr.",-Table1[[#This Row],[Amount 13]],Table1[[#This Row],[Amount 13]]))</f>
        <v/>
      </c>
      <c r="EP128" t="str">
        <f>IF(Table1[[#This Row],[Ledger 14]]="","","No")</f>
        <v/>
      </c>
      <c r="EQ128" t="str">
        <f>IF(Table1[[#This Row],[Ledger 14]]="","",IF(Table1[[#This Row],[Effect 14]]="Dr.","Yes","No"))</f>
        <v/>
      </c>
      <c r="ER128" t="str">
        <f>IF(Table1[[#This Row],[Ledger 14]]="","",Table1[[#This Row],[Ledger 14]])</f>
        <v/>
      </c>
      <c r="ES128" t="str">
        <f>IF(Table1[[#This Row],[Ledger 14]]="","",IF(Table1[[#This Row],[Effect 14]]="Dr.",-Table1[[#This Row],[Amount 14]],Table1[[#This Row],[Amount 14]]))</f>
        <v/>
      </c>
      <c r="EV128" t="str">
        <f>IF(Table1[[#This Row],[Ledger 15]]="","","No")</f>
        <v/>
      </c>
      <c r="EW128" t="str">
        <f>IF(Table1[[#This Row],[Ledger 15]]="","",IF(Table1[[#This Row],[Effect 15]]="Dr.","Yes","No"))</f>
        <v/>
      </c>
      <c r="EX128" t="str">
        <f>IF(Table1[[#This Row],[Ledger 15]]="","",Table1[[#This Row],[Ledger 15]])</f>
        <v/>
      </c>
      <c r="EY128" t="str">
        <f>IF(Table1[[#This Row],[Ledger 15]]="","",IF(Table1[[#This Row],[Effect 15]]="Dr.",-Table1[[#This Row],[Amount 15]],Table1[[#This Row],[Amount 15]]))</f>
        <v/>
      </c>
      <c r="FD1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8">
        <f>IF(Table1[[#This Row],[Date]]="",0,IF(AND(Table1[[#This Row],[Date]]&gt;=$FE$2,Table1[[#This Row],[Date]]&lt;=$FE$3),0,1))</f>
        <v>0</v>
      </c>
      <c r="FF128">
        <f>IF(Table1[[#This Row],[Date]]="",0,IF(TYPE(VLOOKUP(Table1[[#This Row],[Voucher Type]],Table1[[#All],[Voucher Type Master]],1,FALSE))=16,1,0))</f>
        <v>0</v>
      </c>
      <c r="FG128">
        <f>IF(TYPE(IF(Table1[[#This Row],[Date]]="",0,IF(VLOOKUP(Table1[[#This Row],[Voucher Type]],$FY$5:$FZ$13,2,0)=Table1[[#This Row],[Effect 1]],0,1)))=16,1,0)</f>
        <v>0</v>
      </c>
      <c r="FH1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8">
        <f>IF(LEN(Table1[[#This Row],[Ledger 1]])&gt;0,IF(TYPE(VLOOKUP(Table1[[#This Row],[Ledger 1]],GZ:GZ,1,0))=16,1,0),0)</f>
        <v>0</v>
      </c>
      <c r="FJ128">
        <f>IF(LEN(Table1[[#This Row],[Ledger 2]])&gt;0,IF(TYPE(VLOOKUP(Table1[[#This Row],[Ledger 2]],GZ:GZ,1,0))=16,1,0),0)</f>
        <v>0</v>
      </c>
      <c r="FK128">
        <f>IF(LEN(Table1[[#This Row],[Ledger 3]])&gt;0,IF(TYPE(VLOOKUP(Table1[[#This Row],[Ledger 3]],GZ:GZ,1,0))=16,1,0),0)</f>
        <v>0</v>
      </c>
      <c r="FL128">
        <f>IF(LEN(Table1[[#This Row],[Ledger 4]])&gt;0,IF(TYPE(VLOOKUP(Table1[[#This Row],[Ledger 4]],GZ:GZ,1,0))=16,1,0),0)</f>
        <v>0</v>
      </c>
      <c r="FM128">
        <f>IF(LEN(Table1[[#This Row],[Ledger 5]])&gt;0,IF(TYPE(VLOOKUP(Table1[[#This Row],[Ledger 5]],GZ:GZ,1,0))=16,1,0),0)</f>
        <v>0</v>
      </c>
      <c r="FN128">
        <f>IF(LEN(Table1[[#This Row],[Ledger 6]])&gt;0,IF(TYPE(VLOOKUP(Table1[[#This Row],[Ledger 6]],$GZ:$GZ,1,0))=16,1,0),0)</f>
        <v>0</v>
      </c>
      <c r="FO128">
        <f>IF(LEN(Table1[[#This Row],[Ledger 7]])&gt;0,IF(TYPE(VLOOKUP(Table1[[#This Row],[Ledger 7]],$GZ:$GZ,1,0))=16,1,0),0)</f>
        <v>0</v>
      </c>
      <c r="FP128">
        <f>IF(LEN(Table1[[#This Row],[Ledger 8]])&gt;0,IF(TYPE(VLOOKUP(Table1[[#This Row],[Ledger 8]],$GZ:$GZ,1,0))=16,1,0),0)</f>
        <v>0</v>
      </c>
      <c r="FQ128">
        <f>IF(LEN(Table1[[#This Row],[Ledger 9]])&gt;0,IF(TYPE(VLOOKUP(Table1[[#This Row],[Ledger 9]],$GZ:$GZ,1,0))=16,1,0),0)</f>
        <v>0</v>
      </c>
      <c r="FR128">
        <f>IF(LEN(Table1[[#This Row],[Ledger 10]])&gt;0,IF(TYPE(VLOOKUP(Table1[[#This Row],[Ledger 10]],$GZ:$GZ,1,0))=16,1,0),0)</f>
        <v>0</v>
      </c>
      <c r="FS128">
        <f>IF(LEN(Table1[[#This Row],[Ledger 11]])&gt;0,IF(TYPE(VLOOKUP(Table1[[#This Row],[Ledger 11]],$GZ:$GZ,1,0))=16,1,0),0)</f>
        <v>0</v>
      </c>
      <c r="FT128">
        <f>IF(LEN(Table1[[#This Row],[Ledger 12]])&gt;0,IF(TYPE(VLOOKUP(Table1[[#This Row],[Ledger 12]],$GZ:$GZ,1,0))=16,1,0),0)</f>
        <v>0</v>
      </c>
      <c r="FU128">
        <f>IF(LEN(Table1[[#This Row],[Ledger 13]])&gt;0,IF(TYPE(VLOOKUP(Table1[[#This Row],[Ledger 13]],$GZ:$GZ,1,0))=16,1,0),0)</f>
        <v>0</v>
      </c>
      <c r="FV128">
        <f>IF(LEN(Table1[[#This Row],[Ledger 14]])&gt;0,IF(TYPE(VLOOKUP(Table1[[#This Row],[Ledger 14]],$GZ:$GZ,1,0))=16,1,0),0)</f>
        <v>0</v>
      </c>
      <c r="FW128">
        <f>IF(LEN(Table1[[#This Row],[Ledger 15]])&gt;0,IF(TYPE(VLOOKUP(Table1[[#This Row],[Ledger 15]],$GZ:$GZ,1,0))=16,1,0),0)</f>
        <v>0</v>
      </c>
    </row>
    <row r="129" spans="4:179" ht="33" customHeight="1" x14ac:dyDescent="0.45">
      <c r="D129" s="8">
        <f t="shared" si="10"/>
        <v>124</v>
      </c>
      <c r="E129" s="32"/>
      <c r="F129" s="34"/>
      <c r="G129" s="34"/>
      <c r="H129" s="34"/>
      <c r="I129" s="34"/>
      <c r="J129" s="38"/>
      <c r="K129" s="33"/>
      <c r="L129" s="36"/>
      <c r="M129" s="35"/>
      <c r="N129" s="34"/>
      <c r="O129" s="41"/>
      <c r="P129" s="35"/>
      <c r="Q129" s="34"/>
      <c r="R129" s="37"/>
      <c r="S129" s="35"/>
      <c r="T129" s="34"/>
      <c r="U129" s="37"/>
      <c r="V129" s="35"/>
      <c r="W129" s="34"/>
      <c r="X129" s="37"/>
      <c r="Y129" s="35"/>
      <c r="Z129" s="34"/>
      <c r="AA129" s="37"/>
      <c r="AB129" s="35"/>
      <c r="AC129" s="34"/>
      <c r="AD129" s="37"/>
      <c r="AE129" s="35"/>
      <c r="AF129" s="34"/>
      <c r="AG129" s="37"/>
      <c r="AH129" s="35"/>
      <c r="AI129" s="34"/>
      <c r="AJ129" s="37"/>
      <c r="AK129" s="35"/>
      <c r="AL129" s="34"/>
      <c r="AM129" s="37"/>
      <c r="AN129" s="35"/>
      <c r="AO129" s="34"/>
      <c r="AP129" s="37"/>
      <c r="AQ129" s="35"/>
      <c r="AR129" s="34"/>
      <c r="AS129" s="37"/>
      <c r="AT129" s="35"/>
      <c r="AU129" s="34"/>
      <c r="AV129" s="37"/>
      <c r="AW129" s="35"/>
      <c r="AX129" s="34"/>
      <c r="AY129" s="37"/>
      <c r="AZ129" s="35"/>
      <c r="BA129" s="34"/>
      <c r="BB129" s="37"/>
      <c r="BC1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29" s="7"/>
      <c r="BF129" t="str">
        <f>IF(Table1[[#This Row],[Date]]="","","&amp;lt;VOUCHER REMOTEID="&amp;""""&amp;$A$11&amp;$A$13&amp;ROW()&amp;""""&amp;" VCHTYPE="""&amp;F129&amp;""" ACTION="""&amp;"Create"&amp;"""&amp;gt;")</f>
        <v/>
      </c>
      <c r="BG129" t="str">
        <f>IF(Table1[[#This Row],[Date]]="","",TEXT(Table1[[#This Row],[Date]],"yyyymmdd"))</f>
        <v/>
      </c>
      <c r="BH129" t="str">
        <f>Table1[[#This Row],[Date2]]</f>
        <v/>
      </c>
      <c r="BI129" t="str">
        <f>IF(Table1[[#This Row],[Date]]="","",Table1[[#This Row],[Voucher Type]])</f>
        <v/>
      </c>
      <c r="BJ129" t="str">
        <f>IF(Table1[[#This Row],[Ref No / Invoice No]]="","",Table1[[#This Row],[Ref No / Invoice No]])</f>
        <v/>
      </c>
      <c r="BK129" t="str">
        <f>IF(Table1[[#This Row],[Voucher No]]="","",Table1[[#This Row],[Voucher No]])</f>
        <v/>
      </c>
      <c r="BL129" t="str">
        <f>IF(Table1[[#This Row],[Date]]="","",Table1[[#This Row],[Narration]])</f>
        <v/>
      </c>
      <c r="BM129" t="str">
        <f>IF(Table1[[#This Row],[Date]]="","",$A$11&amp;$A$13&amp;ROW())</f>
        <v/>
      </c>
      <c r="BN129" t="str">
        <f>IF(Table1[[#This Row],[Date]]="","",$A$13)</f>
        <v/>
      </c>
      <c r="BP129" t="str">
        <f>IF(Table1[[#This Row],[Ledger 1]]="","","No")</f>
        <v/>
      </c>
      <c r="BQ129" t="str">
        <f>IF(Table1[[#This Row],[Date]]="","",IF(Table1[[#This Row],[Effect 1]]="Dr.","Yes","No"))</f>
        <v/>
      </c>
      <c r="BR129" t="str">
        <f>IF(Table1[[#This Row],[Date]]="","",Table1[[#This Row],[Ledger 1]])</f>
        <v/>
      </c>
      <c r="BS129" t="str">
        <f>IF(Table1[[#This Row],[Date]]="","",IF(Table1[[#This Row],[Effect 1]]="Dr.",-Table1[[#This Row],[Amount 1]],Table1[[#This Row],[Amount 1]]))</f>
        <v/>
      </c>
      <c r="BV129" t="str">
        <f>IF(Table1[[#This Row],[Ledger 2]]="","","No")</f>
        <v/>
      </c>
      <c r="BW129" t="str">
        <f>IF(Table1[[#This Row],[Date]]="","",IF(Table1[[#This Row],[Effect 2]]="Dr.","Yes","No"))</f>
        <v/>
      </c>
      <c r="BX129" t="str">
        <f>IF(Table1[[#This Row],[Date]]="","",Table1[[#This Row],[Ledger 2]])</f>
        <v/>
      </c>
      <c r="BY129" t="str">
        <f>IF(Table1[[#This Row],[Date]]="","",IF(Table1[[#This Row],[Effect 2]]="Dr.",-Table1[[#This Row],[Amount 2]],Table1[[#This Row],[Amount 2]]))</f>
        <v/>
      </c>
      <c r="CB129" t="str">
        <f>IF(Table1[[#This Row],[Ledger 3]]="","","No")</f>
        <v/>
      </c>
      <c r="CC129" t="str">
        <f>IF(Table1[[#This Row],[Ledger 3]]="","",IF(Table1[[#This Row],[Effect 3]]="Dr.","Yes","No"))</f>
        <v/>
      </c>
      <c r="CD129" t="str">
        <f>IF(Table1[[#This Row],[Ledger 3]]="","",Table1[[#This Row],[Ledger 3]])</f>
        <v/>
      </c>
      <c r="CE129" t="str">
        <f>IF(Table1[[#This Row],[Ledger 3]]="","",IF(Table1[[#This Row],[Effect 3]]="Dr.",-Table1[[#This Row],[Amount 3]],Table1[[#This Row],[Amount 3]]))</f>
        <v/>
      </c>
      <c r="CH129" t="str">
        <f>IF(Table1[[#This Row],[Ledger 4]]="","","No")</f>
        <v/>
      </c>
      <c r="CI129" t="str">
        <f>IF(Table1[[#This Row],[Ledger 4]]="","",IF(Table1[[#This Row],[Effect 4]]="Dr.","Yes","No"))</f>
        <v/>
      </c>
      <c r="CJ129" t="str">
        <f>IF(Table1[[#This Row],[Ledger 4]]="","",Table1[[#This Row],[Ledger 4]])</f>
        <v/>
      </c>
      <c r="CK129" t="str">
        <f>IF(Table1[[#This Row],[Ledger 4]]="","",IF(Table1[[#This Row],[Effect 4]]="Dr.",-Table1[[#This Row],[Amount 4]],Table1[[#This Row],[Amount 4]]))</f>
        <v/>
      </c>
      <c r="CN129" t="str">
        <f>IF(Table1[[#This Row],[Ledger 5]]="","","No")</f>
        <v/>
      </c>
      <c r="CO129" t="str">
        <f>IF(Table1[[#This Row],[Ledger 5]]="","",IF(Table1[[#This Row],[Effect 5]]="Dr.","Yes","No"))</f>
        <v/>
      </c>
      <c r="CP129" t="str">
        <f>IF(Table1[[#This Row],[Ledger 5]]="","",Table1[[#This Row],[Ledger 5]])</f>
        <v/>
      </c>
      <c r="CQ129" t="str">
        <f>IF(Table1[[#This Row],[Ledger 5]]="","",IF(Table1[[#This Row],[Effect 5]]="Dr.",-Table1[[#This Row],[Amount 5]],Table1[[#This Row],[Amount 5]]))</f>
        <v/>
      </c>
      <c r="CT129" t="str">
        <f>IF(Table1[[#This Row],[Ledger 6]]="","","No")</f>
        <v/>
      </c>
      <c r="CU129" t="str">
        <f>IF(Table1[[#This Row],[Ledger 6]]="","",IF(Table1[[#This Row],[Effect 6]]="Dr.","Yes","No"))</f>
        <v/>
      </c>
      <c r="CV129" t="str">
        <f>IF(Table1[[#This Row],[Ledger 6]]="","",Table1[[#This Row],[Ledger 6]])</f>
        <v/>
      </c>
      <c r="CW129" t="str">
        <f>IF(Table1[[#This Row],[Ledger 6]]="","",IF(Table1[[#This Row],[Effect 6]]="Dr.",-Table1[[#This Row],[Amount 6]],Table1[[#This Row],[Amount 6]]))</f>
        <v/>
      </c>
      <c r="CZ129" t="str">
        <f>IF(Table1[[#This Row],[Ledger 7]]="","","No")</f>
        <v/>
      </c>
      <c r="DA129" t="str">
        <f>IF(Table1[[#This Row],[Ledger 7]]="","",IF(Table1[[#This Row],[Effect 7]]="Dr.","Yes","No"))</f>
        <v/>
      </c>
      <c r="DB129" t="str">
        <f>IF(Table1[[#This Row],[Ledger 7]]="","",Table1[[#This Row],[Ledger 7]])</f>
        <v/>
      </c>
      <c r="DC129" t="str">
        <f>IF(Table1[[#This Row],[Ledger 7]]="","",IF(Table1[[#This Row],[Effect 7]]="Dr.",-Table1[[#This Row],[Amount 7]],Table1[[#This Row],[Amount 7]]))</f>
        <v/>
      </c>
      <c r="DF129" t="str">
        <f>IF(Table1[[#This Row],[Ledger 8]]="","","No")</f>
        <v/>
      </c>
      <c r="DG129" t="str">
        <f>IF(Table1[[#This Row],[Ledger 8]]="","",IF(Table1[[#This Row],[Effect 8]]="Dr.","Yes","No"))</f>
        <v/>
      </c>
      <c r="DH129" t="str">
        <f>IF(Table1[[#This Row],[Ledger 8]]="","",Table1[[#This Row],[Ledger 8]])</f>
        <v/>
      </c>
      <c r="DI129" t="str">
        <f>IF(Table1[[#This Row],[Ledger 8]]="","",IF(Table1[[#This Row],[Effect 8]]="Dr.",-Table1[[#This Row],[Amount 8]],Table1[[#This Row],[Amount 8]]))</f>
        <v/>
      </c>
      <c r="DL129" t="str">
        <f>IF(Table1[[#This Row],[Ledger 9]]="","","No")</f>
        <v/>
      </c>
      <c r="DM129" t="str">
        <f>IF(Table1[[#This Row],[Ledger 9]]="","",IF(Table1[[#This Row],[Effect 9]]="Dr.","Yes","No"))</f>
        <v/>
      </c>
      <c r="DN129" t="str">
        <f>IF(Table1[[#This Row],[Ledger 9]]="","",Table1[[#This Row],[Ledger 9]])</f>
        <v/>
      </c>
      <c r="DO129" t="str">
        <f>IF(Table1[[#This Row],[Ledger 9]]="","",IF(Table1[[#This Row],[Effect 9]]="Dr.",-Table1[[#This Row],[Amount 9]],Table1[[#This Row],[Amount 9]]))</f>
        <v/>
      </c>
      <c r="DR129" t="str">
        <f>IF(Table1[[#This Row],[Ledger 10]]="","","No")</f>
        <v/>
      </c>
      <c r="DS129" t="str">
        <f>IF(Table1[[#This Row],[Ledger 10]]="","",IF(Table1[[#This Row],[Effect 10]]="Dr.","Yes","No"))</f>
        <v/>
      </c>
      <c r="DT129" t="str">
        <f>IF(Table1[[#This Row],[Ledger 10]]="","",Table1[[#This Row],[Ledger 10]])</f>
        <v/>
      </c>
      <c r="DU129" t="str">
        <f>IF(Table1[[#This Row],[Ledger 10]]="","",IF(Table1[[#This Row],[Effect 10]]="Dr.",-Table1[[#This Row],[Amount 10]],Table1[[#This Row],[Amount 10]]))</f>
        <v/>
      </c>
      <c r="DX129" t="str">
        <f>IF(Table1[[#This Row],[Ledger 11]]="","","No")</f>
        <v/>
      </c>
      <c r="DY129" t="str">
        <f>IF(Table1[[#This Row],[Ledger 11]]="","",IF(Table1[[#This Row],[Effect 11]]="Dr.","Yes","No"))</f>
        <v/>
      </c>
      <c r="DZ129" t="str">
        <f>IF(Table1[[#This Row],[Ledger 11]]="","",Table1[[#This Row],[Ledger 11]])</f>
        <v/>
      </c>
      <c r="EA129" t="str">
        <f>IF(Table1[[#This Row],[Ledger 11]]="","",IF(Table1[[#This Row],[Effect 11]]="Dr.",-Table1[[#This Row],[Amount 11]],Table1[[#This Row],[Amount 11]]))</f>
        <v/>
      </c>
      <c r="ED129" t="str">
        <f>IF(Table1[[#This Row],[Ledger 12]]="","","No")</f>
        <v/>
      </c>
      <c r="EE129" t="str">
        <f>IF(Table1[[#This Row],[Ledger 12]]="","",IF(Table1[[#This Row],[Effect 12]]="Dr.","Yes","No"))</f>
        <v/>
      </c>
      <c r="EF129" t="str">
        <f>IF(Table1[[#This Row],[Ledger 12]]="","",Table1[[#This Row],[Ledger 12]])</f>
        <v/>
      </c>
      <c r="EG129" t="str">
        <f>IF(Table1[[#This Row],[Ledger 12]]="","",IF(Table1[[#This Row],[Effect 12]]="Dr.",-Table1[[#This Row],[Amount 12]],Table1[[#This Row],[Amount 12]]))</f>
        <v/>
      </c>
      <c r="EJ129" t="str">
        <f>IF(Table1[[#This Row],[Ledger 13]]="","","No")</f>
        <v/>
      </c>
      <c r="EK129" t="str">
        <f>IF(Table1[[#This Row],[Ledger 13]]="","",IF(Table1[[#This Row],[Effect 13]]="Dr.","Yes","No"))</f>
        <v/>
      </c>
      <c r="EL129" t="str">
        <f>IF(Table1[[#This Row],[Ledger 13]]="","",Table1[[#This Row],[Ledger 13]])</f>
        <v/>
      </c>
      <c r="EM129" t="str">
        <f>IF(Table1[[#This Row],[Ledger 13]]="","",IF(Table1[[#This Row],[Effect 13]]="Dr.",-Table1[[#This Row],[Amount 13]],Table1[[#This Row],[Amount 13]]))</f>
        <v/>
      </c>
      <c r="EP129" t="str">
        <f>IF(Table1[[#This Row],[Ledger 14]]="","","No")</f>
        <v/>
      </c>
      <c r="EQ129" t="str">
        <f>IF(Table1[[#This Row],[Ledger 14]]="","",IF(Table1[[#This Row],[Effect 14]]="Dr.","Yes","No"))</f>
        <v/>
      </c>
      <c r="ER129" t="str">
        <f>IF(Table1[[#This Row],[Ledger 14]]="","",Table1[[#This Row],[Ledger 14]])</f>
        <v/>
      </c>
      <c r="ES129" t="str">
        <f>IF(Table1[[#This Row],[Ledger 14]]="","",IF(Table1[[#This Row],[Effect 14]]="Dr.",-Table1[[#This Row],[Amount 14]],Table1[[#This Row],[Amount 14]]))</f>
        <v/>
      </c>
      <c r="EV129" t="str">
        <f>IF(Table1[[#This Row],[Ledger 15]]="","","No")</f>
        <v/>
      </c>
      <c r="EW129" t="str">
        <f>IF(Table1[[#This Row],[Ledger 15]]="","",IF(Table1[[#This Row],[Effect 15]]="Dr.","Yes","No"))</f>
        <v/>
      </c>
      <c r="EX129" t="str">
        <f>IF(Table1[[#This Row],[Ledger 15]]="","",Table1[[#This Row],[Ledger 15]])</f>
        <v/>
      </c>
      <c r="EY129" t="str">
        <f>IF(Table1[[#This Row],[Ledger 15]]="","",IF(Table1[[#This Row],[Effect 15]]="Dr.",-Table1[[#This Row],[Amount 15]],Table1[[#This Row],[Amount 15]]))</f>
        <v/>
      </c>
      <c r="FD1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29">
        <f>IF(Table1[[#This Row],[Date]]="",0,IF(AND(Table1[[#This Row],[Date]]&gt;=$FE$2,Table1[[#This Row],[Date]]&lt;=$FE$3),0,1))</f>
        <v>0</v>
      </c>
      <c r="FF129">
        <f>IF(Table1[[#This Row],[Date]]="",0,IF(TYPE(VLOOKUP(Table1[[#This Row],[Voucher Type]],Table1[[#All],[Voucher Type Master]],1,FALSE))=16,1,0))</f>
        <v>0</v>
      </c>
      <c r="FG129">
        <f>IF(TYPE(IF(Table1[[#This Row],[Date]]="",0,IF(VLOOKUP(Table1[[#This Row],[Voucher Type]],$FY$5:$FZ$13,2,0)=Table1[[#This Row],[Effect 1]],0,1)))=16,1,0)</f>
        <v>0</v>
      </c>
      <c r="FH1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29">
        <f>IF(LEN(Table1[[#This Row],[Ledger 1]])&gt;0,IF(TYPE(VLOOKUP(Table1[[#This Row],[Ledger 1]],GZ:GZ,1,0))=16,1,0),0)</f>
        <v>0</v>
      </c>
      <c r="FJ129">
        <f>IF(LEN(Table1[[#This Row],[Ledger 2]])&gt;0,IF(TYPE(VLOOKUP(Table1[[#This Row],[Ledger 2]],GZ:GZ,1,0))=16,1,0),0)</f>
        <v>0</v>
      </c>
      <c r="FK129">
        <f>IF(LEN(Table1[[#This Row],[Ledger 3]])&gt;0,IF(TYPE(VLOOKUP(Table1[[#This Row],[Ledger 3]],GZ:GZ,1,0))=16,1,0),0)</f>
        <v>0</v>
      </c>
      <c r="FL129">
        <f>IF(LEN(Table1[[#This Row],[Ledger 4]])&gt;0,IF(TYPE(VLOOKUP(Table1[[#This Row],[Ledger 4]],GZ:GZ,1,0))=16,1,0),0)</f>
        <v>0</v>
      </c>
      <c r="FM129">
        <f>IF(LEN(Table1[[#This Row],[Ledger 5]])&gt;0,IF(TYPE(VLOOKUP(Table1[[#This Row],[Ledger 5]],GZ:GZ,1,0))=16,1,0),0)</f>
        <v>0</v>
      </c>
      <c r="FN129">
        <f>IF(LEN(Table1[[#This Row],[Ledger 6]])&gt;0,IF(TYPE(VLOOKUP(Table1[[#This Row],[Ledger 6]],$GZ:$GZ,1,0))=16,1,0),0)</f>
        <v>0</v>
      </c>
      <c r="FO129">
        <f>IF(LEN(Table1[[#This Row],[Ledger 7]])&gt;0,IF(TYPE(VLOOKUP(Table1[[#This Row],[Ledger 7]],$GZ:$GZ,1,0))=16,1,0),0)</f>
        <v>0</v>
      </c>
      <c r="FP129">
        <f>IF(LEN(Table1[[#This Row],[Ledger 8]])&gt;0,IF(TYPE(VLOOKUP(Table1[[#This Row],[Ledger 8]],$GZ:$GZ,1,0))=16,1,0),0)</f>
        <v>0</v>
      </c>
      <c r="FQ129">
        <f>IF(LEN(Table1[[#This Row],[Ledger 9]])&gt;0,IF(TYPE(VLOOKUP(Table1[[#This Row],[Ledger 9]],$GZ:$GZ,1,0))=16,1,0),0)</f>
        <v>0</v>
      </c>
      <c r="FR129">
        <f>IF(LEN(Table1[[#This Row],[Ledger 10]])&gt;0,IF(TYPE(VLOOKUP(Table1[[#This Row],[Ledger 10]],$GZ:$GZ,1,0))=16,1,0),0)</f>
        <v>0</v>
      </c>
      <c r="FS129">
        <f>IF(LEN(Table1[[#This Row],[Ledger 11]])&gt;0,IF(TYPE(VLOOKUP(Table1[[#This Row],[Ledger 11]],$GZ:$GZ,1,0))=16,1,0),0)</f>
        <v>0</v>
      </c>
      <c r="FT129">
        <f>IF(LEN(Table1[[#This Row],[Ledger 12]])&gt;0,IF(TYPE(VLOOKUP(Table1[[#This Row],[Ledger 12]],$GZ:$GZ,1,0))=16,1,0),0)</f>
        <v>0</v>
      </c>
      <c r="FU129">
        <f>IF(LEN(Table1[[#This Row],[Ledger 13]])&gt;0,IF(TYPE(VLOOKUP(Table1[[#This Row],[Ledger 13]],$GZ:$GZ,1,0))=16,1,0),0)</f>
        <v>0</v>
      </c>
      <c r="FV129">
        <f>IF(LEN(Table1[[#This Row],[Ledger 14]])&gt;0,IF(TYPE(VLOOKUP(Table1[[#This Row],[Ledger 14]],$GZ:$GZ,1,0))=16,1,0),0)</f>
        <v>0</v>
      </c>
      <c r="FW129">
        <f>IF(LEN(Table1[[#This Row],[Ledger 15]])&gt;0,IF(TYPE(VLOOKUP(Table1[[#This Row],[Ledger 15]],$GZ:$GZ,1,0))=16,1,0),0)</f>
        <v>0</v>
      </c>
    </row>
    <row r="130" spans="4:179" ht="33" customHeight="1" x14ac:dyDescent="0.45">
      <c r="D130" s="8">
        <f t="shared" si="10"/>
        <v>125</v>
      </c>
      <c r="E130" s="32"/>
      <c r="F130" s="34"/>
      <c r="G130" s="34"/>
      <c r="H130" s="34"/>
      <c r="I130" s="34"/>
      <c r="J130" s="38"/>
      <c r="K130" s="33"/>
      <c r="L130" s="36"/>
      <c r="M130" s="35"/>
      <c r="N130" s="34"/>
      <c r="O130" s="41"/>
      <c r="P130" s="35"/>
      <c r="Q130" s="34"/>
      <c r="R130" s="37"/>
      <c r="S130" s="35"/>
      <c r="T130" s="34"/>
      <c r="U130" s="37"/>
      <c r="V130" s="35"/>
      <c r="W130" s="34"/>
      <c r="X130" s="37"/>
      <c r="Y130" s="35"/>
      <c r="Z130" s="34"/>
      <c r="AA130" s="37"/>
      <c r="AB130" s="35"/>
      <c r="AC130" s="34"/>
      <c r="AD130" s="37"/>
      <c r="AE130" s="35"/>
      <c r="AF130" s="34"/>
      <c r="AG130" s="37"/>
      <c r="AH130" s="35"/>
      <c r="AI130" s="34"/>
      <c r="AJ130" s="37"/>
      <c r="AK130" s="35"/>
      <c r="AL130" s="34"/>
      <c r="AM130" s="37"/>
      <c r="AN130" s="35"/>
      <c r="AO130" s="34"/>
      <c r="AP130" s="37"/>
      <c r="AQ130" s="35"/>
      <c r="AR130" s="34"/>
      <c r="AS130" s="37"/>
      <c r="AT130" s="35"/>
      <c r="AU130" s="34"/>
      <c r="AV130" s="37"/>
      <c r="AW130" s="35"/>
      <c r="AX130" s="34"/>
      <c r="AY130" s="37"/>
      <c r="AZ130" s="35"/>
      <c r="BA130" s="34"/>
      <c r="BB130" s="37"/>
      <c r="BC1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0" s="7"/>
      <c r="BF130" t="str">
        <f>IF(Table1[[#This Row],[Date]]="","","&amp;lt;VOUCHER REMOTEID="&amp;""""&amp;$A$11&amp;$A$13&amp;ROW()&amp;""""&amp;" VCHTYPE="""&amp;F130&amp;""" ACTION="""&amp;"Create"&amp;"""&amp;gt;")</f>
        <v/>
      </c>
      <c r="BG130" t="str">
        <f>IF(Table1[[#This Row],[Date]]="","",TEXT(Table1[[#This Row],[Date]],"yyyymmdd"))</f>
        <v/>
      </c>
      <c r="BH130" t="str">
        <f>Table1[[#This Row],[Date2]]</f>
        <v/>
      </c>
      <c r="BI130" t="str">
        <f>IF(Table1[[#This Row],[Date]]="","",Table1[[#This Row],[Voucher Type]])</f>
        <v/>
      </c>
      <c r="BJ130" t="str">
        <f>IF(Table1[[#This Row],[Ref No / Invoice No]]="","",Table1[[#This Row],[Ref No / Invoice No]])</f>
        <v/>
      </c>
      <c r="BK130" t="str">
        <f>IF(Table1[[#This Row],[Voucher No]]="","",Table1[[#This Row],[Voucher No]])</f>
        <v/>
      </c>
      <c r="BL130" t="str">
        <f>IF(Table1[[#This Row],[Date]]="","",Table1[[#This Row],[Narration]])</f>
        <v/>
      </c>
      <c r="BM130" t="str">
        <f>IF(Table1[[#This Row],[Date]]="","",$A$11&amp;$A$13&amp;ROW())</f>
        <v/>
      </c>
      <c r="BN130" t="str">
        <f>IF(Table1[[#This Row],[Date]]="","",$A$13)</f>
        <v/>
      </c>
      <c r="BP130" t="str">
        <f>IF(Table1[[#This Row],[Ledger 1]]="","","No")</f>
        <v/>
      </c>
      <c r="BQ130" t="str">
        <f>IF(Table1[[#This Row],[Date]]="","",IF(Table1[[#This Row],[Effect 1]]="Dr.","Yes","No"))</f>
        <v/>
      </c>
      <c r="BR130" t="str">
        <f>IF(Table1[[#This Row],[Date]]="","",Table1[[#This Row],[Ledger 1]])</f>
        <v/>
      </c>
      <c r="BS130" t="str">
        <f>IF(Table1[[#This Row],[Date]]="","",IF(Table1[[#This Row],[Effect 1]]="Dr.",-Table1[[#This Row],[Amount 1]],Table1[[#This Row],[Amount 1]]))</f>
        <v/>
      </c>
      <c r="BV130" t="str">
        <f>IF(Table1[[#This Row],[Ledger 2]]="","","No")</f>
        <v/>
      </c>
      <c r="BW130" t="str">
        <f>IF(Table1[[#This Row],[Date]]="","",IF(Table1[[#This Row],[Effect 2]]="Dr.","Yes","No"))</f>
        <v/>
      </c>
      <c r="BX130" t="str">
        <f>IF(Table1[[#This Row],[Date]]="","",Table1[[#This Row],[Ledger 2]])</f>
        <v/>
      </c>
      <c r="BY130" t="str">
        <f>IF(Table1[[#This Row],[Date]]="","",IF(Table1[[#This Row],[Effect 2]]="Dr.",-Table1[[#This Row],[Amount 2]],Table1[[#This Row],[Amount 2]]))</f>
        <v/>
      </c>
      <c r="CB130" t="str">
        <f>IF(Table1[[#This Row],[Ledger 3]]="","","No")</f>
        <v/>
      </c>
      <c r="CC130" t="str">
        <f>IF(Table1[[#This Row],[Ledger 3]]="","",IF(Table1[[#This Row],[Effect 3]]="Dr.","Yes","No"))</f>
        <v/>
      </c>
      <c r="CD130" t="str">
        <f>IF(Table1[[#This Row],[Ledger 3]]="","",Table1[[#This Row],[Ledger 3]])</f>
        <v/>
      </c>
      <c r="CE130" t="str">
        <f>IF(Table1[[#This Row],[Ledger 3]]="","",IF(Table1[[#This Row],[Effect 3]]="Dr.",-Table1[[#This Row],[Amount 3]],Table1[[#This Row],[Amount 3]]))</f>
        <v/>
      </c>
      <c r="CH130" t="str">
        <f>IF(Table1[[#This Row],[Ledger 4]]="","","No")</f>
        <v/>
      </c>
      <c r="CI130" t="str">
        <f>IF(Table1[[#This Row],[Ledger 4]]="","",IF(Table1[[#This Row],[Effect 4]]="Dr.","Yes","No"))</f>
        <v/>
      </c>
      <c r="CJ130" t="str">
        <f>IF(Table1[[#This Row],[Ledger 4]]="","",Table1[[#This Row],[Ledger 4]])</f>
        <v/>
      </c>
      <c r="CK130" t="str">
        <f>IF(Table1[[#This Row],[Ledger 4]]="","",IF(Table1[[#This Row],[Effect 4]]="Dr.",-Table1[[#This Row],[Amount 4]],Table1[[#This Row],[Amount 4]]))</f>
        <v/>
      </c>
      <c r="CN130" t="str">
        <f>IF(Table1[[#This Row],[Ledger 5]]="","","No")</f>
        <v/>
      </c>
      <c r="CO130" t="str">
        <f>IF(Table1[[#This Row],[Ledger 5]]="","",IF(Table1[[#This Row],[Effect 5]]="Dr.","Yes","No"))</f>
        <v/>
      </c>
      <c r="CP130" t="str">
        <f>IF(Table1[[#This Row],[Ledger 5]]="","",Table1[[#This Row],[Ledger 5]])</f>
        <v/>
      </c>
      <c r="CQ130" t="str">
        <f>IF(Table1[[#This Row],[Ledger 5]]="","",IF(Table1[[#This Row],[Effect 5]]="Dr.",-Table1[[#This Row],[Amount 5]],Table1[[#This Row],[Amount 5]]))</f>
        <v/>
      </c>
      <c r="CT130" t="str">
        <f>IF(Table1[[#This Row],[Ledger 6]]="","","No")</f>
        <v/>
      </c>
      <c r="CU130" t="str">
        <f>IF(Table1[[#This Row],[Ledger 6]]="","",IF(Table1[[#This Row],[Effect 6]]="Dr.","Yes","No"))</f>
        <v/>
      </c>
      <c r="CV130" t="str">
        <f>IF(Table1[[#This Row],[Ledger 6]]="","",Table1[[#This Row],[Ledger 6]])</f>
        <v/>
      </c>
      <c r="CW130" t="str">
        <f>IF(Table1[[#This Row],[Ledger 6]]="","",IF(Table1[[#This Row],[Effect 6]]="Dr.",-Table1[[#This Row],[Amount 6]],Table1[[#This Row],[Amount 6]]))</f>
        <v/>
      </c>
      <c r="CZ130" t="str">
        <f>IF(Table1[[#This Row],[Ledger 7]]="","","No")</f>
        <v/>
      </c>
      <c r="DA130" t="str">
        <f>IF(Table1[[#This Row],[Ledger 7]]="","",IF(Table1[[#This Row],[Effect 7]]="Dr.","Yes","No"))</f>
        <v/>
      </c>
      <c r="DB130" t="str">
        <f>IF(Table1[[#This Row],[Ledger 7]]="","",Table1[[#This Row],[Ledger 7]])</f>
        <v/>
      </c>
      <c r="DC130" t="str">
        <f>IF(Table1[[#This Row],[Ledger 7]]="","",IF(Table1[[#This Row],[Effect 7]]="Dr.",-Table1[[#This Row],[Amount 7]],Table1[[#This Row],[Amount 7]]))</f>
        <v/>
      </c>
      <c r="DF130" t="str">
        <f>IF(Table1[[#This Row],[Ledger 8]]="","","No")</f>
        <v/>
      </c>
      <c r="DG130" t="str">
        <f>IF(Table1[[#This Row],[Ledger 8]]="","",IF(Table1[[#This Row],[Effect 8]]="Dr.","Yes","No"))</f>
        <v/>
      </c>
      <c r="DH130" t="str">
        <f>IF(Table1[[#This Row],[Ledger 8]]="","",Table1[[#This Row],[Ledger 8]])</f>
        <v/>
      </c>
      <c r="DI130" t="str">
        <f>IF(Table1[[#This Row],[Ledger 8]]="","",IF(Table1[[#This Row],[Effect 8]]="Dr.",-Table1[[#This Row],[Amount 8]],Table1[[#This Row],[Amount 8]]))</f>
        <v/>
      </c>
      <c r="DL130" t="str">
        <f>IF(Table1[[#This Row],[Ledger 9]]="","","No")</f>
        <v/>
      </c>
      <c r="DM130" t="str">
        <f>IF(Table1[[#This Row],[Ledger 9]]="","",IF(Table1[[#This Row],[Effect 9]]="Dr.","Yes","No"))</f>
        <v/>
      </c>
      <c r="DN130" t="str">
        <f>IF(Table1[[#This Row],[Ledger 9]]="","",Table1[[#This Row],[Ledger 9]])</f>
        <v/>
      </c>
      <c r="DO130" t="str">
        <f>IF(Table1[[#This Row],[Ledger 9]]="","",IF(Table1[[#This Row],[Effect 9]]="Dr.",-Table1[[#This Row],[Amount 9]],Table1[[#This Row],[Amount 9]]))</f>
        <v/>
      </c>
      <c r="DR130" t="str">
        <f>IF(Table1[[#This Row],[Ledger 10]]="","","No")</f>
        <v/>
      </c>
      <c r="DS130" t="str">
        <f>IF(Table1[[#This Row],[Ledger 10]]="","",IF(Table1[[#This Row],[Effect 10]]="Dr.","Yes","No"))</f>
        <v/>
      </c>
      <c r="DT130" t="str">
        <f>IF(Table1[[#This Row],[Ledger 10]]="","",Table1[[#This Row],[Ledger 10]])</f>
        <v/>
      </c>
      <c r="DU130" t="str">
        <f>IF(Table1[[#This Row],[Ledger 10]]="","",IF(Table1[[#This Row],[Effect 10]]="Dr.",-Table1[[#This Row],[Amount 10]],Table1[[#This Row],[Amount 10]]))</f>
        <v/>
      </c>
      <c r="DX130" t="str">
        <f>IF(Table1[[#This Row],[Ledger 11]]="","","No")</f>
        <v/>
      </c>
      <c r="DY130" t="str">
        <f>IF(Table1[[#This Row],[Ledger 11]]="","",IF(Table1[[#This Row],[Effect 11]]="Dr.","Yes","No"))</f>
        <v/>
      </c>
      <c r="DZ130" t="str">
        <f>IF(Table1[[#This Row],[Ledger 11]]="","",Table1[[#This Row],[Ledger 11]])</f>
        <v/>
      </c>
      <c r="EA130" t="str">
        <f>IF(Table1[[#This Row],[Ledger 11]]="","",IF(Table1[[#This Row],[Effect 11]]="Dr.",-Table1[[#This Row],[Amount 11]],Table1[[#This Row],[Amount 11]]))</f>
        <v/>
      </c>
      <c r="ED130" t="str">
        <f>IF(Table1[[#This Row],[Ledger 12]]="","","No")</f>
        <v/>
      </c>
      <c r="EE130" t="str">
        <f>IF(Table1[[#This Row],[Ledger 12]]="","",IF(Table1[[#This Row],[Effect 12]]="Dr.","Yes","No"))</f>
        <v/>
      </c>
      <c r="EF130" t="str">
        <f>IF(Table1[[#This Row],[Ledger 12]]="","",Table1[[#This Row],[Ledger 12]])</f>
        <v/>
      </c>
      <c r="EG130" t="str">
        <f>IF(Table1[[#This Row],[Ledger 12]]="","",IF(Table1[[#This Row],[Effect 12]]="Dr.",-Table1[[#This Row],[Amount 12]],Table1[[#This Row],[Amount 12]]))</f>
        <v/>
      </c>
      <c r="EJ130" t="str">
        <f>IF(Table1[[#This Row],[Ledger 13]]="","","No")</f>
        <v/>
      </c>
      <c r="EK130" t="str">
        <f>IF(Table1[[#This Row],[Ledger 13]]="","",IF(Table1[[#This Row],[Effect 13]]="Dr.","Yes","No"))</f>
        <v/>
      </c>
      <c r="EL130" t="str">
        <f>IF(Table1[[#This Row],[Ledger 13]]="","",Table1[[#This Row],[Ledger 13]])</f>
        <v/>
      </c>
      <c r="EM130" t="str">
        <f>IF(Table1[[#This Row],[Ledger 13]]="","",IF(Table1[[#This Row],[Effect 13]]="Dr.",-Table1[[#This Row],[Amount 13]],Table1[[#This Row],[Amount 13]]))</f>
        <v/>
      </c>
      <c r="EP130" t="str">
        <f>IF(Table1[[#This Row],[Ledger 14]]="","","No")</f>
        <v/>
      </c>
      <c r="EQ130" t="str">
        <f>IF(Table1[[#This Row],[Ledger 14]]="","",IF(Table1[[#This Row],[Effect 14]]="Dr.","Yes","No"))</f>
        <v/>
      </c>
      <c r="ER130" t="str">
        <f>IF(Table1[[#This Row],[Ledger 14]]="","",Table1[[#This Row],[Ledger 14]])</f>
        <v/>
      </c>
      <c r="ES130" t="str">
        <f>IF(Table1[[#This Row],[Ledger 14]]="","",IF(Table1[[#This Row],[Effect 14]]="Dr.",-Table1[[#This Row],[Amount 14]],Table1[[#This Row],[Amount 14]]))</f>
        <v/>
      </c>
      <c r="EV130" t="str">
        <f>IF(Table1[[#This Row],[Ledger 15]]="","","No")</f>
        <v/>
      </c>
      <c r="EW130" t="str">
        <f>IF(Table1[[#This Row],[Ledger 15]]="","",IF(Table1[[#This Row],[Effect 15]]="Dr.","Yes","No"))</f>
        <v/>
      </c>
      <c r="EX130" t="str">
        <f>IF(Table1[[#This Row],[Ledger 15]]="","",Table1[[#This Row],[Ledger 15]])</f>
        <v/>
      </c>
      <c r="EY130" t="str">
        <f>IF(Table1[[#This Row],[Ledger 15]]="","",IF(Table1[[#This Row],[Effect 15]]="Dr.",-Table1[[#This Row],[Amount 15]],Table1[[#This Row],[Amount 15]]))</f>
        <v/>
      </c>
      <c r="FD1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0">
        <f>IF(Table1[[#This Row],[Date]]="",0,IF(AND(Table1[[#This Row],[Date]]&gt;=$FE$2,Table1[[#This Row],[Date]]&lt;=$FE$3),0,1))</f>
        <v>0</v>
      </c>
      <c r="FF130">
        <f>IF(Table1[[#This Row],[Date]]="",0,IF(TYPE(VLOOKUP(Table1[[#This Row],[Voucher Type]],Table1[[#All],[Voucher Type Master]],1,FALSE))=16,1,0))</f>
        <v>0</v>
      </c>
      <c r="FG130">
        <f>IF(TYPE(IF(Table1[[#This Row],[Date]]="",0,IF(VLOOKUP(Table1[[#This Row],[Voucher Type]],$FY$5:$FZ$13,2,0)=Table1[[#This Row],[Effect 1]],0,1)))=16,1,0)</f>
        <v>0</v>
      </c>
      <c r="FH1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0">
        <f>IF(LEN(Table1[[#This Row],[Ledger 1]])&gt;0,IF(TYPE(VLOOKUP(Table1[[#This Row],[Ledger 1]],GZ:GZ,1,0))=16,1,0),0)</f>
        <v>0</v>
      </c>
      <c r="FJ130">
        <f>IF(LEN(Table1[[#This Row],[Ledger 2]])&gt;0,IF(TYPE(VLOOKUP(Table1[[#This Row],[Ledger 2]],GZ:GZ,1,0))=16,1,0),0)</f>
        <v>0</v>
      </c>
      <c r="FK130">
        <f>IF(LEN(Table1[[#This Row],[Ledger 3]])&gt;0,IF(TYPE(VLOOKUP(Table1[[#This Row],[Ledger 3]],GZ:GZ,1,0))=16,1,0),0)</f>
        <v>0</v>
      </c>
      <c r="FL130">
        <f>IF(LEN(Table1[[#This Row],[Ledger 4]])&gt;0,IF(TYPE(VLOOKUP(Table1[[#This Row],[Ledger 4]],GZ:GZ,1,0))=16,1,0),0)</f>
        <v>0</v>
      </c>
      <c r="FM130">
        <f>IF(LEN(Table1[[#This Row],[Ledger 5]])&gt;0,IF(TYPE(VLOOKUP(Table1[[#This Row],[Ledger 5]],GZ:GZ,1,0))=16,1,0),0)</f>
        <v>0</v>
      </c>
      <c r="FN130">
        <f>IF(LEN(Table1[[#This Row],[Ledger 6]])&gt;0,IF(TYPE(VLOOKUP(Table1[[#This Row],[Ledger 6]],$GZ:$GZ,1,0))=16,1,0),0)</f>
        <v>0</v>
      </c>
      <c r="FO130">
        <f>IF(LEN(Table1[[#This Row],[Ledger 7]])&gt;0,IF(TYPE(VLOOKUP(Table1[[#This Row],[Ledger 7]],$GZ:$GZ,1,0))=16,1,0),0)</f>
        <v>0</v>
      </c>
      <c r="FP130">
        <f>IF(LEN(Table1[[#This Row],[Ledger 8]])&gt;0,IF(TYPE(VLOOKUP(Table1[[#This Row],[Ledger 8]],$GZ:$GZ,1,0))=16,1,0),0)</f>
        <v>0</v>
      </c>
      <c r="FQ130">
        <f>IF(LEN(Table1[[#This Row],[Ledger 9]])&gt;0,IF(TYPE(VLOOKUP(Table1[[#This Row],[Ledger 9]],$GZ:$GZ,1,0))=16,1,0),0)</f>
        <v>0</v>
      </c>
      <c r="FR130">
        <f>IF(LEN(Table1[[#This Row],[Ledger 10]])&gt;0,IF(TYPE(VLOOKUP(Table1[[#This Row],[Ledger 10]],$GZ:$GZ,1,0))=16,1,0),0)</f>
        <v>0</v>
      </c>
      <c r="FS130">
        <f>IF(LEN(Table1[[#This Row],[Ledger 11]])&gt;0,IF(TYPE(VLOOKUP(Table1[[#This Row],[Ledger 11]],$GZ:$GZ,1,0))=16,1,0),0)</f>
        <v>0</v>
      </c>
      <c r="FT130">
        <f>IF(LEN(Table1[[#This Row],[Ledger 12]])&gt;0,IF(TYPE(VLOOKUP(Table1[[#This Row],[Ledger 12]],$GZ:$GZ,1,0))=16,1,0),0)</f>
        <v>0</v>
      </c>
      <c r="FU130">
        <f>IF(LEN(Table1[[#This Row],[Ledger 13]])&gt;0,IF(TYPE(VLOOKUP(Table1[[#This Row],[Ledger 13]],$GZ:$GZ,1,0))=16,1,0),0)</f>
        <v>0</v>
      </c>
      <c r="FV130">
        <f>IF(LEN(Table1[[#This Row],[Ledger 14]])&gt;0,IF(TYPE(VLOOKUP(Table1[[#This Row],[Ledger 14]],$GZ:$GZ,1,0))=16,1,0),0)</f>
        <v>0</v>
      </c>
      <c r="FW130">
        <f>IF(LEN(Table1[[#This Row],[Ledger 15]])&gt;0,IF(TYPE(VLOOKUP(Table1[[#This Row],[Ledger 15]],$GZ:$GZ,1,0))=16,1,0),0)</f>
        <v>0</v>
      </c>
    </row>
    <row r="131" spans="4:179" ht="33" customHeight="1" x14ac:dyDescent="0.45">
      <c r="D131" s="8">
        <f t="shared" si="10"/>
        <v>126</v>
      </c>
      <c r="E131" s="32"/>
      <c r="F131" s="34"/>
      <c r="G131" s="34"/>
      <c r="H131" s="34"/>
      <c r="I131" s="34"/>
      <c r="J131" s="38"/>
      <c r="K131" s="33"/>
      <c r="L131" s="36"/>
      <c r="M131" s="35"/>
      <c r="N131" s="34"/>
      <c r="O131" s="41"/>
      <c r="P131" s="35"/>
      <c r="Q131" s="34"/>
      <c r="R131" s="37"/>
      <c r="S131" s="35"/>
      <c r="T131" s="34"/>
      <c r="U131" s="37"/>
      <c r="V131" s="35"/>
      <c r="W131" s="34"/>
      <c r="X131" s="37"/>
      <c r="Y131" s="35"/>
      <c r="Z131" s="34"/>
      <c r="AA131" s="37"/>
      <c r="AB131" s="35"/>
      <c r="AC131" s="34"/>
      <c r="AD131" s="37"/>
      <c r="AE131" s="35"/>
      <c r="AF131" s="34"/>
      <c r="AG131" s="37"/>
      <c r="AH131" s="35"/>
      <c r="AI131" s="34"/>
      <c r="AJ131" s="37"/>
      <c r="AK131" s="35"/>
      <c r="AL131" s="34"/>
      <c r="AM131" s="37"/>
      <c r="AN131" s="35"/>
      <c r="AO131" s="34"/>
      <c r="AP131" s="37"/>
      <c r="AQ131" s="35"/>
      <c r="AR131" s="34"/>
      <c r="AS131" s="37"/>
      <c r="AT131" s="35"/>
      <c r="AU131" s="34"/>
      <c r="AV131" s="37"/>
      <c r="AW131" s="35"/>
      <c r="AX131" s="34"/>
      <c r="AY131" s="37"/>
      <c r="AZ131" s="35"/>
      <c r="BA131" s="34"/>
      <c r="BB131" s="37"/>
      <c r="BC1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1" s="7"/>
      <c r="BF131" t="str">
        <f>IF(Table1[[#This Row],[Date]]="","","&amp;lt;VOUCHER REMOTEID="&amp;""""&amp;$A$11&amp;$A$13&amp;ROW()&amp;""""&amp;" VCHTYPE="""&amp;F131&amp;""" ACTION="""&amp;"Create"&amp;"""&amp;gt;")</f>
        <v/>
      </c>
      <c r="BG131" t="str">
        <f>IF(Table1[[#This Row],[Date]]="","",TEXT(Table1[[#This Row],[Date]],"yyyymmdd"))</f>
        <v/>
      </c>
      <c r="BH131" t="str">
        <f>Table1[[#This Row],[Date2]]</f>
        <v/>
      </c>
      <c r="BI131" t="str">
        <f>IF(Table1[[#This Row],[Date]]="","",Table1[[#This Row],[Voucher Type]])</f>
        <v/>
      </c>
      <c r="BJ131" t="str">
        <f>IF(Table1[[#This Row],[Ref No / Invoice No]]="","",Table1[[#This Row],[Ref No / Invoice No]])</f>
        <v/>
      </c>
      <c r="BK131" t="str">
        <f>IF(Table1[[#This Row],[Voucher No]]="","",Table1[[#This Row],[Voucher No]])</f>
        <v/>
      </c>
      <c r="BL131" t="str">
        <f>IF(Table1[[#This Row],[Date]]="","",Table1[[#This Row],[Narration]])</f>
        <v/>
      </c>
      <c r="BM131" t="str">
        <f>IF(Table1[[#This Row],[Date]]="","",$A$11&amp;$A$13&amp;ROW())</f>
        <v/>
      </c>
      <c r="BN131" t="str">
        <f>IF(Table1[[#This Row],[Date]]="","",$A$13)</f>
        <v/>
      </c>
      <c r="BP131" t="str">
        <f>IF(Table1[[#This Row],[Ledger 1]]="","","No")</f>
        <v/>
      </c>
      <c r="BQ131" t="str">
        <f>IF(Table1[[#This Row],[Date]]="","",IF(Table1[[#This Row],[Effect 1]]="Dr.","Yes","No"))</f>
        <v/>
      </c>
      <c r="BR131" t="str">
        <f>IF(Table1[[#This Row],[Date]]="","",Table1[[#This Row],[Ledger 1]])</f>
        <v/>
      </c>
      <c r="BS131" t="str">
        <f>IF(Table1[[#This Row],[Date]]="","",IF(Table1[[#This Row],[Effect 1]]="Dr.",-Table1[[#This Row],[Amount 1]],Table1[[#This Row],[Amount 1]]))</f>
        <v/>
      </c>
      <c r="BV131" t="str">
        <f>IF(Table1[[#This Row],[Ledger 2]]="","","No")</f>
        <v/>
      </c>
      <c r="BW131" t="str">
        <f>IF(Table1[[#This Row],[Date]]="","",IF(Table1[[#This Row],[Effect 2]]="Dr.","Yes","No"))</f>
        <v/>
      </c>
      <c r="BX131" t="str">
        <f>IF(Table1[[#This Row],[Date]]="","",Table1[[#This Row],[Ledger 2]])</f>
        <v/>
      </c>
      <c r="BY131" t="str">
        <f>IF(Table1[[#This Row],[Date]]="","",IF(Table1[[#This Row],[Effect 2]]="Dr.",-Table1[[#This Row],[Amount 2]],Table1[[#This Row],[Amount 2]]))</f>
        <v/>
      </c>
      <c r="CB131" t="str">
        <f>IF(Table1[[#This Row],[Ledger 3]]="","","No")</f>
        <v/>
      </c>
      <c r="CC131" t="str">
        <f>IF(Table1[[#This Row],[Ledger 3]]="","",IF(Table1[[#This Row],[Effect 3]]="Dr.","Yes","No"))</f>
        <v/>
      </c>
      <c r="CD131" t="str">
        <f>IF(Table1[[#This Row],[Ledger 3]]="","",Table1[[#This Row],[Ledger 3]])</f>
        <v/>
      </c>
      <c r="CE131" t="str">
        <f>IF(Table1[[#This Row],[Ledger 3]]="","",IF(Table1[[#This Row],[Effect 3]]="Dr.",-Table1[[#This Row],[Amount 3]],Table1[[#This Row],[Amount 3]]))</f>
        <v/>
      </c>
      <c r="CH131" t="str">
        <f>IF(Table1[[#This Row],[Ledger 4]]="","","No")</f>
        <v/>
      </c>
      <c r="CI131" t="str">
        <f>IF(Table1[[#This Row],[Ledger 4]]="","",IF(Table1[[#This Row],[Effect 4]]="Dr.","Yes","No"))</f>
        <v/>
      </c>
      <c r="CJ131" t="str">
        <f>IF(Table1[[#This Row],[Ledger 4]]="","",Table1[[#This Row],[Ledger 4]])</f>
        <v/>
      </c>
      <c r="CK131" t="str">
        <f>IF(Table1[[#This Row],[Ledger 4]]="","",IF(Table1[[#This Row],[Effect 4]]="Dr.",-Table1[[#This Row],[Amount 4]],Table1[[#This Row],[Amount 4]]))</f>
        <v/>
      </c>
      <c r="CN131" t="str">
        <f>IF(Table1[[#This Row],[Ledger 5]]="","","No")</f>
        <v/>
      </c>
      <c r="CO131" t="str">
        <f>IF(Table1[[#This Row],[Ledger 5]]="","",IF(Table1[[#This Row],[Effect 5]]="Dr.","Yes","No"))</f>
        <v/>
      </c>
      <c r="CP131" t="str">
        <f>IF(Table1[[#This Row],[Ledger 5]]="","",Table1[[#This Row],[Ledger 5]])</f>
        <v/>
      </c>
      <c r="CQ131" t="str">
        <f>IF(Table1[[#This Row],[Ledger 5]]="","",IF(Table1[[#This Row],[Effect 5]]="Dr.",-Table1[[#This Row],[Amount 5]],Table1[[#This Row],[Amount 5]]))</f>
        <v/>
      </c>
      <c r="CT131" t="str">
        <f>IF(Table1[[#This Row],[Ledger 6]]="","","No")</f>
        <v/>
      </c>
      <c r="CU131" t="str">
        <f>IF(Table1[[#This Row],[Ledger 6]]="","",IF(Table1[[#This Row],[Effect 6]]="Dr.","Yes","No"))</f>
        <v/>
      </c>
      <c r="CV131" t="str">
        <f>IF(Table1[[#This Row],[Ledger 6]]="","",Table1[[#This Row],[Ledger 6]])</f>
        <v/>
      </c>
      <c r="CW131" t="str">
        <f>IF(Table1[[#This Row],[Ledger 6]]="","",IF(Table1[[#This Row],[Effect 6]]="Dr.",-Table1[[#This Row],[Amount 6]],Table1[[#This Row],[Amount 6]]))</f>
        <v/>
      </c>
      <c r="CZ131" t="str">
        <f>IF(Table1[[#This Row],[Ledger 7]]="","","No")</f>
        <v/>
      </c>
      <c r="DA131" t="str">
        <f>IF(Table1[[#This Row],[Ledger 7]]="","",IF(Table1[[#This Row],[Effect 7]]="Dr.","Yes","No"))</f>
        <v/>
      </c>
      <c r="DB131" t="str">
        <f>IF(Table1[[#This Row],[Ledger 7]]="","",Table1[[#This Row],[Ledger 7]])</f>
        <v/>
      </c>
      <c r="DC131" t="str">
        <f>IF(Table1[[#This Row],[Ledger 7]]="","",IF(Table1[[#This Row],[Effect 7]]="Dr.",-Table1[[#This Row],[Amount 7]],Table1[[#This Row],[Amount 7]]))</f>
        <v/>
      </c>
      <c r="DF131" t="str">
        <f>IF(Table1[[#This Row],[Ledger 8]]="","","No")</f>
        <v/>
      </c>
      <c r="DG131" t="str">
        <f>IF(Table1[[#This Row],[Ledger 8]]="","",IF(Table1[[#This Row],[Effect 8]]="Dr.","Yes","No"))</f>
        <v/>
      </c>
      <c r="DH131" t="str">
        <f>IF(Table1[[#This Row],[Ledger 8]]="","",Table1[[#This Row],[Ledger 8]])</f>
        <v/>
      </c>
      <c r="DI131" t="str">
        <f>IF(Table1[[#This Row],[Ledger 8]]="","",IF(Table1[[#This Row],[Effect 8]]="Dr.",-Table1[[#This Row],[Amount 8]],Table1[[#This Row],[Amount 8]]))</f>
        <v/>
      </c>
      <c r="DL131" t="str">
        <f>IF(Table1[[#This Row],[Ledger 9]]="","","No")</f>
        <v/>
      </c>
      <c r="DM131" t="str">
        <f>IF(Table1[[#This Row],[Ledger 9]]="","",IF(Table1[[#This Row],[Effect 9]]="Dr.","Yes","No"))</f>
        <v/>
      </c>
      <c r="DN131" t="str">
        <f>IF(Table1[[#This Row],[Ledger 9]]="","",Table1[[#This Row],[Ledger 9]])</f>
        <v/>
      </c>
      <c r="DO131" t="str">
        <f>IF(Table1[[#This Row],[Ledger 9]]="","",IF(Table1[[#This Row],[Effect 9]]="Dr.",-Table1[[#This Row],[Amount 9]],Table1[[#This Row],[Amount 9]]))</f>
        <v/>
      </c>
      <c r="DR131" t="str">
        <f>IF(Table1[[#This Row],[Ledger 10]]="","","No")</f>
        <v/>
      </c>
      <c r="DS131" t="str">
        <f>IF(Table1[[#This Row],[Ledger 10]]="","",IF(Table1[[#This Row],[Effect 10]]="Dr.","Yes","No"))</f>
        <v/>
      </c>
      <c r="DT131" t="str">
        <f>IF(Table1[[#This Row],[Ledger 10]]="","",Table1[[#This Row],[Ledger 10]])</f>
        <v/>
      </c>
      <c r="DU131" t="str">
        <f>IF(Table1[[#This Row],[Ledger 10]]="","",IF(Table1[[#This Row],[Effect 10]]="Dr.",-Table1[[#This Row],[Amount 10]],Table1[[#This Row],[Amount 10]]))</f>
        <v/>
      </c>
      <c r="DX131" t="str">
        <f>IF(Table1[[#This Row],[Ledger 11]]="","","No")</f>
        <v/>
      </c>
      <c r="DY131" t="str">
        <f>IF(Table1[[#This Row],[Ledger 11]]="","",IF(Table1[[#This Row],[Effect 11]]="Dr.","Yes","No"))</f>
        <v/>
      </c>
      <c r="DZ131" t="str">
        <f>IF(Table1[[#This Row],[Ledger 11]]="","",Table1[[#This Row],[Ledger 11]])</f>
        <v/>
      </c>
      <c r="EA131" t="str">
        <f>IF(Table1[[#This Row],[Ledger 11]]="","",IF(Table1[[#This Row],[Effect 11]]="Dr.",-Table1[[#This Row],[Amount 11]],Table1[[#This Row],[Amount 11]]))</f>
        <v/>
      </c>
      <c r="ED131" t="str">
        <f>IF(Table1[[#This Row],[Ledger 12]]="","","No")</f>
        <v/>
      </c>
      <c r="EE131" t="str">
        <f>IF(Table1[[#This Row],[Ledger 12]]="","",IF(Table1[[#This Row],[Effect 12]]="Dr.","Yes","No"))</f>
        <v/>
      </c>
      <c r="EF131" t="str">
        <f>IF(Table1[[#This Row],[Ledger 12]]="","",Table1[[#This Row],[Ledger 12]])</f>
        <v/>
      </c>
      <c r="EG131" t="str">
        <f>IF(Table1[[#This Row],[Ledger 12]]="","",IF(Table1[[#This Row],[Effect 12]]="Dr.",-Table1[[#This Row],[Amount 12]],Table1[[#This Row],[Amount 12]]))</f>
        <v/>
      </c>
      <c r="EJ131" t="str">
        <f>IF(Table1[[#This Row],[Ledger 13]]="","","No")</f>
        <v/>
      </c>
      <c r="EK131" t="str">
        <f>IF(Table1[[#This Row],[Ledger 13]]="","",IF(Table1[[#This Row],[Effect 13]]="Dr.","Yes","No"))</f>
        <v/>
      </c>
      <c r="EL131" t="str">
        <f>IF(Table1[[#This Row],[Ledger 13]]="","",Table1[[#This Row],[Ledger 13]])</f>
        <v/>
      </c>
      <c r="EM131" t="str">
        <f>IF(Table1[[#This Row],[Ledger 13]]="","",IF(Table1[[#This Row],[Effect 13]]="Dr.",-Table1[[#This Row],[Amount 13]],Table1[[#This Row],[Amount 13]]))</f>
        <v/>
      </c>
      <c r="EP131" t="str">
        <f>IF(Table1[[#This Row],[Ledger 14]]="","","No")</f>
        <v/>
      </c>
      <c r="EQ131" t="str">
        <f>IF(Table1[[#This Row],[Ledger 14]]="","",IF(Table1[[#This Row],[Effect 14]]="Dr.","Yes","No"))</f>
        <v/>
      </c>
      <c r="ER131" t="str">
        <f>IF(Table1[[#This Row],[Ledger 14]]="","",Table1[[#This Row],[Ledger 14]])</f>
        <v/>
      </c>
      <c r="ES131" t="str">
        <f>IF(Table1[[#This Row],[Ledger 14]]="","",IF(Table1[[#This Row],[Effect 14]]="Dr.",-Table1[[#This Row],[Amount 14]],Table1[[#This Row],[Amount 14]]))</f>
        <v/>
      </c>
      <c r="EV131" t="str">
        <f>IF(Table1[[#This Row],[Ledger 15]]="","","No")</f>
        <v/>
      </c>
      <c r="EW131" t="str">
        <f>IF(Table1[[#This Row],[Ledger 15]]="","",IF(Table1[[#This Row],[Effect 15]]="Dr.","Yes","No"))</f>
        <v/>
      </c>
      <c r="EX131" t="str">
        <f>IF(Table1[[#This Row],[Ledger 15]]="","",Table1[[#This Row],[Ledger 15]])</f>
        <v/>
      </c>
      <c r="EY131" t="str">
        <f>IF(Table1[[#This Row],[Ledger 15]]="","",IF(Table1[[#This Row],[Effect 15]]="Dr.",-Table1[[#This Row],[Amount 15]],Table1[[#This Row],[Amount 15]]))</f>
        <v/>
      </c>
      <c r="FD1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1">
        <f>IF(Table1[[#This Row],[Date]]="",0,IF(AND(Table1[[#This Row],[Date]]&gt;=$FE$2,Table1[[#This Row],[Date]]&lt;=$FE$3),0,1))</f>
        <v>0</v>
      </c>
      <c r="FF131">
        <f>IF(Table1[[#This Row],[Date]]="",0,IF(TYPE(VLOOKUP(Table1[[#This Row],[Voucher Type]],Table1[[#All],[Voucher Type Master]],1,FALSE))=16,1,0))</f>
        <v>0</v>
      </c>
      <c r="FG131">
        <f>IF(TYPE(IF(Table1[[#This Row],[Date]]="",0,IF(VLOOKUP(Table1[[#This Row],[Voucher Type]],$FY$5:$FZ$13,2,0)=Table1[[#This Row],[Effect 1]],0,1)))=16,1,0)</f>
        <v>0</v>
      </c>
      <c r="FH1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1">
        <f>IF(LEN(Table1[[#This Row],[Ledger 1]])&gt;0,IF(TYPE(VLOOKUP(Table1[[#This Row],[Ledger 1]],GZ:GZ,1,0))=16,1,0),0)</f>
        <v>0</v>
      </c>
      <c r="FJ131">
        <f>IF(LEN(Table1[[#This Row],[Ledger 2]])&gt;0,IF(TYPE(VLOOKUP(Table1[[#This Row],[Ledger 2]],GZ:GZ,1,0))=16,1,0),0)</f>
        <v>0</v>
      </c>
      <c r="FK131">
        <f>IF(LEN(Table1[[#This Row],[Ledger 3]])&gt;0,IF(TYPE(VLOOKUP(Table1[[#This Row],[Ledger 3]],GZ:GZ,1,0))=16,1,0),0)</f>
        <v>0</v>
      </c>
      <c r="FL131">
        <f>IF(LEN(Table1[[#This Row],[Ledger 4]])&gt;0,IF(TYPE(VLOOKUP(Table1[[#This Row],[Ledger 4]],GZ:GZ,1,0))=16,1,0),0)</f>
        <v>0</v>
      </c>
      <c r="FM131">
        <f>IF(LEN(Table1[[#This Row],[Ledger 5]])&gt;0,IF(TYPE(VLOOKUP(Table1[[#This Row],[Ledger 5]],GZ:GZ,1,0))=16,1,0),0)</f>
        <v>0</v>
      </c>
      <c r="FN131">
        <f>IF(LEN(Table1[[#This Row],[Ledger 6]])&gt;0,IF(TYPE(VLOOKUP(Table1[[#This Row],[Ledger 6]],$GZ:$GZ,1,0))=16,1,0),0)</f>
        <v>0</v>
      </c>
      <c r="FO131">
        <f>IF(LEN(Table1[[#This Row],[Ledger 7]])&gt;0,IF(TYPE(VLOOKUP(Table1[[#This Row],[Ledger 7]],$GZ:$GZ,1,0))=16,1,0),0)</f>
        <v>0</v>
      </c>
      <c r="FP131">
        <f>IF(LEN(Table1[[#This Row],[Ledger 8]])&gt;0,IF(TYPE(VLOOKUP(Table1[[#This Row],[Ledger 8]],$GZ:$GZ,1,0))=16,1,0),0)</f>
        <v>0</v>
      </c>
      <c r="FQ131">
        <f>IF(LEN(Table1[[#This Row],[Ledger 9]])&gt;0,IF(TYPE(VLOOKUP(Table1[[#This Row],[Ledger 9]],$GZ:$GZ,1,0))=16,1,0),0)</f>
        <v>0</v>
      </c>
      <c r="FR131">
        <f>IF(LEN(Table1[[#This Row],[Ledger 10]])&gt;0,IF(TYPE(VLOOKUP(Table1[[#This Row],[Ledger 10]],$GZ:$GZ,1,0))=16,1,0),0)</f>
        <v>0</v>
      </c>
      <c r="FS131">
        <f>IF(LEN(Table1[[#This Row],[Ledger 11]])&gt;0,IF(TYPE(VLOOKUP(Table1[[#This Row],[Ledger 11]],$GZ:$GZ,1,0))=16,1,0),0)</f>
        <v>0</v>
      </c>
      <c r="FT131">
        <f>IF(LEN(Table1[[#This Row],[Ledger 12]])&gt;0,IF(TYPE(VLOOKUP(Table1[[#This Row],[Ledger 12]],$GZ:$GZ,1,0))=16,1,0),0)</f>
        <v>0</v>
      </c>
      <c r="FU131">
        <f>IF(LEN(Table1[[#This Row],[Ledger 13]])&gt;0,IF(TYPE(VLOOKUP(Table1[[#This Row],[Ledger 13]],$GZ:$GZ,1,0))=16,1,0),0)</f>
        <v>0</v>
      </c>
      <c r="FV131">
        <f>IF(LEN(Table1[[#This Row],[Ledger 14]])&gt;0,IF(TYPE(VLOOKUP(Table1[[#This Row],[Ledger 14]],$GZ:$GZ,1,0))=16,1,0),0)</f>
        <v>0</v>
      </c>
      <c r="FW131">
        <f>IF(LEN(Table1[[#This Row],[Ledger 15]])&gt;0,IF(TYPE(VLOOKUP(Table1[[#This Row],[Ledger 15]],$GZ:$GZ,1,0))=16,1,0),0)</f>
        <v>0</v>
      </c>
    </row>
    <row r="132" spans="4:179" ht="33" customHeight="1" x14ac:dyDescent="0.45">
      <c r="D132" s="8">
        <f t="shared" si="10"/>
        <v>127</v>
      </c>
      <c r="E132" s="32"/>
      <c r="F132" s="34"/>
      <c r="G132" s="34"/>
      <c r="H132" s="34"/>
      <c r="I132" s="34"/>
      <c r="J132" s="38"/>
      <c r="K132" s="33"/>
      <c r="L132" s="36"/>
      <c r="M132" s="35"/>
      <c r="N132" s="34"/>
      <c r="O132" s="41"/>
      <c r="P132" s="35"/>
      <c r="Q132" s="34"/>
      <c r="R132" s="37"/>
      <c r="S132" s="35"/>
      <c r="T132" s="34"/>
      <c r="U132" s="37"/>
      <c r="V132" s="35"/>
      <c r="W132" s="34"/>
      <c r="X132" s="37"/>
      <c r="Y132" s="35"/>
      <c r="Z132" s="34"/>
      <c r="AA132" s="37"/>
      <c r="AB132" s="35"/>
      <c r="AC132" s="34"/>
      <c r="AD132" s="37"/>
      <c r="AE132" s="35"/>
      <c r="AF132" s="34"/>
      <c r="AG132" s="37"/>
      <c r="AH132" s="35"/>
      <c r="AI132" s="34"/>
      <c r="AJ132" s="37"/>
      <c r="AK132" s="35"/>
      <c r="AL132" s="34"/>
      <c r="AM132" s="37"/>
      <c r="AN132" s="35"/>
      <c r="AO132" s="34"/>
      <c r="AP132" s="37"/>
      <c r="AQ132" s="35"/>
      <c r="AR132" s="34"/>
      <c r="AS132" s="37"/>
      <c r="AT132" s="35"/>
      <c r="AU132" s="34"/>
      <c r="AV132" s="37"/>
      <c r="AW132" s="35"/>
      <c r="AX132" s="34"/>
      <c r="AY132" s="37"/>
      <c r="AZ132" s="35"/>
      <c r="BA132" s="34"/>
      <c r="BB132" s="37"/>
      <c r="BC1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2" s="7"/>
      <c r="BF132" t="str">
        <f>IF(Table1[[#This Row],[Date]]="","","&amp;lt;VOUCHER REMOTEID="&amp;""""&amp;$A$11&amp;$A$13&amp;ROW()&amp;""""&amp;" VCHTYPE="""&amp;F132&amp;""" ACTION="""&amp;"Create"&amp;"""&amp;gt;")</f>
        <v/>
      </c>
      <c r="BG132" t="str">
        <f>IF(Table1[[#This Row],[Date]]="","",TEXT(Table1[[#This Row],[Date]],"yyyymmdd"))</f>
        <v/>
      </c>
      <c r="BH132" t="str">
        <f>Table1[[#This Row],[Date2]]</f>
        <v/>
      </c>
      <c r="BI132" t="str">
        <f>IF(Table1[[#This Row],[Date]]="","",Table1[[#This Row],[Voucher Type]])</f>
        <v/>
      </c>
      <c r="BJ132" t="str">
        <f>IF(Table1[[#This Row],[Ref No / Invoice No]]="","",Table1[[#This Row],[Ref No / Invoice No]])</f>
        <v/>
      </c>
      <c r="BK132" t="str">
        <f>IF(Table1[[#This Row],[Voucher No]]="","",Table1[[#This Row],[Voucher No]])</f>
        <v/>
      </c>
      <c r="BL132" t="str">
        <f>IF(Table1[[#This Row],[Date]]="","",Table1[[#This Row],[Narration]])</f>
        <v/>
      </c>
      <c r="BM132" t="str">
        <f>IF(Table1[[#This Row],[Date]]="","",$A$11&amp;$A$13&amp;ROW())</f>
        <v/>
      </c>
      <c r="BN132" t="str">
        <f>IF(Table1[[#This Row],[Date]]="","",$A$13)</f>
        <v/>
      </c>
      <c r="BP132" t="str">
        <f>IF(Table1[[#This Row],[Ledger 1]]="","","No")</f>
        <v/>
      </c>
      <c r="BQ132" t="str">
        <f>IF(Table1[[#This Row],[Date]]="","",IF(Table1[[#This Row],[Effect 1]]="Dr.","Yes","No"))</f>
        <v/>
      </c>
      <c r="BR132" t="str">
        <f>IF(Table1[[#This Row],[Date]]="","",Table1[[#This Row],[Ledger 1]])</f>
        <v/>
      </c>
      <c r="BS132" t="str">
        <f>IF(Table1[[#This Row],[Date]]="","",IF(Table1[[#This Row],[Effect 1]]="Dr.",-Table1[[#This Row],[Amount 1]],Table1[[#This Row],[Amount 1]]))</f>
        <v/>
      </c>
      <c r="BV132" t="str">
        <f>IF(Table1[[#This Row],[Ledger 2]]="","","No")</f>
        <v/>
      </c>
      <c r="BW132" t="str">
        <f>IF(Table1[[#This Row],[Date]]="","",IF(Table1[[#This Row],[Effect 2]]="Dr.","Yes","No"))</f>
        <v/>
      </c>
      <c r="BX132" t="str">
        <f>IF(Table1[[#This Row],[Date]]="","",Table1[[#This Row],[Ledger 2]])</f>
        <v/>
      </c>
      <c r="BY132" t="str">
        <f>IF(Table1[[#This Row],[Date]]="","",IF(Table1[[#This Row],[Effect 2]]="Dr.",-Table1[[#This Row],[Amount 2]],Table1[[#This Row],[Amount 2]]))</f>
        <v/>
      </c>
      <c r="CB132" t="str">
        <f>IF(Table1[[#This Row],[Ledger 3]]="","","No")</f>
        <v/>
      </c>
      <c r="CC132" t="str">
        <f>IF(Table1[[#This Row],[Ledger 3]]="","",IF(Table1[[#This Row],[Effect 3]]="Dr.","Yes","No"))</f>
        <v/>
      </c>
      <c r="CD132" t="str">
        <f>IF(Table1[[#This Row],[Ledger 3]]="","",Table1[[#This Row],[Ledger 3]])</f>
        <v/>
      </c>
      <c r="CE132" t="str">
        <f>IF(Table1[[#This Row],[Ledger 3]]="","",IF(Table1[[#This Row],[Effect 3]]="Dr.",-Table1[[#This Row],[Amount 3]],Table1[[#This Row],[Amount 3]]))</f>
        <v/>
      </c>
      <c r="CH132" t="str">
        <f>IF(Table1[[#This Row],[Ledger 4]]="","","No")</f>
        <v/>
      </c>
      <c r="CI132" t="str">
        <f>IF(Table1[[#This Row],[Ledger 4]]="","",IF(Table1[[#This Row],[Effect 4]]="Dr.","Yes","No"))</f>
        <v/>
      </c>
      <c r="CJ132" t="str">
        <f>IF(Table1[[#This Row],[Ledger 4]]="","",Table1[[#This Row],[Ledger 4]])</f>
        <v/>
      </c>
      <c r="CK132" t="str">
        <f>IF(Table1[[#This Row],[Ledger 4]]="","",IF(Table1[[#This Row],[Effect 4]]="Dr.",-Table1[[#This Row],[Amount 4]],Table1[[#This Row],[Amount 4]]))</f>
        <v/>
      </c>
      <c r="CN132" t="str">
        <f>IF(Table1[[#This Row],[Ledger 5]]="","","No")</f>
        <v/>
      </c>
      <c r="CO132" t="str">
        <f>IF(Table1[[#This Row],[Ledger 5]]="","",IF(Table1[[#This Row],[Effect 5]]="Dr.","Yes","No"))</f>
        <v/>
      </c>
      <c r="CP132" t="str">
        <f>IF(Table1[[#This Row],[Ledger 5]]="","",Table1[[#This Row],[Ledger 5]])</f>
        <v/>
      </c>
      <c r="CQ132" t="str">
        <f>IF(Table1[[#This Row],[Ledger 5]]="","",IF(Table1[[#This Row],[Effect 5]]="Dr.",-Table1[[#This Row],[Amount 5]],Table1[[#This Row],[Amount 5]]))</f>
        <v/>
      </c>
      <c r="CT132" t="str">
        <f>IF(Table1[[#This Row],[Ledger 6]]="","","No")</f>
        <v/>
      </c>
      <c r="CU132" t="str">
        <f>IF(Table1[[#This Row],[Ledger 6]]="","",IF(Table1[[#This Row],[Effect 6]]="Dr.","Yes","No"))</f>
        <v/>
      </c>
      <c r="CV132" t="str">
        <f>IF(Table1[[#This Row],[Ledger 6]]="","",Table1[[#This Row],[Ledger 6]])</f>
        <v/>
      </c>
      <c r="CW132" t="str">
        <f>IF(Table1[[#This Row],[Ledger 6]]="","",IF(Table1[[#This Row],[Effect 6]]="Dr.",-Table1[[#This Row],[Amount 6]],Table1[[#This Row],[Amount 6]]))</f>
        <v/>
      </c>
      <c r="CZ132" t="str">
        <f>IF(Table1[[#This Row],[Ledger 7]]="","","No")</f>
        <v/>
      </c>
      <c r="DA132" t="str">
        <f>IF(Table1[[#This Row],[Ledger 7]]="","",IF(Table1[[#This Row],[Effect 7]]="Dr.","Yes","No"))</f>
        <v/>
      </c>
      <c r="DB132" t="str">
        <f>IF(Table1[[#This Row],[Ledger 7]]="","",Table1[[#This Row],[Ledger 7]])</f>
        <v/>
      </c>
      <c r="DC132" t="str">
        <f>IF(Table1[[#This Row],[Ledger 7]]="","",IF(Table1[[#This Row],[Effect 7]]="Dr.",-Table1[[#This Row],[Amount 7]],Table1[[#This Row],[Amount 7]]))</f>
        <v/>
      </c>
      <c r="DF132" t="str">
        <f>IF(Table1[[#This Row],[Ledger 8]]="","","No")</f>
        <v/>
      </c>
      <c r="DG132" t="str">
        <f>IF(Table1[[#This Row],[Ledger 8]]="","",IF(Table1[[#This Row],[Effect 8]]="Dr.","Yes","No"))</f>
        <v/>
      </c>
      <c r="DH132" t="str">
        <f>IF(Table1[[#This Row],[Ledger 8]]="","",Table1[[#This Row],[Ledger 8]])</f>
        <v/>
      </c>
      <c r="DI132" t="str">
        <f>IF(Table1[[#This Row],[Ledger 8]]="","",IF(Table1[[#This Row],[Effect 8]]="Dr.",-Table1[[#This Row],[Amount 8]],Table1[[#This Row],[Amount 8]]))</f>
        <v/>
      </c>
      <c r="DL132" t="str">
        <f>IF(Table1[[#This Row],[Ledger 9]]="","","No")</f>
        <v/>
      </c>
      <c r="DM132" t="str">
        <f>IF(Table1[[#This Row],[Ledger 9]]="","",IF(Table1[[#This Row],[Effect 9]]="Dr.","Yes","No"))</f>
        <v/>
      </c>
      <c r="DN132" t="str">
        <f>IF(Table1[[#This Row],[Ledger 9]]="","",Table1[[#This Row],[Ledger 9]])</f>
        <v/>
      </c>
      <c r="DO132" t="str">
        <f>IF(Table1[[#This Row],[Ledger 9]]="","",IF(Table1[[#This Row],[Effect 9]]="Dr.",-Table1[[#This Row],[Amount 9]],Table1[[#This Row],[Amount 9]]))</f>
        <v/>
      </c>
      <c r="DR132" t="str">
        <f>IF(Table1[[#This Row],[Ledger 10]]="","","No")</f>
        <v/>
      </c>
      <c r="DS132" t="str">
        <f>IF(Table1[[#This Row],[Ledger 10]]="","",IF(Table1[[#This Row],[Effect 10]]="Dr.","Yes","No"))</f>
        <v/>
      </c>
      <c r="DT132" t="str">
        <f>IF(Table1[[#This Row],[Ledger 10]]="","",Table1[[#This Row],[Ledger 10]])</f>
        <v/>
      </c>
      <c r="DU132" t="str">
        <f>IF(Table1[[#This Row],[Ledger 10]]="","",IF(Table1[[#This Row],[Effect 10]]="Dr.",-Table1[[#This Row],[Amount 10]],Table1[[#This Row],[Amount 10]]))</f>
        <v/>
      </c>
      <c r="DX132" t="str">
        <f>IF(Table1[[#This Row],[Ledger 11]]="","","No")</f>
        <v/>
      </c>
      <c r="DY132" t="str">
        <f>IF(Table1[[#This Row],[Ledger 11]]="","",IF(Table1[[#This Row],[Effect 11]]="Dr.","Yes","No"))</f>
        <v/>
      </c>
      <c r="DZ132" t="str">
        <f>IF(Table1[[#This Row],[Ledger 11]]="","",Table1[[#This Row],[Ledger 11]])</f>
        <v/>
      </c>
      <c r="EA132" t="str">
        <f>IF(Table1[[#This Row],[Ledger 11]]="","",IF(Table1[[#This Row],[Effect 11]]="Dr.",-Table1[[#This Row],[Amount 11]],Table1[[#This Row],[Amount 11]]))</f>
        <v/>
      </c>
      <c r="ED132" t="str">
        <f>IF(Table1[[#This Row],[Ledger 12]]="","","No")</f>
        <v/>
      </c>
      <c r="EE132" t="str">
        <f>IF(Table1[[#This Row],[Ledger 12]]="","",IF(Table1[[#This Row],[Effect 12]]="Dr.","Yes","No"))</f>
        <v/>
      </c>
      <c r="EF132" t="str">
        <f>IF(Table1[[#This Row],[Ledger 12]]="","",Table1[[#This Row],[Ledger 12]])</f>
        <v/>
      </c>
      <c r="EG132" t="str">
        <f>IF(Table1[[#This Row],[Ledger 12]]="","",IF(Table1[[#This Row],[Effect 12]]="Dr.",-Table1[[#This Row],[Amount 12]],Table1[[#This Row],[Amount 12]]))</f>
        <v/>
      </c>
      <c r="EJ132" t="str">
        <f>IF(Table1[[#This Row],[Ledger 13]]="","","No")</f>
        <v/>
      </c>
      <c r="EK132" t="str">
        <f>IF(Table1[[#This Row],[Ledger 13]]="","",IF(Table1[[#This Row],[Effect 13]]="Dr.","Yes","No"))</f>
        <v/>
      </c>
      <c r="EL132" t="str">
        <f>IF(Table1[[#This Row],[Ledger 13]]="","",Table1[[#This Row],[Ledger 13]])</f>
        <v/>
      </c>
      <c r="EM132" t="str">
        <f>IF(Table1[[#This Row],[Ledger 13]]="","",IF(Table1[[#This Row],[Effect 13]]="Dr.",-Table1[[#This Row],[Amount 13]],Table1[[#This Row],[Amount 13]]))</f>
        <v/>
      </c>
      <c r="EP132" t="str">
        <f>IF(Table1[[#This Row],[Ledger 14]]="","","No")</f>
        <v/>
      </c>
      <c r="EQ132" t="str">
        <f>IF(Table1[[#This Row],[Ledger 14]]="","",IF(Table1[[#This Row],[Effect 14]]="Dr.","Yes","No"))</f>
        <v/>
      </c>
      <c r="ER132" t="str">
        <f>IF(Table1[[#This Row],[Ledger 14]]="","",Table1[[#This Row],[Ledger 14]])</f>
        <v/>
      </c>
      <c r="ES132" t="str">
        <f>IF(Table1[[#This Row],[Ledger 14]]="","",IF(Table1[[#This Row],[Effect 14]]="Dr.",-Table1[[#This Row],[Amount 14]],Table1[[#This Row],[Amount 14]]))</f>
        <v/>
      </c>
      <c r="EV132" t="str">
        <f>IF(Table1[[#This Row],[Ledger 15]]="","","No")</f>
        <v/>
      </c>
      <c r="EW132" t="str">
        <f>IF(Table1[[#This Row],[Ledger 15]]="","",IF(Table1[[#This Row],[Effect 15]]="Dr.","Yes","No"))</f>
        <v/>
      </c>
      <c r="EX132" t="str">
        <f>IF(Table1[[#This Row],[Ledger 15]]="","",Table1[[#This Row],[Ledger 15]])</f>
        <v/>
      </c>
      <c r="EY132" t="str">
        <f>IF(Table1[[#This Row],[Ledger 15]]="","",IF(Table1[[#This Row],[Effect 15]]="Dr.",-Table1[[#This Row],[Amount 15]],Table1[[#This Row],[Amount 15]]))</f>
        <v/>
      </c>
      <c r="FD1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2">
        <f>IF(Table1[[#This Row],[Date]]="",0,IF(AND(Table1[[#This Row],[Date]]&gt;=$FE$2,Table1[[#This Row],[Date]]&lt;=$FE$3),0,1))</f>
        <v>0</v>
      </c>
      <c r="FF132">
        <f>IF(Table1[[#This Row],[Date]]="",0,IF(TYPE(VLOOKUP(Table1[[#This Row],[Voucher Type]],Table1[[#All],[Voucher Type Master]],1,FALSE))=16,1,0))</f>
        <v>0</v>
      </c>
      <c r="FG132">
        <f>IF(TYPE(IF(Table1[[#This Row],[Date]]="",0,IF(VLOOKUP(Table1[[#This Row],[Voucher Type]],$FY$5:$FZ$13,2,0)=Table1[[#This Row],[Effect 1]],0,1)))=16,1,0)</f>
        <v>0</v>
      </c>
      <c r="FH1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2">
        <f>IF(LEN(Table1[[#This Row],[Ledger 1]])&gt;0,IF(TYPE(VLOOKUP(Table1[[#This Row],[Ledger 1]],GZ:GZ,1,0))=16,1,0),0)</f>
        <v>0</v>
      </c>
      <c r="FJ132">
        <f>IF(LEN(Table1[[#This Row],[Ledger 2]])&gt;0,IF(TYPE(VLOOKUP(Table1[[#This Row],[Ledger 2]],GZ:GZ,1,0))=16,1,0),0)</f>
        <v>0</v>
      </c>
      <c r="FK132">
        <f>IF(LEN(Table1[[#This Row],[Ledger 3]])&gt;0,IF(TYPE(VLOOKUP(Table1[[#This Row],[Ledger 3]],GZ:GZ,1,0))=16,1,0),0)</f>
        <v>0</v>
      </c>
      <c r="FL132">
        <f>IF(LEN(Table1[[#This Row],[Ledger 4]])&gt;0,IF(TYPE(VLOOKUP(Table1[[#This Row],[Ledger 4]],GZ:GZ,1,0))=16,1,0),0)</f>
        <v>0</v>
      </c>
      <c r="FM132">
        <f>IF(LEN(Table1[[#This Row],[Ledger 5]])&gt;0,IF(TYPE(VLOOKUP(Table1[[#This Row],[Ledger 5]],GZ:GZ,1,0))=16,1,0),0)</f>
        <v>0</v>
      </c>
      <c r="FN132">
        <f>IF(LEN(Table1[[#This Row],[Ledger 6]])&gt;0,IF(TYPE(VLOOKUP(Table1[[#This Row],[Ledger 6]],$GZ:$GZ,1,0))=16,1,0),0)</f>
        <v>0</v>
      </c>
      <c r="FO132">
        <f>IF(LEN(Table1[[#This Row],[Ledger 7]])&gt;0,IF(TYPE(VLOOKUP(Table1[[#This Row],[Ledger 7]],$GZ:$GZ,1,0))=16,1,0),0)</f>
        <v>0</v>
      </c>
      <c r="FP132">
        <f>IF(LEN(Table1[[#This Row],[Ledger 8]])&gt;0,IF(TYPE(VLOOKUP(Table1[[#This Row],[Ledger 8]],$GZ:$GZ,1,0))=16,1,0),0)</f>
        <v>0</v>
      </c>
      <c r="FQ132">
        <f>IF(LEN(Table1[[#This Row],[Ledger 9]])&gt;0,IF(TYPE(VLOOKUP(Table1[[#This Row],[Ledger 9]],$GZ:$GZ,1,0))=16,1,0),0)</f>
        <v>0</v>
      </c>
      <c r="FR132">
        <f>IF(LEN(Table1[[#This Row],[Ledger 10]])&gt;0,IF(TYPE(VLOOKUP(Table1[[#This Row],[Ledger 10]],$GZ:$GZ,1,0))=16,1,0),0)</f>
        <v>0</v>
      </c>
      <c r="FS132">
        <f>IF(LEN(Table1[[#This Row],[Ledger 11]])&gt;0,IF(TYPE(VLOOKUP(Table1[[#This Row],[Ledger 11]],$GZ:$GZ,1,0))=16,1,0),0)</f>
        <v>0</v>
      </c>
      <c r="FT132">
        <f>IF(LEN(Table1[[#This Row],[Ledger 12]])&gt;0,IF(TYPE(VLOOKUP(Table1[[#This Row],[Ledger 12]],$GZ:$GZ,1,0))=16,1,0),0)</f>
        <v>0</v>
      </c>
      <c r="FU132">
        <f>IF(LEN(Table1[[#This Row],[Ledger 13]])&gt;0,IF(TYPE(VLOOKUP(Table1[[#This Row],[Ledger 13]],$GZ:$GZ,1,0))=16,1,0),0)</f>
        <v>0</v>
      </c>
      <c r="FV132">
        <f>IF(LEN(Table1[[#This Row],[Ledger 14]])&gt;0,IF(TYPE(VLOOKUP(Table1[[#This Row],[Ledger 14]],$GZ:$GZ,1,0))=16,1,0),0)</f>
        <v>0</v>
      </c>
      <c r="FW132">
        <f>IF(LEN(Table1[[#This Row],[Ledger 15]])&gt;0,IF(TYPE(VLOOKUP(Table1[[#This Row],[Ledger 15]],$GZ:$GZ,1,0))=16,1,0),0)</f>
        <v>0</v>
      </c>
    </row>
    <row r="133" spans="4:179" ht="33" customHeight="1" x14ac:dyDescent="0.45">
      <c r="D133" s="8">
        <f t="shared" si="10"/>
        <v>128</v>
      </c>
      <c r="E133" s="32"/>
      <c r="F133" s="34"/>
      <c r="G133" s="34"/>
      <c r="H133" s="34"/>
      <c r="I133" s="34"/>
      <c r="J133" s="38"/>
      <c r="K133" s="33"/>
      <c r="L133" s="36"/>
      <c r="M133" s="35"/>
      <c r="N133" s="34"/>
      <c r="O133" s="41"/>
      <c r="P133" s="35"/>
      <c r="Q133" s="34"/>
      <c r="R133" s="37"/>
      <c r="S133" s="35"/>
      <c r="T133" s="34"/>
      <c r="U133" s="37"/>
      <c r="V133" s="35"/>
      <c r="W133" s="34"/>
      <c r="X133" s="37"/>
      <c r="Y133" s="35"/>
      <c r="Z133" s="34"/>
      <c r="AA133" s="37"/>
      <c r="AB133" s="35"/>
      <c r="AC133" s="34"/>
      <c r="AD133" s="37"/>
      <c r="AE133" s="35"/>
      <c r="AF133" s="34"/>
      <c r="AG133" s="37"/>
      <c r="AH133" s="35"/>
      <c r="AI133" s="34"/>
      <c r="AJ133" s="37"/>
      <c r="AK133" s="35"/>
      <c r="AL133" s="34"/>
      <c r="AM133" s="37"/>
      <c r="AN133" s="35"/>
      <c r="AO133" s="34"/>
      <c r="AP133" s="37"/>
      <c r="AQ133" s="35"/>
      <c r="AR133" s="34"/>
      <c r="AS133" s="37"/>
      <c r="AT133" s="35"/>
      <c r="AU133" s="34"/>
      <c r="AV133" s="37"/>
      <c r="AW133" s="35"/>
      <c r="AX133" s="34"/>
      <c r="AY133" s="37"/>
      <c r="AZ133" s="35"/>
      <c r="BA133" s="34"/>
      <c r="BB133" s="37"/>
      <c r="BC1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3" s="7"/>
      <c r="BF133" t="str">
        <f>IF(Table1[[#This Row],[Date]]="","","&amp;lt;VOUCHER REMOTEID="&amp;""""&amp;$A$11&amp;$A$13&amp;ROW()&amp;""""&amp;" VCHTYPE="""&amp;F133&amp;""" ACTION="""&amp;"Create"&amp;"""&amp;gt;")</f>
        <v/>
      </c>
      <c r="BG133" t="str">
        <f>IF(Table1[[#This Row],[Date]]="","",TEXT(Table1[[#This Row],[Date]],"yyyymmdd"))</f>
        <v/>
      </c>
      <c r="BH133" t="str">
        <f>Table1[[#This Row],[Date2]]</f>
        <v/>
      </c>
      <c r="BI133" t="str">
        <f>IF(Table1[[#This Row],[Date]]="","",Table1[[#This Row],[Voucher Type]])</f>
        <v/>
      </c>
      <c r="BJ133" t="str">
        <f>IF(Table1[[#This Row],[Ref No / Invoice No]]="","",Table1[[#This Row],[Ref No / Invoice No]])</f>
        <v/>
      </c>
      <c r="BK133" t="str">
        <f>IF(Table1[[#This Row],[Voucher No]]="","",Table1[[#This Row],[Voucher No]])</f>
        <v/>
      </c>
      <c r="BL133" t="str">
        <f>IF(Table1[[#This Row],[Date]]="","",Table1[[#This Row],[Narration]])</f>
        <v/>
      </c>
      <c r="BM133" t="str">
        <f>IF(Table1[[#This Row],[Date]]="","",$A$11&amp;$A$13&amp;ROW())</f>
        <v/>
      </c>
      <c r="BN133" t="str">
        <f>IF(Table1[[#This Row],[Date]]="","",$A$13)</f>
        <v/>
      </c>
      <c r="BP133" t="str">
        <f>IF(Table1[[#This Row],[Ledger 1]]="","","No")</f>
        <v/>
      </c>
      <c r="BQ133" t="str">
        <f>IF(Table1[[#This Row],[Date]]="","",IF(Table1[[#This Row],[Effect 1]]="Dr.","Yes","No"))</f>
        <v/>
      </c>
      <c r="BR133" t="str">
        <f>IF(Table1[[#This Row],[Date]]="","",Table1[[#This Row],[Ledger 1]])</f>
        <v/>
      </c>
      <c r="BS133" t="str">
        <f>IF(Table1[[#This Row],[Date]]="","",IF(Table1[[#This Row],[Effect 1]]="Dr.",-Table1[[#This Row],[Amount 1]],Table1[[#This Row],[Amount 1]]))</f>
        <v/>
      </c>
      <c r="BV133" t="str">
        <f>IF(Table1[[#This Row],[Ledger 2]]="","","No")</f>
        <v/>
      </c>
      <c r="BW133" t="str">
        <f>IF(Table1[[#This Row],[Date]]="","",IF(Table1[[#This Row],[Effect 2]]="Dr.","Yes","No"))</f>
        <v/>
      </c>
      <c r="BX133" t="str">
        <f>IF(Table1[[#This Row],[Date]]="","",Table1[[#This Row],[Ledger 2]])</f>
        <v/>
      </c>
      <c r="BY133" t="str">
        <f>IF(Table1[[#This Row],[Date]]="","",IF(Table1[[#This Row],[Effect 2]]="Dr.",-Table1[[#This Row],[Amount 2]],Table1[[#This Row],[Amount 2]]))</f>
        <v/>
      </c>
      <c r="CB133" t="str">
        <f>IF(Table1[[#This Row],[Ledger 3]]="","","No")</f>
        <v/>
      </c>
      <c r="CC133" t="str">
        <f>IF(Table1[[#This Row],[Ledger 3]]="","",IF(Table1[[#This Row],[Effect 3]]="Dr.","Yes","No"))</f>
        <v/>
      </c>
      <c r="CD133" t="str">
        <f>IF(Table1[[#This Row],[Ledger 3]]="","",Table1[[#This Row],[Ledger 3]])</f>
        <v/>
      </c>
      <c r="CE133" t="str">
        <f>IF(Table1[[#This Row],[Ledger 3]]="","",IF(Table1[[#This Row],[Effect 3]]="Dr.",-Table1[[#This Row],[Amount 3]],Table1[[#This Row],[Amount 3]]))</f>
        <v/>
      </c>
      <c r="CH133" t="str">
        <f>IF(Table1[[#This Row],[Ledger 4]]="","","No")</f>
        <v/>
      </c>
      <c r="CI133" t="str">
        <f>IF(Table1[[#This Row],[Ledger 4]]="","",IF(Table1[[#This Row],[Effect 4]]="Dr.","Yes","No"))</f>
        <v/>
      </c>
      <c r="CJ133" t="str">
        <f>IF(Table1[[#This Row],[Ledger 4]]="","",Table1[[#This Row],[Ledger 4]])</f>
        <v/>
      </c>
      <c r="CK133" t="str">
        <f>IF(Table1[[#This Row],[Ledger 4]]="","",IF(Table1[[#This Row],[Effect 4]]="Dr.",-Table1[[#This Row],[Amount 4]],Table1[[#This Row],[Amount 4]]))</f>
        <v/>
      </c>
      <c r="CN133" t="str">
        <f>IF(Table1[[#This Row],[Ledger 5]]="","","No")</f>
        <v/>
      </c>
      <c r="CO133" t="str">
        <f>IF(Table1[[#This Row],[Ledger 5]]="","",IF(Table1[[#This Row],[Effect 5]]="Dr.","Yes","No"))</f>
        <v/>
      </c>
      <c r="CP133" t="str">
        <f>IF(Table1[[#This Row],[Ledger 5]]="","",Table1[[#This Row],[Ledger 5]])</f>
        <v/>
      </c>
      <c r="CQ133" t="str">
        <f>IF(Table1[[#This Row],[Ledger 5]]="","",IF(Table1[[#This Row],[Effect 5]]="Dr.",-Table1[[#This Row],[Amount 5]],Table1[[#This Row],[Amount 5]]))</f>
        <v/>
      </c>
      <c r="CT133" t="str">
        <f>IF(Table1[[#This Row],[Ledger 6]]="","","No")</f>
        <v/>
      </c>
      <c r="CU133" t="str">
        <f>IF(Table1[[#This Row],[Ledger 6]]="","",IF(Table1[[#This Row],[Effect 6]]="Dr.","Yes","No"))</f>
        <v/>
      </c>
      <c r="CV133" t="str">
        <f>IF(Table1[[#This Row],[Ledger 6]]="","",Table1[[#This Row],[Ledger 6]])</f>
        <v/>
      </c>
      <c r="CW133" t="str">
        <f>IF(Table1[[#This Row],[Ledger 6]]="","",IF(Table1[[#This Row],[Effect 6]]="Dr.",-Table1[[#This Row],[Amount 6]],Table1[[#This Row],[Amount 6]]))</f>
        <v/>
      </c>
      <c r="CZ133" t="str">
        <f>IF(Table1[[#This Row],[Ledger 7]]="","","No")</f>
        <v/>
      </c>
      <c r="DA133" t="str">
        <f>IF(Table1[[#This Row],[Ledger 7]]="","",IF(Table1[[#This Row],[Effect 7]]="Dr.","Yes","No"))</f>
        <v/>
      </c>
      <c r="DB133" t="str">
        <f>IF(Table1[[#This Row],[Ledger 7]]="","",Table1[[#This Row],[Ledger 7]])</f>
        <v/>
      </c>
      <c r="DC133" t="str">
        <f>IF(Table1[[#This Row],[Ledger 7]]="","",IF(Table1[[#This Row],[Effect 7]]="Dr.",-Table1[[#This Row],[Amount 7]],Table1[[#This Row],[Amount 7]]))</f>
        <v/>
      </c>
      <c r="DF133" t="str">
        <f>IF(Table1[[#This Row],[Ledger 8]]="","","No")</f>
        <v/>
      </c>
      <c r="DG133" t="str">
        <f>IF(Table1[[#This Row],[Ledger 8]]="","",IF(Table1[[#This Row],[Effect 8]]="Dr.","Yes","No"))</f>
        <v/>
      </c>
      <c r="DH133" t="str">
        <f>IF(Table1[[#This Row],[Ledger 8]]="","",Table1[[#This Row],[Ledger 8]])</f>
        <v/>
      </c>
      <c r="DI133" t="str">
        <f>IF(Table1[[#This Row],[Ledger 8]]="","",IF(Table1[[#This Row],[Effect 8]]="Dr.",-Table1[[#This Row],[Amount 8]],Table1[[#This Row],[Amount 8]]))</f>
        <v/>
      </c>
      <c r="DL133" t="str">
        <f>IF(Table1[[#This Row],[Ledger 9]]="","","No")</f>
        <v/>
      </c>
      <c r="DM133" t="str">
        <f>IF(Table1[[#This Row],[Ledger 9]]="","",IF(Table1[[#This Row],[Effect 9]]="Dr.","Yes","No"))</f>
        <v/>
      </c>
      <c r="DN133" t="str">
        <f>IF(Table1[[#This Row],[Ledger 9]]="","",Table1[[#This Row],[Ledger 9]])</f>
        <v/>
      </c>
      <c r="DO133" t="str">
        <f>IF(Table1[[#This Row],[Ledger 9]]="","",IF(Table1[[#This Row],[Effect 9]]="Dr.",-Table1[[#This Row],[Amount 9]],Table1[[#This Row],[Amount 9]]))</f>
        <v/>
      </c>
      <c r="DR133" t="str">
        <f>IF(Table1[[#This Row],[Ledger 10]]="","","No")</f>
        <v/>
      </c>
      <c r="DS133" t="str">
        <f>IF(Table1[[#This Row],[Ledger 10]]="","",IF(Table1[[#This Row],[Effect 10]]="Dr.","Yes","No"))</f>
        <v/>
      </c>
      <c r="DT133" t="str">
        <f>IF(Table1[[#This Row],[Ledger 10]]="","",Table1[[#This Row],[Ledger 10]])</f>
        <v/>
      </c>
      <c r="DU133" t="str">
        <f>IF(Table1[[#This Row],[Ledger 10]]="","",IF(Table1[[#This Row],[Effect 10]]="Dr.",-Table1[[#This Row],[Amount 10]],Table1[[#This Row],[Amount 10]]))</f>
        <v/>
      </c>
      <c r="DX133" t="str">
        <f>IF(Table1[[#This Row],[Ledger 11]]="","","No")</f>
        <v/>
      </c>
      <c r="DY133" t="str">
        <f>IF(Table1[[#This Row],[Ledger 11]]="","",IF(Table1[[#This Row],[Effect 11]]="Dr.","Yes","No"))</f>
        <v/>
      </c>
      <c r="DZ133" t="str">
        <f>IF(Table1[[#This Row],[Ledger 11]]="","",Table1[[#This Row],[Ledger 11]])</f>
        <v/>
      </c>
      <c r="EA133" t="str">
        <f>IF(Table1[[#This Row],[Ledger 11]]="","",IF(Table1[[#This Row],[Effect 11]]="Dr.",-Table1[[#This Row],[Amount 11]],Table1[[#This Row],[Amount 11]]))</f>
        <v/>
      </c>
      <c r="ED133" t="str">
        <f>IF(Table1[[#This Row],[Ledger 12]]="","","No")</f>
        <v/>
      </c>
      <c r="EE133" t="str">
        <f>IF(Table1[[#This Row],[Ledger 12]]="","",IF(Table1[[#This Row],[Effect 12]]="Dr.","Yes","No"))</f>
        <v/>
      </c>
      <c r="EF133" t="str">
        <f>IF(Table1[[#This Row],[Ledger 12]]="","",Table1[[#This Row],[Ledger 12]])</f>
        <v/>
      </c>
      <c r="EG133" t="str">
        <f>IF(Table1[[#This Row],[Ledger 12]]="","",IF(Table1[[#This Row],[Effect 12]]="Dr.",-Table1[[#This Row],[Amount 12]],Table1[[#This Row],[Amount 12]]))</f>
        <v/>
      </c>
      <c r="EJ133" t="str">
        <f>IF(Table1[[#This Row],[Ledger 13]]="","","No")</f>
        <v/>
      </c>
      <c r="EK133" t="str">
        <f>IF(Table1[[#This Row],[Ledger 13]]="","",IF(Table1[[#This Row],[Effect 13]]="Dr.","Yes","No"))</f>
        <v/>
      </c>
      <c r="EL133" t="str">
        <f>IF(Table1[[#This Row],[Ledger 13]]="","",Table1[[#This Row],[Ledger 13]])</f>
        <v/>
      </c>
      <c r="EM133" t="str">
        <f>IF(Table1[[#This Row],[Ledger 13]]="","",IF(Table1[[#This Row],[Effect 13]]="Dr.",-Table1[[#This Row],[Amount 13]],Table1[[#This Row],[Amount 13]]))</f>
        <v/>
      </c>
      <c r="EP133" t="str">
        <f>IF(Table1[[#This Row],[Ledger 14]]="","","No")</f>
        <v/>
      </c>
      <c r="EQ133" t="str">
        <f>IF(Table1[[#This Row],[Ledger 14]]="","",IF(Table1[[#This Row],[Effect 14]]="Dr.","Yes","No"))</f>
        <v/>
      </c>
      <c r="ER133" t="str">
        <f>IF(Table1[[#This Row],[Ledger 14]]="","",Table1[[#This Row],[Ledger 14]])</f>
        <v/>
      </c>
      <c r="ES133" t="str">
        <f>IF(Table1[[#This Row],[Ledger 14]]="","",IF(Table1[[#This Row],[Effect 14]]="Dr.",-Table1[[#This Row],[Amount 14]],Table1[[#This Row],[Amount 14]]))</f>
        <v/>
      </c>
      <c r="EV133" t="str">
        <f>IF(Table1[[#This Row],[Ledger 15]]="","","No")</f>
        <v/>
      </c>
      <c r="EW133" t="str">
        <f>IF(Table1[[#This Row],[Ledger 15]]="","",IF(Table1[[#This Row],[Effect 15]]="Dr.","Yes","No"))</f>
        <v/>
      </c>
      <c r="EX133" t="str">
        <f>IF(Table1[[#This Row],[Ledger 15]]="","",Table1[[#This Row],[Ledger 15]])</f>
        <v/>
      </c>
      <c r="EY133" t="str">
        <f>IF(Table1[[#This Row],[Ledger 15]]="","",IF(Table1[[#This Row],[Effect 15]]="Dr.",-Table1[[#This Row],[Amount 15]],Table1[[#This Row],[Amount 15]]))</f>
        <v/>
      </c>
      <c r="FD1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3">
        <f>IF(Table1[[#This Row],[Date]]="",0,IF(AND(Table1[[#This Row],[Date]]&gt;=$FE$2,Table1[[#This Row],[Date]]&lt;=$FE$3),0,1))</f>
        <v>0</v>
      </c>
      <c r="FF133">
        <f>IF(Table1[[#This Row],[Date]]="",0,IF(TYPE(VLOOKUP(Table1[[#This Row],[Voucher Type]],Table1[[#All],[Voucher Type Master]],1,FALSE))=16,1,0))</f>
        <v>0</v>
      </c>
      <c r="FG133">
        <f>IF(TYPE(IF(Table1[[#This Row],[Date]]="",0,IF(VLOOKUP(Table1[[#This Row],[Voucher Type]],$FY$5:$FZ$13,2,0)=Table1[[#This Row],[Effect 1]],0,1)))=16,1,0)</f>
        <v>0</v>
      </c>
      <c r="FH1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3">
        <f>IF(LEN(Table1[[#This Row],[Ledger 1]])&gt;0,IF(TYPE(VLOOKUP(Table1[[#This Row],[Ledger 1]],GZ:GZ,1,0))=16,1,0),0)</f>
        <v>0</v>
      </c>
      <c r="FJ133">
        <f>IF(LEN(Table1[[#This Row],[Ledger 2]])&gt;0,IF(TYPE(VLOOKUP(Table1[[#This Row],[Ledger 2]],GZ:GZ,1,0))=16,1,0),0)</f>
        <v>0</v>
      </c>
      <c r="FK133">
        <f>IF(LEN(Table1[[#This Row],[Ledger 3]])&gt;0,IF(TYPE(VLOOKUP(Table1[[#This Row],[Ledger 3]],GZ:GZ,1,0))=16,1,0),0)</f>
        <v>0</v>
      </c>
      <c r="FL133">
        <f>IF(LEN(Table1[[#This Row],[Ledger 4]])&gt;0,IF(TYPE(VLOOKUP(Table1[[#This Row],[Ledger 4]],GZ:GZ,1,0))=16,1,0),0)</f>
        <v>0</v>
      </c>
      <c r="FM133">
        <f>IF(LEN(Table1[[#This Row],[Ledger 5]])&gt;0,IF(TYPE(VLOOKUP(Table1[[#This Row],[Ledger 5]],GZ:GZ,1,0))=16,1,0),0)</f>
        <v>0</v>
      </c>
      <c r="FN133">
        <f>IF(LEN(Table1[[#This Row],[Ledger 6]])&gt;0,IF(TYPE(VLOOKUP(Table1[[#This Row],[Ledger 6]],$GZ:$GZ,1,0))=16,1,0),0)</f>
        <v>0</v>
      </c>
      <c r="FO133">
        <f>IF(LEN(Table1[[#This Row],[Ledger 7]])&gt;0,IF(TYPE(VLOOKUP(Table1[[#This Row],[Ledger 7]],$GZ:$GZ,1,0))=16,1,0),0)</f>
        <v>0</v>
      </c>
      <c r="FP133">
        <f>IF(LEN(Table1[[#This Row],[Ledger 8]])&gt;0,IF(TYPE(VLOOKUP(Table1[[#This Row],[Ledger 8]],$GZ:$GZ,1,0))=16,1,0),0)</f>
        <v>0</v>
      </c>
      <c r="FQ133">
        <f>IF(LEN(Table1[[#This Row],[Ledger 9]])&gt;0,IF(TYPE(VLOOKUP(Table1[[#This Row],[Ledger 9]],$GZ:$GZ,1,0))=16,1,0),0)</f>
        <v>0</v>
      </c>
      <c r="FR133">
        <f>IF(LEN(Table1[[#This Row],[Ledger 10]])&gt;0,IF(TYPE(VLOOKUP(Table1[[#This Row],[Ledger 10]],$GZ:$GZ,1,0))=16,1,0),0)</f>
        <v>0</v>
      </c>
      <c r="FS133">
        <f>IF(LEN(Table1[[#This Row],[Ledger 11]])&gt;0,IF(TYPE(VLOOKUP(Table1[[#This Row],[Ledger 11]],$GZ:$GZ,1,0))=16,1,0),0)</f>
        <v>0</v>
      </c>
      <c r="FT133">
        <f>IF(LEN(Table1[[#This Row],[Ledger 12]])&gt;0,IF(TYPE(VLOOKUP(Table1[[#This Row],[Ledger 12]],$GZ:$GZ,1,0))=16,1,0),0)</f>
        <v>0</v>
      </c>
      <c r="FU133">
        <f>IF(LEN(Table1[[#This Row],[Ledger 13]])&gt;0,IF(TYPE(VLOOKUP(Table1[[#This Row],[Ledger 13]],$GZ:$GZ,1,0))=16,1,0),0)</f>
        <v>0</v>
      </c>
      <c r="FV133">
        <f>IF(LEN(Table1[[#This Row],[Ledger 14]])&gt;0,IF(TYPE(VLOOKUP(Table1[[#This Row],[Ledger 14]],$GZ:$GZ,1,0))=16,1,0),0)</f>
        <v>0</v>
      </c>
      <c r="FW133">
        <f>IF(LEN(Table1[[#This Row],[Ledger 15]])&gt;0,IF(TYPE(VLOOKUP(Table1[[#This Row],[Ledger 15]],$GZ:$GZ,1,0))=16,1,0),0)</f>
        <v>0</v>
      </c>
    </row>
    <row r="134" spans="4:179" ht="33" customHeight="1" x14ac:dyDescent="0.45">
      <c r="D134" s="8">
        <f t="shared" si="10"/>
        <v>129</v>
      </c>
      <c r="E134" s="32"/>
      <c r="F134" s="34"/>
      <c r="G134" s="34"/>
      <c r="H134" s="34"/>
      <c r="I134" s="34"/>
      <c r="J134" s="38"/>
      <c r="K134" s="33"/>
      <c r="L134" s="36"/>
      <c r="M134" s="35"/>
      <c r="N134" s="34"/>
      <c r="O134" s="41"/>
      <c r="P134" s="35"/>
      <c r="Q134" s="34"/>
      <c r="R134" s="37"/>
      <c r="S134" s="35"/>
      <c r="T134" s="34"/>
      <c r="U134" s="37"/>
      <c r="V134" s="35"/>
      <c r="W134" s="34"/>
      <c r="X134" s="37"/>
      <c r="Y134" s="35"/>
      <c r="Z134" s="34"/>
      <c r="AA134" s="37"/>
      <c r="AB134" s="35"/>
      <c r="AC134" s="34"/>
      <c r="AD134" s="37"/>
      <c r="AE134" s="35"/>
      <c r="AF134" s="34"/>
      <c r="AG134" s="37"/>
      <c r="AH134" s="35"/>
      <c r="AI134" s="34"/>
      <c r="AJ134" s="37"/>
      <c r="AK134" s="35"/>
      <c r="AL134" s="34"/>
      <c r="AM134" s="37"/>
      <c r="AN134" s="35"/>
      <c r="AO134" s="34"/>
      <c r="AP134" s="37"/>
      <c r="AQ134" s="35"/>
      <c r="AR134" s="34"/>
      <c r="AS134" s="37"/>
      <c r="AT134" s="35"/>
      <c r="AU134" s="34"/>
      <c r="AV134" s="37"/>
      <c r="AW134" s="35"/>
      <c r="AX134" s="34"/>
      <c r="AY134" s="37"/>
      <c r="AZ134" s="35"/>
      <c r="BA134" s="34"/>
      <c r="BB134" s="37"/>
      <c r="BC1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4" s="7"/>
      <c r="BF134" t="str">
        <f>IF(Table1[[#This Row],[Date]]="","","&amp;lt;VOUCHER REMOTEID="&amp;""""&amp;$A$11&amp;$A$13&amp;ROW()&amp;""""&amp;" VCHTYPE="""&amp;F134&amp;""" ACTION="""&amp;"Create"&amp;"""&amp;gt;")</f>
        <v/>
      </c>
      <c r="BG134" t="str">
        <f>IF(Table1[[#This Row],[Date]]="","",TEXT(Table1[[#This Row],[Date]],"yyyymmdd"))</f>
        <v/>
      </c>
      <c r="BH134" t="str">
        <f>Table1[[#This Row],[Date2]]</f>
        <v/>
      </c>
      <c r="BI134" t="str">
        <f>IF(Table1[[#This Row],[Date]]="","",Table1[[#This Row],[Voucher Type]])</f>
        <v/>
      </c>
      <c r="BJ134" t="str">
        <f>IF(Table1[[#This Row],[Ref No / Invoice No]]="","",Table1[[#This Row],[Ref No / Invoice No]])</f>
        <v/>
      </c>
      <c r="BK134" t="str">
        <f>IF(Table1[[#This Row],[Voucher No]]="","",Table1[[#This Row],[Voucher No]])</f>
        <v/>
      </c>
      <c r="BL134" t="str">
        <f>IF(Table1[[#This Row],[Date]]="","",Table1[[#This Row],[Narration]])</f>
        <v/>
      </c>
      <c r="BM134" t="str">
        <f>IF(Table1[[#This Row],[Date]]="","",$A$11&amp;$A$13&amp;ROW())</f>
        <v/>
      </c>
      <c r="BN134" t="str">
        <f>IF(Table1[[#This Row],[Date]]="","",$A$13)</f>
        <v/>
      </c>
      <c r="BP134" t="str">
        <f>IF(Table1[[#This Row],[Ledger 1]]="","","No")</f>
        <v/>
      </c>
      <c r="BQ134" t="str">
        <f>IF(Table1[[#This Row],[Date]]="","",IF(Table1[[#This Row],[Effect 1]]="Dr.","Yes","No"))</f>
        <v/>
      </c>
      <c r="BR134" t="str">
        <f>IF(Table1[[#This Row],[Date]]="","",Table1[[#This Row],[Ledger 1]])</f>
        <v/>
      </c>
      <c r="BS134" t="str">
        <f>IF(Table1[[#This Row],[Date]]="","",IF(Table1[[#This Row],[Effect 1]]="Dr.",-Table1[[#This Row],[Amount 1]],Table1[[#This Row],[Amount 1]]))</f>
        <v/>
      </c>
      <c r="BV134" t="str">
        <f>IF(Table1[[#This Row],[Ledger 2]]="","","No")</f>
        <v/>
      </c>
      <c r="BW134" t="str">
        <f>IF(Table1[[#This Row],[Date]]="","",IF(Table1[[#This Row],[Effect 2]]="Dr.","Yes","No"))</f>
        <v/>
      </c>
      <c r="BX134" t="str">
        <f>IF(Table1[[#This Row],[Date]]="","",Table1[[#This Row],[Ledger 2]])</f>
        <v/>
      </c>
      <c r="BY134" t="str">
        <f>IF(Table1[[#This Row],[Date]]="","",IF(Table1[[#This Row],[Effect 2]]="Dr.",-Table1[[#This Row],[Amount 2]],Table1[[#This Row],[Amount 2]]))</f>
        <v/>
      </c>
      <c r="CB134" t="str">
        <f>IF(Table1[[#This Row],[Ledger 3]]="","","No")</f>
        <v/>
      </c>
      <c r="CC134" t="str">
        <f>IF(Table1[[#This Row],[Ledger 3]]="","",IF(Table1[[#This Row],[Effect 3]]="Dr.","Yes","No"))</f>
        <v/>
      </c>
      <c r="CD134" t="str">
        <f>IF(Table1[[#This Row],[Ledger 3]]="","",Table1[[#This Row],[Ledger 3]])</f>
        <v/>
      </c>
      <c r="CE134" t="str">
        <f>IF(Table1[[#This Row],[Ledger 3]]="","",IF(Table1[[#This Row],[Effect 3]]="Dr.",-Table1[[#This Row],[Amount 3]],Table1[[#This Row],[Amount 3]]))</f>
        <v/>
      </c>
      <c r="CH134" t="str">
        <f>IF(Table1[[#This Row],[Ledger 4]]="","","No")</f>
        <v/>
      </c>
      <c r="CI134" t="str">
        <f>IF(Table1[[#This Row],[Ledger 4]]="","",IF(Table1[[#This Row],[Effect 4]]="Dr.","Yes","No"))</f>
        <v/>
      </c>
      <c r="CJ134" t="str">
        <f>IF(Table1[[#This Row],[Ledger 4]]="","",Table1[[#This Row],[Ledger 4]])</f>
        <v/>
      </c>
      <c r="CK134" t="str">
        <f>IF(Table1[[#This Row],[Ledger 4]]="","",IF(Table1[[#This Row],[Effect 4]]="Dr.",-Table1[[#This Row],[Amount 4]],Table1[[#This Row],[Amount 4]]))</f>
        <v/>
      </c>
      <c r="CN134" t="str">
        <f>IF(Table1[[#This Row],[Ledger 5]]="","","No")</f>
        <v/>
      </c>
      <c r="CO134" t="str">
        <f>IF(Table1[[#This Row],[Ledger 5]]="","",IF(Table1[[#This Row],[Effect 5]]="Dr.","Yes","No"))</f>
        <v/>
      </c>
      <c r="CP134" t="str">
        <f>IF(Table1[[#This Row],[Ledger 5]]="","",Table1[[#This Row],[Ledger 5]])</f>
        <v/>
      </c>
      <c r="CQ134" t="str">
        <f>IF(Table1[[#This Row],[Ledger 5]]="","",IF(Table1[[#This Row],[Effect 5]]="Dr.",-Table1[[#This Row],[Amount 5]],Table1[[#This Row],[Amount 5]]))</f>
        <v/>
      </c>
      <c r="CT134" t="str">
        <f>IF(Table1[[#This Row],[Ledger 6]]="","","No")</f>
        <v/>
      </c>
      <c r="CU134" t="str">
        <f>IF(Table1[[#This Row],[Ledger 6]]="","",IF(Table1[[#This Row],[Effect 6]]="Dr.","Yes","No"))</f>
        <v/>
      </c>
      <c r="CV134" t="str">
        <f>IF(Table1[[#This Row],[Ledger 6]]="","",Table1[[#This Row],[Ledger 6]])</f>
        <v/>
      </c>
      <c r="CW134" t="str">
        <f>IF(Table1[[#This Row],[Ledger 6]]="","",IF(Table1[[#This Row],[Effect 6]]="Dr.",-Table1[[#This Row],[Amount 6]],Table1[[#This Row],[Amount 6]]))</f>
        <v/>
      </c>
      <c r="CZ134" t="str">
        <f>IF(Table1[[#This Row],[Ledger 7]]="","","No")</f>
        <v/>
      </c>
      <c r="DA134" t="str">
        <f>IF(Table1[[#This Row],[Ledger 7]]="","",IF(Table1[[#This Row],[Effect 7]]="Dr.","Yes","No"))</f>
        <v/>
      </c>
      <c r="DB134" t="str">
        <f>IF(Table1[[#This Row],[Ledger 7]]="","",Table1[[#This Row],[Ledger 7]])</f>
        <v/>
      </c>
      <c r="DC134" t="str">
        <f>IF(Table1[[#This Row],[Ledger 7]]="","",IF(Table1[[#This Row],[Effect 7]]="Dr.",-Table1[[#This Row],[Amount 7]],Table1[[#This Row],[Amount 7]]))</f>
        <v/>
      </c>
      <c r="DF134" t="str">
        <f>IF(Table1[[#This Row],[Ledger 8]]="","","No")</f>
        <v/>
      </c>
      <c r="DG134" t="str">
        <f>IF(Table1[[#This Row],[Ledger 8]]="","",IF(Table1[[#This Row],[Effect 8]]="Dr.","Yes","No"))</f>
        <v/>
      </c>
      <c r="DH134" t="str">
        <f>IF(Table1[[#This Row],[Ledger 8]]="","",Table1[[#This Row],[Ledger 8]])</f>
        <v/>
      </c>
      <c r="DI134" t="str">
        <f>IF(Table1[[#This Row],[Ledger 8]]="","",IF(Table1[[#This Row],[Effect 8]]="Dr.",-Table1[[#This Row],[Amount 8]],Table1[[#This Row],[Amount 8]]))</f>
        <v/>
      </c>
      <c r="DL134" t="str">
        <f>IF(Table1[[#This Row],[Ledger 9]]="","","No")</f>
        <v/>
      </c>
      <c r="DM134" t="str">
        <f>IF(Table1[[#This Row],[Ledger 9]]="","",IF(Table1[[#This Row],[Effect 9]]="Dr.","Yes","No"))</f>
        <v/>
      </c>
      <c r="DN134" t="str">
        <f>IF(Table1[[#This Row],[Ledger 9]]="","",Table1[[#This Row],[Ledger 9]])</f>
        <v/>
      </c>
      <c r="DO134" t="str">
        <f>IF(Table1[[#This Row],[Ledger 9]]="","",IF(Table1[[#This Row],[Effect 9]]="Dr.",-Table1[[#This Row],[Amount 9]],Table1[[#This Row],[Amount 9]]))</f>
        <v/>
      </c>
      <c r="DR134" t="str">
        <f>IF(Table1[[#This Row],[Ledger 10]]="","","No")</f>
        <v/>
      </c>
      <c r="DS134" t="str">
        <f>IF(Table1[[#This Row],[Ledger 10]]="","",IF(Table1[[#This Row],[Effect 10]]="Dr.","Yes","No"))</f>
        <v/>
      </c>
      <c r="DT134" t="str">
        <f>IF(Table1[[#This Row],[Ledger 10]]="","",Table1[[#This Row],[Ledger 10]])</f>
        <v/>
      </c>
      <c r="DU134" t="str">
        <f>IF(Table1[[#This Row],[Ledger 10]]="","",IF(Table1[[#This Row],[Effect 10]]="Dr.",-Table1[[#This Row],[Amount 10]],Table1[[#This Row],[Amount 10]]))</f>
        <v/>
      </c>
      <c r="DX134" t="str">
        <f>IF(Table1[[#This Row],[Ledger 11]]="","","No")</f>
        <v/>
      </c>
      <c r="DY134" t="str">
        <f>IF(Table1[[#This Row],[Ledger 11]]="","",IF(Table1[[#This Row],[Effect 11]]="Dr.","Yes","No"))</f>
        <v/>
      </c>
      <c r="DZ134" t="str">
        <f>IF(Table1[[#This Row],[Ledger 11]]="","",Table1[[#This Row],[Ledger 11]])</f>
        <v/>
      </c>
      <c r="EA134" t="str">
        <f>IF(Table1[[#This Row],[Ledger 11]]="","",IF(Table1[[#This Row],[Effect 11]]="Dr.",-Table1[[#This Row],[Amount 11]],Table1[[#This Row],[Amount 11]]))</f>
        <v/>
      </c>
      <c r="ED134" t="str">
        <f>IF(Table1[[#This Row],[Ledger 12]]="","","No")</f>
        <v/>
      </c>
      <c r="EE134" t="str">
        <f>IF(Table1[[#This Row],[Ledger 12]]="","",IF(Table1[[#This Row],[Effect 12]]="Dr.","Yes","No"))</f>
        <v/>
      </c>
      <c r="EF134" t="str">
        <f>IF(Table1[[#This Row],[Ledger 12]]="","",Table1[[#This Row],[Ledger 12]])</f>
        <v/>
      </c>
      <c r="EG134" t="str">
        <f>IF(Table1[[#This Row],[Ledger 12]]="","",IF(Table1[[#This Row],[Effect 12]]="Dr.",-Table1[[#This Row],[Amount 12]],Table1[[#This Row],[Amount 12]]))</f>
        <v/>
      </c>
      <c r="EJ134" t="str">
        <f>IF(Table1[[#This Row],[Ledger 13]]="","","No")</f>
        <v/>
      </c>
      <c r="EK134" t="str">
        <f>IF(Table1[[#This Row],[Ledger 13]]="","",IF(Table1[[#This Row],[Effect 13]]="Dr.","Yes","No"))</f>
        <v/>
      </c>
      <c r="EL134" t="str">
        <f>IF(Table1[[#This Row],[Ledger 13]]="","",Table1[[#This Row],[Ledger 13]])</f>
        <v/>
      </c>
      <c r="EM134" t="str">
        <f>IF(Table1[[#This Row],[Ledger 13]]="","",IF(Table1[[#This Row],[Effect 13]]="Dr.",-Table1[[#This Row],[Amount 13]],Table1[[#This Row],[Amount 13]]))</f>
        <v/>
      </c>
      <c r="EP134" t="str">
        <f>IF(Table1[[#This Row],[Ledger 14]]="","","No")</f>
        <v/>
      </c>
      <c r="EQ134" t="str">
        <f>IF(Table1[[#This Row],[Ledger 14]]="","",IF(Table1[[#This Row],[Effect 14]]="Dr.","Yes","No"))</f>
        <v/>
      </c>
      <c r="ER134" t="str">
        <f>IF(Table1[[#This Row],[Ledger 14]]="","",Table1[[#This Row],[Ledger 14]])</f>
        <v/>
      </c>
      <c r="ES134" t="str">
        <f>IF(Table1[[#This Row],[Ledger 14]]="","",IF(Table1[[#This Row],[Effect 14]]="Dr.",-Table1[[#This Row],[Amount 14]],Table1[[#This Row],[Amount 14]]))</f>
        <v/>
      </c>
      <c r="EV134" t="str">
        <f>IF(Table1[[#This Row],[Ledger 15]]="","","No")</f>
        <v/>
      </c>
      <c r="EW134" t="str">
        <f>IF(Table1[[#This Row],[Ledger 15]]="","",IF(Table1[[#This Row],[Effect 15]]="Dr.","Yes","No"))</f>
        <v/>
      </c>
      <c r="EX134" t="str">
        <f>IF(Table1[[#This Row],[Ledger 15]]="","",Table1[[#This Row],[Ledger 15]])</f>
        <v/>
      </c>
      <c r="EY134" t="str">
        <f>IF(Table1[[#This Row],[Ledger 15]]="","",IF(Table1[[#This Row],[Effect 15]]="Dr.",-Table1[[#This Row],[Amount 15]],Table1[[#This Row],[Amount 15]]))</f>
        <v/>
      </c>
      <c r="FD1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4">
        <f>IF(Table1[[#This Row],[Date]]="",0,IF(AND(Table1[[#This Row],[Date]]&gt;=$FE$2,Table1[[#This Row],[Date]]&lt;=$FE$3),0,1))</f>
        <v>0</v>
      </c>
      <c r="FF134">
        <f>IF(Table1[[#This Row],[Date]]="",0,IF(TYPE(VLOOKUP(Table1[[#This Row],[Voucher Type]],Table1[[#All],[Voucher Type Master]],1,FALSE))=16,1,0))</f>
        <v>0</v>
      </c>
      <c r="FG134">
        <f>IF(TYPE(IF(Table1[[#This Row],[Date]]="",0,IF(VLOOKUP(Table1[[#This Row],[Voucher Type]],$FY$5:$FZ$13,2,0)=Table1[[#This Row],[Effect 1]],0,1)))=16,1,0)</f>
        <v>0</v>
      </c>
      <c r="FH1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4">
        <f>IF(LEN(Table1[[#This Row],[Ledger 1]])&gt;0,IF(TYPE(VLOOKUP(Table1[[#This Row],[Ledger 1]],GZ:GZ,1,0))=16,1,0),0)</f>
        <v>0</v>
      </c>
      <c r="FJ134">
        <f>IF(LEN(Table1[[#This Row],[Ledger 2]])&gt;0,IF(TYPE(VLOOKUP(Table1[[#This Row],[Ledger 2]],GZ:GZ,1,0))=16,1,0),0)</f>
        <v>0</v>
      </c>
      <c r="FK134">
        <f>IF(LEN(Table1[[#This Row],[Ledger 3]])&gt;0,IF(TYPE(VLOOKUP(Table1[[#This Row],[Ledger 3]],GZ:GZ,1,0))=16,1,0),0)</f>
        <v>0</v>
      </c>
      <c r="FL134">
        <f>IF(LEN(Table1[[#This Row],[Ledger 4]])&gt;0,IF(TYPE(VLOOKUP(Table1[[#This Row],[Ledger 4]],GZ:GZ,1,0))=16,1,0),0)</f>
        <v>0</v>
      </c>
      <c r="FM134">
        <f>IF(LEN(Table1[[#This Row],[Ledger 5]])&gt;0,IF(TYPE(VLOOKUP(Table1[[#This Row],[Ledger 5]],GZ:GZ,1,0))=16,1,0),0)</f>
        <v>0</v>
      </c>
      <c r="FN134">
        <f>IF(LEN(Table1[[#This Row],[Ledger 6]])&gt;0,IF(TYPE(VLOOKUP(Table1[[#This Row],[Ledger 6]],$GZ:$GZ,1,0))=16,1,0),0)</f>
        <v>0</v>
      </c>
      <c r="FO134">
        <f>IF(LEN(Table1[[#This Row],[Ledger 7]])&gt;0,IF(TYPE(VLOOKUP(Table1[[#This Row],[Ledger 7]],$GZ:$GZ,1,0))=16,1,0),0)</f>
        <v>0</v>
      </c>
      <c r="FP134">
        <f>IF(LEN(Table1[[#This Row],[Ledger 8]])&gt;0,IF(TYPE(VLOOKUP(Table1[[#This Row],[Ledger 8]],$GZ:$GZ,1,0))=16,1,0),0)</f>
        <v>0</v>
      </c>
      <c r="FQ134">
        <f>IF(LEN(Table1[[#This Row],[Ledger 9]])&gt;0,IF(TYPE(VLOOKUP(Table1[[#This Row],[Ledger 9]],$GZ:$GZ,1,0))=16,1,0),0)</f>
        <v>0</v>
      </c>
      <c r="FR134">
        <f>IF(LEN(Table1[[#This Row],[Ledger 10]])&gt;0,IF(TYPE(VLOOKUP(Table1[[#This Row],[Ledger 10]],$GZ:$GZ,1,0))=16,1,0),0)</f>
        <v>0</v>
      </c>
      <c r="FS134">
        <f>IF(LEN(Table1[[#This Row],[Ledger 11]])&gt;0,IF(TYPE(VLOOKUP(Table1[[#This Row],[Ledger 11]],$GZ:$GZ,1,0))=16,1,0),0)</f>
        <v>0</v>
      </c>
      <c r="FT134">
        <f>IF(LEN(Table1[[#This Row],[Ledger 12]])&gt;0,IF(TYPE(VLOOKUP(Table1[[#This Row],[Ledger 12]],$GZ:$GZ,1,0))=16,1,0),0)</f>
        <v>0</v>
      </c>
      <c r="FU134">
        <f>IF(LEN(Table1[[#This Row],[Ledger 13]])&gt;0,IF(TYPE(VLOOKUP(Table1[[#This Row],[Ledger 13]],$GZ:$GZ,1,0))=16,1,0),0)</f>
        <v>0</v>
      </c>
      <c r="FV134">
        <f>IF(LEN(Table1[[#This Row],[Ledger 14]])&gt;0,IF(TYPE(VLOOKUP(Table1[[#This Row],[Ledger 14]],$GZ:$GZ,1,0))=16,1,0),0)</f>
        <v>0</v>
      </c>
      <c r="FW134">
        <f>IF(LEN(Table1[[#This Row],[Ledger 15]])&gt;0,IF(TYPE(VLOOKUP(Table1[[#This Row],[Ledger 15]],$GZ:$GZ,1,0))=16,1,0),0)</f>
        <v>0</v>
      </c>
    </row>
    <row r="135" spans="4:179" ht="33" customHeight="1" x14ac:dyDescent="0.45">
      <c r="D135" s="8">
        <f t="shared" si="10"/>
        <v>130</v>
      </c>
      <c r="E135" s="32"/>
      <c r="F135" s="34"/>
      <c r="G135" s="34"/>
      <c r="H135" s="34"/>
      <c r="I135" s="34"/>
      <c r="J135" s="38"/>
      <c r="K135" s="33"/>
      <c r="L135" s="36"/>
      <c r="M135" s="35"/>
      <c r="N135" s="34"/>
      <c r="O135" s="41"/>
      <c r="P135" s="35"/>
      <c r="Q135" s="34"/>
      <c r="R135" s="37"/>
      <c r="S135" s="35"/>
      <c r="T135" s="34"/>
      <c r="U135" s="37"/>
      <c r="V135" s="35"/>
      <c r="W135" s="34"/>
      <c r="X135" s="37"/>
      <c r="Y135" s="35"/>
      <c r="Z135" s="34"/>
      <c r="AA135" s="37"/>
      <c r="AB135" s="35"/>
      <c r="AC135" s="34"/>
      <c r="AD135" s="37"/>
      <c r="AE135" s="35"/>
      <c r="AF135" s="34"/>
      <c r="AG135" s="37"/>
      <c r="AH135" s="35"/>
      <c r="AI135" s="34"/>
      <c r="AJ135" s="37"/>
      <c r="AK135" s="35"/>
      <c r="AL135" s="34"/>
      <c r="AM135" s="37"/>
      <c r="AN135" s="35"/>
      <c r="AO135" s="34"/>
      <c r="AP135" s="37"/>
      <c r="AQ135" s="35"/>
      <c r="AR135" s="34"/>
      <c r="AS135" s="37"/>
      <c r="AT135" s="35"/>
      <c r="AU135" s="34"/>
      <c r="AV135" s="37"/>
      <c r="AW135" s="35"/>
      <c r="AX135" s="34"/>
      <c r="AY135" s="37"/>
      <c r="AZ135" s="35"/>
      <c r="BA135" s="34"/>
      <c r="BB135" s="37"/>
      <c r="BC1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5" s="7"/>
      <c r="BF135" t="str">
        <f>IF(Table1[[#This Row],[Date]]="","","&amp;lt;VOUCHER REMOTEID="&amp;""""&amp;$A$11&amp;$A$13&amp;ROW()&amp;""""&amp;" VCHTYPE="""&amp;F135&amp;""" ACTION="""&amp;"Create"&amp;"""&amp;gt;")</f>
        <v/>
      </c>
      <c r="BG135" t="str">
        <f>IF(Table1[[#This Row],[Date]]="","",TEXT(Table1[[#This Row],[Date]],"yyyymmdd"))</f>
        <v/>
      </c>
      <c r="BH135" t="str">
        <f>Table1[[#This Row],[Date2]]</f>
        <v/>
      </c>
      <c r="BI135" t="str">
        <f>IF(Table1[[#This Row],[Date]]="","",Table1[[#This Row],[Voucher Type]])</f>
        <v/>
      </c>
      <c r="BJ135" t="str">
        <f>IF(Table1[[#This Row],[Ref No / Invoice No]]="","",Table1[[#This Row],[Ref No / Invoice No]])</f>
        <v/>
      </c>
      <c r="BK135" t="str">
        <f>IF(Table1[[#This Row],[Voucher No]]="","",Table1[[#This Row],[Voucher No]])</f>
        <v/>
      </c>
      <c r="BL135" t="str">
        <f>IF(Table1[[#This Row],[Date]]="","",Table1[[#This Row],[Narration]])</f>
        <v/>
      </c>
      <c r="BM135" t="str">
        <f>IF(Table1[[#This Row],[Date]]="","",$A$11&amp;$A$13&amp;ROW())</f>
        <v/>
      </c>
      <c r="BN135" t="str">
        <f>IF(Table1[[#This Row],[Date]]="","",$A$13)</f>
        <v/>
      </c>
      <c r="BP135" t="str">
        <f>IF(Table1[[#This Row],[Ledger 1]]="","","No")</f>
        <v/>
      </c>
      <c r="BQ135" t="str">
        <f>IF(Table1[[#This Row],[Date]]="","",IF(Table1[[#This Row],[Effect 1]]="Dr.","Yes","No"))</f>
        <v/>
      </c>
      <c r="BR135" t="str">
        <f>IF(Table1[[#This Row],[Date]]="","",Table1[[#This Row],[Ledger 1]])</f>
        <v/>
      </c>
      <c r="BS135" t="str">
        <f>IF(Table1[[#This Row],[Date]]="","",IF(Table1[[#This Row],[Effect 1]]="Dr.",-Table1[[#This Row],[Amount 1]],Table1[[#This Row],[Amount 1]]))</f>
        <v/>
      </c>
      <c r="BV135" t="str">
        <f>IF(Table1[[#This Row],[Ledger 2]]="","","No")</f>
        <v/>
      </c>
      <c r="BW135" t="str">
        <f>IF(Table1[[#This Row],[Date]]="","",IF(Table1[[#This Row],[Effect 2]]="Dr.","Yes","No"))</f>
        <v/>
      </c>
      <c r="BX135" t="str">
        <f>IF(Table1[[#This Row],[Date]]="","",Table1[[#This Row],[Ledger 2]])</f>
        <v/>
      </c>
      <c r="BY135" t="str">
        <f>IF(Table1[[#This Row],[Date]]="","",IF(Table1[[#This Row],[Effect 2]]="Dr.",-Table1[[#This Row],[Amount 2]],Table1[[#This Row],[Amount 2]]))</f>
        <v/>
      </c>
      <c r="CB135" t="str">
        <f>IF(Table1[[#This Row],[Ledger 3]]="","","No")</f>
        <v/>
      </c>
      <c r="CC135" t="str">
        <f>IF(Table1[[#This Row],[Ledger 3]]="","",IF(Table1[[#This Row],[Effect 3]]="Dr.","Yes","No"))</f>
        <v/>
      </c>
      <c r="CD135" t="str">
        <f>IF(Table1[[#This Row],[Ledger 3]]="","",Table1[[#This Row],[Ledger 3]])</f>
        <v/>
      </c>
      <c r="CE135" t="str">
        <f>IF(Table1[[#This Row],[Ledger 3]]="","",IF(Table1[[#This Row],[Effect 3]]="Dr.",-Table1[[#This Row],[Amount 3]],Table1[[#This Row],[Amount 3]]))</f>
        <v/>
      </c>
      <c r="CH135" t="str">
        <f>IF(Table1[[#This Row],[Ledger 4]]="","","No")</f>
        <v/>
      </c>
      <c r="CI135" t="str">
        <f>IF(Table1[[#This Row],[Ledger 4]]="","",IF(Table1[[#This Row],[Effect 4]]="Dr.","Yes","No"))</f>
        <v/>
      </c>
      <c r="CJ135" t="str">
        <f>IF(Table1[[#This Row],[Ledger 4]]="","",Table1[[#This Row],[Ledger 4]])</f>
        <v/>
      </c>
      <c r="CK135" t="str">
        <f>IF(Table1[[#This Row],[Ledger 4]]="","",IF(Table1[[#This Row],[Effect 4]]="Dr.",-Table1[[#This Row],[Amount 4]],Table1[[#This Row],[Amount 4]]))</f>
        <v/>
      </c>
      <c r="CN135" t="str">
        <f>IF(Table1[[#This Row],[Ledger 5]]="","","No")</f>
        <v/>
      </c>
      <c r="CO135" t="str">
        <f>IF(Table1[[#This Row],[Ledger 5]]="","",IF(Table1[[#This Row],[Effect 5]]="Dr.","Yes","No"))</f>
        <v/>
      </c>
      <c r="CP135" t="str">
        <f>IF(Table1[[#This Row],[Ledger 5]]="","",Table1[[#This Row],[Ledger 5]])</f>
        <v/>
      </c>
      <c r="CQ135" t="str">
        <f>IF(Table1[[#This Row],[Ledger 5]]="","",IF(Table1[[#This Row],[Effect 5]]="Dr.",-Table1[[#This Row],[Amount 5]],Table1[[#This Row],[Amount 5]]))</f>
        <v/>
      </c>
      <c r="CT135" t="str">
        <f>IF(Table1[[#This Row],[Ledger 6]]="","","No")</f>
        <v/>
      </c>
      <c r="CU135" t="str">
        <f>IF(Table1[[#This Row],[Ledger 6]]="","",IF(Table1[[#This Row],[Effect 6]]="Dr.","Yes","No"))</f>
        <v/>
      </c>
      <c r="CV135" t="str">
        <f>IF(Table1[[#This Row],[Ledger 6]]="","",Table1[[#This Row],[Ledger 6]])</f>
        <v/>
      </c>
      <c r="CW135" t="str">
        <f>IF(Table1[[#This Row],[Ledger 6]]="","",IF(Table1[[#This Row],[Effect 6]]="Dr.",-Table1[[#This Row],[Amount 6]],Table1[[#This Row],[Amount 6]]))</f>
        <v/>
      </c>
      <c r="CZ135" t="str">
        <f>IF(Table1[[#This Row],[Ledger 7]]="","","No")</f>
        <v/>
      </c>
      <c r="DA135" t="str">
        <f>IF(Table1[[#This Row],[Ledger 7]]="","",IF(Table1[[#This Row],[Effect 7]]="Dr.","Yes","No"))</f>
        <v/>
      </c>
      <c r="DB135" t="str">
        <f>IF(Table1[[#This Row],[Ledger 7]]="","",Table1[[#This Row],[Ledger 7]])</f>
        <v/>
      </c>
      <c r="DC135" t="str">
        <f>IF(Table1[[#This Row],[Ledger 7]]="","",IF(Table1[[#This Row],[Effect 7]]="Dr.",-Table1[[#This Row],[Amount 7]],Table1[[#This Row],[Amount 7]]))</f>
        <v/>
      </c>
      <c r="DF135" t="str">
        <f>IF(Table1[[#This Row],[Ledger 8]]="","","No")</f>
        <v/>
      </c>
      <c r="DG135" t="str">
        <f>IF(Table1[[#This Row],[Ledger 8]]="","",IF(Table1[[#This Row],[Effect 8]]="Dr.","Yes","No"))</f>
        <v/>
      </c>
      <c r="DH135" t="str">
        <f>IF(Table1[[#This Row],[Ledger 8]]="","",Table1[[#This Row],[Ledger 8]])</f>
        <v/>
      </c>
      <c r="DI135" t="str">
        <f>IF(Table1[[#This Row],[Ledger 8]]="","",IF(Table1[[#This Row],[Effect 8]]="Dr.",-Table1[[#This Row],[Amount 8]],Table1[[#This Row],[Amount 8]]))</f>
        <v/>
      </c>
      <c r="DL135" t="str">
        <f>IF(Table1[[#This Row],[Ledger 9]]="","","No")</f>
        <v/>
      </c>
      <c r="DM135" t="str">
        <f>IF(Table1[[#This Row],[Ledger 9]]="","",IF(Table1[[#This Row],[Effect 9]]="Dr.","Yes","No"))</f>
        <v/>
      </c>
      <c r="DN135" t="str">
        <f>IF(Table1[[#This Row],[Ledger 9]]="","",Table1[[#This Row],[Ledger 9]])</f>
        <v/>
      </c>
      <c r="DO135" t="str">
        <f>IF(Table1[[#This Row],[Ledger 9]]="","",IF(Table1[[#This Row],[Effect 9]]="Dr.",-Table1[[#This Row],[Amount 9]],Table1[[#This Row],[Amount 9]]))</f>
        <v/>
      </c>
      <c r="DR135" t="str">
        <f>IF(Table1[[#This Row],[Ledger 10]]="","","No")</f>
        <v/>
      </c>
      <c r="DS135" t="str">
        <f>IF(Table1[[#This Row],[Ledger 10]]="","",IF(Table1[[#This Row],[Effect 10]]="Dr.","Yes","No"))</f>
        <v/>
      </c>
      <c r="DT135" t="str">
        <f>IF(Table1[[#This Row],[Ledger 10]]="","",Table1[[#This Row],[Ledger 10]])</f>
        <v/>
      </c>
      <c r="DU135" t="str">
        <f>IF(Table1[[#This Row],[Ledger 10]]="","",IF(Table1[[#This Row],[Effect 10]]="Dr.",-Table1[[#This Row],[Amount 10]],Table1[[#This Row],[Amount 10]]))</f>
        <v/>
      </c>
      <c r="DX135" t="str">
        <f>IF(Table1[[#This Row],[Ledger 11]]="","","No")</f>
        <v/>
      </c>
      <c r="DY135" t="str">
        <f>IF(Table1[[#This Row],[Ledger 11]]="","",IF(Table1[[#This Row],[Effect 11]]="Dr.","Yes","No"))</f>
        <v/>
      </c>
      <c r="DZ135" t="str">
        <f>IF(Table1[[#This Row],[Ledger 11]]="","",Table1[[#This Row],[Ledger 11]])</f>
        <v/>
      </c>
      <c r="EA135" t="str">
        <f>IF(Table1[[#This Row],[Ledger 11]]="","",IF(Table1[[#This Row],[Effect 11]]="Dr.",-Table1[[#This Row],[Amount 11]],Table1[[#This Row],[Amount 11]]))</f>
        <v/>
      </c>
      <c r="ED135" t="str">
        <f>IF(Table1[[#This Row],[Ledger 12]]="","","No")</f>
        <v/>
      </c>
      <c r="EE135" t="str">
        <f>IF(Table1[[#This Row],[Ledger 12]]="","",IF(Table1[[#This Row],[Effect 12]]="Dr.","Yes","No"))</f>
        <v/>
      </c>
      <c r="EF135" t="str">
        <f>IF(Table1[[#This Row],[Ledger 12]]="","",Table1[[#This Row],[Ledger 12]])</f>
        <v/>
      </c>
      <c r="EG135" t="str">
        <f>IF(Table1[[#This Row],[Ledger 12]]="","",IF(Table1[[#This Row],[Effect 12]]="Dr.",-Table1[[#This Row],[Amount 12]],Table1[[#This Row],[Amount 12]]))</f>
        <v/>
      </c>
      <c r="EJ135" t="str">
        <f>IF(Table1[[#This Row],[Ledger 13]]="","","No")</f>
        <v/>
      </c>
      <c r="EK135" t="str">
        <f>IF(Table1[[#This Row],[Ledger 13]]="","",IF(Table1[[#This Row],[Effect 13]]="Dr.","Yes","No"))</f>
        <v/>
      </c>
      <c r="EL135" t="str">
        <f>IF(Table1[[#This Row],[Ledger 13]]="","",Table1[[#This Row],[Ledger 13]])</f>
        <v/>
      </c>
      <c r="EM135" t="str">
        <f>IF(Table1[[#This Row],[Ledger 13]]="","",IF(Table1[[#This Row],[Effect 13]]="Dr.",-Table1[[#This Row],[Amount 13]],Table1[[#This Row],[Amount 13]]))</f>
        <v/>
      </c>
      <c r="EP135" t="str">
        <f>IF(Table1[[#This Row],[Ledger 14]]="","","No")</f>
        <v/>
      </c>
      <c r="EQ135" t="str">
        <f>IF(Table1[[#This Row],[Ledger 14]]="","",IF(Table1[[#This Row],[Effect 14]]="Dr.","Yes","No"))</f>
        <v/>
      </c>
      <c r="ER135" t="str">
        <f>IF(Table1[[#This Row],[Ledger 14]]="","",Table1[[#This Row],[Ledger 14]])</f>
        <v/>
      </c>
      <c r="ES135" t="str">
        <f>IF(Table1[[#This Row],[Ledger 14]]="","",IF(Table1[[#This Row],[Effect 14]]="Dr.",-Table1[[#This Row],[Amount 14]],Table1[[#This Row],[Amount 14]]))</f>
        <v/>
      </c>
      <c r="EV135" t="str">
        <f>IF(Table1[[#This Row],[Ledger 15]]="","","No")</f>
        <v/>
      </c>
      <c r="EW135" t="str">
        <f>IF(Table1[[#This Row],[Ledger 15]]="","",IF(Table1[[#This Row],[Effect 15]]="Dr.","Yes","No"))</f>
        <v/>
      </c>
      <c r="EX135" t="str">
        <f>IF(Table1[[#This Row],[Ledger 15]]="","",Table1[[#This Row],[Ledger 15]])</f>
        <v/>
      </c>
      <c r="EY135" t="str">
        <f>IF(Table1[[#This Row],[Ledger 15]]="","",IF(Table1[[#This Row],[Effect 15]]="Dr.",-Table1[[#This Row],[Amount 15]],Table1[[#This Row],[Amount 15]]))</f>
        <v/>
      </c>
      <c r="FD1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5">
        <f>IF(Table1[[#This Row],[Date]]="",0,IF(AND(Table1[[#This Row],[Date]]&gt;=$FE$2,Table1[[#This Row],[Date]]&lt;=$FE$3),0,1))</f>
        <v>0</v>
      </c>
      <c r="FF135">
        <f>IF(Table1[[#This Row],[Date]]="",0,IF(TYPE(VLOOKUP(Table1[[#This Row],[Voucher Type]],Table1[[#All],[Voucher Type Master]],1,FALSE))=16,1,0))</f>
        <v>0</v>
      </c>
      <c r="FG135">
        <f>IF(TYPE(IF(Table1[[#This Row],[Date]]="",0,IF(VLOOKUP(Table1[[#This Row],[Voucher Type]],$FY$5:$FZ$13,2,0)=Table1[[#This Row],[Effect 1]],0,1)))=16,1,0)</f>
        <v>0</v>
      </c>
      <c r="FH1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5">
        <f>IF(LEN(Table1[[#This Row],[Ledger 1]])&gt;0,IF(TYPE(VLOOKUP(Table1[[#This Row],[Ledger 1]],GZ:GZ,1,0))=16,1,0),0)</f>
        <v>0</v>
      </c>
      <c r="FJ135">
        <f>IF(LEN(Table1[[#This Row],[Ledger 2]])&gt;0,IF(TYPE(VLOOKUP(Table1[[#This Row],[Ledger 2]],GZ:GZ,1,0))=16,1,0),0)</f>
        <v>0</v>
      </c>
      <c r="FK135">
        <f>IF(LEN(Table1[[#This Row],[Ledger 3]])&gt;0,IF(TYPE(VLOOKUP(Table1[[#This Row],[Ledger 3]],GZ:GZ,1,0))=16,1,0),0)</f>
        <v>0</v>
      </c>
      <c r="FL135">
        <f>IF(LEN(Table1[[#This Row],[Ledger 4]])&gt;0,IF(TYPE(VLOOKUP(Table1[[#This Row],[Ledger 4]],GZ:GZ,1,0))=16,1,0),0)</f>
        <v>0</v>
      </c>
      <c r="FM135">
        <f>IF(LEN(Table1[[#This Row],[Ledger 5]])&gt;0,IF(TYPE(VLOOKUP(Table1[[#This Row],[Ledger 5]],GZ:GZ,1,0))=16,1,0),0)</f>
        <v>0</v>
      </c>
      <c r="FN135">
        <f>IF(LEN(Table1[[#This Row],[Ledger 6]])&gt;0,IF(TYPE(VLOOKUP(Table1[[#This Row],[Ledger 6]],$GZ:$GZ,1,0))=16,1,0),0)</f>
        <v>0</v>
      </c>
      <c r="FO135">
        <f>IF(LEN(Table1[[#This Row],[Ledger 7]])&gt;0,IF(TYPE(VLOOKUP(Table1[[#This Row],[Ledger 7]],$GZ:$GZ,1,0))=16,1,0),0)</f>
        <v>0</v>
      </c>
      <c r="FP135">
        <f>IF(LEN(Table1[[#This Row],[Ledger 8]])&gt;0,IF(TYPE(VLOOKUP(Table1[[#This Row],[Ledger 8]],$GZ:$GZ,1,0))=16,1,0),0)</f>
        <v>0</v>
      </c>
      <c r="FQ135">
        <f>IF(LEN(Table1[[#This Row],[Ledger 9]])&gt;0,IF(TYPE(VLOOKUP(Table1[[#This Row],[Ledger 9]],$GZ:$GZ,1,0))=16,1,0),0)</f>
        <v>0</v>
      </c>
      <c r="FR135">
        <f>IF(LEN(Table1[[#This Row],[Ledger 10]])&gt;0,IF(TYPE(VLOOKUP(Table1[[#This Row],[Ledger 10]],$GZ:$GZ,1,0))=16,1,0),0)</f>
        <v>0</v>
      </c>
      <c r="FS135">
        <f>IF(LEN(Table1[[#This Row],[Ledger 11]])&gt;0,IF(TYPE(VLOOKUP(Table1[[#This Row],[Ledger 11]],$GZ:$GZ,1,0))=16,1,0),0)</f>
        <v>0</v>
      </c>
      <c r="FT135">
        <f>IF(LEN(Table1[[#This Row],[Ledger 12]])&gt;0,IF(TYPE(VLOOKUP(Table1[[#This Row],[Ledger 12]],$GZ:$GZ,1,0))=16,1,0),0)</f>
        <v>0</v>
      </c>
      <c r="FU135">
        <f>IF(LEN(Table1[[#This Row],[Ledger 13]])&gt;0,IF(TYPE(VLOOKUP(Table1[[#This Row],[Ledger 13]],$GZ:$GZ,1,0))=16,1,0),0)</f>
        <v>0</v>
      </c>
      <c r="FV135">
        <f>IF(LEN(Table1[[#This Row],[Ledger 14]])&gt;0,IF(TYPE(VLOOKUP(Table1[[#This Row],[Ledger 14]],$GZ:$GZ,1,0))=16,1,0),0)</f>
        <v>0</v>
      </c>
      <c r="FW135">
        <f>IF(LEN(Table1[[#This Row],[Ledger 15]])&gt;0,IF(TYPE(VLOOKUP(Table1[[#This Row],[Ledger 15]],$GZ:$GZ,1,0))=16,1,0),0)</f>
        <v>0</v>
      </c>
    </row>
    <row r="136" spans="4:179" ht="33" customHeight="1" x14ac:dyDescent="0.45">
      <c r="D136" s="8">
        <f t="shared" ref="D136:D199" si="11">D135+1</f>
        <v>131</v>
      </c>
      <c r="E136" s="32"/>
      <c r="F136" s="34"/>
      <c r="G136" s="34"/>
      <c r="H136" s="34"/>
      <c r="I136" s="34"/>
      <c r="J136" s="38"/>
      <c r="K136" s="33"/>
      <c r="L136" s="36"/>
      <c r="M136" s="35"/>
      <c r="N136" s="34"/>
      <c r="O136" s="41"/>
      <c r="P136" s="35"/>
      <c r="Q136" s="34"/>
      <c r="R136" s="37"/>
      <c r="S136" s="35"/>
      <c r="T136" s="34"/>
      <c r="U136" s="37"/>
      <c r="V136" s="35"/>
      <c r="W136" s="34"/>
      <c r="X136" s="37"/>
      <c r="Y136" s="35"/>
      <c r="Z136" s="34"/>
      <c r="AA136" s="37"/>
      <c r="AB136" s="35"/>
      <c r="AC136" s="34"/>
      <c r="AD136" s="37"/>
      <c r="AE136" s="35"/>
      <c r="AF136" s="34"/>
      <c r="AG136" s="37"/>
      <c r="AH136" s="35"/>
      <c r="AI136" s="34"/>
      <c r="AJ136" s="37"/>
      <c r="AK136" s="35"/>
      <c r="AL136" s="34"/>
      <c r="AM136" s="37"/>
      <c r="AN136" s="35"/>
      <c r="AO136" s="34"/>
      <c r="AP136" s="37"/>
      <c r="AQ136" s="35"/>
      <c r="AR136" s="34"/>
      <c r="AS136" s="37"/>
      <c r="AT136" s="35"/>
      <c r="AU136" s="34"/>
      <c r="AV136" s="37"/>
      <c r="AW136" s="35"/>
      <c r="AX136" s="34"/>
      <c r="AY136" s="37"/>
      <c r="AZ136" s="35"/>
      <c r="BA136" s="34"/>
      <c r="BB136" s="37"/>
      <c r="BC1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6" s="7"/>
      <c r="BF136" t="str">
        <f>IF(Table1[[#This Row],[Date]]="","","&amp;lt;VOUCHER REMOTEID="&amp;""""&amp;$A$11&amp;$A$13&amp;ROW()&amp;""""&amp;" VCHTYPE="""&amp;F136&amp;""" ACTION="""&amp;"Create"&amp;"""&amp;gt;")</f>
        <v/>
      </c>
      <c r="BG136" t="str">
        <f>IF(Table1[[#This Row],[Date]]="","",TEXT(Table1[[#This Row],[Date]],"yyyymmdd"))</f>
        <v/>
      </c>
      <c r="BH136" t="str">
        <f>Table1[[#This Row],[Date2]]</f>
        <v/>
      </c>
      <c r="BI136" t="str">
        <f>IF(Table1[[#This Row],[Date]]="","",Table1[[#This Row],[Voucher Type]])</f>
        <v/>
      </c>
      <c r="BJ136" t="str">
        <f>IF(Table1[[#This Row],[Ref No / Invoice No]]="","",Table1[[#This Row],[Ref No / Invoice No]])</f>
        <v/>
      </c>
      <c r="BK136" t="str">
        <f>IF(Table1[[#This Row],[Voucher No]]="","",Table1[[#This Row],[Voucher No]])</f>
        <v/>
      </c>
      <c r="BL136" t="str">
        <f>IF(Table1[[#This Row],[Date]]="","",Table1[[#This Row],[Narration]])</f>
        <v/>
      </c>
      <c r="BM136" t="str">
        <f>IF(Table1[[#This Row],[Date]]="","",$A$11&amp;$A$13&amp;ROW())</f>
        <v/>
      </c>
      <c r="BN136" t="str">
        <f>IF(Table1[[#This Row],[Date]]="","",$A$13)</f>
        <v/>
      </c>
      <c r="BP136" t="str">
        <f>IF(Table1[[#This Row],[Ledger 1]]="","","No")</f>
        <v/>
      </c>
      <c r="BQ136" t="str">
        <f>IF(Table1[[#This Row],[Date]]="","",IF(Table1[[#This Row],[Effect 1]]="Dr.","Yes","No"))</f>
        <v/>
      </c>
      <c r="BR136" t="str">
        <f>IF(Table1[[#This Row],[Date]]="","",Table1[[#This Row],[Ledger 1]])</f>
        <v/>
      </c>
      <c r="BS136" t="str">
        <f>IF(Table1[[#This Row],[Date]]="","",IF(Table1[[#This Row],[Effect 1]]="Dr.",-Table1[[#This Row],[Amount 1]],Table1[[#This Row],[Amount 1]]))</f>
        <v/>
      </c>
      <c r="BV136" t="str">
        <f>IF(Table1[[#This Row],[Ledger 2]]="","","No")</f>
        <v/>
      </c>
      <c r="BW136" t="str">
        <f>IF(Table1[[#This Row],[Date]]="","",IF(Table1[[#This Row],[Effect 2]]="Dr.","Yes","No"))</f>
        <v/>
      </c>
      <c r="BX136" t="str">
        <f>IF(Table1[[#This Row],[Date]]="","",Table1[[#This Row],[Ledger 2]])</f>
        <v/>
      </c>
      <c r="BY136" t="str">
        <f>IF(Table1[[#This Row],[Date]]="","",IF(Table1[[#This Row],[Effect 2]]="Dr.",-Table1[[#This Row],[Amount 2]],Table1[[#This Row],[Amount 2]]))</f>
        <v/>
      </c>
      <c r="CB136" t="str">
        <f>IF(Table1[[#This Row],[Ledger 3]]="","","No")</f>
        <v/>
      </c>
      <c r="CC136" t="str">
        <f>IF(Table1[[#This Row],[Ledger 3]]="","",IF(Table1[[#This Row],[Effect 3]]="Dr.","Yes","No"))</f>
        <v/>
      </c>
      <c r="CD136" t="str">
        <f>IF(Table1[[#This Row],[Ledger 3]]="","",Table1[[#This Row],[Ledger 3]])</f>
        <v/>
      </c>
      <c r="CE136" t="str">
        <f>IF(Table1[[#This Row],[Ledger 3]]="","",IF(Table1[[#This Row],[Effect 3]]="Dr.",-Table1[[#This Row],[Amount 3]],Table1[[#This Row],[Amount 3]]))</f>
        <v/>
      </c>
      <c r="CH136" t="str">
        <f>IF(Table1[[#This Row],[Ledger 4]]="","","No")</f>
        <v/>
      </c>
      <c r="CI136" t="str">
        <f>IF(Table1[[#This Row],[Ledger 4]]="","",IF(Table1[[#This Row],[Effect 4]]="Dr.","Yes","No"))</f>
        <v/>
      </c>
      <c r="CJ136" t="str">
        <f>IF(Table1[[#This Row],[Ledger 4]]="","",Table1[[#This Row],[Ledger 4]])</f>
        <v/>
      </c>
      <c r="CK136" t="str">
        <f>IF(Table1[[#This Row],[Ledger 4]]="","",IF(Table1[[#This Row],[Effect 4]]="Dr.",-Table1[[#This Row],[Amount 4]],Table1[[#This Row],[Amount 4]]))</f>
        <v/>
      </c>
      <c r="CN136" t="str">
        <f>IF(Table1[[#This Row],[Ledger 5]]="","","No")</f>
        <v/>
      </c>
      <c r="CO136" t="str">
        <f>IF(Table1[[#This Row],[Ledger 5]]="","",IF(Table1[[#This Row],[Effect 5]]="Dr.","Yes","No"))</f>
        <v/>
      </c>
      <c r="CP136" t="str">
        <f>IF(Table1[[#This Row],[Ledger 5]]="","",Table1[[#This Row],[Ledger 5]])</f>
        <v/>
      </c>
      <c r="CQ136" t="str">
        <f>IF(Table1[[#This Row],[Ledger 5]]="","",IF(Table1[[#This Row],[Effect 5]]="Dr.",-Table1[[#This Row],[Amount 5]],Table1[[#This Row],[Amount 5]]))</f>
        <v/>
      </c>
      <c r="CT136" t="str">
        <f>IF(Table1[[#This Row],[Ledger 6]]="","","No")</f>
        <v/>
      </c>
      <c r="CU136" t="str">
        <f>IF(Table1[[#This Row],[Ledger 6]]="","",IF(Table1[[#This Row],[Effect 6]]="Dr.","Yes","No"))</f>
        <v/>
      </c>
      <c r="CV136" t="str">
        <f>IF(Table1[[#This Row],[Ledger 6]]="","",Table1[[#This Row],[Ledger 6]])</f>
        <v/>
      </c>
      <c r="CW136" t="str">
        <f>IF(Table1[[#This Row],[Ledger 6]]="","",IF(Table1[[#This Row],[Effect 6]]="Dr.",-Table1[[#This Row],[Amount 6]],Table1[[#This Row],[Amount 6]]))</f>
        <v/>
      </c>
      <c r="CZ136" t="str">
        <f>IF(Table1[[#This Row],[Ledger 7]]="","","No")</f>
        <v/>
      </c>
      <c r="DA136" t="str">
        <f>IF(Table1[[#This Row],[Ledger 7]]="","",IF(Table1[[#This Row],[Effect 7]]="Dr.","Yes","No"))</f>
        <v/>
      </c>
      <c r="DB136" t="str">
        <f>IF(Table1[[#This Row],[Ledger 7]]="","",Table1[[#This Row],[Ledger 7]])</f>
        <v/>
      </c>
      <c r="DC136" t="str">
        <f>IF(Table1[[#This Row],[Ledger 7]]="","",IF(Table1[[#This Row],[Effect 7]]="Dr.",-Table1[[#This Row],[Amount 7]],Table1[[#This Row],[Amount 7]]))</f>
        <v/>
      </c>
      <c r="DF136" t="str">
        <f>IF(Table1[[#This Row],[Ledger 8]]="","","No")</f>
        <v/>
      </c>
      <c r="DG136" t="str">
        <f>IF(Table1[[#This Row],[Ledger 8]]="","",IF(Table1[[#This Row],[Effect 8]]="Dr.","Yes","No"))</f>
        <v/>
      </c>
      <c r="DH136" t="str">
        <f>IF(Table1[[#This Row],[Ledger 8]]="","",Table1[[#This Row],[Ledger 8]])</f>
        <v/>
      </c>
      <c r="DI136" t="str">
        <f>IF(Table1[[#This Row],[Ledger 8]]="","",IF(Table1[[#This Row],[Effect 8]]="Dr.",-Table1[[#This Row],[Amount 8]],Table1[[#This Row],[Amount 8]]))</f>
        <v/>
      </c>
      <c r="DL136" t="str">
        <f>IF(Table1[[#This Row],[Ledger 9]]="","","No")</f>
        <v/>
      </c>
      <c r="DM136" t="str">
        <f>IF(Table1[[#This Row],[Ledger 9]]="","",IF(Table1[[#This Row],[Effect 9]]="Dr.","Yes","No"))</f>
        <v/>
      </c>
      <c r="DN136" t="str">
        <f>IF(Table1[[#This Row],[Ledger 9]]="","",Table1[[#This Row],[Ledger 9]])</f>
        <v/>
      </c>
      <c r="DO136" t="str">
        <f>IF(Table1[[#This Row],[Ledger 9]]="","",IF(Table1[[#This Row],[Effect 9]]="Dr.",-Table1[[#This Row],[Amount 9]],Table1[[#This Row],[Amount 9]]))</f>
        <v/>
      </c>
      <c r="DR136" t="str">
        <f>IF(Table1[[#This Row],[Ledger 10]]="","","No")</f>
        <v/>
      </c>
      <c r="DS136" t="str">
        <f>IF(Table1[[#This Row],[Ledger 10]]="","",IF(Table1[[#This Row],[Effect 10]]="Dr.","Yes","No"))</f>
        <v/>
      </c>
      <c r="DT136" t="str">
        <f>IF(Table1[[#This Row],[Ledger 10]]="","",Table1[[#This Row],[Ledger 10]])</f>
        <v/>
      </c>
      <c r="DU136" t="str">
        <f>IF(Table1[[#This Row],[Ledger 10]]="","",IF(Table1[[#This Row],[Effect 10]]="Dr.",-Table1[[#This Row],[Amount 10]],Table1[[#This Row],[Amount 10]]))</f>
        <v/>
      </c>
      <c r="DX136" t="str">
        <f>IF(Table1[[#This Row],[Ledger 11]]="","","No")</f>
        <v/>
      </c>
      <c r="DY136" t="str">
        <f>IF(Table1[[#This Row],[Ledger 11]]="","",IF(Table1[[#This Row],[Effect 11]]="Dr.","Yes","No"))</f>
        <v/>
      </c>
      <c r="DZ136" t="str">
        <f>IF(Table1[[#This Row],[Ledger 11]]="","",Table1[[#This Row],[Ledger 11]])</f>
        <v/>
      </c>
      <c r="EA136" t="str">
        <f>IF(Table1[[#This Row],[Ledger 11]]="","",IF(Table1[[#This Row],[Effect 11]]="Dr.",-Table1[[#This Row],[Amount 11]],Table1[[#This Row],[Amount 11]]))</f>
        <v/>
      </c>
      <c r="ED136" t="str">
        <f>IF(Table1[[#This Row],[Ledger 12]]="","","No")</f>
        <v/>
      </c>
      <c r="EE136" t="str">
        <f>IF(Table1[[#This Row],[Ledger 12]]="","",IF(Table1[[#This Row],[Effect 12]]="Dr.","Yes","No"))</f>
        <v/>
      </c>
      <c r="EF136" t="str">
        <f>IF(Table1[[#This Row],[Ledger 12]]="","",Table1[[#This Row],[Ledger 12]])</f>
        <v/>
      </c>
      <c r="EG136" t="str">
        <f>IF(Table1[[#This Row],[Ledger 12]]="","",IF(Table1[[#This Row],[Effect 12]]="Dr.",-Table1[[#This Row],[Amount 12]],Table1[[#This Row],[Amount 12]]))</f>
        <v/>
      </c>
      <c r="EJ136" t="str">
        <f>IF(Table1[[#This Row],[Ledger 13]]="","","No")</f>
        <v/>
      </c>
      <c r="EK136" t="str">
        <f>IF(Table1[[#This Row],[Ledger 13]]="","",IF(Table1[[#This Row],[Effect 13]]="Dr.","Yes","No"))</f>
        <v/>
      </c>
      <c r="EL136" t="str">
        <f>IF(Table1[[#This Row],[Ledger 13]]="","",Table1[[#This Row],[Ledger 13]])</f>
        <v/>
      </c>
      <c r="EM136" t="str">
        <f>IF(Table1[[#This Row],[Ledger 13]]="","",IF(Table1[[#This Row],[Effect 13]]="Dr.",-Table1[[#This Row],[Amount 13]],Table1[[#This Row],[Amount 13]]))</f>
        <v/>
      </c>
      <c r="EP136" t="str">
        <f>IF(Table1[[#This Row],[Ledger 14]]="","","No")</f>
        <v/>
      </c>
      <c r="EQ136" t="str">
        <f>IF(Table1[[#This Row],[Ledger 14]]="","",IF(Table1[[#This Row],[Effect 14]]="Dr.","Yes","No"))</f>
        <v/>
      </c>
      <c r="ER136" t="str">
        <f>IF(Table1[[#This Row],[Ledger 14]]="","",Table1[[#This Row],[Ledger 14]])</f>
        <v/>
      </c>
      <c r="ES136" t="str">
        <f>IF(Table1[[#This Row],[Ledger 14]]="","",IF(Table1[[#This Row],[Effect 14]]="Dr.",-Table1[[#This Row],[Amount 14]],Table1[[#This Row],[Amount 14]]))</f>
        <v/>
      </c>
      <c r="EV136" t="str">
        <f>IF(Table1[[#This Row],[Ledger 15]]="","","No")</f>
        <v/>
      </c>
      <c r="EW136" t="str">
        <f>IF(Table1[[#This Row],[Ledger 15]]="","",IF(Table1[[#This Row],[Effect 15]]="Dr.","Yes","No"))</f>
        <v/>
      </c>
      <c r="EX136" t="str">
        <f>IF(Table1[[#This Row],[Ledger 15]]="","",Table1[[#This Row],[Ledger 15]])</f>
        <v/>
      </c>
      <c r="EY136" t="str">
        <f>IF(Table1[[#This Row],[Ledger 15]]="","",IF(Table1[[#This Row],[Effect 15]]="Dr.",-Table1[[#This Row],[Amount 15]],Table1[[#This Row],[Amount 15]]))</f>
        <v/>
      </c>
      <c r="FD1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6">
        <f>IF(Table1[[#This Row],[Date]]="",0,IF(AND(Table1[[#This Row],[Date]]&gt;=$FE$2,Table1[[#This Row],[Date]]&lt;=$FE$3),0,1))</f>
        <v>0</v>
      </c>
      <c r="FF136">
        <f>IF(Table1[[#This Row],[Date]]="",0,IF(TYPE(VLOOKUP(Table1[[#This Row],[Voucher Type]],Table1[[#All],[Voucher Type Master]],1,FALSE))=16,1,0))</f>
        <v>0</v>
      </c>
      <c r="FG136">
        <f>IF(TYPE(IF(Table1[[#This Row],[Date]]="",0,IF(VLOOKUP(Table1[[#This Row],[Voucher Type]],$FY$5:$FZ$13,2,0)=Table1[[#This Row],[Effect 1]],0,1)))=16,1,0)</f>
        <v>0</v>
      </c>
      <c r="FH1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6">
        <f>IF(LEN(Table1[[#This Row],[Ledger 1]])&gt;0,IF(TYPE(VLOOKUP(Table1[[#This Row],[Ledger 1]],GZ:GZ,1,0))=16,1,0),0)</f>
        <v>0</v>
      </c>
      <c r="FJ136">
        <f>IF(LEN(Table1[[#This Row],[Ledger 2]])&gt;0,IF(TYPE(VLOOKUP(Table1[[#This Row],[Ledger 2]],GZ:GZ,1,0))=16,1,0),0)</f>
        <v>0</v>
      </c>
      <c r="FK136">
        <f>IF(LEN(Table1[[#This Row],[Ledger 3]])&gt;0,IF(TYPE(VLOOKUP(Table1[[#This Row],[Ledger 3]],GZ:GZ,1,0))=16,1,0),0)</f>
        <v>0</v>
      </c>
      <c r="FL136">
        <f>IF(LEN(Table1[[#This Row],[Ledger 4]])&gt;0,IF(TYPE(VLOOKUP(Table1[[#This Row],[Ledger 4]],GZ:GZ,1,0))=16,1,0),0)</f>
        <v>0</v>
      </c>
      <c r="FM136">
        <f>IF(LEN(Table1[[#This Row],[Ledger 5]])&gt;0,IF(TYPE(VLOOKUP(Table1[[#This Row],[Ledger 5]],GZ:GZ,1,0))=16,1,0),0)</f>
        <v>0</v>
      </c>
      <c r="FN136">
        <f>IF(LEN(Table1[[#This Row],[Ledger 6]])&gt;0,IF(TYPE(VLOOKUP(Table1[[#This Row],[Ledger 6]],$GZ:$GZ,1,0))=16,1,0),0)</f>
        <v>0</v>
      </c>
      <c r="FO136">
        <f>IF(LEN(Table1[[#This Row],[Ledger 7]])&gt;0,IF(TYPE(VLOOKUP(Table1[[#This Row],[Ledger 7]],$GZ:$GZ,1,0))=16,1,0),0)</f>
        <v>0</v>
      </c>
      <c r="FP136">
        <f>IF(LEN(Table1[[#This Row],[Ledger 8]])&gt;0,IF(TYPE(VLOOKUP(Table1[[#This Row],[Ledger 8]],$GZ:$GZ,1,0))=16,1,0),0)</f>
        <v>0</v>
      </c>
      <c r="FQ136">
        <f>IF(LEN(Table1[[#This Row],[Ledger 9]])&gt;0,IF(TYPE(VLOOKUP(Table1[[#This Row],[Ledger 9]],$GZ:$GZ,1,0))=16,1,0),0)</f>
        <v>0</v>
      </c>
      <c r="FR136">
        <f>IF(LEN(Table1[[#This Row],[Ledger 10]])&gt;0,IF(TYPE(VLOOKUP(Table1[[#This Row],[Ledger 10]],$GZ:$GZ,1,0))=16,1,0),0)</f>
        <v>0</v>
      </c>
      <c r="FS136">
        <f>IF(LEN(Table1[[#This Row],[Ledger 11]])&gt;0,IF(TYPE(VLOOKUP(Table1[[#This Row],[Ledger 11]],$GZ:$GZ,1,0))=16,1,0),0)</f>
        <v>0</v>
      </c>
      <c r="FT136">
        <f>IF(LEN(Table1[[#This Row],[Ledger 12]])&gt;0,IF(TYPE(VLOOKUP(Table1[[#This Row],[Ledger 12]],$GZ:$GZ,1,0))=16,1,0),0)</f>
        <v>0</v>
      </c>
      <c r="FU136">
        <f>IF(LEN(Table1[[#This Row],[Ledger 13]])&gt;0,IF(TYPE(VLOOKUP(Table1[[#This Row],[Ledger 13]],$GZ:$GZ,1,0))=16,1,0),0)</f>
        <v>0</v>
      </c>
      <c r="FV136">
        <f>IF(LEN(Table1[[#This Row],[Ledger 14]])&gt;0,IF(TYPE(VLOOKUP(Table1[[#This Row],[Ledger 14]],$GZ:$GZ,1,0))=16,1,0),0)</f>
        <v>0</v>
      </c>
      <c r="FW136">
        <f>IF(LEN(Table1[[#This Row],[Ledger 15]])&gt;0,IF(TYPE(VLOOKUP(Table1[[#This Row],[Ledger 15]],$GZ:$GZ,1,0))=16,1,0),0)</f>
        <v>0</v>
      </c>
    </row>
    <row r="137" spans="4:179" ht="33" customHeight="1" x14ac:dyDescent="0.45">
      <c r="D137" s="8">
        <f t="shared" si="11"/>
        <v>132</v>
      </c>
      <c r="E137" s="32"/>
      <c r="F137" s="34"/>
      <c r="G137" s="34"/>
      <c r="H137" s="34"/>
      <c r="I137" s="34"/>
      <c r="J137" s="38"/>
      <c r="K137" s="33"/>
      <c r="L137" s="36"/>
      <c r="M137" s="35"/>
      <c r="N137" s="34"/>
      <c r="O137" s="41"/>
      <c r="P137" s="35"/>
      <c r="Q137" s="34"/>
      <c r="R137" s="37"/>
      <c r="S137" s="35"/>
      <c r="T137" s="34"/>
      <c r="U137" s="37"/>
      <c r="V137" s="35"/>
      <c r="W137" s="34"/>
      <c r="X137" s="37"/>
      <c r="Y137" s="35"/>
      <c r="Z137" s="34"/>
      <c r="AA137" s="37"/>
      <c r="AB137" s="35"/>
      <c r="AC137" s="34"/>
      <c r="AD137" s="37"/>
      <c r="AE137" s="35"/>
      <c r="AF137" s="34"/>
      <c r="AG137" s="37"/>
      <c r="AH137" s="35"/>
      <c r="AI137" s="34"/>
      <c r="AJ137" s="37"/>
      <c r="AK137" s="35"/>
      <c r="AL137" s="34"/>
      <c r="AM137" s="37"/>
      <c r="AN137" s="35"/>
      <c r="AO137" s="34"/>
      <c r="AP137" s="37"/>
      <c r="AQ137" s="35"/>
      <c r="AR137" s="34"/>
      <c r="AS137" s="37"/>
      <c r="AT137" s="35"/>
      <c r="AU137" s="34"/>
      <c r="AV137" s="37"/>
      <c r="AW137" s="35"/>
      <c r="AX137" s="34"/>
      <c r="AY137" s="37"/>
      <c r="AZ137" s="35"/>
      <c r="BA137" s="34"/>
      <c r="BB137" s="37"/>
      <c r="BC1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7" s="7"/>
      <c r="BF137" t="str">
        <f>IF(Table1[[#This Row],[Date]]="","","&amp;lt;VOUCHER REMOTEID="&amp;""""&amp;$A$11&amp;$A$13&amp;ROW()&amp;""""&amp;" VCHTYPE="""&amp;F137&amp;""" ACTION="""&amp;"Create"&amp;"""&amp;gt;")</f>
        <v/>
      </c>
      <c r="BG137" t="str">
        <f>IF(Table1[[#This Row],[Date]]="","",TEXT(Table1[[#This Row],[Date]],"yyyymmdd"))</f>
        <v/>
      </c>
      <c r="BH137" t="str">
        <f>Table1[[#This Row],[Date2]]</f>
        <v/>
      </c>
      <c r="BI137" t="str">
        <f>IF(Table1[[#This Row],[Date]]="","",Table1[[#This Row],[Voucher Type]])</f>
        <v/>
      </c>
      <c r="BJ137" t="str">
        <f>IF(Table1[[#This Row],[Ref No / Invoice No]]="","",Table1[[#This Row],[Ref No / Invoice No]])</f>
        <v/>
      </c>
      <c r="BK137" t="str">
        <f>IF(Table1[[#This Row],[Voucher No]]="","",Table1[[#This Row],[Voucher No]])</f>
        <v/>
      </c>
      <c r="BL137" t="str">
        <f>IF(Table1[[#This Row],[Date]]="","",Table1[[#This Row],[Narration]])</f>
        <v/>
      </c>
      <c r="BM137" t="str">
        <f>IF(Table1[[#This Row],[Date]]="","",$A$11&amp;$A$13&amp;ROW())</f>
        <v/>
      </c>
      <c r="BN137" t="str">
        <f>IF(Table1[[#This Row],[Date]]="","",$A$13)</f>
        <v/>
      </c>
      <c r="BP137" t="str">
        <f>IF(Table1[[#This Row],[Ledger 1]]="","","No")</f>
        <v/>
      </c>
      <c r="BQ137" t="str">
        <f>IF(Table1[[#This Row],[Date]]="","",IF(Table1[[#This Row],[Effect 1]]="Dr.","Yes","No"))</f>
        <v/>
      </c>
      <c r="BR137" t="str">
        <f>IF(Table1[[#This Row],[Date]]="","",Table1[[#This Row],[Ledger 1]])</f>
        <v/>
      </c>
      <c r="BS137" t="str">
        <f>IF(Table1[[#This Row],[Date]]="","",IF(Table1[[#This Row],[Effect 1]]="Dr.",-Table1[[#This Row],[Amount 1]],Table1[[#This Row],[Amount 1]]))</f>
        <v/>
      </c>
      <c r="BV137" t="str">
        <f>IF(Table1[[#This Row],[Ledger 2]]="","","No")</f>
        <v/>
      </c>
      <c r="BW137" t="str">
        <f>IF(Table1[[#This Row],[Date]]="","",IF(Table1[[#This Row],[Effect 2]]="Dr.","Yes","No"))</f>
        <v/>
      </c>
      <c r="BX137" t="str">
        <f>IF(Table1[[#This Row],[Date]]="","",Table1[[#This Row],[Ledger 2]])</f>
        <v/>
      </c>
      <c r="BY137" t="str">
        <f>IF(Table1[[#This Row],[Date]]="","",IF(Table1[[#This Row],[Effect 2]]="Dr.",-Table1[[#This Row],[Amount 2]],Table1[[#This Row],[Amount 2]]))</f>
        <v/>
      </c>
      <c r="CB137" t="str">
        <f>IF(Table1[[#This Row],[Ledger 3]]="","","No")</f>
        <v/>
      </c>
      <c r="CC137" t="str">
        <f>IF(Table1[[#This Row],[Ledger 3]]="","",IF(Table1[[#This Row],[Effect 3]]="Dr.","Yes","No"))</f>
        <v/>
      </c>
      <c r="CD137" t="str">
        <f>IF(Table1[[#This Row],[Ledger 3]]="","",Table1[[#This Row],[Ledger 3]])</f>
        <v/>
      </c>
      <c r="CE137" t="str">
        <f>IF(Table1[[#This Row],[Ledger 3]]="","",IF(Table1[[#This Row],[Effect 3]]="Dr.",-Table1[[#This Row],[Amount 3]],Table1[[#This Row],[Amount 3]]))</f>
        <v/>
      </c>
      <c r="CH137" t="str">
        <f>IF(Table1[[#This Row],[Ledger 4]]="","","No")</f>
        <v/>
      </c>
      <c r="CI137" t="str">
        <f>IF(Table1[[#This Row],[Ledger 4]]="","",IF(Table1[[#This Row],[Effect 4]]="Dr.","Yes","No"))</f>
        <v/>
      </c>
      <c r="CJ137" t="str">
        <f>IF(Table1[[#This Row],[Ledger 4]]="","",Table1[[#This Row],[Ledger 4]])</f>
        <v/>
      </c>
      <c r="CK137" t="str">
        <f>IF(Table1[[#This Row],[Ledger 4]]="","",IF(Table1[[#This Row],[Effect 4]]="Dr.",-Table1[[#This Row],[Amount 4]],Table1[[#This Row],[Amount 4]]))</f>
        <v/>
      </c>
      <c r="CN137" t="str">
        <f>IF(Table1[[#This Row],[Ledger 5]]="","","No")</f>
        <v/>
      </c>
      <c r="CO137" t="str">
        <f>IF(Table1[[#This Row],[Ledger 5]]="","",IF(Table1[[#This Row],[Effect 5]]="Dr.","Yes","No"))</f>
        <v/>
      </c>
      <c r="CP137" t="str">
        <f>IF(Table1[[#This Row],[Ledger 5]]="","",Table1[[#This Row],[Ledger 5]])</f>
        <v/>
      </c>
      <c r="CQ137" t="str">
        <f>IF(Table1[[#This Row],[Ledger 5]]="","",IF(Table1[[#This Row],[Effect 5]]="Dr.",-Table1[[#This Row],[Amount 5]],Table1[[#This Row],[Amount 5]]))</f>
        <v/>
      </c>
      <c r="CT137" t="str">
        <f>IF(Table1[[#This Row],[Ledger 6]]="","","No")</f>
        <v/>
      </c>
      <c r="CU137" t="str">
        <f>IF(Table1[[#This Row],[Ledger 6]]="","",IF(Table1[[#This Row],[Effect 6]]="Dr.","Yes","No"))</f>
        <v/>
      </c>
      <c r="CV137" t="str">
        <f>IF(Table1[[#This Row],[Ledger 6]]="","",Table1[[#This Row],[Ledger 6]])</f>
        <v/>
      </c>
      <c r="CW137" t="str">
        <f>IF(Table1[[#This Row],[Ledger 6]]="","",IF(Table1[[#This Row],[Effect 6]]="Dr.",-Table1[[#This Row],[Amount 6]],Table1[[#This Row],[Amount 6]]))</f>
        <v/>
      </c>
      <c r="CZ137" t="str">
        <f>IF(Table1[[#This Row],[Ledger 7]]="","","No")</f>
        <v/>
      </c>
      <c r="DA137" t="str">
        <f>IF(Table1[[#This Row],[Ledger 7]]="","",IF(Table1[[#This Row],[Effect 7]]="Dr.","Yes","No"))</f>
        <v/>
      </c>
      <c r="DB137" t="str">
        <f>IF(Table1[[#This Row],[Ledger 7]]="","",Table1[[#This Row],[Ledger 7]])</f>
        <v/>
      </c>
      <c r="DC137" t="str">
        <f>IF(Table1[[#This Row],[Ledger 7]]="","",IF(Table1[[#This Row],[Effect 7]]="Dr.",-Table1[[#This Row],[Amount 7]],Table1[[#This Row],[Amount 7]]))</f>
        <v/>
      </c>
      <c r="DF137" t="str">
        <f>IF(Table1[[#This Row],[Ledger 8]]="","","No")</f>
        <v/>
      </c>
      <c r="DG137" t="str">
        <f>IF(Table1[[#This Row],[Ledger 8]]="","",IF(Table1[[#This Row],[Effect 8]]="Dr.","Yes","No"))</f>
        <v/>
      </c>
      <c r="DH137" t="str">
        <f>IF(Table1[[#This Row],[Ledger 8]]="","",Table1[[#This Row],[Ledger 8]])</f>
        <v/>
      </c>
      <c r="DI137" t="str">
        <f>IF(Table1[[#This Row],[Ledger 8]]="","",IF(Table1[[#This Row],[Effect 8]]="Dr.",-Table1[[#This Row],[Amount 8]],Table1[[#This Row],[Amount 8]]))</f>
        <v/>
      </c>
      <c r="DL137" t="str">
        <f>IF(Table1[[#This Row],[Ledger 9]]="","","No")</f>
        <v/>
      </c>
      <c r="DM137" t="str">
        <f>IF(Table1[[#This Row],[Ledger 9]]="","",IF(Table1[[#This Row],[Effect 9]]="Dr.","Yes","No"))</f>
        <v/>
      </c>
      <c r="DN137" t="str">
        <f>IF(Table1[[#This Row],[Ledger 9]]="","",Table1[[#This Row],[Ledger 9]])</f>
        <v/>
      </c>
      <c r="DO137" t="str">
        <f>IF(Table1[[#This Row],[Ledger 9]]="","",IF(Table1[[#This Row],[Effect 9]]="Dr.",-Table1[[#This Row],[Amount 9]],Table1[[#This Row],[Amount 9]]))</f>
        <v/>
      </c>
      <c r="DR137" t="str">
        <f>IF(Table1[[#This Row],[Ledger 10]]="","","No")</f>
        <v/>
      </c>
      <c r="DS137" t="str">
        <f>IF(Table1[[#This Row],[Ledger 10]]="","",IF(Table1[[#This Row],[Effect 10]]="Dr.","Yes","No"))</f>
        <v/>
      </c>
      <c r="DT137" t="str">
        <f>IF(Table1[[#This Row],[Ledger 10]]="","",Table1[[#This Row],[Ledger 10]])</f>
        <v/>
      </c>
      <c r="DU137" t="str">
        <f>IF(Table1[[#This Row],[Ledger 10]]="","",IF(Table1[[#This Row],[Effect 10]]="Dr.",-Table1[[#This Row],[Amount 10]],Table1[[#This Row],[Amount 10]]))</f>
        <v/>
      </c>
      <c r="DX137" t="str">
        <f>IF(Table1[[#This Row],[Ledger 11]]="","","No")</f>
        <v/>
      </c>
      <c r="DY137" t="str">
        <f>IF(Table1[[#This Row],[Ledger 11]]="","",IF(Table1[[#This Row],[Effect 11]]="Dr.","Yes","No"))</f>
        <v/>
      </c>
      <c r="DZ137" t="str">
        <f>IF(Table1[[#This Row],[Ledger 11]]="","",Table1[[#This Row],[Ledger 11]])</f>
        <v/>
      </c>
      <c r="EA137" t="str">
        <f>IF(Table1[[#This Row],[Ledger 11]]="","",IF(Table1[[#This Row],[Effect 11]]="Dr.",-Table1[[#This Row],[Amount 11]],Table1[[#This Row],[Amount 11]]))</f>
        <v/>
      </c>
      <c r="ED137" t="str">
        <f>IF(Table1[[#This Row],[Ledger 12]]="","","No")</f>
        <v/>
      </c>
      <c r="EE137" t="str">
        <f>IF(Table1[[#This Row],[Ledger 12]]="","",IF(Table1[[#This Row],[Effect 12]]="Dr.","Yes","No"))</f>
        <v/>
      </c>
      <c r="EF137" t="str">
        <f>IF(Table1[[#This Row],[Ledger 12]]="","",Table1[[#This Row],[Ledger 12]])</f>
        <v/>
      </c>
      <c r="EG137" t="str">
        <f>IF(Table1[[#This Row],[Ledger 12]]="","",IF(Table1[[#This Row],[Effect 12]]="Dr.",-Table1[[#This Row],[Amount 12]],Table1[[#This Row],[Amount 12]]))</f>
        <v/>
      </c>
      <c r="EJ137" t="str">
        <f>IF(Table1[[#This Row],[Ledger 13]]="","","No")</f>
        <v/>
      </c>
      <c r="EK137" t="str">
        <f>IF(Table1[[#This Row],[Ledger 13]]="","",IF(Table1[[#This Row],[Effect 13]]="Dr.","Yes","No"))</f>
        <v/>
      </c>
      <c r="EL137" t="str">
        <f>IF(Table1[[#This Row],[Ledger 13]]="","",Table1[[#This Row],[Ledger 13]])</f>
        <v/>
      </c>
      <c r="EM137" t="str">
        <f>IF(Table1[[#This Row],[Ledger 13]]="","",IF(Table1[[#This Row],[Effect 13]]="Dr.",-Table1[[#This Row],[Amount 13]],Table1[[#This Row],[Amount 13]]))</f>
        <v/>
      </c>
      <c r="EP137" t="str">
        <f>IF(Table1[[#This Row],[Ledger 14]]="","","No")</f>
        <v/>
      </c>
      <c r="EQ137" t="str">
        <f>IF(Table1[[#This Row],[Ledger 14]]="","",IF(Table1[[#This Row],[Effect 14]]="Dr.","Yes","No"))</f>
        <v/>
      </c>
      <c r="ER137" t="str">
        <f>IF(Table1[[#This Row],[Ledger 14]]="","",Table1[[#This Row],[Ledger 14]])</f>
        <v/>
      </c>
      <c r="ES137" t="str">
        <f>IF(Table1[[#This Row],[Ledger 14]]="","",IF(Table1[[#This Row],[Effect 14]]="Dr.",-Table1[[#This Row],[Amount 14]],Table1[[#This Row],[Amount 14]]))</f>
        <v/>
      </c>
      <c r="EV137" t="str">
        <f>IF(Table1[[#This Row],[Ledger 15]]="","","No")</f>
        <v/>
      </c>
      <c r="EW137" t="str">
        <f>IF(Table1[[#This Row],[Ledger 15]]="","",IF(Table1[[#This Row],[Effect 15]]="Dr.","Yes","No"))</f>
        <v/>
      </c>
      <c r="EX137" t="str">
        <f>IF(Table1[[#This Row],[Ledger 15]]="","",Table1[[#This Row],[Ledger 15]])</f>
        <v/>
      </c>
      <c r="EY137" t="str">
        <f>IF(Table1[[#This Row],[Ledger 15]]="","",IF(Table1[[#This Row],[Effect 15]]="Dr.",-Table1[[#This Row],[Amount 15]],Table1[[#This Row],[Amount 15]]))</f>
        <v/>
      </c>
      <c r="FD1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7">
        <f>IF(Table1[[#This Row],[Date]]="",0,IF(AND(Table1[[#This Row],[Date]]&gt;=$FE$2,Table1[[#This Row],[Date]]&lt;=$FE$3),0,1))</f>
        <v>0</v>
      </c>
      <c r="FF137">
        <f>IF(Table1[[#This Row],[Date]]="",0,IF(TYPE(VLOOKUP(Table1[[#This Row],[Voucher Type]],Table1[[#All],[Voucher Type Master]],1,FALSE))=16,1,0))</f>
        <v>0</v>
      </c>
      <c r="FG137">
        <f>IF(TYPE(IF(Table1[[#This Row],[Date]]="",0,IF(VLOOKUP(Table1[[#This Row],[Voucher Type]],$FY$5:$FZ$13,2,0)=Table1[[#This Row],[Effect 1]],0,1)))=16,1,0)</f>
        <v>0</v>
      </c>
      <c r="FH1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7">
        <f>IF(LEN(Table1[[#This Row],[Ledger 1]])&gt;0,IF(TYPE(VLOOKUP(Table1[[#This Row],[Ledger 1]],GZ:GZ,1,0))=16,1,0),0)</f>
        <v>0</v>
      </c>
      <c r="FJ137">
        <f>IF(LEN(Table1[[#This Row],[Ledger 2]])&gt;0,IF(TYPE(VLOOKUP(Table1[[#This Row],[Ledger 2]],GZ:GZ,1,0))=16,1,0),0)</f>
        <v>0</v>
      </c>
      <c r="FK137">
        <f>IF(LEN(Table1[[#This Row],[Ledger 3]])&gt;0,IF(TYPE(VLOOKUP(Table1[[#This Row],[Ledger 3]],GZ:GZ,1,0))=16,1,0),0)</f>
        <v>0</v>
      </c>
      <c r="FL137">
        <f>IF(LEN(Table1[[#This Row],[Ledger 4]])&gt;0,IF(TYPE(VLOOKUP(Table1[[#This Row],[Ledger 4]],GZ:GZ,1,0))=16,1,0),0)</f>
        <v>0</v>
      </c>
      <c r="FM137">
        <f>IF(LEN(Table1[[#This Row],[Ledger 5]])&gt;0,IF(TYPE(VLOOKUP(Table1[[#This Row],[Ledger 5]],GZ:GZ,1,0))=16,1,0),0)</f>
        <v>0</v>
      </c>
      <c r="FN137">
        <f>IF(LEN(Table1[[#This Row],[Ledger 6]])&gt;0,IF(TYPE(VLOOKUP(Table1[[#This Row],[Ledger 6]],$GZ:$GZ,1,0))=16,1,0),0)</f>
        <v>0</v>
      </c>
      <c r="FO137">
        <f>IF(LEN(Table1[[#This Row],[Ledger 7]])&gt;0,IF(TYPE(VLOOKUP(Table1[[#This Row],[Ledger 7]],$GZ:$GZ,1,0))=16,1,0),0)</f>
        <v>0</v>
      </c>
      <c r="FP137">
        <f>IF(LEN(Table1[[#This Row],[Ledger 8]])&gt;0,IF(TYPE(VLOOKUP(Table1[[#This Row],[Ledger 8]],$GZ:$GZ,1,0))=16,1,0),0)</f>
        <v>0</v>
      </c>
      <c r="FQ137">
        <f>IF(LEN(Table1[[#This Row],[Ledger 9]])&gt;0,IF(TYPE(VLOOKUP(Table1[[#This Row],[Ledger 9]],$GZ:$GZ,1,0))=16,1,0),0)</f>
        <v>0</v>
      </c>
      <c r="FR137">
        <f>IF(LEN(Table1[[#This Row],[Ledger 10]])&gt;0,IF(TYPE(VLOOKUP(Table1[[#This Row],[Ledger 10]],$GZ:$GZ,1,0))=16,1,0),0)</f>
        <v>0</v>
      </c>
      <c r="FS137">
        <f>IF(LEN(Table1[[#This Row],[Ledger 11]])&gt;0,IF(TYPE(VLOOKUP(Table1[[#This Row],[Ledger 11]],$GZ:$GZ,1,0))=16,1,0),0)</f>
        <v>0</v>
      </c>
      <c r="FT137">
        <f>IF(LEN(Table1[[#This Row],[Ledger 12]])&gt;0,IF(TYPE(VLOOKUP(Table1[[#This Row],[Ledger 12]],$GZ:$GZ,1,0))=16,1,0),0)</f>
        <v>0</v>
      </c>
      <c r="FU137">
        <f>IF(LEN(Table1[[#This Row],[Ledger 13]])&gt;0,IF(TYPE(VLOOKUP(Table1[[#This Row],[Ledger 13]],$GZ:$GZ,1,0))=16,1,0),0)</f>
        <v>0</v>
      </c>
      <c r="FV137">
        <f>IF(LEN(Table1[[#This Row],[Ledger 14]])&gt;0,IF(TYPE(VLOOKUP(Table1[[#This Row],[Ledger 14]],$GZ:$GZ,1,0))=16,1,0),0)</f>
        <v>0</v>
      </c>
      <c r="FW137">
        <f>IF(LEN(Table1[[#This Row],[Ledger 15]])&gt;0,IF(TYPE(VLOOKUP(Table1[[#This Row],[Ledger 15]],$GZ:$GZ,1,0))=16,1,0),0)</f>
        <v>0</v>
      </c>
    </row>
    <row r="138" spans="4:179" ht="33" customHeight="1" x14ac:dyDescent="0.45">
      <c r="D138" s="8">
        <f t="shared" si="11"/>
        <v>133</v>
      </c>
      <c r="E138" s="32"/>
      <c r="F138" s="34"/>
      <c r="G138" s="34"/>
      <c r="H138" s="34"/>
      <c r="I138" s="34"/>
      <c r="J138" s="38"/>
      <c r="K138" s="33"/>
      <c r="L138" s="36"/>
      <c r="M138" s="35"/>
      <c r="N138" s="34"/>
      <c r="O138" s="41"/>
      <c r="P138" s="35"/>
      <c r="Q138" s="34"/>
      <c r="R138" s="37"/>
      <c r="S138" s="35"/>
      <c r="T138" s="34"/>
      <c r="U138" s="37"/>
      <c r="V138" s="35"/>
      <c r="W138" s="34"/>
      <c r="X138" s="37"/>
      <c r="Y138" s="35"/>
      <c r="Z138" s="34"/>
      <c r="AA138" s="37"/>
      <c r="AB138" s="35"/>
      <c r="AC138" s="34"/>
      <c r="AD138" s="37"/>
      <c r="AE138" s="35"/>
      <c r="AF138" s="34"/>
      <c r="AG138" s="37"/>
      <c r="AH138" s="35"/>
      <c r="AI138" s="34"/>
      <c r="AJ138" s="37"/>
      <c r="AK138" s="35"/>
      <c r="AL138" s="34"/>
      <c r="AM138" s="37"/>
      <c r="AN138" s="35"/>
      <c r="AO138" s="34"/>
      <c r="AP138" s="37"/>
      <c r="AQ138" s="35"/>
      <c r="AR138" s="34"/>
      <c r="AS138" s="37"/>
      <c r="AT138" s="35"/>
      <c r="AU138" s="34"/>
      <c r="AV138" s="37"/>
      <c r="AW138" s="35"/>
      <c r="AX138" s="34"/>
      <c r="AY138" s="37"/>
      <c r="AZ138" s="35"/>
      <c r="BA138" s="34"/>
      <c r="BB138" s="37"/>
      <c r="BC1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8" s="7"/>
      <c r="BF138" t="str">
        <f>IF(Table1[[#This Row],[Date]]="","","&amp;lt;VOUCHER REMOTEID="&amp;""""&amp;$A$11&amp;$A$13&amp;ROW()&amp;""""&amp;" VCHTYPE="""&amp;F138&amp;""" ACTION="""&amp;"Create"&amp;"""&amp;gt;")</f>
        <v/>
      </c>
      <c r="BG138" t="str">
        <f>IF(Table1[[#This Row],[Date]]="","",TEXT(Table1[[#This Row],[Date]],"yyyymmdd"))</f>
        <v/>
      </c>
      <c r="BH138" t="str">
        <f>Table1[[#This Row],[Date2]]</f>
        <v/>
      </c>
      <c r="BI138" t="str">
        <f>IF(Table1[[#This Row],[Date]]="","",Table1[[#This Row],[Voucher Type]])</f>
        <v/>
      </c>
      <c r="BJ138" t="str">
        <f>IF(Table1[[#This Row],[Ref No / Invoice No]]="","",Table1[[#This Row],[Ref No / Invoice No]])</f>
        <v/>
      </c>
      <c r="BK138" t="str">
        <f>IF(Table1[[#This Row],[Voucher No]]="","",Table1[[#This Row],[Voucher No]])</f>
        <v/>
      </c>
      <c r="BL138" t="str">
        <f>IF(Table1[[#This Row],[Date]]="","",Table1[[#This Row],[Narration]])</f>
        <v/>
      </c>
      <c r="BM138" t="str">
        <f>IF(Table1[[#This Row],[Date]]="","",$A$11&amp;$A$13&amp;ROW())</f>
        <v/>
      </c>
      <c r="BN138" t="str">
        <f>IF(Table1[[#This Row],[Date]]="","",$A$13)</f>
        <v/>
      </c>
      <c r="BP138" t="str">
        <f>IF(Table1[[#This Row],[Ledger 1]]="","","No")</f>
        <v/>
      </c>
      <c r="BQ138" t="str">
        <f>IF(Table1[[#This Row],[Date]]="","",IF(Table1[[#This Row],[Effect 1]]="Dr.","Yes","No"))</f>
        <v/>
      </c>
      <c r="BR138" t="str">
        <f>IF(Table1[[#This Row],[Date]]="","",Table1[[#This Row],[Ledger 1]])</f>
        <v/>
      </c>
      <c r="BS138" t="str">
        <f>IF(Table1[[#This Row],[Date]]="","",IF(Table1[[#This Row],[Effect 1]]="Dr.",-Table1[[#This Row],[Amount 1]],Table1[[#This Row],[Amount 1]]))</f>
        <v/>
      </c>
      <c r="BV138" t="str">
        <f>IF(Table1[[#This Row],[Ledger 2]]="","","No")</f>
        <v/>
      </c>
      <c r="BW138" t="str">
        <f>IF(Table1[[#This Row],[Date]]="","",IF(Table1[[#This Row],[Effect 2]]="Dr.","Yes","No"))</f>
        <v/>
      </c>
      <c r="BX138" t="str">
        <f>IF(Table1[[#This Row],[Date]]="","",Table1[[#This Row],[Ledger 2]])</f>
        <v/>
      </c>
      <c r="BY138" t="str">
        <f>IF(Table1[[#This Row],[Date]]="","",IF(Table1[[#This Row],[Effect 2]]="Dr.",-Table1[[#This Row],[Amount 2]],Table1[[#This Row],[Amount 2]]))</f>
        <v/>
      </c>
      <c r="CB138" t="str">
        <f>IF(Table1[[#This Row],[Ledger 3]]="","","No")</f>
        <v/>
      </c>
      <c r="CC138" t="str">
        <f>IF(Table1[[#This Row],[Ledger 3]]="","",IF(Table1[[#This Row],[Effect 3]]="Dr.","Yes","No"))</f>
        <v/>
      </c>
      <c r="CD138" t="str">
        <f>IF(Table1[[#This Row],[Ledger 3]]="","",Table1[[#This Row],[Ledger 3]])</f>
        <v/>
      </c>
      <c r="CE138" t="str">
        <f>IF(Table1[[#This Row],[Ledger 3]]="","",IF(Table1[[#This Row],[Effect 3]]="Dr.",-Table1[[#This Row],[Amount 3]],Table1[[#This Row],[Amount 3]]))</f>
        <v/>
      </c>
      <c r="CH138" t="str">
        <f>IF(Table1[[#This Row],[Ledger 4]]="","","No")</f>
        <v/>
      </c>
      <c r="CI138" t="str">
        <f>IF(Table1[[#This Row],[Ledger 4]]="","",IF(Table1[[#This Row],[Effect 4]]="Dr.","Yes","No"))</f>
        <v/>
      </c>
      <c r="CJ138" t="str">
        <f>IF(Table1[[#This Row],[Ledger 4]]="","",Table1[[#This Row],[Ledger 4]])</f>
        <v/>
      </c>
      <c r="CK138" t="str">
        <f>IF(Table1[[#This Row],[Ledger 4]]="","",IF(Table1[[#This Row],[Effect 4]]="Dr.",-Table1[[#This Row],[Amount 4]],Table1[[#This Row],[Amount 4]]))</f>
        <v/>
      </c>
      <c r="CN138" t="str">
        <f>IF(Table1[[#This Row],[Ledger 5]]="","","No")</f>
        <v/>
      </c>
      <c r="CO138" t="str">
        <f>IF(Table1[[#This Row],[Ledger 5]]="","",IF(Table1[[#This Row],[Effect 5]]="Dr.","Yes","No"))</f>
        <v/>
      </c>
      <c r="CP138" t="str">
        <f>IF(Table1[[#This Row],[Ledger 5]]="","",Table1[[#This Row],[Ledger 5]])</f>
        <v/>
      </c>
      <c r="CQ138" t="str">
        <f>IF(Table1[[#This Row],[Ledger 5]]="","",IF(Table1[[#This Row],[Effect 5]]="Dr.",-Table1[[#This Row],[Amount 5]],Table1[[#This Row],[Amount 5]]))</f>
        <v/>
      </c>
      <c r="CT138" t="str">
        <f>IF(Table1[[#This Row],[Ledger 6]]="","","No")</f>
        <v/>
      </c>
      <c r="CU138" t="str">
        <f>IF(Table1[[#This Row],[Ledger 6]]="","",IF(Table1[[#This Row],[Effect 6]]="Dr.","Yes","No"))</f>
        <v/>
      </c>
      <c r="CV138" t="str">
        <f>IF(Table1[[#This Row],[Ledger 6]]="","",Table1[[#This Row],[Ledger 6]])</f>
        <v/>
      </c>
      <c r="CW138" t="str">
        <f>IF(Table1[[#This Row],[Ledger 6]]="","",IF(Table1[[#This Row],[Effect 6]]="Dr.",-Table1[[#This Row],[Amount 6]],Table1[[#This Row],[Amount 6]]))</f>
        <v/>
      </c>
      <c r="CZ138" t="str">
        <f>IF(Table1[[#This Row],[Ledger 7]]="","","No")</f>
        <v/>
      </c>
      <c r="DA138" t="str">
        <f>IF(Table1[[#This Row],[Ledger 7]]="","",IF(Table1[[#This Row],[Effect 7]]="Dr.","Yes","No"))</f>
        <v/>
      </c>
      <c r="DB138" t="str">
        <f>IF(Table1[[#This Row],[Ledger 7]]="","",Table1[[#This Row],[Ledger 7]])</f>
        <v/>
      </c>
      <c r="DC138" t="str">
        <f>IF(Table1[[#This Row],[Ledger 7]]="","",IF(Table1[[#This Row],[Effect 7]]="Dr.",-Table1[[#This Row],[Amount 7]],Table1[[#This Row],[Amount 7]]))</f>
        <v/>
      </c>
      <c r="DF138" t="str">
        <f>IF(Table1[[#This Row],[Ledger 8]]="","","No")</f>
        <v/>
      </c>
      <c r="DG138" t="str">
        <f>IF(Table1[[#This Row],[Ledger 8]]="","",IF(Table1[[#This Row],[Effect 8]]="Dr.","Yes","No"))</f>
        <v/>
      </c>
      <c r="DH138" t="str">
        <f>IF(Table1[[#This Row],[Ledger 8]]="","",Table1[[#This Row],[Ledger 8]])</f>
        <v/>
      </c>
      <c r="DI138" t="str">
        <f>IF(Table1[[#This Row],[Ledger 8]]="","",IF(Table1[[#This Row],[Effect 8]]="Dr.",-Table1[[#This Row],[Amount 8]],Table1[[#This Row],[Amount 8]]))</f>
        <v/>
      </c>
      <c r="DL138" t="str">
        <f>IF(Table1[[#This Row],[Ledger 9]]="","","No")</f>
        <v/>
      </c>
      <c r="DM138" t="str">
        <f>IF(Table1[[#This Row],[Ledger 9]]="","",IF(Table1[[#This Row],[Effect 9]]="Dr.","Yes","No"))</f>
        <v/>
      </c>
      <c r="DN138" t="str">
        <f>IF(Table1[[#This Row],[Ledger 9]]="","",Table1[[#This Row],[Ledger 9]])</f>
        <v/>
      </c>
      <c r="DO138" t="str">
        <f>IF(Table1[[#This Row],[Ledger 9]]="","",IF(Table1[[#This Row],[Effect 9]]="Dr.",-Table1[[#This Row],[Amount 9]],Table1[[#This Row],[Amount 9]]))</f>
        <v/>
      </c>
      <c r="DR138" t="str">
        <f>IF(Table1[[#This Row],[Ledger 10]]="","","No")</f>
        <v/>
      </c>
      <c r="DS138" t="str">
        <f>IF(Table1[[#This Row],[Ledger 10]]="","",IF(Table1[[#This Row],[Effect 10]]="Dr.","Yes","No"))</f>
        <v/>
      </c>
      <c r="DT138" t="str">
        <f>IF(Table1[[#This Row],[Ledger 10]]="","",Table1[[#This Row],[Ledger 10]])</f>
        <v/>
      </c>
      <c r="DU138" t="str">
        <f>IF(Table1[[#This Row],[Ledger 10]]="","",IF(Table1[[#This Row],[Effect 10]]="Dr.",-Table1[[#This Row],[Amount 10]],Table1[[#This Row],[Amount 10]]))</f>
        <v/>
      </c>
      <c r="DX138" t="str">
        <f>IF(Table1[[#This Row],[Ledger 11]]="","","No")</f>
        <v/>
      </c>
      <c r="DY138" t="str">
        <f>IF(Table1[[#This Row],[Ledger 11]]="","",IF(Table1[[#This Row],[Effect 11]]="Dr.","Yes","No"))</f>
        <v/>
      </c>
      <c r="DZ138" t="str">
        <f>IF(Table1[[#This Row],[Ledger 11]]="","",Table1[[#This Row],[Ledger 11]])</f>
        <v/>
      </c>
      <c r="EA138" t="str">
        <f>IF(Table1[[#This Row],[Ledger 11]]="","",IF(Table1[[#This Row],[Effect 11]]="Dr.",-Table1[[#This Row],[Amount 11]],Table1[[#This Row],[Amount 11]]))</f>
        <v/>
      </c>
      <c r="ED138" t="str">
        <f>IF(Table1[[#This Row],[Ledger 12]]="","","No")</f>
        <v/>
      </c>
      <c r="EE138" t="str">
        <f>IF(Table1[[#This Row],[Ledger 12]]="","",IF(Table1[[#This Row],[Effect 12]]="Dr.","Yes","No"))</f>
        <v/>
      </c>
      <c r="EF138" t="str">
        <f>IF(Table1[[#This Row],[Ledger 12]]="","",Table1[[#This Row],[Ledger 12]])</f>
        <v/>
      </c>
      <c r="EG138" t="str">
        <f>IF(Table1[[#This Row],[Ledger 12]]="","",IF(Table1[[#This Row],[Effect 12]]="Dr.",-Table1[[#This Row],[Amount 12]],Table1[[#This Row],[Amount 12]]))</f>
        <v/>
      </c>
      <c r="EJ138" t="str">
        <f>IF(Table1[[#This Row],[Ledger 13]]="","","No")</f>
        <v/>
      </c>
      <c r="EK138" t="str">
        <f>IF(Table1[[#This Row],[Ledger 13]]="","",IF(Table1[[#This Row],[Effect 13]]="Dr.","Yes","No"))</f>
        <v/>
      </c>
      <c r="EL138" t="str">
        <f>IF(Table1[[#This Row],[Ledger 13]]="","",Table1[[#This Row],[Ledger 13]])</f>
        <v/>
      </c>
      <c r="EM138" t="str">
        <f>IF(Table1[[#This Row],[Ledger 13]]="","",IF(Table1[[#This Row],[Effect 13]]="Dr.",-Table1[[#This Row],[Amount 13]],Table1[[#This Row],[Amount 13]]))</f>
        <v/>
      </c>
      <c r="EP138" t="str">
        <f>IF(Table1[[#This Row],[Ledger 14]]="","","No")</f>
        <v/>
      </c>
      <c r="EQ138" t="str">
        <f>IF(Table1[[#This Row],[Ledger 14]]="","",IF(Table1[[#This Row],[Effect 14]]="Dr.","Yes","No"))</f>
        <v/>
      </c>
      <c r="ER138" t="str">
        <f>IF(Table1[[#This Row],[Ledger 14]]="","",Table1[[#This Row],[Ledger 14]])</f>
        <v/>
      </c>
      <c r="ES138" t="str">
        <f>IF(Table1[[#This Row],[Ledger 14]]="","",IF(Table1[[#This Row],[Effect 14]]="Dr.",-Table1[[#This Row],[Amount 14]],Table1[[#This Row],[Amount 14]]))</f>
        <v/>
      </c>
      <c r="EV138" t="str">
        <f>IF(Table1[[#This Row],[Ledger 15]]="","","No")</f>
        <v/>
      </c>
      <c r="EW138" t="str">
        <f>IF(Table1[[#This Row],[Ledger 15]]="","",IF(Table1[[#This Row],[Effect 15]]="Dr.","Yes","No"))</f>
        <v/>
      </c>
      <c r="EX138" t="str">
        <f>IF(Table1[[#This Row],[Ledger 15]]="","",Table1[[#This Row],[Ledger 15]])</f>
        <v/>
      </c>
      <c r="EY138" t="str">
        <f>IF(Table1[[#This Row],[Ledger 15]]="","",IF(Table1[[#This Row],[Effect 15]]="Dr.",-Table1[[#This Row],[Amount 15]],Table1[[#This Row],[Amount 15]]))</f>
        <v/>
      </c>
      <c r="FD1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8">
        <f>IF(Table1[[#This Row],[Date]]="",0,IF(AND(Table1[[#This Row],[Date]]&gt;=$FE$2,Table1[[#This Row],[Date]]&lt;=$FE$3),0,1))</f>
        <v>0</v>
      </c>
      <c r="FF138">
        <f>IF(Table1[[#This Row],[Date]]="",0,IF(TYPE(VLOOKUP(Table1[[#This Row],[Voucher Type]],Table1[[#All],[Voucher Type Master]],1,FALSE))=16,1,0))</f>
        <v>0</v>
      </c>
      <c r="FG138">
        <f>IF(TYPE(IF(Table1[[#This Row],[Date]]="",0,IF(VLOOKUP(Table1[[#This Row],[Voucher Type]],$FY$5:$FZ$13,2,0)=Table1[[#This Row],[Effect 1]],0,1)))=16,1,0)</f>
        <v>0</v>
      </c>
      <c r="FH1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8">
        <f>IF(LEN(Table1[[#This Row],[Ledger 1]])&gt;0,IF(TYPE(VLOOKUP(Table1[[#This Row],[Ledger 1]],GZ:GZ,1,0))=16,1,0),0)</f>
        <v>0</v>
      </c>
      <c r="FJ138">
        <f>IF(LEN(Table1[[#This Row],[Ledger 2]])&gt;0,IF(TYPE(VLOOKUP(Table1[[#This Row],[Ledger 2]],GZ:GZ,1,0))=16,1,0),0)</f>
        <v>0</v>
      </c>
      <c r="FK138">
        <f>IF(LEN(Table1[[#This Row],[Ledger 3]])&gt;0,IF(TYPE(VLOOKUP(Table1[[#This Row],[Ledger 3]],GZ:GZ,1,0))=16,1,0),0)</f>
        <v>0</v>
      </c>
      <c r="FL138">
        <f>IF(LEN(Table1[[#This Row],[Ledger 4]])&gt;0,IF(TYPE(VLOOKUP(Table1[[#This Row],[Ledger 4]],GZ:GZ,1,0))=16,1,0),0)</f>
        <v>0</v>
      </c>
      <c r="FM138">
        <f>IF(LEN(Table1[[#This Row],[Ledger 5]])&gt;0,IF(TYPE(VLOOKUP(Table1[[#This Row],[Ledger 5]],GZ:GZ,1,0))=16,1,0),0)</f>
        <v>0</v>
      </c>
      <c r="FN138">
        <f>IF(LEN(Table1[[#This Row],[Ledger 6]])&gt;0,IF(TYPE(VLOOKUP(Table1[[#This Row],[Ledger 6]],$GZ:$GZ,1,0))=16,1,0),0)</f>
        <v>0</v>
      </c>
      <c r="FO138">
        <f>IF(LEN(Table1[[#This Row],[Ledger 7]])&gt;0,IF(TYPE(VLOOKUP(Table1[[#This Row],[Ledger 7]],$GZ:$GZ,1,0))=16,1,0),0)</f>
        <v>0</v>
      </c>
      <c r="FP138">
        <f>IF(LEN(Table1[[#This Row],[Ledger 8]])&gt;0,IF(TYPE(VLOOKUP(Table1[[#This Row],[Ledger 8]],$GZ:$GZ,1,0))=16,1,0),0)</f>
        <v>0</v>
      </c>
      <c r="FQ138">
        <f>IF(LEN(Table1[[#This Row],[Ledger 9]])&gt;0,IF(TYPE(VLOOKUP(Table1[[#This Row],[Ledger 9]],$GZ:$GZ,1,0))=16,1,0),0)</f>
        <v>0</v>
      </c>
      <c r="FR138">
        <f>IF(LEN(Table1[[#This Row],[Ledger 10]])&gt;0,IF(TYPE(VLOOKUP(Table1[[#This Row],[Ledger 10]],$GZ:$GZ,1,0))=16,1,0),0)</f>
        <v>0</v>
      </c>
      <c r="FS138">
        <f>IF(LEN(Table1[[#This Row],[Ledger 11]])&gt;0,IF(TYPE(VLOOKUP(Table1[[#This Row],[Ledger 11]],$GZ:$GZ,1,0))=16,1,0),0)</f>
        <v>0</v>
      </c>
      <c r="FT138">
        <f>IF(LEN(Table1[[#This Row],[Ledger 12]])&gt;0,IF(TYPE(VLOOKUP(Table1[[#This Row],[Ledger 12]],$GZ:$GZ,1,0))=16,1,0),0)</f>
        <v>0</v>
      </c>
      <c r="FU138">
        <f>IF(LEN(Table1[[#This Row],[Ledger 13]])&gt;0,IF(TYPE(VLOOKUP(Table1[[#This Row],[Ledger 13]],$GZ:$GZ,1,0))=16,1,0),0)</f>
        <v>0</v>
      </c>
      <c r="FV138">
        <f>IF(LEN(Table1[[#This Row],[Ledger 14]])&gt;0,IF(TYPE(VLOOKUP(Table1[[#This Row],[Ledger 14]],$GZ:$GZ,1,0))=16,1,0),0)</f>
        <v>0</v>
      </c>
      <c r="FW138">
        <f>IF(LEN(Table1[[#This Row],[Ledger 15]])&gt;0,IF(TYPE(VLOOKUP(Table1[[#This Row],[Ledger 15]],$GZ:$GZ,1,0))=16,1,0),0)</f>
        <v>0</v>
      </c>
    </row>
    <row r="139" spans="4:179" ht="33" customHeight="1" x14ac:dyDescent="0.45">
      <c r="D139" s="8">
        <f t="shared" si="11"/>
        <v>134</v>
      </c>
      <c r="E139" s="32"/>
      <c r="F139" s="34"/>
      <c r="G139" s="34"/>
      <c r="H139" s="34"/>
      <c r="I139" s="34"/>
      <c r="J139" s="38"/>
      <c r="K139" s="33"/>
      <c r="L139" s="36"/>
      <c r="M139" s="35"/>
      <c r="N139" s="34"/>
      <c r="O139" s="41"/>
      <c r="P139" s="35"/>
      <c r="Q139" s="34"/>
      <c r="R139" s="37"/>
      <c r="S139" s="35"/>
      <c r="T139" s="34"/>
      <c r="U139" s="37"/>
      <c r="V139" s="35"/>
      <c r="W139" s="34"/>
      <c r="X139" s="37"/>
      <c r="Y139" s="35"/>
      <c r="Z139" s="34"/>
      <c r="AA139" s="37"/>
      <c r="AB139" s="35"/>
      <c r="AC139" s="34"/>
      <c r="AD139" s="37"/>
      <c r="AE139" s="35"/>
      <c r="AF139" s="34"/>
      <c r="AG139" s="37"/>
      <c r="AH139" s="35"/>
      <c r="AI139" s="34"/>
      <c r="AJ139" s="37"/>
      <c r="AK139" s="35"/>
      <c r="AL139" s="34"/>
      <c r="AM139" s="37"/>
      <c r="AN139" s="35"/>
      <c r="AO139" s="34"/>
      <c r="AP139" s="37"/>
      <c r="AQ139" s="35"/>
      <c r="AR139" s="34"/>
      <c r="AS139" s="37"/>
      <c r="AT139" s="35"/>
      <c r="AU139" s="34"/>
      <c r="AV139" s="37"/>
      <c r="AW139" s="35"/>
      <c r="AX139" s="34"/>
      <c r="AY139" s="37"/>
      <c r="AZ139" s="35"/>
      <c r="BA139" s="34"/>
      <c r="BB139" s="37"/>
      <c r="BC1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39" s="7"/>
      <c r="BF139" t="str">
        <f>IF(Table1[[#This Row],[Date]]="","","&amp;lt;VOUCHER REMOTEID="&amp;""""&amp;$A$11&amp;$A$13&amp;ROW()&amp;""""&amp;" VCHTYPE="""&amp;F139&amp;""" ACTION="""&amp;"Create"&amp;"""&amp;gt;")</f>
        <v/>
      </c>
      <c r="BG139" t="str">
        <f>IF(Table1[[#This Row],[Date]]="","",TEXT(Table1[[#This Row],[Date]],"yyyymmdd"))</f>
        <v/>
      </c>
      <c r="BH139" t="str">
        <f>Table1[[#This Row],[Date2]]</f>
        <v/>
      </c>
      <c r="BI139" t="str">
        <f>IF(Table1[[#This Row],[Date]]="","",Table1[[#This Row],[Voucher Type]])</f>
        <v/>
      </c>
      <c r="BJ139" t="str">
        <f>IF(Table1[[#This Row],[Ref No / Invoice No]]="","",Table1[[#This Row],[Ref No / Invoice No]])</f>
        <v/>
      </c>
      <c r="BK139" t="str">
        <f>IF(Table1[[#This Row],[Voucher No]]="","",Table1[[#This Row],[Voucher No]])</f>
        <v/>
      </c>
      <c r="BL139" t="str">
        <f>IF(Table1[[#This Row],[Date]]="","",Table1[[#This Row],[Narration]])</f>
        <v/>
      </c>
      <c r="BM139" t="str">
        <f>IF(Table1[[#This Row],[Date]]="","",$A$11&amp;$A$13&amp;ROW())</f>
        <v/>
      </c>
      <c r="BN139" t="str">
        <f>IF(Table1[[#This Row],[Date]]="","",$A$13)</f>
        <v/>
      </c>
      <c r="BP139" t="str">
        <f>IF(Table1[[#This Row],[Ledger 1]]="","","No")</f>
        <v/>
      </c>
      <c r="BQ139" t="str">
        <f>IF(Table1[[#This Row],[Date]]="","",IF(Table1[[#This Row],[Effect 1]]="Dr.","Yes","No"))</f>
        <v/>
      </c>
      <c r="BR139" t="str">
        <f>IF(Table1[[#This Row],[Date]]="","",Table1[[#This Row],[Ledger 1]])</f>
        <v/>
      </c>
      <c r="BS139" t="str">
        <f>IF(Table1[[#This Row],[Date]]="","",IF(Table1[[#This Row],[Effect 1]]="Dr.",-Table1[[#This Row],[Amount 1]],Table1[[#This Row],[Amount 1]]))</f>
        <v/>
      </c>
      <c r="BV139" t="str">
        <f>IF(Table1[[#This Row],[Ledger 2]]="","","No")</f>
        <v/>
      </c>
      <c r="BW139" t="str">
        <f>IF(Table1[[#This Row],[Date]]="","",IF(Table1[[#This Row],[Effect 2]]="Dr.","Yes","No"))</f>
        <v/>
      </c>
      <c r="BX139" t="str">
        <f>IF(Table1[[#This Row],[Date]]="","",Table1[[#This Row],[Ledger 2]])</f>
        <v/>
      </c>
      <c r="BY139" t="str">
        <f>IF(Table1[[#This Row],[Date]]="","",IF(Table1[[#This Row],[Effect 2]]="Dr.",-Table1[[#This Row],[Amount 2]],Table1[[#This Row],[Amount 2]]))</f>
        <v/>
      </c>
      <c r="CB139" t="str">
        <f>IF(Table1[[#This Row],[Ledger 3]]="","","No")</f>
        <v/>
      </c>
      <c r="CC139" t="str">
        <f>IF(Table1[[#This Row],[Ledger 3]]="","",IF(Table1[[#This Row],[Effect 3]]="Dr.","Yes","No"))</f>
        <v/>
      </c>
      <c r="CD139" t="str">
        <f>IF(Table1[[#This Row],[Ledger 3]]="","",Table1[[#This Row],[Ledger 3]])</f>
        <v/>
      </c>
      <c r="CE139" t="str">
        <f>IF(Table1[[#This Row],[Ledger 3]]="","",IF(Table1[[#This Row],[Effect 3]]="Dr.",-Table1[[#This Row],[Amount 3]],Table1[[#This Row],[Amount 3]]))</f>
        <v/>
      </c>
      <c r="CH139" t="str">
        <f>IF(Table1[[#This Row],[Ledger 4]]="","","No")</f>
        <v/>
      </c>
      <c r="CI139" t="str">
        <f>IF(Table1[[#This Row],[Ledger 4]]="","",IF(Table1[[#This Row],[Effect 4]]="Dr.","Yes","No"))</f>
        <v/>
      </c>
      <c r="CJ139" t="str">
        <f>IF(Table1[[#This Row],[Ledger 4]]="","",Table1[[#This Row],[Ledger 4]])</f>
        <v/>
      </c>
      <c r="CK139" t="str">
        <f>IF(Table1[[#This Row],[Ledger 4]]="","",IF(Table1[[#This Row],[Effect 4]]="Dr.",-Table1[[#This Row],[Amount 4]],Table1[[#This Row],[Amount 4]]))</f>
        <v/>
      </c>
      <c r="CN139" t="str">
        <f>IF(Table1[[#This Row],[Ledger 5]]="","","No")</f>
        <v/>
      </c>
      <c r="CO139" t="str">
        <f>IF(Table1[[#This Row],[Ledger 5]]="","",IF(Table1[[#This Row],[Effect 5]]="Dr.","Yes","No"))</f>
        <v/>
      </c>
      <c r="CP139" t="str">
        <f>IF(Table1[[#This Row],[Ledger 5]]="","",Table1[[#This Row],[Ledger 5]])</f>
        <v/>
      </c>
      <c r="CQ139" t="str">
        <f>IF(Table1[[#This Row],[Ledger 5]]="","",IF(Table1[[#This Row],[Effect 5]]="Dr.",-Table1[[#This Row],[Amount 5]],Table1[[#This Row],[Amount 5]]))</f>
        <v/>
      </c>
      <c r="CT139" t="str">
        <f>IF(Table1[[#This Row],[Ledger 6]]="","","No")</f>
        <v/>
      </c>
      <c r="CU139" t="str">
        <f>IF(Table1[[#This Row],[Ledger 6]]="","",IF(Table1[[#This Row],[Effect 6]]="Dr.","Yes","No"))</f>
        <v/>
      </c>
      <c r="CV139" t="str">
        <f>IF(Table1[[#This Row],[Ledger 6]]="","",Table1[[#This Row],[Ledger 6]])</f>
        <v/>
      </c>
      <c r="CW139" t="str">
        <f>IF(Table1[[#This Row],[Ledger 6]]="","",IF(Table1[[#This Row],[Effect 6]]="Dr.",-Table1[[#This Row],[Amount 6]],Table1[[#This Row],[Amount 6]]))</f>
        <v/>
      </c>
      <c r="CZ139" t="str">
        <f>IF(Table1[[#This Row],[Ledger 7]]="","","No")</f>
        <v/>
      </c>
      <c r="DA139" t="str">
        <f>IF(Table1[[#This Row],[Ledger 7]]="","",IF(Table1[[#This Row],[Effect 7]]="Dr.","Yes","No"))</f>
        <v/>
      </c>
      <c r="DB139" t="str">
        <f>IF(Table1[[#This Row],[Ledger 7]]="","",Table1[[#This Row],[Ledger 7]])</f>
        <v/>
      </c>
      <c r="DC139" t="str">
        <f>IF(Table1[[#This Row],[Ledger 7]]="","",IF(Table1[[#This Row],[Effect 7]]="Dr.",-Table1[[#This Row],[Amount 7]],Table1[[#This Row],[Amount 7]]))</f>
        <v/>
      </c>
      <c r="DF139" t="str">
        <f>IF(Table1[[#This Row],[Ledger 8]]="","","No")</f>
        <v/>
      </c>
      <c r="DG139" t="str">
        <f>IF(Table1[[#This Row],[Ledger 8]]="","",IF(Table1[[#This Row],[Effect 8]]="Dr.","Yes","No"))</f>
        <v/>
      </c>
      <c r="DH139" t="str">
        <f>IF(Table1[[#This Row],[Ledger 8]]="","",Table1[[#This Row],[Ledger 8]])</f>
        <v/>
      </c>
      <c r="DI139" t="str">
        <f>IF(Table1[[#This Row],[Ledger 8]]="","",IF(Table1[[#This Row],[Effect 8]]="Dr.",-Table1[[#This Row],[Amount 8]],Table1[[#This Row],[Amount 8]]))</f>
        <v/>
      </c>
      <c r="DL139" t="str">
        <f>IF(Table1[[#This Row],[Ledger 9]]="","","No")</f>
        <v/>
      </c>
      <c r="DM139" t="str">
        <f>IF(Table1[[#This Row],[Ledger 9]]="","",IF(Table1[[#This Row],[Effect 9]]="Dr.","Yes","No"))</f>
        <v/>
      </c>
      <c r="DN139" t="str">
        <f>IF(Table1[[#This Row],[Ledger 9]]="","",Table1[[#This Row],[Ledger 9]])</f>
        <v/>
      </c>
      <c r="DO139" t="str">
        <f>IF(Table1[[#This Row],[Ledger 9]]="","",IF(Table1[[#This Row],[Effect 9]]="Dr.",-Table1[[#This Row],[Amount 9]],Table1[[#This Row],[Amount 9]]))</f>
        <v/>
      </c>
      <c r="DR139" t="str">
        <f>IF(Table1[[#This Row],[Ledger 10]]="","","No")</f>
        <v/>
      </c>
      <c r="DS139" t="str">
        <f>IF(Table1[[#This Row],[Ledger 10]]="","",IF(Table1[[#This Row],[Effect 10]]="Dr.","Yes","No"))</f>
        <v/>
      </c>
      <c r="DT139" t="str">
        <f>IF(Table1[[#This Row],[Ledger 10]]="","",Table1[[#This Row],[Ledger 10]])</f>
        <v/>
      </c>
      <c r="DU139" t="str">
        <f>IF(Table1[[#This Row],[Ledger 10]]="","",IF(Table1[[#This Row],[Effect 10]]="Dr.",-Table1[[#This Row],[Amount 10]],Table1[[#This Row],[Amount 10]]))</f>
        <v/>
      </c>
      <c r="DX139" t="str">
        <f>IF(Table1[[#This Row],[Ledger 11]]="","","No")</f>
        <v/>
      </c>
      <c r="DY139" t="str">
        <f>IF(Table1[[#This Row],[Ledger 11]]="","",IF(Table1[[#This Row],[Effect 11]]="Dr.","Yes","No"))</f>
        <v/>
      </c>
      <c r="DZ139" t="str">
        <f>IF(Table1[[#This Row],[Ledger 11]]="","",Table1[[#This Row],[Ledger 11]])</f>
        <v/>
      </c>
      <c r="EA139" t="str">
        <f>IF(Table1[[#This Row],[Ledger 11]]="","",IF(Table1[[#This Row],[Effect 11]]="Dr.",-Table1[[#This Row],[Amount 11]],Table1[[#This Row],[Amount 11]]))</f>
        <v/>
      </c>
      <c r="ED139" t="str">
        <f>IF(Table1[[#This Row],[Ledger 12]]="","","No")</f>
        <v/>
      </c>
      <c r="EE139" t="str">
        <f>IF(Table1[[#This Row],[Ledger 12]]="","",IF(Table1[[#This Row],[Effect 12]]="Dr.","Yes","No"))</f>
        <v/>
      </c>
      <c r="EF139" t="str">
        <f>IF(Table1[[#This Row],[Ledger 12]]="","",Table1[[#This Row],[Ledger 12]])</f>
        <v/>
      </c>
      <c r="EG139" t="str">
        <f>IF(Table1[[#This Row],[Ledger 12]]="","",IF(Table1[[#This Row],[Effect 12]]="Dr.",-Table1[[#This Row],[Amount 12]],Table1[[#This Row],[Amount 12]]))</f>
        <v/>
      </c>
      <c r="EJ139" t="str">
        <f>IF(Table1[[#This Row],[Ledger 13]]="","","No")</f>
        <v/>
      </c>
      <c r="EK139" t="str">
        <f>IF(Table1[[#This Row],[Ledger 13]]="","",IF(Table1[[#This Row],[Effect 13]]="Dr.","Yes","No"))</f>
        <v/>
      </c>
      <c r="EL139" t="str">
        <f>IF(Table1[[#This Row],[Ledger 13]]="","",Table1[[#This Row],[Ledger 13]])</f>
        <v/>
      </c>
      <c r="EM139" t="str">
        <f>IF(Table1[[#This Row],[Ledger 13]]="","",IF(Table1[[#This Row],[Effect 13]]="Dr.",-Table1[[#This Row],[Amount 13]],Table1[[#This Row],[Amount 13]]))</f>
        <v/>
      </c>
      <c r="EP139" t="str">
        <f>IF(Table1[[#This Row],[Ledger 14]]="","","No")</f>
        <v/>
      </c>
      <c r="EQ139" t="str">
        <f>IF(Table1[[#This Row],[Ledger 14]]="","",IF(Table1[[#This Row],[Effect 14]]="Dr.","Yes","No"))</f>
        <v/>
      </c>
      <c r="ER139" t="str">
        <f>IF(Table1[[#This Row],[Ledger 14]]="","",Table1[[#This Row],[Ledger 14]])</f>
        <v/>
      </c>
      <c r="ES139" t="str">
        <f>IF(Table1[[#This Row],[Ledger 14]]="","",IF(Table1[[#This Row],[Effect 14]]="Dr.",-Table1[[#This Row],[Amount 14]],Table1[[#This Row],[Amount 14]]))</f>
        <v/>
      </c>
      <c r="EV139" t="str">
        <f>IF(Table1[[#This Row],[Ledger 15]]="","","No")</f>
        <v/>
      </c>
      <c r="EW139" t="str">
        <f>IF(Table1[[#This Row],[Ledger 15]]="","",IF(Table1[[#This Row],[Effect 15]]="Dr.","Yes","No"))</f>
        <v/>
      </c>
      <c r="EX139" t="str">
        <f>IF(Table1[[#This Row],[Ledger 15]]="","",Table1[[#This Row],[Ledger 15]])</f>
        <v/>
      </c>
      <c r="EY139" t="str">
        <f>IF(Table1[[#This Row],[Ledger 15]]="","",IF(Table1[[#This Row],[Effect 15]]="Dr.",-Table1[[#This Row],[Amount 15]],Table1[[#This Row],[Amount 15]]))</f>
        <v/>
      </c>
      <c r="FD1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39">
        <f>IF(Table1[[#This Row],[Date]]="",0,IF(AND(Table1[[#This Row],[Date]]&gt;=$FE$2,Table1[[#This Row],[Date]]&lt;=$FE$3),0,1))</f>
        <v>0</v>
      </c>
      <c r="FF139">
        <f>IF(Table1[[#This Row],[Date]]="",0,IF(TYPE(VLOOKUP(Table1[[#This Row],[Voucher Type]],Table1[[#All],[Voucher Type Master]],1,FALSE))=16,1,0))</f>
        <v>0</v>
      </c>
      <c r="FG139">
        <f>IF(TYPE(IF(Table1[[#This Row],[Date]]="",0,IF(VLOOKUP(Table1[[#This Row],[Voucher Type]],$FY$5:$FZ$13,2,0)=Table1[[#This Row],[Effect 1]],0,1)))=16,1,0)</f>
        <v>0</v>
      </c>
      <c r="FH1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39">
        <f>IF(LEN(Table1[[#This Row],[Ledger 1]])&gt;0,IF(TYPE(VLOOKUP(Table1[[#This Row],[Ledger 1]],GZ:GZ,1,0))=16,1,0),0)</f>
        <v>0</v>
      </c>
      <c r="FJ139">
        <f>IF(LEN(Table1[[#This Row],[Ledger 2]])&gt;0,IF(TYPE(VLOOKUP(Table1[[#This Row],[Ledger 2]],GZ:GZ,1,0))=16,1,0),0)</f>
        <v>0</v>
      </c>
      <c r="FK139">
        <f>IF(LEN(Table1[[#This Row],[Ledger 3]])&gt;0,IF(TYPE(VLOOKUP(Table1[[#This Row],[Ledger 3]],GZ:GZ,1,0))=16,1,0),0)</f>
        <v>0</v>
      </c>
      <c r="FL139">
        <f>IF(LEN(Table1[[#This Row],[Ledger 4]])&gt;0,IF(TYPE(VLOOKUP(Table1[[#This Row],[Ledger 4]],GZ:GZ,1,0))=16,1,0),0)</f>
        <v>0</v>
      </c>
      <c r="FM139">
        <f>IF(LEN(Table1[[#This Row],[Ledger 5]])&gt;0,IF(TYPE(VLOOKUP(Table1[[#This Row],[Ledger 5]],GZ:GZ,1,0))=16,1,0),0)</f>
        <v>0</v>
      </c>
      <c r="FN139">
        <f>IF(LEN(Table1[[#This Row],[Ledger 6]])&gt;0,IF(TYPE(VLOOKUP(Table1[[#This Row],[Ledger 6]],$GZ:$GZ,1,0))=16,1,0),0)</f>
        <v>0</v>
      </c>
      <c r="FO139">
        <f>IF(LEN(Table1[[#This Row],[Ledger 7]])&gt;0,IF(TYPE(VLOOKUP(Table1[[#This Row],[Ledger 7]],$GZ:$GZ,1,0))=16,1,0),0)</f>
        <v>0</v>
      </c>
      <c r="FP139">
        <f>IF(LEN(Table1[[#This Row],[Ledger 8]])&gt;0,IF(TYPE(VLOOKUP(Table1[[#This Row],[Ledger 8]],$GZ:$GZ,1,0))=16,1,0),0)</f>
        <v>0</v>
      </c>
      <c r="FQ139">
        <f>IF(LEN(Table1[[#This Row],[Ledger 9]])&gt;0,IF(TYPE(VLOOKUP(Table1[[#This Row],[Ledger 9]],$GZ:$GZ,1,0))=16,1,0),0)</f>
        <v>0</v>
      </c>
      <c r="FR139">
        <f>IF(LEN(Table1[[#This Row],[Ledger 10]])&gt;0,IF(TYPE(VLOOKUP(Table1[[#This Row],[Ledger 10]],$GZ:$GZ,1,0))=16,1,0),0)</f>
        <v>0</v>
      </c>
      <c r="FS139">
        <f>IF(LEN(Table1[[#This Row],[Ledger 11]])&gt;0,IF(TYPE(VLOOKUP(Table1[[#This Row],[Ledger 11]],$GZ:$GZ,1,0))=16,1,0),0)</f>
        <v>0</v>
      </c>
      <c r="FT139">
        <f>IF(LEN(Table1[[#This Row],[Ledger 12]])&gt;0,IF(TYPE(VLOOKUP(Table1[[#This Row],[Ledger 12]],$GZ:$GZ,1,0))=16,1,0),0)</f>
        <v>0</v>
      </c>
      <c r="FU139">
        <f>IF(LEN(Table1[[#This Row],[Ledger 13]])&gt;0,IF(TYPE(VLOOKUP(Table1[[#This Row],[Ledger 13]],$GZ:$GZ,1,0))=16,1,0),0)</f>
        <v>0</v>
      </c>
      <c r="FV139">
        <f>IF(LEN(Table1[[#This Row],[Ledger 14]])&gt;0,IF(TYPE(VLOOKUP(Table1[[#This Row],[Ledger 14]],$GZ:$GZ,1,0))=16,1,0),0)</f>
        <v>0</v>
      </c>
      <c r="FW139">
        <f>IF(LEN(Table1[[#This Row],[Ledger 15]])&gt;0,IF(TYPE(VLOOKUP(Table1[[#This Row],[Ledger 15]],$GZ:$GZ,1,0))=16,1,0),0)</f>
        <v>0</v>
      </c>
    </row>
    <row r="140" spans="4:179" ht="33" customHeight="1" x14ac:dyDescent="0.45">
      <c r="D140" s="8">
        <f t="shared" si="11"/>
        <v>135</v>
      </c>
      <c r="E140" s="32"/>
      <c r="F140" s="34"/>
      <c r="G140" s="34"/>
      <c r="H140" s="34"/>
      <c r="I140" s="34"/>
      <c r="J140" s="38"/>
      <c r="K140" s="33"/>
      <c r="L140" s="36"/>
      <c r="M140" s="35"/>
      <c r="N140" s="34"/>
      <c r="O140" s="41"/>
      <c r="P140" s="35"/>
      <c r="Q140" s="34"/>
      <c r="R140" s="37"/>
      <c r="S140" s="35"/>
      <c r="T140" s="34"/>
      <c r="U140" s="37"/>
      <c r="V140" s="35"/>
      <c r="W140" s="34"/>
      <c r="X140" s="37"/>
      <c r="Y140" s="35"/>
      <c r="Z140" s="34"/>
      <c r="AA140" s="37"/>
      <c r="AB140" s="35"/>
      <c r="AC140" s="34"/>
      <c r="AD140" s="37"/>
      <c r="AE140" s="35"/>
      <c r="AF140" s="34"/>
      <c r="AG140" s="37"/>
      <c r="AH140" s="35"/>
      <c r="AI140" s="34"/>
      <c r="AJ140" s="37"/>
      <c r="AK140" s="35"/>
      <c r="AL140" s="34"/>
      <c r="AM140" s="37"/>
      <c r="AN140" s="35"/>
      <c r="AO140" s="34"/>
      <c r="AP140" s="37"/>
      <c r="AQ140" s="35"/>
      <c r="AR140" s="34"/>
      <c r="AS140" s="37"/>
      <c r="AT140" s="35"/>
      <c r="AU140" s="34"/>
      <c r="AV140" s="37"/>
      <c r="AW140" s="35"/>
      <c r="AX140" s="34"/>
      <c r="AY140" s="37"/>
      <c r="AZ140" s="35"/>
      <c r="BA140" s="34"/>
      <c r="BB140" s="37"/>
      <c r="BC1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0" s="7"/>
      <c r="BF140" t="str">
        <f>IF(Table1[[#This Row],[Date]]="","","&amp;lt;VOUCHER REMOTEID="&amp;""""&amp;$A$11&amp;$A$13&amp;ROW()&amp;""""&amp;" VCHTYPE="""&amp;F140&amp;""" ACTION="""&amp;"Create"&amp;"""&amp;gt;")</f>
        <v/>
      </c>
      <c r="BG140" t="str">
        <f>IF(Table1[[#This Row],[Date]]="","",TEXT(Table1[[#This Row],[Date]],"yyyymmdd"))</f>
        <v/>
      </c>
      <c r="BH140" t="str">
        <f>Table1[[#This Row],[Date2]]</f>
        <v/>
      </c>
      <c r="BI140" t="str">
        <f>IF(Table1[[#This Row],[Date]]="","",Table1[[#This Row],[Voucher Type]])</f>
        <v/>
      </c>
      <c r="BJ140" t="str">
        <f>IF(Table1[[#This Row],[Ref No / Invoice No]]="","",Table1[[#This Row],[Ref No / Invoice No]])</f>
        <v/>
      </c>
      <c r="BK140" t="str">
        <f>IF(Table1[[#This Row],[Voucher No]]="","",Table1[[#This Row],[Voucher No]])</f>
        <v/>
      </c>
      <c r="BL140" t="str">
        <f>IF(Table1[[#This Row],[Date]]="","",Table1[[#This Row],[Narration]])</f>
        <v/>
      </c>
      <c r="BM140" t="str">
        <f>IF(Table1[[#This Row],[Date]]="","",$A$11&amp;$A$13&amp;ROW())</f>
        <v/>
      </c>
      <c r="BN140" t="str">
        <f>IF(Table1[[#This Row],[Date]]="","",$A$13)</f>
        <v/>
      </c>
      <c r="BP140" t="str">
        <f>IF(Table1[[#This Row],[Ledger 1]]="","","No")</f>
        <v/>
      </c>
      <c r="BQ140" t="str">
        <f>IF(Table1[[#This Row],[Date]]="","",IF(Table1[[#This Row],[Effect 1]]="Dr.","Yes","No"))</f>
        <v/>
      </c>
      <c r="BR140" t="str">
        <f>IF(Table1[[#This Row],[Date]]="","",Table1[[#This Row],[Ledger 1]])</f>
        <v/>
      </c>
      <c r="BS140" t="str">
        <f>IF(Table1[[#This Row],[Date]]="","",IF(Table1[[#This Row],[Effect 1]]="Dr.",-Table1[[#This Row],[Amount 1]],Table1[[#This Row],[Amount 1]]))</f>
        <v/>
      </c>
      <c r="BV140" t="str">
        <f>IF(Table1[[#This Row],[Ledger 2]]="","","No")</f>
        <v/>
      </c>
      <c r="BW140" t="str">
        <f>IF(Table1[[#This Row],[Date]]="","",IF(Table1[[#This Row],[Effect 2]]="Dr.","Yes","No"))</f>
        <v/>
      </c>
      <c r="BX140" t="str">
        <f>IF(Table1[[#This Row],[Date]]="","",Table1[[#This Row],[Ledger 2]])</f>
        <v/>
      </c>
      <c r="BY140" t="str">
        <f>IF(Table1[[#This Row],[Date]]="","",IF(Table1[[#This Row],[Effect 2]]="Dr.",-Table1[[#This Row],[Amount 2]],Table1[[#This Row],[Amount 2]]))</f>
        <v/>
      </c>
      <c r="CB140" t="str">
        <f>IF(Table1[[#This Row],[Ledger 3]]="","","No")</f>
        <v/>
      </c>
      <c r="CC140" t="str">
        <f>IF(Table1[[#This Row],[Ledger 3]]="","",IF(Table1[[#This Row],[Effect 3]]="Dr.","Yes","No"))</f>
        <v/>
      </c>
      <c r="CD140" t="str">
        <f>IF(Table1[[#This Row],[Ledger 3]]="","",Table1[[#This Row],[Ledger 3]])</f>
        <v/>
      </c>
      <c r="CE140" t="str">
        <f>IF(Table1[[#This Row],[Ledger 3]]="","",IF(Table1[[#This Row],[Effect 3]]="Dr.",-Table1[[#This Row],[Amount 3]],Table1[[#This Row],[Amount 3]]))</f>
        <v/>
      </c>
      <c r="CH140" t="str">
        <f>IF(Table1[[#This Row],[Ledger 4]]="","","No")</f>
        <v/>
      </c>
      <c r="CI140" t="str">
        <f>IF(Table1[[#This Row],[Ledger 4]]="","",IF(Table1[[#This Row],[Effect 4]]="Dr.","Yes","No"))</f>
        <v/>
      </c>
      <c r="CJ140" t="str">
        <f>IF(Table1[[#This Row],[Ledger 4]]="","",Table1[[#This Row],[Ledger 4]])</f>
        <v/>
      </c>
      <c r="CK140" t="str">
        <f>IF(Table1[[#This Row],[Ledger 4]]="","",IF(Table1[[#This Row],[Effect 4]]="Dr.",-Table1[[#This Row],[Amount 4]],Table1[[#This Row],[Amount 4]]))</f>
        <v/>
      </c>
      <c r="CN140" t="str">
        <f>IF(Table1[[#This Row],[Ledger 5]]="","","No")</f>
        <v/>
      </c>
      <c r="CO140" t="str">
        <f>IF(Table1[[#This Row],[Ledger 5]]="","",IF(Table1[[#This Row],[Effect 5]]="Dr.","Yes","No"))</f>
        <v/>
      </c>
      <c r="CP140" t="str">
        <f>IF(Table1[[#This Row],[Ledger 5]]="","",Table1[[#This Row],[Ledger 5]])</f>
        <v/>
      </c>
      <c r="CQ140" t="str">
        <f>IF(Table1[[#This Row],[Ledger 5]]="","",IF(Table1[[#This Row],[Effect 5]]="Dr.",-Table1[[#This Row],[Amount 5]],Table1[[#This Row],[Amount 5]]))</f>
        <v/>
      </c>
      <c r="CT140" t="str">
        <f>IF(Table1[[#This Row],[Ledger 6]]="","","No")</f>
        <v/>
      </c>
      <c r="CU140" t="str">
        <f>IF(Table1[[#This Row],[Ledger 6]]="","",IF(Table1[[#This Row],[Effect 6]]="Dr.","Yes","No"))</f>
        <v/>
      </c>
      <c r="CV140" t="str">
        <f>IF(Table1[[#This Row],[Ledger 6]]="","",Table1[[#This Row],[Ledger 6]])</f>
        <v/>
      </c>
      <c r="CW140" t="str">
        <f>IF(Table1[[#This Row],[Ledger 6]]="","",IF(Table1[[#This Row],[Effect 6]]="Dr.",-Table1[[#This Row],[Amount 6]],Table1[[#This Row],[Amount 6]]))</f>
        <v/>
      </c>
      <c r="CZ140" t="str">
        <f>IF(Table1[[#This Row],[Ledger 7]]="","","No")</f>
        <v/>
      </c>
      <c r="DA140" t="str">
        <f>IF(Table1[[#This Row],[Ledger 7]]="","",IF(Table1[[#This Row],[Effect 7]]="Dr.","Yes","No"))</f>
        <v/>
      </c>
      <c r="DB140" t="str">
        <f>IF(Table1[[#This Row],[Ledger 7]]="","",Table1[[#This Row],[Ledger 7]])</f>
        <v/>
      </c>
      <c r="DC140" t="str">
        <f>IF(Table1[[#This Row],[Ledger 7]]="","",IF(Table1[[#This Row],[Effect 7]]="Dr.",-Table1[[#This Row],[Amount 7]],Table1[[#This Row],[Amount 7]]))</f>
        <v/>
      </c>
      <c r="DF140" t="str">
        <f>IF(Table1[[#This Row],[Ledger 8]]="","","No")</f>
        <v/>
      </c>
      <c r="DG140" t="str">
        <f>IF(Table1[[#This Row],[Ledger 8]]="","",IF(Table1[[#This Row],[Effect 8]]="Dr.","Yes","No"))</f>
        <v/>
      </c>
      <c r="DH140" t="str">
        <f>IF(Table1[[#This Row],[Ledger 8]]="","",Table1[[#This Row],[Ledger 8]])</f>
        <v/>
      </c>
      <c r="DI140" t="str">
        <f>IF(Table1[[#This Row],[Ledger 8]]="","",IF(Table1[[#This Row],[Effect 8]]="Dr.",-Table1[[#This Row],[Amount 8]],Table1[[#This Row],[Amount 8]]))</f>
        <v/>
      </c>
      <c r="DL140" t="str">
        <f>IF(Table1[[#This Row],[Ledger 9]]="","","No")</f>
        <v/>
      </c>
      <c r="DM140" t="str">
        <f>IF(Table1[[#This Row],[Ledger 9]]="","",IF(Table1[[#This Row],[Effect 9]]="Dr.","Yes","No"))</f>
        <v/>
      </c>
      <c r="DN140" t="str">
        <f>IF(Table1[[#This Row],[Ledger 9]]="","",Table1[[#This Row],[Ledger 9]])</f>
        <v/>
      </c>
      <c r="DO140" t="str">
        <f>IF(Table1[[#This Row],[Ledger 9]]="","",IF(Table1[[#This Row],[Effect 9]]="Dr.",-Table1[[#This Row],[Amount 9]],Table1[[#This Row],[Amount 9]]))</f>
        <v/>
      </c>
      <c r="DR140" t="str">
        <f>IF(Table1[[#This Row],[Ledger 10]]="","","No")</f>
        <v/>
      </c>
      <c r="DS140" t="str">
        <f>IF(Table1[[#This Row],[Ledger 10]]="","",IF(Table1[[#This Row],[Effect 10]]="Dr.","Yes","No"))</f>
        <v/>
      </c>
      <c r="DT140" t="str">
        <f>IF(Table1[[#This Row],[Ledger 10]]="","",Table1[[#This Row],[Ledger 10]])</f>
        <v/>
      </c>
      <c r="DU140" t="str">
        <f>IF(Table1[[#This Row],[Ledger 10]]="","",IF(Table1[[#This Row],[Effect 10]]="Dr.",-Table1[[#This Row],[Amount 10]],Table1[[#This Row],[Amount 10]]))</f>
        <v/>
      </c>
      <c r="DX140" t="str">
        <f>IF(Table1[[#This Row],[Ledger 11]]="","","No")</f>
        <v/>
      </c>
      <c r="DY140" t="str">
        <f>IF(Table1[[#This Row],[Ledger 11]]="","",IF(Table1[[#This Row],[Effect 11]]="Dr.","Yes","No"))</f>
        <v/>
      </c>
      <c r="DZ140" t="str">
        <f>IF(Table1[[#This Row],[Ledger 11]]="","",Table1[[#This Row],[Ledger 11]])</f>
        <v/>
      </c>
      <c r="EA140" t="str">
        <f>IF(Table1[[#This Row],[Ledger 11]]="","",IF(Table1[[#This Row],[Effect 11]]="Dr.",-Table1[[#This Row],[Amount 11]],Table1[[#This Row],[Amount 11]]))</f>
        <v/>
      </c>
      <c r="ED140" t="str">
        <f>IF(Table1[[#This Row],[Ledger 12]]="","","No")</f>
        <v/>
      </c>
      <c r="EE140" t="str">
        <f>IF(Table1[[#This Row],[Ledger 12]]="","",IF(Table1[[#This Row],[Effect 12]]="Dr.","Yes","No"))</f>
        <v/>
      </c>
      <c r="EF140" t="str">
        <f>IF(Table1[[#This Row],[Ledger 12]]="","",Table1[[#This Row],[Ledger 12]])</f>
        <v/>
      </c>
      <c r="EG140" t="str">
        <f>IF(Table1[[#This Row],[Ledger 12]]="","",IF(Table1[[#This Row],[Effect 12]]="Dr.",-Table1[[#This Row],[Amount 12]],Table1[[#This Row],[Amount 12]]))</f>
        <v/>
      </c>
      <c r="EJ140" t="str">
        <f>IF(Table1[[#This Row],[Ledger 13]]="","","No")</f>
        <v/>
      </c>
      <c r="EK140" t="str">
        <f>IF(Table1[[#This Row],[Ledger 13]]="","",IF(Table1[[#This Row],[Effect 13]]="Dr.","Yes","No"))</f>
        <v/>
      </c>
      <c r="EL140" t="str">
        <f>IF(Table1[[#This Row],[Ledger 13]]="","",Table1[[#This Row],[Ledger 13]])</f>
        <v/>
      </c>
      <c r="EM140" t="str">
        <f>IF(Table1[[#This Row],[Ledger 13]]="","",IF(Table1[[#This Row],[Effect 13]]="Dr.",-Table1[[#This Row],[Amount 13]],Table1[[#This Row],[Amount 13]]))</f>
        <v/>
      </c>
      <c r="EP140" t="str">
        <f>IF(Table1[[#This Row],[Ledger 14]]="","","No")</f>
        <v/>
      </c>
      <c r="EQ140" t="str">
        <f>IF(Table1[[#This Row],[Ledger 14]]="","",IF(Table1[[#This Row],[Effect 14]]="Dr.","Yes","No"))</f>
        <v/>
      </c>
      <c r="ER140" t="str">
        <f>IF(Table1[[#This Row],[Ledger 14]]="","",Table1[[#This Row],[Ledger 14]])</f>
        <v/>
      </c>
      <c r="ES140" t="str">
        <f>IF(Table1[[#This Row],[Ledger 14]]="","",IF(Table1[[#This Row],[Effect 14]]="Dr.",-Table1[[#This Row],[Amount 14]],Table1[[#This Row],[Amount 14]]))</f>
        <v/>
      </c>
      <c r="EV140" t="str">
        <f>IF(Table1[[#This Row],[Ledger 15]]="","","No")</f>
        <v/>
      </c>
      <c r="EW140" t="str">
        <f>IF(Table1[[#This Row],[Ledger 15]]="","",IF(Table1[[#This Row],[Effect 15]]="Dr.","Yes","No"))</f>
        <v/>
      </c>
      <c r="EX140" t="str">
        <f>IF(Table1[[#This Row],[Ledger 15]]="","",Table1[[#This Row],[Ledger 15]])</f>
        <v/>
      </c>
      <c r="EY140" t="str">
        <f>IF(Table1[[#This Row],[Ledger 15]]="","",IF(Table1[[#This Row],[Effect 15]]="Dr.",-Table1[[#This Row],[Amount 15]],Table1[[#This Row],[Amount 15]]))</f>
        <v/>
      </c>
      <c r="FD1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0">
        <f>IF(Table1[[#This Row],[Date]]="",0,IF(AND(Table1[[#This Row],[Date]]&gt;=$FE$2,Table1[[#This Row],[Date]]&lt;=$FE$3),0,1))</f>
        <v>0</v>
      </c>
      <c r="FF140">
        <f>IF(Table1[[#This Row],[Date]]="",0,IF(TYPE(VLOOKUP(Table1[[#This Row],[Voucher Type]],Table1[[#All],[Voucher Type Master]],1,FALSE))=16,1,0))</f>
        <v>0</v>
      </c>
      <c r="FG140">
        <f>IF(TYPE(IF(Table1[[#This Row],[Date]]="",0,IF(VLOOKUP(Table1[[#This Row],[Voucher Type]],$FY$5:$FZ$13,2,0)=Table1[[#This Row],[Effect 1]],0,1)))=16,1,0)</f>
        <v>0</v>
      </c>
      <c r="FH1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0">
        <f>IF(LEN(Table1[[#This Row],[Ledger 1]])&gt;0,IF(TYPE(VLOOKUP(Table1[[#This Row],[Ledger 1]],GZ:GZ,1,0))=16,1,0),0)</f>
        <v>0</v>
      </c>
      <c r="FJ140">
        <f>IF(LEN(Table1[[#This Row],[Ledger 2]])&gt;0,IF(TYPE(VLOOKUP(Table1[[#This Row],[Ledger 2]],GZ:GZ,1,0))=16,1,0),0)</f>
        <v>0</v>
      </c>
      <c r="FK140">
        <f>IF(LEN(Table1[[#This Row],[Ledger 3]])&gt;0,IF(TYPE(VLOOKUP(Table1[[#This Row],[Ledger 3]],GZ:GZ,1,0))=16,1,0),0)</f>
        <v>0</v>
      </c>
      <c r="FL140">
        <f>IF(LEN(Table1[[#This Row],[Ledger 4]])&gt;0,IF(TYPE(VLOOKUP(Table1[[#This Row],[Ledger 4]],GZ:GZ,1,0))=16,1,0),0)</f>
        <v>0</v>
      </c>
      <c r="FM140">
        <f>IF(LEN(Table1[[#This Row],[Ledger 5]])&gt;0,IF(TYPE(VLOOKUP(Table1[[#This Row],[Ledger 5]],GZ:GZ,1,0))=16,1,0),0)</f>
        <v>0</v>
      </c>
      <c r="FN140">
        <f>IF(LEN(Table1[[#This Row],[Ledger 6]])&gt;0,IF(TYPE(VLOOKUP(Table1[[#This Row],[Ledger 6]],$GZ:$GZ,1,0))=16,1,0),0)</f>
        <v>0</v>
      </c>
      <c r="FO140">
        <f>IF(LEN(Table1[[#This Row],[Ledger 7]])&gt;0,IF(TYPE(VLOOKUP(Table1[[#This Row],[Ledger 7]],$GZ:$GZ,1,0))=16,1,0),0)</f>
        <v>0</v>
      </c>
      <c r="FP140">
        <f>IF(LEN(Table1[[#This Row],[Ledger 8]])&gt;0,IF(TYPE(VLOOKUP(Table1[[#This Row],[Ledger 8]],$GZ:$GZ,1,0))=16,1,0),0)</f>
        <v>0</v>
      </c>
      <c r="FQ140">
        <f>IF(LEN(Table1[[#This Row],[Ledger 9]])&gt;0,IF(TYPE(VLOOKUP(Table1[[#This Row],[Ledger 9]],$GZ:$GZ,1,0))=16,1,0),0)</f>
        <v>0</v>
      </c>
      <c r="FR140">
        <f>IF(LEN(Table1[[#This Row],[Ledger 10]])&gt;0,IF(TYPE(VLOOKUP(Table1[[#This Row],[Ledger 10]],$GZ:$GZ,1,0))=16,1,0),0)</f>
        <v>0</v>
      </c>
      <c r="FS140">
        <f>IF(LEN(Table1[[#This Row],[Ledger 11]])&gt;0,IF(TYPE(VLOOKUP(Table1[[#This Row],[Ledger 11]],$GZ:$GZ,1,0))=16,1,0),0)</f>
        <v>0</v>
      </c>
      <c r="FT140">
        <f>IF(LEN(Table1[[#This Row],[Ledger 12]])&gt;0,IF(TYPE(VLOOKUP(Table1[[#This Row],[Ledger 12]],$GZ:$GZ,1,0))=16,1,0),0)</f>
        <v>0</v>
      </c>
      <c r="FU140">
        <f>IF(LEN(Table1[[#This Row],[Ledger 13]])&gt;0,IF(TYPE(VLOOKUP(Table1[[#This Row],[Ledger 13]],$GZ:$GZ,1,0))=16,1,0),0)</f>
        <v>0</v>
      </c>
      <c r="FV140">
        <f>IF(LEN(Table1[[#This Row],[Ledger 14]])&gt;0,IF(TYPE(VLOOKUP(Table1[[#This Row],[Ledger 14]],$GZ:$GZ,1,0))=16,1,0),0)</f>
        <v>0</v>
      </c>
      <c r="FW140">
        <f>IF(LEN(Table1[[#This Row],[Ledger 15]])&gt;0,IF(TYPE(VLOOKUP(Table1[[#This Row],[Ledger 15]],$GZ:$GZ,1,0))=16,1,0),0)</f>
        <v>0</v>
      </c>
    </row>
    <row r="141" spans="4:179" ht="33" customHeight="1" x14ac:dyDescent="0.45">
      <c r="D141" s="8">
        <f t="shared" si="11"/>
        <v>136</v>
      </c>
      <c r="E141" s="32"/>
      <c r="F141" s="34"/>
      <c r="G141" s="34"/>
      <c r="H141" s="34"/>
      <c r="I141" s="34"/>
      <c r="J141" s="38"/>
      <c r="K141" s="33"/>
      <c r="L141" s="36"/>
      <c r="M141" s="35"/>
      <c r="N141" s="34"/>
      <c r="O141" s="41"/>
      <c r="P141" s="35"/>
      <c r="Q141" s="34"/>
      <c r="R141" s="37"/>
      <c r="S141" s="35"/>
      <c r="T141" s="34"/>
      <c r="U141" s="37"/>
      <c r="V141" s="35"/>
      <c r="W141" s="34"/>
      <c r="X141" s="37"/>
      <c r="Y141" s="35"/>
      <c r="Z141" s="34"/>
      <c r="AA141" s="37"/>
      <c r="AB141" s="35"/>
      <c r="AC141" s="34"/>
      <c r="AD141" s="37"/>
      <c r="AE141" s="35"/>
      <c r="AF141" s="34"/>
      <c r="AG141" s="37"/>
      <c r="AH141" s="35"/>
      <c r="AI141" s="34"/>
      <c r="AJ141" s="37"/>
      <c r="AK141" s="35"/>
      <c r="AL141" s="34"/>
      <c r="AM141" s="37"/>
      <c r="AN141" s="35"/>
      <c r="AO141" s="34"/>
      <c r="AP141" s="37"/>
      <c r="AQ141" s="35"/>
      <c r="AR141" s="34"/>
      <c r="AS141" s="37"/>
      <c r="AT141" s="35"/>
      <c r="AU141" s="34"/>
      <c r="AV141" s="37"/>
      <c r="AW141" s="35"/>
      <c r="AX141" s="34"/>
      <c r="AY141" s="37"/>
      <c r="AZ141" s="35"/>
      <c r="BA141" s="34"/>
      <c r="BB141" s="37"/>
      <c r="BC1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1" s="7"/>
      <c r="BF141" t="str">
        <f>IF(Table1[[#This Row],[Date]]="","","&amp;lt;VOUCHER REMOTEID="&amp;""""&amp;$A$11&amp;$A$13&amp;ROW()&amp;""""&amp;" VCHTYPE="""&amp;F141&amp;""" ACTION="""&amp;"Create"&amp;"""&amp;gt;")</f>
        <v/>
      </c>
      <c r="BG141" t="str">
        <f>IF(Table1[[#This Row],[Date]]="","",TEXT(Table1[[#This Row],[Date]],"yyyymmdd"))</f>
        <v/>
      </c>
      <c r="BH141" t="str">
        <f>Table1[[#This Row],[Date2]]</f>
        <v/>
      </c>
      <c r="BI141" t="str">
        <f>IF(Table1[[#This Row],[Date]]="","",Table1[[#This Row],[Voucher Type]])</f>
        <v/>
      </c>
      <c r="BJ141" t="str">
        <f>IF(Table1[[#This Row],[Ref No / Invoice No]]="","",Table1[[#This Row],[Ref No / Invoice No]])</f>
        <v/>
      </c>
      <c r="BK141" t="str">
        <f>IF(Table1[[#This Row],[Voucher No]]="","",Table1[[#This Row],[Voucher No]])</f>
        <v/>
      </c>
      <c r="BL141" t="str">
        <f>IF(Table1[[#This Row],[Date]]="","",Table1[[#This Row],[Narration]])</f>
        <v/>
      </c>
      <c r="BM141" t="str">
        <f>IF(Table1[[#This Row],[Date]]="","",$A$11&amp;$A$13&amp;ROW())</f>
        <v/>
      </c>
      <c r="BN141" t="str">
        <f>IF(Table1[[#This Row],[Date]]="","",$A$13)</f>
        <v/>
      </c>
      <c r="BP141" t="str">
        <f>IF(Table1[[#This Row],[Ledger 1]]="","","No")</f>
        <v/>
      </c>
      <c r="BQ141" t="str">
        <f>IF(Table1[[#This Row],[Date]]="","",IF(Table1[[#This Row],[Effect 1]]="Dr.","Yes","No"))</f>
        <v/>
      </c>
      <c r="BR141" t="str">
        <f>IF(Table1[[#This Row],[Date]]="","",Table1[[#This Row],[Ledger 1]])</f>
        <v/>
      </c>
      <c r="BS141" t="str">
        <f>IF(Table1[[#This Row],[Date]]="","",IF(Table1[[#This Row],[Effect 1]]="Dr.",-Table1[[#This Row],[Amount 1]],Table1[[#This Row],[Amount 1]]))</f>
        <v/>
      </c>
      <c r="BV141" t="str">
        <f>IF(Table1[[#This Row],[Ledger 2]]="","","No")</f>
        <v/>
      </c>
      <c r="BW141" t="str">
        <f>IF(Table1[[#This Row],[Date]]="","",IF(Table1[[#This Row],[Effect 2]]="Dr.","Yes","No"))</f>
        <v/>
      </c>
      <c r="BX141" t="str">
        <f>IF(Table1[[#This Row],[Date]]="","",Table1[[#This Row],[Ledger 2]])</f>
        <v/>
      </c>
      <c r="BY141" t="str">
        <f>IF(Table1[[#This Row],[Date]]="","",IF(Table1[[#This Row],[Effect 2]]="Dr.",-Table1[[#This Row],[Amount 2]],Table1[[#This Row],[Amount 2]]))</f>
        <v/>
      </c>
      <c r="CB141" t="str">
        <f>IF(Table1[[#This Row],[Ledger 3]]="","","No")</f>
        <v/>
      </c>
      <c r="CC141" t="str">
        <f>IF(Table1[[#This Row],[Ledger 3]]="","",IF(Table1[[#This Row],[Effect 3]]="Dr.","Yes","No"))</f>
        <v/>
      </c>
      <c r="CD141" t="str">
        <f>IF(Table1[[#This Row],[Ledger 3]]="","",Table1[[#This Row],[Ledger 3]])</f>
        <v/>
      </c>
      <c r="CE141" t="str">
        <f>IF(Table1[[#This Row],[Ledger 3]]="","",IF(Table1[[#This Row],[Effect 3]]="Dr.",-Table1[[#This Row],[Amount 3]],Table1[[#This Row],[Amount 3]]))</f>
        <v/>
      </c>
      <c r="CH141" t="str">
        <f>IF(Table1[[#This Row],[Ledger 4]]="","","No")</f>
        <v/>
      </c>
      <c r="CI141" t="str">
        <f>IF(Table1[[#This Row],[Ledger 4]]="","",IF(Table1[[#This Row],[Effect 4]]="Dr.","Yes","No"))</f>
        <v/>
      </c>
      <c r="CJ141" t="str">
        <f>IF(Table1[[#This Row],[Ledger 4]]="","",Table1[[#This Row],[Ledger 4]])</f>
        <v/>
      </c>
      <c r="CK141" t="str">
        <f>IF(Table1[[#This Row],[Ledger 4]]="","",IF(Table1[[#This Row],[Effect 4]]="Dr.",-Table1[[#This Row],[Amount 4]],Table1[[#This Row],[Amount 4]]))</f>
        <v/>
      </c>
      <c r="CN141" t="str">
        <f>IF(Table1[[#This Row],[Ledger 5]]="","","No")</f>
        <v/>
      </c>
      <c r="CO141" t="str">
        <f>IF(Table1[[#This Row],[Ledger 5]]="","",IF(Table1[[#This Row],[Effect 5]]="Dr.","Yes","No"))</f>
        <v/>
      </c>
      <c r="CP141" t="str">
        <f>IF(Table1[[#This Row],[Ledger 5]]="","",Table1[[#This Row],[Ledger 5]])</f>
        <v/>
      </c>
      <c r="CQ141" t="str">
        <f>IF(Table1[[#This Row],[Ledger 5]]="","",IF(Table1[[#This Row],[Effect 5]]="Dr.",-Table1[[#This Row],[Amount 5]],Table1[[#This Row],[Amount 5]]))</f>
        <v/>
      </c>
      <c r="CT141" t="str">
        <f>IF(Table1[[#This Row],[Ledger 6]]="","","No")</f>
        <v/>
      </c>
      <c r="CU141" t="str">
        <f>IF(Table1[[#This Row],[Ledger 6]]="","",IF(Table1[[#This Row],[Effect 6]]="Dr.","Yes","No"))</f>
        <v/>
      </c>
      <c r="CV141" t="str">
        <f>IF(Table1[[#This Row],[Ledger 6]]="","",Table1[[#This Row],[Ledger 6]])</f>
        <v/>
      </c>
      <c r="CW141" t="str">
        <f>IF(Table1[[#This Row],[Ledger 6]]="","",IF(Table1[[#This Row],[Effect 6]]="Dr.",-Table1[[#This Row],[Amount 6]],Table1[[#This Row],[Amount 6]]))</f>
        <v/>
      </c>
      <c r="CZ141" t="str">
        <f>IF(Table1[[#This Row],[Ledger 7]]="","","No")</f>
        <v/>
      </c>
      <c r="DA141" t="str">
        <f>IF(Table1[[#This Row],[Ledger 7]]="","",IF(Table1[[#This Row],[Effect 7]]="Dr.","Yes","No"))</f>
        <v/>
      </c>
      <c r="DB141" t="str">
        <f>IF(Table1[[#This Row],[Ledger 7]]="","",Table1[[#This Row],[Ledger 7]])</f>
        <v/>
      </c>
      <c r="DC141" t="str">
        <f>IF(Table1[[#This Row],[Ledger 7]]="","",IF(Table1[[#This Row],[Effect 7]]="Dr.",-Table1[[#This Row],[Amount 7]],Table1[[#This Row],[Amount 7]]))</f>
        <v/>
      </c>
      <c r="DF141" t="str">
        <f>IF(Table1[[#This Row],[Ledger 8]]="","","No")</f>
        <v/>
      </c>
      <c r="DG141" t="str">
        <f>IF(Table1[[#This Row],[Ledger 8]]="","",IF(Table1[[#This Row],[Effect 8]]="Dr.","Yes","No"))</f>
        <v/>
      </c>
      <c r="DH141" t="str">
        <f>IF(Table1[[#This Row],[Ledger 8]]="","",Table1[[#This Row],[Ledger 8]])</f>
        <v/>
      </c>
      <c r="DI141" t="str">
        <f>IF(Table1[[#This Row],[Ledger 8]]="","",IF(Table1[[#This Row],[Effect 8]]="Dr.",-Table1[[#This Row],[Amount 8]],Table1[[#This Row],[Amount 8]]))</f>
        <v/>
      </c>
      <c r="DL141" t="str">
        <f>IF(Table1[[#This Row],[Ledger 9]]="","","No")</f>
        <v/>
      </c>
      <c r="DM141" t="str">
        <f>IF(Table1[[#This Row],[Ledger 9]]="","",IF(Table1[[#This Row],[Effect 9]]="Dr.","Yes","No"))</f>
        <v/>
      </c>
      <c r="DN141" t="str">
        <f>IF(Table1[[#This Row],[Ledger 9]]="","",Table1[[#This Row],[Ledger 9]])</f>
        <v/>
      </c>
      <c r="DO141" t="str">
        <f>IF(Table1[[#This Row],[Ledger 9]]="","",IF(Table1[[#This Row],[Effect 9]]="Dr.",-Table1[[#This Row],[Amount 9]],Table1[[#This Row],[Amount 9]]))</f>
        <v/>
      </c>
      <c r="DR141" t="str">
        <f>IF(Table1[[#This Row],[Ledger 10]]="","","No")</f>
        <v/>
      </c>
      <c r="DS141" t="str">
        <f>IF(Table1[[#This Row],[Ledger 10]]="","",IF(Table1[[#This Row],[Effect 10]]="Dr.","Yes","No"))</f>
        <v/>
      </c>
      <c r="DT141" t="str">
        <f>IF(Table1[[#This Row],[Ledger 10]]="","",Table1[[#This Row],[Ledger 10]])</f>
        <v/>
      </c>
      <c r="DU141" t="str">
        <f>IF(Table1[[#This Row],[Ledger 10]]="","",IF(Table1[[#This Row],[Effect 10]]="Dr.",-Table1[[#This Row],[Amount 10]],Table1[[#This Row],[Amount 10]]))</f>
        <v/>
      </c>
      <c r="DX141" t="str">
        <f>IF(Table1[[#This Row],[Ledger 11]]="","","No")</f>
        <v/>
      </c>
      <c r="DY141" t="str">
        <f>IF(Table1[[#This Row],[Ledger 11]]="","",IF(Table1[[#This Row],[Effect 11]]="Dr.","Yes","No"))</f>
        <v/>
      </c>
      <c r="DZ141" t="str">
        <f>IF(Table1[[#This Row],[Ledger 11]]="","",Table1[[#This Row],[Ledger 11]])</f>
        <v/>
      </c>
      <c r="EA141" t="str">
        <f>IF(Table1[[#This Row],[Ledger 11]]="","",IF(Table1[[#This Row],[Effect 11]]="Dr.",-Table1[[#This Row],[Amount 11]],Table1[[#This Row],[Amount 11]]))</f>
        <v/>
      </c>
      <c r="ED141" t="str">
        <f>IF(Table1[[#This Row],[Ledger 12]]="","","No")</f>
        <v/>
      </c>
      <c r="EE141" t="str">
        <f>IF(Table1[[#This Row],[Ledger 12]]="","",IF(Table1[[#This Row],[Effect 12]]="Dr.","Yes","No"))</f>
        <v/>
      </c>
      <c r="EF141" t="str">
        <f>IF(Table1[[#This Row],[Ledger 12]]="","",Table1[[#This Row],[Ledger 12]])</f>
        <v/>
      </c>
      <c r="EG141" t="str">
        <f>IF(Table1[[#This Row],[Ledger 12]]="","",IF(Table1[[#This Row],[Effect 12]]="Dr.",-Table1[[#This Row],[Amount 12]],Table1[[#This Row],[Amount 12]]))</f>
        <v/>
      </c>
      <c r="EJ141" t="str">
        <f>IF(Table1[[#This Row],[Ledger 13]]="","","No")</f>
        <v/>
      </c>
      <c r="EK141" t="str">
        <f>IF(Table1[[#This Row],[Ledger 13]]="","",IF(Table1[[#This Row],[Effect 13]]="Dr.","Yes","No"))</f>
        <v/>
      </c>
      <c r="EL141" t="str">
        <f>IF(Table1[[#This Row],[Ledger 13]]="","",Table1[[#This Row],[Ledger 13]])</f>
        <v/>
      </c>
      <c r="EM141" t="str">
        <f>IF(Table1[[#This Row],[Ledger 13]]="","",IF(Table1[[#This Row],[Effect 13]]="Dr.",-Table1[[#This Row],[Amount 13]],Table1[[#This Row],[Amount 13]]))</f>
        <v/>
      </c>
      <c r="EP141" t="str">
        <f>IF(Table1[[#This Row],[Ledger 14]]="","","No")</f>
        <v/>
      </c>
      <c r="EQ141" t="str">
        <f>IF(Table1[[#This Row],[Ledger 14]]="","",IF(Table1[[#This Row],[Effect 14]]="Dr.","Yes","No"))</f>
        <v/>
      </c>
      <c r="ER141" t="str">
        <f>IF(Table1[[#This Row],[Ledger 14]]="","",Table1[[#This Row],[Ledger 14]])</f>
        <v/>
      </c>
      <c r="ES141" t="str">
        <f>IF(Table1[[#This Row],[Ledger 14]]="","",IF(Table1[[#This Row],[Effect 14]]="Dr.",-Table1[[#This Row],[Amount 14]],Table1[[#This Row],[Amount 14]]))</f>
        <v/>
      </c>
      <c r="EV141" t="str">
        <f>IF(Table1[[#This Row],[Ledger 15]]="","","No")</f>
        <v/>
      </c>
      <c r="EW141" t="str">
        <f>IF(Table1[[#This Row],[Ledger 15]]="","",IF(Table1[[#This Row],[Effect 15]]="Dr.","Yes","No"))</f>
        <v/>
      </c>
      <c r="EX141" t="str">
        <f>IF(Table1[[#This Row],[Ledger 15]]="","",Table1[[#This Row],[Ledger 15]])</f>
        <v/>
      </c>
      <c r="EY141" t="str">
        <f>IF(Table1[[#This Row],[Ledger 15]]="","",IF(Table1[[#This Row],[Effect 15]]="Dr.",-Table1[[#This Row],[Amount 15]],Table1[[#This Row],[Amount 15]]))</f>
        <v/>
      </c>
      <c r="FD1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1">
        <f>IF(Table1[[#This Row],[Date]]="",0,IF(AND(Table1[[#This Row],[Date]]&gt;=$FE$2,Table1[[#This Row],[Date]]&lt;=$FE$3),0,1))</f>
        <v>0</v>
      </c>
      <c r="FF141">
        <f>IF(Table1[[#This Row],[Date]]="",0,IF(TYPE(VLOOKUP(Table1[[#This Row],[Voucher Type]],Table1[[#All],[Voucher Type Master]],1,FALSE))=16,1,0))</f>
        <v>0</v>
      </c>
      <c r="FG141">
        <f>IF(TYPE(IF(Table1[[#This Row],[Date]]="",0,IF(VLOOKUP(Table1[[#This Row],[Voucher Type]],$FY$5:$FZ$13,2,0)=Table1[[#This Row],[Effect 1]],0,1)))=16,1,0)</f>
        <v>0</v>
      </c>
      <c r="FH1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1">
        <f>IF(LEN(Table1[[#This Row],[Ledger 1]])&gt;0,IF(TYPE(VLOOKUP(Table1[[#This Row],[Ledger 1]],GZ:GZ,1,0))=16,1,0),0)</f>
        <v>0</v>
      </c>
      <c r="FJ141">
        <f>IF(LEN(Table1[[#This Row],[Ledger 2]])&gt;0,IF(TYPE(VLOOKUP(Table1[[#This Row],[Ledger 2]],GZ:GZ,1,0))=16,1,0),0)</f>
        <v>0</v>
      </c>
      <c r="FK141">
        <f>IF(LEN(Table1[[#This Row],[Ledger 3]])&gt;0,IF(TYPE(VLOOKUP(Table1[[#This Row],[Ledger 3]],GZ:GZ,1,0))=16,1,0),0)</f>
        <v>0</v>
      </c>
      <c r="FL141">
        <f>IF(LEN(Table1[[#This Row],[Ledger 4]])&gt;0,IF(TYPE(VLOOKUP(Table1[[#This Row],[Ledger 4]],GZ:GZ,1,0))=16,1,0),0)</f>
        <v>0</v>
      </c>
      <c r="FM141">
        <f>IF(LEN(Table1[[#This Row],[Ledger 5]])&gt;0,IF(TYPE(VLOOKUP(Table1[[#This Row],[Ledger 5]],GZ:GZ,1,0))=16,1,0),0)</f>
        <v>0</v>
      </c>
      <c r="FN141">
        <f>IF(LEN(Table1[[#This Row],[Ledger 6]])&gt;0,IF(TYPE(VLOOKUP(Table1[[#This Row],[Ledger 6]],$GZ:$GZ,1,0))=16,1,0),0)</f>
        <v>0</v>
      </c>
      <c r="FO141">
        <f>IF(LEN(Table1[[#This Row],[Ledger 7]])&gt;0,IF(TYPE(VLOOKUP(Table1[[#This Row],[Ledger 7]],$GZ:$GZ,1,0))=16,1,0),0)</f>
        <v>0</v>
      </c>
      <c r="FP141">
        <f>IF(LEN(Table1[[#This Row],[Ledger 8]])&gt;0,IF(TYPE(VLOOKUP(Table1[[#This Row],[Ledger 8]],$GZ:$GZ,1,0))=16,1,0),0)</f>
        <v>0</v>
      </c>
      <c r="FQ141">
        <f>IF(LEN(Table1[[#This Row],[Ledger 9]])&gt;0,IF(TYPE(VLOOKUP(Table1[[#This Row],[Ledger 9]],$GZ:$GZ,1,0))=16,1,0),0)</f>
        <v>0</v>
      </c>
      <c r="FR141">
        <f>IF(LEN(Table1[[#This Row],[Ledger 10]])&gt;0,IF(TYPE(VLOOKUP(Table1[[#This Row],[Ledger 10]],$GZ:$GZ,1,0))=16,1,0),0)</f>
        <v>0</v>
      </c>
      <c r="FS141">
        <f>IF(LEN(Table1[[#This Row],[Ledger 11]])&gt;0,IF(TYPE(VLOOKUP(Table1[[#This Row],[Ledger 11]],$GZ:$GZ,1,0))=16,1,0),0)</f>
        <v>0</v>
      </c>
      <c r="FT141">
        <f>IF(LEN(Table1[[#This Row],[Ledger 12]])&gt;0,IF(TYPE(VLOOKUP(Table1[[#This Row],[Ledger 12]],$GZ:$GZ,1,0))=16,1,0),0)</f>
        <v>0</v>
      </c>
      <c r="FU141">
        <f>IF(LEN(Table1[[#This Row],[Ledger 13]])&gt;0,IF(TYPE(VLOOKUP(Table1[[#This Row],[Ledger 13]],$GZ:$GZ,1,0))=16,1,0),0)</f>
        <v>0</v>
      </c>
      <c r="FV141">
        <f>IF(LEN(Table1[[#This Row],[Ledger 14]])&gt;0,IF(TYPE(VLOOKUP(Table1[[#This Row],[Ledger 14]],$GZ:$GZ,1,0))=16,1,0),0)</f>
        <v>0</v>
      </c>
      <c r="FW141">
        <f>IF(LEN(Table1[[#This Row],[Ledger 15]])&gt;0,IF(TYPE(VLOOKUP(Table1[[#This Row],[Ledger 15]],$GZ:$GZ,1,0))=16,1,0),0)</f>
        <v>0</v>
      </c>
    </row>
    <row r="142" spans="4:179" ht="33" customHeight="1" x14ac:dyDescent="0.45">
      <c r="D142" s="8">
        <f t="shared" si="11"/>
        <v>137</v>
      </c>
      <c r="E142" s="32"/>
      <c r="F142" s="34"/>
      <c r="G142" s="34"/>
      <c r="H142" s="34"/>
      <c r="I142" s="34"/>
      <c r="J142" s="38"/>
      <c r="K142" s="33"/>
      <c r="L142" s="36"/>
      <c r="M142" s="35"/>
      <c r="N142" s="34"/>
      <c r="O142" s="41"/>
      <c r="P142" s="35"/>
      <c r="Q142" s="34"/>
      <c r="R142" s="37"/>
      <c r="S142" s="35"/>
      <c r="T142" s="34"/>
      <c r="U142" s="37"/>
      <c r="V142" s="35"/>
      <c r="W142" s="34"/>
      <c r="X142" s="37"/>
      <c r="Y142" s="35"/>
      <c r="Z142" s="34"/>
      <c r="AA142" s="37"/>
      <c r="AB142" s="35"/>
      <c r="AC142" s="34"/>
      <c r="AD142" s="37"/>
      <c r="AE142" s="35"/>
      <c r="AF142" s="34"/>
      <c r="AG142" s="37"/>
      <c r="AH142" s="35"/>
      <c r="AI142" s="34"/>
      <c r="AJ142" s="37"/>
      <c r="AK142" s="35"/>
      <c r="AL142" s="34"/>
      <c r="AM142" s="37"/>
      <c r="AN142" s="35"/>
      <c r="AO142" s="34"/>
      <c r="AP142" s="37"/>
      <c r="AQ142" s="35"/>
      <c r="AR142" s="34"/>
      <c r="AS142" s="37"/>
      <c r="AT142" s="35"/>
      <c r="AU142" s="34"/>
      <c r="AV142" s="37"/>
      <c r="AW142" s="35"/>
      <c r="AX142" s="34"/>
      <c r="AY142" s="37"/>
      <c r="AZ142" s="35"/>
      <c r="BA142" s="34"/>
      <c r="BB142" s="37"/>
      <c r="BC1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2" s="7"/>
      <c r="BF142" t="str">
        <f>IF(Table1[[#This Row],[Date]]="","","&amp;lt;VOUCHER REMOTEID="&amp;""""&amp;$A$11&amp;$A$13&amp;ROW()&amp;""""&amp;" VCHTYPE="""&amp;F142&amp;""" ACTION="""&amp;"Create"&amp;"""&amp;gt;")</f>
        <v/>
      </c>
      <c r="BG142" t="str">
        <f>IF(Table1[[#This Row],[Date]]="","",TEXT(Table1[[#This Row],[Date]],"yyyymmdd"))</f>
        <v/>
      </c>
      <c r="BH142" t="str">
        <f>Table1[[#This Row],[Date2]]</f>
        <v/>
      </c>
      <c r="BI142" t="str">
        <f>IF(Table1[[#This Row],[Date]]="","",Table1[[#This Row],[Voucher Type]])</f>
        <v/>
      </c>
      <c r="BJ142" t="str">
        <f>IF(Table1[[#This Row],[Ref No / Invoice No]]="","",Table1[[#This Row],[Ref No / Invoice No]])</f>
        <v/>
      </c>
      <c r="BK142" t="str">
        <f>IF(Table1[[#This Row],[Voucher No]]="","",Table1[[#This Row],[Voucher No]])</f>
        <v/>
      </c>
      <c r="BL142" t="str">
        <f>IF(Table1[[#This Row],[Date]]="","",Table1[[#This Row],[Narration]])</f>
        <v/>
      </c>
      <c r="BM142" t="str">
        <f>IF(Table1[[#This Row],[Date]]="","",$A$11&amp;$A$13&amp;ROW())</f>
        <v/>
      </c>
      <c r="BN142" t="str">
        <f>IF(Table1[[#This Row],[Date]]="","",$A$13)</f>
        <v/>
      </c>
      <c r="BP142" t="str">
        <f>IF(Table1[[#This Row],[Ledger 1]]="","","No")</f>
        <v/>
      </c>
      <c r="BQ142" t="str">
        <f>IF(Table1[[#This Row],[Date]]="","",IF(Table1[[#This Row],[Effect 1]]="Dr.","Yes","No"))</f>
        <v/>
      </c>
      <c r="BR142" t="str">
        <f>IF(Table1[[#This Row],[Date]]="","",Table1[[#This Row],[Ledger 1]])</f>
        <v/>
      </c>
      <c r="BS142" t="str">
        <f>IF(Table1[[#This Row],[Date]]="","",IF(Table1[[#This Row],[Effect 1]]="Dr.",-Table1[[#This Row],[Amount 1]],Table1[[#This Row],[Amount 1]]))</f>
        <v/>
      </c>
      <c r="BV142" t="str">
        <f>IF(Table1[[#This Row],[Ledger 2]]="","","No")</f>
        <v/>
      </c>
      <c r="BW142" t="str">
        <f>IF(Table1[[#This Row],[Date]]="","",IF(Table1[[#This Row],[Effect 2]]="Dr.","Yes","No"))</f>
        <v/>
      </c>
      <c r="BX142" t="str">
        <f>IF(Table1[[#This Row],[Date]]="","",Table1[[#This Row],[Ledger 2]])</f>
        <v/>
      </c>
      <c r="BY142" t="str">
        <f>IF(Table1[[#This Row],[Date]]="","",IF(Table1[[#This Row],[Effect 2]]="Dr.",-Table1[[#This Row],[Amount 2]],Table1[[#This Row],[Amount 2]]))</f>
        <v/>
      </c>
      <c r="CB142" t="str">
        <f>IF(Table1[[#This Row],[Ledger 3]]="","","No")</f>
        <v/>
      </c>
      <c r="CC142" t="str">
        <f>IF(Table1[[#This Row],[Ledger 3]]="","",IF(Table1[[#This Row],[Effect 3]]="Dr.","Yes","No"))</f>
        <v/>
      </c>
      <c r="CD142" t="str">
        <f>IF(Table1[[#This Row],[Ledger 3]]="","",Table1[[#This Row],[Ledger 3]])</f>
        <v/>
      </c>
      <c r="CE142" t="str">
        <f>IF(Table1[[#This Row],[Ledger 3]]="","",IF(Table1[[#This Row],[Effect 3]]="Dr.",-Table1[[#This Row],[Amount 3]],Table1[[#This Row],[Amount 3]]))</f>
        <v/>
      </c>
      <c r="CH142" t="str">
        <f>IF(Table1[[#This Row],[Ledger 4]]="","","No")</f>
        <v/>
      </c>
      <c r="CI142" t="str">
        <f>IF(Table1[[#This Row],[Ledger 4]]="","",IF(Table1[[#This Row],[Effect 4]]="Dr.","Yes","No"))</f>
        <v/>
      </c>
      <c r="CJ142" t="str">
        <f>IF(Table1[[#This Row],[Ledger 4]]="","",Table1[[#This Row],[Ledger 4]])</f>
        <v/>
      </c>
      <c r="CK142" t="str">
        <f>IF(Table1[[#This Row],[Ledger 4]]="","",IF(Table1[[#This Row],[Effect 4]]="Dr.",-Table1[[#This Row],[Amount 4]],Table1[[#This Row],[Amount 4]]))</f>
        <v/>
      </c>
      <c r="CN142" t="str">
        <f>IF(Table1[[#This Row],[Ledger 5]]="","","No")</f>
        <v/>
      </c>
      <c r="CO142" t="str">
        <f>IF(Table1[[#This Row],[Ledger 5]]="","",IF(Table1[[#This Row],[Effect 5]]="Dr.","Yes","No"))</f>
        <v/>
      </c>
      <c r="CP142" t="str">
        <f>IF(Table1[[#This Row],[Ledger 5]]="","",Table1[[#This Row],[Ledger 5]])</f>
        <v/>
      </c>
      <c r="CQ142" t="str">
        <f>IF(Table1[[#This Row],[Ledger 5]]="","",IF(Table1[[#This Row],[Effect 5]]="Dr.",-Table1[[#This Row],[Amount 5]],Table1[[#This Row],[Amount 5]]))</f>
        <v/>
      </c>
      <c r="CT142" t="str">
        <f>IF(Table1[[#This Row],[Ledger 6]]="","","No")</f>
        <v/>
      </c>
      <c r="CU142" t="str">
        <f>IF(Table1[[#This Row],[Ledger 6]]="","",IF(Table1[[#This Row],[Effect 6]]="Dr.","Yes","No"))</f>
        <v/>
      </c>
      <c r="CV142" t="str">
        <f>IF(Table1[[#This Row],[Ledger 6]]="","",Table1[[#This Row],[Ledger 6]])</f>
        <v/>
      </c>
      <c r="CW142" t="str">
        <f>IF(Table1[[#This Row],[Ledger 6]]="","",IF(Table1[[#This Row],[Effect 6]]="Dr.",-Table1[[#This Row],[Amount 6]],Table1[[#This Row],[Amount 6]]))</f>
        <v/>
      </c>
      <c r="CZ142" t="str">
        <f>IF(Table1[[#This Row],[Ledger 7]]="","","No")</f>
        <v/>
      </c>
      <c r="DA142" t="str">
        <f>IF(Table1[[#This Row],[Ledger 7]]="","",IF(Table1[[#This Row],[Effect 7]]="Dr.","Yes","No"))</f>
        <v/>
      </c>
      <c r="DB142" t="str">
        <f>IF(Table1[[#This Row],[Ledger 7]]="","",Table1[[#This Row],[Ledger 7]])</f>
        <v/>
      </c>
      <c r="DC142" t="str">
        <f>IF(Table1[[#This Row],[Ledger 7]]="","",IF(Table1[[#This Row],[Effect 7]]="Dr.",-Table1[[#This Row],[Amount 7]],Table1[[#This Row],[Amount 7]]))</f>
        <v/>
      </c>
      <c r="DF142" t="str">
        <f>IF(Table1[[#This Row],[Ledger 8]]="","","No")</f>
        <v/>
      </c>
      <c r="DG142" t="str">
        <f>IF(Table1[[#This Row],[Ledger 8]]="","",IF(Table1[[#This Row],[Effect 8]]="Dr.","Yes","No"))</f>
        <v/>
      </c>
      <c r="DH142" t="str">
        <f>IF(Table1[[#This Row],[Ledger 8]]="","",Table1[[#This Row],[Ledger 8]])</f>
        <v/>
      </c>
      <c r="DI142" t="str">
        <f>IF(Table1[[#This Row],[Ledger 8]]="","",IF(Table1[[#This Row],[Effect 8]]="Dr.",-Table1[[#This Row],[Amount 8]],Table1[[#This Row],[Amount 8]]))</f>
        <v/>
      </c>
      <c r="DL142" t="str">
        <f>IF(Table1[[#This Row],[Ledger 9]]="","","No")</f>
        <v/>
      </c>
      <c r="DM142" t="str">
        <f>IF(Table1[[#This Row],[Ledger 9]]="","",IF(Table1[[#This Row],[Effect 9]]="Dr.","Yes","No"))</f>
        <v/>
      </c>
      <c r="DN142" t="str">
        <f>IF(Table1[[#This Row],[Ledger 9]]="","",Table1[[#This Row],[Ledger 9]])</f>
        <v/>
      </c>
      <c r="DO142" t="str">
        <f>IF(Table1[[#This Row],[Ledger 9]]="","",IF(Table1[[#This Row],[Effect 9]]="Dr.",-Table1[[#This Row],[Amount 9]],Table1[[#This Row],[Amount 9]]))</f>
        <v/>
      </c>
      <c r="DR142" t="str">
        <f>IF(Table1[[#This Row],[Ledger 10]]="","","No")</f>
        <v/>
      </c>
      <c r="DS142" t="str">
        <f>IF(Table1[[#This Row],[Ledger 10]]="","",IF(Table1[[#This Row],[Effect 10]]="Dr.","Yes","No"))</f>
        <v/>
      </c>
      <c r="DT142" t="str">
        <f>IF(Table1[[#This Row],[Ledger 10]]="","",Table1[[#This Row],[Ledger 10]])</f>
        <v/>
      </c>
      <c r="DU142" t="str">
        <f>IF(Table1[[#This Row],[Ledger 10]]="","",IF(Table1[[#This Row],[Effect 10]]="Dr.",-Table1[[#This Row],[Amount 10]],Table1[[#This Row],[Amount 10]]))</f>
        <v/>
      </c>
      <c r="DX142" t="str">
        <f>IF(Table1[[#This Row],[Ledger 11]]="","","No")</f>
        <v/>
      </c>
      <c r="DY142" t="str">
        <f>IF(Table1[[#This Row],[Ledger 11]]="","",IF(Table1[[#This Row],[Effect 11]]="Dr.","Yes","No"))</f>
        <v/>
      </c>
      <c r="DZ142" t="str">
        <f>IF(Table1[[#This Row],[Ledger 11]]="","",Table1[[#This Row],[Ledger 11]])</f>
        <v/>
      </c>
      <c r="EA142" t="str">
        <f>IF(Table1[[#This Row],[Ledger 11]]="","",IF(Table1[[#This Row],[Effect 11]]="Dr.",-Table1[[#This Row],[Amount 11]],Table1[[#This Row],[Amount 11]]))</f>
        <v/>
      </c>
      <c r="ED142" t="str">
        <f>IF(Table1[[#This Row],[Ledger 12]]="","","No")</f>
        <v/>
      </c>
      <c r="EE142" t="str">
        <f>IF(Table1[[#This Row],[Ledger 12]]="","",IF(Table1[[#This Row],[Effect 12]]="Dr.","Yes","No"))</f>
        <v/>
      </c>
      <c r="EF142" t="str">
        <f>IF(Table1[[#This Row],[Ledger 12]]="","",Table1[[#This Row],[Ledger 12]])</f>
        <v/>
      </c>
      <c r="EG142" t="str">
        <f>IF(Table1[[#This Row],[Ledger 12]]="","",IF(Table1[[#This Row],[Effect 12]]="Dr.",-Table1[[#This Row],[Amount 12]],Table1[[#This Row],[Amount 12]]))</f>
        <v/>
      </c>
      <c r="EJ142" t="str">
        <f>IF(Table1[[#This Row],[Ledger 13]]="","","No")</f>
        <v/>
      </c>
      <c r="EK142" t="str">
        <f>IF(Table1[[#This Row],[Ledger 13]]="","",IF(Table1[[#This Row],[Effect 13]]="Dr.","Yes","No"))</f>
        <v/>
      </c>
      <c r="EL142" t="str">
        <f>IF(Table1[[#This Row],[Ledger 13]]="","",Table1[[#This Row],[Ledger 13]])</f>
        <v/>
      </c>
      <c r="EM142" t="str">
        <f>IF(Table1[[#This Row],[Ledger 13]]="","",IF(Table1[[#This Row],[Effect 13]]="Dr.",-Table1[[#This Row],[Amount 13]],Table1[[#This Row],[Amount 13]]))</f>
        <v/>
      </c>
      <c r="EP142" t="str">
        <f>IF(Table1[[#This Row],[Ledger 14]]="","","No")</f>
        <v/>
      </c>
      <c r="EQ142" t="str">
        <f>IF(Table1[[#This Row],[Ledger 14]]="","",IF(Table1[[#This Row],[Effect 14]]="Dr.","Yes","No"))</f>
        <v/>
      </c>
      <c r="ER142" t="str">
        <f>IF(Table1[[#This Row],[Ledger 14]]="","",Table1[[#This Row],[Ledger 14]])</f>
        <v/>
      </c>
      <c r="ES142" t="str">
        <f>IF(Table1[[#This Row],[Ledger 14]]="","",IF(Table1[[#This Row],[Effect 14]]="Dr.",-Table1[[#This Row],[Amount 14]],Table1[[#This Row],[Amount 14]]))</f>
        <v/>
      </c>
      <c r="EV142" t="str">
        <f>IF(Table1[[#This Row],[Ledger 15]]="","","No")</f>
        <v/>
      </c>
      <c r="EW142" t="str">
        <f>IF(Table1[[#This Row],[Ledger 15]]="","",IF(Table1[[#This Row],[Effect 15]]="Dr.","Yes","No"))</f>
        <v/>
      </c>
      <c r="EX142" t="str">
        <f>IF(Table1[[#This Row],[Ledger 15]]="","",Table1[[#This Row],[Ledger 15]])</f>
        <v/>
      </c>
      <c r="EY142" t="str">
        <f>IF(Table1[[#This Row],[Ledger 15]]="","",IF(Table1[[#This Row],[Effect 15]]="Dr.",-Table1[[#This Row],[Amount 15]],Table1[[#This Row],[Amount 15]]))</f>
        <v/>
      </c>
      <c r="FD1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2">
        <f>IF(Table1[[#This Row],[Date]]="",0,IF(AND(Table1[[#This Row],[Date]]&gt;=$FE$2,Table1[[#This Row],[Date]]&lt;=$FE$3),0,1))</f>
        <v>0</v>
      </c>
      <c r="FF142">
        <f>IF(Table1[[#This Row],[Date]]="",0,IF(TYPE(VLOOKUP(Table1[[#This Row],[Voucher Type]],Table1[[#All],[Voucher Type Master]],1,FALSE))=16,1,0))</f>
        <v>0</v>
      </c>
      <c r="FG142">
        <f>IF(TYPE(IF(Table1[[#This Row],[Date]]="",0,IF(VLOOKUP(Table1[[#This Row],[Voucher Type]],$FY$5:$FZ$13,2,0)=Table1[[#This Row],[Effect 1]],0,1)))=16,1,0)</f>
        <v>0</v>
      </c>
      <c r="FH1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2">
        <f>IF(LEN(Table1[[#This Row],[Ledger 1]])&gt;0,IF(TYPE(VLOOKUP(Table1[[#This Row],[Ledger 1]],GZ:GZ,1,0))=16,1,0),0)</f>
        <v>0</v>
      </c>
      <c r="FJ142">
        <f>IF(LEN(Table1[[#This Row],[Ledger 2]])&gt;0,IF(TYPE(VLOOKUP(Table1[[#This Row],[Ledger 2]],GZ:GZ,1,0))=16,1,0),0)</f>
        <v>0</v>
      </c>
      <c r="FK142">
        <f>IF(LEN(Table1[[#This Row],[Ledger 3]])&gt;0,IF(TYPE(VLOOKUP(Table1[[#This Row],[Ledger 3]],GZ:GZ,1,0))=16,1,0),0)</f>
        <v>0</v>
      </c>
      <c r="FL142">
        <f>IF(LEN(Table1[[#This Row],[Ledger 4]])&gt;0,IF(TYPE(VLOOKUP(Table1[[#This Row],[Ledger 4]],GZ:GZ,1,0))=16,1,0),0)</f>
        <v>0</v>
      </c>
      <c r="FM142">
        <f>IF(LEN(Table1[[#This Row],[Ledger 5]])&gt;0,IF(TYPE(VLOOKUP(Table1[[#This Row],[Ledger 5]],GZ:GZ,1,0))=16,1,0),0)</f>
        <v>0</v>
      </c>
      <c r="FN142">
        <f>IF(LEN(Table1[[#This Row],[Ledger 6]])&gt;0,IF(TYPE(VLOOKUP(Table1[[#This Row],[Ledger 6]],$GZ:$GZ,1,0))=16,1,0),0)</f>
        <v>0</v>
      </c>
      <c r="FO142">
        <f>IF(LEN(Table1[[#This Row],[Ledger 7]])&gt;0,IF(TYPE(VLOOKUP(Table1[[#This Row],[Ledger 7]],$GZ:$GZ,1,0))=16,1,0),0)</f>
        <v>0</v>
      </c>
      <c r="FP142">
        <f>IF(LEN(Table1[[#This Row],[Ledger 8]])&gt;0,IF(TYPE(VLOOKUP(Table1[[#This Row],[Ledger 8]],$GZ:$GZ,1,0))=16,1,0),0)</f>
        <v>0</v>
      </c>
      <c r="FQ142">
        <f>IF(LEN(Table1[[#This Row],[Ledger 9]])&gt;0,IF(TYPE(VLOOKUP(Table1[[#This Row],[Ledger 9]],$GZ:$GZ,1,0))=16,1,0),0)</f>
        <v>0</v>
      </c>
      <c r="FR142">
        <f>IF(LEN(Table1[[#This Row],[Ledger 10]])&gt;0,IF(TYPE(VLOOKUP(Table1[[#This Row],[Ledger 10]],$GZ:$GZ,1,0))=16,1,0),0)</f>
        <v>0</v>
      </c>
      <c r="FS142">
        <f>IF(LEN(Table1[[#This Row],[Ledger 11]])&gt;0,IF(TYPE(VLOOKUP(Table1[[#This Row],[Ledger 11]],$GZ:$GZ,1,0))=16,1,0),0)</f>
        <v>0</v>
      </c>
      <c r="FT142">
        <f>IF(LEN(Table1[[#This Row],[Ledger 12]])&gt;0,IF(TYPE(VLOOKUP(Table1[[#This Row],[Ledger 12]],$GZ:$GZ,1,0))=16,1,0),0)</f>
        <v>0</v>
      </c>
      <c r="FU142">
        <f>IF(LEN(Table1[[#This Row],[Ledger 13]])&gt;0,IF(TYPE(VLOOKUP(Table1[[#This Row],[Ledger 13]],$GZ:$GZ,1,0))=16,1,0),0)</f>
        <v>0</v>
      </c>
      <c r="FV142">
        <f>IF(LEN(Table1[[#This Row],[Ledger 14]])&gt;0,IF(TYPE(VLOOKUP(Table1[[#This Row],[Ledger 14]],$GZ:$GZ,1,0))=16,1,0),0)</f>
        <v>0</v>
      </c>
      <c r="FW142">
        <f>IF(LEN(Table1[[#This Row],[Ledger 15]])&gt;0,IF(TYPE(VLOOKUP(Table1[[#This Row],[Ledger 15]],$GZ:$GZ,1,0))=16,1,0),0)</f>
        <v>0</v>
      </c>
    </row>
    <row r="143" spans="4:179" ht="33" customHeight="1" x14ac:dyDescent="0.45">
      <c r="D143" s="8">
        <f t="shared" si="11"/>
        <v>138</v>
      </c>
      <c r="E143" s="32"/>
      <c r="F143" s="34"/>
      <c r="G143" s="34"/>
      <c r="H143" s="34"/>
      <c r="I143" s="34"/>
      <c r="J143" s="38"/>
      <c r="K143" s="33"/>
      <c r="L143" s="36"/>
      <c r="M143" s="35"/>
      <c r="N143" s="34"/>
      <c r="O143" s="41"/>
      <c r="P143" s="35"/>
      <c r="Q143" s="34"/>
      <c r="R143" s="37"/>
      <c r="S143" s="35"/>
      <c r="T143" s="34"/>
      <c r="U143" s="37"/>
      <c r="V143" s="35"/>
      <c r="W143" s="34"/>
      <c r="X143" s="37"/>
      <c r="Y143" s="35"/>
      <c r="Z143" s="34"/>
      <c r="AA143" s="37"/>
      <c r="AB143" s="35"/>
      <c r="AC143" s="34"/>
      <c r="AD143" s="37"/>
      <c r="AE143" s="35"/>
      <c r="AF143" s="34"/>
      <c r="AG143" s="37"/>
      <c r="AH143" s="35"/>
      <c r="AI143" s="34"/>
      <c r="AJ143" s="37"/>
      <c r="AK143" s="35"/>
      <c r="AL143" s="34"/>
      <c r="AM143" s="37"/>
      <c r="AN143" s="35"/>
      <c r="AO143" s="34"/>
      <c r="AP143" s="37"/>
      <c r="AQ143" s="35"/>
      <c r="AR143" s="34"/>
      <c r="AS143" s="37"/>
      <c r="AT143" s="35"/>
      <c r="AU143" s="34"/>
      <c r="AV143" s="37"/>
      <c r="AW143" s="35"/>
      <c r="AX143" s="34"/>
      <c r="AY143" s="37"/>
      <c r="AZ143" s="35"/>
      <c r="BA143" s="34"/>
      <c r="BB143" s="37"/>
      <c r="BC1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3" s="7"/>
      <c r="BF143" t="str">
        <f>IF(Table1[[#This Row],[Date]]="","","&amp;lt;VOUCHER REMOTEID="&amp;""""&amp;$A$11&amp;$A$13&amp;ROW()&amp;""""&amp;" VCHTYPE="""&amp;F143&amp;""" ACTION="""&amp;"Create"&amp;"""&amp;gt;")</f>
        <v/>
      </c>
      <c r="BG143" t="str">
        <f>IF(Table1[[#This Row],[Date]]="","",TEXT(Table1[[#This Row],[Date]],"yyyymmdd"))</f>
        <v/>
      </c>
      <c r="BH143" t="str">
        <f>Table1[[#This Row],[Date2]]</f>
        <v/>
      </c>
      <c r="BI143" t="str">
        <f>IF(Table1[[#This Row],[Date]]="","",Table1[[#This Row],[Voucher Type]])</f>
        <v/>
      </c>
      <c r="BJ143" t="str">
        <f>IF(Table1[[#This Row],[Ref No / Invoice No]]="","",Table1[[#This Row],[Ref No / Invoice No]])</f>
        <v/>
      </c>
      <c r="BK143" t="str">
        <f>IF(Table1[[#This Row],[Voucher No]]="","",Table1[[#This Row],[Voucher No]])</f>
        <v/>
      </c>
      <c r="BL143" t="str">
        <f>IF(Table1[[#This Row],[Date]]="","",Table1[[#This Row],[Narration]])</f>
        <v/>
      </c>
      <c r="BM143" t="str">
        <f>IF(Table1[[#This Row],[Date]]="","",$A$11&amp;$A$13&amp;ROW())</f>
        <v/>
      </c>
      <c r="BN143" t="str">
        <f>IF(Table1[[#This Row],[Date]]="","",$A$13)</f>
        <v/>
      </c>
      <c r="BP143" t="str">
        <f>IF(Table1[[#This Row],[Ledger 1]]="","","No")</f>
        <v/>
      </c>
      <c r="BQ143" t="str">
        <f>IF(Table1[[#This Row],[Date]]="","",IF(Table1[[#This Row],[Effect 1]]="Dr.","Yes","No"))</f>
        <v/>
      </c>
      <c r="BR143" t="str">
        <f>IF(Table1[[#This Row],[Date]]="","",Table1[[#This Row],[Ledger 1]])</f>
        <v/>
      </c>
      <c r="BS143" t="str">
        <f>IF(Table1[[#This Row],[Date]]="","",IF(Table1[[#This Row],[Effect 1]]="Dr.",-Table1[[#This Row],[Amount 1]],Table1[[#This Row],[Amount 1]]))</f>
        <v/>
      </c>
      <c r="BV143" t="str">
        <f>IF(Table1[[#This Row],[Ledger 2]]="","","No")</f>
        <v/>
      </c>
      <c r="BW143" t="str">
        <f>IF(Table1[[#This Row],[Date]]="","",IF(Table1[[#This Row],[Effect 2]]="Dr.","Yes","No"))</f>
        <v/>
      </c>
      <c r="BX143" t="str">
        <f>IF(Table1[[#This Row],[Date]]="","",Table1[[#This Row],[Ledger 2]])</f>
        <v/>
      </c>
      <c r="BY143" t="str">
        <f>IF(Table1[[#This Row],[Date]]="","",IF(Table1[[#This Row],[Effect 2]]="Dr.",-Table1[[#This Row],[Amount 2]],Table1[[#This Row],[Amount 2]]))</f>
        <v/>
      </c>
      <c r="CB143" t="str">
        <f>IF(Table1[[#This Row],[Ledger 3]]="","","No")</f>
        <v/>
      </c>
      <c r="CC143" t="str">
        <f>IF(Table1[[#This Row],[Ledger 3]]="","",IF(Table1[[#This Row],[Effect 3]]="Dr.","Yes","No"))</f>
        <v/>
      </c>
      <c r="CD143" t="str">
        <f>IF(Table1[[#This Row],[Ledger 3]]="","",Table1[[#This Row],[Ledger 3]])</f>
        <v/>
      </c>
      <c r="CE143" t="str">
        <f>IF(Table1[[#This Row],[Ledger 3]]="","",IF(Table1[[#This Row],[Effect 3]]="Dr.",-Table1[[#This Row],[Amount 3]],Table1[[#This Row],[Amount 3]]))</f>
        <v/>
      </c>
      <c r="CH143" t="str">
        <f>IF(Table1[[#This Row],[Ledger 4]]="","","No")</f>
        <v/>
      </c>
      <c r="CI143" t="str">
        <f>IF(Table1[[#This Row],[Ledger 4]]="","",IF(Table1[[#This Row],[Effect 4]]="Dr.","Yes","No"))</f>
        <v/>
      </c>
      <c r="CJ143" t="str">
        <f>IF(Table1[[#This Row],[Ledger 4]]="","",Table1[[#This Row],[Ledger 4]])</f>
        <v/>
      </c>
      <c r="CK143" t="str">
        <f>IF(Table1[[#This Row],[Ledger 4]]="","",IF(Table1[[#This Row],[Effect 4]]="Dr.",-Table1[[#This Row],[Amount 4]],Table1[[#This Row],[Amount 4]]))</f>
        <v/>
      </c>
      <c r="CN143" t="str">
        <f>IF(Table1[[#This Row],[Ledger 5]]="","","No")</f>
        <v/>
      </c>
      <c r="CO143" t="str">
        <f>IF(Table1[[#This Row],[Ledger 5]]="","",IF(Table1[[#This Row],[Effect 5]]="Dr.","Yes","No"))</f>
        <v/>
      </c>
      <c r="CP143" t="str">
        <f>IF(Table1[[#This Row],[Ledger 5]]="","",Table1[[#This Row],[Ledger 5]])</f>
        <v/>
      </c>
      <c r="CQ143" t="str">
        <f>IF(Table1[[#This Row],[Ledger 5]]="","",IF(Table1[[#This Row],[Effect 5]]="Dr.",-Table1[[#This Row],[Amount 5]],Table1[[#This Row],[Amount 5]]))</f>
        <v/>
      </c>
      <c r="CT143" t="str">
        <f>IF(Table1[[#This Row],[Ledger 6]]="","","No")</f>
        <v/>
      </c>
      <c r="CU143" t="str">
        <f>IF(Table1[[#This Row],[Ledger 6]]="","",IF(Table1[[#This Row],[Effect 6]]="Dr.","Yes","No"))</f>
        <v/>
      </c>
      <c r="CV143" t="str">
        <f>IF(Table1[[#This Row],[Ledger 6]]="","",Table1[[#This Row],[Ledger 6]])</f>
        <v/>
      </c>
      <c r="CW143" t="str">
        <f>IF(Table1[[#This Row],[Ledger 6]]="","",IF(Table1[[#This Row],[Effect 6]]="Dr.",-Table1[[#This Row],[Amount 6]],Table1[[#This Row],[Amount 6]]))</f>
        <v/>
      </c>
      <c r="CZ143" t="str">
        <f>IF(Table1[[#This Row],[Ledger 7]]="","","No")</f>
        <v/>
      </c>
      <c r="DA143" t="str">
        <f>IF(Table1[[#This Row],[Ledger 7]]="","",IF(Table1[[#This Row],[Effect 7]]="Dr.","Yes","No"))</f>
        <v/>
      </c>
      <c r="DB143" t="str">
        <f>IF(Table1[[#This Row],[Ledger 7]]="","",Table1[[#This Row],[Ledger 7]])</f>
        <v/>
      </c>
      <c r="DC143" t="str">
        <f>IF(Table1[[#This Row],[Ledger 7]]="","",IF(Table1[[#This Row],[Effect 7]]="Dr.",-Table1[[#This Row],[Amount 7]],Table1[[#This Row],[Amount 7]]))</f>
        <v/>
      </c>
      <c r="DF143" t="str">
        <f>IF(Table1[[#This Row],[Ledger 8]]="","","No")</f>
        <v/>
      </c>
      <c r="DG143" t="str">
        <f>IF(Table1[[#This Row],[Ledger 8]]="","",IF(Table1[[#This Row],[Effect 8]]="Dr.","Yes","No"))</f>
        <v/>
      </c>
      <c r="DH143" t="str">
        <f>IF(Table1[[#This Row],[Ledger 8]]="","",Table1[[#This Row],[Ledger 8]])</f>
        <v/>
      </c>
      <c r="DI143" t="str">
        <f>IF(Table1[[#This Row],[Ledger 8]]="","",IF(Table1[[#This Row],[Effect 8]]="Dr.",-Table1[[#This Row],[Amount 8]],Table1[[#This Row],[Amount 8]]))</f>
        <v/>
      </c>
      <c r="DL143" t="str">
        <f>IF(Table1[[#This Row],[Ledger 9]]="","","No")</f>
        <v/>
      </c>
      <c r="DM143" t="str">
        <f>IF(Table1[[#This Row],[Ledger 9]]="","",IF(Table1[[#This Row],[Effect 9]]="Dr.","Yes","No"))</f>
        <v/>
      </c>
      <c r="DN143" t="str">
        <f>IF(Table1[[#This Row],[Ledger 9]]="","",Table1[[#This Row],[Ledger 9]])</f>
        <v/>
      </c>
      <c r="DO143" t="str">
        <f>IF(Table1[[#This Row],[Ledger 9]]="","",IF(Table1[[#This Row],[Effect 9]]="Dr.",-Table1[[#This Row],[Amount 9]],Table1[[#This Row],[Amount 9]]))</f>
        <v/>
      </c>
      <c r="DR143" t="str">
        <f>IF(Table1[[#This Row],[Ledger 10]]="","","No")</f>
        <v/>
      </c>
      <c r="DS143" t="str">
        <f>IF(Table1[[#This Row],[Ledger 10]]="","",IF(Table1[[#This Row],[Effect 10]]="Dr.","Yes","No"))</f>
        <v/>
      </c>
      <c r="DT143" t="str">
        <f>IF(Table1[[#This Row],[Ledger 10]]="","",Table1[[#This Row],[Ledger 10]])</f>
        <v/>
      </c>
      <c r="DU143" t="str">
        <f>IF(Table1[[#This Row],[Ledger 10]]="","",IF(Table1[[#This Row],[Effect 10]]="Dr.",-Table1[[#This Row],[Amount 10]],Table1[[#This Row],[Amount 10]]))</f>
        <v/>
      </c>
      <c r="DX143" t="str">
        <f>IF(Table1[[#This Row],[Ledger 11]]="","","No")</f>
        <v/>
      </c>
      <c r="DY143" t="str">
        <f>IF(Table1[[#This Row],[Ledger 11]]="","",IF(Table1[[#This Row],[Effect 11]]="Dr.","Yes","No"))</f>
        <v/>
      </c>
      <c r="DZ143" t="str">
        <f>IF(Table1[[#This Row],[Ledger 11]]="","",Table1[[#This Row],[Ledger 11]])</f>
        <v/>
      </c>
      <c r="EA143" t="str">
        <f>IF(Table1[[#This Row],[Ledger 11]]="","",IF(Table1[[#This Row],[Effect 11]]="Dr.",-Table1[[#This Row],[Amount 11]],Table1[[#This Row],[Amount 11]]))</f>
        <v/>
      </c>
      <c r="ED143" t="str">
        <f>IF(Table1[[#This Row],[Ledger 12]]="","","No")</f>
        <v/>
      </c>
      <c r="EE143" t="str">
        <f>IF(Table1[[#This Row],[Ledger 12]]="","",IF(Table1[[#This Row],[Effect 12]]="Dr.","Yes","No"))</f>
        <v/>
      </c>
      <c r="EF143" t="str">
        <f>IF(Table1[[#This Row],[Ledger 12]]="","",Table1[[#This Row],[Ledger 12]])</f>
        <v/>
      </c>
      <c r="EG143" t="str">
        <f>IF(Table1[[#This Row],[Ledger 12]]="","",IF(Table1[[#This Row],[Effect 12]]="Dr.",-Table1[[#This Row],[Amount 12]],Table1[[#This Row],[Amount 12]]))</f>
        <v/>
      </c>
      <c r="EJ143" t="str">
        <f>IF(Table1[[#This Row],[Ledger 13]]="","","No")</f>
        <v/>
      </c>
      <c r="EK143" t="str">
        <f>IF(Table1[[#This Row],[Ledger 13]]="","",IF(Table1[[#This Row],[Effect 13]]="Dr.","Yes","No"))</f>
        <v/>
      </c>
      <c r="EL143" t="str">
        <f>IF(Table1[[#This Row],[Ledger 13]]="","",Table1[[#This Row],[Ledger 13]])</f>
        <v/>
      </c>
      <c r="EM143" t="str">
        <f>IF(Table1[[#This Row],[Ledger 13]]="","",IF(Table1[[#This Row],[Effect 13]]="Dr.",-Table1[[#This Row],[Amount 13]],Table1[[#This Row],[Amount 13]]))</f>
        <v/>
      </c>
      <c r="EP143" t="str">
        <f>IF(Table1[[#This Row],[Ledger 14]]="","","No")</f>
        <v/>
      </c>
      <c r="EQ143" t="str">
        <f>IF(Table1[[#This Row],[Ledger 14]]="","",IF(Table1[[#This Row],[Effect 14]]="Dr.","Yes","No"))</f>
        <v/>
      </c>
      <c r="ER143" t="str">
        <f>IF(Table1[[#This Row],[Ledger 14]]="","",Table1[[#This Row],[Ledger 14]])</f>
        <v/>
      </c>
      <c r="ES143" t="str">
        <f>IF(Table1[[#This Row],[Ledger 14]]="","",IF(Table1[[#This Row],[Effect 14]]="Dr.",-Table1[[#This Row],[Amount 14]],Table1[[#This Row],[Amount 14]]))</f>
        <v/>
      </c>
      <c r="EV143" t="str">
        <f>IF(Table1[[#This Row],[Ledger 15]]="","","No")</f>
        <v/>
      </c>
      <c r="EW143" t="str">
        <f>IF(Table1[[#This Row],[Ledger 15]]="","",IF(Table1[[#This Row],[Effect 15]]="Dr.","Yes","No"))</f>
        <v/>
      </c>
      <c r="EX143" t="str">
        <f>IF(Table1[[#This Row],[Ledger 15]]="","",Table1[[#This Row],[Ledger 15]])</f>
        <v/>
      </c>
      <c r="EY143" t="str">
        <f>IF(Table1[[#This Row],[Ledger 15]]="","",IF(Table1[[#This Row],[Effect 15]]="Dr.",-Table1[[#This Row],[Amount 15]],Table1[[#This Row],[Amount 15]]))</f>
        <v/>
      </c>
      <c r="FD1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3">
        <f>IF(Table1[[#This Row],[Date]]="",0,IF(AND(Table1[[#This Row],[Date]]&gt;=$FE$2,Table1[[#This Row],[Date]]&lt;=$FE$3),0,1))</f>
        <v>0</v>
      </c>
      <c r="FF143">
        <f>IF(Table1[[#This Row],[Date]]="",0,IF(TYPE(VLOOKUP(Table1[[#This Row],[Voucher Type]],Table1[[#All],[Voucher Type Master]],1,FALSE))=16,1,0))</f>
        <v>0</v>
      </c>
      <c r="FG143">
        <f>IF(TYPE(IF(Table1[[#This Row],[Date]]="",0,IF(VLOOKUP(Table1[[#This Row],[Voucher Type]],$FY$5:$FZ$13,2,0)=Table1[[#This Row],[Effect 1]],0,1)))=16,1,0)</f>
        <v>0</v>
      </c>
      <c r="FH1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3">
        <f>IF(LEN(Table1[[#This Row],[Ledger 1]])&gt;0,IF(TYPE(VLOOKUP(Table1[[#This Row],[Ledger 1]],GZ:GZ,1,0))=16,1,0),0)</f>
        <v>0</v>
      </c>
      <c r="FJ143">
        <f>IF(LEN(Table1[[#This Row],[Ledger 2]])&gt;0,IF(TYPE(VLOOKUP(Table1[[#This Row],[Ledger 2]],GZ:GZ,1,0))=16,1,0),0)</f>
        <v>0</v>
      </c>
      <c r="FK143">
        <f>IF(LEN(Table1[[#This Row],[Ledger 3]])&gt;0,IF(TYPE(VLOOKUP(Table1[[#This Row],[Ledger 3]],GZ:GZ,1,0))=16,1,0),0)</f>
        <v>0</v>
      </c>
      <c r="FL143">
        <f>IF(LEN(Table1[[#This Row],[Ledger 4]])&gt;0,IF(TYPE(VLOOKUP(Table1[[#This Row],[Ledger 4]],GZ:GZ,1,0))=16,1,0),0)</f>
        <v>0</v>
      </c>
      <c r="FM143">
        <f>IF(LEN(Table1[[#This Row],[Ledger 5]])&gt;0,IF(TYPE(VLOOKUP(Table1[[#This Row],[Ledger 5]],GZ:GZ,1,0))=16,1,0),0)</f>
        <v>0</v>
      </c>
      <c r="FN143">
        <f>IF(LEN(Table1[[#This Row],[Ledger 6]])&gt;0,IF(TYPE(VLOOKUP(Table1[[#This Row],[Ledger 6]],$GZ:$GZ,1,0))=16,1,0),0)</f>
        <v>0</v>
      </c>
      <c r="FO143">
        <f>IF(LEN(Table1[[#This Row],[Ledger 7]])&gt;0,IF(TYPE(VLOOKUP(Table1[[#This Row],[Ledger 7]],$GZ:$GZ,1,0))=16,1,0),0)</f>
        <v>0</v>
      </c>
      <c r="FP143">
        <f>IF(LEN(Table1[[#This Row],[Ledger 8]])&gt;0,IF(TYPE(VLOOKUP(Table1[[#This Row],[Ledger 8]],$GZ:$GZ,1,0))=16,1,0),0)</f>
        <v>0</v>
      </c>
      <c r="FQ143">
        <f>IF(LEN(Table1[[#This Row],[Ledger 9]])&gt;0,IF(TYPE(VLOOKUP(Table1[[#This Row],[Ledger 9]],$GZ:$GZ,1,0))=16,1,0),0)</f>
        <v>0</v>
      </c>
      <c r="FR143">
        <f>IF(LEN(Table1[[#This Row],[Ledger 10]])&gt;0,IF(TYPE(VLOOKUP(Table1[[#This Row],[Ledger 10]],$GZ:$GZ,1,0))=16,1,0),0)</f>
        <v>0</v>
      </c>
      <c r="FS143">
        <f>IF(LEN(Table1[[#This Row],[Ledger 11]])&gt;0,IF(TYPE(VLOOKUP(Table1[[#This Row],[Ledger 11]],$GZ:$GZ,1,0))=16,1,0),0)</f>
        <v>0</v>
      </c>
      <c r="FT143">
        <f>IF(LEN(Table1[[#This Row],[Ledger 12]])&gt;0,IF(TYPE(VLOOKUP(Table1[[#This Row],[Ledger 12]],$GZ:$GZ,1,0))=16,1,0),0)</f>
        <v>0</v>
      </c>
      <c r="FU143">
        <f>IF(LEN(Table1[[#This Row],[Ledger 13]])&gt;0,IF(TYPE(VLOOKUP(Table1[[#This Row],[Ledger 13]],$GZ:$GZ,1,0))=16,1,0),0)</f>
        <v>0</v>
      </c>
      <c r="FV143">
        <f>IF(LEN(Table1[[#This Row],[Ledger 14]])&gt;0,IF(TYPE(VLOOKUP(Table1[[#This Row],[Ledger 14]],$GZ:$GZ,1,0))=16,1,0),0)</f>
        <v>0</v>
      </c>
      <c r="FW143">
        <f>IF(LEN(Table1[[#This Row],[Ledger 15]])&gt;0,IF(TYPE(VLOOKUP(Table1[[#This Row],[Ledger 15]],$GZ:$GZ,1,0))=16,1,0),0)</f>
        <v>0</v>
      </c>
    </row>
    <row r="144" spans="4:179" ht="33" customHeight="1" x14ac:dyDescent="0.45">
      <c r="D144" s="8">
        <f t="shared" si="11"/>
        <v>139</v>
      </c>
      <c r="E144" s="32"/>
      <c r="F144" s="34"/>
      <c r="G144" s="34"/>
      <c r="H144" s="34"/>
      <c r="I144" s="34"/>
      <c r="J144" s="38"/>
      <c r="K144" s="33"/>
      <c r="L144" s="36"/>
      <c r="M144" s="35"/>
      <c r="N144" s="34"/>
      <c r="O144" s="41"/>
      <c r="P144" s="35"/>
      <c r="Q144" s="34"/>
      <c r="R144" s="37"/>
      <c r="S144" s="35"/>
      <c r="T144" s="34"/>
      <c r="U144" s="37"/>
      <c r="V144" s="35"/>
      <c r="W144" s="34"/>
      <c r="X144" s="37"/>
      <c r="Y144" s="35"/>
      <c r="Z144" s="34"/>
      <c r="AA144" s="37"/>
      <c r="AB144" s="35"/>
      <c r="AC144" s="34"/>
      <c r="AD144" s="37"/>
      <c r="AE144" s="35"/>
      <c r="AF144" s="34"/>
      <c r="AG144" s="37"/>
      <c r="AH144" s="35"/>
      <c r="AI144" s="34"/>
      <c r="AJ144" s="37"/>
      <c r="AK144" s="35"/>
      <c r="AL144" s="34"/>
      <c r="AM144" s="37"/>
      <c r="AN144" s="35"/>
      <c r="AO144" s="34"/>
      <c r="AP144" s="37"/>
      <c r="AQ144" s="35"/>
      <c r="AR144" s="34"/>
      <c r="AS144" s="37"/>
      <c r="AT144" s="35"/>
      <c r="AU144" s="34"/>
      <c r="AV144" s="37"/>
      <c r="AW144" s="35"/>
      <c r="AX144" s="34"/>
      <c r="AY144" s="37"/>
      <c r="AZ144" s="35"/>
      <c r="BA144" s="34"/>
      <c r="BB144" s="37"/>
      <c r="BC1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4" s="7"/>
      <c r="BF144" t="str">
        <f>IF(Table1[[#This Row],[Date]]="","","&amp;lt;VOUCHER REMOTEID="&amp;""""&amp;$A$11&amp;$A$13&amp;ROW()&amp;""""&amp;" VCHTYPE="""&amp;F144&amp;""" ACTION="""&amp;"Create"&amp;"""&amp;gt;")</f>
        <v/>
      </c>
      <c r="BG144" t="str">
        <f>IF(Table1[[#This Row],[Date]]="","",TEXT(Table1[[#This Row],[Date]],"yyyymmdd"))</f>
        <v/>
      </c>
      <c r="BH144" t="str">
        <f>Table1[[#This Row],[Date2]]</f>
        <v/>
      </c>
      <c r="BI144" t="str">
        <f>IF(Table1[[#This Row],[Date]]="","",Table1[[#This Row],[Voucher Type]])</f>
        <v/>
      </c>
      <c r="BJ144" t="str">
        <f>IF(Table1[[#This Row],[Ref No / Invoice No]]="","",Table1[[#This Row],[Ref No / Invoice No]])</f>
        <v/>
      </c>
      <c r="BK144" t="str">
        <f>IF(Table1[[#This Row],[Voucher No]]="","",Table1[[#This Row],[Voucher No]])</f>
        <v/>
      </c>
      <c r="BL144" t="str">
        <f>IF(Table1[[#This Row],[Date]]="","",Table1[[#This Row],[Narration]])</f>
        <v/>
      </c>
      <c r="BM144" t="str">
        <f>IF(Table1[[#This Row],[Date]]="","",$A$11&amp;$A$13&amp;ROW())</f>
        <v/>
      </c>
      <c r="BN144" t="str">
        <f>IF(Table1[[#This Row],[Date]]="","",$A$13)</f>
        <v/>
      </c>
      <c r="BP144" t="str">
        <f>IF(Table1[[#This Row],[Ledger 1]]="","","No")</f>
        <v/>
      </c>
      <c r="BQ144" t="str">
        <f>IF(Table1[[#This Row],[Date]]="","",IF(Table1[[#This Row],[Effect 1]]="Dr.","Yes","No"))</f>
        <v/>
      </c>
      <c r="BR144" t="str">
        <f>IF(Table1[[#This Row],[Date]]="","",Table1[[#This Row],[Ledger 1]])</f>
        <v/>
      </c>
      <c r="BS144" t="str">
        <f>IF(Table1[[#This Row],[Date]]="","",IF(Table1[[#This Row],[Effect 1]]="Dr.",-Table1[[#This Row],[Amount 1]],Table1[[#This Row],[Amount 1]]))</f>
        <v/>
      </c>
      <c r="BV144" t="str">
        <f>IF(Table1[[#This Row],[Ledger 2]]="","","No")</f>
        <v/>
      </c>
      <c r="BW144" t="str">
        <f>IF(Table1[[#This Row],[Date]]="","",IF(Table1[[#This Row],[Effect 2]]="Dr.","Yes","No"))</f>
        <v/>
      </c>
      <c r="BX144" t="str">
        <f>IF(Table1[[#This Row],[Date]]="","",Table1[[#This Row],[Ledger 2]])</f>
        <v/>
      </c>
      <c r="BY144" t="str">
        <f>IF(Table1[[#This Row],[Date]]="","",IF(Table1[[#This Row],[Effect 2]]="Dr.",-Table1[[#This Row],[Amount 2]],Table1[[#This Row],[Amount 2]]))</f>
        <v/>
      </c>
      <c r="CB144" t="str">
        <f>IF(Table1[[#This Row],[Ledger 3]]="","","No")</f>
        <v/>
      </c>
      <c r="CC144" t="str">
        <f>IF(Table1[[#This Row],[Ledger 3]]="","",IF(Table1[[#This Row],[Effect 3]]="Dr.","Yes","No"))</f>
        <v/>
      </c>
      <c r="CD144" t="str">
        <f>IF(Table1[[#This Row],[Ledger 3]]="","",Table1[[#This Row],[Ledger 3]])</f>
        <v/>
      </c>
      <c r="CE144" t="str">
        <f>IF(Table1[[#This Row],[Ledger 3]]="","",IF(Table1[[#This Row],[Effect 3]]="Dr.",-Table1[[#This Row],[Amount 3]],Table1[[#This Row],[Amount 3]]))</f>
        <v/>
      </c>
      <c r="CH144" t="str">
        <f>IF(Table1[[#This Row],[Ledger 4]]="","","No")</f>
        <v/>
      </c>
      <c r="CI144" t="str">
        <f>IF(Table1[[#This Row],[Ledger 4]]="","",IF(Table1[[#This Row],[Effect 4]]="Dr.","Yes","No"))</f>
        <v/>
      </c>
      <c r="CJ144" t="str">
        <f>IF(Table1[[#This Row],[Ledger 4]]="","",Table1[[#This Row],[Ledger 4]])</f>
        <v/>
      </c>
      <c r="CK144" t="str">
        <f>IF(Table1[[#This Row],[Ledger 4]]="","",IF(Table1[[#This Row],[Effect 4]]="Dr.",-Table1[[#This Row],[Amount 4]],Table1[[#This Row],[Amount 4]]))</f>
        <v/>
      </c>
      <c r="CN144" t="str">
        <f>IF(Table1[[#This Row],[Ledger 5]]="","","No")</f>
        <v/>
      </c>
      <c r="CO144" t="str">
        <f>IF(Table1[[#This Row],[Ledger 5]]="","",IF(Table1[[#This Row],[Effect 5]]="Dr.","Yes","No"))</f>
        <v/>
      </c>
      <c r="CP144" t="str">
        <f>IF(Table1[[#This Row],[Ledger 5]]="","",Table1[[#This Row],[Ledger 5]])</f>
        <v/>
      </c>
      <c r="CQ144" t="str">
        <f>IF(Table1[[#This Row],[Ledger 5]]="","",IF(Table1[[#This Row],[Effect 5]]="Dr.",-Table1[[#This Row],[Amount 5]],Table1[[#This Row],[Amount 5]]))</f>
        <v/>
      </c>
      <c r="CT144" t="str">
        <f>IF(Table1[[#This Row],[Ledger 6]]="","","No")</f>
        <v/>
      </c>
      <c r="CU144" t="str">
        <f>IF(Table1[[#This Row],[Ledger 6]]="","",IF(Table1[[#This Row],[Effect 6]]="Dr.","Yes","No"))</f>
        <v/>
      </c>
      <c r="CV144" t="str">
        <f>IF(Table1[[#This Row],[Ledger 6]]="","",Table1[[#This Row],[Ledger 6]])</f>
        <v/>
      </c>
      <c r="CW144" t="str">
        <f>IF(Table1[[#This Row],[Ledger 6]]="","",IF(Table1[[#This Row],[Effect 6]]="Dr.",-Table1[[#This Row],[Amount 6]],Table1[[#This Row],[Amount 6]]))</f>
        <v/>
      </c>
      <c r="CZ144" t="str">
        <f>IF(Table1[[#This Row],[Ledger 7]]="","","No")</f>
        <v/>
      </c>
      <c r="DA144" t="str">
        <f>IF(Table1[[#This Row],[Ledger 7]]="","",IF(Table1[[#This Row],[Effect 7]]="Dr.","Yes","No"))</f>
        <v/>
      </c>
      <c r="DB144" t="str">
        <f>IF(Table1[[#This Row],[Ledger 7]]="","",Table1[[#This Row],[Ledger 7]])</f>
        <v/>
      </c>
      <c r="DC144" t="str">
        <f>IF(Table1[[#This Row],[Ledger 7]]="","",IF(Table1[[#This Row],[Effect 7]]="Dr.",-Table1[[#This Row],[Amount 7]],Table1[[#This Row],[Amount 7]]))</f>
        <v/>
      </c>
      <c r="DF144" t="str">
        <f>IF(Table1[[#This Row],[Ledger 8]]="","","No")</f>
        <v/>
      </c>
      <c r="DG144" t="str">
        <f>IF(Table1[[#This Row],[Ledger 8]]="","",IF(Table1[[#This Row],[Effect 8]]="Dr.","Yes","No"))</f>
        <v/>
      </c>
      <c r="DH144" t="str">
        <f>IF(Table1[[#This Row],[Ledger 8]]="","",Table1[[#This Row],[Ledger 8]])</f>
        <v/>
      </c>
      <c r="DI144" t="str">
        <f>IF(Table1[[#This Row],[Ledger 8]]="","",IF(Table1[[#This Row],[Effect 8]]="Dr.",-Table1[[#This Row],[Amount 8]],Table1[[#This Row],[Amount 8]]))</f>
        <v/>
      </c>
      <c r="DL144" t="str">
        <f>IF(Table1[[#This Row],[Ledger 9]]="","","No")</f>
        <v/>
      </c>
      <c r="DM144" t="str">
        <f>IF(Table1[[#This Row],[Ledger 9]]="","",IF(Table1[[#This Row],[Effect 9]]="Dr.","Yes","No"))</f>
        <v/>
      </c>
      <c r="DN144" t="str">
        <f>IF(Table1[[#This Row],[Ledger 9]]="","",Table1[[#This Row],[Ledger 9]])</f>
        <v/>
      </c>
      <c r="DO144" t="str">
        <f>IF(Table1[[#This Row],[Ledger 9]]="","",IF(Table1[[#This Row],[Effect 9]]="Dr.",-Table1[[#This Row],[Amount 9]],Table1[[#This Row],[Amount 9]]))</f>
        <v/>
      </c>
      <c r="DR144" t="str">
        <f>IF(Table1[[#This Row],[Ledger 10]]="","","No")</f>
        <v/>
      </c>
      <c r="DS144" t="str">
        <f>IF(Table1[[#This Row],[Ledger 10]]="","",IF(Table1[[#This Row],[Effect 10]]="Dr.","Yes","No"))</f>
        <v/>
      </c>
      <c r="DT144" t="str">
        <f>IF(Table1[[#This Row],[Ledger 10]]="","",Table1[[#This Row],[Ledger 10]])</f>
        <v/>
      </c>
      <c r="DU144" t="str">
        <f>IF(Table1[[#This Row],[Ledger 10]]="","",IF(Table1[[#This Row],[Effect 10]]="Dr.",-Table1[[#This Row],[Amount 10]],Table1[[#This Row],[Amount 10]]))</f>
        <v/>
      </c>
      <c r="DX144" t="str">
        <f>IF(Table1[[#This Row],[Ledger 11]]="","","No")</f>
        <v/>
      </c>
      <c r="DY144" t="str">
        <f>IF(Table1[[#This Row],[Ledger 11]]="","",IF(Table1[[#This Row],[Effect 11]]="Dr.","Yes","No"))</f>
        <v/>
      </c>
      <c r="DZ144" t="str">
        <f>IF(Table1[[#This Row],[Ledger 11]]="","",Table1[[#This Row],[Ledger 11]])</f>
        <v/>
      </c>
      <c r="EA144" t="str">
        <f>IF(Table1[[#This Row],[Ledger 11]]="","",IF(Table1[[#This Row],[Effect 11]]="Dr.",-Table1[[#This Row],[Amount 11]],Table1[[#This Row],[Amount 11]]))</f>
        <v/>
      </c>
      <c r="ED144" t="str">
        <f>IF(Table1[[#This Row],[Ledger 12]]="","","No")</f>
        <v/>
      </c>
      <c r="EE144" t="str">
        <f>IF(Table1[[#This Row],[Ledger 12]]="","",IF(Table1[[#This Row],[Effect 12]]="Dr.","Yes","No"))</f>
        <v/>
      </c>
      <c r="EF144" t="str">
        <f>IF(Table1[[#This Row],[Ledger 12]]="","",Table1[[#This Row],[Ledger 12]])</f>
        <v/>
      </c>
      <c r="EG144" t="str">
        <f>IF(Table1[[#This Row],[Ledger 12]]="","",IF(Table1[[#This Row],[Effect 12]]="Dr.",-Table1[[#This Row],[Amount 12]],Table1[[#This Row],[Amount 12]]))</f>
        <v/>
      </c>
      <c r="EJ144" t="str">
        <f>IF(Table1[[#This Row],[Ledger 13]]="","","No")</f>
        <v/>
      </c>
      <c r="EK144" t="str">
        <f>IF(Table1[[#This Row],[Ledger 13]]="","",IF(Table1[[#This Row],[Effect 13]]="Dr.","Yes","No"))</f>
        <v/>
      </c>
      <c r="EL144" t="str">
        <f>IF(Table1[[#This Row],[Ledger 13]]="","",Table1[[#This Row],[Ledger 13]])</f>
        <v/>
      </c>
      <c r="EM144" t="str">
        <f>IF(Table1[[#This Row],[Ledger 13]]="","",IF(Table1[[#This Row],[Effect 13]]="Dr.",-Table1[[#This Row],[Amount 13]],Table1[[#This Row],[Amount 13]]))</f>
        <v/>
      </c>
      <c r="EP144" t="str">
        <f>IF(Table1[[#This Row],[Ledger 14]]="","","No")</f>
        <v/>
      </c>
      <c r="EQ144" t="str">
        <f>IF(Table1[[#This Row],[Ledger 14]]="","",IF(Table1[[#This Row],[Effect 14]]="Dr.","Yes","No"))</f>
        <v/>
      </c>
      <c r="ER144" t="str">
        <f>IF(Table1[[#This Row],[Ledger 14]]="","",Table1[[#This Row],[Ledger 14]])</f>
        <v/>
      </c>
      <c r="ES144" t="str">
        <f>IF(Table1[[#This Row],[Ledger 14]]="","",IF(Table1[[#This Row],[Effect 14]]="Dr.",-Table1[[#This Row],[Amount 14]],Table1[[#This Row],[Amount 14]]))</f>
        <v/>
      </c>
      <c r="EV144" t="str">
        <f>IF(Table1[[#This Row],[Ledger 15]]="","","No")</f>
        <v/>
      </c>
      <c r="EW144" t="str">
        <f>IF(Table1[[#This Row],[Ledger 15]]="","",IF(Table1[[#This Row],[Effect 15]]="Dr.","Yes","No"))</f>
        <v/>
      </c>
      <c r="EX144" t="str">
        <f>IF(Table1[[#This Row],[Ledger 15]]="","",Table1[[#This Row],[Ledger 15]])</f>
        <v/>
      </c>
      <c r="EY144" t="str">
        <f>IF(Table1[[#This Row],[Ledger 15]]="","",IF(Table1[[#This Row],[Effect 15]]="Dr.",-Table1[[#This Row],[Amount 15]],Table1[[#This Row],[Amount 15]]))</f>
        <v/>
      </c>
      <c r="FD1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4">
        <f>IF(Table1[[#This Row],[Date]]="",0,IF(AND(Table1[[#This Row],[Date]]&gt;=$FE$2,Table1[[#This Row],[Date]]&lt;=$FE$3),0,1))</f>
        <v>0</v>
      </c>
      <c r="FF144">
        <f>IF(Table1[[#This Row],[Date]]="",0,IF(TYPE(VLOOKUP(Table1[[#This Row],[Voucher Type]],Table1[[#All],[Voucher Type Master]],1,FALSE))=16,1,0))</f>
        <v>0</v>
      </c>
      <c r="FG144">
        <f>IF(TYPE(IF(Table1[[#This Row],[Date]]="",0,IF(VLOOKUP(Table1[[#This Row],[Voucher Type]],$FY$5:$FZ$13,2,0)=Table1[[#This Row],[Effect 1]],0,1)))=16,1,0)</f>
        <v>0</v>
      </c>
      <c r="FH1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4">
        <f>IF(LEN(Table1[[#This Row],[Ledger 1]])&gt;0,IF(TYPE(VLOOKUP(Table1[[#This Row],[Ledger 1]],GZ:GZ,1,0))=16,1,0),0)</f>
        <v>0</v>
      </c>
      <c r="FJ144">
        <f>IF(LEN(Table1[[#This Row],[Ledger 2]])&gt;0,IF(TYPE(VLOOKUP(Table1[[#This Row],[Ledger 2]],GZ:GZ,1,0))=16,1,0),0)</f>
        <v>0</v>
      </c>
      <c r="FK144">
        <f>IF(LEN(Table1[[#This Row],[Ledger 3]])&gt;0,IF(TYPE(VLOOKUP(Table1[[#This Row],[Ledger 3]],GZ:GZ,1,0))=16,1,0),0)</f>
        <v>0</v>
      </c>
      <c r="FL144">
        <f>IF(LEN(Table1[[#This Row],[Ledger 4]])&gt;0,IF(TYPE(VLOOKUP(Table1[[#This Row],[Ledger 4]],GZ:GZ,1,0))=16,1,0),0)</f>
        <v>0</v>
      </c>
      <c r="FM144">
        <f>IF(LEN(Table1[[#This Row],[Ledger 5]])&gt;0,IF(TYPE(VLOOKUP(Table1[[#This Row],[Ledger 5]],GZ:GZ,1,0))=16,1,0),0)</f>
        <v>0</v>
      </c>
      <c r="FN144">
        <f>IF(LEN(Table1[[#This Row],[Ledger 6]])&gt;0,IF(TYPE(VLOOKUP(Table1[[#This Row],[Ledger 6]],$GZ:$GZ,1,0))=16,1,0),0)</f>
        <v>0</v>
      </c>
      <c r="FO144">
        <f>IF(LEN(Table1[[#This Row],[Ledger 7]])&gt;0,IF(TYPE(VLOOKUP(Table1[[#This Row],[Ledger 7]],$GZ:$GZ,1,0))=16,1,0),0)</f>
        <v>0</v>
      </c>
      <c r="FP144">
        <f>IF(LEN(Table1[[#This Row],[Ledger 8]])&gt;0,IF(TYPE(VLOOKUP(Table1[[#This Row],[Ledger 8]],$GZ:$GZ,1,0))=16,1,0),0)</f>
        <v>0</v>
      </c>
      <c r="FQ144">
        <f>IF(LEN(Table1[[#This Row],[Ledger 9]])&gt;0,IF(TYPE(VLOOKUP(Table1[[#This Row],[Ledger 9]],$GZ:$GZ,1,0))=16,1,0),0)</f>
        <v>0</v>
      </c>
      <c r="FR144">
        <f>IF(LEN(Table1[[#This Row],[Ledger 10]])&gt;0,IF(TYPE(VLOOKUP(Table1[[#This Row],[Ledger 10]],$GZ:$GZ,1,0))=16,1,0),0)</f>
        <v>0</v>
      </c>
      <c r="FS144">
        <f>IF(LEN(Table1[[#This Row],[Ledger 11]])&gt;0,IF(TYPE(VLOOKUP(Table1[[#This Row],[Ledger 11]],$GZ:$GZ,1,0))=16,1,0),0)</f>
        <v>0</v>
      </c>
      <c r="FT144">
        <f>IF(LEN(Table1[[#This Row],[Ledger 12]])&gt;0,IF(TYPE(VLOOKUP(Table1[[#This Row],[Ledger 12]],$GZ:$GZ,1,0))=16,1,0),0)</f>
        <v>0</v>
      </c>
      <c r="FU144">
        <f>IF(LEN(Table1[[#This Row],[Ledger 13]])&gt;0,IF(TYPE(VLOOKUP(Table1[[#This Row],[Ledger 13]],$GZ:$GZ,1,0))=16,1,0),0)</f>
        <v>0</v>
      </c>
      <c r="FV144">
        <f>IF(LEN(Table1[[#This Row],[Ledger 14]])&gt;0,IF(TYPE(VLOOKUP(Table1[[#This Row],[Ledger 14]],$GZ:$GZ,1,0))=16,1,0),0)</f>
        <v>0</v>
      </c>
      <c r="FW144">
        <f>IF(LEN(Table1[[#This Row],[Ledger 15]])&gt;0,IF(TYPE(VLOOKUP(Table1[[#This Row],[Ledger 15]],$GZ:$GZ,1,0))=16,1,0),0)</f>
        <v>0</v>
      </c>
    </row>
    <row r="145" spans="4:179" ht="33" customHeight="1" x14ac:dyDescent="0.45">
      <c r="D145" s="8">
        <f t="shared" si="11"/>
        <v>140</v>
      </c>
      <c r="E145" s="32"/>
      <c r="F145" s="34"/>
      <c r="G145" s="34"/>
      <c r="H145" s="34"/>
      <c r="I145" s="34"/>
      <c r="J145" s="38"/>
      <c r="K145" s="33"/>
      <c r="L145" s="36"/>
      <c r="M145" s="35"/>
      <c r="N145" s="34"/>
      <c r="O145" s="41"/>
      <c r="P145" s="35"/>
      <c r="Q145" s="34"/>
      <c r="R145" s="37"/>
      <c r="S145" s="35"/>
      <c r="T145" s="34"/>
      <c r="U145" s="37"/>
      <c r="V145" s="35"/>
      <c r="W145" s="34"/>
      <c r="X145" s="37"/>
      <c r="Y145" s="35"/>
      <c r="Z145" s="34"/>
      <c r="AA145" s="37"/>
      <c r="AB145" s="35"/>
      <c r="AC145" s="34"/>
      <c r="AD145" s="37"/>
      <c r="AE145" s="35"/>
      <c r="AF145" s="34"/>
      <c r="AG145" s="37"/>
      <c r="AH145" s="35"/>
      <c r="AI145" s="34"/>
      <c r="AJ145" s="37"/>
      <c r="AK145" s="35"/>
      <c r="AL145" s="34"/>
      <c r="AM145" s="37"/>
      <c r="AN145" s="35"/>
      <c r="AO145" s="34"/>
      <c r="AP145" s="37"/>
      <c r="AQ145" s="35"/>
      <c r="AR145" s="34"/>
      <c r="AS145" s="37"/>
      <c r="AT145" s="35"/>
      <c r="AU145" s="34"/>
      <c r="AV145" s="37"/>
      <c r="AW145" s="35"/>
      <c r="AX145" s="34"/>
      <c r="AY145" s="37"/>
      <c r="AZ145" s="35"/>
      <c r="BA145" s="34"/>
      <c r="BB145" s="37"/>
      <c r="BC1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5" s="7"/>
      <c r="BF145" t="str">
        <f>IF(Table1[[#This Row],[Date]]="","","&amp;lt;VOUCHER REMOTEID="&amp;""""&amp;$A$11&amp;$A$13&amp;ROW()&amp;""""&amp;" VCHTYPE="""&amp;F145&amp;""" ACTION="""&amp;"Create"&amp;"""&amp;gt;")</f>
        <v/>
      </c>
      <c r="BG145" t="str">
        <f>IF(Table1[[#This Row],[Date]]="","",TEXT(Table1[[#This Row],[Date]],"yyyymmdd"))</f>
        <v/>
      </c>
      <c r="BH145" t="str">
        <f>Table1[[#This Row],[Date2]]</f>
        <v/>
      </c>
      <c r="BI145" t="str">
        <f>IF(Table1[[#This Row],[Date]]="","",Table1[[#This Row],[Voucher Type]])</f>
        <v/>
      </c>
      <c r="BJ145" t="str">
        <f>IF(Table1[[#This Row],[Ref No / Invoice No]]="","",Table1[[#This Row],[Ref No / Invoice No]])</f>
        <v/>
      </c>
      <c r="BK145" t="str">
        <f>IF(Table1[[#This Row],[Voucher No]]="","",Table1[[#This Row],[Voucher No]])</f>
        <v/>
      </c>
      <c r="BL145" t="str">
        <f>IF(Table1[[#This Row],[Date]]="","",Table1[[#This Row],[Narration]])</f>
        <v/>
      </c>
      <c r="BM145" t="str">
        <f>IF(Table1[[#This Row],[Date]]="","",$A$11&amp;$A$13&amp;ROW())</f>
        <v/>
      </c>
      <c r="BN145" t="str">
        <f>IF(Table1[[#This Row],[Date]]="","",$A$13)</f>
        <v/>
      </c>
      <c r="BP145" t="str">
        <f>IF(Table1[[#This Row],[Ledger 1]]="","","No")</f>
        <v/>
      </c>
      <c r="BQ145" t="str">
        <f>IF(Table1[[#This Row],[Date]]="","",IF(Table1[[#This Row],[Effect 1]]="Dr.","Yes","No"))</f>
        <v/>
      </c>
      <c r="BR145" t="str">
        <f>IF(Table1[[#This Row],[Date]]="","",Table1[[#This Row],[Ledger 1]])</f>
        <v/>
      </c>
      <c r="BS145" t="str">
        <f>IF(Table1[[#This Row],[Date]]="","",IF(Table1[[#This Row],[Effect 1]]="Dr.",-Table1[[#This Row],[Amount 1]],Table1[[#This Row],[Amount 1]]))</f>
        <v/>
      </c>
      <c r="BV145" t="str">
        <f>IF(Table1[[#This Row],[Ledger 2]]="","","No")</f>
        <v/>
      </c>
      <c r="BW145" t="str">
        <f>IF(Table1[[#This Row],[Date]]="","",IF(Table1[[#This Row],[Effect 2]]="Dr.","Yes","No"))</f>
        <v/>
      </c>
      <c r="BX145" t="str">
        <f>IF(Table1[[#This Row],[Date]]="","",Table1[[#This Row],[Ledger 2]])</f>
        <v/>
      </c>
      <c r="BY145" t="str">
        <f>IF(Table1[[#This Row],[Date]]="","",IF(Table1[[#This Row],[Effect 2]]="Dr.",-Table1[[#This Row],[Amount 2]],Table1[[#This Row],[Amount 2]]))</f>
        <v/>
      </c>
      <c r="CB145" t="str">
        <f>IF(Table1[[#This Row],[Ledger 3]]="","","No")</f>
        <v/>
      </c>
      <c r="CC145" t="str">
        <f>IF(Table1[[#This Row],[Ledger 3]]="","",IF(Table1[[#This Row],[Effect 3]]="Dr.","Yes","No"))</f>
        <v/>
      </c>
      <c r="CD145" t="str">
        <f>IF(Table1[[#This Row],[Ledger 3]]="","",Table1[[#This Row],[Ledger 3]])</f>
        <v/>
      </c>
      <c r="CE145" t="str">
        <f>IF(Table1[[#This Row],[Ledger 3]]="","",IF(Table1[[#This Row],[Effect 3]]="Dr.",-Table1[[#This Row],[Amount 3]],Table1[[#This Row],[Amount 3]]))</f>
        <v/>
      </c>
      <c r="CH145" t="str">
        <f>IF(Table1[[#This Row],[Ledger 4]]="","","No")</f>
        <v/>
      </c>
      <c r="CI145" t="str">
        <f>IF(Table1[[#This Row],[Ledger 4]]="","",IF(Table1[[#This Row],[Effect 4]]="Dr.","Yes","No"))</f>
        <v/>
      </c>
      <c r="CJ145" t="str">
        <f>IF(Table1[[#This Row],[Ledger 4]]="","",Table1[[#This Row],[Ledger 4]])</f>
        <v/>
      </c>
      <c r="CK145" t="str">
        <f>IF(Table1[[#This Row],[Ledger 4]]="","",IF(Table1[[#This Row],[Effect 4]]="Dr.",-Table1[[#This Row],[Amount 4]],Table1[[#This Row],[Amount 4]]))</f>
        <v/>
      </c>
      <c r="CN145" t="str">
        <f>IF(Table1[[#This Row],[Ledger 5]]="","","No")</f>
        <v/>
      </c>
      <c r="CO145" t="str">
        <f>IF(Table1[[#This Row],[Ledger 5]]="","",IF(Table1[[#This Row],[Effect 5]]="Dr.","Yes","No"))</f>
        <v/>
      </c>
      <c r="CP145" t="str">
        <f>IF(Table1[[#This Row],[Ledger 5]]="","",Table1[[#This Row],[Ledger 5]])</f>
        <v/>
      </c>
      <c r="CQ145" t="str">
        <f>IF(Table1[[#This Row],[Ledger 5]]="","",IF(Table1[[#This Row],[Effect 5]]="Dr.",-Table1[[#This Row],[Amount 5]],Table1[[#This Row],[Amount 5]]))</f>
        <v/>
      </c>
      <c r="CT145" t="str">
        <f>IF(Table1[[#This Row],[Ledger 6]]="","","No")</f>
        <v/>
      </c>
      <c r="CU145" t="str">
        <f>IF(Table1[[#This Row],[Ledger 6]]="","",IF(Table1[[#This Row],[Effect 6]]="Dr.","Yes","No"))</f>
        <v/>
      </c>
      <c r="CV145" t="str">
        <f>IF(Table1[[#This Row],[Ledger 6]]="","",Table1[[#This Row],[Ledger 6]])</f>
        <v/>
      </c>
      <c r="CW145" t="str">
        <f>IF(Table1[[#This Row],[Ledger 6]]="","",IF(Table1[[#This Row],[Effect 6]]="Dr.",-Table1[[#This Row],[Amount 6]],Table1[[#This Row],[Amount 6]]))</f>
        <v/>
      </c>
      <c r="CZ145" t="str">
        <f>IF(Table1[[#This Row],[Ledger 7]]="","","No")</f>
        <v/>
      </c>
      <c r="DA145" t="str">
        <f>IF(Table1[[#This Row],[Ledger 7]]="","",IF(Table1[[#This Row],[Effect 7]]="Dr.","Yes","No"))</f>
        <v/>
      </c>
      <c r="DB145" t="str">
        <f>IF(Table1[[#This Row],[Ledger 7]]="","",Table1[[#This Row],[Ledger 7]])</f>
        <v/>
      </c>
      <c r="DC145" t="str">
        <f>IF(Table1[[#This Row],[Ledger 7]]="","",IF(Table1[[#This Row],[Effect 7]]="Dr.",-Table1[[#This Row],[Amount 7]],Table1[[#This Row],[Amount 7]]))</f>
        <v/>
      </c>
      <c r="DF145" t="str">
        <f>IF(Table1[[#This Row],[Ledger 8]]="","","No")</f>
        <v/>
      </c>
      <c r="DG145" t="str">
        <f>IF(Table1[[#This Row],[Ledger 8]]="","",IF(Table1[[#This Row],[Effect 8]]="Dr.","Yes","No"))</f>
        <v/>
      </c>
      <c r="DH145" t="str">
        <f>IF(Table1[[#This Row],[Ledger 8]]="","",Table1[[#This Row],[Ledger 8]])</f>
        <v/>
      </c>
      <c r="DI145" t="str">
        <f>IF(Table1[[#This Row],[Ledger 8]]="","",IF(Table1[[#This Row],[Effect 8]]="Dr.",-Table1[[#This Row],[Amount 8]],Table1[[#This Row],[Amount 8]]))</f>
        <v/>
      </c>
      <c r="DL145" t="str">
        <f>IF(Table1[[#This Row],[Ledger 9]]="","","No")</f>
        <v/>
      </c>
      <c r="DM145" t="str">
        <f>IF(Table1[[#This Row],[Ledger 9]]="","",IF(Table1[[#This Row],[Effect 9]]="Dr.","Yes","No"))</f>
        <v/>
      </c>
      <c r="DN145" t="str">
        <f>IF(Table1[[#This Row],[Ledger 9]]="","",Table1[[#This Row],[Ledger 9]])</f>
        <v/>
      </c>
      <c r="DO145" t="str">
        <f>IF(Table1[[#This Row],[Ledger 9]]="","",IF(Table1[[#This Row],[Effect 9]]="Dr.",-Table1[[#This Row],[Amount 9]],Table1[[#This Row],[Amount 9]]))</f>
        <v/>
      </c>
      <c r="DR145" t="str">
        <f>IF(Table1[[#This Row],[Ledger 10]]="","","No")</f>
        <v/>
      </c>
      <c r="DS145" t="str">
        <f>IF(Table1[[#This Row],[Ledger 10]]="","",IF(Table1[[#This Row],[Effect 10]]="Dr.","Yes","No"))</f>
        <v/>
      </c>
      <c r="DT145" t="str">
        <f>IF(Table1[[#This Row],[Ledger 10]]="","",Table1[[#This Row],[Ledger 10]])</f>
        <v/>
      </c>
      <c r="DU145" t="str">
        <f>IF(Table1[[#This Row],[Ledger 10]]="","",IF(Table1[[#This Row],[Effect 10]]="Dr.",-Table1[[#This Row],[Amount 10]],Table1[[#This Row],[Amount 10]]))</f>
        <v/>
      </c>
      <c r="DX145" t="str">
        <f>IF(Table1[[#This Row],[Ledger 11]]="","","No")</f>
        <v/>
      </c>
      <c r="DY145" t="str">
        <f>IF(Table1[[#This Row],[Ledger 11]]="","",IF(Table1[[#This Row],[Effect 11]]="Dr.","Yes","No"))</f>
        <v/>
      </c>
      <c r="DZ145" t="str">
        <f>IF(Table1[[#This Row],[Ledger 11]]="","",Table1[[#This Row],[Ledger 11]])</f>
        <v/>
      </c>
      <c r="EA145" t="str">
        <f>IF(Table1[[#This Row],[Ledger 11]]="","",IF(Table1[[#This Row],[Effect 11]]="Dr.",-Table1[[#This Row],[Amount 11]],Table1[[#This Row],[Amount 11]]))</f>
        <v/>
      </c>
      <c r="ED145" t="str">
        <f>IF(Table1[[#This Row],[Ledger 12]]="","","No")</f>
        <v/>
      </c>
      <c r="EE145" t="str">
        <f>IF(Table1[[#This Row],[Ledger 12]]="","",IF(Table1[[#This Row],[Effect 12]]="Dr.","Yes","No"))</f>
        <v/>
      </c>
      <c r="EF145" t="str">
        <f>IF(Table1[[#This Row],[Ledger 12]]="","",Table1[[#This Row],[Ledger 12]])</f>
        <v/>
      </c>
      <c r="EG145" t="str">
        <f>IF(Table1[[#This Row],[Ledger 12]]="","",IF(Table1[[#This Row],[Effect 12]]="Dr.",-Table1[[#This Row],[Amount 12]],Table1[[#This Row],[Amount 12]]))</f>
        <v/>
      </c>
      <c r="EJ145" t="str">
        <f>IF(Table1[[#This Row],[Ledger 13]]="","","No")</f>
        <v/>
      </c>
      <c r="EK145" t="str">
        <f>IF(Table1[[#This Row],[Ledger 13]]="","",IF(Table1[[#This Row],[Effect 13]]="Dr.","Yes","No"))</f>
        <v/>
      </c>
      <c r="EL145" t="str">
        <f>IF(Table1[[#This Row],[Ledger 13]]="","",Table1[[#This Row],[Ledger 13]])</f>
        <v/>
      </c>
      <c r="EM145" t="str">
        <f>IF(Table1[[#This Row],[Ledger 13]]="","",IF(Table1[[#This Row],[Effect 13]]="Dr.",-Table1[[#This Row],[Amount 13]],Table1[[#This Row],[Amount 13]]))</f>
        <v/>
      </c>
      <c r="EP145" t="str">
        <f>IF(Table1[[#This Row],[Ledger 14]]="","","No")</f>
        <v/>
      </c>
      <c r="EQ145" t="str">
        <f>IF(Table1[[#This Row],[Ledger 14]]="","",IF(Table1[[#This Row],[Effect 14]]="Dr.","Yes","No"))</f>
        <v/>
      </c>
      <c r="ER145" t="str">
        <f>IF(Table1[[#This Row],[Ledger 14]]="","",Table1[[#This Row],[Ledger 14]])</f>
        <v/>
      </c>
      <c r="ES145" t="str">
        <f>IF(Table1[[#This Row],[Ledger 14]]="","",IF(Table1[[#This Row],[Effect 14]]="Dr.",-Table1[[#This Row],[Amount 14]],Table1[[#This Row],[Amount 14]]))</f>
        <v/>
      </c>
      <c r="EV145" t="str">
        <f>IF(Table1[[#This Row],[Ledger 15]]="","","No")</f>
        <v/>
      </c>
      <c r="EW145" t="str">
        <f>IF(Table1[[#This Row],[Ledger 15]]="","",IF(Table1[[#This Row],[Effect 15]]="Dr.","Yes","No"))</f>
        <v/>
      </c>
      <c r="EX145" t="str">
        <f>IF(Table1[[#This Row],[Ledger 15]]="","",Table1[[#This Row],[Ledger 15]])</f>
        <v/>
      </c>
      <c r="EY145" t="str">
        <f>IF(Table1[[#This Row],[Ledger 15]]="","",IF(Table1[[#This Row],[Effect 15]]="Dr.",-Table1[[#This Row],[Amount 15]],Table1[[#This Row],[Amount 15]]))</f>
        <v/>
      </c>
      <c r="FD1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5">
        <f>IF(Table1[[#This Row],[Date]]="",0,IF(AND(Table1[[#This Row],[Date]]&gt;=$FE$2,Table1[[#This Row],[Date]]&lt;=$FE$3),0,1))</f>
        <v>0</v>
      </c>
      <c r="FF145">
        <f>IF(Table1[[#This Row],[Date]]="",0,IF(TYPE(VLOOKUP(Table1[[#This Row],[Voucher Type]],Table1[[#All],[Voucher Type Master]],1,FALSE))=16,1,0))</f>
        <v>0</v>
      </c>
      <c r="FG145">
        <f>IF(TYPE(IF(Table1[[#This Row],[Date]]="",0,IF(VLOOKUP(Table1[[#This Row],[Voucher Type]],$FY$5:$FZ$13,2,0)=Table1[[#This Row],[Effect 1]],0,1)))=16,1,0)</f>
        <v>0</v>
      </c>
      <c r="FH1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5">
        <f>IF(LEN(Table1[[#This Row],[Ledger 1]])&gt;0,IF(TYPE(VLOOKUP(Table1[[#This Row],[Ledger 1]],GZ:GZ,1,0))=16,1,0),0)</f>
        <v>0</v>
      </c>
      <c r="FJ145">
        <f>IF(LEN(Table1[[#This Row],[Ledger 2]])&gt;0,IF(TYPE(VLOOKUP(Table1[[#This Row],[Ledger 2]],GZ:GZ,1,0))=16,1,0),0)</f>
        <v>0</v>
      </c>
      <c r="FK145">
        <f>IF(LEN(Table1[[#This Row],[Ledger 3]])&gt;0,IF(TYPE(VLOOKUP(Table1[[#This Row],[Ledger 3]],GZ:GZ,1,0))=16,1,0),0)</f>
        <v>0</v>
      </c>
      <c r="FL145">
        <f>IF(LEN(Table1[[#This Row],[Ledger 4]])&gt;0,IF(TYPE(VLOOKUP(Table1[[#This Row],[Ledger 4]],GZ:GZ,1,0))=16,1,0),0)</f>
        <v>0</v>
      </c>
      <c r="FM145">
        <f>IF(LEN(Table1[[#This Row],[Ledger 5]])&gt;0,IF(TYPE(VLOOKUP(Table1[[#This Row],[Ledger 5]],GZ:GZ,1,0))=16,1,0),0)</f>
        <v>0</v>
      </c>
      <c r="FN145">
        <f>IF(LEN(Table1[[#This Row],[Ledger 6]])&gt;0,IF(TYPE(VLOOKUP(Table1[[#This Row],[Ledger 6]],$GZ:$GZ,1,0))=16,1,0),0)</f>
        <v>0</v>
      </c>
      <c r="FO145">
        <f>IF(LEN(Table1[[#This Row],[Ledger 7]])&gt;0,IF(TYPE(VLOOKUP(Table1[[#This Row],[Ledger 7]],$GZ:$GZ,1,0))=16,1,0),0)</f>
        <v>0</v>
      </c>
      <c r="FP145">
        <f>IF(LEN(Table1[[#This Row],[Ledger 8]])&gt;0,IF(TYPE(VLOOKUP(Table1[[#This Row],[Ledger 8]],$GZ:$GZ,1,0))=16,1,0),0)</f>
        <v>0</v>
      </c>
      <c r="FQ145">
        <f>IF(LEN(Table1[[#This Row],[Ledger 9]])&gt;0,IF(TYPE(VLOOKUP(Table1[[#This Row],[Ledger 9]],$GZ:$GZ,1,0))=16,1,0),0)</f>
        <v>0</v>
      </c>
      <c r="FR145">
        <f>IF(LEN(Table1[[#This Row],[Ledger 10]])&gt;0,IF(TYPE(VLOOKUP(Table1[[#This Row],[Ledger 10]],$GZ:$GZ,1,0))=16,1,0),0)</f>
        <v>0</v>
      </c>
      <c r="FS145">
        <f>IF(LEN(Table1[[#This Row],[Ledger 11]])&gt;0,IF(TYPE(VLOOKUP(Table1[[#This Row],[Ledger 11]],$GZ:$GZ,1,0))=16,1,0),0)</f>
        <v>0</v>
      </c>
      <c r="FT145">
        <f>IF(LEN(Table1[[#This Row],[Ledger 12]])&gt;0,IF(TYPE(VLOOKUP(Table1[[#This Row],[Ledger 12]],$GZ:$GZ,1,0))=16,1,0),0)</f>
        <v>0</v>
      </c>
      <c r="FU145">
        <f>IF(LEN(Table1[[#This Row],[Ledger 13]])&gt;0,IF(TYPE(VLOOKUP(Table1[[#This Row],[Ledger 13]],$GZ:$GZ,1,0))=16,1,0),0)</f>
        <v>0</v>
      </c>
      <c r="FV145">
        <f>IF(LEN(Table1[[#This Row],[Ledger 14]])&gt;0,IF(TYPE(VLOOKUP(Table1[[#This Row],[Ledger 14]],$GZ:$GZ,1,0))=16,1,0),0)</f>
        <v>0</v>
      </c>
      <c r="FW145">
        <f>IF(LEN(Table1[[#This Row],[Ledger 15]])&gt;0,IF(TYPE(VLOOKUP(Table1[[#This Row],[Ledger 15]],$GZ:$GZ,1,0))=16,1,0),0)</f>
        <v>0</v>
      </c>
    </row>
    <row r="146" spans="4:179" ht="33" customHeight="1" x14ac:dyDescent="0.45">
      <c r="D146" s="8">
        <f t="shared" si="11"/>
        <v>141</v>
      </c>
      <c r="E146" s="32"/>
      <c r="F146" s="34"/>
      <c r="G146" s="34"/>
      <c r="H146" s="34"/>
      <c r="I146" s="34"/>
      <c r="J146" s="38"/>
      <c r="K146" s="33"/>
      <c r="L146" s="36"/>
      <c r="M146" s="35"/>
      <c r="N146" s="34"/>
      <c r="O146" s="41"/>
      <c r="P146" s="35"/>
      <c r="Q146" s="34"/>
      <c r="R146" s="37"/>
      <c r="S146" s="35"/>
      <c r="T146" s="34"/>
      <c r="U146" s="37"/>
      <c r="V146" s="35"/>
      <c r="W146" s="34"/>
      <c r="X146" s="37"/>
      <c r="Y146" s="35"/>
      <c r="Z146" s="34"/>
      <c r="AA146" s="37"/>
      <c r="AB146" s="35"/>
      <c r="AC146" s="34"/>
      <c r="AD146" s="37"/>
      <c r="AE146" s="35"/>
      <c r="AF146" s="34"/>
      <c r="AG146" s="37"/>
      <c r="AH146" s="35"/>
      <c r="AI146" s="34"/>
      <c r="AJ146" s="37"/>
      <c r="AK146" s="35"/>
      <c r="AL146" s="34"/>
      <c r="AM146" s="37"/>
      <c r="AN146" s="35"/>
      <c r="AO146" s="34"/>
      <c r="AP146" s="37"/>
      <c r="AQ146" s="35"/>
      <c r="AR146" s="34"/>
      <c r="AS146" s="37"/>
      <c r="AT146" s="35"/>
      <c r="AU146" s="34"/>
      <c r="AV146" s="37"/>
      <c r="AW146" s="35"/>
      <c r="AX146" s="34"/>
      <c r="AY146" s="37"/>
      <c r="AZ146" s="35"/>
      <c r="BA146" s="34"/>
      <c r="BB146" s="37"/>
      <c r="BC1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6" s="7"/>
      <c r="BF146" t="str">
        <f>IF(Table1[[#This Row],[Date]]="","","&amp;lt;VOUCHER REMOTEID="&amp;""""&amp;$A$11&amp;$A$13&amp;ROW()&amp;""""&amp;" VCHTYPE="""&amp;F146&amp;""" ACTION="""&amp;"Create"&amp;"""&amp;gt;")</f>
        <v/>
      </c>
      <c r="BG146" t="str">
        <f>IF(Table1[[#This Row],[Date]]="","",TEXT(Table1[[#This Row],[Date]],"yyyymmdd"))</f>
        <v/>
      </c>
      <c r="BH146" t="str">
        <f>Table1[[#This Row],[Date2]]</f>
        <v/>
      </c>
      <c r="BI146" t="str">
        <f>IF(Table1[[#This Row],[Date]]="","",Table1[[#This Row],[Voucher Type]])</f>
        <v/>
      </c>
      <c r="BJ146" t="str">
        <f>IF(Table1[[#This Row],[Ref No / Invoice No]]="","",Table1[[#This Row],[Ref No / Invoice No]])</f>
        <v/>
      </c>
      <c r="BK146" t="str">
        <f>IF(Table1[[#This Row],[Voucher No]]="","",Table1[[#This Row],[Voucher No]])</f>
        <v/>
      </c>
      <c r="BL146" t="str">
        <f>IF(Table1[[#This Row],[Date]]="","",Table1[[#This Row],[Narration]])</f>
        <v/>
      </c>
      <c r="BM146" t="str">
        <f>IF(Table1[[#This Row],[Date]]="","",$A$11&amp;$A$13&amp;ROW())</f>
        <v/>
      </c>
      <c r="BN146" t="str">
        <f>IF(Table1[[#This Row],[Date]]="","",$A$13)</f>
        <v/>
      </c>
      <c r="BP146" t="str">
        <f>IF(Table1[[#This Row],[Ledger 1]]="","","No")</f>
        <v/>
      </c>
      <c r="BQ146" t="str">
        <f>IF(Table1[[#This Row],[Date]]="","",IF(Table1[[#This Row],[Effect 1]]="Dr.","Yes","No"))</f>
        <v/>
      </c>
      <c r="BR146" t="str">
        <f>IF(Table1[[#This Row],[Date]]="","",Table1[[#This Row],[Ledger 1]])</f>
        <v/>
      </c>
      <c r="BS146" t="str">
        <f>IF(Table1[[#This Row],[Date]]="","",IF(Table1[[#This Row],[Effect 1]]="Dr.",-Table1[[#This Row],[Amount 1]],Table1[[#This Row],[Amount 1]]))</f>
        <v/>
      </c>
      <c r="BV146" t="str">
        <f>IF(Table1[[#This Row],[Ledger 2]]="","","No")</f>
        <v/>
      </c>
      <c r="BW146" t="str">
        <f>IF(Table1[[#This Row],[Date]]="","",IF(Table1[[#This Row],[Effect 2]]="Dr.","Yes","No"))</f>
        <v/>
      </c>
      <c r="BX146" t="str">
        <f>IF(Table1[[#This Row],[Date]]="","",Table1[[#This Row],[Ledger 2]])</f>
        <v/>
      </c>
      <c r="BY146" t="str">
        <f>IF(Table1[[#This Row],[Date]]="","",IF(Table1[[#This Row],[Effect 2]]="Dr.",-Table1[[#This Row],[Amount 2]],Table1[[#This Row],[Amount 2]]))</f>
        <v/>
      </c>
      <c r="CB146" t="str">
        <f>IF(Table1[[#This Row],[Ledger 3]]="","","No")</f>
        <v/>
      </c>
      <c r="CC146" t="str">
        <f>IF(Table1[[#This Row],[Ledger 3]]="","",IF(Table1[[#This Row],[Effect 3]]="Dr.","Yes","No"))</f>
        <v/>
      </c>
      <c r="CD146" t="str">
        <f>IF(Table1[[#This Row],[Ledger 3]]="","",Table1[[#This Row],[Ledger 3]])</f>
        <v/>
      </c>
      <c r="CE146" t="str">
        <f>IF(Table1[[#This Row],[Ledger 3]]="","",IF(Table1[[#This Row],[Effect 3]]="Dr.",-Table1[[#This Row],[Amount 3]],Table1[[#This Row],[Amount 3]]))</f>
        <v/>
      </c>
      <c r="CH146" t="str">
        <f>IF(Table1[[#This Row],[Ledger 4]]="","","No")</f>
        <v/>
      </c>
      <c r="CI146" t="str">
        <f>IF(Table1[[#This Row],[Ledger 4]]="","",IF(Table1[[#This Row],[Effect 4]]="Dr.","Yes","No"))</f>
        <v/>
      </c>
      <c r="CJ146" t="str">
        <f>IF(Table1[[#This Row],[Ledger 4]]="","",Table1[[#This Row],[Ledger 4]])</f>
        <v/>
      </c>
      <c r="CK146" t="str">
        <f>IF(Table1[[#This Row],[Ledger 4]]="","",IF(Table1[[#This Row],[Effect 4]]="Dr.",-Table1[[#This Row],[Amount 4]],Table1[[#This Row],[Amount 4]]))</f>
        <v/>
      </c>
      <c r="CN146" t="str">
        <f>IF(Table1[[#This Row],[Ledger 5]]="","","No")</f>
        <v/>
      </c>
      <c r="CO146" t="str">
        <f>IF(Table1[[#This Row],[Ledger 5]]="","",IF(Table1[[#This Row],[Effect 5]]="Dr.","Yes","No"))</f>
        <v/>
      </c>
      <c r="CP146" t="str">
        <f>IF(Table1[[#This Row],[Ledger 5]]="","",Table1[[#This Row],[Ledger 5]])</f>
        <v/>
      </c>
      <c r="CQ146" t="str">
        <f>IF(Table1[[#This Row],[Ledger 5]]="","",IF(Table1[[#This Row],[Effect 5]]="Dr.",-Table1[[#This Row],[Amount 5]],Table1[[#This Row],[Amount 5]]))</f>
        <v/>
      </c>
      <c r="CT146" t="str">
        <f>IF(Table1[[#This Row],[Ledger 6]]="","","No")</f>
        <v/>
      </c>
      <c r="CU146" t="str">
        <f>IF(Table1[[#This Row],[Ledger 6]]="","",IF(Table1[[#This Row],[Effect 6]]="Dr.","Yes","No"))</f>
        <v/>
      </c>
      <c r="CV146" t="str">
        <f>IF(Table1[[#This Row],[Ledger 6]]="","",Table1[[#This Row],[Ledger 6]])</f>
        <v/>
      </c>
      <c r="CW146" t="str">
        <f>IF(Table1[[#This Row],[Ledger 6]]="","",IF(Table1[[#This Row],[Effect 6]]="Dr.",-Table1[[#This Row],[Amount 6]],Table1[[#This Row],[Amount 6]]))</f>
        <v/>
      </c>
      <c r="CZ146" t="str">
        <f>IF(Table1[[#This Row],[Ledger 7]]="","","No")</f>
        <v/>
      </c>
      <c r="DA146" t="str">
        <f>IF(Table1[[#This Row],[Ledger 7]]="","",IF(Table1[[#This Row],[Effect 7]]="Dr.","Yes","No"))</f>
        <v/>
      </c>
      <c r="DB146" t="str">
        <f>IF(Table1[[#This Row],[Ledger 7]]="","",Table1[[#This Row],[Ledger 7]])</f>
        <v/>
      </c>
      <c r="DC146" t="str">
        <f>IF(Table1[[#This Row],[Ledger 7]]="","",IF(Table1[[#This Row],[Effect 7]]="Dr.",-Table1[[#This Row],[Amount 7]],Table1[[#This Row],[Amount 7]]))</f>
        <v/>
      </c>
      <c r="DF146" t="str">
        <f>IF(Table1[[#This Row],[Ledger 8]]="","","No")</f>
        <v/>
      </c>
      <c r="DG146" t="str">
        <f>IF(Table1[[#This Row],[Ledger 8]]="","",IF(Table1[[#This Row],[Effect 8]]="Dr.","Yes","No"))</f>
        <v/>
      </c>
      <c r="DH146" t="str">
        <f>IF(Table1[[#This Row],[Ledger 8]]="","",Table1[[#This Row],[Ledger 8]])</f>
        <v/>
      </c>
      <c r="DI146" t="str">
        <f>IF(Table1[[#This Row],[Ledger 8]]="","",IF(Table1[[#This Row],[Effect 8]]="Dr.",-Table1[[#This Row],[Amount 8]],Table1[[#This Row],[Amount 8]]))</f>
        <v/>
      </c>
      <c r="DL146" t="str">
        <f>IF(Table1[[#This Row],[Ledger 9]]="","","No")</f>
        <v/>
      </c>
      <c r="DM146" t="str">
        <f>IF(Table1[[#This Row],[Ledger 9]]="","",IF(Table1[[#This Row],[Effect 9]]="Dr.","Yes","No"))</f>
        <v/>
      </c>
      <c r="DN146" t="str">
        <f>IF(Table1[[#This Row],[Ledger 9]]="","",Table1[[#This Row],[Ledger 9]])</f>
        <v/>
      </c>
      <c r="DO146" t="str">
        <f>IF(Table1[[#This Row],[Ledger 9]]="","",IF(Table1[[#This Row],[Effect 9]]="Dr.",-Table1[[#This Row],[Amount 9]],Table1[[#This Row],[Amount 9]]))</f>
        <v/>
      </c>
      <c r="DR146" t="str">
        <f>IF(Table1[[#This Row],[Ledger 10]]="","","No")</f>
        <v/>
      </c>
      <c r="DS146" t="str">
        <f>IF(Table1[[#This Row],[Ledger 10]]="","",IF(Table1[[#This Row],[Effect 10]]="Dr.","Yes","No"))</f>
        <v/>
      </c>
      <c r="DT146" t="str">
        <f>IF(Table1[[#This Row],[Ledger 10]]="","",Table1[[#This Row],[Ledger 10]])</f>
        <v/>
      </c>
      <c r="DU146" t="str">
        <f>IF(Table1[[#This Row],[Ledger 10]]="","",IF(Table1[[#This Row],[Effect 10]]="Dr.",-Table1[[#This Row],[Amount 10]],Table1[[#This Row],[Amount 10]]))</f>
        <v/>
      </c>
      <c r="DX146" t="str">
        <f>IF(Table1[[#This Row],[Ledger 11]]="","","No")</f>
        <v/>
      </c>
      <c r="DY146" t="str">
        <f>IF(Table1[[#This Row],[Ledger 11]]="","",IF(Table1[[#This Row],[Effect 11]]="Dr.","Yes","No"))</f>
        <v/>
      </c>
      <c r="DZ146" t="str">
        <f>IF(Table1[[#This Row],[Ledger 11]]="","",Table1[[#This Row],[Ledger 11]])</f>
        <v/>
      </c>
      <c r="EA146" t="str">
        <f>IF(Table1[[#This Row],[Ledger 11]]="","",IF(Table1[[#This Row],[Effect 11]]="Dr.",-Table1[[#This Row],[Amount 11]],Table1[[#This Row],[Amount 11]]))</f>
        <v/>
      </c>
      <c r="ED146" t="str">
        <f>IF(Table1[[#This Row],[Ledger 12]]="","","No")</f>
        <v/>
      </c>
      <c r="EE146" t="str">
        <f>IF(Table1[[#This Row],[Ledger 12]]="","",IF(Table1[[#This Row],[Effect 12]]="Dr.","Yes","No"))</f>
        <v/>
      </c>
      <c r="EF146" t="str">
        <f>IF(Table1[[#This Row],[Ledger 12]]="","",Table1[[#This Row],[Ledger 12]])</f>
        <v/>
      </c>
      <c r="EG146" t="str">
        <f>IF(Table1[[#This Row],[Ledger 12]]="","",IF(Table1[[#This Row],[Effect 12]]="Dr.",-Table1[[#This Row],[Amount 12]],Table1[[#This Row],[Amount 12]]))</f>
        <v/>
      </c>
      <c r="EJ146" t="str">
        <f>IF(Table1[[#This Row],[Ledger 13]]="","","No")</f>
        <v/>
      </c>
      <c r="EK146" t="str">
        <f>IF(Table1[[#This Row],[Ledger 13]]="","",IF(Table1[[#This Row],[Effect 13]]="Dr.","Yes","No"))</f>
        <v/>
      </c>
      <c r="EL146" t="str">
        <f>IF(Table1[[#This Row],[Ledger 13]]="","",Table1[[#This Row],[Ledger 13]])</f>
        <v/>
      </c>
      <c r="EM146" t="str">
        <f>IF(Table1[[#This Row],[Ledger 13]]="","",IF(Table1[[#This Row],[Effect 13]]="Dr.",-Table1[[#This Row],[Amount 13]],Table1[[#This Row],[Amount 13]]))</f>
        <v/>
      </c>
      <c r="EP146" t="str">
        <f>IF(Table1[[#This Row],[Ledger 14]]="","","No")</f>
        <v/>
      </c>
      <c r="EQ146" t="str">
        <f>IF(Table1[[#This Row],[Ledger 14]]="","",IF(Table1[[#This Row],[Effect 14]]="Dr.","Yes","No"))</f>
        <v/>
      </c>
      <c r="ER146" t="str">
        <f>IF(Table1[[#This Row],[Ledger 14]]="","",Table1[[#This Row],[Ledger 14]])</f>
        <v/>
      </c>
      <c r="ES146" t="str">
        <f>IF(Table1[[#This Row],[Ledger 14]]="","",IF(Table1[[#This Row],[Effect 14]]="Dr.",-Table1[[#This Row],[Amount 14]],Table1[[#This Row],[Amount 14]]))</f>
        <v/>
      </c>
      <c r="EV146" t="str">
        <f>IF(Table1[[#This Row],[Ledger 15]]="","","No")</f>
        <v/>
      </c>
      <c r="EW146" t="str">
        <f>IF(Table1[[#This Row],[Ledger 15]]="","",IF(Table1[[#This Row],[Effect 15]]="Dr.","Yes","No"))</f>
        <v/>
      </c>
      <c r="EX146" t="str">
        <f>IF(Table1[[#This Row],[Ledger 15]]="","",Table1[[#This Row],[Ledger 15]])</f>
        <v/>
      </c>
      <c r="EY146" t="str">
        <f>IF(Table1[[#This Row],[Ledger 15]]="","",IF(Table1[[#This Row],[Effect 15]]="Dr.",-Table1[[#This Row],[Amount 15]],Table1[[#This Row],[Amount 15]]))</f>
        <v/>
      </c>
      <c r="FD1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6">
        <f>IF(Table1[[#This Row],[Date]]="",0,IF(AND(Table1[[#This Row],[Date]]&gt;=$FE$2,Table1[[#This Row],[Date]]&lt;=$FE$3),0,1))</f>
        <v>0</v>
      </c>
      <c r="FF146">
        <f>IF(Table1[[#This Row],[Date]]="",0,IF(TYPE(VLOOKUP(Table1[[#This Row],[Voucher Type]],Table1[[#All],[Voucher Type Master]],1,FALSE))=16,1,0))</f>
        <v>0</v>
      </c>
      <c r="FG146">
        <f>IF(TYPE(IF(Table1[[#This Row],[Date]]="",0,IF(VLOOKUP(Table1[[#This Row],[Voucher Type]],$FY$5:$FZ$13,2,0)=Table1[[#This Row],[Effect 1]],0,1)))=16,1,0)</f>
        <v>0</v>
      </c>
      <c r="FH1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6">
        <f>IF(LEN(Table1[[#This Row],[Ledger 1]])&gt;0,IF(TYPE(VLOOKUP(Table1[[#This Row],[Ledger 1]],GZ:GZ,1,0))=16,1,0),0)</f>
        <v>0</v>
      </c>
      <c r="FJ146">
        <f>IF(LEN(Table1[[#This Row],[Ledger 2]])&gt;0,IF(TYPE(VLOOKUP(Table1[[#This Row],[Ledger 2]],GZ:GZ,1,0))=16,1,0),0)</f>
        <v>0</v>
      </c>
      <c r="FK146">
        <f>IF(LEN(Table1[[#This Row],[Ledger 3]])&gt;0,IF(TYPE(VLOOKUP(Table1[[#This Row],[Ledger 3]],GZ:GZ,1,0))=16,1,0),0)</f>
        <v>0</v>
      </c>
      <c r="FL146">
        <f>IF(LEN(Table1[[#This Row],[Ledger 4]])&gt;0,IF(TYPE(VLOOKUP(Table1[[#This Row],[Ledger 4]],GZ:GZ,1,0))=16,1,0),0)</f>
        <v>0</v>
      </c>
      <c r="FM146">
        <f>IF(LEN(Table1[[#This Row],[Ledger 5]])&gt;0,IF(TYPE(VLOOKUP(Table1[[#This Row],[Ledger 5]],GZ:GZ,1,0))=16,1,0),0)</f>
        <v>0</v>
      </c>
      <c r="FN146">
        <f>IF(LEN(Table1[[#This Row],[Ledger 6]])&gt;0,IF(TYPE(VLOOKUP(Table1[[#This Row],[Ledger 6]],$GZ:$GZ,1,0))=16,1,0),0)</f>
        <v>0</v>
      </c>
      <c r="FO146">
        <f>IF(LEN(Table1[[#This Row],[Ledger 7]])&gt;0,IF(TYPE(VLOOKUP(Table1[[#This Row],[Ledger 7]],$GZ:$GZ,1,0))=16,1,0),0)</f>
        <v>0</v>
      </c>
      <c r="FP146">
        <f>IF(LEN(Table1[[#This Row],[Ledger 8]])&gt;0,IF(TYPE(VLOOKUP(Table1[[#This Row],[Ledger 8]],$GZ:$GZ,1,0))=16,1,0),0)</f>
        <v>0</v>
      </c>
      <c r="FQ146">
        <f>IF(LEN(Table1[[#This Row],[Ledger 9]])&gt;0,IF(TYPE(VLOOKUP(Table1[[#This Row],[Ledger 9]],$GZ:$GZ,1,0))=16,1,0),0)</f>
        <v>0</v>
      </c>
      <c r="FR146">
        <f>IF(LEN(Table1[[#This Row],[Ledger 10]])&gt;0,IF(TYPE(VLOOKUP(Table1[[#This Row],[Ledger 10]],$GZ:$GZ,1,0))=16,1,0),0)</f>
        <v>0</v>
      </c>
      <c r="FS146">
        <f>IF(LEN(Table1[[#This Row],[Ledger 11]])&gt;0,IF(TYPE(VLOOKUP(Table1[[#This Row],[Ledger 11]],$GZ:$GZ,1,0))=16,1,0),0)</f>
        <v>0</v>
      </c>
      <c r="FT146">
        <f>IF(LEN(Table1[[#This Row],[Ledger 12]])&gt;0,IF(TYPE(VLOOKUP(Table1[[#This Row],[Ledger 12]],$GZ:$GZ,1,0))=16,1,0),0)</f>
        <v>0</v>
      </c>
      <c r="FU146">
        <f>IF(LEN(Table1[[#This Row],[Ledger 13]])&gt;0,IF(TYPE(VLOOKUP(Table1[[#This Row],[Ledger 13]],$GZ:$GZ,1,0))=16,1,0),0)</f>
        <v>0</v>
      </c>
      <c r="FV146">
        <f>IF(LEN(Table1[[#This Row],[Ledger 14]])&gt;0,IF(TYPE(VLOOKUP(Table1[[#This Row],[Ledger 14]],$GZ:$GZ,1,0))=16,1,0),0)</f>
        <v>0</v>
      </c>
      <c r="FW146">
        <f>IF(LEN(Table1[[#This Row],[Ledger 15]])&gt;0,IF(TYPE(VLOOKUP(Table1[[#This Row],[Ledger 15]],$GZ:$GZ,1,0))=16,1,0),0)</f>
        <v>0</v>
      </c>
    </row>
    <row r="147" spans="4:179" ht="33" customHeight="1" x14ac:dyDescent="0.45">
      <c r="D147" s="8">
        <f t="shared" si="11"/>
        <v>142</v>
      </c>
      <c r="E147" s="32"/>
      <c r="F147" s="34"/>
      <c r="G147" s="34"/>
      <c r="H147" s="34"/>
      <c r="I147" s="34"/>
      <c r="J147" s="38"/>
      <c r="K147" s="33"/>
      <c r="L147" s="36"/>
      <c r="M147" s="35"/>
      <c r="N147" s="34"/>
      <c r="O147" s="41"/>
      <c r="P147" s="35"/>
      <c r="Q147" s="34"/>
      <c r="R147" s="37"/>
      <c r="S147" s="35"/>
      <c r="T147" s="34"/>
      <c r="U147" s="37"/>
      <c r="V147" s="35"/>
      <c r="W147" s="34"/>
      <c r="X147" s="37"/>
      <c r="Y147" s="35"/>
      <c r="Z147" s="34"/>
      <c r="AA147" s="37"/>
      <c r="AB147" s="35"/>
      <c r="AC147" s="34"/>
      <c r="AD147" s="37"/>
      <c r="AE147" s="35"/>
      <c r="AF147" s="34"/>
      <c r="AG147" s="37"/>
      <c r="AH147" s="35"/>
      <c r="AI147" s="34"/>
      <c r="AJ147" s="37"/>
      <c r="AK147" s="35"/>
      <c r="AL147" s="34"/>
      <c r="AM147" s="37"/>
      <c r="AN147" s="35"/>
      <c r="AO147" s="34"/>
      <c r="AP147" s="37"/>
      <c r="AQ147" s="35"/>
      <c r="AR147" s="34"/>
      <c r="AS147" s="37"/>
      <c r="AT147" s="35"/>
      <c r="AU147" s="34"/>
      <c r="AV147" s="37"/>
      <c r="AW147" s="35"/>
      <c r="AX147" s="34"/>
      <c r="AY147" s="37"/>
      <c r="AZ147" s="35"/>
      <c r="BA147" s="34"/>
      <c r="BB147" s="37"/>
      <c r="BC1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7" s="7"/>
      <c r="BF147" t="str">
        <f>IF(Table1[[#This Row],[Date]]="","","&amp;lt;VOUCHER REMOTEID="&amp;""""&amp;$A$11&amp;$A$13&amp;ROW()&amp;""""&amp;" VCHTYPE="""&amp;F147&amp;""" ACTION="""&amp;"Create"&amp;"""&amp;gt;")</f>
        <v/>
      </c>
      <c r="BG147" t="str">
        <f>IF(Table1[[#This Row],[Date]]="","",TEXT(Table1[[#This Row],[Date]],"yyyymmdd"))</f>
        <v/>
      </c>
      <c r="BH147" t="str">
        <f>Table1[[#This Row],[Date2]]</f>
        <v/>
      </c>
      <c r="BI147" t="str">
        <f>IF(Table1[[#This Row],[Date]]="","",Table1[[#This Row],[Voucher Type]])</f>
        <v/>
      </c>
      <c r="BJ147" t="str">
        <f>IF(Table1[[#This Row],[Ref No / Invoice No]]="","",Table1[[#This Row],[Ref No / Invoice No]])</f>
        <v/>
      </c>
      <c r="BK147" t="str">
        <f>IF(Table1[[#This Row],[Voucher No]]="","",Table1[[#This Row],[Voucher No]])</f>
        <v/>
      </c>
      <c r="BL147" t="str">
        <f>IF(Table1[[#This Row],[Date]]="","",Table1[[#This Row],[Narration]])</f>
        <v/>
      </c>
      <c r="BM147" t="str">
        <f>IF(Table1[[#This Row],[Date]]="","",$A$11&amp;$A$13&amp;ROW())</f>
        <v/>
      </c>
      <c r="BN147" t="str">
        <f>IF(Table1[[#This Row],[Date]]="","",$A$13)</f>
        <v/>
      </c>
      <c r="BP147" t="str">
        <f>IF(Table1[[#This Row],[Ledger 1]]="","","No")</f>
        <v/>
      </c>
      <c r="BQ147" t="str">
        <f>IF(Table1[[#This Row],[Date]]="","",IF(Table1[[#This Row],[Effect 1]]="Dr.","Yes","No"))</f>
        <v/>
      </c>
      <c r="BR147" t="str">
        <f>IF(Table1[[#This Row],[Date]]="","",Table1[[#This Row],[Ledger 1]])</f>
        <v/>
      </c>
      <c r="BS147" t="str">
        <f>IF(Table1[[#This Row],[Date]]="","",IF(Table1[[#This Row],[Effect 1]]="Dr.",-Table1[[#This Row],[Amount 1]],Table1[[#This Row],[Amount 1]]))</f>
        <v/>
      </c>
      <c r="BV147" t="str">
        <f>IF(Table1[[#This Row],[Ledger 2]]="","","No")</f>
        <v/>
      </c>
      <c r="BW147" t="str">
        <f>IF(Table1[[#This Row],[Date]]="","",IF(Table1[[#This Row],[Effect 2]]="Dr.","Yes","No"))</f>
        <v/>
      </c>
      <c r="BX147" t="str">
        <f>IF(Table1[[#This Row],[Date]]="","",Table1[[#This Row],[Ledger 2]])</f>
        <v/>
      </c>
      <c r="BY147" t="str">
        <f>IF(Table1[[#This Row],[Date]]="","",IF(Table1[[#This Row],[Effect 2]]="Dr.",-Table1[[#This Row],[Amount 2]],Table1[[#This Row],[Amount 2]]))</f>
        <v/>
      </c>
      <c r="CB147" t="str">
        <f>IF(Table1[[#This Row],[Ledger 3]]="","","No")</f>
        <v/>
      </c>
      <c r="CC147" t="str">
        <f>IF(Table1[[#This Row],[Ledger 3]]="","",IF(Table1[[#This Row],[Effect 3]]="Dr.","Yes","No"))</f>
        <v/>
      </c>
      <c r="CD147" t="str">
        <f>IF(Table1[[#This Row],[Ledger 3]]="","",Table1[[#This Row],[Ledger 3]])</f>
        <v/>
      </c>
      <c r="CE147" t="str">
        <f>IF(Table1[[#This Row],[Ledger 3]]="","",IF(Table1[[#This Row],[Effect 3]]="Dr.",-Table1[[#This Row],[Amount 3]],Table1[[#This Row],[Amount 3]]))</f>
        <v/>
      </c>
      <c r="CH147" t="str">
        <f>IF(Table1[[#This Row],[Ledger 4]]="","","No")</f>
        <v/>
      </c>
      <c r="CI147" t="str">
        <f>IF(Table1[[#This Row],[Ledger 4]]="","",IF(Table1[[#This Row],[Effect 4]]="Dr.","Yes","No"))</f>
        <v/>
      </c>
      <c r="CJ147" t="str">
        <f>IF(Table1[[#This Row],[Ledger 4]]="","",Table1[[#This Row],[Ledger 4]])</f>
        <v/>
      </c>
      <c r="CK147" t="str">
        <f>IF(Table1[[#This Row],[Ledger 4]]="","",IF(Table1[[#This Row],[Effect 4]]="Dr.",-Table1[[#This Row],[Amount 4]],Table1[[#This Row],[Amount 4]]))</f>
        <v/>
      </c>
      <c r="CN147" t="str">
        <f>IF(Table1[[#This Row],[Ledger 5]]="","","No")</f>
        <v/>
      </c>
      <c r="CO147" t="str">
        <f>IF(Table1[[#This Row],[Ledger 5]]="","",IF(Table1[[#This Row],[Effect 5]]="Dr.","Yes","No"))</f>
        <v/>
      </c>
      <c r="CP147" t="str">
        <f>IF(Table1[[#This Row],[Ledger 5]]="","",Table1[[#This Row],[Ledger 5]])</f>
        <v/>
      </c>
      <c r="CQ147" t="str">
        <f>IF(Table1[[#This Row],[Ledger 5]]="","",IF(Table1[[#This Row],[Effect 5]]="Dr.",-Table1[[#This Row],[Amount 5]],Table1[[#This Row],[Amount 5]]))</f>
        <v/>
      </c>
      <c r="CT147" t="str">
        <f>IF(Table1[[#This Row],[Ledger 6]]="","","No")</f>
        <v/>
      </c>
      <c r="CU147" t="str">
        <f>IF(Table1[[#This Row],[Ledger 6]]="","",IF(Table1[[#This Row],[Effect 6]]="Dr.","Yes","No"))</f>
        <v/>
      </c>
      <c r="CV147" t="str">
        <f>IF(Table1[[#This Row],[Ledger 6]]="","",Table1[[#This Row],[Ledger 6]])</f>
        <v/>
      </c>
      <c r="CW147" t="str">
        <f>IF(Table1[[#This Row],[Ledger 6]]="","",IF(Table1[[#This Row],[Effect 6]]="Dr.",-Table1[[#This Row],[Amount 6]],Table1[[#This Row],[Amount 6]]))</f>
        <v/>
      </c>
      <c r="CZ147" t="str">
        <f>IF(Table1[[#This Row],[Ledger 7]]="","","No")</f>
        <v/>
      </c>
      <c r="DA147" t="str">
        <f>IF(Table1[[#This Row],[Ledger 7]]="","",IF(Table1[[#This Row],[Effect 7]]="Dr.","Yes","No"))</f>
        <v/>
      </c>
      <c r="DB147" t="str">
        <f>IF(Table1[[#This Row],[Ledger 7]]="","",Table1[[#This Row],[Ledger 7]])</f>
        <v/>
      </c>
      <c r="DC147" t="str">
        <f>IF(Table1[[#This Row],[Ledger 7]]="","",IF(Table1[[#This Row],[Effect 7]]="Dr.",-Table1[[#This Row],[Amount 7]],Table1[[#This Row],[Amount 7]]))</f>
        <v/>
      </c>
      <c r="DF147" t="str">
        <f>IF(Table1[[#This Row],[Ledger 8]]="","","No")</f>
        <v/>
      </c>
      <c r="DG147" t="str">
        <f>IF(Table1[[#This Row],[Ledger 8]]="","",IF(Table1[[#This Row],[Effect 8]]="Dr.","Yes","No"))</f>
        <v/>
      </c>
      <c r="DH147" t="str">
        <f>IF(Table1[[#This Row],[Ledger 8]]="","",Table1[[#This Row],[Ledger 8]])</f>
        <v/>
      </c>
      <c r="DI147" t="str">
        <f>IF(Table1[[#This Row],[Ledger 8]]="","",IF(Table1[[#This Row],[Effect 8]]="Dr.",-Table1[[#This Row],[Amount 8]],Table1[[#This Row],[Amount 8]]))</f>
        <v/>
      </c>
      <c r="DL147" t="str">
        <f>IF(Table1[[#This Row],[Ledger 9]]="","","No")</f>
        <v/>
      </c>
      <c r="DM147" t="str">
        <f>IF(Table1[[#This Row],[Ledger 9]]="","",IF(Table1[[#This Row],[Effect 9]]="Dr.","Yes","No"))</f>
        <v/>
      </c>
      <c r="DN147" t="str">
        <f>IF(Table1[[#This Row],[Ledger 9]]="","",Table1[[#This Row],[Ledger 9]])</f>
        <v/>
      </c>
      <c r="DO147" t="str">
        <f>IF(Table1[[#This Row],[Ledger 9]]="","",IF(Table1[[#This Row],[Effect 9]]="Dr.",-Table1[[#This Row],[Amount 9]],Table1[[#This Row],[Amount 9]]))</f>
        <v/>
      </c>
      <c r="DR147" t="str">
        <f>IF(Table1[[#This Row],[Ledger 10]]="","","No")</f>
        <v/>
      </c>
      <c r="DS147" t="str">
        <f>IF(Table1[[#This Row],[Ledger 10]]="","",IF(Table1[[#This Row],[Effect 10]]="Dr.","Yes","No"))</f>
        <v/>
      </c>
      <c r="DT147" t="str">
        <f>IF(Table1[[#This Row],[Ledger 10]]="","",Table1[[#This Row],[Ledger 10]])</f>
        <v/>
      </c>
      <c r="DU147" t="str">
        <f>IF(Table1[[#This Row],[Ledger 10]]="","",IF(Table1[[#This Row],[Effect 10]]="Dr.",-Table1[[#This Row],[Amount 10]],Table1[[#This Row],[Amount 10]]))</f>
        <v/>
      </c>
      <c r="DX147" t="str">
        <f>IF(Table1[[#This Row],[Ledger 11]]="","","No")</f>
        <v/>
      </c>
      <c r="DY147" t="str">
        <f>IF(Table1[[#This Row],[Ledger 11]]="","",IF(Table1[[#This Row],[Effect 11]]="Dr.","Yes","No"))</f>
        <v/>
      </c>
      <c r="DZ147" t="str">
        <f>IF(Table1[[#This Row],[Ledger 11]]="","",Table1[[#This Row],[Ledger 11]])</f>
        <v/>
      </c>
      <c r="EA147" t="str">
        <f>IF(Table1[[#This Row],[Ledger 11]]="","",IF(Table1[[#This Row],[Effect 11]]="Dr.",-Table1[[#This Row],[Amount 11]],Table1[[#This Row],[Amount 11]]))</f>
        <v/>
      </c>
      <c r="ED147" t="str">
        <f>IF(Table1[[#This Row],[Ledger 12]]="","","No")</f>
        <v/>
      </c>
      <c r="EE147" t="str">
        <f>IF(Table1[[#This Row],[Ledger 12]]="","",IF(Table1[[#This Row],[Effect 12]]="Dr.","Yes","No"))</f>
        <v/>
      </c>
      <c r="EF147" t="str">
        <f>IF(Table1[[#This Row],[Ledger 12]]="","",Table1[[#This Row],[Ledger 12]])</f>
        <v/>
      </c>
      <c r="EG147" t="str">
        <f>IF(Table1[[#This Row],[Ledger 12]]="","",IF(Table1[[#This Row],[Effect 12]]="Dr.",-Table1[[#This Row],[Amount 12]],Table1[[#This Row],[Amount 12]]))</f>
        <v/>
      </c>
      <c r="EJ147" t="str">
        <f>IF(Table1[[#This Row],[Ledger 13]]="","","No")</f>
        <v/>
      </c>
      <c r="EK147" t="str">
        <f>IF(Table1[[#This Row],[Ledger 13]]="","",IF(Table1[[#This Row],[Effect 13]]="Dr.","Yes","No"))</f>
        <v/>
      </c>
      <c r="EL147" t="str">
        <f>IF(Table1[[#This Row],[Ledger 13]]="","",Table1[[#This Row],[Ledger 13]])</f>
        <v/>
      </c>
      <c r="EM147" t="str">
        <f>IF(Table1[[#This Row],[Ledger 13]]="","",IF(Table1[[#This Row],[Effect 13]]="Dr.",-Table1[[#This Row],[Amount 13]],Table1[[#This Row],[Amount 13]]))</f>
        <v/>
      </c>
      <c r="EP147" t="str">
        <f>IF(Table1[[#This Row],[Ledger 14]]="","","No")</f>
        <v/>
      </c>
      <c r="EQ147" t="str">
        <f>IF(Table1[[#This Row],[Ledger 14]]="","",IF(Table1[[#This Row],[Effect 14]]="Dr.","Yes","No"))</f>
        <v/>
      </c>
      <c r="ER147" t="str">
        <f>IF(Table1[[#This Row],[Ledger 14]]="","",Table1[[#This Row],[Ledger 14]])</f>
        <v/>
      </c>
      <c r="ES147" t="str">
        <f>IF(Table1[[#This Row],[Ledger 14]]="","",IF(Table1[[#This Row],[Effect 14]]="Dr.",-Table1[[#This Row],[Amount 14]],Table1[[#This Row],[Amount 14]]))</f>
        <v/>
      </c>
      <c r="EV147" t="str">
        <f>IF(Table1[[#This Row],[Ledger 15]]="","","No")</f>
        <v/>
      </c>
      <c r="EW147" t="str">
        <f>IF(Table1[[#This Row],[Ledger 15]]="","",IF(Table1[[#This Row],[Effect 15]]="Dr.","Yes","No"))</f>
        <v/>
      </c>
      <c r="EX147" t="str">
        <f>IF(Table1[[#This Row],[Ledger 15]]="","",Table1[[#This Row],[Ledger 15]])</f>
        <v/>
      </c>
      <c r="EY147" t="str">
        <f>IF(Table1[[#This Row],[Ledger 15]]="","",IF(Table1[[#This Row],[Effect 15]]="Dr.",-Table1[[#This Row],[Amount 15]],Table1[[#This Row],[Amount 15]]))</f>
        <v/>
      </c>
      <c r="FD1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7">
        <f>IF(Table1[[#This Row],[Date]]="",0,IF(AND(Table1[[#This Row],[Date]]&gt;=$FE$2,Table1[[#This Row],[Date]]&lt;=$FE$3),0,1))</f>
        <v>0</v>
      </c>
      <c r="FF147">
        <f>IF(Table1[[#This Row],[Date]]="",0,IF(TYPE(VLOOKUP(Table1[[#This Row],[Voucher Type]],Table1[[#All],[Voucher Type Master]],1,FALSE))=16,1,0))</f>
        <v>0</v>
      </c>
      <c r="FG147">
        <f>IF(TYPE(IF(Table1[[#This Row],[Date]]="",0,IF(VLOOKUP(Table1[[#This Row],[Voucher Type]],$FY$5:$FZ$13,2,0)=Table1[[#This Row],[Effect 1]],0,1)))=16,1,0)</f>
        <v>0</v>
      </c>
      <c r="FH1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7">
        <f>IF(LEN(Table1[[#This Row],[Ledger 1]])&gt;0,IF(TYPE(VLOOKUP(Table1[[#This Row],[Ledger 1]],GZ:GZ,1,0))=16,1,0),0)</f>
        <v>0</v>
      </c>
      <c r="FJ147">
        <f>IF(LEN(Table1[[#This Row],[Ledger 2]])&gt;0,IF(TYPE(VLOOKUP(Table1[[#This Row],[Ledger 2]],GZ:GZ,1,0))=16,1,0),0)</f>
        <v>0</v>
      </c>
      <c r="FK147">
        <f>IF(LEN(Table1[[#This Row],[Ledger 3]])&gt;0,IF(TYPE(VLOOKUP(Table1[[#This Row],[Ledger 3]],GZ:GZ,1,0))=16,1,0),0)</f>
        <v>0</v>
      </c>
      <c r="FL147">
        <f>IF(LEN(Table1[[#This Row],[Ledger 4]])&gt;0,IF(TYPE(VLOOKUP(Table1[[#This Row],[Ledger 4]],GZ:GZ,1,0))=16,1,0),0)</f>
        <v>0</v>
      </c>
      <c r="FM147">
        <f>IF(LEN(Table1[[#This Row],[Ledger 5]])&gt;0,IF(TYPE(VLOOKUP(Table1[[#This Row],[Ledger 5]],GZ:GZ,1,0))=16,1,0),0)</f>
        <v>0</v>
      </c>
      <c r="FN147">
        <f>IF(LEN(Table1[[#This Row],[Ledger 6]])&gt;0,IF(TYPE(VLOOKUP(Table1[[#This Row],[Ledger 6]],$GZ:$GZ,1,0))=16,1,0),0)</f>
        <v>0</v>
      </c>
      <c r="FO147">
        <f>IF(LEN(Table1[[#This Row],[Ledger 7]])&gt;0,IF(TYPE(VLOOKUP(Table1[[#This Row],[Ledger 7]],$GZ:$GZ,1,0))=16,1,0),0)</f>
        <v>0</v>
      </c>
      <c r="FP147">
        <f>IF(LEN(Table1[[#This Row],[Ledger 8]])&gt;0,IF(TYPE(VLOOKUP(Table1[[#This Row],[Ledger 8]],$GZ:$GZ,1,0))=16,1,0),0)</f>
        <v>0</v>
      </c>
      <c r="FQ147">
        <f>IF(LEN(Table1[[#This Row],[Ledger 9]])&gt;0,IF(TYPE(VLOOKUP(Table1[[#This Row],[Ledger 9]],$GZ:$GZ,1,0))=16,1,0),0)</f>
        <v>0</v>
      </c>
      <c r="FR147">
        <f>IF(LEN(Table1[[#This Row],[Ledger 10]])&gt;0,IF(TYPE(VLOOKUP(Table1[[#This Row],[Ledger 10]],$GZ:$GZ,1,0))=16,1,0),0)</f>
        <v>0</v>
      </c>
      <c r="FS147">
        <f>IF(LEN(Table1[[#This Row],[Ledger 11]])&gt;0,IF(TYPE(VLOOKUP(Table1[[#This Row],[Ledger 11]],$GZ:$GZ,1,0))=16,1,0),0)</f>
        <v>0</v>
      </c>
      <c r="FT147">
        <f>IF(LEN(Table1[[#This Row],[Ledger 12]])&gt;0,IF(TYPE(VLOOKUP(Table1[[#This Row],[Ledger 12]],$GZ:$GZ,1,0))=16,1,0),0)</f>
        <v>0</v>
      </c>
      <c r="FU147">
        <f>IF(LEN(Table1[[#This Row],[Ledger 13]])&gt;0,IF(TYPE(VLOOKUP(Table1[[#This Row],[Ledger 13]],$GZ:$GZ,1,0))=16,1,0),0)</f>
        <v>0</v>
      </c>
      <c r="FV147">
        <f>IF(LEN(Table1[[#This Row],[Ledger 14]])&gt;0,IF(TYPE(VLOOKUP(Table1[[#This Row],[Ledger 14]],$GZ:$GZ,1,0))=16,1,0),0)</f>
        <v>0</v>
      </c>
      <c r="FW147">
        <f>IF(LEN(Table1[[#This Row],[Ledger 15]])&gt;0,IF(TYPE(VLOOKUP(Table1[[#This Row],[Ledger 15]],$GZ:$GZ,1,0))=16,1,0),0)</f>
        <v>0</v>
      </c>
    </row>
    <row r="148" spans="4:179" ht="33" customHeight="1" x14ac:dyDescent="0.45">
      <c r="D148" s="8">
        <f t="shared" si="11"/>
        <v>143</v>
      </c>
      <c r="E148" s="32"/>
      <c r="F148" s="34"/>
      <c r="G148" s="34"/>
      <c r="H148" s="34"/>
      <c r="I148" s="34"/>
      <c r="J148" s="38"/>
      <c r="K148" s="33"/>
      <c r="L148" s="36"/>
      <c r="M148" s="35"/>
      <c r="N148" s="34"/>
      <c r="O148" s="41"/>
      <c r="P148" s="35"/>
      <c r="Q148" s="34"/>
      <c r="R148" s="37"/>
      <c r="S148" s="35"/>
      <c r="T148" s="34"/>
      <c r="U148" s="37"/>
      <c r="V148" s="35"/>
      <c r="W148" s="34"/>
      <c r="X148" s="37"/>
      <c r="Y148" s="35"/>
      <c r="Z148" s="34"/>
      <c r="AA148" s="37"/>
      <c r="AB148" s="35"/>
      <c r="AC148" s="34"/>
      <c r="AD148" s="37"/>
      <c r="AE148" s="35"/>
      <c r="AF148" s="34"/>
      <c r="AG148" s="37"/>
      <c r="AH148" s="35"/>
      <c r="AI148" s="34"/>
      <c r="AJ148" s="37"/>
      <c r="AK148" s="35"/>
      <c r="AL148" s="34"/>
      <c r="AM148" s="37"/>
      <c r="AN148" s="35"/>
      <c r="AO148" s="34"/>
      <c r="AP148" s="37"/>
      <c r="AQ148" s="35"/>
      <c r="AR148" s="34"/>
      <c r="AS148" s="37"/>
      <c r="AT148" s="35"/>
      <c r="AU148" s="34"/>
      <c r="AV148" s="37"/>
      <c r="AW148" s="35"/>
      <c r="AX148" s="34"/>
      <c r="AY148" s="37"/>
      <c r="AZ148" s="35"/>
      <c r="BA148" s="34"/>
      <c r="BB148" s="37"/>
      <c r="BC1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8" s="7"/>
      <c r="BF148" t="str">
        <f>IF(Table1[[#This Row],[Date]]="","","&amp;lt;VOUCHER REMOTEID="&amp;""""&amp;$A$11&amp;$A$13&amp;ROW()&amp;""""&amp;" VCHTYPE="""&amp;F148&amp;""" ACTION="""&amp;"Create"&amp;"""&amp;gt;")</f>
        <v/>
      </c>
      <c r="BG148" t="str">
        <f>IF(Table1[[#This Row],[Date]]="","",TEXT(Table1[[#This Row],[Date]],"yyyymmdd"))</f>
        <v/>
      </c>
      <c r="BH148" t="str">
        <f>Table1[[#This Row],[Date2]]</f>
        <v/>
      </c>
      <c r="BI148" t="str">
        <f>IF(Table1[[#This Row],[Date]]="","",Table1[[#This Row],[Voucher Type]])</f>
        <v/>
      </c>
      <c r="BJ148" t="str">
        <f>IF(Table1[[#This Row],[Ref No / Invoice No]]="","",Table1[[#This Row],[Ref No / Invoice No]])</f>
        <v/>
      </c>
      <c r="BK148" t="str">
        <f>IF(Table1[[#This Row],[Voucher No]]="","",Table1[[#This Row],[Voucher No]])</f>
        <v/>
      </c>
      <c r="BL148" t="str">
        <f>IF(Table1[[#This Row],[Date]]="","",Table1[[#This Row],[Narration]])</f>
        <v/>
      </c>
      <c r="BM148" t="str">
        <f>IF(Table1[[#This Row],[Date]]="","",$A$11&amp;$A$13&amp;ROW())</f>
        <v/>
      </c>
      <c r="BN148" t="str">
        <f>IF(Table1[[#This Row],[Date]]="","",$A$13)</f>
        <v/>
      </c>
      <c r="BP148" t="str">
        <f>IF(Table1[[#This Row],[Ledger 1]]="","","No")</f>
        <v/>
      </c>
      <c r="BQ148" t="str">
        <f>IF(Table1[[#This Row],[Date]]="","",IF(Table1[[#This Row],[Effect 1]]="Dr.","Yes","No"))</f>
        <v/>
      </c>
      <c r="BR148" t="str">
        <f>IF(Table1[[#This Row],[Date]]="","",Table1[[#This Row],[Ledger 1]])</f>
        <v/>
      </c>
      <c r="BS148" t="str">
        <f>IF(Table1[[#This Row],[Date]]="","",IF(Table1[[#This Row],[Effect 1]]="Dr.",-Table1[[#This Row],[Amount 1]],Table1[[#This Row],[Amount 1]]))</f>
        <v/>
      </c>
      <c r="BV148" t="str">
        <f>IF(Table1[[#This Row],[Ledger 2]]="","","No")</f>
        <v/>
      </c>
      <c r="BW148" t="str">
        <f>IF(Table1[[#This Row],[Date]]="","",IF(Table1[[#This Row],[Effect 2]]="Dr.","Yes","No"))</f>
        <v/>
      </c>
      <c r="BX148" t="str">
        <f>IF(Table1[[#This Row],[Date]]="","",Table1[[#This Row],[Ledger 2]])</f>
        <v/>
      </c>
      <c r="BY148" t="str">
        <f>IF(Table1[[#This Row],[Date]]="","",IF(Table1[[#This Row],[Effect 2]]="Dr.",-Table1[[#This Row],[Amount 2]],Table1[[#This Row],[Amount 2]]))</f>
        <v/>
      </c>
      <c r="CB148" t="str">
        <f>IF(Table1[[#This Row],[Ledger 3]]="","","No")</f>
        <v/>
      </c>
      <c r="CC148" t="str">
        <f>IF(Table1[[#This Row],[Ledger 3]]="","",IF(Table1[[#This Row],[Effect 3]]="Dr.","Yes","No"))</f>
        <v/>
      </c>
      <c r="CD148" t="str">
        <f>IF(Table1[[#This Row],[Ledger 3]]="","",Table1[[#This Row],[Ledger 3]])</f>
        <v/>
      </c>
      <c r="CE148" t="str">
        <f>IF(Table1[[#This Row],[Ledger 3]]="","",IF(Table1[[#This Row],[Effect 3]]="Dr.",-Table1[[#This Row],[Amount 3]],Table1[[#This Row],[Amount 3]]))</f>
        <v/>
      </c>
      <c r="CH148" t="str">
        <f>IF(Table1[[#This Row],[Ledger 4]]="","","No")</f>
        <v/>
      </c>
      <c r="CI148" t="str">
        <f>IF(Table1[[#This Row],[Ledger 4]]="","",IF(Table1[[#This Row],[Effect 4]]="Dr.","Yes","No"))</f>
        <v/>
      </c>
      <c r="CJ148" t="str">
        <f>IF(Table1[[#This Row],[Ledger 4]]="","",Table1[[#This Row],[Ledger 4]])</f>
        <v/>
      </c>
      <c r="CK148" t="str">
        <f>IF(Table1[[#This Row],[Ledger 4]]="","",IF(Table1[[#This Row],[Effect 4]]="Dr.",-Table1[[#This Row],[Amount 4]],Table1[[#This Row],[Amount 4]]))</f>
        <v/>
      </c>
      <c r="CN148" t="str">
        <f>IF(Table1[[#This Row],[Ledger 5]]="","","No")</f>
        <v/>
      </c>
      <c r="CO148" t="str">
        <f>IF(Table1[[#This Row],[Ledger 5]]="","",IF(Table1[[#This Row],[Effect 5]]="Dr.","Yes","No"))</f>
        <v/>
      </c>
      <c r="CP148" t="str">
        <f>IF(Table1[[#This Row],[Ledger 5]]="","",Table1[[#This Row],[Ledger 5]])</f>
        <v/>
      </c>
      <c r="CQ148" t="str">
        <f>IF(Table1[[#This Row],[Ledger 5]]="","",IF(Table1[[#This Row],[Effect 5]]="Dr.",-Table1[[#This Row],[Amount 5]],Table1[[#This Row],[Amount 5]]))</f>
        <v/>
      </c>
      <c r="CT148" t="str">
        <f>IF(Table1[[#This Row],[Ledger 6]]="","","No")</f>
        <v/>
      </c>
      <c r="CU148" t="str">
        <f>IF(Table1[[#This Row],[Ledger 6]]="","",IF(Table1[[#This Row],[Effect 6]]="Dr.","Yes","No"))</f>
        <v/>
      </c>
      <c r="CV148" t="str">
        <f>IF(Table1[[#This Row],[Ledger 6]]="","",Table1[[#This Row],[Ledger 6]])</f>
        <v/>
      </c>
      <c r="CW148" t="str">
        <f>IF(Table1[[#This Row],[Ledger 6]]="","",IF(Table1[[#This Row],[Effect 6]]="Dr.",-Table1[[#This Row],[Amount 6]],Table1[[#This Row],[Amount 6]]))</f>
        <v/>
      </c>
      <c r="CZ148" t="str">
        <f>IF(Table1[[#This Row],[Ledger 7]]="","","No")</f>
        <v/>
      </c>
      <c r="DA148" t="str">
        <f>IF(Table1[[#This Row],[Ledger 7]]="","",IF(Table1[[#This Row],[Effect 7]]="Dr.","Yes","No"))</f>
        <v/>
      </c>
      <c r="DB148" t="str">
        <f>IF(Table1[[#This Row],[Ledger 7]]="","",Table1[[#This Row],[Ledger 7]])</f>
        <v/>
      </c>
      <c r="DC148" t="str">
        <f>IF(Table1[[#This Row],[Ledger 7]]="","",IF(Table1[[#This Row],[Effect 7]]="Dr.",-Table1[[#This Row],[Amount 7]],Table1[[#This Row],[Amount 7]]))</f>
        <v/>
      </c>
      <c r="DF148" t="str">
        <f>IF(Table1[[#This Row],[Ledger 8]]="","","No")</f>
        <v/>
      </c>
      <c r="DG148" t="str">
        <f>IF(Table1[[#This Row],[Ledger 8]]="","",IF(Table1[[#This Row],[Effect 8]]="Dr.","Yes","No"))</f>
        <v/>
      </c>
      <c r="DH148" t="str">
        <f>IF(Table1[[#This Row],[Ledger 8]]="","",Table1[[#This Row],[Ledger 8]])</f>
        <v/>
      </c>
      <c r="DI148" t="str">
        <f>IF(Table1[[#This Row],[Ledger 8]]="","",IF(Table1[[#This Row],[Effect 8]]="Dr.",-Table1[[#This Row],[Amount 8]],Table1[[#This Row],[Amount 8]]))</f>
        <v/>
      </c>
      <c r="DL148" t="str">
        <f>IF(Table1[[#This Row],[Ledger 9]]="","","No")</f>
        <v/>
      </c>
      <c r="DM148" t="str">
        <f>IF(Table1[[#This Row],[Ledger 9]]="","",IF(Table1[[#This Row],[Effect 9]]="Dr.","Yes","No"))</f>
        <v/>
      </c>
      <c r="DN148" t="str">
        <f>IF(Table1[[#This Row],[Ledger 9]]="","",Table1[[#This Row],[Ledger 9]])</f>
        <v/>
      </c>
      <c r="DO148" t="str">
        <f>IF(Table1[[#This Row],[Ledger 9]]="","",IF(Table1[[#This Row],[Effect 9]]="Dr.",-Table1[[#This Row],[Amount 9]],Table1[[#This Row],[Amount 9]]))</f>
        <v/>
      </c>
      <c r="DR148" t="str">
        <f>IF(Table1[[#This Row],[Ledger 10]]="","","No")</f>
        <v/>
      </c>
      <c r="DS148" t="str">
        <f>IF(Table1[[#This Row],[Ledger 10]]="","",IF(Table1[[#This Row],[Effect 10]]="Dr.","Yes","No"))</f>
        <v/>
      </c>
      <c r="DT148" t="str">
        <f>IF(Table1[[#This Row],[Ledger 10]]="","",Table1[[#This Row],[Ledger 10]])</f>
        <v/>
      </c>
      <c r="DU148" t="str">
        <f>IF(Table1[[#This Row],[Ledger 10]]="","",IF(Table1[[#This Row],[Effect 10]]="Dr.",-Table1[[#This Row],[Amount 10]],Table1[[#This Row],[Amount 10]]))</f>
        <v/>
      </c>
      <c r="DX148" t="str">
        <f>IF(Table1[[#This Row],[Ledger 11]]="","","No")</f>
        <v/>
      </c>
      <c r="DY148" t="str">
        <f>IF(Table1[[#This Row],[Ledger 11]]="","",IF(Table1[[#This Row],[Effect 11]]="Dr.","Yes","No"))</f>
        <v/>
      </c>
      <c r="DZ148" t="str">
        <f>IF(Table1[[#This Row],[Ledger 11]]="","",Table1[[#This Row],[Ledger 11]])</f>
        <v/>
      </c>
      <c r="EA148" t="str">
        <f>IF(Table1[[#This Row],[Ledger 11]]="","",IF(Table1[[#This Row],[Effect 11]]="Dr.",-Table1[[#This Row],[Amount 11]],Table1[[#This Row],[Amount 11]]))</f>
        <v/>
      </c>
      <c r="ED148" t="str">
        <f>IF(Table1[[#This Row],[Ledger 12]]="","","No")</f>
        <v/>
      </c>
      <c r="EE148" t="str">
        <f>IF(Table1[[#This Row],[Ledger 12]]="","",IF(Table1[[#This Row],[Effect 12]]="Dr.","Yes","No"))</f>
        <v/>
      </c>
      <c r="EF148" t="str">
        <f>IF(Table1[[#This Row],[Ledger 12]]="","",Table1[[#This Row],[Ledger 12]])</f>
        <v/>
      </c>
      <c r="EG148" t="str">
        <f>IF(Table1[[#This Row],[Ledger 12]]="","",IF(Table1[[#This Row],[Effect 12]]="Dr.",-Table1[[#This Row],[Amount 12]],Table1[[#This Row],[Amount 12]]))</f>
        <v/>
      </c>
      <c r="EJ148" t="str">
        <f>IF(Table1[[#This Row],[Ledger 13]]="","","No")</f>
        <v/>
      </c>
      <c r="EK148" t="str">
        <f>IF(Table1[[#This Row],[Ledger 13]]="","",IF(Table1[[#This Row],[Effect 13]]="Dr.","Yes","No"))</f>
        <v/>
      </c>
      <c r="EL148" t="str">
        <f>IF(Table1[[#This Row],[Ledger 13]]="","",Table1[[#This Row],[Ledger 13]])</f>
        <v/>
      </c>
      <c r="EM148" t="str">
        <f>IF(Table1[[#This Row],[Ledger 13]]="","",IF(Table1[[#This Row],[Effect 13]]="Dr.",-Table1[[#This Row],[Amount 13]],Table1[[#This Row],[Amount 13]]))</f>
        <v/>
      </c>
      <c r="EP148" t="str">
        <f>IF(Table1[[#This Row],[Ledger 14]]="","","No")</f>
        <v/>
      </c>
      <c r="EQ148" t="str">
        <f>IF(Table1[[#This Row],[Ledger 14]]="","",IF(Table1[[#This Row],[Effect 14]]="Dr.","Yes","No"))</f>
        <v/>
      </c>
      <c r="ER148" t="str">
        <f>IF(Table1[[#This Row],[Ledger 14]]="","",Table1[[#This Row],[Ledger 14]])</f>
        <v/>
      </c>
      <c r="ES148" t="str">
        <f>IF(Table1[[#This Row],[Ledger 14]]="","",IF(Table1[[#This Row],[Effect 14]]="Dr.",-Table1[[#This Row],[Amount 14]],Table1[[#This Row],[Amount 14]]))</f>
        <v/>
      </c>
      <c r="EV148" t="str">
        <f>IF(Table1[[#This Row],[Ledger 15]]="","","No")</f>
        <v/>
      </c>
      <c r="EW148" t="str">
        <f>IF(Table1[[#This Row],[Ledger 15]]="","",IF(Table1[[#This Row],[Effect 15]]="Dr.","Yes","No"))</f>
        <v/>
      </c>
      <c r="EX148" t="str">
        <f>IF(Table1[[#This Row],[Ledger 15]]="","",Table1[[#This Row],[Ledger 15]])</f>
        <v/>
      </c>
      <c r="EY148" t="str">
        <f>IF(Table1[[#This Row],[Ledger 15]]="","",IF(Table1[[#This Row],[Effect 15]]="Dr.",-Table1[[#This Row],[Amount 15]],Table1[[#This Row],[Amount 15]]))</f>
        <v/>
      </c>
      <c r="FD1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8">
        <f>IF(Table1[[#This Row],[Date]]="",0,IF(AND(Table1[[#This Row],[Date]]&gt;=$FE$2,Table1[[#This Row],[Date]]&lt;=$FE$3),0,1))</f>
        <v>0</v>
      </c>
      <c r="FF148">
        <f>IF(Table1[[#This Row],[Date]]="",0,IF(TYPE(VLOOKUP(Table1[[#This Row],[Voucher Type]],Table1[[#All],[Voucher Type Master]],1,FALSE))=16,1,0))</f>
        <v>0</v>
      </c>
      <c r="FG148">
        <f>IF(TYPE(IF(Table1[[#This Row],[Date]]="",0,IF(VLOOKUP(Table1[[#This Row],[Voucher Type]],$FY$5:$FZ$13,2,0)=Table1[[#This Row],[Effect 1]],0,1)))=16,1,0)</f>
        <v>0</v>
      </c>
      <c r="FH1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8">
        <f>IF(LEN(Table1[[#This Row],[Ledger 1]])&gt;0,IF(TYPE(VLOOKUP(Table1[[#This Row],[Ledger 1]],GZ:GZ,1,0))=16,1,0),0)</f>
        <v>0</v>
      </c>
      <c r="FJ148">
        <f>IF(LEN(Table1[[#This Row],[Ledger 2]])&gt;0,IF(TYPE(VLOOKUP(Table1[[#This Row],[Ledger 2]],GZ:GZ,1,0))=16,1,0),0)</f>
        <v>0</v>
      </c>
      <c r="FK148">
        <f>IF(LEN(Table1[[#This Row],[Ledger 3]])&gt;0,IF(TYPE(VLOOKUP(Table1[[#This Row],[Ledger 3]],GZ:GZ,1,0))=16,1,0),0)</f>
        <v>0</v>
      </c>
      <c r="FL148">
        <f>IF(LEN(Table1[[#This Row],[Ledger 4]])&gt;0,IF(TYPE(VLOOKUP(Table1[[#This Row],[Ledger 4]],GZ:GZ,1,0))=16,1,0),0)</f>
        <v>0</v>
      </c>
      <c r="FM148">
        <f>IF(LEN(Table1[[#This Row],[Ledger 5]])&gt;0,IF(TYPE(VLOOKUP(Table1[[#This Row],[Ledger 5]],GZ:GZ,1,0))=16,1,0),0)</f>
        <v>0</v>
      </c>
      <c r="FN148">
        <f>IF(LEN(Table1[[#This Row],[Ledger 6]])&gt;0,IF(TYPE(VLOOKUP(Table1[[#This Row],[Ledger 6]],$GZ:$GZ,1,0))=16,1,0),0)</f>
        <v>0</v>
      </c>
      <c r="FO148">
        <f>IF(LEN(Table1[[#This Row],[Ledger 7]])&gt;0,IF(TYPE(VLOOKUP(Table1[[#This Row],[Ledger 7]],$GZ:$GZ,1,0))=16,1,0),0)</f>
        <v>0</v>
      </c>
      <c r="FP148">
        <f>IF(LEN(Table1[[#This Row],[Ledger 8]])&gt;0,IF(TYPE(VLOOKUP(Table1[[#This Row],[Ledger 8]],$GZ:$GZ,1,0))=16,1,0),0)</f>
        <v>0</v>
      </c>
      <c r="FQ148">
        <f>IF(LEN(Table1[[#This Row],[Ledger 9]])&gt;0,IF(TYPE(VLOOKUP(Table1[[#This Row],[Ledger 9]],$GZ:$GZ,1,0))=16,1,0),0)</f>
        <v>0</v>
      </c>
      <c r="FR148">
        <f>IF(LEN(Table1[[#This Row],[Ledger 10]])&gt;0,IF(TYPE(VLOOKUP(Table1[[#This Row],[Ledger 10]],$GZ:$GZ,1,0))=16,1,0),0)</f>
        <v>0</v>
      </c>
      <c r="FS148">
        <f>IF(LEN(Table1[[#This Row],[Ledger 11]])&gt;0,IF(TYPE(VLOOKUP(Table1[[#This Row],[Ledger 11]],$GZ:$GZ,1,0))=16,1,0),0)</f>
        <v>0</v>
      </c>
      <c r="FT148">
        <f>IF(LEN(Table1[[#This Row],[Ledger 12]])&gt;0,IF(TYPE(VLOOKUP(Table1[[#This Row],[Ledger 12]],$GZ:$GZ,1,0))=16,1,0),0)</f>
        <v>0</v>
      </c>
      <c r="FU148">
        <f>IF(LEN(Table1[[#This Row],[Ledger 13]])&gt;0,IF(TYPE(VLOOKUP(Table1[[#This Row],[Ledger 13]],$GZ:$GZ,1,0))=16,1,0),0)</f>
        <v>0</v>
      </c>
      <c r="FV148">
        <f>IF(LEN(Table1[[#This Row],[Ledger 14]])&gt;0,IF(TYPE(VLOOKUP(Table1[[#This Row],[Ledger 14]],$GZ:$GZ,1,0))=16,1,0),0)</f>
        <v>0</v>
      </c>
      <c r="FW148">
        <f>IF(LEN(Table1[[#This Row],[Ledger 15]])&gt;0,IF(TYPE(VLOOKUP(Table1[[#This Row],[Ledger 15]],$GZ:$GZ,1,0))=16,1,0),0)</f>
        <v>0</v>
      </c>
    </row>
    <row r="149" spans="4:179" ht="33" customHeight="1" x14ac:dyDescent="0.45">
      <c r="D149" s="8">
        <f t="shared" si="11"/>
        <v>144</v>
      </c>
      <c r="E149" s="32"/>
      <c r="F149" s="34"/>
      <c r="G149" s="34"/>
      <c r="H149" s="34"/>
      <c r="I149" s="34"/>
      <c r="J149" s="38"/>
      <c r="K149" s="33"/>
      <c r="L149" s="36"/>
      <c r="M149" s="35"/>
      <c r="N149" s="34"/>
      <c r="O149" s="41"/>
      <c r="P149" s="35"/>
      <c r="Q149" s="34"/>
      <c r="R149" s="37"/>
      <c r="S149" s="35"/>
      <c r="T149" s="34"/>
      <c r="U149" s="37"/>
      <c r="V149" s="35"/>
      <c r="W149" s="34"/>
      <c r="X149" s="37"/>
      <c r="Y149" s="35"/>
      <c r="Z149" s="34"/>
      <c r="AA149" s="37"/>
      <c r="AB149" s="35"/>
      <c r="AC149" s="34"/>
      <c r="AD149" s="37"/>
      <c r="AE149" s="35"/>
      <c r="AF149" s="34"/>
      <c r="AG149" s="37"/>
      <c r="AH149" s="35"/>
      <c r="AI149" s="34"/>
      <c r="AJ149" s="37"/>
      <c r="AK149" s="35"/>
      <c r="AL149" s="34"/>
      <c r="AM149" s="37"/>
      <c r="AN149" s="35"/>
      <c r="AO149" s="34"/>
      <c r="AP149" s="37"/>
      <c r="AQ149" s="35"/>
      <c r="AR149" s="34"/>
      <c r="AS149" s="37"/>
      <c r="AT149" s="35"/>
      <c r="AU149" s="34"/>
      <c r="AV149" s="37"/>
      <c r="AW149" s="35"/>
      <c r="AX149" s="34"/>
      <c r="AY149" s="37"/>
      <c r="AZ149" s="35"/>
      <c r="BA149" s="34"/>
      <c r="BB149" s="37"/>
      <c r="BC1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49" s="7"/>
      <c r="BF149" t="str">
        <f>IF(Table1[[#This Row],[Date]]="","","&amp;lt;VOUCHER REMOTEID="&amp;""""&amp;$A$11&amp;$A$13&amp;ROW()&amp;""""&amp;" VCHTYPE="""&amp;F149&amp;""" ACTION="""&amp;"Create"&amp;"""&amp;gt;")</f>
        <v/>
      </c>
      <c r="BG149" t="str">
        <f>IF(Table1[[#This Row],[Date]]="","",TEXT(Table1[[#This Row],[Date]],"yyyymmdd"))</f>
        <v/>
      </c>
      <c r="BH149" t="str">
        <f>Table1[[#This Row],[Date2]]</f>
        <v/>
      </c>
      <c r="BI149" t="str">
        <f>IF(Table1[[#This Row],[Date]]="","",Table1[[#This Row],[Voucher Type]])</f>
        <v/>
      </c>
      <c r="BJ149" t="str">
        <f>IF(Table1[[#This Row],[Ref No / Invoice No]]="","",Table1[[#This Row],[Ref No / Invoice No]])</f>
        <v/>
      </c>
      <c r="BK149" t="str">
        <f>IF(Table1[[#This Row],[Voucher No]]="","",Table1[[#This Row],[Voucher No]])</f>
        <v/>
      </c>
      <c r="BL149" t="str">
        <f>IF(Table1[[#This Row],[Date]]="","",Table1[[#This Row],[Narration]])</f>
        <v/>
      </c>
      <c r="BM149" t="str">
        <f>IF(Table1[[#This Row],[Date]]="","",$A$11&amp;$A$13&amp;ROW())</f>
        <v/>
      </c>
      <c r="BN149" t="str">
        <f>IF(Table1[[#This Row],[Date]]="","",$A$13)</f>
        <v/>
      </c>
      <c r="BP149" t="str">
        <f>IF(Table1[[#This Row],[Ledger 1]]="","","No")</f>
        <v/>
      </c>
      <c r="BQ149" t="str">
        <f>IF(Table1[[#This Row],[Date]]="","",IF(Table1[[#This Row],[Effect 1]]="Dr.","Yes","No"))</f>
        <v/>
      </c>
      <c r="BR149" t="str">
        <f>IF(Table1[[#This Row],[Date]]="","",Table1[[#This Row],[Ledger 1]])</f>
        <v/>
      </c>
      <c r="BS149" t="str">
        <f>IF(Table1[[#This Row],[Date]]="","",IF(Table1[[#This Row],[Effect 1]]="Dr.",-Table1[[#This Row],[Amount 1]],Table1[[#This Row],[Amount 1]]))</f>
        <v/>
      </c>
      <c r="BV149" t="str">
        <f>IF(Table1[[#This Row],[Ledger 2]]="","","No")</f>
        <v/>
      </c>
      <c r="BW149" t="str">
        <f>IF(Table1[[#This Row],[Date]]="","",IF(Table1[[#This Row],[Effect 2]]="Dr.","Yes","No"))</f>
        <v/>
      </c>
      <c r="BX149" t="str">
        <f>IF(Table1[[#This Row],[Date]]="","",Table1[[#This Row],[Ledger 2]])</f>
        <v/>
      </c>
      <c r="BY149" t="str">
        <f>IF(Table1[[#This Row],[Date]]="","",IF(Table1[[#This Row],[Effect 2]]="Dr.",-Table1[[#This Row],[Amount 2]],Table1[[#This Row],[Amount 2]]))</f>
        <v/>
      </c>
      <c r="CB149" t="str">
        <f>IF(Table1[[#This Row],[Ledger 3]]="","","No")</f>
        <v/>
      </c>
      <c r="CC149" t="str">
        <f>IF(Table1[[#This Row],[Ledger 3]]="","",IF(Table1[[#This Row],[Effect 3]]="Dr.","Yes","No"))</f>
        <v/>
      </c>
      <c r="CD149" t="str">
        <f>IF(Table1[[#This Row],[Ledger 3]]="","",Table1[[#This Row],[Ledger 3]])</f>
        <v/>
      </c>
      <c r="CE149" t="str">
        <f>IF(Table1[[#This Row],[Ledger 3]]="","",IF(Table1[[#This Row],[Effect 3]]="Dr.",-Table1[[#This Row],[Amount 3]],Table1[[#This Row],[Amount 3]]))</f>
        <v/>
      </c>
      <c r="CH149" t="str">
        <f>IF(Table1[[#This Row],[Ledger 4]]="","","No")</f>
        <v/>
      </c>
      <c r="CI149" t="str">
        <f>IF(Table1[[#This Row],[Ledger 4]]="","",IF(Table1[[#This Row],[Effect 4]]="Dr.","Yes","No"))</f>
        <v/>
      </c>
      <c r="CJ149" t="str">
        <f>IF(Table1[[#This Row],[Ledger 4]]="","",Table1[[#This Row],[Ledger 4]])</f>
        <v/>
      </c>
      <c r="CK149" t="str">
        <f>IF(Table1[[#This Row],[Ledger 4]]="","",IF(Table1[[#This Row],[Effect 4]]="Dr.",-Table1[[#This Row],[Amount 4]],Table1[[#This Row],[Amount 4]]))</f>
        <v/>
      </c>
      <c r="CN149" t="str">
        <f>IF(Table1[[#This Row],[Ledger 5]]="","","No")</f>
        <v/>
      </c>
      <c r="CO149" t="str">
        <f>IF(Table1[[#This Row],[Ledger 5]]="","",IF(Table1[[#This Row],[Effect 5]]="Dr.","Yes","No"))</f>
        <v/>
      </c>
      <c r="CP149" t="str">
        <f>IF(Table1[[#This Row],[Ledger 5]]="","",Table1[[#This Row],[Ledger 5]])</f>
        <v/>
      </c>
      <c r="CQ149" t="str">
        <f>IF(Table1[[#This Row],[Ledger 5]]="","",IF(Table1[[#This Row],[Effect 5]]="Dr.",-Table1[[#This Row],[Amount 5]],Table1[[#This Row],[Amount 5]]))</f>
        <v/>
      </c>
      <c r="CT149" t="str">
        <f>IF(Table1[[#This Row],[Ledger 6]]="","","No")</f>
        <v/>
      </c>
      <c r="CU149" t="str">
        <f>IF(Table1[[#This Row],[Ledger 6]]="","",IF(Table1[[#This Row],[Effect 6]]="Dr.","Yes","No"))</f>
        <v/>
      </c>
      <c r="CV149" t="str">
        <f>IF(Table1[[#This Row],[Ledger 6]]="","",Table1[[#This Row],[Ledger 6]])</f>
        <v/>
      </c>
      <c r="CW149" t="str">
        <f>IF(Table1[[#This Row],[Ledger 6]]="","",IF(Table1[[#This Row],[Effect 6]]="Dr.",-Table1[[#This Row],[Amount 6]],Table1[[#This Row],[Amount 6]]))</f>
        <v/>
      </c>
      <c r="CZ149" t="str">
        <f>IF(Table1[[#This Row],[Ledger 7]]="","","No")</f>
        <v/>
      </c>
      <c r="DA149" t="str">
        <f>IF(Table1[[#This Row],[Ledger 7]]="","",IF(Table1[[#This Row],[Effect 7]]="Dr.","Yes","No"))</f>
        <v/>
      </c>
      <c r="DB149" t="str">
        <f>IF(Table1[[#This Row],[Ledger 7]]="","",Table1[[#This Row],[Ledger 7]])</f>
        <v/>
      </c>
      <c r="DC149" t="str">
        <f>IF(Table1[[#This Row],[Ledger 7]]="","",IF(Table1[[#This Row],[Effect 7]]="Dr.",-Table1[[#This Row],[Amount 7]],Table1[[#This Row],[Amount 7]]))</f>
        <v/>
      </c>
      <c r="DF149" t="str">
        <f>IF(Table1[[#This Row],[Ledger 8]]="","","No")</f>
        <v/>
      </c>
      <c r="DG149" t="str">
        <f>IF(Table1[[#This Row],[Ledger 8]]="","",IF(Table1[[#This Row],[Effect 8]]="Dr.","Yes","No"))</f>
        <v/>
      </c>
      <c r="DH149" t="str">
        <f>IF(Table1[[#This Row],[Ledger 8]]="","",Table1[[#This Row],[Ledger 8]])</f>
        <v/>
      </c>
      <c r="DI149" t="str">
        <f>IF(Table1[[#This Row],[Ledger 8]]="","",IF(Table1[[#This Row],[Effect 8]]="Dr.",-Table1[[#This Row],[Amount 8]],Table1[[#This Row],[Amount 8]]))</f>
        <v/>
      </c>
      <c r="DL149" t="str">
        <f>IF(Table1[[#This Row],[Ledger 9]]="","","No")</f>
        <v/>
      </c>
      <c r="DM149" t="str">
        <f>IF(Table1[[#This Row],[Ledger 9]]="","",IF(Table1[[#This Row],[Effect 9]]="Dr.","Yes","No"))</f>
        <v/>
      </c>
      <c r="DN149" t="str">
        <f>IF(Table1[[#This Row],[Ledger 9]]="","",Table1[[#This Row],[Ledger 9]])</f>
        <v/>
      </c>
      <c r="DO149" t="str">
        <f>IF(Table1[[#This Row],[Ledger 9]]="","",IF(Table1[[#This Row],[Effect 9]]="Dr.",-Table1[[#This Row],[Amount 9]],Table1[[#This Row],[Amount 9]]))</f>
        <v/>
      </c>
      <c r="DR149" t="str">
        <f>IF(Table1[[#This Row],[Ledger 10]]="","","No")</f>
        <v/>
      </c>
      <c r="DS149" t="str">
        <f>IF(Table1[[#This Row],[Ledger 10]]="","",IF(Table1[[#This Row],[Effect 10]]="Dr.","Yes","No"))</f>
        <v/>
      </c>
      <c r="DT149" t="str">
        <f>IF(Table1[[#This Row],[Ledger 10]]="","",Table1[[#This Row],[Ledger 10]])</f>
        <v/>
      </c>
      <c r="DU149" t="str">
        <f>IF(Table1[[#This Row],[Ledger 10]]="","",IF(Table1[[#This Row],[Effect 10]]="Dr.",-Table1[[#This Row],[Amount 10]],Table1[[#This Row],[Amount 10]]))</f>
        <v/>
      </c>
      <c r="DX149" t="str">
        <f>IF(Table1[[#This Row],[Ledger 11]]="","","No")</f>
        <v/>
      </c>
      <c r="DY149" t="str">
        <f>IF(Table1[[#This Row],[Ledger 11]]="","",IF(Table1[[#This Row],[Effect 11]]="Dr.","Yes","No"))</f>
        <v/>
      </c>
      <c r="DZ149" t="str">
        <f>IF(Table1[[#This Row],[Ledger 11]]="","",Table1[[#This Row],[Ledger 11]])</f>
        <v/>
      </c>
      <c r="EA149" t="str">
        <f>IF(Table1[[#This Row],[Ledger 11]]="","",IF(Table1[[#This Row],[Effect 11]]="Dr.",-Table1[[#This Row],[Amount 11]],Table1[[#This Row],[Amount 11]]))</f>
        <v/>
      </c>
      <c r="ED149" t="str">
        <f>IF(Table1[[#This Row],[Ledger 12]]="","","No")</f>
        <v/>
      </c>
      <c r="EE149" t="str">
        <f>IF(Table1[[#This Row],[Ledger 12]]="","",IF(Table1[[#This Row],[Effect 12]]="Dr.","Yes","No"))</f>
        <v/>
      </c>
      <c r="EF149" t="str">
        <f>IF(Table1[[#This Row],[Ledger 12]]="","",Table1[[#This Row],[Ledger 12]])</f>
        <v/>
      </c>
      <c r="EG149" t="str">
        <f>IF(Table1[[#This Row],[Ledger 12]]="","",IF(Table1[[#This Row],[Effect 12]]="Dr.",-Table1[[#This Row],[Amount 12]],Table1[[#This Row],[Amount 12]]))</f>
        <v/>
      </c>
      <c r="EJ149" t="str">
        <f>IF(Table1[[#This Row],[Ledger 13]]="","","No")</f>
        <v/>
      </c>
      <c r="EK149" t="str">
        <f>IF(Table1[[#This Row],[Ledger 13]]="","",IF(Table1[[#This Row],[Effect 13]]="Dr.","Yes","No"))</f>
        <v/>
      </c>
      <c r="EL149" t="str">
        <f>IF(Table1[[#This Row],[Ledger 13]]="","",Table1[[#This Row],[Ledger 13]])</f>
        <v/>
      </c>
      <c r="EM149" t="str">
        <f>IF(Table1[[#This Row],[Ledger 13]]="","",IF(Table1[[#This Row],[Effect 13]]="Dr.",-Table1[[#This Row],[Amount 13]],Table1[[#This Row],[Amount 13]]))</f>
        <v/>
      </c>
      <c r="EP149" t="str">
        <f>IF(Table1[[#This Row],[Ledger 14]]="","","No")</f>
        <v/>
      </c>
      <c r="EQ149" t="str">
        <f>IF(Table1[[#This Row],[Ledger 14]]="","",IF(Table1[[#This Row],[Effect 14]]="Dr.","Yes","No"))</f>
        <v/>
      </c>
      <c r="ER149" t="str">
        <f>IF(Table1[[#This Row],[Ledger 14]]="","",Table1[[#This Row],[Ledger 14]])</f>
        <v/>
      </c>
      <c r="ES149" t="str">
        <f>IF(Table1[[#This Row],[Ledger 14]]="","",IF(Table1[[#This Row],[Effect 14]]="Dr.",-Table1[[#This Row],[Amount 14]],Table1[[#This Row],[Amount 14]]))</f>
        <v/>
      </c>
      <c r="EV149" t="str">
        <f>IF(Table1[[#This Row],[Ledger 15]]="","","No")</f>
        <v/>
      </c>
      <c r="EW149" t="str">
        <f>IF(Table1[[#This Row],[Ledger 15]]="","",IF(Table1[[#This Row],[Effect 15]]="Dr.","Yes","No"))</f>
        <v/>
      </c>
      <c r="EX149" t="str">
        <f>IF(Table1[[#This Row],[Ledger 15]]="","",Table1[[#This Row],[Ledger 15]])</f>
        <v/>
      </c>
      <c r="EY149" t="str">
        <f>IF(Table1[[#This Row],[Ledger 15]]="","",IF(Table1[[#This Row],[Effect 15]]="Dr.",-Table1[[#This Row],[Amount 15]],Table1[[#This Row],[Amount 15]]))</f>
        <v/>
      </c>
      <c r="FD1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49">
        <f>IF(Table1[[#This Row],[Date]]="",0,IF(AND(Table1[[#This Row],[Date]]&gt;=$FE$2,Table1[[#This Row],[Date]]&lt;=$FE$3),0,1))</f>
        <v>0</v>
      </c>
      <c r="FF149">
        <f>IF(Table1[[#This Row],[Date]]="",0,IF(TYPE(VLOOKUP(Table1[[#This Row],[Voucher Type]],Table1[[#All],[Voucher Type Master]],1,FALSE))=16,1,0))</f>
        <v>0</v>
      </c>
      <c r="FG149">
        <f>IF(TYPE(IF(Table1[[#This Row],[Date]]="",0,IF(VLOOKUP(Table1[[#This Row],[Voucher Type]],$FY$5:$FZ$13,2,0)=Table1[[#This Row],[Effect 1]],0,1)))=16,1,0)</f>
        <v>0</v>
      </c>
      <c r="FH1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49">
        <f>IF(LEN(Table1[[#This Row],[Ledger 1]])&gt;0,IF(TYPE(VLOOKUP(Table1[[#This Row],[Ledger 1]],GZ:GZ,1,0))=16,1,0),0)</f>
        <v>0</v>
      </c>
      <c r="FJ149">
        <f>IF(LEN(Table1[[#This Row],[Ledger 2]])&gt;0,IF(TYPE(VLOOKUP(Table1[[#This Row],[Ledger 2]],GZ:GZ,1,0))=16,1,0),0)</f>
        <v>0</v>
      </c>
      <c r="FK149">
        <f>IF(LEN(Table1[[#This Row],[Ledger 3]])&gt;0,IF(TYPE(VLOOKUP(Table1[[#This Row],[Ledger 3]],GZ:GZ,1,0))=16,1,0),0)</f>
        <v>0</v>
      </c>
      <c r="FL149">
        <f>IF(LEN(Table1[[#This Row],[Ledger 4]])&gt;0,IF(TYPE(VLOOKUP(Table1[[#This Row],[Ledger 4]],GZ:GZ,1,0))=16,1,0),0)</f>
        <v>0</v>
      </c>
      <c r="FM149">
        <f>IF(LEN(Table1[[#This Row],[Ledger 5]])&gt;0,IF(TYPE(VLOOKUP(Table1[[#This Row],[Ledger 5]],GZ:GZ,1,0))=16,1,0),0)</f>
        <v>0</v>
      </c>
      <c r="FN149">
        <f>IF(LEN(Table1[[#This Row],[Ledger 6]])&gt;0,IF(TYPE(VLOOKUP(Table1[[#This Row],[Ledger 6]],$GZ:$GZ,1,0))=16,1,0),0)</f>
        <v>0</v>
      </c>
      <c r="FO149">
        <f>IF(LEN(Table1[[#This Row],[Ledger 7]])&gt;0,IF(TYPE(VLOOKUP(Table1[[#This Row],[Ledger 7]],$GZ:$GZ,1,0))=16,1,0),0)</f>
        <v>0</v>
      </c>
      <c r="FP149">
        <f>IF(LEN(Table1[[#This Row],[Ledger 8]])&gt;0,IF(TYPE(VLOOKUP(Table1[[#This Row],[Ledger 8]],$GZ:$GZ,1,0))=16,1,0),0)</f>
        <v>0</v>
      </c>
      <c r="FQ149">
        <f>IF(LEN(Table1[[#This Row],[Ledger 9]])&gt;0,IF(TYPE(VLOOKUP(Table1[[#This Row],[Ledger 9]],$GZ:$GZ,1,0))=16,1,0),0)</f>
        <v>0</v>
      </c>
      <c r="FR149">
        <f>IF(LEN(Table1[[#This Row],[Ledger 10]])&gt;0,IF(TYPE(VLOOKUP(Table1[[#This Row],[Ledger 10]],$GZ:$GZ,1,0))=16,1,0),0)</f>
        <v>0</v>
      </c>
      <c r="FS149">
        <f>IF(LEN(Table1[[#This Row],[Ledger 11]])&gt;0,IF(TYPE(VLOOKUP(Table1[[#This Row],[Ledger 11]],$GZ:$GZ,1,0))=16,1,0),0)</f>
        <v>0</v>
      </c>
      <c r="FT149">
        <f>IF(LEN(Table1[[#This Row],[Ledger 12]])&gt;0,IF(TYPE(VLOOKUP(Table1[[#This Row],[Ledger 12]],$GZ:$GZ,1,0))=16,1,0),0)</f>
        <v>0</v>
      </c>
      <c r="FU149">
        <f>IF(LEN(Table1[[#This Row],[Ledger 13]])&gt;0,IF(TYPE(VLOOKUP(Table1[[#This Row],[Ledger 13]],$GZ:$GZ,1,0))=16,1,0),0)</f>
        <v>0</v>
      </c>
      <c r="FV149">
        <f>IF(LEN(Table1[[#This Row],[Ledger 14]])&gt;0,IF(TYPE(VLOOKUP(Table1[[#This Row],[Ledger 14]],$GZ:$GZ,1,0))=16,1,0),0)</f>
        <v>0</v>
      </c>
      <c r="FW149">
        <f>IF(LEN(Table1[[#This Row],[Ledger 15]])&gt;0,IF(TYPE(VLOOKUP(Table1[[#This Row],[Ledger 15]],$GZ:$GZ,1,0))=16,1,0),0)</f>
        <v>0</v>
      </c>
    </row>
    <row r="150" spans="4:179" ht="33" customHeight="1" x14ac:dyDescent="0.45">
      <c r="D150" s="8">
        <f t="shared" si="11"/>
        <v>145</v>
      </c>
      <c r="E150" s="32"/>
      <c r="F150" s="34"/>
      <c r="G150" s="34"/>
      <c r="H150" s="34"/>
      <c r="I150" s="34"/>
      <c r="J150" s="38"/>
      <c r="K150" s="33"/>
      <c r="L150" s="36"/>
      <c r="M150" s="35"/>
      <c r="N150" s="34"/>
      <c r="O150" s="41"/>
      <c r="P150" s="35"/>
      <c r="Q150" s="34"/>
      <c r="R150" s="37"/>
      <c r="S150" s="35"/>
      <c r="T150" s="34"/>
      <c r="U150" s="37"/>
      <c r="V150" s="35"/>
      <c r="W150" s="34"/>
      <c r="X150" s="37"/>
      <c r="Y150" s="35"/>
      <c r="Z150" s="34"/>
      <c r="AA150" s="37"/>
      <c r="AB150" s="35"/>
      <c r="AC150" s="34"/>
      <c r="AD150" s="37"/>
      <c r="AE150" s="35"/>
      <c r="AF150" s="34"/>
      <c r="AG150" s="37"/>
      <c r="AH150" s="35"/>
      <c r="AI150" s="34"/>
      <c r="AJ150" s="37"/>
      <c r="AK150" s="35"/>
      <c r="AL150" s="34"/>
      <c r="AM150" s="37"/>
      <c r="AN150" s="35"/>
      <c r="AO150" s="34"/>
      <c r="AP150" s="37"/>
      <c r="AQ150" s="35"/>
      <c r="AR150" s="34"/>
      <c r="AS150" s="37"/>
      <c r="AT150" s="35"/>
      <c r="AU150" s="34"/>
      <c r="AV150" s="37"/>
      <c r="AW150" s="35"/>
      <c r="AX150" s="34"/>
      <c r="AY150" s="37"/>
      <c r="AZ150" s="35"/>
      <c r="BA150" s="34"/>
      <c r="BB150" s="37"/>
      <c r="BC1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0" s="7"/>
      <c r="BF150" t="str">
        <f>IF(Table1[[#This Row],[Date]]="","","&amp;lt;VOUCHER REMOTEID="&amp;""""&amp;$A$11&amp;$A$13&amp;ROW()&amp;""""&amp;" VCHTYPE="""&amp;F150&amp;""" ACTION="""&amp;"Create"&amp;"""&amp;gt;")</f>
        <v/>
      </c>
      <c r="BG150" t="str">
        <f>IF(Table1[[#This Row],[Date]]="","",TEXT(Table1[[#This Row],[Date]],"yyyymmdd"))</f>
        <v/>
      </c>
      <c r="BH150" t="str">
        <f>Table1[[#This Row],[Date2]]</f>
        <v/>
      </c>
      <c r="BI150" t="str">
        <f>IF(Table1[[#This Row],[Date]]="","",Table1[[#This Row],[Voucher Type]])</f>
        <v/>
      </c>
      <c r="BJ150" t="str">
        <f>IF(Table1[[#This Row],[Ref No / Invoice No]]="","",Table1[[#This Row],[Ref No / Invoice No]])</f>
        <v/>
      </c>
      <c r="BK150" t="str">
        <f>IF(Table1[[#This Row],[Voucher No]]="","",Table1[[#This Row],[Voucher No]])</f>
        <v/>
      </c>
      <c r="BL150" t="str">
        <f>IF(Table1[[#This Row],[Date]]="","",Table1[[#This Row],[Narration]])</f>
        <v/>
      </c>
      <c r="BM150" t="str">
        <f>IF(Table1[[#This Row],[Date]]="","",$A$11&amp;$A$13&amp;ROW())</f>
        <v/>
      </c>
      <c r="BN150" t="str">
        <f>IF(Table1[[#This Row],[Date]]="","",$A$13)</f>
        <v/>
      </c>
      <c r="BP150" t="str">
        <f>IF(Table1[[#This Row],[Ledger 1]]="","","No")</f>
        <v/>
      </c>
      <c r="BQ150" t="str">
        <f>IF(Table1[[#This Row],[Date]]="","",IF(Table1[[#This Row],[Effect 1]]="Dr.","Yes","No"))</f>
        <v/>
      </c>
      <c r="BR150" t="str">
        <f>IF(Table1[[#This Row],[Date]]="","",Table1[[#This Row],[Ledger 1]])</f>
        <v/>
      </c>
      <c r="BS150" t="str">
        <f>IF(Table1[[#This Row],[Date]]="","",IF(Table1[[#This Row],[Effect 1]]="Dr.",-Table1[[#This Row],[Amount 1]],Table1[[#This Row],[Amount 1]]))</f>
        <v/>
      </c>
      <c r="BV150" t="str">
        <f>IF(Table1[[#This Row],[Ledger 2]]="","","No")</f>
        <v/>
      </c>
      <c r="BW150" t="str">
        <f>IF(Table1[[#This Row],[Date]]="","",IF(Table1[[#This Row],[Effect 2]]="Dr.","Yes","No"))</f>
        <v/>
      </c>
      <c r="BX150" t="str">
        <f>IF(Table1[[#This Row],[Date]]="","",Table1[[#This Row],[Ledger 2]])</f>
        <v/>
      </c>
      <c r="BY150" t="str">
        <f>IF(Table1[[#This Row],[Date]]="","",IF(Table1[[#This Row],[Effect 2]]="Dr.",-Table1[[#This Row],[Amount 2]],Table1[[#This Row],[Amount 2]]))</f>
        <v/>
      </c>
      <c r="CB150" t="str">
        <f>IF(Table1[[#This Row],[Ledger 3]]="","","No")</f>
        <v/>
      </c>
      <c r="CC150" t="str">
        <f>IF(Table1[[#This Row],[Ledger 3]]="","",IF(Table1[[#This Row],[Effect 3]]="Dr.","Yes","No"))</f>
        <v/>
      </c>
      <c r="CD150" t="str">
        <f>IF(Table1[[#This Row],[Ledger 3]]="","",Table1[[#This Row],[Ledger 3]])</f>
        <v/>
      </c>
      <c r="CE150" t="str">
        <f>IF(Table1[[#This Row],[Ledger 3]]="","",IF(Table1[[#This Row],[Effect 3]]="Dr.",-Table1[[#This Row],[Amount 3]],Table1[[#This Row],[Amount 3]]))</f>
        <v/>
      </c>
      <c r="CH150" t="str">
        <f>IF(Table1[[#This Row],[Ledger 4]]="","","No")</f>
        <v/>
      </c>
      <c r="CI150" t="str">
        <f>IF(Table1[[#This Row],[Ledger 4]]="","",IF(Table1[[#This Row],[Effect 4]]="Dr.","Yes","No"))</f>
        <v/>
      </c>
      <c r="CJ150" t="str">
        <f>IF(Table1[[#This Row],[Ledger 4]]="","",Table1[[#This Row],[Ledger 4]])</f>
        <v/>
      </c>
      <c r="CK150" t="str">
        <f>IF(Table1[[#This Row],[Ledger 4]]="","",IF(Table1[[#This Row],[Effect 4]]="Dr.",-Table1[[#This Row],[Amount 4]],Table1[[#This Row],[Amount 4]]))</f>
        <v/>
      </c>
      <c r="CN150" t="str">
        <f>IF(Table1[[#This Row],[Ledger 5]]="","","No")</f>
        <v/>
      </c>
      <c r="CO150" t="str">
        <f>IF(Table1[[#This Row],[Ledger 5]]="","",IF(Table1[[#This Row],[Effect 5]]="Dr.","Yes","No"))</f>
        <v/>
      </c>
      <c r="CP150" t="str">
        <f>IF(Table1[[#This Row],[Ledger 5]]="","",Table1[[#This Row],[Ledger 5]])</f>
        <v/>
      </c>
      <c r="CQ150" t="str">
        <f>IF(Table1[[#This Row],[Ledger 5]]="","",IF(Table1[[#This Row],[Effect 5]]="Dr.",-Table1[[#This Row],[Amount 5]],Table1[[#This Row],[Amount 5]]))</f>
        <v/>
      </c>
      <c r="CT150" t="str">
        <f>IF(Table1[[#This Row],[Ledger 6]]="","","No")</f>
        <v/>
      </c>
      <c r="CU150" t="str">
        <f>IF(Table1[[#This Row],[Ledger 6]]="","",IF(Table1[[#This Row],[Effect 6]]="Dr.","Yes","No"))</f>
        <v/>
      </c>
      <c r="CV150" t="str">
        <f>IF(Table1[[#This Row],[Ledger 6]]="","",Table1[[#This Row],[Ledger 6]])</f>
        <v/>
      </c>
      <c r="CW150" t="str">
        <f>IF(Table1[[#This Row],[Ledger 6]]="","",IF(Table1[[#This Row],[Effect 6]]="Dr.",-Table1[[#This Row],[Amount 6]],Table1[[#This Row],[Amount 6]]))</f>
        <v/>
      </c>
      <c r="CZ150" t="str">
        <f>IF(Table1[[#This Row],[Ledger 7]]="","","No")</f>
        <v/>
      </c>
      <c r="DA150" t="str">
        <f>IF(Table1[[#This Row],[Ledger 7]]="","",IF(Table1[[#This Row],[Effect 7]]="Dr.","Yes","No"))</f>
        <v/>
      </c>
      <c r="DB150" t="str">
        <f>IF(Table1[[#This Row],[Ledger 7]]="","",Table1[[#This Row],[Ledger 7]])</f>
        <v/>
      </c>
      <c r="DC150" t="str">
        <f>IF(Table1[[#This Row],[Ledger 7]]="","",IF(Table1[[#This Row],[Effect 7]]="Dr.",-Table1[[#This Row],[Amount 7]],Table1[[#This Row],[Amount 7]]))</f>
        <v/>
      </c>
      <c r="DF150" t="str">
        <f>IF(Table1[[#This Row],[Ledger 8]]="","","No")</f>
        <v/>
      </c>
      <c r="DG150" t="str">
        <f>IF(Table1[[#This Row],[Ledger 8]]="","",IF(Table1[[#This Row],[Effect 8]]="Dr.","Yes","No"))</f>
        <v/>
      </c>
      <c r="DH150" t="str">
        <f>IF(Table1[[#This Row],[Ledger 8]]="","",Table1[[#This Row],[Ledger 8]])</f>
        <v/>
      </c>
      <c r="DI150" t="str">
        <f>IF(Table1[[#This Row],[Ledger 8]]="","",IF(Table1[[#This Row],[Effect 8]]="Dr.",-Table1[[#This Row],[Amount 8]],Table1[[#This Row],[Amount 8]]))</f>
        <v/>
      </c>
      <c r="DL150" t="str">
        <f>IF(Table1[[#This Row],[Ledger 9]]="","","No")</f>
        <v/>
      </c>
      <c r="DM150" t="str">
        <f>IF(Table1[[#This Row],[Ledger 9]]="","",IF(Table1[[#This Row],[Effect 9]]="Dr.","Yes","No"))</f>
        <v/>
      </c>
      <c r="DN150" t="str">
        <f>IF(Table1[[#This Row],[Ledger 9]]="","",Table1[[#This Row],[Ledger 9]])</f>
        <v/>
      </c>
      <c r="DO150" t="str">
        <f>IF(Table1[[#This Row],[Ledger 9]]="","",IF(Table1[[#This Row],[Effect 9]]="Dr.",-Table1[[#This Row],[Amount 9]],Table1[[#This Row],[Amount 9]]))</f>
        <v/>
      </c>
      <c r="DR150" t="str">
        <f>IF(Table1[[#This Row],[Ledger 10]]="","","No")</f>
        <v/>
      </c>
      <c r="DS150" t="str">
        <f>IF(Table1[[#This Row],[Ledger 10]]="","",IF(Table1[[#This Row],[Effect 10]]="Dr.","Yes","No"))</f>
        <v/>
      </c>
      <c r="DT150" t="str">
        <f>IF(Table1[[#This Row],[Ledger 10]]="","",Table1[[#This Row],[Ledger 10]])</f>
        <v/>
      </c>
      <c r="DU150" t="str">
        <f>IF(Table1[[#This Row],[Ledger 10]]="","",IF(Table1[[#This Row],[Effect 10]]="Dr.",-Table1[[#This Row],[Amount 10]],Table1[[#This Row],[Amount 10]]))</f>
        <v/>
      </c>
      <c r="DX150" t="str">
        <f>IF(Table1[[#This Row],[Ledger 11]]="","","No")</f>
        <v/>
      </c>
      <c r="DY150" t="str">
        <f>IF(Table1[[#This Row],[Ledger 11]]="","",IF(Table1[[#This Row],[Effect 11]]="Dr.","Yes","No"))</f>
        <v/>
      </c>
      <c r="DZ150" t="str">
        <f>IF(Table1[[#This Row],[Ledger 11]]="","",Table1[[#This Row],[Ledger 11]])</f>
        <v/>
      </c>
      <c r="EA150" t="str">
        <f>IF(Table1[[#This Row],[Ledger 11]]="","",IF(Table1[[#This Row],[Effect 11]]="Dr.",-Table1[[#This Row],[Amount 11]],Table1[[#This Row],[Amount 11]]))</f>
        <v/>
      </c>
      <c r="ED150" t="str">
        <f>IF(Table1[[#This Row],[Ledger 12]]="","","No")</f>
        <v/>
      </c>
      <c r="EE150" t="str">
        <f>IF(Table1[[#This Row],[Ledger 12]]="","",IF(Table1[[#This Row],[Effect 12]]="Dr.","Yes","No"))</f>
        <v/>
      </c>
      <c r="EF150" t="str">
        <f>IF(Table1[[#This Row],[Ledger 12]]="","",Table1[[#This Row],[Ledger 12]])</f>
        <v/>
      </c>
      <c r="EG150" t="str">
        <f>IF(Table1[[#This Row],[Ledger 12]]="","",IF(Table1[[#This Row],[Effect 12]]="Dr.",-Table1[[#This Row],[Amount 12]],Table1[[#This Row],[Amount 12]]))</f>
        <v/>
      </c>
      <c r="EJ150" t="str">
        <f>IF(Table1[[#This Row],[Ledger 13]]="","","No")</f>
        <v/>
      </c>
      <c r="EK150" t="str">
        <f>IF(Table1[[#This Row],[Ledger 13]]="","",IF(Table1[[#This Row],[Effect 13]]="Dr.","Yes","No"))</f>
        <v/>
      </c>
      <c r="EL150" t="str">
        <f>IF(Table1[[#This Row],[Ledger 13]]="","",Table1[[#This Row],[Ledger 13]])</f>
        <v/>
      </c>
      <c r="EM150" t="str">
        <f>IF(Table1[[#This Row],[Ledger 13]]="","",IF(Table1[[#This Row],[Effect 13]]="Dr.",-Table1[[#This Row],[Amount 13]],Table1[[#This Row],[Amount 13]]))</f>
        <v/>
      </c>
      <c r="EP150" t="str">
        <f>IF(Table1[[#This Row],[Ledger 14]]="","","No")</f>
        <v/>
      </c>
      <c r="EQ150" t="str">
        <f>IF(Table1[[#This Row],[Ledger 14]]="","",IF(Table1[[#This Row],[Effect 14]]="Dr.","Yes","No"))</f>
        <v/>
      </c>
      <c r="ER150" t="str">
        <f>IF(Table1[[#This Row],[Ledger 14]]="","",Table1[[#This Row],[Ledger 14]])</f>
        <v/>
      </c>
      <c r="ES150" t="str">
        <f>IF(Table1[[#This Row],[Ledger 14]]="","",IF(Table1[[#This Row],[Effect 14]]="Dr.",-Table1[[#This Row],[Amount 14]],Table1[[#This Row],[Amount 14]]))</f>
        <v/>
      </c>
      <c r="EV150" t="str">
        <f>IF(Table1[[#This Row],[Ledger 15]]="","","No")</f>
        <v/>
      </c>
      <c r="EW150" t="str">
        <f>IF(Table1[[#This Row],[Ledger 15]]="","",IF(Table1[[#This Row],[Effect 15]]="Dr.","Yes","No"))</f>
        <v/>
      </c>
      <c r="EX150" t="str">
        <f>IF(Table1[[#This Row],[Ledger 15]]="","",Table1[[#This Row],[Ledger 15]])</f>
        <v/>
      </c>
      <c r="EY150" t="str">
        <f>IF(Table1[[#This Row],[Ledger 15]]="","",IF(Table1[[#This Row],[Effect 15]]="Dr.",-Table1[[#This Row],[Amount 15]],Table1[[#This Row],[Amount 15]]))</f>
        <v/>
      </c>
      <c r="FD1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0">
        <f>IF(Table1[[#This Row],[Date]]="",0,IF(AND(Table1[[#This Row],[Date]]&gt;=$FE$2,Table1[[#This Row],[Date]]&lt;=$FE$3),0,1))</f>
        <v>0</v>
      </c>
      <c r="FF150">
        <f>IF(Table1[[#This Row],[Date]]="",0,IF(TYPE(VLOOKUP(Table1[[#This Row],[Voucher Type]],Table1[[#All],[Voucher Type Master]],1,FALSE))=16,1,0))</f>
        <v>0</v>
      </c>
      <c r="FG150">
        <f>IF(TYPE(IF(Table1[[#This Row],[Date]]="",0,IF(VLOOKUP(Table1[[#This Row],[Voucher Type]],$FY$5:$FZ$13,2,0)=Table1[[#This Row],[Effect 1]],0,1)))=16,1,0)</f>
        <v>0</v>
      </c>
      <c r="FH1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0">
        <f>IF(LEN(Table1[[#This Row],[Ledger 1]])&gt;0,IF(TYPE(VLOOKUP(Table1[[#This Row],[Ledger 1]],GZ:GZ,1,0))=16,1,0),0)</f>
        <v>0</v>
      </c>
      <c r="FJ150">
        <f>IF(LEN(Table1[[#This Row],[Ledger 2]])&gt;0,IF(TYPE(VLOOKUP(Table1[[#This Row],[Ledger 2]],GZ:GZ,1,0))=16,1,0),0)</f>
        <v>0</v>
      </c>
      <c r="FK150">
        <f>IF(LEN(Table1[[#This Row],[Ledger 3]])&gt;0,IF(TYPE(VLOOKUP(Table1[[#This Row],[Ledger 3]],GZ:GZ,1,0))=16,1,0),0)</f>
        <v>0</v>
      </c>
      <c r="FL150">
        <f>IF(LEN(Table1[[#This Row],[Ledger 4]])&gt;0,IF(TYPE(VLOOKUP(Table1[[#This Row],[Ledger 4]],GZ:GZ,1,0))=16,1,0),0)</f>
        <v>0</v>
      </c>
      <c r="FM150">
        <f>IF(LEN(Table1[[#This Row],[Ledger 5]])&gt;0,IF(TYPE(VLOOKUP(Table1[[#This Row],[Ledger 5]],GZ:GZ,1,0))=16,1,0),0)</f>
        <v>0</v>
      </c>
      <c r="FN150">
        <f>IF(LEN(Table1[[#This Row],[Ledger 6]])&gt;0,IF(TYPE(VLOOKUP(Table1[[#This Row],[Ledger 6]],$GZ:$GZ,1,0))=16,1,0),0)</f>
        <v>0</v>
      </c>
      <c r="FO150">
        <f>IF(LEN(Table1[[#This Row],[Ledger 7]])&gt;0,IF(TYPE(VLOOKUP(Table1[[#This Row],[Ledger 7]],$GZ:$GZ,1,0))=16,1,0),0)</f>
        <v>0</v>
      </c>
      <c r="FP150">
        <f>IF(LEN(Table1[[#This Row],[Ledger 8]])&gt;0,IF(TYPE(VLOOKUP(Table1[[#This Row],[Ledger 8]],$GZ:$GZ,1,0))=16,1,0),0)</f>
        <v>0</v>
      </c>
      <c r="FQ150">
        <f>IF(LEN(Table1[[#This Row],[Ledger 9]])&gt;0,IF(TYPE(VLOOKUP(Table1[[#This Row],[Ledger 9]],$GZ:$GZ,1,0))=16,1,0),0)</f>
        <v>0</v>
      </c>
      <c r="FR150">
        <f>IF(LEN(Table1[[#This Row],[Ledger 10]])&gt;0,IF(TYPE(VLOOKUP(Table1[[#This Row],[Ledger 10]],$GZ:$GZ,1,0))=16,1,0),0)</f>
        <v>0</v>
      </c>
      <c r="FS150">
        <f>IF(LEN(Table1[[#This Row],[Ledger 11]])&gt;0,IF(TYPE(VLOOKUP(Table1[[#This Row],[Ledger 11]],$GZ:$GZ,1,0))=16,1,0),0)</f>
        <v>0</v>
      </c>
      <c r="FT150">
        <f>IF(LEN(Table1[[#This Row],[Ledger 12]])&gt;0,IF(TYPE(VLOOKUP(Table1[[#This Row],[Ledger 12]],$GZ:$GZ,1,0))=16,1,0),0)</f>
        <v>0</v>
      </c>
      <c r="FU150">
        <f>IF(LEN(Table1[[#This Row],[Ledger 13]])&gt;0,IF(TYPE(VLOOKUP(Table1[[#This Row],[Ledger 13]],$GZ:$GZ,1,0))=16,1,0),0)</f>
        <v>0</v>
      </c>
      <c r="FV150">
        <f>IF(LEN(Table1[[#This Row],[Ledger 14]])&gt;0,IF(TYPE(VLOOKUP(Table1[[#This Row],[Ledger 14]],$GZ:$GZ,1,0))=16,1,0),0)</f>
        <v>0</v>
      </c>
      <c r="FW150">
        <f>IF(LEN(Table1[[#This Row],[Ledger 15]])&gt;0,IF(TYPE(VLOOKUP(Table1[[#This Row],[Ledger 15]],$GZ:$GZ,1,0))=16,1,0),0)</f>
        <v>0</v>
      </c>
    </row>
    <row r="151" spans="4:179" ht="33" customHeight="1" x14ac:dyDescent="0.45">
      <c r="D151" s="8">
        <f t="shared" si="11"/>
        <v>146</v>
      </c>
      <c r="E151" s="32"/>
      <c r="F151" s="34"/>
      <c r="G151" s="34"/>
      <c r="H151" s="34"/>
      <c r="I151" s="34"/>
      <c r="J151" s="38"/>
      <c r="K151" s="33"/>
      <c r="L151" s="36"/>
      <c r="M151" s="35"/>
      <c r="N151" s="34"/>
      <c r="O151" s="41"/>
      <c r="P151" s="35"/>
      <c r="Q151" s="34"/>
      <c r="R151" s="37"/>
      <c r="S151" s="35"/>
      <c r="T151" s="34"/>
      <c r="U151" s="37"/>
      <c r="V151" s="35"/>
      <c r="W151" s="34"/>
      <c r="X151" s="37"/>
      <c r="Y151" s="35"/>
      <c r="Z151" s="34"/>
      <c r="AA151" s="37"/>
      <c r="AB151" s="35"/>
      <c r="AC151" s="34"/>
      <c r="AD151" s="37"/>
      <c r="AE151" s="35"/>
      <c r="AF151" s="34"/>
      <c r="AG151" s="37"/>
      <c r="AH151" s="35"/>
      <c r="AI151" s="34"/>
      <c r="AJ151" s="37"/>
      <c r="AK151" s="35"/>
      <c r="AL151" s="34"/>
      <c r="AM151" s="37"/>
      <c r="AN151" s="35"/>
      <c r="AO151" s="34"/>
      <c r="AP151" s="37"/>
      <c r="AQ151" s="35"/>
      <c r="AR151" s="34"/>
      <c r="AS151" s="37"/>
      <c r="AT151" s="35"/>
      <c r="AU151" s="34"/>
      <c r="AV151" s="37"/>
      <c r="AW151" s="35"/>
      <c r="AX151" s="34"/>
      <c r="AY151" s="37"/>
      <c r="AZ151" s="35"/>
      <c r="BA151" s="34"/>
      <c r="BB151" s="37"/>
      <c r="BC1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1" s="7"/>
      <c r="BF151" t="str">
        <f>IF(Table1[[#This Row],[Date]]="","","&amp;lt;VOUCHER REMOTEID="&amp;""""&amp;$A$11&amp;$A$13&amp;ROW()&amp;""""&amp;" VCHTYPE="""&amp;F151&amp;""" ACTION="""&amp;"Create"&amp;"""&amp;gt;")</f>
        <v/>
      </c>
      <c r="BG151" t="str">
        <f>IF(Table1[[#This Row],[Date]]="","",TEXT(Table1[[#This Row],[Date]],"yyyymmdd"))</f>
        <v/>
      </c>
      <c r="BH151" t="str">
        <f>Table1[[#This Row],[Date2]]</f>
        <v/>
      </c>
      <c r="BI151" t="str">
        <f>IF(Table1[[#This Row],[Date]]="","",Table1[[#This Row],[Voucher Type]])</f>
        <v/>
      </c>
      <c r="BJ151" t="str">
        <f>IF(Table1[[#This Row],[Ref No / Invoice No]]="","",Table1[[#This Row],[Ref No / Invoice No]])</f>
        <v/>
      </c>
      <c r="BK151" t="str">
        <f>IF(Table1[[#This Row],[Voucher No]]="","",Table1[[#This Row],[Voucher No]])</f>
        <v/>
      </c>
      <c r="BL151" t="str">
        <f>IF(Table1[[#This Row],[Date]]="","",Table1[[#This Row],[Narration]])</f>
        <v/>
      </c>
      <c r="BM151" t="str">
        <f>IF(Table1[[#This Row],[Date]]="","",$A$11&amp;$A$13&amp;ROW())</f>
        <v/>
      </c>
      <c r="BN151" t="str">
        <f>IF(Table1[[#This Row],[Date]]="","",$A$13)</f>
        <v/>
      </c>
      <c r="BP151" t="str">
        <f>IF(Table1[[#This Row],[Ledger 1]]="","","No")</f>
        <v/>
      </c>
      <c r="BQ151" t="str">
        <f>IF(Table1[[#This Row],[Date]]="","",IF(Table1[[#This Row],[Effect 1]]="Dr.","Yes","No"))</f>
        <v/>
      </c>
      <c r="BR151" t="str">
        <f>IF(Table1[[#This Row],[Date]]="","",Table1[[#This Row],[Ledger 1]])</f>
        <v/>
      </c>
      <c r="BS151" t="str">
        <f>IF(Table1[[#This Row],[Date]]="","",IF(Table1[[#This Row],[Effect 1]]="Dr.",-Table1[[#This Row],[Amount 1]],Table1[[#This Row],[Amount 1]]))</f>
        <v/>
      </c>
      <c r="BV151" t="str">
        <f>IF(Table1[[#This Row],[Ledger 2]]="","","No")</f>
        <v/>
      </c>
      <c r="BW151" t="str">
        <f>IF(Table1[[#This Row],[Date]]="","",IF(Table1[[#This Row],[Effect 2]]="Dr.","Yes","No"))</f>
        <v/>
      </c>
      <c r="BX151" t="str">
        <f>IF(Table1[[#This Row],[Date]]="","",Table1[[#This Row],[Ledger 2]])</f>
        <v/>
      </c>
      <c r="BY151" t="str">
        <f>IF(Table1[[#This Row],[Date]]="","",IF(Table1[[#This Row],[Effect 2]]="Dr.",-Table1[[#This Row],[Amount 2]],Table1[[#This Row],[Amount 2]]))</f>
        <v/>
      </c>
      <c r="CB151" t="str">
        <f>IF(Table1[[#This Row],[Ledger 3]]="","","No")</f>
        <v/>
      </c>
      <c r="CC151" t="str">
        <f>IF(Table1[[#This Row],[Ledger 3]]="","",IF(Table1[[#This Row],[Effect 3]]="Dr.","Yes","No"))</f>
        <v/>
      </c>
      <c r="CD151" t="str">
        <f>IF(Table1[[#This Row],[Ledger 3]]="","",Table1[[#This Row],[Ledger 3]])</f>
        <v/>
      </c>
      <c r="CE151" t="str">
        <f>IF(Table1[[#This Row],[Ledger 3]]="","",IF(Table1[[#This Row],[Effect 3]]="Dr.",-Table1[[#This Row],[Amount 3]],Table1[[#This Row],[Amount 3]]))</f>
        <v/>
      </c>
      <c r="CH151" t="str">
        <f>IF(Table1[[#This Row],[Ledger 4]]="","","No")</f>
        <v/>
      </c>
      <c r="CI151" t="str">
        <f>IF(Table1[[#This Row],[Ledger 4]]="","",IF(Table1[[#This Row],[Effect 4]]="Dr.","Yes","No"))</f>
        <v/>
      </c>
      <c r="CJ151" t="str">
        <f>IF(Table1[[#This Row],[Ledger 4]]="","",Table1[[#This Row],[Ledger 4]])</f>
        <v/>
      </c>
      <c r="CK151" t="str">
        <f>IF(Table1[[#This Row],[Ledger 4]]="","",IF(Table1[[#This Row],[Effect 4]]="Dr.",-Table1[[#This Row],[Amount 4]],Table1[[#This Row],[Amount 4]]))</f>
        <v/>
      </c>
      <c r="CN151" t="str">
        <f>IF(Table1[[#This Row],[Ledger 5]]="","","No")</f>
        <v/>
      </c>
      <c r="CO151" t="str">
        <f>IF(Table1[[#This Row],[Ledger 5]]="","",IF(Table1[[#This Row],[Effect 5]]="Dr.","Yes","No"))</f>
        <v/>
      </c>
      <c r="CP151" t="str">
        <f>IF(Table1[[#This Row],[Ledger 5]]="","",Table1[[#This Row],[Ledger 5]])</f>
        <v/>
      </c>
      <c r="CQ151" t="str">
        <f>IF(Table1[[#This Row],[Ledger 5]]="","",IF(Table1[[#This Row],[Effect 5]]="Dr.",-Table1[[#This Row],[Amount 5]],Table1[[#This Row],[Amount 5]]))</f>
        <v/>
      </c>
      <c r="CT151" t="str">
        <f>IF(Table1[[#This Row],[Ledger 6]]="","","No")</f>
        <v/>
      </c>
      <c r="CU151" t="str">
        <f>IF(Table1[[#This Row],[Ledger 6]]="","",IF(Table1[[#This Row],[Effect 6]]="Dr.","Yes","No"))</f>
        <v/>
      </c>
      <c r="CV151" t="str">
        <f>IF(Table1[[#This Row],[Ledger 6]]="","",Table1[[#This Row],[Ledger 6]])</f>
        <v/>
      </c>
      <c r="CW151" t="str">
        <f>IF(Table1[[#This Row],[Ledger 6]]="","",IF(Table1[[#This Row],[Effect 6]]="Dr.",-Table1[[#This Row],[Amount 6]],Table1[[#This Row],[Amount 6]]))</f>
        <v/>
      </c>
      <c r="CZ151" t="str">
        <f>IF(Table1[[#This Row],[Ledger 7]]="","","No")</f>
        <v/>
      </c>
      <c r="DA151" t="str">
        <f>IF(Table1[[#This Row],[Ledger 7]]="","",IF(Table1[[#This Row],[Effect 7]]="Dr.","Yes","No"))</f>
        <v/>
      </c>
      <c r="DB151" t="str">
        <f>IF(Table1[[#This Row],[Ledger 7]]="","",Table1[[#This Row],[Ledger 7]])</f>
        <v/>
      </c>
      <c r="DC151" t="str">
        <f>IF(Table1[[#This Row],[Ledger 7]]="","",IF(Table1[[#This Row],[Effect 7]]="Dr.",-Table1[[#This Row],[Amount 7]],Table1[[#This Row],[Amount 7]]))</f>
        <v/>
      </c>
      <c r="DF151" t="str">
        <f>IF(Table1[[#This Row],[Ledger 8]]="","","No")</f>
        <v/>
      </c>
      <c r="DG151" t="str">
        <f>IF(Table1[[#This Row],[Ledger 8]]="","",IF(Table1[[#This Row],[Effect 8]]="Dr.","Yes","No"))</f>
        <v/>
      </c>
      <c r="DH151" t="str">
        <f>IF(Table1[[#This Row],[Ledger 8]]="","",Table1[[#This Row],[Ledger 8]])</f>
        <v/>
      </c>
      <c r="DI151" t="str">
        <f>IF(Table1[[#This Row],[Ledger 8]]="","",IF(Table1[[#This Row],[Effect 8]]="Dr.",-Table1[[#This Row],[Amount 8]],Table1[[#This Row],[Amount 8]]))</f>
        <v/>
      </c>
      <c r="DL151" t="str">
        <f>IF(Table1[[#This Row],[Ledger 9]]="","","No")</f>
        <v/>
      </c>
      <c r="DM151" t="str">
        <f>IF(Table1[[#This Row],[Ledger 9]]="","",IF(Table1[[#This Row],[Effect 9]]="Dr.","Yes","No"))</f>
        <v/>
      </c>
      <c r="DN151" t="str">
        <f>IF(Table1[[#This Row],[Ledger 9]]="","",Table1[[#This Row],[Ledger 9]])</f>
        <v/>
      </c>
      <c r="DO151" t="str">
        <f>IF(Table1[[#This Row],[Ledger 9]]="","",IF(Table1[[#This Row],[Effect 9]]="Dr.",-Table1[[#This Row],[Amount 9]],Table1[[#This Row],[Amount 9]]))</f>
        <v/>
      </c>
      <c r="DR151" t="str">
        <f>IF(Table1[[#This Row],[Ledger 10]]="","","No")</f>
        <v/>
      </c>
      <c r="DS151" t="str">
        <f>IF(Table1[[#This Row],[Ledger 10]]="","",IF(Table1[[#This Row],[Effect 10]]="Dr.","Yes","No"))</f>
        <v/>
      </c>
      <c r="DT151" t="str">
        <f>IF(Table1[[#This Row],[Ledger 10]]="","",Table1[[#This Row],[Ledger 10]])</f>
        <v/>
      </c>
      <c r="DU151" t="str">
        <f>IF(Table1[[#This Row],[Ledger 10]]="","",IF(Table1[[#This Row],[Effect 10]]="Dr.",-Table1[[#This Row],[Amount 10]],Table1[[#This Row],[Amount 10]]))</f>
        <v/>
      </c>
      <c r="DX151" t="str">
        <f>IF(Table1[[#This Row],[Ledger 11]]="","","No")</f>
        <v/>
      </c>
      <c r="DY151" t="str">
        <f>IF(Table1[[#This Row],[Ledger 11]]="","",IF(Table1[[#This Row],[Effect 11]]="Dr.","Yes","No"))</f>
        <v/>
      </c>
      <c r="DZ151" t="str">
        <f>IF(Table1[[#This Row],[Ledger 11]]="","",Table1[[#This Row],[Ledger 11]])</f>
        <v/>
      </c>
      <c r="EA151" t="str">
        <f>IF(Table1[[#This Row],[Ledger 11]]="","",IF(Table1[[#This Row],[Effect 11]]="Dr.",-Table1[[#This Row],[Amount 11]],Table1[[#This Row],[Amount 11]]))</f>
        <v/>
      </c>
      <c r="ED151" t="str">
        <f>IF(Table1[[#This Row],[Ledger 12]]="","","No")</f>
        <v/>
      </c>
      <c r="EE151" t="str">
        <f>IF(Table1[[#This Row],[Ledger 12]]="","",IF(Table1[[#This Row],[Effect 12]]="Dr.","Yes","No"))</f>
        <v/>
      </c>
      <c r="EF151" t="str">
        <f>IF(Table1[[#This Row],[Ledger 12]]="","",Table1[[#This Row],[Ledger 12]])</f>
        <v/>
      </c>
      <c r="EG151" t="str">
        <f>IF(Table1[[#This Row],[Ledger 12]]="","",IF(Table1[[#This Row],[Effect 12]]="Dr.",-Table1[[#This Row],[Amount 12]],Table1[[#This Row],[Amount 12]]))</f>
        <v/>
      </c>
      <c r="EJ151" t="str">
        <f>IF(Table1[[#This Row],[Ledger 13]]="","","No")</f>
        <v/>
      </c>
      <c r="EK151" t="str">
        <f>IF(Table1[[#This Row],[Ledger 13]]="","",IF(Table1[[#This Row],[Effect 13]]="Dr.","Yes","No"))</f>
        <v/>
      </c>
      <c r="EL151" t="str">
        <f>IF(Table1[[#This Row],[Ledger 13]]="","",Table1[[#This Row],[Ledger 13]])</f>
        <v/>
      </c>
      <c r="EM151" t="str">
        <f>IF(Table1[[#This Row],[Ledger 13]]="","",IF(Table1[[#This Row],[Effect 13]]="Dr.",-Table1[[#This Row],[Amount 13]],Table1[[#This Row],[Amount 13]]))</f>
        <v/>
      </c>
      <c r="EP151" t="str">
        <f>IF(Table1[[#This Row],[Ledger 14]]="","","No")</f>
        <v/>
      </c>
      <c r="EQ151" t="str">
        <f>IF(Table1[[#This Row],[Ledger 14]]="","",IF(Table1[[#This Row],[Effect 14]]="Dr.","Yes","No"))</f>
        <v/>
      </c>
      <c r="ER151" t="str">
        <f>IF(Table1[[#This Row],[Ledger 14]]="","",Table1[[#This Row],[Ledger 14]])</f>
        <v/>
      </c>
      <c r="ES151" t="str">
        <f>IF(Table1[[#This Row],[Ledger 14]]="","",IF(Table1[[#This Row],[Effect 14]]="Dr.",-Table1[[#This Row],[Amount 14]],Table1[[#This Row],[Amount 14]]))</f>
        <v/>
      </c>
      <c r="EV151" t="str">
        <f>IF(Table1[[#This Row],[Ledger 15]]="","","No")</f>
        <v/>
      </c>
      <c r="EW151" t="str">
        <f>IF(Table1[[#This Row],[Ledger 15]]="","",IF(Table1[[#This Row],[Effect 15]]="Dr.","Yes","No"))</f>
        <v/>
      </c>
      <c r="EX151" t="str">
        <f>IF(Table1[[#This Row],[Ledger 15]]="","",Table1[[#This Row],[Ledger 15]])</f>
        <v/>
      </c>
      <c r="EY151" t="str">
        <f>IF(Table1[[#This Row],[Ledger 15]]="","",IF(Table1[[#This Row],[Effect 15]]="Dr.",-Table1[[#This Row],[Amount 15]],Table1[[#This Row],[Amount 15]]))</f>
        <v/>
      </c>
      <c r="FD1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1">
        <f>IF(Table1[[#This Row],[Date]]="",0,IF(AND(Table1[[#This Row],[Date]]&gt;=$FE$2,Table1[[#This Row],[Date]]&lt;=$FE$3),0,1))</f>
        <v>0</v>
      </c>
      <c r="FF151">
        <f>IF(Table1[[#This Row],[Date]]="",0,IF(TYPE(VLOOKUP(Table1[[#This Row],[Voucher Type]],Table1[[#All],[Voucher Type Master]],1,FALSE))=16,1,0))</f>
        <v>0</v>
      </c>
      <c r="FG151">
        <f>IF(TYPE(IF(Table1[[#This Row],[Date]]="",0,IF(VLOOKUP(Table1[[#This Row],[Voucher Type]],$FY$5:$FZ$13,2,0)=Table1[[#This Row],[Effect 1]],0,1)))=16,1,0)</f>
        <v>0</v>
      </c>
      <c r="FH1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1">
        <f>IF(LEN(Table1[[#This Row],[Ledger 1]])&gt;0,IF(TYPE(VLOOKUP(Table1[[#This Row],[Ledger 1]],GZ:GZ,1,0))=16,1,0),0)</f>
        <v>0</v>
      </c>
      <c r="FJ151">
        <f>IF(LEN(Table1[[#This Row],[Ledger 2]])&gt;0,IF(TYPE(VLOOKUP(Table1[[#This Row],[Ledger 2]],GZ:GZ,1,0))=16,1,0),0)</f>
        <v>0</v>
      </c>
      <c r="FK151">
        <f>IF(LEN(Table1[[#This Row],[Ledger 3]])&gt;0,IF(TYPE(VLOOKUP(Table1[[#This Row],[Ledger 3]],GZ:GZ,1,0))=16,1,0),0)</f>
        <v>0</v>
      </c>
      <c r="FL151">
        <f>IF(LEN(Table1[[#This Row],[Ledger 4]])&gt;0,IF(TYPE(VLOOKUP(Table1[[#This Row],[Ledger 4]],GZ:GZ,1,0))=16,1,0),0)</f>
        <v>0</v>
      </c>
      <c r="FM151">
        <f>IF(LEN(Table1[[#This Row],[Ledger 5]])&gt;0,IF(TYPE(VLOOKUP(Table1[[#This Row],[Ledger 5]],GZ:GZ,1,0))=16,1,0),0)</f>
        <v>0</v>
      </c>
      <c r="FN151">
        <f>IF(LEN(Table1[[#This Row],[Ledger 6]])&gt;0,IF(TYPE(VLOOKUP(Table1[[#This Row],[Ledger 6]],$GZ:$GZ,1,0))=16,1,0),0)</f>
        <v>0</v>
      </c>
      <c r="FO151">
        <f>IF(LEN(Table1[[#This Row],[Ledger 7]])&gt;0,IF(TYPE(VLOOKUP(Table1[[#This Row],[Ledger 7]],$GZ:$GZ,1,0))=16,1,0),0)</f>
        <v>0</v>
      </c>
      <c r="FP151">
        <f>IF(LEN(Table1[[#This Row],[Ledger 8]])&gt;0,IF(TYPE(VLOOKUP(Table1[[#This Row],[Ledger 8]],$GZ:$GZ,1,0))=16,1,0),0)</f>
        <v>0</v>
      </c>
      <c r="FQ151">
        <f>IF(LEN(Table1[[#This Row],[Ledger 9]])&gt;0,IF(TYPE(VLOOKUP(Table1[[#This Row],[Ledger 9]],$GZ:$GZ,1,0))=16,1,0),0)</f>
        <v>0</v>
      </c>
      <c r="FR151">
        <f>IF(LEN(Table1[[#This Row],[Ledger 10]])&gt;0,IF(TYPE(VLOOKUP(Table1[[#This Row],[Ledger 10]],$GZ:$GZ,1,0))=16,1,0),0)</f>
        <v>0</v>
      </c>
      <c r="FS151">
        <f>IF(LEN(Table1[[#This Row],[Ledger 11]])&gt;0,IF(TYPE(VLOOKUP(Table1[[#This Row],[Ledger 11]],$GZ:$GZ,1,0))=16,1,0),0)</f>
        <v>0</v>
      </c>
      <c r="FT151">
        <f>IF(LEN(Table1[[#This Row],[Ledger 12]])&gt;0,IF(TYPE(VLOOKUP(Table1[[#This Row],[Ledger 12]],$GZ:$GZ,1,0))=16,1,0),0)</f>
        <v>0</v>
      </c>
      <c r="FU151">
        <f>IF(LEN(Table1[[#This Row],[Ledger 13]])&gt;0,IF(TYPE(VLOOKUP(Table1[[#This Row],[Ledger 13]],$GZ:$GZ,1,0))=16,1,0),0)</f>
        <v>0</v>
      </c>
      <c r="FV151">
        <f>IF(LEN(Table1[[#This Row],[Ledger 14]])&gt;0,IF(TYPE(VLOOKUP(Table1[[#This Row],[Ledger 14]],$GZ:$GZ,1,0))=16,1,0),0)</f>
        <v>0</v>
      </c>
      <c r="FW151">
        <f>IF(LEN(Table1[[#This Row],[Ledger 15]])&gt;0,IF(TYPE(VLOOKUP(Table1[[#This Row],[Ledger 15]],$GZ:$GZ,1,0))=16,1,0),0)</f>
        <v>0</v>
      </c>
    </row>
    <row r="152" spans="4:179" ht="33" customHeight="1" x14ac:dyDescent="0.45">
      <c r="D152" s="8">
        <f t="shared" si="11"/>
        <v>147</v>
      </c>
      <c r="E152" s="32"/>
      <c r="F152" s="34"/>
      <c r="G152" s="34"/>
      <c r="H152" s="34"/>
      <c r="I152" s="34"/>
      <c r="J152" s="38"/>
      <c r="K152" s="33"/>
      <c r="L152" s="36"/>
      <c r="M152" s="35"/>
      <c r="N152" s="34"/>
      <c r="O152" s="41"/>
      <c r="P152" s="35"/>
      <c r="Q152" s="34"/>
      <c r="R152" s="37"/>
      <c r="S152" s="35"/>
      <c r="T152" s="34"/>
      <c r="U152" s="37"/>
      <c r="V152" s="35"/>
      <c r="W152" s="34"/>
      <c r="X152" s="37"/>
      <c r="Y152" s="35"/>
      <c r="Z152" s="34"/>
      <c r="AA152" s="37"/>
      <c r="AB152" s="35"/>
      <c r="AC152" s="34"/>
      <c r="AD152" s="37"/>
      <c r="AE152" s="35"/>
      <c r="AF152" s="34"/>
      <c r="AG152" s="37"/>
      <c r="AH152" s="35"/>
      <c r="AI152" s="34"/>
      <c r="AJ152" s="37"/>
      <c r="AK152" s="35"/>
      <c r="AL152" s="34"/>
      <c r="AM152" s="37"/>
      <c r="AN152" s="35"/>
      <c r="AO152" s="34"/>
      <c r="AP152" s="37"/>
      <c r="AQ152" s="35"/>
      <c r="AR152" s="34"/>
      <c r="AS152" s="37"/>
      <c r="AT152" s="35"/>
      <c r="AU152" s="34"/>
      <c r="AV152" s="37"/>
      <c r="AW152" s="35"/>
      <c r="AX152" s="34"/>
      <c r="AY152" s="37"/>
      <c r="AZ152" s="35"/>
      <c r="BA152" s="34"/>
      <c r="BB152" s="37"/>
      <c r="BC1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2" s="7"/>
      <c r="BF152" t="str">
        <f>IF(Table1[[#This Row],[Date]]="","","&amp;lt;VOUCHER REMOTEID="&amp;""""&amp;$A$11&amp;$A$13&amp;ROW()&amp;""""&amp;" VCHTYPE="""&amp;F152&amp;""" ACTION="""&amp;"Create"&amp;"""&amp;gt;")</f>
        <v/>
      </c>
      <c r="BG152" t="str">
        <f>IF(Table1[[#This Row],[Date]]="","",TEXT(Table1[[#This Row],[Date]],"yyyymmdd"))</f>
        <v/>
      </c>
      <c r="BH152" t="str">
        <f>Table1[[#This Row],[Date2]]</f>
        <v/>
      </c>
      <c r="BI152" t="str">
        <f>IF(Table1[[#This Row],[Date]]="","",Table1[[#This Row],[Voucher Type]])</f>
        <v/>
      </c>
      <c r="BJ152" t="str">
        <f>IF(Table1[[#This Row],[Ref No / Invoice No]]="","",Table1[[#This Row],[Ref No / Invoice No]])</f>
        <v/>
      </c>
      <c r="BK152" t="str">
        <f>IF(Table1[[#This Row],[Voucher No]]="","",Table1[[#This Row],[Voucher No]])</f>
        <v/>
      </c>
      <c r="BL152" t="str">
        <f>IF(Table1[[#This Row],[Date]]="","",Table1[[#This Row],[Narration]])</f>
        <v/>
      </c>
      <c r="BM152" t="str">
        <f>IF(Table1[[#This Row],[Date]]="","",$A$11&amp;$A$13&amp;ROW())</f>
        <v/>
      </c>
      <c r="BN152" t="str">
        <f>IF(Table1[[#This Row],[Date]]="","",$A$13)</f>
        <v/>
      </c>
      <c r="BP152" t="str">
        <f>IF(Table1[[#This Row],[Ledger 1]]="","","No")</f>
        <v/>
      </c>
      <c r="BQ152" t="str">
        <f>IF(Table1[[#This Row],[Date]]="","",IF(Table1[[#This Row],[Effect 1]]="Dr.","Yes","No"))</f>
        <v/>
      </c>
      <c r="BR152" t="str">
        <f>IF(Table1[[#This Row],[Date]]="","",Table1[[#This Row],[Ledger 1]])</f>
        <v/>
      </c>
      <c r="BS152" t="str">
        <f>IF(Table1[[#This Row],[Date]]="","",IF(Table1[[#This Row],[Effect 1]]="Dr.",-Table1[[#This Row],[Amount 1]],Table1[[#This Row],[Amount 1]]))</f>
        <v/>
      </c>
      <c r="BV152" t="str">
        <f>IF(Table1[[#This Row],[Ledger 2]]="","","No")</f>
        <v/>
      </c>
      <c r="BW152" t="str">
        <f>IF(Table1[[#This Row],[Date]]="","",IF(Table1[[#This Row],[Effect 2]]="Dr.","Yes","No"))</f>
        <v/>
      </c>
      <c r="BX152" t="str">
        <f>IF(Table1[[#This Row],[Date]]="","",Table1[[#This Row],[Ledger 2]])</f>
        <v/>
      </c>
      <c r="BY152" t="str">
        <f>IF(Table1[[#This Row],[Date]]="","",IF(Table1[[#This Row],[Effect 2]]="Dr.",-Table1[[#This Row],[Amount 2]],Table1[[#This Row],[Amount 2]]))</f>
        <v/>
      </c>
      <c r="CB152" t="str">
        <f>IF(Table1[[#This Row],[Ledger 3]]="","","No")</f>
        <v/>
      </c>
      <c r="CC152" t="str">
        <f>IF(Table1[[#This Row],[Ledger 3]]="","",IF(Table1[[#This Row],[Effect 3]]="Dr.","Yes","No"))</f>
        <v/>
      </c>
      <c r="CD152" t="str">
        <f>IF(Table1[[#This Row],[Ledger 3]]="","",Table1[[#This Row],[Ledger 3]])</f>
        <v/>
      </c>
      <c r="CE152" t="str">
        <f>IF(Table1[[#This Row],[Ledger 3]]="","",IF(Table1[[#This Row],[Effect 3]]="Dr.",-Table1[[#This Row],[Amount 3]],Table1[[#This Row],[Amount 3]]))</f>
        <v/>
      </c>
      <c r="CH152" t="str">
        <f>IF(Table1[[#This Row],[Ledger 4]]="","","No")</f>
        <v/>
      </c>
      <c r="CI152" t="str">
        <f>IF(Table1[[#This Row],[Ledger 4]]="","",IF(Table1[[#This Row],[Effect 4]]="Dr.","Yes","No"))</f>
        <v/>
      </c>
      <c r="CJ152" t="str">
        <f>IF(Table1[[#This Row],[Ledger 4]]="","",Table1[[#This Row],[Ledger 4]])</f>
        <v/>
      </c>
      <c r="CK152" t="str">
        <f>IF(Table1[[#This Row],[Ledger 4]]="","",IF(Table1[[#This Row],[Effect 4]]="Dr.",-Table1[[#This Row],[Amount 4]],Table1[[#This Row],[Amount 4]]))</f>
        <v/>
      </c>
      <c r="CN152" t="str">
        <f>IF(Table1[[#This Row],[Ledger 5]]="","","No")</f>
        <v/>
      </c>
      <c r="CO152" t="str">
        <f>IF(Table1[[#This Row],[Ledger 5]]="","",IF(Table1[[#This Row],[Effect 5]]="Dr.","Yes","No"))</f>
        <v/>
      </c>
      <c r="CP152" t="str">
        <f>IF(Table1[[#This Row],[Ledger 5]]="","",Table1[[#This Row],[Ledger 5]])</f>
        <v/>
      </c>
      <c r="CQ152" t="str">
        <f>IF(Table1[[#This Row],[Ledger 5]]="","",IF(Table1[[#This Row],[Effect 5]]="Dr.",-Table1[[#This Row],[Amount 5]],Table1[[#This Row],[Amount 5]]))</f>
        <v/>
      </c>
      <c r="CT152" t="str">
        <f>IF(Table1[[#This Row],[Ledger 6]]="","","No")</f>
        <v/>
      </c>
      <c r="CU152" t="str">
        <f>IF(Table1[[#This Row],[Ledger 6]]="","",IF(Table1[[#This Row],[Effect 6]]="Dr.","Yes","No"))</f>
        <v/>
      </c>
      <c r="CV152" t="str">
        <f>IF(Table1[[#This Row],[Ledger 6]]="","",Table1[[#This Row],[Ledger 6]])</f>
        <v/>
      </c>
      <c r="CW152" t="str">
        <f>IF(Table1[[#This Row],[Ledger 6]]="","",IF(Table1[[#This Row],[Effect 6]]="Dr.",-Table1[[#This Row],[Amount 6]],Table1[[#This Row],[Amount 6]]))</f>
        <v/>
      </c>
      <c r="CZ152" t="str">
        <f>IF(Table1[[#This Row],[Ledger 7]]="","","No")</f>
        <v/>
      </c>
      <c r="DA152" t="str">
        <f>IF(Table1[[#This Row],[Ledger 7]]="","",IF(Table1[[#This Row],[Effect 7]]="Dr.","Yes","No"))</f>
        <v/>
      </c>
      <c r="DB152" t="str">
        <f>IF(Table1[[#This Row],[Ledger 7]]="","",Table1[[#This Row],[Ledger 7]])</f>
        <v/>
      </c>
      <c r="DC152" t="str">
        <f>IF(Table1[[#This Row],[Ledger 7]]="","",IF(Table1[[#This Row],[Effect 7]]="Dr.",-Table1[[#This Row],[Amount 7]],Table1[[#This Row],[Amount 7]]))</f>
        <v/>
      </c>
      <c r="DF152" t="str">
        <f>IF(Table1[[#This Row],[Ledger 8]]="","","No")</f>
        <v/>
      </c>
      <c r="DG152" t="str">
        <f>IF(Table1[[#This Row],[Ledger 8]]="","",IF(Table1[[#This Row],[Effect 8]]="Dr.","Yes","No"))</f>
        <v/>
      </c>
      <c r="DH152" t="str">
        <f>IF(Table1[[#This Row],[Ledger 8]]="","",Table1[[#This Row],[Ledger 8]])</f>
        <v/>
      </c>
      <c r="DI152" t="str">
        <f>IF(Table1[[#This Row],[Ledger 8]]="","",IF(Table1[[#This Row],[Effect 8]]="Dr.",-Table1[[#This Row],[Amount 8]],Table1[[#This Row],[Amount 8]]))</f>
        <v/>
      </c>
      <c r="DL152" t="str">
        <f>IF(Table1[[#This Row],[Ledger 9]]="","","No")</f>
        <v/>
      </c>
      <c r="DM152" t="str">
        <f>IF(Table1[[#This Row],[Ledger 9]]="","",IF(Table1[[#This Row],[Effect 9]]="Dr.","Yes","No"))</f>
        <v/>
      </c>
      <c r="DN152" t="str">
        <f>IF(Table1[[#This Row],[Ledger 9]]="","",Table1[[#This Row],[Ledger 9]])</f>
        <v/>
      </c>
      <c r="DO152" t="str">
        <f>IF(Table1[[#This Row],[Ledger 9]]="","",IF(Table1[[#This Row],[Effect 9]]="Dr.",-Table1[[#This Row],[Amount 9]],Table1[[#This Row],[Amount 9]]))</f>
        <v/>
      </c>
      <c r="DR152" t="str">
        <f>IF(Table1[[#This Row],[Ledger 10]]="","","No")</f>
        <v/>
      </c>
      <c r="DS152" t="str">
        <f>IF(Table1[[#This Row],[Ledger 10]]="","",IF(Table1[[#This Row],[Effect 10]]="Dr.","Yes","No"))</f>
        <v/>
      </c>
      <c r="DT152" t="str">
        <f>IF(Table1[[#This Row],[Ledger 10]]="","",Table1[[#This Row],[Ledger 10]])</f>
        <v/>
      </c>
      <c r="DU152" t="str">
        <f>IF(Table1[[#This Row],[Ledger 10]]="","",IF(Table1[[#This Row],[Effect 10]]="Dr.",-Table1[[#This Row],[Amount 10]],Table1[[#This Row],[Amount 10]]))</f>
        <v/>
      </c>
      <c r="DX152" t="str">
        <f>IF(Table1[[#This Row],[Ledger 11]]="","","No")</f>
        <v/>
      </c>
      <c r="DY152" t="str">
        <f>IF(Table1[[#This Row],[Ledger 11]]="","",IF(Table1[[#This Row],[Effect 11]]="Dr.","Yes","No"))</f>
        <v/>
      </c>
      <c r="DZ152" t="str">
        <f>IF(Table1[[#This Row],[Ledger 11]]="","",Table1[[#This Row],[Ledger 11]])</f>
        <v/>
      </c>
      <c r="EA152" t="str">
        <f>IF(Table1[[#This Row],[Ledger 11]]="","",IF(Table1[[#This Row],[Effect 11]]="Dr.",-Table1[[#This Row],[Amount 11]],Table1[[#This Row],[Amount 11]]))</f>
        <v/>
      </c>
      <c r="ED152" t="str">
        <f>IF(Table1[[#This Row],[Ledger 12]]="","","No")</f>
        <v/>
      </c>
      <c r="EE152" t="str">
        <f>IF(Table1[[#This Row],[Ledger 12]]="","",IF(Table1[[#This Row],[Effect 12]]="Dr.","Yes","No"))</f>
        <v/>
      </c>
      <c r="EF152" t="str">
        <f>IF(Table1[[#This Row],[Ledger 12]]="","",Table1[[#This Row],[Ledger 12]])</f>
        <v/>
      </c>
      <c r="EG152" t="str">
        <f>IF(Table1[[#This Row],[Ledger 12]]="","",IF(Table1[[#This Row],[Effect 12]]="Dr.",-Table1[[#This Row],[Amount 12]],Table1[[#This Row],[Amount 12]]))</f>
        <v/>
      </c>
      <c r="EJ152" t="str">
        <f>IF(Table1[[#This Row],[Ledger 13]]="","","No")</f>
        <v/>
      </c>
      <c r="EK152" t="str">
        <f>IF(Table1[[#This Row],[Ledger 13]]="","",IF(Table1[[#This Row],[Effect 13]]="Dr.","Yes","No"))</f>
        <v/>
      </c>
      <c r="EL152" t="str">
        <f>IF(Table1[[#This Row],[Ledger 13]]="","",Table1[[#This Row],[Ledger 13]])</f>
        <v/>
      </c>
      <c r="EM152" t="str">
        <f>IF(Table1[[#This Row],[Ledger 13]]="","",IF(Table1[[#This Row],[Effect 13]]="Dr.",-Table1[[#This Row],[Amount 13]],Table1[[#This Row],[Amount 13]]))</f>
        <v/>
      </c>
      <c r="EP152" t="str">
        <f>IF(Table1[[#This Row],[Ledger 14]]="","","No")</f>
        <v/>
      </c>
      <c r="EQ152" t="str">
        <f>IF(Table1[[#This Row],[Ledger 14]]="","",IF(Table1[[#This Row],[Effect 14]]="Dr.","Yes","No"))</f>
        <v/>
      </c>
      <c r="ER152" t="str">
        <f>IF(Table1[[#This Row],[Ledger 14]]="","",Table1[[#This Row],[Ledger 14]])</f>
        <v/>
      </c>
      <c r="ES152" t="str">
        <f>IF(Table1[[#This Row],[Ledger 14]]="","",IF(Table1[[#This Row],[Effect 14]]="Dr.",-Table1[[#This Row],[Amount 14]],Table1[[#This Row],[Amount 14]]))</f>
        <v/>
      </c>
      <c r="EV152" t="str">
        <f>IF(Table1[[#This Row],[Ledger 15]]="","","No")</f>
        <v/>
      </c>
      <c r="EW152" t="str">
        <f>IF(Table1[[#This Row],[Ledger 15]]="","",IF(Table1[[#This Row],[Effect 15]]="Dr.","Yes","No"))</f>
        <v/>
      </c>
      <c r="EX152" t="str">
        <f>IF(Table1[[#This Row],[Ledger 15]]="","",Table1[[#This Row],[Ledger 15]])</f>
        <v/>
      </c>
      <c r="EY152" t="str">
        <f>IF(Table1[[#This Row],[Ledger 15]]="","",IF(Table1[[#This Row],[Effect 15]]="Dr.",-Table1[[#This Row],[Amount 15]],Table1[[#This Row],[Amount 15]]))</f>
        <v/>
      </c>
      <c r="FD1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2">
        <f>IF(Table1[[#This Row],[Date]]="",0,IF(AND(Table1[[#This Row],[Date]]&gt;=$FE$2,Table1[[#This Row],[Date]]&lt;=$FE$3),0,1))</f>
        <v>0</v>
      </c>
      <c r="FF152">
        <f>IF(Table1[[#This Row],[Date]]="",0,IF(TYPE(VLOOKUP(Table1[[#This Row],[Voucher Type]],Table1[[#All],[Voucher Type Master]],1,FALSE))=16,1,0))</f>
        <v>0</v>
      </c>
      <c r="FG152">
        <f>IF(TYPE(IF(Table1[[#This Row],[Date]]="",0,IF(VLOOKUP(Table1[[#This Row],[Voucher Type]],$FY$5:$FZ$13,2,0)=Table1[[#This Row],[Effect 1]],0,1)))=16,1,0)</f>
        <v>0</v>
      </c>
      <c r="FH1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2">
        <f>IF(LEN(Table1[[#This Row],[Ledger 1]])&gt;0,IF(TYPE(VLOOKUP(Table1[[#This Row],[Ledger 1]],GZ:GZ,1,0))=16,1,0),0)</f>
        <v>0</v>
      </c>
      <c r="FJ152">
        <f>IF(LEN(Table1[[#This Row],[Ledger 2]])&gt;0,IF(TYPE(VLOOKUP(Table1[[#This Row],[Ledger 2]],GZ:GZ,1,0))=16,1,0),0)</f>
        <v>0</v>
      </c>
      <c r="FK152">
        <f>IF(LEN(Table1[[#This Row],[Ledger 3]])&gt;0,IF(TYPE(VLOOKUP(Table1[[#This Row],[Ledger 3]],GZ:GZ,1,0))=16,1,0),0)</f>
        <v>0</v>
      </c>
      <c r="FL152">
        <f>IF(LEN(Table1[[#This Row],[Ledger 4]])&gt;0,IF(TYPE(VLOOKUP(Table1[[#This Row],[Ledger 4]],GZ:GZ,1,0))=16,1,0),0)</f>
        <v>0</v>
      </c>
      <c r="FM152">
        <f>IF(LEN(Table1[[#This Row],[Ledger 5]])&gt;0,IF(TYPE(VLOOKUP(Table1[[#This Row],[Ledger 5]],GZ:GZ,1,0))=16,1,0),0)</f>
        <v>0</v>
      </c>
      <c r="FN152">
        <f>IF(LEN(Table1[[#This Row],[Ledger 6]])&gt;0,IF(TYPE(VLOOKUP(Table1[[#This Row],[Ledger 6]],$GZ:$GZ,1,0))=16,1,0),0)</f>
        <v>0</v>
      </c>
      <c r="FO152">
        <f>IF(LEN(Table1[[#This Row],[Ledger 7]])&gt;0,IF(TYPE(VLOOKUP(Table1[[#This Row],[Ledger 7]],$GZ:$GZ,1,0))=16,1,0),0)</f>
        <v>0</v>
      </c>
      <c r="FP152">
        <f>IF(LEN(Table1[[#This Row],[Ledger 8]])&gt;0,IF(TYPE(VLOOKUP(Table1[[#This Row],[Ledger 8]],$GZ:$GZ,1,0))=16,1,0),0)</f>
        <v>0</v>
      </c>
      <c r="FQ152">
        <f>IF(LEN(Table1[[#This Row],[Ledger 9]])&gt;0,IF(TYPE(VLOOKUP(Table1[[#This Row],[Ledger 9]],$GZ:$GZ,1,0))=16,1,0),0)</f>
        <v>0</v>
      </c>
      <c r="FR152">
        <f>IF(LEN(Table1[[#This Row],[Ledger 10]])&gt;0,IF(TYPE(VLOOKUP(Table1[[#This Row],[Ledger 10]],$GZ:$GZ,1,0))=16,1,0),0)</f>
        <v>0</v>
      </c>
      <c r="FS152">
        <f>IF(LEN(Table1[[#This Row],[Ledger 11]])&gt;0,IF(TYPE(VLOOKUP(Table1[[#This Row],[Ledger 11]],$GZ:$GZ,1,0))=16,1,0),0)</f>
        <v>0</v>
      </c>
      <c r="FT152">
        <f>IF(LEN(Table1[[#This Row],[Ledger 12]])&gt;0,IF(TYPE(VLOOKUP(Table1[[#This Row],[Ledger 12]],$GZ:$GZ,1,0))=16,1,0),0)</f>
        <v>0</v>
      </c>
      <c r="FU152">
        <f>IF(LEN(Table1[[#This Row],[Ledger 13]])&gt;0,IF(TYPE(VLOOKUP(Table1[[#This Row],[Ledger 13]],$GZ:$GZ,1,0))=16,1,0),0)</f>
        <v>0</v>
      </c>
      <c r="FV152">
        <f>IF(LEN(Table1[[#This Row],[Ledger 14]])&gt;0,IF(TYPE(VLOOKUP(Table1[[#This Row],[Ledger 14]],$GZ:$GZ,1,0))=16,1,0),0)</f>
        <v>0</v>
      </c>
      <c r="FW152">
        <f>IF(LEN(Table1[[#This Row],[Ledger 15]])&gt;0,IF(TYPE(VLOOKUP(Table1[[#This Row],[Ledger 15]],$GZ:$GZ,1,0))=16,1,0),0)</f>
        <v>0</v>
      </c>
    </row>
    <row r="153" spans="4:179" ht="33" customHeight="1" x14ac:dyDescent="0.45">
      <c r="D153" s="8">
        <f t="shared" si="11"/>
        <v>148</v>
      </c>
      <c r="E153" s="32"/>
      <c r="F153" s="34"/>
      <c r="G153" s="34"/>
      <c r="H153" s="34"/>
      <c r="I153" s="34"/>
      <c r="J153" s="38"/>
      <c r="K153" s="33"/>
      <c r="L153" s="36"/>
      <c r="M153" s="35"/>
      <c r="N153" s="34"/>
      <c r="O153" s="41"/>
      <c r="P153" s="35"/>
      <c r="Q153" s="34"/>
      <c r="R153" s="37"/>
      <c r="S153" s="35"/>
      <c r="T153" s="34"/>
      <c r="U153" s="37"/>
      <c r="V153" s="35"/>
      <c r="W153" s="34"/>
      <c r="X153" s="37"/>
      <c r="Y153" s="35"/>
      <c r="Z153" s="34"/>
      <c r="AA153" s="37"/>
      <c r="AB153" s="35"/>
      <c r="AC153" s="34"/>
      <c r="AD153" s="37"/>
      <c r="AE153" s="35"/>
      <c r="AF153" s="34"/>
      <c r="AG153" s="37"/>
      <c r="AH153" s="35"/>
      <c r="AI153" s="34"/>
      <c r="AJ153" s="37"/>
      <c r="AK153" s="35"/>
      <c r="AL153" s="34"/>
      <c r="AM153" s="37"/>
      <c r="AN153" s="35"/>
      <c r="AO153" s="34"/>
      <c r="AP153" s="37"/>
      <c r="AQ153" s="35"/>
      <c r="AR153" s="34"/>
      <c r="AS153" s="37"/>
      <c r="AT153" s="35"/>
      <c r="AU153" s="34"/>
      <c r="AV153" s="37"/>
      <c r="AW153" s="35"/>
      <c r="AX153" s="34"/>
      <c r="AY153" s="37"/>
      <c r="AZ153" s="35"/>
      <c r="BA153" s="34"/>
      <c r="BB153" s="37"/>
      <c r="BC1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3" s="7"/>
      <c r="BF153" t="str">
        <f>IF(Table1[[#This Row],[Date]]="","","&amp;lt;VOUCHER REMOTEID="&amp;""""&amp;$A$11&amp;$A$13&amp;ROW()&amp;""""&amp;" VCHTYPE="""&amp;F153&amp;""" ACTION="""&amp;"Create"&amp;"""&amp;gt;")</f>
        <v/>
      </c>
      <c r="BG153" t="str">
        <f>IF(Table1[[#This Row],[Date]]="","",TEXT(Table1[[#This Row],[Date]],"yyyymmdd"))</f>
        <v/>
      </c>
      <c r="BH153" t="str">
        <f>Table1[[#This Row],[Date2]]</f>
        <v/>
      </c>
      <c r="BI153" t="str">
        <f>IF(Table1[[#This Row],[Date]]="","",Table1[[#This Row],[Voucher Type]])</f>
        <v/>
      </c>
      <c r="BJ153" t="str">
        <f>IF(Table1[[#This Row],[Ref No / Invoice No]]="","",Table1[[#This Row],[Ref No / Invoice No]])</f>
        <v/>
      </c>
      <c r="BK153" t="str">
        <f>IF(Table1[[#This Row],[Voucher No]]="","",Table1[[#This Row],[Voucher No]])</f>
        <v/>
      </c>
      <c r="BL153" t="str">
        <f>IF(Table1[[#This Row],[Date]]="","",Table1[[#This Row],[Narration]])</f>
        <v/>
      </c>
      <c r="BM153" t="str">
        <f>IF(Table1[[#This Row],[Date]]="","",$A$11&amp;$A$13&amp;ROW())</f>
        <v/>
      </c>
      <c r="BN153" t="str">
        <f>IF(Table1[[#This Row],[Date]]="","",$A$13)</f>
        <v/>
      </c>
      <c r="BP153" t="str">
        <f>IF(Table1[[#This Row],[Ledger 1]]="","","No")</f>
        <v/>
      </c>
      <c r="BQ153" t="str">
        <f>IF(Table1[[#This Row],[Date]]="","",IF(Table1[[#This Row],[Effect 1]]="Dr.","Yes","No"))</f>
        <v/>
      </c>
      <c r="BR153" t="str">
        <f>IF(Table1[[#This Row],[Date]]="","",Table1[[#This Row],[Ledger 1]])</f>
        <v/>
      </c>
      <c r="BS153" t="str">
        <f>IF(Table1[[#This Row],[Date]]="","",IF(Table1[[#This Row],[Effect 1]]="Dr.",-Table1[[#This Row],[Amount 1]],Table1[[#This Row],[Amount 1]]))</f>
        <v/>
      </c>
      <c r="BV153" t="str">
        <f>IF(Table1[[#This Row],[Ledger 2]]="","","No")</f>
        <v/>
      </c>
      <c r="BW153" t="str">
        <f>IF(Table1[[#This Row],[Date]]="","",IF(Table1[[#This Row],[Effect 2]]="Dr.","Yes","No"))</f>
        <v/>
      </c>
      <c r="BX153" t="str">
        <f>IF(Table1[[#This Row],[Date]]="","",Table1[[#This Row],[Ledger 2]])</f>
        <v/>
      </c>
      <c r="BY153" t="str">
        <f>IF(Table1[[#This Row],[Date]]="","",IF(Table1[[#This Row],[Effect 2]]="Dr.",-Table1[[#This Row],[Amount 2]],Table1[[#This Row],[Amount 2]]))</f>
        <v/>
      </c>
      <c r="CB153" t="str">
        <f>IF(Table1[[#This Row],[Ledger 3]]="","","No")</f>
        <v/>
      </c>
      <c r="CC153" t="str">
        <f>IF(Table1[[#This Row],[Ledger 3]]="","",IF(Table1[[#This Row],[Effect 3]]="Dr.","Yes","No"))</f>
        <v/>
      </c>
      <c r="CD153" t="str">
        <f>IF(Table1[[#This Row],[Ledger 3]]="","",Table1[[#This Row],[Ledger 3]])</f>
        <v/>
      </c>
      <c r="CE153" t="str">
        <f>IF(Table1[[#This Row],[Ledger 3]]="","",IF(Table1[[#This Row],[Effect 3]]="Dr.",-Table1[[#This Row],[Amount 3]],Table1[[#This Row],[Amount 3]]))</f>
        <v/>
      </c>
      <c r="CH153" t="str">
        <f>IF(Table1[[#This Row],[Ledger 4]]="","","No")</f>
        <v/>
      </c>
      <c r="CI153" t="str">
        <f>IF(Table1[[#This Row],[Ledger 4]]="","",IF(Table1[[#This Row],[Effect 4]]="Dr.","Yes","No"))</f>
        <v/>
      </c>
      <c r="CJ153" t="str">
        <f>IF(Table1[[#This Row],[Ledger 4]]="","",Table1[[#This Row],[Ledger 4]])</f>
        <v/>
      </c>
      <c r="CK153" t="str">
        <f>IF(Table1[[#This Row],[Ledger 4]]="","",IF(Table1[[#This Row],[Effect 4]]="Dr.",-Table1[[#This Row],[Amount 4]],Table1[[#This Row],[Amount 4]]))</f>
        <v/>
      </c>
      <c r="CN153" t="str">
        <f>IF(Table1[[#This Row],[Ledger 5]]="","","No")</f>
        <v/>
      </c>
      <c r="CO153" t="str">
        <f>IF(Table1[[#This Row],[Ledger 5]]="","",IF(Table1[[#This Row],[Effect 5]]="Dr.","Yes","No"))</f>
        <v/>
      </c>
      <c r="CP153" t="str">
        <f>IF(Table1[[#This Row],[Ledger 5]]="","",Table1[[#This Row],[Ledger 5]])</f>
        <v/>
      </c>
      <c r="CQ153" t="str">
        <f>IF(Table1[[#This Row],[Ledger 5]]="","",IF(Table1[[#This Row],[Effect 5]]="Dr.",-Table1[[#This Row],[Amount 5]],Table1[[#This Row],[Amount 5]]))</f>
        <v/>
      </c>
      <c r="CT153" t="str">
        <f>IF(Table1[[#This Row],[Ledger 6]]="","","No")</f>
        <v/>
      </c>
      <c r="CU153" t="str">
        <f>IF(Table1[[#This Row],[Ledger 6]]="","",IF(Table1[[#This Row],[Effect 6]]="Dr.","Yes","No"))</f>
        <v/>
      </c>
      <c r="CV153" t="str">
        <f>IF(Table1[[#This Row],[Ledger 6]]="","",Table1[[#This Row],[Ledger 6]])</f>
        <v/>
      </c>
      <c r="CW153" t="str">
        <f>IF(Table1[[#This Row],[Ledger 6]]="","",IF(Table1[[#This Row],[Effect 6]]="Dr.",-Table1[[#This Row],[Amount 6]],Table1[[#This Row],[Amount 6]]))</f>
        <v/>
      </c>
      <c r="CZ153" t="str">
        <f>IF(Table1[[#This Row],[Ledger 7]]="","","No")</f>
        <v/>
      </c>
      <c r="DA153" t="str">
        <f>IF(Table1[[#This Row],[Ledger 7]]="","",IF(Table1[[#This Row],[Effect 7]]="Dr.","Yes","No"))</f>
        <v/>
      </c>
      <c r="DB153" t="str">
        <f>IF(Table1[[#This Row],[Ledger 7]]="","",Table1[[#This Row],[Ledger 7]])</f>
        <v/>
      </c>
      <c r="DC153" t="str">
        <f>IF(Table1[[#This Row],[Ledger 7]]="","",IF(Table1[[#This Row],[Effect 7]]="Dr.",-Table1[[#This Row],[Amount 7]],Table1[[#This Row],[Amount 7]]))</f>
        <v/>
      </c>
      <c r="DF153" t="str">
        <f>IF(Table1[[#This Row],[Ledger 8]]="","","No")</f>
        <v/>
      </c>
      <c r="DG153" t="str">
        <f>IF(Table1[[#This Row],[Ledger 8]]="","",IF(Table1[[#This Row],[Effect 8]]="Dr.","Yes","No"))</f>
        <v/>
      </c>
      <c r="DH153" t="str">
        <f>IF(Table1[[#This Row],[Ledger 8]]="","",Table1[[#This Row],[Ledger 8]])</f>
        <v/>
      </c>
      <c r="DI153" t="str">
        <f>IF(Table1[[#This Row],[Ledger 8]]="","",IF(Table1[[#This Row],[Effect 8]]="Dr.",-Table1[[#This Row],[Amount 8]],Table1[[#This Row],[Amount 8]]))</f>
        <v/>
      </c>
      <c r="DL153" t="str">
        <f>IF(Table1[[#This Row],[Ledger 9]]="","","No")</f>
        <v/>
      </c>
      <c r="DM153" t="str">
        <f>IF(Table1[[#This Row],[Ledger 9]]="","",IF(Table1[[#This Row],[Effect 9]]="Dr.","Yes","No"))</f>
        <v/>
      </c>
      <c r="DN153" t="str">
        <f>IF(Table1[[#This Row],[Ledger 9]]="","",Table1[[#This Row],[Ledger 9]])</f>
        <v/>
      </c>
      <c r="DO153" t="str">
        <f>IF(Table1[[#This Row],[Ledger 9]]="","",IF(Table1[[#This Row],[Effect 9]]="Dr.",-Table1[[#This Row],[Amount 9]],Table1[[#This Row],[Amount 9]]))</f>
        <v/>
      </c>
      <c r="DR153" t="str">
        <f>IF(Table1[[#This Row],[Ledger 10]]="","","No")</f>
        <v/>
      </c>
      <c r="DS153" t="str">
        <f>IF(Table1[[#This Row],[Ledger 10]]="","",IF(Table1[[#This Row],[Effect 10]]="Dr.","Yes","No"))</f>
        <v/>
      </c>
      <c r="DT153" t="str">
        <f>IF(Table1[[#This Row],[Ledger 10]]="","",Table1[[#This Row],[Ledger 10]])</f>
        <v/>
      </c>
      <c r="DU153" t="str">
        <f>IF(Table1[[#This Row],[Ledger 10]]="","",IF(Table1[[#This Row],[Effect 10]]="Dr.",-Table1[[#This Row],[Amount 10]],Table1[[#This Row],[Amount 10]]))</f>
        <v/>
      </c>
      <c r="DX153" t="str">
        <f>IF(Table1[[#This Row],[Ledger 11]]="","","No")</f>
        <v/>
      </c>
      <c r="DY153" t="str">
        <f>IF(Table1[[#This Row],[Ledger 11]]="","",IF(Table1[[#This Row],[Effect 11]]="Dr.","Yes","No"))</f>
        <v/>
      </c>
      <c r="DZ153" t="str">
        <f>IF(Table1[[#This Row],[Ledger 11]]="","",Table1[[#This Row],[Ledger 11]])</f>
        <v/>
      </c>
      <c r="EA153" t="str">
        <f>IF(Table1[[#This Row],[Ledger 11]]="","",IF(Table1[[#This Row],[Effect 11]]="Dr.",-Table1[[#This Row],[Amount 11]],Table1[[#This Row],[Amount 11]]))</f>
        <v/>
      </c>
      <c r="ED153" t="str">
        <f>IF(Table1[[#This Row],[Ledger 12]]="","","No")</f>
        <v/>
      </c>
      <c r="EE153" t="str">
        <f>IF(Table1[[#This Row],[Ledger 12]]="","",IF(Table1[[#This Row],[Effect 12]]="Dr.","Yes","No"))</f>
        <v/>
      </c>
      <c r="EF153" t="str">
        <f>IF(Table1[[#This Row],[Ledger 12]]="","",Table1[[#This Row],[Ledger 12]])</f>
        <v/>
      </c>
      <c r="EG153" t="str">
        <f>IF(Table1[[#This Row],[Ledger 12]]="","",IF(Table1[[#This Row],[Effect 12]]="Dr.",-Table1[[#This Row],[Amount 12]],Table1[[#This Row],[Amount 12]]))</f>
        <v/>
      </c>
      <c r="EJ153" t="str">
        <f>IF(Table1[[#This Row],[Ledger 13]]="","","No")</f>
        <v/>
      </c>
      <c r="EK153" t="str">
        <f>IF(Table1[[#This Row],[Ledger 13]]="","",IF(Table1[[#This Row],[Effect 13]]="Dr.","Yes","No"))</f>
        <v/>
      </c>
      <c r="EL153" t="str">
        <f>IF(Table1[[#This Row],[Ledger 13]]="","",Table1[[#This Row],[Ledger 13]])</f>
        <v/>
      </c>
      <c r="EM153" t="str">
        <f>IF(Table1[[#This Row],[Ledger 13]]="","",IF(Table1[[#This Row],[Effect 13]]="Dr.",-Table1[[#This Row],[Amount 13]],Table1[[#This Row],[Amount 13]]))</f>
        <v/>
      </c>
      <c r="EP153" t="str">
        <f>IF(Table1[[#This Row],[Ledger 14]]="","","No")</f>
        <v/>
      </c>
      <c r="EQ153" t="str">
        <f>IF(Table1[[#This Row],[Ledger 14]]="","",IF(Table1[[#This Row],[Effect 14]]="Dr.","Yes","No"))</f>
        <v/>
      </c>
      <c r="ER153" t="str">
        <f>IF(Table1[[#This Row],[Ledger 14]]="","",Table1[[#This Row],[Ledger 14]])</f>
        <v/>
      </c>
      <c r="ES153" t="str">
        <f>IF(Table1[[#This Row],[Ledger 14]]="","",IF(Table1[[#This Row],[Effect 14]]="Dr.",-Table1[[#This Row],[Amount 14]],Table1[[#This Row],[Amount 14]]))</f>
        <v/>
      </c>
      <c r="EV153" t="str">
        <f>IF(Table1[[#This Row],[Ledger 15]]="","","No")</f>
        <v/>
      </c>
      <c r="EW153" t="str">
        <f>IF(Table1[[#This Row],[Ledger 15]]="","",IF(Table1[[#This Row],[Effect 15]]="Dr.","Yes","No"))</f>
        <v/>
      </c>
      <c r="EX153" t="str">
        <f>IF(Table1[[#This Row],[Ledger 15]]="","",Table1[[#This Row],[Ledger 15]])</f>
        <v/>
      </c>
      <c r="EY153" t="str">
        <f>IF(Table1[[#This Row],[Ledger 15]]="","",IF(Table1[[#This Row],[Effect 15]]="Dr.",-Table1[[#This Row],[Amount 15]],Table1[[#This Row],[Amount 15]]))</f>
        <v/>
      </c>
      <c r="FD1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3">
        <f>IF(Table1[[#This Row],[Date]]="",0,IF(AND(Table1[[#This Row],[Date]]&gt;=$FE$2,Table1[[#This Row],[Date]]&lt;=$FE$3),0,1))</f>
        <v>0</v>
      </c>
      <c r="FF153">
        <f>IF(Table1[[#This Row],[Date]]="",0,IF(TYPE(VLOOKUP(Table1[[#This Row],[Voucher Type]],Table1[[#All],[Voucher Type Master]],1,FALSE))=16,1,0))</f>
        <v>0</v>
      </c>
      <c r="FG153">
        <f>IF(TYPE(IF(Table1[[#This Row],[Date]]="",0,IF(VLOOKUP(Table1[[#This Row],[Voucher Type]],$FY$5:$FZ$13,2,0)=Table1[[#This Row],[Effect 1]],0,1)))=16,1,0)</f>
        <v>0</v>
      </c>
      <c r="FH1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3">
        <f>IF(LEN(Table1[[#This Row],[Ledger 1]])&gt;0,IF(TYPE(VLOOKUP(Table1[[#This Row],[Ledger 1]],GZ:GZ,1,0))=16,1,0),0)</f>
        <v>0</v>
      </c>
      <c r="FJ153">
        <f>IF(LEN(Table1[[#This Row],[Ledger 2]])&gt;0,IF(TYPE(VLOOKUP(Table1[[#This Row],[Ledger 2]],GZ:GZ,1,0))=16,1,0),0)</f>
        <v>0</v>
      </c>
      <c r="FK153">
        <f>IF(LEN(Table1[[#This Row],[Ledger 3]])&gt;0,IF(TYPE(VLOOKUP(Table1[[#This Row],[Ledger 3]],GZ:GZ,1,0))=16,1,0),0)</f>
        <v>0</v>
      </c>
      <c r="FL153">
        <f>IF(LEN(Table1[[#This Row],[Ledger 4]])&gt;0,IF(TYPE(VLOOKUP(Table1[[#This Row],[Ledger 4]],GZ:GZ,1,0))=16,1,0),0)</f>
        <v>0</v>
      </c>
      <c r="FM153">
        <f>IF(LEN(Table1[[#This Row],[Ledger 5]])&gt;0,IF(TYPE(VLOOKUP(Table1[[#This Row],[Ledger 5]],GZ:GZ,1,0))=16,1,0),0)</f>
        <v>0</v>
      </c>
      <c r="FN153">
        <f>IF(LEN(Table1[[#This Row],[Ledger 6]])&gt;0,IF(TYPE(VLOOKUP(Table1[[#This Row],[Ledger 6]],$GZ:$GZ,1,0))=16,1,0),0)</f>
        <v>0</v>
      </c>
      <c r="FO153">
        <f>IF(LEN(Table1[[#This Row],[Ledger 7]])&gt;0,IF(TYPE(VLOOKUP(Table1[[#This Row],[Ledger 7]],$GZ:$GZ,1,0))=16,1,0),0)</f>
        <v>0</v>
      </c>
      <c r="FP153">
        <f>IF(LEN(Table1[[#This Row],[Ledger 8]])&gt;0,IF(TYPE(VLOOKUP(Table1[[#This Row],[Ledger 8]],$GZ:$GZ,1,0))=16,1,0),0)</f>
        <v>0</v>
      </c>
      <c r="FQ153">
        <f>IF(LEN(Table1[[#This Row],[Ledger 9]])&gt;0,IF(TYPE(VLOOKUP(Table1[[#This Row],[Ledger 9]],$GZ:$GZ,1,0))=16,1,0),0)</f>
        <v>0</v>
      </c>
      <c r="FR153">
        <f>IF(LEN(Table1[[#This Row],[Ledger 10]])&gt;0,IF(TYPE(VLOOKUP(Table1[[#This Row],[Ledger 10]],$GZ:$GZ,1,0))=16,1,0),0)</f>
        <v>0</v>
      </c>
      <c r="FS153">
        <f>IF(LEN(Table1[[#This Row],[Ledger 11]])&gt;0,IF(TYPE(VLOOKUP(Table1[[#This Row],[Ledger 11]],$GZ:$GZ,1,0))=16,1,0),0)</f>
        <v>0</v>
      </c>
      <c r="FT153">
        <f>IF(LEN(Table1[[#This Row],[Ledger 12]])&gt;0,IF(TYPE(VLOOKUP(Table1[[#This Row],[Ledger 12]],$GZ:$GZ,1,0))=16,1,0),0)</f>
        <v>0</v>
      </c>
      <c r="FU153">
        <f>IF(LEN(Table1[[#This Row],[Ledger 13]])&gt;0,IF(TYPE(VLOOKUP(Table1[[#This Row],[Ledger 13]],$GZ:$GZ,1,0))=16,1,0),0)</f>
        <v>0</v>
      </c>
      <c r="FV153">
        <f>IF(LEN(Table1[[#This Row],[Ledger 14]])&gt;0,IF(TYPE(VLOOKUP(Table1[[#This Row],[Ledger 14]],$GZ:$GZ,1,0))=16,1,0),0)</f>
        <v>0</v>
      </c>
      <c r="FW153">
        <f>IF(LEN(Table1[[#This Row],[Ledger 15]])&gt;0,IF(TYPE(VLOOKUP(Table1[[#This Row],[Ledger 15]],$GZ:$GZ,1,0))=16,1,0),0)</f>
        <v>0</v>
      </c>
    </row>
    <row r="154" spans="4:179" ht="33" customHeight="1" x14ac:dyDescent="0.45">
      <c r="D154" s="8">
        <f t="shared" si="11"/>
        <v>149</v>
      </c>
      <c r="E154" s="32"/>
      <c r="F154" s="34"/>
      <c r="G154" s="34"/>
      <c r="H154" s="34"/>
      <c r="I154" s="34"/>
      <c r="J154" s="38"/>
      <c r="K154" s="33"/>
      <c r="L154" s="36"/>
      <c r="M154" s="35"/>
      <c r="N154" s="34"/>
      <c r="O154" s="41"/>
      <c r="P154" s="35"/>
      <c r="Q154" s="34"/>
      <c r="R154" s="37"/>
      <c r="S154" s="35"/>
      <c r="T154" s="34"/>
      <c r="U154" s="37"/>
      <c r="V154" s="35"/>
      <c r="W154" s="34"/>
      <c r="X154" s="37"/>
      <c r="Y154" s="35"/>
      <c r="Z154" s="34"/>
      <c r="AA154" s="37"/>
      <c r="AB154" s="35"/>
      <c r="AC154" s="34"/>
      <c r="AD154" s="37"/>
      <c r="AE154" s="35"/>
      <c r="AF154" s="34"/>
      <c r="AG154" s="37"/>
      <c r="AH154" s="35"/>
      <c r="AI154" s="34"/>
      <c r="AJ154" s="37"/>
      <c r="AK154" s="35"/>
      <c r="AL154" s="34"/>
      <c r="AM154" s="37"/>
      <c r="AN154" s="35"/>
      <c r="AO154" s="34"/>
      <c r="AP154" s="37"/>
      <c r="AQ154" s="35"/>
      <c r="AR154" s="34"/>
      <c r="AS154" s="37"/>
      <c r="AT154" s="35"/>
      <c r="AU154" s="34"/>
      <c r="AV154" s="37"/>
      <c r="AW154" s="35"/>
      <c r="AX154" s="34"/>
      <c r="AY154" s="37"/>
      <c r="AZ154" s="35"/>
      <c r="BA154" s="34"/>
      <c r="BB154" s="37"/>
      <c r="BC1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4" s="7"/>
      <c r="BF154" t="str">
        <f>IF(Table1[[#This Row],[Date]]="","","&amp;lt;VOUCHER REMOTEID="&amp;""""&amp;$A$11&amp;$A$13&amp;ROW()&amp;""""&amp;" VCHTYPE="""&amp;F154&amp;""" ACTION="""&amp;"Create"&amp;"""&amp;gt;")</f>
        <v/>
      </c>
      <c r="BG154" t="str">
        <f>IF(Table1[[#This Row],[Date]]="","",TEXT(Table1[[#This Row],[Date]],"yyyymmdd"))</f>
        <v/>
      </c>
      <c r="BH154" t="str">
        <f>Table1[[#This Row],[Date2]]</f>
        <v/>
      </c>
      <c r="BI154" t="str">
        <f>IF(Table1[[#This Row],[Date]]="","",Table1[[#This Row],[Voucher Type]])</f>
        <v/>
      </c>
      <c r="BJ154" t="str">
        <f>IF(Table1[[#This Row],[Ref No / Invoice No]]="","",Table1[[#This Row],[Ref No / Invoice No]])</f>
        <v/>
      </c>
      <c r="BK154" t="str">
        <f>IF(Table1[[#This Row],[Voucher No]]="","",Table1[[#This Row],[Voucher No]])</f>
        <v/>
      </c>
      <c r="BL154" t="str">
        <f>IF(Table1[[#This Row],[Date]]="","",Table1[[#This Row],[Narration]])</f>
        <v/>
      </c>
      <c r="BM154" t="str">
        <f>IF(Table1[[#This Row],[Date]]="","",$A$11&amp;$A$13&amp;ROW())</f>
        <v/>
      </c>
      <c r="BN154" t="str">
        <f>IF(Table1[[#This Row],[Date]]="","",$A$13)</f>
        <v/>
      </c>
      <c r="BP154" t="str">
        <f>IF(Table1[[#This Row],[Ledger 1]]="","","No")</f>
        <v/>
      </c>
      <c r="BQ154" t="str">
        <f>IF(Table1[[#This Row],[Date]]="","",IF(Table1[[#This Row],[Effect 1]]="Dr.","Yes","No"))</f>
        <v/>
      </c>
      <c r="BR154" t="str">
        <f>IF(Table1[[#This Row],[Date]]="","",Table1[[#This Row],[Ledger 1]])</f>
        <v/>
      </c>
      <c r="BS154" t="str">
        <f>IF(Table1[[#This Row],[Date]]="","",IF(Table1[[#This Row],[Effect 1]]="Dr.",-Table1[[#This Row],[Amount 1]],Table1[[#This Row],[Amount 1]]))</f>
        <v/>
      </c>
      <c r="BV154" t="str">
        <f>IF(Table1[[#This Row],[Ledger 2]]="","","No")</f>
        <v/>
      </c>
      <c r="BW154" t="str">
        <f>IF(Table1[[#This Row],[Date]]="","",IF(Table1[[#This Row],[Effect 2]]="Dr.","Yes","No"))</f>
        <v/>
      </c>
      <c r="BX154" t="str">
        <f>IF(Table1[[#This Row],[Date]]="","",Table1[[#This Row],[Ledger 2]])</f>
        <v/>
      </c>
      <c r="BY154" t="str">
        <f>IF(Table1[[#This Row],[Date]]="","",IF(Table1[[#This Row],[Effect 2]]="Dr.",-Table1[[#This Row],[Amount 2]],Table1[[#This Row],[Amount 2]]))</f>
        <v/>
      </c>
      <c r="CB154" t="str">
        <f>IF(Table1[[#This Row],[Ledger 3]]="","","No")</f>
        <v/>
      </c>
      <c r="CC154" t="str">
        <f>IF(Table1[[#This Row],[Ledger 3]]="","",IF(Table1[[#This Row],[Effect 3]]="Dr.","Yes","No"))</f>
        <v/>
      </c>
      <c r="CD154" t="str">
        <f>IF(Table1[[#This Row],[Ledger 3]]="","",Table1[[#This Row],[Ledger 3]])</f>
        <v/>
      </c>
      <c r="CE154" t="str">
        <f>IF(Table1[[#This Row],[Ledger 3]]="","",IF(Table1[[#This Row],[Effect 3]]="Dr.",-Table1[[#This Row],[Amount 3]],Table1[[#This Row],[Amount 3]]))</f>
        <v/>
      </c>
      <c r="CH154" t="str">
        <f>IF(Table1[[#This Row],[Ledger 4]]="","","No")</f>
        <v/>
      </c>
      <c r="CI154" t="str">
        <f>IF(Table1[[#This Row],[Ledger 4]]="","",IF(Table1[[#This Row],[Effect 4]]="Dr.","Yes","No"))</f>
        <v/>
      </c>
      <c r="CJ154" t="str">
        <f>IF(Table1[[#This Row],[Ledger 4]]="","",Table1[[#This Row],[Ledger 4]])</f>
        <v/>
      </c>
      <c r="CK154" t="str">
        <f>IF(Table1[[#This Row],[Ledger 4]]="","",IF(Table1[[#This Row],[Effect 4]]="Dr.",-Table1[[#This Row],[Amount 4]],Table1[[#This Row],[Amount 4]]))</f>
        <v/>
      </c>
      <c r="CN154" t="str">
        <f>IF(Table1[[#This Row],[Ledger 5]]="","","No")</f>
        <v/>
      </c>
      <c r="CO154" t="str">
        <f>IF(Table1[[#This Row],[Ledger 5]]="","",IF(Table1[[#This Row],[Effect 5]]="Dr.","Yes","No"))</f>
        <v/>
      </c>
      <c r="CP154" t="str">
        <f>IF(Table1[[#This Row],[Ledger 5]]="","",Table1[[#This Row],[Ledger 5]])</f>
        <v/>
      </c>
      <c r="CQ154" t="str">
        <f>IF(Table1[[#This Row],[Ledger 5]]="","",IF(Table1[[#This Row],[Effect 5]]="Dr.",-Table1[[#This Row],[Amount 5]],Table1[[#This Row],[Amount 5]]))</f>
        <v/>
      </c>
      <c r="CT154" t="str">
        <f>IF(Table1[[#This Row],[Ledger 6]]="","","No")</f>
        <v/>
      </c>
      <c r="CU154" t="str">
        <f>IF(Table1[[#This Row],[Ledger 6]]="","",IF(Table1[[#This Row],[Effect 6]]="Dr.","Yes","No"))</f>
        <v/>
      </c>
      <c r="CV154" t="str">
        <f>IF(Table1[[#This Row],[Ledger 6]]="","",Table1[[#This Row],[Ledger 6]])</f>
        <v/>
      </c>
      <c r="CW154" t="str">
        <f>IF(Table1[[#This Row],[Ledger 6]]="","",IF(Table1[[#This Row],[Effect 6]]="Dr.",-Table1[[#This Row],[Amount 6]],Table1[[#This Row],[Amount 6]]))</f>
        <v/>
      </c>
      <c r="CZ154" t="str">
        <f>IF(Table1[[#This Row],[Ledger 7]]="","","No")</f>
        <v/>
      </c>
      <c r="DA154" t="str">
        <f>IF(Table1[[#This Row],[Ledger 7]]="","",IF(Table1[[#This Row],[Effect 7]]="Dr.","Yes","No"))</f>
        <v/>
      </c>
      <c r="DB154" t="str">
        <f>IF(Table1[[#This Row],[Ledger 7]]="","",Table1[[#This Row],[Ledger 7]])</f>
        <v/>
      </c>
      <c r="DC154" t="str">
        <f>IF(Table1[[#This Row],[Ledger 7]]="","",IF(Table1[[#This Row],[Effect 7]]="Dr.",-Table1[[#This Row],[Amount 7]],Table1[[#This Row],[Amount 7]]))</f>
        <v/>
      </c>
      <c r="DF154" t="str">
        <f>IF(Table1[[#This Row],[Ledger 8]]="","","No")</f>
        <v/>
      </c>
      <c r="DG154" t="str">
        <f>IF(Table1[[#This Row],[Ledger 8]]="","",IF(Table1[[#This Row],[Effect 8]]="Dr.","Yes","No"))</f>
        <v/>
      </c>
      <c r="DH154" t="str">
        <f>IF(Table1[[#This Row],[Ledger 8]]="","",Table1[[#This Row],[Ledger 8]])</f>
        <v/>
      </c>
      <c r="DI154" t="str">
        <f>IF(Table1[[#This Row],[Ledger 8]]="","",IF(Table1[[#This Row],[Effect 8]]="Dr.",-Table1[[#This Row],[Amount 8]],Table1[[#This Row],[Amount 8]]))</f>
        <v/>
      </c>
      <c r="DL154" t="str">
        <f>IF(Table1[[#This Row],[Ledger 9]]="","","No")</f>
        <v/>
      </c>
      <c r="DM154" t="str">
        <f>IF(Table1[[#This Row],[Ledger 9]]="","",IF(Table1[[#This Row],[Effect 9]]="Dr.","Yes","No"))</f>
        <v/>
      </c>
      <c r="DN154" t="str">
        <f>IF(Table1[[#This Row],[Ledger 9]]="","",Table1[[#This Row],[Ledger 9]])</f>
        <v/>
      </c>
      <c r="DO154" t="str">
        <f>IF(Table1[[#This Row],[Ledger 9]]="","",IF(Table1[[#This Row],[Effect 9]]="Dr.",-Table1[[#This Row],[Amount 9]],Table1[[#This Row],[Amount 9]]))</f>
        <v/>
      </c>
      <c r="DR154" t="str">
        <f>IF(Table1[[#This Row],[Ledger 10]]="","","No")</f>
        <v/>
      </c>
      <c r="DS154" t="str">
        <f>IF(Table1[[#This Row],[Ledger 10]]="","",IF(Table1[[#This Row],[Effect 10]]="Dr.","Yes","No"))</f>
        <v/>
      </c>
      <c r="DT154" t="str">
        <f>IF(Table1[[#This Row],[Ledger 10]]="","",Table1[[#This Row],[Ledger 10]])</f>
        <v/>
      </c>
      <c r="DU154" t="str">
        <f>IF(Table1[[#This Row],[Ledger 10]]="","",IF(Table1[[#This Row],[Effect 10]]="Dr.",-Table1[[#This Row],[Amount 10]],Table1[[#This Row],[Amount 10]]))</f>
        <v/>
      </c>
      <c r="DX154" t="str">
        <f>IF(Table1[[#This Row],[Ledger 11]]="","","No")</f>
        <v/>
      </c>
      <c r="DY154" t="str">
        <f>IF(Table1[[#This Row],[Ledger 11]]="","",IF(Table1[[#This Row],[Effect 11]]="Dr.","Yes","No"))</f>
        <v/>
      </c>
      <c r="DZ154" t="str">
        <f>IF(Table1[[#This Row],[Ledger 11]]="","",Table1[[#This Row],[Ledger 11]])</f>
        <v/>
      </c>
      <c r="EA154" t="str">
        <f>IF(Table1[[#This Row],[Ledger 11]]="","",IF(Table1[[#This Row],[Effect 11]]="Dr.",-Table1[[#This Row],[Amount 11]],Table1[[#This Row],[Amount 11]]))</f>
        <v/>
      </c>
      <c r="ED154" t="str">
        <f>IF(Table1[[#This Row],[Ledger 12]]="","","No")</f>
        <v/>
      </c>
      <c r="EE154" t="str">
        <f>IF(Table1[[#This Row],[Ledger 12]]="","",IF(Table1[[#This Row],[Effect 12]]="Dr.","Yes","No"))</f>
        <v/>
      </c>
      <c r="EF154" t="str">
        <f>IF(Table1[[#This Row],[Ledger 12]]="","",Table1[[#This Row],[Ledger 12]])</f>
        <v/>
      </c>
      <c r="EG154" t="str">
        <f>IF(Table1[[#This Row],[Ledger 12]]="","",IF(Table1[[#This Row],[Effect 12]]="Dr.",-Table1[[#This Row],[Amount 12]],Table1[[#This Row],[Amount 12]]))</f>
        <v/>
      </c>
      <c r="EJ154" t="str">
        <f>IF(Table1[[#This Row],[Ledger 13]]="","","No")</f>
        <v/>
      </c>
      <c r="EK154" t="str">
        <f>IF(Table1[[#This Row],[Ledger 13]]="","",IF(Table1[[#This Row],[Effect 13]]="Dr.","Yes","No"))</f>
        <v/>
      </c>
      <c r="EL154" t="str">
        <f>IF(Table1[[#This Row],[Ledger 13]]="","",Table1[[#This Row],[Ledger 13]])</f>
        <v/>
      </c>
      <c r="EM154" t="str">
        <f>IF(Table1[[#This Row],[Ledger 13]]="","",IF(Table1[[#This Row],[Effect 13]]="Dr.",-Table1[[#This Row],[Amount 13]],Table1[[#This Row],[Amount 13]]))</f>
        <v/>
      </c>
      <c r="EP154" t="str">
        <f>IF(Table1[[#This Row],[Ledger 14]]="","","No")</f>
        <v/>
      </c>
      <c r="EQ154" t="str">
        <f>IF(Table1[[#This Row],[Ledger 14]]="","",IF(Table1[[#This Row],[Effect 14]]="Dr.","Yes","No"))</f>
        <v/>
      </c>
      <c r="ER154" t="str">
        <f>IF(Table1[[#This Row],[Ledger 14]]="","",Table1[[#This Row],[Ledger 14]])</f>
        <v/>
      </c>
      <c r="ES154" t="str">
        <f>IF(Table1[[#This Row],[Ledger 14]]="","",IF(Table1[[#This Row],[Effect 14]]="Dr.",-Table1[[#This Row],[Amount 14]],Table1[[#This Row],[Amount 14]]))</f>
        <v/>
      </c>
      <c r="EV154" t="str">
        <f>IF(Table1[[#This Row],[Ledger 15]]="","","No")</f>
        <v/>
      </c>
      <c r="EW154" t="str">
        <f>IF(Table1[[#This Row],[Ledger 15]]="","",IF(Table1[[#This Row],[Effect 15]]="Dr.","Yes","No"))</f>
        <v/>
      </c>
      <c r="EX154" t="str">
        <f>IF(Table1[[#This Row],[Ledger 15]]="","",Table1[[#This Row],[Ledger 15]])</f>
        <v/>
      </c>
      <c r="EY154" t="str">
        <f>IF(Table1[[#This Row],[Ledger 15]]="","",IF(Table1[[#This Row],[Effect 15]]="Dr.",-Table1[[#This Row],[Amount 15]],Table1[[#This Row],[Amount 15]]))</f>
        <v/>
      </c>
      <c r="FD1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4">
        <f>IF(Table1[[#This Row],[Date]]="",0,IF(AND(Table1[[#This Row],[Date]]&gt;=$FE$2,Table1[[#This Row],[Date]]&lt;=$FE$3),0,1))</f>
        <v>0</v>
      </c>
      <c r="FF154">
        <f>IF(Table1[[#This Row],[Date]]="",0,IF(TYPE(VLOOKUP(Table1[[#This Row],[Voucher Type]],Table1[[#All],[Voucher Type Master]],1,FALSE))=16,1,0))</f>
        <v>0</v>
      </c>
      <c r="FG154">
        <f>IF(TYPE(IF(Table1[[#This Row],[Date]]="",0,IF(VLOOKUP(Table1[[#This Row],[Voucher Type]],$FY$5:$FZ$13,2,0)=Table1[[#This Row],[Effect 1]],0,1)))=16,1,0)</f>
        <v>0</v>
      </c>
      <c r="FH1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4">
        <f>IF(LEN(Table1[[#This Row],[Ledger 1]])&gt;0,IF(TYPE(VLOOKUP(Table1[[#This Row],[Ledger 1]],GZ:GZ,1,0))=16,1,0),0)</f>
        <v>0</v>
      </c>
      <c r="FJ154">
        <f>IF(LEN(Table1[[#This Row],[Ledger 2]])&gt;0,IF(TYPE(VLOOKUP(Table1[[#This Row],[Ledger 2]],GZ:GZ,1,0))=16,1,0),0)</f>
        <v>0</v>
      </c>
      <c r="FK154">
        <f>IF(LEN(Table1[[#This Row],[Ledger 3]])&gt;0,IF(TYPE(VLOOKUP(Table1[[#This Row],[Ledger 3]],GZ:GZ,1,0))=16,1,0),0)</f>
        <v>0</v>
      </c>
      <c r="FL154">
        <f>IF(LEN(Table1[[#This Row],[Ledger 4]])&gt;0,IF(TYPE(VLOOKUP(Table1[[#This Row],[Ledger 4]],GZ:GZ,1,0))=16,1,0),0)</f>
        <v>0</v>
      </c>
      <c r="FM154">
        <f>IF(LEN(Table1[[#This Row],[Ledger 5]])&gt;0,IF(TYPE(VLOOKUP(Table1[[#This Row],[Ledger 5]],GZ:GZ,1,0))=16,1,0),0)</f>
        <v>0</v>
      </c>
      <c r="FN154">
        <f>IF(LEN(Table1[[#This Row],[Ledger 6]])&gt;0,IF(TYPE(VLOOKUP(Table1[[#This Row],[Ledger 6]],$GZ:$GZ,1,0))=16,1,0),0)</f>
        <v>0</v>
      </c>
      <c r="FO154">
        <f>IF(LEN(Table1[[#This Row],[Ledger 7]])&gt;0,IF(TYPE(VLOOKUP(Table1[[#This Row],[Ledger 7]],$GZ:$GZ,1,0))=16,1,0),0)</f>
        <v>0</v>
      </c>
      <c r="FP154">
        <f>IF(LEN(Table1[[#This Row],[Ledger 8]])&gt;0,IF(TYPE(VLOOKUP(Table1[[#This Row],[Ledger 8]],$GZ:$GZ,1,0))=16,1,0),0)</f>
        <v>0</v>
      </c>
      <c r="FQ154">
        <f>IF(LEN(Table1[[#This Row],[Ledger 9]])&gt;0,IF(TYPE(VLOOKUP(Table1[[#This Row],[Ledger 9]],$GZ:$GZ,1,0))=16,1,0),0)</f>
        <v>0</v>
      </c>
      <c r="FR154">
        <f>IF(LEN(Table1[[#This Row],[Ledger 10]])&gt;0,IF(TYPE(VLOOKUP(Table1[[#This Row],[Ledger 10]],$GZ:$GZ,1,0))=16,1,0),0)</f>
        <v>0</v>
      </c>
      <c r="FS154">
        <f>IF(LEN(Table1[[#This Row],[Ledger 11]])&gt;0,IF(TYPE(VLOOKUP(Table1[[#This Row],[Ledger 11]],$GZ:$GZ,1,0))=16,1,0),0)</f>
        <v>0</v>
      </c>
      <c r="FT154">
        <f>IF(LEN(Table1[[#This Row],[Ledger 12]])&gt;0,IF(TYPE(VLOOKUP(Table1[[#This Row],[Ledger 12]],$GZ:$GZ,1,0))=16,1,0),0)</f>
        <v>0</v>
      </c>
      <c r="FU154">
        <f>IF(LEN(Table1[[#This Row],[Ledger 13]])&gt;0,IF(TYPE(VLOOKUP(Table1[[#This Row],[Ledger 13]],$GZ:$GZ,1,0))=16,1,0),0)</f>
        <v>0</v>
      </c>
      <c r="FV154">
        <f>IF(LEN(Table1[[#This Row],[Ledger 14]])&gt;0,IF(TYPE(VLOOKUP(Table1[[#This Row],[Ledger 14]],$GZ:$GZ,1,0))=16,1,0),0)</f>
        <v>0</v>
      </c>
      <c r="FW154">
        <f>IF(LEN(Table1[[#This Row],[Ledger 15]])&gt;0,IF(TYPE(VLOOKUP(Table1[[#This Row],[Ledger 15]],$GZ:$GZ,1,0))=16,1,0),0)</f>
        <v>0</v>
      </c>
    </row>
    <row r="155" spans="4:179" ht="33" customHeight="1" x14ac:dyDescent="0.45">
      <c r="D155" s="8">
        <f t="shared" si="11"/>
        <v>150</v>
      </c>
      <c r="E155" s="32"/>
      <c r="F155" s="34"/>
      <c r="G155" s="34"/>
      <c r="H155" s="34"/>
      <c r="I155" s="34"/>
      <c r="J155" s="38"/>
      <c r="K155" s="33"/>
      <c r="L155" s="36"/>
      <c r="M155" s="35"/>
      <c r="N155" s="34"/>
      <c r="O155" s="41"/>
      <c r="P155" s="35"/>
      <c r="Q155" s="34"/>
      <c r="R155" s="37"/>
      <c r="S155" s="35"/>
      <c r="T155" s="34"/>
      <c r="U155" s="37"/>
      <c r="V155" s="35"/>
      <c r="W155" s="34"/>
      <c r="X155" s="37"/>
      <c r="Y155" s="35"/>
      <c r="Z155" s="34"/>
      <c r="AA155" s="37"/>
      <c r="AB155" s="35"/>
      <c r="AC155" s="34"/>
      <c r="AD155" s="37"/>
      <c r="AE155" s="35"/>
      <c r="AF155" s="34"/>
      <c r="AG155" s="37"/>
      <c r="AH155" s="35"/>
      <c r="AI155" s="34"/>
      <c r="AJ155" s="37"/>
      <c r="AK155" s="35"/>
      <c r="AL155" s="34"/>
      <c r="AM155" s="37"/>
      <c r="AN155" s="35"/>
      <c r="AO155" s="34"/>
      <c r="AP155" s="37"/>
      <c r="AQ155" s="35"/>
      <c r="AR155" s="34"/>
      <c r="AS155" s="37"/>
      <c r="AT155" s="35"/>
      <c r="AU155" s="34"/>
      <c r="AV155" s="37"/>
      <c r="AW155" s="35"/>
      <c r="AX155" s="34"/>
      <c r="AY155" s="37"/>
      <c r="AZ155" s="35"/>
      <c r="BA155" s="34"/>
      <c r="BB155" s="37"/>
      <c r="BC1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5" s="7"/>
      <c r="BF155" t="str">
        <f>IF(Table1[[#This Row],[Date]]="","","&amp;lt;VOUCHER REMOTEID="&amp;""""&amp;$A$11&amp;$A$13&amp;ROW()&amp;""""&amp;" VCHTYPE="""&amp;F155&amp;""" ACTION="""&amp;"Create"&amp;"""&amp;gt;")</f>
        <v/>
      </c>
      <c r="BG155" t="str">
        <f>IF(Table1[[#This Row],[Date]]="","",TEXT(Table1[[#This Row],[Date]],"yyyymmdd"))</f>
        <v/>
      </c>
      <c r="BH155" t="str">
        <f>Table1[[#This Row],[Date2]]</f>
        <v/>
      </c>
      <c r="BI155" t="str">
        <f>IF(Table1[[#This Row],[Date]]="","",Table1[[#This Row],[Voucher Type]])</f>
        <v/>
      </c>
      <c r="BJ155" t="str">
        <f>IF(Table1[[#This Row],[Ref No / Invoice No]]="","",Table1[[#This Row],[Ref No / Invoice No]])</f>
        <v/>
      </c>
      <c r="BK155" t="str">
        <f>IF(Table1[[#This Row],[Voucher No]]="","",Table1[[#This Row],[Voucher No]])</f>
        <v/>
      </c>
      <c r="BL155" t="str">
        <f>IF(Table1[[#This Row],[Date]]="","",Table1[[#This Row],[Narration]])</f>
        <v/>
      </c>
      <c r="BM155" t="str">
        <f>IF(Table1[[#This Row],[Date]]="","",$A$11&amp;$A$13&amp;ROW())</f>
        <v/>
      </c>
      <c r="BN155" t="str">
        <f>IF(Table1[[#This Row],[Date]]="","",$A$13)</f>
        <v/>
      </c>
      <c r="BP155" t="str">
        <f>IF(Table1[[#This Row],[Ledger 1]]="","","No")</f>
        <v/>
      </c>
      <c r="BQ155" t="str">
        <f>IF(Table1[[#This Row],[Date]]="","",IF(Table1[[#This Row],[Effect 1]]="Dr.","Yes","No"))</f>
        <v/>
      </c>
      <c r="BR155" t="str">
        <f>IF(Table1[[#This Row],[Date]]="","",Table1[[#This Row],[Ledger 1]])</f>
        <v/>
      </c>
      <c r="BS155" t="str">
        <f>IF(Table1[[#This Row],[Date]]="","",IF(Table1[[#This Row],[Effect 1]]="Dr.",-Table1[[#This Row],[Amount 1]],Table1[[#This Row],[Amount 1]]))</f>
        <v/>
      </c>
      <c r="BV155" t="str">
        <f>IF(Table1[[#This Row],[Ledger 2]]="","","No")</f>
        <v/>
      </c>
      <c r="BW155" t="str">
        <f>IF(Table1[[#This Row],[Date]]="","",IF(Table1[[#This Row],[Effect 2]]="Dr.","Yes","No"))</f>
        <v/>
      </c>
      <c r="BX155" t="str">
        <f>IF(Table1[[#This Row],[Date]]="","",Table1[[#This Row],[Ledger 2]])</f>
        <v/>
      </c>
      <c r="BY155" t="str">
        <f>IF(Table1[[#This Row],[Date]]="","",IF(Table1[[#This Row],[Effect 2]]="Dr.",-Table1[[#This Row],[Amount 2]],Table1[[#This Row],[Amount 2]]))</f>
        <v/>
      </c>
      <c r="CB155" t="str">
        <f>IF(Table1[[#This Row],[Ledger 3]]="","","No")</f>
        <v/>
      </c>
      <c r="CC155" t="str">
        <f>IF(Table1[[#This Row],[Ledger 3]]="","",IF(Table1[[#This Row],[Effect 3]]="Dr.","Yes","No"))</f>
        <v/>
      </c>
      <c r="CD155" t="str">
        <f>IF(Table1[[#This Row],[Ledger 3]]="","",Table1[[#This Row],[Ledger 3]])</f>
        <v/>
      </c>
      <c r="CE155" t="str">
        <f>IF(Table1[[#This Row],[Ledger 3]]="","",IF(Table1[[#This Row],[Effect 3]]="Dr.",-Table1[[#This Row],[Amount 3]],Table1[[#This Row],[Amount 3]]))</f>
        <v/>
      </c>
      <c r="CH155" t="str">
        <f>IF(Table1[[#This Row],[Ledger 4]]="","","No")</f>
        <v/>
      </c>
      <c r="CI155" t="str">
        <f>IF(Table1[[#This Row],[Ledger 4]]="","",IF(Table1[[#This Row],[Effect 4]]="Dr.","Yes","No"))</f>
        <v/>
      </c>
      <c r="CJ155" t="str">
        <f>IF(Table1[[#This Row],[Ledger 4]]="","",Table1[[#This Row],[Ledger 4]])</f>
        <v/>
      </c>
      <c r="CK155" t="str">
        <f>IF(Table1[[#This Row],[Ledger 4]]="","",IF(Table1[[#This Row],[Effect 4]]="Dr.",-Table1[[#This Row],[Amount 4]],Table1[[#This Row],[Amount 4]]))</f>
        <v/>
      </c>
      <c r="CN155" t="str">
        <f>IF(Table1[[#This Row],[Ledger 5]]="","","No")</f>
        <v/>
      </c>
      <c r="CO155" t="str">
        <f>IF(Table1[[#This Row],[Ledger 5]]="","",IF(Table1[[#This Row],[Effect 5]]="Dr.","Yes","No"))</f>
        <v/>
      </c>
      <c r="CP155" t="str">
        <f>IF(Table1[[#This Row],[Ledger 5]]="","",Table1[[#This Row],[Ledger 5]])</f>
        <v/>
      </c>
      <c r="CQ155" t="str">
        <f>IF(Table1[[#This Row],[Ledger 5]]="","",IF(Table1[[#This Row],[Effect 5]]="Dr.",-Table1[[#This Row],[Amount 5]],Table1[[#This Row],[Amount 5]]))</f>
        <v/>
      </c>
      <c r="CT155" t="str">
        <f>IF(Table1[[#This Row],[Ledger 6]]="","","No")</f>
        <v/>
      </c>
      <c r="CU155" t="str">
        <f>IF(Table1[[#This Row],[Ledger 6]]="","",IF(Table1[[#This Row],[Effect 6]]="Dr.","Yes","No"))</f>
        <v/>
      </c>
      <c r="CV155" t="str">
        <f>IF(Table1[[#This Row],[Ledger 6]]="","",Table1[[#This Row],[Ledger 6]])</f>
        <v/>
      </c>
      <c r="CW155" t="str">
        <f>IF(Table1[[#This Row],[Ledger 6]]="","",IF(Table1[[#This Row],[Effect 6]]="Dr.",-Table1[[#This Row],[Amount 6]],Table1[[#This Row],[Amount 6]]))</f>
        <v/>
      </c>
      <c r="CZ155" t="str">
        <f>IF(Table1[[#This Row],[Ledger 7]]="","","No")</f>
        <v/>
      </c>
      <c r="DA155" t="str">
        <f>IF(Table1[[#This Row],[Ledger 7]]="","",IF(Table1[[#This Row],[Effect 7]]="Dr.","Yes","No"))</f>
        <v/>
      </c>
      <c r="DB155" t="str">
        <f>IF(Table1[[#This Row],[Ledger 7]]="","",Table1[[#This Row],[Ledger 7]])</f>
        <v/>
      </c>
      <c r="DC155" t="str">
        <f>IF(Table1[[#This Row],[Ledger 7]]="","",IF(Table1[[#This Row],[Effect 7]]="Dr.",-Table1[[#This Row],[Amount 7]],Table1[[#This Row],[Amount 7]]))</f>
        <v/>
      </c>
      <c r="DF155" t="str">
        <f>IF(Table1[[#This Row],[Ledger 8]]="","","No")</f>
        <v/>
      </c>
      <c r="DG155" t="str">
        <f>IF(Table1[[#This Row],[Ledger 8]]="","",IF(Table1[[#This Row],[Effect 8]]="Dr.","Yes","No"))</f>
        <v/>
      </c>
      <c r="DH155" t="str">
        <f>IF(Table1[[#This Row],[Ledger 8]]="","",Table1[[#This Row],[Ledger 8]])</f>
        <v/>
      </c>
      <c r="DI155" t="str">
        <f>IF(Table1[[#This Row],[Ledger 8]]="","",IF(Table1[[#This Row],[Effect 8]]="Dr.",-Table1[[#This Row],[Amount 8]],Table1[[#This Row],[Amount 8]]))</f>
        <v/>
      </c>
      <c r="DL155" t="str">
        <f>IF(Table1[[#This Row],[Ledger 9]]="","","No")</f>
        <v/>
      </c>
      <c r="DM155" t="str">
        <f>IF(Table1[[#This Row],[Ledger 9]]="","",IF(Table1[[#This Row],[Effect 9]]="Dr.","Yes","No"))</f>
        <v/>
      </c>
      <c r="DN155" t="str">
        <f>IF(Table1[[#This Row],[Ledger 9]]="","",Table1[[#This Row],[Ledger 9]])</f>
        <v/>
      </c>
      <c r="DO155" t="str">
        <f>IF(Table1[[#This Row],[Ledger 9]]="","",IF(Table1[[#This Row],[Effect 9]]="Dr.",-Table1[[#This Row],[Amount 9]],Table1[[#This Row],[Amount 9]]))</f>
        <v/>
      </c>
      <c r="DR155" t="str">
        <f>IF(Table1[[#This Row],[Ledger 10]]="","","No")</f>
        <v/>
      </c>
      <c r="DS155" t="str">
        <f>IF(Table1[[#This Row],[Ledger 10]]="","",IF(Table1[[#This Row],[Effect 10]]="Dr.","Yes","No"))</f>
        <v/>
      </c>
      <c r="DT155" t="str">
        <f>IF(Table1[[#This Row],[Ledger 10]]="","",Table1[[#This Row],[Ledger 10]])</f>
        <v/>
      </c>
      <c r="DU155" t="str">
        <f>IF(Table1[[#This Row],[Ledger 10]]="","",IF(Table1[[#This Row],[Effect 10]]="Dr.",-Table1[[#This Row],[Amount 10]],Table1[[#This Row],[Amount 10]]))</f>
        <v/>
      </c>
      <c r="DX155" t="str">
        <f>IF(Table1[[#This Row],[Ledger 11]]="","","No")</f>
        <v/>
      </c>
      <c r="DY155" t="str">
        <f>IF(Table1[[#This Row],[Ledger 11]]="","",IF(Table1[[#This Row],[Effect 11]]="Dr.","Yes","No"))</f>
        <v/>
      </c>
      <c r="DZ155" t="str">
        <f>IF(Table1[[#This Row],[Ledger 11]]="","",Table1[[#This Row],[Ledger 11]])</f>
        <v/>
      </c>
      <c r="EA155" t="str">
        <f>IF(Table1[[#This Row],[Ledger 11]]="","",IF(Table1[[#This Row],[Effect 11]]="Dr.",-Table1[[#This Row],[Amount 11]],Table1[[#This Row],[Amount 11]]))</f>
        <v/>
      </c>
      <c r="ED155" t="str">
        <f>IF(Table1[[#This Row],[Ledger 12]]="","","No")</f>
        <v/>
      </c>
      <c r="EE155" t="str">
        <f>IF(Table1[[#This Row],[Ledger 12]]="","",IF(Table1[[#This Row],[Effect 12]]="Dr.","Yes","No"))</f>
        <v/>
      </c>
      <c r="EF155" t="str">
        <f>IF(Table1[[#This Row],[Ledger 12]]="","",Table1[[#This Row],[Ledger 12]])</f>
        <v/>
      </c>
      <c r="EG155" t="str">
        <f>IF(Table1[[#This Row],[Ledger 12]]="","",IF(Table1[[#This Row],[Effect 12]]="Dr.",-Table1[[#This Row],[Amount 12]],Table1[[#This Row],[Amount 12]]))</f>
        <v/>
      </c>
      <c r="EJ155" t="str">
        <f>IF(Table1[[#This Row],[Ledger 13]]="","","No")</f>
        <v/>
      </c>
      <c r="EK155" t="str">
        <f>IF(Table1[[#This Row],[Ledger 13]]="","",IF(Table1[[#This Row],[Effect 13]]="Dr.","Yes","No"))</f>
        <v/>
      </c>
      <c r="EL155" t="str">
        <f>IF(Table1[[#This Row],[Ledger 13]]="","",Table1[[#This Row],[Ledger 13]])</f>
        <v/>
      </c>
      <c r="EM155" t="str">
        <f>IF(Table1[[#This Row],[Ledger 13]]="","",IF(Table1[[#This Row],[Effect 13]]="Dr.",-Table1[[#This Row],[Amount 13]],Table1[[#This Row],[Amount 13]]))</f>
        <v/>
      </c>
      <c r="EP155" t="str">
        <f>IF(Table1[[#This Row],[Ledger 14]]="","","No")</f>
        <v/>
      </c>
      <c r="EQ155" t="str">
        <f>IF(Table1[[#This Row],[Ledger 14]]="","",IF(Table1[[#This Row],[Effect 14]]="Dr.","Yes","No"))</f>
        <v/>
      </c>
      <c r="ER155" t="str">
        <f>IF(Table1[[#This Row],[Ledger 14]]="","",Table1[[#This Row],[Ledger 14]])</f>
        <v/>
      </c>
      <c r="ES155" t="str">
        <f>IF(Table1[[#This Row],[Ledger 14]]="","",IF(Table1[[#This Row],[Effect 14]]="Dr.",-Table1[[#This Row],[Amount 14]],Table1[[#This Row],[Amount 14]]))</f>
        <v/>
      </c>
      <c r="EV155" t="str">
        <f>IF(Table1[[#This Row],[Ledger 15]]="","","No")</f>
        <v/>
      </c>
      <c r="EW155" t="str">
        <f>IF(Table1[[#This Row],[Ledger 15]]="","",IF(Table1[[#This Row],[Effect 15]]="Dr.","Yes","No"))</f>
        <v/>
      </c>
      <c r="EX155" t="str">
        <f>IF(Table1[[#This Row],[Ledger 15]]="","",Table1[[#This Row],[Ledger 15]])</f>
        <v/>
      </c>
      <c r="EY155" t="str">
        <f>IF(Table1[[#This Row],[Ledger 15]]="","",IF(Table1[[#This Row],[Effect 15]]="Dr.",-Table1[[#This Row],[Amount 15]],Table1[[#This Row],[Amount 15]]))</f>
        <v/>
      </c>
      <c r="FD1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5">
        <f>IF(Table1[[#This Row],[Date]]="",0,IF(AND(Table1[[#This Row],[Date]]&gt;=$FE$2,Table1[[#This Row],[Date]]&lt;=$FE$3),0,1))</f>
        <v>0</v>
      </c>
      <c r="FF155">
        <f>IF(Table1[[#This Row],[Date]]="",0,IF(TYPE(VLOOKUP(Table1[[#This Row],[Voucher Type]],Table1[[#All],[Voucher Type Master]],1,FALSE))=16,1,0))</f>
        <v>0</v>
      </c>
      <c r="FG155">
        <f>IF(TYPE(IF(Table1[[#This Row],[Date]]="",0,IF(VLOOKUP(Table1[[#This Row],[Voucher Type]],$FY$5:$FZ$13,2,0)=Table1[[#This Row],[Effect 1]],0,1)))=16,1,0)</f>
        <v>0</v>
      </c>
      <c r="FH1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5">
        <f>IF(LEN(Table1[[#This Row],[Ledger 1]])&gt;0,IF(TYPE(VLOOKUP(Table1[[#This Row],[Ledger 1]],GZ:GZ,1,0))=16,1,0),0)</f>
        <v>0</v>
      </c>
      <c r="FJ155">
        <f>IF(LEN(Table1[[#This Row],[Ledger 2]])&gt;0,IF(TYPE(VLOOKUP(Table1[[#This Row],[Ledger 2]],GZ:GZ,1,0))=16,1,0),0)</f>
        <v>0</v>
      </c>
      <c r="FK155">
        <f>IF(LEN(Table1[[#This Row],[Ledger 3]])&gt;0,IF(TYPE(VLOOKUP(Table1[[#This Row],[Ledger 3]],GZ:GZ,1,0))=16,1,0),0)</f>
        <v>0</v>
      </c>
      <c r="FL155">
        <f>IF(LEN(Table1[[#This Row],[Ledger 4]])&gt;0,IF(TYPE(VLOOKUP(Table1[[#This Row],[Ledger 4]],GZ:GZ,1,0))=16,1,0),0)</f>
        <v>0</v>
      </c>
      <c r="FM155">
        <f>IF(LEN(Table1[[#This Row],[Ledger 5]])&gt;0,IF(TYPE(VLOOKUP(Table1[[#This Row],[Ledger 5]],GZ:GZ,1,0))=16,1,0),0)</f>
        <v>0</v>
      </c>
      <c r="FN155">
        <f>IF(LEN(Table1[[#This Row],[Ledger 6]])&gt;0,IF(TYPE(VLOOKUP(Table1[[#This Row],[Ledger 6]],$GZ:$GZ,1,0))=16,1,0),0)</f>
        <v>0</v>
      </c>
      <c r="FO155">
        <f>IF(LEN(Table1[[#This Row],[Ledger 7]])&gt;0,IF(TYPE(VLOOKUP(Table1[[#This Row],[Ledger 7]],$GZ:$GZ,1,0))=16,1,0),0)</f>
        <v>0</v>
      </c>
      <c r="FP155">
        <f>IF(LEN(Table1[[#This Row],[Ledger 8]])&gt;0,IF(TYPE(VLOOKUP(Table1[[#This Row],[Ledger 8]],$GZ:$GZ,1,0))=16,1,0),0)</f>
        <v>0</v>
      </c>
      <c r="FQ155">
        <f>IF(LEN(Table1[[#This Row],[Ledger 9]])&gt;0,IF(TYPE(VLOOKUP(Table1[[#This Row],[Ledger 9]],$GZ:$GZ,1,0))=16,1,0),0)</f>
        <v>0</v>
      </c>
      <c r="FR155">
        <f>IF(LEN(Table1[[#This Row],[Ledger 10]])&gt;0,IF(TYPE(VLOOKUP(Table1[[#This Row],[Ledger 10]],$GZ:$GZ,1,0))=16,1,0),0)</f>
        <v>0</v>
      </c>
      <c r="FS155">
        <f>IF(LEN(Table1[[#This Row],[Ledger 11]])&gt;0,IF(TYPE(VLOOKUP(Table1[[#This Row],[Ledger 11]],$GZ:$GZ,1,0))=16,1,0),0)</f>
        <v>0</v>
      </c>
      <c r="FT155">
        <f>IF(LEN(Table1[[#This Row],[Ledger 12]])&gt;0,IF(TYPE(VLOOKUP(Table1[[#This Row],[Ledger 12]],$GZ:$GZ,1,0))=16,1,0),0)</f>
        <v>0</v>
      </c>
      <c r="FU155">
        <f>IF(LEN(Table1[[#This Row],[Ledger 13]])&gt;0,IF(TYPE(VLOOKUP(Table1[[#This Row],[Ledger 13]],$GZ:$GZ,1,0))=16,1,0),0)</f>
        <v>0</v>
      </c>
      <c r="FV155">
        <f>IF(LEN(Table1[[#This Row],[Ledger 14]])&gt;0,IF(TYPE(VLOOKUP(Table1[[#This Row],[Ledger 14]],$GZ:$GZ,1,0))=16,1,0),0)</f>
        <v>0</v>
      </c>
      <c r="FW155">
        <f>IF(LEN(Table1[[#This Row],[Ledger 15]])&gt;0,IF(TYPE(VLOOKUP(Table1[[#This Row],[Ledger 15]],$GZ:$GZ,1,0))=16,1,0),0)</f>
        <v>0</v>
      </c>
    </row>
    <row r="156" spans="4:179" ht="33" customHeight="1" x14ac:dyDescent="0.45">
      <c r="D156" s="8">
        <f t="shared" si="11"/>
        <v>151</v>
      </c>
      <c r="E156" s="32"/>
      <c r="F156" s="34"/>
      <c r="G156" s="34"/>
      <c r="H156" s="34"/>
      <c r="I156" s="34"/>
      <c r="J156" s="38"/>
      <c r="K156" s="33"/>
      <c r="L156" s="36"/>
      <c r="M156" s="35"/>
      <c r="N156" s="34"/>
      <c r="O156" s="41"/>
      <c r="P156" s="35"/>
      <c r="Q156" s="34"/>
      <c r="R156" s="37"/>
      <c r="S156" s="35"/>
      <c r="T156" s="34"/>
      <c r="U156" s="37"/>
      <c r="V156" s="35"/>
      <c r="W156" s="34"/>
      <c r="X156" s="37"/>
      <c r="Y156" s="35"/>
      <c r="Z156" s="34"/>
      <c r="AA156" s="37"/>
      <c r="AB156" s="35"/>
      <c r="AC156" s="34"/>
      <c r="AD156" s="37"/>
      <c r="AE156" s="35"/>
      <c r="AF156" s="34"/>
      <c r="AG156" s="37"/>
      <c r="AH156" s="35"/>
      <c r="AI156" s="34"/>
      <c r="AJ156" s="37"/>
      <c r="AK156" s="35"/>
      <c r="AL156" s="34"/>
      <c r="AM156" s="37"/>
      <c r="AN156" s="35"/>
      <c r="AO156" s="34"/>
      <c r="AP156" s="37"/>
      <c r="AQ156" s="35"/>
      <c r="AR156" s="34"/>
      <c r="AS156" s="37"/>
      <c r="AT156" s="35"/>
      <c r="AU156" s="34"/>
      <c r="AV156" s="37"/>
      <c r="AW156" s="35"/>
      <c r="AX156" s="34"/>
      <c r="AY156" s="37"/>
      <c r="AZ156" s="35"/>
      <c r="BA156" s="34"/>
      <c r="BB156" s="37"/>
      <c r="BC1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6" s="7"/>
      <c r="BF156" t="str">
        <f>IF(Table1[[#This Row],[Date]]="","","&amp;lt;VOUCHER REMOTEID="&amp;""""&amp;$A$11&amp;$A$13&amp;ROW()&amp;""""&amp;" VCHTYPE="""&amp;F156&amp;""" ACTION="""&amp;"Create"&amp;"""&amp;gt;")</f>
        <v/>
      </c>
      <c r="BG156" t="str">
        <f>IF(Table1[[#This Row],[Date]]="","",TEXT(Table1[[#This Row],[Date]],"yyyymmdd"))</f>
        <v/>
      </c>
      <c r="BH156" t="str">
        <f>Table1[[#This Row],[Date2]]</f>
        <v/>
      </c>
      <c r="BI156" t="str">
        <f>IF(Table1[[#This Row],[Date]]="","",Table1[[#This Row],[Voucher Type]])</f>
        <v/>
      </c>
      <c r="BJ156" t="str">
        <f>IF(Table1[[#This Row],[Ref No / Invoice No]]="","",Table1[[#This Row],[Ref No / Invoice No]])</f>
        <v/>
      </c>
      <c r="BK156" t="str">
        <f>IF(Table1[[#This Row],[Voucher No]]="","",Table1[[#This Row],[Voucher No]])</f>
        <v/>
      </c>
      <c r="BL156" t="str">
        <f>IF(Table1[[#This Row],[Date]]="","",Table1[[#This Row],[Narration]])</f>
        <v/>
      </c>
      <c r="BM156" t="str">
        <f>IF(Table1[[#This Row],[Date]]="","",$A$11&amp;$A$13&amp;ROW())</f>
        <v/>
      </c>
      <c r="BN156" t="str">
        <f>IF(Table1[[#This Row],[Date]]="","",$A$13)</f>
        <v/>
      </c>
      <c r="BP156" t="str">
        <f>IF(Table1[[#This Row],[Ledger 1]]="","","No")</f>
        <v/>
      </c>
      <c r="BQ156" t="str">
        <f>IF(Table1[[#This Row],[Date]]="","",IF(Table1[[#This Row],[Effect 1]]="Dr.","Yes","No"))</f>
        <v/>
      </c>
      <c r="BR156" t="str">
        <f>IF(Table1[[#This Row],[Date]]="","",Table1[[#This Row],[Ledger 1]])</f>
        <v/>
      </c>
      <c r="BS156" t="str">
        <f>IF(Table1[[#This Row],[Date]]="","",IF(Table1[[#This Row],[Effect 1]]="Dr.",-Table1[[#This Row],[Amount 1]],Table1[[#This Row],[Amount 1]]))</f>
        <v/>
      </c>
      <c r="BV156" t="str">
        <f>IF(Table1[[#This Row],[Ledger 2]]="","","No")</f>
        <v/>
      </c>
      <c r="BW156" t="str">
        <f>IF(Table1[[#This Row],[Date]]="","",IF(Table1[[#This Row],[Effect 2]]="Dr.","Yes","No"))</f>
        <v/>
      </c>
      <c r="BX156" t="str">
        <f>IF(Table1[[#This Row],[Date]]="","",Table1[[#This Row],[Ledger 2]])</f>
        <v/>
      </c>
      <c r="BY156" t="str">
        <f>IF(Table1[[#This Row],[Date]]="","",IF(Table1[[#This Row],[Effect 2]]="Dr.",-Table1[[#This Row],[Amount 2]],Table1[[#This Row],[Amount 2]]))</f>
        <v/>
      </c>
      <c r="CB156" t="str">
        <f>IF(Table1[[#This Row],[Ledger 3]]="","","No")</f>
        <v/>
      </c>
      <c r="CC156" t="str">
        <f>IF(Table1[[#This Row],[Ledger 3]]="","",IF(Table1[[#This Row],[Effect 3]]="Dr.","Yes","No"))</f>
        <v/>
      </c>
      <c r="CD156" t="str">
        <f>IF(Table1[[#This Row],[Ledger 3]]="","",Table1[[#This Row],[Ledger 3]])</f>
        <v/>
      </c>
      <c r="CE156" t="str">
        <f>IF(Table1[[#This Row],[Ledger 3]]="","",IF(Table1[[#This Row],[Effect 3]]="Dr.",-Table1[[#This Row],[Amount 3]],Table1[[#This Row],[Amount 3]]))</f>
        <v/>
      </c>
      <c r="CH156" t="str">
        <f>IF(Table1[[#This Row],[Ledger 4]]="","","No")</f>
        <v/>
      </c>
      <c r="CI156" t="str">
        <f>IF(Table1[[#This Row],[Ledger 4]]="","",IF(Table1[[#This Row],[Effect 4]]="Dr.","Yes","No"))</f>
        <v/>
      </c>
      <c r="CJ156" t="str">
        <f>IF(Table1[[#This Row],[Ledger 4]]="","",Table1[[#This Row],[Ledger 4]])</f>
        <v/>
      </c>
      <c r="CK156" t="str">
        <f>IF(Table1[[#This Row],[Ledger 4]]="","",IF(Table1[[#This Row],[Effect 4]]="Dr.",-Table1[[#This Row],[Amount 4]],Table1[[#This Row],[Amount 4]]))</f>
        <v/>
      </c>
      <c r="CN156" t="str">
        <f>IF(Table1[[#This Row],[Ledger 5]]="","","No")</f>
        <v/>
      </c>
      <c r="CO156" t="str">
        <f>IF(Table1[[#This Row],[Ledger 5]]="","",IF(Table1[[#This Row],[Effect 5]]="Dr.","Yes","No"))</f>
        <v/>
      </c>
      <c r="CP156" t="str">
        <f>IF(Table1[[#This Row],[Ledger 5]]="","",Table1[[#This Row],[Ledger 5]])</f>
        <v/>
      </c>
      <c r="CQ156" t="str">
        <f>IF(Table1[[#This Row],[Ledger 5]]="","",IF(Table1[[#This Row],[Effect 5]]="Dr.",-Table1[[#This Row],[Amount 5]],Table1[[#This Row],[Amount 5]]))</f>
        <v/>
      </c>
      <c r="CT156" t="str">
        <f>IF(Table1[[#This Row],[Ledger 6]]="","","No")</f>
        <v/>
      </c>
      <c r="CU156" t="str">
        <f>IF(Table1[[#This Row],[Ledger 6]]="","",IF(Table1[[#This Row],[Effect 6]]="Dr.","Yes","No"))</f>
        <v/>
      </c>
      <c r="CV156" t="str">
        <f>IF(Table1[[#This Row],[Ledger 6]]="","",Table1[[#This Row],[Ledger 6]])</f>
        <v/>
      </c>
      <c r="CW156" t="str">
        <f>IF(Table1[[#This Row],[Ledger 6]]="","",IF(Table1[[#This Row],[Effect 6]]="Dr.",-Table1[[#This Row],[Amount 6]],Table1[[#This Row],[Amount 6]]))</f>
        <v/>
      </c>
      <c r="CZ156" t="str">
        <f>IF(Table1[[#This Row],[Ledger 7]]="","","No")</f>
        <v/>
      </c>
      <c r="DA156" t="str">
        <f>IF(Table1[[#This Row],[Ledger 7]]="","",IF(Table1[[#This Row],[Effect 7]]="Dr.","Yes","No"))</f>
        <v/>
      </c>
      <c r="DB156" t="str">
        <f>IF(Table1[[#This Row],[Ledger 7]]="","",Table1[[#This Row],[Ledger 7]])</f>
        <v/>
      </c>
      <c r="DC156" t="str">
        <f>IF(Table1[[#This Row],[Ledger 7]]="","",IF(Table1[[#This Row],[Effect 7]]="Dr.",-Table1[[#This Row],[Amount 7]],Table1[[#This Row],[Amount 7]]))</f>
        <v/>
      </c>
      <c r="DF156" t="str">
        <f>IF(Table1[[#This Row],[Ledger 8]]="","","No")</f>
        <v/>
      </c>
      <c r="DG156" t="str">
        <f>IF(Table1[[#This Row],[Ledger 8]]="","",IF(Table1[[#This Row],[Effect 8]]="Dr.","Yes","No"))</f>
        <v/>
      </c>
      <c r="DH156" t="str">
        <f>IF(Table1[[#This Row],[Ledger 8]]="","",Table1[[#This Row],[Ledger 8]])</f>
        <v/>
      </c>
      <c r="DI156" t="str">
        <f>IF(Table1[[#This Row],[Ledger 8]]="","",IF(Table1[[#This Row],[Effect 8]]="Dr.",-Table1[[#This Row],[Amount 8]],Table1[[#This Row],[Amount 8]]))</f>
        <v/>
      </c>
      <c r="DL156" t="str">
        <f>IF(Table1[[#This Row],[Ledger 9]]="","","No")</f>
        <v/>
      </c>
      <c r="DM156" t="str">
        <f>IF(Table1[[#This Row],[Ledger 9]]="","",IF(Table1[[#This Row],[Effect 9]]="Dr.","Yes","No"))</f>
        <v/>
      </c>
      <c r="DN156" t="str">
        <f>IF(Table1[[#This Row],[Ledger 9]]="","",Table1[[#This Row],[Ledger 9]])</f>
        <v/>
      </c>
      <c r="DO156" t="str">
        <f>IF(Table1[[#This Row],[Ledger 9]]="","",IF(Table1[[#This Row],[Effect 9]]="Dr.",-Table1[[#This Row],[Amount 9]],Table1[[#This Row],[Amount 9]]))</f>
        <v/>
      </c>
      <c r="DR156" t="str">
        <f>IF(Table1[[#This Row],[Ledger 10]]="","","No")</f>
        <v/>
      </c>
      <c r="DS156" t="str">
        <f>IF(Table1[[#This Row],[Ledger 10]]="","",IF(Table1[[#This Row],[Effect 10]]="Dr.","Yes","No"))</f>
        <v/>
      </c>
      <c r="DT156" t="str">
        <f>IF(Table1[[#This Row],[Ledger 10]]="","",Table1[[#This Row],[Ledger 10]])</f>
        <v/>
      </c>
      <c r="DU156" t="str">
        <f>IF(Table1[[#This Row],[Ledger 10]]="","",IF(Table1[[#This Row],[Effect 10]]="Dr.",-Table1[[#This Row],[Amount 10]],Table1[[#This Row],[Amount 10]]))</f>
        <v/>
      </c>
      <c r="DX156" t="str">
        <f>IF(Table1[[#This Row],[Ledger 11]]="","","No")</f>
        <v/>
      </c>
      <c r="DY156" t="str">
        <f>IF(Table1[[#This Row],[Ledger 11]]="","",IF(Table1[[#This Row],[Effect 11]]="Dr.","Yes","No"))</f>
        <v/>
      </c>
      <c r="DZ156" t="str">
        <f>IF(Table1[[#This Row],[Ledger 11]]="","",Table1[[#This Row],[Ledger 11]])</f>
        <v/>
      </c>
      <c r="EA156" t="str">
        <f>IF(Table1[[#This Row],[Ledger 11]]="","",IF(Table1[[#This Row],[Effect 11]]="Dr.",-Table1[[#This Row],[Amount 11]],Table1[[#This Row],[Amount 11]]))</f>
        <v/>
      </c>
      <c r="ED156" t="str">
        <f>IF(Table1[[#This Row],[Ledger 12]]="","","No")</f>
        <v/>
      </c>
      <c r="EE156" t="str">
        <f>IF(Table1[[#This Row],[Ledger 12]]="","",IF(Table1[[#This Row],[Effect 12]]="Dr.","Yes","No"))</f>
        <v/>
      </c>
      <c r="EF156" t="str">
        <f>IF(Table1[[#This Row],[Ledger 12]]="","",Table1[[#This Row],[Ledger 12]])</f>
        <v/>
      </c>
      <c r="EG156" t="str">
        <f>IF(Table1[[#This Row],[Ledger 12]]="","",IF(Table1[[#This Row],[Effect 12]]="Dr.",-Table1[[#This Row],[Amount 12]],Table1[[#This Row],[Amount 12]]))</f>
        <v/>
      </c>
      <c r="EJ156" t="str">
        <f>IF(Table1[[#This Row],[Ledger 13]]="","","No")</f>
        <v/>
      </c>
      <c r="EK156" t="str">
        <f>IF(Table1[[#This Row],[Ledger 13]]="","",IF(Table1[[#This Row],[Effect 13]]="Dr.","Yes","No"))</f>
        <v/>
      </c>
      <c r="EL156" t="str">
        <f>IF(Table1[[#This Row],[Ledger 13]]="","",Table1[[#This Row],[Ledger 13]])</f>
        <v/>
      </c>
      <c r="EM156" t="str">
        <f>IF(Table1[[#This Row],[Ledger 13]]="","",IF(Table1[[#This Row],[Effect 13]]="Dr.",-Table1[[#This Row],[Amount 13]],Table1[[#This Row],[Amount 13]]))</f>
        <v/>
      </c>
      <c r="EP156" t="str">
        <f>IF(Table1[[#This Row],[Ledger 14]]="","","No")</f>
        <v/>
      </c>
      <c r="EQ156" t="str">
        <f>IF(Table1[[#This Row],[Ledger 14]]="","",IF(Table1[[#This Row],[Effect 14]]="Dr.","Yes","No"))</f>
        <v/>
      </c>
      <c r="ER156" t="str">
        <f>IF(Table1[[#This Row],[Ledger 14]]="","",Table1[[#This Row],[Ledger 14]])</f>
        <v/>
      </c>
      <c r="ES156" t="str">
        <f>IF(Table1[[#This Row],[Ledger 14]]="","",IF(Table1[[#This Row],[Effect 14]]="Dr.",-Table1[[#This Row],[Amount 14]],Table1[[#This Row],[Amount 14]]))</f>
        <v/>
      </c>
      <c r="EV156" t="str">
        <f>IF(Table1[[#This Row],[Ledger 15]]="","","No")</f>
        <v/>
      </c>
      <c r="EW156" t="str">
        <f>IF(Table1[[#This Row],[Ledger 15]]="","",IF(Table1[[#This Row],[Effect 15]]="Dr.","Yes","No"))</f>
        <v/>
      </c>
      <c r="EX156" t="str">
        <f>IF(Table1[[#This Row],[Ledger 15]]="","",Table1[[#This Row],[Ledger 15]])</f>
        <v/>
      </c>
      <c r="EY156" t="str">
        <f>IF(Table1[[#This Row],[Ledger 15]]="","",IF(Table1[[#This Row],[Effect 15]]="Dr.",-Table1[[#This Row],[Amount 15]],Table1[[#This Row],[Amount 15]]))</f>
        <v/>
      </c>
      <c r="FD1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6">
        <f>IF(Table1[[#This Row],[Date]]="",0,IF(AND(Table1[[#This Row],[Date]]&gt;=$FE$2,Table1[[#This Row],[Date]]&lt;=$FE$3),0,1))</f>
        <v>0</v>
      </c>
      <c r="FF156">
        <f>IF(Table1[[#This Row],[Date]]="",0,IF(TYPE(VLOOKUP(Table1[[#This Row],[Voucher Type]],Table1[[#All],[Voucher Type Master]],1,FALSE))=16,1,0))</f>
        <v>0</v>
      </c>
      <c r="FG156">
        <f>IF(TYPE(IF(Table1[[#This Row],[Date]]="",0,IF(VLOOKUP(Table1[[#This Row],[Voucher Type]],$FY$5:$FZ$13,2,0)=Table1[[#This Row],[Effect 1]],0,1)))=16,1,0)</f>
        <v>0</v>
      </c>
      <c r="FH1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6">
        <f>IF(LEN(Table1[[#This Row],[Ledger 1]])&gt;0,IF(TYPE(VLOOKUP(Table1[[#This Row],[Ledger 1]],GZ:GZ,1,0))=16,1,0),0)</f>
        <v>0</v>
      </c>
      <c r="FJ156">
        <f>IF(LEN(Table1[[#This Row],[Ledger 2]])&gt;0,IF(TYPE(VLOOKUP(Table1[[#This Row],[Ledger 2]],GZ:GZ,1,0))=16,1,0),0)</f>
        <v>0</v>
      </c>
      <c r="FK156">
        <f>IF(LEN(Table1[[#This Row],[Ledger 3]])&gt;0,IF(TYPE(VLOOKUP(Table1[[#This Row],[Ledger 3]],GZ:GZ,1,0))=16,1,0),0)</f>
        <v>0</v>
      </c>
      <c r="FL156">
        <f>IF(LEN(Table1[[#This Row],[Ledger 4]])&gt;0,IF(TYPE(VLOOKUP(Table1[[#This Row],[Ledger 4]],GZ:GZ,1,0))=16,1,0),0)</f>
        <v>0</v>
      </c>
      <c r="FM156">
        <f>IF(LEN(Table1[[#This Row],[Ledger 5]])&gt;0,IF(TYPE(VLOOKUP(Table1[[#This Row],[Ledger 5]],GZ:GZ,1,0))=16,1,0),0)</f>
        <v>0</v>
      </c>
      <c r="FN156">
        <f>IF(LEN(Table1[[#This Row],[Ledger 6]])&gt;0,IF(TYPE(VLOOKUP(Table1[[#This Row],[Ledger 6]],$GZ:$GZ,1,0))=16,1,0),0)</f>
        <v>0</v>
      </c>
      <c r="FO156">
        <f>IF(LEN(Table1[[#This Row],[Ledger 7]])&gt;0,IF(TYPE(VLOOKUP(Table1[[#This Row],[Ledger 7]],$GZ:$GZ,1,0))=16,1,0),0)</f>
        <v>0</v>
      </c>
      <c r="FP156">
        <f>IF(LEN(Table1[[#This Row],[Ledger 8]])&gt;0,IF(TYPE(VLOOKUP(Table1[[#This Row],[Ledger 8]],$GZ:$GZ,1,0))=16,1,0),0)</f>
        <v>0</v>
      </c>
      <c r="FQ156">
        <f>IF(LEN(Table1[[#This Row],[Ledger 9]])&gt;0,IF(TYPE(VLOOKUP(Table1[[#This Row],[Ledger 9]],$GZ:$GZ,1,0))=16,1,0),0)</f>
        <v>0</v>
      </c>
      <c r="FR156">
        <f>IF(LEN(Table1[[#This Row],[Ledger 10]])&gt;0,IF(TYPE(VLOOKUP(Table1[[#This Row],[Ledger 10]],$GZ:$GZ,1,0))=16,1,0),0)</f>
        <v>0</v>
      </c>
      <c r="FS156">
        <f>IF(LEN(Table1[[#This Row],[Ledger 11]])&gt;0,IF(TYPE(VLOOKUP(Table1[[#This Row],[Ledger 11]],$GZ:$GZ,1,0))=16,1,0),0)</f>
        <v>0</v>
      </c>
      <c r="FT156">
        <f>IF(LEN(Table1[[#This Row],[Ledger 12]])&gt;0,IF(TYPE(VLOOKUP(Table1[[#This Row],[Ledger 12]],$GZ:$GZ,1,0))=16,1,0),0)</f>
        <v>0</v>
      </c>
      <c r="FU156">
        <f>IF(LEN(Table1[[#This Row],[Ledger 13]])&gt;0,IF(TYPE(VLOOKUP(Table1[[#This Row],[Ledger 13]],$GZ:$GZ,1,0))=16,1,0),0)</f>
        <v>0</v>
      </c>
      <c r="FV156">
        <f>IF(LEN(Table1[[#This Row],[Ledger 14]])&gt;0,IF(TYPE(VLOOKUP(Table1[[#This Row],[Ledger 14]],$GZ:$GZ,1,0))=16,1,0),0)</f>
        <v>0</v>
      </c>
      <c r="FW156">
        <f>IF(LEN(Table1[[#This Row],[Ledger 15]])&gt;0,IF(TYPE(VLOOKUP(Table1[[#This Row],[Ledger 15]],$GZ:$GZ,1,0))=16,1,0),0)</f>
        <v>0</v>
      </c>
    </row>
    <row r="157" spans="4:179" ht="33" customHeight="1" x14ac:dyDescent="0.45">
      <c r="D157" s="8">
        <f t="shared" si="11"/>
        <v>152</v>
      </c>
      <c r="E157" s="32"/>
      <c r="F157" s="34"/>
      <c r="G157" s="34"/>
      <c r="H157" s="34"/>
      <c r="I157" s="34"/>
      <c r="J157" s="38"/>
      <c r="K157" s="33"/>
      <c r="L157" s="36"/>
      <c r="M157" s="35"/>
      <c r="N157" s="34"/>
      <c r="O157" s="41"/>
      <c r="P157" s="35"/>
      <c r="Q157" s="34"/>
      <c r="R157" s="37"/>
      <c r="S157" s="35"/>
      <c r="T157" s="34"/>
      <c r="U157" s="37"/>
      <c r="V157" s="35"/>
      <c r="W157" s="34"/>
      <c r="X157" s="37"/>
      <c r="Y157" s="35"/>
      <c r="Z157" s="34"/>
      <c r="AA157" s="37"/>
      <c r="AB157" s="35"/>
      <c r="AC157" s="34"/>
      <c r="AD157" s="37"/>
      <c r="AE157" s="35"/>
      <c r="AF157" s="34"/>
      <c r="AG157" s="37"/>
      <c r="AH157" s="35"/>
      <c r="AI157" s="34"/>
      <c r="AJ157" s="37"/>
      <c r="AK157" s="35"/>
      <c r="AL157" s="34"/>
      <c r="AM157" s="37"/>
      <c r="AN157" s="35"/>
      <c r="AO157" s="34"/>
      <c r="AP157" s="37"/>
      <c r="AQ157" s="35"/>
      <c r="AR157" s="34"/>
      <c r="AS157" s="37"/>
      <c r="AT157" s="35"/>
      <c r="AU157" s="34"/>
      <c r="AV157" s="37"/>
      <c r="AW157" s="35"/>
      <c r="AX157" s="34"/>
      <c r="AY157" s="37"/>
      <c r="AZ157" s="35"/>
      <c r="BA157" s="34"/>
      <c r="BB157" s="37"/>
      <c r="BC1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7" s="7"/>
      <c r="BF157" t="str">
        <f>IF(Table1[[#This Row],[Date]]="","","&amp;lt;VOUCHER REMOTEID="&amp;""""&amp;$A$11&amp;$A$13&amp;ROW()&amp;""""&amp;" VCHTYPE="""&amp;F157&amp;""" ACTION="""&amp;"Create"&amp;"""&amp;gt;")</f>
        <v/>
      </c>
      <c r="BG157" t="str">
        <f>IF(Table1[[#This Row],[Date]]="","",TEXT(Table1[[#This Row],[Date]],"yyyymmdd"))</f>
        <v/>
      </c>
      <c r="BH157" t="str">
        <f>Table1[[#This Row],[Date2]]</f>
        <v/>
      </c>
      <c r="BI157" t="str">
        <f>IF(Table1[[#This Row],[Date]]="","",Table1[[#This Row],[Voucher Type]])</f>
        <v/>
      </c>
      <c r="BJ157" t="str">
        <f>IF(Table1[[#This Row],[Ref No / Invoice No]]="","",Table1[[#This Row],[Ref No / Invoice No]])</f>
        <v/>
      </c>
      <c r="BK157" t="str">
        <f>IF(Table1[[#This Row],[Voucher No]]="","",Table1[[#This Row],[Voucher No]])</f>
        <v/>
      </c>
      <c r="BL157" t="str">
        <f>IF(Table1[[#This Row],[Date]]="","",Table1[[#This Row],[Narration]])</f>
        <v/>
      </c>
      <c r="BM157" t="str">
        <f>IF(Table1[[#This Row],[Date]]="","",$A$11&amp;$A$13&amp;ROW())</f>
        <v/>
      </c>
      <c r="BN157" t="str">
        <f>IF(Table1[[#This Row],[Date]]="","",$A$13)</f>
        <v/>
      </c>
      <c r="BP157" t="str">
        <f>IF(Table1[[#This Row],[Ledger 1]]="","","No")</f>
        <v/>
      </c>
      <c r="BQ157" t="str">
        <f>IF(Table1[[#This Row],[Date]]="","",IF(Table1[[#This Row],[Effect 1]]="Dr.","Yes","No"))</f>
        <v/>
      </c>
      <c r="BR157" t="str">
        <f>IF(Table1[[#This Row],[Date]]="","",Table1[[#This Row],[Ledger 1]])</f>
        <v/>
      </c>
      <c r="BS157" t="str">
        <f>IF(Table1[[#This Row],[Date]]="","",IF(Table1[[#This Row],[Effect 1]]="Dr.",-Table1[[#This Row],[Amount 1]],Table1[[#This Row],[Amount 1]]))</f>
        <v/>
      </c>
      <c r="BV157" t="str">
        <f>IF(Table1[[#This Row],[Ledger 2]]="","","No")</f>
        <v/>
      </c>
      <c r="BW157" t="str">
        <f>IF(Table1[[#This Row],[Date]]="","",IF(Table1[[#This Row],[Effect 2]]="Dr.","Yes","No"))</f>
        <v/>
      </c>
      <c r="BX157" t="str">
        <f>IF(Table1[[#This Row],[Date]]="","",Table1[[#This Row],[Ledger 2]])</f>
        <v/>
      </c>
      <c r="BY157" t="str">
        <f>IF(Table1[[#This Row],[Date]]="","",IF(Table1[[#This Row],[Effect 2]]="Dr.",-Table1[[#This Row],[Amount 2]],Table1[[#This Row],[Amount 2]]))</f>
        <v/>
      </c>
      <c r="CB157" t="str">
        <f>IF(Table1[[#This Row],[Ledger 3]]="","","No")</f>
        <v/>
      </c>
      <c r="CC157" t="str">
        <f>IF(Table1[[#This Row],[Ledger 3]]="","",IF(Table1[[#This Row],[Effect 3]]="Dr.","Yes","No"))</f>
        <v/>
      </c>
      <c r="CD157" t="str">
        <f>IF(Table1[[#This Row],[Ledger 3]]="","",Table1[[#This Row],[Ledger 3]])</f>
        <v/>
      </c>
      <c r="CE157" t="str">
        <f>IF(Table1[[#This Row],[Ledger 3]]="","",IF(Table1[[#This Row],[Effect 3]]="Dr.",-Table1[[#This Row],[Amount 3]],Table1[[#This Row],[Amount 3]]))</f>
        <v/>
      </c>
      <c r="CH157" t="str">
        <f>IF(Table1[[#This Row],[Ledger 4]]="","","No")</f>
        <v/>
      </c>
      <c r="CI157" t="str">
        <f>IF(Table1[[#This Row],[Ledger 4]]="","",IF(Table1[[#This Row],[Effect 4]]="Dr.","Yes","No"))</f>
        <v/>
      </c>
      <c r="CJ157" t="str">
        <f>IF(Table1[[#This Row],[Ledger 4]]="","",Table1[[#This Row],[Ledger 4]])</f>
        <v/>
      </c>
      <c r="CK157" t="str">
        <f>IF(Table1[[#This Row],[Ledger 4]]="","",IF(Table1[[#This Row],[Effect 4]]="Dr.",-Table1[[#This Row],[Amount 4]],Table1[[#This Row],[Amount 4]]))</f>
        <v/>
      </c>
      <c r="CN157" t="str">
        <f>IF(Table1[[#This Row],[Ledger 5]]="","","No")</f>
        <v/>
      </c>
      <c r="CO157" t="str">
        <f>IF(Table1[[#This Row],[Ledger 5]]="","",IF(Table1[[#This Row],[Effect 5]]="Dr.","Yes","No"))</f>
        <v/>
      </c>
      <c r="CP157" t="str">
        <f>IF(Table1[[#This Row],[Ledger 5]]="","",Table1[[#This Row],[Ledger 5]])</f>
        <v/>
      </c>
      <c r="CQ157" t="str">
        <f>IF(Table1[[#This Row],[Ledger 5]]="","",IF(Table1[[#This Row],[Effect 5]]="Dr.",-Table1[[#This Row],[Amount 5]],Table1[[#This Row],[Amount 5]]))</f>
        <v/>
      </c>
      <c r="CT157" t="str">
        <f>IF(Table1[[#This Row],[Ledger 6]]="","","No")</f>
        <v/>
      </c>
      <c r="CU157" t="str">
        <f>IF(Table1[[#This Row],[Ledger 6]]="","",IF(Table1[[#This Row],[Effect 6]]="Dr.","Yes","No"))</f>
        <v/>
      </c>
      <c r="CV157" t="str">
        <f>IF(Table1[[#This Row],[Ledger 6]]="","",Table1[[#This Row],[Ledger 6]])</f>
        <v/>
      </c>
      <c r="CW157" t="str">
        <f>IF(Table1[[#This Row],[Ledger 6]]="","",IF(Table1[[#This Row],[Effect 6]]="Dr.",-Table1[[#This Row],[Amount 6]],Table1[[#This Row],[Amount 6]]))</f>
        <v/>
      </c>
      <c r="CZ157" t="str">
        <f>IF(Table1[[#This Row],[Ledger 7]]="","","No")</f>
        <v/>
      </c>
      <c r="DA157" t="str">
        <f>IF(Table1[[#This Row],[Ledger 7]]="","",IF(Table1[[#This Row],[Effect 7]]="Dr.","Yes","No"))</f>
        <v/>
      </c>
      <c r="DB157" t="str">
        <f>IF(Table1[[#This Row],[Ledger 7]]="","",Table1[[#This Row],[Ledger 7]])</f>
        <v/>
      </c>
      <c r="DC157" t="str">
        <f>IF(Table1[[#This Row],[Ledger 7]]="","",IF(Table1[[#This Row],[Effect 7]]="Dr.",-Table1[[#This Row],[Amount 7]],Table1[[#This Row],[Amount 7]]))</f>
        <v/>
      </c>
      <c r="DF157" t="str">
        <f>IF(Table1[[#This Row],[Ledger 8]]="","","No")</f>
        <v/>
      </c>
      <c r="DG157" t="str">
        <f>IF(Table1[[#This Row],[Ledger 8]]="","",IF(Table1[[#This Row],[Effect 8]]="Dr.","Yes","No"))</f>
        <v/>
      </c>
      <c r="DH157" t="str">
        <f>IF(Table1[[#This Row],[Ledger 8]]="","",Table1[[#This Row],[Ledger 8]])</f>
        <v/>
      </c>
      <c r="DI157" t="str">
        <f>IF(Table1[[#This Row],[Ledger 8]]="","",IF(Table1[[#This Row],[Effect 8]]="Dr.",-Table1[[#This Row],[Amount 8]],Table1[[#This Row],[Amount 8]]))</f>
        <v/>
      </c>
      <c r="DL157" t="str">
        <f>IF(Table1[[#This Row],[Ledger 9]]="","","No")</f>
        <v/>
      </c>
      <c r="DM157" t="str">
        <f>IF(Table1[[#This Row],[Ledger 9]]="","",IF(Table1[[#This Row],[Effect 9]]="Dr.","Yes","No"))</f>
        <v/>
      </c>
      <c r="DN157" t="str">
        <f>IF(Table1[[#This Row],[Ledger 9]]="","",Table1[[#This Row],[Ledger 9]])</f>
        <v/>
      </c>
      <c r="DO157" t="str">
        <f>IF(Table1[[#This Row],[Ledger 9]]="","",IF(Table1[[#This Row],[Effect 9]]="Dr.",-Table1[[#This Row],[Amount 9]],Table1[[#This Row],[Amount 9]]))</f>
        <v/>
      </c>
      <c r="DR157" t="str">
        <f>IF(Table1[[#This Row],[Ledger 10]]="","","No")</f>
        <v/>
      </c>
      <c r="DS157" t="str">
        <f>IF(Table1[[#This Row],[Ledger 10]]="","",IF(Table1[[#This Row],[Effect 10]]="Dr.","Yes","No"))</f>
        <v/>
      </c>
      <c r="DT157" t="str">
        <f>IF(Table1[[#This Row],[Ledger 10]]="","",Table1[[#This Row],[Ledger 10]])</f>
        <v/>
      </c>
      <c r="DU157" t="str">
        <f>IF(Table1[[#This Row],[Ledger 10]]="","",IF(Table1[[#This Row],[Effect 10]]="Dr.",-Table1[[#This Row],[Amount 10]],Table1[[#This Row],[Amount 10]]))</f>
        <v/>
      </c>
      <c r="DX157" t="str">
        <f>IF(Table1[[#This Row],[Ledger 11]]="","","No")</f>
        <v/>
      </c>
      <c r="DY157" t="str">
        <f>IF(Table1[[#This Row],[Ledger 11]]="","",IF(Table1[[#This Row],[Effect 11]]="Dr.","Yes","No"))</f>
        <v/>
      </c>
      <c r="DZ157" t="str">
        <f>IF(Table1[[#This Row],[Ledger 11]]="","",Table1[[#This Row],[Ledger 11]])</f>
        <v/>
      </c>
      <c r="EA157" t="str">
        <f>IF(Table1[[#This Row],[Ledger 11]]="","",IF(Table1[[#This Row],[Effect 11]]="Dr.",-Table1[[#This Row],[Amount 11]],Table1[[#This Row],[Amount 11]]))</f>
        <v/>
      </c>
      <c r="ED157" t="str">
        <f>IF(Table1[[#This Row],[Ledger 12]]="","","No")</f>
        <v/>
      </c>
      <c r="EE157" t="str">
        <f>IF(Table1[[#This Row],[Ledger 12]]="","",IF(Table1[[#This Row],[Effect 12]]="Dr.","Yes","No"))</f>
        <v/>
      </c>
      <c r="EF157" t="str">
        <f>IF(Table1[[#This Row],[Ledger 12]]="","",Table1[[#This Row],[Ledger 12]])</f>
        <v/>
      </c>
      <c r="EG157" t="str">
        <f>IF(Table1[[#This Row],[Ledger 12]]="","",IF(Table1[[#This Row],[Effect 12]]="Dr.",-Table1[[#This Row],[Amount 12]],Table1[[#This Row],[Amount 12]]))</f>
        <v/>
      </c>
      <c r="EJ157" t="str">
        <f>IF(Table1[[#This Row],[Ledger 13]]="","","No")</f>
        <v/>
      </c>
      <c r="EK157" t="str">
        <f>IF(Table1[[#This Row],[Ledger 13]]="","",IF(Table1[[#This Row],[Effect 13]]="Dr.","Yes","No"))</f>
        <v/>
      </c>
      <c r="EL157" t="str">
        <f>IF(Table1[[#This Row],[Ledger 13]]="","",Table1[[#This Row],[Ledger 13]])</f>
        <v/>
      </c>
      <c r="EM157" t="str">
        <f>IF(Table1[[#This Row],[Ledger 13]]="","",IF(Table1[[#This Row],[Effect 13]]="Dr.",-Table1[[#This Row],[Amount 13]],Table1[[#This Row],[Amount 13]]))</f>
        <v/>
      </c>
      <c r="EP157" t="str">
        <f>IF(Table1[[#This Row],[Ledger 14]]="","","No")</f>
        <v/>
      </c>
      <c r="EQ157" t="str">
        <f>IF(Table1[[#This Row],[Ledger 14]]="","",IF(Table1[[#This Row],[Effect 14]]="Dr.","Yes","No"))</f>
        <v/>
      </c>
      <c r="ER157" t="str">
        <f>IF(Table1[[#This Row],[Ledger 14]]="","",Table1[[#This Row],[Ledger 14]])</f>
        <v/>
      </c>
      <c r="ES157" t="str">
        <f>IF(Table1[[#This Row],[Ledger 14]]="","",IF(Table1[[#This Row],[Effect 14]]="Dr.",-Table1[[#This Row],[Amount 14]],Table1[[#This Row],[Amount 14]]))</f>
        <v/>
      </c>
      <c r="EV157" t="str">
        <f>IF(Table1[[#This Row],[Ledger 15]]="","","No")</f>
        <v/>
      </c>
      <c r="EW157" t="str">
        <f>IF(Table1[[#This Row],[Ledger 15]]="","",IF(Table1[[#This Row],[Effect 15]]="Dr.","Yes","No"))</f>
        <v/>
      </c>
      <c r="EX157" t="str">
        <f>IF(Table1[[#This Row],[Ledger 15]]="","",Table1[[#This Row],[Ledger 15]])</f>
        <v/>
      </c>
      <c r="EY157" t="str">
        <f>IF(Table1[[#This Row],[Ledger 15]]="","",IF(Table1[[#This Row],[Effect 15]]="Dr.",-Table1[[#This Row],[Amount 15]],Table1[[#This Row],[Amount 15]]))</f>
        <v/>
      </c>
      <c r="FD1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7">
        <f>IF(Table1[[#This Row],[Date]]="",0,IF(AND(Table1[[#This Row],[Date]]&gt;=$FE$2,Table1[[#This Row],[Date]]&lt;=$FE$3),0,1))</f>
        <v>0</v>
      </c>
      <c r="FF157">
        <f>IF(Table1[[#This Row],[Date]]="",0,IF(TYPE(VLOOKUP(Table1[[#This Row],[Voucher Type]],Table1[[#All],[Voucher Type Master]],1,FALSE))=16,1,0))</f>
        <v>0</v>
      </c>
      <c r="FG157">
        <f>IF(TYPE(IF(Table1[[#This Row],[Date]]="",0,IF(VLOOKUP(Table1[[#This Row],[Voucher Type]],$FY$5:$FZ$13,2,0)=Table1[[#This Row],[Effect 1]],0,1)))=16,1,0)</f>
        <v>0</v>
      </c>
      <c r="FH1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7">
        <f>IF(LEN(Table1[[#This Row],[Ledger 1]])&gt;0,IF(TYPE(VLOOKUP(Table1[[#This Row],[Ledger 1]],GZ:GZ,1,0))=16,1,0),0)</f>
        <v>0</v>
      </c>
      <c r="FJ157">
        <f>IF(LEN(Table1[[#This Row],[Ledger 2]])&gt;0,IF(TYPE(VLOOKUP(Table1[[#This Row],[Ledger 2]],GZ:GZ,1,0))=16,1,0),0)</f>
        <v>0</v>
      </c>
      <c r="FK157">
        <f>IF(LEN(Table1[[#This Row],[Ledger 3]])&gt;0,IF(TYPE(VLOOKUP(Table1[[#This Row],[Ledger 3]],GZ:GZ,1,0))=16,1,0),0)</f>
        <v>0</v>
      </c>
      <c r="FL157">
        <f>IF(LEN(Table1[[#This Row],[Ledger 4]])&gt;0,IF(TYPE(VLOOKUP(Table1[[#This Row],[Ledger 4]],GZ:GZ,1,0))=16,1,0),0)</f>
        <v>0</v>
      </c>
      <c r="FM157">
        <f>IF(LEN(Table1[[#This Row],[Ledger 5]])&gt;0,IF(TYPE(VLOOKUP(Table1[[#This Row],[Ledger 5]],GZ:GZ,1,0))=16,1,0),0)</f>
        <v>0</v>
      </c>
      <c r="FN157">
        <f>IF(LEN(Table1[[#This Row],[Ledger 6]])&gt;0,IF(TYPE(VLOOKUP(Table1[[#This Row],[Ledger 6]],$GZ:$GZ,1,0))=16,1,0),0)</f>
        <v>0</v>
      </c>
      <c r="FO157">
        <f>IF(LEN(Table1[[#This Row],[Ledger 7]])&gt;0,IF(TYPE(VLOOKUP(Table1[[#This Row],[Ledger 7]],$GZ:$GZ,1,0))=16,1,0),0)</f>
        <v>0</v>
      </c>
      <c r="FP157">
        <f>IF(LEN(Table1[[#This Row],[Ledger 8]])&gt;0,IF(TYPE(VLOOKUP(Table1[[#This Row],[Ledger 8]],$GZ:$GZ,1,0))=16,1,0),0)</f>
        <v>0</v>
      </c>
      <c r="FQ157">
        <f>IF(LEN(Table1[[#This Row],[Ledger 9]])&gt;0,IF(TYPE(VLOOKUP(Table1[[#This Row],[Ledger 9]],$GZ:$GZ,1,0))=16,1,0),0)</f>
        <v>0</v>
      </c>
      <c r="FR157">
        <f>IF(LEN(Table1[[#This Row],[Ledger 10]])&gt;0,IF(TYPE(VLOOKUP(Table1[[#This Row],[Ledger 10]],$GZ:$GZ,1,0))=16,1,0),0)</f>
        <v>0</v>
      </c>
      <c r="FS157">
        <f>IF(LEN(Table1[[#This Row],[Ledger 11]])&gt;0,IF(TYPE(VLOOKUP(Table1[[#This Row],[Ledger 11]],$GZ:$GZ,1,0))=16,1,0),0)</f>
        <v>0</v>
      </c>
      <c r="FT157">
        <f>IF(LEN(Table1[[#This Row],[Ledger 12]])&gt;0,IF(TYPE(VLOOKUP(Table1[[#This Row],[Ledger 12]],$GZ:$GZ,1,0))=16,1,0),0)</f>
        <v>0</v>
      </c>
      <c r="FU157">
        <f>IF(LEN(Table1[[#This Row],[Ledger 13]])&gt;0,IF(TYPE(VLOOKUP(Table1[[#This Row],[Ledger 13]],$GZ:$GZ,1,0))=16,1,0),0)</f>
        <v>0</v>
      </c>
      <c r="FV157">
        <f>IF(LEN(Table1[[#This Row],[Ledger 14]])&gt;0,IF(TYPE(VLOOKUP(Table1[[#This Row],[Ledger 14]],$GZ:$GZ,1,0))=16,1,0),0)</f>
        <v>0</v>
      </c>
      <c r="FW157">
        <f>IF(LEN(Table1[[#This Row],[Ledger 15]])&gt;0,IF(TYPE(VLOOKUP(Table1[[#This Row],[Ledger 15]],$GZ:$GZ,1,0))=16,1,0),0)</f>
        <v>0</v>
      </c>
    </row>
    <row r="158" spans="4:179" ht="33" customHeight="1" x14ac:dyDescent="0.45">
      <c r="D158" s="8">
        <f t="shared" si="11"/>
        <v>153</v>
      </c>
      <c r="E158" s="32"/>
      <c r="F158" s="34"/>
      <c r="G158" s="34"/>
      <c r="H158" s="34"/>
      <c r="I158" s="34"/>
      <c r="J158" s="38"/>
      <c r="K158" s="33"/>
      <c r="L158" s="36"/>
      <c r="M158" s="35"/>
      <c r="N158" s="34"/>
      <c r="O158" s="41"/>
      <c r="P158" s="35"/>
      <c r="Q158" s="34"/>
      <c r="R158" s="37"/>
      <c r="S158" s="35"/>
      <c r="T158" s="34"/>
      <c r="U158" s="37"/>
      <c r="V158" s="35"/>
      <c r="W158" s="34"/>
      <c r="X158" s="37"/>
      <c r="Y158" s="35"/>
      <c r="Z158" s="34"/>
      <c r="AA158" s="37"/>
      <c r="AB158" s="35"/>
      <c r="AC158" s="34"/>
      <c r="AD158" s="37"/>
      <c r="AE158" s="35"/>
      <c r="AF158" s="34"/>
      <c r="AG158" s="37"/>
      <c r="AH158" s="35"/>
      <c r="AI158" s="34"/>
      <c r="AJ158" s="37"/>
      <c r="AK158" s="35"/>
      <c r="AL158" s="34"/>
      <c r="AM158" s="37"/>
      <c r="AN158" s="35"/>
      <c r="AO158" s="34"/>
      <c r="AP158" s="37"/>
      <c r="AQ158" s="35"/>
      <c r="AR158" s="34"/>
      <c r="AS158" s="37"/>
      <c r="AT158" s="35"/>
      <c r="AU158" s="34"/>
      <c r="AV158" s="37"/>
      <c r="AW158" s="35"/>
      <c r="AX158" s="34"/>
      <c r="AY158" s="37"/>
      <c r="AZ158" s="35"/>
      <c r="BA158" s="34"/>
      <c r="BB158" s="37"/>
      <c r="BC1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8" s="7"/>
      <c r="BF158" t="str">
        <f>IF(Table1[[#This Row],[Date]]="","","&amp;lt;VOUCHER REMOTEID="&amp;""""&amp;$A$11&amp;$A$13&amp;ROW()&amp;""""&amp;" VCHTYPE="""&amp;F158&amp;""" ACTION="""&amp;"Create"&amp;"""&amp;gt;")</f>
        <v/>
      </c>
      <c r="BG158" t="str">
        <f>IF(Table1[[#This Row],[Date]]="","",TEXT(Table1[[#This Row],[Date]],"yyyymmdd"))</f>
        <v/>
      </c>
      <c r="BH158" t="str">
        <f>Table1[[#This Row],[Date2]]</f>
        <v/>
      </c>
      <c r="BI158" t="str">
        <f>IF(Table1[[#This Row],[Date]]="","",Table1[[#This Row],[Voucher Type]])</f>
        <v/>
      </c>
      <c r="BJ158" t="str">
        <f>IF(Table1[[#This Row],[Ref No / Invoice No]]="","",Table1[[#This Row],[Ref No / Invoice No]])</f>
        <v/>
      </c>
      <c r="BK158" t="str">
        <f>IF(Table1[[#This Row],[Voucher No]]="","",Table1[[#This Row],[Voucher No]])</f>
        <v/>
      </c>
      <c r="BL158" t="str">
        <f>IF(Table1[[#This Row],[Date]]="","",Table1[[#This Row],[Narration]])</f>
        <v/>
      </c>
      <c r="BM158" t="str">
        <f>IF(Table1[[#This Row],[Date]]="","",$A$11&amp;$A$13&amp;ROW())</f>
        <v/>
      </c>
      <c r="BN158" t="str">
        <f>IF(Table1[[#This Row],[Date]]="","",$A$13)</f>
        <v/>
      </c>
      <c r="BP158" t="str">
        <f>IF(Table1[[#This Row],[Ledger 1]]="","","No")</f>
        <v/>
      </c>
      <c r="BQ158" t="str">
        <f>IF(Table1[[#This Row],[Date]]="","",IF(Table1[[#This Row],[Effect 1]]="Dr.","Yes","No"))</f>
        <v/>
      </c>
      <c r="BR158" t="str">
        <f>IF(Table1[[#This Row],[Date]]="","",Table1[[#This Row],[Ledger 1]])</f>
        <v/>
      </c>
      <c r="BS158" t="str">
        <f>IF(Table1[[#This Row],[Date]]="","",IF(Table1[[#This Row],[Effect 1]]="Dr.",-Table1[[#This Row],[Amount 1]],Table1[[#This Row],[Amount 1]]))</f>
        <v/>
      </c>
      <c r="BV158" t="str">
        <f>IF(Table1[[#This Row],[Ledger 2]]="","","No")</f>
        <v/>
      </c>
      <c r="BW158" t="str">
        <f>IF(Table1[[#This Row],[Date]]="","",IF(Table1[[#This Row],[Effect 2]]="Dr.","Yes","No"))</f>
        <v/>
      </c>
      <c r="BX158" t="str">
        <f>IF(Table1[[#This Row],[Date]]="","",Table1[[#This Row],[Ledger 2]])</f>
        <v/>
      </c>
      <c r="BY158" t="str">
        <f>IF(Table1[[#This Row],[Date]]="","",IF(Table1[[#This Row],[Effect 2]]="Dr.",-Table1[[#This Row],[Amount 2]],Table1[[#This Row],[Amount 2]]))</f>
        <v/>
      </c>
      <c r="CB158" t="str">
        <f>IF(Table1[[#This Row],[Ledger 3]]="","","No")</f>
        <v/>
      </c>
      <c r="CC158" t="str">
        <f>IF(Table1[[#This Row],[Ledger 3]]="","",IF(Table1[[#This Row],[Effect 3]]="Dr.","Yes","No"))</f>
        <v/>
      </c>
      <c r="CD158" t="str">
        <f>IF(Table1[[#This Row],[Ledger 3]]="","",Table1[[#This Row],[Ledger 3]])</f>
        <v/>
      </c>
      <c r="CE158" t="str">
        <f>IF(Table1[[#This Row],[Ledger 3]]="","",IF(Table1[[#This Row],[Effect 3]]="Dr.",-Table1[[#This Row],[Amount 3]],Table1[[#This Row],[Amount 3]]))</f>
        <v/>
      </c>
      <c r="CH158" t="str">
        <f>IF(Table1[[#This Row],[Ledger 4]]="","","No")</f>
        <v/>
      </c>
      <c r="CI158" t="str">
        <f>IF(Table1[[#This Row],[Ledger 4]]="","",IF(Table1[[#This Row],[Effect 4]]="Dr.","Yes","No"))</f>
        <v/>
      </c>
      <c r="CJ158" t="str">
        <f>IF(Table1[[#This Row],[Ledger 4]]="","",Table1[[#This Row],[Ledger 4]])</f>
        <v/>
      </c>
      <c r="CK158" t="str">
        <f>IF(Table1[[#This Row],[Ledger 4]]="","",IF(Table1[[#This Row],[Effect 4]]="Dr.",-Table1[[#This Row],[Amount 4]],Table1[[#This Row],[Amount 4]]))</f>
        <v/>
      </c>
      <c r="CN158" t="str">
        <f>IF(Table1[[#This Row],[Ledger 5]]="","","No")</f>
        <v/>
      </c>
      <c r="CO158" t="str">
        <f>IF(Table1[[#This Row],[Ledger 5]]="","",IF(Table1[[#This Row],[Effect 5]]="Dr.","Yes","No"))</f>
        <v/>
      </c>
      <c r="CP158" t="str">
        <f>IF(Table1[[#This Row],[Ledger 5]]="","",Table1[[#This Row],[Ledger 5]])</f>
        <v/>
      </c>
      <c r="CQ158" t="str">
        <f>IF(Table1[[#This Row],[Ledger 5]]="","",IF(Table1[[#This Row],[Effect 5]]="Dr.",-Table1[[#This Row],[Amount 5]],Table1[[#This Row],[Amount 5]]))</f>
        <v/>
      </c>
      <c r="CT158" t="str">
        <f>IF(Table1[[#This Row],[Ledger 6]]="","","No")</f>
        <v/>
      </c>
      <c r="CU158" t="str">
        <f>IF(Table1[[#This Row],[Ledger 6]]="","",IF(Table1[[#This Row],[Effect 6]]="Dr.","Yes","No"))</f>
        <v/>
      </c>
      <c r="CV158" t="str">
        <f>IF(Table1[[#This Row],[Ledger 6]]="","",Table1[[#This Row],[Ledger 6]])</f>
        <v/>
      </c>
      <c r="CW158" t="str">
        <f>IF(Table1[[#This Row],[Ledger 6]]="","",IF(Table1[[#This Row],[Effect 6]]="Dr.",-Table1[[#This Row],[Amount 6]],Table1[[#This Row],[Amount 6]]))</f>
        <v/>
      </c>
      <c r="CZ158" t="str">
        <f>IF(Table1[[#This Row],[Ledger 7]]="","","No")</f>
        <v/>
      </c>
      <c r="DA158" t="str">
        <f>IF(Table1[[#This Row],[Ledger 7]]="","",IF(Table1[[#This Row],[Effect 7]]="Dr.","Yes","No"))</f>
        <v/>
      </c>
      <c r="DB158" t="str">
        <f>IF(Table1[[#This Row],[Ledger 7]]="","",Table1[[#This Row],[Ledger 7]])</f>
        <v/>
      </c>
      <c r="DC158" t="str">
        <f>IF(Table1[[#This Row],[Ledger 7]]="","",IF(Table1[[#This Row],[Effect 7]]="Dr.",-Table1[[#This Row],[Amount 7]],Table1[[#This Row],[Amount 7]]))</f>
        <v/>
      </c>
      <c r="DF158" t="str">
        <f>IF(Table1[[#This Row],[Ledger 8]]="","","No")</f>
        <v/>
      </c>
      <c r="DG158" t="str">
        <f>IF(Table1[[#This Row],[Ledger 8]]="","",IF(Table1[[#This Row],[Effect 8]]="Dr.","Yes","No"))</f>
        <v/>
      </c>
      <c r="DH158" t="str">
        <f>IF(Table1[[#This Row],[Ledger 8]]="","",Table1[[#This Row],[Ledger 8]])</f>
        <v/>
      </c>
      <c r="DI158" t="str">
        <f>IF(Table1[[#This Row],[Ledger 8]]="","",IF(Table1[[#This Row],[Effect 8]]="Dr.",-Table1[[#This Row],[Amount 8]],Table1[[#This Row],[Amount 8]]))</f>
        <v/>
      </c>
      <c r="DL158" t="str">
        <f>IF(Table1[[#This Row],[Ledger 9]]="","","No")</f>
        <v/>
      </c>
      <c r="DM158" t="str">
        <f>IF(Table1[[#This Row],[Ledger 9]]="","",IF(Table1[[#This Row],[Effect 9]]="Dr.","Yes","No"))</f>
        <v/>
      </c>
      <c r="DN158" t="str">
        <f>IF(Table1[[#This Row],[Ledger 9]]="","",Table1[[#This Row],[Ledger 9]])</f>
        <v/>
      </c>
      <c r="DO158" t="str">
        <f>IF(Table1[[#This Row],[Ledger 9]]="","",IF(Table1[[#This Row],[Effect 9]]="Dr.",-Table1[[#This Row],[Amount 9]],Table1[[#This Row],[Amount 9]]))</f>
        <v/>
      </c>
      <c r="DR158" t="str">
        <f>IF(Table1[[#This Row],[Ledger 10]]="","","No")</f>
        <v/>
      </c>
      <c r="DS158" t="str">
        <f>IF(Table1[[#This Row],[Ledger 10]]="","",IF(Table1[[#This Row],[Effect 10]]="Dr.","Yes","No"))</f>
        <v/>
      </c>
      <c r="DT158" t="str">
        <f>IF(Table1[[#This Row],[Ledger 10]]="","",Table1[[#This Row],[Ledger 10]])</f>
        <v/>
      </c>
      <c r="DU158" t="str">
        <f>IF(Table1[[#This Row],[Ledger 10]]="","",IF(Table1[[#This Row],[Effect 10]]="Dr.",-Table1[[#This Row],[Amount 10]],Table1[[#This Row],[Amount 10]]))</f>
        <v/>
      </c>
      <c r="DX158" t="str">
        <f>IF(Table1[[#This Row],[Ledger 11]]="","","No")</f>
        <v/>
      </c>
      <c r="DY158" t="str">
        <f>IF(Table1[[#This Row],[Ledger 11]]="","",IF(Table1[[#This Row],[Effect 11]]="Dr.","Yes","No"))</f>
        <v/>
      </c>
      <c r="DZ158" t="str">
        <f>IF(Table1[[#This Row],[Ledger 11]]="","",Table1[[#This Row],[Ledger 11]])</f>
        <v/>
      </c>
      <c r="EA158" t="str">
        <f>IF(Table1[[#This Row],[Ledger 11]]="","",IF(Table1[[#This Row],[Effect 11]]="Dr.",-Table1[[#This Row],[Amount 11]],Table1[[#This Row],[Amount 11]]))</f>
        <v/>
      </c>
      <c r="ED158" t="str">
        <f>IF(Table1[[#This Row],[Ledger 12]]="","","No")</f>
        <v/>
      </c>
      <c r="EE158" t="str">
        <f>IF(Table1[[#This Row],[Ledger 12]]="","",IF(Table1[[#This Row],[Effect 12]]="Dr.","Yes","No"))</f>
        <v/>
      </c>
      <c r="EF158" t="str">
        <f>IF(Table1[[#This Row],[Ledger 12]]="","",Table1[[#This Row],[Ledger 12]])</f>
        <v/>
      </c>
      <c r="EG158" t="str">
        <f>IF(Table1[[#This Row],[Ledger 12]]="","",IF(Table1[[#This Row],[Effect 12]]="Dr.",-Table1[[#This Row],[Amount 12]],Table1[[#This Row],[Amount 12]]))</f>
        <v/>
      </c>
      <c r="EJ158" t="str">
        <f>IF(Table1[[#This Row],[Ledger 13]]="","","No")</f>
        <v/>
      </c>
      <c r="EK158" t="str">
        <f>IF(Table1[[#This Row],[Ledger 13]]="","",IF(Table1[[#This Row],[Effect 13]]="Dr.","Yes","No"))</f>
        <v/>
      </c>
      <c r="EL158" t="str">
        <f>IF(Table1[[#This Row],[Ledger 13]]="","",Table1[[#This Row],[Ledger 13]])</f>
        <v/>
      </c>
      <c r="EM158" t="str">
        <f>IF(Table1[[#This Row],[Ledger 13]]="","",IF(Table1[[#This Row],[Effect 13]]="Dr.",-Table1[[#This Row],[Amount 13]],Table1[[#This Row],[Amount 13]]))</f>
        <v/>
      </c>
      <c r="EP158" t="str">
        <f>IF(Table1[[#This Row],[Ledger 14]]="","","No")</f>
        <v/>
      </c>
      <c r="EQ158" t="str">
        <f>IF(Table1[[#This Row],[Ledger 14]]="","",IF(Table1[[#This Row],[Effect 14]]="Dr.","Yes","No"))</f>
        <v/>
      </c>
      <c r="ER158" t="str">
        <f>IF(Table1[[#This Row],[Ledger 14]]="","",Table1[[#This Row],[Ledger 14]])</f>
        <v/>
      </c>
      <c r="ES158" t="str">
        <f>IF(Table1[[#This Row],[Ledger 14]]="","",IF(Table1[[#This Row],[Effect 14]]="Dr.",-Table1[[#This Row],[Amount 14]],Table1[[#This Row],[Amount 14]]))</f>
        <v/>
      </c>
      <c r="EV158" t="str">
        <f>IF(Table1[[#This Row],[Ledger 15]]="","","No")</f>
        <v/>
      </c>
      <c r="EW158" t="str">
        <f>IF(Table1[[#This Row],[Ledger 15]]="","",IF(Table1[[#This Row],[Effect 15]]="Dr.","Yes","No"))</f>
        <v/>
      </c>
      <c r="EX158" t="str">
        <f>IF(Table1[[#This Row],[Ledger 15]]="","",Table1[[#This Row],[Ledger 15]])</f>
        <v/>
      </c>
      <c r="EY158" t="str">
        <f>IF(Table1[[#This Row],[Ledger 15]]="","",IF(Table1[[#This Row],[Effect 15]]="Dr.",-Table1[[#This Row],[Amount 15]],Table1[[#This Row],[Amount 15]]))</f>
        <v/>
      </c>
      <c r="FD1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8">
        <f>IF(Table1[[#This Row],[Date]]="",0,IF(AND(Table1[[#This Row],[Date]]&gt;=$FE$2,Table1[[#This Row],[Date]]&lt;=$FE$3),0,1))</f>
        <v>0</v>
      </c>
      <c r="FF158">
        <f>IF(Table1[[#This Row],[Date]]="",0,IF(TYPE(VLOOKUP(Table1[[#This Row],[Voucher Type]],Table1[[#All],[Voucher Type Master]],1,FALSE))=16,1,0))</f>
        <v>0</v>
      </c>
      <c r="FG158">
        <f>IF(TYPE(IF(Table1[[#This Row],[Date]]="",0,IF(VLOOKUP(Table1[[#This Row],[Voucher Type]],$FY$5:$FZ$13,2,0)=Table1[[#This Row],[Effect 1]],0,1)))=16,1,0)</f>
        <v>0</v>
      </c>
      <c r="FH1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8">
        <f>IF(LEN(Table1[[#This Row],[Ledger 1]])&gt;0,IF(TYPE(VLOOKUP(Table1[[#This Row],[Ledger 1]],GZ:GZ,1,0))=16,1,0),0)</f>
        <v>0</v>
      </c>
      <c r="FJ158">
        <f>IF(LEN(Table1[[#This Row],[Ledger 2]])&gt;0,IF(TYPE(VLOOKUP(Table1[[#This Row],[Ledger 2]],GZ:GZ,1,0))=16,1,0),0)</f>
        <v>0</v>
      </c>
      <c r="FK158">
        <f>IF(LEN(Table1[[#This Row],[Ledger 3]])&gt;0,IF(TYPE(VLOOKUP(Table1[[#This Row],[Ledger 3]],GZ:GZ,1,0))=16,1,0),0)</f>
        <v>0</v>
      </c>
      <c r="FL158">
        <f>IF(LEN(Table1[[#This Row],[Ledger 4]])&gt;0,IF(TYPE(VLOOKUP(Table1[[#This Row],[Ledger 4]],GZ:GZ,1,0))=16,1,0),0)</f>
        <v>0</v>
      </c>
      <c r="FM158">
        <f>IF(LEN(Table1[[#This Row],[Ledger 5]])&gt;0,IF(TYPE(VLOOKUP(Table1[[#This Row],[Ledger 5]],GZ:GZ,1,0))=16,1,0),0)</f>
        <v>0</v>
      </c>
      <c r="FN158">
        <f>IF(LEN(Table1[[#This Row],[Ledger 6]])&gt;0,IF(TYPE(VLOOKUP(Table1[[#This Row],[Ledger 6]],$GZ:$GZ,1,0))=16,1,0),0)</f>
        <v>0</v>
      </c>
      <c r="FO158">
        <f>IF(LEN(Table1[[#This Row],[Ledger 7]])&gt;0,IF(TYPE(VLOOKUP(Table1[[#This Row],[Ledger 7]],$GZ:$GZ,1,0))=16,1,0),0)</f>
        <v>0</v>
      </c>
      <c r="FP158">
        <f>IF(LEN(Table1[[#This Row],[Ledger 8]])&gt;0,IF(TYPE(VLOOKUP(Table1[[#This Row],[Ledger 8]],$GZ:$GZ,1,0))=16,1,0),0)</f>
        <v>0</v>
      </c>
      <c r="FQ158">
        <f>IF(LEN(Table1[[#This Row],[Ledger 9]])&gt;0,IF(TYPE(VLOOKUP(Table1[[#This Row],[Ledger 9]],$GZ:$GZ,1,0))=16,1,0),0)</f>
        <v>0</v>
      </c>
      <c r="FR158">
        <f>IF(LEN(Table1[[#This Row],[Ledger 10]])&gt;0,IF(TYPE(VLOOKUP(Table1[[#This Row],[Ledger 10]],$GZ:$GZ,1,0))=16,1,0),0)</f>
        <v>0</v>
      </c>
      <c r="FS158">
        <f>IF(LEN(Table1[[#This Row],[Ledger 11]])&gt;0,IF(TYPE(VLOOKUP(Table1[[#This Row],[Ledger 11]],$GZ:$GZ,1,0))=16,1,0),0)</f>
        <v>0</v>
      </c>
      <c r="FT158">
        <f>IF(LEN(Table1[[#This Row],[Ledger 12]])&gt;0,IF(TYPE(VLOOKUP(Table1[[#This Row],[Ledger 12]],$GZ:$GZ,1,0))=16,1,0),0)</f>
        <v>0</v>
      </c>
      <c r="FU158">
        <f>IF(LEN(Table1[[#This Row],[Ledger 13]])&gt;0,IF(TYPE(VLOOKUP(Table1[[#This Row],[Ledger 13]],$GZ:$GZ,1,0))=16,1,0),0)</f>
        <v>0</v>
      </c>
      <c r="FV158">
        <f>IF(LEN(Table1[[#This Row],[Ledger 14]])&gt;0,IF(TYPE(VLOOKUP(Table1[[#This Row],[Ledger 14]],$GZ:$GZ,1,0))=16,1,0),0)</f>
        <v>0</v>
      </c>
      <c r="FW158">
        <f>IF(LEN(Table1[[#This Row],[Ledger 15]])&gt;0,IF(TYPE(VLOOKUP(Table1[[#This Row],[Ledger 15]],$GZ:$GZ,1,0))=16,1,0),0)</f>
        <v>0</v>
      </c>
    </row>
    <row r="159" spans="4:179" ht="33" customHeight="1" x14ac:dyDescent="0.45">
      <c r="D159" s="8">
        <f t="shared" si="11"/>
        <v>154</v>
      </c>
      <c r="E159" s="32"/>
      <c r="F159" s="34"/>
      <c r="G159" s="34"/>
      <c r="H159" s="34"/>
      <c r="I159" s="34"/>
      <c r="J159" s="38"/>
      <c r="K159" s="33"/>
      <c r="L159" s="36"/>
      <c r="M159" s="35"/>
      <c r="N159" s="34"/>
      <c r="O159" s="41"/>
      <c r="P159" s="35"/>
      <c r="Q159" s="34"/>
      <c r="R159" s="37"/>
      <c r="S159" s="35"/>
      <c r="T159" s="34"/>
      <c r="U159" s="37"/>
      <c r="V159" s="35"/>
      <c r="W159" s="34"/>
      <c r="X159" s="37"/>
      <c r="Y159" s="35"/>
      <c r="Z159" s="34"/>
      <c r="AA159" s="37"/>
      <c r="AB159" s="35"/>
      <c r="AC159" s="34"/>
      <c r="AD159" s="37"/>
      <c r="AE159" s="35"/>
      <c r="AF159" s="34"/>
      <c r="AG159" s="37"/>
      <c r="AH159" s="35"/>
      <c r="AI159" s="34"/>
      <c r="AJ159" s="37"/>
      <c r="AK159" s="35"/>
      <c r="AL159" s="34"/>
      <c r="AM159" s="37"/>
      <c r="AN159" s="35"/>
      <c r="AO159" s="34"/>
      <c r="AP159" s="37"/>
      <c r="AQ159" s="35"/>
      <c r="AR159" s="34"/>
      <c r="AS159" s="37"/>
      <c r="AT159" s="35"/>
      <c r="AU159" s="34"/>
      <c r="AV159" s="37"/>
      <c r="AW159" s="35"/>
      <c r="AX159" s="34"/>
      <c r="AY159" s="37"/>
      <c r="AZ159" s="35"/>
      <c r="BA159" s="34"/>
      <c r="BB159" s="37"/>
      <c r="BC1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59" s="7"/>
      <c r="BF159" t="str">
        <f>IF(Table1[[#This Row],[Date]]="","","&amp;lt;VOUCHER REMOTEID="&amp;""""&amp;$A$11&amp;$A$13&amp;ROW()&amp;""""&amp;" VCHTYPE="""&amp;F159&amp;""" ACTION="""&amp;"Create"&amp;"""&amp;gt;")</f>
        <v/>
      </c>
      <c r="BG159" t="str">
        <f>IF(Table1[[#This Row],[Date]]="","",TEXT(Table1[[#This Row],[Date]],"yyyymmdd"))</f>
        <v/>
      </c>
      <c r="BH159" t="str">
        <f>Table1[[#This Row],[Date2]]</f>
        <v/>
      </c>
      <c r="BI159" t="str">
        <f>IF(Table1[[#This Row],[Date]]="","",Table1[[#This Row],[Voucher Type]])</f>
        <v/>
      </c>
      <c r="BJ159" t="str">
        <f>IF(Table1[[#This Row],[Ref No / Invoice No]]="","",Table1[[#This Row],[Ref No / Invoice No]])</f>
        <v/>
      </c>
      <c r="BK159" t="str">
        <f>IF(Table1[[#This Row],[Voucher No]]="","",Table1[[#This Row],[Voucher No]])</f>
        <v/>
      </c>
      <c r="BL159" t="str">
        <f>IF(Table1[[#This Row],[Date]]="","",Table1[[#This Row],[Narration]])</f>
        <v/>
      </c>
      <c r="BM159" t="str">
        <f>IF(Table1[[#This Row],[Date]]="","",$A$11&amp;$A$13&amp;ROW())</f>
        <v/>
      </c>
      <c r="BN159" t="str">
        <f>IF(Table1[[#This Row],[Date]]="","",$A$13)</f>
        <v/>
      </c>
      <c r="BP159" t="str">
        <f>IF(Table1[[#This Row],[Ledger 1]]="","","No")</f>
        <v/>
      </c>
      <c r="BQ159" t="str">
        <f>IF(Table1[[#This Row],[Date]]="","",IF(Table1[[#This Row],[Effect 1]]="Dr.","Yes","No"))</f>
        <v/>
      </c>
      <c r="BR159" t="str">
        <f>IF(Table1[[#This Row],[Date]]="","",Table1[[#This Row],[Ledger 1]])</f>
        <v/>
      </c>
      <c r="BS159" t="str">
        <f>IF(Table1[[#This Row],[Date]]="","",IF(Table1[[#This Row],[Effect 1]]="Dr.",-Table1[[#This Row],[Amount 1]],Table1[[#This Row],[Amount 1]]))</f>
        <v/>
      </c>
      <c r="BV159" t="str">
        <f>IF(Table1[[#This Row],[Ledger 2]]="","","No")</f>
        <v/>
      </c>
      <c r="BW159" t="str">
        <f>IF(Table1[[#This Row],[Date]]="","",IF(Table1[[#This Row],[Effect 2]]="Dr.","Yes","No"))</f>
        <v/>
      </c>
      <c r="BX159" t="str">
        <f>IF(Table1[[#This Row],[Date]]="","",Table1[[#This Row],[Ledger 2]])</f>
        <v/>
      </c>
      <c r="BY159" t="str">
        <f>IF(Table1[[#This Row],[Date]]="","",IF(Table1[[#This Row],[Effect 2]]="Dr.",-Table1[[#This Row],[Amount 2]],Table1[[#This Row],[Amount 2]]))</f>
        <v/>
      </c>
      <c r="CB159" t="str">
        <f>IF(Table1[[#This Row],[Ledger 3]]="","","No")</f>
        <v/>
      </c>
      <c r="CC159" t="str">
        <f>IF(Table1[[#This Row],[Ledger 3]]="","",IF(Table1[[#This Row],[Effect 3]]="Dr.","Yes","No"))</f>
        <v/>
      </c>
      <c r="CD159" t="str">
        <f>IF(Table1[[#This Row],[Ledger 3]]="","",Table1[[#This Row],[Ledger 3]])</f>
        <v/>
      </c>
      <c r="CE159" t="str">
        <f>IF(Table1[[#This Row],[Ledger 3]]="","",IF(Table1[[#This Row],[Effect 3]]="Dr.",-Table1[[#This Row],[Amount 3]],Table1[[#This Row],[Amount 3]]))</f>
        <v/>
      </c>
      <c r="CH159" t="str">
        <f>IF(Table1[[#This Row],[Ledger 4]]="","","No")</f>
        <v/>
      </c>
      <c r="CI159" t="str">
        <f>IF(Table1[[#This Row],[Ledger 4]]="","",IF(Table1[[#This Row],[Effect 4]]="Dr.","Yes","No"))</f>
        <v/>
      </c>
      <c r="CJ159" t="str">
        <f>IF(Table1[[#This Row],[Ledger 4]]="","",Table1[[#This Row],[Ledger 4]])</f>
        <v/>
      </c>
      <c r="CK159" t="str">
        <f>IF(Table1[[#This Row],[Ledger 4]]="","",IF(Table1[[#This Row],[Effect 4]]="Dr.",-Table1[[#This Row],[Amount 4]],Table1[[#This Row],[Amount 4]]))</f>
        <v/>
      </c>
      <c r="CN159" t="str">
        <f>IF(Table1[[#This Row],[Ledger 5]]="","","No")</f>
        <v/>
      </c>
      <c r="CO159" t="str">
        <f>IF(Table1[[#This Row],[Ledger 5]]="","",IF(Table1[[#This Row],[Effect 5]]="Dr.","Yes","No"))</f>
        <v/>
      </c>
      <c r="CP159" t="str">
        <f>IF(Table1[[#This Row],[Ledger 5]]="","",Table1[[#This Row],[Ledger 5]])</f>
        <v/>
      </c>
      <c r="CQ159" t="str">
        <f>IF(Table1[[#This Row],[Ledger 5]]="","",IF(Table1[[#This Row],[Effect 5]]="Dr.",-Table1[[#This Row],[Amount 5]],Table1[[#This Row],[Amount 5]]))</f>
        <v/>
      </c>
      <c r="CT159" t="str">
        <f>IF(Table1[[#This Row],[Ledger 6]]="","","No")</f>
        <v/>
      </c>
      <c r="CU159" t="str">
        <f>IF(Table1[[#This Row],[Ledger 6]]="","",IF(Table1[[#This Row],[Effect 6]]="Dr.","Yes","No"))</f>
        <v/>
      </c>
      <c r="CV159" t="str">
        <f>IF(Table1[[#This Row],[Ledger 6]]="","",Table1[[#This Row],[Ledger 6]])</f>
        <v/>
      </c>
      <c r="CW159" t="str">
        <f>IF(Table1[[#This Row],[Ledger 6]]="","",IF(Table1[[#This Row],[Effect 6]]="Dr.",-Table1[[#This Row],[Amount 6]],Table1[[#This Row],[Amount 6]]))</f>
        <v/>
      </c>
      <c r="CZ159" t="str">
        <f>IF(Table1[[#This Row],[Ledger 7]]="","","No")</f>
        <v/>
      </c>
      <c r="DA159" t="str">
        <f>IF(Table1[[#This Row],[Ledger 7]]="","",IF(Table1[[#This Row],[Effect 7]]="Dr.","Yes","No"))</f>
        <v/>
      </c>
      <c r="DB159" t="str">
        <f>IF(Table1[[#This Row],[Ledger 7]]="","",Table1[[#This Row],[Ledger 7]])</f>
        <v/>
      </c>
      <c r="DC159" t="str">
        <f>IF(Table1[[#This Row],[Ledger 7]]="","",IF(Table1[[#This Row],[Effect 7]]="Dr.",-Table1[[#This Row],[Amount 7]],Table1[[#This Row],[Amount 7]]))</f>
        <v/>
      </c>
      <c r="DF159" t="str">
        <f>IF(Table1[[#This Row],[Ledger 8]]="","","No")</f>
        <v/>
      </c>
      <c r="DG159" t="str">
        <f>IF(Table1[[#This Row],[Ledger 8]]="","",IF(Table1[[#This Row],[Effect 8]]="Dr.","Yes","No"))</f>
        <v/>
      </c>
      <c r="DH159" t="str">
        <f>IF(Table1[[#This Row],[Ledger 8]]="","",Table1[[#This Row],[Ledger 8]])</f>
        <v/>
      </c>
      <c r="DI159" t="str">
        <f>IF(Table1[[#This Row],[Ledger 8]]="","",IF(Table1[[#This Row],[Effect 8]]="Dr.",-Table1[[#This Row],[Amount 8]],Table1[[#This Row],[Amount 8]]))</f>
        <v/>
      </c>
      <c r="DL159" t="str">
        <f>IF(Table1[[#This Row],[Ledger 9]]="","","No")</f>
        <v/>
      </c>
      <c r="DM159" t="str">
        <f>IF(Table1[[#This Row],[Ledger 9]]="","",IF(Table1[[#This Row],[Effect 9]]="Dr.","Yes","No"))</f>
        <v/>
      </c>
      <c r="DN159" t="str">
        <f>IF(Table1[[#This Row],[Ledger 9]]="","",Table1[[#This Row],[Ledger 9]])</f>
        <v/>
      </c>
      <c r="DO159" t="str">
        <f>IF(Table1[[#This Row],[Ledger 9]]="","",IF(Table1[[#This Row],[Effect 9]]="Dr.",-Table1[[#This Row],[Amount 9]],Table1[[#This Row],[Amount 9]]))</f>
        <v/>
      </c>
      <c r="DR159" t="str">
        <f>IF(Table1[[#This Row],[Ledger 10]]="","","No")</f>
        <v/>
      </c>
      <c r="DS159" t="str">
        <f>IF(Table1[[#This Row],[Ledger 10]]="","",IF(Table1[[#This Row],[Effect 10]]="Dr.","Yes","No"))</f>
        <v/>
      </c>
      <c r="DT159" t="str">
        <f>IF(Table1[[#This Row],[Ledger 10]]="","",Table1[[#This Row],[Ledger 10]])</f>
        <v/>
      </c>
      <c r="DU159" t="str">
        <f>IF(Table1[[#This Row],[Ledger 10]]="","",IF(Table1[[#This Row],[Effect 10]]="Dr.",-Table1[[#This Row],[Amount 10]],Table1[[#This Row],[Amount 10]]))</f>
        <v/>
      </c>
      <c r="DX159" t="str">
        <f>IF(Table1[[#This Row],[Ledger 11]]="","","No")</f>
        <v/>
      </c>
      <c r="DY159" t="str">
        <f>IF(Table1[[#This Row],[Ledger 11]]="","",IF(Table1[[#This Row],[Effect 11]]="Dr.","Yes","No"))</f>
        <v/>
      </c>
      <c r="DZ159" t="str">
        <f>IF(Table1[[#This Row],[Ledger 11]]="","",Table1[[#This Row],[Ledger 11]])</f>
        <v/>
      </c>
      <c r="EA159" t="str">
        <f>IF(Table1[[#This Row],[Ledger 11]]="","",IF(Table1[[#This Row],[Effect 11]]="Dr.",-Table1[[#This Row],[Amount 11]],Table1[[#This Row],[Amount 11]]))</f>
        <v/>
      </c>
      <c r="ED159" t="str">
        <f>IF(Table1[[#This Row],[Ledger 12]]="","","No")</f>
        <v/>
      </c>
      <c r="EE159" t="str">
        <f>IF(Table1[[#This Row],[Ledger 12]]="","",IF(Table1[[#This Row],[Effect 12]]="Dr.","Yes","No"))</f>
        <v/>
      </c>
      <c r="EF159" t="str">
        <f>IF(Table1[[#This Row],[Ledger 12]]="","",Table1[[#This Row],[Ledger 12]])</f>
        <v/>
      </c>
      <c r="EG159" t="str">
        <f>IF(Table1[[#This Row],[Ledger 12]]="","",IF(Table1[[#This Row],[Effect 12]]="Dr.",-Table1[[#This Row],[Amount 12]],Table1[[#This Row],[Amount 12]]))</f>
        <v/>
      </c>
      <c r="EJ159" t="str">
        <f>IF(Table1[[#This Row],[Ledger 13]]="","","No")</f>
        <v/>
      </c>
      <c r="EK159" t="str">
        <f>IF(Table1[[#This Row],[Ledger 13]]="","",IF(Table1[[#This Row],[Effect 13]]="Dr.","Yes","No"))</f>
        <v/>
      </c>
      <c r="EL159" t="str">
        <f>IF(Table1[[#This Row],[Ledger 13]]="","",Table1[[#This Row],[Ledger 13]])</f>
        <v/>
      </c>
      <c r="EM159" t="str">
        <f>IF(Table1[[#This Row],[Ledger 13]]="","",IF(Table1[[#This Row],[Effect 13]]="Dr.",-Table1[[#This Row],[Amount 13]],Table1[[#This Row],[Amount 13]]))</f>
        <v/>
      </c>
      <c r="EP159" t="str">
        <f>IF(Table1[[#This Row],[Ledger 14]]="","","No")</f>
        <v/>
      </c>
      <c r="EQ159" t="str">
        <f>IF(Table1[[#This Row],[Ledger 14]]="","",IF(Table1[[#This Row],[Effect 14]]="Dr.","Yes","No"))</f>
        <v/>
      </c>
      <c r="ER159" t="str">
        <f>IF(Table1[[#This Row],[Ledger 14]]="","",Table1[[#This Row],[Ledger 14]])</f>
        <v/>
      </c>
      <c r="ES159" t="str">
        <f>IF(Table1[[#This Row],[Ledger 14]]="","",IF(Table1[[#This Row],[Effect 14]]="Dr.",-Table1[[#This Row],[Amount 14]],Table1[[#This Row],[Amount 14]]))</f>
        <v/>
      </c>
      <c r="EV159" t="str">
        <f>IF(Table1[[#This Row],[Ledger 15]]="","","No")</f>
        <v/>
      </c>
      <c r="EW159" t="str">
        <f>IF(Table1[[#This Row],[Ledger 15]]="","",IF(Table1[[#This Row],[Effect 15]]="Dr.","Yes","No"))</f>
        <v/>
      </c>
      <c r="EX159" t="str">
        <f>IF(Table1[[#This Row],[Ledger 15]]="","",Table1[[#This Row],[Ledger 15]])</f>
        <v/>
      </c>
      <c r="EY159" t="str">
        <f>IF(Table1[[#This Row],[Ledger 15]]="","",IF(Table1[[#This Row],[Effect 15]]="Dr.",-Table1[[#This Row],[Amount 15]],Table1[[#This Row],[Amount 15]]))</f>
        <v/>
      </c>
      <c r="FD1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59">
        <f>IF(Table1[[#This Row],[Date]]="",0,IF(AND(Table1[[#This Row],[Date]]&gt;=$FE$2,Table1[[#This Row],[Date]]&lt;=$FE$3),0,1))</f>
        <v>0</v>
      </c>
      <c r="FF159">
        <f>IF(Table1[[#This Row],[Date]]="",0,IF(TYPE(VLOOKUP(Table1[[#This Row],[Voucher Type]],Table1[[#All],[Voucher Type Master]],1,FALSE))=16,1,0))</f>
        <v>0</v>
      </c>
      <c r="FG159">
        <f>IF(TYPE(IF(Table1[[#This Row],[Date]]="",0,IF(VLOOKUP(Table1[[#This Row],[Voucher Type]],$FY$5:$FZ$13,2,0)=Table1[[#This Row],[Effect 1]],0,1)))=16,1,0)</f>
        <v>0</v>
      </c>
      <c r="FH1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59">
        <f>IF(LEN(Table1[[#This Row],[Ledger 1]])&gt;0,IF(TYPE(VLOOKUP(Table1[[#This Row],[Ledger 1]],GZ:GZ,1,0))=16,1,0),0)</f>
        <v>0</v>
      </c>
      <c r="FJ159">
        <f>IF(LEN(Table1[[#This Row],[Ledger 2]])&gt;0,IF(TYPE(VLOOKUP(Table1[[#This Row],[Ledger 2]],GZ:GZ,1,0))=16,1,0),0)</f>
        <v>0</v>
      </c>
      <c r="FK159">
        <f>IF(LEN(Table1[[#This Row],[Ledger 3]])&gt;0,IF(TYPE(VLOOKUP(Table1[[#This Row],[Ledger 3]],GZ:GZ,1,0))=16,1,0),0)</f>
        <v>0</v>
      </c>
      <c r="FL159">
        <f>IF(LEN(Table1[[#This Row],[Ledger 4]])&gt;0,IF(TYPE(VLOOKUP(Table1[[#This Row],[Ledger 4]],GZ:GZ,1,0))=16,1,0),0)</f>
        <v>0</v>
      </c>
      <c r="FM159">
        <f>IF(LEN(Table1[[#This Row],[Ledger 5]])&gt;0,IF(TYPE(VLOOKUP(Table1[[#This Row],[Ledger 5]],GZ:GZ,1,0))=16,1,0),0)</f>
        <v>0</v>
      </c>
      <c r="FN159">
        <f>IF(LEN(Table1[[#This Row],[Ledger 6]])&gt;0,IF(TYPE(VLOOKUP(Table1[[#This Row],[Ledger 6]],$GZ:$GZ,1,0))=16,1,0),0)</f>
        <v>0</v>
      </c>
      <c r="FO159">
        <f>IF(LEN(Table1[[#This Row],[Ledger 7]])&gt;0,IF(TYPE(VLOOKUP(Table1[[#This Row],[Ledger 7]],$GZ:$GZ,1,0))=16,1,0),0)</f>
        <v>0</v>
      </c>
      <c r="FP159">
        <f>IF(LEN(Table1[[#This Row],[Ledger 8]])&gt;0,IF(TYPE(VLOOKUP(Table1[[#This Row],[Ledger 8]],$GZ:$GZ,1,0))=16,1,0),0)</f>
        <v>0</v>
      </c>
      <c r="FQ159">
        <f>IF(LEN(Table1[[#This Row],[Ledger 9]])&gt;0,IF(TYPE(VLOOKUP(Table1[[#This Row],[Ledger 9]],$GZ:$GZ,1,0))=16,1,0),0)</f>
        <v>0</v>
      </c>
      <c r="FR159">
        <f>IF(LEN(Table1[[#This Row],[Ledger 10]])&gt;0,IF(TYPE(VLOOKUP(Table1[[#This Row],[Ledger 10]],$GZ:$GZ,1,0))=16,1,0),0)</f>
        <v>0</v>
      </c>
      <c r="FS159">
        <f>IF(LEN(Table1[[#This Row],[Ledger 11]])&gt;0,IF(TYPE(VLOOKUP(Table1[[#This Row],[Ledger 11]],$GZ:$GZ,1,0))=16,1,0),0)</f>
        <v>0</v>
      </c>
      <c r="FT159">
        <f>IF(LEN(Table1[[#This Row],[Ledger 12]])&gt;0,IF(TYPE(VLOOKUP(Table1[[#This Row],[Ledger 12]],$GZ:$GZ,1,0))=16,1,0),0)</f>
        <v>0</v>
      </c>
      <c r="FU159">
        <f>IF(LEN(Table1[[#This Row],[Ledger 13]])&gt;0,IF(TYPE(VLOOKUP(Table1[[#This Row],[Ledger 13]],$GZ:$GZ,1,0))=16,1,0),0)</f>
        <v>0</v>
      </c>
      <c r="FV159">
        <f>IF(LEN(Table1[[#This Row],[Ledger 14]])&gt;0,IF(TYPE(VLOOKUP(Table1[[#This Row],[Ledger 14]],$GZ:$GZ,1,0))=16,1,0),0)</f>
        <v>0</v>
      </c>
      <c r="FW159">
        <f>IF(LEN(Table1[[#This Row],[Ledger 15]])&gt;0,IF(TYPE(VLOOKUP(Table1[[#This Row],[Ledger 15]],$GZ:$GZ,1,0))=16,1,0),0)</f>
        <v>0</v>
      </c>
    </row>
    <row r="160" spans="4:179" ht="33" customHeight="1" x14ac:dyDescent="0.45">
      <c r="D160" s="8">
        <f t="shared" si="11"/>
        <v>155</v>
      </c>
      <c r="E160" s="32"/>
      <c r="F160" s="34"/>
      <c r="G160" s="34"/>
      <c r="H160" s="34"/>
      <c r="I160" s="34"/>
      <c r="J160" s="38"/>
      <c r="K160" s="33"/>
      <c r="L160" s="36"/>
      <c r="M160" s="35"/>
      <c r="N160" s="34"/>
      <c r="O160" s="41"/>
      <c r="P160" s="35"/>
      <c r="Q160" s="34"/>
      <c r="R160" s="37"/>
      <c r="S160" s="35"/>
      <c r="T160" s="34"/>
      <c r="U160" s="37"/>
      <c r="V160" s="35"/>
      <c r="W160" s="34"/>
      <c r="X160" s="37"/>
      <c r="Y160" s="35"/>
      <c r="Z160" s="34"/>
      <c r="AA160" s="37"/>
      <c r="AB160" s="35"/>
      <c r="AC160" s="34"/>
      <c r="AD160" s="37"/>
      <c r="AE160" s="35"/>
      <c r="AF160" s="34"/>
      <c r="AG160" s="37"/>
      <c r="AH160" s="35"/>
      <c r="AI160" s="34"/>
      <c r="AJ160" s="37"/>
      <c r="AK160" s="35"/>
      <c r="AL160" s="34"/>
      <c r="AM160" s="37"/>
      <c r="AN160" s="35"/>
      <c r="AO160" s="34"/>
      <c r="AP160" s="37"/>
      <c r="AQ160" s="35"/>
      <c r="AR160" s="34"/>
      <c r="AS160" s="37"/>
      <c r="AT160" s="35"/>
      <c r="AU160" s="34"/>
      <c r="AV160" s="37"/>
      <c r="AW160" s="35"/>
      <c r="AX160" s="34"/>
      <c r="AY160" s="37"/>
      <c r="AZ160" s="35"/>
      <c r="BA160" s="34"/>
      <c r="BB160" s="37"/>
      <c r="BC1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0" s="7"/>
      <c r="BF160" t="str">
        <f>IF(Table1[[#This Row],[Date]]="","","&amp;lt;VOUCHER REMOTEID="&amp;""""&amp;$A$11&amp;$A$13&amp;ROW()&amp;""""&amp;" VCHTYPE="""&amp;F160&amp;""" ACTION="""&amp;"Create"&amp;"""&amp;gt;")</f>
        <v/>
      </c>
      <c r="BG160" t="str">
        <f>IF(Table1[[#This Row],[Date]]="","",TEXT(Table1[[#This Row],[Date]],"yyyymmdd"))</f>
        <v/>
      </c>
      <c r="BH160" t="str">
        <f>Table1[[#This Row],[Date2]]</f>
        <v/>
      </c>
      <c r="BI160" t="str">
        <f>IF(Table1[[#This Row],[Date]]="","",Table1[[#This Row],[Voucher Type]])</f>
        <v/>
      </c>
      <c r="BJ160" t="str">
        <f>IF(Table1[[#This Row],[Ref No / Invoice No]]="","",Table1[[#This Row],[Ref No / Invoice No]])</f>
        <v/>
      </c>
      <c r="BK160" t="str">
        <f>IF(Table1[[#This Row],[Voucher No]]="","",Table1[[#This Row],[Voucher No]])</f>
        <v/>
      </c>
      <c r="BL160" t="str">
        <f>IF(Table1[[#This Row],[Date]]="","",Table1[[#This Row],[Narration]])</f>
        <v/>
      </c>
      <c r="BM160" t="str">
        <f>IF(Table1[[#This Row],[Date]]="","",$A$11&amp;$A$13&amp;ROW())</f>
        <v/>
      </c>
      <c r="BN160" t="str">
        <f>IF(Table1[[#This Row],[Date]]="","",$A$13)</f>
        <v/>
      </c>
      <c r="BP160" t="str">
        <f>IF(Table1[[#This Row],[Ledger 1]]="","","No")</f>
        <v/>
      </c>
      <c r="BQ160" t="str">
        <f>IF(Table1[[#This Row],[Date]]="","",IF(Table1[[#This Row],[Effect 1]]="Dr.","Yes","No"))</f>
        <v/>
      </c>
      <c r="BR160" t="str">
        <f>IF(Table1[[#This Row],[Date]]="","",Table1[[#This Row],[Ledger 1]])</f>
        <v/>
      </c>
      <c r="BS160" t="str">
        <f>IF(Table1[[#This Row],[Date]]="","",IF(Table1[[#This Row],[Effect 1]]="Dr.",-Table1[[#This Row],[Amount 1]],Table1[[#This Row],[Amount 1]]))</f>
        <v/>
      </c>
      <c r="BV160" t="str">
        <f>IF(Table1[[#This Row],[Ledger 2]]="","","No")</f>
        <v/>
      </c>
      <c r="BW160" t="str">
        <f>IF(Table1[[#This Row],[Date]]="","",IF(Table1[[#This Row],[Effect 2]]="Dr.","Yes","No"))</f>
        <v/>
      </c>
      <c r="BX160" t="str">
        <f>IF(Table1[[#This Row],[Date]]="","",Table1[[#This Row],[Ledger 2]])</f>
        <v/>
      </c>
      <c r="BY160" t="str">
        <f>IF(Table1[[#This Row],[Date]]="","",IF(Table1[[#This Row],[Effect 2]]="Dr.",-Table1[[#This Row],[Amount 2]],Table1[[#This Row],[Amount 2]]))</f>
        <v/>
      </c>
      <c r="CB160" t="str">
        <f>IF(Table1[[#This Row],[Ledger 3]]="","","No")</f>
        <v/>
      </c>
      <c r="CC160" t="str">
        <f>IF(Table1[[#This Row],[Ledger 3]]="","",IF(Table1[[#This Row],[Effect 3]]="Dr.","Yes","No"))</f>
        <v/>
      </c>
      <c r="CD160" t="str">
        <f>IF(Table1[[#This Row],[Ledger 3]]="","",Table1[[#This Row],[Ledger 3]])</f>
        <v/>
      </c>
      <c r="CE160" t="str">
        <f>IF(Table1[[#This Row],[Ledger 3]]="","",IF(Table1[[#This Row],[Effect 3]]="Dr.",-Table1[[#This Row],[Amount 3]],Table1[[#This Row],[Amount 3]]))</f>
        <v/>
      </c>
      <c r="CH160" t="str">
        <f>IF(Table1[[#This Row],[Ledger 4]]="","","No")</f>
        <v/>
      </c>
      <c r="CI160" t="str">
        <f>IF(Table1[[#This Row],[Ledger 4]]="","",IF(Table1[[#This Row],[Effect 4]]="Dr.","Yes","No"))</f>
        <v/>
      </c>
      <c r="CJ160" t="str">
        <f>IF(Table1[[#This Row],[Ledger 4]]="","",Table1[[#This Row],[Ledger 4]])</f>
        <v/>
      </c>
      <c r="CK160" t="str">
        <f>IF(Table1[[#This Row],[Ledger 4]]="","",IF(Table1[[#This Row],[Effect 4]]="Dr.",-Table1[[#This Row],[Amount 4]],Table1[[#This Row],[Amount 4]]))</f>
        <v/>
      </c>
      <c r="CN160" t="str">
        <f>IF(Table1[[#This Row],[Ledger 5]]="","","No")</f>
        <v/>
      </c>
      <c r="CO160" t="str">
        <f>IF(Table1[[#This Row],[Ledger 5]]="","",IF(Table1[[#This Row],[Effect 5]]="Dr.","Yes","No"))</f>
        <v/>
      </c>
      <c r="CP160" t="str">
        <f>IF(Table1[[#This Row],[Ledger 5]]="","",Table1[[#This Row],[Ledger 5]])</f>
        <v/>
      </c>
      <c r="CQ160" t="str">
        <f>IF(Table1[[#This Row],[Ledger 5]]="","",IF(Table1[[#This Row],[Effect 5]]="Dr.",-Table1[[#This Row],[Amount 5]],Table1[[#This Row],[Amount 5]]))</f>
        <v/>
      </c>
      <c r="CT160" t="str">
        <f>IF(Table1[[#This Row],[Ledger 6]]="","","No")</f>
        <v/>
      </c>
      <c r="CU160" t="str">
        <f>IF(Table1[[#This Row],[Ledger 6]]="","",IF(Table1[[#This Row],[Effect 6]]="Dr.","Yes","No"))</f>
        <v/>
      </c>
      <c r="CV160" t="str">
        <f>IF(Table1[[#This Row],[Ledger 6]]="","",Table1[[#This Row],[Ledger 6]])</f>
        <v/>
      </c>
      <c r="CW160" t="str">
        <f>IF(Table1[[#This Row],[Ledger 6]]="","",IF(Table1[[#This Row],[Effect 6]]="Dr.",-Table1[[#This Row],[Amount 6]],Table1[[#This Row],[Amount 6]]))</f>
        <v/>
      </c>
      <c r="CZ160" t="str">
        <f>IF(Table1[[#This Row],[Ledger 7]]="","","No")</f>
        <v/>
      </c>
      <c r="DA160" t="str">
        <f>IF(Table1[[#This Row],[Ledger 7]]="","",IF(Table1[[#This Row],[Effect 7]]="Dr.","Yes","No"))</f>
        <v/>
      </c>
      <c r="DB160" t="str">
        <f>IF(Table1[[#This Row],[Ledger 7]]="","",Table1[[#This Row],[Ledger 7]])</f>
        <v/>
      </c>
      <c r="DC160" t="str">
        <f>IF(Table1[[#This Row],[Ledger 7]]="","",IF(Table1[[#This Row],[Effect 7]]="Dr.",-Table1[[#This Row],[Amount 7]],Table1[[#This Row],[Amount 7]]))</f>
        <v/>
      </c>
      <c r="DF160" t="str">
        <f>IF(Table1[[#This Row],[Ledger 8]]="","","No")</f>
        <v/>
      </c>
      <c r="DG160" t="str">
        <f>IF(Table1[[#This Row],[Ledger 8]]="","",IF(Table1[[#This Row],[Effect 8]]="Dr.","Yes","No"))</f>
        <v/>
      </c>
      <c r="DH160" t="str">
        <f>IF(Table1[[#This Row],[Ledger 8]]="","",Table1[[#This Row],[Ledger 8]])</f>
        <v/>
      </c>
      <c r="DI160" t="str">
        <f>IF(Table1[[#This Row],[Ledger 8]]="","",IF(Table1[[#This Row],[Effect 8]]="Dr.",-Table1[[#This Row],[Amount 8]],Table1[[#This Row],[Amount 8]]))</f>
        <v/>
      </c>
      <c r="DL160" t="str">
        <f>IF(Table1[[#This Row],[Ledger 9]]="","","No")</f>
        <v/>
      </c>
      <c r="DM160" t="str">
        <f>IF(Table1[[#This Row],[Ledger 9]]="","",IF(Table1[[#This Row],[Effect 9]]="Dr.","Yes","No"))</f>
        <v/>
      </c>
      <c r="DN160" t="str">
        <f>IF(Table1[[#This Row],[Ledger 9]]="","",Table1[[#This Row],[Ledger 9]])</f>
        <v/>
      </c>
      <c r="DO160" t="str">
        <f>IF(Table1[[#This Row],[Ledger 9]]="","",IF(Table1[[#This Row],[Effect 9]]="Dr.",-Table1[[#This Row],[Amount 9]],Table1[[#This Row],[Amount 9]]))</f>
        <v/>
      </c>
      <c r="DR160" t="str">
        <f>IF(Table1[[#This Row],[Ledger 10]]="","","No")</f>
        <v/>
      </c>
      <c r="DS160" t="str">
        <f>IF(Table1[[#This Row],[Ledger 10]]="","",IF(Table1[[#This Row],[Effect 10]]="Dr.","Yes","No"))</f>
        <v/>
      </c>
      <c r="DT160" t="str">
        <f>IF(Table1[[#This Row],[Ledger 10]]="","",Table1[[#This Row],[Ledger 10]])</f>
        <v/>
      </c>
      <c r="DU160" t="str">
        <f>IF(Table1[[#This Row],[Ledger 10]]="","",IF(Table1[[#This Row],[Effect 10]]="Dr.",-Table1[[#This Row],[Amount 10]],Table1[[#This Row],[Amount 10]]))</f>
        <v/>
      </c>
      <c r="DX160" t="str">
        <f>IF(Table1[[#This Row],[Ledger 11]]="","","No")</f>
        <v/>
      </c>
      <c r="DY160" t="str">
        <f>IF(Table1[[#This Row],[Ledger 11]]="","",IF(Table1[[#This Row],[Effect 11]]="Dr.","Yes","No"))</f>
        <v/>
      </c>
      <c r="DZ160" t="str">
        <f>IF(Table1[[#This Row],[Ledger 11]]="","",Table1[[#This Row],[Ledger 11]])</f>
        <v/>
      </c>
      <c r="EA160" t="str">
        <f>IF(Table1[[#This Row],[Ledger 11]]="","",IF(Table1[[#This Row],[Effect 11]]="Dr.",-Table1[[#This Row],[Amount 11]],Table1[[#This Row],[Amount 11]]))</f>
        <v/>
      </c>
      <c r="ED160" t="str">
        <f>IF(Table1[[#This Row],[Ledger 12]]="","","No")</f>
        <v/>
      </c>
      <c r="EE160" t="str">
        <f>IF(Table1[[#This Row],[Ledger 12]]="","",IF(Table1[[#This Row],[Effect 12]]="Dr.","Yes","No"))</f>
        <v/>
      </c>
      <c r="EF160" t="str">
        <f>IF(Table1[[#This Row],[Ledger 12]]="","",Table1[[#This Row],[Ledger 12]])</f>
        <v/>
      </c>
      <c r="EG160" t="str">
        <f>IF(Table1[[#This Row],[Ledger 12]]="","",IF(Table1[[#This Row],[Effect 12]]="Dr.",-Table1[[#This Row],[Amount 12]],Table1[[#This Row],[Amount 12]]))</f>
        <v/>
      </c>
      <c r="EJ160" t="str">
        <f>IF(Table1[[#This Row],[Ledger 13]]="","","No")</f>
        <v/>
      </c>
      <c r="EK160" t="str">
        <f>IF(Table1[[#This Row],[Ledger 13]]="","",IF(Table1[[#This Row],[Effect 13]]="Dr.","Yes","No"))</f>
        <v/>
      </c>
      <c r="EL160" t="str">
        <f>IF(Table1[[#This Row],[Ledger 13]]="","",Table1[[#This Row],[Ledger 13]])</f>
        <v/>
      </c>
      <c r="EM160" t="str">
        <f>IF(Table1[[#This Row],[Ledger 13]]="","",IF(Table1[[#This Row],[Effect 13]]="Dr.",-Table1[[#This Row],[Amount 13]],Table1[[#This Row],[Amount 13]]))</f>
        <v/>
      </c>
      <c r="EP160" t="str">
        <f>IF(Table1[[#This Row],[Ledger 14]]="","","No")</f>
        <v/>
      </c>
      <c r="EQ160" t="str">
        <f>IF(Table1[[#This Row],[Ledger 14]]="","",IF(Table1[[#This Row],[Effect 14]]="Dr.","Yes","No"))</f>
        <v/>
      </c>
      <c r="ER160" t="str">
        <f>IF(Table1[[#This Row],[Ledger 14]]="","",Table1[[#This Row],[Ledger 14]])</f>
        <v/>
      </c>
      <c r="ES160" t="str">
        <f>IF(Table1[[#This Row],[Ledger 14]]="","",IF(Table1[[#This Row],[Effect 14]]="Dr.",-Table1[[#This Row],[Amount 14]],Table1[[#This Row],[Amount 14]]))</f>
        <v/>
      </c>
      <c r="EV160" t="str">
        <f>IF(Table1[[#This Row],[Ledger 15]]="","","No")</f>
        <v/>
      </c>
      <c r="EW160" t="str">
        <f>IF(Table1[[#This Row],[Ledger 15]]="","",IF(Table1[[#This Row],[Effect 15]]="Dr.","Yes","No"))</f>
        <v/>
      </c>
      <c r="EX160" t="str">
        <f>IF(Table1[[#This Row],[Ledger 15]]="","",Table1[[#This Row],[Ledger 15]])</f>
        <v/>
      </c>
      <c r="EY160" t="str">
        <f>IF(Table1[[#This Row],[Ledger 15]]="","",IF(Table1[[#This Row],[Effect 15]]="Dr.",-Table1[[#This Row],[Amount 15]],Table1[[#This Row],[Amount 15]]))</f>
        <v/>
      </c>
      <c r="FD1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0">
        <f>IF(Table1[[#This Row],[Date]]="",0,IF(AND(Table1[[#This Row],[Date]]&gt;=$FE$2,Table1[[#This Row],[Date]]&lt;=$FE$3),0,1))</f>
        <v>0</v>
      </c>
      <c r="FF160">
        <f>IF(Table1[[#This Row],[Date]]="",0,IF(TYPE(VLOOKUP(Table1[[#This Row],[Voucher Type]],Table1[[#All],[Voucher Type Master]],1,FALSE))=16,1,0))</f>
        <v>0</v>
      </c>
      <c r="FG160">
        <f>IF(TYPE(IF(Table1[[#This Row],[Date]]="",0,IF(VLOOKUP(Table1[[#This Row],[Voucher Type]],$FY$5:$FZ$13,2,0)=Table1[[#This Row],[Effect 1]],0,1)))=16,1,0)</f>
        <v>0</v>
      </c>
      <c r="FH1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0">
        <f>IF(LEN(Table1[[#This Row],[Ledger 1]])&gt;0,IF(TYPE(VLOOKUP(Table1[[#This Row],[Ledger 1]],GZ:GZ,1,0))=16,1,0),0)</f>
        <v>0</v>
      </c>
      <c r="FJ160">
        <f>IF(LEN(Table1[[#This Row],[Ledger 2]])&gt;0,IF(TYPE(VLOOKUP(Table1[[#This Row],[Ledger 2]],GZ:GZ,1,0))=16,1,0),0)</f>
        <v>0</v>
      </c>
      <c r="FK160">
        <f>IF(LEN(Table1[[#This Row],[Ledger 3]])&gt;0,IF(TYPE(VLOOKUP(Table1[[#This Row],[Ledger 3]],GZ:GZ,1,0))=16,1,0),0)</f>
        <v>0</v>
      </c>
      <c r="FL160">
        <f>IF(LEN(Table1[[#This Row],[Ledger 4]])&gt;0,IF(TYPE(VLOOKUP(Table1[[#This Row],[Ledger 4]],GZ:GZ,1,0))=16,1,0),0)</f>
        <v>0</v>
      </c>
      <c r="FM160">
        <f>IF(LEN(Table1[[#This Row],[Ledger 5]])&gt;0,IF(TYPE(VLOOKUP(Table1[[#This Row],[Ledger 5]],GZ:GZ,1,0))=16,1,0),0)</f>
        <v>0</v>
      </c>
      <c r="FN160">
        <f>IF(LEN(Table1[[#This Row],[Ledger 6]])&gt;0,IF(TYPE(VLOOKUP(Table1[[#This Row],[Ledger 6]],$GZ:$GZ,1,0))=16,1,0),0)</f>
        <v>0</v>
      </c>
      <c r="FO160">
        <f>IF(LEN(Table1[[#This Row],[Ledger 7]])&gt;0,IF(TYPE(VLOOKUP(Table1[[#This Row],[Ledger 7]],$GZ:$GZ,1,0))=16,1,0),0)</f>
        <v>0</v>
      </c>
      <c r="FP160">
        <f>IF(LEN(Table1[[#This Row],[Ledger 8]])&gt;0,IF(TYPE(VLOOKUP(Table1[[#This Row],[Ledger 8]],$GZ:$GZ,1,0))=16,1,0),0)</f>
        <v>0</v>
      </c>
      <c r="FQ160">
        <f>IF(LEN(Table1[[#This Row],[Ledger 9]])&gt;0,IF(TYPE(VLOOKUP(Table1[[#This Row],[Ledger 9]],$GZ:$GZ,1,0))=16,1,0),0)</f>
        <v>0</v>
      </c>
      <c r="FR160">
        <f>IF(LEN(Table1[[#This Row],[Ledger 10]])&gt;0,IF(TYPE(VLOOKUP(Table1[[#This Row],[Ledger 10]],$GZ:$GZ,1,0))=16,1,0),0)</f>
        <v>0</v>
      </c>
      <c r="FS160">
        <f>IF(LEN(Table1[[#This Row],[Ledger 11]])&gt;0,IF(TYPE(VLOOKUP(Table1[[#This Row],[Ledger 11]],$GZ:$GZ,1,0))=16,1,0),0)</f>
        <v>0</v>
      </c>
      <c r="FT160">
        <f>IF(LEN(Table1[[#This Row],[Ledger 12]])&gt;0,IF(TYPE(VLOOKUP(Table1[[#This Row],[Ledger 12]],$GZ:$GZ,1,0))=16,1,0),0)</f>
        <v>0</v>
      </c>
      <c r="FU160">
        <f>IF(LEN(Table1[[#This Row],[Ledger 13]])&gt;0,IF(TYPE(VLOOKUP(Table1[[#This Row],[Ledger 13]],$GZ:$GZ,1,0))=16,1,0),0)</f>
        <v>0</v>
      </c>
      <c r="FV160">
        <f>IF(LEN(Table1[[#This Row],[Ledger 14]])&gt;0,IF(TYPE(VLOOKUP(Table1[[#This Row],[Ledger 14]],$GZ:$GZ,1,0))=16,1,0),0)</f>
        <v>0</v>
      </c>
      <c r="FW160">
        <f>IF(LEN(Table1[[#This Row],[Ledger 15]])&gt;0,IF(TYPE(VLOOKUP(Table1[[#This Row],[Ledger 15]],$GZ:$GZ,1,0))=16,1,0),0)</f>
        <v>0</v>
      </c>
    </row>
    <row r="161" spans="4:179" ht="33" customHeight="1" x14ac:dyDescent="0.45">
      <c r="D161" s="8">
        <f t="shared" si="11"/>
        <v>156</v>
      </c>
      <c r="E161" s="32"/>
      <c r="F161" s="34"/>
      <c r="G161" s="34"/>
      <c r="H161" s="34"/>
      <c r="I161" s="34"/>
      <c r="J161" s="38"/>
      <c r="K161" s="33"/>
      <c r="L161" s="36"/>
      <c r="M161" s="35"/>
      <c r="N161" s="34"/>
      <c r="O161" s="41"/>
      <c r="P161" s="35"/>
      <c r="Q161" s="34"/>
      <c r="R161" s="37"/>
      <c r="S161" s="35"/>
      <c r="T161" s="34"/>
      <c r="U161" s="37"/>
      <c r="V161" s="35"/>
      <c r="W161" s="34"/>
      <c r="X161" s="37"/>
      <c r="Y161" s="35"/>
      <c r="Z161" s="34"/>
      <c r="AA161" s="37"/>
      <c r="AB161" s="35"/>
      <c r="AC161" s="34"/>
      <c r="AD161" s="37"/>
      <c r="AE161" s="35"/>
      <c r="AF161" s="34"/>
      <c r="AG161" s="37"/>
      <c r="AH161" s="35"/>
      <c r="AI161" s="34"/>
      <c r="AJ161" s="37"/>
      <c r="AK161" s="35"/>
      <c r="AL161" s="34"/>
      <c r="AM161" s="37"/>
      <c r="AN161" s="35"/>
      <c r="AO161" s="34"/>
      <c r="AP161" s="37"/>
      <c r="AQ161" s="35"/>
      <c r="AR161" s="34"/>
      <c r="AS161" s="37"/>
      <c r="AT161" s="35"/>
      <c r="AU161" s="34"/>
      <c r="AV161" s="37"/>
      <c r="AW161" s="35"/>
      <c r="AX161" s="34"/>
      <c r="AY161" s="37"/>
      <c r="AZ161" s="35"/>
      <c r="BA161" s="34"/>
      <c r="BB161" s="37"/>
      <c r="BC1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1" s="7"/>
      <c r="BF161" t="str">
        <f>IF(Table1[[#This Row],[Date]]="","","&amp;lt;VOUCHER REMOTEID="&amp;""""&amp;$A$11&amp;$A$13&amp;ROW()&amp;""""&amp;" VCHTYPE="""&amp;F161&amp;""" ACTION="""&amp;"Create"&amp;"""&amp;gt;")</f>
        <v/>
      </c>
      <c r="BG161" t="str">
        <f>IF(Table1[[#This Row],[Date]]="","",TEXT(Table1[[#This Row],[Date]],"yyyymmdd"))</f>
        <v/>
      </c>
      <c r="BH161" t="str">
        <f>Table1[[#This Row],[Date2]]</f>
        <v/>
      </c>
      <c r="BI161" t="str">
        <f>IF(Table1[[#This Row],[Date]]="","",Table1[[#This Row],[Voucher Type]])</f>
        <v/>
      </c>
      <c r="BJ161" t="str">
        <f>IF(Table1[[#This Row],[Ref No / Invoice No]]="","",Table1[[#This Row],[Ref No / Invoice No]])</f>
        <v/>
      </c>
      <c r="BK161" t="str">
        <f>IF(Table1[[#This Row],[Voucher No]]="","",Table1[[#This Row],[Voucher No]])</f>
        <v/>
      </c>
      <c r="BL161" t="str">
        <f>IF(Table1[[#This Row],[Date]]="","",Table1[[#This Row],[Narration]])</f>
        <v/>
      </c>
      <c r="BM161" t="str">
        <f>IF(Table1[[#This Row],[Date]]="","",$A$11&amp;$A$13&amp;ROW())</f>
        <v/>
      </c>
      <c r="BN161" t="str">
        <f>IF(Table1[[#This Row],[Date]]="","",$A$13)</f>
        <v/>
      </c>
      <c r="BP161" t="str">
        <f>IF(Table1[[#This Row],[Ledger 1]]="","","No")</f>
        <v/>
      </c>
      <c r="BQ161" t="str">
        <f>IF(Table1[[#This Row],[Date]]="","",IF(Table1[[#This Row],[Effect 1]]="Dr.","Yes","No"))</f>
        <v/>
      </c>
      <c r="BR161" t="str">
        <f>IF(Table1[[#This Row],[Date]]="","",Table1[[#This Row],[Ledger 1]])</f>
        <v/>
      </c>
      <c r="BS161" t="str">
        <f>IF(Table1[[#This Row],[Date]]="","",IF(Table1[[#This Row],[Effect 1]]="Dr.",-Table1[[#This Row],[Amount 1]],Table1[[#This Row],[Amount 1]]))</f>
        <v/>
      </c>
      <c r="BV161" t="str">
        <f>IF(Table1[[#This Row],[Ledger 2]]="","","No")</f>
        <v/>
      </c>
      <c r="BW161" t="str">
        <f>IF(Table1[[#This Row],[Date]]="","",IF(Table1[[#This Row],[Effect 2]]="Dr.","Yes","No"))</f>
        <v/>
      </c>
      <c r="BX161" t="str">
        <f>IF(Table1[[#This Row],[Date]]="","",Table1[[#This Row],[Ledger 2]])</f>
        <v/>
      </c>
      <c r="BY161" t="str">
        <f>IF(Table1[[#This Row],[Date]]="","",IF(Table1[[#This Row],[Effect 2]]="Dr.",-Table1[[#This Row],[Amount 2]],Table1[[#This Row],[Amount 2]]))</f>
        <v/>
      </c>
      <c r="CB161" t="str">
        <f>IF(Table1[[#This Row],[Ledger 3]]="","","No")</f>
        <v/>
      </c>
      <c r="CC161" t="str">
        <f>IF(Table1[[#This Row],[Ledger 3]]="","",IF(Table1[[#This Row],[Effect 3]]="Dr.","Yes","No"))</f>
        <v/>
      </c>
      <c r="CD161" t="str">
        <f>IF(Table1[[#This Row],[Ledger 3]]="","",Table1[[#This Row],[Ledger 3]])</f>
        <v/>
      </c>
      <c r="CE161" t="str">
        <f>IF(Table1[[#This Row],[Ledger 3]]="","",IF(Table1[[#This Row],[Effect 3]]="Dr.",-Table1[[#This Row],[Amount 3]],Table1[[#This Row],[Amount 3]]))</f>
        <v/>
      </c>
      <c r="CH161" t="str">
        <f>IF(Table1[[#This Row],[Ledger 4]]="","","No")</f>
        <v/>
      </c>
      <c r="CI161" t="str">
        <f>IF(Table1[[#This Row],[Ledger 4]]="","",IF(Table1[[#This Row],[Effect 4]]="Dr.","Yes","No"))</f>
        <v/>
      </c>
      <c r="CJ161" t="str">
        <f>IF(Table1[[#This Row],[Ledger 4]]="","",Table1[[#This Row],[Ledger 4]])</f>
        <v/>
      </c>
      <c r="CK161" t="str">
        <f>IF(Table1[[#This Row],[Ledger 4]]="","",IF(Table1[[#This Row],[Effect 4]]="Dr.",-Table1[[#This Row],[Amount 4]],Table1[[#This Row],[Amount 4]]))</f>
        <v/>
      </c>
      <c r="CN161" t="str">
        <f>IF(Table1[[#This Row],[Ledger 5]]="","","No")</f>
        <v/>
      </c>
      <c r="CO161" t="str">
        <f>IF(Table1[[#This Row],[Ledger 5]]="","",IF(Table1[[#This Row],[Effect 5]]="Dr.","Yes","No"))</f>
        <v/>
      </c>
      <c r="CP161" t="str">
        <f>IF(Table1[[#This Row],[Ledger 5]]="","",Table1[[#This Row],[Ledger 5]])</f>
        <v/>
      </c>
      <c r="CQ161" t="str">
        <f>IF(Table1[[#This Row],[Ledger 5]]="","",IF(Table1[[#This Row],[Effect 5]]="Dr.",-Table1[[#This Row],[Amount 5]],Table1[[#This Row],[Amount 5]]))</f>
        <v/>
      </c>
      <c r="CT161" t="str">
        <f>IF(Table1[[#This Row],[Ledger 6]]="","","No")</f>
        <v/>
      </c>
      <c r="CU161" t="str">
        <f>IF(Table1[[#This Row],[Ledger 6]]="","",IF(Table1[[#This Row],[Effect 6]]="Dr.","Yes","No"))</f>
        <v/>
      </c>
      <c r="CV161" t="str">
        <f>IF(Table1[[#This Row],[Ledger 6]]="","",Table1[[#This Row],[Ledger 6]])</f>
        <v/>
      </c>
      <c r="CW161" t="str">
        <f>IF(Table1[[#This Row],[Ledger 6]]="","",IF(Table1[[#This Row],[Effect 6]]="Dr.",-Table1[[#This Row],[Amount 6]],Table1[[#This Row],[Amount 6]]))</f>
        <v/>
      </c>
      <c r="CZ161" t="str">
        <f>IF(Table1[[#This Row],[Ledger 7]]="","","No")</f>
        <v/>
      </c>
      <c r="DA161" t="str">
        <f>IF(Table1[[#This Row],[Ledger 7]]="","",IF(Table1[[#This Row],[Effect 7]]="Dr.","Yes","No"))</f>
        <v/>
      </c>
      <c r="DB161" t="str">
        <f>IF(Table1[[#This Row],[Ledger 7]]="","",Table1[[#This Row],[Ledger 7]])</f>
        <v/>
      </c>
      <c r="DC161" t="str">
        <f>IF(Table1[[#This Row],[Ledger 7]]="","",IF(Table1[[#This Row],[Effect 7]]="Dr.",-Table1[[#This Row],[Amount 7]],Table1[[#This Row],[Amount 7]]))</f>
        <v/>
      </c>
      <c r="DF161" t="str">
        <f>IF(Table1[[#This Row],[Ledger 8]]="","","No")</f>
        <v/>
      </c>
      <c r="DG161" t="str">
        <f>IF(Table1[[#This Row],[Ledger 8]]="","",IF(Table1[[#This Row],[Effect 8]]="Dr.","Yes","No"))</f>
        <v/>
      </c>
      <c r="DH161" t="str">
        <f>IF(Table1[[#This Row],[Ledger 8]]="","",Table1[[#This Row],[Ledger 8]])</f>
        <v/>
      </c>
      <c r="DI161" t="str">
        <f>IF(Table1[[#This Row],[Ledger 8]]="","",IF(Table1[[#This Row],[Effect 8]]="Dr.",-Table1[[#This Row],[Amount 8]],Table1[[#This Row],[Amount 8]]))</f>
        <v/>
      </c>
      <c r="DL161" t="str">
        <f>IF(Table1[[#This Row],[Ledger 9]]="","","No")</f>
        <v/>
      </c>
      <c r="DM161" t="str">
        <f>IF(Table1[[#This Row],[Ledger 9]]="","",IF(Table1[[#This Row],[Effect 9]]="Dr.","Yes","No"))</f>
        <v/>
      </c>
      <c r="DN161" t="str">
        <f>IF(Table1[[#This Row],[Ledger 9]]="","",Table1[[#This Row],[Ledger 9]])</f>
        <v/>
      </c>
      <c r="DO161" t="str">
        <f>IF(Table1[[#This Row],[Ledger 9]]="","",IF(Table1[[#This Row],[Effect 9]]="Dr.",-Table1[[#This Row],[Amount 9]],Table1[[#This Row],[Amount 9]]))</f>
        <v/>
      </c>
      <c r="DR161" t="str">
        <f>IF(Table1[[#This Row],[Ledger 10]]="","","No")</f>
        <v/>
      </c>
      <c r="DS161" t="str">
        <f>IF(Table1[[#This Row],[Ledger 10]]="","",IF(Table1[[#This Row],[Effect 10]]="Dr.","Yes","No"))</f>
        <v/>
      </c>
      <c r="DT161" t="str">
        <f>IF(Table1[[#This Row],[Ledger 10]]="","",Table1[[#This Row],[Ledger 10]])</f>
        <v/>
      </c>
      <c r="DU161" t="str">
        <f>IF(Table1[[#This Row],[Ledger 10]]="","",IF(Table1[[#This Row],[Effect 10]]="Dr.",-Table1[[#This Row],[Amount 10]],Table1[[#This Row],[Amount 10]]))</f>
        <v/>
      </c>
      <c r="DX161" t="str">
        <f>IF(Table1[[#This Row],[Ledger 11]]="","","No")</f>
        <v/>
      </c>
      <c r="DY161" t="str">
        <f>IF(Table1[[#This Row],[Ledger 11]]="","",IF(Table1[[#This Row],[Effect 11]]="Dr.","Yes","No"))</f>
        <v/>
      </c>
      <c r="DZ161" t="str">
        <f>IF(Table1[[#This Row],[Ledger 11]]="","",Table1[[#This Row],[Ledger 11]])</f>
        <v/>
      </c>
      <c r="EA161" t="str">
        <f>IF(Table1[[#This Row],[Ledger 11]]="","",IF(Table1[[#This Row],[Effect 11]]="Dr.",-Table1[[#This Row],[Amount 11]],Table1[[#This Row],[Amount 11]]))</f>
        <v/>
      </c>
      <c r="ED161" t="str">
        <f>IF(Table1[[#This Row],[Ledger 12]]="","","No")</f>
        <v/>
      </c>
      <c r="EE161" t="str">
        <f>IF(Table1[[#This Row],[Ledger 12]]="","",IF(Table1[[#This Row],[Effect 12]]="Dr.","Yes","No"))</f>
        <v/>
      </c>
      <c r="EF161" t="str">
        <f>IF(Table1[[#This Row],[Ledger 12]]="","",Table1[[#This Row],[Ledger 12]])</f>
        <v/>
      </c>
      <c r="EG161" t="str">
        <f>IF(Table1[[#This Row],[Ledger 12]]="","",IF(Table1[[#This Row],[Effect 12]]="Dr.",-Table1[[#This Row],[Amount 12]],Table1[[#This Row],[Amount 12]]))</f>
        <v/>
      </c>
      <c r="EJ161" t="str">
        <f>IF(Table1[[#This Row],[Ledger 13]]="","","No")</f>
        <v/>
      </c>
      <c r="EK161" t="str">
        <f>IF(Table1[[#This Row],[Ledger 13]]="","",IF(Table1[[#This Row],[Effect 13]]="Dr.","Yes","No"))</f>
        <v/>
      </c>
      <c r="EL161" t="str">
        <f>IF(Table1[[#This Row],[Ledger 13]]="","",Table1[[#This Row],[Ledger 13]])</f>
        <v/>
      </c>
      <c r="EM161" t="str">
        <f>IF(Table1[[#This Row],[Ledger 13]]="","",IF(Table1[[#This Row],[Effect 13]]="Dr.",-Table1[[#This Row],[Amount 13]],Table1[[#This Row],[Amount 13]]))</f>
        <v/>
      </c>
      <c r="EP161" t="str">
        <f>IF(Table1[[#This Row],[Ledger 14]]="","","No")</f>
        <v/>
      </c>
      <c r="EQ161" t="str">
        <f>IF(Table1[[#This Row],[Ledger 14]]="","",IF(Table1[[#This Row],[Effect 14]]="Dr.","Yes","No"))</f>
        <v/>
      </c>
      <c r="ER161" t="str">
        <f>IF(Table1[[#This Row],[Ledger 14]]="","",Table1[[#This Row],[Ledger 14]])</f>
        <v/>
      </c>
      <c r="ES161" t="str">
        <f>IF(Table1[[#This Row],[Ledger 14]]="","",IF(Table1[[#This Row],[Effect 14]]="Dr.",-Table1[[#This Row],[Amount 14]],Table1[[#This Row],[Amount 14]]))</f>
        <v/>
      </c>
      <c r="EV161" t="str">
        <f>IF(Table1[[#This Row],[Ledger 15]]="","","No")</f>
        <v/>
      </c>
      <c r="EW161" t="str">
        <f>IF(Table1[[#This Row],[Ledger 15]]="","",IF(Table1[[#This Row],[Effect 15]]="Dr.","Yes","No"))</f>
        <v/>
      </c>
      <c r="EX161" t="str">
        <f>IF(Table1[[#This Row],[Ledger 15]]="","",Table1[[#This Row],[Ledger 15]])</f>
        <v/>
      </c>
      <c r="EY161" t="str">
        <f>IF(Table1[[#This Row],[Ledger 15]]="","",IF(Table1[[#This Row],[Effect 15]]="Dr.",-Table1[[#This Row],[Amount 15]],Table1[[#This Row],[Amount 15]]))</f>
        <v/>
      </c>
      <c r="FD1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1">
        <f>IF(Table1[[#This Row],[Date]]="",0,IF(AND(Table1[[#This Row],[Date]]&gt;=$FE$2,Table1[[#This Row],[Date]]&lt;=$FE$3),0,1))</f>
        <v>0</v>
      </c>
      <c r="FF161">
        <f>IF(Table1[[#This Row],[Date]]="",0,IF(TYPE(VLOOKUP(Table1[[#This Row],[Voucher Type]],Table1[[#All],[Voucher Type Master]],1,FALSE))=16,1,0))</f>
        <v>0</v>
      </c>
      <c r="FG161">
        <f>IF(TYPE(IF(Table1[[#This Row],[Date]]="",0,IF(VLOOKUP(Table1[[#This Row],[Voucher Type]],$FY$5:$FZ$13,2,0)=Table1[[#This Row],[Effect 1]],0,1)))=16,1,0)</f>
        <v>0</v>
      </c>
      <c r="FH1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1">
        <f>IF(LEN(Table1[[#This Row],[Ledger 1]])&gt;0,IF(TYPE(VLOOKUP(Table1[[#This Row],[Ledger 1]],GZ:GZ,1,0))=16,1,0),0)</f>
        <v>0</v>
      </c>
      <c r="FJ161">
        <f>IF(LEN(Table1[[#This Row],[Ledger 2]])&gt;0,IF(TYPE(VLOOKUP(Table1[[#This Row],[Ledger 2]],GZ:GZ,1,0))=16,1,0),0)</f>
        <v>0</v>
      </c>
      <c r="FK161">
        <f>IF(LEN(Table1[[#This Row],[Ledger 3]])&gt;0,IF(TYPE(VLOOKUP(Table1[[#This Row],[Ledger 3]],GZ:GZ,1,0))=16,1,0),0)</f>
        <v>0</v>
      </c>
      <c r="FL161">
        <f>IF(LEN(Table1[[#This Row],[Ledger 4]])&gt;0,IF(TYPE(VLOOKUP(Table1[[#This Row],[Ledger 4]],GZ:GZ,1,0))=16,1,0),0)</f>
        <v>0</v>
      </c>
      <c r="FM161">
        <f>IF(LEN(Table1[[#This Row],[Ledger 5]])&gt;0,IF(TYPE(VLOOKUP(Table1[[#This Row],[Ledger 5]],GZ:GZ,1,0))=16,1,0),0)</f>
        <v>0</v>
      </c>
      <c r="FN161">
        <f>IF(LEN(Table1[[#This Row],[Ledger 6]])&gt;0,IF(TYPE(VLOOKUP(Table1[[#This Row],[Ledger 6]],$GZ:$GZ,1,0))=16,1,0),0)</f>
        <v>0</v>
      </c>
      <c r="FO161">
        <f>IF(LEN(Table1[[#This Row],[Ledger 7]])&gt;0,IF(TYPE(VLOOKUP(Table1[[#This Row],[Ledger 7]],$GZ:$GZ,1,0))=16,1,0),0)</f>
        <v>0</v>
      </c>
      <c r="FP161">
        <f>IF(LEN(Table1[[#This Row],[Ledger 8]])&gt;0,IF(TYPE(VLOOKUP(Table1[[#This Row],[Ledger 8]],$GZ:$GZ,1,0))=16,1,0),0)</f>
        <v>0</v>
      </c>
      <c r="FQ161">
        <f>IF(LEN(Table1[[#This Row],[Ledger 9]])&gt;0,IF(TYPE(VLOOKUP(Table1[[#This Row],[Ledger 9]],$GZ:$GZ,1,0))=16,1,0),0)</f>
        <v>0</v>
      </c>
      <c r="FR161">
        <f>IF(LEN(Table1[[#This Row],[Ledger 10]])&gt;0,IF(TYPE(VLOOKUP(Table1[[#This Row],[Ledger 10]],$GZ:$GZ,1,0))=16,1,0),0)</f>
        <v>0</v>
      </c>
      <c r="FS161">
        <f>IF(LEN(Table1[[#This Row],[Ledger 11]])&gt;0,IF(TYPE(VLOOKUP(Table1[[#This Row],[Ledger 11]],$GZ:$GZ,1,0))=16,1,0),0)</f>
        <v>0</v>
      </c>
      <c r="FT161">
        <f>IF(LEN(Table1[[#This Row],[Ledger 12]])&gt;0,IF(TYPE(VLOOKUP(Table1[[#This Row],[Ledger 12]],$GZ:$GZ,1,0))=16,1,0),0)</f>
        <v>0</v>
      </c>
      <c r="FU161">
        <f>IF(LEN(Table1[[#This Row],[Ledger 13]])&gt;0,IF(TYPE(VLOOKUP(Table1[[#This Row],[Ledger 13]],$GZ:$GZ,1,0))=16,1,0),0)</f>
        <v>0</v>
      </c>
      <c r="FV161">
        <f>IF(LEN(Table1[[#This Row],[Ledger 14]])&gt;0,IF(TYPE(VLOOKUP(Table1[[#This Row],[Ledger 14]],$GZ:$GZ,1,0))=16,1,0),0)</f>
        <v>0</v>
      </c>
      <c r="FW161">
        <f>IF(LEN(Table1[[#This Row],[Ledger 15]])&gt;0,IF(TYPE(VLOOKUP(Table1[[#This Row],[Ledger 15]],$GZ:$GZ,1,0))=16,1,0),0)</f>
        <v>0</v>
      </c>
    </row>
    <row r="162" spans="4:179" ht="33" customHeight="1" x14ac:dyDescent="0.45">
      <c r="D162" s="8">
        <f t="shared" si="11"/>
        <v>157</v>
      </c>
      <c r="E162" s="32"/>
      <c r="F162" s="34"/>
      <c r="G162" s="34"/>
      <c r="H162" s="34"/>
      <c r="I162" s="34"/>
      <c r="J162" s="38"/>
      <c r="K162" s="33"/>
      <c r="L162" s="36"/>
      <c r="M162" s="35"/>
      <c r="N162" s="34"/>
      <c r="O162" s="41"/>
      <c r="P162" s="35"/>
      <c r="Q162" s="34"/>
      <c r="R162" s="37"/>
      <c r="S162" s="35"/>
      <c r="T162" s="34"/>
      <c r="U162" s="37"/>
      <c r="V162" s="35"/>
      <c r="W162" s="34"/>
      <c r="X162" s="37"/>
      <c r="Y162" s="35"/>
      <c r="Z162" s="34"/>
      <c r="AA162" s="37"/>
      <c r="AB162" s="35"/>
      <c r="AC162" s="34"/>
      <c r="AD162" s="37"/>
      <c r="AE162" s="35"/>
      <c r="AF162" s="34"/>
      <c r="AG162" s="37"/>
      <c r="AH162" s="35"/>
      <c r="AI162" s="34"/>
      <c r="AJ162" s="37"/>
      <c r="AK162" s="35"/>
      <c r="AL162" s="34"/>
      <c r="AM162" s="37"/>
      <c r="AN162" s="35"/>
      <c r="AO162" s="34"/>
      <c r="AP162" s="37"/>
      <c r="AQ162" s="35"/>
      <c r="AR162" s="34"/>
      <c r="AS162" s="37"/>
      <c r="AT162" s="35"/>
      <c r="AU162" s="34"/>
      <c r="AV162" s="37"/>
      <c r="AW162" s="35"/>
      <c r="AX162" s="34"/>
      <c r="AY162" s="37"/>
      <c r="AZ162" s="35"/>
      <c r="BA162" s="34"/>
      <c r="BB162" s="37"/>
      <c r="BC1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2" s="7"/>
      <c r="BF162" t="str">
        <f>IF(Table1[[#This Row],[Date]]="","","&amp;lt;VOUCHER REMOTEID="&amp;""""&amp;$A$11&amp;$A$13&amp;ROW()&amp;""""&amp;" VCHTYPE="""&amp;F162&amp;""" ACTION="""&amp;"Create"&amp;"""&amp;gt;")</f>
        <v/>
      </c>
      <c r="BG162" t="str">
        <f>IF(Table1[[#This Row],[Date]]="","",TEXT(Table1[[#This Row],[Date]],"yyyymmdd"))</f>
        <v/>
      </c>
      <c r="BH162" t="str">
        <f>Table1[[#This Row],[Date2]]</f>
        <v/>
      </c>
      <c r="BI162" t="str">
        <f>IF(Table1[[#This Row],[Date]]="","",Table1[[#This Row],[Voucher Type]])</f>
        <v/>
      </c>
      <c r="BJ162" t="str">
        <f>IF(Table1[[#This Row],[Ref No / Invoice No]]="","",Table1[[#This Row],[Ref No / Invoice No]])</f>
        <v/>
      </c>
      <c r="BK162" t="str">
        <f>IF(Table1[[#This Row],[Voucher No]]="","",Table1[[#This Row],[Voucher No]])</f>
        <v/>
      </c>
      <c r="BL162" t="str">
        <f>IF(Table1[[#This Row],[Date]]="","",Table1[[#This Row],[Narration]])</f>
        <v/>
      </c>
      <c r="BM162" t="str">
        <f>IF(Table1[[#This Row],[Date]]="","",$A$11&amp;$A$13&amp;ROW())</f>
        <v/>
      </c>
      <c r="BN162" t="str">
        <f>IF(Table1[[#This Row],[Date]]="","",$A$13)</f>
        <v/>
      </c>
      <c r="BP162" t="str">
        <f>IF(Table1[[#This Row],[Ledger 1]]="","","No")</f>
        <v/>
      </c>
      <c r="BQ162" t="str">
        <f>IF(Table1[[#This Row],[Date]]="","",IF(Table1[[#This Row],[Effect 1]]="Dr.","Yes","No"))</f>
        <v/>
      </c>
      <c r="BR162" t="str">
        <f>IF(Table1[[#This Row],[Date]]="","",Table1[[#This Row],[Ledger 1]])</f>
        <v/>
      </c>
      <c r="BS162" t="str">
        <f>IF(Table1[[#This Row],[Date]]="","",IF(Table1[[#This Row],[Effect 1]]="Dr.",-Table1[[#This Row],[Amount 1]],Table1[[#This Row],[Amount 1]]))</f>
        <v/>
      </c>
      <c r="BV162" t="str">
        <f>IF(Table1[[#This Row],[Ledger 2]]="","","No")</f>
        <v/>
      </c>
      <c r="BW162" t="str">
        <f>IF(Table1[[#This Row],[Date]]="","",IF(Table1[[#This Row],[Effect 2]]="Dr.","Yes","No"))</f>
        <v/>
      </c>
      <c r="BX162" t="str">
        <f>IF(Table1[[#This Row],[Date]]="","",Table1[[#This Row],[Ledger 2]])</f>
        <v/>
      </c>
      <c r="BY162" t="str">
        <f>IF(Table1[[#This Row],[Date]]="","",IF(Table1[[#This Row],[Effect 2]]="Dr.",-Table1[[#This Row],[Amount 2]],Table1[[#This Row],[Amount 2]]))</f>
        <v/>
      </c>
      <c r="CB162" t="str">
        <f>IF(Table1[[#This Row],[Ledger 3]]="","","No")</f>
        <v/>
      </c>
      <c r="CC162" t="str">
        <f>IF(Table1[[#This Row],[Ledger 3]]="","",IF(Table1[[#This Row],[Effect 3]]="Dr.","Yes","No"))</f>
        <v/>
      </c>
      <c r="CD162" t="str">
        <f>IF(Table1[[#This Row],[Ledger 3]]="","",Table1[[#This Row],[Ledger 3]])</f>
        <v/>
      </c>
      <c r="CE162" t="str">
        <f>IF(Table1[[#This Row],[Ledger 3]]="","",IF(Table1[[#This Row],[Effect 3]]="Dr.",-Table1[[#This Row],[Amount 3]],Table1[[#This Row],[Amount 3]]))</f>
        <v/>
      </c>
      <c r="CH162" t="str">
        <f>IF(Table1[[#This Row],[Ledger 4]]="","","No")</f>
        <v/>
      </c>
      <c r="CI162" t="str">
        <f>IF(Table1[[#This Row],[Ledger 4]]="","",IF(Table1[[#This Row],[Effect 4]]="Dr.","Yes","No"))</f>
        <v/>
      </c>
      <c r="CJ162" t="str">
        <f>IF(Table1[[#This Row],[Ledger 4]]="","",Table1[[#This Row],[Ledger 4]])</f>
        <v/>
      </c>
      <c r="CK162" t="str">
        <f>IF(Table1[[#This Row],[Ledger 4]]="","",IF(Table1[[#This Row],[Effect 4]]="Dr.",-Table1[[#This Row],[Amount 4]],Table1[[#This Row],[Amount 4]]))</f>
        <v/>
      </c>
      <c r="CN162" t="str">
        <f>IF(Table1[[#This Row],[Ledger 5]]="","","No")</f>
        <v/>
      </c>
      <c r="CO162" t="str">
        <f>IF(Table1[[#This Row],[Ledger 5]]="","",IF(Table1[[#This Row],[Effect 5]]="Dr.","Yes","No"))</f>
        <v/>
      </c>
      <c r="CP162" t="str">
        <f>IF(Table1[[#This Row],[Ledger 5]]="","",Table1[[#This Row],[Ledger 5]])</f>
        <v/>
      </c>
      <c r="CQ162" t="str">
        <f>IF(Table1[[#This Row],[Ledger 5]]="","",IF(Table1[[#This Row],[Effect 5]]="Dr.",-Table1[[#This Row],[Amount 5]],Table1[[#This Row],[Amount 5]]))</f>
        <v/>
      </c>
      <c r="CT162" t="str">
        <f>IF(Table1[[#This Row],[Ledger 6]]="","","No")</f>
        <v/>
      </c>
      <c r="CU162" t="str">
        <f>IF(Table1[[#This Row],[Ledger 6]]="","",IF(Table1[[#This Row],[Effect 6]]="Dr.","Yes","No"))</f>
        <v/>
      </c>
      <c r="CV162" t="str">
        <f>IF(Table1[[#This Row],[Ledger 6]]="","",Table1[[#This Row],[Ledger 6]])</f>
        <v/>
      </c>
      <c r="CW162" t="str">
        <f>IF(Table1[[#This Row],[Ledger 6]]="","",IF(Table1[[#This Row],[Effect 6]]="Dr.",-Table1[[#This Row],[Amount 6]],Table1[[#This Row],[Amount 6]]))</f>
        <v/>
      </c>
      <c r="CZ162" t="str">
        <f>IF(Table1[[#This Row],[Ledger 7]]="","","No")</f>
        <v/>
      </c>
      <c r="DA162" t="str">
        <f>IF(Table1[[#This Row],[Ledger 7]]="","",IF(Table1[[#This Row],[Effect 7]]="Dr.","Yes","No"))</f>
        <v/>
      </c>
      <c r="DB162" t="str">
        <f>IF(Table1[[#This Row],[Ledger 7]]="","",Table1[[#This Row],[Ledger 7]])</f>
        <v/>
      </c>
      <c r="DC162" t="str">
        <f>IF(Table1[[#This Row],[Ledger 7]]="","",IF(Table1[[#This Row],[Effect 7]]="Dr.",-Table1[[#This Row],[Amount 7]],Table1[[#This Row],[Amount 7]]))</f>
        <v/>
      </c>
      <c r="DF162" t="str">
        <f>IF(Table1[[#This Row],[Ledger 8]]="","","No")</f>
        <v/>
      </c>
      <c r="DG162" t="str">
        <f>IF(Table1[[#This Row],[Ledger 8]]="","",IF(Table1[[#This Row],[Effect 8]]="Dr.","Yes","No"))</f>
        <v/>
      </c>
      <c r="DH162" t="str">
        <f>IF(Table1[[#This Row],[Ledger 8]]="","",Table1[[#This Row],[Ledger 8]])</f>
        <v/>
      </c>
      <c r="DI162" t="str">
        <f>IF(Table1[[#This Row],[Ledger 8]]="","",IF(Table1[[#This Row],[Effect 8]]="Dr.",-Table1[[#This Row],[Amount 8]],Table1[[#This Row],[Amount 8]]))</f>
        <v/>
      </c>
      <c r="DL162" t="str">
        <f>IF(Table1[[#This Row],[Ledger 9]]="","","No")</f>
        <v/>
      </c>
      <c r="DM162" t="str">
        <f>IF(Table1[[#This Row],[Ledger 9]]="","",IF(Table1[[#This Row],[Effect 9]]="Dr.","Yes","No"))</f>
        <v/>
      </c>
      <c r="DN162" t="str">
        <f>IF(Table1[[#This Row],[Ledger 9]]="","",Table1[[#This Row],[Ledger 9]])</f>
        <v/>
      </c>
      <c r="DO162" t="str">
        <f>IF(Table1[[#This Row],[Ledger 9]]="","",IF(Table1[[#This Row],[Effect 9]]="Dr.",-Table1[[#This Row],[Amount 9]],Table1[[#This Row],[Amount 9]]))</f>
        <v/>
      </c>
      <c r="DR162" t="str">
        <f>IF(Table1[[#This Row],[Ledger 10]]="","","No")</f>
        <v/>
      </c>
      <c r="DS162" t="str">
        <f>IF(Table1[[#This Row],[Ledger 10]]="","",IF(Table1[[#This Row],[Effect 10]]="Dr.","Yes","No"))</f>
        <v/>
      </c>
      <c r="DT162" t="str">
        <f>IF(Table1[[#This Row],[Ledger 10]]="","",Table1[[#This Row],[Ledger 10]])</f>
        <v/>
      </c>
      <c r="DU162" t="str">
        <f>IF(Table1[[#This Row],[Ledger 10]]="","",IF(Table1[[#This Row],[Effect 10]]="Dr.",-Table1[[#This Row],[Amount 10]],Table1[[#This Row],[Amount 10]]))</f>
        <v/>
      </c>
      <c r="DX162" t="str">
        <f>IF(Table1[[#This Row],[Ledger 11]]="","","No")</f>
        <v/>
      </c>
      <c r="DY162" t="str">
        <f>IF(Table1[[#This Row],[Ledger 11]]="","",IF(Table1[[#This Row],[Effect 11]]="Dr.","Yes","No"))</f>
        <v/>
      </c>
      <c r="DZ162" t="str">
        <f>IF(Table1[[#This Row],[Ledger 11]]="","",Table1[[#This Row],[Ledger 11]])</f>
        <v/>
      </c>
      <c r="EA162" t="str">
        <f>IF(Table1[[#This Row],[Ledger 11]]="","",IF(Table1[[#This Row],[Effect 11]]="Dr.",-Table1[[#This Row],[Amount 11]],Table1[[#This Row],[Amount 11]]))</f>
        <v/>
      </c>
      <c r="ED162" t="str">
        <f>IF(Table1[[#This Row],[Ledger 12]]="","","No")</f>
        <v/>
      </c>
      <c r="EE162" t="str">
        <f>IF(Table1[[#This Row],[Ledger 12]]="","",IF(Table1[[#This Row],[Effect 12]]="Dr.","Yes","No"))</f>
        <v/>
      </c>
      <c r="EF162" t="str">
        <f>IF(Table1[[#This Row],[Ledger 12]]="","",Table1[[#This Row],[Ledger 12]])</f>
        <v/>
      </c>
      <c r="EG162" t="str">
        <f>IF(Table1[[#This Row],[Ledger 12]]="","",IF(Table1[[#This Row],[Effect 12]]="Dr.",-Table1[[#This Row],[Amount 12]],Table1[[#This Row],[Amount 12]]))</f>
        <v/>
      </c>
      <c r="EJ162" t="str">
        <f>IF(Table1[[#This Row],[Ledger 13]]="","","No")</f>
        <v/>
      </c>
      <c r="EK162" t="str">
        <f>IF(Table1[[#This Row],[Ledger 13]]="","",IF(Table1[[#This Row],[Effect 13]]="Dr.","Yes","No"))</f>
        <v/>
      </c>
      <c r="EL162" t="str">
        <f>IF(Table1[[#This Row],[Ledger 13]]="","",Table1[[#This Row],[Ledger 13]])</f>
        <v/>
      </c>
      <c r="EM162" t="str">
        <f>IF(Table1[[#This Row],[Ledger 13]]="","",IF(Table1[[#This Row],[Effect 13]]="Dr.",-Table1[[#This Row],[Amount 13]],Table1[[#This Row],[Amount 13]]))</f>
        <v/>
      </c>
      <c r="EP162" t="str">
        <f>IF(Table1[[#This Row],[Ledger 14]]="","","No")</f>
        <v/>
      </c>
      <c r="EQ162" t="str">
        <f>IF(Table1[[#This Row],[Ledger 14]]="","",IF(Table1[[#This Row],[Effect 14]]="Dr.","Yes","No"))</f>
        <v/>
      </c>
      <c r="ER162" t="str">
        <f>IF(Table1[[#This Row],[Ledger 14]]="","",Table1[[#This Row],[Ledger 14]])</f>
        <v/>
      </c>
      <c r="ES162" t="str">
        <f>IF(Table1[[#This Row],[Ledger 14]]="","",IF(Table1[[#This Row],[Effect 14]]="Dr.",-Table1[[#This Row],[Amount 14]],Table1[[#This Row],[Amount 14]]))</f>
        <v/>
      </c>
      <c r="EV162" t="str">
        <f>IF(Table1[[#This Row],[Ledger 15]]="","","No")</f>
        <v/>
      </c>
      <c r="EW162" t="str">
        <f>IF(Table1[[#This Row],[Ledger 15]]="","",IF(Table1[[#This Row],[Effect 15]]="Dr.","Yes","No"))</f>
        <v/>
      </c>
      <c r="EX162" t="str">
        <f>IF(Table1[[#This Row],[Ledger 15]]="","",Table1[[#This Row],[Ledger 15]])</f>
        <v/>
      </c>
      <c r="EY162" t="str">
        <f>IF(Table1[[#This Row],[Ledger 15]]="","",IF(Table1[[#This Row],[Effect 15]]="Dr.",-Table1[[#This Row],[Amount 15]],Table1[[#This Row],[Amount 15]]))</f>
        <v/>
      </c>
      <c r="FD1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2">
        <f>IF(Table1[[#This Row],[Date]]="",0,IF(AND(Table1[[#This Row],[Date]]&gt;=$FE$2,Table1[[#This Row],[Date]]&lt;=$FE$3),0,1))</f>
        <v>0</v>
      </c>
      <c r="FF162">
        <f>IF(Table1[[#This Row],[Date]]="",0,IF(TYPE(VLOOKUP(Table1[[#This Row],[Voucher Type]],Table1[[#All],[Voucher Type Master]],1,FALSE))=16,1,0))</f>
        <v>0</v>
      </c>
      <c r="FG162">
        <f>IF(TYPE(IF(Table1[[#This Row],[Date]]="",0,IF(VLOOKUP(Table1[[#This Row],[Voucher Type]],$FY$5:$FZ$13,2,0)=Table1[[#This Row],[Effect 1]],0,1)))=16,1,0)</f>
        <v>0</v>
      </c>
      <c r="FH1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2">
        <f>IF(LEN(Table1[[#This Row],[Ledger 1]])&gt;0,IF(TYPE(VLOOKUP(Table1[[#This Row],[Ledger 1]],GZ:GZ,1,0))=16,1,0),0)</f>
        <v>0</v>
      </c>
      <c r="FJ162">
        <f>IF(LEN(Table1[[#This Row],[Ledger 2]])&gt;0,IF(TYPE(VLOOKUP(Table1[[#This Row],[Ledger 2]],GZ:GZ,1,0))=16,1,0),0)</f>
        <v>0</v>
      </c>
      <c r="FK162">
        <f>IF(LEN(Table1[[#This Row],[Ledger 3]])&gt;0,IF(TYPE(VLOOKUP(Table1[[#This Row],[Ledger 3]],GZ:GZ,1,0))=16,1,0),0)</f>
        <v>0</v>
      </c>
      <c r="FL162">
        <f>IF(LEN(Table1[[#This Row],[Ledger 4]])&gt;0,IF(TYPE(VLOOKUP(Table1[[#This Row],[Ledger 4]],GZ:GZ,1,0))=16,1,0),0)</f>
        <v>0</v>
      </c>
      <c r="FM162">
        <f>IF(LEN(Table1[[#This Row],[Ledger 5]])&gt;0,IF(TYPE(VLOOKUP(Table1[[#This Row],[Ledger 5]],GZ:GZ,1,0))=16,1,0),0)</f>
        <v>0</v>
      </c>
      <c r="FN162">
        <f>IF(LEN(Table1[[#This Row],[Ledger 6]])&gt;0,IF(TYPE(VLOOKUP(Table1[[#This Row],[Ledger 6]],$GZ:$GZ,1,0))=16,1,0),0)</f>
        <v>0</v>
      </c>
      <c r="FO162">
        <f>IF(LEN(Table1[[#This Row],[Ledger 7]])&gt;0,IF(TYPE(VLOOKUP(Table1[[#This Row],[Ledger 7]],$GZ:$GZ,1,0))=16,1,0),0)</f>
        <v>0</v>
      </c>
      <c r="FP162">
        <f>IF(LEN(Table1[[#This Row],[Ledger 8]])&gt;0,IF(TYPE(VLOOKUP(Table1[[#This Row],[Ledger 8]],$GZ:$GZ,1,0))=16,1,0),0)</f>
        <v>0</v>
      </c>
      <c r="FQ162">
        <f>IF(LEN(Table1[[#This Row],[Ledger 9]])&gt;0,IF(TYPE(VLOOKUP(Table1[[#This Row],[Ledger 9]],$GZ:$GZ,1,0))=16,1,0),0)</f>
        <v>0</v>
      </c>
      <c r="FR162">
        <f>IF(LEN(Table1[[#This Row],[Ledger 10]])&gt;0,IF(TYPE(VLOOKUP(Table1[[#This Row],[Ledger 10]],$GZ:$GZ,1,0))=16,1,0),0)</f>
        <v>0</v>
      </c>
      <c r="FS162">
        <f>IF(LEN(Table1[[#This Row],[Ledger 11]])&gt;0,IF(TYPE(VLOOKUP(Table1[[#This Row],[Ledger 11]],$GZ:$GZ,1,0))=16,1,0),0)</f>
        <v>0</v>
      </c>
      <c r="FT162">
        <f>IF(LEN(Table1[[#This Row],[Ledger 12]])&gt;0,IF(TYPE(VLOOKUP(Table1[[#This Row],[Ledger 12]],$GZ:$GZ,1,0))=16,1,0),0)</f>
        <v>0</v>
      </c>
      <c r="FU162">
        <f>IF(LEN(Table1[[#This Row],[Ledger 13]])&gt;0,IF(TYPE(VLOOKUP(Table1[[#This Row],[Ledger 13]],$GZ:$GZ,1,0))=16,1,0),0)</f>
        <v>0</v>
      </c>
      <c r="FV162">
        <f>IF(LEN(Table1[[#This Row],[Ledger 14]])&gt;0,IF(TYPE(VLOOKUP(Table1[[#This Row],[Ledger 14]],$GZ:$GZ,1,0))=16,1,0),0)</f>
        <v>0</v>
      </c>
      <c r="FW162">
        <f>IF(LEN(Table1[[#This Row],[Ledger 15]])&gt;0,IF(TYPE(VLOOKUP(Table1[[#This Row],[Ledger 15]],$GZ:$GZ,1,0))=16,1,0),0)</f>
        <v>0</v>
      </c>
    </row>
    <row r="163" spans="4:179" ht="33" customHeight="1" x14ac:dyDescent="0.45">
      <c r="D163" s="8">
        <f t="shared" si="11"/>
        <v>158</v>
      </c>
      <c r="E163" s="32"/>
      <c r="F163" s="34"/>
      <c r="G163" s="34"/>
      <c r="H163" s="34"/>
      <c r="I163" s="34"/>
      <c r="J163" s="38"/>
      <c r="K163" s="33"/>
      <c r="L163" s="36"/>
      <c r="M163" s="35"/>
      <c r="N163" s="34"/>
      <c r="O163" s="41"/>
      <c r="P163" s="35"/>
      <c r="Q163" s="34"/>
      <c r="R163" s="37"/>
      <c r="S163" s="35"/>
      <c r="T163" s="34"/>
      <c r="U163" s="37"/>
      <c r="V163" s="35"/>
      <c r="W163" s="34"/>
      <c r="X163" s="37"/>
      <c r="Y163" s="35"/>
      <c r="Z163" s="34"/>
      <c r="AA163" s="37"/>
      <c r="AB163" s="35"/>
      <c r="AC163" s="34"/>
      <c r="AD163" s="37"/>
      <c r="AE163" s="35"/>
      <c r="AF163" s="34"/>
      <c r="AG163" s="37"/>
      <c r="AH163" s="35"/>
      <c r="AI163" s="34"/>
      <c r="AJ163" s="37"/>
      <c r="AK163" s="35"/>
      <c r="AL163" s="34"/>
      <c r="AM163" s="37"/>
      <c r="AN163" s="35"/>
      <c r="AO163" s="34"/>
      <c r="AP163" s="37"/>
      <c r="AQ163" s="35"/>
      <c r="AR163" s="34"/>
      <c r="AS163" s="37"/>
      <c r="AT163" s="35"/>
      <c r="AU163" s="34"/>
      <c r="AV163" s="37"/>
      <c r="AW163" s="35"/>
      <c r="AX163" s="34"/>
      <c r="AY163" s="37"/>
      <c r="AZ163" s="35"/>
      <c r="BA163" s="34"/>
      <c r="BB163" s="37"/>
      <c r="BC1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3" s="7"/>
      <c r="BF163" t="str">
        <f>IF(Table1[[#This Row],[Date]]="","","&amp;lt;VOUCHER REMOTEID="&amp;""""&amp;$A$11&amp;$A$13&amp;ROW()&amp;""""&amp;" VCHTYPE="""&amp;F163&amp;""" ACTION="""&amp;"Create"&amp;"""&amp;gt;")</f>
        <v/>
      </c>
      <c r="BG163" t="str">
        <f>IF(Table1[[#This Row],[Date]]="","",TEXT(Table1[[#This Row],[Date]],"yyyymmdd"))</f>
        <v/>
      </c>
      <c r="BH163" t="str">
        <f>Table1[[#This Row],[Date2]]</f>
        <v/>
      </c>
      <c r="BI163" t="str">
        <f>IF(Table1[[#This Row],[Date]]="","",Table1[[#This Row],[Voucher Type]])</f>
        <v/>
      </c>
      <c r="BJ163" t="str">
        <f>IF(Table1[[#This Row],[Ref No / Invoice No]]="","",Table1[[#This Row],[Ref No / Invoice No]])</f>
        <v/>
      </c>
      <c r="BK163" t="str">
        <f>IF(Table1[[#This Row],[Voucher No]]="","",Table1[[#This Row],[Voucher No]])</f>
        <v/>
      </c>
      <c r="BL163" t="str">
        <f>IF(Table1[[#This Row],[Date]]="","",Table1[[#This Row],[Narration]])</f>
        <v/>
      </c>
      <c r="BM163" t="str">
        <f>IF(Table1[[#This Row],[Date]]="","",$A$11&amp;$A$13&amp;ROW())</f>
        <v/>
      </c>
      <c r="BN163" t="str">
        <f>IF(Table1[[#This Row],[Date]]="","",$A$13)</f>
        <v/>
      </c>
      <c r="BP163" t="str">
        <f>IF(Table1[[#This Row],[Ledger 1]]="","","No")</f>
        <v/>
      </c>
      <c r="BQ163" t="str">
        <f>IF(Table1[[#This Row],[Date]]="","",IF(Table1[[#This Row],[Effect 1]]="Dr.","Yes","No"))</f>
        <v/>
      </c>
      <c r="BR163" t="str">
        <f>IF(Table1[[#This Row],[Date]]="","",Table1[[#This Row],[Ledger 1]])</f>
        <v/>
      </c>
      <c r="BS163" t="str">
        <f>IF(Table1[[#This Row],[Date]]="","",IF(Table1[[#This Row],[Effect 1]]="Dr.",-Table1[[#This Row],[Amount 1]],Table1[[#This Row],[Amount 1]]))</f>
        <v/>
      </c>
      <c r="BV163" t="str">
        <f>IF(Table1[[#This Row],[Ledger 2]]="","","No")</f>
        <v/>
      </c>
      <c r="BW163" t="str">
        <f>IF(Table1[[#This Row],[Date]]="","",IF(Table1[[#This Row],[Effect 2]]="Dr.","Yes","No"))</f>
        <v/>
      </c>
      <c r="BX163" t="str">
        <f>IF(Table1[[#This Row],[Date]]="","",Table1[[#This Row],[Ledger 2]])</f>
        <v/>
      </c>
      <c r="BY163" t="str">
        <f>IF(Table1[[#This Row],[Date]]="","",IF(Table1[[#This Row],[Effect 2]]="Dr.",-Table1[[#This Row],[Amount 2]],Table1[[#This Row],[Amount 2]]))</f>
        <v/>
      </c>
      <c r="CB163" t="str">
        <f>IF(Table1[[#This Row],[Ledger 3]]="","","No")</f>
        <v/>
      </c>
      <c r="CC163" t="str">
        <f>IF(Table1[[#This Row],[Ledger 3]]="","",IF(Table1[[#This Row],[Effect 3]]="Dr.","Yes","No"))</f>
        <v/>
      </c>
      <c r="CD163" t="str">
        <f>IF(Table1[[#This Row],[Ledger 3]]="","",Table1[[#This Row],[Ledger 3]])</f>
        <v/>
      </c>
      <c r="CE163" t="str">
        <f>IF(Table1[[#This Row],[Ledger 3]]="","",IF(Table1[[#This Row],[Effect 3]]="Dr.",-Table1[[#This Row],[Amount 3]],Table1[[#This Row],[Amount 3]]))</f>
        <v/>
      </c>
      <c r="CH163" t="str">
        <f>IF(Table1[[#This Row],[Ledger 4]]="","","No")</f>
        <v/>
      </c>
      <c r="CI163" t="str">
        <f>IF(Table1[[#This Row],[Ledger 4]]="","",IF(Table1[[#This Row],[Effect 4]]="Dr.","Yes","No"))</f>
        <v/>
      </c>
      <c r="CJ163" t="str">
        <f>IF(Table1[[#This Row],[Ledger 4]]="","",Table1[[#This Row],[Ledger 4]])</f>
        <v/>
      </c>
      <c r="CK163" t="str">
        <f>IF(Table1[[#This Row],[Ledger 4]]="","",IF(Table1[[#This Row],[Effect 4]]="Dr.",-Table1[[#This Row],[Amount 4]],Table1[[#This Row],[Amount 4]]))</f>
        <v/>
      </c>
      <c r="CN163" t="str">
        <f>IF(Table1[[#This Row],[Ledger 5]]="","","No")</f>
        <v/>
      </c>
      <c r="CO163" t="str">
        <f>IF(Table1[[#This Row],[Ledger 5]]="","",IF(Table1[[#This Row],[Effect 5]]="Dr.","Yes","No"))</f>
        <v/>
      </c>
      <c r="CP163" t="str">
        <f>IF(Table1[[#This Row],[Ledger 5]]="","",Table1[[#This Row],[Ledger 5]])</f>
        <v/>
      </c>
      <c r="CQ163" t="str">
        <f>IF(Table1[[#This Row],[Ledger 5]]="","",IF(Table1[[#This Row],[Effect 5]]="Dr.",-Table1[[#This Row],[Amount 5]],Table1[[#This Row],[Amount 5]]))</f>
        <v/>
      </c>
      <c r="CT163" t="str">
        <f>IF(Table1[[#This Row],[Ledger 6]]="","","No")</f>
        <v/>
      </c>
      <c r="CU163" t="str">
        <f>IF(Table1[[#This Row],[Ledger 6]]="","",IF(Table1[[#This Row],[Effect 6]]="Dr.","Yes","No"))</f>
        <v/>
      </c>
      <c r="CV163" t="str">
        <f>IF(Table1[[#This Row],[Ledger 6]]="","",Table1[[#This Row],[Ledger 6]])</f>
        <v/>
      </c>
      <c r="CW163" t="str">
        <f>IF(Table1[[#This Row],[Ledger 6]]="","",IF(Table1[[#This Row],[Effect 6]]="Dr.",-Table1[[#This Row],[Amount 6]],Table1[[#This Row],[Amount 6]]))</f>
        <v/>
      </c>
      <c r="CZ163" t="str">
        <f>IF(Table1[[#This Row],[Ledger 7]]="","","No")</f>
        <v/>
      </c>
      <c r="DA163" t="str">
        <f>IF(Table1[[#This Row],[Ledger 7]]="","",IF(Table1[[#This Row],[Effect 7]]="Dr.","Yes","No"))</f>
        <v/>
      </c>
      <c r="DB163" t="str">
        <f>IF(Table1[[#This Row],[Ledger 7]]="","",Table1[[#This Row],[Ledger 7]])</f>
        <v/>
      </c>
      <c r="DC163" t="str">
        <f>IF(Table1[[#This Row],[Ledger 7]]="","",IF(Table1[[#This Row],[Effect 7]]="Dr.",-Table1[[#This Row],[Amount 7]],Table1[[#This Row],[Amount 7]]))</f>
        <v/>
      </c>
      <c r="DF163" t="str">
        <f>IF(Table1[[#This Row],[Ledger 8]]="","","No")</f>
        <v/>
      </c>
      <c r="DG163" t="str">
        <f>IF(Table1[[#This Row],[Ledger 8]]="","",IF(Table1[[#This Row],[Effect 8]]="Dr.","Yes","No"))</f>
        <v/>
      </c>
      <c r="DH163" t="str">
        <f>IF(Table1[[#This Row],[Ledger 8]]="","",Table1[[#This Row],[Ledger 8]])</f>
        <v/>
      </c>
      <c r="DI163" t="str">
        <f>IF(Table1[[#This Row],[Ledger 8]]="","",IF(Table1[[#This Row],[Effect 8]]="Dr.",-Table1[[#This Row],[Amount 8]],Table1[[#This Row],[Amount 8]]))</f>
        <v/>
      </c>
      <c r="DL163" t="str">
        <f>IF(Table1[[#This Row],[Ledger 9]]="","","No")</f>
        <v/>
      </c>
      <c r="DM163" t="str">
        <f>IF(Table1[[#This Row],[Ledger 9]]="","",IF(Table1[[#This Row],[Effect 9]]="Dr.","Yes","No"))</f>
        <v/>
      </c>
      <c r="DN163" t="str">
        <f>IF(Table1[[#This Row],[Ledger 9]]="","",Table1[[#This Row],[Ledger 9]])</f>
        <v/>
      </c>
      <c r="DO163" t="str">
        <f>IF(Table1[[#This Row],[Ledger 9]]="","",IF(Table1[[#This Row],[Effect 9]]="Dr.",-Table1[[#This Row],[Amount 9]],Table1[[#This Row],[Amount 9]]))</f>
        <v/>
      </c>
      <c r="DR163" t="str">
        <f>IF(Table1[[#This Row],[Ledger 10]]="","","No")</f>
        <v/>
      </c>
      <c r="DS163" t="str">
        <f>IF(Table1[[#This Row],[Ledger 10]]="","",IF(Table1[[#This Row],[Effect 10]]="Dr.","Yes","No"))</f>
        <v/>
      </c>
      <c r="DT163" t="str">
        <f>IF(Table1[[#This Row],[Ledger 10]]="","",Table1[[#This Row],[Ledger 10]])</f>
        <v/>
      </c>
      <c r="DU163" t="str">
        <f>IF(Table1[[#This Row],[Ledger 10]]="","",IF(Table1[[#This Row],[Effect 10]]="Dr.",-Table1[[#This Row],[Amount 10]],Table1[[#This Row],[Amount 10]]))</f>
        <v/>
      </c>
      <c r="DX163" t="str">
        <f>IF(Table1[[#This Row],[Ledger 11]]="","","No")</f>
        <v/>
      </c>
      <c r="DY163" t="str">
        <f>IF(Table1[[#This Row],[Ledger 11]]="","",IF(Table1[[#This Row],[Effect 11]]="Dr.","Yes","No"))</f>
        <v/>
      </c>
      <c r="DZ163" t="str">
        <f>IF(Table1[[#This Row],[Ledger 11]]="","",Table1[[#This Row],[Ledger 11]])</f>
        <v/>
      </c>
      <c r="EA163" t="str">
        <f>IF(Table1[[#This Row],[Ledger 11]]="","",IF(Table1[[#This Row],[Effect 11]]="Dr.",-Table1[[#This Row],[Amount 11]],Table1[[#This Row],[Amount 11]]))</f>
        <v/>
      </c>
      <c r="ED163" t="str">
        <f>IF(Table1[[#This Row],[Ledger 12]]="","","No")</f>
        <v/>
      </c>
      <c r="EE163" t="str">
        <f>IF(Table1[[#This Row],[Ledger 12]]="","",IF(Table1[[#This Row],[Effect 12]]="Dr.","Yes","No"))</f>
        <v/>
      </c>
      <c r="EF163" t="str">
        <f>IF(Table1[[#This Row],[Ledger 12]]="","",Table1[[#This Row],[Ledger 12]])</f>
        <v/>
      </c>
      <c r="EG163" t="str">
        <f>IF(Table1[[#This Row],[Ledger 12]]="","",IF(Table1[[#This Row],[Effect 12]]="Dr.",-Table1[[#This Row],[Amount 12]],Table1[[#This Row],[Amount 12]]))</f>
        <v/>
      </c>
      <c r="EJ163" t="str">
        <f>IF(Table1[[#This Row],[Ledger 13]]="","","No")</f>
        <v/>
      </c>
      <c r="EK163" t="str">
        <f>IF(Table1[[#This Row],[Ledger 13]]="","",IF(Table1[[#This Row],[Effect 13]]="Dr.","Yes","No"))</f>
        <v/>
      </c>
      <c r="EL163" t="str">
        <f>IF(Table1[[#This Row],[Ledger 13]]="","",Table1[[#This Row],[Ledger 13]])</f>
        <v/>
      </c>
      <c r="EM163" t="str">
        <f>IF(Table1[[#This Row],[Ledger 13]]="","",IF(Table1[[#This Row],[Effect 13]]="Dr.",-Table1[[#This Row],[Amount 13]],Table1[[#This Row],[Amount 13]]))</f>
        <v/>
      </c>
      <c r="EP163" t="str">
        <f>IF(Table1[[#This Row],[Ledger 14]]="","","No")</f>
        <v/>
      </c>
      <c r="EQ163" t="str">
        <f>IF(Table1[[#This Row],[Ledger 14]]="","",IF(Table1[[#This Row],[Effect 14]]="Dr.","Yes","No"))</f>
        <v/>
      </c>
      <c r="ER163" t="str">
        <f>IF(Table1[[#This Row],[Ledger 14]]="","",Table1[[#This Row],[Ledger 14]])</f>
        <v/>
      </c>
      <c r="ES163" t="str">
        <f>IF(Table1[[#This Row],[Ledger 14]]="","",IF(Table1[[#This Row],[Effect 14]]="Dr.",-Table1[[#This Row],[Amount 14]],Table1[[#This Row],[Amount 14]]))</f>
        <v/>
      </c>
      <c r="EV163" t="str">
        <f>IF(Table1[[#This Row],[Ledger 15]]="","","No")</f>
        <v/>
      </c>
      <c r="EW163" t="str">
        <f>IF(Table1[[#This Row],[Ledger 15]]="","",IF(Table1[[#This Row],[Effect 15]]="Dr.","Yes","No"))</f>
        <v/>
      </c>
      <c r="EX163" t="str">
        <f>IF(Table1[[#This Row],[Ledger 15]]="","",Table1[[#This Row],[Ledger 15]])</f>
        <v/>
      </c>
      <c r="EY163" t="str">
        <f>IF(Table1[[#This Row],[Ledger 15]]="","",IF(Table1[[#This Row],[Effect 15]]="Dr.",-Table1[[#This Row],[Amount 15]],Table1[[#This Row],[Amount 15]]))</f>
        <v/>
      </c>
      <c r="FD1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3">
        <f>IF(Table1[[#This Row],[Date]]="",0,IF(AND(Table1[[#This Row],[Date]]&gt;=$FE$2,Table1[[#This Row],[Date]]&lt;=$FE$3),0,1))</f>
        <v>0</v>
      </c>
      <c r="FF163">
        <f>IF(Table1[[#This Row],[Date]]="",0,IF(TYPE(VLOOKUP(Table1[[#This Row],[Voucher Type]],Table1[[#All],[Voucher Type Master]],1,FALSE))=16,1,0))</f>
        <v>0</v>
      </c>
      <c r="FG163">
        <f>IF(TYPE(IF(Table1[[#This Row],[Date]]="",0,IF(VLOOKUP(Table1[[#This Row],[Voucher Type]],$FY$5:$FZ$13,2,0)=Table1[[#This Row],[Effect 1]],0,1)))=16,1,0)</f>
        <v>0</v>
      </c>
      <c r="FH1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3">
        <f>IF(LEN(Table1[[#This Row],[Ledger 1]])&gt;0,IF(TYPE(VLOOKUP(Table1[[#This Row],[Ledger 1]],GZ:GZ,1,0))=16,1,0),0)</f>
        <v>0</v>
      </c>
      <c r="FJ163">
        <f>IF(LEN(Table1[[#This Row],[Ledger 2]])&gt;0,IF(TYPE(VLOOKUP(Table1[[#This Row],[Ledger 2]],GZ:GZ,1,0))=16,1,0),0)</f>
        <v>0</v>
      </c>
      <c r="FK163">
        <f>IF(LEN(Table1[[#This Row],[Ledger 3]])&gt;0,IF(TYPE(VLOOKUP(Table1[[#This Row],[Ledger 3]],GZ:GZ,1,0))=16,1,0),0)</f>
        <v>0</v>
      </c>
      <c r="FL163">
        <f>IF(LEN(Table1[[#This Row],[Ledger 4]])&gt;0,IF(TYPE(VLOOKUP(Table1[[#This Row],[Ledger 4]],GZ:GZ,1,0))=16,1,0),0)</f>
        <v>0</v>
      </c>
      <c r="FM163">
        <f>IF(LEN(Table1[[#This Row],[Ledger 5]])&gt;0,IF(TYPE(VLOOKUP(Table1[[#This Row],[Ledger 5]],GZ:GZ,1,0))=16,1,0),0)</f>
        <v>0</v>
      </c>
      <c r="FN163">
        <f>IF(LEN(Table1[[#This Row],[Ledger 6]])&gt;0,IF(TYPE(VLOOKUP(Table1[[#This Row],[Ledger 6]],$GZ:$GZ,1,0))=16,1,0),0)</f>
        <v>0</v>
      </c>
      <c r="FO163">
        <f>IF(LEN(Table1[[#This Row],[Ledger 7]])&gt;0,IF(TYPE(VLOOKUP(Table1[[#This Row],[Ledger 7]],$GZ:$GZ,1,0))=16,1,0),0)</f>
        <v>0</v>
      </c>
      <c r="FP163">
        <f>IF(LEN(Table1[[#This Row],[Ledger 8]])&gt;0,IF(TYPE(VLOOKUP(Table1[[#This Row],[Ledger 8]],$GZ:$GZ,1,0))=16,1,0),0)</f>
        <v>0</v>
      </c>
      <c r="FQ163">
        <f>IF(LEN(Table1[[#This Row],[Ledger 9]])&gt;0,IF(TYPE(VLOOKUP(Table1[[#This Row],[Ledger 9]],$GZ:$GZ,1,0))=16,1,0),0)</f>
        <v>0</v>
      </c>
      <c r="FR163">
        <f>IF(LEN(Table1[[#This Row],[Ledger 10]])&gt;0,IF(TYPE(VLOOKUP(Table1[[#This Row],[Ledger 10]],$GZ:$GZ,1,0))=16,1,0),0)</f>
        <v>0</v>
      </c>
      <c r="FS163">
        <f>IF(LEN(Table1[[#This Row],[Ledger 11]])&gt;0,IF(TYPE(VLOOKUP(Table1[[#This Row],[Ledger 11]],$GZ:$GZ,1,0))=16,1,0),0)</f>
        <v>0</v>
      </c>
      <c r="FT163">
        <f>IF(LEN(Table1[[#This Row],[Ledger 12]])&gt;0,IF(TYPE(VLOOKUP(Table1[[#This Row],[Ledger 12]],$GZ:$GZ,1,0))=16,1,0),0)</f>
        <v>0</v>
      </c>
      <c r="FU163">
        <f>IF(LEN(Table1[[#This Row],[Ledger 13]])&gt;0,IF(TYPE(VLOOKUP(Table1[[#This Row],[Ledger 13]],$GZ:$GZ,1,0))=16,1,0),0)</f>
        <v>0</v>
      </c>
      <c r="FV163">
        <f>IF(LEN(Table1[[#This Row],[Ledger 14]])&gt;0,IF(TYPE(VLOOKUP(Table1[[#This Row],[Ledger 14]],$GZ:$GZ,1,0))=16,1,0),0)</f>
        <v>0</v>
      </c>
      <c r="FW163">
        <f>IF(LEN(Table1[[#This Row],[Ledger 15]])&gt;0,IF(TYPE(VLOOKUP(Table1[[#This Row],[Ledger 15]],$GZ:$GZ,1,0))=16,1,0),0)</f>
        <v>0</v>
      </c>
    </row>
    <row r="164" spans="4:179" ht="33" customHeight="1" x14ac:dyDescent="0.45">
      <c r="D164" s="8">
        <f t="shared" si="11"/>
        <v>159</v>
      </c>
      <c r="E164" s="32"/>
      <c r="F164" s="34"/>
      <c r="G164" s="34"/>
      <c r="H164" s="34"/>
      <c r="I164" s="34"/>
      <c r="J164" s="38"/>
      <c r="K164" s="33"/>
      <c r="L164" s="36"/>
      <c r="M164" s="35"/>
      <c r="N164" s="34"/>
      <c r="O164" s="41"/>
      <c r="P164" s="35"/>
      <c r="Q164" s="34"/>
      <c r="R164" s="37"/>
      <c r="S164" s="35"/>
      <c r="T164" s="34"/>
      <c r="U164" s="37"/>
      <c r="V164" s="35"/>
      <c r="W164" s="34"/>
      <c r="X164" s="37"/>
      <c r="Y164" s="35"/>
      <c r="Z164" s="34"/>
      <c r="AA164" s="37"/>
      <c r="AB164" s="35"/>
      <c r="AC164" s="34"/>
      <c r="AD164" s="37"/>
      <c r="AE164" s="35"/>
      <c r="AF164" s="34"/>
      <c r="AG164" s="37"/>
      <c r="AH164" s="35"/>
      <c r="AI164" s="34"/>
      <c r="AJ164" s="37"/>
      <c r="AK164" s="35"/>
      <c r="AL164" s="34"/>
      <c r="AM164" s="37"/>
      <c r="AN164" s="35"/>
      <c r="AO164" s="34"/>
      <c r="AP164" s="37"/>
      <c r="AQ164" s="35"/>
      <c r="AR164" s="34"/>
      <c r="AS164" s="37"/>
      <c r="AT164" s="35"/>
      <c r="AU164" s="34"/>
      <c r="AV164" s="37"/>
      <c r="AW164" s="35"/>
      <c r="AX164" s="34"/>
      <c r="AY164" s="37"/>
      <c r="AZ164" s="35"/>
      <c r="BA164" s="34"/>
      <c r="BB164" s="37"/>
      <c r="BC1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4" s="7"/>
      <c r="BF164" t="str">
        <f>IF(Table1[[#This Row],[Date]]="","","&amp;lt;VOUCHER REMOTEID="&amp;""""&amp;$A$11&amp;$A$13&amp;ROW()&amp;""""&amp;" VCHTYPE="""&amp;F164&amp;""" ACTION="""&amp;"Create"&amp;"""&amp;gt;")</f>
        <v/>
      </c>
      <c r="BG164" t="str">
        <f>IF(Table1[[#This Row],[Date]]="","",TEXT(Table1[[#This Row],[Date]],"yyyymmdd"))</f>
        <v/>
      </c>
      <c r="BH164" t="str">
        <f>Table1[[#This Row],[Date2]]</f>
        <v/>
      </c>
      <c r="BI164" t="str">
        <f>IF(Table1[[#This Row],[Date]]="","",Table1[[#This Row],[Voucher Type]])</f>
        <v/>
      </c>
      <c r="BJ164" t="str">
        <f>IF(Table1[[#This Row],[Ref No / Invoice No]]="","",Table1[[#This Row],[Ref No / Invoice No]])</f>
        <v/>
      </c>
      <c r="BK164" t="str">
        <f>IF(Table1[[#This Row],[Voucher No]]="","",Table1[[#This Row],[Voucher No]])</f>
        <v/>
      </c>
      <c r="BL164" t="str">
        <f>IF(Table1[[#This Row],[Date]]="","",Table1[[#This Row],[Narration]])</f>
        <v/>
      </c>
      <c r="BM164" t="str">
        <f>IF(Table1[[#This Row],[Date]]="","",$A$11&amp;$A$13&amp;ROW())</f>
        <v/>
      </c>
      <c r="BN164" t="str">
        <f>IF(Table1[[#This Row],[Date]]="","",$A$13)</f>
        <v/>
      </c>
      <c r="BP164" t="str">
        <f>IF(Table1[[#This Row],[Ledger 1]]="","","No")</f>
        <v/>
      </c>
      <c r="BQ164" t="str">
        <f>IF(Table1[[#This Row],[Date]]="","",IF(Table1[[#This Row],[Effect 1]]="Dr.","Yes","No"))</f>
        <v/>
      </c>
      <c r="BR164" t="str">
        <f>IF(Table1[[#This Row],[Date]]="","",Table1[[#This Row],[Ledger 1]])</f>
        <v/>
      </c>
      <c r="BS164" t="str">
        <f>IF(Table1[[#This Row],[Date]]="","",IF(Table1[[#This Row],[Effect 1]]="Dr.",-Table1[[#This Row],[Amount 1]],Table1[[#This Row],[Amount 1]]))</f>
        <v/>
      </c>
      <c r="BV164" t="str">
        <f>IF(Table1[[#This Row],[Ledger 2]]="","","No")</f>
        <v/>
      </c>
      <c r="BW164" t="str">
        <f>IF(Table1[[#This Row],[Date]]="","",IF(Table1[[#This Row],[Effect 2]]="Dr.","Yes","No"))</f>
        <v/>
      </c>
      <c r="BX164" t="str">
        <f>IF(Table1[[#This Row],[Date]]="","",Table1[[#This Row],[Ledger 2]])</f>
        <v/>
      </c>
      <c r="BY164" t="str">
        <f>IF(Table1[[#This Row],[Date]]="","",IF(Table1[[#This Row],[Effect 2]]="Dr.",-Table1[[#This Row],[Amount 2]],Table1[[#This Row],[Amount 2]]))</f>
        <v/>
      </c>
      <c r="CB164" t="str">
        <f>IF(Table1[[#This Row],[Ledger 3]]="","","No")</f>
        <v/>
      </c>
      <c r="CC164" t="str">
        <f>IF(Table1[[#This Row],[Ledger 3]]="","",IF(Table1[[#This Row],[Effect 3]]="Dr.","Yes","No"))</f>
        <v/>
      </c>
      <c r="CD164" t="str">
        <f>IF(Table1[[#This Row],[Ledger 3]]="","",Table1[[#This Row],[Ledger 3]])</f>
        <v/>
      </c>
      <c r="CE164" t="str">
        <f>IF(Table1[[#This Row],[Ledger 3]]="","",IF(Table1[[#This Row],[Effect 3]]="Dr.",-Table1[[#This Row],[Amount 3]],Table1[[#This Row],[Amount 3]]))</f>
        <v/>
      </c>
      <c r="CH164" t="str">
        <f>IF(Table1[[#This Row],[Ledger 4]]="","","No")</f>
        <v/>
      </c>
      <c r="CI164" t="str">
        <f>IF(Table1[[#This Row],[Ledger 4]]="","",IF(Table1[[#This Row],[Effect 4]]="Dr.","Yes","No"))</f>
        <v/>
      </c>
      <c r="CJ164" t="str">
        <f>IF(Table1[[#This Row],[Ledger 4]]="","",Table1[[#This Row],[Ledger 4]])</f>
        <v/>
      </c>
      <c r="CK164" t="str">
        <f>IF(Table1[[#This Row],[Ledger 4]]="","",IF(Table1[[#This Row],[Effect 4]]="Dr.",-Table1[[#This Row],[Amount 4]],Table1[[#This Row],[Amount 4]]))</f>
        <v/>
      </c>
      <c r="CN164" t="str">
        <f>IF(Table1[[#This Row],[Ledger 5]]="","","No")</f>
        <v/>
      </c>
      <c r="CO164" t="str">
        <f>IF(Table1[[#This Row],[Ledger 5]]="","",IF(Table1[[#This Row],[Effect 5]]="Dr.","Yes","No"))</f>
        <v/>
      </c>
      <c r="CP164" t="str">
        <f>IF(Table1[[#This Row],[Ledger 5]]="","",Table1[[#This Row],[Ledger 5]])</f>
        <v/>
      </c>
      <c r="CQ164" t="str">
        <f>IF(Table1[[#This Row],[Ledger 5]]="","",IF(Table1[[#This Row],[Effect 5]]="Dr.",-Table1[[#This Row],[Amount 5]],Table1[[#This Row],[Amount 5]]))</f>
        <v/>
      </c>
      <c r="CT164" t="str">
        <f>IF(Table1[[#This Row],[Ledger 6]]="","","No")</f>
        <v/>
      </c>
      <c r="CU164" t="str">
        <f>IF(Table1[[#This Row],[Ledger 6]]="","",IF(Table1[[#This Row],[Effect 6]]="Dr.","Yes","No"))</f>
        <v/>
      </c>
      <c r="CV164" t="str">
        <f>IF(Table1[[#This Row],[Ledger 6]]="","",Table1[[#This Row],[Ledger 6]])</f>
        <v/>
      </c>
      <c r="CW164" t="str">
        <f>IF(Table1[[#This Row],[Ledger 6]]="","",IF(Table1[[#This Row],[Effect 6]]="Dr.",-Table1[[#This Row],[Amount 6]],Table1[[#This Row],[Amount 6]]))</f>
        <v/>
      </c>
      <c r="CZ164" t="str">
        <f>IF(Table1[[#This Row],[Ledger 7]]="","","No")</f>
        <v/>
      </c>
      <c r="DA164" t="str">
        <f>IF(Table1[[#This Row],[Ledger 7]]="","",IF(Table1[[#This Row],[Effect 7]]="Dr.","Yes","No"))</f>
        <v/>
      </c>
      <c r="DB164" t="str">
        <f>IF(Table1[[#This Row],[Ledger 7]]="","",Table1[[#This Row],[Ledger 7]])</f>
        <v/>
      </c>
      <c r="DC164" t="str">
        <f>IF(Table1[[#This Row],[Ledger 7]]="","",IF(Table1[[#This Row],[Effect 7]]="Dr.",-Table1[[#This Row],[Amount 7]],Table1[[#This Row],[Amount 7]]))</f>
        <v/>
      </c>
      <c r="DF164" t="str">
        <f>IF(Table1[[#This Row],[Ledger 8]]="","","No")</f>
        <v/>
      </c>
      <c r="DG164" t="str">
        <f>IF(Table1[[#This Row],[Ledger 8]]="","",IF(Table1[[#This Row],[Effect 8]]="Dr.","Yes","No"))</f>
        <v/>
      </c>
      <c r="DH164" t="str">
        <f>IF(Table1[[#This Row],[Ledger 8]]="","",Table1[[#This Row],[Ledger 8]])</f>
        <v/>
      </c>
      <c r="DI164" t="str">
        <f>IF(Table1[[#This Row],[Ledger 8]]="","",IF(Table1[[#This Row],[Effect 8]]="Dr.",-Table1[[#This Row],[Amount 8]],Table1[[#This Row],[Amount 8]]))</f>
        <v/>
      </c>
      <c r="DL164" t="str">
        <f>IF(Table1[[#This Row],[Ledger 9]]="","","No")</f>
        <v/>
      </c>
      <c r="DM164" t="str">
        <f>IF(Table1[[#This Row],[Ledger 9]]="","",IF(Table1[[#This Row],[Effect 9]]="Dr.","Yes","No"))</f>
        <v/>
      </c>
      <c r="DN164" t="str">
        <f>IF(Table1[[#This Row],[Ledger 9]]="","",Table1[[#This Row],[Ledger 9]])</f>
        <v/>
      </c>
      <c r="DO164" t="str">
        <f>IF(Table1[[#This Row],[Ledger 9]]="","",IF(Table1[[#This Row],[Effect 9]]="Dr.",-Table1[[#This Row],[Amount 9]],Table1[[#This Row],[Amount 9]]))</f>
        <v/>
      </c>
      <c r="DR164" t="str">
        <f>IF(Table1[[#This Row],[Ledger 10]]="","","No")</f>
        <v/>
      </c>
      <c r="DS164" t="str">
        <f>IF(Table1[[#This Row],[Ledger 10]]="","",IF(Table1[[#This Row],[Effect 10]]="Dr.","Yes","No"))</f>
        <v/>
      </c>
      <c r="DT164" t="str">
        <f>IF(Table1[[#This Row],[Ledger 10]]="","",Table1[[#This Row],[Ledger 10]])</f>
        <v/>
      </c>
      <c r="DU164" t="str">
        <f>IF(Table1[[#This Row],[Ledger 10]]="","",IF(Table1[[#This Row],[Effect 10]]="Dr.",-Table1[[#This Row],[Amount 10]],Table1[[#This Row],[Amount 10]]))</f>
        <v/>
      </c>
      <c r="DX164" t="str">
        <f>IF(Table1[[#This Row],[Ledger 11]]="","","No")</f>
        <v/>
      </c>
      <c r="DY164" t="str">
        <f>IF(Table1[[#This Row],[Ledger 11]]="","",IF(Table1[[#This Row],[Effect 11]]="Dr.","Yes","No"))</f>
        <v/>
      </c>
      <c r="DZ164" t="str">
        <f>IF(Table1[[#This Row],[Ledger 11]]="","",Table1[[#This Row],[Ledger 11]])</f>
        <v/>
      </c>
      <c r="EA164" t="str">
        <f>IF(Table1[[#This Row],[Ledger 11]]="","",IF(Table1[[#This Row],[Effect 11]]="Dr.",-Table1[[#This Row],[Amount 11]],Table1[[#This Row],[Amount 11]]))</f>
        <v/>
      </c>
      <c r="ED164" t="str">
        <f>IF(Table1[[#This Row],[Ledger 12]]="","","No")</f>
        <v/>
      </c>
      <c r="EE164" t="str">
        <f>IF(Table1[[#This Row],[Ledger 12]]="","",IF(Table1[[#This Row],[Effect 12]]="Dr.","Yes","No"))</f>
        <v/>
      </c>
      <c r="EF164" t="str">
        <f>IF(Table1[[#This Row],[Ledger 12]]="","",Table1[[#This Row],[Ledger 12]])</f>
        <v/>
      </c>
      <c r="EG164" t="str">
        <f>IF(Table1[[#This Row],[Ledger 12]]="","",IF(Table1[[#This Row],[Effect 12]]="Dr.",-Table1[[#This Row],[Amount 12]],Table1[[#This Row],[Amount 12]]))</f>
        <v/>
      </c>
      <c r="EJ164" t="str">
        <f>IF(Table1[[#This Row],[Ledger 13]]="","","No")</f>
        <v/>
      </c>
      <c r="EK164" t="str">
        <f>IF(Table1[[#This Row],[Ledger 13]]="","",IF(Table1[[#This Row],[Effect 13]]="Dr.","Yes","No"))</f>
        <v/>
      </c>
      <c r="EL164" t="str">
        <f>IF(Table1[[#This Row],[Ledger 13]]="","",Table1[[#This Row],[Ledger 13]])</f>
        <v/>
      </c>
      <c r="EM164" t="str">
        <f>IF(Table1[[#This Row],[Ledger 13]]="","",IF(Table1[[#This Row],[Effect 13]]="Dr.",-Table1[[#This Row],[Amount 13]],Table1[[#This Row],[Amount 13]]))</f>
        <v/>
      </c>
      <c r="EP164" t="str">
        <f>IF(Table1[[#This Row],[Ledger 14]]="","","No")</f>
        <v/>
      </c>
      <c r="EQ164" t="str">
        <f>IF(Table1[[#This Row],[Ledger 14]]="","",IF(Table1[[#This Row],[Effect 14]]="Dr.","Yes","No"))</f>
        <v/>
      </c>
      <c r="ER164" t="str">
        <f>IF(Table1[[#This Row],[Ledger 14]]="","",Table1[[#This Row],[Ledger 14]])</f>
        <v/>
      </c>
      <c r="ES164" t="str">
        <f>IF(Table1[[#This Row],[Ledger 14]]="","",IF(Table1[[#This Row],[Effect 14]]="Dr.",-Table1[[#This Row],[Amount 14]],Table1[[#This Row],[Amount 14]]))</f>
        <v/>
      </c>
      <c r="EV164" t="str">
        <f>IF(Table1[[#This Row],[Ledger 15]]="","","No")</f>
        <v/>
      </c>
      <c r="EW164" t="str">
        <f>IF(Table1[[#This Row],[Ledger 15]]="","",IF(Table1[[#This Row],[Effect 15]]="Dr.","Yes","No"))</f>
        <v/>
      </c>
      <c r="EX164" t="str">
        <f>IF(Table1[[#This Row],[Ledger 15]]="","",Table1[[#This Row],[Ledger 15]])</f>
        <v/>
      </c>
      <c r="EY164" t="str">
        <f>IF(Table1[[#This Row],[Ledger 15]]="","",IF(Table1[[#This Row],[Effect 15]]="Dr.",-Table1[[#This Row],[Amount 15]],Table1[[#This Row],[Amount 15]]))</f>
        <v/>
      </c>
      <c r="FD1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4">
        <f>IF(Table1[[#This Row],[Date]]="",0,IF(AND(Table1[[#This Row],[Date]]&gt;=$FE$2,Table1[[#This Row],[Date]]&lt;=$FE$3),0,1))</f>
        <v>0</v>
      </c>
      <c r="FF164">
        <f>IF(Table1[[#This Row],[Date]]="",0,IF(TYPE(VLOOKUP(Table1[[#This Row],[Voucher Type]],Table1[[#All],[Voucher Type Master]],1,FALSE))=16,1,0))</f>
        <v>0</v>
      </c>
      <c r="FG164">
        <f>IF(TYPE(IF(Table1[[#This Row],[Date]]="",0,IF(VLOOKUP(Table1[[#This Row],[Voucher Type]],$FY$5:$FZ$13,2,0)=Table1[[#This Row],[Effect 1]],0,1)))=16,1,0)</f>
        <v>0</v>
      </c>
      <c r="FH1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4">
        <f>IF(LEN(Table1[[#This Row],[Ledger 1]])&gt;0,IF(TYPE(VLOOKUP(Table1[[#This Row],[Ledger 1]],GZ:GZ,1,0))=16,1,0),0)</f>
        <v>0</v>
      </c>
      <c r="FJ164">
        <f>IF(LEN(Table1[[#This Row],[Ledger 2]])&gt;0,IF(TYPE(VLOOKUP(Table1[[#This Row],[Ledger 2]],GZ:GZ,1,0))=16,1,0),0)</f>
        <v>0</v>
      </c>
      <c r="FK164">
        <f>IF(LEN(Table1[[#This Row],[Ledger 3]])&gt;0,IF(TYPE(VLOOKUP(Table1[[#This Row],[Ledger 3]],GZ:GZ,1,0))=16,1,0),0)</f>
        <v>0</v>
      </c>
      <c r="FL164">
        <f>IF(LEN(Table1[[#This Row],[Ledger 4]])&gt;0,IF(TYPE(VLOOKUP(Table1[[#This Row],[Ledger 4]],GZ:GZ,1,0))=16,1,0),0)</f>
        <v>0</v>
      </c>
      <c r="FM164">
        <f>IF(LEN(Table1[[#This Row],[Ledger 5]])&gt;0,IF(TYPE(VLOOKUP(Table1[[#This Row],[Ledger 5]],GZ:GZ,1,0))=16,1,0),0)</f>
        <v>0</v>
      </c>
      <c r="FN164">
        <f>IF(LEN(Table1[[#This Row],[Ledger 6]])&gt;0,IF(TYPE(VLOOKUP(Table1[[#This Row],[Ledger 6]],$GZ:$GZ,1,0))=16,1,0),0)</f>
        <v>0</v>
      </c>
      <c r="FO164">
        <f>IF(LEN(Table1[[#This Row],[Ledger 7]])&gt;0,IF(TYPE(VLOOKUP(Table1[[#This Row],[Ledger 7]],$GZ:$GZ,1,0))=16,1,0),0)</f>
        <v>0</v>
      </c>
      <c r="FP164">
        <f>IF(LEN(Table1[[#This Row],[Ledger 8]])&gt;0,IF(TYPE(VLOOKUP(Table1[[#This Row],[Ledger 8]],$GZ:$GZ,1,0))=16,1,0),0)</f>
        <v>0</v>
      </c>
      <c r="FQ164">
        <f>IF(LEN(Table1[[#This Row],[Ledger 9]])&gt;0,IF(TYPE(VLOOKUP(Table1[[#This Row],[Ledger 9]],$GZ:$GZ,1,0))=16,1,0),0)</f>
        <v>0</v>
      </c>
      <c r="FR164">
        <f>IF(LEN(Table1[[#This Row],[Ledger 10]])&gt;0,IF(TYPE(VLOOKUP(Table1[[#This Row],[Ledger 10]],$GZ:$GZ,1,0))=16,1,0),0)</f>
        <v>0</v>
      </c>
      <c r="FS164">
        <f>IF(LEN(Table1[[#This Row],[Ledger 11]])&gt;0,IF(TYPE(VLOOKUP(Table1[[#This Row],[Ledger 11]],$GZ:$GZ,1,0))=16,1,0),0)</f>
        <v>0</v>
      </c>
      <c r="FT164">
        <f>IF(LEN(Table1[[#This Row],[Ledger 12]])&gt;0,IF(TYPE(VLOOKUP(Table1[[#This Row],[Ledger 12]],$GZ:$GZ,1,0))=16,1,0),0)</f>
        <v>0</v>
      </c>
      <c r="FU164">
        <f>IF(LEN(Table1[[#This Row],[Ledger 13]])&gt;0,IF(TYPE(VLOOKUP(Table1[[#This Row],[Ledger 13]],$GZ:$GZ,1,0))=16,1,0),0)</f>
        <v>0</v>
      </c>
      <c r="FV164">
        <f>IF(LEN(Table1[[#This Row],[Ledger 14]])&gt;0,IF(TYPE(VLOOKUP(Table1[[#This Row],[Ledger 14]],$GZ:$GZ,1,0))=16,1,0),0)</f>
        <v>0</v>
      </c>
      <c r="FW164">
        <f>IF(LEN(Table1[[#This Row],[Ledger 15]])&gt;0,IF(TYPE(VLOOKUP(Table1[[#This Row],[Ledger 15]],$GZ:$GZ,1,0))=16,1,0),0)</f>
        <v>0</v>
      </c>
    </row>
    <row r="165" spans="4:179" ht="33" customHeight="1" x14ac:dyDescent="0.45">
      <c r="D165" s="8">
        <f t="shared" si="11"/>
        <v>160</v>
      </c>
      <c r="E165" s="32"/>
      <c r="F165" s="34"/>
      <c r="G165" s="34"/>
      <c r="H165" s="34"/>
      <c r="I165" s="34"/>
      <c r="J165" s="38"/>
      <c r="K165" s="33"/>
      <c r="L165" s="36"/>
      <c r="M165" s="35"/>
      <c r="N165" s="34"/>
      <c r="O165" s="41"/>
      <c r="P165" s="35"/>
      <c r="Q165" s="34"/>
      <c r="R165" s="37"/>
      <c r="S165" s="35"/>
      <c r="T165" s="34"/>
      <c r="U165" s="37"/>
      <c r="V165" s="35"/>
      <c r="W165" s="34"/>
      <c r="X165" s="37"/>
      <c r="Y165" s="35"/>
      <c r="Z165" s="34"/>
      <c r="AA165" s="37"/>
      <c r="AB165" s="35"/>
      <c r="AC165" s="34"/>
      <c r="AD165" s="37"/>
      <c r="AE165" s="35"/>
      <c r="AF165" s="34"/>
      <c r="AG165" s="37"/>
      <c r="AH165" s="35"/>
      <c r="AI165" s="34"/>
      <c r="AJ165" s="37"/>
      <c r="AK165" s="35"/>
      <c r="AL165" s="34"/>
      <c r="AM165" s="37"/>
      <c r="AN165" s="35"/>
      <c r="AO165" s="34"/>
      <c r="AP165" s="37"/>
      <c r="AQ165" s="35"/>
      <c r="AR165" s="34"/>
      <c r="AS165" s="37"/>
      <c r="AT165" s="35"/>
      <c r="AU165" s="34"/>
      <c r="AV165" s="37"/>
      <c r="AW165" s="35"/>
      <c r="AX165" s="34"/>
      <c r="AY165" s="37"/>
      <c r="AZ165" s="35"/>
      <c r="BA165" s="34"/>
      <c r="BB165" s="37"/>
      <c r="BC1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5" s="7"/>
      <c r="BF165" t="str">
        <f>IF(Table1[[#This Row],[Date]]="","","&amp;lt;VOUCHER REMOTEID="&amp;""""&amp;$A$11&amp;$A$13&amp;ROW()&amp;""""&amp;" VCHTYPE="""&amp;F165&amp;""" ACTION="""&amp;"Create"&amp;"""&amp;gt;")</f>
        <v/>
      </c>
      <c r="BG165" t="str">
        <f>IF(Table1[[#This Row],[Date]]="","",TEXT(Table1[[#This Row],[Date]],"yyyymmdd"))</f>
        <v/>
      </c>
      <c r="BH165" t="str">
        <f>Table1[[#This Row],[Date2]]</f>
        <v/>
      </c>
      <c r="BI165" t="str">
        <f>IF(Table1[[#This Row],[Date]]="","",Table1[[#This Row],[Voucher Type]])</f>
        <v/>
      </c>
      <c r="BJ165" t="str">
        <f>IF(Table1[[#This Row],[Ref No / Invoice No]]="","",Table1[[#This Row],[Ref No / Invoice No]])</f>
        <v/>
      </c>
      <c r="BK165" t="str">
        <f>IF(Table1[[#This Row],[Voucher No]]="","",Table1[[#This Row],[Voucher No]])</f>
        <v/>
      </c>
      <c r="BL165" t="str">
        <f>IF(Table1[[#This Row],[Date]]="","",Table1[[#This Row],[Narration]])</f>
        <v/>
      </c>
      <c r="BM165" t="str">
        <f>IF(Table1[[#This Row],[Date]]="","",$A$11&amp;$A$13&amp;ROW())</f>
        <v/>
      </c>
      <c r="BN165" t="str">
        <f>IF(Table1[[#This Row],[Date]]="","",$A$13)</f>
        <v/>
      </c>
      <c r="BP165" t="str">
        <f>IF(Table1[[#This Row],[Ledger 1]]="","","No")</f>
        <v/>
      </c>
      <c r="BQ165" t="str">
        <f>IF(Table1[[#This Row],[Date]]="","",IF(Table1[[#This Row],[Effect 1]]="Dr.","Yes","No"))</f>
        <v/>
      </c>
      <c r="BR165" t="str">
        <f>IF(Table1[[#This Row],[Date]]="","",Table1[[#This Row],[Ledger 1]])</f>
        <v/>
      </c>
      <c r="BS165" t="str">
        <f>IF(Table1[[#This Row],[Date]]="","",IF(Table1[[#This Row],[Effect 1]]="Dr.",-Table1[[#This Row],[Amount 1]],Table1[[#This Row],[Amount 1]]))</f>
        <v/>
      </c>
      <c r="BV165" t="str">
        <f>IF(Table1[[#This Row],[Ledger 2]]="","","No")</f>
        <v/>
      </c>
      <c r="BW165" t="str">
        <f>IF(Table1[[#This Row],[Date]]="","",IF(Table1[[#This Row],[Effect 2]]="Dr.","Yes","No"))</f>
        <v/>
      </c>
      <c r="BX165" t="str">
        <f>IF(Table1[[#This Row],[Date]]="","",Table1[[#This Row],[Ledger 2]])</f>
        <v/>
      </c>
      <c r="BY165" t="str">
        <f>IF(Table1[[#This Row],[Date]]="","",IF(Table1[[#This Row],[Effect 2]]="Dr.",-Table1[[#This Row],[Amount 2]],Table1[[#This Row],[Amount 2]]))</f>
        <v/>
      </c>
      <c r="CB165" t="str">
        <f>IF(Table1[[#This Row],[Ledger 3]]="","","No")</f>
        <v/>
      </c>
      <c r="CC165" t="str">
        <f>IF(Table1[[#This Row],[Ledger 3]]="","",IF(Table1[[#This Row],[Effect 3]]="Dr.","Yes","No"))</f>
        <v/>
      </c>
      <c r="CD165" t="str">
        <f>IF(Table1[[#This Row],[Ledger 3]]="","",Table1[[#This Row],[Ledger 3]])</f>
        <v/>
      </c>
      <c r="CE165" t="str">
        <f>IF(Table1[[#This Row],[Ledger 3]]="","",IF(Table1[[#This Row],[Effect 3]]="Dr.",-Table1[[#This Row],[Amount 3]],Table1[[#This Row],[Amount 3]]))</f>
        <v/>
      </c>
      <c r="CH165" t="str">
        <f>IF(Table1[[#This Row],[Ledger 4]]="","","No")</f>
        <v/>
      </c>
      <c r="CI165" t="str">
        <f>IF(Table1[[#This Row],[Ledger 4]]="","",IF(Table1[[#This Row],[Effect 4]]="Dr.","Yes","No"))</f>
        <v/>
      </c>
      <c r="CJ165" t="str">
        <f>IF(Table1[[#This Row],[Ledger 4]]="","",Table1[[#This Row],[Ledger 4]])</f>
        <v/>
      </c>
      <c r="CK165" t="str">
        <f>IF(Table1[[#This Row],[Ledger 4]]="","",IF(Table1[[#This Row],[Effect 4]]="Dr.",-Table1[[#This Row],[Amount 4]],Table1[[#This Row],[Amount 4]]))</f>
        <v/>
      </c>
      <c r="CN165" t="str">
        <f>IF(Table1[[#This Row],[Ledger 5]]="","","No")</f>
        <v/>
      </c>
      <c r="CO165" t="str">
        <f>IF(Table1[[#This Row],[Ledger 5]]="","",IF(Table1[[#This Row],[Effect 5]]="Dr.","Yes","No"))</f>
        <v/>
      </c>
      <c r="CP165" t="str">
        <f>IF(Table1[[#This Row],[Ledger 5]]="","",Table1[[#This Row],[Ledger 5]])</f>
        <v/>
      </c>
      <c r="CQ165" t="str">
        <f>IF(Table1[[#This Row],[Ledger 5]]="","",IF(Table1[[#This Row],[Effect 5]]="Dr.",-Table1[[#This Row],[Amount 5]],Table1[[#This Row],[Amount 5]]))</f>
        <v/>
      </c>
      <c r="CT165" t="str">
        <f>IF(Table1[[#This Row],[Ledger 6]]="","","No")</f>
        <v/>
      </c>
      <c r="CU165" t="str">
        <f>IF(Table1[[#This Row],[Ledger 6]]="","",IF(Table1[[#This Row],[Effect 6]]="Dr.","Yes","No"))</f>
        <v/>
      </c>
      <c r="CV165" t="str">
        <f>IF(Table1[[#This Row],[Ledger 6]]="","",Table1[[#This Row],[Ledger 6]])</f>
        <v/>
      </c>
      <c r="CW165" t="str">
        <f>IF(Table1[[#This Row],[Ledger 6]]="","",IF(Table1[[#This Row],[Effect 6]]="Dr.",-Table1[[#This Row],[Amount 6]],Table1[[#This Row],[Amount 6]]))</f>
        <v/>
      </c>
      <c r="CZ165" t="str">
        <f>IF(Table1[[#This Row],[Ledger 7]]="","","No")</f>
        <v/>
      </c>
      <c r="DA165" t="str">
        <f>IF(Table1[[#This Row],[Ledger 7]]="","",IF(Table1[[#This Row],[Effect 7]]="Dr.","Yes","No"))</f>
        <v/>
      </c>
      <c r="DB165" t="str">
        <f>IF(Table1[[#This Row],[Ledger 7]]="","",Table1[[#This Row],[Ledger 7]])</f>
        <v/>
      </c>
      <c r="DC165" t="str">
        <f>IF(Table1[[#This Row],[Ledger 7]]="","",IF(Table1[[#This Row],[Effect 7]]="Dr.",-Table1[[#This Row],[Amount 7]],Table1[[#This Row],[Amount 7]]))</f>
        <v/>
      </c>
      <c r="DF165" t="str">
        <f>IF(Table1[[#This Row],[Ledger 8]]="","","No")</f>
        <v/>
      </c>
      <c r="DG165" t="str">
        <f>IF(Table1[[#This Row],[Ledger 8]]="","",IF(Table1[[#This Row],[Effect 8]]="Dr.","Yes","No"))</f>
        <v/>
      </c>
      <c r="DH165" t="str">
        <f>IF(Table1[[#This Row],[Ledger 8]]="","",Table1[[#This Row],[Ledger 8]])</f>
        <v/>
      </c>
      <c r="DI165" t="str">
        <f>IF(Table1[[#This Row],[Ledger 8]]="","",IF(Table1[[#This Row],[Effect 8]]="Dr.",-Table1[[#This Row],[Amount 8]],Table1[[#This Row],[Amount 8]]))</f>
        <v/>
      </c>
      <c r="DL165" t="str">
        <f>IF(Table1[[#This Row],[Ledger 9]]="","","No")</f>
        <v/>
      </c>
      <c r="DM165" t="str">
        <f>IF(Table1[[#This Row],[Ledger 9]]="","",IF(Table1[[#This Row],[Effect 9]]="Dr.","Yes","No"))</f>
        <v/>
      </c>
      <c r="DN165" t="str">
        <f>IF(Table1[[#This Row],[Ledger 9]]="","",Table1[[#This Row],[Ledger 9]])</f>
        <v/>
      </c>
      <c r="DO165" t="str">
        <f>IF(Table1[[#This Row],[Ledger 9]]="","",IF(Table1[[#This Row],[Effect 9]]="Dr.",-Table1[[#This Row],[Amount 9]],Table1[[#This Row],[Amount 9]]))</f>
        <v/>
      </c>
      <c r="DR165" t="str">
        <f>IF(Table1[[#This Row],[Ledger 10]]="","","No")</f>
        <v/>
      </c>
      <c r="DS165" t="str">
        <f>IF(Table1[[#This Row],[Ledger 10]]="","",IF(Table1[[#This Row],[Effect 10]]="Dr.","Yes","No"))</f>
        <v/>
      </c>
      <c r="DT165" t="str">
        <f>IF(Table1[[#This Row],[Ledger 10]]="","",Table1[[#This Row],[Ledger 10]])</f>
        <v/>
      </c>
      <c r="DU165" t="str">
        <f>IF(Table1[[#This Row],[Ledger 10]]="","",IF(Table1[[#This Row],[Effect 10]]="Dr.",-Table1[[#This Row],[Amount 10]],Table1[[#This Row],[Amount 10]]))</f>
        <v/>
      </c>
      <c r="DX165" t="str">
        <f>IF(Table1[[#This Row],[Ledger 11]]="","","No")</f>
        <v/>
      </c>
      <c r="DY165" t="str">
        <f>IF(Table1[[#This Row],[Ledger 11]]="","",IF(Table1[[#This Row],[Effect 11]]="Dr.","Yes","No"))</f>
        <v/>
      </c>
      <c r="DZ165" t="str">
        <f>IF(Table1[[#This Row],[Ledger 11]]="","",Table1[[#This Row],[Ledger 11]])</f>
        <v/>
      </c>
      <c r="EA165" t="str">
        <f>IF(Table1[[#This Row],[Ledger 11]]="","",IF(Table1[[#This Row],[Effect 11]]="Dr.",-Table1[[#This Row],[Amount 11]],Table1[[#This Row],[Amount 11]]))</f>
        <v/>
      </c>
      <c r="ED165" t="str">
        <f>IF(Table1[[#This Row],[Ledger 12]]="","","No")</f>
        <v/>
      </c>
      <c r="EE165" t="str">
        <f>IF(Table1[[#This Row],[Ledger 12]]="","",IF(Table1[[#This Row],[Effect 12]]="Dr.","Yes","No"))</f>
        <v/>
      </c>
      <c r="EF165" t="str">
        <f>IF(Table1[[#This Row],[Ledger 12]]="","",Table1[[#This Row],[Ledger 12]])</f>
        <v/>
      </c>
      <c r="EG165" t="str">
        <f>IF(Table1[[#This Row],[Ledger 12]]="","",IF(Table1[[#This Row],[Effect 12]]="Dr.",-Table1[[#This Row],[Amount 12]],Table1[[#This Row],[Amount 12]]))</f>
        <v/>
      </c>
      <c r="EJ165" t="str">
        <f>IF(Table1[[#This Row],[Ledger 13]]="","","No")</f>
        <v/>
      </c>
      <c r="EK165" t="str">
        <f>IF(Table1[[#This Row],[Ledger 13]]="","",IF(Table1[[#This Row],[Effect 13]]="Dr.","Yes","No"))</f>
        <v/>
      </c>
      <c r="EL165" t="str">
        <f>IF(Table1[[#This Row],[Ledger 13]]="","",Table1[[#This Row],[Ledger 13]])</f>
        <v/>
      </c>
      <c r="EM165" t="str">
        <f>IF(Table1[[#This Row],[Ledger 13]]="","",IF(Table1[[#This Row],[Effect 13]]="Dr.",-Table1[[#This Row],[Amount 13]],Table1[[#This Row],[Amount 13]]))</f>
        <v/>
      </c>
      <c r="EP165" t="str">
        <f>IF(Table1[[#This Row],[Ledger 14]]="","","No")</f>
        <v/>
      </c>
      <c r="EQ165" t="str">
        <f>IF(Table1[[#This Row],[Ledger 14]]="","",IF(Table1[[#This Row],[Effect 14]]="Dr.","Yes","No"))</f>
        <v/>
      </c>
      <c r="ER165" t="str">
        <f>IF(Table1[[#This Row],[Ledger 14]]="","",Table1[[#This Row],[Ledger 14]])</f>
        <v/>
      </c>
      <c r="ES165" t="str">
        <f>IF(Table1[[#This Row],[Ledger 14]]="","",IF(Table1[[#This Row],[Effect 14]]="Dr.",-Table1[[#This Row],[Amount 14]],Table1[[#This Row],[Amount 14]]))</f>
        <v/>
      </c>
      <c r="EV165" t="str">
        <f>IF(Table1[[#This Row],[Ledger 15]]="","","No")</f>
        <v/>
      </c>
      <c r="EW165" t="str">
        <f>IF(Table1[[#This Row],[Ledger 15]]="","",IF(Table1[[#This Row],[Effect 15]]="Dr.","Yes","No"))</f>
        <v/>
      </c>
      <c r="EX165" t="str">
        <f>IF(Table1[[#This Row],[Ledger 15]]="","",Table1[[#This Row],[Ledger 15]])</f>
        <v/>
      </c>
      <c r="EY165" t="str">
        <f>IF(Table1[[#This Row],[Ledger 15]]="","",IF(Table1[[#This Row],[Effect 15]]="Dr.",-Table1[[#This Row],[Amount 15]],Table1[[#This Row],[Amount 15]]))</f>
        <v/>
      </c>
      <c r="FD1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5">
        <f>IF(Table1[[#This Row],[Date]]="",0,IF(AND(Table1[[#This Row],[Date]]&gt;=$FE$2,Table1[[#This Row],[Date]]&lt;=$FE$3),0,1))</f>
        <v>0</v>
      </c>
      <c r="FF165">
        <f>IF(Table1[[#This Row],[Date]]="",0,IF(TYPE(VLOOKUP(Table1[[#This Row],[Voucher Type]],Table1[[#All],[Voucher Type Master]],1,FALSE))=16,1,0))</f>
        <v>0</v>
      </c>
      <c r="FG165">
        <f>IF(TYPE(IF(Table1[[#This Row],[Date]]="",0,IF(VLOOKUP(Table1[[#This Row],[Voucher Type]],$FY$5:$FZ$13,2,0)=Table1[[#This Row],[Effect 1]],0,1)))=16,1,0)</f>
        <v>0</v>
      </c>
      <c r="FH1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5">
        <f>IF(LEN(Table1[[#This Row],[Ledger 1]])&gt;0,IF(TYPE(VLOOKUP(Table1[[#This Row],[Ledger 1]],GZ:GZ,1,0))=16,1,0),0)</f>
        <v>0</v>
      </c>
      <c r="FJ165">
        <f>IF(LEN(Table1[[#This Row],[Ledger 2]])&gt;0,IF(TYPE(VLOOKUP(Table1[[#This Row],[Ledger 2]],GZ:GZ,1,0))=16,1,0),0)</f>
        <v>0</v>
      </c>
      <c r="FK165">
        <f>IF(LEN(Table1[[#This Row],[Ledger 3]])&gt;0,IF(TYPE(VLOOKUP(Table1[[#This Row],[Ledger 3]],GZ:GZ,1,0))=16,1,0),0)</f>
        <v>0</v>
      </c>
      <c r="FL165">
        <f>IF(LEN(Table1[[#This Row],[Ledger 4]])&gt;0,IF(TYPE(VLOOKUP(Table1[[#This Row],[Ledger 4]],GZ:GZ,1,0))=16,1,0),0)</f>
        <v>0</v>
      </c>
      <c r="FM165">
        <f>IF(LEN(Table1[[#This Row],[Ledger 5]])&gt;0,IF(TYPE(VLOOKUP(Table1[[#This Row],[Ledger 5]],GZ:GZ,1,0))=16,1,0),0)</f>
        <v>0</v>
      </c>
      <c r="FN165">
        <f>IF(LEN(Table1[[#This Row],[Ledger 6]])&gt;0,IF(TYPE(VLOOKUP(Table1[[#This Row],[Ledger 6]],$GZ:$GZ,1,0))=16,1,0),0)</f>
        <v>0</v>
      </c>
      <c r="FO165">
        <f>IF(LEN(Table1[[#This Row],[Ledger 7]])&gt;0,IF(TYPE(VLOOKUP(Table1[[#This Row],[Ledger 7]],$GZ:$GZ,1,0))=16,1,0),0)</f>
        <v>0</v>
      </c>
      <c r="FP165">
        <f>IF(LEN(Table1[[#This Row],[Ledger 8]])&gt;0,IF(TYPE(VLOOKUP(Table1[[#This Row],[Ledger 8]],$GZ:$GZ,1,0))=16,1,0),0)</f>
        <v>0</v>
      </c>
      <c r="FQ165">
        <f>IF(LEN(Table1[[#This Row],[Ledger 9]])&gt;0,IF(TYPE(VLOOKUP(Table1[[#This Row],[Ledger 9]],$GZ:$GZ,1,0))=16,1,0),0)</f>
        <v>0</v>
      </c>
      <c r="FR165">
        <f>IF(LEN(Table1[[#This Row],[Ledger 10]])&gt;0,IF(TYPE(VLOOKUP(Table1[[#This Row],[Ledger 10]],$GZ:$GZ,1,0))=16,1,0),0)</f>
        <v>0</v>
      </c>
      <c r="FS165">
        <f>IF(LEN(Table1[[#This Row],[Ledger 11]])&gt;0,IF(TYPE(VLOOKUP(Table1[[#This Row],[Ledger 11]],$GZ:$GZ,1,0))=16,1,0),0)</f>
        <v>0</v>
      </c>
      <c r="FT165">
        <f>IF(LEN(Table1[[#This Row],[Ledger 12]])&gt;0,IF(TYPE(VLOOKUP(Table1[[#This Row],[Ledger 12]],$GZ:$GZ,1,0))=16,1,0),0)</f>
        <v>0</v>
      </c>
      <c r="FU165">
        <f>IF(LEN(Table1[[#This Row],[Ledger 13]])&gt;0,IF(TYPE(VLOOKUP(Table1[[#This Row],[Ledger 13]],$GZ:$GZ,1,0))=16,1,0),0)</f>
        <v>0</v>
      </c>
      <c r="FV165">
        <f>IF(LEN(Table1[[#This Row],[Ledger 14]])&gt;0,IF(TYPE(VLOOKUP(Table1[[#This Row],[Ledger 14]],$GZ:$GZ,1,0))=16,1,0),0)</f>
        <v>0</v>
      </c>
      <c r="FW165">
        <f>IF(LEN(Table1[[#This Row],[Ledger 15]])&gt;0,IF(TYPE(VLOOKUP(Table1[[#This Row],[Ledger 15]],$GZ:$GZ,1,0))=16,1,0),0)</f>
        <v>0</v>
      </c>
    </row>
    <row r="166" spans="4:179" ht="33" customHeight="1" x14ac:dyDescent="0.45">
      <c r="D166" s="8">
        <f t="shared" si="11"/>
        <v>161</v>
      </c>
      <c r="E166" s="32"/>
      <c r="F166" s="34"/>
      <c r="G166" s="34"/>
      <c r="H166" s="34"/>
      <c r="I166" s="34"/>
      <c r="J166" s="38"/>
      <c r="K166" s="33"/>
      <c r="L166" s="36"/>
      <c r="M166" s="35"/>
      <c r="N166" s="34"/>
      <c r="O166" s="41"/>
      <c r="P166" s="35"/>
      <c r="Q166" s="34"/>
      <c r="R166" s="37"/>
      <c r="S166" s="35"/>
      <c r="T166" s="34"/>
      <c r="U166" s="37"/>
      <c r="V166" s="35"/>
      <c r="W166" s="34"/>
      <c r="X166" s="37"/>
      <c r="Y166" s="35"/>
      <c r="Z166" s="34"/>
      <c r="AA166" s="37"/>
      <c r="AB166" s="35"/>
      <c r="AC166" s="34"/>
      <c r="AD166" s="37"/>
      <c r="AE166" s="35"/>
      <c r="AF166" s="34"/>
      <c r="AG166" s="37"/>
      <c r="AH166" s="35"/>
      <c r="AI166" s="34"/>
      <c r="AJ166" s="37"/>
      <c r="AK166" s="35"/>
      <c r="AL166" s="34"/>
      <c r="AM166" s="37"/>
      <c r="AN166" s="35"/>
      <c r="AO166" s="34"/>
      <c r="AP166" s="37"/>
      <c r="AQ166" s="35"/>
      <c r="AR166" s="34"/>
      <c r="AS166" s="37"/>
      <c r="AT166" s="35"/>
      <c r="AU166" s="34"/>
      <c r="AV166" s="37"/>
      <c r="AW166" s="35"/>
      <c r="AX166" s="34"/>
      <c r="AY166" s="37"/>
      <c r="AZ166" s="35"/>
      <c r="BA166" s="34"/>
      <c r="BB166" s="37"/>
      <c r="BC1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6" s="7"/>
      <c r="BF166" t="str">
        <f>IF(Table1[[#This Row],[Date]]="","","&amp;lt;VOUCHER REMOTEID="&amp;""""&amp;$A$11&amp;$A$13&amp;ROW()&amp;""""&amp;" VCHTYPE="""&amp;F166&amp;""" ACTION="""&amp;"Create"&amp;"""&amp;gt;")</f>
        <v/>
      </c>
      <c r="BG166" t="str">
        <f>IF(Table1[[#This Row],[Date]]="","",TEXT(Table1[[#This Row],[Date]],"yyyymmdd"))</f>
        <v/>
      </c>
      <c r="BH166" t="str">
        <f>Table1[[#This Row],[Date2]]</f>
        <v/>
      </c>
      <c r="BI166" t="str">
        <f>IF(Table1[[#This Row],[Date]]="","",Table1[[#This Row],[Voucher Type]])</f>
        <v/>
      </c>
      <c r="BJ166" t="str">
        <f>IF(Table1[[#This Row],[Ref No / Invoice No]]="","",Table1[[#This Row],[Ref No / Invoice No]])</f>
        <v/>
      </c>
      <c r="BK166" t="str">
        <f>IF(Table1[[#This Row],[Voucher No]]="","",Table1[[#This Row],[Voucher No]])</f>
        <v/>
      </c>
      <c r="BL166" t="str">
        <f>IF(Table1[[#This Row],[Date]]="","",Table1[[#This Row],[Narration]])</f>
        <v/>
      </c>
      <c r="BM166" t="str">
        <f>IF(Table1[[#This Row],[Date]]="","",$A$11&amp;$A$13&amp;ROW())</f>
        <v/>
      </c>
      <c r="BN166" t="str">
        <f>IF(Table1[[#This Row],[Date]]="","",$A$13)</f>
        <v/>
      </c>
      <c r="BP166" t="str">
        <f>IF(Table1[[#This Row],[Ledger 1]]="","","No")</f>
        <v/>
      </c>
      <c r="BQ166" t="str">
        <f>IF(Table1[[#This Row],[Date]]="","",IF(Table1[[#This Row],[Effect 1]]="Dr.","Yes","No"))</f>
        <v/>
      </c>
      <c r="BR166" t="str">
        <f>IF(Table1[[#This Row],[Date]]="","",Table1[[#This Row],[Ledger 1]])</f>
        <v/>
      </c>
      <c r="BS166" t="str">
        <f>IF(Table1[[#This Row],[Date]]="","",IF(Table1[[#This Row],[Effect 1]]="Dr.",-Table1[[#This Row],[Amount 1]],Table1[[#This Row],[Amount 1]]))</f>
        <v/>
      </c>
      <c r="BV166" t="str">
        <f>IF(Table1[[#This Row],[Ledger 2]]="","","No")</f>
        <v/>
      </c>
      <c r="BW166" t="str">
        <f>IF(Table1[[#This Row],[Date]]="","",IF(Table1[[#This Row],[Effect 2]]="Dr.","Yes","No"))</f>
        <v/>
      </c>
      <c r="BX166" t="str">
        <f>IF(Table1[[#This Row],[Date]]="","",Table1[[#This Row],[Ledger 2]])</f>
        <v/>
      </c>
      <c r="BY166" t="str">
        <f>IF(Table1[[#This Row],[Date]]="","",IF(Table1[[#This Row],[Effect 2]]="Dr.",-Table1[[#This Row],[Amount 2]],Table1[[#This Row],[Amount 2]]))</f>
        <v/>
      </c>
      <c r="CB166" t="str">
        <f>IF(Table1[[#This Row],[Ledger 3]]="","","No")</f>
        <v/>
      </c>
      <c r="CC166" t="str">
        <f>IF(Table1[[#This Row],[Ledger 3]]="","",IF(Table1[[#This Row],[Effect 3]]="Dr.","Yes","No"))</f>
        <v/>
      </c>
      <c r="CD166" t="str">
        <f>IF(Table1[[#This Row],[Ledger 3]]="","",Table1[[#This Row],[Ledger 3]])</f>
        <v/>
      </c>
      <c r="CE166" t="str">
        <f>IF(Table1[[#This Row],[Ledger 3]]="","",IF(Table1[[#This Row],[Effect 3]]="Dr.",-Table1[[#This Row],[Amount 3]],Table1[[#This Row],[Amount 3]]))</f>
        <v/>
      </c>
      <c r="CH166" t="str">
        <f>IF(Table1[[#This Row],[Ledger 4]]="","","No")</f>
        <v/>
      </c>
      <c r="CI166" t="str">
        <f>IF(Table1[[#This Row],[Ledger 4]]="","",IF(Table1[[#This Row],[Effect 4]]="Dr.","Yes","No"))</f>
        <v/>
      </c>
      <c r="CJ166" t="str">
        <f>IF(Table1[[#This Row],[Ledger 4]]="","",Table1[[#This Row],[Ledger 4]])</f>
        <v/>
      </c>
      <c r="CK166" t="str">
        <f>IF(Table1[[#This Row],[Ledger 4]]="","",IF(Table1[[#This Row],[Effect 4]]="Dr.",-Table1[[#This Row],[Amount 4]],Table1[[#This Row],[Amount 4]]))</f>
        <v/>
      </c>
      <c r="CN166" t="str">
        <f>IF(Table1[[#This Row],[Ledger 5]]="","","No")</f>
        <v/>
      </c>
      <c r="CO166" t="str">
        <f>IF(Table1[[#This Row],[Ledger 5]]="","",IF(Table1[[#This Row],[Effect 5]]="Dr.","Yes","No"))</f>
        <v/>
      </c>
      <c r="CP166" t="str">
        <f>IF(Table1[[#This Row],[Ledger 5]]="","",Table1[[#This Row],[Ledger 5]])</f>
        <v/>
      </c>
      <c r="CQ166" t="str">
        <f>IF(Table1[[#This Row],[Ledger 5]]="","",IF(Table1[[#This Row],[Effect 5]]="Dr.",-Table1[[#This Row],[Amount 5]],Table1[[#This Row],[Amount 5]]))</f>
        <v/>
      </c>
      <c r="CT166" t="str">
        <f>IF(Table1[[#This Row],[Ledger 6]]="","","No")</f>
        <v/>
      </c>
      <c r="CU166" t="str">
        <f>IF(Table1[[#This Row],[Ledger 6]]="","",IF(Table1[[#This Row],[Effect 6]]="Dr.","Yes","No"))</f>
        <v/>
      </c>
      <c r="CV166" t="str">
        <f>IF(Table1[[#This Row],[Ledger 6]]="","",Table1[[#This Row],[Ledger 6]])</f>
        <v/>
      </c>
      <c r="CW166" t="str">
        <f>IF(Table1[[#This Row],[Ledger 6]]="","",IF(Table1[[#This Row],[Effect 6]]="Dr.",-Table1[[#This Row],[Amount 6]],Table1[[#This Row],[Amount 6]]))</f>
        <v/>
      </c>
      <c r="CZ166" t="str">
        <f>IF(Table1[[#This Row],[Ledger 7]]="","","No")</f>
        <v/>
      </c>
      <c r="DA166" t="str">
        <f>IF(Table1[[#This Row],[Ledger 7]]="","",IF(Table1[[#This Row],[Effect 7]]="Dr.","Yes","No"))</f>
        <v/>
      </c>
      <c r="DB166" t="str">
        <f>IF(Table1[[#This Row],[Ledger 7]]="","",Table1[[#This Row],[Ledger 7]])</f>
        <v/>
      </c>
      <c r="DC166" t="str">
        <f>IF(Table1[[#This Row],[Ledger 7]]="","",IF(Table1[[#This Row],[Effect 7]]="Dr.",-Table1[[#This Row],[Amount 7]],Table1[[#This Row],[Amount 7]]))</f>
        <v/>
      </c>
      <c r="DF166" t="str">
        <f>IF(Table1[[#This Row],[Ledger 8]]="","","No")</f>
        <v/>
      </c>
      <c r="DG166" t="str">
        <f>IF(Table1[[#This Row],[Ledger 8]]="","",IF(Table1[[#This Row],[Effect 8]]="Dr.","Yes","No"))</f>
        <v/>
      </c>
      <c r="DH166" t="str">
        <f>IF(Table1[[#This Row],[Ledger 8]]="","",Table1[[#This Row],[Ledger 8]])</f>
        <v/>
      </c>
      <c r="DI166" t="str">
        <f>IF(Table1[[#This Row],[Ledger 8]]="","",IF(Table1[[#This Row],[Effect 8]]="Dr.",-Table1[[#This Row],[Amount 8]],Table1[[#This Row],[Amount 8]]))</f>
        <v/>
      </c>
      <c r="DL166" t="str">
        <f>IF(Table1[[#This Row],[Ledger 9]]="","","No")</f>
        <v/>
      </c>
      <c r="DM166" t="str">
        <f>IF(Table1[[#This Row],[Ledger 9]]="","",IF(Table1[[#This Row],[Effect 9]]="Dr.","Yes","No"))</f>
        <v/>
      </c>
      <c r="DN166" t="str">
        <f>IF(Table1[[#This Row],[Ledger 9]]="","",Table1[[#This Row],[Ledger 9]])</f>
        <v/>
      </c>
      <c r="DO166" t="str">
        <f>IF(Table1[[#This Row],[Ledger 9]]="","",IF(Table1[[#This Row],[Effect 9]]="Dr.",-Table1[[#This Row],[Amount 9]],Table1[[#This Row],[Amount 9]]))</f>
        <v/>
      </c>
      <c r="DR166" t="str">
        <f>IF(Table1[[#This Row],[Ledger 10]]="","","No")</f>
        <v/>
      </c>
      <c r="DS166" t="str">
        <f>IF(Table1[[#This Row],[Ledger 10]]="","",IF(Table1[[#This Row],[Effect 10]]="Dr.","Yes","No"))</f>
        <v/>
      </c>
      <c r="DT166" t="str">
        <f>IF(Table1[[#This Row],[Ledger 10]]="","",Table1[[#This Row],[Ledger 10]])</f>
        <v/>
      </c>
      <c r="DU166" t="str">
        <f>IF(Table1[[#This Row],[Ledger 10]]="","",IF(Table1[[#This Row],[Effect 10]]="Dr.",-Table1[[#This Row],[Amount 10]],Table1[[#This Row],[Amount 10]]))</f>
        <v/>
      </c>
      <c r="DX166" t="str">
        <f>IF(Table1[[#This Row],[Ledger 11]]="","","No")</f>
        <v/>
      </c>
      <c r="DY166" t="str">
        <f>IF(Table1[[#This Row],[Ledger 11]]="","",IF(Table1[[#This Row],[Effect 11]]="Dr.","Yes","No"))</f>
        <v/>
      </c>
      <c r="DZ166" t="str">
        <f>IF(Table1[[#This Row],[Ledger 11]]="","",Table1[[#This Row],[Ledger 11]])</f>
        <v/>
      </c>
      <c r="EA166" t="str">
        <f>IF(Table1[[#This Row],[Ledger 11]]="","",IF(Table1[[#This Row],[Effect 11]]="Dr.",-Table1[[#This Row],[Amount 11]],Table1[[#This Row],[Amount 11]]))</f>
        <v/>
      </c>
      <c r="ED166" t="str">
        <f>IF(Table1[[#This Row],[Ledger 12]]="","","No")</f>
        <v/>
      </c>
      <c r="EE166" t="str">
        <f>IF(Table1[[#This Row],[Ledger 12]]="","",IF(Table1[[#This Row],[Effect 12]]="Dr.","Yes","No"))</f>
        <v/>
      </c>
      <c r="EF166" t="str">
        <f>IF(Table1[[#This Row],[Ledger 12]]="","",Table1[[#This Row],[Ledger 12]])</f>
        <v/>
      </c>
      <c r="EG166" t="str">
        <f>IF(Table1[[#This Row],[Ledger 12]]="","",IF(Table1[[#This Row],[Effect 12]]="Dr.",-Table1[[#This Row],[Amount 12]],Table1[[#This Row],[Amount 12]]))</f>
        <v/>
      </c>
      <c r="EJ166" t="str">
        <f>IF(Table1[[#This Row],[Ledger 13]]="","","No")</f>
        <v/>
      </c>
      <c r="EK166" t="str">
        <f>IF(Table1[[#This Row],[Ledger 13]]="","",IF(Table1[[#This Row],[Effect 13]]="Dr.","Yes","No"))</f>
        <v/>
      </c>
      <c r="EL166" t="str">
        <f>IF(Table1[[#This Row],[Ledger 13]]="","",Table1[[#This Row],[Ledger 13]])</f>
        <v/>
      </c>
      <c r="EM166" t="str">
        <f>IF(Table1[[#This Row],[Ledger 13]]="","",IF(Table1[[#This Row],[Effect 13]]="Dr.",-Table1[[#This Row],[Amount 13]],Table1[[#This Row],[Amount 13]]))</f>
        <v/>
      </c>
      <c r="EP166" t="str">
        <f>IF(Table1[[#This Row],[Ledger 14]]="","","No")</f>
        <v/>
      </c>
      <c r="EQ166" t="str">
        <f>IF(Table1[[#This Row],[Ledger 14]]="","",IF(Table1[[#This Row],[Effect 14]]="Dr.","Yes","No"))</f>
        <v/>
      </c>
      <c r="ER166" t="str">
        <f>IF(Table1[[#This Row],[Ledger 14]]="","",Table1[[#This Row],[Ledger 14]])</f>
        <v/>
      </c>
      <c r="ES166" t="str">
        <f>IF(Table1[[#This Row],[Ledger 14]]="","",IF(Table1[[#This Row],[Effect 14]]="Dr.",-Table1[[#This Row],[Amount 14]],Table1[[#This Row],[Amount 14]]))</f>
        <v/>
      </c>
      <c r="EV166" t="str">
        <f>IF(Table1[[#This Row],[Ledger 15]]="","","No")</f>
        <v/>
      </c>
      <c r="EW166" t="str">
        <f>IF(Table1[[#This Row],[Ledger 15]]="","",IF(Table1[[#This Row],[Effect 15]]="Dr.","Yes","No"))</f>
        <v/>
      </c>
      <c r="EX166" t="str">
        <f>IF(Table1[[#This Row],[Ledger 15]]="","",Table1[[#This Row],[Ledger 15]])</f>
        <v/>
      </c>
      <c r="EY166" t="str">
        <f>IF(Table1[[#This Row],[Ledger 15]]="","",IF(Table1[[#This Row],[Effect 15]]="Dr.",-Table1[[#This Row],[Amount 15]],Table1[[#This Row],[Amount 15]]))</f>
        <v/>
      </c>
      <c r="FD1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6">
        <f>IF(Table1[[#This Row],[Date]]="",0,IF(AND(Table1[[#This Row],[Date]]&gt;=$FE$2,Table1[[#This Row],[Date]]&lt;=$FE$3),0,1))</f>
        <v>0</v>
      </c>
      <c r="FF166">
        <f>IF(Table1[[#This Row],[Date]]="",0,IF(TYPE(VLOOKUP(Table1[[#This Row],[Voucher Type]],Table1[[#All],[Voucher Type Master]],1,FALSE))=16,1,0))</f>
        <v>0</v>
      </c>
      <c r="FG166">
        <f>IF(TYPE(IF(Table1[[#This Row],[Date]]="",0,IF(VLOOKUP(Table1[[#This Row],[Voucher Type]],$FY$5:$FZ$13,2,0)=Table1[[#This Row],[Effect 1]],0,1)))=16,1,0)</f>
        <v>0</v>
      </c>
      <c r="FH1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6">
        <f>IF(LEN(Table1[[#This Row],[Ledger 1]])&gt;0,IF(TYPE(VLOOKUP(Table1[[#This Row],[Ledger 1]],GZ:GZ,1,0))=16,1,0),0)</f>
        <v>0</v>
      </c>
      <c r="FJ166">
        <f>IF(LEN(Table1[[#This Row],[Ledger 2]])&gt;0,IF(TYPE(VLOOKUP(Table1[[#This Row],[Ledger 2]],GZ:GZ,1,0))=16,1,0),0)</f>
        <v>0</v>
      </c>
      <c r="FK166">
        <f>IF(LEN(Table1[[#This Row],[Ledger 3]])&gt;0,IF(TYPE(VLOOKUP(Table1[[#This Row],[Ledger 3]],GZ:GZ,1,0))=16,1,0),0)</f>
        <v>0</v>
      </c>
      <c r="FL166">
        <f>IF(LEN(Table1[[#This Row],[Ledger 4]])&gt;0,IF(TYPE(VLOOKUP(Table1[[#This Row],[Ledger 4]],GZ:GZ,1,0))=16,1,0),0)</f>
        <v>0</v>
      </c>
      <c r="FM166">
        <f>IF(LEN(Table1[[#This Row],[Ledger 5]])&gt;0,IF(TYPE(VLOOKUP(Table1[[#This Row],[Ledger 5]],GZ:GZ,1,0))=16,1,0),0)</f>
        <v>0</v>
      </c>
      <c r="FN166">
        <f>IF(LEN(Table1[[#This Row],[Ledger 6]])&gt;0,IF(TYPE(VLOOKUP(Table1[[#This Row],[Ledger 6]],$GZ:$GZ,1,0))=16,1,0),0)</f>
        <v>0</v>
      </c>
      <c r="FO166">
        <f>IF(LEN(Table1[[#This Row],[Ledger 7]])&gt;0,IF(TYPE(VLOOKUP(Table1[[#This Row],[Ledger 7]],$GZ:$GZ,1,0))=16,1,0),0)</f>
        <v>0</v>
      </c>
      <c r="FP166">
        <f>IF(LEN(Table1[[#This Row],[Ledger 8]])&gt;0,IF(TYPE(VLOOKUP(Table1[[#This Row],[Ledger 8]],$GZ:$GZ,1,0))=16,1,0),0)</f>
        <v>0</v>
      </c>
      <c r="FQ166">
        <f>IF(LEN(Table1[[#This Row],[Ledger 9]])&gt;0,IF(TYPE(VLOOKUP(Table1[[#This Row],[Ledger 9]],$GZ:$GZ,1,0))=16,1,0),0)</f>
        <v>0</v>
      </c>
      <c r="FR166">
        <f>IF(LEN(Table1[[#This Row],[Ledger 10]])&gt;0,IF(TYPE(VLOOKUP(Table1[[#This Row],[Ledger 10]],$GZ:$GZ,1,0))=16,1,0),0)</f>
        <v>0</v>
      </c>
      <c r="FS166">
        <f>IF(LEN(Table1[[#This Row],[Ledger 11]])&gt;0,IF(TYPE(VLOOKUP(Table1[[#This Row],[Ledger 11]],$GZ:$GZ,1,0))=16,1,0),0)</f>
        <v>0</v>
      </c>
      <c r="FT166">
        <f>IF(LEN(Table1[[#This Row],[Ledger 12]])&gt;0,IF(TYPE(VLOOKUP(Table1[[#This Row],[Ledger 12]],$GZ:$GZ,1,0))=16,1,0),0)</f>
        <v>0</v>
      </c>
      <c r="FU166">
        <f>IF(LEN(Table1[[#This Row],[Ledger 13]])&gt;0,IF(TYPE(VLOOKUP(Table1[[#This Row],[Ledger 13]],$GZ:$GZ,1,0))=16,1,0),0)</f>
        <v>0</v>
      </c>
      <c r="FV166">
        <f>IF(LEN(Table1[[#This Row],[Ledger 14]])&gt;0,IF(TYPE(VLOOKUP(Table1[[#This Row],[Ledger 14]],$GZ:$GZ,1,0))=16,1,0),0)</f>
        <v>0</v>
      </c>
      <c r="FW166">
        <f>IF(LEN(Table1[[#This Row],[Ledger 15]])&gt;0,IF(TYPE(VLOOKUP(Table1[[#This Row],[Ledger 15]],$GZ:$GZ,1,0))=16,1,0),0)</f>
        <v>0</v>
      </c>
    </row>
    <row r="167" spans="4:179" ht="33" customHeight="1" x14ac:dyDescent="0.45">
      <c r="D167" s="8">
        <f t="shared" si="11"/>
        <v>162</v>
      </c>
      <c r="E167" s="32"/>
      <c r="F167" s="34"/>
      <c r="G167" s="34"/>
      <c r="H167" s="34"/>
      <c r="I167" s="34"/>
      <c r="J167" s="38"/>
      <c r="K167" s="33"/>
      <c r="L167" s="36"/>
      <c r="M167" s="35"/>
      <c r="N167" s="34"/>
      <c r="O167" s="41"/>
      <c r="P167" s="35"/>
      <c r="Q167" s="34"/>
      <c r="R167" s="37"/>
      <c r="S167" s="35"/>
      <c r="T167" s="34"/>
      <c r="U167" s="37"/>
      <c r="V167" s="35"/>
      <c r="W167" s="34"/>
      <c r="X167" s="37"/>
      <c r="Y167" s="35"/>
      <c r="Z167" s="34"/>
      <c r="AA167" s="37"/>
      <c r="AB167" s="35"/>
      <c r="AC167" s="34"/>
      <c r="AD167" s="37"/>
      <c r="AE167" s="35"/>
      <c r="AF167" s="34"/>
      <c r="AG167" s="37"/>
      <c r="AH167" s="35"/>
      <c r="AI167" s="34"/>
      <c r="AJ167" s="37"/>
      <c r="AK167" s="35"/>
      <c r="AL167" s="34"/>
      <c r="AM167" s="37"/>
      <c r="AN167" s="35"/>
      <c r="AO167" s="34"/>
      <c r="AP167" s="37"/>
      <c r="AQ167" s="35"/>
      <c r="AR167" s="34"/>
      <c r="AS167" s="37"/>
      <c r="AT167" s="35"/>
      <c r="AU167" s="34"/>
      <c r="AV167" s="37"/>
      <c r="AW167" s="35"/>
      <c r="AX167" s="34"/>
      <c r="AY167" s="37"/>
      <c r="AZ167" s="35"/>
      <c r="BA167" s="34"/>
      <c r="BB167" s="37"/>
      <c r="BC1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7" s="7"/>
      <c r="BF167" t="str">
        <f>IF(Table1[[#This Row],[Date]]="","","&amp;lt;VOUCHER REMOTEID="&amp;""""&amp;$A$11&amp;$A$13&amp;ROW()&amp;""""&amp;" VCHTYPE="""&amp;F167&amp;""" ACTION="""&amp;"Create"&amp;"""&amp;gt;")</f>
        <v/>
      </c>
      <c r="BG167" t="str">
        <f>IF(Table1[[#This Row],[Date]]="","",TEXT(Table1[[#This Row],[Date]],"yyyymmdd"))</f>
        <v/>
      </c>
      <c r="BH167" t="str">
        <f>Table1[[#This Row],[Date2]]</f>
        <v/>
      </c>
      <c r="BI167" t="str">
        <f>IF(Table1[[#This Row],[Date]]="","",Table1[[#This Row],[Voucher Type]])</f>
        <v/>
      </c>
      <c r="BJ167" t="str">
        <f>IF(Table1[[#This Row],[Ref No / Invoice No]]="","",Table1[[#This Row],[Ref No / Invoice No]])</f>
        <v/>
      </c>
      <c r="BK167" t="str">
        <f>IF(Table1[[#This Row],[Voucher No]]="","",Table1[[#This Row],[Voucher No]])</f>
        <v/>
      </c>
      <c r="BL167" t="str">
        <f>IF(Table1[[#This Row],[Date]]="","",Table1[[#This Row],[Narration]])</f>
        <v/>
      </c>
      <c r="BM167" t="str">
        <f>IF(Table1[[#This Row],[Date]]="","",$A$11&amp;$A$13&amp;ROW())</f>
        <v/>
      </c>
      <c r="BN167" t="str">
        <f>IF(Table1[[#This Row],[Date]]="","",$A$13)</f>
        <v/>
      </c>
      <c r="BP167" t="str">
        <f>IF(Table1[[#This Row],[Ledger 1]]="","","No")</f>
        <v/>
      </c>
      <c r="BQ167" t="str">
        <f>IF(Table1[[#This Row],[Date]]="","",IF(Table1[[#This Row],[Effect 1]]="Dr.","Yes","No"))</f>
        <v/>
      </c>
      <c r="BR167" t="str">
        <f>IF(Table1[[#This Row],[Date]]="","",Table1[[#This Row],[Ledger 1]])</f>
        <v/>
      </c>
      <c r="BS167" t="str">
        <f>IF(Table1[[#This Row],[Date]]="","",IF(Table1[[#This Row],[Effect 1]]="Dr.",-Table1[[#This Row],[Amount 1]],Table1[[#This Row],[Amount 1]]))</f>
        <v/>
      </c>
      <c r="BV167" t="str">
        <f>IF(Table1[[#This Row],[Ledger 2]]="","","No")</f>
        <v/>
      </c>
      <c r="BW167" t="str">
        <f>IF(Table1[[#This Row],[Date]]="","",IF(Table1[[#This Row],[Effect 2]]="Dr.","Yes","No"))</f>
        <v/>
      </c>
      <c r="BX167" t="str">
        <f>IF(Table1[[#This Row],[Date]]="","",Table1[[#This Row],[Ledger 2]])</f>
        <v/>
      </c>
      <c r="BY167" t="str">
        <f>IF(Table1[[#This Row],[Date]]="","",IF(Table1[[#This Row],[Effect 2]]="Dr.",-Table1[[#This Row],[Amount 2]],Table1[[#This Row],[Amount 2]]))</f>
        <v/>
      </c>
      <c r="CB167" t="str">
        <f>IF(Table1[[#This Row],[Ledger 3]]="","","No")</f>
        <v/>
      </c>
      <c r="CC167" t="str">
        <f>IF(Table1[[#This Row],[Ledger 3]]="","",IF(Table1[[#This Row],[Effect 3]]="Dr.","Yes","No"))</f>
        <v/>
      </c>
      <c r="CD167" t="str">
        <f>IF(Table1[[#This Row],[Ledger 3]]="","",Table1[[#This Row],[Ledger 3]])</f>
        <v/>
      </c>
      <c r="CE167" t="str">
        <f>IF(Table1[[#This Row],[Ledger 3]]="","",IF(Table1[[#This Row],[Effect 3]]="Dr.",-Table1[[#This Row],[Amount 3]],Table1[[#This Row],[Amount 3]]))</f>
        <v/>
      </c>
      <c r="CH167" t="str">
        <f>IF(Table1[[#This Row],[Ledger 4]]="","","No")</f>
        <v/>
      </c>
      <c r="CI167" t="str">
        <f>IF(Table1[[#This Row],[Ledger 4]]="","",IF(Table1[[#This Row],[Effect 4]]="Dr.","Yes","No"))</f>
        <v/>
      </c>
      <c r="CJ167" t="str">
        <f>IF(Table1[[#This Row],[Ledger 4]]="","",Table1[[#This Row],[Ledger 4]])</f>
        <v/>
      </c>
      <c r="CK167" t="str">
        <f>IF(Table1[[#This Row],[Ledger 4]]="","",IF(Table1[[#This Row],[Effect 4]]="Dr.",-Table1[[#This Row],[Amount 4]],Table1[[#This Row],[Amount 4]]))</f>
        <v/>
      </c>
      <c r="CN167" t="str">
        <f>IF(Table1[[#This Row],[Ledger 5]]="","","No")</f>
        <v/>
      </c>
      <c r="CO167" t="str">
        <f>IF(Table1[[#This Row],[Ledger 5]]="","",IF(Table1[[#This Row],[Effect 5]]="Dr.","Yes","No"))</f>
        <v/>
      </c>
      <c r="CP167" t="str">
        <f>IF(Table1[[#This Row],[Ledger 5]]="","",Table1[[#This Row],[Ledger 5]])</f>
        <v/>
      </c>
      <c r="CQ167" t="str">
        <f>IF(Table1[[#This Row],[Ledger 5]]="","",IF(Table1[[#This Row],[Effect 5]]="Dr.",-Table1[[#This Row],[Amount 5]],Table1[[#This Row],[Amount 5]]))</f>
        <v/>
      </c>
      <c r="CT167" t="str">
        <f>IF(Table1[[#This Row],[Ledger 6]]="","","No")</f>
        <v/>
      </c>
      <c r="CU167" t="str">
        <f>IF(Table1[[#This Row],[Ledger 6]]="","",IF(Table1[[#This Row],[Effect 6]]="Dr.","Yes","No"))</f>
        <v/>
      </c>
      <c r="CV167" t="str">
        <f>IF(Table1[[#This Row],[Ledger 6]]="","",Table1[[#This Row],[Ledger 6]])</f>
        <v/>
      </c>
      <c r="CW167" t="str">
        <f>IF(Table1[[#This Row],[Ledger 6]]="","",IF(Table1[[#This Row],[Effect 6]]="Dr.",-Table1[[#This Row],[Amount 6]],Table1[[#This Row],[Amount 6]]))</f>
        <v/>
      </c>
      <c r="CZ167" t="str">
        <f>IF(Table1[[#This Row],[Ledger 7]]="","","No")</f>
        <v/>
      </c>
      <c r="DA167" t="str">
        <f>IF(Table1[[#This Row],[Ledger 7]]="","",IF(Table1[[#This Row],[Effect 7]]="Dr.","Yes","No"))</f>
        <v/>
      </c>
      <c r="DB167" t="str">
        <f>IF(Table1[[#This Row],[Ledger 7]]="","",Table1[[#This Row],[Ledger 7]])</f>
        <v/>
      </c>
      <c r="DC167" t="str">
        <f>IF(Table1[[#This Row],[Ledger 7]]="","",IF(Table1[[#This Row],[Effect 7]]="Dr.",-Table1[[#This Row],[Amount 7]],Table1[[#This Row],[Amount 7]]))</f>
        <v/>
      </c>
      <c r="DF167" t="str">
        <f>IF(Table1[[#This Row],[Ledger 8]]="","","No")</f>
        <v/>
      </c>
      <c r="DG167" t="str">
        <f>IF(Table1[[#This Row],[Ledger 8]]="","",IF(Table1[[#This Row],[Effect 8]]="Dr.","Yes","No"))</f>
        <v/>
      </c>
      <c r="DH167" t="str">
        <f>IF(Table1[[#This Row],[Ledger 8]]="","",Table1[[#This Row],[Ledger 8]])</f>
        <v/>
      </c>
      <c r="DI167" t="str">
        <f>IF(Table1[[#This Row],[Ledger 8]]="","",IF(Table1[[#This Row],[Effect 8]]="Dr.",-Table1[[#This Row],[Amount 8]],Table1[[#This Row],[Amount 8]]))</f>
        <v/>
      </c>
      <c r="DL167" t="str">
        <f>IF(Table1[[#This Row],[Ledger 9]]="","","No")</f>
        <v/>
      </c>
      <c r="DM167" t="str">
        <f>IF(Table1[[#This Row],[Ledger 9]]="","",IF(Table1[[#This Row],[Effect 9]]="Dr.","Yes","No"))</f>
        <v/>
      </c>
      <c r="DN167" t="str">
        <f>IF(Table1[[#This Row],[Ledger 9]]="","",Table1[[#This Row],[Ledger 9]])</f>
        <v/>
      </c>
      <c r="DO167" t="str">
        <f>IF(Table1[[#This Row],[Ledger 9]]="","",IF(Table1[[#This Row],[Effect 9]]="Dr.",-Table1[[#This Row],[Amount 9]],Table1[[#This Row],[Amount 9]]))</f>
        <v/>
      </c>
      <c r="DR167" t="str">
        <f>IF(Table1[[#This Row],[Ledger 10]]="","","No")</f>
        <v/>
      </c>
      <c r="DS167" t="str">
        <f>IF(Table1[[#This Row],[Ledger 10]]="","",IF(Table1[[#This Row],[Effect 10]]="Dr.","Yes","No"))</f>
        <v/>
      </c>
      <c r="DT167" t="str">
        <f>IF(Table1[[#This Row],[Ledger 10]]="","",Table1[[#This Row],[Ledger 10]])</f>
        <v/>
      </c>
      <c r="DU167" t="str">
        <f>IF(Table1[[#This Row],[Ledger 10]]="","",IF(Table1[[#This Row],[Effect 10]]="Dr.",-Table1[[#This Row],[Amount 10]],Table1[[#This Row],[Amount 10]]))</f>
        <v/>
      </c>
      <c r="DX167" t="str">
        <f>IF(Table1[[#This Row],[Ledger 11]]="","","No")</f>
        <v/>
      </c>
      <c r="DY167" t="str">
        <f>IF(Table1[[#This Row],[Ledger 11]]="","",IF(Table1[[#This Row],[Effect 11]]="Dr.","Yes","No"))</f>
        <v/>
      </c>
      <c r="DZ167" t="str">
        <f>IF(Table1[[#This Row],[Ledger 11]]="","",Table1[[#This Row],[Ledger 11]])</f>
        <v/>
      </c>
      <c r="EA167" t="str">
        <f>IF(Table1[[#This Row],[Ledger 11]]="","",IF(Table1[[#This Row],[Effect 11]]="Dr.",-Table1[[#This Row],[Amount 11]],Table1[[#This Row],[Amount 11]]))</f>
        <v/>
      </c>
      <c r="ED167" t="str">
        <f>IF(Table1[[#This Row],[Ledger 12]]="","","No")</f>
        <v/>
      </c>
      <c r="EE167" t="str">
        <f>IF(Table1[[#This Row],[Ledger 12]]="","",IF(Table1[[#This Row],[Effect 12]]="Dr.","Yes","No"))</f>
        <v/>
      </c>
      <c r="EF167" t="str">
        <f>IF(Table1[[#This Row],[Ledger 12]]="","",Table1[[#This Row],[Ledger 12]])</f>
        <v/>
      </c>
      <c r="EG167" t="str">
        <f>IF(Table1[[#This Row],[Ledger 12]]="","",IF(Table1[[#This Row],[Effect 12]]="Dr.",-Table1[[#This Row],[Amount 12]],Table1[[#This Row],[Amount 12]]))</f>
        <v/>
      </c>
      <c r="EJ167" t="str">
        <f>IF(Table1[[#This Row],[Ledger 13]]="","","No")</f>
        <v/>
      </c>
      <c r="EK167" t="str">
        <f>IF(Table1[[#This Row],[Ledger 13]]="","",IF(Table1[[#This Row],[Effect 13]]="Dr.","Yes","No"))</f>
        <v/>
      </c>
      <c r="EL167" t="str">
        <f>IF(Table1[[#This Row],[Ledger 13]]="","",Table1[[#This Row],[Ledger 13]])</f>
        <v/>
      </c>
      <c r="EM167" t="str">
        <f>IF(Table1[[#This Row],[Ledger 13]]="","",IF(Table1[[#This Row],[Effect 13]]="Dr.",-Table1[[#This Row],[Amount 13]],Table1[[#This Row],[Amount 13]]))</f>
        <v/>
      </c>
      <c r="EP167" t="str">
        <f>IF(Table1[[#This Row],[Ledger 14]]="","","No")</f>
        <v/>
      </c>
      <c r="EQ167" t="str">
        <f>IF(Table1[[#This Row],[Ledger 14]]="","",IF(Table1[[#This Row],[Effect 14]]="Dr.","Yes","No"))</f>
        <v/>
      </c>
      <c r="ER167" t="str">
        <f>IF(Table1[[#This Row],[Ledger 14]]="","",Table1[[#This Row],[Ledger 14]])</f>
        <v/>
      </c>
      <c r="ES167" t="str">
        <f>IF(Table1[[#This Row],[Ledger 14]]="","",IF(Table1[[#This Row],[Effect 14]]="Dr.",-Table1[[#This Row],[Amount 14]],Table1[[#This Row],[Amount 14]]))</f>
        <v/>
      </c>
      <c r="EV167" t="str">
        <f>IF(Table1[[#This Row],[Ledger 15]]="","","No")</f>
        <v/>
      </c>
      <c r="EW167" t="str">
        <f>IF(Table1[[#This Row],[Ledger 15]]="","",IF(Table1[[#This Row],[Effect 15]]="Dr.","Yes","No"))</f>
        <v/>
      </c>
      <c r="EX167" t="str">
        <f>IF(Table1[[#This Row],[Ledger 15]]="","",Table1[[#This Row],[Ledger 15]])</f>
        <v/>
      </c>
      <c r="EY167" t="str">
        <f>IF(Table1[[#This Row],[Ledger 15]]="","",IF(Table1[[#This Row],[Effect 15]]="Dr.",-Table1[[#This Row],[Amount 15]],Table1[[#This Row],[Amount 15]]))</f>
        <v/>
      </c>
      <c r="FD1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7">
        <f>IF(Table1[[#This Row],[Date]]="",0,IF(AND(Table1[[#This Row],[Date]]&gt;=$FE$2,Table1[[#This Row],[Date]]&lt;=$FE$3),0,1))</f>
        <v>0</v>
      </c>
      <c r="FF167">
        <f>IF(Table1[[#This Row],[Date]]="",0,IF(TYPE(VLOOKUP(Table1[[#This Row],[Voucher Type]],Table1[[#All],[Voucher Type Master]],1,FALSE))=16,1,0))</f>
        <v>0</v>
      </c>
      <c r="FG167">
        <f>IF(TYPE(IF(Table1[[#This Row],[Date]]="",0,IF(VLOOKUP(Table1[[#This Row],[Voucher Type]],$FY$5:$FZ$13,2,0)=Table1[[#This Row],[Effect 1]],0,1)))=16,1,0)</f>
        <v>0</v>
      </c>
      <c r="FH1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7">
        <f>IF(LEN(Table1[[#This Row],[Ledger 1]])&gt;0,IF(TYPE(VLOOKUP(Table1[[#This Row],[Ledger 1]],GZ:GZ,1,0))=16,1,0),0)</f>
        <v>0</v>
      </c>
      <c r="FJ167">
        <f>IF(LEN(Table1[[#This Row],[Ledger 2]])&gt;0,IF(TYPE(VLOOKUP(Table1[[#This Row],[Ledger 2]],GZ:GZ,1,0))=16,1,0),0)</f>
        <v>0</v>
      </c>
      <c r="FK167">
        <f>IF(LEN(Table1[[#This Row],[Ledger 3]])&gt;0,IF(TYPE(VLOOKUP(Table1[[#This Row],[Ledger 3]],GZ:GZ,1,0))=16,1,0),0)</f>
        <v>0</v>
      </c>
      <c r="FL167">
        <f>IF(LEN(Table1[[#This Row],[Ledger 4]])&gt;0,IF(TYPE(VLOOKUP(Table1[[#This Row],[Ledger 4]],GZ:GZ,1,0))=16,1,0),0)</f>
        <v>0</v>
      </c>
      <c r="FM167">
        <f>IF(LEN(Table1[[#This Row],[Ledger 5]])&gt;0,IF(TYPE(VLOOKUP(Table1[[#This Row],[Ledger 5]],GZ:GZ,1,0))=16,1,0),0)</f>
        <v>0</v>
      </c>
      <c r="FN167">
        <f>IF(LEN(Table1[[#This Row],[Ledger 6]])&gt;0,IF(TYPE(VLOOKUP(Table1[[#This Row],[Ledger 6]],$GZ:$GZ,1,0))=16,1,0),0)</f>
        <v>0</v>
      </c>
      <c r="FO167">
        <f>IF(LEN(Table1[[#This Row],[Ledger 7]])&gt;0,IF(TYPE(VLOOKUP(Table1[[#This Row],[Ledger 7]],$GZ:$GZ,1,0))=16,1,0),0)</f>
        <v>0</v>
      </c>
      <c r="FP167">
        <f>IF(LEN(Table1[[#This Row],[Ledger 8]])&gt;0,IF(TYPE(VLOOKUP(Table1[[#This Row],[Ledger 8]],$GZ:$GZ,1,0))=16,1,0),0)</f>
        <v>0</v>
      </c>
      <c r="FQ167">
        <f>IF(LEN(Table1[[#This Row],[Ledger 9]])&gt;0,IF(TYPE(VLOOKUP(Table1[[#This Row],[Ledger 9]],$GZ:$GZ,1,0))=16,1,0),0)</f>
        <v>0</v>
      </c>
      <c r="FR167">
        <f>IF(LEN(Table1[[#This Row],[Ledger 10]])&gt;0,IF(TYPE(VLOOKUP(Table1[[#This Row],[Ledger 10]],$GZ:$GZ,1,0))=16,1,0),0)</f>
        <v>0</v>
      </c>
      <c r="FS167">
        <f>IF(LEN(Table1[[#This Row],[Ledger 11]])&gt;0,IF(TYPE(VLOOKUP(Table1[[#This Row],[Ledger 11]],$GZ:$GZ,1,0))=16,1,0),0)</f>
        <v>0</v>
      </c>
      <c r="FT167">
        <f>IF(LEN(Table1[[#This Row],[Ledger 12]])&gt;0,IF(TYPE(VLOOKUP(Table1[[#This Row],[Ledger 12]],$GZ:$GZ,1,0))=16,1,0),0)</f>
        <v>0</v>
      </c>
      <c r="FU167">
        <f>IF(LEN(Table1[[#This Row],[Ledger 13]])&gt;0,IF(TYPE(VLOOKUP(Table1[[#This Row],[Ledger 13]],$GZ:$GZ,1,0))=16,1,0),0)</f>
        <v>0</v>
      </c>
      <c r="FV167">
        <f>IF(LEN(Table1[[#This Row],[Ledger 14]])&gt;0,IF(TYPE(VLOOKUP(Table1[[#This Row],[Ledger 14]],$GZ:$GZ,1,0))=16,1,0),0)</f>
        <v>0</v>
      </c>
      <c r="FW167">
        <f>IF(LEN(Table1[[#This Row],[Ledger 15]])&gt;0,IF(TYPE(VLOOKUP(Table1[[#This Row],[Ledger 15]],$GZ:$GZ,1,0))=16,1,0),0)</f>
        <v>0</v>
      </c>
    </row>
    <row r="168" spans="4:179" ht="33" customHeight="1" x14ac:dyDescent="0.45">
      <c r="D168" s="8">
        <f t="shared" si="11"/>
        <v>163</v>
      </c>
      <c r="E168" s="32"/>
      <c r="F168" s="34"/>
      <c r="G168" s="34"/>
      <c r="H168" s="34"/>
      <c r="I168" s="34"/>
      <c r="J168" s="38"/>
      <c r="K168" s="33"/>
      <c r="L168" s="36"/>
      <c r="M168" s="35"/>
      <c r="N168" s="34"/>
      <c r="O168" s="41"/>
      <c r="P168" s="35"/>
      <c r="Q168" s="34"/>
      <c r="R168" s="37"/>
      <c r="S168" s="35"/>
      <c r="T168" s="34"/>
      <c r="U168" s="37"/>
      <c r="V168" s="35"/>
      <c r="W168" s="34"/>
      <c r="X168" s="37"/>
      <c r="Y168" s="35"/>
      <c r="Z168" s="34"/>
      <c r="AA168" s="37"/>
      <c r="AB168" s="35"/>
      <c r="AC168" s="34"/>
      <c r="AD168" s="37"/>
      <c r="AE168" s="35"/>
      <c r="AF168" s="34"/>
      <c r="AG168" s="37"/>
      <c r="AH168" s="35"/>
      <c r="AI168" s="34"/>
      <c r="AJ168" s="37"/>
      <c r="AK168" s="35"/>
      <c r="AL168" s="34"/>
      <c r="AM168" s="37"/>
      <c r="AN168" s="35"/>
      <c r="AO168" s="34"/>
      <c r="AP168" s="37"/>
      <c r="AQ168" s="35"/>
      <c r="AR168" s="34"/>
      <c r="AS168" s="37"/>
      <c r="AT168" s="35"/>
      <c r="AU168" s="34"/>
      <c r="AV168" s="37"/>
      <c r="AW168" s="35"/>
      <c r="AX168" s="34"/>
      <c r="AY168" s="37"/>
      <c r="AZ168" s="35"/>
      <c r="BA168" s="34"/>
      <c r="BB168" s="37"/>
      <c r="BC1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8" s="7"/>
      <c r="BF168" t="str">
        <f>IF(Table1[[#This Row],[Date]]="","","&amp;lt;VOUCHER REMOTEID="&amp;""""&amp;$A$11&amp;$A$13&amp;ROW()&amp;""""&amp;" VCHTYPE="""&amp;F168&amp;""" ACTION="""&amp;"Create"&amp;"""&amp;gt;")</f>
        <v/>
      </c>
      <c r="BG168" t="str">
        <f>IF(Table1[[#This Row],[Date]]="","",TEXT(Table1[[#This Row],[Date]],"yyyymmdd"))</f>
        <v/>
      </c>
      <c r="BH168" t="str">
        <f>Table1[[#This Row],[Date2]]</f>
        <v/>
      </c>
      <c r="BI168" t="str">
        <f>IF(Table1[[#This Row],[Date]]="","",Table1[[#This Row],[Voucher Type]])</f>
        <v/>
      </c>
      <c r="BJ168" t="str">
        <f>IF(Table1[[#This Row],[Ref No / Invoice No]]="","",Table1[[#This Row],[Ref No / Invoice No]])</f>
        <v/>
      </c>
      <c r="BK168" t="str">
        <f>IF(Table1[[#This Row],[Voucher No]]="","",Table1[[#This Row],[Voucher No]])</f>
        <v/>
      </c>
      <c r="BL168" t="str">
        <f>IF(Table1[[#This Row],[Date]]="","",Table1[[#This Row],[Narration]])</f>
        <v/>
      </c>
      <c r="BM168" t="str">
        <f>IF(Table1[[#This Row],[Date]]="","",$A$11&amp;$A$13&amp;ROW())</f>
        <v/>
      </c>
      <c r="BN168" t="str">
        <f>IF(Table1[[#This Row],[Date]]="","",$A$13)</f>
        <v/>
      </c>
      <c r="BP168" t="str">
        <f>IF(Table1[[#This Row],[Ledger 1]]="","","No")</f>
        <v/>
      </c>
      <c r="BQ168" t="str">
        <f>IF(Table1[[#This Row],[Date]]="","",IF(Table1[[#This Row],[Effect 1]]="Dr.","Yes","No"))</f>
        <v/>
      </c>
      <c r="BR168" t="str">
        <f>IF(Table1[[#This Row],[Date]]="","",Table1[[#This Row],[Ledger 1]])</f>
        <v/>
      </c>
      <c r="BS168" t="str">
        <f>IF(Table1[[#This Row],[Date]]="","",IF(Table1[[#This Row],[Effect 1]]="Dr.",-Table1[[#This Row],[Amount 1]],Table1[[#This Row],[Amount 1]]))</f>
        <v/>
      </c>
      <c r="BV168" t="str">
        <f>IF(Table1[[#This Row],[Ledger 2]]="","","No")</f>
        <v/>
      </c>
      <c r="BW168" t="str">
        <f>IF(Table1[[#This Row],[Date]]="","",IF(Table1[[#This Row],[Effect 2]]="Dr.","Yes","No"))</f>
        <v/>
      </c>
      <c r="BX168" t="str">
        <f>IF(Table1[[#This Row],[Date]]="","",Table1[[#This Row],[Ledger 2]])</f>
        <v/>
      </c>
      <c r="BY168" t="str">
        <f>IF(Table1[[#This Row],[Date]]="","",IF(Table1[[#This Row],[Effect 2]]="Dr.",-Table1[[#This Row],[Amount 2]],Table1[[#This Row],[Amount 2]]))</f>
        <v/>
      </c>
      <c r="CB168" t="str">
        <f>IF(Table1[[#This Row],[Ledger 3]]="","","No")</f>
        <v/>
      </c>
      <c r="CC168" t="str">
        <f>IF(Table1[[#This Row],[Ledger 3]]="","",IF(Table1[[#This Row],[Effect 3]]="Dr.","Yes","No"))</f>
        <v/>
      </c>
      <c r="CD168" t="str">
        <f>IF(Table1[[#This Row],[Ledger 3]]="","",Table1[[#This Row],[Ledger 3]])</f>
        <v/>
      </c>
      <c r="CE168" t="str">
        <f>IF(Table1[[#This Row],[Ledger 3]]="","",IF(Table1[[#This Row],[Effect 3]]="Dr.",-Table1[[#This Row],[Amount 3]],Table1[[#This Row],[Amount 3]]))</f>
        <v/>
      </c>
      <c r="CH168" t="str">
        <f>IF(Table1[[#This Row],[Ledger 4]]="","","No")</f>
        <v/>
      </c>
      <c r="CI168" t="str">
        <f>IF(Table1[[#This Row],[Ledger 4]]="","",IF(Table1[[#This Row],[Effect 4]]="Dr.","Yes","No"))</f>
        <v/>
      </c>
      <c r="CJ168" t="str">
        <f>IF(Table1[[#This Row],[Ledger 4]]="","",Table1[[#This Row],[Ledger 4]])</f>
        <v/>
      </c>
      <c r="CK168" t="str">
        <f>IF(Table1[[#This Row],[Ledger 4]]="","",IF(Table1[[#This Row],[Effect 4]]="Dr.",-Table1[[#This Row],[Amount 4]],Table1[[#This Row],[Amount 4]]))</f>
        <v/>
      </c>
      <c r="CN168" t="str">
        <f>IF(Table1[[#This Row],[Ledger 5]]="","","No")</f>
        <v/>
      </c>
      <c r="CO168" t="str">
        <f>IF(Table1[[#This Row],[Ledger 5]]="","",IF(Table1[[#This Row],[Effect 5]]="Dr.","Yes","No"))</f>
        <v/>
      </c>
      <c r="CP168" t="str">
        <f>IF(Table1[[#This Row],[Ledger 5]]="","",Table1[[#This Row],[Ledger 5]])</f>
        <v/>
      </c>
      <c r="CQ168" t="str">
        <f>IF(Table1[[#This Row],[Ledger 5]]="","",IF(Table1[[#This Row],[Effect 5]]="Dr.",-Table1[[#This Row],[Amount 5]],Table1[[#This Row],[Amount 5]]))</f>
        <v/>
      </c>
      <c r="CT168" t="str">
        <f>IF(Table1[[#This Row],[Ledger 6]]="","","No")</f>
        <v/>
      </c>
      <c r="CU168" t="str">
        <f>IF(Table1[[#This Row],[Ledger 6]]="","",IF(Table1[[#This Row],[Effect 6]]="Dr.","Yes","No"))</f>
        <v/>
      </c>
      <c r="CV168" t="str">
        <f>IF(Table1[[#This Row],[Ledger 6]]="","",Table1[[#This Row],[Ledger 6]])</f>
        <v/>
      </c>
      <c r="CW168" t="str">
        <f>IF(Table1[[#This Row],[Ledger 6]]="","",IF(Table1[[#This Row],[Effect 6]]="Dr.",-Table1[[#This Row],[Amount 6]],Table1[[#This Row],[Amount 6]]))</f>
        <v/>
      </c>
      <c r="CZ168" t="str">
        <f>IF(Table1[[#This Row],[Ledger 7]]="","","No")</f>
        <v/>
      </c>
      <c r="DA168" t="str">
        <f>IF(Table1[[#This Row],[Ledger 7]]="","",IF(Table1[[#This Row],[Effect 7]]="Dr.","Yes","No"))</f>
        <v/>
      </c>
      <c r="DB168" t="str">
        <f>IF(Table1[[#This Row],[Ledger 7]]="","",Table1[[#This Row],[Ledger 7]])</f>
        <v/>
      </c>
      <c r="DC168" t="str">
        <f>IF(Table1[[#This Row],[Ledger 7]]="","",IF(Table1[[#This Row],[Effect 7]]="Dr.",-Table1[[#This Row],[Amount 7]],Table1[[#This Row],[Amount 7]]))</f>
        <v/>
      </c>
      <c r="DF168" t="str">
        <f>IF(Table1[[#This Row],[Ledger 8]]="","","No")</f>
        <v/>
      </c>
      <c r="DG168" t="str">
        <f>IF(Table1[[#This Row],[Ledger 8]]="","",IF(Table1[[#This Row],[Effect 8]]="Dr.","Yes","No"))</f>
        <v/>
      </c>
      <c r="DH168" t="str">
        <f>IF(Table1[[#This Row],[Ledger 8]]="","",Table1[[#This Row],[Ledger 8]])</f>
        <v/>
      </c>
      <c r="DI168" t="str">
        <f>IF(Table1[[#This Row],[Ledger 8]]="","",IF(Table1[[#This Row],[Effect 8]]="Dr.",-Table1[[#This Row],[Amount 8]],Table1[[#This Row],[Amount 8]]))</f>
        <v/>
      </c>
      <c r="DL168" t="str">
        <f>IF(Table1[[#This Row],[Ledger 9]]="","","No")</f>
        <v/>
      </c>
      <c r="DM168" t="str">
        <f>IF(Table1[[#This Row],[Ledger 9]]="","",IF(Table1[[#This Row],[Effect 9]]="Dr.","Yes","No"))</f>
        <v/>
      </c>
      <c r="DN168" t="str">
        <f>IF(Table1[[#This Row],[Ledger 9]]="","",Table1[[#This Row],[Ledger 9]])</f>
        <v/>
      </c>
      <c r="DO168" t="str">
        <f>IF(Table1[[#This Row],[Ledger 9]]="","",IF(Table1[[#This Row],[Effect 9]]="Dr.",-Table1[[#This Row],[Amount 9]],Table1[[#This Row],[Amount 9]]))</f>
        <v/>
      </c>
      <c r="DR168" t="str">
        <f>IF(Table1[[#This Row],[Ledger 10]]="","","No")</f>
        <v/>
      </c>
      <c r="DS168" t="str">
        <f>IF(Table1[[#This Row],[Ledger 10]]="","",IF(Table1[[#This Row],[Effect 10]]="Dr.","Yes","No"))</f>
        <v/>
      </c>
      <c r="DT168" t="str">
        <f>IF(Table1[[#This Row],[Ledger 10]]="","",Table1[[#This Row],[Ledger 10]])</f>
        <v/>
      </c>
      <c r="DU168" t="str">
        <f>IF(Table1[[#This Row],[Ledger 10]]="","",IF(Table1[[#This Row],[Effect 10]]="Dr.",-Table1[[#This Row],[Amount 10]],Table1[[#This Row],[Amount 10]]))</f>
        <v/>
      </c>
      <c r="DX168" t="str">
        <f>IF(Table1[[#This Row],[Ledger 11]]="","","No")</f>
        <v/>
      </c>
      <c r="DY168" t="str">
        <f>IF(Table1[[#This Row],[Ledger 11]]="","",IF(Table1[[#This Row],[Effect 11]]="Dr.","Yes","No"))</f>
        <v/>
      </c>
      <c r="DZ168" t="str">
        <f>IF(Table1[[#This Row],[Ledger 11]]="","",Table1[[#This Row],[Ledger 11]])</f>
        <v/>
      </c>
      <c r="EA168" t="str">
        <f>IF(Table1[[#This Row],[Ledger 11]]="","",IF(Table1[[#This Row],[Effect 11]]="Dr.",-Table1[[#This Row],[Amount 11]],Table1[[#This Row],[Amount 11]]))</f>
        <v/>
      </c>
      <c r="ED168" t="str">
        <f>IF(Table1[[#This Row],[Ledger 12]]="","","No")</f>
        <v/>
      </c>
      <c r="EE168" t="str">
        <f>IF(Table1[[#This Row],[Ledger 12]]="","",IF(Table1[[#This Row],[Effect 12]]="Dr.","Yes","No"))</f>
        <v/>
      </c>
      <c r="EF168" t="str">
        <f>IF(Table1[[#This Row],[Ledger 12]]="","",Table1[[#This Row],[Ledger 12]])</f>
        <v/>
      </c>
      <c r="EG168" t="str">
        <f>IF(Table1[[#This Row],[Ledger 12]]="","",IF(Table1[[#This Row],[Effect 12]]="Dr.",-Table1[[#This Row],[Amount 12]],Table1[[#This Row],[Amount 12]]))</f>
        <v/>
      </c>
      <c r="EJ168" t="str">
        <f>IF(Table1[[#This Row],[Ledger 13]]="","","No")</f>
        <v/>
      </c>
      <c r="EK168" t="str">
        <f>IF(Table1[[#This Row],[Ledger 13]]="","",IF(Table1[[#This Row],[Effect 13]]="Dr.","Yes","No"))</f>
        <v/>
      </c>
      <c r="EL168" t="str">
        <f>IF(Table1[[#This Row],[Ledger 13]]="","",Table1[[#This Row],[Ledger 13]])</f>
        <v/>
      </c>
      <c r="EM168" t="str">
        <f>IF(Table1[[#This Row],[Ledger 13]]="","",IF(Table1[[#This Row],[Effect 13]]="Dr.",-Table1[[#This Row],[Amount 13]],Table1[[#This Row],[Amount 13]]))</f>
        <v/>
      </c>
      <c r="EP168" t="str">
        <f>IF(Table1[[#This Row],[Ledger 14]]="","","No")</f>
        <v/>
      </c>
      <c r="EQ168" t="str">
        <f>IF(Table1[[#This Row],[Ledger 14]]="","",IF(Table1[[#This Row],[Effect 14]]="Dr.","Yes","No"))</f>
        <v/>
      </c>
      <c r="ER168" t="str">
        <f>IF(Table1[[#This Row],[Ledger 14]]="","",Table1[[#This Row],[Ledger 14]])</f>
        <v/>
      </c>
      <c r="ES168" t="str">
        <f>IF(Table1[[#This Row],[Ledger 14]]="","",IF(Table1[[#This Row],[Effect 14]]="Dr.",-Table1[[#This Row],[Amount 14]],Table1[[#This Row],[Amount 14]]))</f>
        <v/>
      </c>
      <c r="EV168" t="str">
        <f>IF(Table1[[#This Row],[Ledger 15]]="","","No")</f>
        <v/>
      </c>
      <c r="EW168" t="str">
        <f>IF(Table1[[#This Row],[Ledger 15]]="","",IF(Table1[[#This Row],[Effect 15]]="Dr.","Yes","No"))</f>
        <v/>
      </c>
      <c r="EX168" t="str">
        <f>IF(Table1[[#This Row],[Ledger 15]]="","",Table1[[#This Row],[Ledger 15]])</f>
        <v/>
      </c>
      <c r="EY168" t="str">
        <f>IF(Table1[[#This Row],[Ledger 15]]="","",IF(Table1[[#This Row],[Effect 15]]="Dr.",-Table1[[#This Row],[Amount 15]],Table1[[#This Row],[Amount 15]]))</f>
        <v/>
      </c>
      <c r="FD1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8">
        <f>IF(Table1[[#This Row],[Date]]="",0,IF(AND(Table1[[#This Row],[Date]]&gt;=$FE$2,Table1[[#This Row],[Date]]&lt;=$FE$3),0,1))</f>
        <v>0</v>
      </c>
      <c r="FF168">
        <f>IF(Table1[[#This Row],[Date]]="",0,IF(TYPE(VLOOKUP(Table1[[#This Row],[Voucher Type]],Table1[[#All],[Voucher Type Master]],1,FALSE))=16,1,0))</f>
        <v>0</v>
      </c>
      <c r="FG168">
        <f>IF(TYPE(IF(Table1[[#This Row],[Date]]="",0,IF(VLOOKUP(Table1[[#This Row],[Voucher Type]],$FY$5:$FZ$13,2,0)=Table1[[#This Row],[Effect 1]],0,1)))=16,1,0)</f>
        <v>0</v>
      </c>
      <c r="FH1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8">
        <f>IF(LEN(Table1[[#This Row],[Ledger 1]])&gt;0,IF(TYPE(VLOOKUP(Table1[[#This Row],[Ledger 1]],GZ:GZ,1,0))=16,1,0),0)</f>
        <v>0</v>
      </c>
      <c r="FJ168">
        <f>IF(LEN(Table1[[#This Row],[Ledger 2]])&gt;0,IF(TYPE(VLOOKUP(Table1[[#This Row],[Ledger 2]],GZ:GZ,1,0))=16,1,0),0)</f>
        <v>0</v>
      </c>
      <c r="FK168">
        <f>IF(LEN(Table1[[#This Row],[Ledger 3]])&gt;0,IF(TYPE(VLOOKUP(Table1[[#This Row],[Ledger 3]],GZ:GZ,1,0))=16,1,0),0)</f>
        <v>0</v>
      </c>
      <c r="FL168">
        <f>IF(LEN(Table1[[#This Row],[Ledger 4]])&gt;0,IF(TYPE(VLOOKUP(Table1[[#This Row],[Ledger 4]],GZ:GZ,1,0))=16,1,0),0)</f>
        <v>0</v>
      </c>
      <c r="FM168">
        <f>IF(LEN(Table1[[#This Row],[Ledger 5]])&gt;0,IF(TYPE(VLOOKUP(Table1[[#This Row],[Ledger 5]],GZ:GZ,1,0))=16,1,0),0)</f>
        <v>0</v>
      </c>
      <c r="FN168">
        <f>IF(LEN(Table1[[#This Row],[Ledger 6]])&gt;0,IF(TYPE(VLOOKUP(Table1[[#This Row],[Ledger 6]],$GZ:$GZ,1,0))=16,1,0),0)</f>
        <v>0</v>
      </c>
      <c r="FO168">
        <f>IF(LEN(Table1[[#This Row],[Ledger 7]])&gt;0,IF(TYPE(VLOOKUP(Table1[[#This Row],[Ledger 7]],$GZ:$GZ,1,0))=16,1,0),0)</f>
        <v>0</v>
      </c>
      <c r="FP168">
        <f>IF(LEN(Table1[[#This Row],[Ledger 8]])&gt;0,IF(TYPE(VLOOKUP(Table1[[#This Row],[Ledger 8]],$GZ:$GZ,1,0))=16,1,0),0)</f>
        <v>0</v>
      </c>
      <c r="FQ168">
        <f>IF(LEN(Table1[[#This Row],[Ledger 9]])&gt;0,IF(TYPE(VLOOKUP(Table1[[#This Row],[Ledger 9]],$GZ:$GZ,1,0))=16,1,0),0)</f>
        <v>0</v>
      </c>
      <c r="FR168">
        <f>IF(LEN(Table1[[#This Row],[Ledger 10]])&gt;0,IF(TYPE(VLOOKUP(Table1[[#This Row],[Ledger 10]],$GZ:$GZ,1,0))=16,1,0),0)</f>
        <v>0</v>
      </c>
      <c r="FS168">
        <f>IF(LEN(Table1[[#This Row],[Ledger 11]])&gt;0,IF(TYPE(VLOOKUP(Table1[[#This Row],[Ledger 11]],$GZ:$GZ,1,0))=16,1,0),0)</f>
        <v>0</v>
      </c>
      <c r="FT168">
        <f>IF(LEN(Table1[[#This Row],[Ledger 12]])&gt;0,IF(TYPE(VLOOKUP(Table1[[#This Row],[Ledger 12]],$GZ:$GZ,1,0))=16,1,0),0)</f>
        <v>0</v>
      </c>
      <c r="FU168">
        <f>IF(LEN(Table1[[#This Row],[Ledger 13]])&gt;0,IF(TYPE(VLOOKUP(Table1[[#This Row],[Ledger 13]],$GZ:$GZ,1,0))=16,1,0),0)</f>
        <v>0</v>
      </c>
      <c r="FV168">
        <f>IF(LEN(Table1[[#This Row],[Ledger 14]])&gt;0,IF(TYPE(VLOOKUP(Table1[[#This Row],[Ledger 14]],$GZ:$GZ,1,0))=16,1,0),0)</f>
        <v>0</v>
      </c>
      <c r="FW168">
        <f>IF(LEN(Table1[[#This Row],[Ledger 15]])&gt;0,IF(TYPE(VLOOKUP(Table1[[#This Row],[Ledger 15]],$GZ:$GZ,1,0))=16,1,0),0)</f>
        <v>0</v>
      </c>
    </row>
    <row r="169" spans="4:179" ht="33" customHeight="1" x14ac:dyDescent="0.45">
      <c r="D169" s="8">
        <f t="shared" si="11"/>
        <v>164</v>
      </c>
      <c r="E169" s="32"/>
      <c r="F169" s="34"/>
      <c r="G169" s="34"/>
      <c r="H169" s="34"/>
      <c r="I169" s="34"/>
      <c r="J169" s="38"/>
      <c r="K169" s="33"/>
      <c r="L169" s="36"/>
      <c r="M169" s="35"/>
      <c r="N169" s="34"/>
      <c r="O169" s="41"/>
      <c r="P169" s="35"/>
      <c r="Q169" s="34"/>
      <c r="R169" s="37"/>
      <c r="S169" s="35"/>
      <c r="T169" s="34"/>
      <c r="U169" s="37"/>
      <c r="V169" s="35"/>
      <c r="W169" s="34"/>
      <c r="X169" s="37"/>
      <c r="Y169" s="35"/>
      <c r="Z169" s="34"/>
      <c r="AA169" s="37"/>
      <c r="AB169" s="35"/>
      <c r="AC169" s="34"/>
      <c r="AD169" s="37"/>
      <c r="AE169" s="35"/>
      <c r="AF169" s="34"/>
      <c r="AG169" s="37"/>
      <c r="AH169" s="35"/>
      <c r="AI169" s="34"/>
      <c r="AJ169" s="37"/>
      <c r="AK169" s="35"/>
      <c r="AL169" s="34"/>
      <c r="AM169" s="37"/>
      <c r="AN169" s="35"/>
      <c r="AO169" s="34"/>
      <c r="AP169" s="37"/>
      <c r="AQ169" s="35"/>
      <c r="AR169" s="34"/>
      <c r="AS169" s="37"/>
      <c r="AT169" s="35"/>
      <c r="AU169" s="34"/>
      <c r="AV169" s="37"/>
      <c r="AW169" s="35"/>
      <c r="AX169" s="34"/>
      <c r="AY169" s="37"/>
      <c r="AZ169" s="35"/>
      <c r="BA169" s="34"/>
      <c r="BB169" s="37"/>
      <c r="BC1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69" s="7"/>
      <c r="BF169" t="str">
        <f>IF(Table1[[#This Row],[Date]]="","","&amp;lt;VOUCHER REMOTEID="&amp;""""&amp;$A$11&amp;$A$13&amp;ROW()&amp;""""&amp;" VCHTYPE="""&amp;F169&amp;""" ACTION="""&amp;"Create"&amp;"""&amp;gt;")</f>
        <v/>
      </c>
      <c r="BG169" t="str">
        <f>IF(Table1[[#This Row],[Date]]="","",TEXT(Table1[[#This Row],[Date]],"yyyymmdd"))</f>
        <v/>
      </c>
      <c r="BH169" t="str">
        <f>Table1[[#This Row],[Date2]]</f>
        <v/>
      </c>
      <c r="BI169" t="str">
        <f>IF(Table1[[#This Row],[Date]]="","",Table1[[#This Row],[Voucher Type]])</f>
        <v/>
      </c>
      <c r="BJ169" t="str">
        <f>IF(Table1[[#This Row],[Ref No / Invoice No]]="","",Table1[[#This Row],[Ref No / Invoice No]])</f>
        <v/>
      </c>
      <c r="BK169" t="str">
        <f>IF(Table1[[#This Row],[Voucher No]]="","",Table1[[#This Row],[Voucher No]])</f>
        <v/>
      </c>
      <c r="BL169" t="str">
        <f>IF(Table1[[#This Row],[Date]]="","",Table1[[#This Row],[Narration]])</f>
        <v/>
      </c>
      <c r="BM169" t="str">
        <f>IF(Table1[[#This Row],[Date]]="","",$A$11&amp;$A$13&amp;ROW())</f>
        <v/>
      </c>
      <c r="BN169" t="str">
        <f>IF(Table1[[#This Row],[Date]]="","",$A$13)</f>
        <v/>
      </c>
      <c r="BP169" t="str">
        <f>IF(Table1[[#This Row],[Ledger 1]]="","","No")</f>
        <v/>
      </c>
      <c r="BQ169" t="str">
        <f>IF(Table1[[#This Row],[Date]]="","",IF(Table1[[#This Row],[Effect 1]]="Dr.","Yes","No"))</f>
        <v/>
      </c>
      <c r="BR169" t="str">
        <f>IF(Table1[[#This Row],[Date]]="","",Table1[[#This Row],[Ledger 1]])</f>
        <v/>
      </c>
      <c r="BS169" t="str">
        <f>IF(Table1[[#This Row],[Date]]="","",IF(Table1[[#This Row],[Effect 1]]="Dr.",-Table1[[#This Row],[Amount 1]],Table1[[#This Row],[Amount 1]]))</f>
        <v/>
      </c>
      <c r="BV169" t="str">
        <f>IF(Table1[[#This Row],[Ledger 2]]="","","No")</f>
        <v/>
      </c>
      <c r="BW169" t="str">
        <f>IF(Table1[[#This Row],[Date]]="","",IF(Table1[[#This Row],[Effect 2]]="Dr.","Yes","No"))</f>
        <v/>
      </c>
      <c r="BX169" t="str">
        <f>IF(Table1[[#This Row],[Date]]="","",Table1[[#This Row],[Ledger 2]])</f>
        <v/>
      </c>
      <c r="BY169" t="str">
        <f>IF(Table1[[#This Row],[Date]]="","",IF(Table1[[#This Row],[Effect 2]]="Dr.",-Table1[[#This Row],[Amount 2]],Table1[[#This Row],[Amount 2]]))</f>
        <v/>
      </c>
      <c r="CB169" t="str">
        <f>IF(Table1[[#This Row],[Ledger 3]]="","","No")</f>
        <v/>
      </c>
      <c r="CC169" t="str">
        <f>IF(Table1[[#This Row],[Ledger 3]]="","",IF(Table1[[#This Row],[Effect 3]]="Dr.","Yes","No"))</f>
        <v/>
      </c>
      <c r="CD169" t="str">
        <f>IF(Table1[[#This Row],[Ledger 3]]="","",Table1[[#This Row],[Ledger 3]])</f>
        <v/>
      </c>
      <c r="CE169" t="str">
        <f>IF(Table1[[#This Row],[Ledger 3]]="","",IF(Table1[[#This Row],[Effect 3]]="Dr.",-Table1[[#This Row],[Amount 3]],Table1[[#This Row],[Amount 3]]))</f>
        <v/>
      </c>
      <c r="CH169" t="str">
        <f>IF(Table1[[#This Row],[Ledger 4]]="","","No")</f>
        <v/>
      </c>
      <c r="CI169" t="str">
        <f>IF(Table1[[#This Row],[Ledger 4]]="","",IF(Table1[[#This Row],[Effect 4]]="Dr.","Yes","No"))</f>
        <v/>
      </c>
      <c r="CJ169" t="str">
        <f>IF(Table1[[#This Row],[Ledger 4]]="","",Table1[[#This Row],[Ledger 4]])</f>
        <v/>
      </c>
      <c r="CK169" t="str">
        <f>IF(Table1[[#This Row],[Ledger 4]]="","",IF(Table1[[#This Row],[Effect 4]]="Dr.",-Table1[[#This Row],[Amount 4]],Table1[[#This Row],[Amount 4]]))</f>
        <v/>
      </c>
      <c r="CN169" t="str">
        <f>IF(Table1[[#This Row],[Ledger 5]]="","","No")</f>
        <v/>
      </c>
      <c r="CO169" t="str">
        <f>IF(Table1[[#This Row],[Ledger 5]]="","",IF(Table1[[#This Row],[Effect 5]]="Dr.","Yes","No"))</f>
        <v/>
      </c>
      <c r="CP169" t="str">
        <f>IF(Table1[[#This Row],[Ledger 5]]="","",Table1[[#This Row],[Ledger 5]])</f>
        <v/>
      </c>
      <c r="CQ169" t="str">
        <f>IF(Table1[[#This Row],[Ledger 5]]="","",IF(Table1[[#This Row],[Effect 5]]="Dr.",-Table1[[#This Row],[Amount 5]],Table1[[#This Row],[Amount 5]]))</f>
        <v/>
      </c>
      <c r="CT169" t="str">
        <f>IF(Table1[[#This Row],[Ledger 6]]="","","No")</f>
        <v/>
      </c>
      <c r="CU169" t="str">
        <f>IF(Table1[[#This Row],[Ledger 6]]="","",IF(Table1[[#This Row],[Effect 6]]="Dr.","Yes","No"))</f>
        <v/>
      </c>
      <c r="CV169" t="str">
        <f>IF(Table1[[#This Row],[Ledger 6]]="","",Table1[[#This Row],[Ledger 6]])</f>
        <v/>
      </c>
      <c r="CW169" t="str">
        <f>IF(Table1[[#This Row],[Ledger 6]]="","",IF(Table1[[#This Row],[Effect 6]]="Dr.",-Table1[[#This Row],[Amount 6]],Table1[[#This Row],[Amount 6]]))</f>
        <v/>
      </c>
      <c r="CZ169" t="str">
        <f>IF(Table1[[#This Row],[Ledger 7]]="","","No")</f>
        <v/>
      </c>
      <c r="DA169" t="str">
        <f>IF(Table1[[#This Row],[Ledger 7]]="","",IF(Table1[[#This Row],[Effect 7]]="Dr.","Yes","No"))</f>
        <v/>
      </c>
      <c r="DB169" t="str">
        <f>IF(Table1[[#This Row],[Ledger 7]]="","",Table1[[#This Row],[Ledger 7]])</f>
        <v/>
      </c>
      <c r="DC169" t="str">
        <f>IF(Table1[[#This Row],[Ledger 7]]="","",IF(Table1[[#This Row],[Effect 7]]="Dr.",-Table1[[#This Row],[Amount 7]],Table1[[#This Row],[Amount 7]]))</f>
        <v/>
      </c>
      <c r="DF169" t="str">
        <f>IF(Table1[[#This Row],[Ledger 8]]="","","No")</f>
        <v/>
      </c>
      <c r="DG169" t="str">
        <f>IF(Table1[[#This Row],[Ledger 8]]="","",IF(Table1[[#This Row],[Effect 8]]="Dr.","Yes","No"))</f>
        <v/>
      </c>
      <c r="DH169" t="str">
        <f>IF(Table1[[#This Row],[Ledger 8]]="","",Table1[[#This Row],[Ledger 8]])</f>
        <v/>
      </c>
      <c r="DI169" t="str">
        <f>IF(Table1[[#This Row],[Ledger 8]]="","",IF(Table1[[#This Row],[Effect 8]]="Dr.",-Table1[[#This Row],[Amount 8]],Table1[[#This Row],[Amount 8]]))</f>
        <v/>
      </c>
      <c r="DL169" t="str">
        <f>IF(Table1[[#This Row],[Ledger 9]]="","","No")</f>
        <v/>
      </c>
      <c r="DM169" t="str">
        <f>IF(Table1[[#This Row],[Ledger 9]]="","",IF(Table1[[#This Row],[Effect 9]]="Dr.","Yes","No"))</f>
        <v/>
      </c>
      <c r="DN169" t="str">
        <f>IF(Table1[[#This Row],[Ledger 9]]="","",Table1[[#This Row],[Ledger 9]])</f>
        <v/>
      </c>
      <c r="DO169" t="str">
        <f>IF(Table1[[#This Row],[Ledger 9]]="","",IF(Table1[[#This Row],[Effect 9]]="Dr.",-Table1[[#This Row],[Amount 9]],Table1[[#This Row],[Amount 9]]))</f>
        <v/>
      </c>
      <c r="DR169" t="str">
        <f>IF(Table1[[#This Row],[Ledger 10]]="","","No")</f>
        <v/>
      </c>
      <c r="DS169" t="str">
        <f>IF(Table1[[#This Row],[Ledger 10]]="","",IF(Table1[[#This Row],[Effect 10]]="Dr.","Yes","No"))</f>
        <v/>
      </c>
      <c r="DT169" t="str">
        <f>IF(Table1[[#This Row],[Ledger 10]]="","",Table1[[#This Row],[Ledger 10]])</f>
        <v/>
      </c>
      <c r="DU169" t="str">
        <f>IF(Table1[[#This Row],[Ledger 10]]="","",IF(Table1[[#This Row],[Effect 10]]="Dr.",-Table1[[#This Row],[Amount 10]],Table1[[#This Row],[Amount 10]]))</f>
        <v/>
      </c>
      <c r="DX169" t="str">
        <f>IF(Table1[[#This Row],[Ledger 11]]="","","No")</f>
        <v/>
      </c>
      <c r="DY169" t="str">
        <f>IF(Table1[[#This Row],[Ledger 11]]="","",IF(Table1[[#This Row],[Effect 11]]="Dr.","Yes","No"))</f>
        <v/>
      </c>
      <c r="DZ169" t="str">
        <f>IF(Table1[[#This Row],[Ledger 11]]="","",Table1[[#This Row],[Ledger 11]])</f>
        <v/>
      </c>
      <c r="EA169" t="str">
        <f>IF(Table1[[#This Row],[Ledger 11]]="","",IF(Table1[[#This Row],[Effect 11]]="Dr.",-Table1[[#This Row],[Amount 11]],Table1[[#This Row],[Amount 11]]))</f>
        <v/>
      </c>
      <c r="ED169" t="str">
        <f>IF(Table1[[#This Row],[Ledger 12]]="","","No")</f>
        <v/>
      </c>
      <c r="EE169" t="str">
        <f>IF(Table1[[#This Row],[Ledger 12]]="","",IF(Table1[[#This Row],[Effect 12]]="Dr.","Yes","No"))</f>
        <v/>
      </c>
      <c r="EF169" t="str">
        <f>IF(Table1[[#This Row],[Ledger 12]]="","",Table1[[#This Row],[Ledger 12]])</f>
        <v/>
      </c>
      <c r="EG169" t="str">
        <f>IF(Table1[[#This Row],[Ledger 12]]="","",IF(Table1[[#This Row],[Effect 12]]="Dr.",-Table1[[#This Row],[Amount 12]],Table1[[#This Row],[Amount 12]]))</f>
        <v/>
      </c>
      <c r="EJ169" t="str">
        <f>IF(Table1[[#This Row],[Ledger 13]]="","","No")</f>
        <v/>
      </c>
      <c r="EK169" t="str">
        <f>IF(Table1[[#This Row],[Ledger 13]]="","",IF(Table1[[#This Row],[Effect 13]]="Dr.","Yes","No"))</f>
        <v/>
      </c>
      <c r="EL169" t="str">
        <f>IF(Table1[[#This Row],[Ledger 13]]="","",Table1[[#This Row],[Ledger 13]])</f>
        <v/>
      </c>
      <c r="EM169" t="str">
        <f>IF(Table1[[#This Row],[Ledger 13]]="","",IF(Table1[[#This Row],[Effect 13]]="Dr.",-Table1[[#This Row],[Amount 13]],Table1[[#This Row],[Amount 13]]))</f>
        <v/>
      </c>
      <c r="EP169" t="str">
        <f>IF(Table1[[#This Row],[Ledger 14]]="","","No")</f>
        <v/>
      </c>
      <c r="EQ169" t="str">
        <f>IF(Table1[[#This Row],[Ledger 14]]="","",IF(Table1[[#This Row],[Effect 14]]="Dr.","Yes","No"))</f>
        <v/>
      </c>
      <c r="ER169" t="str">
        <f>IF(Table1[[#This Row],[Ledger 14]]="","",Table1[[#This Row],[Ledger 14]])</f>
        <v/>
      </c>
      <c r="ES169" t="str">
        <f>IF(Table1[[#This Row],[Ledger 14]]="","",IF(Table1[[#This Row],[Effect 14]]="Dr.",-Table1[[#This Row],[Amount 14]],Table1[[#This Row],[Amount 14]]))</f>
        <v/>
      </c>
      <c r="EV169" t="str">
        <f>IF(Table1[[#This Row],[Ledger 15]]="","","No")</f>
        <v/>
      </c>
      <c r="EW169" t="str">
        <f>IF(Table1[[#This Row],[Ledger 15]]="","",IF(Table1[[#This Row],[Effect 15]]="Dr.","Yes","No"))</f>
        <v/>
      </c>
      <c r="EX169" t="str">
        <f>IF(Table1[[#This Row],[Ledger 15]]="","",Table1[[#This Row],[Ledger 15]])</f>
        <v/>
      </c>
      <c r="EY169" t="str">
        <f>IF(Table1[[#This Row],[Ledger 15]]="","",IF(Table1[[#This Row],[Effect 15]]="Dr.",-Table1[[#This Row],[Amount 15]],Table1[[#This Row],[Amount 15]]))</f>
        <v/>
      </c>
      <c r="FD1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69">
        <f>IF(Table1[[#This Row],[Date]]="",0,IF(AND(Table1[[#This Row],[Date]]&gt;=$FE$2,Table1[[#This Row],[Date]]&lt;=$FE$3),0,1))</f>
        <v>0</v>
      </c>
      <c r="FF169">
        <f>IF(Table1[[#This Row],[Date]]="",0,IF(TYPE(VLOOKUP(Table1[[#This Row],[Voucher Type]],Table1[[#All],[Voucher Type Master]],1,FALSE))=16,1,0))</f>
        <v>0</v>
      </c>
      <c r="FG169">
        <f>IF(TYPE(IF(Table1[[#This Row],[Date]]="",0,IF(VLOOKUP(Table1[[#This Row],[Voucher Type]],$FY$5:$FZ$13,2,0)=Table1[[#This Row],[Effect 1]],0,1)))=16,1,0)</f>
        <v>0</v>
      </c>
      <c r="FH1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69">
        <f>IF(LEN(Table1[[#This Row],[Ledger 1]])&gt;0,IF(TYPE(VLOOKUP(Table1[[#This Row],[Ledger 1]],GZ:GZ,1,0))=16,1,0),0)</f>
        <v>0</v>
      </c>
      <c r="FJ169">
        <f>IF(LEN(Table1[[#This Row],[Ledger 2]])&gt;0,IF(TYPE(VLOOKUP(Table1[[#This Row],[Ledger 2]],GZ:GZ,1,0))=16,1,0),0)</f>
        <v>0</v>
      </c>
      <c r="FK169">
        <f>IF(LEN(Table1[[#This Row],[Ledger 3]])&gt;0,IF(TYPE(VLOOKUP(Table1[[#This Row],[Ledger 3]],GZ:GZ,1,0))=16,1,0),0)</f>
        <v>0</v>
      </c>
      <c r="FL169">
        <f>IF(LEN(Table1[[#This Row],[Ledger 4]])&gt;0,IF(TYPE(VLOOKUP(Table1[[#This Row],[Ledger 4]],GZ:GZ,1,0))=16,1,0),0)</f>
        <v>0</v>
      </c>
      <c r="FM169">
        <f>IF(LEN(Table1[[#This Row],[Ledger 5]])&gt;0,IF(TYPE(VLOOKUP(Table1[[#This Row],[Ledger 5]],GZ:GZ,1,0))=16,1,0),0)</f>
        <v>0</v>
      </c>
      <c r="FN169">
        <f>IF(LEN(Table1[[#This Row],[Ledger 6]])&gt;0,IF(TYPE(VLOOKUP(Table1[[#This Row],[Ledger 6]],$GZ:$GZ,1,0))=16,1,0),0)</f>
        <v>0</v>
      </c>
      <c r="FO169">
        <f>IF(LEN(Table1[[#This Row],[Ledger 7]])&gt;0,IF(TYPE(VLOOKUP(Table1[[#This Row],[Ledger 7]],$GZ:$GZ,1,0))=16,1,0),0)</f>
        <v>0</v>
      </c>
      <c r="FP169">
        <f>IF(LEN(Table1[[#This Row],[Ledger 8]])&gt;0,IF(TYPE(VLOOKUP(Table1[[#This Row],[Ledger 8]],$GZ:$GZ,1,0))=16,1,0),0)</f>
        <v>0</v>
      </c>
      <c r="FQ169">
        <f>IF(LEN(Table1[[#This Row],[Ledger 9]])&gt;0,IF(TYPE(VLOOKUP(Table1[[#This Row],[Ledger 9]],$GZ:$GZ,1,0))=16,1,0),0)</f>
        <v>0</v>
      </c>
      <c r="FR169">
        <f>IF(LEN(Table1[[#This Row],[Ledger 10]])&gt;0,IF(TYPE(VLOOKUP(Table1[[#This Row],[Ledger 10]],$GZ:$GZ,1,0))=16,1,0),0)</f>
        <v>0</v>
      </c>
      <c r="FS169">
        <f>IF(LEN(Table1[[#This Row],[Ledger 11]])&gt;0,IF(TYPE(VLOOKUP(Table1[[#This Row],[Ledger 11]],$GZ:$GZ,1,0))=16,1,0),0)</f>
        <v>0</v>
      </c>
      <c r="FT169">
        <f>IF(LEN(Table1[[#This Row],[Ledger 12]])&gt;0,IF(TYPE(VLOOKUP(Table1[[#This Row],[Ledger 12]],$GZ:$GZ,1,0))=16,1,0),0)</f>
        <v>0</v>
      </c>
      <c r="FU169">
        <f>IF(LEN(Table1[[#This Row],[Ledger 13]])&gt;0,IF(TYPE(VLOOKUP(Table1[[#This Row],[Ledger 13]],$GZ:$GZ,1,0))=16,1,0),0)</f>
        <v>0</v>
      </c>
      <c r="FV169">
        <f>IF(LEN(Table1[[#This Row],[Ledger 14]])&gt;0,IF(TYPE(VLOOKUP(Table1[[#This Row],[Ledger 14]],$GZ:$GZ,1,0))=16,1,0),0)</f>
        <v>0</v>
      </c>
      <c r="FW169">
        <f>IF(LEN(Table1[[#This Row],[Ledger 15]])&gt;0,IF(TYPE(VLOOKUP(Table1[[#This Row],[Ledger 15]],$GZ:$GZ,1,0))=16,1,0),0)</f>
        <v>0</v>
      </c>
    </row>
    <row r="170" spans="4:179" ht="33" customHeight="1" x14ac:dyDescent="0.45">
      <c r="D170" s="8">
        <f t="shared" si="11"/>
        <v>165</v>
      </c>
      <c r="E170" s="32"/>
      <c r="F170" s="34"/>
      <c r="G170" s="34"/>
      <c r="H170" s="34"/>
      <c r="I170" s="34"/>
      <c r="J170" s="38"/>
      <c r="K170" s="33"/>
      <c r="L170" s="36"/>
      <c r="M170" s="35"/>
      <c r="N170" s="34"/>
      <c r="O170" s="41"/>
      <c r="P170" s="35"/>
      <c r="Q170" s="34"/>
      <c r="R170" s="37"/>
      <c r="S170" s="35"/>
      <c r="T170" s="34"/>
      <c r="U170" s="37"/>
      <c r="V170" s="35"/>
      <c r="W170" s="34"/>
      <c r="X170" s="37"/>
      <c r="Y170" s="35"/>
      <c r="Z170" s="34"/>
      <c r="AA170" s="37"/>
      <c r="AB170" s="35"/>
      <c r="AC170" s="34"/>
      <c r="AD170" s="37"/>
      <c r="AE170" s="35"/>
      <c r="AF170" s="34"/>
      <c r="AG170" s="37"/>
      <c r="AH170" s="35"/>
      <c r="AI170" s="34"/>
      <c r="AJ170" s="37"/>
      <c r="AK170" s="35"/>
      <c r="AL170" s="34"/>
      <c r="AM170" s="37"/>
      <c r="AN170" s="35"/>
      <c r="AO170" s="34"/>
      <c r="AP170" s="37"/>
      <c r="AQ170" s="35"/>
      <c r="AR170" s="34"/>
      <c r="AS170" s="37"/>
      <c r="AT170" s="35"/>
      <c r="AU170" s="34"/>
      <c r="AV170" s="37"/>
      <c r="AW170" s="35"/>
      <c r="AX170" s="34"/>
      <c r="AY170" s="37"/>
      <c r="AZ170" s="35"/>
      <c r="BA170" s="34"/>
      <c r="BB170" s="37"/>
      <c r="BC1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0" s="7"/>
      <c r="BF170" t="str">
        <f>IF(Table1[[#This Row],[Date]]="","","&amp;lt;VOUCHER REMOTEID="&amp;""""&amp;$A$11&amp;$A$13&amp;ROW()&amp;""""&amp;" VCHTYPE="""&amp;F170&amp;""" ACTION="""&amp;"Create"&amp;"""&amp;gt;")</f>
        <v/>
      </c>
      <c r="BG170" t="str">
        <f>IF(Table1[[#This Row],[Date]]="","",TEXT(Table1[[#This Row],[Date]],"yyyymmdd"))</f>
        <v/>
      </c>
      <c r="BH170" t="str">
        <f>Table1[[#This Row],[Date2]]</f>
        <v/>
      </c>
      <c r="BI170" t="str">
        <f>IF(Table1[[#This Row],[Date]]="","",Table1[[#This Row],[Voucher Type]])</f>
        <v/>
      </c>
      <c r="BJ170" t="str">
        <f>IF(Table1[[#This Row],[Ref No / Invoice No]]="","",Table1[[#This Row],[Ref No / Invoice No]])</f>
        <v/>
      </c>
      <c r="BK170" t="str">
        <f>IF(Table1[[#This Row],[Voucher No]]="","",Table1[[#This Row],[Voucher No]])</f>
        <v/>
      </c>
      <c r="BL170" t="str">
        <f>IF(Table1[[#This Row],[Date]]="","",Table1[[#This Row],[Narration]])</f>
        <v/>
      </c>
      <c r="BM170" t="str">
        <f>IF(Table1[[#This Row],[Date]]="","",$A$11&amp;$A$13&amp;ROW())</f>
        <v/>
      </c>
      <c r="BN170" t="str">
        <f>IF(Table1[[#This Row],[Date]]="","",$A$13)</f>
        <v/>
      </c>
      <c r="BP170" t="str">
        <f>IF(Table1[[#This Row],[Ledger 1]]="","","No")</f>
        <v/>
      </c>
      <c r="BQ170" t="str">
        <f>IF(Table1[[#This Row],[Date]]="","",IF(Table1[[#This Row],[Effect 1]]="Dr.","Yes","No"))</f>
        <v/>
      </c>
      <c r="BR170" t="str">
        <f>IF(Table1[[#This Row],[Date]]="","",Table1[[#This Row],[Ledger 1]])</f>
        <v/>
      </c>
      <c r="BS170" t="str">
        <f>IF(Table1[[#This Row],[Date]]="","",IF(Table1[[#This Row],[Effect 1]]="Dr.",-Table1[[#This Row],[Amount 1]],Table1[[#This Row],[Amount 1]]))</f>
        <v/>
      </c>
      <c r="BV170" t="str">
        <f>IF(Table1[[#This Row],[Ledger 2]]="","","No")</f>
        <v/>
      </c>
      <c r="BW170" t="str">
        <f>IF(Table1[[#This Row],[Date]]="","",IF(Table1[[#This Row],[Effect 2]]="Dr.","Yes","No"))</f>
        <v/>
      </c>
      <c r="BX170" t="str">
        <f>IF(Table1[[#This Row],[Date]]="","",Table1[[#This Row],[Ledger 2]])</f>
        <v/>
      </c>
      <c r="BY170" t="str">
        <f>IF(Table1[[#This Row],[Date]]="","",IF(Table1[[#This Row],[Effect 2]]="Dr.",-Table1[[#This Row],[Amount 2]],Table1[[#This Row],[Amount 2]]))</f>
        <v/>
      </c>
      <c r="CB170" t="str">
        <f>IF(Table1[[#This Row],[Ledger 3]]="","","No")</f>
        <v/>
      </c>
      <c r="CC170" t="str">
        <f>IF(Table1[[#This Row],[Ledger 3]]="","",IF(Table1[[#This Row],[Effect 3]]="Dr.","Yes","No"))</f>
        <v/>
      </c>
      <c r="CD170" t="str">
        <f>IF(Table1[[#This Row],[Ledger 3]]="","",Table1[[#This Row],[Ledger 3]])</f>
        <v/>
      </c>
      <c r="CE170" t="str">
        <f>IF(Table1[[#This Row],[Ledger 3]]="","",IF(Table1[[#This Row],[Effect 3]]="Dr.",-Table1[[#This Row],[Amount 3]],Table1[[#This Row],[Amount 3]]))</f>
        <v/>
      </c>
      <c r="CH170" t="str">
        <f>IF(Table1[[#This Row],[Ledger 4]]="","","No")</f>
        <v/>
      </c>
      <c r="CI170" t="str">
        <f>IF(Table1[[#This Row],[Ledger 4]]="","",IF(Table1[[#This Row],[Effect 4]]="Dr.","Yes","No"))</f>
        <v/>
      </c>
      <c r="CJ170" t="str">
        <f>IF(Table1[[#This Row],[Ledger 4]]="","",Table1[[#This Row],[Ledger 4]])</f>
        <v/>
      </c>
      <c r="CK170" t="str">
        <f>IF(Table1[[#This Row],[Ledger 4]]="","",IF(Table1[[#This Row],[Effect 4]]="Dr.",-Table1[[#This Row],[Amount 4]],Table1[[#This Row],[Amount 4]]))</f>
        <v/>
      </c>
      <c r="CN170" t="str">
        <f>IF(Table1[[#This Row],[Ledger 5]]="","","No")</f>
        <v/>
      </c>
      <c r="CO170" t="str">
        <f>IF(Table1[[#This Row],[Ledger 5]]="","",IF(Table1[[#This Row],[Effect 5]]="Dr.","Yes","No"))</f>
        <v/>
      </c>
      <c r="CP170" t="str">
        <f>IF(Table1[[#This Row],[Ledger 5]]="","",Table1[[#This Row],[Ledger 5]])</f>
        <v/>
      </c>
      <c r="CQ170" t="str">
        <f>IF(Table1[[#This Row],[Ledger 5]]="","",IF(Table1[[#This Row],[Effect 5]]="Dr.",-Table1[[#This Row],[Amount 5]],Table1[[#This Row],[Amount 5]]))</f>
        <v/>
      </c>
      <c r="CT170" t="str">
        <f>IF(Table1[[#This Row],[Ledger 6]]="","","No")</f>
        <v/>
      </c>
      <c r="CU170" t="str">
        <f>IF(Table1[[#This Row],[Ledger 6]]="","",IF(Table1[[#This Row],[Effect 6]]="Dr.","Yes","No"))</f>
        <v/>
      </c>
      <c r="CV170" t="str">
        <f>IF(Table1[[#This Row],[Ledger 6]]="","",Table1[[#This Row],[Ledger 6]])</f>
        <v/>
      </c>
      <c r="CW170" t="str">
        <f>IF(Table1[[#This Row],[Ledger 6]]="","",IF(Table1[[#This Row],[Effect 6]]="Dr.",-Table1[[#This Row],[Amount 6]],Table1[[#This Row],[Amount 6]]))</f>
        <v/>
      </c>
      <c r="CZ170" t="str">
        <f>IF(Table1[[#This Row],[Ledger 7]]="","","No")</f>
        <v/>
      </c>
      <c r="DA170" t="str">
        <f>IF(Table1[[#This Row],[Ledger 7]]="","",IF(Table1[[#This Row],[Effect 7]]="Dr.","Yes","No"))</f>
        <v/>
      </c>
      <c r="DB170" t="str">
        <f>IF(Table1[[#This Row],[Ledger 7]]="","",Table1[[#This Row],[Ledger 7]])</f>
        <v/>
      </c>
      <c r="DC170" t="str">
        <f>IF(Table1[[#This Row],[Ledger 7]]="","",IF(Table1[[#This Row],[Effect 7]]="Dr.",-Table1[[#This Row],[Amount 7]],Table1[[#This Row],[Amount 7]]))</f>
        <v/>
      </c>
      <c r="DF170" t="str">
        <f>IF(Table1[[#This Row],[Ledger 8]]="","","No")</f>
        <v/>
      </c>
      <c r="DG170" t="str">
        <f>IF(Table1[[#This Row],[Ledger 8]]="","",IF(Table1[[#This Row],[Effect 8]]="Dr.","Yes","No"))</f>
        <v/>
      </c>
      <c r="DH170" t="str">
        <f>IF(Table1[[#This Row],[Ledger 8]]="","",Table1[[#This Row],[Ledger 8]])</f>
        <v/>
      </c>
      <c r="DI170" t="str">
        <f>IF(Table1[[#This Row],[Ledger 8]]="","",IF(Table1[[#This Row],[Effect 8]]="Dr.",-Table1[[#This Row],[Amount 8]],Table1[[#This Row],[Amount 8]]))</f>
        <v/>
      </c>
      <c r="DL170" t="str">
        <f>IF(Table1[[#This Row],[Ledger 9]]="","","No")</f>
        <v/>
      </c>
      <c r="DM170" t="str">
        <f>IF(Table1[[#This Row],[Ledger 9]]="","",IF(Table1[[#This Row],[Effect 9]]="Dr.","Yes","No"))</f>
        <v/>
      </c>
      <c r="DN170" t="str">
        <f>IF(Table1[[#This Row],[Ledger 9]]="","",Table1[[#This Row],[Ledger 9]])</f>
        <v/>
      </c>
      <c r="DO170" t="str">
        <f>IF(Table1[[#This Row],[Ledger 9]]="","",IF(Table1[[#This Row],[Effect 9]]="Dr.",-Table1[[#This Row],[Amount 9]],Table1[[#This Row],[Amount 9]]))</f>
        <v/>
      </c>
      <c r="DR170" t="str">
        <f>IF(Table1[[#This Row],[Ledger 10]]="","","No")</f>
        <v/>
      </c>
      <c r="DS170" t="str">
        <f>IF(Table1[[#This Row],[Ledger 10]]="","",IF(Table1[[#This Row],[Effect 10]]="Dr.","Yes","No"))</f>
        <v/>
      </c>
      <c r="DT170" t="str">
        <f>IF(Table1[[#This Row],[Ledger 10]]="","",Table1[[#This Row],[Ledger 10]])</f>
        <v/>
      </c>
      <c r="DU170" t="str">
        <f>IF(Table1[[#This Row],[Ledger 10]]="","",IF(Table1[[#This Row],[Effect 10]]="Dr.",-Table1[[#This Row],[Amount 10]],Table1[[#This Row],[Amount 10]]))</f>
        <v/>
      </c>
      <c r="DX170" t="str">
        <f>IF(Table1[[#This Row],[Ledger 11]]="","","No")</f>
        <v/>
      </c>
      <c r="DY170" t="str">
        <f>IF(Table1[[#This Row],[Ledger 11]]="","",IF(Table1[[#This Row],[Effect 11]]="Dr.","Yes","No"))</f>
        <v/>
      </c>
      <c r="DZ170" t="str">
        <f>IF(Table1[[#This Row],[Ledger 11]]="","",Table1[[#This Row],[Ledger 11]])</f>
        <v/>
      </c>
      <c r="EA170" t="str">
        <f>IF(Table1[[#This Row],[Ledger 11]]="","",IF(Table1[[#This Row],[Effect 11]]="Dr.",-Table1[[#This Row],[Amount 11]],Table1[[#This Row],[Amount 11]]))</f>
        <v/>
      </c>
      <c r="ED170" t="str">
        <f>IF(Table1[[#This Row],[Ledger 12]]="","","No")</f>
        <v/>
      </c>
      <c r="EE170" t="str">
        <f>IF(Table1[[#This Row],[Ledger 12]]="","",IF(Table1[[#This Row],[Effect 12]]="Dr.","Yes","No"))</f>
        <v/>
      </c>
      <c r="EF170" t="str">
        <f>IF(Table1[[#This Row],[Ledger 12]]="","",Table1[[#This Row],[Ledger 12]])</f>
        <v/>
      </c>
      <c r="EG170" t="str">
        <f>IF(Table1[[#This Row],[Ledger 12]]="","",IF(Table1[[#This Row],[Effect 12]]="Dr.",-Table1[[#This Row],[Amount 12]],Table1[[#This Row],[Amount 12]]))</f>
        <v/>
      </c>
      <c r="EJ170" t="str">
        <f>IF(Table1[[#This Row],[Ledger 13]]="","","No")</f>
        <v/>
      </c>
      <c r="EK170" t="str">
        <f>IF(Table1[[#This Row],[Ledger 13]]="","",IF(Table1[[#This Row],[Effect 13]]="Dr.","Yes","No"))</f>
        <v/>
      </c>
      <c r="EL170" t="str">
        <f>IF(Table1[[#This Row],[Ledger 13]]="","",Table1[[#This Row],[Ledger 13]])</f>
        <v/>
      </c>
      <c r="EM170" t="str">
        <f>IF(Table1[[#This Row],[Ledger 13]]="","",IF(Table1[[#This Row],[Effect 13]]="Dr.",-Table1[[#This Row],[Amount 13]],Table1[[#This Row],[Amount 13]]))</f>
        <v/>
      </c>
      <c r="EP170" t="str">
        <f>IF(Table1[[#This Row],[Ledger 14]]="","","No")</f>
        <v/>
      </c>
      <c r="EQ170" t="str">
        <f>IF(Table1[[#This Row],[Ledger 14]]="","",IF(Table1[[#This Row],[Effect 14]]="Dr.","Yes","No"))</f>
        <v/>
      </c>
      <c r="ER170" t="str">
        <f>IF(Table1[[#This Row],[Ledger 14]]="","",Table1[[#This Row],[Ledger 14]])</f>
        <v/>
      </c>
      <c r="ES170" t="str">
        <f>IF(Table1[[#This Row],[Ledger 14]]="","",IF(Table1[[#This Row],[Effect 14]]="Dr.",-Table1[[#This Row],[Amount 14]],Table1[[#This Row],[Amount 14]]))</f>
        <v/>
      </c>
      <c r="EV170" t="str">
        <f>IF(Table1[[#This Row],[Ledger 15]]="","","No")</f>
        <v/>
      </c>
      <c r="EW170" t="str">
        <f>IF(Table1[[#This Row],[Ledger 15]]="","",IF(Table1[[#This Row],[Effect 15]]="Dr.","Yes","No"))</f>
        <v/>
      </c>
      <c r="EX170" t="str">
        <f>IF(Table1[[#This Row],[Ledger 15]]="","",Table1[[#This Row],[Ledger 15]])</f>
        <v/>
      </c>
      <c r="EY170" t="str">
        <f>IF(Table1[[#This Row],[Ledger 15]]="","",IF(Table1[[#This Row],[Effect 15]]="Dr.",-Table1[[#This Row],[Amount 15]],Table1[[#This Row],[Amount 15]]))</f>
        <v/>
      </c>
      <c r="FD1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0">
        <f>IF(Table1[[#This Row],[Date]]="",0,IF(AND(Table1[[#This Row],[Date]]&gt;=$FE$2,Table1[[#This Row],[Date]]&lt;=$FE$3),0,1))</f>
        <v>0</v>
      </c>
      <c r="FF170">
        <f>IF(Table1[[#This Row],[Date]]="",0,IF(TYPE(VLOOKUP(Table1[[#This Row],[Voucher Type]],Table1[[#All],[Voucher Type Master]],1,FALSE))=16,1,0))</f>
        <v>0</v>
      </c>
      <c r="FG170">
        <f>IF(TYPE(IF(Table1[[#This Row],[Date]]="",0,IF(VLOOKUP(Table1[[#This Row],[Voucher Type]],$FY$5:$FZ$13,2,0)=Table1[[#This Row],[Effect 1]],0,1)))=16,1,0)</f>
        <v>0</v>
      </c>
      <c r="FH1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0">
        <f>IF(LEN(Table1[[#This Row],[Ledger 1]])&gt;0,IF(TYPE(VLOOKUP(Table1[[#This Row],[Ledger 1]],GZ:GZ,1,0))=16,1,0),0)</f>
        <v>0</v>
      </c>
      <c r="FJ170">
        <f>IF(LEN(Table1[[#This Row],[Ledger 2]])&gt;0,IF(TYPE(VLOOKUP(Table1[[#This Row],[Ledger 2]],GZ:GZ,1,0))=16,1,0),0)</f>
        <v>0</v>
      </c>
      <c r="FK170">
        <f>IF(LEN(Table1[[#This Row],[Ledger 3]])&gt;0,IF(TYPE(VLOOKUP(Table1[[#This Row],[Ledger 3]],GZ:GZ,1,0))=16,1,0),0)</f>
        <v>0</v>
      </c>
      <c r="FL170">
        <f>IF(LEN(Table1[[#This Row],[Ledger 4]])&gt;0,IF(TYPE(VLOOKUP(Table1[[#This Row],[Ledger 4]],GZ:GZ,1,0))=16,1,0),0)</f>
        <v>0</v>
      </c>
      <c r="FM170">
        <f>IF(LEN(Table1[[#This Row],[Ledger 5]])&gt;0,IF(TYPE(VLOOKUP(Table1[[#This Row],[Ledger 5]],GZ:GZ,1,0))=16,1,0),0)</f>
        <v>0</v>
      </c>
      <c r="FN170">
        <f>IF(LEN(Table1[[#This Row],[Ledger 6]])&gt;0,IF(TYPE(VLOOKUP(Table1[[#This Row],[Ledger 6]],$GZ:$GZ,1,0))=16,1,0),0)</f>
        <v>0</v>
      </c>
      <c r="FO170">
        <f>IF(LEN(Table1[[#This Row],[Ledger 7]])&gt;0,IF(TYPE(VLOOKUP(Table1[[#This Row],[Ledger 7]],$GZ:$GZ,1,0))=16,1,0),0)</f>
        <v>0</v>
      </c>
      <c r="FP170">
        <f>IF(LEN(Table1[[#This Row],[Ledger 8]])&gt;0,IF(TYPE(VLOOKUP(Table1[[#This Row],[Ledger 8]],$GZ:$GZ,1,0))=16,1,0),0)</f>
        <v>0</v>
      </c>
      <c r="FQ170">
        <f>IF(LEN(Table1[[#This Row],[Ledger 9]])&gt;0,IF(TYPE(VLOOKUP(Table1[[#This Row],[Ledger 9]],$GZ:$GZ,1,0))=16,1,0),0)</f>
        <v>0</v>
      </c>
      <c r="FR170">
        <f>IF(LEN(Table1[[#This Row],[Ledger 10]])&gt;0,IF(TYPE(VLOOKUP(Table1[[#This Row],[Ledger 10]],$GZ:$GZ,1,0))=16,1,0),0)</f>
        <v>0</v>
      </c>
      <c r="FS170">
        <f>IF(LEN(Table1[[#This Row],[Ledger 11]])&gt;0,IF(TYPE(VLOOKUP(Table1[[#This Row],[Ledger 11]],$GZ:$GZ,1,0))=16,1,0),0)</f>
        <v>0</v>
      </c>
      <c r="FT170">
        <f>IF(LEN(Table1[[#This Row],[Ledger 12]])&gt;0,IF(TYPE(VLOOKUP(Table1[[#This Row],[Ledger 12]],$GZ:$GZ,1,0))=16,1,0),0)</f>
        <v>0</v>
      </c>
      <c r="FU170">
        <f>IF(LEN(Table1[[#This Row],[Ledger 13]])&gt;0,IF(TYPE(VLOOKUP(Table1[[#This Row],[Ledger 13]],$GZ:$GZ,1,0))=16,1,0),0)</f>
        <v>0</v>
      </c>
      <c r="FV170">
        <f>IF(LEN(Table1[[#This Row],[Ledger 14]])&gt;0,IF(TYPE(VLOOKUP(Table1[[#This Row],[Ledger 14]],$GZ:$GZ,1,0))=16,1,0),0)</f>
        <v>0</v>
      </c>
      <c r="FW170">
        <f>IF(LEN(Table1[[#This Row],[Ledger 15]])&gt;0,IF(TYPE(VLOOKUP(Table1[[#This Row],[Ledger 15]],$GZ:$GZ,1,0))=16,1,0),0)</f>
        <v>0</v>
      </c>
    </row>
    <row r="171" spans="4:179" ht="33" customHeight="1" x14ac:dyDescent="0.45">
      <c r="D171" s="8">
        <f t="shared" si="11"/>
        <v>166</v>
      </c>
      <c r="E171" s="32"/>
      <c r="F171" s="34"/>
      <c r="G171" s="34"/>
      <c r="H171" s="34"/>
      <c r="I171" s="34"/>
      <c r="J171" s="38"/>
      <c r="K171" s="33"/>
      <c r="L171" s="36"/>
      <c r="M171" s="35"/>
      <c r="N171" s="34"/>
      <c r="O171" s="41"/>
      <c r="P171" s="35"/>
      <c r="Q171" s="34"/>
      <c r="R171" s="37"/>
      <c r="S171" s="35"/>
      <c r="T171" s="34"/>
      <c r="U171" s="37"/>
      <c r="V171" s="35"/>
      <c r="W171" s="34"/>
      <c r="X171" s="37"/>
      <c r="Y171" s="35"/>
      <c r="Z171" s="34"/>
      <c r="AA171" s="37"/>
      <c r="AB171" s="35"/>
      <c r="AC171" s="34"/>
      <c r="AD171" s="37"/>
      <c r="AE171" s="35"/>
      <c r="AF171" s="34"/>
      <c r="AG171" s="37"/>
      <c r="AH171" s="35"/>
      <c r="AI171" s="34"/>
      <c r="AJ171" s="37"/>
      <c r="AK171" s="35"/>
      <c r="AL171" s="34"/>
      <c r="AM171" s="37"/>
      <c r="AN171" s="35"/>
      <c r="AO171" s="34"/>
      <c r="AP171" s="37"/>
      <c r="AQ171" s="35"/>
      <c r="AR171" s="34"/>
      <c r="AS171" s="37"/>
      <c r="AT171" s="35"/>
      <c r="AU171" s="34"/>
      <c r="AV171" s="37"/>
      <c r="AW171" s="35"/>
      <c r="AX171" s="34"/>
      <c r="AY171" s="37"/>
      <c r="AZ171" s="35"/>
      <c r="BA171" s="34"/>
      <c r="BB171" s="37"/>
      <c r="BC1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1" s="7"/>
      <c r="BF171" t="str">
        <f>IF(Table1[[#This Row],[Date]]="","","&amp;lt;VOUCHER REMOTEID="&amp;""""&amp;$A$11&amp;$A$13&amp;ROW()&amp;""""&amp;" VCHTYPE="""&amp;F171&amp;""" ACTION="""&amp;"Create"&amp;"""&amp;gt;")</f>
        <v/>
      </c>
      <c r="BG171" t="str">
        <f>IF(Table1[[#This Row],[Date]]="","",TEXT(Table1[[#This Row],[Date]],"yyyymmdd"))</f>
        <v/>
      </c>
      <c r="BH171" t="str">
        <f>Table1[[#This Row],[Date2]]</f>
        <v/>
      </c>
      <c r="BI171" t="str">
        <f>IF(Table1[[#This Row],[Date]]="","",Table1[[#This Row],[Voucher Type]])</f>
        <v/>
      </c>
      <c r="BJ171" t="str">
        <f>IF(Table1[[#This Row],[Ref No / Invoice No]]="","",Table1[[#This Row],[Ref No / Invoice No]])</f>
        <v/>
      </c>
      <c r="BK171" t="str">
        <f>IF(Table1[[#This Row],[Voucher No]]="","",Table1[[#This Row],[Voucher No]])</f>
        <v/>
      </c>
      <c r="BL171" t="str">
        <f>IF(Table1[[#This Row],[Date]]="","",Table1[[#This Row],[Narration]])</f>
        <v/>
      </c>
      <c r="BM171" t="str">
        <f>IF(Table1[[#This Row],[Date]]="","",$A$11&amp;$A$13&amp;ROW())</f>
        <v/>
      </c>
      <c r="BN171" t="str">
        <f>IF(Table1[[#This Row],[Date]]="","",$A$13)</f>
        <v/>
      </c>
      <c r="BP171" t="str">
        <f>IF(Table1[[#This Row],[Ledger 1]]="","","No")</f>
        <v/>
      </c>
      <c r="BQ171" t="str">
        <f>IF(Table1[[#This Row],[Date]]="","",IF(Table1[[#This Row],[Effect 1]]="Dr.","Yes","No"))</f>
        <v/>
      </c>
      <c r="BR171" t="str">
        <f>IF(Table1[[#This Row],[Date]]="","",Table1[[#This Row],[Ledger 1]])</f>
        <v/>
      </c>
      <c r="BS171" t="str">
        <f>IF(Table1[[#This Row],[Date]]="","",IF(Table1[[#This Row],[Effect 1]]="Dr.",-Table1[[#This Row],[Amount 1]],Table1[[#This Row],[Amount 1]]))</f>
        <v/>
      </c>
      <c r="BV171" t="str">
        <f>IF(Table1[[#This Row],[Ledger 2]]="","","No")</f>
        <v/>
      </c>
      <c r="BW171" t="str">
        <f>IF(Table1[[#This Row],[Date]]="","",IF(Table1[[#This Row],[Effect 2]]="Dr.","Yes","No"))</f>
        <v/>
      </c>
      <c r="BX171" t="str">
        <f>IF(Table1[[#This Row],[Date]]="","",Table1[[#This Row],[Ledger 2]])</f>
        <v/>
      </c>
      <c r="BY171" t="str">
        <f>IF(Table1[[#This Row],[Date]]="","",IF(Table1[[#This Row],[Effect 2]]="Dr.",-Table1[[#This Row],[Amount 2]],Table1[[#This Row],[Amount 2]]))</f>
        <v/>
      </c>
      <c r="CB171" t="str">
        <f>IF(Table1[[#This Row],[Ledger 3]]="","","No")</f>
        <v/>
      </c>
      <c r="CC171" t="str">
        <f>IF(Table1[[#This Row],[Ledger 3]]="","",IF(Table1[[#This Row],[Effect 3]]="Dr.","Yes","No"))</f>
        <v/>
      </c>
      <c r="CD171" t="str">
        <f>IF(Table1[[#This Row],[Ledger 3]]="","",Table1[[#This Row],[Ledger 3]])</f>
        <v/>
      </c>
      <c r="CE171" t="str">
        <f>IF(Table1[[#This Row],[Ledger 3]]="","",IF(Table1[[#This Row],[Effect 3]]="Dr.",-Table1[[#This Row],[Amount 3]],Table1[[#This Row],[Amount 3]]))</f>
        <v/>
      </c>
      <c r="CH171" t="str">
        <f>IF(Table1[[#This Row],[Ledger 4]]="","","No")</f>
        <v/>
      </c>
      <c r="CI171" t="str">
        <f>IF(Table1[[#This Row],[Ledger 4]]="","",IF(Table1[[#This Row],[Effect 4]]="Dr.","Yes","No"))</f>
        <v/>
      </c>
      <c r="CJ171" t="str">
        <f>IF(Table1[[#This Row],[Ledger 4]]="","",Table1[[#This Row],[Ledger 4]])</f>
        <v/>
      </c>
      <c r="CK171" t="str">
        <f>IF(Table1[[#This Row],[Ledger 4]]="","",IF(Table1[[#This Row],[Effect 4]]="Dr.",-Table1[[#This Row],[Amount 4]],Table1[[#This Row],[Amount 4]]))</f>
        <v/>
      </c>
      <c r="CN171" t="str">
        <f>IF(Table1[[#This Row],[Ledger 5]]="","","No")</f>
        <v/>
      </c>
      <c r="CO171" t="str">
        <f>IF(Table1[[#This Row],[Ledger 5]]="","",IF(Table1[[#This Row],[Effect 5]]="Dr.","Yes","No"))</f>
        <v/>
      </c>
      <c r="CP171" t="str">
        <f>IF(Table1[[#This Row],[Ledger 5]]="","",Table1[[#This Row],[Ledger 5]])</f>
        <v/>
      </c>
      <c r="CQ171" t="str">
        <f>IF(Table1[[#This Row],[Ledger 5]]="","",IF(Table1[[#This Row],[Effect 5]]="Dr.",-Table1[[#This Row],[Amount 5]],Table1[[#This Row],[Amount 5]]))</f>
        <v/>
      </c>
      <c r="CT171" t="str">
        <f>IF(Table1[[#This Row],[Ledger 6]]="","","No")</f>
        <v/>
      </c>
      <c r="CU171" t="str">
        <f>IF(Table1[[#This Row],[Ledger 6]]="","",IF(Table1[[#This Row],[Effect 6]]="Dr.","Yes","No"))</f>
        <v/>
      </c>
      <c r="CV171" t="str">
        <f>IF(Table1[[#This Row],[Ledger 6]]="","",Table1[[#This Row],[Ledger 6]])</f>
        <v/>
      </c>
      <c r="CW171" t="str">
        <f>IF(Table1[[#This Row],[Ledger 6]]="","",IF(Table1[[#This Row],[Effect 6]]="Dr.",-Table1[[#This Row],[Amount 6]],Table1[[#This Row],[Amount 6]]))</f>
        <v/>
      </c>
      <c r="CZ171" t="str">
        <f>IF(Table1[[#This Row],[Ledger 7]]="","","No")</f>
        <v/>
      </c>
      <c r="DA171" t="str">
        <f>IF(Table1[[#This Row],[Ledger 7]]="","",IF(Table1[[#This Row],[Effect 7]]="Dr.","Yes","No"))</f>
        <v/>
      </c>
      <c r="DB171" t="str">
        <f>IF(Table1[[#This Row],[Ledger 7]]="","",Table1[[#This Row],[Ledger 7]])</f>
        <v/>
      </c>
      <c r="DC171" t="str">
        <f>IF(Table1[[#This Row],[Ledger 7]]="","",IF(Table1[[#This Row],[Effect 7]]="Dr.",-Table1[[#This Row],[Amount 7]],Table1[[#This Row],[Amount 7]]))</f>
        <v/>
      </c>
      <c r="DF171" t="str">
        <f>IF(Table1[[#This Row],[Ledger 8]]="","","No")</f>
        <v/>
      </c>
      <c r="DG171" t="str">
        <f>IF(Table1[[#This Row],[Ledger 8]]="","",IF(Table1[[#This Row],[Effect 8]]="Dr.","Yes","No"))</f>
        <v/>
      </c>
      <c r="DH171" t="str">
        <f>IF(Table1[[#This Row],[Ledger 8]]="","",Table1[[#This Row],[Ledger 8]])</f>
        <v/>
      </c>
      <c r="DI171" t="str">
        <f>IF(Table1[[#This Row],[Ledger 8]]="","",IF(Table1[[#This Row],[Effect 8]]="Dr.",-Table1[[#This Row],[Amount 8]],Table1[[#This Row],[Amount 8]]))</f>
        <v/>
      </c>
      <c r="DL171" t="str">
        <f>IF(Table1[[#This Row],[Ledger 9]]="","","No")</f>
        <v/>
      </c>
      <c r="DM171" t="str">
        <f>IF(Table1[[#This Row],[Ledger 9]]="","",IF(Table1[[#This Row],[Effect 9]]="Dr.","Yes","No"))</f>
        <v/>
      </c>
      <c r="DN171" t="str">
        <f>IF(Table1[[#This Row],[Ledger 9]]="","",Table1[[#This Row],[Ledger 9]])</f>
        <v/>
      </c>
      <c r="DO171" t="str">
        <f>IF(Table1[[#This Row],[Ledger 9]]="","",IF(Table1[[#This Row],[Effect 9]]="Dr.",-Table1[[#This Row],[Amount 9]],Table1[[#This Row],[Amount 9]]))</f>
        <v/>
      </c>
      <c r="DR171" t="str">
        <f>IF(Table1[[#This Row],[Ledger 10]]="","","No")</f>
        <v/>
      </c>
      <c r="DS171" t="str">
        <f>IF(Table1[[#This Row],[Ledger 10]]="","",IF(Table1[[#This Row],[Effect 10]]="Dr.","Yes","No"))</f>
        <v/>
      </c>
      <c r="DT171" t="str">
        <f>IF(Table1[[#This Row],[Ledger 10]]="","",Table1[[#This Row],[Ledger 10]])</f>
        <v/>
      </c>
      <c r="DU171" t="str">
        <f>IF(Table1[[#This Row],[Ledger 10]]="","",IF(Table1[[#This Row],[Effect 10]]="Dr.",-Table1[[#This Row],[Amount 10]],Table1[[#This Row],[Amount 10]]))</f>
        <v/>
      </c>
      <c r="DX171" t="str">
        <f>IF(Table1[[#This Row],[Ledger 11]]="","","No")</f>
        <v/>
      </c>
      <c r="DY171" t="str">
        <f>IF(Table1[[#This Row],[Ledger 11]]="","",IF(Table1[[#This Row],[Effect 11]]="Dr.","Yes","No"))</f>
        <v/>
      </c>
      <c r="DZ171" t="str">
        <f>IF(Table1[[#This Row],[Ledger 11]]="","",Table1[[#This Row],[Ledger 11]])</f>
        <v/>
      </c>
      <c r="EA171" t="str">
        <f>IF(Table1[[#This Row],[Ledger 11]]="","",IF(Table1[[#This Row],[Effect 11]]="Dr.",-Table1[[#This Row],[Amount 11]],Table1[[#This Row],[Amount 11]]))</f>
        <v/>
      </c>
      <c r="ED171" t="str">
        <f>IF(Table1[[#This Row],[Ledger 12]]="","","No")</f>
        <v/>
      </c>
      <c r="EE171" t="str">
        <f>IF(Table1[[#This Row],[Ledger 12]]="","",IF(Table1[[#This Row],[Effect 12]]="Dr.","Yes","No"))</f>
        <v/>
      </c>
      <c r="EF171" t="str">
        <f>IF(Table1[[#This Row],[Ledger 12]]="","",Table1[[#This Row],[Ledger 12]])</f>
        <v/>
      </c>
      <c r="EG171" t="str">
        <f>IF(Table1[[#This Row],[Ledger 12]]="","",IF(Table1[[#This Row],[Effect 12]]="Dr.",-Table1[[#This Row],[Amount 12]],Table1[[#This Row],[Amount 12]]))</f>
        <v/>
      </c>
      <c r="EJ171" t="str">
        <f>IF(Table1[[#This Row],[Ledger 13]]="","","No")</f>
        <v/>
      </c>
      <c r="EK171" t="str">
        <f>IF(Table1[[#This Row],[Ledger 13]]="","",IF(Table1[[#This Row],[Effect 13]]="Dr.","Yes","No"))</f>
        <v/>
      </c>
      <c r="EL171" t="str">
        <f>IF(Table1[[#This Row],[Ledger 13]]="","",Table1[[#This Row],[Ledger 13]])</f>
        <v/>
      </c>
      <c r="EM171" t="str">
        <f>IF(Table1[[#This Row],[Ledger 13]]="","",IF(Table1[[#This Row],[Effect 13]]="Dr.",-Table1[[#This Row],[Amount 13]],Table1[[#This Row],[Amount 13]]))</f>
        <v/>
      </c>
      <c r="EP171" t="str">
        <f>IF(Table1[[#This Row],[Ledger 14]]="","","No")</f>
        <v/>
      </c>
      <c r="EQ171" t="str">
        <f>IF(Table1[[#This Row],[Ledger 14]]="","",IF(Table1[[#This Row],[Effect 14]]="Dr.","Yes","No"))</f>
        <v/>
      </c>
      <c r="ER171" t="str">
        <f>IF(Table1[[#This Row],[Ledger 14]]="","",Table1[[#This Row],[Ledger 14]])</f>
        <v/>
      </c>
      <c r="ES171" t="str">
        <f>IF(Table1[[#This Row],[Ledger 14]]="","",IF(Table1[[#This Row],[Effect 14]]="Dr.",-Table1[[#This Row],[Amount 14]],Table1[[#This Row],[Amount 14]]))</f>
        <v/>
      </c>
      <c r="EV171" t="str">
        <f>IF(Table1[[#This Row],[Ledger 15]]="","","No")</f>
        <v/>
      </c>
      <c r="EW171" t="str">
        <f>IF(Table1[[#This Row],[Ledger 15]]="","",IF(Table1[[#This Row],[Effect 15]]="Dr.","Yes","No"))</f>
        <v/>
      </c>
      <c r="EX171" t="str">
        <f>IF(Table1[[#This Row],[Ledger 15]]="","",Table1[[#This Row],[Ledger 15]])</f>
        <v/>
      </c>
      <c r="EY171" t="str">
        <f>IF(Table1[[#This Row],[Ledger 15]]="","",IF(Table1[[#This Row],[Effect 15]]="Dr.",-Table1[[#This Row],[Amount 15]],Table1[[#This Row],[Amount 15]]))</f>
        <v/>
      </c>
      <c r="FD1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1">
        <f>IF(Table1[[#This Row],[Date]]="",0,IF(AND(Table1[[#This Row],[Date]]&gt;=$FE$2,Table1[[#This Row],[Date]]&lt;=$FE$3),0,1))</f>
        <v>0</v>
      </c>
      <c r="FF171">
        <f>IF(Table1[[#This Row],[Date]]="",0,IF(TYPE(VLOOKUP(Table1[[#This Row],[Voucher Type]],Table1[[#All],[Voucher Type Master]],1,FALSE))=16,1,0))</f>
        <v>0</v>
      </c>
      <c r="FG171">
        <f>IF(TYPE(IF(Table1[[#This Row],[Date]]="",0,IF(VLOOKUP(Table1[[#This Row],[Voucher Type]],$FY$5:$FZ$13,2,0)=Table1[[#This Row],[Effect 1]],0,1)))=16,1,0)</f>
        <v>0</v>
      </c>
      <c r="FH1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1">
        <f>IF(LEN(Table1[[#This Row],[Ledger 1]])&gt;0,IF(TYPE(VLOOKUP(Table1[[#This Row],[Ledger 1]],GZ:GZ,1,0))=16,1,0),0)</f>
        <v>0</v>
      </c>
      <c r="FJ171">
        <f>IF(LEN(Table1[[#This Row],[Ledger 2]])&gt;0,IF(TYPE(VLOOKUP(Table1[[#This Row],[Ledger 2]],GZ:GZ,1,0))=16,1,0),0)</f>
        <v>0</v>
      </c>
      <c r="FK171">
        <f>IF(LEN(Table1[[#This Row],[Ledger 3]])&gt;0,IF(TYPE(VLOOKUP(Table1[[#This Row],[Ledger 3]],GZ:GZ,1,0))=16,1,0),0)</f>
        <v>0</v>
      </c>
      <c r="FL171">
        <f>IF(LEN(Table1[[#This Row],[Ledger 4]])&gt;0,IF(TYPE(VLOOKUP(Table1[[#This Row],[Ledger 4]],GZ:GZ,1,0))=16,1,0),0)</f>
        <v>0</v>
      </c>
      <c r="FM171">
        <f>IF(LEN(Table1[[#This Row],[Ledger 5]])&gt;0,IF(TYPE(VLOOKUP(Table1[[#This Row],[Ledger 5]],GZ:GZ,1,0))=16,1,0),0)</f>
        <v>0</v>
      </c>
      <c r="FN171">
        <f>IF(LEN(Table1[[#This Row],[Ledger 6]])&gt;0,IF(TYPE(VLOOKUP(Table1[[#This Row],[Ledger 6]],$GZ:$GZ,1,0))=16,1,0),0)</f>
        <v>0</v>
      </c>
      <c r="FO171">
        <f>IF(LEN(Table1[[#This Row],[Ledger 7]])&gt;0,IF(TYPE(VLOOKUP(Table1[[#This Row],[Ledger 7]],$GZ:$GZ,1,0))=16,1,0),0)</f>
        <v>0</v>
      </c>
      <c r="FP171">
        <f>IF(LEN(Table1[[#This Row],[Ledger 8]])&gt;0,IF(TYPE(VLOOKUP(Table1[[#This Row],[Ledger 8]],$GZ:$GZ,1,0))=16,1,0),0)</f>
        <v>0</v>
      </c>
      <c r="FQ171">
        <f>IF(LEN(Table1[[#This Row],[Ledger 9]])&gt;0,IF(TYPE(VLOOKUP(Table1[[#This Row],[Ledger 9]],$GZ:$GZ,1,0))=16,1,0),0)</f>
        <v>0</v>
      </c>
      <c r="FR171">
        <f>IF(LEN(Table1[[#This Row],[Ledger 10]])&gt;0,IF(TYPE(VLOOKUP(Table1[[#This Row],[Ledger 10]],$GZ:$GZ,1,0))=16,1,0),0)</f>
        <v>0</v>
      </c>
      <c r="FS171">
        <f>IF(LEN(Table1[[#This Row],[Ledger 11]])&gt;0,IF(TYPE(VLOOKUP(Table1[[#This Row],[Ledger 11]],$GZ:$GZ,1,0))=16,1,0),0)</f>
        <v>0</v>
      </c>
      <c r="FT171">
        <f>IF(LEN(Table1[[#This Row],[Ledger 12]])&gt;0,IF(TYPE(VLOOKUP(Table1[[#This Row],[Ledger 12]],$GZ:$GZ,1,0))=16,1,0),0)</f>
        <v>0</v>
      </c>
      <c r="FU171">
        <f>IF(LEN(Table1[[#This Row],[Ledger 13]])&gt;0,IF(TYPE(VLOOKUP(Table1[[#This Row],[Ledger 13]],$GZ:$GZ,1,0))=16,1,0),0)</f>
        <v>0</v>
      </c>
      <c r="FV171">
        <f>IF(LEN(Table1[[#This Row],[Ledger 14]])&gt;0,IF(TYPE(VLOOKUP(Table1[[#This Row],[Ledger 14]],$GZ:$GZ,1,0))=16,1,0),0)</f>
        <v>0</v>
      </c>
      <c r="FW171">
        <f>IF(LEN(Table1[[#This Row],[Ledger 15]])&gt;0,IF(TYPE(VLOOKUP(Table1[[#This Row],[Ledger 15]],$GZ:$GZ,1,0))=16,1,0),0)</f>
        <v>0</v>
      </c>
    </row>
    <row r="172" spans="4:179" ht="33" customHeight="1" x14ac:dyDescent="0.45">
      <c r="D172" s="8">
        <f t="shared" si="11"/>
        <v>167</v>
      </c>
      <c r="E172" s="32"/>
      <c r="F172" s="34"/>
      <c r="G172" s="34"/>
      <c r="H172" s="34"/>
      <c r="I172" s="34"/>
      <c r="J172" s="38"/>
      <c r="K172" s="33"/>
      <c r="L172" s="36"/>
      <c r="M172" s="35"/>
      <c r="N172" s="34"/>
      <c r="O172" s="41"/>
      <c r="P172" s="35"/>
      <c r="Q172" s="34"/>
      <c r="R172" s="37"/>
      <c r="S172" s="35"/>
      <c r="T172" s="34"/>
      <c r="U172" s="37"/>
      <c r="V172" s="35"/>
      <c r="W172" s="34"/>
      <c r="X172" s="37"/>
      <c r="Y172" s="35"/>
      <c r="Z172" s="34"/>
      <c r="AA172" s="37"/>
      <c r="AB172" s="35"/>
      <c r="AC172" s="34"/>
      <c r="AD172" s="37"/>
      <c r="AE172" s="35"/>
      <c r="AF172" s="34"/>
      <c r="AG172" s="37"/>
      <c r="AH172" s="35"/>
      <c r="AI172" s="34"/>
      <c r="AJ172" s="37"/>
      <c r="AK172" s="35"/>
      <c r="AL172" s="34"/>
      <c r="AM172" s="37"/>
      <c r="AN172" s="35"/>
      <c r="AO172" s="34"/>
      <c r="AP172" s="37"/>
      <c r="AQ172" s="35"/>
      <c r="AR172" s="34"/>
      <c r="AS172" s="37"/>
      <c r="AT172" s="35"/>
      <c r="AU172" s="34"/>
      <c r="AV172" s="37"/>
      <c r="AW172" s="35"/>
      <c r="AX172" s="34"/>
      <c r="AY172" s="37"/>
      <c r="AZ172" s="35"/>
      <c r="BA172" s="34"/>
      <c r="BB172" s="37"/>
      <c r="BC1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2" s="7"/>
      <c r="BF172" t="str">
        <f>IF(Table1[[#This Row],[Date]]="","","&amp;lt;VOUCHER REMOTEID="&amp;""""&amp;$A$11&amp;$A$13&amp;ROW()&amp;""""&amp;" VCHTYPE="""&amp;F172&amp;""" ACTION="""&amp;"Create"&amp;"""&amp;gt;")</f>
        <v/>
      </c>
      <c r="BG172" t="str">
        <f>IF(Table1[[#This Row],[Date]]="","",TEXT(Table1[[#This Row],[Date]],"yyyymmdd"))</f>
        <v/>
      </c>
      <c r="BH172" t="str">
        <f>Table1[[#This Row],[Date2]]</f>
        <v/>
      </c>
      <c r="BI172" t="str">
        <f>IF(Table1[[#This Row],[Date]]="","",Table1[[#This Row],[Voucher Type]])</f>
        <v/>
      </c>
      <c r="BJ172" t="str">
        <f>IF(Table1[[#This Row],[Ref No / Invoice No]]="","",Table1[[#This Row],[Ref No / Invoice No]])</f>
        <v/>
      </c>
      <c r="BK172" t="str">
        <f>IF(Table1[[#This Row],[Voucher No]]="","",Table1[[#This Row],[Voucher No]])</f>
        <v/>
      </c>
      <c r="BL172" t="str">
        <f>IF(Table1[[#This Row],[Date]]="","",Table1[[#This Row],[Narration]])</f>
        <v/>
      </c>
      <c r="BM172" t="str">
        <f>IF(Table1[[#This Row],[Date]]="","",$A$11&amp;$A$13&amp;ROW())</f>
        <v/>
      </c>
      <c r="BN172" t="str">
        <f>IF(Table1[[#This Row],[Date]]="","",$A$13)</f>
        <v/>
      </c>
      <c r="BP172" t="str">
        <f>IF(Table1[[#This Row],[Ledger 1]]="","","No")</f>
        <v/>
      </c>
      <c r="BQ172" t="str">
        <f>IF(Table1[[#This Row],[Date]]="","",IF(Table1[[#This Row],[Effect 1]]="Dr.","Yes","No"))</f>
        <v/>
      </c>
      <c r="BR172" t="str">
        <f>IF(Table1[[#This Row],[Date]]="","",Table1[[#This Row],[Ledger 1]])</f>
        <v/>
      </c>
      <c r="BS172" t="str">
        <f>IF(Table1[[#This Row],[Date]]="","",IF(Table1[[#This Row],[Effect 1]]="Dr.",-Table1[[#This Row],[Amount 1]],Table1[[#This Row],[Amount 1]]))</f>
        <v/>
      </c>
      <c r="BV172" t="str">
        <f>IF(Table1[[#This Row],[Ledger 2]]="","","No")</f>
        <v/>
      </c>
      <c r="BW172" t="str">
        <f>IF(Table1[[#This Row],[Date]]="","",IF(Table1[[#This Row],[Effect 2]]="Dr.","Yes","No"))</f>
        <v/>
      </c>
      <c r="BX172" t="str">
        <f>IF(Table1[[#This Row],[Date]]="","",Table1[[#This Row],[Ledger 2]])</f>
        <v/>
      </c>
      <c r="BY172" t="str">
        <f>IF(Table1[[#This Row],[Date]]="","",IF(Table1[[#This Row],[Effect 2]]="Dr.",-Table1[[#This Row],[Amount 2]],Table1[[#This Row],[Amount 2]]))</f>
        <v/>
      </c>
      <c r="CB172" t="str">
        <f>IF(Table1[[#This Row],[Ledger 3]]="","","No")</f>
        <v/>
      </c>
      <c r="CC172" t="str">
        <f>IF(Table1[[#This Row],[Ledger 3]]="","",IF(Table1[[#This Row],[Effect 3]]="Dr.","Yes","No"))</f>
        <v/>
      </c>
      <c r="CD172" t="str">
        <f>IF(Table1[[#This Row],[Ledger 3]]="","",Table1[[#This Row],[Ledger 3]])</f>
        <v/>
      </c>
      <c r="CE172" t="str">
        <f>IF(Table1[[#This Row],[Ledger 3]]="","",IF(Table1[[#This Row],[Effect 3]]="Dr.",-Table1[[#This Row],[Amount 3]],Table1[[#This Row],[Amount 3]]))</f>
        <v/>
      </c>
      <c r="CH172" t="str">
        <f>IF(Table1[[#This Row],[Ledger 4]]="","","No")</f>
        <v/>
      </c>
      <c r="CI172" t="str">
        <f>IF(Table1[[#This Row],[Ledger 4]]="","",IF(Table1[[#This Row],[Effect 4]]="Dr.","Yes","No"))</f>
        <v/>
      </c>
      <c r="CJ172" t="str">
        <f>IF(Table1[[#This Row],[Ledger 4]]="","",Table1[[#This Row],[Ledger 4]])</f>
        <v/>
      </c>
      <c r="CK172" t="str">
        <f>IF(Table1[[#This Row],[Ledger 4]]="","",IF(Table1[[#This Row],[Effect 4]]="Dr.",-Table1[[#This Row],[Amount 4]],Table1[[#This Row],[Amount 4]]))</f>
        <v/>
      </c>
      <c r="CN172" t="str">
        <f>IF(Table1[[#This Row],[Ledger 5]]="","","No")</f>
        <v/>
      </c>
      <c r="CO172" t="str">
        <f>IF(Table1[[#This Row],[Ledger 5]]="","",IF(Table1[[#This Row],[Effect 5]]="Dr.","Yes","No"))</f>
        <v/>
      </c>
      <c r="CP172" t="str">
        <f>IF(Table1[[#This Row],[Ledger 5]]="","",Table1[[#This Row],[Ledger 5]])</f>
        <v/>
      </c>
      <c r="CQ172" t="str">
        <f>IF(Table1[[#This Row],[Ledger 5]]="","",IF(Table1[[#This Row],[Effect 5]]="Dr.",-Table1[[#This Row],[Amount 5]],Table1[[#This Row],[Amount 5]]))</f>
        <v/>
      </c>
      <c r="CT172" t="str">
        <f>IF(Table1[[#This Row],[Ledger 6]]="","","No")</f>
        <v/>
      </c>
      <c r="CU172" t="str">
        <f>IF(Table1[[#This Row],[Ledger 6]]="","",IF(Table1[[#This Row],[Effect 6]]="Dr.","Yes","No"))</f>
        <v/>
      </c>
      <c r="CV172" t="str">
        <f>IF(Table1[[#This Row],[Ledger 6]]="","",Table1[[#This Row],[Ledger 6]])</f>
        <v/>
      </c>
      <c r="CW172" t="str">
        <f>IF(Table1[[#This Row],[Ledger 6]]="","",IF(Table1[[#This Row],[Effect 6]]="Dr.",-Table1[[#This Row],[Amount 6]],Table1[[#This Row],[Amount 6]]))</f>
        <v/>
      </c>
      <c r="CZ172" t="str">
        <f>IF(Table1[[#This Row],[Ledger 7]]="","","No")</f>
        <v/>
      </c>
      <c r="DA172" t="str">
        <f>IF(Table1[[#This Row],[Ledger 7]]="","",IF(Table1[[#This Row],[Effect 7]]="Dr.","Yes","No"))</f>
        <v/>
      </c>
      <c r="DB172" t="str">
        <f>IF(Table1[[#This Row],[Ledger 7]]="","",Table1[[#This Row],[Ledger 7]])</f>
        <v/>
      </c>
      <c r="DC172" t="str">
        <f>IF(Table1[[#This Row],[Ledger 7]]="","",IF(Table1[[#This Row],[Effect 7]]="Dr.",-Table1[[#This Row],[Amount 7]],Table1[[#This Row],[Amount 7]]))</f>
        <v/>
      </c>
      <c r="DF172" t="str">
        <f>IF(Table1[[#This Row],[Ledger 8]]="","","No")</f>
        <v/>
      </c>
      <c r="DG172" t="str">
        <f>IF(Table1[[#This Row],[Ledger 8]]="","",IF(Table1[[#This Row],[Effect 8]]="Dr.","Yes","No"))</f>
        <v/>
      </c>
      <c r="DH172" t="str">
        <f>IF(Table1[[#This Row],[Ledger 8]]="","",Table1[[#This Row],[Ledger 8]])</f>
        <v/>
      </c>
      <c r="DI172" t="str">
        <f>IF(Table1[[#This Row],[Ledger 8]]="","",IF(Table1[[#This Row],[Effect 8]]="Dr.",-Table1[[#This Row],[Amount 8]],Table1[[#This Row],[Amount 8]]))</f>
        <v/>
      </c>
      <c r="DL172" t="str">
        <f>IF(Table1[[#This Row],[Ledger 9]]="","","No")</f>
        <v/>
      </c>
      <c r="DM172" t="str">
        <f>IF(Table1[[#This Row],[Ledger 9]]="","",IF(Table1[[#This Row],[Effect 9]]="Dr.","Yes","No"))</f>
        <v/>
      </c>
      <c r="DN172" t="str">
        <f>IF(Table1[[#This Row],[Ledger 9]]="","",Table1[[#This Row],[Ledger 9]])</f>
        <v/>
      </c>
      <c r="DO172" t="str">
        <f>IF(Table1[[#This Row],[Ledger 9]]="","",IF(Table1[[#This Row],[Effect 9]]="Dr.",-Table1[[#This Row],[Amount 9]],Table1[[#This Row],[Amount 9]]))</f>
        <v/>
      </c>
      <c r="DR172" t="str">
        <f>IF(Table1[[#This Row],[Ledger 10]]="","","No")</f>
        <v/>
      </c>
      <c r="DS172" t="str">
        <f>IF(Table1[[#This Row],[Ledger 10]]="","",IF(Table1[[#This Row],[Effect 10]]="Dr.","Yes","No"))</f>
        <v/>
      </c>
      <c r="DT172" t="str">
        <f>IF(Table1[[#This Row],[Ledger 10]]="","",Table1[[#This Row],[Ledger 10]])</f>
        <v/>
      </c>
      <c r="DU172" t="str">
        <f>IF(Table1[[#This Row],[Ledger 10]]="","",IF(Table1[[#This Row],[Effect 10]]="Dr.",-Table1[[#This Row],[Amount 10]],Table1[[#This Row],[Amount 10]]))</f>
        <v/>
      </c>
      <c r="DX172" t="str">
        <f>IF(Table1[[#This Row],[Ledger 11]]="","","No")</f>
        <v/>
      </c>
      <c r="DY172" t="str">
        <f>IF(Table1[[#This Row],[Ledger 11]]="","",IF(Table1[[#This Row],[Effect 11]]="Dr.","Yes","No"))</f>
        <v/>
      </c>
      <c r="DZ172" t="str">
        <f>IF(Table1[[#This Row],[Ledger 11]]="","",Table1[[#This Row],[Ledger 11]])</f>
        <v/>
      </c>
      <c r="EA172" t="str">
        <f>IF(Table1[[#This Row],[Ledger 11]]="","",IF(Table1[[#This Row],[Effect 11]]="Dr.",-Table1[[#This Row],[Amount 11]],Table1[[#This Row],[Amount 11]]))</f>
        <v/>
      </c>
      <c r="ED172" t="str">
        <f>IF(Table1[[#This Row],[Ledger 12]]="","","No")</f>
        <v/>
      </c>
      <c r="EE172" t="str">
        <f>IF(Table1[[#This Row],[Ledger 12]]="","",IF(Table1[[#This Row],[Effect 12]]="Dr.","Yes","No"))</f>
        <v/>
      </c>
      <c r="EF172" t="str">
        <f>IF(Table1[[#This Row],[Ledger 12]]="","",Table1[[#This Row],[Ledger 12]])</f>
        <v/>
      </c>
      <c r="EG172" t="str">
        <f>IF(Table1[[#This Row],[Ledger 12]]="","",IF(Table1[[#This Row],[Effect 12]]="Dr.",-Table1[[#This Row],[Amount 12]],Table1[[#This Row],[Amount 12]]))</f>
        <v/>
      </c>
      <c r="EJ172" t="str">
        <f>IF(Table1[[#This Row],[Ledger 13]]="","","No")</f>
        <v/>
      </c>
      <c r="EK172" t="str">
        <f>IF(Table1[[#This Row],[Ledger 13]]="","",IF(Table1[[#This Row],[Effect 13]]="Dr.","Yes","No"))</f>
        <v/>
      </c>
      <c r="EL172" t="str">
        <f>IF(Table1[[#This Row],[Ledger 13]]="","",Table1[[#This Row],[Ledger 13]])</f>
        <v/>
      </c>
      <c r="EM172" t="str">
        <f>IF(Table1[[#This Row],[Ledger 13]]="","",IF(Table1[[#This Row],[Effect 13]]="Dr.",-Table1[[#This Row],[Amount 13]],Table1[[#This Row],[Amount 13]]))</f>
        <v/>
      </c>
      <c r="EP172" t="str">
        <f>IF(Table1[[#This Row],[Ledger 14]]="","","No")</f>
        <v/>
      </c>
      <c r="EQ172" t="str">
        <f>IF(Table1[[#This Row],[Ledger 14]]="","",IF(Table1[[#This Row],[Effect 14]]="Dr.","Yes","No"))</f>
        <v/>
      </c>
      <c r="ER172" t="str">
        <f>IF(Table1[[#This Row],[Ledger 14]]="","",Table1[[#This Row],[Ledger 14]])</f>
        <v/>
      </c>
      <c r="ES172" t="str">
        <f>IF(Table1[[#This Row],[Ledger 14]]="","",IF(Table1[[#This Row],[Effect 14]]="Dr.",-Table1[[#This Row],[Amount 14]],Table1[[#This Row],[Amount 14]]))</f>
        <v/>
      </c>
      <c r="EV172" t="str">
        <f>IF(Table1[[#This Row],[Ledger 15]]="","","No")</f>
        <v/>
      </c>
      <c r="EW172" t="str">
        <f>IF(Table1[[#This Row],[Ledger 15]]="","",IF(Table1[[#This Row],[Effect 15]]="Dr.","Yes","No"))</f>
        <v/>
      </c>
      <c r="EX172" t="str">
        <f>IF(Table1[[#This Row],[Ledger 15]]="","",Table1[[#This Row],[Ledger 15]])</f>
        <v/>
      </c>
      <c r="EY172" t="str">
        <f>IF(Table1[[#This Row],[Ledger 15]]="","",IF(Table1[[#This Row],[Effect 15]]="Dr.",-Table1[[#This Row],[Amount 15]],Table1[[#This Row],[Amount 15]]))</f>
        <v/>
      </c>
      <c r="FD1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2">
        <f>IF(Table1[[#This Row],[Date]]="",0,IF(AND(Table1[[#This Row],[Date]]&gt;=$FE$2,Table1[[#This Row],[Date]]&lt;=$FE$3),0,1))</f>
        <v>0</v>
      </c>
      <c r="FF172">
        <f>IF(Table1[[#This Row],[Date]]="",0,IF(TYPE(VLOOKUP(Table1[[#This Row],[Voucher Type]],Table1[[#All],[Voucher Type Master]],1,FALSE))=16,1,0))</f>
        <v>0</v>
      </c>
      <c r="FG172">
        <f>IF(TYPE(IF(Table1[[#This Row],[Date]]="",0,IF(VLOOKUP(Table1[[#This Row],[Voucher Type]],$FY$5:$FZ$13,2,0)=Table1[[#This Row],[Effect 1]],0,1)))=16,1,0)</f>
        <v>0</v>
      </c>
      <c r="FH1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2">
        <f>IF(LEN(Table1[[#This Row],[Ledger 1]])&gt;0,IF(TYPE(VLOOKUP(Table1[[#This Row],[Ledger 1]],GZ:GZ,1,0))=16,1,0),0)</f>
        <v>0</v>
      </c>
      <c r="FJ172">
        <f>IF(LEN(Table1[[#This Row],[Ledger 2]])&gt;0,IF(TYPE(VLOOKUP(Table1[[#This Row],[Ledger 2]],GZ:GZ,1,0))=16,1,0),0)</f>
        <v>0</v>
      </c>
      <c r="FK172">
        <f>IF(LEN(Table1[[#This Row],[Ledger 3]])&gt;0,IF(TYPE(VLOOKUP(Table1[[#This Row],[Ledger 3]],GZ:GZ,1,0))=16,1,0),0)</f>
        <v>0</v>
      </c>
      <c r="FL172">
        <f>IF(LEN(Table1[[#This Row],[Ledger 4]])&gt;0,IF(TYPE(VLOOKUP(Table1[[#This Row],[Ledger 4]],GZ:GZ,1,0))=16,1,0),0)</f>
        <v>0</v>
      </c>
      <c r="FM172">
        <f>IF(LEN(Table1[[#This Row],[Ledger 5]])&gt;0,IF(TYPE(VLOOKUP(Table1[[#This Row],[Ledger 5]],GZ:GZ,1,0))=16,1,0),0)</f>
        <v>0</v>
      </c>
      <c r="FN172">
        <f>IF(LEN(Table1[[#This Row],[Ledger 6]])&gt;0,IF(TYPE(VLOOKUP(Table1[[#This Row],[Ledger 6]],$GZ:$GZ,1,0))=16,1,0),0)</f>
        <v>0</v>
      </c>
      <c r="FO172">
        <f>IF(LEN(Table1[[#This Row],[Ledger 7]])&gt;0,IF(TYPE(VLOOKUP(Table1[[#This Row],[Ledger 7]],$GZ:$GZ,1,0))=16,1,0),0)</f>
        <v>0</v>
      </c>
      <c r="FP172">
        <f>IF(LEN(Table1[[#This Row],[Ledger 8]])&gt;0,IF(TYPE(VLOOKUP(Table1[[#This Row],[Ledger 8]],$GZ:$GZ,1,0))=16,1,0),0)</f>
        <v>0</v>
      </c>
      <c r="FQ172">
        <f>IF(LEN(Table1[[#This Row],[Ledger 9]])&gt;0,IF(TYPE(VLOOKUP(Table1[[#This Row],[Ledger 9]],$GZ:$GZ,1,0))=16,1,0),0)</f>
        <v>0</v>
      </c>
      <c r="FR172">
        <f>IF(LEN(Table1[[#This Row],[Ledger 10]])&gt;0,IF(TYPE(VLOOKUP(Table1[[#This Row],[Ledger 10]],$GZ:$GZ,1,0))=16,1,0),0)</f>
        <v>0</v>
      </c>
      <c r="FS172">
        <f>IF(LEN(Table1[[#This Row],[Ledger 11]])&gt;0,IF(TYPE(VLOOKUP(Table1[[#This Row],[Ledger 11]],$GZ:$GZ,1,0))=16,1,0),0)</f>
        <v>0</v>
      </c>
      <c r="FT172">
        <f>IF(LEN(Table1[[#This Row],[Ledger 12]])&gt;0,IF(TYPE(VLOOKUP(Table1[[#This Row],[Ledger 12]],$GZ:$GZ,1,0))=16,1,0),0)</f>
        <v>0</v>
      </c>
      <c r="FU172">
        <f>IF(LEN(Table1[[#This Row],[Ledger 13]])&gt;0,IF(TYPE(VLOOKUP(Table1[[#This Row],[Ledger 13]],$GZ:$GZ,1,0))=16,1,0),0)</f>
        <v>0</v>
      </c>
      <c r="FV172">
        <f>IF(LEN(Table1[[#This Row],[Ledger 14]])&gt;0,IF(TYPE(VLOOKUP(Table1[[#This Row],[Ledger 14]],$GZ:$GZ,1,0))=16,1,0),0)</f>
        <v>0</v>
      </c>
      <c r="FW172">
        <f>IF(LEN(Table1[[#This Row],[Ledger 15]])&gt;0,IF(TYPE(VLOOKUP(Table1[[#This Row],[Ledger 15]],$GZ:$GZ,1,0))=16,1,0),0)</f>
        <v>0</v>
      </c>
    </row>
    <row r="173" spans="4:179" ht="33" customHeight="1" x14ac:dyDescent="0.45">
      <c r="D173" s="8">
        <f t="shared" si="11"/>
        <v>168</v>
      </c>
      <c r="E173" s="32"/>
      <c r="F173" s="34"/>
      <c r="G173" s="34"/>
      <c r="H173" s="34"/>
      <c r="I173" s="34"/>
      <c r="J173" s="38"/>
      <c r="K173" s="33"/>
      <c r="L173" s="36"/>
      <c r="M173" s="35"/>
      <c r="N173" s="34"/>
      <c r="O173" s="41"/>
      <c r="P173" s="35"/>
      <c r="Q173" s="34"/>
      <c r="R173" s="37"/>
      <c r="S173" s="35"/>
      <c r="T173" s="34"/>
      <c r="U173" s="37"/>
      <c r="V173" s="35"/>
      <c r="W173" s="34"/>
      <c r="X173" s="37"/>
      <c r="Y173" s="35"/>
      <c r="Z173" s="34"/>
      <c r="AA173" s="37"/>
      <c r="AB173" s="35"/>
      <c r="AC173" s="34"/>
      <c r="AD173" s="37"/>
      <c r="AE173" s="35"/>
      <c r="AF173" s="34"/>
      <c r="AG173" s="37"/>
      <c r="AH173" s="35"/>
      <c r="AI173" s="34"/>
      <c r="AJ173" s="37"/>
      <c r="AK173" s="35"/>
      <c r="AL173" s="34"/>
      <c r="AM173" s="37"/>
      <c r="AN173" s="35"/>
      <c r="AO173" s="34"/>
      <c r="AP173" s="37"/>
      <c r="AQ173" s="35"/>
      <c r="AR173" s="34"/>
      <c r="AS173" s="37"/>
      <c r="AT173" s="35"/>
      <c r="AU173" s="34"/>
      <c r="AV173" s="37"/>
      <c r="AW173" s="35"/>
      <c r="AX173" s="34"/>
      <c r="AY173" s="37"/>
      <c r="AZ173" s="35"/>
      <c r="BA173" s="34"/>
      <c r="BB173" s="37"/>
      <c r="BC1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3" s="7"/>
      <c r="BF173" t="str">
        <f>IF(Table1[[#This Row],[Date]]="","","&amp;lt;VOUCHER REMOTEID="&amp;""""&amp;$A$11&amp;$A$13&amp;ROW()&amp;""""&amp;" VCHTYPE="""&amp;F173&amp;""" ACTION="""&amp;"Create"&amp;"""&amp;gt;")</f>
        <v/>
      </c>
      <c r="BG173" t="str">
        <f>IF(Table1[[#This Row],[Date]]="","",TEXT(Table1[[#This Row],[Date]],"yyyymmdd"))</f>
        <v/>
      </c>
      <c r="BH173" t="str">
        <f>Table1[[#This Row],[Date2]]</f>
        <v/>
      </c>
      <c r="BI173" t="str">
        <f>IF(Table1[[#This Row],[Date]]="","",Table1[[#This Row],[Voucher Type]])</f>
        <v/>
      </c>
      <c r="BJ173" t="str">
        <f>IF(Table1[[#This Row],[Ref No / Invoice No]]="","",Table1[[#This Row],[Ref No / Invoice No]])</f>
        <v/>
      </c>
      <c r="BK173" t="str">
        <f>IF(Table1[[#This Row],[Voucher No]]="","",Table1[[#This Row],[Voucher No]])</f>
        <v/>
      </c>
      <c r="BL173" t="str">
        <f>IF(Table1[[#This Row],[Date]]="","",Table1[[#This Row],[Narration]])</f>
        <v/>
      </c>
      <c r="BM173" t="str">
        <f>IF(Table1[[#This Row],[Date]]="","",$A$11&amp;$A$13&amp;ROW())</f>
        <v/>
      </c>
      <c r="BN173" t="str">
        <f>IF(Table1[[#This Row],[Date]]="","",$A$13)</f>
        <v/>
      </c>
      <c r="BP173" t="str">
        <f>IF(Table1[[#This Row],[Ledger 1]]="","","No")</f>
        <v/>
      </c>
      <c r="BQ173" t="str">
        <f>IF(Table1[[#This Row],[Date]]="","",IF(Table1[[#This Row],[Effect 1]]="Dr.","Yes","No"))</f>
        <v/>
      </c>
      <c r="BR173" t="str">
        <f>IF(Table1[[#This Row],[Date]]="","",Table1[[#This Row],[Ledger 1]])</f>
        <v/>
      </c>
      <c r="BS173" t="str">
        <f>IF(Table1[[#This Row],[Date]]="","",IF(Table1[[#This Row],[Effect 1]]="Dr.",-Table1[[#This Row],[Amount 1]],Table1[[#This Row],[Amount 1]]))</f>
        <v/>
      </c>
      <c r="BV173" t="str">
        <f>IF(Table1[[#This Row],[Ledger 2]]="","","No")</f>
        <v/>
      </c>
      <c r="BW173" t="str">
        <f>IF(Table1[[#This Row],[Date]]="","",IF(Table1[[#This Row],[Effect 2]]="Dr.","Yes","No"))</f>
        <v/>
      </c>
      <c r="BX173" t="str">
        <f>IF(Table1[[#This Row],[Date]]="","",Table1[[#This Row],[Ledger 2]])</f>
        <v/>
      </c>
      <c r="BY173" t="str">
        <f>IF(Table1[[#This Row],[Date]]="","",IF(Table1[[#This Row],[Effect 2]]="Dr.",-Table1[[#This Row],[Amount 2]],Table1[[#This Row],[Amount 2]]))</f>
        <v/>
      </c>
      <c r="CB173" t="str">
        <f>IF(Table1[[#This Row],[Ledger 3]]="","","No")</f>
        <v/>
      </c>
      <c r="CC173" t="str">
        <f>IF(Table1[[#This Row],[Ledger 3]]="","",IF(Table1[[#This Row],[Effect 3]]="Dr.","Yes","No"))</f>
        <v/>
      </c>
      <c r="CD173" t="str">
        <f>IF(Table1[[#This Row],[Ledger 3]]="","",Table1[[#This Row],[Ledger 3]])</f>
        <v/>
      </c>
      <c r="CE173" t="str">
        <f>IF(Table1[[#This Row],[Ledger 3]]="","",IF(Table1[[#This Row],[Effect 3]]="Dr.",-Table1[[#This Row],[Amount 3]],Table1[[#This Row],[Amount 3]]))</f>
        <v/>
      </c>
      <c r="CH173" t="str">
        <f>IF(Table1[[#This Row],[Ledger 4]]="","","No")</f>
        <v/>
      </c>
      <c r="CI173" t="str">
        <f>IF(Table1[[#This Row],[Ledger 4]]="","",IF(Table1[[#This Row],[Effect 4]]="Dr.","Yes","No"))</f>
        <v/>
      </c>
      <c r="CJ173" t="str">
        <f>IF(Table1[[#This Row],[Ledger 4]]="","",Table1[[#This Row],[Ledger 4]])</f>
        <v/>
      </c>
      <c r="CK173" t="str">
        <f>IF(Table1[[#This Row],[Ledger 4]]="","",IF(Table1[[#This Row],[Effect 4]]="Dr.",-Table1[[#This Row],[Amount 4]],Table1[[#This Row],[Amount 4]]))</f>
        <v/>
      </c>
      <c r="CN173" t="str">
        <f>IF(Table1[[#This Row],[Ledger 5]]="","","No")</f>
        <v/>
      </c>
      <c r="CO173" t="str">
        <f>IF(Table1[[#This Row],[Ledger 5]]="","",IF(Table1[[#This Row],[Effect 5]]="Dr.","Yes","No"))</f>
        <v/>
      </c>
      <c r="CP173" t="str">
        <f>IF(Table1[[#This Row],[Ledger 5]]="","",Table1[[#This Row],[Ledger 5]])</f>
        <v/>
      </c>
      <c r="CQ173" t="str">
        <f>IF(Table1[[#This Row],[Ledger 5]]="","",IF(Table1[[#This Row],[Effect 5]]="Dr.",-Table1[[#This Row],[Amount 5]],Table1[[#This Row],[Amount 5]]))</f>
        <v/>
      </c>
      <c r="CT173" t="str">
        <f>IF(Table1[[#This Row],[Ledger 6]]="","","No")</f>
        <v/>
      </c>
      <c r="CU173" t="str">
        <f>IF(Table1[[#This Row],[Ledger 6]]="","",IF(Table1[[#This Row],[Effect 6]]="Dr.","Yes","No"))</f>
        <v/>
      </c>
      <c r="CV173" t="str">
        <f>IF(Table1[[#This Row],[Ledger 6]]="","",Table1[[#This Row],[Ledger 6]])</f>
        <v/>
      </c>
      <c r="CW173" t="str">
        <f>IF(Table1[[#This Row],[Ledger 6]]="","",IF(Table1[[#This Row],[Effect 6]]="Dr.",-Table1[[#This Row],[Amount 6]],Table1[[#This Row],[Amount 6]]))</f>
        <v/>
      </c>
      <c r="CZ173" t="str">
        <f>IF(Table1[[#This Row],[Ledger 7]]="","","No")</f>
        <v/>
      </c>
      <c r="DA173" t="str">
        <f>IF(Table1[[#This Row],[Ledger 7]]="","",IF(Table1[[#This Row],[Effect 7]]="Dr.","Yes","No"))</f>
        <v/>
      </c>
      <c r="DB173" t="str">
        <f>IF(Table1[[#This Row],[Ledger 7]]="","",Table1[[#This Row],[Ledger 7]])</f>
        <v/>
      </c>
      <c r="DC173" t="str">
        <f>IF(Table1[[#This Row],[Ledger 7]]="","",IF(Table1[[#This Row],[Effect 7]]="Dr.",-Table1[[#This Row],[Amount 7]],Table1[[#This Row],[Amount 7]]))</f>
        <v/>
      </c>
      <c r="DF173" t="str">
        <f>IF(Table1[[#This Row],[Ledger 8]]="","","No")</f>
        <v/>
      </c>
      <c r="DG173" t="str">
        <f>IF(Table1[[#This Row],[Ledger 8]]="","",IF(Table1[[#This Row],[Effect 8]]="Dr.","Yes","No"))</f>
        <v/>
      </c>
      <c r="DH173" t="str">
        <f>IF(Table1[[#This Row],[Ledger 8]]="","",Table1[[#This Row],[Ledger 8]])</f>
        <v/>
      </c>
      <c r="DI173" t="str">
        <f>IF(Table1[[#This Row],[Ledger 8]]="","",IF(Table1[[#This Row],[Effect 8]]="Dr.",-Table1[[#This Row],[Amount 8]],Table1[[#This Row],[Amount 8]]))</f>
        <v/>
      </c>
      <c r="DL173" t="str">
        <f>IF(Table1[[#This Row],[Ledger 9]]="","","No")</f>
        <v/>
      </c>
      <c r="DM173" t="str">
        <f>IF(Table1[[#This Row],[Ledger 9]]="","",IF(Table1[[#This Row],[Effect 9]]="Dr.","Yes","No"))</f>
        <v/>
      </c>
      <c r="DN173" t="str">
        <f>IF(Table1[[#This Row],[Ledger 9]]="","",Table1[[#This Row],[Ledger 9]])</f>
        <v/>
      </c>
      <c r="DO173" t="str">
        <f>IF(Table1[[#This Row],[Ledger 9]]="","",IF(Table1[[#This Row],[Effect 9]]="Dr.",-Table1[[#This Row],[Amount 9]],Table1[[#This Row],[Amount 9]]))</f>
        <v/>
      </c>
      <c r="DR173" t="str">
        <f>IF(Table1[[#This Row],[Ledger 10]]="","","No")</f>
        <v/>
      </c>
      <c r="DS173" t="str">
        <f>IF(Table1[[#This Row],[Ledger 10]]="","",IF(Table1[[#This Row],[Effect 10]]="Dr.","Yes","No"))</f>
        <v/>
      </c>
      <c r="DT173" t="str">
        <f>IF(Table1[[#This Row],[Ledger 10]]="","",Table1[[#This Row],[Ledger 10]])</f>
        <v/>
      </c>
      <c r="DU173" t="str">
        <f>IF(Table1[[#This Row],[Ledger 10]]="","",IF(Table1[[#This Row],[Effect 10]]="Dr.",-Table1[[#This Row],[Amount 10]],Table1[[#This Row],[Amount 10]]))</f>
        <v/>
      </c>
      <c r="DX173" t="str">
        <f>IF(Table1[[#This Row],[Ledger 11]]="","","No")</f>
        <v/>
      </c>
      <c r="DY173" t="str">
        <f>IF(Table1[[#This Row],[Ledger 11]]="","",IF(Table1[[#This Row],[Effect 11]]="Dr.","Yes","No"))</f>
        <v/>
      </c>
      <c r="DZ173" t="str">
        <f>IF(Table1[[#This Row],[Ledger 11]]="","",Table1[[#This Row],[Ledger 11]])</f>
        <v/>
      </c>
      <c r="EA173" t="str">
        <f>IF(Table1[[#This Row],[Ledger 11]]="","",IF(Table1[[#This Row],[Effect 11]]="Dr.",-Table1[[#This Row],[Amount 11]],Table1[[#This Row],[Amount 11]]))</f>
        <v/>
      </c>
      <c r="ED173" t="str">
        <f>IF(Table1[[#This Row],[Ledger 12]]="","","No")</f>
        <v/>
      </c>
      <c r="EE173" t="str">
        <f>IF(Table1[[#This Row],[Ledger 12]]="","",IF(Table1[[#This Row],[Effect 12]]="Dr.","Yes","No"))</f>
        <v/>
      </c>
      <c r="EF173" t="str">
        <f>IF(Table1[[#This Row],[Ledger 12]]="","",Table1[[#This Row],[Ledger 12]])</f>
        <v/>
      </c>
      <c r="EG173" t="str">
        <f>IF(Table1[[#This Row],[Ledger 12]]="","",IF(Table1[[#This Row],[Effect 12]]="Dr.",-Table1[[#This Row],[Amount 12]],Table1[[#This Row],[Amount 12]]))</f>
        <v/>
      </c>
      <c r="EJ173" t="str">
        <f>IF(Table1[[#This Row],[Ledger 13]]="","","No")</f>
        <v/>
      </c>
      <c r="EK173" t="str">
        <f>IF(Table1[[#This Row],[Ledger 13]]="","",IF(Table1[[#This Row],[Effect 13]]="Dr.","Yes","No"))</f>
        <v/>
      </c>
      <c r="EL173" t="str">
        <f>IF(Table1[[#This Row],[Ledger 13]]="","",Table1[[#This Row],[Ledger 13]])</f>
        <v/>
      </c>
      <c r="EM173" t="str">
        <f>IF(Table1[[#This Row],[Ledger 13]]="","",IF(Table1[[#This Row],[Effect 13]]="Dr.",-Table1[[#This Row],[Amount 13]],Table1[[#This Row],[Amount 13]]))</f>
        <v/>
      </c>
      <c r="EP173" t="str">
        <f>IF(Table1[[#This Row],[Ledger 14]]="","","No")</f>
        <v/>
      </c>
      <c r="EQ173" t="str">
        <f>IF(Table1[[#This Row],[Ledger 14]]="","",IF(Table1[[#This Row],[Effect 14]]="Dr.","Yes","No"))</f>
        <v/>
      </c>
      <c r="ER173" t="str">
        <f>IF(Table1[[#This Row],[Ledger 14]]="","",Table1[[#This Row],[Ledger 14]])</f>
        <v/>
      </c>
      <c r="ES173" t="str">
        <f>IF(Table1[[#This Row],[Ledger 14]]="","",IF(Table1[[#This Row],[Effect 14]]="Dr.",-Table1[[#This Row],[Amount 14]],Table1[[#This Row],[Amount 14]]))</f>
        <v/>
      </c>
      <c r="EV173" t="str">
        <f>IF(Table1[[#This Row],[Ledger 15]]="","","No")</f>
        <v/>
      </c>
      <c r="EW173" t="str">
        <f>IF(Table1[[#This Row],[Ledger 15]]="","",IF(Table1[[#This Row],[Effect 15]]="Dr.","Yes","No"))</f>
        <v/>
      </c>
      <c r="EX173" t="str">
        <f>IF(Table1[[#This Row],[Ledger 15]]="","",Table1[[#This Row],[Ledger 15]])</f>
        <v/>
      </c>
      <c r="EY173" t="str">
        <f>IF(Table1[[#This Row],[Ledger 15]]="","",IF(Table1[[#This Row],[Effect 15]]="Dr.",-Table1[[#This Row],[Amount 15]],Table1[[#This Row],[Amount 15]]))</f>
        <v/>
      </c>
      <c r="FD1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3">
        <f>IF(Table1[[#This Row],[Date]]="",0,IF(AND(Table1[[#This Row],[Date]]&gt;=$FE$2,Table1[[#This Row],[Date]]&lt;=$FE$3),0,1))</f>
        <v>0</v>
      </c>
      <c r="FF173">
        <f>IF(Table1[[#This Row],[Date]]="",0,IF(TYPE(VLOOKUP(Table1[[#This Row],[Voucher Type]],Table1[[#All],[Voucher Type Master]],1,FALSE))=16,1,0))</f>
        <v>0</v>
      </c>
      <c r="FG173">
        <f>IF(TYPE(IF(Table1[[#This Row],[Date]]="",0,IF(VLOOKUP(Table1[[#This Row],[Voucher Type]],$FY$5:$FZ$13,2,0)=Table1[[#This Row],[Effect 1]],0,1)))=16,1,0)</f>
        <v>0</v>
      </c>
      <c r="FH1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3">
        <f>IF(LEN(Table1[[#This Row],[Ledger 1]])&gt;0,IF(TYPE(VLOOKUP(Table1[[#This Row],[Ledger 1]],GZ:GZ,1,0))=16,1,0),0)</f>
        <v>0</v>
      </c>
      <c r="FJ173">
        <f>IF(LEN(Table1[[#This Row],[Ledger 2]])&gt;0,IF(TYPE(VLOOKUP(Table1[[#This Row],[Ledger 2]],GZ:GZ,1,0))=16,1,0),0)</f>
        <v>0</v>
      </c>
      <c r="FK173">
        <f>IF(LEN(Table1[[#This Row],[Ledger 3]])&gt;0,IF(TYPE(VLOOKUP(Table1[[#This Row],[Ledger 3]],GZ:GZ,1,0))=16,1,0),0)</f>
        <v>0</v>
      </c>
      <c r="FL173">
        <f>IF(LEN(Table1[[#This Row],[Ledger 4]])&gt;0,IF(TYPE(VLOOKUP(Table1[[#This Row],[Ledger 4]],GZ:GZ,1,0))=16,1,0),0)</f>
        <v>0</v>
      </c>
      <c r="FM173">
        <f>IF(LEN(Table1[[#This Row],[Ledger 5]])&gt;0,IF(TYPE(VLOOKUP(Table1[[#This Row],[Ledger 5]],GZ:GZ,1,0))=16,1,0),0)</f>
        <v>0</v>
      </c>
      <c r="FN173">
        <f>IF(LEN(Table1[[#This Row],[Ledger 6]])&gt;0,IF(TYPE(VLOOKUP(Table1[[#This Row],[Ledger 6]],$GZ:$GZ,1,0))=16,1,0),0)</f>
        <v>0</v>
      </c>
      <c r="FO173">
        <f>IF(LEN(Table1[[#This Row],[Ledger 7]])&gt;0,IF(TYPE(VLOOKUP(Table1[[#This Row],[Ledger 7]],$GZ:$GZ,1,0))=16,1,0),0)</f>
        <v>0</v>
      </c>
      <c r="FP173">
        <f>IF(LEN(Table1[[#This Row],[Ledger 8]])&gt;0,IF(TYPE(VLOOKUP(Table1[[#This Row],[Ledger 8]],$GZ:$GZ,1,0))=16,1,0),0)</f>
        <v>0</v>
      </c>
      <c r="FQ173">
        <f>IF(LEN(Table1[[#This Row],[Ledger 9]])&gt;0,IF(TYPE(VLOOKUP(Table1[[#This Row],[Ledger 9]],$GZ:$GZ,1,0))=16,1,0),0)</f>
        <v>0</v>
      </c>
      <c r="FR173">
        <f>IF(LEN(Table1[[#This Row],[Ledger 10]])&gt;0,IF(TYPE(VLOOKUP(Table1[[#This Row],[Ledger 10]],$GZ:$GZ,1,0))=16,1,0),0)</f>
        <v>0</v>
      </c>
      <c r="FS173">
        <f>IF(LEN(Table1[[#This Row],[Ledger 11]])&gt;0,IF(TYPE(VLOOKUP(Table1[[#This Row],[Ledger 11]],$GZ:$GZ,1,0))=16,1,0),0)</f>
        <v>0</v>
      </c>
      <c r="FT173">
        <f>IF(LEN(Table1[[#This Row],[Ledger 12]])&gt;0,IF(TYPE(VLOOKUP(Table1[[#This Row],[Ledger 12]],$GZ:$GZ,1,0))=16,1,0),0)</f>
        <v>0</v>
      </c>
      <c r="FU173">
        <f>IF(LEN(Table1[[#This Row],[Ledger 13]])&gt;0,IF(TYPE(VLOOKUP(Table1[[#This Row],[Ledger 13]],$GZ:$GZ,1,0))=16,1,0),0)</f>
        <v>0</v>
      </c>
      <c r="FV173">
        <f>IF(LEN(Table1[[#This Row],[Ledger 14]])&gt;0,IF(TYPE(VLOOKUP(Table1[[#This Row],[Ledger 14]],$GZ:$GZ,1,0))=16,1,0),0)</f>
        <v>0</v>
      </c>
      <c r="FW173">
        <f>IF(LEN(Table1[[#This Row],[Ledger 15]])&gt;0,IF(TYPE(VLOOKUP(Table1[[#This Row],[Ledger 15]],$GZ:$GZ,1,0))=16,1,0),0)</f>
        <v>0</v>
      </c>
    </row>
    <row r="174" spans="4:179" ht="33" customHeight="1" x14ac:dyDescent="0.45">
      <c r="D174" s="8">
        <f t="shared" si="11"/>
        <v>169</v>
      </c>
      <c r="E174" s="32"/>
      <c r="F174" s="34"/>
      <c r="G174" s="34"/>
      <c r="H174" s="34"/>
      <c r="I174" s="34"/>
      <c r="J174" s="38"/>
      <c r="K174" s="33"/>
      <c r="L174" s="36"/>
      <c r="M174" s="35"/>
      <c r="N174" s="34"/>
      <c r="O174" s="41"/>
      <c r="P174" s="35"/>
      <c r="Q174" s="34"/>
      <c r="R174" s="37"/>
      <c r="S174" s="35"/>
      <c r="T174" s="34"/>
      <c r="U174" s="37"/>
      <c r="V174" s="35"/>
      <c r="W174" s="34"/>
      <c r="X174" s="37"/>
      <c r="Y174" s="35"/>
      <c r="Z174" s="34"/>
      <c r="AA174" s="37"/>
      <c r="AB174" s="35"/>
      <c r="AC174" s="34"/>
      <c r="AD174" s="37"/>
      <c r="AE174" s="35"/>
      <c r="AF174" s="34"/>
      <c r="AG174" s="37"/>
      <c r="AH174" s="35"/>
      <c r="AI174" s="34"/>
      <c r="AJ174" s="37"/>
      <c r="AK174" s="35"/>
      <c r="AL174" s="34"/>
      <c r="AM174" s="37"/>
      <c r="AN174" s="35"/>
      <c r="AO174" s="34"/>
      <c r="AP174" s="37"/>
      <c r="AQ174" s="35"/>
      <c r="AR174" s="34"/>
      <c r="AS174" s="37"/>
      <c r="AT174" s="35"/>
      <c r="AU174" s="34"/>
      <c r="AV174" s="37"/>
      <c r="AW174" s="35"/>
      <c r="AX174" s="34"/>
      <c r="AY174" s="37"/>
      <c r="AZ174" s="35"/>
      <c r="BA174" s="34"/>
      <c r="BB174" s="37"/>
      <c r="BC1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4" s="7"/>
      <c r="BF174" t="str">
        <f>IF(Table1[[#This Row],[Date]]="","","&amp;lt;VOUCHER REMOTEID="&amp;""""&amp;$A$11&amp;$A$13&amp;ROW()&amp;""""&amp;" VCHTYPE="""&amp;F174&amp;""" ACTION="""&amp;"Create"&amp;"""&amp;gt;")</f>
        <v/>
      </c>
      <c r="BG174" t="str">
        <f>IF(Table1[[#This Row],[Date]]="","",TEXT(Table1[[#This Row],[Date]],"yyyymmdd"))</f>
        <v/>
      </c>
      <c r="BH174" t="str">
        <f>Table1[[#This Row],[Date2]]</f>
        <v/>
      </c>
      <c r="BI174" t="str">
        <f>IF(Table1[[#This Row],[Date]]="","",Table1[[#This Row],[Voucher Type]])</f>
        <v/>
      </c>
      <c r="BJ174" t="str">
        <f>IF(Table1[[#This Row],[Ref No / Invoice No]]="","",Table1[[#This Row],[Ref No / Invoice No]])</f>
        <v/>
      </c>
      <c r="BK174" t="str">
        <f>IF(Table1[[#This Row],[Voucher No]]="","",Table1[[#This Row],[Voucher No]])</f>
        <v/>
      </c>
      <c r="BL174" t="str">
        <f>IF(Table1[[#This Row],[Date]]="","",Table1[[#This Row],[Narration]])</f>
        <v/>
      </c>
      <c r="BM174" t="str">
        <f>IF(Table1[[#This Row],[Date]]="","",$A$11&amp;$A$13&amp;ROW())</f>
        <v/>
      </c>
      <c r="BN174" t="str">
        <f>IF(Table1[[#This Row],[Date]]="","",$A$13)</f>
        <v/>
      </c>
      <c r="BP174" t="str">
        <f>IF(Table1[[#This Row],[Ledger 1]]="","","No")</f>
        <v/>
      </c>
      <c r="BQ174" t="str">
        <f>IF(Table1[[#This Row],[Date]]="","",IF(Table1[[#This Row],[Effect 1]]="Dr.","Yes","No"))</f>
        <v/>
      </c>
      <c r="BR174" t="str">
        <f>IF(Table1[[#This Row],[Date]]="","",Table1[[#This Row],[Ledger 1]])</f>
        <v/>
      </c>
      <c r="BS174" t="str">
        <f>IF(Table1[[#This Row],[Date]]="","",IF(Table1[[#This Row],[Effect 1]]="Dr.",-Table1[[#This Row],[Amount 1]],Table1[[#This Row],[Amount 1]]))</f>
        <v/>
      </c>
      <c r="BV174" t="str">
        <f>IF(Table1[[#This Row],[Ledger 2]]="","","No")</f>
        <v/>
      </c>
      <c r="BW174" t="str">
        <f>IF(Table1[[#This Row],[Date]]="","",IF(Table1[[#This Row],[Effect 2]]="Dr.","Yes","No"))</f>
        <v/>
      </c>
      <c r="BX174" t="str">
        <f>IF(Table1[[#This Row],[Date]]="","",Table1[[#This Row],[Ledger 2]])</f>
        <v/>
      </c>
      <c r="BY174" t="str">
        <f>IF(Table1[[#This Row],[Date]]="","",IF(Table1[[#This Row],[Effect 2]]="Dr.",-Table1[[#This Row],[Amount 2]],Table1[[#This Row],[Amount 2]]))</f>
        <v/>
      </c>
      <c r="CB174" t="str">
        <f>IF(Table1[[#This Row],[Ledger 3]]="","","No")</f>
        <v/>
      </c>
      <c r="CC174" t="str">
        <f>IF(Table1[[#This Row],[Ledger 3]]="","",IF(Table1[[#This Row],[Effect 3]]="Dr.","Yes","No"))</f>
        <v/>
      </c>
      <c r="CD174" t="str">
        <f>IF(Table1[[#This Row],[Ledger 3]]="","",Table1[[#This Row],[Ledger 3]])</f>
        <v/>
      </c>
      <c r="CE174" t="str">
        <f>IF(Table1[[#This Row],[Ledger 3]]="","",IF(Table1[[#This Row],[Effect 3]]="Dr.",-Table1[[#This Row],[Amount 3]],Table1[[#This Row],[Amount 3]]))</f>
        <v/>
      </c>
      <c r="CH174" t="str">
        <f>IF(Table1[[#This Row],[Ledger 4]]="","","No")</f>
        <v/>
      </c>
      <c r="CI174" t="str">
        <f>IF(Table1[[#This Row],[Ledger 4]]="","",IF(Table1[[#This Row],[Effect 4]]="Dr.","Yes","No"))</f>
        <v/>
      </c>
      <c r="CJ174" t="str">
        <f>IF(Table1[[#This Row],[Ledger 4]]="","",Table1[[#This Row],[Ledger 4]])</f>
        <v/>
      </c>
      <c r="CK174" t="str">
        <f>IF(Table1[[#This Row],[Ledger 4]]="","",IF(Table1[[#This Row],[Effect 4]]="Dr.",-Table1[[#This Row],[Amount 4]],Table1[[#This Row],[Amount 4]]))</f>
        <v/>
      </c>
      <c r="CN174" t="str">
        <f>IF(Table1[[#This Row],[Ledger 5]]="","","No")</f>
        <v/>
      </c>
      <c r="CO174" t="str">
        <f>IF(Table1[[#This Row],[Ledger 5]]="","",IF(Table1[[#This Row],[Effect 5]]="Dr.","Yes","No"))</f>
        <v/>
      </c>
      <c r="CP174" t="str">
        <f>IF(Table1[[#This Row],[Ledger 5]]="","",Table1[[#This Row],[Ledger 5]])</f>
        <v/>
      </c>
      <c r="CQ174" t="str">
        <f>IF(Table1[[#This Row],[Ledger 5]]="","",IF(Table1[[#This Row],[Effect 5]]="Dr.",-Table1[[#This Row],[Amount 5]],Table1[[#This Row],[Amount 5]]))</f>
        <v/>
      </c>
      <c r="CT174" t="str">
        <f>IF(Table1[[#This Row],[Ledger 6]]="","","No")</f>
        <v/>
      </c>
      <c r="CU174" t="str">
        <f>IF(Table1[[#This Row],[Ledger 6]]="","",IF(Table1[[#This Row],[Effect 6]]="Dr.","Yes","No"))</f>
        <v/>
      </c>
      <c r="CV174" t="str">
        <f>IF(Table1[[#This Row],[Ledger 6]]="","",Table1[[#This Row],[Ledger 6]])</f>
        <v/>
      </c>
      <c r="CW174" t="str">
        <f>IF(Table1[[#This Row],[Ledger 6]]="","",IF(Table1[[#This Row],[Effect 6]]="Dr.",-Table1[[#This Row],[Amount 6]],Table1[[#This Row],[Amount 6]]))</f>
        <v/>
      </c>
      <c r="CZ174" t="str">
        <f>IF(Table1[[#This Row],[Ledger 7]]="","","No")</f>
        <v/>
      </c>
      <c r="DA174" t="str">
        <f>IF(Table1[[#This Row],[Ledger 7]]="","",IF(Table1[[#This Row],[Effect 7]]="Dr.","Yes","No"))</f>
        <v/>
      </c>
      <c r="DB174" t="str">
        <f>IF(Table1[[#This Row],[Ledger 7]]="","",Table1[[#This Row],[Ledger 7]])</f>
        <v/>
      </c>
      <c r="DC174" t="str">
        <f>IF(Table1[[#This Row],[Ledger 7]]="","",IF(Table1[[#This Row],[Effect 7]]="Dr.",-Table1[[#This Row],[Amount 7]],Table1[[#This Row],[Amount 7]]))</f>
        <v/>
      </c>
      <c r="DF174" t="str">
        <f>IF(Table1[[#This Row],[Ledger 8]]="","","No")</f>
        <v/>
      </c>
      <c r="DG174" t="str">
        <f>IF(Table1[[#This Row],[Ledger 8]]="","",IF(Table1[[#This Row],[Effect 8]]="Dr.","Yes","No"))</f>
        <v/>
      </c>
      <c r="DH174" t="str">
        <f>IF(Table1[[#This Row],[Ledger 8]]="","",Table1[[#This Row],[Ledger 8]])</f>
        <v/>
      </c>
      <c r="DI174" t="str">
        <f>IF(Table1[[#This Row],[Ledger 8]]="","",IF(Table1[[#This Row],[Effect 8]]="Dr.",-Table1[[#This Row],[Amount 8]],Table1[[#This Row],[Amount 8]]))</f>
        <v/>
      </c>
      <c r="DL174" t="str">
        <f>IF(Table1[[#This Row],[Ledger 9]]="","","No")</f>
        <v/>
      </c>
      <c r="DM174" t="str">
        <f>IF(Table1[[#This Row],[Ledger 9]]="","",IF(Table1[[#This Row],[Effect 9]]="Dr.","Yes","No"))</f>
        <v/>
      </c>
      <c r="DN174" t="str">
        <f>IF(Table1[[#This Row],[Ledger 9]]="","",Table1[[#This Row],[Ledger 9]])</f>
        <v/>
      </c>
      <c r="DO174" t="str">
        <f>IF(Table1[[#This Row],[Ledger 9]]="","",IF(Table1[[#This Row],[Effect 9]]="Dr.",-Table1[[#This Row],[Amount 9]],Table1[[#This Row],[Amount 9]]))</f>
        <v/>
      </c>
      <c r="DR174" t="str">
        <f>IF(Table1[[#This Row],[Ledger 10]]="","","No")</f>
        <v/>
      </c>
      <c r="DS174" t="str">
        <f>IF(Table1[[#This Row],[Ledger 10]]="","",IF(Table1[[#This Row],[Effect 10]]="Dr.","Yes","No"))</f>
        <v/>
      </c>
      <c r="DT174" t="str">
        <f>IF(Table1[[#This Row],[Ledger 10]]="","",Table1[[#This Row],[Ledger 10]])</f>
        <v/>
      </c>
      <c r="DU174" t="str">
        <f>IF(Table1[[#This Row],[Ledger 10]]="","",IF(Table1[[#This Row],[Effect 10]]="Dr.",-Table1[[#This Row],[Amount 10]],Table1[[#This Row],[Amount 10]]))</f>
        <v/>
      </c>
      <c r="DX174" t="str">
        <f>IF(Table1[[#This Row],[Ledger 11]]="","","No")</f>
        <v/>
      </c>
      <c r="DY174" t="str">
        <f>IF(Table1[[#This Row],[Ledger 11]]="","",IF(Table1[[#This Row],[Effect 11]]="Dr.","Yes","No"))</f>
        <v/>
      </c>
      <c r="DZ174" t="str">
        <f>IF(Table1[[#This Row],[Ledger 11]]="","",Table1[[#This Row],[Ledger 11]])</f>
        <v/>
      </c>
      <c r="EA174" t="str">
        <f>IF(Table1[[#This Row],[Ledger 11]]="","",IF(Table1[[#This Row],[Effect 11]]="Dr.",-Table1[[#This Row],[Amount 11]],Table1[[#This Row],[Amount 11]]))</f>
        <v/>
      </c>
      <c r="ED174" t="str">
        <f>IF(Table1[[#This Row],[Ledger 12]]="","","No")</f>
        <v/>
      </c>
      <c r="EE174" t="str">
        <f>IF(Table1[[#This Row],[Ledger 12]]="","",IF(Table1[[#This Row],[Effect 12]]="Dr.","Yes","No"))</f>
        <v/>
      </c>
      <c r="EF174" t="str">
        <f>IF(Table1[[#This Row],[Ledger 12]]="","",Table1[[#This Row],[Ledger 12]])</f>
        <v/>
      </c>
      <c r="EG174" t="str">
        <f>IF(Table1[[#This Row],[Ledger 12]]="","",IF(Table1[[#This Row],[Effect 12]]="Dr.",-Table1[[#This Row],[Amount 12]],Table1[[#This Row],[Amount 12]]))</f>
        <v/>
      </c>
      <c r="EJ174" t="str">
        <f>IF(Table1[[#This Row],[Ledger 13]]="","","No")</f>
        <v/>
      </c>
      <c r="EK174" t="str">
        <f>IF(Table1[[#This Row],[Ledger 13]]="","",IF(Table1[[#This Row],[Effect 13]]="Dr.","Yes","No"))</f>
        <v/>
      </c>
      <c r="EL174" t="str">
        <f>IF(Table1[[#This Row],[Ledger 13]]="","",Table1[[#This Row],[Ledger 13]])</f>
        <v/>
      </c>
      <c r="EM174" t="str">
        <f>IF(Table1[[#This Row],[Ledger 13]]="","",IF(Table1[[#This Row],[Effect 13]]="Dr.",-Table1[[#This Row],[Amount 13]],Table1[[#This Row],[Amount 13]]))</f>
        <v/>
      </c>
      <c r="EP174" t="str">
        <f>IF(Table1[[#This Row],[Ledger 14]]="","","No")</f>
        <v/>
      </c>
      <c r="EQ174" t="str">
        <f>IF(Table1[[#This Row],[Ledger 14]]="","",IF(Table1[[#This Row],[Effect 14]]="Dr.","Yes","No"))</f>
        <v/>
      </c>
      <c r="ER174" t="str">
        <f>IF(Table1[[#This Row],[Ledger 14]]="","",Table1[[#This Row],[Ledger 14]])</f>
        <v/>
      </c>
      <c r="ES174" t="str">
        <f>IF(Table1[[#This Row],[Ledger 14]]="","",IF(Table1[[#This Row],[Effect 14]]="Dr.",-Table1[[#This Row],[Amount 14]],Table1[[#This Row],[Amount 14]]))</f>
        <v/>
      </c>
      <c r="EV174" t="str">
        <f>IF(Table1[[#This Row],[Ledger 15]]="","","No")</f>
        <v/>
      </c>
      <c r="EW174" t="str">
        <f>IF(Table1[[#This Row],[Ledger 15]]="","",IF(Table1[[#This Row],[Effect 15]]="Dr.","Yes","No"))</f>
        <v/>
      </c>
      <c r="EX174" t="str">
        <f>IF(Table1[[#This Row],[Ledger 15]]="","",Table1[[#This Row],[Ledger 15]])</f>
        <v/>
      </c>
      <c r="EY174" t="str">
        <f>IF(Table1[[#This Row],[Ledger 15]]="","",IF(Table1[[#This Row],[Effect 15]]="Dr.",-Table1[[#This Row],[Amount 15]],Table1[[#This Row],[Amount 15]]))</f>
        <v/>
      </c>
      <c r="FD1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4">
        <f>IF(Table1[[#This Row],[Date]]="",0,IF(AND(Table1[[#This Row],[Date]]&gt;=$FE$2,Table1[[#This Row],[Date]]&lt;=$FE$3),0,1))</f>
        <v>0</v>
      </c>
      <c r="FF174">
        <f>IF(Table1[[#This Row],[Date]]="",0,IF(TYPE(VLOOKUP(Table1[[#This Row],[Voucher Type]],Table1[[#All],[Voucher Type Master]],1,FALSE))=16,1,0))</f>
        <v>0</v>
      </c>
      <c r="FG174">
        <f>IF(TYPE(IF(Table1[[#This Row],[Date]]="",0,IF(VLOOKUP(Table1[[#This Row],[Voucher Type]],$FY$5:$FZ$13,2,0)=Table1[[#This Row],[Effect 1]],0,1)))=16,1,0)</f>
        <v>0</v>
      </c>
      <c r="FH1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4">
        <f>IF(LEN(Table1[[#This Row],[Ledger 1]])&gt;0,IF(TYPE(VLOOKUP(Table1[[#This Row],[Ledger 1]],GZ:GZ,1,0))=16,1,0),0)</f>
        <v>0</v>
      </c>
      <c r="FJ174">
        <f>IF(LEN(Table1[[#This Row],[Ledger 2]])&gt;0,IF(TYPE(VLOOKUP(Table1[[#This Row],[Ledger 2]],GZ:GZ,1,0))=16,1,0),0)</f>
        <v>0</v>
      </c>
      <c r="FK174">
        <f>IF(LEN(Table1[[#This Row],[Ledger 3]])&gt;0,IF(TYPE(VLOOKUP(Table1[[#This Row],[Ledger 3]],GZ:GZ,1,0))=16,1,0),0)</f>
        <v>0</v>
      </c>
      <c r="FL174">
        <f>IF(LEN(Table1[[#This Row],[Ledger 4]])&gt;0,IF(TYPE(VLOOKUP(Table1[[#This Row],[Ledger 4]],GZ:GZ,1,0))=16,1,0),0)</f>
        <v>0</v>
      </c>
      <c r="FM174">
        <f>IF(LEN(Table1[[#This Row],[Ledger 5]])&gt;0,IF(TYPE(VLOOKUP(Table1[[#This Row],[Ledger 5]],GZ:GZ,1,0))=16,1,0),0)</f>
        <v>0</v>
      </c>
      <c r="FN174">
        <f>IF(LEN(Table1[[#This Row],[Ledger 6]])&gt;0,IF(TYPE(VLOOKUP(Table1[[#This Row],[Ledger 6]],$GZ:$GZ,1,0))=16,1,0),0)</f>
        <v>0</v>
      </c>
      <c r="FO174">
        <f>IF(LEN(Table1[[#This Row],[Ledger 7]])&gt;0,IF(TYPE(VLOOKUP(Table1[[#This Row],[Ledger 7]],$GZ:$GZ,1,0))=16,1,0),0)</f>
        <v>0</v>
      </c>
      <c r="FP174">
        <f>IF(LEN(Table1[[#This Row],[Ledger 8]])&gt;0,IF(TYPE(VLOOKUP(Table1[[#This Row],[Ledger 8]],$GZ:$GZ,1,0))=16,1,0),0)</f>
        <v>0</v>
      </c>
      <c r="FQ174">
        <f>IF(LEN(Table1[[#This Row],[Ledger 9]])&gt;0,IF(TYPE(VLOOKUP(Table1[[#This Row],[Ledger 9]],$GZ:$GZ,1,0))=16,1,0),0)</f>
        <v>0</v>
      </c>
      <c r="FR174">
        <f>IF(LEN(Table1[[#This Row],[Ledger 10]])&gt;0,IF(TYPE(VLOOKUP(Table1[[#This Row],[Ledger 10]],$GZ:$GZ,1,0))=16,1,0),0)</f>
        <v>0</v>
      </c>
      <c r="FS174">
        <f>IF(LEN(Table1[[#This Row],[Ledger 11]])&gt;0,IF(TYPE(VLOOKUP(Table1[[#This Row],[Ledger 11]],$GZ:$GZ,1,0))=16,1,0),0)</f>
        <v>0</v>
      </c>
      <c r="FT174">
        <f>IF(LEN(Table1[[#This Row],[Ledger 12]])&gt;0,IF(TYPE(VLOOKUP(Table1[[#This Row],[Ledger 12]],$GZ:$GZ,1,0))=16,1,0),0)</f>
        <v>0</v>
      </c>
      <c r="FU174">
        <f>IF(LEN(Table1[[#This Row],[Ledger 13]])&gt;0,IF(TYPE(VLOOKUP(Table1[[#This Row],[Ledger 13]],$GZ:$GZ,1,0))=16,1,0),0)</f>
        <v>0</v>
      </c>
      <c r="FV174">
        <f>IF(LEN(Table1[[#This Row],[Ledger 14]])&gt;0,IF(TYPE(VLOOKUP(Table1[[#This Row],[Ledger 14]],$GZ:$GZ,1,0))=16,1,0),0)</f>
        <v>0</v>
      </c>
      <c r="FW174">
        <f>IF(LEN(Table1[[#This Row],[Ledger 15]])&gt;0,IF(TYPE(VLOOKUP(Table1[[#This Row],[Ledger 15]],$GZ:$GZ,1,0))=16,1,0),0)</f>
        <v>0</v>
      </c>
    </row>
    <row r="175" spans="4:179" ht="33" customHeight="1" x14ac:dyDescent="0.45">
      <c r="D175" s="8">
        <f t="shared" si="11"/>
        <v>170</v>
      </c>
      <c r="E175" s="32"/>
      <c r="F175" s="34"/>
      <c r="G175" s="34"/>
      <c r="H175" s="34"/>
      <c r="I175" s="34"/>
      <c r="J175" s="38"/>
      <c r="K175" s="33"/>
      <c r="L175" s="36"/>
      <c r="M175" s="35"/>
      <c r="N175" s="34"/>
      <c r="O175" s="41"/>
      <c r="P175" s="35"/>
      <c r="Q175" s="34"/>
      <c r="R175" s="37"/>
      <c r="S175" s="35"/>
      <c r="T175" s="34"/>
      <c r="U175" s="37"/>
      <c r="V175" s="35"/>
      <c r="W175" s="34"/>
      <c r="X175" s="37"/>
      <c r="Y175" s="35"/>
      <c r="Z175" s="34"/>
      <c r="AA175" s="37"/>
      <c r="AB175" s="35"/>
      <c r="AC175" s="34"/>
      <c r="AD175" s="37"/>
      <c r="AE175" s="35"/>
      <c r="AF175" s="34"/>
      <c r="AG175" s="37"/>
      <c r="AH175" s="35"/>
      <c r="AI175" s="34"/>
      <c r="AJ175" s="37"/>
      <c r="AK175" s="35"/>
      <c r="AL175" s="34"/>
      <c r="AM175" s="37"/>
      <c r="AN175" s="35"/>
      <c r="AO175" s="34"/>
      <c r="AP175" s="37"/>
      <c r="AQ175" s="35"/>
      <c r="AR175" s="34"/>
      <c r="AS175" s="37"/>
      <c r="AT175" s="35"/>
      <c r="AU175" s="34"/>
      <c r="AV175" s="37"/>
      <c r="AW175" s="35"/>
      <c r="AX175" s="34"/>
      <c r="AY175" s="37"/>
      <c r="AZ175" s="35"/>
      <c r="BA175" s="34"/>
      <c r="BB175" s="37"/>
      <c r="BC1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5" s="7"/>
      <c r="BF175" t="str">
        <f>IF(Table1[[#This Row],[Date]]="","","&amp;lt;VOUCHER REMOTEID="&amp;""""&amp;$A$11&amp;$A$13&amp;ROW()&amp;""""&amp;" VCHTYPE="""&amp;F175&amp;""" ACTION="""&amp;"Create"&amp;"""&amp;gt;")</f>
        <v/>
      </c>
      <c r="BG175" t="str">
        <f>IF(Table1[[#This Row],[Date]]="","",TEXT(Table1[[#This Row],[Date]],"yyyymmdd"))</f>
        <v/>
      </c>
      <c r="BH175" t="str">
        <f>Table1[[#This Row],[Date2]]</f>
        <v/>
      </c>
      <c r="BI175" t="str">
        <f>IF(Table1[[#This Row],[Date]]="","",Table1[[#This Row],[Voucher Type]])</f>
        <v/>
      </c>
      <c r="BJ175" t="str">
        <f>IF(Table1[[#This Row],[Ref No / Invoice No]]="","",Table1[[#This Row],[Ref No / Invoice No]])</f>
        <v/>
      </c>
      <c r="BK175" t="str">
        <f>IF(Table1[[#This Row],[Voucher No]]="","",Table1[[#This Row],[Voucher No]])</f>
        <v/>
      </c>
      <c r="BL175" t="str">
        <f>IF(Table1[[#This Row],[Date]]="","",Table1[[#This Row],[Narration]])</f>
        <v/>
      </c>
      <c r="BM175" t="str">
        <f>IF(Table1[[#This Row],[Date]]="","",$A$11&amp;$A$13&amp;ROW())</f>
        <v/>
      </c>
      <c r="BN175" t="str">
        <f>IF(Table1[[#This Row],[Date]]="","",$A$13)</f>
        <v/>
      </c>
      <c r="BP175" t="str">
        <f>IF(Table1[[#This Row],[Ledger 1]]="","","No")</f>
        <v/>
      </c>
      <c r="BQ175" t="str">
        <f>IF(Table1[[#This Row],[Date]]="","",IF(Table1[[#This Row],[Effect 1]]="Dr.","Yes","No"))</f>
        <v/>
      </c>
      <c r="BR175" t="str">
        <f>IF(Table1[[#This Row],[Date]]="","",Table1[[#This Row],[Ledger 1]])</f>
        <v/>
      </c>
      <c r="BS175" t="str">
        <f>IF(Table1[[#This Row],[Date]]="","",IF(Table1[[#This Row],[Effect 1]]="Dr.",-Table1[[#This Row],[Amount 1]],Table1[[#This Row],[Amount 1]]))</f>
        <v/>
      </c>
      <c r="BV175" t="str">
        <f>IF(Table1[[#This Row],[Ledger 2]]="","","No")</f>
        <v/>
      </c>
      <c r="BW175" t="str">
        <f>IF(Table1[[#This Row],[Date]]="","",IF(Table1[[#This Row],[Effect 2]]="Dr.","Yes","No"))</f>
        <v/>
      </c>
      <c r="BX175" t="str">
        <f>IF(Table1[[#This Row],[Date]]="","",Table1[[#This Row],[Ledger 2]])</f>
        <v/>
      </c>
      <c r="BY175" t="str">
        <f>IF(Table1[[#This Row],[Date]]="","",IF(Table1[[#This Row],[Effect 2]]="Dr.",-Table1[[#This Row],[Amount 2]],Table1[[#This Row],[Amount 2]]))</f>
        <v/>
      </c>
      <c r="CB175" t="str">
        <f>IF(Table1[[#This Row],[Ledger 3]]="","","No")</f>
        <v/>
      </c>
      <c r="CC175" t="str">
        <f>IF(Table1[[#This Row],[Ledger 3]]="","",IF(Table1[[#This Row],[Effect 3]]="Dr.","Yes","No"))</f>
        <v/>
      </c>
      <c r="CD175" t="str">
        <f>IF(Table1[[#This Row],[Ledger 3]]="","",Table1[[#This Row],[Ledger 3]])</f>
        <v/>
      </c>
      <c r="CE175" t="str">
        <f>IF(Table1[[#This Row],[Ledger 3]]="","",IF(Table1[[#This Row],[Effect 3]]="Dr.",-Table1[[#This Row],[Amount 3]],Table1[[#This Row],[Amount 3]]))</f>
        <v/>
      </c>
      <c r="CH175" t="str">
        <f>IF(Table1[[#This Row],[Ledger 4]]="","","No")</f>
        <v/>
      </c>
      <c r="CI175" t="str">
        <f>IF(Table1[[#This Row],[Ledger 4]]="","",IF(Table1[[#This Row],[Effect 4]]="Dr.","Yes","No"))</f>
        <v/>
      </c>
      <c r="CJ175" t="str">
        <f>IF(Table1[[#This Row],[Ledger 4]]="","",Table1[[#This Row],[Ledger 4]])</f>
        <v/>
      </c>
      <c r="CK175" t="str">
        <f>IF(Table1[[#This Row],[Ledger 4]]="","",IF(Table1[[#This Row],[Effect 4]]="Dr.",-Table1[[#This Row],[Amount 4]],Table1[[#This Row],[Amount 4]]))</f>
        <v/>
      </c>
      <c r="CN175" t="str">
        <f>IF(Table1[[#This Row],[Ledger 5]]="","","No")</f>
        <v/>
      </c>
      <c r="CO175" t="str">
        <f>IF(Table1[[#This Row],[Ledger 5]]="","",IF(Table1[[#This Row],[Effect 5]]="Dr.","Yes","No"))</f>
        <v/>
      </c>
      <c r="CP175" t="str">
        <f>IF(Table1[[#This Row],[Ledger 5]]="","",Table1[[#This Row],[Ledger 5]])</f>
        <v/>
      </c>
      <c r="CQ175" t="str">
        <f>IF(Table1[[#This Row],[Ledger 5]]="","",IF(Table1[[#This Row],[Effect 5]]="Dr.",-Table1[[#This Row],[Amount 5]],Table1[[#This Row],[Amount 5]]))</f>
        <v/>
      </c>
      <c r="CT175" t="str">
        <f>IF(Table1[[#This Row],[Ledger 6]]="","","No")</f>
        <v/>
      </c>
      <c r="CU175" t="str">
        <f>IF(Table1[[#This Row],[Ledger 6]]="","",IF(Table1[[#This Row],[Effect 6]]="Dr.","Yes","No"))</f>
        <v/>
      </c>
      <c r="CV175" t="str">
        <f>IF(Table1[[#This Row],[Ledger 6]]="","",Table1[[#This Row],[Ledger 6]])</f>
        <v/>
      </c>
      <c r="CW175" t="str">
        <f>IF(Table1[[#This Row],[Ledger 6]]="","",IF(Table1[[#This Row],[Effect 6]]="Dr.",-Table1[[#This Row],[Amount 6]],Table1[[#This Row],[Amount 6]]))</f>
        <v/>
      </c>
      <c r="CZ175" t="str">
        <f>IF(Table1[[#This Row],[Ledger 7]]="","","No")</f>
        <v/>
      </c>
      <c r="DA175" t="str">
        <f>IF(Table1[[#This Row],[Ledger 7]]="","",IF(Table1[[#This Row],[Effect 7]]="Dr.","Yes","No"))</f>
        <v/>
      </c>
      <c r="DB175" t="str">
        <f>IF(Table1[[#This Row],[Ledger 7]]="","",Table1[[#This Row],[Ledger 7]])</f>
        <v/>
      </c>
      <c r="DC175" t="str">
        <f>IF(Table1[[#This Row],[Ledger 7]]="","",IF(Table1[[#This Row],[Effect 7]]="Dr.",-Table1[[#This Row],[Amount 7]],Table1[[#This Row],[Amount 7]]))</f>
        <v/>
      </c>
      <c r="DF175" t="str">
        <f>IF(Table1[[#This Row],[Ledger 8]]="","","No")</f>
        <v/>
      </c>
      <c r="DG175" t="str">
        <f>IF(Table1[[#This Row],[Ledger 8]]="","",IF(Table1[[#This Row],[Effect 8]]="Dr.","Yes","No"))</f>
        <v/>
      </c>
      <c r="DH175" t="str">
        <f>IF(Table1[[#This Row],[Ledger 8]]="","",Table1[[#This Row],[Ledger 8]])</f>
        <v/>
      </c>
      <c r="DI175" t="str">
        <f>IF(Table1[[#This Row],[Ledger 8]]="","",IF(Table1[[#This Row],[Effect 8]]="Dr.",-Table1[[#This Row],[Amount 8]],Table1[[#This Row],[Amount 8]]))</f>
        <v/>
      </c>
      <c r="DL175" t="str">
        <f>IF(Table1[[#This Row],[Ledger 9]]="","","No")</f>
        <v/>
      </c>
      <c r="DM175" t="str">
        <f>IF(Table1[[#This Row],[Ledger 9]]="","",IF(Table1[[#This Row],[Effect 9]]="Dr.","Yes","No"))</f>
        <v/>
      </c>
      <c r="DN175" t="str">
        <f>IF(Table1[[#This Row],[Ledger 9]]="","",Table1[[#This Row],[Ledger 9]])</f>
        <v/>
      </c>
      <c r="DO175" t="str">
        <f>IF(Table1[[#This Row],[Ledger 9]]="","",IF(Table1[[#This Row],[Effect 9]]="Dr.",-Table1[[#This Row],[Amount 9]],Table1[[#This Row],[Amount 9]]))</f>
        <v/>
      </c>
      <c r="DR175" t="str">
        <f>IF(Table1[[#This Row],[Ledger 10]]="","","No")</f>
        <v/>
      </c>
      <c r="DS175" t="str">
        <f>IF(Table1[[#This Row],[Ledger 10]]="","",IF(Table1[[#This Row],[Effect 10]]="Dr.","Yes","No"))</f>
        <v/>
      </c>
      <c r="DT175" t="str">
        <f>IF(Table1[[#This Row],[Ledger 10]]="","",Table1[[#This Row],[Ledger 10]])</f>
        <v/>
      </c>
      <c r="DU175" t="str">
        <f>IF(Table1[[#This Row],[Ledger 10]]="","",IF(Table1[[#This Row],[Effect 10]]="Dr.",-Table1[[#This Row],[Amount 10]],Table1[[#This Row],[Amount 10]]))</f>
        <v/>
      </c>
      <c r="DX175" t="str">
        <f>IF(Table1[[#This Row],[Ledger 11]]="","","No")</f>
        <v/>
      </c>
      <c r="DY175" t="str">
        <f>IF(Table1[[#This Row],[Ledger 11]]="","",IF(Table1[[#This Row],[Effect 11]]="Dr.","Yes","No"))</f>
        <v/>
      </c>
      <c r="DZ175" t="str">
        <f>IF(Table1[[#This Row],[Ledger 11]]="","",Table1[[#This Row],[Ledger 11]])</f>
        <v/>
      </c>
      <c r="EA175" t="str">
        <f>IF(Table1[[#This Row],[Ledger 11]]="","",IF(Table1[[#This Row],[Effect 11]]="Dr.",-Table1[[#This Row],[Amount 11]],Table1[[#This Row],[Amount 11]]))</f>
        <v/>
      </c>
      <c r="ED175" t="str">
        <f>IF(Table1[[#This Row],[Ledger 12]]="","","No")</f>
        <v/>
      </c>
      <c r="EE175" t="str">
        <f>IF(Table1[[#This Row],[Ledger 12]]="","",IF(Table1[[#This Row],[Effect 12]]="Dr.","Yes","No"))</f>
        <v/>
      </c>
      <c r="EF175" t="str">
        <f>IF(Table1[[#This Row],[Ledger 12]]="","",Table1[[#This Row],[Ledger 12]])</f>
        <v/>
      </c>
      <c r="EG175" t="str">
        <f>IF(Table1[[#This Row],[Ledger 12]]="","",IF(Table1[[#This Row],[Effect 12]]="Dr.",-Table1[[#This Row],[Amount 12]],Table1[[#This Row],[Amount 12]]))</f>
        <v/>
      </c>
      <c r="EJ175" t="str">
        <f>IF(Table1[[#This Row],[Ledger 13]]="","","No")</f>
        <v/>
      </c>
      <c r="EK175" t="str">
        <f>IF(Table1[[#This Row],[Ledger 13]]="","",IF(Table1[[#This Row],[Effect 13]]="Dr.","Yes","No"))</f>
        <v/>
      </c>
      <c r="EL175" t="str">
        <f>IF(Table1[[#This Row],[Ledger 13]]="","",Table1[[#This Row],[Ledger 13]])</f>
        <v/>
      </c>
      <c r="EM175" t="str">
        <f>IF(Table1[[#This Row],[Ledger 13]]="","",IF(Table1[[#This Row],[Effect 13]]="Dr.",-Table1[[#This Row],[Amount 13]],Table1[[#This Row],[Amount 13]]))</f>
        <v/>
      </c>
      <c r="EP175" t="str">
        <f>IF(Table1[[#This Row],[Ledger 14]]="","","No")</f>
        <v/>
      </c>
      <c r="EQ175" t="str">
        <f>IF(Table1[[#This Row],[Ledger 14]]="","",IF(Table1[[#This Row],[Effect 14]]="Dr.","Yes","No"))</f>
        <v/>
      </c>
      <c r="ER175" t="str">
        <f>IF(Table1[[#This Row],[Ledger 14]]="","",Table1[[#This Row],[Ledger 14]])</f>
        <v/>
      </c>
      <c r="ES175" t="str">
        <f>IF(Table1[[#This Row],[Ledger 14]]="","",IF(Table1[[#This Row],[Effect 14]]="Dr.",-Table1[[#This Row],[Amount 14]],Table1[[#This Row],[Amount 14]]))</f>
        <v/>
      </c>
      <c r="EV175" t="str">
        <f>IF(Table1[[#This Row],[Ledger 15]]="","","No")</f>
        <v/>
      </c>
      <c r="EW175" t="str">
        <f>IF(Table1[[#This Row],[Ledger 15]]="","",IF(Table1[[#This Row],[Effect 15]]="Dr.","Yes","No"))</f>
        <v/>
      </c>
      <c r="EX175" t="str">
        <f>IF(Table1[[#This Row],[Ledger 15]]="","",Table1[[#This Row],[Ledger 15]])</f>
        <v/>
      </c>
      <c r="EY175" t="str">
        <f>IF(Table1[[#This Row],[Ledger 15]]="","",IF(Table1[[#This Row],[Effect 15]]="Dr.",-Table1[[#This Row],[Amount 15]],Table1[[#This Row],[Amount 15]]))</f>
        <v/>
      </c>
      <c r="FD1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5">
        <f>IF(Table1[[#This Row],[Date]]="",0,IF(AND(Table1[[#This Row],[Date]]&gt;=$FE$2,Table1[[#This Row],[Date]]&lt;=$FE$3),0,1))</f>
        <v>0</v>
      </c>
      <c r="FF175">
        <f>IF(Table1[[#This Row],[Date]]="",0,IF(TYPE(VLOOKUP(Table1[[#This Row],[Voucher Type]],Table1[[#All],[Voucher Type Master]],1,FALSE))=16,1,0))</f>
        <v>0</v>
      </c>
      <c r="FG175">
        <f>IF(TYPE(IF(Table1[[#This Row],[Date]]="",0,IF(VLOOKUP(Table1[[#This Row],[Voucher Type]],$FY$5:$FZ$13,2,0)=Table1[[#This Row],[Effect 1]],0,1)))=16,1,0)</f>
        <v>0</v>
      </c>
      <c r="FH1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5">
        <f>IF(LEN(Table1[[#This Row],[Ledger 1]])&gt;0,IF(TYPE(VLOOKUP(Table1[[#This Row],[Ledger 1]],GZ:GZ,1,0))=16,1,0),0)</f>
        <v>0</v>
      </c>
      <c r="FJ175">
        <f>IF(LEN(Table1[[#This Row],[Ledger 2]])&gt;0,IF(TYPE(VLOOKUP(Table1[[#This Row],[Ledger 2]],GZ:GZ,1,0))=16,1,0),0)</f>
        <v>0</v>
      </c>
      <c r="FK175">
        <f>IF(LEN(Table1[[#This Row],[Ledger 3]])&gt;0,IF(TYPE(VLOOKUP(Table1[[#This Row],[Ledger 3]],GZ:GZ,1,0))=16,1,0),0)</f>
        <v>0</v>
      </c>
      <c r="FL175">
        <f>IF(LEN(Table1[[#This Row],[Ledger 4]])&gt;0,IF(TYPE(VLOOKUP(Table1[[#This Row],[Ledger 4]],GZ:GZ,1,0))=16,1,0),0)</f>
        <v>0</v>
      </c>
      <c r="FM175">
        <f>IF(LEN(Table1[[#This Row],[Ledger 5]])&gt;0,IF(TYPE(VLOOKUP(Table1[[#This Row],[Ledger 5]],GZ:GZ,1,0))=16,1,0),0)</f>
        <v>0</v>
      </c>
      <c r="FN175">
        <f>IF(LEN(Table1[[#This Row],[Ledger 6]])&gt;0,IF(TYPE(VLOOKUP(Table1[[#This Row],[Ledger 6]],$GZ:$GZ,1,0))=16,1,0),0)</f>
        <v>0</v>
      </c>
      <c r="FO175">
        <f>IF(LEN(Table1[[#This Row],[Ledger 7]])&gt;0,IF(TYPE(VLOOKUP(Table1[[#This Row],[Ledger 7]],$GZ:$GZ,1,0))=16,1,0),0)</f>
        <v>0</v>
      </c>
      <c r="FP175">
        <f>IF(LEN(Table1[[#This Row],[Ledger 8]])&gt;0,IF(TYPE(VLOOKUP(Table1[[#This Row],[Ledger 8]],$GZ:$GZ,1,0))=16,1,0),0)</f>
        <v>0</v>
      </c>
      <c r="FQ175">
        <f>IF(LEN(Table1[[#This Row],[Ledger 9]])&gt;0,IF(TYPE(VLOOKUP(Table1[[#This Row],[Ledger 9]],$GZ:$GZ,1,0))=16,1,0),0)</f>
        <v>0</v>
      </c>
      <c r="FR175">
        <f>IF(LEN(Table1[[#This Row],[Ledger 10]])&gt;0,IF(TYPE(VLOOKUP(Table1[[#This Row],[Ledger 10]],$GZ:$GZ,1,0))=16,1,0),0)</f>
        <v>0</v>
      </c>
      <c r="FS175">
        <f>IF(LEN(Table1[[#This Row],[Ledger 11]])&gt;0,IF(TYPE(VLOOKUP(Table1[[#This Row],[Ledger 11]],$GZ:$GZ,1,0))=16,1,0),0)</f>
        <v>0</v>
      </c>
      <c r="FT175">
        <f>IF(LEN(Table1[[#This Row],[Ledger 12]])&gt;0,IF(TYPE(VLOOKUP(Table1[[#This Row],[Ledger 12]],$GZ:$GZ,1,0))=16,1,0),0)</f>
        <v>0</v>
      </c>
      <c r="FU175">
        <f>IF(LEN(Table1[[#This Row],[Ledger 13]])&gt;0,IF(TYPE(VLOOKUP(Table1[[#This Row],[Ledger 13]],$GZ:$GZ,1,0))=16,1,0),0)</f>
        <v>0</v>
      </c>
      <c r="FV175">
        <f>IF(LEN(Table1[[#This Row],[Ledger 14]])&gt;0,IF(TYPE(VLOOKUP(Table1[[#This Row],[Ledger 14]],$GZ:$GZ,1,0))=16,1,0),0)</f>
        <v>0</v>
      </c>
      <c r="FW175">
        <f>IF(LEN(Table1[[#This Row],[Ledger 15]])&gt;0,IF(TYPE(VLOOKUP(Table1[[#This Row],[Ledger 15]],$GZ:$GZ,1,0))=16,1,0),0)</f>
        <v>0</v>
      </c>
    </row>
    <row r="176" spans="4:179" ht="33" customHeight="1" x14ac:dyDescent="0.45">
      <c r="D176" s="8">
        <f t="shared" si="11"/>
        <v>171</v>
      </c>
      <c r="E176" s="32"/>
      <c r="F176" s="34"/>
      <c r="G176" s="34"/>
      <c r="H176" s="34"/>
      <c r="I176" s="34"/>
      <c r="J176" s="38"/>
      <c r="K176" s="33"/>
      <c r="L176" s="36"/>
      <c r="M176" s="35"/>
      <c r="N176" s="34"/>
      <c r="O176" s="41"/>
      <c r="P176" s="35"/>
      <c r="Q176" s="34"/>
      <c r="R176" s="37"/>
      <c r="S176" s="35"/>
      <c r="T176" s="34"/>
      <c r="U176" s="37"/>
      <c r="V176" s="35"/>
      <c r="W176" s="34"/>
      <c r="X176" s="37"/>
      <c r="Y176" s="35"/>
      <c r="Z176" s="34"/>
      <c r="AA176" s="37"/>
      <c r="AB176" s="35"/>
      <c r="AC176" s="34"/>
      <c r="AD176" s="37"/>
      <c r="AE176" s="35"/>
      <c r="AF176" s="34"/>
      <c r="AG176" s="37"/>
      <c r="AH176" s="35"/>
      <c r="AI176" s="34"/>
      <c r="AJ176" s="37"/>
      <c r="AK176" s="35"/>
      <c r="AL176" s="34"/>
      <c r="AM176" s="37"/>
      <c r="AN176" s="35"/>
      <c r="AO176" s="34"/>
      <c r="AP176" s="37"/>
      <c r="AQ176" s="35"/>
      <c r="AR176" s="34"/>
      <c r="AS176" s="37"/>
      <c r="AT176" s="35"/>
      <c r="AU176" s="34"/>
      <c r="AV176" s="37"/>
      <c r="AW176" s="35"/>
      <c r="AX176" s="34"/>
      <c r="AY176" s="37"/>
      <c r="AZ176" s="35"/>
      <c r="BA176" s="34"/>
      <c r="BB176" s="37"/>
      <c r="BC1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6" s="7"/>
      <c r="BF176" t="str">
        <f>IF(Table1[[#This Row],[Date]]="","","&amp;lt;VOUCHER REMOTEID="&amp;""""&amp;$A$11&amp;$A$13&amp;ROW()&amp;""""&amp;" VCHTYPE="""&amp;F176&amp;""" ACTION="""&amp;"Create"&amp;"""&amp;gt;")</f>
        <v/>
      </c>
      <c r="BG176" t="str">
        <f>IF(Table1[[#This Row],[Date]]="","",TEXT(Table1[[#This Row],[Date]],"yyyymmdd"))</f>
        <v/>
      </c>
      <c r="BH176" t="str">
        <f>Table1[[#This Row],[Date2]]</f>
        <v/>
      </c>
      <c r="BI176" t="str">
        <f>IF(Table1[[#This Row],[Date]]="","",Table1[[#This Row],[Voucher Type]])</f>
        <v/>
      </c>
      <c r="BJ176" t="str">
        <f>IF(Table1[[#This Row],[Ref No / Invoice No]]="","",Table1[[#This Row],[Ref No / Invoice No]])</f>
        <v/>
      </c>
      <c r="BK176" t="str">
        <f>IF(Table1[[#This Row],[Voucher No]]="","",Table1[[#This Row],[Voucher No]])</f>
        <v/>
      </c>
      <c r="BL176" t="str">
        <f>IF(Table1[[#This Row],[Date]]="","",Table1[[#This Row],[Narration]])</f>
        <v/>
      </c>
      <c r="BM176" t="str">
        <f>IF(Table1[[#This Row],[Date]]="","",$A$11&amp;$A$13&amp;ROW())</f>
        <v/>
      </c>
      <c r="BN176" t="str">
        <f>IF(Table1[[#This Row],[Date]]="","",$A$13)</f>
        <v/>
      </c>
      <c r="BP176" t="str">
        <f>IF(Table1[[#This Row],[Ledger 1]]="","","No")</f>
        <v/>
      </c>
      <c r="BQ176" t="str">
        <f>IF(Table1[[#This Row],[Date]]="","",IF(Table1[[#This Row],[Effect 1]]="Dr.","Yes","No"))</f>
        <v/>
      </c>
      <c r="BR176" t="str">
        <f>IF(Table1[[#This Row],[Date]]="","",Table1[[#This Row],[Ledger 1]])</f>
        <v/>
      </c>
      <c r="BS176" t="str">
        <f>IF(Table1[[#This Row],[Date]]="","",IF(Table1[[#This Row],[Effect 1]]="Dr.",-Table1[[#This Row],[Amount 1]],Table1[[#This Row],[Amount 1]]))</f>
        <v/>
      </c>
      <c r="BV176" t="str">
        <f>IF(Table1[[#This Row],[Ledger 2]]="","","No")</f>
        <v/>
      </c>
      <c r="BW176" t="str">
        <f>IF(Table1[[#This Row],[Date]]="","",IF(Table1[[#This Row],[Effect 2]]="Dr.","Yes","No"))</f>
        <v/>
      </c>
      <c r="BX176" t="str">
        <f>IF(Table1[[#This Row],[Date]]="","",Table1[[#This Row],[Ledger 2]])</f>
        <v/>
      </c>
      <c r="BY176" t="str">
        <f>IF(Table1[[#This Row],[Date]]="","",IF(Table1[[#This Row],[Effect 2]]="Dr.",-Table1[[#This Row],[Amount 2]],Table1[[#This Row],[Amount 2]]))</f>
        <v/>
      </c>
      <c r="CB176" t="str">
        <f>IF(Table1[[#This Row],[Ledger 3]]="","","No")</f>
        <v/>
      </c>
      <c r="CC176" t="str">
        <f>IF(Table1[[#This Row],[Ledger 3]]="","",IF(Table1[[#This Row],[Effect 3]]="Dr.","Yes","No"))</f>
        <v/>
      </c>
      <c r="CD176" t="str">
        <f>IF(Table1[[#This Row],[Ledger 3]]="","",Table1[[#This Row],[Ledger 3]])</f>
        <v/>
      </c>
      <c r="CE176" t="str">
        <f>IF(Table1[[#This Row],[Ledger 3]]="","",IF(Table1[[#This Row],[Effect 3]]="Dr.",-Table1[[#This Row],[Amount 3]],Table1[[#This Row],[Amount 3]]))</f>
        <v/>
      </c>
      <c r="CH176" t="str">
        <f>IF(Table1[[#This Row],[Ledger 4]]="","","No")</f>
        <v/>
      </c>
      <c r="CI176" t="str">
        <f>IF(Table1[[#This Row],[Ledger 4]]="","",IF(Table1[[#This Row],[Effect 4]]="Dr.","Yes","No"))</f>
        <v/>
      </c>
      <c r="CJ176" t="str">
        <f>IF(Table1[[#This Row],[Ledger 4]]="","",Table1[[#This Row],[Ledger 4]])</f>
        <v/>
      </c>
      <c r="CK176" t="str">
        <f>IF(Table1[[#This Row],[Ledger 4]]="","",IF(Table1[[#This Row],[Effect 4]]="Dr.",-Table1[[#This Row],[Amount 4]],Table1[[#This Row],[Amount 4]]))</f>
        <v/>
      </c>
      <c r="CN176" t="str">
        <f>IF(Table1[[#This Row],[Ledger 5]]="","","No")</f>
        <v/>
      </c>
      <c r="CO176" t="str">
        <f>IF(Table1[[#This Row],[Ledger 5]]="","",IF(Table1[[#This Row],[Effect 5]]="Dr.","Yes","No"))</f>
        <v/>
      </c>
      <c r="CP176" t="str">
        <f>IF(Table1[[#This Row],[Ledger 5]]="","",Table1[[#This Row],[Ledger 5]])</f>
        <v/>
      </c>
      <c r="CQ176" t="str">
        <f>IF(Table1[[#This Row],[Ledger 5]]="","",IF(Table1[[#This Row],[Effect 5]]="Dr.",-Table1[[#This Row],[Amount 5]],Table1[[#This Row],[Amount 5]]))</f>
        <v/>
      </c>
      <c r="CT176" t="str">
        <f>IF(Table1[[#This Row],[Ledger 6]]="","","No")</f>
        <v/>
      </c>
      <c r="CU176" t="str">
        <f>IF(Table1[[#This Row],[Ledger 6]]="","",IF(Table1[[#This Row],[Effect 6]]="Dr.","Yes","No"))</f>
        <v/>
      </c>
      <c r="CV176" t="str">
        <f>IF(Table1[[#This Row],[Ledger 6]]="","",Table1[[#This Row],[Ledger 6]])</f>
        <v/>
      </c>
      <c r="CW176" t="str">
        <f>IF(Table1[[#This Row],[Ledger 6]]="","",IF(Table1[[#This Row],[Effect 6]]="Dr.",-Table1[[#This Row],[Amount 6]],Table1[[#This Row],[Amount 6]]))</f>
        <v/>
      </c>
      <c r="CZ176" t="str">
        <f>IF(Table1[[#This Row],[Ledger 7]]="","","No")</f>
        <v/>
      </c>
      <c r="DA176" t="str">
        <f>IF(Table1[[#This Row],[Ledger 7]]="","",IF(Table1[[#This Row],[Effect 7]]="Dr.","Yes","No"))</f>
        <v/>
      </c>
      <c r="DB176" t="str">
        <f>IF(Table1[[#This Row],[Ledger 7]]="","",Table1[[#This Row],[Ledger 7]])</f>
        <v/>
      </c>
      <c r="DC176" t="str">
        <f>IF(Table1[[#This Row],[Ledger 7]]="","",IF(Table1[[#This Row],[Effect 7]]="Dr.",-Table1[[#This Row],[Amount 7]],Table1[[#This Row],[Amount 7]]))</f>
        <v/>
      </c>
      <c r="DF176" t="str">
        <f>IF(Table1[[#This Row],[Ledger 8]]="","","No")</f>
        <v/>
      </c>
      <c r="DG176" t="str">
        <f>IF(Table1[[#This Row],[Ledger 8]]="","",IF(Table1[[#This Row],[Effect 8]]="Dr.","Yes","No"))</f>
        <v/>
      </c>
      <c r="DH176" t="str">
        <f>IF(Table1[[#This Row],[Ledger 8]]="","",Table1[[#This Row],[Ledger 8]])</f>
        <v/>
      </c>
      <c r="DI176" t="str">
        <f>IF(Table1[[#This Row],[Ledger 8]]="","",IF(Table1[[#This Row],[Effect 8]]="Dr.",-Table1[[#This Row],[Amount 8]],Table1[[#This Row],[Amount 8]]))</f>
        <v/>
      </c>
      <c r="DL176" t="str">
        <f>IF(Table1[[#This Row],[Ledger 9]]="","","No")</f>
        <v/>
      </c>
      <c r="DM176" t="str">
        <f>IF(Table1[[#This Row],[Ledger 9]]="","",IF(Table1[[#This Row],[Effect 9]]="Dr.","Yes","No"))</f>
        <v/>
      </c>
      <c r="DN176" t="str">
        <f>IF(Table1[[#This Row],[Ledger 9]]="","",Table1[[#This Row],[Ledger 9]])</f>
        <v/>
      </c>
      <c r="DO176" t="str">
        <f>IF(Table1[[#This Row],[Ledger 9]]="","",IF(Table1[[#This Row],[Effect 9]]="Dr.",-Table1[[#This Row],[Amount 9]],Table1[[#This Row],[Amount 9]]))</f>
        <v/>
      </c>
      <c r="DR176" t="str">
        <f>IF(Table1[[#This Row],[Ledger 10]]="","","No")</f>
        <v/>
      </c>
      <c r="DS176" t="str">
        <f>IF(Table1[[#This Row],[Ledger 10]]="","",IF(Table1[[#This Row],[Effect 10]]="Dr.","Yes","No"))</f>
        <v/>
      </c>
      <c r="DT176" t="str">
        <f>IF(Table1[[#This Row],[Ledger 10]]="","",Table1[[#This Row],[Ledger 10]])</f>
        <v/>
      </c>
      <c r="DU176" t="str">
        <f>IF(Table1[[#This Row],[Ledger 10]]="","",IF(Table1[[#This Row],[Effect 10]]="Dr.",-Table1[[#This Row],[Amount 10]],Table1[[#This Row],[Amount 10]]))</f>
        <v/>
      </c>
      <c r="DX176" t="str">
        <f>IF(Table1[[#This Row],[Ledger 11]]="","","No")</f>
        <v/>
      </c>
      <c r="DY176" t="str">
        <f>IF(Table1[[#This Row],[Ledger 11]]="","",IF(Table1[[#This Row],[Effect 11]]="Dr.","Yes","No"))</f>
        <v/>
      </c>
      <c r="DZ176" t="str">
        <f>IF(Table1[[#This Row],[Ledger 11]]="","",Table1[[#This Row],[Ledger 11]])</f>
        <v/>
      </c>
      <c r="EA176" t="str">
        <f>IF(Table1[[#This Row],[Ledger 11]]="","",IF(Table1[[#This Row],[Effect 11]]="Dr.",-Table1[[#This Row],[Amount 11]],Table1[[#This Row],[Amount 11]]))</f>
        <v/>
      </c>
      <c r="ED176" t="str">
        <f>IF(Table1[[#This Row],[Ledger 12]]="","","No")</f>
        <v/>
      </c>
      <c r="EE176" t="str">
        <f>IF(Table1[[#This Row],[Ledger 12]]="","",IF(Table1[[#This Row],[Effect 12]]="Dr.","Yes","No"))</f>
        <v/>
      </c>
      <c r="EF176" t="str">
        <f>IF(Table1[[#This Row],[Ledger 12]]="","",Table1[[#This Row],[Ledger 12]])</f>
        <v/>
      </c>
      <c r="EG176" t="str">
        <f>IF(Table1[[#This Row],[Ledger 12]]="","",IF(Table1[[#This Row],[Effect 12]]="Dr.",-Table1[[#This Row],[Amount 12]],Table1[[#This Row],[Amount 12]]))</f>
        <v/>
      </c>
      <c r="EJ176" t="str">
        <f>IF(Table1[[#This Row],[Ledger 13]]="","","No")</f>
        <v/>
      </c>
      <c r="EK176" t="str">
        <f>IF(Table1[[#This Row],[Ledger 13]]="","",IF(Table1[[#This Row],[Effect 13]]="Dr.","Yes","No"))</f>
        <v/>
      </c>
      <c r="EL176" t="str">
        <f>IF(Table1[[#This Row],[Ledger 13]]="","",Table1[[#This Row],[Ledger 13]])</f>
        <v/>
      </c>
      <c r="EM176" t="str">
        <f>IF(Table1[[#This Row],[Ledger 13]]="","",IF(Table1[[#This Row],[Effect 13]]="Dr.",-Table1[[#This Row],[Amount 13]],Table1[[#This Row],[Amount 13]]))</f>
        <v/>
      </c>
      <c r="EP176" t="str">
        <f>IF(Table1[[#This Row],[Ledger 14]]="","","No")</f>
        <v/>
      </c>
      <c r="EQ176" t="str">
        <f>IF(Table1[[#This Row],[Ledger 14]]="","",IF(Table1[[#This Row],[Effect 14]]="Dr.","Yes","No"))</f>
        <v/>
      </c>
      <c r="ER176" t="str">
        <f>IF(Table1[[#This Row],[Ledger 14]]="","",Table1[[#This Row],[Ledger 14]])</f>
        <v/>
      </c>
      <c r="ES176" t="str">
        <f>IF(Table1[[#This Row],[Ledger 14]]="","",IF(Table1[[#This Row],[Effect 14]]="Dr.",-Table1[[#This Row],[Amount 14]],Table1[[#This Row],[Amount 14]]))</f>
        <v/>
      </c>
      <c r="EV176" t="str">
        <f>IF(Table1[[#This Row],[Ledger 15]]="","","No")</f>
        <v/>
      </c>
      <c r="EW176" t="str">
        <f>IF(Table1[[#This Row],[Ledger 15]]="","",IF(Table1[[#This Row],[Effect 15]]="Dr.","Yes","No"))</f>
        <v/>
      </c>
      <c r="EX176" t="str">
        <f>IF(Table1[[#This Row],[Ledger 15]]="","",Table1[[#This Row],[Ledger 15]])</f>
        <v/>
      </c>
      <c r="EY176" t="str">
        <f>IF(Table1[[#This Row],[Ledger 15]]="","",IF(Table1[[#This Row],[Effect 15]]="Dr.",-Table1[[#This Row],[Amount 15]],Table1[[#This Row],[Amount 15]]))</f>
        <v/>
      </c>
      <c r="FD1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6">
        <f>IF(Table1[[#This Row],[Date]]="",0,IF(AND(Table1[[#This Row],[Date]]&gt;=$FE$2,Table1[[#This Row],[Date]]&lt;=$FE$3),0,1))</f>
        <v>0</v>
      </c>
      <c r="FF176">
        <f>IF(Table1[[#This Row],[Date]]="",0,IF(TYPE(VLOOKUP(Table1[[#This Row],[Voucher Type]],Table1[[#All],[Voucher Type Master]],1,FALSE))=16,1,0))</f>
        <v>0</v>
      </c>
      <c r="FG176">
        <f>IF(TYPE(IF(Table1[[#This Row],[Date]]="",0,IF(VLOOKUP(Table1[[#This Row],[Voucher Type]],$FY$5:$FZ$13,2,0)=Table1[[#This Row],[Effect 1]],0,1)))=16,1,0)</f>
        <v>0</v>
      </c>
      <c r="FH1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6">
        <f>IF(LEN(Table1[[#This Row],[Ledger 1]])&gt;0,IF(TYPE(VLOOKUP(Table1[[#This Row],[Ledger 1]],GZ:GZ,1,0))=16,1,0),0)</f>
        <v>0</v>
      </c>
      <c r="FJ176">
        <f>IF(LEN(Table1[[#This Row],[Ledger 2]])&gt;0,IF(TYPE(VLOOKUP(Table1[[#This Row],[Ledger 2]],GZ:GZ,1,0))=16,1,0),0)</f>
        <v>0</v>
      </c>
      <c r="FK176">
        <f>IF(LEN(Table1[[#This Row],[Ledger 3]])&gt;0,IF(TYPE(VLOOKUP(Table1[[#This Row],[Ledger 3]],GZ:GZ,1,0))=16,1,0),0)</f>
        <v>0</v>
      </c>
      <c r="FL176">
        <f>IF(LEN(Table1[[#This Row],[Ledger 4]])&gt;0,IF(TYPE(VLOOKUP(Table1[[#This Row],[Ledger 4]],GZ:GZ,1,0))=16,1,0),0)</f>
        <v>0</v>
      </c>
      <c r="FM176">
        <f>IF(LEN(Table1[[#This Row],[Ledger 5]])&gt;0,IF(TYPE(VLOOKUP(Table1[[#This Row],[Ledger 5]],GZ:GZ,1,0))=16,1,0),0)</f>
        <v>0</v>
      </c>
      <c r="FN176">
        <f>IF(LEN(Table1[[#This Row],[Ledger 6]])&gt;0,IF(TYPE(VLOOKUP(Table1[[#This Row],[Ledger 6]],$GZ:$GZ,1,0))=16,1,0),0)</f>
        <v>0</v>
      </c>
      <c r="FO176">
        <f>IF(LEN(Table1[[#This Row],[Ledger 7]])&gt;0,IF(TYPE(VLOOKUP(Table1[[#This Row],[Ledger 7]],$GZ:$GZ,1,0))=16,1,0),0)</f>
        <v>0</v>
      </c>
      <c r="FP176">
        <f>IF(LEN(Table1[[#This Row],[Ledger 8]])&gt;0,IF(TYPE(VLOOKUP(Table1[[#This Row],[Ledger 8]],$GZ:$GZ,1,0))=16,1,0),0)</f>
        <v>0</v>
      </c>
      <c r="FQ176">
        <f>IF(LEN(Table1[[#This Row],[Ledger 9]])&gt;0,IF(TYPE(VLOOKUP(Table1[[#This Row],[Ledger 9]],$GZ:$GZ,1,0))=16,1,0),0)</f>
        <v>0</v>
      </c>
      <c r="FR176">
        <f>IF(LEN(Table1[[#This Row],[Ledger 10]])&gt;0,IF(TYPE(VLOOKUP(Table1[[#This Row],[Ledger 10]],$GZ:$GZ,1,0))=16,1,0),0)</f>
        <v>0</v>
      </c>
      <c r="FS176">
        <f>IF(LEN(Table1[[#This Row],[Ledger 11]])&gt;0,IF(TYPE(VLOOKUP(Table1[[#This Row],[Ledger 11]],$GZ:$GZ,1,0))=16,1,0),0)</f>
        <v>0</v>
      </c>
      <c r="FT176">
        <f>IF(LEN(Table1[[#This Row],[Ledger 12]])&gt;0,IF(TYPE(VLOOKUP(Table1[[#This Row],[Ledger 12]],$GZ:$GZ,1,0))=16,1,0),0)</f>
        <v>0</v>
      </c>
      <c r="FU176">
        <f>IF(LEN(Table1[[#This Row],[Ledger 13]])&gt;0,IF(TYPE(VLOOKUP(Table1[[#This Row],[Ledger 13]],$GZ:$GZ,1,0))=16,1,0),0)</f>
        <v>0</v>
      </c>
      <c r="FV176">
        <f>IF(LEN(Table1[[#This Row],[Ledger 14]])&gt;0,IF(TYPE(VLOOKUP(Table1[[#This Row],[Ledger 14]],$GZ:$GZ,1,0))=16,1,0),0)</f>
        <v>0</v>
      </c>
      <c r="FW176">
        <f>IF(LEN(Table1[[#This Row],[Ledger 15]])&gt;0,IF(TYPE(VLOOKUP(Table1[[#This Row],[Ledger 15]],$GZ:$GZ,1,0))=16,1,0),0)</f>
        <v>0</v>
      </c>
    </row>
    <row r="177" spans="4:179" ht="33" customHeight="1" x14ac:dyDescent="0.45">
      <c r="D177" s="8">
        <f t="shared" si="11"/>
        <v>172</v>
      </c>
      <c r="E177" s="32"/>
      <c r="F177" s="34"/>
      <c r="G177" s="34"/>
      <c r="H177" s="34"/>
      <c r="I177" s="34"/>
      <c r="J177" s="38"/>
      <c r="K177" s="33"/>
      <c r="L177" s="36"/>
      <c r="M177" s="35"/>
      <c r="N177" s="34"/>
      <c r="O177" s="41"/>
      <c r="P177" s="35"/>
      <c r="Q177" s="34"/>
      <c r="R177" s="37"/>
      <c r="S177" s="35"/>
      <c r="T177" s="34"/>
      <c r="U177" s="37"/>
      <c r="V177" s="35"/>
      <c r="W177" s="34"/>
      <c r="X177" s="37"/>
      <c r="Y177" s="35"/>
      <c r="Z177" s="34"/>
      <c r="AA177" s="37"/>
      <c r="AB177" s="35"/>
      <c r="AC177" s="34"/>
      <c r="AD177" s="37"/>
      <c r="AE177" s="35"/>
      <c r="AF177" s="34"/>
      <c r="AG177" s="37"/>
      <c r="AH177" s="35"/>
      <c r="AI177" s="34"/>
      <c r="AJ177" s="37"/>
      <c r="AK177" s="35"/>
      <c r="AL177" s="34"/>
      <c r="AM177" s="37"/>
      <c r="AN177" s="35"/>
      <c r="AO177" s="34"/>
      <c r="AP177" s="37"/>
      <c r="AQ177" s="35"/>
      <c r="AR177" s="34"/>
      <c r="AS177" s="37"/>
      <c r="AT177" s="35"/>
      <c r="AU177" s="34"/>
      <c r="AV177" s="37"/>
      <c r="AW177" s="35"/>
      <c r="AX177" s="34"/>
      <c r="AY177" s="37"/>
      <c r="AZ177" s="35"/>
      <c r="BA177" s="34"/>
      <c r="BB177" s="37"/>
      <c r="BC1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7" s="7"/>
      <c r="BF177" t="str">
        <f>IF(Table1[[#This Row],[Date]]="","","&amp;lt;VOUCHER REMOTEID="&amp;""""&amp;$A$11&amp;$A$13&amp;ROW()&amp;""""&amp;" VCHTYPE="""&amp;F177&amp;""" ACTION="""&amp;"Create"&amp;"""&amp;gt;")</f>
        <v/>
      </c>
      <c r="BG177" t="str">
        <f>IF(Table1[[#This Row],[Date]]="","",TEXT(Table1[[#This Row],[Date]],"yyyymmdd"))</f>
        <v/>
      </c>
      <c r="BH177" t="str">
        <f>Table1[[#This Row],[Date2]]</f>
        <v/>
      </c>
      <c r="BI177" t="str">
        <f>IF(Table1[[#This Row],[Date]]="","",Table1[[#This Row],[Voucher Type]])</f>
        <v/>
      </c>
      <c r="BJ177" t="str">
        <f>IF(Table1[[#This Row],[Ref No / Invoice No]]="","",Table1[[#This Row],[Ref No / Invoice No]])</f>
        <v/>
      </c>
      <c r="BK177" t="str">
        <f>IF(Table1[[#This Row],[Voucher No]]="","",Table1[[#This Row],[Voucher No]])</f>
        <v/>
      </c>
      <c r="BL177" t="str">
        <f>IF(Table1[[#This Row],[Date]]="","",Table1[[#This Row],[Narration]])</f>
        <v/>
      </c>
      <c r="BM177" t="str">
        <f>IF(Table1[[#This Row],[Date]]="","",$A$11&amp;$A$13&amp;ROW())</f>
        <v/>
      </c>
      <c r="BN177" t="str">
        <f>IF(Table1[[#This Row],[Date]]="","",$A$13)</f>
        <v/>
      </c>
      <c r="BP177" t="str">
        <f>IF(Table1[[#This Row],[Ledger 1]]="","","No")</f>
        <v/>
      </c>
      <c r="BQ177" t="str">
        <f>IF(Table1[[#This Row],[Date]]="","",IF(Table1[[#This Row],[Effect 1]]="Dr.","Yes","No"))</f>
        <v/>
      </c>
      <c r="BR177" t="str">
        <f>IF(Table1[[#This Row],[Date]]="","",Table1[[#This Row],[Ledger 1]])</f>
        <v/>
      </c>
      <c r="BS177" t="str">
        <f>IF(Table1[[#This Row],[Date]]="","",IF(Table1[[#This Row],[Effect 1]]="Dr.",-Table1[[#This Row],[Amount 1]],Table1[[#This Row],[Amount 1]]))</f>
        <v/>
      </c>
      <c r="BV177" t="str">
        <f>IF(Table1[[#This Row],[Ledger 2]]="","","No")</f>
        <v/>
      </c>
      <c r="BW177" t="str">
        <f>IF(Table1[[#This Row],[Date]]="","",IF(Table1[[#This Row],[Effect 2]]="Dr.","Yes","No"))</f>
        <v/>
      </c>
      <c r="BX177" t="str">
        <f>IF(Table1[[#This Row],[Date]]="","",Table1[[#This Row],[Ledger 2]])</f>
        <v/>
      </c>
      <c r="BY177" t="str">
        <f>IF(Table1[[#This Row],[Date]]="","",IF(Table1[[#This Row],[Effect 2]]="Dr.",-Table1[[#This Row],[Amount 2]],Table1[[#This Row],[Amount 2]]))</f>
        <v/>
      </c>
      <c r="CB177" t="str">
        <f>IF(Table1[[#This Row],[Ledger 3]]="","","No")</f>
        <v/>
      </c>
      <c r="CC177" t="str">
        <f>IF(Table1[[#This Row],[Ledger 3]]="","",IF(Table1[[#This Row],[Effect 3]]="Dr.","Yes","No"))</f>
        <v/>
      </c>
      <c r="CD177" t="str">
        <f>IF(Table1[[#This Row],[Ledger 3]]="","",Table1[[#This Row],[Ledger 3]])</f>
        <v/>
      </c>
      <c r="CE177" t="str">
        <f>IF(Table1[[#This Row],[Ledger 3]]="","",IF(Table1[[#This Row],[Effect 3]]="Dr.",-Table1[[#This Row],[Amount 3]],Table1[[#This Row],[Amount 3]]))</f>
        <v/>
      </c>
      <c r="CH177" t="str">
        <f>IF(Table1[[#This Row],[Ledger 4]]="","","No")</f>
        <v/>
      </c>
      <c r="CI177" t="str">
        <f>IF(Table1[[#This Row],[Ledger 4]]="","",IF(Table1[[#This Row],[Effect 4]]="Dr.","Yes","No"))</f>
        <v/>
      </c>
      <c r="CJ177" t="str">
        <f>IF(Table1[[#This Row],[Ledger 4]]="","",Table1[[#This Row],[Ledger 4]])</f>
        <v/>
      </c>
      <c r="CK177" t="str">
        <f>IF(Table1[[#This Row],[Ledger 4]]="","",IF(Table1[[#This Row],[Effect 4]]="Dr.",-Table1[[#This Row],[Amount 4]],Table1[[#This Row],[Amount 4]]))</f>
        <v/>
      </c>
      <c r="CN177" t="str">
        <f>IF(Table1[[#This Row],[Ledger 5]]="","","No")</f>
        <v/>
      </c>
      <c r="CO177" t="str">
        <f>IF(Table1[[#This Row],[Ledger 5]]="","",IF(Table1[[#This Row],[Effect 5]]="Dr.","Yes","No"))</f>
        <v/>
      </c>
      <c r="CP177" t="str">
        <f>IF(Table1[[#This Row],[Ledger 5]]="","",Table1[[#This Row],[Ledger 5]])</f>
        <v/>
      </c>
      <c r="CQ177" t="str">
        <f>IF(Table1[[#This Row],[Ledger 5]]="","",IF(Table1[[#This Row],[Effect 5]]="Dr.",-Table1[[#This Row],[Amount 5]],Table1[[#This Row],[Amount 5]]))</f>
        <v/>
      </c>
      <c r="CT177" t="str">
        <f>IF(Table1[[#This Row],[Ledger 6]]="","","No")</f>
        <v/>
      </c>
      <c r="CU177" t="str">
        <f>IF(Table1[[#This Row],[Ledger 6]]="","",IF(Table1[[#This Row],[Effect 6]]="Dr.","Yes","No"))</f>
        <v/>
      </c>
      <c r="CV177" t="str">
        <f>IF(Table1[[#This Row],[Ledger 6]]="","",Table1[[#This Row],[Ledger 6]])</f>
        <v/>
      </c>
      <c r="CW177" t="str">
        <f>IF(Table1[[#This Row],[Ledger 6]]="","",IF(Table1[[#This Row],[Effect 6]]="Dr.",-Table1[[#This Row],[Amount 6]],Table1[[#This Row],[Amount 6]]))</f>
        <v/>
      </c>
      <c r="CZ177" t="str">
        <f>IF(Table1[[#This Row],[Ledger 7]]="","","No")</f>
        <v/>
      </c>
      <c r="DA177" t="str">
        <f>IF(Table1[[#This Row],[Ledger 7]]="","",IF(Table1[[#This Row],[Effect 7]]="Dr.","Yes","No"))</f>
        <v/>
      </c>
      <c r="DB177" t="str">
        <f>IF(Table1[[#This Row],[Ledger 7]]="","",Table1[[#This Row],[Ledger 7]])</f>
        <v/>
      </c>
      <c r="DC177" t="str">
        <f>IF(Table1[[#This Row],[Ledger 7]]="","",IF(Table1[[#This Row],[Effect 7]]="Dr.",-Table1[[#This Row],[Amount 7]],Table1[[#This Row],[Amount 7]]))</f>
        <v/>
      </c>
      <c r="DF177" t="str">
        <f>IF(Table1[[#This Row],[Ledger 8]]="","","No")</f>
        <v/>
      </c>
      <c r="DG177" t="str">
        <f>IF(Table1[[#This Row],[Ledger 8]]="","",IF(Table1[[#This Row],[Effect 8]]="Dr.","Yes","No"))</f>
        <v/>
      </c>
      <c r="DH177" t="str">
        <f>IF(Table1[[#This Row],[Ledger 8]]="","",Table1[[#This Row],[Ledger 8]])</f>
        <v/>
      </c>
      <c r="DI177" t="str">
        <f>IF(Table1[[#This Row],[Ledger 8]]="","",IF(Table1[[#This Row],[Effect 8]]="Dr.",-Table1[[#This Row],[Amount 8]],Table1[[#This Row],[Amount 8]]))</f>
        <v/>
      </c>
      <c r="DL177" t="str">
        <f>IF(Table1[[#This Row],[Ledger 9]]="","","No")</f>
        <v/>
      </c>
      <c r="DM177" t="str">
        <f>IF(Table1[[#This Row],[Ledger 9]]="","",IF(Table1[[#This Row],[Effect 9]]="Dr.","Yes","No"))</f>
        <v/>
      </c>
      <c r="DN177" t="str">
        <f>IF(Table1[[#This Row],[Ledger 9]]="","",Table1[[#This Row],[Ledger 9]])</f>
        <v/>
      </c>
      <c r="DO177" t="str">
        <f>IF(Table1[[#This Row],[Ledger 9]]="","",IF(Table1[[#This Row],[Effect 9]]="Dr.",-Table1[[#This Row],[Amount 9]],Table1[[#This Row],[Amount 9]]))</f>
        <v/>
      </c>
      <c r="DR177" t="str">
        <f>IF(Table1[[#This Row],[Ledger 10]]="","","No")</f>
        <v/>
      </c>
      <c r="DS177" t="str">
        <f>IF(Table1[[#This Row],[Ledger 10]]="","",IF(Table1[[#This Row],[Effect 10]]="Dr.","Yes","No"))</f>
        <v/>
      </c>
      <c r="DT177" t="str">
        <f>IF(Table1[[#This Row],[Ledger 10]]="","",Table1[[#This Row],[Ledger 10]])</f>
        <v/>
      </c>
      <c r="DU177" t="str">
        <f>IF(Table1[[#This Row],[Ledger 10]]="","",IF(Table1[[#This Row],[Effect 10]]="Dr.",-Table1[[#This Row],[Amount 10]],Table1[[#This Row],[Amount 10]]))</f>
        <v/>
      </c>
      <c r="DX177" t="str">
        <f>IF(Table1[[#This Row],[Ledger 11]]="","","No")</f>
        <v/>
      </c>
      <c r="DY177" t="str">
        <f>IF(Table1[[#This Row],[Ledger 11]]="","",IF(Table1[[#This Row],[Effect 11]]="Dr.","Yes","No"))</f>
        <v/>
      </c>
      <c r="DZ177" t="str">
        <f>IF(Table1[[#This Row],[Ledger 11]]="","",Table1[[#This Row],[Ledger 11]])</f>
        <v/>
      </c>
      <c r="EA177" t="str">
        <f>IF(Table1[[#This Row],[Ledger 11]]="","",IF(Table1[[#This Row],[Effect 11]]="Dr.",-Table1[[#This Row],[Amount 11]],Table1[[#This Row],[Amount 11]]))</f>
        <v/>
      </c>
      <c r="ED177" t="str">
        <f>IF(Table1[[#This Row],[Ledger 12]]="","","No")</f>
        <v/>
      </c>
      <c r="EE177" t="str">
        <f>IF(Table1[[#This Row],[Ledger 12]]="","",IF(Table1[[#This Row],[Effect 12]]="Dr.","Yes","No"))</f>
        <v/>
      </c>
      <c r="EF177" t="str">
        <f>IF(Table1[[#This Row],[Ledger 12]]="","",Table1[[#This Row],[Ledger 12]])</f>
        <v/>
      </c>
      <c r="EG177" t="str">
        <f>IF(Table1[[#This Row],[Ledger 12]]="","",IF(Table1[[#This Row],[Effect 12]]="Dr.",-Table1[[#This Row],[Amount 12]],Table1[[#This Row],[Amount 12]]))</f>
        <v/>
      </c>
      <c r="EJ177" t="str">
        <f>IF(Table1[[#This Row],[Ledger 13]]="","","No")</f>
        <v/>
      </c>
      <c r="EK177" t="str">
        <f>IF(Table1[[#This Row],[Ledger 13]]="","",IF(Table1[[#This Row],[Effect 13]]="Dr.","Yes","No"))</f>
        <v/>
      </c>
      <c r="EL177" t="str">
        <f>IF(Table1[[#This Row],[Ledger 13]]="","",Table1[[#This Row],[Ledger 13]])</f>
        <v/>
      </c>
      <c r="EM177" t="str">
        <f>IF(Table1[[#This Row],[Ledger 13]]="","",IF(Table1[[#This Row],[Effect 13]]="Dr.",-Table1[[#This Row],[Amount 13]],Table1[[#This Row],[Amount 13]]))</f>
        <v/>
      </c>
      <c r="EP177" t="str">
        <f>IF(Table1[[#This Row],[Ledger 14]]="","","No")</f>
        <v/>
      </c>
      <c r="EQ177" t="str">
        <f>IF(Table1[[#This Row],[Ledger 14]]="","",IF(Table1[[#This Row],[Effect 14]]="Dr.","Yes","No"))</f>
        <v/>
      </c>
      <c r="ER177" t="str">
        <f>IF(Table1[[#This Row],[Ledger 14]]="","",Table1[[#This Row],[Ledger 14]])</f>
        <v/>
      </c>
      <c r="ES177" t="str">
        <f>IF(Table1[[#This Row],[Ledger 14]]="","",IF(Table1[[#This Row],[Effect 14]]="Dr.",-Table1[[#This Row],[Amount 14]],Table1[[#This Row],[Amount 14]]))</f>
        <v/>
      </c>
      <c r="EV177" t="str">
        <f>IF(Table1[[#This Row],[Ledger 15]]="","","No")</f>
        <v/>
      </c>
      <c r="EW177" t="str">
        <f>IF(Table1[[#This Row],[Ledger 15]]="","",IF(Table1[[#This Row],[Effect 15]]="Dr.","Yes","No"))</f>
        <v/>
      </c>
      <c r="EX177" t="str">
        <f>IF(Table1[[#This Row],[Ledger 15]]="","",Table1[[#This Row],[Ledger 15]])</f>
        <v/>
      </c>
      <c r="EY177" t="str">
        <f>IF(Table1[[#This Row],[Ledger 15]]="","",IF(Table1[[#This Row],[Effect 15]]="Dr.",-Table1[[#This Row],[Amount 15]],Table1[[#This Row],[Amount 15]]))</f>
        <v/>
      </c>
      <c r="FD1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7">
        <f>IF(Table1[[#This Row],[Date]]="",0,IF(AND(Table1[[#This Row],[Date]]&gt;=$FE$2,Table1[[#This Row],[Date]]&lt;=$FE$3),0,1))</f>
        <v>0</v>
      </c>
      <c r="FF177">
        <f>IF(Table1[[#This Row],[Date]]="",0,IF(TYPE(VLOOKUP(Table1[[#This Row],[Voucher Type]],Table1[[#All],[Voucher Type Master]],1,FALSE))=16,1,0))</f>
        <v>0</v>
      </c>
      <c r="FG177">
        <f>IF(TYPE(IF(Table1[[#This Row],[Date]]="",0,IF(VLOOKUP(Table1[[#This Row],[Voucher Type]],$FY$5:$FZ$13,2,0)=Table1[[#This Row],[Effect 1]],0,1)))=16,1,0)</f>
        <v>0</v>
      </c>
      <c r="FH1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7">
        <f>IF(LEN(Table1[[#This Row],[Ledger 1]])&gt;0,IF(TYPE(VLOOKUP(Table1[[#This Row],[Ledger 1]],GZ:GZ,1,0))=16,1,0),0)</f>
        <v>0</v>
      </c>
      <c r="FJ177">
        <f>IF(LEN(Table1[[#This Row],[Ledger 2]])&gt;0,IF(TYPE(VLOOKUP(Table1[[#This Row],[Ledger 2]],GZ:GZ,1,0))=16,1,0),0)</f>
        <v>0</v>
      </c>
      <c r="FK177">
        <f>IF(LEN(Table1[[#This Row],[Ledger 3]])&gt;0,IF(TYPE(VLOOKUP(Table1[[#This Row],[Ledger 3]],GZ:GZ,1,0))=16,1,0),0)</f>
        <v>0</v>
      </c>
      <c r="FL177">
        <f>IF(LEN(Table1[[#This Row],[Ledger 4]])&gt;0,IF(TYPE(VLOOKUP(Table1[[#This Row],[Ledger 4]],GZ:GZ,1,0))=16,1,0),0)</f>
        <v>0</v>
      </c>
      <c r="FM177">
        <f>IF(LEN(Table1[[#This Row],[Ledger 5]])&gt;0,IF(TYPE(VLOOKUP(Table1[[#This Row],[Ledger 5]],GZ:GZ,1,0))=16,1,0),0)</f>
        <v>0</v>
      </c>
      <c r="FN177">
        <f>IF(LEN(Table1[[#This Row],[Ledger 6]])&gt;0,IF(TYPE(VLOOKUP(Table1[[#This Row],[Ledger 6]],$GZ:$GZ,1,0))=16,1,0),0)</f>
        <v>0</v>
      </c>
      <c r="FO177">
        <f>IF(LEN(Table1[[#This Row],[Ledger 7]])&gt;0,IF(TYPE(VLOOKUP(Table1[[#This Row],[Ledger 7]],$GZ:$GZ,1,0))=16,1,0),0)</f>
        <v>0</v>
      </c>
      <c r="FP177">
        <f>IF(LEN(Table1[[#This Row],[Ledger 8]])&gt;0,IF(TYPE(VLOOKUP(Table1[[#This Row],[Ledger 8]],$GZ:$GZ,1,0))=16,1,0),0)</f>
        <v>0</v>
      </c>
      <c r="FQ177">
        <f>IF(LEN(Table1[[#This Row],[Ledger 9]])&gt;0,IF(TYPE(VLOOKUP(Table1[[#This Row],[Ledger 9]],$GZ:$GZ,1,0))=16,1,0),0)</f>
        <v>0</v>
      </c>
      <c r="FR177">
        <f>IF(LEN(Table1[[#This Row],[Ledger 10]])&gt;0,IF(TYPE(VLOOKUP(Table1[[#This Row],[Ledger 10]],$GZ:$GZ,1,0))=16,1,0),0)</f>
        <v>0</v>
      </c>
      <c r="FS177">
        <f>IF(LEN(Table1[[#This Row],[Ledger 11]])&gt;0,IF(TYPE(VLOOKUP(Table1[[#This Row],[Ledger 11]],$GZ:$GZ,1,0))=16,1,0),0)</f>
        <v>0</v>
      </c>
      <c r="FT177">
        <f>IF(LEN(Table1[[#This Row],[Ledger 12]])&gt;0,IF(TYPE(VLOOKUP(Table1[[#This Row],[Ledger 12]],$GZ:$GZ,1,0))=16,1,0),0)</f>
        <v>0</v>
      </c>
      <c r="FU177">
        <f>IF(LEN(Table1[[#This Row],[Ledger 13]])&gt;0,IF(TYPE(VLOOKUP(Table1[[#This Row],[Ledger 13]],$GZ:$GZ,1,0))=16,1,0),0)</f>
        <v>0</v>
      </c>
      <c r="FV177">
        <f>IF(LEN(Table1[[#This Row],[Ledger 14]])&gt;0,IF(TYPE(VLOOKUP(Table1[[#This Row],[Ledger 14]],$GZ:$GZ,1,0))=16,1,0),0)</f>
        <v>0</v>
      </c>
      <c r="FW177">
        <f>IF(LEN(Table1[[#This Row],[Ledger 15]])&gt;0,IF(TYPE(VLOOKUP(Table1[[#This Row],[Ledger 15]],$GZ:$GZ,1,0))=16,1,0),0)</f>
        <v>0</v>
      </c>
    </row>
    <row r="178" spans="4:179" ht="33" customHeight="1" x14ac:dyDescent="0.45">
      <c r="D178" s="8">
        <f t="shared" si="11"/>
        <v>173</v>
      </c>
      <c r="E178" s="32"/>
      <c r="F178" s="34"/>
      <c r="G178" s="34"/>
      <c r="H178" s="34"/>
      <c r="I178" s="34"/>
      <c r="J178" s="38"/>
      <c r="K178" s="33"/>
      <c r="L178" s="36"/>
      <c r="M178" s="35"/>
      <c r="N178" s="34"/>
      <c r="O178" s="41"/>
      <c r="P178" s="35"/>
      <c r="Q178" s="34"/>
      <c r="R178" s="37"/>
      <c r="S178" s="35"/>
      <c r="T178" s="34"/>
      <c r="U178" s="37"/>
      <c r="V178" s="35"/>
      <c r="W178" s="34"/>
      <c r="X178" s="37"/>
      <c r="Y178" s="35"/>
      <c r="Z178" s="34"/>
      <c r="AA178" s="37"/>
      <c r="AB178" s="35"/>
      <c r="AC178" s="34"/>
      <c r="AD178" s="37"/>
      <c r="AE178" s="35"/>
      <c r="AF178" s="34"/>
      <c r="AG178" s="37"/>
      <c r="AH178" s="35"/>
      <c r="AI178" s="34"/>
      <c r="AJ178" s="37"/>
      <c r="AK178" s="35"/>
      <c r="AL178" s="34"/>
      <c r="AM178" s="37"/>
      <c r="AN178" s="35"/>
      <c r="AO178" s="34"/>
      <c r="AP178" s="37"/>
      <c r="AQ178" s="35"/>
      <c r="AR178" s="34"/>
      <c r="AS178" s="37"/>
      <c r="AT178" s="35"/>
      <c r="AU178" s="34"/>
      <c r="AV178" s="37"/>
      <c r="AW178" s="35"/>
      <c r="AX178" s="34"/>
      <c r="AY178" s="37"/>
      <c r="AZ178" s="35"/>
      <c r="BA178" s="34"/>
      <c r="BB178" s="37"/>
      <c r="BC1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8" s="7"/>
      <c r="BF178" t="str">
        <f>IF(Table1[[#This Row],[Date]]="","","&amp;lt;VOUCHER REMOTEID="&amp;""""&amp;$A$11&amp;$A$13&amp;ROW()&amp;""""&amp;" VCHTYPE="""&amp;F178&amp;""" ACTION="""&amp;"Create"&amp;"""&amp;gt;")</f>
        <v/>
      </c>
      <c r="BG178" t="str">
        <f>IF(Table1[[#This Row],[Date]]="","",TEXT(Table1[[#This Row],[Date]],"yyyymmdd"))</f>
        <v/>
      </c>
      <c r="BH178" t="str">
        <f>Table1[[#This Row],[Date2]]</f>
        <v/>
      </c>
      <c r="BI178" t="str">
        <f>IF(Table1[[#This Row],[Date]]="","",Table1[[#This Row],[Voucher Type]])</f>
        <v/>
      </c>
      <c r="BJ178" t="str">
        <f>IF(Table1[[#This Row],[Ref No / Invoice No]]="","",Table1[[#This Row],[Ref No / Invoice No]])</f>
        <v/>
      </c>
      <c r="BK178" t="str">
        <f>IF(Table1[[#This Row],[Voucher No]]="","",Table1[[#This Row],[Voucher No]])</f>
        <v/>
      </c>
      <c r="BL178" t="str">
        <f>IF(Table1[[#This Row],[Date]]="","",Table1[[#This Row],[Narration]])</f>
        <v/>
      </c>
      <c r="BM178" t="str">
        <f>IF(Table1[[#This Row],[Date]]="","",$A$11&amp;$A$13&amp;ROW())</f>
        <v/>
      </c>
      <c r="BN178" t="str">
        <f>IF(Table1[[#This Row],[Date]]="","",$A$13)</f>
        <v/>
      </c>
      <c r="BP178" t="str">
        <f>IF(Table1[[#This Row],[Ledger 1]]="","","No")</f>
        <v/>
      </c>
      <c r="BQ178" t="str">
        <f>IF(Table1[[#This Row],[Date]]="","",IF(Table1[[#This Row],[Effect 1]]="Dr.","Yes","No"))</f>
        <v/>
      </c>
      <c r="BR178" t="str">
        <f>IF(Table1[[#This Row],[Date]]="","",Table1[[#This Row],[Ledger 1]])</f>
        <v/>
      </c>
      <c r="BS178" t="str">
        <f>IF(Table1[[#This Row],[Date]]="","",IF(Table1[[#This Row],[Effect 1]]="Dr.",-Table1[[#This Row],[Amount 1]],Table1[[#This Row],[Amount 1]]))</f>
        <v/>
      </c>
      <c r="BV178" t="str">
        <f>IF(Table1[[#This Row],[Ledger 2]]="","","No")</f>
        <v/>
      </c>
      <c r="BW178" t="str">
        <f>IF(Table1[[#This Row],[Date]]="","",IF(Table1[[#This Row],[Effect 2]]="Dr.","Yes","No"))</f>
        <v/>
      </c>
      <c r="BX178" t="str">
        <f>IF(Table1[[#This Row],[Date]]="","",Table1[[#This Row],[Ledger 2]])</f>
        <v/>
      </c>
      <c r="BY178" t="str">
        <f>IF(Table1[[#This Row],[Date]]="","",IF(Table1[[#This Row],[Effect 2]]="Dr.",-Table1[[#This Row],[Amount 2]],Table1[[#This Row],[Amount 2]]))</f>
        <v/>
      </c>
      <c r="CB178" t="str">
        <f>IF(Table1[[#This Row],[Ledger 3]]="","","No")</f>
        <v/>
      </c>
      <c r="CC178" t="str">
        <f>IF(Table1[[#This Row],[Ledger 3]]="","",IF(Table1[[#This Row],[Effect 3]]="Dr.","Yes","No"))</f>
        <v/>
      </c>
      <c r="CD178" t="str">
        <f>IF(Table1[[#This Row],[Ledger 3]]="","",Table1[[#This Row],[Ledger 3]])</f>
        <v/>
      </c>
      <c r="CE178" t="str">
        <f>IF(Table1[[#This Row],[Ledger 3]]="","",IF(Table1[[#This Row],[Effect 3]]="Dr.",-Table1[[#This Row],[Amount 3]],Table1[[#This Row],[Amount 3]]))</f>
        <v/>
      </c>
      <c r="CH178" t="str">
        <f>IF(Table1[[#This Row],[Ledger 4]]="","","No")</f>
        <v/>
      </c>
      <c r="CI178" t="str">
        <f>IF(Table1[[#This Row],[Ledger 4]]="","",IF(Table1[[#This Row],[Effect 4]]="Dr.","Yes","No"))</f>
        <v/>
      </c>
      <c r="CJ178" t="str">
        <f>IF(Table1[[#This Row],[Ledger 4]]="","",Table1[[#This Row],[Ledger 4]])</f>
        <v/>
      </c>
      <c r="CK178" t="str">
        <f>IF(Table1[[#This Row],[Ledger 4]]="","",IF(Table1[[#This Row],[Effect 4]]="Dr.",-Table1[[#This Row],[Amount 4]],Table1[[#This Row],[Amount 4]]))</f>
        <v/>
      </c>
      <c r="CN178" t="str">
        <f>IF(Table1[[#This Row],[Ledger 5]]="","","No")</f>
        <v/>
      </c>
      <c r="CO178" t="str">
        <f>IF(Table1[[#This Row],[Ledger 5]]="","",IF(Table1[[#This Row],[Effect 5]]="Dr.","Yes","No"))</f>
        <v/>
      </c>
      <c r="CP178" t="str">
        <f>IF(Table1[[#This Row],[Ledger 5]]="","",Table1[[#This Row],[Ledger 5]])</f>
        <v/>
      </c>
      <c r="CQ178" t="str">
        <f>IF(Table1[[#This Row],[Ledger 5]]="","",IF(Table1[[#This Row],[Effect 5]]="Dr.",-Table1[[#This Row],[Amount 5]],Table1[[#This Row],[Amount 5]]))</f>
        <v/>
      </c>
      <c r="CT178" t="str">
        <f>IF(Table1[[#This Row],[Ledger 6]]="","","No")</f>
        <v/>
      </c>
      <c r="CU178" t="str">
        <f>IF(Table1[[#This Row],[Ledger 6]]="","",IF(Table1[[#This Row],[Effect 6]]="Dr.","Yes","No"))</f>
        <v/>
      </c>
      <c r="CV178" t="str">
        <f>IF(Table1[[#This Row],[Ledger 6]]="","",Table1[[#This Row],[Ledger 6]])</f>
        <v/>
      </c>
      <c r="CW178" t="str">
        <f>IF(Table1[[#This Row],[Ledger 6]]="","",IF(Table1[[#This Row],[Effect 6]]="Dr.",-Table1[[#This Row],[Amount 6]],Table1[[#This Row],[Amount 6]]))</f>
        <v/>
      </c>
      <c r="CZ178" t="str">
        <f>IF(Table1[[#This Row],[Ledger 7]]="","","No")</f>
        <v/>
      </c>
      <c r="DA178" t="str">
        <f>IF(Table1[[#This Row],[Ledger 7]]="","",IF(Table1[[#This Row],[Effect 7]]="Dr.","Yes","No"))</f>
        <v/>
      </c>
      <c r="DB178" t="str">
        <f>IF(Table1[[#This Row],[Ledger 7]]="","",Table1[[#This Row],[Ledger 7]])</f>
        <v/>
      </c>
      <c r="DC178" t="str">
        <f>IF(Table1[[#This Row],[Ledger 7]]="","",IF(Table1[[#This Row],[Effect 7]]="Dr.",-Table1[[#This Row],[Amount 7]],Table1[[#This Row],[Amount 7]]))</f>
        <v/>
      </c>
      <c r="DF178" t="str">
        <f>IF(Table1[[#This Row],[Ledger 8]]="","","No")</f>
        <v/>
      </c>
      <c r="DG178" t="str">
        <f>IF(Table1[[#This Row],[Ledger 8]]="","",IF(Table1[[#This Row],[Effect 8]]="Dr.","Yes","No"))</f>
        <v/>
      </c>
      <c r="DH178" t="str">
        <f>IF(Table1[[#This Row],[Ledger 8]]="","",Table1[[#This Row],[Ledger 8]])</f>
        <v/>
      </c>
      <c r="DI178" t="str">
        <f>IF(Table1[[#This Row],[Ledger 8]]="","",IF(Table1[[#This Row],[Effect 8]]="Dr.",-Table1[[#This Row],[Amount 8]],Table1[[#This Row],[Amount 8]]))</f>
        <v/>
      </c>
      <c r="DL178" t="str">
        <f>IF(Table1[[#This Row],[Ledger 9]]="","","No")</f>
        <v/>
      </c>
      <c r="DM178" t="str">
        <f>IF(Table1[[#This Row],[Ledger 9]]="","",IF(Table1[[#This Row],[Effect 9]]="Dr.","Yes","No"))</f>
        <v/>
      </c>
      <c r="DN178" t="str">
        <f>IF(Table1[[#This Row],[Ledger 9]]="","",Table1[[#This Row],[Ledger 9]])</f>
        <v/>
      </c>
      <c r="DO178" t="str">
        <f>IF(Table1[[#This Row],[Ledger 9]]="","",IF(Table1[[#This Row],[Effect 9]]="Dr.",-Table1[[#This Row],[Amount 9]],Table1[[#This Row],[Amount 9]]))</f>
        <v/>
      </c>
      <c r="DR178" t="str">
        <f>IF(Table1[[#This Row],[Ledger 10]]="","","No")</f>
        <v/>
      </c>
      <c r="DS178" t="str">
        <f>IF(Table1[[#This Row],[Ledger 10]]="","",IF(Table1[[#This Row],[Effect 10]]="Dr.","Yes","No"))</f>
        <v/>
      </c>
      <c r="DT178" t="str">
        <f>IF(Table1[[#This Row],[Ledger 10]]="","",Table1[[#This Row],[Ledger 10]])</f>
        <v/>
      </c>
      <c r="DU178" t="str">
        <f>IF(Table1[[#This Row],[Ledger 10]]="","",IF(Table1[[#This Row],[Effect 10]]="Dr.",-Table1[[#This Row],[Amount 10]],Table1[[#This Row],[Amount 10]]))</f>
        <v/>
      </c>
      <c r="DX178" t="str">
        <f>IF(Table1[[#This Row],[Ledger 11]]="","","No")</f>
        <v/>
      </c>
      <c r="DY178" t="str">
        <f>IF(Table1[[#This Row],[Ledger 11]]="","",IF(Table1[[#This Row],[Effect 11]]="Dr.","Yes","No"))</f>
        <v/>
      </c>
      <c r="DZ178" t="str">
        <f>IF(Table1[[#This Row],[Ledger 11]]="","",Table1[[#This Row],[Ledger 11]])</f>
        <v/>
      </c>
      <c r="EA178" t="str">
        <f>IF(Table1[[#This Row],[Ledger 11]]="","",IF(Table1[[#This Row],[Effect 11]]="Dr.",-Table1[[#This Row],[Amount 11]],Table1[[#This Row],[Amount 11]]))</f>
        <v/>
      </c>
      <c r="ED178" t="str">
        <f>IF(Table1[[#This Row],[Ledger 12]]="","","No")</f>
        <v/>
      </c>
      <c r="EE178" t="str">
        <f>IF(Table1[[#This Row],[Ledger 12]]="","",IF(Table1[[#This Row],[Effect 12]]="Dr.","Yes","No"))</f>
        <v/>
      </c>
      <c r="EF178" t="str">
        <f>IF(Table1[[#This Row],[Ledger 12]]="","",Table1[[#This Row],[Ledger 12]])</f>
        <v/>
      </c>
      <c r="EG178" t="str">
        <f>IF(Table1[[#This Row],[Ledger 12]]="","",IF(Table1[[#This Row],[Effect 12]]="Dr.",-Table1[[#This Row],[Amount 12]],Table1[[#This Row],[Amount 12]]))</f>
        <v/>
      </c>
      <c r="EJ178" t="str">
        <f>IF(Table1[[#This Row],[Ledger 13]]="","","No")</f>
        <v/>
      </c>
      <c r="EK178" t="str">
        <f>IF(Table1[[#This Row],[Ledger 13]]="","",IF(Table1[[#This Row],[Effect 13]]="Dr.","Yes","No"))</f>
        <v/>
      </c>
      <c r="EL178" t="str">
        <f>IF(Table1[[#This Row],[Ledger 13]]="","",Table1[[#This Row],[Ledger 13]])</f>
        <v/>
      </c>
      <c r="EM178" t="str">
        <f>IF(Table1[[#This Row],[Ledger 13]]="","",IF(Table1[[#This Row],[Effect 13]]="Dr.",-Table1[[#This Row],[Amount 13]],Table1[[#This Row],[Amount 13]]))</f>
        <v/>
      </c>
      <c r="EP178" t="str">
        <f>IF(Table1[[#This Row],[Ledger 14]]="","","No")</f>
        <v/>
      </c>
      <c r="EQ178" t="str">
        <f>IF(Table1[[#This Row],[Ledger 14]]="","",IF(Table1[[#This Row],[Effect 14]]="Dr.","Yes","No"))</f>
        <v/>
      </c>
      <c r="ER178" t="str">
        <f>IF(Table1[[#This Row],[Ledger 14]]="","",Table1[[#This Row],[Ledger 14]])</f>
        <v/>
      </c>
      <c r="ES178" t="str">
        <f>IF(Table1[[#This Row],[Ledger 14]]="","",IF(Table1[[#This Row],[Effect 14]]="Dr.",-Table1[[#This Row],[Amount 14]],Table1[[#This Row],[Amount 14]]))</f>
        <v/>
      </c>
      <c r="EV178" t="str">
        <f>IF(Table1[[#This Row],[Ledger 15]]="","","No")</f>
        <v/>
      </c>
      <c r="EW178" t="str">
        <f>IF(Table1[[#This Row],[Ledger 15]]="","",IF(Table1[[#This Row],[Effect 15]]="Dr.","Yes","No"))</f>
        <v/>
      </c>
      <c r="EX178" t="str">
        <f>IF(Table1[[#This Row],[Ledger 15]]="","",Table1[[#This Row],[Ledger 15]])</f>
        <v/>
      </c>
      <c r="EY178" t="str">
        <f>IF(Table1[[#This Row],[Ledger 15]]="","",IF(Table1[[#This Row],[Effect 15]]="Dr.",-Table1[[#This Row],[Amount 15]],Table1[[#This Row],[Amount 15]]))</f>
        <v/>
      </c>
      <c r="FD1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8">
        <f>IF(Table1[[#This Row],[Date]]="",0,IF(AND(Table1[[#This Row],[Date]]&gt;=$FE$2,Table1[[#This Row],[Date]]&lt;=$FE$3),0,1))</f>
        <v>0</v>
      </c>
      <c r="FF178">
        <f>IF(Table1[[#This Row],[Date]]="",0,IF(TYPE(VLOOKUP(Table1[[#This Row],[Voucher Type]],Table1[[#All],[Voucher Type Master]],1,FALSE))=16,1,0))</f>
        <v>0</v>
      </c>
      <c r="FG178">
        <f>IF(TYPE(IF(Table1[[#This Row],[Date]]="",0,IF(VLOOKUP(Table1[[#This Row],[Voucher Type]],$FY$5:$FZ$13,2,0)=Table1[[#This Row],[Effect 1]],0,1)))=16,1,0)</f>
        <v>0</v>
      </c>
      <c r="FH1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8">
        <f>IF(LEN(Table1[[#This Row],[Ledger 1]])&gt;0,IF(TYPE(VLOOKUP(Table1[[#This Row],[Ledger 1]],GZ:GZ,1,0))=16,1,0),0)</f>
        <v>0</v>
      </c>
      <c r="FJ178">
        <f>IF(LEN(Table1[[#This Row],[Ledger 2]])&gt;0,IF(TYPE(VLOOKUP(Table1[[#This Row],[Ledger 2]],GZ:GZ,1,0))=16,1,0),0)</f>
        <v>0</v>
      </c>
      <c r="FK178">
        <f>IF(LEN(Table1[[#This Row],[Ledger 3]])&gt;0,IF(TYPE(VLOOKUP(Table1[[#This Row],[Ledger 3]],GZ:GZ,1,0))=16,1,0),0)</f>
        <v>0</v>
      </c>
      <c r="FL178">
        <f>IF(LEN(Table1[[#This Row],[Ledger 4]])&gt;0,IF(TYPE(VLOOKUP(Table1[[#This Row],[Ledger 4]],GZ:GZ,1,0))=16,1,0),0)</f>
        <v>0</v>
      </c>
      <c r="FM178">
        <f>IF(LEN(Table1[[#This Row],[Ledger 5]])&gt;0,IF(TYPE(VLOOKUP(Table1[[#This Row],[Ledger 5]],GZ:GZ,1,0))=16,1,0),0)</f>
        <v>0</v>
      </c>
      <c r="FN178">
        <f>IF(LEN(Table1[[#This Row],[Ledger 6]])&gt;0,IF(TYPE(VLOOKUP(Table1[[#This Row],[Ledger 6]],$GZ:$GZ,1,0))=16,1,0),0)</f>
        <v>0</v>
      </c>
      <c r="FO178">
        <f>IF(LEN(Table1[[#This Row],[Ledger 7]])&gt;0,IF(TYPE(VLOOKUP(Table1[[#This Row],[Ledger 7]],$GZ:$GZ,1,0))=16,1,0),0)</f>
        <v>0</v>
      </c>
      <c r="FP178">
        <f>IF(LEN(Table1[[#This Row],[Ledger 8]])&gt;0,IF(TYPE(VLOOKUP(Table1[[#This Row],[Ledger 8]],$GZ:$GZ,1,0))=16,1,0),0)</f>
        <v>0</v>
      </c>
      <c r="FQ178">
        <f>IF(LEN(Table1[[#This Row],[Ledger 9]])&gt;0,IF(TYPE(VLOOKUP(Table1[[#This Row],[Ledger 9]],$GZ:$GZ,1,0))=16,1,0),0)</f>
        <v>0</v>
      </c>
      <c r="FR178">
        <f>IF(LEN(Table1[[#This Row],[Ledger 10]])&gt;0,IF(TYPE(VLOOKUP(Table1[[#This Row],[Ledger 10]],$GZ:$GZ,1,0))=16,1,0),0)</f>
        <v>0</v>
      </c>
      <c r="FS178">
        <f>IF(LEN(Table1[[#This Row],[Ledger 11]])&gt;0,IF(TYPE(VLOOKUP(Table1[[#This Row],[Ledger 11]],$GZ:$GZ,1,0))=16,1,0),0)</f>
        <v>0</v>
      </c>
      <c r="FT178">
        <f>IF(LEN(Table1[[#This Row],[Ledger 12]])&gt;0,IF(TYPE(VLOOKUP(Table1[[#This Row],[Ledger 12]],$GZ:$GZ,1,0))=16,1,0),0)</f>
        <v>0</v>
      </c>
      <c r="FU178">
        <f>IF(LEN(Table1[[#This Row],[Ledger 13]])&gt;0,IF(TYPE(VLOOKUP(Table1[[#This Row],[Ledger 13]],$GZ:$GZ,1,0))=16,1,0),0)</f>
        <v>0</v>
      </c>
      <c r="FV178">
        <f>IF(LEN(Table1[[#This Row],[Ledger 14]])&gt;0,IF(TYPE(VLOOKUP(Table1[[#This Row],[Ledger 14]],$GZ:$GZ,1,0))=16,1,0),0)</f>
        <v>0</v>
      </c>
      <c r="FW178">
        <f>IF(LEN(Table1[[#This Row],[Ledger 15]])&gt;0,IF(TYPE(VLOOKUP(Table1[[#This Row],[Ledger 15]],$GZ:$GZ,1,0))=16,1,0),0)</f>
        <v>0</v>
      </c>
    </row>
    <row r="179" spans="4:179" ht="33" customHeight="1" x14ac:dyDescent="0.45">
      <c r="D179" s="8">
        <f t="shared" si="11"/>
        <v>174</v>
      </c>
      <c r="E179" s="32"/>
      <c r="F179" s="34"/>
      <c r="G179" s="34"/>
      <c r="H179" s="34"/>
      <c r="I179" s="34"/>
      <c r="J179" s="38"/>
      <c r="K179" s="33"/>
      <c r="L179" s="36"/>
      <c r="M179" s="35"/>
      <c r="N179" s="34"/>
      <c r="O179" s="41"/>
      <c r="P179" s="35"/>
      <c r="Q179" s="34"/>
      <c r="R179" s="37"/>
      <c r="S179" s="35"/>
      <c r="T179" s="34"/>
      <c r="U179" s="37"/>
      <c r="V179" s="35"/>
      <c r="W179" s="34"/>
      <c r="X179" s="37"/>
      <c r="Y179" s="35"/>
      <c r="Z179" s="34"/>
      <c r="AA179" s="37"/>
      <c r="AB179" s="35"/>
      <c r="AC179" s="34"/>
      <c r="AD179" s="37"/>
      <c r="AE179" s="35"/>
      <c r="AF179" s="34"/>
      <c r="AG179" s="37"/>
      <c r="AH179" s="35"/>
      <c r="AI179" s="34"/>
      <c r="AJ179" s="37"/>
      <c r="AK179" s="35"/>
      <c r="AL179" s="34"/>
      <c r="AM179" s="37"/>
      <c r="AN179" s="35"/>
      <c r="AO179" s="34"/>
      <c r="AP179" s="37"/>
      <c r="AQ179" s="35"/>
      <c r="AR179" s="34"/>
      <c r="AS179" s="37"/>
      <c r="AT179" s="35"/>
      <c r="AU179" s="34"/>
      <c r="AV179" s="37"/>
      <c r="AW179" s="35"/>
      <c r="AX179" s="34"/>
      <c r="AY179" s="37"/>
      <c r="AZ179" s="35"/>
      <c r="BA179" s="34"/>
      <c r="BB179" s="37"/>
      <c r="BC1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79" s="7"/>
      <c r="BF179" t="str">
        <f>IF(Table1[[#This Row],[Date]]="","","&amp;lt;VOUCHER REMOTEID="&amp;""""&amp;$A$11&amp;$A$13&amp;ROW()&amp;""""&amp;" VCHTYPE="""&amp;F179&amp;""" ACTION="""&amp;"Create"&amp;"""&amp;gt;")</f>
        <v/>
      </c>
      <c r="BG179" t="str">
        <f>IF(Table1[[#This Row],[Date]]="","",TEXT(Table1[[#This Row],[Date]],"yyyymmdd"))</f>
        <v/>
      </c>
      <c r="BH179" t="str">
        <f>Table1[[#This Row],[Date2]]</f>
        <v/>
      </c>
      <c r="BI179" t="str">
        <f>IF(Table1[[#This Row],[Date]]="","",Table1[[#This Row],[Voucher Type]])</f>
        <v/>
      </c>
      <c r="BJ179" t="str">
        <f>IF(Table1[[#This Row],[Ref No / Invoice No]]="","",Table1[[#This Row],[Ref No / Invoice No]])</f>
        <v/>
      </c>
      <c r="BK179" t="str">
        <f>IF(Table1[[#This Row],[Voucher No]]="","",Table1[[#This Row],[Voucher No]])</f>
        <v/>
      </c>
      <c r="BL179" t="str">
        <f>IF(Table1[[#This Row],[Date]]="","",Table1[[#This Row],[Narration]])</f>
        <v/>
      </c>
      <c r="BM179" t="str">
        <f>IF(Table1[[#This Row],[Date]]="","",$A$11&amp;$A$13&amp;ROW())</f>
        <v/>
      </c>
      <c r="BN179" t="str">
        <f>IF(Table1[[#This Row],[Date]]="","",$A$13)</f>
        <v/>
      </c>
      <c r="BP179" t="str">
        <f>IF(Table1[[#This Row],[Ledger 1]]="","","No")</f>
        <v/>
      </c>
      <c r="BQ179" t="str">
        <f>IF(Table1[[#This Row],[Date]]="","",IF(Table1[[#This Row],[Effect 1]]="Dr.","Yes","No"))</f>
        <v/>
      </c>
      <c r="BR179" t="str">
        <f>IF(Table1[[#This Row],[Date]]="","",Table1[[#This Row],[Ledger 1]])</f>
        <v/>
      </c>
      <c r="BS179" t="str">
        <f>IF(Table1[[#This Row],[Date]]="","",IF(Table1[[#This Row],[Effect 1]]="Dr.",-Table1[[#This Row],[Amount 1]],Table1[[#This Row],[Amount 1]]))</f>
        <v/>
      </c>
      <c r="BV179" t="str">
        <f>IF(Table1[[#This Row],[Ledger 2]]="","","No")</f>
        <v/>
      </c>
      <c r="BW179" t="str">
        <f>IF(Table1[[#This Row],[Date]]="","",IF(Table1[[#This Row],[Effect 2]]="Dr.","Yes","No"))</f>
        <v/>
      </c>
      <c r="BX179" t="str">
        <f>IF(Table1[[#This Row],[Date]]="","",Table1[[#This Row],[Ledger 2]])</f>
        <v/>
      </c>
      <c r="BY179" t="str">
        <f>IF(Table1[[#This Row],[Date]]="","",IF(Table1[[#This Row],[Effect 2]]="Dr.",-Table1[[#This Row],[Amount 2]],Table1[[#This Row],[Amount 2]]))</f>
        <v/>
      </c>
      <c r="CB179" t="str">
        <f>IF(Table1[[#This Row],[Ledger 3]]="","","No")</f>
        <v/>
      </c>
      <c r="CC179" t="str">
        <f>IF(Table1[[#This Row],[Ledger 3]]="","",IF(Table1[[#This Row],[Effect 3]]="Dr.","Yes","No"))</f>
        <v/>
      </c>
      <c r="CD179" t="str">
        <f>IF(Table1[[#This Row],[Ledger 3]]="","",Table1[[#This Row],[Ledger 3]])</f>
        <v/>
      </c>
      <c r="CE179" t="str">
        <f>IF(Table1[[#This Row],[Ledger 3]]="","",IF(Table1[[#This Row],[Effect 3]]="Dr.",-Table1[[#This Row],[Amount 3]],Table1[[#This Row],[Amount 3]]))</f>
        <v/>
      </c>
      <c r="CH179" t="str">
        <f>IF(Table1[[#This Row],[Ledger 4]]="","","No")</f>
        <v/>
      </c>
      <c r="CI179" t="str">
        <f>IF(Table1[[#This Row],[Ledger 4]]="","",IF(Table1[[#This Row],[Effect 4]]="Dr.","Yes","No"))</f>
        <v/>
      </c>
      <c r="CJ179" t="str">
        <f>IF(Table1[[#This Row],[Ledger 4]]="","",Table1[[#This Row],[Ledger 4]])</f>
        <v/>
      </c>
      <c r="CK179" t="str">
        <f>IF(Table1[[#This Row],[Ledger 4]]="","",IF(Table1[[#This Row],[Effect 4]]="Dr.",-Table1[[#This Row],[Amount 4]],Table1[[#This Row],[Amount 4]]))</f>
        <v/>
      </c>
      <c r="CN179" t="str">
        <f>IF(Table1[[#This Row],[Ledger 5]]="","","No")</f>
        <v/>
      </c>
      <c r="CO179" t="str">
        <f>IF(Table1[[#This Row],[Ledger 5]]="","",IF(Table1[[#This Row],[Effect 5]]="Dr.","Yes","No"))</f>
        <v/>
      </c>
      <c r="CP179" t="str">
        <f>IF(Table1[[#This Row],[Ledger 5]]="","",Table1[[#This Row],[Ledger 5]])</f>
        <v/>
      </c>
      <c r="CQ179" t="str">
        <f>IF(Table1[[#This Row],[Ledger 5]]="","",IF(Table1[[#This Row],[Effect 5]]="Dr.",-Table1[[#This Row],[Amount 5]],Table1[[#This Row],[Amount 5]]))</f>
        <v/>
      </c>
      <c r="CT179" t="str">
        <f>IF(Table1[[#This Row],[Ledger 6]]="","","No")</f>
        <v/>
      </c>
      <c r="CU179" t="str">
        <f>IF(Table1[[#This Row],[Ledger 6]]="","",IF(Table1[[#This Row],[Effect 6]]="Dr.","Yes","No"))</f>
        <v/>
      </c>
      <c r="CV179" t="str">
        <f>IF(Table1[[#This Row],[Ledger 6]]="","",Table1[[#This Row],[Ledger 6]])</f>
        <v/>
      </c>
      <c r="CW179" t="str">
        <f>IF(Table1[[#This Row],[Ledger 6]]="","",IF(Table1[[#This Row],[Effect 6]]="Dr.",-Table1[[#This Row],[Amount 6]],Table1[[#This Row],[Amount 6]]))</f>
        <v/>
      </c>
      <c r="CZ179" t="str">
        <f>IF(Table1[[#This Row],[Ledger 7]]="","","No")</f>
        <v/>
      </c>
      <c r="DA179" t="str">
        <f>IF(Table1[[#This Row],[Ledger 7]]="","",IF(Table1[[#This Row],[Effect 7]]="Dr.","Yes","No"))</f>
        <v/>
      </c>
      <c r="DB179" t="str">
        <f>IF(Table1[[#This Row],[Ledger 7]]="","",Table1[[#This Row],[Ledger 7]])</f>
        <v/>
      </c>
      <c r="DC179" t="str">
        <f>IF(Table1[[#This Row],[Ledger 7]]="","",IF(Table1[[#This Row],[Effect 7]]="Dr.",-Table1[[#This Row],[Amount 7]],Table1[[#This Row],[Amount 7]]))</f>
        <v/>
      </c>
      <c r="DF179" t="str">
        <f>IF(Table1[[#This Row],[Ledger 8]]="","","No")</f>
        <v/>
      </c>
      <c r="DG179" t="str">
        <f>IF(Table1[[#This Row],[Ledger 8]]="","",IF(Table1[[#This Row],[Effect 8]]="Dr.","Yes","No"))</f>
        <v/>
      </c>
      <c r="DH179" t="str">
        <f>IF(Table1[[#This Row],[Ledger 8]]="","",Table1[[#This Row],[Ledger 8]])</f>
        <v/>
      </c>
      <c r="DI179" t="str">
        <f>IF(Table1[[#This Row],[Ledger 8]]="","",IF(Table1[[#This Row],[Effect 8]]="Dr.",-Table1[[#This Row],[Amount 8]],Table1[[#This Row],[Amount 8]]))</f>
        <v/>
      </c>
      <c r="DL179" t="str">
        <f>IF(Table1[[#This Row],[Ledger 9]]="","","No")</f>
        <v/>
      </c>
      <c r="DM179" t="str">
        <f>IF(Table1[[#This Row],[Ledger 9]]="","",IF(Table1[[#This Row],[Effect 9]]="Dr.","Yes","No"))</f>
        <v/>
      </c>
      <c r="DN179" t="str">
        <f>IF(Table1[[#This Row],[Ledger 9]]="","",Table1[[#This Row],[Ledger 9]])</f>
        <v/>
      </c>
      <c r="DO179" t="str">
        <f>IF(Table1[[#This Row],[Ledger 9]]="","",IF(Table1[[#This Row],[Effect 9]]="Dr.",-Table1[[#This Row],[Amount 9]],Table1[[#This Row],[Amount 9]]))</f>
        <v/>
      </c>
      <c r="DR179" t="str">
        <f>IF(Table1[[#This Row],[Ledger 10]]="","","No")</f>
        <v/>
      </c>
      <c r="DS179" t="str">
        <f>IF(Table1[[#This Row],[Ledger 10]]="","",IF(Table1[[#This Row],[Effect 10]]="Dr.","Yes","No"))</f>
        <v/>
      </c>
      <c r="DT179" t="str">
        <f>IF(Table1[[#This Row],[Ledger 10]]="","",Table1[[#This Row],[Ledger 10]])</f>
        <v/>
      </c>
      <c r="DU179" t="str">
        <f>IF(Table1[[#This Row],[Ledger 10]]="","",IF(Table1[[#This Row],[Effect 10]]="Dr.",-Table1[[#This Row],[Amount 10]],Table1[[#This Row],[Amount 10]]))</f>
        <v/>
      </c>
      <c r="DX179" t="str">
        <f>IF(Table1[[#This Row],[Ledger 11]]="","","No")</f>
        <v/>
      </c>
      <c r="DY179" t="str">
        <f>IF(Table1[[#This Row],[Ledger 11]]="","",IF(Table1[[#This Row],[Effect 11]]="Dr.","Yes","No"))</f>
        <v/>
      </c>
      <c r="DZ179" t="str">
        <f>IF(Table1[[#This Row],[Ledger 11]]="","",Table1[[#This Row],[Ledger 11]])</f>
        <v/>
      </c>
      <c r="EA179" t="str">
        <f>IF(Table1[[#This Row],[Ledger 11]]="","",IF(Table1[[#This Row],[Effect 11]]="Dr.",-Table1[[#This Row],[Amount 11]],Table1[[#This Row],[Amount 11]]))</f>
        <v/>
      </c>
      <c r="ED179" t="str">
        <f>IF(Table1[[#This Row],[Ledger 12]]="","","No")</f>
        <v/>
      </c>
      <c r="EE179" t="str">
        <f>IF(Table1[[#This Row],[Ledger 12]]="","",IF(Table1[[#This Row],[Effect 12]]="Dr.","Yes","No"))</f>
        <v/>
      </c>
      <c r="EF179" t="str">
        <f>IF(Table1[[#This Row],[Ledger 12]]="","",Table1[[#This Row],[Ledger 12]])</f>
        <v/>
      </c>
      <c r="EG179" t="str">
        <f>IF(Table1[[#This Row],[Ledger 12]]="","",IF(Table1[[#This Row],[Effect 12]]="Dr.",-Table1[[#This Row],[Amount 12]],Table1[[#This Row],[Amount 12]]))</f>
        <v/>
      </c>
      <c r="EJ179" t="str">
        <f>IF(Table1[[#This Row],[Ledger 13]]="","","No")</f>
        <v/>
      </c>
      <c r="EK179" t="str">
        <f>IF(Table1[[#This Row],[Ledger 13]]="","",IF(Table1[[#This Row],[Effect 13]]="Dr.","Yes","No"))</f>
        <v/>
      </c>
      <c r="EL179" t="str">
        <f>IF(Table1[[#This Row],[Ledger 13]]="","",Table1[[#This Row],[Ledger 13]])</f>
        <v/>
      </c>
      <c r="EM179" t="str">
        <f>IF(Table1[[#This Row],[Ledger 13]]="","",IF(Table1[[#This Row],[Effect 13]]="Dr.",-Table1[[#This Row],[Amount 13]],Table1[[#This Row],[Amount 13]]))</f>
        <v/>
      </c>
      <c r="EP179" t="str">
        <f>IF(Table1[[#This Row],[Ledger 14]]="","","No")</f>
        <v/>
      </c>
      <c r="EQ179" t="str">
        <f>IF(Table1[[#This Row],[Ledger 14]]="","",IF(Table1[[#This Row],[Effect 14]]="Dr.","Yes","No"))</f>
        <v/>
      </c>
      <c r="ER179" t="str">
        <f>IF(Table1[[#This Row],[Ledger 14]]="","",Table1[[#This Row],[Ledger 14]])</f>
        <v/>
      </c>
      <c r="ES179" t="str">
        <f>IF(Table1[[#This Row],[Ledger 14]]="","",IF(Table1[[#This Row],[Effect 14]]="Dr.",-Table1[[#This Row],[Amount 14]],Table1[[#This Row],[Amount 14]]))</f>
        <v/>
      </c>
      <c r="EV179" t="str">
        <f>IF(Table1[[#This Row],[Ledger 15]]="","","No")</f>
        <v/>
      </c>
      <c r="EW179" t="str">
        <f>IF(Table1[[#This Row],[Ledger 15]]="","",IF(Table1[[#This Row],[Effect 15]]="Dr.","Yes","No"))</f>
        <v/>
      </c>
      <c r="EX179" t="str">
        <f>IF(Table1[[#This Row],[Ledger 15]]="","",Table1[[#This Row],[Ledger 15]])</f>
        <v/>
      </c>
      <c r="EY179" t="str">
        <f>IF(Table1[[#This Row],[Ledger 15]]="","",IF(Table1[[#This Row],[Effect 15]]="Dr.",-Table1[[#This Row],[Amount 15]],Table1[[#This Row],[Amount 15]]))</f>
        <v/>
      </c>
      <c r="FD1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79">
        <f>IF(Table1[[#This Row],[Date]]="",0,IF(AND(Table1[[#This Row],[Date]]&gt;=$FE$2,Table1[[#This Row],[Date]]&lt;=$FE$3),0,1))</f>
        <v>0</v>
      </c>
      <c r="FF179">
        <f>IF(Table1[[#This Row],[Date]]="",0,IF(TYPE(VLOOKUP(Table1[[#This Row],[Voucher Type]],Table1[[#All],[Voucher Type Master]],1,FALSE))=16,1,0))</f>
        <v>0</v>
      </c>
      <c r="FG179">
        <f>IF(TYPE(IF(Table1[[#This Row],[Date]]="",0,IF(VLOOKUP(Table1[[#This Row],[Voucher Type]],$FY$5:$FZ$13,2,0)=Table1[[#This Row],[Effect 1]],0,1)))=16,1,0)</f>
        <v>0</v>
      </c>
      <c r="FH1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79">
        <f>IF(LEN(Table1[[#This Row],[Ledger 1]])&gt;0,IF(TYPE(VLOOKUP(Table1[[#This Row],[Ledger 1]],GZ:GZ,1,0))=16,1,0),0)</f>
        <v>0</v>
      </c>
      <c r="FJ179">
        <f>IF(LEN(Table1[[#This Row],[Ledger 2]])&gt;0,IF(TYPE(VLOOKUP(Table1[[#This Row],[Ledger 2]],GZ:GZ,1,0))=16,1,0),0)</f>
        <v>0</v>
      </c>
      <c r="FK179">
        <f>IF(LEN(Table1[[#This Row],[Ledger 3]])&gt;0,IF(TYPE(VLOOKUP(Table1[[#This Row],[Ledger 3]],GZ:GZ,1,0))=16,1,0),0)</f>
        <v>0</v>
      </c>
      <c r="FL179">
        <f>IF(LEN(Table1[[#This Row],[Ledger 4]])&gt;0,IF(TYPE(VLOOKUP(Table1[[#This Row],[Ledger 4]],GZ:GZ,1,0))=16,1,0),0)</f>
        <v>0</v>
      </c>
      <c r="FM179">
        <f>IF(LEN(Table1[[#This Row],[Ledger 5]])&gt;0,IF(TYPE(VLOOKUP(Table1[[#This Row],[Ledger 5]],GZ:GZ,1,0))=16,1,0),0)</f>
        <v>0</v>
      </c>
      <c r="FN179">
        <f>IF(LEN(Table1[[#This Row],[Ledger 6]])&gt;0,IF(TYPE(VLOOKUP(Table1[[#This Row],[Ledger 6]],$GZ:$GZ,1,0))=16,1,0),0)</f>
        <v>0</v>
      </c>
      <c r="FO179">
        <f>IF(LEN(Table1[[#This Row],[Ledger 7]])&gt;0,IF(TYPE(VLOOKUP(Table1[[#This Row],[Ledger 7]],$GZ:$GZ,1,0))=16,1,0),0)</f>
        <v>0</v>
      </c>
      <c r="FP179">
        <f>IF(LEN(Table1[[#This Row],[Ledger 8]])&gt;0,IF(TYPE(VLOOKUP(Table1[[#This Row],[Ledger 8]],$GZ:$GZ,1,0))=16,1,0),0)</f>
        <v>0</v>
      </c>
      <c r="FQ179">
        <f>IF(LEN(Table1[[#This Row],[Ledger 9]])&gt;0,IF(TYPE(VLOOKUP(Table1[[#This Row],[Ledger 9]],$GZ:$GZ,1,0))=16,1,0),0)</f>
        <v>0</v>
      </c>
      <c r="FR179">
        <f>IF(LEN(Table1[[#This Row],[Ledger 10]])&gt;0,IF(TYPE(VLOOKUP(Table1[[#This Row],[Ledger 10]],$GZ:$GZ,1,0))=16,1,0),0)</f>
        <v>0</v>
      </c>
      <c r="FS179">
        <f>IF(LEN(Table1[[#This Row],[Ledger 11]])&gt;0,IF(TYPE(VLOOKUP(Table1[[#This Row],[Ledger 11]],$GZ:$GZ,1,0))=16,1,0),0)</f>
        <v>0</v>
      </c>
      <c r="FT179">
        <f>IF(LEN(Table1[[#This Row],[Ledger 12]])&gt;0,IF(TYPE(VLOOKUP(Table1[[#This Row],[Ledger 12]],$GZ:$GZ,1,0))=16,1,0),0)</f>
        <v>0</v>
      </c>
      <c r="FU179">
        <f>IF(LEN(Table1[[#This Row],[Ledger 13]])&gt;0,IF(TYPE(VLOOKUP(Table1[[#This Row],[Ledger 13]],$GZ:$GZ,1,0))=16,1,0),0)</f>
        <v>0</v>
      </c>
      <c r="FV179">
        <f>IF(LEN(Table1[[#This Row],[Ledger 14]])&gt;0,IF(TYPE(VLOOKUP(Table1[[#This Row],[Ledger 14]],$GZ:$GZ,1,0))=16,1,0),0)</f>
        <v>0</v>
      </c>
      <c r="FW179">
        <f>IF(LEN(Table1[[#This Row],[Ledger 15]])&gt;0,IF(TYPE(VLOOKUP(Table1[[#This Row],[Ledger 15]],$GZ:$GZ,1,0))=16,1,0),0)</f>
        <v>0</v>
      </c>
    </row>
    <row r="180" spans="4:179" ht="33" customHeight="1" x14ac:dyDescent="0.45">
      <c r="D180" s="8">
        <f t="shared" si="11"/>
        <v>175</v>
      </c>
      <c r="E180" s="32"/>
      <c r="F180" s="34"/>
      <c r="G180" s="34"/>
      <c r="H180" s="34"/>
      <c r="I180" s="34"/>
      <c r="J180" s="38"/>
      <c r="K180" s="33"/>
      <c r="L180" s="36"/>
      <c r="M180" s="35"/>
      <c r="N180" s="34"/>
      <c r="O180" s="41"/>
      <c r="P180" s="35"/>
      <c r="Q180" s="34"/>
      <c r="R180" s="37"/>
      <c r="S180" s="35"/>
      <c r="T180" s="34"/>
      <c r="U180" s="37"/>
      <c r="V180" s="35"/>
      <c r="W180" s="34"/>
      <c r="X180" s="37"/>
      <c r="Y180" s="35"/>
      <c r="Z180" s="34"/>
      <c r="AA180" s="37"/>
      <c r="AB180" s="35"/>
      <c r="AC180" s="34"/>
      <c r="AD180" s="37"/>
      <c r="AE180" s="35"/>
      <c r="AF180" s="34"/>
      <c r="AG180" s="37"/>
      <c r="AH180" s="35"/>
      <c r="AI180" s="34"/>
      <c r="AJ180" s="37"/>
      <c r="AK180" s="35"/>
      <c r="AL180" s="34"/>
      <c r="AM180" s="37"/>
      <c r="AN180" s="35"/>
      <c r="AO180" s="34"/>
      <c r="AP180" s="37"/>
      <c r="AQ180" s="35"/>
      <c r="AR180" s="34"/>
      <c r="AS180" s="37"/>
      <c r="AT180" s="35"/>
      <c r="AU180" s="34"/>
      <c r="AV180" s="37"/>
      <c r="AW180" s="35"/>
      <c r="AX180" s="34"/>
      <c r="AY180" s="37"/>
      <c r="AZ180" s="35"/>
      <c r="BA180" s="34"/>
      <c r="BB180" s="37"/>
      <c r="BC1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0" s="7"/>
      <c r="BF180" t="str">
        <f>IF(Table1[[#This Row],[Date]]="","","&amp;lt;VOUCHER REMOTEID="&amp;""""&amp;$A$11&amp;$A$13&amp;ROW()&amp;""""&amp;" VCHTYPE="""&amp;F180&amp;""" ACTION="""&amp;"Create"&amp;"""&amp;gt;")</f>
        <v/>
      </c>
      <c r="BG180" t="str">
        <f>IF(Table1[[#This Row],[Date]]="","",TEXT(Table1[[#This Row],[Date]],"yyyymmdd"))</f>
        <v/>
      </c>
      <c r="BH180" t="str">
        <f>Table1[[#This Row],[Date2]]</f>
        <v/>
      </c>
      <c r="BI180" t="str">
        <f>IF(Table1[[#This Row],[Date]]="","",Table1[[#This Row],[Voucher Type]])</f>
        <v/>
      </c>
      <c r="BJ180" t="str">
        <f>IF(Table1[[#This Row],[Ref No / Invoice No]]="","",Table1[[#This Row],[Ref No / Invoice No]])</f>
        <v/>
      </c>
      <c r="BK180" t="str">
        <f>IF(Table1[[#This Row],[Voucher No]]="","",Table1[[#This Row],[Voucher No]])</f>
        <v/>
      </c>
      <c r="BL180" t="str">
        <f>IF(Table1[[#This Row],[Date]]="","",Table1[[#This Row],[Narration]])</f>
        <v/>
      </c>
      <c r="BM180" t="str">
        <f>IF(Table1[[#This Row],[Date]]="","",$A$11&amp;$A$13&amp;ROW())</f>
        <v/>
      </c>
      <c r="BN180" t="str">
        <f>IF(Table1[[#This Row],[Date]]="","",$A$13)</f>
        <v/>
      </c>
      <c r="BP180" t="str">
        <f>IF(Table1[[#This Row],[Ledger 1]]="","","No")</f>
        <v/>
      </c>
      <c r="BQ180" t="str">
        <f>IF(Table1[[#This Row],[Date]]="","",IF(Table1[[#This Row],[Effect 1]]="Dr.","Yes","No"))</f>
        <v/>
      </c>
      <c r="BR180" t="str">
        <f>IF(Table1[[#This Row],[Date]]="","",Table1[[#This Row],[Ledger 1]])</f>
        <v/>
      </c>
      <c r="BS180" t="str">
        <f>IF(Table1[[#This Row],[Date]]="","",IF(Table1[[#This Row],[Effect 1]]="Dr.",-Table1[[#This Row],[Amount 1]],Table1[[#This Row],[Amount 1]]))</f>
        <v/>
      </c>
      <c r="BV180" t="str">
        <f>IF(Table1[[#This Row],[Ledger 2]]="","","No")</f>
        <v/>
      </c>
      <c r="BW180" t="str">
        <f>IF(Table1[[#This Row],[Date]]="","",IF(Table1[[#This Row],[Effect 2]]="Dr.","Yes","No"))</f>
        <v/>
      </c>
      <c r="BX180" t="str">
        <f>IF(Table1[[#This Row],[Date]]="","",Table1[[#This Row],[Ledger 2]])</f>
        <v/>
      </c>
      <c r="BY180" t="str">
        <f>IF(Table1[[#This Row],[Date]]="","",IF(Table1[[#This Row],[Effect 2]]="Dr.",-Table1[[#This Row],[Amount 2]],Table1[[#This Row],[Amount 2]]))</f>
        <v/>
      </c>
      <c r="CB180" t="str">
        <f>IF(Table1[[#This Row],[Ledger 3]]="","","No")</f>
        <v/>
      </c>
      <c r="CC180" t="str">
        <f>IF(Table1[[#This Row],[Ledger 3]]="","",IF(Table1[[#This Row],[Effect 3]]="Dr.","Yes","No"))</f>
        <v/>
      </c>
      <c r="CD180" t="str">
        <f>IF(Table1[[#This Row],[Ledger 3]]="","",Table1[[#This Row],[Ledger 3]])</f>
        <v/>
      </c>
      <c r="CE180" t="str">
        <f>IF(Table1[[#This Row],[Ledger 3]]="","",IF(Table1[[#This Row],[Effect 3]]="Dr.",-Table1[[#This Row],[Amount 3]],Table1[[#This Row],[Amount 3]]))</f>
        <v/>
      </c>
      <c r="CH180" t="str">
        <f>IF(Table1[[#This Row],[Ledger 4]]="","","No")</f>
        <v/>
      </c>
      <c r="CI180" t="str">
        <f>IF(Table1[[#This Row],[Ledger 4]]="","",IF(Table1[[#This Row],[Effect 4]]="Dr.","Yes","No"))</f>
        <v/>
      </c>
      <c r="CJ180" t="str">
        <f>IF(Table1[[#This Row],[Ledger 4]]="","",Table1[[#This Row],[Ledger 4]])</f>
        <v/>
      </c>
      <c r="CK180" t="str">
        <f>IF(Table1[[#This Row],[Ledger 4]]="","",IF(Table1[[#This Row],[Effect 4]]="Dr.",-Table1[[#This Row],[Amount 4]],Table1[[#This Row],[Amount 4]]))</f>
        <v/>
      </c>
      <c r="CN180" t="str">
        <f>IF(Table1[[#This Row],[Ledger 5]]="","","No")</f>
        <v/>
      </c>
      <c r="CO180" t="str">
        <f>IF(Table1[[#This Row],[Ledger 5]]="","",IF(Table1[[#This Row],[Effect 5]]="Dr.","Yes","No"))</f>
        <v/>
      </c>
      <c r="CP180" t="str">
        <f>IF(Table1[[#This Row],[Ledger 5]]="","",Table1[[#This Row],[Ledger 5]])</f>
        <v/>
      </c>
      <c r="CQ180" t="str">
        <f>IF(Table1[[#This Row],[Ledger 5]]="","",IF(Table1[[#This Row],[Effect 5]]="Dr.",-Table1[[#This Row],[Amount 5]],Table1[[#This Row],[Amount 5]]))</f>
        <v/>
      </c>
      <c r="CT180" t="str">
        <f>IF(Table1[[#This Row],[Ledger 6]]="","","No")</f>
        <v/>
      </c>
      <c r="CU180" t="str">
        <f>IF(Table1[[#This Row],[Ledger 6]]="","",IF(Table1[[#This Row],[Effect 6]]="Dr.","Yes","No"))</f>
        <v/>
      </c>
      <c r="CV180" t="str">
        <f>IF(Table1[[#This Row],[Ledger 6]]="","",Table1[[#This Row],[Ledger 6]])</f>
        <v/>
      </c>
      <c r="CW180" t="str">
        <f>IF(Table1[[#This Row],[Ledger 6]]="","",IF(Table1[[#This Row],[Effect 6]]="Dr.",-Table1[[#This Row],[Amount 6]],Table1[[#This Row],[Amount 6]]))</f>
        <v/>
      </c>
      <c r="CZ180" t="str">
        <f>IF(Table1[[#This Row],[Ledger 7]]="","","No")</f>
        <v/>
      </c>
      <c r="DA180" t="str">
        <f>IF(Table1[[#This Row],[Ledger 7]]="","",IF(Table1[[#This Row],[Effect 7]]="Dr.","Yes","No"))</f>
        <v/>
      </c>
      <c r="DB180" t="str">
        <f>IF(Table1[[#This Row],[Ledger 7]]="","",Table1[[#This Row],[Ledger 7]])</f>
        <v/>
      </c>
      <c r="DC180" t="str">
        <f>IF(Table1[[#This Row],[Ledger 7]]="","",IF(Table1[[#This Row],[Effect 7]]="Dr.",-Table1[[#This Row],[Amount 7]],Table1[[#This Row],[Amount 7]]))</f>
        <v/>
      </c>
      <c r="DF180" t="str">
        <f>IF(Table1[[#This Row],[Ledger 8]]="","","No")</f>
        <v/>
      </c>
      <c r="DG180" t="str">
        <f>IF(Table1[[#This Row],[Ledger 8]]="","",IF(Table1[[#This Row],[Effect 8]]="Dr.","Yes","No"))</f>
        <v/>
      </c>
      <c r="DH180" t="str">
        <f>IF(Table1[[#This Row],[Ledger 8]]="","",Table1[[#This Row],[Ledger 8]])</f>
        <v/>
      </c>
      <c r="DI180" t="str">
        <f>IF(Table1[[#This Row],[Ledger 8]]="","",IF(Table1[[#This Row],[Effect 8]]="Dr.",-Table1[[#This Row],[Amount 8]],Table1[[#This Row],[Amount 8]]))</f>
        <v/>
      </c>
      <c r="DL180" t="str">
        <f>IF(Table1[[#This Row],[Ledger 9]]="","","No")</f>
        <v/>
      </c>
      <c r="DM180" t="str">
        <f>IF(Table1[[#This Row],[Ledger 9]]="","",IF(Table1[[#This Row],[Effect 9]]="Dr.","Yes","No"))</f>
        <v/>
      </c>
      <c r="DN180" t="str">
        <f>IF(Table1[[#This Row],[Ledger 9]]="","",Table1[[#This Row],[Ledger 9]])</f>
        <v/>
      </c>
      <c r="DO180" t="str">
        <f>IF(Table1[[#This Row],[Ledger 9]]="","",IF(Table1[[#This Row],[Effect 9]]="Dr.",-Table1[[#This Row],[Amount 9]],Table1[[#This Row],[Amount 9]]))</f>
        <v/>
      </c>
      <c r="DR180" t="str">
        <f>IF(Table1[[#This Row],[Ledger 10]]="","","No")</f>
        <v/>
      </c>
      <c r="DS180" t="str">
        <f>IF(Table1[[#This Row],[Ledger 10]]="","",IF(Table1[[#This Row],[Effect 10]]="Dr.","Yes","No"))</f>
        <v/>
      </c>
      <c r="DT180" t="str">
        <f>IF(Table1[[#This Row],[Ledger 10]]="","",Table1[[#This Row],[Ledger 10]])</f>
        <v/>
      </c>
      <c r="DU180" t="str">
        <f>IF(Table1[[#This Row],[Ledger 10]]="","",IF(Table1[[#This Row],[Effect 10]]="Dr.",-Table1[[#This Row],[Amount 10]],Table1[[#This Row],[Amount 10]]))</f>
        <v/>
      </c>
      <c r="DX180" t="str">
        <f>IF(Table1[[#This Row],[Ledger 11]]="","","No")</f>
        <v/>
      </c>
      <c r="DY180" t="str">
        <f>IF(Table1[[#This Row],[Ledger 11]]="","",IF(Table1[[#This Row],[Effect 11]]="Dr.","Yes","No"))</f>
        <v/>
      </c>
      <c r="DZ180" t="str">
        <f>IF(Table1[[#This Row],[Ledger 11]]="","",Table1[[#This Row],[Ledger 11]])</f>
        <v/>
      </c>
      <c r="EA180" t="str">
        <f>IF(Table1[[#This Row],[Ledger 11]]="","",IF(Table1[[#This Row],[Effect 11]]="Dr.",-Table1[[#This Row],[Amount 11]],Table1[[#This Row],[Amount 11]]))</f>
        <v/>
      </c>
      <c r="ED180" t="str">
        <f>IF(Table1[[#This Row],[Ledger 12]]="","","No")</f>
        <v/>
      </c>
      <c r="EE180" t="str">
        <f>IF(Table1[[#This Row],[Ledger 12]]="","",IF(Table1[[#This Row],[Effect 12]]="Dr.","Yes","No"))</f>
        <v/>
      </c>
      <c r="EF180" t="str">
        <f>IF(Table1[[#This Row],[Ledger 12]]="","",Table1[[#This Row],[Ledger 12]])</f>
        <v/>
      </c>
      <c r="EG180" t="str">
        <f>IF(Table1[[#This Row],[Ledger 12]]="","",IF(Table1[[#This Row],[Effect 12]]="Dr.",-Table1[[#This Row],[Amount 12]],Table1[[#This Row],[Amount 12]]))</f>
        <v/>
      </c>
      <c r="EJ180" t="str">
        <f>IF(Table1[[#This Row],[Ledger 13]]="","","No")</f>
        <v/>
      </c>
      <c r="EK180" t="str">
        <f>IF(Table1[[#This Row],[Ledger 13]]="","",IF(Table1[[#This Row],[Effect 13]]="Dr.","Yes","No"))</f>
        <v/>
      </c>
      <c r="EL180" t="str">
        <f>IF(Table1[[#This Row],[Ledger 13]]="","",Table1[[#This Row],[Ledger 13]])</f>
        <v/>
      </c>
      <c r="EM180" t="str">
        <f>IF(Table1[[#This Row],[Ledger 13]]="","",IF(Table1[[#This Row],[Effect 13]]="Dr.",-Table1[[#This Row],[Amount 13]],Table1[[#This Row],[Amount 13]]))</f>
        <v/>
      </c>
      <c r="EP180" t="str">
        <f>IF(Table1[[#This Row],[Ledger 14]]="","","No")</f>
        <v/>
      </c>
      <c r="EQ180" t="str">
        <f>IF(Table1[[#This Row],[Ledger 14]]="","",IF(Table1[[#This Row],[Effect 14]]="Dr.","Yes","No"))</f>
        <v/>
      </c>
      <c r="ER180" t="str">
        <f>IF(Table1[[#This Row],[Ledger 14]]="","",Table1[[#This Row],[Ledger 14]])</f>
        <v/>
      </c>
      <c r="ES180" t="str">
        <f>IF(Table1[[#This Row],[Ledger 14]]="","",IF(Table1[[#This Row],[Effect 14]]="Dr.",-Table1[[#This Row],[Amount 14]],Table1[[#This Row],[Amount 14]]))</f>
        <v/>
      </c>
      <c r="EV180" t="str">
        <f>IF(Table1[[#This Row],[Ledger 15]]="","","No")</f>
        <v/>
      </c>
      <c r="EW180" t="str">
        <f>IF(Table1[[#This Row],[Ledger 15]]="","",IF(Table1[[#This Row],[Effect 15]]="Dr.","Yes","No"))</f>
        <v/>
      </c>
      <c r="EX180" t="str">
        <f>IF(Table1[[#This Row],[Ledger 15]]="","",Table1[[#This Row],[Ledger 15]])</f>
        <v/>
      </c>
      <c r="EY180" t="str">
        <f>IF(Table1[[#This Row],[Ledger 15]]="","",IF(Table1[[#This Row],[Effect 15]]="Dr.",-Table1[[#This Row],[Amount 15]],Table1[[#This Row],[Amount 15]]))</f>
        <v/>
      </c>
      <c r="FD1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0">
        <f>IF(Table1[[#This Row],[Date]]="",0,IF(AND(Table1[[#This Row],[Date]]&gt;=$FE$2,Table1[[#This Row],[Date]]&lt;=$FE$3),0,1))</f>
        <v>0</v>
      </c>
      <c r="FF180">
        <f>IF(Table1[[#This Row],[Date]]="",0,IF(TYPE(VLOOKUP(Table1[[#This Row],[Voucher Type]],Table1[[#All],[Voucher Type Master]],1,FALSE))=16,1,0))</f>
        <v>0</v>
      </c>
      <c r="FG180">
        <f>IF(TYPE(IF(Table1[[#This Row],[Date]]="",0,IF(VLOOKUP(Table1[[#This Row],[Voucher Type]],$FY$5:$FZ$13,2,0)=Table1[[#This Row],[Effect 1]],0,1)))=16,1,0)</f>
        <v>0</v>
      </c>
      <c r="FH1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0">
        <f>IF(LEN(Table1[[#This Row],[Ledger 1]])&gt;0,IF(TYPE(VLOOKUP(Table1[[#This Row],[Ledger 1]],GZ:GZ,1,0))=16,1,0),0)</f>
        <v>0</v>
      </c>
      <c r="FJ180">
        <f>IF(LEN(Table1[[#This Row],[Ledger 2]])&gt;0,IF(TYPE(VLOOKUP(Table1[[#This Row],[Ledger 2]],GZ:GZ,1,0))=16,1,0),0)</f>
        <v>0</v>
      </c>
      <c r="FK180">
        <f>IF(LEN(Table1[[#This Row],[Ledger 3]])&gt;0,IF(TYPE(VLOOKUP(Table1[[#This Row],[Ledger 3]],GZ:GZ,1,0))=16,1,0),0)</f>
        <v>0</v>
      </c>
      <c r="FL180">
        <f>IF(LEN(Table1[[#This Row],[Ledger 4]])&gt;0,IF(TYPE(VLOOKUP(Table1[[#This Row],[Ledger 4]],GZ:GZ,1,0))=16,1,0),0)</f>
        <v>0</v>
      </c>
      <c r="FM180">
        <f>IF(LEN(Table1[[#This Row],[Ledger 5]])&gt;0,IF(TYPE(VLOOKUP(Table1[[#This Row],[Ledger 5]],GZ:GZ,1,0))=16,1,0),0)</f>
        <v>0</v>
      </c>
      <c r="FN180">
        <f>IF(LEN(Table1[[#This Row],[Ledger 6]])&gt;0,IF(TYPE(VLOOKUP(Table1[[#This Row],[Ledger 6]],$GZ:$GZ,1,0))=16,1,0),0)</f>
        <v>0</v>
      </c>
      <c r="FO180">
        <f>IF(LEN(Table1[[#This Row],[Ledger 7]])&gt;0,IF(TYPE(VLOOKUP(Table1[[#This Row],[Ledger 7]],$GZ:$GZ,1,0))=16,1,0),0)</f>
        <v>0</v>
      </c>
      <c r="FP180">
        <f>IF(LEN(Table1[[#This Row],[Ledger 8]])&gt;0,IF(TYPE(VLOOKUP(Table1[[#This Row],[Ledger 8]],$GZ:$GZ,1,0))=16,1,0),0)</f>
        <v>0</v>
      </c>
      <c r="FQ180">
        <f>IF(LEN(Table1[[#This Row],[Ledger 9]])&gt;0,IF(TYPE(VLOOKUP(Table1[[#This Row],[Ledger 9]],$GZ:$GZ,1,0))=16,1,0),0)</f>
        <v>0</v>
      </c>
      <c r="FR180">
        <f>IF(LEN(Table1[[#This Row],[Ledger 10]])&gt;0,IF(TYPE(VLOOKUP(Table1[[#This Row],[Ledger 10]],$GZ:$GZ,1,0))=16,1,0),0)</f>
        <v>0</v>
      </c>
      <c r="FS180">
        <f>IF(LEN(Table1[[#This Row],[Ledger 11]])&gt;0,IF(TYPE(VLOOKUP(Table1[[#This Row],[Ledger 11]],$GZ:$GZ,1,0))=16,1,0),0)</f>
        <v>0</v>
      </c>
      <c r="FT180">
        <f>IF(LEN(Table1[[#This Row],[Ledger 12]])&gt;0,IF(TYPE(VLOOKUP(Table1[[#This Row],[Ledger 12]],$GZ:$GZ,1,0))=16,1,0),0)</f>
        <v>0</v>
      </c>
      <c r="FU180">
        <f>IF(LEN(Table1[[#This Row],[Ledger 13]])&gt;0,IF(TYPE(VLOOKUP(Table1[[#This Row],[Ledger 13]],$GZ:$GZ,1,0))=16,1,0),0)</f>
        <v>0</v>
      </c>
      <c r="FV180">
        <f>IF(LEN(Table1[[#This Row],[Ledger 14]])&gt;0,IF(TYPE(VLOOKUP(Table1[[#This Row],[Ledger 14]],$GZ:$GZ,1,0))=16,1,0),0)</f>
        <v>0</v>
      </c>
      <c r="FW180">
        <f>IF(LEN(Table1[[#This Row],[Ledger 15]])&gt;0,IF(TYPE(VLOOKUP(Table1[[#This Row],[Ledger 15]],$GZ:$GZ,1,0))=16,1,0),0)</f>
        <v>0</v>
      </c>
    </row>
    <row r="181" spans="4:179" ht="33" customHeight="1" x14ac:dyDescent="0.45">
      <c r="D181" s="8">
        <f t="shared" si="11"/>
        <v>176</v>
      </c>
      <c r="E181" s="32"/>
      <c r="F181" s="34"/>
      <c r="G181" s="34"/>
      <c r="H181" s="34"/>
      <c r="I181" s="34"/>
      <c r="J181" s="38"/>
      <c r="K181" s="33"/>
      <c r="L181" s="36"/>
      <c r="M181" s="35"/>
      <c r="N181" s="34"/>
      <c r="O181" s="41"/>
      <c r="P181" s="35"/>
      <c r="Q181" s="34"/>
      <c r="R181" s="37"/>
      <c r="S181" s="35"/>
      <c r="T181" s="34"/>
      <c r="U181" s="37"/>
      <c r="V181" s="35"/>
      <c r="W181" s="34"/>
      <c r="X181" s="37"/>
      <c r="Y181" s="35"/>
      <c r="Z181" s="34"/>
      <c r="AA181" s="37"/>
      <c r="AB181" s="35"/>
      <c r="AC181" s="34"/>
      <c r="AD181" s="37"/>
      <c r="AE181" s="35"/>
      <c r="AF181" s="34"/>
      <c r="AG181" s="37"/>
      <c r="AH181" s="35"/>
      <c r="AI181" s="34"/>
      <c r="AJ181" s="37"/>
      <c r="AK181" s="35"/>
      <c r="AL181" s="34"/>
      <c r="AM181" s="37"/>
      <c r="AN181" s="35"/>
      <c r="AO181" s="34"/>
      <c r="AP181" s="37"/>
      <c r="AQ181" s="35"/>
      <c r="AR181" s="34"/>
      <c r="AS181" s="37"/>
      <c r="AT181" s="35"/>
      <c r="AU181" s="34"/>
      <c r="AV181" s="37"/>
      <c r="AW181" s="35"/>
      <c r="AX181" s="34"/>
      <c r="AY181" s="37"/>
      <c r="AZ181" s="35"/>
      <c r="BA181" s="34"/>
      <c r="BB181" s="37"/>
      <c r="BC1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1" s="7"/>
      <c r="BF181" t="str">
        <f>IF(Table1[[#This Row],[Date]]="","","&amp;lt;VOUCHER REMOTEID="&amp;""""&amp;$A$11&amp;$A$13&amp;ROW()&amp;""""&amp;" VCHTYPE="""&amp;F181&amp;""" ACTION="""&amp;"Create"&amp;"""&amp;gt;")</f>
        <v/>
      </c>
      <c r="BG181" t="str">
        <f>IF(Table1[[#This Row],[Date]]="","",TEXT(Table1[[#This Row],[Date]],"yyyymmdd"))</f>
        <v/>
      </c>
      <c r="BH181" t="str">
        <f>Table1[[#This Row],[Date2]]</f>
        <v/>
      </c>
      <c r="BI181" t="str">
        <f>IF(Table1[[#This Row],[Date]]="","",Table1[[#This Row],[Voucher Type]])</f>
        <v/>
      </c>
      <c r="BJ181" t="str">
        <f>IF(Table1[[#This Row],[Ref No / Invoice No]]="","",Table1[[#This Row],[Ref No / Invoice No]])</f>
        <v/>
      </c>
      <c r="BK181" t="str">
        <f>IF(Table1[[#This Row],[Voucher No]]="","",Table1[[#This Row],[Voucher No]])</f>
        <v/>
      </c>
      <c r="BL181" t="str">
        <f>IF(Table1[[#This Row],[Date]]="","",Table1[[#This Row],[Narration]])</f>
        <v/>
      </c>
      <c r="BM181" t="str">
        <f>IF(Table1[[#This Row],[Date]]="","",$A$11&amp;$A$13&amp;ROW())</f>
        <v/>
      </c>
      <c r="BN181" t="str">
        <f>IF(Table1[[#This Row],[Date]]="","",$A$13)</f>
        <v/>
      </c>
      <c r="BP181" t="str">
        <f>IF(Table1[[#This Row],[Ledger 1]]="","","No")</f>
        <v/>
      </c>
      <c r="BQ181" t="str">
        <f>IF(Table1[[#This Row],[Date]]="","",IF(Table1[[#This Row],[Effect 1]]="Dr.","Yes","No"))</f>
        <v/>
      </c>
      <c r="BR181" t="str">
        <f>IF(Table1[[#This Row],[Date]]="","",Table1[[#This Row],[Ledger 1]])</f>
        <v/>
      </c>
      <c r="BS181" t="str">
        <f>IF(Table1[[#This Row],[Date]]="","",IF(Table1[[#This Row],[Effect 1]]="Dr.",-Table1[[#This Row],[Amount 1]],Table1[[#This Row],[Amount 1]]))</f>
        <v/>
      </c>
      <c r="BV181" t="str">
        <f>IF(Table1[[#This Row],[Ledger 2]]="","","No")</f>
        <v/>
      </c>
      <c r="BW181" t="str">
        <f>IF(Table1[[#This Row],[Date]]="","",IF(Table1[[#This Row],[Effect 2]]="Dr.","Yes","No"))</f>
        <v/>
      </c>
      <c r="BX181" t="str">
        <f>IF(Table1[[#This Row],[Date]]="","",Table1[[#This Row],[Ledger 2]])</f>
        <v/>
      </c>
      <c r="BY181" t="str">
        <f>IF(Table1[[#This Row],[Date]]="","",IF(Table1[[#This Row],[Effect 2]]="Dr.",-Table1[[#This Row],[Amount 2]],Table1[[#This Row],[Amount 2]]))</f>
        <v/>
      </c>
      <c r="CB181" t="str">
        <f>IF(Table1[[#This Row],[Ledger 3]]="","","No")</f>
        <v/>
      </c>
      <c r="CC181" t="str">
        <f>IF(Table1[[#This Row],[Ledger 3]]="","",IF(Table1[[#This Row],[Effect 3]]="Dr.","Yes","No"))</f>
        <v/>
      </c>
      <c r="CD181" t="str">
        <f>IF(Table1[[#This Row],[Ledger 3]]="","",Table1[[#This Row],[Ledger 3]])</f>
        <v/>
      </c>
      <c r="CE181" t="str">
        <f>IF(Table1[[#This Row],[Ledger 3]]="","",IF(Table1[[#This Row],[Effect 3]]="Dr.",-Table1[[#This Row],[Amount 3]],Table1[[#This Row],[Amount 3]]))</f>
        <v/>
      </c>
      <c r="CH181" t="str">
        <f>IF(Table1[[#This Row],[Ledger 4]]="","","No")</f>
        <v/>
      </c>
      <c r="CI181" t="str">
        <f>IF(Table1[[#This Row],[Ledger 4]]="","",IF(Table1[[#This Row],[Effect 4]]="Dr.","Yes","No"))</f>
        <v/>
      </c>
      <c r="CJ181" t="str">
        <f>IF(Table1[[#This Row],[Ledger 4]]="","",Table1[[#This Row],[Ledger 4]])</f>
        <v/>
      </c>
      <c r="CK181" t="str">
        <f>IF(Table1[[#This Row],[Ledger 4]]="","",IF(Table1[[#This Row],[Effect 4]]="Dr.",-Table1[[#This Row],[Amount 4]],Table1[[#This Row],[Amount 4]]))</f>
        <v/>
      </c>
      <c r="CN181" t="str">
        <f>IF(Table1[[#This Row],[Ledger 5]]="","","No")</f>
        <v/>
      </c>
      <c r="CO181" t="str">
        <f>IF(Table1[[#This Row],[Ledger 5]]="","",IF(Table1[[#This Row],[Effect 5]]="Dr.","Yes","No"))</f>
        <v/>
      </c>
      <c r="CP181" t="str">
        <f>IF(Table1[[#This Row],[Ledger 5]]="","",Table1[[#This Row],[Ledger 5]])</f>
        <v/>
      </c>
      <c r="CQ181" t="str">
        <f>IF(Table1[[#This Row],[Ledger 5]]="","",IF(Table1[[#This Row],[Effect 5]]="Dr.",-Table1[[#This Row],[Amount 5]],Table1[[#This Row],[Amount 5]]))</f>
        <v/>
      </c>
      <c r="CT181" t="str">
        <f>IF(Table1[[#This Row],[Ledger 6]]="","","No")</f>
        <v/>
      </c>
      <c r="CU181" t="str">
        <f>IF(Table1[[#This Row],[Ledger 6]]="","",IF(Table1[[#This Row],[Effect 6]]="Dr.","Yes","No"))</f>
        <v/>
      </c>
      <c r="CV181" t="str">
        <f>IF(Table1[[#This Row],[Ledger 6]]="","",Table1[[#This Row],[Ledger 6]])</f>
        <v/>
      </c>
      <c r="CW181" t="str">
        <f>IF(Table1[[#This Row],[Ledger 6]]="","",IF(Table1[[#This Row],[Effect 6]]="Dr.",-Table1[[#This Row],[Amount 6]],Table1[[#This Row],[Amount 6]]))</f>
        <v/>
      </c>
      <c r="CZ181" t="str">
        <f>IF(Table1[[#This Row],[Ledger 7]]="","","No")</f>
        <v/>
      </c>
      <c r="DA181" t="str">
        <f>IF(Table1[[#This Row],[Ledger 7]]="","",IF(Table1[[#This Row],[Effect 7]]="Dr.","Yes","No"))</f>
        <v/>
      </c>
      <c r="DB181" t="str">
        <f>IF(Table1[[#This Row],[Ledger 7]]="","",Table1[[#This Row],[Ledger 7]])</f>
        <v/>
      </c>
      <c r="DC181" t="str">
        <f>IF(Table1[[#This Row],[Ledger 7]]="","",IF(Table1[[#This Row],[Effect 7]]="Dr.",-Table1[[#This Row],[Amount 7]],Table1[[#This Row],[Amount 7]]))</f>
        <v/>
      </c>
      <c r="DF181" t="str">
        <f>IF(Table1[[#This Row],[Ledger 8]]="","","No")</f>
        <v/>
      </c>
      <c r="DG181" t="str">
        <f>IF(Table1[[#This Row],[Ledger 8]]="","",IF(Table1[[#This Row],[Effect 8]]="Dr.","Yes","No"))</f>
        <v/>
      </c>
      <c r="DH181" t="str">
        <f>IF(Table1[[#This Row],[Ledger 8]]="","",Table1[[#This Row],[Ledger 8]])</f>
        <v/>
      </c>
      <c r="DI181" t="str">
        <f>IF(Table1[[#This Row],[Ledger 8]]="","",IF(Table1[[#This Row],[Effect 8]]="Dr.",-Table1[[#This Row],[Amount 8]],Table1[[#This Row],[Amount 8]]))</f>
        <v/>
      </c>
      <c r="DL181" t="str">
        <f>IF(Table1[[#This Row],[Ledger 9]]="","","No")</f>
        <v/>
      </c>
      <c r="DM181" t="str">
        <f>IF(Table1[[#This Row],[Ledger 9]]="","",IF(Table1[[#This Row],[Effect 9]]="Dr.","Yes","No"))</f>
        <v/>
      </c>
      <c r="DN181" t="str">
        <f>IF(Table1[[#This Row],[Ledger 9]]="","",Table1[[#This Row],[Ledger 9]])</f>
        <v/>
      </c>
      <c r="DO181" t="str">
        <f>IF(Table1[[#This Row],[Ledger 9]]="","",IF(Table1[[#This Row],[Effect 9]]="Dr.",-Table1[[#This Row],[Amount 9]],Table1[[#This Row],[Amount 9]]))</f>
        <v/>
      </c>
      <c r="DR181" t="str">
        <f>IF(Table1[[#This Row],[Ledger 10]]="","","No")</f>
        <v/>
      </c>
      <c r="DS181" t="str">
        <f>IF(Table1[[#This Row],[Ledger 10]]="","",IF(Table1[[#This Row],[Effect 10]]="Dr.","Yes","No"))</f>
        <v/>
      </c>
      <c r="DT181" t="str">
        <f>IF(Table1[[#This Row],[Ledger 10]]="","",Table1[[#This Row],[Ledger 10]])</f>
        <v/>
      </c>
      <c r="DU181" t="str">
        <f>IF(Table1[[#This Row],[Ledger 10]]="","",IF(Table1[[#This Row],[Effect 10]]="Dr.",-Table1[[#This Row],[Amount 10]],Table1[[#This Row],[Amount 10]]))</f>
        <v/>
      </c>
      <c r="DX181" t="str">
        <f>IF(Table1[[#This Row],[Ledger 11]]="","","No")</f>
        <v/>
      </c>
      <c r="DY181" t="str">
        <f>IF(Table1[[#This Row],[Ledger 11]]="","",IF(Table1[[#This Row],[Effect 11]]="Dr.","Yes","No"))</f>
        <v/>
      </c>
      <c r="DZ181" t="str">
        <f>IF(Table1[[#This Row],[Ledger 11]]="","",Table1[[#This Row],[Ledger 11]])</f>
        <v/>
      </c>
      <c r="EA181" t="str">
        <f>IF(Table1[[#This Row],[Ledger 11]]="","",IF(Table1[[#This Row],[Effect 11]]="Dr.",-Table1[[#This Row],[Amount 11]],Table1[[#This Row],[Amount 11]]))</f>
        <v/>
      </c>
      <c r="ED181" t="str">
        <f>IF(Table1[[#This Row],[Ledger 12]]="","","No")</f>
        <v/>
      </c>
      <c r="EE181" t="str">
        <f>IF(Table1[[#This Row],[Ledger 12]]="","",IF(Table1[[#This Row],[Effect 12]]="Dr.","Yes","No"))</f>
        <v/>
      </c>
      <c r="EF181" t="str">
        <f>IF(Table1[[#This Row],[Ledger 12]]="","",Table1[[#This Row],[Ledger 12]])</f>
        <v/>
      </c>
      <c r="EG181" t="str">
        <f>IF(Table1[[#This Row],[Ledger 12]]="","",IF(Table1[[#This Row],[Effect 12]]="Dr.",-Table1[[#This Row],[Amount 12]],Table1[[#This Row],[Amount 12]]))</f>
        <v/>
      </c>
      <c r="EJ181" t="str">
        <f>IF(Table1[[#This Row],[Ledger 13]]="","","No")</f>
        <v/>
      </c>
      <c r="EK181" t="str">
        <f>IF(Table1[[#This Row],[Ledger 13]]="","",IF(Table1[[#This Row],[Effect 13]]="Dr.","Yes","No"))</f>
        <v/>
      </c>
      <c r="EL181" t="str">
        <f>IF(Table1[[#This Row],[Ledger 13]]="","",Table1[[#This Row],[Ledger 13]])</f>
        <v/>
      </c>
      <c r="EM181" t="str">
        <f>IF(Table1[[#This Row],[Ledger 13]]="","",IF(Table1[[#This Row],[Effect 13]]="Dr.",-Table1[[#This Row],[Amount 13]],Table1[[#This Row],[Amount 13]]))</f>
        <v/>
      </c>
      <c r="EP181" t="str">
        <f>IF(Table1[[#This Row],[Ledger 14]]="","","No")</f>
        <v/>
      </c>
      <c r="EQ181" t="str">
        <f>IF(Table1[[#This Row],[Ledger 14]]="","",IF(Table1[[#This Row],[Effect 14]]="Dr.","Yes","No"))</f>
        <v/>
      </c>
      <c r="ER181" t="str">
        <f>IF(Table1[[#This Row],[Ledger 14]]="","",Table1[[#This Row],[Ledger 14]])</f>
        <v/>
      </c>
      <c r="ES181" t="str">
        <f>IF(Table1[[#This Row],[Ledger 14]]="","",IF(Table1[[#This Row],[Effect 14]]="Dr.",-Table1[[#This Row],[Amount 14]],Table1[[#This Row],[Amount 14]]))</f>
        <v/>
      </c>
      <c r="EV181" t="str">
        <f>IF(Table1[[#This Row],[Ledger 15]]="","","No")</f>
        <v/>
      </c>
      <c r="EW181" t="str">
        <f>IF(Table1[[#This Row],[Ledger 15]]="","",IF(Table1[[#This Row],[Effect 15]]="Dr.","Yes","No"))</f>
        <v/>
      </c>
      <c r="EX181" t="str">
        <f>IF(Table1[[#This Row],[Ledger 15]]="","",Table1[[#This Row],[Ledger 15]])</f>
        <v/>
      </c>
      <c r="EY181" t="str">
        <f>IF(Table1[[#This Row],[Ledger 15]]="","",IF(Table1[[#This Row],[Effect 15]]="Dr.",-Table1[[#This Row],[Amount 15]],Table1[[#This Row],[Amount 15]]))</f>
        <v/>
      </c>
      <c r="FD1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1">
        <f>IF(Table1[[#This Row],[Date]]="",0,IF(AND(Table1[[#This Row],[Date]]&gt;=$FE$2,Table1[[#This Row],[Date]]&lt;=$FE$3),0,1))</f>
        <v>0</v>
      </c>
      <c r="FF181">
        <f>IF(Table1[[#This Row],[Date]]="",0,IF(TYPE(VLOOKUP(Table1[[#This Row],[Voucher Type]],Table1[[#All],[Voucher Type Master]],1,FALSE))=16,1,0))</f>
        <v>0</v>
      </c>
      <c r="FG181">
        <f>IF(TYPE(IF(Table1[[#This Row],[Date]]="",0,IF(VLOOKUP(Table1[[#This Row],[Voucher Type]],$FY$5:$FZ$13,2,0)=Table1[[#This Row],[Effect 1]],0,1)))=16,1,0)</f>
        <v>0</v>
      </c>
      <c r="FH1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1">
        <f>IF(LEN(Table1[[#This Row],[Ledger 1]])&gt;0,IF(TYPE(VLOOKUP(Table1[[#This Row],[Ledger 1]],GZ:GZ,1,0))=16,1,0),0)</f>
        <v>0</v>
      </c>
      <c r="FJ181">
        <f>IF(LEN(Table1[[#This Row],[Ledger 2]])&gt;0,IF(TYPE(VLOOKUP(Table1[[#This Row],[Ledger 2]],GZ:GZ,1,0))=16,1,0),0)</f>
        <v>0</v>
      </c>
      <c r="FK181">
        <f>IF(LEN(Table1[[#This Row],[Ledger 3]])&gt;0,IF(TYPE(VLOOKUP(Table1[[#This Row],[Ledger 3]],GZ:GZ,1,0))=16,1,0),0)</f>
        <v>0</v>
      </c>
      <c r="FL181">
        <f>IF(LEN(Table1[[#This Row],[Ledger 4]])&gt;0,IF(TYPE(VLOOKUP(Table1[[#This Row],[Ledger 4]],GZ:GZ,1,0))=16,1,0),0)</f>
        <v>0</v>
      </c>
      <c r="FM181">
        <f>IF(LEN(Table1[[#This Row],[Ledger 5]])&gt;0,IF(TYPE(VLOOKUP(Table1[[#This Row],[Ledger 5]],GZ:GZ,1,0))=16,1,0),0)</f>
        <v>0</v>
      </c>
      <c r="FN181">
        <f>IF(LEN(Table1[[#This Row],[Ledger 6]])&gt;0,IF(TYPE(VLOOKUP(Table1[[#This Row],[Ledger 6]],$GZ:$GZ,1,0))=16,1,0),0)</f>
        <v>0</v>
      </c>
      <c r="FO181">
        <f>IF(LEN(Table1[[#This Row],[Ledger 7]])&gt;0,IF(TYPE(VLOOKUP(Table1[[#This Row],[Ledger 7]],$GZ:$GZ,1,0))=16,1,0),0)</f>
        <v>0</v>
      </c>
      <c r="FP181">
        <f>IF(LEN(Table1[[#This Row],[Ledger 8]])&gt;0,IF(TYPE(VLOOKUP(Table1[[#This Row],[Ledger 8]],$GZ:$GZ,1,0))=16,1,0),0)</f>
        <v>0</v>
      </c>
      <c r="FQ181">
        <f>IF(LEN(Table1[[#This Row],[Ledger 9]])&gt;0,IF(TYPE(VLOOKUP(Table1[[#This Row],[Ledger 9]],$GZ:$GZ,1,0))=16,1,0),0)</f>
        <v>0</v>
      </c>
      <c r="FR181">
        <f>IF(LEN(Table1[[#This Row],[Ledger 10]])&gt;0,IF(TYPE(VLOOKUP(Table1[[#This Row],[Ledger 10]],$GZ:$GZ,1,0))=16,1,0),0)</f>
        <v>0</v>
      </c>
      <c r="FS181">
        <f>IF(LEN(Table1[[#This Row],[Ledger 11]])&gt;0,IF(TYPE(VLOOKUP(Table1[[#This Row],[Ledger 11]],$GZ:$GZ,1,0))=16,1,0),0)</f>
        <v>0</v>
      </c>
      <c r="FT181">
        <f>IF(LEN(Table1[[#This Row],[Ledger 12]])&gt;0,IF(TYPE(VLOOKUP(Table1[[#This Row],[Ledger 12]],$GZ:$GZ,1,0))=16,1,0),0)</f>
        <v>0</v>
      </c>
      <c r="FU181">
        <f>IF(LEN(Table1[[#This Row],[Ledger 13]])&gt;0,IF(TYPE(VLOOKUP(Table1[[#This Row],[Ledger 13]],$GZ:$GZ,1,0))=16,1,0),0)</f>
        <v>0</v>
      </c>
      <c r="FV181">
        <f>IF(LEN(Table1[[#This Row],[Ledger 14]])&gt;0,IF(TYPE(VLOOKUP(Table1[[#This Row],[Ledger 14]],$GZ:$GZ,1,0))=16,1,0),0)</f>
        <v>0</v>
      </c>
      <c r="FW181">
        <f>IF(LEN(Table1[[#This Row],[Ledger 15]])&gt;0,IF(TYPE(VLOOKUP(Table1[[#This Row],[Ledger 15]],$GZ:$GZ,1,0))=16,1,0),0)</f>
        <v>0</v>
      </c>
    </row>
    <row r="182" spans="4:179" ht="33" customHeight="1" x14ac:dyDescent="0.45">
      <c r="D182" s="8">
        <f t="shared" si="11"/>
        <v>177</v>
      </c>
      <c r="E182" s="32"/>
      <c r="F182" s="34"/>
      <c r="G182" s="34"/>
      <c r="H182" s="34"/>
      <c r="I182" s="34"/>
      <c r="J182" s="38"/>
      <c r="K182" s="33"/>
      <c r="L182" s="36"/>
      <c r="M182" s="35"/>
      <c r="N182" s="34"/>
      <c r="O182" s="41"/>
      <c r="P182" s="35"/>
      <c r="Q182" s="34"/>
      <c r="R182" s="37"/>
      <c r="S182" s="35"/>
      <c r="T182" s="34"/>
      <c r="U182" s="37"/>
      <c r="V182" s="35"/>
      <c r="W182" s="34"/>
      <c r="X182" s="37"/>
      <c r="Y182" s="35"/>
      <c r="Z182" s="34"/>
      <c r="AA182" s="37"/>
      <c r="AB182" s="35"/>
      <c r="AC182" s="34"/>
      <c r="AD182" s="37"/>
      <c r="AE182" s="35"/>
      <c r="AF182" s="34"/>
      <c r="AG182" s="37"/>
      <c r="AH182" s="35"/>
      <c r="AI182" s="34"/>
      <c r="AJ182" s="37"/>
      <c r="AK182" s="35"/>
      <c r="AL182" s="34"/>
      <c r="AM182" s="37"/>
      <c r="AN182" s="35"/>
      <c r="AO182" s="34"/>
      <c r="AP182" s="37"/>
      <c r="AQ182" s="35"/>
      <c r="AR182" s="34"/>
      <c r="AS182" s="37"/>
      <c r="AT182" s="35"/>
      <c r="AU182" s="34"/>
      <c r="AV182" s="37"/>
      <c r="AW182" s="35"/>
      <c r="AX182" s="34"/>
      <c r="AY182" s="37"/>
      <c r="AZ182" s="35"/>
      <c r="BA182" s="34"/>
      <c r="BB182" s="37"/>
      <c r="BC1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2" s="7"/>
      <c r="BF182" t="str">
        <f>IF(Table1[[#This Row],[Date]]="","","&amp;lt;VOUCHER REMOTEID="&amp;""""&amp;$A$11&amp;$A$13&amp;ROW()&amp;""""&amp;" VCHTYPE="""&amp;F182&amp;""" ACTION="""&amp;"Create"&amp;"""&amp;gt;")</f>
        <v/>
      </c>
      <c r="BG182" t="str">
        <f>IF(Table1[[#This Row],[Date]]="","",TEXT(Table1[[#This Row],[Date]],"yyyymmdd"))</f>
        <v/>
      </c>
      <c r="BH182" t="str">
        <f>Table1[[#This Row],[Date2]]</f>
        <v/>
      </c>
      <c r="BI182" t="str">
        <f>IF(Table1[[#This Row],[Date]]="","",Table1[[#This Row],[Voucher Type]])</f>
        <v/>
      </c>
      <c r="BJ182" t="str">
        <f>IF(Table1[[#This Row],[Ref No / Invoice No]]="","",Table1[[#This Row],[Ref No / Invoice No]])</f>
        <v/>
      </c>
      <c r="BK182" t="str">
        <f>IF(Table1[[#This Row],[Voucher No]]="","",Table1[[#This Row],[Voucher No]])</f>
        <v/>
      </c>
      <c r="BL182" t="str">
        <f>IF(Table1[[#This Row],[Date]]="","",Table1[[#This Row],[Narration]])</f>
        <v/>
      </c>
      <c r="BM182" t="str">
        <f>IF(Table1[[#This Row],[Date]]="","",$A$11&amp;$A$13&amp;ROW())</f>
        <v/>
      </c>
      <c r="BN182" t="str">
        <f>IF(Table1[[#This Row],[Date]]="","",$A$13)</f>
        <v/>
      </c>
      <c r="BP182" t="str">
        <f>IF(Table1[[#This Row],[Ledger 1]]="","","No")</f>
        <v/>
      </c>
      <c r="BQ182" t="str">
        <f>IF(Table1[[#This Row],[Date]]="","",IF(Table1[[#This Row],[Effect 1]]="Dr.","Yes","No"))</f>
        <v/>
      </c>
      <c r="BR182" t="str">
        <f>IF(Table1[[#This Row],[Date]]="","",Table1[[#This Row],[Ledger 1]])</f>
        <v/>
      </c>
      <c r="BS182" t="str">
        <f>IF(Table1[[#This Row],[Date]]="","",IF(Table1[[#This Row],[Effect 1]]="Dr.",-Table1[[#This Row],[Amount 1]],Table1[[#This Row],[Amount 1]]))</f>
        <v/>
      </c>
      <c r="BV182" t="str">
        <f>IF(Table1[[#This Row],[Ledger 2]]="","","No")</f>
        <v/>
      </c>
      <c r="BW182" t="str">
        <f>IF(Table1[[#This Row],[Date]]="","",IF(Table1[[#This Row],[Effect 2]]="Dr.","Yes","No"))</f>
        <v/>
      </c>
      <c r="BX182" t="str">
        <f>IF(Table1[[#This Row],[Date]]="","",Table1[[#This Row],[Ledger 2]])</f>
        <v/>
      </c>
      <c r="BY182" t="str">
        <f>IF(Table1[[#This Row],[Date]]="","",IF(Table1[[#This Row],[Effect 2]]="Dr.",-Table1[[#This Row],[Amount 2]],Table1[[#This Row],[Amount 2]]))</f>
        <v/>
      </c>
      <c r="CB182" t="str">
        <f>IF(Table1[[#This Row],[Ledger 3]]="","","No")</f>
        <v/>
      </c>
      <c r="CC182" t="str">
        <f>IF(Table1[[#This Row],[Ledger 3]]="","",IF(Table1[[#This Row],[Effect 3]]="Dr.","Yes","No"))</f>
        <v/>
      </c>
      <c r="CD182" t="str">
        <f>IF(Table1[[#This Row],[Ledger 3]]="","",Table1[[#This Row],[Ledger 3]])</f>
        <v/>
      </c>
      <c r="CE182" t="str">
        <f>IF(Table1[[#This Row],[Ledger 3]]="","",IF(Table1[[#This Row],[Effect 3]]="Dr.",-Table1[[#This Row],[Amount 3]],Table1[[#This Row],[Amount 3]]))</f>
        <v/>
      </c>
      <c r="CH182" t="str">
        <f>IF(Table1[[#This Row],[Ledger 4]]="","","No")</f>
        <v/>
      </c>
      <c r="CI182" t="str">
        <f>IF(Table1[[#This Row],[Ledger 4]]="","",IF(Table1[[#This Row],[Effect 4]]="Dr.","Yes","No"))</f>
        <v/>
      </c>
      <c r="CJ182" t="str">
        <f>IF(Table1[[#This Row],[Ledger 4]]="","",Table1[[#This Row],[Ledger 4]])</f>
        <v/>
      </c>
      <c r="CK182" t="str">
        <f>IF(Table1[[#This Row],[Ledger 4]]="","",IF(Table1[[#This Row],[Effect 4]]="Dr.",-Table1[[#This Row],[Amount 4]],Table1[[#This Row],[Amount 4]]))</f>
        <v/>
      </c>
      <c r="CN182" t="str">
        <f>IF(Table1[[#This Row],[Ledger 5]]="","","No")</f>
        <v/>
      </c>
      <c r="CO182" t="str">
        <f>IF(Table1[[#This Row],[Ledger 5]]="","",IF(Table1[[#This Row],[Effect 5]]="Dr.","Yes","No"))</f>
        <v/>
      </c>
      <c r="CP182" t="str">
        <f>IF(Table1[[#This Row],[Ledger 5]]="","",Table1[[#This Row],[Ledger 5]])</f>
        <v/>
      </c>
      <c r="CQ182" t="str">
        <f>IF(Table1[[#This Row],[Ledger 5]]="","",IF(Table1[[#This Row],[Effect 5]]="Dr.",-Table1[[#This Row],[Amount 5]],Table1[[#This Row],[Amount 5]]))</f>
        <v/>
      </c>
      <c r="CT182" t="str">
        <f>IF(Table1[[#This Row],[Ledger 6]]="","","No")</f>
        <v/>
      </c>
      <c r="CU182" t="str">
        <f>IF(Table1[[#This Row],[Ledger 6]]="","",IF(Table1[[#This Row],[Effect 6]]="Dr.","Yes","No"))</f>
        <v/>
      </c>
      <c r="CV182" t="str">
        <f>IF(Table1[[#This Row],[Ledger 6]]="","",Table1[[#This Row],[Ledger 6]])</f>
        <v/>
      </c>
      <c r="CW182" t="str">
        <f>IF(Table1[[#This Row],[Ledger 6]]="","",IF(Table1[[#This Row],[Effect 6]]="Dr.",-Table1[[#This Row],[Amount 6]],Table1[[#This Row],[Amount 6]]))</f>
        <v/>
      </c>
      <c r="CZ182" t="str">
        <f>IF(Table1[[#This Row],[Ledger 7]]="","","No")</f>
        <v/>
      </c>
      <c r="DA182" t="str">
        <f>IF(Table1[[#This Row],[Ledger 7]]="","",IF(Table1[[#This Row],[Effect 7]]="Dr.","Yes","No"))</f>
        <v/>
      </c>
      <c r="DB182" t="str">
        <f>IF(Table1[[#This Row],[Ledger 7]]="","",Table1[[#This Row],[Ledger 7]])</f>
        <v/>
      </c>
      <c r="DC182" t="str">
        <f>IF(Table1[[#This Row],[Ledger 7]]="","",IF(Table1[[#This Row],[Effect 7]]="Dr.",-Table1[[#This Row],[Amount 7]],Table1[[#This Row],[Amount 7]]))</f>
        <v/>
      </c>
      <c r="DF182" t="str">
        <f>IF(Table1[[#This Row],[Ledger 8]]="","","No")</f>
        <v/>
      </c>
      <c r="DG182" t="str">
        <f>IF(Table1[[#This Row],[Ledger 8]]="","",IF(Table1[[#This Row],[Effect 8]]="Dr.","Yes","No"))</f>
        <v/>
      </c>
      <c r="DH182" t="str">
        <f>IF(Table1[[#This Row],[Ledger 8]]="","",Table1[[#This Row],[Ledger 8]])</f>
        <v/>
      </c>
      <c r="DI182" t="str">
        <f>IF(Table1[[#This Row],[Ledger 8]]="","",IF(Table1[[#This Row],[Effect 8]]="Dr.",-Table1[[#This Row],[Amount 8]],Table1[[#This Row],[Amount 8]]))</f>
        <v/>
      </c>
      <c r="DL182" t="str">
        <f>IF(Table1[[#This Row],[Ledger 9]]="","","No")</f>
        <v/>
      </c>
      <c r="DM182" t="str">
        <f>IF(Table1[[#This Row],[Ledger 9]]="","",IF(Table1[[#This Row],[Effect 9]]="Dr.","Yes","No"))</f>
        <v/>
      </c>
      <c r="DN182" t="str">
        <f>IF(Table1[[#This Row],[Ledger 9]]="","",Table1[[#This Row],[Ledger 9]])</f>
        <v/>
      </c>
      <c r="DO182" t="str">
        <f>IF(Table1[[#This Row],[Ledger 9]]="","",IF(Table1[[#This Row],[Effect 9]]="Dr.",-Table1[[#This Row],[Amount 9]],Table1[[#This Row],[Amount 9]]))</f>
        <v/>
      </c>
      <c r="DR182" t="str">
        <f>IF(Table1[[#This Row],[Ledger 10]]="","","No")</f>
        <v/>
      </c>
      <c r="DS182" t="str">
        <f>IF(Table1[[#This Row],[Ledger 10]]="","",IF(Table1[[#This Row],[Effect 10]]="Dr.","Yes","No"))</f>
        <v/>
      </c>
      <c r="DT182" t="str">
        <f>IF(Table1[[#This Row],[Ledger 10]]="","",Table1[[#This Row],[Ledger 10]])</f>
        <v/>
      </c>
      <c r="DU182" t="str">
        <f>IF(Table1[[#This Row],[Ledger 10]]="","",IF(Table1[[#This Row],[Effect 10]]="Dr.",-Table1[[#This Row],[Amount 10]],Table1[[#This Row],[Amount 10]]))</f>
        <v/>
      </c>
      <c r="DX182" t="str">
        <f>IF(Table1[[#This Row],[Ledger 11]]="","","No")</f>
        <v/>
      </c>
      <c r="DY182" t="str">
        <f>IF(Table1[[#This Row],[Ledger 11]]="","",IF(Table1[[#This Row],[Effect 11]]="Dr.","Yes","No"))</f>
        <v/>
      </c>
      <c r="DZ182" t="str">
        <f>IF(Table1[[#This Row],[Ledger 11]]="","",Table1[[#This Row],[Ledger 11]])</f>
        <v/>
      </c>
      <c r="EA182" t="str">
        <f>IF(Table1[[#This Row],[Ledger 11]]="","",IF(Table1[[#This Row],[Effect 11]]="Dr.",-Table1[[#This Row],[Amount 11]],Table1[[#This Row],[Amount 11]]))</f>
        <v/>
      </c>
      <c r="ED182" t="str">
        <f>IF(Table1[[#This Row],[Ledger 12]]="","","No")</f>
        <v/>
      </c>
      <c r="EE182" t="str">
        <f>IF(Table1[[#This Row],[Ledger 12]]="","",IF(Table1[[#This Row],[Effect 12]]="Dr.","Yes","No"))</f>
        <v/>
      </c>
      <c r="EF182" t="str">
        <f>IF(Table1[[#This Row],[Ledger 12]]="","",Table1[[#This Row],[Ledger 12]])</f>
        <v/>
      </c>
      <c r="EG182" t="str">
        <f>IF(Table1[[#This Row],[Ledger 12]]="","",IF(Table1[[#This Row],[Effect 12]]="Dr.",-Table1[[#This Row],[Amount 12]],Table1[[#This Row],[Amount 12]]))</f>
        <v/>
      </c>
      <c r="EJ182" t="str">
        <f>IF(Table1[[#This Row],[Ledger 13]]="","","No")</f>
        <v/>
      </c>
      <c r="EK182" t="str">
        <f>IF(Table1[[#This Row],[Ledger 13]]="","",IF(Table1[[#This Row],[Effect 13]]="Dr.","Yes","No"))</f>
        <v/>
      </c>
      <c r="EL182" t="str">
        <f>IF(Table1[[#This Row],[Ledger 13]]="","",Table1[[#This Row],[Ledger 13]])</f>
        <v/>
      </c>
      <c r="EM182" t="str">
        <f>IF(Table1[[#This Row],[Ledger 13]]="","",IF(Table1[[#This Row],[Effect 13]]="Dr.",-Table1[[#This Row],[Amount 13]],Table1[[#This Row],[Amount 13]]))</f>
        <v/>
      </c>
      <c r="EP182" t="str">
        <f>IF(Table1[[#This Row],[Ledger 14]]="","","No")</f>
        <v/>
      </c>
      <c r="EQ182" t="str">
        <f>IF(Table1[[#This Row],[Ledger 14]]="","",IF(Table1[[#This Row],[Effect 14]]="Dr.","Yes","No"))</f>
        <v/>
      </c>
      <c r="ER182" t="str">
        <f>IF(Table1[[#This Row],[Ledger 14]]="","",Table1[[#This Row],[Ledger 14]])</f>
        <v/>
      </c>
      <c r="ES182" t="str">
        <f>IF(Table1[[#This Row],[Ledger 14]]="","",IF(Table1[[#This Row],[Effect 14]]="Dr.",-Table1[[#This Row],[Amount 14]],Table1[[#This Row],[Amount 14]]))</f>
        <v/>
      </c>
      <c r="EV182" t="str">
        <f>IF(Table1[[#This Row],[Ledger 15]]="","","No")</f>
        <v/>
      </c>
      <c r="EW182" t="str">
        <f>IF(Table1[[#This Row],[Ledger 15]]="","",IF(Table1[[#This Row],[Effect 15]]="Dr.","Yes","No"))</f>
        <v/>
      </c>
      <c r="EX182" t="str">
        <f>IF(Table1[[#This Row],[Ledger 15]]="","",Table1[[#This Row],[Ledger 15]])</f>
        <v/>
      </c>
      <c r="EY182" t="str">
        <f>IF(Table1[[#This Row],[Ledger 15]]="","",IF(Table1[[#This Row],[Effect 15]]="Dr.",-Table1[[#This Row],[Amount 15]],Table1[[#This Row],[Amount 15]]))</f>
        <v/>
      </c>
      <c r="FD1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2">
        <f>IF(Table1[[#This Row],[Date]]="",0,IF(AND(Table1[[#This Row],[Date]]&gt;=$FE$2,Table1[[#This Row],[Date]]&lt;=$FE$3),0,1))</f>
        <v>0</v>
      </c>
      <c r="FF182">
        <f>IF(Table1[[#This Row],[Date]]="",0,IF(TYPE(VLOOKUP(Table1[[#This Row],[Voucher Type]],Table1[[#All],[Voucher Type Master]],1,FALSE))=16,1,0))</f>
        <v>0</v>
      </c>
      <c r="FG182">
        <f>IF(TYPE(IF(Table1[[#This Row],[Date]]="",0,IF(VLOOKUP(Table1[[#This Row],[Voucher Type]],$FY$5:$FZ$13,2,0)=Table1[[#This Row],[Effect 1]],0,1)))=16,1,0)</f>
        <v>0</v>
      </c>
      <c r="FH1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2">
        <f>IF(LEN(Table1[[#This Row],[Ledger 1]])&gt;0,IF(TYPE(VLOOKUP(Table1[[#This Row],[Ledger 1]],GZ:GZ,1,0))=16,1,0),0)</f>
        <v>0</v>
      </c>
      <c r="FJ182">
        <f>IF(LEN(Table1[[#This Row],[Ledger 2]])&gt;0,IF(TYPE(VLOOKUP(Table1[[#This Row],[Ledger 2]],GZ:GZ,1,0))=16,1,0),0)</f>
        <v>0</v>
      </c>
      <c r="FK182">
        <f>IF(LEN(Table1[[#This Row],[Ledger 3]])&gt;0,IF(TYPE(VLOOKUP(Table1[[#This Row],[Ledger 3]],GZ:GZ,1,0))=16,1,0),0)</f>
        <v>0</v>
      </c>
      <c r="FL182">
        <f>IF(LEN(Table1[[#This Row],[Ledger 4]])&gt;0,IF(TYPE(VLOOKUP(Table1[[#This Row],[Ledger 4]],GZ:GZ,1,0))=16,1,0),0)</f>
        <v>0</v>
      </c>
      <c r="FM182">
        <f>IF(LEN(Table1[[#This Row],[Ledger 5]])&gt;0,IF(TYPE(VLOOKUP(Table1[[#This Row],[Ledger 5]],GZ:GZ,1,0))=16,1,0),0)</f>
        <v>0</v>
      </c>
      <c r="FN182">
        <f>IF(LEN(Table1[[#This Row],[Ledger 6]])&gt;0,IF(TYPE(VLOOKUP(Table1[[#This Row],[Ledger 6]],$GZ:$GZ,1,0))=16,1,0),0)</f>
        <v>0</v>
      </c>
      <c r="FO182">
        <f>IF(LEN(Table1[[#This Row],[Ledger 7]])&gt;0,IF(TYPE(VLOOKUP(Table1[[#This Row],[Ledger 7]],$GZ:$GZ,1,0))=16,1,0),0)</f>
        <v>0</v>
      </c>
      <c r="FP182">
        <f>IF(LEN(Table1[[#This Row],[Ledger 8]])&gt;0,IF(TYPE(VLOOKUP(Table1[[#This Row],[Ledger 8]],$GZ:$GZ,1,0))=16,1,0),0)</f>
        <v>0</v>
      </c>
      <c r="FQ182">
        <f>IF(LEN(Table1[[#This Row],[Ledger 9]])&gt;0,IF(TYPE(VLOOKUP(Table1[[#This Row],[Ledger 9]],$GZ:$GZ,1,0))=16,1,0),0)</f>
        <v>0</v>
      </c>
      <c r="FR182">
        <f>IF(LEN(Table1[[#This Row],[Ledger 10]])&gt;0,IF(TYPE(VLOOKUP(Table1[[#This Row],[Ledger 10]],$GZ:$GZ,1,0))=16,1,0),0)</f>
        <v>0</v>
      </c>
      <c r="FS182">
        <f>IF(LEN(Table1[[#This Row],[Ledger 11]])&gt;0,IF(TYPE(VLOOKUP(Table1[[#This Row],[Ledger 11]],$GZ:$GZ,1,0))=16,1,0),0)</f>
        <v>0</v>
      </c>
      <c r="FT182">
        <f>IF(LEN(Table1[[#This Row],[Ledger 12]])&gt;0,IF(TYPE(VLOOKUP(Table1[[#This Row],[Ledger 12]],$GZ:$GZ,1,0))=16,1,0),0)</f>
        <v>0</v>
      </c>
      <c r="FU182">
        <f>IF(LEN(Table1[[#This Row],[Ledger 13]])&gt;0,IF(TYPE(VLOOKUP(Table1[[#This Row],[Ledger 13]],$GZ:$GZ,1,0))=16,1,0),0)</f>
        <v>0</v>
      </c>
      <c r="FV182">
        <f>IF(LEN(Table1[[#This Row],[Ledger 14]])&gt;0,IF(TYPE(VLOOKUP(Table1[[#This Row],[Ledger 14]],$GZ:$GZ,1,0))=16,1,0),0)</f>
        <v>0</v>
      </c>
      <c r="FW182">
        <f>IF(LEN(Table1[[#This Row],[Ledger 15]])&gt;0,IF(TYPE(VLOOKUP(Table1[[#This Row],[Ledger 15]],$GZ:$GZ,1,0))=16,1,0),0)</f>
        <v>0</v>
      </c>
    </row>
    <row r="183" spans="4:179" ht="33" customHeight="1" x14ac:dyDescent="0.45">
      <c r="D183" s="8">
        <f t="shared" si="11"/>
        <v>178</v>
      </c>
      <c r="E183" s="32"/>
      <c r="F183" s="34"/>
      <c r="G183" s="34"/>
      <c r="H183" s="34"/>
      <c r="I183" s="34"/>
      <c r="J183" s="38"/>
      <c r="K183" s="33"/>
      <c r="L183" s="36"/>
      <c r="M183" s="35"/>
      <c r="N183" s="34"/>
      <c r="O183" s="41"/>
      <c r="P183" s="35"/>
      <c r="Q183" s="34"/>
      <c r="R183" s="37"/>
      <c r="S183" s="35"/>
      <c r="T183" s="34"/>
      <c r="U183" s="37"/>
      <c r="V183" s="35"/>
      <c r="W183" s="34"/>
      <c r="X183" s="37"/>
      <c r="Y183" s="35"/>
      <c r="Z183" s="34"/>
      <c r="AA183" s="37"/>
      <c r="AB183" s="35"/>
      <c r="AC183" s="34"/>
      <c r="AD183" s="37"/>
      <c r="AE183" s="35"/>
      <c r="AF183" s="34"/>
      <c r="AG183" s="37"/>
      <c r="AH183" s="35"/>
      <c r="AI183" s="34"/>
      <c r="AJ183" s="37"/>
      <c r="AK183" s="35"/>
      <c r="AL183" s="34"/>
      <c r="AM183" s="37"/>
      <c r="AN183" s="35"/>
      <c r="AO183" s="34"/>
      <c r="AP183" s="37"/>
      <c r="AQ183" s="35"/>
      <c r="AR183" s="34"/>
      <c r="AS183" s="37"/>
      <c r="AT183" s="35"/>
      <c r="AU183" s="34"/>
      <c r="AV183" s="37"/>
      <c r="AW183" s="35"/>
      <c r="AX183" s="34"/>
      <c r="AY183" s="37"/>
      <c r="AZ183" s="35"/>
      <c r="BA183" s="34"/>
      <c r="BB183" s="37"/>
      <c r="BC1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3" s="7"/>
      <c r="BF183" t="str">
        <f>IF(Table1[[#This Row],[Date]]="","","&amp;lt;VOUCHER REMOTEID="&amp;""""&amp;$A$11&amp;$A$13&amp;ROW()&amp;""""&amp;" VCHTYPE="""&amp;F183&amp;""" ACTION="""&amp;"Create"&amp;"""&amp;gt;")</f>
        <v/>
      </c>
      <c r="BG183" t="str">
        <f>IF(Table1[[#This Row],[Date]]="","",TEXT(Table1[[#This Row],[Date]],"yyyymmdd"))</f>
        <v/>
      </c>
      <c r="BH183" t="str">
        <f>Table1[[#This Row],[Date2]]</f>
        <v/>
      </c>
      <c r="BI183" t="str">
        <f>IF(Table1[[#This Row],[Date]]="","",Table1[[#This Row],[Voucher Type]])</f>
        <v/>
      </c>
      <c r="BJ183" t="str">
        <f>IF(Table1[[#This Row],[Ref No / Invoice No]]="","",Table1[[#This Row],[Ref No / Invoice No]])</f>
        <v/>
      </c>
      <c r="BK183" t="str">
        <f>IF(Table1[[#This Row],[Voucher No]]="","",Table1[[#This Row],[Voucher No]])</f>
        <v/>
      </c>
      <c r="BL183" t="str">
        <f>IF(Table1[[#This Row],[Date]]="","",Table1[[#This Row],[Narration]])</f>
        <v/>
      </c>
      <c r="BM183" t="str">
        <f>IF(Table1[[#This Row],[Date]]="","",$A$11&amp;$A$13&amp;ROW())</f>
        <v/>
      </c>
      <c r="BN183" t="str">
        <f>IF(Table1[[#This Row],[Date]]="","",$A$13)</f>
        <v/>
      </c>
      <c r="BP183" t="str">
        <f>IF(Table1[[#This Row],[Ledger 1]]="","","No")</f>
        <v/>
      </c>
      <c r="BQ183" t="str">
        <f>IF(Table1[[#This Row],[Date]]="","",IF(Table1[[#This Row],[Effect 1]]="Dr.","Yes","No"))</f>
        <v/>
      </c>
      <c r="BR183" t="str">
        <f>IF(Table1[[#This Row],[Date]]="","",Table1[[#This Row],[Ledger 1]])</f>
        <v/>
      </c>
      <c r="BS183" t="str">
        <f>IF(Table1[[#This Row],[Date]]="","",IF(Table1[[#This Row],[Effect 1]]="Dr.",-Table1[[#This Row],[Amount 1]],Table1[[#This Row],[Amount 1]]))</f>
        <v/>
      </c>
      <c r="BV183" t="str">
        <f>IF(Table1[[#This Row],[Ledger 2]]="","","No")</f>
        <v/>
      </c>
      <c r="BW183" t="str">
        <f>IF(Table1[[#This Row],[Date]]="","",IF(Table1[[#This Row],[Effect 2]]="Dr.","Yes","No"))</f>
        <v/>
      </c>
      <c r="BX183" t="str">
        <f>IF(Table1[[#This Row],[Date]]="","",Table1[[#This Row],[Ledger 2]])</f>
        <v/>
      </c>
      <c r="BY183" t="str">
        <f>IF(Table1[[#This Row],[Date]]="","",IF(Table1[[#This Row],[Effect 2]]="Dr.",-Table1[[#This Row],[Amount 2]],Table1[[#This Row],[Amount 2]]))</f>
        <v/>
      </c>
      <c r="CB183" t="str">
        <f>IF(Table1[[#This Row],[Ledger 3]]="","","No")</f>
        <v/>
      </c>
      <c r="CC183" t="str">
        <f>IF(Table1[[#This Row],[Ledger 3]]="","",IF(Table1[[#This Row],[Effect 3]]="Dr.","Yes","No"))</f>
        <v/>
      </c>
      <c r="CD183" t="str">
        <f>IF(Table1[[#This Row],[Ledger 3]]="","",Table1[[#This Row],[Ledger 3]])</f>
        <v/>
      </c>
      <c r="CE183" t="str">
        <f>IF(Table1[[#This Row],[Ledger 3]]="","",IF(Table1[[#This Row],[Effect 3]]="Dr.",-Table1[[#This Row],[Amount 3]],Table1[[#This Row],[Amount 3]]))</f>
        <v/>
      </c>
      <c r="CH183" t="str">
        <f>IF(Table1[[#This Row],[Ledger 4]]="","","No")</f>
        <v/>
      </c>
      <c r="CI183" t="str">
        <f>IF(Table1[[#This Row],[Ledger 4]]="","",IF(Table1[[#This Row],[Effect 4]]="Dr.","Yes","No"))</f>
        <v/>
      </c>
      <c r="CJ183" t="str">
        <f>IF(Table1[[#This Row],[Ledger 4]]="","",Table1[[#This Row],[Ledger 4]])</f>
        <v/>
      </c>
      <c r="CK183" t="str">
        <f>IF(Table1[[#This Row],[Ledger 4]]="","",IF(Table1[[#This Row],[Effect 4]]="Dr.",-Table1[[#This Row],[Amount 4]],Table1[[#This Row],[Amount 4]]))</f>
        <v/>
      </c>
      <c r="CN183" t="str">
        <f>IF(Table1[[#This Row],[Ledger 5]]="","","No")</f>
        <v/>
      </c>
      <c r="CO183" t="str">
        <f>IF(Table1[[#This Row],[Ledger 5]]="","",IF(Table1[[#This Row],[Effect 5]]="Dr.","Yes","No"))</f>
        <v/>
      </c>
      <c r="CP183" t="str">
        <f>IF(Table1[[#This Row],[Ledger 5]]="","",Table1[[#This Row],[Ledger 5]])</f>
        <v/>
      </c>
      <c r="CQ183" t="str">
        <f>IF(Table1[[#This Row],[Ledger 5]]="","",IF(Table1[[#This Row],[Effect 5]]="Dr.",-Table1[[#This Row],[Amount 5]],Table1[[#This Row],[Amount 5]]))</f>
        <v/>
      </c>
      <c r="CT183" t="str">
        <f>IF(Table1[[#This Row],[Ledger 6]]="","","No")</f>
        <v/>
      </c>
      <c r="CU183" t="str">
        <f>IF(Table1[[#This Row],[Ledger 6]]="","",IF(Table1[[#This Row],[Effect 6]]="Dr.","Yes","No"))</f>
        <v/>
      </c>
      <c r="CV183" t="str">
        <f>IF(Table1[[#This Row],[Ledger 6]]="","",Table1[[#This Row],[Ledger 6]])</f>
        <v/>
      </c>
      <c r="CW183" t="str">
        <f>IF(Table1[[#This Row],[Ledger 6]]="","",IF(Table1[[#This Row],[Effect 6]]="Dr.",-Table1[[#This Row],[Amount 6]],Table1[[#This Row],[Amount 6]]))</f>
        <v/>
      </c>
      <c r="CZ183" t="str">
        <f>IF(Table1[[#This Row],[Ledger 7]]="","","No")</f>
        <v/>
      </c>
      <c r="DA183" t="str">
        <f>IF(Table1[[#This Row],[Ledger 7]]="","",IF(Table1[[#This Row],[Effect 7]]="Dr.","Yes","No"))</f>
        <v/>
      </c>
      <c r="DB183" t="str">
        <f>IF(Table1[[#This Row],[Ledger 7]]="","",Table1[[#This Row],[Ledger 7]])</f>
        <v/>
      </c>
      <c r="DC183" t="str">
        <f>IF(Table1[[#This Row],[Ledger 7]]="","",IF(Table1[[#This Row],[Effect 7]]="Dr.",-Table1[[#This Row],[Amount 7]],Table1[[#This Row],[Amount 7]]))</f>
        <v/>
      </c>
      <c r="DF183" t="str">
        <f>IF(Table1[[#This Row],[Ledger 8]]="","","No")</f>
        <v/>
      </c>
      <c r="DG183" t="str">
        <f>IF(Table1[[#This Row],[Ledger 8]]="","",IF(Table1[[#This Row],[Effect 8]]="Dr.","Yes","No"))</f>
        <v/>
      </c>
      <c r="DH183" t="str">
        <f>IF(Table1[[#This Row],[Ledger 8]]="","",Table1[[#This Row],[Ledger 8]])</f>
        <v/>
      </c>
      <c r="DI183" t="str">
        <f>IF(Table1[[#This Row],[Ledger 8]]="","",IF(Table1[[#This Row],[Effect 8]]="Dr.",-Table1[[#This Row],[Amount 8]],Table1[[#This Row],[Amount 8]]))</f>
        <v/>
      </c>
      <c r="DL183" t="str">
        <f>IF(Table1[[#This Row],[Ledger 9]]="","","No")</f>
        <v/>
      </c>
      <c r="DM183" t="str">
        <f>IF(Table1[[#This Row],[Ledger 9]]="","",IF(Table1[[#This Row],[Effect 9]]="Dr.","Yes","No"))</f>
        <v/>
      </c>
      <c r="DN183" t="str">
        <f>IF(Table1[[#This Row],[Ledger 9]]="","",Table1[[#This Row],[Ledger 9]])</f>
        <v/>
      </c>
      <c r="DO183" t="str">
        <f>IF(Table1[[#This Row],[Ledger 9]]="","",IF(Table1[[#This Row],[Effect 9]]="Dr.",-Table1[[#This Row],[Amount 9]],Table1[[#This Row],[Amount 9]]))</f>
        <v/>
      </c>
      <c r="DR183" t="str">
        <f>IF(Table1[[#This Row],[Ledger 10]]="","","No")</f>
        <v/>
      </c>
      <c r="DS183" t="str">
        <f>IF(Table1[[#This Row],[Ledger 10]]="","",IF(Table1[[#This Row],[Effect 10]]="Dr.","Yes","No"))</f>
        <v/>
      </c>
      <c r="DT183" t="str">
        <f>IF(Table1[[#This Row],[Ledger 10]]="","",Table1[[#This Row],[Ledger 10]])</f>
        <v/>
      </c>
      <c r="DU183" t="str">
        <f>IF(Table1[[#This Row],[Ledger 10]]="","",IF(Table1[[#This Row],[Effect 10]]="Dr.",-Table1[[#This Row],[Amount 10]],Table1[[#This Row],[Amount 10]]))</f>
        <v/>
      </c>
      <c r="DX183" t="str">
        <f>IF(Table1[[#This Row],[Ledger 11]]="","","No")</f>
        <v/>
      </c>
      <c r="DY183" t="str">
        <f>IF(Table1[[#This Row],[Ledger 11]]="","",IF(Table1[[#This Row],[Effect 11]]="Dr.","Yes","No"))</f>
        <v/>
      </c>
      <c r="DZ183" t="str">
        <f>IF(Table1[[#This Row],[Ledger 11]]="","",Table1[[#This Row],[Ledger 11]])</f>
        <v/>
      </c>
      <c r="EA183" t="str">
        <f>IF(Table1[[#This Row],[Ledger 11]]="","",IF(Table1[[#This Row],[Effect 11]]="Dr.",-Table1[[#This Row],[Amount 11]],Table1[[#This Row],[Amount 11]]))</f>
        <v/>
      </c>
      <c r="ED183" t="str">
        <f>IF(Table1[[#This Row],[Ledger 12]]="","","No")</f>
        <v/>
      </c>
      <c r="EE183" t="str">
        <f>IF(Table1[[#This Row],[Ledger 12]]="","",IF(Table1[[#This Row],[Effect 12]]="Dr.","Yes","No"))</f>
        <v/>
      </c>
      <c r="EF183" t="str">
        <f>IF(Table1[[#This Row],[Ledger 12]]="","",Table1[[#This Row],[Ledger 12]])</f>
        <v/>
      </c>
      <c r="EG183" t="str">
        <f>IF(Table1[[#This Row],[Ledger 12]]="","",IF(Table1[[#This Row],[Effect 12]]="Dr.",-Table1[[#This Row],[Amount 12]],Table1[[#This Row],[Amount 12]]))</f>
        <v/>
      </c>
      <c r="EJ183" t="str">
        <f>IF(Table1[[#This Row],[Ledger 13]]="","","No")</f>
        <v/>
      </c>
      <c r="EK183" t="str">
        <f>IF(Table1[[#This Row],[Ledger 13]]="","",IF(Table1[[#This Row],[Effect 13]]="Dr.","Yes","No"))</f>
        <v/>
      </c>
      <c r="EL183" t="str">
        <f>IF(Table1[[#This Row],[Ledger 13]]="","",Table1[[#This Row],[Ledger 13]])</f>
        <v/>
      </c>
      <c r="EM183" t="str">
        <f>IF(Table1[[#This Row],[Ledger 13]]="","",IF(Table1[[#This Row],[Effect 13]]="Dr.",-Table1[[#This Row],[Amount 13]],Table1[[#This Row],[Amount 13]]))</f>
        <v/>
      </c>
      <c r="EP183" t="str">
        <f>IF(Table1[[#This Row],[Ledger 14]]="","","No")</f>
        <v/>
      </c>
      <c r="EQ183" t="str">
        <f>IF(Table1[[#This Row],[Ledger 14]]="","",IF(Table1[[#This Row],[Effect 14]]="Dr.","Yes","No"))</f>
        <v/>
      </c>
      <c r="ER183" t="str">
        <f>IF(Table1[[#This Row],[Ledger 14]]="","",Table1[[#This Row],[Ledger 14]])</f>
        <v/>
      </c>
      <c r="ES183" t="str">
        <f>IF(Table1[[#This Row],[Ledger 14]]="","",IF(Table1[[#This Row],[Effect 14]]="Dr.",-Table1[[#This Row],[Amount 14]],Table1[[#This Row],[Amount 14]]))</f>
        <v/>
      </c>
      <c r="EV183" t="str">
        <f>IF(Table1[[#This Row],[Ledger 15]]="","","No")</f>
        <v/>
      </c>
      <c r="EW183" t="str">
        <f>IF(Table1[[#This Row],[Ledger 15]]="","",IF(Table1[[#This Row],[Effect 15]]="Dr.","Yes","No"))</f>
        <v/>
      </c>
      <c r="EX183" t="str">
        <f>IF(Table1[[#This Row],[Ledger 15]]="","",Table1[[#This Row],[Ledger 15]])</f>
        <v/>
      </c>
      <c r="EY183" t="str">
        <f>IF(Table1[[#This Row],[Ledger 15]]="","",IF(Table1[[#This Row],[Effect 15]]="Dr.",-Table1[[#This Row],[Amount 15]],Table1[[#This Row],[Amount 15]]))</f>
        <v/>
      </c>
      <c r="FD1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3">
        <f>IF(Table1[[#This Row],[Date]]="",0,IF(AND(Table1[[#This Row],[Date]]&gt;=$FE$2,Table1[[#This Row],[Date]]&lt;=$FE$3),0,1))</f>
        <v>0</v>
      </c>
      <c r="FF183">
        <f>IF(Table1[[#This Row],[Date]]="",0,IF(TYPE(VLOOKUP(Table1[[#This Row],[Voucher Type]],Table1[[#All],[Voucher Type Master]],1,FALSE))=16,1,0))</f>
        <v>0</v>
      </c>
      <c r="FG183">
        <f>IF(TYPE(IF(Table1[[#This Row],[Date]]="",0,IF(VLOOKUP(Table1[[#This Row],[Voucher Type]],$FY$5:$FZ$13,2,0)=Table1[[#This Row],[Effect 1]],0,1)))=16,1,0)</f>
        <v>0</v>
      </c>
      <c r="FH1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3">
        <f>IF(LEN(Table1[[#This Row],[Ledger 1]])&gt;0,IF(TYPE(VLOOKUP(Table1[[#This Row],[Ledger 1]],GZ:GZ,1,0))=16,1,0),0)</f>
        <v>0</v>
      </c>
      <c r="FJ183">
        <f>IF(LEN(Table1[[#This Row],[Ledger 2]])&gt;0,IF(TYPE(VLOOKUP(Table1[[#This Row],[Ledger 2]],GZ:GZ,1,0))=16,1,0),0)</f>
        <v>0</v>
      </c>
      <c r="FK183">
        <f>IF(LEN(Table1[[#This Row],[Ledger 3]])&gt;0,IF(TYPE(VLOOKUP(Table1[[#This Row],[Ledger 3]],GZ:GZ,1,0))=16,1,0),0)</f>
        <v>0</v>
      </c>
      <c r="FL183">
        <f>IF(LEN(Table1[[#This Row],[Ledger 4]])&gt;0,IF(TYPE(VLOOKUP(Table1[[#This Row],[Ledger 4]],GZ:GZ,1,0))=16,1,0),0)</f>
        <v>0</v>
      </c>
      <c r="FM183">
        <f>IF(LEN(Table1[[#This Row],[Ledger 5]])&gt;0,IF(TYPE(VLOOKUP(Table1[[#This Row],[Ledger 5]],GZ:GZ,1,0))=16,1,0),0)</f>
        <v>0</v>
      </c>
      <c r="FN183">
        <f>IF(LEN(Table1[[#This Row],[Ledger 6]])&gt;0,IF(TYPE(VLOOKUP(Table1[[#This Row],[Ledger 6]],$GZ:$GZ,1,0))=16,1,0),0)</f>
        <v>0</v>
      </c>
      <c r="FO183">
        <f>IF(LEN(Table1[[#This Row],[Ledger 7]])&gt;0,IF(TYPE(VLOOKUP(Table1[[#This Row],[Ledger 7]],$GZ:$GZ,1,0))=16,1,0),0)</f>
        <v>0</v>
      </c>
      <c r="FP183">
        <f>IF(LEN(Table1[[#This Row],[Ledger 8]])&gt;0,IF(TYPE(VLOOKUP(Table1[[#This Row],[Ledger 8]],$GZ:$GZ,1,0))=16,1,0),0)</f>
        <v>0</v>
      </c>
      <c r="FQ183">
        <f>IF(LEN(Table1[[#This Row],[Ledger 9]])&gt;0,IF(TYPE(VLOOKUP(Table1[[#This Row],[Ledger 9]],$GZ:$GZ,1,0))=16,1,0),0)</f>
        <v>0</v>
      </c>
      <c r="FR183">
        <f>IF(LEN(Table1[[#This Row],[Ledger 10]])&gt;0,IF(TYPE(VLOOKUP(Table1[[#This Row],[Ledger 10]],$GZ:$GZ,1,0))=16,1,0),0)</f>
        <v>0</v>
      </c>
      <c r="FS183">
        <f>IF(LEN(Table1[[#This Row],[Ledger 11]])&gt;0,IF(TYPE(VLOOKUP(Table1[[#This Row],[Ledger 11]],$GZ:$GZ,1,0))=16,1,0),0)</f>
        <v>0</v>
      </c>
      <c r="FT183">
        <f>IF(LEN(Table1[[#This Row],[Ledger 12]])&gt;0,IF(TYPE(VLOOKUP(Table1[[#This Row],[Ledger 12]],$GZ:$GZ,1,0))=16,1,0),0)</f>
        <v>0</v>
      </c>
      <c r="FU183">
        <f>IF(LEN(Table1[[#This Row],[Ledger 13]])&gt;0,IF(TYPE(VLOOKUP(Table1[[#This Row],[Ledger 13]],$GZ:$GZ,1,0))=16,1,0),0)</f>
        <v>0</v>
      </c>
      <c r="FV183">
        <f>IF(LEN(Table1[[#This Row],[Ledger 14]])&gt;0,IF(TYPE(VLOOKUP(Table1[[#This Row],[Ledger 14]],$GZ:$GZ,1,0))=16,1,0),0)</f>
        <v>0</v>
      </c>
      <c r="FW183">
        <f>IF(LEN(Table1[[#This Row],[Ledger 15]])&gt;0,IF(TYPE(VLOOKUP(Table1[[#This Row],[Ledger 15]],$GZ:$GZ,1,0))=16,1,0),0)</f>
        <v>0</v>
      </c>
    </row>
    <row r="184" spans="4:179" ht="33" customHeight="1" x14ac:dyDescent="0.45">
      <c r="D184" s="8">
        <f t="shared" si="11"/>
        <v>179</v>
      </c>
      <c r="E184" s="32"/>
      <c r="F184" s="34"/>
      <c r="G184" s="34"/>
      <c r="H184" s="34"/>
      <c r="I184" s="34"/>
      <c r="J184" s="38"/>
      <c r="K184" s="33"/>
      <c r="L184" s="36"/>
      <c r="M184" s="35"/>
      <c r="N184" s="34"/>
      <c r="O184" s="41"/>
      <c r="P184" s="35"/>
      <c r="Q184" s="34"/>
      <c r="R184" s="37"/>
      <c r="S184" s="35"/>
      <c r="T184" s="34"/>
      <c r="U184" s="37"/>
      <c r="V184" s="35"/>
      <c r="W184" s="34"/>
      <c r="X184" s="37"/>
      <c r="Y184" s="35"/>
      <c r="Z184" s="34"/>
      <c r="AA184" s="37"/>
      <c r="AB184" s="35"/>
      <c r="AC184" s="34"/>
      <c r="AD184" s="37"/>
      <c r="AE184" s="35"/>
      <c r="AF184" s="34"/>
      <c r="AG184" s="37"/>
      <c r="AH184" s="35"/>
      <c r="AI184" s="34"/>
      <c r="AJ184" s="37"/>
      <c r="AK184" s="35"/>
      <c r="AL184" s="34"/>
      <c r="AM184" s="37"/>
      <c r="AN184" s="35"/>
      <c r="AO184" s="34"/>
      <c r="AP184" s="37"/>
      <c r="AQ184" s="35"/>
      <c r="AR184" s="34"/>
      <c r="AS184" s="37"/>
      <c r="AT184" s="35"/>
      <c r="AU184" s="34"/>
      <c r="AV184" s="37"/>
      <c r="AW184" s="35"/>
      <c r="AX184" s="34"/>
      <c r="AY184" s="37"/>
      <c r="AZ184" s="35"/>
      <c r="BA184" s="34"/>
      <c r="BB184" s="37"/>
      <c r="BC1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4" s="7"/>
      <c r="BF184" t="str">
        <f>IF(Table1[[#This Row],[Date]]="","","&amp;lt;VOUCHER REMOTEID="&amp;""""&amp;$A$11&amp;$A$13&amp;ROW()&amp;""""&amp;" VCHTYPE="""&amp;F184&amp;""" ACTION="""&amp;"Create"&amp;"""&amp;gt;")</f>
        <v/>
      </c>
      <c r="BG184" t="str">
        <f>IF(Table1[[#This Row],[Date]]="","",TEXT(Table1[[#This Row],[Date]],"yyyymmdd"))</f>
        <v/>
      </c>
      <c r="BH184" t="str">
        <f>Table1[[#This Row],[Date2]]</f>
        <v/>
      </c>
      <c r="BI184" t="str">
        <f>IF(Table1[[#This Row],[Date]]="","",Table1[[#This Row],[Voucher Type]])</f>
        <v/>
      </c>
      <c r="BJ184" t="str">
        <f>IF(Table1[[#This Row],[Ref No / Invoice No]]="","",Table1[[#This Row],[Ref No / Invoice No]])</f>
        <v/>
      </c>
      <c r="BK184" t="str">
        <f>IF(Table1[[#This Row],[Voucher No]]="","",Table1[[#This Row],[Voucher No]])</f>
        <v/>
      </c>
      <c r="BL184" t="str">
        <f>IF(Table1[[#This Row],[Date]]="","",Table1[[#This Row],[Narration]])</f>
        <v/>
      </c>
      <c r="BM184" t="str">
        <f>IF(Table1[[#This Row],[Date]]="","",$A$11&amp;$A$13&amp;ROW())</f>
        <v/>
      </c>
      <c r="BN184" t="str">
        <f>IF(Table1[[#This Row],[Date]]="","",$A$13)</f>
        <v/>
      </c>
      <c r="BP184" t="str">
        <f>IF(Table1[[#This Row],[Ledger 1]]="","","No")</f>
        <v/>
      </c>
      <c r="BQ184" t="str">
        <f>IF(Table1[[#This Row],[Date]]="","",IF(Table1[[#This Row],[Effect 1]]="Dr.","Yes","No"))</f>
        <v/>
      </c>
      <c r="BR184" t="str">
        <f>IF(Table1[[#This Row],[Date]]="","",Table1[[#This Row],[Ledger 1]])</f>
        <v/>
      </c>
      <c r="BS184" t="str">
        <f>IF(Table1[[#This Row],[Date]]="","",IF(Table1[[#This Row],[Effect 1]]="Dr.",-Table1[[#This Row],[Amount 1]],Table1[[#This Row],[Amount 1]]))</f>
        <v/>
      </c>
      <c r="BV184" t="str">
        <f>IF(Table1[[#This Row],[Ledger 2]]="","","No")</f>
        <v/>
      </c>
      <c r="BW184" t="str">
        <f>IF(Table1[[#This Row],[Date]]="","",IF(Table1[[#This Row],[Effect 2]]="Dr.","Yes","No"))</f>
        <v/>
      </c>
      <c r="BX184" t="str">
        <f>IF(Table1[[#This Row],[Date]]="","",Table1[[#This Row],[Ledger 2]])</f>
        <v/>
      </c>
      <c r="BY184" t="str">
        <f>IF(Table1[[#This Row],[Date]]="","",IF(Table1[[#This Row],[Effect 2]]="Dr.",-Table1[[#This Row],[Amount 2]],Table1[[#This Row],[Amount 2]]))</f>
        <v/>
      </c>
      <c r="CB184" t="str">
        <f>IF(Table1[[#This Row],[Ledger 3]]="","","No")</f>
        <v/>
      </c>
      <c r="CC184" t="str">
        <f>IF(Table1[[#This Row],[Ledger 3]]="","",IF(Table1[[#This Row],[Effect 3]]="Dr.","Yes","No"))</f>
        <v/>
      </c>
      <c r="CD184" t="str">
        <f>IF(Table1[[#This Row],[Ledger 3]]="","",Table1[[#This Row],[Ledger 3]])</f>
        <v/>
      </c>
      <c r="CE184" t="str">
        <f>IF(Table1[[#This Row],[Ledger 3]]="","",IF(Table1[[#This Row],[Effect 3]]="Dr.",-Table1[[#This Row],[Amount 3]],Table1[[#This Row],[Amount 3]]))</f>
        <v/>
      </c>
      <c r="CH184" t="str">
        <f>IF(Table1[[#This Row],[Ledger 4]]="","","No")</f>
        <v/>
      </c>
      <c r="CI184" t="str">
        <f>IF(Table1[[#This Row],[Ledger 4]]="","",IF(Table1[[#This Row],[Effect 4]]="Dr.","Yes","No"))</f>
        <v/>
      </c>
      <c r="CJ184" t="str">
        <f>IF(Table1[[#This Row],[Ledger 4]]="","",Table1[[#This Row],[Ledger 4]])</f>
        <v/>
      </c>
      <c r="CK184" t="str">
        <f>IF(Table1[[#This Row],[Ledger 4]]="","",IF(Table1[[#This Row],[Effect 4]]="Dr.",-Table1[[#This Row],[Amount 4]],Table1[[#This Row],[Amount 4]]))</f>
        <v/>
      </c>
      <c r="CN184" t="str">
        <f>IF(Table1[[#This Row],[Ledger 5]]="","","No")</f>
        <v/>
      </c>
      <c r="CO184" t="str">
        <f>IF(Table1[[#This Row],[Ledger 5]]="","",IF(Table1[[#This Row],[Effect 5]]="Dr.","Yes","No"))</f>
        <v/>
      </c>
      <c r="CP184" t="str">
        <f>IF(Table1[[#This Row],[Ledger 5]]="","",Table1[[#This Row],[Ledger 5]])</f>
        <v/>
      </c>
      <c r="CQ184" t="str">
        <f>IF(Table1[[#This Row],[Ledger 5]]="","",IF(Table1[[#This Row],[Effect 5]]="Dr.",-Table1[[#This Row],[Amount 5]],Table1[[#This Row],[Amount 5]]))</f>
        <v/>
      </c>
      <c r="CT184" t="str">
        <f>IF(Table1[[#This Row],[Ledger 6]]="","","No")</f>
        <v/>
      </c>
      <c r="CU184" t="str">
        <f>IF(Table1[[#This Row],[Ledger 6]]="","",IF(Table1[[#This Row],[Effect 6]]="Dr.","Yes","No"))</f>
        <v/>
      </c>
      <c r="CV184" t="str">
        <f>IF(Table1[[#This Row],[Ledger 6]]="","",Table1[[#This Row],[Ledger 6]])</f>
        <v/>
      </c>
      <c r="CW184" t="str">
        <f>IF(Table1[[#This Row],[Ledger 6]]="","",IF(Table1[[#This Row],[Effect 6]]="Dr.",-Table1[[#This Row],[Amount 6]],Table1[[#This Row],[Amount 6]]))</f>
        <v/>
      </c>
      <c r="CZ184" t="str">
        <f>IF(Table1[[#This Row],[Ledger 7]]="","","No")</f>
        <v/>
      </c>
      <c r="DA184" t="str">
        <f>IF(Table1[[#This Row],[Ledger 7]]="","",IF(Table1[[#This Row],[Effect 7]]="Dr.","Yes","No"))</f>
        <v/>
      </c>
      <c r="DB184" t="str">
        <f>IF(Table1[[#This Row],[Ledger 7]]="","",Table1[[#This Row],[Ledger 7]])</f>
        <v/>
      </c>
      <c r="DC184" t="str">
        <f>IF(Table1[[#This Row],[Ledger 7]]="","",IF(Table1[[#This Row],[Effect 7]]="Dr.",-Table1[[#This Row],[Amount 7]],Table1[[#This Row],[Amount 7]]))</f>
        <v/>
      </c>
      <c r="DF184" t="str">
        <f>IF(Table1[[#This Row],[Ledger 8]]="","","No")</f>
        <v/>
      </c>
      <c r="DG184" t="str">
        <f>IF(Table1[[#This Row],[Ledger 8]]="","",IF(Table1[[#This Row],[Effect 8]]="Dr.","Yes","No"))</f>
        <v/>
      </c>
      <c r="DH184" t="str">
        <f>IF(Table1[[#This Row],[Ledger 8]]="","",Table1[[#This Row],[Ledger 8]])</f>
        <v/>
      </c>
      <c r="DI184" t="str">
        <f>IF(Table1[[#This Row],[Ledger 8]]="","",IF(Table1[[#This Row],[Effect 8]]="Dr.",-Table1[[#This Row],[Amount 8]],Table1[[#This Row],[Amount 8]]))</f>
        <v/>
      </c>
      <c r="DL184" t="str">
        <f>IF(Table1[[#This Row],[Ledger 9]]="","","No")</f>
        <v/>
      </c>
      <c r="DM184" t="str">
        <f>IF(Table1[[#This Row],[Ledger 9]]="","",IF(Table1[[#This Row],[Effect 9]]="Dr.","Yes","No"))</f>
        <v/>
      </c>
      <c r="DN184" t="str">
        <f>IF(Table1[[#This Row],[Ledger 9]]="","",Table1[[#This Row],[Ledger 9]])</f>
        <v/>
      </c>
      <c r="DO184" t="str">
        <f>IF(Table1[[#This Row],[Ledger 9]]="","",IF(Table1[[#This Row],[Effect 9]]="Dr.",-Table1[[#This Row],[Amount 9]],Table1[[#This Row],[Amount 9]]))</f>
        <v/>
      </c>
      <c r="DR184" t="str">
        <f>IF(Table1[[#This Row],[Ledger 10]]="","","No")</f>
        <v/>
      </c>
      <c r="DS184" t="str">
        <f>IF(Table1[[#This Row],[Ledger 10]]="","",IF(Table1[[#This Row],[Effect 10]]="Dr.","Yes","No"))</f>
        <v/>
      </c>
      <c r="DT184" t="str">
        <f>IF(Table1[[#This Row],[Ledger 10]]="","",Table1[[#This Row],[Ledger 10]])</f>
        <v/>
      </c>
      <c r="DU184" t="str">
        <f>IF(Table1[[#This Row],[Ledger 10]]="","",IF(Table1[[#This Row],[Effect 10]]="Dr.",-Table1[[#This Row],[Amount 10]],Table1[[#This Row],[Amount 10]]))</f>
        <v/>
      </c>
      <c r="DX184" t="str">
        <f>IF(Table1[[#This Row],[Ledger 11]]="","","No")</f>
        <v/>
      </c>
      <c r="DY184" t="str">
        <f>IF(Table1[[#This Row],[Ledger 11]]="","",IF(Table1[[#This Row],[Effect 11]]="Dr.","Yes","No"))</f>
        <v/>
      </c>
      <c r="DZ184" t="str">
        <f>IF(Table1[[#This Row],[Ledger 11]]="","",Table1[[#This Row],[Ledger 11]])</f>
        <v/>
      </c>
      <c r="EA184" t="str">
        <f>IF(Table1[[#This Row],[Ledger 11]]="","",IF(Table1[[#This Row],[Effect 11]]="Dr.",-Table1[[#This Row],[Amount 11]],Table1[[#This Row],[Amount 11]]))</f>
        <v/>
      </c>
      <c r="ED184" t="str">
        <f>IF(Table1[[#This Row],[Ledger 12]]="","","No")</f>
        <v/>
      </c>
      <c r="EE184" t="str">
        <f>IF(Table1[[#This Row],[Ledger 12]]="","",IF(Table1[[#This Row],[Effect 12]]="Dr.","Yes","No"))</f>
        <v/>
      </c>
      <c r="EF184" t="str">
        <f>IF(Table1[[#This Row],[Ledger 12]]="","",Table1[[#This Row],[Ledger 12]])</f>
        <v/>
      </c>
      <c r="EG184" t="str">
        <f>IF(Table1[[#This Row],[Ledger 12]]="","",IF(Table1[[#This Row],[Effect 12]]="Dr.",-Table1[[#This Row],[Amount 12]],Table1[[#This Row],[Amount 12]]))</f>
        <v/>
      </c>
      <c r="EJ184" t="str">
        <f>IF(Table1[[#This Row],[Ledger 13]]="","","No")</f>
        <v/>
      </c>
      <c r="EK184" t="str">
        <f>IF(Table1[[#This Row],[Ledger 13]]="","",IF(Table1[[#This Row],[Effect 13]]="Dr.","Yes","No"))</f>
        <v/>
      </c>
      <c r="EL184" t="str">
        <f>IF(Table1[[#This Row],[Ledger 13]]="","",Table1[[#This Row],[Ledger 13]])</f>
        <v/>
      </c>
      <c r="EM184" t="str">
        <f>IF(Table1[[#This Row],[Ledger 13]]="","",IF(Table1[[#This Row],[Effect 13]]="Dr.",-Table1[[#This Row],[Amount 13]],Table1[[#This Row],[Amount 13]]))</f>
        <v/>
      </c>
      <c r="EP184" t="str">
        <f>IF(Table1[[#This Row],[Ledger 14]]="","","No")</f>
        <v/>
      </c>
      <c r="EQ184" t="str">
        <f>IF(Table1[[#This Row],[Ledger 14]]="","",IF(Table1[[#This Row],[Effect 14]]="Dr.","Yes","No"))</f>
        <v/>
      </c>
      <c r="ER184" t="str">
        <f>IF(Table1[[#This Row],[Ledger 14]]="","",Table1[[#This Row],[Ledger 14]])</f>
        <v/>
      </c>
      <c r="ES184" t="str">
        <f>IF(Table1[[#This Row],[Ledger 14]]="","",IF(Table1[[#This Row],[Effect 14]]="Dr.",-Table1[[#This Row],[Amount 14]],Table1[[#This Row],[Amount 14]]))</f>
        <v/>
      </c>
      <c r="EV184" t="str">
        <f>IF(Table1[[#This Row],[Ledger 15]]="","","No")</f>
        <v/>
      </c>
      <c r="EW184" t="str">
        <f>IF(Table1[[#This Row],[Ledger 15]]="","",IF(Table1[[#This Row],[Effect 15]]="Dr.","Yes","No"))</f>
        <v/>
      </c>
      <c r="EX184" t="str">
        <f>IF(Table1[[#This Row],[Ledger 15]]="","",Table1[[#This Row],[Ledger 15]])</f>
        <v/>
      </c>
      <c r="EY184" t="str">
        <f>IF(Table1[[#This Row],[Ledger 15]]="","",IF(Table1[[#This Row],[Effect 15]]="Dr.",-Table1[[#This Row],[Amount 15]],Table1[[#This Row],[Amount 15]]))</f>
        <v/>
      </c>
      <c r="FD1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4">
        <f>IF(Table1[[#This Row],[Date]]="",0,IF(AND(Table1[[#This Row],[Date]]&gt;=$FE$2,Table1[[#This Row],[Date]]&lt;=$FE$3),0,1))</f>
        <v>0</v>
      </c>
      <c r="FF184">
        <f>IF(Table1[[#This Row],[Date]]="",0,IF(TYPE(VLOOKUP(Table1[[#This Row],[Voucher Type]],Table1[[#All],[Voucher Type Master]],1,FALSE))=16,1,0))</f>
        <v>0</v>
      </c>
      <c r="FG184">
        <f>IF(TYPE(IF(Table1[[#This Row],[Date]]="",0,IF(VLOOKUP(Table1[[#This Row],[Voucher Type]],$FY$5:$FZ$13,2,0)=Table1[[#This Row],[Effect 1]],0,1)))=16,1,0)</f>
        <v>0</v>
      </c>
      <c r="FH1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4">
        <f>IF(LEN(Table1[[#This Row],[Ledger 1]])&gt;0,IF(TYPE(VLOOKUP(Table1[[#This Row],[Ledger 1]],GZ:GZ,1,0))=16,1,0),0)</f>
        <v>0</v>
      </c>
      <c r="FJ184">
        <f>IF(LEN(Table1[[#This Row],[Ledger 2]])&gt;0,IF(TYPE(VLOOKUP(Table1[[#This Row],[Ledger 2]],GZ:GZ,1,0))=16,1,0),0)</f>
        <v>0</v>
      </c>
      <c r="FK184">
        <f>IF(LEN(Table1[[#This Row],[Ledger 3]])&gt;0,IF(TYPE(VLOOKUP(Table1[[#This Row],[Ledger 3]],GZ:GZ,1,0))=16,1,0),0)</f>
        <v>0</v>
      </c>
      <c r="FL184">
        <f>IF(LEN(Table1[[#This Row],[Ledger 4]])&gt;0,IF(TYPE(VLOOKUP(Table1[[#This Row],[Ledger 4]],GZ:GZ,1,0))=16,1,0),0)</f>
        <v>0</v>
      </c>
      <c r="FM184">
        <f>IF(LEN(Table1[[#This Row],[Ledger 5]])&gt;0,IF(TYPE(VLOOKUP(Table1[[#This Row],[Ledger 5]],GZ:GZ,1,0))=16,1,0),0)</f>
        <v>0</v>
      </c>
      <c r="FN184">
        <f>IF(LEN(Table1[[#This Row],[Ledger 6]])&gt;0,IF(TYPE(VLOOKUP(Table1[[#This Row],[Ledger 6]],$GZ:$GZ,1,0))=16,1,0),0)</f>
        <v>0</v>
      </c>
      <c r="FO184">
        <f>IF(LEN(Table1[[#This Row],[Ledger 7]])&gt;0,IF(TYPE(VLOOKUP(Table1[[#This Row],[Ledger 7]],$GZ:$GZ,1,0))=16,1,0),0)</f>
        <v>0</v>
      </c>
      <c r="FP184">
        <f>IF(LEN(Table1[[#This Row],[Ledger 8]])&gt;0,IF(TYPE(VLOOKUP(Table1[[#This Row],[Ledger 8]],$GZ:$GZ,1,0))=16,1,0),0)</f>
        <v>0</v>
      </c>
      <c r="FQ184">
        <f>IF(LEN(Table1[[#This Row],[Ledger 9]])&gt;0,IF(TYPE(VLOOKUP(Table1[[#This Row],[Ledger 9]],$GZ:$GZ,1,0))=16,1,0),0)</f>
        <v>0</v>
      </c>
      <c r="FR184">
        <f>IF(LEN(Table1[[#This Row],[Ledger 10]])&gt;0,IF(TYPE(VLOOKUP(Table1[[#This Row],[Ledger 10]],$GZ:$GZ,1,0))=16,1,0),0)</f>
        <v>0</v>
      </c>
      <c r="FS184">
        <f>IF(LEN(Table1[[#This Row],[Ledger 11]])&gt;0,IF(TYPE(VLOOKUP(Table1[[#This Row],[Ledger 11]],$GZ:$GZ,1,0))=16,1,0),0)</f>
        <v>0</v>
      </c>
      <c r="FT184">
        <f>IF(LEN(Table1[[#This Row],[Ledger 12]])&gt;0,IF(TYPE(VLOOKUP(Table1[[#This Row],[Ledger 12]],$GZ:$GZ,1,0))=16,1,0),0)</f>
        <v>0</v>
      </c>
      <c r="FU184">
        <f>IF(LEN(Table1[[#This Row],[Ledger 13]])&gt;0,IF(TYPE(VLOOKUP(Table1[[#This Row],[Ledger 13]],$GZ:$GZ,1,0))=16,1,0),0)</f>
        <v>0</v>
      </c>
      <c r="FV184">
        <f>IF(LEN(Table1[[#This Row],[Ledger 14]])&gt;0,IF(TYPE(VLOOKUP(Table1[[#This Row],[Ledger 14]],$GZ:$GZ,1,0))=16,1,0),0)</f>
        <v>0</v>
      </c>
      <c r="FW184">
        <f>IF(LEN(Table1[[#This Row],[Ledger 15]])&gt;0,IF(TYPE(VLOOKUP(Table1[[#This Row],[Ledger 15]],$GZ:$GZ,1,0))=16,1,0),0)</f>
        <v>0</v>
      </c>
    </row>
    <row r="185" spans="4:179" ht="33" customHeight="1" x14ac:dyDescent="0.45">
      <c r="D185" s="8">
        <f t="shared" si="11"/>
        <v>180</v>
      </c>
      <c r="E185" s="32"/>
      <c r="F185" s="34"/>
      <c r="G185" s="34"/>
      <c r="H185" s="34"/>
      <c r="I185" s="34"/>
      <c r="J185" s="38"/>
      <c r="K185" s="33"/>
      <c r="L185" s="36"/>
      <c r="M185" s="35"/>
      <c r="N185" s="34"/>
      <c r="O185" s="41"/>
      <c r="P185" s="35"/>
      <c r="Q185" s="34"/>
      <c r="R185" s="37"/>
      <c r="S185" s="35"/>
      <c r="T185" s="34"/>
      <c r="U185" s="37"/>
      <c r="V185" s="35"/>
      <c r="W185" s="34"/>
      <c r="X185" s="37"/>
      <c r="Y185" s="35"/>
      <c r="Z185" s="34"/>
      <c r="AA185" s="37"/>
      <c r="AB185" s="35"/>
      <c r="AC185" s="34"/>
      <c r="AD185" s="37"/>
      <c r="AE185" s="35"/>
      <c r="AF185" s="34"/>
      <c r="AG185" s="37"/>
      <c r="AH185" s="35"/>
      <c r="AI185" s="34"/>
      <c r="AJ185" s="37"/>
      <c r="AK185" s="35"/>
      <c r="AL185" s="34"/>
      <c r="AM185" s="37"/>
      <c r="AN185" s="35"/>
      <c r="AO185" s="34"/>
      <c r="AP185" s="37"/>
      <c r="AQ185" s="35"/>
      <c r="AR185" s="34"/>
      <c r="AS185" s="37"/>
      <c r="AT185" s="35"/>
      <c r="AU185" s="34"/>
      <c r="AV185" s="37"/>
      <c r="AW185" s="35"/>
      <c r="AX185" s="34"/>
      <c r="AY185" s="37"/>
      <c r="AZ185" s="35"/>
      <c r="BA185" s="34"/>
      <c r="BB185" s="37"/>
      <c r="BC1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5" s="7"/>
      <c r="BF185" t="str">
        <f>IF(Table1[[#This Row],[Date]]="","","&amp;lt;VOUCHER REMOTEID="&amp;""""&amp;$A$11&amp;$A$13&amp;ROW()&amp;""""&amp;" VCHTYPE="""&amp;F185&amp;""" ACTION="""&amp;"Create"&amp;"""&amp;gt;")</f>
        <v/>
      </c>
      <c r="BG185" t="str">
        <f>IF(Table1[[#This Row],[Date]]="","",TEXT(Table1[[#This Row],[Date]],"yyyymmdd"))</f>
        <v/>
      </c>
      <c r="BH185" t="str">
        <f>Table1[[#This Row],[Date2]]</f>
        <v/>
      </c>
      <c r="BI185" t="str">
        <f>IF(Table1[[#This Row],[Date]]="","",Table1[[#This Row],[Voucher Type]])</f>
        <v/>
      </c>
      <c r="BJ185" t="str">
        <f>IF(Table1[[#This Row],[Ref No / Invoice No]]="","",Table1[[#This Row],[Ref No / Invoice No]])</f>
        <v/>
      </c>
      <c r="BK185" t="str">
        <f>IF(Table1[[#This Row],[Voucher No]]="","",Table1[[#This Row],[Voucher No]])</f>
        <v/>
      </c>
      <c r="BL185" t="str">
        <f>IF(Table1[[#This Row],[Date]]="","",Table1[[#This Row],[Narration]])</f>
        <v/>
      </c>
      <c r="BM185" t="str">
        <f>IF(Table1[[#This Row],[Date]]="","",$A$11&amp;$A$13&amp;ROW())</f>
        <v/>
      </c>
      <c r="BN185" t="str">
        <f>IF(Table1[[#This Row],[Date]]="","",$A$13)</f>
        <v/>
      </c>
      <c r="BP185" t="str">
        <f>IF(Table1[[#This Row],[Ledger 1]]="","","No")</f>
        <v/>
      </c>
      <c r="BQ185" t="str">
        <f>IF(Table1[[#This Row],[Date]]="","",IF(Table1[[#This Row],[Effect 1]]="Dr.","Yes","No"))</f>
        <v/>
      </c>
      <c r="BR185" t="str">
        <f>IF(Table1[[#This Row],[Date]]="","",Table1[[#This Row],[Ledger 1]])</f>
        <v/>
      </c>
      <c r="BS185" t="str">
        <f>IF(Table1[[#This Row],[Date]]="","",IF(Table1[[#This Row],[Effect 1]]="Dr.",-Table1[[#This Row],[Amount 1]],Table1[[#This Row],[Amount 1]]))</f>
        <v/>
      </c>
      <c r="BV185" t="str">
        <f>IF(Table1[[#This Row],[Ledger 2]]="","","No")</f>
        <v/>
      </c>
      <c r="BW185" t="str">
        <f>IF(Table1[[#This Row],[Date]]="","",IF(Table1[[#This Row],[Effect 2]]="Dr.","Yes","No"))</f>
        <v/>
      </c>
      <c r="BX185" t="str">
        <f>IF(Table1[[#This Row],[Date]]="","",Table1[[#This Row],[Ledger 2]])</f>
        <v/>
      </c>
      <c r="BY185" t="str">
        <f>IF(Table1[[#This Row],[Date]]="","",IF(Table1[[#This Row],[Effect 2]]="Dr.",-Table1[[#This Row],[Amount 2]],Table1[[#This Row],[Amount 2]]))</f>
        <v/>
      </c>
      <c r="CB185" t="str">
        <f>IF(Table1[[#This Row],[Ledger 3]]="","","No")</f>
        <v/>
      </c>
      <c r="CC185" t="str">
        <f>IF(Table1[[#This Row],[Ledger 3]]="","",IF(Table1[[#This Row],[Effect 3]]="Dr.","Yes","No"))</f>
        <v/>
      </c>
      <c r="CD185" t="str">
        <f>IF(Table1[[#This Row],[Ledger 3]]="","",Table1[[#This Row],[Ledger 3]])</f>
        <v/>
      </c>
      <c r="CE185" t="str">
        <f>IF(Table1[[#This Row],[Ledger 3]]="","",IF(Table1[[#This Row],[Effect 3]]="Dr.",-Table1[[#This Row],[Amount 3]],Table1[[#This Row],[Amount 3]]))</f>
        <v/>
      </c>
      <c r="CH185" t="str">
        <f>IF(Table1[[#This Row],[Ledger 4]]="","","No")</f>
        <v/>
      </c>
      <c r="CI185" t="str">
        <f>IF(Table1[[#This Row],[Ledger 4]]="","",IF(Table1[[#This Row],[Effect 4]]="Dr.","Yes","No"))</f>
        <v/>
      </c>
      <c r="CJ185" t="str">
        <f>IF(Table1[[#This Row],[Ledger 4]]="","",Table1[[#This Row],[Ledger 4]])</f>
        <v/>
      </c>
      <c r="CK185" t="str">
        <f>IF(Table1[[#This Row],[Ledger 4]]="","",IF(Table1[[#This Row],[Effect 4]]="Dr.",-Table1[[#This Row],[Amount 4]],Table1[[#This Row],[Amount 4]]))</f>
        <v/>
      </c>
      <c r="CN185" t="str">
        <f>IF(Table1[[#This Row],[Ledger 5]]="","","No")</f>
        <v/>
      </c>
      <c r="CO185" t="str">
        <f>IF(Table1[[#This Row],[Ledger 5]]="","",IF(Table1[[#This Row],[Effect 5]]="Dr.","Yes","No"))</f>
        <v/>
      </c>
      <c r="CP185" t="str">
        <f>IF(Table1[[#This Row],[Ledger 5]]="","",Table1[[#This Row],[Ledger 5]])</f>
        <v/>
      </c>
      <c r="CQ185" t="str">
        <f>IF(Table1[[#This Row],[Ledger 5]]="","",IF(Table1[[#This Row],[Effect 5]]="Dr.",-Table1[[#This Row],[Amount 5]],Table1[[#This Row],[Amount 5]]))</f>
        <v/>
      </c>
      <c r="CT185" t="str">
        <f>IF(Table1[[#This Row],[Ledger 6]]="","","No")</f>
        <v/>
      </c>
      <c r="CU185" t="str">
        <f>IF(Table1[[#This Row],[Ledger 6]]="","",IF(Table1[[#This Row],[Effect 6]]="Dr.","Yes","No"))</f>
        <v/>
      </c>
      <c r="CV185" t="str">
        <f>IF(Table1[[#This Row],[Ledger 6]]="","",Table1[[#This Row],[Ledger 6]])</f>
        <v/>
      </c>
      <c r="CW185" t="str">
        <f>IF(Table1[[#This Row],[Ledger 6]]="","",IF(Table1[[#This Row],[Effect 6]]="Dr.",-Table1[[#This Row],[Amount 6]],Table1[[#This Row],[Amount 6]]))</f>
        <v/>
      </c>
      <c r="CZ185" t="str">
        <f>IF(Table1[[#This Row],[Ledger 7]]="","","No")</f>
        <v/>
      </c>
      <c r="DA185" t="str">
        <f>IF(Table1[[#This Row],[Ledger 7]]="","",IF(Table1[[#This Row],[Effect 7]]="Dr.","Yes","No"))</f>
        <v/>
      </c>
      <c r="DB185" t="str">
        <f>IF(Table1[[#This Row],[Ledger 7]]="","",Table1[[#This Row],[Ledger 7]])</f>
        <v/>
      </c>
      <c r="DC185" t="str">
        <f>IF(Table1[[#This Row],[Ledger 7]]="","",IF(Table1[[#This Row],[Effect 7]]="Dr.",-Table1[[#This Row],[Amount 7]],Table1[[#This Row],[Amount 7]]))</f>
        <v/>
      </c>
      <c r="DF185" t="str">
        <f>IF(Table1[[#This Row],[Ledger 8]]="","","No")</f>
        <v/>
      </c>
      <c r="DG185" t="str">
        <f>IF(Table1[[#This Row],[Ledger 8]]="","",IF(Table1[[#This Row],[Effect 8]]="Dr.","Yes","No"))</f>
        <v/>
      </c>
      <c r="DH185" t="str">
        <f>IF(Table1[[#This Row],[Ledger 8]]="","",Table1[[#This Row],[Ledger 8]])</f>
        <v/>
      </c>
      <c r="DI185" t="str">
        <f>IF(Table1[[#This Row],[Ledger 8]]="","",IF(Table1[[#This Row],[Effect 8]]="Dr.",-Table1[[#This Row],[Amount 8]],Table1[[#This Row],[Amount 8]]))</f>
        <v/>
      </c>
      <c r="DL185" t="str">
        <f>IF(Table1[[#This Row],[Ledger 9]]="","","No")</f>
        <v/>
      </c>
      <c r="DM185" t="str">
        <f>IF(Table1[[#This Row],[Ledger 9]]="","",IF(Table1[[#This Row],[Effect 9]]="Dr.","Yes","No"))</f>
        <v/>
      </c>
      <c r="DN185" t="str">
        <f>IF(Table1[[#This Row],[Ledger 9]]="","",Table1[[#This Row],[Ledger 9]])</f>
        <v/>
      </c>
      <c r="DO185" t="str">
        <f>IF(Table1[[#This Row],[Ledger 9]]="","",IF(Table1[[#This Row],[Effect 9]]="Dr.",-Table1[[#This Row],[Amount 9]],Table1[[#This Row],[Amount 9]]))</f>
        <v/>
      </c>
      <c r="DR185" t="str">
        <f>IF(Table1[[#This Row],[Ledger 10]]="","","No")</f>
        <v/>
      </c>
      <c r="DS185" t="str">
        <f>IF(Table1[[#This Row],[Ledger 10]]="","",IF(Table1[[#This Row],[Effect 10]]="Dr.","Yes","No"))</f>
        <v/>
      </c>
      <c r="DT185" t="str">
        <f>IF(Table1[[#This Row],[Ledger 10]]="","",Table1[[#This Row],[Ledger 10]])</f>
        <v/>
      </c>
      <c r="DU185" t="str">
        <f>IF(Table1[[#This Row],[Ledger 10]]="","",IF(Table1[[#This Row],[Effect 10]]="Dr.",-Table1[[#This Row],[Amount 10]],Table1[[#This Row],[Amount 10]]))</f>
        <v/>
      </c>
      <c r="DX185" t="str">
        <f>IF(Table1[[#This Row],[Ledger 11]]="","","No")</f>
        <v/>
      </c>
      <c r="DY185" t="str">
        <f>IF(Table1[[#This Row],[Ledger 11]]="","",IF(Table1[[#This Row],[Effect 11]]="Dr.","Yes","No"))</f>
        <v/>
      </c>
      <c r="DZ185" t="str">
        <f>IF(Table1[[#This Row],[Ledger 11]]="","",Table1[[#This Row],[Ledger 11]])</f>
        <v/>
      </c>
      <c r="EA185" t="str">
        <f>IF(Table1[[#This Row],[Ledger 11]]="","",IF(Table1[[#This Row],[Effect 11]]="Dr.",-Table1[[#This Row],[Amount 11]],Table1[[#This Row],[Amount 11]]))</f>
        <v/>
      </c>
      <c r="ED185" t="str">
        <f>IF(Table1[[#This Row],[Ledger 12]]="","","No")</f>
        <v/>
      </c>
      <c r="EE185" t="str">
        <f>IF(Table1[[#This Row],[Ledger 12]]="","",IF(Table1[[#This Row],[Effect 12]]="Dr.","Yes","No"))</f>
        <v/>
      </c>
      <c r="EF185" t="str">
        <f>IF(Table1[[#This Row],[Ledger 12]]="","",Table1[[#This Row],[Ledger 12]])</f>
        <v/>
      </c>
      <c r="EG185" t="str">
        <f>IF(Table1[[#This Row],[Ledger 12]]="","",IF(Table1[[#This Row],[Effect 12]]="Dr.",-Table1[[#This Row],[Amount 12]],Table1[[#This Row],[Amount 12]]))</f>
        <v/>
      </c>
      <c r="EJ185" t="str">
        <f>IF(Table1[[#This Row],[Ledger 13]]="","","No")</f>
        <v/>
      </c>
      <c r="EK185" t="str">
        <f>IF(Table1[[#This Row],[Ledger 13]]="","",IF(Table1[[#This Row],[Effect 13]]="Dr.","Yes","No"))</f>
        <v/>
      </c>
      <c r="EL185" t="str">
        <f>IF(Table1[[#This Row],[Ledger 13]]="","",Table1[[#This Row],[Ledger 13]])</f>
        <v/>
      </c>
      <c r="EM185" t="str">
        <f>IF(Table1[[#This Row],[Ledger 13]]="","",IF(Table1[[#This Row],[Effect 13]]="Dr.",-Table1[[#This Row],[Amount 13]],Table1[[#This Row],[Amount 13]]))</f>
        <v/>
      </c>
      <c r="EP185" t="str">
        <f>IF(Table1[[#This Row],[Ledger 14]]="","","No")</f>
        <v/>
      </c>
      <c r="EQ185" t="str">
        <f>IF(Table1[[#This Row],[Ledger 14]]="","",IF(Table1[[#This Row],[Effect 14]]="Dr.","Yes","No"))</f>
        <v/>
      </c>
      <c r="ER185" t="str">
        <f>IF(Table1[[#This Row],[Ledger 14]]="","",Table1[[#This Row],[Ledger 14]])</f>
        <v/>
      </c>
      <c r="ES185" t="str">
        <f>IF(Table1[[#This Row],[Ledger 14]]="","",IF(Table1[[#This Row],[Effect 14]]="Dr.",-Table1[[#This Row],[Amount 14]],Table1[[#This Row],[Amount 14]]))</f>
        <v/>
      </c>
      <c r="EV185" t="str">
        <f>IF(Table1[[#This Row],[Ledger 15]]="","","No")</f>
        <v/>
      </c>
      <c r="EW185" t="str">
        <f>IF(Table1[[#This Row],[Ledger 15]]="","",IF(Table1[[#This Row],[Effect 15]]="Dr.","Yes","No"))</f>
        <v/>
      </c>
      <c r="EX185" t="str">
        <f>IF(Table1[[#This Row],[Ledger 15]]="","",Table1[[#This Row],[Ledger 15]])</f>
        <v/>
      </c>
      <c r="EY185" t="str">
        <f>IF(Table1[[#This Row],[Ledger 15]]="","",IF(Table1[[#This Row],[Effect 15]]="Dr.",-Table1[[#This Row],[Amount 15]],Table1[[#This Row],[Amount 15]]))</f>
        <v/>
      </c>
      <c r="FD1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5">
        <f>IF(Table1[[#This Row],[Date]]="",0,IF(AND(Table1[[#This Row],[Date]]&gt;=$FE$2,Table1[[#This Row],[Date]]&lt;=$FE$3),0,1))</f>
        <v>0</v>
      </c>
      <c r="FF185">
        <f>IF(Table1[[#This Row],[Date]]="",0,IF(TYPE(VLOOKUP(Table1[[#This Row],[Voucher Type]],Table1[[#All],[Voucher Type Master]],1,FALSE))=16,1,0))</f>
        <v>0</v>
      </c>
      <c r="FG185">
        <f>IF(TYPE(IF(Table1[[#This Row],[Date]]="",0,IF(VLOOKUP(Table1[[#This Row],[Voucher Type]],$FY$5:$FZ$13,2,0)=Table1[[#This Row],[Effect 1]],0,1)))=16,1,0)</f>
        <v>0</v>
      </c>
      <c r="FH1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5">
        <f>IF(LEN(Table1[[#This Row],[Ledger 1]])&gt;0,IF(TYPE(VLOOKUP(Table1[[#This Row],[Ledger 1]],GZ:GZ,1,0))=16,1,0),0)</f>
        <v>0</v>
      </c>
      <c r="FJ185">
        <f>IF(LEN(Table1[[#This Row],[Ledger 2]])&gt;0,IF(TYPE(VLOOKUP(Table1[[#This Row],[Ledger 2]],GZ:GZ,1,0))=16,1,0),0)</f>
        <v>0</v>
      </c>
      <c r="FK185">
        <f>IF(LEN(Table1[[#This Row],[Ledger 3]])&gt;0,IF(TYPE(VLOOKUP(Table1[[#This Row],[Ledger 3]],GZ:GZ,1,0))=16,1,0),0)</f>
        <v>0</v>
      </c>
      <c r="FL185">
        <f>IF(LEN(Table1[[#This Row],[Ledger 4]])&gt;0,IF(TYPE(VLOOKUP(Table1[[#This Row],[Ledger 4]],GZ:GZ,1,0))=16,1,0),0)</f>
        <v>0</v>
      </c>
      <c r="FM185">
        <f>IF(LEN(Table1[[#This Row],[Ledger 5]])&gt;0,IF(TYPE(VLOOKUP(Table1[[#This Row],[Ledger 5]],GZ:GZ,1,0))=16,1,0),0)</f>
        <v>0</v>
      </c>
      <c r="FN185">
        <f>IF(LEN(Table1[[#This Row],[Ledger 6]])&gt;0,IF(TYPE(VLOOKUP(Table1[[#This Row],[Ledger 6]],$GZ:$GZ,1,0))=16,1,0),0)</f>
        <v>0</v>
      </c>
      <c r="FO185">
        <f>IF(LEN(Table1[[#This Row],[Ledger 7]])&gt;0,IF(TYPE(VLOOKUP(Table1[[#This Row],[Ledger 7]],$GZ:$GZ,1,0))=16,1,0),0)</f>
        <v>0</v>
      </c>
      <c r="FP185">
        <f>IF(LEN(Table1[[#This Row],[Ledger 8]])&gt;0,IF(TYPE(VLOOKUP(Table1[[#This Row],[Ledger 8]],$GZ:$GZ,1,0))=16,1,0),0)</f>
        <v>0</v>
      </c>
      <c r="FQ185">
        <f>IF(LEN(Table1[[#This Row],[Ledger 9]])&gt;0,IF(TYPE(VLOOKUP(Table1[[#This Row],[Ledger 9]],$GZ:$GZ,1,0))=16,1,0),0)</f>
        <v>0</v>
      </c>
      <c r="FR185">
        <f>IF(LEN(Table1[[#This Row],[Ledger 10]])&gt;0,IF(TYPE(VLOOKUP(Table1[[#This Row],[Ledger 10]],$GZ:$GZ,1,0))=16,1,0),0)</f>
        <v>0</v>
      </c>
      <c r="FS185">
        <f>IF(LEN(Table1[[#This Row],[Ledger 11]])&gt;0,IF(TYPE(VLOOKUP(Table1[[#This Row],[Ledger 11]],$GZ:$GZ,1,0))=16,1,0),0)</f>
        <v>0</v>
      </c>
      <c r="FT185">
        <f>IF(LEN(Table1[[#This Row],[Ledger 12]])&gt;0,IF(TYPE(VLOOKUP(Table1[[#This Row],[Ledger 12]],$GZ:$GZ,1,0))=16,1,0),0)</f>
        <v>0</v>
      </c>
      <c r="FU185">
        <f>IF(LEN(Table1[[#This Row],[Ledger 13]])&gt;0,IF(TYPE(VLOOKUP(Table1[[#This Row],[Ledger 13]],$GZ:$GZ,1,0))=16,1,0),0)</f>
        <v>0</v>
      </c>
      <c r="FV185">
        <f>IF(LEN(Table1[[#This Row],[Ledger 14]])&gt;0,IF(TYPE(VLOOKUP(Table1[[#This Row],[Ledger 14]],$GZ:$GZ,1,0))=16,1,0),0)</f>
        <v>0</v>
      </c>
      <c r="FW185">
        <f>IF(LEN(Table1[[#This Row],[Ledger 15]])&gt;0,IF(TYPE(VLOOKUP(Table1[[#This Row],[Ledger 15]],$GZ:$GZ,1,0))=16,1,0),0)</f>
        <v>0</v>
      </c>
    </row>
    <row r="186" spans="4:179" ht="33" customHeight="1" x14ac:dyDescent="0.45">
      <c r="D186" s="8">
        <f t="shared" si="11"/>
        <v>181</v>
      </c>
      <c r="E186" s="32"/>
      <c r="F186" s="34"/>
      <c r="G186" s="34"/>
      <c r="H186" s="34"/>
      <c r="I186" s="34"/>
      <c r="J186" s="38"/>
      <c r="K186" s="33"/>
      <c r="L186" s="36"/>
      <c r="M186" s="35"/>
      <c r="N186" s="34"/>
      <c r="O186" s="41"/>
      <c r="P186" s="35"/>
      <c r="Q186" s="34"/>
      <c r="R186" s="37"/>
      <c r="S186" s="35"/>
      <c r="T186" s="34"/>
      <c r="U186" s="37"/>
      <c r="V186" s="35"/>
      <c r="W186" s="34"/>
      <c r="X186" s="37"/>
      <c r="Y186" s="35"/>
      <c r="Z186" s="34"/>
      <c r="AA186" s="37"/>
      <c r="AB186" s="35"/>
      <c r="AC186" s="34"/>
      <c r="AD186" s="37"/>
      <c r="AE186" s="35"/>
      <c r="AF186" s="34"/>
      <c r="AG186" s="37"/>
      <c r="AH186" s="35"/>
      <c r="AI186" s="34"/>
      <c r="AJ186" s="37"/>
      <c r="AK186" s="35"/>
      <c r="AL186" s="34"/>
      <c r="AM186" s="37"/>
      <c r="AN186" s="35"/>
      <c r="AO186" s="34"/>
      <c r="AP186" s="37"/>
      <c r="AQ186" s="35"/>
      <c r="AR186" s="34"/>
      <c r="AS186" s="37"/>
      <c r="AT186" s="35"/>
      <c r="AU186" s="34"/>
      <c r="AV186" s="37"/>
      <c r="AW186" s="35"/>
      <c r="AX186" s="34"/>
      <c r="AY186" s="37"/>
      <c r="AZ186" s="35"/>
      <c r="BA186" s="34"/>
      <c r="BB186" s="37"/>
      <c r="BC1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6" s="7"/>
      <c r="BF186" t="str">
        <f>IF(Table1[[#This Row],[Date]]="","","&amp;lt;VOUCHER REMOTEID="&amp;""""&amp;$A$11&amp;$A$13&amp;ROW()&amp;""""&amp;" VCHTYPE="""&amp;F186&amp;""" ACTION="""&amp;"Create"&amp;"""&amp;gt;")</f>
        <v/>
      </c>
      <c r="BG186" t="str">
        <f>IF(Table1[[#This Row],[Date]]="","",TEXT(Table1[[#This Row],[Date]],"yyyymmdd"))</f>
        <v/>
      </c>
      <c r="BH186" t="str">
        <f>Table1[[#This Row],[Date2]]</f>
        <v/>
      </c>
      <c r="BI186" t="str">
        <f>IF(Table1[[#This Row],[Date]]="","",Table1[[#This Row],[Voucher Type]])</f>
        <v/>
      </c>
      <c r="BJ186" t="str">
        <f>IF(Table1[[#This Row],[Ref No / Invoice No]]="","",Table1[[#This Row],[Ref No / Invoice No]])</f>
        <v/>
      </c>
      <c r="BK186" t="str">
        <f>IF(Table1[[#This Row],[Voucher No]]="","",Table1[[#This Row],[Voucher No]])</f>
        <v/>
      </c>
      <c r="BL186" t="str">
        <f>IF(Table1[[#This Row],[Date]]="","",Table1[[#This Row],[Narration]])</f>
        <v/>
      </c>
      <c r="BM186" t="str">
        <f>IF(Table1[[#This Row],[Date]]="","",$A$11&amp;$A$13&amp;ROW())</f>
        <v/>
      </c>
      <c r="BN186" t="str">
        <f>IF(Table1[[#This Row],[Date]]="","",$A$13)</f>
        <v/>
      </c>
      <c r="BP186" t="str">
        <f>IF(Table1[[#This Row],[Ledger 1]]="","","No")</f>
        <v/>
      </c>
      <c r="BQ186" t="str">
        <f>IF(Table1[[#This Row],[Date]]="","",IF(Table1[[#This Row],[Effect 1]]="Dr.","Yes","No"))</f>
        <v/>
      </c>
      <c r="BR186" t="str">
        <f>IF(Table1[[#This Row],[Date]]="","",Table1[[#This Row],[Ledger 1]])</f>
        <v/>
      </c>
      <c r="BS186" t="str">
        <f>IF(Table1[[#This Row],[Date]]="","",IF(Table1[[#This Row],[Effect 1]]="Dr.",-Table1[[#This Row],[Amount 1]],Table1[[#This Row],[Amount 1]]))</f>
        <v/>
      </c>
      <c r="BV186" t="str">
        <f>IF(Table1[[#This Row],[Ledger 2]]="","","No")</f>
        <v/>
      </c>
      <c r="BW186" t="str">
        <f>IF(Table1[[#This Row],[Date]]="","",IF(Table1[[#This Row],[Effect 2]]="Dr.","Yes","No"))</f>
        <v/>
      </c>
      <c r="BX186" t="str">
        <f>IF(Table1[[#This Row],[Date]]="","",Table1[[#This Row],[Ledger 2]])</f>
        <v/>
      </c>
      <c r="BY186" t="str">
        <f>IF(Table1[[#This Row],[Date]]="","",IF(Table1[[#This Row],[Effect 2]]="Dr.",-Table1[[#This Row],[Amount 2]],Table1[[#This Row],[Amount 2]]))</f>
        <v/>
      </c>
      <c r="CB186" t="str">
        <f>IF(Table1[[#This Row],[Ledger 3]]="","","No")</f>
        <v/>
      </c>
      <c r="CC186" t="str">
        <f>IF(Table1[[#This Row],[Ledger 3]]="","",IF(Table1[[#This Row],[Effect 3]]="Dr.","Yes","No"))</f>
        <v/>
      </c>
      <c r="CD186" t="str">
        <f>IF(Table1[[#This Row],[Ledger 3]]="","",Table1[[#This Row],[Ledger 3]])</f>
        <v/>
      </c>
      <c r="CE186" t="str">
        <f>IF(Table1[[#This Row],[Ledger 3]]="","",IF(Table1[[#This Row],[Effect 3]]="Dr.",-Table1[[#This Row],[Amount 3]],Table1[[#This Row],[Amount 3]]))</f>
        <v/>
      </c>
      <c r="CH186" t="str">
        <f>IF(Table1[[#This Row],[Ledger 4]]="","","No")</f>
        <v/>
      </c>
      <c r="CI186" t="str">
        <f>IF(Table1[[#This Row],[Ledger 4]]="","",IF(Table1[[#This Row],[Effect 4]]="Dr.","Yes","No"))</f>
        <v/>
      </c>
      <c r="CJ186" t="str">
        <f>IF(Table1[[#This Row],[Ledger 4]]="","",Table1[[#This Row],[Ledger 4]])</f>
        <v/>
      </c>
      <c r="CK186" t="str">
        <f>IF(Table1[[#This Row],[Ledger 4]]="","",IF(Table1[[#This Row],[Effect 4]]="Dr.",-Table1[[#This Row],[Amount 4]],Table1[[#This Row],[Amount 4]]))</f>
        <v/>
      </c>
      <c r="CN186" t="str">
        <f>IF(Table1[[#This Row],[Ledger 5]]="","","No")</f>
        <v/>
      </c>
      <c r="CO186" t="str">
        <f>IF(Table1[[#This Row],[Ledger 5]]="","",IF(Table1[[#This Row],[Effect 5]]="Dr.","Yes","No"))</f>
        <v/>
      </c>
      <c r="CP186" t="str">
        <f>IF(Table1[[#This Row],[Ledger 5]]="","",Table1[[#This Row],[Ledger 5]])</f>
        <v/>
      </c>
      <c r="CQ186" t="str">
        <f>IF(Table1[[#This Row],[Ledger 5]]="","",IF(Table1[[#This Row],[Effect 5]]="Dr.",-Table1[[#This Row],[Amount 5]],Table1[[#This Row],[Amount 5]]))</f>
        <v/>
      </c>
      <c r="CT186" t="str">
        <f>IF(Table1[[#This Row],[Ledger 6]]="","","No")</f>
        <v/>
      </c>
      <c r="CU186" t="str">
        <f>IF(Table1[[#This Row],[Ledger 6]]="","",IF(Table1[[#This Row],[Effect 6]]="Dr.","Yes","No"))</f>
        <v/>
      </c>
      <c r="CV186" t="str">
        <f>IF(Table1[[#This Row],[Ledger 6]]="","",Table1[[#This Row],[Ledger 6]])</f>
        <v/>
      </c>
      <c r="CW186" t="str">
        <f>IF(Table1[[#This Row],[Ledger 6]]="","",IF(Table1[[#This Row],[Effect 6]]="Dr.",-Table1[[#This Row],[Amount 6]],Table1[[#This Row],[Amount 6]]))</f>
        <v/>
      </c>
      <c r="CZ186" t="str">
        <f>IF(Table1[[#This Row],[Ledger 7]]="","","No")</f>
        <v/>
      </c>
      <c r="DA186" t="str">
        <f>IF(Table1[[#This Row],[Ledger 7]]="","",IF(Table1[[#This Row],[Effect 7]]="Dr.","Yes","No"))</f>
        <v/>
      </c>
      <c r="DB186" t="str">
        <f>IF(Table1[[#This Row],[Ledger 7]]="","",Table1[[#This Row],[Ledger 7]])</f>
        <v/>
      </c>
      <c r="DC186" t="str">
        <f>IF(Table1[[#This Row],[Ledger 7]]="","",IF(Table1[[#This Row],[Effect 7]]="Dr.",-Table1[[#This Row],[Amount 7]],Table1[[#This Row],[Amount 7]]))</f>
        <v/>
      </c>
      <c r="DF186" t="str">
        <f>IF(Table1[[#This Row],[Ledger 8]]="","","No")</f>
        <v/>
      </c>
      <c r="DG186" t="str">
        <f>IF(Table1[[#This Row],[Ledger 8]]="","",IF(Table1[[#This Row],[Effect 8]]="Dr.","Yes","No"))</f>
        <v/>
      </c>
      <c r="DH186" t="str">
        <f>IF(Table1[[#This Row],[Ledger 8]]="","",Table1[[#This Row],[Ledger 8]])</f>
        <v/>
      </c>
      <c r="DI186" t="str">
        <f>IF(Table1[[#This Row],[Ledger 8]]="","",IF(Table1[[#This Row],[Effect 8]]="Dr.",-Table1[[#This Row],[Amount 8]],Table1[[#This Row],[Amount 8]]))</f>
        <v/>
      </c>
      <c r="DL186" t="str">
        <f>IF(Table1[[#This Row],[Ledger 9]]="","","No")</f>
        <v/>
      </c>
      <c r="DM186" t="str">
        <f>IF(Table1[[#This Row],[Ledger 9]]="","",IF(Table1[[#This Row],[Effect 9]]="Dr.","Yes","No"))</f>
        <v/>
      </c>
      <c r="DN186" t="str">
        <f>IF(Table1[[#This Row],[Ledger 9]]="","",Table1[[#This Row],[Ledger 9]])</f>
        <v/>
      </c>
      <c r="DO186" t="str">
        <f>IF(Table1[[#This Row],[Ledger 9]]="","",IF(Table1[[#This Row],[Effect 9]]="Dr.",-Table1[[#This Row],[Amount 9]],Table1[[#This Row],[Amount 9]]))</f>
        <v/>
      </c>
      <c r="DR186" t="str">
        <f>IF(Table1[[#This Row],[Ledger 10]]="","","No")</f>
        <v/>
      </c>
      <c r="DS186" t="str">
        <f>IF(Table1[[#This Row],[Ledger 10]]="","",IF(Table1[[#This Row],[Effect 10]]="Dr.","Yes","No"))</f>
        <v/>
      </c>
      <c r="DT186" t="str">
        <f>IF(Table1[[#This Row],[Ledger 10]]="","",Table1[[#This Row],[Ledger 10]])</f>
        <v/>
      </c>
      <c r="DU186" t="str">
        <f>IF(Table1[[#This Row],[Ledger 10]]="","",IF(Table1[[#This Row],[Effect 10]]="Dr.",-Table1[[#This Row],[Amount 10]],Table1[[#This Row],[Amount 10]]))</f>
        <v/>
      </c>
      <c r="DX186" t="str">
        <f>IF(Table1[[#This Row],[Ledger 11]]="","","No")</f>
        <v/>
      </c>
      <c r="DY186" t="str">
        <f>IF(Table1[[#This Row],[Ledger 11]]="","",IF(Table1[[#This Row],[Effect 11]]="Dr.","Yes","No"))</f>
        <v/>
      </c>
      <c r="DZ186" t="str">
        <f>IF(Table1[[#This Row],[Ledger 11]]="","",Table1[[#This Row],[Ledger 11]])</f>
        <v/>
      </c>
      <c r="EA186" t="str">
        <f>IF(Table1[[#This Row],[Ledger 11]]="","",IF(Table1[[#This Row],[Effect 11]]="Dr.",-Table1[[#This Row],[Amount 11]],Table1[[#This Row],[Amount 11]]))</f>
        <v/>
      </c>
      <c r="ED186" t="str">
        <f>IF(Table1[[#This Row],[Ledger 12]]="","","No")</f>
        <v/>
      </c>
      <c r="EE186" t="str">
        <f>IF(Table1[[#This Row],[Ledger 12]]="","",IF(Table1[[#This Row],[Effect 12]]="Dr.","Yes","No"))</f>
        <v/>
      </c>
      <c r="EF186" t="str">
        <f>IF(Table1[[#This Row],[Ledger 12]]="","",Table1[[#This Row],[Ledger 12]])</f>
        <v/>
      </c>
      <c r="EG186" t="str">
        <f>IF(Table1[[#This Row],[Ledger 12]]="","",IF(Table1[[#This Row],[Effect 12]]="Dr.",-Table1[[#This Row],[Amount 12]],Table1[[#This Row],[Amount 12]]))</f>
        <v/>
      </c>
      <c r="EJ186" t="str">
        <f>IF(Table1[[#This Row],[Ledger 13]]="","","No")</f>
        <v/>
      </c>
      <c r="EK186" t="str">
        <f>IF(Table1[[#This Row],[Ledger 13]]="","",IF(Table1[[#This Row],[Effect 13]]="Dr.","Yes","No"))</f>
        <v/>
      </c>
      <c r="EL186" t="str">
        <f>IF(Table1[[#This Row],[Ledger 13]]="","",Table1[[#This Row],[Ledger 13]])</f>
        <v/>
      </c>
      <c r="EM186" t="str">
        <f>IF(Table1[[#This Row],[Ledger 13]]="","",IF(Table1[[#This Row],[Effect 13]]="Dr.",-Table1[[#This Row],[Amount 13]],Table1[[#This Row],[Amount 13]]))</f>
        <v/>
      </c>
      <c r="EP186" t="str">
        <f>IF(Table1[[#This Row],[Ledger 14]]="","","No")</f>
        <v/>
      </c>
      <c r="EQ186" t="str">
        <f>IF(Table1[[#This Row],[Ledger 14]]="","",IF(Table1[[#This Row],[Effect 14]]="Dr.","Yes","No"))</f>
        <v/>
      </c>
      <c r="ER186" t="str">
        <f>IF(Table1[[#This Row],[Ledger 14]]="","",Table1[[#This Row],[Ledger 14]])</f>
        <v/>
      </c>
      <c r="ES186" t="str">
        <f>IF(Table1[[#This Row],[Ledger 14]]="","",IF(Table1[[#This Row],[Effect 14]]="Dr.",-Table1[[#This Row],[Amount 14]],Table1[[#This Row],[Amount 14]]))</f>
        <v/>
      </c>
      <c r="EV186" t="str">
        <f>IF(Table1[[#This Row],[Ledger 15]]="","","No")</f>
        <v/>
      </c>
      <c r="EW186" t="str">
        <f>IF(Table1[[#This Row],[Ledger 15]]="","",IF(Table1[[#This Row],[Effect 15]]="Dr.","Yes","No"))</f>
        <v/>
      </c>
      <c r="EX186" t="str">
        <f>IF(Table1[[#This Row],[Ledger 15]]="","",Table1[[#This Row],[Ledger 15]])</f>
        <v/>
      </c>
      <c r="EY186" t="str">
        <f>IF(Table1[[#This Row],[Ledger 15]]="","",IF(Table1[[#This Row],[Effect 15]]="Dr.",-Table1[[#This Row],[Amount 15]],Table1[[#This Row],[Amount 15]]))</f>
        <v/>
      </c>
      <c r="FD1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6">
        <f>IF(Table1[[#This Row],[Date]]="",0,IF(AND(Table1[[#This Row],[Date]]&gt;=$FE$2,Table1[[#This Row],[Date]]&lt;=$FE$3),0,1))</f>
        <v>0</v>
      </c>
      <c r="FF186">
        <f>IF(Table1[[#This Row],[Date]]="",0,IF(TYPE(VLOOKUP(Table1[[#This Row],[Voucher Type]],Table1[[#All],[Voucher Type Master]],1,FALSE))=16,1,0))</f>
        <v>0</v>
      </c>
      <c r="FG186">
        <f>IF(TYPE(IF(Table1[[#This Row],[Date]]="",0,IF(VLOOKUP(Table1[[#This Row],[Voucher Type]],$FY$5:$FZ$13,2,0)=Table1[[#This Row],[Effect 1]],0,1)))=16,1,0)</f>
        <v>0</v>
      </c>
      <c r="FH1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6">
        <f>IF(LEN(Table1[[#This Row],[Ledger 1]])&gt;0,IF(TYPE(VLOOKUP(Table1[[#This Row],[Ledger 1]],GZ:GZ,1,0))=16,1,0),0)</f>
        <v>0</v>
      </c>
      <c r="FJ186">
        <f>IF(LEN(Table1[[#This Row],[Ledger 2]])&gt;0,IF(TYPE(VLOOKUP(Table1[[#This Row],[Ledger 2]],GZ:GZ,1,0))=16,1,0),0)</f>
        <v>0</v>
      </c>
      <c r="FK186">
        <f>IF(LEN(Table1[[#This Row],[Ledger 3]])&gt;0,IF(TYPE(VLOOKUP(Table1[[#This Row],[Ledger 3]],GZ:GZ,1,0))=16,1,0),0)</f>
        <v>0</v>
      </c>
      <c r="FL186">
        <f>IF(LEN(Table1[[#This Row],[Ledger 4]])&gt;0,IF(TYPE(VLOOKUP(Table1[[#This Row],[Ledger 4]],GZ:GZ,1,0))=16,1,0),0)</f>
        <v>0</v>
      </c>
      <c r="FM186">
        <f>IF(LEN(Table1[[#This Row],[Ledger 5]])&gt;0,IF(TYPE(VLOOKUP(Table1[[#This Row],[Ledger 5]],GZ:GZ,1,0))=16,1,0),0)</f>
        <v>0</v>
      </c>
      <c r="FN186">
        <f>IF(LEN(Table1[[#This Row],[Ledger 6]])&gt;0,IF(TYPE(VLOOKUP(Table1[[#This Row],[Ledger 6]],$GZ:$GZ,1,0))=16,1,0),0)</f>
        <v>0</v>
      </c>
      <c r="FO186">
        <f>IF(LEN(Table1[[#This Row],[Ledger 7]])&gt;0,IF(TYPE(VLOOKUP(Table1[[#This Row],[Ledger 7]],$GZ:$GZ,1,0))=16,1,0),0)</f>
        <v>0</v>
      </c>
      <c r="FP186">
        <f>IF(LEN(Table1[[#This Row],[Ledger 8]])&gt;0,IF(TYPE(VLOOKUP(Table1[[#This Row],[Ledger 8]],$GZ:$GZ,1,0))=16,1,0),0)</f>
        <v>0</v>
      </c>
      <c r="FQ186">
        <f>IF(LEN(Table1[[#This Row],[Ledger 9]])&gt;0,IF(TYPE(VLOOKUP(Table1[[#This Row],[Ledger 9]],$GZ:$GZ,1,0))=16,1,0),0)</f>
        <v>0</v>
      </c>
      <c r="FR186">
        <f>IF(LEN(Table1[[#This Row],[Ledger 10]])&gt;0,IF(TYPE(VLOOKUP(Table1[[#This Row],[Ledger 10]],$GZ:$GZ,1,0))=16,1,0),0)</f>
        <v>0</v>
      </c>
      <c r="FS186">
        <f>IF(LEN(Table1[[#This Row],[Ledger 11]])&gt;0,IF(TYPE(VLOOKUP(Table1[[#This Row],[Ledger 11]],$GZ:$GZ,1,0))=16,1,0),0)</f>
        <v>0</v>
      </c>
      <c r="FT186">
        <f>IF(LEN(Table1[[#This Row],[Ledger 12]])&gt;0,IF(TYPE(VLOOKUP(Table1[[#This Row],[Ledger 12]],$GZ:$GZ,1,0))=16,1,0),0)</f>
        <v>0</v>
      </c>
      <c r="FU186">
        <f>IF(LEN(Table1[[#This Row],[Ledger 13]])&gt;0,IF(TYPE(VLOOKUP(Table1[[#This Row],[Ledger 13]],$GZ:$GZ,1,0))=16,1,0),0)</f>
        <v>0</v>
      </c>
      <c r="FV186">
        <f>IF(LEN(Table1[[#This Row],[Ledger 14]])&gt;0,IF(TYPE(VLOOKUP(Table1[[#This Row],[Ledger 14]],$GZ:$GZ,1,0))=16,1,0),0)</f>
        <v>0</v>
      </c>
      <c r="FW186">
        <f>IF(LEN(Table1[[#This Row],[Ledger 15]])&gt;0,IF(TYPE(VLOOKUP(Table1[[#This Row],[Ledger 15]],$GZ:$GZ,1,0))=16,1,0),0)</f>
        <v>0</v>
      </c>
    </row>
    <row r="187" spans="4:179" ht="33" customHeight="1" x14ac:dyDescent="0.45">
      <c r="D187" s="8">
        <f t="shared" si="11"/>
        <v>182</v>
      </c>
      <c r="E187" s="32"/>
      <c r="F187" s="34"/>
      <c r="G187" s="34"/>
      <c r="H187" s="34"/>
      <c r="I187" s="34"/>
      <c r="J187" s="38"/>
      <c r="K187" s="33"/>
      <c r="L187" s="36"/>
      <c r="M187" s="35"/>
      <c r="N187" s="34"/>
      <c r="O187" s="41"/>
      <c r="P187" s="35"/>
      <c r="Q187" s="34"/>
      <c r="R187" s="37"/>
      <c r="S187" s="35"/>
      <c r="T187" s="34"/>
      <c r="U187" s="37"/>
      <c r="V187" s="35"/>
      <c r="W187" s="34"/>
      <c r="X187" s="37"/>
      <c r="Y187" s="35"/>
      <c r="Z187" s="34"/>
      <c r="AA187" s="37"/>
      <c r="AB187" s="35"/>
      <c r="AC187" s="34"/>
      <c r="AD187" s="37"/>
      <c r="AE187" s="35"/>
      <c r="AF187" s="34"/>
      <c r="AG187" s="37"/>
      <c r="AH187" s="35"/>
      <c r="AI187" s="34"/>
      <c r="AJ187" s="37"/>
      <c r="AK187" s="35"/>
      <c r="AL187" s="34"/>
      <c r="AM187" s="37"/>
      <c r="AN187" s="35"/>
      <c r="AO187" s="34"/>
      <c r="AP187" s="37"/>
      <c r="AQ187" s="35"/>
      <c r="AR187" s="34"/>
      <c r="AS187" s="37"/>
      <c r="AT187" s="35"/>
      <c r="AU187" s="34"/>
      <c r="AV187" s="37"/>
      <c r="AW187" s="35"/>
      <c r="AX187" s="34"/>
      <c r="AY187" s="37"/>
      <c r="AZ187" s="35"/>
      <c r="BA187" s="34"/>
      <c r="BB187" s="37"/>
      <c r="BC1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7" s="7"/>
      <c r="BF187" t="str">
        <f>IF(Table1[[#This Row],[Date]]="","","&amp;lt;VOUCHER REMOTEID="&amp;""""&amp;$A$11&amp;$A$13&amp;ROW()&amp;""""&amp;" VCHTYPE="""&amp;F187&amp;""" ACTION="""&amp;"Create"&amp;"""&amp;gt;")</f>
        <v/>
      </c>
      <c r="BG187" t="str">
        <f>IF(Table1[[#This Row],[Date]]="","",TEXT(Table1[[#This Row],[Date]],"yyyymmdd"))</f>
        <v/>
      </c>
      <c r="BH187" t="str">
        <f>Table1[[#This Row],[Date2]]</f>
        <v/>
      </c>
      <c r="BI187" t="str">
        <f>IF(Table1[[#This Row],[Date]]="","",Table1[[#This Row],[Voucher Type]])</f>
        <v/>
      </c>
      <c r="BJ187" t="str">
        <f>IF(Table1[[#This Row],[Ref No / Invoice No]]="","",Table1[[#This Row],[Ref No / Invoice No]])</f>
        <v/>
      </c>
      <c r="BK187" t="str">
        <f>IF(Table1[[#This Row],[Voucher No]]="","",Table1[[#This Row],[Voucher No]])</f>
        <v/>
      </c>
      <c r="BL187" t="str">
        <f>IF(Table1[[#This Row],[Date]]="","",Table1[[#This Row],[Narration]])</f>
        <v/>
      </c>
      <c r="BM187" t="str">
        <f>IF(Table1[[#This Row],[Date]]="","",$A$11&amp;$A$13&amp;ROW())</f>
        <v/>
      </c>
      <c r="BN187" t="str">
        <f>IF(Table1[[#This Row],[Date]]="","",$A$13)</f>
        <v/>
      </c>
      <c r="BP187" t="str">
        <f>IF(Table1[[#This Row],[Ledger 1]]="","","No")</f>
        <v/>
      </c>
      <c r="BQ187" t="str">
        <f>IF(Table1[[#This Row],[Date]]="","",IF(Table1[[#This Row],[Effect 1]]="Dr.","Yes","No"))</f>
        <v/>
      </c>
      <c r="BR187" t="str">
        <f>IF(Table1[[#This Row],[Date]]="","",Table1[[#This Row],[Ledger 1]])</f>
        <v/>
      </c>
      <c r="BS187" t="str">
        <f>IF(Table1[[#This Row],[Date]]="","",IF(Table1[[#This Row],[Effect 1]]="Dr.",-Table1[[#This Row],[Amount 1]],Table1[[#This Row],[Amount 1]]))</f>
        <v/>
      </c>
      <c r="BV187" t="str">
        <f>IF(Table1[[#This Row],[Ledger 2]]="","","No")</f>
        <v/>
      </c>
      <c r="BW187" t="str">
        <f>IF(Table1[[#This Row],[Date]]="","",IF(Table1[[#This Row],[Effect 2]]="Dr.","Yes","No"))</f>
        <v/>
      </c>
      <c r="BX187" t="str">
        <f>IF(Table1[[#This Row],[Date]]="","",Table1[[#This Row],[Ledger 2]])</f>
        <v/>
      </c>
      <c r="BY187" t="str">
        <f>IF(Table1[[#This Row],[Date]]="","",IF(Table1[[#This Row],[Effect 2]]="Dr.",-Table1[[#This Row],[Amount 2]],Table1[[#This Row],[Amount 2]]))</f>
        <v/>
      </c>
      <c r="CB187" t="str">
        <f>IF(Table1[[#This Row],[Ledger 3]]="","","No")</f>
        <v/>
      </c>
      <c r="CC187" t="str">
        <f>IF(Table1[[#This Row],[Ledger 3]]="","",IF(Table1[[#This Row],[Effect 3]]="Dr.","Yes","No"))</f>
        <v/>
      </c>
      <c r="CD187" t="str">
        <f>IF(Table1[[#This Row],[Ledger 3]]="","",Table1[[#This Row],[Ledger 3]])</f>
        <v/>
      </c>
      <c r="CE187" t="str">
        <f>IF(Table1[[#This Row],[Ledger 3]]="","",IF(Table1[[#This Row],[Effect 3]]="Dr.",-Table1[[#This Row],[Amount 3]],Table1[[#This Row],[Amount 3]]))</f>
        <v/>
      </c>
      <c r="CH187" t="str">
        <f>IF(Table1[[#This Row],[Ledger 4]]="","","No")</f>
        <v/>
      </c>
      <c r="CI187" t="str">
        <f>IF(Table1[[#This Row],[Ledger 4]]="","",IF(Table1[[#This Row],[Effect 4]]="Dr.","Yes","No"))</f>
        <v/>
      </c>
      <c r="CJ187" t="str">
        <f>IF(Table1[[#This Row],[Ledger 4]]="","",Table1[[#This Row],[Ledger 4]])</f>
        <v/>
      </c>
      <c r="CK187" t="str">
        <f>IF(Table1[[#This Row],[Ledger 4]]="","",IF(Table1[[#This Row],[Effect 4]]="Dr.",-Table1[[#This Row],[Amount 4]],Table1[[#This Row],[Amount 4]]))</f>
        <v/>
      </c>
      <c r="CN187" t="str">
        <f>IF(Table1[[#This Row],[Ledger 5]]="","","No")</f>
        <v/>
      </c>
      <c r="CO187" t="str">
        <f>IF(Table1[[#This Row],[Ledger 5]]="","",IF(Table1[[#This Row],[Effect 5]]="Dr.","Yes","No"))</f>
        <v/>
      </c>
      <c r="CP187" t="str">
        <f>IF(Table1[[#This Row],[Ledger 5]]="","",Table1[[#This Row],[Ledger 5]])</f>
        <v/>
      </c>
      <c r="CQ187" t="str">
        <f>IF(Table1[[#This Row],[Ledger 5]]="","",IF(Table1[[#This Row],[Effect 5]]="Dr.",-Table1[[#This Row],[Amount 5]],Table1[[#This Row],[Amount 5]]))</f>
        <v/>
      </c>
      <c r="CT187" t="str">
        <f>IF(Table1[[#This Row],[Ledger 6]]="","","No")</f>
        <v/>
      </c>
      <c r="CU187" t="str">
        <f>IF(Table1[[#This Row],[Ledger 6]]="","",IF(Table1[[#This Row],[Effect 6]]="Dr.","Yes","No"))</f>
        <v/>
      </c>
      <c r="CV187" t="str">
        <f>IF(Table1[[#This Row],[Ledger 6]]="","",Table1[[#This Row],[Ledger 6]])</f>
        <v/>
      </c>
      <c r="CW187" t="str">
        <f>IF(Table1[[#This Row],[Ledger 6]]="","",IF(Table1[[#This Row],[Effect 6]]="Dr.",-Table1[[#This Row],[Amount 6]],Table1[[#This Row],[Amount 6]]))</f>
        <v/>
      </c>
      <c r="CZ187" t="str">
        <f>IF(Table1[[#This Row],[Ledger 7]]="","","No")</f>
        <v/>
      </c>
      <c r="DA187" t="str">
        <f>IF(Table1[[#This Row],[Ledger 7]]="","",IF(Table1[[#This Row],[Effect 7]]="Dr.","Yes","No"))</f>
        <v/>
      </c>
      <c r="DB187" t="str">
        <f>IF(Table1[[#This Row],[Ledger 7]]="","",Table1[[#This Row],[Ledger 7]])</f>
        <v/>
      </c>
      <c r="DC187" t="str">
        <f>IF(Table1[[#This Row],[Ledger 7]]="","",IF(Table1[[#This Row],[Effect 7]]="Dr.",-Table1[[#This Row],[Amount 7]],Table1[[#This Row],[Amount 7]]))</f>
        <v/>
      </c>
      <c r="DF187" t="str">
        <f>IF(Table1[[#This Row],[Ledger 8]]="","","No")</f>
        <v/>
      </c>
      <c r="DG187" t="str">
        <f>IF(Table1[[#This Row],[Ledger 8]]="","",IF(Table1[[#This Row],[Effect 8]]="Dr.","Yes","No"))</f>
        <v/>
      </c>
      <c r="DH187" t="str">
        <f>IF(Table1[[#This Row],[Ledger 8]]="","",Table1[[#This Row],[Ledger 8]])</f>
        <v/>
      </c>
      <c r="DI187" t="str">
        <f>IF(Table1[[#This Row],[Ledger 8]]="","",IF(Table1[[#This Row],[Effect 8]]="Dr.",-Table1[[#This Row],[Amount 8]],Table1[[#This Row],[Amount 8]]))</f>
        <v/>
      </c>
      <c r="DL187" t="str">
        <f>IF(Table1[[#This Row],[Ledger 9]]="","","No")</f>
        <v/>
      </c>
      <c r="DM187" t="str">
        <f>IF(Table1[[#This Row],[Ledger 9]]="","",IF(Table1[[#This Row],[Effect 9]]="Dr.","Yes","No"))</f>
        <v/>
      </c>
      <c r="DN187" t="str">
        <f>IF(Table1[[#This Row],[Ledger 9]]="","",Table1[[#This Row],[Ledger 9]])</f>
        <v/>
      </c>
      <c r="DO187" t="str">
        <f>IF(Table1[[#This Row],[Ledger 9]]="","",IF(Table1[[#This Row],[Effect 9]]="Dr.",-Table1[[#This Row],[Amount 9]],Table1[[#This Row],[Amount 9]]))</f>
        <v/>
      </c>
      <c r="DR187" t="str">
        <f>IF(Table1[[#This Row],[Ledger 10]]="","","No")</f>
        <v/>
      </c>
      <c r="DS187" t="str">
        <f>IF(Table1[[#This Row],[Ledger 10]]="","",IF(Table1[[#This Row],[Effect 10]]="Dr.","Yes","No"))</f>
        <v/>
      </c>
      <c r="DT187" t="str">
        <f>IF(Table1[[#This Row],[Ledger 10]]="","",Table1[[#This Row],[Ledger 10]])</f>
        <v/>
      </c>
      <c r="DU187" t="str">
        <f>IF(Table1[[#This Row],[Ledger 10]]="","",IF(Table1[[#This Row],[Effect 10]]="Dr.",-Table1[[#This Row],[Amount 10]],Table1[[#This Row],[Amount 10]]))</f>
        <v/>
      </c>
      <c r="DX187" t="str">
        <f>IF(Table1[[#This Row],[Ledger 11]]="","","No")</f>
        <v/>
      </c>
      <c r="DY187" t="str">
        <f>IF(Table1[[#This Row],[Ledger 11]]="","",IF(Table1[[#This Row],[Effect 11]]="Dr.","Yes","No"))</f>
        <v/>
      </c>
      <c r="DZ187" t="str">
        <f>IF(Table1[[#This Row],[Ledger 11]]="","",Table1[[#This Row],[Ledger 11]])</f>
        <v/>
      </c>
      <c r="EA187" t="str">
        <f>IF(Table1[[#This Row],[Ledger 11]]="","",IF(Table1[[#This Row],[Effect 11]]="Dr.",-Table1[[#This Row],[Amount 11]],Table1[[#This Row],[Amount 11]]))</f>
        <v/>
      </c>
      <c r="ED187" t="str">
        <f>IF(Table1[[#This Row],[Ledger 12]]="","","No")</f>
        <v/>
      </c>
      <c r="EE187" t="str">
        <f>IF(Table1[[#This Row],[Ledger 12]]="","",IF(Table1[[#This Row],[Effect 12]]="Dr.","Yes","No"))</f>
        <v/>
      </c>
      <c r="EF187" t="str">
        <f>IF(Table1[[#This Row],[Ledger 12]]="","",Table1[[#This Row],[Ledger 12]])</f>
        <v/>
      </c>
      <c r="EG187" t="str">
        <f>IF(Table1[[#This Row],[Ledger 12]]="","",IF(Table1[[#This Row],[Effect 12]]="Dr.",-Table1[[#This Row],[Amount 12]],Table1[[#This Row],[Amount 12]]))</f>
        <v/>
      </c>
      <c r="EJ187" t="str">
        <f>IF(Table1[[#This Row],[Ledger 13]]="","","No")</f>
        <v/>
      </c>
      <c r="EK187" t="str">
        <f>IF(Table1[[#This Row],[Ledger 13]]="","",IF(Table1[[#This Row],[Effect 13]]="Dr.","Yes","No"))</f>
        <v/>
      </c>
      <c r="EL187" t="str">
        <f>IF(Table1[[#This Row],[Ledger 13]]="","",Table1[[#This Row],[Ledger 13]])</f>
        <v/>
      </c>
      <c r="EM187" t="str">
        <f>IF(Table1[[#This Row],[Ledger 13]]="","",IF(Table1[[#This Row],[Effect 13]]="Dr.",-Table1[[#This Row],[Amount 13]],Table1[[#This Row],[Amount 13]]))</f>
        <v/>
      </c>
      <c r="EP187" t="str">
        <f>IF(Table1[[#This Row],[Ledger 14]]="","","No")</f>
        <v/>
      </c>
      <c r="EQ187" t="str">
        <f>IF(Table1[[#This Row],[Ledger 14]]="","",IF(Table1[[#This Row],[Effect 14]]="Dr.","Yes","No"))</f>
        <v/>
      </c>
      <c r="ER187" t="str">
        <f>IF(Table1[[#This Row],[Ledger 14]]="","",Table1[[#This Row],[Ledger 14]])</f>
        <v/>
      </c>
      <c r="ES187" t="str">
        <f>IF(Table1[[#This Row],[Ledger 14]]="","",IF(Table1[[#This Row],[Effect 14]]="Dr.",-Table1[[#This Row],[Amount 14]],Table1[[#This Row],[Amount 14]]))</f>
        <v/>
      </c>
      <c r="EV187" t="str">
        <f>IF(Table1[[#This Row],[Ledger 15]]="","","No")</f>
        <v/>
      </c>
      <c r="EW187" t="str">
        <f>IF(Table1[[#This Row],[Ledger 15]]="","",IF(Table1[[#This Row],[Effect 15]]="Dr.","Yes","No"))</f>
        <v/>
      </c>
      <c r="EX187" t="str">
        <f>IF(Table1[[#This Row],[Ledger 15]]="","",Table1[[#This Row],[Ledger 15]])</f>
        <v/>
      </c>
      <c r="EY187" t="str">
        <f>IF(Table1[[#This Row],[Ledger 15]]="","",IF(Table1[[#This Row],[Effect 15]]="Dr.",-Table1[[#This Row],[Amount 15]],Table1[[#This Row],[Amount 15]]))</f>
        <v/>
      </c>
      <c r="FD1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7">
        <f>IF(Table1[[#This Row],[Date]]="",0,IF(AND(Table1[[#This Row],[Date]]&gt;=$FE$2,Table1[[#This Row],[Date]]&lt;=$FE$3),0,1))</f>
        <v>0</v>
      </c>
      <c r="FF187">
        <f>IF(Table1[[#This Row],[Date]]="",0,IF(TYPE(VLOOKUP(Table1[[#This Row],[Voucher Type]],Table1[[#All],[Voucher Type Master]],1,FALSE))=16,1,0))</f>
        <v>0</v>
      </c>
      <c r="FG187">
        <f>IF(TYPE(IF(Table1[[#This Row],[Date]]="",0,IF(VLOOKUP(Table1[[#This Row],[Voucher Type]],$FY$5:$FZ$13,2,0)=Table1[[#This Row],[Effect 1]],0,1)))=16,1,0)</f>
        <v>0</v>
      </c>
      <c r="FH1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7">
        <f>IF(LEN(Table1[[#This Row],[Ledger 1]])&gt;0,IF(TYPE(VLOOKUP(Table1[[#This Row],[Ledger 1]],GZ:GZ,1,0))=16,1,0),0)</f>
        <v>0</v>
      </c>
      <c r="FJ187">
        <f>IF(LEN(Table1[[#This Row],[Ledger 2]])&gt;0,IF(TYPE(VLOOKUP(Table1[[#This Row],[Ledger 2]],GZ:GZ,1,0))=16,1,0),0)</f>
        <v>0</v>
      </c>
      <c r="FK187">
        <f>IF(LEN(Table1[[#This Row],[Ledger 3]])&gt;0,IF(TYPE(VLOOKUP(Table1[[#This Row],[Ledger 3]],GZ:GZ,1,0))=16,1,0),0)</f>
        <v>0</v>
      </c>
      <c r="FL187">
        <f>IF(LEN(Table1[[#This Row],[Ledger 4]])&gt;0,IF(TYPE(VLOOKUP(Table1[[#This Row],[Ledger 4]],GZ:GZ,1,0))=16,1,0),0)</f>
        <v>0</v>
      </c>
      <c r="FM187">
        <f>IF(LEN(Table1[[#This Row],[Ledger 5]])&gt;0,IF(TYPE(VLOOKUP(Table1[[#This Row],[Ledger 5]],GZ:GZ,1,0))=16,1,0),0)</f>
        <v>0</v>
      </c>
      <c r="FN187">
        <f>IF(LEN(Table1[[#This Row],[Ledger 6]])&gt;0,IF(TYPE(VLOOKUP(Table1[[#This Row],[Ledger 6]],$GZ:$GZ,1,0))=16,1,0),0)</f>
        <v>0</v>
      </c>
      <c r="FO187">
        <f>IF(LEN(Table1[[#This Row],[Ledger 7]])&gt;0,IF(TYPE(VLOOKUP(Table1[[#This Row],[Ledger 7]],$GZ:$GZ,1,0))=16,1,0),0)</f>
        <v>0</v>
      </c>
      <c r="FP187">
        <f>IF(LEN(Table1[[#This Row],[Ledger 8]])&gt;0,IF(TYPE(VLOOKUP(Table1[[#This Row],[Ledger 8]],$GZ:$GZ,1,0))=16,1,0),0)</f>
        <v>0</v>
      </c>
      <c r="FQ187">
        <f>IF(LEN(Table1[[#This Row],[Ledger 9]])&gt;0,IF(TYPE(VLOOKUP(Table1[[#This Row],[Ledger 9]],$GZ:$GZ,1,0))=16,1,0),0)</f>
        <v>0</v>
      </c>
      <c r="FR187">
        <f>IF(LEN(Table1[[#This Row],[Ledger 10]])&gt;0,IF(TYPE(VLOOKUP(Table1[[#This Row],[Ledger 10]],$GZ:$GZ,1,0))=16,1,0),0)</f>
        <v>0</v>
      </c>
      <c r="FS187">
        <f>IF(LEN(Table1[[#This Row],[Ledger 11]])&gt;0,IF(TYPE(VLOOKUP(Table1[[#This Row],[Ledger 11]],$GZ:$GZ,1,0))=16,1,0),0)</f>
        <v>0</v>
      </c>
      <c r="FT187">
        <f>IF(LEN(Table1[[#This Row],[Ledger 12]])&gt;0,IF(TYPE(VLOOKUP(Table1[[#This Row],[Ledger 12]],$GZ:$GZ,1,0))=16,1,0),0)</f>
        <v>0</v>
      </c>
      <c r="FU187">
        <f>IF(LEN(Table1[[#This Row],[Ledger 13]])&gt;0,IF(TYPE(VLOOKUP(Table1[[#This Row],[Ledger 13]],$GZ:$GZ,1,0))=16,1,0),0)</f>
        <v>0</v>
      </c>
      <c r="FV187">
        <f>IF(LEN(Table1[[#This Row],[Ledger 14]])&gt;0,IF(TYPE(VLOOKUP(Table1[[#This Row],[Ledger 14]],$GZ:$GZ,1,0))=16,1,0),0)</f>
        <v>0</v>
      </c>
      <c r="FW187">
        <f>IF(LEN(Table1[[#This Row],[Ledger 15]])&gt;0,IF(TYPE(VLOOKUP(Table1[[#This Row],[Ledger 15]],$GZ:$GZ,1,0))=16,1,0),0)</f>
        <v>0</v>
      </c>
    </row>
    <row r="188" spans="4:179" ht="33" customHeight="1" x14ac:dyDescent="0.45">
      <c r="D188" s="8">
        <f t="shared" si="11"/>
        <v>183</v>
      </c>
      <c r="E188" s="32"/>
      <c r="F188" s="34"/>
      <c r="G188" s="34"/>
      <c r="H188" s="34"/>
      <c r="I188" s="34"/>
      <c r="J188" s="38"/>
      <c r="K188" s="33"/>
      <c r="L188" s="36"/>
      <c r="M188" s="35"/>
      <c r="N188" s="34"/>
      <c r="O188" s="41"/>
      <c r="P188" s="35"/>
      <c r="Q188" s="34"/>
      <c r="R188" s="37"/>
      <c r="S188" s="35"/>
      <c r="T188" s="34"/>
      <c r="U188" s="37"/>
      <c r="V188" s="35"/>
      <c r="W188" s="34"/>
      <c r="X188" s="37"/>
      <c r="Y188" s="35"/>
      <c r="Z188" s="34"/>
      <c r="AA188" s="37"/>
      <c r="AB188" s="35"/>
      <c r="AC188" s="34"/>
      <c r="AD188" s="37"/>
      <c r="AE188" s="35"/>
      <c r="AF188" s="34"/>
      <c r="AG188" s="37"/>
      <c r="AH188" s="35"/>
      <c r="AI188" s="34"/>
      <c r="AJ188" s="37"/>
      <c r="AK188" s="35"/>
      <c r="AL188" s="34"/>
      <c r="AM188" s="37"/>
      <c r="AN188" s="35"/>
      <c r="AO188" s="34"/>
      <c r="AP188" s="37"/>
      <c r="AQ188" s="35"/>
      <c r="AR188" s="34"/>
      <c r="AS188" s="37"/>
      <c r="AT188" s="35"/>
      <c r="AU188" s="34"/>
      <c r="AV188" s="37"/>
      <c r="AW188" s="35"/>
      <c r="AX188" s="34"/>
      <c r="AY188" s="37"/>
      <c r="AZ188" s="35"/>
      <c r="BA188" s="34"/>
      <c r="BB188" s="37"/>
      <c r="BC1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8" s="7"/>
      <c r="BF188" t="str">
        <f>IF(Table1[[#This Row],[Date]]="","","&amp;lt;VOUCHER REMOTEID="&amp;""""&amp;$A$11&amp;$A$13&amp;ROW()&amp;""""&amp;" VCHTYPE="""&amp;F188&amp;""" ACTION="""&amp;"Create"&amp;"""&amp;gt;")</f>
        <v/>
      </c>
      <c r="BG188" t="str">
        <f>IF(Table1[[#This Row],[Date]]="","",TEXT(Table1[[#This Row],[Date]],"yyyymmdd"))</f>
        <v/>
      </c>
      <c r="BH188" t="str">
        <f>Table1[[#This Row],[Date2]]</f>
        <v/>
      </c>
      <c r="BI188" t="str">
        <f>IF(Table1[[#This Row],[Date]]="","",Table1[[#This Row],[Voucher Type]])</f>
        <v/>
      </c>
      <c r="BJ188" t="str">
        <f>IF(Table1[[#This Row],[Ref No / Invoice No]]="","",Table1[[#This Row],[Ref No / Invoice No]])</f>
        <v/>
      </c>
      <c r="BK188" t="str">
        <f>IF(Table1[[#This Row],[Voucher No]]="","",Table1[[#This Row],[Voucher No]])</f>
        <v/>
      </c>
      <c r="BL188" t="str">
        <f>IF(Table1[[#This Row],[Date]]="","",Table1[[#This Row],[Narration]])</f>
        <v/>
      </c>
      <c r="BM188" t="str">
        <f>IF(Table1[[#This Row],[Date]]="","",$A$11&amp;$A$13&amp;ROW())</f>
        <v/>
      </c>
      <c r="BN188" t="str">
        <f>IF(Table1[[#This Row],[Date]]="","",$A$13)</f>
        <v/>
      </c>
      <c r="BP188" t="str">
        <f>IF(Table1[[#This Row],[Ledger 1]]="","","No")</f>
        <v/>
      </c>
      <c r="BQ188" t="str">
        <f>IF(Table1[[#This Row],[Date]]="","",IF(Table1[[#This Row],[Effect 1]]="Dr.","Yes","No"))</f>
        <v/>
      </c>
      <c r="BR188" t="str">
        <f>IF(Table1[[#This Row],[Date]]="","",Table1[[#This Row],[Ledger 1]])</f>
        <v/>
      </c>
      <c r="BS188" t="str">
        <f>IF(Table1[[#This Row],[Date]]="","",IF(Table1[[#This Row],[Effect 1]]="Dr.",-Table1[[#This Row],[Amount 1]],Table1[[#This Row],[Amount 1]]))</f>
        <v/>
      </c>
      <c r="BV188" t="str">
        <f>IF(Table1[[#This Row],[Ledger 2]]="","","No")</f>
        <v/>
      </c>
      <c r="BW188" t="str">
        <f>IF(Table1[[#This Row],[Date]]="","",IF(Table1[[#This Row],[Effect 2]]="Dr.","Yes","No"))</f>
        <v/>
      </c>
      <c r="BX188" t="str">
        <f>IF(Table1[[#This Row],[Date]]="","",Table1[[#This Row],[Ledger 2]])</f>
        <v/>
      </c>
      <c r="BY188" t="str">
        <f>IF(Table1[[#This Row],[Date]]="","",IF(Table1[[#This Row],[Effect 2]]="Dr.",-Table1[[#This Row],[Amount 2]],Table1[[#This Row],[Amount 2]]))</f>
        <v/>
      </c>
      <c r="CB188" t="str">
        <f>IF(Table1[[#This Row],[Ledger 3]]="","","No")</f>
        <v/>
      </c>
      <c r="CC188" t="str">
        <f>IF(Table1[[#This Row],[Ledger 3]]="","",IF(Table1[[#This Row],[Effect 3]]="Dr.","Yes","No"))</f>
        <v/>
      </c>
      <c r="CD188" t="str">
        <f>IF(Table1[[#This Row],[Ledger 3]]="","",Table1[[#This Row],[Ledger 3]])</f>
        <v/>
      </c>
      <c r="CE188" t="str">
        <f>IF(Table1[[#This Row],[Ledger 3]]="","",IF(Table1[[#This Row],[Effect 3]]="Dr.",-Table1[[#This Row],[Amount 3]],Table1[[#This Row],[Amount 3]]))</f>
        <v/>
      </c>
      <c r="CH188" t="str">
        <f>IF(Table1[[#This Row],[Ledger 4]]="","","No")</f>
        <v/>
      </c>
      <c r="CI188" t="str">
        <f>IF(Table1[[#This Row],[Ledger 4]]="","",IF(Table1[[#This Row],[Effect 4]]="Dr.","Yes","No"))</f>
        <v/>
      </c>
      <c r="CJ188" t="str">
        <f>IF(Table1[[#This Row],[Ledger 4]]="","",Table1[[#This Row],[Ledger 4]])</f>
        <v/>
      </c>
      <c r="CK188" t="str">
        <f>IF(Table1[[#This Row],[Ledger 4]]="","",IF(Table1[[#This Row],[Effect 4]]="Dr.",-Table1[[#This Row],[Amount 4]],Table1[[#This Row],[Amount 4]]))</f>
        <v/>
      </c>
      <c r="CN188" t="str">
        <f>IF(Table1[[#This Row],[Ledger 5]]="","","No")</f>
        <v/>
      </c>
      <c r="CO188" t="str">
        <f>IF(Table1[[#This Row],[Ledger 5]]="","",IF(Table1[[#This Row],[Effect 5]]="Dr.","Yes","No"))</f>
        <v/>
      </c>
      <c r="CP188" t="str">
        <f>IF(Table1[[#This Row],[Ledger 5]]="","",Table1[[#This Row],[Ledger 5]])</f>
        <v/>
      </c>
      <c r="CQ188" t="str">
        <f>IF(Table1[[#This Row],[Ledger 5]]="","",IF(Table1[[#This Row],[Effect 5]]="Dr.",-Table1[[#This Row],[Amount 5]],Table1[[#This Row],[Amount 5]]))</f>
        <v/>
      </c>
      <c r="CT188" t="str">
        <f>IF(Table1[[#This Row],[Ledger 6]]="","","No")</f>
        <v/>
      </c>
      <c r="CU188" t="str">
        <f>IF(Table1[[#This Row],[Ledger 6]]="","",IF(Table1[[#This Row],[Effect 6]]="Dr.","Yes","No"))</f>
        <v/>
      </c>
      <c r="CV188" t="str">
        <f>IF(Table1[[#This Row],[Ledger 6]]="","",Table1[[#This Row],[Ledger 6]])</f>
        <v/>
      </c>
      <c r="CW188" t="str">
        <f>IF(Table1[[#This Row],[Ledger 6]]="","",IF(Table1[[#This Row],[Effect 6]]="Dr.",-Table1[[#This Row],[Amount 6]],Table1[[#This Row],[Amount 6]]))</f>
        <v/>
      </c>
      <c r="CZ188" t="str">
        <f>IF(Table1[[#This Row],[Ledger 7]]="","","No")</f>
        <v/>
      </c>
      <c r="DA188" t="str">
        <f>IF(Table1[[#This Row],[Ledger 7]]="","",IF(Table1[[#This Row],[Effect 7]]="Dr.","Yes","No"))</f>
        <v/>
      </c>
      <c r="DB188" t="str">
        <f>IF(Table1[[#This Row],[Ledger 7]]="","",Table1[[#This Row],[Ledger 7]])</f>
        <v/>
      </c>
      <c r="DC188" t="str">
        <f>IF(Table1[[#This Row],[Ledger 7]]="","",IF(Table1[[#This Row],[Effect 7]]="Dr.",-Table1[[#This Row],[Amount 7]],Table1[[#This Row],[Amount 7]]))</f>
        <v/>
      </c>
      <c r="DF188" t="str">
        <f>IF(Table1[[#This Row],[Ledger 8]]="","","No")</f>
        <v/>
      </c>
      <c r="DG188" t="str">
        <f>IF(Table1[[#This Row],[Ledger 8]]="","",IF(Table1[[#This Row],[Effect 8]]="Dr.","Yes","No"))</f>
        <v/>
      </c>
      <c r="DH188" t="str">
        <f>IF(Table1[[#This Row],[Ledger 8]]="","",Table1[[#This Row],[Ledger 8]])</f>
        <v/>
      </c>
      <c r="DI188" t="str">
        <f>IF(Table1[[#This Row],[Ledger 8]]="","",IF(Table1[[#This Row],[Effect 8]]="Dr.",-Table1[[#This Row],[Amount 8]],Table1[[#This Row],[Amount 8]]))</f>
        <v/>
      </c>
      <c r="DL188" t="str">
        <f>IF(Table1[[#This Row],[Ledger 9]]="","","No")</f>
        <v/>
      </c>
      <c r="DM188" t="str">
        <f>IF(Table1[[#This Row],[Ledger 9]]="","",IF(Table1[[#This Row],[Effect 9]]="Dr.","Yes","No"))</f>
        <v/>
      </c>
      <c r="DN188" t="str">
        <f>IF(Table1[[#This Row],[Ledger 9]]="","",Table1[[#This Row],[Ledger 9]])</f>
        <v/>
      </c>
      <c r="DO188" t="str">
        <f>IF(Table1[[#This Row],[Ledger 9]]="","",IF(Table1[[#This Row],[Effect 9]]="Dr.",-Table1[[#This Row],[Amount 9]],Table1[[#This Row],[Amount 9]]))</f>
        <v/>
      </c>
      <c r="DR188" t="str">
        <f>IF(Table1[[#This Row],[Ledger 10]]="","","No")</f>
        <v/>
      </c>
      <c r="DS188" t="str">
        <f>IF(Table1[[#This Row],[Ledger 10]]="","",IF(Table1[[#This Row],[Effect 10]]="Dr.","Yes","No"))</f>
        <v/>
      </c>
      <c r="DT188" t="str">
        <f>IF(Table1[[#This Row],[Ledger 10]]="","",Table1[[#This Row],[Ledger 10]])</f>
        <v/>
      </c>
      <c r="DU188" t="str">
        <f>IF(Table1[[#This Row],[Ledger 10]]="","",IF(Table1[[#This Row],[Effect 10]]="Dr.",-Table1[[#This Row],[Amount 10]],Table1[[#This Row],[Amount 10]]))</f>
        <v/>
      </c>
      <c r="DX188" t="str">
        <f>IF(Table1[[#This Row],[Ledger 11]]="","","No")</f>
        <v/>
      </c>
      <c r="DY188" t="str">
        <f>IF(Table1[[#This Row],[Ledger 11]]="","",IF(Table1[[#This Row],[Effect 11]]="Dr.","Yes","No"))</f>
        <v/>
      </c>
      <c r="DZ188" t="str">
        <f>IF(Table1[[#This Row],[Ledger 11]]="","",Table1[[#This Row],[Ledger 11]])</f>
        <v/>
      </c>
      <c r="EA188" t="str">
        <f>IF(Table1[[#This Row],[Ledger 11]]="","",IF(Table1[[#This Row],[Effect 11]]="Dr.",-Table1[[#This Row],[Amount 11]],Table1[[#This Row],[Amount 11]]))</f>
        <v/>
      </c>
      <c r="ED188" t="str">
        <f>IF(Table1[[#This Row],[Ledger 12]]="","","No")</f>
        <v/>
      </c>
      <c r="EE188" t="str">
        <f>IF(Table1[[#This Row],[Ledger 12]]="","",IF(Table1[[#This Row],[Effect 12]]="Dr.","Yes","No"))</f>
        <v/>
      </c>
      <c r="EF188" t="str">
        <f>IF(Table1[[#This Row],[Ledger 12]]="","",Table1[[#This Row],[Ledger 12]])</f>
        <v/>
      </c>
      <c r="EG188" t="str">
        <f>IF(Table1[[#This Row],[Ledger 12]]="","",IF(Table1[[#This Row],[Effect 12]]="Dr.",-Table1[[#This Row],[Amount 12]],Table1[[#This Row],[Amount 12]]))</f>
        <v/>
      </c>
      <c r="EJ188" t="str">
        <f>IF(Table1[[#This Row],[Ledger 13]]="","","No")</f>
        <v/>
      </c>
      <c r="EK188" t="str">
        <f>IF(Table1[[#This Row],[Ledger 13]]="","",IF(Table1[[#This Row],[Effect 13]]="Dr.","Yes","No"))</f>
        <v/>
      </c>
      <c r="EL188" t="str">
        <f>IF(Table1[[#This Row],[Ledger 13]]="","",Table1[[#This Row],[Ledger 13]])</f>
        <v/>
      </c>
      <c r="EM188" t="str">
        <f>IF(Table1[[#This Row],[Ledger 13]]="","",IF(Table1[[#This Row],[Effect 13]]="Dr.",-Table1[[#This Row],[Amount 13]],Table1[[#This Row],[Amount 13]]))</f>
        <v/>
      </c>
      <c r="EP188" t="str">
        <f>IF(Table1[[#This Row],[Ledger 14]]="","","No")</f>
        <v/>
      </c>
      <c r="EQ188" t="str">
        <f>IF(Table1[[#This Row],[Ledger 14]]="","",IF(Table1[[#This Row],[Effect 14]]="Dr.","Yes","No"))</f>
        <v/>
      </c>
      <c r="ER188" t="str">
        <f>IF(Table1[[#This Row],[Ledger 14]]="","",Table1[[#This Row],[Ledger 14]])</f>
        <v/>
      </c>
      <c r="ES188" t="str">
        <f>IF(Table1[[#This Row],[Ledger 14]]="","",IF(Table1[[#This Row],[Effect 14]]="Dr.",-Table1[[#This Row],[Amount 14]],Table1[[#This Row],[Amount 14]]))</f>
        <v/>
      </c>
      <c r="EV188" t="str">
        <f>IF(Table1[[#This Row],[Ledger 15]]="","","No")</f>
        <v/>
      </c>
      <c r="EW188" t="str">
        <f>IF(Table1[[#This Row],[Ledger 15]]="","",IF(Table1[[#This Row],[Effect 15]]="Dr.","Yes","No"))</f>
        <v/>
      </c>
      <c r="EX188" t="str">
        <f>IF(Table1[[#This Row],[Ledger 15]]="","",Table1[[#This Row],[Ledger 15]])</f>
        <v/>
      </c>
      <c r="EY188" t="str">
        <f>IF(Table1[[#This Row],[Ledger 15]]="","",IF(Table1[[#This Row],[Effect 15]]="Dr.",-Table1[[#This Row],[Amount 15]],Table1[[#This Row],[Amount 15]]))</f>
        <v/>
      </c>
      <c r="FD1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8">
        <f>IF(Table1[[#This Row],[Date]]="",0,IF(AND(Table1[[#This Row],[Date]]&gt;=$FE$2,Table1[[#This Row],[Date]]&lt;=$FE$3),0,1))</f>
        <v>0</v>
      </c>
      <c r="FF188">
        <f>IF(Table1[[#This Row],[Date]]="",0,IF(TYPE(VLOOKUP(Table1[[#This Row],[Voucher Type]],Table1[[#All],[Voucher Type Master]],1,FALSE))=16,1,0))</f>
        <v>0</v>
      </c>
      <c r="FG188">
        <f>IF(TYPE(IF(Table1[[#This Row],[Date]]="",0,IF(VLOOKUP(Table1[[#This Row],[Voucher Type]],$FY$5:$FZ$13,2,0)=Table1[[#This Row],[Effect 1]],0,1)))=16,1,0)</f>
        <v>0</v>
      </c>
      <c r="FH1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8">
        <f>IF(LEN(Table1[[#This Row],[Ledger 1]])&gt;0,IF(TYPE(VLOOKUP(Table1[[#This Row],[Ledger 1]],GZ:GZ,1,0))=16,1,0),0)</f>
        <v>0</v>
      </c>
      <c r="FJ188">
        <f>IF(LEN(Table1[[#This Row],[Ledger 2]])&gt;0,IF(TYPE(VLOOKUP(Table1[[#This Row],[Ledger 2]],GZ:GZ,1,0))=16,1,0),0)</f>
        <v>0</v>
      </c>
      <c r="FK188">
        <f>IF(LEN(Table1[[#This Row],[Ledger 3]])&gt;0,IF(TYPE(VLOOKUP(Table1[[#This Row],[Ledger 3]],GZ:GZ,1,0))=16,1,0),0)</f>
        <v>0</v>
      </c>
      <c r="FL188">
        <f>IF(LEN(Table1[[#This Row],[Ledger 4]])&gt;0,IF(TYPE(VLOOKUP(Table1[[#This Row],[Ledger 4]],GZ:GZ,1,0))=16,1,0),0)</f>
        <v>0</v>
      </c>
      <c r="FM188">
        <f>IF(LEN(Table1[[#This Row],[Ledger 5]])&gt;0,IF(TYPE(VLOOKUP(Table1[[#This Row],[Ledger 5]],GZ:GZ,1,0))=16,1,0),0)</f>
        <v>0</v>
      </c>
      <c r="FN188">
        <f>IF(LEN(Table1[[#This Row],[Ledger 6]])&gt;0,IF(TYPE(VLOOKUP(Table1[[#This Row],[Ledger 6]],$GZ:$GZ,1,0))=16,1,0),0)</f>
        <v>0</v>
      </c>
      <c r="FO188">
        <f>IF(LEN(Table1[[#This Row],[Ledger 7]])&gt;0,IF(TYPE(VLOOKUP(Table1[[#This Row],[Ledger 7]],$GZ:$GZ,1,0))=16,1,0),0)</f>
        <v>0</v>
      </c>
      <c r="FP188">
        <f>IF(LEN(Table1[[#This Row],[Ledger 8]])&gt;0,IF(TYPE(VLOOKUP(Table1[[#This Row],[Ledger 8]],$GZ:$GZ,1,0))=16,1,0),0)</f>
        <v>0</v>
      </c>
      <c r="FQ188">
        <f>IF(LEN(Table1[[#This Row],[Ledger 9]])&gt;0,IF(TYPE(VLOOKUP(Table1[[#This Row],[Ledger 9]],$GZ:$GZ,1,0))=16,1,0),0)</f>
        <v>0</v>
      </c>
      <c r="FR188">
        <f>IF(LEN(Table1[[#This Row],[Ledger 10]])&gt;0,IF(TYPE(VLOOKUP(Table1[[#This Row],[Ledger 10]],$GZ:$GZ,1,0))=16,1,0),0)</f>
        <v>0</v>
      </c>
      <c r="FS188">
        <f>IF(LEN(Table1[[#This Row],[Ledger 11]])&gt;0,IF(TYPE(VLOOKUP(Table1[[#This Row],[Ledger 11]],$GZ:$GZ,1,0))=16,1,0),0)</f>
        <v>0</v>
      </c>
      <c r="FT188">
        <f>IF(LEN(Table1[[#This Row],[Ledger 12]])&gt;0,IF(TYPE(VLOOKUP(Table1[[#This Row],[Ledger 12]],$GZ:$GZ,1,0))=16,1,0),0)</f>
        <v>0</v>
      </c>
      <c r="FU188">
        <f>IF(LEN(Table1[[#This Row],[Ledger 13]])&gt;0,IF(TYPE(VLOOKUP(Table1[[#This Row],[Ledger 13]],$GZ:$GZ,1,0))=16,1,0),0)</f>
        <v>0</v>
      </c>
      <c r="FV188">
        <f>IF(LEN(Table1[[#This Row],[Ledger 14]])&gt;0,IF(TYPE(VLOOKUP(Table1[[#This Row],[Ledger 14]],$GZ:$GZ,1,0))=16,1,0),0)</f>
        <v>0</v>
      </c>
      <c r="FW188">
        <f>IF(LEN(Table1[[#This Row],[Ledger 15]])&gt;0,IF(TYPE(VLOOKUP(Table1[[#This Row],[Ledger 15]],$GZ:$GZ,1,0))=16,1,0),0)</f>
        <v>0</v>
      </c>
    </row>
    <row r="189" spans="4:179" ht="33" customHeight="1" x14ac:dyDescent="0.45">
      <c r="D189" s="8">
        <f t="shared" si="11"/>
        <v>184</v>
      </c>
      <c r="E189" s="32"/>
      <c r="F189" s="34"/>
      <c r="G189" s="34"/>
      <c r="H189" s="34"/>
      <c r="I189" s="34"/>
      <c r="J189" s="38"/>
      <c r="K189" s="33"/>
      <c r="L189" s="36"/>
      <c r="M189" s="35"/>
      <c r="N189" s="34"/>
      <c r="O189" s="41"/>
      <c r="P189" s="35"/>
      <c r="Q189" s="34"/>
      <c r="R189" s="37"/>
      <c r="S189" s="35"/>
      <c r="T189" s="34"/>
      <c r="U189" s="37"/>
      <c r="V189" s="35"/>
      <c r="W189" s="34"/>
      <c r="X189" s="37"/>
      <c r="Y189" s="35"/>
      <c r="Z189" s="34"/>
      <c r="AA189" s="37"/>
      <c r="AB189" s="35"/>
      <c r="AC189" s="34"/>
      <c r="AD189" s="37"/>
      <c r="AE189" s="35"/>
      <c r="AF189" s="34"/>
      <c r="AG189" s="37"/>
      <c r="AH189" s="35"/>
      <c r="AI189" s="34"/>
      <c r="AJ189" s="37"/>
      <c r="AK189" s="35"/>
      <c r="AL189" s="34"/>
      <c r="AM189" s="37"/>
      <c r="AN189" s="35"/>
      <c r="AO189" s="34"/>
      <c r="AP189" s="37"/>
      <c r="AQ189" s="35"/>
      <c r="AR189" s="34"/>
      <c r="AS189" s="37"/>
      <c r="AT189" s="35"/>
      <c r="AU189" s="34"/>
      <c r="AV189" s="37"/>
      <c r="AW189" s="35"/>
      <c r="AX189" s="34"/>
      <c r="AY189" s="37"/>
      <c r="AZ189" s="35"/>
      <c r="BA189" s="34"/>
      <c r="BB189" s="37"/>
      <c r="BC1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89" s="7"/>
      <c r="BF189" t="str">
        <f>IF(Table1[[#This Row],[Date]]="","","&amp;lt;VOUCHER REMOTEID="&amp;""""&amp;$A$11&amp;$A$13&amp;ROW()&amp;""""&amp;" VCHTYPE="""&amp;F189&amp;""" ACTION="""&amp;"Create"&amp;"""&amp;gt;")</f>
        <v/>
      </c>
      <c r="BG189" t="str">
        <f>IF(Table1[[#This Row],[Date]]="","",TEXT(Table1[[#This Row],[Date]],"yyyymmdd"))</f>
        <v/>
      </c>
      <c r="BH189" t="str">
        <f>Table1[[#This Row],[Date2]]</f>
        <v/>
      </c>
      <c r="BI189" t="str">
        <f>IF(Table1[[#This Row],[Date]]="","",Table1[[#This Row],[Voucher Type]])</f>
        <v/>
      </c>
      <c r="BJ189" t="str">
        <f>IF(Table1[[#This Row],[Ref No / Invoice No]]="","",Table1[[#This Row],[Ref No / Invoice No]])</f>
        <v/>
      </c>
      <c r="BK189" t="str">
        <f>IF(Table1[[#This Row],[Voucher No]]="","",Table1[[#This Row],[Voucher No]])</f>
        <v/>
      </c>
      <c r="BL189" t="str">
        <f>IF(Table1[[#This Row],[Date]]="","",Table1[[#This Row],[Narration]])</f>
        <v/>
      </c>
      <c r="BM189" t="str">
        <f>IF(Table1[[#This Row],[Date]]="","",$A$11&amp;$A$13&amp;ROW())</f>
        <v/>
      </c>
      <c r="BN189" t="str">
        <f>IF(Table1[[#This Row],[Date]]="","",$A$13)</f>
        <v/>
      </c>
      <c r="BP189" t="str">
        <f>IF(Table1[[#This Row],[Ledger 1]]="","","No")</f>
        <v/>
      </c>
      <c r="BQ189" t="str">
        <f>IF(Table1[[#This Row],[Date]]="","",IF(Table1[[#This Row],[Effect 1]]="Dr.","Yes","No"))</f>
        <v/>
      </c>
      <c r="BR189" t="str">
        <f>IF(Table1[[#This Row],[Date]]="","",Table1[[#This Row],[Ledger 1]])</f>
        <v/>
      </c>
      <c r="BS189" t="str">
        <f>IF(Table1[[#This Row],[Date]]="","",IF(Table1[[#This Row],[Effect 1]]="Dr.",-Table1[[#This Row],[Amount 1]],Table1[[#This Row],[Amount 1]]))</f>
        <v/>
      </c>
      <c r="BV189" t="str">
        <f>IF(Table1[[#This Row],[Ledger 2]]="","","No")</f>
        <v/>
      </c>
      <c r="BW189" t="str">
        <f>IF(Table1[[#This Row],[Date]]="","",IF(Table1[[#This Row],[Effect 2]]="Dr.","Yes","No"))</f>
        <v/>
      </c>
      <c r="BX189" t="str">
        <f>IF(Table1[[#This Row],[Date]]="","",Table1[[#This Row],[Ledger 2]])</f>
        <v/>
      </c>
      <c r="BY189" t="str">
        <f>IF(Table1[[#This Row],[Date]]="","",IF(Table1[[#This Row],[Effect 2]]="Dr.",-Table1[[#This Row],[Amount 2]],Table1[[#This Row],[Amount 2]]))</f>
        <v/>
      </c>
      <c r="CB189" t="str">
        <f>IF(Table1[[#This Row],[Ledger 3]]="","","No")</f>
        <v/>
      </c>
      <c r="CC189" t="str">
        <f>IF(Table1[[#This Row],[Ledger 3]]="","",IF(Table1[[#This Row],[Effect 3]]="Dr.","Yes","No"))</f>
        <v/>
      </c>
      <c r="CD189" t="str">
        <f>IF(Table1[[#This Row],[Ledger 3]]="","",Table1[[#This Row],[Ledger 3]])</f>
        <v/>
      </c>
      <c r="CE189" t="str">
        <f>IF(Table1[[#This Row],[Ledger 3]]="","",IF(Table1[[#This Row],[Effect 3]]="Dr.",-Table1[[#This Row],[Amount 3]],Table1[[#This Row],[Amount 3]]))</f>
        <v/>
      </c>
      <c r="CH189" t="str">
        <f>IF(Table1[[#This Row],[Ledger 4]]="","","No")</f>
        <v/>
      </c>
      <c r="CI189" t="str">
        <f>IF(Table1[[#This Row],[Ledger 4]]="","",IF(Table1[[#This Row],[Effect 4]]="Dr.","Yes","No"))</f>
        <v/>
      </c>
      <c r="CJ189" t="str">
        <f>IF(Table1[[#This Row],[Ledger 4]]="","",Table1[[#This Row],[Ledger 4]])</f>
        <v/>
      </c>
      <c r="CK189" t="str">
        <f>IF(Table1[[#This Row],[Ledger 4]]="","",IF(Table1[[#This Row],[Effect 4]]="Dr.",-Table1[[#This Row],[Amount 4]],Table1[[#This Row],[Amount 4]]))</f>
        <v/>
      </c>
      <c r="CN189" t="str">
        <f>IF(Table1[[#This Row],[Ledger 5]]="","","No")</f>
        <v/>
      </c>
      <c r="CO189" t="str">
        <f>IF(Table1[[#This Row],[Ledger 5]]="","",IF(Table1[[#This Row],[Effect 5]]="Dr.","Yes","No"))</f>
        <v/>
      </c>
      <c r="CP189" t="str">
        <f>IF(Table1[[#This Row],[Ledger 5]]="","",Table1[[#This Row],[Ledger 5]])</f>
        <v/>
      </c>
      <c r="CQ189" t="str">
        <f>IF(Table1[[#This Row],[Ledger 5]]="","",IF(Table1[[#This Row],[Effect 5]]="Dr.",-Table1[[#This Row],[Amount 5]],Table1[[#This Row],[Amount 5]]))</f>
        <v/>
      </c>
      <c r="CT189" t="str">
        <f>IF(Table1[[#This Row],[Ledger 6]]="","","No")</f>
        <v/>
      </c>
      <c r="CU189" t="str">
        <f>IF(Table1[[#This Row],[Ledger 6]]="","",IF(Table1[[#This Row],[Effect 6]]="Dr.","Yes","No"))</f>
        <v/>
      </c>
      <c r="CV189" t="str">
        <f>IF(Table1[[#This Row],[Ledger 6]]="","",Table1[[#This Row],[Ledger 6]])</f>
        <v/>
      </c>
      <c r="CW189" t="str">
        <f>IF(Table1[[#This Row],[Ledger 6]]="","",IF(Table1[[#This Row],[Effect 6]]="Dr.",-Table1[[#This Row],[Amount 6]],Table1[[#This Row],[Amount 6]]))</f>
        <v/>
      </c>
      <c r="CZ189" t="str">
        <f>IF(Table1[[#This Row],[Ledger 7]]="","","No")</f>
        <v/>
      </c>
      <c r="DA189" t="str">
        <f>IF(Table1[[#This Row],[Ledger 7]]="","",IF(Table1[[#This Row],[Effect 7]]="Dr.","Yes","No"))</f>
        <v/>
      </c>
      <c r="DB189" t="str">
        <f>IF(Table1[[#This Row],[Ledger 7]]="","",Table1[[#This Row],[Ledger 7]])</f>
        <v/>
      </c>
      <c r="DC189" t="str">
        <f>IF(Table1[[#This Row],[Ledger 7]]="","",IF(Table1[[#This Row],[Effect 7]]="Dr.",-Table1[[#This Row],[Amount 7]],Table1[[#This Row],[Amount 7]]))</f>
        <v/>
      </c>
      <c r="DF189" t="str">
        <f>IF(Table1[[#This Row],[Ledger 8]]="","","No")</f>
        <v/>
      </c>
      <c r="DG189" t="str">
        <f>IF(Table1[[#This Row],[Ledger 8]]="","",IF(Table1[[#This Row],[Effect 8]]="Dr.","Yes","No"))</f>
        <v/>
      </c>
      <c r="DH189" t="str">
        <f>IF(Table1[[#This Row],[Ledger 8]]="","",Table1[[#This Row],[Ledger 8]])</f>
        <v/>
      </c>
      <c r="DI189" t="str">
        <f>IF(Table1[[#This Row],[Ledger 8]]="","",IF(Table1[[#This Row],[Effect 8]]="Dr.",-Table1[[#This Row],[Amount 8]],Table1[[#This Row],[Amount 8]]))</f>
        <v/>
      </c>
      <c r="DL189" t="str">
        <f>IF(Table1[[#This Row],[Ledger 9]]="","","No")</f>
        <v/>
      </c>
      <c r="DM189" t="str">
        <f>IF(Table1[[#This Row],[Ledger 9]]="","",IF(Table1[[#This Row],[Effect 9]]="Dr.","Yes","No"))</f>
        <v/>
      </c>
      <c r="DN189" t="str">
        <f>IF(Table1[[#This Row],[Ledger 9]]="","",Table1[[#This Row],[Ledger 9]])</f>
        <v/>
      </c>
      <c r="DO189" t="str">
        <f>IF(Table1[[#This Row],[Ledger 9]]="","",IF(Table1[[#This Row],[Effect 9]]="Dr.",-Table1[[#This Row],[Amount 9]],Table1[[#This Row],[Amount 9]]))</f>
        <v/>
      </c>
      <c r="DR189" t="str">
        <f>IF(Table1[[#This Row],[Ledger 10]]="","","No")</f>
        <v/>
      </c>
      <c r="DS189" t="str">
        <f>IF(Table1[[#This Row],[Ledger 10]]="","",IF(Table1[[#This Row],[Effect 10]]="Dr.","Yes","No"))</f>
        <v/>
      </c>
      <c r="DT189" t="str">
        <f>IF(Table1[[#This Row],[Ledger 10]]="","",Table1[[#This Row],[Ledger 10]])</f>
        <v/>
      </c>
      <c r="DU189" t="str">
        <f>IF(Table1[[#This Row],[Ledger 10]]="","",IF(Table1[[#This Row],[Effect 10]]="Dr.",-Table1[[#This Row],[Amount 10]],Table1[[#This Row],[Amount 10]]))</f>
        <v/>
      </c>
      <c r="DX189" t="str">
        <f>IF(Table1[[#This Row],[Ledger 11]]="","","No")</f>
        <v/>
      </c>
      <c r="DY189" t="str">
        <f>IF(Table1[[#This Row],[Ledger 11]]="","",IF(Table1[[#This Row],[Effect 11]]="Dr.","Yes","No"))</f>
        <v/>
      </c>
      <c r="DZ189" t="str">
        <f>IF(Table1[[#This Row],[Ledger 11]]="","",Table1[[#This Row],[Ledger 11]])</f>
        <v/>
      </c>
      <c r="EA189" t="str">
        <f>IF(Table1[[#This Row],[Ledger 11]]="","",IF(Table1[[#This Row],[Effect 11]]="Dr.",-Table1[[#This Row],[Amount 11]],Table1[[#This Row],[Amount 11]]))</f>
        <v/>
      </c>
      <c r="ED189" t="str">
        <f>IF(Table1[[#This Row],[Ledger 12]]="","","No")</f>
        <v/>
      </c>
      <c r="EE189" t="str">
        <f>IF(Table1[[#This Row],[Ledger 12]]="","",IF(Table1[[#This Row],[Effect 12]]="Dr.","Yes","No"))</f>
        <v/>
      </c>
      <c r="EF189" t="str">
        <f>IF(Table1[[#This Row],[Ledger 12]]="","",Table1[[#This Row],[Ledger 12]])</f>
        <v/>
      </c>
      <c r="EG189" t="str">
        <f>IF(Table1[[#This Row],[Ledger 12]]="","",IF(Table1[[#This Row],[Effect 12]]="Dr.",-Table1[[#This Row],[Amount 12]],Table1[[#This Row],[Amount 12]]))</f>
        <v/>
      </c>
      <c r="EJ189" t="str">
        <f>IF(Table1[[#This Row],[Ledger 13]]="","","No")</f>
        <v/>
      </c>
      <c r="EK189" t="str">
        <f>IF(Table1[[#This Row],[Ledger 13]]="","",IF(Table1[[#This Row],[Effect 13]]="Dr.","Yes","No"))</f>
        <v/>
      </c>
      <c r="EL189" t="str">
        <f>IF(Table1[[#This Row],[Ledger 13]]="","",Table1[[#This Row],[Ledger 13]])</f>
        <v/>
      </c>
      <c r="EM189" t="str">
        <f>IF(Table1[[#This Row],[Ledger 13]]="","",IF(Table1[[#This Row],[Effect 13]]="Dr.",-Table1[[#This Row],[Amount 13]],Table1[[#This Row],[Amount 13]]))</f>
        <v/>
      </c>
      <c r="EP189" t="str">
        <f>IF(Table1[[#This Row],[Ledger 14]]="","","No")</f>
        <v/>
      </c>
      <c r="EQ189" t="str">
        <f>IF(Table1[[#This Row],[Ledger 14]]="","",IF(Table1[[#This Row],[Effect 14]]="Dr.","Yes","No"))</f>
        <v/>
      </c>
      <c r="ER189" t="str">
        <f>IF(Table1[[#This Row],[Ledger 14]]="","",Table1[[#This Row],[Ledger 14]])</f>
        <v/>
      </c>
      <c r="ES189" t="str">
        <f>IF(Table1[[#This Row],[Ledger 14]]="","",IF(Table1[[#This Row],[Effect 14]]="Dr.",-Table1[[#This Row],[Amount 14]],Table1[[#This Row],[Amount 14]]))</f>
        <v/>
      </c>
      <c r="EV189" t="str">
        <f>IF(Table1[[#This Row],[Ledger 15]]="","","No")</f>
        <v/>
      </c>
      <c r="EW189" t="str">
        <f>IF(Table1[[#This Row],[Ledger 15]]="","",IF(Table1[[#This Row],[Effect 15]]="Dr.","Yes","No"))</f>
        <v/>
      </c>
      <c r="EX189" t="str">
        <f>IF(Table1[[#This Row],[Ledger 15]]="","",Table1[[#This Row],[Ledger 15]])</f>
        <v/>
      </c>
      <c r="EY189" t="str">
        <f>IF(Table1[[#This Row],[Ledger 15]]="","",IF(Table1[[#This Row],[Effect 15]]="Dr.",-Table1[[#This Row],[Amount 15]],Table1[[#This Row],[Amount 15]]))</f>
        <v/>
      </c>
      <c r="FD1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89">
        <f>IF(Table1[[#This Row],[Date]]="",0,IF(AND(Table1[[#This Row],[Date]]&gt;=$FE$2,Table1[[#This Row],[Date]]&lt;=$FE$3),0,1))</f>
        <v>0</v>
      </c>
      <c r="FF189">
        <f>IF(Table1[[#This Row],[Date]]="",0,IF(TYPE(VLOOKUP(Table1[[#This Row],[Voucher Type]],Table1[[#All],[Voucher Type Master]],1,FALSE))=16,1,0))</f>
        <v>0</v>
      </c>
      <c r="FG189">
        <f>IF(TYPE(IF(Table1[[#This Row],[Date]]="",0,IF(VLOOKUP(Table1[[#This Row],[Voucher Type]],$FY$5:$FZ$13,2,0)=Table1[[#This Row],[Effect 1]],0,1)))=16,1,0)</f>
        <v>0</v>
      </c>
      <c r="FH1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89">
        <f>IF(LEN(Table1[[#This Row],[Ledger 1]])&gt;0,IF(TYPE(VLOOKUP(Table1[[#This Row],[Ledger 1]],GZ:GZ,1,0))=16,1,0),0)</f>
        <v>0</v>
      </c>
      <c r="FJ189">
        <f>IF(LEN(Table1[[#This Row],[Ledger 2]])&gt;0,IF(TYPE(VLOOKUP(Table1[[#This Row],[Ledger 2]],GZ:GZ,1,0))=16,1,0),0)</f>
        <v>0</v>
      </c>
      <c r="FK189">
        <f>IF(LEN(Table1[[#This Row],[Ledger 3]])&gt;0,IF(TYPE(VLOOKUP(Table1[[#This Row],[Ledger 3]],GZ:GZ,1,0))=16,1,0),0)</f>
        <v>0</v>
      </c>
      <c r="FL189">
        <f>IF(LEN(Table1[[#This Row],[Ledger 4]])&gt;0,IF(TYPE(VLOOKUP(Table1[[#This Row],[Ledger 4]],GZ:GZ,1,0))=16,1,0),0)</f>
        <v>0</v>
      </c>
      <c r="FM189">
        <f>IF(LEN(Table1[[#This Row],[Ledger 5]])&gt;0,IF(TYPE(VLOOKUP(Table1[[#This Row],[Ledger 5]],GZ:GZ,1,0))=16,1,0),0)</f>
        <v>0</v>
      </c>
      <c r="FN189">
        <f>IF(LEN(Table1[[#This Row],[Ledger 6]])&gt;0,IF(TYPE(VLOOKUP(Table1[[#This Row],[Ledger 6]],$GZ:$GZ,1,0))=16,1,0),0)</f>
        <v>0</v>
      </c>
      <c r="FO189">
        <f>IF(LEN(Table1[[#This Row],[Ledger 7]])&gt;0,IF(TYPE(VLOOKUP(Table1[[#This Row],[Ledger 7]],$GZ:$GZ,1,0))=16,1,0),0)</f>
        <v>0</v>
      </c>
      <c r="FP189">
        <f>IF(LEN(Table1[[#This Row],[Ledger 8]])&gt;0,IF(TYPE(VLOOKUP(Table1[[#This Row],[Ledger 8]],$GZ:$GZ,1,0))=16,1,0),0)</f>
        <v>0</v>
      </c>
      <c r="FQ189">
        <f>IF(LEN(Table1[[#This Row],[Ledger 9]])&gt;0,IF(TYPE(VLOOKUP(Table1[[#This Row],[Ledger 9]],$GZ:$GZ,1,0))=16,1,0),0)</f>
        <v>0</v>
      </c>
      <c r="FR189">
        <f>IF(LEN(Table1[[#This Row],[Ledger 10]])&gt;0,IF(TYPE(VLOOKUP(Table1[[#This Row],[Ledger 10]],$GZ:$GZ,1,0))=16,1,0),0)</f>
        <v>0</v>
      </c>
      <c r="FS189">
        <f>IF(LEN(Table1[[#This Row],[Ledger 11]])&gt;0,IF(TYPE(VLOOKUP(Table1[[#This Row],[Ledger 11]],$GZ:$GZ,1,0))=16,1,0),0)</f>
        <v>0</v>
      </c>
      <c r="FT189">
        <f>IF(LEN(Table1[[#This Row],[Ledger 12]])&gt;0,IF(TYPE(VLOOKUP(Table1[[#This Row],[Ledger 12]],$GZ:$GZ,1,0))=16,1,0),0)</f>
        <v>0</v>
      </c>
      <c r="FU189">
        <f>IF(LEN(Table1[[#This Row],[Ledger 13]])&gt;0,IF(TYPE(VLOOKUP(Table1[[#This Row],[Ledger 13]],$GZ:$GZ,1,0))=16,1,0),0)</f>
        <v>0</v>
      </c>
      <c r="FV189">
        <f>IF(LEN(Table1[[#This Row],[Ledger 14]])&gt;0,IF(TYPE(VLOOKUP(Table1[[#This Row],[Ledger 14]],$GZ:$GZ,1,0))=16,1,0),0)</f>
        <v>0</v>
      </c>
      <c r="FW189">
        <f>IF(LEN(Table1[[#This Row],[Ledger 15]])&gt;0,IF(TYPE(VLOOKUP(Table1[[#This Row],[Ledger 15]],$GZ:$GZ,1,0))=16,1,0),0)</f>
        <v>0</v>
      </c>
    </row>
    <row r="190" spans="4:179" ht="33" customHeight="1" x14ac:dyDescent="0.45">
      <c r="D190" s="8">
        <f t="shared" si="11"/>
        <v>185</v>
      </c>
      <c r="E190" s="32"/>
      <c r="F190" s="34"/>
      <c r="G190" s="34"/>
      <c r="H190" s="34"/>
      <c r="I190" s="34"/>
      <c r="J190" s="38"/>
      <c r="K190" s="33"/>
      <c r="L190" s="36"/>
      <c r="M190" s="35"/>
      <c r="N190" s="34"/>
      <c r="O190" s="41"/>
      <c r="P190" s="35"/>
      <c r="Q190" s="34"/>
      <c r="R190" s="37"/>
      <c r="S190" s="35"/>
      <c r="T190" s="34"/>
      <c r="U190" s="37"/>
      <c r="V190" s="35"/>
      <c r="W190" s="34"/>
      <c r="X190" s="37"/>
      <c r="Y190" s="35"/>
      <c r="Z190" s="34"/>
      <c r="AA190" s="37"/>
      <c r="AB190" s="35"/>
      <c r="AC190" s="34"/>
      <c r="AD190" s="37"/>
      <c r="AE190" s="35"/>
      <c r="AF190" s="34"/>
      <c r="AG190" s="37"/>
      <c r="AH190" s="35"/>
      <c r="AI190" s="34"/>
      <c r="AJ190" s="37"/>
      <c r="AK190" s="35"/>
      <c r="AL190" s="34"/>
      <c r="AM190" s="37"/>
      <c r="AN190" s="35"/>
      <c r="AO190" s="34"/>
      <c r="AP190" s="37"/>
      <c r="AQ190" s="35"/>
      <c r="AR190" s="34"/>
      <c r="AS190" s="37"/>
      <c r="AT190" s="35"/>
      <c r="AU190" s="34"/>
      <c r="AV190" s="37"/>
      <c r="AW190" s="35"/>
      <c r="AX190" s="34"/>
      <c r="AY190" s="37"/>
      <c r="AZ190" s="35"/>
      <c r="BA190" s="34"/>
      <c r="BB190" s="37"/>
      <c r="BC1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0" s="7"/>
      <c r="BF190" t="str">
        <f>IF(Table1[[#This Row],[Date]]="","","&amp;lt;VOUCHER REMOTEID="&amp;""""&amp;$A$11&amp;$A$13&amp;ROW()&amp;""""&amp;" VCHTYPE="""&amp;F190&amp;""" ACTION="""&amp;"Create"&amp;"""&amp;gt;")</f>
        <v/>
      </c>
      <c r="BG190" t="str">
        <f>IF(Table1[[#This Row],[Date]]="","",TEXT(Table1[[#This Row],[Date]],"yyyymmdd"))</f>
        <v/>
      </c>
      <c r="BH190" t="str">
        <f>Table1[[#This Row],[Date2]]</f>
        <v/>
      </c>
      <c r="BI190" t="str">
        <f>IF(Table1[[#This Row],[Date]]="","",Table1[[#This Row],[Voucher Type]])</f>
        <v/>
      </c>
      <c r="BJ190" t="str">
        <f>IF(Table1[[#This Row],[Ref No / Invoice No]]="","",Table1[[#This Row],[Ref No / Invoice No]])</f>
        <v/>
      </c>
      <c r="BK190" t="str">
        <f>IF(Table1[[#This Row],[Voucher No]]="","",Table1[[#This Row],[Voucher No]])</f>
        <v/>
      </c>
      <c r="BL190" t="str">
        <f>IF(Table1[[#This Row],[Date]]="","",Table1[[#This Row],[Narration]])</f>
        <v/>
      </c>
      <c r="BM190" t="str">
        <f>IF(Table1[[#This Row],[Date]]="","",$A$11&amp;$A$13&amp;ROW())</f>
        <v/>
      </c>
      <c r="BN190" t="str">
        <f>IF(Table1[[#This Row],[Date]]="","",$A$13)</f>
        <v/>
      </c>
      <c r="BP190" t="str">
        <f>IF(Table1[[#This Row],[Ledger 1]]="","","No")</f>
        <v/>
      </c>
      <c r="BQ190" t="str">
        <f>IF(Table1[[#This Row],[Date]]="","",IF(Table1[[#This Row],[Effect 1]]="Dr.","Yes","No"))</f>
        <v/>
      </c>
      <c r="BR190" t="str">
        <f>IF(Table1[[#This Row],[Date]]="","",Table1[[#This Row],[Ledger 1]])</f>
        <v/>
      </c>
      <c r="BS190" t="str">
        <f>IF(Table1[[#This Row],[Date]]="","",IF(Table1[[#This Row],[Effect 1]]="Dr.",-Table1[[#This Row],[Amount 1]],Table1[[#This Row],[Amount 1]]))</f>
        <v/>
      </c>
      <c r="BV190" t="str">
        <f>IF(Table1[[#This Row],[Ledger 2]]="","","No")</f>
        <v/>
      </c>
      <c r="BW190" t="str">
        <f>IF(Table1[[#This Row],[Date]]="","",IF(Table1[[#This Row],[Effect 2]]="Dr.","Yes","No"))</f>
        <v/>
      </c>
      <c r="BX190" t="str">
        <f>IF(Table1[[#This Row],[Date]]="","",Table1[[#This Row],[Ledger 2]])</f>
        <v/>
      </c>
      <c r="BY190" t="str">
        <f>IF(Table1[[#This Row],[Date]]="","",IF(Table1[[#This Row],[Effect 2]]="Dr.",-Table1[[#This Row],[Amount 2]],Table1[[#This Row],[Amount 2]]))</f>
        <v/>
      </c>
      <c r="CB190" t="str">
        <f>IF(Table1[[#This Row],[Ledger 3]]="","","No")</f>
        <v/>
      </c>
      <c r="CC190" t="str">
        <f>IF(Table1[[#This Row],[Ledger 3]]="","",IF(Table1[[#This Row],[Effect 3]]="Dr.","Yes","No"))</f>
        <v/>
      </c>
      <c r="CD190" t="str">
        <f>IF(Table1[[#This Row],[Ledger 3]]="","",Table1[[#This Row],[Ledger 3]])</f>
        <v/>
      </c>
      <c r="CE190" t="str">
        <f>IF(Table1[[#This Row],[Ledger 3]]="","",IF(Table1[[#This Row],[Effect 3]]="Dr.",-Table1[[#This Row],[Amount 3]],Table1[[#This Row],[Amount 3]]))</f>
        <v/>
      </c>
      <c r="CH190" t="str">
        <f>IF(Table1[[#This Row],[Ledger 4]]="","","No")</f>
        <v/>
      </c>
      <c r="CI190" t="str">
        <f>IF(Table1[[#This Row],[Ledger 4]]="","",IF(Table1[[#This Row],[Effect 4]]="Dr.","Yes","No"))</f>
        <v/>
      </c>
      <c r="CJ190" t="str">
        <f>IF(Table1[[#This Row],[Ledger 4]]="","",Table1[[#This Row],[Ledger 4]])</f>
        <v/>
      </c>
      <c r="CK190" t="str">
        <f>IF(Table1[[#This Row],[Ledger 4]]="","",IF(Table1[[#This Row],[Effect 4]]="Dr.",-Table1[[#This Row],[Amount 4]],Table1[[#This Row],[Amount 4]]))</f>
        <v/>
      </c>
      <c r="CN190" t="str">
        <f>IF(Table1[[#This Row],[Ledger 5]]="","","No")</f>
        <v/>
      </c>
      <c r="CO190" t="str">
        <f>IF(Table1[[#This Row],[Ledger 5]]="","",IF(Table1[[#This Row],[Effect 5]]="Dr.","Yes","No"))</f>
        <v/>
      </c>
      <c r="CP190" t="str">
        <f>IF(Table1[[#This Row],[Ledger 5]]="","",Table1[[#This Row],[Ledger 5]])</f>
        <v/>
      </c>
      <c r="CQ190" t="str">
        <f>IF(Table1[[#This Row],[Ledger 5]]="","",IF(Table1[[#This Row],[Effect 5]]="Dr.",-Table1[[#This Row],[Amount 5]],Table1[[#This Row],[Amount 5]]))</f>
        <v/>
      </c>
      <c r="CT190" t="str">
        <f>IF(Table1[[#This Row],[Ledger 6]]="","","No")</f>
        <v/>
      </c>
      <c r="CU190" t="str">
        <f>IF(Table1[[#This Row],[Ledger 6]]="","",IF(Table1[[#This Row],[Effect 6]]="Dr.","Yes","No"))</f>
        <v/>
      </c>
      <c r="CV190" t="str">
        <f>IF(Table1[[#This Row],[Ledger 6]]="","",Table1[[#This Row],[Ledger 6]])</f>
        <v/>
      </c>
      <c r="CW190" t="str">
        <f>IF(Table1[[#This Row],[Ledger 6]]="","",IF(Table1[[#This Row],[Effect 6]]="Dr.",-Table1[[#This Row],[Amount 6]],Table1[[#This Row],[Amount 6]]))</f>
        <v/>
      </c>
      <c r="CZ190" t="str">
        <f>IF(Table1[[#This Row],[Ledger 7]]="","","No")</f>
        <v/>
      </c>
      <c r="DA190" t="str">
        <f>IF(Table1[[#This Row],[Ledger 7]]="","",IF(Table1[[#This Row],[Effect 7]]="Dr.","Yes","No"))</f>
        <v/>
      </c>
      <c r="DB190" t="str">
        <f>IF(Table1[[#This Row],[Ledger 7]]="","",Table1[[#This Row],[Ledger 7]])</f>
        <v/>
      </c>
      <c r="DC190" t="str">
        <f>IF(Table1[[#This Row],[Ledger 7]]="","",IF(Table1[[#This Row],[Effect 7]]="Dr.",-Table1[[#This Row],[Amount 7]],Table1[[#This Row],[Amount 7]]))</f>
        <v/>
      </c>
      <c r="DF190" t="str">
        <f>IF(Table1[[#This Row],[Ledger 8]]="","","No")</f>
        <v/>
      </c>
      <c r="DG190" t="str">
        <f>IF(Table1[[#This Row],[Ledger 8]]="","",IF(Table1[[#This Row],[Effect 8]]="Dr.","Yes","No"))</f>
        <v/>
      </c>
      <c r="DH190" t="str">
        <f>IF(Table1[[#This Row],[Ledger 8]]="","",Table1[[#This Row],[Ledger 8]])</f>
        <v/>
      </c>
      <c r="DI190" t="str">
        <f>IF(Table1[[#This Row],[Ledger 8]]="","",IF(Table1[[#This Row],[Effect 8]]="Dr.",-Table1[[#This Row],[Amount 8]],Table1[[#This Row],[Amount 8]]))</f>
        <v/>
      </c>
      <c r="DL190" t="str">
        <f>IF(Table1[[#This Row],[Ledger 9]]="","","No")</f>
        <v/>
      </c>
      <c r="DM190" t="str">
        <f>IF(Table1[[#This Row],[Ledger 9]]="","",IF(Table1[[#This Row],[Effect 9]]="Dr.","Yes","No"))</f>
        <v/>
      </c>
      <c r="DN190" t="str">
        <f>IF(Table1[[#This Row],[Ledger 9]]="","",Table1[[#This Row],[Ledger 9]])</f>
        <v/>
      </c>
      <c r="DO190" t="str">
        <f>IF(Table1[[#This Row],[Ledger 9]]="","",IF(Table1[[#This Row],[Effect 9]]="Dr.",-Table1[[#This Row],[Amount 9]],Table1[[#This Row],[Amount 9]]))</f>
        <v/>
      </c>
      <c r="DR190" t="str">
        <f>IF(Table1[[#This Row],[Ledger 10]]="","","No")</f>
        <v/>
      </c>
      <c r="DS190" t="str">
        <f>IF(Table1[[#This Row],[Ledger 10]]="","",IF(Table1[[#This Row],[Effect 10]]="Dr.","Yes","No"))</f>
        <v/>
      </c>
      <c r="DT190" t="str">
        <f>IF(Table1[[#This Row],[Ledger 10]]="","",Table1[[#This Row],[Ledger 10]])</f>
        <v/>
      </c>
      <c r="DU190" t="str">
        <f>IF(Table1[[#This Row],[Ledger 10]]="","",IF(Table1[[#This Row],[Effect 10]]="Dr.",-Table1[[#This Row],[Amount 10]],Table1[[#This Row],[Amount 10]]))</f>
        <v/>
      </c>
      <c r="DX190" t="str">
        <f>IF(Table1[[#This Row],[Ledger 11]]="","","No")</f>
        <v/>
      </c>
      <c r="DY190" t="str">
        <f>IF(Table1[[#This Row],[Ledger 11]]="","",IF(Table1[[#This Row],[Effect 11]]="Dr.","Yes","No"))</f>
        <v/>
      </c>
      <c r="DZ190" t="str">
        <f>IF(Table1[[#This Row],[Ledger 11]]="","",Table1[[#This Row],[Ledger 11]])</f>
        <v/>
      </c>
      <c r="EA190" t="str">
        <f>IF(Table1[[#This Row],[Ledger 11]]="","",IF(Table1[[#This Row],[Effect 11]]="Dr.",-Table1[[#This Row],[Amount 11]],Table1[[#This Row],[Amount 11]]))</f>
        <v/>
      </c>
      <c r="ED190" t="str">
        <f>IF(Table1[[#This Row],[Ledger 12]]="","","No")</f>
        <v/>
      </c>
      <c r="EE190" t="str">
        <f>IF(Table1[[#This Row],[Ledger 12]]="","",IF(Table1[[#This Row],[Effect 12]]="Dr.","Yes","No"))</f>
        <v/>
      </c>
      <c r="EF190" t="str">
        <f>IF(Table1[[#This Row],[Ledger 12]]="","",Table1[[#This Row],[Ledger 12]])</f>
        <v/>
      </c>
      <c r="EG190" t="str">
        <f>IF(Table1[[#This Row],[Ledger 12]]="","",IF(Table1[[#This Row],[Effect 12]]="Dr.",-Table1[[#This Row],[Amount 12]],Table1[[#This Row],[Amount 12]]))</f>
        <v/>
      </c>
      <c r="EJ190" t="str">
        <f>IF(Table1[[#This Row],[Ledger 13]]="","","No")</f>
        <v/>
      </c>
      <c r="EK190" t="str">
        <f>IF(Table1[[#This Row],[Ledger 13]]="","",IF(Table1[[#This Row],[Effect 13]]="Dr.","Yes","No"))</f>
        <v/>
      </c>
      <c r="EL190" t="str">
        <f>IF(Table1[[#This Row],[Ledger 13]]="","",Table1[[#This Row],[Ledger 13]])</f>
        <v/>
      </c>
      <c r="EM190" t="str">
        <f>IF(Table1[[#This Row],[Ledger 13]]="","",IF(Table1[[#This Row],[Effect 13]]="Dr.",-Table1[[#This Row],[Amount 13]],Table1[[#This Row],[Amount 13]]))</f>
        <v/>
      </c>
      <c r="EP190" t="str">
        <f>IF(Table1[[#This Row],[Ledger 14]]="","","No")</f>
        <v/>
      </c>
      <c r="EQ190" t="str">
        <f>IF(Table1[[#This Row],[Ledger 14]]="","",IF(Table1[[#This Row],[Effect 14]]="Dr.","Yes","No"))</f>
        <v/>
      </c>
      <c r="ER190" t="str">
        <f>IF(Table1[[#This Row],[Ledger 14]]="","",Table1[[#This Row],[Ledger 14]])</f>
        <v/>
      </c>
      <c r="ES190" t="str">
        <f>IF(Table1[[#This Row],[Ledger 14]]="","",IF(Table1[[#This Row],[Effect 14]]="Dr.",-Table1[[#This Row],[Amount 14]],Table1[[#This Row],[Amount 14]]))</f>
        <v/>
      </c>
      <c r="EV190" t="str">
        <f>IF(Table1[[#This Row],[Ledger 15]]="","","No")</f>
        <v/>
      </c>
      <c r="EW190" t="str">
        <f>IF(Table1[[#This Row],[Ledger 15]]="","",IF(Table1[[#This Row],[Effect 15]]="Dr.","Yes","No"))</f>
        <v/>
      </c>
      <c r="EX190" t="str">
        <f>IF(Table1[[#This Row],[Ledger 15]]="","",Table1[[#This Row],[Ledger 15]])</f>
        <v/>
      </c>
      <c r="EY190" t="str">
        <f>IF(Table1[[#This Row],[Ledger 15]]="","",IF(Table1[[#This Row],[Effect 15]]="Dr.",-Table1[[#This Row],[Amount 15]],Table1[[#This Row],[Amount 15]]))</f>
        <v/>
      </c>
      <c r="FD1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0">
        <f>IF(Table1[[#This Row],[Date]]="",0,IF(AND(Table1[[#This Row],[Date]]&gt;=$FE$2,Table1[[#This Row],[Date]]&lt;=$FE$3),0,1))</f>
        <v>0</v>
      </c>
      <c r="FF190">
        <f>IF(Table1[[#This Row],[Date]]="",0,IF(TYPE(VLOOKUP(Table1[[#This Row],[Voucher Type]],Table1[[#All],[Voucher Type Master]],1,FALSE))=16,1,0))</f>
        <v>0</v>
      </c>
      <c r="FG190">
        <f>IF(TYPE(IF(Table1[[#This Row],[Date]]="",0,IF(VLOOKUP(Table1[[#This Row],[Voucher Type]],$FY$5:$FZ$13,2,0)=Table1[[#This Row],[Effect 1]],0,1)))=16,1,0)</f>
        <v>0</v>
      </c>
      <c r="FH1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0">
        <f>IF(LEN(Table1[[#This Row],[Ledger 1]])&gt;0,IF(TYPE(VLOOKUP(Table1[[#This Row],[Ledger 1]],GZ:GZ,1,0))=16,1,0),0)</f>
        <v>0</v>
      </c>
      <c r="FJ190">
        <f>IF(LEN(Table1[[#This Row],[Ledger 2]])&gt;0,IF(TYPE(VLOOKUP(Table1[[#This Row],[Ledger 2]],GZ:GZ,1,0))=16,1,0),0)</f>
        <v>0</v>
      </c>
      <c r="FK190">
        <f>IF(LEN(Table1[[#This Row],[Ledger 3]])&gt;0,IF(TYPE(VLOOKUP(Table1[[#This Row],[Ledger 3]],GZ:GZ,1,0))=16,1,0),0)</f>
        <v>0</v>
      </c>
      <c r="FL190">
        <f>IF(LEN(Table1[[#This Row],[Ledger 4]])&gt;0,IF(TYPE(VLOOKUP(Table1[[#This Row],[Ledger 4]],GZ:GZ,1,0))=16,1,0),0)</f>
        <v>0</v>
      </c>
      <c r="FM190">
        <f>IF(LEN(Table1[[#This Row],[Ledger 5]])&gt;0,IF(TYPE(VLOOKUP(Table1[[#This Row],[Ledger 5]],GZ:GZ,1,0))=16,1,0),0)</f>
        <v>0</v>
      </c>
      <c r="FN190">
        <f>IF(LEN(Table1[[#This Row],[Ledger 6]])&gt;0,IF(TYPE(VLOOKUP(Table1[[#This Row],[Ledger 6]],$GZ:$GZ,1,0))=16,1,0),0)</f>
        <v>0</v>
      </c>
      <c r="FO190">
        <f>IF(LEN(Table1[[#This Row],[Ledger 7]])&gt;0,IF(TYPE(VLOOKUP(Table1[[#This Row],[Ledger 7]],$GZ:$GZ,1,0))=16,1,0),0)</f>
        <v>0</v>
      </c>
      <c r="FP190">
        <f>IF(LEN(Table1[[#This Row],[Ledger 8]])&gt;0,IF(TYPE(VLOOKUP(Table1[[#This Row],[Ledger 8]],$GZ:$GZ,1,0))=16,1,0),0)</f>
        <v>0</v>
      </c>
      <c r="FQ190">
        <f>IF(LEN(Table1[[#This Row],[Ledger 9]])&gt;0,IF(TYPE(VLOOKUP(Table1[[#This Row],[Ledger 9]],$GZ:$GZ,1,0))=16,1,0),0)</f>
        <v>0</v>
      </c>
      <c r="FR190">
        <f>IF(LEN(Table1[[#This Row],[Ledger 10]])&gt;0,IF(TYPE(VLOOKUP(Table1[[#This Row],[Ledger 10]],$GZ:$GZ,1,0))=16,1,0),0)</f>
        <v>0</v>
      </c>
      <c r="FS190">
        <f>IF(LEN(Table1[[#This Row],[Ledger 11]])&gt;0,IF(TYPE(VLOOKUP(Table1[[#This Row],[Ledger 11]],$GZ:$GZ,1,0))=16,1,0),0)</f>
        <v>0</v>
      </c>
      <c r="FT190">
        <f>IF(LEN(Table1[[#This Row],[Ledger 12]])&gt;0,IF(TYPE(VLOOKUP(Table1[[#This Row],[Ledger 12]],$GZ:$GZ,1,0))=16,1,0),0)</f>
        <v>0</v>
      </c>
      <c r="FU190">
        <f>IF(LEN(Table1[[#This Row],[Ledger 13]])&gt;0,IF(TYPE(VLOOKUP(Table1[[#This Row],[Ledger 13]],$GZ:$GZ,1,0))=16,1,0),0)</f>
        <v>0</v>
      </c>
      <c r="FV190">
        <f>IF(LEN(Table1[[#This Row],[Ledger 14]])&gt;0,IF(TYPE(VLOOKUP(Table1[[#This Row],[Ledger 14]],$GZ:$GZ,1,0))=16,1,0),0)</f>
        <v>0</v>
      </c>
      <c r="FW190">
        <f>IF(LEN(Table1[[#This Row],[Ledger 15]])&gt;0,IF(TYPE(VLOOKUP(Table1[[#This Row],[Ledger 15]],$GZ:$GZ,1,0))=16,1,0),0)</f>
        <v>0</v>
      </c>
    </row>
    <row r="191" spans="4:179" ht="33" customHeight="1" x14ac:dyDescent="0.45">
      <c r="D191" s="8">
        <f t="shared" si="11"/>
        <v>186</v>
      </c>
      <c r="E191" s="32"/>
      <c r="F191" s="34"/>
      <c r="G191" s="34"/>
      <c r="H191" s="34"/>
      <c r="I191" s="34"/>
      <c r="J191" s="38"/>
      <c r="K191" s="33"/>
      <c r="L191" s="36"/>
      <c r="M191" s="35"/>
      <c r="N191" s="34"/>
      <c r="O191" s="41"/>
      <c r="P191" s="35"/>
      <c r="Q191" s="34"/>
      <c r="R191" s="37"/>
      <c r="S191" s="35"/>
      <c r="T191" s="34"/>
      <c r="U191" s="37"/>
      <c r="V191" s="35"/>
      <c r="W191" s="34"/>
      <c r="X191" s="37"/>
      <c r="Y191" s="35"/>
      <c r="Z191" s="34"/>
      <c r="AA191" s="37"/>
      <c r="AB191" s="35"/>
      <c r="AC191" s="34"/>
      <c r="AD191" s="37"/>
      <c r="AE191" s="35"/>
      <c r="AF191" s="34"/>
      <c r="AG191" s="37"/>
      <c r="AH191" s="35"/>
      <c r="AI191" s="34"/>
      <c r="AJ191" s="37"/>
      <c r="AK191" s="35"/>
      <c r="AL191" s="34"/>
      <c r="AM191" s="37"/>
      <c r="AN191" s="35"/>
      <c r="AO191" s="34"/>
      <c r="AP191" s="37"/>
      <c r="AQ191" s="35"/>
      <c r="AR191" s="34"/>
      <c r="AS191" s="37"/>
      <c r="AT191" s="35"/>
      <c r="AU191" s="34"/>
      <c r="AV191" s="37"/>
      <c r="AW191" s="35"/>
      <c r="AX191" s="34"/>
      <c r="AY191" s="37"/>
      <c r="AZ191" s="35"/>
      <c r="BA191" s="34"/>
      <c r="BB191" s="37"/>
      <c r="BC1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1" s="7"/>
      <c r="BF191" t="str">
        <f>IF(Table1[[#This Row],[Date]]="","","&amp;lt;VOUCHER REMOTEID="&amp;""""&amp;$A$11&amp;$A$13&amp;ROW()&amp;""""&amp;" VCHTYPE="""&amp;F191&amp;""" ACTION="""&amp;"Create"&amp;"""&amp;gt;")</f>
        <v/>
      </c>
      <c r="BG191" t="str">
        <f>IF(Table1[[#This Row],[Date]]="","",TEXT(Table1[[#This Row],[Date]],"yyyymmdd"))</f>
        <v/>
      </c>
      <c r="BH191" t="str">
        <f>Table1[[#This Row],[Date2]]</f>
        <v/>
      </c>
      <c r="BI191" t="str">
        <f>IF(Table1[[#This Row],[Date]]="","",Table1[[#This Row],[Voucher Type]])</f>
        <v/>
      </c>
      <c r="BJ191" t="str">
        <f>IF(Table1[[#This Row],[Ref No / Invoice No]]="","",Table1[[#This Row],[Ref No / Invoice No]])</f>
        <v/>
      </c>
      <c r="BK191" t="str">
        <f>IF(Table1[[#This Row],[Voucher No]]="","",Table1[[#This Row],[Voucher No]])</f>
        <v/>
      </c>
      <c r="BL191" t="str">
        <f>IF(Table1[[#This Row],[Date]]="","",Table1[[#This Row],[Narration]])</f>
        <v/>
      </c>
      <c r="BM191" t="str">
        <f>IF(Table1[[#This Row],[Date]]="","",$A$11&amp;$A$13&amp;ROW())</f>
        <v/>
      </c>
      <c r="BN191" t="str">
        <f>IF(Table1[[#This Row],[Date]]="","",$A$13)</f>
        <v/>
      </c>
      <c r="BP191" t="str">
        <f>IF(Table1[[#This Row],[Ledger 1]]="","","No")</f>
        <v/>
      </c>
      <c r="BQ191" t="str">
        <f>IF(Table1[[#This Row],[Date]]="","",IF(Table1[[#This Row],[Effect 1]]="Dr.","Yes","No"))</f>
        <v/>
      </c>
      <c r="BR191" t="str">
        <f>IF(Table1[[#This Row],[Date]]="","",Table1[[#This Row],[Ledger 1]])</f>
        <v/>
      </c>
      <c r="BS191" t="str">
        <f>IF(Table1[[#This Row],[Date]]="","",IF(Table1[[#This Row],[Effect 1]]="Dr.",-Table1[[#This Row],[Amount 1]],Table1[[#This Row],[Amount 1]]))</f>
        <v/>
      </c>
      <c r="BV191" t="str">
        <f>IF(Table1[[#This Row],[Ledger 2]]="","","No")</f>
        <v/>
      </c>
      <c r="BW191" t="str">
        <f>IF(Table1[[#This Row],[Date]]="","",IF(Table1[[#This Row],[Effect 2]]="Dr.","Yes","No"))</f>
        <v/>
      </c>
      <c r="BX191" t="str">
        <f>IF(Table1[[#This Row],[Date]]="","",Table1[[#This Row],[Ledger 2]])</f>
        <v/>
      </c>
      <c r="BY191" t="str">
        <f>IF(Table1[[#This Row],[Date]]="","",IF(Table1[[#This Row],[Effect 2]]="Dr.",-Table1[[#This Row],[Amount 2]],Table1[[#This Row],[Amount 2]]))</f>
        <v/>
      </c>
      <c r="CB191" t="str">
        <f>IF(Table1[[#This Row],[Ledger 3]]="","","No")</f>
        <v/>
      </c>
      <c r="CC191" t="str">
        <f>IF(Table1[[#This Row],[Ledger 3]]="","",IF(Table1[[#This Row],[Effect 3]]="Dr.","Yes","No"))</f>
        <v/>
      </c>
      <c r="CD191" t="str">
        <f>IF(Table1[[#This Row],[Ledger 3]]="","",Table1[[#This Row],[Ledger 3]])</f>
        <v/>
      </c>
      <c r="CE191" t="str">
        <f>IF(Table1[[#This Row],[Ledger 3]]="","",IF(Table1[[#This Row],[Effect 3]]="Dr.",-Table1[[#This Row],[Amount 3]],Table1[[#This Row],[Amount 3]]))</f>
        <v/>
      </c>
      <c r="CH191" t="str">
        <f>IF(Table1[[#This Row],[Ledger 4]]="","","No")</f>
        <v/>
      </c>
      <c r="CI191" t="str">
        <f>IF(Table1[[#This Row],[Ledger 4]]="","",IF(Table1[[#This Row],[Effect 4]]="Dr.","Yes","No"))</f>
        <v/>
      </c>
      <c r="CJ191" t="str">
        <f>IF(Table1[[#This Row],[Ledger 4]]="","",Table1[[#This Row],[Ledger 4]])</f>
        <v/>
      </c>
      <c r="CK191" t="str">
        <f>IF(Table1[[#This Row],[Ledger 4]]="","",IF(Table1[[#This Row],[Effect 4]]="Dr.",-Table1[[#This Row],[Amount 4]],Table1[[#This Row],[Amount 4]]))</f>
        <v/>
      </c>
      <c r="CN191" t="str">
        <f>IF(Table1[[#This Row],[Ledger 5]]="","","No")</f>
        <v/>
      </c>
      <c r="CO191" t="str">
        <f>IF(Table1[[#This Row],[Ledger 5]]="","",IF(Table1[[#This Row],[Effect 5]]="Dr.","Yes","No"))</f>
        <v/>
      </c>
      <c r="CP191" t="str">
        <f>IF(Table1[[#This Row],[Ledger 5]]="","",Table1[[#This Row],[Ledger 5]])</f>
        <v/>
      </c>
      <c r="CQ191" t="str">
        <f>IF(Table1[[#This Row],[Ledger 5]]="","",IF(Table1[[#This Row],[Effect 5]]="Dr.",-Table1[[#This Row],[Amount 5]],Table1[[#This Row],[Amount 5]]))</f>
        <v/>
      </c>
      <c r="CT191" t="str">
        <f>IF(Table1[[#This Row],[Ledger 6]]="","","No")</f>
        <v/>
      </c>
      <c r="CU191" t="str">
        <f>IF(Table1[[#This Row],[Ledger 6]]="","",IF(Table1[[#This Row],[Effect 6]]="Dr.","Yes","No"))</f>
        <v/>
      </c>
      <c r="CV191" t="str">
        <f>IF(Table1[[#This Row],[Ledger 6]]="","",Table1[[#This Row],[Ledger 6]])</f>
        <v/>
      </c>
      <c r="CW191" t="str">
        <f>IF(Table1[[#This Row],[Ledger 6]]="","",IF(Table1[[#This Row],[Effect 6]]="Dr.",-Table1[[#This Row],[Amount 6]],Table1[[#This Row],[Amount 6]]))</f>
        <v/>
      </c>
      <c r="CZ191" t="str">
        <f>IF(Table1[[#This Row],[Ledger 7]]="","","No")</f>
        <v/>
      </c>
      <c r="DA191" t="str">
        <f>IF(Table1[[#This Row],[Ledger 7]]="","",IF(Table1[[#This Row],[Effect 7]]="Dr.","Yes","No"))</f>
        <v/>
      </c>
      <c r="DB191" t="str">
        <f>IF(Table1[[#This Row],[Ledger 7]]="","",Table1[[#This Row],[Ledger 7]])</f>
        <v/>
      </c>
      <c r="DC191" t="str">
        <f>IF(Table1[[#This Row],[Ledger 7]]="","",IF(Table1[[#This Row],[Effect 7]]="Dr.",-Table1[[#This Row],[Amount 7]],Table1[[#This Row],[Amount 7]]))</f>
        <v/>
      </c>
      <c r="DF191" t="str">
        <f>IF(Table1[[#This Row],[Ledger 8]]="","","No")</f>
        <v/>
      </c>
      <c r="DG191" t="str">
        <f>IF(Table1[[#This Row],[Ledger 8]]="","",IF(Table1[[#This Row],[Effect 8]]="Dr.","Yes","No"))</f>
        <v/>
      </c>
      <c r="DH191" t="str">
        <f>IF(Table1[[#This Row],[Ledger 8]]="","",Table1[[#This Row],[Ledger 8]])</f>
        <v/>
      </c>
      <c r="DI191" t="str">
        <f>IF(Table1[[#This Row],[Ledger 8]]="","",IF(Table1[[#This Row],[Effect 8]]="Dr.",-Table1[[#This Row],[Amount 8]],Table1[[#This Row],[Amount 8]]))</f>
        <v/>
      </c>
      <c r="DL191" t="str">
        <f>IF(Table1[[#This Row],[Ledger 9]]="","","No")</f>
        <v/>
      </c>
      <c r="DM191" t="str">
        <f>IF(Table1[[#This Row],[Ledger 9]]="","",IF(Table1[[#This Row],[Effect 9]]="Dr.","Yes","No"))</f>
        <v/>
      </c>
      <c r="DN191" t="str">
        <f>IF(Table1[[#This Row],[Ledger 9]]="","",Table1[[#This Row],[Ledger 9]])</f>
        <v/>
      </c>
      <c r="DO191" t="str">
        <f>IF(Table1[[#This Row],[Ledger 9]]="","",IF(Table1[[#This Row],[Effect 9]]="Dr.",-Table1[[#This Row],[Amount 9]],Table1[[#This Row],[Amount 9]]))</f>
        <v/>
      </c>
      <c r="DR191" t="str">
        <f>IF(Table1[[#This Row],[Ledger 10]]="","","No")</f>
        <v/>
      </c>
      <c r="DS191" t="str">
        <f>IF(Table1[[#This Row],[Ledger 10]]="","",IF(Table1[[#This Row],[Effect 10]]="Dr.","Yes","No"))</f>
        <v/>
      </c>
      <c r="DT191" t="str">
        <f>IF(Table1[[#This Row],[Ledger 10]]="","",Table1[[#This Row],[Ledger 10]])</f>
        <v/>
      </c>
      <c r="DU191" t="str">
        <f>IF(Table1[[#This Row],[Ledger 10]]="","",IF(Table1[[#This Row],[Effect 10]]="Dr.",-Table1[[#This Row],[Amount 10]],Table1[[#This Row],[Amount 10]]))</f>
        <v/>
      </c>
      <c r="DX191" t="str">
        <f>IF(Table1[[#This Row],[Ledger 11]]="","","No")</f>
        <v/>
      </c>
      <c r="DY191" t="str">
        <f>IF(Table1[[#This Row],[Ledger 11]]="","",IF(Table1[[#This Row],[Effect 11]]="Dr.","Yes","No"))</f>
        <v/>
      </c>
      <c r="DZ191" t="str">
        <f>IF(Table1[[#This Row],[Ledger 11]]="","",Table1[[#This Row],[Ledger 11]])</f>
        <v/>
      </c>
      <c r="EA191" t="str">
        <f>IF(Table1[[#This Row],[Ledger 11]]="","",IF(Table1[[#This Row],[Effect 11]]="Dr.",-Table1[[#This Row],[Amount 11]],Table1[[#This Row],[Amount 11]]))</f>
        <v/>
      </c>
      <c r="ED191" t="str">
        <f>IF(Table1[[#This Row],[Ledger 12]]="","","No")</f>
        <v/>
      </c>
      <c r="EE191" t="str">
        <f>IF(Table1[[#This Row],[Ledger 12]]="","",IF(Table1[[#This Row],[Effect 12]]="Dr.","Yes","No"))</f>
        <v/>
      </c>
      <c r="EF191" t="str">
        <f>IF(Table1[[#This Row],[Ledger 12]]="","",Table1[[#This Row],[Ledger 12]])</f>
        <v/>
      </c>
      <c r="EG191" t="str">
        <f>IF(Table1[[#This Row],[Ledger 12]]="","",IF(Table1[[#This Row],[Effect 12]]="Dr.",-Table1[[#This Row],[Amount 12]],Table1[[#This Row],[Amount 12]]))</f>
        <v/>
      </c>
      <c r="EJ191" t="str">
        <f>IF(Table1[[#This Row],[Ledger 13]]="","","No")</f>
        <v/>
      </c>
      <c r="EK191" t="str">
        <f>IF(Table1[[#This Row],[Ledger 13]]="","",IF(Table1[[#This Row],[Effect 13]]="Dr.","Yes","No"))</f>
        <v/>
      </c>
      <c r="EL191" t="str">
        <f>IF(Table1[[#This Row],[Ledger 13]]="","",Table1[[#This Row],[Ledger 13]])</f>
        <v/>
      </c>
      <c r="EM191" t="str">
        <f>IF(Table1[[#This Row],[Ledger 13]]="","",IF(Table1[[#This Row],[Effect 13]]="Dr.",-Table1[[#This Row],[Amount 13]],Table1[[#This Row],[Amount 13]]))</f>
        <v/>
      </c>
      <c r="EP191" t="str">
        <f>IF(Table1[[#This Row],[Ledger 14]]="","","No")</f>
        <v/>
      </c>
      <c r="EQ191" t="str">
        <f>IF(Table1[[#This Row],[Ledger 14]]="","",IF(Table1[[#This Row],[Effect 14]]="Dr.","Yes","No"))</f>
        <v/>
      </c>
      <c r="ER191" t="str">
        <f>IF(Table1[[#This Row],[Ledger 14]]="","",Table1[[#This Row],[Ledger 14]])</f>
        <v/>
      </c>
      <c r="ES191" t="str">
        <f>IF(Table1[[#This Row],[Ledger 14]]="","",IF(Table1[[#This Row],[Effect 14]]="Dr.",-Table1[[#This Row],[Amount 14]],Table1[[#This Row],[Amount 14]]))</f>
        <v/>
      </c>
      <c r="EV191" t="str">
        <f>IF(Table1[[#This Row],[Ledger 15]]="","","No")</f>
        <v/>
      </c>
      <c r="EW191" t="str">
        <f>IF(Table1[[#This Row],[Ledger 15]]="","",IF(Table1[[#This Row],[Effect 15]]="Dr.","Yes","No"))</f>
        <v/>
      </c>
      <c r="EX191" t="str">
        <f>IF(Table1[[#This Row],[Ledger 15]]="","",Table1[[#This Row],[Ledger 15]])</f>
        <v/>
      </c>
      <c r="EY191" t="str">
        <f>IF(Table1[[#This Row],[Ledger 15]]="","",IF(Table1[[#This Row],[Effect 15]]="Dr.",-Table1[[#This Row],[Amount 15]],Table1[[#This Row],[Amount 15]]))</f>
        <v/>
      </c>
      <c r="FD1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1">
        <f>IF(Table1[[#This Row],[Date]]="",0,IF(AND(Table1[[#This Row],[Date]]&gt;=$FE$2,Table1[[#This Row],[Date]]&lt;=$FE$3),0,1))</f>
        <v>0</v>
      </c>
      <c r="FF191">
        <f>IF(Table1[[#This Row],[Date]]="",0,IF(TYPE(VLOOKUP(Table1[[#This Row],[Voucher Type]],Table1[[#All],[Voucher Type Master]],1,FALSE))=16,1,0))</f>
        <v>0</v>
      </c>
      <c r="FG191">
        <f>IF(TYPE(IF(Table1[[#This Row],[Date]]="",0,IF(VLOOKUP(Table1[[#This Row],[Voucher Type]],$FY$5:$FZ$13,2,0)=Table1[[#This Row],[Effect 1]],0,1)))=16,1,0)</f>
        <v>0</v>
      </c>
      <c r="FH1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1">
        <f>IF(LEN(Table1[[#This Row],[Ledger 1]])&gt;0,IF(TYPE(VLOOKUP(Table1[[#This Row],[Ledger 1]],GZ:GZ,1,0))=16,1,0),0)</f>
        <v>0</v>
      </c>
      <c r="FJ191">
        <f>IF(LEN(Table1[[#This Row],[Ledger 2]])&gt;0,IF(TYPE(VLOOKUP(Table1[[#This Row],[Ledger 2]],GZ:GZ,1,0))=16,1,0),0)</f>
        <v>0</v>
      </c>
      <c r="FK191">
        <f>IF(LEN(Table1[[#This Row],[Ledger 3]])&gt;0,IF(TYPE(VLOOKUP(Table1[[#This Row],[Ledger 3]],GZ:GZ,1,0))=16,1,0),0)</f>
        <v>0</v>
      </c>
      <c r="FL191">
        <f>IF(LEN(Table1[[#This Row],[Ledger 4]])&gt;0,IF(TYPE(VLOOKUP(Table1[[#This Row],[Ledger 4]],GZ:GZ,1,0))=16,1,0),0)</f>
        <v>0</v>
      </c>
      <c r="FM191">
        <f>IF(LEN(Table1[[#This Row],[Ledger 5]])&gt;0,IF(TYPE(VLOOKUP(Table1[[#This Row],[Ledger 5]],GZ:GZ,1,0))=16,1,0),0)</f>
        <v>0</v>
      </c>
      <c r="FN191">
        <f>IF(LEN(Table1[[#This Row],[Ledger 6]])&gt;0,IF(TYPE(VLOOKUP(Table1[[#This Row],[Ledger 6]],$GZ:$GZ,1,0))=16,1,0),0)</f>
        <v>0</v>
      </c>
      <c r="FO191">
        <f>IF(LEN(Table1[[#This Row],[Ledger 7]])&gt;0,IF(TYPE(VLOOKUP(Table1[[#This Row],[Ledger 7]],$GZ:$GZ,1,0))=16,1,0),0)</f>
        <v>0</v>
      </c>
      <c r="FP191">
        <f>IF(LEN(Table1[[#This Row],[Ledger 8]])&gt;0,IF(TYPE(VLOOKUP(Table1[[#This Row],[Ledger 8]],$GZ:$GZ,1,0))=16,1,0),0)</f>
        <v>0</v>
      </c>
      <c r="FQ191">
        <f>IF(LEN(Table1[[#This Row],[Ledger 9]])&gt;0,IF(TYPE(VLOOKUP(Table1[[#This Row],[Ledger 9]],$GZ:$GZ,1,0))=16,1,0),0)</f>
        <v>0</v>
      </c>
      <c r="FR191">
        <f>IF(LEN(Table1[[#This Row],[Ledger 10]])&gt;0,IF(TYPE(VLOOKUP(Table1[[#This Row],[Ledger 10]],$GZ:$GZ,1,0))=16,1,0),0)</f>
        <v>0</v>
      </c>
      <c r="FS191">
        <f>IF(LEN(Table1[[#This Row],[Ledger 11]])&gt;0,IF(TYPE(VLOOKUP(Table1[[#This Row],[Ledger 11]],$GZ:$GZ,1,0))=16,1,0),0)</f>
        <v>0</v>
      </c>
      <c r="FT191">
        <f>IF(LEN(Table1[[#This Row],[Ledger 12]])&gt;0,IF(TYPE(VLOOKUP(Table1[[#This Row],[Ledger 12]],$GZ:$GZ,1,0))=16,1,0),0)</f>
        <v>0</v>
      </c>
      <c r="FU191">
        <f>IF(LEN(Table1[[#This Row],[Ledger 13]])&gt;0,IF(TYPE(VLOOKUP(Table1[[#This Row],[Ledger 13]],$GZ:$GZ,1,0))=16,1,0),0)</f>
        <v>0</v>
      </c>
      <c r="FV191">
        <f>IF(LEN(Table1[[#This Row],[Ledger 14]])&gt;0,IF(TYPE(VLOOKUP(Table1[[#This Row],[Ledger 14]],$GZ:$GZ,1,0))=16,1,0),0)</f>
        <v>0</v>
      </c>
      <c r="FW191">
        <f>IF(LEN(Table1[[#This Row],[Ledger 15]])&gt;0,IF(TYPE(VLOOKUP(Table1[[#This Row],[Ledger 15]],$GZ:$GZ,1,0))=16,1,0),0)</f>
        <v>0</v>
      </c>
    </row>
    <row r="192" spans="4:179" ht="33" customHeight="1" x14ac:dyDescent="0.45">
      <c r="D192" s="8">
        <f t="shared" si="11"/>
        <v>187</v>
      </c>
      <c r="E192" s="32"/>
      <c r="F192" s="34"/>
      <c r="G192" s="34"/>
      <c r="H192" s="34"/>
      <c r="I192" s="34"/>
      <c r="J192" s="38"/>
      <c r="K192" s="33"/>
      <c r="L192" s="36"/>
      <c r="M192" s="35"/>
      <c r="N192" s="34"/>
      <c r="O192" s="41"/>
      <c r="P192" s="35"/>
      <c r="Q192" s="34"/>
      <c r="R192" s="37"/>
      <c r="S192" s="35"/>
      <c r="T192" s="34"/>
      <c r="U192" s="37"/>
      <c r="V192" s="35"/>
      <c r="W192" s="34"/>
      <c r="X192" s="37"/>
      <c r="Y192" s="35"/>
      <c r="Z192" s="34"/>
      <c r="AA192" s="37"/>
      <c r="AB192" s="35"/>
      <c r="AC192" s="34"/>
      <c r="AD192" s="37"/>
      <c r="AE192" s="35"/>
      <c r="AF192" s="34"/>
      <c r="AG192" s="37"/>
      <c r="AH192" s="35"/>
      <c r="AI192" s="34"/>
      <c r="AJ192" s="37"/>
      <c r="AK192" s="35"/>
      <c r="AL192" s="34"/>
      <c r="AM192" s="37"/>
      <c r="AN192" s="35"/>
      <c r="AO192" s="34"/>
      <c r="AP192" s="37"/>
      <c r="AQ192" s="35"/>
      <c r="AR192" s="34"/>
      <c r="AS192" s="37"/>
      <c r="AT192" s="35"/>
      <c r="AU192" s="34"/>
      <c r="AV192" s="37"/>
      <c r="AW192" s="35"/>
      <c r="AX192" s="34"/>
      <c r="AY192" s="37"/>
      <c r="AZ192" s="35"/>
      <c r="BA192" s="34"/>
      <c r="BB192" s="37"/>
      <c r="BC1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2" s="7"/>
      <c r="BF192" t="str">
        <f>IF(Table1[[#This Row],[Date]]="","","&amp;lt;VOUCHER REMOTEID="&amp;""""&amp;$A$11&amp;$A$13&amp;ROW()&amp;""""&amp;" VCHTYPE="""&amp;F192&amp;""" ACTION="""&amp;"Create"&amp;"""&amp;gt;")</f>
        <v/>
      </c>
      <c r="BG192" t="str">
        <f>IF(Table1[[#This Row],[Date]]="","",TEXT(Table1[[#This Row],[Date]],"yyyymmdd"))</f>
        <v/>
      </c>
      <c r="BH192" t="str">
        <f>Table1[[#This Row],[Date2]]</f>
        <v/>
      </c>
      <c r="BI192" t="str">
        <f>IF(Table1[[#This Row],[Date]]="","",Table1[[#This Row],[Voucher Type]])</f>
        <v/>
      </c>
      <c r="BJ192" t="str">
        <f>IF(Table1[[#This Row],[Ref No / Invoice No]]="","",Table1[[#This Row],[Ref No / Invoice No]])</f>
        <v/>
      </c>
      <c r="BK192" t="str">
        <f>IF(Table1[[#This Row],[Voucher No]]="","",Table1[[#This Row],[Voucher No]])</f>
        <v/>
      </c>
      <c r="BL192" t="str">
        <f>IF(Table1[[#This Row],[Date]]="","",Table1[[#This Row],[Narration]])</f>
        <v/>
      </c>
      <c r="BM192" t="str">
        <f>IF(Table1[[#This Row],[Date]]="","",$A$11&amp;$A$13&amp;ROW())</f>
        <v/>
      </c>
      <c r="BN192" t="str">
        <f>IF(Table1[[#This Row],[Date]]="","",$A$13)</f>
        <v/>
      </c>
      <c r="BP192" t="str">
        <f>IF(Table1[[#This Row],[Ledger 1]]="","","No")</f>
        <v/>
      </c>
      <c r="BQ192" t="str">
        <f>IF(Table1[[#This Row],[Date]]="","",IF(Table1[[#This Row],[Effect 1]]="Dr.","Yes","No"))</f>
        <v/>
      </c>
      <c r="BR192" t="str">
        <f>IF(Table1[[#This Row],[Date]]="","",Table1[[#This Row],[Ledger 1]])</f>
        <v/>
      </c>
      <c r="BS192" t="str">
        <f>IF(Table1[[#This Row],[Date]]="","",IF(Table1[[#This Row],[Effect 1]]="Dr.",-Table1[[#This Row],[Amount 1]],Table1[[#This Row],[Amount 1]]))</f>
        <v/>
      </c>
      <c r="BV192" t="str">
        <f>IF(Table1[[#This Row],[Ledger 2]]="","","No")</f>
        <v/>
      </c>
      <c r="BW192" t="str">
        <f>IF(Table1[[#This Row],[Date]]="","",IF(Table1[[#This Row],[Effect 2]]="Dr.","Yes","No"))</f>
        <v/>
      </c>
      <c r="BX192" t="str">
        <f>IF(Table1[[#This Row],[Date]]="","",Table1[[#This Row],[Ledger 2]])</f>
        <v/>
      </c>
      <c r="BY192" t="str">
        <f>IF(Table1[[#This Row],[Date]]="","",IF(Table1[[#This Row],[Effect 2]]="Dr.",-Table1[[#This Row],[Amount 2]],Table1[[#This Row],[Amount 2]]))</f>
        <v/>
      </c>
      <c r="CB192" t="str">
        <f>IF(Table1[[#This Row],[Ledger 3]]="","","No")</f>
        <v/>
      </c>
      <c r="CC192" t="str">
        <f>IF(Table1[[#This Row],[Ledger 3]]="","",IF(Table1[[#This Row],[Effect 3]]="Dr.","Yes","No"))</f>
        <v/>
      </c>
      <c r="CD192" t="str">
        <f>IF(Table1[[#This Row],[Ledger 3]]="","",Table1[[#This Row],[Ledger 3]])</f>
        <v/>
      </c>
      <c r="CE192" t="str">
        <f>IF(Table1[[#This Row],[Ledger 3]]="","",IF(Table1[[#This Row],[Effect 3]]="Dr.",-Table1[[#This Row],[Amount 3]],Table1[[#This Row],[Amount 3]]))</f>
        <v/>
      </c>
      <c r="CH192" t="str">
        <f>IF(Table1[[#This Row],[Ledger 4]]="","","No")</f>
        <v/>
      </c>
      <c r="CI192" t="str">
        <f>IF(Table1[[#This Row],[Ledger 4]]="","",IF(Table1[[#This Row],[Effect 4]]="Dr.","Yes","No"))</f>
        <v/>
      </c>
      <c r="CJ192" t="str">
        <f>IF(Table1[[#This Row],[Ledger 4]]="","",Table1[[#This Row],[Ledger 4]])</f>
        <v/>
      </c>
      <c r="CK192" t="str">
        <f>IF(Table1[[#This Row],[Ledger 4]]="","",IF(Table1[[#This Row],[Effect 4]]="Dr.",-Table1[[#This Row],[Amount 4]],Table1[[#This Row],[Amount 4]]))</f>
        <v/>
      </c>
      <c r="CN192" t="str">
        <f>IF(Table1[[#This Row],[Ledger 5]]="","","No")</f>
        <v/>
      </c>
      <c r="CO192" t="str">
        <f>IF(Table1[[#This Row],[Ledger 5]]="","",IF(Table1[[#This Row],[Effect 5]]="Dr.","Yes","No"))</f>
        <v/>
      </c>
      <c r="CP192" t="str">
        <f>IF(Table1[[#This Row],[Ledger 5]]="","",Table1[[#This Row],[Ledger 5]])</f>
        <v/>
      </c>
      <c r="CQ192" t="str">
        <f>IF(Table1[[#This Row],[Ledger 5]]="","",IF(Table1[[#This Row],[Effect 5]]="Dr.",-Table1[[#This Row],[Amount 5]],Table1[[#This Row],[Amount 5]]))</f>
        <v/>
      </c>
      <c r="CT192" t="str">
        <f>IF(Table1[[#This Row],[Ledger 6]]="","","No")</f>
        <v/>
      </c>
      <c r="CU192" t="str">
        <f>IF(Table1[[#This Row],[Ledger 6]]="","",IF(Table1[[#This Row],[Effect 6]]="Dr.","Yes","No"))</f>
        <v/>
      </c>
      <c r="CV192" t="str">
        <f>IF(Table1[[#This Row],[Ledger 6]]="","",Table1[[#This Row],[Ledger 6]])</f>
        <v/>
      </c>
      <c r="CW192" t="str">
        <f>IF(Table1[[#This Row],[Ledger 6]]="","",IF(Table1[[#This Row],[Effect 6]]="Dr.",-Table1[[#This Row],[Amount 6]],Table1[[#This Row],[Amount 6]]))</f>
        <v/>
      </c>
      <c r="CZ192" t="str">
        <f>IF(Table1[[#This Row],[Ledger 7]]="","","No")</f>
        <v/>
      </c>
      <c r="DA192" t="str">
        <f>IF(Table1[[#This Row],[Ledger 7]]="","",IF(Table1[[#This Row],[Effect 7]]="Dr.","Yes","No"))</f>
        <v/>
      </c>
      <c r="DB192" t="str">
        <f>IF(Table1[[#This Row],[Ledger 7]]="","",Table1[[#This Row],[Ledger 7]])</f>
        <v/>
      </c>
      <c r="DC192" t="str">
        <f>IF(Table1[[#This Row],[Ledger 7]]="","",IF(Table1[[#This Row],[Effect 7]]="Dr.",-Table1[[#This Row],[Amount 7]],Table1[[#This Row],[Amount 7]]))</f>
        <v/>
      </c>
      <c r="DF192" t="str">
        <f>IF(Table1[[#This Row],[Ledger 8]]="","","No")</f>
        <v/>
      </c>
      <c r="DG192" t="str">
        <f>IF(Table1[[#This Row],[Ledger 8]]="","",IF(Table1[[#This Row],[Effect 8]]="Dr.","Yes","No"))</f>
        <v/>
      </c>
      <c r="DH192" t="str">
        <f>IF(Table1[[#This Row],[Ledger 8]]="","",Table1[[#This Row],[Ledger 8]])</f>
        <v/>
      </c>
      <c r="DI192" t="str">
        <f>IF(Table1[[#This Row],[Ledger 8]]="","",IF(Table1[[#This Row],[Effect 8]]="Dr.",-Table1[[#This Row],[Amount 8]],Table1[[#This Row],[Amount 8]]))</f>
        <v/>
      </c>
      <c r="DL192" t="str">
        <f>IF(Table1[[#This Row],[Ledger 9]]="","","No")</f>
        <v/>
      </c>
      <c r="DM192" t="str">
        <f>IF(Table1[[#This Row],[Ledger 9]]="","",IF(Table1[[#This Row],[Effect 9]]="Dr.","Yes","No"))</f>
        <v/>
      </c>
      <c r="DN192" t="str">
        <f>IF(Table1[[#This Row],[Ledger 9]]="","",Table1[[#This Row],[Ledger 9]])</f>
        <v/>
      </c>
      <c r="DO192" t="str">
        <f>IF(Table1[[#This Row],[Ledger 9]]="","",IF(Table1[[#This Row],[Effect 9]]="Dr.",-Table1[[#This Row],[Amount 9]],Table1[[#This Row],[Amount 9]]))</f>
        <v/>
      </c>
      <c r="DR192" t="str">
        <f>IF(Table1[[#This Row],[Ledger 10]]="","","No")</f>
        <v/>
      </c>
      <c r="DS192" t="str">
        <f>IF(Table1[[#This Row],[Ledger 10]]="","",IF(Table1[[#This Row],[Effect 10]]="Dr.","Yes","No"))</f>
        <v/>
      </c>
      <c r="DT192" t="str">
        <f>IF(Table1[[#This Row],[Ledger 10]]="","",Table1[[#This Row],[Ledger 10]])</f>
        <v/>
      </c>
      <c r="DU192" t="str">
        <f>IF(Table1[[#This Row],[Ledger 10]]="","",IF(Table1[[#This Row],[Effect 10]]="Dr.",-Table1[[#This Row],[Amount 10]],Table1[[#This Row],[Amount 10]]))</f>
        <v/>
      </c>
      <c r="DX192" t="str">
        <f>IF(Table1[[#This Row],[Ledger 11]]="","","No")</f>
        <v/>
      </c>
      <c r="DY192" t="str">
        <f>IF(Table1[[#This Row],[Ledger 11]]="","",IF(Table1[[#This Row],[Effect 11]]="Dr.","Yes","No"))</f>
        <v/>
      </c>
      <c r="DZ192" t="str">
        <f>IF(Table1[[#This Row],[Ledger 11]]="","",Table1[[#This Row],[Ledger 11]])</f>
        <v/>
      </c>
      <c r="EA192" t="str">
        <f>IF(Table1[[#This Row],[Ledger 11]]="","",IF(Table1[[#This Row],[Effect 11]]="Dr.",-Table1[[#This Row],[Amount 11]],Table1[[#This Row],[Amount 11]]))</f>
        <v/>
      </c>
      <c r="ED192" t="str">
        <f>IF(Table1[[#This Row],[Ledger 12]]="","","No")</f>
        <v/>
      </c>
      <c r="EE192" t="str">
        <f>IF(Table1[[#This Row],[Ledger 12]]="","",IF(Table1[[#This Row],[Effect 12]]="Dr.","Yes","No"))</f>
        <v/>
      </c>
      <c r="EF192" t="str">
        <f>IF(Table1[[#This Row],[Ledger 12]]="","",Table1[[#This Row],[Ledger 12]])</f>
        <v/>
      </c>
      <c r="EG192" t="str">
        <f>IF(Table1[[#This Row],[Ledger 12]]="","",IF(Table1[[#This Row],[Effect 12]]="Dr.",-Table1[[#This Row],[Amount 12]],Table1[[#This Row],[Amount 12]]))</f>
        <v/>
      </c>
      <c r="EJ192" t="str">
        <f>IF(Table1[[#This Row],[Ledger 13]]="","","No")</f>
        <v/>
      </c>
      <c r="EK192" t="str">
        <f>IF(Table1[[#This Row],[Ledger 13]]="","",IF(Table1[[#This Row],[Effect 13]]="Dr.","Yes","No"))</f>
        <v/>
      </c>
      <c r="EL192" t="str">
        <f>IF(Table1[[#This Row],[Ledger 13]]="","",Table1[[#This Row],[Ledger 13]])</f>
        <v/>
      </c>
      <c r="EM192" t="str">
        <f>IF(Table1[[#This Row],[Ledger 13]]="","",IF(Table1[[#This Row],[Effect 13]]="Dr.",-Table1[[#This Row],[Amount 13]],Table1[[#This Row],[Amount 13]]))</f>
        <v/>
      </c>
      <c r="EP192" t="str">
        <f>IF(Table1[[#This Row],[Ledger 14]]="","","No")</f>
        <v/>
      </c>
      <c r="EQ192" t="str">
        <f>IF(Table1[[#This Row],[Ledger 14]]="","",IF(Table1[[#This Row],[Effect 14]]="Dr.","Yes","No"))</f>
        <v/>
      </c>
      <c r="ER192" t="str">
        <f>IF(Table1[[#This Row],[Ledger 14]]="","",Table1[[#This Row],[Ledger 14]])</f>
        <v/>
      </c>
      <c r="ES192" t="str">
        <f>IF(Table1[[#This Row],[Ledger 14]]="","",IF(Table1[[#This Row],[Effect 14]]="Dr.",-Table1[[#This Row],[Amount 14]],Table1[[#This Row],[Amount 14]]))</f>
        <v/>
      </c>
      <c r="EV192" t="str">
        <f>IF(Table1[[#This Row],[Ledger 15]]="","","No")</f>
        <v/>
      </c>
      <c r="EW192" t="str">
        <f>IF(Table1[[#This Row],[Ledger 15]]="","",IF(Table1[[#This Row],[Effect 15]]="Dr.","Yes","No"))</f>
        <v/>
      </c>
      <c r="EX192" t="str">
        <f>IF(Table1[[#This Row],[Ledger 15]]="","",Table1[[#This Row],[Ledger 15]])</f>
        <v/>
      </c>
      <c r="EY192" t="str">
        <f>IF(Table1[[#This Row],[Ledger 15]]="","",IF(Table1[[#This Row],[Effect 15]]="Dr.",-Table1[[#This Row],[Amount 15]],Table1[[#This Row],[Amount 15]]))</f>
        <v/>
      </c>
      <c r="FD1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2">
        <f>IF(Table1[[#This Row],[Date]]="",0,IF(AND(Table1[[#This Row],[Date]]&gt;=$FE$2,Table1[[#This Row],[Date]]&lt;=$FE$3),0,1))</f>
        <v>0</v>
      </c>
      <c r="FF192">
        <f>IF(Table1[[#This Row],[Date]]="",0,IF(TYPE(VLOOKUP(Table1[[#This Row],[Voucher Type]],Table1[[#All],[Voucher Type Master]],1,FALSE))=16,1,0))</f>
        <v>0</v>
      </c>
      <c r="FG192">
        <f>IF(TYPE(IF(Table1[[#This Row],[Date]]="",0,IF(VLOOKUP(Table1[[#This Row],[Voucher Type]],$FY$5:$FZ$13,2,0)=Table1[[#This Row],[Effect 1]],0,1)))=16,1,0)</f>
        <v>0</v>
      </c>
      <c r="FH1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2">
        <f>IF(LEN(Table1[[#This Row],[Ledger 1]])&gt;0,IF(TYPE(VLOOKUP(Table1[[#This Row],[Ledger 1]],GZ:GZ,1,0))=16,1,0),0)</f>
        <v>0</v>
      </c>
      <c r="FJ192">
        <f>IF(LEN(Table1[[#This Row],[Ledger 2]])&gt;0,IF(TYPE(VLOOKUP(Table1[[#This Row],[Ledger 2]],GZ:GZ,1,0))=16,1,0),0)</f>
        <v>0</v>
      </c>
      <c r="FK192">
        <f>IF(LEN(Table1[[#This Row],[Ledger 3]])&gt;0,IF(TYPE(VLOOKUP(Table1[[#This Row],[Ledger 3]],GZ:GZ,1,0))=16,1,0),0)</f>
        <v>0</v>
      </c>
      <c r="FL192">
        <f>IF(LEN(Table1[[#This Row],[Ledger 4]])&gt;0,IF(TYPE(VLOOKUP(Table1[[#This Row],[Ledger 4]],GZ:GZ,1,0))=16,1,0),0)</f>
        <v>0</v>
      </c>
      <c r="FM192">
        <f>IF(LEN(Table1[[#This Row],[Ledger 5]])&gt;0,IF(TYPE(VLOOKUP(Table1[[#This Row],[Ledger 5]],GZ:GZ,1,0))=16,1,0),0)</f>
        <v>0</v>
      </c>
      <c r="FN192">
        <f>IF(LEN(Table1[[#This Row],[Ledger 6]])&gt;0,IF(TYPE(VLOOKUP(Table1[[#This Row],[Ledger 6]],$GZ:$GZ,1,0))=16,1,0),0)</f>
        <v>0</v>
      </c>
      <c r="FO192">
        <f>IF(LEN(Table1[[#This Row],[Ledger 7]])&gt;0,IF(TYPE(VLOOKUP(Table1[[#This Row],[Ledger 7]],$GZ:$GZ,1,0))=16,1,0),0)</f>
        <v>0</v>
      </c>
      <c r="FP192">
        <f>IF(LEN(Table1[[#This Row],[Ledger 8]])&gt;0,IF(TYPE(VLOOKUP(Table1[[#This Row],[Ledger 8]],$GZ:$GZ,1,0))=16,1,0),0)</f>
        <v>0</v>
      </c>
      <c r="FQ192">
        <f>IF(LEN(Table1[[#This Row],[Ledger 9]])&gt;0,IF(TYPE(VLOOKUP(Table1[[#This Row],[Ledger 9]],$GZ:$GZ,1,0))=16,1,0),0)</f>
        <v>0</v>
      </c>
      <c r="FR192">
        <f>IF(LEN(Table1[[#This Row],[Ledger 10]])&gt;0,IF(TYPE(VLOOKUP(Table1[[#This Row],[Ledger 10]],$GZ:$GZ,1,0))=16,1,0),0)</f>
        <v>0</v>
      </c>
      <c r="FS192">
        <f>IF(LEN(Table1[[#This Row],[Ledger 11]])&gt;0,IF(TYPE(VLOOKUP(Table1[[#This Row],[Ledger 11]],$GZ:$GZ,1,0))=16,1,0),0)</f>
        <v>0</v>
      </c>
      <c r="FT192">
        <f>IF(LEN(Table1[[#This Row],[Ledger 12]])&gt;0,IF(TYPE(VLOOKUP(Table1[[#This Row],[Ledger 12]],$GZ:$GZ,1,0))=16,1,0),0)</f>
        <v>0</v>
      </c>
      <c r="FU192">
        <f>IF(LEN(Table1[[#This Row],[Ledger 13]])&gt;0,IF(TYPE(VLOOKUP(Table1[[#This Row],[Ledger 13]],$GZ:$GZ,1,0))=16,1,0),0)</f>
        <v>0</v>
      </c>
      <c r="FV192">
        <f>IF(LEN(Table1[[#This Row],[Ledger 14]])&gt;0,IF(TYPE(VLOOKUP(Table1[[#This Row],[Ledger 14]],$GZ:$GZ,1,0))=16,1,0),0)</f>
        <v>0</v>
      </c>
      <c r="FW192">
        <f>IF(LEN(Table1[[#This Row],[Ledger 15]])&gt;0,IF(TYPE(VLOOKUP(Table1[[#This Row],[Ledger 15]],$GZ:$GZ,1,0))=16,1,0),0)</f>
        <v>0</v>
      </c>
    </row>
    <row r="193" spans="4:179" ht="33" customHeight="1" x14ac:dyDescent="0.45">
      <c r="D193" s="8">
        <f t="shared" si="11"/>
        <v>188</v>
      </c>
      <c r="E193" s="32"/>
      <c r="F193" s="34"/>
      <c r="G193" s="34"/>
      <c r="H193" s="34"/>
      <c r="I193" s="34"/>
      <c r="J193" s="38"/>
      <c r="K193" s="33"/>
      <c r="L193" s="36"/>
      <c r="M193" s="35"/>
      <c r="N193" s="34"/>
      <c r="O193" s="41"/>
      <c r="P193" s="35"/>
      <c r="Q193" s="34"/>
      <c r="R193" s="37"/>
      <c r="S193" s="35"/>
      <c r="T193" s="34"/>
      <c r="U193" s="37"/>
      <c r="V193" s="35"/>
      <c r="W193" s="34"/>
      <c r="X193" s="37"/>
      <c r="Y193" s="35"/>
      <c r="Z193" s="34"/>
      <c r="AA193" s="37"/>
      <c r="AB193" s="35"/>
      <c r="AC193" s="34"/>
      <c r="AD193" s="37"/>
      <c r="AE193" s="35"/>
      <c r="AF193" s="34"/>
      <c r="AG193" s="37"/>
      <c r="AH193" s="35"/>
      <c r="AI193" s="34"/>
      <c r="AJ193" s="37"/>
      <c r="AK193" s="35"/>
      <c r="AL193" s="34"/>
      <c r="AM193" s="37"/>
      <c r="AN193" s="35"/>
      <c r="AO193" s="34"/>
      <c r="AP193" s="37"/>
      <c r="AQ193" s="35"/>
      <c r="AR193" s="34"/>
      <c r="AS193" s="37"/>
      <c r="AT193" s="35"/>
      <c r="AU193" s="34"/>
      <c r="AV193" s="37"/>
      <c r="AW193" s="35"/>
      <c r="AX193" s="34"/>
      <c r="AY193" s="37"/>
      <c r="AZ193" s="35"/>
      <c r="BA193" s="34"/>
      <c r="BB193" s="37"/>
      <c r="BC1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3" s="7"/>
      <c r="BF193" t="str">
        <f>IF(Table1[[#This Row],[Date]]="","","&amp;lt;VOUCHER REMOTEID="&amp;""""&amp;$A$11&amp;$A$13&amp;ROW()&amp;""""&amp;" VCHTYPE="""&amp;F193&amp;""" ACTION="""&amp;"Create"&amp;"""&amp;gt;")</f>
        <v/>
      </c>
      <c r="BG193" t="str">
        <f>IF(Table1[[#This Row],[Date]]="","",TEXT(Table1[[#This Row],[Date]],"yyyymmdd"))</f>
        <v/>
      </c>
      <c r="BH193" t="str">
        <f>Table1[[#This Row],[Date2]]</f>
        <v/>
      </c>
      <c r="BI193" t="str">
        <f>IF(Table1[[#This Row],[Date]]="","",Table1[[#This Row],[Voucher Type]])</f>
        <v/>
      </c>
      <c r="BJ193" t="str">
        <f>IF(Table1[[#This Row],[Ref No / Invoice No]]="","",Table1[[#This Row],[Ref No / Invoice No]])</f>
        <v/>
      </c>
      <c r="BK193" t="str">
        <f>IF(Table1[[#This Row],[Voucher No]]="","",Table1[[#This Row],[Voucher No]])</f>
        <v/>
      </c>
      <c r="BL193" t="str">
        <f>IF(Table1[[#This Row],[Date]]="","",Table1[[#This Row],[Narration]])</f>
        <v/>
      </c>
      <c r="BM193" t="str">
        <f>IF(Table1[[#This Row],[Date]]="","",$A$11&amp;$A$13&amp;ROW())</f>
        <v/>
      </c>
      <c r="BN193" t="str">
        <f>IF(Table1[[#This Row],[Date]]="","",$A$13)</f>
        <v/>
      </c>
      <c r="BP193" t="str">
        <f>IF(Table1[[#This Row],[Ledger 1]]="","","No")</f>
        <v/>
      </c>
      <c r="BQ193" t="str">
        <f>IF(Table1[[#This Row],[Date]]="","",IF(Table1[[#This Row],[Effect 1]]="Dr.","Yes","No"))</f>
        <v/>
      </c>
      <c r="BR193" t="str">
        <f>IF(Table1[[#This Row],[Date]]="","",Table1[[#This Row],[Ledger 1]])</f>
        <v/>
      </c>
      <c r="BS193" t="str">
        <f>IF(Table1[[#This Row],[Date]]="","",IF(Table1[[#This Row],[Effect 1]]="Dr.",-Table1[[#This Row],[Amount 1]],Table1[[#This Row],[Amount 1]]))</f>
        <v/>
      </c>
      <c r="BV193" t="str">
        <f>IF(Table1[[#This Row],[Ledger 2]]="","","No")</f>
        <v/>
      </c>
      <c r="BW193" t="str">
        <f>IF(Table1[[#This Row],[Date]]="","",IF(Table1[[#This Row],[Effect 2]]="Dr.","Yes","No"))</f>
        <v/>
      </c>
      <c r="BX193" t="str">
        <f>IF(Table1[[#This Row],[Date]]="","",Table1[[#This Row],[Ledger 2]])</f>
        <v/>
      </c>
      <c r="BY193" t="str">
        <f>IF(Table1[[#This Row],[Date]]="","",IF(Table1[[#This Row],[Effect 2]]="Dr.",-Table1[[#This Row],[Amount 2]],Table1[[#This Row],[Amount 2]]))</f>
        <v/>
      </c>
      <c r="CB193" t="str">
        <f>IF(Table1[[#This Row],[Ledger 3]]="","","No")</f>
        <v/>
      </c>
      <c r="CC193" t="str">
        <f>IF(Table1[[#This Row],[Ledger 3]]="","",IF(Table1[[#This Row],[Effect 3]]="Dr.","Yes","No"))</f>
        <v/>
      </c>
      <c r="CD193" t="str">
        <f>IF(Table1[[#This Row],[Ledger 3]]="","",Table1[[#This Row],[Ledger 3]])</f>
        <v/>
      </c>
      <c r="CE193" t="str">
        <f>IF(Table1[[#This Row],[Ledger 3]]="","",IF(Table1[[#This Row],[Effect 3]]="Dr.",-Table1[[#This Row],[Amount 3]],Table1[[#This Row],[Amount 3]]))</f>
        <v/>
      </c>
      <c r="CH193" t="str">
        <f>IF(Table1[[#This Row],[Ledger 4]]="","","No")</f>
        <v/>
      </c>
      <c r="CI193" t="str">
        <f>IF(Table1[[#This Row],[Ledger 4]]="","",IF(Table1[[#This Row],[Effect 4]]="Dr.","Yes","No"))</f>
        <v/>
      </c>
      <c r="CJ193" t="str">
        <f>IF(Table1[[#This Row],[Ledger 4]]="","",Table1[[#This Row],[Ledger 4]])</f>
        <v/>
      </c>
      <c r="CK193" t="str">
        <f>IF(Table1[[#This Row],[Ledger 4]]="","",IF(Table1[[#This Row],[Effect 4]]="Dr.",-Table1[[#This Row],[Amount 4]],Table1[[#This Row],[Amount 4]]))</f>
        <v/>
      </c>
      <c r="CN193" t="str">
        <f>IF(Table1[[#This Row],[Ledger 5]]="","","No")</f>
        <v/>
      </c>
      <c r="CO193" t="str">
        <f>IF(Table1[[#This Row],[Ledger 5]]="","",IF(Table1[[#This Row],[Effect 5]]="Dr.","Yes","No"))</f>
        <v/>
      </c>
      <c r="CP193" t="str">
        <f>IF(Table1[[#This Row],[Ledger 5]]="","",Table1[[#This Row],[Ledger 5]])</f>
        <v/>
      </c>
      <c r="CQ193" t="str">
        <f>IF(Table1[[#This Row],[Ledger 5]]="","",IF(Table1[[#This Row],[Effect 5]]="Dr.",-Table1[[#This Row],[Amount 5]],Table1[[#This Row],[Amount 5]]))</f>
        <v/>
      </c>
      <c r="CT193" t="str">
        <f>IF(Table1[[#This Row],[Ledger 6]]="","","No")</f>
        <v/>
      </c>
      <c r="CU193" t="str">
        <f>IF(Table1[[#This Row],[Ledger 6]]="","",IF(Table1[[#This Row],[Effect 6]]="Dr.","Yes","No"))</f>
        <v/>
      </c>
      <c r="CV193" t="str">
        <f>IF(Table1[[#This Row],[Ledger 6]]="","",Table1[[#This Row],[Ledger 6]])</f>
        <v/>
      </c>
      <c r="CW193" t="str">
        <f>IF(Table1[[#This Row],[Ledger 6]]="","",IF(Table1[[#This Row],[Effect 6]]="Dr.",-Table1[[#This Row],[Amount 6]],Table1[[#This Row],[Amount 6]]))</f>
        <v/>
      </c>
      <c r="CZ193" t="str">
        <f>IF(Table1[[#This Row],[Ledger 7]]="","","No")</f>
        <v/>
      </c>
      <c r="DA193" t="str">
        <f>IF(Table1[[#This Row],[Ledger 7]]="","",IF(Table1[[#This Row],[Effect 7]]="Dr.","Yes","No"))</f>
        <v/>
      </c>
      <c r="DB193" t="str">
        <f>IF(Table1[[#This Row],[Ledger 7]]="","",Table1[[#This Row],[Ledger 7]])</f>
        <v/>
      </c>
      <c r="DC193" t="str">
        <f>IF(Table1[[#This Row],[Ledger 7]]="","",IF(Table1[[#This Row],[Effect 7]]="Dr.",-Table1[[#This Row],[Amount 7]],Table1[[#This Row],[Amount 7]]))</f>
        <v/>
      </c>
      <c r="DF193" t="str">
        <f>IF(Table1[[#This Row],[Ledger 8]]="","","No")</f>
        <v/>
      </c>
      <c r="DG193" t="str">
        <f>IF(Table1[[#This Row],[Ledger 8]]="","",IF(Table1[[#This Row],[Effect 8]]="Dr.","Yes","No"))</f>
        <v/>
      </c>
      <c r="DH193" t="str">
        <f>IF(Table1[[#This Row],[Ledger 8]]="","",Table1[[#This Row],[Ledger 8]])</f>
        <v/>
      </c>
      <c r="DI193" t="str">
        <f>IF(Table1[[#This Row],[Ledger 8]]="","",IF(Table1[[#This Row],[Effect 8]]="Dr.",-Table1[[#This Row],[Amount 8]],Table1[[#This Row],[Amount 8]]))</f>
        <v/>
      </c>
      <c r="DL193" t="str">
        <f>IF(Table1[[#This Row],[Ledger 9]]="","","No")</f>
        <v/>
      </c>
      <c r="DM193" t="str">
        <f>IF(Table1[[#This Row],[Ledger 9]]="","",IF(Table1[[#This Row],[Effect 9]]="Dr.","Yes","No"))</f>
        <v/>
      </c>
      <c r="DN193" t="str">
        <f>IF(Table1[[#This Row],[Ledger 9]]="","",Table1[[#This Row],[Ledger 9]])</f>
        <v/>
      </c>
      <c r="DO193" t="str">
        <f>IF(Table1[[#This Row],[Ledger 9]]="","",IF(Table1[[#This Row],[Effect 9]]="Dr.",-Table1[[#This Row],[Amount 9]],Table1[[#This Row],[Amount 9]]))</f>
        <v/>
      </c>
      <c r="DR193" t="str">
        <f>IF(Table1[[#This Row],[Ledger 10]]="","","No")</f>
        <v/>
      </c>
      <c r="DS193" t="str">
        <f>IF(Table1[[#This Row],[Ledger 10]]="","",IF(Table1[[#This Row],[Effect 10]]="Dr.","Yes","No"))</f>
        <v/>
      </c>
      <c r="DT193" t="str">
        <f>IF(Table1[[#This Row],[Ledger 10]]="","",Table1[[#This Row],[Ledger 10]])</f>
        <v/>
      </c>
      <c r="DU193" t="str">
        <f>IF(Table1[[#This Row],[Ledger 10]]="","",IF(Table1[[#This Row],[Effect 10]]="Dr.",-Table1[[#This Row],[Amount 10]],Table1[[#This Row],[Amount 10]]))</f>
        <v/>
      </c>
      <c r="DX193" t="str">
        <f>IF(Table1[[#This Row],[Ledger 11]]="","","No")</f>
        <v/>
      </c>
      <c r="DY193" t="str">
        <f>IF(Table1[[#This Row],[Ledger 11]]="","",IF(Table1[[#This Row],[Effect 11]]="Dr.","Yes","No"))</f>
        <v/>
      </c>
      <c r="DZ193" t="str">
        <f>IF(Table1[[#This Row],[Ledger 11]]="","",Table1[[#This Row],[Ledger 11]])</f>
        <v/>
      </c>
      <c r="EA193" t="str">
        <f>IF(Table1[[#This Row],[Ledger 11]]="","",IF(Table1[[#This Row],[Effect 11]]="Dr.",-Table1[[#This Row],[Amount 11]],Table1[[#This Row],[Amount 11]]))</f>
        <v/>
      </c>
      <c r="ED193" t="str">
        <f>IF(Table1[[#This Row],[Ledger 12]]="","","No")</f>
        <v/>
      </c>
      <c r="EE193" t="str">
        <f>IF(Table1[[#This Row],[Ledger 12]]="","",IF(Table1[[#This Row],[Effect 12]]="Dr.","Yes","No"))</f>
        <v/>
      </c>
      <c r="EF193" t="str">
        <f>IF(Table1[[#This Row],[Ledger 12]]="","",Table1[[#This Row],[Ledger 12]])</f>
        <v/>
      </c>
      <c r="EG193" t="str">
        <f>IF(Table1[[#This Row],[Ledger 12]]="","",IF(Table1[[#This Row],[Effect 12]]="Dr.",-Table1[[#This Row],[Amount 12]],Table1[[#This Row],[Amount 12]]))</f>
        <v/>
      </c>
      <c r="EJ193" t="str">
        <f>IF(Table1[[#This Row],[Ledger 13]]="","","No")</f>
        <v/>
      </c>
      <c r="EK193" t="str">
        <f>IF(Table1[[#This Row],[Ledger 13]]="","",IF(Table1[[#This Row],[Effect 13]]="Dr.","Yes","No"))</f>
        <v/>
      </c>
      <c r="EL193" t="str">
        <f>IF(Table1[[#This Row],[Ledger 13]]="","",Table1[[#This Row],[Ledger 13]])</f>
        <v/>
      </c>
      <c r="EM193" t="str">
        <f>IF(Table1[[#This Row],[Ledger 13]]="","",IF(Table1[[#This Row],[Effect 13]]="Dr.",-Table1[[#This Row],[Amount 13]],Table1[[#This Row],[Amount 13]]))</f>
        <v/>
      </c>
      <c r="EP193" t="str">
        <f>IF(Table1[[#This Row],[Ledger 14]]="","","No")</f>
        <v/>
      </c>
      <c r="EQ193" t="str">
        <f>IF(Table1[[#This Row],[Ledger 14]]="","",IF(Table1[[#This Row],[Effect 14]]="Dr.","Yes","No"))</f>
        <v/>
      </c>
      <c r="ER193" t="str">
        <f>IF(Table1[[#This Row],[Ledger 14]]="","",Table1[[#This Row],[Ledger 14]])</f>
        <v/>
      </c>
      <c r="ES193" t="str">
        <f>IF(Table1[[#This Row],[Ledger 14]]="","",IF(Table1[[#This Row],[Effect 14]]="Dr.",-Table1[[#This Row],[Amount 14]],Table1[[#This Row],[Amount 14]]))</f>
        <v/>
      </c>
      <c r="EV193" t="str">
        <f>IF(Table1[[#This Row],[Ledger 15]]="","","No")</f>
        <v/>
      </c>
      <c r="EW193" t="str">
        <f>IF(Table1[[#This Row],[Ledger 15]]="","",IF(Table1[[#This Row],[Effect 15]]="Dr.","Yes","No"))</f>
        <v/>
      </c>
      <c r="EX193" t="str">
        <f>IF(Table1[[#This Row],[Ledger 15]]="","",Table1[[#This Row],[Ledger 15]])</f>
        <v/>
      </c>
      <c r="EY193" t="str">
        <f>IF(Table1[[#This Row],[Ledger 15]]="","",IF(Table1[[#This Row],[Effect 15]]="Dr.",-Table1[[#This Row],[Amount 15]],Table1[[#This Row],[Amount 15]]))</f>
        <v/>
      </c>
      <c r="FD1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3">
        <f>IF(Table1[[#This Row],[Date]]="",0,IF(AND(Table1[[#This Row],[Date]]&gt;=$FE$2,Table1[[#This Row],[Date]]&lt;=$FE$3),0,1))</f>
        <v>0</v>
      </c>
      <c r="FF193">
        <f>IF(Table1[[#This Row],[Date]]="",0,IF(TYPE(VLOOKUP(Table1[[#This Row],[Voucher Type]],Table1[[#All],[Voucher Type Master]],1,FALSE))=16,1,0))</f>
        <v>0</v>
      </c>
      <c r="FG193">
        <f>IF(TYPE(IF(Table1[[#This Row],[Date]]="",0,IF(VLOOKUP(Table1[[#This Row],[Voucher Type]],$FY$5:$FZ$13,2,0)=Table1[[#This Row],[Effect 1]],0,1)))=16,1,0)</f>
        <v>0</v>
      </c>
      <c r="FH1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3">
        <f>IF(LEN(Table1[[#This Row],[Ledger 1]])&gt;0,IF(TYPE(VLOOKUP(Table1[[#This Row],[Ledger 1]],GZ:GZ,1,0))=16,1,0),0)</f>
        <v>0</v>
      </c>
      <c r="FJ193">
        <f>IF(LEN(Table1[[#This Row],[Ledger 2]])&gt;0,IF(TYPE(VLOOKUP(Table1[[#This Row],[Ledger 2]],GZ:GZ,1,0))=16,1,0),0)</f>
        <v>0</v>
      </c>
      <c r="FK193">
        <f>IF(LEN(Table1[[#This Row],[Ledger 3]])&gt;0,IF(TYPE(VLOOKUP(Table1[[#This Row],[Ledger 3]],GZ:GZ,1,0))=16,1,0),0)</f>
        <v>0</v>
      </c>
      <c r="FL193">
        <f>IF(LEN(Table1[[#This Row],[Ledger 4]])&gt;0,IF(TYPE(VLOOKUP(Table1[[#This Row],[Ledger 4]],GZ:GZ,1,0))=16,1,0),0)</f>
        <v>0</v>
      </c>
      <c r="FM193">
        <f>IF(LEN(Table1[[#This Row],[Ledger 5]])&gt;0,IF(TYPE(VLOOKUP(Table1[[#This Row],[Ledger 5]],GZ:GZ,1,0))=16,1,0),0)</f>
        <v>0</v>
      </c>
      <c r="FN193">
        <f>IF(LEN(Table1[[#This Row],[Ledger 6]])&gt;0,IF(TYPE(VLOOKUP(Table1[[#This Row],[Ledger 6]],$GZ:$GZ,1,0))=16,1,0),0)</f>
        <v>0</v>
      </c>
      <c r="FO193">
        <f>IF(LEN(Table1[[#This Row],[Ledger 7]])&gt;0,IF(TYPE(VLOOKUP(Table1[[#This Row],[Ledger 7]],$GZ:$GZ,1,0))=16,1,0),0)</f>
        <v>0</v>
      </c>
      <c r="FP193">
        <f>IF(LEN(Table1[[#This Row],[Ledger 8]])&gt;0,IF(TYPE(VLOOKUP(Table1[[#This Row],[Ledger 8]],$GZ:$GZ,1,0))=16,1,0),0)</f>
        <v>0</v>
      </c>
      <c r="FQ193">
        <f>IF(LEN(Table1[[#This Row],[Ledger 9]])&gt;0,IF(TYPE(VLOOKUP(Table1[[#This Row],[Ledger 9]],$GZ:$GZ,1,0))=16,1,0),0)</f>
        <v>0</v>
      </c>
      <c r="FR193">
        <f>IF(LEN(Table1[[#This Row],[Ledger 10]])&gt;0,IF(TYPE(VLOOKUP(Table1[[#This Row],[Ledger 10]],$GZ:$GZ,1,0))=16,1,0),0)</f>
        <v>0</v>
      </c>
      <c r="FS193">
        <f>IF(LEN(Table1[[#This Row],[Ledger 11]])&gt;0,IF(TYPE(VLOOKUP(Table1[[#This Row],[Ledger 11]],$GZ:$GZ,1,0))=16,1,0),0)</f>
        <v>0</v>
      </c>
      <c r="FT193">
        <f>IF(LEN(Table1[[#This Row],[Ledger 12]])&gt;0,IF(TYPE(VLOOKUP(Table1[[#This Row],[Ledger 12]],$GZ:$GZ,1,0))=16,1,0),0)</f>
        <v>0</v>
      </c>
      <c r="FU193">
        <f>IF(LEN(Table1[[#This Row],[Ledger 13]])&gt;0,IF(TYPE(VLOOKUP(Table1[[#This Row],[Ledger 13]],$GZ:$GZ,1,0))=16,1,0),0)</f>
        <v>0</v>
      </c>
      <c r="FV193">
        <f>IF(LEN(Table1[[#This Row],[Ledger 14]])&gt;0,IF(TYPE(VLOOKUP(Table1[[#This Row],[Ledger 14]],$GZ:$GZ,1,0))=16,1,0),0)</f>
        <v>0</v>
      </c>
      <c r="FW193">
        <f>IF(LEN(Table1[[#This Row],[Ledger 15]])&gt;0,IF(TYPE(VLOOKUP(Table1[[#This Row],[Ledger 15]],$GZ:$GZ,1,0))=16,1,0),0)</f>
        <v>0</v>
      </c>
    </row>
    <row r="194" spans="4:179" ht="33" customHeight="1" x14ac:dyDescent="0.45">
      <c r="D194" s="8">
        <f t="shared" si="11"/>
        <v>189</v>
      </c>
      <c r="E194" s="32"/>
      <c r="F194" s="34"/>
      <c r="G194" s="34"/>
      <c r="H194" s="34"/>
      <c r="I194" s="34"/>
      <c r="J194" s="38"/>
      <c r="K194" s="33"/>
      <c r="L194" s="36"/>
      <c r="M194" s="35"/>
      <c r="N194" s="34"/>
      <c r="O194" s="41"/>
      <c r="P194" s="35"/>
      <c r="Q194" s="34"/>
      <c r="R194" s="37"/>
      <c r="S194" s="35"/>
      <c r="T194" s="34"/>
      <c r="U194" s="37"/>
      <c r="V194" s="35"/>
      <c r="W194" s="34"/>
      <c r="X194" s="37"/>
      <c r="Y194" s="35"/>
      <c r="Z194" s="34"/>
      <c r="AA194" s="37"/>
      <c r="AB194" s="35"/>
      <c r="AC194" s="34"/>
      <c r="AD194" s="37"/>
      <c r="AE194" s="35"/>
      <c r="AF194" s="34"/>
      <c r="AG194" s="37"/>
      <c r="AH194" s="35"/>
      <c r="AI194" s="34"/>
      <c r="AJ194" s="37"/>
      <c r="AK194" s="35"/>
      <c r="AL194" s="34"/>
      <c r="AM194" s="37"/>
      <c r="AN194" s="35"/>
      <c r="AO194" s="34"/>
      <c r="AP194" s="37"/>
      <c r="AQ194" s="35"/>
      <c r="AR194" s="34"/>
      <c r="AS194" s="37"/>
      <c r="AT194" s="35"/>
      <c r="AU194" s="34"/>
      <c r="AV194" s="37"/>
      <c r="AW194" s="35"/>
      <c r="AX194" s="34"/>
      <c r="AY194" s="37"/>
      <c r="AZ194" s="35"/>
      <c r="BA194" s="34"/>
      <c r="BB194" s="37"/>
      <c r="BC1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4" s="7"/>
      <c r="BF194" t="str">
        <f>IF(Table1[[#This Row],[Date]]="","","&amp;lt;VOUCHER REMOTEID="&amp;""""&amp;$A$11&amp;$A$13&amp;ROW()&amp;""""&amp;" VCHTYPE="""&amp;F194&amp;""" ACTION="""&amp;"Create"&amp;"""&amp;gt;")</f>
        <v/>
      </c>
      <c r="BG194" t="str">
        <f>IF(Table1[[#This Row],[Date]]="","",TEXT(Table1[[#This Row],[Date]],"yyyymmdd"))</f>
        <v/>
      </c>
      <c r="BH194" t="str">
        <f>Table1[[#This Row],[Date2]]</f>
        <v/>
      </c>
      <c r="BI194" t="str">
        <f>IF(Table1[[#This Row],[Date]]="","",Table1[[#This Row],[Voucher Type]])</f>
        <v/>
      </c>
      <c r="BJ194" t="str">
        <f>IF(Table1[[#This Row],[Ref No / Invoice No]]="","",Table1[[#This Row],[Ref No / Invoice No]])</f>
        <v/>
      </c>
      <c r="BK194" t="str">
        <f>IF(Table1[[#This Row],[Voucher No]]="","",Table1[[#This Row],[Voucher No]])</f>
        <v/>
      </c>
      <c r="BL194" t="str">
        <f>IF(Table1[[#This Row],[Date]]="","",Table1[[#This Row],[Narration]])</f>
        <v/>
      </c>
      <c r="BM194" t="str">
        <f>IF(Table1[[#This Row],[Date]]="","",$A$11&amp;$A$13&amp;ROW())</f>
        <v/>
      </c>
      <c r="BN194" t="str">
        <f>IF(Table1[[#This Row],[Date]]="","",$A$13)</f>
        <v/>
      </c>
      <c r="BP194" t="str">
        <f>IF(Table1[[#This Row],[Ledger 1]]="","","No")</f>
        <v/>
      </c>
      <c r="BQ194" t="str">
        <f>IF(Table1[[#This Row],[Date]]="","",IF(Table1[[#This Row],[Effect 1]]="Dr.","Yes","No"))</f>
        <v/>
      </c>
      <c r="BR194" t="str">
        <f>IF(Table1[[#This Row],[Date]]="","",Table1[[#This Row],[Ledger 1]])</f>
        <v/>
      </c>
      <c r="BS194" t="str">
        <f>IF(Table1[[#This Row],[Date]]="","",IF(Table1[[#This Row],[Effect 1]]="Dr.",-Table1[[#This Row],[Amount 1]],Table1[[#This Row],[Amount 1]]))</f>
        <v/>
      </c>
      <c r="BV194" t="str">
        <f>IF(Table1[[#This Row],[Ledger 2]]="","","No")</f>
        <v/>
      </c>
      <c r="BW194" t="str">
        <f>IF(Table1[[#This Row],[Date]]="","",IF(Table1[[#This Row],[Effect 2]]="Dr.","Yes","No"))</f>
        <v/>
      </c>
      <c r="BX194" t="str">
        <f>IF(Table1[[#This Row],[Date]]="","",Table1[[#This Row],[Ledger 2]])</f>
        <v/>
      </c>
      <c r="BY194" t="str">
        <f>IF(Table1[[#This Row],[Date]]="","",IF(Table1[[#This Row],[Effect 2]]="Dr.",-Table1[[#This Row],[Amount 2]],Table1[[#This Row],[Amount 2]]))</f>
        <v/>
      </c>
      <c r="CB194" t="str">
        <f>IF(Table1[[#This Row],[Ledger 3]]="","","No")</f>
        <v/>
      </c>
      <c r="CC194" t="str">
        <f>IF(Table1[[#This Row],[Ledger 3]]="","",IF(Table1[[#This Row],[Effect 3]]="Dr.","Yes","No"))</f>
        <v/>
      </c>
      <c r="CD194" t="str">
        <f>IF(Table1[[#This Row],[Ledger 3]]="","",Table1[[#This Row],[Ledger 3]])</f>
        <v/>
      </c>
      <c r="CE194" t="str">
        <f>IF(Table1[[#This Row],[Ledger 3]]="","",IF(Table1[[#This Row],[Effect 3]]="Dr.",-Table1[[#This Row],[Amount 3]],Table1[[#This Row],[Amount 3]]))</f>
        <v/>
      </c>
      <c r="CH194" t="str">
        <f>IF(Table1[[#This Row],[Ledger 4]]="","","No")</f>
        <v/>
      </c>
      <c r="CI194" t="str">
        <f>IF(Table1[[#This Row],[Ledger 4]]="","",IF(Table1[[#This Row],[Effect 4]]="Dr.","Yes","No"))</f>
        <v/>
      </c>
      <c r="CJ194" t="str">
        <f>IF(Table1[[#This Row],[Ledger 4]]="","",Table1[[#This Row],[Ledger 4]])</f>
        <v/>
      </c>
      <c r="CK194" t="str">
        <f>IF(Table1[[#This Row],[Ledger 4]]="","",IF(Table1[[#This Row],[Effect 4]]="Dr.",-Table1[[#This Row],[Amount 4]],Table1[[#This Row],[Amount 4]]))</f>
        <v/>
      </c>
      <c r="CN194" t="str">
        <f>IF(Table1[[#This Row],[Ledger 5]]="","","No")</f>
        <v/>
      </c>
      <c r="CO194" t="str">
        <f>IF(Table1[[#This Row],[Ledger 5]]="","",IF(Table1[[#This Row],[Effect 5]]="Dr.","Yes","No"))</f>
        <v/>
      </c>
      <c r="CP194" t="str">
        <f>IF(Table1[[#This Row],[Ledger 5]]="","",Table1[[#This Row],[Ledger 5]])</f>
        <v/>
      </c>
      <c r="CQ194" t="str">
        <f>IF(Table1[[#This Row],[Ledger 5]]="","",IF(Table1[[#This Row],[Effect 5]]="Dr.",-Table1[[#This Row],[Amount 5]],Table1[[#This Row],[Amount 5]]))</f>
        <v/>
      </c>
      <c r="CT194" t="str">
        <f>IF(Table1[[#This Row],[Ledger 6]]="","","No")</f>
        <v/>
      </c>
      <c r="CU194" t="str">
        <f>IF(Table1[[#This Row],[Ledger 6]]="","",IF(Table1[[#This Row],[Effect 6]]="Dr.","Yes","No"))</f>
        <v/>
      </c>
      <c r="CV194" t="str">
        <f>IF(Table1[[#This Row],[Ledger 6]]="","",Table1[[#This Row],[Ledger 6]])</f>
        <v/>
      </c>
      <c r="CW194" t="str">
        <f>IF(Table1[[#This Row],[Ledger 6]]="","",IF(Table1[[#This Row],[Effect 6]]="Dr.",-Table1[[#This Row],[Amount 6]],Table1[[#This Row],[Amount 6]]))</f>
        <v/>
      </c>
      <c r="CZ194" t="str">
        <f>IF(Table1[[#This Row],[Ledger 7]]="","","No")</f>
        <v/>
      </c>
      <c r="DA194" t="str">
        <f>IF(Table1[[#This Row],[Ledger 7]]="","",IF(Table1[[#This Row],[Effect 7]]="Dr.","Yes","No"))</f>
        <v/>
      </c>
      <c r="DB194" t="str">
        <f>IF(Table1[[#This Row],[Ledger 7]]="","",Table1[[#This Row],[Ledger 7]])</f>
        <v/>
      </c>
      <c r="DC194" t="str">
        <f>IF(Table1[[#This Row],[Ledger 7]]="","",IF(Table1[[#This Row],[Effect 7]]="Dr.",-Table1[[#This Row],[Amount 7]],Table1[[#This Row],[Amount 7]]))</f>
        <v/>
      </c>
      <c r="DF194" t="str">
        <f>IF(Table1[[#This Row],[Ledger 8]]="","","No")</f>
        <v/>
      </c>
      <c r="DG194" t="str">
        <f>IF(Table1[[#This Row],[Ledger 8]]="","",IF(Table1[[#This Row],[Effect 8]]="Dr.","Yes","No"))</f>
        <v/>
      </c>
      <c r="DH194" t="str">
        <f>IF(Table1[[#This Row],[Ledger 8]]="","",Table1[[#This Row],[Ledger 8]])</f>
        <v/>
      </c>
      <c r="DI194" t="str">
        <f>IF(Table1[[#This Row],[Ledger 8]]="","",IF(Table1[[#This Row],[Effect 8]]="Dr.",-Table1[[#This Row],[Amount 8]],Table1[[#This Row],[Amount 8]]))</f>
        <v/>
      </c>
      <c r="DL194" t="str">
        <f>IF(Table1[[#This Row],[Ledger 9]]="","","No")</f>
        <v/>
      </c>
      <c r="DM194" t="str">
        <f>IF(Table1[[#This Row],[Ledger 9]]="","",IF(Table1[[#This Row],[Effect 9]]="Dr.","Yes","No"))</f>
        <v/>
      </c>
      <c r="DN194" t="str">
        <f>IF(Table1[[#This Row],[Ledger 9]]="","",Table1[[#This Row],[Ledger 9]])</f>
        <v/>
      </c>
      <c r="DO194" t="str">
        <f>IF(Table1[[#This Row],[Ledger 9]]="","",IF(Table1[[#This Row],[Effect 9]]="Dr.",-Table1[[#This Row],[Amount 9]],Table1[[#This Row],[Amount 9]]))</f>
        <v/>
      </c>
      <c r="DR194" t="str">
        <f>IF(Table1[[#This Row],[Ledger 10]]="","","No")</f>
        <v/>
      </c>
      <c r="DS194" t="str">
        <f>IF(Table1[[#This Row],[Ledger 10]]="","",IF(Table1[[#This Row],[Effect 10]]="Dr.","Yes","No"))</f>
        <v/>
      </c>
      <c r="DT194" t="str">
        <f>IF(Table1[[#This Row],[Ledger 10]]="","",Table1[[#This Row],[Ledger 10]])</f>
        <v/>
      </c>
      <c r="DU194" t="str">
        <f>IF(Table1[[#This Row],[Ledger 10]]="","",IF(Table1[[#This Row],[Effect 10]]="Dr.",-Table1[[#This Row],[Amount 10]],Table1[[#This Row],[Amount 10]]))</f>
        <v/>
      </c>
      <c r="DX194" t="str">
        <f>IF(Table1[[#This Row],[Ledger 11]]="","","No")</f>
        <v/>
      </c>
      <c r="DY194" t="str">
        <f>IF(Table1[[#This Row],[Ledger 11]]="","",IF(Table1[[#This Row],[Effect 11]]="Dr.","Yes","No"))</f>
        <v/>
      </c>
      <c r="DZ194" t="str">
        <f>IF(Table1[[#This Row],[Ledger 11]]="","",Table1[[#This Row],[Ledger 11]])</f>
        <v/>
      </c>
      <c r="EA194" t="str">
        <f>IF(Table1[[#This Row],[Ledger 11]]="","",IF(Table1[[#This Row],[Effect 11]]="Dr.",-Table1[[#This Row],[Amount 11]],Table1[[#This Row],[Amount 11]]))</f>
        <v/>
      </c>
      <c r="ED194" t="str">
        <f>IF(Table1[[#This Row],[Ledger 12]]="","","No")</f>
        <v/>
      </c>
      <c r="EE194" t="str">
        <f>IF(Table1[[#This Row],[Ledger 12]]="","",IF(Table1[[#This Row],[Effect 12]]="Dr.","Yes","No"))</f>
        <v/>
      </c>
      <c r="EF194" t="str">
        <f>IF(Table1[[#This Row],[Ledger 12]]="","",Table1[[#This Row],[Ledger 12]])</f>
        <v/>
      </c>
      <c r="EG194" t="str">
        <f>IF(Table1[[#This Row],[Ledger 12]]="","",IF(Table1[[#This Row],[Effect 12]]="Dr.",-Table1[[#This Row],[Amount 12]],Table1[[#This Row],[Amount 12]]))</f>
        <v/>
      </c>
      <c r="EJ194" t="str">
        <f>IF(Table1[[#This Row],[Ledger 13]]="","","No")</f>
        <v/>
      </c>
      <c r="EK194" t="str">
        <f>IF(Table1[[#This Row],[Ledger 13]]="","",IF(Table1[[#This Row],[Effect 13]]="Dr.","Yes","No"))</f>
        <v/>
      </c>
      <c r="EL194" t="str">
        <f>IF(Table1[[#This Row],[Ledger 13]]="","",Table1[[#This Row],[Ledger 13]])</f>
        <v/>
      </c>
      <c r="EM194" t="str">
        <f>IF(Table1[[#This Row],[Ledger 13]]="","",IF(Table1[[#This Row],[Effect 13]]="Dr.",-Table1[[#This Row],[Amount 13]],Table1[[#This Row],[Amount 13]]))</f>
        <v/>
      </c>
      <c r="EP194" t="str">
        <f>IF(Table1[[#This Row],[Ledger 14]]="","","No")</f>
        <v/>
      </c>
      <c r="EQ194" t="str">
        <f>IF(Table1[[#This Row],[Ledger 14]]="","",IF(Table1[[#This Row],[Effect 14]]="Dr.","Yes","No"))</f>
        <v/>
      </c>
      <c r="ER194" t="str">
        <f>IF(Table1[[#This Row],[Ledger 14]]="","",Table1[[#This Row],[Ledger 14]])</f>
        <v/>
      </c>
      <c r="ES194" t="str">
        <f>IF(Table1[[#This Row],[Ledger 14]]="","",IF(Table1[[#This Row],[Effect 14]]="Dr.",-Table1[[#This Row],[Amount 14]],Table1[[#This Row],[Amount 14]]))</f>
        <v/>
      </c>
      <c r="EV194" t="str">
        <f>IF(Table1[[#This Row],[Ledger 15]]="","","No")</f>
        <v/>
      </c>
      <c r="EW194" t="str">
        <f>IF(Table1[[#This Row],[Ledger 15]]="","",IF(Table1[[#This Row],[Effect 15]]="Dr.","Yes","No"))</f>
        <v/>
      </c>
      <c r="EX194" t="str">
        <f>IF(Table1[[#This Row],[Ledger 15]]="","",Table1[[#This Row],[Ledger 15]])</f>
        <v/>
      </c>
      <c r="EY194" t="str">
        <f>IF(Table1[[#This Row],[Ledger 15]]="","",IF(Table1[[#This Row],[Effect 15]]="Dr.",-Table1[[#This Row],[Amount 15]],Table1[[#This Row],[Amount 15]]))</f>
        <v/>
      </c>
      <c r="FD1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4">
        <f>IF(Table1[[#This Row],[Date]]="",0,IF(AND(Table1[[#This Row],[Date]]&gt;=$FE$2,Table1[[#This Row],[Date]]&lt;=$FE$3),0,1))</f>
        <v>0</v>
      </c>
      <c r="FF194">
        <f>IF(Table1[[#This Row],[Date]]="",0,IF(TYPE(VLOOKUP(Table1[[#This Row],[Voucher Type]],Table1[[#All],[Voucher Type Master]],1,FALSE))=16,1,0))</f>
        <v>0</v>
      </c>
      <c r="FG194">
        <f>IF(TYPE(IF(Table1[[#This Row],[Date]]="",0,IF(VLOOKUP(Table1[[#This Row],[Voucher Type]],$FY$5:$FZ$13,2,0)=Table1[[#This Row],[Effect 1]],0,1)))=16,1,0)</f>
        <v>0</v>
      </c>
      <c r="FH1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4">
        <f>IF(LEN(Table1[[#This Row],[Ledger 1]])&gt;0,IF(TYPE(VLOOKUP(Table1[[#This Row],[Ledger 1]],GZ:GZ,1,0))=16,1,0),0)</f>
        <v>0</v>
      </c>
      <c r="FJ194">
        <f>IF(LEN(Table1[[#This Row],[Ledger 2]])&gt;0,IF(TYPE(VLOOKUP(Table1[[#This Row],[Ledger 2]],GZ:GZ,1,0))=16,1,0),0)</f>
        <v>0</v>
      </c>
      <c r="FK194">
        <f>IF(LEN(Table1[[#This Row],[Ledger 3]])&gt;0,IF(TYPE(VLOOKUP(Table1[[#This Row],[Ledger 3]],GZ:GZ,1,0))=16,1,0),0)</f>
        <v>0</v>
      </c>
      <c r="FL194">
        <f>IF(LEN(Table1[[#This Row],[Ledger 4]])&gt;0,IF(TYPE(VLOOKUP(Table1[[#This Row],[Ledger 4]],GZ:GZ,1,0))=16,1,0),0)</f>
        <v>0</v>
      </c>
      <c r="FM194">
        <f>IF(LEN(Table1[[#This Row],[Ledger 5]])&gt;0,IF(TYPE(VLOOKUP(Table1[[#This Row],[Ledger 5]],GZ:GZ,1,0))=16,1,0),0)</f>
        <v>0</v>
      </c>
      <c r="FN194">
        <f>IF(LEN(Table1[[#This Row],[Ledger 6]])&gt;0,IF(TYPE(VLOOKUP(Table1[[#This Row],[Ledger 6]],$GZ:$GZ,1,0))=16,1,0),0)</f>
        <v>0</v>
      </c>
      <c r="FO194">
        <f>IF(LEN(Table1[[#This Row],[Ledger 7]])&gt;0,IF(TYPE(VLOOKUP(Table1[[#This Row],[Ledger 7]],$GZ:$GZ,1,0))=16,1,0),0)</f>
        <v>0</v>
      </c>
      <c r="FP194">
        <f>IF(LEN(Table1[[#This Row],[Ledger 8]])&gt;0,IF(TYPE(VLOOKUP(Table1[[#This Row],[Ledger 8]],$GZ:$GZ,1,0))=16,1,0),0)</f>
        <v>0</v>
      </c>
      <c r="FQ194">
        <f>IF(LEN(Table1[[#This Row],[Ledger 9]])&gt;0,IF(TYPE(VLOOKUP(Table1[[#This Row],[Ledger 9]],$GZ:$GZ,1,0))=16,1,0),0)</f>
        <v>0</v>
      </c>
      <c r="FR194">
        <f>IF(LEN(Table1[[#This Row],[Ledger 10]])&gt;0,IF(TYPE(VLOOKUP(Table1[[#This Row],[Ledger 10]],$GZ:$GZ,1,0))=16,1,0),0)</f>
        <v>0</v>
      </c>
      <c r="FS194">
        <f>IF(LEN(Table1[[#This Row],[Ledger 11]])&gt;0,IF(TYPE(VLOOKUP(Table1[[#This Row],[Ledger 11]],$GZ:$GZ,1,0))=16,1,0),0)</f>
        <v>0</v>
      </c>
      <c r="FT194">
        <f>IF(LEN(Table1[[#This Row],[Ledger 12]])&gt;0,IF(TYPE(VLOOKUP(Table1[[#This Row],[Ledger 12]],$GZ:$GZ,1,0))=16,1,0),0)</f>
        <v>0</v>
      </c>
      <c r="FU194">
        <f>IF(LEN(Table1[[#This Row],[Ledger 13]])&gt;0,IF(TYPE(VLOOKUP(Table1[[#This Row],[Ledger 13]],$GZ:$GZ,1,0))=16,1,0),0)</f>
        <v>0</v>
      </c>
      <c r="FV194">
        <f>IF(LEN(Table1[[#This Row],[Ledger 14]])&gt;0,IF(TYPE(VLOOKUP(Table1[[#This Row],[Ledger 14]],$GZ:$GZ,1,0))=16,1,0),0)</f>
        <v>0</v>
      </c>
      <c r="FW194">
        <f>IF(LEN(Table1[[#This Row],[Ledger 15]])&gt;0,IF(TYPE(VLOOKUP(Table1[[#This Row],[Ledger 15]],$GZ:$GZ,1,0))=16,1,0),0)</f>
        <v>0</v>
      </c>
    </row>
    <row r="195" spans="4:179" ht="33" customHeight="1" x14ac:dyDescent="0.45">
      <c r="D195" s="8">
        <f t="shared" si="11"/>
        <v>190</v>
      </c>
      <c r="E195" s="32"/>
      <c r="F195" s="34"/>
      <c r="G195" s="34"/>
      <c r="H195" s="34"/>
      <c r="I195" s="34"/>
      <c r="J195" s="38"/>
      <c r="K195" s="33"/>
      <c r="L195" s="36"/>
      <c r="M195" s="35"/>
      <c r="N195" s="34"/>
      <c r="O195" s="41"/>
      <c r="P195" s="35"/>
      <c r="Q195" s="34"/>
      <c r="R195" s="37"/>
      <c r="S195" s="35"/>
      <c r="T195" s="34"/>
      <c r="U195" s="37"/>
      <c r="V195" s="35"/>
      <c r="W195" s="34"/>
      <c r="X195" s="37"/>
      <c r="Y195" s="35"/>
      <c r="Z195" s="34"/>
      <c r="AA195" s="37"/>
      <c r="AB195" s="35"/>
      <c r="AC195" s="34"/>
      <c r="AD195" s="37"/>
      <c r="AE195" s="35"/>
      <c r="AF195" s="34"/>
      <c r="AG195" s="37"/>
      <c r="AH195" s="35"/>
      <c r="AI195" s="34"/>
      <c r="AJ195" s="37"/>
      <c r="AK195" s="35"/>
      <c r="AL195" s="34"/>
      <c r="AM195" s="37"/>
      <c r="AN195" s="35"/>
      <c r="AO195" s="34"/>
      <c r="AP195" s="37"/>
      <c r="AQ195" s="35"/>
      <c r="AR195" s="34"/>
      <c r="AS195" s="37"/>
      <c r="AT195" s="35"/>
      <c r="AU195" s="34"/>
      <c r="AV195" s="37"/>
      <c r="AW195" s="35"/>
      <c r="AX195" s="34"/>
      <c r="AY195" s="37"/>
      <c r="AZ195" s="35"/>
      <c r="BA195" s="34"/>
      <c r="BB195" s="37"/>
      <c r="BC1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5" s="7"/>
      <c r="BF195" t="str">
        <f>IF(Table1[[#This Row],[Date]]="","","&amp;lt;VOUCHER REMOTEID="&amp;""""&amp;$A$11&amp;$A$13&amp;ROW()&amp;""""&amp;" VCHTYPE="""&amp;F195&amp;""" ACTION="""&amp;"Create"&amp;"""&amp;gt;")</f>
        <v/>
      </c>
      <c r="BG195" t="str">
        <f>IF(Table1[[#This Row],[Date]]="","",TEXT(Table1[[#This Row],[Date]],"yyyymmdd"))</f>
        <v/>
      </c>
      <c r="BH195" t="str">
        <f>Table1[[#This Row],[Date2]]</f>
        <v/>
      </c>
      <c r="BI195" t="str">
        <f>IF(Table1[[#This Row],[Date]]="","",Table1[[#This Row],[Voucher Type]])</f>
        <v/>
      </c>
      <c r="BJ195" t="str">
        <f>IF(Table1[[#This Row],[Ref No / Invoice No]]="","",Table1[[#This Row],[Ref No / Invoice No]])</f>
        <v/>
      </c>
      <c r="BK195" t="str">
        <f>IF(Table1[[#This Row],[Voucher No]]="","",Table1[[#This Row],[Voucher No]])</f>
        <v/>
      </c>
      <c r="BL195" t="str">
        <f>IF(Table1[[#This Row],[Date]]="","",Table1[[#This Row],[Narration]])</f>
        <v/>
      </c>
      <c r="BM195" t="str">
        <f>IF(Table1[[#This Row],[Date]]="","",$A$11&amp;$A$13&amp;ROW())</f>
        <v/>
      </c>
      <c r="BN195" t="str">
        <f>IF(Table1[[#This Row],[Date]]="","",$A$13)</f>
        <v/>
      </c>
      <c r="BP195" t="str">
        <f>IF(Table1[[#This Row],[Ledger 1]]="","","No")</f>
        <v/>
      </c>
      <c r="BQ195" t="str">
        <f>IF(Table1[[#This Row],[Date]]="","",IF(Table1[[#This Row],[Effect 1]]="Dr.","Yes","No"))</f>
        <v/>
      </c>
      <c r="BR195" t="str">
        <f>IF(Table1[[#This Row],[Date]]="","",Table1[[#This Row],[Ledger 1]])</f>
        <v/>
      </c>
      <c r="BS195" t="str">
        <f>IF(Table1[[#This Row],[Date]]="","",IF(Table1[[#This Row],[Effect 1]]="Dr.",-Table1[[#This Row],[Amount 1]],Table1[[#This Row],[Amount 1]]))</f>
        <v/>
      </c>
      <c r="BV195" t="str">
        <f>IF(Table1[[#This Row],[Ledger 2]]="","","No")</f>
        <v/>
      </c>
      <c r="BW195" t="str">
        <f>IF(Table1[[#This Row],[Date]]="","",IF(Table1[[#This Row],[Effect 2]]="Dr.","Yes","No"))</f>
        <v/>
      </c>
      <c r="BX195" t="str">
        <f>IF(Table1[[#This Row],[Date]]="","",Table1[[#This Row],[Ledger 2]])</f>
        <v/>
      </c>
      <c r="BY195" t="str">
        <f>IF(Table1[[#This Row],[Date]]="","",IF(Table1[[#This Row],[Effect 2]]="Dr.",-Table1[[#This Row],[Amount 2]],Table1[[#This Row],[Amount 2]]))</f>
        <v/>
      </c>
      <c r="CB195" t="str">
        <f>IF(Table1[[#This Row],[Ledger 3]]="","","No")</f>
        <v/>
      </c>
      <c r="CC195" t="str">
        <f>IF(Table1[[#This Row],[Ledger 3]]="","",IF(Table1[[#This Row],[Effect 3]]="Dr.","Yes","No"))</f>
        <v/>
      </c>
      <c r="CD195" t="str">
        <f>IF(Table1[[#This Row],[Ledger 3]]="","",Table1[[#This Row],[Ledger 3]])</f>
        <v/>
      </c>
      <c r="CE195" t="str">
        <f>IF(Table1[[#This Row],[Ledger 3]]="","",IF(Table1[[#This Row],[Effect 3]]="Dr.",-Table1[[#This Row],[Amount 3]],Table1[[#This Row],[Amount 3]]))</f>
        <v/>
      </c>
      <c r="CH195" t="str">
        <f>IF(Table1[[#This Row],[Ledger 4]]="","","No")</f>
        <v/>
      </c>
      <c r="CI195" t="str">
        <f>IF(Table1[[#This Row],[Ledger 4]]="","",IF(Table1[[#This Row],[Effect 4]]="Dr.","Yes","No"))</f>
        <v/>
      </c>
      <c r="CJ195" t="str">
        <f>IF(Table1[[#This Row],[Ledger 4]]="","",Table1[[#This Row],[Ledger 4]])</f>
        <v/>
      </c>
      <c r="CK195" t="str">
        <f>IF(Table1[[#This Row],[Ledger 4]]="","",IF(Table1[[#This Row],[Effect 4]]="Dr.",-Table1[[#This Row],[Amount 4]],Table1[[#This Row],[Amount 4]]))</f>
        <v/>
      </c>
      <c r="CN195" t="str">
        <f>IF(Table1[[#This Row],[Ledger 5]]="","","No")</f>
        <v/>
      </c>
      <c r="CO195" t="str">
        <f>IF(Table1[[#This Row],[Ledger 5]]="","",IF(Table1[[#This Row],[Effect 5]]="Dr.","Yes","No"))</f>
        <v/>
      </c>
      <c r="CP195" t="str">
        <f>IF(Table1[[#This Row],[Ledger 5]]="","",Table1[[#This Row],[Ledger 5]])</f>
        <v/>
      </c>
      <c r="CQ195" t="str">
        <f>IF(Table1[[#This Row],[Ledger 5]]="","",IF(Table1[[#This Row],[Effect 5]]="Dr.",-Table1[[#This Row],[Amount 5]],Table1[[#This Row],[Amount 5]]))</f>
        <v/>
      </c>
      <c r="CT195" t="str">
        <f>IF(Table1[[#This Row],[Ledger 6]]="","","No")</f>
        <v/>
      </c>
      <c r="CU195" t="str">
        <f>IF(Table1[[#This Row],[Ledger 6]]="","",IF(Table1[[#This Row],[Effect 6]]="Dr.","Yes","No"))</f>
        <v/>
      </c>
      <c r="CV195" t="str">
        <f>IF(Table1[[#This Row],[Ledger 6]]="","",Table1[[#This Row],[Ledger 6]])</f>
        <v/>
      </c>
      <c r="CW195" t="str">
        <f>IF(Table1[[#This Row],[Ledger 6]]="","",IF(Table1[[#This Row],[Effect 6]]="Dr.",-Table1[[#This Row],[Amount 6]],Table1[[#This Row],[Amount 6]]))</f>
        <v/>
      </c>
      <c r="CZ195" t="str">
        <f>IF(Table1[[#This Row],[Ledger 7]]="","","No")</f>
        <v/>
      </c>
      <c r="DA195" t="str">
        <f>IF(Table1[[#This Row],[Ledger 7]]="","",IF(Table1[[#This Row],[Effect 7]]="Dr.","Yes","No"))</f>
        <v/>
      </c>
      <c r="DB195" t="str">
        <f>IF(Table1[[#This Row],[Ledger 7]]="","",Table1[[#This Row],[Ledger 7]])</f>
        <v/>
      </c>
      <c r="DC195" t="str">
        <f>IF(Table1[[#This Row],[Ledger 7]]="","",IF(Table1[[#This Row],[Effect 7]]="Dr.",-Table1[[#This Row],[Amount 7]],Table1[[#This Row],[Amount 7]]))</f>
        <v/>
      </c>
      <c r="DF195" t="str">
        <f>IF(Table1[[#This Row],[Ledger 8]]="","","No")</f>
        <v/>
      </c>
      <c r="DG195" t="str">
        <f>IF(Table1[[#This Row],[Ledger 8]]="","",IF(Table1[[#This Row],[Effect 8]]="Dr.","Yes","No"))</f>
        <v/>
      </c>
      <c r="DH195" t="str">
        <f>IF(Table1[[#This Row],[Ledger 8]]="","",Table1[[#This Row],[Ledger 8]])</f>
        <v/>
      </c>
      <c r="DI195" t="str">
        <f>IF(Table1[[#This Row],[Ledger 8]]="","",IF(Table1[[#This Row],[Effect 8]]="Dr.",-Table1[[#This Row],[Amount 8]],Table1[[#This Row],[Amount 8]]))</f>
        <v/>
      </c>
      <c r="DL195" t="str">
        <f>IF(Table1[[#This Row],[Ledger 9]]="","","No")</f>
        <v/>
      </c>
      <c r="DM195" t="str">
        <f>IF(Table1[[#This Row],[Ledger 9]]="","",IF(Table1[[#This Row],[Effect 9]]="Dr.","Yes","No"))</f>
        <v/>
      </c>
      <c r="DN195" t="str">
        <f>IF(Table1[[#This Row],[Ledger 9]]="","",Table1[[#This Row],[Ledger 9]])</f>
        <v/>
      </c>
      <c r="DO195" t="str">
        <f>IF(Table1[[#This Row],[Ledger 9]]="","",IF(Table1[[#This Row],[Effect 9]]="Dr.",-Table1[[#This Row],[Amount 9]],Table1[[#This Row],[Amount 9]]))</f>
        <v/>
      </c>
      <c r="DR195" t="str">
        <f>IF(Table1[[#This Row],[Ledger 10]]="","","No")</f>
        <v/>
      </c>
      <c r="DS195" t="str">
        <f>IF(Table1[[#This Row],[Ledger 10]]="","",IF(Table1[[#This Row],[Effect 10]]="Dr.","Yes","No"))</f>
        <v/>
      </c>
      <c r="DT195" t="str">
        <f>IF(Table1[[#This Row],[Ledger 10]]="","",Table1[[#This Row],[Ledger 10]])</f>
        <v/>
      </c>
      <c r="DU195" t="str">
        <f>IF(Table1[[#This Row],[Ledger 10]]="","",IF(Table1[[#This Row],[Effect 10]]="Dr.",-Table1[[#This Row],[Amount 10]],Table1[[#This Row],[Amount 10]]))</f>
        <v/>
      </c>
      <c r="DX195" t="str">
        <f>IF(Table1[[#This Row],[Ledger 11]]="","","No")</f>
        <v/>
      </c>
      <c r="DY195" t="str">
        <f>IF(Table1[[#This Row],[Ledger 11]]="","",IF(Table1[[#This Row],[Effect 11]]="Dr.","Yes","No"))</f>
        <v/>
      </c>
      <c r="DZ195" t="str">
        <f>IF(Table1[[#This Row],[Ledger 11]]="","",Table1[[#This Row],[Ledger 11]])</f>
        <v/>
      </c>
      <c r="EA195" t="str">
        <f>IF(Table1[[#This Row],[Ledger 11]]="","",IF(Table1[[#This Row],[Effect 11]]="Dr.",-Table1[[#This Row],[Amount 11]],Table1[[#This Row],[Amount 11]]))</f>
        <v/>
      </c>
      <c r="ED195" t="str">
        <f>IF(Table1[[#This Row],[Ledger 12]]="","","No")</f>
        <v/>
      </c>
      <c r="EE195" t="str">
        <f>IF(Table1[[#This Row],[Ledger 12]]="","",IF(Table1[[#This Row],[Effect 12]]="Dr.","Yes","No"))</f>
        <v/>
      </c>
      <c r="EF195" t="str">
        <f>IF(Table1[[#This Row],[Ledger 12]]="","",Table1[[#This Row],[Ledger 12]])</f>
        <v/>
      </c>
      <c r="EG195" t="str">
        <f>IF(Table1[[#This Row],[Ledger 12]]="","",IF(Table1[[#This Row],[Effect 12]]="Dr.",-Table1[[#This Row],[Amount 12]],Table1[[#This Row],[Amount 12]]))</f>
        <v/>
      </c>
      <c r="EJ195" t="str">
        <f>IF(Table1[[#This Row],[Ledger 13]]="","","No")</f>
        <v/>
      </c>
      <c r="EK195" t="str">
        <f>IF(Table1[[#This Row],[Ledger 13]]="","",IF(Table1[[#This Row],[Effect 13]]="Dr.","Yes","No"))</f>
        <v/>
      </c>
      <c r="EL195" t="str">
        <f>IF(Table1[[#This Row],[Ledger 13]]="","",Table1[[#This Row],[Ledger 13]])</f>
        <v/>
      </c>
      <c r="EM195" t="str">
        <f>IF(Table1[[#This Row],[Ledger 13]]="","",IF(Table1[[#This Row],[Effect 13]]="Dr.",-Table1[[#This Row],[Amount 13]],Table1[[#This Row],[Amount 13]]))</f>
        <v/>
      </c>
      <c r="EP195" t="str">
        <f>IF(Table1[[#This Row],[Ledger 14]]="","","No")</f>
        <v/>
      </c>
      <c r="EQ195" t="str">
        <f>IF(Table1[[#This Row],[Ledger 14]]="","",IF(Table1[[#This Row],[Effect 14]]="Dr.","Yes","No"))</f>
        <v/>
      </c>
      <c r="ER195" t="str">
        <f>IF(Table1[[#This Row],[Ledger 14]]="","",Table1[[#This Row],[Ledger 14]])</f>
        <v/>
      </c>
      <c r="ES195" t="str">
        <f>IF(Table1[[#This Row],[Ledger 14]]="","",IF(Table1[[#This Row],[Effect 14]]="Dr.",-Table1[[#This Row],[Amount 14]],Table1[[#This Row],[Amount 14]]))</f>
        <v/>
      </c>
      <c r="EV195" t="str">
        <f>IF(Table1[[#This Row],[Ledger 15]]="","","No")</f>
        <v/>
      </c>
      <c r="EW195" t="str">
        <f>IF(Table1[[#This Row],[Ledger 15]]="","",IF(Table1[[#This Row],[Effect 15]]="Dr.","Yes","No"))</f>
        <v/>
      </c>
      <c r="EX195" t="str">
        <f>IF(Table1[[#This Row],[Ledger 15]]="","",Table1[[#This Row],[Ledger 15]])</f>
        <v/>
      </c>
      <c r="EY195" t="str">
        <f>IF(Table1[[#This Row],[Ledger 15]]="","",IF(Table1[[#This Row],[Effect 15]]="Dr.",-Table1[[#This Row],[Amount 15]],Table1[[#This Row],[Amount 15]]))</f>
        <v/>
      </c>
      <c r="FD1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5">
        <f>IF(Table1[[#This Row],[Date]]="",0,IF(AND(Table1[[#This Row],[Date]]&gt;=$FE$2,Table1[[#This Row],[Date]]&lt;=$FE$3),0,1))</f>
        <v>0</v>
      </c>
      <c r="FF195">
        <f>IF(Table1[[#This Row],[Date]]="",0,IF(TYPE(VLOOKUP(Table1[[#This Row],[Voucher Type]],Table1[[#All],[Voucher Type Master]],1,FALSE))=16,1,0))</f>
        <v>0</v>
      </c>
      <c r="FG195">
        <f>IF(TYPE(IF(Table1[[#This Row],[Date]]="",0,IF(VLOOKUP(Table1[[#This Row],[Voucher Type]],$FY$5:$FZ$13,2,0)=Table1[[#This Row],[Effect 1]],0,1)))=16,1,0)</f>
        <v>0</v>
      </c>
      <c r="FH1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5">
        <f>IF(LEN(Table1[[#This Row],[Ledger 1]])&gt;0,IF(TYPE(VLOOKUP(Table1[[#This Row],[Ledger 1]],GZ:GZ,1,0))=16,1,0),0)</f>
        <v>0</v>
      </c>
      <c r="FJ195">
        <f>IF(LEN(Table1[[#This Row],[Ledger 2]])&gt;0,IF(TYPE(VLOOKUP(Table1[[#This Row],[Ledger 2]],GZ:GZ,1,0))=16,1,0),0)</f>
        <v>0</v>
      </c>
      <c r="FK195">
        <f>IF(LEN(Table1[[#This Row],[Ledger 3]])&gt;0,IF(TYPE(VLOOKUP(Table1[[#This Row],[Ledger 3]],GZ:GZ,1,0))=16,1,0),0)</f>
        <v>0</v>
      </c>
      <c r="FL195">
        <f>IF(LEN(Table1[[#This Row],[Ledger 4]])&gt;0,IF(TYPE(VLOOKUP(Table1[[#This Row],[Ledger 4]],GZ:GZ,1,0))=16,1,0),0)</f>
        <v>0</v>
      </c>
      <c r="FM195">
        <f>IF(LEN(Table1[[#This Row],[Ledger 5]])&gt;0,IF(TYPE(VLOOKUP(Table1[[#This Row],[Ledger 5]],GZ:GZ,1,0))=16,1,0),0)</f>
        <v>0</v>
      </c>
      <c r="FN195">
        <f>IF(LEN(Table1[[#This Row],[Ledger 6]])&gt;0,IF(TYPE(VLOOKUP(Table1[[#This Row],[Ledger 6]],$GZ:$GZ,1,0))=16,1,0),0)</f>
        <v>0</v>
      </c>
      <c r="FO195">
        <f>IF(LEN(Table1[[#This Row],[Ledger 7]])&gt;0,IF(TYPE(VLOOKUP(Table1[[#This Row],[Ledger 7]],$GZ:$GZ,1,0))=16,1,0),0)</f>
        <v>0</v>
      </c>
      <c r="FP195">
        <f>IF(LEN(Table1[[#This Row],[Ledger 8]])&gt;0,IF(TYPE(VLOOKUP(Table1[[#This Row],[Ledger 8]],$GZ:$GZ,1,0))=16,1,0),0)</f>
        <v>0</v>
      </c>
      <c r="FQ195">
        <f>IF(LEN(Table1[[#This Row],[Ledger 9]])&gt;0,IF(TYPE(VLOOKUP(Table1[[#This Row],[Ledger 9]],$GZ:$GZ,1,0))=16,1,0),0)</f>
        <v>0</v>
      </c>
      <c r="FR195">
        <f>IF(LEN(Table1[[#This Row],[Ledger 10]])&gt;0,IF(TYPE(VLOOKUP(Table1[[#This Row],[Ledger 10]],$GZ:$GZ,1,0))=16,1,0),0)</f>
        <v>0</v>
      </c>
      <c r="FS195">
        <f>IF(LEN(Table1[[#This Row],[Ledger 11]])&gt;0,IF(TYPE(VLOOKUP(Table1[[#This Row],[Ledger 11]],$GZ:$GZ,1,0))=16,1,0),0)</f>
        <v>0</v>
      </c>
      <c r="FT195">
        <f>IF(LEN(Table1[[#This Row],[Ledger 12]])&gt;0,IF(TYPE(VLOOKUP(Table1[[#This Row],[Ledger 12]],$GZ:$GZ,1,0))=16,1,0),0)</f>
        <v>0</v>
      </c>
      <c r="FU195">
        <f>IF(LEN(Table1[[#This Row],[Ledger 13]])&gt;0,IF(TYPE(VLOOKUP(Table1[[#This Row],[Ledger 13]],$GZ:$GZ,1,0))=16,1,0),0)</f>
        <v>0</v>
      </c>
      <c r="FV195">
        <f>IF(LEN(Table1[[#This Row],[Ledger 14]])&gt;0,IF(TYPE(VLOOKUP(Table1[[#This Row],[Ledger 14]],$GZ:$GZ,1,0))=16,1,0),0)</f>
        <v>0</v>
      </c>
      <c r="FW195">
        <f>IF(LEN(Table1[[#This Row],[Ledger 15]])&gt;0,IF(TYPE(VLOOKUP(Table1[[#This Row],[Ledger 15]],$GZ:$GZ,1,0))=16,1,0),0)</f>
        <v>0</v>
      </c>
    </row>
    <row r="196" spans="4:179" ht="33" customHeight="1" x14ac:dyDescent="0.45">
      <c r="D196" s="8">
        <f t="shared" si="11"/>
        <v>191</v>
      </c>
      <c r="E196" s="32"/>
      <c r="F196" s="34"/>
      <c r="G196" s="34"/>
      <c r="H196" s="34"/>
      <c r="I196" s="34"/>
      <c r="J196" s="38"/>
      <c r="K196" s="33"/>
      <c r="L196" s="36"/>
      <c r="M196" s="35"/>
      <c r="N196" s="34"/>
      <c r="O196" s="41"/>
      <c r="P196" s="35"/>
      <c r="Q196" s="34"/>
      <c r="R196" s="37"/>
      <c r="S196" s="35"/>
      <c r="T196" s="34"/>
      <c r="U196" s="37"/>
      <c r="V196" s="35"/>
      <c r="W196" s="34"/>
      <c r="X196" s="37"/>
      <c r="Y196" s="35"/>
      <c r="Z196" s="34"/>
      <c r="AA196" s="37"/>
      <c r="AB196" s="35"/>
      <c r="AC196" s="34"/>
      <c r="AD196" s="37"/>
      <c r="AE196" s="35"/>
      <c r="AF196" s="34"/>
      <c r="AG196" s="37"/>
      <c r="AH196" s="35"/>
      <c r="AI196" s="34"/>
      <c r="AJ196" s="37"/>
      <c r="AK196" s="35"/>
      <c r="AL196" s="34"/>
      <c r="AM196" s="37"/>
      <c r="AN196" s="35"/>
      <c r="AO196" s="34"/>
      <c r="AP196" s="37"/>
      <c r="AQ196" s="35"/>
      <c r="AR196" s="34"/>
      <c r="AS196" s="37"/>
      <c r="AT196" s="35"/>
      <c r="AU196" s="34"/>
      <c r="AV196" s="37"/>
      <c r="AW196" s="35"/>
      <c r="AX196" s="34"/>
      <c r="AY196" s="37"/>
      <c r="AZ196" s="35"/>
      <c r="BA196" s="34"/>
      <c r="BB196" s="37"/>
      <c r="BC1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6" s="7"/>
      <c r="BF196" t="str">
        <f>IF(Table1[[#This Row],[Date]]="","","&amp;lt;VOUCHER REMOTEID="&amp;""""&amp;$A$11&amp;$A$13&amp;ROW()&amp;""""&amp;" VCHTYPE="""&amp;F196&amp;""" ACTION="""&amp;"Create"&amp;"""&amp;gt;")</f>
        <v/>
      </c>
      <c r="BG196" t="str">
        <f>IF(Table1[[#This Row],[Date]]="","",TEXT(Table1[[#This Row],[Date]],"yyyymmdd"))</f>
        <v/>
      </c>
      <c r="BH196" t="str">
        <f>Table1[[#This Row],[Date2]]</f>
        <v/>
      </c>
      <c r="BI196" t="str">
        <f>IF(Table1[[#This Row],[Date]]="","",Table1[[#This Row],[Voucher Type]])</f>
        <v/>
      </c>
      <c r="BJ196" t="str">
        <f>IF(Table1[[#This Row],[Ref No / Invoice No]]="","",Table1[[#This Row],[Ref No / Invoice No]])</f>
        <v/>
      </c>
      <c r="BK196" t="str">
        <f>IF(Table1[[#This Row],[Voucher No]]="","",Table1[[#This Row],[Voucher No]])</f>
        <v/>
      </c>
      <c r="BL196" t="str">
        <f>IF(Table1[[#This Row],[Date]]="","",Table1[[#This Row],[Narration]])</f>
        <v/>
      </c>
      <c r="BM196" t="str">
        <f>IF(Table1[[#This Row],[Date]]="","",$A$11&amp;$A$13&amp;ROW())</f>
        <v/>
      </c>
      <c r="BN196" t="str">
        <f>IF(Table1[[#This Row],[Date]]="","",$A$13)</f>
        <v/>
      </c>
      <c r="BP196" t="str">
        <f>IF(Table1[[#This Row],[Ledger 1]]="","","No")</f>
        <v/>
      </c>
      <c r="BQ196" t="str">
        <f>IF(Table1[[#This Row],[Date]]="","",IF(Table1[[#This Row],[Effect 1]]="Dr.","Yes","No"))</f>
        <v/>
      </c>
      <c r="BR196" t="str">
        <f>IF(Table1[[#This Row],[Date]]="","",Table1[[#This Row],[Ledger 1]])</f>
        <v/>
      </c>
      <c r="BS196" t="str">
        <f>IF(Table1[[#This Row],[Date]]="","",IF(Table1[[#This Row],[Effect 1]]="Dr.",-Table1[[#This Row],[Amount 1]],Table1[[#This Row],[Amount 1]]))</f>
        <v/>
      </c>
      <c r="BV196" t="str">
        <f>IF(Table1[[#This Row],[Ledger 2]]="","","No")</f>
        <v/>
      </c>
      <c r="BW196" t="str">
        <f>IF(Table1[[#This Row],[Date]]="","",IF(Table1[[#This Row],[Effect 2]]="Dr.","Yes","No"))</f>
        <v/>
      </c>
      <c r="BX196" t="str">
        <f>IF(Table1[[#This Row],[Date]]="","",Table1[[#This Row],[Ledger 2]])</f>
        <v/>
      </c>
      <c r="BY196" t="str">
        <f>IF(Table1[[#This Row],[Date]]="","",IF(Table1[[#This Row],[Effect 2]]="Dr.",-Table1[[#This Row],[Amount 2]],Table1[[#This Row],[Amount 2]]))</f>
        <v/>
      </c>
      <c r="CB196" t="str">
        <f>IF(Table1[[#This Row],[Ledger 3]]="","","No")</f>
        <v/>
      </c>
      <c r="CC196" t="str">
        <f>IF(Table1[[#This Row],[Ledger 3]]="","",IF(Table1[[#This Row],[Effect 3]]="Dr.","Yes","No"))</f>
        <v/>
      </c>
      <c r="CD196" t="str">
        <f>IF(Table1[[#This Row],[Ledger 3]]="","",Table1[[#This Row],[Ledger 3]])</f>
        <v/>
      </c>
      <c r="CE196" t="str">
        <f>IF(Table1[[#This Row],[Ledger 3]]="","",IF(Table1[[#This Row],[Effect 3]]="Dr.",-Table1[[#This Row],[Amount 3]],Table1[[#This Row],[Amount 3]]))</f>
        <v/>
      </c>
      <c r="CH196" t="str">
        <f>IF(Table1[[#This Row],[Ledger 4]]="","","No")</f>
        <v/>
      </c>
      <c r="CI196" t="str">
        <f>IF(Table1[[#This Row],[Ledger 4]]="","",IF(Table1[[#This Row],[Effect 4]]="Dr.","Yes","No"))</f>
        <v/>
      </c>
      <c r="CJ196" t="str">
        <f>IF(Table1[[#This Row],[Ledger 4]]="","",Table1[[#This Row],[Ledger 4]])</f>
        <v/>
      </c>
      <c r="CK196" t="str">
        <f>IF(Table1[[#This Row],[Ledger 4]]="","",IF(Table1[[#This Row],[Effect 4]]="Dr.",-Table1[[#This Row],[Amount 4]],Table1[[#This Row],[Amount 4]]))</f>
        <v/>
      </c>
      <c r="CN196" t="str">
        <f>IF(Table1[[#This Row],[Ledger 5]]="","","No")</f>
        <v/>
      </c>
      <c r="CO196" t="str">
        <f>IF(Table1[[#This Row],[Ledger 5]]="","",IF(Table1[[#This Row],[Effect 5]]="Dr.","Yes","No"))</f>
        <v/>
      </c>
      <c r="CP196" t="str">
        <f>IF(Table1[[#This Row],[Ledger 5]]="","",Table1[[#This Row],[Ledger 5]])</f>
        <v/>
      </c>
      <c r="CQ196" t="str">
        <f>IF(Table1[[#This Row],[Ledger 5]]="","",IF(Table1[[#This Row],[Effect 5]]="Dr.",-Table1[[#This Row],[Amount 5]],Table1[[#This Row],[Amount 5]]))</f>
        <v/>
      </c>
      <c r="CT196" t="str">
        <f>IF(Table1[[#This Row],[Ledger 6]]="","","No")</f>
        <v/>
      </c>
      <c r="CU196" t="str">
        <f>IF(Table1[[#This Row],[Ledger 6]]="","",IF(Table1[[#This Row],[Effect 6]]="Dr.","Yes","No"))</f>
        <v/>
      </c>
      <c r="CV196" t="str">
        <f>IF(Table1[[#This Row],[Ledger 6]]="","",Table1[[#This Row],[Ledger 6]])</f>
        <v/>
      </c>
      <c r="CW196" t="str">
        <f>IF(Table1[[#This Row],[Ledger 6]]="","",IF(Table1[[#This Row],[Effect 6]]="Dr.",-Table1[[#This Row],[Amount 6]],Table1[[#This Row],[Amount 6]]))</f>
        <v/>
      </c>
      <c r="CZ196" t="str">
        <f>IF(Table1[[#This Row],[Ledger 7]]="","","No")</f>
        <v/>
      </c>
      <c r="DA196" t="str">
        <f>IF(Table1[[#This Row],[Ledger 7]]="","",IF(Table1[[#This Row],[Effect 7]]="Dr.","Yes","No"))</f>
        <v/>
      </c>
      <c r="DB196" t="str">
        <f>IF(Table1[[#This Row],[Ledger 7]]="","",Table1[[#This Row],[Ledger 7]])</f>
        <v/>
      </c>
      <c r="DC196" t="str">
        <f>IF(Table1[[#This Row],[Ledger 7]]="","",IF(Table1[[#This Row],[Effect 7]]="Dr.",-Table1[[#This Row],[Amount 7]],Table1[[#This Row],[Amount 7]]))</f>
        <v/>
      </c>
      <c r="DF196" t="str">
        <f>IF(Table1[[#This Row],[Ledger 8]]="","","No")</f>
        <v/>
      </c>
      <c r="DG196" t="str">
        <f>IF(Table1[[#This Row],[Ledger 8]]="","",IF(Table1[[#This Row],[Effect 8]]="Dr.","Yes","No"))</f>
        <v/>
      </c>
      <c r="DH196" t="str">
        <f>IF(Table1[[#This Row],[Ledger 8]]="","",Table1[[#This Row],[Ledger 8]])</f>
        <v/>
      </c>
      <c r="DI196" t="str">
        <f>IF(Table1[[#This Row],[Ledger 8]]="","",IF(Table1[[#This Row],[Effect 8]]="Dr.",-Table1[[#This Row],[Amount 8]],Table1[[#This Row],[Amount 8]]))</f>
        <v/>
      </c>
      <c r="DL196" t="str">
        <f>IF(Table1[[#This Row],[Ledger 9]]="","","No")</f>
        <v/>
      </c>
      <c r="DM196" t="str">
        <f>IF(Table1[[#This Row],[Ledger 9]]="","",IF(Table1[[#This Row],[Effect 9]]="Dr.","Yes","No"))</f>
        <v/>
      </c>
      <c r="DN196" t="str">
        <f>IF(Table1[[#This Row],[Ledger 9]]="","",Table1[[#This Row],[Ledger 9]])</f>
        <v/>
      </c>
      <c r="DO196" t="str">
        <f>IF(Table1[[#This Row],[Ledger 9]]="","",IF(Table1[[#This Row],[Effect 9]]="Dr.",-Table1[[#This Row],[Amount 9]],Table1[[#This Row],[Amount 9]]))</f>
        <v/>
      </c>
      <c r="DR196" t="str">
        <f>IF(Table1[[#This Row],[Ledger 10]]="","","No")</f>
        <v/>
      </c>
      <c r="DS196" t="str">
        <f>IF(Table1[[#This Row],[Ledger 10]]="","",IF(Table1[[#This Row],[Effect 10]]="Dr.","Yes","No"))</f>
        <v/>
      </c>
      <c r="DT196" t="str">
        <f>IF(Table1[[#This Row],[Ledger 10]]="","",Table1[[#This Row],[Ledger 10]])</f>
        <v/>
      </c>
      <c r="DU196" t="str">
        <f>IF(Table1[[#This Row],[Ledger 10]]="","",IF(Table1[[#This Row],[Effect 10]]="Dr.",-Table1[[#This Row],[Amount 10]],Table1[[#This Row],[Amount 10]]))</f>
        <v/>
      </c>
      <c r="DX196" t="str">
        <f>IF(Table1[[#This Row],[Ledger 11]]="","","No")</f>
        <v/>
      </c>
      <c r="DY196" t="str">
        <f>IF(Table1[[#This Row],[Ledger 11]]="","",IF(Table1[[#This Row],[Effect 11]]="Dr.","Yes","No"))</f>
        <v/>
      </c>
      <c r="DZ196" t="str">
        <f>IF(Table1[[#This Row],[Ledger 11]]="","",Table1[[#This Row],[Ledger 11]])</f>
        <v/>
      </c>
      <c r="EA196" t="str">
        <f>IF(Table1[[#This Row],[Ledger 11]]="","",IF(Table1[[#This Row],[Effect 11]]="Dr.",-Table1[[#This Row],[Amount 11]],Table1[[#This Row],[Amount 11]]))</f>
        <v/>
      </c>
      <c r="ED196" t="str">
        <f>IF(Table1[[#This Row],[Ledger 12]]="","","No")</f>
        <v/>
      </c>
      <c r="EE196" t="str">
        <f>IF(Table1[[#This Row],[Ledger 12]]="","",IF(Table1[[#This Row],[Effect 12]]="Dr.","Yes","No"))</f>
        <v/>
      </c>
      <c r="EF196" t="str">
        <f>IF(Table1[[#This Row],[Ledger 12]]="","",Table1[[#This Row],[Ledger 12]])</f>
        <v/>
      </c>
      <c r="EG196" t="str">
        <f>IF(Table1[[#This Row],[Ledger 12]]="","",IF(Table1[[#This Row],[Effect 12]]="Dr.",-Table1[[#This Row],[Amount 12]],Table1[[#This Row],[Amount 12]]))</f>
        <v/>
      </c>
      <c r="EJ196" t="str">
        <f>IF(Table1[[#This Row],[Ledger 13]]="","","No")</f>
        <v/>
      </c>
      <c r="EK196" t="str">
        <f>IF(Table1[[#This Row],[Ledger 13]]="","",IF(Table1[[#This Row],[Effect 13]]="Dr.","Yes","No"))</f>
        <v/>
      </c>
      <c r="EL196" t="str">
        <f>IF(Table1[[#This Row],[Ledger 13]]="","",Table1[[#This Row],[Ledger 13]])</f>
        <v/>
      </c>
      <c r="EM196" t="str">
        <f>IF(Table1[[#This Row],[Ledger 13]]="","",IF(Table1[[#This Row],[Effect 13]]="Dr.",-Table1[[#This Row],[Amount 13]],Table1[[#This Row],[Amount 13]]))</f>
        <v/>
      </c>
      <c r="EP196" t="str">
        <f>IF(Table1[[#This Row],[Ledger 14]]="","","No")</f>
        <v/>
      </c>
      <c r="EQ196" t="str">
        <f>IF(Table1[[#This Row],[Ledger 14]]="","",IF(Table1[[#This Row],[Effect 14]]="Dr.","Yes","No"))</f>
        <v/>
      </c>
      <c r="ER196" t="str">
        <f>IF(Table1[[#This Row],[Ledger 14]]="","",Table1[[#This Row],[Ledger 14]])</f>
        <v/>
      </c>
      <c r="ES196" t="str">
        <f>IF(Table1[[#This Row],[Ledger 14]]="","",IF(Table1[[#This Row],[Effect 14]]="Dr.",-Table1[[#This Row],[Amount 14]],Table1[[#This Row],[Amount 14]]))</f>
        <v/>
      </c>
      <c r="EV196" t="str">
        <f>IF(Table1[[#This Row],[Ledger 15]]="","","No")</f>
        <v/>
      </c>
      <c r="EW196" t="str">
        <f>IF(Table1[[#This Row],[Ledger 15]]="","",IF(Table1[[#This Row],[Effect 15]]="Dr.","Yes","No"))</f>
        <v/>
      </c>
      <c r="EX196" t="str">
        <f>IF(Table1[[#This Row],[Ledger 15]]="","",Table1[[#This Row],[Ledger 15]])</f>
        <v/>
      </c>
      <c r="EY196" t="str">
        <f>IF(Table1[[#This Row],[Ledger 15]]="","",IF(Table1[[#This Row],[Effect 15]]="Dr.",-Table1[[#This Row],[Amount 15]],Table1[[#This Row],[Amount 15]]))</f>
        <v/>
      </c>
      <c r="FD1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6">
        <f>IF(Table1[[#This Row],[Date]]="",0,IF(AND(Table1[[#This Row],[Date]]&gt;=$FE$2,Table1[[#This Row],[Date]]&lt;=$FE$3),0,1))</f>
        <v>0</v>
      </c>
      <c r="FF196">
        <f>IF(Table1[[#This Row],[Date]]="",0,IF(TYPE(VLOOKUP(Table1[[#This Row],[Voucher Type]],Table1[[#All],[Voucher Type Master]],1,FALSE))=16,1,0))</f>
        <v>0</v>
      </c>
      <c r="FG196">
        <f>IF(TYPE(IF(Table1[[#This Row],[Date]]="",0,IF(VLOOKUP(Table1[[#This Row],[Voucher Type]],$FY$5:$FZ$13,2,0)=Table1[[#This Row],[Effect 1]],0,1)))=16,1,0)</f>
        <v>0</v>
      </c>
      <c r="FH1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6">
        <f>IF(LEN(Table1[[#This Row],[Ledger 1]])&gt;0,IF(TYPE(VLOOKUP(Table1[[#This Row],[Ledger 1]],GZ:GZ,1,0))=16,1,0),0)</f>
        <v>0</v>
      </c>
      <c r="FJ196">
        <f>IF(LEN(Table1[[#This Row],[Ledger 2]])&gt;0,IF(TYPE(VLOOKUP(Table1[[#This Row],[Ledger 2]],GZ:GZ,1,0))=16,1,0),0)</f>
        <v>0</v>
      </c>
      <c r="FK196">
        <f>IF(LEN(Table1[[#This Row],[Ledger 3]])&gt;0,IF(TYPE(VLOOKUP(Table1[[#This Row],[Ledger 3]],GZ:GZ,1,0))=16,1,0),0)</f>
        <v>0</v>
      </c>
      <c r="FL196">
        <f>IF(LEN(Table1[[#This Row],[Ledger 4]])&gt;0,IF(TYPE(VLOOKUP(Table1[[#This Row],[Ledger 4]],GZ:GZ,1,0))=16,1,0),0)</f>
        <v>0</v>
      </c>
      <c r="FM196">
        <f>IF(LEN(Table1[[#This Row],[Ledger 5]])&gt;0,IF(TYPE(VLOOKUP(Table1[[#This Row],[Ledger 5]],GZ:GZ,1,0))=16,1,0),0)</f>
        <v>0</v>
      </c>
      <c r="FN196">
        <f>IF(LEN(Table1[[#This Row],[Ledger 6]])&gt;0,IF(TYPE(VLOOKUP(Table1[[#This Row],[Ledger 6]],$GZ:$GZ,1,0))=16,1,0),0)</f>
        <v>0</v>
      </c>
      <c r="FO196">
        <f>IF(LEN(Table1[[#This Row],[Ledger 7]])&gt;0,IF(TYPE(VLOOKUP(Table1[[#This Row],[Ledger 7]],$GZ:$GZ,1,0))=16,1,0),0)</f>
        <v>0</v>
      </c>
      <c r="FP196">
        <f>IF(LEN(Table1[[#This Row],[Ledger 8]])&gt;0,IF(TYPE(VLOOKUP(Table1[[#This Row],[Ledger 8]],$GZ:$GZ,1,0))=16,1,0),0)</f>
        <v>0</v>
      </c>
      <c r="FQ196">
        <f>IF(LEN(Table1[[#This Row],[Ledger 9]])&gt;0,IF(TYPE(VLOOKUP(Table1[[#This Row],[Ledger 9]],$GZ:$GZ,1,0))=16,1,0),0)</f>
        <v>0</v>
      </c>
      <c r="FR196">
        <f>IF(LEN(Table1[[#This Row],[Ledger 10]])&gt;0,IF(TYPE(VLOOKUP(Table1[[#This Row],[Ledger 10]],$GZ:$GZ,1,0))=16,1,0),0)</f>
        <v>0</v>
      </c>
      <c r="FS196">
        <f>IF(LEN(Table1[[#This Row],[Ledger 11]])&gt;0,IF(TYPE(VLOOKUP(Table1[[#This Row],[Ledger 11]],$GZ:$GZ,1,0))=16,1,0),0)</f>
        <v>0</v>
      </c>
      <c r="FT196">
        <f>IF(LEN(Table1[[#This Row],[Ledger 12]])&gt;0,IF(TYPE(VLOOKUP(Table1[[#This Row],[Ledger 12]],$GZ:$GZ,1,0))=16,1,0),0)</f>
        <v>0</v>
      </c>
      <c r="FU196">
        <f>IF(LEN(Table1[[#This Row],[Ledger 13]])&gt;0,IF(TYPE(VLOOKUP(Table1[[#This Row],[Ledger 13]],$GZ:$GZ,1,0))=16,1,0),0)</f>
        <v>0</v>
      </c>
      <c r="FV196">
        <f>IF(LEN(Table1[[#This Row],[Ledger 14]])&gt;0,IF(TYPE(VLOOKUP(Table1[[#This Row],[Ledger 14]],$GZ:$GZ,1,0))=16,1,0),0)</f>
        <v>0</v>
      </c>
      <c r="FW196">
        <f>IF(LEN(Table1[[#This Row],[Ledger 15]])&gt;0,IF(TYPE(VLOOKUP(Table1[[#This Row],[Ledger 15]],$GZ:$GZ,1,0))=16,1,0),0)</f>
        <v>0</v>
      </c>
    </row>
    <row r="197" spans="4:179" ht="33" customHeight="1" x14ac:dyDescent="0.45">
      <c r="D197" s="8">
        <f t="shared" si="11"/>
        <v>192</v>
      </c>
      <c r="E197" s="32"/>
      <c r="F197" s="34"/>
      <c r="G197" s="34"/>
      <c r="H197" s="34"/>
      <c r="I197" s="34"/>
      <c r="J197" s="38"/>
      <c r="K197" s="33"/>
      <c r="L197" s="36"/>
      <c r="M197" s="35"/>
      <c r="N197" s="34"/>
      <c r="O197" s="41"/>
      <c r="P197" s="35"/>
      <c r="Q197" s="34"/>
      <c r="R197" s="37"/>
      <c r="S197" s="35"/>
      <c r="T197" s="34"/>
      <c r="U197" s="37"/>
      <c r="V197" s="35"/>
      <c r="W197" s="34"/>
      <c r="X197" s="37"/>
      <c r="Y197" s="35"/>
      <c r="Z197" s="34"/>
      <c r="AA197" s="37"/>
      <c r="AB197" s="35"/>
      <c r="AC197" s="34"/>
      <c r="AD197" s="37"/>
      <c r="AE197" s="35"/>
      <c r="AF197" s="34"/>
      <c r="AG197" s="37"/>
      <c r="AH197" s="35"/>
      <c r="AI197" s="34"/>
      <c r="AJ197" s="37"/>
      <c r="AK197" s="35"/>
      <c r="AL197" s="34"/>
      <c r="AM197" s="37"/>
      <c r="AN197" s="35"/>
      <c r="AO197" s="34"/>
      <c r="AP197" s="37"/>
      <c r="AQ197" s="35"/>
      <c r="AR197" s="34"/>
      <c r="AS197" s="37"/>
      <c r="AT197" s="35"/>
      <c r="AU197" s="34"/>
      <c r="AV197" s="37"/>
      <c r="AW197" s="35"/>
      <c r="AX197" s="34"/>
      <c r="AY197" s="37"/>
      <c r="AZ197" s="35"/>
      <c r="BA197" s="34"/>
      <c r="BB197" s="37"/>
      <c r="BC1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7" s="7"/>
      <c r="BF197" t="str">
        <f>IF(Table1[[#This Row],[Date]]="","","&amp;lt;VOUCHER REMOTEID="&amp;""""&amp;$A$11&amp;$A$13&amp;ROW()&amp;""""&amp;" VCHTYPE="""&amp;F197&amp;""" ACTION="""&amp;"Create"&amp;"""&amp;gt;")</f>
        <v/>
      </c>
      <c r="BG197" t="str">
        <f>IF(Table1[[#This Row],[Date]]="","",TEXT(Table1[[#This Row],[Date]],"yyyymmdd"))</f>
        <v/>
      </c>
      <c r="BH197" t="str">
        <f>Table1[[#This Row],[Date2]]</f>
        <v/>
      </c>
      <c r="BI197" t="str">
        <f>IF(Table1[[#This Row],[Date]]="","",Table1[[#This Row],[Voucher Type]])</f>
        <v/>
      </c>
      <c r="BJ197" t="str">
        <f>IF(Table1[[#This Row],[Ref No / Invoice No]]="","",Table1[[#This Row],[Ref No / Invoice No]])</f>
        <v/>
      </c>
      <c r="BK197" t="str">
        <f>IF(Table1[[#This Row],[Voucher No]]="","",Table1[[#This Row],[Voucher No]])</f>
        <v/>
      </c>
      <c r="BL197" t="str">
        <f>IF(Table1[[#This Row],[Date]]="","",Table1[[#This Row],[Narration]])</f>
        <v/>
      </c>
      <c r="BM197" t="str">
        <f>IF(Table1[[#This Row],[Date]]="","",$A$11&amp;$A$13&amp;ROW())</f>
        <v/>
      </c>
      <c r="BN197" t="str">
        <f>IF(Table1[[#This Row],[Date]]="","",$A$13)</f>
        <v/>
      </c>
      <c r="BP197" t="str">
        <f>IF(Table1[[#This Row],[Ledger 1]]="","","No")</f>
        <v/>
      </c>
      <c r="BQ197" t="str">
        <f>IF(Table1[[#This Row],[Date]]="","",IF(Table1[[#This Row],[Effect 1]]="Dr.","Yes","No"))</f>
        <v/>
      </c>
      <c r="BR197" t="str">
        <f>IF(Table1[[#This Row],[Date]]="","",Table1[[#This Row],[Ledger 1]])</f>
        <v/>
      </c>
      <c r="BS197" t="str">
        <f>IF(Table1[[#This Row],[Date]]="","",IF(Table1[[#This Row],[Effect 1]]="Dr.",-Table1[[#This Row],[Amount 1]],Table1[[#This Row],[Amount 1]]))</f>
        <v/>
      </c>
      <c r="BV197" t="str">
        <f>IF(Table1[[#This Row],[Ledger 2]]="","","No")</f>
        <v/>
      </c>
      <c r="BW197" t="str">
        <f>IF(Table1[[#This Row],[Date]]="","",IF(Table1[[#This Row],[Effect 2]]="Dr.","Yes","No"))</f>
        <v/>
      </c>
      <c r="BX197" t="str">
        <f>IF(Table1[[#This Row],[Date]]="","",Table1[[#This Row],[Ledger 2]])</f>
        <v/>
      </c>
      <c r="BY197" t="str">
        <f>IF(Table1[[#This Row],[Date]]="","",IF(Table1[[#This Row],[Effect 2]]="Dr.",-Table1[[#This Row],[Amount 2]],Table1[[#This Row],[Amount 2]]))</f>
        <v/>
      </c>
      <c r="CB197" t="str">
        <f>IF(Table1[[#This Row],[Ledger 3]]="","","No")</f>
        <v/>
      </c>
      <c r="CC197" t="str">
        <f>IF(Table1[[#This Row],[Ledger 3]]="","",IF(Table1[[#This Row],[Effect 3]]="Dr.","Yes","No"))</f>
        <v/>
      </c>
      <c r="CD197" t="str">
        <f>IF(Table1[[#This Row],[Ledger 3]]="","",Table1[[#This Row],[Ledger 3]])</f>
        <v/>
      </c>
      <c r="CE197" t="str">
        <f>IF(Table1[[#This Row],[Ledger 3]]="","",IF(Table1[[#This Row],[Effect 3]]="Dr.",-Table1[[#This Row],[Amount 3]],Table1[[#This Row],[Amount 3]]))</f>
        <v/>
      </c>
      <c r="CH197" t="str">
        <f>IF(Table1[[#This Row],[Ledger 4]]="","","No")</f>
        <v/>
      </c>
      <c r="CI197" t="str">
        <f>IF(Table1[[#This Row],[Ledger 4]]="","",IF(Table1[[#This Row],[Effect 4]]="Dr.","Yes","No"))</f>
        <v/>
      </c>
      <c r="CJ197" t="str">
        <f>IF(Table1[[#This Row],[Ledger 4]]="","",Table1[[#This Row],[Ledger 4]])</f>
        <v/>
      </c>
      <c r="CK197" t="str">
        <f>IF(Table1[[#This Row],[Ledger 4]]="","",IF(Table1[[#This Row],[Effect 4]]="Dr.",-Table1[[#This Row],[Amount 4]],Table1[[#This Row],[Amount 4]]))</f>
        <v/>
      </c>
      <c r="CN197" t="str">
        <f>IF(Table1[[#This Row],[Ledger 5]]="","","No")</f>
        <v/>
      </c>
      <c r="CO197" t="str">
        <f>IF(Table1[[#This Row],[Ledger 5]]="","",IF(Table1[[#This Row],[Effect 5]]="Dr.","Yes","No"))</f>
        <v/>
      </c>
      <c r="CP197" t="str">
        <f>IF(Table1[[#This Row],[Ledger 5]]="","",Table1[[#This Row],[Ledger 5]])</f>
        <v/>
      </c>
      <c r="CQ197" t="str">
        <f>IF(Table1[[#This Row],[Ledger 5]]="","",IF(Table1[[#This Row],[Effect 5]]="Dr.",-Table1[[#This Row],[Amount 5]],Table1[[#This Row],[Amount 5]]))</f>
        <v/>
      </c>
      <c r="CT197" t="str">
        <f>IF(Table1[[#This Row],[Ledger 6]]="","","No")</f>
        <v/>
      </c>
      <c r="CU197" t="str">
        <f>IF(Table1[[#This Row],[Ledger 6]]="","",IF(Table1[[#This Row],[Effect 6]]="Dr.","Yes","No"))</f>
        <v/>
      </c>
      <c r="CV197" t="str">
        <f>IF(Table1[[#This Row],[Ledger 6]]="","",Table1[[#This Row],[Ledger 6]])</f>
        <v/>
      </c>
      <c r="CW197" t="str">
        <f>IF(Table1[[#This Row],[Ledger 6]]="","",IF(Table1[[#This Row],[Effect 6]]="Dr.",-Table1[[#This Row],[Amount 6]],Table1[[#This Row],[Amount 6]]))</f>
        <v/>
      </c>
      <c r="CZ197" t="str">
        <f>IF(Table1[[#This Row],[Ledger 7]]="","","No")</f>
        <v/>
      </c>
      <c r="DA197" t="str">
        <f>IF(Table1[[#This Row],[Ledger 7]]="","",IF(Table1[[#This Row],[Effect 7]]="Dr.","Yes","No"))</f>
        <v/>
      </c>
      <c r="DB197" t="str">
        <f>IF(Table1[[#This Row],[Ledger 7]]="","",Table1[[#This Row],[Ledger 7]])</f>
        <v/>
      </c>
      <c r="DC197" t="str">
        <f>IF(Table1[[#This Row],[Ledger 7]]="","",IF(Table1[[#This Row],[Effect 7]]="Dr.",-Table1[[#This Row],[Amount 7]],Table1[[#This Row],[Amount 7]]))</f>
        <v/>
      </c>
      <c r="DF197" t="str">
        <f>IF(Table1[[#This Row],[Ledger 8]]="","","No")</f>
        <v/>
      </c>
      <c r="DG197" t="str">
        <f>IF(Table1[[#This Row],[Ledger 8]]="","",IF(Table1[[#This Row],[Effect 8]]="Dr.","Yes","No"))</f>
        <v/>
      </c>
      <c r="DH197" t="str">
        <f>IF(Table1[[#This Row],[Ledger 8]]="","",Table1[[#This Row],[Ledger 8]])</f>
        <v/>
      </c>
      <c r="DI197" t="str">
        <f>IF(Table1[[#This Row],[Ledger 8]]="","",IF(Table1[[#This Row],[Effect 8]]="Dr.",-Table1[[#This Row],[Amount 8]],Table1[[#This Row],[Amount 8]]))</f>
        <v/>
      </c>
      <c r="DL197" t="str">
        <f>IF(Table1[[#This Row],[Ledger 9]]="","","No")</f>
        <v/>
      </c>
      <c r="DM197" t="str">
        <f>IF(Table1[[#This Row],[Ledger 9]]="","",IF(Table1[[#This Row],[Effect 9]]="Dr.","Yes","No"))</f>
        <v/>
      </c>
      <c r="DN197" t="str">
        <f>IF(Table1[[#This Row],[Ledger 9]]="","",Table1[[#This Row],[Ledger 9]])</f>
        <v/>
      </c>
      <c r="DO197" t="str">
        <f>IF(Table1[[#This Row],[Ledger 9]]="","",IF(Table1[[#This Row],[Effect 9]]="Dr.",-Table1[[#This Row],[Amount 9]],Table1[[#This Row],[Amount 9]]))</f>
        <v/>
      </c>
      <c r="DR197" t="str">
        <f>IF(Table1[[#This Row],[Ledger 10]]="","","No")</f>
        <v/>
      </c>
      <c r="DS197" t="str">
        <f>IF(Table1[[#This Row],[Ledger 10]]="","",IF(Table1[[#This Row],[Effect 10]]="Dr.","Yes","No"))</f>
        <v/>
      </c>
      <c r="DT197" t="str">
        <f>IF(Table1[[#This Row],[Ledger 10]]="","",Table1[[#This Row],[Ledger 10]])</f>
        <v/>
      </c>
      <c r="DU197" t="str">
        <f>IF(Table1[[#This Row],[Ledger 10]]="","",IF(Table1[[#This Row],[Effect 10]]="Dr.",-Table1[[#This Row],[Amount 10]],Table1[[#This Row],[Amount 10]]))</f>
        <v/>
      </c>
      <c r="DX197" t="str">
        <f>IF(Table1[[#This Row],[Ledger 11]]="","","No")</f>
        <v/>
      </c>
      <c r="DY197" t="str">
        <f>IF(Table1[[#This Row],[Ledger 11]]="","",IF(Table1[[#This Row],[Effect 11]]="Dr.","Yes","No"))</f>
        <v/>
      </c>
      <c r="DZ197" t="str">
        <f>IF(Table1[[#This Row],[Ledger 11]]="","",Table1[[#This Row],[Ledger 11]])</f>
        <v/>
      </c>
      <c r="EA197" t="str">
        <f>IF(Table1[[#This Row],[Ledger 11]]="","",IF(Table1[[#This Row],[Effect 11]]="Dr.",-Table1[[#This Row],[Amount 11]],Table1[[#This Row],[Amount 11]]))</f>
        <v/>
      </c>
      <c r="ED197" t="str">
        <f>IF(Table1[[#This Row],[Ledger 12]]="","","No")</f>
        <v/>
      </c>
      <c r="EE197" t="str">
        <f>IF(Table1[[#This Row],[Ledger 12]]="","",IF(Table1[[#This Row],[Effect 12]]="Dr.","Yes","No"))</f>
        <v/>
      </c>
      <c r="EF197" t="str">
        <f>IF(Table1[[#This Row],[Ledger 12]]="","",Table1[[#This Row],[Ledger 12]])</f>
        <v/>
      </c>
      <c r="EG197" t="str">
        <f>IF(Table1[[#This Row],[Ledger 12]]="","",IF(Table1[[#This Row],[Effect 12]]="Dr.",-Table1[[#This Row],[Amount 12]],Table1[[#This Row],[Amount 12]]))</f>
        <v/>
      </c>
      <c r="EJ197" t="str">
        <f>IF(Table1[[#This Row],[Ledger 13]]="","","No")</f>
        <v/>
      </c>
      <c r="EK197" t="str">
        <f>IF(Table1[[#This Row],[Ledger 13]]="","",IF(Table1[[#This Row],[Effect 13]]="Dr.","Yes","No"))</f>
        <v/>
      </c>
      <c r="EL197" t="str">
        <f>IF(Table1[[#This Row],[Ledger 13]]="","",Table1[[#This Row],[Ledger 13]])</f>
        <v/>
      </c>
      <c r="EM197" t="str">
        <f>IF(Table1[[#This Row],[Ledger 13]]="","",IF(Table1[[#This Row],[Effect 13]]="Dr.",-Table1[[#This Row],[Amount 13]],Table1[[#This Row],[Amount 13]]))</f>
        <v/>
      </c>
      <c r="EP197" t="str">
        <f>IF(Table1[[#This Row],[Ledger 14]]="","","No")</f>
        <v/>
      </c>
      <c r="EQ197" t="str">
        <f>IF(Table1[[#This Row],[Ledger 14]]="","",IF(Table1[[#This Row],[Effect 14]]="Dr.","Yes","No"))</f>
        <v/>
      </c>
      <c r="ER197" t="str">
        <f>IF(Table1[[#This Row],[Ledger 14]]="","",Table1[[#This Row],[Ledger 14]])</f>
        <v/>
      </c>
      <c r="ES197" t="str">
        <f>IF(Table1[[#This Row],[Ledger 14]]="","",IF(Table1[[#This Row],[Effect 14]]="Dr.",-Table1[[#This Row],[Amount 14]],Table1[[#This Row],[Amount 14]]))</f>
        <v/>
      </c>
      <c r="EV197" t="str">
        <f>IF(Table1[[#This Row],[Ledger 15]]="","","No")</f>
        <v/>
      </c>
      <c r="EW197" t="str">
        <f>IF(Table1[[#This Row],[Ledger 15]]="","",IF(Table1[[#This Row],[Effect 15]]="Dr.","Yes","No"))</f>
        <v/>
      </c>
      <c r="EX197" t="str">
        <f>IF(Table1[[#This Row],[Ledger 15]]="","",Table1[[#This Row],[Ledger 15]])</f>
        <v/>
      </c>
      <c r="EY197" t="str">
        <f>IF(Table1[[#This Row],[Ledger 15]]="","",IF(Table1[[#This Row],[Effect 15]]="Dr.",-Table1[[#This Row],[Amount 15]],Table1[[#This Row],[Amount 15]]))</f>
        <v/>
      </c>
      <c r="FD1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7">
        <f>IF(Table1[[#This Row],[Date]]="",0,IF(AND(Table1[[#This Row],[Date]]&gt;=$FE$2,Table1[[#This Row],[Date]]&lt;=$FE$3),0,1))</f>
        <v>0</v>
      </c>
      <c r="FF197">
        <f>IF(Table1[[#This Row],[Date]]="",0,IF(TYPE(VLOOKUP(Table1[[#This Row],[Voucher Type]],Table1[[#All],[Voucher Type Master]],1,FALSE))=16,1,0))</f>
        <v>0</v>
      </c>
      <c r="FG197">
        <f>IF(TYPE(IF(Table1[[#This Row],[Date]]="",0,IF(VLOOKUP(Table1[[#This Row],[Voucher Type]],$FY$5:$FZ$13,2,0)=Table1[[#This Row],[Effect 1]],0,1)))=16,1,0)</f>
        <v>0</v>
      </c>
      <c r="FH1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7">
        <f>IF(LEN(Table1[[#This Row],[Ledger 1]])&gt;0,IF(TYPE(VLOOKUP(Table1[[#This Row],[Ledger 1]],GZ:GZ,1,0))=16,1,0),0)</f>
        <v>0</v>
      </c>
      <c r="FJ197">
        <f>IF(LEN(Table1[[#This Row],[Ledger 2]])&gt;0,IF(TYPE(VLOOKUP(Table1[[#This Row],[Ledger 2]],GZ:GZ,1,0))=16,1,0),0)</f>
        <v>0</v>
      </c>
      <c r="FK197">
        <f>IF(LEN(Table1[[#This Row],[Ledger 3]])&gt;0,IF(TYPE(VLOOKUP(Table1[[#This Row],[Ledger 3]],GZ:GZ,1,0))=16,1,0),0)</f>
        <v>0</v>
      </c>
      <c r="FL197">
        <f>IF(LEN(Table1[[#This Row],[Ledger 4]])&gt;0,IF(TYPE(VLOOKUP(Table1[[#This Row],[Ledger 4]],GZ:GZ,1,0))=16,1,0),0)</f>
        <v>0</v>
      </c>
      <c r="FM197">
        <f>IF(LEN(Table1[[#This Row],[Ledger 5]])&gt;0,IF(TYPE(VLOOKUP(Table1[[#This Row],[Ledger 5]],GZ:GZ,1,0))=16,1,0),0)</f>
        <v>0</v>
      </c>
      <c r="FN197">
        <f>IF(LEN(Table1[[#This Row],[Ledger 6]])&gt;0,IF(TYPE(VLOOKUP(Table1[[#This Row],[Ledger 6]],$GZ:$GZ,1,0))=16,1,0),0)</f>
        <v>0</v>
      </c>
      <c r="FO197">
        <f>IF(LEN(Table1[[#This Row],[Ledger 7]])&gt;0,IF(TYPE(VLOOKUP(Table1[[#This Row],[Ledger 7]],$GZ:$GZ,1,0))=16,1,0),0)</f>
        <v>0</v>
      </c>
      <c r="FP197">
        <f>IF(LEN(Table1[[#This Row],[Ledger 8]])&gt;0,IF(TYPE(VLOOKUP(Table1[[#This Row],[Ledger 8]],$GZ:$GZ,1,0))=16,1,0),0)</f>
        <v>0</v>
      </c>
      <c r="FQ197">
        <f>IF(LEN(Table1[[#This Row],[Ledger 9]])&gt;0,IF(TYPE(VLOOKUP(Table1[[#This Row],[Ledger 9]],$GZ:$GZ,1,0))=16,1,0),0)</f>
        <v>0</v>
      </c>
      <c r="FR197">
        <f>IF(LEN(Table1[[#This Row],[Ledger 10]])&gt;0,IF(TYPE(VLOOKUP(Table1[[#This Row],[Ledger 10]],$GZ:$GZ,1,0))=16,1,0),0)</f>
        <v>0</v>
      </c>
      <c r="FS197">
        <f>IF(LEN(Table1[[#This Row],[Ledger 11]])&gt;0,IF(TYPE(VLOOKUP(Table1[[#This Row],[Ledger 11]],$GZ:$GZ,1,0))=16,1,0),0)</f>
        <v>0</v>
      </c>
      <c r="FT197">
        <f>IF(LEN(Table1[[#This Row],[Ledger 12]])&gt;0,IF(TYPE(VLOOKUP(Table1[[#This Row],[Ledger 12]],$GZ:$GZ,1,0))=16,1,0),0)</f>
        <v>0</v>
      </c>
      <c r="FU197">
        <f>IF(LEN(Table1[[#This Row],[Ledger 13]])&gt;0,IF(TYPE(VLOOKUP(Table1[[#This Row],[Ledger 13]],$GZ:$GZ,1,0))=16,1,0),0)</f>
        <v>0</v>
      </c>
      <c r="FV197">
        <f>IF(LEN(Table1[[#This Row],[Ledger 14]])&gt;0,IF(TYPE(VLOOKUP(Table1[[#This Row],[Ledger 14]],$GZ:$GZ,1,0))=16,1,0),0)</f>
        <v>0</v>
      </c>
      <c r="FW197">
        <f>IF(LEN(Table1[[#This Row],[Ledger 15]])&gt;0,IF(TYPE(VLOOKUP(Table1[[#This Row],[Ledger 15]],$GZ:$GZ,1,0))=16,1,0),0)</f>
        <v>0</v>
      </c>
    </row>
    <row r="198" spans="4:179" ht="33" customHeight="1" x14ac:dyDescent="0.45">
      <c r="D198" s="8">
        <f t="shared" si="11"/>
        <v>193</v>
      </c>
      <c r="E198" s="32"/>
      <c r="F198" s="34"/>
      <c r="G198" s="34"/>
      <c r="H198" s="34"/>
      <c r="I198" s="34"/>
      <c r="J198" s="38"/>
      <c r="K198" s="33"/>
      <c r="L198" s="36"/>
      <c r="M198" s="35"/>
      <c r="N198" s="34"/>
      <c r="O198" s="41"/>
      <c r="P198" s="35"/>
      <c r="Q198" s="34"/>
      <c r="R198" s="37"/>
      <c r="S198" s="35"/>
      <c r="T198" s="34"/>
      <c r="U198" s="37"/>
      <c r="V198" s="35"/>
      <c r="W198" s="34"/>
      <c r="X198" s="37"/>
      <c r="Y198" s="35"/>
      <c r="Z198" s="34"/>
      <c r="AA198" s="37"/>
      <c r="AB198" s="35"/>
      <c r="AC198" s="34"/>
      <c r="AD198" s="37"/>
      <c r="AE198" s="35"/>
      <c r="AF198" s="34"/>
      <c r="AG198" s="37"/>
      <c r="AH198" s="35"/>
      <c r="AI198" s="34"/>
      <c r="AJ198" s="37"/>
      <c r="AK198" s="35"/>
      <c r="AL198" s="34"/>
      <c r="AM198" s="37"/>
      <c r="AN198" s="35"/>
      <c r="AO198" s="34"/>
      <c r="AP198" s="37"/>
      <c r="AQ198" s="35"/>
      <c r="AR198" s="34"/>
      <c r="AS198" s="37"/>
      <c r="AT198" s="35"/>
      <c r="AU198" s="34"/>
      <c r="AV198" s="37"/>
      <c r="AW198" s="35"/>
      <c r="AX198" s="34"/>
      <c r="AY198" s="37"/>
      <c r="AZ198" s="35"/>
      <c r="BA198" s="34"/>
      <c r="BB198" s="37"/>
      <c r="BC1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8" s="7"/>
      <c r="BF198" t="str">
        <f>IF(Table1[[#This Row],[Date]]="","","&amp;lt;VOUCHER REMOTEID="&amp;""""&amp;$A$11&amp;$A$13&amp;ROW()&amp;""""&amp;" VCHTYPE="""&amp;F198&amp;""" ACTION="""&amp;"Create"&amp;"""&amp;gt;")</f>
        <v/>
      </c>
      <c r="BG198" t="str">
        <f>IF(Table1[[#This Row],[Date]]="","",TEXT(Table1[[#This Row],[Date]],"yyyymmdd"))</f>
        <v/>
      </c>
      <c r="BH198" t="str">
        <f>Table1[[#This Row],[Date2]]</f>
        <v/>
      </c>
      <c r="BI198" t="str">
        <f>IF(Table1[[#This Row],[Date]]="","",Table1[[#This Row],[Voucher Type]])</f>
        <v/>
      </c>
      <c r="BJ198" t="str">
        <f>IF(Table1[[#This Row],[Ref No / Invoice No]]="","",Table1[[#This Row],[Ref No / Invoice No]])</f>
        <v/>
      </c>
      <c r="BK198" t="str">
        <f>IF(Table1[[#This Row],[Voucher No]]="","",Table1[[#This Row],[Voucher No]])</f>
        <v/>
      </c>
      <c r="BL198" t="str">
        <f>IF(Table1[[#This Row],[Date]]="","",Table1[[#This Row],[Narration]])</f>
        <v/>
      </c>
      <c r="BM198" t="str">
        <f>IF(Table1[[#This Row],[Date]]="","",$A$11&amp;$A$13&amp;ROW())</f>
        <v/>
      </c>
      <c r="BN198" t="str">
        <f>IF(Table1[[#This Row],[Date]]="","",$A$13)</f>
        <v/>
      </c>
      <c r="BP198" t="str">
        <f>IF(Table1[[#This Row],[Ledger 1]]="","","No")</f>
        <v/>
      </c>
      <c r="BQ198" t="str">
        <f>IF(Table1[[#This Row],[Date]]="","",IF(Table1[[#This Row],[Effect 1]]="Dr.","Yes","No"))</f>
        <v/>
      </c>
      <c r="BR198" t="str">
        <f>IF(Table1[[#This Row],[Date]]="","",Table1[[#This Row],[Ledger 1]])</f>
        <v/>
      </c>
      <c r="BS198" t="str">
        <f>IF(Table1[[#This Row],[Date]]="","",IF(Table1[[#This Row],[Effect 1]]="Dr.",-Table1[[#This Row],[Amount 1]],Table1[[#This Row],[Amount 1]]))</f>
        <v/>
      </c>
      <c r="BV198" t="str">
        <f>IF(Table1[[#This Row],[Ledger 2]]="","","No")</f>
        <v/>
      </c>
      <c r="BW198" t="str">
        <f>IF(Table1[[#This Row],[Date]]="","",IF(Table1[[#This Row],[Effect 2]]="Dr.","Yes","No"))</f>
        <v/>
      </c>
      <c r="BX198" t="str">
        <f>IF(Table1[[#This Row],[Date]]="","",Table1[[#This Row],[Ledger 2]])</f>
        <v/>
      </c>
      <c r="BY198" t="str">
        <f>IF(Table1[[#This Row],[Date]]="","",IF(Table1[[#This Row],[Effect 2]]="Dr.",-Table1[[#This Row],[Amount 2]],Table1[[#This Row],[Amount 2]]))</f>
        <v/>
      </c>
      <c r="CB198" t="str">
        <f>IF(Table1[[#This Row],[Ledger 3]]="","","No")</f>
        <v/>
      </c>
      <c r="CC198" t="str">
        <f>IF(Table1[[#This Row],[Ledger 3]]="","",IF(Table1[[#This Row],[Effect 3]]="Dr.","Yes","No"))</f>
        <v/>
      </c>
      <c r="CD198" t="str">
        <f>IF(Table1[[#This Row],[Ledger 3]]="","",Table1[[#This Row],[Ledger 3]])</f>
        <v/>
      </c>
      <c r="CE198" t="str">
        <f>IF(Table1[[#This Row],[Ledger 3]]="","",IF(Table1[[#This Row],[Effect 3]]="Dr.",-Table1[[#This Row],[Amount 3]],Table1[[#This Row],[Amount 3]]))</f>
        <v/>
      </c>
      <c r="CH198" t="str">
        <f>IF(Table1[[#This Row],[Ledger 4]]="","","No")</f>
        <v/>
      </c>
      <c r="CI198" t="str">
        <f>IF(Table1[[#This Row],[Ledger 4]]="","",IF(Table1[[#This Row],[Effect 4]]="Dr.","Yes","No"))</f>
        <v/>
      </c>
      <c r="CJ198" t="str">
        <f>IF(Table1[[#This Row],[Ledger 4]]="","",Table1[[#This Row],[Ledger 4]])</f>
        <v/>
      </c>
      <c r="CK198" t="str">
        <f>IF(Table1[[#This Row],[Ledger 4]]="","",IF(Table1[[#This Row],[Effect 4]]="Dr.",-Table1[[#This Row],[Amount 4]],Table1[[#This Row],[Amount 4]]))</f>
        <v/>
      </c>
      <c r="CN198" t="str">
        <f>IF(Table1[[#This Row],[Ledger 5]]="","","No")</f>
        <v/>
      </c>
      <c r="CO198" t="str">
        <f>IF(Table1[[#This Row],[Ledger 5]]="","",IF(Table1[[#This Row],[Effect 5]]="Dr.","Yes","No"))</f>
        <v/>
      </c>
      <c r="CP198" t="str">
        <f>IF(Table1[[#This Row],[Ledger 5]]="","",Table1[[#This Row],[Ledger 5]])</f>
        <v/>
      </c>
      <c r="CQ198" t="str">
        <f>IF(Table1[[#This Row],[Ledger 5]]="","",IF(Table1[[#This Row],[Effect 5]]="Dr.",-Table1[[#This Row],[Amount 5]],Table1[[#This Row],[Amount 5]]))</f>
        <v/>
      </c>
      <c r="CT198" t="str">
        <f>IF(Table1[[#This Row],[Ledger 6]]="","","No")</f>
        <v/>
      </c>
      <c r="CU198" t="str">
        <f>IF(Table1[[#This Row],[Ledger 6]]="","",IF(Table1[[#This Row],[Effect 6]]="Dr.","Yes","No"))</f>
        <v/>
      </c>
      <c r="CV198" t="str">
        <f>IF(Table1[[#This Row],[Ledger 6]]="","",Table1[[#This Row],[Ledger 6]])</f>
        <v/>
      </c>
      <c r="CW198" t="str">
        <f>IF(Table1[[#This Row],[Ledger 6]]="","",IF(Table1[[#This Row],[Effect 6]]="Dr.",-Table1[[#This Row],[Amount 6]],Table1[[#This Row],[Amount 6]]))</f>
        <v/>
      </c>
      <c r="CZ198" t="str">
        <f>IF(Table1[[#This Row],[Ledger 7]]="","","No")</f>
        <v/>
      </c>
      <c r="DA198" t="str">
        <f>IF(Table1[[#This Row],[Ledger 7]]="","",IF(Table1[[#This Row],[Effect 7]]="Dr.","Yes","No"))</f>
        <v/>
      </c>
      <c r="DB198" t="str">
        <f>IF(Table1[[#This Row],[Ledger 7]]="","",Table1[[#This Row],[Ledger 7]])</f>
        <v/>
      </c>
      <c r="DC198" t="str">
        <f>IF(Table1[[#This Row],[Ledger 7]]="","",IF(Table1[[#This Row],[Effect 7]]="Dr.",-Table1[[#This Row],[Amount 7]],Table1[[#This Row],[Amount 7]]))</f>
        <v/>
      </c>
      <c r="DF198" t="str">
        <f>IF(Table1[[#This Row],[Ledger 8]]="","","No")</f>
        <v/>
      </c>
      <c r="DG198" t="str">
        <f>IF(Table1[[#This Row],[Ledger 8]]="","",IF(Table1[[#This Row],[Effect 8]]="Dr.","Yes","No"))</f>
        <v/>
      </c>
      <c r="DH198" t="str">
        <f>IF(Table1[[#This Row],[Ledger 8]]="","",Table1[[#This Row],[Ledger 8]])</f>
        <v/>
      </c>
      <c r="DI198" t="str">
        <f>IF(Table1[[#This Row],[Ledger 8]]="","",IF(Table1[[#This Row],[Effect 8]]="Dr.",-Table1[[#This Row],[Amount 8]],Table1[[#This Row],[Amount 8]]))</f>
        <v/>
      </c>
      <c r="DL198" t="str">
        <f>IF(Table1[[#This Row],[Ledger 9]]="","","No")</f>
        <v/>
      </c>
      <c r="DM198" t="str">
        <f>IF(Table1[[#This Row],[Ledger 9]]="","",IF(Table1[[#This Row],[Effect 9]]="Dr.","Yes","No"))</f>
        <v/>
      </c>
      <c r="DN198" t="str">
        <f>IF(Table1[[#This Row],[Ledger 9]]="","",Table1[[#This Row],[Ledger 9]])</f>
        <v/>
      </c>
      <c r="DO198" t="str">
        <f>IF(Table1[[#This Row],[Ledger 9]]="","",IF(Table1[[#This Row],[Effect 9]]="Dr.",-Table1[[#This Row],[Amount 9]],Table1[[#This Row],[Amount 9]]))</f>
        <v/>
      </c>
      <c r="DR198" t="str">
        <f>IF(Table1[[#This Row],[Ledger 10]]="","","No")</f>
        <v/>
      </c>
      <c r="DS198" t="str">
        <f>IF(Table1[[#This Row],[Ledger 10]]="","",IF(Table1[[#This Row],[Effect 10]]="Dr.","Yes","No"))</f>
        <v/>
      </c>
      <c r="DT198" t="str">
        <f>IF(Table1[[#This Row],[Ledger 10]]="","",Table1[[#This Row],[Ledger 10]])</f>
        <v/>
      </c>
      <c r="DU198" t="str">
        <f>IF(Table1[[#This Row],[Ledger 10]]="","",IF(Table1[[#This Row],[Effect 10]]="Dr.",-Table1[[#This Row],[Amount 10]],Table1[[#This Row],[Amount 10]]))</f>
        <v/>
      </c>
      <c r="DX198" t="str">
        <f>IF(Table1[[#This Row],[Ledger 11]]="","","No")</f>
        <v/>
      </c>
      <c r="DY198" t="str">
        <f>IF(Table1[[#This Row],[Ledger 11]]="","",IF(Table1[[#This Row],[Effect 11]]="Dr.","Yes","No"))</f>
        <v/>
      </c>
      <c r="DZ198" t="str">
        <f>IF(Table1[[#This Row],[Ledger 11]]="","",Table1[[#This Row],[Ledger 11]])</f>
        <v/>
      </c>
      <c r="EA198" t="str">
        <f>IF(Table1[[#This Row],[Ledger 11]]="","",IF(Table1[[#This Row],[Effect 11]]="Dr.",-Table1[[#This Row],[Amount 11]],Table1[[#This Row],[Amount 11]]))</f>
        <v/>
      </c>
      <c r="ED198" t="str">
        <f>IF(Table1[[#This Row],[Ledger 12]]="","","No")</f>
        <v/>
      </c>
      <c r="EE198" t="str">
        <f>IF(Table1[[#This Row],[Ledger 12]]="","",IF(Table1[[#This Row],[Effect 12]]="Dr.","Yes","No"))</f>
        <v/>
      </c>
      <c r="EF198" t="str">
        <f>IF(Table1[[#This Row],[Ledger 12]]="","",Table1[[#This Row],[Ledger 12]])</f>
        <v/>
      </c>
      <c r="EG198" t="str">
        <f>IF(Table1[[#This Row],[Ledger 12]]="","",IF(Table1[[#This Row],[Effect 12]]="Dr.",-Table1[[#This Row],[Amount 12]],Table1[[#This Row],[Amount 12]]))</f>
        <v/>
      </c>
      <c r="EJ198" t="str">
        <f>IF(Table1[[#This Row],[Ledger 13]]="","","No")</f>
        <v/>
      </c>
      <c r="EK198" t="str">
        <f>IF(Table1[[#This Row],[Ledger 13]]="","",IF(Table1[[#This Row],[Effect 13]]="Dr.","Yes","No"))</f>
        <v/>
      </c>
      <c r="EL198" t="str">
        <f>IF(Table1[[#This Row],[Ledger 13]]="","",Table1[[#This Row],[Ledger 13]])</f>
        <v/>
      </c>
      <c r="EM198" t="str">
        <f>IF(Table1[[#This Row],[Ledger 13]]="","",IF(Table1[[#This Row],[Effect 13]]="Dr.",-Table1[[#This Row],[Amount 13]],Table1[[#This Row],[Amount 13]]))</f>
        <v/>
      </c>
      <c r="EP198" t="str">
        <f>IF(Table1[[#This Row],[Ledger 14]]="","","No")</f>
        <v/>
      </c>
      <c r="EQ198" t="str">
        <f>IF(Table1[[#This Row],[Ledger 14]]="","",IF(Table1[[#This Row],[Effect 14]]="Dr.","Yes","No"))</f>
        <v/>
      </c>
      <c r="ER198" t="str">
        <f>IF(Table1[[#This Row],[Ledger 14]]="","",Table1[[#This Row],[Ledger 14]])</f>
        <v/>
      </c>
      <c r="ES198" t="str">
        <f>IF(Table1[[#This Row],[Ledger 14]]="","",IF(Table1[[#This Row],[Effect 14]]="Dr.",-Table1[[#This Row],[Amount 14]],Table1[[#This Row],[Amount 14]]))</f>
        <v/>
      </c>
      <c r="EV198" t="str">
        <f>IF(Table1[[#This Row],[Ledger 15]]="","","No")</f>
        <v/>
      </c>
      <c r="EW198" t="str">
        <f>IF(Table1[[#This Row],[Ledger 15]]="","",IF(Table1[[#This Row],[Effect 15]]="Dr.","Yes","No"))</f>
        <v/>
      </c>
      <c r="EX198" t="str">
        <f>IF(Table1[[#This Row],[Ledger 15]]="","",Table1[[#This Row],[Ledger 15]])</f>
        <v/>
      </c>
      <c r="EY198" t="str">
        <f>IF(Table1[[#This Row],[Ledger 15]]="","",IF(Table1[[#This Row],[Effect 15]]="Dr.",-Table1[[#This Row],[Amount 15]],Table1[[#This Row],[Amount 15]]))</f>
        <v/>
      </c>
      <c r="FD1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8">
        <f>IF(Table1[[#This Row],[Date]]="",0,IF(AND(Table1[[#This Row],[Date]]&gt;=$FE$2,Table1[[#This Row],[Date]]&lt;=$FE$3),0,1))</f>
        <v>0</v>
      </c>
      <c r="FF198">
        <f>IF(Table1[[#This Row],[Date]]="",0,IF(TYPE(VLOOKUP(Table1[[#This Row],[Voucher Type]],Table1[[#All],[Voucher Type Master]],1,FALSE))=16,1,0))</f>
        <v>0</v>
      </c>
      <c r="FG198">
        <f>IF(TYPE(IF(Table1[[#This Row],[Date]]="",0,IF(VLOOKUP(Table1[[#This Row],[Voucher Type]],$FY$5:$FZ$13,2,0)=Table1[[#This Row],[Effect 1]],0,1)))=16,1,0)</f>
        <v>0</v>
      </c>
      <c r="FH1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8">
        <f>IF(LEN(Table1[[#This Row],[Ledger 1]])&gt;0,IF(TYPE(VLOOKUP(Table1[[#This Row],[Ledger 1]],GZ:GZ,1,0))=16,1,0),0)</f>
        <v>0</v>
      </c>
      <c r="FJ198">
        <f>IF(LEN(Table1[[#This Row],[Ledger 2]])&gt;0,IF(TYPE(VLOOKUP(Table1[[#This Row],[Ledger 2]],GZ:GZ,1,0))=16,1,0),0)</f>
        <v>0</v>
      </c>
      <c r="FK198">
        <f>IF(LEN(Table1[[#This Row],[Ledger 3]])&gt;0,IF(TYPE(VLOOKUP(Table1[[#This Row],[Ledger 3]],GZ:GZ,1,0))=16,1,0),0)</f>
        <v>0</v>
      </c>
      <c r="FL198">
        <f>IF(LEN(Table1[[#This Row],[Ledger 4]])&gt;0,IF(TYPE(VLOOKUP(Table1[[#This Row],[Ledger 4]],GZ:GZ,1,0))=16,1,0),0)</f>
        <v>0</v>
      </c>
      <c r="FM198">
        <f>IF(LEN(Table1[[#This Row],[Ledger 5]])&gt;0,IF(TYPE(VLOOKUP(Table1[[#This Row],[Ledger 5]],GZ:GZ,1,0))=16,1,0),0)</f>
        <v>0</v>
      </c>
      <c r="FN198">
        <f>IF(LEN(Table1[[#This Row],[Ledger 6]])&gt;0,IF(TYPE(VLOOKUP(Table1[[#This Row],[Ledger 6]],$GZ:$GZ,1,0))=16,1,0),0)</f>
        <v>0</v>
      </c>
      <c r="FO198">
        <f>IF(LEN(Table1[[#This Row],[Ledger 7]])&gt;0,IF(TYPE(VLOOKUP(Table1[[#This Row],[Ledger 7]],$GZ:$GZ,1,0))=16,1,0),0)</f>
        <v>0</v>
      </c>
      <c r="FP198">
        <f>IF(LEN(Table1[[#This Row],[Ledger 8]])&gt;0,IF(TYPE(VLOOKUP(Table1[[#This Row],[Ledger 8]],$GZ:$GZ,1,0))=16,1,0),0)</f>
        <v>0</v>
      </c>
      <c r="FQ198">
        <f>IF(LEN(Table1[[#This Row],[Ledger 9]])&gt;0,IF(TYPE(VLOOKUP(Table1[[#This Row],[Ledger 9]],$GZ:$GZ,1,0))=16,1,0),0)</f>
        <v>0</v>
      </c>
      <c r="FR198">
        <f>IF(LEN(Table1[[#This Row],[Ledger 10]])&gt;0,IF(TYPE(VLOOKUP(Table1[[#This Row],[Ledger 10]],$GZ:$GZ,1,0))=16,1,0),0)</f>
        <v>0</v>
      </c>
      <c r="FS198">
        <f>IF(LEN(Table1[[#This Row],[Ledger 11]])&gt;0,IF(TYPE(VLOOKUP(Table1[[#This Row],[Ledger 11]],$GZ:$GZ,1,0))=16,1,0),0)</f>
        <v>0</v>
      </c>
      <c r="FT198">
        <f>IF(LEN(Table1[[#This Row],[Ledger 12]])&gt;0,IF(TYPE(VLOOKUP(Table1[[#This Row],[Ledger 12]],$GZ:$GZ,1,0))=16,1,0),0)</f>
        <v>0</v>
      </c>
      <c r="FU198">
        <f>IF(LEN(Table1[[#This Row],[Ledger 13]])&gt;0,IF(TYPE(VLOOKUP(Table1[[#This Row],[Ledger 13]],$GZ:$GZ,1,0))=16,1,0),0)</f>
        <v>0</v>
      </c>
      <c r="FV198">
        <f>IF(LEN(Table1[[#This Row],[Ledger 14]])&gt;0,IF(TYPE(VLOOKUP(Table1[[#This Row],[Ledger 14]],$GZ:$GZ,1,0))=16,1,0),0)</f>
        <v>0</v>
      </c>
      <c r="FW198">
        <f>IF(LEN(Table1[[#This Row],[Ledger 15]])&gt;0,IF(TYPE(VLOOKUP(Table1[[#This Row],[Ledger 15]],$GZ:$GZ,1,0))=16,1,0),0)</f>
        <v>0</v>
      </c>
    </row>
    <row r="199" spans="4:179" ht="33" customHeight="1" x14ac:dyDescent="0.45">
      <c r="D199" s="8">
        <f t="shared" si="11"/>
        <v>194</v>
      </c>
      <c r="E199" s="32"/>
      <c r="F199" s="34"/>
      <c r="G199" s="34"/>
      <c r="H199" s="34"/>
      <c r="I199" s="34"/>
      <c r="J199" s="38"/>
      <c r="K199" s="33"/>
      <c r="L199" s="36"/>
      <c r="M199" s="35"/>
      <c r="N199" s="34"/>
      <c r="O199" s="41"/>
      <c r="P199" s="35"/>
      <c r="Q199" s="34"/>
      <c r="R199" s="37"/>
      <c r="S199" s="35"/>
      <c r="T199" s="34"/>
      <c r="U199" s="37"/>
      <c r="V199" s="35"/>
      <c r="W199" s="34"/>
      <c r="X199" s="37"/>
      <c r="Y199" s="35"/>
      <c r="Z199" s="34"/>
      <c r="AA199" s="37"/>
      <c r="AB199" s="35"/>
      <c r="AC199" s="34"/>
      <c r="AD199" s="37"/>
      <c r="AE199" s="35"/>
      <c r="AF199" s="34"/>
      <c r="AG199" s="37"/>
      <c r="AH199" s="35"/>
      <c r="AI199" s="34"/>
      <c r="AJ199" s="37"/>
      <c r="AK199" s="35"/>
      <c r="AL199" s="34"/>
      <c r="AM199" s="37"/>
      <c r="AN199" s="35"/>
      <c r="AO199" s="34"/>
      <c r="AP199" s="37"/>
      <c r="AQ199" s="35"/>
      <c r="AR199" s="34"/>
      <c r="AS199" s="37"/>
      <c r="AT199" s="35"/>
      <c r="AU199" s="34"/>
      <c r="AV199" s="37"/>
      <c r="AW199" s="35"/>
      <c r="AX199" s="34"/>
      <c r="AY199" s="37"/>
      <c r="AZ199" s="35"/>
      <c r="BA199" s="34"/>
      <c r="BB199" s="37"/>
      <c r="BC1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99" s="7"/>
      <c r="BF199" t="str">
        <f>IF(Table1[[#This Row],[Date]]="","","&amp;lt;VOUCHER REMOTEID="&amp;""""&amp;$A$11&amp;$A$13&amp;ROW()&amp;""""&amp;" VCHTYPE="""&amp;F199&amp;""" ACTION="""&amp;"Create"&amp;"""&amp;gt;")</f>
        <v/>
      </c>
      <c r="BG199" t="str">
        <f>IF(Table1[[#This Row],[Date]]="","",TEXT(Table1[[#This Row],[Date]],"yyyymmdd"))</f>
        <v/>
      </c>
      <c r="BH199" t="str">
        <f>Table1[[#This Row],[Date2]]</f>
        <v/>
      </c>
      <c r="BI199" t="str">
        <f>IF(Table1[[#This Row],[Date]]="","",Table1[[#This Row],[Voucher Type]])</f>
        <v/>
      </c>
      <c r="BJ199" t="str">
        <f>IF(Table1[[#This Row],[Ref No / Invoice No]]="","",Table1[[#This Row],[Ref No / Invoice No]])</f>
        <v/>
      </c>
      <c r="BK199" t="str">
        <f>IF(Table1[[#This Row],[Voucher No]]="","",Table1[[#This Row],[Voucher No]])</f>
        <v/>
      </c>
      <c r="BL199" t="str">
        <f>IF(Table1[[#This Row],[Date]]="","",Table1[[#This Row],[Narration]])</f>
        <v/>
      </c>
      <c r="BM199" t="str">
        <f>IF(Table1[[#This Row],[Date]]="","",$A$11&amp;$A$13&amp;ROW())</f>
        <v/>
      </c>
      <c r="BN199" t="str">
        <f>IF(Table1[[#This Row],[Date]]="","",$A$13)</f>
        <v/>
      </c>
      <c r="BP199" t="str">
        <f>IF(Table1[[#This Row],[Ledger 1]]="","","No")</f>
        <v/>
      </c>
      <c r="BQ199" t="str">
        <f>IF(Table1[[#This Row],[Date]]="","",IF(Table1[[#This Row],[Effect 1]]="Dr.","Yes","No"))</f>
        <v/>
      </c>
      <c r="BR199" t="str">
        <f>IF(Table1[[#This Row],[Date]]="","",Table1[[#This Row],[Ledger 1]])</f>
        <v/>
      </c>
      <c r="BS199" t="str">
        <f>IF(Table1[[#This Row],[Date]]="","",IF(Table1[[#This Row],[Effect 1]]="Dr.",-Table1[[#This Row],[Amount 1]],Table1[[#This Row],[Amount 1]]))</f>
        <v/>
      </c>
      <c r="BV199" t="str">
        <f>IF(Table1[[#This Row],[Ledger 2]]="","","No")</f>
        <v/>
      </c>
      <c r="BW199" t="str">
        <f>IF(Table1[[#This Row],[Date]]="","",IF(Table1[[#This Row],[Effect 2]]="Dr.","Yes","No"))</f>
        <v/>
      </c>
      <c r="BX199" t="str">
        <f>IF(Table1[[#This Row],[Date]]="","",Table1[[#This Row],[Ledger 2]])</f>
        <v/>
      </c>
      <c r="BY199" t="str">
        <f>IF(Table1[[#This Row],[Date]]="","",IF(Table1[[#This Row],[Effect 2]]="Dr.",-Table1[[#This Row],[Amount 2]],Table1[[#This Row],[Amount 2]]))</f>
        <v/>
      </c>
      <c r="CB199" t="str">
        <f>IF(Table1[[#This Row],[Ledger 3]]="","","No")</f>
        <v/>
      </c>
      <c r="CC199" t="str">
        <f>IF(Table1[[#This Row],[Ledger 3]]="","",IF(Table1[[#This Row],[Effect 3]]="Dr.","Yes","No"))</f>
        <v/>
      </c>
      <c r="CD199" t="str">
        <f>IF(Table1[[#This Row],[Ledger 3]]="","",Table1[[#This Row],[Ledger 3]])</f>
        <v/>
      </c>
      <c r="CE199" t="str">
        <f>IF(Table1[[#This Row],[Ledger 3]]="","",IF(Table1[[#This Row],[Effect 3]]="Dr.",-Table1[[#This Row],[Amount 3]],Table1[[#This Row],[Amount 3]]))</f>
        <v/>
      </c>
      <c r="CH199" t="str">
        <f>IF(Table1[[#This Row],[Ledger 4]]="","","No")</f>
        <v/>
      </c>
      <c r="CI199" t="str">
        <f>IF(Table1[[#This Row],[Ledger 4]]="","",IF(Table1[[#This Row],[Effect 4]]="Dr.","Yes","No"))</f>
        <v/>
      </c>
      <c r="CJ199" t="str">
        <f>IF(Table1[[#This Row],[Ledger 4]]="","",Table1[[#This Row],[Ledger 4]])</f>
        <v/>
      </c>
      <c r="CK199" t="str">
        <f>IF(Table1[[#This Row],[Ledger 4]]="","",IF(Table1[[#This Row],[Effect 4]]="Dr.",-Table1[[#This Row],[Amount 4]],Table1[[#This Row],[Amount 4]]))</f>
        <v/>
      </c>
      <c r="CN199" t="str">
        <f>IF(Table1[[#This Row],[Ledger 5]]="","","No")</f>
        <v/>
      </c>
      <c r="CO199" t="str">
        <f>IF(Table1[[#This Row],[Ledger 5]]="","",IF(Table1[[#This Row],[Effect 5]]="Dr.","Yes","No"))</f>
        <v/>
      </c>
      <c r="CP199" t="str">
        <f>IF(Table1[[#This Row],[Ledger 5]]="","",Table1[[#This Row],[Ledger 5]])</f>
        <v/>
      </c>
      <c r="CQ199" t="str">
        <f>IF(Table1[[#This Row],[Ledger 5]]="","",IF(Table1[[#This Row],[Effect 5]]="Dr.",-Table1[[#This Row],[Amount 5]],Table1[[#This Row],[Amount 5]]))</f>
        <v/>
      </c>
      <c r="CT199" t="str">
        <f>IF(Table1[[#This Row],[Ledger 6]]="","","No")</f>
        <v/>
      </c>
      <c r="CU199" t="str">
        <f>IF(Table1[[#This Row],[Ledger 6]]="","",IF(Table1[[#This Row],[Effect 6]]="Dr.","Yes","No"))</f>
        <v/>
      </c>
      <c r="CV199" t="str">
        <f>IF(Table1[[#This Row],[Ledger 6]]="","",Table1[[#This Row],[Ledger 6]])</f>
        <v/>
      </c>
      <c r="CW199" t="str">
        <f>IF(Table1[[#This Row],[Ledger 6]]="","",IF(Table1[[#This Row],[Effect 6]]="Dr.",-Table1[[#This Row],[Amount 6]],Table1[[#This Row],[Amount 6]]))</f>
        <v/>
      </c>
      <c r="CZ199" t="str">
        <f>IF(Table1[[#This Row],[Ledger 7]]="","","No")</f>
        <v/>
      </c>
      <c r="DA199" t="str">
        <f>IF(Table1[[#This Row],[Ledger 7]]="","",IF(Table1[[#This Row],[Effect 7]]="Dr.","Yes","No"))</f>
        <v/>
      </c>
      <c r="DB199" t="str">
        <f>IF(Table1[[#This Row],[Ledger 7]]="","",Table1[[#This Row],[Ledger 7]])</f>
        <v/>
      </c>
      <c r="DC199" t="str">
        <f>IF(Table1[[#This Row],[Ledger 7]]="","",IF(Table1[[#This Row],[Effect 7]]="Dr.",-Table1[[#This Row],[Amount 7]],Table1[[#This Row],[Amount 7]]))</f>
        <v/>
      </c>
      <c r="DF199" t="str">
        <f>IF(Table1[[#This Row],[Ledger 8]]="","","No")</f>
        <v/>
      </c>
      <c r="DG199" t="str">
        <f>IF(Table1[[#This Row],[Ledger 8]]="","",IF(Table1[[#This Row],[Effect 8]]="Dr.","Yes","No"))</f>
        <v/>
      </c>
      <c r="DH199" t="str">
        <f>IF(Table1[[#This Row],[Ledger 8]]="","",Table1[[#This Row],[Ledger 8]])</f>
        <v/>
      </c>
      <c r="DI199" t="str">
        <f>IF(Table1[[#This Row],[Ledger 8]]="","",IF(Table1[[#This Row],[Effect 8]]="Dr.",-Table1[[#This Row],[Amount 8]],Table1[[#This Row],[Amount 8]]))</f>
        <v/>
      </c>
      <c r="DL199" t="str">
        <f>IF(Table1[[#This Row],[Ledger 9]]="","","No")</f>
        <v/>
      </c>
      <c r="DM199" t="str">
        <f>IF(Table1[[#This Row],[Ledger 9]]="","",IF(Table1[[#This Row],[Effect 9]]="Dr.","Yes","No"))</f>
        <v/>
      </c>
      <c r="DN199" t="str">
        <f>IF(Table1[[#This Row],[Ledger 9]]="","",Table1[[#This Row],[Ledger 9]])</f>
        <v/>
      </c>
      <c r="DO199" t="str">
        <f>IF(Table1[[#This Row],[Ledger 9]]="","",IF(Table1[[#This Row],[Effect 9]]="Dr.",-Table1[[#This Row],[Amount 9]],Table1[[#This Row],[Amount 9]]))</f>
        <v/>
      </c>
      <c r="DR199" t="str">
        <f>IF(Table1[[#This Row],[Ledger 10]]="","","No")</f>
        <v/>
      </c>
      <c r="DS199" t="str">
        <f>IF(Table1[[#This Row],[Ledger 10]]="","",IF(Table1[[#This Row],[Effect 10]]="Dr.","Yes","No"))</f>
        <v/>
      </c>
      <c r="DT199" t="str">
        <f>IF(Table1[[#This Row],[Ledger 10]]="","",Table1[[#This Row],[Ledger 10]])</f>
        <v/>
      </c>
      <c r="DU199" t="str">
        <f>IF(Table1[[#This Row],[Ledger 10]]="","",IF(Table1[[#This Row],[Effect 10]]="Dr.",-Table1[[#This Row],[Amount 10]],Table1[[#This Row],[Amount 10]]))</f>
        <v/>
      </c>
      <c r="DX199" t="str">
        <f>IF(Table1[[#This Row],[Ledger 11]]="","","No")</f>
        <v/>
      </c>
      <c r="DY199" t="str">
        <f>IF(Table1[[#This Row],[Ledger 11]]="","",IF(Table1[[#This Row],[Effect 11]]="Dr.","Yes","No"))</f>
        <v/>
      </c>
      <c r="DZ199" t="str">
        <f>IF(Table1[[#This Row],[Ledger 11]]="","",Table1[[#This Row],[Ledger 11]])</f>
        <v/>
      </c>
      <c r="EA199" t="str">
        <f>IF(Table1[[#This Row],[Ledger 11]]="","",IF(Table1[[#This Row],[Effect 11]]="Dr.",-Table1[[#This Row],[Amount 11]],Table1[[#This Row],[Amount 11]]))</f>
        <v/>
      </c>
      <c r="ED199" t="str">
        <f>IF(Table1[[#This Row],[Ledger 12]]="","","No")</f>
        <v/>
      </c>
      <c r="EE199" t="str">
        <f>IF(Table1[[#This Row],[Ledger 12]]="","",IF(Table1[[#This Row],[Effect 12]]="Dr.","Yes","No"))</f>
        <v/>
      </c>
      <c r="EF199" t="str">
        <f>IF(Table1[[#This Row],[Ledger 12]]="","",Table1[[#This Row],[Ledger 12]])</f>
        <v/>
      </c>
      <c r="EG199" t="str">
        <f>IF(Table1[[#This Row],[Ledger 12]]="","",IF(Table1[[#This Row],[Effect 12]]="Dr.",-Table1[[#This Row],[Amount 12]],Table1[[#This Row],[Amount 12]]))</f>
        <v/>
      </c>
      <c r="EJ199" t="str">
        <f>IF(Table1[[#This Row],[Ledger 13]]="","","No")</f>
        <v/>
      </c>
      <c r="EK199" t="str">
        <f>IF(Table1[[#This Row],[Ledger 13]]="","",IF(Table1[[#This Row],[Effect 13]]="Dr.","Yes","No"))</f>
        <v/>
      </c>
      <c r="EL199" t="str">
        <f>IF(Table1[[#This Row],[Ledger 13]]="","",Table1[[#This Row],[Ledger 13]])</f>
        <v/>
      </c>
      <c r="EM199" t="str">
        <f>IF(Table1[[#This Row],[Ledger 13]]="","",IF(Table1[[#This Row],[Effect 13]]="Dr.",-Table1[[#This Row],[Amount 13]],Table1[[#This Row],[Amount 13]]))</f>
        <v/>
      </c>
      <c r="EP199" t="str">
        <f>IF(Table1[[#This Row],[Ledger 14]]="","","No")</f>
        <v/>
      </c>
      <c r="EQ199" t="str">
        <f>IF(Table1[[#This Row],[Ledger 14]]="","",IF(Table1[[#This Row],[Effect 14]]="Dr.","Yes","No"))</f>
        <v/>
      </c>
      <c r="ER199" t="str">
        <f>IF(Table1[[#This Row],[Ledger 14]]="","",Table1[[#This Row],[Ledger 14]])</f>
        <v/>
      </c>
      <c r="ES199" t="str">
        <f>IF(Table1[[#This Row],[Ledger 14]]="","",IF(Table1[[#This Row],[Effect 14]]="Dr.",-Table1[[#This Row],[Amount 14]],Table1[[#This Row],[Amount 14]]))</f>
        <v/>
      </c>
      <c r="EV199" t="str">
        <f>IF(Table1[[#This Row],[Ledger 15]]="","","No")</f>
        <v/>
      </c>
      <c r="EW199" t="str">
        <f>IF(Table1[[#This Row],[Ledger 15]]="","",IF(Table1[[#This Row],[Effect 15]]="Dr.","Yes","No"))</f>
        <v/>
      </c>
      <c r="EX199" t="str">
        <f>IF(Table1[[#This Row],[Ledger 15]]="","",Table1[[#This Row],[Ledger 15]])</f>
        <v/>
      </c>
      <c r="EY199" t="str">
        <f>IF(Table1[[#This Row],[Ledger 15]]="","",IF(Table1[[#This Row],[Effect 15]]="Dr.",-Table1[[#This Row],[Amount 15]],Table1[[#This Row],[Amount 15]]))</f>
        <v/>
      </c>
      <c r="FD1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99">
        <f>IF(Table1[[#This Row],[Date]]="",0,IF(AND(Table1[[#This Row],[Date]]&gt;=$FE$2,Table1[[#This Row],[Date]]&lt;=$FE$3),0,1))</f>
        <v>0</v>
      </c>
      <c r="FF199">
        <f>IF(Table1[[#This Row],[Date]]="",0,IF(TYPE(VLOOKUP(Table1[[#This Row],[Voucher Type]],Table1[[#All],[Voucher Type Master]],1,FALSE))=16,1,0))</f>
        <v>0</v>
      </c>
      <c r="FG199">
        <f>IF(TYPE(IF(Table1[[#This Row],[Date]]="",0,IF(VLOOKUP(Table1[[#This Row],[Voucher Type]],$FY$5:$FZ$13,2,0)=Table1[[#This Row],[Effect 1]],0,1)))=16,1,0)</f>
        <v>0</v>
      </c>
      <c r="FH1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99">
        <f>IF(LEN(Table1[[#This Row],[Ledger 1]])&gt;0,IF(TYPE(VLOOKUP(Table1[[#This Row],[Ledger 1]],GZ:GZ,1,0))=16,1,0),0)</f>
        <v>0</v>
      </c>
      <c r="FJ199">
        <f>IF(LEN(Table1[[#This Row],[Ledger 2]])&gt;0,IF(TYPE(VLOOKUP(Table1[[#This Row],[Ledger 2]],GZ:GZ,1,0))=16,1,0),0)</f>
        <v>0</v>
      </c>
      <c r="FK199">
        <f>IF(LEN(Table1[[#This Row],[Ledger 3]])&gt;0,IF(TYPE(VLOOKUP(Table1[[#This Row],[Ledger 3]],GZ:GZ,1,0))=16,1,0),0)</f>
        <v>0</v>
      </c>
      <c r="FL199">
        <f>IF(LEN(Table1[[#This Row],[Ledger 4]])&gt;0,IF(TYPE(VLOOKUP(Table1[[#This Row],[Ledger 4]],GZ:GZ,1,0))=16,1,0),0)</f>
        <v>0</v>
      </c>
      <c r="FM199">
        <f>IF(LEN(Table1[[#This Row],[Ledger 5]])&gt;0,IF(TYPE(VLOOKUP(Table1[[#This Row],[Ledger 5]],GZ:GZ,1,0))=16,1,0),0)</f>
        <v>0</v>
      </c>
      <c r="FN199">
        <f>IF(LEN(Table1[[#This Row],[Ledger 6]])&gt;0,IF(TYPE(VLOOKUP(Table1[[#This Row],[Ledger 6]],$GZ:$GZ,1,0))=16,1,0),0)</f>
        <v>0</v>
      </c>
      <c r="FO199">
        <f>IF(LEN(Table1[[#This Row],[Ledger 7]])&gt;0,IF(TYPE(VLOOKUP(Table1[[#This Row],[Ledger 7]],$GZ:$GZ,1,0))=16,1,0),0)</f>
        <v>0</v>
      </c>
      <c r="FP199">
        <f>IF(LEN(Table1[[#This Row],[Ledger 8]])&gt;0,IF(TYPE(VLOOKUP(Table1[[#This Row],[Ledger 8]],$GZ:$GZ,1,0))=16,1,0),0)</f>
        <v>0</v>
      </c>
      <c r="FQ199">
        <f>IF(LEN(Table1[[#This Row],[Ledger 9]])&gt;0,IF(TYPE(VLOOKUP(Table1[[#This Row],[Ledger 9]],$GZ:$GZ,1,0))=16,1,0),0)</f>
        <v>0</v>
      </c>
      <c r="FR199">
        <f>IF(LEN(Table1[[#This Row],[Ledger 10]])&gt;0,IF(TYPE(VLOOKUP(Table1[[#This Row],[Ledger 10]],$GZ:$GZ,1,0))=16,1,0),0)</f>
        <v>0</v>
      </c>
      <c r="FS199">
        <f>IF(LEN(Table1[[#This Row],[Ledger 11]])&gt;0,IF(TYPE(VLOOKUP(Table1[[#This Row],[Ledger 11]],$GZ:$GZ,1,0))=16,1,0),0)</f>
        <v>0</v>
      </c>
      <c r="FT199">
        <f>IF(LEN(Table1[[#This Row],[Ledger 12]])&gt;0,IF(TYPE(VLOOKUP(Table1[[#This Row],[Ledger 12]],$GZ:$GZ,1,0))=16,1,0),0)</f>
        <v>0</v>
      </c>
      <c r="FU199">
        <f>IF(LEN(Table1[[#This Row],[Ledger 13]])&gt;0,IF(TYPE(VLOOKUP(Table1[[#This Row],[Ledger 13]],$GZ:$GZ,1,0))=16,1,0),0)</f>
        <v>0</v>
      </c>
      <c r="FV199">
        <f>IF(LEN(Table1[[#This Row],[Ledger 14]])&gt;0,IF(TYPE(VLOOKUP(Table1[[#This Row],[Ledger 14]],$GZ:$GZ,1,0))=16,1,0),0)</f>
        <v>0</v>
      </c>
      <c r="FW199">
        <f>IF(LEN(Table1[[#This Row],[Ledger 15]])&gt;0,IF(TYPE(VLOOKUP(Table1[[#This Row],[Ledger 15]],$GZ:$GZ,1,0))=16,1,0),0)</f>
        <v>0</v>
      </c>
    </row>
    <row r="200" spans="4:179" ht="33" customHeight="1" x14ac:dyDescent="0.45">
      <c r="D200" s="8">
        <f t="shared" ref="D200:D263" si="12">D199+1</f>
        <v>195</v>
      </c>
      <c r="E200" s="32"/>
      <c r="F200" s="34"/>
      <c r="G200" s="34"/>
      <c r="H200" s="34"/>
      <c r="I200" s="34"/>
      <c r="J200" s="38"/>
      <c r="K200" s="33"/>
      <c r="L200" s="36"/>
      <c r="M200" s="35"/>
      <c r="N200" s="34"/>
      <c r="O200" s="41"/>
      <c r="P200" s="35"/>
      <c r="Q200" s="34"/>
      <c r="R200" s="37"/>
      <c r="S200" s="35"/>
      <c r="T200" s="34"/>
      <c r="U200" s="37"/>
      <c r="V200" s="35"/>
      <c r="W200" s="34"/>
      <c r="X200" s="37"/>
      <c r="Y200" s="35"/>
      <c r="Z200" s="34"/>
      <c r="AA200" s="37"/>
      <c r="AB200" s="35"/>
      <c r="AC200" s="34"/>
      <c r="AD200" s="37"/>
      <c r="AE200" s="35"/>
      <c r="AF200" s="34"/>
      <c r="AG200" s="37"/>
      <c r="AH200" s="35"/>
      <c r="AI200" s="34"/>
      <c r="AJ200" s="37"/>
      <c r="AK200" s="35"/>
      <c r="AL200" s="34"/>
      <c r="AM200" s="37"/>
      <c r="AN200" s="35"/>
      <c r="AO200" s="34"/>
      <c r="AP200" s="37"/>
      <c r="AQ200" s="35"/>
      <c r="AR200" s="34"/>
      <c r="AS200" s="37"/>
      <c r="AT200" s="35"/>
      <c r="AU200" s="34"/>
      <c r="AV200" s="37"/>
      <c r="AW200" s="35"/>
      <c r="AX200" s="34"/>
      <c r="AY200" s="37"/>
      <c r="AZ200" s="35"/>
      <c r="BA200" s="34"/>
      <c r="BB200" s="37"/>
      <c r="BC2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0" s="7"/>
      <c r="BF200" t="str">
        <f>IF(Table1[[#This Row],[Date]]="","","&amp;lt;VOUCHER REMOTEID="&amp;""""&amp;$A$11&amp;$A$13&amp;ROW()&amp;""""&amp;" VCHTYPE="""&amp;F200&amp;""" ACTION="""&amp;"Create"&amp;"""&amp;gt;")</f>
        <v/>
      </c>
      <c r="BG200" t="str">
        <f>IF(Table1[[#This Row],[Date]]="","",TEXT(Table1[[#This Row],[Date]],"yyyymmdd"))</f>
        <v/>
      </c>
      <c r="BH200" t="str">
        <f>Table1[[#This Row],[Date2]]</f>
        <v/>
      </c>
      <c r="BI200" t="str">
        <f>IF(Table1[[#This Row],[Date]]="","",Table1[[#This Row],[Voucher Type]])</f>
        <v/>
      </c>
      <c r="BJ200" t="str">
        <f>IF(Table1[[#This Row],[Ref No / Invoice No]]="","",Table1[[#This Row],[Ref No / Invoice No]])</f>
        <v/>
      </c>
      <c r="BK200" t="str">
        <f>IF(Table1[[#This Row],[Voucher No]]="","",Table1[[#This Row],[Voucher No]])</f>
        <v/>
      </c>
      <c r="BL200" t="str">
        <f>IF(Table1[[#This Row],[Date]]="","",Table1[[#This Row],[Narration]])</f>
        <v/>
      </c>
      <c r="BM200" t="str">
        <f>IF(Table1[[#This Row],[Date]]="","",$A$11&amp;$A$13&amp;ROW())</f>
        <v/>
      </c>
      <c r="BN200" t="str">
        <f>IF(Table1[[#This Row],[Date]]="","",$A$13)</f>
        <v/>
      </c>
      <c r="BP200" t="str">
        <f>IF(Table1[[#This Row],[Ledger 1]]="","","No")</f>
        <v/>
      </c>
      <c r="BQ200" t="str">
        <f>IF(Table1[[#This Row],[Date]]="","",IF(Table1[[#This Row],[Effect 1]]="Dr.","Yes","No"))</f>
        <v/>
      </c>
      <c r="BR200" t="str">
        <f>IF(Table1[[#This Row],[Date]]="","",Table1[[#This Row],[Ledger 1]])</f>
        <v/>
      </c>
      <c r="BS200" t="str">
        <f>IF(Table1[[#This Row],[Date]]="","",IF(Table1[[#This Row],[Effect 1]]="Dr.",-Table1[[#This Row],[Amount 1]],Table1[[#This Row],[Amount 1]]))</f>
        <v/>
      </c>
      <c r="BV200" t="str">
        <f>IF(Table1[[#This Row],[Ledger 2]]="","","No")</f>
        <v/>
      </c>
      <c r="BW200" t="str">
        <f>IF(Table1[[#This Row],[Date]]="","",IF(Table1[[#This Row],[Effect 2]]="Dr.","Yes","No"))</f>
        <v/>
      </c>
      <c r="BX200" t="str">
        <f>IF(Table1[[#This Row],[Date]]="","",Table1[[#This Row],[Ledger 2]])</f>
        <v/>
      </c>
      <c r="BY200" t="str">
        <f>IF(Table1[[#This Row],[Date]]="","",IF(Table1[[#This Row],[Effect 2]]="Dr.",-Table1[[#This Row],[Amount 2]],Table1[[#This Row],[Amount 2]]))</f>
        <v/>
      </c>
      <c r="CB200" t="str">
        <f>IF(Table1[[#This Row],[Ledger 3]]="","","No")</f>
        <v/>
      </c>
      <c r="CC200" t="str">
        <f>IF(Table1[[#This Row],[Ledger 3]]="","",IF(Table1[[#This Row],[Effect 3]]="Dr.","Yes","No"))</f>
        <v/>
      </c>
      <c r="CD200" t="str">
        <f>IF(Table1[[#This Row],[Ledger 3]]="","",Table1[[#This Row],[Ledger 3]])</f>
        <v/>
      </c>
      <c r="CE200" t="str">
        <f>IF(Table1[[#This Row],[Ledger 3]]="","",IF(Table1[[#This Row],[Effect 3]]="Dr.",-Table1[[#This Row],[Amount 3]],Table1[[#This Row],[Amount 3]]))</f>
        <v/>
      </c>
      <c r="CH200" t="str">
        <f>IF(Table1[[#This Row],[Ledger 4]]="","","No")</f>
        <v/>
      </c>
      <c r="CI200" t="str">
        <f>IF(Table1[[#This Row],[Ledger 4]]="","",IF(Table1[[#This Row],[Effect 4]]="Dr.","Yes","No"))</f>
        <v/>
      </c>
      <c r="CJ200" t="str">
        <f>IF(Table1[[#This Row],[Ledger 4]]="","",Table1[[#This Row],[Ledger 4]])</f>
        <v/>
      </c>
      <c r="CK200" t="str">
        <f>IF(Table1[[#This Row],[Ledger 4]]="","",IF(Table1[[#This Row],[Effect 4]]="Dr.",-Table1[[#This Row],[Amount 4]],Table1[[#This Row],[Amount 4]]))</f>
        <v/>
      </c>
      <c r="CN200" t="str">
        <f>IF(Table1[[#This Row],[Ledger 5]]="","","No")</f>
        <v/>
      </c>
      <c r="CO200" t="str">
        <f>IF(Table1[[#This Row],[Ledger 5]]="","",IF(Table1[[#This Row],[Effect 5]]="Dr.","Yes","No"))</f>
        <v/>
      </c>
      <c r="CP200" t="str">
        <f>IF(Table1[[#This Row],[Ledger 5]]="","",Table1[[#This Row],[Ledger 5]])</f>
        <v/>
      </c>
      <c r="CQ200" t="str">
        <f>IF(Table1[[#This Row],[Ledger 5]]="","",IF(Table1[[#This Row],[Effect 5]]="Dr.",-Table1[[#This Row],[Amount 5]],Table1[[#This Row],[Amount 5]]))</f>
        <v/>
      </c>
      <c r="CT200" t="str">
        <f>IF(Table1[[#This Row],[Ledger 6]]="","","No")</f>
        <v/>
      </c>
      <c r="CU200" t="str">
        <f>IF(Table1[[#This Row],[Ledger 6]]="","",IF(Table1[[#This Row],[Effect 6]]="Dr.","Yes","No"))</f>
        <v/>
      </c>
      <c r="CV200" t="str">
        <f>IF(Table1[[#This Row],[Ledger 6]]="","",Table1[[#This Row],[Ledger 6]])</f>
        <v/>
      </c>
      <c r="CW200" t="str">
        <f>IF(Table1[[#This Row],[Ledger 6]]="","",IF(Table1[[#This Row],[Effect 6]]="Dr.",-Table1[[#This Row],[Amount 6]],Table1[[#This Row],[Amount 6]]))</f>
        <v/>
      </c>
      <c r="CZ200" t="str">
        <f>IF(Table1[[#This Row],[Ledger 7]]="","","No")</f>
        <v/>
      </c>
      <c r="DA200" t="str">
        <f>IF(Table1[[#This Row],[Ledger 7]]="","",IF(Table1[[#This Row],[Effect 7]]="Dr.","Yes","No"))</f>
        <v/>
      </c>
      <c r="DB200" t="str">
        <f>IF(Table1[[#This Row],[Ledger 7]]="","",Table1[[#This Row],[Ledger 7]])</f>
        <v/>
      </c>
      <c r="DC200" t="str">
        <f>IF(Table1[[#This Row],[Ledger 7]]="","",IF(Table1[[#This Row],[Effect 7]]="Dr.",-Table1[[#This Row],[Amount 7]],Table1[[#This Row],[Amount 7]]))</f>
        <v/>
      </c>
      <c r="DF200" t="str">
        <f>IF(Table1[[#This Row],[Ledger 8]]="","","No")</f>
        <v/>
      </c>
      <c r="DG200" t="str">
        <f>IF(Table1[[#This Row],[Ledger 8]]="","",IF(Table1[[#This Row],[Effect 8]]="Dr.","Yes","No"))</f>
        <v/>
      </c>
      <c r="DH200" t="str">
        <f>IF(Table1[[#This Row],[Ledger 8]]="","",Table1[[#This Row],[Ledger 8]])</f>
        <v/>
      </c>
      <c r="DI200" t="str">
        <f>IF(Table1[[#This Row],[Ledger 8]]="","",IF(Table1[[#This Row],[Effect 8]]="Dr.",-Table1[[#This Row],[Amount 8]],Table1[[#This Row],[Amount 8]]))</f>
        <v/>
      </c>
      <c r="DL200" t="str">
        <f>IF(Table1[[#This Row],[Ledger 9]]="","","No")</f>
        <v/>
      </c>
      <c r="DM200" t="str">
        <f>IF(Table1[[#This Row],[Ledger 9]]="","",IF(Table1[[#This Row],[Effect 9]]="Dr.","Yes","No"))</f>
        <v/>
      </c>
      <c r="DN200" t="str">
        <f>IF(Table1[[#This Row],[Ledger 9]]="","",Table1[[#This Row],[Ledger 9]])</f>
        <v/>
      </c>
      <c r="DO200" t="str">
        <f>IF(Table1[[#This Row],[Ledger 9]]="","",IF(Table1[[#This Row],[Effect 9]]="Dr.",-Table1[[#This Row],[Amount 9]],Table1[[#This Row],[Amount 9]]))</f>
        <v/>
      </c>
      <c r="DR200" t="str">
        <f>IF(Table1[[#This Row],[Ledger 10]]="","","No")</f>
        <v/>
      </c>
      <c r="DS200" t="str">
        <f>IF(Table1[[#This Row],[Ledger 10]]="","",IF(Table1[[#This Row],[Effect 10]]="Dr.","Yes","No"))</f>
        <v/>
      </c>
      <c r="DT200" t="str">
        <f>IF(Table1[[#This Row],[Ledger 10]]="","",Table1[[#This Row],[Ledger 10]])</f>
        <v/>
      </c>
      <c r="DU200" t="str">
        <f>IF(Table1[[#This Row],[Ledger 10]]="","",IF(Table1[[#This Row],[Effect 10]]="Dr.",-Table1[[#This Row],[Amount 10]],Table1[[#This Row],[Amount 10]]))</f>
        <v/>
      </c>
      <c r="DX200" t="str">
        <f>IF(Table1[[#This Row],[Ledger 11]]="","","No")</f>
        <v/>
      </c>
      <c r="DY200" t="str">
        <f>IF(Table1[[#This Row],[Ledger 11]]="","",IF(Table1[[#This Row],[Effect 11]]="Dr.","Yes","No"))</f>
        <v/>
      </c>
      <c r="DZ200" t="str">
        <f>IF(Table1[[#This Row],[Ledger 11]]="","",Table1[[#This Row],[Ledger 11]])</f>
        <v/>
      </c>
      <c r="EA200" t="str">
        <f>IF(Table1[[#This Row],[Ledger 11]]="","",IF(Table1[[#This Row],[Effect 11]]="Dr.",-Table1[[#This Row],[Amount 11]],Table1[[#This Row],[Amount 11]]))</f>
        <v/>
      </c>
      <c r="ED200" t="str">
        <f>IF(Table1[[#This Row],[Ledger 12]]="","","No")</f>
        <v/>
      </c>
      <c r="EE200" t="str">
        <f>IF(Table1[[#This Row],[Ledger 12]]="","",IF(Table1[[#This Row],[Effect 12]]="Dr.","Yes","No"))</f>
        <v/>
      </c>
      <c r="EF200" t="str">
        <f>IF(Table1[[#This Row],[Ledger 12]]="","",Table1[[#This Row],[Ledger 12]])</f>
        <v/>
      </c>
      <c r="EG200" t="str">
        <f>IF(Table1[[#This Row],[Ledger 12]]="","",IF(Table1[[#This Row],[Effect 12]]="Dr.",-Table1[[#This Row],[Amount 12]],Table1[[#This Row],[Amount 12]]))</f>
        <v/>
      </c>
      <c r="EJ200" t="str">
        <f>IF(Table1[[#This Row],[Ledger 13]]="","","No")</f>
        <v/>
      </c>
      <c r="EK200" t="str">
        <f>IF(Table1[[#This Row],[Ledger 13]]="","",IF(Table1[[#This Row],[Effect 13]]="Dr.","Yes","No"))</f>
        <v/>
      </c>
      <c r="EL200" t="str">
        <f>IF(Table1[[#This Row],[Ledger 13]]="","",Table1[[#This Row],[Ledger 13]])</f>
        <v/>
      </c>
      <c r="EM200" t="str">
        <f>IF(Table1[[#This Row],[Ledger 13]]="","",IF(Table1[[#This Row],[Effect 13]]="Dr.",-Table1[[#This Row],[Amount 13]],Table1[[#This Row],[Amount 13]]))</f>
        <v/>
      </c>
      <c r="EP200" t="str">
        <f>IF(Table1[[#This Row],[Ledger 14]]="","","No")</f>
        <v/>
      </c>
      <c r="EQ200" t="str">
        <f>IF(Table1[[#This Row],[Ledger 14]]="","",IF(Table1[[#This Row],[Effect 14]]="Dr.","Yes","No"))</f>
        <v/>
      </c>
      <c r="ER200" t="str">
        <f>IF(Table1[[#This Row],[Ledger 14]]="","",Table1[[#This Row],[Ledger 14]])</f>
        <v/>
      </c>
      <c r="ES200" t="str">
        <f>IF(Table1[[#This Row],[Ledger 14]]="","",IF(Table1[[#This Row],[Effect 14]]="Dr.",-Table1[[#This Row],[Amount 14]],Table1[[#This Row],[Amount 14]]))</f>
        <v/>
      </c>
      <c r="EV200" t="str">
        <f>IF(Table1[[#This Row],[Ledger 15]]="","","No")</f>
        <v/>
      </c>
      <c r="EW200" t="str">
        <f>IF(Table1[[#This Row],[Ledger 15]]="","",IF(Table1[[#This Row],[Effect 15]]="Dr.","Yes","No"))</f>
        <v/>
      </c>
      <c r="EX200" t="str">
        <f>IF(Table1[[#This Row],[Ledger 15]]="","",Table1[[#This Row],[Ledger 15]])</f>
        <v/>
      </c>
      <c r="EY200" t="str">
        <f>IF(Table1[[#This Row],[Ledger 15]]="","",IF(Table1[[#This Row],[Effect 15]]="Dr.",-Table1[[#This Row],[Amount 15]],Table1[[#This Row],[Amount 15]]))</f>
        <v/>
      </c>
      <c r="FD2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0">
        <f>IF(Table1[[#This Row],[Date]]="",0,IF(AND(Table1[[#This Row],[Date]]&gt;=$FE$2,Table1[[#This Row],[Date]]&lt;=$FE$3),0,1))</f>
        <v>0</v>
      </c>
      <c r="FF200">
        <f>IF(Table1[[#This Row],[Date]]="",0,IF(TYPE(VLOOKUP(Table1[[#This Row],[Voucher Type]],Table1[[#All],[Voucher Type Master]],1,FALSE))=16,1,0))</f>
        <v>0</v>
      </c>
      <c r="FG200">
        <f>IF(TYPE(IF(Table1[[#This Row],[Date]]="",0,IF(VLOOKUP(Table1[[#This Row],[Voucher Type]],$FY$5:$FZ$13,2,0)=Table1[[#This Row],[Effect 1]],0,1)))=16,1,0)</f>
        <v>0</v>
      </c>
      <c r="FH2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0">
        <f>IF(LEN(Table1[[#This Row],[Ledger 1]])&gt;0,IF(TYPE(VLOOKUP(Table1[[#This Row],[Ledger 1]],GZ:GZ,1,0))=16,1,0),0)</f>
        <v>0</v>
      </c>
      <c r="FJ200">
        <f>IF(LEN(Table1[[#This Row],[Ledger 2]])&gt;0,IF(TYPE(VLOOKUP(Table1[[#This Row],[Ledger 2]],GZ:GZ,1,0))=16,1,0),0)</f>
        <v>0</v>
      </c>
      <c r="FK200">
        <f>IF(LEN(Table1[[#This Row],[Ledger 3]])&gt;0,IF(TYPE(VLOOKUP(Table1[[#This Row],[Ledger 3]],GZ:GZ,1,0))=16,1,0),0)</f>
        <v>0</v>
      </c>
      <c r="FL200">
        <f>IF(LEN(Table1[[#This Row],[Ledger 4]])&gt;0,IF(TYPE(VLOOKUP(Table1[[#This Row],[Ledger 4]],GZ:GZ,1,0))=16,1,0),0)</f>
        <v>0</v>
      </c>
      <c r="FM200">
        <f>IF(LEN(Table1[[#This Row],[Ledger 5]])&gt;0,IF(TYPE(VLOOKUP(Table1[[#This Row],[Ledger 5]],GZ:GZ,1,0))=16,1,0),0)</f>
        <v>0</v>
      </c>
      <c r="FN200">
        <f>IF(LEN(Table1[[#This Row],[Ledger 6]])&gt;0,IF(TYPE(VLOOKUP(Table1[[#This Row],[Ledger 6]],$GZ:$GZ,1,0))=16,1,0),0)</f>
        <v>0</v>
      </c>
      <c r="FO200">
        <f>IF(LEN(Table1[[#This Row],[Ledger 7]])&gt;0,IF(TYPE(VLOOKUP(Table1[[#This Row],[Ledger 7]],$GZ:$GZ,1,0))=16,1,0),0)</f>
        <v>0</v>
      </c>
      <c r="FP200">
        <f>IF(LEN(Table1[[#This Row],[Ledger 8]])&gt;0,IF(TYPE(VLOOKUP(Table1[[#This Row],[Ledger 8]],$GZ:$GZ,1,0))=16,1,0),0)</f>
        <v>0</v>
      </c>
      <c r="FQ200">
        <f>IF(LEN(Table1[[#This Row],[Ledger 9]])&gt;0,IF(TYPE(VLOOKUP(Table1[[#This Row],[Ledger 9]],$GZ:$GZ,1,0))=16,1,0),0)</f>
        <v>0</v>
      </c>
      <c r="FR200">
        <f>IF(LEN(Table1[[#This Row],[Ledger 10]])&gt;0,IF(TYPE(VLOOKUP(Table1[[#This Row],[Ledger 10]],$GZ:$GZ,1,0))=16,1,0),0)</f>
        <v>0</v>
      </c>
      <c r="FS200">
        <f>IF(LEN(Table1[[#This Row],[Ledger 11]])&gt;0,IF(TYPE(VLOOKUP(Table1[[#This Row],[Ledger 11]],$GZ:$GZ,1,0))=16,1,0),0)</f>
        <v>0</v>
      </c>
      <c r="FT200">
        <f>IF(LEN(Table1[[#This Row],[Ledger 12]])&gt;0,IF(TYPE(VLOOKUP(Table1[[#This Row],[Ledger 12]],$GZ:$GZ,1,0))=16,1,0),0)</f>
        <v>0</v>
      </c>
      <c r="FU200">
        <f>IF(LEN(Table1[[#This Row],[Ledger 13]])&gt;0,IF(TYPE(VLOOKUP(Table1[[#This Row],[Ledger 13]],$GZ:$GZ,1,0))=16,1,0),0)</f>
        <v>0</v>
      </c>
      <c r="FV200">
        <f>IF(LEN(Table1[[#This Row],[Ledger 14]])&gt;0,IF(TYPE(VLOOKUP(Table1[[#This Row],[Ledger 14]],$GZ:$GZ,1,0))=16,1,0),0)</f>
        <v>0</v>
      </c>
      <c r="FW200">
        <f>IF(LEN(Table1[[#This Row],[Ledger 15]])&gt;0,IF(TYPE(VLOOKUP(Table1[[#This Row],[Ledger 15]],$GZ:$GZ,1,0))=16,1,0),0)</f>
        <v>0</v>
      </c>
    </row>
    <row r="201" spans="4:179" ht="33" customHeight="1" x14ac:dyDescent="0.45">
      <c r="D201" s="8">
        <f t="shared" si="12"/>
        <v>196</v>
      </c>
      <c r="E201" s="32"/>
      <c r="F201" s="34"/>
      <c r="G201" s="34"/>
      <c r="H201" s="34"/>
      <c r="I201" s="34"/>
      <c r="J201" s="38"/>
      <c r="K201" s="33"/>
      <c r="L201" s="36"/>
      <c r="M201" s="35"/>
      <c r="N201" s="34"/>
      <c r="O201" s="41"/>
      <c r="P201" s="35"/>
      <c r="Q201" s="34"/>
      <c r="R201" s="37"/>
      <c r="S201" s="35"/>
      <c r="T201" s="34"/>
      <c r="U201" s="37"/>
      <c r="V201" s="35"/>
      <c r="W201" s="34"/>
      <c r="X201" s="37"/>
      <c r="Y201" s="35"/>
      <c r="Z201" s="34"/>
      <c r="AA201" s="37"/>
      <c r="AB201" s="35"/>
      <c r="AC201" s="34"/>
      <c r="AD201" s="37"/>
      <c r="AE201" s="35"/>
      <c r="AF201" s="34"/>
      <c r="AG201" s="37"/>
      <c r="AH201" s="35"/>
      <c r="AI201" s="34"/>
      <c r="AJ201" s="37"/>
      <c r="AK201" s="35"/>
      <c r="AL201" s="34"/>
      <c r="AM201" s="37"/>
      <c r="AN201" s="35"/>
      <c r="AO201" s="34"/>
      <c r="AP201" s="37"/>
      <c r="AQ201" s="35"/>
      <c r="AR201" s="34"/>
      <c r="AS201" s="37"/>
      <c r="AT201" s="35"/>
      <c r="AU201" s="34"/>
      <c r="AV201" s="37"/>
      <c r="AW201" s="35"/>
      <c r="AX201" s="34"/>
      <c r="AY201" s="37"/>
      <c r="AZ201" s="35"/>
      <c r="BA201" s="34"/>
      <c r="BB201" s="37"/>
      <c r="BC2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1" s="7"/>
      <c r="BF201" t="str">
        <f>IF(Table1[[#This Row],[Date]]="","","&amp;lt;VOUCHER REMOTEID="&amp;""""&amp;$A$11&amp;$A$13&amp;ROW()&amp;""""&amp;" VCHTYPE="""&amp;F201&amp;""" ACTION="""&amp;"Create"&amp;"""&amp;gt;")</f>
        <v/>
      </c>
      <c r="BG201" t="str">
        <f>IF(Table1[[#This Row],[Date]]="","",TEXT(Table1[[#This Row],[Date]],"yyyymmdd"))</f>
        <v/>
      </c>
      <c r="BH201" t="str">
        <f>Table1[[#This Row],[Date2]]</f>
        <v/>
      </c>
      <c r="BI201" t="str">
        <f>IF(Table1[[#This Row],[Date]]="","",Table1[[#This Row],[Voucher Type]])</f>
        <v/>
      </c>
      <c r="BJ201" t="str">
        <f>IF(Table1[[#This Row],[Ref No / Invoice No]]="","",Table1[[#This Row],[Ref No / Invoice No]])</f>
        <v/>
      </c>
      <c r="BK201" t="str">
        <f>IF(Table1[[#This Row],[Voucher No]]="","",Table1[[#This Row],[Voucher No]])</f>
        <v/>
      </c>
      <c r="BL201" t="str">
        <f>IF(Table1[[#This Row],[Date]]="","",Table1[[#This Row],[Narration]])</f>
        <v/>
      </c>
      <c r="BM201" t="str">
        <f>IF(Table1[[#This Row],[Date]]="","",$A$11&amp;$A$13&amp;ROW())</f>
        <v/>
      </c>
      <c r="BN201" t="str">
        <f>IF(Table1[[#This Row],[Date]]="","",$A$13)</f>
        <v/>
      </c>
      <c r="BP201" t="str">
        <f>IF(Table1[[#This Row],[Ledger 1]]="","","No")</f>
        <v/>
      </c>
      <c r="BQ201" t="str">
        <f>IF(Table1[[#This Row],[Date]]="","",IF(Table1[[#This Row],[Effect 1]]="Dr.","Yes","No"))</f>
        <v/>
      </c>
      <c r="BR201" t="str">
        <f>IF(Table1[[#This Row],[Date]]="","",Table1[[#This Row],[Ledger 1]])</f>
        <v/>
      </c>
      <c r="BS201" t="str">
        <f>IF(Table1[[#This Row],[Date]]="","",IF(Table1[[#This Row],[Effect 1]]="Dr.",-Table1[[#This Row],[Amount 1]],Table1[[#This Row],[Amount 1]]))</f>
        <v/>
      </c>
      <c r="BV201" t="str">
        <f>IF(Table1[[#This Row],[Ledger 2]]="","","No")</f>
        <v/>
      </c>
      <c r="BW201" t="str">
        <f>IF(Table1[[#This Row],[Date]]="","",IF(Table1[[#This Row],[Effect 2]]="Dr.","Yes","No"))</f>
        <v/>
      </c>
      <c r="BX201" t="str">
        <f>IF(Table1[[#This Row],[Date]]="","",Table1[[#This Row],[Ledger 2]])</f>
        <v/>
      </c>
      <c r="BY201" t="str">
        <f>IF(Table1[[#This Row],[Date]]="","",IF(Table1[[#This Row],[Effect 2]]="Dr.",-Table1[[#This Row],[Amount 2]],Table1[[#This Row],[Amount 2]]))</f>
        <v/>
      </c>
      <c r="CB201" t="str">
        <f>IF(Table1[[#This Row],[Ledger 3]]="","","No")</f>
        <v/>
      </c>
      <c r="CC201" t="str">
        <f>IF(Table1[[#This Row],[Ledger 3]]="","",IF(Table1[[#This Row],[Effect 3]]="Dr.","Yes","No"))</f>
        <v/>
      </c>
      <c r="CD201" t="str">
        <f>IF(Table1[[#This Row],[Ledger 3]]="","",Table1[[#This Row],[Ledger 3]])</f>
        <v/>
      </c>
      <c r="CE201" t="str">
        <f>IF(Table1[[#This Row],[Ledger 3]]="","",IF(Table1[[#This Row],[Effect 3]]="Dr.",-Table1[[#This Row],[Amount 3]],Table1[[#This Row],[Amount 3]]))</f>
        <v/>
      </c>
      <c r="CH201" t="str">
        <f>IF(Table1[[#This Row],[Ledger 4]]="","","No")</f>
        <v/>
      </c>
      <c r="CI201" t="str">
        <f>IF(Table1[[#This Row],[Ledger 4]]="","",IF(Table1[[#This Row],[Effect 4]]="Dr.","Yes","No"))</f>
        <v/>
      </c>
      <c r="CJ201" t="str">
        <f>IF(Table1[[#This Row],[Ledger 4]]="","",Table1[[#This Row],[Ledger 4]])</f>
        <v/>
      </c>
      <c r="CK201" t="str">
        <f>IF(Table1[[#This Row],[Ledger 4]]="","",IF(Table1[[#This Row],[Effect 4]]="Dr.",-Table1[[#This Row],[Amount 4]],Table1[[#This Row],[Amount 4]]))</f>
        <v/>
      </c>
      <c r="CN201" t="str">
        <f>IF(Table1[[#This Row],[Ledger 5]]="","","No")</f>
        <v/>
      </c>
      <c r="CO201" t="str">
        <f>IF(Table1[[#This Row],[Ledger 5]]="","",IF(Table1[[#This Row],[Effect 5]]="Dr.","Yes","No"))</f>
        <v/>
      </c>
      <c r="CP201" t="str">
        <f>IF(Table1[[#This Row],[Ledger 5]]="","",Table1[[#This Row],[Ledger 5]])</f>
        <v/>
      </c>
      <c r="CQ201" t="str">
        <f>IF(Table1[[#This Row],[Ledger 5]]="","",IF(Table1[[#This Row],[Effect 5]]="Dr.",-Table1[[#This Row],[Amount 5]],Table1[[#This Row],[Amount 5]]))</f>
        <v/>
      </c>
      <c r="CT201" t="str">
        <f>IF(Table1[[#This Row],[Ledger 6]]="","","No")</f>
        <v/>
      </c>
      <c r="CU201" t="str">
        <f>IF(Table1[[#This Row],[Ledger 6]]="","",IF(Table1[[#This Row],[Effect 6]]="Dr.","Yes","No"))</f>
        <v/>
      </c>
      <c r="CV201" t="str">
        <f>IF(Table1[[#This Row],[Ledger 6]]="","",Table1[[#This Row],[Ledger 6]])</f>
        <v/>
      </c>
      <c r="CW201" t="str">
        <f>IF(Table1[[#This Row],[Ledger 6]]="","",IF(Table1[[#This Row],[Effect 6]]="Dr.",-Table1[[#This Row],[Amount 6]],Table1[[#This Row],[Amount 6]]))</f>
        <v/>
      </c>
      <c r="CZ201" t="str">
        <f>IF(Table1[[#This Row],[Ledger 7]]="","","No")</f>
        <v/>
      </c>
      <c r="DA201" t="str">
        <f>IF(Table1[[#This Row],[Ledger 7]]="","",IF(Table1[[#This Row],[Effect 7]]="Dr.","Yes","No"))</f>
        <v/>
      </c>
      <c r="DB201" t="str">
        <f>IF(Table1[[#This Row],[Ledger 7]]="","",Table1[[#This Row],[Ledger 7]])</f>
        <v/>
      </c>
      <c r="DC201" t="str">
        <f>IF(Table1[[#This Row],[Ledger 7]]="","",IF(Table1[[#This Row],[Effect 7]]="Dr.",-Table1[[#This Row],[Amount 7]],Table1[[#This Row],[Amount 7]]))</f>
        <v/>
      </c>
      <c r="DF201" t="str">
        <f>IF(Table1[[#This Row],[Ledger 8]]="","","No")</f>
        <v/>
      </c>
      <c r="DG201" t="str">
        <f>IF(Table1[[#This Row],[Ledger 8]]="","",IF(Table1[[#This Row],[Effect 8]]="Dr.","Yes","No"))</f>
        <v/>
      </c>
      <c r="DH201" t="str">
        <f>IF(Table1[[#This Row],[Ledger 8]]="","",Table1[[#This Row],[Ledger 8]])</f>
        <v/>
      </c>
      <c r="DI201" t="str">
        <f>IF(Table1[[#This Row],[Ledger 8]]="","",IF(Table1[[#This Row],[Effect 8]]="Dr.",-Table1[[#This Row],[Amount 8]],Table1[[#This Row],[Amount 8]]))</f>
        <v/>
      </c>
      <c r="DL201" t="str">
        <f>IF(Table1[[#This Row],[Ledger 9]]="","","No")</f>
        <v/>
      </c>
      <c r="DM201" t="str">
        <f>IF(Table1[[#This Row],[Ledger 9]]="","",IF(Table1[[#This Row],[Effect 9]]="Dr.","Yes","No"))</f>
        <v/>
      </c>
      <c r="DN201" t="str">
        <f>IF(Table1[[#This Row],[Ledger 9]]="","",Table1[[#This Row],[Ledger 9]])</f>
        <v/>
      </c>
      <c r="DO201" t="str">
        <f>IF(Table1[[#This Row],[Ledger 9]]="","",IF(Table1[[#This Row],[Effect 9]]="Dr.",-Table1[[#This Row],[Amount 9]],Table1[[#This Row],[Amount 9]]))</f>
        <v/>
      </c>
      <c r="DR201" t="str">
        <f>IF(Table1[[#This Row],[Ledger 10]]="","","No")</f>
        <v/>
      </c>
      <c r="DS201" t="str">
        <f>IF(Table1[[#This Row],[Ledger 10]]="","",IF(Table1[[#This Row],[Effect 10]]="Dr.","Yes","No"))</f>
        <v/>
      </c>
      <c r="DT201" t="str">
        <f>IF(Table1[[#This Row],[Ledger 10]]="","",Table1[[#This Row],[Ledger 10]])</f>
        <v/>
      </c>
      <c r="DU201" t="str">
        <f>IF(Table1[[#This Row],[Ledger 10]]="","",IF(Table1[[#This Row],[Effect 10]]="Dr.",-Table1[[#This Row],[Amount 10]],Table1[[#This Row],[Amount 10]]))</f>
        <v/>
      </c>
      <c r="DX201" t="str">
        <f>IF(Table1[[#This Row],[Ledger 11]]="","","No")</f>
        <v/>
      </c>
      <c r="DY201" t="str">
        <f>IF(Table1[[#This Row],[Ledger 11]]="","",IF(Table1[[#This Row],[Effect 11]]="Dr.","Yes","No"))</f>
        <v/>
      </c>
      <c r="DZ201" t="str">
        <f>IF(Table1[[#This Row],[Ledger 11]]="","",Table1[[#This Row],[Ledger 11]])</f>
        <v/>
      </c>
      <c r="EA201" t="str">
        <f>IF(Table1[[#This Row],[Ledger 11]]="","",IF(Table1[[#This Row],[Effect 11]]="Dr.",-Table1[[#This Row],[Amount 11]],Table1[[#This Row],[Amount 11]]))</f>
        <v/>
      </c>
      <c r="ED201" t="str">
        <f>IF(Table1[[#This Row],[Ledger 12]]="","","No")</f>
        <v/>
      </c>
      <c r="EE201" t="str">
        <f>IF(Table1[[#This Row],[Ledger 12]]="","",IF(Table1[[#This Row],[Effect 12]]="Dr.","Yes","No"))</f>
        <v/>
      </c>
      <c r="EF201" t="str">
        <f>IF(Table1[[#This Row],[Ledger 12]]="","",Table1[[#This Row],[Ledger 12]])</f>
        <v/>
      </c>
      <c r="EG201" t="str">
        <f>IF(Table1[[#This Row],[Ledger 12]]="","",IF(Table1[[#This Row],[Effect 12]]="Dr.",-Table1[[#This Row],[Amount 12]],Table1[[#This Row],[Amount 12]]))</f>
        <v/>
      </c>
      <c r="EJ201" t="str">
        <f>IF(Table1[[#This Row],[Ledger 13]]="","","No")</f>
        <v/>
      </c>
      <c r="EK201" t="str">
        <f>IF(Table1[[#This Row],[Ledger 13]]="","",IF(Table1[[#This Row],[Effect 13]]="Dr.","Yes","No"))</f>
        <v/>
      </c>
      <c r="EL201" t="str">
        <f>IF(Table1[[#This Row],[Ledger 13]]="","",Table1[[#This Row],[Ledger 13]])</f>
        <v/>
      </c>
      <c r="EM201" t="str">
        <f>IF(Table1[[#This Row],[Ledger 13]]="","",IF(Table1[[#This Row],[Effect 13]]="Dr.",-Table1[[#This Row],[Amount 13]],Table1[[#This Row],[Amount 13]]))</f>
        <v/>
      </c>
      <c r="EP201" t="str">
        <f>IF(Table1[[#This Row],[Ledger 14]]="","","No")</f>
        <v/>
      </c>
      <c r="EQ201" t="str">
        <f>IF(Table1[[#This Row],[Ledger 14]]="","",IF(Table1[[#This Row],[Effect 14]]="Dr.","Yes","No"))</f>
        <v/>
      </c>
      <c r="ER201" t="str">
        <f>IF(Table1[[#This Row],[Ledger 14]]="","",Table1[[#This Row],[Ledger 14]])</f>
        <v/>
      </c>
      <c r="ES201" t="str">
        <f>IF(Table1[[#This Row],[Ledger 14]]="","",IF(Table1[[#This Row],[Effect 14]]="Dr.",-Table1[[#This Row],[Amount 14]],Table1[[#This Row],[Amount 14]]))</f>
        <v/>
      </c>
      <c r="EV201" t="str">
        <f>IF(Table1[[#This Row],[Ledger 15]]="","","No")</f>
        <v/>
      </c>
      <c r="EW201" t="str">
        <f>IF(Table1[[#This Row],[Ledger 15]]="","",IF(Table1[[#This Row],[Effect 15]]="Dr.","Yes","No"))</f>
        <v/>
      </c>
      <c r="EX201" t="str">
        <f>IF(Table1[[#This Row],[Ledger 15]]="","",Table1[[#This Row],[Ledger 15]])</f>
        <v/>
      </c>
      <c r="EY201" t="str">
        <f>IF(Table1[[#This Row],[Ledger 15]]="","",IF(Table1[[#This Row],[Effect 15]]="Dr.",-Table1[[#This Row],[Amount 15]],Table1[[#This Row],[Amount 15]]))</f>
        <v/>
      </c>
      <c r="FD2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1">
        <f>IF(Table1[[#This Row],[Date]]="",0,IF(AND(Table1[[#This Row],[Date]]&gt;=$FE$2,Table1[[#This Row],[Date]]&lt;=$FE$3),0,1))</f>
        <v>0</v>
      </c>
      <c r="FF201">
        <f>IF(Table1[[#This Row],[Date]]="",0,IF(TYPE(VLOOKUP(Table1[[#This Row],[Voucher Type]],Table1[[#All],[Voucher Type Master]],1,FALSE))=16,1,0))</f>
        <v>0</v>
      </c>
      <c r="FG201">
        <f>IF(TYPE(IF(Table1[[#This Row],[Date]]="",0,IF(VLOOKUP(Table1[[#This Row],[Voucher Type]],$FY$5:$FZ$13,2,0)=Table1[[#This Row],[Effect 1]],0,1)))=16,1,0)</f>
        <v>0</v>
      </c>
      <c r="FH2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1">
        <f>IF(LEN(Table1[[#This Row],[Ledger 1]])&gt;0,IF(TYPE(VLOOKUP(Table1[[#This Row],[Ledger 1]],GZ:GZ,1,0))=16,1,0),0)</f>
        <v>0</v>
      </c>
      <c r="FJ201">
        <f>IF(LEN(Table1[[#This Row],[Ledger 2]])&gt;0,IF(TYPE(VLOOKUP(Table1[[#This Row],[Ledger 2]],GZ:GZ,1,0))=16,1,0),0)</f>
        <v>0</v>
      </c>
      <c r="FK201">
        <f>IF(LEN(Table1[[#This Row],[Ledger 3]])&gt;0,IF(TYPE(VLOOKUP(Table1[[#This Row],[Ledger 3]],GZ:GZ,1,0))=16,1,0),0)</f>
        <v>0</v>
      </c>
      <c r="FL201">
        <f>IF(LEN(Table1[[#This Row],[Ledger 4]])&gt;0,IF(TYPE(VLOOKUP(Table1[[#This Row],[Ledger 4]],GZ:GZ,1,0))=16,1,0),0)</f>
        <v>0</v>
      </c>
      <c r="FM201">
        <f>IF(LEN(Table1[[#This Row],[Ledger 5]])&gt;0,IF(TYPE(VLOOKUP(Table1[[#This Row],[Ledger 5]],GZ:GZ,1,0))=16,1,0),0)</f>
        <v>0</v>
      </c>
      <c r="FN201">
        <f>IF(LEN(Table1[[#This Row],[Ledger 6]])&gt;0,IF(TYPE(VLOOKUP(Table1[[#This Row],[Ledger 6]],$GZ:$GZ,1,0))=16,1,0),0)</f>
        <v>0</v>
      </c>
      <c r="FO201">
        <f>IF(LEN(Table1[[#This Row],[Ledger 7]])&gt;0,IF(TYPE(VLOOKUP(Table1[[#This Row],[Ledger 7]],$GZ:$GZ,1,0))=16,1,0),0)</f>
        <v>0</v>
      </c>
      <c r="FP201">
        <f>IF(LEN(Table1[[#This Row],[Ledger 8]])&gt;0,IF(TYPE(VLOOKUP(Table1[[#This Row],[Ledger 8]],$GZ:$GZ,1,0))=16,1,0),0)</f>
        <v>0</v>
      </c>
      <c r="FQ201">
        <f>IF(LEN(Table1[[#This Row],[Ledger 9]])&gt;0,IF(TYPE(VLOOKUP(Table1[[#This Row],[Ledger 9]],$GZ:$GZ,1,0))=16,1,0),0)</f>
        <v>0</v>
      </c>
      <c r="FR201">
        <f>IF(LEN(Table1[[#This Row],[Ledger 10]])&gt;0,IF(TYPE(VLOOKUP(Table1[[#This Row],[Ledger 10]],$GZ:$GZ,1,0))=16,1,0),0)</f>
        <v>0</v>
      </c>
      <c r="FS201">
        <f>IF(LEN(Table1[[#This Row],[Ledger 11]])&gt;0,IF(TYPE(VLOOKUP(Table1[[#This Row],[Ledger 11]],$GZ:$GZ,1,0))=16,1,0),0)</f>
        <v>0</v>
      </c>
      <c r="FT201">
        <f>IF(LEN(Table1[[#This Row],[Ledger 12]])&gt;0,IF(TYPE(VLOOKUP(Table1[[#This Row],[Ledger 12]],$GZ:$GZ,1,0))=16,1,0),0)</f>
        <v>0</v>
      </c>
      <c r="FU201">
        <f>IF(LEN(Table1[[#This Row],[Ledger 13]])&gt;0,IF(TYPE(VLOOKUP(Table1[[#This Row],[Ledger 13]],$GZ:$GZ,1,0))=16,1,0),0)</f>
        <v>0</v>
      </c>
      <c r="FV201">
        <f>IF(LEN(Table1[[#This Row],[Ledger 14]])&gt;0,IF(TYPE(VLOOKUP(Table1[[#This Row],[Ledger 14]],$GZ:$GZ,1,0))=16,1,0),0)</f>
        <v>0</v>
      </c>
      <c r="FW201">
        <f>IF(LEN(Table1[[#This Row],[Ledger 15]])&gt;0,IF(TYPE(VLOOKUP(Table1[[#This Row],[Ledger 15]],$GZ:$GZ,1,0))=16,1,0),0)</f>
        <v>0</v>
      </c>
    </row>
    <row r="202" spans="4:179" ht="33" customHeight="1" x14ac:dyDescent="0.45">
      <c r="D202" s="8">
        <f t="shared" si="12"/>
        <v>197</v>
      </c>
      <c r="E202" s="32"/>
      <c r="F202" s="34"/>
      <c r="G202" s="34"/>
      <c r="H202" s="34"/>
      <c r="I202" s="34"/>
      <c r="J202" s="38"/>
      <c r="K202" s="33"/>
      <c r="L202" s="36"/>
      <c r="M202" s="35"/>
      <c r="N202" s="34"/>
      <c r="O202" s="41"/>
      <c r="P202" s="35"/>
      <c r="Q202" s="34"/>
      <c r="R202" s="37"/>
      <c r="S202" s="35"/>
      <c r="T202" s="34"/>
      <c r="U202" s="37"/>
      <c r="V202" s="35"/>
      <c r="W202" s="34"/>
      <c r="X202" s="37"/>
      <c r="Y202" s="35"/>
      <c r="Z202" s="34"/>
      <c r="AA202" s="37"/>
      <c r="AB202" s="35"/>
      <c r="AC202" s="34"/>
      <c r="AD202" s="37"/>
      <c r="AE202" s="35"/>
      <c r="AF202" s="34"/>
      <c r="AG202" s="37"/>
      <c r="AH202" s="35"/>
      <c r="AI202" s="34"/>
      <c r="AJ202" s="37"/>
      <c r="AK202" s="35"/>
      <c r="AL202" s="34"/>
      <c r="AM202" s="37"/>
      <c r="AN202" s="35"/>
      <c r="AO202" s="34"/>
      <c r="AP202" s="37"/>
      <c r="AQ202" s="35"/>
      <c r="AR202" s="34"/>
      <c r="AS202" s="37"/>
      <c r="AT202" s="35"/>
      <c r="AU202" s="34"/>
      <c r="AV202" s="37"/>
      <c r="AW202" s="35"/>
      <c r="AX202" s="34"/>
      <c r="AY202" s="37"/>
      <c r="AZ202" s="35"/>
      <c r="BA202" s="34"/>
      <c r="BB202" s="37"/>
      <c r="BC2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2" s="7"/>
      <c r="BF202" t="str">
        <f>IF(Table1[[#This Row],[Date]]="","","&amp;lt;VOUCHER REMOTEID="&amp;""""&amp;$A$11&amp;$A$13&amp;ROW()&amp;""""&amp;" VCHTYPE="""&amp;F202&amp;""" ACTION="""&amp;"Create"&amp;"""&amp;gt;")</f>
        <v/>
      </c>
      <c r="BG202" t="str">
        <f>IF(Table1[[#This Row],[Date]]="","",TEXT(Table1[[#This Row],[Date]],"yyyymmdd"))</f>
        <v/>
      </c>
      <c r="BH202" t="str">
        <f>Table1[[#This Row],[Date2]]</f>
        <v/>
      </c>
      <c r="BI202" t="str">
        <f>IF(Table1[[#This Row],[Date]]="","",Table1[[#This Row],[Voucher Type]])</f>
        <v/>
      </c>
      <c r="BJ202" t="str">
        <f>IF(Table1[[#This Row],[Ref No / Invoice No]]="","",Table1[[#This Row],[Ref No / Invoice No]])</f>
        <v/>
      </c>
      <c r="BK202" t="str">
        <f>IF(Table1[[#This Row],[Voucher No]]="","",Table1[[#This Row],[Voucher No]])</f>
        <v/>
      </c>
      <c r="BL202" t="str">
        <f>IF(Table1[[#This Row],[Date]]="","",Table1[[#This Row],[Narration]])</f>
        <v/>
      </c>
      <c r="BM202" t="str">
        <f>IF(Table1[[#This Row],[Date]]="","",$A$11&amp;$A$13&amp;ROW())</f>
        <v/>
      </c>
      <c r="BN202" t="str">
        <f>IF(Table1[[#This Row],[Date]]="","",$A$13)</f>
        <v/>
      </c>
      <c r="BP202" t="str">
        <f>IF(Table1[[#This Row],[Ledger 1]]="","","No")</f>
        <v/>
      </c>
      <c r="BQ202" t="str">
        <f>IF(Table1[[#This Row],[Date]]="","",IF(Table1[[#This Row],[Effect 1]]="Dr.","Yes","No"))</f>
        <v/>
      </c>
      <c r="BR202" t="str">
        <f>IF(Table1[[#This Row],[Date]]="","",Table1[[#This Row],[Ledger 1]])</f>
        <v/>
      </c>
      <c r="BS202" t="str">
        <f>IF(Table1[[#This Row],[Date]]="","",IF(Table1[[#This Row],[Effect 1]]="Dr.",-Table1[[#This Row],[Amount 1]],Table1[[#This Row],[Amount 1]]))</f>
        <v/>
      </c>
      <c r="BV202" t="str">
        <f>IF(Table1[[#This Row],[Ledger 2]]="","","No")</f>
        <v/>
      </c>
      <c r="BW202" t="str">
        <f>IF(Table1[[#This Row],[Date]]="","",IF(Table1[[#This Row],[Effect 2]]="Dr.","Yes","No"))</f>
        <v/>
      </c>
      <c r="BX202" t="str">
        <f>IF(Table1[[#This Row],[Date]]="","",Table1[[#This Row],[Ledger 2]])</f>
        <v/>
      </c>
      <c r="BY202" t="str">
        <f>IF(Table1[[#This Row],[Date]]="","",IF(Table1[[#This Row],[Effect 2]]="Dr.",-Table1[[#This Row],[Amount 2]],Table1[[#This Row],[Amount 2]]))</f>
        <v/>
      </c>
      <c r="CB202" t="str">
        <f>IF(Table1[[#This Row],[Ledger 3]]="","","No")</f>
        <v/>
      </c>
      <c r="CC202" t="str">
        <f>IF(Table1[[#This Row],[Ledger 3]]="","",IF(Table1[[#This Row],[Effect 3]]="Dr.","Yes","No"))</f>
        <v/>
      </c>
      <c r="CD202" t="str">
        <f>IF(Table1[[#This Row],[Ledger 3]]="","",Table1[[#This Row],[Ledger 3]])</f>
        <v/>
      </c>
      <c r="CE202" t="str">
        <f>IF(Table1[[#This Row],[Ledger 3]]="","",IF(Table1[[#This Row],[Effect 3]]="Dr.",-Table1[[#This Row],[Amount 3]],Table1[[#This Row],[Amount 3]]))</f>
        <v/>
      </c>
      <c r="CH202" t="str">
        <f>IF(Table1[[#This Row],[Ledger 4]]="","","No")</f>
        <v/>
      </c>
      <c r="CI202" t="str">
        <f>IF(Table1[[#This Row],[Ledger 4]]="","",IF(Table1[[#This Row],[Effect 4]]="Dr.","Yes","No"))</f>
        <v/>
      </c>
      <c r="CJ202" t="str">
        <f>IF(Table1[[#This Row],[Ledger 4]]="","",Table1[[#This Row],[Ledger 4]])</f>
        <v/>
      </c>
      <c r="CK202" t="str">
        <f>IF(Table1[[#This Row],[Ledger 4]]="","",IF(Table1[[#This Row],[Effect 4]]="Dr.",-Table1[[#This Row],[Amount 4]],Table1[[#This Row],[Amount 4]]))</f>
        <v/>
      </c>
      <c r="CN202" t="str">
        <f>IF(Table1[[#This Row],[Ledger 5]]="","","No")</f>
        <v/>
      </c>
      <c r="CO202" t="str">
        <f>IF(Table1[[#This Row],[Ledger 5]]="","",IF(Table1[[#This Row],[Effect 5]]="Dr.","Yes","No"))</f>
        <v/>
      </c>
      <c r="CP202" t="str">
        <f>IF(Table1[[#This Row],[Ledger 5]]="","",Table1[[#This Row],[Ledger 5]])</f>
        <v/>
      </c>
      <c r="CQ202" t="str">
        <f>IF(Table1[[#This Row],[Ledger 5]]="","",IF(Table1[[#This Row],[Effect 5]]="Dr.",-Table1[[#This Row],[Amount 5]],Table1[[#This Row],[Amount 5]]))</f>
        <v/>
      </c>
      <c r="CT202" t="str">
        <f>IF(Table1[[#This Row],[Ledger 6]]="","","No")</f>
        <v/>
      </c>
      <c r="CU202" t="str">
        <f>IF(Table1[[#This Row],[Ledger 6]]="","",IF(Table1[[#This Row],[Effect 6]]="Dr.","Yes","No"))</f>
        <v/>
      </c>
      <c r="CV202" t="str">
        <f>IF(Table1[[#This Row],[Ledger 6]]="","",Table1[[#This Row],[Ledger 6]])</f>
        <v/>
      </c>
      <c r="CW202" t="str">
        <f>IF(Table1[[#This Row],[Ledger 6]]="","",IF(Table1[[#This Row],[Effect 6]]="Dr.",-Table1[[#This Row],[Amount 6]],Table1[[#This Row],[Amount 6]]))</f>
        <v/>
      </c>
      <c r="CZ202" t="str">
        <f>IF(Table1[[#This Row],[Ledger 7]]="","","No")</f>
        <v/>
      </c>
      <c r="DA202" t="str">
        <f>IF(Table1[[#This Row],[Ledger 7]]="","",IF(Table1[[#This Row],[Effect 7]]="Dr.","Yes","No"))</f>
        <v/>
      </c>
      <c r="DB202" t="str">
        <f>IF(Table1[[#This Row],[Ledger 7]]="","",Table1[[#This Row],[Ledger 7]])</f>
        <v/>
      </c>
      <c r="DC202" t="str">
        <f>IF(Table1[[#This Row],[Ledger 7]]="","",IF(Table1[[#This Row],[Effect 7]]="Dr.",-Table1[[#This Row],[Amount 7]],Table1[[#This Row],[Amount 7]]))</f>
        <v/>
      </c>
      <c r="DF202" t="str">
        <f>IF(Table1[[#This Row],[Ledger 8]]="","","No")</f>
        <v/>
      </c>
      <c r="DG202" t="str">
        <f>IF(Table1[[#This Row],[Ledger 8]]="","",IF(Table1[[#This Row],[Effect 8]]="Dr.","Yes","No"))</f>
        <v/>
      </c>
      <c r="DH202" t="str">
        <f>IF(Table1[[#This Row],[Ledger 8]]="","",Table1[[#This Row],[Ledger 8]])</f>
        <v/>
      </c>
      <c r="DI202" t="str">
        <f>IF(Table1[[#This Row],[Ledger 8]]="","",IF(Table1[[#This Row],[Effect 8]]="Dr.",-Table1[[#This Row],[Amount 8]],Table1[[#This Row],[Amount 8]]))</f>
        <v/>
      </c>
      <c r="DL202" t="str">
        <f>IF(Table1[[#This Row],[Ledger 9]]="","","No")</f>
        <v/>
      </c>
      <c r="DM202" t="str">
        <f>IF(Table1[[#This Row],[Ledger 9]]="","",IF(Table1[[#This Row],[Effect 9]]="Dr.","Yes","No"))</f>
        <v/>
      </c>
      <c r="DN202" t="str">
        <f>IF(Table1[[#This Row],[Ledger 9]]="","",Table1[[#This Row],[Ledger 9]])</f>
        <v/>
      </c>
      <c r="DO202" t="str">
        <f>IF(Table1[[#This Row],[Ledger 9]]="","",IF(Table1[[#This Row],[Effect 9]]="Dr.",-Table1[[#This Row],[Amount 9]],Table1[[#This Row],[Amount 9]]))</f>
        <v/>
      </c>
      <c r="DR202" t="str">
        <f>IF(Table1[[#This Row],[Ledger 10]]="","","No")</f>
        <v/>
      </c>
      <c r="DS202" t="str">
        <f>IF(Table1[[#This Row],[Ledger 10]]="","",IF(Table1[[#This Row],[Effect 10]]="Dr.","Yes","No"))</f>
        <v/>
      </c>
      <c r="DT202" t="str">
        <f>IF(Table1[[#This Row],[Ledger 10]]="","",Table1[[#This Row],[Ledger 10]])</f>
        <v/>
      </c>
      <c r="DU202" t="str">
        <f>IF(Table1[[#This Row],[Ledger 10]]="","",IF(Table1[[#This Row],[Effect 10]]="Dr.",-Table1[[#This Row],[Amount 10]],Table1[[#This Row],[Amount 10]]))</f>
        <v/>
      </c>
      <c r="DX202" t="str">
        <f>IF(Table1[[#This Row],[Ledger 11]]="","","No")</f>
        <v/>
      </c>
      <c r="DY202" t="str">
        <f>IF(Table1[[#This Row],[Ledger 11]]="","",IF(Table1[[#This Row],[Effect 11]]="Dr.","Yes","No"))</f>
        <v/>
      </c>
      <c r="DZ202" t="str">
        <f>IF(Table1[[#This Row],[Ledger 11]]="","",Table1[[#This Row],[Ledger 11]])</f>
        <v/>
      </c>
      <c r="EA202" t="str">
        <f>IF(Table1[[#This Row],[Ledger 11]]="","",IF(Table1[[#This Row],[Effect 11]]="Dr.",-Table1[[#This Row],[Amount 11]],Table1[[#This Row],[Amount 11]]))</f>
        <v/>
      </c>
      <c r="ED202" t="str">
        <f>IF(Table1[[#This Row],[Ledger 12]]="","","No")</f>
        <v/>
      </c>
      <c r="EE202" t="str">
        <f>IF(Table1[[#This Row],[Ledger 12]]="","",IF(Table1[[#This Row],[Effect 12]]="Dr.","Yes","No"))</f>
        <v/>
      </c>
      <c r="EF202" t="str">
        <f>IF(Table1[[#This Row],[Ledger 12]]="","",Table1[[#This Row],[Ledger 12]])</f>
        <v/>
      </c>
      <c r="EG202" t="str">
        <f>IF(Table1[[#This Row],[Ledger 12]]="","",IF(Table1[[#This Row],[Effect 12]]="Dr.",-Table1[[#This Row],[Amount 12]],Table1[[#This Row],[Amount 12]]))</f>
        <v/>
      </c>
      <c r="EJ202" t="str">
        <f>IF(Table1[[#This Row],[Ledger 13]]="","","No")</f>
        <v/>
      </c>
      <c r="EK202" t="str">
        <f>IF(Table1[[#This Row],[Ledger 13]]="","",IF(Table1[[#This Row],[Effect 13]]="Dr.","Yes","No"))</f>
        <v/>
      </c>
      <c r="EL202" t="str">
        <f>IF(Table1[[#This Row],[Ledger 13]]="","",Table1[[#This Row],[Ledger 13]])</f>
        <v/>
      </c>
      <c r="EM202" t="str">
        <f>IF(Table1[[#This Row],[Ledger 13]]="","",IF(Table1[[#This Row],[Effect 13]]="Dr.",-Table1[[#This Row],[Amount 13]],Table1[[#This Row],[Amount 13]]))</f>
        <v/>
      </c>
      <c r="EP202" t="str">
        <f>IF(Table1[[#This Row],[Ledger 14]]="","","No")</f>
        <v/>
      </c>
      <c r="EQ202" t="str">
        <f>IF(Table1[[#This Row],[Ledger 14]]="","",IF(Table1[[#This Row],[Effect 14]]="Dr.","Yes","No"))</f>
        <v/>
      </c>
      <c r="ER202" t="str">
        <f>IF(Table1[[#This Row],[Ledger 14]]="","",Table1[[#This Row],[Ledger 14]])</f>
        <v/>
      </c>
      <c r="ES202" t="str">
        <f>IF(Table1[[#This Row],[Ledger 14]]="","",IF(Table1[[#This Row],[Effect 14]]="Dr.",-Table1[[#This Row],[Amount 14]],Table1[[#This Row],[Amount 14]]))</f>
        <v/>
      </c>
      <c r="EV202" t="str">
        <f>IF(Table1[[#This Row],[Ledger 15]]="","","No")</f>
        <v/>
      </c>
      <c r="EW202" t="str">
        <f>IF(Table1[[#This Row],[Ledger 15]]="","",IF(Table1[[#This Row],[Effect 15]]="Dr.","Yes","No"))</f>
        <v/>
      </c>
      <c r="EX202" t="str">
        <f>IF(Table1[[#This Row],[Ledger 15]]="","",Table1[[#This Row],[Ledger 15]])</f>
        <v/>
      </c>
      <c r="EY202" t="str">
        <f>IF(Table1[[#This Row],[Ledger 15]]="","",IF(Table1[[#This Row],[Effect 15]]="Dr.",-Table1[[#This Row],[Amount 15]],Table1[[#This Row],[Amount 15]]))</f>
        <v/>
      </c>
      <c r="FD2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2">
        <f>IF(Table1[[#This Row],[Date]]="",0,IF(AND(Table1[[#This Row],[Date]]&gt;=$FE$2,Table1[[#This Row],[Date]]&lt;=$FE$3),0,1))</f>
        <v>0</v>
      </c>
      <c r="FF202">
        <f>IF(Table1[[#This Row],[Date]]="",0,IF(TYPE(VLOOKUP(Table1[[#This Row],[Voucher Type]],Table1[[#All],[Voucher Type Master]],1,FALSE))=16,1,0))</f>
        <v>0</v>
      </c>
      <c r="FG202">
        <f>IF(TYPE(IF(Table1[[#This Row],[Date]]="",0,IF(VLOOKUP(Table1[[#This Row],[Voucher Type]],$FY$5:$FZ$13,2,0)=Table1[[#This Row],[Effect 1]],0,1)))=16,1,0)</f>
        <v>0</v>
      </c>
      <c r="FH2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2">
        <f>IF(LEN(Table1[[#This Row],[Ledger 1]])&gt;0,IF(TYPE(VLOOKUP(Table1[[#This Row],[Ledger 1]],GZ:GZ,1,0))=16,1,0),0)</f>
        <v>0</v>
      </c>
      <c r="FJ202">
        <f>IF(LEN(Table1[[#This Row],[Ledger 2]])&gt;0,IF(TYPE(VLOOKUP(Table1[[#This Row],[Ledger 2]],GZ:GZ,1,0))=16,1,0),0)</f>
        <v>0</v>
      </c>
      <c r="FK202">
        <f>IF(LEN(Table1[[#This Row],[Ledger 3]])&gt;0,IF(TYPE(VLOOKUP(Table1[[#This Row],[Ledger 3]],GZ:GZ,1,0))=16,1,0),0)</f>
        <v>0</v>
      </c>
      <c r="FL202">
        <f>IF(LEN(Table1[[#This Row],[Ledger 4]])&gt;0,IF(TYPE(VLOOKUP(Table1[[#This Row],[Ledger 4]],GZ:GZ,1,0))=16,1,0),0)</f>
        <v>0</v>
      </c>
      <c r="FM202">
        <f>IF(LEN(Table1[[#This Row],[Ledger 5]])&gt;0,IF(TYPE(VLOOKUP(Table1[[#This Row],[Ledger 5]],GZ:GZ,1,0))=16,1,0),0)</f>
        <v>0</v>
      </c>
      <c r="FN202">
        <f>IF(LEN(Table1[[#This Row],[Ledger 6]])&gt;0,IF(TYPE(VLOOKUP(Table1[[#This Row],[Ledger 6]],$GZ:$GZ,1,0))=16,1,0),0)</f>
        <v>0</v>
      </c>
      <c r="FO202">
        <f>IF(LEN(Table1[[#This Row],[Ledger 7]])&gt;0,IF(TYPE(VLOOKUP(Table1[[#This Row],[Ledger 7]],$GZ:$GZ,1,0))=16,1,0),0)</f>
        <v>0</v>
      </c>
      <c r="FP202">
        <f>IF(LEN(Table1[[#This Row],[Ledger 8]])&gt;0,IF(TYPE(VLOOKUP(Table1[[#This Row],[Ledger 8]],$GZ:$GZ,1,0))=16,1,0),0)</f>
        <v>0</v>
      </c>
      <c r="FQ202">
        <f>IF(LEN(Table1[[#This Row],[Ledger 9]])&gt;0,IF(TYPE(VLOOKUP(Table1[[#This Row],[Ledger 9]],$GZ:$GZ,1,0))=16,1,0),0)</f>
        <v>0</v>
      </c>
      <c r="FR202">
        <f>IF(LEN(Table1[[#This Row],[Ledger 10]])&gt;0,IF(TYPE(VLOOKUP(Table1[[#This Row],[Ledger 10]],$GZ:$GZ,1,0))=16,1,0),0)</f>
        <v>0</v>
      </c>
      <c r="FS202">
        <f>IF(LEN(Table1[[#This Row],[Ledger 11]])&gt;0,IF(TYPE(VLOOKUP(Table1[[#This Row],[Ledger 11]],$GZ:$GZ,1,0))=16,1,0),0)</f>
        <v>0</v>
      </c>
      <c r="FT202">
        <f>IF(LEN(Table1[[#This Row],[Ledger 12]])&gt;0,IF(TYPE(VLOOKUP(Table1[[#This Row],[Ledger 12]],$GZ:$GZ,1,0))=16,1,0),0)</f>
        <v>0</v>
      </c>
      <c r="FU202">
        <f>IF(LEN(Table1[[#This Row],[Ledger 13]])&gt;0,IF(TYPE(VLOOKUP(Table1[[#This Row],[Ledger 13]],$GZ:$GZ,1,0))=16,1,0),0)</f>
        <v>0</v>
      </c>
      <c r="FV202">
        <f>IF(LEN(Table1[[#This Row],[Ledger 14]])&gt;0,IF(TYPE(VLOOKUP(Table1[[#This Row],[Ledger 14]],$GZ:$GZ,1,0))=16,1,0),0)</f>
        <v>0</v>
      </c>
      <c r="FW202">
        <f>IF(LEN(Table1[[#This Row],[Ledger 15]])&gt;0,IF(TYPE(VLOOKUP(Table1[[#This Row],[Ledger 15]],$GZ:$GZ,1,0))=16,1,0),0)</f>
        <v>0</v>
      </c>
    </row>
    <row r="203" spans="4:179" ht="33" customHeight="1" x14ac:dyDescent="0.45">
      <c r="D203" s="8">
        <f t="shared" si="12"/>
        <v>198</v>
      </c>
      <c r="E203" s="32"/>
      <c r="F203" s="34"/>
      <c r="G203" s="34"/>
      <c r="H203" s="34"/>
      <c r="I203" s="34"/>
      <c r="J203" s="38"/>
      <c r="K203" s="33"/>
      <c r="L203" s="36"/>
      <c r="M203" s="35"/>
      <c r="N203" s="34"/>
      <c r="O203" s="41"/>
      <c r="P203" s="35"/>
      <c r="Q203" s="34"/>
      <c r="R203" s="37"/>
      <c r="S203" s="35"/>
      <c r="T203" s="34"/>
      <c r="U203" s="37"/>
      <c r="V203" s="35"/>
      <c r="W203" s="34"/>
      <c r="X203" s="37"/>
      <c r="Y203" s="35"/>
      <c r="Z203" s="34"/>
      <c r="AA203" s="37"/>
      <c r="AB203" s="35"/>
      <c r="AC203" s="34"/>
      <c r="AD203" s="37"/>
      <c r="AE203" s="35"/>
      <c r="AF203" s="34"/>
      <c r="AG203" s="37"/>
      <c r="AH203" s="35"/>
      <c r="AI203" s="34"/>
      <c r="AJ203" s="37"/>
      <c r="AK203" s="35"/>
      <c r="AL203" s="34"/>
      <c r="AM203" s="37"/>
      <c r="AN203" s="35"/>
      <c r="AO203" s="34"/>
      <c r="AP203" s="37"/>
      <c r="AQ203" s="35"/>
      <c r="AR203" s="34"/>
      <c r="AS203" s="37"/>
      <c r="AT203" s="35"/>
      <c r="AU203" s="34"/>
      <c r="AV203" s="37"/>
      <c r="AW203" s="35"/>
      <c r="AX203" s="34"/>
      <c r="AY203" s="37"/>
      <c r="AZ203" s="35"/>
      <c r="BA203" s="34"/>
      <c r="BB203" s="37"/>
      <c r="BC2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3" s="7"/>
      <c r="BF203" t="str">
        <f>IF(Table1[[#This Row],[Date]]="","","&amp;lt;VOUCHER REMOTEID="&amp;""""&amp;$A$11&amp;$A$13&amp;ROW()&amp;""""&amp;" VCHTYPE="""&amp;F203&amp;""" ACTION="""&amp;"Create"&amp;"""&amp;gt;")</f>
        <v/>
      </c>
      <c r="BG203" t="str">
        <f>IF(Table1[[#This Row],[Date]]="","",TEXT(Table1[[#This Row],[Date]],"yyyymmdd"))</f>
        <v/>
      </c>
      <c r="BH203" t="str">
        <f>Table1[[#This Row],[Date2]]</f>
        <v/>
      </c>
      <c r="BI203" t="str">
        <f>IF(Table1[[#This Row],[Date]]="","",Table1[[#This Row],[Voucher Type]])</f>
        <v/>
      </c>
      <c r="BJ203" t="str">
        <f>IF(Table1[[#This Row],[Ref No / Invoice No]]="","",Table1[[#This Row],[Ref No / Invoice No]])</f>
        <v/>
      </c>
      <c r="BK203" t="str">
        <f>IF(Table1[[#This Row],[Voucher No]]="","",Table1[[#This Row],[Voucher No]])</f>
        <v/>
      </c>
      <c r="BL203" t="str">
        <f>IF(Table1[[#This Row],[Date]]="","",Table1[[#This Row],[Narration]])</f>
        <v/>
      </c>
      <c r="BM203" t="str">
        <f>IF(Table1[[#This Row],[Date]]="","",$A$11&amp;$A$13&amp;ROW())</f>
        <v/>
      </c>
      <c r="BN203" t="str">
        <f>IF(Table1[[#This Row],[Date]]="","",$A$13)</f>
        <v/>
      </c>
      <c r="BP203" t="str">
        <f>IF(Table1[[#This Row],[Ledger 1]]="","","No")</f>
        <v/>
      </c>
      <c r="BQ203" t="str">
        <f>IF(Table1[[#This Row],[Date]]="","",IF(Table1[[#This Row],[Effect 1]]="Dr.","Yes","No"))</f>
        <v/>
      </c>
      <c r="BR203" t="str">
        <f>IF(Table1[[#This Row],[Date]]="","",Table1[[#This Row],[Ledger 1]])</f>
        <v/>
      </c>
      <c r="BS203" t="str">
        <f>IF(Table1[[#This Row],[Date]]="","",IF(Table1[[#This Row],[Effect 1]]="Dr.",-Table1[[#This Row],[Amount 1]],Table1[[#This Row],[Amount 1]]))</f>
        <v/>
      </c>
      <c r="BV203" t="str">
        <f>IF(Table1[[#This Row],[Ledger 2]]="","","No")</f>
        <v/>
      </c>
      <c r="BW203" t="str">
        <f>IF(Table1[[#This Row],[Date]]="","",IF(Table1[[#This Row],[Effect 2]]="Dr.","Yes","No"))</f>
        <v/>
      </c>
      <c r="BX203" t="str">
        <f>IF(Table1[[#This Row],[Date]]="","",Table1[[#This Row],[Ledger 2]])</f>
        <v/>
      </c>
      <c r="BY203" t="str">
        <f>IF(Table1[[#This Row],[Date]]="","",IF(Table1[[#This Row],[Effect 2]]="Dr.",-Table1[[#This Row],[Amount 2]],Table1[[#This Row],[Amount 2]]))</f>
        <v/>
      </c>
      <c r="CB203" t="str">
        <f>IF(Table1[[#This Row],[Ledger 3]]="","","No")</f>
        <v/>
      </c>
      <c r="CC203" t="str">
        <f>IF(Table1[[#This Row],[Ledger 3]]="","",IF(Table1[[#This Row],[Effect 3]]="Dr.","Yes","No"))</f>
        <v/>
      </c>
      <c r="CD203" t="str">
        <f>IF(Table1[[#This Row],[Ledger 3]]="","",Table1[[#This Row],[Ledger 3]])</f>
        <v/>
      </c>
      <c r="CE203" t="str">
        <f>IF(Table1[[#This Row],[Ledger 3]]="","",IF(Table1[[#This Row],[Effect 3]]="Dr.",-Table1[[#This Row],[Amount 3]],Table1[[#This Row],[Amount 3]]))</f>
        <v/>
      </c>
      <c r="CH203" t="str">
        <f>IF(Table1[[#This Row],[Ledger 4]]="","","No")</f>
        <v/>
      </c>
      <c r="CI203" t="str">
        <f>IF(Table1[[#This Row],[Ledger 4]]="","",IF(Table1[[#This Row],[Effect 4]]="Dr.","Yes","No"))</f>
        <v/>
      </c>
      <c r="CJ203" t="str">
        <f>IF(Table1[[#This Row],[Ledger 4]]="","",Table1[[#This Row],[Ledger 4]])</f>
        <v/>
      </c>
      <c r="CK203" t="str">
        <f>IF(Table1[[#This Row],[Ledger 4]]="","",IF(Table1[[#This Row],[Effect 4]]="Dr.",-Table1[[#This Row],[Amount 4]],Table1[[#This Row],[Amount 4]]))</f>
        <v/>
      </c>
      <c r="CN203" t="str">
        <f>IF(Table1[[#This Row],[Ledger 5]]="","","No")</f>
        <v/>
      </c>
      <c r="CO203" t="str">
        <f>IF(Table1[[#This Row],[Ledger 5]]="","",IF(Table1[[#This Row],[Effect 5]]="Dr.","Yes","No"))</f>
        <v/>
      </c>
      <c r="CP203" t="str">
        <f>IF(Table1[[#This Row],[Ledger 5]]="","",Table1[[#This Row],[Ledger 5]])</f>
        <v/>
      </c>
      <c r="CQ203" t="str">
        <f>IF(Table1[[#This Row],[Ledger 5]]="","",IF(Table1[[#This Row],[Effect 5]]="Dr.",-Table1[[#This Row],[Amount 5]],Table1[[#This Row],[Amount 5]]))</f>
        <v/>
      </c>
      <c r="CT203" t="str">
        <f>IF(Table1[[#This Row],[Ledger 6]]="","","No")</f>
        <v/>
      </c>
      <c r="CU203" t="str">
        <f>IF(Table1[[#This Row],[Ledger 6]]="","",IF(Table1[[#This Row],[Effect 6]]="Dr.","Yes","No"))</f>
        <v/>
      </c>
      <c r="CV203" t="str">
        <f>IF(Table1[[#This Row],[Ledger 6]]="","",Table1[[#This Row],[Ledger 6]])</f>
        <v/>
      </c>
      <c r="CW203" t="str">
        <f>IF(Table1[[#This Row],[Ledger 6]]="","",IF(Table1[[#This Row],[Effect 6]]="Dr.",-Table1[[#This Row],[Amount 6]],Table1[[#This Row],[Amount 6]]))</f>
        <v/>
      </c>
      <c r="CZ203" t="str">
        <f>IF(Table1[[#This Row],[Ledger 7]]="","","No")</f>
        <v/>
      </c>
      <c r="DA203" t="str">
        <f>IF(Table1[[#This Row],[Ledger 7]]="","",IF(Table1[[#This Row],[Effect 7]]="Dr.","Yes","No"))</f>
        <v/>
      </c>
      <c r="DB203" t="str">
        <f>IF(Table1[[#This Row],[Ledger 7]]="","",Table1[[#This Row],[Ledger 7]])</f>
        <v/>
      </c>
      <c r="DC203" t="str">
        <f>IF(Table1[[#This Row],[Ledger 7]]="","",IF(Table1[[#This Row],[Effect 7]]="Dr.",-Table1[[#This Row],[Amount 7]],Table1[[#This Row],[Amount 7]]))</f>
        <v/>
      </c>
      <c r="DF203" t="str">
        <f>IF(Table1[[#This Row],[Ledger 8]]="","","No")</f>
        <v/>
      </c>
      <c r="DG203" t="str">
        <f>IF(Table1[[#This Row],[Ledger 8]]="","",IF(Table1[[#This Row],[Effect 8]]="Dr.","Yes","No"))</f>
        <v/>
      </c>
      <c r="DH203" t="str">
        <f>IF(Table1[[#This Row],[Ledger 8]]="","",Table1[[#This Row],[Ledger 8]])</f>
        <v/>
      </c>
      <c r="DI203" t="str">
        <f>IF(Table1[[#This Row],[Ledger 8]]="","",IF(Table1[[#This Row],[Effect 8]]="Dr.",-Table1[[#This Row],[Amount 8]],Table1[[#This Row],[Amount 8]]))</f>
        <v/>
      </c>
      <c r="DL203" t="str">
        <f>IF(Table1[[#This Row],[Ledger 9]]="","","No")</f>
        <v/>
      </c>
      <c r="DM203" t="str">
        <f>IF(Table1[[#This Row],[Ledger 9]]="","",IF(Table1[[#This Row],[Effect 9]]="Dr.","Yes","No"))</f>
        <v/>
      </c>
      <c r="DN203" t="str">
        <f>IF(Table1[[#This Row],[Ledger 9]]="","",Table1[[#This Row],[Ledger 9]])</f>
        <v/>
      </c>
      <c r="DO203" t="str">
        <f>IF(Table1[[#This Row],[Ledger 9]]="","",IF(Table1[[#This Row],[Effect 9]]="Dr.",-Table1[[#This Row],[Amount 9]],Table1[[#This Row],[Amount 9]]))</f>
        <v/>
      </c>
      <c r="DR203" t="str">
        <f>IF(Table1[[#This Row],[Ledger 10]]="","","No")</f>
        <v/>
      </c>
      <c r="DS203" t="str">
        <f>IF(Table1[[#This Row],[Ledger 10]]="","",IF(Table1[[#This Row],[Effect 10]]="Dr.","Yes","No"))</f>
        <v/>
      </c>
      <c r="DT203" t="str">
        <f>IF(Table1[[#This Row],[Ledger 10]]="","",Table1[[#This Row],[Ledger 10]])</f>
        <v/>
      </c>
      <c r="DU203" t="str">
        <f>IF(Table1[[#This Row],[Ledger 10]]="","",IF(Table1[[#This Row],[Effect 10]]="Dr.",-Table1[[#This Row],[Amount 10]],Table1[[#This Row],[Amount 10]]))</f>
        <v/>
      </c>
      <c r="DX203" t="str">
        <f>IF(Table1[[#This Row],[Ledger 11]]="","","No")</f>
        <v/>
      </c>
      <c r="DY203" t="str">
        <f>IF(Table1[[#This Row],[Ledger 11]]="","",IF(Table1[[#This Row],[Effect 11]]="Dr.","Yes","No"))</f>
        <v/>
      </c>
      <c r="DZ203" t="str">
        <f>IF(Table1[[#This Row],[Ledger 11]]="","",Table1[[#This Row],[Ledger 11]])</f>
        <v/>
      </c>
      <c r="EA203" t="str">
        <f>IF(Table1[[#This Row],[Ledger 11]]="","",IF(Table1[[#This Row],[Effect 11]]="Dr.",-Table1[[#This Row],[Amount 11]],Table1[[#This Row],[Amount 11]]))</f>
        <v/>
      </c>
      <c r="ED203" t="str">
        <f>IF(Table1[[#This Row],[Ledger 12]]="","","No")</f>
        <v/>
      </c>
      <c r="EE203" t="str">
        <f>IF(Table1[[#This Row],[Ledger 12]]="","",IF(Table1[[#This Row],[Effect 12]]="Dr.","Yes","No"))</f>
        <v/>
      </c>
      <c r="EF203" t="str">
        <f>IF(Table1[[#This Row],[Ledger 12]]="","",Table1[[#This Row],[Ledger 12]])</f>
        <v/>
      </c>
      <c r="EG203" t="str">
        <f>IF(Table1[[#This Row],[Ledger 12]]="","",IF(Table1[[#This Row],[Effect 12]]="Dr.",-Table1[[#This Row],[Amount 12]],Table1[[#This Row],[Amount 12]]))</f>
        <v/>
      </c>
      <c r="EJ203" t="str">
        <f>IF(Table1[[#This Row],[Ledger 13]]="","","No")</f>
        <v/>
      </c>
      <c r="EK203" t="str">
        <f>IF(Table1[[#This Row],[Ledger 13]]="","",IF(Table1[[#This Row],[Effect 13]]="Dr.","Yes","No"))</f>
        <v/>
      </c>
      <c r="EL203" t="str">
        <f>IF(Table1[[#This Row],[Ledger 13]]="","",Table1[[#This Row],[Ledger 13]])</f>
        <v/>
      </c>
      <c r="EM203" t="str">
        <f>IF(Table1[[#This Row],[Ledger 13]]="","",IF(Table1[[#This Row],[Effect 13]]="Dr.",-Table1[[#This Row],[Amount 13]],Table1[[#This Row],[Amount 13]]))</f>
        <v/>
      </c>
      <c r="EP203" t="str">
        <f>IF(Table1[[#This Row],[Ledger 14]]="","","No")</f>
        <v/>
      </c>
      <c r="EQ203" t="str">
        <f>IF(Table1[[#This Row],[Ledger 14]]="","",IF(Table1[[#This Row],[Effect 14]]="Dr.","Yes","No"))</f>
        <v/>
      </c>
      <c r="ER203" t="str">
        <f>IF(Table1[[#This Row],[Ledger 14]]="","",Table1[[#This Row],[Ledger 14]])</f>
        <v/>
      </c>
      <c r="ES203" t="str">
        <f>IF(Table1[[#This Row],[Ledger 14]]="","",IF(Table1[[#This Row],[Effect 14]]="Dr.",-Table1[[#This Row],[Amount 14]],Table1[[#This Row],[Amount 14]]))</f>
        <v/>
      </c>
      <c r="EV203" t="str">
        <f>IF(Table1[[#This Row],[Ledger 15]]="","","No")</f>
        <v/>
      </c>
      <c r="EW203" t="str">
        <f>IF(Table1[[#This Row],[Ledger 15]]="","",IF(Table1[[#This Row],[Effect 15]]="Dr.","Yes","No"))</f>
        <v/>
      </c>
      <c r="EX203" t="str">
        <f>IF(Table1[[#This Row],[Ledger 15]]="","",Table1[[#This Row],[Ledger 15]])</f>
        <v/>
      </c>
      <c r="EY203" t="str">
        <f>IF(Table1[[#This Row],[Ledger 15]]="","",IF(Table1[[#This Row],[Effect 15]]="Dr.",-Table1[[#This Row],[Amount 15]],Table1[[#This Row],[Amount 15]]))</f>
        <v/>
      </c>
      <c r="FD2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3">
        <f>IF(Table1[[#This Row],[Date]]="",0,IF(AND(Table1[[#This Row],[Date]]&gt;=$FE$2,Table1[[#This Row],[Date]]&lt;=$FE$3),0,1))</f>
        <v>0</v>
      </c>
      <c r="FF203">
        <f>IF(Table1[[#This Row],[Date]]="",0,IF(TYPE(VLOOKUP(Table1[[#This Row],[Voucher Type]],Table1[[#All],[Voucher Type Master]],1,FALSE))=16,1,0))</f>
        <v>0</v>
      </c>
      <c r="FG203">
        <f>IF(TYPE(IF(Table1[[#This Row],[Date]]="",0,IF(VLOOKUP(Table1[[#This Row],[Voucher Type]],$FY$5:$FZ$13,2,0)=Table1[[#This Row],[Effect 1]],0,1)))=16,1,0)</f>
        <v>0</v>
      </c>
      <c r="FH2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3">
        <f>IF(LEN(Table1[[#This Row],[Ledger 1]])&gt;0,IF(TYPE(VLOOKUP(Table1[[#This Row],[Ledger 1]],GZ:GZ,1,0))=16,1,0),0)</f>
        <v>0</v>
      </c>
      <c r="FJ203">
        <f>IF(LEN(Table1[[#This Row],[Ledger 2]])&gt;0,IF(TYPE(VLOOKUP(Table1[[#This Row],[Ledger 2]],GZ:GZ,1,0))=16,1,0),0)</f>
        <v>0</v>
      </c>
      <c r="FK203">
        <f>IF(LEN(Table1[[#This Row],[Ledger 3]])&gt;0,IF(TYPE(VLOOKUP(Table1[[#This Row],[Ledger 3]],GZ:GZ,1,0))=16,1,0),0)</f>
        <v>0</v>
      </c>
      <c r="FL203">
        <f>IF(LEN(Table1[[#This Row],[Ledger 4]])&gt;0,IF(TYPE(VLOOKUP(Table1[[#This Row],[Ledger 4]],GZ:GZ,1,0))=16,1,0),0)</f>
        <v>0</v>
      </c>
      <c r="FM203">
        <f>IF(LEN(Table1[[#This Row],[Ledger 5]])&gt;0,IF(TYPE(VLOOKUP(Table1[[#This Row],[Ledger 5]],GZ:GZ,1,0))=16,1,0),0)</f>
        <v>0</v>
      </c>
      <c r="FN203">
        <f>IF(LEN(Table1[[#This Row],[Ledger 6]])&gt;0,IF(TYPE(VLOOKUP(Table1[[#This Row],[Ledger 6]],$GZ:$GZ,1,0))=16,1,0),0)</f>
        <v>0</v>
      </c>
      <c r="FO203">
        <f>IF(LEN(Table1[[#This Row],[Ledger 7]])&gt;0,IF(TYPE(VLOOKUP(Table1[[#This Row],[Ledger 7]],$GZ:$GZ,1,0))=16,1,0),0)</f>
        <v>0</v>
      </c>
      <c r="FP203">
        <f>IF(LEN(Table1[[#This Row],[Ledger 8]])&gt;0,IF(TYPE(VLOOKUP(Table1[[#This Row],[Ledger 8]],$GZ:$GZ,1,0))=16,1,0),0)</f>
        <v>0</v>
      </c>
      <c r="FQ203">
        <f>IF(LEN(Table1[[#This Row],[Ledger 9]])&gt;0,IF(TYPE(VLOOKUP(Table1[[#This Row],[Ledger 9]],$GZ:$GZ,1,0))=16,1,0),0)</f>
        <v>0</v>
      </c>
      <c r="FR203">
        <f>IF(LEN(Table1[[#This Row],[Ledger 10]])&gt;0,IF(TYPE(VLOOKUP(Table1[[#This Row],[Ledger 10]],$GZ:$GZ,1,0))=16,1,0),0)</f>
        <v>0</v>
      </c>
      <c r="FS203">
        <f>IF(LEN(Table1[[#This Row],[Ledger 11]])&gt;0,IF(TYPE(VLOOKUP(Table1[[#This Row],[Ledger 11]],$GZ:$GZ,1,0))=16,1,0),0)</f>
        <v>0</v>
      </c>
      <c r="FT203">
        <f>IF(LEN(Table1[[#This Row],[Ledger 12]])&gt;0,IF(TYPE(VLOOKUP(Table1[[#This Row],[Ledger 12]],$GZ:$GZ,1,0))=16,1,0),0)</f>
        <v>0</v>
      </c>
      <c r="FU203">
        <f>IF(LEN(Table1[[#This Row],[Ledger 13]])&gt;0,IF(TYPE(VLOOKUP(Table1[[#This Row],[Ledger 13]],$GZ:$GZ,1,0))=16,1,0),0)</f>
        <v>0</v>
      </c>
      <c r="FV203">
        <f>IF(LEN(Table1[[#This Row],[Ledger 14]])&gt;0,IF(TYPE(VLOOKUP(Table1[[#This Row],[Ledger 14]],$GZ:$GZ,1,0))=16,1,0),0)</f>
        <v>0</v>
      </c>
      <c r="FW203">
        <f>IF(LEN(Table1[[#This Row],[Ledger 15]])&gt;0,IF(TYPE(VLOOKUP(Table1[[#This Row],[Ledger 15]],$GZ:$GZ,1,0))=16,1,0),0)</f>
        <v>0</v>
      </c>
    </row>
    <row r="204" spans="4:179" ht="33" customHeight="1" x14ac:dyDescent="0.45">
      <c r="D204" s="8">
        <f t="shared" si="12"/>
        <v>199</v>
      </c>
      <c r="E204" s="32"/>
      <c r="F204" s="34"/>
      <c r="G204" s="34"/>
      <c r="H204" s="34"/>
      <c r="I204" s="34"/>
      <c r="J204" s="38"/>
      <c r="K204" s="33"/>
      <c r="L204" s="36"/>
      <c r="M204" s="35"/>
      <c r="N204" s="34"/>
      <c r="O204" s="41"/>
      <c r="P204" s="35"/>
      <c r="Q204" s="34"/>
      <c r="R204" s="37"/>
      <c r="S204" s="35"/>
      <c r="T204" s="34"/>
      <c r="U204" s="37"/>
      <c r="V204" s="35"/>
      <c r="W204" s="34"/>
      <c r="X204" s="37"/>
      <c r="Y204" s="35"/>
      <c r="Z204" s="34"/>
      <c r="AA204" s="37"/>
      <c r="AB204" s="35"/>
      <c r="AC204" s="34"/>
      <c r="AD204" s="37"/>
      <c r="AE204" s="35"/>
      <c r="AF204" s="34"/>
      <c r="AG204" s="37"/>
      <c r="AH204" s="35"/>
      <c r="AI204" s="34"/>
      <c r="AJ204" s="37"/>
      <c r="AK204" s="35"/>
      <c r="AL204" s="34"/>
      <c r="AM204" s="37"/>
      <c r="AN204" s="35"/>
      <c r="AO204" s="34"/>
      <c r="AP204" s="37"/>
      <c r="AQ204" s="35"/>
      <c r="AR204" s="34"/>
      <c r="AS204" s="37"/>
      <c r="AT204" s="35"/>
      <c r="AU204" s="34"/>
      <c r="AV204" s="37"/>
      <c r="AW204" s="35"/>
      <c r="AX204" s="34"/>
      <c r="AY204" s="37"/>
      <c r="AZ204" s="35"/>
      <c r="BA204" s="34"/>
      <c r="BB204" s="37"/>
      <c r="BC2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4" s="7"/>
      <c r="BF204" t="str">
        <f>IF(Table1[[#This Row],[Date]]="","","&amp;lt;VOUCHER REMOTEID="&amp;""""&amp;$A$11&amp;$A$13&amp;ROW()&amp;""""&amp;" VCHTYPE="""&amp;F204&amp;""" ACTION="""&amp;"Create"&amp;"""&amp;gt;")</f>
        <v/>
      </c>
      <c r="BG204" t="str">
        <f>IF(Table1[[#This Row],[Date]]="","",TEXT(Table1[[#This Row],[Date]],"yyyymmdd"))</f>
        <v/>
      </c>
      <c r="BH204" t="str">
        <f>Table1[[#This Row],[Date2]]</f>
        <v/>
      </c>
      <c r="BI204" t="str">
        <f>IF(Table1[[#This Row],[Date]]="","",Table1[[#This Row],[Voucher Type]])</f>
        <v/>
      </c>
      <c r="BJ204" t="str">
        <f>IF(Table1[[#This Row],[Ref No / Invoice No]]="","",Table1[[#This Row],[Ref No / Invoice No]])</f>
        <v/>
      </c>
      <c r="BK204" t="str">
        <f>IF(Table1[[#This Row],[Voucher No]]="","",Table1[[#This Row],[Voucher No]])</f>
        <v/>
      </c>
      <c r="BL204" t="str">
        <f>IF(Table1[[#This Row],[Date]]="","",Table1[[#This Row],[Narration]])</f>
        <v/>
      </c>
      <c r="BM204" t="str">
        <f>IF(Table1[[#This Row],[Date]]="","",$A$11&amp;$A$13&amp;ROW())</f>
        <v/>
      </c>
      <c r="BN204" t="str">
        <f>IF(Table1[[#This Row],[Date]]="","",$A$13)</f>
        <v/>
      </c>
      <c r="BP204" t="str">
        <f>IF(Table1[[#This Row],[Ledger 1]]="","","No")</f>
        <v/>
      </c>
      <c r="BQ204" t="str">
        <f>IF(Table1[[#This Row],[Date]]="","",IF(Table1[[#This Row],[Effect 1]]="Dr.","Yes","No"))</f>
        <v/>
      </c>
      <c r="BR204" t="str">
        <f>IF(Table1[[#This Row],[Date]]="","",Table1[[#This Row],[Ledger 1]])</f>
        <v/>
      </c>
      <c r="BS204" t="str">
        <f>IF(Table1[[#This Row],[Date]]="","",IF(Table1[[#This Row],[Effect 1]]="Dr.",-Table1[[#This Row],[Amount 1]],Table1[[#This Row],[Amount 1]]))</f>
        <v/>
      </c>
      <c r="BV204" t="str">
        <f>IF(Table1[[#This Row],[Ledger 2]]="","","No")</f>
        <v/>
      </c>
      <c r="BW204" t="str">
        <f>IF(Table1[[#This Row],[Date]]="","",IF(Table1[[#This Row],[Effect 2]]="Dr.","Yes","No"))</f>
        <v/>
      </c>
      <c r="BX204" t="str">
        <f>IF(Table1[[#This Row],[Date]]="","",Table1[[#This Row],[Ledger 2]])</f>
        <v/>
      </c>
      <c r="BY204" t="str">
        <f>IF(Table1[[#This Row],[Date]]="","",IF(Table1[[#This Row],[Effect 2]]="Dr.",-Table1[[#This Row],[Amount 2]],Table1[[#This Row],[Amount 2]]))</f>
        <v/>
      </c>
      <c r="CB204" t="str">
        <f>IF(Table1[[#This Row],[Ledger 3]]="","","No")</f>
        <v/>
      </c>
      <c r="CC204" t="str">
        <f>IF(Table1[[#This Row],[Ledger 3]]="","",IF(Table1[[#This Row],[Effect 3]]="Dr.","Yes","No"))</f>
        <v/>
      </c>
      <c r="CD204" t="str">
        <f>IF(Table1[[#This Row],[Ledger 3]]="","",Table1[[#This Row],[Ledger 3]])</f>
        <v/>
      </c>
      <c r="CE204" t="str">
        <f>IF(Table1[[#This Row],[Ledger 3]]="","",IF(Table1[[#This Row],[Effect 3]]="Dr.",-Table1[[#This Row],[Amount 3]],Table1[[#This Row],[Amount 3]]))</f>
        <v/>
      </c>
      <c r="CH204" t="str">
        <f>IF(Table1[[#This Row],[Ledger 4]]="","","No")</f>
        <v/>
      </c>
      <c r="CI204" t="str">
        <f>IF(Table1[[#This Row],[Ledger 4]]="","",IF(Table1[[#This Row],[Effect 4]]="Dr.","Yes","No"))</f>
        <v/>
      </c>
      <c r="CJ204" t="str">
        <f>IF(Table1[[#This Row],[Ledger 4]]="","",Table1[[#This Row],[Ledger 4]])</f>
        <v/>
      </c>
      <c r="CK204" t="str">
        <f>IF(Table1[[#This Row],[Ledger 4]]="","",IF(Table1[[#This Row],[Effect 4]]="Dr.",-Table1[[#This Row],[Amount 4]],Table1[[#This Row],[Amount 4]]))</f>
        <v/>
      </c>
      <c r="CN204" t="str">
        <f>IF(Table1[[#This Row],[Ledger 5]]="","","No")</f>
        <v/>
      </c>
      <c r="CO204" t="str">
        <f>IF(Table1[[#This Row],[Ledger 5]]="","",IF(Table1[[#This Row],[Effect 5]]="Dr.","Yes","No"))</f>
        <v/>
      </c>
      <c r="CP204" t="str">
        <f>IF(Table1[[#This Row],[Ledger 5]]="","",Table1[[#This Row],[Ledger 5]])</f>
        <v/>
      </c>
      <c r="CQ204" t="str">
        <f>IF(Table1[[#This Row],[Ledger 5]]="","",IF(Table1[[#This Row],[Effect 5]]="Dr.",-Table1[[#This Row],[Amount 5]],Table1[[#This Row],[Amount 5]]))</f>
        <v/>
      </c>
      <c r="CT204" t="str">
        <f>IF(Table1[[#This Row],[Ledger 6]]="","","No")</f>
        <v/>
      </c>
      <c r="CU204" t="str">
        <f>IF(Table1[[#This Row],[Ledger 6]]="","",IF(Table1[[#This Row],[Effect 6]]="Dr.","Yes","No"))</f>
        <v/>
      </c>
      <c r="CV204" t="str">
        <f>IF(Table1[[#This Row],[Ledger 6]]="","",Table1[[#This Row],[Ledger 6]])</f>
        <v/>
      </c>
      <c r="CW204" t="str">
        <f>IF(Table1[[#This Row],[Ledger 6]]="","",IF(Table1[[#This Row],[Effect 6]]="Dr.",-Table1[[#This Row],[Amount 6]],Table1[[#This Row],[Amount 6]]))</f>
        <v/>
      </c>
      <c r="CZ204" t="str">
        <f>IF(Table1[[#This Row],[Ledger 7]]="","","No")</f>
        <v/>
      </c>
      <c r="DA204" t="str">
        <f>IF(Table1[[#This Row],[Ledger 7]]="","",IF(Table1[[#This Row],[Effect 7]]="Dr.","Yes","No"))</f>
        <v/>
      </c>
      <c r="DB204" t="str">
        <f>IF(Table1[[#This Row],[Ledger 7]]="","",Table1[[#This Row],[Ledger 7]])</f>
        <v/>
      </c>
      <c r="DC204" t="str">
        <f>IF(Table1[[#This Row],[Ledger 7]]="","",IF(Table1[[#This Row],[Effect 7]]="Dr.",-Table1[[#This Row],[Amount 7]],Table1[[#This Row],[Amount 7]]))</f>
        <v/>
      </c>
      <c r="DF204" t="str">
        <f>IF(Table1[[#This Row],[Ledger 8]]="","","No")</f>
        <v/>
      </c>
      <c r="DG204" t="str">
        <f>IF(Table1[[#This Row],[Ledger 8]]="","",IF(Table1[[#This Row],[Effect 8]]="Dr.","Yes","No"))</f>
        <v/>
      </c>
      <c r="DH204" t="str">
        <f>IF(Table1[[#This Row],[Ledger 8]]="","",Table1[[#This Row],[Ledger 8]])</f>
        <v/>
      </c>
      <c r="DI204" t="str">
        <f>IF(Table1[[#This Row],[Ledger 8]]="","",IF(Table1[[#This Row],[Effect 8]]="Dr.",-Table1[[#This Row],[Amount 8]],Table1[[#This Row],[Amount 8]]))</f>
        <v/>
      </c>
      <c r="DL204" t="str">
        <f>IF(Table1[[#This Row],[Ledger 9]]="","","No")</f>
        <v/>
      </c>
      <c r="DM204" t="str">
        <f>IF(Table1[[#This Row],[Ledger 9]]="","",IF(Table1[[#This Row],[Effect 9]]="Dr.","Yes","No"))</f>
        <v/>
      </c>
      <c r="DN204" t="str">
        <f>IF(Table1[[#This Row],[Ledger 9]]="","",Table1[[#This Row],[Ledger 9]])</f>
        <v/>
      </c>
      <c r="DO204" t="str">
        <f>IF(Table1[[#This Row],[Ledger 9]]="","",IF(Table1[[#This Row],[Effect 9]]="Dr.",-Table1[[#This Row],[Amount 9]],Table1[[#This Row],[Amount 9]]))</f>
        <v/>
      </c>
      <c r="DR204" t="str">
        <f>IF(Table1[[#This Row],[Ledger 10]]="","","No")</f>
        <v/>
      </c>
      <c r="DS204" t="str">
        <f>IF(Table1[[#This Row],[Ledger 10]]="","",IF(Table1[[#This Row],[Effect 10]]="Dr.","Yes","No"))</f>
        <v/>
      </c>
      <c r="DT204" t="str">
        <f>IF(Table1[[#This Row],[Ledger 10]]="","",Table1[[#This Row],[Ledger 10]])</f>
        <v/>
      </c>
      <c r="DU204" t="str">
        <f>IF(Table1[[#This Row],[Ledger 10]]="","",IF(Table1[[#This Row],[Effect 10]]="Dr.",-Table1[[#This Row],[Amount 10]],Table1[[#This Row],[Amount 10]]))</f>
        <v/>
      </c>
      <c r="DX204" t="str">
        <f>IF(Table1[[#This Row],[Ledger 11]]="","","No")</f>
        <v/>
      </c>
      <c r="DY204" t="str">
        <f>IF(Table1[[#This Row],[Ledger 11]]="","",IF(Table1[[#This Row],[Effect 11]]="Dr.","Yes","No"))</f>
        <v/>
      </c>
      <c r="DZ204" t="str">
        <f>IF(Table1[[#This Row],[Ledger 11]]="","",Table1[[#This Row],[Ledger 11]])</f>
        <v/>
      </c>
      <c r="EA204" t="str">
        <f>IF(Table1[[#This Row],[Ledger 11]]="","",IF(Table1[[#This Row],[Effect 11]]="Dr.",-Table1[[#This Row],[Amount 11]],Table1[[#This Row],[Amount 11]]))</f>
        <v/>
      </c>
      <c r="ED204" t="str">
        <f>IF(Table1[[#This Row],[Ledger 12]]="","","No")</f>
        <v/>
      </c>
      <c r="EE204" t="str">
        <f>IF(Table1[[#This Row],[Ledger 12]]="","",IF(Table1[[#This Row],[Effect 12]]="Dr.","Yes","No"))</f>
        <v/>
      </c>
      <c r="EF204" t="str">
        <f>IF(Table1[[#This Row],[Ledger 12]]="","",Table1[[#This Row],[Ledger 12]])</f>
        <v/>
      </c>
      <c r="EG204" t="str">
        <f>IF(Table1[[#This Row],[Ledger 12]]="","",IF(Table1[[#This Row],[Effect 12]]="Dr.",-Table1[[#This Row],[Amount 12]],Table1[[#This Row],[Amount 12]]))</f>
        <v/>
      </c>
      <c r="EJ204" t="str">
        <f>IF(Table1[[#This Row],[Ledger 13]]="","","No")</f>
        <v/>
      </c>
      <c r="EK204" t="str">
        <f>IF(Table1[[#This Row],[Ledger 13]]="","",IF(Table1[[#This Row],[Effect 13]]="Dr.","Yes","No"))</f>
        <v/>
      </c>
      <c r="EL204" t="str">
        <f>IF(Table1[[#This Row],[Ledger 13]]="","",Table1[[#This Row],[Ledger 13]])</f>
        <v/>
      </c>
      <c r="EM204" t="str">
        <f>IF(Table1[[#This Row],[Ledger 13]]="","",IF(Table1[[#This Row],[Effect 13]]="Dr.",-Table1[[#This Row],[Amount 13]],Table1[[#This Row],[Amount 13]]))</f>
        <v/>
      </c>
      <c r="EP204" t="str">
        <f>IF(Table1[[#This Row],[Ledger 14]]="","","No")</f>
        <v/>
      </c>
      <c r="EQ204" t="str">
        <f>IF(Table1[[#This Row],[Ledger 14]]="","",IF(Table1[[#This Row],[Effect 14]]="Dr.","Yes","No"))</f>
        <v/>
      </c>
      <c r="ER204" t="str">
        <f>IF(Table1[[#This Row],[Ledger 14]]="","",Table1[[#This Row],[Ledger 14]])</f>
        <v/>
      </c>
      <c r="ES204" t="str">
        <f>IF(Table1[[#This Row],[Ledger 14]]="","",IF(Table1[[#This Row],[Effect 14]]="Dr.",-Table1[[#This Row],[Amount 14]],Table1[[#This Row],[Amount 14]]))</f>
        <v/>
      </c>
      <c r="EV204" t="str">
        <f>IF(Table1[[#This Row],[Ledger 15]]="","","No")</f>
        <v/>
      </c>
      <c r="EW204" t="str">
        <f>IF(Table1[[#This Row],[Ledger 15]]="","",IF(Table1[[#This Row],[Effect 15]]="Dr.","Yes","No"))</f>
        <v/>
      </c>
      <c r="EX204" t="str">
        <f>IF(Table1[[#This Row],[Ledger 15]]="","",Table1[[#This Row],[Ledger 15]])</f>
        <v/>
      </c>
      <c r="EY204" t="str">
        <f>IF(Table1[[#This Row],[Ledger 15]]="","",IF(Table1[[#This Row],[Effect 15]]="Dr.",-Table1[[#This Row],[Amount 15]],Table1[[#This Row],[Amount 15]]))</f>
        <v/>
      </c>
      <c r="FD2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4">
        <f>IF(Table1[[#This Row],[Date]]="",0,IF(AND(Table1[[#This Row],[Date]]&gt;=$FE$2,Table1[[#This Row],[Date]]&lt;=$FE$3),0,1))</f>
        <v>0</v>
      </c>
      <c r="FF204">
        <f>IF(Table1[[#This Row],[Date]]="",0,IF(TYPE(VLOOKUP(Table1[[#This Row],[Voucher Type]],Table1[[#All],[Voucher Type Master]],1,FALSE))=16,1,0))</f>
        <v>0</v>
      </c>
      <c r="FG204">
        <f>IF(TYPE(IF(Table1[[#This Row],[Date]]="",0,IF(VLOOKUP(Table1[[#This Row],[Voucher Type]],$FY$5:$FZ$13,2,0)=Table1[[#This Row],[Effect 1]],0,1)))=16,1,0)</f>
        <v>0</v>
      </c>
      <c r="FH2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4">
        <f>IF(LEN(Table1[[#This Row],[Ledger 1]])&gt;0,IF(TYPE(VLOOKUP(Table1[[#This Row],[Ledger 1]],GZ:GZ,1,0))=16,1,0),0)</f>
        <v>0</v>
      </c>
      <c r="FJ204">
        <f>IF(LEN(Table1[[#This Row],[Ledger 2]])&gt;0,IF(TYPE(VLOOKUP(Table1[[#This Row],[Ledger 2]],GZ:GZ,1,0))=16,1,0),0)</f>
        <v>0</v>
      </c>
      <c r="FK204">
        <f>IF(LEN(Table1[[#This Row],[Ledger 3]])&gt;0,IF(TYPE(VLOOKUP(Table1[[#This Row],[Ledger 3]],GZ:GZ,1,0))=16,1,0),0)</f>
        <v>0</v>
      </c>
      <c r="FL204">
        <f>IF(LEN(Table1[[#This Row],[Ledger 4]])&gt;0,IF(TYPE(VLOOKUP(Table1[[#This Row],[Ledger 4]],GZ:GZ,1,0))=16,1,0),0)</f>
        <v>0</v>
      </c>
      <c r="FM204">
        <f>IF(LEN(Table1[[#This Row],[Ledger 5]])&gt;0,IF(TYPE(VLOOKUP(Table1[[#This Row],[Ledger 5]],GZ:GZ,1,0))=16,1,0),0)</f>
        <v>0</v>
      </c>
      <c r="FN204">
        <f>IF(LEN(Table1[[#This Row],[Ledger 6]])&gt;0,IF(TYPE(VLOOKUP(Table1[[#This Row],[Ledger 6]],$GZ:$GZ,1,0))=16,1,0),0)</f>
        <v>0</v>
      </c>
      <c r="FO204">
        <f>IF(LEN(Table1[[#This Row],[Ledger 7]])&gt;0,IF(TYPE(VLOOKUP(Table1[[#This Row],[Ledger 7]],$GZ:$GZ,1,0))=16,1,0),0)</f>
        <v>0</v>
      </c>
      <c r="FP204">
        <f>IF(LEN(Table1[[#This Row],[Ledger 8]])&gt;0,IF(TYPE(VLOOKUP(Table1[[#This Row],[Ledger 8]],$GZ:$GZ,1,0))=16,1,0),0)</f>
        <v>0</v>
      </c>
      <c r="FQ204">
        <f>IF(LEN(Table1[[#This Row],[Ledger 9]])&gt;0,IF(TYPE(VLOOKUP(Table1[[#This Row],[Ledger 9]],$GZ:$GZ,1,0))=16,1,0),0)</f>
        <v>0</v>
      </c>
      <c r="FR204">
        <f>IF(LEN(Table1[[#This Row],[Ledger 10]])&gt;0,IF(TYPE(VLOOKUP(Table1[[#This Row],[Ledger 10]],$GZ:$GZ,1,0))=16,1,0),0)</f>
        <v>0</v>
      </c>
      <c r="FS204">
        <f>IF(LEN(Table1[[#This Row],[Ledger 11]])&gt;0,IF(TYPE(VLOOKUP(Table1[[#This Row],[Ledger 11]],$GZ:$GZ,1,0))=16,1,0),0)</f>
        <v>0</v>
      </c>
      <c r="FT204">
        <f>IF(LEN(Table1[[#This Row],[Ledger 12]])&gt;0,IF(TYPE(VLOOKUP(Table1[[#This Row],[Ledger 12]],$GZ:$GZ,1,0))=16,1,0),0)</f>
        <v>0</v>
      </c>
      <c r="FU204">
        <f>IF(LEN(Table1[[#This Row],[Ledger 13]])&gt;0,IF(TYPE(VLOOKUP(Table1[[#This Row],[Ledger 13]],$GZ:$GZ,1,0))=16,1,0),0)</f>
        <v>0</v>
      </c>
      <c r="FV204">
        <f>IF(LEN(Table1[[#This Row],[Ledger 14]])&gt;0,IF(TYPE(VLOOKUP(Table1[[#This Row],[Ledger 14]],$GZ:$GZ,1,0))=16,1,0),0)</f>
        <v>0</v>
      </c>
      <c r="FW204">
        <f>IF(LEN(Table1[[#This Row],[Ledger 15]])&gt;0,IF(TYPE(VLOOKUP(Table1[[#This Row],[Ledger 15]],$GZ:$GZ,1,0))=16,1,0),0)</f>
        <v>0</v>
      </c>
    </row>
    <row r="205" spans="4:179" ht="33" customHeight="1" x14ac:dyDescent="0.45">
      <c r="D205" s="8">
        <f t="shared" si="12"/>
        <v>200</v>
      </c>
      <c r="E205" s="32"/>
      <c r="F205" s="34"/>
      <c r="G205" s="34"/>
      <c r="H205" s="34"/>
      <c r="I205" s="34"/>
      <c r="J205" s="38"/>
      <c r="K205" s="33"/>
      <c r="L205" s="36"/>
      <c r="M205" s="35"/>
      <c r="N205" s="34"/>
      <c r="O205" s="41"/>
      <c r="P205" s="35"/>
      <c r="Q205" s="34"/>
      <c r="R205" s="37"/>
      <c r="S205" s="35"/>
      <c r="T205" s="34"/>
      <c r="U205" s="37"/>
      <c r="V205" s="35"/>
      <c r="W205" s="34"/>
      <c r="X205" s="37"/>
      <c r="Y205" s="35"/>
      <c r="Z205" s="34"/>
      <c r="AA205" s="37"/>
      <c r="AB205" s="35"/>
      <c r="AC205" s="34"/>
      <c r="AD205" s="37"/>
      <c r="AE205" s="35"/>
      <c r="AF205" s="34"/>
      <c r="AG205" s="37"/>
      <c r="AH205" s="35"/>
      <c r="AI205" s="34"/>
      <c r="AJ205" s="37"/>
      <c r="AK205" s="35"/>
      <c r="AL205" s="34"/>
      <c r="AM205" s="37"/>
      <c r="AN205" s="35"/>
      <c r="AO205" s="34"/>
      <c r="AP205" s="37"/>
      <c r="AQ205" s="35"/>
      <c r="AR205" s="34"/>
      <c r="AS205" s="37"/>
      <c r="AT205" s="35"/>
      <c r="AU205" s="34"/>
      <c r="AV205" s="37"/>
      <c r="AW205" s="35"/>
      <c r="AX205" s="34"/>
      <c r="AY205" s="37"/>
      <c r="AZ205" s="35"/>
      <c r="BA205" s="34"/>
      <c r="BB205" s="37"/>
      <c r="BC2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5" s="7"/>
      <c r="BF205" t="str">
        <f>IF(Table1[[#This Row],[Date]]="","","&amp;lt;VOUCHER REMOTEID="&amp;""""&amp;$A$11&amp;$A$13&amp;ROW()&amp;""""&amp;" VCHTYPE="""&amp;F205&amp;""" ACTION="""&amp;"Create"&amp;"""&amp;gt;")</f>
        <v/>
      </c>
      <c r="BG205" t="str">
        <f>IF(Table1[[#This Row],[Date]]="","",TEXT(Table1[[#This Row],[Date]],"yyyymmdd"))</f>
        <v/>
      </c>
      <c r="BH205" t="str">
        <f>Table1[[#This Row],[Date2]]</f>
        <v/>
      </c>
      <c r="BI205" t="str">
        <f>IF(Table1[[#This Row],[Date]]="","",Table1[[#This Row],[Voucher Type]])</f>
        <v/>
      </c>
      <c r="BJ205" t="str">
        <f>IF(Table1[[#This Row],[Ref No / Invoice No]]="","",Table1[[#This Row],[Ref No / Invoice No]])</f>
        <v/>
      </c>
      <c r="BK205" t="str">
        <f>IF(Table1[[#This Row],[Voucher No]]="","",Table1[[#This Row],[Voucher No]])</f>
        <v/>
      </c>
      <c r="BL205" t="str">
        <f>IF(Table1[[#This Row],[Date]]="","",Table1[[#This Row],[Narration]])</f>
        <v/>
      </c>
      <c r="BM205" t="str">
        <f>IF(Table1[[#This Row],[Date]]="","",$A$11&amp;$A$13&amp;ROW())</f>
        <v/>
      </c>
      <c r="BN205" t="str">
        <f>IF(Table1[[#This Row],[Date]]="","",$A$13)</f>
        <v/>
      </c>
      <c r="BP205" t="str">
        <f>IF(Table1[[#This Row],[Ledger 1]]="","","No")</f>
        <v/>
      </c>
      <c r="BQ205" t="str">
        <f>IF(Table1[[#This Row],[Date]]="","",IF(Table1[[#This Row],[Effect 1]]="Dr.","Yes","No"))</f>
        <v/>
      </c>
      <c r="BR205" t="str">
        <f>IF(Table1[[#This Row],[Date]]="","",Table1[[#This Row],[Ledger 1]])</f>
        <v/>
      </c>
      <c r="BS205" t="str">
        <f>IF(Table1[[#This Row],[Date]]="","",IF(Table1[[#This Row],[Effect 1]]="Dr.",-Table1[[#This Row],[Amount 1]],Table1[[#This Row],[Amount 1]]))</f>
        <v/>
      </c>
      <c r="BV205" t="str">
        <f>IF(Table1[[#This Row],[Ledger 2]]="","","No")</f>
        <v/>
      </c>
      <c r="BW205" t="str">
        <f>IF(Table1[[#This Row],[Date]]="","",IF(Table1[[#This Row],[Effect 2]]="Dr.","Yes","No"))</f>
        <v/>
      </c>
      <c r="BX205" t="str">
        <f>IF(Table1[[#This Row],[Date]]="","",Table1[[#This Row],[Ledger 2]])</f>
        <v/>
      </c>
      <c r="BY205" t="str">
        <f>IF(Table1[[#This Row],[Date]]="","",IF(Table1[[#This Row],[Effect 2]]="Dr.",-Table1[[#This Row],[Amount 2]],Table1[[#This Row],[Amount 2]]))</f>
        <v/>
      </c>
      <c r="CB205" t="str">
        <f>IF(Table1[[#This Row],[Ledger 3]]="","","No")</f>
        <v/>
      </c>
      <c r="CC205" t="str">
        <f>IF(Table1[[#This Row],[Ledger 3]]="","",IF(Table1[[#This Row],[Effect 3]]="Dr.","Yes","No"))</f>
        <v/>
      </c>
      <c r="CD205" t="str">
        <f>IF(Table1[[#This Row],[Ledger 3]]="","",Table1[[#This Row],[Ledger 3]])</f>
        <v/>
      </c>
      <c r="CE205" t="str">
        <f>IF(Table1[[#This Row],[Ledger 3]]="","",IF(Table1[[#This Row],[Effect 3]]="Dr.",-Table1[[#This Row],[Amount 3]],Table1[[#This Row],[Amount 3]]))</f>
        <v/>
      </c>
      <c r="CH205" t="str">
        <f>IF(Table1[[#This Row],[Ledger 4]]="","","No")</f>
        <v/>
      </c>
      <c r="CI205" t="str">
        <f>IF(Table1[[#This Row],[Ledger 4]]="","",IF(Table1[[#This Row],[Effect 4]]="Dr.","Yes","No"))</f>
        <v/>
      </c>
      <c r="CJ205" t="str">
        <f>IF(Table1[[#This Row],[Ledger 4]]="","",Table1[[#This Row],[Ledger 4]])</f>
        <v/>
      </c>
      <c r="CK205" t="str">
        <f>IF(Table1[[#This Row],[Ledger 4]]="","",IF(Table1[[#This Row],[Effect 4]]="Dr.",-Table1[[#This Row],[Amount 4]],Table1[[#This Row],[Amount 4]]))</f>
        <v/>
      </c>
      <c r="CN205" t="str">
        <f>IF(Table1[[#This Row],[Ledger 5]]="","","No")</f>
        <v/>
      </c>
      <c r="CO205" t="str">
        <f>IF(Table1[[#This Row],[Ledger 5]]="","",IF(Table1[[#This Row],[Effect 5]]="Dr.","Yes","No"))</f>
        <v/>
      </c>
      <c r="CP205" t="str">
        <f>IF(Table1[[#This Row],[Ledger 5]]="","",Table1[[#This Row],[Ledger 5]])</f>
        <v/>
      </c>
      <c r="CQ205" t="str">
        <f>IF(Table1[[#This Row],[Ledger 5]]="","",IF(Table1[[#This Row],[Effect 5]]="Dr.",-Table1[[#This Row],[Amount 5]],Table1[[#This Row],[Amount 5]]))</f>
        <v/>
      </c>
      <c r="CT205" t="str">
        <f>IF(Table1[[#This Row],[Ledger 6]]="","","No")</f>
        <v/>
      </c>
      <c r="CU205" t="str">
        <f>IF(Table1[[#This Row],[Ledger 6]]="","",IF(Table1[[#This Row],[Effect 6]]="Dr.","Yes","No"))</f>
        <v/>
      </c>
      <c r="CV205" t="str">
        <f>IF(Table1[[#This Row],[Ledger 6]]="","",Table1[[#This Row],[Ledger 6]])</f>
        <v/>
      </c>
      <c r="CW205" t="str">
        <f>IF(Table1[[#This Row],[Ledger 6]]="","",IF(Table1[[#This Row],[Effect 6]]="Dr.",-Table1[[#This Row],[Amount 6]],Table1[[#This Row],[Amount 6]]))</f>
        <v/>
      </c>
      <c r="CZ205" t="str">
        <f>IF(Table1[[#This Row],[Ledger 7]]="","","No")</f>
        <v/>
      </c>
      <c r="DA205" t="str">
        <f>IF(Table1[[#This Row],[Ledger 7]]="","",IF(Table1[[#This Row],[Effect 7]]="Dr.","Yes","No"))</f>
        <v/>
      </c>
      <c r="DB205" t="str">
        <f>IF(Table1[[#This Row],[Ledger 7]]="","",Table1[[#This Row],[Ledger 7]])</f>
        <v/>
      </c>
      <c r="DC205" t="str">
        <f>IF(Table1[[#This Row],[Ledger 7]]="","",IF(Table1[[#This Row],[Effect 7]]="Dr.",-Table1[[#This Row],[Amount 7]],Table1[[#This Row],[Amount 7]]))</f>
        <v/>
      </c>
      <c r="DF205" t="str">
        <f>IF(Table1[[#This Row],[Ledger 8]]="","","No")</f>
        <v/>
      </c>
      <c r="DG205" t="str">
        <f>IF(Table1[[#This Row],[Ledger 8]]="","",IF(Table1[[#This Row],[Effect 8]]="Dr.","Yes","No"))</f>
        <v/>
      </c>
      <c r="DH205" t="str">
        <f>IF(Table1[[#This Row],[Ledger 8]]="","",Table1[[#This Row],[Ledger 8]])</f>
        <v/>
      </c>
      <c r="DI205" t="str">
        <f>IF(Table1[[#This Row],[Ledger 8]]="","",IF(Table1[[#This Row],[Effect 8]]="Dr.",-Table1[[#This Row],[Amount 8]],Table1[[#This Row],[Amount 8]]))</f>
        <v/>
      </c>
      <c r="DL205" t="str">
        <f>IF(Table1[[#This Row],[Ledger 9]]="","","No")</f>
        <v/>
      </c>
      <c r="DM205" t="str">
        <f>IF(Table1[[#This Row],[Ledger 9]]="","",IF(Table1[[#This Row],[Effect 9]]="Dr.","Yes","No"))</f>
        <v/>
      </c>
      <c r="DN205" t="str">
        <f>IF(Table1[[#This Row],[Ledger 9]]="","",Table1[[#This Row],[Ledger 9]])</f>
        <v/>
      </c>
      <c r="DO205" t="str">
        <f>IF(Table1[[#This Row],[Ledger 9]]="","",IF(Table1[[#This Row],[Effect 9]]="Dr.",-Table1[[#This Row],[Amount 9]],Table1[[#This Row],[Amount 9]]))</f>
        <v/>
      </c>
      <c r="DR205" t="str">
        <f>IF(Table1[[#This Row],[Ledger 10]]="","","No")</f>
        <v/>
      </c>
      <c r="DS205" t="str">
        <f>IF(Table1[[#This Row],[Ledger 10]]="","",IF(Table1[[#This Row],[Effect 10]]="Dr.","Yes","No"))</f>
        <v/>
      </c>
      <c r="DT205" t="str">
        <f>IF(Table1[[#This Row],[Ledger 10]]="","",Table1[[#This Row],[Ledger 10]])</f>
        <v/>
      </c>
      <c r="DU205" t="str">
        <f>IF(Table1[[#This Row],[Ledger 10]]="","",IF(Table1[[#This Row],[Effect 10]]="Dr.",-Table1[[#This Row],[Amount 10]],Table1[[#This Row],[Amount 10]]))</f>
        <v/>
      </c>
      <c r="DX205" t="str">
        <f>IF(Table1[[#This Row],[Ledger 11]]="","","No")</f>
        <v/>
      </c>
      <c r="DY205" t="str">
        <f>IF(Table1[[#This Row],[Ledger 11]]="","",IF(Table1[[#This Row],[Effect 11]]="Dr.","Yes","No"))</f>
        <v/>
      </c>
      <c r="DZ205" t="str">
        <f>IF(Table1[[#This Row],[Ledger 11]]="","",Table1[[#This Row],[Ledger 11]])</f>
        <v/>
      </c>
      <c r="EA205" t="str">
        <f>IF(Table1[[#This Row],[Ledger 11]]="","",IF(Table1[[#This Row],[Effect 11]]="Dr.",-Table1[[#This Row],[Amount 11]],Table1[[#This Row],[Amount 11]]))</f>
        <v/>
      </c>
      <c r="ED205" t="str">
        <f>IF(Table1[[#This Row],[Ledger 12]]="","","No")</f>
        <v/>
      </c>
      <c r="EE205" t="str">
        <f>IF(Table1[[#This Row],[Ledger 12]]="","",IF(Table1[[#This Row],[Effect 12]]="Dr.","Yes","No"))</f>
        <v/>
      </c>
      <c r="EF205" t="str">
        <f>IF(Table1[[#This Row],[Ledger 12]]="","",Table1[[#This Row],[Ledger 12]])</f>
        <v/>
      </c>
      <c r="EG205" t="str">
        <f>IF(Table1[[#This Row],[Ledger 12]]="","",IF(Table1[[#This Row],[Effect 12]]="Dr.",-Table1[[#This Row],[Amount 12]],Table1[[#This Row],[Amount 12]]))</f>
        <v/>
      </c>
      <c r="EJ205" t="str">
        <f>IF(Table1[[#This Row],[Ledger 13]]="","","No")</f>
        <v/>
      </c>
      <c r="EK205" t="str">
        <f>IF(Table1[[#This Row],[Ledger 13]]="","",IF(Table1[[#This Row],[Effect 13]]="Dr.","Yes","No"))</f>
        <v/>
      </c>
      <c r="EL205" t="str">
        <f>IF(Table1[[#This Row],[Ledger 13]]="","",Table1[[#This Row],[Ledger 13]])</f>
        <v/>
      </c>
      <c r="EM205" t="str">
        <f>IF(Table1[[#This Row],[Ledger 13]]="","",IF(Table1[[#This Row],[Effect 13]]="Dr.",-Table1[[#This Row],[Amount 13]],Table1[[#This Row],[Amount 13]]))</f>
        <v/>
      </c>
      <c r="EP205" t="str">
        <f>IF(Table1[[#This Row],[Ledger 14]]="","","No")</f>
        <v/>
      </c>
      <c r="EQ205" t="str">
        <f>IF(Table1[[#This Row],[Ledger 14]]="","",IF(Table1[[#This Row],[Effect 14]]="Dr.","Yes","No"))</f>
        <v/>
      </c>
      <c r="ER205" t="str">
        <f>IF(Table1[[#This Row],[Ledger 14]]="","",Table1[[#This Row],[Ledger 14]])</f>
        <v/>
      </c>
      <c r="ES205" t="str">
        <f>IF(Table1[[#This Row],[Ledger 14]]="","",IF(Table1[[#This Row],[Effect 14]]="Dr.",-Table1[[#This Row],[Amount 14]],Table1[[#This Row],[Amount 14]]))</f>
        <v/>
      </c>
      <c r="EV205" t="str">
        <f>IF(Table1[[#This Row],[Ledger 15]]="","","No")</f>
        <v/>
      </c>
      <c r="EW205" t="str">
        <f>IF(Table1[[#This Row],[Ledger 15]]="","",IF(Table1[[#This Row],[Effect 15]]="Dr.","Yes","No"))</f>
        <v/>
      </c>
      <c r="EX205" t="str">
        <f>IF(Table1[[#This Row],[Ledger 15]]="","",Table1[[#This Row],[Ledger 15]])</f>
        <v/>
      </c>
      <c r="EY205" t="str">
        <f>IF(Table1[[#This Row],[Ledger 15]]="","",IF(Table1[[#This Row],[Effect 15]]="Dr.",-Table1[[#This Row],[Amount 15]],Table1[[#This Row],[Amount 15]]))</f>
        <v/>
      </c>
      <c r="FD2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5">
        <f>IF(Table1[[#This Row],[Date]]="",0,IF(AND(Table1[[#This Row],[Date]]&gt;=$FE$2,Table1[[#This Row],[Date]]&lt;=$FE$3),0,1))</f>
        <v>0</v>
      </c>
      <c r="FF205">
        <f>IF(Table1[[#This Row],[Date]]="",0,IF(TYPE(VLOOKUP(Table1[[#This Row],[Voucher Type]],Table1[[#All],[Voucher Type Master]],1,FALSE))=16,1,0))</f>
        <v>0</v>
      </c>
      <c r="FG205">
        <f>IF(TYPE(IF(Table1[[#This Row],[Date]]="",0,IF(VLOOKUP(Table1[[#This Row],[Voucher Type]],$FY$5:$FZ$13,2,0)=Table1[[#This Row],[Effect 1]],0,1)))=16,1,0)</f>
        <v>0</v>
      </c>
      <c r="FH2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5">
        <f>IF(LEN(Table1[[#This Row],[Ledger 1]])&gt;0,IF(TYPE(VLOOKUP(Table1[[#This Row],[Ledger 1]],GZ:GZ,1,0))=16,1,0),0)</f>
        <v>0</v>
      </c>
      <c r="FJ205">
        <f>IF(LEN(Table1[[#This Row],[Ledger 2]])&gt;0,IF(TYPE(VLOOKUP(Table1[[#This Row],[Ledger 2]],GZ:GZ,1,0))=16,1,0),0)</f>
        <v>0</v>
      </c>
      <c r="FK205">
        <f>IF(LEN(Table1[[#This Row],[Ledger 3]])&gt;0,IF(TYPE(VLOOKUP(Table1[[#This Row],[Ledger 3]],GZ:GZ,1,0))=16,1,0),0)</f>
        <v>0</v>
      </c>
      <c r="FL205">
        <f>IF(LEN(Table1[[#This Row],[Ledger 4]])&gt;0,IF(TYPE(VLOOKUP(Table1[[#This Row],[Ledger 4]],GZ:GZ,1,0))=16,1,0),0)</f>
        <v>0</v>
      </c>
      <c r="FM205">
        <f>IF(LEN(Table1[[#This Row],[Ledger 5]])&gt;0,IF(TYPE(VLOOKUP(Table1[[#This Row],[Ledger 5]],GZ:GZ,1,0))=16,1,0),0)</f>
        <v>0</v>
      </c>
      <c r="FN205">
        <f>IF(LEN(Table1[[#This Row],[Ledger 6]])&gt;0,IF(TYPE(VLOOKUP(Table1[[#This Row],[Ledger 6]],$GZ:$GZ,1,0))=16,1,0),0)</f>
        <v>0</v>
      </c>
      <c r="FO205">
        <f>IF(LEN(Table1[[#This Row],[Ledger 7]])&gt;0,IF(TYPE(VLOOKUP(Table1[[#This Row],[Ledger 7]],$GZ:$GZ,1,0))=16,1,0),0)</f>
        <v>0</v>
      </c>
      <c r="FP205">
        <f>IF(LEN(Table1[[#This Row],[Ledger 8]])&gt;0,IF(TYPE(VLOOKUP(Table1[[#This Row],[Ledger 8]],$GZ:$GZ,1,0))=16,1,0),0)</f>
        <v>0</v>
      </c>
      <c r="FQ205">
        <f>IF(LEN(Table1[[#This Row],[Ledger 9]])&gt;0,IF(TYPE(VLOOKUP(Table1[[#This Row],[Ledger 9]],$GZ:$GZ,1,0))=16,1,0),0)</f>
        <v>0</v>
      </c>
      <c r="FR205">
        <f>IF(LEN(Table1[[#This Row],[Ledger 10]])&gt;0,IF(TYPE(VLOOKUP(Table1[[#This Row],[Ledger 10]],$GZ:$GZ,1,0))=16,1,0),0)</f>
        <v>0</v>
      </c>
      <c r="FS205">
        <f>IF(LEN(Table1[[#This Row],[Ledger 11]])&gt;0,IF(TYPE(VLOOKUP(Table1[[#This Row],[Ledger 11]],$GZ:$GZ,1,0))=16,1,0),0)</f>
        <v>0</v>
      </c>
      <c r="FT205">
        <f>IF(LEN(Table1[[#This Row],[Ledger 12]])&gt;0,IF(TYPE(VLOOKUP(Table1[[#This Row],[Ledger 12]],$GZ:$GZ,1,0))=16,1,0),0)</f>
        <v>0</v>
      </c>
      <c r="FU205">
        <f>IF(LEN(Table1[[#This Row],[Ledger 13]])&gt;0,IF(TYPE(VLOOKUP(Table1[[#This Row],[Ledger 13]],$GZ:$GZ,1,0))=16,1,0),0)</f>
        <v>0</v>
      </c>
      <c r="FV205">
        <f>IF(LEN(Table1[[#This Row],[Ledger 14]])&gt;0,IF(TYPE(VLOOKUP(Table1[[#This Row],[Ledger 14]],$GZ:$GZ,1,0))=16,1,0),0)</f>
        <v>0</v>
      </c>
      <c r="FW205">
        <f>IF(LEN(Table1[[#This Row],[Ledger 15]])&gt;0,IF(TYPE(VLOOKUP(Table1[[#This Row],[Ledger 15]],$GZ:$GZ,1,0))=16,1,0),0)</f>
        <v>0</v>
      </c>
    </row>
    <row r="206" spans="4:179" ht="33" customHeight="1" x14ac:dyDescent="0.45">
      <c r="D206" s="8">
        <f t="shared" si="12"/>
        <v>201</v>
      </c>
      <c r="E206" s="32"/>
      <c r="F206" s="34"/>
      <c r="G206" s="34"/>
      <c r="H206" s="34"/>
      <c r="I206" s="34"/>
      <c r="J206" s="38"/>
      <c r="K206" s="33"/>
      <c r="L206" s="36"/>
      <c r="M206" s="35"/>
      <c r="N206" s="34"/>
      <c r="O206" s="41"/>
      <c r="P206" s="35"/>
      <c r="Q206" s="34"/>
      <c r="R206" s="37"/>
      <c r="S206" s="35"/>
      <c r="T206" s="34"/>
      <c r="U206" s="37"/>
      <c r="V206" s="35"/>
      <c r="W206" s="34"/>
      <c r="X206" s="37"/>
      <c r="Y206" s="35"/>
      <c r="Z206" s="34"/>
      <c r="AA206" s="37"/>
      <c r="AB206" s="35"/>
      <c r="AC206" s="34"/>
      <c r="AD206" s="37"/>
      <c r="AE206" s="35"/>
      <c r="AF206" s="34"/>
      <c r="AG206" s="37"/>
      <c r="AH206" s="35"/>
      <c r="AI206" s="34"/>
      <c r="AJ206" s="37"/>
      <c r="AK206" s="35"/>
      <c r="AL206" s="34"/>
      <c r="AM206" s="37"/>
      <c r="AN206" s="35"/>
      <c r="AO206" s="34"/>
      <c r="AP206" s="37"/>
      <c r="AQ206" s="35"/>
      <c r="AR206" s="34"/>
      <c r="AS206" s="37"/>
      <c r="AT206" s="35"/>
      <c r="AU206" s="34"/>
      <c r="AV206" s="37"/>
      <c r="AW206" s="35"/>
      <c r="AX206" s="34"/>
      <c r="AY206" s="37"/>
      <c r="AZ206" s="35"/>
      <c r="BA206" s="34"/>
      <c r="BB206" s="37"/>
      <c r="BC2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6" s="7"/>
      <c r="BF206" t="str">
        <f>IF(Table1[[#This Row],[Date]]="","","&amp;lt;VOUCHER REMOTEID="&amp;""""&amp;$A$11&amp;$A$13&amp;ROW()&amp;""""&amp;" VCHTYPE="""&amp;F206&amp;""" ACTION="""&amp;"Create"&amp;"""&amp;gt;")</f>
        <v/>
      </c>
      <c r="BG206" t="str">
        <f>IF(Table1[[#This Row],[Date]]="","",TEXT(Table1[[#This Row],[Date]],"yyyymmdd"))</f>
        <v/>
      </c>
      <c r="BH206" t="str">
        <f>Table1[[#This Row],[Date2]]</f>
        <v/>
      </c>
      <c r="BI206" t="str">
        <f>IF(Table1[[#This Row],[Date]]="","",Table1[[#This Row],[Voucher Type]])</f>
        <v/>
      </c>
      <c r="BJ206" t="str">
        <f>IF(Table1[[#This Row],[Ref No / Invoice No]]="","",Table1[[#This Row],[Ref No / Invoice No]])</f>
        <v/>
      </c>
      <c r="BK206" t="str">
        <f>IF(Table1[[#This Row],[Voucher No]]="","",Table1[[#This Row],[Voucher No]])</f>
        <v/>
      </c>
      <c r="BL206" t="str">
        <f>IF(Table1[[#This Row],[Date]]="","",Table1[[#This Row],[Narration]])</f>
        <v/>
      </c>
      <c r="BM206" t="str">
        <f>IF(Table1[[#This Row],[Date]]="","",$A$11&amp;$A$13&amp;ROW())</f>
        <v/>
      </c>
      <c r="BN206" t="str">
        <f>IF(Table1[[#This Row],[Date]]="","",$A$13)</f>
        <v/>
      </c>
      <c r="BP206" t="str">
        <f>IF(Table1[[#This Row],[Ledger 1]]="","","No")</f>
        <v/>
      </c>
      <c r="BQ206" t="str">
        <f>IF(Table1[[#This Row],[Date]]="","",IF(Table1[[#This Row],[Effect 1]]="Dr.","Yes","No"))</f>
        <v/>
      </c>
      <c r="BR206" t="str">
        <f>IF(Table1[[#This Row],[Date]]="","",Table1[[#This Row],[Ledger 1]])</f>
        <v/>
      </c>
      <c r="BS206" t="str">
        <f>IF(Table1[[#This Row],[Date]]="","",IF(Table1[[#This Row],[Effect 1]]="Dr.",-Table1[[#This Row],[Amount 1]],Table1[[#This Row],[Amount 1]]))</f>
        <v/>
      </c>
      <c r="BV206" t="str">
        <f>IF(Table1[[#This Row],[Ledger 2]]="","","No")</f>
        <v/>
      </c>
      <c r="BW206" t="str">
        <f>IF(Table1[[#This Row],[Date]]="","",IF(Table1[[#This Row],[Effect 2]]="Dr.","Yes","No"))</f>
        <v/>
      </c>
      <c r="BX206" t="str">
        <f>IF(Table1[[#This Row],[Date]]="","",Table1[[#This Row],[Ledger 2]])</f>
        <v/>
      </c>
      <c r="BY206" t="str">
        <f>IF(Table1[[#This Row],[Date]]="","",IF(Table1[[#This Row],[Effect 2]]="Dr.",-Table1[[#This Row],[Amount 2]],Table1[[#This Row],[Amount 2]]))</f>
        <v/>
      </c>
      <c r="CB206" t="str">
        <f>IF(Table1[[#This Row],[Ledger 3]]="","","No")</f>
        <v/>
      </c>
      <c r="CC206" t="str">
        <f>IF(Table1[[#This Row],[Ledger 3]]="","",IF(Table1[[#This Row],[Effect 3]]="Dr.","Yes","No"))</f>
        <v/>
      </c>
      <c r="CD206" t="str">
        <f>IF(Table1[[#This Row],[Ledger 3]]="","",Table1[[#This Row],[Ledger 3]])</f>
        <v/>
      </c>
      <c r="CE206" t="str">
        <f>IF(Table1[[#This Row],[Ledger 3]]="","",IF(Table1[[#This Row],[Effect 3]]="Dr.",-Table1[[#This Row],[Amount 3]],Table1[[#This Row],[Amount 3]]))</f>
        <v/>
      </c>
      <c r="CH206" t="str">
        <f>IF(Table1[[#This Row],[Ledger 4]]="","","No")</f>
        <v/>
      </c>
      <c r="CI206" t="str">
        <f>IF(Table1[[#This Row],[Ledger 4]]="","",IF(Table1[[#This Row],[Effect 4]]="Dr.","Yes","No"))</f>
        <v/>
      </c>
      <c r="CJ206" t="str">
        <f>IF(Table1[[#This Row],[Ledger 4]]="","",Table1[[#This Row],[Ledger 4]])</f>
        <v/>
      </c>
      <c r="CK206" t="str">
        <f>IF(Table1[[#This Row],[Ledger 4]]="","",IF(Table1[[#This Row],[Effect 4]]="Dr.",-Table1[[#This Row],[Amount 4]],Table1[[#This Row],[Amount 4]]))</f>
        <v/>
      </c>
      <c r="CN206" t="str">
        <f>IF(Table1[[#This Row],[Ledger 5]]="","","No")</f>
        <v/>
      </c>
      <c r="CO206" t="str">
        <f>IF(Table1[[#This Row],[Ledger 5]]="","",IF(Table1[[#This Row],[Effect 5]]="Dr.","Yes","No"))</f>
        <v/>
      </c>
      <c r="CP206" t="str">
        <f>IF(Table1[[#This Row],[Ledger 5]]="","",Table1[[#This Row],[Ledger 5]])</f>
        <v/>
      </c>
      <c r="CQ206" t="str">
        <f>IF(Table1[[#This Row],[Ledger 5]]="","",IF(Table1[[#This Row],[Effect 5]]="Dr.",-Table1[[#This Row],[Amount 5]],Table1[[#This Row],[Amount 5]]))</f>
        <v/>
      </c>
      <c r="CT206" t="str">
        <f>IF(Table1[[#This Row],[Ledger 6]]="","","No")</f>
        <v/>
      </c>
      <c r="CU206" t="str">
        <f>IF(Table1[[#This Row],[Ledger 6]]="","",IF(Table1[[#This Row],[Effect 6]]="Dr.","Yes","No"))</f>
        <v/>
      </c>
      <c r="CV206" t="str">
        <f>IF(Table1[[#This Row],[Ledger 6]]="","",Table1[[#This Row],[Ledger 6]])</f>
        <v/>
      </c>
      <c r="CW206" t="str">
        <f>IF(Table1[[#This Row],[Ledger 6]]="","",IF(Table1[[#This Row],[Effect 6]]="Dr.",-Table1[[#This Row],[Amount 6]],Table1[[#This Row],[Amount 6]]))</f>
        <v/>
      </c>
      <c r="CZ206" t="str">
        <f>IF(Table1[[#This Row],[Ledger 7]]="","","No")</f>
        <v/>
      </c>
      <c r="DA206" t="str">
        <f>IF(Table1[[#This Row],[Ledger 7]]="","",IF(Table1[[#This Row],[Effect 7]]="Dr.","Yes","No"))</f>
        <v/>
      </c>
      <c r="DB206" t="str">
        <f>IF(Table1[[#This Row],[Ledger 7]]="","",Table1[[#This Row],[Ledger 7]])</f>
        <v/>
      </c>
      <c r="DC206" t="str">
        <f>IF(Table1[[#This Row],[Ledger 7]]="","",IF(Table1[[#This Row],[Effect 7]]="Dr.",-Table1[[#This Row],[Amount 7]],Table1[[#This Row],[Amount 7]]))</f>
        <v/>
      </c>
      <c r="DF206" t="str">
        <f>IF(Table1[[#This Row],[Ledger 8]]="","","No")</f>
        <v/>
      </c>
      <c r="DG206" t="str">
        <f>IF(Table1[[#This Row],[Ledger 8]]="","",IF(Table1[[#This Row],[Effect 8]]="Dr.","Yes","No"))</f>
        <v/>
      </c>
      <c r="DH206" t="str">
        <f>IF(Table1[[#This Row],[Ledger 8]]="","",Table1[[#This Row],[Ledger 8]])</f>
        <v/>
      </c>
      <c r="DI206" t="str">
        <f>IF(Table1[[#This Row],[Ledger 8]]="","",IF(Table1[[#This Row],[Effect 8]]="Dr.",-Table1[[#This Row],[Amount 8]],Table1[[#This Row],[Amount 8]]))</f>
        <v/>
      </c>
      <c r="DL206" t="str">
        <f>IF(Table1[[#This Row],[Ledger 9]]="","","No")</f>
        <v/>
      </c>
      <c r="DM206" t="str">
        <f>IF(Table1[[#This Row],[Ledger 9]]="","",IF(Table1[[#This Row],[Effect 9]]="Dr.","Yes","No"))</f>
        <v/>
      </c>
      <c r="DN206" t="str">
        <f>IF(Table1[[#This Row],[Ledger 9]]="","",Table1[[#This Row],[Ledger 9]])</f>
        <v/>
      </c>
      <c r="DO206" t="str">
        <f>IF(Table1[[#This Row],[Ledger 9]]="","",IF(Table1[[#This Row],[Effect 9]]="Dr.",-Table1[[#This Row],[Amount 9]],Table1[[#This Row],[Amount 9]]))</f>
        <v/>
      </c>
      <c r="DR206" t="str">
        <f>IF(Table1[[#This Row],[Ledger 10]]="","","No")</f>
        <v/>
      </c>
      <c r="DS206" t="str">
        <f>IF(Table1[[#This Row],[Ledger 10]]="","",IF(Table1[[#This Row],[Effect 10]]="Dr.","Yes","No"))</f>
        <v/>
      </c>
      <c r="DT206" t="str">
        <f>IF(Table1[[#This Row],[Ledger 10]]="","",Table1[[#This Row],[Ledger 10]])</f>
        <v/>
      </c>
      <c r="DU206" t="str">
        <f>IF(Table1[[#This Row],[Ledger 10]]="","",IF(Table1[[#This Row],[Effect 10]]="Dr.",-Table1[[#This Row],[Amount 10]],Table1[[#This Row],[Amount 10]]))</f>
        <v/>
      </c>
      <c r="DX206" t="str">
        <f>IF(Table1[[#This Row],[Ledger 11]]="","","No")</f>
        <v/>
      </c>
      <c r="DY206" t="str">
        <f>IF(Table1[[#This Row],[Ledger 11]]="","",IF(Table1[[#This Row],[Effect 11]]="Dr.","Yes","No"))</f>
        <v/>
      </c>
      <c r="DZ206" t="str">
        <f>IF(Table1[[#This Row],[Ledger 11]]="","",Table1[[#This Row],[Ledger 11]])</f>
        <v/>
      </c>
      <c r="EA206" t="str">
        <f>IF(Table1[[#This Row],[Ledger 11]]="","",IF(Table1[[#This Row],[Effect 11]]="Dr.",-Table1[[#This Row],[Amount 11]],Table1[[#This Row],[Amount 11]]))</f>
        <v/>
      </c>
      <c r="ED206" t="str">
        <f>IF(Table1[[#This Row],[Ledger 12]]="","","No")</f>
        <v/>
      </c>
      <c r="EE206" t="str">
        <f>IF(Table1[[#This Row],[Ledger 12]]="","",IF(Table1[[#This Row],[Effect 12]]="Dr.","Yes","No"))</f>
        <v/>
      </c>
      <c r="EF206" t="str">
        <f>IF(Table1[[#This Row],[Ledger 12]]="","",Table1[[#This Row],[Ledger 12]])</f>
        <v/>
      </c>
      <c r="EG206" t="str">
        <f>IF(Table1[[#This Row],[Ledger 12]]="","",IF(Table1[[#This Row],[Effect 12]]="Dr.",-Table1[[#This Row],[Amount 12]],Table1[[#This Row],[Amount 12]]))</f>
        <v/>
      </c>
      <c r="EJ206" t="str">
        <f>IF(Table1[[#This Row],[Ledger 13]]="","","No")</f>
        <v/>
      </c>
      <c r="EK206" t="str">
        <f>IF(Table1[[#This Row],[Ledger 13]]="","",IF(Table1[[#This Row],[Effect 13]]="Dr.","Yes","No"))</f>
        <v/>
      </c>
      <c r="EL206" t="str">
        <f>IF(Table1[[#This Row],[Ledger 13]]="","",Table1[[#This Row],[Ledger 13]])</f>
        <v/>
      </c>
      <c r="EM206" t="str">
        <f>IF(Table1[[#This Row],[Ledger 13]]="","",IF(Table1[[#This Row],[Effect 13]]="Dr.",-Table1[[#This Row],[Amount 13]],Table1[[#This Row],[Amount 13]]))</f>
        <v/>
      </c>
      <c r="EP206" t="str">
        <f>IF(Table1[[#This Row],[Ledger 14]]="","","No")</f>
        <v/>
      </c>
      <c r="EQ206" t="str">
        <f>IF(Table1[[#This Row],[Ledger 14]]="","",IF(Table1[[#This Row],[Effect 14]]="Dr.","Yes","No"))</f>
        <v/>
      </c>
      <c r="ER206" t="str">
        <f>IF(Table1[[#This Row],[Ledger 14]]="","",Table1[[#This Row],[Ledger 14]])</f>
        <v/>
      </c>
      <c r="ES206" t="str">
        <f>IF(Table1[[#This Row],[Ledger 14]]="","",IF(Table1[[#This Row],[Effect 14]]="Dr.",-Table1[[#This Row],[Amount 14]],Table1[[#This Row],[Amount 14]]))</f>
        <v/>
      </c>
      <c r="EV206" t="str">
        <f>IF(Table1[[#This Row],[Ledger 15]]="","","No")</f>
        <v/>
      </c>
      <c r="EW206" t="str">
        <f>IF(Table1[[#This Row],[Ledger 15]]="","",IF(Table1[[#This Row],[Effect 15]]="Dr.","Yes","No"))</f>
        <v/>
      </c>
      <c r="EX206" t="str">
        <f>IF(Table1[[#This Row],[Ledger 15]]="","",Table1[[#This Row],[Ledger 15]])</f>
        <v/>
      </c>
      <c r="EY206" t="str">
        <f>IF(Table1[[#This Row],[Ledger 15]]="","",IF(Table1[[#This Row],[Effect 15]]="Dr.",-Table1[[#This Row],[Amount 15]],Table1[[#This Row],[Amount 15]]))</f>
        <v/>
      </c>
      <c r="FD2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6">
        <f>IF(Table1[[#This Row],[Date]]="",0,IF(AND(Table1[[#This Row],[Date]]&gt;=$FE$2,Table1[[#This Row],[Date]]&lt;=$FE$3),0,1))</f>
        <v>0</v>
      </c>
      <c r="FF206">
        <f>IF(Table1[[#This Row],[Date]]="",0,IF(TYPE(VLOOKUP(Table1[[#This Row],[Voucher Type]],Table1[[#All],[Voucher Type Master]],1,FALSE))=16,1,0))</f>
        <v>0</v>
      </c>
      <c r="FG206">
        <f>IF(TYPE(IF(Table1[[#This Row],[Date]]="",0,IF(VLOOKUP(Table1[[#This Row],[Voucher Type]],$FY$5:$FZ$13,2,0)=Table1[[#This Row],[Effect 1]],0,1)))=16,1,0)</f>
        <v>0</v>
      </c>
      <c r="FH2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6">
        <f>IF(LEN(Table1[[#This Row],[Ledger 1]])&gt;0,IF(TYPE(VLOOKUP(Table1[[#This Row],[Ledger 1]],GZ:GZ,1,0))=16,1,0),0)</f>
        <v>0</v>
      </c>
      <c r="FJ206">
        <f>IF(LEN(Table1[[#This Row],[Ledger 2]])&gt;0,IF(TYPE(VLOOKUP(Table1[[#This Row],[Ledger 2]],GZ:GZ,1,0))=16,1,0),0)</f>
        <v>0</v>
      </c>
      <c r="FK206">
        <f>IF(LEN(Table1[[#This Row],[Ledger 3]])&gt;0,IF(TYPE(VLOOKUP(Table1[[#This Row],[Ledger 3]],GZ:GZ,1,0))=16,1,0),0)</f>
        <v>0</v>
      </c>
      <c r="FL206">
        <f>IF(LEN(Table1[[#This Row],[Ledger 4]])&gt;0,IF(TYPE(VLOOKUP(Table1[[#This Row],[Ledger 4]],GZ:GZ,1,0))=16,1,0),0)</f>
        <v>0</v>
      </c>
      <c r="FM206">
        <f>IF(LEN(Table1[[#This Row],[Ledger 5]])&gt;0,IF(TYPE(VLOOKUP(Table1[[#This Row],[Ledger 5]],GZ:GZ,1,0))=16,1,0),0)</f>
        <v>0</v>
      </c>
      <c r="FN206">
        <f>IF(LEN(Table1[[#This Row],[Ledger 6]])&gt;0,IF(TYPE(VLOOKUP(Table1[[#This Row],[Ledger 6]],$GZ:$GZ,1,0))=16,1,0),0)</f>
        <v>0</v>
      </c>
      <c r="FO206">
        <f>IF(LEN(Table1[[#This Row],[Ledger 7]])&gt;0,IF(TYPE(VLOOKUP(Table1[[#This Row],[Ledger 7]],$GZ:$GZ,1,0))=16,1,0),0)</f>
        <v>0</v>
      </c>
      <c r="FP206">
        <f>IF(LEN(Table1[[#This Row],[Ledger 8]])&gt;0,IF(TYPE(VLOOKUP(Table1[[#This Row],[Ledger 8]],$GZ:$GZ,1,0))=16,1,0),0)</f>
        <v>0</v>
      </c>
      <c r="FQ206">
        <f>IF(LEN(Table1[[#This Row],[Ledger 9]])&gt;0,IF(TYPE(VLOOKUP(Table1[[#This Row],[Ledger 9]],$GZ:$GZ,1,0))=16,1,0),0)</f>
        <v>0</v>
      </c>
      <c r="FR206">
        <f>IF(LEN(Table1[[#This Row],[Ledger 10]])&gt;0,IF(TYPE(VLOOKUP(Table1[[#This Row],[Ledger 10]],$GZ:$GZ,1,0))=16,1,0),0)</f>
        <v>0</v>
      </c>
      <c r="FS206">
        <f>IF(LEN(Table1[[#This Row],[Ledger 11]])&gt;0,IF(TYPE(VLOOKUP(Table1[[#This Row],[Ledger 11]],$GZ:$GZ,1,0))=16,1,0),0)</f>
        <v>0</v>
      </c>
      <c r="FT206">
        <f>IF(LEN(Table1[[#This Row],[Ledger 12]])&gt;0,IF(TYPE(VLOOKUP(Table1[[#This Row],[Ledger 12]],$GZ:$GZ,1,0))=16,1,0),0)</f>
        <v>0</v>
      </c>
      <c r="FU206">
        <f>IF(LEN(Table1[[#This Row],[Ledger 13]])&gt;0,IF(TYPE(VLOOKUP(Table1[[#This Row],[Ledger 13]],$GZ:$GZ,1,0))=16,1,0),0)</f>
        <v>0</v>
      </c>
      <c r="FV206">
        <f>IF(LEN(Table1[[#This Row],[Ledger 14]])&gt;0,IF(TYPE(VLOOKUP(Table1[[#This Row],[Ledger 14]],$GZ:$GZ,1,0))=16,1,0),0)</f>
        <v>0</v>
      </c>
      <c r="FW206">
        <f>IF(LEN(Table1[[#This Row],[Ledger 15]])&gt;0,IF(TYPE(VLOOKUP(Table1[[#This Row],[Ledger 15]],$GZ:$GZ,1,0))=16,1,0),0)</f>
        <v>0</v>
      </c>
    </row>
    <row r="207" spans="4:179" ht="33" customHeight="1" x14ac:dyDescent="0.45">
      <c r="D207" s="8">
        <f t="shared" si="12"/>
        <v>202</v>
      </c>
      <c r="E207" s="32"/>
      <c r="F207" s="34"/>
      <c r="G207" s="34"/>
      <c r="H207" s="34"/>
      <c r="I207" s="34"/>
      <c r="J207" s="38"/>
      <c r="K207" s="33"/>
      <c r="L207" s="36"/>
      <c r="M207" s="35"/>
      <c r="N207" s="34"/>
      <c r="O207" s="41"/>
      <c r="P207" s="35"/>
      <c r="Q207" s="34"/>
      <c r="R207" s="37"/>
      <c r="S207" s="35"/>
      <c r="T207" s="34"/>
      <c r="U207" s="37"/>
      <c r="V207" s="35"/>
      <c r="W207" s="34"/>
      <c r="X207" s="37"/>
      <c r="Y207" s="35"/>
      <c r="Z207" s="34"/>
      <c r="AA207" s="37"/>
      <c r="AB207" s="35"/>
      <c r="AC207" s="34"/>
      <c r="AD207" s="37"/>
      <c r="AE207" s="35"/>
      <c r="AF207" s="34"/>
      <c r="AG207" s="37"/>
      <c r="AH207" s="35"/>
      <c r="AI207" s="34"/>
      <c r="AJ207" s="37"/>
      <c r="AK207" s="35"/>
      <c r="AL207" s="34"/>
      <c r="AM207" s="37"/>
      <c r="AN207" s="35"/>
      <c r="AO207" s="34"/>
      <c r="AP207" s="37"/>
      <c r="AQ207" s="35"/>
      <c r="AR207" s="34"/>
      <c r="AS207" s="37"/>
      <c r="AT207" s="35"/>
      <c r="AU207" s="34"/>
      <c r="AV207" s="37"/>
      <c r="AW207" s="35"/>
      <c r="AX207" s="34"/>
      <c r="AY207" s="37"/>
      <c r="AZ207" s="35"/>
      <c r="BA207" s="34"/>
      <c r="BB207" s="37"/>
      <c r="BC2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7" s="7"/>
      <c r="BF207" t="str">
        <f>IF(Table1[[#This Row],[Date]]="","","&amp;lt;VOUCHER REMOTEID="&amp;""""&amp;$A$11&amp;$A$13&amp;ROW()&amp;""""&amp;" VCHTYPE="""&amp;F207&amp;""" ACTION="""&amp;"Create"&amp;"""&amp;gt;")</f>
        <v/>
      </c>
      <c r="BG207" t="str">
        <f>IF(Table1[[#This Row],[Date]]="","",TEXT(Table1[[#This Row],[Date]],"yyyymmdd"))</f>
        <v/>
      </c>
      <c r="BH207" t="str">
        <f>Table1[[#This Row],[Date2]]</f>
        <v/>
      </c>
      <c r="BI207" t="str">
        <f>IF(Table1[[#This Row],[Date]]="","",Table1[[#This Row],[Voucher Type]])</f>
        <v/>
      </c>
      <c r="BJ207" t="str">
        <f>IF(Table1[[#This Row],[Ref No / Invoice No]]="","",Table1[[#This Row],[Ref No / Invoice No]])</f>
        <v/>
      </c>
      <c r="BK207" t="str">
        <f>IF(Table1[[#This Row],[Voucher No]]="","",Table1[[#This Row],[Voucher No]])</f>
        <v/>
      </c>
      <c r="BL207" t="str">
        <f>IF(Table1[[#This Row],[Date]]="","",Table1[[#This Row],[Narration]])</f>
        <v/>
      </c>
      <c r="BM207" t="str">
        <f>IF(Table1[[#This Row],[Date]]="","",$A$11&amp;$A$13&amp;ROW())</f>
        <v/>
      </c>
      <c r="BN207" t="str">
        <f>IF(Table1[[#This Row],[Date]]="","",$A$13)</f>
        <v/>
      </c>
      <c r="BP207" t="str">
        <f>IF(Table1[[#This Row],[Ledger 1]]="","","No")</f>
        <v/>
      </c>
      <c r="BQ207" t="str">
        <f>IF(Table1[[#This Row],[Date]]="","",IF(Table1[[#This Row],[Effect 1]]="Dr.","Yes","No"))</f>
        <v/>
      </c>
      <c r="BR207" t="str">
        <f>IF(Table1[[#This Row],[Date]]="","",Table1[[#This Row],[Ledger 1]])</f>
        <v/>
      </c>
      <c r="BS207" t="str">
        <f>IF(Table1[[#This Row],[Date]]="","",IF(Table1[[#This Row],[Effect 1]]="Dr.",-Table1[[#This Row],[Amount 1]],Table1[[#This Row],[Amount 1]]))</f>
        <v/>
      </c>
      <c r="BV207" t="str">
        <f>IF(Table1[[#This Row],[Ledger 2]]="","","No")</f>
        <v/>
      </c>
      <c r="BW207" t="str">
        <f>IF(Table1[[#This Row],[Date]]="","",IF(Table1[[#This Row],[Effect 2]]="Dr.","Yes","No"))</f>
        <v/>
      </c>
      <c r="BX207" t="str">
        <f>IF(Table1[[#This Row],[Date]]="","",Table1[[#This Row],[Ledger 2]])</f>
        <v/>
      </c>
      <c r="BY207" t="str">
        <f>IF(Table1[[#This Row],[Date]]="","",IF(Table1[[#This Row],[Effect 2]]="Dr.",-Table1[[#This Row],[Amount 2]],Table1[[#This Row],[Amount 2]]))</f>
        <v/>
      </c>
      <c r="CB207" t="str">
        <f>IF(Table1[[#This Row],[Ledger 3]]="","","No")</f>
        <v/>
      </c>
      <c r="CC207" t="str">
        <f>IF(Table1[[#This Row],[Ledger 3]]="","",IF(Table1[[#This Row],[Effect 3]]="Dr.","Yes","No"))</f>
        <v/>
      </c>
      <c r="CD207" t="str">
        <f>IF(Table1[[#This Row],[Ledger 3]]="","",Table1[[#This Row],[Ledger 3]])</f>
        <v/>
      </c>
      <c r="CE207" t="str">
        <f>IF(Table1[[#This Row],[Ledger 3]]="","",IF(Table1[[#This Row],[Effect 3]]="Dr.",-Table1[[#This Row],[Amount 3]],Table1[[#This Row],[Amount 3]]))</f>
        <v/>
      </c>
      <c r="CH207" t="str">
        <f>IF(Table1[[#This Row],[Ledger 4]]="","","No")</f>
        <v/>
      </c>
      <c r="CI207" t="str">
        <f>IF(Table1[[#This Row],[Ledger 4]]="","",IF(Table1[[#This Row],[Effect 4]]="Dr.","Yes","No"))</f>
        <v/>
      </c>
      <c r="CJ207" t="str">
        <f>IF(Table1[[#This Row],[Ledger 4]]="","",Table1[[#This Row],[Ledger 4]])</f>
        <v/>
      </c>
      <c r="CK207" t="str">
        <f>IF(Table1[[#This Row],[Ledger 4]]="","",IF(Table1[[#This Row],[Effect 4]]="Dr.",-Table1[[#This Row],[Amount 4]],Table1[[#This Row],[Amount 4]]))</f>
        <v/>
      </c>
      <c r="CN207" t="str">
        <f>IF(Table1[[#This Row],[Ledger 5]]="","","No")</f>
        <v/>
      </c>
      <c r="CO207" t="str">
        <f>IF(Table1[[#This Row],[Ledger 5]]="","",IF(Table1[[#This Row],[Effect 5]]="Dr.","Yes","No"))</f>
        <v/>
      </c>
      <c r="CP207" t="str">
        <f>IF(Table1[[#This Row],[Ledger 5]]="","",Table1[[#This Row],[Ledger 5]])</f>
        <v/>
      </c>
      <c r="CQ207" t="str">
        <f>IF(Table1[[#This Row],[Ledger 5]]="","",IF(Table1[[#This Row],[Effect 5]]="Dr.",-Table1[[#This Row],[Amount 5]],Table1[[#This Row],[Amount 5]]))</f>
        <v/>
      </c>
      <c r="CT207" t="str">
        <f>IF(Table1[[#This Row],[Ledger 6]]="","","No")</f>
        <v/>
      </c>
      <c r="CU207" t="str">
        <f>IF(Table1[[#This Row],[Ledger 6]]="","",IF(Table1[[#This Row],[Effect 6]]="Dr.","Yes","No"))</f>
        <v/>
      </c>
      <c r="CV207" t="str">
        <f>IF(Table1[[#This Row],[Ledger 6]]="","",Table1[[#This Row],[Ledger 6]])</f>
        <v/>
      </c>
      <c r="CW207" t="str">
        <f>IF(Table1[[#This Row],[Ledger 6]]="","",IF(Table1[[#This Row],[Effect 6]]="Dr.",-Table1[[#This Row],[Amount 6]],Table1[[#This Row],[Amount 6]]))</f>
        <v/>
      </c>
      <c r="CZ207" t="str">
        <f>IF(Table1[[#This Row],[Ledger 7]]="","","No")</f>
        <v/>
      </c>
      <c r="DA207" t="str">
        <f>IF(Table1[[#This Row],[Ledger 7]]="","",IF(Table1[[#This Row],[Effect 7]]="Dr.","Yes","No"))</f>
        <v/>
      </c>
      <c r="DB207" t="str">
        <f>IF(Table1[[#This Row],[Ledger 7]]="","",Table1[[#This Row],[Ledger 7]])</f>
        <v/>
      </c>
      <c r="DC207" t="str">
        <f>IF(Table1[[#This Row],[Ledger 7]]="","",IF(Table1[[#This Row],[Effect 7]]="Dr.",-Table1[[#This Row],[Amount 7]],Table1[[#This Row],[Amount 7]]))</f>
        <v/>
      </c>
      <c r="DF207" t="str">
        <f>IF(Table1[[#This Row],[Ledger 8]]="","","No")</f>
        <v/>
      </c>
      <c r="DG207" t="str">
        <f>IF(Table1[[#This Row],[Ledger 8]]="","",IF(Table1[[#This Row],[Effect 8]]="Dr.","Yes","No"))</f>
        <v/>
      </c>
      <c r="DH207" t="str">
        <f>IF(Table1[[#This Row],[Ledger 8]]="","",Table1[[#This Row],[Ledger 8]])</f>
        <v/>
      </c>
      <c r="DI207" t="str">
        <f>IF(Table1[[#This Row],[Ledger 8]]="","",IF(Table1[[#This Row],[Effect 8]]="Dr.",-Table1[[#This Row],[Amount 8]],Table1[[#This Row],[Amount 8]]))</f>
        <v/>
      </c>
      <c r="DL207" t="str">
        <f>IF(Table1[[#This Row],[Ledger 9]]="","","No")</f>
        <v/>
      </c>
      <c r="DM207" t="str">
        <f>IF(Table1[[#This Row],[Ledger 9]]="","",IF(Table1[[#This Row],[Effect 9]]="Dr.","Yes","No"))</f>
        <v/>
      </c>
      <c r="DN207" t="str">
        <f>IF(Table1[[#This Row],[Ledger 9]]="","",Table1[[#This Row],[Ledger 9]])</f>
        <v/>
      </c>
      <c r="DO207" t="str">
        <f>IF(Table1[[#This Row],[Ledger 9]]="","",IF(Table1[[#This Row],[Effect 9]]="Dr.",-Table1[[#This Row],[Amount 9]],Table1[[#This Row],[Amount 9]]))</f>
        <v/>
      </c>
      <c r="DR207" t="str">
        <f>IF(Table1[[#This Row],[Ledger 10]]="","","No")</f>
        <v/>
      </c>
      <c r="DS207" t="str">
        <f>IF(Table1[[#This Row],[Ledger 10]]="","",IF(Table1[[#This Row],[Effect 10]]="Dr.","Yes","No"))</f>
        <v/>
      </c>
      <c r="DT207" t="str">
        <f>IF(Table1[[#This Row],[Ledger 10]]="","",Table1[[#This Row],[Ledger 10]])</f>
        <v/>
      </c>
      <c r="DU207" t="str">
        <f>IF(Table1[[#This Row],[Ledger 10]]="","",IF(Table1[[#This Row],[Effect 10]]="Dr.",-Table1[[#This Row],[Amount 10]],Table1[[#This Row],[Amount 10]]))</f>
        <v/>
      </c>
      <c r="DX207" t="str">
        <f>IF(Table1[[#This Row],[Ledger 11]]="","","No")</f>
        <v/>
      </c>
      <c r="DY207" t="str">
        <f>IF(Table1[[#This Row],[Ledger 11]]="","",IF(Table1[[#This Row],[Effect 11]]="Dr.","Yes","No"))</f>
        <v/>
      </c>
      <c r="DZ207" t="str">
        <f>IF(Table1[[#This Row],[Ledger 11]]="","",Table1[[#This Row],[Ledger 11]])</f>
        <v/>
      </c>
      <c r="EA207" t="str">
        <f>IF(Table1[[#This Row],[Ledger 11]]="","",IF(Table1[[#This Row],[Effect 11]]="Dr.",-Table1[[#This Row],[Amount 11]],Table1[[#This Row],[Amount 11]]))</f>
        <v/>
      </c>
      <c r="ED207" t="str">
        <f>IF(Table1[[#This Row],[Ledger 12]]="","","No")</f>
        <v/>
      </c>
      <c r="EE207" t="str">
        <f>IF(Table1[[#This Row],[Ledger 12]]="","",IF(Table1[[#This Row],[Effect 12]]="Dr.","Yes","No"))</f>
        <v/>
      </c>
      <c r="EF207" t="str">
        <f>IF(Table1[[#This Row],[Ledger 12]]="","",Table1[[#This Row],[Ledger 12]])</f>
        <v/>
      </c>
      <c r="EG207" t="str">
        <f>IF(Table1[[#This Row],[Ledger 12]]="","",IF(Table1[[#This Row],[Effect 12]]="Dr.",-Table1[[#This Row],[Amount 12]],Table1[[#This Row],[Amount 12]]))</f>
        <v/>
      </c>
      <c r="EJ207" t="str">
        <f>IF(Table1[[#This Row],[Ledger 13]]="","","No")</f>
        <v/>
      </c>
      <c r="EK207" t="str">
        <f>IF(Table1[[#This Row],[Ledger 13]]="","",IF(Table1[[#This Row],[Effect 13]]="Dr.","Yes","No"))</f>
        <v/>
      </c>
      <c r="EL207" t="str">
        <f>IF(Table1[[#This Row],[Ledger 13]]="","",Table1[[#This Row],[Ledger 13]])</f>
        <v/>
      </c>
      <c r="EM207" t="str">
        <f>IF(Table1[[#This Row],[Ledger 13]]="","",IF(Table1[[#This Row],[Effect 13]]="Dr.",-Table1[[#This Row],[Amount 13]],Table1[[#This Row],[Amount 13]]))</f>
        <v/>
      </c>
      <c r="EP207" t="str">
        <f>IF(Table1[[#This Row],[Ledger 14]]="","","No")</f>
        <v/>
      </c>
      <c r="EQ207" t="str">
        <f>IF(Table1[[#This Row],[Ledger 14]]="","",IF(Table1[[#This Row],[Effect 14]]="Dr.","Yes","No"))</f>
        <v/>
      </c>
      <c r="ER207" t="str">
        <f>IF(Table1[[#This Row],[Ledger 14]]="","",Table1[[#This Row],[Ledger 14]])</f>
        <v/>
      </c>
      <c r="ES207" t="str">
        <f>IF(Table1[[#This Row],[Ledger 14]]="","",IF(Table1[[#This Row],[Effect 14]]="Dr.",-Table1[[#This Row],[Amount 14]],Table1[[#This Row],[Amount 14]]))</f>
        <v/>
      </c>
      <c r="EV207" t="str">
        <f>IF(Table1[[#This Row],[Ledger 15]]="","","No")</f>
        <v/>
      </c>
      <c r="EW207" t="str">
        <f>IF(Table1[[#This Row],[Ledger 15]]="","",IF(Table1[[#This Row],[Effect 15]]="Dr.","Yes","No"))</f>
        <v/>
      </c>
      <c r="EX207" t="str">
        <f>IF(Table1[[#This Row],[Ledger 15]]="","",Table1[[#This Row],[Ledger 15]])</f>
        <v/>
      </c>
      <c r="EY207" t="str">
        <f>IF(Table1[[#This Row],[Ledger 15]]="","",IF(Table1[[#This Row],[Effect 15]]="Dr.",-Table1[[#This Row],[Amount 15]],Table1[[#This Row],[Amount 15]]))</f>
        <v/>
      </c>
      <c r="FD2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7">
        <f>IF(Table1[[#This Row],[Date]]="",0,IF(AND(Table1[[#This Row],[Date]]&gt;=$FE$2,Table1[[#This Row],[Date]]&lt;=$FE$3),0,1))</f>
        <v>0</v>
      </c>
      <c r="FF207">
        <f>IF(Table1[[#This Row],[Date]]="",0,IF(TYPE(VLOOKUP(Table1[[#This Row],[Voucher Type]],Table1[[#All],[Voucher Type Master]],1,FALSE))=16,1,0))</f>
        <v>0</v>
      </c>
      <c r="FG207">
        <f>IF(TYPE(IF(Table1[[#This Row],[Date]]="",0,IF(VLOOKUP(Table1[[#This Row],[Voucher Type]],$FY$5:$FZ$13,2,0)=Table1[[#This Row],[Effect 1]],0,1)))=16,1,0)</f>
        <v>0</v>
      </c>
      <c r="FH2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7">
        <f>IF(LEN(Table1[[#This Row],[Ledger 1]])&gt;0,IF(TYPE(VLOOKUP(Table1[[#This Row],[Ledger 1]],GZ:GZ,1,0))=16,1,0),0)</f>
        <v>0</v>
      </c>
      <c r="FJ207">
        <f>IF(LEN(Table1[[#This Row],[Ledger 2]])&gt;0,IF(TYPE(VLOOKUP(Table1[[#This Row],[Ledger 2]],GZ:GZ,1,0))=16,1,0),0)</f>
        <v>0</v>
      </c>
      <c r="FK207">
        <f>IF(LEN(Table1[[#This Row],[Ledger 3]])&gt;0,IF(TYPE(VLOOKUP(Table1[[#This Row],[Ledger 3]],GZ:GZ,1,0))=16,1,0),0)</f>
        <v>0</v>
      </c>
      <c r="FL207">
        <f>IF(LEN(Table1[[#This Row],[Ledger 4]])&gt;0,IF(TYPE(VLOOKUP(Table1[[#This Row],[Ledger 4]],GZ:GZ,1,0))=16,1,0),0)</f>
        <v>0</v>
      </c>
      <c r="FM207">
        <f>IF(LEN(Table1[[#This Row],[Ledger 5]])&gt;0,IF(TYPE(VLOOKUP(Table1[[#This Row],[Ledger 5]],GZ:GZ,1,0))=16,1,0),0)</f>
        <v>0</v>
      </c>
      <c r="FN207">
        <f>IF(LEN(Table1[[#This Row],[Ledger 6]])&gt;0,IF(TYPE(VLOOKUP(Table1[[#This Row],[Ledger 6]],$GZ:$GZ,1,0))=16,1,0),0)</f>
        <v>0</v>
      </c>
      <c r="FO207">
        <f>IF(LEN(Table1[[#This Row],[Ledger 7]])&gt;0,IF(TYPE(VLOOKUP(Table1[[#This Row],[Ledger 7]],$GZ:$GZ,1,0))=16,1,0),0)</f>
        <v>0</v>
      </c>
      <c r="FP207">
        <f>IF(LEN(Table1[[#This Row],[Ledger 8]])&gt;0,IF(TYPE(VLOOKUP(Table1[[#This Row],[Ledger 8]],$GZ:$GZ,1,0))=16,1,0),0)</f>
        <v>0</v>
      </c>
      <c r="FQ207">
        <f>IF(LEN(Table1[[#This Row],[Ledger 9]])&gt;0,IF(TYPE(VLOOKUP(Table1[[#This Row],[Ledger 9]],$GZ:$GZ,1,0))=16,1,0),0)</f>
        <v>0</v>
      </c>
      <c r="FR207">
        <f>IF(LEN(Table1[[#This Row],[Ledger 10]])&gt;0,IF(TYPE(VLOOKUP(Table1[[#This Row],[Ledger 10]],$GZ:$GZ,1,0))=16,1,0),0)</f>
        <v>0</v>
      </c>
      <c r="FS207">
        <f>IF(LEN(Table1[[#This Row],[Ledger 11]])&gt;0,IF(TYPE(VLOOKUP(Table1[[#This Row],[Ledger 11]],$GZ:$GZ,1,0))=16,1,0),0)</f>
        <v>0</v>
      </c>
      <c r="FT207">
        <f>IF(LEN(Table1[[#This Row],[Ledger 12]])&gt;0,IF(TYPE(VLOOKUP(Table1[[#This Row],[Ledger 12]],$GZ:$GZ,1,0))=16,1,0),0)</f>
        <v>0</v>
      </c>
      <c r="FU207">
        <f>IF(LEN(Table1[[#This Row],[Ledger 13]])&gt;0,IF(TYPE(VLOOKUP(Table1[[#This Row],[Ledger 13]],$GZ:$GZ,1,0))=16,1,0),0)</f>
        <v>0</v>
      </c>
      <c r="FV207">
        <f>IF(LEN(Table1[[#This Row],[Ledger 14]])&gt;0,IF(TYPE(VLOOKUP(Table1[[#This Row],[Ledger 14]],$GZ:$GZ,1,0))=16,1,0),0)</f>
        <v>0</v>
      </c>
      <c r="FW207">
        <f>IF(LEN(Table1[[#This Row],[Ledger 15]])&gt;0,IF(TYPE(VLOOKUP(Table1[[#This Row],[Ledger 15]],$GZ:$GZ,1,0))=16,1,0),0)</f>
        <v>0</v>
      </c>
    </row>
    <row r="208" spans="4:179" ht="33" customHeight="1" x14ac:dyDescent="0.45">
      <c r="D208" s="8">
        <f t="shared" si="12"/>
        <v>203</v>
      </c>
      <c r="E208" s="32"/>
      <c r="F208" s="34"/>
      <c r="G208" s="34"/>
      <c r="H208" s="34"/>
      <c r="I208" s="34"/>
      <c r="J208" s="38"/>
      <c r="K208" s="33"/>
      <c r="L208" s="36"/>
      <c r="M208" s="35"/>
      <c r="N208" s="34"/>
      <c r="O208" s="41"/>
      <c r="P208" s="35"/>
      <c r="Q208" s="34"/>
      <c r="R208" s="37"/>
      <c r="S208" s="35"/>
      <c r="T208" s="34"/>
      <c r="U208" s="37"/>
      <c r="V208" s="35"/>
      <c r="W208" s="34"/>
      <c r="X208" s="37"/>
      <c r="Y208" s="35"/>
      <c r="Z208" s="34"/>
      <c r="AA208" s="37"/>
      <c r="AB208" s="35"/>
      <c r="AC208" s="34"/>
      <c r="AD208" s="37"/>
      <c r="AE208" s="35"/>
      <c r="AF208" s="34"/>
      <c r="AG208" s="37"/>
      <c r="AH208" s="35"/>
      <c r="AI208" s="34"/>
      <c r="AJ208" s="37"/>
      <c r="AK208" s="35"/>
      <c r="AL208" s="34"/>
      <c r="AM208" s="37"/>
      <c r="AN208" s="35"/>
      <c r="AO208" s="34"/>
      <c r="AP208" s="37"/>
      <c r="AQ208" s="35"/>
      <c r="AR208" s="34"/>
      <c r="AS208" s="37"/>
      <c r="AT208" s="35"/>
      <c r="AU208" s="34"/>
      <c r="AV208" s="37"/>
      <c r="AW208" s="35"/>
      <c r="AX208" s="34"/>
      <c r="AY208" s="37"/>
      <c r="AZ208" s="35"/>
      <c r="BA208" s="34"/>
      <c r="BB208" s="37"/>
      <c r="BC2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8" s="7"/>
      <c r="BF208" t="str">
        <f>IF(Table1[[#This Row],[Date]]="","","&amp;lt;VOUCHER REMOTEID="&amp;""""&amp;$A$11&amp;$A$13&amp;ROW()&amp;""""&amp;" VCHTYPE="""&amp;F208&amp;""" ACTION="""&amp;"Create"&amp;"""&amp;gt;")</f>
        <v/>
      </c>
      <c r="BG208" t="str">
        <f>IF(Table1[[#This Row],[Date]]="","",TEXT(Table1[[#This Row],[Date]],"yyyymmdd"))</f>
        <v/>
      </c>
      <c r="BH208" t="str">
        <f>Table1[[#This Row],[Date2]]</f>
        <v/>
      </c>
      <c r="BI208" t="str">
        <f>IF(Table1[[#This Row],[Date]]="","",Table1[[#This Row],[Voucher Type]])</f>
        <v/>
      </c>
      <c r="BJ208" t="str">
        <f>IF(Table1[[#This Row],[Ref No / Invoice No]]="","",Table1[[#This Row],[Ref No / Invoice No]])</f>
        <v/>
      </c>
      <c r="BK208" t="str">
        <f>IF(Table1[[#This Row],[Voucher No]]="","",Table1[[#This Row],[Voucher No]])</f>
        <v/>
      </c>
      <c r="BL208" t="str">
        <f>IF(Table1[[#This Row],[Date]]="","",Table1[[#This Row],[Narration]])</f>
        <v/>
      </c>
      <c r="BM208" t="str">
        <f>IF(Table1[[#This Row],[Date]]="","",$A$11&amp;$A$13&amp;ROW())</f>
        <v/>
      </c>
      <c r="BN208" t="str">
        <f>IF(Table1[[#This Row],[Date]]="","",$A$13)</f>
        <v/>
      </c>
      <c r="BP208" t="str">
        <f>IF(Table1[[#This Row],[Ledger 1]]="","","No")</f>
        <v/>
      </c>
      <c r="BQ208" t="str">
        <f>IF(Table1[[#This Row],[Date]]="","",IF(Table1[[#This Row],[Effect 1]]="Dr.","Yes","No"))</f>
        <v/>
      </c>
      <c r="BR208" t="str">
        <f>IF(Table1[[#This Row],[Date]]="","",Table1[[#This Row],[Ledger 1]])</f>
        <v/>
      </c>
      <c r="BS208" t="str">
        <f>IF(Table1[[#This Row],[Date]]="","",IF(Table1[[#This Row],[Effect 1]]="Dr.",-Table1[[#This Row],[Amount 1]],Table1[[#This Row],[Amount 1]]))</f>
        <v/>
      </c>
      <c r="BV208" t="str">
        <f>IF(Table1[[#This Row],[Ledger 2]]="","","No")</f>
        <v/>
      </c>
      <c r="BW208" t="str">
        <f>IF(Table1[[#This Row],[Date]]="","",IF(Table1[[#This Row],[Effect 2]]="Dr.","Yes","No"))</f>
        <v/>
      </c>
      <c r="BX208" t="str">
        <f>IF(Table1[[#This Row],[Date]]="","",Table1[[#This Row],[Ledger 2]])</f>
        <v/>
      </c>
      <c r="BY208" t="str">
        <f>IF(Table1[[#This Row],[Date]]="","",IF(Table1[[#This Row],[Effect 2]]="Dr.",-Table1[[#This Row],[Amount 2]],Table1[[#This Row],[Amount 2]]))</f>
        <v/>
      </c>
      <c r="CB208" t="str">
        <f>IF(Table1[[#This Row],[Ledger 3]]="","","No")</f>
        <v/>
      </c>
      <c r="CC208" t="str">
        <f>IF(Table1[[#This Row],[Ledger 3]]="","",IF(Table1[[#This Row],[Effect 3]]="Dr.","Yes","No"))</f>
        <v/>
      </c>
      <c r="CD208" t="str">
        <f>IF(Table1[[#This Row],[Ledger 3]]="","",Table1[[#This Row],[Ledger 3]])</f>
        <v/>
      </c>
      <c r="CE208" t="str">
        <f>IF(Table1[[#This Row],[Ledger 3]]="","",IF(Table1[[#This Row],[Effect 3]]="Dr.",-Table1[[#This Row],[Amount 3]],Table1[[#This Row],[Amount 3]]))</f>
        <v/>
      </c>
      <c r="CH208" t="str">
        <f>IF(Table1[[#This Row],[Ledger 4]]="","","No")</f>
        <v/>
      </c>
      <c r="CI208" t="str">
        <f>IF(Table1[[#This Row],[Ledger 4]]="","",IF(Table1[[#This Row],[Effect 4]]="Dr.","Yes","No"))</f>
        <v/>
      </c>
      <c r="CJ208" t="str">
        <f>IF(Table1[[#This Row],[Ledger 4]]="","",Table1[[#This Row],[Ledger 4]])</f>
        <v/>
      </c>
      <c r="CK208" t="str">
        <f>IF(Table1[[#This Row],[Ledger 4]]="","",IF(Table1[[#This Row],[Effect 4]]="Dr.",-Table1[[#This Row],[Amount 4]],Table1[[#This Row],[Amount 4]]))</f>
        <v/>
      </c>
      <c r="CN208" t="str">
        <f>IF(Table1[[#This Row],[Ledger 5]]="","","No")</f>
        <v/>
      </c>
      <c r="CO208" t="str">
        <f>IF(Table1[[#This Row],[Ledger 5]]="","",IF(Table1[[#This Row],[Effect 5]]="Dr.","Yes","No"))</f>
        <v/>
      </c>
      <c r="CP208" t="str">
        <f>IF(Table1[[#This Row],[Ledger 5]]="","",Table1[[#This Row],[Ledger 5]])</f>
        <v/>
      </c>
      <c r="CQ208" t="str">
        <f>IF(Table1[[#This Row],[Ledger 5]]="","",IF(Table1[[#This Row],[Effect 5]]="Dr.",-Table1[[#This Row],[Amount 5]],Table1[[#This Row],[Amount 5]]))</f>
        <v/>
      </c>
      <c r="CT208" t="str">
        <f>IF(Table1[[#This Row],[Ledger 6]]="","","No")</f>
        <v/>
      </c>
      <c r="CU208" t="str">
        <f>IF(Table1[[#This Row],[Ledger 6]]="","",IF(Table1[[#This Row],[Effect 6]]="Dr.","Yes","No"))</f>
        <v/>
      </c>
      <c r="CV208" t="str">
        <f>IF(Table1[[#This Row],[Ledger 6]]="","",Table1[[#This Row],[Ledger 6]])</f>
        <v/>
      </c>
      <c r="CW208" t="str">
        <f>IF(Table1[[#This Row],[Ledger 6]]="","",IF(Table1[[#This Row],[Effect 6]]="Dr.",-Table1[[#This Row],[Amount 6]],Table1[[#This Row],[Amount 6]]))</f>
        <v/>
      </c>
      <c r="CZ208" t="str">
        <f>IF(Table1[[#This Row],[Ledger 7]]="","","No")</f>
        <v/>
      </c>
      <c r="DA208" t="str">
        <f>IF(Table1[[#This Row],[Ledger 7]]="","",IF(Table1[[#This Row],[Effect 7]]="Dr.","Yes","No"))</f>
        <v/>
      </c>
      <c r="DB208" t="str">
        <f>IF(Table1[[#This Row],[Ledger 7]]="","",Table1[[#This Row],[Ledger 7]])</f>
        <v/>
      </c>
      <c r="DC208" t="str">
        <f>IF(Table1[[#This Row],[Ledger 7]]="","",IF(Table1[[#This Row],[Effect 7]]="Dr.",-Table1[[#This Row],[Amount 7]],Table1[[#This Row],[Amount 7]]))</f>
        <v/>
      </c>
      <c r="DF208" t="str">
        <f>IF(Table1[[#This Row],[Ledger 8]]="","","No")</f>
        <v/>
      </c>
      <c r="DG208" t="str">
        <f>IF(Table1[[#This Row],[Ledger 8]]="","",IF(Table1[[#This Row],[Effect 8]]="Dr.","Yes","No"))</f>
        <v/>
      </c>
      <c r="DH208" t="str">
        <f>IF(Table1[[#This Row],[Ledger 8]]="","",Table1[[#This Row],[Ledger 8]])</f>
        <v/>
      </c>
      <c r="DI208" t="str">
        <f>IF(Table1[[#This Row],[Ledger 8]]="","",IF(Table1[[#This Row],[Effect 8]]="Dr.",-Table1[[#This Row],[Amount 8]],Table1[[#This Row],[Amount 8]]))</f>
        <v/>
      </c>
      <c r="DL208" t="str">
        <f>IF(Table1[[#This Row],[Ledger 9]]="","","No")</f>
        <v/>
      </c>
      <c r="DM208" t="str">
        <f>IF(Table1[[#This Row],[Ledger 9]]="","",IF(Table1[[#This Row],[Effect 9]]="Dr.","Yes","No"))</f>
        <v/>
      </c>
      <c r="DN208" t="str">
        <f>IF(Table1[[#This Row],[Ledger 9]]="","",Table1[[#This Row],[Ledger 9]])</f>
        <v/>
      </c>
      <c r="DO208" t="str">
        <f>IF(Table1[[#This Row],[Ledger 9]]="","",IF(Table1[[#This Row],[Effect 9]]="Dr.",-Table1[[#This Row],[Amount 9]],Table1[[#This Row],[Amount 9]]))</f>
        <v/>
      </c>
      <c r="DR208" t="str">
        <f>IF(Table1[[#This Row],[Ledger 10]]="","","No")</f>
        <v/>
      </c>
      <c r="DS208" t="str">
        <f>IF(Table1[[#This Row],[Ledger 10]]="","",IF(Table1[[#This Row],[Effect 10]]="Dr.","Yes","No"))</f>
        <v/>
      </c>
      <c r="DT208" t="str">
        <f>IF(Table1[[#This Row],[Ledger 10]]="","",Table1[[#This Row],[Ledger 10]])</f>
        <v/>
      </c>
      <c r="DU208" t="str">
        <f>IF(Table1[[#This Row],[Ledger 10]]="","",IF(Table1[[#This Row],[Effect 10]]="Dr.",-Table1[[#This Row],[Amount 10]],Table1[[#This Row],[Amount 10]]))</f>
        <v/>
      </c>
      <c r="DX208" t="str">
        <f>IF(Table1[[#This Row],[Ledger 11]]="","","No")</f>
        <v/>
      </c>
      <c r="DY208" t="str">
        <f>IF(Table1[[#This Row],[Ledger 11]]="","",IF(Table1[[#This Row],[Effect 11]]="Dr.","Yes","No"))</f>
        <v/>
      </c>
      <c r="DZ208" t="str">
        <f>IF(Table1[[#This Row],[Ledger 11]]="","",Table1[[#This Row],[Ledger 11]])</f>
        <v/>
      </c>
      <c r="EA208" t="str">
        <f>IF(Table1[[#This Row],[Ledger 11]]="","",IF(Table1[[#This Row],[Effect 11]]="Dr.",-Table1[[#This Row],[Amount 11]],Table1[[#This Row],[Amount 11]]))</f>
        <v/>
      </c>
      <c r="ED208" t="str">
        <f>IF(Table1[[#This Row],[Ledger 12]]="","","No")</f>
        <v/>
      </c>
      <c r="EE208" t="str">
        <f>IF(Table1[[#This Row],[Ledger 12]]="","",IF(Table1[[#This Row],[Effect 12]]="Dr.","Yes","No"))</f>
        <v/>
      </c>
      <c r="EF208" t="str">
        <f>IF(Table1[[#This Row],[Ledger 12]]="","",Table1[[#This Row],[Ledger 12]])</f>
        <v/>
      </c>
      <c r="EG208" t="str">
        <f>IF(Table1[[#This Row],[Ledger 12]]="","",IF(Table1[[#This Row],[Effect 12]]="Dr.",-Table1[[#This Row],[Amount 12]],Table1[[#This Row],[Amount 12]]))</f>
        <v/>
      </c>
      <c r="EJ208" t="str">
        <f>IF(Table1[[#This Row],[Ledger 13]]="","","No")</f>
        <v/>
      </c>
      <c r="EK208" t="str">
        <f>IF(Table1[[#This Row],[Ledger 13]]="","",IF(Table1[[#This Row],[Effect 13]]="Dr.","Yes","No"))</f>
        <v/>
      </c>
      <c r="EL208" t="str">
        <f>IF(Table1[[#This Row],[Ledger 13]]="","",Table1[[#This Row],[Ledger 13]])</f>
        <v/>
      </c>
      <c r="EM208" t="str">
        <f>IF(Table1[[#This Row],[Ledger 13]]="","",IF(Table1[[#This Row],[Effect 13]]="Dr.",-Table1[[#This Row],[Amount 13]],Table1[[#This Row],[Amount 13]]))</f>
        <v/>
      </c>
      <c r="EP208" t="str">
        <f>IF(Table1[[#This Row],[Ledger 14]]="","","No")</f>
        <v/>
      </c>
      <c r="EQ208" t="str">
        <f>IF(Table1[[#This Row],[Ledger 14]]="","",IF(Table1[[#This Row],[Effect 14]]="Dr.","Yes","No"))</f>
        <v/>
      </c>
      <c r="ER208" t="str">
        <f>IF(Table1[[#This Row],[Ledger 14]]="","",Table1[[#This Row],[Ledger 14]])</f>
        <v/>
      </c>
      <c r="ES208" t="str">
        <f>IF(Table1[[#This Row],[Ledger 14]]="","",IF(Table1[[#This Row],[Effect 14]]="Dr.",-Table1[[#This Row],[Amount 14]],Table1[[#This Row],[Amount 14]]))</f>
        <v/>
      </c>
      <c r="EV208" t="str">
        <f>IF(Table1[[#This Row],[Ledger 15]]="","","No")</f>
        <v/>
      </c>
      <c r="EW208" t="str">
        <f>IF(Table1[[#This Row],[Ledger 15]]="","",IF(Table1[[#This Row],[Effect 15]]="Dr.","Yes","No"))</f>
        <v/>
      </c>
      <c r="EX208" t="str">
        <f>IF(Table1[[#This Row],[Ledger 15]]="","",Table1[[#This Row],[Ledger 15]])</f>
        <v/>
      </c>
      <c r="EY208" t="str">
        <f>IF(Table1[[#This Row],[Ledger 15]]="","",IF(Table1[[#This Row],[Effect 15]]="Dr.",-Table1[[#This Row],[Amount 15]],Table1[[#This Row],[Amount 15]]))</f>
        <v/>
      </c>
      <c r="FD2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8">
        <f>IF(Table1[[#This Row],[Date]]="",0,IF(AND(Table1[[#This Row],[Date]]&gt;=$FE$2,Table1[[#This Row],[Date]]&lt;=$FE$3),0,1))</f>
        <v>0</v>
      </c>
      <c r="FF208">
        <f>IF(Table1[[#This Row],[Date]]="",0,IF(TYPE(VLOOKUP(Table1[[#This Row],[Voucher Type]],Table1[[#All],[Voucher Type Master]],1,FALSE))=16,1,0))</f>
        <v>0</v>
      </c>
      <c r="FG208">
        <f>IF(TYPE(IF(Table1[[#This Row],[Date]]="",0,IF(VLOOKUP(Table1[[#This Row],[Voucher Type]],$FY$5:$FZ$13,2,0)=Table1[[#This Row],[Effect 1]],0,1)))=16,1,0)</f>
        <v>0</v>
      </c>
      <c r="FH2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8">
        <f>IF(LEN(Table1[[#This Row],[Ledger 1]])&gt;0,IF(TYPE(VLOOKUP(Table1[[#This Row],[Ledger 1]],GZ:GZ,1,0))=16,1,0),0)</f>
        <v>0</v>
      </c>
      <c r="FJ208">
        <f>IF(LEN(Table1[[#This Row],[Ledger 2]])&gt;0,IF(TYPE(VLOOKUP(Table1[[#This Row],[Ledger 2]],GZ:GZ,1,0))=16,1,0),0)</f>
        <v>0</v>
      </c>
      <c r="FK208">
        <f>IF(LEN(Table1[[#This Row],[Ledger 3]])&gt;0,IF(TYPE(VLOOKUP(Table1[[#This Row],[Ledger 3]],GZ:GZ,1,0))=16,1,0),0)</f>
        <v>0</v>
      </c>
      <c r="FL208">
        <f>IF(LEN(Table1[[#This Row],[Ledger 4]])&gt;0,IF(TYPE(VLOOKUP(Table1[[#This Row],[Ledger 4]],GZ:GZ,1,0))=16,1,0),0)</f>
        <v>0</v>
      </c>
      <c r="FM208">
        <f>IF(LEN(Table1[[#This Row],[Ledger 5]])&gt;0,IF(TYPE(VLOOKUP(Table1[[#This Row],[Ledger 5]],GZ:GZ,1,0))=16,1,0),0)</f>
        <v>0</v>
      </c>
      <c r="FN208">
        <f>IF(LEN(Table1[[#This Row],[Ledger 6]])&gt;0,IF(TYPE(VLOOKUP(Table1[[#This Row],[Ledger 6]],$GZ:$GZ,1,0))=16,1,0),0)</f>
        <v>0</v>
      </c>
      <c r="FO208">
        <f>IF(LEN(Table1[[#This Row],[Ledger 7]])&gt;0,IF(TYPE(VLOOKUP(Table1[[#This Row],[Ledger 7]],$GZ:$GZ,1,0))=16,1,0),0)</f>
        <v>0</v>
      </c>
      <c r="FP208">
        <f>IF(LEN(Table1[[#This Row],[Ledger 8]])&gt;0,IF(TYPE(VLOOKUP(Table1[[#This Row],[Ledger 8]],$GZ:$GZ,1,0))=16,1,0),0)</f>
        <v>0</v>
      </c>
      <c r="FQ208">
        <f>IF(LEN(Table1[[#This Row],[Ledger 9]])&gt;0,IF(TYPE(VLOOKUP(Table1[[#This Row],[Ledger 9]],$GZ:$GZ,1,0))=16,1,0),0)</f>
        <v>0</v>
      </c>
      <c r="FR208">
        <f>IF(LEN(Table1[[#This Row],[Ledger 10]])&gt;0,IF(TYPE(VLOOKUP(Table1[[#This Row],[Ledger 10]],$GZ:$GZ,1,0))=16,1,0),0)</f>
        <v>0</v>
      </c>
      <c r="FS208">
        <f>IF(LEN(Table1[[#This Row],[Ledger 11]])&gt;0,IF(TYPE(VLOOKUP(Table1[[#This Row],[Ledger 11]],$GZ:$GZ,1,0))=16,1,0),0)</f>
        <v>0</v>
      </c>
      <c r="FT208">
        <f>IF(LEN(Table1[[#This Row],[Ledger 12]])&gt;0,IF(TYPE(VLOOKUP(Table1[[#This Row],[Ledger 12]],$GZ:$GZ,1,0))=16,1,0),0)</f>
        <v>0</v>
      </c>
      <c r="FU208">
        <f>IF(LEN(Table1[[#This Row],[Ledger 13]])&gt;0,IF(TYPE(VLOOKUP(Table1[[#This Row],[Ledger 13]],$GZ:$GZ,1,0))=16,1,0),0)</f>
        <v>0</v>
      </c>
      <c r="FV208">
        <f>IF(LEN(Table1[[#This Row],[Ledger 14]])&gt;0,IF(TYPE(VLOOKUP(Table1[[#This Row],[Ledger 14]],$GZ:$GZ,1,0))=16,1,0),0)</f>
        <v>0</v>
      </c>
      <c r="FW208">
        <f>IF(LEN(Table1[[#This Row],[Ledger 15]])&gt;0,IF(TYPE(VLOOKUP(Table1[[#This Row],[Ledger 15]],$GZ:$GZ,1,0))=16,1,0),0)</f>
        <v>0</v>
      </c>
    </row>
    <row r="209" spans="4:179" ht="33" customHeight="1" x14ac:dyDescent="0.45">
      <c r="D209" s="8">
        <f t="shared" si="12"/>
        <v>204</v>
      </c>
      <c r="E209" s="32"/>
      <c r="F209" s="34"/>
      <c r="G209" s="34"/>
      <c r="H209" s="34"/>
      <c r="I209" s="34"/>
      <c r="J209" s="38"/>
      <c r="K209" s="33"/>
      <c r="L209" s="36"/>
      <c r="M209" s="35"/>
      <c r="N209" s="34"/>
      <c r="O209" s="41"/>
      <c r="P209" s="35"/>
      <c r="Q209" s="34"/>
      <c r="R209" s="37"/>
      <c r="S209" s="35"/>
      <c r="T209" s="34"/>
      <c r="U209" s="37"/>
      <c r="V209" s="35"/>
      <c r="W209" s="34"/>
      <c r="X209" s="37"/>
      <c r="Y209" s="35"/>
      <c r="Z209" s="34"/>
      <c r="AA209" s="37"/>
      <c r="AB209" s="35"/>
      <c r="AC209" s="34"/>
      <c r="AD209" s="37"/>
      <c r="AE209" s="35"/>
      <c r="AF209" s="34"/>
      <c r="AG209" s="37"/>
      <c r="AH209" s="35"/>
      <c r="AI209" s="34"/>
      <c r="AJ209" s="37"/>
      <c r="AK209" s="35"/>
      <c r="AL209" s="34"/>
      <c r="AM209" s="37"/>
      <c r="AN209" s="35"/>
      <c r="AO209" s="34"/>
      <c r="AP209" s="37"/>
      <c r="AQ209" s="35"/>
      <c r="AR209" s="34"/>
      <c r="AS209" s="37"/>
      <c r="AT209" s="35"/>
      <c r="AU209" s="34"/>
      <c r="AV209" s="37"/>
      <c r="AW209" s="35"/>
      <c r="AX209" s="34"/>
      <c r="AY209" s="37"/>
      <c r="AZ209" s="35"/>
      <c r="BA209" s="34"/>
      <c r="BB209" s="37"/>
      <c r="BC2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09" s="7"/>
      <c r="BF209" t="str">
        <f>IF(Table1[[#This Row],[Date]]="","","&amp;lt;VOUCHER REMOTEID="&amp;""""&amp;$A$11&amp;$A$13&amp;ROW()&amp;""""&amp;" VCHTYPE="""&amp;F209&amp;""" ACTION="""&amp;"Create"&amp;"""&amp;gt;")</f>
        <v/>
      </c>
      <c r="BG209" t="str">
        <f>IF(Table1[[#This Row],[Date]]="","",TEXT(Table1[[#This Row],[Date]],"yyyymmdd"))</f>
        <v/>
      </c>
      <c r="BH209" t="str">
        <f>Table1[[#This Row],[Date2]]</f>
        <v/>
      </c>
      <c r="BI209" t="str">
        <f>IF(Table1[[#This Row],[Date]]="","",Table1[[#This Row],[Voucher Type]])</f>
        <v/>
      </c>
      <c r="BJ209" t="str">
        <f>IF(Table1[[#This Row],[Ref No / Invoice No]]="","",Table1[[#This Row],[Ref No / Invoice No]])</f>
        <v/>
      </c>
      <c r="BK209" t="str">
        <f>IF(Table1[[#This Row],[Voucher No]]="","",Table1[[#This Row],[Voucher No]])</f>
        <v/>
      </c>
      <c r="BL209" t="str">
        <f>IF(Table1[[#This Row],[Date]]="","",Table1[[#This Row],[Narration]])</f>
        <v/>
      </c>
      <c r="BM209" t="str">
        <f>IF(Table1[[#This Row],[Date]]="","",$A$11&amp;$A$13&amp;ROW())</f>
        <v/>
      </c>
      <c r="BN209" t="str">
        <f>IF(Table1[[#This Row],[Date]]="","",$A$13)</f>
        <v/>
      </c>
      <c r="BP209" t="str">
        <f>IF(Table1[[#This Row],[Ledger 1]]="","","No")</f>
        <v/>
      </c>
      <c r="BQ209" t="str">
        <f>IF(Table1[[#This Row],[Date]]="","",IF(Table1[[#This Row],[Effect 1]]="Dr.","Yes","No"))</f>
        <v/>
      </c>
      <c r="BR209" t="str">
        <f>IF(Table1[[#This Row],[Date]]="","",Table1[[#This Row],[Ledger 1]])</f>
        <v/>
      </c>
      <c r="BS209" t="str">
        <f>IF(Table1[[#This Row],[Date]]="","",IF(Table1[[#This Row],[Effect 1]]="Dr.",-Table1[[#This Row],[Amount 1]],Table1[[#This Row],[Amount 1]]))</f>
        <v/>
      </c>
      <c r="BV209" t="str">
        <f>IF(Table1[[#This Row],[Ledger 2]]="","","No")</f>
        <v/>
      </c>
      <c r="BW209" t="str">
        <f>IF(Table1[[#This Row],[Date]]="","",IF(Table1[[#This Row],[Effect 2]]="Dr.","Yes","No"))</f>
        <v/>
      </c>
      <c r="BX209" t="str">
        <f>IF(Table1[[#This Row],[Date]]="","",Table1[[#This Row],[Ledger 2]])</f>
        <v/>
      </c>
      <c r="BY209" t="str">
        <f>IF(Table1[[#This Row],[Date]]="","",IF(Table1[[#This Row],[Effect 2]]="Dr.",-Table1[[#This Row],[Amount 2]],Table1[[#This Row],[Amount 2]]))</f>
        <v/>
      </c>
      <c r="CB209" t="str">
        <f>IF(Table1[[#This Row],[Ledger 3]]="","","No")</f>
        <v/>
      </c>
      <c r="CC209" t="str">
        <f>IF(Table1[[#This Row],[Ledger 3]]="","",IF(Table1[[#This Row],[Effect 3]]="Dr.","Yes","No"))</f>
        <v/>
      </c>
      <c r="CD209" t="str">
        <f>IF(Table1[[#This Row],[Ledger 3]]="","",Table1[[#This Row],[Ledger 3]])</f>
        <v/>
      </c>
      <c r="CE209" t="str">
        <f>IF(Table1[[#This Row],[Ledger 3]]="","",IF(Table1[[#This Row],[Effect 3]]="Dr.",-Table1[[#This Row],[Amount 3]],Table1[[#This Row],[Amount 3]]))</f>
        <v/>
      </c>
      <c r="CH209" t="str">
        <f>IF(Table1[[#This Row],[Ledger 4]]="","","No")</f>
        <v/>
      </c>
      <c r="CI209" t="str">
        <f>IF(Table1[[#This Row],[Ledger 4]]="","",IF(Table1[[#This Row],[Effect 4]]="Dr.","Yes","No"))</f>
        <v/>
      </c>
      <c r="CJ209" t="str">
        <f>IF(Table1[[#This Row],[Ledger 4]]="","",Table1[[#This Row],[Ledger 4]])</f>
        <v/>
      </c>
      <c r="CK209" t="str">
        <f>IF(Table1[[#This Row],[Ledger 4]]="","",IF(Table1[[#This Row],[Effect 4]]="Dr.",-Table1[[#This Row],[Amount 4]],Table1[[#This Row],[Amount 4]]))</f>
        <v/>
      </c>
      <c r="CN209" t="str">
        <f>IF(Table1[[#This Row],[Ledger 5]]="","","No")</f>
        <v/>
      </c>
      <c r="CO209" t="str">
        <f>IF(Table1[[#This Row],[Ledger 5]]="","",IF(Table1[[#This Row],[Effect 5]]="Dr.","Yes","No"))</f>
        <v/>
      </c>
      <c r="CP209" t="str">
        <f>IF(Table1[[#This Row],[Ledger 5]]="","",Table1[[#This Row],[Ledger 5]])</f>
        <v/>
      </c>
      <c r="CQ209" t="str">
        <f>IF(Table1[[#This Row],[Ledger 5]]="","",IF(Table1[[#This Row],[Effect 5]]="Dr.",-Table1[[#This Row],[Amount 5]],Table1[[#This Row],[Amount 5]]))</f>
        <v/>
      </c>
      <c r="CT209" t="str">
        <f>IF(Table1[[#This Row],[Ledger 6]]="","","No")</f>
        <v/>
      </c>
      <c r="CU209" t="str">
        <f>IF(Table1[[#This Row],[Ledger 6]]="","",IF(Table1[[#This Row],[Effect 6]]="Dr.","Yes","No"))</f>
        <v/>
      </c>
      <c r="CV209" t="str">
        <f>IF(Table1[[#This Row],[Ledger 6]]="","",Table1[[#This Row],[Ledger 6]])</f>
        <v/>
      </c>
      <c r="CW209" t="str">
        <f>IF(Table1[[#This Row],[Ledger 6]]="","",IF(Table1[[#This Row],[Effect 6]]="Dr.",-Table1[[#This Row],[Amount 6]],Table1[[#This Row],[Amount 6]]))</f>
        <v/>
      </c>
      <c r="CZ209" t="str">
        <f>IF(Table1[[#This Row],[Ledger 7]]="","","No")</f>
        <v/>
      </c>
      <c r="DA209" t="str">
        <f>IF(Table1[[#This Row],[Ledger 7]]="","",IF(Table1[[#This Row],[Effect 7]]="Dr.","Yes","No"))</f>
        <v/>
      </c>
      <c r="DB209" t="str">
        <f>IF(Table1[[#This Row],[Ledger 7]]="","",Table1[[#This Row],[Ledger 7]])</f>
        <v/>
      </c>
      <c r="DC209" t="str">
        <f>IF(Table1[[#This Row],[Ledger 7]]="","",IF(Table1[[#This Row],[Effect 7]]="Dr.",-Table1[[#This Row],[Amount 7]],Table1[[#This Row],[Amount 7]]))</f>
        <v/>
      </c>
      <c r="DF209" t="str">
        <f>IF(Table1[[#This Row],[Ledger 8]]="","","No")</f>
        <v/>
      </c>
      <c r="DG209" t="str">
        <f>IF(Table1[[#This Row],[Ledger 8]]="","",IF(Table1[[#This Row],[Effect 8]]="Dr.","Yes","No"))</f>
        <v/>
      </c>
      <c r="DH209" t="str">
        <f>IF(Table1[[#This Row],[Ledger 8]]="","",Table1[[#This Row],[Ledger 8]])</f>
        <v/>
      </c>
      <c r="DI209" t="str">
        <f>IF(Table1[[#This Row],[Ledger 8]]="","",IF(Table1[[#This Row],[Effect 8]]="Dr.",-Table1[[#This Row],[Amount 8]],Table1[[#This Row],[Amount 8]]))</f>
        <v/>
      </c>
      <c r="DL209" t="str">
        <f>IF(Table1[[#This Row],[Ledger 9]]="","","No")</f>
        <v/>
      </c>
      <c r="DM209" t="str">
        <f>IF(Table1[[#This Row],[Ledger 9]]="","",IF(Table1[[#This Row],[Effect 9]]="Dr.","Yes","No"))</f>
        <v/>
      </c>
      <c r="DN209" t="str">
        <f>IF(Table1[[#This Row],[Ledger 9]]="","",Table1[[#This Row],[Ledger 9]])</f>
        <v/>
      </c>
      <c r="DO209" t="str">
        <f>IF(Table1[[#This Row],[Ledger 9]]="","",IF(Table1[[#This Row],[Effect 9]]="Dr.",-Table1[[#This Row],[Amount 9]],Table1[[#This Row],[Amount 9]]))</f>
        <v/>
      </c>
      <c r="DR209" t="str">
        <f>IF(Table1[[#This Row],[Ledger 10]]="","","No")</f>
        <v/>
      </c>
      <c r="DS209" t="str">
        <f>IF(Table1[[#This Row],[Ledger 10]]="","",IF(Table1[[#This Row],[Effect 10]]="Dr.","Yes","No"))</f>
        <v/>
      </c>
      <c r="DT209" t="str">
        <f>IF(Table1[[#This Row],[Ledger 10]]="","",Table1[[#This Row],[Ledger 10]])</f>
        <v/>
      </c>
      <c r="DU209" t="str">
        <f>IF(Table1[[#This Row],[Ledger 10]]="","",IF(Table1[[#This Row],[Effect 10]]="Dr.",-Table1[[#This Row],[Amount 10]],Table1[[#This Row],[Amount 10]]))</f>
        <v/>
      </c>
      <c r="DX209" t="str">
        <f>IF(Table1[[#This Row],[Ledger 11]]="","","No")</f>
        <v/>
      </c>
      <c r="DY209" t="str">
        <f>IF(Table1[[#This Row],[Ledger 11]]="","",IF(Table1[[#This Row],[Effect 11]]="Dr.","Yes","No"))</f>
        <v/>
      </c>
      <c r="DZ209" t="str">
        <f>IF(Table1[[#This Row],[Ledger 11]]="","",Table1[[#This Row],[Ledger 11]])</f>
        <v/>
      </c>
      <c r="EA209" t="str">
        <f>IF(Table1[[#This Row],[Ledger 11]]="","",IF(Table1[[#This Row],[Effect 11]]="Dr.",-Table1[[#This Row],[Amount 11]],Table1[[#This Row],[Amount 11]]))</f>
        <v/>
      </c>
      <c r="ED209" t="str">
        <f>IF(Table1[[#This Row],[Ledger 12]]="","","No")</f>
        <v/>
      </c>
      <c r="EE209" t="str">
        <f>IF(Table1[[#This Row],[Ledger 12]]="","",IF(Table1[[#This Row],[Effect 12]]="Dr.","Yes","No"))</f>
        <v/>
      </c>
      <c r="EF209" t="str">
        <f>IF(Table1[[#This Row],[Ledger 12]]="","",Table1[[#This Row],[Ledger 12]])</f>
        <v/>
      </c>
      <c r="EG209" t="str">
        <f>IF(Table1[[#This Row],[Ledger 12]]="","",IF(Table1[[#This Row],[Effect 12]]="Dr.",-Table1[[#This Row],[Amount 12]],Table1[[#This Row],[Amount 12]]))</f>
        <v/>
      </c>
      <c r="EJ209" t="str">
        <f>IF(Table1[[#This Row],[Ledger 13]]="","","No")</f>
        <v/>
      </c>
      <c r="EK209" t="str">
        <f>IF(Table1[[#This Row],[Ledger 13]]="","",IF(Table1[[#This Row],[Effect 13]]="Dr.","Yes","No"))</f>
        <v/>
      </c>
      <c r="EL209" t="str">
        <f>IF(Table1[[#This Row],[Ledger 13]]="","",Table1[[#This Row],[Ledger 13]])</f>
        <v/>
      </c>
      <c r="EM209" t="str">
        <f>IF(Table1[[#This Row],[Ledger 13]]="","",IF(Table1[[#This Row],[Effect 13]]="Dr.",-Table1[[#This Row],[Amount 13]],Table1[[#This Row],[Amount 13]]))</f>
        <v/>
      </c>
      <c r="EP209" t="str">
        <f>IF(Table1[[#This Row],[Ledger 14]]="","","No")</f>
        <v/>
      </c>
      <c r="EQ209" t="str">
        <f>IF(Table1[[#This Row],[Ledger 14]]="","",IF(Table1[[#This Row],[Effect 14]]="Dr.","Yes","No"))</f>
        <v/>
      </c>
      <c r="ER209" t="str">
        <f>IF(Table1[[#This Row],[Ledger 14]]="","",Table1[[#This Row],[Ledger 14]])</f>
        <v/>
      </c>
      <c r="ES209" t="str">
        <f>IF(Table1[[#This Row],[Ledger 14]]="","",IF(Table1[[#This Row],[Effect 14]]="Dr.",-Table1[[#This Row],[Amount 14]],Table1[[#This Row],[Amount 14]]))</f>
        <v/>
      </c>
      <c r="EV209" t="str">
        <f>IF(Table1[[#This Row],[Ledger 15]]="","","No")</f>
        <v/>
      </c>
      <c r="EW209" t="str">
        <f>IF(Table1[[#This Row],[Ledger 15]]="","",IF(Table1[[#This Row],[Effect 15]]="Dr.","Yes","No"))</f>
        <v/>
      </c>
      <c r="EX209" t="str">
        <f>IF(Table1[[#This Row],[Ledger 15]]="","",Table1[[#This Row],[Ledger 15]])</f>
        <v/>
      </c>
      <c r="EY209" t="str">
        <f>IF(Table1[[#This Row],[Ledger 15]]="","",IF(Table1[[#This Row],[Effect 15]]="Dr.",-Table1[[#This Row],[Amount 15]],Table1[[#This Row],[Amount 15]]))</f>
        <v/>
      </c>
      <c r="FD2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09">
        <f>IF(Table1[[#This Row],[Date]]="",0,IF(AND(Table1[[#This Row],[Date]]&gt;=$FE$2,Table1[[#This Row],[Date]]&lt;=$FE$3),0,1))</f>
        <v>0</v>
      </c>
      <c r="FF209">
        <f>IF(Table1[[#This Row],[Date]]="",0,IF(TYPE(VLOOKUP(Table1[[#This Row],[Voucher Type]],Table1[[#All],[Voucher Type Master]],1,FALSE))=16,1,0))</f>
        <v>0</v>
      </c>
      <c r="FG209">
        <f>IF(TYPE(IF(Table1[[#This Row],[Date]]="",0,IF(VLOOKUP(Table1[[#This Row],[Voucher Type]],$FY$5:$FZ$13,2,0)=Table1[[#This Row],[Effect 1]],0,1)))=16,1,0)</f>
        <v>0</v>
      </c>
      <c r="FH2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09">
        <f>IF(LEN(Table1[[#This Row],[Ledger 1]])&gt;0,IF(TYPE(VLOOKUP(Table1[[#This Row],[Ledger 1]],GZ:GZ,1,0))=16,1,0),0)</f>
        <v>0</v>
      </c>
      <c r="FJ209">
        <f>IF(LEN(Table1[[#This Row],[Ledger 2]])&gt;0,IF(TYPE(VLOOKUP(Table1[[#This Row],[Ledger 2]],GZ:GZ,1,0))=16,1,0),0)</f>
        <v>0</v>
      </c>
      <c r="FK209">
        <f>IF(LEN(Table1[[#This Row],[Ledger 3]])&gt;0,IF(TYPE(VLOOKUP(Table1[[#This Row],[Ledger 3]],GZ:GZ,1,0))=16,1,0),0)</f>
        <v>0</v>
      </c>
      <c r="FL209">
        <f>IF(LEN(Table1[[#This Row],[Ledger 4]])&gt;0,IF(TYPE(VLOOKUP(Table1[[#This Row],[Ledger 4]],GZ:GZ,1,0))=16,1,0),0)</f>
        <v>0</v>
      </c>
      <c r="FM209">
        <f>IF(LEN(Table1[[#This Row],[Ledger 5]])&gt;0,IF(TYPE(VLOOKUP(Table1[[#This Row],[Ledger 5]],GZ:GZ,1,0))=16,1,0),0)</f>
        <v>0</v>
      </c>
      <c r="FN209">
        <f>IF(LEN(Table1[[#This Row],[Ledger 6]])&gt;0,IF(TYPE(VLOOKUP(Table1[[#This Row],[Ledger 6]],$GZ:$GZ,1,0))=16,1,0),0)</f>
        <v>0</v>
      </c>
      <c r="FO209">
        <f>IF(LEN(Table1[[#This Row],[Ledger 7]])&gt;0,IF(TYPE(VLOOKUP(Table1[[#This Row],[Ledger 7]],$GZ:$GZ,1,0))=16,1,0),0)</f>
        <v>0</v>
      </c>
      <c r="FP209">
        <f>IF(LEN(Table1[[#This Row],[Ledger 8]])&gt;0,IF(TYPE(VLOOKUP(Table1[[#This Row],[Ledger 8]],$GZ:$GZ,1,0))=16,1,0),0)</f>
        <v>0</v>
      </c>
      <c r="FQ209">
        <f>IF(LEN(Table1[[#This Row],[Ledger 9]])&gt;0,IF(TYPE(VLOOKUP(Table1[[#This Row],[Ledger 9]],$GZ:$GZ,1,0))=16,1,0),0)</f>
        <v>0</v>
      </c>
      <c r="FR209">
        <f>IF(LEN(Table1[[#This Row],[Ledger 10]])&gt;0,IF(TYPE(VLOOKUP(Table1[[#This Row],[Ledger 10]],$GZ:$GZ,1,0))=16,1,0),0)</f>
        <v>0</v>
      </c>
      <c r="FS209">
        <f>IF(LEN(Table1[[#This Row],[Ledger 11]])&gt;0,IF(TYPE(VLOOKUP(Table1[[#This Row],[Ledger 11]],$GZ:$GZ,1,0))=16,1,0),0)</f>
        <v>0</v>
      </c>
      <c r="FT209">
        <f>IF(LEN(Table1[[#This Row],[Ledger 12]])&gt;0,IF(TYPE(VLOOKUP(Table1[[#This Row],[Ledger 12]],$GZ:$GZ,1,0))=16,1,0),0)</f>
        <v>0</v>
      </c>
      <c r="FU209">
        <f>IF(LEN(Table1[[#This Row],[Ledger 13]])&gt;0,IF(TYPE(VLOOKUP(Table1[[#This Row],[Ledger 13]],$GZ:$GZ,1,0))=16,1,0),0)</f>
        <v>0</v>
      </c>
      <c r="FV209">
        <f>IF(LEN(Table1[[#This Row],[Ledger 14]])&gt;0,IF(TYPE(VLOOKUP(Table1[[#This Row],[Ledger 14]],$GZ:$GZ,1,0))=16,1,0),0)</f>
        <v>0</v>
      </c>
      <c r="FW209">
        <f>IF(LEN(Table1[[#This Row],[Ledger 15]])&gt;0,IF(TYPE(VLOOKUP(Table1[[#This Row],[Ledger 15]],$GZ:$GZ,1,0))=16,1,0),0)</f>
        <v>0</v>
      </c>
    </row>
    <row r="210" spans="4:179" ht="33" customHeight="1" x14ac:dyDescent="0.45">
      <c r="D210" s="8">
        <f t="shared" si="12"/>
        <v>205</v>
      </c>
      <c r="E210" s="32"/>
      <c r="F210" s="34"/>
      <c r="G210" s="34"/>
      <c r="H210" s="34"/>
      <c r="I210" s="34"/>
      <c r="J210" s="38"/>
      <c r="K210" s="33"/>
      <c r="L210" s="36"/>
      <c r="M210" s="35"/>
      <c r="N210" s="34"/>
      <c r="O210" s="41"/>
      <c r="P210" s="35"/>
      <c r="Q210" s="34"/>
      <c r="R210" s="37"/>
      <c r="S210" s="35"/>
      <c r="T210" s="34"/>
      <c r="U210" s="37"/>
      <c r="V210" s="35"/>
      <c r="W210" s="34"/>
      <c r="X210" s="37"/>
      <c r="Y210" s="35"/>
      <c r="Z210" s="34"/>
      <c r="AA210" s="37"/>
      <c r="AB210" s="35"/>
      <c r="AC210" s="34"/>
      <c r="AD210" s="37"/>
      <c r="AE210" s="35"/>
      <c r="AF210" s="34"/>
      <c r="AG210" s="37"/>
      <c r="AH210" s="35"/>
      <c r="AI210" s="34"/>
      <c r="AJ210" s="37"/>
      <c r="AK210" s="35"/>
      <c r="AL210" s="34"/>
      <c r="AM210" s="37"/>
      <c r="AN210" s="35"/>
      <c r="AO210" s="34"/>
      <c r="AP210" s="37"/>
      <c r="AQ210" s="35"/>
      <c r="AR210" s="34"/>
      <c r="AS210" s="37"/>
      <c r="AT210" s="35"/>
      <c r="AU210" s="34"/>
      <c r="AV210" s="37"/>
      <c r="AW210" s="35"/>
      <c r="AX210" s="34"/>
      <c r="AY210" s="37"/>
      <c r="AZ210" s="35"/>
      <c r="BA210" s="34"/>
      <c r="BB210" s="37"/>
      <c r="BC2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0" s="7"/>
      <c r="BF210" t="str">
        <f>IF(Table1[[#This Row],[Date]]="","","&amp;lt;VOUCHER REMOTEID="&amp;""""&amp;$A$11&amp;$A$13&amp;ROW()&amp;""""&amp;" VCHTYPE="""&amp;F210&amp;""" ACTION="""&amp;"Create"&amp;"""&amp;gt;")</f>
        <v/>
      </c>
      <c r="BG210" t="str">
        <f>IF(Table1[[#This Row],[Date]]="","",TEXT(Table1[[#This Row],[Date]],"yyyymmdd"))</f>
        <v/>
      </c>
      <c r="BH210" t="str">
        <f>Table1[[#This Row],[Date2]]</f>
        <v/>
      </c>
      <c r="BI210" t="str">
        <f>IF(Table1[[#This Row],[Date]]="","",Table1[[#This Row],[Voucher Type]])</f>
        <v/>
      </c>
      <c r="BJ210" t="str">
        <f>IF(Table1[[#This Row],[Ref No / Invoice No]]="","",Table1[[#This Row],[Ref No / Invoice No]])</f>
        <v/>
      </c>
      <c r="BK210" t="str">
        <f>IF(Table1[[#This Row],[Voucher No]]="","",Table1[[#This Row],[Voucher No]])</f>
        <v/>
      </c>
      <c r="BL210" t="str">
        <f>IF(Table1[[#This Row],[Date]]="","",Table1[[#This Row],[Narration]])</f>
        <v/>
      </c>
      <c r="BM210" t="str">
        <f>IF(Table1[[#This Row],[Date]]="","",$A$11&amp;$A$13&amp;ROW())</f>
        <v/>
      </c>
      <c r="BN210" t="str">
        <f>IF(Table1[[#This Row],[Date]]="","",$A$13)</f>
        <v/>
      </c>
      <c r="BP210" t="str">
        <f>IF(Table1[[#This Row],[Ledger 1]]="","","No")</f>
        <v/>
      </c>
      <c r="BQ210" t="str">
        <f>IF(Table1[[#This Row],[Date]]="","",IF(Table1[[#This Row],[Effect 1]]="Dr.","Yes","No"))</f>
        <v/>
      </c>
      <c r="BR210" t="str">
        <f>IF(Table1[[#This Row],[Date]]="","",Table1[[#This Row],[Ledger 1]])</f>
        <v/>
      </c>
      <c r="BS210" t="str">
        <f>IF(Table1[[#This Row],[Date]]="","",IF(Table1[[#This Row],[Effect 1]]="Dr.",-Table1[[#This Row],[Amount 1]],Table1[[#This Row],[Amount 1]]))</f>
        <v/>
      </c>
      <c r="BV210" t="str">
        <f>IF(Table1[[#This Row],[Ledger 2]]="","","No")</f>
        <v/>
      </c>
      <c r="BW210" t="str">
        <f>IF(Table1[[#This Row],[Date]]="","",IF(Table1[[#This Row],[Effect 2]]="Dr.","Yes","No"))</f>
        <v/>
      </c>
      <c r="BX210" t="str">
        <f>IF(Table1[[#This Row],[Date]]="","",Table1[[#This Row],[Ledger 2]])</f>
        <v/>
      </c>
      <c r="BY210" t="str">
        <f>IF(Table1[[#This Row],[Date]]="","",IF(Table1[[#This Row],[Effect 2]]="Dr.",-Table1[[#This Row],[Amount 2]],Table1[[#This Row],[Amount 2]]))</f>
        <v/>
      </c>
      <c r="CB210" t="str">
        <f>IF(Table1[[#This Row],[Ledger 3]]="","","No")</f>
        <v/>
      </c>
      <c r="CC210" t="str">
        <f>IF(Table1[[#This Row],[Ledger 3]]="","",IF(Table1[[#This Row],[Effect 3]]="Dr.","Yes","No"))</f>
        <v/>
      </c>
      <c r="CD210" t="str">
        <f>IF(Table1[[#This Row],[Ledger 3]]="","",Table1[[#This Row],[Ledger 3]])</f>
        <v/>
      </c>
      <c r="CE210" t="str">
        <f>IF(Table1[[#This Row],[Ledger 3]]="","",IF(Table1[[#This Row],[Effect 3]]="Dr.",-Table1[[#This Row],[Amount 3]],Table1[[#This Row],[Amount 3]]))</f>
        <v/>
      </c>
      <c r="CH210" t="str">
        <f>IF(Table1[[#This Row],[Ledger 4]]="","","No")</f>
        <v/>
      </c>
      <c r="CI210" t="str">
        <f>IF(Table1[[#This Row],[Ledger 4]]="","",IF(Table1[[#This Row],[Effect 4]]="Dr.","Yes","No"))</f>
        <v/>
      </c>
      <c r="CJ210" t="str">
        <f>IF(Table1[[#This Row],[Ledger 4]]="","",Table1[[#This Row],[Ledger 4]])</f>
        <v/>
      </c>
      <c r="CK210" t="str">
        <f>IF(Table1[[#This Row],[Ledger 4]]="","",IF(Table1[[#This Row],[Effect 4]]="Dr.",-Table1[[#This Row],[Amount 4]],Table1[[#This Row],[Amount 4]]))</f>
        <v/>
      </c>
      <c r="CN210" t="str">
        <f>IF(Table1[[#This Row],[Ledger 5]]="","","No")</f>
        <v/>
      </c>
      <c r="CO210" t="str">
        <f>IF(Table1[[#This Row],[Ledger 5]]="","",IF(Table1[[#This Row],[Effect 5]]="Dr.","Yes","No"))</f>
        <v/>
      </c>
      <c r="CP210" t="str">
        <f>IF(Table1[[#This Row],[Ledger 5]]="","",Table1[[#This Row],[Ledger 5]])</f>
        <v/>
      </c>
      <c r="CQ210" t="str">
        <f>IF(Table1[[#This Row],[Ledger 5]]="","",IF(Table1[[#This Row],[Effect 5]]="Dr.",-Table1[[#This Row],[Amount 5]],Table1[[#This Row],[Amount 5]]))</f>
        <v/>
      </c>
      <c r="CT210" t="str">
        <f>IF(Table1[[#This Row],[Ledger 6]]="","","No")</f>
        <v/>
      </c>
      <c r="CU210" t="str">
        <f>IF(Table1[[#This Row],[Ledger 6]]="","",IF(Table1[[#This Row],[Effect 6]]="Dr.","Yes","No"))</f>
        <v/>
      </c>
      <c r="CV210" t="str">
        <f>IF(Table1[[#This Row],[Ledger 6]]="","",Table1[[#This Row],[Ledger 6]])</f>
        <v/>
      </c>
      <c r="CW210" t="str">
        <f>IF(Table1[[#This Row],[Ledger 6]]="","",IF(Table1[[#This Row],[Effect 6]]="Dr.",-Table1[[#This Row],[Amount 6]],Table1[[#This Row],[Amount 6]]))</f>
        <v/>
      </c>
      <c r="CZ210" t="str">
        <f>IF(Table1[[#This Row],[Ledger 7]]="","","No")</f>
        <v/>
      </c>
      <c r="DA210" t="str">
        <f>IF(Table1[[#This Row],[Ledger 7]]="","",IF(Table1[[#This Row],[Effect 7]]="Dr.","Yes","No"))</f>
        <v/>
      </c>
      <c r="DB210" t="str">
        <f>IF(Table1[[#This Row],[Ledger 7]]="","",Table1[[#This Row],[Ledger 7]])</f>
        <v/>
      </c>
      <c r="DC210" t="str">
        <f>IF(Table1[[#This Row],[Ledger 7]]="","",IF(Table1[[#This Row],[Effect 7]]="Dr.",-Table1[[#This Row],[Amount 7]],Table1[[#This Row],[Amount 7]]))</f>
        <v/>
      </c>
      <c r="DF210" t="str">
        <f>IF(Table1[[#This Row],[Ledger 8]]="","","No")</f>
        <v/>
      </c>
      <c r="DG210" t="str">
        <f>IF(Table1[[#This Row],[Ledger 8]]="","",IF(Table1[[#This Row],[Effect 8]]="Dr.","Yes","No"))</f>
        <v/>
      </c>
      <c r="DH210" t="str">
        <f>IF(Table1[[#This Row],[Ledger 8]]="","",Table1[[#This Row],[Ledger 8]])</f>
        <v/>
      </c>
      <c r="DI210" t="str">
        <f>IF(Table1[[#This Row],[Ledger 8]]="","",IF(Table1[[#This Row],[Effect 8]]="Dr.",-Table1[[#This Row],[Amount 8]],Table1[[#This Row],[Amount 8]]))</f>
        <v/>
      </c>
      <c r="DL210" t="str">
        <f>IF(Table1[[#This Row],[Ledger 9]]="","","No")</f>
        <v/>
      </c>
      <c r="DM210" t="str">
        <f>IF(Table1[[#This Row],[Ledger 9]]="","",IF(Table1[[#This Row],[Effect 9]]="Dr.","Yes","No"))</f>
        <v/>
      </c>
      <c r="DN210" t="str">
        <f>IF(Table1[[#This Row],[Ledger 9]]="","",Table1[[#This Row],[Ledger 9]])</f>
        <v/>
      </c>
      <c r="DO210" t="str">
        <f>IF(Table1[[#This Row],[Ledger 9]]="","",IF(Table1[[#This Row],[Effect 9]]="Dr.",-Table1[[#This Row],[Amount 9]],Table1[[#This Row],[Amount 9]]))</f>
        <v/>
      </c>
      <c r="DR210" t="str">
        <f>IF(Table1[[#This Row],[Ledger 10]]="","","No")</f>
        <v/>
      </c>
      <c r="DS210" t="str">
        <f>IF(Table1[[#This Row],[Ledger 10]]="","",IF(Table1[[#This Row],[Effect 10]]="Dr.","Yes","No"))</f>
        <v/>
      </c>
      <c r="DT210" t="str">
        <f>IF(Table1[[#This Row],[Ledger 10]]="","",Table1[[#This Row],[Ledger 10]])</f>
        <v/>
      </c>
      <c r="DU210" t="str">
        <f>IF(Table1[[#This Row],[Ledger 10]]="","",IF(Table1[[#This Row],[Effect 10]]="Dr.",-Table1[[#This Row],[Amount 10]],Table1[[#This Row],[Amount 10]]))</f>
        <v/>
      </c>
      <c r="DX210" t="str">
        <f>IF(Table1[[#This Row],[Ledger 11]]="","","No")</f>
        <v/>
      </c>
      <c r="DY210" t="str">
        <f>IF(Table1[[#This Row],[Ledger 11]]="","",IF(Table1[[#This Row],[Effect 11]]="Dr.","Yes","No"))</f>
        <v/>
      </c>
      <c r="DZ210" t="str">
        <f>IF(Table1[[#This Row],[Ledger 11]]="","",Table1[[#This Row],[Ledger 11]])</f>
        <v/>
      </c>
      <c r="EA210" t="str">
        <f>IF(Table1[[#This Row],[Ledger 11]]="","",IF(Table1[[#This Row],[Effect 11]]="Dr.",-Table1[[#This Row],[Amount 11]],Table1[[#This Row],[Amount 11]]))</f>
        <v/>
      </c>
      <c r="ED210" t="str">
        <f>IF(Table1[[#This Row],[Ledger 12]]="","","No")</f>
        <v/>
      </c>
      <c r="EE210" t="str">
        <f>IF(Table1[[#This Row],[Ledger 12]]="","",IF(Table1[[#This Row],[Effect 12]]="Dr.","Yes","No"))</f>
        <v/>
      </c>
      <c r="EF210" t="str">
        <f>IF(Table1[[#This Row],[Ledger 12]]="","",Table1[[#This Row],[Ledger 12]])</f>
        <v/>
      </c>
      <c r="EG210" t="str">
        <f>IF(Table1[[#This Row],[Ledger 12]]="","",IF(Table1[[#This Row],[Effect 12]]="Dr.",-Table1[[#This Row],[Amount 12]],Table1[[#This Row],[Amount 12]]))</f>
        <v/>
      </c>
      <c r="EJ210" t="str">
        <f>IF(Table1[[#This Row],[Ledger 13]]="","","No")</f>
        <v/>
      </c>
      <c r="EK210" t="str">
        <f>IF(Table1[[#This Row],[Ledger 13]]="","",IF(Table1[[#This Row],[Effect 13]]="Dr.","Yes","No"))</f>
        <v/>
      </c>
      <c r="EL210" t="str">
        <f>IF(Table1[[#This Row],[Ledger 13]]="","",Table1[[#This Row],[Ledger 13]])</f>
        <v/>
      </c>
      <c r="EM210" t="str">
        <f>IF(Table1[[#This Row],[Ledger 13]]="","",IF(Table1[[#This Row],[Effect 13]]="Dr.",-Table1[[#This Row],[Amount 13]],Table1[[#This Row],[Amount 13]]))</f>
        <v/>
      </c>
      <c r="EP210" t="str">
        <f>IF(Table1[[#This Row],[Ledger 14]]="","","No")</f>
        <v/>
      </c>
      <c r="EQ210" t="str">
        <f>IF(Table1[[#This Row],[Ledger 14]]="","",IF(Table1[[#This Row],[Effect 14]]="Dr.","Yes","No"))</f>
        <v/>
      </c>
      <c r="ER210" t="str">
        <f>IF(Table1[[#This Row],[Ledger 14]]="","",Table1[[#This Row],[Ledger 14]])</f>
        <v/>
      </c>
      <c r="ES210" t="str">
        <f>IF(Table1[[#This Row],[Ledger 14]]="","",IF(Table1[[#This Row],[Effect 14]]="Dr.",-Table1[[#This Row],[Amount 14]],Table1[[#This Row],[Amount 14]]))</f>
        <v/>
      </c>
      <c r="EV210" t="str">
        <f>IF(Table1[[#This Row],[Ledger 15]]="","","No")</f>
        <v/>
      </c>
      <c r="EW210" t="str">
        <f>IF(Table1[[#This Row],[Ledger 15]]="","",IF(Table1[[#This Row],[Effect 15]]="Dr.","Yes","No"))</f>
        <v/>
      </c>
      <c r="EX210" t="str">
        <f>IF(Table1[[#This Row],[Ledger 15]]="","",Table1[[#This Row],[Ledger 15]])</f>
        <v/>
      </c>
      <c r="EY210" t="str">
        <f>IF(Table1[[#This Row],[Ledger 15]]="","",IF(Table1[[#This Row],[Effect 15]]="Dr.",-Table1[[#This Row],[Amount 15]],Table1[[#This Row],[Amount 15]]))</f>
        <v/>
      </c>
      <c r="FD2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0">
        <f>IF(Table1[[#This Row],[Date]]="",0,IF(AND(Table1[[#This Row],[Date]]&gt;=$FE$2,Table1[[#This Row],[Date]]&lt;=$FE$3),0,1))</f>
        <v>0</v>
      </c>
      <c r="FF210">
        <f>IF(Table1[[#This Row],[Date]]="",0,IF(TYPE(VLOOKUP(Table1[[#This Row],[Voucher Type]],Table1[[#All],[Voucher Type Master]],1,FALSE))=16,1,0))</f>
        <v>0</v>
      </c>
      <c r="FG210">
        <f>IF(TYPE(IF(Table1[[#This Row],[Date]]="",0,IF(VLOOKUP(Table1[[#This Row],[Voucher Type]],$FY$5:$FZ$13,2,0)=Table1[[#This Row],[Effect 1]],0,1)))=16,1,0)</f>
        <v>0</v>
      </c>
      <c r="FH2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0">
        <f>IF(LEN(Table1[[#This Row],[Ledger 1]])&gt;0,IF(TYPE(VLOOKUP(Table1[[#This Row],[Ledger 1]],GZ:GZ,1,0))=16,1,0),0)</f>
        <v>0</v>
      </c>
      <c r="FJ210">
        <f>IF(LEN(Table1[[#This Row],[Ledger 2]])&gt;0,IF(TYPE(VLOOKUP(Table1[[#This Row],[Ledger 2]],GZ:GZ,1,0))=16,1,0),0)</f>
        <v>0</v>
      </c>
      <c r="FK210">
        <f>IF(LEN(Table1[[#This Row],[Ledger 3]])&gt;0,IF(TYPE(VLOOKUP(Table1[[#This Row],[Ledger 3]],GZ:GZ,1,0))=16,1,0),0)</f>
        <v>0</v>
      </c>
      <c r="FL210">
        <f>IF(LEN(Table1[[#This Row],[Ledger 4]])&gt;0,IF(TYPE(VLOOKUP(Table1[[#This Row],[Ledger 4]],GZ:GZ,1,0))=16,1,0),0)</f>
        <v>0</v>
      </c>
      <c r="FM210">
        <f>IF(LEN(Table1[[#This Row],[Ledger 5]])&gt;0,IF(TYPE(VLOOKUP(Table1[[#This Row],[Ledger 5]],GZ:GZ,1,0))=16,1,0),0)</f>
        <v>0</v>
      </c>
      <c r="FN210">
        <f>IF(LEN(Table1[[#This Row],[Ledger 6]])&gt;0,IF(TYPE(VLOOKUP(Table1[[#This Row],[Ledger 6]],$GZ:$GZ,1,0))=16,1,0),0)</f>
        <v>0</v>
      </c>
      <c r="FO210">
        <f>IF(LEN(Table1[[#This Row],[Ledger 7]])&gt;0,IF(TYPE(VLOOKUP(Table1[[#This Row],[Ledger 7]],$GZ:$GZ,1,0))=16,1,0),0)</f>
        <v>0</v>
      </c>
      <c r="FP210">
        <f>IF(LEN(Table1[[#This Row],[Ledger 8]])&gt;0,IF(TYPE(VLOOKUP(Table1[[#This Row],[Ledger 8]],$GZ:$GZ,1,0))=16,1,0),0)</f>
        <v>0</v>
      </c>
      <c r="FQ210">
        <f>IF(LEN(Table1[[#This Row],[Ledger 9]])&gt;0,IF(TYPE(VLOOKUP(Table1[[#This Row],[Ledger 9]],$GZ:$GZ,1,0))=16,1,0),0)</f>
        <v>0</v>
      </c>
      <c r="FR210">
        <f>IF(LEN(Table1[[#This Row],[Ledger 10]])&gt;0,IF(TYPE(VLOOKUP(Table1[[#This Row],[Ledger 10]],$GZ:$GZ,1,0))=16,1,0),0)</f>
        <v>0</v>
      </c>
      <c r="FS210">
        <f>IF(LEN(Table1[[#This Row],[Ledger 11]])&gt;0,IF(TYPE(VLOOKUP(Table1[[#This Row],[Ledger 11]],$GZ:$GZ,1,0))=16,1,0),0)</f>
        <v>0</v>
      </c>
      <c r="FT210">
        <f>IF(LEN(Table1[[#This Row],[Ledger 12]])&gt;0,IF(TYPE(VLOOKUP(Table1[[#This Row],[Ledger 12]],$GZ:$GZ,1,0))=16,1,0),0)</f>
        <v>0</v>
      </c>
      <c r="FU210">
        <f>IF(LEN(Table1[[#This Row],[Ledger 13]])&gt;0,IF(TYPE(VLOOKUP(Table1[[#This Row],[Ledger 13]],$GZ:$GZ,1,0))=16,1,0),0)</f>
        <v>0</v>
      </c>
      <c r="FV210">
        <f>IF(LEN(Table1[[#This Row],[Ledger 14]])&gt;0,IF(TYPE(VLOOKUP(Table1[[#This Row],[Ledger 14]],$GZ:$GZ,1,0))=16,1,0),0)</f>
        <v>0</v>
      </c>
      <c r="FW210">
        <f>IF(LEN(Table1[[#This Row],[Ledger 15]])&gt;0,IF(TYPE(VLOOKUP(Table1[[#This Row],[Ledger 15]],$GZ:$GZ,1,0))=16,1,0),0)</f>
        <v>0</v>
      </c>
    </row>
    <row r="211" spans="4:179" ht="33" customHeight="1" x14ac:dyDescent="0.45">
      <c r="D211" s="8">
        <f t="shared" si="12"/>
        <v>206</v>
      </c>
      <c r="E211" s="32"/>
      <c r="F211" s="34"/>
      <c r="G211" s="34"/>
      <c r="H211" s="34"/>
      <c r="I211" s="34"/>
      <c r="J211" s="38"/>
      <c r="K211" s="33"/>
      <c r="L211" s="36"/>
      <c r="M211" s="35"/>
      <c r="N211" s="34"/>
      <c r="O211" s="41"/>
      <c r="P211" s="35"/>
      <c r="Q211" s="34"/>
      <c r="R211" s="37"/>
      <c r="S211" s="35"/>
      <c r="T211" s="34"/>
      <c r="U211" s="37"/>
      <c r="V211" s="35"/>
      <c r="W211" s="34"/>
      <c r="X211" s="37"/>
      <c r="Y211" s="35"/>
      <c r="Z211" s="34"/>
      <c r="AA211" s="37"/>
      <c r="AB211" s="35"/>
      <c r="AC211" s="34"/>
      <c r="AD211" s="37"/>
      <c r="AE211" s="35"/>
      <c r="AF211" s="34"/>
      <c r="AG211" s="37"/>
      <c r="AH211" s="35"/>
      <c r="AI211" s="34"/>
      <c r="AJ211" s="37"/>
      <c r="AK211" s="35"/>
      <c r="AL211" s="34"/>
      <c r="AM211" s="37"/>
      <c r="AN211" s="35"/>
      <c r="AO211" s="34"/>
      <c r="AP211" s="37"/>
      <c r="AQ211" s="35"/>
      <c r="AR211" s="34"/>
      <c r="AS211" s="37"/>
      <c r="AT211" s="35"/>
      <c r="AU211" s="34"/>
      <c r="AV211" s="37"/>
      <c r="AW211" s="35"/>
      <c r="AX211" s="34"/>
      <c r="AY211" s="37"/>
      <c r="AZ211" s="35"/>
      <c r="BA211" s="34"/>
      <c r="BB211" s="37"/>
      <c r="BC2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1" s="7"/>
      <c r="BF211" t="str">
        <f>IF(Table1[[#This Row],[Date]]="","","&amp;lt;VOUCHER REMOTEID="&amp;""""&amp;$A$11&amp;$A$13&amp;ROW()&amp;""""&amp;" VCHTYPE="""&amp;F211&amp;""" ACTION="""&amp;"Create"&amp;"""&amp;gt;")</f>
        <v/>
      </c>
      <c r="BG211" t="str">
        <f>IF(Table1[[#This Row],[Date]]="","",TEXT(Table1[[#This Row],[Date]],"yyyymmdd"))</f>
        <v/>
      </c>
      <c r="BH211" t="str">
        <f>Table1[[#This Row],[Date2]]</f>
        <v/>
      </c>
      <c r="BI211" t="str">
        <f>IF(Table1[[#This Row],[Date]]="","",Table1[[#This Row],[Voucher Type]])</f>
        <v/>
      </c>
      <c r="BJ211" t="str">
        <f>IF(Table1[[#This Row],[Ref No / Invoice No]]="","",Table1[[#This Row],[Ref No / Invoice No]])</f>
        <v/>
      </c>
      <c r="BK211" t="str">
        <f>IF(Table1[[#This Row],[Voucher No]]="","",Table1[[#This Row],[Voucher No]])</f>
        <v/>
      </c>
      <c r="BL211" t="str">
        <f>IF(Table1[[#This Row],[Date]]="","",Table1[[#This Row],[Narration]])</f>
        <v/>
      </c>
      <c r="BM211" t="str">
        <f>IF(Table1[[#This Row],[Date]]="","",$A$11&amp;$A$13&amp;ROW())</f>
        <v/>
      </c>
      <c r="BN211" t="str">
        <f>IF(Table1[[#This Row],[Date]]="","",$A$13)</f>
        <v/>
      </c>
      <c r="BP211" t="str">
        <f>IF(Table1[[#This Row],[Ledger 1]]="","","No")</f>
        <v/>
      </c>
      <c r="BQ211" t="str">
        <f>IF(Table1[[#This Row],[Date]]="","",IF(Table1[[#This Row],[Effect 1]]="Dr.","Yes","No"))</f>
        <v/>
      </c>
      <c r="BR211" t="str">
        <f>IF(Table1[[#This Row],[Date]]="","",Table1[[#This Row],[Ledger 1]])</f>
        <v/>
      </c>
      <c r="BS211" t="str">
        <f>IF(Table1[[#This Row],[Date]]="","",IF(Table1[[#This Row],[Effect 1]]="Dr.",-Table1[[#This Row],[Amount 1]],Table1[[#This Row],[Amount 1]]))</f>
        <v/>
      </c>
      <c r="BV211" t="str">
        <f>IF(Table1[[#This Row],[Ledger 2]]="","","No")</f>
        <v/>
      </c>
      <c r="BW211" t="str">
        <f>IF(Table1[[#This Row],[Date]]="","",IF(Table1[[#This Row],[Effect 2]]="Dr.","Yes","No"))</f>
        <v/>
      </c>
      <c r="BX211" t="str">
        <f>IF(Table1[[#This Row],[Date]]="","",Table1[[#This Row],[Ledger 2]])</f>
        <v/>
      </c>
      <c r="BY211" t="str">
        <f>IF(Table1[[#This Row],[Date]]="","",IF(Table1[[#This Row],[Effect 2]]="Dr.",-Table1[[#This Row],[Amount 2]],Table1[[#This Row],[Amount 2]]))</f>
        <v/>
      </c>
      <c r="CB211" t="str">
        <f>IF(Table1[[#This Row],[Ledger 3]]="","","No")</f>
        <v/>
      </c>
      <c r="CC211" t="str">
        <f>IF(Table1[[#This Row],[Ledger 3]]="","",IF(Table1[[#This Row],[Effect 3]]="Dr.","Yes","No"))</f>
        <v/>
      </c>
      <c r="CD211" t="str">
        <f>IF(Table1[[#This Row],[Ledger 3]]="","",Table1[[#This Row],[Ledger 3]])</f>
        <v/>
      </c>
      <c r="CE211" t="str">
        <f>IF(Table1[[#This Row],[Ledger 3]]="","",IF(Table1[[#This Row],[Effect 3]]="Dr.",-Table1[[#This Row],[Amount 3]],Table1[[#This Row],[Amount 3]]))</f>
        <v/>
      </c>
      <c r="CH211" t="str">
        <f>IF(Table1[[#This Row],[Ledger 4]]="","","No")</f>
        <v/>
      </c>
      <c r="CI211" t="str">
        <f>IF(Table1[[#This Row],[Ledger 4]]="","",IF(Table1[[#This Row],[Effect 4]]="Dr.","Yes","No"))</f>
        <v/>
      </c>
      <c r="CJ211" t="str">
        <f>IF(Table1[[#This Row],[Ledger 4]]="","",Table1[[#This Row],[Ledger 4]])</f>
        <v/>
      </c>
      <c r="CK211" t="str">
        <f>IF(Table1[[#This Row],[Ledger 4]]="","",IF(Table1[[#This Row],[Effect 4]]="Dr.",-Table1[[#This Row],[Amount 4]],Table1[[#This Row],[Amount 4]]))</f>
        <v/>
      </c>
      <c r="CN211" t="str">
        <f>IF(Table1[[#This Row],[Ledger 5]]="","","No")</f>
        <v/>
      </c>
      <c r="CO211" t="str">
        <f>IF(Table1[[#This Row],[Ledger 5]]="","",IF(Table1[[#This Row],[Effect 5]]="Dr.","Yes","No"))</f>
        <v/>
      </c>
      <c r="CP211" t="str">
        <f>IF(Table1[[#This Row],[Ledger 5]]="","",Table1[[#This Row],[Ledger 5]])</f>
        <v/>
      </c>
      <c r="CQ211" t="str">
        <f>IF(Table1[[#This Row],[Ledger 5]]="","",IF(Table1[[#This Row],[Effect 5]]="Dr.",-Table1[[#This Row],[Amount 5]],Table1[[#This Row],[Amount 5]]))</f>
        <v/>
      </c>
      <c r="CT211" t="str">
        <f>IF(Table1[[#This Row],[Ledger 6]]="","","No")</f>
        <v/>
      </c>
      <c r="CU211" t="str">
        <f>IF(Table1[[#This Row],[Ledger 6]]="","",IF(Table1[[#This Row],[Effect 6]]="Dr.","Yes","No"))</f>
        <v/>
      </c>
      <c r="CV211" t="str">
        <f>IF(Table1[[#This Row],[Ledger 6]]="","",Table1[[#This Row],[Ledger 6]])</f>
        <v/>
      </c>
      <c r="CW211" t="str">
        <f>IF(Table1[[#This Row],[Ledger 6]]="","",IF(Table1[[#This Row],[Effect 6]]="Dr.",-Table1[[#This Row],[Amount 6]],Table1[[#This Row],[Amount 6]]))</f>
        <v/>
      </c>
      <c r="CZ211" t="str">
        <f>IF(Table1[[#This Row],[Ledger 7]]="","","No")</f>
        <v/>
      </c>
      <c r="DA211" t="str">
        <f>IF(Table1[[#This Row],[Ledger 7]]="","",IF(Table1[[#This Row],[Effect 7]]="Dr.","Yes","No"))</f>
        <v/>
      </c>
      <c r="DB211" t="str">
        <f>IF(Table1[[#This Row],[Ledger 7]]="","",Table1[[#This Row],[Ledger 7]])</f>
        <v/>
      </c>
      <c r="DC211" t="str">
        <f>IF(Table1[[#This Row],[Ledger 7]]="","",IF(Table1[[#This Row],[Effect 7]]="Dr.",-Table1[[#This Row],[Amount 7]],Table1[[#This Row],[Amount 7]]))</f>
        <v/>
      </c>
      <c r="DF211" t="str">
        <f>IF(Table1[[#This Row],[Ledger 8]]="","","No")</f>
        <v/>
      </c>
      <c r="DG211" t="str">
        <f>IF(Table1[[#This Row],[Ledger 8]]="","",IF(Table1[[#This Row],[Effect 8]]="Dr.","Yes","No"))</f>
        <v/>
      </c>
      <c r="DH211" t="str">
        <f>IF(Table1[[#This Row],[Ledger 8]]="","",Table1[[#This Row],[Ledger 8]])</f>
        <v/>
      </c>
      <c r="DI211" t="str">
        <f>IF(Table1[[#This Row],[Ledger 8]]="","",IF(Table1[[#This Row],[Effect 8]]="Dr.",-Table1[[#This Row],[Amount 8]],Table1[[#This Row],[Amount 8]]))</f>
        <v/>
      </c>
      <c r="DL211" t="str">
        <f>IF(Table1[[#This Row],[Ledger 9]]="","","No")</f>
        <v/>
      </c>
      <c r="DM211" t="str">
        <f>IF(Table1[[#This Row],[Ledger 9]]="","",IF(Table1[[#This Row],[Effect 9]]="Dr.","Yes","No"))</f>
        <v/>
      </c>
      <c r="DN211" t="str">
        <f>IF(Table1[[#This Row],[Ledger 9]]="","",Table1[[#This Row],[Ledger 9]])</f>
        <v/>
      </c>
      <c r="DO211" t="str">
        <f>IF(Table1[[#This Row],[Ledger 9]]="","",IF(Table1[[#This Row],[Effect 9]]="Dr.",-Table1[[#This Row],[Amount 9]],Table1[[#This Row],[Amount 9]]))</f>
        <v/>
      </c>
      <c r="DR211" t="str">
        <f>IF(Table1[[#This Row],[Ledger 10]]="","","No")</f>
        <v/>
      </c>
      <c r="DS211" t="str">
        <f>IF(Table1[[#This Row],[Ledger 10]]="","",IF(Table1[[#This Row],[Effect 10]]="Dr.","Yes","No"))</f>
        <v/>
      </c>
      <c r="DT211" t="str">
        <f>IF(Table1[[#This Row],[Ledger 10]]="","",Table1[[#This Row],[Ledger 10]])</f>
        <v/>
      </c>
      <c r="DU211" t="str">
        <f>IF(Table1[[#This Row],[Ledger 10]]="","",IF(Table1[[#This Row],[Effect 10]]="Dr.",-Table1[[#This Row],[Amount 10]],Table1[[#This Row],[Amount 10]]))</f>
        <v/>
      </c>
      <c r="DX211" t="str">
        <f>IF(Table1[[#This Row],[Ledger 11]]="","","No")</f>
        <v/>
      </c>
      <c r="DY211" t="str">
        <f>IF(Table1[[#This Row],[Ledger 11]]="","",IF(Table1[[#This Row],[Effect 11]]="Dr.","Yes","No"))</f>
        <v/>
      </c>
      <c r="DZ211" t="str">
        <f>IF(Table1[[#This Row],[Ledger 11]]="","",Table1[[#This Row],[Ledger 11]])</f>
        <v/>
      </c>
      <c r="EA211" t="str">
        <f>IF(Table1[[#This Row],[Ledger 11]]="","",IF(Table1[[#This Row],[Effect 11]]="Dr.",-Table1[[#This Row],[Amount 11]],Table1[[#This Row],[Amount 11]]))</f>
        <v/>
      </c>
      <c r="ED211" t="str">
        <f>IF(Table1[[#This Row],[Ledger 12]]="","","No")</f>
        <v/>
      </c>
      <c r="EE211" t="str">
        <f>IF(Table1[[#This Row],[Ledger 12]]="","",IF(Table1[[#This Row],[Effect 12]]="Dr.","Yes","No"))</f>
        <v/>
      </c>
      <c r="EF211" t="str">
        <f>IF(Table1[[#This Row],[Ledger 12]]="","",Table1[[#This Row],[Ledger 12]])</f>
        <v/>
      </c>
      <c r="EG211" t="str">
        <f>IF(Table1[[#This Row],[Ledger 12]]="","",IF(Table1[[#This Row],[Effect 12]]="Dr.",-Table1[[#This Row],[Amount 12]],Table1[[#This Row],[Amount 12]]))</f>
        <v/>
      </c>
      <c r="EJ211" t="str">
        <f>IF(Table1[[#This Row],[Ledger 13]]="","","No")</f>
        <v/>
      </c>
      <c r="EK211" t="str">
        <f>IF(Table1[[#This Row],[Ledger 13]]="","",IF(Table1[[#This Row],[Effect 13]]="Dr.","Yes","No"))</f>
        <v/>
      </c>
      <c r="EL211" t="str">
        <f>IF(Table1[[#This Row],[Ledger 13]]="","",Table1[[#This Row],[Ledger 13]])</f>
        <v/>
      </c>
      <c r="EM211" t="str">
        <f>IF(Table1[[#This Row],[Ledger 13]]="","",IF(Table1[[#This Row],[Effect 13]]="Dr.",-Table1[[#This Row],[Amount 13]],Table1[[#This Row],[Amount 13]]))</f>
        <v/>
      </c>
      <c r="EP211" t="str">
        <f>IF(Table1[[#This Row],[Ledger 14]]="","","No")</f>
        <v/>
      </c>
      <c r="EQ211" t="str">
        <f>IF(Table1[[#This Row],[Ledger 14]]="","",IF(Table1[[#This Row],[Effect 14]]="Dr.","Yes","No"))</f>
        <v/>
      </c>
      <c r="ER211" t="str">
        <f>IF(Table1[[#This Row],[Ledger 14]]="","",Table1[[#This Row],[Ledger 14]])</f>
        <v/>
      </c>
      <c r="ES211" t="str">
        <f>IF(Table1[[#This Row],[Ledger 14]]="","",IF(Table1[[#This Row],[Effect 14]]="Dr.",-Table1[[#This Row],[Amount 14]],Table1[[#This Row],[Amount 14]]))</f>
        <v/>
      </c>
      <c r="EV211" t="str">
        <f>IF(Table1[[#This Row],[Ledger 15]]="","","No")</f>
        <v/>
      </c>
      <c r="EW211" t="str">
        <f>IF(Table1[[#This Row],[Ledger 15]]="","",IF(Table1[[#This Row],[Effect 15]]="Dr.","Yes","No"))</f>
        <v/>
      </c>
      <c r="EX211" t="str">
        <f>IF(Table1[[#This Row],[Ledger 15]]="","",Table1[[#This Row],[Ledger 15]])</f>
        <v/>
      </c>
      <c r="EY211" t="str">
        <f>IF(Table1[[#This Row],[Ledger 15]]="","",IF(Table1[[#This Row],[Effect 15]]="Dr.",-Table1[[#This Row],[Amount 15]],Table1[[#This Row],[Amount 15]]))</f>
        <v/>
      </c>
      <c r="FD2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1">
        <f>IF(Table1[[#This Row],[Date]]="",0,IF(AND(Table1[[#This Row],[Date]]&gt;=$FE$2,Table1[[#This Row],[Date]]&lt;=$FE$3),0,1))</f>
        <v>0</v>
      </c>
      <c r="FF211">
        <f>IF(Table1[[#This Row],[Date]]="",0,IF(TYPE(VLOOKUP(Table1[[#This Row],[Voucher Type]],Table1[[#All],[Voucher Type Master]],1,FALSE))=16,1,0))</f>
        <v>0</v>
      </c>
      <c r="FG211">
        <f>IF(TYPE(IF(Table1[[#This Row],[Date]]="",0,IF(VLOOKUP(Table1[[#This Row],[Voucher Type]],$FY$5:$FZ$13,2,0)=Table1[[#This Row],[Effect 1]],0,1)))=16,1,0)</f>
        <v>0</v>
      </c>
      <c r="FH2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1">
        <f>IF(LEN(Table1[[#This Row],[Ledger 1]])&gt;0,IF(TYPE(VLOOKUP(Table1[[#This Row],[Ledger 1]],GZ:GZ,1,0))=16,1,0),0)</f>
        <v>0</v>
      </c>
      <c r="FJ211">
        <f>IF(LEN(Table1[[#This Row],[Ledger 2]])&gt;0,IF(TYPE(VLOOKUP(Table1[[#This Row],[Ledger 2]],GZ:GZ,1,0))=16,1,0),0)</f>
        <v>0</v>
      </c>
      <c r="FK211">
        <f>IF(LEN(Table1[[#This Row],[Ledger 3]])&gt;0,IF(TYPE(VLOOKUP(Table1[[#This Row],[Ledger 3]],GZ:GZ,1,0))=16,1,0),0)</f>
        <v>0</v>
      </c>
      <c r="FL211">
        <f>IF(LEN(Table1[[#This Row],[Ledger 4]])&gt;0,IF(TYPE(VLOOKUP(Table1[[#This Row],[Ledger 4]],GZ:GZ,1,0))=16,1,0),0)</f>
        <v>0</v>
      </c>
      <c r="FM211">
        <f>IF(LEN(Table1[[#This Row],[Ledger 5]])&gt;0,IF(TYPE(VLOOKUP(Table1[[#This Row],[Ledger 5]],GZ:GZ,1,0))=16,1,0),0)</f>
        <v>0</v>
      </c>
      <c r="FN211">
        <f>IF(LEN(Table1[[#This Row],[Ledger 6]])&gt;0,IF(TYPE(VLOOKUP(Table1[[#This Row],[Ledger 6]],$GZ:$GZ,1,0))=16,1,0),0)</f>
        <v>0</v>
      </c>
      <c r="FO211">
        <f>IF(LEN(Table1[[#This Row],[Ledger 7]])&gt;0,IF(TYPE(VLOOKUP(Table1[[#This Row],[Ledger 7]],$GZ:$GZ,1,0))=16,1,0),0)</f>
        <v>0</v>
      </c>
      <c r="FP211">
        <f>IF(LEN(Table1[[#This Row],[Ledger 8]])&gt;0,IF(TYPE(VLOOKUP(Table1[[#This Row],[Ledger 8]],$GZ:$GZ,1,0))=16,1,0),0)</f>
        <v>0</v>
      </c>
      <c r="FQ211">
        <f>IF(LEN(Table1[[#This Row],[Ledger 9]])&gt;0,IF(TYPE(VLOOKUP(Table1[[#This Row],[Ledger 9]],$GZ:$GZ,1,0))=16,1,0),0)</f>
        <v>0</v>
      </c>
      <c r="FR211">
        <f>IF(LEN(Table1[[#This Row],[Ledger 10]])&gt;0,IF(TYPE(VLOOKUP(Table1[[#This Row],[Ledger 10]],$GZ:$GZ,1,0))=16,1,0),0)</f>
        <v>0</v>
      </c>
      <c r="FS211">
        <f>IF(LEN(Table1[[#This Row],[Ledger 11]])&gt;0,IF(TYPE(VLOOKUP(Table1[[#This Row],[Ledger 11]],$GZ:$GZ,1,0))=16,1,0),0)</f>
        <v>0</v>
      </c>
      <c r="FT211">
        <f>IF(LEN(Table1[[#This Row],[Ledger 12]])&gt;0,IF(TYPE(VLOOKUP(Table1[[#This Row],[Ledger 12]],$GZ:$GZ,1,0))=16,1,0),0)</f>
        <v>0</v>
      </c>
      <c r="FU211">
        <f>IF(LEN(Table1[[#This Row],[Ledger 13]])&gt;0,IF(TYPE(VLOOKUP(Table1[[#This Row],[Ledger 13]],$GZ:$GZ,1,0))=16,1,0),0)</f>
        <v>0</v>
      </c>
      <c r="FV211">
        <f>IF(LEN(Table1[[#This Row],[Ledger 14]])&gt;0,IF(TYPE(VLOOKUP(Table1[[#This Row],[Ledger 14]],$GZ:$GZ,1,0))=16,1,0),0)</f>
        <v>0</v>
      </c>
      <c r="FW211">
        <f>IF(LEN(Table1[[#This Row],[Ledger 15]])&gt;0,IF(TYPE(VLOOKUP(Table1[[#This Row],[Ledger 15]],$GZ:$GZ,1,0))=16,1,0),0)</f>
        <v>0</v>
      </c>
    </row>
    <row r="212" spans="4:179" ht="33" customHeight="1" x14ac:dyDescent="0.45">
      <c r="D212" s="8">
        <f t="shared" si="12"/>
        <v>207</v>
      </c>
      <c r="E212" s="32"/>
      <c r="F212" s="34"/>
      <c r="G212" s="34"/>
      <c r="H212" s="34"/>
      <c r="I212" s="34"/>
      <c r="J212" s="38"/>
      <c r="K212" s="33"/>
      <c r="L212" s="36"/>
      <c r="M212" s="35"/>
      <c r="N212" s="34"/>
      <c r="O212" s="41"/>
      <c r="P212" s="35"/>
      <c r="Q212" s="34"/>
      <c r="R212" s="37"/>
      <c r="S212" s="35"/>
      <c r="T212" s="34"/>
      <c r="U212" s="37"/>
      <c r="V212" s="35"/>
      <c r="W212" s="34"/>
      <c r="X212" s="37"/>
      <c r="Y212" s="35"/>
      <c r="Z212" s="34"/>
      <c r="AA212" s="37"/>
      <c r="AB212" s="35"/>
      <c r="AC212" s="34"/>
      <c r="AD212" s="37"/>
      <c r="AE212" s="35"/>
      <c r="AF212" s="34"/>
      <c r="AG212" s="37"/>
      <c r="AH212" s="35"/>
      <c r="AI212" s="34"/>
      <c r="AJ212" s="37"/>
      <c r="AK212" s="35"/>
      <c r="AL212" s="34"/>
      <c r="AM212" s="37"/>
      <c r="AN212" s="35"/>
      <c r="AO212" s="34"/>
      <c r="AP212" s="37"/>
      <c r="AQ212" s="35"/>
      <c r="AR212" s="34"/>
      <c r="AS212" s="37"/>
      <c r="AT212" s="35"/>
      <c r="AU212" s="34"/>
      <c r="AV212" s="37"/>
      <c r="AW212" s="35"/>
      <c r="AX212" s="34"/>
      <c r="AY212" s="37"/>
      <c r="AZ212" s="35"/>
      <c r="BA212" s="34"/>
      <c r="BB212" s="37"/>
      <c r="BC2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2" s="7"/>
      <c r="BF212" t="str">
        <f>IF(Table1[[#This Row],[Date]]="","","&amp;lt;VOUCHER REMOTEID="&amp;""""&amp;$A$11&amp;$A$13&amp;ROW()&amp;""""&amp;" VCHTYPE="""&amp;F212&amp;""" ACTION="""&amp;"Create"&amp;"""&amp;gt;")</f>
        <v/>
      </c>
      <c r="BG212" t="str">
        <f>IF(Table1[[#This Row],[Date]]="","",TEXT(Table1[[#This Row],[Date]],"yyyymmdd"))</f>
        <v/>
      </c>
      <c r="BH212" t="str">
        <f>Table1[[#This Row],[Date2]]</f>
        <v/>
      </c>
      <c r="BI212" t="str">
        <f>IF(Table1[[#This Row],[Date]]="","",Table1[[#This Row],[Voucher Type]])</f>
        <v/>
      </c>
      <c r="BJ212" t="str">
        <f>IF(Table1[[#This Row],[Ref No / Invoice No]]="","",Table1[[#This Row],[Ref No / Invoice No]])</f>
        <v/>
      </c>
      <c r="BK212" t="str">
        <f>IF(Table1[[#This Row],[Voucher No]]="","",Table1[[#This Row],[Voucher No]])</f>
        <v/>
      </c>
      <c r="BL212" t="str">
        <f>IF(Table1[[#This Row],[Date]]="","",Table1[[#This Row],[Narration]])</f>
        <v/>
      </c>
      <c r="BM212" t="str">
        <f>IF(Table1[[#This Row],[Date]]="","",$A$11&amp;$A$13&amp;ROW())</f>
        <v/>
      </c>
      <c r="BN212" t="str">
        <f>IF(Table1[[#This Row],[Date]]="","",$A$13)</f>
        <v/>
      </c>
      <c r="BP212" t="str">
        <f>IF(Table1[[#This Row],[Ledger 1]]="","","No")</f>
        <v/>
      </c>
      <c r="BQ212" t="str">
        <f>IF(Table1[[#This Row],[Date]]="","",IF(Table1[[#This Row],[Effect 1]]="Dr.","Yes","No"))</f>
        <v/>
      </c>
      <c r="BR212" t="str">
        <f>IF(Table1[[#This Row],[Date]]="","",Table1[[#This Row],[Ledger 1]])</f>
        <v/>
      </c>
      <c r="BS212" t="str">
        <f>IF(Table1[[#This Row],[Date]]="","",IF(Table1[[#This Row],[Effect 1]]="Dr.",-Table1[[#This Row],[Amount 1]],Table1[[#This Row],[Amount 1]]))</f>
        <v/>
      </c>
      <c r="BV212" t="str">
        <f>IF(Table1[[#This Row],[Ledger 2]]="","","No")</f>
        <v/>
      </c>
      <c r="BW212" t="str">
        <f>IF(Table1[[#This Row],[Date]]="","",IF(Table1[[#This Row],[Effect 2]]="Dr.","Yes","No"))</f>
        <v/>
      </c>
      <c r="BX212" t="str">
        <f>IF(Table1[[#This Row],[Date]]="","",Table1[[#This Row],[Ledger 2]])</f>
        <v/>
      </c>
      <c r="BY212" t="str">
        <f>IF(Table1[[#This Row],[Date]]="","",IF(Table1[[#This Row],[Effect 2]]="Dr.",-Table1[[#This Row],[Amount 2]],Table1[[#This Row],[Amount 2]]))</f>
        <v/>
      </c>
      <c r="CB212" t="str">
        <f>IF(Table1[[#This Row],[Ledger 3]]="","","No")</f>
        <v/>
      </c>
      <c r="CC212" t="str">
        <f>IF(Table1[[#This Row],[Ledger 3]]="","",IF(Table1[[#This Row],[Effect 3]]="Dr.","Yes","No"))</f>
        <v/>
      </c>
      <c r="CD212" t="str">
        <f>IF(Table1[[#This Row],[Ledger 3]]="","",Table1[[#This Row],[Ledger 3]])</f>
        <v/>
      </c>
      <c r="CE212" t="str">
        <f>IF(Table1[[#This Row],[Ledger 3]]="","",IF(Table1[[#This Row],[Effect 3]]="Dr.",-Table1[[#This Row],[Amount 3]],Table1[[#This Row],[Amount 3]]))</f>
        <v/>
      </c>
      <c r="CH212" t="str">
        <f>IF(Table1[[#This Row],[Ledger 4]]="","","No")</f>
        <v/>
      </c>
      <c r="CI212" t="str">
        <f>IF(Table1[[#This Row],[Ledger 4]]="","",IF(Table1[[#This Row],[Effect 4]]="Dr.","Yes","No"))</f>
        <v/>
      </c>
      <c r="CJ212" t="str">
        <f>IF(Table1[[#This Row],[Ledger 4]]="","",Table1[[#This Row],[Ledger 4]])</f>
        <v/>
      </c>
      <c r="CK212" t="str">
        <f>IF(Table1[[#This Row],[Ledger 4]]="","",IF(Table1[[#This Row],[Effect 4]]="Dr.",-Table1[[#This Row],[Amount 4]],Table1[[#This Row],[Amount 4]]))</f>
        <v/>
      </c>
      <c r="CN212" t="str">
        <f>IF(Table1[[#This Row],[Ledger 5]]="","","No")</f>
        <v/>
      </c>
      <c r="CO212" t="str">
        <f>IF(Table1[[#This Row],[Ledger 5]]="","",IF(Table1[[#This Row],[Effect 5]]="Dr.","Yes","No"))</f>
        <v/>
      </c>
      <c r="CP212" t="str">
        <f>IF(Table1[[#This Row],[Ledger 5]]="","",Table1[[#This Row],[Ledger 5]])</f>
        <v/>
      </c>
      <c r="CQ212" t="str">
        <f>IF(Table1[[#This Row],[Ledger 5]]="","",IF(Table1[[#This Row],[Effect 5]]="Dr.",-Table1[[#This Row],[Amount 5]],Table1[[#This Row],[Amount 5]]))</f>
        <v/>
      </c>
      <c r="CT212" t="str">
        <f>IF(Table1[[#This Row],[Ledger 6]]="","","No")</f>
        <v/>
      </c>
      <c r="CU212" t="str">
        <f>IF(Table1[[#This Row],[Ledger 6]]="","",IF(Table1[[#This Row],[Effect 6]]="Dr.","Yes","No"))</f>
        <v/>
      </c>
      <c r="CV212" t="str">
        <f>IF(Table1[[#This Row],[Ledger 6]]="","",Table1[[#This Row],[Ledger 6]])</f>
        <v/>
      </c>
      <c r="CW212" t="str">
        <f>IF(Table1[[#This Row],[Ledger 6]]="","",IF(Table1[[#This Row],[Effect 6]]="Dr.",-Table1[[#This Row],[Amount 6]],Table1[[#This Row],[Amount 6]]))</f>
        <v/>
      </c>
      <c r="CZ212" t="str">
        <f>IF(Table1[[#This Row],[Ledger 7]]="","","No")</f>
        <v/>
      </c>
      <c r="DA212" t="str">
        <f>IF(Table1[[#This Row],[Ledger 7]]="","",IF(Table1[[#This Row],[Effect 7]]="Dr.","Yes","No"))</f>
        <v/>
      </c>
      <c r="DB212" t="str">
        <f>IF(Table1[[#This Row],[Ledger 7]]="","",Table1[[#This Row],[Ledger 7]])</f>
        <v/>
      </c>
      <c r="DC212" t="str">
        <f>IF(Table1[[#This Row],[Ledger 7]]="","",IF(Table1[[#This Row],[Effect 7]]="Dr.",-Table1[[#This Row],[Amount 7]],Table1[[#This Row],[Amount 7]]))</f>
        <v/>
      </c>
      <c r="DF212" t="str">
        <f>IF(Table1[[#This Row],[Ledger 8]]="","","No")</f>
        <v/>
      </c>
      <c r="DG212" t="str">
        <f>IF(Table1[[#This Row],[Ledger 8]]="","",IF(Table1[[#This Row],[Effect 8]]="Dr.","Yes","No"))</f>
        <v/>
      </c>
      <c r="DH212" t="str">
        <f>IF(Table1[[#This Row],[Ledger 8]]="","",Table1[[#This Row],[Ledger 8]])</f>
        <v/>
      </c>
      <c r="DI212" t="str">
        <f>IF(Table1[[#This Row],[Ledger 8]]="","",IF(Table1[[#This Row],[Effect 8]]="Dr.",-Table1[[#This Row],[Amount 8]],Table1[[#This Row],[Amount 8]]))</f>
        <v/>
      </c>
      <c r="DL212" t="str">
        <f>IF(Table1[[#This Row],[Ledger 9]]="","","No")</f>
        <v/>
      </c>
      <c r="DM212" t="str">
        <f>IF(Table1[[#This Row],[Ledger 9]]="","",IF(Table1[[#This Row],[Effect 9]]="Dr.","Yes","No"))</f>
        <v/>
      </c>
      <c r="DN212" t="str">
        <f>IF(Table1[[#This Row],[Ledger 9]]="","",Table1[[#This Row],[Ledger 9]])</f>
        <v/>
      </c>
      <c r="DO212" t="str">
        <f>IF(Table1[[#This Row],[Ledger 9]]="","",IF(Table1[[#This Row],[Effect 9]]="Dr.",-Table1[[#This Row],[Amount 9]],Table1[[#This Row],[Amount 9]]))</f>
        <v/>
      </c>
      <c r="DR212" t="str">
        <f>IF(Table1[[#This Row],[Ledger 10]]="","","No")</f>
        <v/>
      </c>
      <c r="DS212" t="str">
        <f>IF(Table1[[#This Row],[Ledger 10]]="","",IF(Table1[[#This Row],[Effect 10]]="Dr.","Yes","No"))</f>
        <v/>
      </c>
      <c r="DT212" t="str">
        <f>IF(Table1[[#This Row],[Ledger 10]]="","",Table1[[#This Row],[Ledger 10]])</f>
        <v/>
      </c>
      <c r="DU212" t="str">
        <f>IF(Table1[[#This Row],[Ledger 10]]="","",IF(Table1[[#This Row],[Effect 10]]="Dr.",-Table1[[#This Row],[Amount 10]],Table1[[#This Row],[Amount 10]]))</f>
        <v/>
      </c>
      <c r="DX212" t="str">
        <f>IF(Table1[[#This Row],[Ledger 11]]="","","No")</f>
        <v/>
      </c>
      <c r="DY212" t="str">
        <f>IF(Table1[[#This Row],[Ledger 11]]="","",IF(Table1[[#This Row],[Effect 11]]="Dr.","Yes","No"))</f>
        <v/>
      </c>
      <c r="DZ212" t="str">
        <f>IF(Table1[[#This Row],[Ledger 11]]="","",Table1[[#This Row],[Ledger 11]])</f>
        <v/>
      </c>
      <c r="EA212" t="str">
        <f>IF(Table1[[#This Row],[Ledger 11]]="","",IF(Table1[[#This Row],[Effect 11]]="Dr.",-Table1[[#This Row],[Amount 11]],Table1[[#This Row],[Amount 11]]))</f>
        <v/>
      </c>
      <c r="ED212" t="str">
        <f>IF(Table1[[#This Row],[Ledger 12]]="","","No")</f>
        <v/>
      </c>
      <c r="EE212" t="str">
        <f>IF(Table1[[#This Row],[Ledger 12]]="","",IF(Table1[[#This Row],[Effect 12]]="Dr.","Yes","No"))</f>
        <v/>
      </c>
      <c r="EF212" t="str">
        <f>IF(Table1[[#This Row],[Ledger 12]]="","",Table1[[#This Row],[Ledger 12]])</f>
        <v/>
      </c>
      <c r="EG212" t="str">
        <f>IF(Table1[[#This Row],[Ledger 12]]="","",IF(Table1[[#This Row],[Effect 12]]="Dr.",-Table1[[#This Row],[Amount 12]],Table1[[#This Row],[Amount 12]]))</f>
        <v/>
      </c>
      <c r="EJ212" t="str">
        <f>IF(Table1[[#This Row],[Ledger 13]]="","","No")</f>
        <v/>
      </c>
      <c r="EK212" t="str">
        <f>IF(Table1[[#This Row],[Ledger 13]]="","",IF(Table1[[#This Row],[Effect 13]]="Dr.","Yes","No"))</f>
        <v/>
      </c>
      <c r="EL212" t="str">
        <f>IF(Table1[[#This Row],[Ledger 13]]="","",Table1[[#This Row],[Ledger 13]])</f>
        <v/>
      </c>
      <c r="EM212" t="str">
        <f>IF(Table1[[#This Row],[Ledger 13]]="","",IF(Table1[[#This Row],[Effect 13]]="Dr.",-Table1[[#This Row],[Amount 13]],Table1[[#This Row],[Amount 13]]))</f>
        <v/>
      </c>
      <c r="EP212" t="str">
        <f>IF(Table1[[#This Row],[Ledger 14]]="","","No")</f>
        <v/>
      </c>
      <c r="EQ212" t="str">
        <f>IF(Table1[[#This Row],[Ledger 14]]="","",IF(Table1[[#This Row],[Effect 14]]="Dr.","Yes","No"))</f>
        <v/>
      </c>
      <c r="ER212" t="str">
        <f>IF(Table1[[#This Row],[Ledger 14]]="","",Table1[[#This Row],[Ledger 14]])</f>
        <v/>
      </c>
      <c r="ES212" t="str">
        <f>IF(Table1[[#This Row],[Ledger 14]]="","",IF(Table1[[#This Row],[Effect 14]]="Dr.",-Table1[[#This Row],[Amount 14]],Table1[[#This Row],[Amount 14]]))</f>
        <v/>
      </c>
      <c r="EV212" t="str">
        <f>IF(Table1[[#This Row],[Ledger 15]]="","","No")</f>
        <v/>
      </c>
      <c r="EW212" t="str">
        <f>IF(Table1[[#This Row],[Ledger 15]]="","",IF(Table1[[#This Row],[Effect 15]]="Dr.","Yes","No"))</f>
        <v/>
      </c>
      <c r="EX212" t="str">
        <f>IF(Table1[[#This Row],[Ledger 15]]="","",Table1[[#This Row],[Ledger 15]])</f>
        <v/>
      </c>
      <c r="EY212" t="str">
        <f>IF(Table1[[#This Row],[Ledger 15]]="","",IF(Table1[[#This Row],[Effect 15]]="Dr.",-Table1[[#This Row],[Amount 15]],Table1[[#This Row],[Amount 15]]))</f>
        <v/>
      </c>
      <c r="FD2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2">
        <f>IF(Table1[[#This Row],[Date]]="",0,IF(AND(Table1[[#This Row],[Date]]&gt;=$FE$2,Table1[[#This Row],[Date]]&lt;=$FE$3),0,1))</f>
        <v>0</v>
      </c>
      <c r="FF212">
        <f>IF(Table1[[#This Row],[Date]]="",0,IF(TYPE(VLOOKUP(Table1[[#This Row],[Voucher Type]],Table1[[#All],[Voucher Type Master]],1,FALSE))=16,1,0))</f>
        <v>0</v>
      </c>
      <c r="FG212">
        <f>IF(TYPE(IF(Table1[[#This Row],[Date]]="",0,IF(VLOOKUP(Table1[[#This Row],[Voucher Type]],$FY$5:$FZ$13,2,0)=Table1[[#This Row],[Effect 1]],0,1)))=16,1,0)</f>
        <v>0</v>
      </c>
      <c r="FH2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2">
        <f>IF(LEN(Table1[[#This Row],[Ledger 1]])&gt;0,IF(TYPE(VLOOKUP(Table1[[#This Row],[Ledger 1]],GZ:GZ,1,0))=16,1,0),0)</f>
        <v>0</v>
      </c>
      <c r="FJ212">
        <f>IF(LEN(Table1[[#This Row],[Ledger 2]])&gt;0,IF(TYPE(VLOOKUP(Table1[[#This Row],[Ledger 2]],GZ:GZ,1,0))=16,1,0),0)</f>
        <v>0</v>
      </c>
      <c r="FK212">
        <f>IF(LEN(Table1[[#This Row],[Ledger 3]])&gt;0,IF(TYPE(VLOOKUP(Table1[[#This Row],[Ledger 3]],GZ:GZ,1,0))=16,1,0),0)</f>
        <v>0</v>
      </c>
      <c r="FL212">
        <f>IF(LEN(Table1[[#This Row],[Ledger 4]])&gt;0,IF(TYPE(VLOOKUP(Table1[[#This Row],[Ledger 4]],GZ:GZ,1,0))=16,1,0),0)</f>
        <v>0</v>
      </c>
      <c r="FM212">
        <f>IF(LEN(Table1[[#This Row],[Ledger 5]])&gt;0,IF(TYPE(VLOOKUP(Table1[[#This Row],[Ledger 5]],GZ:GZ,1,0))=16,1,0),0)</f>
        <v>0</v>
      </c>
      <c r="FN212">
        <f>IF(LEN(Table1[[#This Row],[Ledger 6]])&gt;0,IF(TYPE(VLOOKUP(Table1[[#This Row],[Ledger 6]],$GZ:$GZ,1,0))=16,1,0),0)</f>
        <v>0</v>
      </c>
      <c r="FO212">
        <f>IF(LEN(Table1[[#This Row],[Ledger 7]])&gt;0,IF(TYPE(VLOOKUP(Table1[[#This Row],[Ledger 7]],$GZ:$GZ,1,0))=16,1,0),0)</f>
        <v>0</v>
      </c>
      <c r="FP212">
        <f>IF(LEN(Table1[[#This Row],[Ledger 8]])&gt;0,IF(TYPE(VLOOKUP(Table1[[#This Row],[Ledger 8]],$GZ:$GZ,1,0))=16,1,0),0)</f>
        <v>0</v>
      </c>
      <c r="FQ212">
        <f>IF(LEN(Table1[[#This Row],[Ledger 9]])&gt;0,IF(TYPE(VLOOKUP(Table1[[#This Row],[Ledger 9]],$GZ:$GZ,1,0))=16,1,0),0)</f>
        <v>0</v>
      </c>
      <c r="FR212">
        <f>IF(LEN(Table1[[#This Row],[Ledger 10]])&gt;0,IF(TYPE(VLOOKUP(Table1[[#This Row],[Ledger 10]],$GZ:$GZ,1,0))=16,1,0),0)</f>
        <v>0</v>
      </c>
      <c r="FS212">
        <f>IF(LEN(Table1[[#This Row],[Ledger 11]])&gt;0,IF(TYPE(VLOOKUP(Table1[[#This Row],[Ledger 11]],$GZ:$GZ,1,0))=16,1,0),0)</f>
        <v>0</v>
      </c>
      <c r="FT212">
        <f>IF(LEN(Table1[[#This Row],[Ledger 12]])&gt;0,IF(TYPE(VLOOKUP(Table1[[#This Row],[Ledger 12]],$GZ:$GZ,1,0))=16,1,0),0)</f>
        <v>0</v>
      </c>
      <c r="FU212">
        <f>IF(LEN(Table1[[#This Row],[Ledger 13]])&gt;0,IF(TYPE(VLOOKUP(Table1[[#This Row],[Ledger 13]],$GZ:$GZ,1,0))=16,1,0),0)</f>
        <v>0</v>
      </c>
      <c r="FV212">
        <f>IF(LEN(Table1[[#This Row],[Ledger 14]])&gt;0,IF(TYPE(VLOOKUP(Table1[[#This Row],[Ledger 14]],$GZ:$GZ,1,0))=16,1,0),0)</f>
        <v>0</v>
      </c>
      <c r="FW212">
        <f>IF(LEN(Table1[[#This Row],[Ledger 15]])&gt;0,IF(TYPE(VLOOKUP(Table1[[#This Row],[Ledger 15]],$GZ:$GZ,1,0))=16,1,0),0)</f>
        <v>0</v>
      </c>
    </row>
    <row r="213" spans="4:179" ht="33" customHeight="1" x14ac:dyDescent="0.45">
      <c r="D213" s="8">
        <f t="shared" si="12"/>
        <v>208</v>
      </c>
      <c r="E213" s="32"/>
      <c r="F213" s="34"/>
      <c r="G213" s="34"/>
      <c r="H213" s="34"/>
      <c r="I213" s="34"/>
      <c r="J213" s="38"/>
      <c r="K213" s="33"/>
      <c r="L213" s="36"/>
      <c r="M213" s="35"/>
      <c r="N213" s="34"/>
      <c r="O213" s="41"/>
      <c r="P213" s="35"/>
      <c r="Q213" s="34"/>
      <c r="R213" s="37"/>
      <c r="S213" s="35"/>
      <c r="T213" s="34"/>
      <c r="U213" s="37"/>
      <c r="V213" s="35"/>
      <c r="W213" s="34"/>
      <c r="X213" s="37"/>
      <c r="Y213" s="35"/>
      <c r="Z213" s="34"/>
      <c r="AA213" s="37"/>
      <c r="AB213" s="35"/>
      <c r="AC213" s="34"/>
      <c r="AD213" s="37"/>
      <c r="AE213" s="35"/>
      <c r="AF213" s="34"/>
      <c r="AG213" s="37"/>
      <c r="AH213" s="35"/>
      <c r="AI213" s="34"/>
      <c r="AJ213" s="37"/>
      <c r="AK213" s="35"/>
      <c r="AL213" s="34"/>
      <c r="AM213" s="37"/>
      <c r="AN213" s="35"/>
      <c r="AO213" s="34"/>
      <c r="AP213" s="37"/>
      <c r="AQ213" s="35"/>
      <c r="AR213" s="34"/>
      <c r="AS213" s="37"/>
      <c r="AT213" s="35"/>
      <c r="AU213" s="34"/>
      <c r="AV213" s="37"/>
      <c r="AW213" s="35"/>
      <c r="AX213" s="34"/>
      <c r="AY213" s="37"/>
      <c r="AZ213" s="35"/>
      <c r="BA213" s="34"/>
      <c r="BB213" s="37"/>
      <c r="BC2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3" s="7"/>
      <c r="BF213" t="str">
        <f>IF(Table1[[#This Row],[Date]]="","","&amp;lt;VOUCHER REMOTEID="&amp;""""&amp;$A$11&amp;$A$13&amp;ROW()&amp;""""&amp;" VCHTYPE="""&amp;F213&amp;""" ACTION="""&amp;"Create"&amp;"""&amp;gt;")</f>
        <v/>
      </c>
      <c r="BG213" t="str">
        <f>IF(Table1[[#This Row],[Date]]="","",TEXT(Table1[[#This Row],[Date]],"yyyymmdd"))</f>
        <v/>
      </c>
      <c r="BH213" t="str">
        <f>Table1[[#This Row],[Date2]]</f>
        <v/>
      </c>
      <c r="BI213" t="str">
        <f>IF(Table1[[#This Row],[Date]]="","",Table1[[#This Row],[Voucher Type]])</f>
        <v/>
      </c>
      <c r="BJ213" t="str">
        <f>IF(Table1[[#This Row],[Ref No / Invoice No]]="","",Table1[[#This Row],[Ref No / Invoice No]])</f>
        <v/>
      </c>
      <c r="BK213" t="str">
        <f>IF(Table1[[#This Row],[Voucher No]]="","",Table1[[#This Row],[Voucher No]])</f>
        <v/>
      </c>
      <c r="BL213" t="str">
        <f>IF(Table1[[#This Row],[Date]]="","",Table1[[#This Row],[Narration]])</f>
        <v/>
      </c>
      <c r="BM213" t="str">
        <f>IF(Table1[[#This Row],[Date]]="","",$A$11&amp;$A$13&amp;ROW())</f>
        <v/>
      </c>
      <c r="BN213" t="str">
        <f>IF(Table1[[#This Row],[Date]]="","",$A$13)</f>
        <v/>
      </c>
      <c r="BP213" t="str">
        <f>IF(Table1[[#This Row],[Ledger 1]]="","","No")</f>
        <v/>
      </c>
      <c r="BQ213" t="str">
        <f>IF(Table1[[#This Row],[Date]]="","",IF(Table1[[#This Row],[Effect 1]]="Dr.","Yes","No"))</f>
        <v/>
      </c>
      <c r="BR213" t="str">
        <f>IF(Table1[[#This Row],[Date]]="","",Table1[[#This Row],[Ledger 1]])</f>
        <v/>
      </c>
      <c r="BS213" t="str">
        <f>IF(Table1[[#This Row],[Date]]="","",IF(Table1[[#This Row],[Effect 1]]="Dr.",-Table1[[#This Row],[Amount 1]],Table1[[#This Row],[Amount 1]]))</f>
        <v/>
      </c>
      <c r="BV213" t="str">
        <f>IF(Table1[[#This Row],[Ledger 2]]="","","No")</f>
        <v/>
      </c>
      <c r="BW213" t="str">
        <f>IF(Table1[[#This Row],[Date]]="","",IF(Table1[[#This Row],[Effect 2]]="Dr.","Yes","No"))</f>
        <v/>
      </c>
      <c r="BX213" t="str">
        <f>IF(Table1[[#This Row],[Date]]="","",Table1[[#This Row],[Ledger 2]])</f>
        <v/>
      </c>
      <c r="BY213" t="str">
        <f>IF(Table1[[#This Row],[Date]]="","",IF(Table1[[#This Row],[Effect 2]]="Dr.",-Table1[[#This Row],[Amount 2]],Table1[[#This Row],[Amount 2]]))</f>
        <v/>
      </c>
      <c r="CB213" t="str">
        <f>IF(Table1[[#This Row],[Ledger 3]]="","","No")</f>
        <v/>
      </c>
      <c r="CC213" t="str">
        <f>IF(Table1[[#This Row],[Ledger 3]]="","",IF(Table1[[#This Row],[Effect 3]]="Dr.","Yes","No"))</f>
        <v/>
      </c>
      <c r="CD213" t="str">
        <f>IF(Table1[[#This Row],[Ledger 3]]="","",Table1[[#This Row],[Ledger 3]])</f>
        <v/>
      </c>
      <c r="CE213" t="str">
        <f>IF(Table1[[#This Row],[Ledger 3]]="","",IF(Table1[[#This Row],[Effect 3]]="Dr.",-Table1[[#This Row],[Amount 3]],Table1[[#This Row],[Amount 3]]))</f>
        <v/>
      </c>
      <c r="CH213" t="str">
        <f>IF(Table1[[#This Row],[Ledger 4]]="","","No")</f>
        <v/>
      </c>
      <c r="CI213" t="str">
        <f>IF(Table1[[#This Row],[Ledger 4]]="","",IF(Table1[[#This Row],[Effect 4]]="Dr.","Yes","No"))</f>
        <v/>
      </c>
      <c r="CJ213" t="str">
        <f>IF(Table1[[#This Row],[Ledger 4]]="","",Table1[[#This Row],[Ledger 4]])</f>
        <v/>
      </c>
      <c r="CK213" t="str">
        <f>IF(Table1[[#This Row],[Ledger 4]]="","",IF(Table1[[#This Row],[Effect 4]]="Dr.",-Table1[[#This Row],[Amount 4]],Table1[[#This Row],[Amount 4]]))</f>
        <v/>
      </c>
      <c r="CN213" t="str">
        <f>IF(Table1[[#This Row],[Ledger 5]]="","","No")</f>
        <v/>
      </c>
      <c r="CO213" t="str">
        <f>IF(Table1[[#This Row],[Ledger 5]]="","",IF(Table1[[#This Row],[Effect 5]]="Dr.","Yes","No"))</f>
        <v/>
      </c>
      <c r="CP213" t="str">
        <f>IF(Table1[[#This Row],[Ledger 5]]="","",Table1[[#This Row],[Ledger 5]])</f>
        <v/>
      </c>
      <c r="CQ213" t="str">
        <f>IF(Table1[[#This Row],[Ledger 5]]="","",IF(Table1[[#This Row],[Effect 5]]="Dr.",-Table1[[#This Row],[Amount 5]],Table1[[#This Row],[Amount 5]]))</f>
        <v/>
      </c>
      <c r="CT213" t="str">
        <f>IF(Table1[[#This Row],[Ledger 6]]="","","No")</f>
        <v/>
      </c>
      <c r="CU213" t="str">
        <f>IF(Table1[[#This Row],[Ledger 6]]="","",IF(Table1[[#This Row],[Effect 6]]="Dr.","Yes","No"))</f>
        <v/>
      </c>
      <c r="CV213" t="str">
        <f>IF(Table1[[#This Row],[Ledger 6]]="","",Table1[[#This Row],[Ledger 6]])</f>
        <v/>
      </c>
      <c r="CW213" t="str">
        <f>IF(Table1[[#This Row],[Ledger 6]]="","",IF(Table1[[#This Row],[Effect 6]]="Dr.",-Table1[[#This Row],[Amount 6]],Table1[[#This Row],[Amount 6]]))</f>
        <v/>
      </c>
      <c r="CZ213" t="str">
        <f>IF(Table1[[#This Row],[Ledger 7]]="","","No")</f>
        <v/>
      </c>
      <c r="DA213" t="str">
        <f>IF(Table1[[#This Row],[Ledger 7]]="","",IF(Table1[[#This Row],[Effect 7]]="Dr.","Yes","No"))</f>
        <v/>
      </c>
      <c r="DB213" t="str">
        <f>IF(Table1[[#This Row],[Ledger 7]]="","",Table1[[#This Row],[Ledger 7]])</f>
        <v/>
      </c>
      <c r="DC213" t="str">
        <f>IF(Table1[[#This Row],[Ledger 7]]="","",IF(Table1[[#This Row],[Effect 7]]="Dr.",-Table1[[#This Row],[Amount 7]],Table1[[#This Row],[Amount 7]]))</f>
        <v/>
      </c>
      <c r="DF213" t="str">
        <f>IF(Table1[[#This Row],[Ledger 8]]="","","No")</f>
        <v/>
      </c>
      <c r="DG213" t="str">
        <f>IF(Table1[[#This Row],[Ledger 8]]="","",IF(Table1[[#This Row],[Effect 8]]="Dr.","Yes","No"))</f>
        <v/>
      </c>
      <c r="DH213" t="str">
        <f>IF(Table1[[#This Row],[Ledger 8]]="","",Table1[[#This Row],[Ledger 8]])</f>
        <v/>
      </c>
      <c r="DI213" t="str">
        <f>IF(Table1[[#This Row],[Ledger 8]]="","",IF(Table1[[#This Row],[Effect 8]]="Dr.",-Table1[[#This Row],[Amount 8]],Table1[[#This Row],[Amount 8]]))</f>
        <v/>
      </c>
      <c r="DL213" t="str">
        <f>IF(Table1[[#This Row],[Ledger 9]]="","","No")</f>
        <v/>
      </c>
      <c r="DM213" t="str">
        <f>IF(Table1[[#This Row],[Ledger 9]]="","",IF(Table1[[#This Row],[Effect 9]]="Dr.","Yes","No"))</f>
        <v/>
      </c>
      <c r="DN213" t="str">
        <f>IF(Table1[[#This Row],[Ledger 9]]="","",Table1[[#This Row],[Ledger 9]])</f>
        <v/>
      </c>
      <c r="DO213" t="str">
        <f>IF(Table1[[#This Row],[Ledger 9]]="","",IF(Table1[[#This Row],[Effect 9]]="Dr.",-Table1[[#This Row],[Amount 9]],Table1[[#This Row],[Amount 9]]))</f>
        <v/>
      </c>
      <c r="DR213" t="str">
        <f>IF(Table1[[#This Row],[Ledger 10]]="","","No")</f>
        <v/>
      </c>
      <c r="DS213" t="str">
        <f>IF(Table1[[#This Row],[Ledger 10]]="","",IF(Table1[[#This Row],[Effect 10]]="Dr.","Yes","No"))</f>
        <v/>
      </c>
      <c r="DT213" t="str">
        <f>IF(Table1[[#This Row],[Ledger 10]]="","",Table1[[#This Row],[Ledger 10]])</f>
        <v/>
      </c>
      <c r="DU213" t="str">
        <f>IF(Table1[[#This Row],[Ledger 10]]="","",IF(Table1[[#This Row],[Effect 10]]="Dr.",-Table1[[#This Row],[Amount 10]],Table1[[#This Row],[Amount 10]]))</f>
        <v/>
      </c>
      <c r="DX213" t="str">
        <f>IF(Table1[[#This Row],[Ledger 11]]="","","No")</f>
        <v/>
      </c>
      <c r="DY213" t="str">
        <f>IF(Table1[[#This Row],[Ledger 11]]="","",IF(Table1[[#This Row],[Effect 11]]="Dr.","Yes","No"))</f>
        <v/>
      </c>
      <c r="DZ213" t="str">
        <f>IF(Table1[[#This Row],[Ledger 11]]="","",Table1[[#This Row],[Ledger 11]])</f>
        <v/>
      </c>
      <c r="EA213" t="str">
        <f>IF(Table1[[#This Row],[Ledger 11]]="","",IF(Table1[[#This Row],[Effect 11]]="Dr.",-Table1[[#This Row],[Amount 11]],Table1[[#This Row],[Amount 11]]))</f>
        <v/>
      </c>
      <c r="ED213" t="str">
        <f>IF(Table1[[#This Row],[Ledger 12]]="","","No")</f>
        <v/>
      </c>
      <c r="EE213" t="str">
        <f>IF(Table1[[#This Row],[Ledger 12]]="","",IF(Table1[[#This Row],[Effect 12]]="Dr.","Yes","No"))</f>
        <v/>
      </c>
      <c r="EF213" t="str">
        <f>IF(Table1[[#This Row],[Ledger 12]]="","",Table1[[#This Row],[Ledger 12]])</f>
        <v/>
      </c>
      <c r="EG213" t="str">
        <f>IF(Table1[[#This Row],[Ledger 12]]="","",IF(Table1[[#This Row],[Effect 12]]="Dr.",-Table1[[#This Row],[Amount 12]],Table1[[#This Row],[Amount 12]]))</f>
        <v/>
      </c>
      <c r="EJ213" t="str">
        <f>IF(Table1[[#This Row],[Ledger 13]]="","","No")</f>
        <v/>
      </c>
      <c r="EK213" t="str">
        <f>IF(Table1[[#This Row],[Ledger 13]]="","",IF(Table1[[#This Row],[Effect 13]]="Dr.","Yes","No"))</f>
        <v/>
      </c>
      <c r="EL213" t="str">
        <f>IF(Table1[[#This Row],[Ledger 13]]="","",Table1[[#This Row],[Ledger 13]])</f>
        <v/>
      </c>
      <c r="EM213" t="str">
        <f>IF(Table1[[#This Row],[Ledger 13]]="","",IF(Table1[[#This Row],[Effect 13]]="Dr.",-Table1[[#This Row],[Amount 13]],Table1[[#This Row],[Amount 13]]))</f>
        <v/>
      </c>
      <c r="EP213" t="str">
        <f>IF(Table1[[#This Row],[Ledger 14]]="","","No")</f>
        <v/>
      </c>
      <c r="EQ213" t="str">
        <f>IF(Table1[[#This Row],[Ledger 14]]="","",IF(Table1[[#This Row],[Effect 14]]="Dr.","Yes","No"))</f>
        <v/>
      </c>
      <c r="ER213" t="str">
        <f>IF(Table1[[#This Row],[Ledger 14]]="","",Table1[[#This Row],[Ledger 14]])</f>
        <v/>
      </c>
      <c r="ES213" t="str">
        <f>IF(Table1[[#This Row],[Ledger 14]]="","",IF(Table1[[#This Row],[Effect 14]]="Dr.",-Table1[[#This Row],[Amount 14]],Table1[[#This Row],[Amount 14]]))</f>
        <v/>
      </c>
      <c r="EV213" t="str">
        <f>IF(Table1[[#This Row],[Ledger 15]]="","","No")</f>
        <v/>
      </c>
      <c r="EW213" t="str">
        <f>IF(Table1[[#This Row],[Ledger 15]]="","",IF(Table1[[#This Row],[Effect 15]]="Dr.","Yes","No"))</f>
        <v/>
      </c>
      <c r="EX213" t="str">
        <f>IF(Table1[[#This Row],[Ledger 15]]="","",Table1[[#This Row],[Ledger 15]])</f>
        <v/>
      </c>
      <c r="EY213" t="str">
        <f>IF(Table1[[#This Row],[Ledger 15]]="","",IF(Table1[[#This Row],[Effect 15]]="Dr.",-Table1[[#This Row],[Amount 15]],Table1[[#This Row],[Amount 15]]))</f>
        <v/>
      </c>
      <c r="FD2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3">
        <f>IF(Table1[[#This Row],[Date]]="",0,IF(AND(Table1[[#This Row],[Date]]&gt;=$FE$2,Table1[[#This Row],[Date]]&lt;=$FE$3),0,1))</f>
        <v>0</v>
      </c>
      <c r="FF213">
        <f>IF(Table1[[#This Row],[Date]]="",0,IF(TYPE(VLOOKUP(Table1[[#This Row],[Voucher Type]],Table1[[#All],[Voucher Type Master]],1,FALSE))=16,1,0))</f>
        <v>0</v>
      </c>
      <c r="FG213">
        <f>IF(TYPE(IF(Table1[[#This Row],[Date]]="",0,IF(VLOOKUP(Table1[[#This Row],[Voucher Type]],$FY$5:$FZ$13,2,0)=Table1[[#This Row],[Effect 1]],0,1)))=16,1,0)</f>
        <v>0</v>
      </c>
      <c r="FH2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3">
        <f>IF(LEN(Table1[[#This Row],[Ledger 1]])&gt;0,IF(TYPE(VLOOKUP(Table1[[#This Row],[Ledger 1]],GZ:GZ,1,0))=16,1,0),0)</f>
        <v>0</v>
      </c>
      <c r="FJ213">
        <f>IF(LEN(Table1[[#This Row],[Ledger 2]])&gt;0,IF(TYPE(VLOOKUP(Table1[[#This Row],[Ledger 2]],GZ:GZ,1,0))=16,1,0),0)</f>
        <v>0</v>
      </c>
      <c r="FK213">
        <f>IF(LEN(Table1[[#This Row],[Ledger 3]])&gt;0,IF(TYPE(VLOOKUP(Table1[[#This Row],[Ledger 3]],GZ:GZ,1,0))=16,1,0),0)</f>
        <v>0</v>
      </c>
      <c r="FL213">
        <f>IF(LEN(Table1[[#This Row],[Ledger 4]])&gt;0,IF(TYPE(VLOOKUP(Table1[[#This Row],[Ledger 4]],GZ:GZ,1,0))=16,1,0),0)</f>
        <v>0</v>
      </c>
      <c r="FM213">
        <f>IF(LEN(Table1[[#This Row],[Ledger 5]])&gt;0,IF(TYPE(VLOOKUP(Table1[[#This Row],[Ledger 5]],GZ:GZ,1,0))=16,1,0),0)</f>
        <v>0</v>
      </c>
      <c r="FN213">
        <f>IF(LEN(Table1[[#This Row],[Ledger 6]])&gt;0,IF(TYPE(VLOOKUP(Table1[[#This Row],[Ledger 6]],$GZ:$GZ,1,0))=16,1,0),0)</f>
        <v>0</v>
      </c>
      <c r="FO213">
        <f>IF(LEN(Table1[[#This Row],[Ledger 7]])&gt;0,IF(TYPE(VLOOKUP(Table1[[#This Row],[Ledger 7]],$GZ:$GZ,1,0))=16,1,0),0)</f>
        <v>0</v>
      </c>
      <c r="FP213">
        <f>IF(LEN(Table1[[#This Row],[Ledger 8]])&gt;0,IF(TYPE(VLOOKUP(Table1[[#This Row],[Ledger 8]],$GZ:$GZ,1,0))=16,1,0),0)</f>
        <v>0</v>
      </c>
      <c r="FQ213">
        <f>IF(LEN(Table1[[#This Row],[Ledger 9]])&gt;0,IF(TYPE(VLOOKUP(Table1[[#This Row],[Ledger 9]],$GZ:$GZ,1,0))=16,1,0),0)</f>
        <v>0</v>
      </c>
      <c r="FR213">
        <f>IF(LEN(Table1[[#This Row],[Ledger 10]])&gt;0,IF(TYPE(VLOOKUP(Table1[[#This Row],[Ledger 10]],$GZ:$GZ,1,0))=16,1,0),0)</f>
        <v>0</v>
      </c>
      <c r="FS213">
        <f>IF(LEN(Table1[[#This Row],[Ledger 11]])&gt;0,IF(TYPE(VLOOKUP(Table1[[#This Row],[Ledger 11]],$GZ:$GZ,1,0))=16,1,0),0)</f>
        <v>0</v>
      </c>
      <c r="FT213">
        <f>IF(LEN(Table1[[#This Row],[Ledger 12]])&gt;0,IF(TYPE(VLOOKUP(Table1[[#This Row],[Ledger 12]],$GZ:$GZ,1,0))=16,1,0),0)</f>
        <v>0</v>
      </c>
      <c r="FU213">
        <f>IF(LEN(Table1[[#This Row],[Ledger 13]])&gt;0,IF(TYPE(VLOOKUP(Table1[[#This Row],[Ledger 13]],$GZ:$GZ,1,0))=16,1,0),0)</f>
        <v>0</v>
      </c>
      <c r="FV213">
        <f>IF(LEN(Table1[[#This Row],[Ledger 14]])&gt;0,IF(TYPE(VLOOKUP(Table1[[#This Row],[Ledger 14]],$GZ:$GZ,1,0))=16,1,0),0)</f>
        <v>0</v>
      </c>
      <c r="FW213">
        <f>IF(LEN(Table1[[#This Row],[Ledger 15]])&gt;0,IF(TYPE(VLOOKUP(Table1[[#This Row],[Ledger 15]],$GZ:$GZ,1,0))=16,1,0),0)</f>
        <v>0</v>
      </c>
    </row>
    <row r="214" spans="4:179" ht="33" customHeight="1" x14ac:dyDescent="0.45">
      <c r="D214" s="8">
        <f t="shared" si="12"/>
        <v>209</v>
      </c>
      <c r="E214" s="32"/>
      <c r="F214" s="34"/>
      <c r="G214" s="34"/>
      <c r="H214" s="34"/>
      <c r="I214" s="34"/>
      <c r="J214" s="38"/>
      <c r="K214" s="33"/>
      <c r="L214" s="36"/>
      <c r="M214" s="35"/>
      <c r="N214" s="34"/>
      <c r="O214" s="41"/>
      <c r="P214" s="35"/>
      <c r="Q214" s="34"/>
      <c r="R214" s="37"/>
      <c r="S214" s="35"/>
      <c r="T214" s="34"/>
      <c r="U214" s="37"/>
      <c r="V214" s="35"/>
      <c r="W214" s="34"/>
      <c r="X214" s="37"/>
      <c r="Y214" s="35"/>
      <c r="Z214" s="34"/>
      <c r="AA214" s="37"/>
      <c r="AB214" s="35"/>
      <c r="AC214" s="34"/>
      <c r="AD214" s="37"/>
      <c r="AE214" s="35"/>
      <c r="AF214" s="34"/>
      <c r="AG214" s="37"/>
      <c r="AH214" s="35"/>
      <c r="AI214" s="34"/>
      <c r="AJ214" s="37"/>
      <c r="AK214" s="35"/>
      <c r="AL214" s="34"/>
      <c r="AM214" s="37"/>
      <c r="AN214" s="35"/>
      <c r="AO214" s="34"/>
      <c r="AP214" s="37"/>
      <c r="AQ214" s="35"/>
      <c r="AR214" s="34"/>
      <c r="AS214" s="37"/>
      <c r="AT214" s="35"/>
      <c r="AU214" s="34"/>
      <c r="AV214" s="37"/>
      <c r="AW214" s="35"/>
      <c r="AX214" s="34"/>
      <c r="AY214" s="37"/>
      <c r="AZ214" s="35"/>
      <c r="BA214" s="34"/>
      <c r="BB214" s="37"/>
      <c r="BC2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4" s="7"/>
      <c r="BF214" t="str">
        <f>IF(Table1[[#This Row],[Date]]="","","&amp;lt;VOUCHER REMOTEID="&amp;""""&amp;$A$11&amp;$A$13&amp;ROW()&amp;""""&amp;" VCHTYPE="""&amp;F214&amp;""" ACTION="""&amp;"Create"&amp;"""&amp;gt;")</f>
        <v/>
      </c>
      <c r="BG214" t="str">
        <f>IF(Table1[[#This Row],[Date]]="","",TEXT(Table1[[#This Row],[Date]],"yyyymmdd"))</f>
        <v/>
      </c>
      <c r="BH214" t="str">
        <f>Table1[[#This Row],[Date2]]</f>
        <v/>
      </c>
      <c r="BI214" t="str">
        <f>IF(Table1[[#This Row],[Date]]="","",Table1[[#This Row],[Voucher Type]])</f>
        <v/>
      </c>
      <c r="BJ214" t="str">
        <f>IF(Table1[[#This Row],[Ref No / Invoice No]]="","",Table1[[#This Row],[Ref No / Invoice No]])</f>
        <v/>
      </c>
      <c r="BK214" t="str">
        <f>IF(Table1[[#This Row],[Voucher No]]="","",Table1[[#This Row],[Voucher No]])</f>
        <v/>
      </c>
      <c r="BL214" t="str">
        <f>IF(Table1[[#This Row],[Date]]="","",Table1[[#This Row],[Narration]])</f>
        <v/>
      </c>
      <c r="BM214" t="str">
        <f>IF(Table1[[#This Row],[Date]]="","",$A$11&amp;$A$13&amp;ROW())</f>
        <v/>
      </c>
      <c r="BN214" t="str">
        <f>IF(Table1[[#This Row],[Date]]="","",$A$13)</f>
        <v/>
      </c>
      <c r="BP214" t="str">
        <f>IF(Table1[[#This Row],[Ledger 1]]="","","No")</f>
        <v/>
      </c>
      <c r="BQ214" t="str">
        <f>IF(Table1[[#This Row],[Date]]="","",IF(Table1[[#This Row],[Effect 1]]="Dr.","Yes","No"))</f>
        <v/>
      </c>
      <c r="BR214" t="str">
        <f>IF(Table1[[#This Row],[Date]]="","",Table1[[#This Row],[Ledger 1]])</f>
        <v/>
      </c>
      <c r="BS214" t="str">
        <f>IF(Table1[[#This Row],[Date]]="","",IF(Table1[[#This Row],[Effect 1]]="Dr.",-Table1[[#This Row],[Amount 1]],Table1[[#This Row],[Amount 1]]))</f>
        <v/>
      </c>
      <c r="BV214" t="str">
        <f>IF(Table1[[#This Row],[Ledger 2]]="","","No")</f>
        <v/>
      </c>
      <c r="BW214" t="str">
        <f>IF(Table1[[#This Row],[Date]]="","",IF(Table1[[#This Row],[Effect 2]]="Dr.","Yes","No"))</f>
        <v/>
      </c>
      <c r="BX214" t="str">
        <f>IF(Table1[[#This Row],[Date]]="","",Table1[[#This Row],[Ledger 2]])</f>
        <v/>
      </c>
      <c r="BY214" t="str">
        <f>IF(Table1[[#This Row],[Date]]="","",IF(Table1[[#This Row],[Effect 2]]="Dr.",-Table1[[#This Row],[Amount 2]],Table1[[#This Row],[Amount 2]]))</f>
        <v/>
      </c>
      <c r="CB214" t="str">
        <f>IF(Table1[[#This Row],[Ledger 3]]="","","No")</f>
        <v/>
      </c>
      <c r="CC214" t="str">
        <f>IF(Table1[[#This Row],[Ledger 3]]="","",IF(Table1[[#This Row],[Effect 3]]="Dr.","Yes","No"))</f>
        <v/>
      </c>
      <c r="CD214" t="str">
        <f>IF(Table1[[#This Row],[Ledger 3]]="","",Table1[[#This Row],[Ledger 3]])</f>
        <v/>
      </c>
      <c r="CE214" t="str">
        <f>IF(Table1[[#This Row],[Ledger 3]]="","",IF(Table1[[#This Row],[Effect 3]]="Dr.",-Table1[[#This Row],[Amount 3]],Table1[[#This Row],[Amount 3]]))</f>
        <v/>
      </c>
      <c r="CH214" t="str">
        <f>IF(Table1[[#This Row],[Ledger 4]]="","","No")</f>
        <v/>
      </c>
      <c r="CI214" t="str">
        <f>IF(Table1[[#This Row],[Ledger 4]]="","",IF(Table1[[#This Row],[Effect 4]]="Dr.","Yes","No"))</f>
        <v/>
      </c>
      <c r="CJ214" t="str">
        <f>IF(Table1[[#This Row],[Ledger 4]]="","",Table1[[#This Row],[Ledger 4]])</f>
        <v/>
      </c>
      <c r="CK214" t="str">
        <f>IF(Table1[[#This Row],[Ledger 4]]="","",IF(Table1[[#This Row],[Effect 4]]="Dr.",-Table1[[#This Row],[Amount 4]],Table1[[#This Row],[Amount 4]]))</f>
        <v/>
      </c>
      <c r="CN214" t="str">
        <f>IF(Table1[[#This Row],[Ledger 5]]="","","No")</f>
        <v/>
      </c>
      <c r="CO214" t="str">
        <f>IF(Table1[[#This Row],[Ledger 5]]="","",IF(Table1[[#This Row],[Effect 5]]="Dr.","Yes","No"))</f>
        <v/>
      </c>
      <c r="CP214" t="str">
        <f>IF(Table1[[#This Row],[Ledger 5]]="","",Table1[[#This Row],[Ledger 5]])</f>
        <v/>
      </c>
      <c r="CQ214" t="str">
        <f>IF(Table1[[#This Row],[Ledger 5]]="","",IF(Table1[[#This Row],[Effect 5]]="Dr.",-Table1[[#This Row],[Amount 5]],Table1[[#This Row],[Amount 5]]))</f>
        <v/>
      </c>
      <c r="CT214" t="str">
        <f>IF(Table1[[#This Row],[Ledger 6]]="","","No")</f>
        <v/>
      </c>
      <c r="CU214" t="str">
        <f>IF(Table1[[#This Row],[Ledger 6]]="","",IF(Table1[[#This Row],[Effect 6]]="Dr.","Yes","No"))</f>
        <v/>
      </c>
      <c r="CV214" t="str">
        <f>IF(Table1[[#This Row],[Ledger 6]]="","",Table1[[#This Row],[Ledger 6]])</f>
        <v/>
      </c>
      <c r="CW214" t="str">
        <f>IF(Table1[[#This Row],[Ledger 6]]="","",IF(Table1[[#This Row],[Effect 6]]="Dr.",-Table1[[#This Row],[Amount 6]],Table1[[#This Row],[Amount 6]]))</f>
        <v/>
      </c>
      <c r="CZ214" t="str">
        <f>IF(Table1[[#This Row],[Ledger 7]]="","","No")</f>
        <v/>
      </c>
      <c r="DA214" t="str">
        <f>IF(Table1[[#This Row],[Ledger 7]]="","",IF(Table1[[#This Row],[Effect 7]]="Dr.","Yes","No"))</f>
        <v/>
      </c>
      <c r="DB214" t="str">
        <f>IF(Table1[[#This Row],[Ledger 7]]="","",Table1[[#This Row],[Ledger 7]])</f>
        <v/>
      </c>
      <c r="DC214" t="str">
        <f>IF(Table1[[#This Row],[Ledger 7]]="","",IF(Table1[[#This Row],[Effect 7]]="Dr.",-Table1[[#This Row],[Amount 7]],Table1[[#This Row],[Amount 7]]))</f>
        <v/>
      </c>
      <c r="DF214" t="str">
        <f>IF(Table1[[#This Row],[Ledger 8]]="","","No")</f>
        <v/>
      </c>
      <c r="DG214" t="str">
        <f>IF(Table1[[#This Row],[Ledger 8]]="","",IF(Table1[[#This Row],[Effect 8]]="Dr.","Yes","No"))</f>
        <v/>
      </c>
      <c r="DH214" t="str">
        <f>IF(Table1[[#This Row],[Ledger 8]]="","",Table1[[#This Row],[Ledger 8]])</f>
        <v/>
      </c>
      <c r="DI214" t="str">
        <f>IF(Table1[[#This Row],[Ledger 8]]="","",IF(Table1[[#This Row],[Effect 8]]="Dr.",-Table1[[#This Row],[Amount 8]],Table1[[#This Row],[Amount 8]]))</f>
        <v/>
      </c>
      <c r="DL214" t="str">
        <f>IF(Table1[[#This Row],[Ledger 9]]="","","No")</f>
        <v/>
      </c>
      <c r="DM214" t="str">
        <f>IF(Table1[[#This Row],[Ledger 9]]="","",IF(Table1[[#This Row],[Effect 9]]="Dr.","Yes","No"))</f>
        <v/>
      </c>
      <c r="DN214" t="str">
        <f>IF(Table1[[#This Row],[Ledger 9]]="","",Table1[[#This Row],[Ledger 9]])</f>
        <v/>
      </c>
      <c r="DO214" t="str">
        <f>IF(Table1[[#This Row],[Ledger 9]]="","",IF(Table1[[#This Row],[Effect 9]]="Dr.",-Table1[[#This Row],[Amount 9]],Table1[[#This Row],[Amount 9]]))</f>
        <v/>
      </c>
      <c r="DR214" t="str">
        <f>IF(Table1[[#This Row],[Ledger 10]]="","","No")</f>
        <v/>
      </c>
      <c r="DS214" t="str">
        <f>IF(Table1[[#This Row],[Ledger 10]]="","",IF(Table1[[#This Row],[Effect 10]]="Dr.","Yes","No"))</f>
        <v/>
      </c>
      <c r="DT214" t="str">
        <f>IF(Table1[[#This Row],[Ledger 10]]="","",Table1[[#This Row],[Ledger 10]])</f>
        <v/>
      </c>
      <c r="DU214" t="str">
        <f>IF(Table1[[#This Row],[Ledger 10]]="","",IF(Table1[[#This Row],[Effect 10]]="Dr.",-Table1[[#This Row],[Amount 10]],Table1[[#This Row],[Amount 10]]))</f>
        <v/>
      </c>
      <c r="DX214" t="str">
        <f>IF(Table1[[#This Row],[Ledger 11]]="","","No")</f>
        <v/>
      </c>
      <c r="DY214" t="str">
        <f>IF(Table1[[#This Row],[Ledger 11]]="","",IF(Table1[[#This Row],[Effect 11]]="Dr.","Yes","No"))</f>
        <v/>
      </c>
      <c r="DZ214" t="str">
        <f>IF(Table1[[#This Row],[Ledger 11]]="","",Table1[[#This Row],[Ledger 11]])</f>
        <v/>
      </c>
      <c r="EA214" t="str">
        <f>IF(Table1[[#This Row],[Ledger 11]]="","",IF(Table1[[#This Row],[Effect 11]]="Dr.",-Table1[[#This Row],[Amount 11]],Table1[[#This Row],[Amount 11]]))</f>
        <v/>
      </c>
      <c r="ED214" t="str">
        <f>IF(Table1[[#This Row],[Ledger 12]]="","","No")</f>
        <v/>
      </c>
      <c r="EE214" t="str">
        <f>IF(Table1[[#This Row],[Ledger 12]]="","",IF(Table1[[#This Row],[Effect 12]]="Dr.","Yes","No"))</f>
        <v/>
      </c>
      <c r="EF214" t="str">
        <f>IF(Table1[[#This Row],[Ledger 12]]="","",Table1[[#This Row],[Ledger 12]])</f>
        <v/>
      </c>
      <c r="EG214" t="str">
        <f>IF(Table1[[#This Row],[Ledger 12]]="","",IF(Table1[[#This Row],[Effect 12]]="Dr.",-Table1[[#This Row],[Amount 12]],Table1[[#This Row],[Amount 12]]))</f>
        <v/>
      </c>
      <c r="EJ214" t="str">
        <f>IF(Table1[[#This Row],[Ledger 13]]="","","No")</f>
        <v/>
      </c>
      <c r="EK214" t="str">
        <f>IF(Table1[[#This Row],[Ledger 13]]="","",IF(Table1[[#This Row],[Effect 13]]="Dr.","Yes","No"))</f>
        <v/>
      </c>
      <c r="EL214" t="str">
        <f>IF(Table1[[#This Row],[Ledger 13]]="","",Table1[[#This Row],[Ledger 13]])</f>
        <v/>
      </c>
      <c r="EM214" t="str">
        <f>IF(Table1[[#This Row],[Ledger 13]]="","",IF(Table1[[#This Row],[Effect 13]]="Dr.",-Table1[[#This Row],[Amount 13]],Table1[[#This Row],[Amount 13]]))</f>
        <v/>
      </c>
      <c r="EP214" t="str">
        <f>IF(Table1[[#This Row],[Ledger 14]]="","","No")</f>
        <v/>
      </c>
      <c r="EQ214" t="str">
        <f>IF(Table1[[#This Row],[Ledger 14]]="","",IF(Table1[[#This Row],[Effect 14]]="Dr.","Yes","No"))</f>
        <v/>
      </c>
      <c r="ER214" t="str">
        <f>IF(Table1[[#This Row],[Ledger 14]]="","",Table1[[#This Row],[Ledger 14]])</f>
        <v/>
      </c>
      <c r="ES214" t="str">
        <f>IF(Table1[[#This Row],[Ledger 14]]="","",IF(Table1[[#This Row],[Effect 14]]="Dr.",-Table1[[#This Row],[Amount 14]],Table1[[#This Row],[Amount 14]]))</f>
        <v/>
      </c>
      <c r="EV214" t="str">
        <f>IF(Table1[[#This Row],[Ledger 15]]="","","No")</f>
        <v/>
      </c>
      <c r="EW214" t="str">
        <f>IF(Table1[[#This Row],[Ledger 15]]="","",IF(Table1[[#This Row],[Effect 15]]="Dr.","Yes","No"))</f>
        <v/>
      </c>
      <c r="EX214" t="str">
        <f>IF(Table1[[#This Row],[Ledger 15]]="","",Table1[[#This Row],[Ledger 15]])</f>
        <v/>
      </c>
      <c r="EY214" t="str">
        <f>IF(Table1[[#This Row],[Ledger 15]]="","",IF(Table1[[#This Row],[Effect 15]]="Dr.",-Table1[[#This Row],[Amount 15]],Table1[[#This Row],[Amount 15]]))</f>
        <v/>
      </c>
      <c r="FD2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4">
        <f>IF(Table1[[#This Row],[Date]]="",0,IF(AND(Table1[[#This Row],[Date]]&gt;=$FE$2,Table1[[#This Row],[Date]]&lt;=$FE$3),0,1))</f>
        <v>0</v>
      </c>
      <c r="FF214">
        <f>IF(Table1[[#This Row],[Date]]="",0,IF(TYPE(VLOOKUP(Table1[[#This Row],[Voucher Type]],Table1[[#All],[Voucher Type Master]],1,FALSE))=16,1,0))</f>
        <v>0</v>
      </c>
      <c r="FG214">
        <f>IF(TYPE(IF(Table1[[#This Row],[Date]]="",0,IF(VLOOKUP(Table1[[#This Row],[Voucher Type]],$FY$5:$FZ$13,2,0)=Table1[[#This Row],[Effect 1]],0,1)))=16,1,0)</f>
        <v>0</v>
      </c>
      <c r="FH2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4">
        <f>IF(LEN(Table1[[#This Row],[Ledger 1]])&gt;0,IF(TYPE(VLOOKUP(Table1[[#This Row],[Ledger 1]],GZ:GZ,1,0))=16,1,0),0)</f>
        <v>0</v>
      </c>
      <c r="FJ214">
        <f>IF(LEN(Table1[[#This Row],[Ledger 2]])&gt;0,IF(TYPE(VLOOKUP(Table1[[#This Row],[Ledger 2]],GZ:GZ,1,0))=16,1,0),0)</f>
        <v>0</v>
      </c>
      <c r="FK214">
        <f>IF(LEN(Table1[[#This Row],[Ledger 3]])&gt;0,IF(TYPE(VLOOKUP(Table1[[#This Row],[Ledger 3]],GZ:GZ,1,0))=16,1,0),0)</f>
        <v>0</v>
      </c>
      <c r="FL214">
        <f>IF(LEN(Table1[[#This Row],[Ledger 4]])&gt;0,IF(TYPE(VLOOKUP(Table1[[#This Row],[Ledger 4]],GZ:GZ,1,0))=16,1,0),0)</f>
        <v>0</v>
      </c>
      <c r="FM214">
        <f>IF(LEN(Table1[[#This Row],[Ledger 5]])&gt;0,IF(TYPE(VLOOKUP(Table1[[#This Row],[Ledger 5]],GZ:GZ,1,0))=16,1,0),0)</f>
        <v>0</v>
      </c>
      <c r="FN214">
        <f>IF(LEN(Table1[[#This Row],[Ledger 6]])&gt;0,IF(TYPE(VLOOKUP(Table1[[#This Row],[Ledger 6]],$GZ:$GZ,1,0))=16,1,0),0)</f>
        <v>0</v>
      </c>
      <c r="FO214">
        <f>IF(LEN(Table1[[#This Row],[Ledger 7]])&gt;0,IF(TYPE(VLOOKUP(Table1[[#This Row],[Ledger 7]],$GZ:$GZ,1,0))=16,1,0),0)</f>
        <v>0</v>
      </c>
      <c r="FP214">
        <f>IF(LEN(Table1[[#This Row],[Ledger 8]])&gt;0,IF(TYPE(VLOOKUP(Table1[[#This Row],[Ledger 8]],$GZ:$GZ,1,0))=16,1,0),0)</f>
        <v>0</v>
      </c>
      <c r="FQ214">
        <f>IF(LEN(Table1[[#This Row],[Ledger 9]])&gt;0,IF(TYPE(VLOOKUP(Table1[[#This Row],[Ledger 9]],$GZ:$GZ,1,0))=16,1,0),0)</f>
        <v>0</v>
      </c>
      <c r="FR214">
        <f>IF(LEN(Table1[[#This Row],[Ledger 10]])&gt;0,IF(TYPE(VLOOKUP(Table1[[#This Row],[Ledger 10]],$GZ:$GZ,1,0))=16,1,0),0)</f>
        <v>0</v>
      </c>
      <c r="FS214">
        <f>IF(LEN(Table1[[#This Row],[Ledger 11]])&gt;0,IF(TYPE(VLOOKUP(Table1[[#This Row],[Ledger 11]],$GZ:$GZ,1,0))=16,1,0),0)</f>
        <v>0</v>
      </c>
      <c r="FT214">
        <f>IF(LEN(Table1[[#This Row],[Ledger 12]])&gt;0,IF(TYPE(VLOOKUP(Table1[[#This Row],[Ledger 12]],$GZ:$GZ,1,0))=16,1,0),0)</f>
        <v>0</v>
      </c>
      <c r="FU214">
        <f>IF(LEN(Table1[[#This Row],[Ledger 13]])&gt;0,IF(TYPE(VLOOKUP(Table1[[#This Row],[Ledger 13]],$GZ:$GZ,1,0))=16,1,0),0)</f>
        <v>0</v>
      </c>
      <c r="FV214">
        <f>IF(LEN(Table1[[#This Row],[Ledger 14]])&gt;0,IF(TYPE(VLOOKUP(Table1[[#This Row],[Ledger 14]],$GZ:$GZ,1,0))=16,1,0),0)</f>
        <v>0</v>
      </c>
      <c r="FW214">
        <f>IF(LEN(Table1[[#This Row],[Ledger 15]])&gt;0,IF(TYPE(VLOOKUP(Table1[[#This Row],[Ledger 15]],$GZ:$GZ,1,0))=16,1,0),0)</f>
        <v>0</v>
      </c>
    </row>
    <row r="215" spans="4:179" ht="33" customHeight="1" x14ac:dyDescent="0.45">
      <c r="D215" s="8">
        <f t="shared" si="12"/>
        <v>210</v>
      </c>
      <c r="E215" s="32"/>
      <c r="F215" s="34"/>
      <c r="G215" s="34"/>
      <c r="H215" s="34"/>
      <c r="I215" s="34"/>
      <c r="J215" s="38"/>
      <c r="K215" s="33"/>
      <c r="L215" s="36"/>
      <c r="M215" s="35"/>
      <c r="N215" s="34"/>
      <c r="O215" s="41"/>
      <c r="P215" s="35"/>
      <c r="Q215" s="34"/>
      <c r="R215" s="37"/>
      <c r="S215" s="35"/>
      <c r="T215" s="34"/>
      <c r="U215" s="37"/>
      <c r="V215" s="35"/>
      <c r="W215" s="34"/>
      <c r="X215" s="37"/>
      <c r="Y215" s="35"/>
      <c r="Z215" s="34"/>
      <c r="AA215" s="37"/>
      <c r="AB215" s="35"/>
      <c r="AC215" s="34"/>
      <c r="AD215" s="37"/>
      <c r="AE215" s="35"/>
      <c r="AF215" s="34"/>
      <c r="AG215" s="37"/>
      <c r="AH215" s="35"/>
      <c r="AI215" s="34"/>
      <c r="AJ215" s="37"/>
      <c r="AK215" s="35"/>
      <c r="AL215" s="34"/>
      <c r="AM215" s="37"/>
      <c r="AN215" s="35"/>
      <c r="AO215" s="34"/>
      <c r="AP215" s="37"/>
      <c r="AQ215" s="35"/>
      <c r="AR215" s="34"/>
      <c r="AS215" s="37"/>
      <c r="AT215" s="35"/>
      <c r="AU215" s="34"/>
      <c r="AV215" s="37"/>
      <c r="AW215" s="35"/>
      <c r="AX215" s="34"/>
      <c r="AY215" s="37"/>
      <c r="AZ215" s="35"/>
      <c r="BA215" s="34"/>
      <c r="BB215" s="37"/>
      <c r="BC2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5" s="7"/>
      <c r="BF215" t="str">
        <f>IF(Table1[[#This Row],[Date]]="","","&amp;lt;VOUCHER REMOTEID="&amp;""""&amp;$A$11&amp;$A$13&amp;ROW()&amp;""""&amp;" VCHTYPE="""&amp;F215&amp;""" ACTION="""&amp;"Create"&amp;"""&amp;gt;")</f>
        <v/>
      </c>
      <c r="BG215" t="str">
        <f>IF(Table1[[#This Row],[Date]]="","",TEXT(Table1[[#This Row],[Date]],"yyyymmdd"))</f>
        <v/>
      </c>
      <c r="BH215" t="str">
        <f>Table1[[#This Row],[Date2]]</f>
        <v/>
      </c>
      <c r="BI215" t="str">
        <f>IF(Table1[[#This Row],[Date]]="","",Table1[[#This Row],[Voucher Type]])</f>
        <v/>
      </c>
      <c r="BJ215" t="str">
        <f>IF(Table1[[#This Row],[Ref No / Invoice No]]="","",Table1[[#This Row],[Ref No / Invoice No]])</f>
        <v/>
      </c>
      <c r="BK215" t="str">
        <f>IF(Table1[[#This Row],[Voucher No]]="","",Table1[[#This Row],[Voucher No]])</f>
        <v/>
      </c>
      <c r="BL215" t="str">
        <f>IF(Table1[[#This Row],[Date]]="","",Table1[[#This Row],[Narration]])</f>
        <v/>
      </c>
      <c r="BM215" t="str">
        <f>IF(Table1[[#This Row],[Date]]="","",$A$11&amp;$A$13&amp;ROW())</f>
        <v/>
      </c>
      <c r="BN215" t="str">
        <f>IF(Table1[[#This Row],[Date]]="","",$A$13)</f>
        <v/>
      </c>
      <c r="BP215" t="str">
        <f>IF(Table1[[#This Row],[Ledger 1]]="","","No")</f>
        <v/>
      </c>
      <c r="BQ215" t="str">
        <f>IF(Table1[[#This Row],[Date]]="","",IF(Table1[[#This Row],[Effect 1]]="Dr.","Yes","No"))</f>
        <v/>
      </c>
      <c r="BR215" t="str">
        <f>IF(Table1[[#This Row],[Date]]="","",Table1[[#This Row],[Ledger 1]])</f>
        <v/>
      </c>
      <c r="BS215" t="str">
        <f>IF(Table1[[#This Row],[Date]]="","",IF(Table1[[#This Row],[Effect 1]]="Dr.",-Table1[[#This Row],[Amount 1]],Table1[[#This Row],[Amount 1]]))</f>
        <v/>
      </c>
      <c r="BV215" t="str">
        <f>IF(Table1[[#This Row],[Ledger 2]]="","","No")</f>
        <v/>
      </c>
      <c r="BW215" t="str">
        <f>IF(Table1[[#This Row],[Date]]="","",IF(Table1[[#This Row],[Effect 2]]="Dr.","Yes","No"))</f>
        <v/>
      </c>
      <c r="BX215" t="str">
        <f>IF(Table1[[#This Row],[Date]]="","",Table1[[#This Row],[Ledger 2]])</f>
        <v/>
      </c>
      <c r="BY215" t="str">
        <f>IF(Table1[[#This Row],[Date]]="","",IF(Table1[[#This Row],[Effect 2]]="Dr.",-Table1[[#This Row],[Amount 2]],Table1[[#This Row],[Amount 2]]))</f>
        <v/>
      </c>
      <c r="CB215" t="str">
        <f>IF(Table1[[#This Row],[Ledger 3]]="","","No")</f>
        <v/>
      </c>
      <c r="CC215" t="str">
        <f>IF(Table1[[#This Row],[Ledger 3]]="","",IF(Table1[[#This Row],[Effect 3]]="Dr.","Yes","No"))</f>
        <v/>
      </c>
      <c r="CD215" t="str">
        <f>IF(Table1[[#This Row],[Ledger 3]]="","",Table1[[#This Row],[Ledger 3]])</f>
        <v/>
      </c>
      <c r="CE215" t="str">
        <f>IF(Table1[[#This Row],[Ledger 3]]="","",IF(Table1[[#This Row],[Effect 3]]="Dr.",-Table1[[#This Row],[Amount 3]],Table1[[#This Row],[Amount 3]]))</f>
        <v/>
      </c>
      <c r="CH215" t="str">
        <f>IF(Table1[[#This Row],[Ledger 4]]="","","No")</f>
        <v/>
      </c>
      <c r="CI215" t="str">
        <f>IF(Table1[[#This Row],[Ledger 4]]="","",IF(Table1[[#This Row],[Effect 4]]="Dr.","Yes","No"))</f>
        <v/>
      </c>
      <c r="CJ215" t="str">
        <f>IF(Table1[[#This Row],[Ledger 4]]="","",Table1[[#This Row],[Ledger 4]])</f>
        <v/>
      </c>
      <c r="CK215" t="str">
        <f>IF(Table1[[#This Row],[Ledger 4]]="","",IF(Table1[[#This Row],[Effect 4]]="Dr.",-Table1[[#This Row],[Amount 4]],Table1[[#This Row],[Amount 4]]))</f>
        <v/>
      </c>
      <c r="CN215" t="str">
        <f>IF(Table1[[#This Row],[Ledger 5]]="","","No")</f>
        <v/>
      </c>
      <c r="CO215" t="str">
        <f>IF(Table1[[#This Row],[Ledger 5]]="","",IF(Table1[[#This Row],[Effect 5]]="Dr.","Yes","No"))</f>
        <v/>
      </c>
      <c r="CP215" t="str">
        <f>IF(Table1[[#This Row],[Ledger 5]]="","",Table1[[#This Row],[Ledger 5]])</f>
        <v/>
      </c>
      <c r="CQ215" t="str">
        <f>IF(Table1[[#This Row],[Ledger 5]]="","",IF(Table1[[#This Row],[Effect 5]]="Dr.",-Table1[[#This Row],[Amount 5]],Table1[[#This Row],[Amount 5]]))</f>
        <v/>
      </c>
      <c r="CT215" t="str">
        <f>IF(Table1[[#This Row],[Ledger 6]]="","","No")</f>
        <v/>
      </c>
      <c r="CU215" t="str">
        <f>IF(Table1[[#This Row],[Ledger 6]]="","",IF(Table1[[#This Row],[Effect 6]]="Dr.","Yes","No"))</f>
        <v/>
      </c>
      <c r="CV215" t="str">
        <f>IF(Table1[[#This Row],[Ledger 6]]="","",Table1[[#This Row],[Ledger 6]])</f>
        <v/>
      </c>
      <c r="CW215" t="str">
        <f>IF(Table1[[#This Row],[Ledger 6]]="","",IF(Table1[[#This Row],[Effect 6]]="Dr.",-Table1[[#This Row],[Amount 6]],Table1[[#This Row],[Amount 6]]))</f>
        <v/>
      </c>
      <c r="CZ215" t="str">
        <f>IF(Table1[[#This Row],[Ledger 7]]="","","No")</f>
        <v/>
      </c>
      <c r="DA215" t="str">
        <f>IF(Table1[[#This Row],[Ledger 7]]="","",IF(Table1[[#This Row],[Effect 7]]="Dr.","Yes","No"))</f>
        <v/>
      </c>
      <c r="DB215" t="str">
        <f>IF(Table1[[#This Row],[Ledger 7]]="","",Table1[[#This Row],[Ledger 7]])</f>
        <v/>
      </c>
      <c r="DC215" t="str">
        <f>IF(Table1[[#This Row],[Ledger 7]]="","",IF(Table1[[#This Row],[Effect 7]]="Dr.",-Table1[[#This Row],[Amount 7]],Table1[[#This Row],[Amount 7]]))</f>
        <v/>
      </c>
      <c r="DF215" t="str">
        <f>IF(Table1[[#This Row],[Ledger 8]]="","","No")</f>
        <v/>
      </c>
      <c r="DG215" t="str">
        <f>IF(Table1[[#This Row],[Ledger 8]]="","",IF(Table1[[#This Row],[Effect 8]]="Dr.","Yes","No"))</f>
        <v/>
      </c>
      <c r="DH215" t="str">
        <f>IF(Table1[[#This Row],[Ledger 8]]="","",Table1[[#This Row],[Ledger 8]])</f>
        <v/>
      </c>
      <c r="DI215" t="str">
        <f>IF(Table1[[#This Row],[Ledger 8]]="","",IF(Table1[[#This Row],[Effect 8]]="Dr.",-Table1[[#This Row],[Amount 8]],Table1[[#This Row],[Amount 8]]))</f>
        <v/>
      </c>
      <c r="DL215" t="str">
        <f>IF(Table1[[#This Row],[Ledger 9]]="","","No")</f>
        <v/>
      </c>
      <c r="DM215" t="str">
        <f>IF(Table1[[#This Row],[Ledger 9]]="","",IF(Table1[[#This Row],[Effect 9]]="Dr.","Yes","No"))</f>
        <v/>
      </c>
      <c r="DN215" t="str">
        <f>IF(Table1[[#This Row],[Ledger 9]]="","",Table1[[#This Row],[Ledger 9]])</f>
        <v/>
      </c>
      <c r="DO215" t="str">
        <f>IF(Table1[[#This Row],[Ledger 9]]="","",IF(Table1[[#This Row],[Effect 9]]="Dr.",-Table1[[#This Row],[Amount 9]],Table1[[#This Row],[Amount 9]]))</f>
        <v/>
      </c>
      <c r="DR215" t="str">
        <f>IF(Table1[[#This Row],[Ledger 10]]="","","No")</f>
        <v/>
      </c>
      <c r="DS215" t="str">
        <f>IF(Table1[[#This Row],[Ledger 10]]="","",IF(Table1[[#This Row],[Effect 10]]="Dr.","Yes","No"))</f>
        <v/>
      </c>
      <c r="DT215" t="str">
        <f>IF(Table1[[#This Row],[Ledger 10]]="","",Table1[[#This Row],[Ledger 10]])</f>
        <v/>
      </c>
      <c r="DU215" t="str">
        <f>IF(Table1[[#This Row],[Ledger 10]]="","",IF(Table1[[#This Row],[Effect 10]]="Dr.",-Table1[[#This Row],[Amount 10]],Table1[[#This Row],[Amount 10]]))</f>
        <v/>
      </c>
      <c r="DX215" t="str">
        <f>IF(Table1[[#This Row],[Ledger 11]]="","","No")</f>
        <v/>
      </c>
      <c r="DY215" t="str">
        <f>IF(Table1[[#This Row],[Ledger 11]]="","",IF(Table1[[#This Row],[Effect 11]]="Dr.","Yes","No"))</f>
        <v/>
      </c>
      <c r="DZ215" t="str">
        <f>IF(Table1[[#This Row],[Ledger 11]]="","",Table1[[#This Row],[Ledger 11]])</f>
        <v/>
      </c>
      <c r="EA215" t="str">
        <f>IF(Table1[[#This Row],[Ledger 11]]="","",IF(Table1[[#This Row],[Effect 11]]="Dr.",-Table1[[#This Row],[Amount 11]],Table1[[#This Row],[Amount 11]]))</f>
        <v/>
      </c>
      <c r="ED215" t="str">
        <f>IF(Table1[[#This Row],[Ledger 12]]="","","No")</f>
        <v/>
      </c>
      <c r="EE215" t="str">
        <f>IF(Table1[[#This Row],[Ledger 12]]="","",IF(Table1[[#This Row],[Effect 12]]="Dr.","Yes","No"))</f>
        <v/>
      </c>
      <c r="EF215" t="str">
        <f>IF(Table1[[#This Row],[Ledger 12]]="","",Table1[[#This Row],[Ledger 12]])</f>
        <v/>
      </c>
      <c r="EG215" t="str">
        <f>IF(Table1[[#This Row],[Ledger 12]]="","",IF(Table1[[#This Row],[Effect 12]]="Dr.",-Table1[[#This Row],[Amount 12]],Table1[[#This Row],[Amount 12]]))</f>
        <v/>
      </c>
      <c r="EJ215" t="str">
        <f>IF(Table1[[#This Row],[Ledger 13]]="","","No")</f>
        <v/>
      </c>
      <c r="EK215" t="str">
        <f>IF(Table1[[#This Row],[Ledger 13]]="","",IF(Table1[[#This Row],[Effect 13]]="Dr.","Yes","No"))</f>
        <v/>
      </c>
      <c r="EL215" t="str">
        <f>IF(Table1[[#This Row],[Ledger 13]]="","",Table1[[#This Row],[Ledger 13]])</f>
        <v/>
      </c>
      <c r="EM215" t="str">
        <f>IF(Table1[[#This Row],[Ledger 13]]="","",IF(Table1[[#This Row],[Effect 13]]="Dr.",-Table1[[#This Row],[Amount 13]],Table1[[#This Row],[Amount 13]]))</f>
        <v/>
      </c>
      <c r="EP215" t="str">
        <f>IF(Table1[[#This Row],[Ledger 14]]="","","No")</f>
        <v/>
      </c>
      <c r="EQ215" t="str">
        <f>IF(Table1[[#This Row],[Ledger 14]]="","",IF(Table1[[#This Row],[Effect 14]]="Dr.","Yes","No"))</f>
        <v/>
      </c>
      <c r="ER215" t="str">
        <f>IF(Table1[[#This Row],[Ledger 14]]="","",Table1[[#This Row],[Ledger 14]])</f>
        <v/>
      </c>
      <c r="ES215" t="str">
        <f>IF(Table1[[#This Row],[Ledger 14]]="","",IF(Table1[[#This Row],[Effect 14]]="Dr.",-Table1[[#This Row],[Amount 14]],Table1[[#This Row],[Amount 14]]))</f>
        <v/>
      </c>
      <c r="EV215" t="str">
        <f>IF(Table1[[#This Row],[Ledger 15]]="","","No")</f>
        <v/>
      </c>
      <c r="EW215" t="str">
        <f>IF(Table1[[#This Row],[Ledger 15]]="","",IF(Table1[[#This Row],[Effect 15]]="Dr.","Yes","No"))</f>
        <v/>
      </c>
      <c r="EX215" t="str">
        <f>IF(Table1[[#This Row],[Ledger 15]]="","",Table1[[#This Row],[Ledger 15]])</f>
        <v/>
      </c>
      <c r="EY215" t="str">
        <f>IF(Table1[[#This Row],[Ledger 15]]="","",IF(Table1[[#This Row],[Effect 15]]="Dr.",-Table1[[#This Row],[Amount 15]],Table1[[#This Row],[Amount 15]]))</f>
        <v/>
      </c>
      <c r="FD2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5">
        <f>IF(Table1[[#This Row],[Date]]="",0,IF(AND(Table1[[#This Row],[Date]]&gt;=$FE$2,Table1[[#This Row],[Date]]&lt;=$FE$3),0,1))</f>
        <v>0</v>
      </c>
      <c r="FF215">
        <f>IF(Table1[[#This Row],[Date]]="",0,IF(TYPE(VLOOKUP(Table1[[#This Row],[Voucher Type]],Table1[[#All],[Voucher Type Master]],1,FALSE))=16,1,0))</f>
        <v>0</v>
      </c>
      <c r="FG215">
        <f>IF(TYPE(IF(Table1[[#This Row],[Date]]="",0,IF(VLOOKUP(Table1[[#This Row],[Voucher Type]],$FY$5:$FZ$13,2,0)=Table1[[#This Row],[Effect 1]],0,1)))=16,1,0)</f>
        <v>0</v>
      </c>
      <c r="FH2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5">
        <f>IF(LEN(Table1[[#This Row],[Ledger 1]])&gt;0,IF(TYPE(VLOOKUP(Table1[[#This Row],[Ledger 1]],GZ:GZ,1,0))=16,1,0),0)</f>
        <v>0</v>
      </c>
      <c r="FJ215">
        <f>IF(LEN(Table1[[#This Row],[Ledger 2]])&gt;0,IF(TYPE(VLOOKUP(Table1[[#This Row],[Ledger 2]],GZ:GZ,1,0))=16,1,0),0)</f>
        <v>0</v>
      </c>
      <c r="FK215">
        <f>IF(LEN(Table1[[#This Row],[Ledger 3]])&gt;0,IF(TYPE(VLOOKUP(Table1[[#This Row],[Ledger 3]],GZ:GZ,1,0))=16,1,0),0)</f>
        <v>0</v>
      </c>
      <c r="FL215">
        <f>IF(LEN(Table1[[#This Row],[Ledger 4]])&gt;0,IF(TYPE(VLOOKUP(Table1[[#This Row],[Ledger 4]],GZ:GZ,1,0))=16,1,0),0)</f>
        <v>0</v>
      </c>
      <c r="FM215">
        <f>IF(LEN(Table1[[#This Row],[Ledger 5]])&gt;0,IF(TYPE(VLOOKUP(Table1[[#This Row],[Ledger 5]],GZ:GZ,1,0))=16,1,0),0)</f>
        <v>0</v>
      </c>
      <c r="FN215">
        <f>IF(LEN(Table1[[#This Row],[Ledger 6]])&gt;0,IF(TYPE(VLOOKUP(Table1[[#This Row],[Ledger 6]],$GZ:$GZ,1,0))=16,1,0),0)</f>
        <v>0</v>
      </c>
      <c r="FO215">
        <f>IF(LEN(Table1[[#This Row],[Ledger 7]])&gt;0,IF(TYPE(VLOOKUP(Table1[[#This Row],[Ledger 7]],$GZ:$GZ,1,0))=16,1,0),0)</f>
        <v>0</v>
      </c>
      <c r="FP215">
        <f>IF(LEN(Table1[[#This Row],[Ledger 8]])&gt;0,IF(TYPE(VLOOKUP(Table1[[#This Row],[Ledger 8]],$GZ:$GZ,1,0))=16,1,0),0)</f>
        <v>0</v>
      </c>
      <c r="FQ215">
        <f>IF(LEN(Table1[[#This Row],[Ledger 9]])&gt;0,IF(TYPE(VLOOKUP(Table1[[#This Row],[Ledger 9]],$GZ:$GZ,1,0))=16,1,0),0)</f>
        <v>0</v>
      </c>
      <c r="FR215">
        <f>IF(LEN(Table1[[#This Row],[Ledger 10]])&gt;0,IF(TYPE(VLOOKUP(Table1[[#This Row],[Ledger 10]],$GZ:$GZ,1,0))=16,1,0),0)</f>
        <v>0</v>
      </c>
      <c r="FS215">
        <f>IF(LEN(Table1[[#This Row],[Ledger 11]])&gt;0,IF(TYPE(VLOOKUP(Table1[[#This Row],[Ledger 11]],$GZ:$GZ,1,0))=16,1,0),0)</f>
        <v>0</v>
      </c>
      <c r="FT215">
        <f>IF(LEN(Table1[[#This Row],[Ledger 12]])&gt;0,IF(TYPE(VLOOKUP(Table1[[#This Row],[Ledger 12]],$GZ:$GZ,1,0))=16,1,0),0)</f>
        <v>0</v>
      </c>
      <c r="FU215">
        <f>IF(LEN(Table1[[#This Row],[Ledger 13]])&gt;0,IF(TYPE(VLOOKUP(Table1[[#This Row],[Ledger 13]],$GZ:$GZ,1,0))=16,1,0),0)</f>
        <v>0</v>
      </c>
      <c r="FV215">
        <f>IF(LEN(Table1[[#This Row],[Ledger 14]])&gt;0,IF(TYPE(VLOOKUP(Table1[[#This Row],[Ledger 14]],$GZ:$GZ,1,0))=16,1,0),0)</f>
        <v>0</v>
      </c>
      <c r="FW215">
        <f>IF(LEN(Table1[[#This Row],[Ledger 15]])&gt;0,IF(TYPE(VLOOKUP(Table1[[#This Row],[Ledger 15]],$GZ:$GZ,1,0))=16,1,0),0)</f>
        <v>0</v>
      </c>
    </row>
    <row r="216" spans="4:179" ht="33" customHeight="1" x14ac:dyDescent="0.45">
      <c r="D216" s="8">
        <f t="shared" si="12"/>
        <v>211</v>
      </c>
      <c r="E216" s="32"/>
      <c r="F216" s="34"/>
      <c r="G216" s="34"/>
      <c r="H216" s="34"/>
      <c r="I216" s="34"/>
      <c r="J216" s="38"/>
      <c r="K216" s="33"/>
      <c r="L216" s="36"/>
      <c r="M216" s="35"/>
      <c r="N216" s="34"/>
      <c r="O216" s="41"/>
      <c r="P216" s="35"/>
      <c r="Q216" s="34"/>
      <c r="R216" s="37"/>
      <c r="S216" s="35"/>
      <c r="T216" s="34"/>
      <c r="U216" s="37"/>
      <c r="V216" s="35"/>
      <c r="W216" s="34"/>
      <c r="X216" s="37"/>
      <c r="Y216" s="35"/>
      <c r="Z216" s="34"/>
      <c r="AA216" s="37"/>
      <c r="AB216" s="35"/>
      <c r="AC216" s="34"/>
      <c r="AD216" s="37"/>
      <c r="AE216" s="35"/>
      <c r="AF216" s="34"/>
      <c r="AG216" s="37"/>
      <c r="AH216" s="35"/>
      <c r="AI216" s="34"/>
      <c r="AJ216" s="37"/>
      <c r="AK216" s="35"/>
      <c r="AL216" s="34"/>
      <c r="AM216" s="37"/>
      <c r="AN216" s="35"/>
      <c r="AO216" s="34"/>
      <c r="AP216" s="37"/>
      <c r="AQ216" s="35"/>
      <c r="AR216" s="34"/>
      <c r="AS216" s="37"/>
      <c r="AT216" s="35"/>
      <c r="AU216" s="34"/>
      <c r="AV216" s="37"/>
      <c r="AW216" s="35"/>
      <c r="AX216" s="34"/>
      <c r="AY216" s="37"/>
      <c r="AZ216" s="35"/>
      <c r="BA216" s="34"/>
      <c r="BB216" s="37"/>
      <c r="BC2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6" s="7"/>
      <c r="BF216" t="str">
        <f>IF(Table1[[#This Row],[Date]]="","","&amp;lt;VOUCHER REMOTEID="&amp;""""&amp;$A$11&amp;$A$13&amp;ROW()&amp;""""&amp;" VCHTYPE="""&amp;F216&amp;""" ACTION="""&amp;"Create"&amp;"""&amp;gt;")</f>
        <v/>
      </c>
      <c r="BG216" t="str">
        <f>IF(Table1[[#This Row],[Date]]="","",TEXT(Table1[[#This Row],[Date]],"yyyymmdd"))</f>
        <v/>
      </c>
      <c r="BH216" t="str">
        <f>Table1[[#This Row],[Date2]]</f>
        <v/>
      </c>
      <c r="BI216" t="str">
        <f>IF(Table1[[#This Row],[Date]]="","",Table1[[#This Row],[Voucher Type]])</f>
        <v/>
      </c>
      <c r="BJ216" t="str">
        <f>IF(Table1[[#This Row],[Ref No / Invoice No]]="","",Table1[[#This Row],[Ref No / Invoice No]])</f>
        <v/>
      </c>
      <c r="BK216" t="str">
        <f>IF(Table1[[#This Row],[Voucher No]]="","",Table1[[#This Row],[Voucher No]])</f>
        <v/>
      </c>
      <c r="BL216" t="str">
        <f>IF(Table1[[#This Row],[Date]]="","",Table1[[#This Row],[Narration]])</f>
        <v/>
      </c>
      <c r="BM216" t="str">
        <f>IF(Table1[[#This Row],[Date]]="","",$A$11&amp;$A$13&amp;ROW())</f>
        <v/>
      </c>
      <c r="BN216" t="str">
        <f>IF(Table1[[#This Row],[Date]]="","",$A$13)</f>
        <v/>
      </c>
      <c r="BP216" t="str">
        <f>IF(Table1[[#This Row],[Ledger 1]]="","","No")</f>
        <v/>
      </c>
      <c r="BQ216" t="str">
        <f>IF(Table1[[#This Row],[Date]]="","",IF(Table1[[#This Row],[Effect 1]]="Dr.","Yes","No"))</f>
        <v/>
      </c>
      <c r="BR216" t="str">
        <f>IF(Table1[[#This Row],[Date]]="","",Table1[[#This Row],[Ledger 1]])</f>
        <v/>
      </c>
      <c r="BS216" t="str">
        <f>IF(Table1[[#This Row],[Date]]="","",IF(Table1[[#This Row],[Effect 1]]="Dr.",-Table1[[#This Row],[Amount 1]],Table1[[#This Row],[Amount 1]]))</f>
        <v/>
      </c>
      <c r="BV216" t="str">
        <f>IF(Table1[[#This Row],[Ledger 2]]="","","No")</f>
        <v/>
      </c>
      <c r="BW216" t="str">
        <f>IF(Table1[[#This Row],[Date]]="","",IF(Table1[[#This Row],[Effect 2]]="Dr.","Yes","No"))</f>
        <v/>
      </c>
      <c r="BX216" t="str">
        <f>IF(Table1[[#This Row],[Date]]="","",Table1[[#This Row],[Ledger 2]])</f>
        <v/>
      </c>
      <c r="BY216" t="str">
        <f>IF(Table1[[#This Row],[Date]]="","",IF(Table1[[#This Row],[Effect 2]]="Dr.",-Table1[[#This Row],[Amount 2]],Table1[[#This Row],[Amount 2]]))</f>
        <v/>
      </c>
      <c r="CB216" t="str">
        <f>IF(Table1[[#This Row],[Ledger 3]]="","","No")</f>
        <v/>
      </c>
      <c r="CC216" t="str">
        <f>IF(Table1[[#This Row],[Ledger 3]]="","",IF(Table1[[#This Row],[Effect 3]]="Dr.","Yes","No"))</f>
        <v/>
      </c>
      <c r="CD216" t="str">
        <f>IF(Table1[[#This Row],[Ledger 3]]="","",Table1[[#This Row],[Ledger 3]])</f>
        <v/>
      </c>
      <c r="CE216" t="str">
        <f>IF(Table1[[#This Row],[Ledger 3]]="","",IF(Table1[[#This Row],[Effect 3]]="Dr.",-Table1[[#This Row],[Amount 3]],Table1[[#This Row],[Amount 3]]))</f>
        <v/>
      </c>
      <c r="CH216" t="str">
        <f>IF(Table1[[#This Row],[Ledger 4]]="","","No")</f>
        <v/>
      </c>
      <c r="CI216" t="str">
        <f>IF(Table1[[#This Row],[Ledger 4]]="","",IF(Table1[[#This Row],[Effect 4]]="Dr.","Yes","No"))</f>
        <v/>
      </c>
      <c r="CJ216" t="str">
        <f>IF(Table1[[#This Row],[Ledger 4]]="","",Table1[[#This Row],[Ledger 4]])</f>
        <v/>
      </c>
      <c r="CK216" t="str">
        <f>IF(Table1[[#This Row],[Ledger 4]]="","",IF(Table1[[#This Row],[Effect 4]]="Dr.",-Table1[[#This Row],[Amount 4]],Table1[[#This Row],[Amount 4]]))</f>
        <v/>
      </c>
      <c r="CN216" t="str">
        <f>IF(Table1[[#This Row],[Ledger 5]]="","","No")</f>
        <v/>
      </c>
      <c r="CO216" t="str">
        <f>IF(Table1[[#This Row],[Ledger 5]]="","",IF(Table1[[#This Row],[Effect 5]]="Dr.","Yes","No"))</f>
        <v/>
      </c>
      <c r="CP216" t="str">
        <f>IF(Table1[[#This Row],[Ledger 5]]="","",Table1[[#This Row],[Ledger 5]])</f>
        <v/>
      </c>
      <c r="CQ216" t="str">
        <f>IF(Table1[[#This Row],[Ledger 5]]="","",IF(Table1[[#This Row],[Effect 5]]="Dr.",-Table1[[#This Row],[Amount 5]],Table1[[#This Row],[Amount 5]]))</f>
        <v/>
      </c>
      <c r="CT216" t="str">
        <f>IF(Table1[[#This Row],[Ledger 6]]="","","No")</f>
        <v/>
      </c>
      <c r="CU216" t="str">
        <f>IF(Table1[[#This Row],[Ledger 6]]="","",IF(Table1[[#This Row],[Effect 6]]="Dr.","Yes","No"))</f>
        <v/>
      </c>
      <c r="CV216" t="str">
        <f>IF(Table1[[#This Row],[Ledger 6]]="","",Table1[[#This Row],[Ledger 6]])</f>
        <v/>
      </c>
      <c r="CW216" t="str">
        <f>IF(Table1[[#This Row],[Ledger 6]]="","",IF(Table1[[#This Row],[Effect 6]]="Dr.",-Table1[[#This Row],[Amount 6]],Table1[[#This Row],[Amount 6]]))</f>
        <v/>
      </c>
      <c r="CZ216" t="str">
        <f>IF(Table1[[#This Row],[Ledger 7]]="","","No")</f>
        <v/>
      </c>
      <c r="DA216" t="str">
        <f>IF(Table1[[#This Row],[Ledger 7]]="","",IF(Table1[[#This Row],[Effect 7]]="Dr.","Yes","No"))</f>
        <v/>
      </c>
      <c r="DB216" t="str">
        <f>IF(Table1[[#This Row],[Ledger 7]]="","",Table1[[#This Row],[Ledger 7]])</f>
        <v/>
      </c>
      <c r="DC216" t="str">
        <f>IF(Table1[[#This Row],[Ledger 7]]="","",IF(Table1[[#This Row],[Effect 7]]="Dr.",-Table1[[#This Row],[Amount 7]],Table1[[#This Row],[Amount 7]]))</f>
        <v/>
      </c>
      <c r="DF216" t="str">
        <f>IF(Table1[[#This Row],[Ledger 8]]="","","No")</f>
        <v/>
      </c>
      <c r="DG216" t="str">
        <f>IF(Table1[[#This Row],[Ledger 8]]="","",IF(Table1[[#This Row],[Effect 8]]="Dr.","Yes","No"))</f>
        <v/>
      </c>
      <c r="DH216" t="str">
        <f>IF(Table1[[#This Row],[Ledger 8]]="","",Table1[[#This Row],[Ledger 8]])</f>
        <v/>
      </c>
      <c r="DI216" t="str">
        <f>IF(Table1[[#This Row],[Ledger 8]]="","",IF(Table1[[#This Row],[Effect 8]]="Dr.",-Table1[[#This Row],[Amount 8]],Table1[[#This Row],[Amount 8]]))</f>
        <v/>
      </c>
      <c r="DL216" t="str">
        <f>IF(Table1[[#This Row],[Ledger 9]]="","","No")</f>
        <v/>
      </c>
      <c r="DM216" t="str">
        <f>IF(Table1[[#This Row],[Ledger 9]]="","",IF(Table1[[#This Row],[Effect 9]]="Dr.","Yes","No"))</f>
        <v/>
      </c>
      <c r="DN216" t="str">
        <f>IF(Table1[[#This Row],[Ledger 9]]="","",Table1[[#This Row],[Ledger 9]])</f>
        <v/>
      </c>
      <c r="DO216" t="str">
        <f>IF(Table1[[#This Row],[Ledger 9]]="","",IF(Table1[[#This Row],[Effect 9]]="Dr.",-Table1[[#This Row],[Amount 9]],Table1[[#This Row],[Amount 9]]))</f>
        <v/>
      </c>
      <c r="DR216" t="str">
        <f>IF(Table1[[#This Row],[Ledger 10]]="","","No")</f>
        <v/>
      </c>
      <c r="DS216" t="str">
        <f>IF(Table1[[#This Row],[Ledger 10]]="","",IF(Table1[[#This Row],[Effect 10]]="Dr.","Yes","No"))</f>
        <v/>
      </c>
      <c r="DT216" t="str">
        <f>IF(Table1[[#This Row],[Ledger 10]]="","",Table1[[#This Row],[Ledger 10]])</f>
        <v/>
      </c>
      <c r="DU216" t="str">
        <f>IF(Table1[[#This Row],[Ledger 10]]="","",IF(Table1[[#This Row],[Effect 10]]="Dr.",-Table1[[#This Row],[Amount 10]],Table1[[#This Row],[Amount 10]]))</f>
        <v/>
      </c>
      <c r="DX216" t="str">
        <f>IF(Table1[[#This Row],[Ledger 11]]="","","No")</f>
        <v/>
      </c>
      <c r="DY216" t="str">
        <f>IF(Table1[[#This Row],[Ledger 11]]="","",IF(Table1[[#This Row],[Effect 11]]="Dr.","Yes","No"))</f>
        <v/>
      </c>
      <c r="DZ216" t="str">
        <f>IF(Table1[[#This Row],[Ledger 11]]="","",Table1[[#This Row],[Ledger 11]])</f>
        <v/>
      </c>
      <c r="EA216" t="str">
        <f>IF(Table1[[#This Row],[Ledger 11]]="","",IF(Table1[[#This Row],[Effect 11]]="Dr.",-Table1[[#This Row],[Amount 11]],Table1[[#This Row],[Amount 11]]))</f>
        <v/>
      </c>
      <c r="ED216" t="str">
        <f>IF(Table1[[#This Row],[Ledger 12]]="","","No")</f>
        <v/>
      </c>
      <c r="EE216" t="str">
        <f>IF(Table1[[#This Row],[Ledger 12]]="","",IF(Table1[[#This Row],[Effect 12]]="Dr.","Yes","No"))</f>
        <v/>
      </c>
      <c r="EF216" t="str">
        <f>IF(Table1[[#This Row],[Ledger 12]]="","",Table1[[#This Row],[Ledger 12]])</f>
        <v/>
      </c>
      <c r="EG216" t="str">
        <f>IF(Table1[[#This Row],[Ledger 12]]="","",IF(Table1[[#This Row],[Effect 12]]="Dr.",-Table1[[#This Row],[Amount 12]],Table1[[#This Row],[Amount 12]]))</f>
        <v/>
      </c>
      <c r="EJ216" t="str">
        <f>IF(Table1[[#This Row],[Ledger 13]]="","","No")</f>
        <v/>
      </c>
      <c r="EK216" t="str">
        <f>IF(Table1[[#This Row],[Ledger 13]]="","",IF(Table1[[#This Row],[Effect 13]]="Dr.","Yes","No"))</f>
        <v/>
      </c>
      <c r="EL216" t="str">
        <f>IF(Table1[[#This Row],[Ledger 13]]="","",Table1[[#This Row],[Ledger 13]])</f>
        <v/>
      </c>
      <c r="EM216" t="str">
        <f>IF(Table1[[#This Row],[Ledger 13]]="","",IF(Table1[[#This Row],[Effect 13]]="Dr.",-Table1[[#This Row],[Amount 13]],Table1[[#This Row],[Amount 13]]))</f>
        <v/>
      </c>
      <c r="EP216" t="str">
        <f>IF(Table1[[#This Row],[Ledger 14]]="","","No")</f>
        <v/>
      </c>
      <c r="EQ216" t="str">
        <f>IF(Table1[[#This Row],[Ledger 14]]="","",IF(Table1[[#This Row],[Effect 14]]="Dr.","Yes","No"))</f>
        <v/>
      </c>
      <c r="ER216" t="str">
        <f>IF(Table1[[#This Row],[Ledger 14]]="","",Table1[[#This Row],[Ledger 14]])</f>
        <v/>
      </c>
      <c r="ES216" t="str">
        <f>IF(Table1[[#This Row],[Ledger 14]]="","",IF(Table1[[#This Row],[Effect 14]]="Dr.",-Table1[[#This Row],[Amount 14]],Table1[[#This Row],[Amount 14]]))</f>
        <v/>
      </c>
      <c r="EV216" t="str">
        <f>IF(Table1[[#This Row],[Ledger 15]]="","","No")</f>
        <v/>
      </c>
      <c r="EW216" t="str">
        <f>IF(Table1[[#This Row],[Ledger 15]]="","",IF(Table1[[#This Row],[Effect 15]]="Dr.","Yes","No"))</f>
        <v/>
      </c>
      <c r="EX216" t="str">
        <f>IF(Table1[[#This Row],[Ledger 15]]="","",Table1[[#This Row],[Ledger 15]])</f>
        <v/>
      </c>
      <c r="EY216" t="str">
        <f>IF(Table1[[#This Row],[Ledger 15]]="","",IF(Table1[[#This Row],[Effect 15]]="Dr.",-Table1[[#This Row],[Amount 15]],Table1[[#This Row],[Amount 15]]))</f>
        <v/>
      </c>
      <c r="FD2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6">
        <f>IF(Table1[[#This Row],[Date]]="",0,IF(AND(Table1[[#This Row],[Date]]&gt;=$FE$2,Table1[[#This Row],[Date]]&lt;=$FE$3),0,1))</f>
        <v>0</v>
      </c>
      <c r="FF216">
        <f>IF(Table1[[#This Row],[Date]]="",0,IF(TYPE(VLOOKUP(Table1[[#This Row],[Voucher Type]],Table1[[#All],[Voucher Type Master]],1,FALSE))=16,1,0))</f>
        <v>0</v>
      </c>
      <c r="FG216">
        <f>IF(TYPE(IF(Table1[[#This Row],[Date]]="",0,IF(VLOOKUP(Table1[[#This Row],[Voucher Type]],$FY$5:$FZ$13,2,0)=Table1[[#This Row],[Effect 1]],0,1)))=16,1,0)</f>
        <v>0</v>
      </c>
      <c r="FH2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6">
        <f>IF(LEN(Table1[[#This Row],[Ledger 1]])&gt;0,IF(TYPE(VLOOKUP(Table1[[#This Row],[Ledger 1]],GZ:GZ,1,0))=16,1,0),0)</f>
        <v>0</v>
      </c>
      <c r="FJ216">
        <f>IF(LEN(Table1[[#This Row],[Ledger 2]])&gt;0,IF(TYPE(VLOOKUP(Table1[[#This Row],[Ledger 2]],GZ:GZ,1,0))=16,1,0),0)</f>
        <v>0</v>
      </c>
      <c r="FK216">
        <f>IF(LEN(Table1[[#This Row],[Ledger 3]])&gt;0,IF(TYPE(VLOOKUP(Table1[[#This Row],[Ledger 3]],GZ:GZ,1,0))=16,1,0),0)</f>
        <v>0</v>
      </c>
      <c r="FL216">
        <f>IF(LEN(Table1[[#This Row],[Ledger 4]])&gt;0,IF(TYPE(VLOOKUP(Table1[[#This Row],[Ledger 4]],GZ:GZ,1,0))=16,1,0),0)</f>
        <v>0</v>
      </c>
      <c r="FM216">
        <f>IF(LEN(Table1[[#This Row],[Ledger 5]])&gt;0,IF(TYPE(VLOOKUP(Table1[[#This Row],[Ledger 5]],GZ:GZ,1,0))=16,1,0),0)</f>
        <v>0</v>
      </c>
      <c r="FN216">
        <f>IF(LEN(Table1[[#This Row],[Ledger 6]])&gt;0,IF(TYPE(VLOOKUP(Table1[[#This Row],[Ledger 6]],$GZ:$GZ,1,0))=16,1,0),0)</f>
        <v>0</v>
      </c>
      <c r="FO216">
        <f>IF(LEN(Table1[[#This Row],[Ledger 7]])&gt;0,IF(TYPE(VLOOKUP(Table1[[#This Row],[Ledger 7]],$GZ:$GZ,1,0))=16,1,0),0)</f>
        <v>0</v>
      </c>
      <c r="FP216">
        <f>IF(LEN(Table1[[#This Row],[Ledger 8]])&gt;0,IF(TYPE(VLOOKUP(Table1[[#This Row],[Ledger 8]],$GZ:$GZ,1,0))=16,1,0),0)</f>
        <v>0</v>
      </c>
      <c r="FQ216">
        <f>IF(LEN(Table1[[#This Row],[Ledger 9]])&gt;0,IF(TYPE(VLOOKUP(Table1[[#This Row],[Ledger 9]],$GZ:$GZ,1,0))=16,1,0),0)</f>
        <v>0</v>
      </c>
      <c r="FR216">
        <f>IF(LEN(Table1[[#This Row],[Ledger 10]])&gt;0,IF(TYPE(VLOOKUP(Table1[[#This Row],[Ledger 10]],$GZ:$GZ,1,0))=16,1,0),0)</f>
        <v>0</v>
      </c>
      <c r="FS216">
        <f>IF(LEN(Table1[[#This Row],[Ledger 11]])&gt;0,IF(TYPE(VLOOKUP(Table1[[#This Row],[Ledger 11]],$GZ:$GZ,1,0))=16,1,0),0)</f>
        <v>0</v>
      </c>
      <c r="FT216">
        <f>IF(LEN(Table1[[#This Row],[Ledger 12]])&gt;0,IF(TYPE(VLOOKUP(Table1[[#This Row],[Ledger 12]],$GZ:$GZ,1,0))=16,1,0),0)</f>
        <v>0</v>
      </c>
      <c r="FU216">
        <f>IF(LEN(Table1[[#This Row],[Ledger 13]])&gt;0,IF(TYPE(VLOOKUP(Table1[[#This Row],[Ledger 13]],$GZ:$GZ,1,0))=16,1,0),0)</f>
        <v>0</v>
      </c>
      <c r="FV216">
        <f>IF(LEN(Table1[[#This Row],[Ledger 14]])&gt;0,IF(TYPE(VLOOKUP(Table1[[#This Row],[Ledger 14]],$GZ:$GZ,1,0))=16,1,0),0)</f>
        <v>0</v>
      </c>
      <c r="FW216">
        <f>IF(LEN(Table1[[#This Row],[Ledger 15]])&gt;0,IF(TYPE(VLOOKUP(Table1[[#This Row],[Ledger 15]],$GZ:$GZ,1,0))=16,1,0),0)</f>
        <v>0</v>
      </c>
    </row>
    <row r="217" spans="4:179" ht="33" customHeight="1" x14ac:dyDescent="0.45">
      <c r="D217" s="8">
        <f t="shared" si="12"/>
        <v>212</v>
      </c>
      <c r="E217" s="32"/>
      <c r="F217" s="34"/>
      <c r="G217" s="34"/>
      <c r="H217" s="34"/>
      <c r="I217" s="34"/>
      <c r="J217" s="38"/>
      <c r="K217" s="33"/>
      <c r="L217" s="36"/>
      <c r="M217" s="35"/>
      <c r="N217" s="34"/>
      <c r="O217" s="41"/>
      <c r="P217" s="35"/>
      <c r="Q217" s="34"/>
      <c r="R217" s="37"/>
      <c r="S217" s="35"/>
      <c r="T217" s="34"/>
      <c r="U217" s="37"/>
      <c r="V217" s="35"/>
      <c r="W217" s="34"/>
      <c r="X217" s="37"/>
      <c r="Y217" s="35"/>
      <c r="Z217" s="34"/>
      <c r="AA217" s="37"/>
      <c r="AB217" s="35"/>
      <c r="AC217" s="34"/>
      <c r="AD217" s="37"/>
      <c r="AE217" s="35"/>
      <c r="AF217" s="34"/>
      <c r="AG217" s="37"/>
      <c r="AH217" s="35"/>
      <c r="AI217" s="34"/>
      <c r="AJ217" s="37"/>
      <c r="AK217" s="35"/>
      <c r="AL217" s="34"/>
      <c r="AM217" s="37"/>
      <c r="AN217" s="35"/>
      <c r="AO217" s="34"/>
      <c r="AP217" s="37"/>
      <c r="AQ217" s="35"/>
      <c r="AR217" s="34"/>
      <c r="AS217" s="37"/>
      <c r="AT217" s="35"/>
      <c r="AU217" s="34"/>
      <c r="AV217" s="37"/>
      <c r="AW217" s="35"/>
      <c r="AX217" s="34"/>
      <c r="AY217" s="37"/>
      <c r="AZ217" s="35"/>
      <c r="BA217" s="34"/>
      <c r="BB217" s="37"/>
      <c r="BC2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7" s="7"/>
      <c r="BF217" t="str">
        <f>IF(Table1[[#This Row],[Date]]="","","&amp;lt;VOUCHER REMOTEID="&amp;""""&amp;$A$11&amp;$A$13&amp;ROW()&amp;""""&amp;" VCHTYPE="""&amp;F217&amp;""" ACTION="""&amp;"Create"&amp;"""&amp;gt;")</f>
        <v/>
      </c>
      <c r="BG217" t="str">
        <f>IF(Table1[[#This Row],[Date]]="","",TEXT(Table1[[#This Row],[Date]],"yyyymmdd"))</f>
        <v/>
      </c>
      <c r="BH217" t="str">
        <f>Table1[[#This Row],[Date2]]</f>
        <v/>
      </c>
      <c r="BI217" t="str">
        <f>IF(Table1[[#This Row],[Date]]="","",Table1[[#This Row],[Voucher Type]])</f>
        <v/>
      </c>
      <c r="BJ217" t="str">
        <f>IF(Table1[[#This Row],[Ref No / Invoice No]]="","",Table1[[#This Row],[Ref No / Invoice No]])</f>
        <v/>
      </c>
      <c r="BK217" t="str">
        <f>IF(Table1[[#This Row],[Voucher No]]="","",Table1[[#This Row],[Voucher No]])</f>
        <v/>
      </c>
      <c r="BL217" t="str">
        <f>IF(Table1[[#This Row],[Date]]="","",Table1[[#This Row],[Narration]])</f>
        <v/>
      </c>
      <c r="BM217" t="str">
        <f>IF(Table1[[#This Row],[Date]]="","",$A$11&amp;$A$13&amp;ROW())</f>
        <v/>
      </c>
      <c r="BN217" t="str">
        <f>IF(Table1[[#This Row],[Date]]="","",$A$13)</f>
        <v/>
      </c>
      <c r="BP217" t="str">
        <f>IF(Table1[[#This Row],[Ledger 1]]="","","No")</f>
        <v/>
      </c>
      <c r="BQ217" t="str">
        <f>IF(Table1[[#This Row],[Date]]="","",IF(Table1[[#This Row],[Effect 1]]="Dr.","Yes","No"))</f>
        <v/>
      </c>
      <c r="BR217" t="str">
        <f>IF(Table1[[#This Row],[Date]]="","",Table1[[#This Row],[Ledger 1]])</f>
        <v/>
      </c>
      <c r="BS217" t="str">
        <f>IF(Table1[[#This Row],[Date]]="","",IF(Table1[[#This Row],[Effect 1]]="Dr.",-Table1[[#This Row],[Amount 1]],Table1[[#This Row],[Amount 1]]))</f>
        <v/>
      </c>
      <c r="BV217" t="str">
        <f>IF(Table1[[#This Row],[Ledger 2]]="","","No")</f>
        <v/>
      </c>
      <c r="BW217" t="str">
        <f>IF(Table1[[#This Row],[Date]]="","",IF(Table1[[#This Row],[Effect 2]]="Dr.","Yes","No"))</f>
        <v/>
      </c>
      <c r="BX217" t="str">
        <f>IF(Table1[[#This Row],[Date]]="","",Table1[[#This Row],[Ledger 2]])</f>
        <v/>
      </c>
      <c r="BY217" t="str">
        <f>IF(Table1[[#This Row],[Date]]="","",IF(Table1[[#This Row],[Effect 2]]="Dr.",-Table1[[#This Row],[Amount 2]],Table1[[#This Row],[Amount 2]]))</f>
        <v/>
      </c>
      <c r="CB217" t="str">
        <f>IF(Table1[[#This Row],[Ledger 3]]="","","No")</f>
        <v/>
      </c>
      <c r="CC217" t="str">
        <f>IF(Table1[[#This Row],[Ledger 3]]="","",IF(Table1[[#This Row],[Effect 3]]="Dr.","Yes","No"))</f>
        <v/>
      </c>
      <c r="CD217" t="str">
        <f>IF(Table1[[#This Row],[Ledger 3]]="","",Table1[[#This Row],[Ledger 3]])</f>
        <v/>
      </c>
      <c r="CE217" t="str">
        <f>IF(Table1[[#This Row],[Ledger 3]]="","",IF(Table1[[#This Row],[Effect 3]]="Dr.",-Table1[[#This Row],[Amount 3]],Table1[[#This Row],[Amount 3]]))</f>
        <v/>
      </c>
      <c r="CH217" t="str">
        <f>IF(Table1[[#This Row],[Ledger 4]]="","","No")</f>
        <v/>
      </c>
      <c r="CI217" t="str">
        <f>IF(Table1[[#This Row],[Ledger 4]]="","",IF(Table1[[#This Row],[Effect 4]]="Dr.","Yes","No"))</f>
        <v/>
      </c>
      <c r="CJ217" t="str">
        <f>IF(Table1[[#This Row],[Ledger 4]]="","",Table1[[#This Row],[Ledger 4]])</f>
        <v/>
      </c>
      <c r="CK217" t="str">
        <f>IF(Table1[[#This Row],[Ledger 4]]="","",IF(Table1[[#This Row],[Effect 4]]="Dr.",-Table1[[#This Row],[Amount 4]],Table1[[#This Row],[Amount 4]]))</f>
        <v/>
      </c>
      <c r="CN217" t="str">
        <f>IF(Table1[[#This Row],[Ledger 5]]="","","No")</f>
        <v/>
      </c>
      <c r="CO217" t="str">
        <f>IF(Table1[[#This Row],[Ledger 5]]="","",IF(Table1[[#This Row],[Effect 5]]="Dr.","Yes","No"))</f>
        <v/>
      </c>
      <c r="CP217" t="str">
        <f>IF(Table1[[#This Row],[Ledger 5]]="","",Table1[[#This Row],[Ledger 5]])</f>
        <v/>
      </c>
      <c r="CQ217" t="str">
        <f>IF(Table1[[#This Row],[Ledger 5]]="","",IF(Table1[[#This Row],[Effect 5]]="Dr.",-Table1[[#This Row],[Amount 5]],Table1[[#This Row],[Amount 5]]))</f>
        <v/>
      </c>
      <c r="CT217" t="str">
        <f>IF(Table1[[#This Row],[Ledger 6]]="","","No")</f>
        <v/>
      </c>
      <c r="CU217" t="str">
        <f>IF(Table1[[#This Row],[Ledger 6]]="","",IF(Table1[[#This Row],[Effect 6]]="Dr.","Yes","No"))</f>
        <v/>
      </c>
      <c r="CV217" t="str">
        <f>IF(Table1[[#This Row],[Ledger 6]]="","",Table1[[#This Row],[Ledger 6]])</f>
        <v/>
      </c>
      <c r="CW217" t="str">
        <f>IF(Table1[[#This Row],[Ledger 6]]="","",IF(Table1[[#This Row],[Effect 6]]="Dr.",-Table1[[#This Row],[Amount 6]],Table1[[#This Row],[Amount 6]]))</f>
        <v/>
      </c>
      <c r="CZ217" t="str">
        <f>IF(Table1[[#This Row],[Ledger 7]]="","","No")</f>
        <v/>
      </c>
      <c r="DA217" t="str">
        <f>IF(Table1[[#This Row],[Ledger 7]]="","",IF(Table1[[#This Row],[Effect 7]]="Dr.","Yes","No"))</f>
        <v/>
      </c>
      <c r="DB217" t="str">
        <f>IF(Table1[[#This Row],[Ledger 7]]="","",Table1[[#This Row],[Ledger 7]])</f>
        <v/>
      </c>
      <c r="DC217" t="str">
        <f>IF(Table1[[#This Row],[Ledger 7]]="","",IF(Table1[[#This Row],[Effect 7]]="Dr.",-Table1[[#This Row],[Amount 7]],Table1[[#This Row],[Amount 7]]))</f>
        <v/>
      </c>
      <c r="DF217" t="str">
        <f>IF(Table1[[#This Row],[Ledger 8]]="","","No")</f>
        <v/>
      </c>
      <c r="DG217" t="str">
        <f>IF(Table1[[#This Row],[Ledger 8]]="","",IF(Table1[[#This Row],[Effect 8]]="Dr.","Yes","No"))</f>
        <v/>
      </c>
      <c r="DH217" t="str">
        <f>IF(Table1[[#This Row],[Ledger 8]]="","",Table1[[#This Row],[Ledger 8]])</f>
        <v/>
      </c>
      <c r="DI217" t="str">
        <f>IF(Table1[[#This Row],[Ledger 8]]="","",IF(Table1[[#This Row],[Effect 8]]="Dr.",-Table1[[#This Row],[Amount 8]],Table1[[#This Row],[Amount 8]]))</f>
        <v/>
      </c>
      <c r="DL217" t="str">
        <f>IF(Table1[[#This Row],[Ledger 9]]="","","No")</f>
        <v/>
      </c>
      <c r="DM217" t="str">
        <f>IF(Table1[[#This Row],[Ledger 9]]="","",IF(Table1[[#This Row],[Effect 9]]="Dr.","Yes","No"))</f>
        <v/>
      </c>
      <c r="DN217" t="str">
        <f>IF(Table1[[#This Row],[Ledger 9]]="","",Table1[[#This Row],[Ledger 9]])</f>
        <v/>
      </c>
      <c r="DO217" t="str">
        <f>IF(Table1[[#This Row],[Ledger 9]]="","",IF(Table1[[#This Row],[Effect 9]]="Dr.",-Table1[[#This Row],[Amount 9]],Table1[[#This Row],[Amount 9]]))</f>
        <v/>
      </c>
      <c r="DR217" t="str">
        <f>IF(Table1[[#This Row],[Ledger 10]]="","","No")</f>
        <v/>
      </c>
      <c r="DS217" t="str">
        <f>IF(Table1[[#This Row],[Ledger 10]]="","",IF(Table1[[#This Row],[Effect 10]]="Dr.","Yes","No"))</f>
        <v/>
      </c>
      <c r="DT217" t="str">
        <f>IF(Table1[[#This Row],[Ledger 10]]="","",Table1[[#This Row],[Ledger 10]])</f>
        <v/>
      </c>
      <c r="DU217" t="str">
        <f>IF(Table1[[#This Row],[Ledger 10]]="","",IF(Table1[[#This Row],[Effect 10]]="Dr.",-Table1[[#This Row],[Amount 10]],Table1[[#This Row],[Amount 10]]))</f>
        <v/>
      </c>
      <c r="DX217" t="str">
        <f>IF(Table1[[#This Row],[Ledger 11]]="","","No")</f>
        <v/>
      </c>
      <c r="DY217" t="str">
        <f>IF(Table1[[#This Row],[Ledger 11]]="","",IF(Table1[[#This Row],[Effect 11]]="Dr.","Yes","No"))</f>
        <v/>
      </c>
      <c r="DZ217" t="str">
        <f>IF(Table1[[#This Row],[Ledger 11]]="","",Table1[[#This Row],[Ledger 11]])</f>
        <v/>
      </c>
      <c r="EA217" t="str">
        <f>IF(Table1[[#This Row],[Ledger 11]]="","",IF(Table1[[#This Row],[Effect 11]]="Dr.",-Table1[[#This Row],[Amount 11]],Table1[[#This Row],[Amount 11]]))</f>
        <v/>
      </c>
      <c r="ED217" t="str">
        <f>IF(Table1[[#This Row],[Ledger 12]]="","","No")</f>
        <v/>
      </c>
      <c r="EE217" t="str">
        <f>IF(Table1[[#This Row],[Ledger 12]]="","",IF(Table1[[#This Row],[Effect 12]]="Dr.","Yes","No"))</f>
        <v/>
      </c>
      <c r="EF217" t="str">
        <f>IF(Table1[[#This Row],[Ledger 12]]="","",Table1[[#This Row],[Ledger 12]])</f>
        <v/>
      </c>
      <c r="EG217" t="str">
        <f>IF(Table1[[#This Row],[Ledger 12]]="","",IF(Table1[[#This Row],[Effect 12]]="Dr.",-Table1[[#This Row],[Amount 12]],Table1[[#This Row],[Amount 12]]))</f>
        <v/>
      </c>
      <c r="EJ217" t="str">
        <f>IF(Table1[[#This Row],[Ledger 13]]="","","No")</f>
        <v/>
      </c>
      <c r="EK217" t="str">
        <f>IF(Table1[[#This Row],[Ledger 13]]="","",IF(Table1[[#This Row],[Effect 13]]="Dr.","Yes","No"))</f>
        <v/>
      </c>
      <c r="EL217" t="str">
        <f>IF(Table1[[#This Row],[Ledger 13]]="","",Table1[[#This Row],[Ledger 13]])</f>
        <v/>
      </c>
      <c r="EM217" t="str">
        <f>IF(Table1[[#This Row],[Ledger 13]]="","",IF(Table1[[#This Row],[Effect 13]]="Dr.",-Table1[[#This Row],[Amount 13]],Table1[[#This Row],[Amount 13]]))</f>
        <v/>
      </c>
      <c r="EP217" t="str">
        <f>IF(Table1[[#This Row],[Ledger 14]]="","","No")</f>
        <v/>
      </c>
      <c r="EQ217" t="str">
        <f>IF(Table1[[#This Row],[Ledger 14]]="","",IF(Table1[[#This Row],[Effect 14]]="Dr.","Yes","No"))</f>
        <v/>
      </c>
      <c r="ER217" t="str">
        <f>IF(Table1[[#This Row],[Ledger 14]]="","",Table1[[#This Row],[Ledger 14]])</f>
        <v/>
      </c>
      <c r="ES217" t="str">
        <f>IF(Table1[[#This Row],[Ledger 14]]="","",IF(Table1[[#This Row],[Effect 14]]="Dr.",-Table1[[#This Row],[Amount 14]],Table1[[#This Row],[Amount 14]]))</f>
        <v/>
      </c>
      <c r="EV217" t="str">
        <f>IF(Table1[[#This Row],[Ledger 15]]="","","No")</f>
        <v/>
      </c>
      <c r="EW217" t="str">
        <f>IF(Table1[[#This Row],[Ledger 15]]="","",IF(Table1[[#This Row],[Effect 15]]="Dr.","Yes","No"))</f>
        <v/>
      </c>
      <c r="EX217" t="str">
        <f>IF(Table1[[#This Row],[Ledger 15]]="","",Table1[[#This Row],[Ledger 15]])</f>
        <v/>
      </c>
      <c r="EY217" t="str">
        <f>IF(Table1[[#This Row],[Ledger 15]]="","",IF(Table1[[#This Row],[Effect 15]]="Dr.",-Table1[[#This Row],[Amount 15]],Table1[[#This Row],[Amount 15]]))</f>
        <v/>
      </c>
      <c r="FD2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7">
        <f>IF(Table1[[#This Row],[Date]]="",0,IF(AND(Table1[[#This Row],[Date]]&gt;=$FE$2,Table1[[#This Row],[Date]]&lt;=$FE$3),0,1))</f>
        <v>0</v>
      </c>
      <c r="FF217">
        <f>IF(Table1[[#This Row],[Date]]="",0,IF(TYPE(VLOOKUP(Table1[[#This Row],[Voucher Type]],Table1[[#All],[Voucher Type Master]],1,FALSE))=16,1,0))</f>
        <v>0</v>
      </c>
      <c r="FG217">
        <f>IF(TYPE(IF(Table1[[#This Row],[Date]]="",0,IF(VLOOKUP(Table1[[#This Row],[Voucher Type]],$FY$5:$FZ$13,2,0)=Table1[[#This Row],[Effect 1]],0,1)))=16,1,0)</f>
        <v>0</v>
      </c>
      <c r="FH2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7">
        <f>IF(LEN(Table1[[#This Row],[Ledger 1]])&gt;0,IF(TYPE(VLOOKUP(Table1[[#This Row],[Ledger 1]],GZ:GZ,1,0))=16,1,0),0)</f>
        <v>0</v>
      </c>
      <c r="FJ217">
        <f>IF(LEN(Table1[[#This Row],[Ledger 2]])&gt;0,IF(TYPE(VLOOKUP(Table1[[#This Row],[Ledger 2]],GZ:GZ,1,0))=16,1,0),0)</f>
        <v>0</v>
      </c>
      <c r="FK217">
        <f>IF(LEN(Table1[[#This Row],[Ledger 3]])&gt;0,IF(TYPE(VLOOKUP(Table1[[#This Row],[Ledger 3]],GZ:GZ,1,0))=16,1,0),0)</f>
        <v>0</v>
      </c>
      <c r="FL217">
        <f>IF(LEN(Table1[[#This Row],[Ledger 4]])&gt;0,IF(TYPE(VLOOKUP(Table1[[#This Row],[Ledger 4]],GZ:GZ,1,0))=16,1,0),0)</f>
        <v>0</v>
      </c>
      <c r="FM217">
        <f>IF(LEN(Table1[[#This Row],[Ledger 5]])&gt;0,IF(TYPE(VLOOKUP(Table1[[#This Row],[Ledger 5]],GZ:GZ,1,0))=16,1,0),0)</f>
        <v>0</v>
      </c>
      <c r="FN217">
        <f>IF(LEN(Table1[[#This Row],[Ledger 6]])&gt;0,IF(TYPE(VLOOKUP(Table1[[#This Row],[Ledger 6]],$GZ:$GZ,1,0))=16,1,0),0)</f>
        <v>0</v>
      </c>
      <c r="FO217">
        <f>IF(LEN(Table1[[#This Row],[Ledger 7]])&gt;0,IF(TYPE(VLOOKUP(Table1[[#This Row],[Ledger 7]],$GZ:$GZ,1,0))=16,1,0),0)</f>
        <v>0</v>
      </c>
      <c r="FP217">
        <f>IF(LEN(Table1[[#This Row],[Ledger 8]])&gt;0,IF(TYPE(VLOOKUP(Table1[[#This Row],[Ledger 8]],$GZ:$GZ,1,0))=16,1,0),0)</f>
        <v>0</v>
      </c>
      <c r="FQ217">
        <f>IF(LEN(Table1[[#This Row],[Ledger 9]])&gt;0,IF(TYPE(VLOOKUP(Table1[[#This Row],[Ledger 9]],$GZ:$GZ,1,0))=16,1,0),0)</f>
        <v>0</v>
      </c>
      <c r="FR217">
        <f>IF(LEN(Table1[[#This Row],[Ledger 10]])&gt;0,IF(TYPE(VLOOKUP(Table1[[#This Row],[Ledger 10]],$GZ:$GZ,1,0))=16,1,0),0)</f>
        <v>0</v>
      </c>
      <c r="FS217">
        <f>IF(LEN(Table1[[#This Row],[Ledger 11]])&gt;0,IF(TYPE(VLOOKUP(Table1[[#This Row],[Ledger 11]],$GZ:$GZ,1,0))=16,1,0),0)</f>
        <v>0</v>
      </c>
      <c r="FT217">
        <f>IF(LEN(Table1[[#This Row],[Ledger 12]])&gt;0,IF(TYPE(VLOOKUP(Table1[[#This Row],[Ledger 12]],$GZ:$GZ,1,0))=16,1,0),0)</f>
        <v>0</v>
      </c>
      <c r="FU217">
        <f>IF(LEN(Table1[[#This Row],[Ledger 13]])&gt;0,IF(TYPE(VLOOKUP(Table1[[#This Row],[Ledger 13]],$GZ:$GZ,1,0))=16,1,0),0)</f>
        <v>0</v>
      </c>
      <c r="FV217">
        <f>IF(LEN(Table1[[#This Row],[Ledger 14]])&gt;0,IF(TYPE(VLOOKUP(Table1[[#This Row],[Ledger 14]],$GZ:$GZ,1,0))=16,1,0),0)</f>
        <v>0</v>
      </c>
      <c r="FW217">
        <f>IF(LEN(Table1[[#This Row],[Ledger 15]])&gt;0,IF(TYPE(VLOOKUP(Table1[[#This Row],[Ledger 15]],$GZ:$GZ,1,0))=16,1,0),0)</f>
        <v>0</v>
      </c>
    </row>
    <row r="218" spans="4:179" ht="33" customHeight="1" x14ac:dyDescent="0.45">
      <c r="D218" s="8">
        <f t="shared" si="12"/>
        <v>213</v>
      </c>
      <c r="E218" s="32"/>
      <c r="F218" s="34"/>
      <c r="G218" s="34"/>
      <c r="H218" s="34"/>
      <c r="I218" s="34"/>
      <c r="J218" s="38"/>
      <c r="K218" s="33"/>
      <c r="L218" s="36"/>
      <c r="M218" s="35"/>
      <c r="N218" s="34"/>
      <c r="O218" s="41"/>
      <c r="P218" s="35"/>
      <c r="Q218" s="34"/>
      <c r="R218" s="37"/>
      <c r="S218" s="35"/>
      <c r="T218" s="34"/>
      <c r="U218" s="37"/>
      <c r="V218" s="35"/>
      <c r="W218" s="34"/>
      <c r="X218" s="37"/>
      <c r="Y218" s="35"/>
      <c r="Z218" s="34"/>
      <c r="AA218" s="37"/>
      <c r="AB218" s="35"/>
      <c r="AC218" s="34"/>
      <c r="AD218" s="37"/>
      <c r="AE218" s="35"/>
      <c r="AF218" s="34"/>
      <c r="AG218" s="37"/>
      <c r="AH218" s="35"/>
      <c r="AI218" s="34"/>
      <c r="AJ218" s="37"/>
      <c r="AK218" s="35"/>
      <c r="AL218" s="34"/>
      <c r="AM218" s="37"/>
      <c r="AN218" s="35"/>
      <c r="AO218" s="34"/>
      <c r="AP218" s="37"/>
      <c r="AQ218" s="35"/>
      <c r="AR218" s="34"/>
      <c r="AS218" s="37"/>
      <c r="AT218" s="35"/>
      <c r="AU218" s="34"/>
      <c r="AV218" s="37"/>
      <c r="AW218" s="35"/>
      <c r="AX218" s="34"/>
      <c r="AY218" s="37"/>
      <c r="AZ218" s="35"/>
      <c r="BA218" s="34"/>
      <c r="BB218" s="37"/>
      <c r="BC2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8" s="7"/>
      <c r="BF218" t="str">
        <f>IF(Table1[[#This Row],[Date]]="","","&amp;lt;VOUCHER REMOTEID="&amp;""""&amp;$A$11&amp;$A$13&amp;ROW()&amp;""""&amp;" VCHTYPE="""&amp;F218&amp;""" ACTION="""&amp;"Create"&amp;"""&amp;gt;")</f>
        <v/>
      </c>
      <c r="BG218" t="str">
        <f>IF(Table1[[#This Row],[Date]]="","",TEXT(Table1[[#This Row],[Date]],"yyyymmdd"))</f>
        <v/>
      </c>
      <c r="BH218" t="str">
        <f>Table1[[#This Row],[Date2]]</f>
        <v/>
      </c>
      <c r="BI218" t="str">
        <f>IF(Table1[[#This Row],[Date]]="","",Table1[[#This Row],[Voucher Type]])</f>
        <v/>
      </c>
      <c r="BJ218" t="str">
        <f>IF(Table1[[#This Row],[Ref No / Invoice No]]="","",Table1[[#This Row],[Ref No / Invoice No]])</f>
        <v/>
      </c>
      <c r="BK218" t="str">
        <f>IF(Table1[[#This Row],[Voucher No]]="","",Table1[[#This Row],[Voucher No]])</f>
        <v/>
      </c>
      <c r="BL218" t="str">
        <f>IF(Table1[[#This Row],[Date]]="","",Table1[[#This Row],[Narration]])</f>
        <v/>
      </c>
      <c r="BM218" t="str">
        <f>IF(Table1[[#This Row],[Date]]="","",$A$11&amp;$A$13&amp;ROW())</f>
        <v/>
      </c>
      <c r="BN218" t="str">
        <f>IF(Table1[[#This Row],[Date]]="","",$A$13)</f>
        <v/>
      </c>
      <c r="BP218" t="str">
        <f>IF(Table1[[#This Row],[Ledger 1]]="","","No")</f>
        <v/>
      </c>
      <c r="BQ218" t="str">
        <f>IF(Table1[[#This Row],[Date]]="","",IF(Table1[[#This Row],[Effect 1]]="Dr.","Yes","No"))</f>
        <v/>
      </c>
      <c r="BR218" t="str">
        <f>IF(Table1[[#This Row],[Date]]="","",Table1[[#This Row],[Ledger 1]])</f>
        <v/>
      </c>
      <c r="BS218" t="str">
        <f>IF(Table1[[#This Row],[Date]]="","",IF(Table1[[#This Row],[Effect 1]]="Dr.",-Table1[[#This Row],[Amount 1]],Table1[[#This Row],[Amount 1]]))</f>
        <v/>
      </c>
      <c r="BV218" t="str">
        <f>IF(Table1[[#This Row],[Ledger 2]]="","","No")</f>
        <v/>
      </c>
      <c r="BW218" t="str">
        <f>IF(Table1[[#This Row],[Date]]="","",IF(Table1[[#This Row],[Effect 2]]="Dr.","Yes","No"))</f>
        <v/>
      </c>
      <c r="BX218" t="str">
        <f>IF(Table1[[#This Row],[Date]]="","",Table1[[#This Row],[Ledger 2]])</f>
        <v/>
      </c>
      <c r="BY218" t="str">
        <f>IF(Table1[[#This Row],[Date]]="","",IF(Table1[[#This Row],[Effect 2]]="Dr.",-Table1[[#This Row],[Amount 2]],Table1[[#This Row],[Amount 2]]))</f>
        <v/>
      </c>
      <c r="CB218" t="str">
        <f>IF(Table1[[#This Row],[Ledger 3]]="","","No")</f>
        <v/>
      </c>
      <c r="CC218" t="str">
        <f>IF(Table1[[#This Row],[Ledger 3]]="","",IF(Table1[[#This Row],[Effect 3]]="Dr.","Yes","No"))</f>
        <v/>
      </c>
      <c r="CD218" t="str">
        <f>IF(Table1[[#This Row],[Ledger 3]]="","",Table1[[#This Row],[Ledger 3]])</f>
        <v/>
      </c>
      <c r="CE218" t="str">
        <f>IF(Table1[[#This Row],[Ledger 3]]="","",IF(Table1[[#This Row],[Effect 3]]="Dr.",-Table1[[#This Row],[Amount 3]],Table1[[#This Row],[Amount 3]]))</f>
        <v/>
      </c>
      <c r="CH218" t="str">
        <f>IF(Table1[[#This Row],[Ledger 4]]="","","No")</f>
        <v/>
      </c>
      <c r="CI218" t="str">
        <f>IF(Table1[[#This Row],[Ledger 4]]="","",IF(Table1[[#This Row],[Effect 4]]="Dr.","Yes","No"))</f>
        <v/>
      </c>
      <c r="CJ218" t="str">
        <f>IF(Table1[[#This Row],[Ledger 4]]="","",Table1[[#This Row],[Ledger 4]])</f>
        <v/>
      </c>
      <c r="CK218" t="str">
        <f>IF(Table1[[#This Row],[Ledger 4]]="","",IF(Table1[[#This Row],[Effect 4]]="Dr.",-Table1[[#This Row],[Amount 4]],Table1[[#This Row],[Amount 4]]))</f>
        <v/>
      </c>
      <c r="CN218" t="str">
        <f>IF(Table1[[#This Row],[Ledger 5]]="","","No")</f>
        <v/>
      </c>
      <c r="CO218" t="str">
        <f>IF(Table1[[#This Row],[Ledger 5]]="","",IF(Table1[[#This Row],[Effect 5]]="Dr.","Yes","No"))</f>
        <v/>
      </c>
      <c r="CP218" t="str">
        <f>IF(Table1[[#This Row],[Ledger 5]]="","",Table1[[#This Row],[Ledger 5]])</f>
        <v/>
      </c>
      <c r="CQ218" t="str">
        <f>IF(Table1[[#This Row],[Ledger 5]]="","",IF(Table1[[#This Row],[Effect 5]]="Dr.",-Table1[[#This Row],[Amount 5]],Table1[[#This Row],[Amount 5]]))</f>
        <v/>
      </c>
      <c r="CT218" t="str">
        <f>IF(Table1[[#This Row],[Ledger 6]]="","","No")</f>
        <v/>
      </c>
      <c r="CU218" t="str">
        <f>IF(Table1[[#This Row],[Ledger 6]]="","",IF(Table1[[#This Row],[Effect 6]]="Dr.","Yes","No"))</f>
        <v/>
      </c>
      <c r="CV218" t="str">
        <f>IF(Table1[[#This Row],[Ledger 6]]="","",Table1[[#This Row],[Ledger 6]])</f>
        <v/>
      </c>
      <c r="CW218" t="str">
        <f>IF(Table1[[#This Row],[Ledger 6]]="","",IF(Table1[[#This Row],[Effect 6]]="Dr.",-Table1[[#This Row],[Amount 6]],Table1[[#This Row],[Amount 6]]))</f>
        <v/>
      </c>
      <c r="CZ218" t="str">
        <f>IF(Table1[[#This Row],[Ledger 7]]="","","No")</f>
        <v/>
      </c>
      <c r="DA218" t="str">
        <f>IF(Table1[[#This Row],[Ledger 7]]="","",IF(Table1[[#This Row],[Effect 7]]="Dr.","Yes","No"))</f>
        <v/>
      </c>
      <c r="DB218" t="str">
        <f>IF(Table1[[#This Row],[Ledger 7]]="","",Table1[[#This Row],[Ledger 7]])</f>
        <v/>
      </c>
      <c r="DC218" t="str">
        <f>IF(Table1[[#This Row],[Ledger 7]]="","",IF(Table1[[#This Row],[Effect 7]]="Dr.",-Table1[[#This Row],[Amount 7]],Table1[[#This Row],[Amount 7]]))</f>
        <v/>
      </c>
      <c r="DF218" t="str">
        <f>IF(Table1[[#This Row],[Ledger 8]]="","","No")</f>
        <v/>
      </c>
      <c r="DG218" t="str">
        <f>IF(Table1[[#This Row],[Ledger 8]]="","",IF(Table1[[#This Row],[Effect 8]]="Dr.","Yes","No"))</f>
        <v/>
      </c>
      <c r="DH218" t="str">
        <f>IF(Table1[[#This Row],[Ledger 8]]="","",Table1[[#This Row],[Ledger 8]])</f>
        <v/>
      </c>
      <c r="DI218" t="str">
        <f>IF(Table1[[#This Row],[Ledger 8]]="","",IF(Table1[[#This Row],[Effect 8]]="Dr.",-Table1[[#This Row],[Amount 8]],Table1[[#This Row],[Amount 8]]))</f>
        <v/>
      </c>
      <c r="DL218" t="str">
        <f>IF(Table1[[#This Row],[Ledger 9]]="","","No")</f>
        <v/>
      </c>
      <c r="DM218" t="str">
        <f>IF(Table1[[#This Row],[Ledger 9]]="","",IF(Table1[[#This Row],[Effect 9]]="Dr.","Yes","No"))</f>
        <v/>
      </c>
      <c r="DN218" t="str">
        <f>IF(Table1[[#This Row],[Ledger 9]]="","",Table1[[#This Row],[Ledger 9]])</f>
        <v/>
      </c>
      <c r="DO218" t="str">
        <f>IF(Table1[[#This Row],[Ledger 9]]="","",IF(Table1[[#This Row],[Effect 9]]="Dr.",-Table1[[#This Row],[Amount 9]],Table1[[#This Row],[Amount 9]]))</f>
        <v/>
      </c>
      <c r="DR218" t="str">
        <f>IF(Table1[[#This Row],[Ledger 10]]="","","No")</f>
        <v/>
      </c>
      <c r="DS218" t="str">
        <f>IF(Table1[[#This Row],[Ledger 10]]="","",IF(Table1[[#This Row],[Effect 10]]="Dr.","Yes","No"))</f>
        <v/>
      </c>
      <c r="DT218" t="str">
        <f>IF(Table1[[#This Row],[Ledger 10]]="","",Table1[[#This Row],[Ledger 10]])</f>
        <v/>
      </c>
      <c r="DU218" t="str">
        <f>IF(Table1[[#This Row],[Ledger 10]]="","",IF(Table1[[#This Row],[Effect 10]]="Dr.",-Table1[[#This Row],[Amount 10]],Table1[[#This Row],[Amount 10]]))</f>
        <v/>
      </c>
      <c r="DX218" t="str">
        <f>IF(Table1[[#This Row],[Ledger 11]]="","","No")</f>
        <v/>
      </c>
      <c r="DY218" t="str">
        <f>IF(Table1[[#This Row],[Ledger 11]]="","",IF(Table1[[#This Row],[Effect 11]]="Dr.","Yes","No"))</f>
        <v/>
      </c>
      <c r="DZ218" t="str">
        <f>IF(Table1[[#This Row],[Ledger 11]]="","",Table1[[#This Row],[Ledger 11]])</f>
        <v/>
      </c>
      <c r="EA218" t="str">
        <f>IF(Table1[[#This Row],[Ledger 11]]="","",IF(Table1[[#This Row],[Effect 11]]="Dr.",-Table1[[#This Row],[Amount 11]],Table1[[#This Row],[Amount 11]]))</f>
        <v/>
      </c>
      <c r="ED218" t="str">
        <f>IF(Table1[[#This Row],[Ledger 12]]="","","No")</f>
        <v/>
      </c>
      <c r="EE218" t="str">
        <f>IF(Table1[[#This Row],[Ledger 12]]="","",IF(Table1[[#This Row],[Effect 12]]="Dr.","Yes","No"))</f>
        <v/>
      </c>
      <c r="EF218" t="str">
        <f>IF(Table1[[#This Row],[Ledger 12]]="","",Table1[[#This Row],[Ledger 12]])</f>
        <v/>
      </c>
      <c r="EG218" t="str">
        <f>IF(Table1[[#This Row],[Ledger 12]]="","",IF(Table1[[#This Row],[Effect 12]]="Dr.",-Table1[[#This Row],[Amount 12]],Table1[[#This Row],[Amount 12]]))</f>
        <v/>
      </c>
      <c r="EJ218" t="str">
        <f>IF(Table1[[#This Row],[Ledger 13]]="","","No")</f>
        <v/>
      </c>
      <c r="EK218" t="str">
        <f>IF(Table1[[#This Row],[Ledger 13]]="","",IF(Table1[[#This Row],[Effect 13]]="Dr.","Yes","No"))</f>
        <v/>
      </c>
      <c r="EL218" t="str">
        <f>IF(Table1[[#This Row],[Ledger 13]]="","",Table1[[#This Row],[Ledger 13]])</f>
        <v/>
      </c>
      <c r="EM218" t="str">
        <f>IF(Table1[[#This Row],[Ledger 13]]="","",IF(Table1[[#This Row],[Effect 13]]="Dr.",-Table1[[#This Row],[Amount 13]],Table1[[#This Row],[Amount 13]]))</f>
        <v/>
      </c>
      <c r="EP218" t="str">
        <f>IF(Table1[[#This Row],[Ledger 14]]="","","No")</f>
        <v/>
      </c>
      <c r="EQ218" t="str">
        <f>IF(Table1[[#This Row],[Ledger 14]]="","",IF(Table1[[#This Row],[Effect 14]]="Dr.","Yes","No"))</f>
        <v/>
      </c>
      <c r="ER218" t="str">
        <f>IF(Table1[[#This Row],[Ledger 14]]="","",Table1[[#This Row],[Ledger 14]])</f>
        <v/>
      </c>
      <c r="ES218" t="str">
        <f>IF(Table1[[#This Row],[Ledger 14]]="","",IF(Table1[[#This Row],[Effect 14]]="Dr.",-Table1[[#This Row],[Amount 14]],Table1[[#This Row],[Amount 14]]))</f>
        <v/>
      </c>
      <c r="EV218" t="str">
        <f>IF(Table1[[#This Row],[Ledger 15]]="","","No")</f>
        <v/>
      </c>
      <c r="EW218" t="str">
        <f>IF(Table1[[#This Row],[Ledger 15]]="","",IF(Table1[[#This Row],[Effect 15]]="Dr.","Yes","No"))</f>
        <v/>
      </c>
      <c r="EX218" t="str">
        <f>IF(Table1[[#This Row],[Ledger 15]]="","",Table1[[#This Row],[Ledger 15]])</f>
        <v/>
      </c>
      <c r="EY218" t="str">
        <f>IF(Table1[[#This Row],[Ledger 15]]="","",IF(Table1[[#This Row],[Effect 15]]="Dr.",-Table1[[#This Row],[Amount 15]],Table1[[#This Row],[Amount 15]]))</f>
        <v/>
      </c>
      <c r="FD2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8">
        <f>IF(Table1[[#This Row],[Date]]="",0,IF(AND(Table1[[#This Row],[Date]]&gt;=$FE$2,Table1[[#This Row],[Date]]&lt;=$FE$3),0,1))</f>
        <v>0</v>
      </c>
      <c r="FF218">
        <f>IF(Table1[[#This Row],[Date]]="",0,IF(TYPE(VLOOKUP(Table1[[#This Row],[Voucher Type]],Table1[[#All],[Voucher Type Master]],1,FALSE))=16,1,0))</f>
        <v>0</v>
      </c>
      <c r="FG218">
        <f>IF(TYPE(IF(Table1[[#This Row],[Date]]="",0,IF(VLOOKUP(Table1[[#This Row],[Voucher Type]],$FY$5:$FZ$13,2,0)=Table1[[#This Row],[Effect 1]],0,1)))=16,1,0)</f>
        <v>0</v>
      </c>
      <c r="FH2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8">
        <f>IF(LEN(Table1[[#This Row],[Ledger 1]])&gt;0,IF(TYPE(VLOOKUP(Table1[[#This Row],[Ledger 1]],GZ:GZ,1,0))=16,1,0),0)</f>
        <v>0</v>
      </c>
      <c r="FJ218">
        <f>IF(LEN(Table1[[#This Row],[Ledger 2]])&gt;0,IF(TYPE(VLOOKUP(Table1[[#This Row],[Ledger 2]],GZ:GZ,1,0))=16,1,0),0)</f>
        <v>0</v>
      </c>
      <c r="FK218">
        <f>IF(LEN(Table1[[#This Row],[Ledger 3]])&gt;0,IF(TYPE(VLOOKUP(Table1[[#This Row],[Ledger 3]],GZ:GZ,1,0))=16,1,0),0)</f>
        <v>0</v>
      </c>
      <c r="FL218">
        <f>IF(LEN(Table1[[#This Row],[Ledger 4]])&gt;0,IF(TYPE(VLOOKUP(Table1[[#This Row],[Ledger 4]],GZ:GZ,1,0))=16,1,0),0)</f>
        <v>0</v>
      </c>
      <c r="FM218">
        <f>IF(LEN(Table1[[#This Row],[Ledger 5]])&gt;0,IF(TYPE(VLOOKUP(Table1[[#This Row],[Ledger 5]],GZ:GZ,1,0))=16,1,0),0)</f>
        <v>0</v>
      </c>
      <c r="FN218">
        <f>IF(LEN(Table1[[#This Row],[Ledger 6]])&gt;0,IF(TYPE(VLOOKUP(Table1[[#This Row],[Ledger 6]],$GZ:$GZ,1,0))=16,1,0),0)</f>
        <v>0</v>
      </c>
      <c r="FO218">
        <f>IF(LEN(Table1[[#This Row],[Ledger 7]])&gt;0,IF(TYPE(VLOOKUP(Table1[[#This Row],[Ledger 7]],$GZ:$GZ,1,0))=16,1,0),0)</f>
        <v>0</v>
      </c>
      <c r="FP218">
        <f>IF(LEN(Table1[[#This Row],[Ledger 8]])&gt;0,IF(TYPE(VLOOKUP(Table1[[#This Row],[Ledger 8]],$GZ:$GZ,1,0))=16,1,0),0)</f>
        <v>0</v>
      </c>
      <c r="FQ218">
        <f>IF(LEN(Table1[[#This Row],[Ledger 9]])&gt;0,IF(TYPE(VLOOKUP(Table1[[#This Row],[Ledger 9]],$GZ:$GZ,1,0))=16,1,0),0)</f>
        <v>0</v>
      </c>
      <c r="FR218">
        <f>IF(LEN(Table1[[#This Row],[Ledger 10]])&gt;0,IF(TYPE(VLOOKUP(Table1[[#This Row],[Ledger 10]],$GZ:$GZ,1,0))=16,1,0),0)</f>
        <v>0</v>
      </c>
      <c r="FS218">
        <f>IF(LEN(Table1[[#This Row],[Ledger 11]])&gt;0,IF(TYPE(VLOOKUP(Table1[[#This Row],[Ledger 11]],$GZ:$GZ,1,0))=16,1,0),0)</f>
        <v>0</v>
      </c>
      <c r="FT218">
        <f>IF(LEN(Table1[[#This Row],[Ledger 12]])&gt;0,IF(TYPE(VLOOKUP(Table1[[#This Row],[Ledger 12]],$GZ:$GZ,1,0))=16,1,0),0)</f>
        <v>0</v>
      </c>
      <c r="FU218">
        <f>IF(LEN(Table1[[#This Row],[Ledger 13]])&gt;0,IF(TYPE(VLOOKUP(Table1[[#This Row],[Ledger 13]],$GZ:$GZ,1,0))=16,1,0),0)</f>
        <v>0</v>
      </c>
      <c r="FV218">
        <f>IF(LEN(Table1[[#This Row],[Ledger 14]])&gt;0,IF(TYPE(VLOOKUP(Table1[[#This Row],[Ledger 14]],$GZ:$GZ,1,0))=16,1,0),0)</f>
        <v>0</v>
      </c>
      <c r="FW218">
        <f>IF(LEN(Table1[[#This Row],[Ledger 15]])&gt;0,IF(TYPE(VLOOKUP(Table1[[#This Row],[Ledger 15]],$GZ:$GZ,1,0))=16,1,0),0)</f>
        <v>0</v>
      </c>
    </row>
    <row r="219" spans="4:179" ht="33" customHeight="1" x14ac:dyDescent="0.45">
      <c r="D219" s="8">
        <f t="shared" si="12"/>
        <v>214</v>
      </c>
      <c r="E219" s="32"/>
      <c r="F219" s="34"/>
      <c r="G219" s="34"/>
      <c r="H219" s="34"/>
      <c r="I219" s="34"/>
      <c r="J219" s="38"/>
      <c r="K219" s="33"/>
      <c r="L219" s="36"/>
      <c r="M219" s="35"/>
      <c r="N219" s="34"/>
      <c r="O219" s="41"/>
      <c r="P219" s="35"/>
      <c r="Q219" s="34"/>
      <c r="R219" s="37"/>
      <c r="S219" s="35"/>
      <c r="T219" s="34"/>
      <c r="U219" s="37"/>
      <c r="V219" s="35"/>
      <c r="W219" s="34"/>
      <c r="X219" s="37"/>
      <c r="Y219" s="35"/>
      <c r="Z219" s="34"/>
      <c r="AA219" s="37"/>
      <c r="AB219" s="35"/>
      <c r="AC219" s="34"/>
      <c r="AD219" s="37"/>
      <c r="AE219" s="35"/>
      <c r="AF219" s="34"/>
      <c r="AG219" s="37"/>
      <c r="AH219" s="35"/>
      <c r="AI219" s="34"/>
      <c r="AJ219" s="37"/>
      <c r="AK219" s="35"/>
      <c r="AL219" s="34"/>
      <c r="AM219" s="37"/>
      <c r="AN219" s="35"/>
      <c r="AO219" s="34"/>
      <c r="AP219" s="37"/>
      <c r="AQ219" s="35"/>
      <c r="AR219" s="34"/>
      <c r="AS219" s="37"/>
      <c r="AT219" s="35"/>
      <c r="AU219" s="34"/>
      <c r="AV219" s="37"/>
      <c r="AW219" s="35"/>
      <c r="AX219" s="34"/>
      <c r="AY219" s="37"/>
      <c r="AZ219" s="35"/>
      <c r="BA219" s="34"/>
      <c r="BB219" s="37"/>
      <c r="BC2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19" s="7"/>
      <c r="BF219" t="str">
        <f>IF(Table1[[#This Row],[Date]]="","","&amp;lt;VOUCHER REMOTEID="&amp;""""&amp;$A$11&amp;$A$13&amp;ROW()&amp;""""&amp;" VCHTYPE="""&amp;F219&amp;""" ACTION="""&amp;"Create"&amp;"""&amp;gt;")</f>
        <v/>
      </c>
      <c r="BG219" t="str">
        <f>IF(Table1[[#This Row],[Date]]="","",TEXT(Table1[[#This Row],[Date]],"yyyymmdd"))</f>
        <v/>
      </c>
      <c r="BH219" t="str">
        <f>Table1[[#This Row],[Date2]]</f>
        <v/>
      </c>
      <c r="BI219" t="str">
        <f>IF(Table1[[#This Row],[Date]]="","",Table1[[#This Row],[Voucher Type]])</f>
        <v/>
      </c>
      <c r="BJ219" t="str">
        <f>IF(Table1[[#This Row],[Ref No / Invoice No]]="","",Table1[[#This Row],[Ref No / Invoice No]])</f>
        <v/>
      </c>
      <c r="BK219" t="str">
        <f>IF(Table1[[#This Row],[Voucher No]]="","",Table1[[#This Row],[Voucher No]])</f>
        <v/>
      </c>
      <c r="BL219" t="str">
        <f>IF(Table1[[#This Row],[Date]]="","",Table1[[#This Row],[Narration]])</f>
        <v/>
      </c>
      <c r="BM219" t="str">
        <f>IF(Table1[[#This Row],[Date]]="","",$A$11&amp;$A$13&amp;ROW())</f>
        <v/>
      </c>
      <c r="BN219" t="str">
        <f>IF(Table1[[#This Row],[Date]]="","",$A$13)</f>
        <v/>
      </c>
      <c r="BP219" t="str">
        <f>IF(Table1[[#This Row],[Ledger 1]]="","","No")</f>
        <v/>
      </c>
      <c r="BQ219" t="str">
        <f>IF(Table1[[#This Row],[Date]]="","",IF(Table1[[#This Row],[Effect 1]]="Dr.","Yes","No"))</f>
        <v/>
      </c>
      <c r="BR219" t="str">
        <f>IF(Table1[[#This Row],[Date]]="","",Table1[[#This Row],[Ledger 1]])</f>
        <v/>
      </c>
      <c r="BS219" t="str">
        <f>IF(Table1[[#This Row],[Date]]="","",IF(Table1[[#This Row],[Effect 1]]="Dr.",-Table1[[#This Row],[Amount 1]],Table1[[#This Row],[Amount 1]]))</f>
        <v/>
      </c>
      <c r="BV219" t="str">
        <f>IF(Table1[[#This Row],[Ledger 2]]="","","No")</f>
        <v/>
      </c>
      <c r="BW219" t="str">
        <f>IF(Table1[[#This Row],[Date]]="","",IF(Table1[[#This Row],[Effect 2]]="Dr.","Yes","No"))</f>
        <v/>
      </c>
      <c r="BX219" t="str">
        <f>IF(Table1[[#This Row],[Date]]="","",Table1[[#This Row],[Ledger 2]])</f>
        <v/>
      </c>
      <c r="BY219" t="str">
        <f>IF(Table1[[#This Row],[Date]]="","",IF(Table1[[#This Row],[Effect 2]]="Dr.",-Table1[[#This Row],[Amount 2]],Table1[[#This Row],[Amount 2]]))</f>
        <v/>
      </c>
      <c r="CB219" t="str">
        <f>IF(Table1[[#This Row],[Ledger 3]]="","","No")</f>
        <v/>
      </c>
      <c r="CC219" t="str">
        <f>IF(Table1[[#This Row],[Ledger 3]]="","",IF(Table1[[#This Row],[Effect 3]]="Dr.","Yes","No"))</f>
        <v/>
      </c>
      <c r="CD219" t="str">
        <f>IF(Table1[[#This Row],[Ledger 3]]="","",Table1[[#This Row],[Ledger 3]])</f>
        <v/>
      </c>
      <c r="CE219" t="str">
        <f>IF(Table1[[#This Row],[Ledger 3]]="","",IF(Table1[[#This Row],[Effect 3]]="Dr.",-Table1[[#This Row],[Amount 3]],Table1[[#This Row],[Amount 3]]))</f>
        <v/>
      </c>
      <c r="CH219" t="str">
        <f>IF(Table1[[#This Row],[Ledger 4]]="","","No")</f>
        <v/>
      </c>
      <c r="CI219" t="str">
        <f>IF(Table1[[#This Row],[Ledger 4]]="","",IF(Table1[[#This Row],[Effect 4]]="Dr.","Yes","No"))</f>
        <v/>
      </c>
      <c r="CJ219" t="str">
        <f>IF(Table1[[#This Row],[Ledger 4]]="","",Table1[[#This Row],[Ledger 4]])</f>
        <v/>
      </c>
      <c r="CK219" t="str">
        <f>IF(Table1[[#This Row],[Ledger 4]]="","",IF(Table1[[#This Row],[Effect 4]]="Dr.",-Table1[[#This Row],[Amount 4]],Table1[[#This Row],[Amount 4]]))</f>
        <v/>
      </c>
      <c r="CN219" t="str">
        <f>IF(Table1[[#This Row],[Ledger 5]]="","","No")</f>
        <v/>
      </c>
      <c r="CO219" t="str">
        <f>IF(Table1[[#This Row],[Ledger 5]]="","",IF(Table1[[#This Row],[Effect 5]]="Dr.","Yes","No"))</f>
        <v/>
      </c>
      <c r="CP219" t="str">
        <f>IF(Table1[[#This Row],[Ledger 5]]="","",Table1[[#This Row],[Ledger 5]])</f>
        <v/>
      </c>
      <c r="CQ219" t="str">
        <f>IF(Table1[[#This Row],[Ledger 5]]="","",IF(Table1[[#This Row],[Effect 5]]="Dr.",-Table1[[#This Row],[Amount 5]],Table1[[#This Row],[Amount 5]]))</f>
        <v/>
      </c>
      <c r="CT219" t="str">
        <f>IF(Table1[[#This Row],[Ledger 6]]="","","No")</f>
        <v/>
      </c>
      <c r="CU219" t="str">
        <f>IF(Table1[[#This Row],[Ledger 6]]="","",IF(Table1[[#This Row],[Effect 6]]="Dr.","Yes","No"))</f>
        <v/>
      </c>
      <c r="CV219" t="str">
        <f>IF(Table1[[#This Row],[Ledger 6]]="","",Table1[[#This Row],[Ledger 6]])</f>
        <v/>
      </c>
      <c r="CW219" t="str">
        <f>IF(Table1[[#This Row],[Ledger 6]]="","",IF(Table1[[#This Row],[Effect 6]]="Dr.",-Table1[[#This Row],[Amount 6]],Table1[[#This Row],[Amount 6]]))</f>
        <v/>
      </c>
      <c r="CZ219" t="str">
        <f>IF(Table1[[#This Row],[Ledger 7]]="","","No")</f>
        <v/>
      </c>
      <c r="DA219" t="str">
        <f>IF(Table1[[#This Row],[Ledger 7]]="","",IF(Table1[[#This Row],[Effect 7]]="Dr.","Yes","No"))</f>
        <v/>
      </c>
      <c r="DB219" t="str">
        <f>IF(Table1[[#This Row],[Ledger 7]]="","",Table1[[#This Row],[Ledger 7]])</f>
        <v/>
      </c>
      <c r="DC219" t="str">
        <f>IF(Table1[[#This Row],[Ledger 7]]="","",IF(Table1[[#This Row],[Effect 7]]="Dr.",-Table1[[#This Row],[Amount 7]],Table1[[#This Row],[Amount 7]]))</f>
        <v/>
      </c>
      <c r="DF219" t="str">
        <f>IF(Table1[[#This Row],[Ledger 8]]="","","No")</f>
        <v/>
      </c>
      <c r="DG219" t="str">
        <f>IF(Table1[[#This Row],[Ledger 8]]="","",IF(Table1[[#This Row],[Effect 8]]="Dr.","Yes","No"))</f>
        <v/>
      </c>
      <c r="DH219" t="str">
        <f>IF(Table1[[#This Row],[Ledger 8]]="","",Table1[[#This Row],[Ledger 8]])</f>
        <v/>
      </c>
      <c r="DI219" t="str">
        <f>IF(Table1[[#This Row],[Ledger 8]]="","",IF(Table1[[#This Row],[Effect 8]]="Dr.",-Table1[[#This Row],[Amount 8]],Table1[[#This Row],[Amount 8]]))</f>
        <v/>
      </c>
      <c r="DL219" t="str">
        <f>IF(Table1[[#This Row],[Ledger 9]]="","","No")</f>
        <v/>
      </c>
      <c r="DM219" t="str">
        <f>IF(Table1[[#This Row],[Ledger 9]]="","",IF(Table1[[#This Row],[Effect 9]]="Dr.","Yes","No"))</f>
        <v/>
      </c>
      <c r="DN219" t="str">
        <f>IF(Table1[[#This Row],[Ledger 9]]="","",Table1[[#This Row],[Ledger 9]])</f>
        <v/>
      </c>
      <c r="DO219" t="str">
        <f>IF(Table1[[#This Row],[Ledger 9]]="","",IF(Table1[[#This Row],[Effect 9]]="Dr.",-Table1[[#This Row],[Amount 9]],Table1[[#This Row],[Amount 9]]))</f>
        <v/>
      </c>
      <c r="DR219" t="str">
        <f>IF(Table1[[#This Row],[Ledger 10]]="","","No")</f>
        <v/>
      </c>
      <c r="DS219" t="str">
        <f>IF(Table1[[#This Row],[Ledger 10]]="","",IF(Table1[[#This Row],[Effect 10]]="Dr.","Yes","No"))</f>
        <v/>
      </c>
      <c r="DT219" t="str">
        <f>IF(Table1[[#This Row],[Ledger 10]]="","",Table1[[#This Row],[Ledger 10]])</f>
        <v/>
      </c>
      <c r="DU219" t="str">
        <f>IF(Table1[[#This Row],[Ledger 10]]="","",IF(Table1[[#This Row],[Effect 10]]="Dr.",-Table1[[#This Row],[Amount 10]],Table1[[#This Row],[Amount 10]]))</f>
        <v/>
      </c>
      <c r="DX219" t="str">
        <f>IF(Table1[[#This Row],[Ledger 11]]="","","No")</f>
        <v/>
      </c>
      <c r="DY219" t="str">
        <f>IF(Table1[[#This Row],[Ledger 11]]="","",IF(Table1[[#This Row],[Effect 11]]="Dr.","Yes","No"))</f>
        <v/>
      </c>
      <c r="DZ219" t="str">
        <f>IF(Table1[[#This Row],[Ledger 11]]="","",Table1[[#This Row],[Ledger 11]])</f>
        <v/>
      </c>
      <c r="EA219" t="str">
        <f>IF(Table1[[#This Row],[Ledger 11]]="","",IF(Table1[[#This Row],[Effect 11]]="Dr.",-Table1[[#This Row],[Amount 11]],Table1[[#This Row],[Amount 11]]))</f>
        <v/>
      </c>
      <c r="ED219" t="str">
        <f>IF(Table1[[#This Row],[Ledger 12]]="","","No")</f>
        <v/>
      </c>
      <c r="EE219" t="str">
        <f>IF(Table1[[#This Row],[Ledger 12]]="","",IF(Table1[[#This Row],[Effect 12]]="Dr.","Yes","No"))</f>
        <v/>
      </c>
      <c r="EF219" t="str">
        <f>IF(Table1[[#This Row],[Ledger 12]]="","",Table1[[#This Row],[Ledger 12]])</f>
        <v/>
      </c>
      <c r="EG219" t="str">
        <f>IF(Table1[[#This Row],[Ledger 12]]="","",IF(Table1[[#This Row],[Effect 12]]="Dr.",-Table1[[#This Row],[Amount 12]],Table1[[#This Row],[Amount 12]]))</f>
        <v/>
      </c>
      <c r="EJ219" t="str">
        <f>IF(Table1[[#This Row],[Ledger 13]]="","","No")</f>
        <v/>
      </c>
      <c r="EK219" t="str">
        <f>IF(Table1[[#This Row],[Ledger 13]]="","",IF(Table1[[#This Row],[Effect 13]]="Dr.","Yes","No"))</f>
        <v/>
      </c>
      <c r="EL219" t="str">
        <f>IF(Table1[[#This Row],[Ledger 13]]="","",Table1[[#This Row],[Ledger 13]])</f>
        <v/>
      </c>
      <c r="EM219" t="str">
        <f>IF(Table1[[#This Row],[Ledger 13]]="","",IF(Table1[[#This Row],[Effect 13]]="Dr.",-Table1[[#This Row],[Amount 13]],Table1[[#This Row],[Amount 13]]))</f>
        <v/>
      </c>
      <c r="EP219" t="str">
        <f>IF(Table1[[#This Row],[Ledger 14]]="","","No")</f>
        <v/>
      </c>
      <c r="EQ219" t="str">
        <f>IF(Table1[[#This Row],[Ledger 14]]="","",IF(Table1[[#This Row],[Effect 14]]="Dr.","Yes","No"))</f>
        <v/>
      </c>
      <c r="ER219" t="str">
        <f>IF(Table1[[#This Row],[Ledger 14]]="","",Table1[[#This Row],[Ledger 14]])</f>
        <v/>
      </c>
      <c r="ES219" t="str">
        <f>IF(Table1[[#This Row],[Ledger 14]]="","",IF(Table1[[#This Row],[Effect 14]]="Dr.",-Table1[[#This Row],[Amount 14]],Table1[[#This Row],[Amount 14]]))</f>
        <v/>
      </c>
      <c r="EV219" t="str">
        <f>IF(Table1[[#This Row],[Ledger 15]]="","","No")</f>
        <v/>
      </c>
      <c r="EW219" t="str">
        <f>IF(Table1[[#This Row],[Ledger 15]]="","",IF(Table1[[#This Row],[Effect 15]]="Dr.","Yes","No"))</f>
        <v/>
      </c>
      <c r="EX219" t="str">
        <f>IF(Table1[[#This Row],[Ledger 15]]="","",Table1[[#This Row],[Ledger 15]])</f>
        <v/>
      </c>
      <c r="EY219" t="str">
        <f>IF(Table1[[#This Row],[Ledger 15]]="","",IF(Table1[[#This Row],[Effect 15]]="Dr.",-Table1[[#This Row],[Amount 15]],Table1[[#This Row],[Amount 15]]))</f>
        <v/>
      </c>
      <c r="FD2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19">
        <f>IF(Table1[[#This Row],[Date]]="",0,IF(AND(Table1[[#This Row],[Date]]&gt;=$FE$2,Table1[[#This Row],[Date]]&lt;=$FE$3),0,1))</f>
        <v>0</v>
      </c>
      <c r="FF219">
        <f>IF(Table1[[#This Row],[Date]]="",0,IF(TYPE(VLOOKUP(Table1[[#This Row],[Voucher Type]],Table1[[#All],[Voucher Type Master]],1,FALSE))=16,1,0))</f>
        <v>0</v>
      </c>
      <c r="FG219">
        <f>IF(TYPE(IF(Table1[[#This Row],[Date]]="",0,IF(VLOOKUP(Table1[[#This Row],[Voucher Type]],$FY$5:$FZ$13,2,0)=Table1[[#This Row],[Effect 1]],0,1)))=16,1,0)</f>
        <v>0</v>
      </c>
      <c r="FH2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19">
        <f>IF(LEN(Table1[[#This Row],[Ledger 1]])&gt;0,IF(TYPE(VLOOKUP(Table1[[#This Row],[Ledger 1]],GZ:GZ,1,0))=16,1,0),0)</f>
        <v>0</v>
      </c>
      <c r="FJ219">
        <f>IF(LEN(Table1[[#This Row],[Ledger 2]])&gt;0,IF(TYPE(VLOOKUP(Table1[[#This Row],[Ledger 2]],GZ:GZ,1,0))=16,1,0),0)</f>
        <v>0</v>
      </c>
      <c r="FK219">
        <f>IF(LEN(Table1[[#This Row],[Ledger 3]])&gt;0,IF(TYPE(VLOOKUP(Table1[[#This Row],[Ledger 3]],GZ:GZ,1,0))=16,1,0),0)</f>
        <v>0</v>
      </c>
      <c r="FL219">
        <f>IF(LEN(Table1[[#This Row],[Ledger 4]])&gt;0,IF(TYPE(VLOOKUP(Table1[[#This Row],[Ledger 4]],GZ:GZ,1,0))=16,1,0),0)</f>
        <v>0</v>
      </c>
      <c r="FM219">
        <f>IF(LEN(Table1[[#This Row],[Ledger 5]])&gt;0,IF(TYPE(VLOOKUP(Table1[[#This Row],[Ledger 5]],GZ:GZ,1,0))=16,1,0),0)</f>
        <v>0</v>
      </c>
      <c r="FN219">
        <f>IF(LEN(Table1[[#This Row],[Ledger 6]])&gt;0,IF(TYPE(VLOOKUP(Table1[[#This Row],[Ledger 6]],$GZ:$GZ,1,0))=16,1,0),0)</f>
        <v>0</v>
      </c>
      <c r="FO219">
        <f>IF(LEN(Table1[[#This Row],[Ledger 7]])&gt;0,IF(TYPE(VLOOKUP(Table1[[#This Row],[Ledger 7]],$GZ:$GZ,1,0))=16,1,0),0)</f>
        <v>0</v>
      </c>
      <c r="FP219">
        <f>IF(LEN(Table1[[#This Row],[Ledger 8]])&gt;0,IF(TYPE(VLOOKUP(Table1[[#This Row],[Ledger 8]],$GZ:$GZ,1,0))=16,1,0),0)</f>
        <v>0</v>
      </c>
      <c r="FQ219">
        <f>IF(LEN(Table1[[#This Row],[Ledger 9]])&gt;0,IF(TYPE(VLOOKUP(Table1[[#This Row],[Ledger 9]],$GZ:$GZ,1,0))=16,1,0),0)</f>
        <v>0</v>
      </c>
      <c r="FR219">
        <f>IF(LEN(Table1[[#This Row],[Ledger 10]])&gt;0,IF(TYPE(VLOOKUP(Table1[[#This Row],[Ledger 10]],$GZ:$GZ,1,0))=16,1,0),0)</f>
        <v>0</v>
      </c>
      <c r="FS219">
        <f>IF(LEN(Table1[[#This Row],[Ledger 11]])&gt;0,IF(TYPE(VLOOKUP(Table1[[#This Row],[Ledger 11]],$GZ:$GZ,1,0))=16,1,0),0)</f>
        <v>0</v>
      </c>
      <c r="FT219">
        <f>IF(LEN(Table1[[#This Row],[Ledger 12]])&gt;0,IF(TYPE(VLOOKUP(Table1[[#This Row],[Ledger 12]],$GZ:$GZ,1,0))=16,1,0),0)</f>
        <v>0</v>
      </c>
      <c r="FU219">
        <f>IF(LEN(Table1[[#This Row],[Ledger 13]])&gt;0,IF(TYPE(VLOOKUP(Table1[[#This Row],[Ledger 13]],$GZ:$GZ,1,0))=16,1,0),0)</f>
        <v>0</v>
      </c>
      <c r="FV219">
        <f>IF(LEN(Table1[[#This Row],[Ledger 14]])&gt;0,IF(TYPE(VLOOKUP(Table1[[#This Row],[Ledger 14]],$GZ:$GZ,1,0))=16,1,0),0)</f>
        <v>0</v>
      </c>
      <c r="FW219">
        <f>IF(LEN(Table1[[#This Row],[Ledger 15]])&gt;0,IF(TYPE(VLOOKUP(Table1[[#This Row],[Ledger 15]],$GZ:$GZ,1,0))=16,1,0),0)</f>
        <v>0</v>
      </c>
    </row>
    <row r="220" spans="4:179" ht="33" customHeight="1" x14ac:dyDescent="0.45">
      <c r="D220" s="8">
        <f t="shared" si="12"/>
        <v>215</v>
      </c>
      <c r="E220" s="32"/>
      <c r="F220" s="34"/>
      <c r="G220" s="34"/>
      <c r="H220" s="34"/>
      <c r="I220" s="34"/>
      <c r="J220" s="38"/>
      <c r="K220" s="33"/>
      <c r="L220" s="36"/>
      <c r="M220" s="35"/>
      <c r="N220" s="34"/>
      <c r="O220" s="41"/>
      <c r="P220" s="35"/>
      <c r="Q220" s="34"/>
      <c r="R220" s="37"/>
      <c r="S220" s="35"/>
      <c r="T220" s="34"/>
      <c r="U220" s="37"/>
      <c r="V220" s="35"/>
      <c r="W220" s="34"/>
      <c r="X220" s="37"/>
      <c r="Y220" s="35"/>
      <c r="Z220" s="34"/>
      <c r="AA220" s="37"/>
      <c r="AB220" s="35"/>
      <c r="AC220" s="34"/>
      <c r="AD220" s="37"/>
      <c r="AE220" s="35"/>
      <c r="AF220" s="34"/>
      <c r="AG220" s="37"/>
      <c r="AH220" s="35"/>
      <c r="AI220" s="34"/>
      <c r="AJ220" s="37"/>
      <c r="AK220" s="35"/>
      <c r="AL220" s="34"/>
      <c r="AM220" s="37"/>
      <c r="AN220" s="35"/>
      <c r="AO220" s="34"/>
      <c r="AP220" s="37"/>
      <c r="AQ220" s="35"/>
      <c r="AR220" s="34"/>
      <c r="AS220" s="37"/>
      <c r="AT220" s="35"/>
      <c r="AU220" s="34"/>
      <c r="AV220" s="37"/>
      <c r="AW220" s="35"/>
      <c r="AX220" s="34"/>
      <c r="AY220" s="37"/>
      <c r="AZ220" s="35"/>
      <c r="BA220" s="34"/>
      <c r="BB220" s="37"/>
      <c r="BC2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0" s="7"/>
      <c r="BF220" t="str">
        <f>IF(Table1[[#This Row],[Date]]="","","&amp;lt;VOUCHER REMOTEID="&amp;""""&amp;$A$11&amp;$A$13&amp;ROW()&amp;""""&amp;" VCHTYPE="""&amp;F220&amp;""" ACTION="""&amp;"Create"&amp;"""&amp;gt;")</f>
        <v/>
      </c>
      <c r="BG220" t="str">
        <f>IF(Table1[[#This Row],[Date]]="","",TEXT(Table1[[#This Row],[Date]],"yyyymmdd"))</f>
        <v/>
      </c>
      <c r="BH220" t="str">
        <f>Table1[[#This Row],[Date2]]</f>
        <v/>
      </c>
      <c r="BI220" t="str">
        <f>IF(Table1[[#This Row],[Date]]="","",Table1[[#This Row],[Voucher Type]])</f>
        <v/>
      </c>
      <c r="BJ220" t="str">
        <f>IF(Table1[[#This Row],[Ref No / Invoice No]]="","",Table1[[#This Row],[Ref No / Invoice No]])</f>
        <v/>
      </c>
      <c r="BK220" t="str">
        <f>IF(Table1[[#This Row],[Voucher No]]="","",Table1[[#This Row],[Voucher No]])</f>
        <v/>
      </c>
      <c r="BL220" t="str">
        <f>IF(Table1[[#This Row],[Date]]="","",Table1[[#This Row],[Narration]])</f>
        <v/>
      </c>
      <c r="BM220" t="str">
        <f>IF(Table1[[#This Row],[Date]]="","",$A$11&amp;$A$13&amp;ROW())</f>
        <v/>
      </c>
      <c r="BN220" t="str">
        <f>IF(Table1[[#This Row],[Date]]="","",$A$13)</f>
        <v/>
      </c>
      <c r="BP220" t="str">
        <f>IF(Table1[[#This Row],[Ledger 1]]="","","No")</f>
        <v/>
      </c>
      <c r="BQ220" t="str">
        <f>IF(Table1[[#This Row],[Date]]="","",IF(Table1[[#This Row],[Effect 1]]="Dr.","Yes","No"))</f>
        <v/>
      </c>
      <c r="BR220" t="str">
        <f>IF(Table1[[#This Row],[Date]]="","",Table1[[#This Row],[Ledger 1]])</f>
        <v/>
      </c>
      <c r="BS220" t="str">
        <f>IF(Table1[[#This Row],[Date]]="","",IF(Table1[[#This Row],[Effect 1]]="Dr.",-Table1[[#This Row],[Amount 1]],Table1[[#This Row],[Amount 1]]))</f>
        <v/>
      </c>
      <c r="BV220" t="str">
        <f>IF(Table1[[#This Row],[Ledger 2]]="","","No")</f>
        <v/>
      </c>
      <c r="BW220" t="str">
        <f>IF(Table1[[#This Row],[Date]]="","",IF(Table1[[#This Row],[Effect 2]]="Dr.","Yes","No"))</f>
        <v/>
      </c>
      <c r="BX220" t="str">
        <f>IF(Table1[[#This Row],[Date]]="","",Table1[[#This Row],[Ledger 2]])</f>
        <v/>
      </c>
      <c r="BY220" t="str">
        <f>IF(Table1[[#This Row],[Date]]="","",IF(Table1[[#This Row],[Effect 2]]="Dr.",-Table1[[#This Row],[Amount 2]],Table1[[#This Row],[Amount 2]]))</f>
        <v/>
      </c>
      <c r="CB220" t="str">
        <f>IF(Table1[[#This Row],[Ledger 3]]="","","No")</f>
        <v/>
      </c>
      <c r="CC220" t="str">
        <f>IF(Table1[[#This Row],[Ledger 3]]="","",IF(Table1[[#This Row],[Effect 3]]="Dr.","Yes","No"))</f>
        <v/>
      </c>
      <c r="CD220" t="str">
        <f>IF(Table1[[#This Row],[Ledger 3]]="","",Table1[[#This Row],[Ledger 3]])</f>
        <v/>
      </c>
      <c r="CE220" t="str">
        <f>IF(Table1[[#This Row],[Ledger 3]]="","",IF(Table1[[#This Row],[Effect 3]]="Dr.",-Table1[[#This Row],[Amount 3]],Table1[[#This Row],[Amount 3]]))</f>
        <v/>
      </c>
      <c r="CH220" t="str">
        <f>IF(Table1[[#This Row],[Ledger 4]]="","","No")</f>
        <v/>
      </c>
      <c r="CI220" t="str">
        <f>IF(Table1[[#This Row],[Ledger 4]]="","",IF(Table1[[#This Row],[Effect 4]]="Dr.","Yes","No"))</f>
        <v/>
      </c>
      <c r="CJ220" t="str">
        <f>IF(Table1[[#This Row],[Ledger 4]]="","",Table1[[#This Row],[Ledger 4]])</f>
        <v/>
      </c>
      <c r="CK220" t="str">
        <f>IF(Table1[[#This Row],[Ledger 4]]="","",IF(Table1[[#This Row],[Effect 4]]="Dr.",-Table1[[#This Row],[Amount 4]],Table1[[#This Row],[Amount 4]]))</f>
        <v/>
      </c>
      <c r="CN220" t="str">
        <f>IF(Table1[[#This Row],[Ledger 5]]="","","No")</f>
        <v/>
      </c>
      <c r="CO220" t="str">
        <f>IF(Table1[[#This Row],[Ledger 5]]="","",IF(Table1[[#This Row],[Effect 5]]="Dr.","Yes","No"))</f>
        <v/>
      </c>
      <c r="CP220" t="str">
        <f>IF(Table1[[#This Row],[Ledger 5]]="","",Table1[[#This Row],[Ledger 5]])</f>
        <v/>
      </c>
      <c r="CQ220" t="str">
        <f>IF(Table1[[#This Row],[Ledger 5]]="","",IF(Table1[[#This Row],[Effect 5]]="Dr.",-Table1[[#This Row],[Amount 5]],Table1[[#This Row],[Amount 5]]))</f>
        <v/>
      </c>
      <c r="CT220" t="str">
        <f>IF(Table1[[#This Row],[Ledger 6]]="","","No")</f>
        <v/>
      </c>
      <c r="CU220" t="str">
        <f>IF(Table1[[#This Row],[Ledger 6]]="","",IF(Table1[[#This Row],[Effect 6]]="Dr.","Yes","No"))</f>
        <v/>
      </c>
      <c r="CV220" t="str">
        <f>IF(Table1[[#This Row],[Ledger 6]]="","",Table1[[#This Row],[Ledger 6]])</f>
        <v/>
      </c>
      <c r="CW220" t="str">
        <f>IF(Table1[[#This Row],[Ledger 6]]="","",IF(Table1[[#This Row],[Effect 6]]="Dr.",-Table1[[#This Row],[Amount 6]],Table1[[#This Row],[Amount 6]]))</f>
        <v/>
      </c>
      <c r="CZ220" t="str">
        <f>IF(Table1[[#This Row],[Ledger 7]]="","","No")</f>
        <v/>
      </c>
      <c r="DA220" t="str">
        <f>IF(Table1[[#This Row],[Ledger 7]]="","",IF(Table1[[#This Row],[Effect 7]]="Dr.","Yes","No"))</f>
        <v/>
      </c>
      <c r="DB220" t="str">
        <f>IF(Table1[[#This Row],[Ledger 7]]="","",Table1[[#This Row],[Ledger 7]])</f>
        <v/>
      </c>
      <c r="DC220" t="str">
        <f>IF(Table1[[#This Row],[Ledger 7]]="","",IF(Table1[[#This Row],[Effect 7]]="Dr.",-Table1[[#This Row],[Amount 7]],Table1[[#This Row],[Amount 7]]))</f>
        <v/>
      </c>
      <c r="DF220" t="str">
        <f>IF(Table1[[#This Row],[Ledger 8]]="","","No")</f>
        <v/>
      </c>
      <c r="DG220" t="str">
        <f>IF(Table1[[#This Row],[Ledger 8]]="","",IF(Table1[[#This Row],[Effect 8]]="Dr.","Yes","No"))</f>
        <v/>
      </c>
      <c r="DH220" t="str">
        <f>IF(Table1[[#This Row],[Ledger 8]]="","",Table1[[#This Row],[Ledger 8]])</f>
        <v/>
      </c>
      <c r="DI220" t="str">
        <f>IF(Table1[[#This Row],[Ledger 8]]="","",IF(Table1[[#This Row],[Effect 8]]="Dr.",-Table1[[#This Row],[Amount 8]],Table1[[#This Row],[Amount 8]]))</f>
        <v/>
      </c>
      <c r="DL220" t="str">
        <f>IF(Table1[[#This Row],[Ledger 9]]="","","No")</f>
        <v/>
      </c>
      <c r="DM220" t="str">
        <f>IF(Table1[[#This Row],[Ledger 9]]="","",IF(Table1[[#This Row],[Effect 9]]="Dr.","Yes","No"))</f>
        <v/>
      </c>
      <c r="DN220" t="str">
        <f>IF(Table1[[#This Row],[Ledger 9]]="","",Table1[[#This Row],[Ledger 9]])</f>
        <v/>
      </c>
      <c r="DO220" t="str">
        <f>IF(Table1[[#This Row],[Ledger 9]]="","",IF(Table1[[#This Row],[Effect 9]]="Dr.",-Table1[[#This Row],[Amount 9]],Table1[[#This Row],[Amount 9]]))</f>
        <v/>
      </c>
      <c r="DR220" t="str">
        <f>IF(Table1[[#This Row],[Ledger 10]]="","","No")</f>
        <v/>
      </c>
      <c r="DS220" t="str">
        <f>IF(Table1[[#This Row],[Ledger 10]]="","",IF(Table1[[#This Row],[Effect 10]]="Dr.","Yes","No"))</f>
        <v/>
      </c>
      <c r="DT220" t="str">
        <f>IF(Table1[[#This Row],[Ledger 10]]="","",Table1[[#This Row],[Ledger 10]])</f>
        <v/>
      </c>
      <c r="DU220" t="str">
        <f>IF(Table1[[#This Row],[Ledger 10]]="","",IF(Table1[[#This Row],[Effect 10]]="Dr.",-Table1[[#This Row],[Amount 10]],Table1[[#This Row],[Amount 10]]))</f>
        <v/>
      </c>
      <c r="DX220" t="str">
        <f>IF(Table1[[#This Row],[Ledger 11]]="","","No")</f>
        <v/>
      </c>
      <c r="DY220" t="str">
        <f>IF(Table1[[#This Row],[Ledger 11]]="","",IF(Table1[[#This Row],[Effect 11]]="Dr.","Yes","No"))</f>
        <v/>
      </c>
      <c r="DZ220" t="str">
        <f>IF(Table1[[#This Row],[Ledger 11]]="","",Table1[[#This Row],[Ledger 11]])</f>
        <v/>
      </c>
      <c r="EA220" t="str">
        <f>IF(Table1[[#This Row],[Ledger 11]]="","",IF(Table1[[#This Row],[Effect 11]]="Dr.",-Table1[[#This Row],[Amount 11]],Table1[[#This Row],[Amount 11]]))</f>
        <v/>
      </c>
      <c r="ED220" t="str">
        <f>IF(Table1[[#This Row],[Ledger 12]]="","","No")</f>
        <v/>
      </c>
      <c r="EE220" t="str">
        <f>IF(Table1[[#This Row],[Ledger 12]]="","",IF(Table1[[#This Row],[Effect 12]]="Dr.","Yes","No"))</f>
        <v/>
      </c>
      <c r="EF220" t="str">
        <f>IF(Table1[[#This Row],[Ledger 12]]="","",Table1[[#This Row],[Ledger 12]])</f>
        <v/>
      </c>
      <c r="EG220" t="str">
        <f>IF(Table1[[#This Row],[Ledger 12]]="","",IF(Table1[[#This Row],[Effect 12]]="Dr.",-Table1[[#This Row],[Amount 12]],Table1[[#This Row],[Amount 12]]))</f>
        <v/>
      </c>
      <c r="EJ220" t="str">
        <f>IF(Table1[[#This Row],[Ledger 13]]="","","No")</f>
        <v/>
      </c>
      <c r="EK220" t="str">
        <f>IF(Table1[[#This Row],[Ledger 13]]="","",IF(Table1[[#This Row],[Effect 13]]="Dr.","Yes","No"))</f>
        <v/>
      </c>
      <c r="EL220" t="str">
        <f>IF(Table1[[#This Row],[Ledger 13]]="","",Table1[[#This Row],[Ledger 13]])</f>
        <v/>
      </c>
      <c r="EM220" t="str">
        <f>IF(Table1[[#This Row],[Ledger 13]]="","",IF(Table1[[#This Row],[Effect 13]]="Dr.",-Table1[[#This Row],[Amount 13]],Table1[[#This Row],[Amount 13]]))</f>
        <v/>
      </c>
      <c r="EP220" t="str">
        <f>IF(Table1[[#This Row],[Ledger 14]]="","","No")</f>
        <v/>
      </c>
      <c r="EQ220" t="str">
        <f>IF(Table1[[#This Row],[Ledger 14]]="","",IF(Table1[[#This Row],[Effect 14]]="Dr.","Yes","No"))</f>
        <v/>
      </c>
      <c r="ER220" t="str">
        <f>IF(Table1[[#This Row],[Ledger 14]]="","",Table1[[#This Row],[Ledger 14]])</f>
        <v/>
      </c>
      <c r="ES220" t="str">
        <f>IF(Table1[[#This Row],[Ledger 14]]="","",IF(Table1[[#This Row],[Effect 14]]="Dr.",-Table1[[#This Row],[Amount 14]],Table1[[#This Row],[Amount 14]]))</f>
        <v/>
      </c>
      <c r="EV220" t="str">
        <f>IF(Table1[[#This Row],[Ledger 15]]="","","No")</f>
        <v/>
      </c>
      <c r="EW220" t="str">
        <f>IF(Table1[[#This Row],[Ledger 15]]="","",IF(Table1[[#This Row],[Effect 15]]="Dr.","Yes","No"))</f>
        <v/>
      </c>
      <c r="EX220" t="str">
        <f>IF(Table1[[#This Row],[Ledger 15]]="","",Table1[[#This Row],[Ledger 15]])</f>
        <v/>
      </c>
      <c r="EY220" t="str">
        <f>IF(Table1[[#This Row],[Ledger 15]]="","",IF(Table1[[#This Row],[Effect 15]]="Dr.",-Table1[[#This Row],[Amount 15]],Table1[[#This Row],[Amount 15]]))</f>
        <v/>
      </c>
      <c r="FD2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0">
        <f>IF(Table1[[#This Row],[Date]]="",0,IF(AND(Table1[[#This Row],[Date]]&gt;=$FE$2,Table1[[#This Row],[Date]]&lt;=$FE$3),0,1))</f>
        <v>0</v>
      </c>
      <c r="FF220">
        <f>IF(Table1[[#This Row],[Date]]="",0,IF(TYPE(VLOOKUP(Table1[[#This Row],[Voucher Type]],Table1[[#All],[Voucher Type Master]],1,FALSE))=16,1,0))</f>
        <v>0</v>
      </c>
      <c r="FG220">
        <f>IF(TYPE(IF(Table1[[#This Row],[Date]]="",0,IF(VLOOKUP(Table1[[#This Row],[Voucher Type]],$FY$5:$FZ$13,2,0)=Table1[[#This Row],[Effect 1]],0,1)))=16,1,0)</f>
        <v>0</v>
      </c>
      <c r="FH2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0">
        <f>IF(LEN(Table1[[#This Row],[Ledger 1]])&gt;0,IF(TYPE(VLOOKUP(Table1[[#This Row],[Ledger 1]],GZ:GZ,1,0))=16,1,0),0)</f>
        <v>0</v>
      </c>
      <c r="FJ220">
        <f>IF(LEN(Table1[[#This Row],[Ledger 2]])&gt;0,IF(TYPE(VLOOKUP(Table1[[#This Row],[Ledger 2]],GZ:GZ,1,0))=16,1,0),0)</f>
        <v>0</v>
      </c>
      <c r="FK220">
        <f>IF(LEN(Table1[[#This Row],[Ledger 3]])&gt;0,IF(TYPE(VLOOKUP(Table1[[#This Row],[Ledger 3]],GZ:GZ,1,0))=16,1,0),0)</f>
        <v>0</v>
      </c>
      <c r="FL220">
        <f>IF(LEN(Table1[[#This Row],[Ledger 4]])&gt;0,IF(TYPE(VLOOKUP(Table1[[#This Row],[Ledger 4]],GZ:GZ,1,0))=16,1,0),0)</f>
        <v>0</v>
      </c>
      <c r="FM220">
        <f>IF(LEN(Table1[[#This Row],[Ledger 5]])&gt;0,IF(TYPE(VLOOKUP(Table1[[#This Row],[Ledger 5]],GZ:GZ,1,0))=16,1,0),0)</f>
        <v>0</v>
      </c>
      <c r="FN220">
        <f>IF(LEN(Table1[[#This Row],[Ledger 6]])&gt;0,IF(TYPE(VLOOKUP(Table1[[#This Row],[Ledger 6]],$GZ:$GZ,1,0))=16,1,0),0)</f>
        <v>0</v>
      </c>
      <c r="FO220">
        <f>IF(LEN(Table1[[#This Row],[Ledger 7]])&gt;0,IF(TYPE(VLOOKUP(Table1[[#This Row],[Ledger 7]],$GZ:$GZ,1,0))=16,1,0),0)</f>
        <v>0</v>
      </c>
      <c r="FP220">
        <f>IF(LEN(Table1[[#This Row],[Ledger 8]])&gt;0,IF(TYPE(VLOOKUP(Table1[[#This Row],[Ledger 8]],$GZ:$GZ,1,0))=16,1,0),0)</f>
        <v>0</v>
      </c>
      <c r="FQ220">
        <f>IF(LEN(Table1[[#This Row],[Ledger 9]])&gt;0,IF(TYPE(VLOOKUP(Table1[[#This Row],[Ledger 9]],$GZ:$GZ,1,0))=16,1,0),0)</f>
        <v>0</v>
      </c>
      <c r="FR220">
        <f>IF(LEN(Table1[[#This Row],[Ledger 10]])&gt;0,IF(TYPE(VLOOKUP(Table1[[#This Row],[Ledger 10]],$GZ:$GZ,1,0))=16,1,0),0)</f>
        <v>0</v>
      </c>
      <c r="FS220">
        <f>IF(LEN(Table1[[#This Row],[Ledger 11]])&gt;0,IF(TYPE(VLOOKUP(Table1[[#This Row],[Ledger 11]],$GZ:$GZ,1,0))=16,1,0),0)</f>
        <v>0</v>
      </c>
      <c r="FT220">
        <f>IF(LEN(Table1[[#This Row],[Ledger 12]])&gt;0,IF(TYPE(VLOOKUP(Table1[[#This Row],[Ledger 12]],$GZ:$GZ,1,0))=16,1,0),0)</f>
        <v>0</v>
      </c>
      <c r="FU220">
        <f>IF(LEN(Table1[[#This Row],[Ledger 13]])&gt;0,IF(TYPE(VLOOKUP(Table1[[#This Row],[Ledger 13]],$GZ:$GZ,1,0))=16,1,0),0)</f>
        <v>0</v>
      </c>
      <c r="FV220">
        <f>IF(LEN(Table1[[#This Row],[Ledger 14]])&gt;0,IF(TYPE(VLOOKUP(Table1[[#This Row],[Ledger 14]],$GZ:$GZ,1,0))=16,1,0),0)</f>
        <v>0</v>
      </c>
      <c r="FW220">
        <f>IF(LEN(Table1[[#This Row],[Ledger 15]])&gt;0,IF(TYPE(VLOOKUP(Table1[[#This Row],[Ledger 15]],$GZ:$GZ,1,0))=16,1,0),0)</f>
        <v>0</v>
      </c>
    </row>
    <row r="221" spans="4:179" ht="33" customHeight="1" x14ac:dyDescent="0.45">
      <c r="D221" s="8">
        <f t="shared" si="12"/>
        <v>216</v>
      </c>
      <c r="E221" s="32"/>
      <c r="F221" s="34"/>
      <c r="G221" s="34"/>
      <c r="H221" s="34"/>
      <c r="I221" s="34"/>
      <c r="J221" s="38"/>
      <c r="K221" s="33"/>
      <c r="L221" s="36"/>
      <c r="M221" s="35"/>
      <c r="N221" s="34"/>
      <c r="O221" s="41"/>
      <c r="P221" s="35"/>
      <c r="Q221" s="34"/>
      <c r="R221" s="37"/>
      <c r="S221" s="35"/>
      <c r="T221" s="34"/>
      <c r="U221" s="37"/>
      <c r="V221" s="35"/>
      <c r="W221" s="34"/>
      <c r="X221" s="37"/>
      <c r="Y221" s="35"/>
      <c r="Z221" s="34"/>
      <c r="AA221" s="37"/>
      <c r="AB221" s="35"/>
      <c r="AC221" s="34"/>
      <c r="AD221" s="37"/>
      <c r="AE221" s="35"/>
      <c r="AF221" s="34"/>
      <c r="AG221" s="37"/>
      <c r="AH221" s="35"/>
      <c r="AI221" s="34"/>
      <c r="AJ221" s="37"/>
      <c r="AK221" s="35"/>
      <c r="AL221" s="34"/>
      <c r="AM221" s="37"/>
      <c r="AN221" s="35"/>
      <c r="AO221" s="34"/>
      <c r="AP221" s="37"/>
      <c r="AQ221" s="35"/>
      <c r="AR221" s="34"/>
      <c r="AS221" s="37"/>
      <c r="AT221" s="35"/>
      <c r="AU221" s="34"/>
      <c r="AV221" s="37"/>
      <c r="AW221" s="35"/>
      <c r="AX221" s="34"/>
      <c r="AY221" s="37"/>
      <c r="AZ221" s="35"/>
      <c r="BA221" s="34"/>
      <c r="BB221" s="37"/>
      <c r="BC2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1" s="7"/>
      <c r="BF221" t="str">
        <f>IF(Table1[[#This Row],[Date]]="","","&amp;lt;VOUCHER REMOTEID="&amp;""""&amp;$A$11&amp;$A$13&amp;ROW()&amp;""""&amp;" VCHTYPE="""&amp;F221&amp;""" ACTION="""&amp;"Create"&amp;"""&amp;gt;")</f>
        <v/>
      </c>
      <c r="BG221" t="str">
        <f>IF(Table1[[#This Row],[Date]]="","",TEXT(Table1[[#This Row],[Date]],"yyyymmdd"))</f>
        <v/>
      </c>
      <c r="BH221" t="str">
        <f>Table1[[#This Row],[Date2]]</f>
        <v/>
      </c>
      <c r="BI221" t="str">
        <f>IF(Table1[[#This Row],[Date]]="","",Table1[[#This Row],[Voucher Type]])</f>
        <v/>
      </c>
      <c r="BJ221" t="str">
        <f>IF(Table1[[#This Row],[Ref No / Invoice No]]="","",Table1[[#This Row],[Ref No / Invoice No]])</f>
        <v/>
      </c>
      <c r="BK221" t="str">
        <f>IF(Table1[[#This Row],[Voucher No]]="","",Table1[[#This Row],[Voucher No]])</f>
        <v/>
      </c>
      <c r="BL221" t="str">
        <f>IF(Table1[[#This Row],[Date]]="","",Table1[[#This Row],[Narration]])</f>
        <v/>
      </c>
      <c r="BM221" t="str">
        <f>IF(Table1[[#This Row],[Date]]="","",$A$11&amp;$A$13&amp;ROW())</f>
        <v/>
      </c>
      <c r="BN221" t="str">
        <f>IF(Table1[[#This Row],[Date]]="","",$A$13)</f>
        <v/>
      </c>
      <c r="BP221" t="str">
        <f>IF(Table1[[#This Row],[Ledger 1]]="","","No")</f>
        <v/>
      </c>
      <c r="BQ221" t="str">
        <f>IF(Table1[[#This Row],[Date]]="","",IF(Table1[[#This Row],[Effect 1]]="Dr.","Yes","No"))</f>
        <v/>
      </c>
      <c r="BR221" t="str">
        <f>IF(Table1[[#This Row],[Date]]="","",Table1[[#This Row],[Ledger 1]])</f>
        <v/>
      </c>
      <c r="BS221" t="str">
        <f>IF(Table1[[#This Row],[Date]]="","",IF(Table1[[#This Row],[Effect 1]]="Dr.",-Table1[[#This Row],[Amount 1]],Table1[[#This Row],[Amount 1]]))</f>
        <v/>
      </c>
      <c r="BV221" t="str">
        <f>IF(Table1[[#This Row],[Ledger 2]]="","","No")</f>
        <v/>
      </c>
      <c r="BW221" t="str">
        <f>IF(Table1[[#This Row],[Date]]="","",IF(Table1[[#This Row],[Effect 2]]="Dr.","Yes","No"))</f>
        <v/>
      </c>
      <c r="BX221" t="str">
        <f>IF(Table1[[#This Row],[Date]]="","",Table1[[#This Row],[Ledger 2]])</f>
        <v/>
      </c>
      <c r="BY221" t="str">
        <f>IF(Table1[[#This Row],[Date]]="","",IF(Table1[[#This Row],[Effect 2]]="Dr.",-Table1[[#This Row],[Amount 2]],Table1[[#This Row],[Amount 2]]))</f>
        <v/>
      </c>
      <c r="CB221" t="str">
        <f>IF(Table1[[#This Row],[Ledger 3]]="","","No")</f>
        <v/>
      </c>
      <c r="CC221" t="str">
        <f>IF(Table1[[#This Row],[Ledger 3]]="","",IF(Table1[[#This Row],[Effect 3]]="Dr.","Yes","No"))</f>
        <v/>
      </c>
      <c r="CD221" t="str">
        <f>IF(Table1[[#This Row],[Ledger 3]]="","",Table1[[#This Row],[Ledger 3]])</f>
        <v/>
      </c>
      <c r="CE221" t="str">
        <f>IF(Table1[[#This Row],[Ledger 3]]="","",IF(Table1[[#This Row],[Effect 3]]="Dr.",-Table1[[#This Row],[Amount 3]],Table1[[#This Row],[Amount 3]]))</f>
        <v/>
      </c>
      <c r="CH221" t="str">
        <f>IF(Table1[[#This Row],[Ledger 4]]="","","No")</f>
        <v/>
      </c>
      <c r="CI221" t="str">
        <f>IF(Table1[[#This Row],[Ledger 4]]="","",IF(Table1[[#This Row],[Effect 4]]="Dr.","Yes","No"))</f>
        <v/>
      </c>
      <c r="CJ221" t="str">
        <f>IF(Table1[[#This Row],[Ledger 4]]="","",Table1[[#This Row],[Ledger 4]])</f>
        <v/>
      </c>
      <c r="CK221" t="str">
        <f>IF(Table1[[#This Row],[Ledger 4]]="","",IF(Table1[[#This Row],[Effect 4]]="Dr.",-Table1[[#This Row],[Amount 4]],Table1[[#This Row],[Amount 4]]))</f>
        <v/>
      </c>
      <c r="CN221" t="str">
        <f>IF(Table1[[#This Row],[Ledger 5]]="","","No")</f>
        <v/>
      </c>
      <c r="CO221" t="str">
        <f>IF(Table1[[#This Row],[Ledger 5]]="","",IF(Table1[[#This Row],[Effect 5]]="Dr.","Yes","No"))</f>
        <v/>
      </c>
      <c r="CP221" t="str">
        <f>IF(Table1[[#This Row],[Ledger 5]]="","",Table1[[#This Row],[Ledger 5]])</f>
        <v/>
      </c>
      <c r="CQ221" t="str">
        <f>IF(Table1[[#This Row],[Ledger 5]]="","",IF(Table1[[#This Row],[Effect 5]]="Dr.",-Table1[[#This Row],[Amount 5]],Table1[[#This Row],[Amount 5]]))</f>
        <v/>
      </c>
      <c r="CT221" t="str">
        <f>IF(Table1[[#This Row],[Ledger 6]]="","","No")</f>
        <v/>
      </c>
      <c r="CU221" t="str">
        <f>IF(Table1[[#This Row],[Ledger 6]]="","",IF(Table1[[#This Row],[Effect 6]]="Dr.","Yes","No"))</f>
        <v/>
      </c>
      <c r="CV221" t="str">
        <f>IF(Table1[[#This Row],[Ledger 6]]="","",Table1[[#This Row],[Ledger 6]])</f>
        <v/>
      </c>
      <c r="CW221" t="str">
        <f>IF(Table1[[#This Row],[Ledger 6]]="","",IF(Table1[[#This Row],[Effect 6]]="Dr.",-Table1[[#This Row],[Amount 6]],Table1[[#This Row],[Amount 6]]))</f>
        <v/>
      </c>
      <c r="CZ221" t="str">
        <f>IF(Table1[[#This Row],[Ledger 7]]="","","No")</f>
        <v/>
      </c>
      <c r="DA221" t="str">
        <f>IF(Table1[[#This Row],[Ledger 7]]="","",IF(Table1[[#This Row],[Effect 7]]="Dr.","Yes","No"))</f>
        <v/>
      </c>
      <c r="DB221" t="str">
        <f>IF(Table1[[#This Row],[Ledger 7]]="","",Table1[[#This Row],[Ledger 7]])</f>
        <v/>
      </c>
      <c r="DC221" t="str">
        <f>IF(Table1[[#This Row],[Ledger 7]]="","",IF(Table1[[#This Row],[Effect 7]]="Dr.",-Table1[[#This Row],[Amount 7]],Table1[[#This Row],[Amount 7]]))</f>
        <v/>
      </c>
      <c r="DF221" t="str">
        <f>IF(Table1[[#This Row],[Ledger 8]]="","","No")</f>
        <v/>
      </c>
      <c r="DG221" t="str">
        <f>IF(Table1[[#This Row],[Ledger 8]]="","",IF(Table1[[#This Row],[Effect 8]]="Dr.","Yes","No"))</f>
        <v/>
      </c>
      <c r="DH221" t="str">
        <f>IF(Table1[[#This Row],[Ledger 8]]="","",Table1[[#This Row],[Ledger 8]])</f>
        <v/>
      </c>
      <c r="DI221" t="str">
        <f>IF(Table1[[#This Row],[Ledger 8]]="","",IF(Table1[[#This Row],[Effect 8]]="Dr.",-Table1[[#This Row],[Amount 8]],Table1[[#This Row],[Amount 8]]))</f>
        <v/>
      </c>
      <c r="DL221" t="str">
        <f>IF(Table1[[#This Row],[Ledger 9]]="","","No")</f>
        <v/>
      </c>
      <c r="DM221" t="str">
        <f>IF(Table1[[#This Row],[Ledger 9]]="","",IF(Table1[[#This Row],[Effect 9]]="Dr.","Yes","No"))</f>
        <v/>
      </c>
      <c r="DN221" t="str">
        <f>IF(Table1[[#This Row],[Ledger 9]]="","",Table1[[#This Row],[Ledger 9]])</f>
        <v/>
      </c>
      <c r="DO221" t="str">
        <f>IF(Table1[[#This Row],[Ledger 9]]="","",IF(Table1[[#This Row],[Effect 9]]="Dr.",-Table1[[#This Row],[Amount 9]],Table1[[#This Row],[Amount 9]]))</f>
        <v/>
      </c>
      <c r="DR221" t="str">
        <f>IF(Table1[[#This Row],[Ledger 10]]="","","No")</f>
        <v/>
      </c>
      <c r="DS221" t="str">
        <f>IF(Table1[[#This Row],[Ledger 10]]="","",IF(Table1[[#This Row],[Effect 10]]="Dr.","Yes","No"))</f>
        <v/>
      </c>
      <c r="DT221" t="str">
        <f>IF(Table1[[#This Row],[Ledger 10]]="","",Table1[[#This Row],[Ledger 10]])</f>
        <v/>
      </c>
      <c r="DU221" t="str">
        <f>IF(Table1[[#This Row],[Ledger 10]]="","",IF(Table1[[#This Row],[Effect 10]]="Dr.",-Table1[[#This Row],[Amount 10]],Table1[[#This Row],[Amount 10]]))</f>
        <v/>
      </c>
      <c r="DX221" t="str">
        <f>IF(Table1[[#This Row],[Ledger 11]]="","","No")</f>
        <v/>
      </c>
      <c r="DY221" t="str">
        <f>IF(Table1[[#This Row],[Ledger 11]]="","",IF(Table1[[#This Row],[Effect 11]]="Dr.","Yes","No"))</f>
        <v/>
      </c>
      <c r="DZ221" t="str">
        <f>IF(Table1[[#This Row],[Ledger 11]]="","",Table1[[#This Row],[Ledger 11]])</f>
        <v/>
      </c>
      <c r="EA221" t="str">
        <f>IF(Table1[[#This Row],[Ledger 11]]="","",IF(Table1[[#This Row],[Effect 11]]="Dr.",-Table1[[#This Row],[Amount 11]],Table1[[#This Row],[Amount 11]]))</f>
        <v/>
      </c>
      <c r="ED221" t="str">
        <f>IF(Table1[[#This Row],[Ledger 12]]="","","No")</f>
        <v/>
      </c>
      <c r="EE221" t="str">
        <f>IF(Table1[[#This Row],[Ledger 12]]="","",IF(Table1[[#This Row],[Effect 12]]="Dr.","Yes","No"))</f>
        <v/>
      </c>
      <c r="EF221" t="str">
        <f>IF(Table1[[#This Row],[Ledger 12]]="","",Table1[[#This Row],[Ledger 12]])</f>
        <v/>
      </c>
      <c r="EG221" t="str">
        <f>IF(Table1[[#This Row],[Ledger 12]]="","",IF(Table1[[#This Row],[Effect 12]]="Dr.",-Table1[[#This Row],[Amount 12]],Table1[[#This Row],[Amount 12]]))</f>
        <v/>
      </c>
      <c r="EJ221" t="str">
        <f>IF(Table1[[#This Row],[Ledger 13]]="","","No")</f>
        <v/>
      </c>
      <c r="EK221" t="str">
        <f>IF(Table1[[#This Row],[Ledger 13]]="","",IF(Table1[[#This Row],[Effect 13]]="Dr.","Yes","No"))</f>
        <v/>
      </c>
      <c r="EL221" t="str">
        <f>IF(Table1[[#This Row],[Ledger 13]]="","",Table1[[#This Row],[Ledger 13]])</f>
        <v/>
      </c>
      <c r="EM221" t="str">
        <f>IF(Table1[[#This Row],[Ledger 13]]="","",IF(Table1[[#This Row],[Effect 13]]="Dr.",-Table1[[#This Row],[Amount 13]],Table1[[#This Row],[Amount 13]]))</f>
        <v/>
      </c>
      <c r="EP221" t="str">
        <f>IF(Table1[[#This Row],[Ledger 14]]="","","No")</f>
        <v/>
      </c>
      <c r="EQ221" t="str">
        <f>IF(Table1[[#This Row],[Ledger 14]]="","",IF(Table1[[#This Row],[Effect 14]]="Dr.","Yes","No"))</f>
        <v/>
      </c>
      <c r="ER221" t="str">
        <f>IF(Table1[[#This Row],[Ledger 14]]="","",Table1[[#This Row],[Ledger 14]])</f>
        <v/>
      </c>
      <c r="ES221" t="str">
        <f>IF(Table1[[#This Row],[Ledger 14]]="","",IF(Table1[[#This Row],[Effect 14]]="Dr.",-Table1[[#This Row],[Amount 14]],Table1[[#This Row],[Amount 14]]))</f>
        <v/>
      </c>
      <c r="EV221" t="str">
        <f>IF(Table1[[#This Row],[Ledger 15]]="","","No")</f>
        <v/>
      </c>
      <c r="EW221" t="str">
        <f>IF(Table1[[#This Row],[Ledger 15]]="","",IF(Table1[[#This Row],[Effect 15]]="Dr.","Yes","No"))</f>
        <v/>
      </c>
      <c r="EX221" t="str">
        <f>IF(Table1[[#This Row],[Ledger 15]]="","",Table1[[#This Row],[Ledger 15]])</f>
        <v/>
      </c>
      <c r="EY221" t="str">
        <f>IF(Table1[[#This Row],[Ledger 15]]="","",IF(Table1[[#This Row],[Effect 15]]="Dr.",-Table1[[#This Row],[Amount 15]],Table1[[#This Row],[Amount 15]]))</f>
        <v/>
      </c>
      <c r="FD2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1">
        <f>IF(Table1[[#This Row],[Date]]="",0,IF(AND(Table1[[#This Row],[Date]]&gt;=$FE$2,Table1[[#This Row],[Date]]&lt;=$FE$3),0,1))</f>
        <v>0</v>
      </c>
      <c r="FF221">
        <f>IF(Table1[[#This Row],[Date]]="",0,IF(TYPE(VLOOKUP(Table1[[#This Row],[Voucher Type]],Table1[[#All],[Voucher Type Master]],1,FALSE))=16,1,0))</f>
        <v>0</v>
      </c>
      <c r="FG221">
        <f>IF(TYPE(IF(Table1[[#This Row],[Date]]="",0,IF(VLOOKUP(Table1[[#This Row],[Voucher Type]],$FY$5:$FZ$13,2,0)=Table1[[#This Row],[Effect 1]],0,1)))=16,1,0)</f>
        <v>0</v>
      </c>
      <c r="FH2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1">
        <f>IF(LEN(Table1[[#This Row],[Ledger 1]])&gt;0,IF(TYPE(VLOOKUP(Table1[[#This Row],[Ledger 1]],GZ:GZ,1,0))=16,1,0),0)</f>
        <v>0</v>
      </c>
      <c r="FJ221">
        <f>IF(LEN(Table1[[#This Row],[Ledger 2]])&gt;0,IF(TYPE(VLOOKUP(Table1[[#This Row],[Ledger 2]],GZ:GZ,1,0))=16,1,0),0)</f>
        <v>0</v>
      </c>
      <c r="FK221">
        <f>IF(LEN(Table1[[#This Row],[Ledger 3]])&gt;0,IF(TYPE(VLOOKUP(Table1[[#This Row],[Ledger 3]],GZ:GZ,1,0))=16,1,0),0)</f>
        <v>0</v>
      </c>
      <c r="FL221">
        <f>IF(LEN(Table1[[#This Row],[Ledger 4]])&gt;0,IF(TYPE(VLOOKUP(Table1[[#This Row],[Ledger 4]],GZ:GZ,1,0))=16,1,0),0)</f>
        <v>0</v>
      </c>
      <c r="FM221">
        <f>IF(LEN(Table1[[#This Row],[Ledger 5]])&gt;0,IF(TYPE(VLOOKUP(Table1[[#This Row],[Ledger 5]],GZ:GZ,1,0))=16,1,0),0)</f>
        <v>0</v>
      </c>
      <c r="FN221">
        <f>IF(LEN(Table1[[#This Row],[Ledger 6]])&gt;0,IF(TYPE(VLOOKUP(Table1[[#This Row],[Ledger 6]],$GZ:$GZ,1,0))=16,1,0),0)</f>
        <v>0</v>
      </c>
      <c r="FO221">
        <f>IF(LEN(Table1[[#This Row],[Ledger 7]])&gt;0,IF(TYPE(VLOOKUP(Table1[[#This Row],[Ledger 7]],$GZ:$GZ,1,0))=16,1,0),0)</f>
        <v>0</v>
      </c>
      <c r="FP221">
        <f>IF(LEN(Table1[[#This Row],[Ledger 8]])&gt;0,IF(TYPE(VLOOKUP(Table1[[#This Row],[Ledger 8]],$GZ:$GZ,1,0))=16,1,0),0)</f>
        <v>0</v>
      </c>
      <c r="FQ221">
        <f>IF(LEN(Table1[[#This Row],[Ledger 9]])&gt;0,IF(TYPE(VLOOKUP(Table1[[#This Row],[Ledger 9]],$GZ:$GZ,1,0))=16,1,0),0)</f>
        <v>0</v>
      </c>
      <c r="FR221">
        <f>IF(LEN(Table1[[#This Row],[Ledger 10]])&gt;0,IF(TYPE(VLOOKUP(Table1[[#This Row],[Ledger 10]],$GZ:$GZ,1,0))=16,1,0),0)</f>
        <v>0</v>
      </c>
      <c r="FS221">
        <f>IF(LEN(Table1[[#This Row],[Ledger 11]])&gt;0,IF(TYPE(VLOOKUP(Table1[[#This Row],[Ledger 11]],$GZ:$GZ,1,0))=16,1,0),0)</f>
        <v>0</v>
      </c>
      <c r="FT221">
        <f>IF(LEN(Table1[[#This Row],[Ledger 12]])&gt;0,IF(TYPE(VLOOKUP(Table1[[#This Row],[Ledger 12]],$GZ:$GZ,1,0))=16,1,0),0)</f>
        <v>0</v>
      </c>
      <c r="FU221">
        <f>IF(LEN(Table1[[#This Row],[Ledger 13]])&gt;0,IF(TYPE(VLOOKUP(Table1[[#This Row],[Ledger 13]],$GZ:$GZ,1,0))=16,1,0),0)</f>
        <v>0</v>
      </c>
      <c r="FV221">
        <f>IF(LEN(Table1[[#This Row],[Ledger 14]])&gt;0,IF(TYPE(VLOOKUP(Table1[[#This Row],[Ledger 14]],$GZ:$GZ,1,0))=16,1,0),0)</f>
        <v>0</v>
      </c>
      <c r="FW221">
        <f>IF(LEN(Table1[[#This Row],[Ledger 15]])&gt;0,IF(TYPE(VLOOKUP(Table1[[#This Row],[Ledger 15]],$GZ:$GZ,1,0))=16,1,0),0)</f>
        <v>0</v>
      </c>
    </row>
    <row r="222" spans="4:179" ht="33" customHeight="1" x14ac:dyDescent="0.45">
      <c r="D222" s="8">
        <f t="shared" si="12"/>
        <v>217</v>
      </c>
      <c r="E222" s="32"/>
      <c r="F222" s="34"/>
      <c r="G222" s="34"/>
      <c r="H222" s="34"/>
      <c r="I222" s="34"/>
      <c r="J222" s="38"/>
      <c r="K222" s="33"/>
      <c r="L222" s="36"/>
      <c r="M222" s="35"/>
      <c r="N222" s="34"/>
      <c r="O222" s="41"/>
      <c r="P222" s="35"/>
      <c r="Q222" s="34"/>
      <c r="R222" s="37"/>
      <c r="S222" s="35"/>
      <c r="T222" s="34"/>
      <c r="U222" s="37"/>
      <c r="V222" s="35"/>
      <c r="W222" s="34"/>
      <c r="X222" s="37"/>
      <c r="Y222" s="35"/>
      <c r="Z222" s="34"/>
      <c r="AA222" s="37"/>
      <c r="AB222" s="35"/>
      <c r="AC222" s="34"/>
      <c r="AD222" s="37"/>
      <c r="AE222" s="35"/>
      <c r="AF222" s="34"/>
      <c r="AG222" s="37"/>
      <c r="AH222" s="35"/>
      <c r="AI222" s="34"/>
      <c r="AJ222" s="37"/>
      <c r="AK222" s="35"/>
      <c r="AL222" s="34"/>
      <c r="AM222" s="37"/>
      <c r="AN222" s="35"/>
      <c r="AO222" s="34"/>
      <c r="AP222" s="37"/>
      <c r="AQ222" s="35"/>
      <c r="AR222" s="34"/>
      <c r="AS222" s="37"/>
      <c r="AT222" s="35"/>
      <c r="AU222" s="34"/>
      <c r="AV222" s="37"/>
      <c r="AW222" s="35"/>
      <c r="AX222" s="34"/>
      <c r="AY222" s="37"/>
      <c r="AZ222" s="35"/>
      <c r="BA222" s="34"/>
      <c r="BB222" s="37"/>
      <c r="BC2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2" s="7"/>
      <c r="BF222" t="str">
        <f>IF(Table1[[#This Row],[Date]]="","","&amp;lt;VOUCHER REMOTEID="&amp;""""&amp;$A$11&amp;$A$13&amp;ROW()&amp;""""&amp;" VCHTYPE="""&amp;F222&amp;""" ACTION="""&amp;"Create"&amp;"""&amp;gt;")</f>
        <v/>
      </c>
      <c r="BG222" t="str">
        <f>IF(Table1[[#This Row],[Date]]="","",TEXT(Table1[[#This Row],[Date]],"yyyymmdd"))</f>
        <v/>
      </c>
      <c r="BH222" t="str">
        <f>Table1[[#This Row],[Date2]]</f>
        <v/>
      </c>
      <c r="BI222" t="str">
        <f>IF(Table1[[#This Row],[Date]]="","",Table1[[#This Row],[Voucher Type]])</f>
        <v/>
      </c>
      <c r="BJ222" t="str">
        <f>IF(Table1[[#This Row],[Ref No / Invoice No]]="","",Table1[[#This Row],[Ref No / Invoice No]])</f>
        <v/>
      </c>
      <c r="BK222" t="str">
        <f>IF(Table1[[#This Row],[Voucher No]]="","",Table1[[#This Row],[Voucher No]])</f>
        <v/>
      </c>
      <c r="BL222" t="str">
        <f>IF(Table1[[#This Row],[Date]]="","",Table1[[#This Row],[Narration]])</f>
        <v/>
      </c>
      <c r="BM222" t="str">
        <f>IF(Table1[[#This Row],[Date]]="","",$A$11&amp;$A$13&amp;ROW())</f>
        <v/>
      </c>
      <c r="BN222" t="str">
        <f>IF(Table1[[#This Row],[Date]]="","",$A$13)</f>
        <v/>
      </c>
      <c r="BP222" t="str">
        <f>IF(Table1[[#This Row],[Ledger 1]]="","","No")</f>
        <v/>
      </c>
      <c r="BQ222" t="str">
        <f>IF(Table1[[#This Row],[Date]]="","",IF(Table1[[#This Row],[Effect 1]]="Dr.","Yes","No"))</f>
        <v/>
      </c>
      <c r="BR222" t="str">
        <f>IF(Table1[[#This Row],[Date]]="","",Table1[[#This Row],[Ledger 1]])</f>
        <v/>
      </c>
      <c r="BS222" t="str">
        <f>IF(Table1[[#This Row],[Date]]="","",IF(Table1[[#This Row],[Effect 1]]="Dr.",-Table1[[#This Row],[Amount 1]],Table1[[#This Row],[Amount 1]]))</f>
        <v/>
      </c>
      <c r="BV222" t="str">
        <f>IF(Table1[[#This Row],[Ledger 2]]="","","No")</f>
        <v/>
      </c>
      <c r="BW222" t="str">
        <f>IF(Table1[[#This Row],[Date]]="","",IF(Table1[[#This Row],[Effect 2]]="Dr.","Yes","No"))</f>
        <v/>
      </c>
      <c r="BX222" t="str">
        <f>IF(Table1[[#This Row],[Date]]="","",Table1[[#This Row],[Ledger 2]])</f>
        <v/>
      </c>
      <c r="BY222" t="str">
        <f>IF(Table1[[#This Row],[Date]]="","",IF(Table1[[#This Row],[Effect 2]]="Dr.",-Table1[[#This Row],[Amount 2]],Table1[[#This Row],[Amount 2]]))</f>
        <v/>
      </c>
      <c r="CB222" t="str">
        <f>IF(Table1[[#This Row],[Ledger 3]]="","","No")</f>
        <v/>
      </c>
      <c r="CC222" t="str">
        <f>IF(Table1[[#This Row],[Ledger 3]]="","",IF(Table1[[#This Row],[Effect 3]]="Dr.","Yes","No"))</f>
        <v/>
      </c>
      <c r="CD222" t="str">
        <f>IF(Table1[[#This Row],[Ledger 3]]="","",Table1[[#This Row],[Ledger 3]])</f>
        <v/>
      </c>
      <c r="CE222" t="str">
        <f>IF(Table1[[#This Row],[Ledger 3]]="","",IF(Table1[[#This Row],[Effect 3]]="Dr.",-Table1[[#This Row],[Amount 3]],Table1[[#This Row],[Amount 3]]))</f>
        <v/>
      </c>
      <c r="CH222" t="str">
        <f>IF(Table1[[#This Row],[Ledger 4]]="","","No")</f>
        <v/>
      </c>
      <c r="CI222" t="str">
        <f>IF(Table1[[#This Row],[Ledger 4]]="","",IF(Table1[[#This Row],[Effect 4]]="Dr.","Yes","No"))</f>
        <v/>
      </c>
      <c r="CJ222" t="str">
        <f>IF(Table1[[#This Row],[Ledger 4]]="","",Table1[[#This Row],[Ledger 4]])</f>
        <v/>
      </c>
      <c r="CK222" t="str">
        <f>IF(Table1[[#This Row],[Ledger 4]]="","",IF(Table1[[#This Row],[Effect 4]]="Dr.",-Table1[[#This Row],[Amount 4]],Table1[[#This Row],[Amount 4]]))</f>
        <v/>
      </c>
      <c r="CN222" t="str">
        <f>IF(Table1[[#This Row],[Ledger 5]]="","","No")</f>
        <v/>
      </c>
      <c r="CO222" t="str">
        <f>IF(Table1[[#This Row],[Ledger 5]]="","",IF(Table1[[#This Row],[Effect 5]]="Dr.","Yes","No"))</f>
        <v/>
      </c>
      <c r="CP222" t="str">
        <f>IF(Table1[[#This Row],[Ledger 5]]="","",Table1[[#This Row],[Ledger 5]])</f>
        <v/>
      </c>
      <c r="CQ222" t="str">
        <f>IF(Table1[[#This Row],[Ledger 5]]="","",IF(Table1[[#This Row],[Effect 5]]="Dr.",-Table1[[#This Row],[Amount 5]],Table1[[#This Row],[Amount 5]]))</f>
        <v/>
      </c>
      <c r="CT222" t="str">
        <f>IF(Table1[[#This Row],[Ledger 6]]="","","No")</f>
        <v/>
      </c>
      <c r="CU222" t="str">
        <f>IF(Table1[[#This Row],[Ledger 6]]="","",IF(Table1[[#This Row],[Effect 6]]="Dr.","Yes","No"))</f>
        <v/>
      </c>
      <c r="CV222" t="str">
        <f>IF(Table1[[#This Row],[Ledger 6]]="","",Table1[[#This Row],[Ledger 6]])</f>
        <v/>
      </c>
      <c r="CW222" t="str">
        <f>IF(Table1[[#This Row],[Ledger 6]]="","",IF(Table1[[#This Row],[Effect 6]]="Dr.",-Table1[[#This Row],[Amount 6]],Table1[[#This Row],[Amount 6]]))</f>
        <v/>
      </c>
      <c r="CZ222" t="str">
        <f>IF(Table1[[#This Row],[Ledger 7]]="","","No")</f>
        <v/>
      </c>
      <c r="DA222" t="str">
        <f>IF(Table1[[#This Row],[Ledger 7]]="","",IF(Table1[[#This Row],[Effect 7]]="Dr.","Yes","No"))</f>
        <v/>
      </c>
      <c r="DB222" t="str">
        <f>IF(Table1[[#This Row],[Ledger 7]]="","",Table1[[#This Row],[Ledger 7]])</f>
        <v/>
      </c>
      <c r="DC222" t="str">
        <f>IF(Table1[[#This Row],[Ledger 7]]="","",IF(Table1[[#This Row],[Effect 7]]="Dr.",-Table1[[#This Row],[Amount 7]],Table1[[#This Row],[Amount 7]]))</f>
        <v/>
      </c>
      <c r="DF222" t="str">
        <f>IF(Table1[[#This Row],[Ledger 8]]="","","No")</f>
        <v/>
      </c>
      <c r="DG222" t="str">
        <f>IF(Table1[[#This Row],[Ledger 8]]="","",IF(Table1[[#This Row],[Effect 8]]="Dr.","Yes","No"))</f>
        <v/>
      </c>
      <c r="DH222" t="str">
        <f>IF(Table1[[#This Row],[Ledger 8]]="","",Table1[[#This Row],[Ledger 8]])</f>
        <v/>
      </c>
      <c r="DI222" t="str">
        <f>IF(Table1[[#This Row],[Ledger 8]]="","",IF(Table1[[#This Row],[Effect 8]]="Dr.",-Table1[[#This Row],[Amount 8]],Table1[[#This Row],[Amount 8]]))</f>
        <v/>
      </c>
      <c r="DL222" t="str">
        <f>IF(Table1[[#This Row],[Ledger 9]]="","","No")</f>
        <v/>
      </c>
      <c r="DM222" t="str">
        <f>IF(Table1[[#This Row],[Ledger 9]]="","",IF(Table1[[#This Row],[Effect 9]]="Dr.","Yes","No"))</f>
        <v/>
      </c>
      <c r="DN222" t="str">
        <f>IF(Table1[[#This Row],[Ledger 9]]="","",Table1[[#This Row],[Ledger 9]])</f>
        <v/>
      </c>
      <c r="DO222" t="str">
        <f>IF(Table1[[#This Row],[Ledger 9]]="","",IF(Table1[[#This Row],[Effect 9]]="Dr.",-Table1[[#This Row],[Amount 9]],Table1[[#This Row],[Amount 9]]))</f>
        <v/>
      </c>
      <c r="DR222" t="str">
        <f>IF(Table1[[#This Row],[Ledger 10]]="","","No")</f>
        <v/>
      </c>
      <c r="DS222" t="str">
        <f>IF(Table1[[#This Row],[Ledger 10]]="","",IF(Table1[[#This Row],[Effect 10]]="Dr.","Yes","No"))</f>
        <v/>
      </c>
      <c r="DT222" t="str">
        <f>IF(Table1[[#This Row],[Ledger 10]]="","",Table1[[#This Row],[Ledger 10]])</f>
        <v/>
      </c>
      <c r="DU222" t="str">
        <f>IF(Table1[[#This Row],[Ledger 10]]="","",IF(Table1[[#This Row],[Effect 10]]="Dr.",-Table1[[#This Row],[Amount 10]],Table1[[#This Row],[Amount 10]]))</f>
        <v/>
      </c>
      <c r="DX222" t="str">
        <f>IF(Table1[[#This Row],[Ledger 11]]="","","No")</f>
        <v/>
      </c>
      <c r="DY222" t="str">
        <f>IF(Table1[[#This Row],[Ledger 11]]="","",IF(Table1[[#This Row],[Effect 11]]="Dr.","Yes","No"))</f>
        <v/>
      </c>
      <c r="DZ222" t="str">
        <f>IF(Table1[[#This Row],[Ledger 11]]="","",Table1[[#This Row],[Ledger 11]])</f>
        <v/>
      </c>
      <c r="EA222" t="str">
        <f>IF(Table1[[#This Row],[Ledger 11]]="","",IF(Table1[[#This Row],[Effect 11]]="Dr.",-Table1[[#This Row],[Amount 11]],Table1[[#This Row],[Amount 11]]))</f>
        <v/>
      </c>
      <c r="ED222" t="str">
        <f>IF(Table1[[#This Row],[Ledger 12]]="","","No")</f>
        <v/>
      </c>
      <c r="EE222" t="str">
        <f>IF(Table1[[#This Row],[Ledger 12]]="","",IF(Table1[[#This Row],[Effect 12]]="Dr.","Yes","No"))</f>
        <v/>
      </c>
      <c r="EF222" t="str">
        <f>IF(Table1[[#This Row],[Ledger 12]]="","",Table1[[#This Row],[Ledger 12]])</f>
        <v/>
      </c>
      <c r="EG222" t="str">
        <f>IF(Table1[[#This Row],[Ledger 12]]="","",IF(Table1[[#This Row],[Effect 12]]="Dr.",-Table1[[#This Row],[Amount 12]],Table1[[#This Row],[Amount 12]]))</f>
        <v/>
      </c>
      <c r="EJ222" t="str">
        <f>IF(Table1[[#This Row],[Ledger 13]]="","","No")</f>
        <v/>
      </c>
      <c r="EK222" t="str">
        <f>IF(Table1[[#This Row],[Ledger 13]]="","",IF(Table1[[#This Row],[Effect 13]]="Dr.","Yes","No"))</f>
        <v/>
      </c>
      <c r="EL222" t="str">
        <f>IF(Table1[[#This Row],[Ledger 13]]="","",Table1[[#This Row],[Ledger 13]])</f>
        <v/>
      </c>
      <c r="EM222" t="str">
        <f>IF(Table1[[#This Row],[Ledger 13]]="","",IF(Table1[[#This Row],[Effect 13]]="Dr.",-Table1[[#This Row],[Amount 13]],Table1[[#This Row],[Amount 13]]))</f>
        <v/>
      </c>
      <c r="EP222" t="str">
        <f>IF(Table1[[#This Row],[Ledger 14]]="","","No")</f>
        <v/>
      </c>
      <c r="EQ222" t="str">
        <f>IF(Table1[[#This Row],[Ledger 14]]="","",IF(Table1[[#This Row],[Effect 14]]="Dr.","Yes","No"))</f>
        <v/>
      </c>
      <c r="ER222" t="str">
        <f>IF(Table1[[#This Row],[Ledger 14]]="","",Table1[[#This Row],[Ledger 14]])</f>
        <v/>
      </c>
      <c r="ES222" t="str">
        <f>IF(Table1[[#This Row],[Ledger 14]]="","",IF(Table1[[#This Row],[Effect 14]]="Dr.",-Table1[[#This Row],[Amount 14]],Table1[[#This Row],[Amount 14]]))</f>
        <v/>
      </c>
      <c r="EV222" t="str">
        <f>IF(Table1[[#This Row],[Ledger 15]]="","","No")</f>
        <v/>
      </c>
      <c r="EW222" t="str">
        <f>IF(Table1[[#This Row],[Ledger 15]]="","",IF(Table1[[#This Row],[Effect 15]]="Dr.","Yes","No"))</f>
        <v/>
      </c>
      <c r="EX222" t="str">
        <f>IF(Table1[[#This Row],[Ledger 15]]="","",Table1[[#This Row],[Ledger 15]])</f>
        <v/>
      </c>
      <c r="EY222" t="str">
        <f>IF(Table1[[#This Row],[Ledger 15]]="","",IF(Table1[[#This Row],[Effect 15]]="Dr.",-Table1[[#This Row],[Amount 15]],Table1[[#This Row],[Amount 15]]))</f>
        <v/>
      </c>
      <c r="FD2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2">
        <f>IF(Table1[[#This Row],[Date]]="",0,IF(AND(Table1[[#This Row],[Date]]&gt;=$FE$2,Table1[[#This Row],[Date]]&lt;=$FE$3),0,1))</f>
        <v>0</v>
      </c>
      <c r="FF222">
        <f>IF(Table1[[#This Row],[Date]]="",0,IF(TYPE(VLOOKUP(Table1[[#This Row],[Voucher Type]],Table1[[#All],[Voucher Type Master]],1,FALSE))=16,1,0))</f>
        <v>0</v>
      </c>
      <c r="FG222">
        <f>IF(TYPE(IF(Table1[[#This Row],[Date]]="",0,IF(VLOOKUP(Table1[[#This Row],[Voucher Type]],$FY$5:$FZ$13,2,0)=Table1[[#This Row],[Effect 1]],0,1)))=16,1,0)</f>
        <v>0</v>
      </c>
      <c r="FH2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2">
        <f>IF(LEN(Table1[[#This Row],[Ledger 1]])&gt;0,IF(TYPE(VLOOKUP(Table1[[#This Row],[Ledger 1]],GZ:GZ,1,0))=16,1,0),0)</f>
        <v>0</v>
      </c>
      <c r="FJ222">
        <f>IF(LEN(Table1[[#This Row],[Ledger 2]])&gt;0,IF(TYPE(VLOOKUP(Table1[[#This Row],[Ledger 2]],GZ:GZ,1,0))=16,1,0),0)</f>
        <v>0</v>
      </c>
      <c r="FK222">
        <f>IF(LEN(Table1[[#This Row],[Ledger 3]])&gt;0,IF(TYPE(VLOOKUP(Table1[[#This Row],[Ledger 3]],GZ:GZ,1,0))=16,1,0),0)</f>
        <v>0</v>
      </c>
      <c r="FL222">
        <f>IF(LEN(Table1[[#This Row],[Ledger 4]])&gt;0,IF(TYPE(VLOOKUP(Table1[[#This Row],[Ledger 4]],GZ:GZ,1,0))=16,1,0),0)</f>
        <v>0</v>
      </c>
      <c r="FM222">
        <f>IF(LEN(Table1[[#This Row],[Ledger 5]])&gt;0,IF(TYPE(VLOOKUP(Table1[[#This Row],[Ledger 5]],GZ:GZ,1,0))=16,1,0),0)</f>
        <v>0</v>
      </c>
      <c r="FN222">
        <f>IF(LEN(Table1[[#This Row],[Ledger 6]])&gt;0,IF(TYPE(VLOOKUP(Table1[[#This Row],[Ledger 6]],$GZ:$GZ,1,0))=16,1,0),0)</f>
        <v>0</v>
      </c>
      <c r="FO222">
        <f>IF(LEN(Table1[[#This Row],[Ledger 7]])&gt;0,IF(TYPE(VLOOKUP(Table1[[#This Row],[Ledger 7]],$GZ:$GZ,1,0))=16,1,0),0)</f>
        <v>0</v>
      </c>
      <c r="FP222">
        <f>IF(LEN(Table1[[#This Row],[Ledger 8]])&gt;0,IF(TYPE(VLOOKUP(Table1[[#This Row],[Ledger 8]],$GZ:$GZ,1,0))=16,1,0),0)</f>
        <v>0</v>
      </c>
      <c r="FQ222">
        <f>IF(LEN(Table1[[#This Row],[Ledger 9]])&gt;0,IF(TYPE(VLOOKUP(Table1[[#This Row],[Ledger 9]],$GZ:$GZ,1,0))=16,1,0),0)</f>
        <v>0</v>
      </c>
      <c r="FR222">
        <f>IF(LEN(Table1[[#This Row],[Ledger 10]])&gt;0,IF(TYPE(VLOOKUP(Table1[[#This Row],[Ledger 10]],$GZ:$GZ,1,0))=16,1,0),0)</f>
        <v>0</v>
      </c>
      <c r="FS222">
        <f>IF(LEN(Table1[[#This Row],[Ledger 11]])&gt;0,IF(TYPE(VLOOKUP(Table1[[#This Row],[Ledger 11]],$GZ:$GZ,1,0))=16,1,0),0)</f>
        <v>0</v>
      </c>
      <c r="FT222">
        <f>IF(LEN(Table1[[#This Row],[Ledger 12]])&gt;0,IF(TYPE(VLOOKUP(Table1[[#This Row],[Ledger 12]],$GZ:$GZ,1,0))=16,1,0),0)</f>
        <v>0</v>
      </c>
      <c r="FU222">
        <f>IF(LEN(Table1[[#This Row],[Ledger 13]])&gt;0,IF(TYPE(VLOOKUP(Table1[[#This Row],[Ledger 13]],$GZ:$GZ,1,0))=16,1,0),0)</f>
        <v>0</v>
      </c>
      <c r="FV222">
        <f>IF(LEN(Table1[[#This Row],[Ledger 14]])&gt;0,IF(TYPE(VLOOKUP(Table1[[#This Row],[Ledger 14]],$GZ:$GZ,1,0))=16,1,0),0)</f>
        <v>0</v>
      </c>
      <c r="FW222">
        <f>IF(LEN(Table1[[#This Row],[Ledger 15]])&gt;0,IF(TYPE(VLOOKUP(Table1[[#This Row],[Ledger 15]],$GZ:$GZ,1,0))=16,1,0),0)</f>
        <v>0</v>
      </c>
    </row>
    <row r="223" spans="4:179" ht="33" customHeight="1" x14ac:dyDescent="0.45">
      <c r="D223" s="8">
        <f t="shared" si="12"/>
        <v>218</v>
      </c>
      <c r="E223" s="32"/>
      <c r="F223" s="34"/>
      <c r="G223" s="34"/>
      <c r="H223" s="34"/>
      <c r="I223" s="34"/>
      <c r="J223" s="38"/>
      <c r="K223" s="33"/>
      <c r="L223" s="36"/>
      <c r="M223" s="35"/>
      <c r="N223" s="34"/>
      <c r="O223" s="41"/>
      <c r="P223" s="35"/>
      <c r="Q223" s="34"/>
      <c r="R223" s="37"/>
      <c r="S223" s="35"/>
      <c r="T223" s="34"/>
      <c r="U223" s="37"/>
      <c r="V223" s="35"/>
      <c r="W223" s="34"/>
      <c r="X223" s="37"/>
      <c r="Y223" s="35"/>
      <c r="Z223" s="34"/>
      <c r="AA223" s="37"/>
      <c r="AB223" s="35"/>
      <c r="AC223" s="34"/>
      <c r="AD223" s="37"/>
      <c r="AE223" s="35"/>
      <c r="AF223" s="34"/>
      <c r="AG223" s="37"/>
      <c r="AH223" s="35"/>
      <c r="AI223" s="34"/>
      <c r="AJ223" s="37"/>
      <c r="AK223" s="35"/>
      <c r="AL223" s="34"/>
      <c r="AM223" s="37"/>
      <c r="AN223" s="35"/>
      <c r="AO223" s="34"/>
      <c r="AP223" s="37"/>
      <c r="AQ223" s="35"/>
      <c r="AR223" s="34"/>
      <c r="AS223" s="37"/>
      <c r="AT223" s="35"/>
      <c r="AU223" s="34"/>
      <c r="AV223" s="37"/>
      <c r="AW223" s="35"/>
      <c r="AX223" s="34"/>
      <c r="AY223" s="37"/>
      <c r="AZ223" s="35"/>
      <c r="BA223" s="34"/>
      <c r="BB223" s="37"/>
      <c r="BC2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3" s="7"/>
      <c r="BF223" t="str">
        <f>IF(Table1[[#This Row],[Date]]="","","&amp;lt;VOUCHER REMOTEID="&amp;""""&amp;$A$11&amp;$A$13&amp;ROW()&amp;""""&amp;" VCHTYPE="""&amp;F223&amp;""" ACTION="""&amp;"Create"&amp;"""&amp;gt;")</f>
        <v/>
      </c>
      <c r="BG223" t="str">
        <f>IF(Table1[[#This Row],[Date]]="","",TEXT(Table1[[#This Row],[Date]],"yyyymmdd"))</f>
        <v/>
      </c>
      <c r="BH223" t="str">
        <f>Table1[[#This Row],[Date2]]</f>
        <v/>
      </c>
      <c r="BI223" t="str">
        <f>IF(Table1[[#This Row],[Date]]="","",Table1[[#This Row],[Voucher Type]])</f>
        <v/>
      </c>
      <c r="BJ223" t="str">
        <f>IF(Table1[[#This Row],[Ref No / Invoice No]]="","",Table1[[#This Row],[Ref No / Invoice No]])</f>
        <v/>
      </c>
      <c r="BK223" t="str">
        <f>IF(Table1[[#This Row],[Voucher No]]="","",Table1[[#This Row],[Voucher No]])</f>
        <v/>
      </c>
      <c r="BL223" t="str">
        <f>IF(Table1[[#This Row],[Date]]="","",Table1[[#This Row],[Narration]])</f>
        <v/>
      </c>
      <c r="BM223" t="str">
        <f>IF(Table1[[#This Row],[Date]]="","",$A$11&amp;$A$13&amp;ROW())</f>
        <v/>
      </c>
      <c r="BN223" t="str">
        <f>IF(Table1[[#This Row],[Date]]="","",$A$13)</f>
        <v/>
      </c>
      <c r="BP223" t="str">
        <f>IF(Table1[[#This Row],[Ledger 1]]="","","No")</f>
        <v/>
      </c>
      <c r="BQ223" t="str">
        <f>IF(Table1[[#This Row],[Date]]="","",IF(Table1[[#This Row],[Effect 1]]="Dr.","Yes","No"))</f>
        <v/>
      </c>
      <c r="BR223" t="str">
        <f>IF(Table1[[#This Row],[Date]]="","",Table1[[#This Row],[Ledger 1]])</f>
        <v/>
      </c>
      <c r="BS223" t="str">
        <f>IF(Table1[[#This Row],[Date]]="","",IF(Table1[[#This Row],[Effect 1]]="Dr.",-Table1[[#This Row],[Amount 1]],Table1[[#This Row],[Amount 1]]))</f>
        <v/>
      </c>
      <c r="BV223" t="str">
        <f>IF(Table1[[#This Row],[Ledger 2]]="","","No")</f>
        <v/>
      </c>
      <c r="BW223" t="str">
        <f>IF(Table1[[#This Row],[Date]]="","",IF(Table1[[#This Row],[Effect 2]]="Dr.","Yes","No"))</f>
        <v/>
      </c>
      <c r="BX223" t="str">
        <f>IF(Table1[[#This Row],[Date]]="","",Table1[[#This Row],[Ledger 2]])</f>
        <v/>
      </c>
      <c r="BY223" t="str">
        <f>IF(Table1[[#This Row],[Date]]="","",IF(Table1[[#This Row],[Effect 2]]="Dr.",-Table1[[#This Row],[Amount 2]],Table1[[#This Row],[Amount 2]]))</f>
        <v/>
      </c>
      <c r="CB223" t="str">
        <f>IF(Table1[[#This Row],[Ledger 3]]="","","No")</f>
        <v/>
      </c>
      <c r="CC223" t="str">
        <f>IF(Table1[[#This Row],[Ledger 3]]="","",IF(Table1[[#This Row],[Effect 3]]="Dr.","Yes","No"))</f>
        <v/>
      </c>
      <c r="CD223" t="str">
        <f>IF(Table1[[#This Row],[Ledger 3]]="","",Table1[[#This Row],[Ledger 3]])</f>
        <v/>
      </c>
      <c r="CE223" t="str">
        <f>IF(Table1[[#This Row],[Ledger 3]]="","",IF(Table1[[#This Row],[Effect 3]]="Dr.",-Table1[[#This Row],[Amount 3]],Table1[[#This Row],[Amount 3]]))</f>
        <v/>
      </c>
      <c r="CH223" t="str">
        <f>IF(Table1[[#This Row],[Ledger 4]]="","","No")</f>
        <v/>
      </c>
      <c r="CI223" t="str">
        <f>IF(Table1[[#This Row],[Ledger 4]]="","",IF(Table1[[#This Row],[Effect 4]]="Dr.","Yes","No"))</f>
        <v/>
      </c>
      <c r="CJ223" t="str">
        <f>IF(Table1[[#This Row],[Ledger 4]]="","",Table1[[#This Row],[Ledger 4]])</f>
        <v/>
      </c>
      <c r="CK223" t="str">
        <f>IF(Table1[[#This Row],[Ledger 4]]="","",IF(Table1[[#This Row],[Effect 4]]="Dr.",-Table1[[#This Row],[Amount 4]],Table1[[#This Row],[Amount 4]]))</f>
        <v/>
      </c>
      <c r="CN223" t="str">
        <f>IF(Table1[[#This Row],[Ledger 5]]="","","No")</f>
        <v/>
      </c>
      <c r="CO223" t="str">
        <f>IF(Table1[[#This Row],[Ledger 5]]="","",IF(Table1[[#This Row],[Effect 5]]="Dr.","Yes","No"))</f>
        <v/>
      </c>
      <c r="CP223" t="str">
        <f>IF(Table1[[#This Row],[Ledger 5]]="","",Table1[[#This Row],[Ledger 5]])</f>
        <v/>
      </c>
      <c r="CQ223" t="str">
        <f>IF(Table1[[#This Row],[Ledger 5]]="","",IF(Table1[[#This Row],[Effect 5]]="Dr.",-Table1[[#This Row],[Amount 5]],Table1[[#This Row],[Amount 5]]))</f>
        <v/>
      </c>
      <c r="CT223" t="str">
        <f>IF(Table1[[#This Row],[Ledger 6]]="","","No")</f>
        <v/>
      </c>
      <c r="CU223" t="str">
        <f>IF(Table1[[#This Row],[Ledger 6]]="","",IF(Table1[[#This Row],[Effect 6]]="Dr.","Yes","No"))</f>
        <v/>
      </c>
      <c r="CV223" t="str">
        <f>IF(Table1[[#This Row],[Ledger 6]]="","",Table1[[#This Row],[Ledger 6]])</f>
        <v/>
      </c>
      <c r="CW223" t="str">
        <f>IF(Table1[[#This Row],[Ledger 6]]="","",IF(Table1[[#This Row],[Effect 6]]="Dr.",-Table1[[#This Row],[Amount 6]],Table1[[#This Row],[Amount 6]]))</f>
        <v/>
      </c>
      <c r="CZ223" t="str">
        <f>IF(Table1[[#This Row],[Ledger 7]]="","","No")</f>
        <v/>
      </c>
      <c r="DA223" t="str">
        <f>IF(Table1[[#This Row],[Ledger 7]]="","",IF(Table1[[#This Row],[Effect 7]]="Dr.","Yes","No"))</f>
        <v/>
      </c>
      <c r="DB223" t="str">
        <f>IF(Table1[[#This Row],[Ledger 7]]="","",Table1[[#This Row],[Ledger 7]])</f>
        <v/>
      </c>
      <c r="DC223" t="str">
        <f>IF(Table1[[#This Row],[Ledger 7]]="","",IF(Table1[[#This Row],[Effect 7]]="Dr.",-Table1[[#This Row],[Amount 7]],Table1[[#This Row],[Amount 7]]))</f>
        <v/>
      </c>
      <c r="DF223" t="str">
        <f>IF(Table1[[#This Row],[Ledger 8]]="","","No")</f>
        <v/>
      </c>
      <c r="DG223" t="str">
        <f>IF(Table1[[#This Row],[Ledger 8]]="","",IF(Table1[[#This Row],[Effect 8]]="Dr.","Yes","No"))</f>
        <v/>
      </c>
      <c r="DH223" t="str">
        <f>IF(Table1[[#This Row],[Ledger 8]]="","",Table1[[#This Row],[Ledger 8]])</f>
        <v/>
      </c>
      <c r="DI223" t="str">
        <f>IF(Table1[[#This Row],[Ledger 8]]="","",IF(Table1[[#This Row],[Effect 8]]="Dr.",-Table1[[#This Row],[Amount 8]],Table1[[#This Row],[Amount 8]]))</f>
        <v/>
      </c>
      <c r="DL223" t="str">
        <f>IF(Table1[[#This Row],[Ledger 9]]="","","No")</f>
        <v/>
      </c>
      <c r="DM223" t="str">
        <f>IF(Table1[[#This Row],[Ledger 9]]="","",IF(Table1[[#This Row],[Effect 9]]="Dr.","Yes","No"))</f>
        <v/>
      </c>
      <c r="DN223" t="str">
        <f>IF(Table1[[#This Row],[Ledger 9]]="","",Table1[[#This Row],[Ledger 9]])</f>
        <v/>
      </c>
      <c r="DO223" t="str">
        <f>IF(Table1[[#This Row],[Ledger 9]]="","",IF(Table1[[#This Row],[Effect 9]]="Dr.",-Table1[[#This Row],[Amount 9]],Table1[[#This Row],[Amount 9]]))</f>
        <v/>
      </c>
      <c r="DR223" t="str">
        <f>IF(Table1[[#This Row],[Ledger 10]]="","","No")</f>
        <v/>
      </c>
      <c r="DS223" t="str">
        <f>IF(Table1[[#This Row],[Ledger 10]]="","",IF(Table1[[#This Row],[Effect 10]]="Dr.","Yes","No"))</f>
        <v/>
      </c>
      <c r="DT223" t="str">
        <f>IF(Table1[[#This Row],[Ledger 10]]="","",Table1[[#This Row],[Ledger 10]])</f>
        <v/>
      </c>
      <c r="DU223" t="str">
        <f>IF(Table1[[#This Row],[Ledger 10]]="","",IF(Table1[[#This Row],[Effect 10]]="Dr.",-Table1[[#This Row],[Amount 10]],Table1[[#This Row],[Amount 10]]))</f>
        <v/>
      </c>
      <c r="DX223" t="str">
        <f>IF(Table1[[#This Row],[Ledger 11]]="","","No")</f>
        <v/>
      </c>
      <c r="DY223" t="str">
        <f>IF(Table1[[#This Row],[Ledger 11]]="","",IF(Table1[[#This Row],[Effect 11]]="Dr.","Yes","No"))</f>
        <v/>
      </c>
      <c r="DZ223" t="str">
        <f>IF(Table1[[#This Row],[Ledger 11]]="","",Table1[[#This Row],[Ledger 11]])</f>
        <v/>
      </c>
      <c r="EA223" t="str">
        <f>IF(Table1[[#This Row],[Ledger 11]]="","",IF(Table1[[#This Row],[Effect 11]]="Dr.",-Table1[[#This Row],[Amount 11]],Table1[[#This Row],[Amount 11]]))</f>
        <v/>
      </c>
      <c r="ED223" t="str">
        <f>IF(Table1[[#This Row],[Ledger 12]]="","","No")</f>
        <v/>
      </c>
      <c r="EE223" t="str">
        <f>IF(Table1[[#This Row],[Ledger 12]]="","",IF(Table1[[#This Row],[Effect 12]]="Dr.","Yes","No"))</f>
        <v/>
      </c>
      <c r="EF223" t="str">
        <f>IF(Table1[[#This Row],[Ledger 12]]="","",Table1[[#This Row],[Ledger 12]])</f>
        <v/>
      </c>
      <c r="EG223" t="str">
        <f>IF(Table1[[#This Row],[Ledger 12]]="","",IF(Table1[[#This Row],[Effect 12]]="Dr.",-Table1[[#This Row],[Amount 12]],Table1[[#This Row],[Amount 12]]))</f>
        <v/>
      </c>
      <c r="EJ223" t="str">
        <f>IF(Table1[[#This Row],[Ledger 13]]="","","No")</f>
        <v/>
      </c>
      <c r="EK223" t="str">
        <f>IF(Table1[[#This Row],[Ledger 13]]="","",IF(Table1[[#This Row],[Effect 13]]="Dr.","Yes","No"))</f>
        <v/>
      </c>
      <c r="EL223" t="str">
        <f>IF(Table1[[#This Row],[Ledger 13]]="","",Table1[[#This Row],[Ledger 13]])</f>
        <v/>
      </c>
      <c r="EM223" t="str">
        <f>IF(Table1[[#This Row],[Ledger 13]]="","",IF(Table1[[#This Row],[Effect 13]]="Dr.",-Table1[[#This Row],[Amount 13]],Table1[[#This Row],[Amount 13]]))</f>
        <v/>
      </c>
      <c r="EP223" t="str">
        <f>IF(Table1[[#This Row],[Ledger 14]]="","","No")</f>
        <v/>
      </c>
      <c r="EQ223" t="str">
        <f>IF(Table1[[#This Row],[Ledger 14]]="","",IF(Table1[[#This Row],[Effect 14]]="Dr.","Yes","No"))</f>
        <v/>
      </c>
      <c r="ER223" t="str">
        <f>IF(Table1[[#This Row],[Ledger 14]]="","",Table1[[#This Row],[Ledger 14]])</f>
        <v/>
      </c>
      <c r="ES223" t="str">
        <f>IF(Table1[[#This Row],[Ledger 14]]="","",IF(Table1[[#This Row],[Effect 14]]="Dr.",-Table1[[#This Row],[Amount 14]],Table1[[#This Row],[Amount 14]]))</f>
        <v/>
      </c>
      <c r="EV223" t="str">
        <f>IF(Table1[[#This Row],[Ledger 15]]="","","No")</f>
        <v/>
      </c>
      <c r="EW223" t="str">
        <f>IF(Table1[[#This Row],[Ledger 15]]="","",IF(Table1[[#This Row],[Effect 15]]="Dr.","Yes","No"))</f>
        <v/>
      </c>
      <c r="EX223" t="str">
        <f>IF(Table1[[#This Row],[Ledger 15]]="","",Table1[[#This Row],[Ledger 15]])</f>
        <v/>
      </c>
      <c r="EY223" t="str">
        <f>IF(Table1[[#This Row],[Ledger 15]]="","",IF(Table1[[#This Row],[Effect 15]]="Dr.",-Table1[[#This Row],[Amount 15]],Table1[[#This Row],[Amount 15]]))</f>
        <v/>
      </c>
      <c r="FD2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3">
        <f>IF(Table1[[#This Row],[Date]]="",0,IF(AND(Table1[[#This Row],[Date]]&gt;=$FE$2,Table1[[#This Row],[Date]]&lt;=$FE$3),0,1))</f>
        <v>0</v>
      </c>
      <c r="FF223">
        <f>IF(Table1[[#This Row],[Date]]="",0,IF(TYPE(VLOOKUP(Table1[[#This Row],[Voucher Type]],Table1[[#All],[Voucher Type Master]],1,FALSE))=16,1,0))</f>
        <v>0</v>
      </c>
      <c r="FG223">
        <f>IF(TYPE(IF(Table1[[#This Row],[Date]]="",0,IF(VLOOKUP(Table1[[#This Row],[Voucher Type]],$FY$5:$FZ$13,2,0)=Table1[[#This Row],[Effect 1]],0,1)))=16,1,0)</f>
        <v>0</v>
      </c>
      <c r="FH2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3">
        <f>IF(LEN(Table1[[#This Row],[Ledger 1]])&gt;0,IF(TYPE(VLOOKUP(Table1[[#This Row],[Ledger 1]],GZ:GZ,1,0))=16,1,0),0)</f>
        <v>0</v>
      </c>
      <c r="FJ223">
        <f>IF(LEN(Table1[[#This Row],[Ledger 2]])&gt;0,IF(TYPE(VLOOKUP(Table1[[#This Row],[Ledger 2]],GZ:GZ,1,0))=16,1,0),0)</f>
        <v>0</v>
      </c>
      <c r="FK223">
        <f>IF(LEN(Table1[[#This Row],[Ledger 3]])&gt;0,IF(TYPE(VLOOKUP(Table1[[#This Row],[Ledger 3]],GZ:GZ,1,0))=16,1,0),0)</f>
        <v>0</v>
      </c>
      <c r="FL223">
        <f>IF(LEN(Table1[[#This Row],[Ledger 4]])&gt;0,IF(TYPE(VLOOKUP(Table1[[#This Row],[Ledger 4]],GZ:GZ,1,0))=16,1,0),0)</f>
        <v>0</v>
      </c>
      <c r="FM223">
        <f>IF(LEN(Table1[[#This Row],[Ledger 5]])&gt;0,IF(TYPE(VLOOKUP(Table1[[#This Row],[Ledger 5]],GZ:GZ,1,0))=16,1,0),0)</f>
        <v>0</v>
      </c>
      <c r="FN223">
        <f>IF(LEN(Table1[[#This Row],[Ledger 6]])&gt;0,IF(TYPE(VLOOKUP(Table1[[#This Row],[Ledger 6]],$GZ:$GZ,1,0))=16,1,0),0)</f>
        <v>0</v>
      </c>
      <c r="FO223">
        <f>IF(LEN(Table1[[#This Row],[Ledger 7]])&gt;0,IF(TYPE(VLOOKUP(Table1[[#This Row],[Ledger 7]],$GZ:$GZ,1,0))=16,1,0),0)</f>
        <v>0</v>
      </c>
      <c r="FP223">
        <f>IF(LEN(Table1[[#This Row],[Ledger 8]])&gt;0,IF(TYPE(VLOOKUP(Table1[[#This Row],[Ledger 8]],$GZ:$GZ,1,0))=16,1,0),0)</f>
        <v>0</v>
      </c>
      <c r="FQ223">
        <f>IF(LEN(Table1[[#This Row],[Ledger 9]])&gt;0,IF(TYPE(VLOOKUP(Table1[[#This Row],[Ledger 9]],$GZ:$GZ,1,0))=16,1,0),0)</f>
        <v>0</v>
      </c>
      <c r="FR223">
        <f>IF(LEN(Table1[[#This Row],[Ledger 10]])&gt;0,IF(TYPE(VLOOKUP(Table1[[#This Row],[Ledger 10]],$GZ:$GZ,1,0))=16,1,0),0)</f>
        <v>0</v>
      </c>
      <c r="FS223">
        <f>IF(LEN(Table1[[#This Row],[Ledger 11]])&gt;0,IF(TYPE(VLOOKUP(Table1[[#This Row],[Ledger 11]],$GZ:$GZ,1,0))=16,1,0),0)</f>
        <v>0</v>
      </c>
      <c r="FT223">
        <f>IF(LEN(Table1[[#This Row],[Ledger 12]])&gt;0,IF(TYPE(VLOOKUP(Table1[[#This Row],[Ledger 12]],$GZ:$GZ,1,0))=16,1,0),0)</f>
        <v>0</v>
      </c>
      <c r="FU223">
        <f>IF(LEN(Table1[[#This Row],[Ledger 13]])&gt;0,IF(TYPE(VLOOKUP(Table1[[#This Row],[Ledger 13]],$GZ:$GZ,1,0))=16,1,0),0)</f>
        <v>0</v>
      </c>
      <c r="FV223">
        <f>IF(LEN(Table1[[#This Row],[Ledger 14]])&gt;0,IF(TYPE(VLOOKUP(Table1[[#This Row],[Ledger 14]],$GZ:$GZ,1,0))=16,1,0),0)</f>
        <v>0</v>
      </c>
      <c r="FW223">
        <f>IF(LEN(Table1[[#This Row],[Ledger 15]])&gt;0,IF(TYPE(VLOOKUP(Table1[[#This Row],[Ledger 15]],$GZ:$GZ,1,0))=16,1,0),0)</f>
        <v>0</v>
      </c>
    </row>
    <row r="224" spans="4:179" ht="33" customHeight="1" x14ac:dyDescent="0.45">
      <c r="D224" s="8">
        <f t="shared" si="12"/>
        <v>219</v>
      </c>
      <c r="E224" s="32"/>
      <c r="F224" s="34"/>
      <c r="G224" s="34"/>
      <c r="H224" s="34"/>
      <c r="I224" s="34"/>
      <c r="J224" s="38"/>
      <c r="K224" s="33"/>
      <c r="L224" s="36"/>
      <c r="M224" s="35"/>
      <c r="N224" s="34"/>
      <c r="O224" s="41"/>
      <c r="P224" s="35"/>
      <c r="Q224" s="34"/>
      <c r="R224" s="37"/>
      <c r="S224" s="35"/>
      <c r="T224" s="34"/>
      <c r="U224" s="37"/>
      <c r="V224" s="35"/>
      <c r="W224" s="34"/>
      <c r="X224" s="37"/>
      <c r="Y224" s="35"/>
      <c r="Z224" s="34"/>
      <c r="AA224" s="37"/>
      <c r="AB224" s="35"/>
      <c r="AC224" s="34"/>
      <c r="AD224" s="37"/>
      <c r="AE224" s="35"/>
      <c r="AF224" s="34"/>
      <c r="AG224" s="37"/>
      <c r="AH224" s="35"/>
      <c r="AI224" s="34"/>
      <c r="AJ224" s="37"/>
      <c r="AK224" s="35"/>
      <c r="AL224" s="34"/>
      <c r="AM224" s="37"/>
      <c r="AN224" s="35"/>
      <c r="AO224" s="34"/>
      <c r="AP224" s="37"/>
      <c r="AQ224" s="35"/>
      <c r="AR224" s="34"/>
      <c r="AS224" s="37"/>
      <c r="AT224" s="35"/>
      <c r="AU224" s="34"/>
      <c r="AV224" s="37"/>
      <c r="AW224" s="35"/>
      <c r="AX224" s="34"/>
      <c r="AY224" s="37"/>
      <c r="AZ224" s="35"/>
      <c r="BA224" s="34"/>
      <c r="BB224" s="37"/>
      <c r="BC2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4" s="7"/>
      <c r="BF224" t="str">
        <f>IF(Table1[[#This Row],[Date]]="","","&amp;lt;VOUCHER REMOTEID="&amp;""""&amp;$A$11&amp;$A$13&amp;ROW()&amp;""""&amp;" VCHTYPE="""&amp;F224&amp;""" ACTION="""&amp;"Create"&amp;"""&amp;gt;")</f>
        <v/>
      </c>
      <c r="BG224" t="str">
        <f>IF(Table1[[#This Row],[Date]]="","",TEXT(Table1[[#This Row],[Date]],"yyyymmdd"))</f>
        <v/>
      </c>
      <c r="BH224" t="str">
        <f>Table1[[#This Row],[Date2]]</f>
        <v/>
      </c>
      <c r="BI224" t="str">
        <f>IF(Table1[[#This Row],[Date]]="","",Table1[[#This Row],[Voucher Type]])</f>
        <v/>
      </c>
      <c r="BJ224" t="str">
        <f>IF(Table1[[#This Row],[Ref No / Invoice No]]="","",Table1[[#This Row],[Ref No / Invoice No]])</f>
        <v/>
      </c>
      <c r="BK224" t="str">
        <f>IF(Table1[[#This Row],[Voucher No]]="","",Table1[[#This Row],[Voucher No]])</f>
        <v/>
      </c>
      <c r="BL224" t="str">
        <f>IF(Table1[[#This Row],[Date]]="","",Table1[[#This Row],[Narration]])</f>
        <v/>
      </c>
      <c r="BM224" t="str">
        <f>IF(Table1[[#This Row],[Date]]="","",$A$11&amp;$A$13&amp;ROW())</f>
        <v/>
      </c>
      <c r="BN224" t="str">
        <f>IF(Table1[[#This Row],[Date]]="","",$A$13)</f>
        <v/>
      </c>
      <c r="BP224" t="str">
        <f>IF(Table1[[#This Row],[Ledger 1]]="","","No")</f>
        <v/>
      </c>
      <c r="BQ224" t="str">
        <f>IF(Table1[[#This Row],[Date]]="","",IF(Table1[[#This Row],[Effect 1]]="Dr.","Yes","No"))</f>
        <v/>
      </c>
      <c r="BR224" t="str">
        <f>IF(Table1[[#This Row],[Date]]="","",Table1[[#This Row],[Ledger 1]])</f>
        <v/>
      </c>
      <c r="BS224" t="str">
        <f>IF(Table1[[#This Row],[Date]]="","",IF(Table1[[#This Row],[Effect 1]]="Dr.",-Table1[[#This Row],[Amount 1]],Table1[[#This Row],[Amount 1]]))</f>
        <v/>
      </c>
      <c r="BV224" t="str">
        <f>IF(Table1[[#This Row],[Ledger 2]]="","","No")</f>
        <v/>
      </c>
      <c r="BW224" t="str">
        <f>IF(Table1[[#This Row],[Date]]="","",IF(Table1[[#This Row],[Effect 2]]="Dr.","Yes","No"))</f>
        <v/>
      </c>
      <c r="BX224" t="str">
        <f>IF(Table1[[#This Row],[Date]]="","",Table1[[#This Row],[Ledger 2]])</f>
        <v/>
      </c>
      <c r="BY224" t="str">
        <f>IF(Table1[[#This Row],[Date]]="","",IF(Table1[[#This Row],[Effect 2]]="Dr.",-Table1[[#This Row],[Amount 2]],Table1[[#This Row],[Amount 2]]))</f>
        <v/>
      </c>
      <c r="CB224" t="str">
        <f>IF(Table1[[#This Row],[Ledger 3]]="","","No")</f>
        <v/>
      </c>
      <c r="CC224" t="str">
        <f>IF(Table1[[#This Row],[Ledger 3]]="","",IF(Table1[[#This Row],[Effect 3]]="Dr.","Yes","No"))</f>
        <v/>
      </c>
      <c r="CD224" t="str">
        <f>IF(Table1[[#This Row],[Ledger 3]]="","",Table1[[#This Row],[Ledger 3]])</f>
        <v/>
      </c>
      <c r="CE224" t="str">
        <f>IF(Table1[[#This Row],[Ledger 3]]="","",IF(Table1[[#This Row],[Effect 3]]="Dr.",-Table1[[#This Row],[Amount 3]],Table1[[#This Row],[Amount 3]]))</f>
        <v/>
      </c>
      <c r="CH224" t="str">
        <f>IF(Table1[[#This Row],[Ledger 4]]="","","No")</f>
        <v/>
      </c>
      <c r="CI224" t="str">
        <f>IF(Table1[[#This Row],[Ledger 4]]="","",IF(Table1[[#This Row],[Effect 4]]="Dr.","Yes","No"))</f>
        <v/>
      </c>
      <c r="CJ224" t="str">
        <f>IF(Table1[[#This Row],[Ledger 4]]="","",Table1[[#This Row],[Ledger 4]])</f>
        <v/>
      </c>
      <c r="CK224" t="str">
        <f>IF(Table1[[#This Row],[Ledger 4]]="","",IF(Table1[[#This Row],[Effect 4]]="Dr.",-Table1[[#This Row],[Amount 4]],Table1[[#This Row],[Amount 4]]))</f>
        <v/>
      </c>
      <c r="CN224" t="str">
        <f>IF(Table1[[#This Row],[Ledger 5]]="","","No")</f>
        <v/>
      </c>
      <c r="CO224" t="str">
        <f>IF(Table1[[#This Row],[Ledger 5]]="","",IF(Table1[[#This Row],[Effect 5]]="Dr.","Yes","No"))</f>
        <v/>
      </c>
      <c r="CP224" t="str">
        <f>IF(Table1[[#This Row],[Ledger 5]]="","",Table1[[#This Row],[Ledger 5]])</f>
        <v/>
      </c>
      <c r="CQ224" t="str">
        <f>IF(Table1[[#This Row],[Ledger 5]]="","",IF(Table1[[#This Row],[Effect 5]]="Dr.",-Table1[[#This Row],[Amount 5]],Table1[[#This Row],[Amount 5]]))</f>
        <v/>
      </c>
      <c r="CT224" t="str">
        <f>IF(Table1[[#This Row],[Ledger 6]]="","","No")</f>
        <v/>
      </c>
      <c r="CU224" t="str">
        <f>IF(Table1[[#This Row],[Ledger 6]]="","",IF(Table1[[#This Row],[Effect 6]]="Dr.","Yes","No"))</f>
        <v/>
      </c>
      <c r="CV224" t="str">
        <f>IF(Table1[[#This Row],[Ledger 6]]="","",Table1[[#This Row],[Ledger 6]])</f>
        <v/>
      </c>
      <c r="CW224" t="str">
        <f>IF(Table1[[#This Row],[Ledger 6]]="","",IF(Table1[[#This Row],[Effect 6]]="Dr.",-Table1[[#This Row],[Amount 6]],Table1[[#This Row],[Amount 6]]))</f>
        <v/>
      </c>
      <c r="CZ224" t="str">
        <f>IF(Table1[[#This Row],[Ledger 7]]="","","No")</f>
        <v/>
      </c>
      <c r="DA224" t="str">
        <f>IF(Table1[[#This Row],[Ledger 7]]="","",IF(Table1[[#This Row],[Effect 7]]="Dr.","Yes","No"))</f>
        <v/>
      </c>
      <c r="DB224" t="str">
        <f>IF(Table1[[#This Row],[Ledger 7]]="","",Table1[[#This Row],[Ledger 7]])</f>
        <v/>
      </c>
      <c r="DC224" t="str">
        <f>IF(Table1[[#This Row],[Ledger 7]]="","",IF(Table1[[#This Row],[Effect 7]]="Dr.",-Table1[[#This Row],[Amount 7]],Table1[[#This Row],[Amount 7]]))</f>
        <v/>
      </c>
      <c r="DF224" t="str">
        <f>IF(Table1[[#This Row],[Ledger 8]]="","","No")</f>
        <v/>
      </c>
      <c r="DG224" t="str">
        <f>IF(Table1[[#This Row],[Ledger 8]]="","",IF(Table1[[#This Row],[Effect 8]]="Dr.","Yes","No"))</f>
        <v/>
      </c>
      <c r="DH224" t="str">
        <f>IF(Table1[[#This Row],[Ledger 8]]="","",Table1[[#This Row],[Ledger 8]])</f>
        <v/>
      </c>
      <c r="DI224" t="str">
        <f>IF(Table1[[#This Row],[Ledger 8]]="","",IF(Table1[[#This Row],[Effect 8]]="Dr.",-Table1[[#This Row],[Amount 8]],Table1[[#This Row],[Amount 8]]))</f>
        <v/>
      </c>
      <c r="DL224" t="str">
        <f>IF(Table1[[#This Row],[Ledger 9]]="","","No")</f>
        <v/>
      </c>
      <c r="DM224" t="str">
        <f>IF(Table1[[#This Row],[Ledger 9]]="","",IF(Table1[[#This Row],[Effect 9]]="Dr.","Yes","No"))</f>
        <v/>
      </c>
      <c r="DN224" t="str">
        <f>IF(Table1[[#This Row],[Ledger 9]]="","",Table1[[#This Row],[Ledger 9]])</f>
        <v/>
      </c>
      <c r="DO224" t="str">
        <f>IF(Table1[[#This Row],[Ledger 9]]="","",IF(Table1[[#This Row],[Effect 9]]="Dr.",-Table1[[#This Row],[Amount 9]],Table1[[#This Row],[Amount 9]]))</f>
        <v/>
      </c>
      <c r="DR224" t="str">
        <f>IF(Table1[[#This Row],[Ledger 10]]="","","No")</f>
        <v/>
      </c>
      <c r="DS224" t="str">
        <f>IF(Table1[[#This Row],[Ledger 10]]="","",IF(Table1[[#This Row],[Effect 10]]="Dr.","Yes","No"))</f>
        <v/>
      </c>
      <c r="DT224" t="str">
        <f>IF(Table1[[#This Row],[Ledger 10]]="","",Table1[[#This Row],[Ledger 10]])</f>
        <v/>
      </c>
      <c r="DU224" t="str">
        <f>IF(Table1[[#This Row],[Ledger 10]]="","",IF(Table1[[#This Row],[Effect 10]]="Dr.",-Table1[[#This Row],[Amount 10]],Table1[[#This Row],[Amount 10]]))</f>
        <v/>
      </c>
      <c r="DX224" t="str">
        <f>IF(Table1[[#This Row],[Ledger 11]]="","","No")</f>
        <v/>
      </c>
      <c r="DY224" t="str">
        <f>IF(Table1[[#This Row],[Ledger 11]]="","",IF(Table1[[#This Row],[Effect 11]]="Dr.","Yes","No"))</f>
        <v/>
      </c>
      <c r="DZ224" t="str">
        <f>IF(Table1[[#This Row],[Ledger 11]]="","",Table1[[#This Row],[Ledger 11]])</f>
        <v/>
      </c>
      <c r="EA224" t="str">
        <f>IF(Table1[[#This Row],[Ledger 11]]="","",IF(Table1[[#This Row],[Effect 11]]="Dr.",-Table1[[#This Row],[Amount 11]],Table1[[#This Row],[Amount 11]]))</f>
        <v/>
      </c>
      <c r="ED224" t="str">
        <f>IF(Table1[[#This Row],[Ledger 12]]="","","No")</f>
        <v/>
      </c>
      <c r="EE224" t="str">
        <f>IF(Table1[[#This Row],[Ledger 12]]="","",IF(Table1[[#This Row],[Effect 12]]="Dr.","Yes","No"))</f>
        <v/>
      </c>
      <c r="EF224" t="str">
        <f>IF(Table1[[#This Row],[Ledger 12]]="","",Table1[[#This Row],[Ledger 12]])</f>
        <v/>
      </c>
      <c r="EG224" t="str">
        <f>IF(Table1[[#This Row],[Ledger 12]]="","",IF(Table1[[#This Row],[Effect 12]]="Dr.",-Table1[[#This Row],[Amount 12]],Table1[[#This Row],[Amount 12]]))</f>
        <v/>
      </c>
      <c r="EJ224" t="str">
        <f>IF(Table1[[#This Row],[Ledger 13]]="","","No")</f>
        <v/>
      </c>
      <c r="EK224" t="str">
        <f>IF(Table1[[#This Row],[Ledger 13]]="","",IF(Table1[[#This Row],[Effect 13]]="Dr.","Yes","No"))</f>
        <v/>
      </c>
      <c r="EL224" t="str">
        <f>IF(Table1[[#This Row],[Ledger 13]]="","",Table1[[#This Row],[Ledger 13]])</f>
        <v/>
      </c>
      <c r="EM224" t="str">
        <f>IF(Table1[[#This Row],[Ledger 13]]="","",IF(Table1[[#This Row],[Effect 13]]="Dr.",-Table1[[#This Row],[Amount 13]],Table1[[#This Row],[Amount 13]]))</f>
        <v/>
      </c>
      <c r="EP224" t="str">
        <f>IF(Table1[[#This Row],[Ledger 14]]="","","No")</f>
        <v/>
      </c>
      <c r="EQ224" t="str">
        <f>IF(Table1[[#This Row],[Ledger 14]]="","",IF(Table1[[#This Row],[Effect 14]]="Dr.","Yes","No"))</f>
        <v/>
      </c>
      <c r="ER224" t="str">
        <f>IF(Table1[[#This Row],[Ledger 14]]="","",Table1[[#This Row],[Ledger 14]])</f>
        <v/>
      </c>
      <c r="ES224" t="str">
        <f>IF(Table1[[#This Row],[Ledger 14]]="","",IF(Table1[[#This Row],[Effect 14]]="Dr.",-Table1[[#This Row],[Amount 14]],Table1[[#This Row],[Amount 14]]))</f>
        <v/>
      </c>
      <c r="EV224" t="str">
        <f>IF(Table1[[#This Row],[Ledger 15]]="","","No")</f>
        <v/>
      </c>
      <c r="EW224" t="str">
        <f>IF(Table1[[#This Row],[Ledger 15]]="","",IF(Table1[[#This Row],[Effect 15]]="Dr.","Yes","No"))</f>
        <v/>
      </c>
      <c r="EX224" t="str">
        <f>IF(Table1[[#This Row],[Ledger 15]]="","",Table1[[#This Row],[Ledger 15]])</f>
        <v/>
      </c>
      <c r="EY224" t="str">
        <f>IF(Table1[[#This Row],[Ledger 15]]="","",IF(Table1[[#This Row],[Effect 15]]="Dr.",-Table1[[#This Row],[Amount 15]],Table1[[#This Row],[Amount 15]]))</f>
        <v/>
      </c>
      <c r="FD2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4">
        <f>IF(Table1[[#This Row],[Date]]="",0,IF(AND(Table1[[#This Row],[Date]]&gt;=$FE$2,Table1[[#This Row],[Date]]&lt;=$FE$3),0,1))</f>
        <v>0</v>
      </c>
      <c r="FF224">
        <f>IF(Table1[[#This Row],[Date]]="",0,IF(TYPE(VLOOKUP(Table1[[#This Row],[Voucher Type]],Table1[[#All],[Voucher Type Master]],1,FALSE))=16,1,0))</f>
        <v>0</v>
      </c>
      <c r="FG224">
        <f>IF(TYPE(IF(Table1[[#This Row],[Date]]="",0,IF(VLOOKUP(Table1[[#This Row],[Voucher Type]],$FY$5:$FZ$13,2,0)=Table1[[#This Row],[Effect 1]],0,1)))=16,1,0)</f>
        <v>0</v>
      </c>
      <c r="FH2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4">
        <f>IF(LEN(Table1[[#This Row],[Ledger 1]])&gt;0,IF(TYPE(VLOOKUP(Table1[[#This Row],[Ledger 1]],GZ:GZ,1,0))=16,1,0),0)</f>
        <v>0</v>
      </c>
      <c r="FJ224">
        <f>IF(LEN(Table1[[#This Row],[Ledger 2]])&gt;0,IF(TYPE(VLOOKUP(Table1[[#This Row],[Ledger 2]],GZ:GZ,1,0))=16,1,0),0)</f>
        <v>0</v>
      </c>
      <c r="FK224">
        <f>IF(LEN(Table1[[#This Row],[Ledger 3]])&gt;0,IF(TYPE(VLOOKUP(Table1[[#This Row],[Ledger 3]],GZ:GZ,1,0))=16,1,0),0)</f>
        <v>0</v>
      </c>
      <c r="FL224">
        <f>IF(LEN(Table1[[#This Row],[Ledger 4]])&gt;0,IF(TYPE(VLOOKUP(Table1[[#This Row],[Ledger 4]],GZ:GZ,1,0))=16,1,0),0)</f>
        <v>0</v>
      </c>
      <c r="FM224">
        <f>IF(LEN(Table1[[#This Row],[Ledger 5]])&gt;0,IF(TYPE(VLOOKUP(Table1[[#This Row],[Ledger 5]],GZ:GZ,1,0))=16,1,0),0)</f>
        <v>0</v>
      </c>
      <c r="FN224">
        <f>IF(LEN(Table1[[#This Row],[Ledger 6]])&gt;0,IF(TYPE(VLOOKUP(Table1[[#This Row],[Ledger 6]],$GZ:$GZ,1,0))=16,1,0),0)</f>
        <v>0</v>
      </c>
      <c r="FO224">
        <f>IF(LEN(Table1[[#This Row],[Ledger 7]])&gt;0,IF(TYPE(VLOOKUP(Table1[[#This Row],[Ledger 7]],$GZ:$GZ,1,0))=16,1,0),0)</f>
        <v>0</v>
      </c>
      <c r="FP224">
        <f>IF(LEN(Table1[[#This Row],[Ledger 8]])&gt;0,IF(TYPE(VLOOKUP(Table1[[#This Row],[Ledger 8]],$GZ:$GZ,1,0))=16,1,0),0)</f>
        <v>0</v>
      </c>
      <c r="FQ224">
        <f>IF(LEN(Table1[[#This Row],[Ledger 9]])&gt;0,IF(TYPE(VLOOKUP(Table1[[#This Row],[Ledger 9]],$GZ:$GZ,1,0))=16,1,0),0)</f>
        <v>0</v>
      </c>
      <c r="FR224">
        <f>IF(LEN(Table1[[#This Row],[Ledger 10]])&gt;0,IF(TYPE(VLOOKUP(Table1[[#This Row],[Ledger 10]],$GZ:$GZ,1,0))=16,1,0),0)</f>
        <v>0</v>
      </c>
      <c r="FS224">
        <f>IF(LEN(Table1[[#This Row],[Ledger 11]])&gt;0,IF(TYPE(VLOOKUP(Table1[[#This Row],[Ledger 11]],$GZ:$GZ,1,0))=16,1,0),0)</f>
        <v>0</v>
      </c>
      <c r="FT224">
        <f>IF(LEN(Table1[[#This Row],[Ledger 12]])&gt;0,IF(TYPE(VLOOKUP(Table1[[#This Row],[Ledger 12]],$GZ:$GZ,1,0))=16,1,0),0)</f>
        <v>0</v>
      </c>
      <c r="FU224">
        <f>IF(LEN(Table1[[#This Row],[Ledger 13]])&gt;0,IF(TYPE(VLOOKUP(Table1[[#This Row],[Ledger 13]],$GZ:$GZ,1,0))=16,1,0),0)</f>
        <v>0</v>
      </c>
      <c r="FV224">
        <f>IF(LEN(Table1[[#This Row],[Ledger 14]])&gt;0,IF(TYPE(VLOOKUP(Table1[[#This Row],[Ledger 14]],$GZ:$GZ,1,0))=16,1,0),0)</f>
        <v>0</v>
      </c>
      <c r="FW224">
        <f>IF(LEN(Table1[[#This Row],[Ledger 15]])&gt;0,IF(TYPE(VLOOKUP(Table1[[#This Row],[Ledger 15]],$GZ:$GZ,1,0))=16,1,0),0)</f>
        <v>0</v>
      </c>
    </row>
    <row r="225" spans="4:179" ht="33" customHeight="1" x14ac:dyDescent="0.45">
      <c r="D225" s="8">
        <f t="shared" si="12"/>
        <v>220</v>
      </c>
      <c r="E225" s="32"/>
      <c r="F225" s="34"/>
      <c r="G225" s="34"/>
      <c r="H225" s="34"/>
      <c r="I225" s="34"/>
      <c r="J225" s="38"/>
      <c r="K225" s="33"/>
      <c r="L225" s="36"/>
      <c r="M225" s="35"/>
      <c r="N225" s="34"/>
      <c r="O225" s="41"/>
      <c r="P225" s="35"/>
      <c r="Q225" s="34"/>
      <c r="R225" s="37"/>
      <c r="S225" s="35"/>
      <c r="T225" s="34"/>
      <c r="U225" s="37"/>
      <c r="V225" s="35"/>
      <c r="W225" s="34"/>
      <c r="X225" s="37"/>
      <c r="Y225" s="35"/>
      <c r="Z225" s="34"/>
      <c r="AA225" s="37"/>
      <c r="AB225" s="35"/>
      <c r="AC225" s="34"/>
      <c r="AD225" s="37"/>
      <c r="AE225" s="35"/>
      <c r="AF225" s="34"/>
      <c r="AG225" s="37"/>
      <c r="AH225" s="35"/>
      <c r="AI225" s="34"/>
      <c r="AJ225" s="37"/>
      <c r="AK225" s="35"/>
      <c r="AL225" s="34"/>
      <c r="AM225" s="37"/>
      <c r="AN225" s="35"/>
      <c r="AO225" s="34"/>
      <c r="AP225" s="37"/>
      <c r="AQ225" s="35"/>
      <c r="AR225" s="34"/>
      <c r="AS225" s="37"/>
      <c r="AT225" s="35"/>
      <c r="AU225" s="34"/>
      <c r="AV225" s="37"/>
      <c r="AW225" s="35"/>
      <c r="AX225" s="34"/>
      <c r="AY225" s="37"/>
      <c r="AZ225" s="35"/>
      <c r="BA225" s="34"/>
      <c r="BB225" s="37"/>
      <c r="BC2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5" s="7"/>
      <c r="BF225" t="str">
        <f>IF(Table1[[#This Row],[Date]]="","","&amp;lt;VOUCHER REMOTEID="&amp;""""&amp;$A$11&amp;$A$13&amp;ROW()&amp;""""&amp;" VCHTYPE="""&amp;F225&amp;""" ACTION="""&amp;"Create"&amp;"""&amp;gt;")</f>
        <v/>
      </c>
      <c r="BG225" t="str">
        <f>IF(Table1[[#This Row],[Date]]="","",TEXT(Table1[[#This Row],[Date]],"yyyymmdd"))</f>
        <v/>
      </c>
      <c r="BH225" t="str">
        <f>Table1[[#This Row],[Date2]]</f>
        <v/>
      </c>
      <c r="BI225" t="str">
        <f>IF(Table1[[#This Row],[Date]]="","",Table1[[#This Row],[Voucher Type]])</f>
        <v/>
      </c>
      <c r="BJ225" t="str">
        <f>IF(Table1[[#This Row],[Ref No / Invoice No]]="","",Table1[[#This Row],[Ref No / Invoice No]])</f>
        <v/>
      </c>
      <c r="BK225" t="str">
        <f>IF(Table1[[#This Row],[Voucher No]]="","",Table1[[#This Row],[Voucher No]])</f>
        <v/>
      </c>
      <c r="BL225" t="str">
        <f>IF(Table1[[#This Row],[Date]]="","",Table1[[#This Row],[Narration]])</f>
        <v/>
      </c>
      <c r="BM225" t="str">
        <f>IF(Table1[[#This Row],[Date]]="","",$A$11&amp;$A$13&amp;ROW())</f>
        <v/>
      </c>
      <c r="BN225" t="str">
        <f>IF(Table1[[#This Row],[Date]]="","",$A$13)</f>
        <v/>
      </c>
      <c r="BP225" t="str">
        <f>IF(Table1[[#This Row],[Ledger 1]]="","","No")</f>
        <v/>
      </c>
      <c r="BQ225" t="str">
        <f>IF(Table1[[#This Row],[Date]]="","",IF(Table1[[#This Row],[Effect 1]]="Dr.","Yes","No"))</f>
        <v/>
      </c>
      <c r="BR225" t="str">
        <f>IF(Table1[[#This Row],[Date]]="","",Table1[[#This Row],[Ledger 1]])</f>
        <v/>
      </c>
      <c r="BS225" t="str">
        <f>IF(Table1[[#This Row],[Date]]="","",IF(Table1[[#This Row],[Effect 1]]="Dr.",-Table1[[#This Row],[Amount 1]],Table1[[#This Row],[Amount 1]]))</f>
        <v/>
      </c>
      <c r="BV225" t="str">
        <f>IF(Table1[[#This Row],[Ledger 2]]="","","No")</f>
        <v/>
      </c>
      <c r="BW225" t="str">
        <f>IF(Table1[[#This Row],[Date]]="","",IF(Table1[[#This Row],[Effect 2]]="Dr.","Yes","No"))</f>
        <v/>
      </c>
      <c r="BX225" t="str">
        <f>IF(Table1[[#This Row],[Date]]="","",Table1[[#This Row],[Ledger 2]])</f>
        <v/>
      </c>
      <c r="BY225" t="str">
        <f>IF(Table1[[#This Row],[Date]]="","",IF(Table1[[#This Row],[Effect 2]]="Dr.",-Table1[[#This Row],[Amount 2]],Table1[[#This Row],[Amount 2]]))</f>
        <v/>
      </c>
      <c r="CB225" t="str">
        <f>IF(Table1[[#This Row],[Ledger 3]]="","","No")</f>
        <v/>
      </c>
      <c r="CC225" t="str">
        <f>IF(Table1[[#This Row],[Ledger 3]]="","",IF(Table1[[#This Row],[Effect 3]]="Dr.","Yes","No"))</f>
        <v/>
      </c>
      <c r="CD225" t="str">
        <f>IF(Table1[[#This Row],[Ledger 3]]="","",Table1[[#This Row],[Ledger 3]])</f>
        <v/>
      </c>
      <c r="CE225" t="str">
        <f>IF(Table1[[#This Row],[Ledger 3]]="","",IF(Table1[[#This Row],[Effect 3]]="Dr.",-Table1[[#This Row],[Amount 3]],Table1[[#This Row],[Amount 3]]))</f>
        <v/>
      </c>
      <c r="CH225" t="str">
        <f>IF(Table1[[#This Row],[Ledger 4]]="","","No")</f>
        <v/>
      </c>
      <c r="CI225" t="str">
        <f>IF(Table1[[#This Row],[Ledger 4]]="","",IF(Table1[[#This Row],[Effect 4]]="Dr.","Yes","No"))</f>
        <v/>
      </c>
      <c r="CJ225" t="str">
        <f>IF(Table1[[#This Row],[Ledger 4]]="","",Table1[[#This Row],[Ledger 4]])</f>
        <v/>
      </c>
      <c r="CK225" t="str">
        <f>IF(Table1[[#This Row],[Ledger 4]]="","",IF(Table1[[#This Row],[Effect 4]]="Dr.",-Table1[[#This Row],[Amount 4]],Table1[[#This Row],[Amount 4]]))</f>
        <v/>
      </c>
      <c r="CN225" t="str">
        <f>IF(Table1[[#This Row],[Ledger 5]]="","","No")</f>
        <v/>
      </c>
      <c r="CO225" t="str">
        <f>IF(Table1[[#This Row],[Ledger 5]]="","",IF(Table1[[#This Row],[Effect 5]]="Dr.","Yes","No"))</f>
        <v/>
      </c>
      <c r="CP225" t="str">
        <f>IF(Table1[[#This Row],[Ledger 5]]="","",Table1[[#This Row],[Ledger 5]])</f>
        <v/>
      </c>
      <c r="CQ225" t="str">
        <f>IF(Table1[[#This Row],[Ledger 5]]="","",IF(Table1[[#This Row],[Effect 5]]="Dr.",-Table1[[#This Row],[Amount 5]],Table1[[#This Row],[Amount 5]]))</f>
        <v/>
      </c>
      <c r="CT225" t="str">
        <f>IF(Table1[[#This Row],[Ledger 6]]="","","No")</f>
        <v/>
      </c>
      <c r="CU225" t="str">
        <f>IF(Table1[[#This Row],[Ledger 6]]="","",IF(Table1[[#This Row],[Effect 6]]="Dr.","Yes","No"))</f>
        <v/>
      </c>
      <c r="CV225" t="str">
        <f>IF(Table1[[#This Row],[Ledger 6]]="","",Table1[[#This Row],[Ledger 6]])</f>
        <v/>
      </c>
      <c r="CW225" t="str">
        <f>IF(Table1[[#This Row],[Ledger 6]]="","",IF(Table1[[#This Row],[Effect 6]]="Dr.",-Table1[[#This Row],[Amount 6]],Table1[[#This Row],[Amount 6]]))</f>
        <v/>
      </c>
      <c r="CZ225" t="str">
        <f>IF(Table1[[#This Row],[Ledger 7]]="","","No")</f>
        <v/>
      </c>
      <c r="DA225" t="str">
        <f>IF(Table1[[#This Row],[Ledger 7]]="","",IF(Table1[[#This Row],[Effect 7]]="Dr.","Yes","No"))</f>
        <v/>
      </c>
      <c r="DB225" t="str">
        <f>IF(Table1[[#This Row],[Ledger 7]]="","",Table1[[#This Row],[Ledger 7]])</f>
        <v/>
      </c>
      <c r="DC225" t="str">
        <f>IF(Table1[[#This Row],[Ledger 7]]="","",IF(Table1[[#This Row],[Effect 7]]="Dr.",-Table1[[#This Row],[Amount 7]],Table1[[#This Row],[Amount 7]]))</f>
        <v/>
      </c>
      <c r="DF225" t="str">
        <f>IF(Table1[[#This Row],[Ledger 8]]="","","No")</f>
        <v/>
      </c>
      <c r="DG225" t="str">
        <f>IF(Table1[[#This Row],[Ledger 8]]="","",IF(Table1[[#This Row],[Effect 8]]="Dr.","Yes","No"))</f>
        <v/>
      </c>
      <c r="DH225" t="str">
        <f>IF(Table1[[#This Row],[Ledger 8]]="","",Table1[[#This Row],[Ledger 8]])</f>
        <v/>
      </c>
      <c r="DI225" t="str">
        <f>IF(Table1[[#This Row],[Ledger 8]]="","",IF(Table1[[#This Row],[Effect 8]]="Dr.",-Table1[[#This Row],[Amount 8]],Table1[[#This Row],[Amount 8]]))</f>
        <v/>
      </c>
      <c r="DL225" t="str">
        <f>IF(Table1[[#This Row],[Ledger 9]]="","","No")</f>
        <v/>
      </c>
      <c r="DM225" t="str">
        <f>IF(Table1[[#This Row],[Ledger 9]]="","",IF(Table1[[#This Row],[Effect 9]]="Dr.","Yes","No"))</f>
        <v/>
      </c>
      <c r="DN225" t="str">
        <f>IF(Table1[[#This Row],[Ledger 9]]="","",Table1[[#This Row],[Ledger 9]])</f>
        <v/>
      </c>
      <c r="DO225" t="str">
        <f>IF(Table1[[#This Row],[Ledger 9]]="","",IF(Table1[[#This Row],[Effect 9]]="Dr.",-Table1[[#This Row],[Amount 9]],Table1[[#This Row],[Amount 9]]))</f>
        <v/>
      </c>
      <c r="DR225" t="str">
        <f>IF(Table1[[#This Row],[Ledger 10]]="","","No")</f>
        <v/>
      </c>
      <c r="DS225" t="str">
        <f>IF(Table1[[#This Row],[Ledger 10]]="","",IF(Table1[[#This Row],[Effect 10]]="Dr.","Yes","No"))</f>
        <v/>
      </c>
      <c r="DT225" t="str">
        <f>IF(Table1[[#This Row],[Ledger 10]]="","",Table1[[#This Row],[Ledger 10]])</f>
        <v/>
      </c>
      <c r="DU225" t="str">
        <f>IF(Table1[[#This Row],[Ledger 10]]="","",IF(Table1[[#This Row],[Effect 10]]="Dr.",-Table1[[#This Row],[Amount 10]],Table1[[#This Row],[Amount 10]]))</f>
        <v/>
      </c>
      <c r="DX225" t="str">
        <f>IF(Table1[[#This Row],[Ledger 11]]="","","No")</f>
        <v/>
      </c>
      <c r="DY225" t="str">
        <f>IF(Table1[[#This Row],[Ledger 11]]="","",IF(Table1[[#This Row],[Effect 11]]="Dr.","Yes","No"))</f>
        <v/>
      </c>
      <c r="DZ225" t="str">
        <f>IF(Table1[[#This Row],[Ledger 11]]="","",Table1[[#This Row],[Ledger 11]])</f>
        <v/>
      </c>
      <c r="EA225" t="str">
        <f>IF(Table1[[#This Row],[Ledger 11]]="","",IF(Table1[[#This Row],[Effect 11]]="Dr.",-Table1[[#This Row],[Amount 11]],Table1[[#This Row],[Amount 11]]))</f>
        <v/>
      </c>
      <c r="ED225" t="str">
        <f>IF(Table1[[#This Row],[Ledger 12]]="","","No")</f>
        <v/>
      </c>
      <c r="EE225" t="str">
        <f>IF(Table1[[#This Row],[Ledger 12]]="","",IF(Table1[[#This Row],[Effect 12]]="Dr.","Yes","No"))</f>
        <v/>
      </c>
      <c r="EF225" t="str">
        <f>IF(Table1[[#This Row],[Ledger 12]]="","",Table1[[#This Row],[Ledger 12]])</f>
        <v/>
      </c>
      <c r="EG225" t="str">
        <f>IF(Table1[[#This Row],[Ledger 12]]="","",IF(Table1[[#This Row],[Effect 12]]="Dr.",-Table1[[#This Row],[Amount 12]],Table1[[#This Row],[Amount 12]]))</f>
        <v/>
      </c>
      <c r="EJ225" t="str">
        <f>IF(Table1[[#This Row],[Ledger 13]]="","","No")</f>
        <v/>
      </c>
      <c r="EK225" t="str">
        <f>IF(Table1[[#This Row],[Ledger 13]]="","",IF(Table1[[#This Row],[Effect 13]]="Dr.","Yes","No"))</f>
        <v/>
      </c>
      <c r="EL225" t="str">
        <f>IF(Table1[[#This Row],[Ledger 13]]="","",Table1[[#This Row],[Ledger 13]])</f>
        <v/>
      </c>
      <c r="EM225" t="str">
        <f>IF(Table1[[#This Row],[Ledger 13]]="","",IF(Table1[[#This Row],[Effect 13]]="Dr.",-Table1[[#This Row],[Amount 13]],Table1[[#This Row],[Amount 13]]))</f>
        <v/>
      </c>
      <c r="EP225" t="str">
        <f>IF(Table1[[#This Row],[Ledger 14]]="","","No")</f>
        <v/>
      </c>
      <c r="EQ225" t="str">
        <f>IF(Table1[[#This Row],[Ledger 14]]="","",IF(Table1[[#This Row],[Effect 14]]="Dr.","Yes","No"))</f>
        <v/>
      </c>
      <c r="ER225" t="str">
        <f>IF(Table1[[#This Row],[Ledger 14]]="","",Table1[[#This Row],[Ledger 14]])</f>
        <v/>
      </c>
      <c r="ES225" t="str">
        <f>IF(Table1[[#This Row],[Ledger 14]]="","",IF(Table1[[#This Row],[Effect 14]]="Dr.",-Table1[[#This Row],[Amount 14]],Table1[[#This Row],[Amount 14]]))</f>
        <v/>
      </c>
      <c r="EV225" t="str">
        <f>IF(Table1[[#This Row],[Ledger 15]]="","","No")</f>
        <v/>
      </c>
      <c r="EW225" t="str">
        <f>IF(Table1[[#This Row],[Ledger 15]]="","",IF(Table1[[#This Row],[Effect 15]]="Dr.","Yes","No"))</f>
        <v/>
      </c>
      <c r="EX225" t="str">
        <f>IF(Table1[[#This Row],[Ledger 15]]="","",Table1[[#This Row],[Ledger 15]])</f>
        <v/>
      </c>
      <c r="EY225" t="str">
        <f>IF(Table1[[#This Row],[Ledger 15]]="","",IF(Table1[[#This Row],[Effect 15]]="Dr.",-Table1[[#This Row],[Amount 15]],Table1[[#This Row],[Amount 15]]))</f>
        <v/>
      </c>
      <c r="FD2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5">
        <f>IF(Table1[[#This Row],[Date]]="",0,IF(AND(Table1[[#This Row],[Date]]&gt;=$FE$2,Table1[[#This Row],[Date]]&lt;=$FE$3),0,1))</f>
        <v>0</v>
      </c>
      <c r="FF225">
        <f>IF(Table1[[#This Row],[Date]]="",0,IF(TYPE(VLOOKUP(Table1[[#This Row],[Voucher Type]],Table1[[#All],[Voucher Type Master]],1,FALSE))=16,1,0))</f>
        <v>0</v>
      </c>
      <c r="FG225">
        <f>IF(TYPE(IF(Table1[[#This Row],[Date]]="",0,IF(VLOOKUP(Table1[[#This Row],[Voucher Type]],$FY$5:$FZ$13,2,0)=Table1[[#This Row],[Effect 1]],0,1)))=16,1,0)</f>
        <v>0</v>
      </c>
      <c r="FH2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5">
        <f>IF(LEN(Table1[[#This Row],[Ledger 1]])&gt;0,IF(TYPE(VLOOKUP(Table1[[#This Row],[Ledger 1]],GZ:GZ,1,0))=16,1,0),0)</f>
        <v>0</v>
      </c>
      <c r="FJ225">
        <f>IF(LEN(Table1[[#This Row],[Ledger 2]])&gt;0,IF(TYPE(VLOOKUP(Table1[[#This Row],[Ledger 2]],GZ:GZ,1,0))=16,1,0),0)</f>
        <v>0</v>
      </c>
      <c r="FK225">
        <f>IF(LEN(Table1[[#This Row],[Ledger 3]])&gt;0,IF(TYPE(VLOOKUP(Table1[[#This Row],[Ledger 3]],GZ:GZ,1,0))=16,1,0),0)</f>
        <v>0</v>
      </c>
      <c r="FL225">
        <f>IF(LEN(Table1[[#This Row],[Ledger 4]])&gt;0,IF(TYPE(VLOOKUP(Table1[[#This Row],[Ledger 4]],GZ:GZ,1,0))=16,1,0),0)</f>
        <v>0</v>
      </c>
      <c r="FM225">
        <f>IF(LEN(Table1[[#This Row],[Ledger 5]])&gt;0,IF(TYPE(VLOOKUP(Table1[[#This Row],[Ledger 5]],GZ:GZ,1,0))=16,1,0),0)</f>
        <v>0</v>
      </c>
      <c r="FN225">
        <f>IF(LEN(Table1[[#This Row],[Ledger 6]])&gt;0,IF(TYPE(VLOOKUP(Table1[[#This Row],[Ledger 6]],$GZ:$GZ,1,0))=16,1,0),0)</f>
        <v>0</v>
      </c>
      <c r="FO225">
        <f>IF(LEN(Table1[[#This Row],[Ledger 7]])&gt;0,IF(TYPE(VLOOKUP(Table1[[#This Row],[Ledger 7]],$GZ:$GZ,1,0))=16,1,0),0)</f>
        <v>0</v>
      </c>
      <c r="FP225">
        <f>IF(LEN(Table1[[#This Row],[Ledger 8]])&gt;0,IF(TYPE(VLOOKUP(Table1[[#This Row],[Ledger 8]],$GZ:$GZ,1,0))=16,1,0),0)</f>
        <v>0</v>
      </c>
      <c r="FQ225">
        <f>IF(LEN(Table1[[#This Row],[Ledger 9]])&gt;0,IF(TYPE(VLOOKUP(Table1[[#This Row],[Ledger 9]],$GZ:$GZ,1,0))=16,1,0),0)</f>
        <v>0</v>
      </c>
      <c r="FR225">
        <f>IF(LEN(Table1[[#This Row],[Ledger 10]])&gt;0,IF(TYPE(VLOOKUP(Table1[[#This Row],[Ledger 10]],$GZ:$GZ,1,0))=16,1,0),0)</f>
        <v>0</v>
      </c>
      <c r="FS225">
        <f>IF(LEN(Table1[[#This Row],[Ledger 11]])&gt;0,IF(TYPE(VLOOKUP(Table1[[#This Row],[Ledger 11]],$GZ:$GZ,1,0))=16,1,0),0)</f>
        <v>0</v>
      </c>
      <c r="FT225">
        <f>IF(LEN(Table1[[#This Row],[Ledger 12]])&gt;0,IF(TYPE(VLOOKUP(Table1[[#This Row],[Ledger 12]],$GZ:$GZ,1,0))=16,1,0),0)</f>
        <v>0</v>
      </c>
      <c r="FU225">
        <f>IF(LEN(Table1[[#This Row],[Ledger 13]])&gt;0,IF(TYPE(VLOOKUP(Table1[[#This Row],[Ledger 13]],$GZ:$GZ,1,0))=16,1,0),0)</f>
        <v>0</v>
      </c>
      <c r="FV225">
        <f>IF(LEN(Table1[[#This Row],[Ledger 14]])&gt;0,IF(TYPE(VLOOKUP(Table1[[#This Row],[Ledger 14]],$GZ:$GZ,1,0))=16,1,0),0)</f>
        <v>0</v>
      </c>
      <c r="FW225">
        <f>IF(LEN(Table1[[#This Row],[Ledger 15]])&gt;0,IF(TYPE(VLOOKUP(Table1[[#This Row],[Ledger 15]],$GZ:$GZ,1,0))=16,1,0),0)</f>
        <v>0</v>
      </c>
    </row>
    <row r="226" spans="4:179" ht="33" customHeight="1" x14ac:dyDescent="0.45">
      <c r="D226" s="8">
        <f t="shared" si="12"/>
        <v>221</v>
      </c>
      <c r="E226" s="32"/>
      <c r="F226" s="34"/>
      <c r="G226" s="34"/>
      <c r="H226" s="34"/>
      <c r="I226" s="34"/>
      <c r="J226" s="38"/>
      <c r="K226" s="33"/>
      <c r="L226" s="36"/>
      <c r="M226" s="35"/>
      <c r="N226" s="34"/>
      <c r="O226" s="41"/>
      <c r="P226" s="35"/>
      <c r="Q226" s="34"/>
      <c r="R226" s="37"/>
      <c r="S226" s="35"/>
      <c r="T226" s="34"/>
      <c r="U226" s="37"/>
      <c r="V226" s="35"/>
      <c r="W226" s="34"/>
      <c r="X226" s="37"/>
      <c r="Y226" s="35"/>
      <c r="Z226" s="34"/>
      <c r="AA226" s="37"/>
      <c r="AB226" s="35"/>
      <c r="AC226" s="34"/>
      <c r="AD226" s="37"/>
      <c r="AE226" s="35"/>
      <c r="AF226" s="34"/>
      <c r="AG226" s="37"/>
      <c r="AH226" s="35"/>
      <c r="AI226" s="34"/>
      <c r="AJ226" s="37"/>
      <c r="AK226" s="35"/>
      <c r="AL226" s="34"/>
      <c r="AM226" s="37"/>
      <c r="AN226" s="35"/>
      <c r="AO226" s="34"/>
      <c r="AP226" s="37"/>
      <c r="AQ226" s="35"/>
      <c r="AR226" s="34"/>
      <c r="AS226" s="37"/>
      <c r="AT226" s="35"/>
      <c r="AU226" s="34"/>
      <c r="AV226" s="37"/>
      <c r="AW226" s="35"/>
      <c r="AX226" s="34"/>
      <c r="AY226" s="37"/>
      <c r="AZ226" s="35"/>
      <c r="BA226" s="34"/>
      <c r="BB226" s="37"/>
      <c r="BC2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6" s="7"/>
      <c r="BF226" t="str">
        <f>IF(Table1[[#This Row],[Date]]="","","&amp;lt;VOUCHER REMOTEID="&amp;""""&amp;$A$11&amp;$A$13&amp;ROW()&amp;""""&amp;" VCHTYPE="""&amp;F226&amp;""" ACTION="""&amp;"Create"&amp;"""&amp;gt;")</f>
        <v/>
      </c>
      <c r="BG226" t="str">
        <f>IF(Table1[[#This Row],[Date]]="","",TEXT(Table1[[#This Row],[Date]],"yyyymmdd"))</f>
        <v/>
      </c>
      <c r="BH226" t="str">
        <f>Table1[[#This Row],[Date2]]</f>
        <v/>
      </c>
      <c r="BI226" t="str">
        <f>IF(Table1[[#This Row],[Date]]="","",Table1[[#This Row],[Voucher Type]])</f>
        <v/>
      </c>
      <c r="BJ226" t="str">
        <f>IF(Table1[[#This Row],[Ref No / Invoice No]]="","",Table1[[#This Row],[Ref No / Invoice No]])</f>
        <v/>
      </c>
      <c r="BK226" t="str">
        <f>IF(Table1[[#This Row],[Voucher No]]="","",Table1[[#This Row],[Voucher No]])</f>
        <v/>
      </c>
      <c r="BL226" t="str">
        <f>IF(Table1[[#This Row],[Date]]="","",Table1[[#This Row],[Narration]])</f>
        <v/>
      </c>
      <c r="BM226" t="str">
        <f>IF(Table1[[#This Row],[Date]]="","",$A$11&amp;$A$13&amp;ROW())</f>
        <v/>
      </c>
      <c r="BN226" t="str">
        <f>IF(Table1[[#This Row],[Date]]="","",$A$13)</f>
        <v/>
      </c>
      <c r="BP226" t="str">
        <f>IF(Table1[[#This Row],[Ledger 1]]="","","No")</f>
        <v/>
      </c>
      <c r="BQ226" t="str">
        <f>IF(Table1[[#This Row],[Date]]="","",IF(Table1[[#This Row],[Effect 1]]="Dr.","Yes","No"))</f>
        <v/>
      </c>
      <c r="BR226" t="str">
        <f>IF(Table1[[#This Row],[Date]]="","",Table1[[#This Row],[Ledger 1]])</f>
        <v/>
      </c>
      <c r="BS226" t="str">
        <f>IF(Table1[[#This Row],[Date]]="","",IF(Table1[[#This Row],[Effect 1]]="Dr.",-Table1[[#This Row],[Amount 1]],Table1[[#This Row],[Amount 1]]))</f>
        <v/>
      </c>
      <c r="BV226" t="str">
        <f>IF(Table1[[#This Row],[Ledger 2]]="","","No")</f>
        <v/>
      </c>
      <c r="BW226" t="str">
        <f>IF(Table1[[#This Row],[Date]]="","",IF(Table1[[#This Row],[Effect 2]]="Dr.","Yes","No"))</f>
        <v/>
      </c>
      <c r="BX226" t="str">
        <f>IF(Table1[[#This Row],[Date]]="","",Table1[[#This Row],[Ledger 2]])</f>
        <v/>
      </c>
      <c r="BY226" t="str">
        <f>IF(Table1[[#This Row],[Date]]="","",IF(Table1[[#This Row],[Effect 2]]="Dr.",-Table1[[#This Row],[Amount 2]],Table1[[#This Row],[Amount 2]]))</f>
        <v/>
      </c>
      <c r="CB226" t="str">
        <f>IF(Table1[[#This Row],[Ledger 3]]="","","No")</f>
        <v/>
      </c>
      <c r="CC226" t="str">
        <f>IF(Table1[[#This Row],[Ledger 3]]="","",IF(Table1[[#This Row],[Effect 3]]="Dr.","Yes","No"))</f>
        <v/>
      </c>
      <c r="CD226" t="str">
        <f>IF(Table1[[#This Row],[Ledger 3]]="","",Table1[[#This Row],[Ledger 3]])</f>
        <v/>
      </c>
      <c r="CE226" t="str">
        <f>IF(Table1[[#This Row],[Ledger 3]]="","",IF(Table1[[#This Row],[Effect 3]]="Dr.",-Table1[[#This Row],[Amount 3]],Table1[[#This Row],[Amount 3]]))</f>
        <v/>
      </c>
      <c r="CH226" t="str">
        <f>IF(Table1[[#This Row],[Ledger 4]]="","","No")</f>
        <v/>
      </c>
      <c r="CI226" t="str">
        <f>IF(Table1[[#This Row],[Ledger 4]]="","",IF(Table1[[#This Row],[Effect 4]]="Dr.","Yes","No"))</f>
        <v/>
      </c>
      <c r="CJ226" t="str">
        <f>IF(Table1[[#This Row],[Ledger 4]]="","",Table1[[#This Row],[Ledger 4]])</f>
        <v/>
      </c>
      <c r="CK226" t="str">
        <f>IF(Table1[[#This Row],[Ledger 4]]="","",IF(Table1[[#This Row],[Effect 4]]="Dr.",-Table1[[#This Row],[Amount 4]],Table1[[#This Row],[Amount 4]]))</f>
        <v/>
      </c>
      <c r="CN226" t="str">
        <f>IF(Table1[[#This Row],[Ledger 5]]="","","No")</f>
        <v/>
      </c>
      <c r="CO226" t="str">
        <f>IF(Table1[[#This Row],[Ledger 5]]="","",IF(Table1[[#This Row],[Effect 5]]="Dr.","Yes","No"))</f>
        <v/>
      </c>
      <c r="CP226" t="str">
        <f>IF(Table1[[#This Row],[Ledger 5]]="","",Table1[[#This Row],[Ledger 5]])</f>
        <v/>
      </c>
      <c r="CQ226" t="str">
        <f>IF(Table1[[#This Row],[Ledger 5]]="","",IF(Table1[[#This Row],[Effect 5]]="Dr.",-Table1[[#This Row],[Amount 5]],Table1[[#This Row],[Amount 5]]))</f>
        <v/>
      </c>
      <c r="CT226" t="str">
        <f>IF(Table1[[#This Row],[Ledger 6]]="","","No")</f>
        <v/>
      </c>
      <c r="CU226" t="str">
        <f>IF(Table1[[#This Row],[Ledger 6]]="","",IF(Table1[[#This Row],[Effect 6]]="Dr.","Yes","No"))</f>
        <v/>
      </c>
      <c r="CV226" t="str">
        <f>IF(Table1[[#This Row],[Ledger 6]]="","",Table1[[#This Row],[Ledger 6]])</f>
        <v/>
      </c>
      <c r="CW226" t="str">
        <f>IF(Table1[[#This Row],[Ledger 6]]="","",IF(Table1[[#This Row],[Effect 6]]="Dr.",-Table1[[#This Row],[Amount 6]],Table1[[#This Row],[Amount 6]]))</f>
        <v/>
      </c>
      <c r="CZ226" t="str">
        <f>IF(Table1[[#This Row],[Ledger 7]]="","","No")</f>
        <v/>
      </c>
      <c r="DA226" t="str">
        <f>IF(Table1[[#This Row],[Ledger 7]]="","",IF(Table1[[#This Row],[Effect 7]]="Dr.","Yes","No"))</f>
        <v/>
      </c>
      <c r="DB226" t="str">
        <f>IF(Table1[[#This Row],[Ledger 7]]="","",Table1[[#This Row],[Ledger 7]])</f>
        <v/>
      </c>
      <c r="DC226" t="str">
        <f>IF(Table1[[#This Row],[Ledger 7]]="","",IF(Table1[[#This Row],[Effect 7]]="Dr.",-Table1[[#This Row],[Amount 7]],Table1[[#This Row],[Amount 7]]))</f>
        <v/>
      </c>
      <c r="DF226" t="str">
        <f>IF(Table1[[#This Row],[Ledger 8]]="","","No")</f>
        <v/>
      </c>
      <c r="DG226" t="str">
        <f>IF(Table1[[#This Row],[Ledger 8]]="","",IF(Table1[[#This Row],[Effect 8]]="Dr.","Yes","No"))</f>
        <v/>
      </c>
      <c r="DH226" t="str">
        <f>IF(Table1[[#This Row],[Ledger 8]]="","",Table1[[#This Row],[Ledger 8]])</f>
        <v/>
      </c>
      <c r="DI226" t="str">
        <f>IF(Table1[[#This Row],[Ledger 8]]="","",IF(Table1[[#This Row],[Effect 8]]="Dr.",-Table1[[#This Row],[Amount 8]],Table1[[#This Row],[Amount 8]]))</f>
        <v/>
      </c>
      <c r="DL226" t="str">
        <f>IF(Table1[[#This Row],[Ledger 9]]="","","No")</f>
        <v/>
      </c>
      <c r="DM226" t="str">
        <f>IF(Table1[[#This Row],[Ledger 9]]="","",IF(Table1[[#This Row],[Effect 9]]="Dr.","Yes","No"))</f>
        <v/>
      </c>
      <c r="DN226" t="str">
        <f>IF(Table1[[#This Row],[Ledger 9]]="","",Table1[[#This Row],[Ledger 9]])</f>
        <v/>
      </c>
      <c r="DO226" t="str">
        <f>IF(Table1[[#This Row],[Ledger 9]]="","",IF(Table1[[#This Row],[Effect 9]]="Dr.",-Table1[[#This Row],[Amount 9]],Table1[[#This Row],[Amount 9]]))</f>
        <v/>
      </c>
      <c r="DR226" t="str">
        <f>IF(Table1[[#This Row],[Ledger 10]]="","","No")</f>
        <v/>
      </c>
      <c r="DS226" t="str">
        <f>IF(Table1[[#This Row],[Ledger 10]]="","",IF(Table1[[#This Row],[Effect 10]]="Dr.","Yes","No"))</f>
        <v/>
      </c>
      <c r="DT226" t="str">
        <f>IF(Table1[[#This Row],[Ledger 10]]="","",Table1[[#This Row],[Ledger 10]])</f>
        <v/>
      </c>
      <c r="DU226" t="str">
        <f>IF(Table1[[#This Row],[Ledger 10]]="","",IF(Table1[[#This Row],[Effect 10]]="Dr.",-Table1[[#This Row],[Amount 10]],Table1[[#This Row],[Amount 10]]))</f>
        <v/>
      </c>
      <c r="DX226" t="str">
        <f>IF(Table1[[#This Row],[Ledger 11]]="","","No")</f>
        <v/>
      </c>
      <c r="DY226" t="str">
        <f>IF(Table1[[#This Row],[Ledger 11]]="","",IF(Table1[[#This Row],[Effect 11]]="Dr.","Yes","No"))</f>
        <v/>
      </c>
      <c r="DZ226" t="str">
        <f>IF(Table1[[#This Row],[Ledger 11]]="","",Table1[[#This Row],[Ledger 11]])</f>
        <v/>
      </c>
      <c r="EA226" t="str">
        <f>IF(Table1[[#This Row],[Ledger 11]]="","",IF(Table1[[#This Row],[Effect 11]]="Dr.",-Table1[[#This Row],[Amount 11]],Table1[[#This Row],[Amount 11]]))</f>
        <v/>
      </c>
      <c r="ED226" t="str">
        <f>IF(Table1[[#This Row],[Ledger 12]]="","","No")</f>
        <v/>
      </c>
      <c r="EE226" t="str">
        <f>IF(Table1[[#This Row],[Ledger 12]]="","",IF(Table1[[#This Row],[Effect 12]]="Dr.","Yes","No"))</f>
        <v/>
      </c>
      <c r="EF226" t="str">
        <f>IF(Table1[[#This Row],[Ledger 12]]="","",Table1[[#This Row],[Ledger 12]])</f>
        <v/>
      </c>
      <c r="EG226" t="str">
        <f>IF(Table1[[#This Row],[Ledger 12]]="","",IF(Table1[[#This Row],[Effect 12]]="Dr.",-Table1[[#This Row],[Amount 12]],Table1[[#This Row],[Amount 12]]))</f>
        <v/>
      </c>
      <c r="EJ226" t="str">
        <f>IF(Table1[[#This Row],[Ledger 13]]="","","No")</f>
        <v/>
      </c>
      <c r="EK226" t="str">
        <f>IF(Table1[[#This Row],[Ledger 13]]="","",IF(Table1[[#This Row],[Effect 13]]="Dr.","Yes","No"))</f>
        <v/>
      </c>
      <c r="EL226" t="str">
        <f>IF(Table1[[#This Row],[Ledger 13]]="","",Table1[[#This Row],[Ledger 13]])</f>
        <v/>
      </c>
      <c r="EM226" t="str">
        <f>IF(Table1[[#This Row],[Ledger 13]]="","",IF(Table1[[#This Row],[Effect 13]]="Dr.",-Table1[[#This Row],[Amount 13]],Table1[[#This Row],[Amount 13]]))</f>
        <v/>
      </c>
      <c r="EP226" t="str">
        <f>IF(Table1[[#This Row],[Ledger 14]]="","","No")</f>
        <v/>
      </c>
      <c r="EQ226" t="str">
        <f>IF(Table1[[#This Row],[Ledger 14]]="","",IF(Table1[[#This Row],[Effect 14]]="Dr.","Yes","No"))</f>
        <v/>
      </c>
      <c r="ER226" t="str">
        <f>IF(Table1[[#This Row],[Ledger 14]]="","",Table1[[#This Row],[Ledger 14]])</f>
        <v/>
      </c>
      <c r="ES226" t="str">
        <f>IF(Table1[[#This Row],[Ledger 14]]="","",IF(Table1[[#This Row],[Effect 14]]="Dr.",-Table1[[#This Row],[Amount 14]],Table1[[#This Row],[Amount 14]]))</f>
        <v/>
      </c>
      <c r="EV226" t="str">
        <f>IF(Table1[[#This Row],[Ledger 15]]="","","No")</f>
        <v/>
      </c>
      <c r="EW226" t="str">
        <f>IF(Table1[[#This Row],[Ledger 15]]="","",IF(Table1[[#This Row],[Effect 15]]="Dr.","Yes","No"))</f>
        <v/>
      </c>
      <c r="EX226" t="str">
        <f>IF(Table1[[#This Row],[Ledger 15]]="","",Table1[[#This Row],[Ledger 15]])</f>
        <v/>
      </c>
      <c r="EY226" t="str">
        <f>IF(Table1[[#This Row],[Ledger 15]]="","",IF(Table1[[#This Row],[Effect 15]]="Dr.",-Table1[[#This Row],[Amount 15]],Table1[[#This Row],[Amount 15]]))</f>
        <v/>
      </c>
      <c r="FD2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6">
        <f>IF(Table1[[#This Row],[Date]]="",0,IF(AND(Table1[[#This Row],[Date]]&gt;=$FE$2,Table1[[#This Row],[Date]]&lt;=$FE$3),0,1))</f>
        <v>0</v>
      </c>
      <c r="FF226">
        <f>IF(Table1[[#This Row],[Date]]="",0,IF(TYPE(VLOOKUP(Table1[[#This Row],[Voucher Type]],Table1[[#All],[Voucher Type Master]],1,FALSE))=16,1,0))</f>
        <v>0</v>
      </c>
      <c r="FG226">
        <f>IF(TYPE(IF(Table1[[#This Row],[Date]]="",0,IF(VLOOKUP(Table1[[#This Row],[Voucher Type]],$FY$5:$FZ$13,2,0)=Table1[[#This Row],[Effect 1]],0,1)))=16,1,0)</f>
        <v>0</v>
      </c>
      <c r="FH2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6">
        <f>IF(LEN(Table1[[#This Row],[Ledger 1]])&gt;0,IF(TYPE(VLOOKUP(Table1[[#This Row],[Ledger 1]],GZ:GZ,1,0))=16,1,0),0)</f>
        <v>0</v>
      </c>
      <c r="FJ226">
        <f>IF(LEN(Table1[[#This Row],[Ledger 2]])&gt;0,IF(TYPE(VLOOKUP(Table1[[#This Row],[Ledger 2]],GZ:GZ,1,0))=16,1,0),0)</f>
        <v>0</v>
      </c>
      <c r="FK226">
        <f>IF(LEN(Table1[[#This Row],[Ledger 3]])&gt;0,IF(TYPE(VLOOKUP(Table1[[#This Row],[Ledger 3]],GZ:GZ,1,0))=16,1,0),0)</f>
        <v>0</v>
      </c>
      <c r="FL226">
        <f>IF(LEN(Table1[[#This Row],[Ledger 4]])&gt;0,IF(TYPE(VLOOKUP(Table1[[#This Row],[Ledger 4]],GZ:GZ,1,0))=16,1,0),0)</f>
        <v>0</v>
      </c>
      <c r="FM226">
        <f>IF(LEN(Table1[[#This Row],[Ledger 5]])&gt;0,IF(TYPE(VLOOKUP(Table1[[#This Row],[Ledger 5]],GZ:GZ,1,0))=16,1,0),0)</f>
        <v>0</v>
      </c>
      <c r="FN226">
        <f>IF(LEN(Table1[[#This Row],[Ledger 6]])&gt;0,IF(TYPE(VLOOKUP(Table1[[#This Row],[Ledger 6]],$GZ:$GZ,1,0))=16,1,0),0)</f>
        <v>0</v>
      </c>
      <c r="FO226">
        <f>IF(LEN(Table1[[#This Row],[Ledger 7]])&gt;0,IF(TYPE(VLOOKUP(Table1[[#This Row],[Ledger 7]],$GZ:$GZ,1,0))=16,1,0),0)</f>
        <v>0</v>
      </c>
      <c r="FP226">
        <f>IF(LEN(Table1[[#This Row],[Ledger 8]])&gt;0,IF(TYPE(VLOOKUP(Table1[[#This Row],[Ledger 8]],$GZ:$GZ,1,0))=16,1,0),0)</f>
        <v>0</v>
      </c>
      <c r="FQ226">
        <f>IF(LEN(Table1[[#This Row],[Ledger 9]])&gt;0,IF(TYPE(VLOOKUP(Table1[[#This Row],[Ledger 9]],$GZ:$GZ,1,0))=16,1,0),0)</f>
        <v>0</v>
      </c>
      <c r="FR226">
        <f>IF(LEN(Table1[[#This Row],[Ledger 10]])&gt;0,IF(TYPE(VLOOKUP(Table1[[#This Row],[Ledger 10]],$GZ:$GZ,1,0))=16,1,0),0)</f>
        <v>0</v>
      </c>
      <c r="FS226">
        <f>IF(LEN(Table1[[#This Row],[Ledger 11]])&gt;0,IF(TYPE(VLOOKUP(Table1[[#This Row],[Ledger 11]],$GZ:$GZ,1,0))=16,1,0),0)</f>
        <v>0</v>
      </c>
      <c r="FT226">
        <f>IF(LEN(Table1[[#This Row],[Ledger 12]])&gt;0,IF(TYPE(VLOOKUP(Table1[[#This Row],[Ledger 12]],$GZ:$GZ,1,0))=16,1,0),0)</f>
        <v>0</v>
      </c>
      <c r="FU226">
        <f>IF(LEN(Table1[[#This Row],[Ledger 13]])&gt;0,IF(TYPE(VLOOKUP(Table1[[#This Row],[Ledger 13]],$GZ:$GZ,1,0))=16,1,0),0)</f>
        <v>0</v>
      </c>
      <c r="FV226">
        <f>IF(LEN(Table1[[#This Row],[Ledger 14]])&gt;0,IF(TYPE(VLOOKUP(Table1[[#This Row],[Ledger 14]],$GZ:$GZ,1,0))=16,1,0),0)</f>
        <v>0</v>
      </c>
      <c r="FW226">
        <f>IF(LEN(Table1[[#This Row],[Ledger 15]])&gt;0,IF(TYPE(VLOOKUP(Table1[[#This Row],[Ledger 15]],$GZ:$GZ,1,0))=16,1,0),0)</f>
        <v>0</v>
      </c>
    </row>
    <row r="227" spans="4:179" ht="33" customHeight="1" x14ac:dyDescent="0.45">
      <c r="D227" s="8">
        <f t="shared" si="12"/>
        <v>222</v>
      </c>
      <c r="E227" s="32"/>
      <c r="F227" s="34"/>
      <c r="G227" s="34"/>
      <c r="H227" s="34"/>
      <c r="I227" s="34"/>
      <c r="J227" s="38"/>
      <c r="K227" s="33"/>
      <c r="L227" s="36"/>
      <c r="M227" s="35"/>
      <c r="N227" s="34"/>
      <c r="O227" s="41"/>
      <c r="P227" s="35"/>
      <c r="Q227" s="34"/>
      <c r="R227" s="37"/>
      <c r="S227" s="35"/>
      <c r="T227" s="34"/>
      <c r="U227" s="37"/>
      <c r="V227" s="35"/>
      <c r="W227" s="34"/>
      <c r="X227" s="37"/>
      <c r="Y227" s="35"/>
      <c r="Z227" s="34"/>
      <c r="AA227" s="37"/>
      <c r="AB227" s="35"/>
      <c r="AC227" s="34"/>
      <c r="AD227" s="37"/>
      <c r="AE227" s="35"/>
      <c r="AF227" s="34"/>
      <c r="AG227" s="37"/>
      <c r="AH227" s="35"/>
      <c r="AI227" s="34"/>
      <c r="AJ227" s="37"/>
      <c r="AK227" s="35"/>
      <c r="AL227" s="34"/>
      <c r="AM227" s="37"/>
      <c r="AN227" s="35"/>
      <c r="AO227" s="34"/>
      <c r="AP227" s="37"/>
      <c r="AQ227" s="35"/>
      <c r="AR227" s="34"/>
      <c r="AS227" s="37"/>
      <c r="AT227" s="35"/>
      <c r="AU227" s="34"/>
      <c r="AV227" s="37"/>
      <c r="AW227" s="35"/>
      <c r="AX227" s="34"/>
      <c r="AY227" s="37"/>
      <c r="AZ227" s="35"/>
      <c r="BA227" s="34"/>
      <c r="BB227" s="37"/>
      <c r="BC2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7" s="7"/>
      <c r="BF227" t="str">
        <f>IF(Table1[[#This Row],[Date]]="","","&amp;lt;VOUCHER REMOTEID="&amp;""""&amp;$A$11&amp;$A$13&amp;ROW()&amp;""""&amp;" VCHTYPE="""&amp;F227&amp;""" ACTION="""&amp;"Create"&amp;"""&amp;gt;")</f>
        <v/>
      </c>
      <c r="BG227" t="str">
        <f>IF(Table1[[#This Row],[Date]]="","",TEXT(Table1[[#This Row],[Date]],"yyyymmdd"))</f>
        <v/>
      </c>
      <c r="BH227" t="str">
        <f>Table1[[#This Row],[Date2]]</f>
        <v/>
      </c>
      <c r="BI227" t="str">
        <f>IF(Table1[[#This Row],[Date]]="","",Table1[[#This Row],[Voucher Type]])</f>
        <v/>
      </c>
      <c r="BJ227" t="str">
        <f>IF(Table1[[#This Row],[Ref No / Invoice No]]="","",Table1[[#This Row],[Ref No / Invoice No]])</f>
        <v/>
      </c>
      <c r="BK227" t="str">
        <f>IF(Table1[[#This Row],[Voucher No]]="","",Table1[[#This Row],[Voucher No]])</f>
        <v/>
      </c>
      <c r="BL227" t="str">
        <f>IF(Table1[[#This Row],[Date]]="","",Table1[[#This Row],[Narration]])</f>
        <v/>
      </c>
      <c r="BM227" t="str">
        <f>IF(Table1[[#This Row],[Date]]="","",$A$11&amp;$A$13&amp;ROW())</f>
        <v/>
      </c>
      <c r="BN227" t="str">
        <f>IF(Table1[[#This Row],[Date]]="","",$A$13)</f>
        <v/>
      </c>
      <c r="BP227" t="str">
        <f>IF(Table1[[#This Row],[Ledger 1]]="","","No")</f>
        <v/>
      </c>
      <c r="BQ227" t="str">
        <f>IF(Table1[[#This Row],[Date]]="","",IF(Table1[[#This Row],[Effect 1]]="Dr.","Yes","No"))</f>
        <v/>
      </c>
      <c r="BR227" t="str">
        <f>IF(Table1[[#This Row],[Date]]="","",Table1[[#This Row],[Ledger 1]])</f>
        <v/>
      </c>
      <c r="BS227" t="str">
        <f>IF(Table1[[#This Row],[Date]]="","",IF(Table1[[#This Row],[Effect 1]]="Dr.",-Table1[[#This Row],[Amount 1]],Table1[[#This Row],[Amount 1]]))</f>
        <v/>
      </c>
      <c r="BV227" t="str">
        <f>IF(Table1[[#This Row],[Ledger 2]]="","","No")</f>
        <v/>
      </c>
      <c r="BW227" t="str">
        <f>IF(Table1[[#This Row],[Date]]="","",IF(Table1[[#This Row],[Effect 2]]="Dr.","Yes","No"))</f>
        <v/>
      </c>
      <c r="BX227" t="str">
        <f>IF(Table1[[#This Row],[Date]]="","",Table1[[#This Row],[Ledger 2]])</f>
        <v/>
      </c>
      <c r="BY227" t="str">
        <f>IF(Table1[[#This Row],[Date]]="","",IF(Table1[[#This Row],[Effect 2]]="Dr.",-Table1[[#This Row],[Amount 2]],Table1[[#This Row],[Amount 2]]))</f>
        <v/>
      </c>
      <c r="CB227" t="str">
        <f>IF(Table1[[#This Row],[Ledger 3]]="","","No")</f>
        <v/>
      </c>
      <c r="CC227" t="str">
        <f>IF(Table1[[#This Row],[Ledger 3]]="","",IF(Table1[[#This Row],[Effect 3]]="Dr.","Yes","No"))</f>
        <v/>
      </c>
      <c r="CD227" t="str">
        <f>IF(Table1[[#This Row],[Ledger 3]]="","",Table1[[#This Row],[Ledger 3]])</f>
        <v/>
      </c>
      <c r="CE227" t="str">
        <f>IF(Table1[[#This Row],[Ledger 3]]="","",IF(Table1[[#This Row],[Effect 3]]="Dr.",-Table1[[#This Row],[Amount 3]],Table1[[#This Row],[Amount 3]]))</f>
        <v/>
      </c>
      <c r="CH227" t="str">
        <f>IF(Table1[[#This Row],[Ledger 4]]="","","No")</f>
        <v/>
      </c>
      <c r="CI227" t="str">
        <f>IF(Table1[[#This Row],[Ledger 4]]="","",IF(Table1[[#This Row],[Effect 4]]="Dr.","Yes","No"))</f>
        <v/>
      </c>
      <c r="CJ227" t="str">
        <f>IF(Table1[[#This Row],[Ledger 4]]="","",Table1[[#This Row],[Ledger 4]])</f>
        <v/>
      </c>
      <c r="CK227" t="str">
        <f>IF(Table1[[#This Row],[Ledger 4]]="","",IF(Table1[[#This Row],[Effect 4]]="Dr.",-Table1[[#This Row],[Amount 4]],Table1[[#This Row],[Amount 4]]))</f>
        <v/>
      </c>
      <c r="CN227" t="str">
        <f>IF(Table1[[#This Row],[Ledger 5]]="","","No")</f>
        <v/>
      </c>
      <c r="CO227" t="str">
        <f>IF(Table1[[#This Row],[Ledger 5]]="","",IF(Table1[[#This Row],[Effect 5]]="Dr.","Yes","No"))</f>
        <v/>
      </c>
      <c r="CP227" t="str">
        <f>IF(Table1[[#This Row],[Ledger 5]]="","",Table1[[#This Row],[Ledger 5]])</f>
        <v/>
      </c>
      <c r="CQ227" t="str">
        <f>IF(Table1[[#This Row],[Ledger 5]]="","",IF(Table1[[#This Row],[Effect 5]]="Dr.",-Table1[[#This Row],[Amount 5]],Table1[[#This Row],[Amount 5]]))</f>
        <v/>
      </c>
      <c r="CT227" t="str">
        <f>IF(Table1[[#This Row],[Ledger 6]]="","","No")</f>
        <v/>
      </c>
      <c r="CU227" t="str">
        <f>IF(Table1[[#This Row],[Ledger 6]]="","",IF(Table1[[#This Row],[Effect 6]]="Dr.","Yes","No"))</f>
        <v/>
      </c>
      <c r="CV227" t="str">
        <f>IF(Table1[[#This Row],[Ledger 6]]="","",Table1[[#This Row],[Ledger 6]])</f>
        <v/>
      </c>
      <c r="CW227" t="str">
        <f>IF(Table1[[#This Row],[Ledger 6]]="","",IF(Table1[[#This Row],[Effect 6]]="Dr.",-Table1[[#This Row],[Amount 6]],Table1[[#This Row],[Amount 6]]))</f>
        <v/>
      </c>
      <c r="CZ227" t="str">
        <f>IF(Table1[[#This Row],[Ledger 7]]="","","No")</f>
        <v/>
      </c>
      <c r="DA227" t="str">
        <f>IF(Table1[[#This Row],[Ledger 7]]="","",IF(Table1[[#This Row],[Effect 7]]="Dr.","Yes","No"))</f>
        <v/>
      </c>
      <c r="DB227" t="str">
        <f>IF(Table1[[#This Row],[Ledger 7]]="","",Table1[[#This Row],[Ledger 7]])</f>
        <v/>
      </c>
      <c r="DC227" t="str">
        <f>IF(Table1[[#This Row],[Ledger 7]]="","",IF(Table1[[#This Row],[Effect 7]]="Dr.",-Table1[[#This Row],[Amount 7]],Table1[[#This Row],[Amount 7]]))</f>
        <v/>
      </c>
      <c r="DF227" t="str">
        <f>IF(Table1[[#This Row],[Ledger 8]]="","","No")</f>
        <v/>
      </c>
      <c r="DG227" t="str">
        <f>IF(Table1[[#This Row],[Ledger 8]]="","",IF(Table1[[#This Row],[Effect 8]]="Dr.","Yes","No"))</f>
        <v/>
      </c>
      <c r="DH227" t="str">
        <f>IF(Table1[[#This Row],[Ledger 8]]="","",Table1[[#This Row],[Ledger 8]])</f>
        <v/>
      </c>
      <c r="DI227" t="str">
        <f>IF(Table1[[#This Row],[Ledger 8]]="","",IF(Table1[[#This Row],[Effect 8]]="Dr.",-Table1[[#This Row],[Amount 8]],Table1[[#This Row],[Amount 8]]))</f>
        <v/>
      </c>
      <c r="DL227" t="str">
        <f>IF(Table1[[#This Row],[Ledger 9]]="","","No")</f>
        <v/>
      </c>
      <c r="DM227" t="str">
        <f>IF(Table1[[#This Row],[Ledger 9]]="","",IF(Table1[[#This Row],[Effect 9]]="Dr.","Yes","No"))</f>
        <v/>
      </c>
      <c r="DN227" t="str">
        <f>IF(Table1[[#This Row],[Ledger 9]]="","",Table1[[#This Row],[Ledger 9]])</f>
        <v/>
      </c>
      <c r="DO227" t="str">
        <f>IF(Table1[[#This Row],[Ledger 9]]="","",IF(Table1[[#This Row],[Effect 9]]="Dr.",-Table1[[#This Row],[Amount 9]],Table1[[#This Row],[Amount 9]]))</f>
        <v/>
      </c>
      <c r="DR227" t="str">
        <f>IF(Table1[[#This Row],[Ledger 10]]="","","No")</f>
        <v/>
      </c>
      <c r="DS227" t="str">
        <f>IF(Table1[[#This Row],[Ledger 10]]="","",IF(Table1[[#This Row],[Effect 10]]="Dr.","Yes","No"))</f>
        <v/>
      </c>
      <c r="DT227" t="str">
        <f>IF(Table1[[#This Row],[Ledger 10]]="","",Table1[[#This Row],[Ledger 10]])</f>
        <v/>
      </c>
      <c r="DU227" t="str">
        <f>IF(Table1[[#This Row],[Ledger 10]]="","",IF(Table1[[#This Row],[Effect 10]]="Dr.",-Table1[[#This Row],[Amount 10]],Table1[[#This Row],[Amount 10]]))</f>
        <v/>
      </c>
      <c r="DX227" t="str">
        <f>IF(Table1[[#This Row],[Ledger 11]]="","","No")</f>
        <v/>
      </c>
      <c r="DY227" t="str">
        <f>IF(Table1[[#This Row],[Ledger 11]]="","",IF(Table1[[#This Row],[Effect 11]]="Dr.","Yes","No"))</f>
        <v/>
      </c>
      <c r="DZ227" t="str">
        <f>IF(Table1[[#This Row],[Ledger 11]]="","",Table1[[#This Row],[Ledger 11]])</f>
        <v/>
      </c>
      <c r="EA227" t="str">
        <f>IF(Table1[[#This Row],[Ledger 11]]="","",IF(Table1[[#This Row],[Effect 11]]="Dr.",-Table1[[#This Row],[Amount 11]],Table1[[#This Row],[Amount 11]]))</f>
        <v/>
      </c>
      <c r="ED227" t="str">
        <f>IF(Table1[[#This Row],[Ledger 12]]="","","No")</f>
        <v/>
      </c>
      <c r="EE227" t="str">
        <f>IF(Table1[[#This Row],[Ledger 12]]="","",IF(Table1[[#This Row],[Effect 12]]="Dr.","Yes","No"))</f>
        <v/>
      </c>
      <c r="EF227" t="str">
        <f>IF(Table1[[#This Row],[Ledger 12]]="","",Table1[[#This Row],[Ledger 12]])</f>
        <v/>
      </c>
      <c r="EG227" t="str">
        <f>IF(Table1[[#This Row],[Ledger 12]]="","",IF(Table1[[#This Row],[Effect 12]]="Dr.",-Table1[[#This Row],[Amount 12]],Table1[[#This Row],[Amount 12]]))</f>
        <v/>
      </c>
      <c r="EJ227" t="str">
        <f>IF(Table1[[#This Row],[Ledger 13]]="","","No")</f>
        <v/>
      </c>
      <c r="EK227" t="str">
        <f>IF(Table1[[#This Row],[Ledger 13]]="","",IF(Table1[[#This Row],[Effect 13]]="Dr.","Yes","No"))</f>
        <v/>
      </c>
      <c r="EL227" t="str">
        <f>IF(Table1[[#This Row],[Ledger 13]]="","",Table1[[#This Row],[Ledger 13]])</f>
        <v/>
      </c>
      <c r="EM227" t="str">
        <f>IF(Table1[[#This Row],[Ledger 13]]="","",IF(Table1[[#This Row],[Effect 13]]="Dr.",-Table1[[#This Row],[Amount 13]],Table1[[#This Row],[Amount 13]]))</f>
        <v/>
      </c>
      <c r="EP227" t="str">
        <f>IF(Table1[[#This Row],[Ledger 14]]="","","No")</f>
        <v/>
      </c>
      <c r="EQ227" t="str">
        <f>IF(Table1[[#This Row],[Ledger 14]]="","",IF(Table1[[#This Row],[Effect 14]]="Dr.","Yes","No"))</f>
        <v/>
      </c>
      <c r="ER227" t="str">
        <f>IF(Table1[[#This Row],[Ledger 14]]="","",Table1[[#This Row],[Ledger 14]])</f>
        <v/>
      </c>
      <c r="ES227" t="str">
        <f>IF(Table1[[#This Row],[Ledger 14]]="","",IF(Table1[[#This Row],[Effect 14]]="Dr.",-Table1[[#This Row],[Amount 14]],Table1[[#This Row],[Amount 14]]))</f>
        <v/>
      </c>
      <c r="EV227" t="str">
        <f>IF(Table1[[#This Row],[Ledger 15]]="","","No")</f>
        <v/>
      </c>
      <c r="EW227" t="str">
        <f>IF(Table1[[#This Row],[Ledger 15]]="","",IF(Table1[[#This Row],[Effect 15]]="Dr.","Yes","No"))</f>
        <v/>
      </c>
      <c r="EX227" t="str">
        <f>IF(Table1[[#This Row],[Ledger 15]]="","",Table1[[#This Row],[Ledger 15]])</f>
        <v/>
      </c>
      <c r="EY227" t="str">
        <f>IF(Table1[[#This Row],[Ledger 15]]="","",IF(Table1[[#This Row],[Effect 15]]="Dr.",-Table1[[#This Row],[Amount 15]],Table1[[#This Row],[Amount 15]]))</f>
        <v/>
      </c>
      <c r="FD2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7">
        <f>IF(Table1[[#This Row],[Date]]="",0,IF(AND(Table1[[#This Row],[Date]]&gt;=$FE$2,Table1[[#This Row],[Date]]&lt;=$FE$3),0,1))</f>
        <v>0</v>
      </c>
      <c r="FF227">
        <f>IF(Table1[[#This Row],[Date]]="",0,IF(TYPE(VLOOKUP(Table1[[#This Row],[Voucher Type]],Table1[[#All],[Voucher Type Master]],1,FALSE))=16,1,0))</f>
        <v>0</v>
      </c>
      <c r="FG227">
        <f>IF(TYPE(IF(Table1[[#This Row],[Date]]="",0,IF(VLOOKUP(Table1[[#This Row],[Voucher Type]],$FY$5:$FZ$13,2,0)=Table1[[#This Row],[Effect 1]],0,1)))=16,1,0)</f>
        <v>0</v>
      </c>
      <c r="FH2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7">
        <f>IF(LEN(Table1[[#This Row],[Ledger 1]])&gt;0,IF(TYPE(VLOOKUP(Table1[[#This Row],[Ledger 1]],GZ:GZ,1,0))=16,1,0),0)</f>
        <v>0</v>
      </c>
      <c r="FJ227">
        <f>IF(LEN(Table1[[#This Row],[Ledger 2]])&gt;0,IF(TYPE(VLOOKUP(Table1[[#This Row],[Ledger 2]],GZ:GZ,1,0))=16,1,0),0)</f>
        <v>0</v>
      </c>
      <c r="FK227">
        <f>IF(LEN(Table1[[#This Row],[Ledger 3]])&gt;0,IF(TYPE(VLOOKUP(Table1[[#This Row],[Ledger 3]],GZ:GZ,1,0))=16,1,0),0)</f>
        <v>0</v>
      </c>
      <c r="FL227">
        <f>IF(LEN(Table1[[#This Row],[Ledger 4]])&gt;0,IF(TYPE(VLOOKUP(Table1[[#This Row],[Ledger 4]],GZ:GZ,1,0))=16,1,0),0)</f>
        <v>0</v>
      </c>
      <c r="FM227">
        <f>IF(LEN(Table1[[#This Row],[Ledger 5]])&gt;0,IF(TYPE(VLOOKUP(Table1[[#This Row],[Ledger 5]],GZ:GZ,1,0))=16,1,0),0)</f>
        <v>0</v>
      </c>
      <c r="FN227">
        <f>IF(LEN(Table1[[#This Row],[Ledger 6]])&gt;0,IF(TYPE(VLOOKUP(Table1[[#This Row],[Ledger 6]],$GZ:$GZ,1,0))=16,1,0),0)</f>
        <v>0</v>
      </c>
      <c r="FO227">
        <f>IF(LEN(Table1[[#This Row],[Ledger 7]])&gt;0,IF(TYPE(VLOOKUP(Table1[[#This Row],[Ledger 7]],$GZ:$GZ,1,0))=16,1,0),0)</f>
        <v>0</v>
      </c>
      <c r="FP227">
        <f>IF(LEN(Table1[[#This Row],[Ledger 8]])&gt;0,IF(TYPE(VLOOKUP(Table1[[#This Row],[Ledger 8]],$GZ:$GZ,1,0))=16,1,0),0)</f>
        <v>0</v>
      </c>
      <c r="FQ227">
        <f>IF(LEN(Table1[[#This Row],[Ledger 9]])&gt;0,IF(TYPE(VLOOKUP(Table1[[#This Row],[Ledger 9]],$GZ:$GZ,1,0))=16,1,0),0)</f>
        <v>0</v>
      </c>
      <c r="FR227">
        <f>IF(LEN(Table1[[#This Row],[Ledger 10]])&gt;0,IF(TYPE(VLOOKUP(Table1[[#This Row],[Ledger 10]],$GZ:$GZ,1,0))=16,1,0),0)</f>
        <v>0</v>
      </c>
      <c r="FS227">
        <f>IF(LEN(Table1[[#This Row],[Ledger 11]])&gt;0,IF(TYPE(VLOOKUP(Table1[[#This Row],[Ledger 11]],$GZ:$GZ,1,0))=16,1,0),0)</f>
        <v>0</v>
      </c>
      <c r="FT227">
        <f>IF(LEN(Table1[[#This Row],[Ledger 12]])&gt;0,IF(TYPE(VLOOKUP(Table1[[#This Row],[Ledger 12]],$GZ:$GZ,1,0))=16,1,0),0)</f>
        <v>0</v>
      </c>
      <c r="FU227">
        <f>IF(LEN(Table1[[#This Row],[Ledger 13]])&gt;0,IF(TYPE(VLOOKUP(Table1[[#This Row],[Ledger 13]],$GZ:$GZ,1,0))=16,1,0),0)</f>
        <v>0</v>
      </c>
      <c r="FV227">
        <f>IF(LEN(Table1[[#This Row],[Ledger 14]])&gt;0,IF(TYPE(VLOOKUP(Table1[[#This Row],[Ledger 14]],$GZ:$GZ,1,0))=16,1,0),0)</f>
        <v>0</v>
      </c>
      <c r="FW227">
        <f>IF(LEN(Table1[[#This Row],[Ledger 15]])&gt;0,IF(TYPE(VLOOKUP(Table1[[#This Row],[Ledger 15]],$GZ:$GZ,1,0))=16,1,0),0)</f>
        <v>0</v>
      </c>
    </row>
    <row r="228" spans="4:179" ht="33" customHeight="1" x14ac:dyDescent="0.45">
      <c r="D228" s="8">
        <f t="shared" si="12"/>
        <v>223</v>
      </c>
      <c r="E228" s="32"/>
      <c r="F228" s="34"/>
      <c r="G228" s="34"/>
      <c r="H228" s="34"/>
      <c r="I228" s="34"/>
      <c r="J228" s="38"/>
      <c r="K228" s="33"/>
      <c r="L228" s="36"/>
      <c r="M228" s="35"/>
      <c r="N228" s="34"/>
      <c r="O228" s="41"/>
      <c r="P228" s="35"/>
      <c r="Q228" s="34"/>
      <c r="R228" s="37"/>
      <c r="S228" s="35"/>
      <c r="T228" s="34"/>
      <c r="U228" s="37"/>
      <c r="V228" s="35"/>
      <c r="W228" s="34"/>
      <c r="X228" s="37"/>
      <c r="Y228" s="35"/>
      <c r="Z228" s="34"/>
      <c r="AA228" s="37"/>
      <c r="AB228" s="35"/>
      <c r="AC228" s="34"/>
      <c r="AD228" s="37"/>
      <c r="AE228" s="35"/>
      <c r="AF228" s="34"/>
      <c r="AG228" s="37"/>
      <c r="AH228" s="35"/>
      <c r="AI228" s="34"/>
      <c r="AJ228" s="37"/>
      <c r="AK228" s="35"/>
      <c r="AL228" s="34"/>
      <c r="AM228" s="37"/>
      <c r="AN228" s="35"/>
      <c r="AO228" s="34"/>
      <c r="AP228" s="37"/>
      <c r="AQ228" s="35"/>
      <c r="AR228" s="34"/>
      <c r="AS228" s="37"/>
      <c r="AT228" s="35"/>
      <c r="AU228" s="34"/>
      <c r="AV228" s="37"/>
      <c r="AW228" s="35"/>
      <c r="AX228" s="34"/>
      <c r="AY228" s="37"/>
      <c r="AZ228" s="35"/>
      <c r="BA228" s="34"/>
      <c r="BB228" s="37"/>
      <c r="BC2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8" s="7"/>
      <c r="BF228" t="str">
        <f>IF(Table1[[#This Row],[Date]]="","","&amp;lt;VOUCHER REMOTEID="&amp;""""&amp;$A$11&amp;$A$13&amp;ROW()&amp;""""&amp;" VCHTYPE="""&amp;F228&amp;""" ACTION="""&amp;"Create"&amp;"""&amp;gt;")</f>
        <v/>
      </c>
      <c r="BG228" t="str">
        <f>IF(Table1[[#This Row],[Date]]="","",TEXT(Table1[[#This Row],[Date]],"yyyymmdd"))</f>
        <v/>
      </c>
      <c r="BH228" t="str">
        <f>Table1[[#This Row],[Date2]]</f>
        <v/>
      </c>
      <c r="BI228" t="str">
        <f>IF(Table1[[#This Row],[Date]]="","",Table1[[#This Row],[Voucher Type]])</f>
        <v/>
      </c>
      <c r="BJ228" t="str">
        <f>IF(Table1[[#This Row],[Ref No / Invoice No]]="","",Table1[[#This Row],[Ref No / Invoice No]])</f>
        <v/>
      </c>
      <c r="BK228" t="str">
        <f>IF(Table1[[#This Row],[Voucher No]]="","",Table1[[#This Row],[Voucher No]])</f>
        <v/>
      </c>
      <c r="BL228" t="str">
        <f>IF(Table1[[#This Row],[Date]]="","",Table1[[#This Row],[Narration]])</f>
        <v/>
      </c>
      <c r="BM228" t="str">
        <f>IF(Table1[[#This Row],[Date]]="","",$A$11&amp;$A$13&amp;ROW())</f>
        <v/>
      </c>
      <c r="BN228" t="str">
        <f>IF(Table1[[#This Row],[Date]]="","",$A$13)</f>
        <v/>
      </c>
      <c r="BP228" t="str">
        <f>IF(Table1[[#This Row],[Ledger 1]]="","","No")</f>
        <v/>
      </c>
      <c r="BQ228" t="str">
        <f>IF(Table1[[#This Row],[Date]]="","",IF(Table1[[#This Row],[Effect 1]]="Dr.","Yes","No"))</f>
        <v/>
      </c>
      <c r="BR228" t="str">
        <f>IF(Table1[[#This Row],[Date]]="","",Table1[[#This Row],[Ledger 1]])</f>
        <v/>
      </c>
      <c r="BS228" t="str">
        <f>IF(Table1[[#This Row],[Date]]="","",IF(Table1[[#This Row],[Effect 1]]="Dr.",-Table1[[#This Row],[Amount 1]],Table1[[#This Row],[Amount 1]]))</f>
        <v/>
      </c>
      <c r="BV228" t="str">
        <f>IF(Table1[[#This Row],[Ledger 2]]="","","No")</f>
        <v/>
      </c>
      <c r="BW228" t="str">
        <f>IF(Table1[[#This Row],[Date]]="","",IF(Table1[[#This Row],[Effect 2]]="Dr.","Yes","No"))</f>
        <v/>
      </c>
      <c r="BX228" t="str">
        <f>IF(Table1[[#This Row],[Date]]="","",Table1[[#This Row],[Ledger 2]])</f>
        <v/>
      </c>
      <c r="BY228" t="str">
        <f>IF(Table1[[#This Row],[Date]]="","",IF(Table1[[#This Row],[Effect 2]]="Dr.",-Table1[[#This Row],[Amount 2]],Table1[[#This Row],[Amount 2]]))</f>
        <v/>
      </c>
      <c r="CB228" t="str">
        <f>IF(Table1[[#This Row],[Ledger 3]]="","","No")</f>
        <v/>
      </c>
      <c r="CC228" t="str">
        <f>IF(Table1[[#This Row],[Ledger 3]]="","",IF(Table1[[#This Row],[Effect 3]]="Dr.","Yes","No"))</f>
        <v/>
      </c>
      <c r="CD228" t="str">
        <f>IF(Table1[[#This Row],[Ledger 3]]="","",Table1[[#This Row],[Ledger 3]])</f>
        <v/>
      </c>
      <c r="CE228" t="str">
        <f>IF(Table1[[#This Row],[Ledger 3]]="","",IF(Table1[[#This Row],[Effect 3]]="Dr.",-Table1[[#This Row],[Amount 3]],Table1[[#This Row],[Amount 3]]))</f>
        <v/>
      </c>
      <c r="CH228" t="str">
        <f>IF(Table1[[#This Row],[Ledger 4]]="","","No")</f>
        <v/>
      </c>
      <c r="CI228" t="str">
        <f>IF(Table1[[#This Row],[Ledger 4]]="","",IF(Table1[[#This Row],[Effect 4]]="Dr.","Yes","No"))</f>
        <v/>
      </c>
      <c r="CJ228" t="str">
        <f>IF(Table1[[#This Row],[Ledger 4]]="","",Table1[[#This Row],[Ledger 4]])</f>
        <v/>
      </c>
      <c r="CK228" t="str">
        <f>IF(Table1[[#This Row],[Ledger 4]]="","",IF(Table1[[#This Row],[Effect 4]]="Dr.",-Table1[[#This Row],[Amount 4]],Table1[[#This Row],[Amount 4]]))</f>
        <v/>
      </c>
      <c r="CN228" t="str">
        <f>IF(Table1[[#This Row],[Ledger 5]]="","","No")</f>
        <v/>
      </c>
      <c r="CO228" t="str">
        <f>IF(Table1[[#This Row],[Ledger 5]]="","",IF(Table1[[#This Row],[Effect 5]]="Dr.","Yes","No"))</f>
        <v/>
      </c>
      <c r="CP228" t="str">
        <f>IF(Table1[[#This Row],[Ledger 5]]="","",Table1[[#This Row],[Ledger 5]])</f>
        <v/>
      </c>
      <c r="CQ228" t="str">
        <f>IF(Table1[[#This Row],[Ledger 5]]="","",IF(Table1[[#This Row],[Effect 5]]="Dr.",-Table1[[#This Row],[Amount 5]],Table1[[#This Row],[Amount 5]]))</f>
        <v/>
      </c>
      <c r="CT228" t="str">
        <f>IF(Table1[[#This Row],[Ledger 6]]="","","No")</f>
        <v/>
      </c>
      <c r="CU228" t="str">
        <f>IF(Table1[[#This Row],[Ledger 6]]="","",IF(Table1[[#This Row],[Effect 6]]="Dr.","Yes","No"))</f>
        <v/>
      </c>
      <c r="CV228" t="str">
        <f>IF(Table1[[#This Row],[Ledger 6]]="","",Table1[[#This Row],[Ledger 6]])</f>
        <v/>
      </c>
      <c r="CW228" t="str">
        <f>IF(Table1[[#This Row],[Ledger 6]]="","",IF(Table1[[#This Row],[Effect 6]]="Dr.",-Table1[[#This Row],[Amount 6]],Table1[[#This Row],[Amount 6]]))</f>
        <v/>
      </c>
      <c r="CZ228" t="str">
        <f>IF(Table1[[#This Row],[Ledger 7]]="","","No")</f>
        <v/>
      </c>
      <c r="DA228" t="str">
        <f>IF(Table1[[#This Row],[Ledger 7]]="","",IF(Table1[[#This Row],[Effect 7]]="Dr.","Yes","No"))</f>
        <v/>
      </c>
      <c r="DB228" t="str">
        <f>IF(Table1[[#This Row],[Ledger 7]]="","",Table1[[#This Row],[Ledger 7]])</f>
        <v/>
      </c>
      <c r="DC228" t="str">
        <f>IF(Table1[[#This Row],[Ledger 7]]="","",IF(Table1[[#This Row],[Effect 7]]="Dr.",-Table1[[#This Row],[Amount 7]],Table1[[#This Row],[Amount 7]]))</f>
        <v/>
      </c>
      <c r="DF228" t="str">
        <f>IF(Table1[[#This Row],[Ledger 8]]="","","No")</f>
        <v/>
      </c>
      <c r="DG228" t="str">
        <f>IF(Table1[[#This Row],[Ledger 8]]="","",IF(Table1[[#This Row],[Effect 8]]="Dr.","Yes","No"))</f>
        <v/>
      </c>
      <c r="DH228" t="str">
        <f>IF(Table1[[#This Row],[Ledger 8]]="","",Table1[[#This Row],[Ledger 8]])</f>
        <v/>
      </c>
      <c r="DI228" t="str">
        <f>IF(Table1[[#This Row],[Ledger 8]]="","",IF(Table1[[#This Row],[Effect 8]]="Dr.",-Table1[[#This Row],[Amount 8]],Table1[[#This Row],[Amount 8]]))</f>
        <v/>
      </c>
      <c r="DL228" t="str">
        <f>IF(Table1[[#This Row],[Ledger 9]]="","","No")</f>
        <v/>
      </c>
      <c r="DM228" t="str">
        <f>IF(Table1[[#This Row],[Ledger 9]]="","",IF(Table1[[#This Row],[Effect 9]]="Dr.","Yes","No"))</f>
        <v/>
      </c>
      <c r="DN228" t="str">
        <f>IF(Table1[[#This Row],[Ledger 9]]="","",Table1[[#This Row],[Ledger 9]])</f>
        <v/>
      </c>
      <c r="DO228" t="str">
        <f>IF(Table1[[#This Row],[Ledger 9]]="","",IF(Table1[[#This Row],[Effect 9]]="Dr.",-Table1[[#This Row],[Amount 9]],Table1[[#This Row],[Amount 9]]))</f>
        <v/>
      </c>
      <c r="DR228" t="str">
        <f>IF(Table1[[#This Row],[Ledger 10]]="","","No")</f>
        <v/>
      </c>
      <c r="DS228" t="str">
        <f>IF(Table1[[#This Row],[Ledger 10]]="","",IF(Table1[[#This Row],[Effect 10]]="Dr.","Yes","No"))</f>
        <v/>
      </c>
      <c r="DT228" t="str">
        <f>IF(Table1[[#This Row],[Ledger 10]]="","",Table1[[#This Row],[Ledger 10]])</f>
        <v/>
      </c>
      <c r="DU228" t="str">
        <f>IF(Table1[[#This Row],[Ledger 10]]="","",IF(Table1[[#This Row],[Effect 10]]="Dr.",-Table1[[#This Row],[Amount 10]],Table1[[#This Row],[Amount 10]]))</f>
        <v/>
      </c>
      <c r="DX228" t="str">
        <f>IF(Table1[[#This Row],[Ledger 11]]="","","No")</f>
        <v/>
      </c>
      <c r="DY228" t="str">
        <f>IF(Table1[[#This Row],[Ledger 11]]="","",IF(Table1[[#This Row],[Effect 11]]="Dr.","Yes","No"))</f>
        <v/>
      </c>
      <c r="DZ228" t="str">
        <f>IF(Table1[[#This Row],[Ledger 11]]="","",Table1[[#This Row],[Ledger 11]])</f>
        <v/>
      </c>
      <c r="EA228" t="str">
        <f>IF(Table1[[#This Row],[Ledger 11]]="","",IF(Table1[[#This Row],[Effect 11]]="Dr.",-Table1[[#This Row],[Amount 11]],Table1[[#This Row],[Amount 11]]))</f>
        <v/>
      </c>
      <c r="ED228" t="str">
        <f>IF(Table1[[#This Row],[Ledger 12]]="","","No")</f>
        <v/>
      </c>
      <c r="EE228" t="str">
        <f>IF(Table1[[#This Row],[Ledger 12]]="","",IF(Table1[[#This Row],[Effect 12]]="Dr.","Yes","No"))</f>
        <v/>
      </c>
      <c r="EF228" t="str">
        <f>IF(Table1[[#This Row],[Ledger 12]]="","",Table1[[#This Row],[Ledger 12]])</f>
        <v/>
      </c>
      <c r="EG228" t="str">
        <f>IF(Table1[[#This Row],[Ledger 12]]="","",IF(Table1[[#This Row],[Effect 12]]="Dr.",-Table1[[#This Row],[Amount 12]],Table1[[#This Row],[Amount 12]]))</f>
        <v/>
      </c>
      <c r="EJ228" t="str">
        <f>IF(Table1[[#This Row],[Ledger 13]]="","","No")</f>
        <v/>
      </c>
      <c r="EK228" t="str">
        <f>IF(Table1[[#This Row],[Ledger 13]]="","",IF(Table1[[#This Row],[Effect 13]]="Dr.","Yes","No"))</f>
        <v/>
      </c>
      <c r="EL228" t="str">
        <f>IF(Table1[[#This Row],[Ledger 13]]="","",Table1[[#This Row],[Ledger 13]])</f>
        <v/>
      </c>
      <c r="EM228" t="str">
        <f>IF(Table1[[#This Row],[Ledger 13]]="","",IF(Table1[[#This Row],[Effect 13]]="Dr.",-Table1[[#This Row],[Amount 13]],Table1[[#This Row],[Amount 13]]))</f>
        <v/>
      </c>
      <c r="EP228" t="str">
        <f>IF(Table1[[#This Row],[Ledger 14]]="","","No")</f>
        <v/>
      </c>
      <c r="EQ228" t="str">
        <f>IF(Table1[[#This Row],[Ledger 14]]="","",IF(Table1[[#This Row],[Effect 14]]="Dr.","Yes","No"))</f>
        <v/>
      </c>
      <c r="ER228" t="str">
        <f>IF(Table1[[#This Row],[Ledger 14]]="","",Table1[[#This Row],[Ledger 14]])</f>
        <v/>
      </c>
      <c r="ES228" t="str">
        <f>IF(Table1[[#This Row],[Ledger 14]]="","",IF(Table1[[#This Row],[Effect 14]]="Dr.",-Table1[[#This Row],[Amount 14]],Table1[[#This Row],[Amount 14]]))</f>
        <v/>
      </c>
      <c r="EV228" t="str">
        <f>IF(Table1[[#This Row],[Ledger 15]]="","","No")</f>
        <v/>
      </c>
      <c r="EW228" t="str">
        <f>IF(Table1[[#This Row],[Ledger 15]]="","",IF(Table1[[#This Row],[Effect 15]]="Dr.","Yes","No"))</f>
        <v/>
      </c>
      <c r="EX228" t="str">
        <f>IF(Table1[[#This Row],[Ledger 15]]="","",Table1[[#This Row],[Ledger 15]])</f>
        <v/>
      </c>
      <c r="EY228" t="str">
        <f>IF(Table1[[#This Row],[Ledger 15]]="","",IF(Table1[[#This Row],[Effect 15]]="Dr.",-Table1[[#This Row],[Amount 15]],Table1[[#This Row],[Amount 15]]))</f>
        <v/>
      </c>
      <c r="FD2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8">
        <f>IF(Table1[[#This Row],[Date]]="",0,IF(AND(Table1[[#This Row],[Date]]&gt;=$FE$2,Table1[[#This Row],[Date]]&lt;=$FE$3),0,1))</f>
        <v>0</v>
      </c>
      <c r="FF228">
        <f>IF(Table1[[#This Row],[Date]]="",0,IF(TYPE(VLOOKUP(Table1[[#This Row],[Voucher Type]],Table1[[#All],[Voucher Type Master]],1,FALSE))=16,1,0))</f>
        <v>0</v>
      </c>
      <c r="FG228">
        <f>IF(TYPE(IF(Table1[[#This Row],[Date]]="",0,IF(VLOOKUP(Table1[[#This Row],[Voucher Type]],$FY$5:$FZ$13,2,0)=Table1[[#This Row],[Effect 1]],0,1)))=16,1,0)</f>
        <v>0</v>
      </c>
      <c r="FH2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8">
        <f>IF(LEN(Table1[[#This Row],[Ledger 1]])&gt;0,IF(TYPE(VLOOKUP(Table1[[#This Row],[Ledger 1]],GZ:GZ,1,0))=16,1,0),0)</f>
        <v>0</v>
      </c>
      <c r="FJ228">
        <f>IF(LEN(Table1[[#This Row],[Ledger 2]])&gt;0,IF(TYPE(VLOOKUP(Table1[[#This Row],[Ledger 2]],GZ:GZ,1,0))=16,1,0),0)</f>
        <v>0</v>
      </c>
      <c r="FK228">
        <f>IF(LEN(Table1[[#This Row],[Ledger 3]])&gt;0,IF(TYPE(VLOOKUP(Table1[[#This Row],[Ledger 3]],GZ:GZ,1,0))=16,1,0),0)</f>
        <v>0</v>
      </c>
      <c r="FL228">
        <f>IF(LEN(Table1[[#This Row],[Ledger 4]])&gt;0,IF(TYPE(VLOOKUP(Table1[[#This Row],[Ledger 4]],GZ:GZ,1,0))=16,1,0),0)</f>
        <v>0</v>
      </c>
      <c r="FM228">
        <f>IF(LEN(Table1[[#This Row],[Ledger 5]])&gt;0,IF(TYPE(VLOOKUP(Table1[[#This Row],[Ledger 5]],GZ:GZ,1,0))=16,1,0),0)</f>
        <v>0</v>
      </c>
      <c r="FN228">
        <f>IF(LEN(Table1[[#This Row],[Ledger 6]])&gt;0,IF(TYPE(VLOOKUP(Table1[[#This Row],[Ledger 6]],$GZ:$GZ,1,0))=16,1,0),0)</f>
        <v>0</v>
      </c>
      <c r="FO228">
        <f>IF(LEN(Table1[[#This Row],[Ledger 7]])&gt;0,IF(TYPE(VLOOKUP(Table1[[#This Row],[Ledger 7]],$GZ:$GZ,1,0))=16,1,0),0)</f>
        <v>0</v>
      </c>
      <c r="FP228">
        <f>IF(LEN(Table1[[#This Row],[Ledger 8]])&gt;0,IF(TYPE(VLOOKUP(Table1[[#This Row],[Ledger 8]],$GZ:$GZ,1,0))=16,1,0),0)</f>
        <v>0</v>
      </c>
      <c r="FQ228">
        <f>IF(LEN(Table1[[#This Row],[Ledger 9]])&gt;0,IF(TYPE(VLOOKUP(Table1[[#This Row],[Ledger 9]],$GZ:$GZ,1,0))=16,1,0),0)</f>
        <v>0</v>
      </c>
      <c r="FR228">
        <f>IF(LEN(Table1[[#This Row],[Ledger 10]])&gt;0,IF(TYPE(VLOOKUP(Table1[[#This Row],[Ledger 10]],$GZ:$GZ,1,0))=16,1,0),0)</f>
        <v>0</v>
      </c>
      <c r="FS228">
        <f>IF(LEN(Table1[[#This Row],[Ledger 11]])&gt;0,IF(TYPE(VLOOKUP(Table1[[#This Row],[Ledger 11]],$GZ:$GZ,1,0))=16,1,0),0)</f>
        <v>0</v>
      </c>
      <c r="FT228">
        <f>IF(LEN(Table1[[#This Row],[Ledger 12]])&gt;0,IF(TYPE(VLOOKUP(Table1[[#This Row],[Ledger 12]],$GZ:$GZ,1,0))=16,1,0),0)</f>
        <v>0</v>
      </c>
      <c r="FU228">
        <f>IF(LEN(Table1[[#This Row],[Ledger 13]])&gt;0,IF(TYPE(VLOOKUP(Table1[[#This Row],[Ledger 13]],$GZ:$GZ,1,0))=16,1,0),0)</f>
        <v>0</v>
      </c>
      <c r="FV228">
        <f>IF(LEN(Table1[[#This Row],[Ledger 14]])&gt;0,IF(TYPE(VLOOKUP(Table1[[#This Row],[Ledger 14]],$GZ:$GZ,1,0))=16,1,0),0)</f>
        <v>0</v>
      </c>
      <c r="FW228">
        <f>IF(LEN(Table1[[#This Row],[Ledger 15]])&gt;0,IF(TYPE(VLOOKUP(Table1[[#This Row],[Ledger 15]],$GZ:$GZ,1,0))=16,1,0),0)</f>
        <v>0</v>
      </c>
    </row>
    <row r="229" spans="4:179" ht="33" customHeight="1" x14ac:dyDescent="0.45">
      <c r="D229" s="8">
        <f t="shared" si="12"/>
        <v>224</v>
      </c>
      <c r="E229" s="32"/>
      <c r="F229" s="34"/>
      <c r="G229" s="34"/>
      <c r="H229" s="34"/>
      <c r="I229" s="34"/>
      <c r="J229" s="38"/>
      <c r="K229" s="33"/>
      <c r="L229" s="36"/>
      <c r="M229" s="35"/>
      <c r="N229" s="34"/>
      <c r="O229" s="41"/>
      <c r="P229" s="35"/>
      <c r="Q229" s="34"/>
      <c r="R229" s="37"/>
      <c r="S229" s="35"/>
      <c r="T229" s="34"/>
      <c r="U229" s="37"/>
      <c r="V229" s="35"/>
      <c r="W229" s="34"/>
      <c r="X229" s="37"/>
      <c r="Y229" s="35"/>
      <c r="Z229" s="34"/>
      <c r="AA229" s="37"/>
      <c r="AB229" s="35"/>
      <c r="AC229" s="34"/>
      <c r="AD229" s="37"/>
      <c r="AE229" s="35"/>
      <c r="AF229" s="34"/>
      <c r="AG229" s="37"/>
      <c r="AH229" s="35"/>
      <c r="AI229" s="34"/>
      <c r="AJ229" s="37"/>
      <c r="AK229" s="35"/>
      <c r="AL229" s="34"/>
      <c r="AM229" s="37"/>
      <c r="AN229" s="35"/>
      <c r="AO229" s="34"/>
      <c r="AP229" s="37"/>
      <c r="AQ229" s="35"/>
      <c r="AR229" s="34"/>
      <c r="AS229" s="37"/>
      <c r="AT229" s="35"/>
      <c r="AU229" s="34"/>
      <c r="AV229" s="37"/>
      <c r="AW229" s="35"/>
      <c r="AX229" s="34"/>
      <c r="AY229" s="37"/>
      <c r="AZ229" s="35"/>
      <c r="BA229" s="34"/>
      <c r="BB229" s="37"/>
      <c r="BC2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29" s="7"/>
      <c r="BF229" t="str">
        <f>IF(Table1[[#This Row],[Date]]="","","&amp;lt;VOUCHER REMOTEID="&amp;""""&amp;$A$11&amp;$A$13&amp;ROW()&amp;""""&amp;" VCHTYPE="""&amp;F229&amp;""" ACTION="""&amp;"Create"&amp;"""&amp;gt;")</f>
        <v/>
      </c>
      <c r="BG229" t="str">
        <f>IF(Table1[[#This Row],[Date]]="","",TEXT(Table1[[#This Row],[Date]],"yyyymmdd"))</f>
        <v/>
      </c>
      <c r="BH229" t="str">
        <f>Table1[[#This Row],[Date2]]</f>
        <v/>
      </c>
      <c r="BI229" t="str">
        <f>IF(Table1[[#This Row],[Date]]="","",Table1[[#This Row],[Voucher Type]])</f>
        <v/>
      </c>
      <c r="BJ229" t="str">
        <f>IF(Table1[[#This Row],[Ref No / Invoice No]]="","",Table1[[#This Row],[Ref No / Invoice No]])</f>
        <v/>
      </c>
      <c r="BK229" t="str">
        <f>IF(Table1[[#This Row],[Voucher No]]="","",Table1[[#This Row],[Voucher No]])</f>
        <v/>
      </c>
      <c r="BL229" t="str">
        <f>IF(Table1[[#This Row],[Date]]="","",Table1[[#This Row],[Narration]])</f>
        <v/>
      </c>
      <c r="BM229" t="str">
        <f>IF(Table1[[#This Row],[Date]]="","",$A$11&amp;$A$13&amp;ROW())</f>
        <v/>
      </c>
      <c r="BN229" t="str">
        <f>IF(Table1[[#This Row],[Date]]="","",$A$13)</f>
        <v/>
      </c>
      <c r="BP229" t="str">
        <f>IF(Table1[[#This Row],[Ledger 1]]="","","No")</f>
        <v/>
      </c>
      <c r="BQ229" t="str">
        <f>IF(Table1[[#This Row],[Date]]="","",IF(Table1[[#This Row],[Effect 1]]="Dr.","Yes","No"))</f>
        <v/>
      </c>
      <c r="BR229" t="str">
        <f>IF(Table1[[#This Row],[Date]]="","",Table1[[#This Row],[Ledger 1]])</f>
        <v/>
      </c>
      <c r="BS229" t="str">
        <f>IF(Table1[[#This Row],[Date]]="","",IF(Table1[[#This Row],[Effect 1]]="Dr.",-Table1[[#This Row],[Amount 1]],Table1[[#This Row],[Amount 1]]))</f>
        <v/>
      </c>
      <c r="BV229" t="str">
        <f>IF(Table1[[#This Row],[Ledger 2]]="","","No")</f>
        <v/>
      </c>
      <c r="BW229" t="str">
        <f>IF(Table1[[#This Row],[Date]]="","",IF(Table1[[#This Row],[Effect 2]]="Dr.","Yes","No"))</f>
        <v/>
      </c>
      <c r="BX229" t="str">
        <f>IF(Table1[[#This Row],[Date]]="","",Table1[[#This Row],[Ledger 2]])</f>
        <v/>
      </c>
      <c r="BY229" t="str">
        <f>IF(Table1[[#This Row],[Date]]="","",IF(Table1[[#This Row],[Effect 2]]="Dr.",-Table1[[#This Row],[Amount 2]],Table1[[#This Row],[Amount 2]]))</f>
        <v/>
      </c>
      <c r="CB229" t="str">
        <f>IF(Table1[[#This Row],[Ledger 3]]="","","No")</f>
        <v/>
      </c>
      <c r="CC229" t="str">
        <f>IF(Table1[[#This Row],[Ledger 3]]="","",IF(Table1[[#This Row],[Effect 3]]="Dr.","Yes","No"))</f>
        <v/>
      </c>
      <c r="CD229" t="str">
        <f>IF(Table1[[#This Row],[Ledger 3]]="","",Table1[[#This Row],[Ledger 3]])</f>
        <v/>
      </c>
      <c r="CE229" t="str">
        <f>IF(Table1[[#This Row],[Ledger 3]]="","",IF(Table1[[#This Row],[Effect 3]]="Dr.",-Table1[[#This Row],[Amount 3]],Table1[[#This Row],[Amount 3]]))</f>
        <v/>
      </c>
      <c r="CH229" t="str">
        <f>IF(Table1[[#This Row],[Ledger 4]]="","","No")</f>
        <v/>
      </c>
      <c r="CI229" t="str">
        <f>IF(Table1[[#This Row],[Ledger 4]]="","",IF(Table1[[#This Row],[Effect 4]]="Dr.","Yes","No"))</f>
        <v/>
      </c>
      <c r="CJ229" t="str">
        <f>IF(Table1[[#This Row],[Ledger 4]]="","",Table1[[#This Row],[Ledger 4]])</f>
        <v/>
      </c>
      <c r="CK229" t="str">
        <f>IF(Table1[[#This Row],[Ledger 4]]="","",IF(Table1[[#This Row],[Effect 4]]="Dr.",-Table1[[#This Row],[Amount 4]],Table1[[#This Row],[Amount 4]]))</f>
        <v/>
      </c>
      <c r="CN229" t="str">
        <f>IF(Table1[[#This Row],[Ledger 5]]="","","No")</f>
        <v/>
      </c>
      <c r="CO229" t="str">
        <f>IF(Table1[[#This Row],[Ledger 5]]="","",IF(Table1[[#This Row],[Effect 5]]="Dr.","Yes","No"))</f>
        <v/>
      </c>
      <c r="CP229" t="str">
        <f>IF(Table1[[#This Row],[Ledger 5]]="","",Table1[[#This Row],[Ledger 5]])</f>
        <v/>
      </c>
      <c r="CQ229" t="str">
        <f>IF(Table1[[#This Row],[Ledger 5]]="","",IF(Table1[[#This Row],[Effect 5]]="Dr.",-Table1[[#This Row],[Amount 5]],Table1[[#This Row],[Amount 5]]))</f>
        <v/>
      </c>
      <c r="CT229" t="str">
        <f>IF(Table1[[#This Row],[Ledger 6]]="","","No")</f>
        <v/>
      </c>
      <c r="CU229" t="str">
        <f>IF(Table1[[#This Row],[Ledger 6]]="","",IF(Table1[[#This Row],[Effect 6]]="Dr.","Yes","No"))</f>
        <v/>
      </c>
      <c r="CV229" t="str">
        <f>IF(Table1[[#This Row],[Ledger 6]]="","",Table1[[#This Row],[Ledger 6]])</f>
        <v/>
      </c>
      <c r="CW229" t="str">
        <f>IF(Table1[[#This Row],[Ledger 6]]="","",IF(Table1[[#This Row],[Effect 6]]="Dr.",-Table1[[#This Row],[Amount 6]],Table1[[#This Row],[Amount 6]]))</f>
        <v/>
      </c>
      <c r="CZ229" t="str">
        <f>IF(Table1[[#This Row],[Ledger 7]]="","","No")</f>
        <v/>
      </c>
      <c r="DA229" t="str">
        <f>IF(Table1[[#This Row],[Ledger 7]]="","",IF(Table1[[#This Row],[Effect 7]]="Dr.","Yes","No"))</f>
        <v/>
      </c>
      <c r="DB229" t="str">
        <f>IF(Table1[[#This Row],[Ledger 7]]="","",Table1[[#This Row],[Ledger 7]])</f>
        <v/>
      </c>
      <c r="DC229" t="str">
        <f>IF(Table1[[#This Row],[Ledger 7]]="","",IF(Table1[[#This Row],[Effect 7]]="Dr.",-Table1[[#This Row],[Amount 7]],Table1[[#This Row],[Amount 7]]))</f>
        <v/>
      </c>
      <c r="DF229" t="str">
        <f>IF(Table1[[#This Row],[Ledger 8]]="","","No")</f>
        <v/>
      </c>
      <c r="DG229" t="str">
        <f>IF(Table1[[#This Row],[Ledger 8]]="","",IF(Table1[[#This Row],[Effect 8]]="Dr.","Yes","No"))</f>
        <v/>
      </c>
      <c r="DH229" t="str">
        <f>IF(Table1[[#This Row],[Ledger 8]]="","",Table1[[#This Row],[Ledger 8]])</f>
        <v/>
      </c>
      <c r="DI229" t="str">
        <f>IF(Table1[[#This Row],[Ledger 8]]="","",IF(Table1[[#This Row],[Effect 8]]="Dr.",-Table1[[#This Row],[Amount 8]],Table1[[#This Row],[Amount 8]]))</f>
        <v/>
      </c>
      <c r="DL229" t="str">
        <f>IF(Table1[[#This Row],[Ledger 9]]="","","No")</f>
        <v/>
      </c>
      <c r="DM229" t="str">
        <f>IF(Table1[[#This Row],[Ledger 9]]="","",IF(Table1[[#This Row],[Effect 9]]="Dr.","Yes","No"))</f>
        <v/>
      </c>
      <c r="DN229" t="str">
        <f>IF(Table1[[#This Row],[Ledger 9]]="","",Table1[[#This Row],[Ledger 9]])</f>
        <v/>
      </c>
      <c r="DO229" t="str">
        <f>IF(Table1[[#This Row],[Ledger 9]]="","",IF(Table1[[#This Row],[Effect 9]]="Dr.",-Table1[[#This Row],[Amount 9]],Table1[[#This Row],[Amount 9]]))</f>
        <v/>
      </c>
      <c r="DR229" t="str">
        <f>IF(Table1[[#This Row],[Ledger 10]]="","","No")</f>
        <v/>
      </c>
      <c r="DS229" t="str">
        <f>IF(Table1[[#This Row],[Ledger 10]]="","",IF(Table1[[#This Row],[Effect 10]]="Dr.","Yes","No"))</f>
        <v/>
      </c>
      <c r="DT229" t="str">
        <f>IF(Table1[[#This Row],[Ledger 10]]="","",Table1[[#This Row],[Ledger 10]])</f>
        <v/>
      </c>
      <c r="DU229" t="str">
        <f>IF(Table1[[#This Row],[Ledger 10]]="","",IF(Table1[[#This Row],[Effect 10]]="Dr.",-Table1[[#This Row],[Amount 10]],Table1[[#This Row],[Amount 10]]))</f>
        <v/>
      </c>
      <c r="DX229" t="str">
        <f>IF(Table1[[#This Row],[Ledger 11]]="","","No")</f>
        <v/>
      </c>
      <c r="DY229" t="str">
        <f>IF(Table1[[#This Row],[Ledger 11]]="","",IF(Table1[[#This Row],[Effect 11]]="Dr.","Yes","No"))</f>
        <v/>
      </c>
      <c r="DZ229" t="str">
        <f>IF(Table1[[#This Row],[Ledger 11]]="","",Table1[[#This Row],[Ledger 11]])</f>
        <v/>
      </c>
      <c r="EA229" t="str">
        <f>IF(Table1[[#This Row],[Ledger 11]]="","",IF(Table1[[#This Row],[Effect 11]]="Dr.",-Table1[[#This Row],[Amount 11]],Table1[[#This Row],[Amount 11]]))</f>
        <v/>
      </c>
      <c r="ED229" t="str">
        <f>IF(Table1[[#This Row],[Ledger 12]]="","","No")</f>
        <v/>
      </c>
      <c r="EE229" t="str">
        <f>IF(Table1[[#This Row],[Ledger 12]]="","",IF(Table1[[#This Row],[Effect 12]]="Dr.","Yes","No"))</f>
        <v/>
      </c>
      <c r="EF229" t="str">
        <f>IF(Table1[[#This Row],[Ledger 12]]="","",Table1[[#This Row],[Ledger 12]])</f>
        <v/>
      </c>
      <c r="EG229" t="str">
        <f>IF(Table1[[#This Row],[Ledger 12]]="","",IF(Table1[[#This Row],[Effect 12]]="Dr.",-Table1[[#This Row],[Amount 12]],Table1[[#This Row],[Amount 12]]))</f>
        <v/>
      </c>
      <c r="EJ229" t="str">
        <f>IF(Table1[[#This Row],[Ledger 13]]="","","No")</f>
        <v/>
      </c>
      <c r="EK229" t="str">
        <f>IF(Table1[[#This Row],[Ledger 13]]="","",IF(Table1[[#This Row],[Effect 13]]="Dr.","Yes","No"))</f>
        <v/>
      </c>
      <c r="EL229" t="str">
        <f>IF(Table1[[#This Row],[Ledger 13]]="","",Table1[[#This Row],[Ledger 13]])</f>
        <v/>
      </c>
      <c r="EM229" t="str">
        <f>IF(Table1[[#This Row],[Ledger 13]]="","",IF(Table1[[#This Row],[Effect 13]]="Dr.",-Table1[[#This Row],[Amount 13]],Table1[[#This Row],[Amount 13]]))</f>
        <v/>
      </c>
      <c r="EP229" t="str">
        <f>IF(Table1[[#This Row],[Ledger 14]]="","","No")</f>
        <v/>
      </c>
      <c r="EQ229" t="str">
        <f>IF(Table1[[#This Row],[Ledger 14]]="","",IF(Table1[[#This Row],[Effect 14]]="Dr.","Yes","No"))</f>
        <v/>
      </c>
      <c r="ER229" t="str">
        <f>IF(Table1[[#This Row],[Ledger 14]]="","",Table1[[#This Row],[Ledger 14]])</f>
        <v/>
      </c>
      <c r="ES229" t="str">
        <f>IF(Table1[[#This Row],[Ledger 14]]="","",IF(Table1[[#This Row],[Effect 14]]="Dr.",-Table1[[#This Row],[Amount 14]],Table1[[#This Row],[Amount 14]]))</f>
        <v/>
      </c>
      <c r="EV229" t="str">
        <f>IF(Table1[[#This Row],[Ledger 15]]="","","No")</f>
        <v/>
      </c>
      <c r="EW229" t="str">
        <f>IF(Table1[[#This Row],[Ledger 15]]="","",IF(Table1[[#This Row],[Effect 15]]="Dr.","Yes","No"))</f>
        <v/>
      </c>
      <c r="EX229" t="str">
        <f>IF(Table1[[#This Row],[Ledger 15]]="","",Table1[[#This Row],[Ledger 15]])</f>
        <v/>
      </c>
      <c r="EY229" t="str">
        <f>IF(Table1[[#This Row],[Ledger 15]]="","",IF(Table1[[#This Row],[Effect 15]]="Dr.",-Table1[[#This Row],[Amount 15]],Table1[[#This Row],[Amount 15]]))</f>
        <v/>
      </c>
      <c r="FD2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29">
        <f>IF(Table1[[#This Row],[Date]]="",0,IF(AND(Table1[[#This Row],[Date]]&gt;=$FE$2,Table1[[#This Row],[Date]]&lt;=$FE$3),0,1))</f>
        <v>0</v>
      </c>
      <c r="FF229">
        <f>IF(Table1[[#This Row],[Date]]="",0,IF(TYPE(VLOOKUP(Table1[[#This Row],[Voucher Type]],Table1[[#All],[Voucher Type Master]],1,FALSE))=16,1,0))</f>
        <v>0</v>
      </c>
      <c r="FG229">
        <f>IF(TYPE(IF(Table1[[#This Row],[Date]]="",0,IF(VLOOKUP(Table1[[#This Row],[Voucher Type]],$FY$5:$FZ$13,2,0)=Table1[[#This Row],[Effect 1]],0,1)))=16,1,0)</f>
        <v>0</v>
      </c>
      <c r="FH2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29">
        <f>IF(LEN(Table1[[#This Row],[Ledger 1]])&gt;0,IF(TYPE(VLOOKUP(Table1[[#This Row],[Ledger 1]],GZ:GZ,1,0))=16,1,0),0)</f>
        <v>0</v>
      </c>
      <c r="FJ229">
        <f>IF(LEN(Table1[[#This Row],[Ledger 2]])&gt;0,IF(TYPE(VLOOKUP(Table1[[#This Row],[Ledger 2]],GZ:GZ,1,0))=16,1,0),0)</f>
        <v>0</v>
      </c>
      <c r="FK229">
        <f>IF(LEN(Table1[[#This Row],[Ledger 3]])&gt;0,IF(TYPE(VLOOKUP(Table1[[#This Row],[Ledger 3]],GZ:GZ,1,0))=16,1,0),0)</f>
        <v>0</v>
      </c>
      <c r="FL229">
        <f>IF(LEN(Table1[[#This Row],[Ledger 4]])&gt;0,IF(TYPE(VLOOKUP(Table1[[#This Row],[Ledger 4]],GZ:GZ,1,0))=16,1,0),0)</f>
        <v>0</v>
      </c>
      <c r="FM229">
        <f>IF(LEN(Table1[[#This Row],[Ledger 5]])&gt;0,IF(TYPE(VLOOKUP(Table1[[#This Row],[Ledger 5]],GZ:GZ,1,0))=16,1,0),0)</f>
        <v>0</v>
      </c>
      <c r="FN229">
        <f>IF(LEN(Table1[[#This Row],[Ledger 6]])&gt;0,IF(TYPE(VLOOKUP(Table1[[#This Row],[Ledger 6]],$GZ:$GZ,1,0))=16,1,0),0)</f>
        <v>0</v>
      </c>
      <c r="FO229">
        <f>IF(LEN(Table1[[#This Row],[Ledger 7]])&gt;0,IF(TYPE(VLOOKUP(Table1[[#This Row],[Ledger 7]],$GZ:$GZ,1,0))=16,1,0),0)</f>
        <v>0</v>
      </c>
      <c r="FP229">
        <f>IF(LEN(Table1[[#This Row],[Ledger 8]])&gt;0,IF(TYPE(VLOOKUP(Table1[[#This Row],[Ledger 8]],$GZ:$GZ,1,0))=16,1,0),0)</f>
        <v>0</v>
      </c>
      <c r="FQ229">
        <f>IF(LEN(Table1[[#This Row],[Ledger 9]])&gt;0,IF(TYPE(VLOOKUP(Table1[[#This Row],[Ledger 9]],$GZ:$GZ,1,0))=16,1,0),0)</f>
        <v>0</v>
      </c>
      <c r="FR229">
        <f>IF(LEN(Table1[[#This Row],[Ledger 10]])&gt;0,IF(TYPE(VLOOKUP(Table1[[#This Row],[Ledger 10]],$GZ:$GZ,1,0))=16,1,0),0)</f>
        <v>0</v>
      </c>
      <c r="FS229">
        <f>IF(LEN(Table1[[#This Row],[Ledger 11]])&gt;0,IF(TYPE(VLOOKUP(Table1[[#This Row],[Ledger 11]],$GZ:$GZ,1,0))=16,1,0),0)</f>
        <v>0</v>
      </c>
      <c r="FT229">
        <f>IF(LEN(Table1[[#This Row],[Ledger 12]])&gt;0,IF(TYPE(VLOOKUP(Table1[[#This Row],[Ledger 12]],$GZ:$GZ,1,0))=16,1,0),0)</f>
        <v>0</v>
      </c>
      <c r="FU229">
        <f>IF(LEN(Table1[[#This Row],[Ledger 13]])&gt;0,IF(TYPE(VLOOKUP(Table1[[#This Row],[Ledger 13]],$GZ:$GZ,1,0))=16,1,0),0)</f>
        <v>0</v>
      </c>
      <c r="FV229">
        <f>IF(LEN(Table1[[#This Row],[Ledger 14]])&gt;0,IF(TYPE(VLOOKUP(Table1[[#This Row],[Ledger 14]],$GZ:$GZ,1,0))=16,1,0),0)</f>
        <v>0</v>
      </c>
      <c r="FW229">
        <f>IF(LEN(Table1[[#This Row],[Ledger 15]])&gt;0,IF(TYPE(VLOOKUP(Table1[[#This Row],[Ledger 15]],$GZ:$GZ,1,0))=16,1,0),0)</f>
        <v>0</v>
      </c>
    </row>
    <row r="230" spans="4:179" ht="33" customHeight="1" x14ac:dyDescent="0.45">
      <c r="D230" s="8">
        <f t="shared" si="12"/>
        <v>225</v>
      </c>
      <c r="E230" s="32"/>
      <c r="F230" s="34"/>
      <c r="G230" s="34"/>
      <c r="H230" s="34"/>
      <c r="I230" s="34"/>
      <c r="J230" s="38"/>
      <c r="K230" s="33"/>
      <c r="L230" s="36"/>
      <c r="M230" s="35"/>
      <c r="N230" s="34"/>
      <c r="O230" s="41"/>
      <c r="P230" s="35"/>
      <c r="Q230" s="34"/>
      <c r="R230" s="37"/>
      <c r="S230" s="35"/>
      <c r="T230" s="34"/>
      <c r="U230" s="37"/>
      <c r="V230" s="35"/>
      <c r="W230" s="34"/>
      <c r="X230" s="37"/>
      <c r="Y230" s="35"/>
      <c r="Z230" s="34"/>
      <c r="AA230" s="37"/>
      <c r="AB230" s="35"/>
      <c r="AC230" s="34"/>
      <c r="AD230" s="37"/>
      <c r="AE230" s="35"/>
      <c r="AF230" s="34"/>
      <c r="AG230" s="37"/>
      <c r="AH230" s="35"/>
      <c r="AI230" s="34"/>
      <c r="AJ230" s="37"/>
      <c r="AK230" s="35"/>
      <c r="AL230" s="34"/>
      <c r="AM230" s="37"/>
      <c r="AN230" s="35"/>
      <c r="AO230" s="34"/>
      <c r="AP230" s="37"/>
      <c r="AQ230" s="35"/>
      <c r="AR230" s="34"/>
      <c r="AS230" s="37"/>
      <c r="AT230" s="35"/>
      <c r="AU230" s="34"/>
      <c r="AV230" s="37"/>
      <c r="AW230" s="35"/>
      <c r="AX230" s="34"/>
      <c r="AY230" s="37"/>
      <c r="AZ230" s="35"/>
      <c r="BA230" s="34"/>
      <c r="BB230" s="37"/>
      <c r="BC2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0" s="7"/>
      <c r="BF230" t="str">
        <f>IF(Table1[[#This Row],[Date]]="","","&amp;lt;VOUCHER REMOTEID="&amp;""""&amp;$A$11&amp;$A$13&amp;ROW()&amp;""""&amp;" VCHTYPE="""&amp;F230&amp;""" ACTION="""&amp;"Create"&amp;"""&amp;gt;")</f>
        <v/>
      </c>
      <c r="BG230" t="str">
        <f>IF(Table1[[#This Row],[Date]]="","",TEXT(Table1[[#This Row],[Date]],"yyyymmdd"))</f>
        <v/>
      </c>
      <c r="BH230" t="str">
        <f>Table1[[#This Row],[Date2]]</f>
        <v/>
      </c>
      <c r="BI230" t="str">
        <f>IF(Table1[[#This Row],[Date]]="","",Table1[[#This Row],[Voucher Type]])</f>
        <v/>
      </c>
      <c r="BJ230" t="str">
        <f>IF(Table1[[#This Row],[Ref No / Invoice No]]="","",Table1[[#This Row],[Ref No / Invoice No]])</f>
        <v/>
      </c>
      <c r="BK230" t="str">
        <f>IF(Table1[[#This Row],[Voucher No]]="","",Table1[[#This Row],[Voucher No]])</f>
        <v/>
      </c>
      <c r="BL230" t="str">
        <f>IF(Table1[[#This Row],[Date]]="","",Table1[[#This Row],[Narration]])</f>
        <v/>
      </c>
      <c r="BM230" t="str">
        <f>IF(Table1[[#This Row],[Date]]="","",$A$11&amp;$A$13&amp;ROW())</f>
        <v/>
      </c>
      <c r="BN230" t="str">
        <f>IF(Table1[[#This Row],[Date]]="","",$A$13)</f>
        <v/>
      </c>
      <c r="BP230" t="str">
        <f>IF(Table1[[#This Row],[Ledger 1]]="","","No")</f>
        <v/>
      </c>
      <c r="BQ230" t="str">
        <f>IF(Table1[[#This Row],[Date]]="","",IF(Table1[[#This Row],[Effect 1]]="Dr.","Yes","No"))</f>
        <v/>
      </c>
      <c r="BR230" t="str">
        <f>IF(Table1[[#This Row],[Date]]="","",Table1[[#This Row],[Ledger 1]])</f>
        <v/>
      </c>
      <c r="BS230" t="str">
        <f>IF(Table1[[#This Row],[Date]]="","",IF(Table1[[#This Row],[Effect 1]]="Dr.",-Table1[[#This Row],[Amount 1]],Table1[[#This Row],[Amount 1]]))</f>
        <v/>
      </c>
      <c r="BV230" t="str">
        <f>IF(Table1[[#This Row],[Ledger 2]]="","","No")</f>
        <v/>
      </c>
      <c r="BW230" t="str">
        <f>IF(Table1[[#This Row],[Date]]="","",IF(Table1[[#This Row],[Effect 2]]="Dr.","Yes","No"))</f>
        <v/>
      </c>
      <c r="BX230" t="str">
        <f>IF(Table1[[#This Row],[Date]]="","",Table1[[#This Row],[Ledger 2]])</f>
        <v/>
      </c>
      <c r="BY230" t="str">
        <f>IF(Table1[[#This Row],[Date]]="","",IF(Table1[[#This Row],[Effect 2]]="Dr.",-Table1[[#This Row],[Amount 2]],Table1[[#This Row],[Amount 2]]))</f>
        <v/>
      </c>
      <c r="CB230" t="str">
        <f>IF(Table1[[#This Row],[Ledger 3]]="","","No")</f>
        <v/>
      </c>
      <c r="CC230" t="str">
        <f>IF(Table1[[#This Row],[Ledger 3]]="","",IF(Table1[[#This Row],[Effect 3]]="Dr.","Yes","No"))</f>
        <v/>
      </c>
      <c r="CD230" t="str">
        <f>IF(Table1[[#This Row],[Ledger 3]]="","",Table1[[#This Row],[Ledger 3]])</f>
        <v/>
      </c>
      <c r="CE230" t="str">
        <f>IF(Table1[[#This Row],[Ledger 3]]="","",IF(Table1[[#This Row],[Effect 3]]="Dr.",-Table1[[#This Row],[Amount 3]],Table1[[#This Row],[Amount 3]]))</f>
        <v/>
      </c>
      <c r="CH230" t="str">
        <f>IF(Table1[[#This Row],[Ledger 4]]="","","No")</f>
        <v/>
      </c>
      <c r="CI230" t="str">
        <f>IF(Table1[[#This Row],[Ledger 4]]="","",IF(Table1[[#This Row],[Effect 4]]="Dr.","Yes","No"))</f>
        <v/>
      </c>
      <c r="CJ230" t="str">
        <f>IF(Table1[[#This Row],[Ledger 4]]="","",Table1[[#This Row],[Ledger 4]])</f>
        <v/>
      </c>
      <c r="CK230" t="str">
        <f>IF(Table1[[#This Row],[Ledger 4]]="","",IF(Table1[[#This Row],[Effect 4]]="Dr.",-Table1[[#This Row],[Amount 4]],Table1[[#This Row],[Amount 4]]))</f>
        <v/>
      </c>
      <c r="CN230" t="str">
        <f>IF(Table1[[#This Row],[Ledger 5]]="","","No")</f>
        <v/>
      </c>
      <c r="CO230" t="str">
        <f>IF(Table1[[#This Row],[Ledger 5]]="","",IF(Table1[[#This Row],[Effect 5]]="Dr.","Yes","No"))</f>
        <v/>
      </c>
      <c r="CP230" t="str">
        <f>IF(Table1[[#This Row],[Ledger 5]]="","",Table1[[#This Row],[Ledger 5]])</f>
        <v/>
      </c>
      <c r="CQ230" t="str">
        <f>IF(Table1[[#This Row],[Ledger 5]]="","",IF(Table1[[#This Row],[Effect 5]]="Dr.",-Table1[[#This Row],[Amount 5]],Table1[[#This Row],[Amount 5]]))</f>
        <v/>
      </c>
      <c r="CT230" t="str">
        <f>IF(Table1[[#This Row],[Ledger 6]]="","","No")</f>
        <v/>
      </c>
      <c r="CU230" t="str">
        <f>IF(Table1[[#This Row],[Ledger 6]]="","",IF(Table1[[#This Row],[Effect 6]]="Dr.","Yes","No"))</f>
        <v/>
      </c>
      <c r="CV230" t="str">
        <f>IF(Table1[[#This Row],[Ledger 6]]="","",Table1[[#This Row],[Ledger 6]])</f>
        <v/>
      </c>
      <c r="CW230" t="str">
        <f>IF(Table1[[#This Row],[Ledger 6]]="","",IF(Table1[[#This Row],[Effect 6]]="Dr.",-Table1[[#This Row],[Amount 6]],Table1[[#This Row],[Amount 6]]))</f>
        <v/>
      </c>
      <c r="CZ230" t="str">
        <f>IF(Table1[[#This Row],[Ledger 7]]="","","No")</f>
        <v/>
      </c>
      <c r="DA230" t="str">
        <f>IF(Table1[[#This Row],[Ledger 7]]="","",IF(Table1[[#This Row],[Effect 7]]="Dr.","Yes","No"))</f>
        <v/>
      </c>
      <c r="DB230" t="str">
        <f>IF(Table1[[#This Row],[Ledger 7]]="","",Table1[[#This Row],[Ledger 7]])</f>
        <v/>
      </c>
      <c r="DC230" t="str">
        <f>IF(Table1[[#This Row],[Ledger 7]]="","",IF(Table1[[#This Row],[Effect 7]]="Dr.",-Table1[[#This Row],[Amount 7]],Table1[[#This Row],[Amount 7]]))</f>
        <v/>
      </c>
      <c r="DF230" t="str">
        <f>IF(Table1[[#This Row],[Ledger 8]]="","","No")</f>
        <v/>
      </c>
      <c r="DG230" t="str">
        <f>IF(Table1[[#This Row],[Ledger 8]]="","",IF(Table1[[#This Row],[Effect 8]]="Dr.","Yes","No"))</f>
        <v/>
      </c>
      <c r="DH230" t="str">
        <f>IF(Table1[[#This Row],[Ledger 8]]="","",Table1[[#This Row],[Ledger 8]])</f>
        <v/>
      </c>
      <c r="DI230" t="str">
        <f>IF(Table1[[#This Row],[Ledger 8]]="","",IF(Table1[[#This Row],[Effect 8]]="Dr.",-Table1[[#This Row],[Amount 8]],Table1[[#This Row],[Amount 8]]))</f>
        <v/>
      </c>
      <c r="DL230" t="str">
        <f>IF(Table1[[#This Row],[Ledger 9]]="","","No")</f>
        <v/>
      </c>
      <c r="DM230" t="str">
        <f>IF(Table1[[#This Row],[Ledger 9]]="","",IF(Table1[[#This Row],[Effect 9]]="Dr.","Yes","No"))</f>
        <v/>
      </c>
      <c r="DN230" t="str">
        <f>IF(Table1[[#This Row],[Ledger 9]]="","",Table1[[#This Row],[Ledger 9]])</f>
        <v/>
      </c>
      <c r="DO230" t="str">
        <f>IF(Table1[[#This Row],[Ledger 9]]="","",IF(Table1[[#This Row],[Effect 9]]="Dr.",-Table1[[#This Row],[Amount 9]],Table1[[#This Row],[Amount 9]]))</f>
        <v/>
      </c>
      <c r="DR230" t="str">
        <f>IF(Table1[[#This Row],[Ledger 10]]="","","No")</f>
        <v/>
      </c>
      <c r="DS230" t="str">
        <f>IF(Table1[[#This Row],[Ledger 10]]="","",IF(Table1[[#This Row],[Effect 10]]="Dr.","Yes","No"))</f>
        <v/>
      </c>
      <c r="DT230" t="str">
        <f>IF(Table1[[#This Row],[Ledger 10]]="","",Table1[[#This Row],[Ledger 10]])</f>
        <v/>
      </c>
      <c r="DU230" t="str">
        <f>IF(Table1[[#This Row],[Ledger 10]]="","",IF(Table1[[#This Row],[Effect 10]]="Dr.",-Table1[[#This Row],[Amount 10]],Table1[[#This Row],[Amount 10]]))</f>
        <v/>
      </c>
      <c r="DX230" t="str">
        <f>IF(Table1[[#This Row],[Ledger 11]]="","","No")</f>
        <v/>
      </c>
      <c r="DY230" t="str">
        <f>IF(Table1[[#This Row],[Ledger 11]]="","",IF(Table1[[#This Row],[Effect 11]]="Dr.","Yes","No"))</f>
        <v/>
      </c>
      <c r="DZ230" t="str">
        <f>IF(Table1[[#This Row],[Ledger 11]]="","",Table1[[#This Row],[Ledger 11]])</f>
        <v/>
      </c>
      <c r="EA230" t="str">
        <f>IF(Table1[[#This Row],[Ledger 11]]="","",IF(Table1[[#This Row],[Effect 11]]="Dr.",-Table1[[#This Row],[Amount 11]],Table1[[#This Row],[Amount 11]]))</f>
        <v/>
      </c>
      <c r="ED230" t="str">
        <f>IF(Table1[[#This Row],[Ledger 12]]="","","No")</f>
        <v/>
      </c>
      <c r="EE230" t="str">
        <f>IF(Table1[[#This Row],[Ledger 12]]="","",IF(Table1[[#This Row],[Effect 12]]="Dr.","Yes","No"))</f>
        <v/>
      </c>
      <c r="EF230" t="str">
        <f>IF(Table1[[#This Row],[Ledger 12]]="","",Table1[[#This Row],[Ledger 12]])</f>
        <v/>
      </c>
      <c r="EG230" t="str">
        <f>IF(Table1[[#This Row],[Ledger 12]]="","",IF(Table1[[#This Row],[Effect 12]]="Dr.",-Table1[[#This Row],[Amount 12]],Table1[[#This Row],[Amount 12]]))</f>
        <v/>
      </c>
      <c r="EJ230" t="str">
        <f>IF(Table1[[#This Row],[Ledger 13]]="","","No")</f>
        <v/>
      </c>
      <c r="EK230" t="str">
        <f>IF(Table1[[#This Row],[Ledger 13]]="","",IF(Table1[[#This Row],[Effect 13]]="Dr.","Yes","No"))</f>
        <v/>
      </c>
      <c r="EL230" t="str">
        <f>IF(Table1[[#This Row],[Ledger 13]]="","",Table1[[#This Row],[Ledger 13]])</f>
        <v/>
      </c>
      <c r="EM230" t="str">
        <f>IF(Table1[[#This Row],[Ledger 13]]="","",IF(Table1[[#This Row],[Effect 13]]="Dr.",-Table1[[#This Row],[Amount 13]],Table1[[#This Row],[Amount 13]]))</f>
        <v/>
      </c>
      <c r="EP230" t="str">
        <f>IF(Table1[[#This Row],[Ledger 14]]="","","No")</f>
        <v/>
      </c>
      <c r="EQ230" t="str">
        <f>IF(Table1[[#This Row],[Ledger 14]]="","",IF(Table1[[#This Row],[Effect 14]]="Dr.","Yes","No"))</f>
        <v/>
      </c>
      <c r="ER230" t="str">
        <f>IF(Table1[[#This Row],[Ledger 14]]="","",Table1[[#This Row],[Ledger 14]])</f>
        <v/>
      </c>
      <c r="ES230" t="str">
        <f>IF(Table1[[#This Row],[Ledger 14]]="","",IF(Table1[[#This Row],[Effect 14]]="Dr.",-Table1[[#This Row],[Amount 14]],Table1[[#This Row],[Amount 14]]))</f>
        <v/>
      </c>
      <c r="EV230" t="str">
        <f>IF(Table1[[#This Row],[Ledger 15]]="","","No")</f>
        <v/>
      </c>
      <c r="EW230" t="str">
        <f>IF(Table1[[#This Row],[Ledger 15]]="","",IF(Table1[[#This Row],[Effect 15]]="Dr.","Yes","No"))</f>
        <v/>
      </c>
      <c r="EX230" t="str">
        <f>IF(Table1[[#This Row],[Ledger 15]]="","",Table1[[#This Row],[Ledger 15]])</f>
        <v/>
      </c>
      <c r="EY230" t="str">
        <f>IF(Table1[[#This Row],[Ledger 15]]="","",IF(Table1[[#This Row],[Effect 15]]="Dr.",-Table1[[#This Row],[Amount 15]],Table1[[#This Row],[Amount 15]]))</f>
        <v/>
      </c>
      <c r="FD2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0">
        <f>IF(Table1[[#This Row],[Date]]="",0,IF(AND(Table1[[#This Row],[Date]]&gt;=$FE$2,Table1[[#This Row],[Date]]&lt;=$FE$3),0,1))</f>
        <v>0</v>
      </c>
      <c r="FF230">
        <f>IF(Table1[[#This Row],[Date]]="",0,IF(TYPE(VLOOKUP(Table1[[#This Row],[Voucher Type]],Table1[[#All],[Voucher Type Master]],1,FALSE))=16,1,0))</f>
        <v>0</v>
      </c>
      <c r="FG230">
        <f>IF(TYPE(IF(Table1[[#This Row],[Date]]="",0,IF(VLOOKUP(Table1[[#This Row],[Voucher Type]],$FY$5:$FZ$13,2,0)=Table1[[#This Row],[Effect 1]],0,1)))=16,1,0)</f>
        <v>0</v>
      </c>
      <c r="FH2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0">
        <f>IF(LEN(Table1[[#This Row],[Ledger 1]])&gt;0,IF(TYPE(VLOOKUP(Table1[[#This Row],[Ledger 1]],GZ:GZ,1,0))=16,1,0),0)</f>
        <v>0</v>
      </c>
      <c r="FJ230">
        <f>IF(LEN(Table1[[#This Row],[Ledger 2]])&gt;0,IF(TYPE(VLOOKUP(Table1[[#This Row],[Ledger 2]],GZ:GZ,1,0))=16,1,0),0)</f>
        <v>0</v>
      </c>
      <c r="FK230">
        <f>IF(LEN(Table1[[#This Row],[Ledger 3]])&gt;0,IF(TYPE(VLOOKUP(Table1[[#This Row],[Ledger 3]],GZ:GZ,1,0))=16,1,0),0)</f>
        <v>0</v>
      </c>
      <c r="FL230">
        <f>IF(LEN(Table1[[#This Row],[Ledger 4]])&gt;0,IF(TYPE(VLOOKUP(Table1[[#This Row],[Ledger 4]],GZ:GZ,1,0))=16,1,0),0)</f>
        <v>0</v>
      </c>
      <c r="FM230">
        <f>IF(LEN(Table1[[#This Row],[Ledger 5]])&gt;0,IF(TYPE(VLOOKUP(Table1[[#This Row],[Ledger 5]],GZ:GZ,1,0))=16,1,0),0)</f>
        <v>0</v>
      </c>
      <c r="FN230">
        <f>IF(LEN(Table1[[#This Row],[Ledger 6]])&gt;0,IF(TYPE(VLOOKUP(Table1[[#This Row],[Ledger 6]],$GZ:$GZ,1,0))=16,1,0),0)</f>
        <v>0</v>
      </c>
      <c r="FO230">
        <f>IF(LEN(Table1[[#This Row],[Ledger 7]])&gt;0,IF(TYPE(VLOOKUP(Table1[[#This Row],[Ledger 7]],$GZ:$GZ,1,0))=16,1,0),0)</f>
        <v>0</v>
      </c>
      <c r="FP230">
        <f>IF(LEN(Table1[[#This Row],[Ledger 8]])&gt;0,IF(TYPE(VLOOKUP(Table1[[#This Row],[Ledger 8]],$GZ:$GZ,1,0))=16,1,0),0)</f>
        <v>0</v>
      </c>
      <c r="FQ230">
        <f>IF(LEN(Table1[[#This Row],[Ledger 9]])&gt;0,IF(TYPE(VLOOKUP(Table1[[#This Row],[Ledger 9]],$GZ:$GZ,1,0))=16,1,0),0)</f>
        <v>0</v>
      </c>
      <c r="FR230">
        <f>IF(LEN(Table1[[#This Row],[Ledger 10]])&gt;0,IF(TYPE(VLOOKUP(Table1[[#This Row],[Ledger 10]],$GZ:$GZ,1,0))=16,1,0),0)</f>
        <v>0</v>
      </c>
      <c r="FS230">
        <f>IF(LEN(Table1[[#This Row],[Ledger 11]])&gt;0,IF(TYPE(VLOOKUP(Table1[[#This Row],[Ledger 11]],$GZ:$GZ,1,0))=16,1,0),0)</f>
        <v>0</v>
      </c>
      <c r="FT230">
        <f>IF(LEN(Table1[[#This Row],[Ledger 12]])&gt;0,IF(TYPE(VLOOKUP(Table1[[#This Row],[Ledger 12]],$GZ:$GZ,1,0))=16,1,0),0)</f>
        <v>0</v>
      </c>
      <c r="FU230">
        <f>IF(LEN(Table1[[#This Row],[Ledger 13]])&gt;0,IF(TYPE(VLOOKUP(Table1[[#This Row],[Ledger 13]],$GZ:$GZ,1,0))=16,1,0),0)</f>
        <v>0</v>
      </c>
      <c r="FV230">
        <f>IF(LEN(Table1[[#This Row],[Ledger 14]])&gt;0,IF(TYPE(VLOOKUP(Table1[[#This Row],[Ledger 14]],$GZ:$GZ,1,0))=16,1,0),0)</f>
        <v>0</v>
      </c>
      <c r="FW230">
        <f>IF(LEN(Table1[[#This Row],[Ledger 15]])&gt;0,IF(TYPE(VLOOKUP(Table1[[#This Row],[Ledger 15]],$GZ:$GZ,1,0))=16,1,0),0)</f>
        <v>0</v>
      </c>
    </row>
    <row r="231" spans="4:179" ht="33" customHeight="1" x14ac:dyDescent="0.45">
      <c r="D231" s="8">
        <f t="shared" si="12"/>
        <v>226</v>
      </c>
      <c r="E231" s="32"/>
      <c r="F231" s="34"/>
      <c r="G231" s="34"/>
      <c r="H231" s="34"/>
      <c r="I231" s="34"/>
      <c r="J231" s="38"/>
      <c r="K231" s="33"/>
      <c r="L231" s="36"/>
      <c r="M231" s="35"/>
      <c r="N231" s="34"/>
      <c r="O231" s="41"/>
      <c r="P231" s="35"/>
      <c r="Q231" s="34"/>
      <c r="R231" s="37"/>
      <c r="S231" s="35"/>
      <c r="T231" s="34"/>
      <c r="U231" s="37"/>
      <c r="V231" s="35"/>
      <c r="W231" s="34"/>
      <c r="X231" s="37"/>
      <c r="Y231" s="35"/>
      <c r="Z231" s="34"/>
      <c r="AA231" s="37"/>
      <c r="AB231" s="35"/>
      <c r="AC231" s="34"/>
      <c r="AD231" s="37"/>
      <c r="AE231" s="35"/>
      <c r="AF231" s="34"/>
      <c r="AG231" s="37"/>
      <c r="AH231" s="35"/>
      <c r="AI231" s="34"/>
      <c r="AJ231" s="37"/>
      <c r="AK231" s="35"/>
      <c r="AL231" s="34"/>
      <c r="AM231" s="37"/>
      <c r="AN231" s="35"/>
      <c r="AO231" s="34"/>
      <c r="AP231" s="37"/>
      <c r="AQ231" s="35"/>
      <c r="AR231" s="34"/>
      <c r="AS231" s="37"/>
      <c r="AT231" s="35"/>
      <c r="AU231" s="34"/>
      <c r="AV231" s="37"/>
      <c r="AW231" s="35"/>
      <c r="AX231" s="34"/>
      <c r="AY231" s="37"/>
      <c r="AZ231" s="35"/>
      <c r="BA231" s="34"/>
      <c r="BB231" s="37"/>
      <c r="BC2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1" s="7"/>
      <c r="BF231" t="str">
        <f>IF(Table1[[#This Row],[Date]]="","","&amp;lt;VOUCHER REMOTEID="&amp;""""&amp;$A$11&amp;$A$13&amp;ROW()&amp;""""&amp;" VCHTYPE="""&amp;F231&amp;""" ACTION="""&amp;"Create"&amp;"""&amp;gt;")</f>
        <v/>
      </c>
      <c r="BG231" t="str">
        <f>IF(Table1[[#This Row],[Date]]="","",TEXT(Table1[[#This Row],[Date]],"yyyymmdd"))</f>
        <v/>
      </c>
      <c r="BH231" t="str">
        <f>Table1[[#This Row],[Date2]]</f>
        <v/>
      </c>
      <c r="BI231" t="str">
        <f>IF(Table1[[#This Row],[Date]]="","",Table1[[#This Row],[Voucher Type]])</f>
        <v/>
      </c>
      <c r="BJ231" t="str">
        <f>IF(Table1[[#This Row],[Ref No / Invoice No]]="","",Table1[[#This Row],[Ref No / Invoice No]])</f>
        <v/>
      </c>
      <c r="BK231" t="str">
        <f>IF(Table1[[#This Row],[Voucher No]]="","",Table1[[#This Row],[Voucher No]])</f>
        <v/>
      </c>
      <c r="BL231" t="str">
        <f>IF(Table1[[#This Row],[Date]]="","",Table1[[#This Row],[Narration]])</f>
        <v/>
      </c>
      <c r="BM231" t="str">
        <f>IF(Table1[[#This Row],[Date]]="","",$A$11&amp;$A$13&amp;ROW())</f>
        <v/>
      </c>
      <c r="BN231" t="str">
        <f>IF(Table1[[#This Row],[Date]]="","",$A$13)</f>
        <v/>
      </c>
      <c r="BP231" t="str">
        <f>IF(Table1[[#This Row],[Ledger 1]]="","","No")</f>
        <v/>
      </c>
      <c r="BQ231" t="str">
        <f>IF(Table1[[#This Row],[Date]]="","",IF(Table1[[#This Row],[Effect 1]]="Dr.","Yes","No"))</f>
        <v/>
      </c>
      <c r="BR231" t="str">
        <f>IF(Table1[[#This Row],[Date]]="","",Table1[[#This Row],[Ledger 1]])</f>
        <v/>
      </c>
      <c r="BS231" t="str">
        <f>IF(Table1[[#This Row],[Date]]="","",IF(Table1[[#This Row],[Effect 1]]="Dr.",-Table1[[#This Row],[Amount 1]],Table1[[#This Row],[Amount 1]]))</f>
        <v/>
      </c>
      <c r="BV231" t="str">
        <f>IF(Table1[[#This Row],[Ledger 2]]="","","No")</f>
        <v/>
      </c>
      <c r="BW231" t="str">
        <f>IF(Table1[[#This Row],[Date]]="","",IF(Table1[[#This Row],[Effect 2]]="Dr.","Yes","No"))</f>
        <v/>
      </c>
      <c r="BX231" t="str">
        <f>IF(Table1[[#This Row],[Date]]="","",Table1[[#This Row],[Ledger 2]])</f>
        <v/>
      </c>
      <c r="BY231" t="str">
        <f>IF(Table1[[#This Row],[Date]]="","",IF(Table1[[#This Row],[Effect 2]]="Dr.",-Table1[[#This Row],[Amount 2]],Table1[[#This Row],[Amount 2]]))</f>
        <v/>
      </c>
      <c r="CB231" t="str">
        <f>IF(Table1[[#This Row],[Ledger 3]]="","","No")</f>
        <v/>
      </c>
      <c r="CC231" t="str">
        <f>IF(Table1[[#This Row],[Ledger 3]]="","",IF(Table1[[#This Row],[Effect 3]]="Dr.","Yes","No"))</f>
        <v/>
      </c>
      <c r="CD231" t="str">
        <f>IF(Table1[[#This Row],[Ledger 3]]="","",Table1[[#This Row],[Ledger 3]])</f>
        <v/>
      </c>
      <c r="CE231" t="str">
        <f>IF(Table1[[#This Row],[Ledger 3]]="","",IF(Table1[[#This Row],[Effect 3]]="Dr.",-Table1[[#This Row],[Amount 3]],Table1[[#This Row],[Amount 3]]))</f>
        <v/>
      </c>
      <c r="CH231" t="str">
        <f>IF(Table1[[#This Row],[Ledger 4]]="","","No")</f>
        <v/>
      </c>
      <c r="CI231" t="str">
        <f>IF(Table1[[#This Row],[Ledger 4]]="","",IF(Table1[[#This Row],[Effect 4]]="Dr.","Yes","No"))</f>
        <v/>
      </c>
      <c r="CJ231" t="str">
        <f>IF(Table1[[#This Row],[Ledger 4]]="","",Table1[[#This Row],[Ledger 4]])</f>
        <v/>
      </c>
      <c r="CK231" t="str">
        <f>IF(Table1[[#This Row],[Ledger 4]]="","",IF(Table1[[#This Row],[Effect 4]]="Dr.",-Table1[[#This Row],[Amount 4]],Table1[[#This Row],[Amount 4]]))</f>
        <v/>
      </c>
      <c r="CN231" t="str">
        <f>IF(Table1[[#This Row],[Ledger 5]]="","","No")</f>
        <v/>
      </c>
      <c r="CO231" t="str">
        <f>IF(Table1[[#This Row],[Ledger 5]]="","",IF(Table1[[#This Row],[Effect 5]]="Dr.","Yes","No"))</f>
        <v/>
      </c>
      <c r="CP231" t="str">
        <f>IF(Table1[[#This Row],[Ledger 5]]="","",Table1[[#This Row],[Ledger 5]])</f>
        <v/>
      </c>
      <c r="CQ231" t="str">
        <f>IF(Table1[[#This Row],[Ledger 5]]="","",IF(Table1[[#This Row],[Effect 5]]="Dr.",-Table1[[#This Row],[Amount 5]],Table1[[#This Row],[Amount 5]]))</f>
        <v/>
      </c>
      <c r="CT231" t="str">
        <f>IF(Table1[[#This Row],[Ledger 6]]="","","No")</f>
        <v/>
      </c>
      <c r="CU231" t="str">
        <f>IF(Table1[[#This Row],[Ledger 6]]="","",IF(Table1[[#This Row],[Effect 6]]="Dr.","Yes","No"))</f>
        <v/>
      </c>
      <c r="CV231" t="str">
        <f>IF(Table1[[#This Row],[Ledger 6]]="","",Table1[[#This Row],[Ledger 6]])</f>
        <v/>
      </c>
      <c r="CW231" t="str">
        <f>IF(Table1[[#This Row],[Ledger 6]]="","",IF(Table1[[#This Row],[Effect 6]]="Dr.",-Table1[[#This Row],[Amount 6]],Table1[[#This Row],[Amount 6]]))</f>
        <v/>
      </c>
      <c r="CZ231" t="str">
        <f>IF(Table1[[#This Row],[Ledger 7]]="","","No")</f>
        <v/>
      </c>
      <c r="DA231" t="str">
        <f>IF(Table1[[#This Row],[Ledger 7]]="","",IF(Table1[[#This Row],[Effect 7]]="Dr.","Yes","No"))</f>
        <v/>
      </c>
      <c r="DB231" t="str">
        <f>IF(Table1[[#This Row],[Ledger 7]]="","",Table1[[#This Row],[Ledger 7]])</f>
        <v/>
      </c>
      <c r="DC231" t="str">
        <f>IF(Table1[[#This Row],[Ledger 7]]="","",IF(Table1[[#This Row],[Effect 7]]="Dr.",-Table1[[#This Row],[Amount 7]],Table1[[#This Row],[Amount 7]]))</f>
        <v/>
      </c>
      <c r="DF231" t="str">
        <f>IF(Table1[[#This Row],[Ledger 8]]="","","No")</f>
        <v/>
      </c>
      <c r="DG231" t="str">
        <f>IF(Table1[[#This Row],[Ledger 8]]="","",IF(Table1[[#This Row],[Effect 8]]="Dr.","Yes","No"))</f>
        <v/>
      </c>
      <c r="DH231" t="str">
        <f>IF(Table1[[#This Row],[Ledger 8]]="","",Table1[[#This Row],[Ledger 8]])</f>
        <v/>
      </c>
      <c r="DI231" t="str">
        <f>IF(Table1[[#This Row],[Ledger 8]]="","",IF(Table1[[#This Row],[Effect 8]]="Dr.",-Table1[[#This Row],[Amount 8]],Table1[[#This Row],[Amount 8]]))</f>
        <v/>
      </c>
      <c r="DL231" t="str">
        <f>IF(Table1[[#This Row],[Ledger 9]]="","","No")</f>
        <v/>
      </c>
      <c r="DM231" t="str">
        <f>IF(Table1[[#This Row],[Ledger 9]]="","",IF(Table1[[#This Row],[Effect 9]]="Dr.","Yes","No"))</f>
        <v/>
      </c>
      <c r="DN231" t="str">
        <f>IF(Table1[[#This Row],[Ledger 9]]="","",Table1[[#This Row],[Ledger 9]])</f>
        <v/>
      </c>
      <c r="DO231" t="str">
        <f>IF(Table1[[#This Row],[Ledger 9]]="","",IF(Table1[[#This Row],[Effect 9]]="Dr.",-Table1[[#This Row],[Amount 9]],Table1[[#This Row],[Amount 9]]))</f>
        <v/>
      </c>
      <c r="DR231" t="str">
        <f>IF(Table1[[#This Row],[Ledger 10]]="","","No")</f>
        <v/>
      </c>
      <c r="DS231" t="str">
        <f>IF(Table1[[#This Row],[Ledger 10]]="","",IF(Table1[[#This Row],[Effect 10]]="Dr.","Yes","No"))</f>
        <v/>
      </c>
      <c r="DT231" t="str">
        <f>IF(Table1[[#This Row],[Ledger 10]]="","",Table1[[#This Row],[Ledger 10]])</f>
        <v/>
      </c>
      <c r="DU231" t="str">
        <f>IF(Table1[[#This Row],[Ledger 10]]="","",IF(Table1[[#This Row],[Effect 10]]="Dr.",-Table1[[#This Row],[Amount 10]],Table1[[#This Row],[Amount 10]]))</f>
        <v/>
      </c>
      <c r="DX231" t="str">
        <f>IF(Table1[[#This Row],[Ledger 11]]="","","No")</f>
        <v/>
      </c>
      <c r="DY231" t="str">
        <f>IF(Table1[[#This Row],[Ledger 11]]="","",IF(Table1[[#This Row],[Effect 11]]="Dr.","Yes","No"))</f>
        <v/>
      </c>
      <c r="DZ231" t="str">
        <f>IF(Table1[[#This Row],[Ledger 11]]="","",Table1[[#This Row],[Ledger 11]])</f>
        <v/>
      </c>
      <c r="EA231" t="str">
        <f>IF(Table1[[#This Row],[Ledger 11]]="","",IF(Table1[[#This Row],[Effect 11]]="Dr.",-Table1[[#This Row],[Amount 11]],Table1[[#This Row],[Amount 11]]))</f>
        <v/>
      </c>
      <c r="ED231" t="str">
        <f>IF(Table1[[#This Row],[Ledger 12]]="","","No")</f>
        <v/>
      </c>
      <c r="EE231" t="str">
        <f>IF(Table1[[#This Row],[Ledger 12]]="","",IF(Table1[[#This Row],[Effect 12]]="Dr.","Yes","No"))</f>
        <v/>
      </c>
      <c r="EF231" t="str">
        <f>IF(Table1[[#This Row],[Ledger 12]]="","",Table1[[#This Row],[Ledger 12]])</f>
        <v/>
      </c>
      <c r="EG231" t="str">
        <f>IF(Table1[[#This Row],[Ledger 12]]="","",IF(Table1[[#This Row],[Effect 12]]="Dr.",-Table1[[#This Row],[Amount 12]],Table1[[#This Row],[Amount 12]]))</f>
        <v/>
      </c>
      <c r="EJ231" t="str">
        <f>IF(Table1[[#This Row],[Ledger 13]]="","","No")</f>
        <v/>
      </c>
      <c r="EK231" t="str">
        <f>IF(Table1[[#This Row],[Ledger 13]]="","",IF(Table1[[#This Row],[Effect 13]]="Dr.","Yes","No"))</f>
        <v/>
      </c>
      <c r="EL231" t="str">
        <f>IF(Table1[[#This Row],[Ledger 13]]="","",Table1[[#This Row],[Ledger 13]])</f>
        <v/>
      </c>
      <c r="EM231" t="str">
        <f>IF(Table1[[#This Row],[Ledger 13]]="","",IF(Table1[[#This Row],[Effect 13]]="Dr.",-Table1[[#This Row],[Amount 13]],Table1[[#This Row],[Amount 13]]))</f>
        <v/>
      </c>
      <c r="EP231" t="str">
        <f>IF(Table1[[#This Row],[Ledger 14]]="","","No")</f>
        <v/>
      </c>
      <c r="EQ231" t="str">
        <f>IF(Table1[[#This Row],[Ledger 14]]="","",IF(Table1[[#This Row],[Effect 14]]="Dr.","Yes","No"))</f>
        <v/>
      </c>
      <c r="ER231" t="str">
        <f>IF(Table1[[#This Row],[Ledger 14]]="","",Table1[[#This Row],[Ledger 14]])</f>
        <v/>
      </c>
      <c r="ES231" t="str">
        <f>IF(Table1[[#This Row],[Ledger 14]]="","",IF(Table1[[#This Row],[Effect 14]]="Dr.",-Table1[[#This Row],[Amount 14]],Table1[[#This Row],[Amount 14]]))</f>
        <v/>
      </c>
      <c r="EV231" t="str">
        <f>IF(Table1[[#This Row],[Ledger 15]]="","","No")</f>
        <v/>
      </c>
      <c r="EW231" t="str">
        <f>IF(Table1[[#This Row],[Ledger 15]]="","",IF(Table1[[#This Row],[Effect 15]]="Dr.","Yes","No"))</f>
        <v/>
      </c>
      <c r="EX231" t="str">
        <f>IF(Table1[[#This Row],[Ledger 15]]="","",Table1[[#This Row],[Ledger 15]])</f>
        <v/>
      </c>
      <c r="EY231" t="str">
        <f>IF(Table1[[#This Row],[Ledger 15]]="","",IF(Table1[[#This Row],[Effect 15]]="Dr.",-Table1[[#This Row],[Amount 15]],Table1[[#This Row],[Amount 15]]))</f>
        <v/>
      </c>
      <c r="FD2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1">
        <f>IF(Table1[[#This Row],[Date]]="",0,IF(AND(Table1[[#This Row],[Date]]&gt;=$FE$2,Table1[[#This Row],[Date]]&lt;=$FE$3),0,1))</f>
        <v>0</v>
      </c>
      <c r="FF231">
        <f>IF(Table1[[#This Row],[Date]]="",0,IF(TYPE(VLOOKUP(Table1[[#This Row],[Voucher Type]],Table1[[#All],[Voucher Type Master]],1,FALSE))=16,1,0))</f>
        <v>0</v>
      </c>
      <c r="FG231">
        <f>IF(TYPE(IF(Table1[[#This Row],[Date]]="",0,IF(VLOOKUP(Table1[[#This Row],[Voucher Type]],$FY$5:$FZ$13,2,0)=Table1[[#This Row],[Effect 1]],0,1)))=16,1,0)</f>
        <v>0</v>
      </c>
      <c r="FH2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1">
        <f>IF(LEN(Table1[[#This Row],[Ledger 1]])&gt;0,IF(TYPE(VLOOKUP(Table1[[#This Row],[Ledger 1]],GZ:GZ,1,0))=16,1,0),0)</f>
        <v>0</v>
      </c>
      <c r="FJ231">
        <f>IF(LEN(Table1[[#This Row],[Ledger 2]])&gt;0,IF(TYPE(VLOOKUP(Table1[[#This Row],[Ledger 2]],GZ:GZ,1,0))=16,1,0),0)</f>
        <v>0</v>
      </c>
      <c r="FK231">
        <f>IF(LEN(Table1[[#This Row],[Ledger 3]])&gt;0,IF(TYPE(VLOOKUP(Table1[[#This Row],[Ledger 3]],GZ:GZ,1,0))=16,1,0),0)</f>
        <v>0</v>
      </c>
      <c r="FL231">
        <f>IF(LEN(Table1[[#This Row],[Ledger 4]])&gt;0,IF(TYPE(VLOOKUP(Table1[[#This Row],[Ledger 4]],GZ:GZ,1,0))=16,1,0),0)</f>
        <v>0</v>
      </c>
      <c r="FM231">
        <f>IF(LEN(Table1[[#This Row],[Ledger 5]])&gt;0,IF(TYPE(VLOOKUP(Table1[[#This Row],[Ledger 5]],GZ:GZ,1,0))=16,1,0),0)</f>
        <v>0</v>
      </c>
      <c r="FN231">
        <f>IF(LEN(Table1[[#This Row],[Ledger 6]])&gt;0,IF(TYPE(VLOOKUP(Table1[[#This Row],[Ledger 6]],$GZ:$GZ,1,0))=16,1,0),0)</f>
        <v>0</v>
      </c>
      <c r="FO231">
        <f>IF(LEN(Table1[[#This Row],[Ledger 7]])&gt;0,IF(TYPE(VLOOKUP(Table1[[#This Row],[Ledger 7]],$GZ:$GZ,1,0))=16,1,0),0)</f>
        <v>0</v>
      </c>
      <c r="FP231">
        <f>IF(LEN(Table1[[#This Row],[Ledger 8]])&gt;0,IF(TYPE(VLOOKUP(Table1[[#This Row],[Ledger 8]],$GZ:$GZ,1,0))=16,1,0),0)</f>
        <v>0</v>
      </c>
      <c r="FQ231">
        <f>IF(LEN(Table1[[#This Row],[Ledger 9]])&gt;0,IF(TYPE(VLOOKUP(Table1[[#This Row],[Ledger 9]],$GZ:$GZ,1,0))=16,1,0),0)</f>
        <v>0</v>
      </c>
      <c r="FR231">
        <f>IF(LEN(Table1[[#This Row],[Ledger 10]])&gt;0,IF(TYPE(VLOOKUP(Table1[[#This Row],[Ledger 10]],$GZ:$GZ,1,0))=16,1,0),0)</f>
        <v>0</v>
      </c>
      <c r="FS231">
        <f>IF(LEN(Table1[[#This Row],[Ledger 11]])&gt;0,IF(TYPE(VLOOKUP(Table1[[#This Row],[Ledger 11]],$GZ:$GZ,1,0))=16,1,0),0)</f>
        <v>0</v>
      </c>
      <c r="FT231">
        <f>IF(LEN(Table1[[#This Row],[Ledger 12]])&gt;0,IF(TYPE(VLOOKUP(Table1[[#This Row],[Ledger 12]],$GZ:$GZ,1,0))=16,1,0),0)</f>
        <v>0</v>
      </c>
      <c r="FU231">
        <f>IF(LEN(Table1[[#This Row],[Ledger 13]])&gt;0,IF(TYPE(VLOOKUP(Table1[[#This Row],[Ledger 13]],$GZ:$GZ,1,0))=16,1,0),0)</f>
        <v>0</v>
      </c>
      <c r="FV231">
        <f>IF(LEN(Table1[[#This Row],[Ledger 14]])&gt;0,IF(TYPE(VLOOKUP(Table1[[#This Row],[Ledger 14]],$GZ:$GZ,1,0))=16,1,0),0)</f>
        <v>0</v>
      </c>
      <c r="FW231">
        <f>IF(LEN(Table1[[#This Row],[Ledger 15]])&gt;0,IF(TYPE(VLOOKUP(Table1[[#This Row],[Ledger 15]],$GZ:$GZ,1,0))=16,1,0),0)</f>
        <v>0</v>
      </c>
    </row>
    <row r="232" spans="4:179" ht="33" customHeight="1" x14ac:dyDescent="0.45">
      <c r="D232" s="8">
        <f t="shared" si="12"/>
        <v>227</v>
      </c>
      <c r="E232" s="32"/>
      <c r="F232" s="34"/>
      <c r="G232" s="34"/>
      <c r="H232" s="34"/>
      <c r="I232" s="34"/>
      <c r="J232" s="38"/>
      <c r="K232" s="33"/>
      <c r="L232" s="36"/>
      <c r="M232" s="35"/>
      <c r="N232" s="34"/>
      <c r="O232" s="41"/>
      <c r="P232" s="35"/>
      <c r="Q232" s="34"/>
      <c r="R232" s="37"/>
      <c r="S232" s="35"/>
      <c r="T232" s="34"/>
      <c r="U232" s="37"/>
      <c r="V232" s="35"/>
      <c r="W232" s="34"/>
      <c r="X232" s="37"/>
      <c r="Y232" s="35"/>
      <c r="Z232" s="34"/>
      <c r="AA232" s="37"/>
      <c r="AB232" s="35"/>
      <c r="AC232" s="34"/>
      <c r="AD232" s="37"/>
      <c r="AE232" s="35"/>
      <c r="AF232" s="34"/>
      <c r="AG232" s="37"/>
      <c r="AH232" s="35"/>
      <c r="AI232" s="34"/>
      <c r="AJ232" s="37"/>
      <c r="AK232" s="35"/>
      <c r="AL232" s="34"/>
      <c r="AM232" s="37"/>
      <c r="AN232" s="35"/>
      <c r="AO232" s="34"/>
      <c r="AP232" s="37"/>
      <c r="AQ232" s="35"/>
      <c r="AR232" s="34"/>
      <c r="AS232" s="37"/>
      <c r="AT232" s="35"/>
      <c r="AU232" s="34"/>
      <c r="AV232" s="37"/>
      <c r="AW232" s="35"/>
      <c r="AX232" s="34"/>
      <c r="AY232" s="37"/>
      <c r="AZ232" s="35"/>
      <c r="BA232" s="34"/>
      <c r="BB232" s="37"/>
      <c r="BC2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2" s="7"/>
      <c r="BF232" t="str">
        <f>IF(Table1[[#This Row],[Date]]="","","&amp;lt;VOUCHER REMOTEID="&amp;""""&amp;$A$11&amp;$A$13&amp;ROW()&amp;""""&amp;" VCHTYPE="""&amp;F232&amp;""" ACTION="""&amp;"Create"&amp;"""&amp;gt;")</f>
        <v/>
      </c>
      <c r="BG232" t="str">
        <f>IF(Table1[[#This Row],[Date]]="","",TEXT(Table1[[#This Row],[Date]],"yyyymmdd"))</f>
        <v/>
      </c>
      <c r="BH232" t="str">
        <f>Table1[[#This Row],[Date2]]</f>
        <v/>
      </c>
      <c r="BI232" t="str">
        <f>IF(Table1[[#This Row],[Date]]="","",Table1[[#This Row],[Voucher Type]])</f>
        <v/>
      </c>
      <c r="BJ232" t="str">
        <f>IF(Table1[[#This Row],[Ref No / Invoice No]]="","",Table1[[#This Row],[Ref No / Invoice No]])</f>
        <v/>
      </c>
      <c r="BK232" t="str">
        <f>IF(Table1[[#This Row],[Voucher No]]="","",Table1[[#This Row],[Voucher No]])</f>
        <v/>
      </c>
      <c r="BL232" t="str">
        <f>IF(Table1[[#This Row],[Date]]="","",Table1[[#This Row],[Narration]])</f>
        <v/>
      </c>
      <c r="BM232" t="str">
        <f>IF(Table1[[#This Row],[Date]]="","",$A$11&amp;$A$13&amp;ROW())</f>
        <v/>
      </c>
      <c r="BN232" t="str">
        <f>IF(Table1[[#This Row],[Date]]="","",$A$13)</f>
        <v/>
      </c>
      <c r="BP232" t="str">
        <f>IF(Table1[[#This Row],[Ledger 1]]="","","No")</f>
        <v/>
      </c>
      <c r="BQ232" t="str">
        <f>IF(Table1[[#This Row],[Date]]="","",IF(Table1[[#This Row],[Effect 1]]="Dr.","Yes","No"))</f>
        <v/>
      </c>
      <c r="BR232" t="str">
        <f>IF(Table1[[#This Row],[Date]]="","",Table1[[#This Row],[Ledger 1]])</f>
        <v/>
      </c>
      <c r="BS232" t="str">
        <f>IF(Table1[[#This Row],[Date]]="","",IF(Table1[[#This Row],[Effect 1]]="Dr.",-Table1[[#This Row],[Amount 1]],Table1[[#This Row],[Amount 1]]))</f>
        <v/>
      </c>
      <c r="BV232" t="str">
        <f>IF(Table1[[#This Row],[Ledger 2]]="","","No")</f>
        <v/>
      </c>
      <c r="BW232" t="str">
        <f>IF(Table1[[#This Row],[Date]]="","",IF(Table1[[#This Row],[Effect 2]]="Dr.","Yes","No"))</f>
        <v/>
      </c>
      <c r="BX232" t="str">
        <f>IF(Table1[[#This Row],[Date]]="","",Table1[[#This Row],[Ledger 2]])</f>
        <v/>
      </c>
      <c r="BY232" t="str">
        <f>IF(Table1[[#This Row],[Date]]="","",IF(Table1[[#This Row],[Effect 2]]="Dr.",-Table1[[#This Row],[Amount 2]],Table1[[#This Row],[Amount 2]]))</f>
        <v/>
      </c>
      <c r="CB232" t="str">
        <f>IF(Table1[[#This Row],[Ledger 3]]="","","No")</f>
        <v/>
      </c>
      <c r="CC232" t="str">
        <f>IF(Table1[[#This Row],[Ledger 3]]="","",IF(Table1[[#This Row],[Effect 3]]="Dr.","Yes","No"))</f>
        <v/>
      </c>
      <c r="CD232" t="str">
        <f>IF(Table1[[#This Row],[Ledger 3]]="","",Table1[[#This Row],[Ledger 3]])</f>
        <v/>
      </c>
      <c r="CE232" t="str">
        <f>IF(Table1[[#This Row],[Ledger 3]]="","",IF(Table1[[#This Row],[Effect 3]]="Dr.",-Table1[[#This Row],[Amount 3]],Table1[[#This Row],[Amount 3]]))</f>
        <v/>
      </c>
      <c r="CH232" t="str">
        <f>IF(Table1[[#This Row],[Ledger 4]]="","","No")</f>
        <v/>
      </c>
      <c r="CI232" t="str">
        <f>IF(Table1[[#This Row],[Ledger 4]]="","",IF(Table1[[#This Row],[Effect 4]]="Dr.","Yes","No"))</f>
        <v/>
      </c>
      <c r="CJ232" t="str">
        <f>IF(Table1[[#This Row],[Ledger 4]]="","",Table1[[#This Row],[Ledger 4]])</f>
        <v/>
      </c>
      <c r="CK232" t="str">
        <f>IF(Table1[[#This Row],[Ledger 4]]="","",IF(Table1[[#This Row],[Effect 4]]="Dr.",-Table1[[#This Row],[Amount 4]],Table1[[#This Row],[Amount 4]]))</f>
        <v/>
      </c>
      <c r="CN232" t="str">
        <f>IF(Table1[[#This Row],[Ledger 5]]="","","No")</f>
        <v/>
      </c>
      <c r="CO232" t="str">
        <f>IF(Table1[[#This Row],[Ledger 5]]="","",IF(Table1[[#This Row],[Effect 5]]="Dr.","Yes","No"))</f>
        <v/>
      </c>
      <c r="CP232" t="str">
        <f>IF(Table1[[#This Row],[Ledger 5]]="","",Table1[[#This Row],[Ledger 5]])</f>
        <v/>
      </c>
      <c r="CQ232" t="str">
        <f>IF(Table1[[#This Row],[Ledger 5]]="","",IF(Table1[[#This Row],[Effect 5]]="Dr.",-Table1[[#This Row],[Amount 5]],Table1[[#This Row],[Amount 5]]))</f>
        <v/>
      </c>
      <c r="CT232" t="str">
        <f>IF(Table1[[#This Row],[Ledger 6]]="","","No")</f>
        <v/>
      </c>
      <c r="CU232" t="str">
        <f>IF(Table1[[#This Row],[Ledger 6]]="","",IF(Table1[[#This Row],[Effect 6]]="Dr.","Yes","No"))</f>
        <v/>
      </c>
      <c r="CV232" t="str">
        <f>IF(Table1[[#This Row],[Ledger 6]]="","",Table1[[#This Row],[Ledger 6]])</f>
        <v/>
      </c>
      <c r="CW232" t="str">
        <f>IF(Table1[[#This Row],[Ledger 6]]="","",IF(Table1[[#This Row],[Effect 6]]="Dr.",-Table1[[#This Row],[Amount 6]],Table1[[#This Row],[Amount 6]]))</f>
        <v/>
      </c>
      <c r="CZ232" t="str">
        <f>IF(Table1[[#This Row],[Ledger 7]]="","","No")</f>
        <v/>
      </c>
      <c r="DA232" t="str">
        <f>IF(Table1[[#This Row],[Ledger 7]]="","",IF(Table1[[#This Row],[Effect 7]]="Dr.","Yes","No"))</f>
        <v/>
      </c>
      <c r="DB232" t="str">
        <f>IF(Table1[[#This Row],[Ledger 7]]="","",Table1[[#This Row],[Ledger 7]])</f>
        <v/>
      </c>
      <c r="DC232" t="str">
        <f>IF(Table1[[#This Row],[Ledger 7]]="","",IF(Table1[[#This Row],[Effect 7]]="Dr.",-Table1[[#This Row],[Amount 7]],Table1[[#This Row],[Amount 7]]))</f>
        <v/>
      </c>
      <c r="DF232" t="str">
        <f>IF(Table1[[#This Row],[Ledger 8]]="","","No")</f>
        <v/>
      </c>
      <c r="DG232" t="str">
        <f>IF(Table1[[#This Row],[Ledger 8]]="","",IF(Table1[[#This Row],[Effect 8]]="Dr.","Yes","No"))</f>
        <v/>
      </c>
      <c r="DH232" t="str">
        <f>IF(Table1[[#This Row],[Ledger 8]]="","",Table1[[#This Row],[Ledger 8]])</f>
        <v/>
      </c>
      <c r="DI232" t="str">
        <f>IF(Table1[[#This Row],[Ledger 8]]="","",IF(Table1[[#This Row],[Effect 8]]="Dr.",-Table1[[#This Row],[Amount 8]],Table1[[#This Row],[Amount 8]]))</f>
        <v/>
      </c>
      <c r="DL232" t="str">
        <f>IF(Table1[[#This Row],[Ledger 9]]="","","No")</f>
        <v/>
      </c>
      <c r="DM232" t="str">
        <f>IF(Table1[[#This Row],[Ledger 9]]="","",IF(Table1[[#This Row],[Effect 9]]="Dr.","Yes","No"))</f>
        <v/>
      </c>
      <c r="DN232" t="str">
        <f>IF(Table1[[#This Row],[Ledger 9]]="","",Table1[[#This Row],[Ledger 9]])</f>
        <v/>
      </c>
      <c r="DO232" t="str">
        <f>IF(Table1[[#This Row],[Ledger 9]]="","",IF(Table1[[#This Row],[Effect 9]]="Dr.",-Table1[[#This Row],[Amount 9]],Table1[[#This Row],[Amount 9]]))</f>
        <v/>
      </c>
      <c r="DR232" t="str">
        <f>IF(Table1[[#This Row],[Ledger 10]]="","","No")</f>
        <v/>
      </c>
      <c r="DS232" t="str">
        <f>IF(Table1[[#This Row],[Ledger 10]]="","",IF(Table1[[#This Row],[Effect 10]]="Dr.","Yes","No"))</f>
        <v/>
      </c>
      <c r="DT232" t="str">
        <f>IF(Table1[[#This Row],[Ledger 10]]="","",Table1[[#This Row],[Ledger 10]])</f>
        <v/>
      </c>
      <c r="DU232" t="str">
        <f>IF(Table1[[#This Row],[Ledger 10]]="","",IF(Table1[[#This Row],[Effect 10]]="Dr.",-Table1[[#This Row],[Amount 10]],Table1[[#This Row],[Amount 10]]))</f>
        <v/>
      </c>
      <c r="DX232" t="str">
        <f>IF(Table1[[#This Row],[Ledger 11]]="","","No")</f>
        <v/>
      </c>
      <c r="DY232" t="str">
        <f>IF(Table1[[#This Row],[Ledger 11]]="","",IF(Table1[[#This Row],[Effect 11]]="Dr.","Yes","No"))</f>
        <v/>
      </c>
      <c r="DZ232" t="str">
        <f>IF(Table1[[#This Row],[Ledger 11]]="","",Table1[[#This Row],[Ledger 11]])</f>
        <v/>
      </c>
      <c r="EA232" t="str">
        <f>IF(Table1[[#This Row],[Ledger 11]]="","",IF(Table1[[#This Row],[Effect 11]]="Dr.",-Table1[[#This Row],[Amount 11]],Table1[[#This Row],[Amount 11]]))</f>
        <v/>
      </c>
      <c r="ED232" t="str">
        <f>IF(Table1[[#This Row],[Ledger 12]]="","","No")</f>
        <v/>
      </c>
      <c r="EE232" t="str">
        <f>IF(Table1[[#This Row],[Ledger 12]]="","",IF(Table1[[#This Row],[Effect 12]]="Dr.","Yes","No"))</f>
        <v/>
      </c>
      <c r="EF232" t="str">
        <f>IF(Table1[[#This Row],[Ledger 12]]="","",Table1[[#This Row],[Ledger 12]])</f>
        <v/>
      </c>
      <c r="EG232" t="str">
        <f>IF(Table1[[#This Row],[Ledger 12]]="","",IF(Table1[[#This Row],[Effect 12]]="Dr.",-Table1[[#This Row],[Amount 12]],Table1[[#This Row],[Amount 12]]))</f>
        <v/>
      </c>
      <c r="EJ232" t="str">
        <f>IF(Table1[[#This Row],[Ledger 13]]="","","No")</f>
        <v/>
      </c>
      <c r="EK232" t="str">
        <f>IF(Table1[[#This Row],[Ledger 13]]="","",IF(Table1[[#This Row],[Effect 13]]="Dr.","Yes","No"))</f>
        <v/>
      </c>
      <c r="EL232" t="str">
        <f>IF(Table1[[#This Row],[Ledger 13]]="","",Table1[[#This Row],[Ledger 13]])</f>
        <v/>
      </c>
      <c r="EM232" t="str">
        <f>IF(Table1[[#This Row],[Ledger 13]]="","",IF(Table1[[#This Row],[Effect 13]]="Dr.",-Table1[[#This Row],[Amount 13]],Table1[[#This Row],[Amount 13]]))</f>
        <v/>
      </c>
      <c r="EP232" t="str">
        <f>IF(Table1[[#This Row],[Ledger 14]]="","","No")</f>
        <v/>
      </c>
      <c r="EQ232" t="str">
        <f>IF(Table1[[#This Row],[Ledger 14]]="","",IF(Table1[[#This Row],[Effect 14]]="Dr.","Yes","No"))</f>
        <v/>
      </c>
      <c r="ER232" t="str">
        <f>IF(Table1[[#This Row],[Ledger 14]]="","",Table1[[#This Row],[Ledger 14]])</f>
        <v/>
      </c>
      <c r="ES232" t="str">
        <f>IF(Table1[[#This Row],[Ledger 14]]="","",IF(Table1[[#This Row],[Effect 14]]="Dr.",-Table1[[#This Row],[Amount 14]],Table1[[#This Row],[Amount 14]]))</f>
        <v/>
      </c>
      <c r="EV232" t="str">
        <f>IF(Table1[[#This Row],[Ledger 15]]="","","No")</f>
        <v/>
      </c>
      <c r="EW232" t="str">
        <f>IF(Table1[[#This Row],[Ledger 15]]="","",IF(Table1[[#This Row],[Effect 15]]="Dr.","Yes","No"))</f>
        <v/>
      </c>
      <c r="EX232" t="str">
        <f>IF(Table1[[#This Row],[Ledger 15]]="","",Table1[[#This Row],[Ledger 15]])</f>
        <v/>
      </c>
      <c r="EY232" t="str">
        <f>IF(Table1[[#This Row],[Ledger 15]]="","",IF(Table1[[#This Row],[Effect 15]]="Dr.",-Table1[[#This Row],[Amount 15]],Table1[[#This Row],[Amount 15]]))</f>
        <v/>
      </c>
      <c r="FD2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2">
        <f>IF(Table1[[#This Row],[Date]]="",0,IF(AND(Table1[[#This Row],[Date]]&gt;=$FE$2,Table1[[#This Row],[Date]]&lt;=$FE$3),0,1))</f>
        <v>0</v>
      </c>
      <c r="FF232">
        <f>IF(Table1[[#This Row],[Date]]="",0,IF(TYPE(VLOOKUP(Table1[[#This Row],[Voucher Type]],Table1[[#All],[Voucher Type Master]],1,FALSE))=16,1,0))</f>
        <v>0</v>
      </c>
      <c r="FG232">
        <f>IF(TYPE(IF(Table1[[#This Row],[Date]]="",0,IF(VLOOKUP(Table1[[#This Row],[Voucher Type]],$FY$5:$FZ$13,2,0)=Table1[[#This Row],[Effect 1]],0,1)))=16,1,0)</f>
        <v>0</v>
      </c>
      <c r="FH2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2">
        <f>IF(LEN(Table1[[#This Row],[Ledger 1]])&gt;0,IF(TYPE(VLOOKUP(Table1[[#This Row],[Ledger 1]],GZ:GZ,1,0))=16,1,0),0)</f>
        <v>0</v>
      </c>
      <c r="FJ232">
        <f>IF(LEN(Table1[[#This Row],[Ledger 2]])&gt;0,IF(TYPE(VLOOKUP(Table1[[#This Row],[Ledger 2]],GZ:GZ,1,0))=16,1,0),0)</f>
        <v>0</v>
      </c>
      <c r="FK232">
        <f>IF(LEN(Table1[[#This Row],[Ledger 3]])&gt;0,IF(TYPE(VLOOKUP(Table1[[#This Row],[Ledger 3]],GZ:GZ,1,0))=16,1,0),0)</f>
        <v>0</v>
      </c>
      <c r="FL232">
        <f>IF(LEN(Table1[[#This Row],[Ledger 4]])&gt;0,IF(TYPE(VLOOKUP(Table1[[#This Row],[Ledger 4]],GZ:GZ,1,0))=16,1,0),0)</f>
        <v>0</v>
      </c>
      <c r="FM232">
        <f>IF(LEN(Table1[[#This Row],[Ledger 5]])&gt;0,IF(TYPE(VLOOKUP(Table1[[#This Row],[Ledger 5]],GZ:GZ,1,0))=16,1,0),0)</f>
        <v>0</v>
      </c>
      <c r="FN232">
        <f>IF(LEN(Table1[[#This Row],[Ledger 6]])&gt;0,IF(TYPE(VLOOKUP(Table1[[#This Row],[Ledger 6]],$GZ:$GZ,1,0))=16,1,0),0)</f>
        <v>0</v>
      </c>
      <c r="FO232">
        <f>IF(LEN(Table1[[#This Row],[Ledger 7]])&gt;0,IF(TYPE(VLOOKUP(Table1[[#This Row],[Ledger 7]],$GZ:$GZ,1,0))=16,1,0),0)</f>
        <v>0</v>
      </c>
      <c r="FP232">
        <f>IF(LEN(Table1[[#This Row],[Ledger 8]])&gt;0,IF(TYPE(VLOOKUP(Table1[[#This Row],[Ledger 8]],$GZ:$GZ,1,0))=16,1,0),0)</f>
        <v>0</v>
      </c>
      <c r="FQ232">
        <f>IF(LEN(Table1[[#This Row],[Ledger 9]])&gt;0,IF(TYPE(VLOOKUP(Table1[[#This Row],[Ledger 9]],$GZ:$GZ,1,0))=16,1,0),0)</f>
        <v>0</v>
      </c>
      <c r="FR232">
        <f>IF(LEN(Table1[[#This Row],[Ledger 10]])&gt;0,IF(TYPE(VLOOKUP(Table1[[#This Row],[Ledger 10]],$GZ:$GZ,1,0))=16,1,0),0)</f>
        <v>0</v>
      </c>
      <c r="FS232">
        <f>IF(LEN(Table1[[#This Row],[Ledger 11]])&gt;0,IF(TYPE(VLOOKUP(Table1[[#This Row],[Ledger 11]],$GZ:$GZ,1,0))=16,1,0),0)</f>
        <v>0</v>
      </c>
      <c r="FT232">
        <f>IF(LEN(Table1[[#This Row],[Ledger 12]])&gt;0,IF(TYPE(VLOOKUP(Table1[[#This Row],[Ledger 12]],$GZ:$GZ,1,0))=16,1,0),0)</f>
        <v>0</v>
      </c>
      <c r="FU232">
        <f>IF(LEN(Table1[[#This Row],[Ledger 13]])&gt;0,IF(TYPE(VLOOKUP(Table1[[#This Row],[Ledger 13]],$GZ:$GZ,1,0))=16,1,0),0)</f>
        <v>0</v>
      </c>
      <c r="FV232">
        <f>IF(LEN(Table1[[#This Row],[Ledger 14]])&gt;0,IF(TYPE(VLOOKUP(Table1[[#This Row],[Ledger 14]],$GZ:$GZ,1,0))=16,1,0),0)</f>
        <v>0</v>
      </c>
      <c r="FW232">
        <f>IF(LEN(Table1[[#This Row],[Ledger 15]])&gt;0,IF(TYPE(VLOOKUP(Table1[[#This Row],[Ledger 15]],$GZ:$GZ,1,0))=16,1,0),0)</f>
        <v>0</v>
      </c>
    </row>
    <row r="233" spans="4:179" ht="33" customHeight="1" x14ac:dyDescent="0.45">
      <c r="D233" s="8">
        <f t="shared" si="12"/>
        <v>228</v>
      </c>
      <c r="E233" s="32"/>
      <c r="F233" s="34"/>
      <c r="G233" s="34"/>
      <c r="H233" s="34"/>
      <c r="I233" s="34"/>
      <c r="J233" s="38"/>
      <c r="K233" s="33"/>
      <c r="L233" s="36"/>
      <c r="M233" s="35"/>
      <c r="N233" s="34"/>
      <c r="O233" s="41"/>
      <c r="P233" s="35"/>
      <c r="Q233" s="34"/>
      <c r="R233" s="37"/>
      <c r="S233" s="35"/>
      <c r="T233" s="34"/>
      <c r="U233" s="37"/>
      <c r="V233" s="35"/>
      <c r="W233" s="34"/>
      <c r="X233" s="37"/>
      <c r="Y233" s="35"/>
      <c r="Z233" s="34"/>
      <c r="AA233" s="37"/>
      <c r="AB233" s="35"/>
      <c r="AC233" s="34"/>
      <c r="AD233" s="37"/>
      <c r="AE233" s="35"/>
      <c r="AF233" s="34"/>
      <c r="AG233" s="37"/>
      <c r="AH233" s="35"/>
      <c r="AI233" s="34"/>
      <c r="AJ233" s="37"/>
      <c r="AK233" s="35"/>
      <c r="AL233" s="34"/>
      <c r="AM233" s="37"/>
      <c r="AN233" s="35"/>
      <c r="AO233" s="34"/>
      <c r="AP233" s="37"/>
      <c r="AQ233" s="35"/>
      <c r="AR233" s="34"/>
      <c r="AS233" s="37"/>
      <c r="AT233" s="35"/>
      <c r="AU233" s="34"/>
      <c r="AV233" s="37"/>
      <c r="AW233" s="35"/>
      <c r="AX233" s="34"/>
      <c r="AY233" s="37"/>
      <c r="AZ233" s="35"/>
      <c r="BA233" s="34"/>
      <c r="BB233" s="37"/>
      <c r="BC2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3" s="7"/>
      <c r="BF233" t="str">
        <f>IF(Table1[[#This Row],[Date]]="","","&amp;lt;VOUCHER REMOTEID="&amp;""""&amp;$A$11&amp;$A$13&amp;ROW()&amp;""""&amp;" VCHTYPE="""&amp;F233&amp;""" ACTION="""&amp;"Create"&amp;"""&amp;gt;")</f>
        <v/>
      </c>
      <c r="BG233" t="str">
        <f>IF(Table1[[#This Row],[Date]]="","",TEXT(Table1[[#This Row],[Date]],"yyyymmdd"))</f>
        <v/>
      </c>
      <c r="BH233" t="str">
        <f>Table1[[#This Row],[Date2]]</f>
        <v/>
      </c>
      <c r="BI233" t="str">
        <f>IF(Table1[[#This Row],[Date]]="","",Table1[[#This Row],[Voucher Type]])</f>
        <v/>
      </c>
      <c r="BJ233" t="str">
        <f>IF(Table1[[#This Row],[Ref No / Invoice No]]="","",Table1[[#This Row],[Ref No / Invoice No]])</f>
        <v/>
      </c>
      <c r="BK233" t="str">
        <f>IF(Table1[[#This Row],[Voucher No]]="","",Table1[[#This Row],[Voucher No]])</f>
        <v/>
      </c>
      <c r="BL233" t="str">
        <f>IF(Table1[[#This Row],[Date]]="","",Table1[[#This Row],[Narration]])</f>
        <v/>
      </c>
      <c r="BM233" t="str">
        <f>IF(Table1[[#This Row],[Date]]="","",$A$11&amp;$A$13&amp;ROW())</f>
        <v/>
      </c>
      <c r="BN233" t="str">
        <f>IF(Table1[[#This Row],[Date]]="","",$A$13)</f>
        <v/>
      </c>
      <c r="BP233" t="str">
        <f>IF(Table1[[#This Row],[Ledger 1]]="","","No")</f>
        <v/>
      </c>
      <c r="BQ233" t="str">
        <f>IF(Table1[[#This Row],[Date]]="","",IF(Table1[[#This Row],[Effect 1]]="Dr.","Yes","No"))</f>
        <v/>
      </c>
      <c r="BR233" t="str">
        <f>IF(Table1[[#This Row],[Date]]="","",Table1[[#This Row],[Ledger 1]])</f>
        <v/>
      </c>
      <c r="BS233" t="str">
        <f>IF(Table1[[#This Row],[Date]]="","",IF(Table1[[#This Row],[Effect 1]]="Dr.",-Table1[[#This Row],[Amount 1]],Table1[[#This Row],[Amount 1]]))</f>
        <v/>
      </c>
      <c r="BV233" t="str">
        <f>IF(Table1[[#This Row],[Ledger 2]]="","","No")</f>
        <v/>
      </c>
      <c r="BW233" t="str">
        <f>IF(Table1[[#This Row],[Date]]="","",IF(Table1[[#This Row],[Effect 2]]="Dr.","Yes","No"))</f>
        <v/>
      </c>
      <c r="BX233" t="str">
        <f>IF(Table1[[#This Row],[Date]]="","",Table1[[#This Row],[Ledger 2]])</f>
        <v/>
      </c>
      <c r="BY233" t="str">
        <f>IF(Table1[[#This Row],[Date]]="","",IF(Table1[[#This Row],[Effect 2]]="Dr.",-Table1[[#This Row],[Amount 2]],Table1[[#This Row],[Amount 2]]))</f>
        <v/>
      </c>
      <c r="CB233" t="str">
        <f>IF(Table1[[#This Row],[Ledger 3]]="","","No")</f>
        <v/>
      </c>
      <c r="CC233" t="str">
        <f>IF(Table1[[#This Row],[Ledger 3]]="","",IF(Table1[[#This Row],[Effect 3]]="Dr.","Yes","No"))</f>
        <v/>
      </c>
      <c r="CD233" t="str">
        <f>IF(Table1[[#This Row],[Ledger 3]]="","",Table1[[#This Row],[Ledger 3]])</f>
        <v/>
      </c>
      <c r="CE233" t="str">
        <f>IF(Table1[[#This Row],[Ledger 3]]="","",IF(Table1[[#This Row],[Effect 3]]="Dr.",-Table1[[#This Row],[Amount 3]],Table1[[#This Row],[Amount 3]]))</f>
        <v/>
      </c>
      <c r="CH233" t="str">
        <f>IF(Table1[[#This Row],[Ledger 4]]="","","No")</f>
        <v/>
      </c>
      <c r="CI233" t="str">
        <f>IF(Table1[[#This Row],[Ledger 4]]="","",IF(Table1[[#This Row],[Effect 4]]="Dr.","Yes","No"))</f>
        <v/>
      </c>
      <c r="CJ233" t="str">
        <f>IF(Table1[[#This Row],[Ledger 4]]="","",Table1[[#This Row],[Ledger 4]])</f>
        <v/>
      </c>
      <c r="CK233" t="str">
        <f>IF(Table1[[#This Row],[Ledger 4]]="","",IF(Table1[[#This Row],[Effect 4]]="Dr.",-Table1[[#This Row],[Amount 4]],Table1[[#This Row],[Amount 4]]))</f>
        <v/>
      </c>
      <c r="CN233" t="str">
        <f>IF(Table1[[#This Row],[Ledger 5]]="","","No")</f>
        <v/>
      </c>
      <c r="CO233" t="str">
        <f>IF(Table1[[#This Row],[Ledger 5]]="","",IF(Table1[[#This Row],[Effect 5]]="Dr.","Yes","No"))</f>
        <v/>
      </c>
      <c r="CP233" t="str">
        <f>IF(Table1[[#This Row],[Ledger 5]]="","",Table1[[#This Row],[Ledger 5]])</f>
        <v/>
      </c>
      <c r="CQ233" t="str">
        <f>IF(Table1[[#This Row],[Ledger 5]]="","",IF(Table1[[#This Row],[Effect 5]]="Dr.",-Table1[[#This Row],[Amount 5]],Table1[[#This Row],[Amount 5]]))</f>
        <v/>
      </c>
      <c r="CT233" t="str">
        <f>IF(Table1[[#This Row],[Ledger 6]]="","","No")</f>
        <v/>
      </c>
      <c r="CU233" t="str">
        <f>IF(Table1[[#This Row],[Ledger 6]]="","",IF(Table1[[#This Row],[Effect 6]]="Dr.","Yes","No"))</f>
        <v/>
      </c>
      <c r="CV233" t="str">
        <f>IF(Table1[[#This Row],[Ledger 6]]="","",Table1[[#This Row],[Ledger 6]])</f>
        <v/>
      </c>
      <c r="CW233" t="str">
        <f>IF(Table1[[#This Row],[Ledger 6]]="","",IF(Table1[[#This Row],[Effect 6]]="Dr.",-Table1[[#This Row],[Amount 6]],Table1[[#This Row],[Amount 6]]))</f>
        <v/>
      </c>
      <c r="CZ233" t="str">
        <f>IF(Table1[[#This Row],[Ledger 7]]="","","No")</f>
        <v/>
      </c>
      <c r="DA233" t="str">
        <f>IF(Table1[[#This Row],[Ledger 7]]="","",IF(Table1[[#This Row],[Effect 7]]="Dr.","Yes","No"))</f>
        <v/>
      </c>
      <c r="DB233" t="str">
        <f>IF(Table1[[#This Row],[Ledger 7]]="","",Table1[[#This Row],[Ledger 7]])</f>
        <v/>
      </c>
      <c r="DC233" t="str">
        <f>IF(Table1[[#This Row],[Ledger 7]]="","",IF(Table1[[#This Row],[Effect 7]]="Dr.",-Table1[[#This Row],[Amount 7]],Table1[[#This Row],[Amount 7]]))</f>
        <v/>
      </c>
      <c r="DF233" t="str">
        <f>IF(Table1[[#This Row],[Ledger 8]]="","","No")</f>
        <v/>
      </c>
      <c r="DG233" t="str">
        <f>IF(Table1[[#This Row],[Ledger 8]]="","",IF(Table1[[#This Row],[Effect 8]]="Dr.","Yes","No"))</f>
        <v/>
      </c>
      <c r="DH233" t="str">
        <f>IF(Table1[[#This Row],[Ledger 8]]="","",Table1[[#This Row],[Ledger 8]])</f>
        <v/>
      </c>
      <c r="DI233" t="str">
        <f>IF(Table1[[#This Row],[Ledger 8]]="","",IF(Table1[[#This Row],[Effect 8]]="Dr.",-Table1[[#This Row],[Amount 8]],Table1[[#This Row],[Amount 8]]))</f>
        <v/>
      </c>
      <c r="DL233" t="str">
        <f>IF(Table1[[#This Row],[Ledger 9]]="","","No")</f>
        <v/>
      </c>
      <c r="DM233" t="str">
        <f>IF(Table1[[#This Row],[Ledger 9]]="","",IF(Table1[[#This Row],[Effect 9]]="Dr.","Yes","No"))</f>
        <v/>
      </c>
      <c r="DN233" t="str">
        <f>IF(Table1[[#This Row],[Ledger 9]]="","",Table1[[#This Row],[Ledger 9]])</f>
        <v/>
      </c>
      <c r="DO233" t="str">
        <f>IF(Table1[[#This Row],[Ledger 9]]="","",IF(Table1[[#This Row],[Effect 9]]="Dr.",-Table1[[#This Row],[Amount 9]],Table1[[#This Row],[Amount 9]]))</f>
        <v/>
      </c>
      <c r="DR233" t="str">
        <f>IF(Table1[[#This Row],[Ledger 10]]="","","No")</f>
        <v/>
      </c>
      <c r="DS233" t="str">
        <f>IF(Table1[[#This Row],[Ledger 10]]="","",IF(Table1[[#This Row],[Effect 10]]="Dr.","Yes","No"))</f>
        <v/>
      </c>
      <c r="DT233" t="str">
        <f>IF(Table1[[#This Row],[Ledger 10]]="","",Table1[[#This Row],[Ledger 10]])</f>
        <v/>
      </c>
      <c r="DU233" t="str">
        <f>IF(Table1[[#This Row],[Ledger 10]]="","",IF(Table1[[#This Row],[Effect 10]]="Dr.",-Table1[[#This Row],[Amount 10]],Table1[[#This Row],[Amount 10]]))</f>
        <v/>
      </c>
      <c r="DX233" t="str">
        <f>IF(Table1[[#This Row],[Ledger 11]]="","","No")</f>
        <v/>
      </c>
      <c r="DY233" t="str">
        <f>IF(Table1[[#This Row],[Ledger 11]]="","",IF(Table1[[#This Row],[Effect 11]]="Dr.","Yes","No"))</f>
        <v/>
      </c>
      <c r="DZ233" t="str">
        <f>IF(Table1[[#This Row],[Ledger 11]]="","",Table1[[#This Row],[Ledger 11]])</f>
        <v/>
      </c>
      <c r="EA233" t="str">
        <f>IF(Table1[[#This Row],[Ledger 11]]="","",IF(Table1[[#This Row],[Effect 11]]="Dr.",-Table1[[#This Row],[Amount 11]],Table1[[#This Row],[Amount 11]]))</f>
        <v/>
      </c>
      <c r="ED233" t="str">
        <f>IF(Table1[[#This Row],[Ledger 12]]="","","No")</f>
        <v/>
      </c>
      <c r="EE233" t="str">
        <f>IF(Table1[[#This Row],[Ledger 12]]="","",IF(Table1[[#This Row],[Effect 12]]="Dr.","Yes","No"))</f>
        <v/>
      </c>
      <c r="EF233" t="str">
        <f>IF(Table1[[#This Row],[Ledger 12]]="","",Table1[[#This Row],[Ledger 12]])</f>
        <v/>
      </c>
      <c r="EG233" t="str">
        <f>IF(Table1[[#This Row],[Ledger 12]]="","",IF(Table1[[#This Row],[Effect 12]]="Dr.",-Table1[[#This Row],[Amount 12]],Table1[[#This Row],[Amount 12]]))</f>
        <v/>
      </c>
      <c r="EJ233" t="str">
        <f>IF(Table1[[#This Row],[Ledger 13]]="","","No")</f>
        <v/>
      </c>
      <c r="EK233" t="str">
        <f>IF(Table1[[#This Row],[Ledger 13]]="","",IF(Table1[[#This Row],[Effect 13]]="Dr.","Yes","No"))</f>
        <v/>
      </c>
      <c r="EL233" t="str">
        <f>IF(Table1[[#This Row],[Ledger 13]]="","",Table1[[#This Row],[Ledger 13]])</f>
        <v/>
      </c>
      <c r="EM233" t="str">
        <f>IF(Table1[[#This Row],[Ledger 13]]="","",IF(Table1[[#This Row],[Effect 13]]="Dr.",-Table1[[#This Row],[Amount 13]],Table1[[#This Row],[Amount 13]]))</f>
        <v/>
      </c>
      <c r="EP233" t="str">
        <f>IF(Table1[[#This Row],[Ledger 14]]="","","No")</f>
        <v/>
      </c>
      <c r="EQ233" t="str">
        <f>IF(Table1[[#This Row],[Ledger 14]]="","",IF(Table1[[#This Row],[Effect 14]]="Dr.","Yes","No"))</f>
        <v/>
      </c>
      <c r="ER233" t="str">
        <f>IF(Table1[[#This Row],[Ledger 14]]="","",Table1[[#This Row],[Ledger 14]])</f>
        <v/>
      </c>
      <c r="ES233" t="str">
        <f>IF(Table1[[#This Row],[Ledger 14]]="","",IF(Table1[[#This Row],[Effect 14]]="Dr.",-Table1[[#This Row],[Amount 14]],Table1[[#This Row],[Amount 14]]))</f>
        <v/>
      </c>
      <c r="EV233" t="str">
        <f>IF(Table1[[#This Row],[Ledger 15]]="","","No")</f>
        <v/>
      </c>
      <c r="EW233" t="str">
        <f>IF(Table1[[#This Row],[Ledger 15]]="","",IF(Table1[[#This Row],[Effect 15]]="Dr.","Yes","No"))</f>
        <v/>
      </c>
      <c r="EX233" t="str">
        <f>IF(Table1[[#This Row],[Ledger 15]]="","",Table1[[#This Row],[Ledger 15]])</f>
        <v/>
      </c>
      <c r="EY233" t="str">
        <f>IF(Table1[[#This Row],[Ledger 15]]="","",IF(Table1[[#This Row],[Effect 15]]="Dr.",-Table1[[#This Row],[Amount 15]],Table1[[#This Row],[Amount 15]]))</f>
        <v/>
      </c>
      <c r="FD2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3">
        <f>IF(Table1[[#This Row],[Date]]="",0,IF(AND(Table1[[#This Row],[Date]]&gt;=$FE$2,Table1[[#This Row],[Date]]&lt;=$FE$3),0,1))</f>
        <v>0</v>
      </c>
      <c r="FF233">
        <f>IF(Table1[[#This Row],[Date]]="",0,IF(TYPE(VLOOKUP(Table1[[#This Row],[Voucher Type]],Table1[[#All],[Voucher Type Master]],1,FALSE))=16,1,0))</f>
        <v>0</v>
      </c>
      <c r="FG233">
        <f>IF(TYPE(IF(Table1[[#This Row],[Date]]="",0,IF(VLOOKUP(Table1[[#This Row],[Voucher Type]],$FY$5:$FZ$13,2,0)=Table1[[#This Row],[Effect 1]],0,1)))=16,1,0)</f>
        <v>0</v>
      </c>
      <c r="FH2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3">
        <f>IF(LEN(Table1[[#This Row],[Ledger 1]])&gt;0,IF(TYPE(VLOOKUP(Table1[[#This Row],[Ledger 1]],GZ:GZ,1,0))=16,1,0),0)</f>
        <v>0</v>
      </c>
      <c r="FJ233">
        <f>IF(LEN(Table1[[#This Row],[Ledger 2]])&gt;0,IF(TYPE(VLOOKUP(Table1[[#This Row],[Ledger 2]],GZ:GZ,1,0))=16,1,0),0)</f>
        <v>0</v>
      </c>
      <c r="FK233">
        <f>IF(LEN(Table1[[#This Row],[Ledger 3]])&gt;0,IF(TYPE(VLOOKUP(Table1[[#This Row],[Ledger 3]],GZ:GZ,1,0))=16,1,0),0)</f>
        <v>0</v>
      </c>
      <c r="FL233">
        <f>IF(LEN(Table1[[#This Row],[Ledger 4]])&gt;0,IF(TYPE(VLOOKUP(Table1[[#This Row],[Ledger 4]],GZ:GZ,1,0))=16,1,0),0)</f>
        <v>0</v>
      </c>
      <c r="FM233">
        <f>IF(LEN(Table1[[#This Row],[Ledger 5]])&gt;0,IF(TYPE(VLOOKUP(Table1[[#This Row],[Ledger 5]],GZ:GZ,1,0))=16,1,0),0)</f>
        <v>0</v>
      </c>
      <c r="FN233">
        <f>IF(LEN(Table1[[#This Row],[Ledger 6]])&gt;0,IF(TYPE(VLOOKUP(Table1[[#This Row],[Ledger 6]],$GZ:$GZ,1,0))=16,1,0),0)</f>
        <v>0</v>
      </c>
      <c r="FO233">
        <f>IF(LEN(Table1[[#This Row],[Ledger 7]])&gt;0,IF(TYPE(VLOOKUP(Table1[[#This Row],[Ledger 7]],$GZ:$GZ,1,0))=16,1,0),0)</f>
        <v>0</v>
      </c>
      <c r="FP233">
        <f>IF(LEN(Table1[[#This Row],[Ledger 8]])&gt;0,IF(TYPE(VLOOKUP(Table1[[#This Row],[Ledger 8]],$GZ:$GZ,1,0))=16,1,0),0)</f>
        <v>0</v>
      </c>
      <c r="FQ233">
        <f>IF(LEN(Table1[[#This Row],[Ledger 9]])&gt;0,IF(TYPE(VLOOKUP(Table1[[#This Row],[Ledger 9]],$GZ:$GZ,1,0))=16,1,0),0)</f>
        <v>0</v>
      </c>
      <c r="FR233">
        <f>IF(LEN(Table1[[#This Row],[Ledger 10]])&gt;0,IF(TYPE(VLOOKUP(Table1[[#This Row],[Ledger 10]],$GZ:$GZ,1,0))=16,1,0),0)</f>
        <v>0</v>
      </c>
      <c r="FS233">
        <f>IF(LEN(Table1[[#This Row],[Ledger 11]])&gt;0,IF(TYPE(VLOOKUP(Table1[[#This Row],[Ledger 11]],$GZ:$GZ,1,0))=16,1,0),0)</f>
        <v>0</v>
      </c>
      <c r="FT233">
        <f>IF(LEN(Table1[[#This Row],[Ledger 12]])&gt;0,IF(TYPE(VLOOKUP(Table1[[#This Row],[Ledger 12]],$GZ:$GZ,1,0))=16,1,0),0)</f>
        <v>0</v>
      </c>
      <c r="FU233">
        <f>IF(LEN(Table1[[#This Row],[Ledger 13]])&gt;0,IF(TYPE(VLOOKUP(Table1[[#This Row],[Ledger 13]],$GZ:$GZ,1,0))=16,1,0),0)</f>
        <v>0</v>
      </c>
      <c r="FV233">
        <f>IF(LEN(Table1[[#This Row],[Ledger 14]])&gt;0,IF(TYPE(VLOOKUP(Table1[[#This Row],[Ledger 14]],$GZ:$GZ,1,0))=16,1,0),0)</f>
        <v>0</v>
      </c>
      <c r="FW233">
        <f>IF(LEN(Table1[[#This Row],[Ledger 15]])&gt;0,IF(TYPE(VLOOKUP(Table1[[#This Row],[Ledger 15]],$GZ:$GZ,1,0))=16,1,0),0)</f>
        <v>0</v>
      </c>
    </row>
    <row r="234" spans="4:179" ht="33" customHeight="1" x14ac:dyDescent="0.45">
      <c r="D234" s="8">
        <f t="shared" si="12"/>
        <v>229</v>
      </c>
      <c r="E234" s="32"/>
      <c r="F234" s="34"/>
      <c r="G234" s="34"/>
      <c r="H234" s="34"/>
      <c r="I234" s="34"/>
      <c r="J234" s="38"/>
      <c r="K234" s="33"/>
      <c r="L234" s="36"/>
      <c r="M234" s="35"/>
      <c r="N234" s="34"/>
      <c r="O234" s="41"/>
      <c r="P234" s="35"/>
      <c r="Q234" s="34"/>
      <c r="R234" s="37"/>
      <c r="S234" s="35"/>
      <c r="T234" s="34"/>
      <c r="U234" s="37"/>
      <c r="V234" s="35"/>
      <c r="W234" s="34"/>
      <c r="X234" s="37"/>
      <c r="Y234" s="35"/>
      <c r="Z234" s="34"/>
      <c r="AA234" s="37"/>
      <c r="AB234" s="35"/>
      <c r="AC234" s="34"/>
      <c r="AD234" s="37"/>
      <c r="AE234" s="35"/>
      <c r="AF234" s="34"/>
      <c r="AG234" s="37"/>
      <c r="AH234" s="35"/>
      <c r="AI234" s="34"/>
      <c r="AJ234" s="37"/>
      <c r="AK234" s="35"/>
      <c r="AL234" s="34"/>
      <c r="AM234" s="37"/>
      <c r="AN234" s="35"/>
      <c r="AO234" s="34"/>
      <c r="AP234" s="37"/>
      <c r="AQ234" s="35"/>
      <c r="AR234" s="34"/>
      <c r="AS234" s="37"/>
      <c r="AT234" s="35"/>
      <c r="AU234" s="34"/>
      <c r="AV234" s="37"/>
      <c r="AW234" s="35"/>
      <c r="AX234" s="34"/>
      <c r="AY234" s="37"/>
      <c r="AZ234" s="35"/>
      <c r="BA234" s="34"/>
      <c r="BB234" s="37"/>
      <c r="BC2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4" s="7"/>
      <c r="BF234" t="str">
        <f>IF(Table1[[#This Row],[Date]]="","","&amp;lt;VOUCHER REMOTEID="&amp;""""&amp;$A$11&amp;$A$13&amp;ROW()&amp;""""&amp;" VCHTYPE="""&amp;F234&amp;""" ACTION="""&amp;"Create"&amp;"""&amp;gt;")</f>
        <v/>
      </c>
      <c r="BG234" t="str">
        <f>IF(Table1[[#This Row],[Date]]="","",TEXT(Table1[[#This Row],[Date]],"yyyymmdd"))</f>
        <v/>
      </c>
      <c r="BH234" t="str">
        <f>Table1[[#This Row],[Date2]]</f>
        <v/>
      </c>
      <c r="BI234" t="str">
        <f>IF(Table1[[#This Row],[Date]]="","",Table1[[#This Row],[Voucher Type]])</f>
        <v/>
      </c>
      <c r="BJ234" t="str">
        <f>IF(Table1[[#This Row],[Ref No / Invoice No]]="","",Table1[[#This Row],[Ref No / Invoice No]])</f>
        <v/>
      </c>
      <c r="BK234" t="str">
        <f>IF(Table1[[#This Row],[Voucher No]]="","",Table1[[#This Row],[Voucher No]])</f>
        <v/>
      </c>
      <c r="BL234" t="str">
        <f>IF(Table1[[#This Row],[Date]]="","",Table1[[#This Row],[Narration]])</f>
        <v/>
      </c>
      <c r="BM234" t="str">
        <f>IF(Table1[[#This Row],[Date]]="","",$A$11&amp;$A$13&amp;ROW())</f>
        <v/>
      </c>
      <c r="BN234" t="str">
        <f>IF(Table1[[#This Row],[Date]]="","",$A$13)</f>
        <v/>
      </c>
      <c r="BP234" t="str">
        <f>IF(Table1[[#This Row],[Ledger 1]]="","","No")</f>
        <v/>
      </c>
      <c r="BQ234" t="str">
        <f>IF(Table1[[#This Row],[Date]]="","",IF(Table1[[#This Row],[Effect 1]]="Dr.","Yes","No"))</f>
        <v/>
      </c>
      <c r="BR234" t="str">
        <f>IF(Table1[[#This Row],[Date]]="","",Table1[[#This Row],[Ledger 1]])</f>
        <v/>
      </c>
      <c r="BS234" t="str">
        <f>IF(Table1[[#This Row],[Date]]="","",IF(Table1[[#This Row],[Effect 1]]="Dr.",-Table1[[#This Row],[Amount 1]],Table1[[#This Row],[Amount 1]]))</f>
        <v/>
      </c>
      <c r="BV234" t="str">
        <f>IF(Table1[[#This Row],[Ledger 2]]="","","No")</f>
        <v/>
      </c>
      <c r="BW234" t="str">
        <f>IF(Table1[[#This Row],[Date]]="","",IF(Table1[[#This Row],[Effect 2]]="Dr.","Yes","No"))</f>
        <v/>
      </c>
      <c r="BX234" t="str">
        <f>IF(Table1[[#This Row],[Date]]="","",Table1[[#This Row],[Ledger 2]])</f>
        <v/>
      </c>
      <c r="BY234" t="str">
        <f>IF(Table1[[#This Row],[Date]]="","",IF(Table1[[#This Row],[Effect 2]]="Dr.",-Table1[[#This Row],[Amount 2]],Table1[[#This Row],[Amount 2]]))</f>
        <v/>
      </c>
      <c r="CB234" t="str">
        <f>IF(Table1[[#This Row],[Ledger 3]]="","","No")</f>
        <v/>
      </c>
      <c r="CC234" t="str">
        <f>IF(Table1[[#This Row],[Ledger 3]]="","",IF(Table1[[#This Row],[Effect 3]]="Dr.","Yes","No"))</f>
        <v/>
      </c>
      <c r="CD234" t="str">
        <f>IF(Table1[[#This Row],[Ledger 3]]="","",Table1[[#This Row],[Ledger 3]])</f>
        <v/>
      </c>
      <c r="CE234" t="str">
        <f>IF(Table1[[#This Row],[Ledger 3]]="","",IF(Table1[[#This Row],[Effect 3]]="Dr.",-Table1[[#This Row],[Amount 3]],Table1[[#This Row],[Amount 3]]))</f>
        <v/>
      </c>
      <c r="CH234" t="str">
        <f>IF(Table1[[#This Row],[Ledger 4]]="","","No")</f>
        <v/>
      </c>
      <c r="CI234" t="str">
        <f>IF(Table1[[#This Row],[Ledger 4]]="","",IF(Table1[[#This Row],[Effect 4]]="Dr.","Yes","No"))</f>
        <v/>
      </c>
      <c r="CJ234" t="str">
        <f>IF(Table1[[#This Row],[Ledger 4]]="","",Table1[[#This Row],[Ledger 4]])</f>
        <v/>
      </c>
      <c r="CK234" t="str">
        <f>IF(Table1[[#This Row],[Ledger 4]]="","",IF(Table1[[#This Row],[Effect 4]]="Dr.",-Table1[[#This Row],[Amount 4]],Table1[[#This Row],[Amount 4]]))</f>
        <v/>
      </c>
      <c r="CN234" t="str">
        <f>IF(Table1[[#This Row],[Ledger 5]]="","","No")</f>
        <v/>
      </c>
      <c r="CO234" t="str">
        <f>IF(Table1[[#This Row],[Ledger 5]]="","",IF(Table1[[#This Row],[Effect 5]]="Dr.","Yes","No"))</f>
        <v/>
      </c>
      <c r="CP234" t="str">
        <f>IF(Table1[[#This Row],[Ledger 5]]="","",Table1[[#This Row],[Ledger 5]])</f>
        <v/>
      </c>
      <c r="CQ234" t="str">
        <f>IF(Table1[[#This Row],[Ledger 5]]="","",IF(Table1[[#This Row],[Effect 5]]="Dr.",-Table1[[#This Row],[Amount 5]],Table1[[#This Row],[Amount 5]]))</f>
        <v/>
      </c>
      <c r="CT234" t="str">
        <f>IF(Table1[[#This Row],[Ledger 6]]="","","No")</f>
        <v/>
      </c>
      <c r="CU234" t="str">
        <f>IF(Table1[[#This Row],[Ledger 6]]="","",IF(Table1[[#This Row],[Effect 6]]="Dr.","Yes","No"))</f>
        <v/>
      </c>
      <c r="CV234" t="str">
        <f>IF(Table1[[#This Row],[Ledger 6]]="","",Table1[[#This Row],[Ledger 6]])</f>
        <v/>
      </c>
      <c r="CW234" t="str">
        <f>IF(Table1[[#This Row],[Ledger 6]]="","",IF(Table1[[#This Row],[Effect 6]]="Dr.",-Table1[[#This Row],[Amount 6]],Table1[[#This Row],[Amount 6]]))</f>
        <v/>
      </c>
      <c r="CZ234" t="str">
        <f>IF(Table1[[#This Row],[Ledger 7]]="","","No")</f>
        <v/>
      </c>
      <c r="DA234" t="str">
        <f>IF(Table1[[#This Row],[Ledger 7]]="","",IF(Table1[[#This Row],[Effect 7]]="Dr.","Yes","No"))</f>
        <v/>
      </c>
      <c r="DB234" t="str">
        <f>IF(Table1[[#This Row],[Ledger 7]]="","",Table1[[#This Row],[Ledger 7]])</f>
        <v/>
      </c>
      <c r="DC234" t="str">
        <f>IF(Table1[[#This Row],[Ledger 7]]="","",IF(Table1[[#This Row],[Effect 7]]="Dr.",-Table1[[#This Row],[Amount 7]],Table1[[#This Row],[Amount 7]]))</f>
        <v/>
      </c>
      <c r="DF234" t="str">
        <f>IF(Table1[[#This Row],[Ledger 8]]="","","No")</f>
        <v/>
      </c>
      <c r="DG234" t="str">
        <f>IF(Table1[[#This Row],[Ledger 8]]="","",IF(Table1[[#This Row],[Effect 8]]="Dr.","Yes","No"))</f>
        <v/>
      </c>
      <c r="DH234" t="str">
        <f>IF(Table1[[#This Row],[Ledger 8]]="","",Table1[[#This Row],[Ledger 8]])</f>
        <v/>
      </c>
      <c r="DI234" t="str">
        <f>IF(Table1[[#This Row],[Ledger 8]]="","",IF(Table1[[#This Row],[Effect 8]]="Dr.",-Table1[[#This Row],[Amount 8]],Table1[[#This Row],[Amount 8]]))</f>
        <v/>
      </c>
      <c r="DL234" t="str">
        <f>IF(Table1[[#This Row],[Ledger 9]]="","","No")</f>
        <v/>
      </c>
      <c r="DM234" t="str">
        <f>IF(Table1[[#This Row],[Ledger 9]]="","",IF(Table1[[#This Row],[Effect 9]]="Dr.","Yes","No"))</f>
        <v/>
      </c>
      <c r="DN234" t="str">
        <f>IF(Table1[[#This Row],[Ledger 9]]="","",Table1[[#This Row],[Ledger 9]])</f>
        <v/>
      </c>
      <c r="DO234" t="str">
        <f>IF(Table1[[#This Row],[Ledger 9]]="","",IF(Table1[[#This Row],[Effect 9]]="Dr.",-Table1[[#This Row],[Amount 9]],Table1[[#This Row],[Amount 9]]))</f>
        <v/>
      </c>
      <c r="DR234" t="str">
        <f>IF(Table1[[#This Row],[Ledger 10]]="","","No")</f>
        <v/>
      </c>
      <c r="DS234" t="str">
        <f>IF(Table1[[#This Row],[Ledger 10]]="","",IF(Table1[[#This Row],[Effect 10]]="Dr.","Yes","No"))</f>
        <v/>
      </c>
      <c r="DT234" t="str">
        <f>IF(Table1[[#This Row],[Ledger 10]]="","",Table1[[#This Row],[Ledger 10]])</f>
        <v/>
      </c>
      <c r="DU234" t="str">
        <f>IF(Table1[[#This Row],[Ledger 10]]="","",IF(Table1[[#This Row],[Effect 10]]="Dr.",-Table1[[#This Row],[Amount 10]],Table1[[#This Row],[Amount 10]]))</f>
        <v/>
      </c>
      <c r="DX234" t="str">
        <f>IF(Table1[[#This Row],[Ledger 11]]="","","No")</f>
        <v/>
      </c>
      <c r="DY234" t="str">
        <f>IF(Table1[[#This Row],[Ledger 11]]="","",IF(Table1[[#This Row],[Effect 11]]="Dr.","Yes","No"))</f>
        <v/>
      </c>
      <c r="DZ234" t="str">
        <f>IF(Table1[[#This Row],[Ledger 11]]="","",Table1[[#This Row],[Ledger 11]])</f>
        <v/>
      </c>
      <c r="EA234" t="str">
        <f>IF(Table1[[#This Row],[Ledger 11]]="","",IF(Table1[[#This Row],[Effect 11]]="Dr.",-Table1[[#This Row],[Amount 11]],Table1[[#This Row],[Amount 11]]))</f>
        <v/>
      </c>
      <c r="ED234" t="str">
        <f>IF(Table1[[#This Row],[Ledger 12]]="","","No")</f>
        <v/>
      </c>
      <c r="EE234" t="str">
        <f>IF(Table1[[#This Row],[Ledger 12]]="","",IF(Table1[[#This Row],[Effect 12]]="Dr.","Yes","No"))</f>
        <v/>
      </c>
      <c r="EF234" t="str">
        <f>IF(Table1[[#This Row],[Ledger 12]]="","",Table1[[#This Row],[Ledger 12]])</f>
        <v/>
      </c>
      <c r="EG234" t="str">
        <f>IF(Table1[[#This Row],[Ledger 12]]="","",IF(Table1[[#This Row],[Effect 12]]="Dr.",-Table1[[#This Row],[Amount 12]],Table1[[#This Row],[Amount 12]]))</f>
        <v/>
      </c>
      <c r="EJ234" t="str">
        <f>IF(Table1[[#This Row],[Ledger 13]]="","","No")</f>
        <v/>
      </c>
      <c r="EK234" t="str">
        <f>IF(Table1[[#This Row],[Ledger 13]]="","",IF(Table1[[#This Row],[Effect 13]]="Dr.","Yes","No"))</f>
        <v/>
      </c>
      <c r="EL234" t="str">
        <f>IF(Table1[[#This Row],[Ledger 13]]="","",Table1[[#This Row],[Ledger 13]])</f>
        <v/>
      </c>
      <c r="EM234" t="str">
        <f>IF(Table1[[#This Row],[Ledger 13]]="","",IF(Table1[[#This Row],[Effect 13]]="Dr.",-Table1[[#This Row],[Amount 13]],Table1[[#This Row],[Amount 13]]))</f>
        <v/>
      </c>
      <c r="EP234" t="str">
        <f>IF(Table1[[#This Row],[Ledger 14]]="","","No")</f>
        <v/>
      </c>
      <c r="EQ234" t="str">
        <f>IF(Table1[[#This Row],[Ledger 14]]="","",IF(Table1[[#This Row],[Effect 14]]="Dr.","Yes","No"))</f>
        <v/>
      </c>
      <c r="ER234" t="str">
        <f>IF(Table1[[#This Row],[Ledger 14]]="","",Table1[[#This Row],[Ledger 14]])</f>
        <v/>
      </c>
      <c r="ES234" t="str">
        <f>IF(Table1[[#This Row],[Ledger 14]]="","",IF(Table1[[#This Row],[Effect 14]]="Dr.",-Table1[[#This Row],[Amount 14]],Table1[[#This Row],[Amount 14]]))</f>
        <v/>
      </c>
      <c r="EV234" t="str">
        <f>IF(Table1[[#This Row],[Ledger 15]]="","","No")</f>
        <v/>
      </c>
      <c r="EW234" t="str">
        <f>IF(Table1[[#This Row],[Ledger 15]]="","",IF(Table1[[#This Row],[Effect 15]]="Dr.","Yes","No"))</f>
        <v/>
      </c>
      <c r="EX234" t="str">
        <f>IF(Table1[[#This Row],[Ledger 15]]="","",Table1[[#This Row],[Ledger 15]])</f>
        <v/>
      </c>
      <c r="EY234" t="str">
        <f>IF(Table1[[#This Row],[Ledger 15]]="","",IF(Table1[[#This Row],[Effect 15]]="Dr.",-Table1[[#This Row],[Amount 15]],Table1[[#This Row],[Amount 15]]))</f>
        <v/>
      </c>
      <c r="FD2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4">
        <f>IF(Table1[[#This Row],[Date]]="",0,IF(AND(Table1[[#This Row],[Date]]&gt;=$FE$2,Table1[[#This Row],[Date]]&lt;=$FE$3),0,1))</f>
        <v>0</v>
      </c>
      <c r="FF234">
        <f>IF(Table1[[#This Row],[Date]]="",0,IF(TYPE(VLOOKUP(Table1[[#This Row],[Voucher Type]],Table1[[#All],[Voucher Type Master]],1,FALSE))=16,1,0))</f>
        <v>0</v>
      </c>
      <c r="FG234">
        <f>IF(TYPE(IF(Table1[[#This Row],[Date]]="",0,IF(VLOOKUP(Table1[[#This Row],[Voucher Type]],$FY$5:$FZ$13,2,0)=Table1[[#This Row],[Effect 1]],0,1)))=16,1,0)</f>
        <v>0</v>
      </c>
      <c r="FH2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4">
        <f>IF(LEN(Table1[[#This Row],[Ledger 1]])&gt;0,IF(TYPE(VLOOKUP(Table1[[#This Row],[Ledger 1]],GZ:GZ,1,0))=16,1,0),0)</f>
        <v>0</v>
      </c>
      <c r="FJ234">
        <f>IF(LEN(Table1[[#This Row],[Ledger 2]])&gt;0,IF(TYPE(VLOOKUP(Table1[[#This Row],[Ledger 2]],GZ:GZ,1,0))=16,1,0),0)</f>
        <v>0</v>
      </c>
      <c r="FK234">
        <f>IF(LEN(Table1[[#This Row],[Ledger 3]])&gt;0,IF(TYPE(VLOOKUP(Table1[[#This Row],[Ledger 3]],GZ:GZ,1,0))=16,1,0),0)</f>
        <v>0</v>
      </c>
      <c r="FL234">
        <f>IF(LEN(Table1[[#This Row],[Ledger 4]])&gt;0,IF(TYPE(VLOOKUP(Table1[[#This Row],[Ledger 4]],GZ:GZ,1,0))=16,1,0),0)</f>
        <v>0</v>
      </c>
      <c r="FM234">
        <f>IF(LEN(Table1[[#This Row],[Ledger 5]])&gt;0,IF(TYPE(VLOOKUP(Table1[[#This Row],[Ledger 5]],GZ:GZ,1,0))=16,1,0),0)</f>
        <v>0</v>
      </c>
      <c r="FN234">
        <f>IF(LEN(Table1[[#This Row],[Ledger 6]])&gt;0,IF(TYPE(VLOOKUP(Table1[[#This Row],[Ledger 6]],$GZ:$GZ,1,0))=16,1,0),0)</f>
        <v>0</v>
      </c>
      <c r="FO234">
        <f>IF(LEN(Table1[[#This Row],[Ledger 7]])&gt;0,IF(TYPE(VLOOKUP(Table1[[#This Row],[Ledger 7]],$GZ:$GZ,1,0))=16,1,0),0)</f>
        <v>0</v>
      </c>
      <c r="FP234">
        <f>IF(LEN(Table1[[#This Row],[Ledger 8]])&gt;0,IF(TYPE(VLOOKUP(Table1[[#This Row],[Ledger 8]],$GZ:$GZ,1,0))=16,1,0),0)</f>
        <v>0</v>
      </c>
      <c r="FQ234">
        <f>IF(LEN(Table1[[#This Row],[Ledger 9]])&gt;0,IF(TYPE(VLOOKUP(Table1[[#This Row],[Ledger 9]],$GZ:$GZ,1,0))=16,1,0),0)</f>
        <v>0</v>
      </c>
      <c r="FR234">
        <f>IF(LEN(Table1[[#This Row],[Ledger 10]])&gt;0,IF(TYPE(VLOOKUP(Table1[[#This Row],[Ledger 10]],$GZ:$GZ,1,0))=16,1,0),0)</f>
        <v>0</v>
      </c>
      <c r="FS234">
        <f>IF(LEN(Table1[[#This Row],[Ledger 11]])&gt;0,IF(TYPE(VLOOKUP(Table1[[#This Row],[Ledger 11]],$GZ:$GZ,1,0))=16,1,0),0)</f>
        <v>0</v>
      </c>
      <c r="FT234">
        <f>IF(LEN(Table1[[#This Row],[Ledger 12]])&gt;0,IF(TYPE(VLOOKUP(Table1[[#This Row],[Ledger 12]],$GZ:$GZ,1,0))=16,1,0),0)</f>
        <v>0</v>
      </c>
      <c r="FU234">
        <f>IF(LEN(Table1[[#This Row],[Ledger 13]])&gt;0,IF(TYPE(VLOOKUP(Table1[[#This Row],[Ledger 13]],$GZ:$GZ,1,0))=16,1,0),0)</f>
        <v>0</v>
      </c>
      <c r="FV234">
        <f>IF(LEN(Table1[[#This Row],[Ledger 14]])&gt;0,IF(TYPE(VLOOKUP(Table1[[#This Row],[Ledger 14]],$GZ:$GZ,1,0))=16,1,0),0)</f>
        <v>0</v>
      </c>
      <c r="FW234">
        <f>IF(LEN(Table1[[#This Row],[Ledger 15]])&gt;0,IF(TYPE(VLOOKUP(Table1[[#This Row],[Ledger 15]],$GZ:$GZ,1,0))=16,1,0),0)</f>
        <v>0</v>
      </c>
    </row>
    <row r="235" spans="4:179" ht="33" customHeight="1" x14ac:dyDescent="0.45">
      <c r="D235" s="8">
        <f t="shared" si="12"/>
        <v>230</v>
      </c>
      <c r="E235" s="32"/>
      <c r="F235" s="34"/>
      <c r="G235" s="34"/>
      <c r="H235" s="34"/>
      <c r="I235" s="34"/>
      <c r="J235" s="38"/>
      <c r="K235" s="33"/>
      <c r="L235" s="36"/>
      <c r="M235" s="35"/>
      <c r="N235" s="34"/>
      <c r="O235" s="41"/>
      <c r="P235" s="35"/>
      <c r="Q235" s="34"/>
      <c r="R235" s="37"/>
      <c r="S235" s="35"/>
      <c r="T235" s="34"/>
      <c r="U235" s="37"/>
      <c r="V235" s="35"/>
      <c r="W235" s="34"/>
      <c r="X235" s="37"/>
      <c r="Y235" s="35"/>
      <c r="Z235" s="34"/>
      <c r="AA235" s="37"/>
      <c r="AB235" s="35"/>
      <c r="AC235" s="34"/>
      <c r="AD235" s="37"/>
      <c r="AE235" s="35"/>
      <c r="AF235" s="34"/>
      <c r="AG235" s="37"/>
      <c r="AH235" s="35"/>
      <c r="AI235" s="34"/>
      <c r="AJ235" s="37"/>
      <c r="AK235" s="35"/>
      <c r="AL235" s="34"/>
      <c r="AM235" s="37"/>
      <c r="AN235" s="35"/>
      <c r="AO235" s="34"/>
      <c r="AP235" s="37"/>
      <c r="AQ235" s="35"/>
      <c r="AR235" s="34"/>
      <c r="AS235" s="37"/>
      <c r="AT235" s="35"/>
      <c r="AU235" s="34"/>
      <c r="AV235" s="37"/>
      <c r="AW235" s="35"/>
      <c r="AX235" s="34"/>
      <c r="AY235" s="37"/>
      <c r="AZ235" s="35"/>
      <c r="BA235" s="34"/>
      <c r="BB235" s="37"/>
      <c r="BC2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5" s="7"/>
      <c r="BF235" t="str">
        <f>IF(Table1[[#This Row],[Date]]="","","&amp;lt;VOUCHER REMOTEID="&amp;""""&amp;$A$11&amp;$A$13&amp;ROW()&amp;""""&amp;" VCHTYPE="""&amp;F235&amp;""" ACTION="""&amp;"Create"&amp;"""&amp;gt;")</f>
        <v/>
      </c>
      <c r="BG235" t="str">
        <f>IF(Table1[[#This Row],[Date]]="","",TEXT(Table1[[#This Row],[Date]],"yyyymmdd"))</f>
        <v/>
      </c>
      <c r="BH235" t="str">
        <f>Table1[[#This Row],[Date2]]</f>
        <v/>
      </c>
      <c r="BI235" t="str">
        <f>IF(Table1[[#This Row],[Date]]="","",Table1[[#This Row],[Voucher Type]])</f>
        <v/>
      </c>
      <c r="BJ235" t="str">
        <f>IF(Table1[[#This Row],[Ref No / Invoice No]]="","",Table1[[#This Row],[Ref No / Invoice No]])</f>
        <v/>
      </c>
      <c r="BK235" t="str">
        <f>IF(Table1[[#This Row],[Voucher No]]="","",Table1[[#This Row],[Voucher No]])</f>
        <v/>
      </c>
      <c r="BL235" t="str">
        <f>IF(Table1[[#This Row],[Date]]="","",Table1[[#This Row],[Narration]])</f>
        <v/>
      </c>
      <c r="BM235" t="str">
        <f>IF(Table1[[#This Row],[Date]]="","",$A$11&amp;$A$13&amp;ROW())</f>
        <v/>
      </c>
      <c r="BN235" t="str">
        <f>IF(Table1[[#This Row],[Date]]="","",$A$13)</f>
        <v/>
      </c>
      <c r="BP235" t="str">
        <f>IF(Table1[[#This Row],[Ledger 1]]="","","No")</f>
        <v/>
      </c>
      <c r="BQ235" t="str">
        <f>IF(Table1[[#This Row],[Date]]="","",IF(Table1[[#This Row],[Effect 1]]="Dr.","Yes","No"))</f>
        <v/>
      </c>
      <c r="BR235" t="str">
        <f>IF(Table1[[#This Row],[Date]]="","",Table1[[#This Row],[Ledger 1]])</f>
        <v/>
      </c>
      <c r="BS235" t="str">
        <f>IF(Table1[[#This Row],[Date]]="","",IF(Table1[[#This Row],[Effect 1]]="Dr.",-Table1[[#This Row],[Amount 1]],Table1[[#This Row],[Amount 1]]))</f>
        <v/>
      </c>
      <c r="BV235" t="str">
        <f>IF(Table1[[#This Row],[Ledger 2]]="","","No")</f>
        <v/>
      </c>
      <c r="BW235" t="str">
        <f>IF(Table1[[#This Row],[Date]]="","",IF(Table1[[#This Row],[Effect 2]]="Dr.","Yes","No"))</f>
        <v/>
      </c>
      <c r="BX235" t="str">
        <f>IF(Table1[[#This Row],[Date]]="","",Table1[[#This Row],[Ledger 2]])</f>
        <v/>
      </c>
      <c r="BY235" t="str">
        <f>IF(Table1[[#This Row],[Date]]="","",IF(Table1[[#This Row],[Effect 2]]="Dr.",-Table1[[#This Row],[Amount 2]],Table1[[#This Row],[Amount 2]]))</f>
        <v/>
      </c>
      <c r="CB235" t="str">
        <f>IF(Table1[[#This Row],[Ledger 3]]="","","No")</f>
        <v/>
      </c>
      <c r="CC235" t="str">
        <f>IF(Table1[[#This Row],[Ledger 3]]="","",IF(Table1[[#This Row],[Effect 3]]="Dr.","Yes","No"))</f>
        <v/>
      </c>
      <c r="CD235" t="str">
        <f>IF(Table1[[#This Row],[Ledger 3]]="","",Table1[[#This Row],[Ledger 3]])</f>
        <v/>
      </c>
      <c r="CE235" t="str">
        <f>IF(Table1[[#This Row],[Ledger 3]]="","",IF(Table1[[#This Row],[Effect 3]]="Dr.",-Table1[[#This Row],[Amount 3]],Table1[[#This Row],[Amount 3]]))</f>
        <v/>
      </c>
      <c r="CH235" t="str">
        <f>IF(Table1[[#This Row],[Ledger 4]]="","","No")</f>
        <v/>
      </c>
      <c r="CI235" t="str">
        <f>IF(Table1[[#This Row],[Ledger 4]]="","",IF(Table1[[#This Row],[Effect 4]]="Dr.","Yes","No"))</f>
        <v/>
      </c>
      <c r="CJ235" t="str">
        <f>IF(Table1[[#This Row],[Ledger 4]]="","",Table1[[#This Row],[Ledger 4]])</f>
        <v/>
      </c>
      <c r="CK235" t="str">
        <f>IF(Table1[[#This Row],[Ledger 4]]="","",IF(Table1[[#This Row],[Effect 4]]="Dr.",-Table1[[#This Row],[Amount 4]],Table1[[#This Row],[Amount 4]]))</f>
        <v/>
      </c>
      <c r="CN235" t="str">
        <f>IF(Table1[[#This Row],[Ledger 5]]="","","No")</f>
        <v/>
      </c>
      <c r="CO235" t="str">
        <f>IF(Table1[[#This Row],[Ledger 5]]="","",IF(Table1[[#This Row],[Effect 5]]="Dr.","Yes","No"))</f>
        <v/>
      </c>
      <c r="CP235" t="str">
        <f>IF(Table1[[#This Row],[Ledger 5]]="","",Table1[[#This Row],[Ledger 5]])</f>
        <v/>
      </c>
      <c r="CQ235" t="str">
        <f>IF(Table1[[#This Row],[Ledger 5]]="","",IF(Table1[[#This Row],[Effect 5]]="Dr.",-Table1[[#This Row],[Amount 5]],Table1[[#This Row],[Amount 5]]))</f>
        <v/>
      </c>
      <c r="CT235" t="str">
        <f>IF(Table1[[#This Row],[Ledger 6]]="","","No")</f>
        <v/>
      </c>
      <c r="CU235" t="str">
        <f>IF(Table1[[#This Row],[Ledger 6]]="","",IF(Table1[[#This Row],[Effect 6]]="Dr.","Yes","No"))</f>
        <v/>
      </c>
      <c r="CV235" t="str">
        <f>IF(Table1[[#This Row],[Ledger 6]]="","",Table1[[#This Row],[Ledger 6]])</f>
        <v/>
      </c>
      <c r="CW235" t="str">
        <f>IF(Table1[[#This Row],[Ledger 6]]="","",IF(Table1[[#This Row],[Effect 6]]="Dr.",-Table1[[#This Row],[Amount 6]],Table1[[#This Row],[Amount 6]]))</f>
        <v/>
      </c>
      <c r="CZ235" t="str">
        <f>IF(Table1[[#This Row],[Ledger 7]]="","","No")</f>
        <v/>
      </c>
      <c r="DA235" t="str">
        <f>IF(Table1[[#This Row],[Ledger 7]]="","",IF(Table1[[#This Row],[Effect 7]]="Dr.","Yes","No"))</f>
        <v/>
      </c>
      <c r="DB235" t="str">
        <f>IF(Table1[[#This Row],[Ledger 7]]="","",Table1[[#This Row],[Ledger 7]])</f>
        <v/>
      </c>
      <c r="DC235" t="str">
        <f>IF(Table1[[#This Row],[Ledger 7]]="","",IF(Table1[[#This Row],[Effect 7]]="Dr.",-Table1[[#This Row],[Amount 7]],Table1[[#This Row],[Amount 7]]))</f>
        <v/>
      </c>
      <c r="DF235" t="str">
        <f>IF(Table1[[#This Row],[Ledger 8]]="","","No")</f>
        <v/>
      </c>
      <c r="DG235" t="str">
        <f>IF(Table1[[#This Row],[Ledger 8]]="","",IF(Table1[[#This Row],[Effect 8]]="Dr.","Yes","No"))</f>
        <v/>
      </c>
      <c r="DH235" t="str">
        <f>IF(Table1[[#This Row],[Ledger 8]]="","",Table1[[#This Row],[Ledger 8]])</f>
        <v/>
      </c>
      <c r="DI235" t="str">
        <f>IF(Table1[[#This Row],[Ledger 8]]="","",IF(Table1[[#This Row],[Effect 8]]="Dr.",-Table1[[#This Row],[Amount 8]],Table1[[#This Row],[Amount 8]]))</f>
        <v/>
      </c>
      <c r="DL235" t="str">
        <f>IF(Table1[[#This Row],[Ledger 9]]="","","No")</f>
        <v/>
      </c>
      <c r="DM235" t="str">
        <f>IF(Table1[[#This Row],[Ledger 9]]="","",IF(Table1[[#This Row],[Effect 9]]="Dr.","Yes","No"))</f>
        <v/>
      </c>
      <c r="DN235" t="str">
        <f>IF(Table1[[#This Row],[Ledger 9]]="","",Table1[[#This Row],[Ledger 9]])</f>
        <v/>
      </c>
      <c r="DO235" t="str">
        <f>IF(Table1[[#This Row],[Ledger 9]]="","",IF(Table1[[#This Row],[Effect 9]]="Dr.",-Table1[[#This Row],[Amount 9]],Table1[[#This Row],[Amount 9]]))</f>
        <v/>
      </c>
      <c r="DR235" t="str">
        <f>IF(Table1[[#This Row],[Ledger 10]]="","","No")</f>
        <v/>
      </c>
      <c r="DS235" t="str">
        <f>IF(Table1[[#This Row],[Ledger 10]]="","",IF(Table1[[#This Row],[Effect 10]]="Dr.","Yes","No"))</f>
        <v/>
      </c>
      <c r="DT235" t="str">
        <f>IF(Table1[[#This Row],[Ledger 10]]="","",Table1[[#This Row],[Ledger 10]])</f>
        <v/>
      </c>
      <c r="DU235" t="str">
        <f>IF(Table1[[#This Row],[Ledger 10]]="","",IF(Table1[[#This Row],[Effect 10]]="Dr.",-Table1[[#This Row],[Amount 10]],Table1[[#This Row],[Amount 10]]))</f>
        <v/>
      </c>
      <c r="DX235" t="str">
        <f>IF(Table1[[#This Row],[Ledger 11]]="","","No")</f>
        <v/>
      </c>
      <c r="DY235" t="str">
        <f>IF(Table1[[#This Row],[Ledger 11]]="","",IF(Table1[[#This Row],[Effect 11]]="Dr.","Yes","No"))</f>
        <v/>
      </c>
      <c r="DZ235" t="str">
        <f>IF(Table1[[#This Row],[Ledger 11]]="","",Table1[[#This Row],[Ledger 11]])</f>
        <v/>
      </c>
      <c r="EA235" t="str">
        <f>IF(Table1[[#This Row],[Ledger 11]]="","",IF(Table1[[#This Row],[Effect 11]]="Dr.",-Table1[[#This Row],[Amount 11]],Table1[[#This Row],[Amount 11]]))</f>
        <v/>
      </c>
      <c r="ED235" t="str">
        <f>IF(Table1[[#This Row],[Ledger 12]]="","","No")</f>
        <v/>
      </c>
      <c r="EE235" t="str">
        <f>IF(Table1[[#This Row],[Ledger 12]]="","",IF(Table1[[#This Row],[Effect 12]]="Dr.","Yes","No"))</f>
        <v/>
      </c>
      <c r="EF235" t="str">
        <f>IF(Table1[[#This Row],[Ledger 12]]="","",Table1[[#This Row],[Ledger 12]])</f>
        <v/>
      </c>
      <c r="EG235" t="str">
        <f>IF(Table1[[#This Row],[Ledger 12]]="","",IF(Table1[[#This Row],[Effect 12]]="Dr.",-Table1[[#This Row],[Amount 12]],Table1[[#This Row],[Amount 12]]))</f>
        <v/>
      </c>
      <c r="EJ235" t="str">
        <f>IF(Table1[[#This Row],[Ledger 13]]="","","No")</f>
        <v/>
      </c>
      <c r="EK235" t="str">
        <f>IF(Table1[[#This Row],[Ledger 13]]="","",IF(Table1[[#This Row],[Effect 13]]="Dr.","Yes","No"))</f>
        <v/>
      </c>
      <c r="EL235" t="str">
        <f>IF(Table1[[#This Row],[Ledger 13]]="","",Table1[[#This Row],[Ledger 13]])</f>
        <v/>
      </c>
      <c r="EM235" t="str">
        <f>IF(Table1[[#This Row],[Ledger 13]]="","",IF(Table1[[#This Row],[Effect 13]]="Dr.",-Table1[[#This Row],[Amount 13]],Table1[[#This Row],[Amount 13]]))</f>
        <v/>
      </c>
      <c r="EP235" t="str">
        <f>IF(Table1[[#This Row],[Ledger 14]]="","","No")</f>
        <v/>
      </c>
      <c r="EQ235" t="str">
        <f>IF(Table1[[#This Row],[Ledger 14]]="","",IF(Table1[[#This Row],[Effect 14]]="Dr.","Yes","No"))</f>
        <v/>
      </c>
      <c r="ER235" t="str">
        <f>IF(Table1[[#This Row],[Ledger 14]]="","",Table1[[#This Row],[Ledger 14]])</f>
        <v/>
      </c>
      <c r="ES235" t="str">
        <f>IF(Table1[[#This Row],[Ledger 14]]="","",IF(Table1[[#This Row],[Effect 14]]="Dr.",-Table1[[#This Row],[Amount 14]],Table1[[#This Row],[Amount 14]]))</f>
        <v/>
      </c>
      <c r="EV235" t="str">
        <f>IF(Table1[[#This Row],[Ledger 15]]="","","No")</f>
        <v/>
      </c>
      <c r="EW235" t="str">
        <f>IF(Table1[[#This Row],[Ledger 15]]="","",IF(Table1[[#This Row],[Effect 15]]="Dr.","Yes","No"))</f>
        <v/>
      </c>
      <c r="EX235" t="str">
        <f>IF(Table1[[#This Row],[Ledger 15]]="","",Table1[[#This Row],[Ledger 15]])</f>
        <v/>
      </c>
      <c r="EY235" t="str">
        <f>IF(Table1[[#This Row],[Ledger 15]]="","",IF(Table1[[#This Row],[Effect 15]]="Dr.",-Table1[[#This Row],[Amount 15]],Table1[[#This Row],[Amount 15]]))</f>
        <v/>
      </c>
      <c r="FD2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5">
        <f>IF(Table1[[#This Row],[Date]]="",0,IF(AND(Table1[[#This Row],[Date]]&gt;=$FE$2,Table1[[#This Row],[Date]]&lt;=$FE$3),0,1))</f>
        <v>0</v>
      </c>
      <c r="FF235">
        <f>IF(Table1[[#This Row],[Date]]="",0,IF(TYPE(VLOOKUP(Table1[[#This Row],[Voucher Type]],Table1[[#All],[Voucher Type Master]],1,FALSE))=16,1,0))</f>
        <v>0</v>
      </c>
      <c r="FG235">
        <f>IF(TYPE(IF(Table1[[#This Row],[Date]]="",0,IF(VLOOKUP(Table1[[#This Row],[Voucher Type]],$FY$5:$FZ$13,2,0)=Table1[[#This Row],[Effect 1]],0,1)))=16,1,0)</f>
        <v>0</v>
      </c>
      <c r="FH2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5">
        <f>IF(LEN(Table1[[#This Row],[Ledger 1]])&gt;0,IF(TYPE(VLOOKUP(Table1[[#This Row],[Ledger 1]],GZ:GZ,1,0))=16,1,0),0)</f>
        <v>0</v>
      </c>
      <c r="FJ235">
        <f>IF(LEN(Table1[[#This Row],[Ledger 2]])&gt;0,IF(TYPE(VLOOKUP(Table1[[#This Row],[Ledger 2]],GZ:GZ,1,0))=16,1,0),0)</f>
        <v>0</v>
      </c>
      <c r="FK235">
        <f>IF(LEN(Table1[[#This Row],[Ledger 3]])&gt;0,IF(TYPE(VLOOKUP(Table1[[#This Row],[Ledger 3]],GZ:GZ,1,0))=16,1,0),0)</f>
        <v>0</v>
      </c>
      <c r="FL235">
        <f>IF(LEN(Table1[[#This Row],[Ledger 4]])&gt;0,IF(TYPE(VLOOKUP(Table1[[#This Row],[Ledger 4]],GZ:GZ,1,0))=16,1,0),0)</f>
        <v>0</v>
      </c>
      <c r="FM235">
        <f>IF(LEN(Table1[[#This Row],[Ledger 5]])&gt;0,IF(TYPE(VLOOKUP(Table1[[#This Row],[Ledger 5]],GZ:GZ,1,0))=16,1,0),0)</f>
        <v>0</v>
      </c>
      <c r="FN235">
        <f>IF(LEN(Table1[[#This Row],[Ledger 6]])&gt;0,IF(TYPE(VLOOKUP(Table1[[#This Row],[Ledger 6]],$GZ:$GZ,1,0))=16,1,0),0)</f>
        <v>0</v>
      </c>
      <c r="FO235">
        <f>IF(LEN(Table1[[#This Row],[Ledger 7]])&gt;0,IF(TYPE(VLOOKUP(Table1[[#This Row],[Ledger 7]],$GZ:$GZ,1,0))=16,1,0),0)</f>
        <v>0</v>
      </c>
      <c r="FP235">
        <f>IF(LEN(Table1[[#This Row],[Ledger 8]])&gt;0,IF(TYPE(VLOOKUP(Table1[[#This Row],[Ledger 8]],$GZ:$GZ,1,0))=16,1,0),0)</f>
        <v>0</v>
      </c>
      <c r="FQ235">
        <f>IF(LEN(Table1[[#This Row],[Ledger 9]])&gt;0,IF(TYPE(VLOOKUP(Table1[[#This Row],[Ledger 9]],$GZ:$GZ,1,0))=16,1,0),0)</f>
        <v>0</v>
      </c>
      <c r="FR235">
        <f>IF(LEN(Table1[[#This Row],[Ledger 10]])&gt;0,IF(TYPE(VLOOKUP(Table1[[#This Row],[Ledger 10]],$GZ:$GZ,1,0))=16,1,0),0)</f>
        <v>0</v>
      </c>
      <c r="FS235">
        <f>IF(LEN(Table1[[#This Row],[Ledger 11]])&gt;0,IF(TYPE(VLOOKUP(Table1[[#This Row],[Ledger 11]],$GZ:$GZ,1,0))=16,1,0),0)</f>
        <v>0</v>
      </c>
      <c r="FT235">
        <f>IF(LEN(Table1[[#This Row],[Ledger 12]])&gt;0,IF(TYPE(VLOOKUP(Table1[[#This Row],[Ledger 12]],$GZ:$GZ,1,0))=16,1,0),0)</f>
        <v>0</v>
      </c>
      <c r="FU235">
        <f>IF(LEN(Table1[[#This Row],[Ledger 13]])&gt;0,IF(TYPE(VLOOKUP(Table1[[#This Row],[Ledger 13]],$GZ:$GZ,1,0))=16,1,0),0)</f>
        <v>0</v>
      </c>
      <c r="FV235">
        <f>IF(LEN(Table1[[#This Row],[Ledger 14]])&gt;0,IF(TYPE(VLOOKUP(Table1[[#This Row],[Ledger 14]],$GZ:$GZ,1,0))=16,1,0),0)</f>
        <v>0</v>
      </c>
      <c r="FW235">
        <f>IF(LEN(Table1[[#This Row],[Ledger 15]])&gt;0,IF(TYPE(VLOOKUP(Table1[[#This Row],[Ledger 15]],$GZ:$GZ,1,0))=16,1,0),0)</f>
        <v>0</v>
      </c>
    </row>
    <row r="236" spans="4:179" ht="33" customHeight="1" x14ac:dyDescent="0.45">
      <c r="D236" s="8">
        <f t="shared" si="12"/>
        <v>231</v>
      </c>
      <c r="E236" s="32"/>
      <c r="F236" s="34"/>
      <c r="G236" s="34"/>
      <c r="H236" s="34"/>
      <c r="I236" s="34"/>
      <c r="J236" s="38"/>
      <c r="K236" s="33"/>
      <c r="L236" s="36"/>
      <c r="M236" s="35"/>
      <c r="N236" s="34"/>
      <c r="O236" s="41"/>
      <c r="P236" s="35"/>
      <c r="Q236" s="34"/>
      <c r="R236" s="37"/>
      <c r="S236" s="35"/>
      <c r="T236" s="34"/>
      <c r="U236" s="37"/>
      <c r="V236" s="35"/>
      <c r="W236" s="34"/>
      <c r="X236" s="37"/>
      <c r="Y236" s="35"/>
      <c r="Z236" s="34"/>
      <c r="AA236" s="37"/>
      <c r="AB236" s="35"/>
      <c r="AC236" s="34"/>
      <c r="AD236" s="37"/>
      <c r="AE236" s="35"/>
      <c r="AF236" s="34"/>
      <c r="AG236" s="37"/>
      <c r="AH236" s="35"/>
      <c r="AI236" s="34"/>
      <c r="AJ236" s="37"/>
      <c r="AK236" s="35"/>
      <c r="AL236" s="34"/>
      <c r="AM236" s="37"/>
      <c r="AN236" s="35"/>
      <c r="AO236" s="34"/>
      <c r="AP236" s="37"/>
      <c r="AQ236" s="35"/>
      <c r="AR236" s="34"/>
      <c r="AS236" s="37"/>
      <c r="AT236" s="35"/>
      <c r="AU236" s="34"/>
      <c r="AV236" s="37"/>
      <c r="AW236" s="35"/>
      <c r="AX236" s="34"/>
      <c r="AY236" s="37"/>
      <c r="AZ236" s="35"/>
      <c r="BA236" s="34"/>
      <c r="BB236" s="37"/>
      <c r="BC2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6" s="7"/>
      <c r="BF236" t="str">
        <f>IF(Table1[[#This Row],[Date]]="","","&amp;lt;VOUCHER REMOTEID="&amp;""""&amp;$A$11&amp;$A$13&amp;ROW()&amp;""""&amp;" VCHTYPE="""&amp;F236&amp;""" ACTION="""&amp;"Create"&amp;"""&amp;gt;")</f>
        <v/>
      </c>
      <c r="BG236" t="str">
        <f>IF(Table1[[#This Row],[Date]]="","",TEXT(Table1[[#This Row],[Date]],"yyyymmdd"))</f>
        <v/>
      </c>
      <c r="BH236" t="str">
        <f>Table1[[#This Row],[Date2]]</f>
        <v/>
      </c>
      <c r="BI236" t="str">
        <f>IF(Table1[[#This Row],[Date]]="","",Table1[[#This Row],[Voucher Type]])</f>
        <v/>
      </c>
      <c r="BJ236" t="str">
        <f>IF(Table1[[#This Row],[Ref No / Invoice No]]="","",Table1[[#This Row],[Ref No / Invoice No]])</f>
        <v/>
      </c>
      <c r="BK236" t="str">
        <f>IF(Table1[[#This Row],[Voucher No]]="","",Table1[[#This Row],[Voucher No]])</f>
        <v/>
      </c>
      <c r="BL236" t="str">
        <f>IF(Table1[[#This Row],[Date]]="","",Table1[[#This Row],[Narration]])</f>
        <v/>
      </c>
      <c r="BM236" t="str">
        <f>IF(Table1[[#This Row],[Date]]="","",$A$11&amp;$A$13&amp;ROW())</f>
        <v/>
      </c>
      <c r="BN236" t="str">
        <f>IF(Table1[[#This Row],[Date]]="","",$A$13)</f>
        <v/>
      </c>
      <c r="BP236" t="str">
        <f>IF(Table1[[#This Row],[Ledger 1]]="","","No")</f>
        <v/>
      </c>
      <c r="BQ236" t="str">
        <f>IF(Table1[[#This Row],[Date]]="","",IF(Table1[[#This Row],[Effect 1]]="Dr.","Yes","No"))</f>
        <v/>
      </c>
      <c r="BR236" t="str">
        <f>IF(Table1[[#This Row],[Date]]="","",Table1[[#This Row],[Ledger 1]])</f>
        <v/>
      </c>
      <c r="BS236" t="str">
        <f>IF(Table1[[#This Row],[Date]]="","",IF(Table1[[#This Row],[Effect 1]]="Dr.",-Table1[[#This Row],[Amount 1]],Table1[[#This Row],[Amount 1]]))</f>
        <v/>
      </c>
      <c r="BV236" t="str">
        <f>IF(Table1[[#This Row],[Ledger 2]]="","","No")</f>
        <v/>
      </c>
      <c r="BW236" t="str">
        <f>IF(Table1[[#This Row],[Date]]="","",IF(Table1[[#This Row],[Effect 2]]="Dr.","Yes","No"))</f>
        <v/>
      </c>
      <c r="BX236" t="str">
        <f>IF(Table1[[#This Row],[Date]]="","",Table1[[#This Row],[Ledger 2]])</f>
        <v/>
      </c>
      <c r="BY236" t="str">
        <f>IF(Table1[[#This Row],[Date]]="","",IF(Table1[[#This Row],[Effect 2]]="Dr.",-Table1[[#This Row],[Amount 2]],Table1[[#This Row],[Amount 2]]))</f>
        <v/>
      </c>
      <c r="CB236" t="str">
        <f>IF(Table1[[#This Row],[Ledger 3]]="","","No")</f>
        <v/>
      </c>
      <c r="CC236" t="str">
        <f>IF(Table1[[#This Row],[Ledger 3]]="","",IF(Table1[[#This Row],[Effect 3]]="Dr.","Yes","No"))</f>
        <v/>
      </c>
      <c r="CD236" t="str">
        <f>IF(Table1[[#This Row],[Ledger 3]]="","",Table1[[#This Row],[Ledger 3]])</f>
        <v/>
      </c>
      <c r="CE236" t="str">
        <f>IF(Table1[[#This Row],[Ledger 3]]="","",IF(Table1[[#This Row],[Effect 3]]="Dr.",-Table1[[#This Row],[Amount 3]],Table1[[#This Row],[Amount 3]]))</f>
        <v/>
      </c>
      <c r="CH236" t="str">
        <f>IF(Table1[[#This Row],[Ledger 4]]="","","No")</f>
        <v/>
      </c>
      <c r="CI236" t="str">
        <f>IF(Table1[[#This Row],[Ledger 4]]="","",IF(Table1[[#This Row],[Effect 4]]="Dr.","Yes","No"))</f>
        <v/>
      </c>
      <c r="CJ236" t="str">
        <f>IF(Table1[[#This Row],[Ledger 4]]="","",Table1[[#This Row],[Ledger 4]])</f>
        <v/>
      </c>
      <c r="CK236" t="str">
        <f>IF(Table1[[#This Row],[Ledger 4]]="","",IF(Table1[[#This Row],[Effect 4]]="Dr.",-Table1[[#This Row],[Amount 4]],Table1[[#This Row],[Amount 4]]))</f>
        <v/>
      </c>
      <c r="CN236" t="str">
        <f>IF(Table1[[#This Row],[Ledger 5]]="","","No")</f>
        <v/>
      </c>
      <c r="CO236" t="str">
        <f>IF(Table1[[#This Row],[Ledger 5]]="","",IF(Table1[[#This Row],[Effect 5]]="Dr.","Yes","No"))</f>
        <v/>
      </c>
      <c r="CP236" t="str">
        <f>IF(Table1[[#This Row],[Ledger 5]]="","",Table1[[#This Row],[Ledger 5]])</f>
        <v/>
      </c>
      <c r="CQ236" t="str">
        <f>IF(Table1[[#This Row],[Ledger 5]]="","",IF(Table1[[#This Row],[Effect 5]]="Dr.",-Table1[[#This Row],[Amount 5]],Table1[[#This Row],[Amount 5]]))</f>
        <v/>
      </c>
      <c r="CT236" t="str">
        <f>IF(Table1[[#This Row],[Ledger 6]]="","","No")</f>
        <v/>
      </c>
      <c r="CU236" t="str">
        <f>IF(Table1[[#This Row],[Ledger 6]]="","",IF(Table1[[#This Row],[Effect 6]]="Dr.","Yes","No"))</f>
        <v/>
      </c>
      <c r="CV236" t="str">
        <f>IF(Table1[[#This Row],[Ledger 6]]="","",Table1[[#This Row],[Ledger 6]])</f>
        <v/>
      </c>
      <c r="CW236" t="str">
        <f>IF(Table1[[#This Row],[Ledger 6]]="","",IF(Table1[[#This Row],[Effect 6]]="Dr.",-Table1[[#This Row],[Amount 6]],Table1[[#This Row],[Amount 6]]))</f>
        <v/>
      </c>
      <c r="CZ236" t="str">
        <f>IF(Table1[[#This Row],[Ledger 7]]="","","No")</f>
        <v/>
      </c>
      <c r="DA236" t="str">
        <f>IF(Table1[[#This Row],[Ledger 7]]="","",IF(Table1[[#This Row],[Effect 7]]="Dr.","Yes","No"))</f>
        <v/>
      </c>
      <c r="DB236" t="str">
        <f>IF(Table1[[#This Row],[Ledger 7]]="","",Table1[[#This Row],[Ledger 7]])</f>
        <v/>
      </c>
      <c r="DC236" t="str">
        <f>IF(Table1[[#This Row],[Ledger 7]]="","",IF(Table1[[#This Row],[Effect 7]]="Dr.",-Table1[[#This Row],[Amount 7]],Table1[[#This Row],[Amount 7]]))</f>
        <v/>
      </c>
      <c r="DF236" t="str">
        <f>IF(Table1[[#This Row],[Ledger 8]]="","","No")</f>
        <v/>
      </c>
      <c r="DG236" t="str">
        <f>IF(Table1[[#This Row],[Ledger 8]]="","",IF(Table1[[#This Row],[Effect 8]]="Dr.","Yes","No"))</f>
        <v/>
      </c>
      <c r="DH236" t="str">
        <f>IF(Table1[[#This Row],[Ledger 8]]="","",Table1[[#This Row],[Ledger 8]])</f>
        <v/>
      </c>
      <c r="DI236" t="str">
        <f>IF(Table1[[#This Row],[Ledger 8]]="","",IF(Table1[[#This Row],[Effect 8]]="Dr.",-Table1[[#This Row],[Amount 8]],Table1[[#This Row],[Amount 8]]))</f>
        <v/>
      </c>
      <c r="DL236" t="str">
        <f>IF(Table1[[#This Row],[Ledger 9]]="","","No")</f>
        <v/>
      </c>
      <c r="DM236" t="str">
        <f>IF(Table1[[#This Row],[Ledger 9]]="","",IF(Table1[[#This Row],[Effect 9]]="Dr.","Yes","No"))</f>
        <v/>
      </c>
      <c r="DN236" t="str">
        <f>IF(Table1[[#This Row],[Ledger 9]]="","",Table1[[#This Row],[Ledger 9]])</f>
        <v/>
      </c>
      <c r="DO236" t="str">
        <f>IF(Table1[[#This Row],[Ledger 9]]="","",IF(Table1[[#This Row],[Effect 9]]="Dr.",-Table1[[#This Row],[Amount 9]],Table1[[#This Row],[Amount 9]]))</f>
        <v/>
      </c>
      <c r="DR236" t="str">
        <f>IF(Table1[[#This Row],[Ledger 10]]="","","No")</f>
        <v/>
      </c>
      <c r="DS236" t="str">
        <f>IF(Table1[[#This Row],[Ledger 10]]="","",IF(Table1[[#This Row],[Effect 10]]="Dr.","Yes","No"))</f>
        <v/>
      </c>
      <c r="DT236" t="str">
        <f>IF(Table1[[#This Row],[Ledger 10]]="","",Table1[[#This Row],[Ledger 10]])</f>
        <v/>
      </c>
      <c r="DU236" t="str">
        <f>IF(Table1[[#This Row],[Ledger 10]]="","",IF(Table1[[#This Row],[Effect 10]]="Dr.",-Table1[[#This Row],[Amount 10]],Table1[[#This Row],[Amount 10]]))</f>
        <v/>
      </c>
      <c r="DX236" t="str">
        <f>IF(Table1[[#This Row],[Ledger 11]]="","","No")</f>
        <v/>
      </c>
      <c r="DY236" t="str">
        <f>IF(Table1[[#This Row],[Ledger 11]]="","",IF(Table1[[#This Row],[Effect 11]]="Dr.","Yes","No"))</f>
        <v/>
      </c>
      <c r="DZ236" t="str">
        <f>IF(Table1[[#This Row],[Ledger 11]]="","",Table1[[#This Row],[Ledger 11]])</f>
        <v/>
      </c>
      <c r="EA236" t="str">
        <f>IF(Table1[[#This Row],[Ledger 11]]="","",IF(Table1[[#This Row],[Effect 11]]="Dr.",-Table1[[#This Row],[Amount 11]],Table1[[#This Row],[Amount 11]]))</f>
        <v/>
      </c>
      <c r="ED236" t="str">
        <f>IF(Table1[[#This Row],[Ledger 12]]="","","No")</f>
        <v/>
      </c>
      <c r="EE236" t="str">
        <f>IF(Table1[[#This Row],[Ledger 12]]="","",IF(Table1[[#This Row],[Effect 12]]="Dr.","Yes","No"))</f>
        <v/>
      </c>
      <c r="EF236" t="str">
        <f>IF(Table1[[#This Row],[Ledger 12]]="","",Table1[[#This Row],[Ledger 12]])</f>
        <v/>
      </c>
      <c r="EG236" t="str">
        <f>IF(Table1[[#This Row],[Ledger 12]]="","",IF(Table1[[#This Row],[Effect 12]]="Dr.",-Table1[[#This Row],[Amount 12]],Table1[[#This Row],[Amount 12]]))</f>
        <v/>
      </c>
      <c r="EJ236" t="str">
        <f>IF(Table1[[#This Row],[Ledger 13]]="","","No")</f>
        <v/>
      </c>
      <c r="EK236" t="str">
        <f>IF(Table1[[#This Row],[Ledger 13]]="","",IF(Table1[[#This Row],[Effect 13]]="Dr.","Yes","No"))</f>
        <v/>
      </c>
      <c r="EL236" t="str">
        <f>IF(Table1[[#This Row],[Ledger 13]]="","",Table1[[#This Row],[Ledger 13]])</f>
        <v/>
      </c>
      <c r="EM236" t="str">
        <f>IF(Table1[[#This Row],[Ledger 13]]="","",IF(Table1[[#This Row],[Effect 13]]="Dr.",-Table1[[#This Row],[Amount 13]],Table1[[#This Row],[Amount 13]]))</f>
        <v/>
      </c>
      <c r="EP236" t="str">
        <f>IF(Table1[[#This Row],[Ledger 14]]="","","No")</f>
        <v/>
      </c>
      <c r="EQ236" t="str">
        <f>IF(Table1[[#This Row],[Ledger 14]]="","",IF(Table1[[#This Row],[Effect 14]]="Dr.","Yes","No"))</f>
        <v/>
      </c>
      <c r="ER236" t="str">
        <f>IF(Table1[[#This Row],[Ledger 14]]="","",Table1[[#This Row],[Ledger 14]])</f>
        <v/>
      </c>
      <c r="ES236" t="str">
        <f>IF(Table1[[#This Row],[Ledger 14]]="","",IF(Table1[[#This Row],[Effect 14]]="Dr.",-Table1[[#This Row],[Amount 14]],Table1[[#This Row],[Amount 14]]))</f>
        <v/>
      </c>
      <c r="EV236" t="str">
        <f>IF(Table1[[#This Row],[Ledger 15]]="","","No")</f>
        <v/>
      </c>
      <c r="EW236" t="str">
        <f>IF(Table1[[#This Row],[Ledger 15]]="","",IF(Table1[[#This Row],[Effect 15]]="Dr.","Yes","No"))</f>
        <v/>
      </c>
      <c r="EX236" t="str">
        <f>IF(Table1[[#This Row],[Ledger 15]]="","",Table1[[#This Row],[Ledger 15]])</f>
        <v/>
      </c>
      <c r="EY236" t="str">
        <f>IF(Table1[[#This Row],[Ledger 15]]="","",IF(Table1[[#This Row],[Effect 15]]="Dr.",-Table1[[#This Row],[Amount 15]],Table1[[#This Row],[Amount 15]]))</f>
        <v/>
      </c>
      <c r="FD2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6">
        <f>IF(Table1[[#This Row],[Date]]="",0,IF(AND(Table1[[#This Row],[Date]]&gt;=$FE$2,Table1[[#This Row],[Date]]&lt;=$FE$3),0,1))</f>
        <v>0</v>
      </c>
      <c r="FF236">
        <f>IF(Table1[[#This Row],[Date]]="",0,IF(TYPE(VLOOKUP(Table1[[#This Row],[Voucher Type]],Table1[[#All],[Voucher Type Master]],1,FALSE))=16,1,0))</f>
        <v>0</v>
      </c>
      <c r="FG236">
        <f>IF(TYPE(IF(Table1[[#This Row],[Date]]="",0,IF(VLOOKUP(Table1[[#This Row],[Voucher Type]],$FY$5:$FZ$13,2,0)=Table1[[#This Row],[Effect 1]],0,1)))=16,1,0)</f>
        <v>0</v>
      </c>
      <c r="FH2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6">
        <f>IF(LEN(Table1[[#This Row],[Ledger 1]])&gt;0,IF(TYPE(VLOOKUP(Table1[[#This Row],[Ledger 1]],GZ:GZ,1,0))=16,1,0),0)</f>
        <v>0</v>
      </c>
      <c r="FJ236">
        <f>IF(LEN(Table1[[#This Row],[Ledger 2]])&gt;0,IF(TYPE(VLOOKUP(Table1[[#This Row],[Ledger 2]],GZ:GZ,1,0))=16,1,0),0)</f>
        <v>0</v>
      </c>
      <c r="FK236">
        <f>IF(LEN(Table1[[#This Row],[Ledger 3]])&gt;0,IF(TYPE(VLOOKUP(Table1[[#This Row],[Ledger 3]],GZ:GZ,1,0))=16,1,0),0)</f>
        <v>0</v>
      </c>
      <c r="FL236">
        <f>IF(LEN(Table1[[#This Row],[Ledger 4]])&gt;0,IF(TYPE(VLOOKUP(Table1[[#This Row],[Ledger 4]],GZ:GZ,1,0))=16,1,0),0)</f>
        <v>0</v>
      </c>
      <c r="FM236">
        <f>IF(LEN(Table1[[#This Row],[Ledger 5]])&gt;0,IF(TYPE(VLOOKUP(Table1[[#This Row],[Ledger 5]],GZ:GZ,1,0))=16,1,0),0)</f>
        <v>0</v>
      </c>
      <c r="FN236">
        <f>IF(LEN(Table1[[#This Row],[Ledger 6]])&gt;0,IF(TYPE(VLOOKUP(Table1[[#This Row],[Ledger 6]],$GZ:$GZ,1,0))=16,1,0),0)</f>
        <v>0</v>
      </c>
      <c r="FO236">
        <f>IF(LEN(Table1[[#This Row],[Ledger 7]])&gt;0,IF(TYPE(VLOOKUP(Table1[[#This Row],[Ledger 7]],$GZ:$GZ,1,0))=16,1,0),0)</f>
        <v>0</v>
      </c>
      <c r="FP236">
        <f>IF(LEN(Table1[[#This Row],[Ledger 8]])&gt;0,IF(TYPE(VLOOKUP(Table1[[#This Row],[Ledger 8]],$GZ:$GZ,1,0))=16,1,0),0)</f>
        <v>0</v>
      </c>
      <c r="FQ236">
        <f>IF(LEN(Table1[[#This Row],[Ledger 9]])&gt;0,IF(TYPE(VLOOKUP(Table1[[#This Row],[Ledger 9]],$GZ:$GZ,1,0))=16,1,0),0)</f>
        <v>0</v>
      </c>
      <c r="FR236">
        <f>IF(LEN(Table1[[#This Row],[Ledger 10]])&gt;0,IF(TYPE(VLOOKUP(Table1[[#This Row],[Ledger 10]],$GZ:$GZ,1,0))=16,1,0),0)</f>
        <v>0</v>
      </c>
      <c r="FS236">
        <f>IF(LEN(Table1[[#This Row],[Ledger 11]])&gt;0,IF(TYPE(VLOOKUP(Table1[[#This Row],[Ledger 11]],$GZ:$GZ,1,0))=16,1,0),0)</f>
        <v>0</v>
      </c>
      <c r="FT236">
        <f>IF(LEN(Table1[[#This Row],[Ledger 12]])&gt;0,IF(TYPE(VLOOKUP(Table1[[#This Row],[Ledger 12]],$GZ:$GZ,1,0))=16,1,0),0)</f>
        <v>0</v>
      </c>
      <c r="FU236">
        <f>IF(LEN(Table1[[#This Row],[Ledger 13]])&gt;0,IF(TYPE(VLOOKUP(Table1[[#This Row],[Ledger 13]],$GZ:$GZ,1,0))=16,1,0),0)</f>
        <v>0</v>
      </c>
      <c r="FV236">
        <f>IF(LEN(Table1[[#This Row],[Ledger 14]])&gt;0,IF(TYPE(VLOOKUP(Table1[[#This Row],[Ledger 14]],$GZ:$GZ,1,0))=16,1,0),0)</f>
        <v>0</v>
      </c>
      <c r="FW236">
        <f>IF(LEN(Table1[[#This Row],[Ledger 15]])&gt;0,IF(TYPE(VLOOKUP(Table1[[#This Row],[Ledger 15]],$GZ:$GZ,1,0))=16,1,0),0)</f>
        <v>0</v>
      </c>
    </row>
    <row r="237" spans="4:179" ht="33" customHeight="1" x14ac:dyDescent="0.45">
      <c r="D237" s="8">
        <f t="shared" si="12"/>
        <v>232</v>
      </c>
      <c r="E237" s="32"/>
      <c r="F237" s="34"/>
      <c r="G237" s="34"/>
      <c r="H237" s="34"/>
      <c r="I237" s="34"/>
      <c r="J237" s="38"/>
      <c r="K237" s="33"/>
      <c r="L237" s="36"/>
      <c r="M237" s="35"/>
      <c r="N237" s="34"/>
      <c r="O237" s="41"/>
      <c r="P237" s="35"/>
      <c r="Q237" s="34"/>
      <c r="R237" s="37"/>
      <c r="S237" s="35"/>
      <c r="T237" s="34"/>
      <c r="U237" s="37"/>
      <c r="V237" s="35"/>
      <c r="W237" s="34"/>
      <c r="X237" s="37"/>
      <c r="Y237" s="35"/>
      <c r="Z237" s="34"/>
      <c r="AA237" s="37"/>
      <c r="AB237" s="35"/>
      <c r="AC237" s="34"/>
      <c r="AD237" s="37"/>
      <c r="AE237" s="35"/>
      <c r="AF237" s="34"/>
      <c r="AG237" s="37"/>
      <c r="AH237" s="35"/>
      <c r="AI237" s="34"/>
      <c r="AJ237" s="37"/>
      <c r="AK237" s="35"/>
      <c r="AL237" s="34"/>
      <c r="AM237" s="37"/>
      <c r="AN237" s="35"/>
      <c r="AO237" s="34"/>
      <c r="AP237" s="37"/>
      <c r="AQ237" s="35"/>
      <c r="AR237" s="34"/>
      <c r="AS237" s="37"/>
      <c r="AT237" s="35"/>
      <c r="AU237" s="34"/>
      <c r="AV237" s="37"/>
      <c r="AW237" s="35"/>
      <c r="AX237" s="34"/>
      <c r="AY237" s="37"/>
      <c r="AZ237" s="35"/>
      <c r="BA237" s="34"/>
      <c r="BB237" s="37"/>
      <c r="BC2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7" s="7"/>
      <c r="BF237" t="str">
        <f>IF(Table1[[#This Row],[Date]]="","","&amp;lt;VOUCHER REMOTEID="&amp;""""&amp;$A$11&amp;$A$13&amp;ROW()&amp;""""&amp;" VCHTYPE="""&amp;F237&amp;""" ACTION="""&amp;"Create"&amp;"""&amp;gt;")</f>
        <v/>
      </c>
      <c r="BG237" t="str">
        <f>IF(Table1[[#This Row],[Date]]="","",TEXT(Table1[[#This Row],[Date]],"yyyymmdd"))</f>
        <v/>
      </c>
      <c r="BH237" t="str">
        <f>Table1[[#This Row],[Date2]]</f>
        <v/>
      </c>
      <c r="BI237" t="str">
        <f>IF(Table1[[#This Row],[Date]]="","",Table1[[#This Row],[Voucher Type]])</f>
        <v/>
      </c>
      <c r="BJ237" t="str">
        <f>IF(Table1[[#This Row],[Ref No / Invoice No]]="","",Table1[[#This Row],[Ref No / Invoice No]])</f>
        <v/>
      </c>
      <c r="BK237" t="str">
        <f>IF(Table1[[#This Row],[Voucher No]]="","",Table1[[#This Row],[Voucher No]])</f>
        <v/>
      </c>
      <c r="BL237" t="str">
        <f>IF(Table1[[#This Row],[Date]]="","",Table1[[#This Row],[Narration]])</f>
        <v/>
      </c>
      <c r="BM237" t="str">
        <f>IF(Table1[[#This Row],[Date]]="","",$A$11&amp;$A$13&amp;ROW())</f>
        <v/>
      </c>
      <c r="BN237" t="str">
        <f>IF(Table1[[#This Row],[Date]]="","",$A$13)</f>
        <v/>
      </c>
      <c r="BP237" t="str">
        <f>IF(Table1[[#This Row],[Ledger 1]]="","","No")</f>
        <v/>
      </c>
      <c r="BQ237" t="str">
        <f>IF(Table1[[#This Row],[Date]]="","",IF(Table1[[#This Row],[Effect 1]]="Dr.","Yes","No"))</f>
        <v/>
      </c>
      <c r="BR237" t="str">
        <f>IF(Table1[[#This Row],[Date]]="","",Table1[[#This Row],[Ledger 1]])</f>
        <v/>
      </c>
      <c r="BS237" t="str">
        <f>IF(Table1[[#This Row],[Date]]="","",IF(Table1[[#This Row],[Effect 1]]="Dr.",-Table1[[#This Row],[Amount 1]],Table1[[#This Row],[Amount 1]]))</f>
        <v/>
      </c>
      <c r="BV237" t="str">
        <f>IF(Table1[[#This Row],[Ledger 2]]="","","No")</f>
        <v/>
      </c>
      <c r="BW237" t="str">
        <f>IF(Table1[[#This Row],[Date]]="","",IF(Table1[[#This Row],[Effect 2]]="Dr.","Yes","No"))</f>
        <v/>
      </c>
      <c r="BX237" t="str">
        <f>IF(Table1[[#This Row],[Date]]="","",Table1[[#This Row],[Ledger 2]])</f>
        <v/>
      </c>
      <c r="BY237" t="str">
        <f>IF(Table1[[#This Row],[Date]]="","",IF(Table1[[#This Row],[Effect 2]]="Dr.",-Table1[[#This Row],[Amount 2]],Table1[[#This Row],[Amount 2]]))</f>
        <v/>
      </c>
      <c r="CB237" t="str">
        <f>IF(Table1[[#This Row],[Ledger 3]]="","","No")</f>
        <v/>
      </c>
      <c r="CC237" t="str">
        <f>IF(Table1[[#This Row],[Ledger 3]]="","",IF(Table1[[#This Row],[Effect 3]]="Dr.","Yes","No"))</f>
        <v/>
      </c>
      <c r="CD237" t="str">
        <f>IF(Table1[[#This Row],[Ledger 3]]="","",Table1[[#This Row],[Ledger 3]])</f>
        <v/>
      </c>
      <c r="CE237" t="str">
        <f>IF(Table1[[#This Row],[Ledger 3]]="","",IF(Table1[[#This Row],[Effect 3]]="Dr.",-Table1[[#This Row],[Amount 3]],Table1[[#This Row],[Amount 3]]))</f>
        <v/>
      </c>
      <c r="CH237" t="str">
        <f>IF(Table1[[#This Row],[Ledger 4]]="","","No")</f>
        <v/>
      </c>
      <c r="CI237" t="str">
        <f>IF(Table1[[#This Row],[Ledger 4]]="","",IF(Table1[[#This Row],[Effect 4]]="Dr.","Yes","No"))</f>
        <v/>
      </c>
      <c r="CJ237" t="str">
        <f>IF(Table1[[#This Row],[Ledger 4]]="","",Table1[[#This Row],[Ledger 4]])</f>
        <v/>
      </c>
      <c r="CK237" t="str">
        <f>IF(Table1[[#This Row],[Ledger 4]]="","",IF(Table1[[#This Row],[Effect 4]]="Dr.",-Table1[[#This Row],[Amount 4]],Table1[[#This Row],[Amount 4]]))</f>
        <v/>
      </c>
      <c r="CN237" t="str">
        <f>IF(Table1[[#This Row],[Ledger 5]]="","","No")</f>
        <v/>
      </c>
      <c r="CO237" t="str">
        <f>IF(Table1[[#This Row],[Ledger 5]]="","",IF(Table1[[#This Row],[Effect 5]]="Dr.","Yes","No"))</f>
        <v/>
      </c>
      <c r="CP237" t="str">
        <f>IF(Table1[[#This Row],[Ledger 5]]="","",Table1[[#This Row],[Ledger 5]])</f>
        <v/>
      </c>
      <c r="CQ237" t="str">
        <f>IF(Table1[[#This Row],[Ledger 5]]="","",IF(Table1[[#This Row],[Effect 5]]="Dr.",-Table1[[#This Row],[Amount 5]],Table1[[#This Row],[Amount 5]]))</f>
        <v/>
      </c>
      <c r="CT237" t="str">
        <f>IF(Table1[[#This Row],[Ledger 6]]="","","No")</f>
        <v/>
      </c>
      <c r="CU237" t="str">
        <f>IF(Table1[[#This Row],[Ledger 6]]="","",IF(Table1[[#This Row],[Effect 6]]="Dr.","Yes","No"))</f>
        <v/>
      </c>
      <c r="CV237" t="str">
        <f>IF(Table1[[#This Row],[Ledger 6]]="","",Table1[[#This Row],[Ledger 6]])</f>
        <v/>
      </c>
      <c r="CW237" t="str">
        <f>IF(Table1[[#This Row],[Ledger 6]]="","",IF(Table1[[#This Row],[Effect 6]]="Dr.",-Table1[[#This Row],[Amount 6]],Table1[[#This Row],[Amount 6]]))</f>
        <v/>
      </c>
      <c r="CZ237" t="str">
        <f>IF(Table1[[#This Row],[Ledger 7]]="","","No")</f>
        <v/>
      </c>
      <c r="DA237" t="str">
        <f>IF(Table1[[#This Row],[Ledger 7]]="","",IF(Table1[[#This Row],[Effect 7]]="Dr.","Yes","No"))</f>
        <v/>
      </c>
      <c r="DB237" t="str">
        <f>IF(Table1[[#This Row],[Ledger 7]]="","",Table1[[#This Row],[Ledger 7]])</f>
        <v/>
      </c>
      <c r="DC237" t="str">
        <f>IF(Table1[[#This Row],[Ledger 7]]="","",IF(Table1[[#This Row],[Effect 7]]="Dr.",-Table1[[#This Row],[Amount 7]],Table1[[#This Row],[Amount 7]]))</f>
        <v/>
      </c>
      <c r="DF237" t="str">
        <f>IF(Table1[[#This Row],[Ledger 8]]="","","No")</f>
        <v/>
      </c>
      <c r="DG237" t="str">
        <f>IF(Table1[[#This Row],[Ledger 8]]="","",IF(Table1[[#This Row],[Effect 8]]="Dr.","Yes","No"))</f>
        <v/>
      </c>
      <c r="DH237" t="str">
        <f>IF(Table1[[#This Row],[Ledger 8]]="","",Table1[[#This Row],[Ledger 8]])</f>
        <v/>
      </c>
      <c r="DI237" t="str">
        <f>IF(Table1[[#This Row],[Ledger 8]]="","",IF(Table1[[#This Row],[Effect 8]]="Dr.",-Table1[[#This Row],[Amount 8]],Table1[[#This Row],[Amount 8]]))</f>
        <v/>
      </c>
      <c r="DL237" t="str">
        <f>IF(Table1[[#This Row],[Ledger 9]]="","","No")</f>
        <v/>
      </c>
      <c r="DM237" t="str">
        <f>IF(Table1[[#This Row],[Ledger 9]]="","",IF(Table1[[#This Row],[Effect 9]]="Dr.","Yes","No"))</f>
        <v/>
      </c>
      <c r="DN237" t="str">
        <f>IF(Table1[[#This Row],[Ledger 9]]="","",Table1[[#This Row],[Ledger 9]])</f>
        <v/>
      </c>
      <c r="DO237" t="str">
        <f>IF(Table1[[#This Row],[Ledger 9]]="","",IF(Table1[[#This Row],[Effect 9]]="Dr.",-Table1[[#This Row],[Amount 9]],Table1[[#This Row],[Amount 9]]))</f>
        <v/>
      </c>
      <c r="DR237" t="str">
        <f>IF(Table1[[#This Row],[Ledger 10]]="","","No")</f>
        <v/>
      </c>
      <c r="DS237" t="str">
        <f>IF(Table1[[#This Row],[Ledger 10]]="","",IF(Table1[[#This Row],[Effect 10]]="Dr.","Yes","No"))</f>
        <v/>
      </c>
      <c r="DT237" t="str">
        <f>IF(Table1[[#This Row],[Ledger 10]]="","",Table1[[#This Row],[Ledger 10]])</f>
        <v/>
      </c>
      <c r="DU237" t="str">
        <f>IF(Table1[[#This Row],[Ledger 10]]="","",IF(Table1[[#This Row],[Effect 10]]="Dr.",-Table1[[#This Row],[Amount 10]],Table1[[#This Row],[Amount 10]]))</f>
        <v/>
      </c>
      <c r="DX237" t="str">
        <f>IF(Table1[[#This Row],[Ledger 11]]="","","No")</f>
        <v/>
      </c>
      <c r="DY237" t="str">
        <f>IF(Table1[[#This Row],[Ledger 11]]="","",IF(Table1[[#This Row],[Effect 11]]="Dr.","Yes","No"))</f>
        <v/>
      </c>
      <c r="DZ237" t="str">
        <f>IF(Table1[[#This Row],[Ledger 11]]="","",Table1[[#This Row],[Ledger 11]])</f>
        <v/>
      </c>
      <c r="EA237" t="str">
        <f>IF(Table1[[#This Row],[Ledger 11]]="","",IF(Table1[[#This Row],[Effect 11]]="Dr.",-Table1[[#This Row],[Amount 11]],Table1[[#This Row],[Amount 11]]))</f>
        <v/>
      </c>
      <c r="ED237" t="str">
        <f>IF(Table1[[#This Row],[Ledger 12]]="","","No")</f>
        <v/>
      </c>
      <c r="EE237" t="str">
        <f>IF(Table1[[#This Row],[Ledger 12]]="","",IF(Table1[[#This Row],[Effect 12]]="Dr.","Yes","No"))</f>
        <v/>
      </c>
      <c r="EF237" t="str">
        <f>IF(Table1[[#This Row],[Ledger 12]]="","",Table1[[#This Row],[Ledger 12]])</f>
        <v/>
      </c>
      <c r="EG237" t="str">
        <f>IF(Table1[[#This Row],[Ledger 12]]="","",IF(Table1[[#This Row],[Effect 12]]="Dr.",-Table1[[#This Row],[Amount 12]],Table1[[#This Row],[Amount 12]]))</f>
        <v/>
      </c>
      <c r="EJ237" t="str">
        <f>IF(Table1[[#This Row],[Ledger 13]]="","","No")</f>
        <v/>
      </c>
      <c r="EK237" t="str">
        <f>IF(Table1[[#This Row],[Ledger 13]]="","",IF(Table1[[#This Row],[Effect 13]]="Dr.","Yes","No"))</f>
        <v/>
      </c>
      <c r="EL237" t="str">
        <f>IF(Table1[[#This Row],[Ledger 13]]="","",Table1[[#This Row],[Ledger 13]])</f>
        <v/>
      </c>
      <c r="EM237" t="str">
        <f>IF(Table1[[#This Row],[Ledger 13]]="","",IF(Table1[[#This Row],[Effect 13]]="Dr.",-Table1[[#This Row],[Amount 13]],Table1[[#This Row],[Amount 13]]))</f>
        <v/>
      </c>
      <c r="EP237" t="str">
        <f>IF(Table1[[#This Row],[Ledger 14]]="","","No")</f>
        <v/>
      </c>
      <c r="EQ237" t="str">
        <f>IF(Table1[[#This Row],[Ledger 14]]="","",IF(Table1[[#This Row],[Effect 14]]="Dr.","Yes","No"))</f>
        <v/>
      </c>
      <c r="ER237" t="str">
        <f>IF(Table1[[#This Row],[Ledger 14]]="","",Table1[[#This Row],[Ledger 14]])</f>
        <v/>
      </c>
      <c r="ES237" t="str">
        <f>IF(Table1[[#This Row],[Ledger 14]]="","",IF(Table1[[#This Row],[Effect 14]]="Dr.",-Table1[[#This Row],[Amount 14]],Table1[[#This Row],[Amount 14]]))</f>
        <v/>
      </c>
      <c r="EV237" t="str">
        <f>IF(Table1[[#This Row],[Ledger 15]]="","","No")</f>
        <v/>
      </c>
      <c r="EW237" t="str">
        <f>IF(Table1[[#This Row],[Ledger 15]]="","",IF(Table1[[#This Row],[Effect 15]]="Dr.","Yes","No"))</f>
        <v/>
      </c>
      <c r="EX237" t="str">
        <f>IF(Table1[[#This Row],[Ledger 15]]="","",Table1[[#This Row],[Ledger 15]])</f>
        <v/>
      </c>
      <c r="EY237" t="str">
        <f>IF(Table1[[#This Row],[Ledger 15]]="","",IF(Table1[[#This Row],[Effect 15]]="Dr.",-Table1[[#This Row],[Amount 15]],Table1[[#This Row],[Amount 15]]))</f>
        <v/>
      </c>
      <c r="FD2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7">
        <f>IF(Table1[[#This Row],[Date]]="",0,IF(AND(Table1[[#This Row],[Date]]&gt;=$FE$2,Table1[[#This Row],[Date]]&lt;=$FE$3),0,1))</f>
        <v>0</v>
      </c>
      <c r="FF237">
        <f>IF(Table1[[#This Row],[Date]]="",0,IF(TYPE(VLOOKUP(Table1[[#This Row],[Voucher Type]],Table1[[#All],[Voucher Type Master]],1,FALSE))=16,1,0))</f>
        <v>0</v>
      </c>
      <c r="FG237">
        <f>IF(TYPE(IF(Table1[[#This Row],[Date]]="",0,IF(VLOOKUP(Table1[[#This Row],[Voucher Type]],$FY$5:$FZ$13,2,0)=Table1[[#This Row],[Effect 1]],0,1)))=16,1,0)</f>
        <v>0</v>
      </c>
      <c r="FH2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7">
        <f>IF(LEN(Table1[[#This Row],[Ledger 1]])&gt;0,IF(TYPE(VLOOKUP(Table1[[#This Row],[Ledger 1]],GZ:GZ,1,0))=16,1,0),0)</f>
        <v>0</v>
      </c>
      <c r="FJ237">
        <f>IF(LEN(Table1[[#This Row],[Ledger 2]])&gt;0,IF(TYPE(VLOOKUP(Table1[[#This Row],[Ledger 2]],GZ:GZ,1,0))=16,1,0),0)</f>
        <v>0</v>
      </c>
      <c r="FK237">
        <f>IF(LEN(Table1[[#This Row],[Ledger 3]])&gt;0,IF(TYPE(VLOOKUP(Table1[[#This Row],[Ledger 3]],GZ:GZ,1,0))=16,1,0),0)</f>
        <v>0</v>
      </c>
      <c r="FL237">
        <f>IF(LEN(Table1[[#This Row],[Ledger 4]])&gt;0,IF(TYPE(VLOOKUP(Table1[[#This Row],[Ledger 4]],GZ:GZ,1,0))=16,1,0),0)</f>
        <v>0</v>
      </c>
      <c r="FM237">
        <f>IF(LEN(Table1[[#This Row],[Ledger 5]])&gt;0,IF(TYPE(VLOOKUP(Table1[[#This Row],[Ledger 5]],GZ:GZ,1,0))=16,1,0),0)</f>
        <v>0</v>
      </c>
      <c r="FN237">
        <f>IF(LEN(Table1[[#This Row],[Ledger 6]])&gt;0,IF(TYPE(VLOOKUP(Table1[[#This Row],[Ledger 6]],$GZ:$GZ,1,0))=16,1,0),0)</f>
        <v>0</v>
      </c>
      <c r="FO237">
        <f>IF(LEN(Table1[[#This Row],[Ledger 7]])&gt;0,IF(TYPE(VLOOKUP(Table1[[#This Row],[Ledger 7]],$GZ:$GZ,1,0))=16,1,0),0)</f>
        <v>0</v>
      </c>
      <c r="FP237">
        <f>IF(LEN(Table1[[#This Row],[Ledger 8]])&gt;0,IF(TYPE(VLOOKUP(Table1[[#This Row],[Ledger 8]],$GZ:$GZ,1,0))=16,1,0),0)</f>
        <v>0</v>
      </c>
      <c r="FQ237">
        <f>IF(LEN(Table1[[#This Row],[Ledger 9]])&gt;0,IF(TYPE(VLOOKUP(Table1[[#This Row],[Ledger 9]],$GZ:$GZ,1,0))=16,1,0),0)</f>
        <v>0</v>
      </c>
      <c r="FR237">
        <f>IF(LEN(Table1[[#This Row],[Ledger 10]])&gt;0,IF(TYPE(VLOOKUP(Table1[[#This Row],[Ledger 10]],$GZ:$GZ,1,0))=16,1,0),0)</f>
        <v>0</v>
      </c>
      <c r="FS237">
        <f>IF(LEN(Table1[[#This Row],[Ledger 11]])&gt;0,IF(TYPE(VLOOKUP(Table1[[#This Row],[Ledger 11]],$GZ:$GZ,1,0))=16,1,0),0)</f>
        <v>0</v>
      </c>
      <c r="FT237">
        <f>IF(LEN(Table1[[#This Row],[Ledger 12]])&gt;0,IF(TYPE(VLOOKUP(Table1[[#This Row],[Ledger 12]],$GZ:$GZ,1,0))=16,1,0),0)</f>
        <v>0</v>
      </c>
      <c r="FU237">
        <f>IF(LEN(Table1[[#This Row],[Ledger 13]])&gt;0,IF(TYPE(VLOOKUP(Table1[[#This Row],[Ledger 13]],$GZ:$GZ,1,0))=16,1,0),0)</f>
        <v>0</v>
      </c>
      <c r="FV237">
        <f>IF(LEN(Table1[[#This Row],[Ledger 14]])&gt;0,IF(TYPE(VLOOKUP(Table1[[#This Row],[Ledger 14]],$GZ:$GZ,1,0))=16,1,0),0)</f>
        <v>0</v>
      </c>
      <c r="FW237">
        <f>IF(LEN(Table1[[#This Row],[Ledger 15]])&gt;0,IF(TYPE(VLOOKUP(Table1[[#This Row],[Ledger 15]],$GZ:$GZ,1,0))=16,1,0),0)</f>
        <v>0</v>
      </c>
    </row>
    <row r="238" spans="4:179" ht="33" customHeight="1" x14ac:dyDescent="0.45">
      <c r="D238" s="8">
        <f t="shared" si="12"/>
        <v>233</v>
      </c>
      <c r="E238" s="32"/>
      <c r="F238" s="34"/>
      <c r="G238" s="34"/>
      <c r="H238" s="34"/>
      <c r="I238" s="34"/>
      <c r="J238" s="38"/>
      <c r="K238" s="33"/>
      <c r="L238" s="36"/>
      <c r="M238" s="35"/>
      <c r="N238" s="34"/>
      <c r="O238" s="41"/>
      <c r="P238" s="35"/>
      <c r="Q238" s="34"/>
      <c r="R238" s="37"/>
      <c r="S238" s="35"/>
      <c r="T238" s="34"/>
      <c r="U238" s="37"/>
      <c r="V238" s="35"/>
      <c r="W238" s="34"/>
      <c r="X238" s="37"/>
      <c r="Y238" s="35"/>
      <c r="Z238" s="34"/>
      <c r="AA238" s="37"/>
      <c r="AB238" s="35"/>
      <c r="AC238" s="34"/>
      <c r="AD238" s="37"/>
      <c r="AE238" s="35"/>
      <c r="AF238" s="34"/>
      <c r="AG238" s="37"/>
      <c r="AH238" s="35"/>
      <c r="AI238" s="34"/>
      <c r="AJ238" s="37"/>
      <c r="AK238" s="35"/>
      <c r="AL238" s="34"/>
      <c r="AM238" s="37"/>
      <c r="AN238" s="35"/>
      <c r="AO238" s="34"/>
      <c r="AP238" s="37"/>
      <c r="AQ238" s="35"/>
      <c r="AR238" s="34"/>
      <c r="AS238" s="37"/>
      <c r="AT238" s="35"/>
      <c r="AU238" s="34"/>
      <c r="AV238" s="37"/>
      <c r="AW238" s="35"/>
      <c r="AX238" s="34"/>
      <c r="AY238" s="37"/>
      <c r="AZ238" s="35"/>
      <c r="BA238" s="34"/>
      <c r="BB238" s="37"/>
      <c r="BC2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8" s="7"/>
      <c r="BF238" t="str">
        <f>IF(Table1[[#This Row],[Date]]="","","&amp;lt;VOUCHER REMOTEID="&amp;""""&amp;$A$11&amp;$A$13&amp;ROW()&amp;""""&amp;" VCHTYPE="""&amp;F238&amp;""" ACTION="""&amp;"Create"&amp;"""&amp;gt;")</f>
        <v/>
      </c>
      <c r="BG238" t="str">
        <f>IF(Table1[[#This Row],[Date]]="","",TEXT(Table1[[#This Row],[Date]],"yyyymmdd"))</f>
        <v/>
      </c>
      <c r="BH238" t="str">
        <f>Table1[[#This Row],[Date2]]</f>
        <v/>
      </c>
      <c r="BI238" t="str">
        <f>IF(Table1[[#This Row],[Date]]="","",Table1[[#This Row],[Voucher Type]])</f>
        <v/>
      </c>
      <c r="BJ238" t="str">
        <f>IF(Table1[[#This Row],[Ref No / Invoice No]]="","",Table1[[#This Row],[Ref No / Invoice No]])</f>
        <v/>
      </c>
      <c r="BK238" t="str">
        <f>IF(Table1[[#This Row],[Voucher No]]="","",Table1[[#This Row],[Voucher No]])</f>
        <v/>
      </c>
      <c r="BL238" t="str">
        <f>IF(Table1[[#This Row],[Date]]="","",Table1[[#This Row],[Narration]])</f>
        <v/>
      </c>
      <c r="BM238" t="str">
        <f>IF(Table1[[#This Row],[Date]]="","",$A$11&amp;$A$13&amp;ROW())</f>
        <v/>
      </c>
      <c r="BN238" t="str">
        <f>IF(Table1[[#This Row],[Date]]="","",$A$13)</f>
        <v/>
      </c>
      <c r="BP238" t="str">
        <f>IF(Table1[[#This Row],[Ledger 1]]="","","No")</f>
        <v/>
      </c>
      <c r="BQ238" t="str">
        <f>IF(Table1[[#This Row],[Date]]="","",IF(Table1[[#This Row],[Effect 1]]="Dr.","Yes","No"))</f>
        <v/>
      </c>
      <c r="BR238" t="str">
        <f>IF(Table1[[#This Row],[Date]]="","",Table1[[#This Row],[Ledger 1]])</f>
        <v/>
      </c>
      <c r="BS238" t="str">
        <f>IF(Table1[[#This Row],[Date]]="","",IF(Table1[[#This Row],[Effect 1]]="Dr.",-Table1[[#This Row],[Amount 1]],Table1[[#This Row],[Amount 1]]))</f>
        <v/>
      </c>
      <c r="BV238" t="str">
        <f>IF(Table1[[#This Row],[Ledger 2]]="","","No")</f>
        <v/>
      </c>
      <c r="BW238" t="str">
        <f>IF(Table1[[#This Row],[Date]]="","",IF(Table1[[#This Row],[Effect 2]]="Dr.","Yes","No"))</f>
        <v/>
      </c>
      <c r="BX238" t="str">
        <f>IF(Table1[[#This Row],[Date]]="","",Table1[[#This Row],[Ledger 2]])</f>
        <v/>
      </c>
      <c r="BY238" t="str">
        <f>IF(Table1[[#This Row],[Date]]="","",IF(Table1[[#This Row],[Effect 2]]="Dr.",-Table1[[#This Row],[Amount 2]],Table1[[#This Row],[Amount 2]]))</f>
        <v/>
      </c>
      <c r="CB238" t="str">
        <f>IF(Table1[[#This Row],[Ledger 3]]="","","No")</f>
        <v/>
      </c>
      <c r="CC238" t="str">
        <f>IF(Table1[[#This Row],[Ledger 3]]="","",IF(Table1[[#This Row],[Effect 3]]="Dr.","Yes","No"))</f>
        <v/>
      </c>
      <c r="CD238" t="str">
        <f>IF(Table1[[#This Row],[Ledger 3]]="","",Table1[[#This Row],[Ledger 3]])</f>
        <v/>
      </c>
      <c r="CE238" t="str">
        <f>IF(Table1[[#This Row],[Ledger 3]]="","",IF(Table1[[#This Row],[Effect 3]]="Dr.",-Table1[[#This Row],[Amount 3]],Table1[[#This Row],[Amount 3]]))</f>
        <v/>
      </c>
      <c r="CH238" t="str">
        <f>IF(Table1[[#This Row],[Ledger 4]]="","","No")</f>
        <v/>
      </c>
      <c r="CI238" t="str">
        <f>IF(Table1[[#This Row],[Ledger 4]]="","",IF(Table1[[#This Row],[Effect 4]]="Dr.","Yes","No"))</f>
        <v/>
      </c>
      <c r="CJ238" t="str">
        <f>IF(Table1[[#This Row],[Ledger 4]]="","",Table1[[#This Row],[Ledger 4]])</f>
        <v/>
      </c>
      <c r="CK238" t="str">
        <f>IF(Table1[[#This Row],[Ledger 4]]="","",IF(Table1[[#This Row],[Effect 4]]="Dr.",-Table1[[#This Row],[Amount 4]],Table1[[#This Row],[Amount 4]]))</f>
        <v/>
      </c>
      <c r="CN238" t="str">
        <f>IF(Table1[[#This Row],[Ledger 5]]="","","No")</f>
        <v/>
      </c>
      <c r="CO238" t="str">
        <f>IF(Table1[[#This Row],[Ledger 5]]="","",IF(Table1[[#This Row],[Effect 5]]="Dr.","Yes","No"))</f>
        <v/>
      </c>
      <c r="CP238" t="str">
        <f>IF(Table1[[#This Row],[Ledger 5]]="","",Table1[[#This Row],[Ledger 5]])</f>
        <v/>
      </c>
      <c r="CQ238" t="str">
        <f>IF(Table1[[#This Row],[Ledger 5]]="","",IF(Table1[[#This Row],[Effect 5]]="Dr.",-Table1[[#This Row],[Amount 5]],Table1[[#This Row],[Amount 5]]))</f>
        <v/>
      </c>
      <c r="CT238" t="str">
        <f>IF(Table1[[#This Row],[Ledger 6]]="","","No")</f>
        <v/>
      </c>
      <c r="CU238" t="str">
        <f>IF(Table1[[#This Row],[Ledger 6]]="","",IF(Table1[[#This Row],[Effect 6]]="Dr.","Yes","No"))</f>
        <v/>
      </c>
      <c r="CV238" t="str">
        <f>IF(Table1[[#This Row],[Ledger 6]]="","",Table1[[#This Row],[Ledger 6]])</f>
        <v/>
      </c>
      <c r="CW238" t="str">
        <f>IF(Table1[[#This Row],[Ledger 6]]="","",IF(Table1[[#This Row],[Effect 6]]="Dr.",-Table1[[#This Row],[Amount 6]],Table1[[#This Row],[Amount 6]]))</f>
        <v/>
      </c>
      <c r="CZ238" t="str">
        <f>IF(Table1[[#This Row],[Ledger 7]]="","","No")</f>
        <v/>
      </c>
      <c r="DA238" t="str">
        <f>IF(Table1[[#This Row],[Ledger 7]]="","",IF(Table1[[#This Row],[Effect 7]]="Dr.","Yes","No"))</f>
        <v/>
      </c>
      <c r="DB238" t="str">
        <f>IF(Table1[[#This Row],[Ledger 7]]="","",Table1[[#This Row],[Ledger 7]])</f>
        <v/>
      </c>
      <c r="DC238" t="str">
        <f>IF(Table1[[#This Row],[Ledger 7]]="","",IF(Table1[[#This Row],[Effect 7]]="Dr.",-Table1[[#This Row],[Amount 7]],Table1[[#This Row],[Amount 7]]))</f>
        <v/>
      </c>
      <c r="DF238" t="str">
        <f>IF(Table1[[#This Row],[Ledger 8]]="","","No")</f>
        <v/>
      </c>
      <c r="DG238" t="str">
        <f>IF(Table1[[#This Row],[Ledger 8]]="","",IF(Table1[[#This Row],[Effect 8]]="Dr.","Yes","No"))</f>
        <v/>
      </c>
      <c r="DH238" t="str">
        <f>IF(Table1[[#This Row],[Ledger 8]]="","",Table1[[#This Row],[Ledger 8]])</f>
        <v/>
      </c>
      <c r="DI238" t="str">
        <f>IF(Table1[[#This Row],[Ledger 8]]="","",IF(Table1[[#This Row],[Effect 8]]="Dr.",-Table1[[#This Row],[Amount 8]],Table1[[#This Row],[Amount 8]]))</f>
        <v/>
      </c>
      <c r="DL238" t="str">
        <f>IF(Table1[[#This Row],[Ledger 9]]="","","No")</f>
        <v/>
      </c>
      <c r="DM238" t="str">
        <f>IF(Table1[[#This Row],[Ledger 9]]="","",IF(Table1[[#This Row],[Effect 9]]="Dr.","Yes","No"))</f>
        <v/>
      </c>
      <c r="DN238" t="str">
        <f>IF(Table1[[#This Row],[Ledger 9]]="","",Table1[[#This Row],[Ledger 9]])</f>
        <v/>
      </c>
      <c r="DO238" t="str">
        <f>IF(Table1[[#This Row],[Ledger 9]]="","",IF(Table1[[#This Row],[Effect 9]]="Dr.",-Table1[[#This Row],[Amount 9]],Table1[[#This Row],[Amount 9]]))</f>
        <v/>
      </c>
      <c r="DR238" t="str">
        <f>IF(Table1[[#This Row],[Ledger 10]]="","","No")</f>
        <v/>
      </c>
      <c r="DS238" t="str">
        <f>IF(Table1[[#This Row],[Ledger 10]]="","",IF(Table1[[#This Row],[Effect 10]]="Dr.","Yes","No"))</f>
        <v/>
      </c>
      <c r="DT238" t="str">
        <f>IF(Table1[[#This Row],[Ledger 10]]="","",Table1[[#This Row],[Ledger 10]])</f>
        <v/>
      </c>
      <c r="DU238" t="str">
        <f>IF(Table1[[#This Row],[Ledger 10]]="","",IF(Table1[[#This Row],[Effect 10]]="Dr.",-Table1[[#This Row],[Amount 10]],Table1[[#This Row],[Amount 10]]))</f>
        <v/>
      </c>
      <c r="DX238" t="str">
        <f>IF(Table1[[#This Row],[Ledger 11]]="","","No")</f>
        <v/>
      </c>
      <c r="DY238" t="str">
        <f>IF(Table1[[#This Row],[Ledger 11]]="","",IF(Table1[[#This Row],[Effect 11]]="Dr.","Yes","No"))</f>
        <v/>
      </c>
      <c r="DZ238" t="str">
        <f>IF(Table1[[#This Row],[Ledger 11]]="","",Table1[[#This Row],[Ledger 11]])</f>
        <v/>
      </c>
      <c r="EA238" t="str">
        <f>IF(Table1[[#This Row],[Ledger 11]]="","",IF(Table1[[#This Row],[Effect 11]]="Dr.",-Table1[[#This Row],[Amount 11]],Table1[[#This Row],[Amount 11]]))</f>
        <v/>
      </c>
      <c r="ED238" t="str">
        <f>IF(Table1[[#This Row],[Ledger 12]]="","","No")</f>
        <v/>
      </c>
      <c r="EE238" t="str">
        <f>IF(Table1[[#This Row],[Ledger 12]]="","",IF(Table1[[#This Row],[Effect 12]]="Dr.","Yes","No"))</f>
        <v/>
      </c>
      <c r="EF238" t="str">
        <f>IF(Table1[[#This Row],[Ledger 12]]="","",Table1[[#This Row],[Ledger 12]])</f>
        <v/>
      </c>
      <c r="EG238" t="str">
        <f>IF(Table1[[#This Row],[Ledger 12]]="","",IF(Table1[[#This Row],[Effect 12]]="Dr.",-Table1[[#This Row],[Amount 12]],Table1[[#This Row],[Amount 12]]))</f>
        <v/>
      </c>
      <c r="EJ238" t="str">
        <f>IF(Table1[[#This Row],[Ledger 13]]="","","No")</f>
        <v/>
      </c>
      <c r="EK238" t="str">
        <f>IF(Table1[[#This Row],[Ledger 13]]="","",IF(Table1[[#This Row],[Effect 13]]="Dr.","Yes","No"))</f>
        <v/>
      </c>
      <c r="EL238" t="str">
        <f>IF(Table1[[#This Row],[Ledger 13]]="","",Table1[[#This Row],[Ledger 13]])</f>
        <v/>
      </c>
      <c r="EM238" t="str">
        <f>IF(Table1[[#This Row],[Ledger 13]]="","",IF(Table1[[#This Row],[Effect 13]]="Dr.",-Table1[[#This Row],[Amount 13]],Table1[[#This Row],[Amount 13]]))</f>
        <v/>
      </c>
      <c r="EP238" t="str">
        <f>IF(Table1[[#This Row],[Ledger 14]]="","","No")</f>
        <v/>
      </c>
      <c r="EQ238" t="str">
        <f>IF(Table1[[#This Row],[Ledger 14]]="","",IF(Table1[[#This Row],[Effect 14]]="Dr.","Yes","No"))</f>
        <v/>
      </c>
      <c r="ER238" t="str">
        <f>IF(Table1[[#This Row],[Ledger 14]]="","",Table1[[#This Row],[Ledger 14]])</f>
        <v/>
      </c>
      <c r="ES238" t="str">
        <f>IF(Table1[[#This Row],[Ledger 14]]="","",IF(Table1[[#This Row],[Effect 14]]="Dr.",-Table1[[#This Row],[Amount 14]],Table1[[#This Row],[Amount 14]]))</f>
        <v/>
      </c>
      <c r="EV238" t="str">
        <f>IF(Table1[[#This Row],[Ledger 15]]="","","No")</f>
        <v/>
      </c>
      <c r="EW238" t="str">
        <f>IF(Table1[[#This Row],[Ledger 15]]="","",IF(Table1[[#This Row],[Effect 15]]="Dr.","Yes","No"))</f>
        <v/>
      </c>
      <c r="EX238" t="str">
        <f>IF(Table1[[#This Row],[Ledger 15]]="","",Table1[[#This Row],[Ledger 15]])</f>
        <v/>
      </c>
      <c r="EY238" t="str">
        <f>IF(Table1[[#This Row],[Ledger 15]]="","",IF(Table1[[#This Row],[Effect 15]]="Dr.",-Table1[[#This Row],[Amount 15]],Table1[[#This Row],[Amount 15]]))</f>
        <v/>
      </c>
      <c r="FD2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8">
        <f>IF(Table1[[#This Row],[Date]]="",0,IF(AND(Table1[[#This Row],[Date]]&gt;=$FE$2,Table1[[#This Row],[Date]]&lt;=$FE$3),0,1))</f>
        <v>0</v>
      </c>
      <c r="FF238">
        <f>IF(Table1[[#This Row],[Date]]="",0,IF(TYPE(VLOOKUP(Table1[[#This Row],[Voucher Type]],Table1[[#All],[Voucher Type Master]],1,FALSE))=16,1,0))</f>
        <v>0</v>
      </c>
      <c r="FG238">
        <f>IF(TYPE(IF(Table1[[#This Row],[Date]]="",0,IF(VLOOKUP(Table1[[#This Row],[Voucher Type]],$FY$5:$FZ$13,2,0)=Table1[[#This Row],[Effect 1]],0,1)))=16,1,0)</f>
        <v>0</v>
      </c>
      <c r="FH2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8">
        <f>IF(LEN(Table1[[#This Row],[Ledger 1]])&gt;0,IF(TYPE(VLOOKUP(Table1[[#This Row],[Ledger 1]],GZ:GZ,1,0))=16,1,0),0)</f>
        <v>0</v>
      </c>
      <c r="FJ238">
        <f>IF(LEN(Table1[[#This Row],[Ledger 2]])&gt;0,IF(TYPE(VLOOKUP(Table1[[#This Row],[Ledger 2]],GZ:GZ,1,0))=16,1,0),0)</f>
        <v>0</v>
      </c>
      <c r="FK238">
        <f>IF(LEN(Table1[[#This Row],[Ledger 3]])&gt;0,IF(TYPE(VLOOKUP(Table1[[#This Row],[Ledger 3]],GZ:GZ,1,0))=16,1,0),0)</f>
        <v>0</v>
      </c>
      <c r="FL238">
        <f>IF(LEN(Table1[[#This Row],[Ledger 4]])&gt;0,IF(TYPE(VLOOKUP(Table1[[#This Row],[Ledger 4]],GZ:GZ,1,0))=16,1,0),0)</f>
        <v>0</v>
      </c>
      <c r="FM238">
        <f>IF(LEN(Table1[[#This Row],[Ledger 5]])&gt;0,IF(TYPE(VLOOKUP(Table1[[#This Row],[Ledger 5]],GZ:GZ,1,0))=16,1,0),0)</f>
        <v>0</v>
      </c>
      <c r="FN238">
        <f>IF(LEN(Table1[[#This Row],[Ledger 6]])&gt;0,IF(TYPE(VLOOKUP(Table1[[#This Row],[Ledger 6]],$GZ:$GZ,1,0))=16,1,0),0)</f>
        <v>0</v>
      </c>
      <c r="FO238">
        <f>IF(LEN(Table1[[#This Row],[Ledger 7]])&gt;0,IF(TYPE(VLOOKUP(Table1[[#This Row],[Ledger 7]],$GZ:$GZ,1,0))=16,1,0),0)</f>
        <v>0</v>
      </c>
      <c r="FP238">
        <f>IF(LEN(Table1[[#This Row],[Ledger 8]])&gt;0,IF(TYPE(VLOOKUP(Table1[[#This Row],[Ledger 8]],$GZ:$GZ,1,0))=16,1,0),0)</f>
        <v>0</v>
      </c>
      <c r="FQ238">
        <f>IF(LEN(Table1[[#This Row],[Ledger 9]])&gt;0,IF(TYPE(VLOOKUP(Table1[[#This Row],[Ledger 9]],$GZ:$GZ,1,0))=16,1,0),0)</f>
        <v>0</v>
      </c>
      <c r="FR238">
        <f>IF(LEN(Table1[[#This Row],[Ledger 10]])&gt;0,IF(TYPE(VLOOKUP(Table1[[#This Row],[Ledger 10]],$GZ:$GZ,1,0))=16,1,0),0)</f>
        <v>0</v>
      </c>
      <c r="FS238">
        <f>IF(LEN(Table1[[#This Row],[Ledger 11]])&gt;0,IF(TYPE(VLOOKUP(Table1[[#This Row],[Ledger 11]],$GZ:$GZ,1,0))=16,1,0),0)</f>
        <v>0</v>
      </c>
      <c r="FT238">
        <f>IF(LEN(Table1[[#This Row],[Ledger 12]])&gt;0,IF(TYPE(VLOOKUP(Table1[[#This Row],[Ledger 12]],$GZ:$GZ,1,0))=16,1,0),0)</f>
        <v>0</v>
      </c>
      <c r="FU238">
        <f>IF(LEN(Table1[[#This Row],[Ledger 13]])&gt;0,IF(TYPE(VLOOKUP(Table1[[#This Row],[Ledger 13]],$GZ:$GZ,1,0))=16,1,0),0)</f>
        <v>0</v>
      </c>
      <c r="FV238">
        <f>IF(LEN(Table1[[#This Row],[Ledger 14]])&gt;0,IF(TYPE(VLOOKUP(Table1[[#This Row],[Ledger 14]],$GZ:$GZ,1,0))=16,1,0),0)</f>
        <v>0</v>
      </c>
      <c r="FW238">
        <f>IF(LEN(Table1[[#This Row],[Ledger 15]])&gt;0,IF(TYPE(VLOOKUP(Table1[[#This Row],[Ledger 15]],$GZ:$GZ,1,0))=16,1,0),0)</f>
        <v>0</v>
      </c>
    </row>
    <row r="239" spans="4:179" ht="33" customHeight="1" x14ac:dyDescent="0.45">
      <c r="D239" s="8">
        <f t="shared" si="12"/>
        <v>234</v>
      </c>
      <c r="E239" s="32"/>
      <c r="F239" s="34"/>
      <c r="G239" s="34"/>
      <c r="H239" s="34"/>
      <c r="I239" s="34"/>
      <c r="J239" s="38"/>
      <c r="K239" s="33"/>
      <c r="L239" s="36"/>
      <c r="M239" s="35"/>
      <c r="N239" s="34"/>
      <c r="O239" s="41"/>
      <c r="P239" s="35"/>
      <c r="Q239" s="34"/>
      <c r="R239" s="37"/>
      <c r="S239" s="35"/>
      <c r="T239" s="34"/>
      <c r="U239" s="37"/>
      <c r="V239" s="35"/>
      <c r="W239" s="34"/>
      <c r="X239" s="37"/>
      <c r="Y239" s="35"/>
      <c r="Z239" s="34"/>
      <c r="AA239" s="37"/>
      <c r="AB239" s="35"/>
      <c r="AC239" s="34"/>
      <c r="AD239" s="37"/>
      <c r="AE239" s="35"/>
      <c r="AF239" s="34"/>
      <c r="AG239" s="37"/>
      <c r="AH239" s="35"/>
      <c r="AI239" s="34"/>
      <c r="AJ239" s="37"/>
      <c r="AK239" s="35"/>
      <c r="AL239" s="34"/>
      <c r="AM239" s="37"/>
      <c r="AN239" s="35"/>
      <c r="AO239" s="34"/>
      <c r="AP239" s="37"/>
      <c r="AQ239" s="35"/>
      <c r="AR239" s="34"/>
      <c r="AS239" s="37"/>
      <c r="AT239" s="35"/>
      <c r="AU239" s="34"/>
      <c r="AV239" s="37"/>
      <c r="AW239" s="35"/>
      <c r="AX239" s="34"/>
      <c r="AY239" s="37"/>
      <c r="AZ239" s="35"/>
      <c r="BA239" s="34"/>
      <c r="BB239" s="37"/>
      <c r="BC2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39" s="7"/>
      <c r="BF239" t="str">
        <f>IF(Table1[[#This Row],[Date]]="","","&amp;lt;VOUCHER REMOTEID="&amp;""""&amp;$A$11&amp;$A$13&amp;ROW()&amp;""""&amp;" VCHTYPE="""&amp;F239&amp;""" ACTION="""&amp;"Create"&amp;"""&amp;gt;")</f>
        <v/>
      </c>
      <c r="BG239" t="str">
        <f>IF(Table1[[#This Row],[Date]]="","",TEXT(Table1[[#This Row],[Date]],"yyyymmdd"))</f>
        <v/>
      </c>
      <c r="BH239" t="str">
        <f>Table1[[#This Row],[Date2]]</f>
        <v/>
      </c>
      <c r="BI239" t="str">
        <f>IF(Table1[[#This Row],[Date]]="","",Table1[[#This Row],[Voucher Type]])</f>
        <v/>
      </c>
      <c r="BJ239" t="str">
        <f>IF(Table1[[#This Row],[Ref No / Invoice No]]="","",Table1[[#This Row],[Ref No / Invoice No]])</f>
        <v/>
      </c>
      <c r="BK239" t="str">
        <f>IF(Table1[[#This Row],[Voucher No]]="","",Table1[[#This Row],[Voucher No]])</f>
        <v/>
      </c>
      <c r="BL239" t="str">
        <f>IF(Table1[[#This Row],[Date]]="","",Table1[[#This Row],[Narration]])</f>
        <v/>
      </c>
      <c r="BM239" t="str">
        <f>IF(Table1[[#This Row],[Date]]="","",$A$11&amp;$A$13&amp;ROW())</f>
        <v/>
      </c>
      <c r="BN239" t="str">
        <f>IF(Table1[[#This Row],[Date]]="","",$A$13)</f>
        <v/>
      </c>
      <c r="BP239" t="str">
        <f>IF(Table1[[#This Row],[Ledger 1]]="","","No")</f>
        <v/>
      </c>
      <c r="BQ239" t="str">
        <f>IF(Table1[[#This Row],[Date]]="","",IF(Table1[[#This Row],[Effect 1]]="Dr.","Yes","No"))</f>
        <v/>
      </c>
      <c r="BR239" t="str">
        <f>IF(Table1[[#This Row],[Date]]="","",Table1[[#This Row],[Ledger 1]])</f>
        <v/>
      </c>
      <c r="BS239" t="str">
        <f>IF(Table1[[#This Row],[Date]]="","",IF(Table1[[#This Row],[Effect 1]]="Dr.",-Table1[[#This Row],[Amount 1]],Table1[[#This Row],[Amount 1]]))</f>
        <v/>
      </c>
      <c r="BV239" t="str">
        <f>IF(Table1[[#This Row],[Ledger 2]]="","","No")</f>
        <v/>
      </c>
      <c r="BW239" t="str">
        <f>IF(Table1[[#This Row],[Date]]="","",IF(Table1[[#This Row],[Effect 2]]="Dr.","Yes","No"))</f>
        <v/>
      </c>
      <c r="BX239" t="str">
        <f>IF(Table1[[#This Row],[Date]]="","",Table1[[#This Row],[Ledger 2]])</f>
        <v/>
      </c>
      <c r="BY239" t="str">
        <f>IF(Table1[[#This Row],[Date]]="","",IF(Table1[[#This Row],[Effect 2]]="Dr.",-Table1[[#This Row],[Amount 2]],Table1[[#This Row],[Amount 2]]))</f>
        <v/>
      </c>
      <c r="CB239" t="str">
        <f>IF(Table1[[#This Row],[Ledger 3]]="","","No")</f>
        <v/>
      </c>
      <c r="CC239" t="str">
        <f>IF(Table1[[#This Row],[Ledger 3]]="","",IF(Table1[[#This Row],[Effect 3]]="Dr.","Yes","No"))</f>
        <v/>
      </c>
      <c r="CD239" t="str">
        <f>IF(Table1[[#This Row],[Ledger 3]]="","",Table1[[#This Row],[Ledger 3]])</f>
        <v/>
      </c>
      <c r="CE239" t="str">
        <f>IF(Table1[[#This Row],[Ledger 3]]="","",IF(Table1[[#This Row],[Effect 3]]="Dr.",-Table1[[#This Row],[Amount 3]],Table1[[#This Row],[Amount 3]]))</f>
        <v/>
      </c>
      <c r="CH239" t="str">
        <f>IF(Table1[[#This Row],[Ledger 4]]="","","No")</f>
        <v/>
      </c>
      <c r="CI239" t="str">
        <f>IF(Table1[[#This Row],[Ledger 4]]="","",IF(Table1[[#This Row],[Effect 4]]="Dr.","Yes","No"))</f>
        <v/>
      </c>
      <c r="CJ239" t="str">
        <f>IF(Table1[[#This Row],[Ledger 4]]="","",Table1[[#This Row],[Ledger 4]])</f>
        <v/>
      </c>
      <c r="CK239" t="str">
        <f>IF(Table1[[#This Row],[Ledger 4]]="","",IF(Table1[[#This Row],[Effect 4]]="Dr.",-Table1[[#This Row],[Amount 4]],Table1[[#This Row],[Amount 4]]))</f>
        <v/>
      </c>
      <c r="CN239" t="str">
        <f>IF(Table1[[#This Row],[Ledger 5]]="","","No")</f>
        <v/>
      </c>
      <c r="CO239" t="str">
        <f>IF(Table1[[#This Row],[Ledger 5]]="","",IF(Table1[[#This Row],[Effect 5]]="Dr.","Yes","No"))</f>
        <v/>
      </c>
      <c r="CP239" t="str">
        <f>IF(Table1[[#This Row],[Ledger 5]]="","",Table1[[#This Row],[Ledger 5]])</f>
        <v/>
      </c>
      <c r="CQ239" t="str">
        <f>IF(Table1[[#This Row],[Ledger 5]]="","",IF(Table1[[#This Row],[Effect 5]]="Dr.",-Table1[[#This Row],[Amount 5]],Table1[[#This Row],[Amount 5]]))</f>
        <v/>
      </c>
      <c r="CT239" t="str">
        <f>IF(Table1[[#This Row],[Ledger 6]]="","","No")</f>
        <v/>
      </c>
      <c r="CU239" t="str">
        <f>IF(Table1[[#This Row],[Ledger 6]]="","",IF(Table1[[#This Row],[Effect 6]]="Dr.","Yes","No"))</f>
        <v/>
      </c>
      <c r="CV239" t="str">
        <f>IF(Table1[[#This Row],[Ledger 6]]="","",Table1[[#This Row],[Ledger 6]])</f>
        <v/>
      </c>
      <c r="CW239" t="str">
        <f>IF(Table1[[#This Row],[Ledger 6]]="","",IF(Table1[[#This Row],[Effect 6]]="Dr.",-Table1[[#This Row],[Amount 6]],Table1[[#This Row],[Amount 6]]))</f>
        <v/>
      </c>
      <c r="CZ239" t="str">
        <f>IF(Table1[[#This Row],[Ledger 7]]="","","No")</f>
        <v/>
      </c>
      <c r="DA239" t="str">
        <f>IF(Table1[[#This Row],[Ledger 7]]="","",IF(Table1[[#This Row],[Effect 7]]="Dr.","Yes","No"))</f>
        <v/>
      </c>
      <c r="DB239" t="str">
        <f>IF(Table1[[#This Row],[Ledger 7]]="","",Table1[[#This Row],[Ledger 7]])</f>
        <v/>
      </c>
      <c r="DC239" t="str">
        <f>IF(Table1[[#This Row],[Ledger 7]]="","",IF(Table1[[#This Row],[Effect 7]]="Dr.",-Table1[[#This Row],[Amount 7]],Table1[[#This Row],[Amount 7]]))</f>
        <v/>
      </c>
      <c r="DF239" t="str">
        <f>IF(Table1[[#This Row],[Ledger 8]]="","","No")</f>
        <v/>
      </c>
      <c r="DG239" t="str">
        <f>IF(Table1[[#This Row],[Ledger 8]]="","",IF(Table1[[#This Row],[Effect 8]]="Dr.","Yes","No"))</f>
        <v/>
      </c>
      <c r="DH239" t="str">
        <f>IF(Table1[[#This Row],[Ledger 8]]="","",Table1[[#This Row],[Ledger 8]])</f>
        <v/>
      </c>
      <c r="DI239" t="str">
        <f>IF(Table1[[#This Row],[Ledger 8]]="","",IF(Table1[[#This Row],[Effect 8]]="Dr.",-Table1[[#This Row],[Amount 8]],Table1[[#This Row],[Amount 8]]))</f>
        <v/>
      </c>
      <c r="DL239" t="str">
        <f>IF(Table1[[#This Row],[Ledger 9]]="","","No")</f>
        <v/>
      </c>
      <c r="DM239" t="str">
        <f>IF(Table1[[#This Row],[Ledger 9]]="","",IF(Table1[[#This Row],[Effect 9]]="Dr.","Yes","No"))</f>
        <v/>
      </c>
      <c r="DN239" t="str">
        <f>IF(Table1[[#This Row],[Ledger 9]]="","",Table1[[#This Row],[Ledger 9]])</f>
        <v/>
      </c>
      <c r="DO239" t="str">
        <f>IF(Table1[[#This Row],[Ledger 9]]="","",IF(Table1[[#This Row],[Effect 9]]="Dr.",-Table1[[#This Row],[Amount 9]],Table1[[#This Row],[Amount 9]]))</f>
        <v/>
      </c>
      <c r="DR239" t="str">
        <f>IF(Table1[[#This Row],[Ledger 10]]="","","No")</f>
        <v/>
      </c>
      <c r="DS239" t="str">
        <f>IF(Table1[[#This Row],[Ledger 10]]="","",IF(Table1[[#This Row],[Effect 10]]="Dr.","Yes","No"))</f>
        <v/>
      </c>
      <c r="DT239" t="str">
        <f>IF(Table1[[#This Row],[Ledger 10]]="","",Table1[[#This Row],[Ledger 10]])</f>
        <v/>
      </c>
      <c r="DU239" t="str">
        <f>IF(Table1[[#This Row],[Ledger 10]]="","",IF(Table1[[#This Row],[Effect 10]]="Dr.",-Table1[[#This Row],[Amount 10]],Table1[[#This Row],[Amount 10]]))</f>
        <v/>
      </c>
      <c r="DX239" t="str">
        <f>IF(Table1[[#This Row],[Ledger 11]]="","","No")</f>
        <v/>
      </c>
      <c r="DY239" t="str">
        <f>IF(Table1[[#This Row],[Ledger 11]]="","",IF(Table1[[#This Row],[Effect 11]]="Dr.","Yes","No"))</f>
        <v/>
      </c>
      <c r="DZ239" t="str">
        <f>IF(Table1[[#This Row],[Ledger 11]]="","",Table1[[#This Row],[Ledger 11]])</f>
        <v/>
      </c>
      <c r="EA239" t="str">
        <f>IF(Table1[[#This Row],[Ledger 11]]="","",IF(Table1[[#This Row],[Effect 11]]="Dr.",-Table1[[#This Row],[Amount 11]],Table1[[#This Row],[Amount 11]]))</f>
        <v/>
      </c>
      <c r="ED239" t="str">
        <f>IF(Table1[[#This Row],[Ledger 12]]="","","No")</f>
        <v/>
      </c>
      <c r="EE239" t="str">
        <f>IF(Table1[[#This Row],[Ledger 12]]="","",IF(Table1[[#This Row],[Effect 12]]="Dr.","Yes","No"))</f>
        <v/>
      </c>
      <c r="EF239" t="str">
        <f>IF(Table1[[#This Row],[Ledger 12]]="","",Table1[[#This Row],[Ledger 12]])</f>
        <v/>
      </c>
      <c r="EG239" t="str">
        <f>IF(Table1[[#This Row],[Ledger 12]]="","",IF(Table1[[#This Row],[Effect 12]]="Dr.",-Table1[[#This Row],[Amount 12]],Table1[[#This Row],[Amount 12]]))</f>
        <v/>
      </c>
      <c r="EJ239" t="str">
        <f>IF(Table1[[#This Row],[Ledger 13]]="","","No")</f>
        <v/>
      </c>
      <c r="EK239" t="str">
        <f>IF(Table1[[#This Row],[Ledger 13]]="","",IF(Table1[[#This Row],[Effect 13]]="Dr.","Yes","No"))</f>
        <v/>
      </c>
      <c r="EL239" t="str">
        <f>IF(Table1[[#This Row],[Ledger 13]]="","",Table1[[#This Row],[Ledger 13]])</f>
        <v/>
      </c>
      <c r="EM239" t="str">
        <f>IF(Table1[[#This Row],[Ledger 13]]="","",IF(Table1[[#This Row],[Effect 13]]="Dr.",-Table1[[#This Row],[Amount 13]],Table1[[#This Row],[Amount 13]]))</f>
        <v/>
      </c>
      <c r="EP239" t="str">
        <f>IF(Table1[[#This Row],[Ledger 14]]="","","No")</f>
        <v/>
      </c>
      <c r="EQ239" t="str">
        <f>IF(Table1[[#This Row],[Ledger 14]]="","",IF(Table1[[#This Row],[Effect 14]]="Dr.","Yes","No"))</f>
        <v/>
      </c>
      <c r="ER239" t="str">
        <f>IF(Table1[[#This Row],[Ledger 14]]="","",Table1[[#This Row],[Ledger 14]])</f>
        <v/>
      </c>
      <c r="ES239" t="str">
        <f>IF(Table1[[#This Row],[Ledger 14]]="","",IF(Table1[[#This Row],[Effect 14]]="Dr.",-Table1[[#This Row],[Amount 14]],Table1[[#This Row],[Amount 14]]))</f>
        <v/>
      </c>
      <c r="EV239" t="str">
        <f>IF(Table1[[#This Row],[Ledger 15]]="","","No")</f>
        <v/>
      </c>
      <c r="EW239" t="str">
        <f>IF(Table1[[#This Row],[Ledger 15]]="","",IF(Table1[[#This Row],[Effect 15]]="Dr.","Yes","No"))</f>
        <v/>
      </c>
      <c r="EX239" t="str">
        <f>IF(Table1[[#This Row],[Ledger 15]]="","",Table1[[#This Row],[Ledger 15]])</f>
        <v/>
      </c>
      <c r="EY239" t="str">
        <f>IF(Table1[[#This Row],[Ledger 15]]="","",IF(Table1[[#This Row],[Effect 15]]="Dr.",-Table1[[#This Row],[Amount 15]],Table1[[#This Row],[Amount 15]]))</f>
        <v/>
      </c>
      <c r="FD2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39">
        <f>IF(Table1[[#This Row],[Date]]="",0,IF(AND(Table1[[#This Row],[Date]]&gt;=$FE$2,Table1[[#This Row],[Date]]&lt;=$FE$3),0,1))</f>
        <v>0</v>
      </c>
      <c r="FF239">
        <f>IF(Table1[[#This Row],[Date]]="",0,IF(TYPE(VLOOKUP(Table1[[#This Row],[Voucher Type]],Table1[[#All],[Voucher Type Master]],1,FALSE))=16,1,0))</f>
        <v>0</v>
      </c>
      <c r="FG239">
        <f>IF(TYPE(IF(Table1[[#This Row],[Date]]="",0,IF(VLOOKUP(Table1[[#This Row],[Voucher Type]],$FY$5:$FZ$13,2,0)=Table1[[#This Row],[Effect 1]],0,1)))=16,1,0)</f>
        <v>0</v>
      </c>
      <c r="FH2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39">
        <f>IF(LEN(Table1[[#This Row],[Ledger 1]])&gt;0,IF(TYPE(VLOOKUP(Table1[[#This Row],[Ledger 1]],GZ:GZ,1,0))=16,1,0),0)</f>
        <v>0</v>
      </c>
      <c r="FJ239">
        <f>IF(LEN(Table1[[#This Row],[Ledger 2]])&gt;0,IF(TYPE(VLOOKUP(Table1[[#This Row],[Ledger 2]],GZ:GZ,1,0))=16,1,0),0)</f>
        <v>0</v>
      </c>
      <c r="FK239">
        <f>IF(LEN(Table1[[#This Row],[Ledger 3]])&gt;0,IF(TYPE(VLOOKUP(Table1[[#This Row],[Ledger 3]],GZ:GZ,1,0))=16,1,0),0)</f>
        <v>0</v>
      </c>
      <c r="FL239">
        <f>IF(LEN(Table1[[#This Row],[Ledger 4]])&gt;0,IF(TYPE(VLOOKUP(Table1[[#This Row],[Ledger 4]],GZ:GZ,1,0))=16,1,0),0)</f>
        <v>0</v>
      </c>
      <c r="FM239">
        <f>IF(LEN(Table1[[#This Row],[Ledger 5]])&gt;0,IF(TYPE(VLOOKUP(Table1[[#This Row],[Ledger 5]],GZ:GZ,1,0))=16,1,0),0)</f>
        <v>0</v>
      </c>
      <c r="FN239">
        <f>IF(LEN(Table1[[#This Row],[Ledger 6]])&gt;0,IF(TYPE(VLOOKUP(Table1[[#This Row],[Ledger 6]],$GZ:$GZ,1,0))=16,1,0),0)</f>
        <v>0</v>
      </c>
      <c r="FO239">
        <f>IF(LEN(Table1[[#This Row],[Ledger 7]])&gt;0,IF(TYPE(VLOOKUP(Table1[[#This Row],[Ledger 7]],$GZ:$GZ,1,0))=16,1,0),0)</f>
        <v>0</v>
      </c>
      <c r="FP239">
        <f>IF(LEN(Table1[[#This Row],[Ledger 8]])&gt;0,IF(TYPE(VLOOKUP(Table1[[#This Row],[Ledger 8]],$GZ:$GZ,1,0))=16,1,0),0)</f>
        <v>0</v>
      </c>
      <c r="FQ239">
        <f>IF(LEN(Table1[[#This Row],[Ledger 9]])&gt;0,IF(TYPE(VLOOKUP(Table1[[#This Row],[Ledger 9]],$GZ:$GZ,1,0))=16,1,0),0)</f>
        <v>0</v>
      </c>
      <c r="FR239">
        <f>IF(LEN(Table1[[#This Row],[Ledger 10]])&gt;0,IF(TYPE(VLOOKUP(Table1[[#This Row],[Ledger 10]],$GZ:$GZ,1,0))=16,1,0),0)</f>
        <v>0</v>
      </c>
      <c r="FS239">
        <f>IF(LEN(Table1[[#This Row],[Ledger 11]])&gt;0,IF(TYPE(VLOOKUP(Table1[[#This Row],[Ledger 11]],$GZ:$GZ,1,0))=16,1,0),0)</f>
        <v>0</v>
      </c>
      <c r="FT239">
        <f>IF(LEN(Table1[[#This Row],[Ledger 12]])&gt;0,IF(TYPE(VLOOKUP(Table1[[#This Row],[Ledger 12]],$GZ:$GZ,1,0))=16,1,0),0)</f>
        <v>0</v>
      </c>
      <c r="FU239">
        <f>IF(LEN(Table1[[#This Row],[Ledger 13]])&gt;0,IF(TYPE(VLOOKUP(Table1[[#This Row],[Ledger 13]],$GZ:$GZ,1,0))=16,1,0),0)</f>
        <v>0</v>
      </c>
      <c r="FV239">
        <f>IF(LEN(Table1[[#This Row],[Ledger 14]])&gt;0,IF(TYPE(VLOOKUP(Table1[[#This Row],[Ledger 14]],$GZ:$GZ,1,0))=16,1,0),0)</f>
        <v>0</v>
      </c>
      <c r="FW239">
        <f>IF(LEN(Table1[[#This Row],[Ledger 15]])&gt;0,IF(TYPE(VLOOKUP(Table1[[#This Row],[Ledger 15]],$GZ:$GZ,1,0))=16,1,0),0)</f>
        <v>0</v>
      </c>
    </row>
    <row r="240" spans="4:179" ht="33" customHeight="1" x14ac:dyDescent="0.45">
      <c r="D240" s="8">
        <f t="shared" si="12"/>
        <v>235</v>
      </c>
      <c r="E240" s="32"/>
      <c r="F240" s="34"/>
      <c r="G240" s="34"/>
      <c r="H240" s="34"/>
      <c r="I240" s="34"/>
      <c r="J240" s="38"/>
      <c r="K240" s="33"/>
      <c r="L240" s="36"/>
      <c r="M240" s="35"/>
      <c r="N240" s="34"/>
      <c r="O240" s="41"/>
      <c r="P240" s="35"/>
      <c r="Q240" s="34"/>
      <c r="R240" s="37"/>
      <c r="S240" s="35"/>
      <c r="T240" s="34"/>
      <c r="U240" s="37"/>
      <c r="V240" s="35"/>
      <c r="W240" s="34"/>
      <c r="X240" s="37"/>
      <c r="Y240" s="35"/>
      <c r="Z240" s="34"/>
      <c r="AA240" s="37"/>
      <c r="AB240" s="35"/>
      <c r="AC240" s="34"/>
      <c r="AD240" s="37"/>
      <c r="AE240" s="35"/>
      <c r="AF240" s="34"/>
      <c r="AG240" s="37"/>
      <c r="AH240" s="35"/>
      <c r="AI240" s="34"/>
      <c r="AJ240" s="37"/>
      <c r="AK240" s="35"/>
      <c r="AL240" s="34"/>
      <c r="AM240" s="37"/>
      <c r="AN240" s="35"/>
      <c r="AO240" s="34"/>
      <c r="AP240" s="37"/>
      <c r="AQ240" s="35"/>
      <c r="AR240" s="34"/>
      <c r="AS240" s="37"/>
      <c r="AT240" s="35"/>
      <c r="AU240" s="34"/>
      <c r="AV240" s="37"/>
      <c r="AW240" s="35"/>
      <c r="AX240" s="34"/>
      <c r="AY240" s="37"/>
      <c r="AZ240" s="35"/>
      <c r="BA240" s="34"/>
      <c r="BB240" s="37"/>
      <c r="BC2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0" s="7"/>
      <c r="BF240" t="str">
        <f>IF(Table1[[#This Row],[Date]]="","","&amp;lt;VOUCHER REMOTEID="&amp;""""&amp;$A$11&amp;$A$13&amp;ROW()&amp;""""&amp;" VCHTYPE="""&amp;F240&amp;""" ACTION="""&amp;"Create"&amp;"""&amp;gt;")</f>
        <v/>
      </c>
      <c r="BG240" t="str">
        <f>IF(Table1[[#This Row],[Date]]="","",TEXT(Table1[[#This Row],[Date]],"yyyymmdd"))</f>
        <v/>
      </c>
      <c r="BH240" t="str">
        <f>Table1[[#This Row],[Date2]]</f>
        <v/>
      </c>
      <c r="BI240" t="str">
        <f>IF(Table1[[#This Row],[Date]]="","",Table1[[#This Row],[Voucher Type]])</f>
        <v/>
      </c>
      <c r="BJ240" t="str">
        <f>IF(Table1[[#This Row],[Ref No / Invoice No]]="","",Table1[[#This Row],[Ref No / Invoice No]])</f>
        <v/>
      </c>
      <c r="BK240" t="str">
        <f>IF(Table1[[#This Row],[Voucher No]]="","",Table1[[#This Row],[Voucher No]])</f>
        <v/>
      </c>
      <c r="BL240" t="str">
        <f>IF(Table1[[#This Row],[Date]]="","",Table1[[#This Row],[Narration]])</f>
        <v/>
      </c>
      <c r="BM240" t="str">
        <f>IF(Table1[[#This Row],[Date]]="","",$A$11&amp;$A$13&amp;ROW())</f>
        <v/>
      </c>
      <c r="BN240" t="str">
        <f>IF(Table1[[#This Row],[Date]]="","",$A$13)</f>
        <v/>
      </c>
      <c r="BP240" t="str">
        <f>IF(Table1[[#This Row],[Ledger 1]]="","","No")</f>
        <v/>
      </c>
      <c r="BQ240" t="str">
        <f>IF(Table1[[#This Row],[Date]]="","",IF(Table1[[#This Row],[Effect 1]]="Dr.","Yes","No"))</f>
        <v/>
      </c>
      <c r="BR240" t="str">
        <f>IF(Table1[[#This Row],[Date]]="","",Table1[[#This Row],[Ledger 1]])</f>
        <v/>
      </c>
      <c r="BS240" t="str">
        <f>IF(Table1[[#This Row],[Date]]="","",IF(Table1[[#This Row],[Effect 1]]="Dr.",-Table1[[#This Row],[Amount 1]],Table1[[#This Row],[Amount 1]]))</f>
        <v/>
      </c>
      <c r="BV240" t="str">
        <f>IF(Table1[[#This Row],[Ledger 2]]="","","No")</f>
        <v/>
      </c>
      <c r="BW240" t="str">
        <f>IF(Table1[[#This Row],[Date]]="","",IF(Table1[[#This Row],[Effect 2]]="Dr.","Yes","No"))</f>
        <v/>
      </c>
      <c r="BX240" t="str">
        <f>IF(Table1[[#This Row],[Date]]="","",Table1[[#This Row],[Ledger 2]])</f>
        <v/>
      </c>
      <c r="BY240" t="str">
        <f>IF(Table1[[#This Row],[Date]]="","",IF(Table1[[#This Row],[Effect 2]]="Dr.",-Table1[[#This Row],[Amount 2]],Table1[[#This Row],[Amount 2]]))</f>
        <v/>
      </c>
      <c r="CB240" t="str">
        <f>IF(Table1[[#This Row],[Ledger 3]]="","","No")</f>
        <v/>
      </c>
      <c r="CC240" t="str">
        <f>IF(Table1[[#This Row],[Ledger 3]]="","",IF(Table1[[#This Row],[Effect 3]]="Dr.","Yes","No"))</f>
        <v/>
      </c>
      <c r="CD240" t="str">
        <f>IF(Table1[[#This Row],[Ledger 3]]="","",Table1[[#This Row],[Ledger 3]])</f>
        <v/>
      </c>
      <c r="CE240" t="str">
        <f>IF(Table1[[#This Row],[Ledger 3]]="","",IF(Table1[[#This Row],[Effect 3]]="Dr.",-Table1[[#This Row],[Amount 3]],Table1[[#This Row],[Amount 3]]))</f>
        <v/>
      </c>
      <c r="CH240" t="str">
        <f>IF(Table1[[#This Row],[Ledger 4]]="","","No")</f>
        <v/>
      </c>
      <c r="CI240" t="str">
        <f>IF(Table1[[#This Row],[Ledger 4]]="","",IF(Table1[[#This Row],[Effect 4]]="Dr.","Yes","No"))</f>
        <v/>
      </c>
      <c r="CJ240" t="str">
        <f>IF(Table1[[#This Row],[Ledger 4]]="","",Table1[[#This Row],[Ledger 4]])</f>
        <v/>
      </c>
      <c r="CK240" t="str">
        <f>IF(Table1[[#This Row],[Ledger 4]]="","",IF(Table1[[#This Row],[Effect 4]]="Dr.",-Table1[[#This Row],[Amount 4]],Table1[[#This Row],[Amount 4]]))</f>
        <v/>
      </c>
      <c r="CN240" t="str">
        <f>IF(Table1[[#This Row],[Ledger 5]]="","","No")</f>
        <v/>
      </c>
      <c r="CO240" t="str">
        <f>IF(Table1[[#This Row],[Ledger 5]]="","",IF(Table1[[#This Row],[Effect 5]]="Dr.","Yes","No"))</f>
        <v/>
      </c>
      <c r="CP240" t="str">
        <f>IF(Table1[[#This Row],[Ledger 5]]="","",Table1[[#This Row],[Ledger 5]])</f>
        <v/>
      </c>
      <c r="CQ240" t="str">
        <f>IF(Table1[[#This Row],[Ledger 5]]="","",IF(Table1[[#This Row],[Effect 5]]="Dr.",-Table1[[#This Row],[Amount 5]],Table1[[#This Row],[Amount 5]]))</f>
        <v/>
      </c>
      <c r="CT240" t="str">
        <f>IF(Table1[[#This Row],[Ledger 6]]="","","No")</f>
        <v/>
      </c>
      <c r="CU240" t="str">
        <f>IF(Table1[[#This Row],[Ledger 6]]="","",IF(Table1[[#This Row],[Effect 6]]="Dr.","Yes","No"))</f>
        <v/>
      </c>
      <c r="CV240" t="str">
        <f>IF(Table1[[#This Row],[Ledger 6]]="","",Table1[[#This Row],[Ledger 6]])</f>
        <v/>
      </c>
      <c r="CW240" t="str">
        <f>IF(Table1[[#This Row],[Ledger 6]]="","",IF(Table1[[#This Row],[Effect 6]]="Dr.",-Table1[[#This Row],[Amount 6]],Table1[[#This Row],[Amount 6]]))</f>
        <v/>
      </c>
      <c r="CZ240" t="str">
        <f>IF(Table1[[#This Row],[Ledger 7]]="","","No")</f>
        <v/>
      </c>
      <c r="DA240" t="str">
        <f>IF(Table1[[#This Row],[Ledger 7]]="","",IF(Table1[[#This Row],[Effect 7]]="Dr.","Yes","No"))</f>
        <v/>
      </c>
      <c r="DB240" t="str">
        <f>IF(Table1[[#This Row],[Ledger 7]]="","",Table1[[#This Row],[Ledger 7]])</f>
        <v/>
      </c>
      <c r="DC240" t="str">
        <f>IF(Table1[[#This Row],[Ledger 7]]="","",IF(Table1[[#This Row],[Effect 7]]="Dr.",-Table1[[#This Row],[Amount 7]],Table1[[#This Row],[Amount 7]]))</f>
        <v/>
      </c>
      <c r="DF240" t="str">
        <f>IF(Table1[[#This Row],[Ledger 8]]="","","No")</f>
        <v/>
      </c>
      <c r="DG240" t="str">
        <f>IF(Table1[[#This Row],[Ledger 8]]="","",IF(Table1[[#This Row],[Effect 8]]="Dr.","Yes","No"))</f>
        <v/>
      </c>
      <c r="DH240" t="str">
        <f>IF(Table1[[#This Row],[Ledger 8]]="","",Table1[[#This Row],[Ledger 8]])</f>
        <v/>
      </c>
      <c r="DI240" t="str">
        <f>IF(Table1[[#This Row],[Ledger 8]]="","",IF(Table1[[#This Row],[Effect 8]]="Dr.",-Table1[[#This Row],[Amount 8]],Table1[[#This Row],[Amount 8]]))</f>
        <v/>
      </c>
      <c r="DL240" t="str">
        <f>IF(Table1[[#This Row],[Ledger 9]]="","","No")</f>
        <v/>
      </c>
      <c r="DM240" t="str">
        <f>IF(Table1[[#This Row],[Ledger 9]]="","",IF(Table1[[#This Row],[Effect 9]]="Dr.","Yes","No"))</f>
        <v/>
      </c>
      <c r="DN240" t="str">
        <f>IF(Table1[[#This Row],[Ledger 9]]="","",Table1[[#This Row],[Ledger 9]])</f>
        <v/>
      </c>
      <c r="DO240" t="str">
        <f>IF(Table1[[#This Row],[Ledger 9]]="","",IF(Table1[[#This Row],[Effect 9]]="Dr.",-Table1[[#This Row],[Amount 9]],Table1[[#This Row],[Amount 9]]))</f>
        <v/>
      </c>
      <c r="DR240" t="str">
        <f>IF(Table1[[#This Row],[Ledger 10]]="","","No")</f>
        <v/>
      </c>
      <c r="DS240" t="str">
        <f>IF(Table1[[#This Row],[Ledger 10]]="","",IF(Table1[[#This Row],[Effect 10]]="Dr.","Yes","No"))</f>
        <v/>
      </c>
      <c r="DT240" t="str">
        <f>IF(Table1[[#This Row],[Ledger 10]]="","",Table1[[#This Row],[Ledger 10]])</f>
        <v/>
      </c>
      <c r="DU240" t="str">
        <f>IF(Table1[[#This Row],[Ledger 10]]="","",IF(Table1[[#This Row],[Effect 10]]="Dr.",-Table1[[#This Row],[Amount 10]],Table1[[#This Row],[Amount 10]]))</f>
        <v/>
      </c>
      <c r="DX240" t="str">
        <f>IF(Table1[[#This Row],[Ledger 11]]="","","No")</f>
        <v/>
      </c>
      <c r="DY240" t="str">
        <f>IF(Table1[[#This Row],[Ledger 11]]="","",IF(Table1[[#This Row],[Effect 11]]="Dr.","Yes","No"))</f>
        <v/>
      </c>
      <c r="DZ240" t="str">
        <f>IF(Table1[[#This Row],[Ledger 11]]="","",Table1[[#This Row],[Ledger 11]])</f>
        <v/>
      </c>
      <c r="EA240" t="str">
        <f>IF(Table1[[#This Row],[Ledger 11]]="","",IF(Table1[[#This Row],[Effect 11]]="Dr.",-Table1[[#This Row],[Amount 11]],Table1[[#This Row],[Amount 11]]))</f>
        <v/>
      </c>
      <c r="ED240" t="str">
        <f>IF(Table1[[#This Row],[Ledger 12]]="","","No")</f>
        <v/>
      </c>
      <c r="EE240" t="str">
        <f>IF(Table1[[#This Row],[Ledger 12]]="","",IF(Table1[[#This Row],[Effect 12]]="Dr.","Yes","No"))</f>
        <v/>
      </c>
      <c r="EF240" t="str">
        <f>IF(Table1[[#This Row],[Ledger 12]]="","",Table1[[#This Row],[Ledger 12]])</f>
        <v/>
      </c>
      <c r="EG240" t="str">
        <f>IF(Table1[[#This Row],[Ledger 12]]="","",IF(Table1[[#This Row],[Effect 12]]="Dr.",-Table1[[#This Row],[Amount 12]],Table1[[#This Row],[Amount 12]]))</f>
        <v/>
      </c>
      <c r="EJ240" t="str">
        <f>IF(Table1[[#This Row],[Ledger 13]]="","","No")</f>
        <v/>
      </c>
      <c r="EK240" t="str">
        <f>IF(Table1[[#This Row],[Ledger 13]]="","",IF(Table1[[#This Row],[Effect 13]]="Dr.","Yes","No"))</f>
        <v/>
      </c>
      <c r="EL240" t="str">
        <f>IF(Table1[[#This Row],[Ledger 13]]="","",Table1[[#This Row],[Ledger 13]])</f>
        <v/>
      </c>
      <c r="EM240" t="str">
        <f>IF(Table1[[#This Row],[Ledger 13]]="","",IF(Table1[[#This Row],[Effect 13]]="Dr.",-Table1[[#This Row],[Amount 13]],Table1[[#This Row],[Amount 13]]))</f>
        <v/>
      </c>
      <c r="EP240" t="str">
        <f>IF(Table1[[#This Row],[Ledger 14]]="","","No")</f>
        <v/>
      </c>
      <c r="EQ240" t="str">
        <f>IF(Table1[[#This Row],[Ledger 14]]="","",IF(Table1[[#This Row],[Effect 14]]="Dr.","Yes","No"))</f>
        <v/>
      </c>
      <c r="ER240" t="str">
        <f>IF(Table1[[#This Row],[Ledger 14]]="","",Table1[[#This Row],[Ledger 14]])</f>
        <v/>
      </c>
      <c r="ES240" t="str">
        <f>IF(Table1[[#This Row],[Ledger 14]]="","",IF(Table1[[#This Row],[Effect 14]]="Dr.",-Table1[[#This Row],[Amount 14]],Table1[[#This Row],[Amount 14]]))</f>
        <v/>
      </c>
      <c r="EV240" t="str">
        <f>IF(Table1[[#This Row],[Ledger 15]]="","","No")</f>
        <v/>
      </c>
      <c r="EW240" t="str">
        <f>IF(Table1[[#This Row],[Ledger 15]]="","",IF(Table1[[#This Row],[Effect 15]]="Dr.","Yes","No"))</f>
        <v/>
      </c>
      <c r="EX240" t="str">
        <f>IF(Table1[[#This Row],[Ledger 15]]="","",Table1[[#This Row],[Ledger 15]])</f>
        <v/>
      </c>
      <c r="EY240" t="str">
        <f>IF(Table1[[#This Row],[Ledger 15]]="","",IF(Table1[[#This Row],[Effect 15]]="Dr.",-Table1[[#This Row],[Amount 15]],Table1[[#This Row],[Amount 15]]))</f>
        <v/>
      </c>
      <c r="FD2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0">
        <f>IF(Table1[[#This Row],[Date]]="",0,IF(AND(Table1[[#This Row],[Date]]&gt;=$FE$2,Table1[[#This Row],[Date]]&lt;=$FE$3),0,1))</f>
        <v>0</v>
      </c>
      <c r="FF240">
        <f>IF(Table1[[#This Row],[Date]]="",0,IF(TYPE(VLOOKUP(Table1[[#This Row],[Voucher Type]],Table1[[#All],[Voucher Type Master]],1,FALSE))=16,1,0))</f>
        <v>0</v>
      </c>
      <c r="FG240">
        <f>IF(TYPE(IF(Table1[[#This Row],[Date]]="",0,IF(VLOOKUP(Table1[[#This Row],[Voucher Type]],$FY$5:$FZ$13,2,0)=Table1[[#This Row],[Effect 1]],0,1)))=16,1,0)</f>
        <v>0</v>
      </c>
      <c r="FH2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0">
        <f>IF(LEN(Table1[[#This Row],[Ledger 1]])&gt;0,IF(TYPE(VLOOKUP(Table1[[#This Row],[Ledger 1]],GZ:GZ,1,0))=16,1,0),0)</f>
        <v>0</v>
      </c>
      <c r="FJ240">
        <f>IF(LEN(Table1[[#This Row],[Ledger 2]])&gt;0,IF(TYPE(VLOOKUP(Table1[[#This Row],[Ledger 2]],GZ:GZ,1,0))=16,1,0),0)</f>
        <v>0</v>
      </c>
      <c r="FK240">
        <f>IF(LEN(Table1[[#This Row],[Ledger 3]])&gt;0,IF(TYPE(VLOOKUP(Table1[[#This Row],[Ledger 3]],GZ:GZ,1,0))=16,1,0),0)</f>
        <v>0</v>
      </c>
      <c r="FL240">
        <f>IF(LEN(Table1[[#This Row],[Ledger 4]])&gt;0,IF(TYPE(VLOOKUP(Table1[[#This Row],[Ledger 4]],GZ:GZ,1,0))=16,1,0),0)</f>
        <v>0</v>
      </c>
      <c r="FM240">
        <f>IF(LEN(Table1[[#This Row],[Ledger 5]])&gt;0,IF(TYPE(VLOOKUP(Table1[[#This Row],[Ledger 5]],GZ:GZ,1,0))=16,1,0),0)</f>
        <v>0</v>
      </c>
      <c r="FN240">
        <f>IF(LEN(Table1[[#This Row],[Ledger 6]])&gt;0,IF(TYPE(VLOOKUP(Table1[[#This Row],[Ledger 6]],$GZ:$GZ,1,0))=16,1,0),0)</f>
        <v>0</v>
      </c>
      <c r="FO240">
        <f>IF(LEN(Table1[[#This Row],[Ledger 7]])&gt;0,IF(TYPE(VLOOKUP(Table1[[#This Row],[Ledger 7]],$GZ:$GZ,1,0))=16,1,0),0)</f>
        <v>0</v>
      </c>
      <c r="FP240">
        <f>IF(LEN(Table1[[#This Row],[Ledger 8]])&gt;0,IF(TYPE(VLOOKUP(Table1[[#This Row],[Ledger 8]],$GZ:$GZ,1,0))=16,1,0),0)</f>
        <v>0</v>
      </c>
      <c r="FQ240">
        <f>IF(LEN(Table1[[#This Row],[Ledger 9]])&gt;0,IF(TYPE(VLOOKUP(Table1[[#This Row],[Ledger 9]],$GZ:$GZ,1,0))=16,1,0),0)</f>
        <v>0</v>
      </c>
      <c r="FR240">
        <f>IF(LEN(Table1[[#This Row],[Ledger 10]])&gt;0,IF(TYPE(VLOOKUP(Table1[[#This Row],[Ledger 10]],$GZ:$GZ,1,0))=16,1,0),0)</f>
        <v>0</v>
      </c>
      <c r="FS240">
        <f>IF(LEN(Table1[[#This Row],[Ledger 11]])&gt;0,IF(TYPE(VLOOKUP(Table1[[#This Row],[Ledger 11]],$GZ:$GZ,1,0))=16,1,0),0)</f>
        <v>0</v>
      </c>
      <c r="FT240">
        <f>IF(LEN(Table1[[#This Row],[Ledger 12]])&gt;0,IF(TYPE(VLOOKUP(Table1[[#This Row],[Ledger 12]],$GZ:$GZ,1,0))=16,1,0),0)</f>
        <v>0</v>
      </c>
      <c r="FU240">
        <f>IF(LEN(Table1[[#This Row],[Ledger 13]])&gt;0,IF(TYPE(VLOOKUP(Table1[[#This Row],[Ledger 13]],$GZ:$GZ,1,0))=16,1,0),0)</f>
        <v>0</v>
      </c>
      <c r="FV240">
        <f>IF(LEN(Table1[[#This Row],[Ledger 14]])&gt;0,IF(TYPE(VLOOKUP(Table1[[#This Row],[Ledger 14]],$GZ:$GZ,1,0))=16,1,0),0)</f>
        <v>0</v>
      </c>
      <c r="FW240">
        <f>IF(LEN(Table1[[#This Row],[Ledger 15]])&gt;0,IF(TYPE(VLOOKUP(Table1[[#This Row],[Ledger 15]],$GZ:$GZ,1,0))=16,1,0),0)</f>
        <v>0</v>
      </c>
    </row>
    <row r="241" spans="4:179" ht="33" customHeight="1" x14ac:dyDescent="0.45">
      <c r="D241" s="8">
        <f t="shared" si="12"/>
        <v>236</v>
      </c>
      <c r="E241" s="32"/>
      <c r="F241" s="34"/>
      <c r="G241" s="34"/>
      <c r="H241" s="34"/>
      <c r="I241" s="34"/>
      <c r="J241" s="38"/>
      <c r="K241" s="33"/>
      <c r="L241" s="36"/>
      <c r="M241" s="35"/>
      <c r="N241" s="34"/>
      <c r="O241" s="41"/>
      <c r="P241" s="35"/>
      <c r="Q241" s="34"/>
      <c r="R241" s="37"/>
      <c r="S241" s="35"/>
      <c r="T241" s="34"/>
      <c r="U241" s="37"/>
      <c r="V241" s="35"/>
      <c r="W241" s="34"/>
      <c r="X241" s="37"/>
      <c r="Y241" s="35"/>
      <c r="Z241" s="34"/>
      <c r="AA241" s="37"/>
      <c r="AB241" s="35"/>
      <c r="AC241" s="34"/>
      <c r="AD241" s="37"/>
      <c r="AE241" s="35"/>
      <c r="AF241" s="34"/>
      <c r="AG241" s="37"/>
      <c r="AH241" s="35"/>
      <c r="AI241" s="34"/>
      <c r="AJ241" s="37"/>
      <c r="AK241" s="35"/>
      <c r="AL241" s="34"/>
      <c r="AM241" s="37"/>
      <c r="AN241" s="35"/>
      <c r="AO241" s="34"/>
      <c r="AP241" s="37"/>
      <c r="AQ241" s="35"/>
      <c r="AR241" s="34"/>
      <c r="AS241" s="37"/>
      <c r="AT241" s="35"/>
      <c r="AU241" s="34"/>
      <c r="AV241" s="37"/>
      <c r="AW241" s="35"/>
      <c r="AX241" s="34"/>
      <c r="AY241" s="37"/>
      <c r="AZ241" s="35"/>
      <c r="BA241" s="34"/>
      <c r="BB241" s="37"/>
      <c r="BC2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1" s="7"/>
      <c r="BF241" t="str">
        <f>IF(Table1[[#This Row],[Date]]="","","&amp;lt;VOUCHER REMOTEID="&amp;""""&amp;$A$11&amp;$A$13&amp;ROW()&amp;""""&amp;" VCHTYPE="""&amp;F241&amp;""" ACTION="""&amp;"Create"&amp;"""&amp;gt;")</f>
        <v/>
      </c>
      <c r="BG241" t="str">
        <f>IF(Table1[[#This Row],[Date]]="","",TEXT(Table1[[#This Row],[Date]],"yyyymmdd"))</f>
        <v/>
      </c>
      <c r="BH241" t="str">
        <f>Table1[[#This Row],[Date2]]</f>
        <v/>
      </c>
      <c r="BI241" t="str">
        <f>IF(Table1[[#This Row],[Date]]="","",Table1[[#This Row],[Voucher Type]])</f>
        <v/>
      </c>
      <c r="BJ241" t="str">
        <f>IF(Table1[[#This Row],[Ref No / Invoice No]]="","",Table1[[#This Row],[Ref No / Invoice No]])</f>
        <v/>
      </c>
      <c r="BK241" t="str">
        <f>IF(Table1[[#This Row],[Voucher No]]="","",Table1[[#This Row],[Voucher No]])</f>
        <v/>
      </c>
      <c r="BL241" t="str">
        <f>IF(Table1[[#This Row],[Date]]="","",Table1[[#This Row],[Narration]])</f>
        <v/>
      </c>
      <c r="BM241" t="str">
        <f>IF(Table1[[#This Row],[Date]]="","",$A$11&amp;$A$13&amp;ROW())</f>
        <v/>
      </c>
      <c r="BN241" t="str">
        <f>IF(Table1[[#This Row],[Date]]="","",$A$13)</f>
        <v/>
      </c>
      <c r="BP241" t="str">
        <f>IF(Table1[[#This Row],[Ledger 1]]="","","No")</f>
        <v/>
      </c>
      <c r="BQ241" t="str">
        <f>IF(Table1[[#This Row],[Date]]="","",IF(Table1[[#This Row],[Effect 1]]="Dr.","Yes","No"))</f>
        <v/>
      </c>
      <c r="BR241" t="str">
        <f>IF(Table1[[#This Row],[Date]]="","",Table1[[#This Row],[Ledger 1]])</f>
        <v/>
      </c>
      <c r="BS241" t="str">
        <f>IF(Table1[[#This Row],[Date]]="","",IF(Table1[[#This Row],[Effect 1]]="Dr.",-Table1[[#This Row],[Amount 1]],Table1[[#This Row],[Amount 1]]))</f>
        <v/>
      </c>
      <c r="BV241" t="str">
        <f>IF(Table1[[#This Row],[Ledger 2]]="","","No")</f>
        <v/>
      </c>
      <c r="BW241" t="str">
        <f>IF(Table1[[#This Row],[Date]]="","",IF(Table1[[#This Row],[Effect 2]]="Dr.","Yes","No"))</f>
        <v/>
      </c>
      <c r="BX241" t="str">
        <f>IF(Table1[[#This Row],[Date]]="","",Table1[[#This Row],[Ledger 2]])</f>
        <v/>
      </c>
      <c r="BY241" t="str">
        <f>IF(Table1[[#This Row],[Date]]="","",IF(Table1[[#This Row],[Effect 2]]="Dr.",-Table1[[#This Row],[Amount 2]],Table1[[#This Row],[Amount 2]]))</f>
        <v/>
      </c>
      <c r="CB241" t="str">
        <f>IF(Table1[[#This Row],[Ledger 3]]="","","No")</f>
        <v/>
      </c>
      <c r="CC241" t="str">
        <f>IF(Table1[[#This Row],[Ledger 3]]="","",IF(Table1[[#This Row],[Effect 3]]="Dr.","Yes","No"))</f>
        <v/>
      </c>
      <c r="CD241" t="str">
        <f>IF(Table1[[#This Row],[Ledger 3]]="","",Table1[[#This Row],[Ledger 3]])</f>
        <v/>
      </c>
      <c r="CE241" t="str">
        <f>IF(Table1[[#This Row],[Ledger 3]]="","",IF(Table1[[#This Row],[Effect 3]]="Dr.",-Table1[[#This Row],[Amount 3]],Table1[[#This Row],[Amount 3]]))</f>
        <v/>
      </c>
      <c r="CH241" t="str">
        <f>IF(Table1[[#This Row],[Ledger 4]]="","","No")</f>
        <v/>
      </c>
      <c r="CI241" t="str">
        <f>IF(Table1[[#This Row],[Ledger 4]]="","",IF(Table1[[#This Row],[Effect 4]]="Dr.","Yes","No"))</f>
        <v/>
      </c>
      <c r="CJ241" t="str">
        <f>IF(Table1[[#This Row],[Ledger 4]]="","",Table1[[#This Row],[Ledger 4]])</f>
        <v/>
      </c>
      <c r="CK241" t="str">
        <f>IF(Table1[[#This Row],[Ledger 4]]="","",IF(Table1[[#This Row],[Effect 4]]="Dr.",-Table1[[#This Row],[Amount 4]],Table1[[#This Row],[Amount 4]]))</f>
        <v/>
      </c>
      <c r="CN241" t="str">
        <f>IF(Table1[[#This Row],[Ledger 5]]="","","No")</f>
        <v/>
      </c>
      <c r="CO241" t="str">
        <f>IF(Table1[[#This Row],[Ledger 5]]="","",IF(Table1[[#This Row],[Effect 5]]="Dr.","Yes","No"))</f>
        <v/>
      </c>
      <c r="CP241" t="str">
        <f>IF(Table1[[#This Row],[Ledger 5]]="","",Table1[[#This Row],[Ledger 5]])</f>
        <v/>
      </c>
      <c r="CQ241" t="str">
        <f>IF(Table1[[#This Row],[Ledger 5]]="","",IF(Table1[[#This Row],[Effect 5]]="Dr.",-Table1[[#This Row],[Amount 5]],Table1[[#This Row],[Amount 5]]))</f>
        <v/>
      </c>
      <c r="CT241" t="str">
        <f>IF(Table1[[#This Row],[Ledger 6]]="","","No")</f>
        <v/>
      </c>
      <c r="CU241" t="str">
        <f>IF(Table1[[#This Row],[Ledger 6]]="","",IF(Table1[[#This Row],[Effect 6]]="Dr.","Yes","No"))</f>
        <v/>
      </c>
      <c r="CV241" t="str">
        <f>IF(Table1[[#This Row],[Ledger 6]]="","",Table1[[#This Row],[Ledger 6]])</f>
        <v/>
      </c>
      <c r="CW241" t="str">
        <f>IF(Table1[[#This Row],[Ledger 6]]="","",IF(Table1[[#This Row],[Effect 6]]="Dr.",-Table1[[#This Row],[Amount 6]],Table1[[#This Row],[Amount 6]]))</f>
        <v/>
      </c>
      <c r="CZ241" t="str">
        <f>IF(Table1[[#This Row],[Ledger 7]]="","","No")</f>
        <v/>
      </c>
      <c r="DA241" t="str">
        <f>IF(Table1[[#This Row],[Ledger 7]]="","",IF(Table1[[#This Row],[Effect 7]]="Dr.","Yes","No"))</f>
        <v/>
      </c>
      <c r="DB241" t="str">
        <f>IF(Table1[[#This Row],[Ledger 7]]="","",Table1[[#This Row],[Ledger 7]])</f>
        <v/>
      </c>
      <c r="DC241" t="str">
        <f>IF(Table1[[#This Row],[Ledger 7]]="","",IF(Table1[[#This Row],[Effect 7]]="Dr.",-Table1[[#This Row],[Amount 7]],Table1[[#This Row],[Amount 7]]))</f>
        <v/>
      </c>
      <c r="DF241" t="str">
        <f>IF(Table1[[#This Row],[Ledger 8]]="","","No")</f>
        <v/>
      </c>
      <c r="DG241" t="str">
        <f>IF(Table1[[#This Row],[Ledger 8]]="","",IF(Table1[[#This Row],[Effect 8]]="Dr.","Yes","No"))</f>
        <v/>
      </c>
      <c r="DH241" t="str">
        <f>IF(Table1[[#This Row],[Ledger 8]]="","",Table1[[#This Row],[Ledger 8]])</f>
        <v/>
      </c>
      <c r="DI241" t="str">
        <f>IF(Table1[[#This Row],[Ledger 8]]="","",IF(Table1[[#This Row],[Effect 8]]="Dr.",-Table1[[#This Row],[Amount 8]],Table1[[#This Row],[Amount 8]]))</f>
        <v/>
      </c>
      <c r="DL241" t="str">
        <f>IF(Table1[[#This Row],[Ledger 9]]="","","No")</f>
        <v/>
      </c>
      <c r="DM241" t="str">
        <f>IF(Table1[[#This Row],[Ledger 9]]="","",IF(Table1[[#This Row],[Effect 9]]="Dr.","Yes","No"))</f>
        <v/>
      </c>
      <c r="DN241" t="str">
        <f>IF(Table1[[#This Row],[Ledger 9]]="","",Table1[[#This Row],[Ledger 9]])</f>
        <v/>
      </c>
      <c r="DO241" t="str">
        <f>IF(Table1[[#This Row],[Ledger 9]]="","",IF(Table1[[#This Row],[Effect 9]]="Dr.",-Table1[[#This Row],[Amount 9]],Table1[[#This Row],[Amount 9]]))</f>
        <v/>
      </c>
      <c r="DR241" t="str">
        <f>IF(Table1[[#This Row],[Ledger 10]]="","","No")</f>
        <v/>
      </c>
      <c r="DS241" t="str">
        <f>IF(Table1[[#This Row],[Ledger 10]]="","",IF(Table1[[#This Row],[Effect 10]]="Dr.","Yes","No"))</f>
        <v/>
      </c>
      <c r="DT241" t="str">
        <f>IF(Table1[[#This Row],[Ledger 10]]="","",Table1[[#This Row],[Ledger 10]])</f>
        <v/>
      </c>
      <c r="DU241" t="str">
        <f>IF(Table1[[#This Row],[Ledger 10]]="","",IF(Table1[[#This Row],[Effect 10]]="Dr.",-Table1[[#This Row],[Amount 10]],Table1[[#This Row],[Amount 10]]))</f>
        <v/>
      </c>
      <c r="DX241" t="str">
        <f>IF(Table1[[#This Row],[Ledger 11]]="","","No")</f>
        <v/>
      </c>
      <c r="DY241" t="str">
        <f>IF(Table1[[#This Row],[Ledger 11]]="","",IF(Table1[[#This Row],[Effect 11]]="Dr.","Yes","No"))</f>
        <v/>
      </c>
      <c r="DZ241" t="str">
        <f>IF(Table1[[#This Row],[Ledger 11]]="","",Table1[[#This Row],[Ledger 11]])</f>
        <v/>
      </c>
      <c r="EA241" t="str">
        <f>IF(Table1[[#This Row],[Ledger 11]]="","",IF(Table1[[#This Row],[Effect 11]]="Dr.",-Table1[[#This Row],[Amount 11]],Table1[[#This Row],[Amount 11]]))</f>
        <v/>
      </c>
      <c r="ED241" t="str">
        <f>IF(Table1[[#This Row],[Ledger 12]]="","","No")</f>
        <v/>
      </c>
      <c r="EE241" t="str">
        <f>IF(Table1[[#This Row],[Ledger 12]]="","",IF(Table1[[#This Row],[Effect 12]]="Dr.","Yes","No"))</f>
        <v/>
      </c>
      <c r="EF241" t="str">
        <f>IF(Table1[[#This Row],[Ledger 12]]="","",Table1[[#This Row],[Ledger 12]])</f>
        <v/>
      </c>
      <c r="EG241" t="str">
        <f>IF(Table1[[#This Row],[Ledger 12]]="","",IF(Table1[[#This Row],[Effect 12]]="Dr.",-Table1[[#This Row],[Amount 12]],Table1[[#This Row],[Amount 12]]))</f>
        <v/>
      </c>
      <c r="EJ241" t="str">
        <f>IF(Table1[[#This Row],[Ledger 13]]="","","No")</f>
        <v/>
      </c>
      <c r="EK241" t="str">
        <f>IF(Table1[[#This Row],[Ledger 13]]="","",IF(Table1[[#This Row],[Effect 13]]="Dr.","Yes","No"))</f>
        <v/>
      </c>
      <c r="EL241" t="str">
        <f>IF(Table1[[#This Row],[Ledger 13]]="","",Table1[[#This Row],[Ledger 13]])</f>
        <v/>
      </c>
      <c r="EM241" t="str">
        <f>IF(Table1[[#This Row],[Ledger 13]]="","",IF(Table1[[#This Row],[Effect 13]]="Dr.",-Table1[[#This Row],[Amount 13]],Table1[[#This Row],[Amount 13]]))</f>
        <v/>
      </c>
      <c r="EP241" t="str">
        <f>IF(Table1[[#This Row],[Ledger 14]]="","","No")</f>
        <v/>
      </c>
      <c r="EQ241" t="str">
        <f>IF(Table1[[#This Row],[Ledger 14]]="","",IF(Table1[[#This Row],[Effect 14]]="Dr.","Yes","No"))</f>
        <v/>
      </c>
      <c r="ER241" t="str">
        <f>IF(Table1[[#This Row],[Ledger 14]]="","",Table1[[#This Row],[Ledger 14]])</f>
        <v/>
      </c>
      <c r="ES241" t="str">
        <f>IF(Table1[[#This Row],[Ledger 14]]="","",IF(Table1[[#This Row],[Effect 14]]="Dr.",-Table1[[#This Row],[Amount 14]],Table1[[#This Row],[Amount 14]]))</f>
        <v/>
      </c>
      <c r="EV241" t="str">
        <f>IF(Table1[[#This Row],[Ledger 15]]="","","No")</f>
        <v/>
      </c>
      <c r="EW241" t="str">
        <f>IF(Table1[[#This Row],[Ledger 15]]="","",IF(Table1[[#This Row],[Effect 15]]="Dr.","Yes","No"))</f>
        <v/>
      </c>
      <c r="EX241" t="str">
        <f>IF(Table1[[#This Row],[Ledger 15]]="","",Table1[[#This Row],[Ledger 15]])</f>
        <v/>
      </c>
      <c r="EY241" t="str">
        <f>IF(Table1[[#This Row],[Ledger 15]]="","",IF(Table1[[#This Row],[Effect 15]]="Dr.",-Table1[[#This Row],[Amount 15]],Table1[[#This Row],[Amount 15]]))</f>
        <v/>
      </c>
      <c r="FD2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1">
        <f>IF(Table1[[#This Row],[Date]]="",0,IF(AND(Table1[[#This Row],[Date]]&gt;=$FE$2,Table1[[#This Row],[Date]]&lt;=$FE$3),0,1))</f>
        <v>0</v>
      </c>
      <c r="FF241">
        <f>IF(Table1[[#This Row],[Date]]="",0,IF(TYPE(VLOOKUP(Table1[[#This Row],[Voucher Type]],Table1[[#All],[Voucher Type Master]],1,FALSE))=16,1,0))</f>
        <v>0</v>
      </c>
      <c r="FG241">
        <f>IF(TYPE(IF(Table1[[#This Row],[Date]]="",0,IF(VLOOKUP(Table1[[#This Row],[Voucher Type]],$FY$5:$FZ$13,2,0)=Table1[[#This Row],[Effect 1]],0,1)))=16,1,0)</f>
        <v>0</v>
      </c>
      <c r="FH2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1">
        <f>IF(LEN(Table1[[#This Row],[Ledger 1]])&gt;0,IF(TYPE(VLOOKUP(Table1[[#This Row],[Ledger 1]],GZ:GZ,1,0))=16,1,0),0)</f>
        <v>0</v>
      </c>
      <c r="FJ241">
        <f>IF(LEN(Table1[[#This Row],[Ledger 2]])&gt;0,IF(TYPE(VLOOKUP(Table1[[#This Row],[Ledger 2]],GZ:GZ,1,0))=16,1,0),0)</f>
        <v>0</v>
      </c>
      <c r="FK241">
        <f>IF(LEN(Table1[[#This Row],[Ledger 3]])&gt;0,IF(TYPE(VLOOKUP(Table1[[#This Row],[Ledger 3]],GZ:GZ,1,0))=16,1,0),0)</f>
        <v>0</v>
      </c>
      <c r="FL241">
        <f>IF(LEN(Table1[[#This Row],[Ledger 4]])&gt;0,IF(TYPE(VLOOKUP(Table1[[#This Row],[Ledger 4]],GZ:GZ,1,0))=16,1,0),0)</f>
        <v>0</v>
      </c>
      <c r="FM241">
        <f>IF(LEN(Table1[[#This Row],[Ledger 5]])&gt;0,IF(TYPE(VLOOKUP(Table1[[#This Row],[Ledger 5]],GZ:GZ,1,0))=16,1,0),0)</f>
        <v>0</v>
      </c>
      <c r="FN241">
        <f>IF(LEN(Table1[[#This Row],[Ledger 6]])&gt;0,IF(TYPE(VLOOKUP(Table1[[#This Row],[Ledger 6]],$GZ:$GZ,1,0))=16,1,0),0)</f>
        <v>0</v>
      </c>
      <c r="FO241">
        <f>IF(LEN(Table1[[#This Row],[Ledger 7]])&gt;0,IF(TYPE(VLOOKUP(Table1[[#This Row],[Ledger 7]],$GZ:$GZ,1,0))=16,1,0),0)</f>
        <v>0</v>
      </c>
      <c r="FP241">
        <f>IF(LEN(Table1[[#This Row],[Ledger 8]])&gt;0,IF(TYPE(VLOOKUP(Table1[[#This Row],[Ledger 8]],$GZ:$GZ,1,0))=16,1,0),0)</f>
        <v>0</v>
      </c>
      <c r="FQ241">
        <f>IF(LEN(Table1[[#This Row],[Ledger 9]])&gt;0,IF(TYPE(VLOOKUP(Table1[[#This Row],[Ledger 9]],$GZ:$GZ,1,0))=16,1,0),0)</f>
        <v>0</v>
      </c>
      <c r="FR241">
        <f>IF(LEN(Table1[[#This Row],[Ledger 10]])&gt;0,IF(TYPE(VLOOKUP(Table1[[#This Row],[Ledger 10]],$GZ:$GZ,1,0))=16,1,0),0)</f>
        <v>0</v>
      </c>
      <c r="FS241">
        <f>IF(LEN(Table1[[#This Row],[Ledger 11]])&gt;0,IF(TYPE(VLOOKUP(Table1[[#This Row],[Ledger 11]],$GZ:$GZ,1,0))=16,1,0),0)</f>
        <v>0</v>
      </c>
      <c r="FT241">
        <f>IF(LEN(Table1[[#This Row],[Ledger 12]])&gt;0,IF(TYPE(VLOOKUP(Table1[[#This Row],[Ledger 12]],$GZ:$GZ,1,0))=16,1,0),0)</f>
        <v>0</v>
      </c>
      <c r="FU241">
        <f>IF(LEN(Table1[[#This Row],[Ledger 13]])&gt;0,IF(TYPE(VLOOKUP(Table1[[#This Row],[Ledger 13]],$GZ:$GZ,1,0))=16,1,0),0)</f>
        <v>0</v>
      </c>
      <c r="FV241">
        <f>IF(LEN(Table1[[#This Row],[Ledger 14]])&gt;0,IF(TYPE(VLOOKUP(Table1[[#This Row],[Ledger 14]],$GZ:$GZ,1,0))=16,1,0),0)</f>
        <v>0</v>
      </c>
      <c r="FW241">
        <f>IF(LEN(Table1[[#This Row],[Ledger 15]])&gt;0,IF(TYPE(VLOOKUP(Table1[[#This Row],[Ledger 15]],$GZ:$GZ,1,0))=16,1,0),0)</f>
        <v>0</v>
      </c>
    </row>
    <row r="242" spans="4:179" ht="33" customHeight="1" x14ac:dyDescent="0.45">
      <c r="D242" s="8">
        <f t="shared" si="12"/>
        <v>237</v>
      </c>
      <c r="E242" s="32"/>
      <c r="F242" s="34"/>
      <c r="G242" s="34"/>
      <c r="H242" s="34"/>
      <c r="I242" s="34"/>
      <c r="J242" s="38"/>
      <c r="K242" s="33"/>
      <c r="L242" s="36"/>
      <c r="M242" s="35"/>
      <c r="N242" s="34"/>
      <c r="O242" s="41"/>
      <c r="P242" s="35"/>
      <c r="Q242" s="34"/>
      <c r="R242" s="37"/>
      <c r="S242" s="35"/>
      <c r="T242" s="34"/>
      <c r="U242" s="37"/>
      <c r="V242" s="35"/>
      <c r="W242" s="34"/>
      <c r="X242" s="37"/>
      <c r="Y242" s="35"/>
      <c r="Z242" s="34"/>
      <c r="AA242" s="37"/>
      <c r="AB242" s="35"/>
      <c r="AC242" s="34"/>
      <c r="AD242" s="37"/>
      <c r="AE242" s="35"/>
      <c r="AF242" s="34"/>
      <c r="AG242" s="37"/>
      <c r="AH242" s="35"/>
      <c r="AI242" s="34"/>
      <c r="AJ242" s="37"/>
      <c r="AK242" s="35"/>
      <c r="AL242" s="34"/>
      <c r="AM242" s="37"/>
      <c r="AN242" s="35"/>
      <c r="AO242" s="34"/>
      <c r="AP242" s="37"/>
      <c r="AQ242" s="35"/>
      <c r="AR242" s="34"/>
      <c r="AS242" s="37"/>
      <c r="AT242" s="35"/>
      <c r="AU242" s="34"/>
      <c r="AV242" s="37"/>
      <c r="AW242" s="35"/>
      <c r="AX242" s="34"/>
      <c r="AY242" s="37"/>
      <c r="AZ242" s="35"/>
      <c r="BA242" s="34"/>
      <c r="BB242" s="37"/>
      <c r="BC2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2" s="7"/>
      <c r="BF242" t="str">
        <f>IF(Table1[[#This Row],[Date]]="","","&amp;lt;VOUCHER REMOTEID="&amp;""""&amp;$A$11&amp;$A$13&amp;ROW()&amp;""""&amp;" VCHTYPE="""&amp;F242&amp;""" ACTION="""&amp;"Create"&amp;"""&amp;gt;")</f>
        <v/>
      </c>
      <c r="BG242" t="str">
        <f>IF(Table1[[#This Row],[Date]]="","",TEXT(Table1[[#This Row],[Date]],"yyyymmdd"))</f>
        <v/>
      </c>
      <c r="BH242" t="str">
        <f>Table1[[#This Row],[Date2]]</f>
        <v/>
      </c>
      <c r="BI242" t="str">
        <f>IF(Table1[[#This Row],[Date]]="","",Table1[[#This Row],[Voucher Type]])</f>
        <v/>
      </c>
      <c r="BJ242" t="str">
        <f>IF(Table1[[#This Row],[Ref No / Invoice No]]="","",Table1[[#This Row],[Ref No / Invoice No]])</f>
        <v/>
      </c>
      <c r="BK242" t="str">
        <f>IF(Table1[[#This Row],[Voucher No]]="","",Table1[[#This Row],[Voucher No]])</f>
        <v/>
      </c>
      <c r="BL242" t="str">
        <f>IF(Table1[[#This Row],[Date]]="","",Table1[[#This Row],[Narration]])</f>
        <v/>
      </c>
      <c r="BM242" t="str">
        <f>IF(Table1[[#This Row],[Date]]="","",$A$11&amp;$A$13&amp;ROW())</f>
        <v/>
      </c>
      <c r="BN242" t="str">
        <f>IF(Table1[[#This Row],[Date]]="","",$A$13)</f>
        <v/>
      </c>
      <c r="BP242" t="str">
        <f>IF(Table1[[#This Row],[Ledger 1]]="","","No")</f>
        <v/>
      </c>
      <c r="BQ242" t="str">
        <f>IF(Table1[[#This Row],[Date]]="","",IF(Table1[[#This Row],[Effect 1]]="Dr.","Yes","No"))</f>
        <v/>
      </c>
      <c r="BR242" t="str">
        <f>IF(Table1[[#This Row],[Date]]="","",Table1[[#This Row],[Ledger 1]])</f>
        <v/>
      </c>
      <c r="BS242" t="str">
        <f>IF(Table1[[#This Row],[Date]]="","",IF(Table1[[#This Row],[Effect 1]]="Dr.",-Table1[[#This Row],[Amount 1]],Table1[[#This Row],[Amount 1]]))</f>
        <v/>
      </c>
      <c r="BV242" t="str">
        <f>IF(Table1[[#This Row],[Ledger 2]]="","","No")</f>
        <v/>
      </c>
      <c r="BW242" t="str">
        <f>IF(Table1[[#This Row],[Date]]="","",IF(Table1[[#This Row],[Effect 2]]="Dr.","Yes","No"))</f>
        <v/>
      </c>
      <c r="BX242" t="str">
        <f>IF(Table1[[#This Row],[Date]]="","",Table1[[#This Row],[Ledger 2]])</f>
        <v/>
      </c>
      <c r="BY242" t="str">
        <f>IF(Table1[[#This Row],[Date]]="","",IF(Table1[[#This Row],[Effect 2]]="Dr.",-Table1[[#This Row],[Amount 2]],Table1[[#This Row],[Amount 2]]))</f>
        <v/>
      </c>
      <c r="CB242" t="str">
        <f>IF(Table1[[#This Row],[Ledger 3]]="","","No")</f>
        <v/>
      </c>
      <c r="CC242" t="str">
        <f>IF(Table1[[#This Row],[Ledger 3]]="","",IF(Table1[[#This Row],[Effect 3]]="Dr.","Yes","No"))</f>
        <v/>
      </c>
      <c r="CD242" t="str">
        <f>IF(Table1[[#This Row],[Ledger 3]]="","",Table1[[#This Row],[Ledger 3]])</f>
        <v/>
      </c>
      <c r="CE242" t="str">
        <f>IF(Table1[[#This Row],[Ledger 3]]="","",IF(Table1[[#This Row],[Effect 3]]="Dr.",-Table1[[#This Row],[Amount 3]],Table1[[#This Row],[Amount 3]]))</f>
        <v/>
      </c>
      <c r="CH242" t="str">
        <f>IF(Table1[[#This Row],[Ledger 4]]="","","No")</f>
        <v/>
      </c>
      <c r="CI242" t="str">
        <f>IF(Table1[[#This Row],[Ledger 4]]="","",IF(Table1[[#This Row],[Effect 4]]="Dr.","Yes","No"))</f>
        <v/>
      </c>
      <c r="CJ242" t="str">
        <f>IF(Table1[[#This Row],[Ledger 4]]="","",Table1[[#This Row],[Ledger 4]])</f>
        <v/>
      </c>
      <c r="CK242" t="str">
        <f>IF(Table1[[#This Row],[Ledger 4]]="","",IF(Table1[[#This Row],[Effect 4]]="Dr.",-Table1[[#This Row],[Amount 4]],Table1[[#This Row],[Amount 4]]))</f>
        <v/>
      </c>
      <c r="CN242" t="str">
        <f>IF(Table1[[#This Row],[Ledger 5]]="","","No")</f>
        <v/>
      </c>
      <c r="CO242" t="str">
        <f>IF(Table1[[#This Row],[Ledger 5]]="","",IF(Table1[[#This Row],[Effect 5]]="Dr.","Yes","No"))</f>
        <v/>
      </c>
      <c r="CP242" t="str">
        <f>IF(Table1[[#This Row],[Ledger 5]]="","",Table1[[#This Row],[Ledger 5]])</f>
        <v/>
      </c>
      <c r="CQ242" t="str">
        <f>IF(Table1[[#This Row],[Ledger 5]]="","",IF(Table1[[#This Row],[Effect 5]]="Dr.",-Table1[[#This Row],[Amount 5]],Table1[[#This Row],[Amount 5]]))</f>
        <v/>
      </c>
      <c r="CT242" t="str">
        <f>IF(Table1[[#This Row],[Ledger 6]]="","","No")</f>
        <v/>
      </c>
      <c r="CU242" t="str">
        <f>IF(Table1[[#This Row],[Ledger 6]]="","",IF(Table1[[#This Row],[Effect 6]]="Dr.","Yes","No"))</f>
        <v/>
      </c>
      <c r="CV242" t="str">
        <f>IF(Table1[[#This Row],[Ledger 6]]="","",Table1[[#This Row],[Ledger 6]])</f>
        <v/>
      </c>
      <c r="CW242" t="str">
        <f>IF(Table1[[#This Row],[Ledger 6]]="","",IF(Table1[[#This Row],[Effect 6]]="Dr.",-Table1[[#This Row],[Amount 6]],Table1[[#This Row],[Amount 6]]))</f>
        <v/>
      </c>
      <c r="CZ242" t="str">
        <f>IF(Table1[[#This Row],[Ledger 7]]="","","No")</f>
        <v/>
      </c>
      <c r="DA242" t="str">
        <f>IF(Table1[[#This Row],[Ledger 7]]="","",IF(Table1[[#This Row],[Effect 7]]="Dr.","Yes","No"))</f>
        <v/>
      </c>
      <c r="DB242" t="str">
        <f>IF(Table1[[#This Row],[Ledger 7]]="","",Table1[[#This Row],[Ledger 7]])</f>
        <v/>
      </c>
      <c r="DC242" t="str">
        <f>IF(Table1[[#This Row],[Ledger 7]]="","",IF(Table1[[#This Row],[Effect 7]]="Dr.",-Table1[[#This Row],[Amount 7]],Table1[[#This Row],[Amount 7]]))</f>
        <v/>
      </c>
      <c r="DF242" t="str">
        <f>IF(Table1[[#This Row],[Ledger 8]]="","","No")</f>
        <v/>
      </c>
      <c r="DG242" t="str">
        <f>IF(Table1[[#This Row],[Ledger 8]]="","",IF(Table1[[#This Row],[Effect 8]]="Dr.","Yes","No"))</f>
        <v/>
      </c>
      <c r="DH242" t="str">
        <f>IF(Table1[[#This Row],[Ledger 8]]="","",Table1[[#This Row],[Ledger 8]])</f>
        <v/>
      </c>
      <c r="DI242" t="str">
        <f>IF(Table1[[#This Row],[Ledger 8]]="","",IF(Table1[[#This Row],[Effect 8]]="Dr.",-Table1[[#This Row],[Amount 8]],Table1[[#This Row],[Amount 8]]))</f>
        <v/>
      </c>
      <c r="DL242" t="str">
        <f>IF(Table1[[#This Row],[Ledger 9]]="","","No")</f>
        <v/>
      </c>
      <c r="DM242" t="str">
        <f>IF(Table1[[#This Row],[Ledger 9]]="","",IF(Table1[[#This Row],[Effect 9]]="Dr.","Yes","No"))</f>
        <v/>
      </c>
      <c r="DN242" t="str">
        <f>IF(Table1[[#This Row],[Ledger 9]]="","",Table1[[#This Row],[Ledger 9]])</f>
        <v/>
      </c>
      <c r="DO242" t="str">
        <f>IF(Table1[[#This Row],[Ledger 9]]="","",IF(Table1[[#This Row],[Effect 9]]="Dr.",-Table1[[#This Row],[Amount 9]],Table1[[#This Row],[Amount 9]]))</f>
        <v/>
      </c>
      <c r="DR242" t="str">
        <f>IF(Table1[[#This Row],[Ledger 10]]="","","No")</f>
        <v/>
      </c>
      <c r="DS242" t="str">
        <f>IF(Table1[[#This Row],[Ledger 10]]="","",IF(Table1[[#This Row],[Effect 10]]="Dr.","Yes","No"))</f>
        <v/>
      </c>
      <c r="DT242" t="str">
        <f>IF(Table1[[#This Row],[Ledger 10]]="","",Table1[[#This Row],[Ledger 10]])</f>
        <v/>
      </c>
      <c r="DU242" t="str">
        <f>IF(Table1[[#This Row],[Ledger 10]]="","",IF(Table1[[#This Row],[Effect 10]]="Dr.",-Table1[[#This Row],[Amount 10]],Table1[[#This Row],[Amount 10]]))</f>
        <v/>
      </c>
      <c r="DX242" t="str">
        <f>IF(Table1[[#This Row],[Ledger 11]]="","","No")</f>
        <v/>
      </c>
      <c r="DY242" t="str">
        <f>IF(Table1[[#This Row],[Ledger 11]]="","",IF(Table1[[#This Row],[Effect 11]]="Dr.","Yes","No"))</f>
        <v/>
      </c>
      <c r="DZ242" t="str">
        <f>IF(Table1[[#This Row],[Ledger 11]]="","",Table1[[#This Row],[Ledger 11]])</f>
        <v/>
      </c>
      <c r="EA242" t="str">
        <f>IF(Table1[[#This Row],[Ledger 11]]="","",IF(Table1[[#This Row],[Effect 11]]="Dr.",-Table1[[#This Row],[Amount 11]],Table1[[#This Row],[Amount 11]]))</f>
        <v/>
      </c>
      <c r="ED242" t="str">
        <f>IF(Table1[[#This Row],[Ledger 12]]="","","No")</f>
        <v/>
      </c>
      <c r="EE242" t="str">
        <f>IF(Table1[[#This Row],[Ledger 12]]="","",IF(Table1[[#This Row],[Effect 12]]="Dr.","Yes","No"))</f>
        <v/>
      </c>
      <c r="EF242" t="str">
        <f>IF(Table1[[#This Row],[Ledger 12]]="","",Table1[[#This Row],[Ledger 12]])</f>
        <v/>
      </c>
      <c r="EG242" t="str">
        <f>IF(Table1[[#This Row],[Ledger 12]]="","",IF(Table1[[#This Row],[Effect 12]]="Dr.",-Table1[[#This Row],[Amount 12]],Table1[[#This Row],[Amount 12]]))</f>
        <v/>
      </c>
      <c r="EJ242" t="str">
        <f>IF(Table1[[#This Row],[Ledger 13]]="","","No")</f>
        <v/>
      </c>
      <c r="EK242" t="str">
        <f>IF(Table1[[#This Row],[Ledger 13]]="","",IF(Table1[[#This Row],[Effect 13]]="Dr.","Yes","No"))</f>
        <v/>
      </c>
      <c r="EL242" t="str">
        <f>IF(Table1[[#This Row],[Ledger 13]]="","",Table1[[#This Row],[Ledger 13]])</f>
        <v/>
      </c>
      <c r="EM242" t="str">
        <f>IF(Table1[[#This Row],[Ledger 13]]="","",IF(Table1[[#This Row],[Effect 13]]="Dr.",-Table1[[#This Row],[Amount 13]],Table1[[#This Row],[Amount 13]]))</f>
        <v/>
      </c>
      <c r="EP242" t="str">
        <f>IF(Table1[[#This Row],[Ledger 14]]="","","No")</f>
        <v/>
      </c>
      <c r="EQ242" t="str">
        <f>IF(Table1[[#This Row],[Ledger 14]]="","",IF(Table1[[#This Row],[Effect 14]]="Dr.","Yes","No"))</f>
        <v/>
      </c>
      <c r="ER242" t="str">
        <f>IF(Table1[[#This Row],[Ledger 14]]="","",Table1[[#This Row],[Ledger 14]])</f>
        <v/>
      </c>
      <c r="ES242" t="str">
        <f>IF(Table1[[#This Row],[Ledger 14]]="","",IF(Table1[[#This Row],[Effect 14]]="Dr.",-Table1[[#This Row],[Amount 14]],Table1[[#This Row],[Amount 14]]))</f>
        <v/>
      </c>
      <c r="EV242" t="str">
        <f>IF(Table1[[#This Row],[Ledger 15]]="","","No")</f>
        <v/>
      </c>
      <c r="EW242" t="str">
        <f>IF(Table1[[#This Row],[Ledger 15]]="","",IF(Table1[[#This Row],[Effect 15]]="Dr.","Yes","No"))</f>
        <v/>
      </c>
      <c r="EX242" t="str">
        <f>IF(Table1[[#This Row],[Ledger 15]]="","",Table1[[#This Row],[Ledger 15]])</f>
        <v/>
      </c>
      <c r="EY242" t="str">
        <f>IF(Table1[[#This Row],[Ledger 15]]="","",IF(Table1[[#This Row],[Effect 15]]="Dr.",-Table1[[#This Row],[Amount 15]],Table1[[#This Row],[Amount 15]]))</f>
        <v/>
      </c>
      <c r="FD2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2">
        <f>IF(Table1[[#This Row],[Date]]="",0,IF(AND(Table1[[#This Row],[Date]]&gt;=$FE$2,Table1[[#This Row],[Date]]&lt;=$FE$3),0,1))</f>
        <v>0</v>
      </c>
      <c r="FF242">
        <f>IF(Table1[[#This Row],[Date]]="",0,IF(TYPE(VLOOKUP(Table1[[#This Row],[Voucher Type]],Table1[[#All],[Voucher Type Master]],1,FALSE))=16,1,0))</f>
        <v>0</v>
      </c>
      <c r="FG242">
        <f>IF(TYPE(IF(Table1[[#This Row],[Date]]="",0,IF(VLOOKUP(Table1[[#This Row],[Voucher Type]],$FY$5:$FZ$13,2,0)=Table1[[#This Row],[Effect 1]],0,1)))=16,1,0)</f>
        <v>0</v>
      </c>
      <c r="FH2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2">
        <f>IF(LEN(Table1[[#This Row],[Ledger 1]])&gt;0,IF(TYPE(VLOOKUP(Table1[[#This Row],[Ledger 1]],GZ:GZ,1,0))=16,1,0),0)</f>
        <v>0</v>
      </c>
      <c r="FJ242">
        <f>IF(LEN(Table1[[#This Row],[Ledger 2]])&gt;0,IF(TYPE(VLOOKUP(Table1[[#This Row],[Ledger 2]],GZ:GZ,1,0))=16,1,0),0)</f>
        <v>0</v>
      </c>
      <c r="FK242">
        <f>IF(LEN(Table1[[#This Row],[Ledger 3]])&gt;0,IF(TYPE(VLOOKUP(Table1[[#This Row],[Ledger 3]],GZ:GZ,1,0))=16,1,0),0)</f>
        <v>0</v>
      </c>
      <c r="FL242">
        <f>IF(LEN(Table1[[#This Row],[Ledger 4]])&gt;0,IF(TYPE(VLOOKUP(Table1[[#This Row],[Ledger 4]],GZ:GZ,1,0))=16,1,0),0)</f>
        <v>0</v>
      </c>
      <c r="FM242">
        <f>IF(LEN(Table1[[#This Row],[Ledger 5]])&gt;0,IF(TYPE(VLOOKUP(Table1[[#This Row],[Ledger 5]],GZ:GZ,1,0))=16,1,0),0)</f>
        <v>0</v>
      </c>
      <c r="FN242">
        <f>IF(LEN(Table1[[#This Row],[Ledger 6]])&gt;0,IF(TYPE(VLOOKUP(Table1[[#This Row],[Ledger 6]],$GZ:$GZ,1,0))=16,1,0),0)</f>
        <v>0</v>
      </c>
      <c r="FO242">
        <f>IF(LEN(Table1[[#This Row],[Ledger 7]])&gt;0,IF(TYPE(VLOOKUP(Table1[[#This Row],[Ledger 7]],$GZ:$GZ,1,0))=16,1,0),0)</f>
        <v>0</v>
      </c>
      <c r="FP242">
        <f>IF(LEN(Table1[[#This Row],[Ledger 8]])&gt;0,IF(TYPE(VLOOKUP(Table1[[#This Row],[Ledger 8]],$GZ:$GZ,1,0))=16,1,0),0)</f>
        <v>0</v>
      </c>
      <c r="FQ242">
        <f>IF(LEN(Table1[[#This Row],[Ledger 9]])&gt;0,IF(TYPE(VLOOKUP(Table1[[#This Row],[Ledger 9]],$GZ:$GZ,1,0))=16,1,0),0)</f>
        <v>0</v>
      </c>
      <c r="FR242">
        <f>IF(LEN(Table1[[#This Row],[Ledger 10]])&gt;0,IF(TYPE(VLOOKUP(Table1[[#This Row],[Ledger 10]],$GZ:$GZ,1,0))=16,1,0),0)</f>
        <v>0</v>
      </c>
      <c r="FS242">
        <f>IF(LEN(Table1[[#This Row],[Ledger 11]])&gt;0,IF(TYPE(VLOOKUP(Table1[[#This Row],[Ledger 11]],$GZ:$GZ,1,0))=16,1,0),0)</f>
        <v>0</v>
      </c>
      <c r="FT242">
        <f>IF(LEN(Table1[[#This Row],[Ledger 12]])&gt;0,IF(TYPE(VLOOKUP(Table1[[#This Row],[Ledger 12]],$GZ:$GZ,1,0))=16,1,0),0)</f>
        <v>0</v>
      </c>
      <c r="FU242">
        <f>IF(LEN(Table1[[#This Row],[Ledger 13]])&gt;0,IF(TYPE(VLOOKUP(Table1[[#This Row],[Ledger 13]],$GZ:$GZ,1,0))=16,1,0),0)</f>
        <v>0</v>
      </c>
      <c r="FV242">
        <f>IF(LEN(Table1[[#This Row],[Ledger 14]])&gt;0,IF(TYPE(VLOOKUP(Table1[[#This Row],[Ledger 14]],$GZ:$GZ,1,0))=16,1,0),0)</f>
        <v>0</v>
      </c>
      <c r="FW242">
        <f>IF(LEN(Table1[[#This Row],[Ledger 15]])&gt;0,IF(TYPE(VLOOKUP(Table1[[#This Row],[Ledger 15]],$GZ:$GZ,1,0))=16,1,0),0)</f>
        <v>0</v>
      </c>
    </row>
    <row r="243" spans="4:179" ht="33" customHeight="1" x14ac:dyDescent="0.45">
      <c r="D243" s="8">
        <f t="shared" si="12"/>
        <v>238</v>
      </c>
      <c r="E243" s="32"/>
      <c r="F243" s="34"/>
      <c r="G243" s="34"/>
      <c r="H243" s="34"/>
      <c r="I243" s="34"/>
      <c r="J243" s="38"/>
      <c r="K243" s="33"/>
      <c r="L243" s="36"/>
      <c r="M243" s="35"/>
      <c r="N243" s="34"/>
      <c r="O243" s="41"/>
      <c r="P243" s="35"/>
      <c r="Q243" s="34"/>
      <c r="R243" s="37"/>
      <c r="S243" s="35"/>
      <c r="T243" s="34"/>
      <c r="U243" s="37"/>
      <c r="V243" s="35"/>
      <c r="W243" s="34"/>
      <c r="X243" s="37"/>
      <c r="Y243" s="35"/>
      <c r="Z243" s="34"/>
      <c r="AA243" s="37"/>
      <c r="AB243" s="35"/>
      <c r="AC243" s="34"/>
      <c r="AD243" s="37"/>
      <c r="AE243" s="35"/>
      <c r="AF243" s="34"/>
      <c r="AG243" s="37"/>
      <c r="AH243" s="35"/>
      <c r="AI243" s="34"/>
      <c r="AJ243" s="37"/>
      <c r="AK243" s="35"/>
      <c r="AL243" s="34"/>
      <c r="AM243" s="37"/>
      <c r="AN243" s="35"/>
      <c r="AO243" s="34"/>
      <c r="AP243" s="37"/>
      <c r="AQ243" s="35"/>
      <c r="AR243" s="34"/>
      <c r="AS243" s="37"/>
      <c r="AT243" s="35"/>
      <c r="AU243" s="34"/>
      <c r="AV243" s="37"/>
      <c r="AW243" s="35"/>
      <c r="AX243" s="34"/>
      <c r="AY243" s="37"/>
      <c r="AZ243" s="35"/>
      <c r="BA243" s="34"/>
      <c r="BB243" s="37"/>
      <c r="BC2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3" s="7"/>
      <c r="BF243" t="str">
        <f>IF(Table1[[#This Row],[Date]]="","","&amp;lt;VOUCHER REMOTEID="&amp;""""&amp;$A$11&amp;$A$13&amp;ROW()&amp;""""&amp;" VCHTYPE="""&amp;F243&amp;""" ACTION="""&amp;"Create"&amp;"""&amp;gt;")</f>
        <v/>
      </c>
      <c r="BG243" t="str">
        <f>IF(Table1[[#This Row],[Date]]="","",TEXT(Table1[[#This Row],[Date]],"yyyymmdd"))</f>
        <v/>
      </c>
      <c r="BH243" t="str">
        <f>Table1[[#This Row],[Date2]]</f>
        <v/>
      </c>
      <c r="BI243" t="str">
        <f>IF(Table1[[#This Row],[Date]]="","",Table1[[#This Row],[Voucher Type]])</f>
        <v/>
      </c>
      <c r="BJ243" t="str">
        <f>IF(Table1[[#This Row],[Ref No / Invoice No]]="","",Table1[[#This Row],[Ref No / Invoice No]])</f>
        <v/>
      </c>
      <c r="BK243" t="str">
        <f>IF(Table1[[#This Row],[Voucher No]]="","",Table1[[#This Row],[Voucher No]])</f>
        <v/>
      </c>
      <c r="BL243" t="str">
        <f>IF(Table1[[#This Row],[Date]]="","",Table1[[#This Row],[Narration]])</f>
        <v/>
      </c>
      <c r="BM243" t="str">
        <f>IF(Table1[[#This Row],[Date]]="","",$A$11&amp;$A$13&amp;ROW())</f>
        <v/>
      </c>
      <c r="BN243" t="str">
        <f>IF(Table1[[#This Row],[Date]]="","",$A$13)</f>
        <v/>
      </c>
      <c r="BP243" t="str">
        <f>IF(Table1[[#This Row],[Ledger 1]]="","","No")</f>
        <v/>
      </c>
      <c r="BQ243" t="str">
        <f>IF(Table1[[#This Row],[Date]]="","",IF(Table1[[#This Row],[Effect 1]]="Dr.","Yes","No"))</f>
        <v/>
      </c>
      <c r="BR243" t="str">
        <f>IF(Table1[[#This Row],[Date]]="","",Table1[[#This Row],[Ledger 1]])</f>
        <v/>
      </c>
      <c r="BS243" t="str">
        <f>IF(Table1[[#This Row],[Date]]="","",IF(Table1[[#This Row],[Effect 1]]="Dr.",-Table1[[#This Row],[Amount 1]],Table1[[#This Row],[Amount 1]]))</f>
        <v/>
      </c>
      <c r="BV243" t="str">
        <f>IF(Table1[[#This Row],[Ledger 2]]="","","No")</f>
        <v/>
      </c>
      <c r="BW243" t="str">
        <f>IF(Table1[[#This Row],[Date]]="","",IF(Table1[[#This Row],[Effect 2]]="Dr.","Yes","No"))</f>
        <v/>
      </c>
      <c r="BX243" t="str">
        <f>IF(Table1[[#This Row],[Date]]="","",Table1[[#This Row],[Ledger 2]])</f>
        <v/>
      </c>
      <c r="BY243" t="str">
        <f>IF(Table1[[#This Row],[Date]]="","",IF(Table1[[#This Row],[Effect 2]]="Dr.",-Table1[[#This Row],[Amount 2]],Table1[[#This Row],[Amount 2]]))</f>
        <v/>
      </c>
      <c r="CB243" t="str">
        <f>IF(Table1[[#This Row],[Ledger 3]]="","","No")</f>
        <v/>
      </c>
      <c r="CC243" t="str">
        <f>IF(Table1[[#This Row],[Ledger 3]]="","",IF(Table1[[#This Row],[Effect 3]]="Dr.","Yes","No"))</f>
        <v/>
      </c>
      <c r="CD243" t="str">
        <f>IF(Table1[[#This Row],[Ledger 3]]="","",Table1[[#This Row],[Ledger 3]])</f>
        <v/>
      </c>
      <c r="CE243" t="str">
        <f>IF(Table1[[#This Row],[Ledger 3]]="","",IF(Table1[[#This Row],[Effect 3]]="Dr.",-Table1[[#This Row],[Amount 3]],Table1[[#This Row],[Amount 3]]))</f>
        <v/>
      </c>
      <c r="CH243" t="str">
        <f>IF(Table1[[#This Row],[Ledger 4]]="","","No")</f>
        <v/>
      </c>
      <c r="CI243" t="str">
        <f>IF(Table1[[#This Row],[Ledger 4]]="","",IF(Table1[[#This Row],[Effect 4]]="Dr.","Yes","No"))</f>
        <v/>
      </c>
      <c r="CJ243" t="str">
        <f>IF(Table1[[#This Row],[Ledger 4]]="","",Table1[[#This Row],[Ledger 4]])</f>
        <v/>
      </c>
      <c r="CK243" t="str">
        <f>IF(Table1[[#This Row],[Ledger 4]]="","",IF(Table1[[#This Row],[Effect 4]]="Dr.",-Table1[[#This Row],[Amount 4]],Table1[[#This Row],[Amount 4]]))</f>
        <v/>
      </c>
      <c r="CN243" t="str">
        <f>IF(Table1[[#This Row],[Ledger 5]]="","","No")</f>
        <v/>
      </c>
      <c r="CO243" t="str">
        <f>IF(Table1[[#This Row],[Ledger 5]]="","",IF(Table1[[#This Row],[Effect 5]]="Dr.","Yes","No"))</f>
        <v/>
      </c>
      <c r="CP243" t="str">
        <f>IF(Table1[[#This Row],[Ledger 5]]="","",Table1[[#This Row],[Ledger 5]])</f>
        <v/>
      </c>
      <c r="CQ243" t="str">
        <f>IF(Table1[[#This Row],[Ledger 5]]="","",IF(Table1[[#This Row],[Effect 5]]="Dr.",-Table1[[#This Row],[Amount 5]],Table1[[#This Row],[Amount 5]]))</f>
        <v/>
      </c>
      <c r="CT243" t="str">
        <f>IF(Table1[[#This Row],[Ledger 6]]="","","No")</f>
        <v/>
      </c>
      <c r="CU243" t="str">
        <f>IF(Table1[[#This Row],[Ledger 6]]="","",IF(Table1[[#This Row],[Effect 6]]="Dr.","Yes","No"))</f>
        <v/>
      </c>
      <c r="CV243" t="str">
        <f>IF(Table1[[#This Row],[Ledger 6]]="","",Table1[[#This Row],[Ledger 6]])</f>
        <v/>
      </c>
      <c r="CW243" t="str">
        <f>IF(Table1[[#This Row],[Ledger 6]]="","",IF(Table1[[#This Row],[Effect 6]]="Dr.",-Table1[[#This Row],[Amount 6]],Table1[[#This Row],[Amount 6]]))</f>
        <v/>
      </c>
      <c r="CZ243" t="str">
        <f>IF(Table1[[#This Row],[Ledger 7]]="","","No")</f>
        <v/>
      </c>
      <c r="DA243" t="str">
        <f>IF(Table1[[#This Row],[Ledger 7]]="","",IF(Table1[[#This Row],[Effect 7]]="Dr.","Yes","No"))</f>
        <v/>
      </c>
      <c r="DB243" t="str">
        <f>IF(Table1[[#This Row],[Ledger 7]]="","",Table1[[#This Row],[Ledger 7]])</f>
        <v/>
      </c>
      <c r="DC243" t="str">
        <f>IF(Table1[[#This Row],[Ledger 7]]="","",IF(Table1[[#This Row],[Effect 7]]="Dr.",-Table1[[#This Row],[Amount 7]],Table1[[#This Row],[Amount 7]]))</f>
        <v/>
      </c>
      <c r="DF243" t="str">
        <f>IF(Table1[[#This Row],[Ledger 8]]="","","No")</f>
        <v/>
      </c>
      <c r="DG243" t="str">
        <f>IF(Table1[[#This Row],[Ledger 8]]="","",IF(Table1[[#This Row],[Effect 8]]="Dr.","Yes","No"))</f>
        <v/>
      </c>
      <c r="DH243" t="str">
        <f>IF(Table1[[#This Row],[Ledger 8]]="","",Table1[[#This Row],[Ledger 8]])</f>
        <v/>
      </c>
      <c r="DI243" t="str">
        <f>IF(Table1[[#This Row],[Ledger 8]]="","",IF(Table1[[#This Row],[Effect 8]]="Dr.",-Table1[[#This Row],[Amount 8]],Table1[[#This Row],[Amount 8]]))</f>
        <v/>
      </c>
      <c r="DL243" t="str">
        <f>IF(Table1[[#This Row],[Ledger 9]]="","","No")</f>
        <v/>
      </c>
      <c r="DM243" t="str">
        <f>IF(Table1[[#This Row],[Ledger 9]]="","",IF(Table1[[#This Row],[Effect 9]]="Dr.","Yes","No"))</f>
        <v/>
      </c>
      <c r="DN243" t="str">
        <f>IF(Table1[[#This Row],[Ledger 9]]="","",Table1[[#This Row],[Ledger 9]])</f>
        <v/>
      </c>
      <c r="DO243" t="str">
        <f>IF(Table1[[#This Row],[Ledger 9]]="","",IF(Table1[[#This Row],[Effect 9]]="Dr.",-Table1[[#This Row],[Amount 9]],Table1[[#This Row],[Amount 9]]))</f>
        <v/>
      </c>
      <c r="DR243" t="str">
        <f>IF(Table1[[#This Row],[Ledger 10]]="","","No")</f>
        <v/>
      </c>
      <c r="DS243" t="str">
        <f>IF(Table1[[#This Row],[Ledger 10]]="","",IF(Table1[[#This Row],[Effect 10]]="Dr.","Yes","No"))</f>
        <v/>
      </c>
      <c r="DT243" t="str">
        <f>IF(Table1[[#This Row],[Ledger 10]]="","",Table1[[#This Row],[Ledger 10]])</f>
        <v/>
      </c>
      <c r="DU243" t="str">
        <f>IF(Table1[[#This Row],[Ledger 10]]="","",IF(Table1[[#This Row],[Effect 10]]="Dr.",-Table1[[#This Row],[Amount 10]],Table1[[#This Row],[Amount 10]]))</f>
        <v/>
      </c>
      <c r="DX243" t="str">
        <f>IF(Table1[[#This Row],[Ledger 11]]="","","No")</f>
        <v/>
      </c>
      <c r="DY243" t="str">
        <f>IF(Table1[[#This Row],[Ledger 11]]="","",IF(Table1[[#This Row],[Effect 11]]="Dr.","Yes","No"))</f>
        <v/>
      </c>
      <c r="DZ243" t="str">
        <f>IF(Table1[[#This Row],[Ledger 11]]="","",Table1[[#This Row],[Ledger 11]])</f>
        <v/>
      </c>
      <c r="EA243" t="str">
        <f>IF(Table1[[#This Row],[Ledger 11]]="","",IF(Table1[[#This Row],[Effect 11]]="Dr.",-Table1[[#This Row],[Amount 11]],Table1[[#This Row],[Amount 11]]))</f>
        <v/>
      </c>
      <c r="ED243" t="str">
        <f>IF(Table1[[#This Row],[Ledger 12]]="","","No")</f>
        <v/>
      </c>
      <c r="EE243" t="str">
        <f>IF(Table1[[#This Row],[Ledger 12]]="","",IF(Table1[[#This Row],[Effect 12]]="Dr.","Yes","No"))</f>
        <v/>
      </c>
      <c r="EF243" t="str">
        <f>IF(Table1[[#This Row],[Ledger 12]]="","",Table1[[#This Row],[Ledger 12]])</f>
        <v/>
      </c>
      <c r="EG243" t="str">
        <f>IF(Table1[[#This Row],[Ledger 12]]="","",IF(Table1[[#This Row],[Effect 12]]="Dr.",-Table1[[#This Row],[Amount 12]],Table1[[#This Row],[Amount 12]]))</f>
        <v/>
      </c>
      <c r="EJ243" t="str">
        <f>IF(Table1[[#This Row],[Ledger 13]]="","","No")</f>
        <v/>
      </c>
      <c r="EK243" t="str">
        <f>IF(Table1[[#This Row],[Ledger 13]]="","",IF(Table1[[#This Row],[Effect 13]]="Dr.","Yes","No"))</f>
        <v/>
      </c>
      <c r="EL243" t="str">
        <f>IF(Table1[[#This Row],[Ledger 13]]="","",Table1[[#This Row],[Ledger 13]])</f>
        <v/>
      </c>
      <c r="EM243" t="str">
        <f>IF(Table1[[#This Row],[Ledger 13]]="","",IF(Table1[[#This Row],[Effect 13]]="Dr.",-Table1[[#This Row],[Amount 13]],Table1[[#This Row],[Amount 13]]))</f>
        <v/>
      </c>
      <c r="EP243" t="str">
        <f>IF(Table1[[#This Row],[Ledger 14]]="","","No")</f>
        <v/>
      </c>
      <c r="EQ243" t="str">
        <f>IF(Table1[[#This Row],[Ledger 14]]="","",IF(Table1[[#This Row],[Effect 14]]="Dr.","Yes","No"))</f>
        <v/>
      </c>
      <c r="ER243" t="str">
        <f>IF(Table1[[#This Row],[Ledger 14]]="","",Table1[[#This Row],[Ledger 14]])</f>
        <v/>
      </c>
      <c r="ES243" t="str">
        <f>IF(Table1[[#This Row],[Ledger 14]]="","",IF(Table1[[#This Row],[Effect 14]]="Dr.",-Table1[[#This Row],[Amount 14]],Table1[[#This Row],[Amount 14]]))</f>
        <v/>
      </c>
      <c r="EV243" t="str">
        <f>IF(Table1[[#This Row],[Ledger 15]]="","","No")</f>
        <v/>
      </c>
      <c r="EW243" t="str">
        <f>IF(Table1[[#This Row],[Ledger 15]]="","",IF(Table1[[#This Row],[Effect 15]]="Dr.","Yes","No"))</f>
        <v/>
      </c>
      <c r="EX243" t="str">
        <f>IF(Table1[[#This Row],[Ledger 15]]="","",Table1[[#This Row],[Ledger 15]])</f>
        <v/>
      </c>
      <c r="EY243" t="str">
        <f>IF(Table1[[#This Row],[Ledger 15]]="","",IF(Table1[[#This Row],[Effect 15]]="Dr.",-Table1[[#This Row],[Amount 15]],Table1[[#This Row],[Amount 15]]))</f>
        <v/>
      </c>
      <c r="FD2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3">
        <f>IF(Table1[[#This Row],[Date]]="",0,IF(AND(Table1[[#This Row],[Date]]&gt;=$FE$2,Table1[[#This Row],[Date]]&lt;=$FE$3),0,1))</f>
        <v>0</v>
      </c>
      <c r="FF243">
        <f>IF(Table1[[#This Row],[Date]]="",0,IF(TYPE(VLOOKUP(Table1[[#This Row],[Voucher Type]],Table1[[#All],[Voucher Type Master]],1,FALSE))=16,1,0))</f>
        <v>0</v>
      </c>
      <c r="FG243">
        <f>IF(TYPE(IF(Table1[[#This Row],[Date]]="",0,IF(VLOOKUP(Table1[[#This Row],[Voucher Type]],$FY$5:$FZ$13,2,0)=Table1[[#This Row],[Effect 1]],0,1)))=16,1,0)</f>
        <v>0</v>
      </c>
      <c r="FH2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3">
        <f>IF(LEN(Table1[[#This Row],[Ledger 1]])&gt;0,IF(TYPE(VLOOKUP(Table1[[#This Row],[Ledger 1]],GZ:GZ,1,0))=16,1,0),0)</f>
        <v>0</v>
      </c>
      <c r="FJ243">
        <f>IF(LEN(Table1[[#This Row],[Ledger 2]])&gt;0,IF(TYPE(VLOOKUP(Table1[[#This Row],[Ledger 2]],GZ:GZ,1,0))=16,1,0),0)</f>
        <v>0</v>
      </c>
      <c r="FK243">
        <f>IF(LEN(Table1[[#This Row],[Ledger 3]])&gt;0,IF(TYPE(VLOOKUP(Table1[[#This Row],[Ledger 3]],GZ:GZ,1,0))=16,1,0),0)</f>
        <v>0</v>
      </c>
      <c r="FL243">
        <f>IF(LEN(Table1[[#This Row],[Ledger 4]])&gt;0,IF(TYPE(VLOOKUP(Table1[[#This Row],[Ledger 4]],GZ:GZ,1,0))=16,1,0),0)</f>
        <v>0</v>
      </c>
      <c r="FM243">
        <f>IF(LEN(Table1[[#This Row],[Ledger 5]])&gt;0,IF(TYPE(VLOOKUP(Table1[[#This Row],[Ledger 5]],GZ:GZ,1,0))=16,1,0),0)</f>
        <v>0</v>
      </c>
      <c r="FN243">
        <f>IF(LEN(Table1[[#This Row],[Ledger 6]])&gt;0,IF(TYPE(VLOOKUP(Table1[[#This Row],[Ledger 6]],$GZ:$GZ,1,0))=16,1,0),0)</f>
        <v>0</v>
      </c>
      <c r="FO243">
        <f>IF(LEN(Table1[[#This Row],[Ledger 7]])&gt;0,IF(TYPE(VLOOKUP(Table1[[#This Row],[Ledger 7]],$GZ:$GZ,1,0))=16,1,0),0)</f>
        <v>0</v>
      </c>
      <c r="FP243">
        <f>IF(LEN(Table1[[#This Row],[Ledger 8]])&gt;0,IF(TYPE(VLOOKUP(Table1[[#This Row],[Ledger 8]],$GZ:$GZ,1,0))=16,1,0),0)</f>
        <v>0</v>
      </c>
      <c r="FQ243">
        <f>IF(LEN(Table1[[#This Row],[Ledger 9]])&gt;0,IF(TYPE(VLOOKUP(Table1[[#This Row],[Ledger 9]],$GZ:$GZ,1,0))=16,1,0),0)</f>
        <v>0</v>
      </c>
      <c r="FR243">
        <f>IF(LEN(Table1[[#This Row],[Ledger 10]])&gt;0,IF(TYPE(VLOOKUP(Table1[[#This Row],[Ledger 10]],$GZ:$GZ,1,0))=16,1,0),0)</f>
        <v>0</v>
      </c>
      <c r="FS243">
        <f>IF(LEN(Table1[[#This Row],[Ledger 11]])&gt;0,IF(TYPE(VLOOKUP(Table1[[#This Row],[Ledger 11]],$GZ:$GZ,1,0))=16,1,0),0)</f>
        <v>0</v>
      </c>
      <c r="FT243">
        <f>IF(LEN(Table1[[#This Row],[Ledger 12]])&gt;0,IF(TYPE(VLOOKUP(Table1[[#This Row],[Ledger 12]],$GZ:$GZ,1,0))=16,1,0),0)</f>
        <v>0</v>
      </c>
      <c r="FU243">
        <f>IF(LEN(Table1[[#This Row],[Ledger 13]])&gt;0,IF(TYPE(VLOOKUP(Table1[[#This Row],[Ledger 13]],$GZ:$GZ,1,0))=16,1,0),0)</f>
        <v>0</v>
      </c>
      <c r="FV243">
        <f>IF(LEN(Table1[[#This Row],[Ledger 14]])&gt;0,IF(TYPE(VLOOKUP(Table1[[#This Row],[Ledger 14]],$GZ:$GZ,1,0))=16,1,0),0)</f>
        <v>0</v>
      </c>
      <c r="FW243">
        <f>IF(LEN(Table1[[#This Row],[Ledger 15]])&gt;0,IF(TYPE(VLOOKUP(Table1[[#This Row],[Ledger 15]],$GZ:$GZ,1,0))=16,1,0),0)</f>
        <v>0</v>
      </c>
    </row>
    <row r="244" spans="4:179" ht="33" customHeight="1" x14ac:dyDescent="0.45">
      <c r="D244" s="8">
        <f t="shared" si="12"/>
        <v>239</v>
      </c>
      <c r="E244" s="32"/>
      <c r="F244" s="34"/>
      <c r="G244" s="34"/>
      <c r="H244" s="34"/>
      <c r="I244" s="34"/>
      <c r="J244" s="38"/>
      <c r="K244" s="33"/>
      <c r="L244" s="36"/>
      <c r="M244" s="35"/>
      <c r="N244" s="34"/>
      <c r="O244" s="41"/>
      <c r="P244" s="35"/>
      <c r="Q244" s="34"/>
      <c r="R244" s="37"/>
      <c r="S244" s="35"/>
      <c r="T244" s="34"/>
      <c r="U244" s="37"/>
      <c r="V244" s="35"/>
      <c r="W244" s="34"/>
      <c r="X244" s="37"/>
      <c r="Y244" s="35"/>
      <c r="Z244" s="34"/>
      <c r="AA244" s="37"/>
      <c r="AB244" s="35"/>
      <c r="AC244" s="34"/>
      <c r="AD244" s="37"/>
      <c r="AE244" s="35"/>
      <c r="AF244" s="34"/>
      <c r="AG244" s="37"/>
      <c r="AH244" s="35"/>
      <c r="AI244" s="34"/>
      <c r="AJ244" s="37"/>
      <c r="AK244" s="35"/>
      <c r="AL244" s="34"/>
      <c r="AM244" s="37"/>
      <c r="AN244" s="35"/>
      <c r="AO244" s="34"/>
      <c r="AP244" s="37"/>
      <c r="AQ244" s="35"/>
      <c r="AR244" s="34"/>
      <c r="AS244" s="37"/>
      <c r="AT244" s="35"/>
      <c r="AU244" s="34"/>
      <c r="AV244" s="37"/>
      <c r="AW244" s="35"/>
      <c r="AX244" s="34"/>
      <c r="AY244" s="37"/>
      <c r="AZ244" s="35"/>
      <c r="BA244" s="34"/>
      <c r="BB244" s="37"/>
      <c r="BC2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4" s="7"/>
      <c r="BF244" t="str">
        <f>IF(Table1[[#This Row],[Date]]="","","&amp;lt;VOUCHER REMOTEID="&amp;""""&amp;$A$11&amp;$A$13&amp;ROW()&amp;""""&amp;" VCHTYPE="""&amp;F244&amp;""" ACTION="""&amp;"Create"&amp;"""&amp;gt;")</f>
        <v/>
      </c>
      <c r="BG244" t="str">
        <f>IF(Table1[[#This Row],[Date]]="","",TEXT(Table1[[#This Row],[Date]],"yyyymmdd"))</f>
        <v/>
      </c>
      <c r="BH244" t="str">
        <f>Table1[[#This Row],[Date2]]</f>
        <v/>
      </c>
      <c r="BI244" t="str">
        <f>IF(Table1[[#This Row],[Date]]="","",Table1[[#This Row],[Voucher Type]])</f>
        <v/>
      </c>
      <c r="BJ244" t="str">
        <f>IF(Table1[[#This Row],[Ref No / Invoice No]]="","",Table1[[#This Row],[Ref No / Invoice No]])</f>
        <v/>
      </c>
      <c r="BK244" t="str">
        <f>IF(Table1[[#This Row],[Voucher No]]="","",Table1[[#This Row],[Voucher No]])</f>
        <v/>
      </c>
      <c r="BL244" t="str">
        <f>IF(Table1[[#This Row],[Date]]="","",Table1[[#This Row],[Narration]])</f>
        <v/>
      </c>
      <c r="BM244" t="str">
        <f>IF(Table1[[#This Row],[Date]]="","",$A$11&amp;$A$13&amp;ROW())</f>
        <v/>
      </c>
      <c r="BN244" t="str">
        <f>IF(Table1[[#This Row],[Date]]="","",$A$13)</f>
        <v/>
      </c>
      <c r="BP244" t="str">
        <f>IF(Table1[[#This Row],[Ledger 1]]="","","No")</f>
        <v/>
      </c>
      <c r="BQ244" t="str">
        <f>IF(Table1[[#This Row],[Date]]="","",IF(Table1[[#This Row],[Effect 1]]="Dr.","Yes","No"))</f>
        <v/>
      </c>
      <c r="BR244" t="str">
        <f>IF(Table1[[#This Row],[Date]]="","",Table1[[#This Row],[Ledger 1]])</f>
        <v/>
      </c>
      <c r="BS244" t="str">
        <f>IF(Table1[[#This Row],[Date]]="","",IF(Table1[[#This Row],[Effect 1]]="Dr.",-Table1[[#This Row],[Amount 1]],Table1[[#This Row],[Amount 1]]))</f>
        <v/>
      </c>
      <c r="BV244" t="str">
        <f>IF(Table1[[#This Row],[Ledger 2]]="","","No")</f>
        <v/>
      </c>
      <c r="BW244" t="str">
        <f>IF(Table1[[#This Row],[Date]]="","",IF(Table1[[#This Row],[Effect 2]]="Dr.","Yes","No"))</f>
        <v/>
      </c>
      <c r="BX244" t="str">
        <f>IF(Table1[[#This Row],[Date]]="","",Table1[[#This Row],[Ledger 2]])</f>
        <v/>
      </c>
      <c r="BY244" t="str">
        <f>IF(Table1[[#This Row],[Date]]="","",IF(Table1[[#This Row],[Effect 2]]="Dr.",-Table1[[#This Row],[Amount 2]],Table1[[#This Row],[Amount 2]]))</f>
        <v/>
      </c>
      <c r="CB244" t="str">
        <f>IF(Table1[[#This Row],[Ledger 3]]="","","No")</f>
        <v/>
      </c>
      <c r="CC244" t="str">
        <f>IF(Table1[[#This Row],[Ledger 3]]="","",IF(Table1[[#This Row],[Effect 3]]="Dr.","Yes","No"))</f>
        <v/>
      </c>
      <c r="CD244" t="str">
        <f>IF(Table1[[#This Row],[Ledger 3]]="","",Table1[[#This Row],[Ledger 3]])</f>
        <v/>
      </c>
      <c r="CE244" t="str">
        <f>IF(Table1[[#This Row],[Ledger 3]]="","",IF(Table1[[#This Row],[Effect 3]]="Dr.",-Table1[[#This Row],[Amount 3]],Table1[[#This Row],[Amount 3]]))</f>
        <v/>
      </c>
      <c r="CH244" t="str">
        <f>IF(Table1[[#This Row],[Ledger 4]]="","","No")</f>
        <v/>
      </c>
      <c r="CI244" t="str">
        <f>IF(Table1[[#This Row],[Ledger 4]]="","",IF(Table1[[#This Row],[Effect 4]]="Dr.","Yes","No"))</f>
        <v/>
      </c>
      <c r="CJ244" t="str">
        <f>IF(Table1[[#This Row],[Ledger 4]]="","",Table1[[#This Row],[Ledger 4]])</f>
        <v/>
      </c>
      <c r="CK244" t="str">
        <f>IF(Table1[[#This Row],[Ledger 4]]="","",IF(Table1[[#This Row],[Effect 4]]="Dr.",-Table1[[#This Row],[Amount 4]],Table1[[#This Row],[Amount 4]]))</f>
        <v/>
      </c>
      <c r="CN244" t="str">
        <f>IF(Table1[[#This Row],[Ledger 5]]="","","No")</f>
        <v/>
      </c>
      <c r="CO244" t="str">
        <f>IF(Table1[[#This Row],[Ledger 5]]="","",IF(Table1[[#This Row],[Effect 5]]="Dr.","Yes","No"))</f>
        <v/>
      </c>
      <c r="CP244" t="str">
        <f>IF(Table1[[#This Row],[Ledger 5]]="","",Table1[[#This Row],[Ledger 5]])</f>
        <v/>
      </c>
      <c r="CQ244" t="str">
        <f>IF(Table1[[#This Row],[Ledger 5]]="","",IF(Table1[[#This Row],[Effect 5]]="Dr.",-Table1[[#This Row],[Amount 5]],Table1[[#This Row],[Amount 5]]))</f>
        <v/>
      </c>
      <c r="CT244" t="str">
        <f>IF(Table1[[#This Row],[Ledger 6]]="","","No")</f>
        <v/>
      </c>
      <c r="CU244" t="str">
        <f>IF(Table1[[#This Row],[Ledger 6]]="","",IF(Table1[[#This Row],[Effect 6]]="Dr.","Yes","No"))</f>
        <v/>
      </c>
      <c r="CV244" t="str">
        <f>IF(Table1[[#This Row],[Ledger 6]]="","",Table1[[#This Row],[Ledger 6]])</f>
        <v/>
      </c>
      <c r="CW244" t="str">
        <f>IF(Table1[[#This Row],[Ledger 6]]="","",IF(Table1[[#This Row],[Effect 6]]="Dr.",-Table1[[#This Row],[Amount 6]],Table1[[#This Row],[Amount 6]]))</f>
        <v/>
      </c>
      <c r="CZ244" t="str">
        <f>IF(Table1[[#This Row],[Ledger 7]]="","","No")</f>
        <v/>
      </c>
      <c r="DA244" t="str">
        <f>IF(Table1[[#This Row],[Ledger 7]]="","",IF(Table1[[#This Row],[Effect 7]]="Dr.","Yes","No"))</f>
        <v/>
      </c>
      <c r="DB244" t="str">
        <f>IF(Table1[[#This Row],[Ledger 7]]="","",Table1[[#This Row],[Ledger 7]])</f>
        <v/>
      </c>
      <c r="DC244" t="str">
        <f>IF(Table1[[#This Row],[Ledger 7]]="","",IF(Table1[[#This Row],[Effect 7]]="Dr.",-Table1[[#This Row],[Amount 7]],Table1[[#This Row],[Amount 7]]))</f>
        <v/>
      </c>
      <c r="DF244" t="str">
        <f>IF(Table1[[#This Row],[Ledger 8]]="","","No")</f>
        <v/>
      </c>
      <c r="DG244" t="str">
        <f>IF(Table1[[#This Row],[Ledger 8]]="","",IF(Table1[[#This Row],[Effect 8]]="Dr.","Yes","No"))</f>
        <v/>
      </c>
      <c r="DH244" t="str">
        <f>IF(Table1[[#This Row],[Ledger 8]]="","",Table1[[#This Row],[Ledger 8]])</f>
        <v/>
      </c>
      <c r="DI244" t="str">
        <f>IF(Table1[[#This Row],[Ledger 8]]="","",IF(Table1[[#This Row],[Effect 8]]="Dr.",-Table1[[#This Row],[Amount 8]],Table1[[#This Row],[Amount 8]]))</f>
        <v/>
      </c>
      <c r="DL244" t="str">
        <f>IF(Table1[[#This Row],[Ledger 9]]="","","No")</f>
        <v/>
      </c>
      <c r="DM244" t="str">
        <f>IF(Table1[[#This Row],[Ledger 9]]="","",IF(Table1[[#This Row],[Effect 9]]="Dr.","Yes","No"))</f>
        <v/>
      </c>
      <c r="DN244" t="str">
        <f>IF(Table1[[#This Row],[Ledger 9]]="","",Table1[[#This Row],[Ledger 9]])</f>
        <v/>
      </c>
      <c r="DO244" t="str">
        <f>IF(Table1[[#This Row],[Ledger 9]]="","",IF(Table1[[#This Row],[Effect 9]]="Dr.",-Table1[[#This Row],[Amount 9]],Table1[[#This Row],[Amount 9]]))</f>
        <v/>
      </c>
      <c r="DR244" t="str">
        <f>IF(Table1[[#This Row],[Ledger 10]]="","","No")</f>
        <v/>
      </c>
      <c r="DS244" t="str">
        <f>IF(Table1[[#This Row],[Ledger 10]]="","",IF(Table1[[#This Row],[Effect 10]]="Dr.","Yes","No"))</f>
        <v/>
      </c>
      <c r="DT244" t="str">
        <f>IF(Table1[[#This Row],[Ledger 10]]="","",Table1[[#This Row],[Ledger 10]])</f>
        <v/>
      </c>
      <c r="DU244" t="str">
        <f>IF(Table1[[#This Row],[Ledger 10]]="","",IF(Table1[[#This Row],[Effect 10]]="Dr.",-Table1[[#This Row],[Amount 10]],Table1[[#This Row],[Amount 10]]))</f>
        <v/>
      </c>
      <c r="DX244" t="str">
        <f>IF(Table1[[#This Row],[Ledger 11]]="","","No")</f>
        <v/>
      </c>
      <c r="DY244" t="str">
        <f>IF(Table1[[#This Row],[Ledger 11]]="","",IF(Table1[[#This Row],[Effect 11]]="Dr.","Yes","No"))</f>
        <v/>
      </c>
      <c r="DZ244" t="str">
        <f>IF(Table1[[#This Row],[Ledger 11]]="","",Table1[[#This Row],[Ledger 11]])</f>
        <v/>
      </c>
      <c r="EA244" t="str">
        <f>IF(Table1[[#This Row],[Ledger 11]]="","",IF(Table1[[#This Row],[Effect 11]]="Dr.",-Table1[[#This Row],[Amount 11]],Table1[[#This Row],[Amount 11]]))</f>
        <v/>
      </c>
      <c r="ED244" t="str">
        <f>IF(Table1[[#This Row],[Ledger 12]]="","","No")</f>
        <v/>
      </c>
      <c r="EE244" t="str">
        <f>IF(Table1[[#This Row],[Ledger 12]]="","",IF(Table1[[#This Row],[Effect 12]]="Dr.","Yes","No"))</f>
        <v/>
      </c>
      <c r="EF244" t="str">
        <f>IF(Table1[[#This Row],[Ledger 12]]="","",Table1[[#This Row],[Ledger 12]])</f>
        <v/>
      </c>
      <c r="EG244" t="str">
        <f>IF(Table1[[#This Row],[Ledger 12]]="","",IF(Table1[[#This Row],[Effect 12]]="Dr.",-Table1[[#This Row],[Amount 12]],Table1[[#This Row],[Amount 12]]))</f>
        <v/>
      </c>
      <c r="EJ244" t="str">
        <f>IF(Table1[[#This Row],[Ledger 13]]="","","No")</f>
        <v/>
      </c>
      <c r="EK244" t="str">
        <f>IF(Table1[[#This Row],[Ledger 13]]="","",IF(Table1[[#This Row],[Effect 13]]="Dr.","Yes","No"))</f>
        <v/>
      </c>
      <c r="EL244" t="str">
        <f>IF(Table1[[#This Row],[Ledger 13]]="","",Table1[[#This Row],[Ledger 13]])</f>
        <v/>
      </c>
      <c r="EM244" t="str">
        <f>IF(Table1[[#This Row],[Ledger 13]]="","",IF(Table1[[#This Row],[Effect 13]]="Dr.",-Table1[[#This Row],[Amount 13]],Table1[[#This Row],[Amount 13]]))</f>
        <v/>
      </c>
      <c r="EP244" t="str">
        <f>IF(Table1[[#This Row],[Ledger 14]]="","","No")</f>
        <v/>
      </c>
      <c r="EQ244" t="str">
        <f>IF(Table1[[#This Row],[Ledger 14]]="","",IF(Table1[[#This Row],[Effect 14]]="Dr.","Yes","No"))</f>
        <v/>
      </c>
      <c r="ER244" t="str">
        <f>IF(Table1[[#This Row],[Ledger 14]]="","",Table1[[#This Row],[Ledger 14]])</f>
        <v/>
      </c>
      <c r="ES244" t="str">
        <f>IF(Table1[[#This Row],[Ledger 14]]="","",IF(Table1[[#This Row],[Effect 14]]="Dr.",-Table1[[#This Row],[Amount 14]],Table1[[#This Row],[Amount 14]]))</f>
        <v/>
      </c>
      <c r="EV244" t="str">
        <f>IF(Table1[[#This Row],[Ledger 15]]="","","No")</f>
        <v/>
      </c>
      <c r="EW244" t="str">
        <f>IF(Table1[[#This Row],[Ledger 15]]="","",IF(Table1[[#This Row],[Effect 15]]="Dr.","Yes","No"))</f>
        <v/>
      </c>
      <c r="EX244" t="str">
        <f>IF(Table1[[#This Row],[Ledger 15]]="","",Table1[[#This Row],[Ledger 15]])</f>
        <v/>
      </c>
      <c r="EY244" t="str">
        <f>IF(Table1[[#This Row],[Ledger 15]]="","",IF(Table1[[#This Row],[Effect 15]]="Dr.",-Table1[[#This Row],[Amount 15]],Table1[[#This Row],[Amount 15]]))</f>
        <v/>
      </c>
      <c r="FD2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4">
        <f>IF(Table1[[#This Row],[Date]]="",0,IF(AND(Table1[[#This Row],[Date]]&gt;=$FE$2,Table1[[#This Row],[Date]]&lt;=$FE$3),0,1))</f>
        <v>0</v>
      </c>
      <c r="FF244">
        <f>IF(Table1[[#This Row],[Date]]="",0,IF(TYPE(VLOOKUP(Table1[[#This Row],[Voucher Type]],Table1[[#All],[Voucher Type Master]],1,FALSE))=16,1,0))</f>
        <v>0</v>
      </c>
      <c r="FG244">
        <f>IF(TYPE(IF(Table1[[#This Row],[Date]]="",0,IF(VLOOKUP(Table1[[#This Row],[Voucher Type]],$FY$5:$FZ$13,2,0)=Table1[[#This Row],[Effect 1]],0,1)))=16,1,0)</f>
        <v>0</v>
      </c>
      <c r="FH2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4">
        <f>IF(LEN(Table1[[#This Row],[Ledger 1]])&gt;0,IF(TYPE(VLOOKUP(Table1[[#This Row],[Ledger 1]],GZ:GZ,1,0))=16,1,0),0)</f>
        <v>0</v>
      </c>
      <c r="FJ244">
        <f>IF(LEN(Table1[[#This Row],[Ledger 2]])&gt;0,IF(TYPE(VLOOKUP(Table1[[#This Row],[Ledger 2]],GZ:GZ,1,0))=16,1,0),0)</f>
        <v>0</v>
      </c>
      <c r="FK244">
        <f>IF(LEN(Table1[[#This Row],[Ledger 3]])&gt;0,IF(TYPE(VLOOKUP(Table1[[#This Row],[Ledger 3]],GZ:GZ,1,0))=16,1,0),0)</f>
        <v>0</v>
      </c>
      <c r="FL244">
        <f>IF(LEN(Table1[[#This Row],[Ledger 4]])&gt;0,IF(TYPE(VLOOKUP(Table1[[#This Row],[Ledger 4]],GZ:GZ,1,0))=16,1,0),0)</f>
        <v>0</v>
      </c>
      <c r="FM244">
        <f>IF(LEN(Table1[[#This Row],[Ledger 5]])&gt;0,IF(TYPE(VLOOKUP(Table1[[#This Row],[Ledger 5]],GZ:GZ,1,0))=16,1,0),0)</f>
        <v>0</v>
      </c>
      <c r="FN244">
        <f>IF(LEN(Table1[[#This Row],[Ledger 6]])&gt;0,IF(TYPE(VLOOKUP(Table1[[#This Row],[Ledger 6]],$GZ:$GZ,1,0))=16,1,0),0)</f>
        <v>0</v>
      </c>
      <c r="FO244">
        <f>IF(LEN(Table1[[#This Row],[Ledger 7]])&gt;0,IF(TYPE(VLOOKUP(Table1[[#This Row],[Ledger 7]],$GZ:$GZ,1,0))=16,1,0),0)</f>
        <v>0</v>
      </c>
      <c r="FP244">
        <f>IF(LEN(Table1[[#This Row],[Ledger 8]])&gt;0,IF(TYPE(VLOOKUP(Table1[[#This Row],[Ledger 8]],$GZ:$GZ,1,0))=16,1,0),0)</f>
        <v>0</v>
      </c>
      <c r="FQ244">
        <f>IF(LEN(Table1[[#This Row],[Ledger 9]])&gt;0,IF(TYPE(VLOOKUP(Table1[[#This Row],[Ledger 9]],$GZ:$GZ,1,0))=16,1,0),0)</f>
        <v>0</v>
      </c>
      <c r="FR244">
        <f>IF(LEN(Table1[[#This Row],[Ledger 10]])&gt;0,IF(TYPE(VLOOKUP(Table1[[#This Row],[Ledger 10]],$GZ:$GZ,1,0))=16,1,0),0)</f>
        <v>0</v>
      </c>
      <c r="FS244">
        <f>IF(LEN(Table1[[#This Row],[Ledger 11]])&gt;0,IF(TYPE(VLOOKUP(Table1[[#This Row],[Ledger 11]],$GZ:$GZ,1,0))=16,1,0),0)</f>
        <v>0</v>
      </c>
      <c r="FT244">
        <f>IF(LEN(Table1[[#This Row],[Ledger 12]])&gt;0,IF(TYPE(VLOOKUP(Table1[[#This Row],[Ledger 12]],$GZ:$GZ,1,0))=16,1,0),0)</f>
        <v>0</v>
      </c>
      <c r="FU244">
        <f>IF(LEN(Table1[[#This Row],[Ledger 13]])&gt;0,IF(TYPE(VLOOKUP(Table1[[#This Row],[Ledger 13]],$GZ:$GZ,1,0))=16,1,0),0)</f>
        <v>0</v>
      </c>
      <c r="FV244">
        <f>IF(LEN(Table1[[#This Row],[Ledger 14]])&gt;0,IF(TYPE(VLOOKUP(Table1[[#This Row],[Ledger 14]],$GZ:$GZ,1,0))=16,1,0),0)</f>
        <v>0</v>
      </c>
      <c r="FW244">
        <f>IF(LEN(Table1[[#This Row],[Ledger 15]])&gt;0,IF(TYPE(VLOOKUP(Table1[[#This Row],[Ledger 15]],$GZ:$GZ,1,0))=16,1,0),0)</f>
        <v>0</v>
      </c>
    </row>
    <row r="245" spans="4:179" ht="33" customHeight="1" x14ac:dyDescent="0.45">
      <c r="D245" s="8">
        <f t="shared" si="12"/>
        <v>240</v>
      </c>
      <c r="E245" s="32"/>
      <c r="F245" s="34"/>
      <c r="G245" s="34"/>
      <c r="H245" s="34"/>
      <c r="I245" s="34"/>
      <c r="J245" s="38"/>
      <c r="K245" s="33"/>
      <c r="L245" s="36"/>
      <c r="M245" s="35"/>
      <c r="N245" s="34"/>
      <c r="O245" s="41"/>
      <c r="P245" s="35"/>
      <c r="Q245" s="34"/>
      <c r="R245" s="37"/>
      <c r="S245" s="35"/>
      <c r="T245" s="34"/>
      <c r="U245" s="37"/>
      <c r="V245" s="35"/>
      <c r="W245" s="34"/>
      <c r="X245" s="37"/>
      <c r="Y245" s="35"/>
      <c r="Z245" s="34"/>
      <c r="AA245" s="37"/>
      <c r="AB245" s="35"/>
      <c r="AC245" s="34"/>
      <c r="AD245" s="37"/>
      <c r="AE245" s="35"/>
      <c r="AF245" s="34"/>
      <c r="AG245" s="37"/>
      <c r="AH245" s="35"/>
      <c r="AI245" s="34"/>
      <c r="AJ245" s="37"/>
      <c r="AK245" s="35"/>
      <c r="AL245" s="34"/>
      <c r="AM245" s="37"/>
      <c r="AN245" s="35"/>
      <c r="AO245" s="34"/>
      <c r="AP245" s="37"/>
      <c r="AQ245" s="35"/>
      <c r="AR245" s="34"/>
      <c r="AS245" s="37"/>
      <c r="AT245" s="35"/>
      <c r="AU245" s="34"/>
      <c r="AV245" s="37"/>
      <c r="AW245" s="35"/>
      <c r="AX245" s="34"/>
      <c r="AY245" s="37"/>
      <c r="AZ245" s="35"/>
      <c r="BA245" s="34"/>
      <c r="BB245" s="37"/>
      <c r="BC2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5" s="7"/>
      <c r="BF245" t="str">
        <f>IF(Table1[[#This Row],[Date]]="","","&amp;lt;VOUCHER REMOTEID="&amp;""""&amp;$A$11&amp;$A$13&amp;ROW()&amp;""""&amp;" VCHTYPE="""&amp;F245&amp;""" ACTION="""&amp;"Create"&amp;"""&amp;gt;")</f>
        <v/>
      </c>
      <c r="BG245" t="str">
        <f>IF(Table1[[#This Row],[Date]]="","",TEXT(Table1[[#This Row],[Date]],"yyyymmdd"))</f>
        <v/>
      </c>
      <c r="BH245" t="str">
        <f>Table1[[#This Row],[Date2]]</f>
        <v/>
      </c>
      <c r="BI245" t="str">
        <f>IF(Table1[[#This Row],[Date]]="","",Table1[[#This Row],[Voucher Type]])</f>
        <v/>
      </c>
      <c r="BJ245" t="str">
        <f>IF(Table1[[#This Row],[Ref No / Invoice No]]="","",Table1[[#This Row],[Ref No / Invoice No]])</f>
        <v/>
      </c>
      <c r="BK245" t="str">
        <f>IF(Table1[[#This Row],[Voucher No]]="","",Table1[[#This Row],[Voucher No]])</f>
        <v/>
      </c>
      <c r="BL245" t="str">
        <f>IF(Table1[[#This Row],[Date]]="","",Table1[[#This Row],[Narration]])</f>
        <v/>
      </c>
      <c r="BM245" t="str">
        <f>IF(Table1[[#This Row],[Date]]="","",$A$11&amp;$A$13&amp;ROW())</f>
        <v/>
      </c>
      <c r="BN245" t="str">
        <f>IF(Table1[[#This Row],[Date]]="","",$A$13)</f>
        <v/>
      </c>
      <c r="BP245" t="str">
        <f>IF(Table1[[#This Row],[Ledger 1]]="","","No")</f>
        <v/>
      </c>
      <c r="BQ245" t="str">
        <f>IF(Table1[[#This Row],[Date]]="","",IF(Table1[[#This Row],[Effect 1]]="Dr.","Yes","No"))</f>
        <v/>
      </c>
      <c r="BR245" t="str">
        <f>IF(Table1[[#This Row],[Date]]="","",Table1[[#This Row],[Ledger 1]])</f>
        <v/>
      </c>
      <c r="BS245" t="str">
        <f>IF(Table1[[#This Row],[Date]]="","",IF(Table1[[#This Row],[Effect 1]]="Dr.",-Table1[[#This Row],[Amount 1]],Table1[[#This Row],[Amount 1]]))</f>
        <v/>
      </c>
      <c r="BV245" t="str">
        <f>IF(Table1[[#This Row],[Ledger 2]]="","","No")</f>
        <v/>
      </c>
      <c r="BW245" t="str">
        <f>IF(Table1[[#This Row],[Date]]="","",IF(Table1[[#This Row],[Effect 2]]="Dr.","Yes","No"))</f>
        <v/>
      </c>
      <c r="BX245" t="str">
        <f>IF(Table1[[#This Row],[Date]]="","",Table1[[#This Row],[Ledger 2]])</f>
        <v/>
      </c>
      <c r="BY245" t="str">
        <f>IF(Table1[[#This Row],[Date]]="","",IF(Table1[[#This Row],[Effect 2]]="Dr.",-Table1[[#This Row],[Amount 2]],Table1[[#This Row],[Amount 2]]))</f>
        <v/>
      </c>
      <c r="CB245" t="str">
        <f>IF(Table1[[#This Row],[Ledger 3]]="","","No")</f>
        <v/>
      </c>
      <c r="CC245" t="str">
        <f>IF(Table1[[#This Row],[Ledger 3]]="","",IF(Table1[[#This Row],[Effect 3]]="Dr.","Yes","No"))</f>
        <v/>
      </c>
      <c r="CD245" t="str">
        <f>IF(Table1[[#This Row],[Ledger 3]]="","",Table1[[#This Row],[Ledger 3]])</f>
        <v/>
      </c>
      <c r="CE245" t="str">
        <f>IF(Table1[[#This Row],[Ledger 3]]="","",IF(Table1[[#This Row],[Effect 3]]="Dr.",-Table1[[#This Row],[Amount 3]],Table1[[#This Row],[Amount 3]]))</f>
        <v/>
      </c>
      <c r="CH245" t="str">
        <f>IF(Table1[[#This Row],[Ledger 4]]="","","No")</f>
        <v/>
      </c>
      <c r="CI245" t="str">
        <f>IF(Table1[[#This Row],[Ledger 4]]="","",IF(Table1[[#This Row],[Effect 4]]="Dr.","Yes","No"))</f>
        <v/>
      </c>
      <c r="CJ245" t="str">
        <f>IF(Table1[[#This Row],[Ledger 4]]="","",Table1[[#This Row],[Ledger 4]])</f>
        <v/>
      </c>
      <c r="CK245" t="str">
        <f>IF(Table1[[#This Row],[Ledger 4]]="","",IF(Table1[[#This Row],[Effect 4]]="Dr.",-Table1[[#This Row],[Amount 4]],Table1[[#This Row],[Amount 4]]))</f>
        <v/>
      </c>
      <c r="CN245" t="str">
        <f>IF(Table1[[#This Row],[Ledger 5]]="","","No")</f>
        <v/>
      </c>
      <c r="CO245" t="str">
        <f>IF(Table1[[#This Row],[Ledger 5]]="","",IF(Table1[[#This Row],[Effect 5]]="Dr.","Yes","No"))</f>
        <v/>
      </c>
      <c r="CP245" t="str">
        <f>IF(Table1[[#This Row],[Ledger 5]]="","",Table1[[#This Row],[Ledger 5]])</f>
        <v/>
      </c>
      <c r="CQ245" t="str">
        <f>IF(Table1[[#This Row],[Ledger 5]]="","",IF(Table1[[#This Row],[Effect 5]]="Dr.",-Table1[[#This Row],[Amount 5]],Table1[[#This Row],[Amount 5]]))</f>
        <v/>
      </c>
      <c r="CT245" t="str">
        <f>IF(Table1[[#This Row],[Ledger 6]]="","","No")</f>
        <v/>
      </c>
      <c r="CU245" t="str">
        <f>IF(Table1[[#This Row],[Ledger 6]]="","",IF(Table1[[#This Row],[Effect 6]]="Dr.","Yes","No"))</f>
        <v/>
      </c>
      <c r="CV245" t="str">
        <f>IF(Table1[[#This Row],[Ledger 6]]="","",Table1[[#This Row],[Ledger 6]])</f>
        <v/>
      </c>
      <c r="CW245" t="str">
        <f>IF(Table1[[#This Row],[Ledger 6]]="","",IF(Table1[[#This Row],[Effect 6]]="Dr.",-Table1[[#This Row],[Amount 6]],Table1[[#This Row],[Amount 6]]))</f>
        <v/>
      </c>
      <c r="CZ245" t="str">
        <f>IF(Table1[[#This Row],[Ledger 7]]="","","No")</f>
        <v/>
      </c>
      <c r="DA245" t="str">
        <f>IF(Table1[[#This Row],[Ledger 7]]="","",IF(Table1[[#This Row],[Effect 7]]="Dr.","Yes","No"))</f>
        <v/>
      </c>
      <c r="DB245" t="str">
        <f>IF(Table1[[#This Row],[Ledger 7]]="","",Table1[[#This Row],[Ledger 7]])</f>
        <v/>
      </c>
      <c r="DC245" t="str">
        <f>IF(Table1[[#This Row],[Ledger 7]]="","",IF(Table1[[#This Row],[Effect 7]]="Dr.",-Table1[[#This Row],[Amount 7]],Table1[[#This Row],[Amount 7]]))</f>
        <v/>
      </c>
      <c r="DF245" t="str">
        <f>IF(Table1[[#This Row],[Ledger 8]]="","","No")</f>
        <v/>
      </c>
      <c r="DG245" t="str">
        <f>IF(Table1[[#This Row],[Ledger 8]]="","",IF(Table1[[#This Row],[Effect 8]]="Dr.","Yes","No"))</f>
        <v/>
      </c>
      <c r="DH245" t="str">
        <f>IF(Table1[[#This Row],[Ledger 8]]="","",Table1[[#This Row],[Ledger 8]])</f>
        <v/>
      </c>
      <c r="DI245" t="str">
        <f>IF(Table1[[#This Row],[Ledger 8]]="","",IF(Table1[[#This Row],[Effect 8]]="Dr.",-Table1[[#This Row],[Amount 8]],Table1[[#This Row],[Amount 8]]))</f>
        <v/>
      </c>
      <c r="DL245" t="str">
        <f>IF(Table1[[#This Row],[Ledger 9]]="","","No")</f>
        <v/>
      </c>
      <c r="DM245" t="str">
        <f>IF(Table1[[#This Row],[Ledger 9]]="","",IF(Table1[[#This Row],[Effect 9]]="Dr.","Yes","No"))</f>
        <v/>
      </c>
      <c r="DN245" t="str">
        <f>IF(Table1[[#This Row],[Ledger 9]]="","",Table1[[#This Row],[Ledger 9]])</f>
        <v/>
      </c>
      <c r="DO245" t="str">
        <f>IF(Table1[[#This Row],[Ledger 9]]="","",IF(Table1[[#This Row],[Effect 9]]="Dr.",-Table1[[#This Row],[Amount 9]],Table1[[#This Row],[Amount 9]]))</f>
        <v/>
      </c>
      <c r="DR245" t="str">
        <f>IF(Table1[[#This Row],[Ledger 10]]="","","No")</f>
        <v/>
      </c>
      <c r="DS245" t="str">
        <f>IF(Table1[[#This Row],[Ledger 10]]="","",IF(Table1[[#This Row],[Effect 10]]="Dr.","Yes","No"))</f>
        <v/>
      </c>
      <c r="DT245" t="str">
        <f>IF(Table1[[#This Row],[Ledger 10]]="","",Table1[[#This Row],[Ledger 10]])</f>
        <v/>
      </c>
      <c r="DU245" t="str">
        <f>IF(Table1[[#This Row],[Ledger 10]]="","",IF(Table1[[#This Row],[Effect 10]]="Dr.",-Table1[[#This Row],[Amount 10]],Table1[[#This Row],[Amount 10]]))</f>
        <v/>
      </c>
      <c r="DX245" t="str">
        <f>IF(Table1[[#This Row],[Ledger 11]]="","","No")</f>
        <v/>
      </c>
      <c r="DY245" t="str">
        <f>IF(Table1[[#This Row],[Ledger 11]]="","",IF(Table1[[#This Row],[Effect 11]]="Dr.","Yes","No"))</f>
        <v/>
      </c>
      <c r="DZ245" t="str">
        <f>IF(Table1[[#This Row],[Ledger 11]]="","",Table1[[#This Row],[Ledger 11]])</f>
        <v/>
      </c>
      <c r="EA245" t="str">
        <f>IF(Table1[[#This Row],[Ledger 11]]="","",IF(Table1[[#This Row],[Effect 11]]="Dr.",-Table1[[#This Row],[Amount 11]],Table1[[#This Row],[Amount 11]]))</f>
        <v/>
      </c>
      <c r="ED245" t="str">
        <f>IF(Table1[[#This Row],[Ledger 12]]="","","No")</f>
        <v/>
      </c>
      <c r="EE245" t="str">
        <f>IF(Table1[[#This Row],[Ledger 12]]="","",IF(Table1[[#This Row],[Effect 12]]="Dr.","Yes","No"))</f>
        <v/>
      </c>
      <c r="EF245" t="str">
        <f>IF(Table1[[#This Row],[Ledger 12]]="","",Table1[[#This Row],[Ledger 12]])</f>
        <v/>
      </c>
      <c r="EG245" t="str">
        <f>IF(Table1[[#This Row],[Ledger 12]]="","",IF(Table1[[#This Row],[Effect 12]]="Dr.",-Table1[[#This Row],[Amount 12]],Table1[[#This Row],[Amount 12]]))</f>
        <v/>
      </c>
      <c r="EJ245" t="str">
        <f>IF(Table1[[#This Row],[Ledger 13]]="","","No")</f>
        <v/>
      </c>
      <c r="EK245" t="str">
        <f>IF(Table1[[#This Row],[Ledger 13]]="","",IF(Table1[[#This Row],[Effect 13]]="Dr.","Yes","No"))</f>
        <v/>
      </c>
      <c r="EL245" t="str">
        <f>IF(Table1[[#This Row],[Ledger 13]]="","",Table1[[#This Row],[Ledger 13]])</f>
        <v/>
      </c>
      <c r="EM245" t="str">
        <f>IF(Table1[[#This Row],[Ledger 13]]="","",IF(Table1[[#This Row],[Effect 13]]="Dr.",-Table1[[#This Row],[Amount 13]],Table1[[#This Row],[Amount 13]]))</f>
        <v/>
      </c>
      <c r="EP245" t="str">
        <f>IF(Table1[[#This Row],[Ledger 14]]="","","No")</f>
        <v/>
      </c>
      <c r="EQ245" t="str">
        <f>IF(Table1[[#This Row],[Ledger 14]]="","",IF(Table1[[#This Row],[Effect 14]]="Dr.","Yes","No"))</f>
        <v/>
      </c>
      <c r="ER245" t="str">
        <f>IF(Table1[[#This Row],[Ledger 14]]="","",Table1[[#This Row],[Ledger 14]])</f>
        <v/>
      </c>
      <c r="ES245" t="str">
        <f>IF(Table1[[#This Row],[Ledger 14]]="","",IF(Table1[[#This Row],[Effect 14]]="Dr.",-Table1[[#This Row],[Amount 14]],Table1[[#This Row],[Amount 14]]))</f>
        <v/>
      </c>
      <c r="EV245" t="str">
        <f>IF(Table1[[#This Row],[Ledger 15]]="","","No")</f>
        <v/>
      </c>
      <c r="EW245" t="str">
        <f>IF(Table1[[#This Row],[Ledger 15]]="","",IF(Table1[[#This Row],[Effect 15]]="Dr.","Yes","No"))</f>
        <v/>
      </c>
      <c r="EX245" t="str">
        <f>IF(Table1[[#This Row],[Ledger 15]]="","",Table1[[#This Row],[Ledger 15]])</f>
        <v/>
      </c>
      <c r="EY245" t="str">
        <f>IF(Table1[[#This Row],[Ledger 15]]="","",IF(Table1[[#This Row],[Effect 15]]="Dr.",-Table1[[#This Row],[Amount 15]],Table1[[#This Row],[Amount 15]]))</f>
        <v/>
      </c>
      <c r="FD2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5">
        <f>IF(Table1[[#This Row],[Date]]="",0,IF(AND(Table1[[#This Row],[Date]]&gt;=$FE$2,Table1[[#This Row],[Date]]&lt;=$FE$3),0,1))</f>
        <v>0</v>
      </c>
      <c r="FF245">
        <f>IF(Table1[[#This Row],[Date]]="",0,IF(TYPE(VLOOKUP(Table1[[#This Row],[Voucher Type]],Table1[[#All],[Voucher Type Master]],1,FALSE))=16,1,0))</f>
        <v>0</v>
      </c>
      <c r="FG245">
        <f>IF(TYPE(IF(Table1[[#This Row],[Date]]="",0,IF(VLOOKUP(Table1[[#This Row],[Voucher Type]],$FY$5:$FZ$13,2,0)=Table1[[#This Row],[Effect 1]],0,1)))=16,1,0)</f>
        <v>0</v>
      </c>
      <c r="FH2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5">
        <f>IF(LEN(Table1[[#This Row],[Ledger 1]])&gt;0,IF(TYPE(VLOOKUP(Table1[[#This Row],[Ledger 1]],GZ:GZ,1,0))=16,1,0),0)</f>
        <v>0</v>
      </c>
      <c r="FJ245">
        <f>IF(LEN(Table1[[#This Row],[Ledger 2]])&gt;0,IF(TYPE(VLOOKUP(Table1[[#This Row],[Ledger 2]],GZ:GZ,1,0))=16,1,0),0)</f>
        <v>0</v>
      </c>
      <c r="FK245">
        <f>IF(LEN(Table1[[#This Row],[Ledger 3]])&gt;0,IF(TYPE(VLOOKUP(Table1[[#This Row],[Ledger 3]],GZ:GZ,1,0))=16,1,0),0)</f>
        <v>0</v>
      </c>
      <c r="FL245">
        <f>IF(LEN(Table1[[#This Row],[Ledger 4]])&gt;0,IF(TYPE(VLOOKUP(Table1[[#This Row],[Ledger 4]],GZ:GZ,1,0))=16,1,0),0)</f>
        <v>0</v>
      </c>
      <c r="FM245">
        <f>IF(LEN(Table1[[#This Row],[Ledger 5]])&gt;0,IF(TYPE(VLOOKUP(Table1[[#This Row],[Ledger 5]],GZ:GZ,1,0))=16,1,0),0)</f>
        <v>0</v>
      </c>
      <c r="FN245">
        <f>IF(LEN(Table1[[#This Row],[Ledger 6]])&gt;0,IF(TYPE(VLOOKUP(Table1[[#This Row],[Ledger 6]],$GZ:$GZ,1,0))=16,1,0),0)</f>
        <v>0</v>
      </c>
      <c r="FO245">
        <f>IF(LEN(Table1[[#This Row],[Ledger 7]])&gt;0,IF(TYPE(VLOOKUP(Table1[[#This Row],[Ledger 7]],$GZ:$GZ,1,0))=16,1,0),0)</f>
        <v>0</v>
      </c>
      <c r="FP245">
        <f>IF(LEN(Table1[[#This Row],[Ledger 8]])&gt;0,IF(TYPE(VLOOKUP(Table1[[#This Row],[Ledger 8]],$GZ:$GZ,1,0))=16,1,0),0)</f>
        <v>0</v>
      </c>
      <c r="FQ245">
        <f>IF(LEN(Table1[[#This Row],[Ledger 9]])&gt;0,IF(TYPE(VLOOKUP(Table1[[#This Row],[Ledger 9]],$GZ:$GZ,1,0))=16,1,0),0)</f>
        <v>0</v>
      </c>
      <c r="FR245">
        <f>IF(LEN(Table1[[#This Row],[Ledger 10]])&gt;0,IF(TYPE(VLOOKUP(Table1[[#This Row],[Ledger 10]],$GZ:$GZ,1,0))=16,1,0),0)</f>
        <v>0</v>
      </c>
      <c r="FS245">
        <f>IF(LEN(Table1[[#This Row],[Ledger 11]])&gt;0,IF(TYPE(VLOOKUP(Table1[[#This Row],[Ledger 11]],$GZ:$GZ,1,0))=16,1,0),0)</f>
        <v>0</v>
      </c>
      <c r="FT245">
        <f>IF(LEN(Table1[[#This Row],[Ledger 12]])&gt;0,IF(TYPE(VLOOKUP(Table1[[#This Row],[Ledger 12]],$GZ:$GZ,1,0))=16,1,0),0)</f>
        <v>0</v>
      </c>
      <c r="FU245">
        <f>IF(LEN(Table1[[#This Row],[Ledger 13]])&gt;0,IF(TYPE(VLOOKUP(Table1[[#This Row],[Ledger 13]],$GZ:$GZ,1,0))=16,1,0),0)</f>
        <v>0</v>
      </c>
      <c r="FV245">
        <f>IF(LEN(Table1[[#This Row],[Ledger 14]])&gt;0,IF(TYPE(VLOOKUP(Table1[[#This Row],[Ledger 14]],$GZ:$GZ,1,0))=16,1,0),0)</f>
        <v>0</v>
      </c>
      <c r="FW245">
        <f>IF(LEN(Table1[[#This Row],[Ledger 15]])&gt;0,IF(TYPE(VLOOKUP(Table1[[#This Row],[Ledger 15]],$GZ:$GZ,1,0))=16,1,0),0)</f>
        <v>0</v>
      </c>
    </row>
    <row r="246" spans="4:179" ht="33" customHeight="1" x14ac:dyDescent="0.45">
      <c r="D246" s="8">
        <f t="shared" si="12"/>
        <v>241</v>
      </c>
      <c r="E246" s="32"/>
      <c r="F246" s="34"/>
      <c r="G246" s="34"/>
      <c r="H246" s="34"/>
      <c r="I246" s="34"/>
      <c r="J246" s="38"/>
      <c r="K246" s="33"/>
      <c r="L246" s="36"/>
      <c r="M246" s="35"/>
      <c r="N246" s="34"/>
      <c r="O246" s="41"/>
      <c r="P246" s="35"/>
      <c r="Q246" s="34"/>
      <c r="R246" s="37"/>
      <c r="S246" s="35"/>
      <c r="T246" s="34"/>
      <c r="U246" s="37"/>
      <c r="V246" s="35"/>
      <c r="W246" s="34"/>
      <c r="X246" s="37"/>
      <c r="Y246" s="35"/>
      <c r="Z246" s="34"/>
      <c r="AA246" s="37"/>
      <c r="AB246" s="35"/>
      <c r="AC246" s="34"/>
      <c r="AD246" s="37"/>
      <c r="AE246" s="35"/>
      <c r="AF246" s="34"/>
      <c r="AG246" s="37"/>
      <c r="AH246" s="35"/>
      <c r="AI246" s="34"/>
      <c r="AJ246" s="37"/>
      <c r="AK246" s="35"/>
      <c r="AL246" s="34"/>
      <c r="AM246" s="37"/>
      <c r="AN246" s="35"/>
      <c r="AO246" s="34"/>
      <c r="AP246" s="37"/>
      <c r="AQ246" s="35"/>
      <c r="AR246" s="34"/>
      <c r="AS246" s="37"/>
      <c r="AT246" s="35"/>
      <c r="AU246" s="34"/>
      <c r="AV246" s="37"/>
      <c r="AW246" s="35"/>
      <c r="AX246" s="34"/>
      <c r="AY246" s="37"/>
      <c r="AZ246" s="35"/>
      <c r="BA246" s="34"/>
      <c r="BB246" s="37"/>
      <c r="BC2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6" s="7"/>
      <c r="BF246" t="str">
        <f>IF(Table1[[#This Row],[Date]]="","","&amp;lt;VOUCHER REMOTEID="&amp;""""&amp;$A$11&amp;$A$13&amp;ROW()&amp;""""&amp;" VCHTYPE="""&amp;F246&amp;""" ACTION="""&amp;"Create"&amp;"""&amp;gt;")</f>
        <v/>
      </c>
      <c r="BG246" t="str">
        <f>IF(Table1[[#This Row],[Date]]="","",TEXT(Table1[[#This Row],[Date]],"yyyymmdd"))</f>
        <v/>
      </c>
      <c r="BH246" t="str">
        <f>Table1[[#This Row],[Date2]]</f>
        <v/>
      </c>
      <c r="BI246" t="str">
        <f>IF(Table1[[#This Row],[Date]]="","",Table1[[#This Row],[Voucher Type]])</f>
        <v/>
      </c>
      <c r="BJ246" t="str">
        <f>IF(Table1[[#This Row],[Ref No / Invoice No]]="","",Table1[[#This Row],[Ref No / Invoice No]])</f>
        <v/>
      </c>
      <c r="BK246" t="str">
        <f>IF(Table1[[#This Row],[Voucher No]]="","",Table1[[#This Row],[Voucher No]])</f>
        <v/>
      </c>
      <c r="BL246" t="str">
        <f>IF(Table1[[#This Row],[Date]]="","",Table1[[#This Row],[Narration]])</f>
        <v/>
      </c>
      <c r="BM246" t="str">
        <f>IF(Table1[[#This Row],[Date]]="","",$A$11&amp;$A$13&amp;ROW())</f>
        <v/>
      </c>
      <c r="BN246" t="str">
        <f>IF(Table1[[#This Row],[Date]]="","",$A$13)</f>
        <v/>
      </c>
      <c r="BP246" t="str">
        <f>IF(Table1[[#This Row],[Ledger 1]]="","","No")</f>
        <v/>
      </c>
      <c r="BQ246" t="str">
        <f>IF(Table1[[#This Row],[Date]]="","",IF(Table1[[#This Row],[Effect 1]]="Dr.","Yes","No"))</f>
        <v/>
      </c>
      <c r="BR246" t="str">
        <f>IF(Table1[[#This Row],[Date]]="","",Table1[[#This Row],[Ledger 1]])</f>
        <v/>
      </c>
      <c r="BS246" t="str">
        <f>IF(Table1[[#This Row],[Date]]="","",IF(Table1[[#This Row],[Effect 1]]="Dr.",-Table1[[#This Row],[Amount 1]],Table1[[#This Row],[Amount 1]]))</f>
        <v/>
      </c>
      <c r="BV246" t="str">
        <f>IF(Table1[[#This Row],[Ledger 2]]="","","No")</f>
        <v/>
      </c>
      <c r="BW246" t="str">
        <f>IF(Table1[[#This Row],[Date]]="","",IF(Table1[[#This Row],[Effect 2]]="Dr.","Yes","No"))</f>
        <v/>
      </c>
      <c r="BX246" t="str">
        <f>IF(Table1[[#This Row],[Date]]="","",Table1[[#This Row],[Ledger 2]])</f>
        <v/>
      </c>
      <c r="BY246" t="str">
        <f>IF(Table1[[#This Row],[Date]]="","",IF(Table1[[#This Row],[Effect 2]]="Dr.",-Table1[[#This Row],[Amount 2]],Table1[[#This Row],[Amount 2]]))</f>
        <v/>
      </c>
      <c r="CB246" t="str">
        <f>IF(Table1[[#This Row],[Ledger 3]]="","","No")</f>
        <v/>
      </c>
      <c r="CC246" t="str">
        <f>IF(Table1[[#This Row],[Ledger 3]]="","",IF(Table1[[#This Row],[Effect 3]]="Dr.","Yes","No"))</f>
        <v/>
      </c>
      <c r="CD246" t="str">
        <f>IF(Table1[[#This Row],[Ledger 3]]="","",Table1[[#This Row],[Ledger 3]])</f>
        <v/>
      </c>
      <c r="CE246" t="str">
        <f>IF(Table1[[#This Row],[Ledger 3]]="","",IF(Table1[[#This Row],[Effect 3]]="Dr.",-Table1[[#This Row],[Amount 3]],Table1[[#This Row],[Amount 3]]))</f>
        <v/>
      </c>
      <c r="CH246" t="str">
        <f>IF(Table1[[#This Row],[Ledger 4]]="","","No")</f>
        <v/>
      </c>
      <c r="CI246" t="str">
        <f>IF(Table1[[#This Row],[Ledger 4]]="","",IF(Table1[[#This Row],[Effect 4]]="Dr.","Yes","No"))</f>
        <v/>
      </c>
      <c r="CJ246" t="str">
        <f>IF(Table1[[#This Row],[Ledger 4]]="","",Table1[[#This Row],[Ledger 4]])</f>
        <v/>
      </c>
      <c r="CK246" t="str">
        <f>IF(Table1[[#This Row],[Ledger 4]]="","",IF(Table1[[#This Row],[Effect 4]]="Dr.",-Table1[[#This Row],[Amount 4]],Table1[[#This Row],[Amount 4]]))</f>
        <v/>
      </c>
      <c r="CN246" t="str">
        <f>IF(Table1[[#This Row],[Ledger 5]]="","","No")</f>
        <v/>
      </c>
      <c r="CO246" t="str">
        <f>IF(Table1[[#This Row],[Ledger 5]]="","",IF(Table1[[#This Row],[Effect 5]]="Dr.","Yes","No"))</f>
        <v/>
      </c>
      <c r="CP246" t="str">
        <f>IF(Table1[[#This Row],[Ledger 5]]="","",Table1[[#This Row],[Ledger 5]])</f>
        <v/>
      </c>
      <c r="CQ246" t="str">
        <f>IF(Table1[[#This Row],[Ledger 5]]="","",IF(Table1[[#This Row],[Effect 5]]="Dr.",-Table1[[#This Row],[Amount 5]],Table1[[#This Row],[Amount 5]]))</f>
        <v/>
      </c>
      <c r="CT246" t="str">
        <f>IF(Table1[[#This Row],[Ledger 6]]="","","No")</f>
        <v/>
      </c>
      <c r="CU246" t="str">
        <f>IF(Table1[[#This Row],[Ledger 6]]="","",IF(Table1[[#This Row],[Effect 6]]="Dr.","Yes","No"))</f>
        <v/>
      </c>
      <c r="CV246" t="str">
        <f>IF(Table1[[#This Row],[Ledger 6]]="","",Table1[[#This Row],[Ledger 6]])</f>
        <v/>
      </c>
      <c r="CW246" t="str">
        <f>IF(Table1[[#This Row],[Ledger 6]]="","",IF(Table1[[#This Row],[Effect 6]]="Dr.",-Table1[[#This Row],[Amount 6]],Table1[[#This Row],[Amount 6]]))</f>
        <v/>
      </c>
      <c r="CZ246" t="str">
        <f>IF(Table1[[#This Row],[Ledger 7]]="","","No")</f>
        <v/>
      </c>
      <c r="DA246" t="str">
        <f>IF(Table1[[#This Row],[Ledger 7]]="","",IF(Table1[[#This Row],[Effect 7]]="Dr.","Yes","No"))</f>
        <v/>
      </c>
      <c r="DB246" t="str">
        <f>IF(Table1[[#This Row],[Ledger 7]]="","",Table1[[#This Row],[Ledger 7]])</f>
        <v/>
      </c>
      <c r="DC246" t="str">
        <f>IF(Table1[[#This Row],[Ledger 7]]="","",IF(Table1[[#This Row],[Effect 7]]="Dr.",-Table1[[#This Row],[Amount 7]],Table1[[#This Row],[Amount 7]]))</f>
        <v/>
      </c>
      <c r="DF246" t="str">
        <f>IF(Table1[[#This Row],[Ledger 8]]="","","No")</f>
        <v/>
      </c>
      <c r="DG246" t="str">
        <f>IF(Table1[[#This Row],[Ledger 8]]="","",IF(Table1[[#This Row],[Effect 8]]="Dr.","Yes","No"))</f>
        <v/>
      </c>
      <c r="DH246" t="str">
        <f>IF(Table1[[#This Row],[Ledger 8]]="","",Table1[[#This Row],[Ledger 8]])</f>
        <v/>
      </c>
      <c r="DI246" t="str">
        <f>IF(Table1[[#This Row],[Ledger 8]]="","",IF(Table1[[#This Row],[Effect 8]]="Dr.",-Table1[[#This Row],[Amount 8]],Table1[[#This Row],[Amount 8]]))</f>
        <v/>
      </c>
      <c r="DL246" t="str">
        <f>IF(Table1[[#This Row],[Ledger 9]]="","","No")</f>
        <v/>
      </c>
      <c r="DM246" t="str">
        <f>IF(Table1[[#This Row],[Ledger 9]]="","",IF(Table1[[#This Row],[Effect 9]]="Dr.","Yes","No"))</f>
        <v/>
      </c>
      <c r="DN246" t="str">
        <f>IF(Table1[[#This Row],[Ledger 9]]="","",Table1[[#This Row],[Ledger 9]])</f>
        <v/>
      </c>
      <c r="DO246" t="str">
        <f>IF(Table1[[#This Row],[Ledger 9]]="","",IF(Table1[[#This Row],[Effect 9]]="Dr.",-Table1[[#This Row],[Amount 9]],Table1[[#This Row],[Amount 9]]))</f>
        <v/>
      </c>
      <c r="DR246" t="str">
        <f>IF(Table1[[#This Row],[Ledger 10]]="","","No")</f>
        <v/>
      </c>
      <c r="DS246" t="str">
        <f>IF(Table1[[#This Row],[Ledger 10]]="","",IF(Table1[[#This Row],[Effect 10]]="Dr.","Yes","No"))</f>
        <v/>
      </c>
      <c r="DT246" t="str">
        <f>IF(Table1[[#This Row],[Ledger 10]]="","",Table1[[#This Row],[Ledger 10]])</f>
        <v/>
      </c>
      <c r="DU246" t="str">
        <f>IF(Table1[[#This Row],[Ledger 10]]="","",IF(Table1[[#This Row],[Effect 10]]="Dr.",-Table1[[#This Row],[Amount 10]],Table1[[#This Row],[Amount 10]]))</f>
        <v/>
      </c>
      <c r="DX246" t="str">
        <f>IF(Table1[[#This Row],[Ledger 11]]="","","No")</f>
        <v/>
      </c>
      <c r="DY246" t="str">
        <f>IF(Table1[[#This Row],[Ledger 11]]="","",IF(Table1[[#This Row],[Effect 11]]="Dr.","Yes","No"))</f>
        <v/>
      </c>
      <c r="DZ246" t="str">
        <f>IF(Table1[[#This Row],[Ledger 11]]="","",Table1[[#This Row],[Ledger 11]])</f>
        <v/>
      </c>
      <c r="EA246" t="str">
        <f>IF(Table1[[#This Row],[Ledger 11]]="","",IF(Table1[[#This Row],[Effect 11]]="Dr.",-Table1[[#This Row],[Amount 11]],Table1[[#This Row],[Amount 11]]))</f>
        <v/>
      </c>
      <c r="ED246" t="str">
        <f>IF(Table1[[#This Row],[Ledger 12]]="","","No")</f>
        <v/>
      </c>
      <c r="EE246" t="str">
        <f>IF(Table1[[#This Row],[Ledger 12]]="","",IF(Table1[[#This Row],[Effect 12]]="Dr.","Yes","No"))</f>
        <v/>
      </c>
      <c r="EF246" t="str">
        <f>IF(Table1[[#This Row],[Ledger 12]]="","",Table1[[#This Row],[Ledger 12]])</f>
        <v/>
      </c>
      <c r="EG246" t="str">
        <f>IF(Table1[[#This Row],[Ledger 12]]="","",IF(Table1[[#This Row],[Effect 12]]="Dr.",-Table1[[#This Row],[Amount 12]],Table1[[#This Row],[Amount 12]]))</f>
        <v/>
      </c>
      <c r="EJ246" t="str">
        <f>IF(Table1[[#This Row],[Ledger 13]]="","","No")</f>
        <v/>
      </c>
      <c r="EK246" t="str">
        <f>IF(Table1[[#This Row],[Ledger 13]]="","",IF(Table1[[#This Row],[Effect 13]]="Dr.","Yes","No"))</f>
        <v/>
      </c>
      <c r="EL246" t="str">
        <f>IF(Table1[[#This Row],[Ledger 13]]="","",Table1[[#This Row],[Ledger 13]])</f>
        <v/>
      </c>
      <c r="EM246" t="str">
        <f>IF(Table1[[#This Row],[Ledger 13]]="","",IF(Table1[[#This Row],[Effect 13]]="Dr.",-Table1[[#This Row],[Amount 13]],Table1[[#This Row],[Amount 13]]))</f>
        <v/>
      </c>
      <c r="EP246" t="str">
        <f>IF(Table1[[#This Row],[Ledger 14]]="","","No")</f>
        <v/>
      </c>
      <c r="EQ246" t="str">
        <f>IF(Table1[[#This Row],[Ledger 14]]="","",IF(Table1[[#This Row],[Effect 14]]="Dr.","Yes","No"))</f>
        <v/>
      </c>
      <c r="ER246" t="str">
        <f>IF(Table1[[#This Row],[Ledger 14]]="","",Table1[[#This Row],[Ledger 14]])</f>
        <v/>
      </c>
      <c r="ES246" t="str">
        <f>IF(Table1[[#This Row],[Ledger 14]]="","",IF(Table1[[#This Row],[Effect 14]]="Dr.",-Table1[[#This Row],[Amount 14]],Table1[[#This Row],[Amount 14]]))</f>
        <v/>
      </c>
      <c r="EV246" t="str">
        <f>IF(Table1[[#This Row],[Ledger 15]]="","","No")</f>
        <v/>
      </c>
      <c r="EW246" t="str">
        <f>IF(Table1[[#This Row],[Ledger 15]]="","",IF(Table1[[#This Row],[Effect 15]]="Dr.","Yes","No"))</f>
        <v/>
      </c>
      <c r="EX246" t="str">
        <f>IF(Table1[[#This Row],[Ledger 15]]="","",Table1[[#This Row],[Ledger 15]])</f>
        <v/>
      </c>
      <c r="EY246" t="str">
        <f>IF(Table1[[#This Row],[Ledger 15]]="","",IF(Table1[[#This Row],[Effect 15]]="Dr.",-Table1[[#This Row],[Amount 15]],Table1[[#This Row],[Amount 15]]))</f>
        <v/>
      </c>
      <c r="FD2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6">
        <f>IF(Table1[[#This Row],[Date]]="",0,IF(AND(Table1[[#This Row],[Date]]&gt;=$FE$2,Table1[[#This Row],[Date]]&lt;=$FE$3),0,1))</f>
        <v>0</v>
      </c>
      <c r="FF246">
        <f>IF(Table1[[#This Row],[Date]]="",0,IF(TYPE(VLOOKUP(Table1[[#This Row],[Voucher Type]],Table1[[#All],[Voucher Type Master]],1,FALSE))=16,1,0))</f>
        <v>0</v>
      </c>
      <c r="FG246">
        <f>IF(TYPE(IF(Table1[[#This Row],[Date]]="",0,IF(VLOOKUP(Table1[[#This Row],[Voucher Type]],$FY$5:$FZ$13,2,0)=Table1[[#This Row],[Effect 1]],0,1)))=16,1,0)</f>
        <v>0</v>
      </c>
      <c r="FH2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6">
        <f>IF(LEN(Table1[[#This Row],[Ledger 1]])&gt;0,IF(TYPE(VLOOKUP(Table1[[#This Row],[Ledger 1]],GZ:GZ,1,0))=16,1,0),0)</f>
        <v>0</v>
      </c>
      <c r="FJ246">
        <f>IF(LEN(Table1[[#This Row],[Ledger 2]])&gt;0,IF(TYPE(VLOOKUP(Table1[[#This Row],[Ledger 2]],GZ:GZ,1,0))=16,1,0),0)</f>
        <v>0</v>
      </c>
      <c r="FK246">
        <f>IF(LEN(Table1[[#This Row],[Ledger 3]])&gt;0,IF(TYPE(VLOOKUP(Table1[[#This Row],[Ledger 3]],GZ:GZ,1,0))=16,1,0),0)</f>
        <v>0</v>
      </c>
      <c r="FL246">
        <f>IF(LEN(Table1[[#This Row],[Ledger 4]])&gt;0,IF(TYPE(VLOOKUP(Table1[[#This Row],[Ledger 4]],GZ:GZ,1,0))=16,1,0),0)</f>
        <v>0</v>
      </c>
      <c r="FM246">
        <f>IF(LEN(Table1[[#This Row],[Ledger 5]])&gt;0,IF(TYPE(VLOOKUP(Table1[[#This Row],[Ledger 5]],GZ:GZ,1,0))=16,1,0),0)</f>
        <v>0</v>
      </c>
      <c r="FN246">
        <f>IF(LEN(Table1[[#This Row],[Ledger 6]])&gt;0,IF(TYPE(VLOOKUP(Table1[[#This Row],[Ledger 6]],$GZ:$GZ,1,0))=16,1,0),0)</f>
        <v>0</v>
      </c>
      <c r="FO246">
        <f>IF(LEN(Table1[[#This Row],[Ledger 7]])&gt;0,IF(TYPE(VLOOKUP(Table1[[#This Row],[Ledger 7]],$GZ:$GZ,1,0))=16,1,0),0)</f>
        <v>0</v>
      </c>
      <c r="FP246">
        <f>IF(LEN(Table1[[#This Row],[Ledger 8]])&gt;0,IF(TYPE(VLOOKUP(Table1[[#This Row],[Ledger 8]],$GZ:$GZ,1,0))=16,1,0),0)</f>
        <v>0</v>
      </c>
      <c r="FQ246">
        <f>IF(LEN(Table1[[#This Row],[Ledger 9]])&gt;0,IF(TYPE(VLOOKUP(Table1[[#This Row],[Ledger 9]],$GZ:$GZ,1,0))=16,1,0),0)</f>
        <v>0</v>
      </c>
      <c r="FR246">
        <f>IF(LEN(Table1[[#This Row],[Ledger 10]])&gt;0,IF(TYPE(VLOOKUP(Table1[[#This Row],[Ledger 10]],$GZ:$GZ,1,0))=16,1,0),0)</f>
        <v>0</v>
      </c>
      <c r="FS246">
        <f>IF(LEN(Table1[[#This Row],[Ledger 11]])&gt;0,IF(TYPE(VLOOKUP(Table1[[#This Row],[Ledger 11]],$GZ:$GZ,1,0))=16,1,0),0)</f>
        <v>0</v>
      </c>
      <c r="FT246">
        <f>IF(LEN(Table1[[#This Row],[Ledger 12]])&gt;0,IF(TYPE(VLOOKUP(Table1[[#This Row],[Ledger 12]],$GZ:$GZ,1,0))=16,1,0),0)</f>
        <v>0</v>
      </c>
      <c r="FU246">
        <f>IF(LEN(Table1[[#This Row],[Ledger 13]])&gt;0,IF(TYPE(VLOOKUP(Table1[[#This Row],[Ledger 13]],$GZ:$GZ,1,0))=16,1,0),0)</f>
        <v>0</v>
      </c>
      <c r="FV246">
        <f>IF(LEN(Table1[[#This Row],[Ledger 14]])&gt;0,IF(TYPE(VLOOKUP(Table1[[#This Row],[Ledger 14]],$GZ:$GZ,1,0))=16,1,0),0)</f>
        <v>0</v>
      </c>
      <c r="FW246">
        <f>IF(LEN(Table1[[#This Row],[Ledger 15]])&gt;0,IF(TYPE(VLOOKUP(Table1[[#This Row],[Ledger 15]],$GZ:$GZ,1,0))=16,1,0),0)</f>
        <v>0</v>
      </c>
    </row>
    <row r="247" spans="4:179" ht="33" customHeight="1" x14ac:dyDescent="0.45">
      <c r="D247" s="8">
        <f t="shared" si="12"/>
        <v>242</v>
      </c>
      <c r="E247" s="32"/>
      <c r="F247" s="34"/>
      <c r="G247" s="34"/>
      <c r="H247" s="34"/>
      <c r="I247" s="34"/>
      <c r="J247" s="38"/>
      <c r="K247" s="33"/>
      <c r="L247" s="36"/>
      <c r="M247" s="35"/>
      <c r="N247" s="34"/>
      <c r="O247" s="41"/>
      <c r="P247" s="35"/>
      <c r="Q247" s="34"/>
      <c r="R247" s="37"/>
      <c r="S247" s="35"/>
      <c r="T247" s="34"/>
      <c r="U247" s="37"/>
      <c r="V247" s="35"/>
      <c r="W247" s="34"/>
      <c r="X247" s="37"/>
      <c r="Y247" s="35"/>
      <c r="Z247" s="34"/>
      <c r="AA247" s="37"/>
      <c r="AB247" s="35"/>
      <c r="AC247" s="34"/>
      <c r="AD247" s="37"/>
      <c r="AE247" s="35"/>
      <c r="AF247" s="34"/>
      <c r="AG247" s="37"/>
      <c r="AH247" s="35"/>
      <c r="AI247" s="34"/>
      <c r="AJ247" s="37"/>
      <c r="AK247" s="35"/>
      <c r="AL247" s="34"/>
      <c r="AM247" s="37"/>
      <c r="AN247" s="35"/>
      <c r="AO247" s="34"/>
      <c r="AP247" s="37"/>
      <c r="AQ247" s="35"/>
      <c r="AR247" s="34"/>
      <c r="AS247" s="37"/>
      <c r="AT247" s="35"/>
      <c r="AU247" s="34"/>
      <c r="AV247" s="37"/>
      <c r="AW247" s="35"/>
      <c r="AX247" s="34"/>
      <c r="AY247" s="37"/>
      <c r="AZ247" s="35"/>
      <c r="BA247" s="34"/>
      <c r="BB247" s="37"/>
      <c r="BC2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7" s="7"/>
      <c r="BF247" t="str">
        <f>IF(Table1[[#This Row],[Date]]="","","&amp;lt;VOUCHER REMOTEID="&amp;""""&amp;$A$11&amp;$A$13&amp;ROW()&amp;""""&amp;" VCHTYPE="""&amp;F247&amp;""" ACTION="""&amp;"Create"&amp;"""&amp;gt;")</f>
        <v/>
      </c>
      <c r="BG247" t="str">
        <f>IF(Table1[[#This Row],[Date]]="","",TEXT(Table1[[#This Row],[Date]],"yyyymmdd"))</f>
        <v/>
      </c>
      <c r="BH247" t="str">
        <f>Table1[[#This Row],[Date2]]</f>
        <v/>
      </c>
      <c r="BI247" t="str">
        <f>IF(Table1[[#This Row],[Date]]="","",Table1[[#This Row],[Voucher Type]])</f>
        <v/>
      </c>
      <c r="BJ247" t="str">
        <f>IF(Table1[[#This Row],[Ref No / Invoice No]]="","",Table1[[#This Row],[Ref No / Invoice No]])</f>
        <v/>
      </c>
      <c r="BK247" t="str">
        <f>IF(Table1[[#This Row],[Voucher No]]="","",Table1[[#This Row],[Voucher No]])</f>
        <v/>
      </c>
      <c r="BL247" t="str">
        <f>IF(Table1[[#This Row],[Date]]="","",Table1[[#This Row],[Narration]])</f>
        <v/>
      </c>
      <c r="BM247" t="str">
        <f>IF(Table1[[#This Row],[Date]]="","",$A$11&amp;$A$13&amp;ROW())</f>
        <v/>
      </c>
      <c r="BN247" t="str">
        <f>IF(Table1[[#This Row],[Date]]="","",$A$13)</f>
        <v/>
      </c>
      <c r="BP247" t="str">
        <f>IF(Table1[[#This Row],[Ledger 1]]="","","No")</f>
        <v/>
      </c>
      <c r="BQ247" t="str">
        <f>IF(Table1[[#This Row],[Date]]="","",IF(Table1[[#This Row],[Effect 1]]="Dr.","Yes","No"))</f>
        <v/>
      </c>
      <c r="BR247" t="str">
        <f>IF(Table1[[#This Row],[Date]]="","",Table1[[#This Row],[Ledger 1]])</f>
        <v/>
      </c>
      <c r="BS247" t="str">
        <f>IF(Table1[[#This Row],[Date]]="","",IF(Table1[[#This Row],[Effect 1]]="Dr.",-Table1[[#This Row],[Amount 1]],Table1[[#This Row],[Amount 1]]))</f>
        <v/>
      </c>
      <c r="BV247" t="str">
        <f>IF(Table1[[#This Row],[Ledger 2]]="","","No")</f>
        <v/>
      </c>
      <c r="BW247" t="str">
        <f>IF(Table1[[#This Row],[Date]]="","",IF(Table1[[#This Row],[Effect 2]]="Dr.","Yes","No"))</f>
        <v/>
      </c>
      <c r="BX247" t="str">
        <f>IF(Table1[[#This Row],[Date]]="","",Table1[[#This Row],[Ledger 2]])</f>
        <v/>
      </c>
      <c r="BY247" t="str">
        <f>IF(Table1[[#This Row],[Date]]="","",IF(Table1[[#This Row],[Effect 2]]="Dr.",-Table1[[#This Row],[Amount 2]],Table1[[#This Row],[Amount 2]]))</f>
        <v/>
      </c>
      <c r="CB247" t="str">
        <f>IF(Table1[[#This Row],[Ledger 3]]="","","No")</f>
        <v/>
      </c>
      <c r="CC247" t="str">
        <f>IF(Table1[[#This Row],[Ledger 3]]="","",IF(Table1[[#This Row],[Effect 3]]="Dr.","Yes","No"))</f>
        <v/>
      </c>
      <c r="CD247" t="str">
        <f>IF(Table1[[#This Row],[Ledger 3]]="","",Table1[[#This Row],[Ledger 3]])</f>
        <v/>
      </c>
      <c r="CE247" t="str">
        <f>IF(Table1[[#This Row],[Ledger 3]]="","",IF(Table1[[#This Row],[Effect 3]]="Dr.",-Table1[[#This Row],[Amount 3]],Table1[[#This Row],[Amount 3]]))</f>
        <v/>
      </c>
      <c r="CH247" t="str">
        <f>IF(Table1[[#This Row],[Ledger 4]]="","","No")</f>
        <v/>
      </c>
      <c r="CI247" t="str">
        <f>IF(Table1[[#This Row],[Ledger 4]]="","",IF(Table1[[#This Row],[Effect 4]]="Dr.","Yes","No"))</f>
        <v/>
      </c>
      <c r="CJ247" t="str">
        <f>IF(Table1[[#This Row],[Ledger 4]]="","",Table1[[#This Row],[Ledger 4]])</f>
        <v/>
      </c>
      <c r="CK247" t="str">
        <f>IF(Table1[[#This Row],[Ledger 4]]="","",IF(Table1[[#This Row],[Effect 4]]="Dr.",-Table1[[#This Row],[Amount 4]],Table1[[#This Row],[Amount 4]]))</f>
        <v/>
      </c>
      <c r="CN247" t="str">
        <f>IF(Table1[[#This Row],[Ledger 5]]="","","No")</f>
        <v/>
      </c>
      <c r="CO247" t="str">
        <f>IF(Table1[[#This Row],[Ledger 5]]="","",IF(Table1[[#This Row],[Effect 5]]="Dr.","Yes","No"))</f>
        <v/>
      </c>
      <c r="CP247" t="str">
        <f>IF(Table1[[#This Row],[Ledger 5]]="","",Table1[[#This Row],[Ledger 5]])</f>
        <v/>
      </c>
      <c r="CQ247" t="str">
        <f>IF(Table1[[#This Row],[Ledger 5]]="","",IF(Table1[[#This Row],[Effect 5]]="Dr.",-Table1[[#This Row],[Amount 5]],Table1[[#This Row],[Amount 5]]))</f>
        <v/>
      </c>
      <c r="CT247" t="str">
        <f>IF(Table1[[#This Row],[Ledger 6]]="","","No")</f>
        <v/>
      </c>
      <c r="CU247" t="str">
        <f>IF(Table1[[#This Row],[Ledger 6]]="","",IF(Table1[[#This Row],[Effect 6]]="Dr.","Yes","No"))</f>
        <v/>
      </c>
      <c r="CV247" t="str">
        <f>IF(Table1[[#This Row],[Ledger 6]]="","",Table1[[#This Row],[Ledger 6]])</f>
        <v/>
      </c>
      <c r="CW247" t="str">
        <f>IF(Table1[[#This Row],[Ledger 6]]="","",IF(Table1[[#This Row],[Effect 6]]="Dr.",-Table1[[#This Row],[Amount 6]],Table1[[#This Row],[Amount 6]]))</f>
        <v/>
      </c>
      <c r="CZ247" t="str">
        <f>IF(Table1[[#This Row],[Ledger 7]]="","","No")</f>
        <v/>
      </c>
      <c r="DA247" t="str">
        <f>IF(Table1[[#This Row],[Ledger 7]]="","",IF(Table1[[#This Row],[Effect 7]]="Dr.","Yes","No"))</f>
        <v/>
      </c>
      <c r="DB247" t="str">
        <f>IF(Table1[[#This Row],[Ledger 7]]="","",Table1[[#This Row],[Ledger 7]])</f>
        <v/>
      </c>
      <c r="DC247" t="str">
        <f>IF(Table1[[#This Row],[Ledger 7]]="","",IF(Table1[[#This Row],[Effect 7]]="Dr.",-Table1[[#This Row],[Amount 7]],Table1[[#This Row],[Amount 7]]))</f>
        <v/>
      </c>
      <c r="DF247" t="str">
        <f>IF(Table1[[#This Row],[Ledger 8]]="","","No")</f>
        <v/>
      </c>
      <c r="DG247" t="str">
        <f>IF(Table1[[#This Row],[Ledger 8]]="","",IF(Table1[[#This Row],[Effect 8]]="Dr.","Yes","No"))</f>
        <v/>
      </c>
      <c r="DH247" t="str">
        <f>IF(Table1[[#This Row],[Ledger 8]]="","",Table1[[#This Row],[Ledger 8]])</f>
        <v/>
      </c>
      <c r="DI247" t="str">
        <f>IF(Table1[[#This Row],[Ledger 8]]="","",IF(Table1[[#This Row],[Effect 8]]="Dr.",-Table1[[#This Row],[Amount 8]],Table1[[#This Row],[Amount 8]]))</f>
        <v/>
      </c>
      <c r="DL247" t="str">
        <f>IF(Table1[[#This Row],[Ledger 9]]="","","No")</f>
        <v/>
      </c>
      <c r="DM247" t="str">
        <f>IF(Table1[[#This Row],[Ledger 9]]="","",IF(Table1[[#This Row],[Effect 9]]="Dr.","Yes","No"))</f>
        <v/>
      </c>
      <c r="DN247" t="str">
        <f>IF(Table1[[#This Row],[Ledger 9]]="","",Table1[[#This Row],[Ledger 9]])</f>
        <v/>
      </c>
      <c r="DO247" t="str">
        <f>IF(Table1[[#This Row],[Ledger 9]]="","",IF(Table1[[#This Row],[Effect 9]]="Dr.",-Table1[[#This Row],[Amount 9]],Table1[[#This Row],[Amount 9]]))</f>
        <v/>
      </c>
      <c r="DR247" t="str">
        <f>IF(Table1[[#This Row],[Ledger 10]]="","","No")</f>
        <v/>
      </c>
      <c r="DS247" t="str">
        <f>IF(Table1[[#This Row],[Ledger 10]]="","",IF(Table1[[#This Row],[Effect 10]]="Dr.","Yes","No"))</f>
        <v/>
      </c>
      <c r="DT247" t="str">
        <f>IF(Table1[[#This Row],[Ledger 10]]="","",Table1[[#This Row],[Ledger 10]])</f>
        <v/>
      </c>
      <c r="DU247" t="str">
        <f>IF(Table1[[#This Row],[Ledger 10]]="","",IF(Table1[[#This Row],[Effect 10]]="Dr.",-Table1[[#This Row],[Amount 10]],Table1[[#This Row],[Amount 10]]))</f>
        <v/>
      </c>
      <c r="DX247" t="str">
        <f>IF(Table1[[#This Row],[Ledger 11]]="","","No")</f>
        <v/>
      </c>
      <c r="DY247" t="str">
        <f>IF(Table1[[#This Row],[Ledger 11]]="","",IF(Table1[[#This Row],[Effect 11]]="Dr.","Yes","No"))</f>
        <v/>
      </c>
      <c r="DZ247" t="str">
        <f>IF(Table1[[#This Row],[Ledger 11]]="","",Table1[[#This Row],[Ledger 11]])</f>
        <v/>
      </c>
      <c r="EA247" t="str">
        <f>IF(Table1[[#This Row],[Ledger 11]]="","",IF(Table1[[#This Row],[Effect 11]]="Dr.",-Table1[[#This Row],[Amount 11]],Table1[[#This Row],[Amount 11]]))</f>
        <v/>
      </c>
      <c r="ED247" t="str">
        <f>IF(Table1[[#This Row],[Ledger 12]]="","","No")</f>
        <v/>
      </c>
      <c r="EE247" t="str">
        <f>IF(Table1[[#This Row],[Ledger 12]]="","",IF(Table1[[#This Row],[Effect 12]]="Dr.","Yes","No"))</f>
        <v/>
      </c>
      <c r="EF247" t="str">
        <f>IF(Table1[[#This Row],[Ledger 12]]="","",Table1[[#This Row],[Ledger 12]])</f>
        <v/>
      </c>
      <c r="EG247" t="str">
        <f>IF(Table1[[#This Row],[Ledger 12]]="","",IF(Table1[[#This Row],[Effect 12]]="Dr.",-Table1[[#This Row],[Amount 12]],Table1[[#This Row],[Amount 12]]))</f>
        <v/>
      </c>
      <c r="EJ247" t="str">
        <f>IF(Table1[[#This Row],[Ledger 13]]="","","No")</f>
        <v/>
      </c>
      <c r="EK247" t="str">
        <f>IF(Table1[[#This Row],[Ledger 13]]="","",IF(Table1[[#This Row],[Effect 13]]="Dr.","Yes","No"))</f>
        <v/>
      </c>
      <c r="EL247" t="str">
        <f>IF(Table1[[#This Row],[Ledger 13]]="","",Table1[[#This Row],[Ledger 13]])</f>
        <v/>
      </c>
      <c r="EM247" t="str">
        <f>IF(Table1[[#This Row],[Ledger 13]]="","",IF(Table1[[#This Row],[Effect 13]]="Dr.",-Table1[[#This Row],[Amount 13]],Table1[[#This Row],[Amount 13]]))</f>
        <v/>
      </c>
      <c r="EP247" t="str">
        <f>IF(Table1[[#This Row],[Ledger 14]]="","","No")</f>
        <v/>
      </c>
      <c r="EQ247" t="str">
        <f>IF(Table1[[#This Row],[Ledger 14]]="","",IF(Table1[[#This Row],[Effect 14]]="Dr.","Yes","No"))</f>
        <v/>
      </c>
      <c r="ER247" t="str">
        <f>IF(Table1[[#This Row],[Ledger 14]]="","",Table1[[#This Row],[Ledger 14]])</f>
        <v/>
      </c>
      <c r="ES247" t="str">
        <f>IF(Table1[[#This Row],[Ledger 14]]="","",IF(Table1[[#This Row],[Effect 14]]="Dr.",-Table1[[#This Row],[Amount 14]],Table1[[#This Row],[Amount 14]]))</f>
        <v/>
      </c>
      <c r="EV247" t="str">
        <f>IF(Table1[[#This Row],[Ledger 15]]="","","No")</f>
        <v/>
      </c>
      <c r="EW247" t="str">
        <f>IF(Table1[[#This Row],[Ledger 15]]="","",IF(Table1[[#This Row],[Effect 15]]="Dr.","Yes","No"))</f>
        <v/>
      </c>
      <c r="EX247" t="str">
        <f>IF(Table1[[#This Row],[Ledger 15]]="","",Table1[[#This Row],[Ledger 15]])</f>
        <v/>
      </c>
      <c r="EY247" t="str">
        <f>IF(Table1[[#This Row],[Ledger 15]]="","",IF(Table1[[#This Row],[Effect 15]]="Dr.",-Table1[[#This Row],[Amount 15]],Table1[[#This Row],[Amount 15]]))</f>
        <v/>
      </c>
      <c r="FD2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7">
        <f>IF(Table1[[#This Row],[Date]]="",0,IF(AND(Table1[[#This Row],[Date]]&gt;=$FE$2,Table1[[#This Row],[Date]]&lt;=$FE$3),0,1))</f>
        <v>0</v>
      </c>
      <c r="FF247">
        <f>IF(Table1[[#This Row],[Date]]="",0,IF(TYPE(VLOOKUP(Table1[[#This Row],[Voucher Type]],Table1[[#All],[Voucher Type Master]],1,FALSE))=16,1,0))</f>
        <v>0</v>
      </c>
      <c r="FG247">
        <f>IF(TYPE(IF(Table1[[#This Row],[Date]]="",0,IF(VLOOKUP(Table1[[#This Row],[Voucher Type]],$FY$5:$FZ$13,2,0)=Table1[[#This Row],[Effect 1]],0,1)))=16,1,0)</f>
        <v>0</v>
      </c>
      <c r="FH2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7">
        <f>IF(LEN(Table1[[#This Row],[Ledger 1]])&gt;0,IF(TYPE(VLOOKUP(Table1[[#This Row],[Ledger 1]],GZ:GZ,1,0))=16,1,0),0)</f>
        <v>0</v>
      </c>
      <c r="FJ247">
        <f>IF(LEN(Table1[[#This Row],[Ledger 2]])&gt;0,IF(TYPE(VLOOKUP(Table1[[#This Row],[Ledger 2]],GZ:GZ,1,0))=16,1,0),0)</f>
        <v>0</v>
      </c>
      <c r="FK247">
        <f>IF(LEN(Table1[[#This Row],[Ledger 3]])&gt;0,IF(TYPE(VLOOKUP(Table1[[#This Row],[Ledger 3]],GZ:GZ,1,0))=16,1,0),0)</f>
        <v>0</v>
      </c>
      <c r="FL247">
        <f>IF(LEN(Table1[[#This Row],[Ledger 4]])&gt;0,IF(TYPE(VLOOKUP(Table1[[#This Row],[Ledger 4]],GZ:GZ,1,0))=16,1,0),0)</f>
        <v>0</v>
      </c>
      <c r="FM247">
        <f>IF(LEN(Table1[[#This Row],[Ledger 5]])&gt;0,IF(TYPE(VLOOKUP(Table1[[#This Row],[Ledger 5]],GZ:GZ,1,0))=16,1,0),0)</f>
        <v>0</v>
      </c>
      <c r="FN247">
        <f>IF(LEN(Table1[[#This Row],[Ledger 6]])&gt;0,IF(TYPE(VLOOKUP(Table1[[#This Row],[Ledger 6]],$GZ:$GZ,1,0))=16,1,0),0)</f>
        <v>0</v>
      </c>
      <c r="FO247">
        <f>IF(LEN(Table1[[#This Row],[Ledger 7]])&gt;0,IF(TYPE(VLOOKUP(Table1[[#This Row],[Ledger 7]],$GZ:$GZ,1,0))=16,1,0),0)</f>
        <v>0</v>
      </c>
      <c r="FP247">
        <f>IF(LEN(Table1[[#This Row],[Ledger 8]])&gt;0,IF(TYPE(VLOOKUP(Table1[[#This Row],[Ledger 8]],$GZ:$GZ,1,0))=16,1,0),0)</f>
        <v>0</v>
      </c>
      <c r="FQ247">
        <f>IF(LEN(Table1[[#This Row],[Ledger 9]])&gt;0,IF(TYPE(VLOOKUP(Table1[[#This Row],[Ledger 9]],$GZ:$GZ,1,0))=16,1,0),0)</f>
        <v>0</v>
      </c>
      <c r="FR247">
        <f>IF(LEN(Table1[[#This Row],[Ledger 10]])&gt;0,IF(TYPE(VLOOKUP(Table1[[#This Row],[Ledger 10]],$GZ:$GZ,1,0))=16,1,0),0)</f>
        <v>0</v>
      </c>
      <c r="FS247">
        <f>IF(LEN(Table1[[#This Row],[Ledger 11]])&gt;0,IF(TYPE(VLOOKUP(Table1[[#This Row],[Ledger 11]],$GZ:$GZ,1,0))=16,1,0),0)</f>
        <v>0</v>
      </c>
      <c r="FT247">
        <f>IF(LEN(Table1[[#This Row],[Ledger 12]])&gt;0,IF(TYPE(VLOOKUP(Table1[[#This Row],[Ledger 12]],$GZ:$GZ,1,0))=16,1,0),0)</f>
        <v>0</v>
      </c>
      <c r="FU247">
        <f>IF(LEN(Table1[[#This Row],[Ledger 13]])&gt;0,IF(TYPE(VLOOKUP(Table1[[#This Row],[Ledger 13]],$GZ:$GZ,1,0))=16,1,0),0)</f>
        <v>0</v>
      </c>
      <c r="FV247">
        <f>IF(LEN(Table1[[#This Row],[Ledger 14]])&gt;0,IF(TYPE(VLOOKUP(Table1[[#This Row],[Ledger 14]],$GZ:$GZ,1,0))=16,1,0),0)</f>
        <v>0</v>
      </c>
      <c r="FW247">
        <f>IF(LEN(Table1[[#This Row],[Ledger 15]])&gt;0,IF(TYPE(VLOOKUP(Table1[[#This Row],[Ledger 15]],$GZ:$GZ,1,0))=16,1,0),0)</f>
        <v>0</v>
      </c>
    </row>
    <row r="248" spans="4:179" ht="33" customHeight="1" x14ac:dyDescent="0.45">
      <c r="D248" s="8">
        <f t="shared" si="12"/>
        <v>243</v>
      </c>
      <c r="E248" s="32"/>
      <c r="F248" s="34"/>
      <c r="G248" s="34"/>
      <c r="H248" s="34"/>
      <c r="I248" s="34"/>
      <c r="J248" s="38"/>
      <c r="K248" s="33"/>
      <c r="L248" s="36"/>
      <c r="M248" s="35"/>
      <c r="N248" s="34"/>
      <c r="O248" s="41"/>
      <c r="P248" s="35"/>
      <c r="Q248" s="34"/>
      <c r="R248" s="37"/>
      <c r="S248" s="35"/>
      <c r="T248" s="34"/>
      <c r="U248" s="37"/>
      <c r="V248" s="35"/>
      <c r="W248" s="34"/>
      <c r="X248" s="37"/>
      <c r="Y248" s="35"/>
      <c r="Z248" s="34"/>
      <c r="AA248" s="37"/>
      <c r="AB248" s="35"/>
      <c r="AC248" s="34"/>
      <c r="AD248" s="37"/>
      <c r="AE248" s="35"/>
      <c r="AF248" s="34"/>
      <c r="AG248" s="37"/>
      <c r="AH248" s="35"/>
      <c r="AI248" s="34"/>
      <c r="AJ248" s="37"/>
      <c r="AK248" s="35"/>
      <c r="AL248" s="34"/>
      <c r="AM248" s="37"/>
      <c r="AN248" s="35"/>
      <c r="AO248" s="34"/>
      <c r="AP248" s="37"/>
      <c r="AQ248" s="35"/>
      <c r="AR248" s="34"/>
      <c r="AS248" s="37"/>
      <c r="AT248" s="35"/>
      <c r="AU248" s="34"/>
      <c r="AV248" s="37"/>
      <c r="AW248" s="35"/>
      <c r="AX248" s="34"/>
      <c r="AY248" s="37"/>
      <c r="AZ248" s="35"/>
      <c r="BA248" s="34"/>
      <c r="BB248" s="37"/>
      <c r="BC2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8" s="7"/>
      <c r="BF248" t="str">
        <f>IF(Table1[[#This Row],[Date]]="","","&amp;lt;VOUCHER REMOTEID="&amp;""""&amp;$A$11&amp;$A$13&amp;ROW()&amp;""""&amp;" VCHTYPE="""&amp;F248&amp;""" ACTION="""&amp;"Create"&amp;"""&amp;gt;")</f>
        <v/>
      </c>
      <c r="BG248" t="str">
        <f>IF(Table1[[#This Row],[Date]]="","",TEXT(Table1[[#This Row],[Date]],"yyyymmdd"))</f>
        <v/>
      </c>
      <c r="BH248" t="str">
        <f>Table1[[#This Row],[Date2]]</f>
        <v/>
      </c>
      <c r="BI248" t="str">
        <f>IF(Table1[[#This Row],[Date]]="","",Table1[[#This Row],[Voucher Type]])</f>
        <v/>
      </c>
      <c r="BJ248" t="str">
        <f>IF(Table1[[#This Row],[Ref No / Invoice No]]="","",Table1[[#This Row],[Ref No / Invoice No]])</f>
        <v/>
      </c>
      <c r="BK248" t="str">
        <f>IF(Table1[[#This Row],[Voucher No]]="","",Table1[[#This Row],[Voucher No]])</f>
        <v/>
      </c>
      <c r="BL248" t="str">
        <f>IF(Table1[[#This Row],[Date]]="","",Table1[[#This Row],[Narration]])</f>
        <v/>
      </c>
      <c r="BM248" t="str">
        <f>IF(Table1[[#This Row],[Date]]="","",$A$11&amp;$A$13&amp;ROW())</f>
        <v/>
      </c>
      <c r="BN248" t="str">
        <f>IF(Table1[[#This Row],[Date]]="","",$A$13)</f>
        <v/>
      </c>
      <c r="BP248" t="str">
        <f>IF(Table1[[#This Row],[Ledger 1]]="","","No")</f>
        <v/>
      </c>
      <c r="BQ248" t="str">
        <f>IF(Table1[[#This Row],[Date]]="","",IF(Table1[[#This Row],[Effect 1]]="Dr.","Yes","No"))</f>
        <v/>
      </c>
      <c r="BR248" t="str">
        <f>IF(Table1[[#This Row],[Date]]="","",Table1[[#This Row],[Ledger 1]])</f>
        <v/>
      </c>
      <c r="BS248" t="str">
        <f>IF(Table1[[#This Row],[Date]]="","",IF(Table1[[#This Row],[Effect 1]]="Dr.",-Table1[[#This Row],[Amount 1]],Table1[[#This Row],[Amount 1]]))</f>
        <v/>
      </c>
      <c r="BV248" t="str">
        <f>IF(Table1[[#This Row],[Ledger 2]]="","","No")</f>
        <v/>
      </c>
      <c r="BW248" t="str">
        <f>IF(Table1[[#This Row],[Date]]="","",IF(Table1[[#This Row],[Effect 2]]="Dr.","Yes","No"))</f>
        <v/>
      </c>
      <c r="BX248" t="str">
        <f>IF(Table1[[#This Row],[Date]]="","",Table1[[#This Row],[Ledger 2]])</f>
        <v/>
      </c>
      <c r="BY248" t="str">
        <f>IF(Table1[[#This Row],[Date]]="","",IF(Table1[[#This Row],[Effect 2]]="Dr.",-Table1[[#This Row],[Amount 2]],Table1[[#This Row],[Amount 2]]))</f>
        <v/>
      </c>
      <c r="CB248" t="str">
        <f>IF(Table1[[#This Row],[Ledger 3]]="","","No")</f>
        <v/>
      </c>
      <c r="CC248" t="str">
        <f>IF(Table1[[#This Row],[Ledger 3]]="","",IF(Table1[[#This Row],[Effect 3]]="Dr.","Yes","No"))</f>
        <v/>
      </c>
      <c r="CD248" t="str">
        <f>IF(Table1[[#This Row],[Ledger 3]]="","",Table1[[#This Row],[Ledger 3]])</f>
        <v/>
      </c>
      <c r="CE248" t="str">
        <f>IF(Table1[[#This Row],[Ledger 3]]="","",IF(Table1[[#This Row],[Effect 3]]="Dr.",-Table1[[#This Row],[Amount 3]],Table1[[#This Row],[Amount 3]]))</f>
        <v/>
      </c>
      <c r="CH248" t="str">
        <f>IF(Table1[[#This Row],[Ledger 4]]="","","No")</f>
        <v/>
      </c>
      <c r="CI248" t="str">
        <f>IF(Table1[[#This Row],[Ledger 4]]="","",IF(Table1[[#This Row],[Effect 4]]="Dr.","Yes","No"))</f>
        <v/>
      </c>
      <c r="CJ248" t="str">
        <f>IF(Table1[[#This Row],[Ledger 4]]="","",Table1[[#This Row],[Ledger 4]])</f>
        <v/>
      </c>
      <c r="CK248" t="str">
        <f>IF(Table1[[#This Row],[Ledger 4]]="","",IF(Table1[[#This Row],[Effect 4]]="Dr.",-Table1[[#This Row],[Amount 4]],Table1[[#This Row],[Amount 4]]))</f>
        <v/>
      </c>
      <c r="CN248" t="str">
        <f>IF(Table1[[#This Row],[Ledger 5]]="","","No")</f>
        <v/>
      </c>
      <c r="CO248" t="str">
        <f>IF(Table1[[#This Row],[Ledger 5]]="","",IF(Table1[[#This Row],[Effect 5]]="Dr.","Yes","No"))</f>
        <v/>
      </c>
      <c r="CP248" t="str">
        <f>IF(Table1[[#This Row],[Ledger 5]]="","",Table1[[#This Row],[Ledger 5]])</f>
        <v/>
      </c>
      <c r="CQ248" t="str">
        <f>IF(Table1[[#This Row],[Ledger 5]]="","",IF(Table1[[#This Row],[Effect 5]]="Dr.",-Table1[[#This Row],[Amount 5]],Table1[[#This Row],[Amount 5]]))</f>
        <v/>
      </c>
      <c r="CT248" t="str">
        <f>IF(Table1[[#This Row],[Ledger 6]]="","","No")</f>
        <v/>
      </c>
      <c r="CU248" t="str">
        <f>IF(Table1[[#This Row],[Ledger 6]]="","",IF(Table1[[#This Row],[Effect 6]]="Dr.","Yes","No"))</f>
        <v/>
      </c>
      <c r="CV248" t="str">
        <f>IF(Table1[[#This Row],[Ledger 6]]="","",Table1[[#This Row],[Ledger 6]])</f>
        <v/>
      </c>
      <c r="CW248" t="str">
        <f>IF(Table1[[#This Row],[Ledger 6]]="","",IF(Table1[[#This Row],[Effect 6]]="Dr.",-Table1[[#This Row],[Amount 6]],Table1[[#This Row],[Amount 6]]))</f>
        <v/>
      </c>
      <c r="CZ248" t="str">
        <f>IF(Table1[[#This Row],[Ledger 7]]="","","No")</f>
        <v/>
      </c>
      <c r="DA248" t="str">
        <f>IF(Table1[[#This Row],[Ledger 7]]="","",IF(Table1[[#This Row],[Effect 7]]="Dr.","Yes","No"))</f>
        <v/>
      </c>
      <c r="DB248" t="str">
        <f>IF(Table1[[#This Row],[Ledger 7]]="","",Table1[[#This Row],[Ledger 7]])</f>
        <v/>
      </c>
      <c r="DC248" t="str">
        <f>IF(Table1[[#This Row],[Ledger 7]]="","",IF(Table1[[#This Row],[Effect 7]]="Dr.",-Table1[[#This Row],[Amount 7]],Table1[[#This Row],[Amount 7]]))</f>
        <v/>
      </c>
      <c r="DF248" t="str">
        <f>IF(Table1[[#This Row],[Ledger 8]]="","","No")</f>
        <v/>
      </c>
      <c r="DG248" t="str">
        <f>IF(Table1[[#This Row],[Ledger 8]]="","",IF(Table1[[#This Row],[Effect 8]]="Dr.","Yes","No"))</f>
        <v/>
      </c>
      <c r="DH248" t="str">
        <f>IF(Table1[[#This Row],[Ledger 8]]="","",Table1[[#This Row],[Ledger 8]])</f>
        <v/>
      </c>
      <c r="DI248" t="str">
        <f>IF(Table1[[#This Row],[Ledger 8]]="","",IF(Table1[[#This Row],[Effect 8]]="Dr.",-Table1[[#This Row],[Amount 8]],Table1[[#This Row],[Amount 8]]))</f>
        <v/>
      </c>
      <c r="DL248" t="str">
        <f>IF(Table1[[#This Row],[Ledger 9]]="","","No")</f>
        <v/>
      </c>
      <c r="DM248" t="str">
        <f>IF(Table1[[#This Row],[Ledger 9]]="","",IF(Table1[[#This Row],[Effect 9]]="Dr.","Yes","No"))</f>
        <v/>
      </c>
      <c r="DN248" t="str">
        <f>IF(Table1[[#This Row],[Ledger 9]]="","",Table1[[#This Row],[Ledger 9]])</f>
        <v/>
      </c>
      <c r="DO248" t="str">
        <f>IF(Table1[[#This Row],[Ledger 9]]="","",IF(Table1[[#This Row],[Effect 9]]="Dr.",-Table1[[#This Row],[Amount 9]],Table1[[#This Row],[Amount 9]]))</f>
        <v/>
      </c>
      <c r="DR248" t="str">
        <f>IF(Table1[[#This Row],[Ledger 10]]="","","No")</f>
        <v/>
      </c>
      <c r="DS248" t="str">
        <f>IF(Table1[[#This Row],[Ledger 10]]="","",IF(Table1[[#This Row],[Effect 10]]="Dr.","Yes","No"))</f>
        <v/>
      </c>
      <c r="DT248" t="str">
        <f>IF(Table1[[#This Row],[Ledger 10]]="","",Table1[[#This Row],[Ledger 10]])</f>
        <v/>
      </c>
      <c r="DU248" t="str">
        <f>IF(Table1[[#This Row],[Ledger 10]]="","",IF(Table1[[#This Row],[Effect 10]]="Dr.",-Table1[[#This Row],[Amount 10]],Table1[[#This Row],[Amount 10]]))</f>
        <v/>
      </c>
      <c r="DX248" t="str">
        <f>IF(Table1[[#This Row],[Ledger 11]]="","","No")</f>
        <v/>
      </c>
      <c r="DY248" t="str">
        <f>IF(Table1[[#This Row],[Ledger 11]]="","",IF(Table1[[#This Row],[Effect 11]]="Dr.","Yes","No"))</f>
        <v/>
      </c>
      <c r="DZ248" t="str">
        <f>IF(Table1[[#This Row],[Ledger 11]]="","",Table1[[#This Row],[Ledger 11]])</f>
        <v/>
      </c>
      <c r="EA248" t="str">
        <f>IF(Table1[[#This Row],[Ledger 11]]="","",IF(Table1[[#This Row],[Effect 11]]="Dr.",-Table1[[#This Row],[Amount 11]],Table1[[#This Row],[Amount 11]]))</f>
        <v/>
      </c>
      <c r="ED248" t="str">
        <f>IF(Table1[[#This Row],[Ledger 12]]="","","No")</f>
        <v/>
      </c>
      <c r="EE248" t="str">
        <f>IF(Table1[[#This Row],[Ledger 12]]="","",IF(Table1[[#This Row],[Effect 12]]="Dr.","Yes","No"))</f>
        <v/>
      </c>
      <c r="EF248" t="str">
        <f>IF(Table1[[#This Row],[Ledger 12]]="","",Table1[[#This Row],[Ledger 12]])</f>
        <v/>
      </c>
      <c r="EG248" t="str">
        <f>IF(Table1[[#This Row],[Ledger 12]]="","",IF(Table1[[#This Row],[Effect 12]]="Dr.",-Table1[[#This Row],[Amount 12]],Table1[[#This Row],[Amount 12]]))</f>
        <v/>
      </c>
      <c r="EJ248" t="str">
        <f>IF(Table1[[#This Row],[Ledger 13]]="","","No")</f>
        <v/>
      </c>
      <c r="EK248" t="str">
        <f>IF(Table1[[#This Row],[Ledger 13]]="","",IF(Table1[[#This Row],[Effect 13]]="Dr.","Yes","No"))</f>
        <v/>
      </c>
      <c r="EL248" t="str">
        <f>IF(Table1[[#This Row],[Ledger 13]]="","",Table1[[#This Row],[Ledger 13]])</f>
        <v/>
      </c>
      <c r="EM248" t="str">
        <f>IF(Table1[[#This Row],[Ledger 13]]="","",IF(Table1[[#This Row],[Effect 13]]="Dr.",-Table1[[#This Row],[Amount 13]],Table1[[#This Row],[Amount 13]]))</f>
        <v/>
      </c>
      <c r="EP248" t="str">
        <f>IF(Table1[[#This Row],[Ledger 14]]="","","No")</f>
        <v/>
      </c>
      <c r="EQ248" t="str">
        <f>IF(Table1[[#This Row],[Ledger 14]]="","",IF(Table1[[#This Row],[Effect 14]]="Dr.","Yes","No"))</f>
        <v/>
      </c>
      <c r="ER248" t="str">
        <f>IF(Table1[[#This Row],[Ledger 14]]="","",Table1[[#This Row],[Ledger 14]])</f>
        <v/>
      </c>
      <c r="ES248" t="str">
        <f>IF(Table1[[#This Row],[Ledger 14]]="","",IF(Table1[[#This Row],[Effect 14]]="Dr.",-Table1[[#This Row],[Amount 14]],Table1[[#This Row],[Amount 14]]))</f>
        <v/>
      </c>
      <c r="EV248" t="str">
        <f>IF(Table1[[#This Row],[Ledger 15]]="","","No")</f>
        <v/>
      </c>
      <c r="EW248" t="str">
        <f>IF(Table1[[#This Row],[Ledger 15]]="","",IF(Table1[[#This Row],[Effect 15]]="Dr.","Yes","No"))</f>
        <v/>
      </c>
      <c r="EX248" t="str">
        <f>IF(Table1[[#This Row],[Ledger 15]]="","",Table1[[#This Row],[Ledger 15]])</f>
        <v/>
      </c>
      <c r="EY248" t="str">
        <f>IF(Table1[[#This Row],[Ledger 15]]="","",IF(Table1[[#This Row],[Effect 15]]="Dr.",-Table1[[#This Row],[Amount 15]],Table1[[#This Row],[Amount 15]]))</f>
        <v/>
      </c>
      <c r="FD2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8">
        <f>IF(Table1[[#This Row],[Date]]="",0,IF(AND(Table1[[#This Row],[Date]]&gt;=$FE$2,Table1[[#This Row],[Date]]&lt;=$FE$3),0,1))</f>
        <v>0</v>
      </c>
      <c r="FF248">
        <f>IF(Table1[[#This Row],[Date]]="",0,IF(TYPE(VLOOKUP(Table1[[#This Row],[Voucher Type]],Table1[[#All],[Voucher Type Master]],1,FALSE))=16,1,0))</f>
        <v>0</v>
      </c>
      <c r="FG248">
        <f>IF(TYPE(IF(Table1[[#This Row],[Date]]="",0,IF(VLOOKUP(Table1[[#This Row],[Voucher Type]],$FY$5:$FZ$13,2,0)=Table1[[#This Row],[Effect 1]],0,1)))=16,1,0)</f>
        <v>0</v>
      </c>
      <c r="FH2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8">
        <f>IF(LEN(Table1[[#This Row],[Ledger 1]])&gt;0,IF(TYPE(VLOOKUP(Table1[[#This Row],[Ledger 1]],GZ:GZ,1,0))=16,1,0),0)</f>
        <v>0</v>
      </c>
      <c r="FJ248">
        <f>IF(LEN(Table1[[#This Row],[Ledger 2]])&gt;0,IF(TYPE(VLOOKUP(Table1[[#This Row],[Ledger 2]],GZ:GZ,1,0))=16,1,0),0)</f>
        <v>0</v>
      </c>
      <c r="FK248">
        <f>IF(LEN(Table1[[#This Row],[Ledger 3]])&gt;0,IF(TYPE(VLOOKUP(Table1[[#This Row],[Ledger 3]],GZ:GZ,1,0))=16,1,0),0)</f>
        <v>0</v>
      </c>
      <c r="FL248">
        <f>IF(LEN(Table1[[#This Row],[Ledger 4]])&gt;0,IF(TYPE(VLOOKUP(Table1[[#This Row],[Ledger 4]],GZ:GZ,1,0))=16,1,0),0)</f>
        <v>0</v>
      </c>
      <c r="FM248">
        <f>IF(LEN(Table1[[#This Row],[Ledger 5]])&gt;0,IF(TYPE(VLOOKUP(Table1[[#This Row],[Ledger 5]],GZ:GZ,1,0))=16,1,0),0)</f>
        <v>0</v>
      </c>
      <c r="FN248">
        <f>IF(LEN(Table1[[#This Row],[Ledger 6]])&gt;0,IF(TYPE(VLOOKUP(Table1[[#This Row],[Ledger 6]],$GZ:$GZ,1,0))=16,1,0),0)</f>
        <v>0</v>
      </c>
      <c r="FO248">
        <f>IF(LEN(Table1[[#This Row],[Ledger 7]])&gt;0,IF(TYPE(VLOOKUP(Table1[[#This Row],[Ledger 7]],$GZ:$GZ,1,0))=16,1,0),0)</f>
        <v>0</v>
      </c>
      <c r="FP248">
        <f>IF(LEN(Table1[[#This Row],[Ledger 8]])&gt;0,IF(TYPE(VLOOKUP(Table1[[#This Row],[Ledger 8]],$GZ:$GZ,1,0))=16,1,0),0)</f>
        <v>0</v>
      </c>
      <c r="FQ248">
        <f>IF(LEN(Table1[[#This Row],[Ledger 9]])&gt;0,IF(TYPE(VLOOKUP(Table1[[#This Row],[Ledger 9]],$GZ:$GZ,1,0))=16,1,0),0)</f>
        <v>0</v>
      </c>
      <c r="FR248">
        <f>IF(LEN(Table1[[#This Row],[Ledger 10]])&gt;0,IF(TYPE(VLOOKUP(Table1[[#This Row],[Ledger 10]],$GZ:$GZ,1,0))=16,1,0),0)</f>
        <v>0</v>
      </c>
      <c r="FS248">
        <f>IF(LEN(Table1[[#This Row],[Ledger 11]])&gt;0,IF(TYPE(VLOOKUP(Table1[[#This Row],[Ledger 11]],$GZ:$GZ,1,0))=16,1,0),0)</f>
        <v>0</v>
      </c>
      <c r="FT248">
        <f>IF(LEN(Table1[[#This Row],[Ledger 12]])&gt;0,IF(TYPE(VLOOKUP(Table1[[#This Row],[Ledger 12]],$GZ:$GZ,1,0))=16,1,0),0)</f>
        <v>0</v>
      </c>
      <c r="FU248">
        <f>IF(LEN(Table1[[#This Row],[Ledger 13]])&gt;0,IF(TYPE(VLOOKUP(Table1[[#This Row],[Ledger 13]],$GZ:$GZ,1,0))=16,1,0),0)</f>
        <v>0</v>
      </c>
      <c r="FV248">
        <f>IF(LEN(Table1[[#This Row],[Ledger 14]])&gt;0,IF(TYPE(VLOOKUP(Table1[[#This Row],[Ledger 14]],$GZ:$GZ,1,0))=16,1,0),0)</f>
        <v>0</v>
      </c>
      <c r="FW248">
        <f>IF(LEN(Table1[[#This Row],[Ledger 15]])&gt;0,IF(TYPE(VLOOKUP(Table1[[#This Row],[Ledger 15]],$GZ:$GZ,1,0))=16,1,0),0)</f>
        <v>0</v>
      </c>
    </row>
    <row r="249" spans="4:179" ht="33" customHeight="1" x14ac:dyDescent="0.45">
      <c r="D249" s="8">
        <f t="shared" si="12"/>
        <v>244</v>
      </c>
      <c r="E249" s="32"/>
      <c r="F249" s="34"/>
      <c r="G249" s="34"/>
      <c r="H249" s="34"/>
      <c r="I249" s="34"/>
      <c r="J249" s="38"/>
      <c r="K249" s="33"/>
      <c r="L249" s="36"/>
      <c r="M249" s="35"/>
      <c r="N249" s="34"/>
      <c r="O249" s="41"/>
      <c r="P249" s="35"/>
      <c r="Q249" s="34"/>
      <c r="R249" s="37"/>
      <c r="S249" s="35"/>
      <c r="T249" s="34"/>
      <c r="U249" s="37"/>
      <c r="V249" s="35"/>
      <c r="W249" s="34"/>
      <c r="X249" s="37"/>
      <c r="Y249" s="35"/>
      <c r="Z249" s="34"/>
      <c r="AA249" s="37"/>
      <c r="AB249" s="35"/>
      <c r="AC249" s="34"/>
      <c r="AD249" s="37"/>
      <c r="AE249" s="35"/>
      <c r="AF249" s="34"/>
      <c r="AG249" s="37"/>
      <c r="AH249" s="35"/>
      <c r="AI249" s="34"/>
      <c r="AJ249" s="37"/>
      <c r="AK249" s="35"/>
      <c r="AL249" s="34"/>
      <c r="AM249" s="37"/>
      <c r="AN249" s="35"/>
      <c r="AO249" s="34"/>
      <c r="AP249" s="37"/>
      <c r="AQ249" s="35"/>
      <c r="AR249" s="34"/>
      <c r="AS249" s="37"/>
      <c r="AT249" s="35"/>
      <c r="AU249" s="34"/>
      <c r="AV249" s="37"/>
      <c r="AW249" s="35"/>
      <c r="AX249" s="34"/>
      <c r="AY249" s="37"/>
      <c r="AZ249" s="35"/>
      <c r="BA249" s="34"/>
      <c r="BB249" s="37"/>
      <c r="BC2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49" s="7"/>
      <c r="BF249" t="str">
        <f>IF(Table1[[#This Row],[Date]]="","","&amp;lt;VOUCHER REMOTEID="&amp;""""&amp;$A$11&amp;$A$13&amp;ROW()&amp;""""&amp;" VCHTYPE="""&amp;F249&amp;""" ACTION="""&amp;"Create"&amp;"""&amp;gt;")</f>
        <v/>
      </c>
      <c r="BG249" t="str">
        <f>IF(Table1[[#This Row],[Date]]="","",TEXT(Table1[[#This Row],[Date]],"yyyymmdd"))</f>
        <v/>
      </c>
      <c r="BH249" t="str">
        <f>Table1[[#This Row],[Date2]]</f>
        <v/>
      </c>
      <c r="BI249" t="str">
        <f>IF(Table1[[#This Row],[Date]]="","",Table1[[#This Row],[Voucher Type]])</f>
        <v/>
      </c>
      <c r="BJ249" t="str">
        <f>IF(Table1[[#This Row],[Ref No / Invoice No]]="","",Table1[[#This Row],[Ref No / Invoice No]])</f>
        <v/>
      </c>
      <c r="BK249" t="str">
        <f>IF(Table1[[#This Row],[Voucher No]]="","",Table1[[#This Row],[Voucher No]])</f>
        <v/>
      </c>
      <c r="BL249" t="str">
        <f>IF(Table1[[#This Row],[Date]]="","",Table1[[#This Row],[Narration]])</f>
        <v/>
      </c>
      <c r="BM249" t="str">
        <f>IF(Table1[[#This Row],[Date]]="","",$A$11&amp;$A$13&amp;ROW())</f>
        <v/>
      </c>
      <c r="BN249" t="str">
        <f>IF(Table1[[#This Row],[Date]]="","",$A$13)</f>
        <v/>
      </c>
      <c r="BP249" t="str">
        <f>IF(Table1[[#This Row],[Ledger 1]]="","","No")</f>
        <v/>
      </c>
      <c r="BQ249" t="str">
        <f>IF(Table1[[#This Row],[Date]]="","",IF(Table1[[#This Row],[Effect 1]]="Dr.","Yes","No"))</f>
        <v/>
      </c>
      <c r="BR249" t="str">
        <f>IF(Table1[[#This Row],[Date]]="","",Table1[[#This Row],[Ledger 1]])</f>
        <v/>
      </c>
      <c r="BS249" t="str">
        <f>IF(Table1[[#This Row],[Date]]="","",IF(Table1[[#This Row],[Effect 1]]="Dr.",-Table1[[#This Row],[Amount 1]],Table1[[#This Row],[Amount 1]]))</f>
        <v/>
      </c>
      <c r="BV249" t="str">
        <f>IF(Table1[[#This Row],[Ledger 2]]="","","No")</f>
        <v/>
      </c>
      <c r="BW249" t="str">
        <f>IF(Table1[[#This Row],[Date]]="","",IF(Table1[[#This Row],[Effect 2]]="Dr.","Yes","No"))</f>
        <v/>
      </c>
      <c r="BX249" t="str">
        <f>IF(Table1[[#This Row],[Date]]="","",Table1[[#This Row],[Ledger 2]])</f>
        <v/>
      </c>
      <c r="BY249" t="str">
        <f>IF(Table1[[#This Row],[Date]]="","",IF(Table1[[#This Row],[Effect 2]]="Dr.",-Table1[[#This Row],[Amount 2]],Table1[[#This Row],[Amount 2]]))</f>
        <v/>
      </c>
      <c r="CB249" t="str">
        <f>IF(Table1[[#This Row],[Ledger 3]]="","","No")</f>
        <v/>
      </c>
      <c r="CC249" t="str">
        <f>IF(Table1[[#This Row],[Ledger 3]]="","",IF(Table1[[#This Row],[Effect 3]]="Dr.","Yes","No"))</f>
        <v/>
      </c>
      <c r="CD249" t="str">
        <f>IF(Table1[[#This Row],[Ledger 3]]="","",Table1[[#This Row],[Ledger 3]])</f>
        <v/>
      </c>
      <c r="CE249" t="str">
        <f>IF(Table1[[#This Row],[Ledger 3]]="","",IF(Table1[[#This Row],[Effect 3]]="Dr.",-Table1[[#This Row],[Amount 3]],Table1[[#This Row],[Amount 3]]))</f>
        <v/>
      </c>
      <c r="CH249" t="str">
        <f>IF(Table1[[#This Row],[Ledger 4]]="","","No")</f>
        <v/>
      </c>
      <c r="CI249" t="str">
        <f>IF(Table1[[#This Row],[Ledger 4]]="","",IF(Table1[[#This Row],[Effect 4]]="Dr.","Yes","No"))</f>
        <v/>
      </c>
      <c r="CJ249" t="str">
        <f>IF(Table1[[#This Row],[Ledger 4]]="","",Table1[[#This Row],[Ledger 4]])</f>
        <v/>
      </c>
      <c r="CK249" t="str">
        <f>IF(Table1[[#This Row],[Ledger 4]]="","",IF(Table1[[#This Row],[Effect 4]]="Dr.",-Table1[[#This Row],[Amount 4]],Table1[[#This Row],[Amount 4]]))</f>
        <v/>
      </c>
      <c r="CN249" t="str">
        <f>IF(Table1[[#This Row],[Ledger 5]]="","","No")</f>
        <v/>
      </c>
      <c r="CO249" t="str">
        <f>IF(Table1[[#This Row],[Ledger 5]]="","",IF(Table1[[#This Row],[Effect 5]]="Dr.","Yes","No"))</f>
        <v/>
      </c>
      <c r="CP249" t="str">
        <f>IF(Table1[[#This Row],[Ledger 5]]="","",Table1[[#This Row],[Ledger 5]])</f>
        <v/>
      </c>
      <c r="CQ249" t="str">
        <f>IF(Table1[[#This Row],[Ledger 5]]="","",IF(Table1[[#This Row],[Effect 5]]="Dr.",-Table1[[#This Row],[Amount 5]],Table1[[#This Row],[Amount 5]]))</f>
        <v/>
      </c>
      <c r="CT249" t="str">
        <f>IF(Table1[[#This Row],[Ledger 6]]="","","No")</f>
        <v/>
      </c>
      <c r="CU249" t="str">
        <f>IF(Table1[[#This Row],[Ledger 6]]="","",IF(Table1[[#This Row],[Effect 6]]="Dr.","Yes","No"))</f>
        <v/>
      </c>
      <c r="CV249" t="str">
        <f>IF(Table1[[#This Row],[Ledger 6]]="","",Table1[[#This Row],[Ledger 6]])</f>
        <v/>
      </c>
      <c r="CW249" t="str">
        <f>IF(Table1[[#This Row],[Ledger 6]]="","",IF(Table1[[#This Row],[Effect 6]]="Dr.",-Table1[[#This Row],[Amount 6]],Table1[[#This Row],[Amount 6]]))</f>
        <v/>
      </c>
      <c r="CZ249" t="str">
        <f>IF(Table1[[#This Row],[Ledger 7]]="","","No")</f>
        <v/>
      </c>
      <c r="DA249" t="str">
        <f>IF(Table1[[#This Row],[Ledger 7]]="","",IF(Table1[[#This Row],[Effect 7]]="Dr.","Yes","No"))</f>
        <v/>
      </c>
      <c r="DB249" t="str">
        <f>IF(Table1[[#This Row],[Ledger 7]]="","",Table1[[#This Row],[Ledger 7]])</f>
        <v/>
      </c>
      <c r="DC249" t="str">
        <f>IF(Table1[[#This Row],[Ledger 7]]="","",IF(Table1[[#This Row],[Effect 7]]="Dr.",-Table1[[#This Row],[Amount 7]],Table1[[#This Row],[Amount 7]]))</f>
        <v/>
      </c>
      <c r="DF249" t="str">
        <f>IF(Table1[[#This Row],[Ledger 8]]="","","No")</f>
        <v/>
      </c>
      <c r="DG249" t="str">
        <f>IF(Table1[[#This Row],[Ledger 8]]="","",IF(Table1[[#This Row],[Effect 8]]="Dr.","Yes","No"))</f>
        <v/>
      </c>
      <c r="DH249" t="str">
        <f>IF(Table1[[#This Row],[Ledger 8]]="","",Table1[[#This Row],[Ledger 8]])</f>
        <v/>
      </c>
      <c r="DI249" t="str">
        <f>IF(Table1[[#This Row],[Ledger 8]]="","",IF(Table1[[#This Row],[Effect 8]]="Dr.",-Table1[[#This Row],[Amount 8]],Table1[[#This Row],[Amount 8]]))</f>
        <v/>
      </c>
      <c r="DL249" t="str">
        <f>IF(Table1[[#This Row],[Ledger 9]]="","","No")</f>
        <v/>
      </c>
      <c r="DM249" t="str">
        <f>IF(Table1[[#This Row],[Ledger 9]]="","",IF(Table1[[#This Row],[Effect 9]]="Dr.","Yes","No"))</f>
        <v/>
      </c>
      <c r="DN249" t="str">
        <f>IF(Table1[[#This Row],[Ledger 9]]="","",Table1[[#This Row],[Ledger 9]])</f>
        <v/>
      </c>
      <c r="DO249" t="str">
        <f>IF(Table1[[#This Row],[Ledger 9]]="","",IF(Table1[[#This Row],[Effect 9]]="Dr.",-Table1[[#This Row],[Amount 9]],Table1[[#This Row],[Amount 9]]))</f>
        <v/>
      </c>
      <c r="DR249" t="str">
        <f>IF(Table1[[#This Row],[Ledger 10]]="","","No")</f>
        <v/>
      </c>
      <c r="DS249" t="str">
        <f>IF(Table1[[#This Row],[Ledger 10]]="","",IF(Table1[[#This Row],[Effect 10]]="Dr.","Yes","No"))</f>
        <v/>
      </c>
      <c r="DT249" t="str">
        <f>IF(Table1[[#This Row],[Ledger 10]]="","",Table1[[#This Row],[Ledger 10]])</f>
        <v/>
      </c>
      <c r="DU249" t="str">
        <f>IF(Table1[[#This Row],[Ledger 10]]="","",IF(Table1[[#This Row],[Effect 10]]="Dr.",-Table1[[#This Row],[Amount 10]],Table1[[#This Row],[Amount 10]]))</f>
        <v/>
      </c>
      <c r="DX249" t="str">
        <f>IF(Table1[[#This Row],[Ledger 11]]="","","No")</f>
        <v/>
      </c>
      <c r="DY249" t="str">
        <f>IF(Table1[[#This Row],[Ledger 11]]="","",IF(Table1[[#This Row],[Effect 11]]="Dr.","Yes","No"))</f>
        <v/>
      </c>
      <c r="DZ249" t="str">
        <f>IF(Table1[[#This Row],[Ledger 11]]="","",Table1[[#This Row],[Ledger 11]])</f>
        <v/>
      </c>
      <c r="EA249" t="str">
        <f>IF(Table1[[#This Row],[Ledger 11]]="","",IF(Table1[[#This Row],[Effect 11]]="Dr.",-Table1[[#This Row],[Amount 11]],Table1[[#This Row],[Amount 11]]))</f>
        <v/>
      </c>
      <c r="ED249" t="str">
        <f>IF(Table1[[#This Row],[Ledger 12]]="","","No")</f>
        <v/>
      </c>
      <c r="EE249" t="str">
        <f>IF(Table1[[#This Row],[Ledger 12]]="","",IF(Table1[[#This Row],[Effect 12]]="Dr.","Yes","No"))</f>
        <v/>
      </c>
      <c r="EF249" t="str">
        <f>IF(Table1[[#This Row],[Ledger 12]]="","",Table1[[#This Row],[Ledger 12]])</f>
        <v/>
      </c>
      <c r="EG249" t="str">
        <f>IF(Table1[[#This Row],[Ledger 12]]="","",IF(Table1[[#This Row],[Effect 12]]="Dr.",-Table1[[#This Row],[Amount 12]],Table1[[#This Row],[Amount 12]]))</f>
        <v/>
      </c>
      <c r="EJ249" t="str">
        <f>IF(Table1[[#This Row],[Ledger 13]]="","","No")</f>
        <v/>
      </c>
      <c r="EK249" t="str">
        <f>IF(Table1[[#This Row],[Ledger 13]]="","",IF(Table1[[#This Row],[Effect 13]]="Dr.","Yes","No"))</f>
        <v/>
      </c>
      <c r="EL249" t="str">
        <f>IF(Table1[[#This Row],[Ledger 13]]="","",Table1[[#This Row],[Ledger 13]])</f>
        <v/>
      </c>
      <c r="EM249" t="str">
        <f>IF(Table1[[#This Row],[Ledger 13]]="","",IF(Table1[[#This Row],[Effect 13]]="Dr.",-Table1[[#This Row],[Amount 13]],Table1[[#This Row],[Amount 13]]))</f>
        <v/>
      </c>
      <c r="EP249" t="str">
        <f>IF(Table1[[#This Row],[Ledger 14]]="","","No")</f>
        <v/>
      </c>
      <c r="EQ249" t="str">
        <f>IF(Table1[[#This Row],[Ledger 14]]="","",IF(Table1[[#This Row],[Effect 14]]="Dr.","Yes","No"))</f>
        <v/>
      </c>
      <c r="ER249" t="str">
        <f>IF(Table1[[#This Row],[Ledger 14]]="","",Table1[[#This Row],[Ledger 14]])</f>
        <v/>
      </c>
      <c r="ES249" t="str">
        <f>IF(Table1[[#This Row],[Ledger 14]]="","",IF(Table1[[#This Row],[Effect 14]]="Dr.",-Table1[[#This Row],[Amount 14]],Table1[[#This Row],[Amount 14]]))</f>
        <v/>
      </c>
      <c r="EV249" t="str">
        <f>IF(Table1[[#This Row],[Ledger 15]]="","","No")</f>
        <v/>
      </c>
      <c r="EW249" t="str">
        <f>IF(Table1[[#This Row],[Ledger 15]]="","",IF(Table1[[#This Row],[Effect 15]]="Dr.","Yes","No"))</f>
        <v/>
      </c>
      <c r="EX249" t="str">
        <f>IF(Table1[[#This Row],[Ledger 15]]="","",Table1[[#This Row],[Ledger 15]])</f>
        <v/>
      </c>
      <c r="EY249" t="str">
        <f>IF(Table1[[#This Row],[Ledger 15]]="","",IF(Table1[[#This Row],[Effect 15]]="Dr.",-Table1[[#This Row],[Amount 15]],Table1[[#This Row],[Amount 15]]))</f>
        <v/>
      </c>
      <c r="FD2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49">
        <f>IF(Table1[[#This Row],[Date]]="",0,IF(AND(Table1[[#This Row],[Date]]&gt;=$FE$2,Table1[[#This Row],[Date]]&lt;=$FE$3),0,1))</f>
        <v>0</v>
      </c>
      <c r="FF249">
        <f>IF(Table1[[#This Row],[Date]]="",0,IF(TYPE(VLOOKUP(Table1[[#This Row],[Voucher Type]],Table1[[#All],[Voucher Type Master]],1,FALSE))=16,1,0))</f>
        <v>0</v>
      </c>
      <c r="FG249">
        <f>IF(TYPE(IF(Table1[[#This Row],[Date]]="",0,IF(VLOOKUP(Table1[[#This Row],[Voucher Type]],$FY$5:$FZ$13,2,0)=Table1[[#This Row],[Effect 1]],0,1)))=16,1,0)</f>
        <v>0</v>
      </c>
      <c r="FH2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49">
        <f>IF(LEN(Table1[[#This Row],[Ledger 1]])&gt;0,IF(TYPE(VLOOKUP(Table1[[#This Row],[Ledger 1]],GZ:GZ,1,0))=16,1,0),0)</f>
        <v>0</v>
      </c>
      <c r="FJ249">
        <f>IF(LEN(Table1[[#This Row],[Ledger 2]])&gt;0,IF(TYPE(VLOOKUP(Table1[[#This Row],[Ledger 2]],GZ:GZ,1,0))=16,1,0),0)</f>
        <v>0</v>
      </c>
      <c r="FK249">
        <f>IF(LEN(Table1[[#This Row],[Ledger 3]])&gt;0,IF(TYPE(VLOOKUP(Table1[[#This Row],[Ledger 3]],GZ:GZ,1,0))=16,1,0),0)</f>
        <v>0</v>
      </c>
      <c r="FL249">
        <f>IF(LEN(Table1[[#This Row],[Ledger 4]])&gt;0,IF(TYPE(VLOOKUP(Table1[[#This Row],[Ledger 4]],GZ:GZ,1,0))=16,1,0),0)</f>
        <v>0</v>
      </c>
      <c r="FM249">
        <f>IF(LEN(Table1[[#This Row],[Ledger 5]])&gt;0,IF(TYPE(VLOOKUP(Table1[[#This Row],[Ledger 5]],GZ:GZ,1,0))=16,1,0),0)</f>
        <v>0</v>
      </c>
      <c r="FN249">
        <f>IF(LEN(Table1[[#This Row],[Ledger 6]])&gt;0,IF(TYPE(VLOOKUP(Table1[[#This Row],[Ledger 6]],$GZ:$GZ,1,0))=16,1,0),0)</f>
        <v>0</v>
      </c>
      <c r="FO249">
        <f>IF(LEN(Table1[[#This Row],[Ledger 7]])&gt;0,IF(TYPE(VLOOKUP(Table1[[#This Row],[Ledger 7]],$GZ:$GZ,1,0))=16,1,0),0)</f>
        <v>0</v>
      </c>
      <c r="FP249">
        <f>IF(LEN(Table1[[#This Row],[Ledger 8]])&gt;0,IF(TYPE(VLOOKUP(Table1[[#This Row],[Ledger 8]],$GZ:$GZ,1,0))=16,1,0),0)</f>
        <v>0</v>
      </c>
      <c r="FQ249">
        <f>IF(LEN(Table1[[#This Row],[Ledger 9]])&gt;0,IF(TYPE(VLOOKUP(Table1[[#This Row],[Ledger 9]],$GZ:$GZ,1,0))=16,1,0),0)</f>
        <v>0</v>
      </c>
      <c r="FR249">
        <f>IF(LEN(Table1[[#This Row],[Ledger 10]])&gt;0,IF(TYPE(VLOOKUP(Table1[[#This Row],[Ledger 10]],$GZ:$GZ,1,0))=16,1,0),0)</f>
        <v>0</v>
      </c>
      <c r="FS249">
        <f>IF(LEN(Table1[[#This Row],[Ledger 11]])&gt;0,IF(TYPE(VLOOKUP(Table1[[#This Row],[Ledger 11]],$GZ:$GZ,1,0))=16,1,0),0)</f>
        <v>0</v>
      </c>
      <c r="FT249">
        <f>IF(LEN(Table1[[#This Row],[Ledger 12]])&gt;0,IF(TYPE(VLOOKUP(Table1[[#This Row],[Ledger 12]],$GZ:$GZ,1,0))=16,1,0),0)</f>
        <v>0</v>
      </c>
      <c r="FU249">
        <f>IF(LEN(Table1[[#This Row],[Ledger 13]])&gt;0,IF(TYPE(VLOOKUP(Table1[[#This Row],[Ledger 13]],$GZ:$GZ,1,0))=16,1,0),0)</f>
        <v>0</v>
      </c>
      <c r="FV249">
        <f>IF(LEN(Table1[[#This Row],[Ledger 14]])&gt;0,IF(TYPE(VLOOKUP(Table1[[#This Row],[Ledger 14]],$GZ:$GZ,1,0))=16,1,0),0)</f>
        <v>0</v>
      </c>
      <c r="FW249">
        <f>IF(LEN(Table1[[#This Row],[Ledger 15]])&gt;0,IF(TYPE(VLOOKUP(Table1[[#This Row],[Ledger 15]],$GZ:$GZ,1,0))=16,1,0),0)</f>
        <v>0</v>
      </c>
    </row>
    <row r="250" spans="4:179" ht="33" customHeight="1" x14ac:dyDescent="0.45">
      <c r="D250" s="8">
        <f t="shared" si="12"/>
        <v>245</v>
      </c>
      <c r="E250" s="32"/>
      <c r="F250" s="34"/>
      <c r="G250" s="34"/>
      <c r="H250" s="34"/>
      <c r="I250" s="34"/>
      <c r="J250" s="38"/>
      <c r="K250" s="33"/>
      <c r="L250" s="36"/>
      <c r="M250" s="35"/>
      <c r="N250" s="34"/>
      <c r="O250" s="41"/>
      <c r="P250" s="35"/>
      <c r="Q250" s="34"/>
      <c r="R250" s="37"/>
      <c r="S250" s="35"/>
      <c r="T250" s="34"/>
      <c r="U250" s="37"/>
      <c r="V250" s="35"/>
      <c r="W250" s="34"/>
      <c r="X250" s="37"/>
      <c r="Y250" s="35"/>
      <c r="Z250" s="34"/>
      <c r="AA250" s="37"/>
      <c r="AB250" s="35"/>
      <c r="AC250" s="34"/>
      <c r="AD250" s="37"/>
      <c r="AE250" s="35"/>
      <c r="AF250" s="34"/>
      <c r="AG250" s="37"/>
      <c r="AH250" s="35"/>
      <c r="AI250" s="34"/>
      <c r="AJ250" s="37"/>
      <c r="AK250" s="35"/>
      <c r="AL250" s="34"/>
      <c r="AM250" s="37"/>
      <c r="AN250" s="35"/>
      <c r="AO250" s="34"/>
      <c r="AP250" s="37"/>
      <c r="AQ250" s="35"/>
      <c r="AR250" s="34"/>
      <c r="AS250" s="37"/>
      <c r="AT250" s="35"/>
      <c r="AU250" s="34"/>
      <c r="AV250" s="37"/>
      <c r="AW250" s="35"/>
      <c r="AX250" s="34"/>
      <c r="AY250" s="37"/>
      <c r="AZ250" s="35"/>
      <c r="BA250" s="34"/>
      <c r="BB250" s="37"/>
      <c r="BC2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0" s="7"/>
      <c r="BF250" t="str">
        <f>IF(Table1[[#This Row],[Date]]="","","&amp;lt;VOUCHER REMOTEID="&amp;""""&amp;$A$11&amp;$A$13&amp;ROW()&amp;""""&amp;" VCHTYPE="""&amp;F250&amp;""" ACTION="""&amp;"Create"&amp;"""&amp;gt;")</f>
        <v/>
      </c>
      <c r="BG250" t="str">
        <f>IF(Table1[[#This Row],[Date]]="","",TEXT(Table1[[#This Row],[Date]],"yyyymmdd"))</f>
        <v/>
      </c>
      <c r="BH250" t="str">
        <f>Table1[[#This Row],[Date2]]</f>
        <v/>
      </c>
      <c r="BI250" t="str">
        <f>IF(Table1[[#This Row],[Date]]="","",Table1[[#This Row],[Voucher Type]])</f>
        <v/>
      </c>
      <c r="BJ250" t="str">
        <f>IF(Table1[[#This Row],[Ref No / Invoice No]]="","",Table1[[#This Row],[Ref No / Invoice No]])</f>
        <v/>
      </c>
      <c r="BK250" t="str">
        <f>IF(Table1[[#This Row],[Voucher No]]="","",Table1[[#This Row],[Voucher No]])</f>
        <v/>
      </c>
      <c r="BL250" t="str">
        <f>IF(Table1[[#This Row],[Date]]="","",Table1[[#This Row],[Narration]])</f>
        <v/>
      </c>
      <c r="BM250" t="str">
        <f>IF(Table1[[#This Row],[Date]]="","",$A$11&amp;$A$13&amp;ROW())</f>
        <v/>
      </c>
      <c r="BN250" t="str">
        <f>IF(Table1[[#This Row],[Date]]="","",$A$13)</f>
        <v/>
      </c>
      <c r="BP250" t="str">
        <f>IF(Table1[[#This Row],[Ledger 1]]="","","No")</f>
        <v/>
      </c>
      <c r="BQ250" t="str">
        <f>IF(Table1[[#This Row],[Date]]="","",IF(Table1[[#This Row],[Effect 1]]="Dr.","Yes","No"))</f>
        <v/>
      </c>
      <c r="BR250" t="str">
        <f>IF(Table1[[#This Row],[Date]]="","",Table1[[#This Row],[Ledger 1]])</f>
        <v/>
      </c>
      <c r="BS250" t="str">
        <f>IF(Table1[[#This Row],[Date]]="","",IF(Table1[[#This Row],[Effect 1]]="Dr.",-Table1[[#This Row],[Amount 1]],Table1[[#This Row],[Amount 1]]))</f>
        <v/>
      </c>
      <c r="BV250" t="str">
        <f>IF(Table1[[#This Row],[Ledger 2]]="","","No")</f>
        <v/>
      </c>
      <c r="BW250" t="str">
        <f>IF(Table1[[#This Row],[Date]]="","",IF(Table1[[#This Row],[Effect 2]]="Dr.","Yes","No"))</f>
        <v/>
      </c>
      <c r="BX250" t="str">
        <f>IF(Table1[[#This Row],[Date]]="","",Table1[[#This Row],[Ledger 2]])</f>
        <v/>
      </c>
      <c r="BY250" t="str">
        <f>IF(Table1[[#This Row],[Date]]="","",IF(Table1[[#This Row],[Effect 2]]="Dr.",-Table1[[#This Row],[Amount 2]],Table1[[#This Row],[Amount 2]]))</f>
        <v/>
      </c>
      <c r="CB250" t="str">
        <f>IF(Table1[[#This Row],[Ledger 3]]="","","No")</f>
        <v/>
      </c>
      <c r="CC250" t="str">
        <f>IF(Table1[[#This Row],[Ledger 3]]="","",IF(Table1[[#This Row],[Effect 3]]="Dr.","Yes","No"))</f>
        <v/>
      </c>
      <c r="CD250" t="str">
        <f>IF(Table1[[#This Row],[Ledger 3]]="","",Table1[[#This Row],[Ledger 3]])</f>
        <v/>
      </c>
      <c r="CE250" t="str">
        <f>IF(Table1[[#This Row],[Ledger 3]]="","",IF(Table1[[#This Row],[Effect 3]]="Dr.",-Table1[[#This Row],[Amount 3]],Table1[[#This Row],[Amount 3]]))</f>
        <v/>
      </c>
      <c r="CH250" t="str">
        <f>IF(Table1[[#This Row],[Ledger 4]]="","","No")</f>
        <v/>
      </c>
      <c r="CI250" t="str">
        <f>IF(Table1[[#This Row],[Ledger 4]]="","",IF(Table1[[#This Row],[Effect 4]]="Dr.","Yes","No"))</f>
        <v/>
      </c>
      <c r="CJ250" t="str">
        <f>IF(Table1[[#This Row],[Ledger 4]]="","",Table1[[#This Row],[Ledger 4]])</f>
        <v/>
      </c>
      <c r="CK250" t="str">
        <f>IF(Table1[[#This Row],[Ledger 4]]="","",IF(Table1[[#This Row],[Effect 4]]="Dr.",-Table1[[#This Row],[Amount 4]],Table1[[#This Row],[Amount 4]]))</f>
        <v/>
      </c>
      <c r="CN250" t="str">
        <f>IF(Table1[[#This Row],[Ledger 5]]="","","No")</f>
        <v/>
      </c>
      <c r="CO250" t="str">
        <f>IF(Table1[[#This Row],[Ledger 5]]="","",IF(Table1[[#This Row],[Effect 5]]="Dr.","Yes","No"))</f>
        <v/>
      </c>
      <c r="CP250" t="str">
        <f>IF(Table1[[#This Row],[Ledger 5]]="","",Table1[[#This Row],[Ledger 5]])</f>
        <v/>
      </c>
      <c r="CQ250" t="str">
        <f>IF(Table1[[#This Row],[Ledger 5]]="","",IF(Table1[[#This Row],[Effect 5]]="Dr.",-Table1[[#This Row],[Amount 5]],Table1[[#This Row],[Amount 5]]))</f>
        <v/>
      </c>
      <c r="CT250" t="str">
        <f>IF(Table1[[#This Row],[Ledger 6]]="","","No")</f>
        <v/>
      </c>
      <c r="CU250" t="str">
        <f>IF(Table1[[#This Row],[Ledger 6]]="","",IF(Table1[[#This Row],[Effect 6]]="Dr.","Yes","No"))</f>
        <v/>
      </c>
      <c r="CV250" t="str">
        <f>IF(Table1[[#This Row],[Ledger 6]]="","",Table1[[#This Row],[Ledger 6]])</f>
        <v/>
      </c>
      <c r="CW250" t="str">
        <f>IF(Table1[[#This Row],[Ledger 6]]="","",IF(Table1[[#This Row],[Effect 6]]="Dr.",-Table1[[#This Row],[Amount 6]],Table1[[#This Row],[Amount 6]]))</f>
        <v/>
      </c>
      <c r="CZ250" t="str">
        <f>IF(Table1[[#This Row],[Ledger 7]]="","","No")</f>
        <v/>
      </c>
      <c r="DA250" t="str">
        <f>IF(Table1[[#This Row],[Ledger 7]]="","",IF(Table1[[#This Row],[Effect 7]]="Dr.","Yes","No"))</f>
        <v/>
      </c>
      <c r="DB250" t="str">
        <f>IF(Table1[[#This Row],[Ledger 7]]="","",Table1[[#This Row],[Ledger 7]])</f>
        <v/>
      </c>
      <c r="DC250" t="str">
        <f>IF(Table1[[#This Row],[Ledger 7]]="","",IF(Table1[[#This Row],[Effect 7]]="Dr.",-Table1[[#This Row],[Amount 7]],Table1[[#This Row],[Amount 7]]))</f>
        <v/>
      </c>
      <c r="DF250" t="str">
        <f>IF(Table1[[#This Row],[Ledger 8]]="","","No")</f>
        <v/>
      </c>
      <c r="DG250" t="str">
        <f>IF(Table1[[#This Row],[Ledger 8]]="","",IF(Table1[[#This Row],[Effect 8]]="Dr.","Yes","No"))</f>
        <v/>
      </c>
      <c r="DH250" t="str">
        <f>IF(Table1[[#This Row],[Ledger 8]]="","",Table1[[#This Row],[Ledger 8]])</f>
        <v/>
      </c>
      <c r="DI250" t="str">
        <f>IF(Table1[[#This Row],[Ledger 8]]="","",IF(Table1[[#This Row],[Effect 8]]="Dr.",-Table1[[#This Row],[Amount 8]],Table1[[#This Row],[Amount 8]]))</f>
        <v/>
      </c>
      <c r="DL250" t="str">
        <f>IF(Table1[[#This Row],[Ledger 9]]="","","No")</f>
        <v/>
      </c>
      <c r="DM250" t="str">
        <f>IF(Table1[[#This Row],[Ledger 9]]="","",IF(Table1[[#This Row],[Effect 9]]="Dr.","Yes","No"))</f>
        <v/>
      </c>
      <c r="DN250" t="str">
        <f>IF(Table1[[#This Row],[Ledger 9]]="","",Table1[[#This Row],[Ledger 9]])</f>
        <v/>
      </c>
      <c r="DO250" t="str">
        <f>IF(Table1[[#This Row],[Ledger 9]]="","",IF(Table1[[#This Row],[Effect 9]]="Dr.",-Table1[[#This Row],[Amount 9]],Table1[[#This Row],[Amount 9]]))</f>
        <v/>
      </c>
      <c r="DR250" t="str">
        <f>IF(Table1[[#This Row],[Ledger 10]]="","","No")</f>
        <v/>
      </c>
      <c r="DS250" t="str">
        <f>IF(Table1[[#This Row],[Ledger 10]]="","",IF(Table1[[#This Row],[Effect 10]]="Dr.","Yes","No"))</f>
        <v/>
      </c>
      <c r="DT250" t="str">
        <f>IF(Table1[[#This Row],[Ledger 10]]="","",Table1[[#This Row],[Ledger 10]])</f>
        <v/>
      </c>
      <c r="DU250" t="str">
        <f>IF(Table1[[#This Row],[Ledger 10]]="","",IF(Table1[[#This Row],[Effect 10]]="Dr.",-Table1[[#This Row],[Amount 10]],Table1[[#This Row],[Amount 10]]))</f>
        <v/>
      </c>
      <c r="DX250" t="str">
        <f>IF(Table1[[#This Row],[Ledger 11]]="","","No")</f>
        <v/>
      </c>
      <c r="DY250" t="str">
        <f>IF(Table1[[#This Row],[Ledger 11]]="","",IF(Table1[[#This Row],[Effect 11]]="Dr.","Yes","No"))</f>
        <v/>
      </c>
      <c r="DZ250" t="str">
        <f>IF(Table1[[#This Row],[Ledger 11]]="","",Table1[[#This Row],[Ledger 11]])</f>
        <v/>
      </c>
      <c r="EA250" t="str">
        <f>IF(Table1[[#This Row],[Ledger 11]]="","",IF(Table1[[#This Row],[Effect 11]]="Dr.",-Table1[[#This Row],[Amount 11]],Table1[[#This Row],[Amount 11]]))</f>
        <v/>
      </c>
      <c r="ED250" t="str">
        <f>IF(Table1[[#This Row],[Ledger 12]]="","","No")</f>
        <v/>
      </c>
      <c r="EE250" t="str">
        <f>IF(Table1[[#This Row],[Ledger 12]]="","",IF(Table1[[#This Row],[Effect 12]]="Dr.","Yes","No"))</f>
        <v/>
      </c>
      <c r="EF250" t="str">
        <f>IF(Table1[[#This Row],[Ledger 12]]="","",Table1[[#This Row],[Ledger 12]])</f>
        <v/>
      </c>
      <c r="EG250" t="str">
        <f>IF(Table1[[#This Row],[Ledger 12]]="","",IF(Table1[[#This Row],[Effect 12]]="Dr.",-Table1[[#This Row],[Amount 12]],Table1[[#This Row],[Amount 12]]))</f>
        <v/>
      </c>
      <c r="EJ250" t="str">
        <f>IF(Table1[[#This Row],[Ledger 13]]="","","No")</f>
        <v/>
      </c>
      <c r="EK250" t="str">
        <f>IF(Table1[[#This Row],[Ledger 13]]="","",IF(Table1[[#This Row],[Effect 13]]="Dr.","Yes","No"))</f>
        <v/>
      </c>
      <c r="EL250" t="str">
        <f>IF(Table1[[#This Row],[Ledger 13]]="","",Table1[[#This Row],[Ledger 13]])</f>
        <v/>
      </c>
      <c r="EM250" t="str">
        <f>IF(Table1[[#This Row],[Ledger 13]]="","",IF(Table1[[#This Row],[Effect 13]]="Dr.",-Table1[[#This Row],[Amount 13]],Table1[[#This Row],[Amount 13]]))</f>
        <v/>
      </c>
      <c r="EP250" t="str">
        <f>IF(Table1[[#This Row],[Ledger 14]]="","","No")</f>
        <v/>
      </c>
      <c r="EQ250" t="str">
        <f>IF(Table1[[#This Row],[Ledger 14]]="","",IF(Table1[[#This Row],[Effect 14]]="Dr.","Yes","No"))</f>
        <v/>
      </c>
      <c r="ER250" t="str">
        <f>IF(Table1[[#This Row],[Ledger 14]]="","",Table1[[#This Row],[Ledger 14]])</f>
        <v/>
      </c>
      <c r="ES250" t="str">
        <f>IF(Table1[[#This Row],[Ledger 14]]="","",IF(Table1[[#This Row],[Effect 14]]="Dr.",-Table1[[#This Row],[Amount 14]],Table1[[#This Row],[Amount 14]]))</f>
        <v/>
      </c>
      <c r="EV250" t="str">
        <f>IF(Table1[[#This Row],[Ledger 15]]="","","No")</f>
        <v/>
      </c>
      <c r="EW250" t="str">
        <f>IF(Table1[[#This Row],[Ledger 15]]="","",IF(Table1[[#This Row],[Effect 15]]="Dr.","Yes","No"))</f>
        <v/>
      </c>
      <c r="EX250" t="str">
        <f>IF(Table1[[#This Row],[Ledger 15]]="","",Table1[[#This Row],[Ledger 15]])</f>
        <v/>
      </c>
      <c r="EY250" t="str">
        <f>IF(Table1[[#This Row],[Ledger 15]]="","",IF(Table1[[#This Row],[Effect 15]]="Dr.",-Table1[[#This Row],[Amount 15]],Table1[[#This Row],[Amount 15]]))</f>
        <v/>
      </c>
      <c r="FD2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0">
        <f>IF(Table1[[#This Row],[Date]]="",0,IF(AND(Table1[[#This Row],[Date]]&gt;=$FE$2,Table1[[#This Row],[Date]]&lt;=$FE$3),0,1))</f>
        <v>0</v>
      </c>
      <c r="FF250">
        <f>IF(Table1[[#This Row],[Date]]="",0,IF(TYPE(VLOOKUP(Table1[[#This Row],[Voucher Type]],Table1[[#All],[Voucher Type Master]],1,FALSE))=16,1,0))</f>
        <v>0</v>
      </c>
      <c r="FG250">
        <f>IF(TYPE(IF(Table1[[#This Row],[Date]]="",0,IF(VLOOKUP(Table1[[#This Row],[Voucher Type]],$FY$5:$FZ$13,2,0)=Table1[[#This Row],[Effect 1]],0,1)))=16,1,0)</f>
        <v>0</v>
      </c>
      <c r="FH2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0">
        <f>IF(LEN(Table1[[#This Row],[Ledger 1]])&gt;0,IF(TYPE(VLOOKUP(Table1[[#This Row],[Ledger 1]],GZ:GZ,1,0))=16,1,0),0)</f>
        <v>0</v>
      </c>
      <c r="FJ250">
        <f>IF(LEN(Table1[[#This Row],[Ledger 2]])&gt;0,IF(TYPE(VLOOKUP(Table1[[#This Row],[Ledger 2]],GZ:GZ,1,0))=16,1,0),0)</f>
        <v>0</v>
      </c>
      <c r="FK250">
        <f>IF(LEN(Table1[[#This Row],[Ledger 3]])&gt;0,IF(TYPE(VLOOKUP(Table1[[#This Row],[Ledger 3]],GZ:GZ,1,0))=16,1,0),0)</f>
        <v>0</v>
      </c>
      <c r="FL250">
        <f>IF(LEN(Table1[[#This Row],[Ledger 4]])&gt;0,IF(TYPE(VLOOKUP(Table1[[#This Row],[Ledger 4]],GZ:GZ,1,0))=16,1,0),0)</f>
        <v>0</v>
      </c>
      <c r="FM250">
        <f>IF(LEN(Table1[[#This Row],[Ledger 5]])&gt;0,IF(TYPE(VLOOKUP(Table1[[#This Row],[Ledger 5]],GZ:GZ,1,0))=16,1,0),0)</f>
        <v>0</v>
      </c>
      <c r="FN250">
        <f>IF(LEN(Table1[[#This Row],[Ledger 6]])&gt;0,IF(TYPE(VLOOKUP(Table1[[#This Row],[Ledger 6]],$GZ:$GZ,1,0))=16,1,0),0)</f>
        <v>0</v>
      </c>
      <c r="FO250">
        <f>IF(LEN(Table1[[#This Row],[Ledger 7]])&gt;0,IF(TYPE(VLOOKUP(Table1[[#This Row],[Ledger 7]],$GZ:$GZ,1,0))=16,1,0),0)</f>
        <v>0</v>
      </c>
      <c r="FP250">
        <f>IF(LEN(Table1[[#This Row],[Ledger 8]])&gt;0,IF(TYPE(VLOOKUP(Table1[[#This Row],[Ledger 8]],$GZ:$GZ,1,0))=16,1,0),0)</f>
        <v>0</v>
      </c>
      <c r="FQ250">
        <f>IF(LEN(Table1[[#This Row],[Ledger 9]])&gt;0,IF(TYPE(VLOOKUP(Table1[[#This Row],[Ledger 9]],$GZ:$GZ,1,0))=16,1,0),0)</f>
        <v>0</v>
      </c>
      <c r="FR250">
        <f>IF(LEN(Table1[[#This Row],[Ledger 10]])&gt;0,IF(TYPE(VLOOKUP(Table1[[#This Row],[Ledger 10]],$GZ:$GZ,1,0))=16,1,0),0)</f>
        <v>0</v>
      </c>
      <c r="FS250">
        <f>IF(LEN(Table1[[#This Row],[Ledger 11]])&gt;0,IF(TYPE(VLOOKUP(Table1[[#This Row],[Ledger 11]],$GZ:$GZ,1,0))=16,1,0),0)</f>
        <v>0</v>
      </c>
      <c r="FT250">
        <f>IF(LEN(Table1[[#This Row],[Ledger 12]])&gt;0,IF(TYPE(VLOOKUP(Table1[[#This Row],[Ledger 12]],$GZ:$GZ,1,0))=16,1,0),0)</f>
        <v>0</v>
      </c>
      <c r="FU250">
        <f>IF(LEN(Table1[[#This Row],[Ledger 13]])&gt;0,IF(TYPE(VLOOKUP(Table1[[#This Row],[Ledger 13]],$GZ:$GZ,1,0))=16,1,0),0)</f>
        <v>0</v>
      </c>
      <c r="FV250">
        <f>IF(LEN(Table1[[#This Row],[Ledger 14]])&gt;0,IF(TYPE(VLOOKUP(Table1[[#This Row],[Ledger 14]],$GZ:$GZ,1,0))=16,1,0),0)</f>
        <v>0</v>
      </c>
      <c r="FW250">
        <f>IF(LEN(Table1[[#This Row],[Ledger 15]])&gt;0,IF(TYPE(VLOOKUP(Table1[[#This Row],[Ledger 15]],$GZ:$GZ,1,0))=16,1,0),0)</f>
        <v>0</v>
      </c>
    </row>
    <row r="251" spans="4:179" ht="33" customHeight="1" x14ac:dyDescent="0.45">
      <c r="D251" s="8">
        <f t="shared" si="12"/>
        <v>246</v>
      </c>
      <c r="E251" s="32"/>
      <c r="F251" s="34"/>
      <c r="G251" s="34"/>
      <c r="H251" s="34"/>
      <c r="I251" s="34"/>
      <c r="J251" s="38"/>
      <c r="K251" s="33"/>
      <c r="L251" s="36"/>
      <c r="M251" s="35"/>
      <c r="N251" s="34"/>
      <c r="O251" s="41"/>
      <c r="P251" s="35"/>
      <c r="Q251" s="34"/>
      <c r="R251" s="37"/>
      <c r="S251" s="35"/>
      <c r="T251" s="34"/>
      <c r="U251" s="37"/>
      <c r="V251" s="35"/>
      <c r="W251" s="34"/>
      <c r="X251" s="37"/>
      <c r="Y251" s="35"/>
      <c r="Z251" s="34"/>
      <c r="AA251" s="37"/>
      <c r="AB251" s="35"/>
      <c r="AC251" s="34"/>
      <c r="AD251" s="37"/>
      <c r="AE251" s="35"/>
      <c r="AF251" s="34"/>
      <c r="AG251" s="37"/>
      <c r="AH251" s="35"/>
      <c r="AI251" s="34"/>
      <c r="AJ251" s="37"/>
      <c r="AK251" s="35"/>
      <c r="AL251" s="34"/>
      <c r="AM251" s="37"/>
      <c r="AN251" s="35"/>
      <c r="AO251" s="34"/>
      <c r="AP251" s="37"/>
      <c r="AQ251" s="35"/>
      <c r="AR251" s="34"/>
      <c r="AS251" s="37"/>
      <c r="AT251" s="35"/>
      <c r="AU251" s="34"/>
      <c r="AV251" s="37"/>
      <c r="AW251" s="35"/>
      <c r="AX251" s="34"/>
      <c r="AY251" s="37"/>
      <c r="AZ251" s="35"/>
      <c r="BA251" s="34"/>
      <c r="BB251" s="37"/>
      <c r="BC2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1" s="7"/>
      <c r="BF251" t="str">
        <f>IF(Table1[[#This Row],[Date]]="","","&amp;lt;VOUCHER REMOTEID="&amp;""""&amp;$A$11&amp;$A$13&amp;ROW()&amp;""""&amp;" VCHTYPE="""&amp;F251&amp;""" ACTION="""&amp;"Create"&amp;"""&amp;gt;")</f>
        <v/>
      </c>
      <c r="BG251" t="str">
        <f>IF(Table1[[#This Row],[Date]]="","",TEXT(Table1[[#This Row],[Date]],"yyyymmdd"))</f>
        <v/>
      </c>
      <c r="BH251" t="str">
        <f>Table1[[#This Row],[Date2]]</f>
        <v/>
      </c>
      <c r="BI251" t="str">
        <f>IF(Table1[[#This Row],[Date]]="","",Table1[[#This Row],[Voucher Type]])</f>
        <v/>
      </c>
      <c r="BJ251" t="str">
        <f>IF(Table1[[#This Row],[Ref No / Invoice No]]="","",Table1[[#This Row],[Ref No / Invoice No]])</f>
        <v/>
      </c>
      <c r="BK251" t="str">
        <f>IF(Table1[[#This Row],[Voucher No]]="","",Table1[[#This Row],[Voucher No]])</f>
        <v/>
      </c>
      <c r="BL251" t="str">
        <f>IF(Table1[[#This Row],[Date]]="","",Table1[[#This Row],[Narration]])</f>
        <v/>
      </c>
      <c r="BM251" t="str">
        <f>IF(Table1[[#This Row],[Date]]="","",$A$11&amp;$A$13&amp;ROW())</f>
        <v/>
      </c>
      <c r="BN251" t="str">
        <f>IF(Table1[[#This Row],[Date]]="","",$A$13)</f>
        <v/>
      </c>
      <c r="BP251" t="str">
        <f>IF(Table1[[#This Row],[Ledger 1]]="","","No")</f>
        <v/>
      </c>
      <c r="BQ251" t="str">
        <f>IF(Table1[[#This Row],[Date]]="","",IF(Table1[[#This Row],[Effect 1]]="Dr.","Yes","No"))</f>
        <v/>
      </c>
      <c r="BR251" t="str">
        <f>IF(Table1[[#This Row],[Date]]="","",Table1[[#This Row],[Ledger 1]])</f>
        <v/>
      </c>
      <c r="BS251" t="str">
        <f>IF(Table1[[#This Row],[Date]]="","",IF(Table1[[#This Row],[Effect 1]]="Dr.",-Table1[[#This Row],[Amount 1]],Table1[[#This Row],[Amount 1]]))</f>
        <v/>
      </c>
      <c r="BV251" t="str">
        <f>IF(Table1[[#This Row],[Ledger 2]]="","","No")</f>
        <v/>
      </c>
      <c r="BW251" t="str">
        <f>IF(Table1[[#This Row],[Date]]="","",IF(Table1[[#This Row],[Effect 2]]="Dr.","Yes","No"))</f>
        <v/>
      </c>
      <c r="BX251" t="str">
        <f>IF(Table1[[#This Row],[Date]]="","",Table1[[#This Row],[Ledger 2]])</f>
        <v/>
      </c>
      <c r="BY251" t="str">
        <f>IF(Table1[[#This Row],[Date]]="","",IF(Table1[[#This Row],[Effect 2]]="Dr.",-Table1[[#This Row],[Amount 2]],Table1[[#This Row],[Amount 2]]))</f>
        <v/>
      </c>
      <c r="CB251" t="str">
        <f>IF(Table1[[#This Row],[Ledger 3]]="","","No")</f>
        <v/>
      </c>
      <c r="CC251" t="str">
        <f>IF(Table1[[#This Row],[Ledger 3]]="","",IF(Table1[[#This Row],[Effect 3]]="Dr.","Yes","No"))</f>
        <v/>
      </c>
      <c r="CD251" t="str">
        <f>IF(Table1[[#This Row],[Ledger 3]]="","",Table1[[#This Row],[Ledger 3]])</f>
        <v/>
      </c>
      <c r="CE251" t="str">
        <f>IF(Table1[[#This Row],[Ledger 3]]="","",IF(Table1[[#This Row],[Effect 3]]="Dr.",-Table1[[#This Row],[Amount 3]],Table1[[#This Row],[Amount 3]]))</f>
        <v/>
      </c>
      <c r="CH251" t="str">
        <f>IF(Table1[[#This Row],[Ledger 4]]="","","No")</f>
        <v/>
      </c>
      <c r="CI251" t="str">
        <f>IF(Table1[[#This Row],[Ledger 4]]="","",IF(Table1[[#This Row],[Effect 4]]="Dr.","Yes","No"))</f>
        <v/>
      </c>
      <c r="CJ251" t="str">
        <f>IF(Table1[[#This Row],[Ledger 4]]="","",Table1[[#This Row],[Ledger 4]])</f>
        <v/>
      </c>
      <c r="CK251" t="str">
        <f>IF(Table1[[#This Row],[Ledger 4]]="","",IF(Table1[[#This Row],[Effect 4]]="Dr.",-Table1[[#This Row],[Amount 4]],Table1[[#This Row],[Amount 4]]))</f>
        <v/>
      </c>
      <c r="CN251" t="str">
        <f>IF(Table1[[#This Row],[Ledger 5]]="","","No")</f>
        <v/>
      </c>
      <c r="CO251" t="str">
        <f>IF(Table1[[#This Row],[Ledger 5]]="","",IF(Table1[[#This Row],[Effect 5]]="Dr.","Yes","No"))</f>
        <v/>
      </c>
      <c r="CP251" t="str">
        <f>IF(Table1[[#This Row],[Ledger 5]]="","",Table1[[#This Row],[Ledger 5]])</f>
        <v/>
      </c>
      <c r="CQ251" t="str">
        <f>IF(Table1[[#This Row],[Ledger 5]]="","",IF(Table1[[#This Row],[Effect 5]]="Dr.",-Table1[[#This Row],[Amount 5]],Table1[[#This Row],[Amount 5]]))</f>
        <v/>
      </c>
      <c r="CT251" t="str">
        <f>IF(Table1[[#This Row],[Ledger 6]]="","","No")</f>
        <v/>
      </c>
      <c r="CU251" t="str">
        <f>IF(Table1[[#This Row],[Ledger 6]]="","",IF(Table1[[#This Row],[Effect 6]]="Dr.","Yes","No"))</f>
        <v/>
      </c>
      <c r="CV251" t="str">
        <f>IF(Table1[[#This Row],[Ledger 6]]="","",Table1[[#This Row],[Ledger 6]])</f>
        <v/>
      </c>
      <c r="CW251" t="str">
        <f>IF(Table1[[#This Row],[Ledger 6]]="","",IF(Table1[[#This Row],[Effect 6]]="Dr.",-Table1[[#This Row],[Amount 6]],Table1[[#This Row],[Amount 6]]))</f>
        <v/>
      </c>
      <c r="CZ251" t="str">
        <f>IF(Table1[[#This Row],[Ledger 7]]="","","No")</f>
        <v/>
      </c>
      <c r="DA251" t="str">
        <f>IF(Table1[[#This Row],[Ledger 7]]="","",IF(Table1[[#This Row],[Effect 7]]="Dr.","Yes","No"))</f>
        <v/>
      </c>
      <c r="DB251" t="str">
        <f>IF(Table1[[#This Row],[Ledger 7]]="","",Table1[[#This Row],[Ledger 7]])</f>
        <v/>
      </c>
      <c r="DC251" t="str">
        <f>IF(Table1[[#This Row],[Ledger 7]]="","",IF(Table1[[#This Row],[Effect 7]]="Dr.",-Table1[[#This Row],[Amount 7]],Table1[[#This Row],[Amount 7]]))</f>
        <v/>
      </c>
      <c r="DF251" t="str">
        <f>IF(Table1[[#This Row],[Ledger 8]]="","","No")</f>
        <v/>
      </c>
      <c r="DG251" t="str">
        <f>IF(Table1[[#This Row],[Ledger 8]]="","",IF(Table1[[#This Row],[Effect 8]]="Dr.","Yes","No"))</f>
        <v/>
      </c>
      <c r="DH251" t="str">
        <f>IF(Table1[[#This Row],[Ledger 8]]="","",Table1[[#This Row],[Ledger 8]])</f>
        <v/>
      </c>
      <c r="DI251" t="str">
        <f>IF(Table1[[#This Row],[Ledger 8]]="","",IF(Table1[[#This Row],[Effect 8]]="Dr.",-Table1[[#This Row],[Amount 8]],Table1[[#This Row],[Amount 8]]))</f>
        <v/>
      </c>
      <c r="DL251" t="str">
        <f>IF(Table1[[#This Row],[Ledger 9]]="","","No")</f>
        <v/>
      </c>
      <c r="DM251" t="str">
        <f>IF(Table1[[#This Row],[Ledger 9]]="","",IF(Table1[[#This Row],[Effect 9]]="Dr.","Yes","No"))</f>
        <v/>
      </c>
      <c r="DN251" t="str">
        <f>IF(Table1[[#This Row],[Ledger 9]]="","",Table1[[#This Row],[Ledger 9]])</f>
        <v/>
      </c>
      <c r="DO251" t="str">
        <f>IF(Table1[[#This Row],[Ledger 9]]="","",IF(Table1[[#This Row],[Effect 9]]="Dr.",-Table1[[#This Row],[Amount 9]],Table1[[#This Row],[Amount 9]]))</f>
        <v/>
      </c>
      <c r="DR251" t="str">
        <f>IF(Table1[[#This Row],[Ledger 10]]="","","No")</f>
        <v/>
      </c>
      <c r="DS251" t="str">
        <f>IF(Table1[[#This Row],[Ledger 10]]="","",IF(Table1[[#This Row],[Effect 10]]="Dr.","Yes","No"))</f>
        <v/>
      </c>
      <c r="DT251" t="str">
        <f>IF(Table1[[#This Row],[Ledger 10]]="","",Table1[[#This Row],[Ledger 10]])</f>
        <v/>
      </c>
      <c r="DU251" t="str">
        <f>IF(Table1[[#This Row],[Ledger 10]]="","",IF(Table1[[#This Row],[Effect 10]]="Dr.",-Table1[[#This Row],[Amount 10]],Table1[[#This Row],[Amount 10]]))</f>
        <v/>
      </c>
      <c r="DX251" t="str">
        <f>IF(Table1[[#This Row],[Ledger 11]]="","","No")</f>
        <v/>
      </c>
      <c r="DY251" t="str">
        <f>IF(Table1[[#This Row],[Ledger 11]]="","",IF(Table1[[#This Row],[Effect 11]]="Dr.","Yes","No"))</f>
        <v/>
      </c>
      <c r="DZ251" t="str">
        <f>IF(Table1[[#This Row],[Ledger 11]]="","",Table1[[#This Row],[Ledger 11]])</f>
        <v/>
      </c>
      <c r="EA251" t="str">
        <f>IF(Table1[[#This Row],[Ledger 11]]="","",IF(Table1[[#This Row],[Effect 11]]="Dr.",-Table1[[#This Row],[Amount 11]],Table1[[#This Row],[Amount 11]]))</f>
        <v/>
      </c>
      <c r="ED251" t="str">
        <f>IF(Table1[[#This Row],[Ledger 12]]="","","No")</f>
        <v/>
      </c>
      <c r="EE251" t="str">
        <f>IF(Table1[[#This Row],[Ledger 12]]="","",IF(Table1[[#This Row],[Effect 12]]="Dr.","Yes","No"))</f>
        <v/>
      </c>
      <c r="EF251" t="str">
        <f>IF(Table1[[#This Row],[Ledger 12]]="","",Table1[[#This Row],[Ledger 12]])</f>
        <v/>
      </c>
      <c r="EG251" t="str">
        <f>IF(Table1[[#This Row],[Ledger 12]]="","",IF(Table1[[#This Row],[Effect 12]]="Dr.",-Table1[[#This Row],[Amount 12]],Table1[[#This Row],[Amount 12]]))</f>
        <v/>
      </c>
      <c r="EJ251" t="str">
        <f>IF(Table1[[#This Row],[Ledger 13]]="","","No")</f>
        <v/>
      </c>
      <c r="EK251" t="str">
        <f>IF(Table1[[#This Row],[Ledger 13]]="","",IF(Table1[[#This Row],[Effect 13]]="Dr.","Yes","No"))</f>
        <v/>
      </c>
      <c r="EL251" t="str">
        <f>IF(Table1[[#This Row],[Ledger 13]]="","",Table1[[#This Row],[Ledger 13]])</f>
        <v/>
      </c>
      <c r="EM251" t="str">
        <f>IF(Table1[[#This Row],[Ledger 13]]="","",IF(Table1[[#This Row],[Effect 13]]="Dr.",-Table1[[#This Row],[Amount 13]],Table1[[#This Row],[Amount 13]]))</f>
        <v/>
      </c>
      <c r="EP251" t="str">
        <f>IF(Table1[[#This Row],[Ledger 14]]="","","No")</f>
        <v/>
      </c>
      <c r="EQ251" t="str">
        <f>IF(Table1[[#This Row],[Ledger 14]]="","",IF(Table1[[#This Row],[Effect 14]]="Dr.","Yes","No"))</f>
        <v/>
      </c>
      <c r="ER251" t="str">
        <f>IF(Table1[[#This Row],[Ledger 14]]="","",Table1[[#This Row],[Ledger 14]])</f>
        <v/>
      </c>
      <c r="ES251" t="str">
        <f>IF(Table1[[#This Row],[Ledger 14]]="","",IF(Table1[[#This Row],[Effect 14]]="Dr.",-Table1[[#This Row],[Amount 14]],Table1[[#This Row],[Amount 14]]))</f>
        <v/>
      </c>
      <c r="EV251" t="str">
        <f>IF(Table1[[#This Row],[Ledger 15]]="","","No")</f>
        <v/>
      </c>
      <c r="EW251" t="str">
        <f>IF(Table1[[#This Row],[Ledger 15]]="","",IF(Table1[[#This Row],[Effect 15]]="Dr.","Yes","No"))</f>
        <v/>
      </c>
      <c r="EX251" t="str">
        <f>IF(Table1[[#This Row],[Ledger 15]]="","",Table1[[#This Row],[Ledger 15]])</f>
        <v/>
      </c>
      <c r="EY251" t="str">
        <f>IF(Table1[[#This Row],[Ledger 15]]="","",IF(Table1[[#This Row],[Effect 15]]="Dr.",-Table1[[#This Row],[Amount 15]],Table1[[#This Row],[Amount 15]]))</f>
        <v/>
      </c>
      <c r="FD2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1">
        <f>IF(Table1[[#This Row],[Date]]="",0,IF(AND(Table1[[#This Row],[Date]]&gt;=$FE$2,Table1[[#This Row],[Date]]&lt;=$FE$3),0,1))</f>
        <v>0</v>
      </c>
      <c r="FF251">
        <f>IF(Table1[[#This Row],[Date]]="",0,IF(TYPE(VLOOKUP(Table1[[#This Row],[Voucher Type]],Table1[[#All],[Voucher Type Master]],1,FALSE))=16,1,0))</f>
        <v>0</v>
      </c>
      <c r="FG251">
        <f>IF(TYPE(IF(Table1[[#This Row],[Date]]="",0,IF(VLOOKUP(Table1[[#This Row],[Voucher Type]],$FY$5:$FZ$13,2,0)=Table1[[#This Row],[Effect 1]],0,1)))=16,1,0)</f>
        <v>0</v>
      </c>
      <c r="FH2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1">
        <f>IF(LEN(Table1[[#This Row],[Ledger 1]])&gt;0,IF(TYPE(VLOOKUP(Table1[[#This Row],[Ledger 1]],GZ:GZ,1,0))=16,1,0),0)</f>
        <v>0</v>
      </c>
      <c r="FJ251">
        <f>IF(LEN(Table1[[#This Row],[Ledger 2]])&gt;0,IF(TYPE(VLOOKUP(Table1[[#This Row],[Ledger 2]],GZ:GZ,1,0))=16,1,0),0)</f>
        <v>0</v>
      </c>
      <c r="FK251">
        <f>IF(LEN(Table1[[#This Row],[Ledger 3]])&gt;0,IF(TYPE(VLOOKUP(Table1[[#This Row],[Ledger 3]],GZ:GZ,1,0))=16,1,0),0)</f>
        <v>0</v>
      </c>
      <c r="FL251">
        <f>IF(LEN(Table1[[#This Row],[Ledger 4]])&gt;0,IF(TYPE(VLOOKUP(Table1[[#This Row],[Ledger 4]],GZ:GZ,1,0))=16,1,0),0)</f>
        <v>0</v>
      </c>
      <c r="FM251">
        <f>IF(LEN(Table1[[#This Row],[Ledger 5]])&gt;0,IF(TYPE(VLOOKUP(Table1[[#This Row],[Ledger 5]],GZ:GZ,1,0))=16,1,0),0)</f>
        <v>0</v>
      </c>
      <c r="FN251">
        <f>IF(LEN(Table1[[#This Row],[Ledger 6]])&gt;0,IF(TYPE(VLOOKUP(Table1[[#This Row],[Ledger 6]],$GZ:$GZ,1,0))=16,1,0),0)</f>
        <v>0</v>
      </c>
      <c r="FO251">
        <f>IF(LEN(Table1[[#This Row],[Ledger 7]])&gt;0,IF(TYPE(VLOOKUP(Table1[[#This Row],[Ledger 7]],$GZ:$GZ,1,0))=16,1,0),0)</f>
        <v>0</v>
      </c>
      <c r="FP251">
        <f>IF(LEN(Table1[[#This Row],[Ledger 8]])&gt;0,IF(TYPE(VLOOKUP(Table1[[#This Row],[Ledger 8]],$GZ:$GZ,1,0))=16,1,0),0)</f>
        <v>0</v>
      </c>
      <c r="FQ251">
        <f>IF(LEN(Table1[[#This Row],[Ledger 9]])&gt;0,IF(TYPE(VLOOKUP(Table1[[#This Row],[Ledger 9]],$GZ:$GZ,1,0))=16,1,0),0)</f>
        <v>0</v>
      </c>
      <c r="FR251">
        <f>IF(LEN(Table1[[#This Row],[Ledger 10]])&gt;0,IF(TYPE(VLOOKUP(Table1[[#This Row],[Ledger 10]],$GZ:$GZ,1,0))=16,1,0),0)</f>
        <v>0</v>
      </c>
      <c r="FS251">
        <f>IF(LEN(Table1[[#This Row],[Ledger 11]])&gt;0,IF(TYPE(VLOOKUP(Table1[[#This Row],[Ledger 11]],$GZ:$GZ,1,0))=16,1,0),0)</f>
        <v>0</v>
      </c>
      <c r="FT251">
        <f>IF(LEN(Table1[[#This Row],[Ledger 12]])&gt;0,IF(TYPE(VLOOKUP(Table1[[#This Row],[Ledger 12]],$GZ:$GZ,1,0))=16,1,0),0)</f>
        <v>0</v>
      </c>
      <c r="FU251">
        <f>IF(LEN(Table1[[#This Row],[Ledger 13]])&gt;0,IF(TYPE(VLOOKUP(Table1[[#This Row],[Ledger 13]],$GZ:$GZ,1,0))=16,1,0),0)</f>
        <v>0</v>
      </c>
      <c r="FV251">
        <f>IF(LEN(Table1[[#This Row],[Ledger 14]])&gt;0,IF(TYPE(VLOOKUP(Table1[[#This Row],[Ledger 14]],$GZ:$GZ,1,0))=16,1,0),0)</f>
        <v>0</v>
      </c>
      <c r="FW251">
        <f>IF(LEN(Table1[[#This Row],[Ledger 15]])&gt;0,IF(TYPE(VLOOKUP(Table1[[#This Row],[Ledger 15]],$GZ:$GZ,1,0))=16,1,0),0)</f>
        <v>0</v>
      </c>
    </row>
    <row r="252" spans="4:179" ht="33" customHeight="1" x14ac:dyDescent="0.45">
      <c r="D252" s="8">
        <f t="shared" si="12"/>
        <v>247</v>
      </c>
      <c r="E252" s="32"/>
      <c r="F252" s="34"/>
      <c r="G252" s="34"/>
      <c r="H252" s="34"/>
      <c r="I252" s="34"/>
      <c r="J252" s="38"/>
      <c r="K252" s="33"/>
      <c r="L252" s="36"/>
      <c r="M252" s="35"/>
      <c r="N252" s="34"/>
      <c r="O252" s="41"/>
      <c r="P252" s="35"/>
      <c r="Q252" s="34"/>
      <c r="R252" s="37"/>
      <c r="S252" s="35"/>
      <c r="T252" s="34"/>
      <c r="U252" s="37"/>
      <c r="V252" s="35"/>
      <c r="W252" s="34"/>
      <c r="X252" s="37"/>
      <c r="Y252" s="35"/>
      <c r="Z252" s="34"/>
      <c r="AA252" s="37"/>
      <c r="AB252" s="35"/>
      <c r="AC252" s="34"/>
      <c r="AD252" s="37"/>
      <c r="AE252" s="35"/>
      <c r="AF252" s="34"/>
      <c r="AG252" s="37"/>
      <c r="AH252" s="35"/>
      <c r="AI252" s="34"/>
      <c r="AJ252" s="37"/>
      <c r="AK252" s="35"/>
      <c r="AL252" s="34"/>
      <c r="AM252" s="37"/>
      <c r="AN252" s="35"/>
      <c r="AO252" s="34"/>
      <c r="AP252" s="37"/>
      <c r="AQ252" s="35"/>
      <c r="AR252" s="34"/>
      <c r="AS252" s="37"/>
      <c r="AT252" s="35"/>
      <c r="AU252" s="34"/>
      <c r="AV252" s="37"/>
      <c r="AW252" s="35"/>
      <c r="AX252" s="34"/>
      <c r="AY252" s="37"/>
      <c r="AZ252" s="35"/>
      <c r="BA252" s="34"/>
      <c r="BB252" s="37"/>
      <c r="BC2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2" s="7"/>
      <c r="BF252" t="str">
        <f>IF(Table1[[#This Row],[Date]]="","","&amp;lt;VOUCHER REMOTEID="&amp;""""&amp;$A$11&amp;$A$13&amp;ROW()&amp;""""&amp;" VCHTYPE="""&amp;F252&amp;""" ACTION="""&amp;"Create"&amp;"""&amp;gt;")</f>
        <v/>
      </c>
      <c r="BG252" t="str">
        <f>IF(Table1[[#This Row],[Date]]="","",TEXT(Table1[[#This Row],[Date]],"yyyymmdd"))</f>
        <v/>
      </c>
      <c r="BH252" t="str">
        <f>Table1[[#This Row],[Date2]]</f>
        <v/>
      </c>
      <c r="BI252" t="str">
        <f>IF(Table1[[#This Row],[Date]]="","",Table1[[#This Row],[Voucher Type]])</f>
        <v/>
      </c>
      <c r="BJ252" t="str">
        <f>IF(Table1[[#This Row],[Ref No / Invoice No]]="","",Table1[[#This Row],[Ref No / Invoice No]])</f>
        <v/>
      </c>
      <c r="BK252" t="str">
        <f>IF(Table1[[#This Row],[Voucher No]]="","",Table1[[#This Row],[Voucher No]])</f>
        <v/>
      </c>
      <c r="BL252" t="str">
        <f>IF(Table1[[#This Row],[Date]]="","",Table1[[#This Row],[Narration]])</f>
        <v/>
      </c>
      <c r="BM252" t="str">
        <f>IF(Table1[[#This Row],[Date]]="","",$A$11&amp;$A$13&amp;ROW())</f>
        <v/>
      </c>
      <c r="BN252" t="str">
        <f>IF(Table1[[#This Row],[Date]]="","",$A$13)</f>
        <v/>
      </c>
      <c r="BP252" t="str">
        <f>IF(Table1[[#This Row],[Ledger 1]]="","","No")</f>
        <v/>
      </c>
      <c r="BQ252" t="str">
        <f>IF(Table1[[#This Row],[Date]]="","",IF(Table1[[#This Row],[Effect 1]]="Dr.","Yes","No"))</f>
        <v/>
      </c>
      <c r="BR252" t="str">
        <f>IF(Table1[[#This Row],[Date]]="","",Table1[[#This Row],[Ledger 1]])</f>
        <v/>
      </c>
      <c r="BS252" t="str">
        <f>IF(Table1[[#This Row],[Date]]="","",IF(Table1[[#This Row],[Effect 1]]="Dr.",-Table1[[#This Row],[Amount 1]],Table1[[#This Row],[Amount 1]]))</f>
        <v/>
      </c>
      <c r="BV252" t="str">
        <f>IF(Table1[[#This Row],[Ledger 2]]="","","No")</f>
        <v/>
      </c>
      <c r="BW252" t="str">
        <f>IF(Table1[[#This Row],[Date]]="","",IF(Table1[[#This Row],[Effect 2]]="Dr.","Yes","No"))</f>
        <v/>
      </c>
      <c r="BX252" t="str">
        <f>IF(Table1[[#This Row],[Date]]="","",Table1[[#This Row],[Ledger 2]])</f>
        <v/>
      </c>
      <c r="BY252" t="str">
        <f>IF(Table1[[#This Row],[Date]]="","",IF(Table1[[#This Row],[Effect 2]]="Dr.",-Table1[[#This Row],[Amount 2]],Table1[[#This Row],[Amount 2]]))</f>
        <v/>
      </c>
      <c r="CB252" t="str">
        <f>IF(Table1[[#This Row],[Ledger 3]]="","","No")</f>
        <v/>
      </c>
      <c r="CC252" t="str">
        <f>IF(Table1[[#This Row],[Ledger 3]]="","",IF(Table1[[#This Row],[Effect 3]]="Dr.","Yes","No"))</f>
        <v/>
      </c>
      <c r="CD252" t="str">
        <f>IF(Table1[[#This Row],[Ledger 3]]="","",Table1[[#This Row],[Ledger 3]])</f>
        <v/>
      </c>
      <c r="CE252" t="str">
        <f>IF(Table1[[#This Row],[Ledger 3]]="","",IF(Table1[[#This Row],[Effect 3]]="Dr.",-Table1[[#This Row],[Amount 3]],Table1[[#This Row],[Amount 3]]))</f>
        <v/>
      </c>
      <c r="CH252" t="str">
        <f>IF(Table1[[#This Row],[Ledger 4]]="","","No")</f>
        <v/>
      </c>
      <c r="CI252" t="str">
        <f>IF(Table1[[#This Row],[Ledger 4]]="","",IF(Table1[[#This Row],[Effect 4]]="Dr.","Yes","No"))</f>
        <v/>
      </c>
      <c r="CJ252" t="str">
        <f>IF(Table1[[#This Row],[Ledger 4]]="","",Table1[[#This Row],[Ledger 4]])</f>
        <v/>
      </c>
      <c r="CK252" t="str">
        <f>IF(Table1[[#This Row],[Ledger 4]]="","",IF(Table1[[#This Row],[Effect 4]]="Dr.",-Table1[[#This Row],[Amount 4]],Table1[[#This Row],[Amount 4]]))</f>
        <v/>
      </c>
      <c r="CN252" t="str">
        <f>IF(Table1[[#This Row],[Ledger 5]]="","","No")</f>
        <v/>
      </c>
      <c r="CO252" t="str">
        <f>IF(Table1[[#This Row],[Ledger 5]]="","",IF(Table1[[#This Row],[Effect 5]]="Dr.","Yes","No"))</f>
        <v/>
      </c>
      <c r="CP252" t="str">
        <f>IF(Table1[[#This Row],[Ledger 5]]="","",Table1[[#This Row],[Ledger 5]])</f>
        <v/>
      </c>
      <c r="CQ252" t="str">
        <f>IF(Table1[[#This Row],[Ledger 5]]="","",IF(Table1[[#This Row],[Effect 5]]="Dr.",-Table1[[#This Row],[Amount 5]],Table1[[#This Row],[Amount 5]]))</f>
        <v/>
      </c>
      <c r="CT252" t="str">
        <f>IF(Table1[[#This Row],[Ledger 6]]="","","No")</f>
        <v/>
      </c>
      <c r="CU252" t="str">
        <f>IF(Table1[[#This Row],[Ledger 6]]="","",IF(Table1[[#This Row],[Effect 6]]="Dr.","Yes","No"))</f>
        <v/>
      </c>
      <c r="CV252" t="str">
        <f>IF(Table1[[#This Row],[Ledger 6]]="","",Table1[[#This Row],[Ledger 6]])</f>
        <v/>
      </c>
      <c r="CW252" t="str">
        <f>IF(Table1[[#This Row],[Ledger 6]]="","",IF(Table1[[#This Row],[Effect 6]]="Dr.",-Table1[[#This Row],[Amount 6]],Table1[[#This Row],[Amount 6]]))</f>
        <v/>
      </c>
      <c r="CZ252" t="str">
        <f>IF(Table1[[#This Row],[Ledger 7]]="","","No")</f>
        <v/>
      </c>
      <c r="DA252" t="str">
        <f>IF(Table1[[#This Row],[Ledger 7]]="","",IF(Table1[[#This Row],[Effect 7]]="Dr.","Yes","No"))</f>
        <v/>
      </c>
      <c r="DB252" t="str">
        <f>IF(Table1[[#This Row],[Ledger 7]]="","",Table1[[#This Row],[Ledger 7]])</f>
        <v/>
      </c>
      <c r="DC252" t="str">
        <f>IF(Table1[[#This Row],[Ledger 7]]="","",IF(Table1[[#This Row],[Effect 7]]="Dr.",-Table1[[#This Row],[Amount 7]],Table1[[#This Row],[Amount 7]]))</f>
        <v/>
      </c>
      <c r="DF252" t="str">
        <f>IF(Table1[[#This Row],[Ledger 8]]="","","No")</f>
        <v/>
      </c>
      <c r="DG252" t="str">
        <f>IF(Table1[[#This Row],[Ledger 8]]="","",IF(Table1[[#This Row],[Effect 8]]="Dr.","Yes","No"))</f>
        <v/>
      </c>
      <c r="DH252" t="str">
        <f>IF(Table1[[#This Row],[Ledger 8]]="","",Table1[[#This Row],[Ledger 8]])</f>
        <v/>
      </c>
      <c r="DI252" t="str">
        <f>IF(Table1[[#This Row],[Ledger 8]]="","",IF(Table1[[#This Row],[Effect 8]]="Dr.",-Table1[[#This Row],[Amount 8]],Table1[[#This Row],[Amount 8]]))</f>
        <v/>
      </c>
      <c r="DL252" t="str">
        <f>IF(Table1[[#This Row],[Ledger 9]]="","","No")</f>
        <v/>
      </c>
      <c r="DM252" t="str">
        <f>IF(Table1[[#This Row],[Ledger 9]]="","",IF(Table1[[#This Row],[Effect 9]]="Dr.","Yes","No"))</f>
        <v/>
      </c>
      <c r="DN252" t="str">
        <f>IF(Table1[[#This Row],[Ledger 9]]="","",Table1[[#This Row],[Ledger 9]])</f>
        <v/>
      </c>
      <c r="DO252" t="str">
        <f>IF(Table1[[#This Row],[Ledger 9]]="","",IF(Table1[[#This Row],[Effect 9]]="Dr.",-Table1[[#This Row],[Amount 9]],Table1[[#This Row],[Amount 9]]))</f>
        <v/>
      </c>
      <c r="DR252" t="str">
        <f>IF(Table1[[#This Row],[Ledger 10]]="","","No")</f>
        <v/>
      </c>
      <c r="DS252" t="str">
        <f>IF(Table1[[#This Row],[Ledger 10]]="","",IF(Table1[[#This Row],[Effect 10]]="Dr.","Yes","No"))</f>
        <v/>
      </c>
      <c r="DT252" t="str">
        <f>IF(Table1[[#This Row],[Ledger 10]]="","",Table1[[#This Row],[Ledger 10]])</f>
        <v/>
      </c>
      <c r="DU252" t="str">
        <f>IF(Table1[[#This Row],[Ledger 10]]="","",IF(Table1[[#This Row],[Effect 10]]="Dr.",-Table1[[#This Row],[Amount 10]],Table1[[#This Row],[Amount 10]]))</f>
        <v/>
      </c>
      <c r="DX252" t="str">
        <f>IF(Table1[[#This Row],[Ledger 11]]="","","No")</f>
        <v/>
      </c>
      <c r="DY252" t="str">
        <f>IF(Table1[[#This Row],[Ledger 11]]="","",IF(Table1[[#This Row],[Effect 11]]="Dr.","Yes","No"))</f>
        <v/>
      </c>
      <c r="DZ252" t="str">
        <f>IF(Table1[[#This Row],[Ledger 11]]="","",Table1[[#This Row],[Ledger 11]])</f>
        <v/>
      </c>
      <c r="EA252" t="str">
        <f>IF(Table1[[#This Row],[Ledger 11]]="","",IF(Table1[[#This Row],[Effect 11]]="Dr.",-Table1[[#This Row],[Amount 11]],Table1[[#This Row],[Amount 11]]))</f>
        <v/>
      </c>
      <c r="ED252" t="str">
        <f>IF(Table1[[#This Row],[Ledger 12]]="","","No")</f>
        <v/>
      </c>
      <c r="EE252" t="str">
        <f>IF(Table1[[#This Row],[Ledger 12]]="","",IF(Table1[[#This Row],[Effect 12]]="Dr.","Yes","No"))</f>
        <v/>
      </c>
      <c r="EF252" t="str">
        <f>IF(Table1[[#This Row],[Ledger 12]]="","",Table1[[#This Row],[Ledger 12]])</f>
        <v/>
      </c>
      <c r="EG252" t="str">
        <f>IF(Table1[[#This Row],[Ledger 12]]="","",IF(Table1[[#This Row],[Effect 12]]="Dr.",-Table1[[#This Row],[Amount 12]],Table1[[#This Row],[Amount 12]]))</f>
        <v/>
      </c>
      <c r="EJ252" t="str">
        <f>IF(Table1[[#This Row],[Ledger 13]]="","","No")</f>
        <v/>
      </c>
      <c r="EK252" t="str">
        <f>IF(Table1[[#This Row],[Ledger 13]]="","",IF(Table1[[#This Row],[Effect 13]]="Dr.","Yes","No"))</f>
        <v/>
      </c>
      <c r="EL252" t="str">
        <f>IF(Table1[[#This Row],[Ledger 13]]="","",Table1[[#This Row],[Ledger 13]])</f>
        <v/>
      </c>
      <c r="EM252" t="str">
        <f>IF(Table1[[#This Row],[Ledger 13]]="","",IF(Table1[[#This Row],[Effect 13]]="Dr.",-Table1[[#This Row],[Amount 13]],Table1[[#This Row],[Amount 13]]))</f>
        <v/>
      </c>
      <c r="EP252" t="str">
        <f>IF(Table1[[#This Row],[Ledger 14]]="","","No")</f>
        <v/>
      </c>
      <c r="EQ252" t="str">
        <f>IF(Table1[[#This Row],[Ledger 14]]="","",IF(Table1[[#This Row],[Effect 14]]="Dr.","Yes","No"))</f>
        <v/>
      </c>
      <c r="ER252" t="str">
        <f>IF(Table1[[#This Row],[Ledger 14]]="","",Table1[[#This Row],[Ledger 14]])</f>
        <v/>
      </c>
      <c r="ES252" t="str">
        <f>IF(Table1[[#This Row],[Ledger 14]]="","",IF(Table1[[#This Row],[Effect 14]]="Dr.",-Table1[[#This Row],[Amount 14]],Table1[[#This Row],[Amount 14]]))</f>
        <v/>
      </c>
      <c r="EV252" t="str">
        <f>IF(Table1[[#This Row],[Ledger 15]]="","","No")</f>
        <v/>
      </c>
      <c r="EW252" t="str">
        <f>IF(Table1[[#This Row],[Ledger 15]]="","",IF(Table1[[#This Row],[Effect 15]]="Dr.","Yes","No"))</f>
        <v/>
      </c>
      <c r="EX252" t="str">
        <f>IF(Table1[[#This Row],[Ledger 15]]="","",Table1[[#This Row],[Ledger 15]])</f>
        <v/>
      </c>
      <c r="EY252" t="str">
        <f>IF(Table1[[#This Row],[Ledger 15]]="","",IF(Table1[[#This Row],[Effect 15]]="Dr.",-Table1[[#This Row],[Amount 15]],Table1[[#This Row],[Amount 15]]))</f>
        <v/>
      </c>
      <c r="FD2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2">
        <f>IF(Table1[[#This Row],[Date]]="",0,IF(AND(Table1[[#This Row],[Date]]&gt;=$FE$2,Table1[[#This Row],[Date]]&lt;=$FE$3),0,1))</f>
        <v>0</v>
      </c>
      <c r="FF252">
        <f>IF(Table1[[#This Row],[Date]]="",0,IF(TYPE(VLOOKUP(Table1[[#This Row],[Voucher Type]],Table1[[#All],[Voucher Type Master]],1,FALSE))=16,1,0))</f>
        <v>0</v>
      </c>
      <c r="FG252">
        <f>IF(TYPE(IF(Table1[[#This Row],[Date]]="",0,IF(VLOOKUP(Table1[[#This Row],[Voucher Type]],$FY$5:$FZ$13,2,0)=Table1[[#This Row],[Effect 1]],0,1)))=16,1,0)</f>
        <v>0</v>
      </c>
      <c r="FH2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2">
        <f>IF(LEN(Table1[[#This Row],[Ledger 1]])&gt;0,IF(TYPE(VLOOKUP(Table1[[#This Row],[Ledger 1]],GZ:GZ,1,0))=16,1,0),0)</f>
        <v>0</v>
      </c>
      <c r="FJ252">
        <f>IF(LEN(Table1[[#This Row],[Ledger 2]])&gt;0,IF(TYPE(VLOOKUP(Table1[[#This Row],[Ledger 2]],GZ:GZ,1,0))=16,1,0),0)</f>
        <v>0</v>
      </c>
      <c r="FK252">
        <f>IF(LEN(Table1[[#This Row],[Ledger 3]])&gt;0,IF(TYPE(VLOOKUP(Table1[[#This Row],[Ledger 3]],GZ:GZ,1,0))=16,1,0),0)</f>
        <v>0</v>
      </c>
      <c r="FL252">
        <f>IF(LEN(Table1[[#This Row],[Ledger 4]])&gt;0,IF(TYPE(VLOOKUP(Table1[[#This Row],[Ledger 4]],GZ:GZ,1,0))=16,1,0),0)</f>
        <v>0</v>
      </c>
      <c r="FM252">
        <f>IF(LEN(Table1[[#This Row],[Ledger 5]])&gt;0,IF(TYPE(VLOOKUP(Table1[[#This Row],[Ledger 5]],GZ:GZ,1,0))=16,1,0),0)</f>
        <v>0</v>
      </c>
      <c r="FN252">
        <f>IF(LEN(Table1[[#This Row],[Ledger 6]])&gt;0,IF(TYPE(VLOOKUP(Table1[[#This Row],[Ledger 6]],$GZ:$GZ,1,0))=16,1,0),0)</f>
        <v>0</v>
      </c>
      <c r="FO252">
        <f>IF(LEN(Table1[[#This Row],[Ledger 7]])&gt;0,IF(TYPE(VLOOKUP(Table1[[#This Row],[Ledger 7]],$GZ:$GZ,1,0))=16,1,0),0)</f>
        <v>0</v>
      </c>
      <c r="FP252">
        <f>IF(LEN(Table1[[#This Row],[Ledger 8]])&gt;0,IF(TYPE(VLOOKUP(Table1[[#This Row],[Ledger 8]],$GZ:$GZ,1,0))=16,1,0),0)</f>
        <v>0</v>
      </c>
      <c r="FQ252">
        <f>IF(LEN(Table1[[#This Row],[Ledger 9]])&gt;0,IF(TYPE(VLOOKUP(Table1[[#This Row],[Ledger 9]],$GZ:$GZ,1,0))=16,1,0),0)</f>
        <v>0</v>
      </c>
      <c r="FR252">
        <f>IF(LEN(Table1[[#This Row],[Ledger 10]])&gt;0,IF(TYPE(VLOOKUP(Table1[[#This Row],[Ledger 10]],$GZ:$GZ,1,0))=16,1,0),0)</f>
        <v>0</v>
      </c>
      <c r="FS252">
        <f>IF(LEN(Table1[[#This Row],[Ledger 11]])&gt;0,IF(TYPE(VLOOKUP(Table1[[#This Row],[Ledger 11]],$GZ:$GZ,1,0))=16,1,0),0)</f>
        <v>0</v>
      </c>
      <c r="FT252">
        <f>IF(LEN(Table1[[#This Row],[Ledger 12]])&gt;0,IF(TYPE(VLOOKUP(Table1[[#This Row],[Ledger 12]],$GZ:$GZ,1,0))=16,1,0),0)</f>
        <v>0</v>
      </c>
      <c r="FU252">
        <f>IF(LEN(Table1[[#This Row],[Ledger 13]])&gt;0,IF(TYPE(VLOOKUP(Table1[[#This Row],[Ledger 13]],$GZ:$GZ,1,0))=16,1,0),0)</f>
        <v>0</v>
      </c>
      <c r="FV252">
        <f>IF(LEN(Table1[[#This Row],[Ledger 14]])&gt;0,IF(TYPE(VLOOKUP(Table1[[#This Row],[Ledger 14]],$GZ:$GZ,1,0))=16,1,0),0)</f>
        <v>0</v>
      </c>
      <c r="FW252">
        <f>IF(LEN(Table1[[#This Row],[Ledger 15]])&gt;0,IF(TYPE(VLOOKUP(Table1[[#This Row],[Ledger 15]],$GZ:$GZ,1,0))=16,1,0),0)</f>
        <v>0</v>
      </c>
    </row>
    <row r="253" spans="4:179" ht="33" customHeight="1" x14ac:dyDescent="0.45">
      <c r="D253" s="8">
        <f t="shared" si="12"/>
        <v>248</v>
      </c>
      <c r="E253" s="32"/>
      <c r="F253" s="34"/>
      <c r="G253" s="34"/>
      <c r="H253" s="34"/>
      <c r="I253" s="34"/>
      <c r="J253" s="38"/>
      <c r="K253" s="33"/>
      <c r="L253" s="36"/>
      <c r="M253" s="35"/>
      <c r="N253" s="34"/>
      <c r="O253" s="41"/>
      <c r="P253" s="35"/>
      <c r="Q253" s="34"/>
      <c r="R253" s="37"/>
      <c r="S253" s="35"/>
      <c r="T253" s="34"/>
      <c r="U253" s="37"/>
      <c r="V253" s="35"/>
      <c r="W253" s="34"/>
      <c r="X253" s="37"/>
      <c r="Y253" s="35"/>
      <c r="Z253" s="34"/>
      <c r="AA253" s="37"/>
      <c r="AB253" s="35"/>
      <c r="AC253" s="34"/>
      <c r="AD253" s="37"/>
      <c r="AE253" s="35"/>
      <c r="AF253" s="34"/>
      <c r="AG253" s="37"/>
      <c r="AH253" s="35"/>
      <c r="AI253" s="34"/>
      <c r="AJ253" s="37"/>
      <c r="AK253" s="35"/>
      <c r="AL253" s="34"/>
      <c r="AM253" s="37"/>
      <c r="AN253" s="35"/>
      <c r="AO253" s="34"/>
      <c r="AP253" s="37"/>
      <c r="AQ253" s="35"/>
      <c r="AR253" s="34"/>
      <c r="AS253" s="37"/>
      <c r="AT253" s="35"/>
      <c r="AU253" s="34"/>
      <c r="AV253" s="37"/>
      <c r="AW253" s="35"/>
      <c r="AX253" s="34"/>
      <c r="AY253" s="37"/>
      <c r="AZ253" s="35"/>
      <c r="BA253" s="34"/>
      <c r="BB253" s="37"/>
      <c r="BC2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3" s="7"/>
      <c r="BF253" t="str">
        <f>IF(Table1[[#This Row],[Date]]="","","&amp;lt;VOUCHER REMOTEID="&amp;""""&amp;$A$11&amp;$A$13&amp;ROW()&amp;""""&amp;" VCHTYPE="""&amp;F253&amp;""" ACTION="""&amp;"Create"&amp;"""&amp;gt;")</f>
        <v/>
      </c>
      <c r="BG253" t="str">
        <f>IF(Table1[[#This Row],[Date]]="","",TEXT(Table1[[#This Row],[Date]],"yyyymmdd"))</f>
        <v/>
      </c>
      <c r="BH253" t="str">
        <f>Table1[[#This Row],[Date2]]</f>
        <v/>
      </c>
      <c r="BI253" t="str">
        <f>IF(Table1[[#This Row],[Date]]="","",Table1[[#This Row],[Voucher Type]])</f>
        <v/>
      </c>
      <c r="BJ253" t="str">
        <f>IF(Table1[[#This Row],[Ref No / Invoice No]]="","",Table1[[#This Row],[Ref No / Invoice No]])</f>
        <v/>
      </c>
      <c r="BK253" t="str">
        <f>IF(Table1[[#This Row],[Voucher No]]="","",Table1[[#This Row],[Voucher No]])</f>
        <v/>
      </c>
      <c r="BL253" t="str">
        <f>IF(Table1[[#This Row],[Date]]="","",Table1[[#This Row],[Narration]])</f>
        <v/>
      </c>
      <c r="BM253" t="str">
        <f>IF(Table1[[#This Row],[Date]]="","",$A$11&amp;$A$13&amp;ROW())</f>
        <v/>
      </c>
      <c r="BN253" t="str">
        <f>IF(Table1[[#This Row],[Date]]="","",$A$13)</f>
        <v/>
      </c>
      <c r="BP253" t="str">
        <f>IF(Table1[[#This Row],[Ledger 1]]="","","No")</f>
        <v/>
      </c>
      <c r="BQ253" t="str">
        <f>IF(Table1[[#This Row],[Date]]="","",IF(Table1[[#This Row],[Effect 1]]="Dr.","Yes","No"))</f>
        <v/>
      </c>
      <c r="BR253" t="str">
        <f>IF(Table1[[#This Row],[Date]]="","",Table1[[#This Row],[Ledger 1]])</f>
        <v/>
      </c>
      <c r="BS253" t="str">
        <f>IF(Table1[[#This Row],[Date]]="","",IF(Table1[[#This Row],[Effect 1]]="Dr.",-Table1[[#This Row],[Amount 1]],Table1[[#This Row],[Amount 1]]))</f>
        <v/>
      </c>
      <c r="BV253" t="str">
        <f>IF(Table1[[#This Row],[Ledger 2]]="","","No")</f>
        <v/>
      </c>
      <c r="BW253" t="str">
        <f>IF(Table1[[#This Row],[Date]]="","",IF(Table1[[#This Row],[Effect 2]]="Dr.","Yes","No"))</f>
        <v/>
      </c>
      <c r="BX253" t="str">
        <f>IF(Table1[[#This Row],[Date]]="","",Table1[[#This Row],[Ledger 2]])</f>
        <v/>
      </c>
      <c r="BY253" t="str">
        <f>IF(Table1[[#This Row],[Date]]="","",IF(Table1[[#This Row],[Effect 2]]="Dr.",-Table1[[#This Row],[Amount 2]],Table1[[#This Row],[Amount 2]]))</f>
        <v/>
      </c>
      <c r="CB253" t="str">
        <f>IF(Table1[[#This Row],[Ledger 3]]="","","No")</f>
        <v/>
      </c>
      <c r="CC253" t="str">
        <f>IF(Table1[[#This Row],[Ledger 3]]="","",IF(Table1[[#This Row],[Effect 3]]="Dr.","Yes","No"))</f>
        <v/>
      </c>
      <c r="CD253" t="str">
        <f>IF(Table1[[#This Row],[Ledger 3]]="","",Table1[[#This Row],[Ledger 3]])</f>
        <v/>
      </c>
      <c r="CE253" t="str">
        <f>IF(Table1[[#This Row],[Ledger 3]]="","",IF(Table1[[#This Row],[Effect 3]]="Dr.",-Table1[[#This Row],[Amount 3]],Table1[[#This Row],[Amount 3]]))</f>
        <v/>
      </c>
      <c r="CH253" t="str">
        <f>IF(Table1[[#This Row],[Ledger 4]]="","","No")</f>
        <v/>
      </c>
      <c r="CI253" t="str">
        <f>IF(Table1[[#This Row],[Ledger 4]]="","",IF(Table1[[#This Row],[Effect 4]]="Dr.","Yes","No"))</f>
        <v/>
      </c>
      <c r="CJ253" t="str">
        <f>IF(Table1[[#This Row],[Ledger 4]]="","",Table1[[#This Row],[Ledger 4]])</f>
        <v/>
      </c>
      <c r="CK253" t="str">
        <f>IF(Table1[[#This Row],[Ledger 4]]="","",IF(Table1[[#This Row],[Effect 4]]="Dr.",-Table1[[#This Row],[Amount 4]],Table1[[#This Row],[Amount 4]]))</f>
        <v/>
      </c>
      <c r="CN253" t="str">
        <f>IF(Table1[[#This Row],[Ledger 5]]="","","No")</f>
        <v/>
      </c>
      <c r="CO253" t="str">
        <f>IF(Table1[[#This Row],[Ledger 5]]="","",IF(Table1[[#This Row],[Effect 5]]="Dr.","Yes","No"))</f>
        <v/>
      </c>
      <c r="CP253" t="str">
        <f>IF(Table1[[#This Row],[Ledger 5]]="","",Table1[[#This Row],[Ledger 5]])</f>
        <v/>
      </c>
      <c r="CQ253" t="str">
        <f>IF(Table1[[#This Row],[Ledger 5]]="","",IF(Table1[[#This Row],[Effect 5]]="Dr.",-Table1[[#This Row],[Amount 5]],Table1[[#This Row],[Amount 5]]))</f>
        <v/>
      </c>
      <c r="CT253" t="str">
        <f>IF(Table1[[#This Row],[Ledger 6]]="","","No")</f>
        <v/>
      </c>
      <c r="CU253" t="str">
        <f>IF(Table1[[#This Row],[Ledger 6]]="","",IF(Table1[[#This Row],[Effect 6]]="Dr.","Yes","No"))</f>
        <v/>
      </c>
      <c r="CV253" t="str">
        <f>IF(Table1[[#This Row],[Ledger 6]]="","",Table1[[#This Row],[Ledger 6]])</f>
        <v/>
      </c>
      <c r="CW253" t="str">
        <f>IF(Table1[[#This Row],[Ledger 6]]="","",IF(Table1[[#This Row],[Effect 6]]="Dr.",-Table1[[#This Row],[Amount 6]],Table1[[#This Row],[Amount 6]]))</f>
        <v/>
      </c>
      <c r="CZ253" t="str">
        <f>IF(Table1[[#This Row],[Ledger 7]]="","","No")</f>
        <v/>
      </c>
      <c r="DA253" t="str">
        <f>IF(Table1[[#This Row],[Ledger 7]]="","",IF(Table1[[#This Row],[Effect 7]]="Dr.","Yes","No"))</f>
        <v/>
      </c>
      <c r="DB253" t="str">
        <f>IF(Table1[[#This Row],[Ledger 7]]="","",Table1[[#This Row],[Ledger 7]])</f>
        <v/>
      </c>
      <c r="DC253" t="str">
        <f>IF(Table1[[#This Row],[Ledger 7]]="","",IF(Table1[[#This Row],[Effect 7]]="Dr.",-Table1[[#This Row],[Amount 7]],Table1[[#This Row],[Amount 7]]))</f>
        <v/>
      </c>
      <c r="DF253" t="str">
        <f>IF(Table1[[#This Row],[Ledger 8]]="","","No")</f>
        <v/>
      </c>
      <c r="DG253" t="str">
        <f>IF(Table1[[#This Row],[Ledger 8]]="","",IF(Table1[[#This Row],[Effect 8]]="Dr.","Yes","No"))</f>
        <v/>
      </c>
      <c r="DH253" t="str">
        <f>IF(Table1[[#This Row],[Ledger 8]]="","",Table1[[#This Row],[Ledger 8]])</f>
        <v/>
      </c>
      <c r="DI253" t="str">
        <f>IF(Table1[[#This Row],[Ledger 8]]="","",IF(Table1[[#This Row],[Effect 8]]="Dr.",-Table1[[#This Row],[Amount 8]],Table1[[#This Row],[Amount 8]]))</f>
        <v/>
      </c>
      <c r="DL253" t="str">
        <f>IF(Table1[[#This Row],[Ledger 9]]="","","No")</f>
        <v/>
      </c>
      <c r="DM253" t="str">
        <f>IF(Table1[[#This Row],[Ledger 9]]="","",IF(Table1[[#This Row],[Effect 9]]="Dr.","Yes","No"))</f>
        <v/>
      </c>
      <c r="DN253" t="str">
        <f>IF(Table1[[#This Row],[Ledger 9]]="","",Table1[[#This Row],[Ledger 9]])</f>
        <v/>
      </c>
      <c r="DO253" t="str">
        <f>IF(Table1[[#This Row],[Ledger 9]]="","",IF(Table1[[#This Row],[Effect 9]]="Dr.",-Table1[[#This Row],[Amount 9]],Table1[[#This Row],[Amount 9]]))</f>
        <v/>
      </c>
      <c r="DR253" t="str">
        <f>IF(Table1[[#This Row],[Ledger 10]]="","","No")</f>
        <v/>
      </c>
      <c r="DS253" t="str">
        <f>IF(Table1[[#This Row],[Ledger 10]]="","",IF(Table1[[#This Row],[Effect 10]]="Dr.","Yes","No"))</f>
        <v/>
      </c>
      <c r="DT253" t="str">
        <f>IF(Table1[[#This Row],[Ledger 10]]="","",Table1[[#This Row],[Ledger 10]])</f>
        <v/>
      </c>
      <c r="DU253" t="str">
        <f>IF(Table1[[#This Row],[Ledger 10]]="","",IF(Table1[[#This Row],[Effect 10]]="Dr.",-Table1[[#This Row],[Amount 10]],Table1[[#This Row],[Amount 10]]))</f>
        <v/>
      </c>
      <c r="DX253" t="str">
        <f>IF(Table1[[#This Row],[Ledger 11]]="","","No")</f>
        <v/>
      </c>
      <c r="DY253" t="str">
        <f>IF(Table1[[#This Row],[Ledger 11]]="","",IF(Table1[[#This Row],[Effect 11]]="Dr.","Yes","No"))</f>
        <v/>
      </c>
      <c r="DZ253" t="str">
        <f>IF(Table1[[#This Row],[Ledger 11]]="","",Table1[[#This Row],[Ledger 11]])</f>
        <v/>
      </c>
      <c r="EA253" t="str">
        <f>IF(Table1[[#This Row],[Ledger 11]]="","",IF(Table1[[#This Row],[Effect 11]]="Dr.",-Table1[[#This Row],[Amount 11]],Table1[[#This Row],[Amount 11]]))</f>
        <v/>
      </c>
      <c r="ED253" t="str">
        <f>IF(Table1[[#This Row],[Ledger 12]]="","","No")</f>
        <v/>
      </c>
      <c r="EE253" t="str">
        <f>IF(Table1[[#This Row],[Ledger 12]]="","",IF(Table1[[#This Row],[Effect 12]]="Dr.","Yes","No"))</f>
        <v/>
      </c>
      <c r="EF253" t="str">
        <f>IF(Table1[[#This Row],[Ledger 12]]="","",Table1[[#This Row],[Ledger 12]])</f>
        <v/>
      </c>
      <c r="EG253" t="str">
        <f>IF(Table1[[#This Row],[Ledger 12]]="","",IF(Table1[[#This Row],[Effect 12]]="Dr.",-Table1[[#This Row],[Amount 12]],Table1[[#This Row],[Amount 12]]))</f>
        <v/>
      </c>
      <c r="EJ253" t="str">
        <f>IF(Table1[[#This Row],[Ledger 13]]="","","No")</f>
        <v/>
      </c>
      <c r="EK253" t="str">
        <f>IF(Table1[[#This Row],[Ledger 13]]="","",IF(Table1[[#This Row],[Effect 13]]="Dr.","Yes","No"))</f>
        <v/>
      </c>
      <c r="EL253" t="str">
        <f>IF(Table1[[#This Row],[Ledger 13]]="","",Table1[[#This Row],[Ledger 13]])</f>
        <v/>
      </c>
      <c r="EM253" t="str">
        <f>IF(Table1[[#This Row],[Ledger 13]]="","",IF(Table1[[#This Row],[Effect 13]]="Dr.",-Table1[[#This Row],[Amount 13]],Table1[[#This Row],[Amount 13]]))</f>
        <v/>
      </c>
      <c r="EP253" t="str">
        <f>IF(Table1[[#This Row],[Ledger 14]]="","","No")</f>
        <v/>
      </c>
      <c r="EQ253" t="str">
        <f>IF(Table1[[#This Row],[Ledger 14]]="","",IF(Table1[[#This Row],[Effect 14]]="Dr.","Yes","No"))</f>
        <v/>
      </c>
      <c r="ER253" t="str">
        <f>IF(Table1[[#This Row],[Ledger 14]]="","",Table1[[#This Row],[Ledger 14]])</f>
        <v/>
      </c>
      <c r="ES253" t="str">
        <f>IF(Table1[[#This Row],[Ledger 14]]="","",IF(Table1[[#This Row],[Effect 14]]="Dr.",-Table1[[#This Row],[Amount 14]],Table1[[#This Row],[Amount 14]]))</f>
        <v/>
      </c>
      <c r="EV253" t="str">
        <f>IF(Table1[[#This Row],[Ledger 15]]="","","No")</f>
        <v/>
      </c>
      <c r="EW253" t="str">
        <f>IF(Table1[[#This Row],[Ledger 15]]="","",IF(Table1[[#This Row],[Effect 15]]="Dr.","Yes","No"))</f>
        <v/>
      </c>
      <c r="EX253" t="str">
        <f>IF(Table1[[#This Row],[Ledger 15]]="","",Table1[[#This Row],[Ledger 15]])</f>
        <v/>
      </c>
      <c r="EY253" t="str">
        <f>IF(Table1[[#This Row],[Ledger 15]]="","",IF(Table1[[#This Row],[Effect 15]]="Dr.",-Table1[[#This Row],[Amount 15]],Table1[[#This Row],[Amount 15]]))</f>
        <v/>
      </c>
      <c r="FD2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3">
        <f>IF(Table1[[#This Row],[Date]]="",0,IF(AND(Table1[[#This Row],[Date]]&gt;=$FE$2,Table1[[#This Row],[Date]]&lt;=$FE$3),0,1))</f>
        <v>0</v>
      </c>
      <c r="FF253">
        <f>IF(Table1[[#This Row],[Date]]="",0,IF(TYPE(VLOOKUP(Table1[[#This Row],[Voucher Type]],Table1[[#All],[Voucher Type Master]],1,FALSE))=16,1,0))</f>
        <v>0</v>
      </c>
      <c r="FG253">
        <f>IF(TYPE(IF(Table1[[#This Row],[Date]]="",0,IF(VLOOKUP(Table1[[#This Row],[Voucher Type]],$FY$5:$FZ$13,2,0)=Table1[[#This Row],[Effect 1]],0,1)))=16,1,0)</f>
        <v>0</v>
      </c>
      <c r="FH2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3">
        <f>IF(LEN(Table1[[#This Row],[Ledger 1]])&gt;0,IF(TYPE(VLOOKUP(Table1[[#This Row],[Ledger 1]],GZ:GZ,1,0))=16,1,0),0)</f>
        <v>0</v>
      </c>
      <c r="FJ253">
        <f>IF(LEN(Table1[[#This Row],[Ledger 2]])&gt;0,IF(TYPE(VLOOKUP(Table1[[#This Row],[Ledger 2]],GZ:GZ,1,0))=16,1,0),0)</f>
        <v>0</v>
      </c>
      <c r="FK253">
        <f>IF(LEN(Table1[[#This Row],[Ledger 3]])&gt;0,IF(TYPE(VLOOKUP(Table1[[#This Row],[Ledger 3]],GZ:GZ,1,0))=16,1,0),0)</f>
        <v>0</v>
      </c>
      <c r="FL253">
        <f>IF(LEN(Table1[[#This Row],[Ledger 4]])&gt;0,IF(TYPE(VLOOKUP(Table1[[#This Row],[Ledger 4]],GZ:GZ,1,0))=16,1,0),0)</f>
        <v>0</v>
      </c>
      <c r="FM253">
        <f>IF(LEN(Table1[[#This Row],[Ledger 5]])&gt;0,IF(TYPE(VLOOKUP(Table1[[#This Row],[Ledger 5]],GZ:GZ,1,0))=16,1,0),0)</f>
        <v>0</v>
      </c>
      <c r="FN253">
        <f>IF(LEN(Table1[[#This Row],[Ledger 6]])&gt;0,IF(TYPE(VLOOKUP(Table1[[#This Row],[Ledger 6]],$GZ:$GZ,1,0))=16,1,0),0)</f>
        <v>0</v>
      </c>
      <c r="FO253">
        <f>IF(LEN(Table1[[#This Row],[Ledger 7]])&gt;0,IF(TYPE(VLOOKUP(Table1[[#This Row],[Ledger 7]],$GZ:$GZ,1,0))=16,1,0),0)</f>
        <v>0</v>
      </c>
      <c r="FP253">
        <f>IF(LEN(Table1[[#This Row],[Ledger 8]])&gt;0,IF(TYPE(VLOOKUP(Table1[[#This Row],[Ledger 8]],$GZ:$GZ,1,0))=16,1,0),0)</f>
        <v>0</v>
      </c>
      <c r="FQ253">
        <f>IF(LEN(Table1[[#This Row],[Ledger 9]])&gt;0,IF(TYPE(VLOOKUP(Table1[[#This Row],[Ledger 9]],$GZ:$GZ,1,0))=16,1,0),0)</f>
        <v>0</v>
      </c>
      <c r="FR253">
        <f>IF(LEN(Table1[[#This Row],[Ledger 10]])&gt;0,IF(TYPE(VLOOKUP(Table1[[#This Row],[Ledger 10]],$GZ:$GZ,1,0))=16,1,0),0)</f>
        <v>0</v>
      </c>
      <c r="FS253">
        <f>IF(LEN(Table1[[#This Row],[Ledger 11]])&gt;0,IF(TYPE(VLOOKUP(Table1[[#This Row],[Ledger 11]],$GZ:$GZ,1,0))=16,1,0),0)</f>
        <v>0</v>
      </c>
      <c r="FT253">
        <f>IF(LEN(Table1[[#This Row],[Ledger 12]])&gt;0,IF(TYPE(VLOOKUP(Table1[[#This Row],[Ledger 12]],$GZ:$GZ,1,0))=16,1,0),0)</f>
        <v>0</v>
      </c>
      <c r="FU253">
        <f>IF(LEN(Table1[[#This Row],[Ledger 13]])&gt;0,IF(TYPE(VLOOKUP(Table1[[#This Row],[Ledger 13]],$GZ:$GZ,1,0))=16,1,0),0)</f>
        <v>0</v>
      </c>
      <c r="FV253">
        <f>IF(LEN(Table1[[#This Row],[Ledger 14]])&gt;0,IF(TYPE(VLOOKUP(Table1[[#This Row],[Ledger 14]],$GZ:$GZ,1,0))=16,1,0),0)</f>
        <v>0</v>
      </c>
      <c r="FW253">
        <f>IF(LEN(Table1[[#This Row],[Ledger 15]])&gt;0,IF(TYPE(VLOOKUP(Table1[[#This Row],[Ledger 15]],$GZ:$GZ,1,0))=16,1,0),0)</f>
        <v>0</v>
      </c>
    </row>
    <row r="254" spans="4:179" ht="33" customHeight="1" x14ac:dyDescent="0.45">
      <c r="D254" s="8">
        <f t="shared" si="12"/>
        <v>249</v>
      </c>
      <c r="E254" s="32"/>
      <c r="F254" s="34"/>
      <c r="G254" s="34"/>
      <c r="H254" s="34"/>
      <c r="I254" s="34"/>
      <c r="J254" s="38"/>
      <c r="K254" s="33"/>
      <c r="L254" s="36"/>
      <c r="M254" s="35"/>
      <c r="N254" s="34"/>
      <c r="O254" s="41"/>
      <c r="P254" s="35"/>
      <c r="Q254" s="34"/>
      <c r="R254" s="37"/>
      <c r="S254" s="35"/>
      <c r="T254" s="34"/>
      <c r="U254" s="37"/>
      <c r="V254" s="35"/>
      <c r="W254" s="34"/>
      <c r="X254" s="37"/>
      <c r="Y254" s="35"/>
      <c r="Z254" s="34"/>
      <c r="AA254" s="37"/>
      <c r="AB254" s="35"/>
      <c r="AC254" s="34"/>
      <c r="AD254" s="37"/>
      <c r="AE254" s="35"/>
      <c r="AF254" s="34"/>
      <c r="AG254" s="37"/>
      <c r="AH254" s="35"/>
      <c r="AI254" s="34"/>
      <c r="AJ254" s="37"/>
      <c r="AK254" s="35"/>
      <c r="AL254" s="34"/>
      <c r="AM254" s="37"/>
      <c r="AN254" s="35"/>
      <c r="AO254" s="34"/>
      <c r="AP254" s="37"/>
      <c r="AQ254" s="35"/>
      <c r="AR254" s="34"/>
      <c r="AS254" s="37"/>
      <c r="AT254" s="35"/>
      <c r="AU254" s="34"/>
      <c r="AV254" s="37"/>
      <c r="AW254" s="35"/>
      <c r="AX254" s="34"/>
      <c r="AY254" s="37"/>
      <c r="AZ254" s="35"/>
      <c r="BA254" s="34"/>
      <c r="BB254" s="37"/>
      <c r="BC2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4" s="7"/>
      <c r="BF254" t="str">
        <f>IF(Table1[[#This Row],[Date]]="","","&amp;lt;VOUCHER REMOTEID="&amp;""""&amp;$A$11&amp;$A$13&amp;ROW()&amp;""""&amp;" VCHTYPE="""&amp;F254&amp;""" ACTION="""&amp;"Create"&amp;"""&amp;gt;")</f>
        <v/>
      </c>
      <c r="BG254" t="str">
        <f>IF(Table1[[#This Row],[Date]]="","",TEXT(Table1[[#This Row],[Date]],"yyyymmdd"))</f>
        <v/>
      </c>
      <c r="BH254" t="str">
        <f>Table1[[#This Row],[Date2]]</f>
        <v/>
      </c>
      <c r="BI254" t="str">
        <f>IF(Table1[[#This Row],[Date]]="","",Table1[[#This Row],[Voucher Type]])</f>
        <v/>
      </c>
      <c r="BJ254" t="str">
        <f>IF(Table1[[#This Row],[Ref No / Invoice No]]="","",Table1[[#This Row],[Ref No / Invoice No]])</f>
        <v/>
      </c>
      <c r="BK254" t="str">
        <f>IF(Table1[[#This Row],[Voucher No]]="","",Table1[[#This Row],[Voucher No]])</f>
        <v/>
      </c>
      <c r="BL254" t="str">
        <f>IF(Table1[[#This Row],[Date]]="","",Table1[[#This Row],[Narration]])</f>
        <v/>
      </c>
      <c r="BM254" t="str">
        <f>IF(Table1[[#This Row],[Date]]="","",$A$11&amp;$A$13&amp;ROW())</f>
        <v/>
      </c>
      <c r="BN254" t="str">
        <f>IF(Table1[[#This Row],[Date]]="","",$A$13)</f>
        <v/>
      </c>
      <c r="BP254" t="str">
        <f>IF(Table1[[#This Row],[Ledger 1]]="","","No")</f>
        <v/>
      </c>
      <c r="BQ254" t="str">
        <f>IF(Table1[[#This Row],[Date]]="","",IF(Table1[[#This Row],[Effect 1]]="Dr.","Yes","No"))</f>
        <v/>
      </c>
      <c r="BR254" t="str">
        <f>IF(Table1[[#This Row],[Date]]="","",Table1[[#This Row],[Ledger 1]])</f>
        <v/>
      </c>
      <c r="BS254" t="str">
        <f>IF(Table1[[#This Row],[Date]]="","",IF(Table1[[#This Row],[Effect 1]]="Dr.",-Table1[[#This Row],[Amount 1]],Table1[[#This Row],[Amount 1]]))</f>
        <v/>
      </c>
      <c r="BV254" t="str">
        <f>IF(Table1[[#This Row],[Ledger 2]]="","","No")</f>
        <v/>
      </c>
      <c r="BW254" t="str">
        <f>IF(Table1[[#This Row],[Date]]="","",IF(Table1[[#This Row],[Effect 2]]="Dr.","Yes","No"))</f>
        <v/>
      </c>
      <c r="BX254" t="str">
        <f>IF(Table1[[#This Row],[Date]]="","",Table1[[#This Row],[Ledger 2]])</f>
        <v/>
      </c>
      <c r="BY254" t="str">
        <f>IF(Table1[[#This Row],[Date]]="","",IF(Table1[[#This Row],[Effect 2]]="Dr.",-Table1[[#This Row],[Amount 2]],Table1[[#This Row],[Amount 2]]))</f>
        <v/>
      </c>
      <c r="CB254" t="str">
        <f>IF(Table1[[#This Row],[Ledger 3]]="","","No")</f>
        <v/>
      </c>
      <c r="CC254" t="str">
        <f>IF(Table1[[#This Row],[Ledger 3]]="","",IF(Table1[[#This Row],[Effect 3]]="Dr.","Yes","No"))</f>
        <v/>
      </c>
      <c r="CD254" t="str">
        <f>IF(Table1[[#This Row],[Ledger 3]]="","",Table1[[#This Row],[Ledger 3]])</f>
        <v/>
      </c>
      <c r="CE254" t="str">
        <f>IF(Table1[[#This Row],[Ledger 3]]="","",IF(Table1[[#This Row],[Effect 3]]="Dr.",-Table1[[#This Row],[Amount 3]],Table1[[#This Row],[Amount 3]]))</f>
        <v/>
      </c>
      <c r="CH254" t="str">
        <f>IF(Table1[[#This Row],[Ledger 4]]="","","No")</f>
        <v/>
      </c>
      <c r="CI254" t="str">
        <f>IF(Table1[[#This Row],[Ledger 4]]="","",IF(Table1[[#This Row],[Effect 4]]="Dr.","Yes","No"))</f>
        <v/>
      </c>
      <c r="CJ254" t="str">
        <f>IF(Table1[[#This Row],[Ledger 4]]="","",Table1[[#This Row],[Ledger 4]])</f>
        <v/>
      </c>
      <c r="CK254" t="str">
        <f>IF(Table1[[#This Row],[Ledger 4]]="","",IF(Table1[[#This Row],[Effect 4]]="Dr.",-Table1[[#This Row],[Amount 4]],Table1[[#This Row],[Amount 4]]))</f>
        <v/>
      </c>
      <c r="CN254" t="str">
        <f>IF(Table1[[#This Row],[Ledger 5]]="","","No")</f>
        <v/>
      </c>
      <c r="CO254" t="str">
        <f>IF(Table1[[#This Row],[Ledger 5]]="","",IF(Table1[[#This Row],[Effect 5]]="Dr.","Yes","No"))</f>
        <v/>
      </c>
      <c r="CP254" t="str">
        <f>IF(Table1[[#This Row],[Ledger 5]]="","",Table1[[#This Row],[Ledger 5]])</f>
        <v/>
      </c>
      <c r="CQ254" t="str">
        <f>IF(Table1[[#This Row],[Ledger 5]]="","",IF(Table1[[#This Row],[Effect 5]]="Dr.",-Table1[[#This Row],[Amount 5]],Table1[[#This Row],[Amount 5]]))</f>
        <v/>
      </c>
      <c r="CT254" t="str">
        <f>IF(Table1[[#This Row],[Ledger 6]]="","","No")</f>
        <v/>
      </c>
      <c r="CU254" t="str">
        <f>IF(Table1[[#This Row],[Ledger 6]]="","",IF(Table1[[#This Row],[Effect 6]]="Dr.","Yes","No"))</f>
        <v/>
      </c>
      <c r="CV254" t="str">
        <f>IF(Table1[[#This Row],[Ledger 6]]="","",Table1[[#This Row],[Ledger 6]])</f>
        <v/>
      </c>
      <c r="CW254" t="str">
        <f>IF(Table1[[#This Row],[Ledger 6]]="","",IF(Table1[[#This Row],[Effect 6]]="Dr.",-Table1[[#This Row],[Amount 6]],Table1[[#This Row],[Amount 6]]))</f>
        <v/>
      </c>
      <c r="CZ254" t="str">
        <f>IF(Table1[[#This Row],[Ledger 7]]="","","No")</f>
        <v/>
      </c>
      <c r="DA254" t="str">
        <f>IF(Table1[[#This Row],[Ledger 7]]="","",IF(Table1[[#This Row],[Effect 7]]="Dr.","Yes","No"))</f>
        <v/>
      </c>
      <c r="DB254" t="str">
        <f>IF(Table1[[#This Row],[Ledger 7]]="","",Table1[[#This Row],[Ledger 7]])</f>
        <v/>
      </c>
      <c r="DC254" t="str">
        <f>IF(Table1[[#This Row],[Ledger 7]]="","",IF(Table1[[#This Row],[Effect 7]]="Dr.",-Table1[[#This Row],[Amount 7]],Table1[[#This Row],[Amount 7]]))</f>
        <v/>
      </c>
      <c r="DF254" t="str">
        <f>IF(Table1[[#This Row],[Ledger 8]]="","","No")</f>
        <v/>
      </c>
      <c r="DG254" t="str">
        <f>IF(Table1[[#This Row],[Ledger 8]]="","",IF(Table1[[#This Row],[Effect 8]]="Dr.","Yes","No"))</f>
        <v/>
      </c>
      <c r="DH254" t="str">
        <f>IF(Table1[[#This Row],[Ledger 8]]="","",Table1[[#This Row],[Ledger 8]])</f>
        <v/>
      </c>
      <c r="DI254" t="str">
        <f>IF(Table1[[#This Row],[Ledger 8]]="","",IF(Table1[[#This Row],[Effect 8]]="Dr.",-Table1[[#This Row],[Amount 8]],Table1[[#This Row],[Amount 8]]))</f>
        <v/>
      </c>
      <c r="DL254" t="str">
        <f>IF(Table1[[#This Row],[Ledger 9]]="","","No")</f>
        <v/>
      </c>
      <c r="DM254" t="str">
        <f>IF(Table1[[#This Row],[Ledger 9]]="","",IF(Table1[[#This Row],[Effect 9]]="Dr.","Yes","No"))</f>
        <v/>
      </c>
      <c r="DN254" t="str">
        <f>IF(Table1[[#This Row],[Ledger 9]]="","",Table1[[#This Row],[Ledger 9]])</f>
        <v/>
      </c>
      <c r="DO254" t="str">
        <f>IF(Table1[[#This Row],[Ledger 9]]="","",IF(Table1[[#This Row],[Effect 9]]="Dr.",-Table1[[#This Row],[Amount 9]],Table1[[#This Row],[Amount 9]]))</f>
        <v/>
      </c>
      <c r="DR254" t="str">
        <f>IF(Table1[[#This Row],[Ledger 10]]="","","No")</f>
        <v/>
      </c>
      <c r="DS254" t="str">
        <f>IF(Table1[[#This Row],[Ledger 10]]="","",IF(Table1[[#This Row],[Effect 10]]="Dr.","Yes","No"))</f>
        <v/>
      </c>
      <c r="DT254" t="str">
        <f>IF(Table1[[#This Row],[Ledger 10]]="","",Table1[[#This Row],[Ledger 10]])</f>
        <v/>
      </c>
      <c r="DU254" t="str">
        <f>IF(Table1[[#This Row],[Ledger 10]]="","",IF(Table1[[#This Row],[Effect 10]]="Dr.",-Table1[[#This Row],[Amount 10]],Table1[[#This Row],[Amount 10]]))</f>
        <v/>
      </c>
      <c r="DX254" t="str">
        <f>IF(Table1[[#This Row],[Ledger 11]]="","","No")</f>
        <v/>
      </c>
      <c r="DY254" t="str">
        <f>IF(Table1[[#This Row],[Ledger 11]]="","",IF(Table1[[#This Row],[Effect 11]]="Dr.","Yes","No"))</f>
        <v/>
      </c>
      <c r="DZ254" t="str">
        <f>IF(Table1[[#This Row],[Ledger 11]]="","",Table1[[#This Row],[Ledger 11]])</f>
        <v/>
      </c>
      <c r="EA254" t="str">
        <f>IF(Table1[[#This Row],[Ledger 11]]="","",IF(Table1[[#This Row],[Effect 11]]="Dr.",-Table1[[#This Row],[Amount 11]],Table1[[#This Row],[Amount 11]]))</f>
        <v/>
      </c>
      <c r="ED254" t="str">
        <f>IF(Table1[[#This Row],[Ledger 12]]="","","No")</f>
        <v/>
      </c>
      <c r="EE254" t="str">
        <f>IF(Table1[[#This Row],[Ledger 12]]="","",IF(Table1[[#This Row],[Effect 12]]="Dr.","Yes","No"))</f>
        <v/>
      </c>
      <c r="EF254" t="str">
        <f>IF(Table1[[#This Row],[Ledger 12]]="","",Table1[[#This Row],[Ledger 12]])</f>
        <v/>
      </c>
      <c r="EG254" t="str">
        <f>IF(Table1[[#This Row],[Ledger 12]]="","",IF(Table1[[#This Row],[Effect 12]]="Dr.",-Table1[[#This Row],[Amount 12]],Table1[[#This Row],[Amount 12]]))</f>
        <v/>
      </c>
      <c r="EJ254" t="str">
        <f>IF(Table1[[#This Row],[Ledger 13]]="","","No")</f>
        <v/>
      </c>
      <c r="EK254" t="str">
        <f>IF(Table1[[#This Row],[Ledger 13]]="","",IF(Table1[[#This Row],[Effect 13]]="Dr.","Yes","No"))</f>
        <v/>
      </c>
      <c r="EL254" t="str">
        <f>IF(Table1[[#This Row],[Ledger 13]]="","",Table1[[#This Row],[Ledger 13]])</f>
        <v/>
      </c>
      <c r="EM254" t="str">
        <f>IF(Table1[[#This Row],[Ledger 13]]="","",IF(Table1[[#This Row],[Effect 13]]="Dr.",-Table1[[#This Row],[Amount 13]],Table1[[#This Row],[Amount 13]]))</f>
        <v/>
      </c>
      <c r="EP254" t="str">
        <f>IF(Table1[[#This Row],[Ledger 14]]="","","No")</f>
        <v/>
      </c>
      <c r="EQ254" t="str">
        <f>IF(Table1[[#This Row],[Ledger 14]]="","",IF(Table1[[#This Row],[Effect 14]]="Dr.","Yes","No"))</f>
        <v/>
      </c>
      <c r="ER254" t="str">
        <f>IF(Table1[[#This Row],[Ledger 14]]="","",Table1[[#This Row],[Ledger 14]])</f>
        <v/>
      </c>
      <c r="ES254" t="str">
        <f>IF(Table1[[#This Row],[Ledger 14]]="","",IF(Table1[[#This Row],[Effect 14]]="Dr.",-Table1[[#This Row],[Amount 14]],Table1[[#This Row],[Amount 14]]))</f>
        <v/>
      </c>
      <c r="EV254" t="str">
        <f>IF(Table1[[#This Row],[Ledger 15]]="","","No")</f>
        <v/>
      </c>
      <c r="EW254" t="str">
        <f>IF(Table1[[#This Row],[Ledger 15]]="","",IF(Table1[[#This Row],[Effect 15]]="Dr.","Yes","No"))</f>
        <v/>
      </c>
      <c r="EX254" t="str">
        <f>IF(Table1[[#This Row],[Ledger 15]]="","",Table1[[#This Row],[Ledger 15]])</f>
        <v/>
      </c>
      <c r="EY254" t="str">
        <f>IF(Table1[[#This Row],[Ledger 15]]="","",IF(Table1[[#This Row],[Effect 15]]="Dr.",-Table1[[#This Row],[Amount 15]],Table1[[#This Row],[Amount 15]]))</f>
        <v/>
      </c>
      <c r="FD2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4">
        <f>IF(Table1[[#This Row],[Date]]="",0,IF(AND(Table1[[#This Row],[Date]]&gt;=$FE$2,Table1[[#This Row],[Date]]&lt;=$FE$3),0,1))</f>
        <v>0</v>
      </c>
      <c r="FF254">
        <f>IF(Table1[[#This Row],[Date]]="",0,IF(TYPE(VLOOKUP(Table1[[#This Row],[Voucher Type]],Table1[[#All],[Voucher Type Master]],1,FALSE))=16,1,0))</f>
        <v>0</v>
      </c>
      <c r="FG254">
        <f>IF(TYPE(IF(Table1[[#This Row],[Date]]="",0,IF(VLOOKUP(Table1[[#This Row],[Voucher Type]],$FY$5:$FZ$13,2,0)=Table1[[#This Row],[Effect 1]],0,1)))=16,1,0)</f>
        <v>0</v>
      </c>
      <c r="FH2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4">
        <f>IF(LEN(Table1[[#This Row],[Ledger 1]])&gt;0,IF(TYPE(VLOOKUP(Table1[[#This Row],[Ledger 1]],GZ:GZ,1,0))=16,1,0),0)</f>
        <v>0</v>
      </c>
      <c r="FJ254">
        <f>IF(LEN(Table1[[#This Row],[Ledger 2]])&gt;0,IF(TYPE(VLOOKUP(Table1[[#This Row],[Ledger 2]],GZ:GZ,1,0))=16,1,0),0)</f>
        <v>0</v>
      </c>
      <c r="FK254">
        <f>IF(LEN(Table1[[#This Row],[Ledger 3]])&gt;0,IF(TYPE(VLOOKUP(Table1[[#This Row],[Ledger 3]],GZ:GZ,1,0))=16,1,0),0)</f>
        <v>0</v>
      </c>
      <c r="FL254">
        <f>IF(LEN(Table1[[#This Row],[Ledger 4]])&gt;0,IF(TYPE(VLOOKUP(Table1[[#This Row],[Ledger 4]],GZ:GZ,1,0))=16,1,0),0)</f>
        <v>0</v>
      </c>
      <c r="FM254">
        <f>IF(LEN(Table1[[#This Row],[Ledger 5]])&gt;0,IF(TYPE(VLOOKUP(Table1[[#This Row],[Ledger 5]],GZ:GZ,1,0))=16,1,0),0)</f>
        <v>0</v>
      </c>
      <c r="FN254">
        <f>IF(LEN(Table1[[#This Row],[Ledger 6]])&gt;0,IF(TYPE(VLOOKUP(Table1[[#This Row],[Ledger 6]],$GZ:$GZ,1,0))=16,1,0),0)</f>
        <v>0</v>
      </c>
      <c r="FO254">
        <f>IF(LEN(Table1[[#This Row],[Ledger 7]])&gt;0,IF(TYPE(VLOOKUP(Table1[[#This Row],[Ledger 7]],$GZ:$GZ,1,0))=16,1,0),0)</f>
        <v>0</v>
      </c>
      <c r="FP254">
        <f>IF(LEN(Table1[[#This Row],[Ledger 8]])&gt;0,IF(TYPE(VLOOKUP(Table1[[#This Row],[Ledger 8]],$GZ:$GZ,1,0))=16,1,0),0)</f>
        <v>0</v>
      </c>
      <c r="FQ254">
        <f>IF(LEN(Table1[[#This Row],[Ledger 9]])&gt;0,IF(TYPE(VLOOKUP(Table1[[#This Row],[Ledger 9]],$GZ:$GZ,1,0))=16,1,0),0)</f>
        <v>0</v>
      </c>
      <c r="FR254">
        <f>IF(LEN(Table1[[#This Row],[Ledger 10]])&gt;0,IF(TYPE(VLOOKUP(Table1[[#This Row],[Ledger 10]],$GZ:$GZ,1,0))=16,1,0),0)</f>
        <v>0</v>
      </c>
      <c r="FS254">
        <f>IF(LEN(Table1[[#This Row],[Ledger 11]])&gt;0,IF(TYPE(VLOOKUP(Table1[[#This Row],[Ledger 11]],$GZ:$GZ,1,0))=16,1,0),0)</f>
        <v>0</v>
      </c>
      <c r="FT254">
        <f>IF(LEN(Table1[[#This Row],[Ledger 12]])&gt;0,IF(TYPE(VLOOKUP(Table1[[#This Row],[Ledger 12]],$GZ:$GZ,1,0))=16,1,0),0)</f>
        <v>0</v>
      </c>
      <c r="FU254">
        <f>IF(LEN(Table1[[#This Row],[Ledger 13]])&gt;0,IF(TYPE(VLOOKUP(Table1[[#This Row],[Ledger 13]],$GZ:$GZ,1,0))=16,1,0),0)</f>
        <v>0</v>
      </c>
      <c r="FV254">
        <f>IF(LEN(Table1[[#This Row],[Ledger 14]])&gt;0,IF(TYPE(VLOOKUP(Table1[[#This Row],[Ledger 14]],$GZ:$GZ,1,0))=16,1,0),0)</f>
        <v>0</v>
      </c>
      <c r="FW254">
        <f>IF(LEN(Table1[[#This Row],[Ledger 15]])&gt;0,IF(TYPE(VLOOKUP(Table1[[#This Row],[Ledger 15]],$GZ:$GZ,1,0))=16,1,0),0)</f>
        <v>0</v>
      </c>
    </row>
    <row r="255" spans="4:179" ht="33" customHeight="1" x14ac:dyDescent="0.45">
      <c r="D255" s="8">
        <f t="shared" si="12"/>
        <v>250</v>
      </c>
      <c r="E255" s="32"/>
      <c r="F255" s="34"/>
      <c r="G255" s="34"/>
      <c r="H255" s="34"/>
      <c r="I255" s="34"/>
      <c r="J255" s="38"/>
      <c r="K255" s="33"/>
      <c r="L255" s="36"/>
      <c r="M255" s="35"/>
      <c r="N255" s="34"/>
      <c r="O255" s="41"/>
      <c r="P255" s="35"/>
      <c r="Q255" s="34"/>
      <c r="R255" s="37"/>
      <c r="S255" s="35"/>
      <c r="T255" s="34"/>
      <c r="U255" s="37"/>
      <c r="V255" s="35"/>
      <c r="W255" s="34"/>
      <c r="X255" s="37"/>
      <c r="Y255" s="35"/>
      <c r="Z255" s="34"/>
      <c r="AA255" s="37"/>
      <c r="AB255" s="35"/>
      <c r="AC255" s="34"/>
      <c r="AD255" s="37"/>
      <c r="AE255" s="35"/>
      <c r="AF255" s="34"/>
      <c r="AG255" s="37"/>
      <c r="AH255" s="35"/>
      <c r="AI255" s="34"/>
      <c r="AJ255" s="37"/>
      <c r="AK255" s="35"/>
      <c r="AL255" s="34"/>
      <c r="AM255" s="37"/>
      <c r="AN255" s="35"/>
      <c r="AO255" s="34"/>
      <c r="AP255" s="37"/>
      <c r="AQ255" s="35"/>
      <c r="AR255" s="34"/>
      <c r="AS255" s="37"/>
      <c r="AT255" s="35"/>
      <c r="AU255" s="34"/>
      <c r="AV255" s="37"/>
      <c r="AW255" s="35"/>
      <c r="AX255" s="34"/>
      <c r="AY255" s="37"/>
      <c r="AZ255" s="35"/>
      <c r="BA255" s="34"/>
      <c r="BB255" s="37"/>
      <c r="BC2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5" s="7"/>
      <c r="BF255" t="str">
        <f>IF(Table1[[#This Row],[Date]]="","","&amp;lt;VOUCHER REMOTEID="&amp;""""&amp;$A$11&amp;$A$13&amp;ROW()&amp;""""&amp;" VCHTYPE="""&amp;F255&amp;""" ACTION="""&amp;"Create"&amp;"""&amp;gt;")</f>
        <v/>
      </c>
      <c r="BG255" t="str">
        <f>IF(Table1[[#This Row],[Date]]="","",TEXT(Table1[[#This Row],[Date]],"yyyymmdd"))</f>
        <v/>
      </c>
      <c r="BH255" t="str">
        <f>Table1[[#This Row],[Date2]]</f>
        <v/>
      </c>
      <c r="BI255" t="str">
        <f>IF(Table1[[#This Row],[Date]]="","",Table1[[#This Row],[Voucher Type]])</f>
        <v/>
      </c>
      <c r="BJ255" t="str">
        <f>IF(Table1[[#This Row],[Ref No / Invoice No]]="","",Table1[[#This Row],[Ref No / Invoice No]])</f>
        <v/>
      </c>
      <c r="BK255" t="str">
        <f>IF(Table1[[#This Row],[Voucher No]]="","",Table1[[#This Row],[Voucher No]])</f>
        <v/>
      </c>
      <c r="BL255" t="str">
        <f>IF(Table1[[#This Row],[Date]]="","",Table1[[#This Row],[Narration]])</f>
        <v/>
      </c>
      <c r="BM255" t="str">
        <f>IF(Table1[[#This Row],[Date]]="","",$A$11&amp;$A$13&amp;ROW())</f>
        <v/>
      </c>
      <c r="BN255" t="str">
        <f>IF(Table1[[#This Row],[Date]]="","",$A$13)</f>
        <v/>
      </c>
      <c r="BP255" t="str">
        <f>IF(Table1[[#This Row],[Ledger 1]]="","","No")</f>
        <v/>
      </c>
      <c r="BQ255" t="str">
        <f>IF(Table1[[#This Row],[Date]]="","",IF(Table1[[#This Row],[Effect 1]]="Dr.","Yes","No"))</f>
        <v/>
      </c>
      <c r="BR255" t="str">
        <f>IF(Table1[[#This Row],[Date]]="","",Table1[[#This Row],[Ledger 1]])</f>
        <v/>
      </c>
      <c r="BS255" t="str">
        <f>IF(Table1[[#This Row],[Date]]="","",IF(Table1[[#This Row],[Effect 1]]="Dr.",-Table1[[#This Row],[Amount 1]],Table1[[#This Row],[Amount 1]]))</f>
        <v/>
      </c>
      <c r="BV255" t="str">
        <f>IF(Table1[[#This Row],[Ledger 2]]="","","No")</f>
        <v/>
      </c>
      <c r="BW255" t="str">
        <f>IF(Table1[[#This Row],[Date]]="","",IF(Table1[[#This Row],[Effect 2]]="Dr.","Yes","No"))</f>
        <v/>
      </c>
      <c r="BX255" t="str">
        <f>IF(Table1[[#This Row],[Date]]="","",Table1[[#This Row],[Ledger 2]])</f>
        <v/>
      </c>
      <c r="BY255" t="str">
        <f>IF(Table1[[#This Row],[Date]]="","",IF(Table1[[#This Row],[Effect 2]]="Dr.",-Table1[[#This Row],[Amount 2]],Table1[[#This Row],[Amount 2]]))</f>
        <v/>
      </c>
      <c r="CB255" t="str">
        <f>IF(Table1[[#This Row],[Ledger 3]]="","","No")</f>
        <v/>
      </c>
      <c r="CC255" t="str">
        <f>IF(Table1[[#This Row],[Ledger 3]]="","",IF(Table1[[#This Row],[Effect 3]]="Dr.","Yes","No"))</f>
        <v/>
      </c>
      <c r="CD255" t="str">
        <f>IF(Table1[[#This Row],[Ledger 3]]="","",Table1[[#This Row],[Ledger 3]])</f>
        <v/>
      </c>
      <c r="CE255" t="str">
        <f>IF(Table1[[#This Row],[Ledger 3]]="","",IF(Table1[[#This Row],[Effect 3]]="Dr.",-Table1[[#This Row],[Amount 3]],Table1[[#This Row],[Amount 3]]))</f>
        <v/>
      </c>
      <c r="CH255" t="str">
        <f>IF(Table1[[#This Row],[Ledger 4]]="","","No")</f>
        <v/>
      </c>
      <c r="CI255" t="str">
        <f>IF(Table1[[#This Row],[Ledger 4]]="","",IF(Table1[[#This Row],[Effect 4]]="Dr.","Yes","No"))</f>
        <v/>
      </c>
      <c r="CJ255" t="str">
        <f>IF(Table1[[#This Row],[Ledger 4]]="","",Table1[[#This Row],[Ledger 4]])</f>
        <v/>
      </c>
      <c r="CK255" t="str">
        <f>IF(Table1[[#This Row],[Ledger 4]]="","",IF(Table1[[#This Row],[Effect 4]]="Dr.",-Table1[[#This Row],[Amount 4]],Table1[[#This Row],[Amount 4]]))</f>
        <v/>
      </c>
      <c r="CN255" t="str">
        <f>IF(Table1[[#This Row],[Ledger 5]]="","","No")</f>
        <v/>
      </c>
      <c r="CO255" t="str">
        <f>IF(Table1[[#This Row],[Ledger 5]]="","",IF(Table1[[#This Row],[Effect 5]]="Dr.","Yes","No"))</f>
        <v/>
      </c>
      <c r="CP255" t="str">
        <f>IF(Table1[[#This Row],[Ledger 5]]="","",Table1[[#This Row],[Ledger 5]])</f>
        <v/>
      </c>
      <c r="CQ255" t="str">
        <f>IF(Table1[[#This Row],[Ledger 5]]="","",IF(Table1[[#This Row],[Effect 5]]="Dr.",-Table1[[#This Row],[Amount 5]],Table1[[#This Row],[Amount 5]]))</f>
        <v/>
      </c>
      <c r="CT255" t="str">
        <f>IF(Table1[[#This Row],[Ledger 6]]="","","No")</f>
        <v/>
      </c>
      <c r="CU255" t="str">
        <f>IF(Table1[[#This Row],[Ledger 6]]="","",IF(Table1[[#This Row],[Effect 6]]="Dr.","Yes","No"))</f>
        <v/>
      </c>
      <c r="CV255" t="str">
        <f>IF(Table1[[#This Row],[Ledger 6]]="","",Table1[[#This Row],[Ledger 6]])</f>
        <v/>
      </c>
      <c r="CW255" t="str">
        <f>IF(Table1[[#This Row],[Ledger 6]]="","",IF(Table1[[#This Row],[Effect 6]]="Dr.",-Table1[[#This Row],[Amount 6]],Table1[[#This Row],[Amount 6]]))</f>
        <v/>
      </c>
      <c r="CZ255" t="str">
        <f>IF(Table1[[#This Row],[Ledger 7]]="","","No")</f>
        <v/>
      </c>
      <c r="DA255" t="str">
        <f>IF(Table1[[#This Row],[Ledger 7]]="","",IF(Table1[[#This Row],[Effect 7]]="Dr.","Yes","No"))</f>
        <v/>
      </c>
      <c r="DB255" t="str">
        <f>IF(Table1[[#This Row],[Ledger 7]]="","",Table1[[#This Row],[Ledger 7]])</f>
        <v/>
      </c>
      <c r="DC255" t="str">
        <f>IF(Table1[[#This Row],[Ledger 7]]="","",IF(Table1[[#This Row],[Effect 7]]="Dr.",-Table1[[#This Row],[Amount 7]],Table1[[#This Row],[Amount 7]]))</f>
        <v/>
      </c>
      <c r="DF255" t="str">
        <f>IF(Table1[[#This Row],[Ledger 8]]="","","No")</f>
        <v/>
      </c>
      <c r="DG255" t="str">
        <f>IF(Table1[[#This Row],[Ledger 8]]="","",IF(Table1[[#This Row],[Effect 8]]="Dr.","Yes","No"))</f>
        <v/>
      </c>
      <c r="DH255" t="str">
        <f>IF(Table1[[#This Row],[Ledger 8]]="","",Table1[[#This Row],[Ledger 8]])</f>
        <v/>
      </c>
      <c r="DI255" t="str">
        <f>IF(Table1[[#This Row],[Ledger 8]]="","",IF(Table1[[#This Row],[Effect 8]]="Dr.",-Table1[[#This Row],[Amount 8]],Table1[[#This Row],[Amount 8]]))</f>
        <v/>
      </c>
      <c r="DL255" t="str">
        <f>IF(Table1[[#This Row],[Ledger 9]]="","","No")</f>
        <v/>
      </c>
      <c r="DM255" t="str">
        <f>IF(Table1[[#This Row],[Ledger 9]]="","",IF(Table1[[#This Row],[Effect 9]]="Dr.","Yes","No"))</f>
        <v/>
      </c>
      <c r="DN255" t="str">
        <f>IF(Table1[[#This Row],[Ledger 9]]="","",Table1[[#This Row],[Ledger 9]])</f>
        <v/>
      </c>
      <c r="DO255" t="str">
        <f>IF(Table1[[#This Row],[Ledger 9]]="","",IF(Table1[[#This Row],[Effect 9]]="Dr.",-Table1[[#This Row],[Amount 9]],Table1[[#This Row],[Amount 9]]))</f>
        <v/>
      </c>
      <c r="DR255" t="str">
        <f>IF(Table1[[#This Row],[Ledger 10]]="","","No")</f>
        <v/>
      </c>
      <c r="DS255" t="str">
        <f>IF(Table1[[#This Row],[Ledger 10]]="","",IF(Table1[[#This Row],[Effect 10]]="Dr.","Yes","No"))</f>
        <v/>
      </c>
      <c r="DT255" t="str">
        <f>IF(Table1[[#This Row],[Ledger 10]]="","",Table1[[#This Row],[Ledger 10]])</f>
        <v/>
      </c>
      <c r="DU255" t="str">
        <f>IF(Table1[[#This Row],[Ledger 10]]="","",IF(Table1[[#This Row],[Effect 10]]="Dr.",-Table1[[#This Row],[Amount 10]],Table1[[#This Row],[Amount 10]]))</f>
        <v/>
      </c>
      <c r="DX255" t="str">
        <f>IF(Table1[[#This Row],[Ledger 11]]="","","No")</f>
        <v/>
      </c>
      <c r="DY255" t="str">
        <f>IF(Table1[[#This Row],[Ledger 11]]="","",IF(Table1[[#This Row],[Effect 11]]="Dr.","Yes","No"))</f>
        <v/>
      </c>
      <c r="DZ255" t="str">
        <f>IF(Table1[[#This Row],[Ledger 11]]="","",Table1[[#This Row],[Ledger 11]])</f>
        <v/>
      </c>
      <c r="EA255" t="str">
        <f>IF(Table1[[#This Row],[Ledger 11]]="","",IF(Table1[[#This Row],[Effect 11]]="Dr.",-Table1[[#This Row],[Amount 11]],Table1[[#This Row],[Amount 11]]))</f>
        <v/>
      </c>
      <c r="ED255" t="str">
        <f>IF(Table1[[#This Row],[Ledger 12]]="","","No")</f>
        <v/>
      </c>
      <c r="EE255" t="str">
        <f>IF(Table1[[#This Row],[Ledger 12]]="","",IF(Table1[[#This Row],[Effect 12]]="Dr.","Yes","No"))</f>
        <v/>
      </c>
      <c r="EF255" t="str">
        <f>IF(Table1[[#This Row],[Ledger 12]]="","",Table1[[#This Row],[Ledger 12]])</f>
        <v/>
      </c>
      <c r="EG255" t="str">
        <f>IF(Table1[[#This Row],[Ledger 12]]="","",IF(Table1[[#This Row],[Effect 12]]="Dr.",-Table1[[#This Row],[Amount 12]],Table1[[#This Row],[Amount 12]]))</f>
        <v/>
      </c>
      <c r="EJ255" t="str">
        <f>IF(Table1[[#This Row],[Ledger 13]]="","","No")</f>
        <v/>
      </c>
      <c r="EK255" t="str">
        <f>IF(Table1[[#This Row],[Ledger 13]]="","",IF(Table1[[#This Row],[Effect 13]]="Dr.","Yes","No"))</f>
        <v/>
      </c>
      <c r="EL255" t="str">
        <f>IF(Table1[[#This Row],[Ledger 13]]="","",Table1[[#This Row],[Ledger 13]])</f>
        <v/>
      </c>
      <c r="EM255" t="str">
        <f>IF(Table1[[#This Row],[Ledger 13]]="","",IF(Table1[[#This Row],[Effect 13]]="Dr.",-Table1[[#This Row],[Amount 13]],Table1[[#This Row],[Amount 13]]))</f>
        <v/>
      </c>
      <c r="EP255" t="str">
        <f>IF(Table1[[#This Row],[Ledger 14]]="","","No")</f>
        <v/>
      </c>
      <c r="EQ255" t="str">
        <f>IF(Table1[[#This Row],[Ledger 14]]="","",IF(Table1[[#This Row],[Effect 14]]="Dr.","Yes","No"))</f>
        <v/>
      </c>
      <c r="ER255" t="str">
        <f>IF(Table1[[#This Row],[Ledger 14]]="","",Table1[[#This Row],[Ledger 14]])</f>
        <v/>
      </c>
      <c r="ES255" t="str">
        <f>IF(Table1[[#This Row],[Ledger 14]]="","",IF(Table1[[#This Row],[Effect 14]]="Dr.",-Table1[[#This Row],[Amount 14]],Table1[[#This Row],[Amount 14]]))</f>
        <v/>
      </c>
      <c r="EV255" t="str">
        <f>IF(Table1[[#This Row],[Ledger 15]]="","","No")</f>
        <v/>
      </c>
      <c r="EW255" t="str">
        <f>IF(Table1[[#This Row],[Ledger 15]]="","",IF(Table1[[#This Row],[Effect 15]]="Dr.","Yes","No"))</f>
        <v/>
      </c>
      <c r="EX255" t="str">
        <f>IF(Table1[[#This Row],[Ledger 15]]="","",Table1[[#This Row],[Ledger 15]])</f>
        <v/>
      </c>
      <c r="EY255" t="str">
        <f>IF(Table1[[#This Row],[Ledger 15]]="","",IF(Table1[[#This Row],[Effect 15]]="Dr.",-Table1[[#This Row],[Amount 15]],Table1[[#This Row],[Amount 15]]))</f>
        <v/>
      </c>
      <c r="FD2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5">
        <f>IF(Table1[[#This Row],[Date]]="",0,IF(AND(Table1[[#This Row],[Date]]&gt;=$FE$2,Table1[[#This Row],[Date]]&lt;=$FE$3),0,1))</f>
        <v>0</v>
      </c>
      <c r="FF255">
        <f>IF(Table1[[#This Row],[Date]]="",0,IF(TYPE(VLOOKUP(Table1[[#This Row],[Voucher Type]],Table1[[#All],[Voucher Type Master]],1,FALSE))=16,1,0))</f>
        <v>0</v>
      </c>
      <c r="FG255">
        <f>IF(TYPE(IF(Table1[[#This Row],[Date]]="",0,IF(VLOOKUP(Table1[[#This Row],[Voucher Type]],$FY$5:$FZ$13,2,0)=Table1[[#This Row],[Effect 1]],0,1)))=16,1,0)</f>
        <v>0</v>
      </c>
      <c r="FH2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5">
        <f>IF(LEN(Table1[[#This Row],[Ledger 1]])&gt;0,IF(TYPE(VLOOKUP(Table1[[#This Row],[Ledger 1]],GZ:GZ,1,0))=16,1,0),0)</f>
        <v>0</v>
      </c>
      <c r="FJ255">
        <f>IF(LEN(Table1[[#This Row],[Ledger 2]])&gt;0,IF(TYPE(VLOOKUP(Table1[[#This Row],[Ledger 2]],GZ:GZ,1,0))=16,1,0),0)</f>
        <v>0</v>
      </c>
      <c r="FK255">
        <f>IF(LEN(Table1[[#This Row],[Ledger 3]])&gt;0,IF(TYPE(VLOOKUP(Table1[[#This Row],[Ledger 3]],GZ:GZ,1,0))=16,1,0),0)</f>
        <v>0</v>
      </c>
      <c r="FL255">
        <f>IF(LEN(Table1[[#This Row],[Ledger 4]])&gt;0,IF(TYPE(VLOOKUP(Table1[[#This Row],[Ledger 4]],GZ:GZ,1,0))=16,1,0),0)</f>
        <v>0</v>
      </c>
      <c r="FM255">
        <f>IF(LEN(Table1[[#This Row],[Ledger 5]])&gt;0,IF(TYPE(VLOOKUP(Table1[[#This Row],[Ledger 5]],GZ:GZ,1,0))=16,1,0),0)</f>
        <v>0</v>
      </c>
      <c r="FN255">
        <f>IF(LEN(Table1[[#This Row],[Ledger 6]])&gt;0,IF(TYPE(VLOOKUP(Table1[[#This Row],[Ledger 6]],$GZ:$GZ,1,0))=16,1,0),0)</f>
        <v>0</v>
      </c>
      <c r="FO255">
        <f>IF(LEN(Table1[[#This Row],[Ledger 7]])&gt;0,IF(TYPE(VLOOKUP(Table1[[#This Row],[Ledger 7]],$GZ:$GZ,1,0))=16,1,0),0)</f>
        <v>0</v>
      </c>
      <c r="FP255">
        <f>IF(LEN(Table1[[#This Row],[Ledger 8]])&gt;0,IF(TYPE(VLOOKUP(Table1[[#This Row],[Ledger 8]],$GZ:$GZ,1,0))=16,1,0),0)</f>
        <v>0</v>
      </c>
      <c r="FQ255">
        <f>IF(LEN(Table1[[#This Row],[Ledger 9]])&gt;0,IF(TYPE(VLOOKUP(Table1[[#This Row],[Ledger 9]],$GZ:$GZ,1,0))=16,1,0),0)</f>
        <v>0</v>
      </c>
      <c r="FR255">
        <f>IF(LEN(Table1[[#This Row],[Ledger 10]])&gt;0,IF(TYPE(VLOOKUP(Table1[[#This Row],[Ledger 10]],$GZ:$GZ,1,0))=16,1,0),0)</f>
        <v>0</v>
      </c>
      <c r="FS255">
        <f>IF(LEN(Table1[[#This Row],[Ledger 11]])&gt;0,IF(TYPE(VLOOKUP(Table1[[#This Row],[Ledger 11]],$GZ:$GZ,1,0))=16,1,0),0)</f>
        <v>0</v>
      </c>
      <c r="FT255">
        <f>IF(LEN(Table1[[#This Row],[Ledger 12]])&gt;0,IF(TYPE(VLOOKUP(Table1[[#This Row],[Ledger 12]],$GZ:$GZ,1,0))=16,1,0),0)</f>
        <v>0</v>
      </c>
      <c r="FU255">
        <f>IF(LEN(Table1[[#This Row],[Ledger 13]])&gt;0,IF(TYPE(VLOOKUP(Table1[[#This Row],[Ledger 13]],$GZ:$GZ,1,0))=16,1,0),0)</f>
        <v>0</v>
      </c>
      <c r="FV255">
        <f>IF(LEN(Table1[[#This Row],[Ledger 14]])&gt;0,IF(TYPE(VLOOKUP(Table1[[#This Row],[Ledger 14]],$GZ:$GZ,1,0))=16,1,0),0)</f>
        <v>0</v>
      </c>
      <c r="FW255">
        <f>IF(LEN(Table1[[#This Row],[Ledger 15]])&gt;0,IF(TYPE(VLOOKUP(Table1[[#This Row],[Ledger 15]],$GZ:$GZ,1,0))=16,1,0),0)</f>
        <v>0</v>
      </c>
    </row>
    <row r="256" spans="4:179" ht="33" customHeight="1" x14ac:dyDescent="0.45">
      <c r="D256" s="8">
        <f t="shared" si="12"/>
        <v>251</v>
      </c>
      <c r="E256" s="32"/>
      <c r="F256" s="34"/>
      <c r="G256" s="34"/>
      <c r="H256" s="34"/>
      <c r="I256" s="34"/>
      <c r="J256" s="38"/>
      <c r="K256" s="33"/>
      <c r="L256" s="36"/>
      <c r="M256" s="35"/>
      <c r="N256" s="34"/>
      <c r="O256" s="41"/>
      <c r="P256" s="35"/>
      <c r="Q256" s="34"/>
      <c r="R256" s="37"/>
      <c r="S256" s="35"/>
      <c r="T256" s="34"/>
      <c r="U256" s="37"/>
      <c r="V256" s="35"/>
      <c r="W256" s="34"/>
      <c r="X256" s="37"/>
      <c r="Y256" s="35"/>
      <c r="Z256" s="34"/>
      <c r="AA256" s="37"/>
      <c r="AB256" s="35"/>
      <c r="AC256" s="34"/>
      <c r="AD256" s="37"/>
      <c r="AE256" s="35"/>
      <c r="AF256" s="34"/>
      <c r="AG256" s="37"/>
      <c r="AH256" s="35"/>
      <c r="AI256" s="34"/>
      <c r="AJ256" s="37"/>
      <c r="AK256" s="35"/>
      <c r="AL256" s="34"/>
      <c r="AM256" s="37"/>
      <c r="AN256" s="35"/>
      <c r="AO256" s="34"/>
      <c r="AP256" s="37"/>
      <c r="AQ256" s="35"/>
      <c r="AR256" s="34"/>
      <c r="AS256" s="37"/>
      <c r="AT256" s="35"/>
      <c r="AU256" s="34"/>
      <c r="AV256" s="37"/>
      <c r="AW256" s="35"/>
      <c r="AX256" s="34"/>
      <c r="AY256" s="37"/>
      <c r="AZ256" s="35"/>
      <c r="BA256" s="34"/>
      <c r="BB256" s="37"/>
      <c r="BC2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6" s="7"/>
      <c r="BF256" t="str">
        <f>IF(Table1[[#This Row],[Date]]="","","&amp;lt;VOUCHER REMOTEID="&amp;""""&amp;$A$11&amp;$A$13&amp;ROW()&amp;""""&amp;" VCHTYPE="""&amp;F256&amp;""" ACTION="""&amp;"Create"&amp;"""&amp;gt;")</f>
        <v/>
      </c>
      <c r="BG256" t="str">
        <f>IF(Table1[[#This Row],[Date]]="","",TEXT(Table1[[#This Row],[Date]],"yyyymmdd"))</f>
        <v/>
      </c>
      <c r="BH256" t="str">
        <f>Table1[[#This Row],[Date2]]</f>
        <v/>
      </c>
      <c r="BI256" t="str">
        <f>IF(Table1[[#This Row],[Date]]="","",Table1[[#This Row],[Voucher Type]])</f>
        <v/>
      </c>
      <c r="BJ256" t="str">
        <f>IF(Table1[[#This Row],[Ref No / Invoice No]]="","",Table1[[#This Row],[Ref No / Invoice No]])</f>
        <v/>
      </c>
      <c r="BK256" t="str">
        <f>IF(Table1[[#This Row],[Voucher No]]="","",Table1[[#This Row],[Voucher No]])</f>
        <v/>
      </c>
      <c r="BL256" t="str">
        <f>IF(Table1[[#This Row],[Date]]="","",Table1[[#This Row],[Narration]])</f>
        <v/>
      </c>
      <c r="BM256" t="str">
        <f>IF(Table1[[#This Row],[Date]]="","",$A$11&amp;$A$13&amp;ROW())</f>
        <v/>
      </c>
      <c r="BN256" t="str">
        <f>IF(Table1[[#This Row],[Date]]="","",$A$13)</f>
        <v/>
      </c>
      <c r="BP256" t="str">
        <f>IF(Table1[[#This Row],[Ledger 1]]="","","No")</f>
        <v/>
      </c>
      <c r="BQ256" t="str">
        <f>IF(Table1[[#This Row],[Date]]="","",IF(Table1[[#This Row],[Effect 1]]="Dr.","Yes","No"))</f>
        <v/>
      </c>
      <c r="BR256" t="str">
        <f>IF(Table1[[#This Row],[Date]]="","",Table1[[#This Row],[Ledger 1]])</f>
        <v/>
      </c>
      <c r="BS256" t="str">
        <f>IF(Table1[[#This Row],[Date]]="","",IF(Table1[[#This Row],[Effect 1]]="Dr.",-Table1[[#This Row],[Amount 1]],Table1[[#This Row],[Amount 1]]))</f>
        <v/>
      </c>
      <c r="BV256" t="str">
        <f>IF(Table1[[#This Row],[Ledger 2]]="","","No")</f>
        <v/>
      </c>
      <c r="BW256" t="str">
        <f>IF(Table1[[#This Row],[Date]]="","",IF(Table1[[#This Row],[Effect 2]]="Dr.","Yes","No"))</f>
        <v/>
      </c>
      <c r="BX256" t="str">
        <f>IF(Table1[[#This Row],[Date]]="","",Table1[[#This Row],[Ledger 2]])</f>
        <v/>
      </c>
      <c r="BY256" t="str">
        <f>IF(Table1[[#This Row],[Date]]="","",IF(Table1[[#This Row],[Effect 2]]="Dr.",-Table1[[#This Row],[Amount 2]],Table1[[#This Row],[Amount 2]]))</f>
        <v/>
      </c>
      <c r="CB256" t="str">
        <f>IF(Table1[[#This Row],[Ledger 3]]="","","No")</f>
        <v/>
      </c>
      <c r="CC256" t="str">
        <f>IF(Table1[[#This Row],[Ledger 3]]="","",IF(Table1[[#This Row],[Effect 3]]="Dr.","Yes","No"))</f>
        <v/>
      </c>
      <c r="CD256" t="str">
        <f>IF(Table1[[#This Row],[Ledger 3]]="","",Table1[[#This Row],[Ledger 3]])</f>
        <v/>
      </c>
      <c r="CE256" t="str">
        <f>IF(Table1[[#This Row],[Ledger 3]]="","",IF(Table1[[#This Row],[Effect 3]]="Dr.",-Table1[[#This Row],[Amount 3]],Table1[[#This Row],[Amount 3]]))</f>
        <v/>
      </c>
      <c r="CH256" t="str">
        <f>IF(Table1[[#This Row],[Ledger 4]]="","","No")</f>
        <v/>
      </c>
      <c r="CI256" t="str">
        <f>IF(Table1[[#This Row],[Ledger 4]]="","",IF(Table1[[#This Row],[Effect 4]]="Dr.","Yes","No"))</f>
        <v/>
      </c>
      <c r="CJ256" t="str">
        <f>IF(Table1[[#This Row],[Ledger 4]]="","",Table1[[#This Row],[Ledger 4]])</f>
        <v/>
      </c>
      <c r="CK256" t="str">
        <f>IF(Table1[[#This Row],[Ledger 4]]="","",IF(Table1[[#This Row],[Effect 4]]="Dr.",-Table1[[#This Row],[Amount 4]],Table1[[#This Row],[Amount 4]]))</f>
        <v/>
      </c>
      <c r="CN256" t="str">
        <f>IF(Table1[[#This Row],[Ledger 5]]="","","No")</f>
        <v/>
      </c>
      <c r="CO256" t="str">
        <f>IF(Table1[[#This Row],[Ledger 5]]="","",IF(Table1[[#This Row],[Effect 5]]="Dr.","Yes","No"))</f>
        <v/>
      </c>
      <c r="CP256" t="str">
        <f>IF(Table1[[#This Row],[Ledger 5]]="","",Table1[[#This Row],[Ledger 5]])</f>
        <v/>
      </c>
      <c r="CQ256" t="str">
        <f>IF(Table1[[#This Row],[Ledger 5]]="","",IF(Table1[[#This Row],[Effect 5]]="Dr.",-Table1[[#This Row],[Amount 5]],Table1[[#This Row],[Amount 5]]))</f>
        <v/>
      </c>
      <c r="CT256" t="str">
        <f>IF(Table1[[#This Row],[Ledger 6]]="","","No")</f>
        <v/>
      </c>
      <c r="CU256" t="str">
        <f>IF(Table1[[#This Row],[Ledger 6]]="","",IF(Table1[[#This Row],[Effect 6]]="Dr.","Yes","No"))</f>
        <v/>
      </c>
      <c r="CV256" t="str">
        <f>IF(Table1[[#This Row],[Ledger 6]]="","",Table1[[#This Row],[Ledger 6]])</f>
        <v/>
      </c>
      <c r="CW256" t="str">
        <f>IF(Table1[[#This Row],[Ledger 6]]="","",IF(Table1[[#This Row],[Effect 6]]="Dr.",-Table1[[#This Row],[Amount 6]],Table1[[#This Row],[Amount 6]]))</f>
        <v/>
      </c>
      <c r="CZ256" t="str">
        <f>IF(Table1[[#This Row],[Ledger 7]]="","","No")</f>
        <v/>
      </c>
      <c r="DA256" t="str">
        <f>IF(Table1[[#This Row],[Ledger 7]]="","",IF(Table1[[#This Row],[Effect 7]]="Dr.","Yes","No"))</f>
        <v/>
      </c>
      <c r="DB256" t="str">
        <f>IF(Table1[[#This Row],[Ledger 7]]="","",Table1[[#This Row],[Ledger 7]])</f>
        <v/>
      </c>
      <c r="DC256" t="str">
        <f>IF(Table1[[#This Row],[Ledger 7]]="","",IF(Table1[[#This Row],[Effect 7]]="Dr.",-Table1[[#This Row],[Amount 7]],Table1[[#This Row],[Amount 7]]))</f>
        <v/>
      </c>
      <c r="DF256" t="str">
        <f>IF(Table1[[#This Row],[Ledger 8]]="","","No")</f>
        <v/>
      </c>
      <c r="DG256" t="str">
        <f>IF(Table1[[#This Row],[Ledger 8]]="","",IF(Table1[[#This Row],[Effect 8]]="Dr.","Yes","No"))</f>
        <v/>
      </c>
      <c r="DH256" t="str">
        <f>IF(Table1[[#This Row],[Ledger 8]]="","",Table1[[#This Row],[Ledger 8]])</f>
        <v/>
      </c>
      <c r="DI256" t="str">
        <f>IF(Table1[[#This Row],[Ledger 8]]="","",IF(Table1[[#This Row],[Effect 8]]="Dr.",-Table1[[#This Row],[Amount 8]],Table1[[#This Row],[Amount 8]]))</f>
        <v/>
      </c>
      <c r="DL256" t="str">
        <f>IF(Table1[[#This Row],[Ledger 9]]="","","No")</f>
        <v/>
      </c>
      <c r="DM256" t="str">
        <f>IF(Table1[[#This Row],[Ledger 9]]="","",IF(Table1[[#This Row],[Effect 9]]="Dr.","Yes","No"))</f>
        <v/>
      </c>
      <c r="DN256" t="str">
        <f>IF(Table1[[#This Row],[Ledger 9]]="","",Table1[[#This Row],[Ledger 9]])</f>
        <v/>
      </c>
      <c r="DO256" t="str">
        <f>IF(Table1[[#This Row],[Ledger 9]]="","",IF(Table1[[#This Row],[Effect 9]]="Dr.",-Table1[[#This Row],[Amount 9]],Table1[[#This Row],[Amount 9]]))</f>
        <v/>
      </c>
      <c r="DR256" t="str">
        <f>IF(Table1[[#This Row],[Ledger 10]]="","","No")</f>
        <v/>
      </c>
      <c r="DS256" t="str">
        <f>IF(Table1[[#This Row],[Ledger 10]]="","",IF(Table1[[#This Row],[Effect 10]]="Dr.","Yes","No"))</f>
        <v/>
      </c>
      <c r="DT256" t="str">
        <f>IF(Table1[[#This Row],[Ledger 10]]="","",Table1[[#This Row],[Ledger 10]])</f>
        <v/>
      </c>
      <c r="DU256" t="str">
        <f>IF(Table1[[#This Row],[Ledger 10]]="","",IF(Table1[[#This Row],[Effect 10]]="Dr.",-Table1[[#This Row],[Amount 10]],Table1[[#This Row],[Amount 10]]))</f>
        <v/>
      </c>
      <c r="DX256" t="str">
        <f>IF(Table1[[#This Row],[Ledger 11]]="","","No")</f>
        <v/>
      </c>
      <c r="DY256" t="str">
        <f>IF(Table1[[#This Row],[Ledger 11]]="","",IF(Table1[[#This Row],[Effect 11]]="Dr.","Yes","No"))</f>
        <v/>
      </c>
      <c r="DZ256" t="str">
        <f>IF(Table1[[#This Row],[Ledger 11]]="","",Table1[[#This Row],[Ledger 11]])</f>
        <v/>
      </c>
      <c r="EA256" t="str">
        <f>IF(Table1[[#This Row],[Ledger 11]]="","",IF(Table1[[#This Row],[Effect 11]]="Dr.",-Table1[[#This Row],[Amount 11]],Table1[[#This Row],[Amount 11]]))</f>
        <v/>
      </c>
      <c r="ED256" t="str">
        <f>IF(Table1[[#This Row],[Ledger 12]]="","","No")</f>
        <v/>
      </c>
      <c r="EE256" t="str">
        <f>IF(Table1[[#This Row],[Ledger 12]]="","",IF(Table1[[#This Row],[Effect 12]]="Dr.","Yes","No"))</f>
        <v/>
      </c>
      <c r="EF256" t="str">
        <f>IF(Table1[[#This Row],[Ledger 12]]="","",Table1[[#This Row],[Ledger 12]])</f>
        <v/>
      </c>
      <c r="EG256" t="str">
        <f>IF(Table1[[#This Row],[Ledger 12]]="","",IF(Table1[[#This Row],[Effect 12]]="Dr.",-Table1[[#This Row],[Amount 12]],Table1[[#This Row],[Amount 12]]))</f>
        <v/>
      </c>
      <c r="EJ256" t="str">
        <f>IF(Table1[[#This Row],[Ledger 13]]="","","No")</f>
        <v/>
      </c>
      <c r="EK256" t="str">
        <f>IF(Table1[[#This Row],[Ledger 13]]="","",IF(Table1[[#This Row],[Effect 13]]="Dr.","Yes","No"))</f>
        <v/>
      </c>
      <c r="EL256" t="str">
        <f>IF(Table1[[#This Row],[Ledger 13]]="","",Table1[[#This Row],[Ledger 13]])</f>
        <v/>
      </c>
      <c r="EM256" t="str">
        <f>IF(Table1[[#This Row],[Ledger 13]]="","",IF(Table1[[#This Row],[Effect 13]]="Dr.",-Table1[[#This Row],[Amount 13]],Table1[[#This Row],[Amount 13]]))</f>
        <v/>
      </c>
      <c r="EP256" t="str">
        <f>IF(Table1[[#This Row],[Ledger 14]]="","","No")</f>
        <v/>
      </c>
      <c r="EQ256" t="str">
        <f>IF(Table1[[#This Row],[Ledger 14]]="","",IF(Table1[[#This Row],[Effect 14]]="Dr.","Yes","No"))</f>
        <v/>
      </c>
      <c r="ER256" t="str">
        <f>IF(Table1[[#This Row],[Ledger 14]]="","",Table1[[#This Row],[Ledger 14]])</f>
        <v/>
      </c>
      <c r="ES256" t="str">
        <f>IF(Table1[[#This Row],[Ledger 14]]="","",IF(Table1[[#This Row],[Effect 14]]="Dr.",-Table1[[#This Row],[Amount 14]],Table1[[#This Row],[Amount 14]]))</f>
        <v/>
      </c>
      <c r="EV256" t="str">
        <f>IF(Table1[[#This Row],[Ledger 15]]="","","No")</f>
        <v/>
      </c>
      <c r="EW256" t="str">
        <f>IF(Table1[[#This Row],[Ledger 15]]="","",IF(Table1[[#This Row],[Effect 15]]="Dr.","Yes","No"))</f>
        <v/>
      </c>
      <c r="EX256" t="str">
        <f>IF(Table1[[#This Row],[Ledger 15]]="","",Table1[[#This Row],[Ledger 15]])</f>
        <v/>
      </c>
      <c r="EY256" t="str">
        <f>IF(Table1[[#This Row],[Ledger 15]]="","",IF(Table1[[#This Row],[Effect 15]]="Dr.",-Table1[[#This Row],[Amount 15]],Table1[[#This Row],[Amount 15]]))</f>
        <v/>
      </c>
      <c r="FD2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6">
        <f>IF(Table1[[#This Row],[Date]]="",0,IF(AND(Table1[[#This Row],[Date]]&gt;=$FE$2,Table1[[#This Row],[Date]]&lt;=$FE$3),0,1))</f>
        <v>0</v>
      </c>
      <c r="FF256">
        <f>IF(Table1[[#This Row],[Date]]="",0,IF(TYPE(VLOOKUP(Table1[[#This Row],[Voucher Type]],Table1[[#All],[Voucher Type Master]],1,FALSE))=16,1,0))</f>
        <v>0</v>
      </c>
      <c r="FG256">
        <f>IF(TYPE(IF(Table1[[#This Row],[Date]]="",0,IF(VLOOKUP(Table1[[#This Row],[Voucher Type]],$FY$5:$FZ$13,2,0)=Table1[[#This Row],[Effect 1]],0,1)))=16,1,0)</f>
        <v>0</v>
      </c>
      <c r="FH2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6">
        <f>IF(LEN(Table1[[#This Row],[Ledger 1]])&gt;0,IF(TYPE(VLOOKUP(Table1[[#This Row],[Ledger 1]],GZ:GZ,1,0))=16,1,0),0)</f>
        <v>0</v>
      </c>
      <c r="FJ256">
        <f>IF(LEN(Table1[[#This Row],[Ledger 2]])&gt;0,IF(TYPE(VLOOKUP(Table1[[#This Row],[Ledger 2]],GZ:GZ,1,0))=16,1,0),0)</f>
        <v>0</v>
      </c>
      <c r="FK256">
        <f>IF(LEN(Table1[[#This Row],[Ledger 3]])&gt;0,IF(TYPE(VLOOKUP(Table1[[#This Row],[Ledger 3]],GZ:GZ,1,0))=16,1,0),0)</f>
        <v>0</v>
      </c>
      <c r="FL256">
        <f>IF(LEN(Table1[[#This Row],[Ledger 4]])&gt;0,IF(TYPE(VLOOKUP(Table1[[#This Row],[Ledger 4]],GZ:GZ,1,0))=16,1,0),0)</f>
        <v>0</v>
      </c>
      <c r="FM256">
        <f>IF(LEN(Table1[[#This Row],[Ledger 5]])&gt;0,IF(TYPE(VLOOKUP(Table1[[#This Row],[Ledger 5]],GZ:GZ,1,0))=16,1,0),0)</f>
        <v>0</v>
      </c>
      <c r="FN256">
        <f>IF(LEN(Table1[[#This Row],[Ledger 6]])&gt;0,IF(TYPE(VLOOKUP(Table1[[#This Row],[Ledger 6]],$GZ:$GZ,1,0))=16,1,0),0)</f>
        <v>0</v>
      </c>
      <c r="FO256">
        <f>IF(LEN(Table1[[#This Row],[Ledger 7]])&gt;0,IF(TYPE(VLOOKUP(Table1[[#This Row],[Ledger 7]],$GZ:$GZ,1,0))=16,1,0),0)</f>
        <v>0</v>
      </c>
      <c r="FP256">
        <f>IF(LEN(Table1[[#This Row],[Ledger 8]])&gt;0,IF(TYPE(VLOOKUP(Table1[[#This Row],[Ledger 8]],$GZ:$GZ,1,0))=16,1,0),0)</f>
        <v>0</v>
      </c>
      <c r="FQ256">
        <f>IF(LEN(Table1[[#This Row],[Ledger 9]])&gt;0,IF(TYPE(VLOOKUP(Table1[[#This Row],[Ledger 9]],$GZ:$GZ,1,0))=16,1,0),0)</f>
        <v>0</v>
      </c>
      <c r="FR256">
        <f>IF(LEN(Table1[[#This Row],[Ledger 10]])&gt;0,IF(TYPE(VLOOKUP(Table1[[#This Row],[Ledger 10]],$GZ:$GZ,1,0))=16,1,0),0)</f>
        <v>0</v>
      </c>
      <c r="FS256">
        <f>IF(LEN(Table1[[#This Row],[Ledger 11]])&gt;0,IF(TYPE(VLOOKUP(Table1[[#This Row],[Ledger 11]],$GZ:$GZ,1,0))=16,1,0),0)</f>
        <v>0</v>
      </c>
      <c r="FT256">
        <f>IF(LEN(Table1[[#This Row],[Ledger 12]])&gt;0,IF(TYPE(VLOOKUP(Table1[[#This Row],[Ledger 12]],$GZ:$GZ,1,0))=16,1,0),0)</f>
        <v>0</v>
      </c>
      <c r="FU256">
        <f>IF(LEN(Table1[[#This Row],[Ledger 13]])&gt;0,IF(TYPE(VLOOKUP(Table1[[#This Row],[Ledger 13]],$GZ:$GZ,1,0))=16,1,0),0)</f>
        <v>0</v>
      </c>
      <c r="FV256">
        <f>IF(LEN(Table1[[#This Row],[Ledger 14]])&gt;0,IF(TYPE(VLOOKUP(Table1[[#This Row],[Ledger 14]],$GZ:$GZ,1,0))=16,1,0),0)</f>
        <v>0</v>
      </c>
      <c r="FW256">
        <f>IF(LEN(Table1[[#This Row],[Ledger 15]])&gt;0,IF(TYPE(VLOOKUP(Table1[[#This Row],[Ledger 15]],$GZ:$GZ,1,0))=16,1,0),0)</f>
        <v>0</v>
      </c>
    </row>
    <row r="257" spans="4:179" ht="33" customHeight="1" x14ac:dyDescent="0.45">
      <c r="D257" s="8">
        <f t="shared" si="12"/>
        <v>252</v>
      </c>
      <c r="E257" s="32"/>
      <c r="F257" s="34"/>
      <c r="G257" s="34"/>
      <c r="H257" s="34"/>
      <c r="I257" s="34"/>
      <c r="J257" s="38"/>
      <c r="K257" s="33"/>
      <c r="L257" s="36"/>
      <c r="M257" s="35"/>
      <c r="N257" s="34"/>
      <c r="O257" s="41"/>
      <c r="P257" s="35"/>
      <c r="Q257" s="34"/>
      <c r="R257" s="37"/>
      <c r="S257" s="35"/>
      <c r="T257" s="34"/>
      <c r="U257" s="37"/>
      <c r="V257" s="35"/>
      <c r="W257" s="34"/>
      <c r="X257" s="37"/>
      <c r="Y257" s="35"/>
      <c r="Z257" s="34"/>
      <c r="AA257" s="37"/>
      <c r="AB257" s="35"/>
      <c r="AC257" s="34"/>
      <c r="AD257" s="37"/>
      <c r="AE257" s="35"/>
      <c r="AF257" s="34"/>
      <c r="AG257" s="37"/>
      <c r="AH257" s="35"/>
      <c r="AI257" s="34"/>
      <c r="AJ257" s="37"/>
      <c r="AK257" s="35"/>
      <c r="AL257" s="34"/>
      <c r="AM257" s="37"/>
      <c r="AN257" s="35"/>
      <c r="AO257" s="34"/>
      <c r="AP257" s="37"/>
      <c r="AQ257" s="35"/>
      <c r="AR257" s="34"/>
      <c r="AS257" s="37"/>
      <c r="AT257" s="35"/>
      <c r="AU257" s="34"/>
      <c r="AV257" s="37"/>
      <c r="AW257" s="35"/>
      <c r="AX257" s="34"/>
      <c r="AY257" s="37"/>
      <c r="AZ257" s="35"/>
      <c r="BA257" s="34"/>
      <c r="BB257" s="37"/>
      <c r="BC2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7" s="7"/>
      <c r="BF257" t="str">
        <f>IF(Table1[[#This Row],[Date]]="","","&amp;lt;VOUCHER REMOTEID="&amp;""""&amp;$A$11&amp;$A$13&amp;ROW()&amp;""""&amp;" VCHTYPE="""&amp;F257&amp;""" ACTION="""&amp;"Create"&amp;"""&amp;gt;")</f>
        <v/>
      </c>
      <c r="BG257" t="str">
        <f>IF(Table1[[#This Row],[Date]]="","",TEXT(Table1[[#This Row],[Date]],"yyyymmdd"))</f>
        <v/>
      </c>
      <c r="BH257" t="str">
        <f>Table1[[#This Row],[Date2]]</f>
        <v/>
      </c>
      <c r="BI257" t="str">
        <f>IF(Table1[[#This Row],[Date]]="","",Table1[[#This Row],[Voucher Type]])</f>
        <v/>
      </c>
      <c r="BJ257" t="str">
        <f>IF(Table1[[#This Row],[Ref No / Invoice No]]="","",Table1[[#This Row],[Ref No / Invoice No]])</f>
        <v/>
      </c>
      <c r="BK257" t="str">
        <f>IF(Table1[[#This Row],[Voucher No]]="","",Table1[[#This Row],[Voucher No]])</f>
        <v/>
      </c>
      <c r="BL257" t="str">
        <f>IF(Table1[[#This Row],[Date]]="","",Table1[[#This Row],[Narration]])</f>
        <v/>
      </c>
      <c r="BM257" t="str">
        <f>IF(Table1[[#This Row],[Date]]="","",$A$11&amp;$A$13&amp;ROW())</f>
        <v/>
      </c>
      <c r="BN257" t="str">
        <f>IF(Table1[[#This Row],[Date]]="","",$A$13)</f>
        <v/>
      </c>
      <c r="BP257" t="str">
        <f>IF(Table1[[#This Row],[Ledger 1]]="","","No")</f>
        <v/>
      </c>
      <c r="BQ257" t="str">
        <f>IF(Table1[[#This Row],[Date]]="","",IF(Table1[[#This Row],[Effect 1]]="Dr.","Yes","No"))</f>
        <v/>
      </c>
      <c r="BR257" t="str">
        <f>IF(Table1[[#This Row],[Date]]="","",Table1[[#This Row],[Ledger 1]])</f>
        <v/>
      </c>
      <c r="BS257" t="str">
        <f>IF(Table1[[#This Row],[Date]]="","",IF(Table1[[#This Row],[Effect 1]]="Dr.",-Table1[[#This Row],[Amount 1]],Table1[[#This Row],[Amount 1]]))</f>
        <v/>
      </c>
      <c r="BV257" t="str">
        <f>IF(Table1[[#This Row],[Ledger 2]]="","","No")</f>
        <v/>
      </c>
      <c r="BW257" t="str">
        <f>IF(Table1[[#This Row],[Date]]="","",IF(Table1[[#This Row],[Effect 2]]="Dr.","Yes","No"))</f>
        <v/>
      </c>
      <c r="BX257" t="str">
        <f>IF(Table1[[#This Row],[Date]]="","",Table1[[#This Row],[Ledger 2]])</f>
        <v/>
      </c>
      <c r="BY257" t="str">
        <f>IF(Table1[[#This Row],[Date]]="","",IF(Table1[[#This Row],[Effect 2]]="Dr.",-Table1[[#This Row],[Amount 2]],Table1[[#This Row],[Amount 2]]))</f>
        <v/>
      </c>
      <c r="CB257" t="str">
        <f>IF(Table1[[#This Row],[Ledger 3]]="","","No")</f>
        <v/>
      </c>
      <c r="CC257" t="str">
        <f>IF(Table1[[#This Row],[Ledger 3]]="","",IF(Table1[[#This Row],[Effect 3]]="Dr.","Yes","No"))</f>
        <v/>
      </c>
      <c r="CD257" t="str">
        <f>IF(Table1[[#This Row],[Ledger 3]]="","",Table1[[#This Row],[Ledger 3]])</f>
        <v/>
      </c>
      <c r="CE257" t="str">
        <f>IF(Table1[[#This Row],[Ledger 3]]="","",IF(Table1[[#This Row],[Effect 3]]="Dr.",-Table1[[#This Row],[Amount 3]],Table1[[#This Row],[Amount 3]]))</f>
        <v/>
      </c>
      <c r="CH257" t="str">
        <f>IF(Table1[[#This Row],[Ledger 4]]="","","No")</f>
        <v/>
      </c>
      <c r="CI257" t="str">
        <f>IF(Table1[[#This Row],[Ledger 4]]="","",IF(Table1[[#This Row],[Effect 4]]="Dr.","Yes","No"))</f>
        <v/>
      </c>
      <c r="CJ257" t="str">
        <f>IF(Table1[[#This Row],[Ledger 4]]="","",Table1[[#This Row],[Ledger 4]])</f>
        <v/>
      </c>
      <c r="CK257" t="str">
        <f>IF(Table1[[#This Row],[Ledger 4]]="","",IF(Table1[[#This Row],[Effect 4]]="Dr.",-Table1[[#This Row],[Amount 4]],Table1[[#This Row],[Amount 4]]))</f>
        <v/>
      </c>
      <c r="CN257" t="str">
        <f>IF(Table1[[#This Row],[Ledger 5]]="","","No")</f>
        <v/>
      </c>
      <c r="CO257" t="str">
        <f>IF(Table1[[#This Row],[Ledger 5]]="","",IF(Table1[[#This Row],[Effect 5]]="Dr.","Yes","No"))</f>
        <v/>
      </c>
      <c r="CP257" t="str">
        <f>IF(Table1[[#This Row],[Ledger 5]]="","",Table1[[#This Row],[Ledger 5]])</f>
        <v/>
      </c>
      <c r="CQ257" t="str">
        <f>IF(Table1[[#This Row],[Ledger 5]]="","",IF(Table1[[#This Row],[Effect 5]]="Dr.",-Table1[[#This Row],[Amount 5]],Table1[[#This Row],[Amount 5]]))</f>
        <v/>
      </c>
      <c r="CT257" t="str">
        <f>IF(Table1[[#This Row],[Ledger 6]]="","","No")</f>
        <v/>
      </c>
      <c r="CU257" t="str">
        <f>IF(Table1[[#This Row],[Ledger 6]]="","",IF(Table1[[#This Row],[Effect 6]]="Dr.","Yes","No"))</f>
        <v/>
      </c>
      <c r="CV257" t="str">
        <f>IF(Table1[[#This Row],[Ledger 6]]="","",Table1[[#This Row],[Ledger 6]])</f>
        <v/>
      </c>
      <c r="CW257" t="str">
        <f>IF(Table1[[#This Row],[Ledger 6]]="","",IF(Table1[[#This Row],[Effect 6]]="Dr.",-Table1[[#This Row],[Amount 6]],Table1[[#This Row],[Amount 6]]))</f>
        <v/>
      </c>
      <c r="CZ257" t="str">
        <f>IF(Table1[[#This Row],[Ledger 7]]="","","No")</f>
        <v/>
      </c>
      <c r="DA257" t="str">
        <f>IF(Table1[[#This Row],[Ledger 7]]="","",IF(Table1[[#This Row],[Effect 7]]="Dr.","Yes","No"))</f>
        <v/>
      </c>
      <c r="DB257" t="str">
        <f>IF(Table1[[#This Row],[Ledger 7]]="","",Table1[[#This Row],[Ledger 7]])</f>
        <v/>
      </c>
      <c r="DC257" t="str">
        <f>IF(Table1[[#This Row],[Ledger 7]]="","",IF(Table1[[#This Row],[Effect 7]]="Dr.",-Table1[[#This Row],[Amount 7]],Table1[[#This Row],[Amount 7]]))</f>
        <v/>
      </c>
      <c r="DF257" t="str">
        <f>IF(Table1[[#This Row],[Ledger 8]]="","","No")</f>
        <v/>
      </c>
      <c r="DG257" t="str">
        <f>IF(Table1[[#This Row],[Ledger 8]]="","",IF(Table1[[#This Row],[Effect 8]]="Dr.","Yes","No"))</f>
        <v/>
      </c>
      <c r="DH257" t="str">
        <f>IF(Table1[[#This Row],[Ledger 8]]="","",Table1[[#This Row],[Ledger 8]])</f>
        <v/>
      </c>
      <c r="DI257" t="str">
        <f>IF(Table1[[#This Row],[Ledger 8]]="","",IF(Table1[[#This Row],[Effect 8]]="Dr.",-Table1[[#This Row],[Amount 8]],Table1[[#This Row],[Amount 8]]))</f>
        <v/>
      </c>
      <c r="DL257" t="str">
        <f>IF(Table1[[#This Row],[Ledger 9]]="","","No")</f>
        <v/>
      </c>
      <c r="DM257" t="str">
        <f>IF(Table1[[#This Row],[Ledger 9]]="","",IF(Table1[[#This Row],[Effect 9]]="Dr.","Yes","No"))</f>
        <v/>
      </c>
      <c r="DN257" t="str">
        <f>IF(Table1[[#This Row],[Ledger 9]]="","",Table1[[#This Row],[Ledger 9]])</f>
        <v/>
      </c>
      <c r="DO257" t="str">
        <f>IF(Table1[[#This Row],[Ledger 9]]="","",IF(Table1[[#This Row],[Effect 9]]="Dr.",-Table1[[#This Row],[Amount 9]],Table1[[#This Row],[Amount 9]]))</f>
        <v/>
      </c>
      <c r="DR257" t="str">
        <f>IF(Table1[[#This Row],[Ledger 10]]="","","No")</f>
        <v/>
      </c>
      <c r="DS257" t="str">
        <f>IF(Table1[[#This Row],[Ledger 10]]="","",IF(Table1[[#This Row],[Effect 10]]="Dr.","Yes","No"))</f>
        <v/>
      </c>
      <c r="DT257" t="str">
        <f>IF(Table1[[#This Row],[Ledger 10]]="","",Table1[[#This Row],[Ledger 10]])</f>
        <v/>
      </c>
      <c r="DU257" t="str">
        <f>IF(Table1[[#This Row],[Ledger 10]]="","",IF(Table1[[#This Row],[Effect 10]]="Dr.",-Table1[[#This Row],[Amount 10]],Table1[[#This Row],[Amount 10]]))</f>
        <v/>
      </c>
      <c r="DX257" t="str">
        <f>IF(Table1[[#This Row],[Ledger 11]]="","","No")</f>
        <v/>
      </c>
      <c r="DY257" t="str">
        <f>IF(Table1[[#This Row],[Ledger 11]]="","",IF(Table1[[#This Row],[Effect 11]]="Dr.","Yes","No"))</f>
        <v/>
      </c>
      <c r="DZ257" t="str">
        <f>IF(Table1[[#This Row],[Ledger 11]]="","",Table1[[#This Row],[Ledger 11]])</f>
        <v/>
      </c>
      <c r="EA257" t="str">
        <f>IF(Table1[[#This Row],[Ledger 11]]="","",IF(Table1[[#This Row],[Effect 11]]="Dr.",-Table1[[#This Row],[Amount 11]],Table1[[#This Row],[Amount 11]]))</f>
        <v/>
      </c>
      <c r="ED257" t="str">
        <f>IF(Table1[[#This Row],[Ledger 12]]="","","No")</f>
        <v/>
      </c>
      <c r="EE257" t="str">
        <f>IF(Table1[[#This Row],[Ledger 12]]="","",IF(Table1[[#This Row],[Effect 12]]="Dr.","Yes","No"))</f>
        <v/>
      </c>
      <c r="EF257" t="str">
        <f>IF(Table1[[#This Row],[Ledger 12]]="","",Table1[[#This Row],[Ledger 12]])</f>
        <v/>
      </c>
      <c r="EG257" t="str">
        <f>IF(Table1[[#This Row],[Ledger 12]]="","",IF(Table1[[#This Row],[Effect 12]]="Dr.",-Table1[[#This Row],[Amount 12]],Table1[[#This Row],[Amount 12]]))</f>
        <v/>
      </c>
      <c r="EJ257" t="str">
        <f>IF(Table1[[#This Row],[Ledger 13]]="","","No")</f>
        <v/>
      </c>
      <c r="EK257" t="str">
        <f>IF(Table1[[#This Row],[Ledger 13]]="","",IF(Table1[[#This Row],[Effect 13]]="Dr.","Yes","No"))</f>
        <v/>
      </c>
      <c r="EL257" t="str">
        <f>IF(Table1[[#This Row],[Ledger 13]]="","",Table1[[#This Row],[Ledger 13]])</f>
        <v/>
      </c>
      <c r="EM257" t="str">
        <f>IF(Table1[[#This Row],[Ledger 13]]="","",IF(Table1[[#This Row],[Effect 13]]="Dr.",-Table1[[#This Row],[Amount 13]],Table1[[#This Row],[Amount 13]]))</f>
        <v/>
      </c>
      <c r="EP257" t="str">
        <f>IF(Table1[[#This Row],[Ledger 14]]="","","No")</f>
        <v/>
      </c>
      <c r="EQ257" t="str">
        <f>IF(Table1[[#This Row],[Ledger 14]]="","",IF(Table1[[#This Row],[Effect 14]]="Dr.","Yes","No"))</f>
        <v/>
      </c>
      <c r="ER257" t="str">
        <f>IF(Table1[[#This Row],[Ledger 14]]="","",Table1[[#This Row],[Ledger 14]])</f>
        <v/>
      </c>
      <c r="ES257" t="str">
        <f>IF(Table1[[#This Row],[Ledger 14]]="","",IF(Table1[[#This Row],[Effect 14]]="Dr.",-Table1[[#This Row],[Amount 14]],Table1[[#This Row],[Amount 14]]))</f>
        <v/>
      </c>
      <c r="EV257" t="str">
        <f>IF(Table1[[#This Row],[Ledger 15]]="","","No")</f>
        <v/>
      </c>
      <c r="EW257" t="str">
        <f>IF(Table1[[#This Row],[Ledger 15]]="","",IF(Table1[[#This Row],[Effect 15]]="Dr.","Yes","No"))</f>
        <v/>
      </c>
      <c r="EX257" t="str">
        <f>IF(Table1[[#This Row],[Ledger 15]]="","",Table1[[#This Row],[Ledger 15]])</f>
        <v/>
      </c>
      <c r="EY257" t="str">
        <f>IF(Table1[[#This Row],[Ledger 15]]="","",IF(Table1[[#This Row],[Effect 15]]="Dr.",-Table1[[#This Row],[Amount 15]],Table1[[#This Row],[Amount 15]]))</f>
        <v/>
      </c>
      <c r="FD2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7">
        <f>IF(Table1[[#This Row],[Date]]="",0,IF(AND(Table1[[#This Row],[Date]]&gt;=$FE$2,Table1[[#This Row],[Date]]&lt;=$FE$3),0,1))</f>
        <v>0</v>
      </c>
      <c r="FF257">
        <f>IF(Table1[[#This Row],[Date]]="",0,IF(TYPE(VLOOKUP(Table1[[#This Row],[Voucher Type]],Table1[[#All],[Voucher Type Master]],1,FALSE))=16,1,0))</f>
        <v>0</v>
      </c>
      <c r="FG257">
        <f>IF(TYPE(IF(Table1[[#This Row],[Date]]="",0,IF(VLOOKUP(Table1[[#This Row],[Voucher Type]],$FY$5:$FZ$13,2,0)=Table1[[#This Row],[Effect 1]],0,1)))=16,1,0)</f>
        <v>0</v>
      </c>
      <c r="FH2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7">
        <f>IF(LEN(Table1[[#This Row],[Ledger 1]])&gt;0,IF(TYPE(VLOOKUP(Table1[[#This Row],[Ledger 1]],GZ:GZ,1,0))=16,1,0),0)</f>
        <v>0</v>
      </c>
      <c r="FJ257">
        <f>IF(LEN(Table1[[#This Row],[Ledger 2]])&gt;0,IF(TYPE(VLOOKUP(Table1[[#This Row],[Ledger 2]],GZ:GZ,1,0))=16,1,0),0)</f>
        <v>0</v>
      </c>
      <c r="FK257">
        <f>IF(LEN(Table1[[#This Row],[Ledger 3]])&gt;0,IF(TYPE(VLOOKUP(Table1[[#This Row],[Ledger 3]],GZ:GZ,1,0))=16,1,0),0)</f>
        <v>0</v>
      </c>
      <c r="FL257">
        <f>IF(LEN(Table1[[#This Row],[Ledger 4]])&gt;0,IF(TYPE(VLOOKUP(Table1[[#This Row],[Ledger 4]],GZ:GZ,1,0))=16,1,0),0)</f>
        <v>0</v>
      </c>
      <c r="FM257">
        <f>IF(LEN(Table1[[#This Row],[Ledger 5]])&gt;0,IF(TYPE(VLOOKUP(Table1[[#This Row],[Ledger 5]],GZ:GZ,1,0))=16,1,0),0)</f>
        <v>0</v>
      </c>
      <c r="FN257">
        <f>IF(LEN(Table1[[#This Row],[Ledger 6]])&gt;0,IF(TYPE(VLOOKUP(Table1[[#This Row],[Ledger 6]],$GZ:$GZ,1,0))=16,1,0),0)</f>
        <v>0</v>
      </c>
      <c r="FO257">
        <f>IF(LEN(Table1[[#This Row],[Ledger 7]])&gt;0,IF(TYPE(VLOOKUP(Table1[[#This Row],[Ledger 7]],$GZ:$GZ,1,0))=16,1,0),0)</f>
        <v>0</v>
      </c>
      <c r="FP257">
        <f>IF(LEN(Table1[[#This Row],[Ledger 8]])&gt;0,IF(TYPE(VLOOKUP(Table1[[#This Row],[Ledger 8]],$GZ:$GZ,1,0))=16,1,0),0)</f>
        <v>0</v>
      </c>
      <c r="FQ257">
        <f>IF(LEN(Table1[[#This Row],[Ledger 9]])&gt;0,IF(TYPE(VLOOKUP(Table1[[#This Row],[Ledger 9]],$GZ:$GZ,1,0))=16,1,0),0)</f>
        <v>0</v>
      </c>
      <c r="FR257">
        <f>IF(LEN(Table1[[#This Row],[Ledger 10]])&gt;0,IF(TYPE(VLOOKUP(Table1[[#This Row],[Ledger 10]],$GZ:$GZ,1,0))=16,1,0),0)</f>
        <v>0</v>
      </c>
      <c r="FS257">
        <f>IF(LEN(Table1[[#This Row],[Ledger 11]])&gt;0,IF(TYPE(VLOOKUP(Table1[[#This Row],[Ledger 11]],$GZ:$GZ,1,0))=16,1,0),0)</f>
        <v>0</v>
      </c>
      <c r="FT257">
        <f>IF(LEN(Table1[[#This Row],[Ledger 12]])&gt;0,IF(TYPE(VLOOKUP(Table1[[#This Row],[Ledger 12]],$GZ:$GZ,1,0))=16,1,0),0)</f>
        <v>0</v>
      </c>
      <c r="FU257">
        <f>IF(LEN(Table1[[#This Row],[Ledger 13]])&gt;0,IF(TYPE(VLOOKUP(Table1[[#This Row],[Ledger 13]],$GZ:$GZ,1,0))=16,1,0),0)</f>
        <v>0</v>
      </c>
      <c r="FV257">
        <f>IF(LEN(Table1[[#This Row],[Ledger 14]])&gt;0,IF(TYPE(VLOOKUP(Table1[[#This Row],[Ledger 14]],$GZ:$GZ,1,0))=16,1,0),0)</f>
        <v>0</v>
      </c>
      <c r="FW257">
        <f>IF(LEN(Table1[[#This Row],[Ledger 15]])&gt;0,IF(TYPE(VLOOKUP(Table1[[#This Row],[Ledger 15]],$GZ:$GZ,1,0))=16,1,0),0)</f>
        <v>0</v>
      </c>
    </row>
    <row r="258" spans="4:179" ht="33" customHeight="1" x14ac:dyDescent="0.45">
      <c r="D258" s="8">
        <f t="shared" si="12"/>
        <v>253</v>
      </c>
      <c r="E258" s="32"/>
      <c r="F258" s="34"/>
      <c r="G258" s="34"/>
      <c r="H258" s="34"/>
      <c r="I258" s="34"/>
      <c r="J258" s="38"/>
      <c r="K258" s="33"/>
      <c r="L258" s="36"/>
      <c r="M258" s="35"/>
      <c r="N258" s="34"/>
      <c r="O258" s="41"/>
      <c r="P258" s="35"/>
      <c r="Q258" s="34"/>
      <c r="R258" s="37"/>
      <c r="S258" s="35"/>
      <c r="T258" s="34"/>
      <c r="U258" s="37"/>
      <c r="V258" s="35"/>
      <c r="W258" s="34"/>
      <c r="X258" s="37"/>
      <c r="Y258" s="35"/>
      <c r="Z258" s="34"/>
      <c r="AA258" s="37"/>
      <c r="AB258" s="35"/>
      <c r="AC258" s="34"/>
      <c r="AD258" s="37"/>
      <c r="AE258" s="35"/>
      <c r="AF258" s="34"/>
      <c r="AG258" s="37"/>
      <c r="AH258" s="35"/>
      <c r="AI258" s="34"/>
      <c r="AJ258" s="37"/>
      <c r="AK258" s="35"/>
      <c r="AL258" s="34"/>
      <c r="AM258" s="37"/>
      <c r="AN258" s="35"/>
      <c r="AO258" s="34"/>
      <c r="AP258" s="37"/>
      <c r="AQ258" s="35"/>
      <c r="AR258" s="34"/>
      <c r="AS258" s="37"/>
      <c r="AT258" s="35"/>
      <c r="AU258" s="34"/>
      <c r="AV258" s="37"/>
      <c r="AW258" s="35"/>
      <c r="AX258" s="34"/>
      <c r="AY258" s="37"/>
      <c r="AZ258" s="35"/>
      <c r="BA258" s="34"/>
      <c r="BB258" s="37"/>
      <c r="BC2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8" s="7"/>
      <c r="BF258" t="str">
        <f>IF(Table1[[#This Row],[Date]]="","","&amp;lt;VOUCHER REMOTEID="&amp;""""&amp;$A$11&amp;$A$13&amp;ROW()&amp;""""&amp;" VCHTYPE="""&amp;F258&amp;""" ACTION="""&amp;"Create"&amp;"""&amp;gt;")</f>
        <v/>
      </c>
      <c r="BG258" t="str">
        <f>IF(Table1[[#This Row],[Date]]="","",TEXT(Table1[[#This Row],[Date]],"yyyymmdd"))</f>
        <v/>
      </c>
      <c r="BH258" t="str">
        <f>Table1[[#This Row],[Date2]]</f>
        <v/>
      </c>
      <c r="BI258" t="str">
        <f>IF(Table1[[#This Row],[Date]]="","",Table1[[#This Row],[Voucher Type]])</f>
        <v/>
      </c>
      <c r="BJ258" t="str">
        <f>IF(Table1[[#This Row],[Ref No / Invoice No]]="","",Table1[[#This Row],[Ref No / Invoice No]])</f>
        <v/>
      </c>
      <c r="BK258" t="str">
        <f>IF(Table1[[#This Row],[Voucher No]]="","",Table1[[#This Row],[Voucher No]])</f>
        <v/>
      </c>
      <c r="BL258" t="str">
        <f>IF(Table1[[#This Row],[Date]]="","",Table1[[#This Row],[Narration]])</f>
        <v/>
      </c>
      <c r="BM258" t="str">
        <f>IF(Table1[[#This Row],[Date]]="","",$A$11&amp;$A$13&amp;ROW())</f>
        <v/>
      </c>
      <c r="BN258" t="str">
        <f>IF(Table1[[#This Row],[Date]]="","",$A$13)</f>
        <v/>
      </c>
      <c r="BP258" t="str">
        <f>IF(Table1[[#This Row],[Ledger 1]]="","","No")</f>
        <v/>
      </c>
      <c r="BQ258" t="str">
        <f>IF(Table1[[#This Row],[Date]]="","",IF(Table1[[#This Row],[Effect 1]]="Dr.","Yes","No"))</f>
        <v/>
      </c>
      <c r="BR258" t="str">
        <f>IF(Table1[[#This Row],[Date]]="","",Table1[[#This Row],[Ledger 1]])</f>
        <v/>
      </c>
      <c r="BS258" t="str">
        <f>IF(Table1[[#This Row],[Date]]="","",IF(Table1[[#This Row],[Effect 1]]="Dr.",-Table1[[#This Row],[Amount 1]],Table1[[#This Row],[Amount 1]]))</f>
        <v/>
      </c>
      <c r="BV258" t="str">
        <f>IF(Table1[[#This Row],[Ledger 2]]="","","No")</f>
        <v/>
      </c>
      <c r="BW258" t="str">
        <f>IF(Table1[[#This Row],[Date]]="","",IF(Table1[[#This Row],[Effect 2]]="Dr.","Yes","No"))</f>
        <v/>
      </c>
      <c r="BX258" t="str">
        <f>IF(Table1[[#This Row],[Date]]="","",Table1[[#This Row],[Ledger 2]])</f>
        <v/>
      </c>
      <c r="BY258" t="str">
        <f>IF(Table1[[#This Row],[Date]]="","",IF(Table1[[#This Row],[Effect 2]]="Dr.",-Table1[[#This Row],[Amount 2]],Table1[[#This Row],[Amount 2]]))</f>
        <v/>
      </c>
      <c r="CB258" t="str">
        <f>IF(Table1[[#This Row],[Ledger 3]]="","","No")</f>
        <v/>
      </c>
      <c r="CC258" t="str">
        <f>IF(Table1[[#This Row],[Ledger 3]]="","",IF(Table1[[#This Row],[Effect 3]]="Dr.","Yes","No"))</f>
        <v/>
      </c>
      <c r="CD258" t="str">
        <f>IF(Table1[[#This Row],[Ledger 3]]="","",Table1[[#This Row],[Ledger 3]])</f>
        <v/>
      </c>
      <c r="CE258" t="str">
        <f>IF(Table1[[#This Row],[Ledger 3]]="","",IF(Table1[[#This Row],[Effect 3]]="Dr.",-Table1[[#This Row],[Amount 3]],Table1[[#This Row],[Amount 3]]))</f>
        <v/>
      </c>
      <c r="CH258" t="str">
        <f>IF(Table1[[#This Row],[Ledger 4]]="","","No")</f>
        <v/>
      </c>
      <c r="CI258" t="str">
        <f>IF(Table1[[#This Row],[Ledger 4]]="","",IF(Table1[[#This Row],[Effect 4]]="Dr.","Yes","No"))</f>
        <v/>
      </c>
      <c r="CJ258" t="str">
        <f>IF(Table1[[#This Row],[Ledger 4]]="","",Table1[[#This Row],[Ledger 4]])</f>
        <v/>
      </c>
      <c r="CK258" t="str">
        <f>IF(Table1[[#This Row],[Ledger 4]]="","",IF(Table1[[#This Row],[Effect 4]]="Dr.",-Table1[[#This Row],[Amount 4]],Table1[[#This Row],[Amount 4]]))</f>
        <v/>
      </c>
      <c r="CN258" t="str">
        <f>IF(Table1[[#This Row],[Ledger 5]]="","","No")</f>
        <v/>
      </c>
      <c r="CO258" t="str">
        <f>IF(Table1[[#This Row],[Ledger 5]]="","",IF(Table1[[#This Row],[Effect 5]]="Dr.","Yes","No"))</f>
        <v/>
      </c>
      <c r="CP258" t="str">
        <f>IF(Table1[[#This Row],[Ledger 5]]="","",Table1[[#This Row],[Ledger 5]])</f>
        <v/>
      </c>
      <c r="CQ258" t="str">
        <f>IF(Table1[[#This Row],[Ledger 5]]="","",IF(Table1[[#This Row],[Effect 5]]="Dr.",-Table1[[#This Row],[Amount 5]],Table1[[#This Row],[Amount 5]]))</f>
        <v/>
      </c>
      <c r="CT258" t="str">
        <f>IF(Table1[[#This Row],[Ledger 6]]="","","No")</f>
        <v/>
      </c>
      <c r="CU258" t="str">
        <f>IF(Table1[[#This Row],[Ledger 6]]="","",IF(Table1[[#This Row],[Effect 6]]="Dr.","Yes","No"))</f>
        <v/>
      </c>
      <c r="CV258" t="str">
        <f>IF(Table1[[#This Row],[Ledger 6]]="","",Table1[[#This Row],[Ledger 6]])</f>
        <v/>
      </c>
      <c r="CW258" t="str">
        <f>IF(Table1[[#This Row],[Ledger 6]]="","",IF(Table1[[#This Row],[Effect 6]]="Dr.",-Table1[[#This Row],[Amount 6]],Table1[[#This Row],[Amount 6]]))</f>
        <v/>
      </c>
      <c r="CZ258" t="str">
        <f>IF(Table1[[#This Row],[Ledger 7]]="","","No")</f>
        <v/>
      </c>
      <c r="DA258" t="str">
        <f>IF(Table1[[#This Row],[Ledger 7]]="","",IF(Table1[[#This Row],[Effect 7]]="Dr.","Yes","No"))</f>
        <v/>
      </c>
      <c r="DB258" t="str">
        <f>IF(Table1[[#This Row],[Ledger 7]]="","",Table1[[#This Row],[Ledger 7]])</f>
        <v/>
      </c>
      <c r="DC258" t="str">
        <f>IF(Table1[[#This Row],[Ledger 7]]="","",IF(Table1[[#This Row],[Effect 7]]="Dr.",-Table1[[#This Row],[Amount 7]],Table1[[#This Row],[Amount 7]]))</f>
        <v/>
      </c>
      <c r="DF258" t="str">
        <f>IF(Table1[[#This Row],[Ledger 8]]="","","No")</f>
        <v/>
      </c>
      <c r="DG258" t="str">
        <f>IF(Table1[[#This Row],[Ledger 8]]="","",IF(Table1[[#This Row],[Effect 8]]="Dr.","Yes","No"))</f>
        <v/>
      </c>
      <c r="DH258" t="str">
        <f>IF(Table1[[#This Row],[Ledger 8]]="","",Table1[[#This Row],[Ledger 8]])</f>
        <v/>
      </c>
      <c r="DI258" t="str">
        <f>IF(Table1[[#This Row],[Ledger 8]]="","",IF(Table1[[#This Row],[Effect 8]]="Dr.",-Table1[[#This Row],[Amount 8]],Table1[[#This Row],[Amount 8]]))</f>
        <v/>
      </c>
      <c r="DL258" t="str">
        <f>IF(Table1[[#This Row],[Ledger 9]]="","","No")</f>
        <v/>
      </c>
      <c r="DM258" t="str">
        <f>IF(Table1[[#This Row],[Ledger 9]]="","",IF(Table1[[#This Row],[Effect 9]]="Dr.","Yes","No"))</f>
        <v/>
      </c>
      <c r="DN258" t="str">
        <f>IF(Table1[[#This Row],[Ledger 9]]="","",Table1[[#This Row],[Ledger 9]])</f>
        <v/>
      </c>
      <c r="DO258" t="str">
        <f>IF(Table1[[#This Row],[Ledger 9]]="","",IF(Table1[[#This Row],[Effect 9]]="Dr.",-Table1[[#This Row],[Amount 9]],Table1[[#This Row],[Amount 9]]))</f>
        <v/>
      </c>
      <c r="DR258" t="str">
        <f>IF(Table1[[#This Row],[Ledger 10]]="","","No")</f>
        <v/>
      </c>
      <c r="DS258" t="str">
        <f>IF(Table1[[#This Row],[Ledger 10]]="","",IF(Table1[[#This Row],[Effect 10]]="Dr.","Yes","No"))</f>
        <v/>
      </c>
      <c r="DT258" t="str">
        <f>IF(Table1[[#This Row],[Ledger 10]]="","",Table1[[#This Row],[Ledger 10]])</f>
        <v/>
      </c>
      <c r="DU258" t="str">
        <f>IF(Table1[[#This Row],[Ledger 10]]="","",IF(Table1[[#This Row],[Effect 10]]="Dr.",-Table1[[#This Row],[Amount 10]],Table1[[#This Row],[Amount 10]]))</f>
        <v/>
      </c>
      <c r="DX258" t="str">
        <f>IF(Table1[[#This Row],[Ledger 11]]="","","No")</f>
        <v/>
      </c>
      <c r="DY258" t="str">
        <f>IF(Table1[[#This Row],[Ledger 11]]="","",IF(Table1[[#This Row],[Effect 11]]="Dr.","Yes","No"))</f>
        <v/>
      </c>
      <c r="DZ258" t="str">
        <f>IF(Table1[[#This Row],[Ledger 11]]="","",Table1[[#This Row],[Ledger 11]])</f>
        <v/>
      </c>
      <c r="EA258" t="str">
        <f>IF(Table1[[#This Row],[Ledger 11]]="","",IF(Table1[[#This Row],[Effect 11]]="Dr.",-Table1[[#This Row],[Amount 11]],Table1[[#This Row],[Amount 11]]))</f>
        <v/>
      </c>
      <c r="ED258" t="str">
        <f>IF(Table1[[#This Row],[Ledger 12]]="","","No")</f>
        <v/>
      </c>
      <c r="EE258" t="str">
        <f>IF(Table1[[#This Row],[Ledger 12]]="","",IF(Table1[[#This Row],[Effect 12]]="Dr.","Yes","No"))</f>
        <v/>
      </c>
      <c r="EF258" t="str">
        <f>IF(Table1[[#This Row],[Ledger 12]]="","",Table1[[#This Row],[Ledger 12]])</f>
        <v/>
      </c>
      <c r="EG258" t="str">
        <f>IF(Table1[[#This Row],[Ledger 12]]="","",IF(Table1[[#This Row],[Effect 12]]="Dr.",-Table1[[#This Row],[Amount 12]],Table1[[#This Row],[Amount 12]]))</f>
        <v/>
      </c>
      <c r="EJ258" t="str">
        <f>IF(Table1[[#This Row],[Ledger 13]]="","","No")</f>
        <v/>
      </c>
      <c r="EK258" t="str">
        <f>IF(Table1[[#This Row],[Ledger 13]]="","",IF(Table1[[#This Row],[Effect 13]]="Dr.","Yes","No"))</f>
        <v/>
      </c>
      <c r="EL258" t="str">
        <f>IF(Table1[[#This Row],[Ledger 13]]="","",Table1[[#This Row],[Ledger 13]])</f>
        <v/>
      </c>
      <c r="EM258" t="str">
        <f>IF(Table1[[#This Row],[Ledger 13]]="","",IF(Table1[[#This Row],[Effect 13]]="Dr.",-Table1[[#This Row],[Amount 13]],Table1[[#This Row],[Amount 13]]))</f>
        <v/>
      </c>
      <c r="EP258" t="str">
        <f>IF(Table1[[#This Row],[Ledger 14]]="","","No")</f>
        <v/>
      </c>
      <c r="EQ258" t="str">
        <f>IF(Table1[[#This Row],[Ledger 14]]="","",IF(Table1[[#This Row],[Effect 14]]="Dr.","Yes","No"))</f>
        <v/>
      </c>
      <c r="ER258" t="str">
        <f>IF(Table1[[#This Row],[Ledger 14]]="","",Table1[[#This Row],[Ledger 14]])</f>
        <v/>
      </c>
      <c r="ES258" t="str">
        <f>IF(Table1[[#This Row],[Ledger 14]]="","",IF(Table1[[#This Row],[Effect 14]]="Dr.",-Table1[[#This Row],[Amount 14]],Table1[[#This Row],[Amount 14]]))</f>
        <v/>
      </c>
      <c r="EV258" t="str">
        <f>IF(Table1[[#This Row],[Ledger 15]]="","","No")</f>
        <v/>
      </c>
      <c r="EW258" t="str">
        <f>IF(Table1[[#This Row],[Ledger 15]]="","",IF(Table1[[#This Row],[Effect 15]]="Dr.","Yes","No"))</f>
        <v/>
      </c>
      <c r="EX258" t="str">
        <f>IF(Table1[[#This Row],[Ledger 15]]="","",Table1[[#This Row],[Ledger 15]])</f>
        <v/>
      </c>
      <c r="EY258" t="str">
        <f>IF(Table1[[#This Row],[Ledger 15]]="","",IF(Table1[[#This Row],[Effect 15]]="Dr.",-Table1[[#This Row],[Amount 15]],Table1[[#This Row],[Amount 15]]))</f>
        <v/>
      </c>
      <c r="FD2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8">
        <f>IF(Table1[[#This Row],[Date]]="",0,IF(AND(Table1[[#This Row],[Date]]&gt;=$FE$2,Table1[[#This Row],[Date]]&lt;=$FE$3),0,1))</f>
        <v>0</v>
      </c>
      <c r="FF258">
        <f>IF(Table1[[#This Row],[Date]]="",0,IF(TYPE(VLOOKUP(Table1[[#This Row],[Voucher Type]],Table1[[#All],[Voucher Type Master]],1,FALSE))=16,1,0))</f>
        <v>0</v>
      </c>
      <c r="FG258">
        <f>IF(TYPE(IF(Table1[[#This Row],[Date]]="",0,IF(VLOOKUP(Table1[[#This Row],[Voucher Type]],$FY$5:$FZ$13,2,0)=Table1[[#This Row],[Effect 1]],0,1)))=16,1,0)</f>
        <v>0</v>
      </c>
      <c r="FH2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8">
        <f>IF(LEN(Table1[[#This Row],[Ledger 1]])&gt;0,IF(TYPE(VLOOKUP(Table1[[#This Row],[Ledger 1]],GZ:GZ,1,0))=16,1,0),0)</f>
        <v>0</v>
      </c>
      <c r="FJ258">
        <f>IF(LEN(Table1[[#This Row],[Ledger 2]])&gt;0,IF(TYPE(VLOOKUP(Table1[[#This Row],[Ledger 2]],GZ:GZ,1,0))=16,1,0),0)</f>
        <v>0</v>
      </c>
      <c r="FK258">
        <f>IF(LEN(Table1[[#This Row],[Ledger 3]])&gt;0,IF(TYPE(VLOOKUP(Table1[[#This Row],[Ledger 3]],GZ:GZ,1,0))=16,1,0),0)</f>
        <v>0</v>
      </c>
      <c r="FL258">
        <f>IF(LEN(Table1[[#This Row],[Ledger 4]])&gt;0,IF(TYPE(VLOOKUP(Table1[[#This Row],[Ledger 4]],GZ:GZ,1,0))=16,1,0),0)</f>
        <v>0</v>
      </c>
      <c r="FM258">
        <f>IF(LEN(Table1[[#This Row],[Ledger 5]])&gt;0,IF(TYPE(VLOOKUP(Table1[[#This Row],[Ledger 5]],GZ:GZ,1,0))=16,1,0),0)</f>
        <v>0</v>
      </c>
      <c r="FN258">
        <f>IF(LEN(Table1[[#This Row],[Ledger 6]])&gt;0,IF(TYPE(VLOOKUP(Table1[[#This Row],[Ledger 6]],$GZ:$GZ,1,0))=16,1,0),0)</f>
        <v>0</v>
      </c>
      <c r="FO258">
        <f>IF(LEN(Table1[[#This Row],[Ledger 7]])&gt;0,IF(TYPE(VLOOKUP(Table1[[#This Row],[Ledger 7]],$GZ:$GZ,1,0))=16,1,0),0)</f>
        <v>0</v>
      </c>
      <c r="FP258">
        <f>IF(LEN(Table1[[#This Row],[Ledger 8]])&gt;0,IF(TYPE(VLOOKUP(Table1[[#This Row],[Ledger 8]],$GZ:$GZ,1,0))=16,1,0),0)</f>
        <v>0</v>
      </c>
      <c r="FQ258">
        <f>IF(LEN(Table1[[#This Row],[Ledger 9]])&gt;0,IF(TYPE(VLOOKUP(Table1[[#This Row],[Ledger 9]],$GZ:$GZ,1,0))=16,1,0),0)</f>
        <v>0</v>
      </c>
      <c r="FR258">
        <f>IF(LEN(Table1[[#This Row],[Ledger 10]])&gt;0,IF(TYPE(VLOOKUP(Table1[[#This Row],[Ledger 10]],$GZ:$GZ,1,0))=16,1,0),0)</f>
        <v>0</v>
      </c>
      <c r="FS258">
        <f>IF(LEN(Table1[[#This Row],[Ledger 11]])&gt;0,IF(TYPE(VLOOKUP(Table1[[#This Row],[Ledger 11]],$GZ:$GZ,1,0))=16,1,0),0)</f>
        <v>0</v>
      </c>
      <c r="FT258">
        <f>IF(LEN(Table1[[#This Row],[Ledger 12]])&gt;0,IF(TYPE(VLOOKUP(Table1[[#This Row],[Ledger 12]],$GZ:$GZ,1,0))=16,1,0),0)</f>
        <v>0</v>
      </c>
      <c r="FU258">
        <f>IF(LEN(Table1[[#This Row],[Ledger 13]])&gt;0,IF(TYPE(VLOOKUP(Table1[[#This Row],[Ledger 13]],$GZ:$GZ,1,0))=16,1,0),0)</f>
        <v>0</v>
      </c>
      <c r="FV258">
        <f>IF(LEN(Table1[[#This Row],[Ledger 14]])&gt;0,IF(TYPE(VLOOKUP(Table1[[#This Row],[Ledger 14]],$GZ:$GZ,1,0))=16,1,0),0)</f>
        <v>0</v>
      </c>
      <c r="FW258">
        <f>IF(LEN(Table1[[#This Row],[Ledger 15]])&gt;0,IF(TYPE(VLOOKUP(Table1[[#This Row],[Ledger 15]],$GZ:$GZ,1,0))=16,1,0),0)</f>
        <v>0</v>
      </c>
    </row>
    <row r="259" spans="4:179" ht="33" customHeight="1" x14ac:dyDescent="0.45">
      <c r="D259" s="8">
        <f t="shared" si="12"/>
        <v>254</v>
      </c>
      <c r="E259" s="32"/>
      <c r="F259" s="34"/>
      <c r="G259" s="34"/>
      <c r="H259" s="34"/>
      <c r="I259" s="34"/>
      <c r="J259" s="38"/>
      <c r="K259" s="33"/>
      <c r="L259" s="36"/>
      <c r="M259" s="35"/>
      <c r="N259" s="34"/>
      <c r="O259" s="41"/>
      <c r="P259" s="35"/>
      <c r="Q259" s="34"/>
      <c r="R259" s="37"/>
      <c r="S259" s="35"/>
      <c r="T259" s="34"/>
      <c r="U259" s="37"/>
      <c r="V259" s="35"/>
      <c r="W259" s="34"/>
      <c r="X259" s="37"/>
      <c r="Y259" s="35"/>
      <c r="Z259" s="34"/>
      <c r="AA259" s="37"/>
      <c r="AB259" s="35"/>
      <c r="AC259" s="34"/>
      <c r="AD259" s="37"/>
      <c r="AE259" s="35"/>
      <c r="AF259" s="34"/>
      <c r="AG259" s="37"/>
      <c r="AH259" s="35"/>
      <c r="AI259" s="34"/>
      <c r="AJ259" s="37"/>
      <c r="AK259" s="35"/>
      <c r="AL259" s="34"/>
      <c r="AM259" s="37"/>
      <c r="AN259" s="35"/>
      <c r="AO259" s="34"/>
      <c r="AP259" s="37"/>
      <c r="AQ259" s="35"/>
      <c r="AR259" s="34"/>
      <c r="AS259" s="37"/>
      <c r="AT259" s="35"/>
      <c r="AU259" s="34"/>
      <c r="AV259" s="37"/>
      <c r="AW259" s="35"/>
      <c r="AX259" s="34"/>
      <c r="AY259" s="37"/>
      <c r="AZ259" s="35"/>
      <c r="BA259" s="34"/>
      <c r="BB259" s="37"/>
      <c r="BC2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59" s="7"/>
      <c r="BF259" t="str">
        <f>IF(Table1[[#This Row],[Date]]="","","&amp;lt;VOUCHER REMOTEID="&amp;""""&amp;$A$11&amp;$A$13&amp;ROW()&amp;""""&amp;" VCHTYPE="""&amp;F259&amp;""" ACTION="""&amp;"Create"&amp;"""&amp;gt;")</f>
        <v/>
      </c>
      <c r="BG259" t="str">
        <f>IF(Table1[[#This Row],[Date]]="","",TEXT(Table1[[#This Row],[Date]],"yyyymmdd"))</f>
        <v/>
      </c>
      <c r="BH259" t="str">
        <f>Table1[[#This Row],[Date2]]</f>
        <v/>
      </c>
      <c r="BI259" t="str">
        <f>IF(Table1[[#This Row],[Date]]="","",Table1[[#This Row],[Voucher Type]])</f>
        <v/>
      </c>
      <c r="BJ259" t="str">
        <f>IF(Table1[[#This Row],[Ref No / Invoice No]]="","",Table1[[#This Row],[Ref No / Invoice No]])</f>
        <v/>
      </c>
      <c r="BK259" t="str">
        <f>IF(Table1[[#This Row],[Voucher No]]="","",Table1[[#This Row],[Voucher No]])</f>
        <v/>
      </c>
      <c r="BL259" t="str">
        <f>IF(Table1[[#This Row],[Date]]="","",Table1[[#This Row],[Narration]])</f>
        <v/>
      </c>
      <c r="BM259" t="str">
        <f>IF(Table1[[#This Row],[Date]]="","",$A$11&amp;$A$13&amp;ROW())</f>
        <v/>
      </c>
      <c r="BN259" t="str">
        <f>IF(Table1[[#This Row],[Date]]="","",$A$13)</f>
        <v/>
      </c>
      <c r="BP259" t="str">
        <f>IF(Table1[[#This Row],[Ledger 1]]="","","No")</f>
        <v/>
      </c>
      <c r="BQ259" t="str">
        <f>IF(Table1[[#This Row],[Date]]="","",IF(Table1[[#This Row],[Effect 1]]="Dr.","Yes","No"))</f>
        <v/>
      </c>
      <c r="BR259" t="str">
        <f>IF(Table1[[#This Row],[Date]]="","",Table1[[#This Row],[Ledger 1]])</f>
        <v/>
      </c>
      <c r="BS259" t="str">
        <f>IF(Table1[[#This Row],[Date]]="","",IF(Table1[[#This Row],[Effect 1]]="Dr.",-Table1[[#This Row],[Amount 1]],Table1[[#This Row],[Amount 1]]))</f>
        <v/>
      </c>
      <c r="BV259" t="str">
        <f>IF(Table1[[#This Row],[Ledger 2]]="","","No")</f>
        <v/>
      </c>
      <c r="BW259" t="str">
        <f>IF(Table1[[#This Row],[Date]]="","",IF(Table1[[#This Row],[Effect 2]]="Dr.","Yes","No"))</f>
        <v/>
      </c>
      <c r="BX259" t="str">
        <f>IF(Table1[[#This Row],[Date]]="","",Table1[[#This Row],[Ledger 2]])</f>
        <v/>
      </c>
      <c r="BY259" t="str">
        <f>IF(Table1[[#This Row],[Date]]="","",IF(Table1[[#This Row],[Effect 2]]="Dr.",-Table1[[#This Row],[Amount 2]],Table1[[#This Row],[Amount 2]]))</f>
        <v/>
      </c>
      <c r="CB259" t="str">
        <f>IF(Table1[[#This Row],[Ledger 3]]="","","No")</f>
        <v/>
      </c>
      <c r="CC259" t="str">
        <f>IF(Table1[[#This Row],[Ledger 3]]="","",IF(Table1[[#This Row],[Effect 3]]="Dr.","Yes","No"))</f>
        <v/>
      </c>
      <c r="CD259" t="str">
        <f>IF(Table1[[#This Row],[Ledger 3]]="","",Table1[[#This Row],[Ledger 3]])</f>
        <v/>
      </c>
      <c r="CE259" t="str">
        <f>IF(Table1[[#This Row],[Ledger 3]]="","",IF(Table1[[#This Row],[Effect 3]]="Dr.",-Table1[[#This Row],[Amount 3]],Table1[[#This Row],[Amount 3]]))</f>
        <v/>
      </c>
      <c r="CH259" t="str">
        <f>IF(Table1[[#This Row],[Ledger 4]]="","","No")</f>
        <v/>
      </c>
      <c r="CI259" t="str">
        <f>IF(Table1[[#This Row],[Ledger 4]]="","",IF(Table1[[#This Row],[Effect 4]]="Dr.","Yes","No"))</f>
        <v/>
      </c>
      <c r="CJ259" t="str">
        <f>IF(Table1[[#This Row],[Ledger 4]]="","",Table1[[#This Row],[Ledger 4]])</f>
        <v/>
      </c>
      <c r="CK259" t="str">
        <f>IF(Table1[[#This Row],[Ledger 4]]="","",IF(Table1[[#This Row],[Effect 4]]="Dr.",-Table1[[#This Row],[Amount 4]],Table1[[#This Row],[Amount 4]]))</f>
        <v/>
      </c>
      <c r="CN259" t="str">
        <f>IF(Table1[[#This Row],[Ledger 5]]="","","No")</f>
        <v/>
      </c>
      <c r="CO259" t="str">
        <f>IF(Table1[[#This Row],[Ledger 5]]="","",IF(Table1[[#This Row],[Effect 5]]="Dr.","Yes","No"))</f>
        <v/>
      </c>
      <c r="CP259" t="str">
        <f>IF(Table1[[#This Row],[Ledger 5]]="","",Table1[[#This Row],[Ledger 5]])</f>
        <v/>
      </c>
      <c r="CQ259" t="str">
        <f>IF(Table1[[#This Row],[Ledger 5]]="","",IF(Table1[[#This Row],[Effect 5]]="Dr.",-Table1[[#This Row],[Amount 5]],Table1[[#This Row],[Amount 5]]))</f>
        <v/>
      </c>
      <c r="CT259" t="str">
        <f>IF(Table1[[#This Row],[Ledger 6]]="","","No")</f>
        <v/>
      </c>
      <c r="CU259" t="str">
        <f>IF(Table1[[#This Row],[Ledger 6]]="","",IF(Table1[[#This Row],[Effect 6]]="Dr.","Yes","No"))</f>
        <v/>
      </c>
      <c r="CV259" t="str">
        <f>IF(Table1[[#This Row],[Ledger 6]]="","",Table1[[#This Row],[Ledger 6]])</f>
        <v/>
      </c>
      <c r="CW259" t="str">
        <f>IF(Table1[[#This Row],[Ledger 6]]="","",IF(Table1[[#This Row],[Effect 6]]="Dr.",-Table1[[#This Row],[Amount 6]],Table1[[#This Row],[Amount 6]]))</f>
        <v/>
      </c>
      <c r="CZ259" t="str">
        <f>IF(Table1[[#This Row],[Ledger 7]]="","","No")</f>
        <v/>
      </c>
      <c r="DA259" t="str">
        <f>IF(Table1[[#This Row],[Ledger 7]]="","",IF(Table1[[#This Row],[Effect 7]]="Dr.","Yes","No"))</f>
        <v/>
      </c>
      <c r="DB259" t="str">
        <f>IF(Table1[[#This Row],[Ledger 7]]="","",Table1[[#This Row],[Ledger 7]])</f>
        <v/>
      </c>
      <c r="DC259" t="str">
        <f>IF(Table1[[#This Row],[Ledger 7]]="","",IF(Table1[[#This Row],[Effect 7]]="Dr.",-Table1[[#This Row],[Amount 7]],Table1[[#This Row],[Amount 7]]))</f>
        <v/>
      </c>
      <c r="DF259" t="str">
        <f>IF(Table1[[#This Row],[Ledger 8]]="","","No")</f>
        <v/>
      </c>
      <c r="DG259" t="str">
        <f>IF(Table1[[#This Row],[Ledger 8]]="","",IF(Table1[[#This Row],[Effect 8]]="Dr.","Yes","No"))</f>
        <v/>
      </c>
      <c r="DH259" t="str">
        <f>IF(Table1[[#This Row],[Ledger 8]]="","",Table1[[#This Row],[Ledger 8]])</f>
        <v/>
      </c>
      <c r="DI259" t="str">
        <f>IF(Table1[[#This Row],[Ledger 8]]="","",IF(Table1[[#This Row],[Effect 8]]="Dr.",-Table1[[#This Row],[Amount 8]],Table1[[#This Row],[Amount 8]]))</f>
        <v/>
      </c>
      <c r="DL259" t="str">
        <f>IF(Table1[[#This Row],[Ledger 9]]="","","No")</f>
        <v/>
      </c>
      <c r="DM259" t="str">
        <f>IF(Table1[[#This Row],[Ledger 9]]="","",IF(Table1[[#This Row],[Effect 9]]="Dr.","Yes","No"))</f>
        <v/>
      </c>
      <c r="DN259" t="str">
        <f>IF(Table1[[#This Row],[Ledger 9]]="","",Table1[[#This Row],[Ledger 9]])</f>
        <v/>
      </c>
      <c r="DO259" t="str">
        <f>IF(Table1[[#This Row],[Ledger 9]]="","",IF(Table1[[#This Row],[Effect 9]]="Dr.",-Table1[[#This Row],[Amount 9]],Table1[[#This Row],[Amount 9]]))</f>
        <v/>
      </c>
      <c r="DR259" t="str">
        <f>IF(Table1[[#This Row],[Ledger 10]]="","","No")</f>
        <v/>
      </c>
      <c r="DS259" t="str">
        <f>IF(Table1[[#This Row],[Ledger 10]]="","",IF(Table1[[#This Row],[Effect 10]]="Dr.","Yes","No"))</f>
        <v/>
      </c>
      <c r="DT259" t="str">
        <f>IF(Table1[[#This Row],[Ledger 10]]="","",Table1[[#This Row],[Ledger 10]])</f>
        <v/>
      </c>
      <c r="DU259" t="str">
        <f>IF(Table1[[#This Row],[Ledger 10]]="","",IF(Table1[[#This Row],[Effect 10]]="Dr.",-Table1[[#This Row],[Amount 10]],Table1[[#This Row],[Amount 10]]))</f>
        <v/>
      </c>
      <c r="DX259" t="str">
        <f>IF(Table1[[#This Row],[Ledger 11]]="","","No")</f>
        <v/>
      </c>
      <c r="DY259" t="str">
        <f>IF(Table1[[#This Row],[Ledger 11]]="","",IF(Table1[[#This Row],[Effect 11]]="Dr.","Yes","No"))</f>
        <v/>
      </c>
      <c r="DZ259" t="str">
        <f>IF(Table1[[#This Row],[Ledger 11]]="","",Table1[[#This Row],[Ledger 11]])</f>
        <v/>
      </c>
      <c r="EA259" t="str">
        <f>IF(Table1[[#This Row],[Ledger 11]]="","",IF(Table1[[#This Row],[Effect 11]]="Dr.",-Table1[[#This Row],[Amount 11]],Table1[[#This Row],[Amount 11]]))</f>
        <v/>
      </c>
      <c r="ED259" t="str">
        <f>IF(Table1[[#This Row],[Ledger 12]]="","","No")</f>
        <v/>
      </c>
      <c r="EE259" t="str">
        <f>IF(Table1[[#This Row],[Ledger 12]]="","",IF(Table1[[#This Row],[Effect 12]]="Dr.","Yes","No"))</f>
        <v/>
      </c>
      <c r="EF259" t="str">
        <f>IF(Table1[[#This Row],[Ledger 12]]="","",Table1[[#This Row],[Ledger 12]])</f>
        <v/>
      </c>
      <c r="EG259" t="str">
        <f>IF(Table1[[#This Row],[Ledger 12]]="","",IF(Table1[[#This Row],[Effect 12]]="Dr.",-Table1[[#This Row],[Amount 12]],Table1[[#This Row],[Amount 12]]))</f>
        <v/>
      </c>
      <c r="EJ259" t="str">
        <f>IF(Table1[[#This Row],[Ledger 13]]="","","No")</f>
        <v/>
      </c>
      <c r="EK259" t="str">
        <f>IF(Table1[[#This Row],[Ledger 13]]="","",IF(Table1[[#This Row],[Effect 13]]="Dr.","Yes","No"))</f>
        <v/>
      </c>
      <c r="EL259" t="str">
        <f>IF(Table1[[#This Row],[Ledger 13]]="","",Table1[[#This Row],[Ledger 13]])</f>
        <v/>
      </c>
      <c r="EM259" t="str">
        <f>IF(Table1[[#This Row],[Ledger 13]]="","",IF(Table1[[#This Row],[Effect 13]]="Dr.",-Table1[[#This Row],[Amount 13]],Table1[[#This Row],[Amount 13]]))</f>
        <v/>
      </c>
      <c r="EP259" t="str">
        <f>IF(Table1[[#This Row],[Ledger 14]]="","","No")</f>
        <v/>
      </c>
      <c r="EQ259" t="str">
        <f>IF(Table1[[#This Row],[Ledger 14]]="","",IF(Table1[[#This Row],[Effect 14]]="Dr.","Yes","No"))</f>
        <v/>
      </c>
      <c r="ER259" t="str">
        <f>IF(Table1[[#This Row],[Ledger 14]]="","",Table1[[#This Row],[Ledger 14]])</f>
        <v/>
      </c>
      <c r="ES259" t="str">
        <f>IF(Table1[[#This Row],[Ledger 14]]="","",IF(Table1[[#This Row],[Effect 14]]="Dr.",-Table1[[#This Row],[Amount 14]],Table1[[#This Row],[Amount 14]]))</f>
        <v/>
      </c>
      <c r="EV259" t="str">
        <f>IF(Table1[[#This Row],[Ledger 15]]="","","No")</f>
        <v/>
      </c>
      <c r="EW259" t="str">
        <f>IF(Table1[[#This Row],[Ledger 15]]="","",IF(Table1[[#This Row],[Effect 15]]="Dr.","Yes","No"))</f>
        <v/>
      </c>
      <c r="EX259" t="str">
        <f>IF(Table1[[#This Row],[Ledger 15]]="","",Table1[[#This Row],[Ledger 15]])</f>
        <v/>
      </c>
      <c r="EY259" t="str">
        <f>IF(Table1[[#This Row],[Ledger 15]]="","",IF(Table1[[#This Row],[Effect 15]]="Dr.",-Table1[[#This Row],[Amount 15]],Table1[[#This Row],[Amount 15]]))</f>
        <v/>
      </c>
      <c r="FD2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59">
        <f>IF(Table1[[#This Row],[Date]]="",0,IF(AND(Table1[[#This Row],[Date]]&gt;=$FE$2,Table1[[#This Row],[Date]]&lt;=$FE$3),0,1))</f>
        <v>0</v>
      </c>
      <c r="FF259">
        <f>IF(Table1[[#This Row],[Date]]="",0,IF(TYPE(VLOOKUP(Table1[[#This Row],[Voucher Type]],Table1[[#All],[Voucher Type Master]],1,FALSE))=16,1,0))</f>
        <v>0</v>
      </c>
      <c r="FG259">
        <f>IF(TYPE(IF(Table1[[#This Row],[Date]]="",0,IF(VLOOKUP(Table1[[#This Row],[Voucher Type]],$FY$5:$FZ$13,2,0)=Table1[[#This Row],[Effect 1]],0,1)))=16,1,0)</f>
        <v>0</v>
      </c>
      <c r="FH2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59">
        <f>IF(LEN(Table1[[#This Row],[Ledger 1]])&gt;0,IF(TYPE(VLOOKUP(Table1[[#This Row],[Ledger 1]],GZ:GZ,1,0))=16,1,0),0)</f>
        <v>0</v>
      </c>
      <c r="FJ259">
        <f>IF(LEN(Table1[[#This Row],[Ledger 2]])&gt;0,IF(TYPE(VLOOKUP(Table1[[#This Row],[Ledger 2]],GZ:GZ,1,0))=16,1,0),0)</f>
        <v>0</v>
      </c>
      <c r="FK259">
        <f>IF(LEN(Table1[[#This Row],[Ledger 3]])&gt;0,IF(TYPE(VLOOKUP(Table1[[#This Row],[Ledger 3]],GZ:GZ,1,0))=16,1,0),0)</f>
        <v>0</v>
      </c>
      <c r="FL259">
        <f>IF(LEN(Table1[[#This Row],[Ledger 4]])&gt;0,IF(TYPE(VLOOKUP(Table1[[#This Row],[Ledger 4]],GZ:GZ,1,0))=16,1,0),0)</f>
        <v>0</v>
      </c>
      <c r="FM259">
        <f>IF(LEN(Table1[[#This Row],[Ledger 5]])&gt;0,IF(TYPE(VLOOKUP(Table1[[#This Row],[Ledger 5]],GZ:GZ,1,0))=16,1,0),0)</f>
        <v>0</v>
      </c>
      <c r="FN259">
        <f>IF(LEN(Table1[[#This Row],[Ledger 6]])&gt;0,IF(TYPE(VLOOKUP(Table1[[#This Row],[Ledger 6]],$GZ:$GZ,1,0))=16,1,0),0)</f>
        <v>0</v>
      </c>
      <c r="FO259">
        <f>IF(LEN(Table1[[#This Row],[Ledger 7]])&gt;0,IF(TYPE(VLOOKUP(Table1[[#This Row],[Ledger 7]],$GZ:$GZ,1,0))=16,1,0),0)</f>
        <v>0</v>
      </c>
      <c r="FP259">
        <f>IF(LEN(Table1[[#This Row],[Ledger 8]])&gt;0,IF(TYPE(VLOOKUP(Table1[[#This Row],[Ledger 8]],$GZ:$GZ,1,0))=16,1,0),0)</f>
        <v>0</v>
      </c>
      <c r="FQ259">
        <f>IF(LEN(Table1[[#This Row],[Ledger 9]])&gt;0,IF(TYPE(VLOOKUP(Table1[[#This Row],[Ledger 9]],$GZ:$GZ,1,0))=16,1,0),0)</f>
        <v>0</v>
      </c>
      <c r="FR259">
        <f>IF(LEN(Table1[[#This Row],[Ledger 10]])&gt;0,IF(TYPE(VLOOKUP(Table1[[#This Row],[Ledger 10]],$GZ:$GZ,1,0))=16,1,0),0)</f>
        <v>0</v>
      </c>
      <c r="FS259">
        <f>IF(LEN(Table1[[#This Row],[Ledger 11]])&gt;0,IF(TYPE(VLOOKUP(Table1[[#This Row],[Ledger 11]],$GZ:$GZ,1,0))=16,1,0),0)</f>
        <v>0</v>
      </c>
      <c r="FT259">
        <f>IF(LEN(Table1[[#This Row],[Ledger 12]])&gt;0,IF(TYPE(VLOOKUP(Table1[[#This Row],[Ledger 12]],$GZ:$GZ,1,0))=16,1,0),0)</f>
        <v>0</v>
      </c>
      <c r="FU259">
        <f>IF(LEN(Table1[[#This Row],[Ledger 13]])&gt;0,IF(TYPE(VLOOKUP(Table1[[#This Row],[Ledger 13]],$GZ:$GZ,1,0))=16,1,0),0)</f>
        <v>0</v>
      </c>
      <c r="FV259">
        <f>IF(LEN(Table1[[#This Row],[Ledger 14]])&gt;0,IF(TYPE(VLOOKUP(Table1[[#This Row],[Ledger 14]],$GZ:$GZ,1,0))=16,1,0),0)</f>
        <v>0</v>
      </c>
      <c r="FW259">
        <f>IF(LEN(Table1[[#This Row],[Ledger 15]])&gt;0,IF(TYPE(VLOOKUP(Table1[[#This Row],[Ledger 15]],$GZ:$GZ,1,0))=16,1,0),0)</f>
        <v>0</v>
      </c>
    </row>
    <row r="260" spans="4:179" ht="33" customHeight="1" x14ac:dyDescent="0.45">
      <c r="D260" s="8">
        <f t="shared" si="12"/>
        <v>255</v>
      </c>
      <c r="E260" s="32"/>
      <c r="F260" s="34"/>
      <c r="G260" s="34"/>
      <c r="H260" s="34"/>
      <c r="I260" s="34"/>
      <c r="J260" s="38"/>
      <c r="K260" s="33"/>
      <c r="L260" s="36"/>
      <c r="M260" s="35"/>
      <c r="N260" s="34"/>
      <c r="O260" s="41"/>
      <c r="P260" s="35"/>
      <c r="Q260" s="34"/>
      <c r="R260" s="37"/>
      <c r="S260" s="35"/>
      <c r="T260" s="34"/>
      <c r="U260" s="37"/>
      <c r="V260" s="35"/>
      <c r="W260" s="34"/>
      <c r="X260" s="37"/>
      <c r="Y260" s="35"/>
      <c r="Z260" s="34"/>
      <c r="AA260" s="37"/>
      <c r="AB260" s="35"/>
      <c r="AC260" s="34"/>
      <c r="AD260" s="37"/>
      <c r="AE260" s="35"/>
      <c r="AF260" s="34"/>
      <c r="AG260" s="37"/>
      <c r="AH260" s="35"/>
      <c r="AI260" s="34"/>
      <c r="AJ260" s="37"/>
      <c r="AK260" s="35"/>
      <c r="AL260" s="34"/>
      <c r="AM260" s="37"/>
      <c r="AN260" s="35"/>
      <c r="AO260" s="34"/>
      <c r="AP260" s="37"/>
      <c r="AQ260" s="35"/>
      <c r="AR260" s="34"/>
      <c r="AS260" s="37"/>
      <c r="AT260" s="35"/>
      <c r="AU260" s="34"/>
      <c r="AV260" s="37"/>
      <c r="AW260" s="35"/>
      <c r="AX260" s="34"/>
      <c r="AY260" s="37"/>
      <c r="AZ260" s="35"/>
      <c r="BA260" s="34"/>
      <c r="BB260" s="37"/>
      <c r="BC2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0" s="7"/>
      <c r="BF260" t="str">
        <f>IF(Table1[[#This Row],[Date]]="","","&amp;lt;VOUCHER REMOTEID="&amp;""""&amp;$A$11&amp;$A$13&amp;ROW()&amp;""""&amp;" VCHTYPE="""&amp;F260&amp;""" ACTION="""&amp;"Create"&amp;"""&amp;gt;")</f>
        <v/>
      </c>
      <c r="BG260" t="str">
        <f>IF(Table1[[#This Row],[Date]]="","",TEXT(Table1[[#This Row],[Date]],"yyyymmdd"))</f>
        <v/>
      </c>
      <c r="BH260" t="str">
        <f>Table1[[#This Row],[Date2]]</f>
        <v/>
      </c>
      <c r="BI260" t="str">
        <f>IF(Table1[[#This Row],[Date]]="","",Table1[[#This Row],[Voucher Type]])</f>
        <v/>
      </c>
      <c r="BJ260" t="str">
        <f>IF(Table1[[#This Row],[Ref No / Invoice No]]="","",Table1[[#This Row],[Ref No / Invoice No]])</f>
        <v/>
      </c>
      <c r="BK260" t="str">
        <f>IF(Table1[[#This Row],[Voucher No]]="","",Table1[[#This Row],[Voucher No]])</f>
        <v/>
      </c>
      <c r="BL260" t="str">
        <f>IF(Table1[[#This Row],[Date]]="","",Table1[[#This Row],[Narration]])</f>
        <v/>
      </c>
      <c r="BM260" t="str">
        <f>IF(Table1[[#This Row],[Date]]="","",$A$11&amp;$A$13&amp;ROW())</f>
        <v/>
      </c>
      <c r="BN260" t="str">
        <f>IF(Table1[[#This Row],[Date]]="","",$A$13)</f>
        <v/>
      </c>
      <c r="BP260" t="str">
        <f>IF(Table1[[#This Row],[Ledger 1]]="","","No")</f>
        <v/>
      </c>
      <c r="BQ260" t="str">
        <f>IF(Table1[[#This Row],[Date]]="","",IF(Table1[[#This Row],[Effect 1]]="Dr.","Yes","No"))</f>
        <v/>
      </c>
      <c r="BR260" t="str">
        <f>IF(Table1[[#This Row],[Date]]="","",Table1[[#This Row],[Ledger 1]])</f>
        <v/>
      </c>
      <c r="BS260" t="str">
        <f>IF(Table1[[#This Row],[Date]]="","",IF(Table1[[#This Row],[Effect 1]]="Dr.",-Table1[[#This Row],[Amount 1]],Table1[[#This Row],[Amount 1]]))</f>
        <v/>
      </c>
      <c r="BV260" t="str">
        <f>IF(Table1[[#This Row],[Ledger 2]]="","","No")</f>
        <v/>
      </c>
      <c r="BW260" t="str">
        <f>IF(Table1[[#This Row],[Date]]="","",IF(Table1[[#This Row],[Effect 2]]="Dr.","Yes","No"))</f>
        <v/>
      </c>
      <c r="BX260" t="str">
        <f>IF(Table1[[#This Row],[Date]]="","",Table1[[#This Row],[Ledger 2]])</f>
        <v/>
      </c>
      <c r="BY260" t="str">
        <f>IF(Table1[[#This Row],[Date]]="","",IF(Table1[[#This Row],[Effect 2]]="Dr.",-Table1[[#This Row],[Amount 2]],Table1[[#This Row],[Amount 2]]))</f>
        <v/>
      </c>
      <c r="CB260" t="str">
        <f>IF(Table1[[#This Row],[Ledger 3]]="","","No")</f>
        <v/>
      </c>
      <c r="CC260" t="str">
        <f>IF(Table1[[#This Row],[Ledger 3]]="","",IF(Table1[[#This Row],[Effect 3]]="Dr.","Yes","No"))</f>
        <v/>
      </c>
      <c r="CD260" t="str">
        <f>IF(Table1[[#This Row],[Ledger 3]]="","",Table1[[#This Row],[Ledger 3]])</f>
        <v/>
      </c>
      <c r="CE260" t="str">
        <f>IF(Table1[[#This Row],[Ledger 3]]="","",IF(Table1[[#This Row],[Effect 3]]="Dr.",-Table1[[#This Row],[Amount 3]],Table1[[#This Row],[Amount 3]]))</f>
        <v/>
      </c>
      <c r="CH260" t="str">
        <f>IF(Table1[[#This Row],[Ledger 4]]="","","No")</f>
        <v/>
      </c>
      <c r="CI260" t="str">
        <f>IF(Table1[[#This Row],[Ledger 4]]="","",IF(Table1[[#This Row],[Effect 4]]="Dr.","Yes","No"))</f>
        <v/>
      </c>
      <c r="CJ260" t="str">
        <f>IF(Table1[[#This Row],[Ledger 4]]="","",Table1[[#This Row],[Ledger 4]])</f>
        <v/>
      </c>
      <c r="CK260" t="str">
        <f>IF(Table1[[#This Row],[Ledger 4]]="","",IF(Table1[[#This Row],[Effect 4]]="Dr.",-Table1[[#This Row],[Amount 4]],Table1[[#This Row],[Amount 4]]))</f>
        <v/>
      </c>
      <c r="CN260" t="str">
        <f>IF(Table1[[#This Row],[Ledger 5]]="","","No")</f>
        <v/>
      </c>
      <c r="CO260" t="str">
        <f>IF(Table1[[#This Row],[Ledger 5]]="","",IF(Table1[[#This Row],[Effect 5]]="Dr.","Yes","No"))</f>
        <v/>
      </c>
      <c r="CP260" t="str">
        <f>IF(Table1[[#This Row],[Ledger 5]]="","",Table1[[#This Row],[Ledger 5]])</f>
        <v/>
      </c>
      <c r="CQ260" t="str">
        <f>IF(Table1[[#This Row],[Ledger 5]]="","",IF(Table1[[#This Row],[Effect 5]]="Dr.",-Table1[[#This Row],[Amount 5]],Table1[[#This Row],[Amount 5]]))</f>
        <v/>
      </c>
      <c r="CT260" t="str">
        <f>IF(Table1[[#This Row],[Ledger 6]]="","","No")</f>
        <v/>
      </c>
      <c r="CU260" t="str">
        <f>IF(Table1[[#This Row],[Ledger 6]]="","",IF(Table1[[#This Row],[Effect 6]]="Dr.","Yes","No"))</f>
        <v/>
      </c>
      <c r="CV260" t="str">
        <f>IF(Table1[[#This Row],[Ledger 6]]="","",Table1[[#This Row],[Ledger 6]])</f>
        <v/>
      </c>
      <c r="CW260" t="str">
        <f>IF(Table1[[#This Row],[Ledger 6]]="","",IF(Table1[[#This Row],[Effect 6]]="Dr.",-Table1[[#This Row],[Amount 6]],Table1[[#This Row],[Amount 6]]))</f>
        <v/>
      </c>
      <c r="CZ260" t="str">
        <f>IF(Table1[[#This Row],[Ledger 7]]="","","No")</f>
        <v/>
      </c>
      <c r="DA260" t="str">
        <f>IF(Table1[[#This Row],[Ledger 7]]="","",IF(Table1[[#This Row],[Effect 7]]="Dr.","Yes","No"))</f>
        <v/>
      </c>
      <c r="DB260" t="str">
        <f>IF(Table1[[#This Row],[Ledger 7]]="","",Table1[[#This Row],[Ledger 7]])</f>
        <v/>
      </c>
      <c r="DC260" t="str">
        <f>IF(Table1[[#This Row],[Ledger 7]]="","",IF(Table1[[#This Row],[Effect 7]]="Dr.",-Table1[[#This Row],[Amount 7]],Table1[[#This Row],[Amount 7]]))</f>
        <v/>
      </c>
      <c r="DF260" t="str">
        <f>IF(Table1[[#This Row],[Ledger 8]]="","","No")</f>
        <v/>
      </c>
      <c r="DG260" t="str">
        <f>IF(Table1[[#This Row],[Ledger 8]]="","",IF(Table1[[#This Row],[Effect 8]]="Dr.","Yes","No"))</f>
        <v/>
      </c>
      <c r="DH260" t="str">
        <f>IF(Table1[[#This Row],[Ledger 8]]="","",Table1[[#This Row],[Ledger 8]])</f>
        <v/>
      </c>
      <c r="DI260" t="str">
        <f>IF(Table1[[#This Row],[Ledger 8]]="","",IF(Table1[[#This Row],[Effect 8]]="Dr.",-Table1[[#This Row],[Amount 8]],Table1[[#This Row],[Amount 8]]))</f>
        <v/>
      </c>
      <c r="DL260" t="str">
        <f>IF(Table1[[#This Row],[Ledger 9]]="","","No")</f>
        <v/>
      </c>
      <c r="DM260" t="str">
        <f>IF(Table1[[#This Row],[Ledger 9]]="","",IF(Table1[[#This Row],[Effect 9]]="Dr.","Yes","No"))</f>
        <v/>
      </c>
      <c r="DN260" t="str">
        <f>IF(Table1[[#This Row],[Ledger 9]]="","",Table1[[#This Row],[Ledger 9]])</f>
        <v/>
      </c>
      <c r="DO260" t="str">
        <f>IF(Table1[[#This Row],[Ledger 9]]="","",IF(Table1[[#This Row],[Effect 9]]="Dr.",-Table1[[#This Row],[Amount 9]],Table1[[#This Row],[Amount 9]]))</f>
        <v/>
      </c>
      <c r="DR260" t="str">
        <f>IF(Table1[[#This Row],[Ledger 10]]="","","No")</f>
        <v/>
      </c>
      <c r="DS260" t="str">
        <f>IF(Table1[[#This Row],[Ledger 10]]="","",IF(Table1[[#This Row],[Effect 10]]="Dr.","Yes","No"))</f>
        <v/>
      </c>
      <c r="DT260" t="str">
        <f>IF(Table1[[#This Row],[Ledger 10]]="","",Table1[[#This Row],[Ledger 10]])</f>
        <v/>
      </c>
      <c r="DU260" t="str">
        <f>IF(Table1[[#This Row],[Ledger 10]]="","",IF(Table1[[#This Row],[Effect 10]]="Dr.",-Table1[[#This Row],[Amount 10]],Table1[[#This Row],[Amount 10]]))</f>
        <v/>
      </c>
      <c r="DX260" t="str">
        <f>IF(Table1[[#This Row],[Ledger 11]]="","","No")</f>
        <v/>
      </c>
      <c r="DY260" t="str">
        <f>IF(Table1[[#This Row],[Ledger 11]]="","",IF(Table1[[#This Row],[Effect 11]]="Dr.","Yes","No"))</f>
        <v/>
      </c>
      <c r="DZ260" t="str">
        <f>IF(Table1[[#This Row],[Ledger 11]]="","",Table1[[#This Row],[Ledger 11]])</f>
        <v/>
      </c>
      <c r="EA260" t="str">
        <f>IF(Table1[[#This Row],[Ledger 11]]="","",IF(Table1[[#This Row],[Effect 11]]="Dr.",-Table1[[#This Row],[Amount 11]],Table1[[#This Row],[Amount 11]]))</f>
        <v/>
      </c>
      <c r="ED260" t="str">
        <f>IF(Table1[[#This Row],[Ledger 12]]="","","No")</f>
        <v/>
      </c>
      <c r="EE260" t="str">
        <f>IF(Table1[[#This Row],[Ledger 12]]="","",IF(Table1[[#This Row],[Effect 12]]="Dr.","Yes","No"))</f>
        <v/>
      </c>
      <c r="EF260" t="str">
        <f>IF(Table1[[#This Row],[Ledger 12]]="","",Table1[[#This Row],[Ledger 12]])</f>
        <v/>
      </c>
      <c r="EG260" t="str">
        <f>IF(Table1[[#This Row],[Ledger 12]]="","",IF(Table1[[#This Row],[Effect 12]]="Dr.",-Table1[[#This Row],[Amount 12]],Table1[[#This Row],[Amount 12]]))</f>
        <v/>
      </c>
      <c r="EJ260" t="str">
        <f>IF(Table1[[#This Row],[Ledger 13]]="","","No")</f>
        <v/>
      </c>
      <c r="EK260" t="str">
        <f>IF(Table1[[#This Row],[Ledger 13]]="","",IF(Table1[[#This Row],[Effect 13]]="Dr.","Yes","No"))</f>
        <v/>
      </c>
      <c r="EL260" t="str">
        <f>IF(Table1[[#This Row],[Ledger 13]]="","",Table1[[#This Row],[Ledger 13]])</f>
        <v/>
      </c>
      <c r="EM260" t="str">
        <f>IF(Table1[[#This Row],[Ledger 13]]="","",IF(Table1[[#This Row],[Effect 13]]="Dr.",-Table1[[#This Row],[Amount 13]],Table1[[#This Row],[Amount 13]]))</f>
        <v/>
      </c>
      <c r="EP260" t="str">
        <f>IF(Table1[[#This Row],[Ledger 14]]="","","No")</f>
        <v/>
      </c>
      <c r="EQ260" t="str">
        <f>IF(Table1[[#This Row],[Ledger 14]]="","",IF(Table1[[#This Row],[Effect 14]]="Dr.","Yes","No"))</f>
        <v/>
      </c>
      <c r="ER260" t="str">
        <f>IF(Table1[[#This Row],[Ledger 14]]="","",Table1[[#This Row],[Ledger 14]])</f>
        <v/>
      </c>
      <c r="ES260" t="str">
        <f>IF(Table1[[#This Row],[Ledger 14]]="","",IF(Table1[[#This Row],[Effect 14]]="Dr.",-Table1[[#This Row],[Amount 14]],Table1[[#This Row],[Amount 14]]))</f>
        <v/>
      </c>
      <c r="EV260" t="str">
        <f>IF(Table1[[#This Row],[Ledger 15]]="","","No")</f>
        <v/>
      </c>
      <c r="EW260" t="str">
        <f>IF(Table1[[#This Row],[Ledger 15]]="","",IF(Table1[[#This Row],[Effect 15]]="Dr.","Yes","No"))</f>
        <v/>
      </c>
      <c r="EX260" t="str">
        <f>IF(Table1[[#This Row],[Ledger 15]]="","",Table1[[#This Row],[Ledger 15]])</f>
        <v/>
      </c>
      <c r="EY260" t="str">
        <f>IF(Table1[[#This Row],[Ledger 15]]="","",IF(Table1[[#This Row],[Effect 15]]="Dr.",-Table1[[#This Row],[Amount 15]],Table1[[#This Row],[Amount 15]]))</f>
        <v/>
      </c>
      <c r="FD2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0">
        <f>IF(Table1[[#This Row],[Date]]="",0,IF(AND(Table1[[#This Row],[Date]]&gt;=$FE$2,Table1[[#This Row],[Date]]&lt;=$FE$3),0,1))</f>
        <v>0</v>
      </c>
      <c r="FF260">
        <f>IF(Table1[[#This Row],[Date]]="",0,IF(TYPE(VLOOKUP(Table1[[#This Row],[Voucher Type]],Table1[[#All],[Voucher Type Master]],1,FALSE))=16,1,0))</f>
        <v>0</v>
      </c>
      <c r="FG260">
        <f>IF(TYPE(IF(Table1[[#This Row],[Date]]="",0,IF(VLOOKUP(Table1[[#This Row],[Voucher Type]],$FY$5:$FZ$13,2,0)=Table1[[#This Row],[Effect 1]],0,1)))=16,1,0)</f>
        <v>0</v>
      </c>
      <c r="FH2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0">
        <f>IF(LEN(Table1[[#This Row],[Ledger 1]])&gt;0,IF(TYPE(VLOOKUP(Table1[[#This Row],[Ledger 1]],GZ:GZ,1,0))=16,1,0),0)</f>
        <v>0</v>
      </c>
      <c r="FJ260">
        <f>IF(LEN(Table1[[#This Row],[Ledger 2]])&gt;0,IF(TYPE(VLOOKUP(Table1[[#This Row],[Ledger 2]],GZ:GZ,1,0))=16,1,0),0)</f>
        <v>0</v>
      </c>
      <c r="FK260">
        <f>IF(LEN(Table1[[#This Row],[Ledger 3]])&gt;0,IF(TYPE(VLOOKUP(Table1[[#This Row],[Ledger 3]],GZ:GZ,1,0))=16,1,0),0)</f>
        <v>0</v>
      </c>
      <c r="FL260">
        <f>IF(LEN(Table1[[#This Row],[Ledger 4]])&gt;0,IF(TYPE(VLOOKUP(Table1[[#This Row],[Ledger 4]],GZ:GZ,1,0))=16,1,0),0)</f>
        <v>0</v>
      </c>
      <c r="FM260">
        <f>IF(LEN(Table1[[#This Row],[Ledger 5]])&gt;0,IF(TYPE(VLOOKUP(Table1[[#This Row],[Ledger 5]],GZ:GZ,1,0))=16,1,0),0)</f>
        <v>0</v>
      </c>
      <c r="FN260">
        <f>IF(LEN(Table1[[#This Row],[Ledger 6]])&gt;0,IF(TYPE(VLOOKUP(Table1[[#This Row],[Ledger 6]],$GZ:$GZ,1,0))=16,1,0),0)</f>
        <v>0</v>
      </c>
      <c r="FO260">
        <f>IF(LEN(Table1[[#This Row],[Ledger 7]])&gt;0,IF(TYPE(VLOOKUP(Table1[[#This Row],[Ledger 7]],$GZ:$GZ,1,0))=16,1,0),0)</f>
        <v>0</v>
      </c>
      <c r="FP260">
        <f>IF(LEN(Table1[[#This Row],[Ledger 8]])&gt;0,IF(TYPE(VLOOKUP(Table1[[#This Row],[Ledger 8]],$GZ:$GZ,1,0))=16,1,0),0)</f>
        <v>0</v>
      </c>
      <c r="FQ260">
        <f>IF(LEN(Table1[[#This Row],[Ledger 9]])&gt;0,IF(TYPE(VLOOKUP(Table1[[#This Row],[Ledger 9]],$GZ:$GZ,1,0))=16,1,0),0)</f>
        <v>0</v>
      </c>
      <c r="FR260">
        <f>IF(LEN(Table1[[#This Row],[Ledger 10]])&gt;0,IF(TYPE(VLOOKUP(Table1[[#This Row],[Ledger 10]],$GZ:$GZ,1,0))=16,1,0),0)</f>
        <v>0</v>
      </c>
      <c r="FS260">
        <f>IF(LEN(Table1[[#This Row],[Ledger 11]])&gt;0,IF(TYPE(VLOOKUP(Table1[[#This Row],[Ledger 11]],$GZ:$GZ,1,0))=16,1,0),0)</f>
        <v>0</v>
      </c>
      <c r="FT260">
        <f>IF(LEN(Table1[[#This Row],[Ledger 12]])&gt;0,IF(TYPE(VLOOKUP(Table1[[#This Row],[Ledger 12]],$GZ:$GZ,1,0))=16,1,0),0)</f>
        <v>0</v>
      </c>
      <c r="FU260">
        <f>IF(LEN(Table1[[#This Row],[Ledger 13]])&gt;0,IF(TYPE(VLOOKUP(Table1[[#This Row],[Ledger 13]],$GZ:$GZ,1,0))=16,1,0),0)</f>
        <v>0</v>
      </c>
      <c r="FV260">
        <f>IF(LEN(Table1[[#This Row],[Ledger 14]])&gt;0,IF(TYPE(VLOOKUP(Table1[[#This Row],[Ledger 14]],$GZ:$GZ,1,0))=16,1,0),0)</f>
        <v>0</v>
      </c>
      <c r="FW260">
        <f>IF(LEN(Table1[[#This Row],[Ledger 15]])&gt;0,IF(TYPE(VLOOKUP(Table1[[#This Row],[Ledger 15]],$GZ:$GZ,1,0))=16,1,0),0)</f>
        <v>0</v>
      </c>
    </row>
    <row r="261" spans="4:179" ht="33" customHeight="1" x14ac:dyDescent="0.45">
      <c r="D261" s="8">
        <f t="shared" si="12"/>
        <v>256</v>
      </c>
      <c r="E261" s="32"/>
      <c r="F261" s="34"/>
      <c r="G261" s="34"/>
      <c r="H261" s="34"/>
      <c r="I261" s="34"/>
      <c r="J261" s="38"/>
      <c r="K261" s="33"/>
      <c r="L261" s="36"/>
      <c r="M261" s="35"/>
      <c r="N261" s="34"/>
      <c r="O261" s="41"/>
      <c r="P261" s="35"/>
      <c r="Q261" s="34"/>
      <c r="R261" s="37"/>
      <c r="S261" s="35"/>
      <c r="T261" s="34"/>
      <c r="U261" s="37"/>
      <c r="V261" s="35"/>
      <c r="W261" s="34"/>
      <c r="X261" s="37"/>
      <c r="Y261" s="35"/>
      <c r="Z261" s="34"/>
      <c r="AA261" s="37"/>
      <c r="AB261" s="35"/>
      <c r="AC261" s="34"/>
      <c r="AD261" s="37"/>
      <c r="AE261" s="35"/>
      <c r="AF261" s="34"/>
      <c r="AG261" s="37"/>
      <c r="AH261" s="35"/>
      <c r="AI261" s="34"/>
      <c r="AJ261" s="37"/>
      <c r="AK261" s="35"/>
      <c r="AL261" s="34"/>
      <c r="AM261" s="37"/>
      <c r="AN261" s="35"/>
      <c r="AO261" s="34"/>
      <c r="AP261" s="37"/>
      <c r="AQ261" s="35"/>
      <c r="AR261" s="34"/>
      <c r="AS261" s="37"/>
      <c r="AT261" s="35"/>
      <c r="AU261" s="34"/>
      <c r="AV261" s="37"/>
      <c r="AW261" s="35"/>
      <c r="AX261" s="34"/>
      <c r="AY261" s="37"/>
      <c r="AZ261" s="35"/>
      <c r="BA261" s="34"/>
      <c r="BB261" s="37"/>
      <c r="BC2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1" s="7"/>
      <c r="BF261" t="str">
        <f>IF(Table1[[#This Row],[Date]]="","","&amp;lt;VOUCHER REMOTEID="&amp;""""&amp;$A$11&amp;$A$13&amp;ROW()&amp;""""&amp;" VCHTYPE="""&amp;F261&amp;""" ACTION="""&amp;"Create"&amp;"""&amp;gt;")</f>
        <v/>
      </c>
      <c r="BG261" t="str">
        <f>IF(Table1[[#This Row],[Date]]="","",TEXT(Table1[[#This Row],[Date]],"yyyymmdd"))</f>
        <v/>
      </c>
      <c r="BH261" t="str">
        <f>Table1[[#This Row],[Date2]]</f>
        <v/>
      </c>
      <c r="BI261" t="str">
        <f>IF(Table1[[#This Row],[Date]]="","",Table1[[#This Row],[Voucher Type]])</f>
        <v/>
      </c>
      <c r="BJ261" t="str">
        <f>IF(Table1[[#This Row],[Ref No / Invoice No]]="","",Table1[[#This Row],[Ref No / Invoice No]])</f>
        <v/>
      </c>
      <c r="BK261" t="str">
        <f>IF(Table1[[#This Row],[Voucher No]]="","",Table1[[#This Row],[Voucher No]])</f>
        <v/>
      </c>
      <c r="BL261" t="str">
        <f>IF(Table1[[#This Row],[Date]]="","",Table1[[#This Row],[Narration]])</f>
        <v/>
      </c>
      <c r="BM261" t="str">
        <f>IF(Table1[[#This Row],[Date]]="","",$A$11&amp;$A$13&amp;ROW())</f>
        <v/>
      </c>
      <c r="BN261" t="str">
        <f>IF(Table1[[#This Row],[Date]]="","",$A$13)</f>
        <v/>
      </c>
      <c r="BP261" t="str">
        <f>IF(Table1[[#This Row],[Ledger 1]]="","","No")</f>
        <v/>
      </c>
      <c r="BQ261" t="str">
        <f>IF(Table1[[#This Row],[Date]]="","",IF(Table1[[#This Row],[Effect 1]]="Dr.","Yes","No"))</f>
        <v/>
      </c>
      <c r="BR261" t="str">
        <f>IF(Table1[[#This Row],[Date]]="","",Table1[[#This Row],[Ledger 1]])</f>
        <v/>
      </c>
      <c r="BS261" t="str">
        <f>IF(Table1[[#This Row],[Date]]="","",IF(Table1[[#This Row],[Effect 1]]="Dr.",-Table1[[#This Row],[Amount 1]],Table1[[#This Row],[Amount 1]]))</f>
        <v/>
      </c>
      <c r="BV261" t="str">
        <f>IF(Table1[[#This Row],[Ledger 2]]="","","No")</f>
        <v/>
      </c>
      <c r="BW261" t="str">
        <f>IF(Table1[[#This Row],[Date]]="","",IF(Table1[[#This Row],[Effect 2]]="Dr.","Yes","No"))</f>
        <v/>
      </c>
      <c r="BX261" t="str">
        <f>IF(Table1[[#This Row],[Date]]="","",Table1[[#This Row],[Ledger 2]])</f>
        <v/>
      </c>
      <c r="BY261" t="str">
        <f>IF(Table1[[#This Row],[Date]]="","",IF(Table1[[#This Row],[Effect 2]]="Dr.",-Table1[[#This Row],[Amount 2]],Table1[[#This Row],[Amount 2]]))</f>
        <v/>
      </c>
      <c r="CB261" t="str">
        <f>IF(Table1[[#This Row],[Ledger 3]]="","","No")</f>
        <v/>
      </c>
      <c r="CC261" t="str">
        <f>IF(Table1[[#This Row],[Ledger 3]]="","",IF(Table1[[#This Row],[Effect 3]]="Dr.","Yes","No"))</f>
        <v/>
      </c>
      <c r="CD261" t="str">
        <f>IF(Table1[[#This Row],[Ledger 3]]="","",Table1[[#This Row],[Ledger 3]])</f>
        <v/>
      </c>
      <c r="CE261" t="str">
        <f>IF(Table1[[#This Row],[Ledger 3]]="","",IF(Table1[[#This Row],[Effect 3]]="Dr.",-Table1[[#This Row],[Amount 3]],Table1[[#This Row],[Amount 3]]))</f>
        <v/>
      </c>
      <c r="CH261" t="str">
        <f>IF(Table1[[#This Row],[Ledger 4]]="","","No")</f>
        <v/>
      </c>
      <c r="CI261" t="str">
        <f>IF(Table1[[#This Row],[Ledger 4]]="","",IF(Table1[[#This Row],[Effect 4]]="Dr.","Yes","No"))</f>
        <v/>
      </c>
      <c r="CJ261" t="str">
        <f>IF(Table1[[#This Row],[Ledger 4]]="","",Table1[[#This Row],[Ledger 4]])</f>
        <v/>
      </c>
      <c r="CK261" t="str">
        <f>IF(Table1[[#This Row],[Ledger 4]]="","",IF(Table1[[#This Row],[Effect 4]]="Dr.",-Table1[[#This Row],[Amount 4]],Table1[[#This Row],[Amount 4]]))</f>
        <v/>
      </c>
      <c r="CN261" t="str">
        <f>IF(Table1[[#This Row],[Ledger 5]]="","","No")</f>
        <v/>
      </c>
      <c r="CO261" t="str">
        <f>IF(Table1[[#This Row],[Ledger 5]]="","",IF(Table1[[#This Row],[Effect 5]]="Dr.","Yes","No"))</f>
        <v/>
      </c>
      <c r="CP261" t="str">
        <f>IF(Table1[[#This Row],[Ledger 5]]="","",Table1[[#This Row],[Ledger 5]])</f>
        <v/>
      </c>
      <c r="CQ261" t="str">
        <f>IF(Table1[[#This Row],[Ledger 5]]="","",IF(Table1[[#This Row],[Effect 5]]="Dr.",-Table1[[#This Row],[Amount 5]],Table1[[#This Row],[Amount 5]]))</f>
        <v/>
      </c>
      <c r="CT261" t="str">
        <f>IF(Table1[[#This Row],[Ledger 6]]="","","No")</f>
        <v/>
      </c>
      <c r="CU261" t="str">
        <f>IF(Table1[[#This Row],[Ledger 6]]="","",IF(Table1[[#This Row],[Effect 6]]="Dr.","Yes","No"))</f>
        <v/>
      </c>
      <c r="CV261" t="str">
        <f>IF(Table1[[#This Row],[Ledger 6]]="","",Table1[[#This Row],[Ledger 6]])</f>
        <v/>
      </c>
      <c r="CW261" t="str">
        <f>IF(Table1[[#This Row],[Ledger 6]]="","",IF(Table1[[#This Row],[Effect 6]]="Dr.",-Table1[[#This Row],[Amount 6]],Table1[[#This Row],[Amount 6]]))</f>
        <v/>
      </c>
      <c r="CZ261" t="str">
        <f>IF(Table1[[#This Row],[Ledger 7]]="","","No")</f>
        <v/>
      </c>
      <c r="DA261" t="str">
        <f>IF(Table1[[#This Row],[Ledger 7]]="","",IF(Table1[[#This Row],[Effect 7]]="Dr.","Yes","No"))</f>
        <v/>
      </c>
      <c r="DB261" t="str">
        <f>IF(Table1[[#This Row],[Ledger 7]]="","",Table1[[#This Row],[Ledger 7]])</f>
        <v/>
      </c>
      <c r="DC261" t="str">
        <f>IF(Table1[[#This Row],[Ledger 7]]="","",IF(Table1[[#This Row],[Effect 7]]="Dr.",-Table1[[#This Row],[Amount 7]],Table1[[#This Row],[Amount 7]]))</f>
        <v/>
      </c>
      <c r="DF261" t="str">
        <f>IF(Table1[[#This Row],[Ledger 8]]="","","No")</f>
        <v/>
      </c>
      <c r="DG261" t="str">
        <f>IF(Table1[[#This Row],[Ledger 8]]="","",IF(Table1[[#This Row],[Effect 8]]="Dr.","Yes","No"))</f>
        <v/>
      </c>
      <c r="DH261" t="str">
        <f>IF(Table1[[#This Row],[Ledger 8]]="","",Table1[[#This Row],[Ledger 8]])</f>
        <v/>
      </c>
      <c r="DI261" t="str">
        <f>IF(Table1[[#This Row],[Ledger 8]]="","",IF(Table1[[#This Row],[Effect 8]]="Dr.",-Table1[[#This Row],[Amount 8]],Table1[[#This Row],[Amount 8]]))</f>
        <v/>
      </c>
      <c r="DL261" t="str">
        <f>IF(Table1[[#This Row],[Ledger 9]]="","","No")</f>
        <v/>
      </c>
      <c r="DM261" t="str">
        <f>IF(Table1[[#This Row],[Ledger 9]]="","",IF(Table1[[#This Row],[Effect 9]]="Dr.","Yes","No"))</f>
        <v/>
      </c>
      <c r="DN261" t="str">
        <f>IF(Table1[[#This Row],[Ledger 9]]="","",Table1[[#This Row],[Ledger 9]])</f>
        <v/>
      </c>
      <c r="DO261" t="str">
        <f>IF(Table1[[#This Row],[Ledger 9]]="","",IF(Table1[[#This Row],[Effect 9]]="Dr.",-Table1[[#This Row],[Amount 9]],Table1[[#This Row],[Amount 9]]))</f>
        <v/>
      </c>
      <c r="DR261" t="str">
        <f>IF(Table1[[#This Row],[Ledger 10]]="","","No")</f>
        <v/>
      </c>
      <c r="DS261" t="str">
        <f>IF(Table1[[#This Row],[Ledger 10]]="","",IF(Table1[[#This Row],[Effect 10]]="Dr.","Yes","No"))</f>
        <v/>
      </c>
      <c r="DT261" t="str">
        <f>IF(Table1[[#This Row],[Ledger 10]]="","",Table1[[#This Row],[Ledger 10]])</f>
        <v/>
      </c>
      <c r="DU261" t="str">
        <f>IF(Table1[[#This Row],[Ledger 10]]="","",IF(Table1[[#This Row],[Effect 10]]="Dr.",-Table1[[#This Row],[Amount 10]],Table1[[#This Row],[Amount 10]]))</f>
        <v/>
      </c>
      <c r="DX261" t="str">
        <f>IF(Table1[[#This Row],[Ledger 11]]="","","No")</f>
        <v/>
      </c>
      <c r="DY261" t="str">
        <f>IF(Table1[[#This Row],[Ledger 11]]="","",IF(Table1[[#This Row],[Effect 11]]="Dr.","Yes","No"))</f>
        <v/>
      </c>
      <c r="DZ261" t="str">
        <f>IF(Table1[[#This Row],[Ledger 11]]="","",Table1[[#This Row],[Ledger 11]])</f>
        <v/>
      </c>
      <c r="EA261" t="str">
        <f>IF(Table1[[#This Row],[Ledger 11]]="","",IF(Table1[[#This Row],[Effect 11]]="Dr.",-Table1[[#This Row],[Amount 11]],Table1[[#This Row],[Amount 11]]))</f>
        <v/>
      </c>
      <c r="ED261" t="str">
        <f>IF(Table1[[#This Row],[Ledger 12]]="","","No")</f>
        <v/>
      </c>
      <c r="EE261" t="str">
        <f>IF(Table1[[#This Row],[Ledger 12]]="","",IF(Table1[[#This Row],[Effect 12]]="Dr.","Yes","No"))</f>
        <v/>
      </c>
      <c r="EF261" t="str">
        <f>IF(Table1[[#This Row],[Ledger 12]]="","",Table1[[#This Row],[Ledger 12]])</f>
        <v/>
      </c>
      <c r="EG261" t="str">
        <f>IF(Table1[[#This Row],[Ledger 12]]="","",IF(Table1[[#This Row],[Effect 12]]="Dr.",-Table1[[#This Row],[Amount 12]],Table1[[#This Row],[Amount 12]]))</f>
        <v/>
      </c>
      <c r="EJ261" t="str">
        <f>IF(Table1[[#This Row],[Ledger 13]]="","","No")</f>
        <v/>
      </c>
      <c r="EK261" t="str">
        <f>IF(Table1[[#This Row],[Ledger 13]]="","",IF(Table1[[#This Row],[Effect 13]]="Dr.","Yes","No"))</f>
        <v/>
      </c>
      <c r="EL261" t="str">
        <f>IF(Table1[[#This Row],[Ledger 13]]="","",Table1[[#This Row],[Ledger 13]])</f>
        <v/>
      </c>
      <c r="EM261" t="str">
        <f>IF(Table1[[#This Row],[Ledger 13]]="","",IF(Table1[[#This Row],[Effect 13]]="Dr.",-Table1[[#This Row],[Amount 13]],Table1[[#This Row],[Amount 13]]))</f>
        <v/>
      </c>
      <c r="EP261" t="str">
        <f>IF(Table1[[#This Row],[Ledger 14]]="","","No")</f>
        <v/>
      </c>
      <c r="EQ261" t="str">
        <f>IF(Table1[[#This Row],[Ledger 14]]="","",IF(Table1[[#This Row],[Effect 14]]="Dr.","Yes","No"))</f>
        <v/>
      </c>
      <c r="ER261" t="str">
        <f>IF(Table1[[#This Row],[Ledger 14]]="","",Table1[[#This Row],[Ledger 14]])</f>
        <v/>
      </c>
      <c r="ES261" t="str">
        <f>IF(Table1[[#This Row],[Ledger 14]]="","",IF(Table1[[#This Row],[Effect 14]]="Dr.",-Table1[[#This Row],[Amount 14]],Table1[[#This Row],[Amount 14]]))</f>
        <v/>
      </c>
      <c r="EV261" t="str">
        <f>IF(Table1[[#This Row],[Ledger 15]]="","","No")</f>
        <v/>
      </c>
      <c r="EW261" t="str">
        <f>IF(Table1[[#This Row],[Ledger 15]]="","",IF(Table1[[#This Row],[Effect 15]]="Dr.","Yes","No"))</f>
        <v/>
      </c>
      <c r="EX261" t="str">
        <f>IF(Table1[[#This Row],[Ledger 15]]="","",Table1[[#This Row],[Ledger 15]])</f>
        <v/>
      </c>
      <c r="EY261" t="str">
        <f>IF(Table1[[#This Row],[Ledger 15]]="","",IF(Table1[[#This Row],[Effect 15]]="Dr.",-Table1[[#This Row],[Amount 15]],Table1[[#This Row],[Amount 15]]))</f>
        <v/>
      </c>
      <c r="FD2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1">
        <f>IF(Table1[[#This Row],[Date]]="",0,IF(AND(Table1[[#This Row],[Date]]&gt;=$FE$2,Table1[[#This Row],[Date]]&lt;=$FE$3),0,1))</f>
        <v>0</v>
      </c>
      <c r="FF261">
        <f>IF(Table1[[#This Row],[Date]]="",0,IF(TYPE(VLOOKUP(Table1[[#This Row],[Voucher Type]],Table1[[#All],[Voucher Type Master]],1,FALSE))=16,1,0))</f>
        <v>0</v>
      </c>
      <c r="FG261">
        <f>IF(TYPE(IF(Table1[[#This Row],[Date]]="",0,IF(VLOOKUP(Table1[[#This Row],[Voucher Type]],$FY$5:$FZ$13,2,0)=Table1[[#This Row],[Effect 1]],0,1)))=16,1,0)</f>
        <v>0</v>
      </c>
      <c r="FH2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1">
        <f>IF(LEN(Table1[[#This Row],[Ledger 1]])&gt;0,IF(TYPE(VLOOKUP(Table1[[#This Row],[Ledger 1]],GZ:GZ,1,0))=16,1,0),0)</f>
        <v>0</v>
      </c>
      <c r="FJ261">
        <f>IF(LEN(Table1[[#This Row],[Ledger 2]])&gt;0,IF(TYPE(VLOOKUP(Table1[[#This Row],[Ledger 2]],GZ:GZ,1,0))=16,1,0),0)</f>
        <v>0</v>
      </c>
      <c r="FK261">
        <f>IF(LEN(Table1[[#This Row],[Ledger 3]])&gt;0,IF(TYPE(VLOOKUP(Table1[[#This Row],[Ledger 3]],GZ:GZ,1,0))=16,1,0),0)</f>
        <v>0</v>
      </c>
      <c r="FL261">
        <f>IF(LEN(Table1[[#This Row],[Ledger 4]])&gt;0,IF(TYPE(VLOOKUP(Table1[[#This Row],[Ledger 4]],GZ:GZ,1,0))=16,1,0),0)</f>
        <v>0</v>
      </c>
      <c r="FM261">
        <f>IF(LEN(Table1[[#This Row],[Ledger 5]])&gt;0,IF(TYPE(VLOOKUP(Table1[[#This Row],[Ledger 5]],GZ:GZ,1,0))=16,1,0),0)</f>
        <v>0</v>
      </c>
      <c r="FN261">
        <f>IF(LEN(Table1[[#This Row],[Ledger 6]])&gt;0,IF(TYPE(VLOOKUP(Table1[[#This Row],[Ledger 6]],$GZ:$GZ,1,0))=16,1,0),0)</f>
        <v>0</v>
      </c>
      <c r="FO261">
        <f>IF(LEN(Table1[[#This Row],[Ledger 7]])&gt;0,IF(TYPE(VLOOKUP(Table1[[#This Row],[Ledger 7]],$GZ:$GZ,1,0))=16,1,0),0)</f>
        <v>0</v>
      </c>
      <c r="FP261">
        <f>IF(LEN(Table1[[#This Row],[Ledger 8]])&gt;0,IF(TYPE(VLOOKUP(Table1[[#This Row],[Ledger 8]],$GZ:$GZ,1,0))=16,1,0),0)</f>
        <v>0</v>
      </c>
      <c r="FQ261">
        <f>IF(LEN(Table1[[#This Row],[Ledger 9]])&gt;0,IF(TYPE(VLOOKUP(Table1[[#This Row],[Ledger 9]],$GZ:$GZ,1,0))=16,1,0),0)</f>
        <v>0</v>
      </c>
      <c r="FR261">
        <f>IF(LEN(Table1[[#This Row],[Ledger 10]])&gt;0,IF(TYPE(VLOOKUP(Table1[[#This Row],[Ledger 10]],$GZ:$GZ,1,0))=16,1,0),0)</f>
        <v>0</v>
      </c>
      <c r="FS261">
        <f>IF(LEN(Table1[[#This Row],[Ledger 11]])&gt;0,IF(TYPE(VLOOKUP(Table1[[#This Row],[Ledger 11]],$GZ:$GZ,1,0))=16,1,0),0)</f>
        <v>0</v>
      </c>
      <c r="FT261">
        <f>IF(LEN(Table1[[#This Row],[Ledger 12]])&gt;0,IF(TYPE(VLOOKUP(Table1[[#This Row],[Ledger 12]],$GZ:$GZ,1,0))=16,1,0),0)</f>
        <v>0</v>
      </c>
      <c r="FU261">
        <f>IF(LEN(Table1[[#This Row],[Ledger 13]])&gt;0,IF(TYPE(VLOOKUP(Table1[[#This Row],[Ledger 13]],$GZ:$GZ,1,0))=16,1,0),0)</f>
        <v>0</v>
      </c>
      <c r="FV261">
        <f>IF(LEN(Table1[[#This Row],[Ledger 14]])&gt;0,IF(TYPE(VLOOKUP(Table1[[#This Row],[Ledger 14]],$GZ:$GZ,1,0))=16,1,0),0)</f>
        <v>0</v>
      </c>
      <c r="FW261">
        <f>IF(LEN(Table1[[#This Row],[Ledger 15]])&gt;0,IF(TYPE(VLOOKUP(Table1[[#This Row],[Ledger 15]],$GZ:$GZ,1,0))=16,1,0),0)</f>
        <v>0</v>
      </c>
    </row>
    <row r="262" spans="4:179" ht="33" customHeight="1" x14ac:dyDescent="0.45">
      <c r="D262" s="8">
        <f t="shared" si="12"/>
        <v>257</v>
      </c>
      <c r="E262" s="32"/>
      <c r="F262" s="34"/>
      <c r="G262" s="34"/>
      <c r="H262" s="34"/>
      <c r="I262" s="34"/>
      <c r="J262" s="38"/>
      <c r="K262" s="33"/>
      <c r="L262" s="36"/>
      <c r="M262" s="35"/>
      <c r="N262" s="34"/>
      <c r="O262" s="41"/>
      <c r="P262" s="35"/>
      <c r="Q262" s="34"/>
      <c r="R262" s="37"/>
      <c r="S262" s="35"/>
      <c r="T262" s="34"/>
      <c r="U262" s="37"/>
      <c r="V262" s="35"/>
      <c r="W262" s="34"/>
      <c r="X262" s="37"/>
      <c r="Y262" s="35"/>
      <c r="Z262" s="34"/>
      <c r="AA262" s="37"/>
      <c r="AB262" s="35"/>
      <c r="AC262" s="34"/>
      <c r="AD262" s="37"/>
      <c r="AE262" s="35"/>
      <c r="AF262" s="34"/>
      <c r="AG262" s="37"/>
      <c r="AH262" s="35"/>
      <c r="AI262" s="34"/>
      <c r="AJ262" s="37"/>
      <c r="AK262" s="35"/>
      <c r="AL262" s="34"/>
      <c r="AM262" s="37"/>
      <c r="AN262" s="35"/>
      <c r="AO262" s="34"/>
      <c r="AP262" s="37"/>
      <c r="AQ262" s="35"/>
      <c r="AR262" s="34"/>
      <c r="AS262" s="37"/>
      <c r="AT262" s="35"/>
      <c r="AU262" s="34"/>
      <c r="AV262" s="37"/>
      <c r="AW262" s="35"/>
      <c r="AX262" s="34"/>
      <c r="AY262" s="37"/>
      <c r="AZ262" s="35"/>
      <c r="BA262" s="34"/>
      <c r="BB262" s="37"/>
      <c r="BC2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2" s="7"/>
      <c r="BF262" t="str">
        <f>IF(Table1[[#This Row],[Date]]="","","&amp;lt;VOUCHER REMOTEID="&amp;""""&amp;$A$11&amp;$A$13&amp;ROW()&amp;""""&amp;" VCHTYPE="""&amp;F262&amp;""" ACTION="""&amp;"Create"&amp;"""&amp;gt;")</f>
        <v/>
      </c>
      <c r="BG262" t="str">
        <f>IF(Table1[[#This Row],[Date]]="","",TEXT(Table1[[#This Row],[Date]],"yyyymmdd"))</f>
        <v/>
      </c>
      <c r="BH262" t="str">
        <f>Table1[[#This Row],[Date2]]</f>
        <v/>
      </c>
      <c r="BI262" t="str">
        <f>IF(Table1[[#This Row],[Date]]="","",Table1[[#This Row],[Voucher Type]])</f>
        <v/>
      </c>
      <c r="BJ262" t="str">
        <f>IF(Table1[[#This Row],[Ref No / Invoice No]]="","",Table1[[#This Row],[Ref No / Invoice No]])</f>
        <v/>
      </c>
      <c r="BK262" t="str">
        <f>IF(Table1[[#This Row],[Voucher No]]="","",Table1[[#This Row],[Voucher No]])</f>
        <v/>
      </c>
      <c r="BL262" t="str">
        <f>IF(Table1[[#This Row],[Date]]="","",Table1[[#This Row],[Narration]])</f>
        <v/>
      </c>
      <c r="BM262" t="str">
        <f>IF(Table1[[#This Row],[Date]]="","",$A$11&amp;$A$13&amp;ROW())</f>
        <v/>
      </c>
      <c r="BN262" t="str">
        <f>IF(Table1[[#This Row],[Date]]="","",$A$13)</f>
        <v/>
      </c>
      <c r="BP262" t="str">
        <f>IF(Table1[[#This Row],[Ledger 1]]="","","No")</f>
        <v/>
      </c>
      <c r="BQ262" t="str">
        <f>IF(Table1[[#This Row],[Date]]="","",IF(Table1[[#This Row],[Effect 1]]="Dr.","Yes","No"))</f>
        <v/>
      </c>
      <c r="BR262" t="str">
        <f>IF(Table1[[#This Row],[Date]]="","",Table1[[#This Row],[Ledger 1]])</f>
        <v/>
      </c>
      <c r="BS262" t="str">
        <f>IF(Table1[[#This Row],[Date]]="","",IF(Table1[[#This Row],[Effect 1]]="Dr.",-Table1[[#This Row],[Amount 1]],Table1[[#This Row],[Amount 1]]))</f>
        <v/>
      </c>
      <c r="BV262" t="str">
        <f>IF(Table1[[#This Row],[Ledger 2]]="","","No")</f>
        <v/>
      </c>
      <c r="BW262" t="str">
        <f>IF(Table1[[#This Row],[Date]]="","",IF(Table1[[#This Row],[Effect 2]]="Dr.","Yes","No"))</f>
        <v/>
      </c>
      <c r="BX262" t="str">
        <f>IF(Table1[[#This Row],[Date]]="","",Table1[[#This Row],[Ledger 2]])</f>
        <v/>
      </c>
      <c r="BY262" t="str">
        <f>IF(Table1[[#This Row],[Date]]="","",IF(Table1[[#This Row],[Effect 2]]="Dr.",-Table1[[#This Row],[Amount 2]],Table1[[#This Row],[Amount 2]]))</f>
        <v/>
      </c>
      <c r="CB262" t="str">
        <f>IF(Table1[[#This Row],[Ledger 3]]="","","No")</f>
        <v/>
      </c>
      <c r="CC262" t="str">
        <f>IF(Table1[[#This Row],[Ledger 3]]="","",IF(Table1[[#This Row],[Effect 3]]="Dr.","Yes","No"))</f>
        <v/>
      </c>
      <c r="CD262" t="str">
        <f>IF(Table1[[#This Row],[Ledger 3]]="","",Table1[[#This Row],[Ledger 3]])</f>
        <v/>
      </c>
      <c r="CE262" t="str">
        <f>IF(Table1[[#This Row],[Ledger 3]]="","",IF(Table1[[#This Row],[Effect 3]]="Dr.",-Table1[[#This Row],[Amount 3]],Table1[[#This Row],[Amount 3]]))</f>
        <v/>
      </c>
      <c r="CH262" t="str">
        <f>IF(Table1[[#This Row],[Ledger 4]]="","","No")</f>
        <v/>
      </c>
      <c r="CI262" t="str">
        <f>IF(Table1[[#This Row],[Ledger 4]]="","",IF(Table1[[#This Row],[Effect 4]]="Dr.","Yes","No"))</f>
        <v/>
      </c>
      <c r="CJ262" t="str">
        <f>IF(Table1[[#This Row],[Ledger 4]]="","",Table1[[#This Row],[Ledger 4]])</f>
        <v/>
      </c>
      <c r="CK262" t="str">
        <f>IF(Table1[[#This Row],[Ledger 4]]="","",IF(Table1[[#This Row],[Effect 4]]="Dr.",-Table1[[#This Row],[Amount 4]],Table1[[#This Row],[Amount 4]]))</f>
        <v/>
      </c>
      <c r="CN262" t="str">
        <f>IF(Table1[[#This Row],[Ledger 5]]="","","No")</f>
        <v/>
      </c>
      <c r="CO262" t="str">
        <f>IF(Table1[[#This Row],[Ledger 5]]="","",IF(Table1[[#This Row],[Effect 5]]="Dr.","Yes","No"))</f>
        <v/>
      </c>
      <c r="CP262" t="str">
        <f>IF(Table1[[#This Row],[Ledger 5]]="","",Table1[[#This Row],[Ledger 5]])</f>
        <v/>
      </c>
      <c r="CQ262" t="str">
        <f>IF(Table1[[#This Row],[Ledger 5]]="","",IF(Table1[[#This Row],[Effect 5]]="Dr.",-Table1[[#This Row],[Amount 5]],Table1[[#This Row],[Amount 5]]))</f>
        <v/>
      </c>
      <c r="CT262" t="str">
        <f>IF(Table1[[#This Row],[Ledger 6]]="","","No")</f>
        <v/>
      </c>
      <c r="CU262" t="str">
        <f>IF(Table1[[#This Row],[Ledger 6]]="","",IF(Table1[[#This Row],[Effect 6]]="Dr.","Yes","No"))</f>
        <v/>
      </c>
      <c r="CV262" t="str">
        <f>IF(Table1[[#This Row],[Ledger 6]]="","",Table1[[#This Row],[Ledger 6]])</f>
        <v/>
      </c>
      <c r="CW262" t="str">
        <f>IF(Table1[[#This Row],[Ledger 6]]="","",IF(Table1[[#This Row],[Effect 6]]="Dr.",-Table1[[#This Row],[Amount 6]],Table1[[#This Row],[Amount 6]]))</f>
        <v/>
      </c>
      <c r="CZ262" t="str">
        <f>IF(Table1[[#This Row],[Ledger 7]]="","","No")</f>
        <v/>
      </c>
      <c r="DA262" t="str">
        <f>IF(Table1[[#This Row],[Ledger 7]]="","",IF(Table1[[#This Row],[Effect 7]]="Dr.","Yes","No"))</f>
        <v/>
      </c>
      <c r="DB262" t="str">
        <f>IF(Table1[[#This Row],[Ledger 7]]="","",Table1[[#This Row],[Ledger 7]])</f>
        <v/>
      </c>
      <c r="DC262" t="str">
        <f>IF(Table1[[#This Row],[Ledger 7]]="","",IF(Table1[[#This Row],[Effect 7]]="Dr.",-Table1[[#This Row],[Amount 7]],Table1[[#This Row],[Amount 7]]))</f>
        <v/>
      </c>
      <c r="DF262" t="str">
        <f>IF(Table1[[#This Row],[Ledger 8]]="","","No")</f>
        <v/>
      </c>
      <c r="DG262" t="str">
        <f>IF(Table1[[#This Row],[Ledger 8]]="","",IF(Table1[[#This Row],[Effect 8]]="Dr.","Yes","No"))</f>
        <v/>
      </c>
      <c r="DH262" t="str">
        <f>IF(Table1[[#This Row],[Ledger 8]]="","",Table1[[#This Row],[Ledger 8]])</f>
        <v/>
      </c>
      <c r="DI262" t="str">
        <f>IF(Table1[[#This Row],[Ledger 8]]="","",IF(Table1[[#This Row],[Effect 8]]="Dr.",-Table1[[#This Row],[Amount 8]],Table1[[#This Row],[Amount 8]]))</f>
        <v/>
      </c>
      <c r="DL262" t="str">
        <f>IF(Table1[[#This Row],[Ledger 9]]="","","No")</f>
        <v/>
      </c>
      <c r="DM262" t="str">
        <f>IF(Table1[[#This Row],[Ledger 9]]="","",IF(Table1[[#This Row],[Effect 9]]="Dr.","Yes","No"))</f>
        <v/>
      </c>
      <c r="DN262" t="str">
        <f>IF(Table1[[#This Row],[Ledger 9]]="","",Table1[[#This Row],[Ledger 9]])</f>
        <v/>
      </c>
      <c r="DO262" t="str">
        <f>IF(Table1[[#This Row],[Ledger 9]]="","",IF(Table1[[#This Row],[Effect 9]]="Dr.",-Table1[[#This Row],[Amount 9]],Table1[[#This Row],[Amount 9]]))</f>
        <v/>
      </c>
      <c r="DR262" t="str">
        <f>IF(Table1[[#This Row],[Ledger 10]]="","","No")</f>
        <v/>
      </c>
      <c r="DS262" t="str">
        <f>IF(Table1[[#This Row],[Ledger 10]]="","",IF(Table1[[#This Row],[Effect 10]]="Dr.","Yes","No"))</f>
        <v/>
      </c>
      <c r="DT262" t="str">
        <f>IF(Table1[[#This Row],[Ledger 10]]="","",Table1[[#This Row],[Ledger 10]])</f>
        <v/>
      </c>
      <c r="DU262" t="str">
        <f>IF(Table1[[#This Row],[Ledger 10]]="","",IF(Table1[[#This Row],[Effect 10]]="Dr.",-Table1[[#This Row],[Amount 10]],Table1[[#This Row],[Amount 10]]))</f>
        <v/>
      </c>
      <c r="DX262" t="str">
        <f>IF(Table1[[#This Row],[Ledger 11]]="","","No")</f>
        <v/>
      </c>
      <c r="DY262" t="str">
        <f>IF(Table1[[#This Row],[Ledger 11]]="","",IF(Table1[[#This Row],[Effect 11]]="Dr.","Yes","No"))</f>
        <v/>
      </c>
      <c r="DZ262" t="str">
        <f>IF(Table1[[#This Row],[Ledger 11]]="","",Table1[[#This Row],[Ledger 11]])</f>
        <v/>
      </c>
      <c r="EA262" t="str">
        <f>IF(Table1[[#This Row],[Ledger 11]]="","",IF(Table1[[#This Row],[Effect 11]]="Dr.",-Table1[[#This Row],[Amount 11]],Table1[[#This Row],[Amount 11]]))</f>
        <v/>
      </c>
      <c r="ED262" t="str">
        <f>IF(Table1[[#This Row],[Ledger 12]]="","","No")</f>
        <v/>
      </c>
      <c r="EE262" t="str">
        <f>IF(Table1[[#This Row],[Ledger 12]]="","",IF(Table1[[#This Row],[Effect 12]]="Dr.","Yes","No"))</f>
        <v/>
      </c>
      <c r="EF262" t="str">
        <f>IF(Table1[[#This Row],[Ledger 12]]="","",Table1[[#This Row],[Ledger 12]])</f>
        <v/>
      </c>
      <c r="EG262" t="str">
        <f>IF(Table1[[#This Row],[Ledger 12]]="","",IF(Table1[[#This Row],[Effect 12]]="Dr.",-Table1[[#This Row],[Amount 12]],Table1[[#This Row],[Amount 12]]))</f>
        <v/>
      </c>
      <c r="EJ262" t="str">
        <f>IF(Table1[[#This Row],[Ledger 13]]="","","No")</f>
        <v/>
      </c>
      <c r="EK262" t="str">
        <f>IF(Table1[[#This Row],[Ledger 13]]="","",IF(Table1[[#This Row],[Effect 13]]="Dr.","Yes","No"))</f>
        <v/>
      </c>
      <c r="EL262" t="str">
        <f>IF(Table1[[#This Row],[Ledger 13]]="","",Table1[[#This Row],[Ledger 13]])</f>
        <v/>
      </c>
      <c r="EM262" t="str">
        <f>IF(Table1[[#This Row],[Ledger 13]]="","",IF(Table1[[#This Row],[Effect 13]]="Dr.",-Table1[[#This Row],[Amount 13]],Table1[[#This Row],[Amount 13]]))</f>
        <v/>
      </c>
      <c r="EP262" t="str">
        <f>IF(Table1[[#This Row],[Ledger 14]]="","","No")</f>
        <v/>
      </c>
      <c r="EQ262" t="str">
        <f>IF(Table1[[#This Row],[Ledger 14]]="","",IF(Table1[[#This Row],[Effect 14]]="Dr.","Yes","No"))</f>
        <v/>
      </c>
      <c r="ER262" t="str">
        <f>IF(Table1[[#This Row],[Ledger 14]]="","",Table1[[#This Row],[Ledger 14]])</f>
        <v/>
      </c>
      <c r="ES262" t="str">
        <f>IF(Table1[[#This Row],[Ledger 14]]="","",IF(Table1[[#This Row],[Effect 14]]="Dr.",-Table1[[#This Row],[Amount 14]],Table1[[#This Row],[Amount 14]]))</f>
        <v/>
      </c>
      <c r="EV262" t="str">
        <f>IF(Table1[[#This Row],[Ledger 15]]="","","No")</f>
        <v/>
      </c>
      <c r="EW262" t="str">
        <f>IF(Table1[[#This Row],[Ledger 15]]="","",IF(Table1[[#This Row],[Effect 15]]="Dr.","Yes","No"))</f>
        <v/>
      </c>
      <c r="EX262" t="str">
        <f>IF(Table1[[#This Row],[Ledger 15]]="","",Table1[[#This Row],[Ledger 15]])</f>
        <v/>
      </c>
      <c r="EY262" t="str">
        <f>IF(Table1[[#This Row],[Ledger 15]]="","",IF(Table1[[#This Row],[Effect 15]]="Dr.",-Table1[[#This Row],[Amount 15]],Table1[[#This Row],[Amount 15]]))</f>
        <v/>
      </c>
      <c r="FD2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2">
        <f>IF(Table1[[#This Row],[Date]]="",0,IF(AND(Table1[[#This Row],[Date]]&gt;=$FE$2,Table1[[#This Row],[Date]]&lt;=$FE$3),0,1))</f>
        <v>0</v>
      </c>
      <c r="FF262">
        <f>IF(Table1[[#This Row],[Date]]="",0,IF(TYPE(VLOOKUP(Table1[[#This Row],[Voucher Type]],Table1[[#All],[Voucher Type Master]],1,FALSE))=16,1,0))</f>
        <v>0</v>
      </c>
      <c r="FG262">
        <f>IF(TYPE(IF(Table1[[#This Row],[Date]]="",0,IF(VLOOKUP(Table1[[#This Row],[Voucher Type]],$FY$5:$FZ$13,2,0)=Table1[[#This Row],[Effect 1]],0,1)))=16,1,0)</f>
        <v>0</v>
      </c>
      <c r="FH2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2">
        <f>IF(LEN(Table1[[#This Row],[Ledger 1]])&gt;0,IF(TYPE(VLOOKUP(Table1[[#This Row],[Ledger 1]],GZ:GZ,1,0))=16,1,0),0)</f>
        <v>0</v>
      </c>
      <c r="FJ262">
        <f>IF(LEN(Table1[[#This Row],[Ledger 2]])&gt;0,IF(TYPE(VLOOKUP(Table1[[#This Row],[Ledger 2]],GZ:GZ,1,0))=16,1,0),0)</f>
        <v>0</v>
      </c>
      <c r="FK262">
        <f>IF(LEN(Table1[[#This Row],[Ledger 3]])&gt;0,IF(TYPE(VLOOKUP(Table1[[#This Row],[Ledger 3]],GZ:GZ,1,0))=16,1,0),0)</f>
        <v>0</v>
      </c>
      <c r="FL262">
        <f>IF(LEN(Table1[[#This Row],[Ledger 4]])&gt;0,IF(TYPE(VLOOKUP(Table1[[#This Row],[Ledger 4]],GZ:GZ,1,0))=16,1,0),0)</f>
        <v>0</v>
      </c>
      <c r="FM262">
        <f>IF(LEN(Table1[[#This Row],[Ledger 5]])&gt;0,IF(TYPE(VLOOKUP(Table1[[#This Row],[Ledger 5]],GZ:GZ,1,0))=16,1,0),0)</f>
        <v>0</v>
      </c>
      <c r="FN262">
        <f>IF(LEN(Table1[[#This Row],[Ledger 6]])&gt;0,IF(TYPE(VLOOKUP(Table1[[#This Row],[Ledger 6]],$GZ:$GZ,1,0))=16,1,0),0)</f>
        <v>0</v>
      </c>
      <c r="FO262">
        <f>IF(LEN(Table1[[#This Row],[Ledger 7]])&gt;0,IF(TYPE(VLOOKUP(Table1[[#This Row],[Ledger 7]],$GZ:$GZ,1,0))=16,1,0),0)</f>
        <v>0</v>
      </c>
      <c r="FP262">
        <f>IF(LEN(Table1[[#This Row],[Ledger 8]])&gt;0,IF(TYPE(VLOOKUP(Table1[[#This Row],[Ledger 8]],$GZ:$GZ,1,0))=16,1,0),0)</f>
        <v>0</v>
      </c>
      <c r="FQ262">
        <f>IF(LEN(Table1[[#This Row],[Ledger 9]])&gt;0,IF(TYPE(VLOOKUP(Table1[[#This Row],[Ledger 9]],$GZ:$GZ,1,0))=16,1,0),0)</f>
        <v>0</v>
      </c>
      <c r="FR262">
        <f>IF(LEN(Table1[[#This Row],[Ledger 10]])&gt;0,IF(TYPE(VLOOKUP(Table1[[#This Row],[Ledger 10]],$GZ:$GZ,1,0))=16,1,0),0)</f>
        <v>0</v>
      </c>
      <c r="FS262">
        <f>IF(LEN(Table1[[#This Row],[Ledger 11]])&gt;0,IF(TYPE(VLOOKUP(Table1[[#This Row],[Ledger 11]],$GZ:$GZ,1,0))=16,1,0),0)</f>
        <v>0</v>
      </c>
      <c r="FT262">
        <f>IF(LEN(Table1[[#This Row],[Ledger 12]])&gt;0,IF(TYPE(VLOOKUP(Table1[[#This Row],[Ledger 12]],$GZ:$GZ,1,0))=16,1,0),0)</f>
        <v>0</v>
      </c>
      <c r="FU262">
        <f>IF(LEN(Table1[[#This Row],[Ledger 13]])&gt;0,IF(TYPE(VLOOKUP(Table1[[#This Row],[Ledger 13]],$GZ:$GZ,1,0))=16,1,0),0)</f>
        <v>0</v>
      </c>
      <c r="FV262">
        <f>IF(LEN(Table1[[#This Row],[Ledger 14]])&gt;0,IF(TYPE(VLOOKUP(Table1[[#This Row],[Ledger 14]],$GZ:$GZ,1,0))=16,1,0),0)</f>
        <v>0</v>
      </c>
      <c r="FW262">
        <f>IF(LEN(Table1[[#This Row],[Ledger 15]])&gt;0,IF(TYPE(VLOOKUP(Table1[[#This Row],[Ledger 15]],$GZ:$GZ,1,0))=16,1,0),0)</f>
        <v>0</v>
      </c>
    </row>
    <row r="263" spans="4:179" ht="33" customHeight="1" x14ac:dyDescent="0.45">
      <c r="D263" s="8">
        <f t="shared" si="12"/>
        <v>258</v>
      </c>
      <c r="E263" s="32"/>
      <c r="F263" s="34"/>
      <c r="G263" s="34"/>
      <c r="H263" s="34"/>
      <c r="I263" s="34"/>
      <c r="J263" s="38"/>
      <c r="K263" s="33"/>
      <c r="L263" s="36"/>
      <c r="M263" s="35"/>
      <c r="N263" s="34"/>
      <c r="O263" s="41"/>
      <c r="P263" s="35"/>
      <c r="Q263" s="34"/>
      <c r="R263" s="37"/>
      <c r="S263" s="35"/>
      <c r="T263" s="34"/>
      <c r="U263" s="37"/>
      <c r="V263" s="35"/>
      <c r="W263" s="34"/>
      <c r="X263" s="37"/>
      <c r="Y263" s="35"/>
      <c r="Z263" s="34"/>
      <c r="AA263" s="37"/>
      <c r="AB263" s="35"/>
      <c r="AC263" s="34"/>
      <c r="AD263" s="37"/>
      <c r="AE263" s="35"/>
      <c r="AF263" s="34"/>
      <c r="AG263" s="37"/>
      <c r="AH263" s="35"/>
      <c r="AI263" s="34"/>
      <c r="AJ263" s="37"/>
      <c r="AK263" s="35"/>
      <c r="AL263" s="34"/>
      <c r="AM263" s="37"/>
      <c r="AN263" s="35"/>
      <c r="AO263" s="34"/>
      <c r="AP263" s="37"/>
      <c r="AQ263" s="35"/>
      <c r="AR263" s="34"/>
      <c r="AS263" s="37"/>
      <c r="AT263" s="35"/>
      <c r="AU263" s="34"/>
      <c r="AV263" s="37"/>
      <c r="AW263" s="35"/>
      <c r="AX263" s="34"/>
      <c r="AY263" s="37"/>
      <c r="AZ263" s="35"/>
      <c r="BA263" s="34"/>
      <c r="BB263" s="37"/>
      <c r="BC2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3" s="7"/>
      <c r="BF263" t="str">
        <f>IF(Table1[[#This Row],[Date]]="","","&amp;lt;VOUCHER REMOTEID="&amp;""""&amp;$A$11&amp;$A$13&amp;ROW()&amp;""""&amp;" VCHTYPE="""&amp;F263&amp;""" ACTION="""&amp;"Create"&amp;"""&amp;gt;")</f>
        <v/>
      </c>
      <c r="BG263" t="str">
        <f>IF(Table1[[#This Row],[Date]]="","",TEXT(Table1[[#This Row],[Date]],"yyyymmdd"))</f>
        <v/>
      </c>
      <c r="BH263" t="str">
        <f>Table1[[#This Row],[Date2]]</f>
        <v/>
      </c>
      <c r="BI263" t="str">
        <f>IF(Table1[[#This Row],[Date]]="","",Table1[[#This Row],[Voucher Type]])</f>
        <v/>
      </c>
      <c r="BJ263" t="str">
        <f>IF(Table1[[#This Row],[Ref No / Invoice No]]="","",Table1[[#This Row],[Ref No / Invoice No]])</f>
        <v/>
      </c>
      <c r="BK263" t="str">
        <f>IF(Table1[[#This Row],[Voucher No]]="","",Table1[[#This Row],[Voucher No]])</f>
        <v/>
      </c>
      <c r="BL263" t="str">
        <f>IF(Table1[[#This Row],[Date]]="","",Table1[[#This Row],[Narration]])</f>
        <v/>
      </c>
      <c r="BM263" t="str">
        <f>IF(Table1[[#This Row],[Date]]="","",$A$11&amp;$A$13&amp;ROW())</f>
        <v/>
      </c>
      <c r="BN263" t="str">
        <f>IF(Table1[[#This Row],[Date]]="","",$A$13)</f>
        <v/>
      </c>
      <c r="BP263" t="str">
        <f>IF(Table1[[#This Row],[Ledger 1]]="","","No")</f>
        <v/>
      </c>
      <c r="BQ263" t="str">
        <f>IF(Table1[[#This Row],[Date]]="","",IF(Table1[[#This Row],[Effect 1]]="Dr.","Yes","No"))</f>
        <v/>
      </c>
      <c r="BR263" t="str">
        <f>IF(Table1[[#This Row],[Date]]="","",Table1[[#This Row],[Ledger 1]])</f>
        <v/>
      </c>
      <c r="BS263" t="str">
        <f>IF(Table1[[#This Row],[Date]]="","",IF(Table1[[#This Row],[Effect 1]]="Dr.",-Table1[[#This Row],[Amount 1]],Table1[[#This Row],[Amount 1]]))</f>
        <v/>
      </c>
      <c r="BV263" t="str">
        <f>IF(Table1[[#This Row],[Ledger 2]]="","","No")</f>
        <v/>
      </c>
      <c r="BW263" t="str">
        <f>IF(Table1[[#This Row],[Date]]="","",IF(Table1[[#This Row],[Effect 2]]="Dr.","Yes","No"))</f>
        <v/>
      </c>
      <c r="BX263" t="str">
        <f>IF(Table1[[#This Row],[Date]]="","",Table1[[#This Row],[Ledger 2]])</f>
        <v/>
      </c>
      <c r="BY263" t="str">
        <f>IF(Table1[[#This Row],[Date]]="","",IF(Table1[[#This Row],[Effect 2]]="Dr.",-Table1[[#This Row],[Amount 2]],Table1[[#This Row],[Amount 2]]))</f>
        <v/>
      </c>
      <c r="CB263" t="str">
        <f>IF(Table1[[#This Row],[Ledger 3]]="","","No")</f>
        <v/>
      </c>
      <c r="CC263" t="str">
        <f>IF(Table1[[#This Row],[Ledger 3]]="","",IF(Table1[[#This Row],[Effect 3]]="Dr.","Yes","No"))</f>
        <v/>
      </c>
      <c r="CD263" t="str">
        <f>IF(Table1[[#This Row],[Ledger 3]]="","",Table1[[#This Row],[Ledger 3]])</f>
        <v/>
      </c>
      <c r="CE263" t="str">
        <f>IF(Table1[[#This Row],[Ledger 3]]="","",IF(Table1[[#This Row],[Effect 3]]="Dr.",-Table1[[#This Row],[Amount 3]],Table1[[#This Row],[Amount 3]]))</f>
        <v/>
      </c>
      <c r="CH263" t="str">
        <f>IF(Table1[[#This Row],[Ledger 4]]="","","No")</f>
        <v/>
      </c>
      <c r="CI263" t="str">
        <f>IF(Table1[[#This Row],[Ledger 4]]="","",IF(Table1[[#This Row],[Effect 4]]="Dr.","Yes","No"))</f>
        <v/>
      </c>
      <c r="CJ263" t="str">
        <f>IF(Table1[[#This Row],[Ledger 4]]="","",Table1[[#This Row],[Ledger 4]])</f>
        <v/>
      </c>
      <c r="CK263" t="str">
        <f>IF(Table1[[#This Row],[Ledger 4]]="","",IF(Table1[[#This Row],[Effect 4]]="Dr.",-Table1[[#This Row],[Amount 4]],Table1[[#This Row],[Amount 4]]))</f>
        <v/>
      </c>
      <c r="CN263" t="str">
        <f>IF(Table1[[#This Row],[Ledger 5]]="","","No")</f>
        <v/>
      </c>
      <c r="CO263" t="str">
        <f>IF(Table1[[#This Row],[Ledger 5]]="","",IF(Table1[[#This Row],[Effect 5]]="Dr.","Yes","No"))</f>
        <v/>
      </c>
      <c r="CP263" t="str">
        <f>IF(Table1[[#This Row],[Ledger 5]]="","",Table1[[#This Row],[Ledger 5]])</f>
        <v/>
      </c>
      <c r="CQ263" t="str">
        <f>IF(Table1[[#This Row],[Ledger 5]]="","",IF(Table1[[#This Row],[Effect 5]]="Dr.",-Table1[[#This Row],[Amount 5]],Table1[[#This Row],[Amount 5]]))</f>
        <v/>
      </c>
      <c r="CT263" t="str">
        <f>IF(Table1[[#This Row],[Ledger 6]]="","","No")</f>
        <v/>
      </c>
      <c r="CU263" t="str">
        <f>IF(Table1[[#This Row],[Ledger 6]]="","",IF(Table1[[#This Row],[Effect 6]]="Dr.","Yes","No"))</f>
        <v/>
      </c>
      <c r="CV263" t="str">
        <f>IF(Table1[[#This Row],[Ledger 6]]="","",Table1[[#This Row],[Ledger 6]])</f>
        <v/>
      </c>
      <c r="CW263" t="str">
        <f>IF(Table1[[#This Row],[Ledger 6]]="","",IF(Table1[[#This Row],[Effect 6]]="Dr.",-Table1[[#This Row],[Amount 6]],Table1[[#This Row],[Amount 6]]))</f>
        <v/>
      </c>
      <c r="CZ263" t="str">
        <f>IF(Table1[[#This Row],[Ledger 7]]="","","No")</f>
        <v/>
      </c>
      <c r="DA263" t="str">
        <f>IF(Table1[[#This Row],[Ledger 7]]="","",IF(Table1[[#This Row],[Effect 7]]="Dr.","Yes","No"))</f>
        <v/>
      </c>
      <c r="DB263" t="str">
        <f>IF(Table1[[#This Row],[Ledger 7]]="","",Table1[[#This Row],[Ledger 7]])</f>
        <v/>
      </c>
      <c r="DC263" t="str">
        <f>IF(Table1[[#This Row],[Ledger 7]]="","",IF(Table1[[#This Row],[Effect 7]]="Dr.",-Table1[[#This Row],[Amount 7]],Table1[[#This Row],[Amount 7]]))</f>
        <v/>
      </c>
      <c r="DF263" t="str">
        <f>IF(Table1[[#This Row],[Ledger 8]]="","","No")</f>
        <v/>
      </c>
      <c r="DG263" t="str">
        <f>IF(Table1[[#This Row],[Ledger 8]]="","",IF(Table1[[#This Row],[Effect 8]]="Dr.","Yes","No"))</f>
        <v/>
      </c>
      <c r="DH263" t="str">
        <f>IF(Table1[[#This Row],[Ledger 8]]="","",Table1[[#This Row],[Ledger 8]])</f>
        <v/>
      </c>
      <c r="DI263" t="str">
        <f>IF(Table1[[#This Row],[Ledger 8]]="","",IF(Table1[[#This Row],[Effect 8]]="Dr.",-Table1[[#This Row],[Amount 8]],Table1[[#This Row],[Amount 8]]))</f>
        <v/>
      </c>
      <c r="DL263" t="str">
        <f>IF(Table1[[#This Row],[Ledger 9]]="","","No")</f>
        <v/>
      </c>
      <c r="DM263" t="str">
        <f>IF(Table1[[#This Row],[Ledger 9]]="","",IF(Table1[[#This Row],[Effect 9]]="Dr.","Yes","No"))</f>
        <v/>
      </c>
      <c r="DN263" t="str">
        <f>IF(Table1[[#This Row],[Ledger 9]]="","",Table1[[#This Row],[Ledger 9]])</f>
        <v/>
      </c>
      <c r="DO263" t="str">
        <f>IF(Table1[[#This Row],[Ledger 9]]="","",IF(Table1[[#This Row],[Effect 9]]="Dr.",-Table1[[#This Row],[Amount 9]],Table1[[#This Row],[Amount 9]]))</f>
        <v/>
      </c>
      <c r="DR263" t="str">
        <f>IF(Table1[[#This Row],[Ledger 10]]="","","No")</f>
        <v/>
      </c>
      <c r="DS263" t="str">
        <f>IF(Table1[[#This Row],[Ledger 10]]="","",IF(Table1[[#This Row],[Effect 10]]="Dr.","Yes","No"))</f>
        <v/>
      </c>
      <c r="DT263" t="str">
        <f>IF(Table1[[#This Row],[Ledger 10]]="","",Table1[[#This Row],[Ledger 10]])</f>
        <v/>
      </c>
      <c r="DU263" t="str">
        <f>IF(Table1[[#This Row],[Ledger 10]]="","",IF(Table1[[#This Row],[Effect 10]]="Dr.",-Table1[[#This Row],[Amount 10]],Table1[[#This Row],[Amount 10]]))</f>
        <v/>
      </c>
      <c r="DX263" t="str">
        <f>IF(Table1[[#This Row],[Ledger 11]]="","","No")</f>
        <v/>
      </c>
      <c r="DY263" t="str">
        <f>IF(Table1[[#This Row],[Ledger 11]]="","",IF(Table1[[#This Row],[Effect 11]]="Dr.","Yes","No"))</f>
        <v/>
      </c>
      <c r="DZ263" t="str">
        <f>IF(Table1[[#This Row],[Ledger 11]]="","",Table1[[#This Row],[Ledger 11]])</f>
        <v/>
      </c>
      <c r="EA263" t="str">
        <f>IF(Table1[[#This Row],[Ledger 11]]="","",IF(Table1[[#This Row],[Effect 11]]="Dr.",-Table1[[#This Row],[Amount 11]],Table1[[#This Row],[Amount 11]]))</f>
        <v/>
      </c>
      <c r="ED263" t="str">
        <f>IF(Table1[[#This Row],[Ledger 12]]="","","No")</f>
        <v/>
      </c>
      <c r="EE263" t="str">
        <f>IF(Table1[[#This Row],[Ledger 12]]="","",IF(Table1[[#This Row],[Effect 12]]="Dr.","Yes","No"))</f>
        <v/>
      </c>
      <c r="EF263" t="str">
        <f>IF(Table1[[#This Row],[Ledger 12]]="","",Table1[[#This Row],[Ledger 12]])</f>
        <v/>
      </c>
      <c r="EG263" t="str">
        <f>IF(Table1[[#This Row],[Ledger 12]]="","",IF(Table1[[#This Row],[Effect 12]]="Dr.",-Table1[[#This Row],[Amount 12]],Table1[[#This Row],[Amount 12]]))</f>
        <v/>
      </c>
      <c r="EJ263" t="str">
        <f>IF(Table1[[#This Row],[Ledger 13]]="","","No")</f>
        <v/>
      </c>
      <c r="EK263" t="str">
        <f>IF(Table1[[#This Row],[Ledger 13]]="","",IF(Table1[[#This Row],[Effect 13]]="Dr.","Yes","No"))</f>
        <v/>
      </c>
      <c r="EL263" t="str">
        <f>IF(Table1[[#This Row],[Ledger 13]]="","",Table1[[#This Row],[Ledger 13]])</f>
        <v/>
      </c>
      <c r="EM263" t="str">
        <f>IF(Table1[[#This Row],[Ledger 13]]="","",IF(Table1[[#This Row],[Effect 13]]="Dr.",-Table1[[#This Row],[Amount 13]],Table1[[#This Row],[Amount 13]]))</f>
        <v/>
      </c>
      <c r="EP263" t="str">
        <f>IF(Table1[[#This Row],[Ledger 14]]="","","No")</f>
        <v/>
      </c>
      <c r="EQ263" t="str">
        <f>IF(Table1[[#This Row],[Ledger 14]]="","",IF(Table1[[#This Row],[Effect 14]]="Dr.","Yes","No"))</f>
        <v/>
      </c>
      <c r="ER263" t="str">
        <f>IF(Table1[[#This Row],[Ledger 14]]="","",Table1[[#This Row],[Ledger 14]])</f>
        <v/>
      </c>
      <c r="ES263" t="str">
        <f>IF(Table1[[#This Row],[Ledger 14]]="","",IF(Table1[[#This Row],[Effect 14]]="Dr.",-Table1[[#This Row],[Amount 14]],Table1[[#This Row],[Amount 14]]))</f>
        <v/>
      </c>
      <c r="EV263" t="str">
        <f>IF(Table1[[#This Row],[Ledger 15]]="","","No")</f>
        <v/>
      </c>
      <c r="EW263" t="str">
        <f>IF(Table1[[#This Row],[Ledger 15]]="","",IF(Table1[[#This Row],[Effect 15]]="Dr.","Yes","No"))</f>
        <v/>
      </c>
      <c r="EX263" t="str">
        <f>IF(Table1[[#This Row],[Ledger 15]]="","",Table1[[#This Row],[Ledger 15]])</f>
        <v/>
      </c>
      <c r="EY263" t="str">
        <f>IF(Table1[[#This Row],[Ledger 15]]="","",IF(Table1[[#This Row],[Effect 15]]="Dr.",-Table1[[#This Row],[Amount 15]],Table1[[#This Row],[Amount 15]]))</f>
        <v/>
      </c>
      <c r="FD2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3">
        <f>IF(Table1[[#This Row],[Date]]="",0,IF(AND(Table1[[#This Row],[Date]]&gt;=$FE$2,Table1[[#This Row],[Date]]&lt;=$FE$3),0,1))</f>
        <v>0</v>
      </c>
      <c r="FF263">
        <f>IF(Table1[[#This Row],[Date]]="",0,IF(TYPE(VLOOKUP(Table1[[#This Row],[Voucher Type]],Table1[[#All],[Voucher Type Master]],1,FALSE))=16,1,0))</f>
        <v>0</v>
      </c>
      <c r="FG263">
        <f>IF(TYPE(IF(Table1[[#This Row],[Date]]="",0,IF(VLOOKUP(Table1[[#This Row],[Voucher Type]],$FY$5:$FZ$13,2,0)=Table1[[#This Row],[Effect 1]],0,1)))=16,1,0)</f>
        <v>0</v>
      </c>
      <c r="FH2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3">
        <f>IF(LEN(Table1[[#This Row],[Ledger 1]])&gt;0,IF(TYPE(VLOOKUP(Table1[[#This Row],[Ledger 1]],GZ:GZ,1,0))=16,1,0),0)</f>
        <v>0</v>
      </c>
      <c r="FJ263">
        <f>IF(LEN(Table1[[#This Row],[Ledger 2]])&gt;0,IF(TYPE(VLOOKUP(Table1[[#This Row],[Ledger 2]],GZ:GZ,1,0))=16,1,0),0)</f>
        <v>0</v>
      </c>
      <c r="FK263">
        <f>IF(LEN(Table1[[#This Row],[Ledger 3]])&gt;0,IF(TYPE(VLOOKUP(Table1[[#This Row],[Ledger 3]],GZ:GZ,1,0))=16,1,0),0)</f>
        <v>0</v>
      </c>
      <c r="FL263">
        <f>IF(LEN(Table1[[#This Row],[Ledger 4]])&gt;0,IF(TYPE(VLOOKUP(Table1[[#This Row],[Ledger 4]],GZ:GZ,1,0))=16,1,0),0)</f>
        <v>0</v>
      </c>
      <c r="FM263">
        <f>IF(LEN(Table1[[#This Row],[Ledger 5]])&gt;0,IF(TYPE(VLOOKUP(Table1[[#This Row],[Ledger 5]],GZ:GZ,1,0))=16,1,0),0)</f>
        <v>0</v>
      </c>
      <c r="FN263">
        <f>IF(LEN(Table1[[#This Row],[Ledger 6]])&gt;0,IF(TYPE(VLOOKUP(Table1[[#This Row],[Ledger 6]],$GZ:$GZ,1,0))=16,1,0),0)</f>
        <v>0</v>
      </c>
      <c r="FO263">
        <f>IF(LEN(Table1[[#This Row],[Ledger 7]])&gt;0,IF(TYPE(VLOOKUP(Table1[[#This Row],[Ledger 7]],$GZ:$GZ,1,0))=16,1,0),0)</f>
        <v>0</v>
      </c>
      <c r="FP263">
        <f>IF(LEN(Table1[[#This Row],[Ledger 8]])&gt;0,IF(TYPE(VLOOKUP(Table1[[#This Row],[Ledger 8]],$GZ:$GZ,1,0))=16,1,0),0)</f>
        <v>0</v>
      </c>
      <c r="FQ263">
        <f>IF(LEN(Table1[[#This Row],[Ledger 9]])&gt;0,IF(TYPE(VLOOKUP(Table1[[#This Row],[Ledger 9]],$GZ:$GZ,1,0))=16,1,0),0)</f>
        <v>0</v>
      </c>
      <c r="FR263">
        <f>IF(LEN(Table1[[#This Row],[Ledger 10]])&gt;0,IF(TYPE(VLOOKUP(Table1[[#This Row],[Ledger 10]],$GZ:$GZ,1,0))=16,1,0),0)</f>
        <v>0</v>
      </c>
      <c r="FS263">
        <f>IF(LEN(Table1[[#This Row],[Ledger 11]])&gt;0,IF(TYPE(VLOOKUP(Table1[[#This Row],[Ledger 11]],$GZ:$GZ,1,0))=16,1,0),0)</f>
        <v>0</v>
      </c>
      <c r="FT263">
        <f>IF(LEN(Table1[[#This Row],[Ledger 12]])&gt;0,IF(TYPE(VLOOKUP(Table1[[#This Row],[Ledger 12]],$GZ:$GZ,1,0))=16,1,0),0)</f>
        <v>0</v>
      </c>
      <c r="FU263">
        <f>IF(LEN(Table1[[#This Row],[Ledger 13]])&gt;0,IF(TYPE(VLOOKUP(Table1[[#This Row],[Ledger 13]],$GZ:$GZ,1,0))=16,1,0),0)</f>
        <v>0</v>
      </c>
      <c r="FV263">
        <f>IF(LEN(Table1[[#This Row],[Ledger 14]])&gt;0,IF(TYPE(VLOOKUP(Table1[[#This Row],[Ledger 14]],$GZ:$GZ,1,0))=16,1,0),0)</f>
        <v>0</v>
      </c>
      <c r="FW263">
        <f>IF(LEN(Table1[[#This Row],[Ledger 15]])&gt;0,IF(TYPE(VLOOKUP(Table1[[#This Row],[Ledger 15]],$GZ:$GZ,1,0))=16,1,0),0)</f>
        <v>0</v>
      </c>
    </row>
    <row r="264" spans="4:179" ht="33" customHeight="1" x14ac:dyDescent="0.45">
      <c r="D264" s="8">
        <f t="shared" ref="D264:D327" si="13">D263+1</f>
        <v>259</v>
      </c>
      <c r="E264" s="32"/>
      <c r="F264" s="34"/>
      <c r="G264" s="34"/>
      <c r="H264" s="34"/>
      <c r="I264" s="34"/>
      <c r="J264" s="38"/>
      <c r="K264" s="33"/>
      <c r="L264" s="36"/>
      <c r="M264" s="35"/>
      <c r="N264" s="34"/>
      <c r="O264" s="41"/>
      <c r="P264" s="35"/>
      <c r="Q264" s="34"/>
      <c r="R264" s="37"/>
      <c r="S264" s="35"/>
      <c r="T264" s="34"/>
      <c r="U264" s="37"/>
      <c r="V264" s="35"/>
      <c r="W264" s="34"/>
      <c r="X264" s="37"/>
      <c r="Y264" s="35"/>
      <c r="Z264" s="34"/>
      <c r="AA264" s="37"/>
      <c r="AB264" s="35"/>
      <c r="AC264" s="34"/>
      <c r="AD264" s="37"/>
      <c r="AE264" s="35"/>
      <c r="AF264" s="34"/>
      <c r="AG264" s="37"/>
      <c r="AH264" s="35"/>
      <c r="AI264" s="34"/>
      <c r="AJ264" s="37"/>
      <c r="AK264" s="35"/>
      <c r="AL264" s="34"/>
      <c r="AM264" s="37"/>
      <c r="AN264" s="35"/>
      <c r="AO264" s="34"/>
      <c r="AP264" s="37"/>
      <c r="AQ264" s="35"/>
      <c r="AR264" s="34"/>
      <c r="AS264" s="37"/>
      <c r="AT264" s="35"/>
      <c r="AU264" s="34"/>
      <c r="AV264" s="37"/>
      <c r="AW264" s="35"/>
      <c r="AX264" s="34"/>
      <c r="AY264" s="37"/>
      <c r="AZ264" s="35"/>
      <c r="BA264" s="34"/>
      <c r="BB264" s="37"/>
      <c r="BC2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4" s="7"/>
      <c r="BF264" t="str">
        <f>IF(Table1[[#This Row],[Date]]="","","&amp;lt;VOUCHER REMOTEID="&amp;""""&amp;$A$11&amp;$A$13&amp;ROW()&amp;""""&amp;" VCHTYPE="""&amp;F264&amp;""" ACTION="""&amp;"Create"&amp;"""&amp;gt;")</f>
        <v/>
      </c>
      <c r="BG264" t="str">
        <f>IF(Table1[[#This Row],[Date]]="","",TEXT(Table1[[#This Row],[Date]],"yyyymmdd"))</f>
        <v/>
      </c>
      <c r="BH264" t="str">
        <f>Table1[[#This Row],[Date2]]</f>
        <v/>
      </c>
      <c r="BI264" t="str">
        <f>IF(Table1[[#This Row],[Date]]="","",Table1[[#This Row],[Voucher Type]])</f>
        <v/>
      </c>
      <c r="BJ264" t="str">
        <f>IF(Table1[[#This Row],[Ref No / Invoice No]]="","",Table1[[#This Row],[Ref No / Invoice No]])</f>
        <v/>
      </c>
      <c r="BK264" t="str">
        <f>IF(Table1[[#This Row],[Voucher No]]="","",Table1[[#This Row],[Voucher No]])</f>
        <v/>
      </c>
      <c r="BL264" t="str">
        <f>IF(Table1[[#This Row],[Date]]="","",Table1[[#This Row],[Narration]])</f>
        <v/>
      </c>
      <c r="BM264" t="str">
        <f>IF(Table1[[#This Row],[Date]]="","",$A$11&amp;$A$13&amp;ROW())</f>
        <v/>
      </c>
      <c r="BN264" t="str">
        <f>IF(Table1[[#This Row],[Date]]="","",$A$13)</f>
        <v/>
      </c>
      <c r="BP264" t="str">
        <f>IF(Table1[[#This Row],[Ledger 1]]="","","No")</f>
        <v/>
      </c>
      <c r="BQ264" t="str">
        <f>IF(Table1[[#This Row],[Date]]="","",IF(Table1[[#This Row],[Effect 1]]="Dr.","Yes","No"))</f>
        <v/>
      </c>
      <c r="BR264" t="str">
        <f>IF(Table1[[#This Row],[Date]]="","",Table1[[#This Row],[Ledger 1]])</f>
        <v/>
      </c>
      <c r="BS264" t="str">
        <f>IF(Table1[[#This Row],[Date]]="","",IF(Table1[[#This Row],[Effect 1]]="Dr.",-Table1[[#This Row],[Amount 1]],Table1[[#This Row],[Amount 1]]))</f>
        <v/>
      </c>
      <c r="BV264" t="str">
        <f>IF(Table1[[#This Row],[Ledger 2]]="","","No")</f>
        <v/>
      </c>
      <c r="BW264" t="str">
        <f>IF(Table1[[#This Row],[Date]]="","",IF(Table1[[#This Row],[Effect 2]]="Dr.","Yes","No"))</f>
        <v/>
      </c>
      <c r="BX264" t="str">
        <f>IF(Table1[[#This Row],[Date]]="","",Table1[[#This Row],[Ledger 2]])</f>
        <v/>
      </c>
      <c r="BY264" t="str">
        <f>IF(Table1[[#This Row],[Date]]="","",IF(Table1[[#This Row],[Effect 2]]="Dr.",-Table1[[#This Row],[Amount 2]],Table1[[#This Row],[Amount 2]]))</f>
        <v/>
      </c>
      <c r="CB264" t="str">
        <f>IF(Table1[[#This Row],[Ledger 3]]="","","No")</f>
        <v/>
      </c>
      <c r="CC264" t="str">
        <f>IF(Table1[[#This Row],[Ledger 3]]="","",IF(Table1[[#This Row],[Effect 3]]="Dr.","Yes","No"))</f>
        <v/>
      </c>
      <c r="CD264" t="str">
        <f>IF(Table1[[#This Row],[Ledger 3]]="","",Table1[[#This Row],[Ledger 3]])</f>
        <v/>
      </c>
      <c r="CE264" t="str">
        <f>IF(Table1[[#This Row],[Ledger 3]]="","",IF(Table1[[#This Row],[Effect 3]]="Dr.",-Table1[[#This Row],[Amount 3]],Table1[[#This Row],[Amount 3]]))</f>
        <v/>
      </c>
      <c r="CH264" t="str">
        <f>IF(Table1[[#This Row],[Ledger 4]]="","","No")</f>
        <v/>
      </c>
      <c r="CI264" t="str">
        <f>IF(Table1[[#This Row],[Ledger 4]]="","",IF(Table1[[#This Row],[Effect 4]]="Dr.","Yes","No"))</f>
        <v/>
      </c>
      <c r="CJ264" t="str">
        <f>IF(Table1[[#This Row],[Ledger 4]]="","",Table1[[#This Row],[Ledger 4]])</f>
        <v/>
      </c>
      <c r="CK264" t="str">
        <f>IF(Table1[[#This Row],[Ledger 4]]="","",IF(Table1[[#This Row],[Effect 4]]="Dr.",-Table1[[#This Row],[Amount 4]],Table1[[#This Row],[Amount 4]]))</f>
        <v/>
      </c>
      <c r="CN264" t="str">
        <f>IF(Table1[[#This Row],[Ledger 5]]="","","No")</f>
        <v/>
      </c>
      <c r="CO264" t="str">
        <f>IF(Table1[[#This Row],[Ledger 5]]="","",IF(Table1[[#This Row],[Effect 5]]="Dr.","Yes","No"))</f>
        <v/>
      </c>
      <c r="CP264" t="str">
        <f>IF(Table1[[#This Row],[Ledger 5]]="","",Table1[[#This Row],[Ledger 5]])</f>
        <v/>
      </c>
      <c r="CQ264" t="str">
        <f>IF(Table1[[#This Row],[Ledger 5]]="","",IF(Table1[[#This Row],[Effect 5]]="Dr.",-Table1[[#This Row],[Amount 5]],Table1[[#This Row],[Amount 5]]))</f>
        <v/>
      </c>
      <c r="CT264" t="str">
        <f>IF(Table1[[#This Row],[Ledger 6]]="","","No")</f>
        <v/>
      </c>
      <c r="CU264" t="str">
        <f>IF(Table1[[#This Row],[Ledger 6]]="","",IF(Table1[[#This Row],[Effect 6]]="Dr.","Yes","No"))</f>
        <v/>
      </c>
      <c r="CV264" t="str">
        <f>IF(Table1[[#This Row],[Ledger 6]]="","",Table1[[#This Row],[Ledger 6]])</f>
        <v/>
      </c>
      <c r="CW264" t="str">
        <f>IF(Table1[[#This Row],[Ledger 6]]="","",IF(Table1[[#This Row],[Effect 6]]="Dr.",-Table1[[#This Row],[Amount 6]],Table1[[#This Row],[Amount 6]]))</f>
        <v/>
      </c>
      <c r="CZ264" t="str">
        <f>IF(Table1[[#This Row],[Ledger 7]]="","","No")</f>
        <v/>
      </c>
      <c r="DA264" t="str">
        <f>IF(Table1[[#This Row],[Ledger 7]]="","",IF(Table1[[#This Row],[Effect 7]]="Dr.","Yes","No"))</f>
        <v/>
      </c>
      <c r="DB264" t="str">
        <f>IF(Table1[[#This Row],[Ledger 7]]="","",Table1[[#This Row],[Ledger 7]])</f>
        <v/>
      </c>
      <c r="DC264" t="str">
        <f>IF(Table1[[#This Row],[Ledger 7]]="","",IF(Table1[[#This Row],[Effect 7]]="Dr.",-Table1[[#This Row],[Amount 7]],Table1[[#This Row],[Amount 7]]))</f>
        <v/>
      </c>
      <c r="DF264" t="str">
        <f>IF(Table1[[#This Row],[Ledger 8]]="","","No")</f>
        <v/>
      </c>
      <c r="DG264" t="str">
        <f>IF(Table1[[#This Row],[Ledger 8]]="","",IF(Table1[[#This Row],[Effect 8]]="Dr.","Yes","No"))</f>
        <v/>
      </c>
      <c r="DH264" t="str">
        <f>IF(Table1[[#This Row],[Ledger 8]]="","",Table1[[#This Row],[Ledger 8]])</f>
        <v/>
      </c>
      <c r="DI264" t="str">
        <f>IF(Table1[[#This Row],[Ledger 8]]="","",IF(Table1[[#This Row],[Effect 8]]="Dr.",-Table1[[#This Row],[Amount 8]],Table1[[#This Row],[Amount 8]]))</f>
        <v/>
      </c>
      <c r="DL264" t="str">
        <f>IF(Table1[[#This Row],[Ledger 9]]="","","No")</f>
        <v/>
      </c>
      <c r="DM264" t="str">
        <f>IF(Table1[[#This Row],[Ledger 9]]="","",IF(Table1[[#This Row],[Effect 9]]="Dr.","Yes","No"))</f>
        <v/>
      </c>
      <c r="DN264" t="str">
        <f>IF(Table1[[#This Row],[Ledger 9]]="","",Table1[[#This Row],[Ledger 9]])</f>
        <v/>
      </c>
      <c r="DO264" t="str">
        <f>IF(Table1[[#This Row],[Ledger 9]]="","",IF(Table1[[#This Row],[Effect 9]]="Dr.",-Table1[[#This Row],[Amount 9]],Table1[[#This Row],[Amount 9]]))</f>
        <v/>
      </c>
      <c r="DR264" t="str">
        <f>IF(Table1[[#This Row],[Ledger 10]]="","","No")</f>
        <v/>
      </c>
      <c r="DS264" t="str">
        <f>IF(Table1[[#This Row],[Ledger 10]]="","",IF(Table1[[#This Row],[Effect 10]]="Dr.","Yes","No"))</f>
        <v/>
      </c>
      <c r="DT264" t="str">
        <f>IF(Table1[[#This Row],[Ledger 10]]="","",Table1[[#This Row],[Ledger 10]])</f>
        <v/>
      </c>
      <c r="DU264" t="str">
        <f>IF(Table1[[#This Row],[Ledger 10]]="","",IF(Table1[[#This Row],[Effect 10]]="Dr.",-Table1[[#This Row],[Amount 10]],Table1[[#This Row],[Amount 10]]))</f>
        <v/>
      </c>
      <c r="DX264" t="str">
        <f>IF(Table1[[#This Row],[Ledger 11]]="","","No")</f>
        <v/>
      </c>
      <c r="DY264" t="str">
        <f>IF(Table1[[#This Row],[Ledger 11]]="","",IF(Table1[[#This Row],[Effect 11]]="Dr.","Yes","No"))</f>
        <v/>
      </c>
      <c r="DZ264" t="str">
        <f>IF(Table1[[#This Row],[Ledger 11]]="","",Table1[[#This Row],[Ledger 11]])</f>
        <v/>
      </c>
      <c r="EA264" t="str">
        <f>IF(Table1[[#This Row],[Ledger 11]]="","",IF(Table1[[#This Row],[Effect 11]]="Dr.",-Table1[[#This Row],[Amount 11]],Table1[[#This Row],[Amount 11]]))</f>
        <v/>
      </c>
      <c r="ED264" t="str">
        <f>IF(Table1[[#This Row],[Ledger 12]]="","","No")</f>
        <v/>
      </c>
      <c r="EE264" t="str">
        <f>IF(Table1[[#This Row],[Ledger 12]]="","",IF(Table1[[#This Row],[Effect 12]]="Dr.","Yes","No"))</f>
        <v/>
      </c>
      <c r="EF264" t="str">
        <f>IF(Table1[[#This Row],[Ledger 12]]="","",Table1[[#This Row],[Ledger 12]])</f>
        <v/>
      </c>
      <c r="EG264" t="str">
        <f>IF(Table1[[#This Row],[Ledger 12]]="","",IF(Table1[[#This Row],[Effect 12]]="Dr.",-Table1[[#This Row],[Amount 12]],Table1[[#This Row],[Amount 12]]))</f>
        <v/>
      </c>
      <c r="EJ264" t="str">
        <f>IF(Table1[[#This Row],[Ledger 13]]="","","No")</f>
        <v/>
      </c>
      <c r="EK264" t="str">
        <f>IF(Table1[[#This Row],[Ledger 13]]="","",IF(Table1[[#This Row],[Effect 13]]="Dr.","Yes","No"))</f>
        <v/>
      </c>
      <c r="EL264" t="str">
        <f>IF(Table1[[#This Row],[Ledger 13]]="","",Table1[[#This Row],[Ledger 13]])</f>
        <v/>
      </c>
      <c r="EM264" t="str">
        <f>IF(Table1[[#This Row],[Ledger 13]]="","",IF(Table1[[#This Row],[Effect 13]]="Dr.",-Table1[[#This Row],[Amount 13]],Table1[[#This Row],[Amount 13]]))</f>
        <v/>
      </c>
      <c r="EP264" t="str">
        <f>IF(Table1[[#This Row],[Ledger 14]]="","","No")</f>
        <v/>
      </c>
      <c r="EQ264" t="str">
        <f>IF(Table1[[#This Row],[Ledger 14]]="","",IF(Table1[[#This Row],[Effect 14]]="Dr.","Yes","No"))</f>
        <v/>
      </c>
      <c r="ER264" t="str">
        <f>IF(Table1[[#This Row],[Ledger 14]]="","",Table1[[#This Row],[Ledger 14]])</f>
        <v/>
      </c>
      <c r="ES264" t="str">
        <f>IF(Table1[[#This Row],[Ledger 14]]="","",IF(Table1[[#This Row],[Effect 14]]="Dr.",-Table1[[#This Row],[Amount 14]],Table1[[#This Row],[Amount 14]]))</f>
        <v/>
      </c>
      <c r="EV264" t="str">
        <f>IF(Table1[[#This Row],[Ledger 15]]="","","No")</f>
        <v/>
      </c>
      <c r="EW264" t="str">
        <f>IF(Table1[[#This Row],[Ledger 15]]="","",IF(Table1[[#This Row],[Effect 15]]="Dr.","Yes","No"))</f>
        <v/>
      </c>
      <c r="EX264" t="str">
        <f>IF(Table1[[#This Row],[Ledger 15]]="","",Table1[[#This Row],[Ledger 15]])</f>
        <v/>
      </c>
      <c r="EY264" t="str">
        <f>IF(Table1[[#This Row],[Ledger 15]]="","",IF(Table1[[#This Row],[Effect 15]]="Dr.",-Table1[[#This Row],[Amount 15]],Table1[[#This Row],[Amount 15]]))</f>
        <v/>
      </c>
      <c r="FD2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4">
        <f>IF(Table1[[#This Row],[Date]]="",0,IF(AND(Table1[[#This Row],[Date]]&gt;=$FE$2,Table1[[#This Row],[Date]]&lt;=$FE$3),0,1))</f>
        <v>0</v>
      </c>
      <c r="FF264">
        <f>IF(Table1[[#This Row],[Date]]="",0,IF(TYPE(VLOOKUP(Table1[[#This Row],[Voucher Type]],Table1[[#All],[Voucher Type Master]],1,FALSE))=16,1,0))</f>
        <v>0</v>
      </c>
      <c r="FG264">
        <f>IF(TYPE(IF(Table1[[#This Row],[Date]]="",0,IF(VLOOKUP(Table1[[#This Row],[Voucher Type]],$FY$5:$FZ$13,2,0)=Table1[[#This Row],[Effect 1]],0,1)))=16,1,0)</f>
        <v>0</v>
      </c>
      <c r="FH2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4">
        <f>IF(LEN(Table1[[#This Row],[Ledger 1]])&gt;0,IF(TYPE(VLOOKUP(Table1[[#This Row],[Ledger 1]],GZ:GZ,1,0))=16,1,0),0)</f>
        <v>0</v>
      </c>
      <c r="FJ264">
        <f>IF(LEN(Table1[[#This Row],[Ledger 2]])&gt;0,IF(TYPE(VLOOKUP(Table1[[#This Row],[Ledger 2]],GZ:GZ,1,0))=16,1,0),0)</f>
        <v>0</v>
      </c>
      <c r="FK264">
        <f>IF(LEN(Table1[[#This Row],[Ledger 3]])&gt;0,IF(TYPE(VLOOKUP(Table1[[#This Row],[Ledger 3]],GZ:GZ,1,0))=16,1,0),0)</f>
        <v>0</v>
      </c>
      <c r="FL264">
        <f>IF(LEN(Table1[[#This Row],[Ledger 4]])&gt;0,IF(TYPE(VLOOKUP(Table1[[#This Row],[Ledger 4]],GZ:GZ,1,0))=16,1,0),0)</f>
        <v>0</v>
      </c>
      <c r="FM264">
        <f>IF(LEN(Table1[[#This Row],[Ledger 5]])&gt;0,IF(TYPE(VLOOKUP(Table1[[#This Row],[Ledger 5]],GZ:GZ,1,0))=16,1,0),0)</f>
        <v>0</v>
      </c>
      <c r="FN264">
        <f>IF(LEN(Table1[[#This Row],[Ledger 6]])&gt;0,IF(TYPE(VLOOKUP(Table1[[#This Row],[Ledger 6]],$GZ:$GZ,1,0))=16,1,0),0)</f>
        <v>0</v>
      </c>
      <c r="FO264">
        <f>IF(LEN(Table1[[#This Row],[Ledger 7]])&gt;0,IF(TYPE(VLOOKUP(Table1[[#This Row],[Ledger 7]],$GZ:$GZ,1,0))=16,1,0),0)</f>
        <v>0</v>
      </c>
      <c r="FP264">
        <f>IF(LEN(Table1[[#This Row],[Ledger 8]])&gt;0,IF(TYPE(VLOOKUP(Table1[[#This Row],[Ledger 8]],$GZ:$GZ,1,0))=16,1,0),0)</f>
        <v>0</v>
      </c>
      <c r="FQ264">
        <f>IF(LEN(Table1[[#This Row],[Ledger 9]])&gt;0,IF(TYPE(VLOOKUP(Table1[[#This Row],[Ledger 9]],$GZ:$GZ,1,0))=16,1,0),0)</f>
        <v>0</v>
      </c>
      <c r="FR264">
        <f>IF(LEN(Table1[[#This Row],[Ledger 10]])&gt;0,IF(TYPE(VLOOKUP(Table1[[#This Row],[Ledger 10]],$GZ:$GZ,1,0))=16,1,0),0)</f>
        <v>0</v>
      </c>
      <c r="FS264">
        <f>IF(LEN(Table1[[#This Row],[Ledger 11]])&gt;0,IF(TYPE(VLOOKUP(Table1[[#This Row],[Ledger 11]],$GZ:$GZ,1,0))=16,1,0),0)</f>
        <v>0</v>
      </c>
      <c r="FT264">
        <f>IF(LEN(Table1[[#This Row],[Ledger 12]])&gt;0,IF(TYPE(VLOOKUP(Table1[[#This Row],[Ledger 12]],$GZ:$GZ,1,0))=16,1,0),0)</f>
        <v>0</v>
      </c>
      <c r="FU264">
        <f>IF(LEN(Table1[[#This Row],[Ledger 13]])&gt;0,IF(TYPE(VLOOKUP(Table1[[#This Row],[Ledger 13]],$GZ:$GZ,1,0))=16,1,0),0)</f>
        <v>0</v>
      </c>
      <c r="FV264">
        <f>IF(LEN(Table1[[#This Row],[Ledger 14]])&gt;0,IF(TYPE(VLOOKUP(Table1[[#This Row],[Ledger 14]],$GZ:$GZ,1,0))=16,1,0),0)</f>
        <v>0</v>
      </c>
      <c r="FW264">
        <f>IF(LEN(Table1[[#This Row],[Ledger 15]])&gt;0,IF(TYPE(VLOOKUP(Table1[[#This Row],[Ledger 15]],$GZ:$GZ,1,0))=16,1,0),0)</f>
        <v>0</v>
      </c>
    </row>
    <row r="265" spans="4:179" ht="33" customHeight="1" x14ac:dyDescent="0.45">
      <c r="D265" s="8">
        <f t="shared" si="13"/>
        <v>260</v>
      </c>
      <c r="E265" s="32"/>
      <c r="F265" s="34"/>
      <c r="G265" s="34"/>
      <c r="H265" s="34"/>
      <c r="I265" s="34"/>
      <c r="J265" s="38"/>
      <c r="K265" s="33"/>
      <c r="L265" s="36"/>
      <c r="M265" s="35"/>
      <c r="N265" s="34"/>
      <c r="O265" s="41"/>
      <c r="P265" s="35"/>
      <c r="Q265" s="34"/>
      <c r="R265" s="37"/>
      <c r="S265" s="35"/>
      <c r="T265" s="34"/>
      <c r="U265" s="37"/>
      <c r="V265" s="35"/>
      <c r="W265" s="34"/>
      <c r="X265" s="37"/>
      <c r="Y265" s="35"/>
      <c r="Z265" s="34"/>
      <c r="AA265" s="37"/>
      <c r="AB265" s="35"/>
      <c r="AC265" s="34"/>
      <c r="AD265" s="37"/>
      <c r="AE265" s="35"/>
      <c r="AF265" s="34"/>
      <c r="AG265" s="37"/>
      <c r="AH265" s="35"/>
      <c r="AI265" s="34"/>
      <c r="AJ265" s="37"/>
      <c r="AK265" s="35"/>
      <c r="AL265" s="34"/>
      <c r="AM265" s="37"/>
      <c r="AN265" s="35"/>
      <c r="AO265" s="34"/>
      <c r="AP265" s="37"/>
      <c r="AQ265" s="35"/>
      <c r="AR265" s="34"/>
      <c r="AS265" s="37"/>
      <c r="AT265" s="35"/>
      <c r="AU265" s="34"/>
      <c r="AV265" s="37"/>
      <c r="AW265" s="35"/>
      <c r="AX265" s="34"/>
      <c r="AY265" s="37"/>
      <c r="AZ265" s="35"/>
      <c r="BA265" s="34"/>
      <c r="BB265" s="37"/>
      <c r="BC2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5" s="7"/>
      <c r="BF265" t="str">
        <f>IF(Table1[[#This Row],[Date]]="","","&amp;lt;VOUCHER REMOTEID="&amp;""""&amp;$A$11&amp;$A$13&amp;ROW()&amp;""""&amp;" VCHTYPE="""&amp;F265&amp;""" ACTION="""&amp;"Create"&amp;"""&amp;gt;")</f>
        <v/>
      </c>
      <c r="BG265" t="str">
        <f>IF(Table1[[#This Row],[Date]]="","",TEXT(Table1[[#This Row],[Date]],"yyyymmdd"))</f>
        <v/>
      </c>
      <c r="BH265" t="str">
        <f>Table1[[#This Row],[Date2]]</f>
        <v/>
      </c>
      <c r="BI265" t="str">
        <f>IF(Table1[[#This Row],[Date]]="","",Table1[[#This Row],[Voucher Type]])</f>
        <v/>
      </c>
      <c r="BJ265" t="str">
        <f>IF(Table1[[#This Row],[Ref No / Invoice No]]="","",Table1[[#This Row],[Ref No / Invoice No]])</f>
        <v/>
      </c>
      <c r="BK265" t="str">
        <f>IF(Table1[[#This Row],[Voucher No]]="","",Table1[[#This Row],[Voucher No]])</f>
        <v/>
      </c>
      <c r="BL265" t="str">
        <f>IF(Table1[[#This Row],[Date]]="","",Table1[[#This Row],[Narration]])</f>
        <v/>
      </c>
      <c r="BM265" t="str">
        <f>IF(Table1[[#This Row],[Date]]="","",$A$11&amp;$A$13&amp;ROW())</f>
        <v/>
      </c>
      <c r="BN265" t="str">
        <f>IF(Table1[[#This Row],[Date]]="","",$A$13)</f>
        <v/>
      </c>
      <c r="BP265" t="str">
        <f>IF(Table1[[#This Row],[Ledger 1]]="","","No")</f>
        <v/>
      </c>
      <c r="BQ265" t="str">
        <f>IF(Table1[[#This Row],[Date]]="","",IF(Table1[[#This Row],[Effect 1]]="Dr.","Yes","No"))</f>
        <v/>
      </c>
      <c r="BR265" t="str">
        <f>IF(Table1[[#This Row],[Date]]="","",Table1[[#This Row],[Ledger 1]])</f>
        <v/>
      </c>
      <c r="BS265" t="str">
        <f>IF(Table1[[#This Row],[Date]]="","",IF(Table1[[#This Row],[Effect 1]]="Dr.",-Table1[[#This Row],[Amount 1]],Table1[[#This Row],[Amount 1]]))</f>
        <v/>
      </c>
      <c r="BV265" t="str">
        <f>IF(Table1[[#This Row],[Ledger 2]]="","","No")</f>
        <v/>
      </c>
      <c r="BW265" t="str">
        <f>IF(Table1[[#This Row],[Date]]="","",IF(Table1[[#This Row],[Effect 2]]="Dr.","Yes","No"))</f>
        <v/>
      </c>
      <c r="BX265" t="str">
        <f>IF(Table1[[#This Row],[Date]]="","",Table1[[#This Row],[Ledger 2]])</f>
        <v/>
      </c>
      <c r="BY265" t="str">
        <f>IF(Table1[[#This Row],[Date]]="","",IF(Table1[[#This Row],[Effect 2]]="Dr.",-Table1[[#This Row],[Amount 2]],Table1[[#This Row],[Amount 2]]))</f>
        <v/>
      </c>
      <c r="CB265" t="str">
        <f>IF(Table1[[#This Row],[Ledger 3]]="","","No")</f>
        <v/>
      </c>
      <c r="CC265" t="str">
        <f>IF(Table1[[#This Row],[Ledger 3]]="","",IF(Table1[[#This Row],[Effect 3]]="Dr.","Yes","No"))</f>
        <v/>
      </c>
      <c r="CD265" t="str">
        <f>IF(Table1[[#This Row],[Ledger 3]]="","",Table1[[#This Row],[Ledger 3]])</f>
        <v/>
      </c>
      <c r="CE265" t="str">
        <f>IF(Table1[[#This Row],[Ledger 3]]="","",IF(Table1[[#This Row],[Effect 3]]="Dr.",-Table1[[#This Row],[Amount 3]],Table1[[#This Row],[Amount 3]]))</f>
        <v/>
      </c>
      <c r="CH265" t="str">
        <f>IF(Table1[[#This Row],[Ledger 4]]="","","No")</f>
        <v/>
      </c>
      <c r="CI265" t="str">
        <f>IF(Table1[[#This Row],[Ledger 4]]="","",IF(Table1[[#This Row],[Effect 4]]="Dr.","Yes","No"))</f>
        <v/>
      </c>
      <c r="CJ265" t="str">
        <f>IF(Table1[[#This Row],[Ledger 4]]="","",Table1[[#This Row],[Ledger 4]])</f>
        <v/>
      </c>
      <c r="CK265" t="str">
        <f>IF(Table1[[#This Row],[Ledger 4]]="","",IF(Table1[[#This Row],[Effect 4]]="Dr.",-Table1[[#This Row],[Amount 4]],Table1[[#This Row],[Amount 4]]))</f>
        <v/>
      </c>
      <c r="CN265" t="str">
        <f>IF(Table1[[#This Row],[Ledger 5]]="","","No")</f>
        <v/>
      </c>
      <c r="CO265" t="str">
        <f>IF(Table1[[#This Row],[Ledger 5]]="","",IF(Table1[[#This Row],[Effect 5]]="Dr.","Yes","No"))</f>
        <v/>
      </c>
      <c r="CP265" t="str">
        <f>IF(Table1[[#This Row],[Ledger 5]]="","",Table1[[#This Row],[Ledger 5]])</f>
        <v/>
      </c>
      <c r="CQ265" t="str">
        <f>IF(Table1[[#This Row],[Ledger 5]]="","",IF(Table1[[#This Row],[Effect 5]]="Dr.",-Table1[[#This Row],[Amount 5]],Table1[[#This Row],[Amount 5]]))</f>
        <v/>
      </c>
      <c r="CT265" t="str">
        <f>IF(Table1[[#This Row],[Ledger 6]]="","","No")</f>
        <v/>
      </c>
      <c r="CU265" t="str">
        <f>IF(Table1[[#This Row],[Ledger 6]]="","",IF(Table1[[#This Row],[Effect 6]]="Dr.","Yes","No"))</f>
        <v/>
      </c>
      <c r="CV265" t="str">
        <f>IF(Table1[[#This Row],[Ledger 6]]="","",Table1[[#This Row],[Ledger 6]])</f>
        <v/>
      </c>
      <c r="CW265" t="str">
        <f>IF(Table1[[#This Row],[Ledger 6]]="","",IF(Table1[[#This Row],[Effect 6]]="Dr.",-Table1[[#This Row],[Amount 6]],Table1[[#This Row],[Amount 6]]))</f>
        <v/>
      </c>
      <c r="CZ265" t="str">
        <f>IF(Table1[[#This Row],[Ledger 7]]="","","No")</f>
        <v/>
      </c>
      <c r="DA265" t="str">
        <f>IF(Table1[[#This Row],[Ledger 7]]="","",IF(Table1[[#This Row],[Effect 7]]="Dr.","Yes","No"))</f>
        <v/>
      </c>
      <c r="DB265" t="str">
        <f>IF(Table1[[#This Row],[Ledger 7]]="","",Table1[[#This Row],[Ledger 7]])</f>
        <v/>
      </c>
      <c r="DC265" t="str">
        <f>IF(Table1[[#This Row],[Ledger 7]]="","",IF(Table1[[#This Row],[Effect 7]]="Dr.",-Table1[[#This Row],[Amount 7]],Table1[[#This Row],[Amount 7]]))</f>
        <v/>
      </c>
      <c r="DF265" t="str">
        <f>IF(Table1[[#This Row],[Ledger 8]]="","","No")</f>
        <v/>
      </c>
      <c r="DG265" t="str">
        <f>IF(Table1[[#This Row],[Ledger 8]]="","",IF(Table1[[#This Row],[Effect 8]]="Dr.","Yes","No"))</f>
        <v/>
      </c>
      <c r="DH265" t="str">
        <f>IF(Table1[[#This Row],[Ledger 8]]="","",Table1[[#This Row],[Ledger 8]])</f>
        <v/>
      </c>
      <c r="DI265" t="str">
        <f>IF(Table1[[#This Row],[Ledger 8]]="","",IF(Table1[[#This Row],[Effect 8]]="Dr.",-Table1[[#This Row],[Amount 8]],Table1[[#This Row],[Amount 8]]))</f>
        <v/>
      </c>
      <c r="DL265" t="str">
        <f>IF(Table1[[#This Row],[Ledger 9]]="","","No")</f>
        <v/>
      </c>
      <c r="DM265" t="str">
        <f>IF(Table1[[#This Row],[Ledger 9]]="","",IF(Table1[[#This Row],[Effect 9]]="Dr.","Yes","No"))</f>
        <v/>
      </c>
      <c r="DN265" t="str">
        <f>IF(Table1[[#This Row],[Ledger 9]]="","",Table1[[#This Row],[Ledger 9]])</f>
        <v/>
      </c>
      <c r="DO265" t="str">
        <f>IF(Table1[[#This Row],[Ledger 9]]="","",IF(Table1[[#This Row],[Effect 9]]="Dr.",-Table1[[#This Row],[Amount 9]],Table1[[#This Row],[Amount 9]]))</f>
        <v/>
      </c>
      <c r="DR265" t="str">
        <f>IF(Table1[[#This Row],[Ledger 10]]="","","No")</f>
        <v/>
      </c>
      <c r="DS265" t="str">
        <f>IF(Table1[[#This Row],[Ledger 10]]="","",IF(Table1[[#This Row],[Effect 10]]="Dr.","Yes","No"))</f>
        <v/>
      </c>
      <c r="DT265" t="str">
        <f>IF(Table1[[#This Row],[Ledger 10]]="","",Table1[[#This Row],[Ledger 10]])</f>
        <v/>
      </c>
      <c r="DU265" t="str">
        <f>IF(Table1[[#This Row],[Ledger 10]]="","",IF(Table1[[#This Row],[Effect 10]]="Dr.",-Table1[[#This Row],[Amount 10]],Table1[[#This Row],[Amount 10]]))</f>
        <v/>
      </c>
      <c r="DX265" t="str">
        <f>IF(Table1[[#This Row],[Ledger 11]]="","","No")</f>
        <v/>
      </c>
      <c r="DY265" t="str">
        <f>IF(Table1[[#This Row],[Ledger 11]]="","",IF(Table1[[#This Row],[Effect 11]]="Dr.","Yes","No"))</f>
        <v/>
      </c>
      <c r="DZ265" t="str">
        <f>IF(Table1[[#This Row],[Ledger 11]]="","",Table1[[#This Row],[Ledger 11]])</f>
        <v/>
      </c>
      <c r="EA265" t="str">
        <f>IF(Table1[[#This Row],[Ledger 11]]="","",IF(Table1[[#This Row],[Effect 11]]="Dr.",-Table1[[#This Row],[Amount 11]],Table1[[#This Row],[Amount 11]]))</f>
        <v/>
      </c>
      <c r="ED265" t="str">
        <f>IF(Table1[[#This Row],[Ledger 12]]="","","No")</f>
        <v/>
      </c>
      <c r="EE265" t="str">
        <f>IF(Table1[[#This Row],[Ledger 12]]="","",IF(Table1[[#This Row],[Effect 12]]="Dr.","Yes","No"))</f>
        <v/>
      </c>
      <c r="EF265" t="str">
        <f>IF(Table1[[#This Row],[Ledger 12]]="","",Table1[[#This Row],[Ledger 12]])</f>
        <v/>
      </c>
      <c r="EG265" t="str">
        <f>IF(Table1[[#This Row],[Ledger 12]]="","",IF(Table1[[#This Row],[Effect 12]]="Dr.",-Table1[[#This Row],[Amount 12]],Table1[[#This Row],[Amount 12]]))</f>
        <v/>
      </c>
      <c r="EJ265" t="str">
        <f>IF(Table1[[#This Row],[Ledger 13]]="","","No")</f>
        <v/>
      </c>
      <c r="EK265" t="str">
        <f>IF(Table1[[#This Row],[Ledger 13]]="","",IF(Table1[[#This Row],[Effect 13]]="Dr.","Yes","No"))</f>
        <v/>
      </c>
      <c r="EL265" t="str">
        <f>IF(Table1[[#This Row],[Ledger 13]]="","",Table1[[#This Row],[Ledger 13]])</f>
        <v/>
      </c>
      <c r="EM265" t="str">
        <f>IF(Table1[[#This Row],[Ledger 13]]="","",IF(Table1[[#This Row],[Effect 13]]="Dr.",-Table1[[#This Row],[Amount 13]],Table1[[#This Row],[Amount 13]]))</f>
        <v/>
      </c>
      <c r="EP265" t="str">
        <f>IF(Table1[[#This Row],[Ledger 14]]="","","No")</f>
        <v/>
      </c>
      <c r="EQ265" t="str">
        <f>IF(Table1[[#This Row],[Ledger 14]]="","",IF(Table1[[#This Row],[Effect 14]]="Dr.","Yes","No"))</f>
        <v/>
      </c>
      <c r="ER265" t="str">
        <f>IF(Table1[[#This Row],[Ledger 14]]="","",Table1[[#This Row],[Ledger 14]])</f>
        <v/>
      </c>
      <c r="ES265" t="str">
        <f>IF(Table1[[#This Row],[Ledger 14]]="","",IF(Table1[[#This Row],[Effect 14]]="Dr.",-Table1[[#This Row],[Amount 14]],Table1[[#This Row],[Amount 14]]))</f>
        <v/>
      </c>
      <c r="EV265" t="str">
        <f>IF(Table1[[#This Row],[Ledger 15]]="","","No")</f>
        <v/>
      </c>
      <c r="EW265" t="str">
        <f>IF(Table1[[#This Row],[Ledger 15]]="","",IF(Table1[[#This Row],[Effect 15]]="Dr.","Yes","No"))</f>
        <v/>
      </c>
      <c r="EX265" t="str">
        <f>IF(Table1[[#This Row],[Ledger 15]]="","",Table1[[#This Row],[Ledger 15]])</f>
        <v/>
      </c>
      <c r="EY265" t="str">
        <f>IF(Table1[[#This Row],[Ledger 15]]="","",IF(Table1[[#This Row],[Effect 15]]="Dr.",-Table1[[#This Row],[Amount 15]],Table1[[#This Row],[Amount 15]]))</f>
        <v/>
      </c>
      <c r="FD2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5">
        <f>IF(Table1[[#This Row],[Date]]="",0,IF(AND(Table1[[#This Row],[Date]]&gt;=$FE$2,Table1[[#This Row],[Date]]&lt;=$FE$3),0,1))</f>
        <v>0</v>
      </c>
      <c r="FF265">
        <f>IF(Table1[[#This Row],[Date]]="",0,IF(TYPE(VLOOKUP(Table1[[#This Row],[Voucher Type]],Table1[[#All],[Voucher Type Master]],1,FALSE))=16,1,0))</f>
        <v>0</v>
      </c>
      <c r="FG265">
        <f>IF(TYPE(IF(Table1[[#This Row],[Date]]="",0,IF(VLOOKUP(Table1[[#This Row],[Voucher Type]],$FY$5:$FZ$13,2,0)=Table1[[#This Row],[Effect 1]],0,1)))=16,1,0)</f>
        <v>0</v>
      </c>
      <c r="FH2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5">
        <f>IF(LEN(Table1[[#This Row],[Ledger 1]])&gt;0,IF(TYPE(VLOOKUP(Table1[[#This Row],[Ledger 1]],GZ:GZ,1,0))=16,1,0),0)</f>
        <v>0</v>
      </c>
      <c r="FJ265">
        <f>IF(LEN(Table1[[#This Row],[Ledger 2]])&gt;0,IF(TYPE(VLOOKUP(Table1[[#This Row],[Ledger 2]],GZ:GZ,1,0))=16,1,0),0)</f>
        <v>0</v>
      </c>
      <c r="FK265">
        <f>IF(LEN(Table1[[#This Row],[Ledger 3]])&gt;0,IF(TYPE(VLOOKUP(Table1[[#This Row],[Ledger 3]],GZ:GZ,1,0))=16,1,0),0)</f>
        <v>0</v>
      </c>
      <c r="FL265">
        <f>IF(LEN(Table1[[#This Row],[Ledger 4]])&gt;0,IF(TYPE(VLOOKUP(Table1[[#This Row],[Ledger 4]],GZ:GZ,1,0))=16,1,0),0)</f>
        <v>0</v>
      </c>
      <c r="FM265">
        <f>IF(LEN(Table1[[#This Row],[Ledger 5]])&gt;0,IF(TYPE(VLOOKUP(Table1[[#This Row],[Ledger 5]],GZ:GZ,1,0))=16,1,0),0)</f>
        <v>0</v>
      </c>
      <c r="FN265">
        <f>IF(LEN(Table1[[#This Row],[Ledger 6]])&gt;0,IF(TYPE(VLOOKUP(Table1[[#This Row],[Ledger 6]],$GZ:$GZ,1,0))=16,1,0),0)</f>
        <v>0</v>
      </c>
      <c r="FO265">
        <f>IF(LEN(Table1[[#This Row],[Ledger 7]])&gt;0,IF(TYPE(VLOOKUP(Table1[[#This Row],[Ledger 7]],$GZ:$GZ,1,0))=16,1,0),0)</f>
        <v>0</v>
      </c>
      <c r="FP265">
        <f>IF(LEN(Table1[[#This Row],[Ledger 8]])&gt;0,IF(TYPE(VLOOKUP(Table1[[#This Row],[Ledger 8]],$GZ:$GZ,1,0))=16,1,0),0)</f>
        <v>0</v>
      </c>
      <c r="FQ265">
        <f>IF(LEN(Table1[[#This Row],[Ledger 9]])&gt;0,IF(TYPE(VLOOKUP(Table1[[#This Row],[Ledger 9]],$GZ:$GZ,1,0))=16,1,0),0)</f>
        <v>0</v>
      </c>
      <c r="FR265">
        <f>IF(LEN(Table1[[#This Row],[Ledger 10]])&gt;0,IF(TYPE(VLOOKUP(Table1[[#This Row],[Ledger 10]],$GZ:$GZ,1,0))=16,1,0),0)</f>
        <v>0</v>
      </c>
      <c r="FS265">
        <f>IF(LEN(Table1[[#This Row],[Ledger 11]])&gt;0,IF(TYPE(VLOOKUP(Table1[[#This Row],[Ledger 11]],$GZ:$GZ,1,0))=16,1,0),0)</f>
        <v>0</v>
      </c>
      <c r="FT265">
        <f>IF(LEN(Table1[[#This Row],[Ledger 12]])&gt;0,IF(TYPE(VLOOKUP(Table1[[#This Row],[Ledger 12]],$GZ:$GZ,1,0))=16,1,0),0)</f>
        <v>0</v>
      </c>
      <c r="FU265">
        <f>IF(LEN(Table1[[#This Row],[Ledger 13]])&gt;0,IF(TYPE(VLOOKUP(Table1[[#This Row],[Ledger 13]],$GZ:$GZ,1,0))=16,1,0),0)</f>
        <v>0</v>
      </c>
      <c r="FV265">
        <f>IF(LEN(Table1[[#This Row],[Ledger 14]])&gt;0,IF(TYPE(VLOOKUP(Table1[[#This Row],[Ledger 14]],$GZ:$GZ,1,0))=16,1,0),0)</f>
        <v>0</v>
      </c>
      <c r="FW265">
        <f>IF(LEN(Table1[[#This Row],[Ledger 15]])&gt;0,IF(TYPE(VLOOKUP(Table1[[#This Row],[Ledger 15]],$GZ:$GZ,1,0))=16,1,0),0)</f>
        <v>0</v>
      </c>
    </row>
    <row r="266" spans="4:179" ht="33" customHeight="1" x14ac:dyDescent="0.45">
      <c r="D266" s="8">
        <f t="shared" si="13"/>
        <v>261</v>
      </c>
      <c r="E266" s="32"/>
      <c r="F266" s="34"/>
      <c r="G266" s="34"/>
      <c r="H266" s="34"/>
      <c r="I266" s="34"/>
      <c r="J266" s="38"/>
      <c r="K266" s="33"/>
      <c r="L266" s="36"/>
      <c r="M266" s="35"/>
      <c r="N266" s="34"/>
      <c r="O266" s="41"/>
      <c r="P266" s="35"/>
      <c r="Q266" s="34"/>
      <c r="R266" s="37"/>
      <c r="S266" s="35"/>
      <c r="T266" s="34"/>
      <c r="U266" s="37"/>
      <c r="V266" s="35"/>
      <c r="W266" s="34"/>
      <c r="X266" s="37"/>
      <c r="Y266" s="35"/>
      <c r="Z266" s="34"/>
      <c r="AA266" s="37"/>
      <c r="AB266" s="35"/>
      <c r="AC266" s="34"/>
      <c r="AD266" s="37"/>
      <c r="AE266" s="35"/>
      <c r="AF266" s="34"/>
      <c r="AG266" s="37"/>
      <c r="AH266" s="35"/>
      <c r="AI266" s="34"/>
      <c r="AJ266" s="37"/>
      <c r="AK266" s="35"/>
      <c r="AL266" s="34"/>
      <c r="AM266" s="37"/>
      <c r="AN266" s="35"/>
      <c r="AO266" s="34"/>
      <c r="AP266" s="37"/>
      <c r="AQ266" s="35"/>
      <c r="AR266" s="34"/>
      <c r="AS266" s="37"/>
      <c r="AT266" s="35"/>
      <c r="AU266" s="34"/>
      <c r="AV266" s="37"/>
      <c r="AW266" s="35"/>
      <c r="AX266" s="34"/>
      <c r="AY266" s="37"/>
      <c r="AZ266" s="35"/>
      <c r="BA266" s="34"/>
      <c r="BB266" s="37"/>
      <c r="BC2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6" s="7"/>
      <c r="BF266" t="str">
        <f>IF(Table1[[#This Row],[Date]]="","","&amp;lt;VOUCHER REMOTEID="&amp;""""&amp;$A$11&amp;$A$13&amp;ROW()&amp;""""&amp;" VCHTYPE="""&amp;F266&amp;""" ACTION="""&amp;"Create"&amp;"""&amp;gt;")</f>
        <v/>
      </c>
      <c r="BG266" t="str">
        <f>IF(Table1[[#This Row],[Date]]="","",TEXT(Table1[[#This Row],[Date]],"yyyymmdd"))</f>
        <v/>
      </c>
      <c r="BH266" t="str">
        <f>Table1[[#This Row],[Date2]]</f>
        <v/>
      </c>
      <c r="BI266" t="str">
        <f>IF(Table1[[#This Row],[Date]]="","",Table1[[#This Row],[Voucher Type]])</f>
        <v/>
      </c>
      <c r="BJ266" t="str">
        <f>IF(Table1[[#This Row],[Ref No / Invoice No]]="","",Table1[[#This Row],[Ref No / Invoice No]])</f>
        <v/>
      </c>
      <c r="BK266" t="str">
        <f>IF(Table1[[#This Row],[Voucher No]]="","",Table1[[#This Row],[Voucher No]])</f>
        <v/>
      </c>
      <c r="BL266" t="str">
        <f>IF(Table1[[#This Row],[Date]]="","",Table1[[#This Row],[Narration]])</f>
        <v/>
      </c>
      <c r="BM266" t="str">
        <f>IF(Table1[[#This Row],[Date]]="","",$A$11&amp;$A$13&amp;ROW())</f>
        <v/>
      </c>
      <c r="BN266" t="str">
        <f>IF(Table1[[#This Row],[Date]]="","",$A$13)</f>
        <v/>
      </c>
      <c r="BP266" t="str">
        <f>IF(Table1[[#This Row],[Ledger 1]]="","","No")</f>
        <v/>
      </c>
      <c r="BQ266" t="str">
        <f>IF(Table1[[#This Row],[Date]]="","",IF(Table1[[#This Row],[Effect 1]]="Dr.","Yes","No"))</f>
        <v/>
      </c>
      <c r="BR266" t="str">
        <f>IF(Table1[[#This Row],[Date]]="","",Table1[[#This Row],[Ledger 1]])</f>
        <v/>
      </c>
      <c r="BS266" t="str">
        <f>IF(Table1[[#This Row],[Date]]="","",IF(Table1[[#This Row],[Effect 1]]="Dr.",-Table1[[#This Row],[Amount 1]],Table1[[#This Row],[Amount 1]]))</f>
        <v/>
      </c>
      <c r="BV266" t="str">
        <f>IF(Table1[[#This Row],[Ledger 2]]="","","No")</f>
        <v/>
      </c>
      <c r="BW266" t="str">
        <f>IF(Table1[[#This Row],[Date]]="","",IF(Table1[[#This Row],[Effect 2]]="Dr.","Yes","No"))</f>
        <v/>
      </c>
      <c r="BX266" t="str">
        <f>IF(Table1[[#This Row],[Date]]="","",Table1[[#This Row],[Ledger 2]])</f>
        <v/>
      </c>
      <c r="BY266" t="str">
        <f>IF(Table1[[#This Row],[Date]]="","",IF(Table1[[#This Row],[Effect 2]]="Dr.",-Table1[[#This Row],[Amount 2]],Table1[[#This Row],[Amount 2]]))</f>
        <v/>
      </c>
      <c r="CB266" t="str">
        <f>IF(Table1[[#This Row],[Ledger 3]]="","","No")</f>
        <v/>
      </c>
      <c r="CC266" t="str">
        <f>IF(Table1[[#This Row],[Ledger 3]]="","",IF(Table1[[#This Row],[Effect 3]]="Dr.","Yes","No"))</f>
        <v/>
      </c>
      <c r="CD266" t="str">
        <f>IF(Table1[[#This Row],[Ledger 3]]="","",Table1[[#This Row],[Ledger 3]])</f>
        <v/>
      </c>
      <c r="CE266" t="str">
        <f>IF(Table1[[#This Row],[Ledger 3]]="","",IF(Table1[[#This Row],[Effect 3]]="Dr.",-Table1[[#This Row],[Amount 3]],Table1[[#This Row],[Amount 3]]))</f>
        <v/>
      </c>
      <c r="CH266" t="str">
        <f>IF(Table1[[#This Row],[Ledger 4]]="","","No")</f>
        <v/>
      </c>
      <c r="CI266" t="str">
        <f>IF(Table1[[#This Row],[Ledger 4]]="","",IF(Table1[[#This Row],[Effect 4]]="Dr.","Yes","No"))</f>
        <v/>
      </c>
      <c r="CJ266" t="str">
        <f>IF(Table1[[#This Row],[Ledger 4]]="","",Table1[[#This Row],[Ledger 4]])</f>
        <v/>
      </c>
      <c r="CK266" t="str">
        <f>IF(Table1[[#This Row],[Ledger 4]]="","",IF(Table1[[#This Row],[Effect 4]]="Dr.",-Table1[[#This Row],[Amount 4]],Table1[[#This Row],[Amount 4]]))</f>
        <v/>
      </c>
      <c r="CN266" t="str">
        <f>IF(Table1[[#This Row],[Ledger 5]]="","","No")</f>
        <v/>
      </c>
      <c r="CO266" t="str">
        <f>IF(Table1[[#This Row],[Ledger 5]]="","",IF(Table1[[#This Row],[Effect 5]]="Dr.","Yes","No"))</f>
        <v/>
      </c>
      <c r="CP266" t="str">
        <f>IF(Table1[[#This Row],[Ledger 5]]="","",Table1[[#This Row],[Ledger 5]])</f>
        <v/>
      </c>
      <c r="CQ266" t="str">
        <f>IF(Table1[[#This Row],[Ledger 5]]="","",IF(Table1[[#This Row],[Effect 5]]="Dr.",-Table1[[#This Row],[Amount 5]],Table1[[#This Row],[Amount 5]]))</f>
        <v/>
      </c>
      <c r="CT266" t="str">
        <f>IF(Table1[[#This Row],[Ledger 6]]="","","No")</f>
        <v/>
      </c>
      <c r="CU266" t="str">
        <f>IF(Table1[[#This Row],[Ledger 6]]="","",IF(Table1[[#This Row],[Effect 6]]="Dr.","Yes","No"))</f>
        <v/>
      </c>
      <c r="CV266" t="str">
        <f>IF(Table1[[#This Row],[Ledger 6]]="","",Table1[[#This Row],[Ledger 6]])</f>
        <v/>
      </c>
      <c r="CW266" t="str">
        <f>IF(Table1[[#This Row],[Ledger 6]]="","",IF(Table1[[#This Row],[Effect 6]]="Dr.",-Table1[[#This Row],[Amount 6]],Table1[[#This Row],[Amount 6]]))</f>
        <v/>
      </c>
      <c r="CZ266" t="str">
        <f>IF(Table1[[#This Row],[Ledger 7]]="","","No")</f>
        <v/>
      </c>
      <c r="DA266" t="str">
        <f>IF(Table1[[#This Row],[Ledger 7]]="","",IF(Table1[[#This Row],[Effect 7]]="Dr.","Yes","No"))</f>
        <v/>
      </c>
      <c r="DB266" t="str">
        <f>IF(Table1[[#This Row],[Ledger 7]]="","",Table1[[#This Row],[Ledger 7]])</f>
        <v/>
      </c>
      <c r="DC266" t="str">
        <f>IF(Table1[[#This Row],[Ledger 7]]="","",IF(Table1[[#This Row],[Effect 7]]="Dr.",-Table1[[#This Row],[Amount 7]],Table1[[#This Row],[Amount 7]]))</f>
        <v/>
      </c>
      <c r="DF266" t="str">
        <f>IF(Table1[[#This Row],[Ledger 8]]="","","No")</f>
        <v/>
      </c>
      <c r="DG266" t="str">
        <f>IF(Table1[[#This Row],[Ledger 8]]="","",IF(Table1[[#This Row],[Effect 8]]="Dr.","Yes","No"))</f>
        <v/>
      </c>
      <c r="DH266" t="str">
        <f>IF(Table1[[#This Row],[Ledger 8]]="","",Table1[[#This Row],[Ledger 8]])</f>
        <v/>
      </c>
      <c r="DI266" t="str">
        <f>IF(Table1[[#This Row],[Ledger 8]]="","",IF(Table1[[#This Row],[Effect 8]]="Dr.",-Table1[[#This Row],[Amount 8]],Table1[[#This Row],[Amount 8]]))</f>
        <v/>
      </c>
      <c r="DL266" t="str">
        <f>IF(Table1[[#This Row],[Ledger 9]]="","","No")</f>
        <v/>
      </c>
      <c r="DM266" t="str">
        <f>IF(Table1[[#This Row],[Ledger 9]]="","",IF(Table1[[#This Row],[Effect 9]]="Dr.","Yes","No"))</f>
        <v/>
      </c>
      <c r="DN266" t="str">
        <f>IF(Table1[[#This Row],[Ledger 9]]="","",Table1[[#This Row],[Ledger 9]])</f>
        <v/>
      </c>
      <c r="DO266" t="str">
        <f>IF(Table1[[#This Row],[Ledger 9]]="","",IF(Table1[[#This Row],[Effect 9]]="Dr.",-Table1[[#This Row],[Amount 9]],Table1[[#This Row],[Amount 9]]))</f>
        <v/>
      </c>
      <c r="DR266" t="str">
        <f>IF(Table1[[#This Row],[Ledger 10]]="","","No")</f>
        <v/>
      </c>
      <c r="DS266" t="str">
        <f>IF(Table1[[#This Row],[Ledger 10]]="","",IF(Table1[[#This Row],[Effect 10]]="Dr.","Yes","No"))</f>
        <v/>
      </c>
      <c r="DT266" t="str">
        <f>IF(Table1[[#This Row],[Ledger 10]]="","",Table1[[#This Row],[Ledger 10]])</f>
        <v/>
      </c>
      <c r="DU266" t="str">
        <f>IF(Table1[[#This Row],[Ledger 10]]="","",IF(Table1[[#This Row],[Effect 10]]="Dr.",-Table1[[#This Row],[Amount 10]],Table1[[#This Row],[Amount 10]]))</f>
        <v/>
      </c>
      <c r="DX266" t="str">
        <f>IF(Table1[[#This Row],[Ledger 11]]="","","No")</f>
        <v/>
      </c>
      <c r="DY266" t="str">
        <f>IF(Table1[[#This Row],[Ledger 11]]="","",IF(Table1[[#This Row],[Effect 11]]="Dr.","Yes","No"))</f>
        <v/>
      </c>
      <c r="DZ266" t="str">
        <f>IF(Table1[[#This Row],[Ledger 11]]="","",Table1[[#This Row],[Ledger 11]])</f>
        <v/>
      </c>
      <c r="EA266" t="str">
        <f>IF(Table1[[#This Row],[Ledger 11]]="","",IF(Table1[[#This Row],[Effect 11]]="Dr.",-Table1[[#This Row],[Amount 11]],Table1[[#This Row],[Amount 11]]))</f>
        <v/>
      </c>
      <c r="ED266" t="str">
        <f>IF(Table1[[#This Row],[Ledger 12]]="","","No")</f>
        <v/>
      </c>
      <c r="EE266" t="str">
        <f>IF(Table1[[#This Row],[Ledger 12]]="","",IF(Table1[[#This Row],[Effect 12]]="Dr.","Yes","No"))</f>
        <v/>
      </c>
      <c r="EF266" t="str">
        <f>IF(Table1[[#This Row],[Ledger 12]]="","",Table1[[#This Row],[Ledger 12]])</f>
        <v/>
      </c>
      <c r="EG266" t="str">
        <f>IF(Table1[[#This Row],[Ledger 12]]="","",IF(Table1[[#This Row],[Effect 12]]="Dr.",-Table1[[#This Row],[Amount 12]],Table1[[#This Row],[Amount 12]]))</f>
        <v/>
      </c>
      <c r="EJ266" t="str">
        <f>IF(Table1[[#This Row],[Ledger 13]]="","","No")</f>
        <v/>
      </c>
      <c r="EK266" t="str">
        <f>IF(Table1[[#This Row],[Ledger 13]]="","",IF(Table1[[#This Row],[Effect 13]]="Dr.","Yes","No"))</f>
        <v/>
      </c>
      <c r="EL266" t="str">
        <f>IF(Table1[[#This Row],[Ledger 13]]="","",Table1[[#This Row],[Ledger 13]])</f>
        <v/>
      </c>
      <c r="EM266" t="str">
        <f>IF(Table1[[#This Row],[Ledger 13]]="","",IF(Table1[[#This Row],[Effect 13]]="Dr.",-Table1[[#This Row],[Amount 13]],Table1[[#This Row],[Amount 13]]))</f>
        <v/>
      </c>
      <c r="EP266" t="str">
        <f>IF(Table1[[#This Row],[Ledger 14]]="","","No")</f>
        <v/>
      </c>
      <c r="EQ266" t="str">
        <f>IF(Table1[[#This Row],[Ledger 14]]="","",IF(Table1[[#This Row],[Effect 14]]="Dr.","Yes","No"))</f>
        <v/>
      </c>
      <c r="ER266" t="str">
        <f>IF(Table1[[#This Row],[Ledger 14]]="","",Table1[[#This Row],[Ledger 14]])</f>
        <v/>
      </c>
      <c r="ES266" t="str">
        <f>IF(Table1[[#This Row],[Ledger 14]]="","",IF(Table1[[#This Row],[Effect 14]]="Dr.",-Table1[[#This Row],[Amount 14]],Table1[[#This Row],[Amount 14]]))</f>
        <v/>
      </c>
      <c r="EV266" t="str">
        <f>IF(Table1[[#This Row],[Ledger 15]]="","","No")</f>
        <v/>
      </c>
      <c r="EW266" t="str">
        <f>IF(Table1[[#This Row],[Ledger 15]]="","",IF(Table1[[#This Row],[Effect 15]]="Dr.","Yes","No"))</f>
        <v/>
      </c>
      <c r="EX266" t="str">
        <f>IF(Table1[[#This Row],[Ledger 15]]="","",Table1[[#This Row],[Ledger 15]])</f>
        <v/>
      </c>
      <c r="EY266" t="str">
        <f>IF(Table1[[#This Row],[Ledger 15]]="","",IF(Table1[[#This Row],[Effect 15]]="Dr.",-Table1[[#This Row],[Amount 15]],Table1[[#This Row],[Amount 15]]))</f>
        <v/>
      </c>
      <c r="FD2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6">
        <f>IF(Table1[[#This Row],[Date]]="",0,IF(AND(Table1[[#This Row],[Date]]&gt;=$FE$2,Table1[[#This Row],[Date]]&lt;=$FE$3),0,1))</f>
        <v>0</v>
      </c>
      <c r="FF266">
        <f>IF(Table1[[#This Row],[Date]]="",0,IF(TYPE(VLOOKUP(Table1[[#This Row],[Voucher Type]],Table1[[#All],[Voucher Type Master]],1,FALSE))=16,1,0))</f>
        <v>0</v>
      </c>
      <c r="FG266">
        <f>IF(TYPE(IF(Table1[[#This Row],[Date]]="",0,IF(VLOOKUP(Table1[[#This Row],[Voucher Type]],$FY$5:$FZ$13,2,0)=Table1[[#This Row],[Effect 1]],0,1)))=16,1,0)</f>
        <v>0</v>
      </c>
      <c r="FH2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6">
        <f>IF(LEN(Table1[[#This Row],[Ledger 1]])&gt;0,IF(TYPE(VLOOKUP(Table1[[#This Row],[Ledger 1]],GZ:GZ,1,0))=16,1,0),0)</f>
        <v>0</v>
      </c>
      <c r="FJ266">
        <f>IF(LEN(Table1[[#This Row],[Ledger 2]])&gt;0,IF(TYPE(VLOOKUP(Table1[[#This Row],[Ledger 2]],GZ:GZ,1,0))=16,1,0),0)</f>
        <v>0</v>
      </c>
      <c r="FK266">
        <f>IF(LEN(Table1[[#This Row],[Ledger 3]])&gt;0,IF(TYPE(VLOOKUP(Table1[[#This Row],[Ledger 3]],GZ:GZ,1,0))=16,1,0),0)</f>
        <v>0</v>
      </c>
      <c r="FL266">
        <f>IF(LEN(Table1[[#This Row],[Ledger 4]])&gt;0,IF(TYPE(VLOOKUP(Table1[[#This Row],[Ledger 4]],GZ:GZ,1,0))=16,1,0),0)</f>
        <v>0</v>
      </c>
      <c r="FM266">
        <f>IF(LEN(Table1[[#This Row],[Ledger 5]])&gt;0,IF(TYPE(VLOOKUP(Table1[[#This Row],[Ledger 5]],GZ:GZ,1,0))=16,1,0),0)</f>
        <v>0</v>
      </c>
      <c r="FN266">
        <f>IF(LEN(Table1[[#This Row],[Ledger 6]])&gt;0,IF(TYPE(VLOOKUP(Table1[[#This Row],[Ledger 6]],$GZ:$GZ,1,0))=16,1,0),0)</f>
        <v>0</v>
      </c>
      <c r="FO266">
        <f>IF(LEN(Table1[[#This Row],[Ledger 7]])&gt;0,IF(TYPE(VLOOKUP(Table1[[#This Row],[Ledger 7]],$GZ:$GZ,1,0))=16,1,0),0)</f>
        <v>0</v>
      </c>
      <c r="FP266">
        <f>IF(LEN(Table1[[#This Row],[Ledger 8]])&gt;0,IF(TYPE(VLOOKUP(Table1[[#This Row],[Ledger 8]],$GZ:$GZ,1,0))=16,1,0),0)</f>
        <v>0</v>
      </c>
      <c r="FQ266">
        <f>IF(LEN(Table1[[#This Row],[Ledger 9]])&gt;0,IF(TYPE(VLOOKUP(Table1[[#This Row],[Ledger 9]],$GZ:$GZ,1,0))=16,1,0),0)</f>
        <v>0</v>
      </c>
      <c r="FR266">
        <f>IF(LEN(Table1[[#This Row],[Ledger 10]])&gt;0,IF(TYPE(VLOOKUP(Table1[[#This Row],[Ledger 10]],$GZ:$GZ,1,0))=16,1,0),0)</f>
        <v>0</v>
      </c>
      <c r="FS266">
        <f>IF(LEN(Table1[[#This Row],[Ledger 11]])&gt;0,IF(TYPE(VLOOKUP(Table1[[#This Row],[Ledger 11]],$GZ:$GZ,1,0))=16,1,0),0)</f>
        <v>0</v>
      </c>
      <c r="FT266">
        <f>IF(LEN(Table1[[#This Row],[Ledger 12]])&gt;0,IF(TYPE(VLOOKUP(Table1[[#This Row],[Ledger 12]],$GZ:$GZ,1,0))=16,1,0),0)</f>
        <v>0</v>
      </c>
      <c r="FU266">
        <f>IF(LEN(Table1[[#This Row],[Ledger 13]])&gt;0,IF(TYPE(VLOOKUP(Table1[[#This Row],[Ledger 13]],$GZ:$GZ,1,0))=16,1,0),0)</f>
        <v>0</v>
      </c>
      <c r="FV266">
        <f>IF(LEN(Table1[[#This Row],[Ledger 14]])&gt;0,IF(TYPE(VLOOKUP(Table1[[#This Row],[Ledger 14]],$GZ:$GZ,1,0))=16,1,0),0)</f>
        <v>0</v>
      </c>
      <c r="FW266">
        <f>IF(LEN(Table1[[#This Row],[Ledger 15]])&gt;0,IF(TYPE(VLOOKUP(Table1[[#This Row],[Ledger 15]],$GZ:$GZ,1,0))=16,1,0),0)</f>
        <v>0</v>
      </c>
    </row>
    <row r="267" spans="4:179" ht="33" customHeight="1" x14ac:dyDescent="0.45">
      <c r="D267" s="8">
        <f t="shared" si="13"/>
        <v>262</v>
      </c>
      <c r="E267" s="32"/>
      <c r="F267" s="34"/>
      <c r="G267" s="34"/>
      <c r="H267" s="34"/>
      <c r="I267" s="34"/>
      <c r="J267" s="38"/>
      <c r="K267" s="33"/>
      <c r="L267" s="36"/>
      <c r="M267" s="35"/>
      <c r="N267" s="34"/>
      <c r="O267" s="41"/>
      <c r="P267" s="35"/>
      <c r="Q267" s="34"/>
      <c r="R267" s="37"/>
      <c r="S267" s="35"/>
      <c r="T267" s="34"/>
      <c r="U267" s="37"/>
      <c r="V267" s="35"/>
      <c r="W267" s="34"/>
      <c r="X267" s="37"/>
      <c r="Y267" s="35"/>
      <c r="Z267" s="34"/>
      <c r="AA267" s="37"/>
      <c r="AB267" s="35"/>
      <c r="AC267" s="34"/>
      <c r="AD267" s="37"/>
      <c r="AE267" s="35"/>
      <c r="AF267" s="34"/>
      <c r="AG267" s="37"/>
      <c r="AH267" s="35"/>
      <c r="AI267" s="34"/>
      <c r="AJ267" s="37"/>
      <c r="AK267" s="35"/>
      <c r="AL267" s="34"/>
      <c r="AM267" s="37"/>
      <c r="AN267" s="35"/>
      <c r="AO267" s="34"/>
      <c r="AP267" s="37"/>
      <c r="AQ267" s="35"/>
      <c r="AR267" s="34"/>
      <c r="AS267" s="37"/>
      <c r="AT267" s="35"/>
      <c r="AU267" s="34"/>
      <c r="AV267" s="37"/>
      <c r="AW267" s="35"/>
      <c r="AX267" s="34"/>
      <c r="AY267" s="37"/>
      <c r="AZ267" s="35"/>
      <c r="BA267" s="34"/>
      <c r="BB267" s="37"/>
      <c r="BC2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7" s="7"/>
      <c r="BF267" t="str">
        <f>IF(Table1[[#This Row],[Date]]="","","&amp;lt;VOUCHER REMOTEID="&amp;""""&amp;$A$11&amp;$A$13&amp;ROW()&amp;""""&amp;" VCHTYPE="""&amp;F267&amp;""" ACTION="""&amp;"Create"&amp;"""&amp;gt;")</f>
        <v/>
      </c>
      <c r="BG267" t="str">
        <f>IF(Table1[[#This Row],[Date]]="","",TEXT(Table1[[#This Row],[Date]],"yyyymmdd"))</f>
        <v/>
      </c>
      <c r="BH267" t="str">
        <f>Table1[[#This Row],[Date2]]</f>
        <v/>
      </c>
      <c r="BI267" t="str">
        <f>IF(Table1[[#This Row],[Date]]="","",Table1[[#This Row],[Voucher Type]])</f>
        <v/>
      </c>
      <c r="BJ267" t="str">
        <f>IF(Table1[[#This Row],[Ref No / Invoice No]]="","",Table1[[#This Row],[Ref No / Invoice No]])</f>
        <v/>
      </c>
      <c r="BK267" t="str">
        <f>IF(Table1[[#This Row],[Voucher No]]="","",Table1[[#This Row],[Voucher No]])</f>
        <v/>
      </c>
      <c r="BL267" t="str">
        <f>IF(Table1[[#This Row],[Date]]="","",Table1[[#This Row],[Narration]])</f>
        <v/>
      </c>
      <c r="BM267" t="str">
        <f>IF(Table1[[#This Row],[Date]]="","",$A$11&amp;$A$13&amp;ROW())</f>
        <v/>
      </c>
      <c r="BN267" t="str">
        <f>IF(Table1[[#This Row],[Date]]="","",$A$13)</f>
        <v/>
      </c>
      <c r="BP267" t="str">
        <f>IF(Table1[[#This Row],[Ledger 1]]="","","No")</f>
        <v/>
      </c>
      <c r="BQ267" t="str">
        <f>IF(Table1[[#This Row],[Date]]="","",IF(Table1[[#This Row],[Effect 1]]="Dr.","Yes","No"))</f>
        <v/>
      </c>
      <c r="BR267" t="str">
        <f>IF(Table1[[#This Row],[Date]]="","",Table1[[#This Row],[Ledger 1]])</f>
        <v/>
      </c>
      <c r="BS267" t="str">
        <f>IF(Table1[[#This Row],[Date]]="","",IF(Table1[[#This Row],[Effect 1]]="Dr.",-Table1[[#This Row],[Amount 1]],Table1[[#This Row],[Amount 1]]))</f>
        <v/>
      </c>
      <c r="BV267" t="str">
        <f>IF(Table1[[#This Row],[Ledger 2]]="","","No")</f>
        <v/>
      </c>
      <c r="BW267" t="str">
        <f>IF(Table1[[#This Row],[Date]]="","",IF(Table1[[#This Row],[Effect 2]]="Dr.","Yes","No"))</f>
        <v/>
      </c>
      <c r="BX267" t="str">
        <f>IF(Table1[[#This Row],[Date]]="","",Table1[[#This Row],[Ledger 2]])</f>
        <v/>
      </c>
      <c r="BY267" t="str">
        <f>IF(Table1[[#This Row],[Date]]="","",IF(Table1[[#This Row],[Effect 2]]="Dr.",-Table1[[#This Row],[Amount 2]],Table1[[#This Row],[Amount 2]]))</f>
        <v/>
      </c>
      <c r="CB267" t="str">
        <f>IF(Table1[[#This Row],[Ledger 3]]="","","No")</f>
        <v/>
      </c>
      <c r="CC267" t="str">
        <f>IF(Table1[[#This Row],[Ledger 3]]="","",IF(Table1[[#This Row],[Effect 3]]="Dr.","Yes","No"))</f>
        <v/>
      </c>
      <c r="CD267" t="str">
        <f>IF(Table1[[#This Row],[Ledger 3]]="","",Table1[[#This Row],[Ledger 3]])</f>
        <v/>
      </c>
      <c r="CE267" t="str">
        <f>IF(Table1[[#This Row],[Ledger 3]]="","",IF(Table1[[#This Row],[Effect 3]]="Dr.",-Table1[[#This Row],[Amount 3]],Table1[[#This Row],[Amount 3]]))</f>
        <v/>
      </c>
      <c r="CH267" t="str">
        <f>IF(Table1[[#This Row],[Ledger 4]]="","","No")</f>
        <v/>
      </c>
      <c r="CI267" t="str">
        <f>IF(Table1[[#This Row],[Ledger 4]]="","",IF(Table1[[#This Row],[Effect 4]]="Dr.","Yes","No"))</f>
        <v/>
      </c>
      <c r="CJ267" t="str">
        <f>IF(Table1[[#This Row],[Ledger 4]]="","",Table1[[#This Row],[Ledger 4]])</f>
        <v/>
      </c>
      <c r="CK267" t="str">
        <f>IF(Table1[[#This Row],[Ledger 4]]="","",IF(Table1[[#This Row],[Effect 4]]="Dr.",-Table1[[#This Row],[Amount 4]],Table1[[#This Row],[Amount 4]]))</f>
        <v/>
      </c>
      <c r="CN267" t="str">
        <f>IF(Table1[[#This Row],[Ledger 5]]="","","No")</f>
        <v/>
      </c>
      <c r="CO267" t="str">
        <f>IF(Table1[[#This Row],[Ledger 5]]="","",IF(Table1[[#This Row],[Effect 5]]="Dr.","Yes","No"))</f>
        <v/>
      </c>
      <c r="CP267" t="str">
        <f>IF(Table1[[#This Row],[Ledger 5]]="","",Table1[[#This Row],[Ledger 5]])</f>
        <v/>
      </c>
      <c r="CQ267" t="str">
        <f>IF(Table1[[#This Row],[Ledger 5]]="","",IF(Table1[[#This Row],[Effect 5]]="Dr.",-Table1[[#This Row],[Amount 5]],Table1[[#This Row],[Amount 5]]))</f>
        <v/>
      </c>
      <c r="CT267" t="str">
        <f>IF(Table1[[#This Row],[Ledger 6]]="","","No")</f>
        <v/>
      </c>
      <c r="CU267" t="str">
        <f>IF(Table1[[#This Row],[Ledger 6]]="","",IF(Table1[[#This Row],[Effect 6]]="Dr.","Yes","No"))</f>
        <v/>
      </c>
      <c r="CV267" t="str">
        <f>IF(Table1[[#This Row],[Ledger 6]]="","",Table1[[#This Row],[Ledger 6]])</f>
        <v/>
      </c>
      <c r="CW267" t="str">
        <f>IF(Table1[[#This Row],[Ledger 6]]="","",IF(Table1[[#This Row],[Effect 6]]="Dr.",-Table1[[#This Row],[Amount 6]],Table1[[#This Row],[Amount 6]]))</f>
        <v/>
      </c>
      <c r="CZ267" t="str">
        <f>IF(Table1[[#This Row],[Ledger 7]]="","","No")</f>
        <v/>
      </c>
      <c r="DA267" t="str">
        <f>IF(Table1[[#This Row],[Ledger 7]]="","",IF(Table1[[#This Row],[Effect 7]]="Dr.","Yes","No"))</f>
        <v/>
      </c>
      <c r="DB267" t="str">
        <f>IF(Table1[[#This Row],[Ledger 7]]="","",Table1[[#This Row],[Ledger 7]])</f>
        <v/>
      </c>
      <c r="DC267" t="str">
        <f>IF(Table1[[#This Row],[Ledger 7]]="","",IF(Table1[[#This Row],[Effect 7]]="Dr.",-Table1[[#This Row],[Amount 7]],Table1[[#This Row],[Amount 7]]))</f>
        <v/>
      </c>
      <c r="DF267" t="str">
        <f>IF(Table1[[#This Row],[Ledger 8]]="","","No")</f>
        <v/>
      </c>
      <c r="DG267" t="str">
        <f>IF(Table1[[#This Row],[Ledger 8]]="","",IF(Table1[[#This Row],[Effect 8]]="Dr.","Yes","No"))</f>
        <v/>
      </c>
      <c r="DH267" t="str">
        <f>IF(Table1[[#This Row],[Ledger 8]]="","",Table1[[#This Row],[Ledger 8]])</f>
        <v/>
      </c>
      <c r="DI267" t="str">
        <f>IF(Table1[[#This Row],[Ledger 8]]="","",IF(Table1[[#This Row],[Effect 8]]="Dr.",-Table1[[#This Row],[Amount 8]],Table1[[#This Row],[Amount 8]]))</f>
        <v/>
      </c>
      <c r="DL267" t="str">
        <f>IF(Table1[[#This Row],[Ledger 9]]="","","No")</f>
        <v/>
      </c>
      <c r="DM267" t="str">
        <f>IF(Table1[[#This Row],[Ledger 9]]="","",IF(Table1[[#This Row],[Effect 9]]="Dr.","Yes","No"))</f>
        <v/>
      </c>
      <c r="DN267" t="str">
        <f>IF(Table1[[#This Row],[Ledger 9]]="","",Table1[[#This Row],[Ledger 9]])</f>
        <v/>
      </c>
      <c r="DO267" t="str">
        <f>IF(Table1[[#This Row],[Ledger 9]]="","",IF(Table1[[#This Row],[Effect 9]]="Dr.",-Table1[[#This Row],[Amount 9]],Table1[[#This Row],[Amount 9]]))</f>
        <v/>
      </c>
      <c r="DR267" t="str">
        <f>IF(Table1[[#This Row],[Ledger 10]]="","","No")</f>
        <v/>
      </c>
      <c r="DS267" t="str">
        <f>IF(Table1[[#This Row],[Ledger 10]]="","",IF(Table1[[#This Row],[Effect 10]]="Dr.","Yes","No"))</f>
        <v/>
      </c>
      <c r="DT267" t="str">
        <f>IF(Table1[[#This Row],[Ledger 10]]="","",Table1[[#This Row],[Ledger 10]])</f>
        <v/>
      </c>
      <c r="DU267" t="str">
        <f>IF(Table1[[#This Row],[Ledger 10]]="","",IF(Table1[[#This Row],[Effect 10]]="Dr.",-Table1[[#This Row],[Amount 10]],Table1[[#This Row],[Amount 10]]))</f>
        <v/>
      </c>
      <c r="DX267" t="str">
        <f>IF(Table1[[#This Row],[Ledger 11]]="","","No")</f>
        <v/>
      </c>
      <c r="DY267" t="str">
        <f>IF(Table1[[#This Row],[Ledger 11]]="","",IF(Table1[[#This Row],[Effect 11]]="Dr.","Yes","No"))</f>
        <v/>
      </c>
      <c r="DZ267" t="str">
        <f>IF(Table1[[#This Row],[Ledger 11]]="","",Table1[[#This Row],[Ledger 11]])</f>
        <v/>
      </c>
      <c r="EA267" t="str">
        <f>IF(Table1[[#This Row],[Ledger 11]]="","",IF(Table1[[#This Row],[Effect 11]]="Dr.",-Table1[[#This Row],[Amount 11]],Table1[[#This Row],[Amount 11]]))</f>
        <v/>
      </c>
      <c r="ED267" t="str">
        <f>IF(Table1[[#This Row],[Ledger 12]]="","","No")</f>
        <v/>
      </c>
      <c r="EE267" t="str">
        <f>IF(Table1[[#This Row],[Ledger 12]]="","",IF(Table1[[#This Row],[Effect 12]]="Dr.","Yes","No"))</f>
        <v/>
      </c>
      <c r="EF267" t="str">
        <f>IF(Table1[[#This Row],[Ledger 12]]="","",Table1[[#This Row],[Ledger 12]])</f>
        <v/>
      </c>
      <c r="EG267" t="str">
        <f>IF(Table1[[#This Row],[Ledger 12]]="","",IF(Table1[[#This Row],[Effect 12]]="Dr.",-Table1[[#This Row],[Amount 12]],Table1[[#This Row],[Amount 12]]))</f>
        <v/>
      </c>
      <c r="EJ267" t="str">
        <f>IF(Table1[[#This Row],[Ledger 13]]="","","No")</f>
        <v/>
      </c>
      <c r="EK267" t="str">
        <f>IF(Table1[[#This Row],[Ledger 13]]="","",IF(Table1[[#This Row],[Effect 13]]="Dr.","Yes","No"))</f>
        <v/>
      </c>
      <c r="EL267" t="str">
        <f>IF(Table1[[#This Row],[Ledger 13]]="","",Table1[[#This Row],[Ledger 13]])</f>
        <v/>
      </c>
      <c r="EM267" t="str">
        <f>IF(Table1[[#This Row],[Ledger 13]]="","",IF(Table1[[#This Row],[Effect 13]]="Dr.",-Table1[[#This Row],[Amount 13]],Table1[[#This Row],[Amount 13]]))</f>
        <v/>
      </c>
      <c r="EP267" t="str">
        <f>IF(Table1[[#This Row],[Ledger 14]]="","","No")</f>
        <v/>
      </c>
      <c r="EQ267" t="str">
        <f>IF(Table1[[#This Row],[Ledger 14]]="","",IF(Table1[[#This Row],[Effect 14]]="Dr.","Yes","No"))</f>
        <v/>
      </c>
      <c r="ER267" t="str">
        <f>IF(Table1[[#This Row],[Ledger 14]]="","",Table1[[#This Row],[Ledger 14]])</f>
        <v/>
      </c>
      <c r="ES267" t="str">
        <f>IF(Table1[[#This Row],[Ledger 14]]="","",IF(Table1[[#This Row],[Effect 14]]="Dr.",-Table1[[#This Row],[Amount 14]],Table1[[#This Row],[Amount 14]]))</f>
        <v/>
      </c>
      <c r="EV267" t="str">
        <f>IF(Table1[[#This Row],[Ledger 15]]="","","No")</f>
        <v/>
      </c>
      <c r="EW267" t="str">
        <f>IF(Table1[[#This Row],[Ledger 15]]="","",IF(Table1[[#This Row],[Effect 15]]="Dr.","Yes","No"))</f>
        <v/>
      </c>
      <c r="EX267" t="str">
        <f>IF(Table1[[#This Row],[Ledger 15]]="","",Table1[[#This Row],[Ledger 15]])</f>
        <v/>
      </c>
      <c r="EY267" t="str">
        <f>IF(Table1[[#This Row],[Ledger 15]]="","",IF(Table1[[#This Row],[Effect 15]]="Dr.",-Table1[[#This Row],[Amount 15]],Table1[[#This Row],[Amount 15]]))</f>
        <v/>
      </c>
      <c r="FD2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7">
        <f>IF(Table1[[#This Row],[Date]]="",0,IF(AND(Table1[[#This Row],[Date]]&gt;=$FE$2,Table1[[#This Row],[Date]]&lt;=$FE$3),0,1))</f>
        <v>0</v>
      </c>
      <c r="FF267">
        <f>IF(Table1[[#This Row],[Date]]="",0,IF(TYPE(VLOOKUP(Table1[[#This Row],[Voucher Type]],Table1[[#All],[Voucher Type Master]],1,FALSE))=16,1,0))</f>
        <v>0</v>
      </c>
      <c r="FG267">
        <f>IF(TYPE(IF(Table1[[#This Row],[Date]]="",0,IF(VLOOKUP(Table1[[#This Row],[Voucher Type]],$FY$5:$FZ$13,2,0)=Table1[[#This Row],[Effect 1]],0,1)))=16,1,0)</f>
        <v>0</v>
      </c>
      <c r="FH2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7">
        <f>IF(LEN(Table1[[#This Row],[Ledger 1]])&gt;0,IF(TYPE(VLOOKUP(Table1[[#This Row],[Ledger 1]],GZ:GZ,1,0))=16,1,0),0)</f>
        <v>0</v>
      </c>
      <c r="FJ267">
        <f>IF(LEN(Table1[[#This Row],[Ledger 2]])&gt;0,IF(TYPE(VLOOKUP(Table1[[#This Row],[Ledger 2]],GZ:GZ,1,0))=16,1,0),0)</f>
        <v>0</v>
      </c>
      <c r="FK267">
        <f>IF(LEN(Table1[[#This Row],[Ledger 3]])&gt;0,IF(TYPE(VLOOKUP(Table1[[#This Row],[Ledger 3]],GZ:GZ,1,0))=16,1,0),0)</f>
        <v>0</v>
      </c>
      <c r="FL267">
        <f>IF(LEN(Table1[[#This Row],[Ledger 4]])&gt;0,IF(TYPE(VLOOKUP(Table1[[#This Row],[Ledger 4]],GZ:GZ,1,0))=16,1,0),0)</f>
        <v>0</v>
      </c>
      <c r="FM267">
        <f>IF(LEN(Table1[[#This Row],[Ledger 5]])&gt;0,IF(TYPE(VLOOKUP(Table1[[#This Row],[Ledger 5]],GZ:GZ,1,0))=16,1,0),0)</f>
        <v>0</v>
      </c>
      <c r="FN267">
        <f>IF(LEN(Table1[[#This Row],[Ledger 6]])&gt;0,IF(TYPE(VLOOKUP(Table1[[#This Row],[Ledger 6]],$GZ:$GZ,1,0))=16,1,0),0)</f>
        <v>0</v>
      </c>
      <c r="FO267">
        <f>IF(LEN(Table1[[#This Row],[Ledger 7]])&gt;0,IF(TYPE(VLOOKUP(Table1[[#This Row],[Ledger 7]],$GZ:$GZ,1,0))=16,1,0),0)</f>
        <v>0</v>
      </c>
      <c r="FP267">
        <f>IF(LEN(Table1[[#This Row],[Ledger 8]])&gt;0,IF(TYPE(VLOOKUP(Table1[[#This Row],[Ledger 8]],$GZ:$GZ,1,0))=16,1,0),0)</f>
        <v>0</v>
      </c>
      <c r="FQ267">
        <f>IF(LEN(Table1[[#This Row],[Ledger 9]])&gt;0,IF(TYPE(VLOOKUP(Table1[[#This Row],[Ledger 9]],$GZ:$GZ,1,0))=16,1,0),0)</f>
        <v>0</v>
      </c>
      <c r="FR267">
        <f>IF(LEN(Table1[[#This Row],[Ledger 10]])&gt;0,IF(TYPE(VLOOKUP(Table1[[#This Row],[Ledger 10]],$GZ:$GZ,1,0))=16,1,0),0)</f>
        <v>0</v>
      </c>
      <c r="FS267">
        <f>IF(LEN(Table1[[#This Row],[Ledger 11]])&gt;0,IF(TYPE(VLOOKUP(Table1[[#This Row],[Ledger 11]],$GZ:$GZ,1,0))=16,1,0),0)</f>
        <v>0</v>
      </c>
      <c r="FT267">
        <f>IF(LEN(Table1[[#This Row],[Ledger 12]])&gt;0,IF(TYPE(VLOOKUP(Table1[[#This Row],[Ledger 12]],$GZ:$GZ,1,0))=16,1,0),0)</f>
        <v>0</v>
      </c>
      <c r="FU267">
        <f>IF(LEN(Table1[[#This Row],[Ledger 13]])&gt;0,IF(TYPE(VLOOKUP(Table1[[#This Row],[Ledger 13]],$GZ:$GZ,1,0))=16,1,0),0)</f>
        <v>0</v>
      </c>
      <c r="FV267">
        <f>IF(LEN(Table1[[#This Row],[Ledger 14]])&gt;0,IF(TYPE(VLOOKUP(Table1[[#This Row],[Ledger 14]],$GZ:$GZ,1,0))=16,1,0),0)</f>
        <v>0</v>
      </c>
      <c r="FW267">
        <f>IF(LEN(Table1[[#This Row],[Ledger 15]])&gt;0,IF(TYPE(VLOOKUP(Table1[[#This Row],[Ledger 15]],$GZ:$GZ,1,0))=16,1,0),0)</f>
        <v>0</v>
      </c>
    </row>
    <row r="268" spans="4:179" ht="33" customHeight="1" x14ac:dyDescent="0.45">
      <c r="D268" s="8">
        <f t="shared" si="13"/>
        <v>263</v>
      </c>
      <c r="E268" s="32"/>
      <c r="F268" s="34"/>
      <c r="G268" s="34"/>
      <c r="H268" s="34"/>
      <c r="I268" s="34"/>
      <c r="J268" s="38"/>
      <c r="K268" s="33"/>
      <c r="L268" s="36"/>
      <c r="M268" s="35"/>
      <c r="N268" s="34"/>
      <c r="O268" s="41"/>
      <c r="P268" s="35"/>
      <c r="Q268" s="34"/>
      <c r="R268" s="37"/>
      <c r="S268" s="35"/>
      <c r="T268" s="34"/>
      <c r="U268" s="37"/>
      <c r="V268" s="35"/>
      <c r="W268" s="34"/>
      <c r="X268" s="37"/>
      <c r="Y268" s="35"/>
      <c r="Z268" s="34"/>
      <c r="AA268" s="37"/>
      <c r="AB268" s="35"/>
      <c r="AC268" s="34"/>
      <c r="AD268" s="37"/>
      <c r="AE268" s="35"/>
      <c r="AF268" s="34"/>
      <c r="AG268" s="37"/>
      <c r="AH268" s="35"/>
      <c r="AI268" s="34"/>
      <c r="AJ268" s="37"/>
      <c r="AK268" s="35"/>
      <c r="AL268" s="34"/>
      <c r="AM268" s="37"/>
      <c r="AN268" s="35"/>
      <c r="AO268" s="34"/>
      <c r="AP268" s="37"/>
      <c r="AQ268" s="35"/>
      <c r="AR268" s="34"/>
      <c r="AS268" s="37"/>
      <c r="AT268" s="35"/>
      <c r="AU268" s="34"/>
      <c r="AV268" s="37"/>
      <c r="AW268" s="35"/>
      <c r="AX268" s="34"/>
      <c r="AY268" s="37"/>
      <c r="AZ268" s="35"/>
      <c r="BA268" s="34"/>
      <c r="BB268" s="37"/>
      <c r="BC2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8" s="7"/>
      <c r="BF268" t="str">
        <f>IF(Table1[[#This Row],[Date]]="","","&amp;lt;VOUCHER REMOTEID="&amp;""""&amp;$A$11&amp;$A$13&amp;ROW()&amp;""""&amp;" VCHTYPE="""&amp;F268&amp;""" ACTION="""&amp;"Create"&amp;"""&amp;gt;")</f>
        <v/>
      </c>
      <c r="BG268" t="str">
        <f>IF(Table1[[#This Row],[Date]]="","",TEXT(Table1[[#This Row],[Date]],"yyyymmdd"))</f>
        <v/>
      </c>
      <c r="BH268" t="str">
        <f>Table1[[#This Row],[Date2]]</f>
        <v/>
      </c>
      <c r="BI268" t="str">
        <f>IF(Table1[[#This Row],[Date]]="","",Table1[[#This Row],[Voucher Type]])</f>
        <v/>
      </c>
      <c r="BJ268" t="str">
        <f>IF(Table1[[#This Row],[Ref No / Invoice No]]="","",Table1[[#This Row],[Ref No / Invoice No]])</f>
        <v/>
      </c>
      <c r="BK268" t="str">
        <f>IF(Table1[[#This Row],[Voucher No]]="","",Table1[[#This Row],[Voucher No]])</f>
        <v/>
      </c>
      <c r="BL268" t="str">
        <f>IF(Table1[[#This Row],[Date]]="","",Table1[[#This Row],[Narration]])</f>
        <v/>
      </c>
      <c r="BM268" t="str">
        <f>IF(Table1[[#This Row],[Date]]="","",$A$11&amp;$A$13&amp;ROW())</f>
        <v/>
      </c>
      <c r="BN268" t="str">
        <f>IF(Table1[[#This Row],[Date]]="","",$A$13)</f>
        <v/>
      </c>
      <c r="BP268" t="str">
        <f>IF(Table1[[#This Row],[Ledger 1]]="","","No")</f>
        <v/>
      </c>
      <c r="BQ268" t="str">
        <f>IF(Table1[[#This Row],[Date]]="","",IF(Table1[[#This Row],[Effect 1]]="Dr.","Yes","No"))</f>
        <v/>
      </c>
      <c r="BR268" t="str">
        <f>IF(Table1[[#This Row],[Date]]="","",Table1[[#This Row],[Ledger 1]])</f>
        <v/>
      </c>
      <c r="BS268" t="str">
        <f>IF(Table1[[#This Row],[Date]]="","",IF(Table1[[#This Row],[Effect 1]]="Dr.",-Table1[[#This Row],[Amount 1]],Table1[[#This Row],[Amount 1]]))</f>
        <v/>
      </c>
      <c r="BV268" t="str">
        <f>IF(Table1[[#This Row],[Ledger 2]]="","","No")</f>
        <v/>
      </c>
      <c r="BW268" t="str">
        <f>IF(Table1[[#This Row],[Date]]="","",IF(Table1[[#This Row],[Effect 2]]="Dr.","Yes","No"))</f>
        <v/>
      </c>
      <c r="BX268" t="str">
        <f>IF(Table1[[#This Row],[Date]]="","",Table1[[#This Row],[Ledger 2]])</f>
        <v/>
      </c>
      <c r="BY268" t="str">
        <f>IF(Table1[[#This Row],[Date]]="","",IF(Table1[[#This Row],[Effect 2]]="Dr.",-Table1[[#This Row],[Amount 2]],Table1[[#This Row],[Amount 2]]))</f>
        <v/>
      </c>
      <c r="CB268" t="str">
        <f>IF(Table1[[#This Row],[Ledger 3]]="","","No")</f>
        <v/>
      </c>
      <c r="CC268" t="str">
        <f>IF(Table1[[#This Row],[Ledger 3]]="","",IF(Table1[[#This Row],[Effect 3]]="Dr.","Yes","No"))</f>
        <v/>
      </c>
      <c r="CD268" t="str">
        <f>IF(Table1[[#This Row],[Ledger 3]]="","",Table1[[#This Row],[Ledger 3]])</f>
        <v/>
      </c>
      <c r="CE268" t="str">
        <f>IF(Table1[[#This Row],[Ledger 3]]="","",IF(Table1[[#This Row],[Effect 3]]="Dr.",-Table1[[#This Row],[Amount 3]],Table1[[#This Row],[Amount 3]]))</f>
        <v/>
      </c>
      <c r="CH268" t="str">
        <f>IF(Table1[[#This Row],[Ledger 4]]="","","No")</f>
        <v/>
      </c>
      <c r="CI268" t="str">
        <f>IF(Table1[[#This Row],[Ledger 4]]="","",IF(Table1[[#This Row],[Effect 4]]="Dr.","Yes","No"))</f>
        <v/>
      </c>
      <c r="CJ268" t="str">
        <f>IF(Table1[[#This Row],[Ledger 4]]="","",Table1[[#This Row],[Ledger 4]])</f>
        <v/>
      </c>
      <c r="CK268" t="str">
        <f>IF(Table1[[#This Row],[Ledger 4]]="","",IF(Table1[[#This Row],[Effect 4]]="Dr.",-Table1[[#This Row],[Amount 4]],Table1[[#This Row],[Amount 4]]))</f>
        <v/>
      </c>
      <c r="CN268" t="str">
        <f>IF(Table1[[#This Row],[Ledger 5]]="","","No")</f>
        <v/>
      </c>
      <c r="CO268" t="str">
        <f>IF(Table1[[#This Row],[Ledger 5]]="","",IF(Table1[[#This Row],[Effect 5]]="Dr.","Yes","No"))</f>
        <v/>
      </c>
      <c r="CP268" t="str">
        <f>IF(Table1[[#This Row],[Ledger 5]]="","",Table1[[#This Row],[Ledger 5]])</f>
        <v/>
      </c>
      <c r="CQ268" t="str">
        <f>IF(Table1[[#This Row],[Ledger 5]]="","",IF(Table1[[#This Row],[Effect 5]]="Dr.",-Table1[[#This Row],[Amount 5]],Table1[[#This Row],[Amount 5]]))</f>
        <v/>
      </c>
      <c r="CT268" t="str">
        <f>IF(Table1[[#This Row],[Ledger 6]]="","","No")</f>
        <v/>
      </c>
      <c r="CU268" t="str">
        <f>IF(Table1[[#This Row],[Ledger 6]]="","",IF(Table1[[#This Row],[Effect 6]]="Dr.","Yes","No"))</f>
        <v/>
      </c>
      <c r="CV268" t="str">
        <f>IF(Table1[[#This Row],[Ledger 6]]="","",Table1[[#This Row],[Ledger 6]])</f>
        <v/>
      </c>
      <c r="CW268" t="str">
        <f>IF(Table1[[#This Row],[Ledger 6]]="","",IF(Table1[[#This Row],[Effect 6]]="Dr.",-Table1[[#This Row],[Amount 6]],Table1[[#This Row],[Amount 6]]))</f>
        <v/>
      </c>
      <c r="CZ268" t="str">
        <f>IF(Table1[[#This Row],[Ledger 7]]="","","No")</f>
        <v/>
      </c>
      <c r="DA268" t="str">
        <f>IF(Table1[[#This Row],[Ledger 7]]="","",IF(Table1[[#This Row],[Effect 7]]="Dr.","Yes","No"))</f>
        <v/>
      </c>
      <c r="DB268" t="str">
        <f>IF(Table1[[#This Row],[Ledger 7]]="","",Table1[[#This Row],[Ledger 7]])</f>
        <v/>
      </c>
      <c r="DC268" t="str">
        <f>IF(Table1[[#This Row],[Ledger 7]]="","",IF(Table1[[#This Row],[Effect 7]]="Dr.",-Table1[[#This Row],[Amount 7]],Table1[[#This Row],[Amount 7]]))</f>
        <v/>
      </c>
      <c r="DF268" t="str">
        <f>IF(Table1[[#This Row],[Ledger 8]]="","","No")</f>
        <v/>
      </c>
      <c r="DG268" t="str">
        <f>IF(Table1[[#This Row],[Ledger 8]]="","",IF(Table1[[#This Row],[Effect 8]]="Dr.","Yes","No"))</f>
        <v/>
      </c>
      <c r="DH268" t="str">
        <f>IF(Table1[[#This Row],[Ledger 8]]="","",Table1[[#This Row],[Ledger 8]])</f>
        <v/>
      </c>
      <c r="DI268" t="str">
        <f>IF(Table1[[#This Row],[Ledger 8]]="","",IF(Table1[[#This Row],[Effect 8]]="Dr.",-Table1[[#This Row],[Amount 8]],Table1[[#This Row],[Amount 8]]))</f>
        <v/>
      </c>
      <c r="DL268" t="str">
        <f>IF(Table1[[#This Row],[Ledger 9]]="","","No")</f>
        <v/>
      </c>
      <c r="DM268" t="str">
        <f>IF(Table1[[#This Row],[Ledger 9]]="","",IF(Table1[[#This Row],[Effect 9]]="Dr.","Yes","No"))</f>
        <v/>
      </c>
      <c r="DN268" t="str">
        <f>IF(Table1[[#This Row],[Ledger 9]]="","",Table1[[#This Row],[Ledger 9]])</f>
        <v/>
      </c>
      <c r="DO268" t="str">
        <f>IF(Table1[[#This Row],[Ledger 9]]="","",IF(Table1[[#This Row],[Effect 9]]="Dr.",-Table1[[#This Row],[Amount 9]],Table1[[#This Row],[Amount 9]]))</f>
        <v/>
      </c>
      <c r="DR268" t="str">
        <f>IF(Table1[[#This Row],[Ledger 10]]="","","No")</f>
        <v/>
      </c>
      <c r="DS268" t="str">
        <f>IF(Table1[[#This Row],[Ledger 10]]="","",IF(Table1[[#This Row],[Effect 10]]="Dr.","Yes","No"))</f>
        <v/>
      </c>
      <c r="DT268" t="str">
        <f>IF(Table1[[#This Row],[Ledger 10]]="","",Table1[[#This Row],[Ledger 10]])</f>
        <v/>
      </c>
      <c r="DU268" t="str">
        <f>IF(Table1[[#This Row],[Ledger 10]]="","",IF(Table1[[#This Row],[Effect 10]]="Dr.",-Table1[[#This Row],[Amount 10]],Table1[[#This Row],[Amount 10]]))</f>
        <v/>
      </c>
      <c r="DX268" t="str">
        <f>IF(Table1[[#This Row],[Ledger 11]]="","","No")</f>
        <v/>
      </c>
      <c r="DY268" t="str">
        <f>IF(Table1[[#This Row],[Ledger 11]]="","",IF(Table1[[#This Row],[Effect 11]]="Dr.","Yes","No"))</f>
        <v/>
      </c>
      <c r="DZ268" t="str">
        <f>IF(Table1[[#This Row],[Ledger 11]]="","",Table1[[#This Row],[Ledger 11]])</f>
        <v/>
      </c>
      <c r="EA268" t="str">
        <f>IF(Table1[[#This Row],[Ledger 11]]="","",IF(Table1[[#This Row],[Effect 11]]="Dr.",-Table1[[#This Row],[Amount 11]],Table1[[#This Row],[Amount 11]]))</f>
        <v/>
      </c>
      <c r="ED268" t="str">
        <f>IF(Table1[[#This Row],[Ledger 12]]="","","No")</f>
        <v/>
      </c>
      <c r="EE268" t="str">
        <f>IF(Table1[[#This Row],[Ledger 12]]="","",IF(Table1[[#This Row],[Effect 12]]="Dr.","Yes","No"))</f>
        <v/>
      </c>
      <c r="EF268" t="str">
        <f>IF(Table1[[#This Row],[Ledger 12]]="","",Table1[[#This Row],[Ledger 12]])</f>
        <v/>
      </c>
      <c r="EG268" t="str">
        <f>IF(Table1[[#This Row],[Ledger 12]]="","",IF(Table1[[#This Row],[Effect 12]]="Dr.",-Table1[[#This Row],[Amount 12]],Table1[[#This Row],[Amount 12]]))</f>
        <v/>
      </c>
      <c r="EJ268" t="str">
        <f>IF(Table1[[#This Row],[Ledger 13]]="","","No")</f>
        <v/>
      </c>
      <c r="EK268" t="str">
        <f>IF(Table1[[#This Row],[Ledger 13]]="","",IF(Table1[[#This Row],[Effect 13]]="Dr.","Yes","No"))</f>
        <v/>
      </c>
      <c r="EL268" t="str">
        <f>IF(Table1[[#This Row],[Ledger 13]]="","",Table1[[#This Row],[Ledger 13]])</f>
        <v/>
      </c>
      <c r="EM268" t="str">
        <f>IF(Table1[[#This Row],[Ledger 13]]="","",IF(Table1[[#This Row],[Effect 13]]="Dr.",-Table1[[#This Row],[Amount 13]],Table1[[#This Row],[Amount 13]]))</f>
        <v/>
      </c>
      <c r="EP268" t="str">
        <f>IF(Table1[[#This Row],[Ledger 14]]="","","No")</f>
        <v/>
      </c>
      <c r="EQ268" t="str">
        <f>IF(Table1[[#This Row],[Ledger 14]]="","",IF(Table1[[#This Row],[Effect 14]]="Dr.","Yes","No"))</f>
        <v/>
      </c>
      <c r="ER268" t="str">
        <f>IF(Table1[[#This Row],[Ledger 14]]="","",Table1[[#This Row],[Ledger 14]])</f>
        <v/>
      </c>
      <c r="ES268" t="str">
        <f>IF(Table1[[#This Row],[Ledger 14]]="","",IF(Table1[[#This Row],[Effect 14]]="Dr.",-Table1[[#This Row],[Amount 14]],Table1[[#This Row],[Amount 14]]))</f>
        <v/>
      </c>
      <c r="EV268" t="str">
        <f>IF(Table1[[#This Row],[Ledger 15]]="","","No")</f>
        <v/>
      </c>
      <c r="EW268" t="str">
        <f>IF(Table1[[#This Row],[Ledger 15]]="","",IF(Table1[[#This Row],[Effect 15]]="Dr.","Yes","No"))</f>
        <v/>
      </c>
      <c r="EX268" t="str">
        <f>IF(Table1[[#This Row],[Ledger 15]]="","",Table1[[#This Row],[Ledger 15]])</f>
        <v/>
      </c>
      <c r="EY268" t="str">
        <f>IF(Table1[[#This Row],[Ledger 15]]="","",IF(Table1[[#This Row],[Effect 15]]="Dr.",-Table1[[#This Row],[Amount 15]],Table1[[#This Row],[Amount 15]]))</f>
        <v/>
      </c>
      <c r="FD2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8">
        <f>IF(Table1[[#This Row],[Date]]="",0,IF(AND(Table1[[#This Row],[Date]]&gt;=$FE$2,Table1[[#This Row],[Date]]&lt;=$FE$3),0,1))</f>
        <v>0</v>
      </c>
      <c r="FF268">
        <f>IF(Table1[[#This Row],[Date]]="",0,IF(TYPE(VLOOKUP(Table1[[#This Row],[Voucher Type]],Table1[[#All],[Voucher Type Master]],1,FALSE))=16,1,0))</f>
        <v>0</v>
      </c>
      <c r="FG268">
        <f>IF(TYPE(IF(Table1[[#This Row],[Date]]="",0,IF(VLOOKUP(Table1[[#This Row],[Voucher Type]],$FY$5:$FZ$13,2,0)=Table1[[#This Row],[Effect 1]],0,1)))=16,1,0)</f>
        <v>0</v>
      </c>
      <c r="FH2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8">
        <f>IF(LEN(Table1[[#This Row],[Ledger 1]])&gt;0,IF(TYPE(VLOOKUP(Table1[[#This Row],[Ledger 1]],GZ:GZ,1,0))=16,1,0),0)</f>
        <v>0</v>
      </c>
      <c r="FJ268">
        <f>IF(LEN(Table1[[#This Row],[Ledger 2]])&gt;0,IF(TYPE(VLOOKUP(Table1[[#This Row],[Ledger 2]],GZ:GZ,1,0))=16,1,0),0)</f>
        <v>0</v>
      </c>
      <c r="FK268">
        <f>IF(LEN(Table1[[#This Row],[Ledger 3]])&gt;0,IF(TYPE(VLOOKUP(Table1[[#This Row],[Ledger 3]],GZ:GZ,1,0))=16,1,0),0)</f>
        <v>0</v>
      </c>
      <c r="FL268">
        <f>IF(LEN(Table1[[#This Row],[Ledger 4]])&gt;0,IF(TYPE(VLOOKUP(Table1[[#This Row],[Ledger 4]],GZ:GZ,1,0))=16,1,0),0)</f>
        <v>0</v>
      </c>
      <c r="FM268">
        <f>IF(LEN(Table1[[#This Row],[Ledger 5]])&gt;0,IF(TYPE(VLOOKUP(Table1[[#This Row],[Ledger 5]],GZ:GZ,1,0))=16,1,0),0)</f>
        <v>0</v>
      </c>
      <c r="FN268">
        <f>IF(LEN(Table1[[#This Row],[Ledger 6]])&gt;0,IF(TYPE(VLOOKUP(Table1[[#This Row],[Ledger 6]],$GZ:$GZ,1,0))=16,1,0),0)</f>
        <v>0</v>
      </c>
      <c r="FO268">
        <f>IF(LEN(Table1[[#This Row],[Ledger 7]])&gt;0,IF(TYPE(VLOOKUP(Table1[[#This Row],[Ledger 7]],$GZ:$GZ,1,0))=16,1,0),0)</f>
        <v>0</v>
      </c>
      <c r="FP268">
        <f>IF(LEN(Table1[[#This Row],[Ledger 8]])&gt;0,IF(TYPE(VLOOKUP(Table1[[#This Row],[Ledger 8]],$GZ:$GZ,1,0))=16,1,0),0)</f>
        <v>0</v>
      </c>
      <c r="FQ268">
        <f>IF(LEN(Table1[[#This Row],[Ledger 9]])&gt;0,IF(TYPE(VLOOKUP(Table1[[#This Row],[Ledger 9]],$GZ:$GZ,1,0))=16,1,0),0)</f>
        <v>0</v>
      </c>
      <c r="FR268">
        <f>IF(LEN(Table1[[#This Row],[Ledger 10]])&gt;0,IF(TYPE(VLOOKUP(Table1[[#This Row],[Ledger 10]],$GZ:$GZ,1,0))=16,1,0),0)</f>
        <v>0</v>
      </c>
      <c r="FS268">
        <f>IF(LEN(Table1[[#This Row],[Ledger 11]])&gt;0,IF(TYPE(VLOOKUP(Table1[[#This Row],[Ledger 11]],$GZ:$GZ,1,0))=16,1,0),0)</f>
        <v>0</v>
      </c>
      <c r="FT268">
        <f>IF(LEN(Table1[[#This Row],[Ledger 12]])&gt;0,IF(TYPE(VLOOKUP(Table1[[#This Row],[Ledger 12]],$GZ:$GZ,1,0))=16,1,0),0)</f>
        <v>0</v>
      </c>
      <c r="FU268">
        <f>IF(LEN(Table1[[#This Row],[Ledger 13]])&gt;0,IF(TYPE(VLOOKUP(Table1[[#This Row],[Ledger 13]],$GZ:$GZ,1,0))=16,1,0),0)</f>
        <v>0</v>
      </c>
      <c r="FV268">
        <f>IF(LEN(Table1[[#This Row],[Ledger 14]])&gt;0,IF(TYPE(VLOOKUP(Table1[[#This Row],[Ledger 14]],$GZ:$GZ,1,0))=16,1,0),0)</f>
        <v>0</v>
      </c>
      <c r="FW268">
        <f>IF(LEN(Table1[[#This Row],[Ledger 15]])&gt;0,IF(TYPE(VLOOKUP(Table1[[#This Row],[Ledger 15]],$GZ:$GZ,1,0))=16,1,0),0)</f>
        <v>0</v>
      </c>
    </row>
    <row r="269" spans="4:179" ht="33" customHeight="1" x14ac:dyDescent="0.45">
      <c r="D269" s="8">
        <f t="shared" si="13"/>
        <v>264</v>
      </c>
      <c r="E269" s="32"/>
      <c r="F269" s="34"/>
      <c r="G269" s="34"/>
      <c r="H269" s="34"/>
      <c r="I269" s="34"/>
      <c r="J269" s="38"/>
      <c r="K269" s="33"/>
      <c r="L269" s="36"/>
      <c r="M269" s="35"/>
      <c r="N269" s="34"/>
      <c r="O269" s="41"/>
      <c r="P269" s="35"/>
      <c r="Q269" s="34"/>
      <c r="R269" s="37"/>
      <c r="S269" s="35"/>
      <c r="T269" s="34"/>
      <c r="U269" s="37"/>
      <c r="V269" s="35"/>
      <c r="W269" s="34"/>
      <c r="X269" s="37"/>
      <c r="Y269" s="35"/>
      <c r="Z269" s="34"/>
      <c r="AA269" s="37"/>
      <c r="AB269" s="35"/>
      <c r="AC269" s="34"/>
      <c r="AD269" s="37"/>
      <c r="AE269" s="35"/>
      <c r="AF269" s="34"/>
      <c r="AG269" s="37"/>
      <c r="AH269" s="35"/>
      <c r="AI269" s="34"/>
      <c r="AJ269" s="37"/>
      <c r="AK269" s="35"/>
      <c r="AL269" s="34"/>
      <c r="AM269" s="37"/>
      <c r="AN269" s="35"/>
      <c r="AO269" s="34"/>
      <c r="AP269" s="37"/>
      <c r="AQ269" s="35"/>
      <c r="AR269" s="34"/>
      <c r="AS269" s="37"/>
      <c r="AT269" s="35"/>
      <c r="AU269" s="34"/>
      <c r="AV269" s="37"/>
      <c r="AW269" s="35"/>
      <c r="AX269" s="34"/>
      <c r="AY269" s="37"/>
      <c r="AZ269" s="35"/>
      <c r="BA269" s="34"/>
      <c r="BB269" s="37"/>
      <c r="BC2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69" s="7"/>
      <c r="BF269" t="str">
        <f>IF(Table1[[#This Row],[Date]]="","","&amp;lt;VOUCHER REMOTEID="&amp;""""&amp;$A$11&amp;$A$13&amp;ROW()&amp;""""&amp;" VCHTYPE="""&amp;F269&amp;""" ACTION="""&amp;"Create"&amp;"""&amp;gt;")</f>
        <v/>
      </c>
      <c r="BG269" t="str">
        <f>IF(Table1[[#This Row],[Date]]="","",TEXT(Table1[[#This Row],[Date]],"yyyymmdd"))</f>
        <v/>
      </c>
      <c r="BH269" t="str">
        <f>Table1[[#This Row],[Date2]]</f>
        <v/>
      </c>
      <c r="BI269" t="str">
        <f>IF(Table1[[#This Row],[Date]]="","",Table1[[#This Row],[Voucher Type]])</f>
        <v/>
      </c>
      <c r="BJ269" t="str">
        <f>IF(Table1[[#This Row],[Ref No / Invoice No]]="","",Table1[[#This Row],[Ref No / Invoice No]])</f>
        <v/>
      </c>
      <c r="BK269" t="str">
        <f>IF(Table1[[#This Row],[Voucher No]]="","",Table1[[#This Row],[Voucher No]])</f>
        <v/>
      </c>
      <c r="BL269" t="str">
        <f>IF(Table1[[#This Row],[Date]]="","",Table1[[#This Row],[Narration]])</f>
        <v/>
      </c>
      <c r="BM269" t="str">
        <f>IF(Table1[[#This Row],[Date]]="","",$A$11&amp;$A$13&amp;ROW())</f>
        <v/>
      </c>
      <c r="BN269" t="str">
        <f>IF(Table1[[#This Row],[Date]]="","",$A$13)</f>
        <v/>
      </c>
      <c r="BP269" t="str">
        <f>IF(Table1[[#This Row],[Ledger 1]]="","","No")</f>
        <v/>
      </c>
      <c r="BQ269" t="str">
        <f>IF(Table1[[#This Row],[Date]]="","",IF(Table1[[#This Row],[Effect 1]]="Dr.","Yes","No"))</f>
        <v/>
      </c>
      <c r="BR269" t="str">
        <f>IF(Table1[[#This Row],[Date]]="","",Table1[[#This Row],[Ledger 1]])</f>
        <v/>
      </c>
      <c r="BS269" t="str">
        <f>IF(Table1[[#This Row],[Date]]="","",IF(Table1[[#This Row],[Effect 1]]="Dr.",-Table1[[#This Row],[Amount 1]],Table1[[#This Row],[Amount 1]]))</f>
        <v/>
      </c>
      <c r="BV269" t="str">
        <f>IF(Table1[[#This Row],[Ledger 2]]="","","No")</f>
        <v/>
      </c>
      <c r="BW269" t="str">
        <f>IF(Table1[[#This Row],[Date]]="","",IF(Table1[[#This Row],[Effect 2]]="Dr.","Yes","No"))</f>
        <v/>
      </c>
      <c r="BX269" t="str">
        <f>IF(Table1[[#This Row],[Date]]="","",Table1[[#This Row],[Ledger 2]])</f>
        <v/>
      </c>
      <c r="BY269" t="str">
        <f>IF(Table1[[#This Row],[Date]]="","",IF(Table1[[#This Row],[Effect 2]]="Dr.",-Table1[[#This Row],[Amount 2]],Table1[[#This Row],[Amount 2]]))</f>
        <v/>
      </c>
      <c r="CB269" t="str">
        <f>IF(Table1[[#This Row],[Ledger 3]]="","","No")</f>
        <v/>
      </c>
      <c r="CC269" t="str">
        <f>IF(Table1[[#This Row],[Ledger 3]]="","",IF(Table1[[#This Row],[Effect 3]]="Dr.","Yes","No"))</f>
        <v/>
      </c>
      <c r="CD269" t="str">
        <f>IF(Table1[[#This Row],[Ledger 3]]="","",Table1[[#This Row],[Ledger 3]])</f>
        <v/>
      </c>
      <c r="CE269" t="str">
        <f>IF(Table1[[#This Row],[Ledger 3]]="","",IF(Table1[[#This Row],[Effect 3]]="Dr.",-Table1[[#This Row],[Amount 3]],Table1[[#This Row],[Amount 3]]))</f>
        <v/>
      </c>
      <c r="CH269" t="str">
        <f>IF(Table1[[#This Row],[Ledger 4]]="","","No")</f>
        <v/>
      </c>
      <c r="CI269" t="str">
        <f>IF(Table1[[#This Row],[Ledger 4]]="","",IF(Table1[[#This Row],[Effect 4]]="Dr.","Yes","No"))</f>
        <v/>
      </c>
      <c r="CJ269" t="str">
        <f>IF(Table1[[#This Row],[Ledger 4]]="","",Table1[[#This Row],[Ledger 4]])</f>
        <v/>
      </c>
      <c r="CK269" t="str">
        <f>IF(Table1[[#This Row],[Ledger 4]]="","",IF(Table1[[#This Row],[Effect 4]]="Dr.",-Table1[[#This Row],[Amount 4]],Table1[[#This Row],[Amount 4]]))</f>
        <v/>
      </c>
      <c r="CN269" t="str">
        <f>IF(Table1[[#This Row],[Ledger 5]]="","","No")</f>
        <v/>
      </c>
      <c r="CO269" t="str">
        <f>IF(Table1[[#This Row],[Ledger 5]]="","",IF(Table1[[#This Row],[Effect 5]]="Dr.","Yes","No"))</f>
        <v/>
      </c>
      <c r="CP269" t="str">
        <f>IF(Table1[[#This Row],[Ledger 5]]="","",Table1[[#This Row],[Ledger 5]])</f>
        <v/>
      </c>
      <c r="CQ269" t="str">
        <f>IF(Table1[[#This Row],[Ledger 5]]="","",IF(Table1[[#This Row],[Effect 5]]="Dr.",-Table1[[#This Row],[Amount 5]],Table1[[#This Row],[Amount 5]]))</f>
        <v/>
      </c>
      <c r="CT269" t="str">
        <f>IF(Table1[[#This Row],[Ledger 6]]="","","No")</f>
        <v/>
      </c>
      <c r="CU269" t="str">
        <f>IF(Table1[[#This Row],[Ledger 6]]="","",IF(Table1[[#This Row],[Effect 6]]="Dr.","Yes","No"))</f>
        <v/>
      </c>
      <c r="CV269" t="str">
        <f>IF(Table1[[#This Row],[Ledger 6]]="","",Table1[[#This Row],[Ledger 6]])</f>
        <v/>
      </c>
      <c r="CW269" t="str">
        <f>IF(Table1[[#This Row],[Ledger 6]]="","",IF(Table1[[#This Row],[Effect 6]]="Dr.",-Table1[[#This Row],[Amount 6]],Table1[[#This Row],[Amount 6]]))</f>
        <v/>
      </c>
      <c r="CZ269" t="str">
        <f>IF(Table1[[#This Row],[Ledger 7]]="","","No")</f>
        <v/>
      </c>
      <c r="DA269" t="str">
        <f>IF(Table1[[#This Row],[Ledger 7]]="","",IF(Table1[[#This Row],[Effect 7]]="Dr.","Yes","No"))</f>
        <v/>
      </c>
      <c r="DB269" t="str">
        <f>IF(Table1[[#This Row],[Ledger 7]]="","",Table1[[#This Row],[Ledger 7]])</f>
        <v/>
      </c>
      <c r="DC269" t="str">
        <f>IF(Table1[[#This Row],[Ledger 7]]="","",IF(Table1[[#This Row],[Effect 7]]="Dr.",-Table1[[#This Row],[Amount 7]],Table1[[#This Row],[Amount 7]]))</f>
        <v/>
      </c>
      <c r="DF269" t="str">
        <f>IF(Table1[[#This Row],[Ledger 8]]="","","No")</f>
        <v/>
      </c>
      <c r="DG269" t="str">
        <f>IF(Table1[[#This Row],[Ledger 8]]="","",IF(Table1[[#This Row],[Effect 8]]="Dr.","Yes","No"))</f>
        <v/>
      </c>
      <c r="DH269" t="str">
        <f>IF(Table1[[#This Row],[Ledger 8]]="","",Table1[[#This Row],[Ledger 8]])</f>
        <v/>
      </c>
      <c r="DI269" t="str">
        <f>IF(Table1[[#This Row],[Ledger 8]]="","",IF(Table1[[#This Row],[Effect 8]]="Dr.",-Table1[[#This Row],[Amount 8]],Table1[[#This Row],[Amount 8]]))</f>
        <v/>
      </c>
      <c r="DL269" t="str">
        <f>IF(Table1[[#This Row],[Ledger 9]]="","","No")</f>
        <v/>
      </c>
      <c r="DM269" t="str">
        <f>IF(Table1[[#This Row],[Ledger 9]]="","",IF(Table1[[#This Row],[Effect 9]]="Dr.","Yes","No"))</f>
        <v/>
      </c>
      <c r="DN269" t="str">
        <f>IF(Table1[[#This Row],[Ledger 9]]="","",Table1[[#This Row],[Ledger 9]])</f>
        <v/>
      </c>
      <c r="DO269" t="str">
        <f>IF(Table1[[#This Row],[Ledger 9]]="","",IF(Table1[[#This Row],[Effect 9]]="Dr.",-Table1[[#This Row],[Amount 9]],Table1[[#This Row],[Amount 9]]))</f>
        <v/>
      </c>
      <c r="DR269" t="str">
        <f>IF(Table1[[#This Row],[Ledger 10]]="","","No")</f>
        <v/>
      </c>
      <c r="DS269" t="str">
        <f>IF(Table1[[#This Row],[Ledger 10]]="","",IF(Table1[[#This Row],[Effect 10]]="Dr.","Yes","No"))</f>
        <v/>
      </c>
      <c r="DT269" t="str">
        <f>IF(Table1[[#This Row],[Ledger 10]]="","",Table1[[#This Row],[Ledger 10]])</f>
        <v/>
      </c>
      <c r="DU269" t="str">
        <f>IF(Table1[[#This Row],[Ledger 10]]="","",IF(Table1[[#This Row],[Effect 10]]="Dr.",-Table1[[#This Row],[Amount 10]],Table1[[#This Row],[Amount 10]]))</f>
        <v/>
      </c>
      <c r="DX269" t="str">
        <f>IF(Table1[[#This Row],[Ledger 11]]="","","No")</f>
        <v/>
      </c>
      <c r="DY269" t="str">
        <f>IF(Table1[[#This Row],[Ledger 11]]="","",IF(Table1[[#This Row],[Effect 11]]="Dr.","Yes","No"))</f>
        <v/>
      </c>
      <c r="DZ269" t="str">
        <f>IF(Table1[[#This Row],[Ledger 11]]="","",Table1[[#This Row],[Ledger 11]])</f>
        <v/>
      </c>
      <c r="EA269" t="str">
        <f>IF(Table1[[#This Row],[Ledger 11]]="","",IF(Table1[[#This Row],[Effect 11]]="Dr.",-Table1[[#This Row],[Amount 11]],Table1[[#This Row],[Amount 11]]))</f>
        <v/>
      </c>
      <c r="ED269" t="str">
        <f>IF(Table1[[#This Row],[Ledger 12]]="","","No")</f>
        <v/>
      </c>
      <c r="EE269" t="str">
        <f>IF(Table1[[#This Row],[Ledger 12]]="","",IF(Table1[[#This Row],[Effect 12]]="Dr.","Yes","No"))</f>
        <v/>
      </c>
      <c r="EF269" t="str">
        <f>IF(Table1[[#This Row],[Ledger 12]]="","",Table1[[#This Row],[Ledger 12]])</f>
        <v/>
      </c>
      <c r="EG269" t="str">
        <f>IF(Table1[[#This Row],[Ledger 12]]="","",IF(Table1[[#This Row],[Effect 12]]="Dr.",-Table1[[#This Row],[Amount 12]],Table1[[#This Row],[Amount 12]]))</f>
        <v/>
      </c>
      <c r="EJ269" t="str">
        <f>IF(Table1[[#This Row],[Ledger 13]]="","","No")</f>
        <v/>
      </c>
      <c r="EK269" t="str">
        <f>IF(Table1[[#This Row],[Ledger 13]]="","",IF(Table1[[#This Row],[Effect 13]]="Dr.","Yes","No"))</f>
        <v/>
      </c>
      <c r="EL269" t="str">
        <f>IF(Table1[[#This Row],[Ledger 13]]="","",Table1[[#This Row],[Ledger 13]])</f>
        <v/>
      </c>
      <c r="EM269" t="str">
        <f>IF(Table1[[#This Row],[Ledger 13]]="","",IF(Table1[[#This Row],[Effect 13]]="Dr.",-Table1[[#This Row],[Amount 13]],Table1[[#This Row],[Amount 13]]))</f>
        <v/>
      </c>
      <c r="EP269" t="str">
        <f>IF(Table1[[#This Row],[Ledger 14]]="","","No")</f>
        <v/>
      </c>
      <c r="EQ269" t="str">
        <f>IF(Table1[[#This Row],[Ledger 14]]="","",IF(Table1[[#This Row],[Effect 14]]="Dr.","Yes","No"))</f>
        <v/>
      </c>
      <c r="ER269" t="str">
        <f>IF(Table1[[#This Row],[Ledger 14]]="","",Table1[[#This Row],[Ledger 14]])</f>
        <v/>
      </c>
      <c r="ES269" t="str">
        <f>IF(Table1[[#This Row],[Ledger 14]]="","",IF(Table1[[#This Row],[Effect 14]]="Dr.",-Table1[[#This Row],[Amount 14]],Table1[[#This Row],[Amount 14]]))</f>
        <v/>
      </c>
      <c r="EV269" t="str">
        <f>IF(Table1[[#This Row],[Ledger 15]]="","","No")</f>
        <v/>
      </c>
      <c r="EW269" t="str">
        <f>IF(Table1[[#This Row],[Ledger 15]]="","",IF(Table1[[#This Row],[Effect 15]]="Dr.","Yes","No"))</f>
        <v/>
      </c>
      <c r="EX269" t="str">
        <f>IF(Table1[[#This Row],[Ledger 15]]="","",Table1[[#This Row],[Ledger 15]])</f>
        <v/>
      </c>
      <c r="EY269" t="str">
        <f>IF(Table1[[#This Row],[Ledger 15]]="","",IF(Table1[[#This Row],[Effect 15]]="Dr.",-Table1[[#This Row],[Amount 15]],Table1[[#This Row],[Amount 15]]))</f>
        <v/>
      </c>
      <c r="FD2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69">
        <f>IF(Table1[[#This Row],[Date]]="",0,IF(AND(Table1[[#This Row],[Date]]&gt;=$FE$2,Table1[[#This Row],[Date]]&lt;=$FE$3),0,1))</f>
        <v>0</v>
      </c>
      <c r="FF269">
        <f>IF(Table1[[#This Row],[Date]]="",0,IF(TYPE(VLOOKUP(Table1[[#This Row],[Voucher Type]],Table1[[#All],[Voucher Type Master]],1,FALSE))=16,1,0))</f>
        <v>0</v>
      </c>
      <c r="FG269">
        <f>IF(TYPE(IF(Table1[[#This Row],[Date]]="",0,IF(VLOOKUP(Table1[[#This Row],[Voucher Type]],$FY$5:$FZ$13,2,0)=Table1[[#This Row],[Effect 1]],0,1)))=16,1,0)</f>
        <v>0</v>
      </c>
      <c r="FH2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69">
        <f>IF(LEN(Table1[[#This Row],[Ledger 1]])&gt;0,IF(TYPE(VLOOKUP(Table1[[#This Row],[Ledger 1]],GZ:GZ,1,0))=16,1,0),0)</f>
        <v>0</v>
      </c>
      <c r="FJ269">
        <f>IF(LEN(Table1[[#This Row],[Ledger 2]])&gt;0,IF(TYPE(VLOOKUP(Table1[[#This Row],[Ledger 2]],GZ:GZ,1,0))=16,1,0),0)</f>
        <v>0</v>
      </c>
      <c r="FK269">
        <f>IF(LEN(Table1[[#This Row],[Ledger 3]])&gt;0,IF(TYPE(VLOOKUP(Table1[[#This Row],[Ledger 3]],GZ:GZ,1,0))=16,1,0),0)</f>
        <v>0</v>
      </c>
      <c r="FL269">
        <f>IF(LEN(Table1[[#This Row],[Ledger 4]])&gt;0,IF(TYPE(VLOOKUP(Table1[[#This Row],[Ledger 4]],GZ:GZ,1,0))=16,1,0),0)</f>
        <v>0</v>
      </c>
      <c r="FM269">
        <f>IF(LEN(Table1[[#This Row],[Ledger 5]])&gt;0,IF(TYPE(VLOOKUP(Table1[[#This Row],[Ledger 5]],GZ:GZ,1,0))=16,1,0),0)</f>
        <v>0</v>
      </c>
      <c r="FN269">
        <f>IF(LEN(Table1[[#This Row],[Ledger 6]])&gt;0,IF(TYPE(VLOOKUP(Table1[[#This Row],[Ledger 6]],$GZ:$GZ,1,0))=16,1,0),0)</f>
        <v>0</v>
      </c>
      <c r="FO269">
        <f>IF(LEN(Table1[[#This Row],[Ledger 7]])&gt;0,IF(TYPE(VLOOKUP(Table1[[#This Row],[Ledger 7]],$GZ:$GZ,1,0))=16,1,0),0)</f>
        <v>0</v>
      </c>
      <c r="FP269">
        <f>IF(LEN(Table1[[#This Row],[Ledger 8]])&gt;0,IF(TYPE(VLOOKUP(Table1[[#This Row],[Ledger 8]],$GZ:$GZ,1,0))=16,1,0),0)</f>
        <v>0</v>
      </c>
      <c r="FQ269">
        <f>IF(LEN(Table1[[#This Row],[Ledger 9]])&gt;0,IF(TYPE(VLOOKUP(Table1[[#This Row],[Ledger 9]],$GZ:$GZ,1,0))=16,1,0),0)</f>
        <v>0</v>
      </c>
      <c r="FR269">
        <f>IF(LEN(Table1[[#This Row],[Ledger 10]])&gt;0,IF(TYPE(VLOOKUP(Table1[[#This Row],[Ledger 10]],$GZ:$GZ,1,0))=16,1,0),0)</f>
        <v>0</v>
      </c>
      <c r="FS269">
        <f>IF(LEN(Table1[[#This Row],[Ledger 11]])&gt;0,IF(TYPE(VLOOKUP(Table1[[#This Row],[Ledger 11]],$GZ:$GZ,1,0))=16,1,0),0)</f>
        <v>0</v>
      </c>
      <c r="FT269">
        <f>IF(LEN(Table1[[#This Row],[Ledger 12]])&gt;0,IF(TYPE(VLOOKUP(Table1[[#This Row],[Ledger 12]],$GZ:$GZ,1,0))=16,1,0),0)</f>
        <v>0</v>
      </c>
      <c r="FU269">
        <f>IF(LEN(Table1[[#This Row],[Ledger 13]])&gt;0,IF(TYPE(VLOOKUP(Table1[[#This Row],[Ledger 13]],$GZ:$GZ,1,0))=16,1,0),0)</f>
        <v>0</v>
      </c>
      <c r="FV269">
        <f>IF(LEN(Table1[[#This Row],[Ledger 14]])&gt;0,IF(TYPE(VLOOKUP(Table1[[#This Row],[Ledger 14]],$GZ:$GZ,1,0))=16,1,0),0)</f>
        <v>0</v>
      </c>
      <c r="FW269">
        <f>IF(LEN(Table1[[#This Row],[Ledger 15]])&gt;0,IF(TYPE(VLOOKUP(Table1[[#This Row],[Ledger 15]],$GZ:$GZ,1,0))=16,1,0),0)</f>
        <v>0</v>
      </c>
    </row>
    <row r="270" spans="4:179" ht="33" customHeight="1" x14ac:dyDescent="0.45">
      <c r="D270" s="8">
        <f t="shared" si="13"/>
        <v>265</v>
      </c>
      <c r="E270" s="32"/>
      <c r="F270" s="34"/>
      <c r="G270" s="34"/>
      <c r="H270" s="34"/>
      <c r="I270" s="34"/>
      <c r="J270" s="38"/>
      <c r="K270" s="33"/>
      <c r="L270" s="36"/>
      <c r="M270" s="35"/>
      <c r="N270" s="34"/>
      <c r="O270" s="41"/>
      <c r="P270" s="35"/>
      <c r="Q270" s="34"/>
      <c r="R270" s="37"/>
      <c r="S270" s="35"/>
      <c r="T270" s="34"/>
      <c r="U270" s="37"/>
      <c r="V270" s="35"/>
      <c r="W270" s="34"/>
      <c r="X270" s="37"/>
      <c r="Y270" s="35"/>
      <c r="Z270" s="34"/>
      <c r="AA270" s="37"/>
      <c r="AB270" s="35"/>
      <c r="AC270" s="34"/>
      <c r="AD270" s="37"/>
      <c r="AE270" s="35"/>
      <c r="AF270" s="34"/>
      <c r="AG270" s="37"/>
      <c r="AH270" s="35"/>
      <c r="AI270" s="34"/>
      <c r="AJ270" s="37"/>
      <c r="AK270" s="35"/>
      <c r="AL270" s="34"/>
      <c r="AM270" s="37"/>
      <c r="AN270" s="35"/>
      <c r="AO270" s="34"/>
      <c r="AP270" s="37"/>
      <c r="AQ270" s="35"/>
      <c r="AR270" s="34"/>
      <c r="AS270" s="37"/>
      <c r="AT270" s="35"/>
      <c r="AU270" s="34"/>
      <c r="AV270" s="37"/>
      <c r="AW270" s="35"/>
      <c r="AX270" s="34"/>
      <c r="AY270" s="37"/>
      <c r="AZ270" s="35"/>
      <c r="BA270" s="34"/>
      <c r="BB270" s="37"/>
      <c r="BC2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0" s="7"/>
      <c r="BF270" t="str">
        <f>IF(Table1[[#This Row],[Date]]="","","&amp;lt;VOUCHER REMOTEID="&amp;""""&amp;$A$11&amp;$A$13&amp;ROW()&amp;""""&amp;" VCHTYPE="""&amp;F270&amp;""" ACTION="""&amp;"Create"&amp;"""&amp;gt;")</f>
        <v/>
      </c>
      <c r="BG270" t="str">
        <f>IF(Table1[[#This Row],[Date]]="","",TEXT(Table1[[#This Row],[Date]],"yyyymmdd"))</f>
        <v/>
      </c>
      <c r="BH270" t="str">
        <f>Table1[[#This Row],[Date2]]</f>
        <v/>
      </c>
      <c r="BI270" t="str">
        <f>IF(Table1[[#This Row],[Date]]="","",Table1[[#This Row],[Voucher Type]])</f>
        <v/>
      </c>
      <c r="BJ270" t="str">
        <f>IF(Table1[[#This Row],[Ref No / Invoice No]]="","",Table1[[#This Row],[Ref No / Invoice No]])</f>
        <v/>
      </c>
      <c r="BK270" t="str">
        <f>IF(Table1[[#This Row],[Voucher No]]="","",Table1[[#This Row],[Voucher No]])</f>
        <v/>
      </c>
      <c r="BL270" t="str">
        <f>IF(Table1[[#This Row],[Date]]="","",Table1[[#This Row],[Narration]])</f>
        <v/>
      </c>
      <c r="BM270" t="str">
        <f>IF(Table1[[#This Row],[Date]]="","",$A$11&amp;$A$13&amp;ROW())</f>
        <v/>
      </c>
      <c r="BN270" t="str">
        <f>IF(Table1[[#This Row],[Date]]="","",$A$13)</f>
        <v/>
      </c>
      <c r="BP270" t="str">
        <f>IF(Table1[[#This Row],[Ledger 1]]="","","No")</f>
        <v/>
      </c>
      <c r="BQ270" t="str">
        <f>IF(Table1[[#This Row],[Date]]="","",IF(Table1[[#This Row],[Effect 1]]="Dr.","Yes","No"))</f>
        <v/>
      </c>
      <c r="BR270" t="str">
        <f>IF(Table1[[#This Row],[Date]]="","",Table1[[#This Row],[Ledger 1]])</f>
        <v/>
      </c>
      <c r="BS270" t="str">
        <f>IF(Table1[[#This Row],[Date]]="","",IF(Table1[[#This Row],[Effect 1]]="Dr.",-Table1[[#This Row],[Amount 1]],Table1[[#This Row],[Amount 1]]))</f>
        <v/>
      </c>
      <c r="BV270" t="str">
        <f>IF(Table1[[#This Row],[Ledger 2]]="","","No")</f>
        <v/>
      </c>
      <c r="BW270" t="str">
        <f>IF(Table1[[#This Row],[Date]]="","",IF(Table1[[#This Row],[Effect 2]]="Dr.","Yes","No"))</f>
        <v/>
      </c>
      <c r="BX270" t="str">
        <f>IF(Table1[[#This Row],[Date]]="","",Table1[[#This Row],[Ledger 2]])</f>
        <v/>
      </c>
      <c r="BY270" t="str">
        <f>IF(Table1[[#This Row],[Date]]="","",IF(Table1[[#This Row],[Effect 2]]="Dr.",-Table1[[#This Row],[Amount 2]],Table1[[#This Row],[Amount 2]]))</f>
        <v/>
      </c>
      <c r="CB270" t="str">
        <f>IF(Table1[[#This Row],[Ledger 3]]="","","No")</f>
        <v/>
      </c>
      <c r="CC270" t="str">
        <f>IF(Table1[[#This Row],[Ledger 3]]="","",IF(Table1[[#This Row],[Effect 3]]="Dr.","Yes","No"))</f>
        <v/>
      </c>
      <c r="CD270" t="str">
        <f>IF(Table1[[#This Row],[Ledger 3]]="","",Table1[[#This Row],[Ledger 3]])</f>
        <v/>
      </c>
      <c r="CE270" t="str">
        <f>IF(Table1[[#This Row],[Ledger 3]]="","",IF(Table1[[#This Row],[Effect 3]]="Dr.",-Table1[[#This Row],[Amount 3]],Table1[[#This Row],[Amount 3]]))</f>
        <v/>
      </c>
      <c r="CH270" t="str">
        <f>IF(Table1[[#This Row],[Ledger 4]]="","","No")</f>
        <v/>
      </c>
      <c r="CI270" t="str">
        <f>IF(Table1[[#This Row],[Ledger 4]]="","",IF(Table1[[#This Row],[Effect 4]]="Dr.","Yes","No"))</f>
        <v/>
      </c>
      <c r="CJ270" t="str">
        <f>IF(Table1[[#This Row],[Ledger 4]]="","",Table1[[#This Row],[Ledger 4]])</f>
        <v/>
      </c>
      <c r="CK270" t="str">
        <f>IF(Table1[[#This Row],[Ledger 4]]="","",IF(Table1[[#This Row],[Effect 4]]="Dr.",-Table1[[#This Row],[Amount 4]],Table1[[#This Row],[Amount 4]]))</f>
        <v/>
      </c>
      <c r="CN270" t="str">
        <f>IF(Table1[[#This Row],[Ledger 5]]="","","No")</f>
        <v/>
      </c>
      <c r="CO270" t="str">
        <f>IF(Table1[[#This Row],[Ledger 5]]="","",IF(Table1[[#This Row],[Effect 5]]="Dr.","Yes","No"))</f>
        <v/>
      </c>
      <c r="CP270" t="str">
        <f>IF(Table1[[#This Row],[Ledger 5]]="","",Table1[[#This Row],[Ledger 5]])</f>
        <v/>
      </c>
      <c r="CQ270" t="str">
        <f>IF(Table1[[#This Row],[Ledger 5]]="","",IF(Table1[[#This Row],[Effect 5]]="Dr.",-Table1[[#This Row],[Amount 5]],Table1[[#This Row],[Amount 5]]))</f>
        <v/>
      </c>
      <c r="CT270" t="str">
        <f>IF(Table1[[#This Row],[Ledger 6]]="","","No")</f>
        <v/>
      </c>
      <c r="CU270" t="str">
        <f>IF(Table1[[#This Row],[Ledger 6]]="","",IF(Table1[[#This Row],[Effect 6]]="Dr.","Yes","No"))</f>
        <v/>
      </c>
      <c r="CV270" t="str">
        <f>IF(Table1[[#This Row],[Ledger 6]]="","",Table1[[#This Row],[Ledger 6]])</f>
        <v/>
      </c>
      <c r="CW270" t="str">
        <f>IF(Table1[[#This Row],[Ledger 6]]="","",IF(Table1[[#This Row],[Effect 6]]="Dr.",-Table1[[#This Row],[Amount 6]],Table1[[#This Row],[Amount 6]]))</f>
        <v/>
      </c>
      <c r="CZ270" t="str">
        <f>IF(Table1[[#This Row],[Ledger 7]]="","","No")</f>
        <v/>
      </c>
      <c r="DA270" t="str">
        <f>IF(Table1[[#This Row],[Ledger 7]]="","",IF(Table1[[#This Row],[Effect 7]]="Dr.","Yes","No"))</f>
        <v/>
      </c>
      <c r="DB270" t="str">
        <f>IF(Table1[[#This Row],[Ledger 7]]="","",Table1[[#This Row],[Ledger 7]])</f>
        <v/>
      </c>
      <c r="DC270" t="str">
        <f>IF(Table1[[#This Row],[Ledger 7]]="","",IF(Table1[[#This Row],[Effect 7]]="Dr.",-Table1[[#This Row],[Amount 7]],Table1[[#This Row],[Amount 7]]))</f>
        <v/>
      </c>
      <c r="DF270" t="str">
        <f>IF(Table1[[#This Row],[Ledger 8]]="","","No")</f>
        <v/>
      </c>
      <c r="DG270" t="str">
        <f>IF(Table1[[#This Row],[Ledger 8]]="","",IF(Table1[[#This Row],[Effect 8]]="Dr.","Yes","No"))</f>
        <v/>
      </c>
      <c r="DH270" t="str">
        <f>IF(Table1[[#This Row],[Ledger 8]]="","",Table1[[#This Row],[Ledger 8]])</f>
        <v/>
      </c>
      <c r="DI270" t="str">
        <f>IF(Table1[[#This Row],[Ledger 8]]="","",IF(Table1[[#This Row],[Effect 8]]="Dr.",-Table1[[#This Row],[Amount 8]],Table1[[#This Row],[Amount 8]]))</f>
        <v/>
      </c>
      <c r="DL270" t="str">
        <f>IF(Table1[[#This Row],[Ledger 9]]="","","No")</f>
        <v/>
      </c>
      <c r="DM270" t="str">
        <f>IF(Table1[[#This Row],[Ledger 9]]="","",IF(Table1[[#This Row],[Effect 9]]="Dr.","Yes","No"))</f>
        <v/>
      </c>
      <c r="DN270" t="str">
        <f>IF(Table1[[#This Row],[Ledger 9]]="","",Table1[[#This Row],[Ledger 9]])</f>
        <v/>
      </c>
      <c r="DO270" t="str">
        <f>IF(Table1[[#This Row],[Ledger 9]]="","",IF(Table1[[#This Row],[Effect 9]]="Dr.",-Table1[[#This Row],[Amount 9]],Table1[[#This Row],[Amount 9]]))</f>
        <v/>
      </c>
      <c r="DR270" t="str">
        <f>IF(Table1[[#This Row],[Ledger 10]]="","","No")</f>
        <v/>
      </c>
      <c r="DS270" t="str">
        <f>IF(Table1[[#This Row],[Ledger 10]]="","",IF(Table1[[#This Row],[Effect 10]]="Dr.","Yes","No"))</f>
        <v/>
      </c>
      <c r="DT270" t="str">
        <f>IF(Table1[[#This Row],[Ledger 10]]="","",Table1[[#This Row],[Ledger 10]])</f>
        <v/>
      </c>
      <c r="DU270" t="str">
        <f>IF(Table1[[#This Row],[Ledger 10]]="","",IF(Table1[[#This Row],[Effect 10]]="Dr.",-Table1[[#This Row],[Amount 10]],Table1[[#This Row],[Amount 10]]))</f>
        <v/>
      </c>
      <c r="DX270" t="str">
        <f>IF(Table1[[#This Row],[Ledger 11]]="","","No")</f>
        <v/>
      </c>
      <c r="DY270" t="str">
        <f>IF(Table1[[#This Row],[Ledger 11]]="","",IF(Table1[[#This Row],[Effect 11]]="Dr.","Yes","No"))</f>
        <v/>
      </c>
      <c r="DZ270" t="str">
        <f>IF(Table1[[#This Row],[Ledger 11]]="","",Table1[[#This Row],[Ledger 11]])</f>
        <v/>
      </c>
      <c r="EA270" t="str">
        <f>IF(Table1[[#This Row],[Ledger 11]]="","",IF(Table1[[#This Row],[Effect 11]]="Dr.",-Table1[[#This Row],[Amount 11]],Table1[[#This Row],[Amount 11]]))</f>
        <v/>
      </c>
      <c r="ED270" t="str">
        <f>IF(Table1[[#This Row],[Ledger 12]]="","","No")</f>
        <v/>
      </c>
      <c r="EE270" t="str">
        <f>IF(Table1[[#This Row],[Ledger 12]]="","",IF(Table1[[#This Row],[Effect 12]]="Dr.","Yes","No"))</f>
        <v/>
      </c>
      <c r="EF270" t="str">
        <f>IF(Table1[[#This Row],[Ledger 12]]="","",Table1[[#This Row],[Ledger 12]])</f>
        <v/>
      </c>
      <c r="EG270" t="str">
        <f>IF(Table1[[#This Row],[Ledger 12]]="","",IF(Table1[[#This Row],[Effect 12]]="Dr.",-Table1[[#This Row],[Amount 12]],Table1[[#This Row],[Amount 12]]))</f>
        <v/>
      </c>
      <c r="EJ270" t="str">
        <f>IF(Table1[[#This Row],[Ledger 13]]="","","No")</f>
        <v/>
      </c>
      <c r="EK270" t="str">
        <f>IF(Table1[[#This Row],[Ledger 13]]="","",IF(Table1[[#This Row],[Effect 13]]="Dr.","Yes","No"))</f>
        <v/>
      </c>
      <c r="EL270" t="str">
        <f>IF(Table1[[#This Row],[Ledger 13]]="","",Table1[[#This Row],[Ledger 13]])</f>
        <v/>
      </c>
      <c r="EM270" t="str">
        <f>IF(Table1[[#This Row],[Ledger 13]]="","",IF(Table1[[#This Row],[Effect 13]]="Dr.",-Table1[[#This Row],[Amount 13]],Table1[[#This Row],[Amount 13]]))</f>
        <v/>
      </c>
      <c r="EP270" t="str">
        <f>IF(Table1[[#This Row],[Ledger 14]]="","","No")</f>
        <v/>
      </c>
      <c r="EQ270" t="str">
        <f>IF(Table1[[#This Row],[Ledger 14]]="","",IF(Table1[[#This Row],[Effect 14]]="Dr.","Yes","No"))</f>
        <v/>
      </c>
      <c r="ER270" t="str">
        <f>IF(Table1[[#This Row],[Ledger 14]]="","",Table1[[#This Row],[Ledger 14]])</f>
        <v/>
      </c>
      <c r="ES270" t="str">
        <f>IF(Table1[[#This Row],[Ledger 14]]="","",IF(Table1[[#This Row],[Effect 14]]="Dr.",-Table1[[#This Row],[Amount 14]],Table1[[#This Row],[Amount 14]]))</f>
        <v/>
      </c>
      <c r="EV270" t="str">
        <f>IF(Table1[[#This Row],[Ledger 15]]="","","No")</f>
        <v/>
      </c>
      <c r="EW270" t="str">
        <f>IF(Table1[[#This Row],[Ledger 15]]="","",IF(Table1[[#This Row],[Effect 15]]="Dr.","Yes","No"))</f>
        <v/>
      </c>
      <c r="EX270" t="str">
        <f>IF(Table1[[#This Row],[Ledger 15]]="","",Table1[[#This Row],[Ledger 15]])</f>
        <v/>
      </c>
      <c r="EY270" t="str">
        <f>IF(Table1[[#This Row],[Ledger 15]]="","",IF(Table1[[#This Row],[Effect 15]]="Dr.",-Table1[[#This Row],[Amount 15]],Table1[[#This Row],[Amount 15]]))</f>
        <v/>
      </c>
      <c r="FD2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0">
        <f>IF(Table1[[#This Row],[Date]]="",0,IF(AND(Table1[[#This Row],[Date]]&gt;=$FE$2,Table1[[#This Row],[Date]]&lt;=$FE$3),0,1))</f>
        <v>0</v>
      </c>
      <c r="FF270">
        <f>IF(Table1[[#This Row],[Date]]="",0,IF(TYPE(VLOOKUP(Table1[[#This Row],[Voucher Type]],Table1[[#All],[Voucher Type Master]],1,FALSE))=16,1,0))</f>
        <v>0</v>
      </c>
      <c r="FG270">
        <f>IF(TYPE(IF(Table1[[#This Row],[Date]]="",0,IF(VLOOKUP(Table1[[#This Row],[Voucher Type]],$FY$5:$FZ$13,2,0)=Table1[[#This Row],[Effect 1]],0,1)))=16,1,0)</f>
        <v>0</v>
      </c>
      <c r="FH2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0">
        <f>IF(LEN(Table1[[#This Row],[Ledger 1]])&gt;0,IF(TYPE(VLOOKUP(Table1[[#This Row],[Ledger 1]],GZ:GZ,1,0))=16,1,0),0)</f>
        <v>0</v>
      </c>
      <c r="FJ270">
        <f>IF(LEN(Table1[[#This Row],[Ledger 2]])&gt;0,IF(TYPE(VLOOKUP(Table1[[#This Row],[Ledger 2]],GZ:GZ,1,0))=16,1,0),0)</f>
        <v>0</v>
      </c>
      <c r="FK270">
        <f>IF(LEN(Table1[[#This Row],[Ledger 3]])&gt;0,IF(TYPE(VLOOKUP(Table1[[#This Row],[Ledger 3]],GZ:GZ,1,0))=16,1,0),0)</f>
        <v>0</v>
      </c>
      <c r="FL270">
        <f>IF(LEN(Table1[[#This Row],[Ledger 4]])&gt;0,IF(TYPE(VLOOKUP(Table1[[#This Row],[Ledger 4]],GZ:GZ,1,0))=16,1,0),0)</f>
        <v>0</v>
      </c>
      <c r="FM270">
        <f>IF(LEN(Table1[[#This Row],[Ledger 5]])&gt;0,IF(TYPE(VLOOKUP(Table1[[#This Row],[Ledger 5]],GZ:GZ,1,0))=16,1,0),0)</f>
        <v>0</v>
      </c>
      <c r="FN270">
        <f>IF(LEN(Table1[[#This Row],[Ledger 6]])&gt;0,IF(TYPE(VLOOKUP(Table1[[#This Row],[Ledger 6]],$GZ:$GZ,1,0))=16,1,0),0)</f>
        <v>0</v>
      </c>
      <c r="FO270">
        <f>IF(LEN(Table1[[#This Row],[Ledger 7]])&gt;0,IF(TYPE(VLOOKUP(Table1[[#This Row],[Ledger 7]],$GZ:$GZ,1,0))=16,1,0),0)</f>
        <v>0</v>
      </c>
      <c r="FP270">
        <f>IF(LEN(Table1[[#This Row],[Ledger 8]])&gt;0,IF(TYPE(VLOOKUP(Table1[[#This Row],[Ledger 8]],$GZ:$GZ,1,0))=16,1,0),0)</f>
        <v>0</v>
      </c>
      <c r="FQ270">
        <f>IF(LEN(Table1[[#This Row],[Ledger 9]])&gt;0,IF(TYPE(VLOOKUP(Table1[[#This Row],[Ledger 9]],$GZ:$GZ,1,0))=16,1,0),0)</f>
        <v>0</v>
      </c>
      <c r="FR270">
        <f>IF(LEN(Table1[[#This Row],[Ledger 10]])&gt;0,IF(TYPE(VLOOKUP(Table1[[#This Row],[Ledger 10]],$GZ:$GZ,1,0))=16,1,0),0)</f>
        <v>0</v>
      </c>
      <c r="FS270">
        <f>IF(LEN(Table1[[#This Row],[Ledger 11]])&gt;0,IF(TYPE(VLOOKUP(Table1[[#This Row],[Ledger 11]],$GZ:$GZ,1,0))=16,1,0),0)</f>
        <v>0</v>
      </c>
      <c r="FT270">
        <f>IF(LEN(Table1[[#This Row],[Ledger 12]])&gt;0,IF(TYPE(VLOOKUP(Table1[[#This Row],[Ledger 12]],$GZ:$GZ,1,0))=16,1,0),0)</f>
        <v>0</v>
      </c>
      <c r="FU270">
        <f>IF(LEN(Table1[[#This Row],[Ledger 13]])&gt;0,IF(TYPE(VLOOKUP(Table1[[#This Row],[Ledger 13]],$GZ:$GZ,1,0))=16,1,0),0)</f>
        <v>0</v>
      </c>
      <c r="FV270">
        <f>IF(LEN(Table1[[#This Row],[Ledger 14]])&gt;0,IF(TYPE(VLOOKUP(Table1[[#This Row],[Ledger 14]],$GZ:$GZ,1,0))=16,1,0),0)</f>
        <v>0</v>
      </c>
      <c r="FW270">
        <f>IF(LEN(Table1[[#This Row],[Ledger 15]])&gt;0,IF(TYPE(VLOOKUP(Table1[[#This Row],[Ledger 15]],$GZ:$GZ,1,0))=16,1,0),0)</f>
        <v>0</v>
      </c>
    </row>
    <row r="271" spans="4:179" ht="33" customHeight="1" x14ac:dyDescent="0.45">
      <c r="D271" s="8">
        <f t="shared" si="13"/>
        <v>266</v>
      </c>
      <c r="E271" s="32"/>
      <c r="F271" s="34"/>
      <c r="G271" s="34"/>
      <c r="H271" s="34"/>
      <c r="I271" s="34"/>
      <c r="J271" s="38"/>
      <c r="K271" s="33"/>
      <c r="L271" s="36"/>
      <c r="M271" s="35"/>
      <c r="N271" s="34"/>
      <c r="O271" s="41"/>
      <c r="P271" s="35"/>
      <c r="Q271" s="34"/>
      <c r="R271" s="37"/>
      <c r="S271" s="35"/>
      <c r="T271" s="34"/>
      <c r="U271" s="37"/>
      <c r="V271" s="35"/>
      <c r="W271" s="34"/>
      <c r="X271" s="37"/>
      <c r="Y271" s="35"/>
      <c r="Z271" s="34"/>
      <c r="AA271" s="37"/>
      <c r="AB271" s="35"/>
      <c r="AC271" s="34"/>
      <c r="AD271" s="37"/>
      <c r="AE271" s="35"/>
      <c r="AF271" s="34"/>
      <c r="AG271" s="37"/>
      <c r="AH271" s="35"/>
      <c r="AI271" s="34"/>
      <c r="AJ271" s="37"/>
      <c r="AK271" s="35"/>
      <c r="AL271" s="34"/>
      <c r="AM271" s="37"/>
      <c r="AN271" s="35"/>
      <c r="AO271" s="34"/>
      <c r="AP271" s="37"/>
      <c r="AQ271" s="35"/>
      <c r="AR271" s="34"/>
      <c r="AS271" s="37"/>
      <c r="AT271" s="35"/>
      <c r="AU271" s="34"/>
      <c r="AV271" s="37"/>
      <c r="AW271" s="35"/>
      <c r="AX271" s="34"/>
      <c r="AY271" s="37"/>
      <c r="AZ271" s="35"/>
      <c r="BA271" s="34"/>
      <c r="BB271" s="37"/>
      <c r="BC2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1" s="7"/>
      <c r="BF271" t="str">
        <f>IF(Table1[[#This Row],[Date]]="","","&amp;lt;VOUCHER REMOTEID="&amp;""""&amp;$A$11&amp;$A$13&amp;ROW()&amp;""""&amp;" VCHTYPE="""&amp;F271&amp;""" ACTION="""&amp;"Create"&amp;"""&amp;gt;")</f>
        <v/>
      </c>
      <c r="BG271" t="str">
        <f>IF(Table1[[#This Row],[Date]]="","",TEXT(Table1[[#This Row],[Date]],"yyyymmdd"))</f>
        <v/>
      </c>
      <c r="BH271" t="str">
        <f>Table1[[#This Row],[Date2]]</f>
        <v/>
      </c>
      <c r="BI271" t="str">
        <f>IF(Table1[[#This Row],[Date]]="","",Table1[[#This Row],[Voucher Type]])</f>
        <v/>
      </c>
      <c r="BJ271" t="str">
        <f>IF(Table1[[#This Row],[Ref No / Invoice No]]="","",Table1[[#This Row],[Ref No / Invoice No]])</f>
        <v/>
      </c>
      <c r="BK271" t="str">
        <f>IF(Table1[[#This Row],[Voucher No]]="","",Table1[[#This Row],[Voucher No]])</f>
        <v/>
      </c>
      <c r="BL271" t="str">
        <f>IF(Table1[[#This Row],[Date]]="","",Table1[[#This Row],[Narration]])</f>
        <v/>
      </c>
      <c r="BM271" t="str">
        <f>IF(Table1[[#This Row],[Date]]="","",$A$11&amp;$A$13&amp;ROW())</f>
        <v/>
      </c>
      <c r="BN271" t="str">
        <f>IF(Table1[[#This Row],[Date]]="","",$A$13)</f>
        <v/>
      </c>
      <c r="BP271" t="str">
        <f>IF(Table1[[#This Row],[Ledger 1]]="","","No")</f>
        <v/>
      </c>
      <c r="BQ271" t="str">
        <f>IF(Table1[[#This Row],[Date]]="","",IF(Table1[[#This Row],[Effect 1]]="Dr.","Yes","No"))</f>
        <v/>
      </c>
      <c r="BR271" t="str">
        <f>IF(Table1[[#This Row],[Date]]="","",Table1[[#This Row],[Ledger 1]])</f>
        <v/>
      </c>
      <c r="BS271" t="str">
        <f>IF(Table1[[#This Row],[Date]]="","",IF(Table1[[#This Row],[Effect 1]]="Dr.",-Table1[[#This Row],[Amount 1]],Table1[[#This Row],[Amount 1]]))</f>
        <v/>
      </c>
      <c r="BV271" t="str">
        <f>IF(Table1[[#This Row],[Ledger 2]]="","","No")</f>
        <v/>
      </c>
      <c r="BW271" t="str">
        <f>IF(Table1[[#This Row],[Date]]="","",IF(Table1[[#This Row],[Effect 2]]="Dr.","Yes","No"))</f>
        <v/>
      </c>
      <c r="BX271" t="str">
        <f>IF(Table1[[#This Row],[Date]]="","",Table1[[#This Row],[Ledger 2]])</f>
        <v/>
      </c>
      <c r="BY271" t="str">
        <f>IF(Table1[[#This Row],[Date]]="","",IF(Table1[[#This Row],[Effect 2]]="Dr.",-Table1[[#This Row],[Amount 2]],Table1[[#This Row],[Amount 2]]))</f>
        <v/>
      </c>
      <c r="CB271" t="str">
        <f>IF(Table1[[#This Row],[Ledger 3]]="","","No")</f>
        <v/>
      </c>
      <c r="CC271" t="str">
        <f>IF(Table1[[#This Row],[Ledger 3]]="","",IF(Table1[[#This Row],[Effect 3]]="Dr.","Yes","No"))</f>
        <v/>
      </c>
      <c r="CD271" t="str">
        <f>IF(Table1[[#This Row],[Ledger 3]]="","",Table1[[#This Row],[Ledger 3]])</f>
        <v/>
      </c>
      <c r="CE271" t="str">
        <f>IF(Table1[[#This Row],[Ledger 3]]="","",IF(Table1[[#This Row],[Effect 3]]="Dr.",-Table1[[#This Row],[Amount 3]],Table1[[#This Row],[Amount 3]]))</f>
        <v/>
      </c>
      <c r="CH271" t="str">
        <f>IF(Table1[[#This Row],[Ledger 4]]="","","No")</f>
        <v/>
      </c>
      <c r="CI271" t="str">
        <f>IF(Table1[[#This Row],[Ledger 4]]="","",IF(Table1[[#This Row],[Effect 4]]="Dr.","Yes","No"))</f>
        <v/>
      </c>
      <c r="CJ271" t="str">
        <f>IF(Table1[[#This Row],[Ledger 4]]="","",Table1[[#This Row],[Ledger 4]])</f>
        <v/>
      </c>
      <c r="CK271" t="str">
        <f>IF(Table1[[#This Row],[Ledger 4]]="","",IF(Table1[[#This Row],[Effect 4]]="Dr.",-Table1[[#This Row],[Amount 4]],Table1[[#This Row],[Amount 4]]))</f>
        <v/>
      </c>
      <c r="CN271" t="str">
        <f>IF(Table1[[#This Row],[Ledger 5]]="","","No")</f>
        <v/>
      </c>
      <c r="CO271" t="str">
        <f>IF(Table1[[#This Row],[Ledger 5]]="","",IF(Table1[[#This Row],[Effect 5]]="Dr.","Yes","No"))</f>
        <v/>
      </c>
      <c r="CP271" t="str">
        <f>IF(Table1[[#This Row],[Ledger 5]]="","",Table1[[#This Row],[Ledger 5]])</f>
        <v/>
      </c>
      <c r="CQ271" t="str">
        <f>IF(Table1[[#This Row],[Ledger 5]]="","",IF(Table1[[#This Row],[Effect 5]]="Dr.",-Table1[[#This Row],[Amount 5]],Table1[[#This Row],[Amount 5]]))</f>
        <v/>
      </c>
      <c r="CT271" t="str">
        <f>IF(Table1[[#This Row],[Ledger 6]]="","","No")</f>
        <v/>
      </c>
      <c r="CU271" t="str">
        <f>IF(Table1[[#This Row],[Ledger 6]]="","",IF(Table1[[#This Row],[Effect 6]]="Dr.","Yes","No"))</f>
        <v/>
      </c>
      <c r="CV271" t="str">
        <f>IF(Table1[[#This Row],[Ledger 6]]="","",Table1[[#This Row],[Ledger 6]])</f>
        <v/>
      </c>
      <c r="CW271" t="str">
        <f>IF(Table1[[#This Row],[Ledger 6]]="","",IF(Table1[[#This Row],[Effect 6]]="Dr.",-Table1[[#This Row],[Amount 6]],Table1[[#This Row],[Amount 6]]))</f>
        <v/>
      </c>
      <c r="CZ271" t="str">
        <f>IF(Table1[[#This Row],[Ledger 7]]="","","No")</f>
        <v/>
      </c>
      <c r="DA271" t="str">
        <f>IF(Table1[[#This Row],[Ledger 7]]="","",IF(Table1[[#This Row],[Effect 7]]="Dr.","Yes","No"))</f>
        <v/>
      </c>
      <c r="DB271" t="str">
        <f>IF(Table1[[#This Row],[Ledger 7]]="","",Table1[[#This Row],[Ledger 7]])</f>
        <v/>
      </c>
      <c r="DC271" t="str">
        <f>IF(Table1[[#This Row],[Ledger 7]]="","",IF(Table1[[#This Row],[Effect 7]]="Dr.",-Table1[[#This Row],[Amount 7]],Table1[[#This Row],[Amount 7]]))</f>
        <v/>
      </c>
      <c r="DF271" t="str">
        <f>IF(Table1[[#This Row],[Ledger 8]]="","","No")</f>
        <v/>
      </c>
      <c r="DG271" t="str">
        <f>IF(Table1[[#This Row],[Ledger 8]]="","",IF(Table1[[#This Row],[Effect 8]]="Dr.","Yes","No"))</f>
        <v/>
      </c>
      <c r="DH271" t="str">
        <f>IF(Table1[[#This Row],[Ledger 8]]="","",Table1[[#This Row],[Ledger 8]])</f>
        <v/>
      </c>
      <c r="DI271" t="str">
        <f>IF(Table1[[#This Row],[Ledger 8]]="","",IF(Table1[[#This Row],[Effect 8]]="Dr.",-Table1[[#This Row],[Amount 8]],Table1[[#This Row],[Amount 8]]))</f>
        <v/>
      </c>
      <c r="DL271" t="str">
        <f>IF(Table1[[#This Row],[Ledger 9]]="","","No")</f>
        <v/>
      </c>
      <c r="DM271" t="str">
        <f>IF(Table1[[#This Row],[Ledger 9]]="","",IF(Table1[[#This Row],[Effect 9]]="Dr.","Yes","No"))</f>
        <v/>
      </c>
      <c r="DN271" t="str">
        <f>IF(Table1[[#This Row],[Ledger 9]]="","",Table1[[#This Row],[Ledger 9]])</f>
        <v/>
      </c>
      <c r="DO271" t="str">
        <f>IF(Table1[[#This Row],[Ledger 9]]="","",IF(Table1[[#This Row],[Effect 9]]="Dr.",-Table1[[#This Row],[Amount 9]],Table1[[#This Row],[Amount 9]]))</f>
        <v/>
      </c>
      <c r="DR271" t="str">
        <f>IF(Table1[[#This Row],[Ledger 10]]="","","No")</f>
        <v/>
      </c>
      <c r="DS271" t="str">
        <f>IF(Table1[[#This Row],[Ledger 10]]="","",IF(Table1[[#This Row],[Effect 10]]="Dr.","Yes","No"))</f>
        <v/>
      </c>
      <c r="DT271" t="str">
        <f>IF(Table1[[#This Row],[Ledger 10]]="","",Table1[[#This Row],[Ledger 10]])</f>
        <v/>
      </c>
      <c r="DU271" t="str">
        <f>IF(Table1[[#This Row],[Ledger 10]]="","",IF(Table1[[#This Row],[Effect 10]]="Dr.",-Table1[[#This Row],[Amount 10]],Table1[[#This Row],[Amount 10]]))</f>
        <v/>
      </c>
      <c r="DX271" t="str">
        <f>IF(Table1[[#This Row],[Ledger 11]]="","","No")</f>
        <v/>
      </c>
      <c r="DY271" t="str">
        <f>IF(Table1[[#This Row],[Ledger 11]]="","",IF(Table1[[#This Row],[Effect 11]]="Dr.","Yes","No"))</f>
        <v/>
      </c>
      <c r="DZ271" t="str">
        <f>IF(Table1[[#This Row],[Ledger 11]]="","",Table1[[#This Row],[Ledger 11]])</f>
        <v/>
      </c>
      <c r="EA271" t="str">
        <f>IF(Table1[[#This Row],[Ledger 11]]="","",IF(Table1[[#This Row],[Effect 11]]="Dr.",-Table1[[#This Row],[Amount 11]],Table1[[#This Row],[Amount 11]]))</f>
        <v/>
      </c>
      <c r="ED271" t="str">
        <f>IF(Table1[[#This Row],[Ledger 12]]="","","No")</f>
        <v/>
      </c>
      <c r="EE271" t="str">
        <f>IF(Table1[[#This Row],[Ledger 12]]="","",IF(Table1[[#This Row],[Effect 12]]="Dr.","Yes","No"))</f>
        <v/>
      </c>
      <c r="EF271" t="str">
        <f>IF(Table1[[#This Row],[Ledger 12]]="","",Table1[[#This Row],[Ledger 12]])</f>
        <v/>
      </c>
      <c r="EG271" t="str">
        <f>IF(Table1[[#This Row],[Ledger 12]]="","",IF(Table1[[#This Row],[Effect 12]]="Dr.",-Table1[[#This Row],[Amount 12]],Table1[[#This Row],[Amount 12]]))</f>
        <v/>
      </c>
      <c r="EJ271" t="str">
        <f>IF(Table1[[#This Row],[Ledger 13]]="","","No")</f>
        <v/>
      </c>
      <c r="EK271" t="str">
        <f>IF(Table1[[#This Row],[Ledger 13]]="","",IF(Table1[[#This Row],[Effect 13]]="Dr.","Yes","No"))</f>
        <v/>
      </c>
      <c r="EL271" t="str">
        <f>IF(Table1[[#This Row],[Ledger 13]]="","",Table1[[#This Row],[Ledger 13]])</f>
        <v/>
      </c>
      <c r="EM271" t="str">
        <f>IF(Table1[[#This Row],[Ledger 13]]="","",IF(Table1[[#This Row],[Effect 13]]="Dr.",-Table1[[#This Row],[Amount 13]],Table1[[#This Row],[Amount 13]]))</f>
        <v/>
      </c>
      <c r="EP271" t="str">
        <f>IF(Table1[[#This Row],[Ledger 14]]="","","No")</f>
        <v/>
      </c>
      <c r="EQ271" t="str">
        <f>IF(Table1[[#This Row],[Ledger 14]]="","",IF(Table1[[#This Row],[Effect 14]]="Dr.","Yes","No"))</f>
        <v/>
      </c>
      <c r="ER271" t="str">
        <f>IF(Table1[[#This Row],[Ledger 14]]="","",Table1[[#This Row],[Ledger 14]])</f>
        <v/>
      </c>
      <c r="ES271" t="str">
        <f>IF(Table1[[#This Row],[Ledger 14]]="","",IF(Table1[[#This Row],[Effect 14]]="Dr.",-Table1[[#This Row],[Amount 14]],Table1[[#This Row],[Amount 14]]))</f>
        <v/>
      </c>
      <c r="EV271" t="str">
        <f>IF(Table1[[#This Row],[Ledger 15]]="","","No")</f>
        <v/>
      </c>
      <c r="EW271" t="str">
        <f>IF(Table1[[#This Row],[Ledger 15]]="","",IF(Table1[[#This Row],[Effect 15]]="Dr.","Yes","No"))</f>
        <v/>
      </c>
      <c r="EX271" t="str">
        <f>IF(Table1[[#This Row],[Ledger 15]]="","",Table1[[#This Row],[Ledger 15]])</f>
        <v/>
      </c>
      <c r="EY271" t="str">
        <f>IF(Table1[[#This Row],[Ledger 15]]="","",IF(Table1[[#This Row],[Effect 15]]="Dr.",-Table1[[#This Row],[Amount 15]],Table1[[#This Row],[Amount 15]]))</f>
        <v/>
      </c>
      <c r="FD2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1">
        <f>IF(Table1[[#This Row],[Date]]="",0,IF(AND(Table1[[#This Row],[Date]]&gt;=$FE$2,Table1[[#This Row],[Date]]&lt;=$FE$3),0,1))</f>
        <v>0</v>
      </c>
      <c r="FF271">
        <f>IF(Table1[[#This Row],[Date]]="",0,IF(TYPE(VLOOKUP(Table1[[#This Row],[Voucher Type]],Table1[[#All],[Voucher Type Master]],1,FALSE))=16,1,0))</f>
        <v>0</v>
      </c>
      <c r="FG271">
        <f>IF(TYPE(IF(Table1[[#This Row],[Date]]="",0,IF(VLOOKUP(Table1[[#This Row],[Voucher Type]],$FY$5:$FZ$13,2,0)=Table1[[#This Row],[Effect 1]],0,1)))=16,1,0)</f>
        <v>0</v>
      </c>
      <c r="FH2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1">
        <f>IF(LEN(Table1[[#This Row],[Ledger 1]])&gt;0,IF(TYPE(VLOOKUP(Table1[[#This Row],[Ledger 1]],GZ:GZ,1,0))=16,1,0),0)</f>
        <v>0</v>
      </c>
      <c r="FJ271">
        <f>IF(LEN(Table1[[#This Row],[Ledger 2]])&gt;0,IF(TYPE(VLOOKUP(Table1[[#This Row],[Ledger 2]],GZ:GZ,1,0))=16,1,0),0)</f>
        <v>0</v>
      </c>
      <c r="FK271">
        <f>IF(LEN(Table1[[#This Row],[Ledger 3]])&gt;0,IF(TYPE(VLOOKUP(Table1[[#This Row],[Ledger 3]],GZ:GZ,1,0))=16,1,0),0)</f>
        <v>0</v>
      </c>
      <c r="FL271">
        <f>IF(LEN(Table1[[#This Row],[Ledger 4]])&gt;0,IF(TYPE(VLOOKUP(Table1[[#This Row],[Ledger 4]],GZ:GZ,1,0))=16,1,0),0)</f>
        <v>0</v>
      </c>
      <c r="FM271">
        <f>IF(LEN(Table1[[#This Row],[Ledger 5]])&gt;0,IF(TYPE(VLOOKUP(Table1[[#This Row],[Ledger 5]],GZ:GZ,1,0))=16,1,0),0)</f>
        <v>0</v>
      </c>
      <c r="FN271">
        <f>IF(LEN(Table1[[#This Row],[Ledger 6]])&gt;0,IF(TYPE(VLOOKUP(Table1[[#This Row],[Ledger 6]],$GZ:$GZ,1,0))=16,1,0),0)</f>
        <v>0</v>
      </c>
      <c r="FO271">
        <f>IF(LEN(Table1[[#This Row],[Ledger 7]])&gt;0,IF(TYPE(VLOOKUP(Table1[[#This Row],[Ledger 7]],$GZ:$GZ,1,0))=16,1,0),0)</f>
        <v>0</v>
      </c>
      <c r="FP271">
        <f>IF(LEN(Table1[[#This Row],[Ledger 8]])&gt;0,IF(TYPE(VLOOKUP(Table1[[#This Row],[Ledger 8]],$GZ:$GZ,1,0))=16,1,0),0)</f>
        <v>0</v>
      </c>
      <c r="FQ271">
        <f>IF(LEN(Table1[[#This Row],[Ledger 9]])&gt;0,IF(TYPE(VLOOKUP(Table1[[#This Row],[Ledger 9]],$GZ:$GZ,1,0))=16,1,0),0)</f>
        <v>0</v>
      </c>
      <c r="FR271">
        <f>IF(LEN(Table1[[#This Row],[Ledger 10]])&gt;0,IF(TYPE(VLOOKUP(Table1[[#This Row],[Ledger 10]],$GZ:$GZ,1,0))=16,1,0),0)</f>
        <v>0</v>
      </c>
      <c r="FS271">
        <f>IF(LEN(Table1[[#This Row],[Ledger 11]])&gt;0,IF(TYPE(VLOOKUP(Table1[[#This Row],[Ledger 11]],$GZ:$GZ,1,0))=16,1,0),0)</f>
        <v>0</v>
      </c>
      <c r="FT271">
        <f>IF(LEN(Table1[[#This Row],[Ledger 12]])&gt;0,IF(TYPE(VLOOKUP(Table1[[#This Row],[Ledger 12]],$GZ:$GZ,1,0))=16,1,0),0)</f>
        <v>0</v>
      </c>
      <c r="FU271">
        <f>IF(LEN(Table1[[#This Row],[Ledger 13]])&gt;0,IF(TYPE(VLOOKUP(Table1[[#This Row],[Ledger 13]],$GZ:$GZ,1,0))=16,1,0),0)</f>
        <v>0</v>
      </c>
      <c r="FV271">
        <f>IF(LEN(Table1[[#This Row],[Ledger 14]])&gt;0,IF(TYPE(VLOOKUP(Table1[[#This Row],[Ledger 14]],$GZ:$GZ,1,0))=16,1,0),0)</f>
        <v>0</v>
      </c>
      <c r="FW271">
        <f>IF(LEN(Table1[[#This Row],[Ledger 15]])&gt;0,IF(TYPE(VLOOKUP(Table1[[#This Row],[Ledger 15]],$GZ:$GZ,1,0))=16,1,0),0)</f>
        <v>0</v>
      </c>
    </row>
    <row r="272" spans="4:179" ht="33" customHeight="1" x14ac:dyDescent="0.45">
      <c r="D272" s="8">
        <f t="shared" si="13"/>
        <v>267</v>
      </c>
      <c r="E272" s="32"/>
      <c r="F272" s="34"/>
      <c r="G272" s="34"/>
      <c r="H272" s="34"/>
      <c r="I272" s="34"/>
      <c r="J272" s="38"/>
      <c r="K272" s="33"/>
      <c r="L272" s="36"/>
      <c r="M272" s="35"/>
      <c r="N272" s="34"/>
      <c r="O272" s="41"/>
      <c r="P272" s="35"/>
      <c r="Q272" s="34"/>
      <c r="R272" s="37"/>
      <c r="S272" s="35"/>
      <c r="T272" s="34"/>
      <c r="U272" s="37"/>
      <c r="V272" s="35"/>
      <c r="W272" s="34"/>
      <c r="X272" s="37"/>
      <c r="Y272" s="35"/>
      <c r="Z272" s="34"/>
      <c r="AA272" s="37"/>
      <c r="AB272" s="35"/>
      <c r="AC272" s="34"/>
      <c r="AD272" s="37"/>
      <c r="AE272" s="35"/>
      <c r="AF272" s="34"/>
      <c r="AG272" s="37"/>
      <c r="AH272" s="35"/>
      <c r="AI272" s="34"/>
      <c r="AJ272" s="37"/>
      <c r="AK272" s="35"/>
      <c r="AL272" s="34"/>
      <c r="AM272" s="37"/>
      <c r="AN272" s="35"/>
      <c r="AO272" s="34"/>
      <c r="AP272" s="37"/>
      <c r="AQ272" s="35"/>
      <c r="AR272" s="34"/>
      <c r="AS272" s="37"/>
      <c r="AT272" s="35"/>
      <c r="AU272" s="34"/>
      <c r="AV272" s="37"/>
      <c r="AW272" s="35"/>
      <c r="AX272" s="34"/>
      <c r="AY272" s="37"/>
      <c r="AZ272" s="35"/>
      <c r="BA272" s="34"/>
      <c r="BB272" s="37"/>
      <c r="BC2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2" s="7"/>
      <c r="BF272" t="str">
        <f>IF(Table1[[#This Row],[Date]]="","","&amp;lt;VOUCHER REMOTEID="&amp;""""&amp;$A$11&amp;$A$13&amp;ROW()&amp;""""&amp;" VCHTYPE="""&amp;F272&amp;""" ACTION="""&amp;"Create"&amp;"""&amp;gt;")</f>
        <v/>
      </c>
      <c r="BG272" t="str">
        <f>IF(Table1[[#This Row],[Date]]="","",TEXT(Table1[[#This Row],[Date]],"yyyymmdd"))</f>
        <v/>
      </c>
      <c r="BH272" t="str">
        <f>Table1[[#This Row],[Date2]]</f>
        <v/>
      </c>
      <c r="BI272" t="str">
        <f>IF(Table1[[#This Row],[Date]]="","",Table1[[#This Row],[Voucher Type]])</f>
        <v/>
      </c>
      <c r="BJ272" t="str">
        <f>IF(Table1[[#This Row],[Ref No / Invoice No]]="","",Table1[[#This Row],[Ref No / Invoice No]])</f>
        <v/>
      </c>
      <c r="BK272" t="str">
        <f>IF(Table1[[#This Row],[Voucher No]]="","",Table1[[#This Row],[Voucher No]])</f>
        <v/>
      </c>
      <c r="BL272" t="str">
        <f>IF(Table1[[#This Row],[Date]]="","",Table1[[#This Row],[Narration]])</f>
        <v/>
      </c>
      <c r="BM272" t="str">
        <f>IF(Table1[[#This Row],[Date]]="","",$A$11&amp;$A$13&amp;ROW())</f>
        <v/>
      </c>
      <c r="BN272" t="str">
        <f>IF(Table1[[#This Row],[Date]]="","",$A$13)</f>
        <v/>
      </c>
      <c r="BP272" t="str">
        <f>IF(Table1[[#This Row],[Ledger 1]]="","","No")</f>
        <v/>
      </c>
      <c r="BQ272" t="str">
        <f>IF(Table1[[#This Row],[Date]]="","",IF(Table1[[#This Row],[Effect 1]]="Dr.","Yes","No"))</f>
        <v/>
      </c>
      <c r="BR272" t="str">
        <f>IF(Table1[[#This Row],[Date]]="","",Table1[[#This Row],[Ledger 1]])</f>
        <v/>
      </c>
      <c r="BS272" t="str">
        <f>IF(Table1[[#This Row],[Date]]="","",IF(Table1[[#This Row],[Effect 1]]="Dr.",-Table1[[#This Row],[Amount 1]],Table1[[#This Row],[Amount 1]]))</f>
        <v/>
      </c>
      <c r="BV272" t="str">
        <f>IF(Table1[[#This Row],[Ledger 2]]="","","No")</f>
        <v/>
      </c>
      <c r="BW272" t="str">
        <f>IF(Table1[[#This Row],[Date]]="","",IF(Table1[[#This Row],[Effect 2]]="Dr.","Yes","No"))</f>
        <v/>
      </c>
      <c r="BX272" t="str">
        <f>IF(Table1[[#This Row],[Date]]="","",Table1[[#This Row],[Ledger 2]])</f>
        <v/>
      </c>
      <c r="BY272" t="str">
        <f>IF(Table1[[#This Row],[Date]]="","",IF(Table1[[#This Row],[Effect 2]]="Dr.",-Table1[[#This Row],[Amount 2]],Table1[[#This Row],[Amount 2]]))</f>
        <v/>
      </c>
      <c r="CB272" t="str">
        <f>IF(Table1[[#This Row],[Ledger 3]]="","","No")</f>
        <v/>
      </c>
      <c r="CC272" t="str">
        <f>IF(Table1[[#This Row],[Ledger 3]]="","",IF(Table1[[#This Row],[Effect 3]]="Dr.","Yes","No"))</f>
        <v/>
      </c>
      <c r="CD272" t="str">
        <f>IF(Table1[[#This Row],[Ledger 3]]="","",Table1[[#This Row],[Ledger 3]])</f>
        <v/>
      </c>
      <c r="CE272" t="str">
        <f>IF(Table1[[#This Row],[Ledger 3]]="","",IF(Table1[[#This Row],[Effect 3]]="Dr.",-Table1[[#This Row],[Amount 3]],Table1[[#This Row],[Amount 3]]))</f>
        <v/>
      </c>
      <c r="CH272" t="str">
        <f>IF(Table1[[#This Row],[Ledger 4]]="","","No")</f>
        <v/>
      </c>
      <c r="CI272" t="str">
        <f>IF(Table1[[#This Row],[Ledger 4]]="","",IF(Table1[[#This Row],[Effect 4]]="Dr.","Yes","No"))</f>
        <v/>
      </c>
      <c r="CJ272" t="str">
        <f>IF(Table1[[#This Row],[Ledger 4]]="","",Table1[[#This Row],[Ledger 4]])</f>
        <v/>
      </c>
      <c r="CK272" t="str">
        <f>IF(Table1[[#This Row],[Ledger 4]]="","",IF(Table1[[#This Row],[Effect 4]]="Dr.",-Table1[[#This Row],[Amount 4]],Table1[[#This Row],[Amount 4]]))</f>
        <v/>
      </c>
      <c r="CN272" t="str">
        <f>IF(Table1[[#This Row],[Ledger 5]]="","","No")</f>
        <v/>
      </c>
      <c r="CO272" t="str">
        <f>IF(Table1[[#This Row],[Ledger 5]]="","",IF(Table1[[#This Row],[Effect 5]]="Dr.","Yes","No"))</f>
        <v/>
      </c>
      <c r="CP272" t="str">
        <f>IF(Table1[[#This Row],[Ledger 5]]="","",Table1[[#This Row],[Ledger 5]])</f>
        <v/>
      </c>
      <c r="CQ272" t="str">
        <f>IF(Table1[[#This Row],[Ledger 5]]="","",IF(Table1[[#This Row],[Effect 5]]="Dr.",-Table1[[#This Row],[Amount 5]],Table1[[#This Row],[Amount 5]]))</f>
        <v/>
      </c>
      <c r="CT272" t="str">
        <f>IF(Table1[[#This Row],[Ledger 6]]="","","No")</f>
        <v/>
      </c>
      <c r="CU272" t="str">
        <f>IF(Table1[[#This Row],[Ledger 6]]="","",IF(Table1[[#This Row],[Effect 6]]="Dr.","Yes","No"))</f>
        <v/>
      </c>
      <c r="CV272" t="str">
        <f>IF(Table1[[#This Row],[Ledger 6]]="","",Table1[[#This Row],[Ledger 6]])</f>
        <v/>
      </c>
      <c r="CW272" t="str">
        <f>IF(Table1[[#This Row],[Ledger 6]]="","",IF(Table1[[#This Row],[Effect 6]]="Dr.",-Table1[[#This Row],[Amount 6]],Table1[[#This Row],[Amount 6]]))</f>
        <v/>
      </c>
      <c r="CZ272" t="str">
        <f>IF(Table1[[#This Row],[Ledger 7]]="","","No")</f>
        <v/>
      </c>
      <c r="DA272" t="str">
        <f>IF(Table1[[#This Row],[Ledger 7]]="","",IF(Table1[[#This Row],[Effect 7]]="Dr.","Yes","No"))</f>
        <v/>
      </c>
      <c r="DB272" t="str">
        <f>IF(Table1[[#This Row],[Ledger 7]]="","",Table1[[#This Row],[Ledger 7]])</f>
        <v/>
      </c>
      <c r="DC272" t="str">
        <f>IF(Table1[[#This Row],[Ledger 7]]="","",IF(Table1[[#This Row],[Effect 7]]="Dr.",-Table1[[#This Row],[Amount 7]],Table1[[#This Row],[Amount 7]]))</f>
        <v/>
      </c>
      <c r="DF272" t="str">
        <f>IF(Table1[[#This Row],[Ledger 8]]="","","No")</f>
        <v/>
      </c>
      <c r="DG272" t="str">
        <f>IF(Table1[[#This Row],[Ledger 8]]="","",IF(Table1[[#This Row],[Effect 8]]="Dr.","Yes","No"))</f>
        <v/>
      </c>
      <c r="DH272" t="str">
        <f>IF(Table1[[#This Row],[Ledger 8]]="","",Table1[[#This Row],[Ledger 8]])</f>
        <v/>
      </c>
      <c r="DI272" t="str">
        <f>IF(Table1[[#This Row],[Ledger 8]]="","",IF(Table1[[#This Row],[Effect 8]]="Dr.",-Table1[[#This Row],[Amount 8]],Table1[[#This Row],[Amount 8]]))</f>
        <v/>
      </c>
      <c r="DL272" t="str">
        <f>IF(Table1[[#This Row],[Ledger 9]]="","","No")</f>
        <v/>
      </c>
      <c r="DM272" t="str">
        <f>IF(Table1[[#This Row],[Ledger 9]]="","",IF(Table1[[#This Row],[Effect 9]]="Dr.","Yes","No"))</f>
        <v/>
      </c>
      <c r="DN272" t="str">
        <f>IF(Table1[[#This Row],[Ledger 9]]="","",Table1[[#This Row],[Ledger 9]])</f>
        <v/>
      </c>
      <c r="DO272" t="str">
        <f>IF(Table1[[#This Row],[Ledger 9]]="","",IF(Table1[[#This Row],[Effect 9]]="Dr.",-Table1[[#This Row],[Amount 9]],Table1[[#This Row],[Amount 9]]))</f>
        <v/>
      </c>
      <c r="DR272" t="str">
        <f>IF(Table1[[#This Row],[Ledger 10]]="","","No")</f>
        <v/>
      </c>
      <c r="DS272" t="str">
        <f>IF(Table1[[#This Row],[Ledger 10]]="","",IF(Table1[[#This Row],[Effect 10]]="Dr.","Yes","No"))</f>
        <v/>
      </c>
      <c r="DT272" t="str">
        <f>IF(Table1[[#This Row],[Ledger 10]]="","",Table1[[#This Row],[Ledger 10]])</f>
        <v/>
      </c>
      <c r="DU272" t="str">
        <f>IF(Table1[[#This Row],[Ledger 10]]="","",IF(Table1[[#This Row],[Effect 10]]="Dr.",-Table1[[#This Row],[Amount 10]],Table1[[#This Row],[Amount 10]]))</f>
        <v/>
      </c>
      <c r="DX272" t="str">
        <f>IF(Table1[[#This Row],[Ledger 11]]="","","No")</f>
        <v/>
      </c>
      <c r="DY272" t="str">
        <f>IF(Table1[[#This Row],[Ledger 11]]="","",IF(Table1[[#This Row],[Effect 11]]="Dr.","Yes","No"))</f>
        <v/>
      </c>
      <c r="DZ272" t="str">
        <f>IF(Table1[[#This Row],[Ledger 11]]="","",Table1[[#This Row],[Ledger 11]])</f>
        <v/>
      </c>
      <c r="EA272" t="str">
        <f>IF(Table1[[#This Row],[Ledger 11]]="","",IF(Table1[[#This Row],[Effect 11]]="Dr.",-Table1[[#This Row],[Amount 11]],Table1[[#This Row],[Amount 11]]))</f>
        <v/>
      </c>
      <c r="ED272" t="str">
        <f>IF(Table1[[#This Row],[Ledger 12]]="","","No")</f>
        <v/>
      </c>
      <c r="EE272" t="str">
        <f>IF(Table1[[#This Row],[Ledger 12]]="","",IF(Table1[[#This Row],[Effect 12]]="Dr.","Yes","No"))</f>
        <v/>
      </c>
      <c r="EF272" t="str">
        <f>IF(Table1[[#This Row],[Ledger 12]]="","",Table1[[#This Row],[Ledger 12]])</f>
        <v/>
      </c>
      <c r="EG272" t="str">
        <f>IF(Table1[[#This Row],[Ledger 12]]="","",IF(Table1[[#This Row],[Effect 12]]="Dr.",-Table1[[#This Row],[Amount 12]],Table1[[#This Row],[Amount 12]]))</f>
        <v/>
      </c>
      <c r="EJ272" t="str">
        <f>IF(Table1[[#This Row],[Ledger 13]]="","","No")</f>
        <v/>
      </c>
      <c r="EK272" t="str">
        <f>IF(Table1[[#This Row],[Ledger 13]]="","",IF(Table1[[#This Row],[Effect 13]]="Dr.","Yes","No"))</f>
        <v/>
      </c>
      <c r="EL272" t="str">
        <f>IF(Table1[[#This Row],[Ledger 13]]="","",Table1[[#This Row],[Ledger 13]])</f>
        <v/>
      </c>
      <c r="EM272" t="str">
        <f>IF(Table1[[#This Row],[Ledger 13]]="","",IF(Table1[[#This Row],[Effect 13]]="Dr.",-Table1[[#This Row],[Amount 13]],Table1[[#This Row],[Amount 13]]))</f>
        <v/>
      </c>
      <c r="EP272" t="str">
        <f>IF(Table1[[#This Row],[Ledger 14]]="","","No")</f>
        <v/>
      </c>
      <c r="EQ272" t="str">
        <f>IF(Table1[[#This Row],[Ledger 14]]="","",IF(Table1[[#This Row],[Effect 14]]="Dr.","Yes","No"))</f>
        <v/>
      </c>
      <c r="ER272" t="str">
        <f>IF(Table1[[#This Row],[Ledger 14]]="","",Table1[[#This Row],[Ledger 14]])</f>
        <v/>
      </c>
      <c r="ES272" t="str">
        <f>IF(Table1[[#This Row],[Ledger 14]]="","",IF(Table1[[#This Row],[Effect 14]]="Dr.",-Table1[[#This Row],[Amount 14]],Table1[[#This Row],[Amount 14]]))</f>
        <v/>
      </c>
      <c r="EV272" t="str">
        <f>IF(Table1[[#This Row],[Ledger 15]]="","","No")</f>
        <v/>
      </c>
      <c r="EW272" t="str">
        <f>IF(Table1[[#This Row],[Ledger 15]]="","",IF(Table1[[#This Row],[Effect 15]]="Dr.","Yes","No"))</f>
        <v/>
      </c>
      <c r="EX272" t="str">
        <f>IF(Table1[[#This Row],[Ledger 15]]="","",Table1[[#This Row],[Ledger 15]])</f>
        <v/>
      </c>
      <c r="EY272" t="str">
        <f>IF(Table1[[#This Row],[Ledger 15]]="","",IF(Table1[[#This Row],[Effect 15]]="Dr.",-Table1[[#This Row],[Amount 15]],Table1[[#This Row],[Amount 15]]))</f>
        <v/>
      </c>
      <c r="FD2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2">
        <f>IF(Table1[[#This Row],[Date]]="",0,IF(AND(Table1[[#This Row],[Date]]&gt;=$FE$2,Table1[[#This Row],[Date]]&lt;=$FE$3),0,1))</f>
        <v>0</v>
      </c>
      <c r="FF272">
        <f>IF(Table1[[#This Row],[Date]]="",0,IF(TYPE(VLOOKUP(Table1[[#This Row],[Voucher Type]],Table1[[#All],[Voucher Type Master]],1,FALSE))=16,1,0))</f>
        <v>0</v>
      </c>
      <c r="FG272">
        <f>IF(TYPE(IF(Table1[[#This Row],[Date]]="",0,IF(VLOOKUP(Table1[[#This Row],[Voucher Type]],$FY$5:$FZ$13,2,0)=Table1[[#This Row],[Effect 1]],0,1)))=16,1,0)</f>
        <v>0</v>
      </c>
      <c r="FH2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2">
        <f>IF(LEN(Table1[[#This Row],[Ledger 1]])&gt;0,IF(TYPE(VLOOKUP(Table1[[#This Row],[Ledger 1]],GZ:GZ,1,0))=16,1,0),0)</f>
        <v>0</v>
      </c>
      <c r="FJ272">
        <f>IF(LEN(Table1[[#This Row],[Ledger 2]])&gt;0,IF(TYPE(VLOOKUP(Table1[[#This Row],[Ledger 2]],GZ:GZ,1,0))=16,1,0),0)</f>
        <v>0</v>
      </c>
      <c r="FK272">
        <f>IF(LEN(Table1[[#This Row],[Ledger 3]])&gt;0,IF(TYPE(VLOOKUP(Table1[[#This Row],[Ledger 3]],GZ:GZ,1,0))=16,1,0),0)</f>
        <v>0</v>
      </c>
      <c r="FL272">
        <f>IF(LEN(Table1[[#This Row],[Ledger 4]])&gt;0,IF(TYPE(VLOOKUP(Table1[[#This Row],[Ledger 4]],GZ:GZ,1,0))=16,1,0),0)</f>
        <v>0</v>
      </c>
      <c r="FM272">
        <f>IF(LEN(Table1[[#This Row],[Ledger 5]])&gt;0,IF(TYPE(VLOOKUP(Table1[[#This Row],[Ledger 5]],GZ:GZ,1,0))=16,1,0),0)</f>
        <v>0</v>
      </c>
      <c r="FN272">
        <f>IF(LEN(Table1[[#This Row],[Ledger 6]])&gt;0,IF(TYPE(VLOOKUP(Table1[[#This Row],[Ledger 6]],$GZ:$GZ,1,0))=16,1,0),0)</f>
        <v>0</v>
      </c>
      <c r="FO272">
        <f>IF(LEN(Table1[[#This Row],[Ledger 7]])&gt;0,IF(TYPE(VLOOKUP(Table1[[#This Row],[Ledger 7]],$GZ:$GZ,1,0))=16,1,0),0)</f>
        <v>0</v>
      </c>
      <c r="FP272">
        <f>IF(LEN(Table1[[#This Row],[Ledger 8]])&gt;0,IF(TYPE(VLOOKUP(Table1[[#This Row],[Ledger 8]],$GZ:$GZ,1,0))=16,1,0),0)</f>
        <v>0</v>
      </c>
      <c r="FQ272">
        <f>IF(LEN(Table1[[#This Row],[Ledger 9]])&gt;0,IF(TYPE(VLOOKUP(Table1[[#This Row],[Ledger 9]],$GZ:$GZ,1,0))=16,1,0),0)</f>
        <v>0</v>
      </c>
      <c r="FR272">
        <f>IF(LEN(Table1[[#This Row],[Ledger 10]])&gt;0,IF(TYPE(VLOOKUP(Table1[[#This Row],[Ledger 10]],$GZ:$GZ,1,0))=16,1,0),0)</f>
        <v>0</v>
      </c>
      <c r="FS272">
        <f>IF(LEN(Table1[[#This Row],[Ledger 11]])&gt;0,IF(TYPE(VLOOKUP(Table1[[#This Row],[Ledger 11]],$GZ:$GZ,1,0))=16,1,0),0)</f>
        <v>0</v>
      </c>
      <c r="FT272">
        <f>IF(LEN(Table1[[#This Row],[Ledger 12]])&gt;0,IF(TYPE(VLOOKUP(Table1[[#This Row],[Ledger 12]],$GZ:$GZ,1,0))=16,1,0),0)</f>
        <v>0</v>
      </c>
      <c r="FU272">
        <f>IF(LEN(Table1[[#This Row],[Ledger 13]])&gt;0,IF(TYPE(VLOOKUP(Table1[[#This Row],[Ledger 13]],$GZ:$GZ,1,0))=16,1,0),0)</f>
        <v>0</v>
      </c>
      <c r="FV272">
        <f>IF(LEN(Table1[[#This Row],[Ledger 14]])&gt;0,IF(TYPE(VLOOKUP(Table1[[#This Row],[Ledger 14]],$GZ:$GZ,1,0))=16,1,0),0)</f>
        <v>0</v>
      </c>
      <c r="FW272">
        <f>IF(LEN(Table1[[#This Row],[Ledger 15]])&gt;0,IF(TYPE(VLOOKUP(Table1[[#This Row],[Ledger 15]],$GZ:$GZ,1,0))=16,1,0),0)</f>
        <v>0</v>
      </c>
    </row>
    <row r="273" spans="4:179" ht="33" customHeight="1" x14ac:dyDescent="0.45">
      <c r="D273" s="8">
        <f t="shared" si="13"/>
        <v>268</v>
      </c>
      <c r="E273" s="32"/>
      <c r="F273" s="34"/>
      <c r="G273" s="34"/>
      <c r="H273" s="34"/>
      <c r="I273" s="34"/>
      <c r="J273" s="38"/>
      <c r="K273" s="33"/>
      <c r="L273" s="36"/>
      <c r="M273" s="35"/>
      <c r="N273" s="34"/>
      <c r="O273" s="41"/>
      <c r="P273" s="35"/>
      <c r="Q273" s="34"/>
      <c r="R273" s="37"/>
      <c r="S273" s="35"/>
      <c r="T273" s="34"/>
      <c r="U273" s="37"/>
      <c r="V273" s="35"/>
      <c r="W273" s="34"/>
      <c r="X273" s="37"/>
      <c r="Y273" s="35"/>
      <c r="Z273" s="34"/>
      <c r="AA273" s="37"/>
      <c r="AB273" s="35"/>
      <c r="AC273" s="34"/>
      <c r="AD273" s="37"/>
      <c r="AE273" s="35"/>
      <c r="AF273" s="34"/>
      <c r="AG273" s="37"/>
      <c r="AH273" s="35"/>
      <c r="AI273" s="34"/>
      <c r="AJ273" s="37"/>
      <c r="AK273" s="35"/>
      <c r="AL273" s="34"/>
      <c r="AM273" s="37"/>
      <c r="AN273" s="35"/>
      <c r="AO273" s="34"/>
      <c r="AP273" s="37"/>
      <c r="AQ273" s="35"/>
      <c r="AR273" s="34"/>
      <c r="AS273" s="37"/>
      <c r="AT273" s="35"/>
      <c r="AU273" s="34"/>
      <c r="AV273" s="37"/>
      <c r="AW273" s="35"/>
      <c r="AX273" s="34"/>
      <c r="AY273" s="37"/>
      <c r="AZ273" s="35"/>
      <c r="BA273" s="34"/>
      <c r="BB273" s="37"/>
      <c r="BC2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3" s="7"/>
      <c r="BF273" t="str">
        <f>IF(Table1[[#This Row],[Date]]="","","&amp;lt;VOUCHER REMOTEID="&amp;""""&amp;$A$11&amp;$A$13&amp;ROW()&amp;""""&amp;" VCHTYPE="""&amp;F273&amp;""" ACTION="""&amp;"Create"&amp;"""&amp;gt;")</f>
        <v/>
      </c>
      <c r="BG273" t="str">
        <f>IF(Table1[[#This Row],[Date]]="","",TEXT(Table1[[#This Row],[Date]],"yyyymmdd"))</f>
        <v/>
      </c>
      <c r="BH273" t="str">
        <f>Table1[[#This Row],[Date2]]</f>
        <v/>
      </c>
      <c r="BI273" t="str">
        <f>IF(Table1[[#This Row],[Date]]="","",Table1[[#This Row],[Voucher Type]])</f>
        <v/>
      </c>
      <c r="BJ273" t="str">
        <f>IF(Table1[[#This Row],[Ref No / Invoice No]]="","",Table1[[#This Row],[Ref No / Invoice No]])</f>
        <v/>
      </c>
      <c r="BK273" t="str">
        <f>IF(Table1[[#This Row],[Voucher No]]="","",Table1[[#This Row],[Voucher No]])</f>
        <v/>
      </c>
      <c r="BL273" t="str">
        <f>IF(Table1[[#This Row],[Date]]="","",Table1[[#This Row],[Narration]])</f>
        <v/>
      </c>
      <c r="BM273" t="str">
        <f>IF(Table1[[#This Row],[Date]]="","",$A$11&amp;$A$13&amp;ROW())</f>
        <v/>
      </c>
      <c r="BN273" t="str">
        <f>IF(Table1[[#This Row],[Date]]="","",$A$13)</f>
        <v/>
      </c>
      <c r="BP273" t="str">
        <f>IF(Table1[[#This Row],[Ledger 1]]="","","No")</f>
        <v/>
      </c>
      <c r="BQ273" t="str">
        <f>IF(Table1[[#This Row],[Date]]="","",IF(Table1[[#This Row],[Effect 1]]="Dr.","Yes","No"))</f>
        <v/>
      </c>
      <c r="BR273" t="str">
        <f>IF(Table1[[#This Row],[Date]]="","",Table1[[#This Row],[Ledger 1]])</f>
        <v/>
      </c>
      <c r="BS273" t="str">
        <f>IF(Table1[[#This Row],[Date]]="","",IF(Table1[[#This Row],[Effect 1]]="Dr.",-Table1[[#This Row],[Amount 1]],Table1[[#This Row],[Amount 1]]))</f>
        <v/>
      </c>
      <c r="BV273" t="str">
        <f>IF(Table1[[#This Row],[Ledger 2]]="","","No")</f>
        <v/>
      </c>
      <c r="BW273" t="str">
        <f>IF(Table1[[#This Row],[Date]]="","",IF(Table1[[#This Row],[Effect 2]]="Dr.","Yes","No"))</f>
        <v/>
      </c>
      <c r="BX273" t="str">
        <f>IF(Table1[[#This Row],[Date]]="","",Table1[[#This Row],[Ledger 2]])</f>
        <v/>
      </c>
      <c r="BY273" t="str">
        <f>IF(Table1[[#This Row],[Date]]="","",IF(Table1[[#This Row],[Effect 2]]="Dr.",-Table1[[#This Row],[Amount 2]],Table1[[#This Row],[Amount 2]]))</f>
        <v/>
      </c>
      <c r="CB273" t="str">
        <f>IF(Table1[[#This Row],[Ledger 3]]="","","No")</f>
        <v/>
      </c>
      <c r="CC273" t="str">
        <f>IF(Table1[[#This Row],[Ledger 3]]="","",IF(Table1[[#This Row],[Effect 3]]="Dr.","Yes","No"))</f>
        <v/>
      </c>
      <c r="CD273" t="str">
        <f>IF(Table1[[#This Row],[Ledger 3]]="","",Table1[[#This Row],[Ledger 3]])</f>
        <v/>
      </c>
      <c r="CE273" t="str">
        <f>IF(Table1[[#This Row],[Ledger 3]]="","",IF(Table1[[#This Row],[Effect 3]]="Dr.",-Table1[[#This Row],[Amount 3]],Table1[[#This Row],[Amount 3]]))</f>
        <v/>
      </c>
      <c r="CH273" t="str">
        <f>IF(Table1[[#This Row],[Ledger 4]]="","","No")</f>
        <v/>
      </c>
      <c r="CI273" t="str">
        <f>IF(Table1[[#This Row],[Ledger 4]]="","",IF(Table1[[#This Row],[Effect 4]]="Dr.","Yes","No"))</f>
        <v/>
      </c>
      <c r="CJ273" t="str">
        <f>IF(Table1[[#This Row],[Ledger 4]]="","",Table1[[#This Row],[Ledger 4]])</f>
        <v/>
      </c>
      <c r="CK273" t="str">
        <f>IF(Table1[[#This Row],[Ledger 4]]="","",IF(Table1[[#This Row],[Effect 4]]="Dr.",-Table1[[#This Row],[Amount 4]],Table1[[#This Row],[Amount 4]]))</f>
        <v/>
      </c>
      <c r="CN273" t="str">
        <f>IF(Table1[[#This Row],[Ledger 5]]="","","No")</f>
        <v/>
      </c>
      <c r="CO273" t="str">
        <f>IF(Table1[[#This Row],[Ledger 5]]="","",IF(Table1[[#This Row],[Effect 5]]="Dr.","Yes","No"))</f>
        <v/>
      </c>
      <c r="CP273" t="str">
        <f>IF(Table1[[#This Row],[Ledger 5]]="","",Table1[[#This Row],[Ledger 5]])</f>
        <v/>
      </c>
      <c r="CQ273" t="str">
        <f>IF(Table1[[#This Row],[Ledger 5]]="","",IF(Table1[[#This Row],[Effect 5]]="Dr.",-Table1[[#This Row],[Amount 5]],Table1[[#This Row],[Amount 5]]))</f>
        <v/>
      </c>
      <c r="CT273" t="str">
        <f>IF(Table1[[#This Row],[Ledger 6]]="","","No")</f>
        <v/>
      </c>
      <c r="CU273" t="str">
        <f>IF(Table1[[#This Row],[Ledger 6]]="","",IF(Table1[[#This Row],[Effect 6]]="Dr.","Yes","No"))</f>
        <v/>
      </c>
      <c r="CV273" t="str">
        <f>IF(Table1[[#This Row],[Ledger 6]]="","",Table1[[#This Row],[Ledger 6]])</f>
        <v/>
      </c>
      <c r="CW273" t="str">
        <f>IF(Table1[[#This Row],[Ledger 6]]="","",IF(Table1[[#This Row],[Effect 6]]="Dr.",-Table1[[#This Row],[Amount 6]],Table1[[#This Row],[Amount 6]]))</f>
        <v/>
      </c>
      <c r="CZ273" t="str">
        <f>IF(Table1[[#This Row],[Ledger 7]]="","","No")</f>
        <v/>
      </c>
      <c r="DA273" t="str">
        <f>IF(Table1[[#This Row],[Ledger 7]]="","",IF(Table1[[#This Row],[Effect 7]]="Dr.","Yes","No"))</f>
        <v/>
      </c>
      <c r="DB273" t="str">
        <f>IF(Table1[[#This Row],[Ledger 7]]="","",Table1[[#This Row],[Ledger 7]])</f>
        <v/>
      </c>
      <c r="DC273" t="str">
        <f>IF(Table1[[#This Row],[Ledger 7]]="","",IF(Table1[[#This Row],[Effect 7]]="Dr.",-Table1[[#This Row],[Amount 7]],Table1[[#This Row],[Amount 7]]))</f>
        <v/>
      </c>
      <c r="DF273" t="str">
        <f>IF(Table1[[#This Row],[Ledger 8]]="","","No")</f>
        <v/>
      </c>
      <c r="DG273" t="str">
        <f>IF(Table1[[#This Row],[Ledger 8]]="","",IF(Table1[[#This Row],[Effect 8]]="Dr.","Yes","No"))</f>
        <v/>
      </c>
      <c r="DH273" t="str">
        <f>IF(Table1[[#This Row],[Ledger 8]]="","",Table1[[#This Row],[Ledger 8]])</f>
        <v/>
      </c>
      <c r="DI273" t="str">
        <f>IF(Table1[[#This Row],[Ledger 8]]="","",IF(Table1[[#This Row],[Effect 8]]="Dr.",-Table1[[#This Row],[Amount 8]],Table1[[#This Row],[Amount 8]]))</f>
        <v/>
      </c>
      <c r="DL273" t="str">
        <f>IF(Table1[[#This Row],[Ledger 9]]="","","No")</f>
        <v/>
      </c>
      <c r="DM273" t="str">
        <f>IF(Table1[[#This Row],[Ledger 9]]="","",IF(Table1[[#This Row],[Effect 9]]="Dr.","Yes","No"))</f>
        <v/>
      </c>
      <c r="DN273" t="str">
        <f>IF(Table1[[#This Row],[Ledger 9]]="","",Table1[[#This Row],[Ledger 9]])</f>
        <v/>
      </c>
      <c r="DO273" t="str">
        <f>IF(Table1[[#This Row],[Ledger 9]]="","",IF(Table1[[#This Row],[Effect 9]]="Dr.",-Table1[[#This Row],[Amount 9]],Table1[[#This Row],[Amount 9]]))</f>
        <v/>
      </c>
      <c r="DR273" t="str">
        <f>IF(Table1[[#This Row],[Ledger 10]]="","","No")</f>
        <v/>
      </c>
      <c r="DS273" t="str">
        <f>IF(Table1[[#This Row],[Ledger 10]]="","",IF(Table1[[#This Row],[Effect 10]]="Dr.","Yes","No"))</f>
        <v/>
      </c>
      <c r="DT273" t="str">
        <f>IF(Table1[[#This Row],[Ledger 10]]="","",Table1[[#This Row],[Ledger 10]])</f>
        <v/>
      </c>
      <c r="DU273" t="str">
        <f>IF(Table1[[#This Row],[Ledger 10]]="","",IF(Table1[[#This Row],[Effect 10]]="Dr.",-Table1[[#This Row],[Amount 10]],Table1[[#This Row],[Amount 10]]))</f>
        <v/>
      </c>
      <c r="DX273" t="str">
        <f>IF(Table1[[#This Row],[Ledger 11]]="","","No")</f>
        <v/>
      </c>
      <c r="DY273" t="str">
        <f>IF(Table1[[#This Row],[Ledger 11]]="","",IF(Table1[[#This Row],[Effect 11]]="Dr.","Yes","No"))</f>
        <v/>
      </c>
      <c r="DZ273" t="str">
        <f>IF(Table1[[#This Row],[Ledger 11]]="","",Table1[[#This Row],[Ledger 11]])</f>
        <v/>
      </c>
      <c r="EA273" t="str">
        <f>IF(Table1[[#This Row],[Ledger 11]]="","",IF(Table1[[#This Row],[Effect 11]]="Dr.",-Table1[[#This Row],[Amount 11]],Table1[[#This Row],[Amount 11]]))</f>
        <v/>
      </c>
      <c r="ED273" t="str">
        <f>IF(Table1[[#This Row],[Ledger 12]]="","","No")</f>
        <v/>
      </c>
      <c r="EE273" t="str">
        <f>IF(Table1[[#This Row],[Ledger 12]]="","",IF(Table1[[#This Row],[Effect 12]]="Dr.","Yes","No"))</f>
        <v/>
      </c>
      <c r="EF273" t="str">
        <f>IF(Table1[[#This Row],[Ledger 12]]="","",Table1[[#This Row],[Ledger 12]])</f>
        <v/>
      </c>
      <c r="EG273" t="str">
        <f>IF(Table1[[#This Row],[Ledger 12]]="","",IF(Table1[[#This Row],[Effect 12]]="Dr.",-Table1[[#This Row],[Amount 12]],Table1[[#This Row],[Amount 12]]))</f>
        <v/>
      </c>
      <c r="EJ273" t="str">
        <f>IF(Table1[[#This Row],[Ledger 13]]="","","No")</f>
        <v/>
      </c>
      <c r="EK273" t="str">
        <f>IF(Table1[[#This Row],[Ledger 13]]="","",IF(Table1[[#This Row],[Effect 13]]="Dr.","Yes","No"))</f>
        <v/>
      </c>
      <c r="EL273" t="str">
        <f>IF(Table1[[#This Row],[Ledger 13]]="","",Table1[[#This Row],[Ledger 13]])</f>
        <v/>
      </c>
      <c r="EM273" t="str">
        <f>IF(Table1[[#This Row],[Ledger 13]]="","",IF(Table1[[#This Row],[Effect 13]]="Dr.",-Table1[[#This Row],[Amount 13]],Table1[[#This Row],[Amount 13]]))</f>
        <v/>
      </c>
      <c r="EP273" t="str">
        <f>IF(Table1[[#This Row],[Ledger 14]]="","","No")</f>
        <v/>
      </c>
      <c r="EQ273" t="str">
        <f>IF(Table1[[#This Row],[Ledger 14]]="","",IF(Table1[[#This Row],[Effect 14]]="Dr.","Yes","No"))</f>
        <v/>
      </c>
      <c r="ER273" t="str">
        <f>IF(Table1[[#This Row],[Ledger 14]]="","",Table1[[#This Row],[Ledger 14]])</f>
        <v/>
      </c>
      <c r="ES273" t="str">
        <f>IF(Table1[[#This Row],[Ledger 14]]="","",IF(Table1[[#This Row],[Effect 14]]="Dr.",-Table1[[#This Row],[Amount 14]],Table1[[#This Row],[Amount 14]]))</f>
        <v/>
      </c>
      <c r="EV273" t="str">
        <f>IF(Table1[[#This Row],[Ledger 15]]="","","No")</f>
        <v/>
      </c>
      <c r="EW273" t="str">
        <f>IF(Table1[[#This Row],[Ledger 15]]="","",IF(Table1[[#This Row],[Effect 15]]="Dr.","Yes","No"))</f>
        <v/>
      </c>
      <c r="EX273" t="str">
        <f>IF(Table1[[#This Row],[Ledger 15]]="","",Table1[[#This Row],[Ledger 15]])</f>
        <v/>
      </c>
      <c r="EY273" t="str">
        <f>IF(Table1[[#This Row],[Ledger 15]]="","",IF(Table1[[#This Row],[Effect 15]]="Dr.",-Table1[[#This Row],[Amount 15]],Table1[[#This Row],[Amount 15]]))</f>
        <v/>
      </c>
      <c r="FD2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3">
        <f>IF(Table1[[#This Row],[Date]]="",0,IF(AND(Table1[[#This Row],[Date]]&gt;=$FE$2,Table1[[#This Row],[Date]]&lt;=$FE$3),0,1))</f>
        <v>0</v>
      </c>
      <c r="FF273">
        <f>IF(Table1[[#This Row],[Date]]="",0,IF(TYPE(VLOOKUP(Table1[[#This Row],[Voucher Type]],Table1[[#All],[Voucher Type Master]],1,FALSE))=16,1,0))</f>
        <v>0</v>
      </c>
      <c r="FG273">
        <f>IF(TYPE(IF(Table1[[#This Row],[Date]]="",0,IF(VLOOKUP(Table1[[#This Row],[Voucher Type]],$FY$5:$FZ$13,2,0)=Table1[[#This Row],[Effect 1]],0,1)))=16,1,0)</f>
        <v>0</v>
      </c>
      <c r="FH2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3">
        <f>IF(LEN(Table1[[#This Row],[Ledger 1]])&gt;0,IF(TYPE(VLOOKUP(Table1[[#This Row],[Ledger 1]],GZ:GZ,1,0))=16,1,0),0)</f>
        <v>0</v>
      </c>
      <c r="FJ273">
        <f>IF(LEN(Table1[[#This Row],[Ledger 2]])&gt;0,IF(TYPE(VLOOKUP(Table1[[#This Row],[Ledger 2]],GZ:GZ,1,0))=16,1,0),0)</f>
        <v>0</v>
      </c>
      <c r="FK273">
        <f>IF(LEN(Table1[[#This Row],[Ledger 3]])&gt;0,IF(TYPE(VLOOKUP(Table1[[#This Row],[Ledger 3]],GZ:GZ,1,0))=16,1,0),0)</f>
        <v>0</v>
      </c>
      <c r="FL273">
        <f>IF(LEN(Table1[[#This Row],[Ledger 4]])&gt;0,IF(TYPE(VLOOKUP(Table1[[#This Row],[Ledger 4]],GZ:GZ,1,0))=16,1,0),0)</f>
        <v>0</v>
      </c>
      <c r="FM273">
        <f>IF(LEN(Table1[[#This Row],[Ledger 5]])&gt;0,IF(TYPE(VLOOKUP(Table1[[#This Row],[Ledger 5]],GZ:GZ,1,0))=16,1,0),0)</f>
        <v>0</v>
      </c>
      <c r="FN273">
        <f>IF(LEN(Table1[[#This Row],[Ledger 6]])&gt;0,IF(TYPE(VLOOKUP(Table1[[#This Row],[Ledger 6]],$GZ:$GZ,1,0))=16,1,0),0)</f>
        <v>0</v>
      </c>
      <c r="FO273">
        <f>IF(LEN(Table1[[#This Row],[Ledger 7]])&gt;0,IF(TYPE(VLOOKUP(Table1[[#This Row],[Ledger 7]],$GZ:$GZ,1,0))=16,1,0),0)</f>
        <v>0</v>
      </c>
      <c r="FP273">
        <f>IF(LEN(Table1[[#This Row],[Ledger 8]])&gt;0,IF(TYPE(VLOOKUP(Table1[[#This Row],[Ledger 8]],$GZ:$GZ,1,0))=16,1,0),0)</f>
        <v>0</v>
      </c>
      <c r="FQ273">
        <f>IF(LEN(Table1[[#This Row],[Ledger 9]])&gt;0,IF(TYPE(VLOOKUP(Table1[[#This Row],[Ledger 9]],$GZ:$GZ,1,0))=16,1,0),0)</f>
        <v>0</v>
      </c>
      <c r="FR273">
        <f>IF(LEN(Table1[[#This Row],[Ledger 10]])&gt;0,IF(TYPE(VLOOKUP(Table1[[#This Row],[Ledger 10]],$GZ:$GZ,1,0))=16,1,0),0)</f>
        <v>0</v>
      </c>
      <c r="FS273">
        <f>IF(LEN(Table1[[#This Row],[Ledger 11]])&gt;0,IF(TYPE(VLOOKUP(Table1[[#This Row],[Ledger 11]],$GZ:$GZ,1,0))=16,1,0),0)</f>
        <v>0</v>
      </c>
      <c r="FT273">
        <f>IF(LEN(Table1[[#This Row],[Ledger 12]])&gt;0,IF(TYPE(VLOOKUP(Table1[[#This Row],[Ledger 12]],$GZ:$GZ,1,0))=16,1,0),0)</f>
        <v>0</v>
      </c>
      <c r="FU273">
        <f>IF(LEN(Table1[[#This Row],[Ledger 13]])&gt;0,IF(TYPE(VLOOKUP(Table1[[#This Row],[Ledger 13]],$GZ:$GZ,1,0))=16,1,0),0)</f>
        <v>0</v>
      </c>
      <c r="FV273">
        <f>IF(LEN(Table1[[#This Row],[Ledger 14]])&gt;0,IF(TYPE(VLOOKUP(Table1[[#This Row],[Ledger 14]],$GZ:$GZ,1,0))=16,1,0),0)</f>
        <v>0</v>
      </c>
      <c r="FW273">
        <f>IF(LEN(Table1[[#This Row],[Ledger 15]])&gt;0,IF(TYPE(VLOOKUP(Table1[[#This Row],[Ledger 15]],$GZ:$GZ,1,0))=16,1,0),0)</f>
        <v>0</v>
      </c>
    </row>
    <row r="274" spans="4:179" ht="33" customHeight="1" x14ac:dyDescent="0.45">
      <c r="D274" s="8">
        <f t="shared" si="13"/>
        <v>269</v>
      </c>
      <c r="E274" s="32"/>
      <c r="F274" s="34"/>
      <c r="G274" s="34"/>
      <c r="H274" s="34"/>
      <c r="I274" s="34"/>
      <c r="J274" s="38"/>
      <c r="K274" s="33"/>
      <c r="L274" s="36"/>
      <c r="M274" s="35"/>
      <c r="N274" s="34"/>
      <c r="O274" s="41"/>
      <c r="P274" s="35"/>
      <c r="Q274" s="34"/>
      <c r="R274" s="37"/>
      <c r="S274" s="35"/>
      <c r="T274" s="34"/>
      <c r="U274" s="37"/>
      <c r="V274" s="35"/>
      <c r="W274" s="34"/>
      <c r="X274" s="37"/>
      <c r="Y274" s="35"/>
      <c r="Z274" s="34"/>
      <c r="AA274" s="37"/>
      <c r="AB274" s="35"/>
      <c r="AC274" s="34"/>
      <c r="AD274" s="37"/>
      <c r="AE274" s="35"/>
      <c r="AF274" s="34"/>
      <c r="AG274" s="37"/>
      <c r="AH274" s="35"/>
      <c r="AI274" s="34"/>
      <c r="AJ274" s="37"/>
      <c r="AK274" s="35"/>
      <c r="AL274" s="34"/>
      <c r="AM274" s="37"/>
      <c r="AN274" s="35"/>
      <c r="AO274" s="34"/>
      <c r="AP274" s="37"/>
      <c r="AQ274" s="35"/>
      <c r="AR274" s="34"/>
      <c r="AS274" s="37"/>
      <c r="AT274" s="35"/>
      <c r="AU274" s="34"/>
      <c r="AV274" s="37"/>
      <c r="AW274" s="35"/>
      <c r="AX274" s="34"/>
      <c r="AY274" s="37"/>
      <c r="AZ274" s="35"/>
      <c r="BA274" s="34"/>
      <c r="BB274" s="37"/>
      <c r="BC2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4" s="7"/>
      <c r="BF274" t="str">
        <f>IF(Table1[[#This Row],[Date]]="","","&amp;lt;VOUCHER REMOTEID="&amp;""""&amp;$A$11&amp;$A$13&amp;ROW()&amp;""""&amp;" VCHTYPE="""&amp;F274&amp;""" ACTION="""&amp;"Create"&amp;"""&amp;gt;")</f>
        <v/>
      </c>
      <c r="BG274" t="str">
        <f>IF(Table1[[#This Row],[Date]]="","",TEXT(Table1[[#This Row],[Date]],"yyyymmdd"))</f>
        <v/>
      </c>
      <c r="BH274" t="str">
        <f>Table1[[#This Row],[Date2]]</f>
        <v/>
      </c>
      <c r="BI274" t="str">
        <f>IF(Table1[[#This Row],[Date]]="","",Table1[[#This Row],[Voucher Type]])</f>
        <v/>
      </c>
      <c r="BJ274" t="str">
        <f>IF(Table1[[#This Row],[Ref No / Invoice No]]="","",Table1[[#This Row],[Ref No / Invoice No]])</f>
        <v/>
      </c>
      <c r="BK274" t="str">
        <f>IF(Table1[[#This Row],[Voucher No]]="","",Table1[[#This Row],[Voucher No]])</f>
        <v/>
      </c>
      <c r="BL274" t="str">
        <f>IF(Table1[[#This Row],[Date]]="","",Table1[[#This Row],[Narration]])</f>
        <v/>
      </c>
      <c r="BM274" t="str">
        <f>IF(Table1[[#This Row],[Date]]="","",$A$11&amp;$A$13&amp;ROW())</f>
        <v/>
      </c>
      <c r="BN274" t="str">
        <f>IF(Table1[[#This Row],[Date]]="","",$A$13)</f>
        <v/>
      </c>
      <c r="BP274" t="str">
        <f>IF(Table1[[#This Row],[Ledger 1]]="","","No")</f>
        <v/>
      </c>
      <c r="BQ274" t="str">
        <f>IF(Table1[[#This Row],[Date]]="","",IF(Table1[[#This Row],[Effect 1]]="Dr.","Yes","No"))</f>
        <v/>
      </c>
      <c r="BR274" t="str">
        <f>IF(Table1[[#This Row],[Date]]="","",Table1[[#This Row],[Ledger 1]])</f>
        <v/>
      </c>
      <c r="BS274" t="str">
        <f>IF(Table1[[#This Row],[Date]]="","",IF(Table1[[#This Row],[Effect 1]]="Dr.",-Table1[[#This Row],[Amount 1]],Table1[[#This Row],[Amount 1]]))</f>
        <v/>
      </c>
      <c r="BV274" t="str">
        <f>IF(Table1[[#This Row],[Ledger 2]]="","","No")</f>
        <v/>
      </c>
      <c r="BW274" t="str">
        <f>IF(Table1[[#This Row],[Date]]="","",IF(Table1[[#This Row],[Effect 2]]="Dr.","Yes","No"))</f>
        <v/>
      </c>
      <c r="BX274" t="str">
        <f>IF(Table1[[#This Row],[Date]]="","",Table1[[#This Row],[Ledger 2]])</f>
        <v/>
      </c>
      <c r="BY274" t="str">
        <f>IF(Table1[[#This Row],[Date]]="","",IF(Table1[[#This Row],[Effect 2]]="Dr.",-Table1[[#This Row],[Amount 2]],Table1[[#This Row],[Amount 2]]))</f>
        <v/>
      </c>
      <c r="CB274" t="str">
        <f>IF(Table1[[#This Row],[Ledger 3]]="","","No")</f>
        <v/>
      </c>
      <c r="CC274" t="str">
        <f>IF(Table1[[#This Row],[Ledger 3]]="","",IF(Table1[[#This Row],[Effect 3]]="Dr.","Yes","No"))</f>
        <v/>
      </c>
      <c r="CD274" t="str">
        <f>IF(Table1[[#This Row],[Ledger 3]]="","",Table1[[#This Row],[Ledger 3]])</f>
        <v/>
      </c>
      <c r="CE274" t="str">
        <f>IF(Table1[[#This Row],[Ledger 3]]="","",IF(Table1[[#This Row],[Effect 3]]="Dr.",-Table1[[#This Row],[Amount 3]],Table1[[#This Row],[Amount 3]]))</f>
        <v/>
      </c>
      <c r="CH274" t="str">
        <f>IF(Table1[[#This Row],[Ledger 4]]="","","No")</f>
        <v/>
      </c>
      <c r="CI274" t="str">
        <f>IF(Table1[[#This Row],[Ledger 4]]="","",IF(Table1[[#This Row],[Effect 4]]="Dr.","Yes","No"))</f>
        <v/>
      </c>
      <c r="CJ274" t="str">
        <f>IF(Table1[[#This Row],[Ledger 4]]="","",Table1[[#This Row],[Ledger 4]])</f>
        <v/>
      </c>
      <c r="CK274" t="str">
        <f>IF(Table1[[#This Row],[Ledger 4]]="","",IF(Table1[[#This Row],[Effect 4]]="Dr.",-Table1[[#This Row],[Amount 4]],Table1[[#This Row],[Amount 4]]))</f>
        <v/>
      </c>
      <c r="CN274" t="str">
        <f>IF(Table1[[#This Row],[Ledger 5]]="","","No")</f>
        <v/>
      </c>
      <c r="CO274" t="str">
        <f>IF(Table1[[#This Row],[Ledger 5]]="","",IF(Table1[[#This Row],[Effect 5]]="Dr.","Yes","No"))</f>
        <v/>
      </c>
      <c r="CP274" t="str">
        <f>IF(Table1[[#This Row],[Ledger 5]]="","",Table1[[#This Row],[Ledger 5]])</f>
        <v/>
      </c>
      <c r="CQ274" t="str">
        <f>IF(Table1[[#This Row],[Ledger 5]]="","",IF(Table1[[#This Row],[Effect 5]]="Dr.",-Table1[[#This Row],[Amount 5]],Table1[[#This Row],[Amount 5]]))</f>
        <v/>
      </c>
      <c r="CT274" t="str">
        <f>IF(Table1[[#This Row],[Ledger 6]]="","","No")</f>
        <v/>
      </c>
      <c r="CU274" t="str">
        <f>IF(Table1[[#This Row],[Ledger 6]]="","",IF(Table1[[#This Row],[Effect 6]]="Dr.","Yes","No"))</f>
        <v/>
      </c>
      <c r="CV274" t="str">
        <f>IF(Table1[[#This Row],[Ledger 6]]="","",Table1[[#This Row],[Ledger 6]])</f>
        <v/>
      </c>
      <c r="CW274" t="str">
        <f>IF(Table1[[#This Row],[Ledger 6]]="","",IF(Table1[[#This Row],[Effect 6]]="Dr.",-Table1[[#This Row],[Amount 6]],Table1[[#This Row],[Amount 6]]))</f>
        <v/>
      </c>
      <c r="CZ274" t="str">
        <f>IF(Table1[[#This Row],[Ledger 7]]="","","No")</f>
        <v/>
      </c>
      <c r="DA274" t="str">
        <f>IF(Table1[[#This Row],[Ledger 7]]="","",IF(Table1[[#This Row],[Effect 7]]="Dr.","Yes","No"))</f>
        <v/>
      </c>
      <c r="DB274" t="str">
        <f>IF(Table1[[#This Row],[Ledger 7]]="","",Table1[[#This Row],[Ledger 7]])</f>
        <v/>
      </c>
      <c r="DC274" t="str">
        <f>IF(Table1[[#This Row],[Ledger 7]]="","",IF(Table1[[#This Row],[Effect 7]]="Dr.",-Table1[[#This Row],[Amount 7]],Table1[[#This Row],[Amount 7]]))</f>
        <v/>
      </c>
      <c r="DF274" t="str">
        <f>IF(Table1[[#This Row],[Ledger 8]]="","","No")</f>
        <v/>
      </c>
      <c r="DG274" t="str">
        <f>IF(Table1[[#This Row],[Ledger 8]]="","",IF(Table1[[#This Row],[Effect 8]]="Dr.","Yes","No"))</f>
        <v/>
      </c>
      <c r="DH274" t="str">
        <f>IF(Table1[[#This Row],[Ledger 8]]="","",Table1[[#This Row],[Ledger 8]])</f>
        <v/>
      </c>
      <c r="DI274" t="str">
        <f>IF(Table1[[#This Row],[Ledger 8]]="","",IF(Table1[[#This Row],[Effect 8]]="Dr.",-Table1[[#This Row],[Amount 8]],Table1[[#This Row],[Amount 8]]))</f>
        <v/>
      </c>
      <c r="DL274" t="str">
        <f>IF(Table1[[#This Row],[Ledger 9]]="","","No")</f>
        <v/>
      </c>
      <c r="DM274" t="str">
        <f>IF(Table1[[#This Row],[Ledger 9]]="","",IF(Table1[[#This Row],[Effect 9]]="Dr.","Yes","No"))</f>
        <v/>
      </c>
      <c r="DN274" t="str">
        <f>IF(Table1[[#This Row],[Ledger 9]]="","",Table1[[#This Row],[Ledger 9]])</f>
        <v/>
      </c>
      <c r="DO274" t="str">
        <f>IF(Table1[[#This Row],[Ledger 9]]="","",IF(Table1[[#This Row],[Effect 9]]="Dr.",-Table1[[#This Row],[Amount 9]],Table1[[#This Row],[Amount 9]]))</f>
        <v/>
      </c>
      <c r="DR274" t="str">
        <f>IF(Table1[[#This Row],[Ledger 10]]="","","No")</f>
        <v/>
      </c>
      <c r="DS274" t="str">
        <f>IF(Table1[[#This Row],[Ledger 10]]="","",IF(Table1[[#This Row],[Effect 10]]="Dr.","Yes","No"))</f>
        <v/>
      </c>
      <c r="DT274" t="str">
        <f>IF(Table1[[#This Row],[Ledger 10]]="","",Table1[[#This Row],[Ledger 10]])</f>
        <v/>
      </c>
      <c r="DU274" t="str">
        <f>IF(Table1[[#This Row],[Ledger 10]]="","",IF(Table1[[#This Row],[Effect 10]]="Dr.",-Table1[[#This Row],[Amount 10]],Table1[[#This Row],[Amount 10]]))</f>
        <v/>
      </c>
      <c r="DX274" t="str">
        <f>IF(Table1[[#This Row],[Ledger 11]]="","","No")</f>
        <v/>
      </c>
      <c r="DY274" t="str">
        <f>IF(Table1[[#This Row],[Ledger 11]]="","",IF(Table1[[#This Row],[Effect 11]]="Dr.","Yes","No"))</f>
        <v/>
      </c>
      <c r="DZ274" t="str">
        <f>IF(Table1[[#This Row],[Ledger 11]]="","",Table1[[#This Row],[Ledger 11]])</f>
        <v/>
      </c>
      <c r="EA274" t="str">
        <f>IF(Table1[[#This Row],[Ledger 11]]="","",IF(Table1[[#This Row],[Effect 11]]="Dr.",-Table1[[#This Row],[Amount 11]],Table1[[#This Row],[Amount 11]]))</f>
        <v/>
      </c>
      <c r="ED274" t="str">
        <f>IF(Table1[[#This Row],[Ledger 12]]="","","No")</f>
        <v/>
      </c>
      <c r="EE274" t="str">
        <f>IF(Table1[[#This Row],[Ledger 12]]="","",IF(Table1[[#This Row],[Effect 12]]="Dr.","Yes","No"))</f>
        <v/>
      </c>
      <c r="EF274" t="str">
        <f>IF(Table1[[#This Row],[Ledger 12]]="","",Table1[[#This Row],[Ledger 12]])</f>
        <v/>
      </c>
      <c r="EG274" t="str">
        <f>IF(Table1[[#This Row],[Ledger 12]]="","",IF(Table1[[#This Row],[Effect 12]]="Dr.",-Table1[[#This Row],[Amount 12]],Table1[[#This Row],[Amount 12]]))</f>
        <v/>
      </c>
      <c r="EJ274" t="str">
        <f>IF(Table1[[#This Row],[Ledger 13]]="","","No")</f>
        <v/>
      </c>
      <c r="EK274" t="str">
        <f>IF(Table1[[#This Row],[Ledger 13]]="","",IF(Table1[[#This Row],[Effect 13]]="Dr.","Yes","No"))</f>
        <v/>
      </c>
      <c r="EL274" t="str">
        <f>IF(Table1[[#This Row],[Ledger 13]]="","",Table1[[#This Row],[Ledger 13]])</f>
        <v/>
      </c>
      <c r="EM274" t="str">
        <f>IF(Table1[[#This Row],[Ledger 13]]="","",IF(Table1[[#This Row],[Effect 13]]="Dr.",-Table1[[#This Row],[Amount 13]],Table1[[#This Row],[Amount 13]]))</f>
        <v/>
      </c>
      <c r="EP274" t="str">
        <f>IF(Table1[[#This Row],[Ledger 14]]="","","No")</f>
        <v/>
      </c>
      <c r="EQ274" t="str">
        <f>IF(Table1[[#This Row],[Ledger 14]]="","",IF(Table1[[#This Row],[Effect 14]]="Dr.","Yes","No"))</f>
        <v/>
      </c>
      <c r="ER274" t="str">
        <f>IF(Table1[[#This Row],[Ledger 14]]="","",Table1[[#This Row],[Ledger 14]])</f>
        <v/>
      </c>
      <c r="ES274" t="str">
        <f>IF(Table1[[#This Row],[Ledger 14]]="","",IF(Table1[[#This Row],[Effect 14]]="Dr.",-Table1[[#This Row],[Amount 14]],Table1[[#This Row],[Amount 14]]))</f>
        <v/>
      </c>
      <c r="EV274" t="str">
        <f>IF(Table1[[#This Row],[Ledger 15]]="","","No")</f>
        <v/>
      </c>
      <c r="EW274" t="str">
        <f>IF(Table1[[#This Row],[Ledger 15]]="","",IF(Table1[[#This Row],[Effect 15]]="Dr.","Yes","No"))</f>
        <v/>
      </c>
      <c r="EX274" t="str">
        <f>IF(Table1[[#This Row],[Ledger 15]]="","",Table1[[#This Row],[Ledger 15]])</f>
        <v/>
      </c>
      <c r="EY274" t="str">
        <f>IF(Table1[[#This Row],[Ledger 15]]="","",IF(Table1[[#This Row],[Effect 15]]="Dr.",-Table1[[#This Row],[Amount 15]],Table1[[#This Row],[Amount 15]]))</f>
        <v/>
      </c>
      <c r="FD2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4">
        <f>IF(Table1[[#This Row],[Date]]="",0,IF(AND(Table1[[#This Row],[Date]]&gt;=$FE$2,Table1[[#This Row],[Date]]&lt;=$FE$3),0,1))</f>
        <v>0</v>
      </c>
      <c r="FF274">
        <f>IF(Table1[[#This Row],[Date]]="",0,IF(TYPE(VLOOKUP(Table1[[#This Row],[Voucher Type]],Table1[[#All],[Voucher Type Master]],1,FALSE))=16,1,0))</f>
        <v>0</v>
      </c>
      <c r="FG274">
        <f>IF(TYPE(IF(Table1[[#This Row],[Date]]="",0,IF(VLOOKUP(Table1[[#This Row],[Voucher Type]],$FY$5:$FZ$13,2,0)=Table1[[#This Row],[Effect 1]],0,1)))=16,1,0)</f>
        <v>0</v>
      </c>
      <c r="FH2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4">
        <f>IF(LEN(Table1[[#This Row],[Ledger 1]])&gt;0,IF(TYPE(VLOOKUP(Table1[[#This Row],[Ledger 1]],GZ:GZ,1,0))=16,1,0),0)</f>
        <v>0</v>
      </c>
      <c r="FJ274">
        <f>IF(LEN(Table1[[#This Row],[Ledger 2]])&gt;0,IF(TYPE(VLOOKUP(Table1[[#This Row],[Ledger 2]],GZ:GZ,1,0))=16,1,0),0)</f>
        <v>0</v>
      </c>
      <c r="FK274">
        <f>IF(LEN(Table1[[#This Row],[Ledger 3]])&gt;0,IF(TYPE(VLOOKUP(Table1[[#This Row],[Ledger 3]],GZ:GZ,1,0))=16,1,0),0)</f>
        <v>0</v>
      </c>
      <c r="FL274">
        <f>IF(LEN(Table1[[#This Row],[Ledger 4]])&gt;0,IF(TYPE(VLOOKUP(Table1[[#This Row],[Ledger 4]],GZ:GZ,1,0))=16,1,0),0)</f>
        <v>0</v>
      </c>
      <c r="FM274">
        <f>IF(LEN(Table1[[#This Row],[Ledger 5]])&gt;0,IF(TYPE(VLOOKUP(Table1[[#This Row],[Ledger 5]],GZ:GZ,1,0))=16,1,0),0)</f>
        <v>0</v>
      </c>
      <c r="FN274">
        <f>IF(LEN(Table1[[#This Row],[Ledger 6]])&gt;0,IF(TYPE(VLOOKUP(Table1[[#This Row],[Ledger 6]],$GZ:$GZ,1,0))=16,1,0),0)</f>
        <v>0</v>
      </c>
      <c r="FO274">
        <f>IF(LEN(Table1[[#This Row],[Ledger 7]])&gt;0,IF(TYPE(VLOOKUP(Table1[[#This Row],[Ledger 7]],$GZ:$GZ,1,0))=16,1,0),0)</f>
        <v>0</v>
      </c>
      <c r="FP274">
        <f>IF(LEN(Table1[[#This Row],[Ledger 8]])&gt;0,IF(TYPE(VLOOKUP(Table1[[#This Row],[Ledger 8]],$GZ:$GZ,1,0))=16,1,0),0)</f>
        <v>0</v>
      </c>
      <c r="FQ274">
        <f>IF(LEN(Table1[[#This Row],[Ledger 9]])&gt;0,IF(TYPE(VLOOKUP(Table1[[#This Row],[Ledger 9]],$GZ:$GZ,1,0))=16,1,0),0)</f>
        <v>0</v>
      </c>
      <c r="FR274">
        <f>IF(LEN(Table1[[#This Row],[Ledger 10]])&gt;0,IF(TYPE(VLOOKUP(Table1[[#This Row],[Ledger 10]],$GZ:$GZ,1,0))=16,1,0),0)</f>
        <v>0</v>
      </c>
      <c r="FS274">
        <f>IF(LEN(Table1[[#This Row],[Ledger 11]])&gt;0,IF(TYPE(VLOOKUP(Table1[[#This Row],[Ledger 11]],$GZ:$GZ,1,0))=16,1,0),0)</f>
        <v>0</v>
      </c>
      <c r="FT274">
        <f>IF(LEN(Table1[[#This Row],[Ledger 12]])&gt;0,IF(TYPE(VLOOKUP(Table1[[#This Row],[Ledger 12]],$GZ:$GZ,1,0))=16,1,0),0)</f>
        <v>0</v>
      </c>
      <c r="FU274">
        <f>IF(LEN(Table1[[#This Row],[Ledger 13]])&gt;0,IF(TYPE(VLOOKUP(Table1[[#This Row],[Ledger 13]],$GZ:$GZ,1,0))=16,1,0),0)</f>
        <v>0</v>
      </c>
      <c r="FV274">
        <f>IF(LEN(Table1[[#This Row],[Ledger 14]])&gt;0,IF(TYPE(VLOOKUP(Table1[[#This Row],[Ledger 14]],$GZ:$GZ,1,0))=16,1,0),0)</f>
        <v>0</v>
      </c>
      <c r="FW274">
        <f>IF(LEN(Table1[[#This Row],[Ledger 15]])&gt;0,IF(TYPE(VLOOKUP(Table1[[#This Row],[Ledger 15]],$GZ:$GZ,1,0))=16,1,0),0)</f>
        <v>0</v>
      </c>
    </row>
    <row r="275" spans="4:179" ht="33" customHeight="1" x14ac:dyDescent="0.45">
      <c r="D275" s="8">
        <f t="shared" si="13"/>
        <v>270</v>
      </c>
      <c r="E275" s="32"/>
      <c r="F275" s="34"/>
      <c r="G275" s="34"/>
      <c r="H275" s="34"/>
      <c r="I275" s="34"/>
      <c r="J275" s="38"/>
      <c r="K275" s="33"/>
      <c r="L275" s="36"/>
      <c r="M275" s="35"/>
      <c r="N275" s="34"/>
      <c r="O275" s="41"/>
      <c r="P275" s="35"/>
      <c r="Q275" s="34"/>
      <c r="R275" s="37"/>
      <c r="S275" s="35"/>
      <c r="T275" s="34"/>
      <c r="U275" s="37"/>
      <c r="V275" s="35"/>
      <c r="W275" s="34"/>
      <c r="X275" s="37"/>
      <c r="Y275" s="35"/>
      <c r="Z275" s="34"/>
      <c r="AA275" s="37"/>
      <c r="AB275" s="35"/>
      <c r="AC275" s="34"/>
      <c r="AD275" s="37"/>
      <c r="AE275" s="35"/>
      <c r="AF275" s="34"/>
      <c r="AG275" s="37"/>
      <c r="AH275" s="35"/>
      <c r="AI275" s="34"/>
      <c r="AJ275" s="37"/>
      <c r="AK275" s="35"/>
      <c r="AL275" s="34"/>
      <c r="AM275" s="37"/>
      <c r="AN275" s="35"/>
      <c r="AO275" s="34"/>
      <c r="AP275" s="37"/>
      <c r="AQ275" s="35"/>
      <c r="AR275" s="34"/>
      <c r="AS275" s="37"/>
      <c r="AT275" s="35"/>
      <c r="AU275" s="34"/>
      <c r="AV275" s="37"/>
      <c r="AW275" s="35"/>
      <c r="AX275" s="34"/>
      <c r="AY275" s="37"/>
      <c r="AZ275" s="35"/>
      <c r="BA275" s="34"/>
      <c r="BB275" s="37"/>
      <c r="BC2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5" s="7"/>
      <c r="BF275" t="str">
        <f>IF(Table1[[#This Row],[Date]]="","","&amp;lt;VOUCHER REMOTEID="&amp;""""&amp;$A$11&amp;$A$13&amp;ROW()&amp;""""&amp;" VCHTYPE="""&amp;F275&amp;""" ACTION="""&amp;"Create"&amp;"""&amp;gt;")</f>
        <v/>
      </c>
      <c r="BG275" t="str">
        <f>IF(Table1[[#This Row],[Date]]="","",TEXT(Table1[[#This Row],[Date]],"yyyymmdd"))</f>
        <v/>
      </c>
      <c r="BH275" t="str">
        <f>Table1[[#This Row],[Date2]]</f>
        <v/>
      </c>
      <c r="BI275" t="str">
        <f>IF(Table1[[#This Row],[Date]]="","",Table1[[#This Row],[Voucher Type]])</f>
        <v/>
      </c>
      <c r="BJ275" t="str">
        <f>IF(Table1[[#This Row],[Ref No / Invoice No]]="","",Table1[[#This Row],[Ref No / Invoice No]])</f>
        <v/>
      </c>
      <c r="BK275" t="str">
        <f>IF(Table1[[#This Row],[Voucher No]]="","",Table1[[#This Row],[Voucher No]])</f>
        <v/>
      </c>
      <c r="BL275" t="str">
        <f>IF(Table1[[#This Row],[Date]]="","",Table1[[#This Row],[Narration]])</f>
        <v/>
      </c>
      <c r="BM275" t="str">
        <f>IF(Table1[[#This Row],[Date]]="","",$A$11&amp;$A$13&amp;ROW())</f>
        <v/>
      </c>
      <c r="BN275" t="str">
        <f>IF(Table1[[#This Row],[Date]]="","",$A$13)</f>
        <v/>
      </c>
      <c r="BP275" t="str">
        <f>IF(Table1[[#This Row],[Ledger 1]]="","","No")</f>
        <v/>
      </c>
      <c r="BQ275" t="str">
        <f>IF(Table1[[#This Row],[Date]]="","",IF(Table1[[#This Row],[Effect 1]]="Dr.","Yes","No"))</f>
        <v/>
      </c>
      <c r="BR275" t="str">
        <f>IF(Table1[[#This Row],[Date]]="","",Table1[[#This Row],[Ledger 1]])</f>
        <v/>
      </c>
      <c r="BS275" t="str">
        <f>IF(Table1[[#This Row],[Date]]="","",IF(Table1[[#This Row],[Effect 1]]="Dr.",-Table1[[#This Row],[Amount 1]],Table1[[#This Row],[Amount 1]]))</f>
        <v/>
      </c>
      <c r="BV275" t="str">
        <f>IF(Table1[[#This Row],[Ledger 2]]="","","No")</f>
        <v/>
      </c>
      <c r="BW275" t="str">
        <f>IF(Table1[[#This Row],[Date]]="","",IF(Table1[[#This Row],[Effect 2]]="Dr.","Yes","No"))</f>
        <v/>
      </c>
      <c r="BX275" t="str">
        <f>IF(Table1[[#This Row],[Date]]="","",Table1[[#This Row],[Ledger 2]])</f>
        <v/>
      </c>
      <c r="BY275" t="str">
        <f>IF(Table1[[#This Row],[Date]]="","",IF(Table1[[#This Row],[Effect 2]]="Dr.",-Table1[[#This Row],[Amount 2]],Table1[[#This Row],[Amount 2]]))</f>
        <v/>
      </c>
      <c r="CB275" t="str">
        <f>IF(Table1[[#This Row],[Ledger 3]]="","","No")</f>
        <v/>
      </c>
      <c r="CC275" t="str">
        <f>IF(Table1[[#This Row],[Ledger 3]]="","",IF(Table1[[#This Row],[Effect 3]]="Dr.","Yes","No"))</f>
        <v/>
      </c>
      <c r="CD275" t="str">
        <f>IF(Table1[[#This Row],[Ledger 3]]="","",Table1[[#This Row],[Ledger 3]])</f>
        <v/>
      </c>
      <c r="CE275" t="str">
        <f>IF(Table1[[#This Row],[Ledger 3]]="","",IF(Table1[[#This Row],[Effect 3]]="Dr.",-Table1[[#This Row],[Amount 3]],Table1[[#This Row],[Amount 3]]))</f>
        <v/>
      </c>
      <c r="CH275" t="str">
        <f>IF(Table1[[#This Row],[Ledger 4]]="","","No")</f>
        <v/>
      </c>
      <c r="CI275" t="str">
        <f>IF(Table1[[#This Row],[Ledger 4]]="","",IF(Table1[[#This Row],[Effect 4]]="Dr.","Yes","No"))</f>
        <v/>
      </c>
      <c r="CJ275" t="str">
        <f>IF(Table1[[#This Row],[Ledger 4]]="","",Table1[[#This Row],[Ledger 4]])</f>
        <v/>
      </c>
      <c r="CK275" t="str">
        <f>IF(Table1[[#This Row],[Ledger 4]]="","",IF(Table1[[#This Row],[Effect 4]]="Dr.",-Table1[[#This Row],[Amount 4]],Table1[[#This Row],[Amount 4]]))</f>
        <v/>
      </c>
      <c r="CN275" t="str">
        <f>IF(Table1[[#This Row],[Ledger 5]]="","","No")</f>
        <v/>
      </c>
      <c r="CO275" t="str">
        <f>IF(Table1[[#This Row],[Ledger 5]]="","",IF(Table1[[#This Row],[Effect 5]]="Dr.","Yes","No"))</f>
        <v/>
      </c>
      <c r="CP275" t="str">
        <f>IF(Table1[[#This Row],[Ledger 5]]="","",Table1[[#This Row],[Ledger 5]])</f>
        <v/>
      </c>
      <c r="CQ275" t="str">
        <f>IF(Table1[[#This Row],[Ledger 5]]="","",IF(Table1[[#This Row],[Effect 5]]="Dr.",-Table1[[#This Row],[Amount 5]],Table1[[#This Row],[Amount 5]]))</f>
        <v/>
      </c>
      <c r="CT275" t="str">
        <f>IF(Table1[[#This Row],[Ledger 6]]="","","No")</f>
        <v/>
      </c>
      <c r="CU275" t="str">
        <f>IF(Table1[[#This Row],[Ledger 6]]="","",IF(Table1[[#This Row],[Effect 6]]="Dr.","Yes","No"))</f>
        <v/>
      </c>
      <c r="CV275" t="str">
        <f>IF(Table1[[#This Row],[Ledger 6]]="","",Table1[[#This Row],[Ledger 6]])</f>
        <v/>
      </c>
      <c r="CW275" t="str">
        <f>IF(Table1[[#This Row],[Ledger 6]]="","",IF(Table1[[#This Row],[Effect 6]]="Dr.",-Table1[[#This Row],[Amount 6]],Table1[[#This Row],[Amount 6]]))</f>
        <v/>
      </c>
      <c r="CZ275" t="str">
        <f>IF(Table1[[#This Row],[Ledger 7]]="","","No")</f>
        <v/>
      </c>
      <c r="DA275" t="str">
        <f>IF(Table1[[#This Row],[Ledger 7]]="","",IF(Table1[[#This Row],[Effect 7]]="Dr.","Yes","No"))</f>
        <v/>
      </c>
      <c r="DB275" t="str">
        <f>IF(Table1[[#This Row],[Ledger 7]]="","",Table1[[#This Row],[Ledger 7]])</f>
        <v/>
      </c>
      <c r="DC275" t="str">
        <f>IF(Table1[[#This Row],[Ledger 7]]="","",IF(Table1[[#This Row],[Effect 7]]="Dr.",-Table1[[#This Row],[Amount 7]],Table1[[#This Row],[Amount 7]]))</f>
        <v/>
      </c>
      <c r="DF275" t="str">
        <f>IF(Table1[[#This Row],[Ledger 8]]="","","No")</f>
        <v/>
      </c>
      <c r="DG275" t="str">
        <f>IF(Table1[[#This Row],[Ledger 8]]="","",IF(Table1[[#This Row],[Effect 8]]="Dr.","Yes","No"))</f>
        <v/>
      </c>
      <c r="DH275" t="str">
        <f>IF(Table1[[#This Row],[Ledger 8]]="","",Table1[[#This Row],[Ledger 8]])</f>
        <v/>
      </c>
      <c r="DI275" t="str">
        <f>IF(Table1[[#This Row],[Ledger 8]]="","",IF(Table1[[#This Row],[Effect 8]]="Dr.",-Table1[[#This Row],[Amount 8]],Table1[[#This Row],[Amount 8]]))</f>
        <v/>
      </c>
      <c r="DL275" t="str">
        <f>IF(Table1[[#This Row],[Ledger 9]]="","","No")</f>
        <v/>
      </c>
      <c r="DM275" t="str">
        <f>IF(Table1[[#This Row],[Ledger 9]]="","",IF(Table1[[#This Row],[Effect 9]]="Dr.","Yes","No"))</f>
        <v/>
      </c>
      <c r="DN275" t="str">
        <f>IF(Table1[[#This Row],[Ledger 9]]="","",Table1[[#This Row],[Ledger 9]])</f>
        <v/>
      </c>
      <c r="DO275" t="str">
        <f>IF(Table1[[#This Row],[Ledger 9]]="","",IF(Table1[[#This Row],[Effect 9]]="Dr.",-Table1[[#This Row],[Amount 9]],Table1[[#This Row],[Amount 9]]))</f>
        <v/>
      </c>
      <c r="DR275" t="str">
        <f>IF(Table1[[#This Row],[Ledger 10]]="","","No")</f>
        <v/>
      </c>
      <c r="DS275" t="str">
        <f>IF(Table1[[#This Row],[Ledger 10]]="","",IF(Table1[[#This Row],[Effect 10]]="Dr.","Yes","No"))</f>
        <v/>
      </c>
      <c r="DT275" t="str">
        <f>IF(Table1[[#This Row],[Ledger 10]]="","",Table1[[#This Row],[Ledger 10]])</f>
        <v/>
      </c>
      <c r="DU275" t="str">
        <f>IF(Table1[[#This Row],[Ledger 10]]="","",IF(Table1[[#This Row],[Effect 10]]="Dr.",-Table1[[#This Row],[Amount 10]],Table1[[#This Row],[Amount 10]]))</f>
        <v/>
      </c>
      <c r="DX275" t="str">
        <f>IF(Table1[[#This Row],[Ledger 11]]="","","No")</f>
        <v/>
      </c>
      <c r="DY275" t="str">
        <f>IF(Table1[[#This Row],[Ledger 11]]="","",IF(Table1[[#This Row],[Effect 11]]="Dr.","Yes","No"))</f>
        <v/>
      </c>
      <c r="DZ275" t="str">
        <f>IF(Table1[[#This Row],[Ledger 11]]="","",Table1[[#This Row],[Ledger 11]])</f>
        <v/>
      </c>
      <c r="EA275" t="str">
        <f>IF(Table1[[#This Row],[Ledger 11]]="","",IF(Table1[[#This Row],[Effect 11]]="Dr.",-Table1[[#This Row],[Amount 11]],Table1[[#This Row],[Amount 11]]))</f>
        <v/>
      </c>
      <c r="ED275" t="str">
        <f>IF(Table1[[#This Row],[Ledger 12]]="","","No")</f>
        <v/>
      </c>
      <c r="EE275" t="str">
        <f>IF(Table1[[#This Row],[Ledger 12]]="","",IF(Table1[[#This Row],[Effect 12]]="Dr.","Yes","No"))</f>
        <v/>
      </c>
      <c r="EF275" t="str">
        <f>IF(Table1[[#This Row],[Ledger 12]]="","",Table1[[#This Row],[Ledger 12]])</f>
        <v/>
      </c>
      <c r="EG275" t="str">
        <f>IF(Table1[[#This Row],[Ledger 12]]="","",IF(Table1[[#This Row],[Effect 12]]="Dr.",-Table1[[#This Row],[Amount 12]],Table1[[#This Row],[Amount 12]]))</f>
        <v/>
      </c>
      <c r="EJ275" t="str">
        <f>IF(Table1[[#This Row],[Ledger 13]]="","","No")</f>
        <v/>
      </c>
      <c r="EK275" t="str">
        <f>IF(Table1[[#This Row],[Ledger 13]]="","",IF(Table1[[#This Row],[Effect 13]]="Dr.","Yes","No"))</f>
        <v/>
      </c>
      <c r="EL275" t="str">
        <f>IF(Table1[[#This Row],[Ledger 13]]="","",Table1[[#This Row],[Ledger 13]])</f>
        <v/>
      </c>
      <c r="EM275" t="str">
        <f>IF(Table1[[#This Row],[Ledger 13]]="","",IF(Table1[[#This Row],[Effect 13]]="Dr.",-Table1[[#This Row],[Amount 13]],Table1[[#This Row],[Amount 13]]))</f>
        <v/>
      </c>
      <c r="EP275" t="str">
        <f>IF(Table1[[#This Row],[Ledger 14]]="","","No")</f>
        <v/>
      </c>
      <c r="EQ275" t="str">
        <f>IF(Table1[[#This Row],[Ledger 14]]="","",IF(Table1[[#This Row],[Effect 14]]="Dr.","Yes","No"))</f>
        <v/>
      </c>
      <c r="ER275" t="str">
        <f>IF(Table1[[#This Row],[Ledger 14]]="","",Table1[[#This Row],[Ledger 14]])</f>
        <v/>
      </c>
      <c r="ES275" t="str">
        <f>IF(Table1[[#This Row],[Ledger 14]]="","",IF(Table1[[#This Row],[Effect 14]]="Dr.",-Table1[[#This Row],[Amount 14]],Table1[[#This Row],[Amount 14]]))</f>
        <v/>
      </c>
      <c r="EV275" t="str">
        <f>IF(Table1[[#This Row],[Ledger 15]]="","","No")</f>
        <v/>
      </c>
      <c r="EW275" t="str">
        <f>IF(Table1[[#This Row],[Ledger 15]]="","",IF(Table1[[#This Row],[Effect 15]]="Dr.","Yes","No"))</f>
        <v/>
      </c>
      <c r="EX275" t="str">
        <f>IF(Table1[[#This Row],[Ledger 15]]="","",Table1[[#This Row],[Ledger 15]])</f>
        <v/>
      </c>
      <c r="EY275" t="str">
        <f>IF(Table1[[#This Row],[Ledger 15]]="","",IF(Table1[[#This Row],[Effect 15]]="Dr.",-Table1[[#This Row],[Amount 15]],Table1[[#This Row],[Amount 15]]))</f>
        <v/>
      </c>
      <c r="FD2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5">
        <f>IF(Table1[[#This Row],[Date]]="",0,IF(AND(Table1[[#This Row],[Date]]&gt;=$FE$2,Table1[[#This Row],[Date]]&lt;=$FE$3),0,1))</f>
        <v>0</v>
      </c>
      <c r="FF275">
        <f>IF(Table1[[#This Row],[Date]]="",0,IF(TYPE(VLOOKUP(Table1[[#This Row],[Voucher Type]],Table1[[#All],[Voucher Type Master]],1,FALSE))=16,1,0))</f>
        <v>0</v>
      </c>
      <c r="FG275">
        <f>IF(TYPE(IF(Table1[[#This Row],[Date]]="",0,IF(VLOOKUP(Table1[[#This Row],[Voucher Type]],$FY$5:$FZ$13,2,0)=Table1[[#This Row],[Effect 1]],0,1)))=16,1,0)</f>
        <v>0</v>
      </c>
      <c r="FH2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5">
        <f>IF(LEN(Table1[[#This Row],[Ledger 1]])&gt;0,IF(TYPE(VLOOKUP(Table1[[#This Row],[Ledger 1]],GZ:GZ,1,0))=16,1,0),0)</f>
        <v>0</v>
      </c>
      <c r="FJ275">
        <f>IF(LEN(Table1[[#This Row],[Ledger 2]])&gt;0,IF(TYPE(VLOOKUP(Table1[[#This Row],[Ledger 2]],GZ:GZ,1,0))=16,1,0),0)</f>
        <v>0</v>
      </c>
      <c r="FK275">
        <f>IF(LEN(Table1[[#This Row],[Ledger 3]])&gt;0,IF(TYPE(VLOOKUP(Table1[[#This Row],[Ledger 3]],GZ:GZ,1,0))=16,1,0),0)</f>
        <v>0</v>
      </c>
      <c r="FL275">
        <f>IF(LEN(Table1[[#This Row],[Ledger 4]])&gt;0,IF(TYPE(VLOOKUP(Table1[[#This Row],[Ledger 4]],GZ:GZ,1,0))=16,1,0),0)</f>
        <v>0</v>
      </c>
      <c r="FM275">
        <f>IF(LEN(Table1[[#This Row],[Ledger 5]])&gt;0,IF(TYPE(VLOOKUP(Table1[[#This Row],[Ledger 5]],GZ:GZ,1,0))=16,1,0),0)</f>
        <v>0</v>
      </c>
      <c r="FN275">
        <f>IF(LEN(Table1[[#This Row],[Ledger 6]])&gt;0,IF(TYPE(VLOOKUP(Table1[[#This Row],[Ledger 6]],$GZ:$GZ,1,0))=16,1,0),0)</f>
        <v>0</v>
      </c>
      <c r="FO275">
        <f>IF(LEN(Table1[[#This Row],[Ledger 7]])&gt;0,IF(TYPE(VLOOKUP(Table1[[#This Row],[Ledger 7]],$GZ:$GZ,1,0))=16,1,0),0)</f>
        <v>0</v>
      </c>
      <c r="FP275">
        <f>IF(LEN(Table1[[#This Row],[Ledger 8]])&gt;0,IF(TYPE(VLOOKUP(Table1[[#This Row],[Ledger 8]],$GZ:$GZ,1,0))=16,1,0),0)</f>
        <v>0</v>
      </c>
      <c r="FQ275">
        <f>IF(LEN(Table1[[#This Row],[Ledger 9]])&gt;0,IF(TYPE(VLOOKUP(Table1[[#This Row],[Ledger 9]],$GZ:$GZ,1,0))=16,1,0),0)</f>
        <v>0</v>
      </c>
      <c r="FR275">
        <f>IF(LEN(Table1[[#This Row],[Ledger 10]])&gt;0,IF(TYPE(VLOOKUP(Table1[[#This Row],[Ledger 10]],$GZ:$GZ,1,0))=16,1,0),0)</f>
        <v>0</v>
      </c>
      <c r="FS275">
        <f>IF(LEN(Table1[[#This Row],[Ledger 11]])&gt;0,IF(TYPE(VLOOKUP(Table1[[#This Row],[Ledger 11]],$GZ:$GZ,1,0))=16,1,0),0)</f>
        <v>0</v>
      </c>
      <c r="FT275">
        <f>IF(LEN(Table1[[#This Row],[Ledger 12]])&gt;0,IF(TYPE(VLOOKUP(Table1[[#This Row],[Ledger 12]],$GZ:$GZ,1,0))=16,1,0),0)</f>
        <v>0</v>
      </c>
      <c r="FU275">
        <f>IF(LEN(Table1[[#This Row],[Ledger 13]])&gt;0,IF(TYPE(VLOOKUP(Table1[[#This Row],[Ledger 13]],$GZ:$GZ,1,0))=16,1,0),0)</f>
        <v>0</v>
      </c>
      <c r="FV275">
        <f>IF(LEN(Table1[[#This Row],[Ledger 14]])&gt;0,IF(TYPE(VLOOKUP(Table1[[#This Row],[Ledger 14]],$GZ:$GZ,1,0))=16,1,0),0)</f>
        <v>0</v>
      </c>
      <c r="FW275">
        <f>IF(LEN(Table1[[#This Row],[Ledger 15]])&gt;0,IF(TYPE(VLOOKUP(Table1[[#This Row],[Ledger 15]],$GZ:$GZ,1,0))=16,1,0),0)</f>
        <v>0</v>
      </c>
    </row>
    <row r="276" spans="4:179" ht="33" customHeight="1" x14ac:dyDescent="0.45">
      <c r="D276" s="8">
        <f t="shared" si="13"/>
        <v>271</v>
      </c>
      <c r="E276" s="32"/>
      <c r="F276" s="34"/>
      <c r="G276" s="34"/>
      <c r="H276" s="34"/>
      <c r="I276" s="34"/>
      <c r="J276" s="38"/>
      <c r="K276" s="33"/>
      <c r="L276" s="36"/>
      <c r="M276" s="35"/>
      <c r="N276" s="34"/>
      <c r="O276" s="41"/>
      <c r="P276" s="35"/>
      <c r="Q276" s="34"/>
      <c r="R276" s="37"/>
      <c r="S276" s="35"/>
      <c r="T276" s="34"/>
      <c r="U276" s="37"/>
      <c r="V276" s="35"/>
      <c r="W276" s="34"/>
      <c r="X276" s="37"/>
      <c r="Y276" s="35"/>
      <c r="Z276" s="34"/>
      <c r="AA276" s="37"/>
      <c r="AB276" s="35"/>
      <c r="AC276" s="34"/>
      <c r="AD276" s="37"/>
      <c r="AE276" s="35"/>
      <c r="AF276" s="34"/>
      <c r="AG276" s="37"/>
      <c r="AH276" s="35"/>
      <c r="AI276" s="34"/>
      <c r="AJ276" s="37"/>
      <c r="AK276" s="35"/>
      <c r="AL276" s="34"/>
      <c r="AM276" s="37"/>
      <c r="AN276" s="35"/>
      <c r="AO276" s="34"/>
      <c r="AP276" s="37"/>
      <c r="AQ276" s="35"/>
      <c r="AR276" s="34"/>
      <c r="AS276" s="37"/>
      <c r="AT276" s="35"/>
      <c r="AU276" s="34"/>
      <c r="AV276" s="37"/>
      <c r="AW276" s="35"/>
      <c r="AX276" s="34"/>
      <c r="AY276" s="37"/>
      <c r="AZ276" s="35"/>
      <c r="BA276" s="34"/>
      <c r="BB276" s="37"/>
      <c r="BC2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6" s="7"/>
      <c r="BF276" t="str">
        <f>IF(Table1[[#This Row],[Date]]="","","&amp;lt;VOUCHER REMOTEID="&amp;""""&amp;$A$11&amp;$A$13&amp;ROW()&amp;""""&amp;" VCHTYPE="""&amp;F276&amp;""" ACTION="""&amp;"Create"&amp;"""&amp;gt;")</f>
        <v/>
      </c>
      <c r="BG276" t="str">
        <f>IF(Table1[[#This Row],[Date]]="","",TEXT(Table1[[#This Row],[Date]],"yyyymmdd"))</f>
        <v/>
      </c>
      <c r="BH276" t="str">
        <f>Table1[[#This Row],[Date2]]</f>
        <v/>
      </c>
      <c r="BI276" t="str">
        <f>IF(Table1[[#This Row],[Date]]="","",Table1[[#This Row],[Voucher Type]])</f>
        <v/>
      </c>
      <c r="BJ276" t="str">
        <f>IF(Table1[[#This Row],[Ref No / Invoice No]]="","",Table1[[#This Row],[Ref No / Invoice No]])</f>
        <v/>
      </c>
      <c r="BK276" t="str">
        <f>IF(Table1[[#This Row],[Voucher No]]="","",Table1[[#This Row],[Voucher No]])</f>
        <v/>
      </c>
      <c r="BL276" t="str">
        <f>IF(Table1[[#This Row],[Date]]="","",Table1[[#This Row],[Narration]])</f>
        <v/>
      </c>
      <c r="BM276" t="str">
        <f>IF(Table1[[#This Row],[Date]]="","",$A$11&amp;$A$13&amp;ROW())</f>
        <v/>
      </c>
      <c r="BN276" t="str">
        <f>IF(Table1[[#This Row],[Date]]="","",$A$13)</f>
        <v/>
      </c>
      <c r="BP276" t="str">
        <f>IF(Table1[[#This Row],[Ledger 1]]="","","No")</f>
        <v/>
      </c>
      <c r="BQ276" t="str">
        <f>IF(Table1[[#This Row],[Date]]="","",IF(Table1[[#This Row],[Effect 1]]="Dr.","Yes","No"))</f>
        <v/>
      </c>
      <c r="BR276" t="str">
        <f>IF(Table1[[#This Row],[Date]]="","",Table1[[#This Row],[Ledger 1]])</f>
        <v/>
      </c>
      <c r="BS276" t="str">
        <f>IF(Table1[[#This Row],[Date]]="","",IF(Table1[[#This Row],[Effect 1]]="Dr.",-Table1[[#This Row],[Amount 1]],Table1[[#This Row],[Amount 1]]))</f>
        <v/>
      </c>
      <c r="BV276" t="str">
        <f>IF(Table1[[#This Row],[Ledger 2]]="","","No")</f>
        <v/>
      </c>
      <c r="BW276" t="str">
        <f>IF(Table1[[#This Row],[Date]]="","",IF(Table1[[#This Row],[Effect 2]]="Dr.","Yes","No"))</f>
        <v/>
      </c>
      <c r="BX276" t="str">
        <f>IF(Table1[[#This Row],[Date]]="","",Table1[[#This Row],[Ledger 2]])</f>
        <v/>
      </c>
      <c r="BY276" t="str">
        <f>IF(Table1[[#This Row],[Date]]="","",IF(Table1[[#This Row],[Effect 2]]="Dr.",-Table1[[#This Row],[Amount 2]],Table1[[#This Row],[Amount 2]]))</f>
        <v/>
      </c>
      <c r="CB276" t="str">
        <f>IF(Table1[[#This Row],[Ledger 3]]="","","No")</f>
        <v/>
      </c>
      <c r="CC276" t="str">
        <f>IF(Table1[[#This Row],[Ledger 3]]="","",IF(Table1[[#This Row],[Effect 3]]="Dr.","Yes","No"))</f>
        <v/>
      </c>
      <c r="CD276" t="str">
        <f>IF(Table1[[#This Row],[Ledger 3]]="","",Table1[[#This Row],[Ledger 3]])</f>
        <v/>
      </c>
      <c r="CE276" t="str">
        <f>IF(Table1[[#This Row],[Ledger 3]]="","",IF(Table1[[#This Row],[Effect 3]]="Dr.",-Table1[[#This Row],[Amount 3]],Table1[[#This Row],[Amount 3]]))</f>
        <v/>
      </c>
      <c r="CH276" t="str">
        <f>IF(Table1[[#This Row],[Ledger 4]]="","","No")</f>
        <v/>
      </c>
      <c r="CI276" t="str">
        <f>IF(Table1[[#This Row],[Ledger 4]]="","",IF(Table1[[#This Row],[Effect 4]]="Dr.","Yes","No"))</f>
        <v/>
      </c>
      <c r="CJ276" t="str">
        <f>IF(Table1[[#This Row],[Ledger 4]]="","",Table1[[#This Row],[Ledger 4]])</f>
        <v/>
      </c>
      <c r="CK276" t="str">
        <f>IF(Table1[[#This Row],[Ledger 4]]="","",IF(Table1[[#This Row],[Effect 4]]="Dr.",-Table1[[#This Row],[Amount 4]],Table1[[#This Row],[Amount 4]]))</f>
        <v/>
      </c>
      <c r="CN276" t="str">
        <f>IF(Table1[[#This Row],[Ledger 5]]="","","No")</f>
        <v/>
      </c>
      <c r="CO276" t="str">
        <f>IF(Table1[[#This Row],[Ledger 5]]="","",IF(Table1[[#This Row],[Effect 5]]="Dr.","Yes","No"))</f>
        <v/>
      </c>
      <c r="CP276" t="str">
        <f>IF(Table1[[#This Row],[Ledger 5]]="","",Table1[[#This Row],[Ledger 5]])</f>
        <v/>
      </c>
      <c r="CQ276" t="str">
        <f>IF(Table1[[#This Row],[Ledger 5]]="","",IF(Table1[[#This Row],[Effect 5]]="Dr.",-Table1[[#This Row],[Amount 5]],Table1[[#This Row],[Amount 5]]))</f>
        <v/>
      </c>
      <c r="CT276" t="str">
        <f>IF(Table1[[#This Row],[Ledger 6]]="","","No")</f>
        <v/>
      </c>
      <c r="CU276" t="str">
        <f>IF(Table1[[#This Row],[Ledger 6]]="","",IF(Table1[[#This Row],[Effect 6]]="Dr.","Yes","No"))</f>
        <v/>
      </c>
      <c r="CV276" t="str">
        <f>IF(Table1[[#This Row],[Ledger 6]]="","",Table1[[#This Row],[Ledger 6]])</f>
        <v/>
      </c>
      <c r="CW276" t="str">
        <f>IF(Table1[[#This Row],[Ledger 6]]="","",IF(Table1[[#This Row],[Effect 6]]="Dr.",-Table1[[#This Row],[Amount 6]],Table1[[#This Row],[Amount 6]]))</f>
        <v/>
      </c>
      <c r="CZ276" t="str">
        <f>IF(Table1[[#This Row],[Ledger 7]]="","","No")</f>
        <v/>
      </c>
      <c r="DA276" t="str">
        <f>IF(Table1[[#This Row],[Ledger 7]]="","",IF(Table1[[#This Row],[Effect 7]]="Dr.","Yes","No"))</f>
        <v/>
      </c>
      <c r="DB276" t="str">
        <f>IF(Table1[[#This Row],[Ledger 7]]="","",Table1[[#This Row],[Ledger 7]])</f>
        <v/>
      </c>
      <c r="DC276" t="str">
        <f>IF(Table1[[#This Row],[Ledger 7]]="","",IF(Table1[[#This Row],[Effect 7]]="Dr.",-Table1[[#This Row],[Amount 7]],Table1[[#This Row],[Amount 7]]))</f>
        <v/>
      </c>
      <c r="DF276" t="str">
        <f>IF(Table1[[#This Row],[Ledger 8]]="","","No")</f>
        <v/>
      </c>
      <c r="DG276" t="str">
        <f>IF(Table1[[#This Row],[Ledger 8]]="","",IF(Table1[[#This Row],[Effect 8]]="Dr.","Yes","No"))</f>
        <v/>
      </c>
      <c r="DH276" t="str">
        <f>IF(Table1[[#This Row],[Ledger 8]]="","",Table1[[#This Row],[Ledger 8]])</f>
        <v/>
      </c>
      <c r="DI276" t="str">
        <f>IF(Table1[[#This Row],[Ledger 8]]="","",IF(Table1[[#This Row],[Effect 8]]="Dr.",-Table1[[#This Row],[Amount 8]],Table1[[#This Row],[Amount 8]]))</f>
        <v/>
      </c>
      <c r="DL276" t="str">
        <f>IF(Table1[[#This Row],[Ledger 9]]="","","No")</f>
        <v/>
      </c>
      <c r="DM276" t="str">
        <f>IF(Table1[[#This Row],[Ledger 9]]="","",IF(Table1[[#This Row],[Effect 9]]="Dr.","Yes","No"))</f>
        <v/>
      </c>
      <c r="DN276" t="str">
        <f>IF(Table1[[#This Row],[Ledger 9]]="","",Table1[[#This Row],[Ledger 9]])</f>
        <v/>
      </c>
      <c r="DO276" t="str">
        <f>IF(Table1[[#This Row],[Ledger 9]]="","",IF(Table1[[#This Row],[Effect 9]]="Dr.",-Table1[[#This Row],[Amount 9]],Table1[[#This Row],[Amount 9]]))</f>
        <v/>
      </c>
      <c r="DR276" t="str">
        <f>IF(Table1[[#This Row],[Ledger 10]]="","","No")</f>
        <v/>
      </c>
      <c r="DS276" t="str">
        <f>IF(Table1[[#This Row],[Ledger 10]]="","",IF(Table1[[#This Row],[Effect 10]]="Dr.","Yes","No"))</f>
        <v/>
      </c>
      <c r="DT276" t="str">
        <f>IF(Table1[[#This Row],[Ledger 10]]="","",Table1[[#This Row],[Ledger 10]])</f>
        <v/>
      </c>
      <c r="DU276" t="str">
        <f>IF(Table1[[#This Row],[Ledger 10]]="","",IF(Table1[[#This Row],[Effect 10]]="Dr.",-Table1[[#This Row],[Amount 10]],Table1[[#This Row],[Amount 10]]))</f>
        <v/>
      </c>
      <c r="DX276" t="str">
        <f>IF(Table1[[#This Row],[Ledger 11]]="","","No")</f>
        <v/>
      </c>
      <c r="DY276" t="str">
        <f>IF(Table1[[#This Row],[Ledger 11]]="","",IF(Table1[[#This Row],[Effect 11]]="Dr.","Yes","No"))</f>
        <v/>
      </c>
      <c r="DZ276" t="str">
        <f>IF(Table1[[#This Row],[Ledger 11]]="","",Table1[[#This Row],[Ledger 11]])</f>
        <v/>
      </c>
      <c r="EA276" t="str">
        <f>IF(Table1[[#This Row],[Ledger 11]]="","",IF(Table1[[#This Row],[Effect 11]]="Dr.",-Table1[[#This Row],[Amount 11]],Table1[[#This Row],[Amount 11]]))</f>
        <v/>
      </c>
      <c r="ED276" t="str">
        <f>IF(Table1[[#This Row],[Ledger 12]]="","","No")</f>
        <v/>
      </c>
      <c r="EE276" t="str">
        <f>IF(Table1[[#This Row],[Ledger 12]]="","",IF(Table1[[#This Row],[Effect 12]]="Dr.","Yes","No"))</f>
        <v/>
      </c>
      <c r="EF276" t="str">
        <f>IF(Table1[[#This Row],[Ledger 12]]="","",Table1[[#This Row],[Ledger 12]])</f>
        <v/>
      </c>
      <c r="EG276" t="str">
        <f>IF(Table1[[#This Row],[Ledger 12]]="","",IF(Table1[[#This Row],[Effect 12]]="Dr.",-Table1[[#This Row],[Amount 12]],Table1[[#This Row],[Amount 12]]))</f>
        <v/>
      </c>
      <c r="EJ276" t="str">
        <f>IF(Table1[[#This Row],[Ledger 13]]="","","No")</f>
        <v/>
      </c>
      <c r="EK276" t="str">
        <f>IF(Table1[[#This Row],[Ledger 13]]="","",IF(Table1[[#This Row],[Effect 13]]="Dr.","Yes","No"))</f>
        <v/>
      </c>
      <c r="EL276" t="str">
        <f>IF(Table1[[#This Row],[Ledger 13]]="","",Table1[[#This Row],[Ledger 13]])</f>
        <v/>
      </c>
      <c r="EM276" t="str">
        <f>IF(Table1[[#This Row],[Ledger 13]]="","",IF(Table1[[#This Row],[Effect 13]]="Dr.",-Table1[[#This Row],[Amount 13]],Table1[[#This Row],[Amount 13]]))</f>
        <v/>
      </c>
      <c r="EP276" t="str">
        <f>IF(Table1[[#This Row],[Ledger 14]]="","","No")</f>
        <v/>
      </c>
      <c r="EQ276" t="str">
        <f>IF(Table1[[#This Row],[Ledger 14]]="","",IF(Table1[[#This Row],[Effect 14]]="Dr.","Yes","No"))</f>
        <v/>
      </c>
      <c r="ER276" t="str">
        <f>IF(Table1[[#This Row],[Ledger 14]]="","",Table1[[#This Row],[Ledger 14]])</f>
        <v/>
      </c>
      <c r="ES276" t="str">
        <f>IF(Table1[[#This Row],[Ledger 14]]="","",IF(Table1[[#This Row],[Effect 14]]="Dr.",-Table1[[#This Row],[Amount 14]],Table1[[#This Row],[Amount 14]]))</f>
        <v/>
      </c>
      <c r="EV276" t="str">
        <f>IF(Table1[[#This Row],[Ledger 15]]="","","No")</f>
        <v/>
      </c>
      <c r="EW276" t="str">
        <f>IF(Table1[[#This Row],[Ledger 15]]="","",IF(Table1[[#This Row],[Effect 15]]="Dr.","Yes","No"))</f>
        <v/>
      </c>
      <c r="EX276" t="str">
        <f>IF(Table1[[#This Row],[Ledger 15]]="","",Table1[[#This Row],[Ledger 15]])</f>
        <v/>
      </c>
      <c r="EY276" t="str">
        <f>IF(Table1[[#This Row],[Ledger 15]]="","",IF(Table1[[#This Row],[Effect 15]]="Dr.",-Table1[[#This Row],[Amount 15]],Table1[[#This Row],[Amount 15]]))</f>
        <v/>
      </c>
      <c r="FD2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6">
        <f>IF(Table1[[#This Row],[Date]]="",0,IF(AND(Table1[[#This Row],[Date]]&gt;=$FE$2,Table1[[#This Row],[Date]]&lt;=$FE$3),0,1))</f>
        <v>0</v>
      </c>
      <c r="FF276">
        <f>IF(Table1[[#This Row],[Date]]="",0,IF(TYPE(VLOOKUP(Table1[[#This Row],[Voucher Type]],Table1[[#All],[Voucher Type Master]],1,FALSE))=16,1,0))</f>
        <v>0</v>
      </c>
      <c r="FG276">
        <f>IF(TYPE(IF(Table1[[#This Row],[Date]]="",0,IF(VLOOKUP(Table1[[#This Row],[Voucher Type]],$FY$5:$FZ$13,2,0)=Table1[[#This Row],[Effect 1]],0,1)))=16,1,0)</f>
        <v>0</v>
      </c>
      <c r="FH2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6">
        <f>IF(LEN(Table1[[#This Row],[Ledger 1]])&gt;0,IF(TYPE(VLOOKUP(Table1[[#This Row],[Ledger 1]],GZ:GZ,1,0))=16,1,0),0)</f>
        <v>0</v>
      </c>
      <c r="FJ276">
        <f>IF(LEN(Table1[[#This Row],[Ledger 2]])&gt;0,IF(TYPE(VLOOKUP(Table1[[#This Row],[Ledger 2]],GZ:GZ,1,0))=16,1,0),0)</f>
        <v>0</v>
      </c>
      <c r="FK276">
        <f>IF(LEN(Table1[[#This Row],[Ledger 3]])&gt;0,IF(TYPE(VLOOKUP(Table1[[#This Row],[Ledger 3]],GZ:GZ,1,0))=16,1,0),0)</f>
        <v>0</v>
      </c>
      <c r="FL276">
        <f>IF(LEN(Table1[[#This Row],[Ledger 4]])&gt;0,IF(TYPE(VLOOKUP(Table1[[#This Row],[Ledger 4]],GZ:GZ,1,0))=16,1,0),0)</f>
        <v>0</v>
      </c>
      <c r="FM276">
        <f>IF(LEN(Table1[[#This Row],[Ledger 5]])&gt;0,IF(TYPE(VLOOKUP(Table1[[#This Row],[Ledger 5]],GZ:GZ,1,0))=16,1,0),0)</f>
        <v>0</v>
      </c>
      <c r="FN276">
        <f>IF(LEN(Table1[[#This Row],[Ledger 6]])&gt;0,IF(TYPE(VLOOKUP(Table1[[#This Row],[Ledger 6]],$GZ:$GZ,1,0))=16,1,0),0)</f>
        <v>0</v>
      </c>
      <c r="FO276">
        <f>IF(LEN(Table1[[#This Row],[Ledger 7]])&gt;0,IF(TYPE(VLOOKUP(Table1[[#This Row],[Ledger 7]],$GZ:$GZ,1,0))=16,1,0),0)</f>
        <v>0</v>
      </c>
      <c r="FP276">
        <f>IF(LEN(Table1[[#This Row],[Ledger 8]])&gt;0,IF(TYPE(VLOOKUP(Table1[[#This Row],[Ledger 8]],$GZ:$GZ,1,0))=16,1,0),0)</f>
        <v>0</v>
      </c>
      <c r="FQ276">
        <f>IF(LEN(Table1[[#This Row],[Ledger 9]])&gt;0,IF(TYPE(VLOOKUP(Table1[[#This Row],[Ledger 9]],$GZ:$GZ,1,0))=16,1,0),0)</f>
        <v>0</v>
      </c>
      <c r="FR276">
        <f>IF(LEN(Table1[[#This Row],[Ledger 10]])&gt;0,IF(TYPE(VLOOKUP(Table1[[#This Row],[Ledger 10]],$GZ:$GZ,1,0))=16,1,0),0)</f>
        <v>0</v>
      </c>
      <c r="FS276">
        <f>IF(LEN(Table1[[#This Row],[Ledger 11]])&gt;0,IF(TYPE(VLOOKUP(Table1[[#This Row],[Ledger 11]],$GZ:$GZ,1,0))=16,1,0),0)</f>
        <v>0</v>
      </c>
      <c r="FT276">
        <f>IF(LEN(Table1[[#This Row],[Ledger 12]])&gt;0,IF(TYPE(VLOOKUP(Table1[[#This Row],[Ledger 12]],$GZ:$GZ,1,0))=16,1,0),0)</f>
        <v>0</v>
      </c>
      <c r="FU276">
        <f>IF(LEN(Table1[[#This Row],[Ledger 13]])&gt;0,IF(TYPE(VLOOKUP(Table1[[#This Row],[Ledger 13]],$GZ:$GZ,1,0))=16,1,0),0)</f>
        <v>0</v>
      </c>
      <c r="FV276">
        <f>IF(LEN(Table1[[#This Row],[Ledger 14]])&gt;0,IF(TYPE(VLOOKUP(Table1[[#This Row],[Ledger 14]],$GZ:$GZ,1,0))=16,1,0),0)</f>
        <v>0</v>
      </c>
      <c r="FW276">
        <f>IF(LEN(Table1[[#This Row],[Ledger 15]])&gt;0,IF(TYPE(VLOOKUP(Table1[[#This Row],[Ledger 15]],$GZ:$GZ,1,0))=16,1,0),0)</f>
        <v>0</v>
      </c>
    </row>
    <row r="277" spans="4:179" ht="33" customHeight="1" x14ac:dyDescent="0.45">
      <c r="D277" s="8">
        <f t="shared" si="13"/>
        <v>272</v>
      </c>
      <c r="E277" s="32"/>
      <c r="F277" s="34"/>
      <c r="G277" s="34"/>
      <c r="H277" s="34"/>
      <c r="I277" s="34"/>
      <c r="J277" s="38"/>
      <c r="K277" s="33"/>
      <c r="L277" s="36"/>
      <c r="M277" s="35"/>
      <c r="N277" s="34"/>
      <c r="O277" s="41"/>
      <c r="P277" s="35"/>
      <c r="Q277" s="34"/>
      <c r="R277" s="37"/>
      <c r="S277" s="35"/>
      <c r="T277" s="34"/>
      <c r="U277" s="37"/>
      <c r="V277" s="35"/>
      <c r="W277" s="34"/>
      <c r="X277" s="37"/>
      <c r="Y277" s="35"/>
      <c r="Z277" s="34"/>
      <c r="AA277" s="37"/>
      <c r="AB277" s="35"/>
      <c r="AC277" s="34"/>
      <c r="AD277" s="37"/>
      <c r="AE277" s="35"/>
      <c r="AF277" s="34"/>
      <c r="AG277" s="37"/>
      <c r="AH277" s="35"/>
      <c r="AI277" s="34"/>
      <c r="AJ277" s="37"/>
      <c r="AK277" s="35"/>
      <c r="AL277" s="34"/>
      <c r="AM277" s="37"/>
      <c r="AN277" s="35"/>
      <c r="AO277" s="34"/>
      <c r="AP277" s="37"/>
      <c r="AQ277" s="35"/>
      <c r="AR277" s="34"/>
      <c r="AS277" s="37"/>
      <c r="AT277" s="35"/>
      <c r="AU277" s="34"/>
      <c r="AV277" s="37"/>
      <c r="AW277" s="35"/>
      <c r="AX277" s="34"/>
      <c r="AY277" s="37"/>
      <c r="AZ277" s="35"/>
      <c r="BA277" s="34"/>
      <c r="BB277" s="37"/>
      <c r="BC2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7" s="7"/>
      <c r="BF277" t="str">
        <f>IF(Table1[[#This Row],[Date]]="","","&amp;lt;VOUCHER REMOTEID="&amp;""""&amp;$A$11&amp;$A$13&amp;ROW()&amp;""""&amp;" VCHTYPE="""&amp;F277&amp;""" ACTION="""&amp;"Create"&amp;"""&amp;gt;")</f>
        <v/>
      </c>
      <c r="BG277" t="str">
        <f>IF(Table1[[#This Row],[Date]]="","",TEXT(Table1[[#This Row],[Date]],"yyyymmdd"))</f>
        <v/>
      </c>
      <c r="BH277" t="str">
        <f>Table1[[#This Row],[Date2]]</f>
        <v/>
      </c>
      <c r="BI277" t="str">
        <f>IF(Table1[[#This Row],[Date]]="","",Table1[[#This Row],[Voucher Type]])</f>
        <v/>
      </c>
      <c r="BJ277" t="str">
        <f>IF(Table1[[#This Row],[Ref No / Invoice No]]="","",Table1[[#This Row],[Ref No / Invoice No]])</f>
        <v/>
      </c>
      <c r="BK277" t="str">
        <f>IF(Table1[[#This Row],[Voucher No]]="","",Table1[[#This Row],[Voucher No]])</f>
        <v/>
      </c>
      <c r="BL277" t="str">
        <f>IF(Table1[[#This Row],[Date]]="","",Table1[[#This Row],[Narration]])</f>
        <v/>
      </c>
      <c r="BM277" t="str">
        <f>IF(Table1[[#This Row],[Date]]="","",$A$11&amp;$A$13&amp;ROW())</f>
        <v/>
      </c>
      <c r="BN277" t="str">
        <f>IF(Table1[[#This Row],[Date]]="","",$A$13)</f>
        <v/>
      </c>
      <c r="BP277" t="str">
        <f>IF(Table1[[#This Row],[Ledger 1]]="","","No")</f>
        <v/>
      </c>
      <c r="BQ277" t="str">
        <f>IF(Table1[[#This Row],[Date]]="","",IF(Table1[[#This Row],[Effect 1]]="Dr.","Yes","No"))</f>
        <v/>
      </c>
      <c r="BR277" t="str">
        <f>IF(Table1[[#This Row],[Date]]="","",Table1[[#This Row],[Ledger 1]])</f>
        <v/>
      </c>
      <c r="BS277" t="str">
        <f>IF(Table1[[#This Row],[Date]]="","",IF(Table1[[#This Row],[Effect 1]]="Dr.",-Table1[[#This Row],[Amount 1]],Table1[[#This Row],[Amount 1]]))</f>
        <v/>
      </c>
      <c r="BV277" t="str">
        <f>IF(Table1[[#This Row],[Ledger 2]]="","","No")</f>
        <v/>
      </c>
      <c r="BW277" t="str">
        <f>IF(Table1[[#This Row],[Date]]="","",IF(Table1[[#This Row],[Effect 2]]="Dr.","Yes","No"))</f>
        <v/>
      </c>
      <c r="BX277" t="str">
        <f>IF(Table1[[#This Row],[Date]]="","",Table1[[#This Row],[Ledger 2]])</f>
        <v/>
      </c>
      <c r="BY277" t="str">
        <f>IF(Table1[[#This Row],[Date]]="","",IF(Table1[[#This Row],[Effect 2]]="Dr.",-Table1[[#This Row],[Amount 2]],Table1[[#This Row],[Amount 2]]))</f>
        <v/>
      </c>
      <c r="CB277" t="str">
        <f>IF(Table1[[#This Row],[Ledger 3]]="","","No")</f>
        <v/>
      </c>
      <c r="CC277" t="str">
        <f>IF(Table1[[#This Row],[Ledger 3]]="","",IF(Table1[[#This Row],[Effect 3]]="Dr.","Yes","No"))</f>
        <v/>
      </c>
      <c r="CD277" t="str">
        <f>IF(Table1[[#This Row],[Ledger 3]]="","",Table1[[#This Row],[Ledger 3]])</f>
        <v/>
      </c>
      <c r="CE277" t="str">
        <f>IF(Table1[[#This Row],[Ledger 3]]="","",IF(Table1[[#This Row],[Effect 3]]="Dr.",-Table1[[#This Row],[Amount 3]],Table1[[#This Row],[Amount 3]]))</f>
        <v/>
      </c>
      <c r="CH277" t="str">
        <f>IF(Table1[[#This Row],[Ledger 4]]="","","No")</f>
        <v/>
      </c>
      <c r="CI277" t="str">
        <f>IF(Table1[[#This Row],[Ledger 4]]="","",IF(Table1[[#This Row],[Effect 4]]="Dr.","Yes","No"))</f>
        <v/>
      </c>
      <c r="CJ277" t="str">
        <f>IF(Table1[[#This Row],[Ledger 4]]="","",Table1[[#This Row],[Ledger 4]])</f>
        <v/>
      </c>
      <c r="CK277" t="str">
        <f>IF(Table1[[#This Row],[Ledger 4]]="","",IF(Table1[[#This Row],[Effect 4]]="Dr.",-Table1[[#This Row],[Amount 4]],Table1[[#This Row],[Amount 4]]))</f>
        <v/>
      </c>
      <c r="CN277" t="str">
        <f>IF(Table1[[#This Row],[Ledger 5]]="","","No")</f>
        <v/>
      </c>
      <c r="CO277" t="str">
        <f>IF(Table1[[#This Row],[Ledger 5]]="","",IF(Table1[[#This Row],[Effect 5]]="Dr.","Yes","No"))</f>
        <v/>
      </c>
      <c r="CP277" t="str">
        <f>IF(Table1[[#This Row],[Ledger 5]]="","",Table1[[#This Row],[Ledger 5]])</f>
        <v/>
      </c>
      <c r="CQ277" t="str">
        <f>IF(Table1[[#This Row],[Ledger 5]]="","",IF(Table1[[#This Row],[Effect 5]]="Dr.",-Table1[[#This Row],[Amount 5]],Table1[[#This Row],[Amount 5]]))</f>
        <v/>
      </c>
      <c r="CT277" t="str">
        <f>IF(Table1[[#This Row],[Ledger 6]]="","","No")</f>
        <v/>
      </c>
      <c r="CU277" t="str">
        <f>IF(Table1[[#This Row],[Ledger 6]]="","",IF(Table1[[#This Row],[Effect 6]]="Dr.","Yes","No"))</f>
        <v/>
      </c>
      <c r="CV277" t="str">
        <f>IF(Table1[[#This Row],[Ledger 6]]="","",Table1[[#This Row],[Ledger 6]])</f>
        <v/>
      </c>
      <c r="CW277" t="str">
        <f>IF(Table1[[#This Row],[Ledger 6]]="","",IF(Table1[[#This Row],[Effect 6]]="Dr.",-Table1[[#This Row],[Amount 6]],Table1[[#This Row],[Amount 6]]))</f>
        <v/>
      </c>
      <c r="CZ277" t="str">
        <f>IF(Table1[[#This Row],[Ledger 7]]="","","No")</f>
        <v/>
      </c>
      <c r="DA277" t="str">
        <f>IF(Table1[[#This Row],[Ledger 7]]="","",IF(Table1[[#This Row],[Effect 7]]="Dr.","Yes","No"))</f>
        <v/>
      </c>
      <c r="DB277" t="str">
        <f>IF(Table1[[#This Row],[Ledger 7]]="","",Table1[[#This Row],[Ledger 7]])</f>
        <v/>
      </c>
      <c r="DC277" t="str">
        <f>IF(Table1[[#This Row],[Ledger 7]]="","",IF(Table1[[#This Row],[Effect 7]]="Dr.",-Table1[[#This Row],[Amount 7]],Table1[[#This Row],[Amount 7]]))</f>
        <v/>
      </c>
      <c r="DF277" t="str">
        <f>IF(Table1[[#This Row],[Ledger 8]]="","","No")</f>
        <v/>
      </c>
      <c r="DG277" t="str">
        <f>IF(Table1[[#This Row],[Ledger 8]]="","",IF(Table1[[#This Row],[Effect 8]]="Dr.","Yes","No"))</f>
        <v/>
      </c>
      <c r="DH277" t="str">
        <f>IF(Table1[[#This Row],[Ledger 8]]="","",Table1[[#This Row],[Ledger 8]])</f>
        <v/>
      </c>
      <c r="DI277" t="str">
        <f>IF(Table1[[#This Row],[Ledger 8]]="","",IF(Table1[[#This Row],[Effect 8]]="Dr.",-Table1[[#This Row],[Amount 8]],Table1[[#This Row],[Amount 8]]))</f>
        <v/>
      </c>
      <c r="DL277" t="str">
        <f>IF(Table1[[#This Row],[Ledger 9]]="","","No")</f>
        <v/>
      </c>
      <c r="DM277" t="str">
        <f>IF(Table1[[#This Row],[Ledger 9]]="","",IF(Table1[[#This Row],[Effect 9]]="Dr.","Yes","No"))</f>
        <v/>
      </c>
      <c r="DN277" t="str">
        <f>IF(Table1[[#This Row],[Ledger 9]]="","",Table1[[#This Row],[Ledger 9]])</f>
        <v/>
      </c>
      <c r="DO277" t="str">
        <f>IF(Table1[[#This Row],[Ledger 9]]="","",IF(Table1[[#This Row],[Effect 9]]="Dr.",-Table1[[#This Row],[Amount 9]],Table1[[#This Row],[Amount 9]]))</f>
        <v/>
      </c>
      <c r="DR277" t="str">
        <f>IF(Table1[[#This Row],[Ledger 10]]="","","No")</f>
        <v/>
      </c>
      <c r="DS277" t="str">
        <f>IF(Table1[[#This Row],[Ledger 10]]="","",IF(Table1[[#This Row],[Effect 10]]="Dr.","Yes","No"))</f>
        <v/>
      </c>
      <c r="DT277" t="str">
        <f>IF(Table1[[#This Row],[Ledger 10]]="","",Table1[[#This Row],[Ledger 10]])</f>
        <v/>
      </c>
      <c r="DU277" t="str">
        <f>IF(Table1[[#This Row],[Ledger 10]]="","",IF(Table1[[#This Row],[Effect 10]]="Dr.",-Table1[[#This Row],[Amount 10]],Table1[[#This Row],[Amount 10]]))</f>
        <v/>
      </c>
      <c r="DX277" t="str">
        <f>IF(Table1[[#This Row],[Ledger 11]]="","","No")</f>
        <v/>
      </c>
      <c r="DY277" t="str">
        <f>IF(Table1[[#This Row],[Ledger 11]]="","",IF(Table1[[#This Row],[Effect 11]]="Dr.","Yes","No"))</f>
        <v/>
      </c>
      <c r="DZ277" t="str">
        <f>IF(Table1[[#This Row],[Ledger 11]]="","",Table1[[#This Row],[Ledger 11]])</f>
        <v/>
      </c>
      <c r="EA277" t="str">
        <f>IF(Table1[[#This Row],[Ledger 11]]="","",IF(Table1[[#This Row],[Effect 11]]="Dr.",-Table1[[#This Row],[Amount 11]],Table1[[#This Row],[Amount 11]]))</f>
        <v/>
      </c>
      <c r="ED277" t="str">
        <f>IF(Table1[[#This Row],[Ledger 12]]="","","No")</f>
        <v/>
      </c>
      <c r="EE277" t="str">
        <f>IF(Table1[[#This Row],[Ledger 12]]="","",IF(Table1[[#This Row],[Effect 12]]="Dr.","Yes","No"))</f>
        <v/>
      </c>
      <c r="EF277" t="str">
        <f>IF(Table1[[#This Row],[Ledger 12]]="","",Table1[[#This Row],[Ledger 12]])</f>
        <v/>
      </c>
      <c r="EG277" t="str">
        <f>IF(Table1[[#This Row],[Ledger 12]]="","",IF(Table1[[#This Row],[Effect 12]]="Dr.",-Table1[[#This Row],[Amount 12]],Table1[[#This Row],[Amount 12]]))</f>
        <v/>
      </c>
      <c r="EJ277" t="str">
        <f>IF(Table1[[#This Row],[Ledger 13]]="","","No")</f>
        <v/>
      </c>
      <c r="EK277" t="str">
        <f>IF(Table1[[#This Row],[Ledger 13]]="","",IF(Table1[[#This Row],[Effect 13]]="Dr.","Yes","No"))</f>
        <v/>
      </c>
      <c r="EL277" t="str">
        <f>IF(Table1[[#This Row],[Ledger 13]]="","",Table1[[#This Row],[Ledger 13]])</f>
        <v/>
      </c>
      <c r="EM277" t="str">
        <f>IF(Table1[[#This Row],[Ledger 13]]="","",IF(Table1[[#This Row],[Effect 13]]="Dr.",-Table1[[#This Row],[Amount 13]],Table1[[#This Row],[Amount 13]]))</f>
        <v/>
      </c>
      <c r="EP277" t="str">
        <f>IF(Table1[[#This Row],[Ledger 14]]="","","No")</f>
        <v/>
      </c>
      <c r="EQ277" t="str">
        <f>IF(Table1[[#This Row],[Ledger 14]]="","",IF(Table1[[#This Row],[Effect 14]]="Dr.","Yes","No"))</f>
        <v/>
      </c>
      <c r="ER277" t="str">
        <f>IF(Table1[[#This Row],[Ledger 14]]="","",Table1[[#This Row],[Ledger 14]])</f>
        <v/>
      </c>
      <c r="ES277" t="str">
        <f>IF(Table1[[#This Row],[Ledger 14]]="","",IF(Table1[[#This Row],[Effect 14]]="Dr.",-Table1[[#This Row],[Amount 14]],Table1[[#This Row],[Amount 14]]))</f>
        <v/>
      </c>
      <c r="EV277" t="str">
        <f>IF(Table1[[#This Row],[Ledger 15]]="","","No")</f>
        <v/>
      </c>
      <c r="EW277" t="str">
        <f>IF(Table1[[#This Row],[Ledger 15]]="","",IF(Table1[[#This Row],[Effect 15]]="Dr.","Yes","No"))</f>
        <v/>
      </c>
      <c r="EX277" t="str">
        <f>IF(Table1[[#This Row],[Ledger 15]]="","",Table1[[#This Row],[Ledger 15]])</f>
        <v/>
      </c>
      <c r="EY277" t="str">
        <f>IF(Table1[[#This Row],[Ledger 15]]="","",IF(Table1[[#This Row],[Effect 15]]="Dr.",-Table1[[#This Row],[Amount 15]],Table1[[#This Row],[Amount 15]]))</f>
        <v/>
      </c>
      <c r="FD2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7">
        <f>IF(Table1[[#This Row],[Date]]="",0,IF(AND(Table1[[#This Row],[Date]]&gt;=$FE$2,Table1[[#This Row],[Date]]&lt;=$FE$3),0,1))</f>
        <v>0</v>
      </c>
      <c r="FF277">
        <f>IF(Table1[[#This Row],[Date]]="",0,IF(TYPE(VLOOKUP(Table1[[#This Row],[Voucher Type]],Table1[[#All],[Voucher Type Master]],1,FALSE))=16,1,0))</f>
        <v>0</v>
      </c>
      <c r="FG277">
        <f>IF(TYPE(IF(Table1[[#This Row],[Date]]="",0,IF(VLOOKUP(Table1[[#This Row],[Voucher Type]],$FY$5:$FZ$13,2,0)=Table1[[#This Row],[Effect 1]],0,1)))=16,1,0)</f>
        <v>0</v>
      </c>
      <c r="FH2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7">
        <f>IF(LEN(Table1[[#This Row],[Ledger 1]])&gt;0,IF(TYPE(VLOOKUP(Table1[[#This Row],[Ledger 1]],GZ:GZ,1,0))=16,1,0),0)</f>
        <v>0</v>
      </c>
      <c r="FJ277">
        <f>IF(LEN(Table1[[#This Row],[Ledger 2]])&gt;0,IF(TYPE(VLOOKUP(Table1[[#This Row],[Ledger 2]],GZ:GZ,1,0))=16,1,0),0)</f>
        <v>0</v>
      </c>
      <c r="FK277">
        <f>IF(LEN(Table1[[#This Row],[Ledger 3]])&gt;0,IF(TYPE(VLOOKUP(Table1[[#This Row],[Ledger 3]],GZ:GZ,1,0))=16,1,0),0)</f>
        <v>0</v>
      </c>
      <c r="FL277">
        <f>IF(LEN(Table1[[#This Row],[Ledger 4]])&gt;0,IF(TYPE(VLOOKUP(Table1[[#This Row],[Ledger 4]],GZ:GZ,1,0))=16,1,0),0)</f>
        <v>0</v>
      </c>
      <c r="FM277">
        <f>IF(LEN(Table1[[#This Row],[Ledger 5]])&gt;0,IF(TYPE(VLOOKUP(Table1[[#This Row],[Ledger 5]],GZ:GZ,1,0))=16,1,0),0)</f>
        <v>0</v>
      </c>
      <c r="FN277">
        <f>IF(LEN(Table1[[#This Row],[Ledger 6]])&gt;0,IF(TYPE(VLOOKUP(Table1[[#This Row],[Ledger 6]],$GZ:$GZ,1,0))=16,1,0),0)</f>
        <v>0</v>
      </c>
      <c r="FO277">
        <f>IF(LEN(Table1[[#This Row],[Ledger 7]])&gt;0,IF(TYPE(VLOOKUP(Table1[[#This Row],[Ledger 7]],$GZ:$GZ,1,0))=16,1,0),0)</f>
        <v>0</v>
      </c>
      <c r="FP277">
        <f>IF(LEN(Table1[[#This Row],[Ledger 8]])&gt;0,IF(TYPE(VLOOKUP(Table1[[#This Row],[Ledger 8]],$GZ:$GZ,1,0))=16,1,0),0)</f>
        <v>0</v>
      </c>
      <c r="FQ277">
        <f>IF(LEN(Table1[[#This Row],[Ledger 9]])&gt;0,IF(TYPE(VLOOKUP(Table1[[#This Row],[Ledger 9]],$GZ:$GZ,1,0))=16,1,0),0)</f>
        <v>0</v>
      </c>
      <c r="FR277">
        <f>IF(LEN(Table1[[#This Row],[Ledger 10]])&gt;0,IF(TYPE(VLOOKUP(Table1[[#This Row],[Ledger 10]],$GZ:$GZ,1,0))=16,1,0),0)</f>
        <v>0</v>
      </c>
      <c r="FS277">
        <f>IF(LEN(Table1[[#This Row],[Ledger 11]])&gt;0,IF(TYPE(VLOOKUP(Table1[[#This Row],[Ledger 11]],$GZ:$GZ,1,0))=16,1,0),0)</f>
        <v>0</v>
      </c>
      <c r="FT277">
        <f>IF(LEN(Table1[[#This Row],[Ledger 12]])&gt;0,IF(TYPE(VLOOKUP(Table1[[#This Row],[Ledger 12]],$GZ:$GZ,1,0))=16,1,0),0)</f>
        <v>0</v>
      </c>
      <c r="FU277">
        <f>IF(LEN(Table1[[#This Row],[Ledger 13]])&gt;0,IF(TYPE(VLOOKUP(Table1[[#This Row],[Ledger 13]],$GZ:$GZ,1,0))=16,1,0),0)</f>
        <v>0</v>
      </c>
      <c r="FV277">
        <f>IF(LEN(Table1[[#This Row],[Ledger 14]])&gt;0,IF(TYPE(VLOOKUP(Table1[[#This Row],[Ledger 14]],$GZ:$GZ,1,0))=16,1,0),0)</f>
        <v>0</v>
      </c>
      <c r="FW277">
        <f>IF(LEN(Table1[[#This Row],[Ledger 15]])&gt;0,IF(TYPE(VLOOKUP(Table1[[#This Row],[Ledger 15]],$GZ:$GZ,1,0))=16,1,0),0)</f>
        <v>0</v>
      </c>
    </row>
    <row r="278" spans="4:179" ht="33" customHeight="1" x14ac:dyDescent="0.45">
      <c r="D278" s="8">
        <f t="shared" si="13"/>
        <v>273</v>
      </c>
      <c r="E278" s="32"/>
      <c r="F278" s="34"/>
      <c r="G278" s="34"/>
      <c r="H278" s="34"/>
      <c r="I278" s="34"/>
      <c r="J278" s="38"/>
      <c r="K278" s="33"/>
      <c r="L278" s="36"/>
      <c r="M278" s="35"/>
      <c r="N278" s="34"/>
      <c r="O278" s="41"/>
      <c r="P278" s="35"/>
      <c r="Q278" s="34"/>
      <c r="R278" s="37"/>
      <c r="S278" s="35"/>
      <c r="T278" s="34"/>
      <c r="U278" s="37"/>
      <c r="V278" s="35"/>
      <c r="W278" s="34"/>
      <c r="X278" s="37"/>
      <c r="Y278" s="35"/>
      <c r="Z278" s="34"/>
      <c r="AA278" s="37"/>
      <c r="AB278" s="35"/>
      <c r="AC278" s="34"/>
      <c r="AD278" s="37"/>
      <c r="AE278" s="35"/>
      <c r="AF278" s="34"/>
      <c r="AG278" s="37"/>
      <c r="AH278" s="35"/>
      <c r="AI278" s="34"/>
      <c r="AJ278" s="37"/>
      <c r="AK278" s="35"/>
      <c r="AL278" s="34"/>
      <c r="AM278" s="37"/>
      <c r="AN278" s="35"/>
      <c r="AO278" s="34"/>
      <c r="AP278" s="37"/>
      <c r="AQ278" s="35"/>
      <c r="AR278" s="34"/>
      <c r="AS278" s="37"/>
      <c r="AT278" s="35"/>
      <c r="AU278" s="34"/>
      <c r="AV278" s="37"/>
      <c r="AW278" s="35"/>
      <c r="AX278" s="34"/>
      <c r="AY278" s="37"/>
      <c r="AZ278" s="35"/>
      <c r="BA278" s="34"/>
      <c r="BB278" s="37"/>
      <c r="BC2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8" s="7"/>
      <c r="BF278" t="str">
        <f>IF(Table1[[#This Row],[Date]]="","","&amp;lt;VOUCHER REMOTEID="&amp;""""&amp;$A$11&amp;$A$13&amp;ROW()&amp;""""&amp;" VCHTYPE="""&amp;F278&amp;""" ACTION="""&amp;"Create"&amp;"""&amp;gt;")</f>
        <v/>
      </c>
      <c r="BG278" t="str">
        <f>IF(Table1[[#This Row],[Date]]="","",TEXT(Table1[[#This Row],[Date]],"yyyymmdd"))</f>
        <v/>
      </c>
      <c r="BH278" t="str">
        <f>Table1[[#This Row],[Date2]]</f>
        <v/>
      </c>
      <c r="BI278" t="str">
        <f>IF(Table1[[#This Row],[Date]]="","",Table1[[#This Row],[Voucher Type]])</f>
        <v/>
      </c>
      <c r="BJ278" t="str">
        <f>IF(Table1[[#This Row],[Ref No / Invoice No]]="","",Table1[[#This Row],[Ref No / Invoice No]])</f>
        <v/>
      </c>
      <c r="BK278" t="str">
        <f>IF(Table1[[#This Row],[Voucher No]]="","",Table1[[#This Row],[Voucher No]])</f>
        <v/>
      </c>
      <c r="BL278" t="str">
        <f>IF(Table1[[#This Row],[Date]]="","",Table1[[#This Row],[Narration]])</f>
        <v/>
      </c>
      <c r="BM278" t="str">
        <f>IF(Table1[[#This Row],[Date]]="","",$A$11&amp;$A$13&amp;ROW())</f>
        <v/>
      </c>
      <c r="BN278" t="str">
        <f>IF(Table1[[#This Row],[Date]]="","",$A$13)</f>
        <v/>
      </c>
      <c r="BP278" t="str">
        <f>IF(Table1[[#This Row],[Ledger 1]]="","","No")</f>
        <v/>
      </c>
      <c r="BQ278" t="str">
        <f>IF(Table1[[#This Row],[Date]]="","",IF(Table1[[#This Row],[Effect 1]]="Dr.","Yes","No"))</f>
        <v/>
      </c>
      <c r="BR278" t="str">
        <f>IF(Table1[[#This Row],[Date]]="","",Table1[[#This Row],[Ledger 1]])</f>
        <v/>
      </c>
      <c r="BS278" t="str">
        <f>IF(Table1[[#This Row],[Date]]="","",IF(Table1[[#This Row],[Effect 1]]="Dr.",-Table1[[#This Row],[Amount 1]],Table1[[#This Row],[Amount 1]]))</f>
        <v/>
      </c>
      <c r="BV278" t="str">
        <f>IF(Table1[[#This Row],[Ledger 2]]="","","No")</f>
        <v/>
      </c>
      <c r="BW278" t="str">
        <f>IF(Table1[[#This Row],[Date]]="","",IF(Table1[[#This Row],[Effect 2]]="Dr.","Yes","No"))</f>
        <v/>
      </c>
      <c r="BX278" t="str">
        <f>IF(Table1[[#This Row],[Date]]="","",Table1[[#This Row],[Ledger 2]])</f>
        <v/>
      </c>
      <c r="BY278" t="str">
        <f>IF(Table1[[#This Row],[Date]]="","",IF(Table1[[#This Row],[Effect 2]]="Dr.",-Table1[[#This Row],[Amount 2]],Table1[[#This Row],[Amount 2]]))</f>
        <v/>
      </c>
      <c r="CB278" t="str">
        <f>IF(Table1[[#This Row],[Ledger 3]]="","","No")</f>
        <v/>
      </c>
      <c r="CC278" t="str">
        <f>IF(Table1[[#This Row],[Ledger 3]]="","",IF(Table1[[#This Row],[Effect 3]]="Dr.","Yes","No"))</f>
        <v/>
      </c>
      <c r="CD278" t="str">
        <f>IF(Table1[[#This Row],[Ledger 3]]="","",Table1[[#This Row],[Ledger 3]])</f>
        <v/>
      </c>
      <c r="CE278" t="str">
        <f>IF(Table1[[#This Row],[Ledger 3]]="","",IF(Table1[[#This Row],[Effect 3]]="Dr.",-Table1[[#This Row],[Amount 3]],Table1[[#This Row],[Amount 3]]))</f>
        <v/>
      </c>
      <c r="CH278" t="str">
        <f>IF(Table1[[#This Row],[Ledger 4]]="","","No")</f>
        <v/>
      </c>
      <c r="CI278" t="str">
        <f>IF(Table1[[#This Row],[Ledger 4]]="","",IF(Table1[[#This Row],[Effect 4]]="Dr.","Yes","No"))</f>
        <v/>
      </c>
      <c r="CJ278" t="str">
        <f>IF(Table1[[#This Row],[Ledger 4]]="","",Table1[[#This Row],[Ledger 4]])</f>
        <v/>
      </c>
      <c r="CK278" t="str">
        <f>IF(Table1[[#This Row],[Ledger 4]]="","",IF(Table1[[#This Row],[Effect 4]]="Dr.",-Table1[[#This Row],[Amount 4]],Table1[[#This Row],[Amount 4]]))</f>
        <v/>
      </c>
      <c r="CN278" t="str">
        <f>IF(Table1[[#This Row],[Ledger 5]]="","","No")</f>
        <v/>
      </c>
      <c r="CO278" t="str">
        <f>IF(Table1[[#This Row],[Ledger 5]]="","",IF(Table1[[#This Row],[Effect 5]]="Dr.","Yes","No"))</f>
        <v/>
      </c>
      <c r="CP278" t="str">
        <f>IF(Table1[[#This Row],[Ledger 5]]="","",Table1[[#This Row],[Ledger 5]])</f>
        <v/>
      </c>
      <c r="CQ278" t="str">
        <f>IF(Table1[[#This Row],[Ledger 5]]="","",IF(Table1[[#This Row],[Effect 5]]="Dr.",-Table1[[#This Row],[Amount 5]],Table1[[#This Row],[Amount 5]]))</f>
        <v/>
      </c>
      <c r="CT278" t="str">
        <f>IF(Table1[[#This Row],[Ledger 6]]="","","No")</f>
        <v/>
      </c>
      <c r="CU278" t="str">
        <f>IF(Table1[[#This Row],[Ledger 6]]="","",IF(Table1[[#This Row],[Effect 6]]="Dr.","Yes","No"))</f>
        <v/>
      </c>
      <c r="CV278" t="str">
        <f>IF(Table1[[#This Row],[Ledger 6]]="","",Table1[[#This Row],[Ledger 6]])</f>
        <v/>
      </c>
      <c r="CW278" t="str">
        <f>IF(Table1[[#This Row],[Ledger 6]]="","",IF(Table1[[#This Row],[Effect 6]]="Dr.",-Table1[[#This Row],[Amount 6]],Table1[[#This Row],[Amount 6]]))</f>
        <v/>
      </c>
      <c r="CZ278" t="str">
        <f>IF(Table1[[#This Row],[Ledger 7]]="","","No")</f>
        <v/>
      </c>
      <c r="DA278" t="str">
        <f>IF(Table1[[#This Row],[Ledger 7]]="","",IF(Table1[[#This Row],[Effect 7]]="Dr.","Yes","No"))</f>
        <v/>
      </c>
      <c r="DB278" t="str">
        <f>IF(Table1[[#This Row],[Ledger 7]]="","",Table1[[#This Row],[Ledger 7]])</f>
        <v/>
      </c>
      <c r="DC278" t="str">
        <f>IF(Table1[[#This Row],[Ledger 7]]="","",IF(Table1[[#This Row],[Effect 7]]="Dr.",-Table1[[#This Row],[Amount 7]],Table1[[#This Row],[Amount 7]]))</f>
        <v/>
      </c>
      <c r="DF278" t="str">
        <f>IF(Table1[[#This Row],[Ledger 8]]="","","No")</f>
        <v/>
      </c>
      <c r="DG278" t="str">
        <f>IF(Table1[[#This Row],[Ledger 8]]="","",IF(Table1[[#This Row],[Effect 8]]="Dr.","Yes","No"))</f>
        <v/>
      </c>
      <c r="DH278" t="str">
        <f>IF(Table1[[#This Row],[Ledger 8]]="","",Table1[[#This Row],[Ledger 8]])</f>
        <v/>
      </c>
      <c r="DI278" t="str">
        <f>IF(Table1[[#This Row],[Ledger 8]]="","",IF(Table1[[#This Row],[Effect 8]]="Dr.",-Table1[[#This Row],[Amount 8]],Table1[[#This Row],[Amount 8]]))</f>
        <v/>
      </c>
      <c r="DL278" t="str">
        <f>IF(Table1[[#This Row],[Ledger 9]]="","","No")</f>
        <v/>
      </c>
      <c r="DM278" t="str">
        <f>IF(Table1[[#This Row],[Ledger 9]]="","",IF(Table1[[#This Row],[Effect 9]]="Dr.","Yes","No"))</f>
        <v/>
      </c>
      <c r="DN278" t="str">
        <f>IF(Table1[[#This Row],[Ledger 9]]="","",Table1[[#This Row],[Ledger 9]])</f>
        <v/>
      </c>
      <c r="DO278" t="str">
        <f>IF(Table1[[#This Row],[Ledger 9]]="","",IF(Table1[[#This Row],[Effect 9]]="Dr.",-Table1[[#This Row],[Amount 9]],Table1[[#This Row],[Amount 9]]))</f>
        <v/>
      </c>
      <c r="DR278" t="str">
        <f>IF(Table1[[#This Row],[Ledger 10]]="","","No")</f>
        <v/>
      </c>
      <c r="DS278" t="str">
        <f>IF(Table1[[#This Row],[Ledger 10]]="","",IF(Table1[[#This Row],[Effect 10]]="Dr.","Yes","No"))</f>
        <v/>
      </c>
      <c r="DT278" t="str">
        <f>IF(Table1[[#This Row],[Ledger 10]]="","",Table1[[#This Row],[Ledger 10]])</f>
        <v/>
      </c>
      <c r="DU278" t="str">
        <f>IF(Table1[[#This Row],[Ledger 10]]="","",IF(Table1[[#This Row],[Effect 10]]="Dr.",-Table1[[#This Row],[Amount 10]],Table1[[#This Row],[Amount 10]]))</f>
        <v/>
      </c>
      <c r="DX278" t="str">
        <f>IF(Table1[[#This Row],[Ledger 11]]="","","No")</f>
        <v/>
      </c>
      <c r="DY278" t="str">
        <f>IF(Table1[[#This Row],[Ledger 11]]="","",IF(Table1[[#This Row],[Effect 11]]="Dr.","Yes","No"))</f>
        <v/>
      </c>
      <c r="DZ278" t="str">
        <f>IF(Table1[[#This Row],[Ledger 11]]="","",Table1[[#This Row],[Ledger 11]])</f>
        <v/>
      </c>
      <c r="EA278" t="str">
        <f>IF(Table1[[#This Row],[Ledger 11]]="","",IF(Table1[[#This Row],[Effect 11]]="Dr.",-Table1[[#This Row],[Amount 11]],Table1[[#This Row],[Amount 11]]))</f>
        <v/>
      </c>
      <c r="ED278" t="str">
        <f>IF(Table1[[#This Row],[Ledger 12]]="","","No")</f>
        <v/>
      </c>
      <c r="EE278" t="str">
        <f>IF(Table1[[#This Row],[Ledger 12]]="","",IF(Table1[[#This Row],[Effect 12]]="Dr.","Yes","No"))</f>
        <v/>
      </c>
      <c r="EF278" t="str">
        <f>IF(Table1[[#This Row],[Ledger 12]]="","",Table1[[#This Row],[Ledger 12]])</f>
        <v/>
      </c>
      <c r="EG278" t="str">
        <f>IF(Table1[[#This Row],[Ledger 12]]="","",IF(Table1[[#This Row],[Effect 12]]="Dr.",-Table1[[#This Row],[Amount 12]],Table1[[#This Row],[Amount 12]]))</f>
        <v/>
      </c>
      <c r="EJ278" t="str">
        <f>IF(Table1[[#This Row],[Ledger 13]]="","","No")</f>
        <v/>
      </c>
      <c r="EK278" t="str">
        <f>IF(Table1[[#This Row],[Ledger 13]]="","",IF(Table1[[#This Row],[Effect 13]]="Dr.","Yes","No"))</f>
        <v/>
      </c>
      <c r="EL278" t="str">
        <f>IF(Table1[[#This Row],[Ledger 13]]="","",Table1[[#This Row],[Ledger 13]])</f>
        <v/>
      </c>
      <c r="EM278" t="str">
        <f>IF(Table1[[#This Row],[Ledger 13]]="","",IF(Table1[[#This Row],[Effect 13]]="Dr.",-Table1[[#This Row],[Amount 13]],Table1[[#This Row],[Amount 13]]))</f>
        <v/>
      </c>
      <c r="EP278" t="str">
        <f>IF(Table1[[#This Row],[Ledger 14]]="","","No")</f>
        <v/>
      </c>
      <c r="EQ278" t="str">
        <f>IF(Table1[[#This Row],[Ledger 14]]="","",IF(Table1[[#This Row],[Effect 14]]="Dr.","Yes","No"))</f>
        <v/>
      </c>
      <c r="ER278" t="str">
        <f>IF(Table1[[#This Row],[Ledger 14]]="","",Table1[[#This Row],[Ledger 14]])</f>
        <v/>
      </c>
      <c r="ES278" t="str">
        <f>IF(Table1[[#This Row],[Ledger 14]]="","",IF(Table1[[#This Row],[Effect 14]]="Dr.",-Table1[[#This Row],[Amount 14]],Table1[[#This Row],[Amount 14]]))</f>
        <v/>
      </c>
      <c r="EV278" t="str">
        <f>IF(Table1[[#This Row],[Ledger 15]]="","","No")</f>
        <v/>
      </c>
      <c r="EW278" t="str">
        <f>IF(Table1[[#This Row],[Ledger 15]]="","",IF(Table1[[#This Row],[Effect 15]]="Dr.","Yes","No"))</f>
        <v/>
      </c>
      <c r="EX278" t="str">
        <f>IF(Table1[[#This Row],[Ledger 15]]="","",Table1[[#This Row],[Ledger 15]])</f>
        <v/>
      </c>
      <c r="EY278" t="str">
        <f>IF(Table1[[#This Row],[Ledger 15]]="","",IF(Table1[[#This Row],[Effect 15]]="Dr.",-Table1[[#This Row],[Amount 15]],Table1[[#This Row],[Amount 15]]))</f>
        <v/>
      </c>
      <c r="FD2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8">
        <f>IF(Table1[[#This Row],[Date]]="",0,IF(AND(Table1[[#This Row],[Date]]&gt;=$FE$2,Table1[[#This Row],[Date]]&lt;=$FE$3),0,1))</f>
        <v>0</v>
      </c>
      <c r="FF278">
        <f>IF(Table1[[#This Row],[Date]]="",0,IF(TYPE(VLOOKUP(Table1[[#This Row],[Voucher Type]],Table1[[#All],[Voucher Type Master]],1,FALSE))=16,1,0))</f>
        <v>0</v>
      </c>
      <c r="FG278">
        <f>IF(TYPE(IF(Table1[[#This Row],[Date]]="",0,IF(VLOOKUP(Table1[[#This Row],[Voucher Type]],$FY$5:$FZ$13,2,0)=Table1[[#This Row],[Effect 1]],0,1)))=16,1,0)</f>
        <v>0</v>
      </c>
      <c r="FH2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8">
        <f>IF(LEN(Table1[[#This Row],[Ledger 1]])&gt;0,IF(TYPE(VLOOKUP(Table1[[#This Row],[Ledger 1]],GZ:GZ,1,0))=16,1,0),0)</f>
        <v>0</v>
      </c>
      <c r="FJ278">
        <f>IF(LEN(Table1[[#This Row],[Ledger 2]])&gt;0,IF(TYPE(VLOOKUP(Table1[[#This Row],[Ledger 2]],GZ:GZ,1,0))=16,1,0),0)</f>
        <v>0</v>
      </c>
      <c r="FK278">
        <f>IF(LEN(Table1[[#This Row],[Ledger 3]])&gt;0,IF(TYPE(VLOOKUP(Table1[[#This Row],[Ledger 3]],GZ:GZ,1,0))=16,1,0),0)</f>
        <v>0</v>
      </c>
      <c r="FL278">
        <f>IF(LEN(Table1[[#This Row],[Ledger 4]])&gt;0,IF(TYPE(VLOOKUP(Table1[[#This Row],[Ledger 4]],GZ:GZ,1,0))=16,1,0),0)</f>
        <v>0</v>
      </c>
      <c r="FM278">
        <f>IF(LEN(Table1[[#This Row],[Ledger 5]])&gt;0,IF(TYPE(VLOOKUP(Table1[[#This Row],[Ledger 5]],GZ:GZ,1,0))=16,1,0),0)</f>
        <v>0</v>
      </c>
      <c r="FN278">
        <f>IF(LEN(Table1[[#This Row],[Ledger 6]])&gt;0,IF(TYPE(VLOOKUP(Table1[[#This Row],[Ledger 6]],$GZ:$GZ,1,0))=16,1,0),0)</f>
        <v>0</v>
      </c>
      <c r="FO278">
        <f>IF(LEN(Table1[[#This Row],[Ledger 7]])&gt;0,IF(TYPE(VLOOKUP(Table1[[#This Row],[Ledger 7]],$GZ:$GZ,1,0))=16,1,0),0)</f>
        <v>0</v>
      </c>
      <c r="FP278">
        <f>IF(LEN(Table1[[#This Row],[Ledger 8]])&gt;0,IF(TYPE(VLOOKUP(Table1[[#This Row],[Ledger 8]],$GZ:$GZ,1,0))=16,1,0),0)</f>
        <v>0</v>
      </c>
      <c r="FQ278">
        <f>IF(LEN(Table1[[#This Row],[Ledger 9]])&gt;0,IF(TYPE(VLOOKUP(Table1[[#This Row],[Ledger 9]],$GZ:$GZ,1,0))=16,1,0),0)</f>
        <v>0</v>
      </c>
      <c r="FR278">
        <f>IF(LEN(Table1[[#This Row],[Ledger 10]])&gt;0,IF(TYPE(VLOOKUP(Table1[[#This Row],[Ledger 10]],$GZ:$GZ,1,0))=16,1,0),0)</f>
        <v>0</v>
      </c>
      <c r="FS278">
        <f>IF(LEN(Table1[[#This Row],[Ledger 11]])&gt;0,IF(TYPE(VLOOKUP(Table1[[#This Row],[Ledger 11]],$GZ:$GZ,1,0))=16,1,0),0)</f>
        <v>0</v>
      </c>
      <c r="FT278">
        <f>IF(LEN(Table1[[#This Row],[Ledger 12]])&gt;0,IF(TYPE(VLOOKUP(Table1[[#This Row],[Ledger 12]],$GZ:$GZ,1,0))=16,1,0),0)</f>
        <v>0</v>
      </c>
      <c r="FU278">
        <f>IF(LEN(Table1[[#This Row],[Ledger 13]])&gt;0,IF(TYPE(VLOOKUP(Table1[[#This Row],[Ledger 13]],$GZ:$GZ,1,0))=16,1,0),0)</f>
        <v>0</v>
      </c>
      <c r="FV278">
        <f>IF(LEN(Table1[[#This Row],[Ledger 14]])&gt;0,IF(TYPE(VLOOKUP(Table1[[#This Row],[Ledger 14]],$GZ:$GZ,1,0))=16,1,0),0)</f>
        <v>0</v>
      </c>
      <c r="FW278">
        <f>IF(LEN(Table1[[#This Row],[Ledger 15]])&gt;0,IF(TYPE(VLOOKUP(Table1[[#This Row],[Ledger 15]],$GZ:$GZ,1,0))=16,1,0),0)</f>
        <v>0</v>
      </c>
    </row>
    <row r="279" spans="4:179" ht="33" customHeight="1" x14ac:dyDescent="0.45">
      <c r="D279" s="8">
        <f t="shared" si="13"/>
        <v>274</v>
      </c>
      <c r="E279" s="32"/>
      <c r="F279" s="34"/>
      <c r="G279" s="34"/>
      <c r="H279" s="34"/>
      <c r="I279" s="34"/>
      <c r="J279" s="38"/>
      <c r="K279" s="33"/>
      <c r="L279" s="36"/>
      <c r="M279" s="35"/>
      <c r="N279" s="34"/>
      <c r="O279" s="41"/>
      <c r="P279" s="35"/>
      <c r="Q279" s="34"/>
      <c r="R279" s="37"/>
      <c r="S279" s="35"/>
      <c r="T279" s="34"/>
      <c r="U279" s="37"/>
      <c r="V279" s="35"/>
      <c r="W279" s="34"/>
      <c r="X279" s="37"/>
      <c r="Y279" s="35"/>
      <c r="Z279" s="34"/>
      <c r="AA279" s="37"/>
      <c r="AB279" s="35"/>
      <c r="AC279" s="34"/>
      <c r="AD279" s="37"/>
      <c r="AE279" s="35"/>
      <c r="AF279" s="34"/>
      <c r="AG279" s="37"/>
      <c r="AH279" s="35"/>
      <c r="AI279" s="34"/>
      <c r="AJ279" s="37"/>
      <c r="AK279" s="35"/>
      <c r="AL279" s="34"/>
      <c r="AM279" s="37"/>
      <c r="AN279" s="35"/>
      <c r="AO279" s="34"/>
      <c r="AP279" s="37"/>
      <c r="AQ279" s="35"/>
      <c r="AR279" s="34"/>
      <c r="AS279" s="37"/>
      <c r="AT279" s="35"/>
      <c r="AU279" s="34"/>
      <c r="AV279" s="37"/>
      <c r="AW279" s="35"/>
      <c r="AX279" s="34"/>
      <c r="AY279" s="37"/>
      <c r="AZ279" s="35"/>
      <c r="BA279" s="34"/>
      <c r="BB279" s="37"/>
      <c r="BC2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79" s="7"/>
      <c r="BF279" t="str">
        <f>IF(Table1[[#This Row],[Date]]="","","&amp;lt;VOUCHER REMOTEID="&amp;""""&amp;$A$11&amp;$A$13&amp;ROW()&amp;""""&amp;" VCHTYPE="""&amp;F279&amp;""" ACTION="""&amp;"Create"&amp;"""&amp;gt;")</f>
        <v/>
      </c>
      <c r="BG279" t="str">
        <f>IF(Table1[[#This Row],[Date]]="","",TEXT(Table1[[#This Row],[Date]],"yyyymmdd"))</f>
        <v/>
      </c>
      <c r="BH279" t="str">
        <f>Table1[[#This Row],[Date2]]</f>
        <v/>
      </c>
      <c r="BI279" t="str">
        <f>IF(Table1[[#This Row],[Date]]="","",Table1[[#This Row],[Voucher Type]])</f>
        <v/>
      </c>
      <c r="BJ279" t="str">
        <f>IF(Table1[[#This Row],[Ref No / Invoice No]]="","",Table1[[#This Row],[Ref No / Invoice No]])</f>
        <v/>
      </c>
      <c r="BK279" t="str">
        <f>IF(Table1[[#This Row],[Voucher No]]="","",Table1[[#This Row],[Voucher No]])</f>
        <v/>
      </c>
      <c r="BL279" t="str">
        <f>IF(Table1[[#This Row],[Date]]="","",Table1[[#This Row],[Narration]])</f>
        <v/>
      </c>
      <c r="BM279" t="str">
        <f>IF(Table1[[#This Row],[Date]]="","",$A$11&amp;$A$13&amp;ROW())</f>
        <v/>
      </c>
      <c r="BN279" t="str">
        <f>IF(Table1[[#This Row],[Date]]="","",$A$13)</f>
        <v/>
      </c>
      <c r="BP279" t="str">
        <f>IF(Table1[[#This Row],[Ledger 1]]="","","No")</f>
        <v/>
      </c>
      <c r="BQ279" t="str">
        <f>IF(Table1[[#This Row],[Date]]="","",IF(Table1[[#This Row],[Effect 1]]="Dr.","Yes","No"))</f>
        <v/>
      </c>
      <c r="BR279" t="str">
        <f>IF(Table1[[#This Row],[Date]]="","",Table1[[#This Row],[Ledger 1]])</f>
        <v/>
      </c>
      <c r="BS279" t="str">
        <f>IF(Table1[[#This Row],[Date]]="","",IF(Table1[[#This Row],[Effect 1]]="Dr.",-Table1[[#This Row],[Amount 1]],Table1[[#This Row],[Amount 1]]))</f>
        <v/>
      </c>
      <c r="BV279" t="str">
        <f>IF(Table1[[#This Row],[Ledger 2]]="","","No")</f>
        <v/>
      </c>
      <c r="BW279" t="str">
        <f>IF(Table1[[#This Row],[Date]]="","",IF(Table1[[#This Row],[Effect 2]]="Dr.","Yes","No"))</f>
        <v/>
      </c>
      <c r="BX279" t="str">
        <f>IF(Table1[[#This Row],[Date]]="","",Table1[[#This Row],[Ledger 2]])</f>
        <v/>
      </c>
      <c r="BY279" t="str">
        <f>IF(Table1[[#This Row],[Date]]="","",IF(Table1[[#This Row],[Effect 2]]="Dr.",-Table1[[#This Row],[Amount 2]],Table1[[#This Row],[Amount 2]]))</f>
        <v/>
      </c>
      <c r="CB279" t="str">
        <f>IF(Table1[[#This Row],[Ledger 3]]="","","No")</f>
        <v/>
      </c>
      <c r="CC279" t="str">
        <f>IF(Table1[[#This Row],[Ledger 3]]="","",IF(Table1[[#This Row],[Effect 3]]="Dr.","Yes","No"))</f>
        <v/>
      </c>
      <c r="CD279" t="str">
        <f>IF(Table1[[#This Row],[Ledger 3]]="","",Table1[[#This Row],[Ledger 3]])</f>
        <v/>
      </c>
      <c r="CE279" t="str">
        <f>IF(Table1[[#This Row],[Ledger 3]]="","",IF(Table1[[#This Row],[Effect 3]]="Dr.",-Table1[[#This Row],[Amount 3]],Table1[[#This Row],[Amount 3]]))</f>
        <v/>
      </c>
      <c r="CH279" t="str">
        <f>IF(Table1[[#This Row],[Ledger 4]]="","","No")</f>
        <v/>
      </c>
      <c r="CI279" t="str">
        <f>IF(Table1[[#This Row],[Ledger 4]]="","",IF(Table1[[#This Row],[Effect 4]]="Dr.","Yes","No"))</f>
        <v/>
      </c>
      <c r="CJ279" t="str">
        <f>IF(Table1[[#This Row],[Ledger 4]]="","",Table1[[#This Row],[Ledger 4]])</f>
        <v/>
      </c>
      <c r="CK279" t="str">
        <f>IF(Table1[[#This Row],[Ledger 4]]="","",IF(Table1[[#This Row],[Effect 4]]="Dr.",-Table1[[#This Row],[Amount 4]],Table1[[#This Row],[Amount 4]]))</f>
        <v/>
      </c>
      <c r="CN279" t="str">
        <f>IF(Table1[[#This Row],[Ledger 5]]="","","No")</f>
        <v/>
      </c>
      <c r="CO279" t="str">
        <f>IF(Table1[[#This Row],[Ledger 5]]="","",IF(Table1[[#This Row],[Effect 5]]="Dr.","Yes","No"))</f>
        <v/>
      </c>
      <c r="CP279" t="str">
        <f>IF(Table1[[#This Row],[Ledger 5]]="","",Table1[[#This Row],[Ledger 5]])</f>
        <v/>
      </c>
      <c r="CQ279" t="str">
        <f>IF(Table1[[#This Row],[Ledger 5]]="","",IF(Table1[[#This Row],[Effect 5]]="Dr.",-Table1[[#This Row],[Amount 5]],Table1[[#This Row],[Amount 5]]))</f>
        <v/>
      </c>
      <c r="CT279" t="str">
        <f>IF(Table1[[#This Row],[Ledger 6]]="","","No")</f>
        <v/>
      </c>
      <c r="CU279" t="str">
        <f>IF(Table1[[#This Row],[Ledger 6]]="","",IF(Table1[[#This Row],[Effect 6]]="Dr.","Yes","No"))</f>
        <v/>
      </c>
      <c r="CV279" t="str">
        <f>IF(Table1[[#This Row],[Ledger 6]]="","",Table1[[#This Row],[Ledger 6]])</f>
        <v/>
      </c>
      <c r="CW279" t="str">
        <f>IF(Table1[[#This Row],[Ledger 6]]="","",IF(Table1[[#This Row],[Effect 6]]="Dr.",-Table1[[#This Row],[Amount 6]],Table1[[#This Row],[Amount 6]]))</f>
        <v/>
      </c>
      <c r="CZ279" t="str">
        <f>IF(Table1[[#This Row],[Ledger 7]]="","","No")</f>
        <v/>
      </c>
      <c r="DA279" t="str">
        <f>IF(Table1[[#This Row],[Ledger 7]]="","",IF(Table1[[#This Row],[Effect 7]]="Dr.","Yes","No"))</f>
        <v/>
      </c>
      <c r="DB279" t="str">
        <f>IF(Table1[[#This Row],[Ledger 7]]="","",Table1[[#This Row],[Ledger 7]])</f>
        <v/>
      </c>
      <c r="DC279" t="str">
        <f>IF(Table1[[#This Row],[Ledger 7]]="","",IF(Table1[[#This Row],[Effect 7]]="Dr.",-Table1[[#This Row],[Amount 7]],Table1[[#This Row],[Amount 7]]))</f>
        <v/>
      </c>
      <c r="DF279" t="str">
        <f>IF(Table1[[#This Row],[Ledger 8]]="","","No")</f>
        <v/>
      </c>
      <c r="DG279" t="str">
        <f>IF(Table1[[#This Row],[Ledger 8]]="","",IF(Table1[[#This Row],[Effect 8]]="Dr.","Yes","No"))</f>
        <v/>
      </c>
      <c r="DH279" t="str">
        <f>IF(Table1[[#This Row],[Ledger 8]]="","",Table1[[#This Row],[Ledger 8]])</f>
        <v/>
      </c>
      <c r="DI279" t="str">
        <f>IF(Table1[[#This Row],[Ledger 8]]="","",IF(Table1[[#This Row],[Effect 8]]="Dr.",-Table1[[#This Row],[Amount 8]],Table1[[#This Row],[Amount 8]]))</f>
        <v/>
      </c>
      <c r="DL279" t="str">
        <f>IF(Table1[[#This Row],[Ledger 9]]="","","No")</f>
        <v/>
      </c>
      <c r="DM279" t="str">
        <f>IF(Table1[[#This Row],[Ledger 9]]="","",IF(Table1[[#This Row],[Effect 9]]="Dr.","Yes","No"))</f>
        <v/>
      </c>
      <c r="DN279" t="str">
        <f>IF(Table1[[#This Row],[Ledger 9]]="","",Table1[[#This Row],[Ledger 9]])</f>
        <v/>
      </c>
      <c r="DO279" t="str">
        <f>IF(Table1[[#This Row],[Ledger 9]]="","",IF(Table1[[#This Row],[Effect 9]]="Dr.",-Table1[[#This Row],[Amount 9]],Table1[[#This Row],[Amount 9]]))</f>
        <v/>
      </c>
      <c r="DR279" t="str">
        <f>IF(Table1[[#This Row],[Ledger 10]]="","","No")</f>
        <v/>
      </c>
      <c r="DS279" t="str">
        <f>IF(Table1[[#This Row],[Ledger 10]]="","",IF(Table1[[#This Row],[Effect 10]]="Dr.","Yes","No"))</f>
        <v/>
      </c>
      <c r="DT279" t="str">
        <f>IF(Table1[[#This Row],[Ledger 10]]="","",Table1[[#This Row],[Ledger 10]])</f>
        <v/>
      </c>
      <c r="DU279" t="str">
        <f>IF(Table1[[#This Row],[Ledger 10]]="","",IF(Table1[[#This Row],[Effect 10]]="Dr.",-Table1[[#This Row],[Amount 10]],Table1[[#This Row],[Amount 10]]))</f>
        <v/>
      </c>
      <c r="DX279" t="str">
        <f>IF(Table1[[#This Row],[Ledger 11]]="","","No")</f>
        <v/>
      </c>
      <c r="DY279" t="str">
        <f>IF(Table1[[#This Row],[Ledger 11]]="","",IF(Table1[[#This Row],[Effect 11]]="Dr.","Yes","No"))</f>
        <v/>
      </c>
      <c r="DZ279" t="str">
        <f>IF(Table1[[#This Row],[Ledger 11]]="","",Table1[[#This Row],[Ledger 11]])</f>
        <v/>
      </c>
      <c r="EA279" t="str">
        <f>IF(Table1[[#This Row],[Ledger 11]]="","",IF(Table1[[#This Row],[Effect 11]]="Dr.",-Table1[[#This Row],[Amount 11]],Table1[[#This Row],[Amount 11]]))</f>
        <v/>
      </c>
      <c r="ED279" t="str">
        <f>IF(Table1[[#This Row],[Ledger 12]]="","","No")</f>
        <v/>
      </c>
      <c r="EE279" t="str">
        <f>IF(Table1[[#This Row],[Ledger 12]]="","",IF(Table1[[#This Row],[Effect 12]]="Dr.","Yes","No"))</f>
        <v/>
      </c>
      <c r="EF279" t="str">
        <f>IF(Table1[[#This Row],[Ledger 12]]="","",Table1[[#This Row],[Ledger 12]])</f>
        <v/>
      </c>
      <c r="EG279" t="str">
        <f>IF(Table1[[#This Row],[Ledger 12]]="","",IF(Table1[[#This Row],[Effect 12]]="Dr.",-Table1[[#This Row],[Amount 12]],Table1[[#This Row],[Amount 12]]))</f>
        <v/>
      </c>
      <c r="EJ279" t="str">
        <f>IF(Table1[[#This Row],[Ledger 13]]="","","No")</f>
        <v/>
      </c>
      <c r="EK279" t="str">
        <f>IF(Table1[[#This Row],[Ledger 13]]="","",IF(Table1[[#This Row],[Effect 13]]="Dr.","Yes","No"))</f>
        <v/>
      </c>
      <c r="EL279" t="str">
        <f>IF(Table1[[#This Row],[Ledger 13]]="","",Table1[[#This Row],[Ledger 13]])</f>
        <v/>
      </c>
      <c r="EM279" t="str">
        <f>IF(Table1[[#This Row],[Ledger 13]]="","",IF(Table1[[#This Row],[Effect 13]]="Dr.",-Table1[[#This Row],[Amount 13]],Table1[[#This Row],[Amount 13]]))</f>
        <v/>
      </c>
      <c r="EP279" t="str">
        <f>IF(Table1[[#This Row],[Ledger 14]]="","","No")</f>
        <v/>
      </c>
      <c r="EQ279" t="str">
        <f>IF(Table1[[#This Row],[Ledger 14]]="","",IF(Table1[[#This Row],[Effect 14]]="Dr.","Yes","No"))</f>
        <v/>
      </c>
      <c r="ER279" t="str">
        <f>IF(Table1[[#This Row],[Ledger 14]]="","",Table1[[#This Row],[Ledger 14]])</f>
        <v/>
      </c>
      <c r="ES279" t="str">
        <f>IF(Table1[[#This Row],[Ledger 14]]="","",IF(Table1[[#This Row],[Effect 14]]="Dr.",-Table1[[#This Row],[Amount 14]],Table1[[#This Row],[Amount 14]]))</f>
        <v/>
      </c>
      <c r="EV279" t="str">
        <f>IF(Table1[[#This Row],[Ledger 15]]="","","No")</f>
        <v/>
      </c>
      <c r="EW279" t="str">
        <f>IF(Table1[[#This Row],[Ledger 15]]="","",IF(Table1[[#This Row],[Effect 15]]="Dr.","Yes","No"))</f>
        <v/>
      </c>
      <c r="EX279" t="str">
        <f>IF(Table1[[#This Row],[Ledger 15]]="","",Table1[[#This Row],[Ledger 15]])</f>
        <v/>
      </c>
      <c r="EY279" t="str">
        <f>IF(Table1[[#This Row],[Ledger 15]]="","",IF(Table1[[#This Row],[Effect 15]]="Dr.",-Table1[[#This Row],[Amount 15]],Table1[[#This Row],[Amount 15]]))</f>
        <v/>
      </c>
      <c r="FD2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79">
        <f>IF(Table1[[#This Row],[Date]]="",0,IF(AND(Table1[[#This Row],[Date]]&gt;=$FE$2,Table1[[#This Row],[Date]]&lt;=$FE$3),0,1))</f>
        <v>0</v>
      </c>
      <c r="FF279">
        <f>IF(Table1[[#This Row],[Date]]="",0,IF(TYPE(VLOOKUP(Table1[[#This Row],[Voucher Type]],Table1[[#All],[Voucher Type Master]],1,FALSE))=16,1,0))</f>
        <v>0</v>
      </c>
      <c r="FG279">
        <f>IF(TYPE(IF(Table1[[#This Row],[Date]]="",0,IF(VLOOKUP(Table1[[#This Row],[Voucher Type]],$FY$5:$FZ$13,2,0)=Table1[[#This Row],[Effect 1]],0,1)))=16,1,0)</f>
        <v>0</v>
      </c>
      <c r="FH2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79">
        <f>IF(LEN(Table1[[#This Row],[Ledger 1]])&gt;0,IF(TYPE(VLOOKUP(Table1[[#This Row],[Ledger 1]],GZ:GZ,1,0))=16,1,0),0)</f>
        <v>0</v>
      </c>
      <c r="FJ279">
        <f>IF(LEN(Table1[[#This Row],[Ledger 2]])&gt;0,IF(TYPE(VLOOKUP(Table1[[#This Row],[Ledger 2]],GZ:GZ,1,0))=16,1,0),0)</f>
        <v>0</v>
      </c>
      <c r="FK279">
        <f>IF(LEN(Table1[[#This Row],[Ledger 3]])&gt;0,IF(TYPE(VLOOKUP(Table1[[#This Row],[Ledger 3]],GZ:GZ,1,0))=16,1,0),0)</f>
        <v>0</v>
      </c>
      <c r="FL279">
        <f>IF(LEN(Table1[[#This Row],[Ledger 4]])&gt;0,IF(TYPE(VLOOKUP(Table1[[#This Row],[Ledger 4]],GZ:GZ,1,0))=16,1,0),0)</f>
        <v>0</v>
      </c>
      <c r="FM279">
        <f>IF(LEN(Table1[[#This Row],[Ledger 5]])&gt;0,IF(TYPE(VLOOKUP(Table1[[#This Row],[Ledger 5]],GZ:GZ,1,0))=16,1,0),0)</f>
        <v>0</v>
      </c>
      <c r="FN279">
        <f>IF(LEN(Table1[[#This Row],[Ledger 6]])&gt;0,IF(TYPE(VLOOKUP(Table1[[#This Row],[Ledger 6]],$GZ:$GZ,1,0))=16,1,0),0)</f>
        <v>0</v>
      </c>
      <c r="FO279">
        <f>IF(LEN(Table1[[#This Row],[Ledger 7]])&gt;0,IF(TYPE(VLOOKUP(Table1[[#This Row],[Ledger 7]],$GZ:$GZ,1,0))=16,1,0),0)</f>
        <v>0</v>
      </c>
      <c r="FP279">
        <f>IF(LEN(Table1[[#This Row],[Ledger 8]])&gt;0,IF(TYPE(VLOOKUP(Table1[[#This Row],[Ledger 8]],$GZ:$GZ,1,0))=16,1,0),0)</f>
        <v>0</v>
      </c>
      <c r="FQ279">
        <f>IF(LEN(Table1[[#This Row],[Ledger 9]])&gt;0,IF(TYPE(VLOOKUP(Table1[[#This Row],[Ledger 9]],$GZ:$GZ,1,0))=16,1,0),0)</f>
        <v>0</v>
      </c>
      <c r="FR279">
        <f>IF(LEN(Table1[[#This Row],[Ledger 10]])&gt;0,IF(TYPE(VLOOKUP(Table1[[#This Row],[Ledger 10]],$GZ:$GZ,1,0))=16,1,0),0)</f>
        <v>0</v>
      </c>
      <c r="FS279">
        <f>IF(LEN(Table1[[#This Row],[Ledger 11]])&gt;0,IF(TYPE(VLOOKUP(Table1[[#This Row],[Ledger 11]],$GZ:$GZ,1,0))=16,1,0),0)</f>
        <v>0</v>
      </c>
      <c r="FT279">
        <f>IF(LEN(Table1[[#This Row],[Ledger 12]])&gt;0,IF(TYPE(VLOOKUP(Table1[[#This Row],[Ledger 12]],$GZ:$GZ,1,0))=16,1,0),0)</f>
        <v>0</v>
      </c>
      <c r="FU279">
        <f>IF(LEN(Table1[[#This Row],[Ledger 13]])&gt;0,IF(TYPE(VLOOKUP(Table1[[#This Row],[Ledger 13]],$GZ:$GZ,1,0))=16,1,0),0)</f>
        <v>0</v>
      </c>
      <c r="FV279">
        <f>IF(LEN(Table1[[#This Row],[Ledger 14]])&gt;0,IF(TYPE(VLOOKUP(Table1[[#This Row],[Ledger 14]],$GZ:$GZ,1,0))=16,1,0),0)</f>
        <v>0</v>
      </c>
      <c r="FW279">
        <f>IF(LEN(Table1[[#This Row],[Ledger 15]])&gt;0,IF(TYPE(VLOOKUP(Table1[[#This Row],[Ledger 15]],$GZ:$GZ,1,0))=16,1,0),0)</f>
        <v>0</v>
      </c>
    </row>
    <row r="280" spans="4:179" ht="33" customHeight="1" x14ac:dyDescent="0.45">
      <c r="D280" s="8">
        <f t="shared" si="13"/>
        <v>275</v>
      </c>
      <c r="E280" s="32"/>
      <c r="F280" s="34"/>
      <c r="G280" s="34"/>
      <c r="H280" s="34"/>
      <c r="I280" s="34"/>
      <c r="J280" s="38"/>
      <c r="K280" s="33"/>
      <c r="L280" s="36"/>
      <c r="M280" s="35"/>
      <c r="N280" s="34"/>
      <c r="O280" s="41"/>
      <c r="P280" s="35"/>
      <c r="Q280" s="34"/>
      <c r="R280" s="37"/>
      <c r="S280" s="35"/>
      <c r="T280" s="34"/>
      <c r="U280" s="37"/>
      <c r="V280" s="35"/>
      <c r="W280" s="34"/>
      <c r="X280" s="37"/>
      <c r="Y280" s="35"/>
      <c r="Z280" s="34"/>
      <c r="AA280" s="37"/>
      <c r="AB280" s="35"/>
      <c r="AC280" s="34"/>
      <c r="AD280" s="37"/>
      <c r="AE280" s="35"/>
      <c r="AF280" s="34"/>
      <c r="AG280" s="37"/>
      <c r="AH280" s="35"/>
      <c r="AI280" s="34"/>
      <c r="AJ280" s="37"/>
      <c r="AK280" s="35"/>
      <c r="AL280" s="34"/>
      <c r="AM280" s="37"/>
      <c r="AN280" s="35"/>
      <c r="AO280" s="34"/>
      <c r="AP280" s="37"/>
      <c r="AQ280" s="35"/>
      <c r="AR280" s="34"/>
      <c r="AS280" s="37"/>
      <c r="AT280" s="35"/>
      <c r="AU280" s="34"/>
      <c r="AV280" s="37"/>
      <c r="AW280" s="35"/>
      <c r="AX280" s="34"/>
      <c r="AY280" s="37"/>
      <c r="AZ280" s="35"/>
      <c r="BA280" s="34"/>
      <c r="BB280" s="37"/>
      <c r="BC2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0" s="7"/>
      <c r="BF280" t="str">
        <f>IF(Table1[[#This Row],[Date]]="","","&amp;lt;VOUCHER REMOTEID="&amp;""""&amp;$A$11&amp;$A$13&amp;ROW()&amp;""""&amp;" VCHTYPE="""&amp;F280&amp;""" ACTION="""&amp;"Create"&amp;"""&amp;gt;")</f>
        <v/>
      </c>
      <c r="BG280" t="str">
        <f>IF(Table1[[#This Row],[Date]]="","",TEXT(Table1[[#This Row],[Date]],"yyyymmdd"))</f>
        <v/>
      </c>
      <c r="BH280" t="str">
        <f>Table1[[#This Row],[Date2]]</f>
        <v/>
      </c>
      <c r="BI280" t="str">
        <f>IF(Table1[[#This Row],[Date]]="","",Table1[[#This Row],[Voucher Type]])</f>
        <v/>
      </c>
      <c r="BJ280" t="str">
        <f>IF(Table1[[#This Row],[Ref No / Invoice No]]="","",Table1[[#This Row],[Ref No / Invoice No]])</f>
        <v/>
      </c>
      <c r="BK280" t="str">
        <f>IF(Table1[[#This Row],[Voucher No]]="","",Table1[[#This Row],[Voucher No]])</f>
        <v/>
      </c>
      <c r="BL280" t="str">
        <f>IF(Table1[[#This Row],[Date]]="","",Table1[[#This Row],[Narration]])</f>
        <v/>
      </c>
      <c r="BM280" t="str">
        <f>IF(Table1[[#This Row],[Date]]="","",$A$11&amp;$A$13&amp;ROW())</f>
        <v/>
      </c>
      <c r="BN280" t="str">
        <f>IF(Table1[[#This Row],[Date]]="","",$A$13)</f>
        <v/>
      </c>
      <c r="BP280" t="str">
        <f>IF(Table1[[#This Row],[Ledger 1]]="","","No")</f>
        <v/>
      </c>
      <c r="BQ280" t="str">
        <f>IF(Table1[[#This Row],[Date]]="","",IF(Table1[[#This Row],[Effect 1]]="Dr.","Yes","No"))</f>
        <v/>
      </c>
      <c r="BR280" t="str">
        <f>IF(Table1[[#This Row],[Date]]="","",Table1[[#This Row],[Ledger 1]])</f>
        <v/>
      </c>
      <c r="BS280" t="str">
        <f>IF(Table1[[#This Row],[Date]]="","",IF(Table1[[#This Row],[Effect 1]]="Dr.",-Table1[[#This Row],[Amount 1]],Table1[[#This Row],[Amount 1]]))</f>
        <v/>
      </c>
      <c r="BV280" t="str">
        <f>IF(Table1[[#This Row],[Ledger 2]]="","","No")</f>
        <v/>
      </c>
      <c r="BW280" t="str">
        <f>IF(Table1[[#This Row],[Date]]="","",IF(Table1[[#This Row],[Effect 2]]="Dr.","Yes","No"))</f>
        <v/>
      </c>
      <c r="BX280" t="str">
        <f>IF(Table1[[#This Row],[Date]]="","",Table1[[#This Row],[Ledger 2]])</f>
        <v/>
      </c>
      <c r="BY280" t="str">
        <f>IF(Table1[[#This Row],[Date]]="","",IF(Table1[[#This Row],[Effect 2]]="Dr.",-Table1[[#This Row],[Amount 2]],Table1[[#This Row],[Amount 2]]))</f>
        <v/>
      </c>
      <c r="CB280" t="str">
        <f>IF(Table1[[#This Row],[Ledger 3]]="","","No")</f>
        <v/>
      </c>
      <c r="CC280" t="str">
        <f>IF(Table1[[#This Row],[Ledger 3]]="","",IF(Table1[[#This Row],[Effect 3]]="Dr.","Yes","No"))</f>
        <v/>
      </c>
      <c r="CD280" t="str">
        <f>IF(Table1[[#This Row],[Ledger 3]]="","",Table1[[#This Row],[Ledger 3]])</f>
        <v/>
      </c>
      <c r="CE280" t="str">
        <f>IF(Table1[[#This Row],[Ledger 3]]="","",IF(Table1[[#This Row],[Effect 3]]="Dr.",-Table1[[#This Row],[Amount 3]],Table1[[#This Row],[Amount 3]]))</f>
        <v/>
      </c>
      <c r="CH280" t="str">
        <f>IF(Table1[[#This Row],[Ledger 4]]="","","No")</f>
        <v/>
      </c>
      <c r="CI280" t="str">
        <f>IF(Table1[[#This Row],[Ledger 4]]="","",IF(Table1[[#This Row],[Effect 4]]="Dr.","Yes","No"))</f>
        <v/>
      </c>
      <c r="CJ280" t="str">
        <f>IF(Table1[[#This Row],[Ledger 4]]="","",Table1[[#This Row],[Ledger 4]])</f>
        <v/>
      </c>
      <c r="CK280" t="str">
        <f>IF(Table1[[#This Row],[Ledger 4]]="","",IF(Table1[[#This Row],[Effect 4]]="Dr.",-Table1[[#This Row],[Amount 4]],Table1[[#This Row],[Amount 4]]))</f>
        <v/>
      </c>
      <c r="CN280" t="str">
        <f>IF(Table1[[#This Row],[Ledger 5]]="","","No")</f>
        <v/>
      </c>
      <c r="CO280" t="str">
        <f>IF(Table1[[#This Row],[Ledger 5]]="","",IF(Table1[[#This Row],[Effect 5]]="Dr.","Yes","No"))</f>
        <v/>
      </c>
      <c r="CP280" t="str">
        <f>IF(Table1[[#This Row],[Ledger 5]]="","",Table1[[#This Row],[Ledger 5]])</f>
        <v/>
      </c>
      <c r="CQ280" t="str">
        <f>IF(Table1[[#This Row],[Ledger 5]]="","",IF(Table1[[#This Row],[Effect 5]]="Dr.",-Table1[[#This Row],[Amount 5]],Table1[[#This Row],[Amount 5]]))</f>
        <v/>
      </c>
      <c r="CT280" t="str">
        <f>IF(Table1[[#This Row],[Ledger 6]]="","","No")</f>
        <v/>
      </c>
      <c r="CU280" t="str">
        <f>IF(Table1[[#This Row],[Ledger 6]]="","",IF(Table1[[#This Row],[Effect 6]]="Dr.","Yes","No"))</f>
        <v/>
      </c>
      <c r="CV280" t="str">
        <f>IF(Table1[[#This Row],[Ledger 6]]="","",Table1[[#This Row],[Ledger 6]])</f>
        <v/>
      </c>
      <c r="CW280" t="str">
        <f>IF(Table1[[#This Row],[Ledger 6]]="","",IF(Table1[[#This Row],[Effect 6]]="Dr.",-Table1[[#This Row],[Amount 6]],Table1[[#This Row],[Amount 6]]))</f>
        <v/>
      </c>
      <c r="CZ280" t="str">
        <f>IF(Table1[[#This Row],[Ledger 7]]="","","No")</f>
        <v/>
      </c>
      <c r="DA280" t="str">
        <f>IF(Table1[[#This Row],[Ledger 7]]="","",IF(Table1[[#This Row],[Effect 7]]="Dr.","Yes","No"))</f>
        <v/>
      </c>
      <c r="DB280" t="str">
        <f>IF(Table1[[#This Row],[Ledger 7]]="","",Table1[[#This Row],[Ledger 7]])</f>
        <v/>
      </c>
      <c r="DC280" t="str">
        <f>IF(Table1[[#This Row],[Ledger 7]]="","",IF(Table1[[#This Row],[Effect 7]]="Dr.",-Table1[[#This Row],[Amount 7]],Table1[[#This Row],[Amount 7]]))</f>
        <v/>
      </c>
      <c r="DF280" t="str">
        <f>IF(Table1[[#This Row],[Ledger 8]]="","","No")</f>
        <v/>
      </c>
      <c r="DG280" t="str">
        <f>IF(Table1[[#This Row],[Ledger 8]]="","",IF(Table1[[#This Row],[Effect 8]]="Dr.","Yes","No"))</f>
        <v/>
      </c>
      <c r="DH280" t="str">
        <f>IF(Table1[[#This Row],[Ledger 8]]="","",Table1[[#This Row],[Ledger 8]])</f>
        <v/>
      </c>
      <c r="DI280" t="str">
        <f>IF(Table1[[#This Row],[Ledger 8]]="","",IF(Table1[[#This Row],[Effect 8]]="Dr.",-Table1[[#This Row],[Amount 8]],Table1[[#This Row],[Amount 8]]))</f>
        <v/>
      </c>
      <c r="DL280" t="str">
        <f>IF(Table1[[#This Row],[Ledger 9]]="","","No")</f>
        <v/>
      </c>
      <c r="DM280" t="str">
        <f>IF(Table1[[#This Row],[Ledger 9]]="","",IF(Table1[[#This Row],[Effect 9]]="Dr.","Yes","No"))</f>
        <v/>
      </c>
      <c r="DN280" t="str">
        <f>IF(Table1[[#This Row],[Ledger 9]]="","",Table1[[#This Row],[Ledger 9]])</f>
        <v/>
      </c>
      <c r="DO280" t="str">
        <f>IF(Table1[[#This Row],[Ledger 9]]="","",IF(Table1[[#This Row],[Effect 9]]="Dr.",-Table1[[#This Row],[Amount 9]],Table1[[#This Row],[Amount 9]]))</f>
        <v/>
      </c>
      <c r="DR280" t="str">
        <f>IF(Table1[[#This Row],[Ledger 10]]="","","No")</f>
        <v/>
      </c>
      <c r="DS280" t="str">
        <f>IF(Table1[[#This Row],[Ledger 10]]="","",IF(Table1[[#This Row],[Effect 10]]="Dr.","Yes","No"))</f>
        <v/>
      </c>
      <c r="DT280" t="str">
        <f>IF(Table1[[#This Row],[Ledger 10]]="","",Table1[[#This Row],[Ledger 10]])</f>
        <v/>
      </c>
      <c r="DU280" t="str">
        <f>IF(Table1[[#This Row],[Ledger 10]]="","",IF(Table1[[#This Row],[Effect 10]]="Dr.",-Table1[[#This Row],[Amount 10]],Table1[[#This Row],[Amount 10]]))</f>
        <v/>
      </c>
      <c r="DX280" t="str">
        <f>IF(Table1[[#This Row],[Ledger 11]]="","","No")</f>
        <v/>
      </c>
      <c r="DY280" t="str">
        <f>IF(Table1[[#This Row],[Ledger 11]]="","",IF(Table1[[#This Row],[Effect 11]]="Dr.","Yes","No"))</f>
        <v/>
      </c>
      <c r="DZ280" t="str">
        <f>IF(Table1[[#This Row],[Ledger 11]]="","",Table1[[#This Row],[Ledger 11]])</f>
        <v/>
      </c>
      <c r="EA280" t="str">
        <f>IF(Table1[[#This Row],[Ledger 11]]="","",IF(Table1[[#This Row],[Effect 11]]="Dr.",-Table1[[#This Row],[Amount 11]],Table1[[#This Row],[Amount 11]]))</f>
        <v/>
      </c>
      <c r="ED280" t="str">
        <f>IF(Table1[[#This Row],[Ledger 12]]="","","No")</f>
        <v/>
      </c>
      <c r="EE280" t="str">
        <f>IF(Table1[[#This Row],[Ledger 12]]="","",IF(Table1[[#This Row],[Effect 12]]="Dr.","Yes","No"))</f>
        <v/>
      </c>
      <c r="EF280" t="str">
        <f>IF(Table1[[#This Row],[Ledger 12]]="","",Table1[[#This Row],[Ledger 12]])</f>
        <v/>
      </c>
      <c r="EG280" t="str">
        <f>IF(Table1[[#This Row],[Ledger 12]]="","",IF(Table1[[#This Row],[Effect 12]]="Dr.",-Table1[[#This Row],[Amount 12]],Table1[[#This Row],[Amount 12]]))</f>
        <v/>
      </c>
      <c r="EJ280" t="str">
        <f>IF(Table1[[#This Row],[Ledger 13]]="","","No")</f>
        <v/>
      </c>
      <c r="EK280" t="str">
        <f>IF(Table1[[#This Row],[Ledger 13]]="","",IF(Table1[[#This Row],[Effect 13]]="Dr.","Yes","No"))</f>
        <v/>
      </c>
      <c r="EL280" t="str">
        <f>IF(Table1[[#This Row],[Ledger 13]]="","",Table1[[#This Row],[Ledger 13]])</f>
        <v/>
      </c>
      <c r="EM280" t="str">
        <f>IF(Table1[[#This Row],[Ledger 13]]="","",IF(Table1[[#This Row],[Effect 13]]="Dr.",-Table1[[#This Row],[Amount 13]],Table1[[#This Row],[Amount 13]]))</f>
        <v/>
      </c>
      <c r="EP280" t="str">
        <f>IF(Table1[[#This Row],[Ledger 14]]="","","No")</f>
        <v/>
      </c>
      <c r="EQ280" t="str">
        <f>IF(Table1[[#This Row],[Ledger 14]]="","",IF(Table1[[#This Row],[Effect 14]]="Dr.","Yes","No"))</f>
        <v/>
      </c>
      <c r="ER280" t="str">
        <f>IF(Table1[[#This Row],[Ledger 14]]="","",Table1[[#This Row],[Ledger 14]])</f>
        <v/>
      </c>
      <c r="ES280" t="str">
        <f>IF(Table1[[#This Row],[Ledger 14]]="","",IF(Table1[[#This Row],[Effect 14]]="Dr.",-Table1[[#This Row],[Amount 14]],Table1[[#This Row],[Amount 14]]))</f>
        <v/>
      </c>
      <c r="EV280" t="str">
        <f>IF(Table1[[#This Row],[Ledger 15]]="","","No")</f>
        <v/>
      </c>
      <c r="EW280" t="str">
        <f>IF(Table1[[#This Row],[Ledger 15]]="","",IF(Table1[[#This Row],[Effect 15]]="Dr.","Yes","No"))</f>
        <v/>
      </c>
      <c r="EX280" t="str">
        <f>IF(Table1[[#This Row],[Ledger 15]]="","",Table1[[#This Row],[Ledger 15]])</f>
        <v/>
      </c>
      <c r="EY280" t="str">
        <f>IF(Table1[[#This Row],[Ledger 15]]="","",IF(Table1[[#This Row],[Effect 15]]="Dr.",-Table1[[#This Row],[Amount 15]],Table1[[#This Row],[Amount 15]]))</f>
        <v/>
      </c>
      <c r="FD2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0">
        <f>IF(Table1[[#This Row],[Date]]="",0,IF(AND(Table1[[#This Row],[Date]]&gt;=$FE$2,Table1[[#This Row],[Date]]&lt;=$FE$3),0,1))</f>
        <v>0</v>
      </c>
      <c r="FF280">
        <f>IF(Table1[[#This Row],[Date]]="",0,IF(TYPE(VLOOKUP(Table1[[#This Row],[Voucher Type]],Table1[[#All],[Voucher Type Master]],1,FALSE))=16,1,0))</f>
        <v>0</v>
      </c>
      <c r="FG280">
        <f>IF(TYPE(IF(Table1[[#This Row],[Date]]="",0,IF(VLOOKUP(Table1[[#This Row],[Voucher Type]],$FY$5:$FZ$13,2,0)=Table1[[#This Row],[Effect 1]],0,1)))=16,1,0)</f>
        <v>0</v>
      </c>
      <c r="FH2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0">
        <f>IF(LEN(Table1[[#This Row],[Ledger 1]])&gt;0,IF(TYPE(VLOOKUP(Table1[[#This Row],[Ledger 1]],GZ:GZ,1,0))=16,1,0),0)</f>
        <v>0</v>
      </c>
      <c r="FJ280">
        <f>IF(LEN(Table1[[#This Row],[Ledger 2]])&gt;0,IF(TYPE(VLOOKUP(Table1[[#This Row],[Ledger 2]],GZ:GZ,1,0))=16,1,0),0)</f>
        <v>0</v>
      </c>
      <c r="FK280">
        <f>IF(LEN(Table1[[#This Row],[Ledger 3]])&gt;0,IF(TYPE(VLOOKUP(Table1[[#This Row],[Ledger 3]],GZ:GZ,1,0))=16,1,0),0)</f>
        <v>0</v>
      </c>
      <c r="FL280">
        <f>IF(LEN(Table1[[#This Row],[Ledger 4]])&gt;0,IF(TYPE(VLOOKUP(Table1[[#This Row],[Ledger 4]],GZ:GZ,1,0))=16,1,0),0)</f>
        <v>0</v>
      </c>
      <c r="FM280">
        <f>IF(LEN(Table1[[#This Row],[Ledger 5]])&gt;0,IF(TYPE(VLOOKUP(Table1[[#This Row],[Ledger 5]],GZ:GZ,1,0))=16,1,0),0)</f>
        <v>0</v>
      </c>
      <c r="FN280">
        <f>IF(LEN(Table1[[#This Row],[Ledger 6]])&gt;0,IF(TYPE(VLOOKUP(Table1[[#This Row],[Ledger 6]],$GZ:$GZ,1,0))=16,1,0),0)</f>
        <v>0</v>
      </c>
      <c r="FO280">
        <f>IF(LEN(Table1[[#This Row],[Ledger 7]])&gt;0,IF(TYPE(VLOOKUP(Table1[[#This Row],[Ledger 7]],$GZ:$GZ,1,0))=16,1,0),0)</f>
        <v>0</v>
      </c>
      <c r="FP280">
        <f>IF(LEN(Table1[[#This Row],[Ledger 8]])&gt;0,IF(TYPE(VLOOKUP(Table1[[#This Row],[Ledger 8]],$GZ:$GZ,1,0))=16,1,0),0)</f>
        <v>0</v>
      </c>
      <c r="FQ280">
        <f>IF(LEN(Table1[[#This Row],[Ledger 9]])&gt;0,IF(TYPE(VLOOKUP(Table1[[#This Row],[Ledger 9]],$GZ:$GZ,1,0))=16,1,0),0)</f>
        <v>0</v>
      </c>
      <c r="FR280">
        <f>IF(LEN(Table1[[#This Row],[Ledger 10]])&gt;0,IF(TYPE(VLOOKUP(Table1[[#This Row],[Ledger 10]],$GZ:$GZ,1,0))=16,1,0),0)</f>
        <v>0</v>
      </c>
      <c r="FS280">
        <f>IF(LEN(Table1[[#This Row],[Ledger 11]])&gt;0,IF(TYPE(VLOOKUP(Table1[[#This Row],[Ledger 11]],$GZ:$GZ,1,0))=16,1,0),0)</f>
        <v>0</v>
      </c>
      <c r="FT280">
        <f>IF(LEN(Table1[[#This Row],[Ledger 12]])&gt;0,IF(TYPE(VLOOKUP(Table1[[#This Row],[Ledger 12]],$GZ:$GZ,1,0))=16,1,0),0)</f>
        <v>0</v>
      </c>
      <c r="FU280">
        <f>IF(LEN(Table1[[#This Row],[Ledger 13]])&gt;0,IF(TYPE(VLOOKUP(Table1[[#This Row],[Ledger 13]],$GZ:$GZ,1,0))=16,1,0),0)</f>
        <v>0</v>
      </c>
      <c r="FV280">
        <f>IF(LEN(Table1[[#This Row],[Ledger 14]])&gt;0,IF(TYPE(VLOOKUP(Table1[[#This Row],[Ledger 14]],$GZ:$GZ,1,0))=16,1,0),0)</f>
        <v>0</v>
      </c>
      <c r="FW280">
        <f>IF(LEN(Table1[[#This Row],[Ledger 15]])&gt;0,IF(TYPE(VLOOKUP(Table1[[#This Row],[Ledger 15]],$GZ:$GZ,1,0))=16,1,0),0)</f>
        <v>0</v>
      </c>
    </row>
    <row r="281" spans="4:179" ht="33" customHeight="1" x14ac:dyDescent="0.45">
      <c r="D281" s="8">
        <f t="shared" si="13"/>
        <v>276</v>
      </c>
      <c r="E281" s="32"/>
      <c r="F281" s="34"/>
      <c r="G281" s="34"/>
      <c r="H281" s="34"/>
      <c r="I281" s="34"/>
      <c r="J281" s="38"/>
      <c r="K281" s="33"/>
      <c r="L281" s="36"/>
      <c r="M281" s="35"/>
      <c r="N281" s="34"/>
      <c r="O281" s="41"/>
      <c r="P281" s="35"/>
      <c r="Q281" s="34"/>
      <c r="R281" s="37"/>
      <c r="S281" s="35"/>
      <c r="T281" s="34"/>
      <c r="U281" s="37"/>
      <c r="V281" s="35"/>
      <c r="W281" s="34"/>
      <c r="X281" s="37"/>
      <c r="Y281" s="35"/>
      <c r="Z281" s="34"/>
      <c r="AA281" s="37"/>
      <c r="AB281" s="35"/>
      <c r="AC281" s="34"/>
      <c r="AD281" s="37"/>
      <c r="AE281" s="35"/>
      <c r="AF281" s="34"/>
      <c r="AG281" s="37"/>
      <c r="AH281" s="35"/>
      <c r="AI281" s="34"/>
      <c r="AJ281" s="37"/>
      <c r="AK281" s="35"/>
      <c r="AL281" s="34"/>
      <c r="AM281" s="37"/>
      <c r="AN281" s="35"/>
      <c r="AO281" s="34"/>
      <c r="AP281" s="37"/>
      <c r="AQ281" s="35"/>
      <c r="AR281" s="34"/>
      <c r="AS281" s="37"/>
      <c r="AT281" s="35"/>
      <c r="AU281" s="34"/>
      <c r="AV281" s="37"/>
      <c r="AW281" s="35"/>
      <c r="AX281" s="34"/>
      <c r="AY281" s="37"/>
      <c r="AZ281" s="35"/>
      <c r="BA281" s="34"/>
      <c r="BB281" s="37"/>
      <c r="BC2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1" s="7"/>
      <c r="BF281" t="str">
        <f>IF(Table1[[#This Row],[Date]]="","","&amp;lt;VOUCHER REMOTEID="&amp;""""&amp;$A$11&amp;$A$13&amp;ROW()&amp;""""&amp;" VCHTYPE="""&amp;F281&amp;""" ACTION="""&amp;"Create"&amp;"""&amp;gt;")</f>
        <v/>
      </c>
      <c r="BG281" t="str">
        <f>IF(Table1[[#This Row],[Date]]="","",TEXT(Table1[[#This Row],[Date]],"yyyymmdd"))</f>
        <v/>
      </c>
      <c r="BH281" t="str">
        <f>Table1[[#This Row],[Date2]]</f>
        <v/>
      </c>
      <c r="BI281" t="str">
        <f>IF(Table1[[#This Row],[Date]]="","",Table1[[#This Row],[Voucher Type]])</f>
        <v/>
      </c>
      <c r="BJ281" t="str">
        <f>IF(Table1[[#This Row],[Ref No / Invoice No]]="","",Table1[[#This Row],[Ref No / Invoice No]])</f>
        <v/>
      </c>
      <c r="BK281" t="str">
        <f>IF(Table1[[#This Row],[Voucher No]]="","",Table1[[#This Row],[Voucher No]])</f>
        <v/>
      </c>
      <c r="BL281" t="str">
        <f>IF(Table1[[#This Row],[Date]]="","",Table1[[#This Row],[Narration]])</f>
        <v/>
      </c>
      <c r="BM281" t="str">
        <f>IF(Table1[[#This Row],[Date]]="","",$A$11&amp;$A$13&amp;ROW())</f>
        <v/>
      </c>
      <c r="BN281" t="str">
        <f>IF(Table1[[#This Row],[Date]]="","",$A$13)</f>
        <v/>
      </c>
      <c r="BP281" t="str">
        <f>IF(Table1[[#This Row],[Ledger 1]]="","","No")</f>
        <v/>
      </c>
      <c r="BQ281" t="str">
        <f>IF(Table1[[#This Row],[Date]]="","",IF(Table1[[#This Row],[Effect 1]]="Dr.","Yes","No"))</f>
        <v/>
      </c>
      <c r="BR281" t="str">
        <f>IF(Table1[[#This Row],[Date]]="","",Table1[[#This Row],[Ledger 1]])</f>
        <v/>
      </c>
      <c r="BS281" t="str">
        <f>IF(Table1[[#This Row],[Date]]="","",IF(Table1[[#This Row],[Effect 1]]="Dr.",-Table1[[#This Row],[Amount 1]],Table1[[#This Row],[Amount 1]]))</f>
        <v/>
      </c>
      <c r="BV281" t="str">
        <f>IF(Table1[[#This Row],[Ledger 2]]="","","No")</f>
        <v/>
      </c>
      <c r="BW281" t="str">
        <f>IF(Table1[[#This Row],[Date]]="","",IF(Table1[[#This Row],[Effect 2]]="Dr.","Yes","No"))</f>
        <v/>
      </c>
      <c r="BX281" t="str">
        <f>IF(Table1[[#This Row],[Date]]="","",Table1[[#This Row],[Ledger 2]])</f>
        <v/>
      </c>
      <c r="BY281" t="str">
        <f>IF(Table1[[#This Row],[Date]]="","",IF(Table1[[#This Row],[Effect 2]]="Dr.",-Table1[[#This Row],[Amount 2]],Table1[[#This Row],[Amount 2]]))</f>
        <v/>
      </c>
      <c r="CB281" t="str">
        <f>IF(Table1[[#This Row],[Ledger 3]]="","","No")</f>
        <v/>
      </c>
      <c r="CC281" t="str">
        <f>IF(Table1[[#This Row],[Ledger 3]]="","",IF(Table1[[#This Row],[Effect 3]]="Dr.","Yes","No"))</f>
        <v/>
      </c>
      <c r="CD281" t="str">
        <f>IF(Table1[[#This Row],[Ledger 3]]="","",Table1[[#This Row],[Ledger 3]])</f>
        <v/>
      </c>
      <c r="CE281" t="str">
        <f>IF(Table1[[#This Row],[Ledger 3]]="","",IF(Table1[[#This Row],[Effect 3]]="Dr.",-Table1[[#This Row],[Amount 3]],Table1[[#This Row],[Amount 3]]))</f>
        <v/>
      </c>
      <c r="CH281" t="str">
        <f>IF(Table1[[#This Row],[Ledger 4]]="","","No")</f>
        <v/>
      </c>
      <c r="CI281" t="str">
        <f>IF(Table1[[#This Row],[Ledger 4]]="","",IF(Table1[[#This Row],[Effect 4]]="Dr.","Yes","No"))</f>
        <v/>
      </c>
      <c r="CJ281" t="str">
        <f>IF(Table1[[#This Row],[Ledger 4]]="","",Table1[[#This Row],[Ledger 4]])</f>
        <v/>
      </c>
      <c r="CK281" t="str">
        <f>IF(Table1[[#This Row],[Ledger 4]]="","",IF(Table1[[#This Row],[Effect 4]]="Dr.",-Table1[[#This Row],[Amount 4]],Table1[[#This Row],[Amount 4]]))</f>
        <v/>
      </c>
      <c r="CN281" t="str">
        <f>IF(Table1[[#This Row],[Ledger 5]]="","","No")</f>
        <v/>
      </c>
      <c r="CO281" t="str">
        <f>IF(Table1[[#This Row],[Ledger 5]]="","",IF(Table1[[#This Row],[Effect 5]]="Dr.","Yes","No"))</f>
        <v/>
      </c>
      <c r="CP281" t="str">
        <f>IF(Table1[[#This Row],[Ledger 5]]="","",Table1[[#This Row],[Ledger 5]])</f>
        <v/>
      </c>
      <c r="CQ281" t="str">
        <f>IF(Table1[[#This Row],[Ledger 5]]="","",IF(Table1[[#This Row],[Effect 5]]="Dr.",-Table1[[#This Row],[Amount 5]],Table1[[#This Row],[Amount 5]]))</f>
        <v/>
      </c>
      <c r="CT281" t="str">
        <f>IF(Table1[[#This Row],[Ledger 6]]="","","No")</f>
        <v/>
      </c>
      <c r="CU281" t="str">
        <f>IF(Table1[[#This Row],[Ledger 6]]="","",IF(Table1[[#This Row],[Effect 6]]="Dr.","Yes","No"))</f>
        <v/>
      </c>
      <c r="CV281" t="str">
        <f>IF(Table1[[#This Row],[Ledger 6]]="","",Table1[[#This Row],[Ledger 6]])</f>
        <v/>
      </c>
      <c r="CW281" t="str">
        <f>IF(Table1[[#This Row],[Ledger 6]]="","",IF(Table1[[#This Row],[Effect 6]]="Dr.",-Table1[[#This Row],[Amount 6]],Table1[[#This Row],[Amount 6]]))</f>
        <v/>
      </c>
      <c r="CZ281" t="str">
        <f>IF(Table1[[#This Row],[Ledger 7]]="","","No")</f>
        <v/>
      </c>
      <c r="DA281" t="str">
        <f>IF(Table1[[#This Row],[Ledger 7]]="","",IF(Table1[[#This Row],[Effect 7]]="Dr.","Yes","No"))</f>
        <v/>
      </c>
      <c r="DB281" t="str">
        <f>IF(Table1[[#This Row],[Ledger 7]]="","",Table1[[#This Row],[Ledger 7]])</f>
        <v/>
      </c>
      <c r="DC281" t="str">
        <f>IF(Table1[[#This Row],[Ledger 7]]="","",IF(Table1[[#This Row],[Effect 7]]="Dr.",-Table1[[#This Row],[Amount 7]],Table1[[#This Row],[Amount 7]]))</f>
        <v/>
      </c>
      <c r="DF281" t="str">
        <f>IF(Table1[[#This Row],[Ledger 8]]="","","No")</f>
        <v/>
      </c>
      <c r="DG281" t="str">
        <f>IF(Table1[[#This Row],[Ledger 8]]="","",IF(Table1[[#This Row],[Effect 8]]="Dr.","Yes","No"))</f>
        <v/>
      </c>
      <c r="DH281" t="str">
        <f>IF(Table1[[#This Row],[Ledger 8]]="","",Table1[[#This Row],[Ledger 8]])</f>
        <v/>
      </c>
      <c r="DI281" t="str">
        <f>IF(Table1[[#This Row],[Ledger 8]]="","",IF(Table1[[#This Row],[Effect 8]]="Dr.",-Table1[[#This Row],[Amount 8]],Table1[[#This Row],[Amount 8]]))</f>
        <v/>
      </c>
      <c r="DL281" t="str">
        <f>IF(Table1[[#This Row],[Ledger 9]]="","","No")</f>
        <v/>
      </c>
      <c r="DM281" t="str">
        <f>IF(Table1[[#This Row],[Ledger 9]]="","",IF(Table1[[#This Row],[Effect 9]]="Dr.","Yes","No"))</f>
        <v/>
      </c>
      <c r="DN281" t="str">
        <f>IF(Table1[[#This Row],[Ledger 9]]="","",Table1[[#This Row],[Ledger 9]])</f>
        <v/>
      </c>
      <c r="DO281" t="str">
        <f>IF(Table1[[#This Row],[Ledger 9]]="","",IF(Table1[[#This Row],[Effect 9]]="Dr.",-Table1[[#This Row],[Amount 9]],Table1[[#This Row],[Amount 9]]))</f>
        <v/>
      </c>
      <c r="DR281" t="str">
        <f>IF(Table1[[#This Row],[Ledger 10]]="","","No")</f>
        <v/>
      </c>
      <c r="DS281" t="str">
        <f>IF(Table1[[#This Row],[Ledger 10]]="","",IF(Table1[[#This Row],[Effect 10]]="Dr.","Yes","No"))</f>
        <v/>
      </c>
      <c r="DT281" t="str">
        <f>IF(Table1[[#This Row],[Ledger 10]]="","",Table1[[#This Row],[Ledger 10]])</f>
        <v/>
      </c>
      <c r="DU281" t="str">
        <f>IF(Table1[[#This Row],[Ledger 10]]="","",IF(Table1[[#This Row],[Effect 10]]="Dr.",-Table1[[#This Row],[Amount 10]],Table1[[#This Row],[Amount 10]]))</f>
        <v/>
      </c>
      <c r="DX281" t="str">
        <f>IF(Table1[[#This Row],[Ledger 11]]="","","No")</f>
        <v/>
      </c>
      <c r="DY281" t="str">
        <f>IF(Table1[[#This Row],[Ledger 11]]="","",IF(Table1[[#This Row],[Effect 11]]="Dr.","Yes","No"))</f>
        <v/>
      </c>
      <c r="DZ281" t="str">
        <f>IF(Table1[[#This Row],[Ledger 11]]="","",Table1[[#This Row],[Ledger 11]])</f>
        <v/>
      </c>
      <c r="EA281" t="str">
        <f>IF(Table1[[#This Row],[Ledger 11]]="","",IF(Table1[[#This Row],[Effect 11]]="Dr.",-Table1[[#This Row],[Amount 11]],Table1[[#This Row],[Amount 11]]))</f>
        <v/>
      </c>
      <c r="ED281" t="str">
        <f>IF(Table1[[#This Row],[Ledger 12]]="","","No")</f>
        <v/>
      </c>
      <c r="EE281" t="str">
        <f>IF(Table1[[#This Row],[Ledger 12]]="","",IF(Table1[[#This Row],[Effect 12]]="Dr.","Yes","No"))</f>
        <v/>
      </c>
      <c r="EF281" t="str">
        <f>IF(Table1[[#This Row],[Ledger 12]]="","",Table1[[#This Row],[Ledger 12]])</f>
        <v/>
      </c>
      <c r="EG281" t="str">
        <f>IF(Table1[[#This Row],[Ledger 12]]="","",IF(Table1[[#This Row],[Effect 12]]="Dr.",-Table1[[#This Row],[Amount 12]],Table1[[#This Row],[Amount 12]]))</f>
        <v/>
      </c>
      <c r="EJ281" t="str">
        <f>IF(Table1[[#This Row],[Ledger 13]]="","","No")</f>
        <v/>
      </c>
      <c r="EK281" t="str">
        <f>IF(Table1[[#This Row],[Ledger 13]]="","",IF(Table1[[#This Row],[Effect 13]]="Dr.","Yes","No"))</f>
        <v/>
      </c>
      <c r="EL281" t="str">
        <f>IF(Table1[[#This Row],[Ledger 13]]="","",Table1[[#This Row],[Ledger 13]])</f>
        <v/>
      </c>
      <c r="EM281" t="str">
        <f>IF(Table1[[#This Row],[Ledger 13]]="","",IF(Table1[[#This Row],[Effect 13]]="Dr.",-Table1[[#This Row],[Amount 13]],Table1[[#This Row],[Amount 13]]))</f>
        <v/>
      </c>
      <c r="EP281" t="str">
        <f>IF(Table1[[#This Row],[Ledger 14]]="","","No")</f>
        <v/>
      </c>
      <c r="EQ281" t="str">
        <f>IF(Table1[[#This Row],[Ledger 14]]="","",IF(Table1[[#This Row],[Effect 14]]="Dr.","Yes","No"))</f>
        <v/>
      </c>
      <c r="ER281" t="str">
        <f>IF(Table1[[#This Row],[Ledger 14]]="","",Table1[[#This Row],[Ledger 14]])</f>
        <v/>
      </c>
      <c r="ES281" t="str">
        <f>IF(Table1[[#This Row],[Ledger 14]]="","",IF(Table1[[#This Row],[Effect 14]]="Dr.",-Table1[[#This Row],[Amount 14]],Table1[[#This Row],[Amount 14]]))</f>
        <v/>
      </c>
      <c r="EV281" t="str">
        <f>IF(Table1[[#This Row],[Ledger 15]]="","","No")</f>
        <v/>
      </c>
      <c r="EW281" t="str">
        <f>IF(Table1[[#This Row],[Ledger 15]]="","",IF(Table1[[#This Row],[Effect 15]]="Dr.","Yes","No"))</f>
        <v/>
      </c>
      <c r="EX281" t="str">
        <f>IF(Table1[[#This Row],[Ledger 15]]="","",Table1[[#This Row],[Ledger 15]])</f>
        <v/>
      </c>
      <c r="EY281" t="str">
        <f>IF(Table1[[#This Row],[Ledger 15]]="","",IF(Table1[[#This Row],[Effect 15]]="Dr.",-Table1[[#This Row],[Amount 15]],Table1[[#This Row],[Amount 15]]))</f>
        <v/>
      </c>
      <c r="FD2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1">
        <f>IF(Table1[[#This Row],[Date]]="",0,IF(AND(Table1[[#This Row],[Date]]&gt;=$FE$2,Table1[[#This Row],[Date]]&lt;=$FE$3),0,1))</f>
        <v>0</v>
      </c>
      <c r="FF281">
        <f>IF(Table1[[#This Row],[Date]]="",0,IF(TYPE(VLOOKUP(Table1[[#This Row],[Voucher Type]],Table1[[#All],[Voucher Type Master]],1,FALSE))=16,1,0))</f>
        <v>0</v>
      </c>
      <c r="FG281">
        <f>IF(TYPE(IF(Table1[[#This Row],[Date]]="",0,IF(VLOOKUP(Table1[[#This Row],[Voucher Type]],$FY$5:$FZ$13,2,0)=Table1[[#This Row],[Effect 1]],0,1)))=16,1,0)</f>
        <v>0</v>
      </c>
      <c r="FH2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1">
        <f>IF(LEN(Table1[[#This Row],[Ledger 1]])&gt;0,IF(TYPE(VLOOKUP(Table1[[#This Row],[Ledger 1]],GZ:GZ,1,0))=16,1,0),0)</f>
        <v>0</v>
      </c>
      <c r="FJ281">
        <f>IF(LEN(Table1[[#This Row],[Ledger 2]])&gt;0,IF(TYPE(VLOOKUP(Table1[[#This Row],[Ledger 2]],GZ:GZ,1,0))=16,1,0),0)</f>
        <v>0</v>
      </c>
      <c r="FK281">
        <f>IF(LEN(Table1[[#This Row],[Ledger 3]])&gt;0,IF(TYPE(VLOOKUP(Table1[[#This Row],[Ledger 3]],GZ:GZ,1,0))=16,1,0),0)</f>
        <v>0</v>
      </c>
      <c r="FL281">
        <f>IF(LEN(Table1[[#This Row],[Ledger 4]])&gt;0,IF(TYPE(VLOOKUP(Table1[[#This Row],[Ledger 4]],GZ:GZ,1,0))=16,1,0),0)</f>
        <v>0</v>
      </c>
      <c r="FM281">
        <f>IF(LEN(Table1[[#This Row],[Ledger 5]])&gt;0,IF(TYPE(VLOOKUP(Table1[[#This Row],[Ledger 5]],GZ:GZ,1,0))=16,1,0),0)</f>
        <v>0</v>
      </c>
      <c r="FN281">
        <f>IF(LEN(Table1[[#This Row],[Ledger 6]])&gt;0,IF(TYPE(VLOOKUP(Table1[[#This Row],[Ledger 6]],$GZ:$GZ,1,0))=16,1,0),0)</f>
        <v>0</v>
      </c>
      <c r="FO281">
        <f>IF(LEN(Table1[[#This Row],[Ledger 7]])&gt;0,IF(TYPE(VLOOKUP(Table1[[#This Row],[Ledger 7]],$GZ:$GZ,1,0))=16,1,0),0)</f>
        <v>0</v>
      </c>
      <c r="FP281">
        <f>IF(LEN(Table1[[#This Row],[Ledger 8]])&gt;0,IF(TYPE(VLOOKUP(Table1[[#This Row],[Ledger 8]],$GZ:$GZ,1,0))=16,1,0),0)</f>
        <v>0</v>
      </c>
      <c r="FQ281">
        <f>IF(LEN(Table1[[#This Row],[Ledger 9]])&gt;0,IF(TYPE(VLOOKUP(Table1[[#This Row],[Ledger 9]],$GZ:$GZ,1,0))=16,1,0),0)</f>
        <v>0</v>
      </c>
      <c r="FR281">
        <f>IF(LEN(Table1[[#This Row],[Ledger 10]])&gt;0,IF(TYPE(VLOOKUP(Table1[[#This Row],[Ledger 10]],$GZ:$GZ,1,0))=16,1,0),0)</f>
        <v>0</v>
      </c>
      <c r="FS281">
        <f>IF(LEN(Table1[[#This Row],[Ledger 11]])&gt;0,IF(TYPE(VLOOKUP(Table1[[#This Row],[Ledger 11]],$GZ:$GZ,1,0))=16,1,0),0)</f>
        <v>0</v>
      </c>
      <c r="FT281">
        <f>IF(LEN(Table1[[#This Row],[Ledger 12]])&gt;0,IF(TYPE(VLOOKUP(Table1[[#This Row],[Ledger 12]],$GZ:$GZ,1,0))=16,1,0),0)</f>
        <v>0</v>
      </c>
      <c r="FU281">
        <f>IF(LEN(Table1[[#This Row],[Ledger 13]])&gt;0,IF(TYPE(VLOOKUP(Table1[[#This Row],[Ledger 13]],$GZ:$GZ,1,0))=16,1,0),0)</f>
        <v>0</v>
      </c>
      <c r="FV281">
        <f>IF(LEN(Table1[[#This Row],[Ledger 14]])&gt;0,IF(TYPE(VLOOKUP(Table1[[#This Row],[Ledger 14]],$GZ:$GZ,1,0))=16,1,0),0)</f>
        <v>0</v>
      </c>
      <c r="FW281">
        <f>IF(LEN(Table1[[#This Row],[Ledger 15]])&gt;0,IF(TYPE(VLOOKUP(Table1[[#This Row],[Ledger 15]],$GZ:$GZ,1,0))=16,1,0),0)</f>
        <v>0</v>
      </c>
    </row>
    <row r="282" spans="4:179" ht="33" customHeight="1" x14ac:dyDescent="0.45">
      <c r="D282" s="8">
        <f t="shared" si="13"/>
        <v>277</v>
      </c>
      <c r="E282" s="32"/>
      <c r="F282" s="34"/>
      <c r="G282" s="34"/>
      <c r="H282" s="34"/>
      <c r="I282" s="34"/>
      <c r="J282" s="38"/>
      <c r="K282" s="33"/>
      <c r="L282" s="36"/>
      <c r="M282" s="35"/>
      <c r="N282" s="34"/>
      <c r="O282" s="41"/>
      <c r="P282" s="35"/>
      <c r="Q282" s="34"/>
      <c r="R282" s="37"/>
      <c r="S282" s="35"/>
      <c r="T282" s="34"/>
      <c r="U282" s="37"/>
      <c r="V282" s="35"/>
      <c r="W282" s="34"/>
      <c r="X282" s="37"/>
      <c r="Y282" s="35"/>
      <c r="Z282" s="34"/>
      <c r="AA282" s="37"/>
      <c r="AB282" s="35"/>
      <c r="AC282" s="34"/>
      <c r="AD282" s="37"/>
      <c r="AE282" s="35"/>
      <c r="AF282" s="34"/>
      <c r="AG282" s="37"/>
      <c r="AH282" s="35"/>
      <c r="AI282" s="34"/>
      <c r="AJ282" s="37"/>
      <c r="AK282" s="35"/>
      <c r="AL282" s="34"/>
      <c r="AM282" s="37"/>
      <c r="AN282" s="35"/>
      <c r="AO282" s="34"/>
      <c r="AP282" s="37"/>
      <c r="AQ282" s="35"/>
      <c r="AR282" s="34"/>
      <c r="AS282" s="37"/>
      <c r="AT282" s="35"/>
      <c r="AU282" s="34"/>
      <c r="AV282" s="37"/>
      <c r="AW282" s="35"/>
      <c r="AX282" s="34"/>
      <c r="AY282" s="37"/>
      <c r="AZ282" s="35"/>
      <c r="BA282" s="34"/>
      <c r="BB282" s="37"/>
      <c r="BC2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2" s="7"/>
      <c r="BF282" t="str">
        <f>IF(Table1[[#This Row],[Date]]="","","&amp;lt;VOUCHER REMOTEID="&amp;""""&amp;$A$11&amp;$A$13&amp;ROW()&amp;""""&amp;" VCHTYPE="""&amp;F282&amp;""" ACTION="""&amp;"Create"&amp;"""&amp;gt;")</f>
        <v/>
      </c>
      <c r="BG282" t="str">
        <f>IF(Table1[[#This Row],[Date]]="","",TEXT(Table1[[#This Row],[Date]],"yyyymmdd"))</f>
        <v/>
      </c>
      <c r="BH282" t="str">
        <f>Table1[[#This Row],[Date2]]</f>
        <v/>
      </c>
      <c r="BI282" t="str">
        <f>IF(Table1[[#This Row],[Date]]="","",Table1[[#This Row],[Voucher Type]])</f>
        <v/>
      </c>
      <c r="BJ282" t="str">
        <f>IF(Table1[[#This Row],[Ref No / Invoice No]]="","",Table1[[#This Row],[Ref No / Invoice No]])</f>
        <v/>
      </c>
      <c r="BK282" t="str">
        <f>IF(Table1[[#This Row],[Voucher No]]="","",Table1[[#This Row],[Voucher No]])</f>
        <v/>
      </c>
      <c r="BL282" t="str">
        <f>IF(Table1[[#This Row],[Date]]="","",Table1[[#This Row],[Narration]])</f>
        <v/>
      </c>
      <c r="BM282" t="str">
        <f>IF(Table1[[#This Row],[Date]]="","",$A$11&amp;$A$13&amp;ROW())</f>
        <v/>
      </c>
      <c r="BN282" t="str">
        <f>IF(Table1[[#This Row],[Date]]="","",$A$13)</f>
        <v/>
      </c>
      <c r="BP282" t="str">
        <f>IF(Table1[[#This Row],[Ledger 1]]="","","No")</f>
        <v/>
      </c>
      <c r="BQ282" t="str">
        <f>IF(Table1[[#This Row],[Date]]="","",IF(Table1[[#This Row],[Effect 1]]="Dr.","Yes","No"))</f>
        <v/>
      </c>
      <c r="BR282" t="str">
        <f>IF(Table1[[#This Row],[Date]]="","",Table1[[#This Row],[Ledger 1]])</f>
        <v/>
      </c>
      <c r="BS282" t="str">
        <f>IF(Table1[[#This Row],[Date]]="","",IF(Table1[[#This Row],[Effect 1]]="Dr.",-Table1[[#This Row],[Amount 1]],Table1[[#This Row],[Amount 1]]))</f>
        <v/>
      </c>
      <c r="BV282" t="str">
        <f>IF(Table1[[#This Row],[Ledger 2]]="","","No")</f>
        <v/>
      </c>
      <c r="BW282" t="str">
        <f>IF(Table1[[#This Row],[Date]]="","",IF(Table1[[#This Row],[Effect 2]]="Dr.","Yes","No"))</f>
        <v/>
      </c>
      <c r="BX282" t="str">
        <f>IF(Table1[[#This Row],[Date]]="","",Table1[[#This Row],[Ledger 2]])</f>
        <v/>
      </c>
      <c r="BY282" t="str">
        <f>IF(Table1[[#This Row],[Date]]="","",IF(Table1[[#This Row],[Effect 2]]="Dr.",-Table1[[#This Row],[Amount 2]],Table1[[#This Row],[Amount 2]]))</f>
        <v/>
      </c>
      <c r="CB282" t="str">
        <f>IF(Table1[[#This Row],[Ledger 3]]="","","No")</f>
        <v/>
      </c>
      <c r="CC282" t="str">
        <f>IF(Table1[[#This Row],[Ledger 3]]="","",IF(Table1[[#This Row],[Effect 3]]="Dr.","Yes","No"))</f>
        <v/>
      </c>
      <c r="CD282" t="str">
        <f>IF(Table1[[#This Row],[Ledger 3]]="","",Table1[[#This Row],[Ledger 3]])</f>
        <v/>
      </c>
      <c r="CE282" t="str">
        <f>IF(Table1[[#This Row],[Ledger 3]]="","",IF(Table1[[#This Row],[Effect 3]]="Dr.",-Table1[[#This Row],[Amount 3]],Table1[[#This Row],[Amount 3]]))</f>
        <v/>
      </c>
      <c r="CH282" t="str">
        <f>IF(Table1[[#This Row],[Ledger 4]]="","","No")</f>
        <v/>
      </c>
      <c r="CI282" t="str">
        <f>IF(Table1[[#This Row],[Ledger 4]]="","",IF(Table1[[#This Row],[Effect 4]]="Dr.","Yes","No"))</f>
        <v/>
      </c>
      <c r="CJ282" t="str">
        <f>IF(Table1[[#This Row],[Ledger 4]]="","",Table1[[#This Row],[Ledger 4]])</f>
        <v/>
      </c>
      <c r="CK282" t="str">
        <f>IF(Table1[[#This Row],[Ledger 4]]="","",IF(Table1[[#This Row],[Effect 4]]="Dr.",-Table1[[#This Row],[Amount 4]],Table1[[#This Row],[Amount 4]]))</f>
        <v/>
      </c>
      <c r="CN282" t="str">
        <f>IF(Table1[[#This Row],[Ledger 5]]="","","No")</f>
        <v/>
      </c>
      <c r="CO282" t="str">
        <f>IF(Table1[[#This Row],[Ledger 5]]="","",IF(Table1[[#This Row],[Effect 5]]="Dr.","Yes","No"))</f>
        <v/>
      </c>
      <c r="CP282" t="str">
        <f>IF(Table1[[#This Row],[Ledger 5]]="","",Table1[[#This Row],[Ledger 5]])</f>
        <v/>
      </c>
      <c r="CQ282" t="str">
        <f>IF(Table1[[#This Row],[Ledger 5]]="","",IF(Table1[[#This Row],[Effect 5]]="Dr.",-Table1[[#This Row],[Amount 5]],Table1[[#This Row],[Amount 5]]))</f>
        <v/>
      </c>
      <c r="CT282" t="str">
        <f>IF(Table1[[#This Row],[Ledger 6]]="","","No")</f>
        <v/>
      </c>
      <c r="CU282" t="str">
        <f>IF(Table1[[#This Row],[Ledger 6]]="","",IF(Table1[[#This Row],[Effect 6]]="Dr.","Yes","No"))</f>
        <v/>
      </c>
      <c r="CV282" t="str">
        <f>IF(Table1[[#This Row],[Ledger 6]]="","",Table1[[#This Row],[Ledger 6]])</f>
        <v/>
      </c>
      <c r="CW282" t="str">
        <f>IF(Table1[[#This Row],[Ledger 6]]="","",IF(Table1[[#This Row],[Effect 6]]="Dr.",-Table1[[#This Row],[Amount 6]],Table1[[#This Row],[Amount 6]]))</f>
        <v/>
      </c>
      <c r="CZ282" t="str">
        <f>IF(Table1[[#This Row],[Ledger 7]]="","","No")</f>
        <v/>
      </c>
      <c r="DA282" t="str">
        <f>IF(Table1[[#This Row],[Ledger 7]]="","",IF(Table1[[#This Row],[Effect 7]]="Dr.","Yes","No"))</f>
        <v/>
      </c>
      <c r="DB282" t="str">
        <f>IF(Table1[[#This Row],[Ledger 7]]="","",Table1[[#This Row],[Ledger 7]])</f>
        <v/>
      </c>
      <c r="DC282" t="str">
        <f>IF(Table1[[#This Row],[Ledger 7]]="","",IF(Table1[[#This Row],[Effect 7]]="Dr.",-Table1[[#This Row],[Amount 7]],Table1[[#This Row],[Amount 7]]))</f>
        <v/>
      </c>
      <c r="DF282" t="str">
        <f>IF(Table1[[#This Row],[Ledger 8]]="","","No")</f>
        <v/>
      </c>
      <c r="DG282" t="str">
        <f>IF(Table1[[#This Row],[Ledger 8]]="","",IF(Table1[[#This Row],[Effect 8]]="Dr.","Yes","No"))</f>
        <v/>
      </c>
      <c r="DH282" t="str">
        <f>IF(Table1[[#This Row],[Ledger 8]]="","",Table1[[#This Row],[Ledger 8]])</f>
        <v/>
      </c>
      <c r="DI282" t="str">
        <f>IF(Table1[[#This Row],[Ledger 8]]="","",IF(Table1[[#This Row],[Effect 8]]="Dr.",-Table1[[#This Row],[Amount 8]],Table1[[#This Row],[Amount 8]]))</f>
        <v/>
      </c>
      <c r="DL282" t="str">
        <f>IF(Table1[[#This Row],[Ledger 9]]="","","No")</f>
        <v/>
      </c>
      <c r="DM282" t="str">
        <f>IF(Table1[[#This Row],[Ledger 9]]="","",IF(Table1[[#This Row],[Effect 9]]="Dr.","Yes","No"))</f>
        <v/>
      </c>
      <c r="DN282" t="str">
        <f>IF(Table1[[#This Row],[Ledger 9]]="","",Table1[[#This Row],[Ledger 9]])</f>
        <v/>
      </c>
      <c r="DO282" t="str">
        <f>IF(Table1[[#This Row],[Ledger 9]]="","",IF(Table1[[#This Row],[Effect 9]]="Dr.",-Table1[[#This Row],[Amount 9]],Table1[[#This Row],[Amount 9]]))</f>
        <v/>
      </c>
      <c r="DR282" t="str">
        <f>IF(Table1[[#This Row],[Ledger 10]]="","","No")</f>
        <v/>
      </c>
      <c r="DS282" t="str">
        <f>IF(Table1[[#This Row],[Ledger 10]]="","",IF(Table1[[#This Row],[Effect 10]]="Dr.","Yes","No"))</f>
        <v/>
      </c>
      <c r="DT282" t="str">
        <f>IF(Table1[[#This Row],[Ledger 10]]="","",Table1[[#This Row],[Ledger 10]])</f>
        <v/>
      </c>
      <c r="DU282" t="str">
        <f>IF(Table1[[#This Row],[Ledger 10]]="","",IF(Table1[[#This Row],[Effect 10]]="Dr.",-Table1[[#This Row],[Amount 10]],Table1[[#This Row],[Amount 10]]))</f>
        <v/>
      </c>
      <c r="DX282" t="str">
        <f>IF(Table1[[#This Row],[Ledger 11]]="","","No")</f>
        <v/>
      </c>
      <c r="DY282" t="str">
        <f>IF(Table1[[#This Row],[Ledger 11]]="","",IF(Table1[[#This Row],[Effect 11]]="Dr.","Yes","No"))</f>
        <v/>
      </c>
      <c r="DZ282" t="str">
        <f>IF(Table1[[#This Row],[Ledger 11]]="","",Table1[[#This Row],[Ledger 11]])</f>
        <v/>
      </c>
      <c r="EA282" t="str">
        <f>IF(Table1[[#This Row],[Ledger 11]]="","",IF(Table1[[#This Row],[Effect 11]]="Dr.",-Table1[[#This Row],[Amount 11]],Table1[[#This Row],[Amount 11]]))</f>
        <v/>
      </c>
      <c r="ED282" t="str">
        <f>IF(Table1[[#This Row],[Ledger 12]]="","","No")</f>
        <v/>
      </c>
      <c r="EE282" t="str">
        <f>IF(Table1[[#This Row],[Ledger 12]]="","",IF(Table1[[#This Row],[Effect 12]]="Dr.","Yes","No"))</f>
        <v/>
      </c>
      <c r="EF282" t="str">
        <f>IF(Table1[[#This Row],[Ledger 12]]="","",Table1[[#This Row],[Ledger 12]])</f>
        <v/>
      </c>
      <c r="EG282" t="str">
        <f>IF(Table1[[#This Row],[Ledger 12]]="","",IF(Table1[[#This Row],[Effect 12]]="Dr.",-Table1[[#This Row],[Amount 12]],Table1[[#This Row],[Amount 12]]))</f>
        <v/>
      </c>
      <c r="EJ282" t="str">
        <f>IF(Table1[[#This Row],[Ledger 13]]="","","No")</f>
        <v/>
      </c>
      <c r="EK282" t="str">
        <f>IF(Table1[[#This Row],[Ledger 13]]="","",IF(Table1[[#This Row],[Effect 13]]="Dr.","Yes","No"))</f>
        <v/>
      </c>
      <c r="EL282" t="str">
        <f>IF(Table1[[#This Row],[Ledger 13]]="","",Table1[[#This Row],[Ledger 13]])</f>
        <v/>
      </c>
      <c r="EM282" t="str">
        <f>IF(Table1[[#This Row],[Ledger 13]]="","",IF(Table1[[#This Row],[Effect 13]]="Dr.",-Table1[[#This Row],[Amount 13]],Table1[[#This Row],[Amount 13]]))</f>
        <v/>
      </c>
      <c r="EP282" t="str">
        <f>IF(Table1[[#This Row],[Ledger 14]]="","","No")</f>
        <v/>
      </c>
      <c r="EQ282" t="str">
        <f>IF(Table1[[#This Row],[Ledger 14]]="","",IF(Table1[[#This Row],[Effect 14]]="Dr.","Yes","No"))</f>
        <v/>
      </c>
      <c r="ER282" t="str">
        <f>IF(Table1[[#This Row],[Ledger 14]]="","",Table1[[#This Row],[Ledger 14]])</f>
        <v/>
      </c>
      <c r="ES282" t="str">
        <f>IF(Table1[[#This Row],[Ledger 14]]="","",IF(Table1[[#This Row],[Effect 14]]="Dr.",-Table1[[#This Row],[Amount 14]],Table1[[#This Row],[Amount 14]]))</f>
        <v/>
      </c>
      <c r="EV282" t="str">
        <f>IF(Table1[[#This Row],[Ledger 15]]="","","No")</f>
        <v/>
      </c>
      <c r="EW282" t="str">
        <f>IF(Table1[[#This Row],[Ledger 15]]="","",IF(Table1[[#This Row],[Effect 15]]="Dr.","Yes","No"))</f>
        <v/>
      </c>
      <c r="EX282" t="str">
        <f>IF(Table1[[#This Row],[Ledger 15]]="","",Table1[[#This Row],[Ledger 15]])</f>
        <v/>
      </c>
      <c r="EY282" t="str">
        <f>IF(Table1[[#This Row],[Ledger 15]]="","",IF(Table1[[#This Row],[Effect 15]]="Dr.",-Table1[[#This Row],[Amount 15]],Table1[[#This Row],[Amount 15]]))</f>
        <v/>
      </c>
      <c r="FD2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2">
        <f>IF(Table1[[#This Row],[Date]]="",0,IF(AND(Table1[[#This Row],[Date]]&gt;=$FE$2,Table1[[#This Row],[Date]]&lt;=$FE$3),0,1))</f>
        <v>0</v>
      </c>
      <c r="FF282">
        <f>IF(Table1[[#This Row],[Date]]="",0,IF(TYPE(VLOOKUP(Table1[[#This Row],[Voucher Type]],Table1[[#All],[Voucher Type Master]],1,FALSE))=16,1,0))</f>
        <v>0</v>
      </c>
      <c r="FG282">
        <f>IF(TYPE(IF(Table1[[#This Row],[Date]]="",0,IF(VLOOKUP(Table1[[#This Row],[Voucher Type]],$FY$5:$FZ$13,2,0)=Table1[[#This Row],[Effect 1]],0,1)))=16,1,0)</f>
        <v>0</v>
      </c>
      <c r="FH2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2">
        <f>IF(LEN(Table1[[#This Row],[Ledger 1]])&gt;0,IF(TYPE(VLOOKUP(Table1[[#This Row],[Ledger 1]],GZ:GZ,1,0))=16,1,0),0)</f>
        <v>0</v>
      </c>
      <c r="FJ282">
        <f>IF(LEN(Table1[[#This Row],[Ledger 2]])&gt;0,IF(TYPE(VLOOKUP(Table1[[#This Row],[Ledger 2]],GZ:GZ,1,0))=16,1,0),0)</f>
        <v>0</v>
      </c>
      <c r="FK282">
        <f>IF(LEN(Table1[[#This Row],[Ledger 3]])&gt;0,IF(TYPE(VLOOKUP(Table1[[#This Row],[Ledger 3]],GZ:GZ,1,0))=16,1,0),0)</f>
        <v>0</v>
      </c>
      <c r="FL282">
        <f>IF(LEN(Table1[[#This Row],[Ledger 4]])&gt;0,IF(TYPE(VLOOKUP(Table1[[#This Row],[Ledger 4]],GZ:GZ,1,0))=16,1,0),0)</f>
        <v>0</v>
      </c>
      <c r="FM282">
        <f>IF(LEN(Table1[[#This Row],[Ledger 5]])&gt;0,IF(TYPE(VLOOKUP(Table1[[#This Row],[Ledger 5]],GZ:GZ,1,0))=16,1,0),0)</f>
        <v>0</v>
      </c>
      <c r="FN282">
        <f>IF(LEN(Table1[[#This Row],[Ledger 6]])&gt;0,IF(TYPE(VLOOKUP(Table1[[#This Row],[Ledger 6]],$GZ:$GZ,1,0))=16,1,0),0)</f>
        <v>0</v>
      </c>
      <c r="FO282">
        <f>IF(LEN(Table1[[#This Row],[Ledger 7]])&gt;0,IF(TYPE(VLOOKUP(Table1[[#This Row],[Ledger 7]],$GZ:$GZ,1,0))=16,1,0),0)</f>
        <v>0</v>
      </c>
      <c r="FP282">
        <f>IF(LEN(Table1[[#This Row],[Ledger 8]])&gt;0,IF(TYPE(VLOOKUP(Table1[[#This Row],[Ledger 8]],$GZ:$GZ,1,0))=16,1,0),0)</f>
        <v>0</v>
      </c>
      <c r="FQ282">
        <f>IF(LEN(Table1[[#This Row],[Ledger 9]])&gt;0,IF(TYPE(VLOOKUP(Table1[[#This Row],[Ledger 9]],$GZ:$GZ,1,0))=16,1,0),0)</f>
        <v>0</v>
      </c>
      <c r="FR282">
        <f>IF(LEN(Table1[[#This Row],[Ledger 10]])&gt;0,IF(TYPE(VLOOKUP(Table1[[#This Row],[Ledger 10]],$GZ:$GZ,1,0))=16,1,0),0)</f>
        <v>0</v>
      </c>
      <c r="FS282">
        <f>IF(LEN(Table1[[#This Row],[Ledger 11]])&gt;0,IF(TYPE(VLOOKUP(Table1[[#This Row],[Ledger 11]],$GZ:$GZ,1,0))=16,1,0),0)</f>
        <v>0</v>
      </c>
      <c r="FT282">
        <f>IF(LEN(Table1[[#This Row],[Ledger 12]])&gt;0,IF(TYPE(VLOOKUP(Table1[[#This Row],[Ledger 12]],$GZ:$GZ,1,0))=16,1,0),0)</f>
        <v>0</v>
      </c>
      <c r="FU282">
        <f>IF(LEN(Table1[[#This Row],[Ledger 13]])&gt;0,IF(TYPE(VLOOKUP(Table1[[#This Row],[Ledger 13]],$GZ:$GZ,1,0))=16,1,0),0)</f>
        <v>0</v>
      </c>
      <c r="FV282">
        <f>IF(LEN(Table1[[#This Row],[Ledger 14]])&gt;0,IF(TYPE(VLOOKUP(Table1[[#This Row],[Ledger 14]],$GZ:$GZ,1,0))=16,1,0),0)</f>
        <v>0</v>
      </c>
      <c r="FW282">
        <f>IF(LEN(Table1[[#This Row],[Ledger 15]])&gt;0,IF(TYPE(VLOOKUP(Table1[[#This Row],[Ledger 15]],$GZ:$GZ,1,0))=16,1,0),0)</f>
        <v>0</v>
      </c>
    </row>
    <row r="283" spans="4:179" ht="33" customHeight="1" x14ac:dyDescent="0.45">
      <c r="D283" s="8">
        <f t="shared" si="13"/>
        <v>278</v>
      </c>
      <c r="E283" s="32"/>
      <c r="F283" s="34"/>
      <c r="G283" s="34"/>
      <c r="H283" s="34"/>
      <c r="I283" s="34"/>
      <c r="J283" s="38"/>
      <c r="K283" s="33"/>
      <c r="L283" s="36"/>
      <c r="M283" s="35"/>
      <c r="N283" s="34"/>
      <c r="O283" s="41"/>
      <c r="P283" s="35"/>
      <c r="Q283" s="34"/>
      <c r="R283" s="37"/>
      <c r="S283" s="35"/>
      <c r="T283" s="34"/>
      <c r="U283" s="37"/>
      <c r="V283" s="35"/>
      <c r="W283" s="34"/>
      <c r="X283" s="37"/>
      <c r="Y283" s="35"/>
      <c r="Z283" s="34"/>
      <c r="AA283" s="37"/>
      <c r="AB283" s="35"/>
      <c r="AC283" s="34"/>
      <c r="AD283" s="37"/>
      <c r="AE283" s="35"/>
      <c r="AF283" s="34"/>
      <c r="AG283" s="37"/>
      <c r="AH283" s="35"/>
      <c r="AI283" s="34"/>
      <c r="AJ283" s="37"/>
      <c r="AK283" s="35"/>
      <c r="AL283" s="34"/>
      <c r="AM283" s="37"/>
      <c r="AN283" s="35"/>
      <c r="AO283" s="34"/>
      <c r="AP283" s="37"/>
      <c r="AQ283" s="35"/>
      <c r="AR283" s="34"/>
      <c r="AS283" s="37"/>
      <c r="AT283" s="35"/>
      <c r="AU283" s="34"/>
      <c r="AV283" s="37"/>
      <c r="AW283" s="35"/>
      <c r="AX283" s="34"/>
      <c r="AY283" s="37"/>
      <c r="AZ283" s="35"/>
      <c r="BA283" s="34"/>
      <c r="BB283" s="37"/>
      <c r="BC2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3" s="7"/>
      <c r="BF283" t="str">
        <f>IF(Table1[[#This Row],[Date]]="","","&amp;lt;VOUCHER REMOTEID="&amp;""""&amp;$A$11&amp;$A$13&amp;ROW()&amp;""""&amp;" VCHTYPE="""&amp;F283&amp;""" ACTION="""&amp;"Create"&amp;"""&amp;gt;")</f>
        <v/>
      </c>
      <c r="BG283" t="str">
        <f>IF(Table1[[#This Row],[Date]]="","",TEXT(Table1[[#This Row],[Date]],"yyyymmdd"))</f>
        <v/>
      </c>
      <c r="BH283" t="str">
        <f>Table1[[#This Row],[Date2]]</f>
        <v/>
      </c>
      <c r="BI283" t="str">
        <f>IF(Table1[[#This Row],[Date]]="","",Table1[[#This Row],[Voucher Type]])</f>
        <v/>
      </c>
      <c r="BJ283" t="str">
        <f>IF(Table1[[#This Row],[Ref No / Invoice No]]="","",Table1[[#This Row],[Ref No / Invoice No]])</f>
        <v/>
      </c>
      <c r="BK283" t="str">
        <f>IF(Table1[[#This Row],[Voucher No]]="","",Table1[[#This Row],[Voucher No]])</f>
        <v/>
      </c>
      <c r="BL283" t="str">
        <f>IF(Table1[[#This Row],[Date]]="","",Table1[[#This Row],[Narration]])</f>
        <v/>
      </c>
      <c r="BM283" t="str">
        <f>IF(Table1[[#This Row],[Date]]="","",$A$11&amp;$A$13&amp;ROW())</f>
        <v/>
      </c>
      <c r="BN283" t="str">
        <f>IF(Table1[[#This Row],[Date]]="","",$A$13)</f>
        <v/>
      </c>
      <c r="BP283" t="str">
        <f>IF(Table1[[#This Row],[Ledger 1]]="","","No")</f>
        <v/>
      </c>
      <c r="BQ283" t="str">
        <f>IF(Table1[[#This Row],[Date]]="","",IF(Table1[[#This Row],[Effect 1]]="Dr.","Yes","No"))</f>
        <v/>
      </c>
      <c r="BR283" t="str">
        <f>IF(Table1[[#This Row],[Date]]="","",Table1[[#This Row],[Ledger 1]])</f>
        <v/>
      </c>
      <c r="BS283" t="str">
        <f>IF(Table1[[#This Row],[Date]]="","",IF(Table1[[#This Row],[Effect 1]]="Dr.",-Table1[[#This Row],[Amount 1]],Table1[[#This Row],[Amount 1]]))</f>
        <v/>
      </c>
      <c r="BV283" t="str">
        <f>IF(Table1[[#This Row],[Ledger 2]]="","","No")</f>
        <v/>
      </c>
      <c r="BW283" t="str">
        <f>IF(Table1[[#This Row],[Date]]="","",IF(Table1[[#This Row],[Effect 2]]="Dr.","Yes","No"))</f>
        <v/>
      </c>
      <c r="BX283" t="str">
        <f>IF(Table1[[#This Row],[Date]]="","",Table1[[#This Row],[Ledger 2]])</f>
        <v/>
      </c>
      <c r="BY283" t="str">
        <f>IF(Table1[[#This Row],[Date]]="","",IF(Table1[[#This Row],[Effect 2]]="Dr.",-Table1[[#This Row],[Amount 2]],Table1[[#This Row],[Amount 2]]))</f>
        <v/>
      </c>
      <c r="CB283" t="str">
        <f>IF(Table1[[#This Row],[Ledger 3]]="","","No")</f>
        <v/>
      </c>
      <c r="CC283" t="str">
        <f>IF(Table1[[#This Row],[Ledger 3]]="","",IF(Table1[[#This Row],[Effect 3]]="Dr.","Yes","No"))</f>
        <v/>
      </c>
      <c r="CD283" t="str">
        <f>IF(Table1[[#This Row],[Ledger 3]]="","",Table1[[#This Row],[Ledger 3]])</f>
        <v/>
      </c>
      <c r="CE283" t="str">
        <f>IF(Table1[[#This Row],[Ledger 3]]="","",IF(Table1[[#This Row],[Effect 3]]="Dr.",-Table1[[#This Row],[Amount 3]],Table1[[#This Row],[Amount 3]]))</f>
        <v/>
      </c>
      <c r="CH283" t="str">
        <f>IF(Table1[[#This Row],[Ledger 4]]="","","No")</f>
        <v/>
      </c>
      <c r="CI283" t="str">
        <f>IF(Table1[[#This Row],[Ledger 4]]="","",IF(Table1[[#This Row],[Effect 4]]="Dr.","Yes","No"))</f>
        <v/>
      </c>
      <c r="CJ283" t="str">
        <f>IF(Table1[[#This Row],[Ledger 4]]="","",Table1[[#This Row],[Ledger 4]])</f>
        <v/>
      </c>
      <c r="CK283" t="str">
        <f>IF(Table1[[#This Row],[Ledger 4]]="","",IF(Table1[[#This Row],[Effect 4]]="Dr.",-Table1[[#This Row],[Amount 4]],Table1[[#This Row],[Amount 4]]))</f>
        <v/>
      </c>
      <c r="CN283" t="str">
        <f>IF(Table1[[#This Row],[Ledger 5]]="","","No")</f>
        <v/>
      </c>
      <c r="CO283" t="str">
        <f>IF(Table1[[#This Row],[Ledger 5]]="","",IF(Table1[[#This Row],[Effect 5]]="Dr.","Yes","No"))</f>
        <v/>
      </c>
      <c r="CP283" t="str">
        <f>IF(Table1[[#This Row],[Ledger 5]]="","",Table1[[#This Row],[Ledger 5]])</f>
        <v/>
      </c>
      <c r="CQ283" t="str">
        <f>IF(Table1[[#This Row],[Ledger 5]]="","",IF(Table1[[#This Row],[Effect 5]]="Dr.",-Table1[[#This Row],[Amount 5]],Table1[[#This Row],[Amount 5]]))</f>
        <v/>
      </c>
      <c r="CT283" t="str">
        <f>IF(Table1[[#This Row],[Ledger 6]]="","","No")</f>
        <v/>
      </c>
      <c r="CU283" t="str">
        <f>IF(Table1[[#This Row],[Ledger 6]]="","",IF(Table1[[#This Row],[Effect 6]]="Dr.","Yes","No"))</f>
        <v/>
      </c>
      <c r="CV283" t="str">
        <f>IF(Table1[[#This Row],[Ledger 6]]="","",Table1[[#This Row],[Ledger 6]])</f>
        <v/>
      </c>
      <c r="CW283" t="str">
        <f>IF(Table1[[#This Row],[Ledger 6]]="","",IF(Table1[[#This Row],[Effect 6]]="Dr.",-Table1[[#This Row],[Amount 6]],Table1[[#This Row],[Amount 6]]))</f>
        <v/>
      </c>
      <c r="CZ283" t="str">
        <f>IF(Table1[[#This Row],[Ledger 7]]="","","No")</f>
        <v/>
      </c>
      <c r="DA283" t="str">
        <f>IF(Table1[[#This Row],[Ledger 7]]="","",IF(Table1[[#This Row],[Effect 7]]="Dr.","Yes","No"))</f>
        <v/>
      </c>
      <c r="DB283" t="str">
        <f>IF(Table1[[#This Row],[Ledger 7]]="","",Table1[[#This Row],[Ledger 7]])</f>
        <v/>
      </c>
      <c r="DC283" t="str">
        <f>IF(Table1[[#This Row],[Ledger 7]]="","",IF(Table1[[#This Row],[Effect 7]]="Dr.",-Table1[[#This Row],[Amount 7]],Table1[[#This Row],[Amount 7]]))</f>
        <v/>
      </c>
      <c r="DF283" t="str">
        <f>IF(Table1[[#This Row],[Ledger 8]]="","","No")</f>
        <v/>
      </c>
      <c r="DG283" t="str">
        <f>IF(Table1[[#This Row],[Ledger 8]]="","",IF(Table1[[#This Row],[Effect 8]]="Dr.","Yes","No"))</f>
        <v/>
      </c>
      <c r="DH283" t="str">
        <f>IF(Table1[[#This Row],[Ledger 8]]="","",Table1[[#This Row],[Ledger 8]])</f>
        <v/>
      </c>
      <c r="DI283" t="str">
        <f>IF(Table1[[#This Row],[Ledger 8]]="","",IF(Table1[[#This Row],[Effect 8]]="Dr.",-Table1[[#This Row],[Amount 8]],Table1[[#This Row],[Amount 8]]))</f>
        <v/>
      </c>
      <c r="DL283" t="str">
        <f>IF(Table1[[#This Row],[Ledger 9]]="","","No")</f>
        <v/>
      </c>
      <c r="DM283" t="str">
        <f>IF(Table1[[#This Row],[Ledger 9]]="","",IF(Table1[[#This Row],[Effect 9]]="Dr.","Yes","No"))</f>
        <v/>
      </c>
      <c r="DN283" t="str">
        <f>IF(Table1[[#This Row],[Ledger 9]]="","",Table1[[#This Row],[Ledger 9]])</f>
        <v/>
      </c>
      <c r="DO283" t="str">
        <f>IF(Table1[[#This Row],[Ledger 9]]="","",IF(Table1[[#This Row],[Effect 9]]="Dr.",-Table1[[#This Row],[Amount 9]],Table1[[#This Row],[Amount 9]]))</f>
        <v/>
      </c>
      <c r="DR283" t="str">
        <f>IF(Table1[[#This Row],[Ledger 10]]="","","No")</f>
        <v/>
      </c>
      <c r="DS283" t="str">
        <f>IF(Table1[[#This Row],[Ledger 10]]="","",IF(Table1[[#This Row],[Effect 10]]="Dr.","Yes","No"))</f>
        <v/>
      </c>
      <c r="DT283" t="str">
        <f>IF(Table1[[#This Row],[Ledger 10]]="","",Table1[[#This Row],[Ledger 10]])</f>
        <v/>
      </c>
      <c r="DU283" t="str">
        <f>IF(Table1[[#This Row],[Ledger 10]]="","",IF(Table1[[#This Row],[Effect 10]]="Dr.",-Table1[[#This Row],[Amount 10]],Table1[[#This Row],[Amount 10]]))</f>
        <v/>
      </c>
      <c r="DX283" t="str">
        <f>IF(Table1[[#This Row],[Ledger 11]]="","","No")</f>
        <v/>
      </c>
      <c r="DY283" t="str">
        <f>IF(Table1[[#This Row],[Ledger 11]]="","",IF(Table1[[#This Row],[Effect 11]]="Dr.","Yes","No"))</f>
        <v/>
      </c>
      <c r="DZ283" t="str">
        <f>IF(Table1[[#This Row],[Ledger 11]]="","",Table1[[#This Row],[Ledger 11]])</f>
        <v/>
      </c>
      <c r="EA283" t="str">
        <f>IF(Table1[[#This Row],[Ledger 11]]="","",IF(Table1[[#This Row],[Effect 11]]="Dr.",-Table1[[#This Row],[Amount 11]],Table1[[#This Row],[Amount 11]]))</f>
        <v/>
      </c>
      <c r="ED283" t="str">
        <f>IF(Table1[[#This Row],[Ledger 12]]="","","No")</f>
        <v/>
      </c>
      <c r="EE283" t="str">
        <f>IF(Table1[[#This Row],[Ledger 12]]="","",IF(Table1[[#This Row],[Effect 12]]="Dr.","Yes","No"))</f>
        <v/>
      </c>
      <c r="EF283" t="str">
        <f>IF(Table1[[#This Row],[Ledger 12]]="","",Table1[[#This Row],[Ledger 12]])</f>
        <v/>
      </c>
      <c r="EG283" t="str">
        <f>IF(Table1[[#This Row],[Ledger 12]]="","",IF(Table1[[#This Row],[Effect 12]]="Dr.",-Table1[[#This Row],[Amount 12]],Table1[[#This Row],[Amount 12]]))</f>
        <v/>
      </c>
      <c r="EJ283" t="str">
        <f>IF(Table1[[#This Row],[Ledger 13]]="","","No")</f>
        <v/>
      </c>
      <c r="EK283" t="str">
        <f>IF(Table1[[#This Row],[Ledger 13]]="","",IF(Table1[[#This Row],[Effect 13]]="Dr.","Yes","No"))</f>
        <v/>
      </c>
      <c r="EL283" t="str">
        <f>IF(Table1[[#This Row],[Ledger 13]]="","",Table1[[#This Row],[Ledger 13]])</f>
        <v/>
      </c>
      <c r="EM283" t="str">
        <f>IF(Table1[[#This Row],[Ledger 13]]="","",IF(Table1[[#This Row],[Effect 13]]="Dr.",-Table1[[#This Row],[Amount 13]],Table1[[#This Row],[Amount 13]]))</f>
        <v/>
      </c>
      <c r="EP283" t="str">
        <f>IF(Table1[[#This Row],[Ledger 14]]="","","No")</f>
        <v/>
      </c>
      <c r="EQ283" t="str">
        <f>IF(Table1[[#This Row],[Ledger 14]]="","",IF(Table1[[#This Row],[Effect 14]]="Dr.","Yes","No"))</f>
        <v/>
      </c>
      <c r="ER283" t="str">
        <f>IF(Table1[[#This Row],[Ledger 14]]="","",Table1[[#This Row],[Ledger 14]])</f>
        <v/>
      </c>
      <c r="ES283" t="str">
        <f>IF(Table1[[#This Row],[Ledger 14]]="","",IF(Table1[[#This Row],[Effect 14]]="Dr.",-Table1[[#This Row],[Amount 14]],Table1[[#This Row],[Amount 14]]))</f>
        <v/>
      </c>
      <c r="EV283" t="str">
        <f>IF(Table1[[#This Row],[Ledger 15]]="","","No")</f>
        <v/>
      </c>
      <c r="EW283" t="str">
        <f>IF(Table1[[#This Row],[Ledger 15]]="","",IF(Table1[[#This Row],[Effect 15]]="Dr.","Yes","No"))</f>
        <v/>
      </c>
      <c r="EX283" t="str">
        <f>IF(Table1[[#This Row],[Ledger 15]]="","",Table1[[#This Row],[Ledger 15]])</f>
        <v/>
      </c>
      <c r="EY283" t="str">
        <f>IF(Table1[[#This Row],[Ledger 15]]="","",IF(Table1[[#This Row],[Effect 15]]="Dr.",-Table1[[#This Row],[Amount 15]],Table1[[#This Row],[Amount 15]]))</f>
        <v/>
      </c>
      <c r="FD2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3">
        <f>IF(Table1[[#This Row],[Date]]="",0,IF(AND(Table1[[#This Row],[Date]]&gt;=$FE$2,Table1[[#This Row],[Date]]&lt;=$FE$3),0,1))</f>
        <v>0</v>
      </c>
      <c r="FF283">
        <f>IF(Table1[[#This Row],[Date]]="",0,IF(TYPE(VLOOKUP(Table1[[#This Row],[Voucher Type]],Table1[[#All],[Voucher Type Master]],1,FALSE))=16,1,0))</f>
        <v>0</v>
      </c>
      <c r="FG283">
        <f>IF(TYPE(IF(Table1[[#This Row],[Date]]="",0,IF(VLOOKUP(Table1[[#This Row],[Voucher Type]],$FY$5:$FZ$13,2,0)=Table1[[#This Row],[Effect 1]],0,1)))=16,1,0)</f>
        <v>0</v>
      </c>
      <c r="FH2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3">
        <f>IF(LEN(Table1[[#This Row],[Ledger 1]])&gt;0,IF(TYPE(VLOOKUP(Table1[[#This Row],[Ledger 1]],GZ:GZ,1,0))=16,1,0),0)</f>
        <v>0</v>
      </c>
      <c r="FJ283">
        <f>IF(LEN(Table1[[#This Row],[Ledger 2]])&gt;0,IF(TYPE(VLOOKUP(Table1[[#This Row],[Ledger 2]],GZ:GZ,1,0))=16,1,0),0)</f>
        <v>0</v>
      </c>
      <c r="FK283">
        <f>IF(LEN(Table1[[#This Row],[Ledger 3]])&gt;0,IF(TYPE(VLOOKUP(Table1[[#This Row],[Ledger 3]],GZ:GZ,1,0))=16,1,0),0)</f>
        <v>0</v>
      </c>
      <c r="FL283">
        <f>IF(LEN(Table1[[#This Row],[Ledger 4]])&gt;0,IF(TYPE(VLOOKUP(Table1[[#This Row],[Ledger 4]],GZ:GZ,1,0))=16,1,0),0)</f>
        <v>0</v>
      </c>
      <c r="FM283">
        <f>IF(LEN(Table1[[#This Row],[Ledger 5]])&gt;0,IF(TYPE(VLOOKUP(Table1[[#This Row],[Ledger 5]],GZ:GZ,1,0))=16,1,0),0)</f>
        <v>0</v>
      </c>
      <c r="FN283">
        <f>IF(LEN(Table1[[#This Row],[Ledger 6]])&gt;0,IF(TYPE(VLOOKUP(Table1[[#This Row],[Ledger 6]],$GZ:$GZ,1,0))=16,1,0),0)</f>
        <v>0</v>
      </c>
      <c r="FO283">
        <f>IF(LEN(Table1[[#This Row],[Ledger 7]])&gt;0,IF(TYPE(VLOOKUP(Table1[[#This Row],[Ledger 7]],$GZ:$GZ,1,0))=16,1,0),0)</f>
        <v>0</v>
      </c>
      <c r="FP283">
        <f>IF(LEN(Table1[[#This Row],[Ledger 8]])&gt;0,IF(TYPE(VLOOKUP(Table1[[#This Row],[Ledger 8]],$GZ:$GZ,1,0))=16,1,0),0)</f>
        <v>0</v>
      </c>
      <c r="FQ283">
        <f>IF(LEN(Table1[[#This Row],[Ledger 9]])&gt;0,IF(TYPE(VLOOKUP(Table1[[#This Row],[Ledger 9]],$GZ:$GZ,1,0))=16,1,0),0)</f>
        <v>0</v>
      </c>
      <c r="FR283">
        <f>IF(LEN(Table1[[#This Row],[Ledger 10]])&gt;0,IF(TYPE(VLOOKUP(Table1[[#This Row],[Ledger 10]],$GZ:$GZ,1,0))=16,1,0),0)</f>
        <v>0</v>
      </c>
      <c r="FS283">
        <f>IF(LEN(Table1[[#This Row],[Ledger 11]])&gt;0,IF(TYPE(VLOOKUP(Table1[[#This Row],[Ledger 11]],$GZ:$GZ,1,0))=16,1,0),0)</f>
        <v>0</v>
      </c>
      <c r="FT283">
        <f>IF(LEN(Table1[[#This Row],[Ledger 12]])&gt;0,IF(TYPE(VLOOKUP(Table1[[#This Row],[Ledger 12]],$GZ:$GZ,1,0))=16,1,0),0)</f>
        <v>0</v>
      </c>
      <c r="FU283">
        <f>IF(LEN(Table1[[#This Row],[Ledger 13]])&gt;0,IF(TYPE(VLOOKUP(Table1[[#This Row],[Ledger 13]],$GZ:$GZ,1,0))=16,1,0),0)</f>
        <v>0</v>
      </c>
      <c r="FV283">
        <f>IF(LEN(Table1[[#This Row],[Ledger 14]])&gt;0,IF(TYPE(VLOOKUP(Table1[[#This Row],[Ledger 14]],$GZ:$GZ,1,0))=16,1,0),0)</f>
        <v>0</v>
      </c>
      <c r="FW283">
        <f>IF(LEN(Table1[[#This Row],[Ledger 15]])&gt;0,IF(TYPE(VLOOKUP(Table1[[#This Row],[Ledger 15]],$GZ:$GZ,1,0))=16,1,0),0)</f>
        <v>0</v>
      </c>
    </row>
    <row r="284" spans="4:179" ht="33" customHeight="1" x14ac:dyDescent="0.45">
      <c r="D284" s="8">
        <f t="shared" si="13"/>
        <v>279</v>
      </c>
      <c r="E284" s="32"/>
      <c r="F284" s="34"/>
      <c r="G284" s="34"/>
      <c r="H284" s="34"/>
      <c r="I284" s="34"/>
      <c r="J284" s="38"/>
      <c r="K284" s="33"/>
      <c r="L284" s="36"/>
      <c r="M284" s="35"/>
      <c r="N284" s="34"/>
      <c r="O284" s="41"/>
      <c r="P284" s="35"/>
      <c r="Q284" s="34"/>
      <c r="R284" s="37"/>
      <c r="S284" s="35"/>
      <c r="T284" s="34"/>
      <c r="U284" s="37"/>
      <c r="V284" s="35"/>
      <c r="W284" s="34"/>
      <c r="X284" s="37"/>
      <c r="Y284" s="35"/>
      <c r="Z284" s="34"/>
      <c r="AA284" s="37"/>
      <c r="AB284" s="35"/>
      <c r="AC284" s="34"/>
      <c r="AD284" s="37"/>
      <c r="AE284" s="35"/>
      <c r="AF284" s="34"/>
      <c r="AG284" s="37"/>
      <c r="AH284" s="35"/>
      <c r="AI284" s="34"/>
      <c r="AJ284" s="37"/>
      <c r="AK284" s="35"/>
      <c r="AL284" s="34"/>
      <c r="AM284" s="37"/>
      <c r="AN284" s="35"/>
      <c r="AO284" s="34"/>
      <c r="AP284" s="37"/>
      <c r="AQ284" s="35"/>
      <c r="AR284" s="34"/>
      <c r="AS284" s="37"/>
      <c r="AT284" s="35"/>
      <c r="AU284" s="34"/>
      <c r="AV284" s="37"/>
      <c r="AW284" s="35"/>
      <c r="AX284" s="34"/>
      <c r="AY284" s="37"/>
      <c r="AZ284" s="35"/>
      <c r="BA284" s="34"/>
      <c r="BB284" s="37"/>
      <c r="BC2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4" s="7"/>
      <c r="BF284" t="str">
        <f>IF(Table1[[#This Row],[Date]]="","","&amp;lt;VOUCHER REMOTEID="&amp;""""&amp;$A$11&amp;$A$13&amp;ROW()&amp;""""&amp;" VCHTYPE="""&amp;F284&amp;""" ACTION="""&amp;"Create"&amp;"""&amp;gt;")</f>
        <v/>
      </c>
      <c r="BG284" t="str">
        <f>IF(Table1[[#This Row],[Date]]="","",TEXT(Table1[[#This Row],[Date]],"yyyymmdd"))</f>
        <v/>
      </c>
      <c r="BH284" t="str">
        <f>Table1[[#This Row],[Date2]]</f>
        <v/>
      </c>
      <c r="BI284" t="str">
        <f>IF(Table1[[#This Row],[Date]]="","",Table1[[#This Row],[Voucher Type]])</f>
        <v/>
      </c>
      <c r="BJ284" t="str">
        <f>IF(Table1[[#This Row],[Ref No / Invoice No]]="","",Table1[[#This Row],[Ref No / Invoice No]])</f>
        <v/>
      </c>
      <c r="BK284" t="str">
        <f>IF(Table1[[#This Row],[Voucher No]]="","",Table1[[#This Row],[Voucher No]])</f>
        <v/>
      </c>
      <c r="BL284" t="str">
        <f>IF(Table1[[#This Row],[Date]]="","",Table1[[#This Row],[Narration]])</f>
        <v/>
      </c>
      <c r="BM284" t="str">
        <f>IF(Table1[[#This Row],[Date]]="","",$A$11&amp;$A$13&amp;ROW())</f>
        <v/>
      </c>
      <c r="BN284" t="str">
        <f>IF(Table1[[#This Row],[Date]]="","",$A$13)</f>
        <v/>
      </c>
      <c r="BP284" t="str">
        <f>IF(Table1[[#This Row],[Ledger 1]]="","","No")</f>
        <v/>
      </c>
      <c r="BQ284" t="str">
        <f>IF(Table1[[#This Row],[Date]]="","",IF(Table1[[#This Row],[Effect 1]]="Dr.","Yes","No"))</f>
        <v/>
      </c>
      <c r="BR284" t="str">
        <f>IF(Table1[[#This Row],[Date]]="","",Table1[[#This Row],[Ledger 1]])</f>
        <v/>
      </c>
      <c r="BS284" t="str">
        <f>IF(Table1[[#This Row],[Date]]="","",IF(Table1[[#This Row],[Effect 1]]="Dr.",-Table1[[#This Row],[Amount 1]],Table1[[#This Row],[Amount 1]]))</f>
        <v/>
      </c>
      <c r="BV284" t="str">
        <f>IF(Table1[[#This Row],[Ledger 2]]="","","No")</f>
        <v/>
      </c>
      <c r="BW284" t="str">
        <f>IF(Table1[[#This Row],[Date]]="","",IF(Table1[[#This Row],[Effect 2]]="Dr.","Yes","No"))</f>
        <v/>
      </c>
      <c r="BX284" t="str">
        <f>IF(Table1[[#This Row],[Date]]="","",Table1[[#This Row],[Ledger 2]])</f>
        <v/>
      </c>
      <c r="BY284" t="str">
        <f>IF(Table1[[#This Row],[Date]]="","",IF(Table1[[#This Row],[Effect 2]]="Dr.",-Table1[[#This Row],[Amount 2]],Table1[[#This Row],[Amount 2]]))</f>
        <v/>
      </c>
      <c r="CB284" t="str">
        <f>IF(Table1[[#This Row],[Ledger 3]]="","","No")</f>
        <v/>
      </c>
      <c r="CC284" t="str">
        <f>IF(Table1[[#This Row],[Ledger 3]]="","",IF(Table1[[#This Row],[Effect 3]]="Dr.","Yes","No"))</f>
        <v/>
      </c>
      <c r="CD284" t="str">
        <f>IF(Table1[[#This Row],[Ledger 3]]="","",Table1[[#This Row],[Ledger 3]])</f>
        <v/>
      </c>
      <c r="CE284" t="str">
        <f>IF(Table1[[#This Row],[Ledger 3]]="","",IF(Table1[[#This Row],[Effect 3]]="Dr.",-Table1[[#This Row],[Amount 3]],Table1[[#This Row],[Amount 3]]))</f>
        <v/>
      </c>
      <c r="CH284" t="str">
        <f>IF(Table1[[#This Row],[Ledger 4]]="","","No")</f>
        <v/>
      </c>
      <c r="CI284" t="str">
        <f>IF(Table1[[#This Row],[Ledger 4]]="","",IF(Table1[[#This Row],[Effect 4]]="Dr.","Yes","No"))</f>
        <v/>
      </c>
      <c r="CJ284" t="str">
        <f>IF(Table1[[#This Row],[Ledger 4]]="","",Table1[[#This Row],[Ledger 4]])</f>
        <v/>
      </c>
      <c r="CK284" t="str">
        <f>IF(Table1[[#This Row],[Ledger 4]]="","",IF(Table1[[#This Row],[Effect 4]]="Dr.",-Table1[[#This Row],[Amount 4]],Table1[[#This Row],[Amount 4]]))</f>
        <v/>
      </c>
      <c r="CN284" t="str">
        <f>IF(Table1[[#This Row],[Ledger 5]]="","","No")</f>
        <v/>
      </c>
      <c r="CO284" t="str">
        <f>IF(Table1[[#This Row],[Ledger 5]]="","",IF(Table1[[#This Row],[Effect 5]]="Dr.","Yes","No"))</f>
        <v/>
      </c>
      <c r="CP284" t="str">
        <f>IF(Table1[[#This Row],[Ledger 5]]="","",Table1[[#This Row],[Ledger 5]])</f>
        <v/>
      </c>
      <c r="CQ284" t="str">
        <f>IF(Table1[[#This Row],[Ledger 5]]="","",IF(Table1[[#This Row],[Effect 5]]="Dr.",-Table1[[#This Row],[Amount 5]],Table1[[#This Row],[Amount 5]]))</f>
        <v/>
      </c>
      <c r="CT284" t="str">
        <f>IF(Table1[[#This Row],[Ledger 6]]="","","No")</f>
        <v/>
      </c>
      <c r="CU284" t="str">
        <f>IF(Table1[[#This Row],[Ledger 6]]="","",IF(Table1[[#This Row],[Effect 6]]="Dr.","Yes","No"))</f>
        <v/>
      </c>
      <c r="CV284" t="str">
        <f>IF(Table1[[#This Row],[Ledger 6]]="","",Table1[[#This Row],[Ledger 6]])</f>
        <v/>
      </c>
      <c r="CW284" t="str">
        <f>IF(Table1[[#This Row],[Ledger 6]]="","",IF(Table1[[#This Row],[Effect 6]]="Dr.",-Table1[[#This Row],[Amount 6]],Table1[[#This Row],[Amount 6]]))</f>
        <v/>
      </c>
      <c r="CZ284" t="str">
        <f>IF(Table1[[#This Row],[Ledger 7]]="","","No")</f>
        <v/>
      </c>
      <c r="DA284" t="str">
        <f>IF(Table1[[#This Row],[Ledger 7]]="","",IF(Table1[[#This Row],[Effect 7]]="Dr.","Yes","No"))</f>
        <v/>
      </c>
      <c r="DB284" t="str">
        <f>IF(Table1[[#This Row],[Ledger 7]]="","",Table1[[#This Row],[Ledger 7]])</f>
        <v/>
      </c>
      <c r="DC284" t="str">
        <f>IF(Table1[[#This Row],[Ledger 7]]="","",IF(Table1[[#This Row],[Effect 7]]="Dr.",-Table1[[#This Row],[Amount 7]],Table1[[#This Row],[Amount 7]]))</f>
        <v/>
      </c>
      <c r="DF284" t="str">
        <f>IF(Table1[[#This Row],[Ledger 8]]="","","No")</f>
        <v/>
      </c>
      <c r="DG284" t="str">
        <f>IF(Table1[[#This Row],[Ledger 8]]="","",IF(Table1[[#This Row],[Effect 8]]="Dr.","Yes","No"))</f>
        <v/>
      </c>
      <c r="DH284" t="str">
        <f>IF(Table1[[#This Row],[Ledger 8]]="","",Table1[[#This Row],[Ledger 8]])</f>
        <v/>
      </c>
      <c r="DI284" t="str">
        <f>IF(Table1[[#This Row],[Ledger 8]]="","",IF(Table1[[#This Row],[Effect 8]]="Dr.",-Table1[[#This Row],[Amount 8]],Table1[[#This Row],[Amount 8]]))</f>
        <v/>
      </c>
      <c r="DL284" t="str">
        <f>IF(Table1[[#This Row],[Ledger 9]]="","","No")</f>
        <v/>
      </c>
      <c r="DM284" t="str">
        <f>IF(Table1[[#This Row],[Ledger 9]]="","",IF(Table1[[#This Row],[Effect 9]]="Dr.","Yes","No"))</f>
        <v/>
      </c>
      <c r="DN284" t="str">
        <f>IF(Table1[[#This Row],[Ledger 9]]="","",Table1[[#This Row],[Ledger 9]])</f>
        <v/>
      </c>
      <c r="DO284" t="str">
        <f>IF(Table1[[#This Row],[Ledger 9]]="","",IF(Table1[[#This Row],[Effect 9]]="Dr.",-Table1[[#This Row],[Amount 9]],Table1[[#This Row],[Amount 9]]))</f>
        <v/>
      </c>
      <c r="DR284" t="str">
        <f>IF(Table1[[#This Row],[Ledger 10]]="","","No")</f>
        <v/>
      </c>
      <c r="DS284" t="str">
        <f>IF(Table1[[#This Row],[Ledger 10]]="","",IF(Table1[[#This Row],[Effect 10]]="Dr.","Yes","No"))</f>
        <v/>
      </c>
      <c r="DT284" t="str">
        <f>IF(Table1[[#This Row],[Ledger 10]]="","",Table1[[#This Row],[Ledger 10]])</f>
        <v/>
      </c>
      <c r="DU284" t="str">
        <f>IF(Table1[[#This Row],[Ledger 10]]="","",IF(Table1[[#This Row],[Effect 10]]="Dr.",-Table1[[#This Row],[Amount 10]],Table1[[#This Row],[Amount 10]]))</f>
        <v/>
      </c>
      <c r="DX284" t="str">
        <f>IF(Table1[[#This Row],[Ledger 11]]="","","No")</f>
        <v/>
      </c>
      <c r="DY284" t="str">
        <f>IF(Table1[[#This Row],[Ledger 11]]="","",IF(Table1[[#This Row],[Effect 11]]="Dr.","Yes","No"))</f>
        <v/>
      </c>
      <c r="DZ284" t="str">
        <f>IF(Table1[[#This Row],[Ledger 11]]="","",Table1[[#This Row],[Ledger 11]])</f>
        <v/>
      </c>
      <c r="EA284" t="str">
        <f>IF(Table1[[#This Row],[Ledger 11]]="","",IF(Table1[[#This Row],[Effect 11]]="Dr.",-Table1[[#This Row],[Amount 11]],Table1[[#This Row],[Amount 11]]))</f>
        <v/>
      </c>
      <c r="ED284" t="str">
        <f>IF(Table1[[#This Row],[Ledger 12]]="","","No")</f>
        <v/>
      </c>
      <c r="EE284" t="str">
        <f>IF(Table1[[#This Row],[Ledger 12]]="","",IF(Table1[[#This Row],[Effect 12]]="Dr.","Yes","No"))</f>
        <v/>
      </c>
      <c r="EF284" t="str">
        <f>IF(Table1[[#This Row],[Ledger 12]]="","",Table1[[#This Row],[Ledger 12]])</f>
        <v/>
      </c>
      <c r="EG284" t="str">
        <f>IF(Table1[[#This Row],[Ledger 12]]="","",IF(Table1[[#This Row],[Effect 12]]="Dr.",-Table1[[#This Row],[Amount 12]],Table1[[#This Row],[Amount 12]]))</f>
        <v/>
      </c>
      <c r="EJ284" t="str">
        <f>IF(Table1[[#This Row],[Ledger 13]]="","","No")</f>
        <v/>
      </c>
      <c r="EK284" t="str">
        <f>IF(Table1[[#This Row],[Ledger 13]]="","",IF(Table1[[#This Row],[Effect 13]]="Dr.","Yes","No"))</f>
        <v/>
      </c>
      <c r="EL284" t="str">
        <f>IF(Table1[[#This Row],[Ledger 13]]="","",Table1[[#This Row],[Ledger 13]])</f>
        <v/>
      </c>
      <c r="EM284" t="str">
        <f>IF(Table1[[#This Row],[Ledger 13]]="","",IF(Table1[[#This Row],[Effect 13]]="Dr.",-Table1[[#This Row],[Amount 13]],Table1[[#This Row],[Amount 13]]))</f>
        <v/>
      </c>
      <c r="EP284" t="str">
        <f>IF(Table1[[#This Row],[Ledger 14]]="","","No")</f>
        <v/>
      </c>
      <c r="EQ284" t="str">
        <f>IF(Table1[[#This Row],[Ledger 14]]="","",IF(Table1[[#This Row],[Effect 14]]="Dr.","Yes","No"))</f>
        <v/>
      </c>
      <c r="ER284" t="str">
        <f>IF(Table1[[#This Row],[Ledger 14]]="","",Table1[[#This Row],[Ledger 14]])</f>
        <v/>
      </c>
      <c r="ES284" t="str">
        <f>IF(Table1[[#This Row],[Ledger 14]]="","",IF(Table1[[#This Row],[Effect 14]]="Dr.",-Table1[[#This Row],[Amount 14]],Table1[[#This Row],[Amount 14]]))</f>
        <v/>
      </c>
      <c r="EV284" t="str">
        <f>IF(Table1[[#This Row],[Ledger 15]]="","","No")</f>
        <v/>
      </c>
      <c r="EW284" t="str">
        <f>IF(Table1[[#This Row],[Ledger 15]]="","",IF(Table1[[#This Row],[Effect 15]]="Dr.","Yes","No"))</f>
        <v/>
      </c>
      <c r="EX284" t="str">
        <f>IF(Table1[[#This Row],[Ledger 15]]="","",Table1[[#This Row],[Ledger 15]])</f>
        <v/>
      </c>
      <c r="EY284" t="str">
        <f>IF(Table1[[#This Row],[Ledger 15]]="","",IF(Table1[[#This Row],[Effect 15]]="Dr.",-Table1[[#This Row],[Amount 15]],Table1[[#This Row],[Amount 15]]))</f>
        <v/>
      </c>
      <c r="FD2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4">
        <f>IF(Table1[[#This Row],[Date]]="",0,IF(AND(Table1[[#This Row],[Date]]&gt;=$FE$2,Table1[[#This Row],[Date]]&lt;=$FE$3),0,1))</f>
        <v>0</v>
      </c>
      <c r="FF284">
        <f>IF(Table1[[#This Row],[Date]]="",0,IF(TYPE(VLOOKUP(Table1[[#This Row],[Voucher Type]],Table1[[#All],[Voucher Type Master]],1,FALSE))=16,1,0))</f>
        <v>0</v>
      </c>
      <c r="FG284">
        <f>IF(TYPE(IF(Table1[[#This Row],[Date]]="",0,IF(VLOOKUP(Table1[[#This Row],[Voucher Type]],$FY$5:$FZ$13,2,0)=Table1[[#This Row],[Effect 1]],0,1)))=16,1,0)</f>
        <v>0</v>
      </c>
      <c r="FH2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4">
        <f>IF(LEN(Table1[[#This Row],[Ledger 1]])&gt;0,IF(TYPE(VLOOKUP(Table1[[#This Row],[Ledger 1]],GZ:GZ,1,0))=16,1,0),0)</f>
        <v>0</v>
      </c>
      <c r="FJ284">
        <f>IF(LEN(Table1[[#This Row],[Ledger 2]])&gt;0,IF(TYPE(VLOOKUP(Table1[[#This Row],[Ledger 2]],GZ:GZ,1,0))=16,1,0),0)</f>
        <v>0</v>
      </c>
      <c r="FK284">
        <f>IF(LEN(Table1[[#This Row],[Ledger 3]])&gt;0,IF(TYPE(VLOOKUP(Table1[[#This Row],[Ledger 3]],GZ:GZ,1,0))=16,1,0),0)</f>
        <v>0</v>
      </c>
      <c r="FL284">
        <f>IF(LEN(Table1[[#This Row],[Ledger 4]])&gt;0,IF(TYPE(VLOOKUP(Table1[[#This Row],[Ledger 4]],GZ:GZ,1,0))=16,1,0),0)</f>
        <v>0</v>
      </c>
      <c r="FM284">
        <f>IF(LEN(Table1[[#This Row],[Ledger 5]])&gt;0,IF(TYPE(VLOOKUP(Table1[[#This Row],[Ledger 5]],GZ:GZ,1,0))=16,1,0),0)</f>
        <v>0</v>
      </c>
      <c r="FN284">
        <f>IF(LEN(Table1[[#This Row],[Ledger 6]])&gt;0,IF(TYPE(VLOOKUP(Table1[[#This Row],[Ledger 6]],$GZ:$GZ,1,0))=16,1,0),0)</f>
        <v>0</v>
      </c>
      <c r="FO284">
        <f>IF(LEN(Table1[[#This Row],[Ledger 7]])&gt;0,IF(TYPE(VLOOKUP(Table1[[#This Row],[Ledger 7]],$GZ:$GZ,1,0))=16,1,0),0)</f>
        <v>0</v>
      </c>
      <c r="FP284">
        <f>IF(LEN(Table1[[#This Row],[Ledger 8]])&gt;0,IF(TYPE(VLOOKUP(Table1[[#This Row],[Ledger 8]],$GZ:$GZ,1,0))=16,1,0),0)</f>
        <v>0</v>
      </c>
      <c r="FQ284">
        <f>IF(LEN(Table1[[#This Row],[Ledger 9]])&gt;0,IF(TYPE(VLOOKUP(Table1[[#This Row],[Ledger 9]],$GZ:$GZ,1,0))=16,1,0),0)</f>
        <v>0</v>
      </c>
      <c r="FR284">
        <f>IF(LEN(Table1[[#This Row],[Ledger 10]])&gt;0,IF(TYPE(VLOOKUP(Table1[[#This Row],[Ledger 10]],$GZ:$GZ,1,0))=16,1,0),0)</f>
        <v>0</v>
      </c>
      <c r="FS284">
        <f>IF(LEN(Table1[[#This Row],[Ledger 11]])&gt;0,IF(TYPE(VLOOKUP(Table1[[#This Row],[Ledger 11]],$GZ:$GZ,1,0))=16,1,0),0)</f>
        <v>0</v>
      </c>
      <c r="FT284">
        <f>IF(LEN(Table1[[#This Row],[Ledger 12]])&gt;0,IF(TYPE(VLOOKUP(Table1[[#This Row],[Ledger 12]],$GZ:$GZ,1,0))=16,1,0),0)</f>
        <v>0</v>
      </c>
      <c r="FU284">
        <f>IF(LEN(Table1[[#This Row],[Ledger 13]])&gt;0,IF(TYPE(VLOOKUP(Table1[[#This Row],[Ledger 13]],$GZ:$GZ,1,0))=16,1,0),0)</f>
        <v>0</v>
      </c>
      <c r="FV284">
        <f>IF(LEN(Table1[[#This Row],[Ledger 14]])&gt;0,IF(TYPE(VLOOKUP(Table1[[#This Row],[Ledger 14]],$GZ:$GZ,1,0))=16,1,0),0)</f>
        <v>0</v>
      </c>
      <c r="FW284">
        <f>IF(LEN(Table1[[#This Row],[Ledger 15]])&gt;0,IF(TYPE(VLOOKUP(Table1[[#This Row],[Ledger 15]],$GZ:$GZ,1,0))=16,1,0),0)</f>
        <v>0</v>
      </c>
    </row>
    <row r="285" spans="4:179" ht="33" customHeight="1" x14ac:dyDescent="0.45">
      <c r="D285" s="8">
        <f t="shared" si="13"/>
        <v>280</v>
      </c>
      <c r="E285" s="32"/>
      <c r="F285" s="34"/>
      <c r="G285" s="34"/>
      <c r="H285" s="34"/>
      <c r="I285" s="34"/>
      <c r="J285" s="38"/>
      <c r="K285" s="33"/>
      <c r="L285" s="36"/>
      <c r="M285" s="35"/>
      <c r="N285" s="34"/>
      <c r="O285" s="41"/>
      <c r="P285" s="35"/>
      <c r="Q285" s="34"/>
      <c r="R285" s="37"/>
      <c r="S285" s="35"/>
      <c r="T285" s="34"/>
      <c r="U285" s="37"/>
      <c r="V285" s="35"/>
      <c r="W285" s="34"/>
      <c r="X285" s="37"/>
      <c r="Y285" s="35"/>
      <c r="Z285" s="34"/>
      <c r="AA285" s="37"/>
      <c r="AB285" s="35"/>
      <c r="AC285" s="34"/>
      <c r="AD285" s="37"/>
      <c r="AE285" s="35"/>
      <c r="AF285" s="34"/>
      <c r="AG285" s="37"/>
      <c r="AH285" s="35"/>
      <c r="AI285" s="34"/>
      <c r="AJ285" s="37"/>
      <c r="AK285" s="35"/>
      <c r="AL285" s="34"/>
      <c r="AM285" s="37"/>
      <c r="AN285" s="35"/>
      <c r="AO285" s="34"/>
      <c r="AP285" s="37"/>
      <c r="AQ285" s="35"/>
      <c r="AR285" s="34"/>
      <c r="AS285" s="37"/>
      <c r="AT285" s="35"/>
      <c r="AU285" s="34"/>
      <c r="AV285" s="37"/>
      <c r="AW285" s="35"/>
      <c r="AX285" s="34"/>
      <c r="AY285" s="37"/>
      <c r="AZ285" s="35"/>
      <c r="BA285" s="34"/>
      <c r="BB285" s="37"/>
      <c r="BC2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5" s="7"/>
      <c r="BF285" t="str">
        <f>IF(Table1[[#This Row],[Date]]="","","&amp;lt;VOUCHER REMOTEID="&amp;""""&amp;$A$11&amp;$A$13&amp;ROW()&amp;""""&amp;" VCHTYPE="""&amp;F285&amp;""" ACTION="""&amp;"Create"&amp;"""&amp;gt;")</f>
        <v/>
      </c>
      <c r="BG285" t="str">
        <f>IF(Table1[[#This Row],[Date]]="","",TEXT(Table1[[#This Row],[Date]],"yyyymmdd"))</f>
        <v/>
      </c>
      <c r="BH285" t="str">
        <f>Table1[[#This Row],[Date2]]</f>
        <v/>
      </c>
      <c r="BI285" t="str">
        <f>IF(Table1[[#This Row],[Date]]="","",Table1[[#This Row],[Voucher Type]])</f>
        <v/>
      </c>
      <c r="BJ285" t="str">
        <f>IF(Table1[[#This Row],[Ref No / Invoice No]]="","",Table1[[#This Row],[Ref No / Invoice No]])</f>
        <v/>
      </c>
      <c r="BK285" t="str">
        <f>IF(Table1[[#This Row],[Voucher No]]="","",Table1[[#This Row],[Voucher No]])</f>
        <v/>
      </c>
      <c r="BL285" t="str">
        <f>IF(Table1[[#This Row],[Date]]="","",Table1[[#This Row],[Narration]])</f>
        <v/>
      </c>
      <c r="BM285" t="str">
        <f>IF(Table1[[#This Row],[Date]]="","",$A$11&amp;$A$13&amp;ROW())</f>
        <v/>
      </c>
      <c r="BN285" t="str">
        <f>IF(Table1[[#This Row],[Date]]="","",$A$13)</f>
        <v/>
      </c>
      <c r="BP285" t="str">
        <f>IF(Table1[[#This Row],[Ledger 1]]="","","No")</f>
        <v/>
      </c>
      <c r="BQ285" t="str">
        <f>IF(Table1[[#This Row],[Date]]="","",IF(Table1[[#This Row],[Effect 1]]="Dr.","Yes","No"))</f>
        <v/>
      </c>
      <c r="BR285" t="str">
        <f>IF(Table1[[#This Row],[Date]]="","",Table1[[#This Row],[Ledger 1]])</f>
        <v/>
      </c>
      <c r="BS285" t="str">
        <f>IF(Table1[[#This Row],[Date]]="","",IF(Table1[[#This Row],[Effect 1]]="Dr.",-Table1[[#This Row],[Amount 1]],Table1[[#This Row],[Amount 1]]))</f>
        <v/>
      </c>
      <c r="BV285" t="str">
        <f>IF(Table1[[#This Row],[Ledger 2]]="","","No")</f>
        <v/>
      </c>
      <c r="BW285" t="str">
        <f>IF(Table1[[#This Row],[Date]]="","",IF(Table1[[#This Row],[Effect 2]]="Dr.","Yes","No"))</f>
        <v/>
      </c>
      <c r="BX285" t="str">
        <f>IF(Table1[[#This Row],[Date]]="","",Table1[[#This Row],[Ledger 2]])</f>
        <v/>
      </c>
      <c r="BY285" t="str">
        <f>IF(Table1[[#This Row],[Date]]="","",IF(Table1[[#This Row],[Effect 2]]="Dr.",-Table1[[#This Row],[Amount 2]],Table1[[#This Row],[Amount 2]]))</f>
        <v/>
      </c>
      <c r="CB285" t="str">
        <f>IF(Table1[[#This Row],[Ledger 3]]="","","No")</f>
        <v/>
      </c>
      <c r="CC285" t="str">
        <f>IF(Table1[[#This Row],[Ledger 3]]="","",IF(Table1[[#This Row],[Effect 3]]="Dr.","Yes","No"))</f>
        <v/>
      </c>
      <c r="CD285" t="str">
        <f>IF(Table1[[#This Row],[Ledger 3]]="","",Table1[[#This Row],[Ledger 3]])</f>
        <v/>
      </c>
      <c r="CE285" t="str">
        <f>IF(Table1[[#This Row],[Ledger 3]]="","",IF(Table1[[#This Row],[Effect 3]]="Dr.",-Table1[[#This Row],[Amount 3]],Table1[[#This Row],[Amount 3]]))</f>
        <v/>
      </c>
      <c r="CH285" t="str">
        <f>IF(Table1[[#This Row],[Ledger 4]]="","","No")</f>
        <v/>
      </c>
      <c r="CI285" t="str">
        <f>IF(Table1[[#This Row],[Ledger 4]]="","",IF(Table1[[#This Row],[Effect 4]]="Dr.","Yes","No"))</f>
        <v/>
      </c>
      <c r="CJ285" t="str">
        <f>IF(Table1[[#This Row],[Ledger 4]]="","",Table1[[#This Row],[Ledger 4]])</f>
        <v/>
      </c>
      <c r="CK285" t="str">
        <f>IF(Table1[[#This Row],[Ledger 4]]="","",IF(Table1[[#This Row],[Effect 4]]="Dr.",-Table1[[#This Row],[Amount 4]],Table1[[#This Row],[Amount 4]]))</f>
        <v/>
      </c>
      <c r="CN285" t="str">
        <f>IF(Table1[[#This Row],[Ledger 5]]="","","No")</f>
        <v/>
      </c>
      <c r="CO285" t="str">
        <f>IF(Table1[[#This Row],[Ledger 5]]="","",IF(Table1[[#This Row],[Effect 5]]="Dr.","Yes","No"))</f>
        <v/>
      </c>
      <c r="CP285" t="str">
        <f>IF(Table1[[#This Row],[Ledger 5]]="","",Table1[[#This Row],[Ledger 5]])</f>
        <v/>
      </c>
      <c r="CQ285" t="str">
        <f>IF(Table1[[#This Row],[Ledger 5]]="","",IF(Table1[[#This Row],[Effect 5]]="Dr.",-Table1[[#This Row],[Amount 5]],Table1[[#This Row],[Amount 5]]))</f>
        <v/>
      </c>
      <c r="CT285" t="str">
        <f>IF(Table1[[#This Row],[Ledger 6]]="","","No")</f>
        <v/>
      </c>
      <c r="CU285" t="str">
        <f>IF(Table1[[#This Row],[Ledger 6]]="","",IF(Table1[[#This Row],[Effect 6]]="Dr.","Yes","No"))</f>
        <v/>
      </c>
      <c r="CV285" t="str">
        <f>IF(Table1[[#This Row],[Ledger 6]]="","",Table1[[#This Row],[Ledger 6]])</f>
        <v/>
      </c>
      <c r="CW285" t="str">
        <f>IF(Table1[[#This Row],[Ledger 6]]="","",IF(Table1[[#This Row],[Effect 6]]="Dr.",-Table1[[#This Row],[Amount 6]],Table1[[#This Row],[Amount 6]]))</f>
        <v/>
      </c>
      <c r="CZ285" t="str">
        <f>IF(Table1[[#This Row],[Ledger 7]]="","","No")</f>
        <v/>
      </c>
      <c r="DA285" t="str">
        <f>IF(Table1[[#This Row],[Ledger 7]]="","",IF(Table1[[#This Row],[Effect 7]]="Dr.","Yes","No"))</f>
        <v/>
      </c>
      <c r="DB285" t="str">
        <f>IF(Table1[[#This Row],[Ledger 7]]="","",Table1[[#This Row],[Ledger 7]])</f>
        <v/>
      </c>
      <c r="DC285" t="str">
        <f>IF(Table1[[#This Row],[Ledger 7]]="","",IF(Table1[[#This Row],[Effect 7]]="Dr.",-Table1[[#This Row],[Amount 7]],Table1[[#This Row],[Amount 7]]))</f>
        <v/>
      </c>
      <c r="DF285" t="str">
        <f>IF(Table1[[#This Row],[Ledger 8]]="","","No")</f>
        <v/>
      </c>
      <c r="DG285" t="str">
        <f>IF(Table1[[#This Row],[Ledger 8]]="","",IF(Table1[[#This Row],[Effect 8]]="Dr.","Yes","No"))</f>
        <v/>
      </c>
      <c r="DH285" t="str">
        <f>IF(Table1[[#This Row],[Ledger 8]]="","",Table1[[#This Row],[Ledger 8]])</f>
        <v/>
      </c>
      <c r="DI285" t="str">
        <f>IF(Table1[[#This Row],[Ledger 8]]="","",IF(Table1[[#This Row],[Effect 8]]="Dr.",-Table1[[#This Row],[Amount 8]],Table1[[#This Row],[Amount 8]]))</f>
        <v/>
      </c>
      <c r="DL285" t="str">
        <f>IF(Table1[[#This Row],[Ledger 9]]="","","No")</f>
        <v/>
      </c>
      <c r="DM285" t="str">
        <f>IF(Table1[[#This Row],[Ledger 9]]="","",IF(Table1[[#This Row],[Effect 9]]="Dr.","Yes","No"))</f>
        <v/>
      </c>
      <c r="DN285" t="str">
        <f>IF(Table1[[#This Row],[Ledger 9]]="","",Table1[[#This Row],[Ledger 9]])</f>
        <v/>
      </c>
      <c r="DO285" t="str">
        <f>IF(Table1[[#This Row],[Ledger 9]]="","",IF(Table1[[#This Row],[Effect 9]]="Dr.",-Table1[[#This Row],[Amount 9]],Table1[[#This Row],[Amount 9]]))</f>
        <v/>
      </c>
      <c r="DR285" t="str">
        <f>IF(Table1[[#This Row],[Ledger 10]]="","","No")</f>
        <v/>
      </c>
      <c r="DS285" t="str">
        <f>IF(Table1[[#This Row],[Ledger 10]]="","",IF(Table1[[#This Row],[Effect 10]]="Dr.","Yes","No"))</f>
        <v/>
      </c>
      <c r="DT285" t="str">
        <f>IF(Table1[[#This Row],[Ledger 10]]="","",Table1[[#This Row],[Ledger 10]])</f>
        <v/>
      </c>
      <c r="DU285" t="str">
        <f>IF(Table1[[#This Row],[Ledger 10]]="","",IF(Table1[[#This Row],[Effect 10]]="Dr.",-Table1[[#This Row],[Amount 10]],Table1[[#This Row],[Amount 10]]))</f>
        <v/>
      </c>
      <c r="DX285" t="str">
        <f>IF(Table1[[#This Row],[Ledger 11]]="","","No")</f>
        <v/>
      </c>
      <c r="DY285" t="str">
        <f>IF(Table1[[#This Row],[Ledger 11]]="","",IF(Table1[[#This Row],[Effect 11]]="Dr.","Yes","No"))</f>
        <v/>
      </c>
      <c r="DZ285" t="str">
        <f>IF(Table1[[#This Row],[Ledger 11]]="","",Table1[[#This Row],[Ledger 11]])</f>
        <v/>
      </c>
      <c r="EA285" t="str">
        <f>IF(Table1[[#This Row],[Ledger 11]]="","",IF(Table1[[#This Row],[Effect 11]]="Dr.",-Table1[[#This Row],[Amount 11]],Table1[[#This Row],[Amount 11]]))</f>
        <v/>
      </c>
      <c r="ED285" t="str">
        <f>IF(Table1[[#This Row],[Ledger 12]]="","","No")</f>
        <v/>
      </c>
      <c r="EE285" t="str">
        <f>IF(Table1[[#This Row],[Ledger 12]]="","",IF(Table1[[#This Row],[Effect 12]]="Dr.","Yes","No"))</f>
        <v/>
      </c>
      <c r="EF285" t="str">
        <f>IF(Table1[[#This Row],[Ledger 12]]="","",Table1[[#This Row],[Ledger 12]])</f>
        <v/>
      </c>
      <c r="EG285" t="str">
        <f>IF(Table1[[#This Row],[Ledger 12]]="","",IF(Table1[[#This Row],[Effect 12]]="Dr.",-Table1[[#This Row],[Amount 12]],Table1[[#This Row],[Amount 12]]))</f>
        <v/>
      </c>
      <c r="EJ285" t="str">
        <f>IF(Table1[[#This Row],[Ledger 13]]="","","No")</f>
        <v/>
      </c>
      <c r="EK285" t="str">
        <f>IF(Table1[[#This Row],[Ledger 13]]="","",IF(Table1[[#This Row],[Effect 13]]="Dr.","Yes","No"))</f>
        <v/>
      </c>
      <c r="EL285" t="str">
        <f>IF(Table1[[#This Row],[Ledger 13]]="","",Table1[[#This Row],[Ledger 13]])</f>
        <v/>
      </c>
      <c r="EM285" t="str">
        <f>IF(Table1[[#This Row],[Ledger 13]]="","",IF(Table1[[#This Row],[Effect 13]]="Dr.",-Table1[[#This Row],[Amount 13]],Table1[[#This Row],[Amount 13]]))</f>
        <v/>
      </c>
      <c r="EP285" t="str">
        <f>IF(Table1[[#This Row],[Ledger 14]]="","","No")</f>
        <v/>
      </c>
      <c r="EQ285" t="str">
        <f>IF(Table1[[#This Row],[Ledger 14]]="","",IF(Table1[[#This Row],[Effect 14]]="Dr.","Yes","No"))</f>
        <v/>
      </c>
      <c r="ER285" t="str">
        <f>IF(Table1[[#This Row],[Ledger 14]]="","",Table1[[#This Row],[Ledger 14]])</f>
        <v/>
      </c>
      <c r="ES285" t="str">
        <f>IF(Table1[[#This Row],[Ledger 14]]="","",IF(Table1[[#This Row],[Effect 14]]="Dr.",-Table1[[#This Row],[Amount 14]],Table1[[#This Row],[Amount 14]]))</f>
        <v/>
      </c>
      <c r="EV285" t="str">
        <f>IF(Table1[[#This Row],[Ledger 15]]="","","No")</f>
        <v/>
      </c>
      <c r="EW285" t="str">
        <f>IF(Table1[[#This Row],[Ledger 15]]="","",IF(Table1[[#This Row],[Effect 15]]="Dr.","Yes","No"))</f>
        <v/>
      </c>
      <c r="EX285" t="str">
        <f>IF(Table1[[#This Row],[Ledger 15]]="","",Table1[[#This Row],[Ledger 15]])</f>
        <v/>
      </c>
      <c r="EY285" t="str">
        <f>IF(Table1[[#This Row],[Ledger 15]]="","",IF(Table1[[#This Row],[Effect 15]]="Dr.",-Table1[[#This Row],[Amount 15]],Table1[[#This Row],[Amount 15]]))</f>
        <v/>
      </c>
      <c r="FD2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5">
        <f>IF(Table1[[#This Row],[Date]]="",0,IF(AND(Table1[[#This Row],[Date]]&gt;=$FE$2,Table1[[#This Row],[Date]]&lt;=$FE$3),0,1))</f>
        <v>0</v>
      </c>
      <c r="FF285">
        <f>IF(Table1[[#This Row],[Date]]="",0,IF(TYPE(VLOOKUP(Table1[[#This Row],[Voucher Type]],Table1[[#All],[Voucher Type Master]],1,FALSE))=16,1,0))</f>
        <v>0</v>
      </c>
      <c r="FG285">
        <f>IF(TYPE(IF(Table1[[#This Row],[Date]]="",0,IF(VLOOKUP(Table1[[#This Row],[Voucher Type]],$FY$5:$FZ$13,2,0)=Table1[[#This Row],[Effect 1]],0,1)))=16,1,0)</f>
        <v>0</v>
      </c>
      <c r="FH2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5">
        <f>IF(LEN(Table1[[#This Row],[Ledger 1]])&gt;0,IF(TYPE(VLOOKUP(Table1[[#This Row],[Ledger 1]],GZ:GZ,1,0))=16,1,0),0)</f>
        <v>0</v>
      </c>
      <c r="FJ285">
        <f>IF(LEN(Table1[[#This Row],[Ledger 2]])&gt;0,IF(TYPE(VLOOKUP(Table1[[#This Row],[Ledger 2]],GZ:GZ,1,0))=16,1,0),0)</f>
        <v>0</v>
      </c>
      <c r="FK285">
        <f>IF(LEN(Table1[[#This Row],[Ledger 3]])&gt;0,IF(TYPE(VLOOKUP(Table1[[#This Row],[Ledger 3]],GZ:GZ,1,0))=16,1,0),0)</f>
        <v>0</v>
      </c>
      <c r="FL285">
        <f>IF(LEN(Table1[[#This Row],[Ledger 4]])&gt;0,IF(TYPE(VLOOKUP(Table1[[#This Row],[Ledger 4]],GZ:GZ,1,0))=16,1,0),0)</f>
        <v>0</v>
      </c>
      <c r="FM285">
        <f>IF(LEN(Table1[[#This Row],[Ledger 5]])&gt;0,IF(TYPE(VLOOKUP(Table1[[#This Row],[Ledger 5]],GZ:GZ,1,0))=16,1,0),0)</f>
        <v>0</v>
      </c>
      <c r="FN285">
        <f>IF(LEN(Table1[[#This Row],[Ledger 6]])&gt;0,IF(TYPE(VLOOKUP(Table1[[#This Row],[Ledger 6]],$GZ:$GZ,1,0))=16,1,0),0)</f>
        <v>0</v>
      </c>
      <c r="FO285">
        <f>IF(LEN(Table1[[#This Row],[Ledger 7]])&gt;0,IF(TYPE(VLOOKUP(Table1[[#This Row],[Ledger 7]],$GZ:$GZ,1,0))=16,1,0),0)</f>
        <v>0</v>
      </c>
      <c r="FP285">
        <f>IF(LEN(Table1[[#This Row],[Ledger 8]])&gt;0,IF(TYPE(VLOOKUP(Table1[[#This Row],[Ledger 8]],$GZ:$GZ,1,0))=16,1,0),0)</f>
        <v>0</v>
      </c>
      <c r="FQ285">
        <f>IF(LEN(Table1[[#This Row],[Ledger 9]])&gt;0,IF(TYPE(VLOOKUP(Table1[[#This Row],[Ledger 9]],$GZ:$GZ,1,0))=16,1,0),0)</f>
        <v>0</v>
      </c>
      <c r="FR285">
        <f>IF(LEN(Table1[[#This Row],[Ledger 10]])&gt;0,IF(TYPE(VLOOKUP(Table1[[#This Row],[Ledger 10]],$GZ:$GZ,1,0))=16,1,0),0)</f>
        <v>0</v>
      </c>
      <c r="FS285">
        <f>IF(LEN(Table1[[#This Row],[Ledger 11]])&gt;0,IF(TYPE(VLOOKUP(Table1[[#This Row],[Ledger 11]],$GZ:$GZ,1,0))=16,1,0),0)</f>
        <v>0</v>
      </c>
      <c r="FT285">
        <f>IF(LEN(Table1[[#This Row],[Ledger 12]])&gt;0,IF(TYPE(VLOOKUP(Table1[[#This Row],[Ledger 12]],$GZ:$GZ,1,0))=16,1,0),0)</f>
        <v>0</v>
      </c>
      <c r="FU285">
        <f>IF(LEN(Table1[[#This Row],[Ledger 13]])&gt;0,IF(TYPE(VLOOKUP(Table1[[#This Row],[Ledger 13]],$GZ:$GZ,1,0))=16,1,0),0)</f>
        <v>0</v>
      </c>
      <c r="FV285">
        <f>IF(LEN(Table1[[#This Row],[Ledger 14]])&gt;0,IF(TYPE(VLOOKUP(Table1[[#This Row],[Ledger 14]],$GZ:$GZ,1,0))=16,1,0),0)</f>
        <v>0</v>
      </c>
      <c r="FW285">
        <f>IF(LEN(Table1[[#This Row],[Ledger 15]])&gt;0,IF(TYPE(VLOOKUP(Table1[[#This Row],[Ledger 15]],$GZ:$GZ,1,0))=16,1,0),0)</f>
        <v>0</v>
      </c>
    </row>
    <row r="286" spans="4:179" ht="33" customHeight="1" x14ac:dyDescent="0.45">
      <c r="D286" s="8">
        <f t="shared" si="13"/>
        <v>281</v>
      </c>
      <c r="E286" s="32"/>
      <c r="F286" s="34"/>
      <c r="G286" s="34"/>
      <c r="H286" s="34"/>
      <c r="I286" s="34"/>
      <c r="J286" s="38"/>
      <c r="K286" s="33"/>
      <c r="L286" s="36"/>
      <c r="M286" s="35"/>
      <c r="N286" s="34"/>
      <c r="O286" s="41"/>
      <c r="P286" s="35"/>
      <c r="Q286" s="34"/>
      <c r="R286" s="37"/>
      <c r="S286" s="35"/>
      <c r="T286" s="34"/>
      <c r="U286" s="37"/>
      <c r="V286" s="35"/>
      <c r="W286" s="34"/>
      <c r="X286" s="37"/>
      <c r="Y286" s="35"/>
      <c r="Z286" s="34"/>
      <c r="AA286" s="37"/>
      <c r="AB286" s="35"/>
      <c r="AC286" s="34"/>
      <c r="AD286" s="37"/>
      <c r="AE286" s="35"/>
      <c r="AF286" s="34"/>
      <c r="AG286" s="37"/>
      <c r="AH286" s="35"/>
      <c r="AI286" s="34"/>
      <c r="AJ286" s="37"/>
      <c r="AK286" s="35"/>
      <c r="AL286" s="34"/>
      <c r="AM286" s="37"/>
      <c r="AN286" s="35"/>
      <c r="AO286" s="34"/>
      <c r="AP286" s="37"/>
      <c r="AQ286" s="35"/>
      <c r="AR286" s="34"/>
      <c r="AS286" s="37"/>
      <c r="AT286" s="35"/>
      <c r="AU286" s="34"/>
      <c r="AV286" s="37"/>
      <c r="AW286" s="35"/>
      <c r="AX286" s="34"/>
      <c r="AY286" s="37"/>
      <c r="AZ286" s="35"/>
      <c r="BA286" s="34"/>
      <c r="BB286" s="37"/>
      <c r="BC2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6" s="7"/>
      <c r="BF286" t="str">
        <f>IF(Table1[[#This Row],[Date]]="","","&amp;lt;VOUCHER REMOTEID="&amp;""""&amp;$A$11&amp;$A$13&amp;ROW()&amp;""""&amp;" VCHTYPE="""&amp;F286&amp;""" ACTION="""&amp;"Create"&amp;"""&amp;gt;")</f>
        <v/>
      </c>
      <c r="BG286" t="str">
        <f>IF(Table1[[#This Row],[Date]]="","",TEXT(Table1[[#This Row],[Date]],"yyyymmdd"))</f>
        <v/>
      </c>
      <c r="BH286" t="str">
        <f>Table1[[#This Row],[Date2]]</f>
        <v/>
      </c>
      <c r="BI286" t="str">
        <f>IF(Table1[[#This Row],[Date]]="","",Table1[[#This Row],[Voucher Type]])</f>
        <v/>
      </c>
      <c r="BJ286" t="str">
        <f>IF(Table1[[#This Row],[Ref No / Invoice No]]="","",Table1[[#This Row],[Ref No / Invoice No]])</f>
        <v/>
      </c>
      <c r="BK286" t="str">
        <f>IF(Table1[[#This Row],[Voucher No]]="","",Table1[[#This Row],[Voucher No]])</f>
        <v/>
      </c>
      <c r="BL286" t="str">
        <f>IF(Table1[[#This Row],[Date]]="","",Table1[[#This Row],[Narration]])</f>
        <v/>
      </c>
      <c r="BM286" t="str">
        <f>IF(Table1[[#This Row],[Date]]="","",$A$11&amp;$A$13&amp;ROW())</f>
        <v/>
      </c>
      <c r="BN286" t="str">
        <f>IF(Table1[[#This Row],[Date]]="","",$A$13)</f>
        <v/>
      </c>
      <c r="BP286" t="str">
        <f>IF(Table1[[#This Row],[Ledger 1]]="","","No")</f>
        <v/>
      </c>
      <c r="BQ286" t="str">
        <f>IF(Table1[[#This Row],[Date]]="","",IF(Table1[[#This Row],[Effect 1]]="Dr.","Yes","No"))</f>
        <v/>
      </c>
      <c r="BR286" t="str">
        <f>IF(Table1[[#This Row],[Date]]="","",Table1[[#This Row],[Ledger 1]])</f>
        <v/>
      </c>
      <c r="BS286" t="str">
        <f>IF(Table1[[#This Row],[Date]]="","",IF(Table1[[#This Row],[Effect 1]]="Dr.",-Table1[[#This Row],[Amount 1]],Table1[[#This Row],[Amount 1]]))</f>
        <v/>
      </c>
      <c r="BV286" t="str">
        <f>IF(Table1[[#This Row],[Ledger 2]]="","","No")</f>
        <v/>
      </c>
      <c r="BW286" t="str">
        <f>IF(Table1[[#This Row],[Date]]="","",IF(Table1[[#This Row],[Effect 2]]="Dr.","Yes","No"))</f>
        <v/>
      </c>
      <c r="BX286" t="str">
        <f>IF(Table1[[#This Row],[Date]]="","",Table1[[#This Row],[Ledger 2]])</f>
        <v/>
      </c>
      <c r="BY286" t="str">
        <f>IF(Table1[[#This Row],[Date]]="","",IF(Table1[[#This Row],[Effect 2]]="Dr.",-Table1[[#This Row],[Amount 2]],Table1[[#This Row],[Amount 2]]))</f>
        <v/>
      </c>
      <c r="CB286" t="str">
        <f>IF(Table1[[#This Row],[Ledger 3]]="","","No")</f>
        <v/>
      </c>
      <c r="CC286" t="str">
        <f>IF(Table1[[#This Row],[Ledger 3]]="","",IF(Table1[[#This Row],[Effect 3]]="Dr.","Yes","No"))</f>
        <v/>
      </c>
      <c r="CD286" t="str">
        <f>IF(Table1[[#This Row],[Ledger 3]]="","",Table1[[#This Row],[Ledger 3]])</f>
        <v/>
      </c>
      <c r="CE286" t="str">
        <f>IF(Table1[[#This Row],[Ledger 3]]="","",IF(Table1[[#This Row],[Effect 3]]="Dr.",-Table1[[#This Row],[Amount 3]],Table1[[#This Row],[Amount 3]]))</f>
        <v/>
      </c>
      <c r="CH286" t="str">
        <f>IF(Table1[[#This Row],[Ledger 4]]="","","No")</f>
        <v/>
      </c>
      <c r="CI286" t="str">
        <f>IF(Table1[[#This Row],[Ledger 4]]="","",IF(Table1[[#This Row],[Effect 4]]="Dr.","Yes","No"))</f>
        <v/>
      </c>
      <c r="CJ286" t="str">
        <f>IF(Table1[[#This Row],[Ledger 4]]="","",Table1[[#This Row],[Ledger 4]])</f>
        <v/>
      </c>
      <c r="CK286" t="str">
        <f>IF(Table1[[#This Row],[Ledger 4]]="","",IF(Table1[[#This Row],[Effect 4]]="Dr.",-Table1[[#This Row],[Amount 4]],Table1[[#This Row],[Amount 4]]))</f>
        <v/>
      </c>
      <c r="CN286" t="str">
        <f>IF(Table1[[#This Row],[Ledger 5]]="","","No")</f>
        <v/>
      </c>
      <c r="CO286" t="str">
        <f>IF(Table1[[#This Row],[Ledger 5]]="","",IF(Table1[[#This Row],[Effect 5]]="Dr.","Yes","No"))</f>
        <v/>
      </c>
      <c r="CP286" t="str">
        <f>IF(Table1[[#This Row],[Ledger 5]]="","",Table1[[#This Row],[Ledger 5]])</f>
        <v/>
      </c>
      <c r="CQ286" t="str">
        <f>IF(Table1[[#This Row],[Ledger 5]]="","",IF(Table1[[#This Row],[Effect 5]]="Dr.",-Table1[[#This Row],[Amount 5]],Table1[[#This Row],[Amount 5]]))</f>
        <v/>
      </c>
      <c r="CT286" t="str">
        <f>IF(Table1[[#This Row],[Ledger 6]]="","","No")</f>
        <v/>
      </c>
      <c r="CU286" t="str">
        <f>IF(Table1[[#This Row],[Ledger 6]]="","",IF(Table1[[#This Row],[Effect 6]]="Dr.","Yes","No"))</f>
        <v/>
      </c>
      <c r="CV286" t="str">
        <f>IF(Table1[[#This Row],[Ledger 6]]="","",Table1[[#This Row],[Ledger 6]])</f>
        <v/>
      </c>
      <c r="CW286" t="str">
        <f>IF(Table1[[#This Row],[Ledger 6]]="","",IF(Table1[[#This Row],[Effect 6]]="Dr.",-Table1[[#This Row],[Amount 6]],Table1[[#This Row],[Amount 6]]))</f>
        <v/>
      </c>
      <c r="CZ286" t="str">
        <f>IF(Table1[[#This Row],[Ledger 7]]="","","No")</f>
        <v/>
      </c>
      <c r="DA286" t="str">
        <f>IF(Table1[[#This Row],[Ledger 7]]="","",IF(Table1[[#This Row],[Effect 7]]="Dr.","Yes","No"))</f>
        <v/>
      </c>
      <c r="DB286" t="str">
        <f>IF(Table1[[#This Row],[Ledger 7]]="","",Table1[[#This Row],[Ledger 7]])</f>
        <v/>
      </c>
      <c r="DC286" t="str">
        <f>IF(Table1[[#This Row],[Ledger 7]]="","",IF(Table1[[#This Row],[Effect 7]]="Dr.",-Table1[[#This Row],[Amount 7]],Table1[[#This Row],[Amount 7]]))</f>
        <v/>
      </c>
      <c r="DF286" t="str">
        <f>IF(Table1[[#This Row],[Ledger 8]]="","","No")</f>
        <v/>
      </c>
      <c r="DG286" t="str">
        <f>IF(Table1[[#This Row],[Ledger 8]]="","",IF(Table1[[#This Row],[Effect 8]]="Dr.","Yes","No"))</f>
        <v/>
      </c>
      <c r="DH286" t="str">
        <f>IF(Table1[[#This Row],[Ledger 8]]="","",Table1[[#This Row],[Ledger 8]])</f>
        <v/>
      </c>
      <c r="DI286" t="str">
        <f>IF(Table1[[#This Row],[Ledger 8]]="","",IF(Table1[[#This Row],[Effect 8]]="Dr.",-Table1[[#This Row],[Amount 8]],Table1[[#This Row],[Amount 8]]))</f>
        <v/>
      </c>
      <c r="DL286" t="str">
        <f>IF(Table1[[#This Row],[Ledger 9]]="","","No")</f>
        <v/>
      </c>
      <c r="DM286" t="str">
        <f>IF(Table1[[#This Row],[Ledger 9]]="","",IF(Table1[[#This Row],[Effect 9]]="Dr.","Yes","No"))</f>
        <v/>
      </c>
      <c r="DN286" t="str">
        <f>IF(Table1[[#This Row],[Ledger 9]]="","",Table1[[#This Row],[Ledger 9]])</f>
        <v/>
      </c>
      <c r="DO286" t="str">
        <f>IF(Table1[[#This Row],[Ledger 9]]="","",IF(Table1[[#This Row],[Effect 9]]="Dr.",-Table1[[#This Row],[Amount 9]],Table1[[#This Row],[Amount 9]]))</f>
        <v/>
      </c>
      <c r="DR286" t="str">
        <f>IF(Table1[[#This Row],[Ledger 10]]="","","No")</f>
        <v/>
      </c>
      <c r="DS286" t="str">
        <f>IF(Table1[[#This Row],[Ledger 10]]="","",IF(Table1[[#This Row],[Effect 10]]="Dr.","Yes","No"))</f>
        <v/>
      </c>
      <c r="DT286" t="str">
        <f>IF(Table1[[#This Row],[Ledger 10]]="","",Table1[[#This Row],[Ledger 10]])</f>
        <v/>
      </c>
      <c r="DU286" t="str">
        <f>IF(Table1[[#This Row],[Ledger 10]]="","",IF(Table1[[#This Row],[Effect 10]]="Dr.",-Table1[[#This Row],[Amount 10]],Table1[[#This Row],[Amount 10]]))</f>
        <v/>
      </c>
      <c r="DX286" t="str">
        <f>IF(Table1[[#This Row],[Ledger 11]]="","","No")</f>
        <v/>
      </c>
      <c r="DY286" t="str">
        <f>IF(Table1[[#This Row],[Ledger 11]]="","",IF(Table1[[#This Row],[Effect 11]]="Dr.","Yes","No"))</f>
        <v/>
      </c>
      <c r="DZ286" t="str">
        <f>IF(Table1[[#This Row],[Ledger 11]]="","",Table1[[#This Row],[Ledger 11]])</f>
        <v/>
      </c>
      <c r="EA286" t="str">
        <f>IF(Table1[[#This Row],[Ledger 11]]="","",IF(Table1[[#This Row],[Effect 11]]="Dr.",-Table1[[#This Row],[Amount 11]],Table1[[#This Row],[Amount 11]]))</f>
        <v/>
      </c>
      <c r="ED286" t="str">
        <f>IF(Table1[[#This Row],[Ledger 12]]="","","No")</f>
        <v/>
      </c>
      <c r="EE286" t="str">
        <f>IF(Table1[[#This Row],[Ledger 12]]="","",IF(Table1[[#This Row],[Effect 12]]="Dr.","Yes","No"))</f>
        <v/>
      </c>
      <c r="EF286" t="str">
        <f>IF(Table1[[#This Row],[Ledger 12]]="","",Table1[[#This Row],[Ledger 12]])</f>
        <v/>
      </c>
      <c r="EG286" t="str">
        <f>IF(Table1[[#This Row],[Ledger 12]]="","",IF(Table1[[#This Row],[Effect 12]]="Dr.",-Table1[[#This Row],[Amount 12]],Table1[[#This Row],[Amount 12]]))</f>
        <v/>
      </c>
      <c r="EJ286" t="str">
        <f>IF(Table1[[#This Row],[Ledger 13]]="","","No")</f>
        <v/>
      </c>
      <c r="EK286" t="str">
        <f>IF(Table1[[#This Row],[Ledger 13]]="","",IF(Table1[[#This Row],[Effect 13]]="Dr.","Yes","No"))</f>
        <v/>
      </c>
      <c r="EL286" t="str">
        <f>IF(Table1[[#This Row],[Ledger 13]]="","",Table1[[#This Row],[Ledger 13]])</f>
        <v/>
      </c>
      <c r="EM286" t="str">
        <f>IF(Table1[[#This Row],[Ledger 13]]="","",IF(Table1[[#This Row],[Effect 13]]="Dr.",-Table1[[#This Row],[Amount 13]],Table1[[#This Row],[Amount 13]]))</f>
        <v/>
      </c>
      <c r="EP286" t="str">
        <f>IF(Table1[[#This Row],[Ledger 14]]="","","No")</f>
        <v/>
      </c>
      <c r="EQ286" t="str">
        <f>IF(Table1[[#This Row],[Ledger 14]]="","",IF(Table1[[#This Row],[Effect 14]]="Dr.","Yes","No"))</f>
        <v/>
      </c>
      <c r="ER286" t="str">
        <f>IF(Table1[[#This Row],[Ledger 14]]="","",Table1[[#This Row],[Ledger 14]])</f>
        <v/>
      </c>
      <c r="ES286" t="str">
        <f>IF(Table1[[#This Row],[Ledger 14]]="","",IF(Table1[[#This Row],[Effect 14]]="Dr.",-Table1[[#This Row],[Amount 14]],Table1[[#This Row],[Amount 14]]))</f>
        <v/>
      </c>
      <c r="EV286" t="str">
        <f>IF(Table1[[#This Row],[Ledger 15]]="","","No")</f>
        <v/>
      </c>
      <c r="EW286" t="str">
        <f>IF(Table1[[#This Row],[Ledger 15]]="","",IF(Table1[[#This Row],[Effect 15]]="Dr.","Yes","No"))</f>
        <v/>
      </c>
      <c r="EX286" t="str">
        <f>IF(Table1[[#This Row],[Ledger 15]]="","",Table1[[#This Row],[Ledger 15]])</f>
        <v/>
      </c>
      <c r="EY286" t="str">
        <f>IF(Table1[[#This Row],[Ledger 15]]="","",IF(Table1[[#This Row],[Effect 15]]="Dr.",-Table1[[#This Row],[Amount 15]],Table1[[#This Row],[Amount 15]]))</f>
        <v/>
      </c>
      <c r="FD2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6">
        <f>IF(Table1[[#This Row],[Date]]="",0,IF(AND(Table1[[#This Row],[Date]]&gt;=$FE$2,Table1[[#This Row],[Date]]&lt;=$FE$3),0,1))</f>
        <v>0</v>
      </c>
      <c r="FF286">
        <f>IF(Table1[[#This Row],[Date]]="",0,IF(TYPE(VLOOKUP(Table1[[#This Row],[Voucher Type]],Table1[[#All],[Voucher Type Master]],1,FALSE))=16,1,0))</f>
        <v>0</v>
      </c>
      <c r="FG286">
        <f>IF(TYPE(IF(Table1[[#This Row],[Date]]="",0,IF(VLOOKUP(Table1[[#This Row],[Voucher Type]],$FY$5:$FZ$13,2,0)=Table1[[#This Row],[Effect 1]],0,1)))=16,1,0)</f>
        <v>0</v>
      </c>
      <c r="FH2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6">
        <f>IF(LEN(Table1[[#This Row],[Ledger 1]])&gt;0,IF(TYPE(VLOOKUP(Table1[[#This Row],[Ledger 1]],GZ:GZ,1,0))=16,1,0),0)</f>
        <v>0</v>
      </c>
      <c r="FJ286">
        <f>IF(LEN(Table1[[#This Row],[Ledger 2]])&gt;0,IF(TYPE(VLOOKUP(Table1[[#This Row],[Ledger 2]],GZ:GZ,1,0))=16,1,0),0)</f>
        <v>0</v>
      </c>
      <c r="FK286">
        <f>IF(LEN(Table1[[#This Row],[Ledger 3]])&gt;0,IF(TYPE(VLOOKUP(Table1[[#This Row],[Ledger 3]],GZ:GZ,1,0))=16,1,0),0)</f>
        <v>0</v>
      </c>
      <c r="FL286">
        <f>IF(LEN(Table1[[#This Row],[Ledger 4]])&gt;0,IF(TYPE(VLOOKUP(Table1[[#This Row],[Ledger 4]],GZ:GZ,1,0))=16,1,0),0)</f>
        <v>0</v>
      </c>
      <c r="FM286">
        <f>IF(LEN(Table1[[#This Row],[Ledger 5]])&gt;0,IF(TYPE(VLOOKUP(Table1[[#This Row],[Ledger 5]],GZ:GZ,1,0))=16,1,0),0)</f>
        <v>0</v>
      </c>
      <c r="FN286">
        <f>IF(LEN(Table1[[#This Row],[Ledger 6]])&gt;0,IF(TYPE(VLOOKUP(Table1[[#This Row],[Ledger 6]],$GZ:$GZ,1,0))=16,1,0),0)</f>
        <v>0</v>
      </c>
      <c r="FO286">
        <f>IF(LEN(Table1[[#This Row],[Ledger 7]])&gt;0,IF(TYPE(VLOOKUP(Table1[[#This Row],[Ledger 7]],$GZ:$GZ,1,0))=16,1,0),0)</f>
        <v>0</v>
      </c>
      <c r="FP286">
        <f>IF(LEN(Table1[[#This Row],[Ledger 8]])&gt;0,IF(TYPE(VLOOKUP(Table1[[#This Row],[Ledger 8]],$GZ:$GZ,1,0))=16,1,0),0)</f>
        <v>0</v>
      </c>
      <c r="FQ286">
        <f>IF(LEN(Table1[[#This Row],[Ledger 9]])&gt;0,IF(TYPE(VLOOKUP(Table1[[#This Row],[Ledger 9]],$GZ:$GZ,1,0))=16,1,0),0)</f>
        <v>0</v>
      </c>
      <c r="FR286">
        <f>IF(LEN(Table1[[#This Row],[Ledger 10]])&gt;0,IF(TYPE(VLOOKUP(Table1[[#This Row],[Ledger 10]],$GZ:$GZ,1,0))=16,1,0),0)</f>
        <v>0</v>
      </c>
      <c r="FS286">
        <f>IF(LEN(Table1[[#This Row],[Ledger 11]])&gt;0,IF(TYPE(VLOOKUP(Table1[[#This Row],[Ledger 11]],$GZ:$GZ,1,0))=16,1,0),0)</f>
        <v>0</v>
      </c>
      <c r="FT286">
        <f>IF(LEN(Table1[[#This Row],[Ledger 12]])&gt;0,IF(TYPE(VLOOKUP(Table1[[#This Row],[Ledger 12]],$GZ:$GZ,1,0))=16,1,0),0)</f>
        <v>0</v>
      </c>
      <c r="FU286">
        <f>IF(LEN(Table1[[#This Row],[Ledger 13]])&gt;0,IF(TYPE(VLOOKUP(Table1[[#This Row],[Ledger 13]],$GZ:$GZ,1,0))=16,1,0),0)</f>
        <v>0</v>
      </c>
      <c r="FV286">
        <f>IF(LEN(Table1[[#This Row],[Ledger 14]])&gt;0,IF(TYPE(VLOOKUP(Table1[[#This Row],[Ledger 14]],$GZ:$GZ,1,0))=16,1,0),0)</f>
        <v>0</v>
      </c>
      <c r="FW286">
        <f>IF(LEN(Table1[[#This Row],[Ledger 15]])&gt;0,IF(TYPE(VLOOKUP(Table1[[#This Row],[Ledger 15]],$GZ:$GZ,1,0))=16,1,0),0)</f>
        <v>0</v>
      </c>
    </row>
    <row r="287" spans="4:179" ht="33" customHeight="1" x14ac:dyDescent="0.45">
      <c r="D287" s="8">
        <f t="shared" si="13"/>
        <v>282</v>
      </c>
      <c r="E287" s="32"/>
      <c r="F287" s="34"/>
      <c r="G287" s="34"/>
      <c r="H287" s="34"/>
      <c r="I287" s="34"/>
      <c r="J287" s="38"/>
      <c r="K287" s="33"/>
      <c r="L287" s="36"/>
      <c r="M287" s="35"/>
      <c r="N287" s="34"/>
      <c r="O287" s="41"/>
      <c r="P287" s="35"/>
      <c r="Q287" s="34"/>
      <c r="R287" s="37"/>
      <c r="S287" s="35"/>
      <c r="T287" s="34"/>
      <c r="U287" s="37"/>
      <c r="V287" s="35"/>
      <c r="W287" s="34"/>
      <c r="X287" s="37"/>
      <c r="Y287" s="35"/>
      <c r="Z287" s="34"/>
      <c r="AA287" s="37"/>
      <c r="AB287" s="35"/>
      <c r="AC287" s="34"/>
      <c r="AD287" s="37"/>
      <c r="AE287" s="35"/>
      <c r="AF287" s="34"/>
      <c r="AG287" s="37"/>
      <c r="AH287" s="35"/>
      <c r="AI287" s="34"/>
      <c r="AJ287" s="37"/>
      <c r="AK287" s="35"/>
      <c r="AL287" s="34"/>
      <c r="AM287" s="37"/>
      <c r="AN287" s="35"/>
      <c r="AO287" s="34"/>
      <c r="AP287" s="37"/>
      <c r="AQ287" s="35"/>
      <c r="AR287" s="34"/>
      <c r="AS287" s="37"/>
      <c r="AT287" s="35"/>
      <c r="AU287" s="34"/>
      <c r="AV287" s="37"/>
      <c r="AW287" s="35"/>
      <c r="AX287" s="34"/>
      <c r="AY287" s="37"/>
      <c r="AZ287" s="35"/>
      <c r="BA287" s="34"/>
      <c r="BB287" s="37"/>
      <c r="BC2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7" s="7"/>
      <c r="BF287" t="str">
        <f>IF(Table1[[#This Row],[Date]]="","","&amp;lt;VOUCHER REMOTEID="&amp;""""&amp;$A$11&amp;$A$13&amp;ROW()&amp;""""&amp;" VCHTYPE="""&amp;F287&amp;""" ACTION="""&amp;"Create"&amp;"""&amp;gt;")</f>
        <v/>
      </c>
      <c r="BG287" t="str">
        <f>IF(Table1[[#This Row],[Date]]="","",TEXT(Table1[[#This Row],[Date]],"yyyymmdd"))</f>
        <v/>
      </c>
      <c r="BH287" t="str">
        <f>Table1[[#This Row],[Date2]]</f>
        <v/>
      </c>
      <c r="BI287" t="str">
        <f>IF(Table1[[#This Row],[Date]]="","",Table1[[#This Row],[Voucher Type]])</f>
        <v/>
      </c>
      <c r="BJ287" t="str">
        <f>IF(Table1[[#This Row],[Ref No / Invoice No]]="","",Table1[[#This Row],[Ref No / Invoice No]])</f>
        <v/>
      </c>
      <c r="BK287" t="str">
        <f>IF(Table1[[#This Row],[Voucher No]]="","",Table1[[#This Row],[Voucher No]])</f>
        <v/>
      </c>
      <c r="BL287" t="str">
        <f>IF(Table1[[#This Row],[Date]]="","",Table1[[#This Row],[Narration]])</f>
        <v/>
      </c>
      <c r="BM287" t="str">
        <f>IF(Table1[[#This Row],[Date]]="","",$A$11&amp;$A$13&amp;ROW())</f>
        <v/>
      </c>
      <c r="BN287" t="str">
        <f>IF(Table1[[#This Row],[Date]]="","",$A$13)</f>
        <v/>
      </c>
      <c r="BP287" t="str">
        <f>IF(Table1[[#This Row],[Ledger 1]]="","","No")</f>
        <v/>
      </c>
      <c r="BQ287" t="str">
        <f>IF(Table1[[#This Row],[Date]]="","",IF(Table1[[#This Row],[Effect 1]]="Dr.","Yes","No"))</f>
        <v/>
      </c>
      <c r="BR287" t="str">
        <f>IF(Table1[[#This Row],[Date]]="","",Table1[[#This Row],[Ledger 1]])</f>
        <v/>
      </c>
      <c r="BS287" t="str">
        <f>IF(Table1[[#This Row],[Date]]="","",IF(Table1[[#This Row],[Effect 1]]="Dr.",-Table1[[#This Row],[Amount 1]],Table1[[#This Row],[Amount 1]]))</f>
        <v/>
      </c>
      <c r="BV287" t="str">
        <f>IF(Table1[[#This Row],[Ledger 2]]="","","No")</f>
        <v/>
      </c>
      <c r="BW287" t="str">
        <f>IF(Table1[[#This Row],[Date]]="","",IF(Table1[[#This Row],[Effect 2]]="Dr.","Yes","No"))</f>
        <v/>
      </c>
      <c r="BX287" t="str">
        <f>IF(Table1[[#This Row],[Date]]="","",Table1[[#This Row],[Ledger 2]])</f>
        <v/>
      </c>
      <c r="BY287" t="str">
        <f>IF(Table1[[#This Row],[Date]]="","",IF(Table1[[#This Row],[Effect 2]]="Dr.",-Table1[[#This Row],[Amount 2]],Table1[[#This Row],[Amount 2]]))</f>
        <v/>
      </c>
      <c r="CB287" t="str">
        <f>IF(Table1[[#This Row],[Ledger 3]]="","","No")</f>
        <v/>
      </c>
      <c r="CC287" t="str">
        <f>IF(Table1[[#This Row],[Ledger 3]]="","",IF(Table1[[#This Row],[Effect 3]]="Dr.","Yes","No"))</f>
        <v/>
      </c>
      <c r="CD287" t="str">
        <f>IF(Table1[[#This Row],[Ledger 3]]="","",Table1[[#This Row],[Ledger 3]])</f>
        <v/>
      </c>
      <c r="CE287" t="str">
        <f>IF(Table1[[#This Row],[Ledger 3]]="","",IF(Table1[[#This Row],[Effect 3]]="Dr.",-Table1[[#This Row],[Amount 3]],Table1[[#This Row],[Amount 3]]))</f>
        <v/>
      </c>
      <c r="CH287" t="str">
        <f>IF(Table1[[#This Row],[Ledger 4]]="","","No")</f>
        <v/>
      </c>
      <c r="CI287" t="str">
        <f>IF(Table1[[#This Row],[Ledger 4]]="","",IF(Table1[[#This Row],[Effect 4]]="Dr.","Yes","No"))</f>
        <v/>
      </c>
      <c r="CJ287" t="str">
        <f>IF(Table1[[#This Row],[Ledger 4]]="","",Table1[[#This Row],[Ledger 4]])</f>
        <v/>
      </c>
      <c r="CK287" t="str">
        <f>IF(Table1[[#This Row],[Ledger 4]]="","",IF(Table1[[#This Row],[Effect 4]]="Dr.",-Table1[[#This Row],[Amount 4]],Table1[[#This Row],[Amount 4]]))</f>
        <v/>
      </c>
      <c r="CN287" t="str">
        <f>IF(Table1[[#This Row],[Ledger 5]]="","","No")</f>
        <v/>
      </c>
      <c r="CO287" t="str">
        <f>IF(Table1[[#This Row],[Ledger 5]]="","",IF(Table1[[#This Row],[Effect 5]]="Dr.","Yes","No"))</f>
        <v/>
      </c>
      <c r="CP287" t="str">
        <f>IF(Table1[[#This Row],[Ledger 5]]="","",Table1[[#This Row],[Ledger 5]])</f>
        <v/>
      </c>
      <c r="CQ287" t="str">
        <f>IF(Table1[[#This Row],[Ledger 5]]="","",IF(Table1[[#This Row],[Effect 5]]="Dr.",-Table1[[#This Row],[Amount 5]],Table1[[#This Row],[Amount 5]]))</f>
        <v/>
      </c>
      <c r="CT287" t="str">
        <f>IF(Table1[[#This Row],[Ledger 6]]="","","No")</f>
        <v/>
      </c>
      <c r="CU287" t="str">
        <f>IF(Table1[[#This Row],[Ledger 6]]="","",IF(Table1[[#This Row],[Effect 6]]="Dr.","Yes","No"))</f>
        <v/>
      </c>
      <c r="CV287" t="str">
        <f>IF(Table1[[#This Row],[Ledger 6]]="","",Table1[[#This Row],[Ledger 6]])</f>
        <v/>
      </c>
      <c r="CW287" t="str">
        <f>IF(Table1[[#This Row],[Ledger 6]]="","",IF(Table1[[#This Row],[Effect 6]]="Dr.",-Table1[[#This Row],[Amount 6]],Table1[[#This Row],[Amount 6]]))</f>
        <v/>
      </c>
      <c r="CZ287" t="str">
        <f>IF(Table1[[#This Row],[Ledger 7]]="","","No")</f>
        <v/>
      </c>
      <c r="DA287" t="str">
        <f>IF(Table1[[#This Row],[Ledger 7]]="","",IF(Table1[[#This Row],[Effect 7]]="Dr.","Yes","No"))</f>
        <v/>
      </c>
      <c r="DB287" t="str">
        <f>IF(Table1[[#This Row],[Ledger 7]]="","",Table1[[#This Row],[Ledger 7]])</f>
        <v/>
      </c>
      <c r="DC287" t="str">
        <f>IF(Table1[[#This Row],[Ledger 7]]="","",IF(Table1[[#This Row],[Effect 7]]="Dr.",-Table1[[#This Row],[Amount 7]],Table1[[#This Row],[Amount 7]]))</f>
        <v/>
      </c>
      <c r="DF287" t="str">
        <f>IF(Table1[[#This Row],[Ledger 8]]="","","No")</f>
        <v/>
      </c>
      <c r="DG287" t="str">
        <f>IF(Table1[[#This Row],[Ledger 8]]="","",IF(Table1[[#This Row],[Effect 8]]="Dr.","Yes","No"))</f>
        <v/>
      </c>
      <c r="DH287" t="str">
        <f>IF(Table1[[#This Row],[Ledger 8]]="","",Table1[[#This Row],[Ledger 8]])</f>
        <v/>
      </c>
      <c r="DI287" t="str">
        <f>IF(Table1[[#This Row],[Ledger 8]]="","",IF(Table1[[#This Row],[Effect 8]]="Dr.",-Table1[[#This Row],[Amount 8]],Table1[[#This Row],[Amount 8]]))</f>
        <v/>
      </c>
      <c r="DL287" t="str">
        <f>IF(Table1[[#This Row],[Ledger 9]]="","","No")</f>
        <v/>
      </c>
      <c r="DM287" t="str">
        <f>IF(Table1[[#This Row],[Ledger 9]]="","",IF(Table1[[#This Row],[Effect 9]]="Dr.","Yes","No"))</f>
        <v/>
      </c>
      <c r="DN287" t="str">
        <f>IF(Table1[[#This Row],[Ledger 9]]="","",Table1[[#This Row],[Ledger 9]])</f>
        <v/>
      </c>
      <c r="DO287" t="str">
        <f>IF(Table1[[#This Row],[Ledger 9]]="","",IF(Table1[[#This Row],[Effect 9]]="Dr.",-Table1[[#This Row],[Amount 9]],Table1[[#This Row],[Amount 9]]))</f>
        <v/>
      </c>
      <c r="DR287" t="str">
        <f>IF(Table1[[#This Row],[Ledger 10]]="","","No")</f>
        <v/>
      </c>
      <c r="DS287" t="str">
        <f>IF(Table1[[#This Row],[Ledger 10]]="","",IF(Table1[[#This Row],[Effect 10]]="Dr.","Yes","No"))</f>
        <v/>
      </c>
      <c r="DT287" t="str">
        <f>IF(Table1[[#This Row],[Ledger 10]]="","",Table1[[#This Row],[Ledger 10]])</f>
        <v/>
      </c>
      <c r="DU287" t="str">
        <f>IF(Table1[[#This Row],[Ledger 10]]="","",IF(Table1[[#This Row],[Effect 10]]="Dr.",-Table1[[#This Row],[Amount 10]],Table1[[#This Row],[Amount 10]]))</f>
        <v/>
      </c>
      <c r="DX287" t="str">
        <f>IF(Table1[[#This Row],[Ledger 11]]="","","No")</f>
        <v/>
      </c>
      <c r="DY287" t="str">
        <f>IF(Table1[[#This Row],[Ledger 11]]="","",IF(Table1[[#This Row],[Effect 11]]="Dr.","Yes","No"))</f>
        <v/>
      </c>
      <c r="DZ287" t="str">
        <f>IF(Table1[[#This Row],[Ledger 11]]="","",Table1[[#This Row],[Ledger 11]])</f>
        <v/>
      </c>
      <c r="EA287" t="str">
        <f>IF(Table1[[#This Row],[Ledger 11]]="","",IF(Table1[[#This Row],[Effect 11]]="Dr.",-Table1[[#This Row],[Amount 11]],Table1[[#This Row],[Amount 11]]))</f>
        <v/>
      </c>
      <c r="ED287" t="str">
        <f>IF(Table1[[#This Row],[Ledger 12]]="","","No")</f>
        <v/>
      </c>
      <c r="EE287" t="str">
        <f>IF(Table1[[#This Row],[Ledger 12]]="","",IF(Table1[[#This Row],[Effect 12]]="Dr.","Yes","No"))</f>
        <v/>
      </c>
      <c r="EF287" t="str">
        <f>IF(Table1[[#This Row],[Ledger 12]]="","",Table1[[#This Row],[Ledger 12]])</f>
        <v/>
      </c>
      <c r="EG287" t="str">
        <f>IF(Table1[[#This Row],[Ledger 12]]="","",IF(Table1[[#This Row],[Effect 12]]="Dr.",-Table1[[#This Row],[Amount 12]],Table1[[#This Row],[Amount 12]]))</f>
        <v/>
      </c>
      <c r="EJ287" t="str">
        <f>IF(Table1[[#This Row],[Ledger 13]]="","","No")</f>
        <v/>
      </c>
      <c r="EK287" t="str">
        <f>IF(Table1[[#This Row],[Ledger 13]]="","",IF(Table1[[#This Row],[Effect 13]]="Dr.","Yes","No"))</f>
        <v/>
      </c>
      <c r="EL287" t="str">
        <f>IF(Table1[[#This Row],[Ledger 13]]="","",Table1[[#This Row],[Ledger 13]])</f>
        <v/>
      </c>
      <c r="EM287" t="str">
        <f>IF(Table1[[#This Row],[Ledger 13]]="","",IF(Table1[[#This Row],[Effect 13]]="Dr.",-Table1[[#This Row],[Amount 13]],Table1[[#This Row],[Amount 13]]))</f>
        <v/>
      </c>
      <c r="EP287" t="str">
        <f>IF(Table1[[#This Row],[Ledger 14]]="","","No")</f>
        <v/>
      </c>
      <c r="EQ287" t="str">
        <f>IF(Table1[[#This Row],[Ledger 14]]="","",IF(Table1[[#This Row],[Effect 14]]="Dr.","Yes","No"))</f>
        <v/>
      </c>
      <c r="ER287" t="str">
        <f>IF(Table1[[#This Row],[Ledger 14]]="","",Table1[[#This Row],[Ledger 14]])</f>
        <v/>
      </c>
      <c r="ES287" t="str">
        <f>IF(Table1[[#This Row],[Ledger 14]]="","",IF(Table1[[#This Row],[Effect 14]]="Dr.",-Table1[[#This Row],[Amount 14]],Table1[[#This Row],[Amount 14]]))</f>
        <v/>
      </c>
      <c r="EV287" t="str">
        <f>IF(Table1[[#This Row],[Ledger 15]]="","","No")</f>
        <v/>
      </c>
      <c r="EW287" t="str">
        <f>IF(Table1[[#This Row],[Ledger 15]]="","",IF(Table1[[#This Row],[Effect 15]]="Dr.","Yes","No"))</f>
        <v/>
      </c>
      <c r="EX287" t="str">
        <f>IF(Table1[[#This Row],[Ledger 15]]="","",Table1[[#This Row],[Ledger 15]])</f>
        <v/>
      </c>
      <c r="EY287" t="str">
        <f>IF(Table1[[#This Row],[Ledger 15]]="","",IF(Table1[[#This Row],[Effect 15]]="Dr.",-Table1[[#This Row],[Amount 15]],Table1[[#This Row],[Amount 15]]))</f>
        <v/>
      </c>
      <c r="FD2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7">
        <f>IF(Table1[[#This Row],[Date]]="",0,IF(AND(Table1[[#This Row],[Date]]&gt;=$FE$2,Table1[[#This Row],[Date]]&lt;=$FE$3),0,1))</f>
        <v>0</v>
      </c>
      <c r="FF287">
        <f>IF(Table1[[#This Row],[Date]]="",0,IF(TYPE(VLOOKUP(Table1[[#This Row],[Voucher Type]],Table1[[#All],[Voucher Type Master]],1,FALSE))=16,1,0))</f>
        <v>0</v>
      </c>
      <c r="FG287">
        <f>IF(TYPE(IF(Table1[[#This Row],[Date]]="",0,IF(VLOOKUP(Table1[[#This Row],[Voucher Type]],$FY$5:$FZ$13,2,0)=Table1[[#This Row],[Effect 1]],0,1)))=16,1,0)</f>
        <v>0</v>
      </c>
      <c r="FH2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7">
        <f>IF(LEN(Table1[[#This Row],[Ledger 1]])&gt;0,IF(TYPE(VLOOKUP(Table1[[#This Row],[Ledger 1]],GZ:GZ,1,0))=16,1,0),0)</f>
        <v>0</v>
      </c>
      <c r="FJ287">
        <f>IF(LEN(Table1[[#This Row],[Ledger 2]])&gt;0,IF(TYPE(VLOOKUP(Table1[[#This Row],[Ledger 2]],GZ:GZ,1,0))=16,1,0),0)</f>
        <v>0</v>
      </c>
      <c r="FK287">
        <f>IF(LEN(Table1[[#This Row],[Ledger 3]])&gt;0,IF(TYPE(VLOOKUP(Table1[[#This Row],[Ledger 3]],GZ:GZ,1,0))=16,1,0),0)</f>
        <v>0</v>
      </c>
      <c r="FL287">
        <f>IF(LEN(Table1[[#This Row],[Ledger 4]])&gt;0,IF(TYPE(VLOOKUP(Table1[[#This Row],[Ledger 4]],GZ:GZ,1,0))=16,1,0),0)</f>
        <v>0</v>
      </c>
      <c r="FM287">
        <f>IF(LEN(Table1[[#This Row],[Ledger 5]])&gt;0,IF(TYPE(VLOOKUP(Table1[[#This Row],[Ledger 5]],GZ:GZ,1,0))=16,1,0),0)</f>
        <v>0</v>
      </c>
      <c r="FN287">
        <f>IF(LEN(Table1[[#This Row],[Ledger 6]])&gt;0,IF(TYPE(VLOOKUP(Table1[[#This Row],[Ledger 6]],$GZ:$GZ,1,0))=16,1,0),0)</f>
        <v>0</v>
      </c>
      <c r="FO287">
        <f>IF(LEN(Table1[[#This Row],[Ledger 7]])&gt;0,IF(TYPE(VLOOKUP(Table1[[#This Row],[Ledger 7]],$GZ:$GZ,1,0))=16,1,0),0)</f>
        <v>0</v>
      </c>
      <c r="FP287">
        <f>IF(LEN(Table1[[#This Row],[Ledger 8]])&gt;0,IF(TYPE(VLOOKUP(Table1[[#This Row],[Ledger 8]],$GZ:$GZ,1,0))=16,1,0),0)</f>
        <v>0</v>
      </c>
      <c r="FQ287">
        <f>IF(LEN(Table1[[#This Row],[Ledger 9]])&gt;0,IF(TYPE(VLOOKUP(Table1[[#This Row],[Ledger 9]],$GZ:$GZ,1,0))=16,1,0),0)</f>
        <v>0</v>
      </c>
      <c r="FR287">
        <f>IF(LEN(Table1[[#This Row],[Ledger 10]])&gt;0,IF(TYPE(VLOOKUP(Table1[[#This Row],[Ledger 10]],$GZ:$GZ,1,0))=16,1,0),0)</f>
        <v>0</v>
      </c>
      <c r="FS287">
        <f>IF(LEN(Table1[[#This Row],[Ledger 11]])&gt;0,IF(TYPE(VLOOKUP(Table1[[#This Row],[Ledger 11]],$GZ:$GZ,1,0))=16,1,0),0)</f>
        <v>0</v>
      </c>
      <c r="FT287">
        <f>IF(LEN(Table1[[#This Row],[Ledger 12]])&gt;0,IF(TYPE(VLOOKUP(Table1[[#This Row],[Ledger 12]],$GZ:$GZ,1,0))=16,1,0),0)</f>
        <v>0</v>
      </c>
      <c r="FU287">
        <f>IF(LEN(Table1[[#This Row],[Ledger 13]])&gt;0,IF(TYPE(VLOOKUP(Table1[[#This Row],[Ledger 13]],$GZ:$GZ,1,0))=16,1,0),0)</f>
        <v>0</v>
      </c>
      <c r="FV287">
        <f>IF(LEN(Table1[[#This Row],[Ledger 14]])&gt;0,IF(TYPE(VLOOKUP(Table1[[#This Row],[Ledger 14]],$GZ:$GZ,1,0))=16,1,0),0)</f>
        <v>0</v>
      </c>
      <c r="FW287">
        <f>IF(LEN(Table1[[#This Row],[Ledger 15]])&gt;0,IF(TYPE(VLOOKUP(Table1[[#This Row],[Ledger 15]],$GZ:$GZ,1,0))=16,1,0),0)</f>
        <v>0</v>
      </c>
    </row>
    <row r="288" spans="4:179" ht="33" customHeight="1" x14ac:dyDescent="0.45">
      <c r="D288" s="8">
        <f t="shared" si="13"/>
        <v>283</v>
      </c>
      <c r="E288" s="32"/>
      <c r="F288" s="34"/>
      <c r="G288" s="34"/>
      <c r="H288" s="34"/>
      <c r="I288" s="34"/>
      <c r="J288" s="38"/>
      <c r="K288" s="33"/>
      <c r="L288" s="36"/>
      <c r="M288" s="35"/>
      <c r="N288" s="34"/>
      <c r="O288" s="41"/>
      <c r="P288" s="35"/>
      <c r="Q288" s="34"/>
      <c r="R288" s="37"/>
      <c r="S288" s="35"/>
      <c r="T288" s="34"/>
      <c r="U288" s="37"/>
      <c r="V288" s="35"/>
      <c r="W288" s="34"/>
      <c r="X288" s="37"/>
      <c r="Y288" s="35"/>
      <c r="Z288" s="34"/>
      <c r="AA288" s="37"/>
      <c r="AB288" s="35"/>
      <c r="AC288" s="34"/>
      <c r="AD288" s="37"/>
      <c r="AE288" s="35"/>
      <c r="AF288" s="34"/>
      <c r="AG288" s="37"/>
      <c r="AH288" s="35"/>
      <c r="AI288" s="34"/>
      <c r="AJ288" s="37"/>
      <c r="AK288" s="35"/>
      <c r="AL288" s="34"/>
      <c r="AM288" s="37"/>
      <c r="AN288" s="35"/>
      <c r="AO288" s="34"/>
      <c r="AP288" s="37"/>
      <c r="AQ288" s="35"/>
      <c r="AR288" s="34"/>
      <c r="AS288" s="37"/>
      <c r="AT288" s="35"/>
      <c r="AU288" s="34"/>
      <c r="AV288" s="37"/>
      <c r="AW288" s="35"/>
      <c r="AX288" s="34"/>
      <c r="AY288" s="37"/>
      <c r="AZ288" s="35"/>
      <c r="BA288" s="34"/>
      <c r="BB288" s="37"/>
      <c r="BC2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8" s="7"/>
      <c r="BF288" t="str">
        <f>IF(Table1[[#This Row],[Date]]="","","&amp;lt;VOUCHER REMOTEID="&amp;""""&amp;$A$11&amp;$A$13&amp;ROW()&amp;""""&amp;" VCHTYPE="""&amp;F288&amp;""" ACTION="""&amp;"Create"&amp;"""&amp;gt;")</f>
        <v/>
      </c>
      <c r="BG288" t="str">
        <f>IF(Table1[[#This Row],[Date]]="","",TEXT(Table1[[#This Row],[Date]],"yyyymmdd"))</f>
        <v/>
      </c>
      <c r="BH288" t="str">
        <f>Table1[[#This Row],[Date2]]</f>
        <v/>
      </c>
      <c r="BI288" t="str">
        <f>IF(Table1[[#This Row],[Date]]="","",Table1[[#This Row],[Voucher Type]])</f>
        <v/>
      </c>
      <c r="BJ288" t="str">
        <f>IF(Table1[[#This Row],[Ref No / Invoice No]]="","",Table1[[#This Row],[Ref No / Invoice No]])</f>
        <v/>
      </c>
      <c r="BK288" t="str">
        <f>IF(Table1[[#This Row],[Voucher No]]="","",Table1[[#This Row],[Voucher No]])</f>
        <v/>
      </c>
      <c r="BL288" t="str">
        <f>IF(Table1[[#This Row],[Date]]="","",Table1[[#This Row],[Narration]])</f>
        <v/>
      </c>
      <c r="BM288" t="str">
        <f>IF(Table1[[#This Row],[Date]]="","",$A$11&amp;$A$13&amp;ROW())</f>
        <v/>
      </c>
      <c r="BN288" t="str">
        <f>IF(Table1[[#This Row],[Date]]="","",$A$13)</f>
        <v/>
      </c>
      <c r="BP288" t="str">
        <f>IF(Table1[[#This Row],[Ledger 1]]="","","No")</f>
        <v/>
      </c>
      <c r="BQ288" t="str">
        <f>IF(Table1[[#This Row],[Date]]="","",IF(Table1[[#This Row],[Effect 1]]="Dr.","Yes","No"))</f>
        <v/>
      </c>
      <c r="BR288" t="str">
        <f>IF(Table1[[#This Row],[Date]]="","",Table1[[#This Row],[Ledger 1]])</f>
        <v/>
      </c>
      <c r="BS288" t="str">
        <f>IF(Table1[[#This Row],[Date]]="","",IF(Table1[[#This Row],[Effect 1]]="Dr.",-Table1[[#This Row],[Amount 1]],Table1[[#This Row],[Amount 1]]))</f>
        <v/>
      </c>
      <c r="BV288" t="str">
        <f>IF(Table1[[#This Row],[Ledger 2]]="","","No")</f>
        <v/>
      </c>
      <c r="BW288" t="str">
        <f>IF(Table1[[#This Row],[Date]]="","",IF(Table1[[#This Row],[Effect 2]]="Dr.","Yes","No"))</f>
        <v/>
      </c>
      <c r="BX288" t="str">
        <f>IF(Table1[[#This Row],[Date]]="","",Table1[[#This Row],[Ledger 2]])</f>
        <v/>
      </c>
      <c r="BY288" t="str">
        <f>IF(Table1[[#This Row],[Date]]="","",IF(Table1[[#This Row],[Effect 2]]="Dr.",-Table1[[#This Row],[Amount 2]],Table1[[#This Row],[Amount 2]]))</f>
        <v/>
      </c>
      <c r="CB288" t="str">
        <f>IF(Table1[[#This Row],[Ledger 3]]="","","No")</f>
        <v/>
      </c>
      <c r="CC288" t="str">
        <f>IF(Table1[[#This Row],[Ledger 3]]="","",IF(Table1[[#This Row],[Effect 3]]="Dr.","Yes","No"))</f>
        <v/>
      </c>
      <c r="CD288" t="str">
        <f>IF(Table1[[#This Row],[Ledger 3]]="","",Table1[[#This Row],[Ledger 3]])</f>
        <v/>
      </c>
      <c r="CE288" t="str">
        <f>IF(Table1[[#This Row],[Ledger 3]]="","",IF(Table1[[#This Row],[Effect 3]]="Dr.",-Table1[[#This Row],[Amount 3]],Table1[[#This Row],[Amount 3]]))</f>
        <v/>
      </c>
      <c r="CH288" t="str">
        <f>IF(Table1[[#This Row],[Ledger 4]]="","","No")</f>
        <v/>
      </c>
      <c r="CI288" t="str">
        <f>IF(Table1[[#This Row],[Ledger 4]]="","",IF(Table1[[#This Row],[Effect 4]]="Dr.","Yes","No"))</f>
        <v/>
      </c>
      <c r="CJ288" t="str">
        <f>IF(Table1[[#This Row],[Ledger 4]]="","",Table1[[#This Row],[Ledger 4]])</f>
        <v/>
      </c>
      <c r="CK288" t="str">
        <f>IF(Table1[[#This Row],[Ledger 4]]="","",IF(Table1[[#This Row],[Effect 4]]="Dr.",-Table1[[#This Row],[Amount 4]],Table1[[#This Row],[Amount 4]]))</f>
        <v/>
      </c>
      <c r="CN288" t="str">
        <f>IF(Table1[[#This Row],[Ledger 5]]="","","No")</f>
        <v/>
      </c>
      <c r="CO288" t="str">
        <f>IF(Table1[[#This Row],[Ledger 5]]="","",IF(Table1[[#This Row],[Effect 5]]="Dr.","Yes","No"))</f>
        <v/>
      </c>
      <c r="CP288" t="str">
        <f>IF(Table1[[#This Row],[Ledger 5]]="","",Table1[[#This Row],[Ledger 5]])</f>
        <v/>
      </c>
      <c r="CQ288" t="str">
        <f>IF(Table1[[#This Row],[Ledger 5]]="","",IF(Table1[[#This Row],[Effect 5]]="Dr.",-Table1[[#This Row],[Amount 5]],Table1[[#This Row],[Amount 5]]))</f>
        <v/>
      </c>
      <c r="CT288" t="str">
        <f>IF(Table1[[#This Row],[Ledger 6]]="","","No")</f>
        <v/>
      </c>
      <c r="CU288" t="str">
        <f>IF(Table1[[#This Row],[Ledger 6]]="","",IF(Table1[[#This Row],[Effect 6]]="Dr.","Yes","No"))</f>
        <v/>
      </c>
      <c r="CV288" t="str">
        <f>IF(Table1[[#This Row],[Ledger 6]]="","",Table1[[#This Row],[Ledger 6]])</f>
        <v/>
      </c>
      <c r="CW288" t="str">
        <f>IF(Table1[[#This Row],[Ledger 6]]="","",IF(Table1[[#This Row],[Effect 6]]="Dr.",-Table1[[#This Row],[Amount 6]],Table1[[#This Row],[Amount 6]]))</f>
        <v/>
      </c>
      <c r="CZ288" t="str">
        <f>IF(Table1[[#This Row],[Ledger 7]]="","","No")</f>
        <v/>
      </c>
      <c r="DA288" t="str">
        <f>IF(Table1[[#This Row],[Ledger 7]]="","",IF(Table1[[#This Row],[Effect 7]]="Dr.","Yes","No"))</f>
        <v/>
      </c>
      <c r="DB288" t="str">
        <f>IF(Table1[[#This Row],[Ledger 7]]="","",Table1[[#This Row],[Ledger 7]])</f>
        <v/>
      </c>
      <c r="DC288" t="str">
        <f>IF(Table1[[#This Row],[Ledger 7]]="","",IF(Table1[[#This Row],[Effect 7]]="Dr.",-Table1[[#This Row],[Amount 7]],Table1[[#This Row],[Amount 7]]))</f>
        <v/>
      </c>
      <c r="DF288" t="str">
        <f>IF(Table1[[#This Row],[Ledger 8]]="","","No")</f>
        <v/>
      </c>
      <c r="DG288" t="str">
        <f>IF(Table1[[#This Row],[Ledger 8]]="","",IF(Table1[[#This Row],[Effect 8]]="Dr.","Yes","No"))</f>
        <v/>
      </c>
      <c r="DH288" t="str">
        <f>IF(Table1[[#This Row],[Ledger 8]]="","",Table1[[#This Row],[Ledger 8]])</f>
        <v/>
      </c>
      <c r="DI288" t="str">
        <f>IF(Table1[[#This Row],[Ledger 8]]="","",IF(Table1[[#This Row],[Effect 8]]="Dr.",-Table1[[#This Row],[Amount 8]],Table1[[#This Row],[Amount 8]]))</f>
        <v/>
      </c>
      <c r="DL288" t="str">
        <f>IF(Table1[[#This Row],[Ledger 9]]="","","No")</f>
        <v/>
      </c>
      <c r="DM288" t="str">
        <f>IF(Table1[[#This Row],[Ledger 9]]="","",IF(Table1[[#This Row],[Effect 9]]="Dr.","Yes","No"))</f>
        <v/>
      </c>
      <c r="DN288" t="str">
        <f>IF(Table1[[#This Row],[Ledger 9]]="","",Table1[[#This Row],[Ledger 9]])</f>
        <v/>
      </c>
      <c r="DO288" t="str">
        <f>IF(Table1[[#This Row],[Ledger 9]]="","",IF(Table1[[#This Row],[Effect 9]]="Dr.",-Table1[[#This Row],[Amount 9]],Table1[[#This Row],[Amount 9]]))</f>
        <v/>
      </c>
      <c r="DR288" t="str">
        <f>IF(Table1[[#This Row],[Ledger 10]]="","","No")</f>
        <v/>
      </c>
      <c r="DS288" t="str">
        <f>IF(Table1[[#This Row],[Ledger 10]]="","",IF(Table1[[#This Row],[Effect 10]]="Dr.","Yes","No"))</f>
        <v/>
      </c>
      <c r="DT288" t="str">
        <f>IF(Table1[[#This Row],[Ledger 10]]="","",Table1[[#This Row],[Ledger 10]])</f>
        <v/>
      </c>
      <c r="DU288" t="str">
        <f>IF(Table1[[#This Row],[Ledger 10]]="","",IF(Table1[[#This Row],[Effect 10]]="Dr.",-Table1[[#This Row],[Amount 10]],Table1[[#This Row],[Amount 10]]))</f>
        <v/>
      </c>
      <c r="DX288" t="str">
        <f>IF(Table1[[#This Row],[Ledger 11]]="","","No")</f>
        <v/>
      </c>
      <c r="DY288" t="str">
        <f>IF(Table1[[#This Row],[Ledger 11]]="","",IF(Table1[[#This Row],[Effect 11]]="Dr.","Yes","No"))</f>
        <v/>
      </c>
      <c r="DZ288" t="str">
        <f>IF(Table1[[#This Row],[Ledger 11]]="","",Table1[[#This Row],[Ledger 11]])</f>
        <v/>
      </c>
      <c r="EA288" t="str">
        <f>IF(Table1[[#This Row],[Ledger 11]]="","",IF(Table1[[#This Row],[Effect 11]]="Dr.",-Table1[[#This Row],[Amount 11]],Table1[[#This Row],[Amount 11]]))</f>
        <v/>
      </c>
      <c r="ED288" t="str">
        <f>IF(Table1[[#This Row],[Ledger 12]]="","","No")</f>
        <v/>
      </c>
      <c r="EE288" t="str">
        <f>IF(Table1[[#This Row],[Ledger 12]]="","",IF(Table1[[#This Row],[Effect 12]]="Dr.","Yes","No"))</f>
        <v/>
      </c>
      <c r="EF288" t="str">
        <f>IF(Table1[[#This Row],[Ledger 12]]="","",Table1[[#This Row],[Ledger 12]])</f>
        <v/>
      </c>
      <c r="EG288" t="str">
        <f>IF(Table1[[#This Row],[Ledger 12]]="","",IF(Table1[[#This Row],[Effect 12]]="Dr.",-Table1[[#This Row],[Amount 12]],Table1[[#This Row],[Amount 12]]))</f>
        <v/>
      </c>
      <c r="EJ288" t="str">
        <f>IF(Table1[[#This Row],[Ledger 13]]="","","No")</f>
        <v/>
      </c>
      <c r="EK288" t="str">
        <f>IF(Table1[[#This Row],[Ledger 13]]="","",IF(Table1[[#This Row],[Effect 13]]="Dr.","Yes","No"))</f>
        <v/>
      </c>
      <c r="EL288" t="str">
        <f>IF(Table1[[#This Row],[Ledger 13]]="","",Table1[[#This Row],[Ledger 13]])</f>
        <v/>
      </c>
      <c r="EM288" t="str">
        <f>IF(Table1[[#This Row],[Ledger 13]]="","",IF(Table1[[#This Row],[Effect 13]]="Dr.",-Table1[[#This Row],[Amount 13]],Table1[[#This Row],[Amount 13]]))</f>
        <v/>
      </c>
      <c r="EP288" t="str">
        <f>IF(Table1[[#This Row],[Ledger 14]]="","","No")</f>
        <v/>
      </c>
      <c r="EQ288" t="str">
        <f>IF(Table1[[#This Row],[Ledger 14]]="","",IF(Table1[[#This Row],[Effect 14]]="Dr.","Yes","No"))</f>
        <v/>
      </c>
      <c r="ER288" t="str">
        <f>IF(Table1[[#This Row],[Ledger 14]]="","",Table1[[#This Row],[Ledger 14]])</f>
        <v/>
      </c>
      <c r="ES288" t="str">
        <f>IF(Table1[[#This Row],[Ledger 14]]="","",IF(Table1[[#This Row],[Effect 14]]="Dr.",-Table1[[#This Row],[Amount 14]],Table1[[#This Row],[Amount 14]]))</f>
        <v/>
      </c>
      <c r="EV288" t="str">
        <f>IF(Table1[[#This Row],[Ledger 15]]="","","No")</f>
        <v/>
      </c>
      <c r="EW288" t="str">
        <f>IF(Table1[[#This Row],[Ledger 15]]="","",IF(Table1[[#This Row],[Effect 15]]="Dr.","Yes","No"))</f>
        <v/>
      </c>
      <c r="EX288" t="str">
        <f>IF(Table1[[#This Row],[Ledger 15]]="","",Table1[[#This Row],[Ledger 15]])</f>
        <v/>
      </c>
      <c r="EY288" t="str">
        <f>IF(Table1[[#This Row],[Ledger 15]]="","",IF(Table1[[#This Row],[Effect 15]]="Dr.",-Table1[[#This Row],[Amount 15]],Table1[[#This Row],[Amount 15]]))</f>
        <v/>
      </c>
      <c r="FD2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8">
        <f>IF(Table1[[#This Row],[Date]]="",0,IF(AND(Table1[[#This Row],[Date]]&gt;=$FE$2,Table1[[#This Row],[Date]]&lt;=$FE$3),0,1))</f>
        <v>0</v>
      </c>
      <c r="FF288">
        <f>IF(Table1[[#This Row],[Date]]="",0,IF(TYPE(VLOOKUP(Table1[[#This Row],[Voucher Type]],Table1[[#All],[Voucher Type Master]],1,FALSE))=16,1,0))</f>
        <v>0</v>
      </c>
      <c r="FG288">
        <f>IF(TYPE(IF(Table1[[#This Row],[Date]]="",0,IF(VLOOKUP(Table1[[#This Row],[Voucher Type]],$FY$5:$FZ$13,2,0)=Table1[[#This Row],[Effect 1]],0,1)))=16,1,0)</f>
        <v>0</v>
      </c>
      <c r="FH2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8">
        <f>IF(LEN(Table1[[#This Row],[Ledger 1]])&gt;0,IF(TYPE(VLOOKUP(Table1[[#This Row],[Ledger 1]],GZ:GZ,1,0))=16,1,0),0)</f>
        <v>0</v>
      </c>
      <c r="FJ288">
        <f>IF(LEN(Table1[[#This Row],[Ledger 2]])&gt;0,IF(TYPE(VLOOKUP(Table1[[#This Row],[Ledger 2]],GZ:GZ,1,0))=16,1,0),0)</f>
        <v>0</v>
      </c>
      <c r="FK288">
        <f>IF(LEN(Table1[[#This Row],[Ledger 3]])&gt;0,IF(TYPE(VLOOKUP(Table1[[#This Row],[Ledger 3]],GZ:GZ,1,0))=16,1,0),0)</f>
        <v>0</v>
      </c>
      <c r="FL288">
        <f>IF(LEN(Table1[[#This Row],[Ledger 4]])&gt;0,IF(TYPE(VLOOKUP(Table1[[#This Row],[Ledger 4]],GZ:GZ,1,0))=16,1,0),0)</f>
        <v>0</v>
      </c>
      <c r="FM288">
        <f>IF(LEN(Table1[[#This Row],[Ledger 5]])&gt;0,IF(TYPE(VLOOKUP(Table1[[#This Row],[Ledger 5]],GZ:GZ,1,0))=16,1,0),0)</f>
        <v>0</v>
      </c>
      <c r="FN288">
        <f>IF(LEN(Table1[[#This Row],[Ledger 6]])&gt;0,IF(TYPE(VLOOKUP(Table1[[#This Row],[Ledger 6]],$GZ:$GZ,1,0))=16,1,0),0)</f>
        <v>0</v>
      </c>
      <c r="FO288">
        <f>IF(LEN(Table1[[#This Row],[Ledger 7]])&gt;0,IF(TYPE(VLOOKUP(Table1[[#This Row],[Ledger 7]],$GZ:$GZ,1,0))=16,1,0),0)</f>
        <v>0</v>
      </c>
      <c r="FP288">
        <f>IF(LEN(Table1[[#This Row],[Ledger 8]])&gt;0,IF(TYPE(VLOOKUP(Table1[[#This Row],[Ledger 8]],$GZ:$GZ,1,0))=16,1,0),0)</f>
        <v>0</v>
      </c>
      <c r="FQ288">
        <f>IF(LEN(Table1[[#This Row],[Ledger 9]])&gt;0,IF(TYPE(VLOOKUP(Table1[[#This Row],[Ledger 9]],$GZ:$GZ,1,0))=16,1,0),0)</f>
        <v>0</v>
      </c>
      <c r="FR288">
        <f>IF(LEN(Table1[[#This Row],[Ledger 10]])&gt;0,IF(TYPE(VLOOKUP(Table1[[#This Row],[Ledger 10]],$GZ:$GZ,1,0))=16,1,0),0)</f>
        <v>0</v>
      </c>
      <c r="FS288">
        <f>IF(LEN(Table1[[#This Row],[Ledger 11]])&gt;0,IF(TYPE(VLOOKUP(Table1[[#This Row],[Ledger 11]],$GZ:$GZ,1,0))=16,1,0),0)</f>
        <v>0</v>
      </c>
      <c r="FT288">
        <f>IF(LEN(Table1[[#This Row],[Ledger 12]])&gt;0,IF(TYPE(VLOOKUP(Table1[[#This Row],[Ledger 12]],$GZ:$GZ,1,0))=16,1,0),0)</f>
        <v>0</v>
      </c>
      <c r="FU288">
        <f>IF(LEN(Table1[[#This Row],[Ledger 13]])&gt;0,IF(TYPE(VLOOKUP(Table1[[#This Row],[Ledger 13]],$GZ:$GZ,1,0))=16,1,0),0)</f>
        <v>0</v>
      </c>
      <c r="FV288">
        <f>IF(LEN(Table1[[#This Row],[Ledger 14]])&gt;0,IF(TYPE(VLOOKUP(Table1[[#This Row],[Ledger 14]],$GZ:$GZ,1,0))=16,1,0),0)</f>
        <v>0</v>
      </c>
      <c r="FW288">
        <f>IF(LEN(Table1[[#This Row],[Ledger 15]])&gt;0,IF(TYPE(VLOOKUP(Table1[[#This Row],[Ledger 15]],$GZ:$GZ,1,0))=16,1,0),0)</f>
        <v>0</v>
      </c>
    </row>
    <row r="289" spans="4:179" ht="33" customHeight="1" x14ac:dyDescent="0.45">
      <c r="D289" s="8">
        <f t="shared" si="13"/>
        <v>284</v>
      </c>
      <c r="E289" s="32"/>
      <c r="F289" s="34"/>
      <c r="G289" s="34"/>
      <c r="H289" s="34"/>
      <c r="I289" s="34"/>
      <c r="J289" s="38"/>
      <c r="K289" s="33"/>
      <c r="L289" s="36"/>
      <c r="M289" s="35"/>
      <c r="N289" s="34"/>
      <c r="O289" s="41"/>
      <c r="P289" s="35"/>
      <c r="Q289" s="34"/>
      <c r="R289" s="37"/>
      <c r="S289" s="35"/>
      <c r="T289" s="34"/>
      <c r="U289" s="37"/>
      <c r="V289" s="35"/>
      <c r="W289" s="34"/>
      <c r="X289" s="37"/>
      <c r="Y289" s="35"/>
      <c r="Z289" s="34"/>
      <c r="AA289" s="37"/>
      <c r="AB289" s="35"/>
      <c r="AC289" s="34"/>
      <c r="AD289" s="37"/>
      <c r="AE289" s="35"/>
      <c r="AF289" s="34"/>
      <c r="AG289" s="37"/>
      <c r="AH289" s="35"/>
      <c r="AI289" s="34"/>
      <c r="AJ289" s="37"/>
      <c r="AK289" s="35"/>
      <c r="AL289" s="34"/>
      <c r="AM289" s="37"/>
      <c r="AN289" s="35"/>
      <c r="AO289" s="34"/>
      <c r="AP289" s="37"/>
      <c r="AQ289" s="35"/>
      <c r="AR289" s="34"/>
      <c r="AS289" s="37"/>
      <c r="AT289" s="35"/>
      <c r="AU289" s="34"/>
      <c r="AV289" s="37"/>
      <c r="AW289" s="35"/>
      <c r="AX289" s="34"/>
      <c r="AY289" s="37"/>
      <c r="AZ289" s="35"/>
      <c r="BA289" s="34"/>
      <c r="BB289" s="37"/>
      <c r="BC2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89" s="7"/>
      <c r="BF289" t="str">
        <f>IF(Table1[[#This Row],[Date]]="","","&amp;lt;VOUCHER REMOTEID="&amp;""""&amp;$A$11&amp;$A$13&amp;ROW()&amp;""""&amp;" VCHTYPE="""&amp;F289&amp;""" ACTION="""&amp;"Create"&amp;"""&amp;gt;")</f>
        <v/>
      </c>
      <c r="BG289" t="str">
        <f>IF(Table1[[#This Row],[Date]]="","",TEXT(Table1[[#This Row],[Date]],"yyyymmdd"))</f>
        <v/>
      </c>
      <c r="BH289" t="str">
        <f>Table1[[#This Row],[Date2]]</f>
        <v/>
      </c>
      <c r="BI289" t="str">
        <f>IF(Table1[[#This Row],[Date]]="","",Table1[[#This Row],[Voucher Type]])</f>
        <v/>
      </c>
      <c r="BJ289" t="str">
        <f>IF(Table1[[#This Row],[Ref No / Invoice No]]="","",Table1[[#This Row],[Ref No / Invoice No]])</f>
        <v/>
      </c>
      <c r="BK289" t="str">
        <f>IF(Table1[[#This Row],[Voucher No]]="","",Table1[[#This Row],[Voucher No]])</f>
        <v/>
      </c>
      <c r="BL289" t="str">
        <f>IF(Table1[[#This Row],[Date]]="","",Table1[[#This Row],[Narration]])</f>
        <v/>
      </c>
      <c r="BM289" t="str">
        <f>IF(Table1[[#This Row],[Date]]="","",$A$11&amp;$A$13&amp;ROW())</f>
        <v/>
      </c>
      <c r="BN289" t="str">
        <f>IF(Table1[[#This Row],[Date]]="","",$A$13)</f>
        <v/>
      </c>
      <c r="BP289" t="str">
        <f>IF(Table1[[#This Row],[Ledger 1]]="","","No")</f>
        <v/>
      </c>
      <c r="BQ289" t="str">
        <f>IF(Table1[[#This Row],[Date]]="","",IF(Table1[[#This Row],[Effect 1]]="Dr.","Yes","No"))</f>
        <v/>
      </c>
      <c r="BR289" t="str">
        <f>IF(Table1[[#This Row],[Date]]="","",Table1[[#This Row],[Ledger 1]])</f>
        <v/>
      </c>
      <c r="BS289" t="str">
        <f>IF(Table1[[#This Row],[Date]]="","",IF(Table1[[#This Row],[Effect 1]]="Dr.",-Table1[[#This Row],[Amount 1]],Table1[[#This Row],[Amount 1]]))</f>
        <v/>
      </c>
      <c r="BV289" t="str">
        <f>IF(Table1[[#This Row],[Ledger 2]]="","","No")</f>
        <v/>
      </c>
      <c r="BW289" t="str">
        <f>IF(Table1[[#This Row],[Date]]="","",IF(Table1[[#This Row],[Effect 2]]="Dr.","Yes","No"))</f>
        <v/>
      </c>
      <c r="BX289" t="str">
        <f>IF(Table1[[#This Row],[Date]]="","",Table1[[#This Row],[Ledger 2]])</f>
        <v/>
      </c>
      <c r="BY289" t="str">
        <f>IF(Table1[[#This Row],[Date]]="","",IF(Table1[[#This Row],[Effect 2]]="Dr.",-Table1[[#This Row],[Amount 2]],Table1[[#This Row],[Amount 2]]))</f>
        <v/>
      </c>
      <c r="CB289" t="str">
        <f>IF(Table1[[#This Row],[Ledger 3]]="","","No")</f>
        <v/>
      </c>
      <c r="CC289" t="str">
        <f>IF(Table1[[#This Row],[Ledger 3]]="","",IF(Table1[[#This Row],[Effect 3]]="Dr.","Yes","No"))</f>
        <v/>
      </c>
      <c r="CD289" t="str">
        <f>IF(Table1[[#This Row],[Ledger 3]]="","",Table1[[#This Row],[Ledger 3]])</f>
        <v/>
      </c>
      <c r="CE289" t="str">
        <f>IF(Table1[[#This Row],[Ledger 3]]="","",IF(Table1[[#This Row],[Effect 3]]="Dr.",-Table1[[#This Row],[Amount 3]],Table1[[#This Row],[Amount 3]]))</f>
        <v/>
      </c>
      <c r="CH289" t="str">
        <f>IF(Table1[[#This Row],[Ledger 4]]="","","No")</f>
        <v/>
      </c>
      <c r="CI289" t="str">
        <f>IF(Table1[[#This Row],[Ledger 4]]="","",IF(Table1[[#This Row],[Effect 4]]="Dr.","Yes","No"))</f>
        <v/>
      </c>
      <c r="CJ289" t="str">
        <f>IF(Table1[[#This Row],[Ledger 4]]="","",Table1[[#This Row],[Ledger 4]])</f>
        <v/>
      </c>
      <c r="CK289" t="str">
        <f>IF(Table1[[#This Row],[Ledger 4]]="","",IF(Table1[[#This Row],[Effect 4]]="Dr.",-Table1[[#This Row],[Amount 4]],Table1[[#This Row],[Amount 4]]))</f>
        <v/>
      </c>
      <c r="CN289" t="str">
        <f>IF(Table1[[#This Row],[Ledger 5]]="","","No")</f>
        <v/>
      </c>
      <c r="CO289" t="str">
        <f>IF(Table1[[#This Row],[Ledger 5]]="","",IF(Table1[[#This Row],[Effect 5]]="Dr.","Yes","No"))</f>
        <v/>
      </c>
      <c r="CP289" t="str">
        <f>IF(Table1[[#This Row],[Ledger 5]]="","",Table1[[#This Row],[Ledger 5]])</f>
        <v/>
      </c>
      <c r="CQ289" t="str">
        <f>IF(Table1[[#This Row],[Ledger 5]]="","",IF(Table1[[#This Row],[Effect 5]]="Dr.",-Table1[[#This Row],[Amount 5]],Table1[[#This Row],[Amount 5]]))</f>
        <v/>
      </c>
      <c r="CT289" t="str">
        <f>IF(Table1[[#This Row],[Ledger 6]]="","","No")</f>
        <v/>
      </c>
      <c r="CU289" t="str">
        <f>IF(Table1[[#This Row],[Ledger 6]]="","",IF(Table1[[#This Row],[Effect 6]]="Dr.","Yes","No"))</f>
        <v/>
      </c>
      <c r="CV289" t="str">
        <f>IF(Table1[[#This Row],[Ledger 6]]="","",Table1[[#This Row],[Ledger 6]])</f>
        <v/>
      </c>
      <c r="CW289" t="str">
        <f>IF(Table1[[#This Row],[Ledger 6]]="","",IF(Table1[[#This Row],[Effect 6]]="Dr.",-Table1[[#This Row],[Amount 6]],Table1[[#This Row],[Amount 6]]))</f>
        <v/>
      </c>
      <c r="CZ289" t="str">
        <f>IF(Table1[[#This Row],[Ledger 7]]="","","No")</f>
        <v/>
      </c>
      <c r="DA289" t="str">
        <f>IF(Table1[[#This Row],[Ledger 7]]="","",IF(Table1[[#This Row],[Effect 7]]="Dr.","Yes","No"))</f>
        <v/>
      </c>
      <c r="DB289" t="str">
        <f>IF(Table1[[#This Row],[Ledger 7]]="","",Table1[[#This Row],[Ledger 7]])</f>
        <v/>
      </c>
      <c r="DC289" t="str">
        <f>IF(Table1[[#This Row],[Ledger 7]]="","",IF(Table1[[#This Row],[Effect 7]]="Dr.",-Table1[[#This Row],[Amount 7]],Table1[[#This Row],[Amount 7]]))</f>
        <v/>
      </c>
      <c r="DF289" t="str">
        <f>IF(Table1[[#This Row],[Ledger 8]]="","","No")</f>
        <v/>
      </c>
      <c r="DG289" t="str">
        <f>IF(Table1[[#This Row],[Ledger 8]]="","",IF(Table1[[#This Row],[Effect 8]]="Dr.","Yes","No"))</f>
        <v/>
      </c>
      <c r="DH289" t="str">
        <f>IF(Table1[[#This Row],[Ledger 8]]="","",Table1[[#This Row],[Ledger 8]])</f>
        <v/>
      </c>
      <c r="DI289" t="str">
        <f>IF(Table1[[#This Row],[Ledger 8]]="","",IF(Table1[[#This Row],[Effect 8]]="Dr.",-Table1[[#This Row],[Amount 8]],Table1[[#This Row],[Amount 8]]))</f>
        <v/>
      </c>
      <c r="DL289" t="str">
        <f>IF(Table1[[#This Row],[Ledger 9]]="","","No")</f>
        <v/>
      </c>
      <c r="DM289" t="str">
        <f>IF(Table1[[#This Row],[Ledger 9]]="","",IF(Table1[[#This Row],[Effect 9]]="Dr.","Yes","No"))</f>
        <v/>
      </c>
      <c r="DN289" t="str">
        <f>IF(Table1[[#This Row],[Ledger 9]]="","",Table1[[#This Row],[Ledger 9]])</f>
        <v/>
      </c>
      <c r="DO289" t="str">
        <f>IF(Table1[[#This Row],[Ledger 9]]="","",IF(Table1[[#This Row],[Effect 9]]="Dr.",-Table1[[#This Row],[Amount 9]],Table1[[#This Row],[Amount 9]]))</f>
        <v/>
      </c>
      <c r="DR289" t="str">
        <f>IF(Table1[[#This Row],[Ledger 10]]="","","No")</f>
        <v/>
      </c>
      <c r="DS289" t="str">
        <f>IF(Table1[[#This Row],[Ledger 10]]="","",IF(Table1[[#This Row],[Effect 10]]="Dr.","Yes","No"))</f>
        <v/>
      </c>
      <c r="DT289" t="str">
        <f>IF(Table1[[#This Row],[Ledger 10]]="","",Table1[[#This Row],[Ledger 10]])</f>
        <v/>
      </c>
      <c r="DU289" t="str">
        <f>IF(Table1[[#This Row],[Ledger 10]]="","",IF(Table1[[#This Row],[Effect 10]]="Dr.",-Table1[[#This Row],[Amount 10]],Table1[[#This Row],[Amount 10]]))</f>
        <v/>
      </c>
      <c r="DX289" t="str">
        <f>IF(Table1[[#This Row],[Ledger 11]]="","","No")</f>
        <v/>
      </c>
      <c r="DY289" t="str">
        <f>IF(Table1[[#This Row],[Ledger 11]]="","",IF(Table1[[#This Row],[Effect 11]]="Dr.","Yes","No"))</f>
        <v/>
      </c>
      <c r="DZ289" t="str">
        <f>IF(Table1[[#This Row],[Ledger 11]]="","",Table1[[#This Row],[Ledger 11]])</f>
        <v/>
      </c>
      <c r="EA289" t="str">
        <f>IF(Table1[[#This Row],[Ledger 11]]="","",IF(Table1[[#This Row],[Effect 11]]="Dr.",-Table1[[#This Row],[Amount 11]],Table1[[#This Row],[Amount 11]]))</f>
        <v/>
      </c>
      <c r="ED289" t="str">
        <f>IF(Table1[[#This Row],[Ledger 12]]="","","No")</f>
        <v/>
      </c>
      <c r="EE289" t="str">
        <f>IF(Table1[[#This Row],[Ledger 12]]="","",IF(Table1[[#This Row],[Effect 12]]="Dr.","Yes","No"))</f>
        <v/>
      </c>
      <c r="EF289" t="str">
        <f>IF(Table1[[#This Row],[Ledger 12]]="","",Table1[[#This Row],[Ledger 12]])</f>
        <v/>
      </c>
      <c r="EG289" t="str">
        <f>IF(Table1[[#This Row],[Ledger 12]]="","",IF(Table1[[#This Row],[Effect 12]]="Dr.",-Table1[[#This Row],[Amount 12]],Table1[[#This Row],[Amount 12]]))</f>
        <v/>
      </c>
      <c r="EJ289" t="str">
        <f>IF(Table1[[#This Row],[Ledger 13]]="","","No")</f>
        <v/>
      </c>
      <c r="EK289" t="str">
        <f>IF(Table1[[#This Row],[Ledger 13]]="","",IF(Table1[[#This Row],[Effect 13]]="Dr.","Yes","No"))</f>
        <v/>
      </c>
      <c r="EL289" t="str">
        <f>IF(Table1[[#This Row],[Ledger 13]]="","",Table1[[#This Row],[Ledger 13]])</f>
        <v/>
      </c>
      <c r="EM289" t="str">
        <f>IF(Table1[[#This Row],[Ledger 13]]="","",IF(Table1[[#This Row],[Effect 13]]="Dr.",-Table1[[#This Row],[Amount 13]],Table1[[#This Row],[Amount 13]]))</f>
        <v/>
      </c>
      <c r="EP289" t="str">
        <f>IF(Table1[[#This Row],[Ledger 14]]="","","No")</f>
        <v/>
      </c>
      <c r="EQ289" t="str">
        <f>IF(Table1[[#This Row],[Ledger 14]]="","",IF(Table1[[#This Row],[Effect 14]]="Dr.","Yes","No"))</f>
        <v/>
      </c>
      <c r="ER289" t="str">
        <f>IF(Table1[[#This Row],[Ledger 14]]="","",Table1[[#This Row],[Ledger 14]])</f>
        <v/>
      </c>
      <c r="ES289" t="str">
        <f>IF(Table1[[#This Row],[Ledger 14]]="","",IF(Table1[[#This Row],[Effect 14]]="Dr.",-Table1[[#This Row],[Amount 14]],Table1[[#This Row],[Amount 14]]))</f>
        <v/>
      </c>
      <c r="EV289" t="str">
        <f>IF(Table1[[#This Row],[Ledger 15]]="","","No")</f>
        <v/>
      </c>
      <c r="EW289" t="str">
        <f>IF(Table1[[#This Row],[Ledger 15]]="","",IF(Table1[[#This Row],[Effect 15]]="Dr.","Yes","No"))</f>
        <v/>
      </c>
      <c r="EX289" t="str">
        <f>IF(Table1[[#This Row],[Ledger 15]]="","",Table1[[#This Row],[Ledger 15]])</f>
        <v/>
      </c>
      <c r="EY289" t="str">
        <f>IF(Table1[[#This Row],[Ledger 15]]="","",IF(Table1[[#This Row],[Effect 15]]="Dr.",-Table1[[#This Row],[Amount 15]],Table1[[#This Row],[Amount 15]]))</f>
        <v/>
      </c>
      <c r="FD2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89">
        <f>IF(Table1[[#This Row],[Date]]="",0,IF(AND(Table1[[#This Row],[Date]]&gt;=$FE$2,Table1[[#This Row],[Date]]&lt;=$FE$3),0,1))</f>
        <v>0</v>
      </c>
      <c r="FF289">
        <f>IF(Table1[[#This Row],[Date]]="",0,IF(TYPE(VLOOKUP(Table1[[#This Row],[Voucher Type]],Table1[[#All],[Voucher Type Master]],1,FALSE))=16,1,0))</f>
        <v>0</v>
      </c>
      <c r="FG289">
        <f>IF(TYPE(IF(Table1[[#This Row],[Date]]="",0,IF(VLOOKUP(Table1[[#This Row],[Voucher Type]],$FY$5:$FZ$13,2,0)=Table1[[#This Row],[Effect 1]],0,1)))=16,1,0)</f>
        <v>0</v>
      </c>
      <c r="FH2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89">
        <f>IF(LEN(Table1[[#This Row],[Ledger 1]])&gt;0,IF(TYPE(VLOOKUP(Table1[[#This Row],[Ledger 1]],GZ:GZ,1,0))=16,1,0),0)</f>
        <v>0</v>
      </c>
      <c r="FJ289">
        <f>IF(LEN(Table1[[#This Row],[Ledger 2]])&gt;0,IF(TYPE(VLOOKUP(Table1[[#This Row],[Ledger 2]],GZ:GZ,1,0))=16,1,0),0)</f>
        <v>0</v>
      </c>
      <c r="FK289">
        <f>IF(LEN(Table1[[#This Row],[Ledger 3]])&gt;0,IF(TYPE(VLOOKUP(Table1[[#This Row],[Ledger 3]],GZ:GZ,1,0))=16,1,0),0)</f>
        <v>0</v>
      </c>
      <c r="FL289">
        <f>IF(LEN(Table1[[#This Row],[Ledger 4]])&gt;0,IF(TYPE(VLOOKUP(Table1[[#This Row],[Ledger 4]],GZ:GZ,1,0))=16,1,0),0)</f>
        <v>0</v>
      </c>
      <c r="FM289">
        <f>IF(LEN(Table1[[#This Row],[Ledger 5]])&gt;0,IF(TYPE(VLOOKUP(Table1[[#This Row],[Ledger 5]],GZ:GZ,1,0))=16,1,0),0)</f>
        <v>0</v>
      </c>
      <c r="FN289">
        <f>IF(LEN(Table1[[#This Row],[Ledger 6]])&gt;0,IF(TYPE(VLOOKUP(Table1[[#This Row],[Ledger 6]],$GZ:$GZ,1,0))=16,1,0),0)</f>
        <v>0</v>
      </c>
      <c r="FO289">
        <f>IF(LEN(Table1[[#This Row],[Ledger 7]])&gt;0,IF(TYPE(VLOOKUP(Table1[[#This Row],[Ledger 7]],$GZ:$GZ,1,0))=16,1,0),0)</f>
        <v>0</v>
      </c>
      <c r="FP289">
        <f>IF(LEN(Table1[[#This Row],[Ledger 8]])&gt;0,IF(TYPE(VLOOKUP(Table1[[#This Row],[Ledger 8]],$GZ:$GZ,1,0))=16,1,0),0)</f>
        <v>0</v>
      </c>
      <c r="FQ289">
        <f>IF(LEN(Table1[[#This Row],[Ledger 9]])&gt;0,IF(TYPE(VLOOKUP(Table1[[#This Row],[Ledger 9]],$GZ:$GZ,1,0))=16,1,0),0)</f>
        <v>0</v>
      </c>
      <c r="FR289">
        <f>IF(LEN(Table1[[#This Row],[Ledger 10]])&gt;0,IF(TYPE(VLOOKUP(Table1[[#This Row],[Ledger 10]],$GZ:$GZ,1,0))=16,1,0),0)</f>
        <v>0</v>
      </c>
      <c r="FS289">
        <f>IF(LEN(Table1[[#This Row],[Ledger 11]])&gt;0,IF(TYPE(VLOOKUP(Table1[[#This Row],[Ledger 11]],$GZ:$GZ,1,0))=16,1,0),0)</f>
        <v>0</v>
      </c>
      <c r="FT289">
        <f>IF(LEN(Table1[[#This Row],[Ledger 12]])&gt;0,IF(TYPE(VLOOKUP(Table1[[#This Row],[Ledger 12]],$GZ:$GZ,1,0))=16,1,0),0)</f>
        <v>0</v>
      </c>
      <c r="FU289">
        <f>IF(LEN(Table1[[#This Row],[Ledger 13]])&gt;0,IF(TYPE(VLOOKUP(Table1[[#This Row],[Ledger 13]],$GZ:$GZ,1,0))=16,1,0),0)</f>
        <v>0</v>
      </c>
      <c r="FV289">
        <f>IF(LEN(Table1[[#This Row],[Ledger 14]])&gt;0,IF(TYPE(VLOOKUP(Table1[[#This Row],[Ledger 14]],$GZ:$GZ,1,0))=16,1,0),0)</f>
        <v>0</v>
      </c>
      <c r="FW289">
        <f>IF(LEN(Table1[[#This Row],[Ledger 15]])&gt;0,IF(TYPE(VLOOKUP(Table1[[#This Row],[Ledger 15]],$GZ:$GZ,1,0))=16,1,0),0)</f>
        <v>0</v>
      </c>
    </row>
    <row r="290" spans="4:179" ht="33" customHeight="1" x14ac:dyDescent="0.45">
      <c r="D290" s="8">
        <f t="shared" si="13"/>
        <v>285</v>
      </c>
      <c r="E290" s="32"/>
      <c r="F290" s="34"/>
      <c r="G290" s="34"/>
      <c r="H290" s="34"/>
      <c r="I290" s="34"/>
      <c r="J290" s="38"/>
      <c r="K290" s="33"/>
      <c r="L290" s="36"/>
      <c r="M290" s="35"/>
      <c r="N290" s="34"/>
      <c r="O290" s="41"/>
      <c r="P290" s="35"/>
      <c r="Q290" s="34"/>
      <c r="R290" s="37"/>
      <c r="S290" s="35"/>
      <c r="T290" s="34"/>
      <c r="U290" s="37"/>
      <c r="V290" s="35"/>
      <c r="W290" s="34"/>
      <c r="X290" s="37"/>
      <c r="Y290" s="35"/>
      <c r="Z290" s="34"/>
      <c r="AA290" s="37"/>
      <c r="AB290" s="35"/>
      <c r="AC290" s="34"/>
      <c r="AD290" s="37"/>
      <c r="AE290" s="35"/>
      <c r="AF290" s="34"/>
      <c r="AG290" s="37"/>
      <c r="AH290" s="35"/>
      <c r="AI290" s="34"/>
      <c r="AJ290" s="37"/>
      <c r="AK290" s="35"/>
      <c r="AL290" s="34"/>
      <c r="AM290" s="37"/>
      <c r="AN290" s="35"/>
      <c r="AO290" s="34"/>
      <c r="AP290" s="37"/>
      <c r="AQ290" s="35"/>
      <c r="AR290" s="34"/>
      <c r="AS290" s="37"/>
      <c r="AT290" s="35"/>
      <c r="AU290" s="34"/>
      <c r="AV290" s="37"/>
      <c r="AW290" s="35"/>
      <c r="AX290" s="34"/>
      <c r="AY290" s="37"/>
      <c r="AZ290" s="35"/>
      <c r="BA290" s="34"/>
      <c r="BB290" s="37"/>
      <c r="BC2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0" s="7"/>
      <c r="BF290" t="str">
        <f>IF(Table1[[#This Row],[Date]]="","","&amp;lt;VOUCHER REMOTEID="&amp;""""&amp;$A$11&amp;$A$13&amp;ROW()&amp;""""&amp;" VCHTYPE="""&amp;F290&amp;""" ACTION="""&amp;"Create"&amp;"""&amp;gt;")</f>
        <v/>
      </c>
      <c r="BG290" t="str">
        <f>IF(Table1[[#This Row],[Date]]="","",TEXT(Table1[[#This Row],[Date]],"yyyymmdd"))</f>
        <v/>
      </c>
      <c r="BH290" t="str">
        <f>Table1[[#This Row],[Date2]]</f>
        <v/>
      </c>
      <c r="BI290" t="str">
        <f>IF(Table1[[#This Row],[Date]]="","",Table1[[#This Row],[Voucher Type]])</f>
        <v/>
      </c>
      <c r="BJ290" t="str">
        <f>IF(Table1[[#This Row],[Ref No / Invoice No]]="","",Table1[[#This Row],[Ref No / Invoice No]])</f>
        <v/>
      </c>
      <c r="BK290" t="str">
        <f>IF(Table1[[#This Row],[Voucher No]]="","",Table1[[#This Row],[Voucher No]])</f>
        <v/>
      </c>
      <c r="BL290" t="str">
        <f>IF(Table1[[#This Row],[Date]]="","",Table1[[#This Row],[Narration]])</f>
        <v/>
      </c>
      <c r="BM290" t="str">
        <f>IF(Table1[[#This Row],[Date]]="","",$A$11&amp;$A$13&amp;ROW())</f>
        <v/>
      </c>
      <c r="BN290" t="str">
        <f>IF(Table1[[#This Row],[Date]]="","",$A$13)</f>
        <v/>
      </c>
      <c r="BP290" t="str">
        <f>IF(Table1[[#This Row],[Ledger 1]]="","","No")</f>
        <v/>
      </c>
      <c r="BQ290" t="str">
        <f>IF(Table1[[#This Row],[Date]]="","",IF(Table1[[#This Row],[Effect 1]]="Dr.","Yes","No"))</f>
        <v/>
      </c>
      <c r="BR290" t="str">
        <f>IF(Table1[[#This Row],[Date]]="","",Table1[[#This Row],[Ledger 1]])</f>
        <v/>
      </c>
      <c r="BS290" t="str">
        <f>IF(Table1[[#This Row],[Date]]="","",IF(Table1[[#This Row],[Effect 1]]="Dr.",-Table1[[#This Row],[Amount 1]],Table1[[#This Row],[Amount 1]]))</f>
        <v/>
      </c>
      <c r="BV290" t="str">
        <f>IF(Table1[[#This Row],[Ledger 2]]="","","No")</f>
        <v/>
      </c>
      <c r="BW290" t="str">
        <f>IF(Table1[[#This Row],[Date]]="","",IF(Table1[[#This Row],[Effect 2]]="Dr.","Yes","No"))</f>
        <v/>
      </c>
      <c r="BX290" t="str">
        <f>IF(Table1[[#This Row],[Date]]="","",Table1[[#This Row],[Ledger 2]])</f>
        <v/>
      </c>
      <c r="BY290" t="str">
        <f>IF(Table1[[#This Row],[Date]]="","",IF(Table1[[#This Row],[Effect 2]]="Dr.",-Table1[[#This Row],[Amount 2]],Table1[[#This Row],[Amount 2]]))</f>
        <v/>
      </c>
      <c r="CB290" t="str">
        <f>IF(Table1[[#This Row],[Ledger 3]]="","","No")</f>
        <v/>
      </c>
      <c r="CC290" t="str">
        <f>IF(Table1[[#This Row],[Ledger 3]]="","",IF(Table1[[#This Row],[Effect 3]]="Dr.","Yes","No"))</f>
        <v/>
      </c>
      <c r="CD290" t="str">
        <f>IF(Table1[[#This Row],[Ledger 3]]="","",Table1[[#This Row],[Ledger 3]])</f>
        <v/>
      </c>
      <c r="CE290" t="str">
        <f>IF(Table1[[#This Row],[Ledger 3]]="","",IF(Table1[[#This Row],[Effect 3]]="Dr.",-Table1[[#This Row],[Amount 3]],Table1[[#This Row],[Amount 3]]))</f>
        <v/>
      </c>
      <c r="CH290" t="str">
        <f>IF(Table1[[#This Row],[Ledger 4]]="","","No")</f>
        <v/>
      </c>
      <c r="CI290" t="str">
        <f>IF(Table1[[#This Row],[Ledger 4]]="","",IF(Table1[[#This Row],[Effect 4]]="Dr.","Yes","No"))</f>
        <v/>
      </c>
      <c r="CJ290" t="str">
        <f>IF(Table1[[#This Row],[Ledger 4]]="","",Table1[[#This Row],[Ledger 4]])</f>
        <v/>
      </c>
      <c r="CK290" t="str">
        <f>IF(Table1[[#This Row],[Ledger 4]]="","",IF(Table1[[#This Row],[Effect 4]]="Dr.",-Table1[[#This Row],[Amount 4]],Table1[[#This Row],[Amount 4]]))</f>
        <v/>
      </c>
      <c r="CN290" t="str">
        <f>IF(Table1[[#This Row],[Ledger 5]]="","","No")</f>
        <v/>
      </c>
      <c r="CO290" t="str">
        <f>IF(Table1[[#This Row],[Ledger 5]]="","",IF(Table1[[#This Row],[Effect 5]]="Dr.","Yes","No"))</f>
        <v/>
      </c>
      <c r="CP290" t="str">
        <f>IF(Table1[[#This Row],[Ledger 5]]="","",Table1[[#This Row],[Ledger 5]])</f>
        <v/>
      </c>
      <c r="CQ290" t="str">
        <f>IF(Table1[[#This Row],[Ledger 5]]="","",IF(Table1[[#This Row],[Effect 5]]="Dr.",-Table1[[#This Row],[Amount 5]],Table1[[#This Row],[Amount 5]]))</f>
        <v/>
      </c>
      <c r="CT290" t="str">
        <f>IF(Table1[[#This Row],[Ledger 6]]="","","No")</f>
        <v/>
      </c>
      <c r="CU290" t="str">
        <f>IF(Table1[[#This Row],[Ledger 6]]="","",IF(Table1[[#This Row],[Effect 6]]="Dr.","Yes","No"))</f>
        <v/>
      </c>
      <c r="CV290" t="str">
        <f>IF(Table1[[#This Row],[Ledger 6]]="","",Table1[[#This Row],[Ledger 6]])</f>
        <v/>
      </c>
      <c r="CW290" t="str">
        <f>IF(Table1[[#This Row],[Ledger 6]]="","",IF(Table1[[#This Row],[Effect 6]]="Dr.",-Table1[[#This Row],[Amount 6]],Table1[[#This Row],[Amount 6]]))</f>
        <v/>
      </c>
      <c r="CZ290" t="str">
        <f>IF(Table1[[#This Row],[Ledger 7]]="","","No")</f>
        <v/>
      </c>
      <c r="DA290" t="str">
        <f>IF(Table1[[#This Row],[Ledger 7]]="","",IF(Table1[[#This Row],[Effect 7]]="Dr.","Yes","No"))</f>
        <v/>
      </c>
      <c r="DB290" t="str">
        <f>IF(Table1[[#This Row],[Ledger 7]]="","",Table1[[#This Row],[Ledger 7]])</f>
        <v/>
      </c>
      <c r="DC290" t="str">
        <f>IF(Table1[[#This Row],[Ledger 7]]="","",IF(Table1[[#This Row],[Effect 7]]="Dr.",-Table1[[#This Row],[Amount 7]],Table1[[#This Row],[Amount 7]]))</f>
        <v/>
      </c>
      <c r="DF290" t="str">
        <f>IF(Table1[[#This Row],[Ledger 8]]="","","No")</f>
        <v/>
      </c>
      <c r="DG290" t="str">
        <f>IF(Table1[[#This Row],[Ledger 8]]="","",IF(Table1[[#This Row],[Effect 8]]="Dr.","Yes","No"))</f>
        <v/>
      </c>
      <c r="DH290" t="str">
        <f>IF(Table1[[#This Row],[Ledger 8]]="","",Table1[[#This Row],[Ledger 8]])</f>
        <v/>
      </c>
      <c r="DI290" t="str">
        <f>IF(Table1[[#This Row],[Ledger 8]]="","",IF(Table1[[#This Row],[Effect 8]]="Dr.",-Table1[[#This Row],[Amount 8]],Table1[[#This Row],[Amount 8]]))</f>
        <v/>
      </c>
      <c r="DL290" t="str">
        <f>IF(Table1[[#This Row],[Ledger 9]]="","","No")</f>
        <v/>
      </c>
      <c r="DM290" t="str">
        <f>IF(Table1[[#This Row],[Ledger 9]]="","",IF(Table1[[#This Row],[Effect 9]]="Dr.","Yes","No"))</f>
        <v/>
      </c>
      <c r="DN290" t="str">
        <f>IF(Table1[[#This Row],[Ledger 9]]="","",Table1[[#This Row],[Ledger 9]])</f>
        <v/>
      </c>
      <c r="DO290" t="str">
        <f>IF(Table1[[#This Row],[Ledger 9]]="","",IF(Table1[[#This Row],[Effect 9]]="Dr.",-Table1[[#This Row],[Amount 9]],Table1[[#This Row],[Amount 9]]))</f>
        <v/>
      </c>
      <c r="DR290" t="str">
        <f>IF(Table1[[#This Row],[Ledger 10]]="","","No")</f>
        <v/>
      </c>
      <c r="DS290" t="str">
        <f>IF(Table1[[#This Row],[Ledger 10]]="","",IF(Table1[[#This Row],[Effect 10]]="Dr.","Yes","No"))</f>
        <v/>
      </c>
      <c r="DT290" t="str">
        <f>IF(Table1[[#This Row],[Ledger 10]]="","",Table1[[#This Row],[Ledger 10]])</f>
        <v/>
      </c>
      <c r="DU290" t="str">
        <f>IF(Table1[[#This Row],[Ledger 10]]="","",IF(Table1[[#This Row],[Effect 10]]="Dr.",-Table1[[#This Row],[Amount 10]],Table1[[#This Row],[Amount 10]]))</f>
        <v/>
      </c>
      <c r="DX290" t="str">
        <f>IF(Table1[[#This Row],[Ledger 11]]="","","No")</f>
        <v/>
      </c>
      <c r="DY290" t="str">
        <f>IF(Table1[[#This Row],[Ledger 11]]="","",IF(Table1[[#This Row],[Effect 11]]="Dr.","Yes","No"))</f>
        <v/>
      </c>
      <c r="DZ290" t="str">
        <f>IF(Table1[[#This Row],[Ledger 11]]="","",Table1[[#This Row],[Ledger 11]])</f>
        <v/>
      </c>
      <c r="EA290" t="str">
        <f>IF(Table1[[#This Row],[Ledger 11]]="","",IF(Table1[[#This Row],[Effect 11]]="Dr.",-Table1[[#This Row],[Amount 11]],Table1[[#This Row],[Amount 11]]))</f>
        <v/>
      </c>
      <c r="ED290" t="str">
        <f>IF(Table1[[#This Row],[Ledger 12]]="","","No")</f>
        <v/>
      </c>
      <c r="EE290" t="str">
        <f>IF(Table1[[#This Row],[Ledger 12]]="","",IF(Table1[[#This Row],[Effect 12]]="Dr.","Yes","No"))</f>
        <v/>
      </c>
      <c r="EF290" t="str">
        <f>IF(Table1[[#This Row],[Ledger 12]]="","",Table1[[#This Row],[Ledger 12]])</f>
        <v/>
      </c>
      <c r="EG290" t="str">
        <f>IF(Table1[[#This Row],[Ledger 12]]="","",IF(Table1[[#This Row],[Effect 12]]="Dr.",-Table1[[#This Row],[Amount 12]],Table1[[#This Row],[Amount 12]]))</f>
        <v/>
      </c>
      <c r="EJ290" t="str">
        <f>IF(Table1[[#This Row],[Ledger 13]]="","","No")</f>
        <v/>
      </c>
      <c r="EK290" t="str">
        <f>IF(Table1[[#This Row],[Ledger 13]]="","",IF(Table1[[#This Row],[Effect 13]]="Dr.","Yes","No"))</f>
        <v/>
      </c>
      <c r="EL290" t="str">
        <f>IF(Table1[[#This Row],[Ledger 13]]="","",Table1[[#This Row],[Ledger 13]])</f>
        <v/>
      </c>
      <c r="EM290" t="str">
        <f>IF(Table1[[#This Row],[Ledger 13]]="","",IF(Table1[[#This Row],[Effect 13]]="Dr.",-Table1[[#This Row],[Amount 13]],Table1[[#This Row],[Amount 13]]))</f>
        <v/>
      </c>
      <c r="EP290" t="str">
        <f>IF(Table1[[#This Row],[Ledger 14]]="","","No")</f>
        <v/>
      </c>
      <c r="EQ290" t="str">
        <f>IF(Table1[[#This Row],[Ledger 14]]="","",IF(Table1[[#This Row],[Effect 14]]="Dr.","Yes","No"))</f>
        <v/>
      </c>
      <c r="ER290" t="str">
        <f>IF(Table1[[#This Row],[Ledger 14]]="","",Table1[[#This Row],[Ledger 14]])</f>
        <v/>
      </c>
      <c r="ES290" t="str">
        <f>IF(Table1[[#This Row],[Ledger 14]]="","",IF(Table1[[#This Row],[Effect 14]]="Dr.",-Table1[[#This Row],[Amount 14]],Table1[[#This Row],[Amount 14]]))</f>
        <v/>
      </c>
      <c r="EV290" t="str">
        <f>IF(Table1[[#This Row],[Ledger 15]]="","","No")</f>
        <v/>
      </c>
      <c r="EW290" t="str">
        <f>IF(Table1[[#This Row],[Ledger 15]]="","",IF(Table1[[#This Row],[Effect 15]]="Dr.","Yes","No"))</f>
        <v/>
      </c>
      <c r="EX290" t="str">
        <f>IF(Table1[[#This Row],[Ledger 15]]="","",Table1[[#This Row],[Ledger 15]])</f>
        <v/>
      </c>
      <c r="EY290" t="str">
        <f>IF(Table1[[#This Row],[Ledger 15]]="","",IF(Table1[[#This Row],[Effect 15]]="Dr.",-Table1[[#This Row],[Amount 15]],Table1[[#This Row],[Amount 15]]))</f>
        <v/>
      </c>
      <c r="FD2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0">
        <f>IF(Table1[[#This Row],[Date]]="",0,IF(AND(Table1[[#This Row],[Date]]&gt;=$FE$2,Table1[[#This Row],[Date]]&lt;=$FE$3),0,1))</f>
        <v>0</v>
      </c>
      <c r="FF290">
        <f>IF(Table1[[#This Row],[Date]]="",0,IF(TYPE(VLOOKUP(Table1[[#This Row],[Voucher Type]],Table1[[#All],[Voucher Type Master]],1,FALSE))=16,1,0))</f>
        <v>0</v>
      </c>
      <c r="FG290">
        <f>IF(TYPE(IF(Table1[[#This Row],[Date]]="",0,IF(VLOOKUP(Table1[[#This Row],[Voucher Type]],$FY$5:$FZ$13,2,0)=Table1[[#This Row],[Effect 1]],0,1)))=16,1,0)</f>
        <v>0</v>
      </c>
      <c r="FH2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0">
        <f>IF(LEN(Table1[[#This Row],[Ledger 1]])&gt;0,IF(TYPE(VLOOKUP(Table1[[#This Row],[Ledger 1]],GZ:GZ,1,0))=16,1,0),0)</f>
        <v>0</v>
      </c>
      <c r="FJ290">
        <f>IF(LEN(Table1[[#This Row],[Ledger 2]])&gt;0,IF(TYPE(VLOOKUP(Table1[[#This Row],[Ledger 2]],GZ:GZ,1,0))=16,1,0),0)</f>
        <v>0</v>
      </c>
      <c r="FK290">
        <f>IF(LEN(Table1[[#This Row],[Ledger 3]])&gt;0,IF(TYPE(VLOOKUP(Table1[[#This Row],[Ledger 3]],GZ:GZ,1,0))=16,1,0),0)</f>
        <v>0</v>
      </c>
      <c r="FL290">
        <f>IF(LEN(Table1[[#This Row],[Ledger 4]])&gt;0,IF(TYPE(VLOOKUP(Table1[[#This Row],[Ledger 4]],GZ:GZ,1,0))=16,1,0),0)</f>
        <v>0</v>
      </c>
      <c r="FM290">
        <f>IF(LEN(Table1[[#This Row],[Ledger 5]])&gt;0,IF(TYPE(VLOOKUP(Table1[[#This Row],[Ledger 5]],GZ:GZ,1,0))=16,1,0),0)</f>
        <v>0</v>
      </c>
      <c r="FN290">
        <f>IF(LEN(Table1[[#This Row],[Ledger 6]])&gt;0,IF(TYPE(VLOOKUP(Table1[[#This Row],[Ledger 6]],$GZ:$GZ,1,0))=16,1,0),0)</f>
        <v>0</v>
      </c>
      <c r="FO290">
        <f>IF(LEN(Table1[[#This Row],[Ledger 7]])&gt;0,IF(TYPE(VLOOKUP(Table1[[#This Row],[Ledger 7]],$GZ:$GZ,1,0))=16,1,0),0)</f>
        <v>0</v>
      </c>
      <c r="FP290">
        <f>IF(LEN(Table1[[#This Row],[Ledger 8]])&gt;0,IF(TYPE(VLOOKUP(Table1[[#This Row],[Ledger 8]],$GZ:$GZ,1,0))=16,1,0),0)</f>
        <v>0</v>
      </c>
      <c r="FQ290">
        <f>IF(LEN(Table1[[#This Row],[Ledger 9]])&gt;0,IF(TYPE(VLOOKUP(Table1[[#This Row],[Ledger 9]],$GZ:$GZ,1,0))=16,1,0),0)</f>
        <v>0</v>
      </c>
      <c r="FR290">
        <f>IF(LEN(Table1[[#This Row],[Ledger 10]])&gt;0,IF(TYPE(VLOOKUP(Table1[[#This Row],[Ledger 10]],$GZ:$GZ,1,0))=16,1,0),0)</f>
        <v>0</v>
      </c>
      <c r="FS290">
        <f>IF(LEN(Table1[[#This Row],[Ledger 11]])&gt;0,IF(TYPE(VLOOKUP(Table1[[#This Row],[Ledger 11]],$GZ:$GZ,1,0))=16,1,0),0)</f>
        <v>0</v>
      </c>
      <c r="FT290">
        <f>IF(LEN(Table1[[#This Row],[Ledger 12]])&gt;0,IF(TYPE(VLOOKUP(Table1[[#This Row],[Ledger 12]],$GZ:$GZ,1,0))=16,1,0),0)</f>
        <v>0</v>
      </c>
      <c r="FU290">
        <f>IF(LEN(Table1[[#This Row],[Ledger 13]])&gt;0,IF(TYPE(VLOOKUP(Table1[[#This Row],[Ledger 13]],$GZ:$GZ,1,0))=16,1,0),0)</f>
        <v>0</v>
      </c>
      <c r="FV290">
        <f>IF(LEN(Table1[[#This Row],[Ledger 14]])&gt;0,IF(TYPE(VLOOKUP(Table1[[#This Row],[Ledger 14]],$GZ:$GZ,1,0))=16,1,0),0)</f>
        <v>0</v>
      </c>
      <c r="FW290">
        <f>IF(LEN(Table1[[#This Row],[Ledger 15]])&gt;0,IF(TYPE(VLOOKUP(Table1[[#This Row],[Ledger 15]],$GZ:$GZ,1,0))=16,1,0),0)</f>
        <v>0</v>
      </c>
    </row>
    <row r="291" spans="4:179" ht="33" customHeight="1" x14ac:dyDescent="0.45">
      <c r="D291" s="8">
        <f t="shared" si="13"/>
        <v>286</v>
      </c>
      <c r="E291" s="32"/>
      <c r="F291" s="34"/>
      <c r="G291" s="34"/>
      <c r="H291" s="34"/>
      <c r="I291" s="34"/>
      <c r="J291" s="38"/>
      <c r="K291" s="33"/>
      <c r="L291" s="36"/>
      <c r="M291" s="35"/>
      <c r="N291" s="34"/>
      <c r="O291" s="41"/>
      <c r="P291" s="35"/>
      <c r="Q291" s="34"/>
      <c r="R291" s="37"/>
      <c r="S291" s="35"/>
      <c r="T291" s="34"/>
      <c r="U291" s="37"/>
      <c r="V291" s="35"/>
      <c r="W291" s="34"/>
      <c r="X291" s="37"/>
      <c r="Y291" s="35"/>
      <c r="Z291" s="34"/>
      <c r="AA291" s="37"/>
      <c r="AB291" s="35"/>
      <c r="AC291" s="34"/>
      <c r="AD291" s="37"/>
      <c r="AE291" s="35"/>
      <c r="AF291" s="34"/>
      <c r="AG291" s="37"/>
      <c r="AH291" s="35"/>
      <c r="AI291" s="34"/>
      <c r="AJ291" s="37"/>
      <c r="AK291" s="35"/>
      <c r="AL291" s="34"/>
      <c r="AM291" s="37"/>
      <c r="AN291" s="35"/>
      <c r="AO291" s="34"/>
      <c r="AP291" s="37"/>
      <c r="AQ291" s="35"/>
      <c r="AR291" s="34"/>
      <c r="AS291" s="37"/>
      <c r="AT291" s="35"/>
      <c r="AU291" s="34"/>
      <c r="AV291" s="37"/>
      <c r="AW291" s="35"/>
      <c r="AX291" s="34"/>
      <c r="AY291" s="37"/>
      <c r="AZ291" s="35"/>
      <c r="BA291" s="34"/>
      <c r="BB291" s="37"/>
      <c r="BC2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1" s="7"/>
      <c r="BF291" t="str">
        <f>IF(Table1[[#This Row],[Date]]="","","&amp;lt;VOUCHER REMOTEID="&amp;""""&amp;$A$11&amp;$A$13&amp;ROW()&amp;""""&amp;" VCHTYPE="""&amp;F291&amp;""" ACTION="""&amp;"Create"&amp;"""&amp;gt;")</f>
        <v/>
      </c>
      <c r="BG291" t="str">
        <f>IF(Table1[[#This Row],[Date]]="","",TEXT(Table1[[#This Row],[Date]],"yyyymmdd"))</f>
        <v/>
      </c>
      <c r="BH291" t="str">
        <f>Table1[[#This Row],[Date2]]</f>
        <v/>
      </c>
      <c r="BI291" t="str">
        <f>IF(Table1[[#This Row],[Date]]="","",Table1[[#This Row],[Voucher Type]])</f>
        <v/>
      </c>
      <c r="BJ291" t="str">
        <f>IF(Table1[[#This Row],[Ref No / Invoice No]]="","",Table1[[#This Row],[Ref No / Invoice No]])</f>
        <v/>
      </c>
      <c r="BK291" t="str">
        <f>IF(Table1[[#This Row],[Voucher No]]="","",Table1[[#This Row],[Voucher No]])</f>
        <v/>
      </c>
      <c r="BL291" t="str">
        <f>IF(Table1[[#This Row],[Date]]="","",Table1[[#This Row],[Narration]])</f>
        <v/>
      </c>
      <c r="BM291" t="str">
        <f>IF(Table1[[#This Row],[Date]]="","",$A$11&amp;$A$13&amp;ROW())</f>
        <v/>
      </c>
      <c r="BN291" t="str">
        <f>IF(Table1[[#This Row],[Date]]="","",$A$13)</f>
        <v/>
      </c>
      <c r="BP291" t="str">
        <f>IF(Table1[[#This Row],[Ledger 1]]="","","No")</f>
        <v/>
      </c>
      <c r="BQ291" t="str">
        <f>IF(Table1[[#This Row],[Date]]="","",IF(Table1[[#This Row],[Effect 1]]="Dr.","Yes","No"))</f>
        <v/>
      </c>
      <c r="BR291" t="str">
        <f>IF(Table1[[#This Row],[Date]]="","",Table1[[#This Row],[Ledger 1]])</f>
        <v/>
      </c>
      <c r="BS291" t="str">
        <f>IF(Table1[[#This Row],[Date]]="","",IF(Table1[[#This Row],[Effect 1]]="Dr.",-Table1[[#This Row],[Amount 1]],Table1[[#This Row],[Amount 1]]))</f>
        <v/>
      </c>
      <c r="BV291" t="str">
        <f>IF(Table1[[#This Row],[Ledger 2]]="","","No")</f>
        <v/>
      </c>
      <c r="BW291" t="str">
        <f>IF(Table1[[#This Row],[Date]]="","",IF(Table1[[#This Row],[Effect 2]]="Dr.","Yes","No"))</f>
        <v/>
      </c>
      <c r="BX291" t="str">
        <f>IF(Table1[[#This Row],[Date]]="","",Table1[[#This Row],[Ledger 2]])</f>
        <v/>
      </c>
      <c r="BY291" t="str">
        <f>IF(Table1[[#This Row],[Date]]="","",IF(Table1[[#This Row],[Effect 2]]="Dr.",-Table1[[#This Row],[Amount 2]],Table1[[#This Row],[Amount 2]]))</f>
        <v/>
      </c>
      <c r="CB291" t="str">
        <f>IF(Table1[[#This Row],[Ledger 3]]="","","No")</f>
        <v/>
      </c>
      <c r="CC291" t="str">
        <f>IF(Table1[[#This Row],[Ledger 3]]="","",IF(Table1[[#This Row],[Effect 3]]="Dr.","Yes","No"))</f>
        <v/>
      </c>
      <c r="CD291" t="str">
        <f>IF(Table1[[#This Row],[Ledger 3]]="","",Table1[[#This Row],[Ledger 3]])</f>
        <v/>
      </c>
      <c r="CE291" t="str">
        <f>IF(Table1[[#This Row],[Ledger 3]]="","",IF(Table1[[#This Row],[Effect 3]]="Dr.",-Table1[[#This Row],[Amount 3]],Table1[[#This Row],[Amount 3]]))</f>
        <v/>
      </c>
      <c r="CH291" t="str">
        <f>IF(Table1[[#This Row],[Ledger 4]]="","","No")</f>
        <v/>
      </c>
      <c r="CI291" t="str">
        <f>IF(Table1[[#This Row],[Ledger 4]]="","",IF(Table1[[#This Row],[Effect 4]]="Dr.","Yes","No"))</f>
        <v/>
      </c>
      <c r="CJ291" t="str">
        <f>IF(Table1[[#This Row],[Ledger 4]]="","",Table1[[#This Row],[Ledger 4]])</f>
        <v/>
      </c>
      <c r="CK291" t="str">
        <f>IF(Table1[[#This Row],[Ledger 4]]="","",IF(Table1[[#This Row],[Effect 4]]="Dr.",-Table1[[#This Row],[Amount 4]],Table1[[#This Row],[Amount 4]]))</f>
        <v/>
      </c>
      <c r="CN291" t="str">
        <f>IF(Table1[[#This Row],[Ledger 5]]="","","No")</f>
        <v/>
      </c>
      <c r="CO291" t="str">
        <f>IF(Table1[[#This Row],[Ledger 5]]="","",IF(Table1[[#This Row],[Effect 5]]="Dr.","Yes","No"))</f>
        <v/>
      </c>
      <c r="CP291" t="str">
        <f>IF(Table1[[#This Row],[Ledger 5]]="","",Table1[[#This Row],[Ledger 5]])</f>
        <v/>
      </c>
      <c r="CQ291" t="str">
        <f>IF(Table1[[#This Row],[Ledger 5]]="","",IF(Table1[[#This Row],[Effect 5]]="Dr.",-Table1[[#This Row],[Amount 5]],Table1[[#This Row],[Amount 5]]))</f>
        <v/>
      </c>
      <c r="CT291" t="str">
        <f>IF(Table1[[#This Row],[Ledger 6]]="","","No")</f>
        <v/>
      </c>
      <c r="CU291" t="str">
        <f>IF(Table1[[#This Row],[Ledger 6]]="","",IF(Table1[[#This Row],[Effect 6]]="Dr.","Yes","No"))</f>
        <v/>
      </c>
      <c r="CV291" t="str">
        <f>IF(Table1[[#This Row],[Ledger 6]]="","",Table1[[#This Row],[Ledger 6]])</f>
        <v/>
      </c>
      <c r="CW291" t="str">
        <f>IF(Table1[[#This Row],[Ledger 6]]="","",IF(Table1[[#This Row],[Effect 6]]="Dr.",-Table1[[#This Row],[Amount 6]],Table1[[#This Row],[Amount 6]]))</f>
        <v/>
      </c>
      <c r="CZ291" t="str">
        <f>IF(Table1[[#This Row],[Ledger 7]]="","","No")</f>
        <v/>
      </c>
      <c r="DA291" t="str">
        <f>IF(Table1[[#This Row],[Ledger 7]]="","",IF(Table1[[#This Row],[Effect 7]]="Dr.","Yes","No"))</f>
        <v/>
      </c>
      <c r="DB291" t="str">
        <f>IF(Table1[[#This Row],[Ledger 7]]="","",Table1[[#This Row],[Ledger 7]])</f>
        <v/>
      </c>
      <c r="DC291" t="str">
        <f>IF(Table1[[#This Row],[Ledger 7]]="","",IF(Table1[[#This Row],[Effect 7]]="Dr.",-Table1[[#This Row],[Amount 7]],Table1[[#This Row],[Amount 7]]))</f>
        <v/>
      </c>
      <c r="DF291" t="str">
        <f>IF(Table1[[#This Row],[Ledger 8]]="","","No")</f>
        <v/>
      </c>
      <c r="DG291" t="str">
        <f>IF(Table1[[#This Row],[Ledger 8]]="","",IF(Table1[[#This Row],[Effect 8]]="Dr.","Yes","No"))</f>
        <v/>
      </c>
      <c r="DH291" t="str">
        <f>IF(Table1[[#This Row],[Ledger 8]]="","",Table1[[#This Row],[Ledger 8]])</f>
        <v/>
      </c>
      <c r="DI291" t="str">
        <f>IF(Table1[[#This Row],[Ledger 8]]="","",IF(Table1[[#This Row],[Effect 8]]="Dr.",-Table1[[#This Row],[Amount 8]],Table1[[#This Row],[Amount 8]]))</f>
        <v/>
      </c>
      <c r="DL291" t="str">
        <f>IF(Table1[[#This Row],[Ledger 9]]="","","No")</f>
        <v/>
      </c>
      <c r="DM291" t="str">
        <f>IF(Table1[[#This Row],[Ledger 9]]="","",IF(Table1[[#This Row],[Effect 9]]="Dr.","Yes","No"))</f>
        <v/>
      </c>
      <c r="DN291" t="str">
        <f>IF(Table1[[#This Row],[Ledger 9]]="","",Table1[[#This Row],[Ledger 9]])</f>
        <v/>
      </c>
      <c r="DO291" t="str">
        <f>IF(Table1[[#This Row],[Ledger 9]]="","",IF(Table1[[#This Row],[Effect 9]]="Dr.",-Table1[[#This Row],[Amount 9]],Table1[[#This Row],[Amount 9]]))</f>
        <v/>
      </c>
      <c r="DR291" t="str">
        <f>IF(Table1[[#This Row],[Ledger 10]]="","","No")</f>
        <v/>
      </c>
      <c r="DS291" t="str">
        <f>IF(Table1[[#This Row],[Ledger 10]]="","",IF(Table1[[#This Row],[Effect 10]]="Dr.","Yes","No"))</f>
        <v/>
      </c>
      <c r="DT291" t="str">
        <f>IF(Table1[[#This Row],[Ledger 10]]="","",Table1[[#This Row],[Ledger 10]])</f>
        <v/>
      </c>
      <c r="DU291" t="str">
        <f>IF(Table1[[#This Row],[Ledger 10]]="","",IF(Table1[[#This Row],[Effect 10]]="Dr.",-Table1[[#This Row],[Amount 10]],Table1[[#This Row],[Amount 10]]))</f>
        <v/>
      </c>
      <c r="DX291" t="str">
        <f>IF(Table1[[#This Row],[Ledger 11]]="","","No")</f>
        <v/>
      </c>
      <c r="DY291" t="str">
        <f>IF(Table1[[#This Row],[Ledger 11]]="","",IF(Table1[[#This Row],[Effect 11]]="Dr.","Yes","No"))</f>
        <v/>
      </c>
      <c r="DZ291" t="str">
        <f>IF(Table1[[#This Row],[Ledger 11]]="","",Table1[[#This Row],[Ledger 11]])</f>
        <v/>
      </c>
      <c r="EA291" t="str">
        <f>IF(Table1[[#This Row],[Ledger 11]]="","",IF(Table1[[#This Row],[Effect 11]]="Dr.",-Table1[[#This Row],[Amount 11]],Table1[[#This Row],[Amount 11]]))</f>
        <v/>
      </c>
      <c r="ED291" t="str">
        <f>IF(Table1[[#This Row],[Ledger 12]]="","","No")</f>
        <v/>
      </c>
      <c r="EE291" t="str">
        <f>IF(Table1[[#This Row],[Ledger 12]]="","",IF(Table1[[#This Row],[Effect 12]]="Dr.","Yes","No"))</f>
        <v/>
      </c>
      <c r="EF291" t="str">
        <f>IF(Table1[[#This Row],[Ledger 12]]="","",Table1[[#This Row],[Ledger 12]])</f>
        <v/>
      </c>
      <c r="EG291" t="str">
        <f>IF(Table1[[#This Row],[Ledger 12]]="","",IF(Table1[[#This Row],[Effect 12]]="Dr.",-Table1[[#This Row],[Amount 12]],Table1[[#This Row],[Amount 12]]))</f>
        <v/>
      </c>
      <c r="EJ291" t="str">
        <f>IF(Table1[[#This Row],[Ledger 13]]="","","No")</f>
        <v/>
      </c>
      <c r="EK291" t="str">
        <f>IF(Table1[[#This Row],[Ledger 13]]="","",IF(Table1[[#This Row],[Effect 13]]="Dr.","Yes","No"))</f>
        <v/>
      </c>
      <c r="EL291" t="str">
        <f>IF(Table1[[#This Row],[Ledger 13]]="","",Table1[[#This Row],[Ledger 13]])</f>
        <v/>
      </c>
      <c r="EM291" t="str">
        <f>IF(Table1[[#This Row],[Ledger 13]]="","",IF(Table1[[#This Row],[Effect 13]]="Dr.",-Table1[[#This Row],[Amount 13]],Table1[[#This Row],[Amount 13]]))</f>
        <v/>
      </c>
      <c r="EP291" t="str">
        <f>IF(Table1[[#This Row],[Ledger 14]]="","","No")</f>
        <v/>
      </c>
      <c r="EQ291" t="str">
        <f>IF(Table1[[#This Row],[Ledger 14]]="","",IF(Table1[[#This Row],[Effect 14]]="Dr.","Yes","No"))</f>
        <v/>
      </c>
      <c r="ER291" t="str">
        <f>IF(Table1[[#This Row],[Ledger 14]]="","",Table1[[#This Row],[Ledger 14]])</f>
        <v/>
      </c>
      <c r="ES291" t="str">
        <f>IF(Table1[[#This Row],[Ledger 14]]="","",IF(Table1[[#This Row],[Effect 14]]="Dr.",-Table1[[#This Row],[Amount 14]],Table1[[#This Row],[Amount 14]]))</f>
        <v/>
      </c>
      <c r="EV291" t="str">
        <f>IF(Table1[[#This Row],[Ledger 15]]="","","No")</f>
        <v/>
      </c>
      <c r="EW291" t="str">
        <f>IF(Table1[[#This Row],[Ledger 15]]="","",IF(Table1[[#This Row],[Effect 15]]="Dr.","Yes","No"))</f>
        <v/>
      </c>
      <c r="EX291" t="str">
        <f>IF(Table1[[#This Row],[Ledger 15]]="","",Table1[[#This Row],[Ledger 15]])</f>
        <v/>
      </c>
      <c r="EY291" t="str">
        <f>IF(Table1[[#This Row],[Ledger 15]]="","",IF(Table1[[#This Row],[Effect 15]]="Dr.",-Table1[[#This Row],[Amount 15]],Table1[[#This Row],[Amount 15]]))</f>
        <v/>
      </c>
      <c r="FD2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1">
        <f>IF(Table1[[#This Row],[Date]]="",0,IF(AND(Table1[[#This Row],[Date]]&gt;=$FE$2,Table1[[#This Row],[Date]]&lt;=$FE$3),0,1))</f>
        <v>0</v>
      </c>
      <c r="FF291">
        <f>IF(Table1[[#This Row],[Date]]="",0,IF(TYPE(VLOOKUP(Table1[[#This Row],[Voucher Type]],Table1[[#All],[Voucher Type Master]],1,FALSE))=16,1,0))</f>
        <v>0</v>
      </c>
      <c r="FG291">
        <f>IF(TYPE(IF(Table1[[#This Row],[Date]]="",0,IF(VLOOKUP(Table1[[#This Row],[Voucher Type]],$FY$5:$FZ$13,2,0)=Table1[[#This Row],[Effect 1]],0,1)))=16,1,0)</f>
        <v>0</v>
      </c>
      <c r="FH2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1">
        <f>IF(LEN(Table1[[#This Row],[Ledger 1]])&gt;0,IF(TYPE(VLOOKUP(Table1[[#This Row],[Ledger 1]],GZ:GZ,1,0))=16,1,0),0)</f>
        <v>0</v>
      </c>
      <c r="FJ291">
        <f>IF(LEN(Table1[[#This Row],[Ledger 2]])&gt;0,IF(TYPE(VLOOKUP(Table1[[#This Row],[Ledger 2]],GZ:GZ,1,0))=16,1,0),0)</f>
        <v>0</v>
      </c>
      <c r="FK291">
        <f>IF(LEN(Table1[[#This Row],[Ledger 3]])&gt;0,IF(TYPE(VLOOKUP(Table1[[#This Row],[Ledger 3]],GZ:GZ,1,0))=16,1,0),0)</f>
        <v>0</v>
      </c>
      <c r="FL291">
        <f>IF(LEN(Table1[[#This Row],[Ledger 4]])&gt;0,IF(TYPE(VLOOKUP(Table1[[#This Row],[Ledger 4]],GZ:GZ,1,0))=16,1,0),0)</f>
        <v>0</v>
      </c>
      <c r="FM291">
        <f>IF(LEN(Table1[[#This Row],[Ledger 5]])&gt;0,IF(TYPE(VLOOKUP(Table1[[#This Row],[Ledger 5]],GZ:GZ,1,0))=16,1,0),0)</f>
        <v>0</v>
      </c>
      <c r="FN291">
        <f>IF(LEN(Table1[[#This Row],[Ledger 6]])&gt;0,IF(TYPE(VLOOKUP(Table1[[#This Row],[Ledger 6]],$GZ:$GZ,1,0))=16,1,0),0)</f>
        <v>0</v>
      </c>
      <c r="FO291">
        <f>IF(LEN(Table1[[#This Row],[Ledger 7]])&gt;0,IF(TYPE(VLOOKUP(Table1[[#This Row],[Ledger 7]],$GZ:$GZ,1,0))=16,1,0),0)</f>
        <v>0</v>
      </c>
      <c r="FP291">
        <f>IF(LEN(Table1[[#This Row],[Ledger 8]])&gt;0,IF(TYPE(VLOOKUP(Table1[[#This Row],[Ledger 8]],$GZ:$GZ,1,0))=16,1,0),0)</f>
        <v>0</v>
      </c>
      <c r="FQ291">
        <f>IF(LEN(Table1[[#This Row],[Ledger 9]])&gt;0,IF(TYPE(VLOOKUP(Table1[[#This Row],[Ledger 9]],$GZ:$GZ,1,0))=16,1,0),0)</f>
        <v>0</v>
      </c>
      <c r="FR291">
        <f>IF(LEN(Table1[[#This Row],[Ledger 10]])&gt;0,IF(TYPE(VLOOKUP(Table1[[#This Row],[Ledger 10]],$GZ:$GZ,1,0))=16,1,0),0)</f>
        <v>0</v>
      </c>
      <c r="FS291">
        <f>IF(LEN(Table1[[#This Row],[Ledger 11]])&gt;0,IF(TYPE(VLOOKUP(Table1[[#This Row],[Ledger 11]],$GZ:$GZ,1,0))=16,1,0),0)</f>
        <v>0</v>
      </c>
      <c r="FT291">
        <f>IF(LEN(Table1[[#This Row],[Ledger 12]])&gt;0,IF(TYPE(VLOOKUP(Table1[[#This Row],[Ledger 12]],$GZ:$GZ,1,0))=16,1,0),0)</f>
        <v>0</v>
      </c>
      <c r="FU291">
        <f>IF(LEN(Table1[[#This Row],[Ledger 13]])&gt;0,IF(TYPE(VLOOKUP(Table1[[#This Row],[Ledger 13]],$GZ:$GZ,1,0))=16,1,0),0)</f>
        <v>0</v>
      </c>
      <c r="FV291">
        <f>IF(LEN(Table1[[#This Row],[Ledger 14]])&gt;0,IF(TYPE(VLOOKUP(Table1[[#This Row],[Ledger 14]],$GZ:$GZ,1,0))=16,1,0),0)</f>
        <v>0</v>
      </c>
      <c r="FW291">
        <f>IF(LEN(Table1[[#This Row],[Ledger 15]])&gt;0,IF(TYPE(VLOOKUP(Table1[[#This Row],[Ledger 15]],$GZ:$GZ,1,0))=16,1,0),0)</f>
        <v>0</v>
      </c>
    </row>
    <row r="292" spans="4:179" ht="33" customHeight="1" x14ac:dyDescent="0.45">
      <c r="D292" s="8">
        <f t="shared" si="13"/>
        <v>287</v>
      </c>
      <c r="E292" s="32"/>
      <c r="F292" s="34"/>
      <c r="G292" s="34"/>
      <c r="H292" s="34"/>
      <c r="I292" s="34"/>
      <c r="J292" s="38"/>
      <c r="K292" s="33"/>
      <c r="L292" s="36"/>
      <c r="M292" s="35"/>
      <c r="N292" s="34"/>
      <c r="O292" s="41"/>
      <c r="P292" s="35"/>
      <c r="Q292" s="34"/>
      <c r="R292" s="37"/>
      <c r="S292" s="35"/>
      <c r="T292" s="34"/>
      <c r="U292" s="37"/>
      <c r="V292" s="35"/>
      <c r="W292" s="34"/>
      <c r="X292" s="37"/>
      <c r="Y292" s="35"/>
      <c r="Z292" s="34"/>
      <c r="AA292" s="37"/>
      <c r="AB292" s="35"/>
      <c r="AC292" s="34"/>
      <c r="AD292" s="37"/>
      <c r="AE292" s="35"/>
      <c r="AF292" s="34"/>
      <c r="AG292" s="37"/>
      <c r="AH292" s="35"/>
      <c r="AI292" s="34"/>
      <c r="AJ292" s="37"/>
      <c r="AK292" s="35"/>
      <c r="AL292" s="34"/>
      <c r="AM292" s="37"/>
      <c r="AN292" s="35"/>
      <c r="AO292" s="34"/>
      <c r="AP292" s="37"/>
      <c r="AQ292" s="35"/>
      <c r="AR292" s="34"/>
      <c r="AS292" s="37"/>
      <c r="AT292" s="35"/>
      <c r="AU292" s="34"/>
      <c r="AV292" s="37"/>
      <c r="AW292" s="35"/>
      <c r="AX292" s="34"/>
      <c r="AY292" s="37"/>
      <c r="AZ292" s="35"/>
      <c r="BA292" s="34"/>
      <c r="BB292" s="37"/>
      <c r="BC2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2" s="7"/>
      <c r="BF292" t="str">
        <f>IF(Table1[[#This Row],[Date]]="","","&amp;lt;VOUCHER REMOTEID="&amp;""""&amp;$A$11&amp;$A$13&amp;ROW()&amp;""""&amp;" VCHTYPE="""&amp;F292&amp;""" ACTION="""&amp;"Create"&amp;"""&amp;gt;")</f>
        <v/>
      </c>
      <c r="BG292" t="str">
        <f>IF(Table1[[#This Row],[Date]]="","",TEXT(Table1[[#This Row],[Date]],"yyyymmdd"))</f>
        <v/>
      </c>
      <c r="BH292" t="str">
        <f>Table1[[#This Row],[Date2]]</f>
        <v/>
      </c>
      <c r="BI292" t="str">
        <f>IF(Table1[[#This Row],[Date]]="","",Table1[[#This Row],[Voucher Type]])</f>
        <v/>
      </c>
      <c r="BJ292" t="str">
        <f>IF(Table1[[#This Row],[Ref No / Invoice No]]="","",Table1[[#This Row],[Ref No / Invoice No]])</f>
        <v/>
      </c>
      <c r="BK292" t="str">
        <f>IF(Table1[[#This Row],[Voucher No]]="","",Table1[[#This Row],[Voucher No]])</f>
        <v/>
      </c>
      <c r="BL292" t="str">
        <f>IF(Table1[[#This Row],[Date]]="","",Table1[[#This Row],[Narration]])</f>
        <v/>
      </c>
      <c r="BM292" t="str">
        <f>IF(Table1[[#This Row],[Date]]="","",$A$11&amp;$A$13&amp;ROW())</f>
        <v/>
      </c>
      <c r="BN292" t="str">
        <f>IF(Table1[[#This Row],[Date]]="","",$A$13)</f>
        <v/>
      </c>
      <c r="BP292" t="str">
        <f>IF(Table1[[#This Row],[Ledger 1]]="","","No")</f>
        <v/>
      </c>
      <c r="BQ292" t="str">
        <f>IF(Table1[[#This Row],[Date]]="","",IF(Table1[[#This Row],[Effect 1]]="Dr.","Yes","No"))</f>
        <v/>
      </c>
      <c r="BR292" t="str">
        <f>IF(Table1[[#This Row],[Date]]="","",Table1[[#This Row],[Ledger 1]])</f>
        <v/>
      </c>
      <c r="BS292" t="str">
        <f>IF(Table1[[#This Row],[Date]]="","",IF(Table1[[#This Row],[Effect 1]]="Dr.",-Table1[[#This Row],[Amount 1]],Table1[[#This Row],[Amount 1]]))</f>
        <v/>
      </c>
      <c r="BV292" t="str">
        <f>IF(Table1[[#This Row],[Ledger 2]]="","","No")</f>
        <v/>
      </c>
      <c r="BW292" t="str">
        <f>IF(Table1[[#This Row],[Date]]="","",IF(Table1[[#This Row],[Effect 2]]="Dr.","Yes","No"))</f>
        <v/>
      </c>
      <c r="BX292" t="str">
        <f>IF(Table1[[#This Row],[Date]]="","",Table1[[#This Row],[Ledger 2]])</f>
        <v/>
      </c>
      <c r="BY292" t="str">
        <f>IF(Table1[[#This Row],[Date]]="","",IF(Table1[[#This Row],[Effect 2]]="Dr.",-Table1[[#This Row],[Amount 2]],Table1[[#This Row],[Amount 2]]))</f>
        <v/>
      </c>
      <c r="CB292" t="str">
        <f>IF(Table1[[#This Row],[Ledger 3]]="","","No")</f>
        <v/>
      </c>
      <c r="CC292" t="str">
        <f>IF(Table1[[#This Row],[Ledger 3]]="","",IF(Table1[[#This Row],[Effect 3]]="Dr.","Yes","No"))</f>
        <v/>
      </c>
      <c r="CD292" t="str">
        <f>IF(Table1[[#This Row],[Ledger 3]]="","",Table1[[#This Row],[Ledger 3]])</f>
        <v/>
      </c>
      <c r="CE292" t="str">
        <f>IF(Table1[[#This Row],[Ledger 3]]="","",IF(Table1[[#This Row],[Effect 3]]="Dr.",-Table1[[#This Row],[Amount 3]],Table1[[#This Row],[Amount 3]]))</f>
        <v/>
      </c>
      <c r="CH292" t="str">
        <f>IF(Table1[[#This Row],[Ledger 4]]="","","No")</f>
        <v/>
      </c>
      <c r="CI292" t="str">
        <f>IF(Table1[[#This Row],[Ledger 4]]="","",IF(Table1[[#This Row],[Effect 4]]="Dr.","Yes","No"))</f>
        <v/>
      </c>
      <c r="CJ292" t="str">
        <f>IF(Table1[[#This Row],[Ledger 4]]="","",Table1[[#This Row],[Ledger 4]])</f>
        <v/>
      </c>
      <c r="CK292" t="str">
        <f>IF(Table1[[#This Row],[Ledger 4]]="","",IF(Table1[[#This Row],[Effect 4]]="Dr.",-Table1[[#This Row],[Amount 4]],Table1[[#This Row],[Amount 4]]))</f>
        <v/>
      </c>
      <c r="CN292" t="str">
        <f>IF(Table1[[#This Row],[Ledger 5]]="","","No")</f>
        <v/>
      </c>
      <c r="CO292" t="str">
        <f>IF(Table1[[#This Row],[Ledger 5]]="","",IF(Table1[[#This Row],[Effect 5]]="Dr.","Yes","No"))</f>
        <v/>
      </c>
      <c r="CP292" t="str">
        <f>IF(Table1[[#This Row],[Ledger 5]]="","",Table1[[#This Row],[Ledger 5]])</f>
        <v/>
      </c>
      <c r="CQ292" t="str">
        <f>IF(Table1[[#This Row],[Ledger 5]]="","",IF(Table1[[#This Row],[Effect 5]]="Dr.",-Table1[[#This Row],[Amount 5]],Table1[[#This Row],[Amount 5]]))</f>
        <v/>
      </c>
      <c r="CT292" t="str">
        <f>IF(Table1[[#This Row],[Ledger 6]]="","","No")</f>
        <v/>
      </c>
      <c r="CU292" t="str">
        <f>IF(Table1[[#This Row],[Ledger 6]]="","",IF(Table1[[#This Row],[Effect 6]]="Dr.","Yes","No"))</f>
        <v/>
      </c>
      <c r="CV292" t="str">
        <f>IF(Table1[[#This Row],[Ledger 6]]="","",Table1[[#This Row],[Ledger 6]])</f>
        <v/>
      </c>
      <c r="CW292" t="str">
        <f>IF(Table1[[#This Row],[Ledger 6]]="","",IF(Table1[[#This Row],[Effect 6]]="Dr.",-Table1[[#This Row],[Amount 6]],Table1[[#This Row],[Amount 6]]))</f>
        <v/>
      </c>
      <c r="CZ292" t="str">
        <f>IF(Table1[[#This Row],[Ledger 7]]="","","No")</f>
        <v/>
      </c>
      <c r="DA292" t="str">
        <f>IF(Table1[[#This Row],[Ledger 7]]="","",IF(Table1[[#This Row],[Effect 7]]="Dr.","Yes","No"))</f>
        <v/>
      </c>
      <c r="DB292" t="str">
        <f>IF(Table1[[#This Row],[Ledger 7]]="","",Table1[[#This Row],[Ledger 7]])</f>
        <v/>
      </c>
      <c r="DC292" t="str">
        <f>IF(Table1[[#This Row],[Ledger 7]]="","",IF(Table1[[#This Row],[Effect 7]]="Dr.",-Table1[[#This Row],[Amount 7]],Table1[[#This Row],[Amount 7]]))</f>
        <v/>
      </c>
      <c r="DF292" t="str">
        <f>IF(Table1[[#This Row],[Ledger 8]]="","","No")</f>
        <v/>
      </c>
      <c r="DG292" t="str">
        <f>IF(Table1[[#This Row],[Ledger 8]]="","",IF(Table1[[#This Row],[Effect 8]]="Dr.","Yes","No"))</f>
        <v/>
      </c>
      <c r="DH292" t="str">
        <f>IF(Table1[[#This Row],[Ledger 8]]="","",Table1[[#This Row],[Ledger 8]])</f>
        <v/>
      </c>
      <c r="DI292" t="str">
        <f>IF(Table1[[#This Row],[Ledger 8]]="","",IF(Table1[[#This Row],[Effect 8]]="Dr.",-Table1[[#This Row],[Amount 8]],Table1[[#This Row],[Amount 8]]))</f>
        <v/>
      </c>
      <c r="DL292" t="str">
        <f>IF(Table1[[#This Row],[Ledger 9]]="","","No")</f>
        <v/>
      </c>
      <c r="DM292" t="str">
        <f>IF(Table1[[#This Row],[Ledger 9]]="","",IF(Table1[[#This Row],[Effect 9]]="Dr.","Yes","No"))</f>
        <v/>
      </c>
      <c r="DN292" t="str">
        <f>IF(Table1[[#This Row],[Ledger 9]]="","",Table1[[#This Row],[Ledger 9]])</f>
        <v/>
      </c>
      <c r="DO292" t="str">
        <f>IF(Table1[[#This Row],[Ledger 9]]="","",IF(Table1[[#This Row],[Effect 9]]="Dr.",-Table1[[#This Row],[Amount 9]],Table1[[#This Row],[Amount 9]]))</f>
        <v/>
      </c>
      <c r="DR292" t="str">
        <f>IF(Table1[[#This Row],[Ledger 10]]="","","No")</f>
        <v/>
      </c>
      <c r="DS292" t="str">
        <f>IF(Table1[[#This Row],[Ledger 10]]="","",IF(Table1[[#This Row],[Effect 10]]="Dr.","Yes","No"))</f>
        <v/>
      </c>
      <c r="DT292" t="str">
        <f>IF(Table1[[#This Row],[Ledger 10]]="","",Table1[[#This Row],[Ledger 10]])</f>
        <v/>
      </c>
      <c r="DU292" t="str">
        <f>IF(Table1[[#This Row],[Ledger 10]]="","",IF(Table1[[#This Row],[Effect 10]]="Dr.",-Table1[[#This Row],[Amount 10]],Table1[[#This Row],[Amount 10]]))</f>
        <v/>
      </c>
      <c r="DX292" t="str">
        <f>IF(Table1[[#This Row],[Ledger 11]]="","","No")</f>
        <v/>
      </c>
      <c r="DY292" t="str">
        <f>IF(Table1[[#This Row],[Ledger 11]]="","",IF(Table1[[#This Row],[Effect 11]]="Dr.","Yes","No"))</f>
        <v/>
      </c>
      <c r="DZ292" t="str">
        <f>IF(Table1[[#This Row],[Ledger 11]]="","",Table1[[#This Row],[Ledger 11]])</f>
        <v/>
      </c>
      <c r="EA292" t="str">
        <f>IF(Table1[[#This Row],[Ledger 11]]="","",IF(Table1[[#This Row],[Effect 11]]="Dr.",-Table1[[#This Row],[Amount 11]],Table1[[#This Row],[Amount 11]]))</f>
        <v/>
      </c>
      <c r="ED292" t="str">
        <f>IF(Table1[[#This Row],[Ledger 12]]="","","No")</f>
        <v/>
      </c>
      <c r="EE292" t="str">
        <f>IF(Table1[[#This Row],[Ledger 12]]="","",IF(Table1[[#This Row],[Effect 12]]="Dr.","Yes","No"))</f>
        <v/>
      </c>
      <c r="EF292" t="str">
        <f>IF(Table1[[#This Row],[Ledger 12]]="","",Table1[[#This Row],[Ledger 12]])</f>
        <v/>
      </c>
      <c r="EG292" t="str">
        <f>IF(Table1[[#This Row],[Ledger 12]]="","",IF(Table1[[#This Row],[Effect 12]]="Dr.",-Table1[[#This Row],[Amount 12]],Table1[[#This Row],[Amount 12]]))</f>
        <v/>
      </c>
      <c r="EJ292" t="str">
        <f>IF(Table1[[#This Row],[Ledger 13]]="","","No")</f>
        <v/>
      </c>
      <c r="EK292" t="str">
        <f>IF(Table1[[#This Row],[Ledger 13]]="","",IF(Table1[[#This Row],[Effect 13]]="Dr.","Yes","No"))</f>
        <v/>
      </c>
      <c r="EL292" t="str">
        <f>IF(Table1[[#This Row],[Ledger 13]]="","",Table1[[#This Row],[Ledger 13]])</f>
        <v/>
      </c>
      <c r="EM292" t="str">
        <f>IF(Table1[[#This Row],[Ledger 13]]="","",IF(Table1[[#This Row],[Effect 13]]="Dr.",-Table1[[#This Row],[Amount 13]],Table1[[#This Row],[Amount 13]]))</f>
        <v/>
      </c>
      <c r="EP292" t="str">
        <f>IF(Table1[[#This Row],[Ledger 14]]="","","No")</f>
        <v/>
      </c>
      <c r="EQ292" t="str">
        <f>IF(Table1[[#This Row],[Ledger 14]]="","",IF(Table1[[#This Row],[Effect 14]]="Dr.","Yes","No"))</f>
        <v/>
      </c>
      <c r="ER292" t="str">
        <f>IF(Table1[[#This Row],[Ledger 14]]="","",Table1[[#This Row],[Ledger 14]])</f>
        <v/>
      </c>
      <c r="ES292" t="str">
        <f>IF(Table1[[#This Row],[Ledger 14]]="","",IF(Table1[[#This Row],[Effect 14]]="Dr.",-Table1[[#This Row],[Amount 14]],Table1[[#This Row],[Amount 14]]))</f>
        <v/>
      </c>
      <c r="EV292" t="str">
        <f>IF(Table1[[#This Row],[Ledger 15]]="","","No")</f>
        <v/>
      </c>
      <c r="EW292" t="str">
        <f>IF(Table1[[#This Row],[Ledger 15]]="","",IF(Table1[[#This Row],[Effect 15]]="Dr.","Yes","No"))</f>
        <v/>
      </c>
      <c r="EX292" t="str">
        <f>IF(Table1[[#This Row],[Ledger 15]]="","",Table1[[#This Row],[Ledger 15]])</f>
        <v/>
      </c>
      <c r="EY292" t="str">
        <f>IF(Table1[[#This Row],[Ledger 15]]="","",IF(Table1[[#This Row],[Effect 15]]="Dr.",-Table1[[#This Row],[Amount 15]],Table1[[#This Row],[Amount 15]]))</f>
        <v/>
      </c>
      <c r="FD2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2">
        <f>IF(Table1[[#This Row],[Date]]="",0,IF(AND(Table1[[#This Row],[Date]]&gt;=$FE$2,Table1[[#This Row],[Date]]&lt;=$FE$3),0,1))</f>
        <v>0</v>
      </c>
      <c r="FF292">
        <f>IF(Table1[[#This Row],[Date]]="",0,IF(TYPE(VLOOKUP(Table1[[#This Row],[Voucher Type]],Table1[[#All],[Voucher Type Master]],1,FALSE))=16,1,0))</f>
        <v>0</v>
      </c>
      <c r="FG292">
        <f>IF(TYPE(IF(Table1[[#This Row],[Date]]="",0,IF(VLOOKUP(Table1[[#This Row],[Voucher Type]],$FY$5:$FZ$13,2,0)=Table1[[#This Row],[Effect 1]],0,1)))=16,1,0)</f>
        <v>0</v>
      </c>
      <c r="FH2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2">
        <f>IF(LEN(Table1[[#This Row],[Ledger 1]])&gt;0,IF(TYPE(VLOOKUP(Table1[[#This Row],[Ledger 1]],GZ:GZ,1,0))=16,1,0),0)</f>
        <v>0</v>
      </c>
      <c r="FJ292">
        <f>IF(LEN(Table1[[#This Row],[Ledger 2]])&gt;0,IF(TYPE(VLOOKUP(Table1[[#This Row],[Ledger 2]],GZ:GZ,1,0))=16,1,0),0)</f>
        <v>0</v>
      </c>
      <c r="FK292">
        <f>IF(LEN(Table1[[#This Row],[Ledger 3]])&gt;0,IF(TYPE(VLOOKUP(Table1[[#This Row],[Ledger 3]],GZ:GZ,1,0))=16,1,0),0)</f>
        <v>0</v>
      </c>
      <c r="FL292">
        <f>IF(LEN(Table1[[#This Row],[Ledger 4]])&gt;0,IF(TYPE(VLOOKUP(Table1[[#This Row],[Ledger 4]],GZ:GZ,1,0))=16,1,0),0)</f>
        <v>0</v>
      </c>
      <c r="FM292">
        <f>IF(LEN(Table1[[#This Row],[Ledger 5]])&gt;0,IF(TYPE(VLOOKUP(Table1[[#This Row],[Ledger 5]],GZ:GZ,1,0))=16,1,0),0)</f>
        <v>0</v>
      </c>
      <c r="FN292">
        <f>IF(LEN(Table1[[#This Row],[Ledger 6]])&gt;0,IF(TYPE(VLOOKUP(Table1[[#This Row],[Ledger 6]],$GZ:$GZ,1,0))=16,1,0),0)</f>
        <v>0</v>
      </c>
      <c r="FO292">
        <f>IF(LEN(Table1[[#This Row],[Ledger 7]])&gt;0,IF(TYPE(VLOOKUP(Table1[[#This Row],[Ledger 7]],$GZ:$GZ,1,0))=16,1,0),0)</f>
        <v>0</v>
      </c>
      <c r="FP292">
        <f>IF(LEN(Table1[[#This Row],[Ledger 8]])&gt;0,IF(TYPE(VLOOKUP(Table1[[#This Row],[Ledger 8]],$GZ:$GZ,1,0))=16,1,0),0)</f>
        <v>0</v>
      </c>
      <c r="FQ292">
        <f>IF(LEN(Table1[[#This Row],[Ledger 9]])&gt;0,IF(TYPE(VLOOKUP(Table1[[#This Row],[Ledger 9]],$GZ:$GZ,1,0))=16,1,0),0)</f>
        <v>0</v>
      </c>
      <c r="FR292">
        <f>IF(LEN(Table1[[#This Row],[Ledger 10]])&gt;0,IF(TYPE(VLOOKUP(Table1[[#This Row],[Ledger 10]],$GZ:$GZ,1,0))=16,1,0),0)</f>
        <v>0</v>
      </c>
      <c r="FS292">
        <f>IF(LEN(Table1[[#This Row],[Ledger 11]])&gt;0,IF(TYPE(VLOOKUP(Table1[[#This Row],[Ledger 11]],$GZ:$GZ,1,0))=16,1,0),0)</f>
        <v>0</v>
      </c>
      <c r="FT292">
        <f>IF(LEN(Table1[[#This Row],[Ledger 12]])&gt;0,IF(TYPE(VLOOKUP(Table1[[#This Row],[Ledger 12]],$GZ:$GZ,1,0))=16,1,0),0)</f>
        <v>0</v>
      </c>
      <c r="FU292">
        <f>IF(LEN(Table1[[#This Row],[Ledger 13]])&gt;0,IF(TYPE(VLOOKUP(Table1[[#This Row],[Ledger 13]],$GZ:$GZ,1,0))=16,1,0),0)</f>
        <v>0</v>
      </c>
      <c r="FV292">
        <f>IF(LEN(Table1[[#This Row],[Ledger 14]])&gt;0,IF(TYPE(VLOOKUP(Table1[[#This Row],[Ledger 14]],$GZ:$GZ,1,0))=16,1,0),0)</f>
        <v>0</v>
      </c>
      <c r="FW292">
        <f>IF(LEN(Table1[[#This Row],[Ledger 15]])&gt;0,IF(TYPE(VLOOKUP(Table1[[#This Row],[Ledger 15]],$GZ:$GZ,1,0))=16,1,0),0)</f>
        <v>0</v>
      </c>
    </row>
    <row r="293" spans="4:179" ht="33" customHeight="1" x14ac:dyDescent="0.45">
      <c r="D293" s="8">
        <f t="shared" si="13"/>
        <v>288</v>
      </c>
      <c r="E293" s="32"/>
      <c r="F293" s="34"/>
      <c r="G293" s="34"/>
      <c r="H293" s="34"/>
      <c r="I293" s="34"/>
      <c r="J293" s="38"/>
      <c r="K293" s="33"/>
      <c r="L293" s="36"/>
      <c r="M293" s="35"/>
      <c r="N293" s="34"/>
      <c r="O293" s="41"/>
      <c r="P293" s="35"/>
      <c r="Q293" s="34"/>
      <c r="R293" s="37"/>
      <c r="S293" s="35"/>
      <c r="T293" s="34"/>
      <c r="U293" s="37"/>
      <c r="V293" s="35"/>
      <c r="W293" s="34"/>
      <c r="X293" s="37"/>
      <c r="Y293" s="35"/>
      <c r="Z293" s="34"/>
      <c r="AA293" s="37"/>
      <c r="AB293" s="35"/>
      <c r="AC293" s="34"/>
      <c r="AD293" s="37"/>
      <c r="AE293" s="35"/>
      <c r="AF293" s="34"/>
      <c r="AG293" s="37"/>
      <c r="AH293" s="35"/>
      <c r="AI293" s="34"/>
      <c r="AJ293" s="37"/>
      <c r="AK293" s="35"/>
      <c r="AL293" s="34"/>
      <c r="AM293" s="37"/>
      <c r="AN293" s="35"/>
      <c r="AO293" s="34"/>
      <c r="AP293" s="37"/>
      <c r="AQ293" s="35"/>
      <c r="AR293" s="34"/>
      <c r="AS293" s="37"/>
      <c r="AT293" s="35"/>
      <c r="AU293" s="34"/>
      <c r="AV293" s="37"/>
      <c r="AW293" s="35"/>
      <c r="AX293" s="34"/>
      <c r="AY293" s="37"/>
      <c r="AZ293" s="35"/>
      <c r="BA293" s="34"/>
      <c r="BB293" s="37"/>
      <c r="BC2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3" s="7"/>
      <c r="BF293" t="str">
        <f>IF(Table1[[#This Row],[Date]]="","","&amp;lt;VOUCHER REMOTEID="&amp;""""&amp;$A$11&amp;$A$13&amp;ROW()&amp;""""&amp;" VCHTYPE="""&amp;F293&amp;""" ACTION="""&amp;"Create"&amp;"""&amp;gt;")</f>
        <v/>
      </c>
      <c r="BG293" t="str">
        <f>IF(Table1[[#This Row],[Date]]="","",TEXT(Table1[[#This Row],[Date]],"yyyymmdd"))</f>
        <v/>
      </c>
      <c r="BH293" t="str">
        <f>Table1[[#This Row],[Date2]]</f>
        <v/>
      </c>
      <c r="BI293" t="str">
        <f>IF(Table1[[#This Row],[Date]]="","",Table1[[#This Row],[Voucher Type]])</f>
        <v/>
      </c>
      <c r="BJ293" t="str">
        <f>IF(Table1[[#This Row],[Ref No / Invoice No]]="","",Table1[[#This Row],[Ref No / Invoice No]])</f>
        <v/>
      </c>
      <c r="BK293" t="str">
        <f>IF(Table1[[#This Row],[Voucher No]]="","",Table1[[#This Row],[Voucher No]])</f>
        <v/>
      </c>
      <c r="BL293" t="str">
        <f>IF(Table1[[#This Row],[Date]]="","",Table1[[#This Row],[Narration]])</f>
        <v/>
      </c>
      <c r="BM293" t="str">
        <f>IF(Table1[[#This Row],[Date]]="","",$A$11&amp;$A$13&amp;ROW())</f>
        <v/>
      </c>
      <c r="BN293" t="str">
        <f>IF(Table1[[#This Row],[Date]]="","",$A$13)</f>
        <v/>
      </c>
      <c r="BP293" t="str">
        <f>IF(Table1[[#This Row],[Ledger 1]]="","","No")</f>
        <v/>
      </c>
      <c r="BQ293" t="str">
        <f>IF(Table1[[#This Row],[Date]]="","",IF(Table1[[#This Row],[Effect 1]]="Dr.","Yes","No"))</f>
        <v/>
      </c>
      <c r="BR293" t="str">
        <f>IF(Table1[[#This Row],[Date]]="","",Table1[[#This Row],[Ledger 1]])</f>
        <v/>
      </c>
      <c r="BS293" t="str">
        <f>IF(Table1[[#This Row],[Date]]="","",IF(Table1[[#This Row],[Effect 1]]="Dr.",-Table1[[#This Row],[Amount 1]],Table1[[#This Row],[Amount 1]]))</f>
        <v/>
      </c>
      <c r="BV293" t="str">
        <f>IF(Table1[[#This Row],[Ledger 2]]="","","No")</f>
        <v/>
      </c>
      <c r="BW293" t="str">
        <f>IF(Table1[[#This Row],[Date]]="","",IF(Table1[[#This Row],[Effect 2]]="Dr.","Yes","No"))</f>
        <v/>
      </c>
      <c r="BX293" t="str">
        <f>IF(Table1[[#This Row],[Date]]="","",Table1[[#This Row],[Ledger 2]])</f>
        <v/>
      </c>
      <c r="BY293" t="str">
        <f>IF(Table1[[#This Row],[Date]]="","",IF(Table1[[#This Row],[Effect 2]]="Dr.",-Table1[[#This Row],[Amount 2]],Table1[[#This Row],[Amount 2]]))</f>
        <v/>
      </c>
      <c r="CB293" t="str">
        <f>IF(Table1[[#This Row],[Ledger 3]]="","","No")</f>
        <v/>
      </c>
      <c r="CC293" t="str">
        <f>IF(Table1[[#This Row],[Ledger 3]]="","",IF(Table1[[#This Row],[Effect 3]]="Dr.","Yes","No"))</f>
        <v/>
      </c>
      <c r="CD293" t="str">
        <f>IF(Table1[[#This Row],[Ledger 3]]="","",Table1[[#This Row],[Ledger 3]])</f>
        <v/>
      </c>
      <c r="CE293" t="str">
        <f>IF(Table1[[#This Row],[Ledger 3]]="","",IF(Table1[[#This Row],[Effect 3]]="Dr.",-Table1[[#This Row],[Amount 3]],Table1[[#This Row],[Amount 3]]))</f>
        <v/>
      </c>
      <c r="CH293" t="str">
        <f>IF(Table1[[#This Row],[Ledger 4]]="","","No")</f>
        <v/>
      </c>
      <c r="CI293" t="str">
        <f>IF(Table1[[#This Row],[Ledger 4]]="","",IF(Table1[[#This Row],[Effect 4]]="Dr.","Yes","No"))</f>
        <v/>
      </c>
      <c r="CJ293" t="str">
        <f>IF(Table1[[#This Row],[Ledger 4]]="","",Table1[[#This Row],[Ledger 4]])</f>
        <v/>
      </c>
      <c r="CK293" t="str">
        <f>IF(Table1[[#This Row],[Ledger 4]]="","",IF(Table1[[#This Row],[Effect 4]]="Dr.",-Table1[[#This Row],[Amount 4]],Table1[[#This Row],[Amount 4]]))</f>
        <v/>
      </c>
      <c r="CN293" t="str">
        <f>IF(Table1[[#This Row],[Ledger 5]]="","","No")</f>
        <v/>
      </c>
      <c r="CO293" t="str">
        <f>IF(Table1[[#This Row],[Ledger 5]]="","",IF(Table1[[#This Row],[Effect 5]]="Dr.","Yes","No"))</f>
        <v/>
      </c>
      <c r="CP293" t="str">
        <f>IF(Table1[[#This Row],[Ledger 5]]="","",Table1[[#This Row],[Ledger 5]])</f>
        <v/>
      </c>
      <c r="CQ293" t="str">
        <f>IF(Table1[[#This Row],[Ledger 5]]="","",IF(Table1[[#This Row],[Effect 5]]="Dr.",-Table1[[#This Row],[Amount 5]],Table1[[#This Row],[Amount 5]]))</f>
        <v/>
      </c>
      <c r="CT293" t="str">
        <f>IF(Table1[[#This Row],[Ledger 6]]="","","No")</f>
        <v/>
      </c>
      <c r="CU293" t="str">
        <f>IF(Table1[[#This Row],[Ledger 6]]="","",IF(Table1[[#This Row],[Effect 6]]="Dr.","Yes","No"))</f>
        <v/>
      </c>
      <c r="CV293" t="str">
        <f>IF(Table1[[#This Row],[Ledger 6]]="","",Table1[[#This Row],[Ledger 6]])</f>
        <v/>
      </c>
      <c r="CW293" t="str">
        <f>IF(Table1[[#This Row],[Ledger 6]]="","",IF(Table1[[#This Row],[Effect 6]]="Dr.",-Table1[[#This Row],[Amount 6]],Table1[[#This Row],[Amount 6]]))</f>
        <v/>
      </c>
      <c r="CZ293" t="str">
        <f>IF(Table1[[#This Row],[Ledger 7]]="","","No")</f>
        <v/>
      </c>
      <c r="DA293" t="str">
        <f>IF(Table1[[#This Row],[Ledger 7]]="","",IF(Table1[[#This Row],[Effect 7]]="Dr.","Yes","No"))</f>
        <v/>
      </c>
      <c r="DB293" t="str">
        <f>IF(Table1[[#This Row],[Ledger 7]]="","",Table1[[#This Row],[Ledger 7]])</f>
        <v/>
      </c>
      <c r="DC293" t="str">
        <f>IF(Table1[[#This Row],[Ledger 7]]="","",IF(Table1[[#This Row],[Effect 7]]="Dr.",-Table1[[#This Row],[Amount 7]],Table1[[#This Row],[Amount 7]]))</f>
        <v/>
      </c>
      <c r="DF293" t="str">
        <f>IF(Table1[[#This Row],[Ledger 8]]="","","No")</f>
        <v/>
      </c>
      <c r="DG293" t="str">
        <f>IF(Table1[[#This Row],[Ledger 8]]="","",IF(Table1[[#This Row],[Effect 8]]="Dr.","Yes","No"))</f>
        <v/>
      </c>
      <c r="DH293" t="str">
        <f>IF(Table1[[#This Row],[Ledger 8]]="","",Table1[[#This Row],[Ledger 8]])</f>
        <v/>
      </c>
      <c r="DI293" t="str">
        <f>IF(Table1[[#This Row],[Ledger 8]]="","",IF(Table1[[#This Row],[Effect 8]]="Dr.",-Table1[[#This Row],[Amount 8]],Table1[[#This Row],[Amount 8]]))</f>
        <v/>
      </c>
      <c r="DL293" t="str">
        <f>IF(Table1[[#This Row],[Ledger 9]]="","","No")</f>
        <v/>
      </c>
      <c r="DM293" t="str">
        <f>IF(Table1[[#This Row],[Ledger 9]]="","",IF(Table1[[#This Row],[Effect 9]]="Dr.","Yes","No"))</f>
        <v/>
      </c>
      <c r="DN293" t="str">
        <f>IF(Table1[[#This Row],[Ledger 9]]="","",Table1[[#This Row],[Ledger 9]])</f>
        <v/>
      </c>
      <c r="DO293" t="str">
        <f>IF(Table1[[#This Row],[Ledger 9]]="","",IF(Table1[[#This Row],[Effect 9]]="Dr.",-Table1[[#This Row],[Amount 9]],Table1[[#This Row],[Amount 9]]))</f>
        <v/>
      </c>
      <c r="DR293" t="str">
        <f>IF(Table1[[#This Row],[Ledger 10]]="","","No")</f>
        <v/>
      </c>
      <c r="DS293" t="str">
        <f>IF(Table1[[#This Row],[Ledger 10]]="","",IF(Table1[[#This Row],[Effect 10]]="Dr.","Yes","No"))</f>
        <v/>
      </c>
      <c r="DT293" t="str">
        <f>IF(Table1[[#This Row],[Ledger 10]]="","",Table1[[#This Row],[Ledger 10]])</f>
        <v/>
      </c>
      <c r="DU293" t="str">
        <f>IF(Table1[[#This Row],[Ledger 10]]="","",IF(Table1[[#This Row],[Effect 10]]="Dr.",-Table1[[#This Row],[Amount 10]],Table1[[#This Row],[Amount 10]]))</f>
        <v/>
      </c>
      <c r="DX293" t="str">
        <f>IF(Table1[[#This Row],[Ledger 11]]="","","No")</f>
        <v/>
      </c>
      <c r="DY293" t="str">
        <f>IF(Table1[[#This Row],[Ledger 11]]="","",IF(Table1[[#This Row],[Effect 11]]="Dr.","Yes","No"))</f>
        <v/>
      </c>
      <c r="DZ293" t="str">
        <f>IF(Table1[[#This Row],[Ledger 11]]="","",Table1[[#This Row],[Ledger 11]])</f>
        <v/>
      </c>
      <c r="EA293" t="str">
        <f>IF(Table1[[#This Row],[Ledger 11]]="","",IF(Table1[[#This Row],[Effect 11]]="Dr.",-Table1[[#This Row],[Amount 11]],Table1[[#This Row],[Amount 11]]))</f>
        <v/>
      </c>
      <c r="ED293" t="str">
        <f>IF(Table1[[#This Row],[Ledger 12]]="","","No")</f>
        <v/>
      </c>
      <c r="EE293" t="str">
        <f>IF(Table1[[#This Row],[Ledger 12]]="","",IF(Table1[[#This Row],[Effect 12]]="Dr.","Yes","No"))</f>
        <v/>
      </c>
      <c r="EF293" t="str">
        <f>IF(Table1[[#This Row],[Ledger 12]]="","",Table1[[#This Row],[Ledger 12]])</f>
        <v/>
      </c>
      <c r="EG293" t="str">
        <f>IF(Table1[[#This Row],[Ledger 12]]="","",IF(Table1[[#This Row],[Effect 12]]="Dr.",-Table1[[#This Row],[Amount 12]],Table1[[#This Row],[Amount 12]]))</f>
        <v/>
      </c>
      <c r="EJ293" t="str">
        <f>IF(Table1[[#This Row],[Ledger 13]]="","","No")</f>
        <v/>
      </c>
      <c r="EK293" t="str">
        <f>IF(Table1[[#This Row],[Ledger 13]]="","",IF(Table1[[#This Row],[Effect 13]]="Dr.","Yes","No"))</f>
        <v/>
      </c>
      <c r="EL293" t="str">
        <f>IF(Table1[[#This Row],[Ledger 13]]="","",Table1[[#This Row],[Ledger 13]])</f>
        <v/>
      </c>
      <c r="EM293" t="str">
        <f>IF(Table1[[#This Row],[Ledger 13]]="","",IF(Table1[[#This Row],[Effect 13]]="Dr.",-Table1[[#This Row],[Amount 13]],Table1[[#This Row],[Amount 13]]))</f>
        <v/>
      </c>
      <c r="EP293" t="str">
        <f>IF(Table1[[#This Row],[Ledger 14]]="","","No")</f>
        <v/>
      </c>
      <c r="EQ293" t="str">
        <f>IF(Table1[[#This Row],[Ledger 14]]="","",IF(Table1[[#This Row],[Effect 14]]="Dr.","Yes","No"))</f>
        <v/>
      </c>
      <c r="ER293" t="str">
        <f>IF(Table1[[#This Row],[Ledger 14]]="","",Table1[[#This Row],[Ledger 14]])</f>
        <v/>
      </c>
      <c r="ES293" t="str">
        <f>IF(Table1[[#This Row],[Ledger 14]]="","",IF(Table1[[#This Row],[Effect 14]]="Dr.",-Table1[[#This Row],[Amount 14]],Table1[[#This Row],[Amount 14]]))</f>
        <v/>
      </c>
      <c r="EV293" t="str">
        <f>IF(Table1[[#This Row],[Ledger 15]]="","","No")</f>
        <v/>
      </c>
      <c r="EW293" t="str">
        <f>IF(Table1[[#This Row],[Ledger 15]]="","",IF(Table1[[#This Row],[Effect 15]]="Dr.","Yes","No"))</f>
        <v/>
      </c>
      <c r="EX293" t="str">
        <f>IF(Table1[[#This Row],[Ledger 15]]="","",Table1[[#This Row],[Ledger 15]])</f>
        <v/>
      </c>
      <c r="EY293" t="str">
        <f>IF(Table1[[#This Row],[Ledger 15]]="","",IF(Table1[[#This Row],[Effect 15]]="Dr.",-Table1[[#This Row],[Amount 15]],Table1[[#This Row],[Amount 15]]))</f>
        <v/>
      </c>
      <c r="FD2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3">
        <f>IF(Table1[[#This Row],[Date]]="",0,IF(AND(Table1[[#This Row],[Date]]&gt;=$FE$2,Table1[[#This Row],[Date]]&lt;=$FE$3),0,1))</f>
        <v>0</v>
      </c>
      <c r="FF293">
        <f>IF(Table1[[#This Row],[Date]]="",0,IF(TYPE(VLOOKUP(Table1[[#This Row],[Voucher Type]],Table1[[#All],[Voucher Type Master]],1,FALSE))=16,1,0))</f>
        <v>0</v>
      </c>
      <c r="FG293">
        <f>IF(TYPE(IF(Table1[[#This Row],[Date]]="",0,IF(VLOOKUP(Table1[[#This Row],[Voucher Type]],$FY$5:$FZ$13,2,0)=Table1[[#This Row],[Effect 1]],0,1)))=16,1,0)</f>
        <v>0</v>
      </c>
      <c r="FH2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3">
        <f>IF(LEN(Table1[[#This Row],[Ledger 1]])&gt;0,IF(TYPE(VLOOKUP(Table1[[#This Row],[Ledger 1]],GZ:GZ,1,0))=16,1,0),0)</f>
        <v>0</v>
      </c>
      <c r="FJ293">
        <f>IF(LEN(Table1[[#This Row],[Ledger 2]])&gt;0,IF(TYPE(VLOOKUP(Table1[[#This Row],[Ledger 2]],GZ:GZ,1,0))=16,1,0),0)</f>
        <v>0</v>
      </c>
      <c r="FK293">
        <f>IF(LEN(Table1[[#This Row],[Ledger 3]])&gt;0,IF(TYPE(VLOOKUP(Table1[[#This Row],[Ledger 3]],GZ:GZ,1,0))=16,1,0),0)</f>
        <v>0</v>
      </c>
      <c r="FL293">
        <f>IF(LEN(Table1[[#This Row],[Ledger 4]])&gt;0,IF(TYPE(VLOOKUP(Table1[[#This Row],[Ledger 4]],GZ:GZ,1,0))=16,1,0),0)</f>
        <v>0</v>
      </c>
      <c r="FM293">
        <f>IF(LEN(Table1[[#This Row],[Ledger 5]])&gt;0,IF(TYPE(VLOOKUP(Table1[[#This Row],[Ledger 5]],GZ:GZ,1,0))=16,1,0),0)</f>
        <v>0</v>
      </c>
      <c r="FN293">
        <f>IF(LEN(Table1[[#This Row],[Ledger 6]])&gt;0,IF(TYPE(VLOOKUP(Table1[[#This Row],[Ledger 6]],$GZ:$GZ,1,0))=16,1,0),0)</f>
        <v>0</v>
      </c>
      <c r="FO293">
        <f>IF(LEN(Table1[[#This Row],[Ledger 7]])&gt;0,IF(TYPE(VLOOKUP(Table1[[#This Row],[Ledger 7]],$GZ:$GZ,1,0))=16,1,0),0)</f>
        <v>0</v>
      </c>
      <c r="FP293">
        <f>IF(LEN(Table1[[#This Row],[Ledger 8]])&gt;0,IF(TYPE(VLOOKUP(Table1[[#This Row],[Ledger 8]],$GZ:$GZ,1,0))=16,1,0),0)</f>
        <v>0</v>
      </c>
      <c r="FQ293">
        <f>IF(LEN(Table1[[#This Row],[Ledger 9]])&gt;0,IF(TYPE(VLOOKUP(Table1[[#This Row],[Ledger 9]],$GZ:$GZ,1,0))=16,1,0),0)</f>
        <v>0</v>
      </c>
      <c r="FR293">
        <f>IF(LEN(Table1[[#This Row],[Ledger 10]])&gt;0,IF(TYPE(VLOOKUP(Table1[[#This Row],[Ledger 10]],$GZ:$GZ,1,0))=16,1,0),0)</f>
        <v>0</v>
      </c>
      <c r="FS293">
        <f>IF(LEN(Table1[[#This Row],[Ledger 11]])&gt;0,IF(TYPE(VLOOKUP(Table1[[#This Row],[Ledger 11]],$GZ:$GZ,1,0))=16,1,0),0)</f>
        <v>0</v>
      </c>
      <c r="FT293">
        <f>IF(LEN(Table1[[#This Row],[Ledger 12]])&gt;0,IF(TYPE(VLOOKUP(Table1[[#This Row],[Ledger 12]],$GZ:$GZ,1,0))=16,1,0),0)</f>
        <v>0</v>
      </c>
      <c r="FU293">
        <f>IF(LEN(Table1[[#This Row],[Ledger 13]])&gt;0,IF(TYPE(VLOOKUP(Table1[[#This Row],[Ledger 13]],$GZ:$GZ,1,0))=16,1,0),0)</f>
        <v>0</v>
      </c>
      <c r="FV293">
        <f>IF(LEN(Table1[[#This Row],[Ledger 14]])&gt;0,IF(TYPE(VLOOKUP(Table1[[#This Row],[Ledger 14]],$GZ:$GZ,1,0))=16,1,0),0)</f>
        <v>0</v>
      </c>
      <c r="FW293">
        <f>IF(LEN(Table1[[#This Row],[Ledger 15]])&gt;0,IF(TYPE(VLOOKUP(Table1[[#This Row],[Ledger 15]],$GZ:$GZ,1,0))=16,1,0),0)</f>
        <v>0</v>
      </c>
    </row>
    <row r="294" spans="4:179" ht="33" customHeight="1" x14ac:dyDescent="0.45">
      <c r="D294" s="8">
        <f t="shared" si="13"/>
        <v>289</v>
      </c>
      <c r="E294" s="32"/>
      <c r="F294" s="34"/>
      <c r="G294" s="34"/>
      <c r="H294" s="34"/>
      <c r="I294" s="34"/>
      <c r="J294" s="38"/>
      <c r="K294" s="33"/>
      <c r="L294" s="36"/>
      <c r="M294" s="35"/>
      <c r="N294" s="34"/>
      <c r="O294" s="41"/>
      <c r="P294" s="35"/>
      <c r="Q294" s="34"/>
      <c r="R294" s="37"/>
      <c r="S294" s="35"/>
      <c r="T294" s="34"/>
      <c r="U294" s="37"/>
      <c r="V294" s="35"/>
      <c r="W294" s="34"/>
      <c r="X294" s="37"/>
      <c r="Y294" s="35"/>
      <c r="Z294" s="34"/>
      <c r="AA294" s="37"/>
      <c r="AB294" s="35"/>
      <c r="AC294" s="34"/>
      <c r="AD294" s="37"/>
      <c r="AE294" s="35"/>
      <c r="AF294" s="34"/>
      <c r="AG294" s="37"/>
      <c r="AH294" s="35"/>
      <c r="AI294" s="34"/>
      <c r="AJ294" s="37"/>
      <c r="AK294" s="35"/>
      <c r="AL294" s="34"/>
      <c r="AM294" s="37"/>
      <c r="AN294" s="35"/>
      <c r="AO294" s="34"/>
      <c r="AP294" s="37"/>
      <c r="AQ294" s="35"/>
      <c r="AR294" s="34"/>
      <c r="AS294" s="37"/>
      <c r="AT294" s="35"/>
      <c r="AU294" s="34"/>
      <c r="AV294" s="37"/>
      <c r="AW294" s="35"/>
      <c r="AX294" s="34"/>
      <c r="AY294" s="37"/>
      <c r="AZ294" s="35"/>
      <c r="BA294" s="34"/>
      <c r="BB294" s="37"/>
      <c r="BC2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4" s="7"/>
      <c r="BF294" t="str">
        <f>IF(Table1[[#This Row],[Date]]="","","&amp;lt;VOUCHER REMOTEID="&amp;""""&amp;$A$11&amp;$A$13&amp;ROW()&amp;""""&amp;" VCHTYPE="""&amp;F294&amp;""" ACTION="""&amp;"Create"&amp;"""&amp;gt;")</f>
        <v/>
      </c>
      <c r="BG294" t="str">
        <f>IF(Table1[[#This Row],[Date]]="","",TEXT(Table1[[#This Row],[Date]],"yyyymmdd"))</f>
        <v/>
      </c>
      <c r="BH294" t="str">
        <f>Table1[[#This Row],[Date2]]</f>
        <v/>
      </c>
      <c r="BI294" t="str">
        <f>IF(Table1[[#This Row],[Date]]="","",Table1[[#This Row],[Voucher Type]])</f>
        <v/>
      </c>
      <c r="BJ294" t="str">
        <f>IF(Table1[[#This Row],[Ref No / Invoice No]]="","",Table1[[#This Row],[Ref No / Invoice No]])</f>
        <v/>
      </c>
      <c r="BK294" t="str">
        <f>IF(Table1[[#This Row],[Voucher No]]="","",Table1[[#This Row],[Voucher No]])</f>
        <v/>
      </c>
      <c r="BL294" t="str">
        <f>IF(Table1[[#This Row],[Date]]="","",Table1[[#This Row],[Narration]])</f>
        <v/>
      </c>
      <c r="BM294" t="str">
        <f>IF(Table1[[#This Row],[Date]]="","",$A$11&amp;$A$13&amp;ROW())</f>
        <v/>
      </c>
      <c r="BN294" t="str">
        <f>IF(Table1[[#This Row],[Date]]="","",$A$13)</f>
        <v/>
      </c>
      <c r="BP294" t="str">
        <f>IF(Table1[[#This Row],[Ledger 1]]="","","No")</f>
        <v/>
      </c>
      <c r="BQ294" t="str">
        <f>IF(Table1[[#This Row],[Date]]="","",IF(Table1[[#This Row],[Effect 1]]="Dr.","Yes","No"))</f>
        <v/>
      </c>
      <c r="BR294" t="str">
        <f>IF(Table1[[#This Row],[Date]]="","",Table1[[#This Row],[Ledger 1]])</f>
        <v/>
      </c>
      <c r="BS294" t="str">
        <f>IF(Table1[[#This Row],[Date]]="","",IF(Table1[[#This Row],[Effect 1]]="Dr.",-Table1[[#This Row],[Amount 1]],Table1[[#This Row],[Amount 1]]))</f>
        <v/>
      </c>
      <c r="BV294" t="str">
        <f>IF(Table1[[#This Row],[Ledger 2]]="","","No")</f>
        <v/>
      </c>
      <c r="BW294" t="str">
        <f>IF(Table1[[#This Row],[Date]]="","",IF(Table1[[#This Row],[Effect 2]]="Dr.","Yes","No"))</f>
        <v/>
      </c>
      <c r="BX294" t="str">
        <f>IF(Table1[[#This Row],[Date]]="","",Table1[[#This Row],[Ledger 2]])</f>
        <v/>
      </c>
      <c r="BY294" t="str">
        <f>IF(Table1[[#This Row],[Date]]="","",IF(Table1[[#This Row],[Effect 2]]="Dr.",-Table1[[#This Row],[Amount 2]],Table1[[#This Row],[Amount 2]]))</f>
        <v/>
      </c>
      <c r="CB294" t="str">
        <f>IF(Table1[[#This Row],[Ledger 3]]="","","No")</f>
        <v/>
      </c>
      <c r="CC294" t="str">
        <f>IF(Table1[[#This Row],[Ledger 3]]="","",IF(Table1[[#This Row],[Effect 3]]="Dr.","Yes","No"))</f>
        <v/>
      </c>
      <c r="CD294" t="str">
        <f>IF(Table1[[#This Row],[Ledger 3]]="","",Table1[[#This Row],[Ledger 3]])</f>
        <v/>
      </c>
      <c r="CE294" t="str">
        <f>IF(Table1[[#This Row],[Ledger 3]]="","",IF(Table1[[#This Row],[Effect 3]]="Dr.",-Table1[[#This Row],[Amount 3]],Table1[[#This Row],[Amount 3]]))</f>
        <v/>
      </c>
      <c r="CH294" t="str">
        <f>IF(Table1[[#This Row],[Ledger 4]]="","","No")</f>
        <v/>
      </c>
      <c r="CI294" t="str">
        <f>IF(Table1[[#This Row],[Ledger 4]]="","",IF(Table1[[#This Row],[Effect 4]]="Dr.","Yes","No"))</f>
        <v/>
      </c>
      <c r="CJ294" t="str">
        <f>IF(Table1[[#This Row],[Ledger 4]]="","",Table1[[#This Row],[Ledger 4]])</f>
        <v/>
      </c>
      <c r="CK294" t="str">
        <f>IF(Table1[[#This Row],[Ledger 4]]="","",IF(Table1[[#This Row],[Effect 4]]="Dr.",-Table1[[#This Row],[Amount 4]],Table1[[#This Row],[Amount 4]]))</f>
        <v/>
      </c>
      <c r="CN294" t="str">
        <f>IF(Table1[[#This Row],[Ledger 5]]="","","No")</f>
        <v/>
      </c>
      <c r="CO294" t="str">
        <f>IF(Table1[[#This Row],[Ledger 5]]="","",IF(Table1[[#This Row],[Effect 5]]="Dr.","Yes","No"))</f>
        <v/>
      </c>
      <c r="CP294" t="str">
        <f>IF(Table1[[#This Row],[Ledger 5]]="","",Table1[[#This Row],[Ledger 5]])</f>
        <v/>
      </c>
      <c r="CQ294" t="str">
        <f>IF(Table1[[#This Row],[Ledger 5]]="","",IF(Table1[[#This Row],[Effect 5]]="Dr.",-Table1[[#This Row],[Amount 5]],Table1[[#This Row],[Amount 5]]))</f>
        <v/>
      </c>
      <c r="CT294" t="str">
        <f>IF(Table1[[#This Row],[Ledger 6]]="","","No")</f>
        <v/>
      </c>
      <c r="CU294" t="str">
        <f>IF(Table1[[#This Row],[Ledger 6]]="","",IF(Table1[[#This Row],[Effect 6]]="Dr.","Yes","No"))</f>
        <v/>
      </c>
      <c r="CV294" t="str">
        <f>IF(Table1[[#This Row],[Ledger 6]]="","",Table1[[#This Row],[Ledger 6]])</f>
        <v/>
      </c>
      <c r="CW294" t="str">
        <f>IF(Table1[[#This Row],[Ledger 6]]="","",IF(Table1[[#This Row],[Effect 6]]="Dr.",-Table1[[#This Row],[Amount 6]],Table1[[#This Row],[Amount 6]]))</f>
        <v/>
      </c>
      <c r="CZ294" t="str">
        <f>IF(Table1[[#This Row],[Ledger 7]]="","","No")</f>
        <v/>
      </c>
      <c r="DA294" t="str">
        <f>IF(Table1[[#This Row],[Ledger 7]]="","",IF(Table1[[#This Row],[Effect 7]]="Dr.","Yes","No"))</f>
        <v/>
      </c>
      <c r="DB294" t="str">
        <f>IF(Table1[[#This Row],[Ledger 7]]="","",Table1[[#This Row],[Ledger 7]])</f>
        <v/>
      </c>
      <c r="DC294" t="str">
        <f>IF(Table1[[#This Row],[Ledger 7]]="","",IF(Table1[[#This Row],[Effect 7]]="Dr.",-Table1[[#This Row],[Amount 7]],Table1[[#This Row],[Amount 7]]))</f>
        <v/>
      </c>
      <c r="DF294" t="str">
        <f>IF(Table1[[#This Row],[Ledger 8]]="","","No")</f>
        <v/>
      </c>
      <c r="DG294" t="str">
        <f>IF(Table1[[#This Row],[Ledger 8]]="","",IF(Table1[[#This Row],[Effect 8]]="Dr.","Yes","No"))</f>
        <v/>
      </c>
      <c r="DH294" t="str">
        <f>IF(Table1[[#This Row],[Ledger 8]]="","",Table1[[#This Row],[Ledger 8]])</f>
        <v/>
      </c>
      <c r="DI294" t="str">
        <f>IF(Table1[[#This Row],[Ledger 8]]="","",IF(Table1[[#This Row],[Effect 8]]="Dr.",-Table1[[#This Row],[Amount 8]],Table1[[#This Row],[Amount 8]]))</f>
        <v/>
      </c>
      <c r="DL294" t="str">
        <f>IF(Table1[[#This Row],[Ledger 9]]="","","No")</f>
        <v/>
      </c>
      <c r="DM294" t="str">
        <f>IF(Table1[[#This Row],[Ledger 9]]="","",IF(Table1[[#This Row],[Effect 9]]="Dr.","Yes","No"))</f>
        <v/>
      </c>
      <c r="DN294" t="str">
        <f>IF(Table1[[#This Row],[Ledger 9]]="","",Table1[[#This Row],[Ledger 9]])</f>
        <v/>
      </c>
      <c r="DO294" t="str">
        <f>IF(Table1[[#This Row],[Ledger 9]]="","",IF(Table1[[#This Row],[Effect 9]]="Dr.",-Table1[[#This Row],[Amount 9]],Table1[[#This Row],[Amount 9]]))</f>
        <v/>
      </c>
      <c r="DR294" t="str">
        <f>IF(Table1[[#This Row],[Ledger 10]]="","","No")</f>
        <v/>
      </c>
      <c r="DS294" t="str">
        <f>IF(Table1[[#This Row],[Ledger 10]]="","",IF(Table1[[#This Row],[Effect 10]]="Dr.","Yes","No"))</f>
        <v/>
      </c>
      <c r="DT294" t="str">
        <f>IF(Table1[[#This Row],[Ledger 10]]="","",Table1[[#This Row],[Ledger 10]])</f>
        <v/>
      </c>
      <c r="DU294" t="str">
        <f>IF(Table1[[#This Row],[Ledger 10]]="","",IF(Table1[[#This Row],[Effect 10]]="Dr.",-Table1[[#This Row],[Amount 10]],Table1[[#This Row],[Amount 10]]))</f>
        <v/>
      </c>
      <c r="DX294" t="str">
        <f>IF(Table1[[#This Row],[Ledger 11]]="","","No")</f>
        <v/>
      </c>
      <c r="DY294" t="str">
        <f>IF(Table1[[#This Row],[Ledger 11]]="","",IF(Table1[[#This Row],[Effect 11]]="Dr.","Yes","No"))</f>
        <v/>
      </c>
      <c r="DZ294" t="str">
        <f>IF(Table1[[#This Row],[Ledger 11]]="","",Table1[[#This Row],[Ledger 11]])</f>
        <v/>
      </c>
      <c r="EA294" t="str">
        <f>IF(Table1[[#This Row],[Ledger 11]]="","",IF(Table1[[#This Row],[Effect 11]]="Dr.",-Table1[[#This Row],[Amount 11]],Table1[[#This Row],[Amount 11]]))</f>
        <v/>
      </c>
      <c r="ED294" t="str">
        <f>IF(Table1[[#This Row],[Ledger 12]]="","","No")</f>
        <v/>
      </c>
      <c r="EE294" t="str">
        <f>IF(Table1[[#This Row],[Ledger 12]]="","",IF(Table1[[#This Row],[Effect 12]]="Dr.","Yes","No"))</f>
        <v/>
      </c>
      <c r="EF294" t="str">
        <f>IF(Table1[[#This Row],[Ledger 12]]="","",Table1[[#This Row],[Ledger 12]])</f>
        <v/>
      </c>
      <c r="EG294" t="str">
        <f>IF(Table1[[#This Row],[Ledger 12]]="","",IF(Table1[[#This Row],[Effect 12]]="Dr.",-Table1[[#This Row],[Amount 12]],Table1[[#This Row],[Amount 12]]))</f>
        <v/>
      </c>
      <c r="EJ294" t="str">
        <f>IF(Table1[[#This Row],[Ledger 13]]="","","No")</f>
        <v/>
      </c>
      <c r="EK294" t="str">
        <f>IF(Table1[[#This Row],[Ledger 13]]="","",IF(Table1[[#This Row],[Effect 13]]="Dr.","Yes","No"))</f>
        <v/>
      </c>
      <c r="EL294" t="str">
        <f>IF(Table1[[#This Row],[Ledger 13]]="","",Table1[[#This Row],[Ledger 13]])</f>
        <v/>
      </c>
      <c r="EM294" t="str">
        <f>IF(Table1[[#This Row],[Ledger 13]]="","",IF(Table1[[#This Row],[Effect 13]]="Dr.",-Table1[[#This Row],[Amount 13]],Table1[[#This Row],[Amount 13]]))</f>
        <v/>
      </c>
      <c r="EP294" t="str">
        <f>IF(Table1[[#This Row],[Ledger 14]]="","","No")</f>
        <v/>
      </c>
      <c r="EQ294" t="str">
        <f>IF(Table1[[#This Row],[Ledger 14]]="","",IF(Table1[[#This Row],[Effect 14]]="Dr.","Yes","No"))</f>
        <v/>
      </c>
      <c r="ER294" t="str">
        <f>IF(Table1[[#This Row],[Ledger 14]]="","",Table1[[#This Row],[Ledger 14]])</f>
        <v/>
      </c>
      <c r="ES294" t="str">
        <f>IF(Table1[[#This Row],[Ledger 14]]="","",IF(Table1[[#This Row],[Effect 14]]="Dr.",-Table1[[#This Row],[Amount 14]],Table1[[#This Row],[Amount 14]]))</f>
        <v/>
      </c>
      <c r="EV294" t="str">
        <f>IF(Table1[[#This Row],[Ledger 15]]="","","No")</f>
        <v/>
      </c>
      <c r="EW294" t="str">
        <f>IF(Table1[[#This Row],[Ledger 15]]="","",IF(Table1[[#This Row],[Effect 15]]="Dr.","Yes","No"))</f>
        <v/>
      </c>
      <c r="EX294" t="str">
        <f>IF(Table1[[#This Row],[Ledger 15]]="","",Table1[[#This Row],[Ledger 15]])</f>
        <v/>
      </c>
      <c r="EY294" t="str">
        <f>IF(Table1[[#This Row],[Ledger 15]]="","",IF(Table1[[#This Row],[Effect 15]]="Dr.",-Table1[[#This Row],[Amount 15]],Table1[[#This Row],[Amount 15]]))</f>
        <v/>
      </c>
      <c r="FD2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4">
        <f>IF(Table1[[#This Row],[Date]]="",0,IF(AND(Table1[[#This Row],[Date]]&gt;=$FE$2,Table1[[#This Row],[Date]]&lt;=$FE$3),0,1))</f>
        <v>0</v>
      </c>
      <c r="FF294">
        <f>IF(Table1[[#This Row],[Date]]="",0,IF(TYPE(VLOOKUP(Table1[[#This Row],[Voucher Type]],Table1[[#All],[Voucher Type Master]],1,FALSE))=16,1,0))</f>
        <v>0</v>
      </c>
      <c r="FG294">
        <f>IF(TYPE(IF(Table1[[#This Row],[Date]]="",0,IF(VLOOKUP(Table1[[#This Row],[Voucher Type]],$FY$5:$FZ$13,2,0)=Table1[[#This Row],[Effect 1]],0,1)))=16,1,0)</f>
        <v>0</v>
      </c>
      <c r="FH2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4">
        <f>IF(LEN(Table1[[#This Row],[Ledger 1]])&gt;0,IF(TYPE(VLOOKUP(Table1[[#This Row],[Ledger 1]],GZ:GZ,1,0))=16,1,0),0)</f>
        <v>0</v>
      </c>
      <c r="FJ294">
        <f>IF(LEN(Table1[[#This Row],[Ledger 2]])&gt;0,IF(TYPE(VLOOKUP(Table1[[#This Row],[Ledger 2]],GZ:GZ,1,0))=16,1,0),0)</f>
        <v>0</v>
      </c>
      <c r="FK294">
        <f>IF(LEN(Table1[[#This Row],[Ledger 3]])&gt;0,IF(TYPE(VLOOKUP(Table1[[#This Row],[Ledger 3]],GZ:GZ,1,0))=16,1,0),0)</f>
        <v>0</v>
      </c>
      <c r="FL294">
        <f>IF(LEN(Table1[[#This Row],[Ledger 4]])&gt;0,IF(TYPE(VLOOKUP(Table1[[#This Row],[Ledger 4]],GZ:GZ,1,0))=16,1,0),0)</f>
        <v>0</v>
      </c>
      <c r="FM294">
        <f>IF(LEN(Table1[[#This Row],[Ledger 5]])&gt;0,IF(TYPE(VLOOKUP(Table1[[#This Row],[Ledger 5]],GZ:GZ,1,0))=16,1,0),0)</f>
        <v>0</v>
      </c>
      <c r="FN294">
        <f>IF(LEN(Table1[[#This Row],[Ledger 6]])&gt;0,IF(TYPE(VLOOKUP(Table1[[#This Row],[Ledger 6]],$GZ:$GZ,1,0))=16,1,0),0)</f>
        <v>0</v>
      </c>
      <c r="FO294">
        <f>IF(LEN(Table1[[#This Row],[Ledger 7]])&gt;0,IF(TYPE(VLOOKUP(Table1[[#This Row],[Ledger 7]],$GZ:$GZ,1,0))=16,1,0),0)</f>
        <v>0</v>
      </c>
      <c r="FP294">
        <f>IF(LEN(Table1[[#This Row],[Ledger 8]])&gt;0,IF(TYPE(VLOOKUP(Table1[[#This Row],[Ledger 8]],$GZ:$GZ,1,0))=16,1,0),0)</f>
        <v>0</v>
      </c>
      <c r="FQ294">
        <f>IF(LEN(Table1[[#This Row],[Ledger 9]])&gt;0,IF(TYPE(VLOOKUP(Table1[[#This Row],[Ledger 9]],$GZ:$GZ,1,0))=16,1,0),0)</f>
        <v>0</v>
      </c>
      <c r="FR294">
        <f>IF(LEN(Table1[[#This Row],[Ledger 10]])&gt;0,IF(TYPE(VLOOKUP(Table1[[#This Row],[Ledger 10]],$GZ:$GZ,1,0))=16,1,0),0)</f>
        <v>0</v>
      </c>
      <c r="FS294">
        <f>IF(LEN(Table1[[#This Row],[Ledger 11]])&gt;0,IF(TYPE(VLOOKUP(Table1[[#This Row],[Ledger 11]],$GZ:$GZ,1,0))=16,1,0),0)</f>
        <v>0</v>
      </c>
      <c r="FT294">
        <f>IF(LEN(Table1[[#This Row],[Ledger 12]])&gt;0,IF(TYPE(VLOOKUP(Table1[[#This Row],[Ledger 12]],$GZ:$GZ,1,0))=16,1,0),0)</f>
        <v>0</v>
      </c>
      <c r="FU294">
        <f>IF(LEN(Table1[[#This Row],[Ledger 13]])&gt;0,IF(TYPE(VLOOKUP(Table1[[#This Row],[Ledger 13]],$GZ:$GZ,1,0))=16,1,0),0)</f>
        <v>0</v>
      </c>
      <c r="FV294">
        <f>IF(LEN(Table1[[#This Row],[Ledger 14]])&gt;0,IF(TYPE(VLOOKUP(Table1[[#This Row],[Ledger 14]],$GZ:$GZ,1,0))=16,1,0),0)</f>
        <v>0</v>
      </c>
      <c r="FW294">
        <f>IF(LEN(Table1[[#This Row],[Ledger 15]])&gt;0,IF(TYPE(VLOOKUP(Table1[[#This Row],[Ledger 15]],$GZ:$GZ,1,0))=16,1,0),0)</f>
        <v>0</v>
      </c>
    </row>
    <row r="295" spans="4:179" ht="33" customHeight="1" x14ac:dyDescent="0.45">
      <c r="D295" s="8">
        <f t="shared" si="13"/>
        <v>290</v>
      </c>
      <c r="E295" s="32"/>
      <c r="F295" s="34"/>
      <c r="G295" s="34"/>
      <c r="H295" s="34"/>
      <c r="I295" s="34"/>
      <c r="J295" s="38"/>
      <c r="K295" s="33"/>
      <c r="L295" s="36"/>
      <c r="M295" s="35"/>
      <c r="N295" s="34"/>
      <c r="O295" s="41"/>
      <c r="P295" s="35"/>
      <c r="Q295" s="34"/>
      <c r="R295" s="37"/>
      <c r="S295" s="35"/>
      <c r="T295" s="34"/>
      <c r="U295" s="37"/>
      <c r="V295" s="35"/>
      <c r="W295" s="34"/>
      <c r="X295" s="37"/>
      <c r="Y295" s="35"/>
      <c r="Z295" s="34"/>
      <c r="AA295" s="37"/>
      <c r="AB295" s="35"/>
      <c r="AC295" s="34"/>
      <c r="AD295" s="37"/>
      <c r="AE295" s="35"/>
      <c r="AF295" s="34"/>
      <c r="AG295" s="37"/>
      <c r="AH295" s="35"/>
      <c r="AI295" s="34"/>
      <c r="AJ295" s="37"/>
      <c r="AK295" s="35"/>
      <c r="AL295" s="34"/>
      <c r="AM295" s="37"/>
      <c r="AN295" s="35"/>
      <c r="AO295" s="34"/>
      <c r="AP295" s="37"/>
      <c r="AQ295" s="35"/>
      <c r="AR295" s="34"/>
      <c r="AS295" s="37"/>
      <c r="AT295" s="35"/>
      <c r="AU295" s="34"/>
      <c r="AV295" s="37"/>
      <c r="AW295" s="35"/>
      <c r="AX295" s="34"/>
      <c r="AY295" s="37"/>
      <c r="AZ295" s="35"/>
      <c r="BA295" s="34"/>
      <c r="BB295" s="37"/>
      <c r="BC2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5" s="7"/>
      <c r="BF295" t="str">
        <f>IF(Table1[[#This Row],[Date]]="","","&amp;lt;VOUCHER REMOTEID="&amp;""""&amp;$A$11&amp;$A$13&amp;ROW()&amp;""""&amp;" VCHTYPE="""&amp;F295&amp;""" ACTION="""&amp;"Create"&amp;"""&amp;gt;")</f>
        <v/>
      </c>
      <c r="BG295" t="str">
        <f>IF(Table1[[#This Row],[Date]]="","",TEXT(Table1[[#This Row],[Date]],"yyyymmdd"))</f>
        <v/>
      </c>
      <c r="BH295" t="str">
        <f>Table1[[#This Row],[Date2]]</f>
        <v/>
      </c>
      <c r="BI295" t="str">
        <f>IF(Table1[[#This Row],[Date]]="","",Table1[[#This Row],[Voucher Type]])</f>
        <v/>
      </c>
      <c r="BJ295" t="str">
        <f>IF(Table1[[#This Row],[Ref No / Invoice No]]="","",Table1[[#This Row],[Ref No / Invoice No]])</f>
        <v/>
      </c>
      <c r="BK295" t="str">
        <f>IF(Table1[[#This Row],[Voucher No]]="","",Table1[[#This Row],[Voucher No]])</f>
        <v/>
      </c>
      <c r="BL295" t="str">
        <f>IF(Table1[[#This Row],[Date]]="","",Table1[[#This Row],[Narration]])</f>
        <v/>
      </c>
      <c r="BM295" t="str">
        <f>IF(Table1[[#This Row],[Date]]="","",$A$11&amp;$A$13&amp;ROW())</f>
        <v/>
      </c>
      <c r="BN295" t="str">
        <f>IF(Table1[[#This Row],[Date]]="","",$A$13)</f>
        <v/>
      </c>
      <c r="BP295" t="str">
        <f>IF(Table1[[#This Row],[Ledger 1]]="","","No")</f>
        <v/>
      </c>
      <c r="BQ295" t="str">
        <f>IF(Table1[[#This Row],[Date]]="","",IF(Table1[[#This Row],[Effect 1]]="Dr.","Yes","No"))</f>
        <v/>
      </c>
      <c r="BR295" t="str">
        <f>IF(Table1[[#This Row],[Date]]="","",Table1[[#This Row],[Ledger 1]])</f>
        <v/>
      </c>
      <c r="BS295" t="str">
        <f>IF(Table1[[#This Row],[Date]]="","",IF(Table1[[#This Row],[Effect 1]]="Dr.",-Table1[[#This Row],[Amount 1]],Table1[[#This Row],[Amount 1]]))</f>
        <v/>
      </c>
      <c r="BV295" t="str">
        <f>IF(Table1[[#This Row],[Ledger 2]]="","","No")</f>
        <v/>
      </c>
      <c r="BW295" t="str">
        <f>IF(Table1[[#This Row],[Date]]="","",IF(Table1[[#This Row],[Effect 2]]="Dr.","Yes","No"))</f>
        <v/>
      </c>
      <c r="BX295" t="str">
        <f>IF(Table1[[#This Row],[Date]]="","",Table1[[#This Row],[Ledger 2]])</f>
        <v/>
      </c>
      <c r="BY295" t="str">
        <f>IF(Table1[[#This Row],[Date]]="","",IF(Table1[[#This Row],[Effect 2]]="Dr.",-Table1[[#This Row],[Amount 2]],Table1[[#This Row],[Amount 2]]))</f>
        <v/>
      </c>
      <c r="CB295" t="str">
        <f>IF(Table1[[#This Row],[Ledger 3]]="","","No")</f>
        <v/>
      </c>
      <c r="CC295" t="str">
        <f>IF(Table1[[#This Row],[Ledger 3]]="","",IF(Table1[[#This Row],[Effect 3]]="Dr.","Yes","No"))</f>
        <v/>
      </c>
      <c r="CD295" t="str">
        <f>IF(Table1[[#This Row],[Ledger 3]]="","",Table1[[#This Row],[Ledger 3]])</f>
        <v/>
      </c>
      <c r="CE295" t="str">
        <f>IF(Table1[[#This Row],[Ledger 3]]="","",IF(Table1[[#This Row],[Effect 3]]="Dr.",-Table1[[#This Row],[Amount 3]],Table1[[#This Row],[Amount 3]]))</f>
        <v/>
      </c>
      <c r="CH295" t="str">
        <f>IF(Table1[[#This Row],[Ledger 4]]="","","No")</f>
        <v/>
      </c>
      <c r="CI295" t="str">
        <f>IF(Table1[[#This Row],[Ledger 4]]="","",IF(Table1[[#This Row],[Effect 4]]="Dr.","Yes","No"))</f>
        <v/>
      </c>
      <c r="CJ295" t="str">
        <f>IF(Table1[[#This Row],[Ledger 4]]="","",Table1[[#This Row],[Ledger 4]])</f>
        <v/>
      </c>
      <c r="CK295" t="str">
        <f>IF(Table1[[#This Row],[Ledger 4]]="","",IF(Table1[[#This Row],[Effect 4]]="Dr.",-Table1[[#This Row],[Amount 4]],Table1[[#This Row],[Amount 4]]))</f>
        <v/>
      </c>
      <c r="CN295" t="str">
        <f>IF(Table1[[#This Row],[Ledger 5]]="","","No")</f>
        <v/>
      </c>
      <c r="CO295" t="str">
        <f>IF(Table1[[#This Row],[Ledger 5]]="","",IF(Table1[[#This Row],[Effect 5]]="Dr.","Yes","No"))</f>
        <v/>
      </c>
      <c r="CP295" t="str">
        <f>IF(Table1[[#This Row],[Ledger 5]]="","",Table1[[#This Row],[Ledger 5]])</f>
        <v/>
      </c>
      <c r="CQ295" t="str">
        <f>IF(Table1[[#This Row],[Ledger 5]]="","",IF(Table1[[#This Row],[Effect 5]]="Dr.",-Table1[[#This Row],[Amount 5]],Table1[[#This Row],[Amount 5]]))</f>
        <v/>
      </c>
      <c r="CT295" t="str">
        <f>IF(Table1[[#This Row],[Ledger 6]]="","","No")</f>
        <v/>
      </c>
      <c r="CU295" t="str">
        <f>IF(Table1[[#This Row],[Ledger 6]]="","",IF(Table1[[#This Row],[Effect 6]]="Dr.","Yes","No"))</f>
        <v/>
      </c>
      <c r="CV295" t="str">
        <f>IF(Table1[[#This Row],[Ledger 6]]="","",Table1[[#This Row],[Ledger 6]])</f>
        <v/>
      </c>
      <c r="CW295" t="str">
        <f>IF(Table1[[#This Row],[Ledger 6]]="","",IF(Table1[[#This Row],[Effect 6]]="Dr.",-Table1[[#This Row],[Amount 6]],Table1[[#This Row],[Amount 6]]))</f>
        <v/>
      </c>
      <c r="CZ295" t="str">
        <f>IF(Table1[[#This Row],[Ledger 7]]="","","No")</f>
        <v/>
      </c>
      <c r="DA295" t="str">
        <f>IF(Table1[[#This Row],[Ledger 7]]="","",IF(Table1[[#This Row],[Effect 7]]="Dr.","Yes","No"))</f>
        <v/>
      </c>
      <c r="DB295" t="str">
        <f>IF(Table1[[#This Row],[Ledger 7]]="","",Table1[[#This Row],[Ledger 7]])</f>
        <v/>
      </c>
      <c r="DC295" t="str">
        <f>IF(Table1[[#This Row],[Ledger 7]]="","",IF(Table1[[#This Row],[Effect 7]]="Dr.",-Table1[[#This Row],[Amount 7]],Table1[[#This Row],[Amount 7]]))</f>
        <v/>
      </c>
      <c r="DF295" t="str">
        <f>IF(Table1[[#This Row],[Ledger 8]]="","","No")</f>
        <v/>
      </c>
      <c r="DG295" t="str">
        <f>IF(Table1[[#This Row],[Ledger 8]]="","",IF(Table1[[#This Row],[Effect 8]]="Dr.","Yes","No"))</f>
        <v/>
      </c>
      <c r="DH295" t="str">
        <f>IF(Table1[[#This Row],[Ledger 8]]="","",Table1[[#This Row],[Ledger 8]])</f>
        <v/>
      </c>
      <c r="DI295" t="str">
        <f>IF(Table1[[#This Row],[Ledger 8]]="","",IF(Table1[[#This Row],[Effect 8]]="Dr.",-Table1[[#This Row],[Amount 8]],Table1[[#This Row],[Amount 8]]))</f>
        <v/>
      </c>
      <c r="DL295" t="str">
        <f>IF(Table1[[#This Row],[Ledger 9]]="","","No")</f>
        <v/>
      </c>
      <c r="DM295" t="str">
        <f>IF(Table1[[#This Row],[Ledger 9]]="","",IF(Table1[[#This Row],[Effect 9]]="Dr.","Yes","No"))</f>
        <v/>
      </c>
      <c r="DN295" t="str">
        <f>IF(Table1[[#This Row],[Ledger 9]]="","",Table1[[#This Row],[Ledger 9]])</f>
        <v/>
      </c>
      <c r="DO295" t="str">
        <f>IF(Table1[[#This Row],[Ledger 9]]="","",IF(Table1[[#This Row],[Effect 9]]="Dr.",-Table1[[#This Row],[Amount 9]],Table1[[#This Row],[Amount 9]]))</f>
        <v/>
      </c>
      <c r="DR295" t="str">
        <f>IF(Table1[[#This Row],[Ledger 10]]="","","No")</f>
        <v/>
      </c>
      <c r="DS295" t="str">
        <f>IF(Table1[[#This Row],[Ledger 10]]="","",IF(Table1[[#This Row],[Effect 10]]="Dr.","Yes","No"))</f>
        <v/>
      </c>
      <c r="DT295" t="str">
        <f>IF(Table1[[#This Row],[Ledger 10]]="","",Table1[[#This Row],[Ledger 10]])</f>
        <v/>
      </c>
      <c r="DU295" t="str">
        <f>IF(Table1[[#This Row],[Ledger 10]]="","",IF(Table1[[#This Row],[Effect 10]]="Dr.",-Table1[[#This Row],[Amount 10]],Table1[[#This Row],[Amount 10]]))</f>
        <v/>
      </c>
      <c r="DX295" t="str">
        <f>IF(Table1[[#This Row],[Ledger 11]]="","","No")</f>
        <v/>
      </c>
      <c r="DY295" t="str">
        <f>IF(Table1[[#This Row],[Ledger 11]]="","",IF(Table1[[#This Row],[Effect 11]]="Dr.","Yes","No"))</f>
        <v/>
      </c>
      <c r="DZ295" t="str">
        <f>IF(Table1[[#This Row],[Ledger 11]]="","",Table1[[#This Row],[Ledger 11]])</f>
        <v/>
      </c>
      <c r="EA295" t="str">
        <f>IF(Table1[[#This Row],[Ledger 11]]="","",IF(Table1[[#This Row],[Effect 11]]="Dr.",-Table1[[#This Row],[Amount 11]],Table1[[#This Row],[Amount 11]]))</f>
        <v/>
      </c>
      <c r="ED295" t="str">
        <f>IF(Table1[[#This Row],[Ledger 12]]="","","No")</f>
        <v/>
      </c>
      <c r="EE295" t="str">
        <f>IF(Table1[[#This Row],[Ledger 12]]="","",IF(Table1[[#This Row],[Effect 12]]="Dr.","Yes","No"))</f>
        <v/>
      </c>
      <c r="EF295" t="str">
        <f>IF(Table1[[#This Row],[Ledger 12]]="","",Table1[[#This Row],[Ledger 12]])</f>
        <v/>
      </c>
      <c r="EG295" t="str">
        <f>IF(Table1[[#This Row],[Ledger 12]]="","",IF(Table1[[#This Row],[Effect 12]]="Dr.",-Table1[[#This Row],[Amount 12]],Table1[[#This Row],[Amount 12]]))</f>
        <v/>
      </c>
      <c r="EJ295" t="str">
        <f>IF(Table1[[#This Row],[Ledger 13]]="","","No")</f>
        <v/>
      </c>
      <c r="EK295" t="str">
        <f>IF(Table1[[#This Row],[Ledger 13]]="","",IF(Table1[[#This Row],[Effect 13]]="Dr.","Yes","No"))</f>
        <v/>
      </c>
      <c r="EL295" t="str">
        <f>IF(Table1[[#This Row],[Ledger 13]]="","",Table1[[#This Row],[Ledger 13]])</f>
        <v/>
      </c>
      <c r="EM295" t="str">
        <f>IF(Table1[[#This Row],[Ledger 13]]="","",IF(Table1[[#This Row],[Effect 13]]="Dr.",-Table1[[#This Row],[Amount 13]],Table1[[#This Row],[Amount 13]]))</f>
        <v/>
      </c>
      <c r="EP295" t="str">
        <f>IF(Table1[[#This Row],[Ledger 14]]="","","No")</f>
        <v/>
      </c>
      <c r="EQ295" t="str">
        <f>IF(Table1[[#This Row],[Ledger 14]]="","",IF(Table1[[#This Row],[Effect 14]]="Dr.","Yes","No"))</f>
        <v/>
      </c>
      <c r="ER295" t="str">
        <f>IF(Table1[[#This Row],[Ledger 14]]="","",Table1[[#This Row],[Ledger 14]])</f>
        <v/>
      </c>
      <c r="ES295" t="str">
        <f>IF(Table1[[#This Row],[Ledger 14]]="","",IF(Table1[[#This Row],[Effect 14]]="Dr.",-Table1[[#This Row],[Amount 14]],Table1[[#This Row],[Amount 14]]))</f>
        <v/>
      </c>
      <c r="EV295" t="str">
        <f>IF(Table1[[#This Row],[Ledger 15]]="","","No")</f>
        <v/>
      </c>
      <c r="EW295" t="str">
        <f>IF(Table1[[#This Row],[Ledger 15]]="","",IF(Table1[[#This Row],[Effect 15]]="Dr.","Yes","No"))</f>
        <v/>
      </c>
      <c r="EX295" t="str">
        <f>IF(Table1[[#This Row],[Ledger 15]]="","",Table1[[#This Row],[Ledger 15]])</f>
        <v/>
      </c>
      <c r="EY295" t="str">
        <f>IF(Table1[[#This Row],[Ledger 15]]="","",IF(Table1[[#This Row],[Effect 15]]="Dr.",-Table1[[#This Row],[Amount 15]],Table1[[#This Row],[Amount 15]]))</f>
        <v/>
      </c>
      <c r="FD2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5">
        <f>IF(Table1[[#This Row],[Date]]="",0,IF(AND(Table1[[#This Row],[Date]]&gt;=$FE$2,Table1[[#This Row],[Date]]&lt;=$FE$3),0,1))</f>
        <v>0</v>
      </c>
      <c r="FF295">
        <f>IF(Table1[[#This Row],[Date]]="",0,IF(TYPE(VLOOKUP(Table1[[#This Row],[Voucher Type]],Table1[[#All],[Voucher Type Master]],1,FALSE))=16,1,0))</f>
        <v>0</v>
      </c>
      <c r="FG295">
        <f>IF(TYPE(IF(Table1[[#This Row],[Date]]="",0,IF(VLOOKUP(Table1[[#This Row],[Voucher Type]],$FY$5:$FZ$13,2,0)=Table1[[#This Row],[Effect 1]],0,1)))=16,1,0)</f>
        <v>0</v>
      </c>
      <c r="FH2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5">
        <f>IF(LEN(Table1[[#This Row],[Ledger 1]])&gt;0,IF(TYPE(VLOOKUP(Table1[[#This Row],[Ledger 1]],GZ:GZ,1,0))=16,1,0),0)</f>
        <v>0</v>
      </c>
      <c r="FJ295">
        <f>IF(LEN(Table1[[#This Row],[Ledger 2]])&gt;0,IF(TYPE(VLOOKUP(Table1[[#This Row],[Ledger 2]],GZ:GZ,1,0))=16,1,0),0)</f>
        <v>0</v>
      </c>
      <c r="FK295">
        <f>IF(LEN(Table1[[#This Row],[Ledger 3]])&gt;0,IF(TYPE(VLOOKUP(Table1[[#This Row],[Ledger 3]],GZ:GZ,1,0))=16,1,0),0)</f>
        <v>0</v>
      </c>
      <c r="FL295">
        <f>IF(LEN(Table1[[#This Row],[Ledger 4]])&gt;0,IF(TYPE(VLOOKUP(Table1[[#This Row],[Ledger 4]],GZ:GZ,1,0))=16,1,0),0)</f>
        <v>0</v>
      </c>
      <c r="FM295">
        <f>IF(LEN(Table1[[#This Row],[Ledger 5]])&gt;0,IF(TYPE(VLOOKUP(Table1[[#This Row],[Ledger 5]],GZ:GZ,1,0))=16,1,0),0)</f>
        <v>0</v>
      </c>
      <c r="FN295">
        <f>IF(LEN(Table1[[#This Row],[Ledger 6]])&gt;0,IF(TYPE(VLOOKUP(Table1[[#This Row],[Ledger 6]],$GZ:$GZ,1,0))=16,1,0),0)</f>
        <v>0</v>
      </c>
      <c r="FO295">
        <f>IF(LEN(Table1[[#This Row],[Ledger 7]])&gt;0,IF(TYPE(VLOOKUP(Table1[[#This Row],[Ledger 7]],$GZ:$GZ,1,0))=16,1,0),0)</f>
        <v>0</v>
      </c>
      <c r="FP295">
        <f>IF(LEN(Table1[[#This Row],[Ledger 8]])&gt;0,IF(TYPE(VLOOKUP(Table1[[#This Row],[Ledger 8]],$GZ:$GZ,1,0))=16,1,0),0)</f>
        <v>0</v>
      </c>
      <c r="FQ295">
        <f>IF(LEN(Table1[[#This Row],[Ledger 9]])&gt;0,IF(TYPE(VLOOKUP(Table1[[#This Row],[Ledger 9]],$GZ:$GZ,1,0))=16,1,0),0)</f>
        <v>0</v>
      </c>
      <c r="FR295">
        <f>IF(LEN(Table1[[#This Row],[Ledger 10]])&gt;0,IF(TYPE(VLOOKUP(Table1[[#This Row],[Ledger 10]],$GZ:$GZ,1,0))=16,1,0),0)</f>
        <v>0</v>
      </c>
      <c r="FS295">
        <f>IF(LEN(Table1[[#This Row],[Ledger 11]])&gt;0,IF(TYPE(VLOOKUP(Table1[[#This Row],[Ledger 11]],$GZ:$GZ,1,0))=16,1,0),0)</f>
        <v>0</v>
      </c>
      <c r="FT295">
        <f>IF(LEN(Table1[[#This Row],[Ledger 12]])&gt;0,IF(TYPE(VLOOKUP(Table1[[#This Row],[Ledger 12]],$GZ:$GZ,1,0))=16,1,0),0)</f>
        <v>0</v>
      </c>
      <c r="FU295">
        <f>IF(LEN(Table1[[#This Row],[Ledger 13]])&gt;0,IF(TYPE(VLOOKUP(Table1[[#This Row],[Ledger 13]],$GZ:$GZ,1,0))=16,1,0),0)</f>
        <v>0</v>
      </c>
      <c r="FV295">
        <f>IF(LEN(Table1[[#This Row],[Ledger 14]])&gt;0,IF(TYPE(VLOOKUP(Table1[[#This Row],[Ledger 14]],$GZ:$GZ,1,0))=16,1,0),0)</f>
        <v>0</v>
      </c>
      <c r="FW295">
        <f>IF(LEN(Table1[[#This Row],[Ledger 15]])&gt;0,IF(TYPE(VLOOKUP(Table1[[#This Row],[Ledger 15]],$GZ:$GZ,1,0))=16,1,0),0)</f>
        <v>0</v>
      </c>
    </row>
    <row r="296" spans="4:179" ht="33" customHeight="1" x14ac:dyDescent="0.45">
      <c r="D296" s="8">
        <f t="shared" si="13"/>
        <v>291</v>
      </c>
      <c r="E296" s="32"/>
      <c r="F296" s="34"/>
      <c r="G296" s="34"/>
      <c r="H296" s="34"/>
      <c r="I296" s="34"/>
      <c r="J296" s="38"/>
      <c r="K296" s="33"/>
      <c r="L296" s="36"/>
      <c r="M296" s="35"/>
      <c r="N296" s="34"/>
      <c r="O296" s="41"/>
      <c r="P296" s="35"/>
      <c r="Q296" s="34"/>
      <c r="R296" s="37"/>
      <c r="S296" s="35"/>
      <c r="T296" s="34"/>
      <c r="U296" s="37"/>
      <c r="V296" s="35"/>
      <c r="W296" s="34"/>
      <c r="X296" s="37"/>
      <c r="Y296" s="35"/>
      <c r="Z296" s="34"/>
      <c r="AA296" s="37"/>
      <c r="AB296" s="35"/>
      <c r="AC296" s="34"/>
      <c r="AD296" s="37"/>
      <c r="AE296" s="35"/>
      <c r="AF296" s="34"/>
      <c r="AG296" s="37"/>
      <c r="AH296" s="35"/>
      <c r="AI296" s="34"/>
      <c r="AJ296" s="37"/>
      <c r="AK296" s="35"/>
      <c r="AL296" s="34"/>
      <c r="AM296" s="37"/>
      <c r="AN296" s="35"/>
      <c r="AO296" s="34"/>
      <c r="AP296" s="37"/>
      <c r="AQ296" s="35"/>
      <c r="AR296" s="34"/>
      <c r="AS296" s="37"/>
      <c r="AT296" s="35"/>
      <c r="AU296" s="34"/>
      <c r="AV296" s="37"/>
      <c r="AW296" s="35"/>
      <c r="AX296" s="34"/>
      <c r="AY296" s="37"/>
      <c r="AZ296" s="35"/>
      <c r="BA296" s="34"/>
      <c r="BB296" s="37"/>
      <c r="BC2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6" s="7"/>
      <c r="BF296" t="str">
        <f>IF(Table1[[#This Row],[Date]]="","","&amp;lt;VOUCHER REMOTEID="&amp;""""&amp;$A$11&amp;$A$13&amp;ROW()&amp;""""&amp;" VCHTYPE="""&amp;F296&amp;""" ACTION="""&amp;"Create"&amp;"""&amp;gt;")</f>
        <v/>
      </c>
      <c r="BG296" t="str">
        <f>IF(Table1[[#This Row],[Date]]="","",TEXT(Table1[[#This Row],[Date]],"yyyymmdd"))</f>
        <v/>
      </c>
      <c r="BH296" t="str">
        <f>Table1[[#This Row],[Date2]]</f>
        <v/>
      </c>
      <c r="BI296" t="str">
        <f>IF(Table1[[#This Row],[Date]]="","",Table1[[#This Row],[Voucher Type]])</f>
        <v/>
      </c>
      <c r="BJ296" t="str">
        <f>IF(Table1[[#This Row],[Ref No / Invoice No]]="","",Table1[[#This Row],[Ref No / Invoice No]])</f>
        <v/>
      </c>
      <c r="BK296" t="str">
        <f>IF(Table1[[#This Row],[Voucher No]]="","",Table1[[#This Row],[Voucher No]])</f>
        <v/>
      </c>
      <c r="BL296" t="str">
        <f>IF(Table1[[#This Row],[Date]]="","",Table1[[#This Row],[Narration]])</f>
        <v/>
      </c>
      <c r="BM296" t="str">
        <f>IF(Table1[[#This Row],[Date]]="","",$A$11&amp;$A$13&amp;ROW())</f>
        <v/>
      </c>
      <c r="BN296" t="str">
        <f>IF(Table1[[#This Row],[Date]]="","",$A$13)</f>
        <v/>
      </c>
      <c r="BP296" t="str">
        <f>IF(Table1[[#This Row],[Ledger 1]]="","","No")</f>
        <v/>
      </c>
      <c r="BQ296" t="str">
        <f>IF(Table1[[#This Row],[Date]]="","",IF(Table1[[#This Row],[Effect 1]]="Dr.","Yes","No"))</f>
        <v/>
      </c>
      <c r="BR296" t="str">
        <f>IF(Table1[[#This Row],[Date]]="","",Table1[[#This Row],[Ledger 1]])</f>
        <v/>
      </c>
      <c r="BS296" t="str">
        <f>IF(Table1[[#This Row],[Date]]="","",IF(Table1[[#This Row],[Effect 1]]="Dr.",-Table1[[#This Row],[Amount 1]],Table1[[#This Row],[Amount 1]]))</f>
        <v/>
      </c>
      <c r="BV296" t="str">
        <f>IF(Table1[[#This Row],[Ledger 2]]="","","No")</f>
        <v/>
      </c>
      <c r="BW296" t="str">
        <f>IF(Table1[[#This Row],[Date]]="","",IF(Table1[[#This Row],[Effect 2]]="Dr.","Yes","No"))</f>
        <v/>
      </c>
      <c r="BX296" t="str">
        <f>IF(Table1[[#This Row],[Date]]="","",Table1[[#This Row],[Ledger 2]])</f>
        <v/>
      </c>
      <c r="BY296" t="str">
        <f>IF(Table1[[#This Row],[Date]]="","",IF(Table1[[#This Row],[Effect 2]]="Dr.",-Table1[[#This Row],[Amount 2]],Table1[[#This Row],[Amount 2]]))</f>
        <v/>
      </c>
      <c r="CB296" t="str">
        <f>IF(Table1[[#This Row],[Ledger 3]]="","","No")</f>
        <v/>
      </c>
      <c r="CC296" t="str">
        <f>IF(Table1[[#This Row],[Ledger 3]]="","",IF(Table1[[#This Row],[Effect 3]]="Dr.","Yes","No"))</f>
        <v/>
      </c>
      <c r="CD296" t="str">
        <f>IF(Table1[[#This Row],[Ledger 3]]="","",Table1[[#This Row],[Ledger 3]])</f>
        <v/>
      </c>
      <c r="CE296" t="str">
        <f>IF(Table1[[#This Row],[Ledger 3]]="","",IF(Table1[[#This Row],[Effect 3]]="Dr.",-Table1[[#This Row],[Amount 3]],Table1[[#This Row],[Amount 3]]))</f>
        <v/>
      </c>
      <c r="CH296" t="str">
        <f>IF(Table1[[#This Row],[Ledger 4]]="","","No")</f>
        <v/>
      </c>
      <c r="CI296" t="str">
        <f>IF(Table1[[#This Row],[Ledger 4]]="","",IF(Table1[[#This Row],[Effect 4]]="Dr.","Yes","No"))</f>
        <v/>
      </c>
      <c r="CJ296" t="str">
        <f>IF(Table1[[#This Row],[Ledger 4]]="","",Table1[[#This Row],[Ledger 4]])</f>
        <v/>
      </c>
      <c r="CK296" t="str">
        <f>IF(Table1[[#This Row],[Ledger 4]]="","",IF(Table1[[#This Row],[Effect 4]]="Dr.",-Table1[[#This Row],[Amount 4]],Table1[[#This Row],[Amount 4]]))</f>
        <v/>
      </c>
      <c r="CN296" t="str">
        <f>IF(Table1[[#This Row],[Ledger 5]]="","","No")</f>
        <v/>
      </c>
      <c r="CO296" t="str">
        <f>IF(Table1[[#This Row],[Ledger 5]]="","",IF(Table1[[#This Row],[Effect 5]]="Dr.","Yes","No"))</f>
        <v/>
      </c>
      <c r="CP296" t="str">
        <f>IF(Table1[[#This Row],[Ledger 5]]="","",Table1[[#This Row],[Ledger 5]])</f>
        <v/>
      </c>
      <c r="CQ296" t="str">
        <f>IF(Table1[[#This Row],[Ledger 5]]="","",IF(Table1[[#This Row],[Effect 5]]="Dr.",-Table1[[#This Row],[Amount 5]],Table1[[#This Row],[Amount 5]]))</f>
        <v/>
      </c>
      <c r="CT296" t="str">
        <f>IF(Table1[[#This Row],[Ledger 6]]="","","No")</f>
        <v/>
      </c>
      <c r="CU296" t="str">
        <f>IF(Table1[[#This Row],[Ledger 6]]="","",IF(Table1[[#This Row],[Effect 6]]="Dr.","Yes","No"))</f>
        <v/>
      </c>
      <c r="CV296" t="str">
        <f>IF(Table1[[#This Row],[Ledger 6]]="","",Table1[[#This Row],[Ledger 6]])</f>
        <v/>
      </c>
      <c r="CW296" t="str">
        <f>IF(Table1[[#This Row],[Ledger 6]]="","",IF(Table1[[#This Row],[Effect 6]]="Dr.",-Table1[[#This Row],[Amount 6]],Table1[[#This Row],[Amount 6]]))</f>
        <v/>
      </c>
      <c r="CZ296" t="str">
        <f>IF(Table1[[#This Row],[Ledger 7]]="","","No")</f>
        <v/>
      </c>
      <c r="DA296" t="str">
        <f>IF(Table1[[#This Row],[Ledger 7]]="","",IF(Table1[[#This Row],[Effect 7]]="Dr.","Yes","No"))</f>
        <v/>
      </c>
      <c r="DB296" t="str">
        <f>IF(Table1[[#This Row],[Ledger 7]]="","",Table1[[#This Row],[Ledger 7]])</f>
        <v/>
      </c>
      <c r="DC296" t="str">
        <f>IF(Table1[[#This Row],[Ledger 7]]="","",IF(Table1[[#This Row],[Effect 7]]="Dr.",-Table1[[#This Row],[Amount 7]],Table1[[#This Row],[Amount 7]]))</f>
        <v/>
      </c>
      <c r="DF296" t="str">
        <f>IF(Table1[[#This Row],[Ledger 8]]="","","No")</f>
        <v/>
      </c>
      <c r="DG296" t="str">
        <f>IF(Table1[[#This Row],[Ledger 8]]="","",IF(Table1[[#This Row],[Effect 8]]="Dr.","Yes","No"))</f>
        <v/>
      </c>
      <c r="DH296" t="str">
        <f>IF(Table1[[#This Row],[Ledger 8]]="","",Table1[[#This Row],[Ledger 8]])</f>
        <v/>
      </c>
      <c r="DI296" t="str">
        <f>IF(Table1[[#This Row],[Ledger 8]]="","",IF(Table1[[#This Row],[Effect 8]]="Dr.",-Table1[[#This Row],[Amount 8]],Table1[[#This Row],[Amount 8]]))</f>
        <v/>
      </c>
      <c r="DL296" t="str">
        <f>IF(Table1[[#This Row],[Ledger 9]]="","","No")</f>
        <v/>
      </c>
      <c r="DM296" t="str">
        <f>IF(Table1[[#This Row],[Ledger 9]]="","",IF(Table1[[#This Row],[Effect 9]]="Dr.","Yes","No"))</f>
        <v/>
      </c>
      <c r="DN296" t="str">
        <f>IF(Table1[[#This Row],[Ledger 9]]="","",Table1[[#This Row],[Ledger 9]])</f>
        <v/>
      </c>
      <c r="DO296" t="str">
        <f>IF(Table1[[#This Row],[Ledger 9]]="","",IF(Table1[[#This Row],[Effect 9]]="Dr.",-Table1[[#This Row],[Amount 9]],Table1[[#This Row],[Amount 9]]))</f>
        <v/>
      </c>
      <c r="DR296" t="str">
        <f>IF(Table1[[#This Row],[Ledger 10]]="","","No")</f>
        <v/>
      </c>
      <c r="DS296" t="str">
        <f>IF(Table1[[#This Row],[Ledger 10]]="","",IF(Table1[[#This Row],[Effect 10]]="Dr.","Yes","No"))</f>
        <v/>
      </c>
      <c r="DT296" t="str">
        <f>IF(Table1[[#This Row],[Ledger 10]]="","",Table1[[#This Row],[Ledger 10]])</f>
        <v/>
      </c>
      <c r="DU296" t="str">
        <f>IF(Table1[[#This Row],[Ledger 10]]="","",IF(Table1[[#This Row],[Effect 10]]="Dr.",-Table1[[#This Row],[Amount 10]],Table1[[#This Row],[Amount 10]]))</f>
        <v/>
      </c>
      <c r="DX296" t="str">
        <f>IF(Table1[[#This Row],[Ledger 11]]="","","No")</f>
        <v/>
      </c>
      <c r="DY296" t="str">
        <f>IF(Table1[[#This Row],[Ledger 11]]="","",IF(Table1[[#This Row],[Effect 11]]="Dr.","Yes","No"))</f>
        <v/>
      </c>
      <c r="DZ296" t="str">
        <f>IF(Table1[[#This Row],[Ledger 11]]="","",Table1[[#This Row],[Ledger 11]])</f>
        <v/>
      </c>
      <c r="EA296" t="str">
        <f>IF(Table1[[#This Row],[Ledger 11]]="","",IF(Table1[[#This Row],[Effect 11]]="Dr.",-Table1[[#This Row],[Amount 11]],Table1[[#This Row],[Amount 11]]))</f>
        <v/>
      </c>
      <c r="ED296" t="str">
        <f>IF(Table1[[#This Row],[Ledger 12]]="","","No")</f>
        <v/>
      </c>
      <c r="EE296" t="str">
        <f>IF(Table1[[#This Row],[Ledger 12]]="","",IF(Table1[[#This Row],[Effect 12]]="Dr.","Yes","No"))</f>
        <v/>
      </c>
      <c r="EF296" t="str">
        <f>IF(Table1[[#This Row],[Ledger 12]]="","",Table1[[#This Row],[Ledger 12]])</f>
        <v/>
      </c>
      <c r="EG296" t="str">
        <f>IF(Table1[[#This Row],[Ledger 12]]="","",IF(Table1[[#This Row],[Effect 12]]="Dr.",-Table1[[#This Row],[Amount 12]],Table1[[#This Row],[Amount 12]]))</f>
        <v/>
      </c>
      <c r="EJ296" t="str">
        <f>IF(Table1[[#This Row],[Ledger 13]]="","","No")</f>
        <v/>
      </c>
      <c r="EK296" t="str">
        <f>IF(Table1[[#This Row],[Ledger 13]]="","",IF(Table1[[#This Row],[Effect 13]]="Dr.","Yes","No"))</f>
        <v/>
      </c>
      <c r="EL296" t="str">
        <f>IF(Table1[[#This Row],[Ledger 13]]="","",Table1[[#This Row],[Ledger 13]])</f>
        <v/>
      </c>
      <c r="EM296" t="str">
        <f>IF(Table1[[#This Row],[Ledger 13]]="","",IF(Table1[[#This Row],[Effect 13]]="Dr.",-Table1[[#This Row],[Amount 13]],Table1[[#This Row],[Amount 13]]))</f>
        <v/>
      </c>
      <c r="EP296" t="str">
        <f>IF(Table1[[#This Row],[Ledger 14]]="","","No")</f>
        <v/>
      </c>
      <c r="EQ296" t="str">
        <f>IF(Table1[[#This Row],[Ledger 14]]="","",IF(Table1[[#This Row],[Effect 14]]="Dr.","Yes","No"))</f>
        <v/>
      </c>
      <c r="ER296" t="str">
        <f>IF(Table1[[#This Row],[Ledger 14]]="","",Table1[[#This Row],[Ledger 14]])</f>
        <v/>
      </c>
      <c r="ES296" t="str">
        <f>IF(Table1[[#This Row],[Ledger 14]]="","",IF(Table1[[#This Row],[Effect 14]]="Dr.",-Table1[[#This Row],[Amount 14]],Table1[[#This Row],[Amount 14]]))</f>
        <v/>
      </c>
      <c r="EV296" t="str">
        <f>IF(Table1[[#This Row],[Ledger 15]]="","","No")</f>
        <v/>
      </c>
      <c r="EW296" t="str">
        <f>IF(Table1[[#This Row],[Ledger 15]]="","",IF(Table1[[#This Row],[Effect 15]]="Dr.","Yes","No"))</f>
        <v/>
      </c>
      <c r="EX296" t="str">
        <f>IF(Table1[[#This Row],[Ledger 15]]="","",Table1[[#This Row],[Ledger 15]])</f>
        <v/>
      </c>
      <c r="EY296" t="str">
        <f>IF(Table1[[#This Row],[Ledger 15]]="","",IF(Table1[[#This Row],[Effect 15]]="Dr.",-Table1[[#This Row],[Amount 15]],Table1[[#This Row],[Amount 15]]))</f>
        <v/>
      </c>
      <c r="FD2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6">
        <f>IF(Table1[[#This Row],[Date]]="",0,IF(AND(Table1[[#This Row],[Date]]&gt;=$FE$2,Table1[[#This Row],[Date]]&lt;=$FE$3),0,1))</f>
        <v>0</v>
      </c>
      <c r="FF296">
        <f>IF(Table1[[#This Row],[Date]]="",0,IF(TYPE(VLOOKUP(Table1[[#This Row],[Voucher Type]],Table1[[#All],[Voucher Type Master]],1,FALSE))=16,1,0))</f>
        <v>0</v>
      </c>
      <c r="FG296">
        <f>IF(TYPE(IF(Table1[[#This Row],[Date]]="",0,IF(VLOOKUP(Table1[[#This Row],[Voucher Type]],$FY$5:$FZ$13,2,0)=Table1[[#This Row],[Effect 1]],0,1)))=16,1,0)</f>
        <v>0</v>
      </c>
      <c r="FH2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6">
        <f>IF(LEN(Table1[[#This Row],[Ledger 1]])&gt;0,IF(TYPE(VLOOKUP(Table1[[#This Row],[Ledger 1]],GZ:GZ,1,0))=16,1,0),0)</f>
        <v>0</v>
      </c>
      <c r="FJ296">
        <f>IF(LEN(Table1[[#This Row],[Ledger 2]])&gt;0,IF(TYPE(VLOOKUP(Table1[[#This Row],[Ledger 2]],GZ:GZ,1,0))=16,1,0),0)</f>
        <v>0</v>
      </c>
      <c r="FK296">
        <f>IF(LEN(Table1[[#This Row],[Ledger 3]])&gt;0,IF(TYPE(VLOOKUP(Table1[[#This Row],[Ledger 3]],GZ:GZ,1,0))=16,1,0),0)</f>
        <v>0</v>
      </c>
      <c r="FL296">
        <f>IF(LEN(Table1[[#This Row],[Ledger 4]])&gt;0,IF(TYPE(VLOOKUP(Table1[[#This Row],[Ledger 4]],GZ:GZ,1,0))=16,1,0),0)</f>
        <v>0</v>
      </c>
      <c r="FM296">
        <f>IF(LEN(Table1[[#This Row],[Ledger 5]])&gt;0,IF(TYPE(VLOOKUP(Table1[[#This Row],[Ledger 5]],GZ:GZ,1,0))=16,1,0),0)</f>
        <v>0</v>
      </c>
      <c r="FN296">
        <f>IF(LEN(Table1[[#This Row],[Ledger 6]])&gt;0,IF(TYPE(VLOOKUP(Table1[[#This Row],[Ledger 6]],$GZ:$GZ,1,0))=16,1,0),0)</f>
        <v>0</v>
      </c>
      <c r="FO296">
        <f>IF(LEN(Table1[[#This Row],[Ledger 7]])&gt;0,IF(TYPE(VLOOKUP(Table1[[#This Row],[Ledger 7]],$GZ:$GZ,1,0))=16,1,0),0)</f>
        <v>0</v>
      </c>
      <c r="FP296">
        <f>IF(LEN(Table1[[#This Row],[Ledger 8]])&gt;0,IF(TYPE(VLOOKUP(Table1[[#This Row],[Ledger 8]],$GZ:$GZ,1,0))=16,1,0),0)</f>
        <v>0</v>
      </c>
      <c r="FQ296">
        <f>IF(LEN(Table1[[#This Row],[Ledger 9]])&gt;0,IF(TYPE(VLOOKUP(Table1[[#This Row],[Ledger 9]],$GZ:$GZ,1,0))=16,1,0),0)</f>
        <v>0</v>
      </c>
      <c r="FR296">
        <f>IF(LEN(Table1[[#This Row],[Ledger 10]])&gt;0,IF(TYPE(VLOOKUP(Table1[[#This Row],[Ledger 10]],$GZ:$GZ,1,0))=16,1,0),0)</f>
        <v>0</v>
      </c>
      <c r="FS296">
        <f>IF(LEN(Table1[[#This Row],[Ledger 11]])&gt;0,IF(TYPE(VLOOKUP(Table1[[#This Row],[Ledger 11]],$GZ:$GZ,1,0))=16,1,0),0)</f>
        <v>0</v>
      </c>
      <c r="FT296">
        <f>IF(LEN(Table1[[#This Row],[Ledger 12]])&gt;0,IF(TYPE(VLOOKUP(Table1[[#This Row],[Ledger 12]],$GZ:$GZ,1,0))=16,1,0),0)</f>
        <v>0</v>
      </c>
      <c r="FU296">
        <f>IF(LEN(Table1[[#This Row],[Ledger 13]])&gt;0,IF(TYPE(VLOOKUP(Table1[[#This Row],[Ledger 13]],$GZ:$GZ,1,0))=16,1,0),0)</f>
        <v>0</v>
      </c>
      <c r="FV296">
        <f>IF(LEN(Table1[[#This Row],[Ledger 14]])&gt;0,IF(TYPE(VLOOKUP(Table1[[#This Row],[Ledger 14]],$GZ:$GZ,1,0))=16,1,0),0)</f>
        <v>0</v>
      </c>
      <c r="FW296">
        <f>IF(LEN(Table1[[#This Row],[Ledger 15]])&gt;0,IF(TYPE(VLOOKUP(Table1[[#This Row],[Ledger 15]],$GZ:$GZ,1,0))=16,1,0),0)</f>
        <v>0</v>
      </c>
    </row>
    <row r="297" spans="4:179" ht="33" customHeight="1" x14ac:dyDescent="0.45">
      <c r="D297" s="8">
        <f t="shared" si="13"/>
        <v>292</v>
      </c>
      <c r="E297" s="32"/>
      <c r="F297" s="34"/>
      <c r="G297" s="34"/>
      <c r="H297" s="34"/>
      <c r="I297" s="34"/>
      <c r="J297" s="38"/>
      <c r="K297" s="33"/>
      <c r="L297" s="36"/>
      <c r="M297" s="35"/>
      <c r="N297" s="34"/>
      <c r="O297" s="41"/>
      <c r="P297" s="35"/>
      <c r="Q297" s="34"/>
      <c r="R297" s="37"/>
      <c r="S297" s="35"/>
      <c r="T297" s="34"/>
      <c r="U297" s="37"/>
      <c r="V297" s="35"/>
      <c r="W297" s="34"/>
      <c r="X297" s="37"/>
      <c r="Y297" s="35"/>
      <c r="Z297" s="34"/>
      <c r="AA297" s="37"/>
      <c r="AB297" s="35"/>
      <c r="AC297" s="34"/>
      <c r="AD297" s="37"/>
      <c r="AE297" s="35"/>
      <c r="AF297" s="34"/>
      <c r="AG297" s="37"/>
      <c r="AH297" s="35"/>
      <c r="AI297" s="34"/>
      <c r="AJ297" s="37"/>
      <c r="AK297" s="35"/>
      <c r="AL297" s="34"/>
      <c r="AM297" s="37"/>
      <c r="AN297" s="35"/>
      <c r="AO297" s="34"/>
      <c r="AP297" s="37"/>
      <c r="AQ297" s="35"/>
      <c r="AR297" s="34"/>
      <c r="AS297" s="37"/>
      <c r="AT297" s="35"/>
      <c r="AU297" s="34"/>
      <c r="AV297" s="37"/>
      <c r="AW297" s="35"/>
      <c r="AX297" s="34"/>
      <c r="AY297" s="37"/>
      <c r="AZ297" s="35"/>
      <c r="BA297" s="34"/>
      <c r="BB297" s="37"/>
      <c r="BC2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7" s="7"/>
      <c r="BF297" t="str">
        <f>IF(Table1[[#This Row],[Date]]="","","&amp;lt;VOUCHER REMOTEID="&amp;""""&amp;$A$11&amp;$A$13&amp;ROW()&amp;""""&amp;" VCHTYPE="""&amp;F297&amp;""" ACTION="""&amp;"Create"&amp;"""&amp;gt;")</f>
        <v/>
      </c>
      <c r="BG297" t="str">
        <f>IF(Table1[[#This Row],[Date]]="","",TEXT(Table1[[#This Row],[Date]],"yyyymmdd"))</f>
        <v/>
      </c>
      <c r="BH297" t="str">
        <f>Table1[[#This Row],[Date2]]</f>
        <v/>
      </c>
      <c r="BI297" t="str">
        <f>IF(Table1[[#This Row],[Date]]="","",Table1[[#This Row],[Voucher Type]])</f>
        <v/>
      </c>
      <c r="BJ297" t="str">
        <f>IF(Table1[[#This Row],[Ref No / Invoice No]]="","",Table1[[#This Row],[Ref No / Invoice No]])</f>
        <v/>
      </c>
      <c r="BK297" t="str">
        <f>IF(Table1[[#This Row],[Voucher No]]="","",Table1[[#This Row],[Voucher No]])</f>
        <v/>
      </c>
      <c r="BL297" t="str">
        <f>IF(Table1[[#This Row],[Date]]="","",Table1[[#This Row],[Narration]])</f>
        <v/>
      </c>
      <c r="BM297" t="str">
        <f>IF(Table1[[#This Row],[Date]]="","",$A$11&amp;$A$13&amp;ROW())</f>
        <v/>
      </c>
      <c r="BN297" t="str">
        <f>IF(Table1[[#This Row],[Date]]="","",$A$13)</f>
        <v/>
      </c>
      <c r="BP297" t="str">
        <f>IF(Table1[[#This Row],[Ledger 1]]="","","No")</f>
        <v/>
      </c>
      <c r="BQ297" t="str">
        <f>IF(Table1[[#This Row],[Date]]="","",IF(Table1[[#This Row],[Effect 1]]="Dr.","Yes","No"))</f>
        <v/>
      </c>
      <c r="BR297" t="str">
        <f>IF(Table1[[#This Row],[Date]]="","",Table1[[#This Row],[Ledger 1]])</f>
        <v/>
      </c>
      <c r="BS297" t="str">
        <f>IF(Table1[[#This Row],[Date]]="","",IF(Table1[[#This Row],[Effect 1]]="Dr.",-Table1[[#This Row],[Amount 1]],Table1[[#This Row],[Amount 1]]))</f>
        <v/>
      </c>
      <c r="BV297" t="str">
        <f>IF(Table1[[#This Row],[Ledger 2]]="","","No")</f>
        <v/>
      </c>
      <c r="BW297" t="str">
        <f>IF(Table1[[#This Row],[Date]]="","",IF(Table1[[#This Row],[Effect 2]]="Dr.","Yes","No"))</f>
        <v/>
      </c>
      <c r="BX297" t="str">
        <f>IF(Table1[[#This Row],[Date]]="","",Table1[[#This Row],[Ledger 2]])</f>
        <v/>
      </c>
      <c r="BY297" t="str">
        <f>IF(Table1[[#This Row],[Date]]="","",IF(Table1[[#This Row],[Effect 2]]="Dr.",-Table1[[#This Row],[Amount 2]],Table1[[#This Row],[Amount 2]]))</f>
        <v/>
      </c>
      <c r="CB297" t="str">
        <f>IF(Table1[[#This Row],[Ledger 3]]="","","No")</f>
        <v/>
      </c>
      <c r="CC297" t="str">
        <f>IF(Table1[[#This Row],[Ledger 3]]="","",IF(Table1[[#This Row],[Effect 3]]="Dr.","Yes","No"))</f>
        <v/>
      </c>
      <c r="CD297" t="str">
        <f>IF(Table1[[#This Row],[Ledger 3]]="","",Table1[[#This Row],[Ledger 3]])</f>
        <v/>
      </c>
      <c r="CE297" t="str">
        <f>IF(Table1[[#This Row],[Ledger 3]]="","",IF(Table1[[#This Row],[Effect 3]]="Dr.",-Table1[[#This Row],[Amount 3]],Table1[[#This Row],[Amount 3]]))</f>
        <v/>
      </c>
      <c r="CH297" t="str">
        <f>IF(Table1[[#This Row],[Ledger 4]]="","","No")</f>
        <v/>
      </c>
      <c r="CI297" t="str">
        <f>IF(Table1[[#This Row],[Ledger 4]]="","",IF(Table1[[#This Row],[Effect 4]]="Dr.","Yes","No"))</f>
        <v/>
      </c>
      <c r="CJ297" t="str">
        <f>IF(Table1[[#This Row],[Ledger 4]]="","",Table1[[#This Row],[Ledger 4]])</f>
        <v/>
      </c>
      <c r="CK297" t="str">
        <f>IF(Table1[[#This Row],[Ledger 4]]="","",IF(Table1[[#This Row],[Effect 4]]="Dr.",-Table1[[#This Row],[Amount 4]],Table1[[#This Row],[Amount 4]]))</f>
        <v/>
      </c>
      <c r="CN297" t="str">
        <f>IF(Table1[[#This Row],[Ledger 5]]="","","No")</f>
        <v/>
      </c>
      <c r="CO297" t="str">
        <f>IF(Table1[[#This Row],[Ledger 5]]="","",IF(Table1[[#This Row],[Effect 5]]="Dr.","Yes","No"))</f>
        <v/>
      </c>
      <c r="CP297" t="str">
        <f>IF(Table1[[#This Row],[Ledger 5]]="","",Table1[[#This Row],[Ledger 5]])</f>
        <v/>
      </c>
      <c r="CQ297" t="str">
        <f>IF(Table1[[#This Row],[Ledger 5]]="","",IF(Table1[[#This Row],[Effect 5]]="Dr.",-Table1[[#This Row],[Amount 5]],Table1[[#This Row],[Amount 5]]))</f>
        <v/>
      </c>
      <c r="CT297" t="str">
        <f>IF(Table1[[#This Row],[Ledger 6]]="","","No")</f>
        <v/>
      </c>
      <c r="CU297" t="str">
        <f>IF(Table1[[#This Row],[Ledger 6]]="","",IF(Table1[[#This Row],[Effect 6]]="Dr.","Yes","No"))</f>
        <v/>
      </c>
      <c r="CV297" t="str">
        <f>IF(Table1[[#This Row],[Ledger 6]]="","",Table1[[#This Row],[Ledger 6]])</f>
        <v/>
      </c>
      <c r="CW297" t="str">
        <f>IF(Table1[[#This Row],[Ledger 6]]="","",IF(Table1[[#This Row],[Effect 6]]="Dr.",-Table1[[#This Row],[Amount 6]],Table1[[#This Row],[Amount 6]]))</f>
        <v/>
      </c>
      <c r="CZ297" t="str">
        <f>IF(Table1[[#This Row],[Ledger 7]]="","","No")</f>
        <v/>
      </c>
      <c r="DA297" t="str">
        <f>IF(Table1[[#This Row],[Ledger 7]]="","",IF(Table1[[#This Row],[Effect 7]]="Dr.","Yes","No"))</f>
        <v/>
      </c>
      <c r="DB297" t="str">
        <f>IF(Table1[[#This Row],[Ledger 7]]="","",Table1[[#This Row],[Ledger 7]])</f>
        <v/>
      </c>
      <c r="DC297" t="str">
        <f>IF(Table1[[#This Row],[Ledger 7]]="","",IF(Table1[[#This Row],[Effect 7]]="Dr.",-Table1[[#This Row],[Amount 7]],Table1[[#This Row],[Amount 7]]))</f>
        <v/>
      </c>
      <c r="DF297" t="str">
        <f>IF(Table1[[#This Row],[Ledger 8]]="","","No")</f>
        <v/>
      </c>
      <c r="DG297" t="str">
        <f>IF(Table1[[#This Row],[Ledger 8]]="","",IF(Table1[[#This Row],[Effect 8]]="Dr.","Yes","No"))</f>
        <v/>
      </c>
      <c r="DH297" t="str">
        <f>IF(Table1[[#This Row],[Ledger 8]]="","",Table1[[#This Row],[Ledger 8]])</f>
        <v/>
      </c>
      <c r="DI297" t="str">
        <f>IF(Table1[[#This Row],[Ledger 8]]="","",IF(Table1[[#This Row],[Effect 8]]="Dr.",-Table1[[#This Row],[Amount 8]],Table1[[#This Row],[Amount 8]]))</f>
        <v/>
      </c>
      <c r="DL297" t="str">
        <f>IF(Table1[[#This Row],[Ledger 9]]="","","No")</f>
        <v/>
      </c>
      <c r="DM297" t="str">
        <f>IF(Table1[[#This Row],[Ledger 9]]="","",IF(Table1[[#This Row],[Effect 9]]="Dr.","Yes","No"))</f>
        <v/>
      </c>
      <c r="DN297" t="str">
        <f>IF(Table1[[#This Row],[Ledger 9]]="","",Table1[[#This Row],[Ledger 9]])</f>
        <v/>
      </c>
      <c r="DO297" t="str">
        <f>IF(Table1[[#This Row],[Ledger 9]]="","",IF(Table1[[#This Row],[Effect 9]]="Dr.",-Table1[[#This Row],[Amount 9]],Table1[[#This Row],[Amount 9]]))</f>
        <v/>
      </c>
      <c r="DR297" t="str">
        <f>IF(Table1[[#This Row],[Ledger 10]]="","","No")</f>
        <v/>
      </c>
      <c r="DS297" t="str">
        <f>IF(Table1[[#This Row],[Ledger 10]]="","",IF(Table1[[#This Row],[Effect 10]]="Dr.","Yes","No"))</f>
        <v/>
      </c>
      <c r="DT297" t="str">
        <f>IF(Table1[[#This Row],[Ledger 10]]="","",Table1[[#This Row],[Ledger 10]])</f>
        <v/>
      </c>
      <c r="DU297" t="str">
        <f>IF(Table1[[#This Row],[Ledger 10]]="","",IF(Table1[[#This Row],[Effect 10]]="Dr.",-Table1[[#This Row],[Amount 10]],Table1[[#This Row],[Amount 10]]))</f>
        <v/>
      </c>
      <c r="DX297" t="str">
        <f>IF(Table1[[#This Row],[Ledger 11]]="","","No")</f>
        <v/>
      </c>
      <c r="DY297" t="str">
        <f>IF(Table1[[#This Row],[Ledger 11]]="","",IF(Table1[[#This Row],[Effect 11]]="Dr.","Yes","No"))</f>
        <v/>
      </c>
      <c r="DZ297" t="str">
        <f>IF(Table1[[#This Row],[Ledger 11]]="","",Table1[[#This Row],[Ledger 11]])</f>
        <v/>
      </c>
      <c r="EA297" t="str">
        <f>IF(Table1[[#This Row],[Ledger 11]]="","",IF(Table1[[#This Row],[Effect 11]]="Dr.",-Table1[[#This Row],[Amount 11]],Table1[[#This Row],[Amount 11]]))</f>
        <v/>
      </c>
      <c r="ED297" t="str">
        <f>IF(Table1[[#This Row],[Ledger 12]]="","","No")</f>
        <v/>
      </c>
      <c r="EE297" t="str">
        <f>IF(Table1[[#This Row],[Ledger 12]]="","",IF(Table1[[#This Row],[Effect 12]]="Dr.","Yes","No"))</f>
        <v/>
      </c>
      <c r="EF297" t="str">
        <f>IF(Table1[[#This Row],[Ledger 12]]="","",Table1[[#This Row],[Ledger 12]])</f>
        <v/>
      </c>
      <c r="EG297" t="str">
        <f>IF(Table1[[#This Row],[Ledger 12]]="","",IF(Table1[[#This Row],[Effect 12]]="Dr.",-Table1[[#This Row],[Amount 12]],Table1[[#This Row],[Amount 12]]))</f>
        <v/>
      </c>
      <c r="EJ297" t="str">
        <f>IF(Table1[[#This Row],[Ledger 13]]="","","No")</f>
        <v/>
      </c>
      <c r="EK297" t="str">
        <f>IF(Table1[[#This Row],[Ledger 13]]="","",IF(Table1[[#This Row],[Effect 13]]="Dr.","Yes","No"))</f>
        <v/>
      </c>
      <c r="EL297" t="str">
        <f>IF(Table1[[#This Row],[Ledger 13]]="","",Table1[[#This Row],[Ledger 13]])</f>
        <v/>
      </c>
      <c r="EM297" t="str">
        <f>IF(Table1[[#This Row],[Ledger 13]]="","",IF(Table1[[#This Row],[Effect 13]]="Dr.",-Table1[[#This Row],[Amount 13]],Table1[[#This Row],[Amount 13]]))</f>
        <v/>
      </c>
      <c r="EP297" t="str">
        <f>IF(Table1[[#This Row],[Ledger 14]]="","","No")</f>
        <v/>
      </c>
      <c r="EQ297" t="str">
        <f>IF(Table1[[#This Row],[Ledger 14]]="","",IF(Table1[[#This Row],[Effect 14]]="Dr.","Yes","No"))</f>
        <v/>
      </c>
      <c r="ER297" t="str">
        <f>IF(Table1[[#This Row],[Ledger 14]]="","",Table1[[#This Row],[Ledger 14]])</f>
        <v/>
      </c>
      <c r="ES297" t="str">
        <f>IF(Table1[[#This Row],[Ledger 14]]="","",IF(Table1[[#This Row],[Effect 14]]="Dr.",-Table1[[#This Row],[Amount 14]],Table1[[#This Row],[Amount 14]]))</f>
        <v/>
      </c>
      <c r="EV297" t="str">
        <f>IF(Table1[[#This Row],[Ledger 15]]="","","No")</f>
        <v/>
      </c>
      <c r="EW297" t="str">
        <f>IF(Table1[[#This Row],[Ledger 15]]="","",IF(Table1[[#This Row],[Effect 15]]="Dr.","Yes","No"))</f>
        <v/>
      </c>
      <c r="EX297" t="str">
        <f>IF(Table1[[#This Row],[Ledger 15]]="","",Table1[[#This Row],[Ledger 15]])</f>
        <v/>
      </c>
      <c r="EY297" t="str">
        <f>IF(Table1[[#This Row],[Ledger 15]]="","",IF(Table1[[#This Row],[Effect 15]]="Dr.",-Table1[[#This Row],[Amount 15]],Table1[[#This Row],[Amount 15]]))</f>
        <v/>
      </c>
      <c r="FD2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7">
        <f>IF(Table1[[#This Row],[Date]]="",0,IF(AND(Table1[[#This Row],[Date]]&gt;=$FE$2,Table1[[#This Row],[Date]]&lt;=$FE$3),0,1))</f>
        <v>0</v>
      </c>
      <c r="FF297">
        <f>IF(Table1[[#This Row],[Date]]="",0,IF(TYPE(VLOOKUP(Table1[[#This Row],[Voucher Type]],Table1[[#All],[Voucher Type Master]],1,FALSE))=16,1,0))</f>
        <v>0</v>
      </c>
      <c r="FG297">
        <f>IF(TYPE(IF(Table1[[#This Row],[Date]]="",0,IF(VLOOKUP(Table1[[#This Row],[Voucher Type]],$FY$5:$FZ$13,2,0)=Table1[[#This Row],[Effect 1]],0,1)))=16,1,0)</f>
        <v>0</v>
      </c>
      <c r="FH2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7">
        <f>IF(LEN(Table1[[#This Row],[Ledger 1]])&gt;0,IF(TYPE(VLOOKUP(Table1[[#This Row],[Ledger 1]],GZ:GZ,1,0))=16,1,0),0)</f>
        <v>0</v>
      </c>
      <c r="FJ297">
        <f>IF(LEN(Table1[[#This Row],[Ledger 2]])&gt;0,IF(TYPE(VLOOKUP(Table1[[#This Row],[Ledger 2]],GZ:GZ,1,0))=16,1,0),0)</f>
        <v>0</v>
      </c>
      <c r="FK297">
        <f>IF(LEN(Table1[[#This Row],[Ledger 3]])&gt;0,IF(TYPE(VLOOKUP(Table1[[#This Row],[Ledger 3]],GZ:GZ,1,0))=16,1,0),0)</f>
        <v>0</v>
      </c>
      <c r="FL297">
        <f>IF(LEN(Table1[[#This Row],[Ledger 4]])&gt;0,IF(TYPE(VLOOKUP(Table1[[#This Row],[Ledger 4]],GZ:GZ,1,0))=16,1,0),0)</f>
        <v>0</v>
      </c>
      <c r="FM297">
        <f>IF(LEN(Table1[[#This Row],[Ledger 5]])&gt;0,IF(TYPE(VLOOKUP(Table1[[#This Row],[Ledger 5]],GZ:GZ,1,0))=16,1,0),0)</f>
        <v>0</v>
      </c>
      <c r="FN297">
        <f>IF(LEN(Table1[[#This Row],[Ledger 6]])&gt;0,IF(TYPE(VLOOKUP(Table1[[#This Row],[Ledger 6]],$GZ:$GZ,1,0))=16,1,0),0)</f>
        <v>0</v>
      </c>
      <c r="FO297">
        <f>IF(LEN(Table1[[#This Row],[Ledger 7]])&gt;0,IF(TYPE(VLOOKUP(Table1[[#This Row],[Ledger 7]],$GZ:$GZ,1,0))=16,1,0),0)</f>
        <v>0</v>
      </c>
      <c r="FP297">
        <f>IF(LEN(Table1[[#This Row],[Ledger 8]])&gt;0,IF(TYPE(VLOOKUP(Table1[[#This Row],[Ledger 8]],$GZ:$GZ,1,0))=16,1,0),0)</f>
        <v>0</v>
      </c>
      <c r="FQ297">
        <f>IF(LEN(Table1[[#This Row],[Ledger 9]])&gt;0,IF(TYPE(VLOOKUP(Table1[[#This Row],[Ledger 9]],$GZ:$GZ,1,0))=16,1,0),0)</f>
        <v>0</v>
      </c>
      <c r="FR297">
        <f>IF(LEN(Table1[[#This Row],[Ledger 10]])&gt;0,IF(TYPE(VLOOKUP(Table1[[#This Row],[Ledger 10]],$GZ:$GZ,1,0))=16,1,0),0)</f>
        <v>0</v>
      </c>
      <c r="FS297">
        <f>IF(LEN(Table1[[#This Row],[Ledger 11]])&gt;0,IF(TYPE(VLOOKUP(Table1[[#This Row],[Ledger 11]],$GZ:$GZ,1,0))=16,1,0),0)</f>
        <v>0</v>
      </c>
      <c r="FT297">
        <f>IF(LEN(Table1[[#This Row],[Ledger 12]])&gt;0,IF(TYPE(VLOOKUP(Table1[[#This Row],[Ledger 12]],$GZ:$GZ,1,0))=16,1,0),0)</f>
        <v>0</v>
      </c>
      <c r="FU297">
        <f>IF(LEN(Table1[[#This Row],[Ledger 13]])&gt;0,IF(TYPE(VLOOKUP(Table1[[#This Row],[Ledger 13]],$GZ:$GZ,1,0))=16,1,0),0)</f>
        <v>0</v>
      </c>
      <c r="FV297">
        <f>IF(LEN(Table1[[#This Row],[Ledger 14]])&gt;0,IF(TYPE(VLOOKUP(Table1[[#This Row],[Ledger 14]],$GZ:$GZ,1,0))=16,1,0),0)</f>
        <v>0</v>
      </c>
      <c r="FW297">
        <f>IF(LEN(Table1[[#This Row],[Ledger 15]])&gt;0,IF(TYPE(VLOOKUP(Table1[[#This Row],[Ledger 15]],$GZ:$GZ,1,0))=16,1,0),0)</f>
        <v>0</v>
      </c>
    </row>
    <row r="298" spans="4:179" ht="33" customHeight="1" x14ac:dyDescent="0.45">
      <c r="D298" s="8">
        <f t="shared" si="13"/>
        <v>293</v>
      </c>
      <c r="E298" s="32"/>
      <c r="F298" s="34"/>
      <c r="G298" s="34"/>
      <c r="H298" s="34"/>
      <c r="I298" s="34"/>
      <c r="J298" s="38"/>
      <c r="K298" s="33"/>
      <c r="L298" s="36"/>
      <c r="M298" s="35"/>
      <c r="N298" s="34"/>
      <c r="O298" s="41"/>
      <c r="P298" s="35"/>
      <c r="Q298" s="34"/>
      <c r="R298" s="37"/>
      <c r="S298" s="35"/>
      <c r="T298" s="34"/>
      <c r="U298" s="37"/>
      <c r="V298" s="35"/>
      <c r="W298" s="34"/>
      <c r="X298" s="37"/>
      <c r="Y298" s="35"/>
      <c r="Z298" s="34"/>
      <c r="AA298" s="37"/>
      <c r="AB298" s="35"/>
      <c r="AC298" s="34"/>
      <c r="AD298" s="37"/>
      <c r="AE298" s="35"/>
      <c r="AF298" s="34"/>
      <c r="AG298" s="37"/>
      <c r="AH298" s="35"/>
      <c r="AI298" s="34"/>
      <c r="AJ298" s="37"/>
      <c r="AK298" s="35"/>
      <c r="AL298" s="34"/>
      <c r="AM298" s="37"/>
      <c r="AN298" s="35"/>
      <c r="AO298" s="34"/>
      <c r="AP298" s="37"/>
      <c r="AQ298" s="35"/>
      <c r="AR298" s="34"/>
      <c r="AS298" s="37"/>
      <c r="AT298" s="35"/>
      <c r="AU298" s="34"/>
      <c r="AV298" s="37"/>
      <c r="AW298" s="35"/>
      <c r="AX298" s="34"/>
      <c r="AY298" s="37"/>
      <c r="AZ298" s="35"/>
      <c r="BA298" s="34"/>
      <c r="BB298" s="37"/>
      <c r="BC2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8" s="7"/>
      <c r="BF298" t="str">
        <f>IF(Table1[[#This Row],[Date]]="","","&amp;lt;VOUCHER REMOTEID="&amp;""""&amp;$A$11&amp;$A$13&amp;ROW()&amp;""""&amp;" VCHTYPE="""&amp;F298&amp;""" ACTION="""&amp;"Create"&amp;"""&amp;gt;")</f>
        <v/>
      </c>
      <c r="BG298" t="str">
        <f>IF(Table1[[#This Row],[Date]]="","",TEXT(Table1[[#This Row],[Date]],"yyyymmdd"))</f>
        <v/>
      </c>
      <c r="BH298" t="str">
        <f>Table1[[#This Row],[Date2]]</f>
        <v/>
      </c>
      <c r="BI298" t="str">
        <f>IF(Table1[[#This Row],[Date]]="","",Table1[[#This Row],[Voucher Type]])</f>
        <v/>
      </c>
      <c r="BJ298" t="str">
        <f>IF(Table1[[#This Row],[Ref No / Invoice No]]="","",Table1[[#This Row],[Ref No / Invoice No]])</f>
        <v/>
      </c>
      <c r="BK298" t="str">
        <f>IF(Table1[[#This Row],[Voucher No]]="","",Table1[[#This Row],[Voucher No]])</f>
        <v/>
      </c>
      <c r="BL298" t="str">
        <f>IF(Table1[[#This Row],[Date]]="","",Table1[[#This Row],[Narration]])</f>
        <v/>
      </c>
      <c r="BM298" t="str">
        <f>IF(Table1[[#This Row],[Date]]="","",$A$11&amp;$A$13&amp;ROW())</f>
        <v/>
      </c>
      <c r="BN298" t="str">
        <f>IF(Table1[[#This Row],[Date]]="","",$A$13)</f>
        <v/>
      </c>
      <c r="BP298" t="str">
        <f>IF(Table1[[#This Row],[Ledger 1]]="","","No")</f>
        <v/>
      </c>
      <c r="BQ298" t="str">
        <f>IF(Table1[[#This Row],[Date]]="","",IF(Table1[[#This Row],[Effect 1]]="Dr.","Yes","No"))</f>
        <v/>
      </c>
      <c r="BR298" t="str">
        <f>IF(Table1[[#This Row],[Date]]="","",Table1[[#This Row],[Ledger 1]])</f>
        <v/>
      </c>
      <c r="BS298" t="str">
        <f>IF(Table1[[#This Row],[Date]]="","",IF(Table1[[#This Row],[Effect 1]]="Dr.",-Table1[[#This Row],[Amount 1]],Table1[[#This Row],[Amount 1]]))</f>
        <v/>
      </c>
      <c r="BV298" t="str">
        <f>IF(Table1[[#This Row],[Ledger 2]]="","","No")</f>
        <v/>
      </c>
      <c r="BW298" t="str">
        <f>IF(Table1[[#This Row],[Date]]="","",IF(Table1[[#This Row],[Effect 2]]="Dr.","Yes","No"))</f>
        <v/>
      </c>
      <c r="BX298" t="str">
        <f>IF(Table1[[#This Row],[Date]]="","",Table1[[#This Row],[Ledger 2]])</f>
        <v/>
      </c>
      <c r="BY298" t="str">
        <f>IF(Table1[[#This Row],[Date]]="","",IF(Table1[[#This Row],[Effect 2]]="Dr.",-Table1[[#This Row],[Amount 2]],Table1[[#This Row],[Amount 2]]))</f>
        <v/>
      </c>
      <c r="CB298" t="str">
        <f>IF(Table1[[#This Row],[Ledger 3]]="","","No")</f>
        <v/>
      </c>
      <c r="CC298" t="str">
        <f>IF(Table1[[#This Row],[Ledger 3]]="","",IF(Table1[[#This Row],[Effect 3]]="Dr.","Yes","No"))</f>
        <v/>
      </c>
      <c r="CD298" t="str">
        <f>IF(Table1[[#This Row],[Ledger 3]]="","",Table1[[#This Row],[Ledger 3]])</f>
        <v/>
      </c>
      <c r="CE298" t="str">
        <f>IF(Table1[[#This Row],[Ledger 3]]="","",IF(Table1[[#This Row],[Effect 3]]="Dr.",-Table1[[#This Row],[Amount 3]],Table1[[#This Row],[Amount 3]]))</f>
        <v/>
      </c>
      <c r="CH298" t="str">
        <f>IF(Table1[[#This Row],[Ledger 4]]="","","No")</f>
        <v/>
      </c>
      <c r="CI298" t="str">
        <f>IF(Table1[[#This Row],[Ledger 4]]="","",IF(Table1[[#This Row],[Effect 4]]="Dr.","Yes","No"))</f>
        <v/>
      </c>
      <c r="CJ298" t="str">
        <f>IF(Table1[[#This Row],[Ledger 4]]="","",Table1[[#This Row],[Ledger 4]])</f>
        <v/>
      </c>
      <c r="CK298" t="str">
        <f>IF(Table1[[#This Row],[Ledger 4]]="","",IF(Table1[[#This Row],[Effect 4]]="Dr.",-Table1[[#This Row],[Amount 4]],Table1[[#This Row],[Amount 4]]))</f>
        <v/>
      </c>
      <c r="CN298" t="str">
        <f>IF(Table1[[#This Row],[Ledger 5]]="","","No")</f>
        <v/>
      </c>
      <c r="CO298" t="str">
        <f>IF(Table1[[#This Row],[Ledger 5]]="","",IF(Table1[[#This Row],[Effect 5]]="Dr.","Yes","No"))</f>
        <v/>
      </c>
      <c r="CP298" t="str">
        <f>IF(Table1[[#This Row],[Ledger 5]]="","",Table1[[#This Row],[Ledger 5]])</f>
        <v/>
      </c>
      <c r="CQ298" t="str">
        <f>IF(Table1[[#This Row],[Ledger 5]]="","",IF(Table1[[#This Row],[Effect 5]]="Dr.",-Table1[[#This Row],[Amount 5]],Table1[[#This Row],[Amount 5]]))</f>
        <v/>
      </c>
      <c r="CT298" t="str">
        <f>IF(Table1[[#This Row],[Ledger 6]]="","","No")</f>
        <v/>
      </c>
      <c r="CU298" t="str">
        <f>IF(Table1[[#This Row],[Ledger 6]]="","",IF(Table1[[#This Row],[Effect 6]]="Dr.","Yes","No"))</f>
        <v/>
      </c>
      <c r="CV298" t="str">
        <f>IF(Table1[[#This Row],[Ledger 6]]="","",Table1[[#This Row],[Ledger 6]])</f>
        <v/>
      </c>
      <c r="CW298" t="str">
        <f>IF(Table1[[#This Row],[Ledger 6]]="","",IF(Table1[[#This Row],[Effect 6]]="Dr.",-Table1[[#This Row],[Amount 6]],Table1[[#This Row],[Amount 6]]))</f>
        <v/>
      </c>
      <c r="CZ298" t="str">
        <f>IF(Table1[[#This Row],[Ledger 7]]="","","No")</f>
        <v/>
      </c>
      <c r="DA298" t="str">
        <f>IF(Table1[[#This Row],[Ledger 7]]="","",IF(Table1[[#This Row],[Effect 7]]="Dr.","Yes","No"))</f>
        <v/>
      </c>
      <c r="DB298" t="str">
        <f>IF(Table1[[#This Row],[Ledger 7]]="","",Table1[[#This Row],[Ledger 7]])</f>
        <v/>
      </c>
      <c r="DC298" t="str">
        <f>IF(Table1[[#This Row],[Ledger 7]]="","",IF(Table1[[#This Row],[Effect 7]]="Dr.",-Table1[[#This Row],[Amount 7]],Table1[[#This Row],[Amount 7]]))</f>
        <v/>
      </c>
      <c r="DF298" t="str">
        <f>IF(Table1[[#This Row],[Ledger 8]]="","","No")</f>
        <v/>
      </c>
      <c r="DG298" t="str">
        <f>IF(Table1[[#This Row],[Ledger 8]]="","",IF(Table1[[#This Row],[Effect 8]]="Dr.","Yes","No"))</f>
        <v/>
      </c>
      <c r="DH298" t="str">
        <f>IF(Table1[[#This Row],[Ledger 8]]="","",Table1[[#This Row],[Ledger 8]])</f>
        <v/>
      </c>
      <c r="DI298" t="str">
        <f>IF(Table1[[#This Row],[Ledger 8]]="","",IF(Table1[[#This Row],[Effect 8]]="Dr.",-Table1[[#This Row],[Amount 8]],Table1[[#This Row],[Amount 8]]))</f>
        <v/>
      </c>
      <c r="DL298" t="str">
        <f>IF(Table1[[#This Row],[Ledger 9]]="","","No")</f>
        <v/>
      </c>
      <c r="DM298" t="str">
        <f>IF(Table1[[#This Row],[Ledger 9]]="","",IF(Table1[[#This Row],[Effect 9]]="Dr.","Yes","No"))</f>
        <v/>
      </c>
      <c r="DN298" t="str">
        <f>IF(Table1[[#This Row],[Ledger 9]]="","",Table1[[#This Row],[Ledger 9]])</f>
        <v/>
      </c>
      <c r="DO298" t="str">
        <f>IF(Table1[[#This Row],[Ledger 9]]="","",IF(Table1[[#This Row],[Effect 9]]="Dr.",-Table1[[#This Row],[Amount 9]],Table1[[#This Row],[Amount 9]]))</f>
        <v/>
      </c>
      <c r="DR298" t="str">
        <f>IF(Table1[[#This Row],[Ledger 10]]="","","No")</f>
        <v/>
      </c>
      <c r="DS298" t="str">
        <f>IF(Table1[[#This Row],[Ledger 10]]="","",IF(Table1[[#This Row],[Effect 10]]="Dr.","Yes","No"))</f>
        <v/>
      </c>
      <c r="DT298" t="str">
        <f>IF(Table1[[#This Row],[Ledger 10]]="","",Table1[[#This Row],[Ledger 10]])</f>
        <v/>
      </c>
      <c r="DU298" t="str">
        <f>IF(Table1[[#This Row],[Ledger 10]]="","",IF(Table1[[#This Row],[Effect 10]]="Dr.",-Table1[[#This Row],[Amount 10]],Table1[[#This Row],[Amount 10]]))</f>
        <v/>
      </c>
      <c r="DX298" t="str">
        <f>IF(Table1[[#This Row],[Ledger 11]]="","","No")</f>
        <v/>
      </c>
      <c r="DY298" t="str">
        <f>IF(Table1[[#This Row],[Ledger 11]]="","",IF(Table1[[#This Row],[Effect 11]]="Dr.","Yes","No"))</f>
        <v/>
      </c>
      <c r="DZ298" t="str">
        <f>IF(Table1[[#This Row],[Ledger 11]]="","",Table1[[#This Row],[Ledger 11]])</f>
        <v/>
      </c>
      <c r="EA298" t="str">
        <f>IF(Table1[[#This Row],[Ledger 11]]="","",IF(Table1[[#This Row],[Effect 11]]="Dr.",-Table1[[#This Row],[Amount 11]],Table1[[#This Row],[Amount 11]]))</f>
        <v/>
      </c>
      <c r="ED298" t="str">
        <f>IF(Table1[[#This Row],[Ledger 12]]="","","No")</f>
        <v/>
      </c>
      <c r="EE298" t="str">
        <f>IF(Table1[[#This Row],[Ledger 12]]="","",IF(Table1[[#This Row],[Effect 12]]="Dr.","Yes","No"))</f>
        <v/>
      </c>
      <c r="EF298" t="str">
        <f>IF(Table1[[#This Row],[Ledger 12]]="","",Table1[[#This Row],[Ledger 12]])</f>
        <v/>
      </c>
      <c r="EG298" t="str">
        <f>IF(Table1[[#This Row],[Ledger 12]]="","",IF(Table1[[#This Row],[Effect 12]]="Dr.",-Table1[[#This Row],[Amount 12]],Table1[[#This Row],[Amount 12]]))</f>
        <v/>
      </c>
      <c r="EJ298" t="str">
        <f>IF(Table1[[#This Row],[Ledger 13]]="","","No")</f>
        <v/>
      </c>
      <c r="EK298" t="str">
        <f>IF(Table1[[#This Row],[Ledger 13]]="","",IF(Table1[[#This Row],[Effect 13]]="Dr.","Yes","No"))</f>
        <v/>
      </c>
      <c r="EL298" t="str">
        <f>IF(Table1[[#This Row],[Ledger 13]]="","",Table1[[#This Row],[Ledger 13]])</f>
        <v/>
      </c>
      <c r="EM298" t="str">
        <f>IF(Table1[[#This Row],[Ledger 13]]="","",IF(Table1[[#This Row],[Effect 13]]="Dr.",-Table1[[#This Row],[Amount 13]],Table1[[#This Row],[Amount 13]]))</f>
        <v/>
      </c>
      <c r="EP298" t="str">
        <f>IF(Table1[[#This Row],[Ledger 14]]="","","No")</f>
        <v/>
      </c>
      <c r="EQ298" t="str">
        <f>IF(Table1[[#This Row],[Ledger 14]]="","",IF(Table1[[#This Row],[Effect 14]]="Dr.","Yes","No"))</f>
        <v/>
      </c>
      <c r="ER298" t="str">
        <f>IF(Table1[[#This Row],[Ledger 14]]="","",Table1[[#This Row],[Ledger 14]])</f>
        <v/>
      </c>
      <c r="ES298" t="str">
        <f>IF(Table1[[#This Row],[Ledger 14]]="","",IF(Table1[[#This Row],[Effect 14]]="Dr.",-Table1[[#This Row],[Amount 14]],Table1[[#This Row],[Amount 14]]))</f>
        <v/>
      </c>
      <c r="EV298" t="str">
        <f>IF(Table1[[#This Row],[Ledger 15]]="","","No")</f>
        <v/>
      </c>
      <c r="EW298" t="str">
        <f>IF(Table1[[#This Row],[Ledger 15]]="","",IF(Table1[[#This Row],[Effect 15]]="Dr.","Yes","No"))</f>
        <v/>
      </c>
      <c r="EX298" t="str">
        <f>IF(Table1[[#This Row],[Ledger 15]]="","",Table1[[#This Row],[Ledger 15]])</f>
        <v/>
      </c>
      <c r="EY298" t="str">
        <f>IF(Table1[[#This Row],[Ledger 15]]="","",IF(Table1[[#This Row],[Effect 15]]="Dr.",-Table1[[#This Row],[Amount 15]],Table1[[#This Row],[Amount 15]]))</f>
        <v/>
      </c>
      <c r="FD2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8">
        <f>IF(Table1[[#This Row],[Date]]="",0,IF(AND(Table1[[#This Row],[Date]]&gt;=$FE$2,Table1[[#This Row],[Date]]&lt;=$FE$3),0,1))</f>
        <v>0</v>
      </c>
      <c r="FF298">
        <f>IF(Table1[[#This Row],[Date]]="",0,IF(TYPE(VLOOKUP(Table1[[#This Row],[Voucher Type]],Table1[[#All],[Voucher Type Master]],1,FALSE))=16,1,0))</f>
        <v>0</v>
      </c>
      <c r="FG298">
        <f>IF(TYPE(IF(Table1[[#This Row],[Date]]="",0,IF(VLOOKUP(Table1[[#This Row],[Voucher Type]],$FY$5:$FZ$13,2,0)=Table1[[#This Row],[Effect 1]],0,1)))=16,1,0)</f>
        <v>0</v>
      </c>
      <c r="FH2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8">
        <f>IF(LEN(Table1[[#This Row],[Ledger 1]])&gt;0,IF(TYPE(VLOOKUP(Table1[[#This Row],[Ledger 1]],GZ:GZ,1,0))=16,1,0),0)</f>
        <v>0</v>
      </c>
      <c r="FJ298">
        <f>IF(LEN(Table1[[#This Row],[Ledger 2]])&gt;0,IF(TYPE(VLOOKUP(Table1[[#This Row],[Ledger 2]],GZ:GZ,1,0))=16,1,0),0)</f>
        <v>0</v>
      </c>
      <c r="FK298">
        <f>IF(LEN(Table1[[#This Row],[Ledger 3]])&gt;0,IF(TYPE(VLOOKUP(Table1[[#This Row],[Ledger 3]],GZ:GZ,1,0))=16,1,0),0)</f>
        <v>0</v>
      </c>
      <c r="FL298">
        <f>IF(LEN(Table1[[#This Row],[Ledger 4]])&gt;0,IF(TYPE(VLOOKUP(Table1[[#This Row],[Ledger 4]],GZ:GZ,1,0))=16,1,0),0)</f>
        <v>0</v>
      </c>
      <c r="FM298">
        <f>IF(LEN(Table1[[#This Row],[Ledger 5]])&gt;0,IF(TYPE(VLOOKUP(Table1[[#This Row],[Ledger 5]],GZ:GZ,1,0))=16,1,0),0)</f>
        <v>0</v>
      </c>
      <c r="FN298">
        <f>IF(LEN(Table1[[#This Row],[Ledger 6]])&gt;0,IF(TYPE(VLOOKUP(Table1[[#This Row],[Ledger 6]],$GZ:$GZ,1,0))=16,1,0),0)</f>
        <v>0</v>
      </c>
      <c r="FO298">
        <f>IF(LEN(Table1[[#This Row],[Ledger 7]])&gt;0,IF(TYPE(VLOOKUP(Table1[[#This Row],[Ledger 7]],$GZ:$GZ,1,0))=16,1,0),0)</f>
        <v>0</v>
      </c>
      <c r="FP298">
        <f>IF(LEN(Table1[[#This Row],[Ledger 8]])&gt;0,IF(TYPE(VLOOKUP(Table1[[#This Row],[Ledger 8]],$GZ:$GZ,1,0))=16,1,0),0)</f>
        <v>0</v>
      </c>
      <c r="FQ298">
        <f>IF(LEN(Table1[[#This Row],[Ledger 9]])&gt;0,IF(TYPE(VLOOKUP(Table1[[#This Row],[Ledger 9]],$GZ:$GZ,1,0))=16,1,0),0)</f>
        <v>0</v>
      </c>
      <c r="FR298">
        <f>IF(LEN(Table1[[#This Row],[Ledger 10]])&gt;0,IF(TYPE(VLOOKUP(Table1[[#This Row],[Ledger 10]],$GZ:$GZ,1,0))=16,1,0),0)</f>
        <v>0</v>
      </c>
      <c r="FS298">
        <f>IF(LEN(Table1[[#This Row],[Ledger 11]])&gt;0,IF(TYPE(VLOOKUP(Table1[[#This Row],[Ledger 11]],$GZ:$GZ,1,0))=16,1,0),0)</f>
        <v>0</v>
      </c>
      <c r="FT298">
        <f>IF(LEN(Table1[[#This Row],[Ledger 12]])&gt;0,IF(TYPE(VLOOKUP(Table1[[#This Row],[Ledger 12]],$GZ:$GZ,1,0))=16,1,0),0)</f>
        <v>0</v>
      </c>
      <c r="FU298">
        <f>IF(LEN(Table1[[#This Row],[Ledger 13]])&gt;0,IF(TYPE(VLOOKUP(Table1[[#This Row],[Ledger 13]],$GZ:$GZ,1,0))=16,1,0),0)</f>
        <v>0</v>
      </c>
      <c r="FV298">
        <f>IF(LEN(Table1[[#This Row],[Ledger 14]])&gt;0,IF(TYPE(VLOOKUP(Table1[[#This Row],[Ledger 14]],$GZ:$GZ,1,0))=16,1,0),0)</f>
        <v>0</v>
      </c>
      <c r="FW298">
        <f>IF(LEN(Table1[[#This Row],[Ledger 15]])&gt;0,IF(TYPE(VLOOKUP(Table1[[#This Row],[Ledger 15]],$GZ:$GZ,1,0))=16,1,0),0)</f>
        <v>0</v>
      </c>
    </row>
    <row r="299" spans="4:179" ht="33" customHeight="1" x14ac:dyDescent="0.45">
      <c r="D299" s="8">
        <f t="shared" si="13"/>
        <v>294</v>
      </c>
      <c r="E299" s="32"/>
      <c r="F299" s="34"/>
      <c r="G299" s="34"/>
      <c r="H299" s="34"/>
      <c r="I299" s="34"/>
      <c r="J299" s="38"/>
      <c r="K299" s="33"/>
      <c r="L299" s="36"/>
      <c r="M299" s="35"/>
      <c r="N299" s="34"/>
      <c r="O299" s="41"/>
      <c r="P299" s="35"/>
      <c r="Q299" s="34"/>
      <c r="R299" s="37"/>
      <c r="S299" s="35"/>
      <c r="T299" s="34"/>
      <c r="U299" s="37"/>
      <c r="V299" s="35"/>
      <c r="W299" s="34"/>
      <c r="X299" s="37"/>
      <c r="Y299" s="35"/>
      <c r="Z299" s="34"/>
      <c r="AA299" s="37"/>
      <c r="AB299" s="35"/>
      <c r="AC299" s="34"/>
      <c r="AD299" s="37"/>
      <c r="AE299" s="35"/>
      <c r="AF299" s="34"/>
      <c r="AG299" s="37"/>
      <c r="AH299" s="35"/>
      <c r="AI299" s="34"/>
      <c r="AJ299" s="37"/>
      <c r="AK299" s="35"/>
      <c r="AL299" s="34"/>
      <c r="AM299" s="37"/>
      <c r="AN299" s="35"/>
      <c r="AO299" s="34"/>
      <c r="AP299" s="37"/>
      <c r="AQ299" s="35"/>
      <c r="AR299" s="34"/>
      <c r="AS299" s="37"/>
      <c r="AT299" s="35"/>
      <c r="AU299" s="34"/>
      <c r="AV299" s="37"/>
      <c r="AW299" s="35"/>
      <c r="AX299" s="34"/>
      <c r="AY299" s="37"/>
      <c r="AZ299" s="35"/>
      <c r="BA299" s="34"/>
      <c r="BB299" s="37"/>
      <c r="BC2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299" s="7"/>
      <c r="BF299" t="str">
        <f>IF(Table1[[#This Row],[Date]]="","","&amp;lt;VOUCHER REMOTEID="&amp;""""&amp;$A$11&amp;$A$13&amp;ROW()&amp;""""&amp;" VCHTYPE="""&amp;F299&amp;""" ACTION="""&amp;"Create"&amp;"""&amp;gt;")</f>
        <v/>
      </c>
      <c r="BG299" t="str">
        <f>IF(Table1[[#This Row],[Date]]="","",TEXT(Table1[[#This Row],[Date]],"yyyymmdd"))</f>
        <v/>
      </c>
      <c r="BH299" t="str">
        <f>Table1[[#This Row],[Date2]]</f>
        <v/>
      </c>
      <c r="BI299" t="str">
        <f>IF(Table1[[#This Row],[Date]]="","",Table1[[#This Row],[Voucher Type]])</f>
        <v/>
      </c>
      <c r="BJ299" t="str">
        <f>IF(Table1[[#This Row],[Ref No / Invoice No]]="","",Table1[[#This Row],[Ref No / Invoice No]])</f>
        <v/>
      </c>
      <c r="BK299" t="str">
        <f>IF(Table1[[#This Row],[Voucher No]]="","",Table1[[#This Row],[Voucher No]])</f>
        <v/>
      </c>
      <c r="BL299" t="str">
        <f>IF(Table1[[#This Row],[Date]]="","",Table1[[#This Row],[Narration]])</f>
        <v/>
      </c>
      <c r="BM299" t="str">
        <f>IF(Table1[[#This Row],[Date]]="","",$A$11&amp;$A$13&amp;ROW())</f>
        <v/>
      </c>
      <c r="BN299" t="str">
        <f>IF(Table1[[#This Row],[Date]]="","",$A$13)</f>
        <v/>
      </c>
      <c r="BP299" t="str">
        <f>IF(Table1[[#This Row],[Ledger 1]]="","","No")</f>
        <v/>
      </c>
      <c r="BQ299" t="str">
        <f>IF(Table1[[#This Row],[Date]]="","",IF(Table1[[#This Row],[Effect 1]]="Dr.","Yes","No"))</f>
        <v/>
      </c>
      <c r="BR299" t="str">
        <f>IF(Table1[[#This Row],[Date]]="","",Table1[[#This Row],[Ledger 1]])</f>
        <v/>
      </c>
      <c r="BS299" t="str">
        <f>IF(Table1[[#This Row],[Date]]="","",IF(Table1[[#This Row],[Effect 1]]="Dr.",-Table1[[#This Row],[Amount 1]],Table1[[#This Row],[Amount 1]]))</f>
        <v/>
      </c>
      <c r="BV299" t="str">
        <f>IF(Table1[[#This Row],[Ledger 2]]="","","No")</f>
        <v/>
      </c>
      <c r="BW299" t="str">
        <f>IF(Table1[[#This Row],[Date]]="","",IF(Table1[[#This Row],[Effect 2]]="Dr.","Yes","No"))</f>
        <v/>
      </c>
      <c r="BX299" t="str">
        <f>IF(Table1[[#This Row],[Date]]="","",Table1[[#This Row],[Ledger 2]])</f>
        <v/>
      </c>
      <c r="BY299" t="str">
        <f>IF(Table1[[#This Row],[Date]]="","",IF(Table1[[#This Row],[Effect 2]]="Dr.",-Table1[[#This Row],[Amount 2]],Table1[[#This Row],[Amount 2]]))</f>
        <v/>
      </c>
      <c r="CB299" t="str">
        <f>IF(Table1[[#This Row],[Ledger 3]]="","","No")</f>
        <v/>
      </c>
      <c r="CC299" t="str">
        <f>IF(Table1[[#This Row],[Ledger 3]]="","",IF(Table1[[#This Row],[Effect 3]]="Dr.","Yes","No"))</f>
        <v/>
      </c>
      <c r="CD299" t="str">
        <f>IF(Table1[[#This Row],[Ledger 3]]="","",Table1[[#This Row],[Ledger 3]])</f>
        <v/>
      </c>
      <c r="CE299" t="str">
        <f>IF(Table1[[#This Row],[Ledger 3]]="","",IF(Table1[[#This Row],[Effect 3]]="Dr.",-Table1[[#This Row],[Amount 3]],Table1[[#This Row],[Amount 3]]))</f>
        <v/>
      </c>
      <c r="CH299" t="str">
        <f>IF(Table1[[#This Row],[Ledger 4]]="","","No")</f>
        <v/>
      </c>
      <c r="CI299" t="str">
        <f>IF(Table1[[#This Row],[Ledger 4]]="","",IF(Table1[[#This Row],[Effect 4]]="Dr.","Yes","No"))</f>
        <v/>
      </c>
      <c r="CJ299" t="str">
        <f>IF(Table1[[#This Row],[Ledger 4]]="","",Table1[[#This Row],[Ledger 4]])</f>
        <v/>
      </c>
      <c r="CK299" t="str">
        <f>IF(Table1[[#This Row],[Ledger 4]]="","",IF(Table1[[#This Row],[Effect 4]]="Dr.",-Table1[[#This Row],[Amount 4]],Table1[[#This Row],[Amount 4]]))</f>
        <v/>
      </c>
      <c r="CN299" t="str">
        <f>IF(Table1[[#This Row],[Ledger 5]]="","","No")</f>
        <v/>
      </c>
      <c r="CO299" t="str">
        <f>IF(Table1[[#This Row],[Ledger 5]]="","",IF(Table1[[#This Row],[Effect 5]]="Dr.","Yes","No"))</f>
        <v/>
      </c>
      <c r="CP299" t="str">
        <f>IF(Table1[[#This Row],[Ledger 5]]="","",Table1[[#This Row],[Ledger 5]])</f>
        <v/>
      </c>
      <c r="CQ299" t="str">
        <f>IF(Table1[[#This Row],[Ledger 5]]="","",IF(Table1[[#This Row],[Effect 5]]="Dr.",-Table1[[#This Row],[Amount 5]],Table1[[#This Row],[Amount 5]]))</f>
        <v/>
      </c>
      <c r="CT299" t="str">
        <f>IF(Table1[[#This Row],[Ledger 6]]="","","No")</f>
        <v/>
      </c>
      <c r="CU299" t="str">
        <f>IF(Table1[[#This Row],[Ledger 6]]="","",IF(Table1[[#This Row],[Effect 6]]="Dr.","Yes","No"))</f>
        <v/>
      </c>
      <c r="CV299" t="str">
        <f>IF(Table1[[#This Row],[Ledger 6]]="","",Table1[[#This Row],[Ledger 6]])</f>
        <v/>
      </c>
      <c r="CW299" t="str">
        <f>IF(Table1[[#This Row],[Ledger 6]]="","",IF(Table1[[#This Row],[Effect 6]]="Dr.",-Table1[[#This Row],[Amount 6]],Table1[[#This Row],[Amount 6]]))</f>
        <v/>
      </c>
      <c r="CZ299" t="str">
        <f>IF(Table1[[#This Row],[Ledger 7]]="","","No")</f>
        <v/>
      </c>
      <c r="DA299" t="str">
        <f>IF(Table1[[#This Row],[Ledger 7]]="","",IF(Table1[[#This Row],[Effect 7]]="Dr.","Yes","No"))</f>
        <v/>
      </c>
      <c r="DB299" t="str">
        <f>IF(Table1[[#This Row],[Ledger 7]]="","",Table1[[#This Row],[Ledger 7]])</f>
        <v/>
      </c>
      <c r="DC299" t="str">
        <f>IF(Table1[[#This Row],[Ledger 7]]="","",IF(Table1[[#This Row],[Effect 7]]="Dr.",-Table1[[#This Row],[Amount 7]],Table1[[#This Row],[Amount 7]]))</f>
        <v/>
      </c>
      <c r="DF299" t="str">
        <f>IF(Table1[[#This Row],[Ledger 8]]="","","No")</f>
        <v/>
      </c>
      <c r="DG299" t="str">
        <f>IF(Table1[[#This Row],[Ledger 8]]="","",IF(Table1[[#This Row],[Effect 8]]="Dr.","Yes","No"))</f>
        <v/>
      </c>
      <c r="DH299" t="str">
        <f>IF(Table1[[#This Row],[Ledger 8]]="","",Table1[[#This Row],[Ledger 8]])</f>
        <v/>
      </c>
      <c r="DI299" t="str">
        <f>IF(Table1[[#This Row],[Ledger 8]]="","",IF(Table1[[#This Row],[Effect 8]]="Dr.",-Table1[[#This Row],[Amount 8]],Table1[[#This Row],[Amount 8]]))</f>
        <v/>
      </c>
      <c r="DL299" t="str">
        <f>IF(Table1[[#This Row],[Ledger 9]]="","","No")</f>
        <v/>
      </c>
      <c r="DM299" t="str">
        <f>IF(Table1[[#This Row],[Ledger 9]]="","",IF(Table1[[#This Row],[Effect 9]]="Dr.","Yes","No"))</f>
        <v/>
      </c>
      <c r="DN299" t="str">
        <f>IF(Table1[[#This Row],[Ledger 9]]="","",Table1[[#This Row],[Ledger 9]])</f>
        <v/>
      </c>
      <c r="DO299" t="str">
        <f>IF(Table1[[#This Row],[Ledger 9]]="","",IF(Table1[[#This Row],[Effect 9]]="Dr.",-Table1[[#This Row],[Amount 9]],Table1[[#This Row],[Amount 9]]))</f>
        <v/>
      </c>
      <c r="DR299" t="str">
        <f>IF(Table1[[#This Row],[Ledger 10]]="","","No")</f>
        <v/>
      </c>
      <c r="DS299" t="str">
        <f>IF(Table1[[#This Row],[Ledger 10]]="","",IF(Table1[[#This Row],[Effect 10]]="Dr.","Yes","No"))</f>
        <v/>
      </c>
      <c r="DT299" t="str">
        <f>IF(Table1[[#This Row],[Ledger 10]]="","",Table1[[#This Row],[Ledger 10]])</f>
        <v/>
      </c>
      <c r="DU299" t="str">
        <f>IF(Table1[[#This Row],[Ledger 10]]="","",IF(Table1[[#This Row],[Effect 10]]="Dr.",-Table1[[#This Row],[Amount 10]],Table1[[#This Row],[Amount 10]]))</f>
        <v/>
      </c>
      <c r="DX299" t="str">
        <f>IF(Table1[[#This Row],[Ledger 11]]="","","No")</f>
        <v/>
      </c>
      <c r="DY299" t="str">
        <f>IF(Table1[[#This Row],[Ledger 11]]="","",IF(Table1[[#This Row],[Effect 11]]="Dr.","Yes","No"))</f>
        <v/>
      </c>
      <c r="DZ299" t="str">
        <f>IF(Table1[[#This Row],[Ledger 11]]="","",Table1[[#This Row],[Ledger 11]])</f>
        <v/>
      </c>
      <c r="EA299" t="str">
        <f>IF(Table1[[#This Row],[Ledger 11]]="","",IF(Table1[[#This Row],[Effect 11]]="Dr.",-Table1[[#This Row],[Amount 11]],Table1[[#This Row],[Amount 11]]))</f>
        <v/>
      </c>
      <c r="ED299" t="str">
        <f>IF(Table1[[#This Row],[Ledger 12]]="","","No")</f>
        <v/>
      </c>
      <c r="EE299" t="str">
        <f>IF(Table1[[#This Row],[Ledger 12]]="","",IF(Table1[[#This Row],[Effect 12]]="Dr.","Yes","No"))</f>
        <v/>
      </c>
      <c r="EF299" t="str">
        <f>IF(Table1[[#This Row],[Ledger 12]]="","",Table1[[#This Row],[Ledger 12]])</f>
        <v/>
      </c>
      <c r="EG299" t="str">
        <f>IF(Table1[[#This Row],[Ledger 12]]="","",IF(Table1[[#This Row],[Effect 12]]="Dr.",-Table1[[#This Row],[Amount 12]],Table1[[#This Row],[Amount 12]]))</f>
        <v/>
      </c>
      <c r="EJ299" t="str">
        <f>IF(Table1[[#This Row],[Ledger 13]]="","","No")</f>
        <v/>
      </c>
      <c r="EK299" t="str">
        <f>IF(Table1[[#This Row],[Ledger 13]]="","",IF(Table1[[#This Row],[Effect 13]]="Dr.","Yes","No"))</f>
        <v/>
      </c>
      <c r="EL299" t="str">
        <f>IF(Table1[[#This Row],[Ledger 13]]="","",Table1[[#This Row],[Ledger 13]])</f>
        <v/>
      </c>
      <c r="EM299" t="str">
        <f>IF(Table1[[#This Row],[Ledger 13]]="","",IF(Table1[[#This Row],[Effect 13]]="Dr.",-Table1[[#This Row],[Amount 13]],Table1[[#This Row],[Amount 13]]))</f>
        <v/>
      </c>
      <c r="EP299" t="str">
        <f>IF(Table1[[#This Row],[Ledger 14]]="","","No")</f>
        <v/>
      </c>
      <c r="EQ299" t="str">
        <f>IF(Table1[[#This Row],[Ledger 14]]="","",IF(Table1[[#This Row],[Effect 14]]="Dr.","Yes","No"))</f>
        <v/>
      </c>
      <c r="ER299" t="str">
        <f>IF(Table1[[#This Row],[Ledger 14]]="","",Table1[[#This Row],[Ledger 14]])</f>
        <v/>
      </c>
      <c r="ES299" t="str">
        <f>IF(Table1[[#This Row],[Ledger 14]]="","",IF(Table1[[#This Row],[Effect 14]]="Dr.",-Table1[[#This Row],[Amount 14]],Table1[[#This Row],[Amount 14]]))</f>
        <v/>
      </c>
      <c r="EV299" t="str">
        <f>IF(Table1[[#This Row],[Ledger 15]]="","","No")</f>
        <v/>
      </c>
      <c r="EW299" t="str">
        <f>IF(Table1[[#This Row],[Ledger 15]]="","",IF(Table1[[#This Row],[Effect 15]]="Dr.","Yes","No"))</f>
        <v/>
      </c>
      <c r="EX299" t="str">
        <f>IF(Table1[[#This Row],[Ledger 15]]="","",Table1[[#This Row],[Ledger 15]])</f>
        <v/>
      </c>
      <c r="EY299" t="str">
        <f>IF(Table1[[#This Row],[Ledger 15]]="","",IF(Table1[[#This Row],[Effect 15]]="Dr.",-Table1[[#This Row],[Amount 15]],Table1[[#This Row],[Amount 15]]))</f>
        <v/>
      </c>
      <c r="FD2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299">
        <f>IF(Table1[[#This Row],[Date]]="",0,IF(AND(Table1[[#This Row],[Date]]&gt;=$FE$2,Table1[[#This Row],[Date]]&lt;=$FE$3),0,1))</f>
        <v>0</v>
      </c>
      <c r="FF299">
        <f>IF(Table1[[#This Row],[Date]]="",0,IF(TYPE(VLOOKUP(Table1[[#This Row],[Voucher Type]],Table1[[#All],[Voucher Type Master]],1,FALSE))=16,1,0))</f>
        <v>0</v>
      </c>
      <c r="FG299">
        <f>IF(TYPE(IF(Table1[[#This Row],[Date]]="",0,IF(VLOOKUP(Table1[[#This Row],[Voucher Type]],$FY$5:$FZ$13,2,0)=Table1[[#This Row],[Effect 1]],0,1)))=16,1,0)</f>
        <v>0</v>
      </c>
      <c r="FH2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299">
        <f>IF(LEN(Table1[[#This Row],[Ledger 1]])&gt;0,IF(TYPE(VLOOKUP(Table1[[#This Row],[Ledger 1]],GZ:GZ,1,0))=16,1,0),0)</f>
        <v>0</v>
      </c>
      <c r="FJ299">
        <f>IF(LEN(Table1[[#This Row],[Ledger 2]])&gt;0,IF(TYPE(VLOOKUP(Table1[[#This Row],[Ledger 2]],GZ:GZ,1,0))=16,1,0),0)</f>
        <v>0</v>
      </c>
      <c r="FK299">
        <f>IF(LEN(Table1[[#This Row],[Ledger 3]])&gt;0,IF(TYPE(VLOOKUP(Table1[[#This Row],[Ledger 3]],GZ:GZ,1,0))=16,1,0),0)</f>
        <v>0</v>
      </c>
      <c r="FL299">
        <f>IF(LEN(Table1[[#This Row],[Ledger 4]])&gt;0,IF(TYPE(VLOOKUP(Table1[[#This Row],[Ledger 4]],GZ:GZ,1,0))=16,1,0),0)</f>
        <v>0</v>
      </c>
      <c r="FM299">
        <f>IF(LEN(Table1[[#This Row],[Ledger 5]])&gt;0,IF(TYPE(VLOOKUP(Table1[[#This Row],[Ledger 5]],GZ:GZ,1,0))=16,1,0),0)</f>
        <v>0</v>
      </c>
      <c r="FN299">
        <f>IF(LEN(Table1[[#This Row],[Ledger 6]])&gt;0,IF(TYPE(VLOOKUP(Table1[[#This Row],[Ledger 6]],$GZ:$GZ,1,0))=16,1,0),0)</f>
        <v>0</v>
      </c>
      <c r="FO299">
        <f>IF(LEN(Table1[[#This Row],[Ledger 7]])&gt;0,IF(TYPE(VLOOKUP(Table1[[#This Row],[Ledger 7]],$GZ:$GZ,1,0))=16,1,0),0)</f>
        <v>0</v>
      </c>
      <c r="FP299">
        <f>IF(LEN(Table1[[#This Row],[Ledger 8]])&gt;0,IF(TYPE(VLOOKUP(Table1[[#This Row],[Ledger 8]],$GZ:$GZ,1,0))=16,1,0),0)</f>
        <v>0</v>
      </c>
      <c r="FQ299">
        <f>IF(LEN(Table1[[#This Row],[Ledger 9]])&gt;0,IF(TYPE(VLOOKUP(Table1[[#This Row],[Ledger 9]],$GZ:$GZ,1,0))=16,1,0),0)</f>
        <v>0</v>
      </c>
      <c r="FR299">
        <f>IF(LEN(Table1[[#This Row],[Ledger 10]])&gt;0,IF(TYPE(VLOOKUP(Table1[[#This Row],[Ledger 10]],$GZ:$GZ,1,0))=16,1,0),0)</f>
        <v>0</v>
      </c>
      <c r="FS299">
        <f>IF(LEN(Table1[[#This Row],[Ledger 11]])&gt;0,IF(TYPE(VLOOKUP(Table1[[#This Row],[Ledger 11]],$GZ:$GZ,1,0))=16,1,0),0)</f>
        <v>0</v>
      </c>
      <c r="FT299">
        <f>IF(LEN(Table1[[#This Row],[Ledger 12]])&gt;0,IF(TYPE(VLOOKUP(Table1[[#This Row],[Ledger 12]],$GZ:$GZ,1,0))=16,1,0),0)</f>
        <v>0</v>
      </c>
      <c r="FU299">
        <f>IF(LEN(Table1[[#This Row],[Ledger 13]])&gt;0,IF(TYPE(VLOOKUP(Table1[[#This Row],[Ledger 13]],$GZ:$GZ,1,0))=16,1,0),0)</f>
        <v>0</v>
      </c>
      <c r="FV299">
        <f>IF(LEN(Table1[[#This Row],[Ledger 14]])&gt;0,IF(TYPE(VLOOKUP(Table1[[#This Row],[Ledger 14]],$GZ:$GZ,1,0))=16,1,0),0)</f>
        <v>0</v>
      </c>
      <c r="FW299">
        <f>IF(LEN(Table1[[#This Row],[Ledger 15]])&gt;0,IF(TYPE(VLOOKUP(Table1[[#This Row],[Ledger 15]],$GZ:$GZ,1,0))=16,1,0),0)</f>
        <v>0</v>
      </c>
    </row>
    <row r="300" spans="4:179" ht="33" customHeight="1" x14ac:dyDescent="0.45">
      <c r="D300" s="8">
        <f t="shared" si="13"/>
        <v>295</v>
      </c>
      <c r="E300" s="32"/>
      <c r="F300" s="34"/>
      <c r="G300" s="34"/>
      <c r="H300" s="34"/>
      <c r="I300" s="34"/>
      <c r="J300" s="38"/>
      <c r="K300" s="33"/>
      <c r="L300" s="36"/>
      <c r="M300" s="35"/>
      <c r="N300" s="34"/>
      <c r="O300" s="41"/>
      <c r="P300" s="35"/>
      <c r="Q300" s="34"/>
      <c r="R300" s="37"/>
      <c r="S300" s="35"/>
      <c r="T300" s="34"/>
      <c r="U300" s="37"/>
      <c r="V300" s="35"/>
      <c r="W300" s="34"/>
      <c r="X300" s="37"/>
      <c r="Y300" s="35"/>
      <c r="Z300" s="34"/>
      <c r="AA300" s="37"/>
      <c r="AB300" s="35"/>
      <c r="AC300" s="34"/>
      <c r="AD300" s="37"/>
      <c r="AE300" s="35"/>
      <c r="AF300" s="34"/>
      <c r="AG300" s="37"/>
      <c r="AH300" s="35"/>
      <c r="AI300" s="34"/>
      <c r="AJ300" s="37"/>
      <c r="AK300" s="35"/>
      <c r="AL300" s="34"/>
      <c r="AM300" s="37"/>
      <c r="AN300" s="35"/>
      <c r="AO300" s="34"/>
      <c r="AP300" s="37"/>
      <c r="AQ300" s="35"/>
      <c r="AR300" s="34"/>
      <c r="AS300" s="37"/>
      <c r="AT300" s="35"/>
      <c r="AU300" s="34"/>
      <c r="AV300" s="37"/>
      <c r="AW300" s="35"/>
      <c r="AX300" s="34"/>
      <c r="AY300" s="37"/>
      <c r="AZ300" s="35"/>
      <c r="BA300" s="34"/>
      <c r="BB300" s="37"/>
      <c r="BC3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0" s="7"/>
      <c r="BF300" t="str">
        <f>IF(Table1[[#This Row],[Date]]="","","&amp;lt;VOUCHER REMOTEID="&amp;""""&amp;$A$11&amp;$A$13&amp;ROW()&amp;""""&amp;" VCHTYPE="""&amp;F300&amp;""" ACTION="""&amp;"Create"&amp;"""&amp;gt;")</f>
        <v/>
      </c>
      <c r="BG300" t="str">
        <f>IF(Table1[[#This Row],[Date]]="","",TEXT(Table1[[#This Row],[Date]],"yyyymmdd"))</f>
        <v/>
      </c>
      <c r="BH300" t="str">
        <f>Table1[[#This Row],[Date2]]</f>
        <v/>
      </c>
      <c r="BI300" t="str">
        <f>IF(Table1[[#This Row],[Date]]="","",Table1[[#This Row],[Voucher Type]])</f>
        <v/>
      </c>
      <c r="BJ300" t="str">
        <f>IF(Table1[[#This Row],[Ref No / Invoice No]]="","",Table1[[#This Row],[Ref No / Invoice No]])</f>
        <v/>
      </c>
      <c r="BK300" t="str">
        <f>IF(Table1[[#This Row],[Voucher No]]="","",Table1[[#This Row],[Voucher No]])</f>
        <v/>
      </c>
      <c r="BL300" t="str">
        <f>IF(Table1[[#This Row],[Date]]="","",Table1[[#This Row],[Narration]])</f>
        <v/>
      </c>
      <c r="BM300" t="str">
        <f>IF(Table1[[#This Row],[Date]]="","",$A$11&amp;$A$13&amp;ROW())</f>
        <v/>
      </c>
      <c r="BN300" t="str">
        <f>IF(Table1[[#This Row],[Date]]="","",$A$13)</f>
        <v/>
      </c>
      <c r="BP300" t="str">
        <f>IF(Table1[[#This Row],[Ledger 1]]="","","No")</f>
        <v/>
      </c>
      <c r="BQ300" t="str">
        <f>IF(Table1[[#This Row],[Date]]="","",IF(Table1[[#This Row],[Effect 1]]="Dr.","Yes","No"))</f>
        <v/>
      </c>
      <c r="BR300" t="str">
        <f>IF(Table1[[#This Row],[Date]]="","",Table1[[#This Row],[Ledger 1]])</f>
        <v/>
      </c>
      <c r="BS300" t="str">
        <f>IF(Table1[[#This Row],[Date]]="","",IF(Table1[[#This Row],[Effect 1]]="Dr.",-Table1[[#This Row],[Amount 1]],Table1[[#This Row],[Amount 1]]))</f>
        <v/>
      </c>
      <c r="BV300" t="str">
        <f>IF(Table1[[#This Row],[Ledger 2]]="","","No")</f>
        <v/>
      </c>
      <c r="BW300" t="str">
        <f>IF(Table1[[#This Row],[Date]]="","",IF(Table1[[#This Row],[Effect 2]]="Dr.","Yes","No"))</f>
        <v/>
      </c>
      <c r="BX300" t="str">
        <f>IF(Table1[[#This Row],[Date]]="","",Table1[[#This Row],[Ledger 2]])</f>
        <v/>
      </c>
      <c r="BY300" t="str">
        <f>IF(Table1[[#This Row],[Date]]="","",IF(Table1[[#This Row],[Effect 2]]="Dr.",-Table1[[#This Row],[Amount 2]],Table1[[#This Row],[Amount 2]]))</f>
        <v/>
      </c>
      <c r="CB300" t="str">
        <f>IF(Table1[[#This Row],[Ledger 3]]="","","No")</f>
        <v/>
      </c>
      <c r="CC300" t="str">
        <f>IF(Table1[[#This Row],[Ledger 3]]="","",IF(Table1[[#This Row],[Effect 3]]="Dr.","Yes","No"))</f>
        <v/>
      </c>
      <c r="CD300" t="str">
        <f>IF(Table1[[#This Row],[Ledger 3]]="","",Table1[[#This Row],[Ledger 3]])</f>
        <v/>
      </c>
      <c r="CE300" t="str">
        <f>IF(Table1[[#This Row],[Ledger 3]]="","",IF(Table1[[#This Row],[Effect 3]]="Dr.",-Table1[[#This Row],[Amount 3]],Table1[[#This Row],[Amount 3]]))</f>
        <v/>
      </c>
      <c r="CH300" t="str">
        <f>IF(Table1[[#This Row],[Ledger 4]]="","","No")</f>
        <v/>
      </c>
      <c r="CI300" t="str">
        <f>IF(Table1[[#This Row],[Ledger 4]]="","",IF(Table1[[#This Row],[Effect 4]]="Dr.","Yes","No"))</f>
        <v/>
      </c>
      <c r="CJ300" t="str">
        <f>IF(Table1[[#This Row],[Ledger 4]]="","",Table1[[#This Row],[Ledger 4]])</f>
        <v/>
      </c>
      <c r="CK300" t="str">
        <f>IF(Table1[[#This Row],[Ledger 4]]="","",IF(Table1[[#This Row],[Effect 4]]="Dr.",-Table1[[#This Row],[Amount 4]],Table1[[#This Row],[Amount 4]]))</f>
        <v/>
      </c>
      <c r="CN300" t="str">
        <f>IF(Table1[[#This Row],[Ledger 5]]="","","No")</f>
        <v/>
      </c>
      <c r="CO300" t="str">
        <f>IF(Table1[[#This Row],[Ledger 5]]="","",IF(Table1[[#This Row],[Effect 5]]="Dr.","Yes","No"))</f>
        <v/>
      </c>
      <c r="CP300" t="str">
        <f>IF(Table1[[#This Row],[Ledger 5]]="","",Table1[[#This Row],[Ledger 5]])</f>
        <v/>
      </c>
      <c r="CQ300" t="str">
        <f>IF(Table1[[#This Row],[Ledger 5]]="","",IF(Table1[[#This Row],[Effect 5]]="Dr.",-Table1[[#This Row],[Amount 5]],Table1[[#This Row],[Amount 5]]))</f>
        <v/>
      </c>
      <c r="CT300" t="str">
        <f>IF(Table1[[#This Row],[Ledger 6]]="","","No")</f>
        <v/>
      </c>
      <c r="CU300" t="str">
        <f>IF(Table1[[#This Row],[Ledger 6]]="","",IF(Table1[[#This Row],[Effect 6]]="Dr.","Yes","No"))</f>
        <v/>
      </c>
      <c r="CV300" t="str">
        <f>IF(Table1[[#This Row],[Ledger 6]]="","",Table1[[#This Row],[Ledger 6]])</f>
        <v/>
      </c>
      <c r="CW300" t="str">
        <f>IF(Table1[[#This Row],[Ledger 6]]="","",IF(Table1[[#This Row],[Effect 6]]="Dr.",-Table1[[#This Row],[Amount 6]],Table1[[#This Row],[Amount 6]]))</f>
        <v/>
      </c>
      <c r="CZ300" t="str">
        <f>IF(Table1[[#This Row],[Ledger 7]]="","","No")</f>
        <v/>
      </c>
      <c r="DA300" t="str">
        <f>IF(Table1[[#This Row],[Ledger 7]]="","",IF(Table1[[#This Row],[Effect 7]]="Dr.","Yes","No"))</f>
        <v/>
      </c>
      <c r="DB300" t="str">
        <f>IF(Table1[[#This Row],[Ledger 7]]="","",Table1[[#This Row],[Ledger 7]])</f>
        <v/>
      </c>
      <c r="DC300" t="str">
        <f>IF(Table1[[#This Row],[Ledger 7]]="","",IF(Table1[[#This Row],[Effect 7]]="Dr.",-Table1[[#This Row],[Amount 7]],Table1[[#This Row],[Amount 7]]))</f>
        <v/>
      </c>
      <c r="DF300" t="str">
        <f>IF(Table1[[#This Row],[Ledger 8]]="","","No")</f>
        <v/>
      </c>
      <c r="DG300" t="str">
        <f>IF(Table1[[#This Row],[Ledger 8]]="","",IF(Table1[[#This Row],[Effect 8]]="Dr.","Yes","No"))</f>
        <v/>
      </c>
      <c r="DH300" t="str">
        <f>IF(Table1[[#This Row],[Ledger 8]]="","",Table1[[#This Row],[Ledger 8]])</f>
        <v/>
      </c>
      <c r="DI300" t="str">
        <f>IF(Table1[[#This Row],[Ledger 8]]="","",IF(Table1[[#This Row],[Effect 8]]="Dr.",-Table1[[#This Row],[Amount 8]],Table1[[#This Row],[Amount 8]]))</f>
        <v/>
      </c>
      <c r="DL300" t="str">
        <f>IF(Table1[[#This Row],[Ledger 9]]="","","No")</f>
        <v/>
      </c>
      <c r="DM300" t="str">
        <f>IF(Table1[[#This Row],[Ledger 9]]="","",IF(Table1[[#This Row],[Effect 9]]="Dr.","Yes","No"))</f>
        <v/>
      </c>
      <c r="DN300" t="str">
        <f>IF(Table1[[#This Row],[Ledger 9]]="","",Table1[[#This Row],[Ledger 9]])</f>
        <v/>
      </c>
      <c r="DO300" t="str">
        <f>IF(Table1[[#This Row],[Ledger 9]]="","",IF(Table1[[#This Row],[Effect 9]]="Dr.",-Table1[[#This Row],[Amount 9]],Table1[[#This Row],[Amount 9]]))</f>
        <v/>
      </c>
      <c r="DR300" t="str">
        <f>IF(Table1[[#This Row],[Ledger 10]]="","","No")</f>
        <v/>
      </c>
      <c r="DS300" t="str">
        <f>IF(Table1[[#This Row],[Ledger 10]]="","",IF(Table1[[#This Row],[Effect 10]]="Dr.","Yes","No"))</f>
        <v/>
      </c>
      <c r="DT300" t="str">
        <f>IF(Table1[[#This Row],[Ledger 10]]="","",Table1[[#This Row],[Ledger 10]])</f>
        <v/>
      </c>
      <c r="DU300" t="str">
        <f>IF(Table1[[#This Row],[Ledger 10]]="","",IF(Table1[[#This Row],[Effect 10]]="Dr.",-Table1[[#This Row],[Amount 10]],Table1[[#This Row],[Amount 10]]))</f>
        <v/>
      </c>
      <c r="DX300" t="str">
        <f>IF(Table1[[#This Row],[Ledger 11]]="","","No")</f>
        <v/>
      </c>
      <c r="DY300" t="str">
        <f>IF(Table1[[#This Row],[Ledger 11]]="","",IF(Table1[[#This Row],[Effect 11]]="Dr.","Yes","No"))</f>
        <v/>
      </c>
      <c r="DZ300" t="str">
        <f>IF(Table1[[#This Row],[Ledger 11]]="","",Table1[[#This Row],[Ledger 11]])</f>
        <v/>
      </c>
      <c r="EA300" t="str">
        <f>IF(Table1[[#This Row],[Ledger 11]]="","",IF(Table1[[#This Row],[Effect 11]]="Dr.",-Table1[[#This Row],[Amount 11]],Table1[[#This Row],[Amount 11]]))</f>
        <v/>
      </c>
      <c r="ED300" t="str">
        <f>IF(Table1[[#This Row],[Ledger 12]]="","","No")</f>
        <v/>
      </c>
      <c r="EE300" t="str">
        <f>IF(Table1[[#This Row],[Ledger 12]]="","",IF(Table1[[#This Row],[Effect 12]]="Dr.","Yes","No"))</f>
        <v/>
      </c>
      <c r="EF300" t="str">
        <f>IF(Table1[[#This Row],[Ledger 12]]="","",Table1[[#This Row],[Ledger 12]])</f>
        <v/>
      </c>
      <c r="EG300" t="str">
        <f>IF(Table1[[#This Row],[Ledger 12]]="","",IF(Table1[[#This Row],[Effect 12]]="Dr.",-Table1[[#This Row],[Amount 12]],Table1[[#This Row],[Amount 12]]))</f>
        <v/>
      </c>
      <c r="EJ300" t="str">
        <f>IF(Table1[[#This Row],[Ledger 13]]="","","No")</f>
        <v/>
      </c>
      <c r="EK300" t="str">
        <f>IF(Table1[[#This Row],[Ledger 13]]="","",IF(Table1[[#This Row],[Effect 13]]="Dr.","Yes","No"))</f>
        <v/>
      </c>
      <c r="EL300" t="str">
        <f>IF(Table1[[#This Row],[Ledger 13]]="","",Table1[[#This Row],[Ledger 13]])</f>
        <v/>
      </c>
      <c r="EM300" t="str">
        <f>IF(Table1[[#This Row],[Ledger 13]]="","",IF(Table1[[#This Row],[Effect 13]]="Dr.",-Table1[[#This Row],[Amount 13]],Table1[[#This Row],[Amount 13]]))</f>
        <v/>
      </c>
      <c r="EP300" t="str">
        <f>IF(Table1[[#This Row],[Ledger 14]]="","","No")</f>
        <v/>
      </c>
      <c r="EQ300" t="str">
        <f>IF(Table1[[#This Row],[Ledger 14]]="","",IF(Table1[[#This Row],[Effect 14]]="Dr.","Yes","No"))</f>
        <v/>
      </c>
      <c r="ER300" t="str">
        <f>IF(Table1[[#This Row],[Ledger 14]]="","",Table1[[#This Row],[Ledger 14]])</f>
        <v/>
      </c>
      <c r="ES300" t="str">
        <f>IF(Table1[[#This Row],[Ledger 14]]="","",IF(Table1[[#This Row],[Effect 14]]="Dr.",-Table1[[#This Row],[Amount 14]],Table1[[#This Row],[Amount 14]]))</f>
        <v/>
      </c>
      <c r="EV300" t="str">
        <f>IF(Table1[[#This Row],[Ledger 15]]="","","No")</f>
        <v/>
      </c>
      <c r="EW300" t="str">
        <f>IF(Table1[[#This Row],[Ledger 15]]="","",IF(Table1[[#This Row],[Effect 15]]="Dr.","Yes","No"))</f>
        <v/>
      </c>
      <c r="EX300" t="str">
        <f>IF(Table1[[#This Row],[Ledger 15]]="","",Table1[[#This Row],[Ledger 15]])</f>
        <v/>
      </c>
      <c r="EY300" t="str">
        <f>IF(Table1[[#This Row],[Ledger 15]]="","",IF(Table1[[#This Row],[Effect 15]]="Dr.",-Table1[[#This Row],[Amount 15]],Table1[[#This Row],[Amount 15]]))</f>
        <v/>
      </c>
      <c r="FD3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0">
        <f>IF(Table1[[#This Row],[Date]]="",0,IF(AND(Table1[[#This Row],[Date]]&gt;=$FE$2,Table1[[#This Row],[Date]]&lt;=$FE$3),0,1))</f>
        <v>0</v>
      </c>
      <c r="FF300">
        <f>IF(Table1[[#This Row],[Date]]="",0,IF(TYPE(VLOOKUP(Table1[[#This Row],[Voucher Type]],Table1[[#All],[Voucher Type Master]],1,FALSE))=16,1,0))</f>
        <v>0</v>
      </c>
      <c r="FG300">
        <f>IF(TYPE(IF(Table1[[#This Row],[Date]]="",0,IF(VLOOKUP(Table1[[#This Row],[Voucher Type]],$FY$5:$FZ$13,2,0)=Table1[[#This Row],[Effect 1]],0,1)))=16,1,0)</f>
        <v>0</v>
      </c>
      <c r="FH3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0">
        <f>IF(LEN(Table1[[#This Row],[Ledger 1]])&gt;0,IF(TYPE(VLOOKUP(Table1[[#This Row],[Ledger 1]],GZ:GZ,1,0))=16,1,0),0)</f>
        <v>0</v>
      </c>
      <c r="FJ300">
        <f>IF(LEN(Table1[[#This Row],[Ledger 2]])&gt;0,IF(TYPE(VLOOKUP(Table1[[#This Row],[Ledger 2]],GZ:GZ,1,0))=16,1,0),0)</f>
        <v>0</v>
      </c>
      <c r="FK300">
        <f>IF(LEN(Table1[[#This Row],[Ledger 3]])&gt;0,IF(TYPE(VLOOKUP(Table1[[#This Row],[Ledger 3]],GZ:GZ,1,0))=16,1,0),0)</f>
        <v>0</v>
      </c>
      <c r="FL300">
        <f>IF(LEN(Table1[[#This Row],[Ledger 4]])&gt;0,IF(TYPE(VLOOKUP(Table1[[#This Row],[Ledger 4]],GZ:GZ,1,0))=16,1,0),0)</f>
        <v>0</v>
      </c>
      <c r="FM300">
        <f>IF(LEN(Table1[[#This Row],[Ledger 5]])&gt;0,IF(TYPE(VLOOKUP(Table1[[#This Row],[Ledger 5]],GZ:GZ,1,0))=16,1,0),0)</f>
        <v>0</v>
      </c>
      <c r="FN300">
        <f>IF(LEN(Table1[[#This Row],[Ledger 6]])&gt;0,IF(TYPE(VLOOKUP(Table1[[#This Row],[Ledger 6]],$GZ:$GZ,1,0))=16,1,0),0)</f>
        <v>0</v>
      </c>
      <c r="FO300">
        <f>IF(LEN(Table1[[#This Row],[Ledger 7]])&gt;0,IF(TYPE(VLOOKUP(Table1[[#This Row],[Ledger 7]],$GZ:$GZ,1,0))=16,1,0),0)</f>
        <v>0</v>
      </c>
      <c r="FP300">
        <f>IF(LEN(Table1[[#This Row],[Ledger 8]])&gt;0,IF(TYPE(VLOOKUP(Table1[[#This Row],[Ledger 8]],$GZ:$GZ,1,0))=16,1,0),0)</f>
        <v>0</v>
      </c>
      <c r="FQ300">
        <f>IF(LEN(Table1[[#This Row],[Ledger 9]])&gt;0,IF(TYPE(VLOOKUP(Table1[[#This Row],[Ledger 9]],$GZ:$GZ,1,0))=16,1,0),0)</f>
        <v>0</v>
      </c>
      <c r="FR300">
        <f>IF(LEN(Table1[[#This Row],[Ledger 10]])&gt;0,IF(TYPE(VLOOKUP(Table1[[#This Row],[Ledger 10]],$GZ:$GZ,1,0))=16,1,0),0)</f>
        <v>0</v>
      </c>
      <c r="FS300">
        <f>IF(LEN(Table1[[#This Row],[Ledger 11]])&gt;0,IF(TYPE(VLOOKUP(Table1[[#This Row],[Ledger 11]],$GZ:$GZ,1,0))=16,1,0),0)</f>
        <v>0</v>
      </c>
      <c r="FT300">
        <f>IF(LEN(Table1[[#This Row],[Ledger 12]])&gt;0,IF(TYPE(VLOOKUP(Table1[[#This Row],[Ledger 12]],$GZ:$GZ,1,0))=16,1,0),0)</f>
        <v>0</v>
      </c>
      <c r="FU300">
        <f>IF(LEN(Table1[[#This Row],[Ledger 13]])&gt;0,IF(TYPE(VLOOKUP(Table1[[#This Row],[Ledger 13]],$GZ:$GZ,1,0))=16,1,0),0)</f>
        <v>0</v>
      </c>
      <c r="FV300">
        <f>IF(LEN(Table1[[#This Row],[Ledger 14]])&gt;0,IF(TYPE(VLOOKUP(Table1[[#This Row],[Ledger 14]],$GZ:$GZ,1,0))=16,1,0),0)</f>
        <v>0</v>
      </c>
      <c r="FW300">
        <f>IF(LEN(Table1[[#This Row],[Ledger 15]])&gt;0,IF(TYPE(VLOOKUP(Table1[[#This Row],[Ledger 15]],$GZ:$GZ,1,0))=16,1,0),0)</f>
        <v>0</v>
      </c>
    </row>
    <row r="301" spans="4:179" ht="33" customHeight="1" x14ac:dyDescent="0.45">
      <c r="D301" s="8">
        <f t="shared" si="13"/>
        <v>296</v>
      </c>
      <c r="E301" s="32"/>
      <c r="F301" s="34"/>
      <c r="G301" s="34"/>
      <c r="H301" s="34"/>
      <c r="I301" s="34"/>
      <c r="J301" s="38"/>
      <c r="K301" s="33"/>
      <c r="L301" s="36"/>
      <c r="M301" s="35"/>
      <c r="N301" s="34"/>
      <c r="O301" s="41"/>
      <c r="P301" s="35"/>
      <c r="Q301" s="34"/>
      <c r="R301" s="37"/>
      <c r="S301" s="35"/>
      <c r="T301" s="34"/>
      <c r="U301" s="37"/>
      <c r="V301" s="35"/>
      <c r="W301" s="34"/>
      <c r="X301" s="37"/>
      <c r="Y301" s="35"/>
      <c r="Z301" s="34"/>
      <c r="AA301" s="37"/>
      <c r="AB301" s="35"/>
      <c r="AC301" s="34"/>
      <c r="AD301" s="37"/>
      <c r="AE301" s="35"/>
      <c r="AF301" s="34"/>
      <c r="AG301" s="37"/>
      <c r="AH301" s="35"/>
      <c r="AI301" s="34"/>
      <c r="AJ301" s="37"/>
      <c r="AK301" s="35"/>
      <c r="AL301" s="34"/>
      <c r="AM301" s="37"/>
      <c r="AN301" s="35"/>
      <c r="AO301" s="34"/>
      <c r="AP301" s="37"/>
      <c r="AQ301" s="35"/>
      <c r="AR301" s="34"/>
      <c r="AS301" s="37"/>
      <c r="AT301" s="35"/>
      <c r="AU301" s="34"/>
      <c r="AV301" s="37"/>
      <c r="AW301" s="35"/>
      <c r="AX301" s="34"/>
      <c r="AY301" s="37"/>
      <c r="AZ301" s="35"/>
      <c r="BA301" s="34"/>
      <c r="BB301" s="37"/>
      <c r="BC3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1" s="7"/>
      <c r="BF301" t="str">
        <f>IF(Table1[[#This Row],[Date]]="","","&amp;lt;VOUCHER REMOTEID="&amp;""""&amp;$A$11&amp;$A$13&amp;ROW()&amp;""""&amp;" VCHTYPE="""&amp;F301&amp;""" ACTION="""&amp;"Create"&amp;"""&amp;gt;")</f>
        <v/>
      </c>
      <c r="BG301" t="str">
        <f>IF(Table1[[#This Row],[Date]]="","",TEXT(Table1[[#This Row],[Date]],"yyyymmdd"))</f>
        <v/>
      </c>
      <c r="BH301" t="str">
        <f>Table1[[#This Row],[Date2]]</f>
        <v/>
      </c>
      <c r="BI301" t="str">
        <f>IF(Table1[[#This Row],[Date]]="","",Table1[[#This Row],[Voucher Type]])</f>
        <v/>
      </c>
      <c r="BJ301" t="str">
        <f>IF(Table1[[#This Row],[Ref No / Invoice No]]="","",Table1[[#This Row],[Ref No / Invoice No]])</f>
        <v/>
      </c>
      <c r="BK301" t="str">
        <f>IF(Table1[[#This Row],[Voucher No]]="","",Table1[[#This Row],[Voucher No]])</f>
        <v/>
      </c>
      <c r="BL301" t="str">
        <f>IF(Table1[[#This Row],[Date]]="","",Table1[[#This Row],[Narration]])</f>
        <v/>
      </c>
      <c r="BM301" t="str">
        <f>IF(Table1[[#This Row],[Date]]="","",$A$11&amp;$A$13&amp;ROW())</f>
        <v/>
      </c>
      <c r="BN301" t="str">
        <f>IF(Table1[[#This Row],[Date]]="","",$A$13)</f>
        <v/>
      </c>
      <c r="BP301" t="str">
        <f>IF(Table1[[#This Row],[Ledger 1]]="","","No")</f>
        <v/>
      </c>
      <c r="BQ301" t="str">
        <f>IF(Table1[[#This Row],[Date]]="","",IF(Table1[[#This Row],[Effect 1]]="Dr.","Yes","No"))</f>
        <v/>
      </c>
      <c r="BR301" t="str">
        <f>IF(Table1[[#This Row],[Date]]="","",Table1[[#This Row],[Ledger 1]])</f>
        <v/>
      </c>
      <c r="BS301" t="str">
        <f>IF(Table1[[#This Row],[Date]]="","",IF(Table1[[#This Row],[Effect 1]]="Dr.",-Table1[[#This Row],[Amount 1]],Table1[[#This Row],[Amount 1]]))</f>
        <v/>
      </c>
      <c r="BV301" t="str">
        <f>IF(Table1[[#This Row],[Ledger 2]]="","","No")</f>
        <v/>
      </c>
      <c r="BW301" t="str">
        <f>IF(Table1[[#This Row],[Date]]="","",IF(Table1[[#This Row],[Effect 2]]="Dr.","Yes","No"))</f>
        <v/>
      </c>
      <c r="BX301" t="str">
        <f>IF(Table1[[#This Row],[Date]]="","",Table1[[#This Row],[Ledger 2]])</f>
        <v/>
      </c>
      <c r="BY301" t="str">
        <f>IF(Table1[[#This Row],[Date]]="","",IF(Table1[[#This Row],[Effect 2]]="Dr.",-Table1[[#This Row],[Amount 2]],Table1[[#This Row],[Amount 2]]))</f>
        <v/>
      </c>
      <c r="CB301" t="str">
        <f>IF(Table1[[#This Row],[Ledger 3]]="","","No")</f>
        <v/>
      </c>
      <c r="CC301" t="str">
        <f>IF(Table1[[#This Row],[Ledger 3]]="","",IF(Table1[[#This Row],[Effect 3]]="Dr.","Yes","No"))</f>
        <v/>
      </c>
      <c r="CD301" t="str">
        <f>IF(Table1[[#This Row],[Ledger 3]]="","",Table1[[#This Row],[Ledger 3]])</f>
        <v/>
      </c>
      <c r="CE301" t="str">
        <f>IF(Table1[[#This Row],[Ledger 3]]="","",IF(Table1[[#This Row],[Effect 3]]="Dr.",-Table1[[#This Row],[Amount 3]],Table1[[#This Row],[Amount 3]]))</f>
        <v/>
      </c>
      <c r="CH301" t="str">
        <f>IF(Table1[[#This Row],[Ledger 4]]="","","No")</f>
        <v/>
      </c>
      <c r="CI301" t="str">
        <f>IF(Table1[[#This Row],[Ledger 4]]="","",IF(Table1[[#This Row],[Effect 4]]="Dr.","Yes","No"))</f>
        <v/>
      </c>
      <c r="CJ301" t="str">
        <f>IF(Table1[[#This Row],[Ledger 4]]="","",Table1[[#This Row],[Ledger 4]])</f>
        <v/>
      </c>
      <c r="CK301" t="str">
        <f>IF(Table1[[#This Row],[Ledger 4]]="","",IF(Table1[[#This Row],[Effect 4]]="Dr.",-Table1[[#This Row],[Amount 4]],Table1[[#This Row],[Amount 4]]))</f>
        <v/>
      </c>
      <c r="CN301" t="str">
        <f>IF(Table1[[#This Row],[Ledger 5]]="","","No")</f>
        <v/>
      </c>
      <c r="CO301" t="str">
        <f>IF(Table1[[#This Row],[Ledger 5]]="","",IF(Table1[[#This Row],[Effect 5]]="Dr.","Yes","No"))</f>
        <v/>
      </c>
      <c r="CP301" t="str">
        <f>IF(Table1[[#This Row],[Ledger 5]]="","",Table1[[#This Row],[Ledger 5]])</f>
        <v/>
      </c>
      <c r="CQ301" t="str">
        <f>IF(Table1[[#This Row],[Ledger 5]]="","",IF(Table1[[#This Row],[Effect 5]]="Dr.",-Table1[[#This Row],[Amount 5]],Table1[[#This Row],[Amount 5]]))</f>
        <v/>
      </c>
      <c r="CT301" t="str">
        <f>IF(Table1[[#This Row],[Ledger 6]]="","","No")</f>
        <v/>
      </c>
      <c r="CU301" t="str">
        <f>IF(Table1[[#This Row],[Ledger 6]]="","",IF(Table1[[#This Row],[Effect 6]]="Dr.","Yes","No"))</f>
        <v/>
      </c>
      <c r="CV301" t="str">
        <f>IF(Table1[[#This Row],[Ledger 6]]="","",Table1[[#This Row],[Ledger 6]])</f>
        <v/>
      </c>
      <c r="CW301" t="str">
        <f>IF(Table1[[#This Row],[Ledger 6]]="","",IF(Table1[[#This Row],[Effect 6]]="Dr.",-Table1[[#This Row],[Amount 6]],Table1[[#This Row],[Amount 6]]))</f>
        <v/>
      </c>
      <c r="CZ301" t="str">
        <f>IF(Table1[[#This Row],[Ledger 7]]="","","No")</f>
        <v/>
      </c>
      <c r="DA301" t="str">
        <f>IF(Table1[[#This Row],[Ledger 7]]="","",IF(Table1[[#This Row],[Effect 7]]="Dr.","Yes","No"))</f>
        <v/>
      </c>
      <c r="DB301" t="str">
        <f>IF(Table1[[#This Row],[Ledger 7]]="","",Table1[[#This Row],[Ledger 7]])</f>
        <v/>
      </c>
      <c r="DC301" t="str">
        <f>IF(Table1[[#This Row],[Ledger 7]]="","",IF(Table1[[#This Row],[Effect 7]]="Dr.",-Table1[[#This Row],[Amount 7]],Table1[[#This Row],[Amount 7]]))</f>
        <v/>
      </c>
      <c r="DF301" t="str">
        <f>IF(Table1[[#This Row],[Ledger 8]]="","","No")</f>
        <v/>
      </c>
      <c r="DG301" t="str">
        <f>IF(Table1[[#This Row],[Ledger 8]]="","",IF(Table1[[#This Row],[Effect 8]]="Dr.","Yes","No"))</f>
        <v/>
      </c>
      <c r="DH301" t="str">
        <f>IF(Table1[[#This Row],[Ledger 8]]="","",Table1[[#This Row],[Ledger 8]])</f>
        <v/>
      </c>
      <c r="DI301" t="str">
        <f>IF(Table1[[#This Row],[Ledger 8]]="","",IF(Table1[[#This Row],[Effect 8]]="Dr.",-Table1[[#This Row],[Amount 8]],Table1[[#This Row],[Amount 8]]))</f>
        <v/>
      </c>
      <c r="DL301" t="str">
        <f>IF(Table1[[#This Row],[Ledger 9]]="","","No")</f>
        <v/>
      </c>
      <c r="DM301" t="str">
        <f>IF(Table1[[#This Row],[Ledger 9]]="","",IF(Table1[[#This Row],[Effect 9]]="Dr.","Yes","No"))</f>
        <v/>
      </c>
      <c r="DN301" t="str">
        <f>IF(Table1[[#This Row],[Ledger 9]]="","",Table1[[#This Row],[Ledger 9]])</f>
        <v/>
      </c>
      <c r="DO301" t="str">
        <f>IF(Table1[[#This Row],[Ledger 9]]="","",IF(Table1[[#This Row],[Effect 9]]="Dr.",-Table1[[#This Row],[Amount 9]],Table1[[#This Row],[Amount 9]]))</f>
        <v/>
      </c>
      <c r="DR301" t="str">
        <f>IF(Table1[[#This Row],[Ledger 10]]="","","No")</f>
        <v/>
      </c>
      <c r="DS301" t="str">
        <f>IF(Table1[[#This Row],[Ledger 10]]="","",IF(Table1[[#This Row],[Effect 10]]="Dr.","Yes","No"))</f>
        <v/>
      </c>
      <c r="DT301" t="str">
        <f>IF(Table1[[#This Row],[Ledger 10]]="","",Table1[[#This Row],[Ledger 10]])</f>
        <v/>
      </c>
      <c r="DU301" t="str">
        <f>IF(Table1[[#This Row],[Ledger 10]]="","",IF(Table1[[#This Row],[Effect 10]]="Dr.",-Table1[[#This Row],[Amount 10]],Table1[[#This Row],[Amount 10]]))</f>
        <v/>
      </c>
      <c r="DX301" t="str">
        <f>IF(Table1[[#This Row],[Ledger 11]]="","","No")</f>
        <v/>
      </c>
      <c r="DY301" t="str">
        <f>IF(Table1[[#This Row],[Ledger 11]]="","",IF(Table1[[#This Row],[Effect 11]]="Dr.","Yes","No"))</f>
        <v/>
      </c>
      <c r="DZ301" t="str">
        <f>IF(Table1[[#This Row],[Ledger 11]]="","",Table1[[#This Row],[Ledger 11]])</f>
        <v/>
      </c>
      <c r="EA301" t="str">
        <f>IF(Table1[[#This Row],[Ledger 11]]="","",IF(Table1[[#This Row],[Effect 11]]="Dr.",-Table1[[#This Row],[Amount 11]],Table1[[#This Row],[Amount 11]]))</f>
        <v/>
      </c>
      <c r="ED301" t="str">
        <f>IF(Table1[[#This Row],[Ledger 12]]="","","No")</f>
        <v/>
      </c>
      <c r="EE301" t="str">
        <f>IF(Table1[[#This Row],[Ledger 12]]="","",IF(Table1[[#This Row],[Effect 12]]="Dr.","Yes","No"))</f>
        <v/>
      </c>
      <c r="EF301" t="str">
        <f>IF(Table1[[#This Row],[Ledger 12]]="","",Table1[[#This Row],[Ledger 12]])</f>
        <v/>
      </c>
      <c r="EG301" t="str">
        <f>IF(Table1[[#This Row],[Ledger 12]]="","",IF(Table1[[#This Row],[Effect 12]]="Dr.",-Table1[[#This Row],[Amount 12]],Table1[[#This Row],[Amount 12]]))</f>
        <v/>
      </c>
      <c r="EJ301" t="str">
        <f>IF(Table1[[#This Row],[Ledger 13]]="","","No")</f>
        <v/>
      </c>
      <c r="EK301" t="str">
        <f>IF(Table1[[#This Row],[Ledger 13]]="","",IF(Table1[[#This Row],[Effect 13]]="Dr.","Yes","No"))</f>
        <v/>
      </c>
      <c r="EL301" t="str">
        <f>IF(Table1[[#This Row],[Ledger 13]]="","",Table1[[#This Row],[Ledger 13]])</f>
        <v/>
      </c>
      <c r="EM301" t="str">
        <f>IF(Table1[[#This Row],[Ledger 13]]="","",IF(Table1[[#This Row],[Effect 13]]="Dr.",-Table1[[#This Row],[Amount 13]],Table1[[#This Row],[Amount 13]]))</f>
        <v/>
      </c>
      <c r="EP301" t="str">
        <f>IF(Table1[[#This Row],[Ledger 14]]="","","No")</f>
        <v/>
      </c>
      <c r="EQ301" t="str">
        <f>IF(Table1[[#This Row],[Ledger 14]]="","",IF(Table1[[#This Row],[Effect 14]]="Dr.","Yes","No"))</f>
        <v/>
      </c>
      <c r="ER301" t="str">
        <f>IF(Table1[[#This Row],[Ledger 14]]="","",Table1[[#This Row],[Ledger 14]])</f>
        <v/>
      </c>
      <c r="ES301" t="str">
        <f>IF(Table1[[#This Row],[Ledger 14]]="","",IF(Table1[[#This Row],[Effect 14]]="Dr.",-Table1[[#This Row],[Amount 14]],Table1[[#This Row],[Amount 14]]))</f>
        <v/>
      </c>
      <c r="EV301" t="str">
        <f>IF(Table1[[#This Row],[Ledger 15]]="","","No")</f>
        <v/>
      </c>
      <c r="EW301" t="str">
        <f>IF(Table1[[#This Row],[Ledger 15]]="","",IF(Table1[[#This Row],[Effect 15]]="Dr.","Yes","No"))</f>
        <v/>
      </c>
      <c r="EX301" t="str">
        <f>IF(Table1[[#This Row],[Ledger 15]]="","",Table1[[#This Row],[Ledger 15]])</f>
        <v/>
      </c>
      <c r="EY301" t="str">
        <f>IF(Table1[[#This Row],[Ledger 15]]="","",IF(Table1[[#This Row],[Effect 15]]="Dr.",-Table1[[#This Row],[Amount 15]],Table1[[#This Row],[Amount 15]]))</f>
        <v/>
      </c>
      <c r="FD3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1">
        <f>IF(Table1[[#This Row],[Date]]="",0,IF(AND(Table1[[#This Row],[Date]]&gt;=$FE$2,Table1[[#This Row],[Date]]&lt;=$FE$3),0,1))</f>
        <v>0</v>
      </c>
      <c r="FF301">
        <f>IF(Table1[[#This Row],[Date]]="",0,IF(TYPE(VLOOKUP(Table1[[#This Row],[Voucher Type]],Table1[[#All],[Voucher Type Master]],1,FALSE))=16,1,0))</f>
        <v>0</v>
      </c>
      <c r="FG301">
        <f>IF(TYPE(IF(Table1[[#This Row],[Date]]="",0,IF(VLOOKUP(Table1[[#This Row],[Voucher Type]],$FY$5:$FZ$13,2,0)=Table1[[#This Row],[Effect 1]],0,1)))=16,1,0)</f>
        <v>0</v>
      </c>
      <c r="FH3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1">
        <f>IF(LEN(Table1[[#This Row],[Ledger 1]])&gt;0,IF(TYPE(VLOOKUP(Table1[[#This Row],[Ledger 1]],GZ:GZ,1,0))=16,1,0),0)</f>
        <v>0</v>
      </c>
      <c r="FJ301">
        <f>IF(LEN(Table1[[#This Row],[Ledger 2]])&gt;0,IF(TYPE(VLOOKUP(Table1[[#This Row],[Ledger 2]],GZ:GZ,1,0))=16,1,0),0)</f>
        <v>0</v>
      </c>
      <c r="FK301">
        <f>IF(LEN(Table1[[#This Row],[Ledger 3]])&gt;0,IF(TYPE(VLOOKUP(Table1[[#This Row],[Ledger 3]],GZ:GZ,1,0))=16,1,0),0)</f>
        <v>0</v>
      </c>
      <c r="FL301">
        <f>IF(LEN(Table1[[#This Row],[Ledger 4]])&gt;0,IF(TYPE(VLOOKUP(Table1[[#This Row],[Ledger 4]],GZ:GZ,1,0))=16,1,0),0)</f>
        <v>0</v>
      </c>
      <c r="FM301">
        <f>IF(LEN(Table1[[#This Row],[Ledger 5]])&gt;0,IF(TYPE(VLOOKUP(Table1[[#This Row],[Ledger 5]],GZ:GZ,1,0))=16,1,0),0)</f>
        <v>0</v>
      </c>
      <c r="FN301">
        <f>IF(LEN(Table1[[#This Row],[Ledger 6]])&gt;0,IF(TYPE(VLOOKUP(Table1[[#This Row],[Ledger 6]],$GZ:$GZ,1,0))=16,1,0),0)</f>
        <v>0</v>
      </c>
      <c r="FO301">
        <f>IF(LEN(Table1[[#This Row],[Ledger 7]])&gt;0,IF(TYPE(VLOOKUP(Table1[[#This Row],[Ledger 7]],$GZ:$GZ,1,0))=16,1,0),0)</f>
        <v>0</v>
      </c>
      <c r="FP301">
        <f>IF(LEN(Table1[[#This Row],[Ledger 8]])&gt;0,IF(TYPE(VLOOKUP(Table1[[#This Row],[Ledger 8]],$GZ:$GZ,1,0))=16,1,0),0)</f>
        <v>0</v>
      </c>
      <c r="FQ301">
        <f>IF(LEN(Table1[[#This Row],[Ledger 9]])&gt;0,IF(TYPE(VLOOKUP(Table1[[#This Row],[Ledger 9]],$GZ:$GZ,1,0))=16,1,0),0)</f>
        <v>0</v>
      </c>
      <c r="FR301">
        <f>IF(LEN(Table1[[#This Row],[Ledger 10]])&gt;0,IF(TYPE(VLOOKUP(Table1[[#This Row],[Ledger 10]],$GZ:$GZ,1,0))=16,1,0),0)</f>
        <v>0</v>
      </c>
      <c r="FS301">
        <f>IF(LEN(Table1[[#This Row],[Ledger 11]])&gt;0,IF(TYPE(VLOOKUP(Table1[[#This Row],[Ledger 11]],$GZ:$GZ,1,0))=16,1,0),0)</f>
        <v>0</v>
      </c>
      <c r="FT301">
        <f>IF(LEN(Table1[[#This Row],[Ledger 12]])&gt;0,IF(TYPE(VLOOKUP(Table1[[#This Row],[Ledger 12]],$GZ:$GZ,1,0))=16,1,0),0)</f>
        <v>0</v>
      </c>
      <c r="FU301">
        <f>IF(LEN(Table1[[#This Row],[Ledger 13]])&gt;0,IF(TYPE(VLOOKUP(Table1[[#This Row],[Ledger 13]],$GZ:$GZ,1,0))=16,1,0),0)</f>
        <v>0</v>
      </c>
      <c r="FV301">
        <f>IF(LEN(Table1[[#This Row],[Ledger 14]])&gt;0,IF(TYPE(VLOOKUP(Table1[[#This Row],[Ledger 14]],$GZ:$GZ,1,0))=16,1,0),0)</f>
        <v>0</v>
      </c>
      <c r="FW301">
        <f>IF(LEN(Table1[[#This Row],[Ledger 15]])&gt;0,IF(TYPE(VLOOKUP(Table1[[#This Row],[Ledger 15]],$GZ:$GZ,1,0))=16,1,0),0)</f>
        <v>0</v>
      </c>
    </row>
    <row r="302" spans="4:179" ht="33" customHeight="1" x14ac:dyDescent="0.45">
      <c r="D302" s="8">
        <f t="shared" si="13"/>
        <v>297</v>
      </c>
      <c r="E302" s="32"/>
      <c r="F302" s="34"/>
      <c r="G302" s="34"/>
      <c r="H302" s="34"/>
      <c r="I302" s="34"/>
      <c r="J302" s="38"/>
      <c r="K302" s="33"/>
      <c r="L302" s="36"/>
      <c r="M302" s="35"/>
      <c r="N302" s="34"/>
      <c r="O302" s="41"/>
      <c r="P302" s="35"/>
      <c r="Q302" s="34"/>
      <c r="R302" s="37"/>
      <c r="S302" s="35"/>
      <c r="T302" s="34"/>
      <c r="U302" s="37"/>
      <c r="V302" s="35"/>
      <c r="W302" s="34"/>
      <c r="X302" s="37"/>
      <c r="Y302" s="35"/>
      <c r="Z302" s="34"/>
      <c r="AA302" s="37"/>
      <c r="AB302" s="35"/>
      <c r="AC302" s="34"/>
      <c r="AD302" s="37"/>
      <c r="AE302" s="35"/>
      <c r="AF302" s="34"/>
      <c r="AG302" s="37"/>
      <c r="AH302" s="35"/>
      <c r="AI302" s="34"/>
      <c r="AJ302" s="37"/>
      <c r="AK302" s="35"/>
      <c r="AL302" s="34"/>
      <c r="AM302" s="37"/>
      <c r="AN302" s="35"/>
      <c r="AO302" s="34"/>
      <c r="AP302" s="37"/>
      <c r="AQ302" s="35"/>
      <c r="AR302" s="34"/>
      <c r="AS302" s="37"/>
      <c r="AT302" s="35"/>
      <c r="AU302" s="34"/>
      <c r="AV302" s="37"/>
      <c r="AW302" s="35"/>
      <c r="AX302" s="34"/>
      <c r="AY302" s="37"/>
      <c r="AZ302" s="35"/>
      <c r="BA302" s="34"/>
      <c r="BB302" s="37"/>
      <c r="BC3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2" s="7"/>
      <c r="BF302" t="str">
        <f>IF(Table1[[#This Row],[Date]]="","","&amp;lt;VOUCHER REMOTEID="&amp;""""&amp;$A$11&amp;$A$13&amp;ROW()&amp;""""&amp;" VCHTYPE="""&amp;F302&amp;""" ACTION="""&amp;"Create"&amp;"""&amp;gt;")</f>
        <v/>
      </c>
      <c r="BG302" t="str">
        <f>IF(Table1[[#This Row],[Date]]="","",TEXT(Table1[[#This Row],[Date]],"yyyymmdd"))</f>
        <v/>
      </c>
      <c r="BH302" t="str">
        <f>Table1[[#This Row],[Date2]]</f>
        <v/>
      </c>
      <c r="BI302" t="str">
        <f>IF(Table1[[#This Row],[Date]]="","",Table1[[#This Row],[Voucher Type]])</f>
        <v/>
      </c>
      <c r="BJ302" t="str">
        <f>IF(Table1[[#This Row],[Ref No / Invoice No]]="","",Table1[[#This Row],[Ref No / Invoice No]])</f>
        <v/>
      </c>
      <c r="BK302" t="str">
        <f>IF(Table1[[#This Row],[Voucher No]]="","",Table1[[#This Row],[Voucher No]])</f>
        <v/>
      </c>
      <c r="BL302" t="str">
        <f>IF(Table1[[#This Row],[Date]]="","",Table1[[#This Row],[Narration]])</f>
        <v/>
      </c>
      <c r="BM302" t="str">
        <f>IF(Table1[[#This Row],[Date]]="","",$A$11&amp;$A$13&amp;ROW())</f>
        <v/>
      </c>
      <c r="BN302" t="str">
        <f>IF(Table1[[#This Row],[Date]]="","",$A$13)</f>
        <v/>
      </c>
      <c r="BP302" t="str">
        <f>IF(Table1[[#This Row],[Ledger 1]]="","","No")</f>
        <v/>
      </c>
      <c r="BQ302" t="str">
        <f>IF(Table1[[#This Row],[Date]]="","",IF(Table1[[#This Row],[Effect 1]]="Dr.","Yes","No"))</f>
        <v/>
      </c>
      <c r="BR302" t="str">
        <f>IF(Table1[[#This Row],[Date]]="","",Table1[[#This Row],[Ledger 1]])</f>
        <v/>
      </c>
      <c r="BS302" t="str">
        <f>IF(Table1[[#This Row],[Date]]="","",IF(Table1[[#This Row],[Effect 1]]="Dr.",-Table1[[#This Row],[Amount 1]],Table1[[#This Row],[Amount 1]]))</f>
        <v/>
      </c>
      <c r="BV302" t="str">
        <f>IF(Table1[[#This Row],[Ledger 2]]="","","No")</f>
        <v/>
      </c>
      <c r="BW302" t="str">
        <f>IF(Table1[[#This Row],[Date]]="","",IF(Table1[[#This Row],[Effect 2]]="Dr.","Yes","No"))</f>
        <v/>
      </c>
      <c r="BX302" t="str">
        <f>IF(Table1[[#This Row],[Date]]="","",Table1[[#This Row],[Ledger 2]])</f>
        <v/>
      </c>
      <c r="BY302" t="str">
        <f>IF(Table1[[#This Row],[Date]]="","",IF(Table1[[#This Row],[Effect 2]]="Dr.",-Table1[[#This Row],[Amount 2]],Table1[[#This Row],[Amount 2]]))</f>
        <v/>
      </c>
      <c r="CB302" t="str">
        <f>IF(Table1[[#This Row],[Ledger 3]]="","","No")</f>
        <v/>
      </c>
      <c r="CC302" t="str">
        <f>IF(Table1[[#This Row],[Ledger 3]]="","",IF(Table1[[#This Row],[Effect 3]]="Dr.","Yes","No"))</f>
        <v/>
      </c>
      <c r="CD302" t="str">
        <f>IF(Table1[[#This Row],[Ledger 3]]="","",Table1[[#This Row],[Ledger 3]])</f>
        <v/>
      </c>
      <c r="CE302" t="str">
        <f>IF(Table1[[#This Row],[Ledger 3]]="","",IF(Table1[[#This Row],[Effect 3]]="Dr.",-Table1[[#This Row],[Amount 3]],Table1[[#This Row],[Amount 3]]))</f>
        <v/>
      </c>
      <c r="CH302" t="str">
        <f>IF(Table1[[#This Row],[Ledger 4]]="","","No")</f>
        <v/>
      </c>
      <c r="CI302" t="str">
        <f>IF(Table1[[#This Row],[Ledger 4]]="","",IF(Table1[[#This Row],[Effect 4]]="Dr.","Yes","No"))</f>
        <v/>
      </c>
      <c r="CJ302" t="str">
        <f>IF(Table1[[#This Row],[Ledger 4]]="","",Table1[[#This Row],[Ledger 4]])</f>
        <v/>
      </c>
      <c r="CK302" t="str">
        <f>IF(Table1[[#This Row],[Ledger 4]]="","",IF(Table1[[#This Row],[Effect 4]]="Dr.",-Table1[[#This Row],[Amount 4]],Table1[[#This Row],[Amount 4]]))</f>
        <v/>
      </c>
      <c r="CN302" t="str">
        <f>IF(Table1[[#This Row],[Ledger 5]]="","","No")</f>
        <v/>
      </c>
      <c r="CO302" t="str">
        <f>IF(Table1[[#This Row],[Ledger 5]]="","",IF(Table1[[#This Row],[Effect 5]]="Dr.","Yes","No"))</f>
        <v/>
      </c>
      <c r="CP302" t="str">
        <f>IF(Table1[[#This Row],[Ledger 5]]="","",Table1[[#This Row],[Ledger 5]])</f>
        <v/>
      </c>
      <c r="CQ302" t="str">
        <f>IF(Table1[[#This Row],[Ledger 5]]="","",IF(Table1[[#This Row],[Effect 5]]="Dr.",-Table1[[#This Row],[Amount 5]],Table1[[#This Row],[Amount 5]]))</f>
        <v/>
      </c>
      <c r="CT302" t="str">
        <f>IF(Table1[[#This Row],[Ledger 6]]="","","No")</f>
        <v/>
      </c>
      <c r="CU302" t="str">
        <f>IF(Table1[[#This Row],[Ledger 6]]="","",IF(Table1[[#This Row],[Effect 6]]="Dr.","Yes","No"))</f>
        <v/>
      </c>
      <c r="CV302" t="str">
        <f>IF(Table1[[#This Row],[Ledger 6]]="","",Table1[[#This Row],[Ledger 6]])</f>
        <v/>
      </c>
      <c r="CW302" t="str">
        <f>IF(Table1[[#This Row],[Ledger 6]]="","",IF(Table1[[#This Row],[Effect 6]]="Dr.",-Table1[[#This Row],[Amount 6]],Table1[[#This Row],[Amount 6]]))</f>
        <v/>
      </c>
      <c r="CZ302" t="str">
        <f>IF(Table1[[#This Row],[Ledger 7]]="","","No")</f>
        <v/>
      </c>
      <c r="DA302" t="str">
        <f>IF(Table1[[#This Row],[Ledger 7]]="","",IF(Table1[[#This Row],[Effect 7]]="Dr.","Yes","No"))</f>
        <v/>
      </c>
      <c r="DB302" t="str">
        <f>IF(Table1[[#This Row],[Ledger 7]]="","",Table1[[#This Row],[Ledger 7]])</f>
        <v/>
      </c>
      <c r="DC302" t="str">
        <f>IF(Table1[[#This Row],[Ledger 7]]="","",IF(Table1[[#This Row],[Effect 7]]="Dr.",-Table1[[#This Row],[Amount 7]],Table1[[#This Row],[Amount 7]]))</f>
        <v/>
      </c>
      <c r="DF302" t="str">
        <f>IF(Table1[[#This Row],[Ledger 8]]="","","No")</f>
        <v/>
      </c>
      <c r="DG302" t="str">
        <f>IF(Table1[[#This Row],[Ledger 8]]="","",IF(Table1[[#This Row],[Effect 8]]="Dr.","Yes","No"))</f>
        <v/>
      </c>
      <c r="DH302" t="str">
        <f>IF(Table1[[#This Row],[Ledger 8]]="","",Table1[[#This Row],[Ledger 8]])</f>
        <v/>
      </c>
      <c r="DI302" t="str">
        <f>IF(Table1[[#This Row],[Ledger 8]]="","",IF(Table1[[#This Row],[Effect 8]]="Dr.",-Table1[[#This Row],[Amount 8]],Table1[[#This Row],[Amount 8]]))</f>
        <v/>
      </c>
      <c r="DL302" t="str">
        <f>IF(Table1[[#This Row],[Ledger 9]]="","","No")</f>
        <v/>
      </c>
      <c r="DM302" t="str">
        <f>IF(Table1[[#This Row],[Ledger 9]]="","",IF(Table1[[#This Row],[Effect 9]]="Dr.","Yes","No"))</f>
        <v/>
      </c>
      <c r="DN302" t="str">
        <f>IF(Table1[[#This Row],[Ledger 9]]="","",Table1[[#This Row],[Ledger 9]])</f>
        <v/>
      </c>
      <c r="DO302" t="str">
        <f>IF(Table1[[#This Row],[Ledger 9]]="","",IF(Table1[[#This Row],[Effect 9]]="Dr.",-Table1[[#This Row],[Amount 9]],Table1[[#This Row],[Amount 9]]))</f>
        <v/>
      </c>
      <c r="DR302" t="str">
        <f>IF(Table1[[#This Row],[Ledger 10]]="","","No")</f>
        <v/>
      </c>
      <c r="DS302" t="str">
        <f>IF(Table1[[#This Row],[Ledger 10]]="","",IF(Table1[[#This Row],[Effect 10]]="Dr.","Yes","No"))</f>
        <v/>
      </c>
      <c r="DT302" t="str">
        <f>IF(Table1[[#This Row],[Ledger 10]]="","",Table1[[#This Row],[Ledger 10]])</f>
        <v/>
      </c>
      <c r="DU302" t="str">
        <f>IF(Table1[[#This Row],[Ledger 10]]="","",IF(Table1[[#This Row],[Effect 10]]="Dr.",-Table1[[#This Row],[Amount 10]],Table1[[#This Row],[Amount 10]]))</f>
        <v/>
      </c>
      <c r="DX302" t="str">
        <f>IF(Table1[[#This Row],[Ledger 11]]="","","No")</f>
        <v/>
      </c>
      <c r="DY302" t="str">
        <f>IF(Table1[[#This Row],[Ledger 11]]="","",IF(Table1[[#This Row],[Effect 11]]="Dr.","Yes","No"))</f>
        <v/>
      </c>
      <c r="DZ302" t="str">
        <f>IF(Table1[[#This Row],[Ledger 11]]="","",Table1[[#This Row],[Ledger 11]])</f>
        <v/>
      </c>
      <c r="EA302" t="str">
        <f>IF(Table1[[#This Row],[Ledger 11]]="","",IF(Table1[[#This Row],[Effect 11]]="Dr.",-Table1[[#This Row],[Amount 11]],Table1[[#This Row],[Amount 11]]))</f>
        <v/>
      </c>
      <c r="ED302" t="str">
        <f>IF(Table1[[#This Row],[Ledger 12]]="","","No")</f>
        <v/>
      </c>
      <c r="EE302" t="str">
        <f>IF(Table1[[#This Row],[Ledger 12]]="","",IF(Table1[[#This Row],[Effect 12]]="Dr.","Yes","No"))</f>
        <v/>
      </c>
      <c r="EF302" t="str">
        <f>IF(Table1[[#This Row],[Ledger 12]]="","",Table1[[#This Row],[Ledger 12]])</f>
        <v/>
      </c>
      <c r="EG302" t="str">
        <f>IF(Table1[[#This Row],[Ledger 12]]="","",IF(Table1[[#This Row],[Effect 12]]="Dr.",-Table1[[#This Row],[Amount 12]],Table1[[#This Row],[Amount 12]]))</f>
        <v/>
      </c>
      <c r="EJ302" t="str">
        <f>IF(Table1[[#This Row],[Ledger 13]]="","","No")</f>
        <v/>
      </c>
      <c r="EK302" t="str">
        <f>IF(Table1[[#This Row],[Ledger 13]]="","",IF(Table1[[#This Row],[Effect 13]]="Dr.","Yes","No"))</f>
        <v/>
      </c>
      <c r="EL302" t="str">
        <f>IF(Table1[[#This Row],[Ledger 13]]="","",Table1[[#This Row],[Ledger 13]])</f>
        <v/>
      </c>
      <c r="EM302" t="str">
        <f>IF(Table1[[#This Row],[Ledger 13]]="","",IF(Table1[[#This Row],[Effect 13]]="Dr.",-Table1[[#This Row],[Amount 13]],Table1[[#This Row],[Amount 13]]))</f>
        <v/>
      </c>
      <c r="EP302" t="str">
        <f>IF(Table1[[#This Row],[Ledger 14]]="","","No")</f>
        <v/>
      </c>
      <c r="EQ302" t="str">
        <f>IF(Table1[[#This Row],[Ledger 14]]="","",IF(Table1[[#This Row],[Effect 14]]="Dr.","Yes","No"))</f>
        <v/>
      </c>
      <c r="ER302" t="str">
        <f>IF(Table1[[#This Row],[Ledger 14]]="","",Table1[[#This Row],[Ledger 14]])</f>
        <v/>
      </c>
      <c r="ES302" t="str">
        <f>IF(Table1[[#This Row],[Ledger 14]]="","",IF(Table1[[#This Row],[Effect 14]]="Dr.",-Table1[[#This Row],[Amount 14]],Table1[[#This Row],[Amount 14]]))</f>
        <v/>
      </c>
      <c r="EV302" t="str">
        <f>IF(Table1[[#This Row],[Ledger 15]]="","","No")</f>
        <v/>
      </c>
      <c r="EW302" t="str">
        <f>IF(Table1[[#This Row],[Ledger 15]]="","",IF(Table1[[#This Row],[Effect 15]]="Dr.","Yes","No"))</f>
        <v/>
      </c>
      <c r="EX302" t="str">
        <f>IF(Table1[[#This Row],[Ledger 15]]="","",Table1[[#This Row],[Ledger 15]])</f>
        <v/>
      </c>
      <c r="EY302" t="str">
        <f>IF(Table1[[#This Row],[Ledger 15]]="","",IF(Table1[[#This Row],[Effect 15]]="Dr.",-Table1[[#This Row],[Amount 15]],Table1[[#This Row],[Amount 15]]))</f>
        <v/>
      </c>
      <c r="FD3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2">
        <f>IF(Table1[[#This Row],[Date]]="",0,IF(AND(Table1[[#This Row],[Date]]&gt;=$FE$2,Table1[[#This Row],[Date]]&lt;=$FE$3),0,1))</f>
        <v>0</v>
      </c>
      <c r="FF302">
        <f>IF(Table1[[#This Row],[Date]]="",0,IF(TYPE(VLOOKUP(Table1[[#This Row],[Voucher Type]],Table1[[#All],[Voucher Type Master]],1,FALSE))=16,1,0))</f>
        <v>0</v>
      </c>
      <c r="FG302">
        <f>IF(TYPE(IF(Table1[[#This Row],[Date]]="",0,IF(VLOOKUP(Table1[[#This Row],[Voucher Type]],$FY$5:$FZ$13,2,0)=Table1[[#This Row],[Effect 1]],0,1)))=16,1,0)</f>
        <v>0</v>
      </c>
      <c r="FH3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2">
        <f>IF(LEN(Table1[[#This Row],[Ledger 1]])&gt;0,IF(TYPE(VLOOKUP(Table1[[#This Row],[Ledger 1]],GZ:GZ,1,0))=16,1,0),0)</f>
        <v>0</v>
      </c>
      <c r="FJ302">
        <f>IF(LEN(Table1[[#This Row],[Ledger 2]])&gt;0,IF(TYPE(VLOOKUP(Table1[[#This Row],[Ledger 2]],GZ:GZ,1,0))=16,1,0),0)</f>
        <v>0</v>
      </c>
      <c r="FK302">
        <f>IF(LEN(Table1[[#This Row],[Ledger 3]])&gt;0,IF(TYPE(VLOOKUP(Table1[[#This Row],[Ledger 3]],GZ:GZ,1,0))=16,1,0),0)</f>
        <v>0</v>
      </c>
      <c r="FL302">
        <f>IF(LEN(Table1[[#This Row],[Ledger 4]])&gt;0,IF(TYPE(VLOOKUP(Table1[[#This Row],[Ledger 4]],GZ:GZ,1,0))=16,1,0),0)</f>
        <v>0</v>
      </c>
      <c r="FM302">
        <f>IF(LEN(Table1[[#This Row],[Ledger 5]])&gt;0,IF(TYPE(VLOOKUP(Table1[[#This Row],[Ledger 5]],GZ:GZ,1,0))=16,1,0),0)</f>
        <v>0</v>
      </c>
      <c r="FN302">
        <f>IF(LEN(Table1[[#This Row],[Ledger 6]])&gt;0,IF(TYPE(VLOOKUP(Table1[[#This Row],[Ledger 6]],$GZ:$GZ,1,0))=16,1,0),0)</f>
        <v>0</v>
      </c>
      <c r="FO302">
        <f>IF(LEN(Table1[[#This Row],[Ledger 7]])&gt;0,IF(TYPE(VLOOKUP(Table1[[#This Row],[Ledger 7]],$GZ:$GZ,1,0))=16,1,0),0)</f>
        <v>0</v>
      </c>
      <c r="FP302">
        <f>IF(LEN(Table1[[#This Row],[Ledger 8]])&gt;0,IF(TYPE(VLOOKUP(Table1[[#This Row],[Ledger 8]],$GZ:$GZ,1,0))=16,1,0),0)</f>
        <v>0</v>
      </c>
      <c r="FQ302">
        <f>IF(LEN(Table1[[#This Row],[Ledger 9]])&gt;0,IF(TYPE(VLOOKUP(Table1[[#This Row],[Ledger 9]],$GZ:$GZ,1,0))=16,1,0),0)</f>
        <v>0</v>
      </c>
      <c r="FR302">
        <f>IF(LEN(Table1[[#This Row],[Ledger 10]])&gt;0,IF(TYPE(VLOOKUP(Table1[[#This Row],[Ledger 10]],$GZ:$GZ,1,0))=16,1,0),0)</f>
        <v>0</v>
      </c>
      <c r="FS302">
        <f>IF(LEN(Table1[[#This Row],[Ledger 11]])&gt;0,IF(TYPE(VLOOKUP(Table1[[#This Row],[Ledger 11]],$GZ:$GZ,1,0))=16,1,0),0)</f>
        <v>0</v>
      </c>
      <c r="FT302">
        <f>IF(LEN(Table1[[#This Row],[Ledger 12]])&gt;0,IF(TYPE(VLOOKUP(Table1[[#This Row],[Ledger 12]],$GZ:$GZ,1,0))=16,1,0),0)</f>
        <v>0</v>
      </c>
      <c r="FU302">
        <f>IF(LEN(Table1[[#This Row],[Ledger 13]])&gt;0,IF(TYPE(VLOOKUP(Table1[[#This Row],[Ledger 13]],$GZ:$GZ,1,0))=16,1,0),0)</f>
        <v>0</v>
      </c>
      <c r="FV302">
        <f>IF(LEN(Table1[[#This Row],[Ledger 14]])&gt;0,IF(TYPE(VLOOKUP(Table1[[#This Row],[Ledger 14]],$GZ:$GZ,1,0))=16,1,0),0)</f>
        <v>0</v>
      </c>
      <c r="FW302">
        <f>IF(LEN(Table1[[#This Row],[Ledger 15]])&gt;0,IF(TYPE(VLOOKUP(Table1[[#This Row],[Ledger 15]],$GZ:$GZ,1,0))=16,1,0),0)</f>
        <v>0</v>
      </c>
    </row>
    <row r="303" spans="4:179" ht="33" customHeight="1" x14ac:dyDescent="0.45">
      <c r="D303" s="8">
        <f t="shared" si="13"/>
        <v>298</v>
      </c>
      <c r="E303" s="32"/>
      <c r="F303" s="34"/>
      <c r="G303" s="34"/>
      <c r="H303" s="34"/>
      <c r="I303" s="34"/>
      <c r="J303" s="38"/>
      <c r="K303" s="33"/>
      <c r="L303" s="36"/>
      <c r="M303" s="35"/>
      <c r="N303" s="34"/>
      <c r="O303" s="41"/>
      <c r="P303" s="35"/>
      <c r="Q303" s="34"/>
      <c r="R303" s="37"/>
      <c r="S303" s="35"/>
      <c r="T303" s="34"/>
      <c r="U303" s="37"/>
      <c r="V303" s="35"/>
      <c r="W303" s="34"/>
      <c r="X303" s="37"/>
      <c r="Y303" s="35"/>
      <c r="Z303" s="34"/>
      <c r="AA303" s="37"/>
      <c r="AB303" s="35"/>
      <c r="AC303" s="34"/>
      <c r="AD303" s="37"/>
      <c r="AE303" s="35"/>
      <c r="AF303" s="34"/>
      <c r="AG303" s="37"/>
      <c r="AH303" s="35"/>
      <c r="AI303" s="34"/>
      <c r="AJ303" s="37"/>
      <c r="AK303" s="35"/>
      <c r="AL303" s="34"/>
      <c r="AM303" s="37"/>
      <c r="AN303" s="35"/>
      <c r="AO303" s="34"/>
      <c r="AP303" s="37"/>
      <c r="AQ303" s="35"/>
      <c r="AR303" s="34"/>
      <c r="AS303" s="37"/>
      <c r="AT303" s="35"/>
      <c r="AU303" s="34"/>
      <c r="AV303" s="37"/>
      <c r="AW303" s="35"/>
      <c r="AX303" s="34"/>
      <c r="AY303" s="37"/>
      <c r="AZ303" s="35"/>
      <c r="BA303" s="34"/>
      <c r="BB303" s="37"/>
      <c r="BC3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3" s="7"/>
      <c r="BF303" t="str">
        <f>IF(Table1[[#This Row],[Date]]="","","&amp;lt;VOUCHER REMOTEID="&amp;""""&amp;$A$11&amp;$A$13&amp;ROW()&amp;""""&amp;" VCHTYPE="""&amp;F303&amp;""" ACTION="""&amp;"Create"&amp;"""&amp;gt;")</f>
        <v/>
      </c>
      <c r="BG303" t="str">
        <f>IF(Table1[[#This Row],[Date]]="","",TEXT(Table1[[#This Row],[Date]],"yyyymmdd"))</f>
        <v/>
      </c>
      <c r="BH303" t="str">
        <f>Table1[[#This Row],[Date2]]</f>
        <v/>
      </c>
      <c r="BI303" t="str">
        <f>IF(Table1[[#This Row],[Date]]="","",Table1[[#This Row],[Voucher Type]])</f>
        <v/>
      </c>
      <c r="BJ303" t="str">
        <f>IF(Table1[[#This Row],[Ref No / Invoice No]]="","",Table1[[#This Row],[Ref No / Invoice No]])</f>
        <v/>
      </c>
      <c r="BK303" t="str">
        <f>IF(Table1[[#This Row],[Voucher No]]="","",Table1[[#This Row],[Voucher No]])</f>
        <v/>
      </c>
      <c r="BL303" t="str">
        <f>IF(Table1[[#This Row],[Date]]="","",Table1[[#This Row],[Narration]])</f>
        <v/>
      </c>
      <c r="BM303" t="str">
        <f>IF(Table1[[#This Row],[Date]]="","",$A$11&amp;$A$13&amp;ROW())</f>
        <v/>
      </c>
      <c r="BN303" t="str">
        <f>IF(Table1[[#This Row],[Date]]="","",$A$13)</f>
        <v/>
      </c>
      <c r="BP303" t="str">
        <f>IF(Table1[[#This Row],[Ledger 1]]="","","No")</f>
        <v/>
      </c>
      <c r="BQ303" t="str">
        <f>IF(Table1[[#This Row],[Date]]="","",IF(Table1[[#This Row],[Effect 1]]="Dr.","Yes","No"))</f>
        <v/>
      </c>
      <c r="BR303" t="str">
        <f>IF(Table1[[#This Row],[Date]]="","",Table1[[#This Row],[Ledger 1]])</f>
        <v/>
      </c>
      <c r="BS303" t="str">
        <f>IF(Table1[[#This Row],[Date]]="","",IF(Table1[[#This Row],[Effect 1]]="Dr.",-Table1[[#This Row],[Amount 1]],Table1[[#This Row],[Amount 1]]))</f>
        <v/>
      </c>
      <c r="BV303" t="str">
        <f>IF(Table1[[#This Row],[Ledger 2]]="","","No")</f>
        <v/>
      </c>
      <c r="BW303" t="str">
        <f>IF(Table1[[#This Row],[Date]]="","",IF(Table1[[#This Row],[Effect 2]]="Dr.","Yes","No"))</f>
        <v/>
      </c>
      <c r="BX303" t="str">
        <f>IF(Table1[[#This Row],[Date]]="","",Table1[[#This Row],[Ledger 2]])</f>
        <v/>
      </c>
      <c r="BY303" t="str">
        <f>IF(Table1[[#This Row],[Date]]="","",IF(Table1[[#This Row],[Effect 2]]="Dr.",-Table1[[#This Row],[Amount 2]],Table1[[#This Row],[Amount 2]]))</f>
        <v/>
      </c>
      <c r="CB303" t="str">
        <f>IF(Table1[[#This Row],[Ledger 3]]="","","No")</f>
        <v/>
      </c>
      <c r="CC303" t="str">
        <f>IF(Table1[[#This Row],[Ledger 3]]="","",IF(Table1[[#This Row],[Effect 3]]="Dr.","Yes","No"))</f>
        <v/>
      </c>
      <c r="CD303" t="str">
        <f>IF(Table1[[#This Row],[Ledger 3]]="","",Table1[[#This Row],[Ledger 3]])</f>
        <v/>
      </c>
      <c r="CE303" t="str">
        <f>IF(Table1[[#This Row],[Ledger 3]]="","",IF(Table1[[#This Row],[Effect 3]]="Dr.",-Table1[[#This Row],[Amount 3]],Table1[[#This Row],[Amount 3]]))</f>
        <v/>
      </c>
      <c r="CH303" t="str">
        <f>IF(Table1[[#This Row],[Ledger 4]]="","","No")</f>
        <v/>
      </c>
      <c r="CI303" t="str">
        <f>IF(Table1[[#This Row],[Ledger 4]]="","",IF(Table1[[#This Row],[Effect 4]]="Dr.","Yes","No"))</f>
        <v/>
      </c>
      <c r="CJ303" t="str">
        <f>IF(Table1[[#This Row],[Ledger 4]]="","",Table1[[#This Row],[Ledger 4]])</f>
        <v/>
      </c>
      <c r="CK303" t="str">
        <f>IF(Table1[[#This Row],[Ledger 4]]="","",IF(Table1[[#This Row],[Effect 4]]="Dr.",-Table1[[#This Row],[Amount 4]],Table1[[#This Row],[Amount 4]]))</f>
        <v/>
      </c>
      <c r="CN303" t="str">
        <f>IF(Table1[[#This Row],[Ledger 5]]="","","No")</f>
        <v/>
      </c>
      <c r="CO303" t="str">
        <f>IF(Table1[[#This Row],[Ledger 5]]="","",IF(Table1[[#This Row],[Effect 5]]="Dr.","Yes","No"))</f>
        <v/>
      </c>
      <c r="CP303" t="str">
        <f>IF(Table1[[#This Row],[Ledger 5]]="","",Table1[[#This Row],[Ledger 5]])</f>
        <v/>
      </c>
      <c r="CQ303" t="str">
        <f>IF(Table1[[#This Row],[Ledger 5]]="","",IF(Table1[[#This Row],[Effect 5]]="Dr.",-Table1[[#This Row],[Amount 5]],Table1[[#This Row],[Amount 5]]))</f>
        <v/>
      </c>
      <c r="CT303" t="str">
        <f>IF(Table1[[#This Row],[Ledger 6]]="","","No")</f>
        <v/>
      </c>
      <c r="CU303" t="str">
        <f>IF(Table1[[#This Row],[Ledger 6]]="","",IF(Table1[[#This Row],[Effect 6]]="Dr.","Yes","No"))</f>
        <v/>
      </c>
      <c r="CV303" t="str">
        <f>IF(Table1[[#This Row],[Ledger 6]]="","",Table1[[#This Row],[Ledger 6]])</f>
        <v/>
      </c>
      <c r="CW303" t="str">
        <f>IF(Table1[[#This Row],[Ledger 6]]="","",IF(Table1[[#This Row],[Effect 6]]="Dr.",-Table1[[#This Row],[Amount 6]],Table1[[#This Row],[Amount 6]]))</f>
        <v/>
      </c>
      <c r="CZ303" t="str">
        <f>IF(Table1[[#This Row],[Ledger 7]]="","","No")</f>
        <v/>
      </c>
      <c r="DA303" t="str">
        <f>IF(Table1[[#This Row],[Ledger 7]]="","",IF(Table1[[#This Row],[Effect 7]]="Dr.","Yes","No"))</f>
        <v/>
      </c>
      <c r="DB303" t="str">
        <f>IF(Table1[[#This Row],[Ledger 7]]="","",Table1[[#This Row],[Ledger 7]])</f>
        <v/>
      </c>
      <c r="DC303" t="str">
        <f>IF(Table1[[#This Row],[Ledger 7]]="","",IF(Table1[[#This Row],[Effect 7]]="Dr.",-Table1[[#This Row],[Amount 7]],Table1[[#This Row],[Amount 7]]))</f>
        <v/>
      </c>
      <c r="DF303" t="str">
        <f>IF(Table1[[#This Row],[Ledger 8]]="","","No")</f>
        <v/>
      </c>
      <c r="DG303" t="str">
        <f>IF(Table1[[#This Row],[Ledger 8]]="","",IF(Table1[[#This Row],[Effect 8]]="Dr.","Yes","No"))</f>
        <v/>
      </c>
      <c r="DH303" t="str">
        <f>IF(Table1[[#This Row],[Ledger 8]]="","",Table1[[#This Row],[Ledger 8]])</f>
        <v/>
      </c>
      <c r="DI303" t="str">
        <f>IF(Table1[[#This Row],[Ledger 8]]="","",IF(Table1[[#This Row],[Effect 8]]="Dr.",-Table1[[#This Row],[Amount 8]],Table1[[#This Row],[Amount 8]]))</f>
        <v/>
      </c>
      <c r="DL303" t="str">
        <f>IF(Table1[[#This Row],[Ledger 9]]="","","No")</f>
        <v/>
      </c>
      <c r="DM303" t="str">
        <f>IF(Table1[[#This Row],[Ledger 9]]="","",IF(Table1[[#This Row],[Effect 9]]="Dr.","Yes","No"))</f>
        <v/>
      </c>
      <c r="DN303" t="str">
        <f>IF(Table1[[#This Row],[Ledger 9]]="","",Table1[[#This Row],[Ledger 9]])</f>
        <v/>
      </c>
      <c r="DO303" t="str">
        <f>IF(Table1[[#This Row],[Ledger 9]]="","",IF(Table1[[#This Row],[Effect 9]]="Dr.",-Table1[[#This Row],[Amount 9]],Table1[[#This Row],[Amount 9]]))</f>
        <v/>
      </c>
      <c r="DR303" t="str">
        <f>IF(Table1[[#This Row],[Ledger 10]]="","","No")</f>
        <v/>
      </c>
      <c r="DS303" t="str">
        <f>IF(Table1[[#This Row],[Ledger 10]]="","",IF(Table1[[#This Row],[Effect 10]]="Dr.","Yes","No"))</f>
        <v/>
      </c>
      <c r="DT303" t="str">
        <f>IF(Table1[[#This Row],[Ledger 10]]="","",Table1[[#This Row],[Ledger 10]])</f>
        <v/>
      </c>
      <c r="DU303" t="str">
        <f>IF(Table1[[#This Row],[Ledger 10]]="","",IF(Table1[[#This Row],[Effect 10]]="Dr.",-Table1[[#This Row],[Amount 10]],Table1[[#This Row],[Amount 10]]))</f>
        <v/>
      </c>
      <c r="DX303" t="str">
        <f>IF(Table1[[#This Row],[Ledger 11]]="","","No")</f>
        <v/>
      </c>
      <c r="DY303" t="str">
        <f>IF(Table1[[#This Row],[Ledger 11]]="","",IF(Table1[[#This Row],[Effect 11]]="Dr.","Yes","No"))</f>
        <v/>
      </c>
      <c r="DZ303" t="str">
        <f>IF(Table1[[#This Row],[Ledger 11]]="","",Table1[[#This Row],[Ledger 11]])</f>
        <v/>
      </c>
      <c r="EA303" t="str">
        <f>IF(Table1[[#This Row],[Ledger 11]]="","",IF(Table1[[#This Row],[Effect 11]]="Dr.",-Table1[[#This Row],[Amount 11]],Table1[[#This Row],[Amount 11]]))</f>
        <v/>
      </c>
      <c r="ED303" t="str">
        <f>IF(Table1[[#This Row],[Ledger 12]]="","","No")</f>
        <v/>
      </c>
      <c r="EE303" t="str">
        <f>IF(Table1[[#This Row],[Ledger 12]]="","",IF(Table1[[#This Row],[Effect 12]]="Dr.","Yes","No"))</f>
        <v/>
      </c>
      <c r="EF303" t="str">
        <f>IF(Table1[[#This Row],[Ledger 12]]="","",Table1[[#This Row],[Ledger 12]])</f>
        <v/>
      </c>
      <c r="EG303" t="str">
        <f>IF(Table1[[#This Row],[Ledger 12]]="","",IF(Table1[[#This Row],[Effect 12]]="Dr.",-Table1[[#This Row],[Amount 12]],Table1[[#This Row],[Amount 12]]))</f>
        <v/>
      </c>
      <c r="EJ303" t="str">
        <f>IF(Table1[[#This Row],[Ledger 13]]="","","No")</f>
        <v/>
      </c>
      <c r="EK303" t="str">
        <f>IF(Table1[[#This Row],[Ledger 13]]="","",IF(Table1[[#This Row],[Effect 13]]="Dr.","Yes","No"))</f>
        <v/>
      </c>
      <c r="EL303" t="str">
        <f>IF(Table1[[#This Row],[Ledger 13]]="","",Table1[[#This Row],[Ledger 13]])</f>
        <v/>
      </c>
      <c r="EM303" t="str">
        <f>IF(Table1[[#This Row],[Ledger 13]]="","",IF(Table1[[#This Row],[Effect 13]]="Dr.",-Table1[[#This Row],[Amount 13]],Table1[[#This Row],[Amount 13]]))</f>
        <v/>
      </c>
      <c r="EP303" t="str">
        <f>IF(Table1[[#This Row],[Ledger 14]]="","","No")</f>
        <v/>
      </c>
      <c r="EQ303" t="str">
        <f>IF(Table1[[#This Row],[Ledger 14]]="","",IF(Table1[[#This Row],[Effect 14]]="Dr.","Yes","No"))</f>
        <v/>
      </c>
      <c r="ER303" t="str">
        <f>IF(Table1[[#This Row],[Ledger 14]]="","",Table1[[#This Row],[Ledger 14]])</f>
        <v/>
      </c>
      <c r="ES303" t="str">
        <f>IF(Table1[[#This Row],[Ledger 14]]="","",IF(Table1[[#This Row],[Effect 14]]="Dr.",-Table1[[#This Row],[Amount 14]],Table1[[#This Row],[Amount 14]]))</f>
        <v/>
      </c>
      <c r="EV303" t="str">
        <f>IF(Table1[[#This Row],[Ledger 15]]="","","No")</f>
        <v/>
      </c>
      <c r="EW303" t="str">
        <f>IF(Table1[[#This Row],[Ledger 15]]="","",IF(Table1[[#This Row],[Effect 15]]="Dr.","Yes","No"))</f>
        <v/>
      </c>
      <c r="EX303" t="str">
        <f>IF(Table1[[#This Row],[Ledger 15]]="","",Table1[[#This Row],[Ledger 15]])</f>
        <v/>
      </c>
      <c r="EY303" t="str">
        <f>IF(Table1[[#This Row],[Ledger 15]]="","",IF(Table1[[#This Row],[Effect 15]]="Dr.",-Table1[[#This Row],[Amount 15]],Table1[[#This Row],[Amount 15]]))</f>
        <v/>
      </c>
      <c r="FD3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3">
        <f>IF(Table1[[#This Row],[Date]]="",0,IF(AND(Table1[[#This Row],[Date]]&gt;=$FE$2,Table1[[#This Row],[Date]]&lt;=$FE$3),0,1))</f>
        <v>0</v>
      </c>
      <c r="FF303">
        <f>IF(Table1[[#This Row],[Date]]="",0,IF(TYPE(VLOOKUP(Table1[[#This Row],[Voucher Type]],Table1[[#All],[Voucher Type Master]],1,FALSE))=16,1,0))</f>
        <v>0</v>
      </c>
      <c r="FG303">
        <f>IF(TYPE(IF(Table1[[#This Row],[Date]]="",0,IF(VLOOKUP(Table1[[#This Row],[Voucher Type]],$FY$5:$FZ$13,2,0)=Table1[[#This Row],[Effect 1]],0,1)))=16,1,0)</f>
        <v>0</v>
      </c>
      <c r="FH3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3">
        <f>IF(LEN(Table1[[#This Row],[Ledger 1]])&gt;0,IF(TYPE(VLOOKUP(Table1[[#This Row],[Ledger 1]],GZ:GZ,1,0))=16,1,0),0)</f>
        <v>0</v>
      </c>
      <c r="FJ303">
        <f>IF(LEN(Table1[[#This Row],[Ledger 2]])&gt;0,IF(TYPE(VLOOKUP(Table1[[#This Row],[Ledger 2]],GZ:GZ,1,0))=16,1,0),0)</f>
        <v>0</v>
      </c>
      <c r="FK303">
        <f>IF(LEN(Table1[[#This Row],[Ledger 3]])&gt;0,IF(TYPE(VLOOKUP(Table1[[#This Row],[Ledger 3]],GZ:GZ,1,0))=16,1,0),0)</f>
        <v>0</v>
      </c>
      <c r="FL303">
        <f>IF(LEN(Table1[[#This Row],[Ledger 4]])&gt;0,IF(TYPE(VLOOKUP(Table1[[#This Row],[Ledger 4]],GZ:GZ,1,0))=16,1,0),0)</f>
        <v>0</v>
      </c>
      <c r="FM303">
        <f>IF(LEN(Table1[[#This Row],[Ledger 5]])&gt;0,IF(TYPE(VLOOKUP(Table1[[#This Row],[Ledger 5]],GZ:GZ,1,0))=16,1,0),0)</f>
        <v>0</v>
      </c>
      <c r="FN303">
        <f>IF(LEN(Table1[[#This Row],[Ledger 6]])&gt;0,IF(TYPE(VLOOKUP(Table1[[#This Row],[Ledger 6]],$GZ:$GZ,1,0))=16,1,0),0)</f>
        <v>0</v>
      </c>
      <c r="FO303">
        <f>IF(LEN(Table1[[#This Row],[Ledger 7]])&gt;0,IF(TYPE(VLOOKUP(Table1[[#This Row],[Ledger 7]],$GZ:$GZ,1,0))=16,1,0),0)</f>
        <v>0</v>
      </c>
      <c r="FP303">
        <f>IF(LEN(Table1[[#This Row],[Ledger 8]])&gt;0,IF(TYPE(VLOOKUP(Table1[[#This Row],[Ledger 8]],$GZ:$GZ,1,0))=16,1,0),0)</f>
        <v>0</v>
      </c>
      <c r="FQ303">
        <f>IF(LEN(Table1[[#This Row],[Ledger 9]])&gt;0,IF(TYPE(VLOOKUP(Table1[[#This Row],[Ledger 9]],$GZ:$GZ,1,0))=16,1,0),0)</f>
        <v>0</v>
      </c>
      <c r="FR303">
        <f>IF(LEN(Table1[[#This Row],[Ledger 10]])&gt;0,IF(TYPE(VLOOKUP(Table1[[#This Row],[Ledger 10]],$GZ:$GZ,1,0))=16,1,0),0)</f>
        <v>0</v>
      </c>
      <c r="FS303">
        <f>IF(LEN(Table1[[#This Row],[Ledger 11]])&gt;0,IF(TYPE(VLOOKUP(Table1[[#This Row],[Ledger 11]],$GZ:$GZ,1,0))=16,1,0),0)</f>
        <v>0</v>
      </c>
      <c r="FT303">
        <f>IF(LEN(Table1[[#This Row],[Ledger 12]])&gt;0,IF(TYPE(VLOOKUP(Table1[[#This Row],[Ledger 12]],$GZ:$GZ,1,0))=16,1,0),0)</f>
        <v>0</v>
      </c>
      <c r="FU303">
        <f>IF(LEN(Table1[[#This Row],[Ledger 13]])&gt;0,IF(TYPE(VLOOKUP(Table1[[#This Row],[Ledger 13]],$GZ:$GZ,1,0))=16,1,0),0)</f>
        <v>0</v>
      </c>
      <c r="FV303">
        <f>IF(LEN(Table1[[#This Row],[Ledger 14]])&gt;0,IF(TYPE(VLOOKUP(Table1[[#This Row],[Ledger 14]],$GZ:$GZ,1,0))=16,1,0),0)</f>
        <v>0</v>
      </c>
      <c r="FW303">
        <f>IF(LEN(Table1[[#This Row],[Ledger 15]])&gt;0,IF(TYPE(VLOOKUP(Table1[[#This Row],[Ledger 15]],$GZ:$GZ,1,0))=16,1,0),0)</f>
        <v>0</v>
      </c>
    </row>
    <row r="304" spans="4:179" ht="33" customHeight="1" x14ac:dyDescent="0.45">
      <c r="D304" s="8">
        <f t="shared" si="13"/>
        <v>299</v>
      </c>
      <c r="E304" s="32"/>
      <c r="F304" s="34"/>
      <c r="G304" s="34"/>
      <c r="H304" s="34"/>
      <c r="I304" s="34"/>
      <c r="J304" s="38"/>
      <c r="K304" s="33"/>
      <c r="L304" s="36"/>
      <c r="M304" s="35"/>
      <c r="N304" s="34"/>
      <c r="O304" s="41"/>
      <c r="P304" s="35"/>
      <c r="Q304" s="34"/>
      <c r="R304" s="37"/>
      <c r="S304" s="35"/>
      <c r="T304" s="34"/>
      <c r="U304" s="37"/>
      <c r="V304" s="35"/>
      <c r="W304" s="34"/>
      <c r="X304" s="37"/>
      <c r="Y304" s="35"/>
      <c r="Z304" s="34"/>
      <c r="AA304" s="37"/>
      <c r="AB304" s="35"/>
      <c r="AC304" s="34"/>
      <c r="AD304" s="37"/>
      <c r="AE304" s="35"/>
      <c r="AF304" s="34"/>
      <c r="AG304" s="37"/>
      <c r="AH304" s="35"/>
      <c r="AI304" s="34"/>
      <c r="AJ304" s="37"/>
      <c r="AK304" s="35"/>
      <c r="AL304" s="34"/>
      <c r="AM304" s="37"/>
      <c r="AN304" s="35"/>
      <c r="AO304" s="34"/>
      <c r="AP304" s="37"/>
      <c r="AQ304" s="35"/>
      <c r="AR304" s="34"/>
      <c r="AS304" s="37"/>
      <c r="AT304" s="35"/>
      <c r="AU304" s="34"/>
      <c r="AV304" s="37"/>
      <c r="AW304" s="35"/>
      <c r="AX304" s="34"/>
      <c r="AY304" s="37"/>
      <c r="AZ304" s="35"/>
      <c r="BA304" s="34"/>
      <c r="BB304" s="37"/>
      <c r="BC3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4" s="7"/>
      <c r="BF304" t="str">
        <f>IF(Table1[[#This Row],[Date]]="","","&amp;lt;VOUCHER REMOTEID="&amp;""""&amp;$A$11&amp;$A$13&amp;ROW()&amp;""""&amp;" VCHTYPE="""&amp;F304&amp;""" ACTION="""&amp;"Create"&amp;"""&amp;gt;")</f>
        <v/>
      </c>
      <c r="BG304" t="str">
        <f>IF(Table1[[#This Row],[Date]]="","",TEXT(Table1[[#This Row],[Date]],"yyyymmdd"))</f>
        <v/>
      </c>
      <c r="BH304" t="str">
        <f>Table1[[#This Row],[Date2]]</f>
        <v/>
      </c>
      <c r="BI304" t="str">
        <f>IF(Table1[[#This Row],[Date]]="","",Table1[[#This Row],[Voucher Type]])</f>
        <v/>
      </c>
      <c r="BJ304" t="str">
        <f>IF(Table1[[#This Row],[Ref No / Invoice No]]="","",Table1[[#This Row],[Ref No / Invoice No]])</f>
        <v/>
      </c>
      <c r="BK304" t="str">
        <f>IF(Table1[[#This Row],[Voucher No]]="","",Table1[[#This Row],[Voucher No]])</f>
        <v/>
      </c>
      <c r="BL304" t="str">
        <f>IF(Table1[[#This Row],[Date]]="","",Table1[[#This Row],[Narration]])</f>
        <v/>
      </c>
      <c r="BM304" t="str">
        <f>IF(Table1[[#This Row],[Date]]="","",$A$11&amp;$A$13&amp;ROW())</f>
        <v/>
      </c>
      <c r="BN304" t="str">
        <f>IF(Table1[[#This Row],[Date]]="","",$A$13)</f>
        <v/>
      </c>
      <c r="BP304" t="str">
        <f>IF(Table1[[#This Row],[Ledger 1]]="","","No")</f>
        <v/>
      </c>
      <c r="BQ304" t="str">
        <f>IF(Table1[[#This Row],[Date]]="","",IF(Table1[[#This Row],[Effect 1]]="Dr.","Yes","No"))</f>
        <v/>
      </c>
      <c r="BR304" t="str">
        <f>IF(Table1[[#This Row],[Date]]="","",Table1[[#This Row],[Ledger 1]])</f>
        <v/>
      </c>
      <c r="BS304" t="str">
        <f>IF(Table1[[#This Row],[Date]]="","",IF(Table1[[#This Row],[Effect 1]]="Dr.",-Table1[[#This Row],[Amount 1]],Table1[[#This Row],[Amount 1]]))</f>
        <v/>
      </c>
      <c r="BV304" t="str">
        <f>IF(Table1[[#This Row],[Ledger 2]]="","","No")</f>
        <v/>
      </c>
      <c r="BW304" t="str">
        <f>IF(Table1[[#This Row],[Date]]="","",IF(Table1[[#This Row],[Effect 2]]="Dr.","Yes","No"))</f>
        <v/>
      </c>
      <c r="BX304" t="str">
        <f>IF(Table1[[#This Row],[Date]]="","",Table1[[#This Row],[Ledger 2]])</f>
        <v/>
      </c>
      <c r="BY304" t="str">
        <f>IF(Table1[[#This Row],[Date]]="","",IF(Table1[[#This Row],[Effect 2]]="Dr.",-Table1[[#This Row],[Amount 2]],Table1[[#This Row],[Amount 2]]))</f>
        <v/>
      </c>
      <c r="CB304" t="str">
        <f>IF(Table1[[#This Row],[Ledger 3]]="","","No")</f>
        <v/>
      </c>
      <c r="CC304" t="str">
        <f>IF(Table1[[#This Row],[Ledger 3]]="","",IF(Table1[[#This Row],[Effect 3]]="Dr.","Yes","No"))</f>
        <v/>
      </c>
      <c r="CD304" t="str">
        <f>IF(Table1[[#This Row],[Ledger 3]]="","",Table1[[#This Row],[Ledger 3]])</f>
        <v/>
      </c>
      <c r="CE304" t="str">
        <f>IF(Table1[[#This Row],[Ledger 3]]="","",IF(Table1[[#This Row],[Effect 3]]="Dr.",-Table1[[#This Row],[Amount 3]],Table1[[#This Row],[Amount 3]]))</f>
        <v/>
      </c>
      <c r="CH304" t="str">
        <f>IF(Table1[[#This Row],[Ledger 4]]="","","No")</f>
        <v/>
      </c>
      <c r="CI304" t="str">
        <f>IF(Table1[[#This Row],[Ledger 4]]="","",IF(Table1[[#This Row],[Effect 4]]="Dr.","Yes","No"))</f>
        <v/>
      </c>
      <c r="CJ304" t="str">
        <f>IF(Table1[[#This Row],[Ledger 4]]="","",Table1[[#This Row],[Ledger 4]])</f>
        <v/>
      </c>
      <c r="CK304" t="str">
        <f>IF(Table1[[#This Row],[Ledger 4]]="","",IF(Table1[[#This Row],[Effect 4]]="Dr.",-Table1[[#This Row],[Amount 4]],Table1[[#This Row],[Amount 4]]))</f>
        <v/>
      </c>
      <c r="CN304" t="str">
        <f>IF(Table1[[#This Row],[Ledger 5]]="","","No")</f>
        <v/>
      </c>
      <c r="CO304" t="str">
        <f>IF(Table1[[#This Row],[Ledger 5]]="","",IF(Table1[[#This Row],[Effect 5]]="Dr.","Yes","No"))</f>
        <v/>
      </c>
      <c r="CP304" t="str">
        <f>IF(Table1[[#This Row],[Ledger 5]]="","",Table1[[#This Row],[Ledger 5]])</f>
        <v/>
      </c>
      <c r="CQ304" t="str">
        <f>IF(Table1[[#This Row],[Ledger 5]]="","",IF(Table1[[#This Row],[Effect 5]]="Dr.",-Table1[[#This Row],[Amount 5]],Table1[[#This Row],[Amount 5]]))</f>
        <v/>
      </c>
      <c r="CT304" t="str">
        <f>IF(Table1[[#This Row],[Ledger 6]]="","","No")</f>
        <v/>
      </c>
      <c r="CU304" t="str">
        <f>IF(Table1[[#This Row],[Ledger 6]]="","",IF(Table1[[#This Row],[Effect 6]]="Dr.","Yes","No"))</f>
        <v/>
      </c>
      <c r="CV304" t="str">
        <f>IF(Table1[[#This Row],[Ledger 6]]="","",Table1[[#This Row],[Ledger 6]])</f>
        <v/>
      </c>
      <c r="CW304" t="str">
        <f>IF(Table1[[#This Row],[Ledger 6]]="","",IF(Table1[[#This Row],[Effect 6]]="Dr.",-Table1[[#This Row],[Amount 6]],Table1[[#This Row],[Amount 6]]))</f>
        <v/>
      </c>
      <c r="CZ304" t="str">
        <f>IF(Table1[[#This Row],[Ledger 7]]="","","No")</f>
        <v/>
      </c>
      <c r="DA304" t="str">
        <f>IF(Table1[[#This Row],[Ledger 7]]="","",IF(Table1[[#This Row],[Effect 7]]="Dr.","Yes","No"))</f>
        <v/>
      </c>
      <c r="DB304" t="str">
        <f>IF(Table1[[#This Row],[Ledger 7]]="","",Table1[[#This Row],[Ledger 7]])</f>
        <v/>
      </c>
      <c r="DC304" t="str">
        <f>IF(Table1[[#This Row],[Ledger 7]]="","",IF(Table1[[#This Row],[Effect 7]]="Dr.",-Table1[[#This Row],[Amount 7]],Table1[[#This Row],[Amount 7]]))</f>
        <v/>
      </c>
      <c r="DF304" t="str">
        <f>IF(Table1[[#This Row],[Ledger 8]]="","","No")</f>
        <v/>
      </c>
      <c r="DG304" t="str">
        <f>IF(Table1[[#This Row],[Ledger 8]]="","",IF(Table1[[#This Row],[Effect 8]]="Dr.","Yes","No"))</f>
        <v/>
      </c>
      <c r="DH304" t="str">
        <f>IF(Table1[[#This Row],[Ledger 8]]="","",Table1[[#This Row],[Ledger 8]])</f>
        <v/>
      </c>
      <c r="DI304" t="str">
        <f>IF(Table1[[#This Row],[Ledger 8]]="","",IF(Table1[[#This Row],[Effect 8]]="Dr.",-Table1[[#This Row],[Amount 8]],Table1[[#This Row],[Amount 8]]))</f>
        <v/>
      </c>
      <c r="DL304" t="str">
        <f>IF(Table1[[#This Row],[Ledger 9]]="","","No")</f>
        <v/>
      </c>
      <c r="DM304" t="str">
        <f>IF(Table1[[#This Row],[Ledger 9]]="","",IF(Table1[[#This Row],[Effect 9]]="Dr.","Yes","No"))</f>
        <v/>
      </c>
      <c r="DN304" t="str">
        <f>IF(Table1[[#This Row],[Ledger 9]]="","",Table1[[#This Row],[Ledger 9]])</f>
        <v/>
      </c>
      <c r="DO304" t="str">
        <f>IF(Table1[[#This Row],[Ledger 9]]="","",IF(Table1[[#This Row],[Effect 9]]="Dr.",-Table1[[#This Row],[Amount 9]],Table1[[#This Row],[Amount 9]]))</f>
        <v/>
      </c>
      <c r="DR304" t="str">
        <f>IF(Table1[[#This Row],[Ledger 10]]="","","No")</f>
        <v/>
      </c>
      <c r="DS304" t="str">
        <f>IF(Table1[[#This Row],[Ledger 10]]="","",IF(Table1[[#This Row],[Effect 10]]="Dr.","Yes","No"))</f>
        <v/>
      </c>
      <c r="DT304" t="str">
        <f>IF(Table1[[#This Row],[Ledger 10]]="","",Table1[[#This Row],[Ledger 10]])</f>
        <v/>
      </c>
      <c r="DU304" t="str">
        <f>IF(Table1[[#This Row],[Ledger 10]]="","",IF(Table1[[#This Row],[Effect 10]]="Dr.",-Table1[[#This Row],[Amount 10]],Table1[[#This Row],[Amount 10]]))</f>
        <v/>
      </c>
      <c r="DX304" t="str">
        <f>IF(Table1[[#This Row],[Ledger 11]]="","","No")</f>
        <v/>
      </c>
      <c r="DY304" t="str">
        <f>IF(Table1[[#This Row],[Ledger 11]]="","",IF(Table1[[#This Row],[Effect 11]]="Dr.","Yes","No"))</f>
        <v/>
      </c>
      <c r="DZ304" t="str">
        <f>IF(Table1[[#This Row],[Ledger 11]]="","",Table1[[#This Row],[Ledger 11]])</f>
        <v/>
      </c>
      <c r="EA304" t="str">
        <f>IF(Table1[[#This Row],[Ledger 11]]="","",IF(Table1[[#This Row],[Effect 11]]="Dr.",-Table1[[#This Row],[Amount 11]],Table1[[#This Row],[Amount 11]]))</f>
        <v/>
      </c>
      <c r="ED304" t="str">
        <f>IF(Table1[[#This Row],[Ledger 12]]="","","No")</f>
        <v/>
      </c>
      <c r="EE304" t="str">
        <f>IF(Table1[[#This Row],[Ledger 12]]="","",IF(Table1[[#This Row],[Effect 12]]="Dr.","Yes","No"))</f>
        <v/>
      </c>
      <c r="EF304" t="str">
        <f>IF(Table1[[#This Row],[Ledger 12]]="","",Table1[[#This Row],[Ledger 12]])</f>
        <v/>
      </c>
      <c r="EG304" t="str">
        <f>IF(Table1[[#This Row],[Ledger 12]]="","",IF(Table1[[#This Row],[Effect 12]]="Dr.",-Table1[[#This Row],[Amount 12]],Table1[[#This Row],[Amount 12]]))</f>
        <v/>
      </c>
      <c r="EJ304" t="str">
        <f>IF(Table1[[#This Row],[Ledger 13]]="","","No")</f>
        <v/>
      </c>
      <c r="EK304" t="str">
        <f>IF(Table1[[#This Row],[Ledger 13]]="","",IF(Table1[[#This Row],[Effect 13]]="Dr.","Yes","No"))</f>
        <v/>
      </c>
      <c r="EL304" t="str">
        <f>IF(Table1[[#This Row],[Ledger 13]]="","",Table1[[#This Row],[Ledger 13]])</f>
        <v/>
      </c>
      <c r="EM304" t="str">
        <f>IF(Table1[[#This Row],[Ledger 13]]="","",IF(Table1[[#This Row],[Effect 13]]="Dr.",-Table1[[#This Row],[Amount 13]],Table1[[#This Row],[Amount 13]]))</f>
        <v/>
      </c>
      <c r="EP304" t="str">
        <f>IF(Table1[[#This Row],[Ledger 14]]="","","No")</f>
        <v/>
      </c>
      <c r="EQ304" t="str">
        <f>IF(Table1[[#This Row],[Ledger 14]]="","",IF(Table1[[#This Row],[Effect 14]]="Dr.","Yes","No"))</f>
        <v/>
      </c>
      <c r="ER304" t="str">
        <f>IF(Table1[[#This Row],[Ledger 14]]="","",Table1[[#This Row],[Ledger 14]])</f>
        <v/>
      </c>
      <c r="ES304" t="str">
        <f>IF(Table1[[#This Row],[Ledger 14]]="","",IF(Table1[[#This Row],[Effect 14]]="Dr.",-Table1[[#This Row],[Amount 14]],Table1[[#This Row],[Amount 14]]))</f>
        <v/>
      </c>
      <c r="EV304" t="str">
        <f>IF(Table1[[#This Row],[Ledger 15]]="","","No")</f>
        <v/>
      </c>
      <c r="EW304" t="str">
        <f>IF(Table1[[#This Row],[Ledger 15]]="","",IF(Table1[[#This Row],[Effect 15]]="Dr.","Yes","No"))</f>
        <v/>
      </c>
      <c r="EX304" t="str">
        <f>IF(Table1[[#This Row],[Ledger 15]]="","",Table1[[#This Row],[Ledger 15]])</f>
        <v/>
      </c>
      <c r="EY304" t="str">
        <f>IF(Table1[[#This Row],[Ledger 15]]="","",IF(Table1[[#This Row],[Effect 15]]="Dr.",-Table1[[#This Row],[Amount 15]],Table1[[#This Row],[Amount 15]]))</f>
        <v/>
      </c>
      <c r="FD3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4">
        <f>IF(Table1[[#This Row],[Date]]="",0,IF(AND(Table1[[#This Row],[Date]]&gt;=$FE$2,Table1[[#This Row],[Date]]&lt;=$FE$3),0,1))</f>
        <v>0</v>
      </c>
      <c r="FF304">
        <f>IF(Table1[[#This Row],[Date]]="",0,IF(TYPE(VLOOKUP(Table1[[#This Row],[Voucher Type]],Table1[[#All],[Voucher Type Master]],1,FALSE))=16,1,0))</f>
        <v>0</v>
      </c>
      <c r="FG304">
        <f>IF(TYPE(IF(Table1[[#This Row],[Date]]="",0,IF(VLOOKUP(Table1[[#This Row],[Voucher Type]],$FY$5:$FZ$13,2,0)=Table1[[#This Row],[Effect 1]],0,1)))=16,1,0)</f>
        <v>0</v>
      </c>
      <c r="FH3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4">
        <f>IF(LEN(Table1[[#This Row],[Ledger 1]])&gt;0,IF(TYPE(VLOOKUP(Table1[[#This Row],[Ledger 1]],GZ:GZ,1,0))=16,1,0),0)</f>
        <v>0</v>
      </c>
      <c r="FJ304">
        <f>IF(LEN(Table1[[#This Row],[Ledger 2]])&gt;0,IF(TYPE(VLOOKUP(Table1[[#This Row],[Ledger 2]],GZ:GZ,1,0))=16,1,0),0)</f>
        <v>0</v>
      </c>
      <c r="FK304">
        <f>IF(LEN(Table1[[#This Row],[Ledger 3]])&gt;0,IF(TYPE(VLOOKUP(Table1[[#This Row],[Ledger 3]],GZ:GZ,1,0))=16,1,0),0)</f>
        <v>0</v>
      </c>
      <c r="FL304">
        <f>IF(LEN(Table1[[#This Row],[Ledger 4]])&gt;0,IF(TYPE(VLOOKUP(Table1[[#This Row],[Ledger 4]],GZ:GZ,1,0))=16,1,0),0)</f>
        <v>0</v>
      </c>
      <c r="FM304">
        <f>IF(LEN(Table1[[#This Row],[Ledger 5]])&gt;0,IF(TYPE(VLOOKUP(Table1[[#This Row],[Ledger 5]],GZ:GZ,1,0))=16,1,0),0)</f>
        <v>0</v>
      </c>
      <c r="FN304">
        <f>IF(LEN(Table1[[#This Row],[Ledger 6]])&gt;0,IF(TYPE(VLOOKUP(Table1[[#This Row],[Ledger 6]],$GZ:$GZ,1,0))=16,1,0),0)</f>
        <v>0</v>
      </c>
      <c r="FO304">
        <f>IF(LEN(Table1[[#This Row],[Ledger 7]])&gt;0,IF(TYPE(VLOOKUP(Table1[[#This Row],[Ledger 7]],$GZ:$GZ,1,0))=16,1,0),0)</f>
        <v>0</v>
      </c>
      <c r="FP304">
        <f>IF(LEN(Table1[[#This Row],[Ledger 8]])&gt;0,IF(TYPE(VLOOKUP(Table1[[#This Row],[Ledger 8]],$GZ:$GZ,1,0))=16,1,0),0)</f>
        <v>0</v>
      </c>
      <c r="FQ304">
        <f>IF(LEN(Table1[[#This Row],[Ledger 9]])&gt;0,IF(TYPE(VLOOKUP(Table1[[#This Row],[Ledger 9]],$GZ:$GZ,1,0))=16,1,0),0)</f>
        <v>0</v>
      </c>
      <c r="FR304">
        <f>IF(LEN(Table1[[#This Row],[Ledger 10]])&gt;0,IF(TYPE(VLOOKUP(Table1[[#This Row],[Ledger 10]],$GZ:$GZ,1,0))=16,1,0),0)</f>
        <v>0</v>
      </c>
      <c r="FS304">
        <f>IF(LEN(Table1[[#This Row],[Ledger 11]])&gt;0,IF(TYPE(VLOOKUP(Table1[[#This Row],[Ledger 11]],$GZ:$GZ,1,0))=16,1,0),0)</f>
        <v>0</v>
      </c>
      <c r="FT304">
        <f>IF(LEN(Table1[[#This Row],[Ledger 12]])&gt;0,IF(TYPE(VLOOKUP(Table1[[#This Row],[Ledger 12]],$GZ:$GZ,1,0))=16,1,0),0)</f>
        <v>0</v>
      </c>
      <c r="FU304">
        <f>IF(LEN(Table1[[#This Row],[Ledger 13]])&gt;0,IF(TYPE(VLOOKUP(Table1[[#This Row],[Ledger 13]],$GZ:$GZ,1,0))=16,1,0),0)</f>
        <v>0</v>
      </c>
      <c r="FV304">
        <f>IF(LEN(Table1[[#This Row],[Ledger 14]])&gt;0,IF(TYPE(VLOOKUP(Table1[[#This Row],[Ledger 14]],$GZ:$GZ,1,0))=16,1,0),0)</f>
        <v>0</v>
      </c>
      <c r="FW304">
        <f>IF(LEN(Table1[[#This Row],[Ledger 15]])&gt;0,IF(TYPE(VLOOKUP(Table1[[#This Row],[Ledger 15]],$GZ:$GZ,1,0))=16,1,0),0)</f>
        <v>0</v>
      </c>
    </row>
    <row r="305" spans="4:179" ht="33" customHeight="1" x14ac:dyDescent="0.45">
      <c r="D305" s="8">
        <f t="shared" si="13"/>
        <v>300</v>
      </c>
      <c r="E305" s="32"/>
      <c r="F305" s="34"/>
      <c r="G305" s="34"/>
      <c r="H305" s="34"/>
      <c r="I305" s="34"/>
      <c r="J305" s="38"/>
      <c r="K305" s="33"/>
      <c r="L305" s="36"/>
      <c r="M305" s="35"/>
      <c r="N305" s="34"/>
      <c r="O305" s="41"/>
      <c r="P305" s="35"/>
      <c r="Q305" s="34"/>
      <c r="R305" s="37"/>
      <c r="S305" s="35"/>
      <c r="T305" s="34"/>
      <c r="U305" s="37"/>
      <c r="V305" s="35"/>
      <c r="W305" s="34"/>
      <c r="X305" s="37"/>
      <c r="Y305" s="35"/>
      <c r="Z305" s="34"/>
      <c r="AA305" s="37"/>
      <c r="AB305" s="35"/>
      <c r="AC305" s="34"/>
      <c r="AD305" s="37"/>
      <c r="AE305" s="35"/>
      <c r="AF305" s="34"/>
      <c r="AG305" s="37"/>
      <c r="AH305" s="35"/>
      <c r="AI305" s="34"/>
      <c r="AJ305" s="37"/>
      <c r="AK305" s="35"/>
      <c r="AL305" s="34"/>
      <c r="AM305" s="37"/>
      <c r="AN305" s="35"/>
      <c r="AO305" s="34"/>
      <c r="AP305" s="37"/>
      <c r="AQ305" s="35"/>
      <c r="AR305" s="34"/>
      <c r="AS305" s="37"/>
      <c r="AT305" s="35"/>
      <c r="AU305" s="34"/>
      <c r="AV305" s="37"/>
      <c r="AW305" s="35"/>
      <c r="AX305" s="34"/>
      <c r="AY305" s="37"/>
      <c r="AZ305" s="35"/>
      <c r="BA305" s="34"/>
      <c r="BB305" s="37"/>
      <c r="BC3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5" s="7"/>
      <c r="BF305" t="str">
        <f>IF(Table1[[#This Row],[Date]]="","","&amp;lt;VOUCHER REMOTEID="&amp;""""&amp;$A$11&amp;$A$13&amp;ROW()&amp;""""&amp;" VCHTYPE="""&amp;F305&amp;""" ACTION="""&amp;"Create"&amp;"""&amp;gt;")</f>
        <v/>
      </c>
      <c r="BG305" t="str">
        <f>IF(Table1[[#This Row],[Date]]="","",TEXT(Table1[[#This Row],[Date]],"yyyymmdd"))</f>
        <v/>
      </c>
      <c r="BH305" t="str">
        <f>Table1[[#This Row],[Date2]]</f>
        <v/>
      </c>
      <c r="BI305" t="str">
        <f>IF(Table1[[#This Row],[Date]]="","",Table1[[#This Row],[Voucher Type]])</f>
        <v/>
      </c>
      <c r="BJ305" t="str">
        <f>IF(Table1[[#This Row],[Ref No / Invoice No]]="","",Table1[[#This Row],[Ref No / Invoice No]])</f>
        <v/>
      </c>
      <c r="BK305" t="str">
        <f>IF(Table1[[#This Row],[Voucher No]]="","",Table1[[#This Row],[Voucher No]])</f>
        <v/>
      </c>
      <c r="BL305" t="str">
        <f>IF(Table1[[#This Row],[Date]]="","",Table1[[#This Row],[Narration]])</f>
        <v/>
      </c>
      <c r="BM305" t="str">
        <f>IF(Table1[[#This Row],[Date]]="","",$A$11&amp;$A$13&amp;ROW())</f>
        <v/>
      </c>
      <c r="BN305" t="str">
        <f>IF(Table1[[#This Row],[Date]]="","",$A$13)</f>
        <v/>
      </c>
      <c r="BP305" t="str">
        <f>IF(Table1[[#This Row],[Ledger 1]]="","","No")</f>
        <v/>
      </c>
      <c r="BQ305" t="str">
        <f>IF(Table1[[#This Row],[Date]]="","",IF(Table1[[#This Row],[Effect 1]]="Dr.","Yes","No"))</f>
        <v/>
      </c>
      <c r="BR305" t="str">
        <f>IF(Table1[[#This Row],[Date]]="","",Table1[[#This Row],[Ledger 1]])</f>
        <v/>
      </c>
      <c r="BS305" t="str">
        <f>IF(Table1[[#This Row],[Date]]="","",IF(Table1[[#This Row],[Effect 1]]="Dr.",-Table1[[#This Row],[Amount 1]],Table1[[#This Row],[Amount 1]]))</f>
        <v/>
      </c>
      <c r="BV305" t="str">
        <f>IF(Table1[[#This Row],[Ledger 2]]="","","No")</f>
        <v/>
      </c>
      <c r="BW305" t="str">
        <f>IF(Table1[[#This Row],[Date]]="","",IF(Table1[[#This Row],[Effect 2]]="Dr.","Yes","No"))</f>
        <v/>
      </c>
      <c r="BX305" t="str">
        <f>IF(Table1[[#This Row],[Date]]="","",Table1[[#This Row],[Ledger 2]])</f>
        <v/>
      </c>
      <c r="BY305" t="str">
        <f>IF(Table1[[#This Row],[Date]]="","",IF(Table1[[#This Row],[Effect 2]]="Dr.",-Table1[[#This Row],[Amount 2]],Table1[[#This Row],[Amount 2]]))</f>
        <v/>
      </c>
      <c r="CB305" t="str">
        <f>IF(Table1[[#This Row],[Ledger 3]]="","","No")</f>
        <v/>
      </c>
      <c r="CC305" t="str">
        <f>IF(Table1[[#This Row],[Ledger 3]]="","",IF(Table1[[#This Row],[Effect 3]]="Dr.","Yes","No"))</f>
        <v/>
      </c>
      <c r="CD305" t="str">
        <f>IF(Table1[[#This Row],[Ledger 3]]="","",Table1[[#This Row],[Ledger 3]])</f>
        <v/>
      </c>
      <c r="CE305" t="str">
        <f>IF(Table1[[#This Row],[Ledger 3]]="","",IF(Table1[[#This Row],[Effect 3]]="Dr.",-Table1[[#This Row],[Amount 3]],Table1[[#This Row],[Amount 3]]))</f>
        <v/>
      </c>
      <c r="CH305" t="str">
        <f>IF(Table1[[#This Row],[Ledger 4]]="","","No")</f>
        <v/>
      </c>
      <c r="CI305" t="str">
        <f>IF(Table1[[#This Row],[Ledger 4]]="","",IF(Table1[[#This Row],[Effect 4]]="Dr.","Yes","No"))</f>
        <v/>
      </c>
      <c r="CJ305" t="str">
        <f>IF(Table1[[#This Row],[Ledger 4]]="","",Table1[[#This Row],[Ledger 4]])</f>
        <v/>
      </c>
      <c r="CK305" t="str">
        <f>IF(Table1[[#This Row],[Ledger 4]]="","",IF(Table1[[#This Row],[Effect 4]]="Dr.",-Table1[[#This Row],[Amount 4]],Table1[[#This Row],[Amount 4]]))</f>
        <v/>
      </c>
      <c r="CN305" t="str">
        <f>IF(Table1[[#This Row],[Ledger 5]]="","","No")</f>
        <v/>
      </c>
      <c r="CO305" t="str">
        <f>IF(Table1[[#This Row],[Ledger 5]]="","",IF(Table1[[#This Row],[Effect 5]]="Dr.","Yes","No"))</f>
        <v/>
      </c>
      <c r="CP305" t="str">
        <f>IF(Table1[[#This Row],[Ledger 5]]="","",Table1[[#This Row],[Ledger 5]])</f>
        <v/>
      </c>
      <c r="CQ305" t="str">
        <f>IF(Table1[[#This Row],[Ledger 5]]="","",IF(Table1[[#This Row],[Effect 5]]="Dr.",-Table1[[#This Row],[Amount 5]],Table1[[#This Row],[Amount 5]]))</f>
        <v/>
      </c>
      <c r="CT305" t="str">
        <f>IF(Table1[[#This Row],[Ledger 6]]="","","No")</f>
        <v/>
      </c>
      <c r="CU305" t="str">
        <f>IF(Table1[[#This Row],[Ledger 6]]="","",IF(Table1[[#This Row],[Effect 6]]="Dr.","Yes","No"))</f>
        <v/>
      </c>
      <c r="CV305" t="str">
        <f>IF(Table1[[#This Row],[Ledger 6]]="","",Table1[[#This Row],[Ledger 6]])</f>
        <v/>
      </c>
      <c r="CW305" t="str">
        <f>IF(Table1[[#This Row],[Ledger 6]]="","",IF(Table1[[#This Row],[Effect 6]]="Dr.",-Table1[[#This Row],[Amount 6]],Table1[[#This Row],[Amount 6]]))</f>
        <v/>
      </c>
      <c r="CZ305" t="str">
        <f>IF(Table1[[#This Row],[Ledger 7]]="","","No")</f>
        <v/>
      </c>
      <c r="DA305" t="str">
        <f>IF(Table1[[#This Row],[Ledger 7]]="","",IF(Table1[[#This Row],[Effect 7]]="Dr.","Yes","No"))</f>
        <v/>
      </c>
      <c r="DB305" t="str">
        <f>IF(Table1[[#This Row],[Ledger 7]]="","",Table1[[#This Row],[Ledger 7]])</f>
        <v/>
      </c>
      <c r="DC305" t="str">
        <f>IF(Table1[[#This Row],[Ledger 7]]="","",IF(Table1[[#This Row],[Effect 7]]="Dr.",-Table1[[#This Row],[Amount 7]],Table1[[#This Row],[Amount 7]]))</f>
        <v/>
      </c>
      <c r="DF305" t="str">
        <f>IF(Table1[[#This Row],[Ledger 8]]="","","No")</f>
        <v/>
      </c>
      <c r="DG305" t="str">
        <f>IF(Table1[[#This Row],[Ledger 8]]="","",IF(Table1[[#This Row],[Effect 8]]="Dr.","Yes","No"))</f>
        <v/>
      </c>
      <c r="DH305" t="str">
        <f>IF(Table1[[#This Row],[Ledger 8]]="","",Table1[[#This Row],[Ledger 8]])</f>
        <v/>
      </c>
      <c r="DI305" t="str">
        <f>IF(Table1[[#This Row],[Ledger 8]]="","",IF(Table1[[#This Row],[Effect 8]]="Dr.",-Table1[[#This Row],[Amount 8]],Table1[[#This Row],[Amount 8]]))</f>
        <v/>
      </c>
      <c r="DL305" t="str">
        <f>IF(Table1[[#This Row],[Ledger 9]]="","","No")</f>
        <v/>
      </c>
      <c r="DM305" t="str">
        <f>IF(Table1[[#This Row],[Ledger 9]]="","",IF(Table1[[#This Row],[Effect 9]]="Dr.","Yes","No"))</f>
        <v/>
      </c>
      <c r="DN305" t="str">
        <f>IF(Table1[[#This Row],[Ledger 9]]="","",Table1[[#This Row],[Ledger 9]])</f>
        <v/>
      </c>
      <c r="DO305" t="str">
        <f>IF(Table1[[#This Row],[Ledger 9]]="","",IF(Table1[[#This Row],[Effect 9]]="Dr.",-Table1[[#This Row],[Amount 9]],Table1[[#This Row],[Amount 9]]))</f>
        <v/>
      </c>
      <c r="DR305" t="str">
        <f>IF(Table1[[#This Row],[Ledger 10]]="","","No")</f>
        <v/>
      </c>
      <c r="DS305" t="str">
        <f>IF(Table1[[#This Row],[Ledger 10]]="","",IF(Table1[[#This Row],[Effect 10]]="Dr.","Yes","No"))</f>
        <v/>
      </c>
      <c r="DT305" t="str">
        <f>IF(Table1[[#This Row],[Ledger 10]]="","",Table1[[#This Row],[Ledger 10]])</f>
        <v/>
      </c>
      <c r="DU305" t="str">
        <f>IF(Table1[[#This Row],[Ledger 10]]="","",IF(Table1[[#This Row],[Effect 10]]="Dr.",-Table1[[#This Row],[Amount 10]],Table1[[#This Row],[Amount 10]]))</f>
        <v/>
      </c>
      <c r="DX305" t="str">
        <f>IF(Table1[[#This Row],[Ledger 11]]="","","No")</f>
        <v/>
      </c>
      <c r="DY305" t="str">
        <f>IF(Table1[[#This Row],[Ledger 11]]="","",IF(Table1[[#This Row],[Effect 11]]="Dr.","Yes","No"))</f>
        <v/>
      </c>
      <c r="DZ305" t="str">
        <f>IF(Table1[[#This Row],[Ledger 11]]="","",Table1[[#This Row],[Ledger 11]])</f>
        <v/>
      </c>
      <c r="EA305" t="str">
        <f>IF(Table1[[#This Row],[Ledger 11]]="","",IF(Table1[[#This Row],[Effect 11]]="Dr.",-Table1[[#This Row],[Amount 11]],Table1[[#This Row],[Amount 11]]))</f>
        <v/>
      </c>
      <c r="ED305" t="str">
        <f>IF(Table1[[#This Row],[Ledger 12]]="","","No")</f>
        <v/>
      </c>
      <c r="EE305" t="str">
        <f>IF(Table1[[#This Row],[Ledger 12]]="","",IF(Table1[[#This Row],[Effect 12]]="Dr.","Yes","No"))</f>
        <v/>
      </c>
      <c r="EF305" t="str">
        <f>IF(Table1[[#This Row],[Ledger 12]]="","",Table1[[#This Row],[Ledger 12]])</f>
        <v/>
      </c>
      <c r="EG305" t="str">
        <f>IF(Table1[[#This Row],[Ledger 12]]="","",IF(Table1[[#This Row],[Effect 12]]="Dr.",-Table1[[#This Row],[Amount 12]],Table1[[#This Row],[Amount 12]]))</f>
        <v/>
      </c>
      <c r="EJ305" t="str">
        <f>IF(Table1[[#This Row],[Ledger 13]]="","","No")</f>
        <v/>
      </c>
      <c r="EK305" t="str">
        <f>IF(Table1[[#This Row],[Ledger 13]]="","",IF(Table1[[#This Row],[Effect 13]]="Dr.","Yes","No"))</f>
        <v/>
      </c>
      <c r="EL305" t="str">
        <f>IF(Table1[[#This Row],[Ledger 13]]="","",Table1[[#This Row],[Ledger 13]])</f>
        <v/>
      </c>
      <c r="EM305" t="str">
        <f>IF(Table1[[#This Row],[Ledger 13]]="","",IF(Table1[[#This Row],[Effect 13]]="Dr.",-Table1[[#This Row],[Amount 13]],Table1[[#This Row],[Amount 13]]))</f>
        <v/>
      </c>
      <c r="EP305" t="str">
        <f>IF(Table1[[#This Row],[Ledger 14]]="","","No")</f>
        <v/>
      </c>
      <c r="EQ305" t="str">
        <f>IF(Table1[[#This Row],[Ledger 14]]="","",IF(Table1[[#This Row],[Effect 14]]="Dr.","Yes","No"))</f>
        <v/>
      </c>
      <c r="ER305" t="str">
        <f>IF(Table1[[#This Row],[Ledger 14]]="","",Table1[[#This Row],[Ledger 14]])</f>
        <v/>
      </c>
      <c r="ES305" t="str">
        <f>IF(Table1[[#This Row],[Ledger 14]]="","",IF(Table1[[#This Row],[Effect 14]]="Dr.",-Table1[[#This Row],[Amount 14]],Table1[[#This Row],[Amount 14]]))</f>
        <v/>
      </c>
      <c r="EV305" t="str">
        <f>IF(Table1[[#This Row],[Ledger 15]]="","","No")</f>
        <v/>
      </c>
      <c r="EW305" t="str">
        <f>IF(Table1[[#This Row],[Ledger 15]]="","",IF(Table1[[#This Row],[Effect 15]]="Dr.","Yes","No"))</f>
        <v/>
      </c>
      <c r="EX305" t="str">
        <f>IF(Table1[[#This Row],[Ledger 15]]="","",Table1[[#This Row],[Ledger 15]])</f>
        <v/>
      </c>
      <c r="EY305" t="str">
        <f>IF(Table1[[#This Row],[Ledger 15]]="","",IF(Table1[[#This Row],[Effect 15]]="Dr.",-Table1[[#This Row],[Amount 15]],Table1[[#This Row],[Amount 15]]))</f>
        <v/>
      </c>
      <c r="FD3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5">
        <f>IF(Table1[[#This Row],[Date]]="",0,IF(AND(Table1[[#This Row],[Date]]&gt;=$FE$2,Table1[[#This Row],[Date]]&lt;=$FE$3),0,1))</f>
        <v>0</v>
      </c>
      <c r="FF305">
        <f>IF(Table1[[#This Row],[Date]]="",0,IF(TYPE(VLOOKUP(Table1[[#This Row],[Voucher Type]],Table1[[#All],[Voucher Type Master]],1,FALSE))=16,1,0))</f>
        <v>0</v>
      </c>
      <c r="FG305">
        <f>IF(TYPE(IF(Table1[[#This Row],[Date]]="",0,IF(VLOOKUP(Table1[[#This Row],[Voucher Type]],$FY$5:$FZ$13,2,0)=Table1[[#This Row],[Effect 1]],0,1)))=16,1,0)</f>
        <v>0</v>
      </c>
      <c r="FH3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5">
        <f>IF(LEN(Table1[[#This Row],[Ledger 1]])&gt;0,IF(TYPE(VLOOKUP(Table1[[#This Row],[Ledger 1]],GZ:GZ,1,0))=16,1,0),0)</f>
        <v>0</v>
      </c>
      <c r="FJ305">
        <f>IF(LEN(Table1[[#This Row],[Ledger 2]])&gt;0,IF(TYPE(VLOOKUP(Table1[[#This Row],[Ledger 2]],GZ:GZ,1,0))=16,1,0),0)</f>
        <v>0</v>
      </c>
      <c r="FK305">
        <f>IF(LEN(Table1[[#This Row],[Ledger 3]])&gt;0,IF(TYPE(VLOOKUP(Table1[[#This Row],[Ledger 3]],GZ:GZ,1,0))=16,1,0),0)</f>
        <v>0</v>
      </c>
      <c r="FL305">
        <f>IF(LEN(Table1[[#This Row],[Ledger 4]])&gt;0,IF(TYPE(VLOOKUP(Table1[[#This Row],[Ledger 4]],GZ:GZ,1,0))=16,1,0),0)</f>
        <v>0</v>
      </c>
      <c r="FM305">
        <f>IF(LEN(Table1[[#This Row],[Ledger 5]])&gt;0,IF(TYPE(VLOOKUP(Table1[[#This Row],[Ledger 5]],GZ:GZ,1,0))=16,1,0),0)</f>
        <v>0</v>
      </c>
      <c r="FN305">
        <f>IF(LEN(Table1[[#This Row],[Ledger 6]])&gt;0,IF(TYPE(VLOOKUP(Table1[[#This Row],[Ledger 6]],$GZ:$GZ,1,0))=16,1,0),0)</f>
        <v>0</v>
      </c>
      <c r="FO305">
        <f>IF(LEN(Table1[[#This Row],[Ledger 7]])&gt;0,IF(TYPE(VLOOKUP(Table1[[#This Row],[Ledger 7]],$GZ:$GZ,1,0))=16,1,0),0)</f>
        <v>0</v>
      </c>
      <c r="FP305">
        <f>IF(LEN(Table1[[#This Row],[Ledger 8]])&gt;0,IF(TYPE(VLOOKUP(Table1[[#This Row],[Ledger 8]],$GZ:$GZ,1,0))=16,1,0),0)</f>
        <v>0</v>
      </c>
      <c r="FQ305">
        <f>IF(LEN(Table1[[#This Row],[Ledger 9]])&gt;0,IF(TYPE(VLOOKUP(Table1[[#This Row],[Ledger 9]],$GZ:$GZ,1,0))=16,1,0),0)</f>
        <v>0</v>
      </c>
      <c r="FR305">
        <f>IF(LEN(Table1[[#This Row],[Ledger 10]])&gt;0,IF(TYPE(VLOOKUP(Table1[[#This Row],[Ledger 10]],$GZ:$GZ,1,0))=16,1,0),0)</f>
        <v>0</v>
      </c>
      <c r="FS305">
        <f>IF(LEN(Table1[[#This Row],[Ledger 11]])&gt;0,IF(TYPE(VLOOKUP(Table1[[#This Row],[Ledger 11]],$GZ:$GZ,1,0))=16,1,0),0)</f>
        <v>0</v>
      </c>
      <c r="FT305">
        <f>IF(LEN(Table1[[#This Row],[Ledger 12]])&gt;0,IF(TYPE(VLOOKUP(Table1[[#This Row],[Ledger 12]],$GZ:$GZ,1,0))=16,1,0),0)</f>
        <v>0</v>
      </c>
      <c r="FU305">
        <f>IF(LEN(Table1[[#This Row],[Ledger 13]])&gt;0,IF(TYPE(VLOOKUP(Table1[[#This Row],[Ledger 13]],$GZ:$GZ,1,0))=16,1,0),0)</f>
        <v>0</v>
      </c>
      <c r="FV305">
        <f>IF(LEN(Table1[[#This Row],[Ledger 14]])&gt;0,IF(TYPE(VLOOKUP(Table1[[#This Row],[Ledger 14]],$GZ:$GZ,1,0))=16,1,0),0)</f>
        <v>0</v>
      </c>
      <c r="FW305">
        <f>IF(LEN(Table1[[#This Row],[Ledger 15]])&gt;0,IF(TYPE(VLOOKUP(Table1[[#This Row],[Ledger 15]],$GZ:$GZ,1,0))=16,1,0),0)</f>
        <v>0</v>
      </c>
    </row>
    <row r="306" spans="4:179" ht="33" customHeight="1" x14ac:dyDescent="0.45">
      <c r="D306" s="8">
        <f t="shared" si="13"/>
        <v>301</v>
      </c>
      <c r="E306" s="32"/>
      <c r="F306" s="34"/>
      <c r="G306" s="34"/>
      <c r="H306" s="34"/>
      <c r="I306" s="34"/>
      <c r="J306" s="38"/>
      <c r="K306" s="33"/>
      <c r="L306" s="36"/>
      <c r="M306" s="35"/>
      <c r="N306" s="34"/>
      <c r="O306" s="41"/>
      <c r="P306" s="35"/>
      <c r="Q306" s="34"/>
      <c r="R306" s="37"/>
      <c r="S306" s="35"/>
      <c r="T306" s="34"/>
      <c r="U306" s="37"/>
      <c r="V306" s="35"/>
      <c r="W306" s="34"/>
      <c r="X306" s="37"/>
      <c r="Y306" s="35"/>
      <c r="Z306" s="34"/>
      <c r="AA306" s="37"/>
      <c r="AB306" s="35"/>
      <c r="AC306" s="34"/>
      <c r="AD306" s="37"/>
      <c r="AE306" s="35"/>
      <c r="AF306" s="34"/>
      <c r="AG306" s="37"/>
      <c r="AH306" s="35"/>
      <c r="AI306" s="34"/>
      <c r="AJ306" s="37"/>
      <c r="AK306" s="35"/>
      <c r="AL306" s="34"/>
      <c r="AM306" s="37"/>
      <c r="AN306" s="35"/>
      <c r="AO306" s="34"/>
      <c r="AP306" s="37"/>
      <c r="AQ306" s="35"/>
      <c r="AR306" s="34"/>
      <c r="AS306" s="37"/>
      <c r="AT306" s="35"/>
      <c r="AU306" s="34"/>
      <c r="AV306" s="37"/>
      <c r="AW306" s="35"/>
      <c r="AX306" s="34"/>
      <c r="AY306" s="37"/>
      <c r="AZ306" s="35"/>
      <c r="BA306" s="34"/>
      <c r="BB306" s="37"/>
      <c r="BC3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6" s="7"/>
      <c r="BF306" t="str">
        <f>IF(Table1[[#This Row],[Date]]="","","&amp;lt;VOUCHER REMOTEID="&amp;""""&amp;$A$11&amp;$A$13&amp;ROW()&amp;""""&amp;" VCHTYPE="""&amp;F306&amp;""" ACTION="""&amp;"Create"&amp;"""&amp;gt;")</f>
        <v/>
      </c>
      <c r="BG306" t="str">
        <f>IF(Table1[[#This Row],[Date]]="","",TEXT(Table1[[#This Row],[Date]],"yyyymmdd"))</f>
        <v/>
      </c>
      <c r="BH306" t="str">
        <f>Table1[[#This Row],[Date2]]</f>
        <v/>
      </c>
      <c r="BI306" t="str">
        <f>IF(Table1[[#This Row],[Date]]="","",Table1[[#This Row],[Voucher Type]])</f>
        <v/>
      </c>
      <c r="BJ306" t="str">
        <f>IF(Table1[[#This Row],[Ref No / Invoice No]]="","",Table1[[#This Row],[Ref No / Invoice No]])</f>
        <v/>
      </c>
      <c r="BK306" t="str">
        <f>IF(Table1[[#This Row],[Voucher No]]="","",Table1[[#This Row],[Voucher No]])</f>
        <v/>
      </c>
      <c r="BL306" t="str">
        <f>IF(Table1[[#This Row],[Date]]="","",Table1[[#This Row],[Narration]])</f>
        <v/>
      </c>
      <c r="BM306" t="str">
        <f>IF(Table1[[#This Row],[Date]]="","",$A$11&amp;$A$13&amp;ROW())</f>
        <v/>
      </c>
      <c r="BN306" t="str">
        <f>IF(Table1[[#This Row],[Date]]="","",$A$13)</f>
        <v/>
      </c>
      <c r="BP306" t="str">
        <f>IF(Table1[[#This Row],[Ledger 1]]="","","No")</f>
        <v/>
      </c>
      <c r="BQ306" t="str">
        <f>IF(Table1[[#This Row],[Date]]="","",IF(Table1[[#This Row],[Effect 1]]="Dr.","Yes","No"))</f>
        <v/>
      </c>
      <c r="BR306" t="str">
        <f>IF(Table1[[#This Row],[Date]]="","",Table1[[#This Row],[Ledger 1]])</f>
        <v/>
      </c>
      <c r="BS306" t="str">
        <f>IF(Table1[[#This Row],[Date]]="","",IF(Table1[[#This Row],[Effect 1]]="Dr.",-Table1[[#This Row],[Amount 1]],Table1[[#This Row],[Amount 1]]))</f>
        <v/>
      </c>
      <c r="BV306" t="str">
        <f>IF(Table1[[#This Row],[Ledger 2]]="","","No")</f>
        <v/>
      </c>
      <c r="BW306" t="str">
        <f>IF(Table1[[#This Row],[Date]]="","",IF(Table1[[#This Row],[Effect 2]]="Dr.","Yes","No"))</f>
        <v/>
      </c>
      <c r="BX306" t="str">
        <f>IF(Table1[[#This Row],[Date]]="","",Table1[[#This Row],[Ledger 2]])</f>
        <v/>
      </c>
      <c r="BY306" t="str">
        <f>IF(Table1[[#This Row],[Date]]="","",IF(Table1[[#This Row],[Effect 2]]="Dr.",-Table1[[#This Row],[Amount 2]],Table1[[#This Row],[Amount 2]]))</f>
        <v/>
      </c>
      <c r="CB306" t="str">
        <f>IF(Table1[[#This Row],[Ledger 3]]="","","No")</f>
        <v/>
      </c>
      <c r="CC306" t="str">
        <f>IF(Table1[[#This Row],[Ledger 3]]="","",IF(Table1[[#This Row],[Effect 3]]="Dr.","Yes","No"))</f>
        <v/>
      </c>
      <c r="CD306" t="str">
        <f>IF(Table1[[#This Row],[Ledger 3]]="","",Table1[[#This Row],[Ledger 3]])</f>
        <v/>
      </c>
      <c r="CE306" t="str">
        <f>IF(Table1[[#This Row],[Ledger 3]]="","",IF(Table1[[#This Row],[Effect 3]]="Dr.",-Table1[[#This Row],[Amount 3]],Table1[[#This Row],[Amount 3]]))</f>
        <v/>
      </c>
      <c r="CH306" t="str">
        <f>IF(Table1[[#This Row],[Ledger 4]]="","","No")</f>
        <v/>
      </c>
      <c r="CI306" t="str">
        <f>IF(Table1[[#This Row],[Ledger 4]]="","",IF(Table1[[#This Row],[Effect 4]]="Dr.","Yes","No"))</f>
        <v/>
      </c>
      <c r="CJ306" t="str">
        <f>IF(Table1[[#This Row],[Ledger 4]]="","",Table1[[#This Row],[Ledger 4]])</f>
        <v/>
      </c>
      <c r="CK306" t="str">
        <f>IF(Table1[[#This Row],[Ledger 4]]="","",IF(Table1[[#This Row],[Effect 4]]="Dr.",-Table1[[#This Row],[Amount 4]],Table1[[#This Row],[Amount 4]]))</f>
        <v/>
      </c>
      <c r="CN306" t="str">
        <f>IF(Table1[[#This Row],[Ledger 5]]="","","No")</f>
        <v/>
      </c>
      <c r="CO306" t="str">
        <f>IF(Table1[[#This Row],[Ledger 5]]="","",IF(Table1[[#This Row],[Effect 5]]="Dr.","Yes","No"))</f>
        <v/>
      </c>
      <c r="CP306" t="str">
        <f>IF(Table1[[#This Row],[Ledger 5]]="","",Table1[[#This Row],[Ledger 5]])</f>
        <v/>
      </c>
      <c r="CQ306" t="str">
        <f>IF(Table1[[#This Row],[Ledger 5]]="","",IF(Table1[[#This Row],[Effect 5]]="Dr.",-Table1[[#This Row],[Amount 5]],Table1[[#This Row],[Amount 5]]))</f>
        <v/>
      </c>
      <c r="CT306" t="str">
        <f>IF(Table1[[#This Row],[Ledger 6]]="","","No")</f>
        <v/>
      </c>
      <c r="CU306" t="str">
        <f>IF(Table1[[#This Row],[Ledger 6]]="","",IF(Table1[[#This Row],[Effect 6]]="Dr.","Yes","No"))</f>
        <v/>
      </c>
      <c r="CV306" t="str">
        <f>IF(Table1[[#This Row],[Ledger 6]]="","",Table1[[#This Row],[Ledger 6]])</f>
        <v/>
      </c>
      <c r="CW306" t="str">
        <f>IF(Table1[[#This Row],[Ledger 6]]="","",IF(Table1[[#This Row],[Effect 6]]="Dr.",-Table1[[#This Row],[Amount 6]],Table1[[#This Row],[Amount 6]]))</f>
        <v/>
      </c>
      <c r="CZ306" t="str">
        <f>IF(Table1[[#This Row],[Ledger 7]]="","","No")</f>
        <v/>
      </c>
      <c r="DA306" t="str">
        <f>IF(Table1[[#This Row],[Ledger 7]]="","",IF(Table1[[#This Row],[Effect 7]]="Dr.","Yes","No"))</f>
        <v/>
      </c>
      <c r="DB306" t="str">
        <f>IF(Table1[[#This Row],[Ledger 7]]="","",Table1[[#This Row],[Ledger 7]])</f>
        <v/>
      </c>
      <c r="DC306" t="str">
        <f>IF(Table1[[#This Row],[Ledger 7]]="","",IF(Table1[[#This Row],[Effect 7]]="Dr.",-Table1[[#This Row],[Amount 7]],Table1[[#This Row],[Amount 7]]))</f>
        <v/>
      </c>
      <c r="DF306" t="str">
        <f>IF(Table1[[#This Row],[Ledger 8]]="","","No")</f>
        <v/>
      </c>
      <c r="DG306" t="str">
        <f>IF(Table1[[#This Row],[Ledger 8]]="","",IF(Table1[[#This Row],[Effect 8]]="Dr.","Yes","No"))</f>
        <v/>
      </c>
      <c r="DH306" t="str">
        <f>IF(Table1[[#This Row],[Ledger 8]]="","",Table1[[#This Row],[Ledger 8]])</f>
        <v/>
      </c>
      <c r="DI306" t="str">
        <f>IF(Table1[[#This Row],[Ledger 8]]="","",IF(Table1[[#This Row],[Effect 8]]="Dr.",-Table1[[#This Row],[Amount 8]],Table1[[#This Row],[Amount 8]]))</f>
        <v/>
      </c>
      <c r="DL306" t="str">
        <f>IF(Table1[[#This Row],[Ledger 9]]="","","No")</f>
        <v/>
      </c>
      <c r="DM306" t="str">
        <f>IF(Table1[[#This Row],[Ledger 9]]="","",IF(Table1[[#This Row],[Effect 9]]="Dr.","Yes","No"))</f>
        <v/>
      </c>
      <c r="DN306" t="str">
        <f>IF(Table1[[#This Row],[Ledger 9]]="","",Table1[[#This Row],[Ledger 9]])</f>
        <v/>
      </c>
      <c r="DO306" t="str">
        <f>IF(Table1[[#This Row],[Ledger 9]]="","",IF(Table1[[#This Row],[Effect 9]]="Dr.",-Table1[[#This Row],[Amount 9]],Table1[[#This Row],[Amount 9]]))</f>
        <v/>
      </c>
      <c r="DR306" t="str">
        <f>IF(Table1[[#This Row],[Ledger 10]]="","","No")</f>
        <v/>
      </c>
      <c r="DS306" t="str">
        <f>IF(Table1[[#This Row],[Ledger 10]]="","",IF(Table1[[#This Row],[Effect 10]]="Dr.","Yes","No"))</f>
        <v/>
      </c>
      <c r="DT306" t="str">
        <f>IF(Table1[[#This Row],[Ledger 10]]="","",Table1[[#This Row],[Ledger 10]])</f>
        <v/>
      </c>
      <c r="DU306" t="str">
        <f>IF(Table1[[#This Row],[Ledger 10]]="","",IF(Table1[[#This Row],[Effect 10]]="Dr.",-Table1[[#This Row],[Amount 10]],Table1[[#This Row],[Amount 10]]))</f>
        <v/>
      </c>
      <c r="DX306" t="str">
        <f>IF(Table1[[#This Row],[Ledger 11]]="","","No")</f>
        <v/>
      </c>
      <c r="DY306" t="str">
        <f>IF(Table1[[#This Row],[Ledger 11]]="","",IF(Table1[[#This Row],[Effect 11]]="Dr.","Yes","No"))</f>
        <v/>
      </c>
      <c r="DZ306" t="str">
        <f>IF(Table1[[#This Row],[Ledger 11]]="","",Table1[[#This Row],[Ledger 11]])</f>
        <v/>
      </c>
      <c r="EA306" t="str">
        <f>IF(Table1[[#This Row],[Ledger 11]]="","",IF(Table1[[#This Row],[Effect 11]]="Dr.",-Table1[[#This Row],[Amount 11]],Table1[[#This Row],[Amount 11]]))</f>
        <v/>
      </c>
      <c r="ED306" t="str">
        <f>IF(Table1[[#This Row],[Ledger 12]]="","","No")</f>
        <v/>
      </c>
      <c r="EE306" t="str">
        <f>IF(Table1[[#This Row],[Ledger 12]]="","",IF(Table1[[#This Row],[Effect 12]]="Dr.","Yes","No"))</f>
        <v/>
      </c>
      <c r="EF306" t="str">
        <f>IF(Table1[[#This Row],[Ledger 12]]="","",Table1[[#This Row],[Ledger 12]])</f>
        <v/>
      </c>
      <c r="EG306" t="str">
        <f>IF(Table1[[#This Row],[Ledger 12]]="","",IF(Table1[[#This Row],[Effect 12]]="Dr.",-Table1[[#This Row],[Amount 12]],Table1[[#This Row],[Amount 12]]))</f>
        <v/>
      </c>
      <c r="EJ306" t="str">
        <f>IF(Table1[[#This Row],[Ledger 13]]="","","No")</f>
        <v/>
      </c>
      <c r="EK306" t="str">
        <f>IF(Table1[[#This Row],[Ledger 13]]="","",IF(Table1[[#This Row],[Effect 13]]="Dr.","Yes","No"))</f>
        <v/>
      </c>
      <c r="EL306" t="str">
        <f>IF(Table1[[#This Row],[Ledger 13]]="","",Table1[[#This Row],[Ledger 13]])</f>
        <v/>
      </c>
      <c r="EM306" t="str">
        <f>IF(Table1[[#This Row],[Ledger 13]]="","",IF(Table1[[#This Row],[Effect 13]]="Dr.",-Table1[[#This Row],[Amount 13]],Table1[[#This Row],[Amount 13]]))</f>
        <v/>
      </c>
      <c r="EP306" t="str">
        <f>IF(Table1[[#This Row],[Ledger 14]]="","","No")</f>
        <v/>
      </c>
      <c r="EQ306" t="str">
        <f>IF(Table1[[#This Row],[Ledger 14]]="","",IF(Table1[[#This Row],[Effect 14]]="Dr.","Yes","No"))</f>
        <v/>
      </c>
      <c r="ER306" t="str">
        <f>IF(Table1[[#This Row],[Ledger 14]]="","",Table1[[#This Row],[Ledger 14]])</f>
        <v/>
      </c>
      <c r="ES306" t="str">
        <f>IF(Table1[[#This Row],[Ledger 14]]="","",IF(Table1[[#This Row],[Effect 14]]="Dr.",-Table1[[#This Row],[Amount 14]],Table1[[#This Row],[Amount 14]]))</f>
        <v/>
      </c>
      <c r="EV306" t="str">
        <f>IF(Table1[[#This Row],[Ledger 15]]="","","No")</f>
        <v/>
      </c>
      <c r="EW306" t="str">
        <f>IF(Table1[[#This Row],[Ledger 15]]="","",IF(Table1[[#This Row],[Effect 15]]="Dr.","Yes","No"))</f>
        <v/>
      </c>
      <c r="EX306" t="str">
        <f>IF(Table1[[#This Row],[Ledger 15]]="","",Table1[[#This Row],[Ledger 15]])</f>
        <v/>
      </c>
      <c r="EY306" t="str">
        <f>IF(Table1[[#This Row],[Ledger 15]]="","",IF(Table1[[#This Row],[Effect 15]]="Dr.",-Table1[[#This Row],[Amount 15]],Table1[[#This Row],[Amount 15]]))</f>
        <v/>
      </c>
      <c r="FD3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6">
        <f>IF(Table1[[#This Row],[Date]]="",0,IF(AND(Table1[[#This Row],[Date]]&gt;=$FE$2,Table1[[#This Row],[Date]]&lt;=$FE$3),0,1))</f>
        <v>0</v>
      </c>
      <c r="FF306">
        <f>IF(Table1[[#This Row],[Date]]="",0,IF(TYPE(VLOOKUP(Table1[[#This Row],[Voucher Type]],Table1[[#All],[Voucher Type Master]],1,FALSE))=16,1,0))</f>
        <v>0</v>
      </c>
      <c r="FG306">
        <f>IF(TYPE(IF(Table1[[#This Row],[Date]]="",0,IF(VLOOKUP(Table1[[#This Row],[Voucher Type]],$FY$5:$FZ$13,2,0)=Table1[[#This Row],[Effect 1]],0,1)))=16,1,0)</f>
        <v>0</v>
      </c>
      <c r="FH3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6">
        <f>IF(LEN(Table1[[#This Row],[Ledger 1]])&gt;0,IF(TYPE(VLOOKUP(Table1[[#This Row],[Ledger 1]],GZ:GZ,1,0))=16,1,0),0)</f>
        <v>0</v>
      </c>
      <c r="FJ306">
        <f>IF(LEN(Table1[[#This Row],[Ledger 2]])&gt;0,IF(TYPE(VLOOKUP(Table1[[#This Row],[Ledger 2]],GZ:GZ,1,0))=16,1,0),0)</f>
        <v>0</v>
      </c>
      <c r="FK306">
        <f>IF(LEN(Table1[[#This Row],[Ledger 3]])&gt;0,IF(TYPE(VLOOKUP(Table1[[#This Row],[Ledger 3]],GZ:GZ,1,0))=16,1,0),0)</f>
        <v>0</v>
      </c>
      <c r="FL306">
        <f>IF(LEN(Table1[[#This Row],[Ledger 4]])&gt;0,IF(TYPE(VLOOKUP(Table1[[#This Row],[Ledger 4]],GZ:GZ,1,0))=16,1,0),0)</f>
        <v>0</v>
      </c>
      <c r="FM306">
        <f>IF(LEN(Table1[[#This Row],[Ledger 5]])&gt;0,IF(TYPE(VLOOKUP(Table1[[#This Row],[Ledger 5]],GZ:GZ,1,0))=16,1,0),0)</f>
        <v>0</v>
      </c>
      <c r="FN306">
        <f>IF(LEN(Table1[[#This Row],[Ledger 6]])&gt;0,IF(TYPE(VLOOKUP(Table1[[#This Row],[Ledger 6]],$GZ:$GZ,1,0))=16,1,0),0)</f>
        <v>0</v>
      </c>
      <c r="FO306">
        <f>IF(LEN(Table1[[#This Row],[Ledger 7]])&gt;0,IF(TYPE(VLOOKUP(Table1[[#This Row],[Ledger 7]],$GZ:$GZ,1,0))=16,1,0),0)</f>
        <v>0</v>
      </c>
      <c r="FP306">
        <f>IF(LEN(Table1[[#This Row],[Ledger 8]])&gt;0,IF(TYPE(VLOOKUP(Table1[[#This Row],[Ledger 8]],$GZ:$GZ,1,0))=16,1,0),0)</f>
        <v>0</v>
      </c>
      <c r="FQ306">
        <f>IF(LEN(Table1[[#This Row],[Ledger 9]])&gt;0,IF(TYPE(VLOOKUP(Table1[[#This Row],[Ledger 9]],$GZ:$GZ,1,0))=16,1,0),0)</f>
        <v>0</v>
      </c>
      <c r="FR306">
        <f>IF(LEN(Table1[[#This Row],[Ledger 10]])&gt;0,IF(TYPE(VLOOKUP(Table1[[#This Row],[Ledger 10]],$GZ:$GZ,1,0))=16,1,0),0)</f>
        <v>0</v>
      </c>
      <c r="FS306">
        <f>IF(LEN(Table1[[#This Row],[Ledger 11]])&gt;0,IF(TYPE(VLOOKUP(Table1[[#This Row],[Ledger 11]],$GZ:$GZ,1,0))=16,1,0),0)</f>
        <v>0</v>
      </c>
      <c r="FT306">
        <f>IF(LEN(Table1[[#This Row],[Ledger 12]])&gt;0,IF(TYPE(VLOOKUP(Table1[[#This Row],[Ledger 12]],$GZ:$GZ,1,0))=16,1,0),0)</f>
        <v>0</v>
      </c>
      <c r="FU306">
        <f>IF(LEN(Table1[[#This Row],[Ledger 13]])&gt;0,IF(TYPE(VLOOKUP(Table1[[#This Row],[Ledger 13]],$GZ:$GZ,1,0))=16,1,0),0)</f>
        <v>0</v>
      </c>
      <c r="FV306">
        <f>IF(LEN(Table1[[#This Row],[Ledger 14]])&gt;0,IF(TYPE(VLOOKUP(Table1[[#This Row],[Ledger 14]],$GZ:$GZ,1,0))=16,1,0),0)</f>
        <v>0</v>
      </c>
      <c r="FW306">
        <f>IF(LEN(Table1[[#This Row],[Ledger 15]])&gt;0,IF(TYPE(VLOOKUP(Table1[[#This Row],[Ledger 15]],$GZ:$GZ,1,0))=16,1,0),0)</f>
        <v>0</v>
      </c>
    </row>
    <row r="307" spans="4:179" ht="33" customHeight="1" x14ac:dyDescent="0.45">
      <c r="D307" s="8">
        <f t="shared" si="13"/>
        <v>302</v>
      </c>
      <c r="E307" s="32"/>
      <c r="F307" s="34"/>
      <c r="G307" s="34"/>
      <c r="H307" s="34"/>
      <c r="I307" s="34"/>
      <c r="J307" s="38"/>
      <c r="K307" s="33"/>
      <c r="L307" s="36"/>
      <c r="M307" s="35"/>
      <c r="N307" s="34"/>
      <c r="O307" s="41"/>
      <c r="P307" s="35"/>
      <c r="Q307" s="34"/>
      <c r="R307" s="37"/>
      <c r="S307" s="35"/>
      <c r="T307" s="34"/>
      <c r="U307" s="37"/>
      <c r="V307" s="35"/>
      <c r="W307" s="34"/>
      <c r="X307" s="37"/>
      <c r="Y307" s="35"/>
      <c r="Z307" s="34"/>
      <c r="AA307" s="37"/>
      <c r="AB307" s="35"/>
      <c r="AC307" s="34"/>
      <c r="AD307" s="37"/>
      <c r="AE307" s="35"/>
      <c r="AF307" s="34"/>
      <c r="AG307" s="37"/>
      <c r="AH307" s="35"/>
      <c r="AI307" s="34"/>
      <c r="AJ307" s="37"/>
      <c r="AK307" s="35"/>
      <c r="AL307" s="34"/>
      <c r="AM307" s="37"/>
      <c r="AN307" s="35"/>
      <c r="AO307" s="34"/>
      <c r="AP307" s="37"/>
      <c r="AQ307" s="35"/>
      <c r="AR307" s="34"/>
      <c r="AS307" s="37"/>
      <c r="AT307" s="35"/>
      <c r="AU307" s="34"/>
      <c r="AV307" s="37"/>
      <c r="AW307" s="35"/>
      <c r="AX307" s="34"/>
      <c r="AY307" s="37"/>
      <c r="AZ307" s="35"/>
      <c r="BA307" s="34"/>
      <c r="BB307" s="37"/>
      <c r="BC3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7" s="7"/>
      <c r="BF307" t="str">
        <f>IF(Table1[[#This Row],[Date]]="","","&amp;lt;VOUCHER REMOTEID="&amp;""""&amp;$A$11&amp;$A$13&amp;ROW()&amp;""""&amp;" VCHTYPE="""&amp;F307&amp;""" ACTION="""&amp;"Create"&amp;"""&amp;gt;")</f>
        <v/>
      </c>
      <c r="BG307" t="str">
        <f>IF(Table1[[#This Row],[Date]]="","",TEXT(Table1[[#This Row],[Date]],"yyyymmdd"))</f>
        <v/>
      </c>
      <c r="BH307" t="str">
        <f>Table1[[#This Row],[Date2]]</f>
        <v/>
      </c>
      <c r="BI307" t="str">
        <f>IF(Table1[[#This Row],[Date]]="","",Table1[[#This Row],[Voucher Type]])</f>
        <v/>
      </c>
      <c r="BJ307" t="str">
        <f>IF(Table1[[#This Row],[Ref No / Invoice No]]="","",Table1[[#This Row],[Ref No / Invoice No]])</f>
        <v/>
      </c>
      <c r="BK307" t="str">
        <f>IF(Table1[[#This Row],[Voucher No]]="","",Table1[[#This Row],[Voucher No]])</f>
        <v/>
      </c>
      <c r="BL307" t="str">
        <f>IF(Table1[[#This Row],[Date]]="","",Table1[[#This Row],[Narration]])</f>
        <v/>
      </c>
      <c r="BM307" t="str">
        <f>IF(Table1[[#This Row],[Date]]="","",$A$11&amp;$A$13&amp;ROW())</f>
        <v/>
      </c>
      <c r="BN307" t="str">
        <f>IF(Table1[[#This Row],[Date]]="","",$A$13)</f>
        <v/>
      </c>
      <c r="BP307" t="str">
        <f>IF(Table1[[#This Row],[Ledger 1]]="","","No")</f>
        <v/>
      </c>
      <c r="BQ307" t="str">
        <f>IF(Table1[[#This Row],[Date]]="","",IF(Table1[[#This Row],[Effect 1]]="Dr.","Yes","No"))</f>
        <v/>
      </c>
      <c r="BR307" t="str">
        <f>IF(Table1[[#This Row],[Date]]="","",Table1[[#This Row],[Ledger 1]])</f>
        <v/>
      </c>
      <c r="BS307" t="str">
        <f>IF(Table1[[#This Row],[Date]]="","",IF(Table1[[#This Row],[Effect 1]]="Dr.",-Table1[[#This Row],[Amount 1]],Table1[[#This Row],[Amount 1]]))</f>
        <v/>
      </c>
      <c r="BV307" t="str">
        <f>IF(Table1[[#This Row],[Ledger 2]]="","","No")</f>
        <v/>
      </c>
      <c r="BW307" t="str">
        <f>IF(Table1[[#This Row],[Date]]="","",IF(Table1[[#This Row],[Effect 2]]="Dr.","Yes","No"))</f>
        <v/>
      </c>
      <c r="BX307" t="str">
        <f>IF(Table1[[#This Row],[Date]]="","",Table1[[#This Row],[Ledger 2]])</f>
        <v/>
      </c>
      <c r="BY307" t="str">
        <f>IF(Table1[[#This Row],[Date]]="","",IF(Table1[[#This Row],[Effect 2]]="Dr.",-Table1[[#This Row],[Amount 2]],Table1[[#This Row],[Amount 2]]))</f>
        <v/>
      </c>
      <c r="CB307" t="str">
        <f>IF(Table1[[#This Row],[Ledger 3]]="","","No")</f>
        <v/>
      </c>
      <c r="CC307" t="str">
        <f>IF(Table1[[#This Row],[Ledger 3]]="","",IF(Table1[[#This Row],[Effect 3]]="Dr.","Yes","No"))</f>
        <v/>
      </c>
      <c r="CD307" t="str">
        <f>IF(Table1[[#This Row],[Ledger 3]]="","",Table1[[#This Row],[Ledger 3]])</f>
        <v/>
      </c>
      <c r="CE307" t="str">
        <f>IF(Table1[[#This Row],[Ledger 3]]="","",IF(Table1[[#This Row],[Effect 3]]="Dr.",-Table1[[#This Row],[Amount 3]],Table1[[#This Row],[Amount 3]]))</f>
        <v/>
      </c>
      <c r="CH307" t="str">
        <f>IF(Table1[[#This Row],[Ledger 4]]="","","No")</f>
        <v/>
      </c>
      <c r="CI307" t="str">
        <f>IF(Table1[[#This Row],[Ledger 4]]="","",IF(Table1[[#This Row],[Effect 4]]="Dr.","Yes","No"))</f>
        <v/>
      </c>
      <c r="CJ307" t="str">
        <f>IF(Table1[[#This Row],[Ledger 4]]="","",Table1[[#This Row],[Ledger 4]])</f>
        <v/>
      </c>
      <c r="CK307" t="str">
        <f>IF(Table1[[#This Row],[Ledger 4]]="","",IF(Table1[[#This Row],[Effect 4]]="Dr.",-Table1[[#This Row],[Amount 4]],Table1[[#This Row],[Amount 4]]))</f>
        <v/>
      </c>
      <c r="CN307" t="str">
        <f>IF(Table1[[#This Row],[Ledger 5]]="","","No")</f>
        <v/>
      </c>
      <c r="CO307" t="str">
        <f>IF(Table1[[#This Row],[Ledger 5]]="","",IF(Table1[[#This Row],[Effect 5]]="Dr.","Yes","No"))</f>
        <v/>
      </c>
      <c r="CP307" t="str">
        <f>IF(Table1[[#This Row],[Ledger 5]]="","",Table1[[#This Row],[Ledger 5]])</f>
        <v/>
      </c>
      <c r="CQ307" t="str">
        <f>IF(Table1[[#This Row],[Ledger 5]]="","",IF(Table1[[#This Row],[Effect 5]]="Dr.",-Table1[[#This Row],[Amount 5]],Table1[[#This Row],[Amount 5]]))</f>
        <v/>
      </c>
      <c r="CT307" t="str">
        <f>IF(Table1[[#This Row],[Ledger 6]]="","","No")</f>
        <v/>
      </c>
      <c r="CU307" t="str">
        <f>IF(Table1[[#This Row],[Ledger 6]]="","",IF(Table1[[#This Row],[Effect 6]]="Dr.","Yes","No"))</f>
        <v/>
      </c>
      <c r="CV307" t="str">
        <f>IF(Table1[[#This Row],[Ledger 6]]="","",Table1[[#This Row],[Ledger 6]])</f>
        <v/>
      </c>
      <c r="CW307" t="str">
        <f>IF(Table1[[#This Row],[Ledger 6]]="","",IF(Table1[[#This Row],[Effect 6]]="Dr.",-Table1[[#This Row],[Amount 6]],Table1[[#This Row],[Amount 6]]))</f>
        <v/>
      </c>
      <c r="CZ307" t="str">
        <f>IF(Table1[[#This Row],[Ledger 7]]="","","No")</f>
        <v/>
      </c>
      <c r="DA307" t="str">
        <f>IF(Table1[[#This Row],[Ledger 7]]="","",IF(Table1[[#This Row],[Effect 7]]="Dr.","Yes","No"))</f>
        <v/>
      </c>
      <c r="DB307" t="str">
        <f>IF(Table1[[#This Row],[Ledger 7]]="","",Table1[[#This Row],[Ledger 7]])</f>
        <v/>
      </c>
      <c r="DC307" t="str">
        <f>IF(Table1[[#This Row],[Ledger 7]]="","",IF(Table1[[#This Row],[Effect 7]]="Dr.",-Table1[[#This Row],[Amount 7]],Table1[[#This Row],[Amount 7]]))</f>
        <v/>
      </c>
      <c r="DF307" t="str">
        <f>IF(Table1[[#This Row],[Ledger 8]]="","","No")</f>
        <v/>
      </c>
      <c r="DG307" t="str">
        <f>IF(Table1[[#This Row],[Ledger 8]]="","",IF(Table1[[#This Row],[Effect 8]]="Dr.","Yes","No"))</f>
        <v/>
      </c>
      <c r="DH307" t="str">
        <f>IF(Table1[[#This Row],[Ledger 8]]="","",Table1[[#This Row],[Ledger 8]])</f>
        <v/>
      </c>
      <c r="DI307" t="str">
        <f>IF(Table1[[#This Row],[Ledger 8]]="","",IF(Table1[[#This Row],[Effect 8]]="Dr.",-Table1[[#This Row],[Amount 8]],Table1[[#This Row],[Amount 8]]))</f>
        <v/>
      </c>
      <c r="DL307" t="str">
        <f>IF(Table1[[#This Row],[Ledger 9]]="","","No")</f>
        <v/>
      </c>
      <c r="DM307" t="str">
        <f>IF(Table1[[#This Row],[Ledger 9]]="","",IF(Table1[[#This Row],[Effect 9]]="Dr.","Yes","No"))</f>
        <v/>
      </c>
      <c r="DN307" t="str">
        <f>IF(Table1[[#This Row],[Ledger 9]]="","",Table1[[#This Row],[Ledger 9]])</f>
        <v/>
      </c>
      <c r="DO307" t="str">
        <f>IF(Table1[[#This Row],[Ledger 9]]="","",IF(Table1[[#This Row],[Effect 9]]="Dr.",-Table1[[#This Row],[Amount 9]],Table1[[#This Row],[Amount 9]]))</f>
        <v/>
      </c>
      <c r="DR307" t="str">
        <f>IF(Table1[[#This Row],[Ledger 10]]="","","No")</f>
        <v/>
      </c>
      <c r="DS307" t="str">
        <f>IF(Table1[[#This Row],[Ledger 10]]="","",IF(Table1[[#This Row],[Effect 10]]="Dr.","Yes","No"))</f>
        <v/>
      </c>
      <c r="DT307" t="str">
        <f>IF(Table1[[#This Row],[Ledger 10]]="","",Table1[[#This Row],[Ledger 10]])</f>
        <v/>
      </c>
      <c r="DU307" t="str">
        <f>IF(Table1[[#This Row],[Ledger 10]]="","",IF(Table1[[#This Row],[Effect 10]]="Dr.",-Table1[[#This Row],[Amount 10]],Table1[[#This Row],[Amount 10]]))</f>
        <v/>
      </c>
      <c r="DX307" t="str">
        <f>IF(Table1[[#This Row],[Ledger 11]]="","","No")</f>
        <v/>
      </c>
      <c r="DY307" t="str">
        <f>IF(Table1[[#This Row],[Ledger 11]]="","",IF(Table1[[#This Row],[Effect 11]]="Dr.","Yes","No"))</f>
        <v/>
      </c>
      <c r="DZ307" t="str">
        <f>IF(Table1[[#This Row],[Ledger 11]]="","",Table1[[#This Row],[Ledger 11]])</f>
        <v/>
      </c>
      <c r="EA307" t="str">
        <f>IF(Table1[[#This Row],[Ledger 11]]="","",IF(Table1[[#This Row],[Effect 11]]="Dr.",-Table1[[#This Row],[Amount 11]],Table1[[#This Row],[Amount 11]]))</f>
        <v/>
      </c>
      <c r="ED307" t="str">
        <f>IF(Table1[[#This Row],[Ledger 12]]="","","No")</f>
        <v/>
      </c>
      <c r="EE307" t="str">
        <f>IF(Table1[[#This Row],[Ledger 12]]="","",IF(Table1[[#This Row],[Effect 12]]="Dr.","Yes","No"))</f>
        <v/>
      </c>
      <c r="EF307" t="str">
        <f>IF(Table1[[#This Row],[Ledger 12]]="","",Table1[[#This Row],[Ledger 12]])</f>
        <v/>
      </c>
      <c r="EG307" t="str">
        <f>IF(Table1[[#This Row],[Ledger 12]]="","",IF(Table1[[#This Row],[Effect 12]]="Dr.",-Table1[[#This Row],[Amount 12]],Table1[[#This Row],[Amount 12]]))</f>
        <v/>
      </c>
      <c r="EJ307" t="str">
        <f>IF(Table1[[#This Row],[Ledger 13]]="","","No")</f>
        <v/>
      </c>
      <c r="EK307" t="str">
        <f>IF(Table1[[#This Row],[Ledger 13]]="","",IF(Table1[[#This Row],[Effect 13]]="Dr.","Yes","No"))</f>
        <v/>
      </c>
      <c r="EL307" t="str">
        <f>IF(Table1[[#This Row],[Ledger 13]]="","",Table1[[#This Row],[Ledger 13]])</f>
        <v/>
      </c>
      <c r="EM307" t="str">
        <f>IF(Table1[[#This Row],[Ledger 13]]="","",IF(Table1[[#This Row],[Effect 13]]="Dr.",-Table1[[#This Row],[Amount 13]],Table1[[#This Row],[Amount 13]]))</f>
        <v/>
      </c>
      <c r="EP307" t="str">
        <f>IF(Table1[[#This Row],[Ledger 14]]="","","No")</f>
        <v/>
      </c>
      <c r="EQ307" t="str">
        <f>IF(Table1[[#This Row],[Ledger 14]]="","",IF(Table1[[#This Row],[Effect 14]]="Dr.","Yes","No"))</f>
        <v/>
      </c>
      <c r="ER307" t="str">
        <f>IF(Table1[[#This Row],[Ledger 14]]="","",Table1[[#This Row],[Ledger 14]])</f>
        <v/>
      </c>
      <c r="ES307" t="str">
        <f>IF(Table1[[#This Row],[Ledger 14]]="","",IF(Table1[[#This Row],[Effect 14]]="Dr.",-Table1[[#This Row],[Amount 14]],Table1[[#This Row],[Amount 14]]))</f>
        <v/>
      </c>
      <c r="EV307" t="str">
        <f>IF(Table1[[#This Row],[Ledger 15]]="","","No")</f>
        <v/>
      </c>
      <c r="EW307" t="str">
        <f>IF(Table1[[#This Row],[Ledger 15]]="","",IF(Table1[[#This Row],[Effect 15]]="Dr.","Yes","No"))</f>
        <v/>
      </c>
      <c r="EX307" t="str">
        <f>IF(Table1[[#This Row],[Ledger 15]]="","",Table1[[#This Row],[Ledger 15]])</f>
        <v/>
      </c>
      <c r="EY307" t="str">
        <f>IF(Table1[[#This Row],[Ledger 15]]="","",IF(Table1[[#This Row],[Effect 15]]="Dr.",-Table1[[#This Row],[Amount 15]],Table1[[#This Row],[Amount 15]]))</f>
        <v/>
      </c>
      <c r="FD3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7">
        <f>IF(Table1[[#This Row],[Date]]="",0,IF(AND(Table1[[#This Row],[Date]]&gt;=$FE$2,Table1[[#This Row],[Date]]&lt;=$FE$3),0,1))</f>
        <v>0</v>
      </c>
      <c r="FF307">
        <f>IF(Table1[[#This Row],[Date]]="",0,IF(TYPE(VLOOKUP(Table1[[#This Row],[Voucher Type]],Table1[[#All],[Voucher Type Master]],1,FALSE))=16,1,0))</f>
        <v>0</v>
      </c>
      <c r="FG307">
        <f>IF(TYPE(IF(Table1[[#This Row],[Date]]="",0,IF(VLOOKUP(Table1[[#This Row],[Voucher Type]],$FY$5:$FZ$13,2,0)=Table1[[#This Row],[Effect 1]],0,1)))=16,1,0)</f>
        <v>0</v>
      </c>
      <c r="FH3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7">
        <f>IF(LEN(Table1[[#This Row],[Ledger 1]])&gt;0,IF(TYPE(VLOOKUP(Table1[[#This Row],[Ledger 1]],GZ:GZ,1,0))=16,1,0),0)</f>
        <v>0</v>
      </c>
      <c r="FJ307">
        <f>IF(LEN(Table1[[#This Row],[Ledger 2]])&gt;0,IF(TYPE(VLOOKUP(Table1[[#This Row],[Ledger 2]],GZ:GZ,1,0))=16,1,0),0)</f>
        <v>0</v>
      </c>
      <c r="FK307">
        <f>IF(LEN(Table1[[#This Row],[Ledger 3]])&gt;0,IF(TYPE(VLOOKUP(Table1[[#This Row],[Ledger 3]],GZ:GZ,1,0))=16,1,0),0)</f>
        <v>0</v>
      </c>
      <c r="FL307">
        <f>IF(LEN(Table1[[#This Row],[Ledger 4]])&gt;0,IF(TYPE(VLOOKUP(Table1[[#This Row],[Ledger 4]],GZ:GZ,1,0))=16,1,0),0)</f>
        <v>0</v>
      </c>
      <c r="FM307">
        <f>IF(LEN(Table1[[#This Row],[Ledger 5]])&gt;0,IF(TYPE(VLOOKUP(Table1[[#This Row],[Ledger 5]],GZ:GZ,1,0))=16,1,0),0)</f>
        <v>0</v>
      </c>
      <c r="FN307">
        <f>IF(LEN(Table1[[#This Row],[Ledger 6]])&gt;0,IF(TYPE(VLOOKUP(Table1[[#This Row],[Ledger 6]],$GZ:$GZ,1,0))=16,1,0),0)</f>
        <v>0</v>
      </c>
      <c r="FO307">
        <f>IF(LEN(Table1[[#This Row],[Ledger 7]])&gt;0,IF(TYPE(VLOOKUP(Table1[[#This Row],[Ledger 7]],$GZ:$GZ,1,0))=16,1,0),0)</f>
        <v>0</v>
      </c>
      <c r="FP307">
        <f>IF(LEN(Table1[[#This Row],[Ledger 8]])&gt;0,IF(TYPE(VLOOKUP(Table1[[#This Row],[Ledger 8]],$GZ:$GZ,1,0))=16,1,0),0)</f>
        <v>0</v>
      </c>
      <c r="FQ307">
        <f>IF(LEN(Table1[[#This Row],[Ledger 9]])&gt;0,IF(TYPE(VLOOKUP(Table1[[#This Row],[Ledger 9]],$GZ:$GZ,1,0))=16,1,0),0)</f>
        <v>0</v>
      </c>
      <c r="FR307">
        <f>IF(LEN(Table1[[#This Row],[Ledger 10]])&gt;0,IF(TYPE(VLOOKUP(Table1[[#This Row],[Ledger 10]],$GZ:$GZ,1,0))=16,1,0),0)</f>
        <v>0</v>
      </c>
      <c r="FS307">
        <f>IF(LEN(Table1[[#This Row],[Ledger 11]])&gt;0,IF(TYPE(VLOOKUP(Table1[[#This Row],[Ledger 11]],$GZ:$GZ,1,0))=16,1,0),0)</f>
        <v>0</v>
      </c>
      <c r="FT307">
        <f>IF(LEN(Table1[[#This Row],[Ledger 12]])&gt;0,IF(TYPE(VLOOKUP(Table1[[#This Row],[Ledger 12]],$GZ:$GZ,1,0))=16,1,0),0)</f>
        <v>0</v>
      </c>
      <c r="FU307">
        <f>IF(LEN(Table1[[#This Row],[Ledger 13]])&gt;0,IF(TYPE(VLOOKUP(Table1[[#This Row],[Ledger 13]],$GZ:$GZ,1,0))=16,1,0),0)</f>
        <v>0</v>
      </c>
      <c r="FV307">
        <f>IF(LEN(Table1[[#This Row],[Ledger 14]])&gt;0,IF(TYPE(VLOOKUP(Table1[[#This Row],[Ledger 14]],$GZ:$GZ,1,0))=16,1,0),0)</f>
        <v>0</v>
      </c>
      <c r="FW307">
        <f>IF(LEN(Table1[[#This Row],[Ledger 15]])&gt;0,IF(TYPE(VLOOKUP(Table1[[#This Row],[Ledger 15]],$GZ:$GZ,1,0))=16,1,0),0)</f>
        <v>0</v>
      </c>
    </row>
    <row r="308" spans="4:179" ht="33" customHeight="1" x14ac:dyDescent="0.45">
      <c r="D308" s="8">
        <f t="shared" si="13"/>
        <v>303</v>
      </c>
      <c r="E308" s="32"/>
      <c r="F308" s="34"/>
      <c r="G308" s="34"/>
      <c r="H308" s="34"/>
      <c r="I308" s="34"/>
      <c r="J308" s="38"/>
      <c r="K308" s="33"/>
      <c r="L308" s="36"/>
      <c r="M308" s="35"/>
      <c r="N308" s="34"/>
      <c r="O308" s="41"/>
      <c r="P308" s="35"/>
      <c r="Q308" s="34"/>
      <c r="R308" s="37"/>
      <c r="S308" s="35"/>
      <c r="T308" s="34"/>
      <c r="U308" s="37"/>
      <c r="V308" s="35"/>
      <c r="W308" s="34"/>
      <c r="X308" s="37"/>
      <c r="Y308" s="35"/>
      <c r="Z308" s="34"/>
      <c r="AA308" s="37"/>
      <c r="AB308" s="35"/>
      <c r="AC308" s="34"/>
      <c r="AD308" s="37"/>
      <c r="AE308" s="35"/>
      <c r="AF308" s="34"/>
      <c r="AG308" s="37"/>
      <c r="AH308" s="35"/>
      <c r="AI308" s="34"/>
      <c r="AJ308" s="37"/>
      <c r="AK308" s="35"/>
      <c r="AL308" s="34"/>
      <c r="AM308" s="37"/>
      <c r="AN308" s="35"/>
      <c r="AO308" s="34"/>
      <c r="AP308" s="37"/>
      <c r="AQ308" s="35"/>
      <c r="AR308" s="34"/>
      <c r="AS308" s="37"/>
      <c r="AT308" s="35"/>
      <c r="AU308" s="34"/>
      <c r="AV308" s="37"/>
      <c r="AW308" s="35"/>
      <c r="AX308" s="34"/>
      <c r="AY308" s="37"/>
      <c r="AZ308" s="35"/>
      <c r="BA308" s="34"/>
      <c r="BB308" s="37"/>
      <c r="BC3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8" s="7"/>
      <c r="BF308" t="str">
        <f>IF(Table1[[#This Row],[Date]]="","","&amp;lt;VOUCHER REMOTEID="&amp;""""&amp;$A$11&amp;$A$13&amp;ROW()&amp;""""&amp;" VCHTYPE="""&amp;F308&amp;""" ACTION="""&amp;"Create"&amp;"""&amp;gt;")</f>
        <v/>
      </c>
      <c r="BG308" t="str">
        <f>IF(Table1[[#This Row],[Date]]="","",TEXT(Table1[[#This Row],[Date]],"yyyymmdd"))</f>
        <v/>
      </c>
      <c r="BH308" t="str">
        <f>Table1[[#This Row],[Date2]]</f>
        <v/>
      </c>
      <c r="BI308" t="str">
        <f>IF(Table1[[#This Row],[Date]]="","",Table1[[#This Row],[Voucher Type]])</f>
        <v/>
      </c>
      <c r="BJ308" t="str">
        <f>IF(Table1[[#This Row],[Ref No / Invoice No]]="","",Table1[[#This Row],[Ref No / Invoice No]])</f>
        <v/>
      </c>
      <c r="BK308" t="str">
        <f>IF(Table1[[#This Row],[Voucher No]]="","",Table1[[#This Row],[Voucher No]])</f>
        <v/>
      </c>
      <c r="BL308" t="str">
        <f>IF(Table1[[#This Row],[Date]]="","",Table1[[#This Row],[Narration]])</f>
        <v/>
      </c>
      <c r="BM308" t="str">
        <f>IF(Table1[[#This Row],[Date]]="","",$A$11&amp;$A$13&amp;ROW())</f>
        <v/>
      </c>
      <c r="BN308" t="str">
        <f>IF(Table1[[#This Row],[Date]]="","",$A$13)</f>
        <v/>
      </c>
      <c r="BP308" t="str">
        <f>IF(Table1[[#This Row],[Ledger 1]]="","","No")</f>
        <v/>
      </c>
      <c r="BQ308" t="str">
        <f>IF(Table1[[#This Row],[Date]]="","",IF(Table1[[#This Row],[Effect 1]]="Dr.","Yes","No"))</f>
        <v/>
      </c>
      <c r="BR308" t="str">
        <f>IF(Table1[[#This Row],[Date]]="","",Table1[[#This Row],[Ledger 1]])</f>
        <v/>
      </c>
      <c r="BS308" t="str">
        <f>IF(Table1[[#This Row],[Date]]="","",IF(Table1[[#This Row],[Effect 1]]="Dr.",-Table1[[#This Row],[Amount 1]],Table1[[#This Row],[Amount 1]]))</f>
        <v/>
      </c>
      <c r="BV308" t="str">
        <f>IF(Table1[[#This Row],[Ledger 2]]="","","No")</f>
        <v/>
      </c>
      <c r="BW308" t="str">
        <f>IF(Table1[[#This Row],[Date]]="","",IF(Table1[[#This Row],[Effect 2]]="Dr.","Yes","No"))</f>
        <v/>
      </c>
      <c r="BX308" t="str">
        <f>IF(Table1[[#This Row],[Date]]="","",Table1[[#This Row],[Ledger 2]])</f>
        <v/>
      </c>
      <c r="BY308" t="str">
        <f>IF(Table1[[#This Row],[Date]]="","",IF(Table1[[#This Row],[Effect 2]]="Dr.",-Table1[[#This Row],[Amount 2]],Table1[[#This Row],[Amount 2]]))</f>
        <v/>
      </c>
      <c r="CB308" t="str">
        <f>IF(Table1[[#This Row],[Ledger 3]]="","","No")</f>
        <v/>
      </c>
      <c r="CC308" t="str">
        <f>IF(Table1[[#This Row],[Ledger 3]]="","",IF(Table1[[#This Row],[Effect 3]]="Dr.","Yes","No"))</f>
        <v/>
      </c>
      <c r="CD308" t="str">
        <f>IF(Table1[[#This Row],[Ledger 3]]="","",Table1[[#This Row],[Ledger 3]])</f>
        <v/>
      </c>
      <c r="CE308" t="str">
        <f>IF(Table1[[#This Row],[Ledger 3]]="","",IF(Table1[[#This Row],[Effect 3]]="Dr.",-Table1[[#This Row],[Amount 3]],Table1[[#This Row],[Amount 3]]))</f>
        <v/>
      </c>
      <c r="CH308" t="str">
        <f>IF(Table1[[#This Row],[Ledger 4]]="","","No")</f>
        <v/>
      </c>
      <c r="CI308" t="str">
        <f>IF(Table1[[#This Row],[Ledger 4]]="","",IF(Table1[[#This Row],[Effect 4]]="Dr.","Yes","No"))</f>
        <v/>
      </c>
      <c r="CJ308" t="str">
        <f>IF(Table1[[#This Row],[Ledger 4]]="","",Table1[[#This Row],[Ledger 4]])</f>
        <v/>
      </c>
      <c r="CK308" t="str">
        <f>IF(Table1[[#This Row],[Ledger 4]]="","",IF(Table1[[#This Row],[Effect 4]]="Dr.",-Table1[[#This Row],[Amount 4]],Table1[[#This Row],[Amount 4]]))</f>
        <v/>
      </c>
      <c r="CN308" t="str">
        <f>IF(Table1[[#This Row],[Ledger 5]]="","","No")</f>
        <v/>
      </c>
      <c r="CO308" t="str">
        <f>IF(Table1[[#This Row],[Ledger 5]]="","",IF(Table1[[#This Row],[Effect 5]]="Dr.","Yes","No"))</f>
        <v/>
      </c>
      <c r="CP308" t="str">
        <f>IF(Table1[[#This Row],[Ledger 5]]="","",Table1[[#This Row],[Ledger 5]])</f>
        <v/>
      </c>
      <c r="CQ308" t="str">
        <f>IF(Table1[[#This Row],[Ledger 5]]="","",IF(Table1[[#This Row],[Effect 5]]="Dr.",-Table1[[#This Row],[Amount 5]],Table1[[#This Row],[Amount 5]]))</f>
        <v/>
      </c>
      <c r="CT308" t="str">
        <f>IF(Table1[[#This Row],[Ledger 6]]="","","No")</f>
        <v/>
      </c>
      <c r="CU308" t="str">
        <f>IF(Table1[[#This Row],[Ledger 6]]="","",IF(Table1[[#This Row],[Effect 6]]="Dr.","Yes","No"))</f>
        <v/>
      </c>
      <c r="CV308" t="str">
        <f>IF(Table1[[#This Row],[Ledger 6]]="","",Table1[[#This Row],[Ledger 6]])</f>
        <v/>
      </c>
      <c r="CW308" t="str">
        <f>IF(Table1[[#This Row],[Ledger 6]]="","",IF(Table1[[#This Row],[Effect 6]]="Dr.",-Table1[[#This Row],[Amount 6]],Table1[[#This Row],[Amount 6]]))</f>
        <v/>
      </c>
      <c r="CZ308" t="str">
        <f>IF(Table1[[#This Row],[Ledger 7]]="","","No")</f>
        <v/>
      </c>
      <c r="DA308" t="str">
        <f>IF(Table1[[#This Row],[Ledger 7]]="","",IF(Table1[[#This Row],[Effect 7]]="Dr.","Yes","No"))</f>
        <v/>
      </c>
      <c r="DB308" t="str">
        <f>IF(Table1[[#This Row],[Ledger 7]]="","",Table1[[#This Row],[Ledger 7]])</f>
        <v/>
      </c>
      <c r="DC308" t="str">
        <f>IF(Table1[[#This Row],[Ledger 7]]="","",IF(Table1[[#This Row],[Effect 7]]="Dr.",-Table1[[#This Row],[Amount 7]],Table1[[#This Row],[Amount 7]]))</f>
        <v/>
      </c>
      <c r="DF308" t="str">
        <f>IF(Table1[[#This Row],[Ledger 8]]="","","No")</f>
        <v/>
      </c>
      <c r="DG308" t="str">
        <f>IF(Table1[[#This Row],[Ledger 8]]="","",IF(Table1[[#This Row],[Effect 8]]="Dr.","Yes","No"))</f>
        <v/>
      </c>
      <c r="DH308" t="str">
        <f>IF(Table1[[#This Row],[Ledger 8]]="","",Table1[[#This Row],[Ledger 8]])</f>
        <v/>
      </c>
      <c r="DI308" t="str">
        <f>IF(Table1[[#This Row],[Ledger 8]]="","",IF(Table1[[#This Row],[Effect 8]]="Dr.",-Table1[[#This Row],[Amount 8]],Table1[[#This Row],[Amount 8]]))</f>
        <v/>
      </c>
      <c r="DL308" t="str">
        <f>IF(Table1[[#This Row],[Ledger 9]]="","","No")</f>
        <v/>
      </c>
      <c r="DM308" t="str">
        <f>IF(Table1[[#This Row],[Ledger 9]]="","",IF(Table1[[#This Row],[Effect 9]]="Dr.","Yes","No"))</f>
        <v/>
      </c>
      <c r="DN308" t="str">
        <f>IF(Table1[[#This Row],[Ledger 9]]="","",Table1[[#This Row],[Ledger 9]])</f>
        <v/>
      </c>
      <c r="DO308" t="str">
        <f>IF(Table1[[#This Row],[Ledger 9]]="","",IF(Table1[[#This Row],[Effect 9]]="Dr.",-Table1[[#This Row],[Amount 9]],Table1[[#This Row],[Amount 9]]))</f>
        <v/>
      </c>
      <c r="DR308" t="str">
        <f>IF(Table1[[#This Row],[Ledger 10]]="","","No")</f>
        <v/>
      </c>
      <c r="DS308" t="str">
        <f>IF(Table1[[#This Row],[Ledger 10]]="","",IF(Table1[[#This Row],[Effect 10]]="Dr.","Yes","No"))</f>
        <v/>
      </c>
      <c r="DT308" t="str">
        <f>IF(Table1[[#This Row],[Ledger 10]]="","",Table1[[#This Row],[Ledger 10]])</f>
        <v/>
      </c>
      <c r="DU308" t="str">
        <f>IF(Table1[[#This Row],[Ledger 10]]="","",IF(Table1[[#This Row],[Effect 10]]="Dr.",-Table1[[#This Row],[Amount 10]],Table1[[#This Row],[Amount 10]]))</f>
        <v/>
      </c>
      <c r="DX308" t="str">
        <f>IF(Table1[[#This Row],[Ledger 11]]="","","No")</f>
        <v/>
      </c>
      <c r="DY308" t="str">
        <f>IF(Table1[[#This Row],[Ledger 11]]="","",IF(Table1[[#This Row],[Effect 11]]="Dr.","Yes","No"))</f>
        <v/>
      </c>
      <c r="DZ308" t="str">
        <f>IF(Table1[[#This Row],[Ledger 11]]="","",Table1[[#This Row],[Ledger 11]])</f>
        <v/>
      </c>
      <c r="EA308" t="str">
        <f>IF(Table1[[#This Row],[Ledger 11]]="","",IF(Table1[[#This Row],[Effect 11]]="Dr.",-Table1[[#This Row],[Amount 11]],Table1[[#This Row],[Amount 11]]))</f>
        <v/>
      </c>
      <c r="ED308" t="str">
        <f>IF(Table1[[#This Row],[Ledger 12]]="","","No")</f>
        <v/>
      </c>
      <c r="EE308" t="str">
        <f>IF(Table1[[#This Row],[Ledger 12]]="","",IF(Table1[[#This Row],[Effect 12]]="Dr.","Yes","No"))</f>
        <v/>
      </c>
      <c r="EF308" t="str">
        <f>IF(Table1[[#This Row],[Ledger 12]]="","",Table1[[#This Row],[Ledger 12]])</f>
        <v/>
      </c>
      <c r="EG308" t="str">
        <f>IF(Table1[[#This Row],[Ledger 12]]="","",IF(Table1[[#This Row],[Effect 12]]="Dr.",-Table1[[#This Row],[Amount 12]],Table1[[#This Row],[Amount 12]]))</f>
        <v/>
      </c>
      <c r="EJ308" t="str">
        <f>IF(Table1[[#This Row],[Ledger 13]]="","","No")</f>
        <v/>
      </c>
      <c r="EK308" t="str">
        <f>IF(Table1[[#This Row],[Ledger 13]]="","",IF(Table1[[#This Row],[Effect 13]]="Dr.","Yes","No"))</f>
        <v/>
      </c>
      <c r="EL308" t="str">
        <f>IF(Table1[[#This Row],[Ledger 13]]="","",Table1[[#This Row],[Ledger 13]])</f>
        <v/>
      </c>
      <c r="EM308" t="str">
        <f>IF(Table1[[#This Row],[Ledger 13]]="","",IF(Table1[[#This Row],[Effect 13]]="Dr.",-Table1[[#This Row],[Amount 13]],Table1[[#This Row],[Amount 13]]))</f>
        <v/>
      </c>
      <c r="EP308" t="str">
        <f>IF(Table1[[#This Row],[Ledger 14]]="","","No")</f>
        <v/>
      </c>
      <c r="EQ308" t="str">
        <f>IF(Table1[[#This Row],[Ledger 14]]="","",IF(Table1[[#This Row],[Effect 14]]="Dr.","Yes","No"))</f>
        <v/>
      </c>
      <c r="ER308" t="str">
        <f>IF(Table1[[#This Row],[Ledger 14]]="","",Table1[[#This Row],[Ledger 14]])</f>
        <v/>
      </c>
      <c r="ES308" t="str">
        <f>IF(Table1[[#This Row],[Ledger 14]]="","",IF(Table1[[#This Row],[Effect 14]]="Dr.",-Table1[[#This Row],[Amount 14]],Table1[[#This Row],[Amount 14]]))</f>
        <v/>
      </c>
      <c r="EV308" t="str">
        <f>IF(Table1[[#This Row],[Ledger 15]]="","","No")</f>
        <v/>
      </c>
      <c r="EW308" t="str">
        <f>IF(Table1[[#This Row],[Ledger 15]]="","",IF(Table1[[#This Row],[Effect 15]]="Dr.","Yes","No"))</f>
        <v/>
      </c>
      <c r="EX308" t="str">
        <f>IF(Table1[[#This Row],[Ledger 15]]="","",Table1[[#This Row],[Ledger 15]])</f>
        <v/>
      </c>
      <c r="EY308" t="str">
        <f>IF(Table1[[#This Row],[Ledger 15]]="","",IF(Table1[[#This Row],[Effect 15]]="Dr.",-Table1[[#This Row],[Amount 15]],Table1[[#This Row],[Amount 15]]))</f>
        <v/>
      </c>
      <c r="FD3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8">
        <f>IF(Table1[[#This Row],[Date]]="",0,IF(AND(Table1[[#This Row],[Date]]&gt;=$FE$2,Table1[[#This Row],[Date]]&lt;=$FE$3),0,1))</f>
        <v>0</v>
      </c>
      <c r="FF308">
        <f>IF(Table1[[#This Row],[Date]]="",0,IF(TYPE(VLOOKUP(Table1[[#This Row],[Voucher Type]],Table1[[#All],[Voucher Type Master]],1,FALSE))=16,1,0))</f>
        <v>0</v>
      </c>
      <c r="FG308">
        <f>IF(TYPE(IF(Table1[[#This Row],[Date]]="",0,IF(VLOOKUP(Table1[[#This Row],[Voucher Type]],$FY$5:$FZ$13,2,0)=Table1[[#This Row],[Effect 1]],0,1)))=16,1,0)</f>
        <v>0</v>
      </c>
      <c r="FH3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8">
        <f>IF(LEN(Table1[[#This Row],[Ledger 1]])&gt;0,IF(TYPE(VLOOKUP(Table1[[#This Row],[Ledger 1]],GZ:GZ,1,0))=16,1,0),0)</f>
        <v>0</v>
      </c>
      <c r="FJ308">
        <f>IF(LEN(Table1[[#This Row],[Ledger 2]])&gt;0,IF(TYPE(VLOOKUP(Table1[[#This Row],[Ledger 2]],GZ:GZ,1,0))=16,1,0),0)</f>
        <v>0</v>
      </c>
      <c r="FK308">
        <f>IF(LEN(Table1[[#This Row],[Ledger 3]])&gt;0,IF(TYPE(VLOOKUP(Table1[[#This Row],[Ledger 3]],GZ:GZ,1,0))=16,1,0),0)</f>
        <v>0</v>
      </c>
      <c r="FL308">
        <f>IF(LEN(Table1[[#This Row],[Ledger 4]])&gt;0,IF(TYPE(VLOOKUP(Table1[[#This Row],[Ledger 4]],GZ:GZ,1,0))=16,1,0),0)</f>
        <v>0</v>
      </c>
      <c r="FM308">
        <f>IF(LEN(Table1[[#This Row],[Ledger 5]])&gt;0,IF(TYPE(VLOOKUP(Table1[[#This Row],[Ledger 5]],GZ:GZ,1,0))=16,1,0),0)</f>
        <v>0</v>
      </c>
      <c r="FN308">
        <f>IF(LEN(Table1[[#This Row],[Ledger 6]])&gt;0,IF(TYPE(VLOOKUP(Table1[[#This Row],[Ledger 6]],$GZ:$GZ,1,0))=16,1,0),0)</f>
        <v>0</v>
      </c>
      <c r="FO308">
        <f>IF(LEN(Table1[[#This Row],[Ledger 7]])&gt;0,IF(TYPE(VLOOKUP(Table1[[#This Row],[Ledger 7]],$GZ:$GZ,1,0))=16,1,0),0)</f>
        <v>0</v>
      </c>
      <c r="FP308">
        <f>IF(LEN(Table1[[#This Row],[Ledger 8]])&gt;0,IF(TYPE(VLOOKUP(Table1[[#This Row],[Ledger 8]],$GZ:$GZ,1,0))=16,1,0),0)</f>
        <v>0</v>
      </c>
      <c r="FQ308">
        <f>IF(LEN(Table1[[#This Row],[Ledger 9]])&gt;0,IF(TYPE(VLOOKUP(Table1[[#This Row],[Ledger 9]],$GZ:$GZ,1,0))=16,1,0),0)</f>
        <v>0</v>
      </c>
      <c r="FR308">
        <f>IF(LEN(Table1[[#This Row],[Ledger 10]])&gt;0,IF(TYPE(VLOOKUP(Table1[[#This Row],[Ledger 10]],$GZ:$GZ,1,0))=16,1,0),0)</f>
        <v>0</v>
      </c>
      <c r="FS308">
        <f>IF(LEN(Table1[[#This Row],[Ledger 11]])&gt;0,IF(TYPE(VLOOKUP(Table1[[#This Row],[Ledger 11]],$GZ:$GZ,1,0))=16,1,0),0)</f>
        <v>0</v>
      </c>
      <c r="FT308">
        <f>IF(LEN(Table1[[#This Row],[Ledger 12]])&gt;0,IF(TYPE(VLOOKUP(Table1[[#This Row],[Ledger 12]],$GZ:$GZ,1,0))=16,1,0),0)</f>
        <v>0</v>
      </c>
      <c r="FU308">
        <f>IF(LEN(Table1[[#This Row],[Ledger 13]])&gt;0,IF(TYPE(VLOOKUP(Table1[[#This Row],[Ledger 13]],$GZ:$GZ,1,0))=16,1,0),0)</f>
        <v>0</v>
      </c>
      <c r="FV308">
        <f>IF(LEN(Table1[[#This Row],[Ledger 14]])&gt;0,IF(TYPE(VLOOKUP(Table1[[#This Row],[Ledger 14]],$GZ:$GZ,1,0))=16,1,0),0)</f>
        <v>0</v>
      </c>
      <c r="FW308">
        <f>IF(LEN(Table1[[#This Row],[Ledger 15]])&gt;0,IF(TYPE(VLOOKUP(Table1[[#This Row],[Ledger 15]],$GZ:$GZ,1,0))=16,1,0),0)</f>
        <v>0</v>
      </c>
    </row>
    <row r="309" spans="4:179" ht="33" customHeight="1" x14ac:dyDescent="0.45">
      <c r="D309" s="8">
        <f t="shared" si="13"/>
        <v>304</v>
      </c>
      <c r="E309" s="32"/>
      <c r="F309" s="34"/>
      <c r="G309" s="34"/>
      <c r="H309" s="34"/>
      <c r="I309" s="34"/>
      <c r="J309" s="38"/>
      <c r="K309" s="33"/>
      <c r="L309" s="36"/>
      <c r="M309" s="35"/>
      <c r="N309" s="34"/>
      <c r="O309" s="41"/>
      <c r="P309" s="35"/>
      <c r="Q309" s="34"/>
      <c r="R309" s="37"/>
      <c r="S309" s="35"/>
      <c r="T309" s="34"/>
      <c r="U309" s="37"/>
      <c r="V309" s="35"/>
      <c r="W309" s="34"/>
      <c r="X309" s="37"/>
      <c r="Y309" s="35"/>
      <c r="Z309" s="34"/>
      <c r="AA309" s="37"/>
      <c r="AB309" s="35"/>
      <c r="AC309" s="34"/>
      <c r="AD309" s="37"/>
      <c r="AE309" s="35"/>
      <c r="AF309" s="34"/>
      <c r="AG309" s="37"/>
      <c r="AH309" s="35"/>
      <c r="AI309" s="34"/>
      <c r="AJ309" s="37"/>
      <c r="AK309" s="35"/>
      <c r="AL309" s="34"/>
      <c r="AM309" s="37"/>
      <c r="AN309" s="35"/>
      <c r="AO309" s="34"/>
      <c r="AP309" s="37"/>
      <c r="AQ309" s="35"/>
      <c r="AR309" s="34"/>
      <c r="AS309" s="37"/>
      <c r="AT309" s="35"/>
      <c r="AU309" s="34"/>
      <c r="AV309" s="37"/>
      <c r="AW309" s="35"/>
      <c r="AX309" s="34"/>
      <c r="AY309" s="37"/>
      <c r="AZ309" s="35"/>
      <c r="BA309" s="34"/>
      <c r="BB309" s="37"/>
      <c r="BC3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09" s="7"/>
      <c r="BF309" t="str">
        <f>IF(Table1[[#This Row],[Date]]="","","&amp;lt;VOUCHER REMOTEID="&amp;""""&amp;$A$11&amp;$A$13&amp;ROW()&amp;""""&amp;" VCHTYPE="""&amp;F309&amp;""" ACTION="""&amp;"Create"&amp;"""&amp;gt;")</f>
        <v/>
      </c>
      <c r="BG309" t="str">
        <f>IF(Table1[[#This Row],[Date]]="","",TEXT(Table1[[#This Row],[Date]],"yyyymmdd"))</f>
        <v/>
      </c>
      <c r="BH309" t="str">
        <f>Table1[[#This Row],[Date2]]</f>
        <v/>
      </c>
      <c r="BI309" t="str">
        <f>IF(Table1[[#This Row],[Date]]="","",Table1[[#This Row],[Voucher Type]])</f>
        <v/>
      </c>
      <c r="BJ309" t="str">
        <f>IF(Table1[[#This Row],[Ref No / Invoice No]]="","",Table1[[#This Row],[Ref No / Invoice No]])</f>
        <v/>
      </c>
      <c r="BK309" t="str">
        <f>IF(Table1[[#This Row],[Voucher No]]="","",Table1[[#This Row],[Voucher No]])</f>
        <v/>
      </c>
      <c r="BL309" t="str">
        <f>IF(Table1[[#This Row],[Date]]="","",Table1[[#This Row],[Narration]])</f>
        <v/>
      </c>
      <c r="BM309" t="str">
        <f>IF(Table1[[#This Row],[Date]]="","",$A$11&amp;$A$13&amp;ROW())</f>
        <v/>
      </c>
      <c r="BN309" t="str">
        <f>IF(Table1[[#This Row],[Date]]="","",$A$13)</f>
        <v/>
      </c>
      <c r="BP309" t="str">
        <f>IF(Table1[[#This Row],[Ledger 1]]="","","No")</f>
        <v/>
      </c>
      <c r="BQ309" t="str">
        <f>IF(Table1[[#This Row],[Date]]="","",IF(Table1[[#This Row],[Effect 1]]="Dr.","Yes","No"))</f>
        <v/>
      </c>
      <c r="BR309" t="str">
        <f>IF(Table1[[#This Row],[Date]]="","",Table1[[#This Row],[Ledger 1]])</f>
        <v/>
      </c>
      <c r="BS309" t="str">
        <f>IF(Table1[[#This Row],[Date]]="","",IF(Table1[[#This Row],[Effect 1]]="Dr.",-Table1[[#This Row],[Amount 1]],Table1[[#This Row],[Amount 1]]))</f>
        <v/>
      </c>
      <c r="BV309" t="str">
        <f>IF(Table1[[#This Row],[Ledger 2]]="","","No")</f>
        <v/>
      </c>
      <c r="BW309" t="str">
        <f>IF(Table1[[#This Row],[Date]]="","",IF(Table1[[#This Row],[Effect 2]]="Dr.","Yes","No"))</f>
        <v/>
      </c>
      <c r="BX309" t="str">
        <f>IF(Table1[[#This Row],[Date]]="","",Table1[[#This Row],[Ledger 2]])</f>
        <v/>
      </c>
      <c r="BY309" t="str">
        <f>IF(Table1[[#This Row],[Date]]="","",IF(Table1[[#This Row],[Effect 2]]="Dr.",-Table1[[#This Row],[Amount 2]],Table1[[#This Row],[Amount 2]]))</f>
        <v/>
      </c>
      <c r="CB309" t="str">
        <f>IF(Table1[[#This Row],[Ledger 3]]="","","No")</f>
        <v/>
      </c>
      <c r="CC309" t="str">
        <f>IF(Table1[[#This Row],[Ledger 3]]="","",IF(Table1[[#This Row],[Effect 3]]="Dr.","Yes","No"))</f>
        <v/>
      </c>
      <c r="CD309" t="str">
        <f>IF(Table1[[#This Row],[Ledger 3]]="","",Table1[[#This Row],[Ledger 3]])</f>
        <v/>
      </c>
      <c r="CE309" t="str">
        <f>IF(Table1[[#This Row],[Ledger 3]]="","",IF(Table1[[#This Row],[Effect 3]]="Dr.",-Table1[[#This Row],[Amount 3]],Table1[[#This Row],[Amount 3]]))</f>
        <v/>
      </c>
      <c r="CH309" t="str">
        <f>IF(Table1[[#This Row],[Ledger 4]]="","","No")</f>
        <v/>
      </c>
      <c r="CI309" t="str">
        <f>IF(Table1[[#This Row],[Ledger 4]]="","",IF(Table1[[#This Row],[Effect 4]]="Dr.","Yes","No"))</f>
        <v/>
      </c>
      <c r="CJ309" t="str">
        <f>IF(Table1[[#This Row],[Ledger 4]]="","",Table1[[#This Row],[Ledger 4]])</f>
        <v/>
      </c>
      <c r="CK309" t="str">
        <f>IF(Table1[[#This Row],[Ledger 4]]="","",IF(Table1[[#This Row],[Effect 4]]="Dr.",-Table1[[#This Row],[Amount 4]],Table1[[#This Row],[Amount 4]]))</f>
        <v/>
      </c>
      <c r="CN309" t="str">
        <f>IF(Table1[[#This Row],[Ledger 5]]="","","No")</f>
        <v/>
      </c>
      <c r="CO309" t="str">
        <f>IF(Table1[[#This Row],[Ledger 5]]="","",IF(Table1[[#This Row],[Effect 5]]="Dr.","Yes","No"))</f>
        <v/>
      </c>
      <c r="CP309" t="str">
        <f>IF(Table1[[#This Row],[Ledger 5]]="","",Table1[[#This Row],[Ledger 5]])</f>
        <v/>
      </c>
      <c r="CQ309" t="str">
        <f>IF(Table1[[#This Row],[Ledger 5]]="","",IF(Table1[[#This Row],[Effect 5]]="Dr.",-Table1[[#This Row],[Amount 5]],Table1[[#This Row],[Amount 5]]))</f>
        <v/>
      </c>
      <c r="CT309" t="str">
        <f>IF(Table1[[#This Row],[Ledger 6]]="","","No")</f>
        <v/>
      </c>
      <c r="CU309" t="str">
        <f>IF(Table1[[#This Row],[Ledger 6]]="","",IF(Table1[[#This Row],[Effect 6]]="Dr.","Yes","No"))</f>
        <v/>
      </c>
      <c r="CV309" t="str">
        <f>IF(Table1[[#This Row],[Ledger 6]]="","",Table1[[#This Row],[Ledger 6]])</f>
        <v/>
      </c>
      <c r="CW309" t="str">
        <f>IF(Table1[[#This Row],[Ledger 6]]="","",IF(Table1[[#This Row],[Effect 6]]="Dr.",-Table1[[#This Row],[Amount 6]],Table1[[#This Row],[Amount 6]]))</f>
        <v/>
      </c>
      <c r="CZ309" t="str">
        <f>IF(Table1[[#This Row],[Ledger 7]]="","","No")</f>
        <v/>
      </c>
      <c r="DA309" t="str">
        <f>IF(Table1[[#This Row],[Ledger 7]]="","",IF(Table1[[#This Row],[Effect 7]]="Dr.","Yes","No"))</f>
        <v/>
      </c>
      <c r="DB309" t="str">
        <f>IF(Table1[[#This Row],[Ledger 7]]="","",Table1[[#This Row],[Ledger 7]])</f>
        <v/>
      </c>
      <c r="DC309" t="str">
        <f>IF(Table1[[#This Row],[Ledger 7]]="","",IF(Table1[[#This Row],[Effect 7]]="Dr.",-Table1[[#This Row],[Amount 7]],Table1[[#This Row],[Amount 7]]))</f>
        <v/>
      </c>
      <c r="DF309" t="str">
        <f>IF(Table1[[#This Row],[Ledger 8]]="","","No")</f>
        <v/>
      </c>
      <c r="DG309" t="str">
        <f>IF(Table1[[#This Row],[Ledger 8]]="","",IF(Table1[[#This Row],[Effect 8]]="Dr.","Yes","No"))</f>
        <v/>
      </c>
      <c r="DH309" t="str">
        <f>IF(Table1[[#This Row],[Ledger 8]]="","",Table1[[#This Row],[Ledger 8]])</f>
        <v/>
      </c>
      <c r="DI309" t="str">
        <f>IF(Table1[[#This Row],[Ledger 8]]="","",IF(Table1[[#This Row],[Effect 8]]="Dr.",-Table1[[#This Row],[Amount 8]],Table1[[#This Row],[Amount 8]]))</f>
        <v/>
      </c>
      <c r="DL309" t="str">
        <f>IF(Table1[[#This Row],[Ledger 9]]="","","No")</f>
        <v/>
      </c>
      <c r="DM309" t="str">
        <f>IF(Table1[[#This Row],[Ledger 9]]="","",IF(Table1[[#This Row],[Effect 9]]="Dr.","Yes","No"))</f>
        <v/>
      </c>
      <c r="DN309" t="str">
        <f>IF(Table1[[#This Row],[Ledger 9]]="","",Table1[[#This Row],[Ledger 9]])</f>
        <v/>
      </c>
      <c r="DO309" t="str">
        <f>IF(Table1[[#This Row],[Ledger 9]]="","",IF(Table1[[#This Row],[Effect 9]]="Dr.",-Table1[[#This Row],[Amount 9]],Table1[[#This Row],[Amount 9]]))</f>
        <v/>
      </c>
      <c r="DR309" t="str">
        <f>IF(Table1[[#This Row],[Ledger 10]]="","","No")</f>
        <v/>
      </c>
      <c r="DS309" t="str">
        <f>IF(Table1[[#This Row],[Ledger 10]]="","",IF(Table1[[#This Row],[Effect 10]]="Dr.","Yes","No"))</f>
        <v/>
      </c>
      <c r="DT309" t="str">
        <f>IF(Table1[[#This Row],[Ledger 10]]="","",Table1[[#This Row],[Ledger 10]])</f>
        <v/>
      </c>
      <c r="DU309" t="str">
        <f>IF(Table1[[#This Row],[Ledger 10]]="","",IF(Table1[[#This Row],[Effect 10]]="Dr.",-Table1[[#This Row],[Amount 10]],Table1[[#This Row],[Amount 10]]))</f>
        <v/>
      </c>
      <c r="DX309" t="str">
        <f>IF(Table1[[#This Row],[Ledger 11]]="","","No")</f>
        <v/>
      </c>
      <c r="DY309" t="str">
        <f>IF(Table1[[#This Row],[Ledger 11]]="","",IF(Table1[[#This Row],[Effect 11]]="Dr.","Yes","No"))</f>
        <v/>
      </c>
      <c r="DZ309" t="str">
        <f>IF(Table1[[#This Row],[Ledger 11]]="","",Table1[[#This Row],[Ledger 11]])</f>
        <v/>
      </c>
      <c r="EA309" t="str">
        <f>IF(Table1[[#This Row],[Ledger 11]]="","",IF(Table1[[#This Row],[Effect 11]]="Dr.",-Table1[[#This Row],[Amount 11]],Table1[[#This Row],[Amount 11]]))</f>
        <v/>
      </c>
      <c r="ED309" t="str">
        <f>IF(Table1[[#This Row],[Ledger 12]]="","","No")</f>
        <v/>
      </c>
      <c r="EE309" t="str">
        <f>IF(Table1[[#This Row],[Ledger 12]]="","",IF(Table1[[#This Row],[Effect 12]]="Dr.","Yes","No"))</f>
        <v/>
      </c>
      <c r="EF309" t="str">
        <f>IF(Table1[[#This Row],[Ledger 12]]="","",Table1[[#This Row],[Ledger 12]])</f>
        <v/>
      </c>
      <c r="EG309" t="str">
        <f>IF(Table1[[#This Row],[Ledger 12]]="","",IF(Table1[[#This Row],[Effect 12]]="Dr.",-Table1[[#This Row],[Amount 12]],Table1[[#This Row],[Amount 12]]))</f>
        <v/>
      </c>
      <c r="EJ309" t="str">
        <f>IF(Table1[[#This Row],[Ledger 13]]="","","No")</f>
        <v/>
      </c>
      <c r="EK309" t="str">
        <f>IF(Table1[[#This Row],[Ledger 13]]="","",IF(Table1[[#This Row],[Effect 13]]="Dr.","Yes","No"))</f>
        <v/>
      </c>
      <c r="EL309" t="str">
        <f>IF(Table1[[#This Row],[Ledger 13]]="","",Table1[[#This Row],[Ledger 13]])</f>
        <v/>
      </c>
      <c r="EM309" t="str">
        <f>IF(Table1[[#This Row],[Ledger 13]]="","",IF(Table1[[#This Row],[Effect 13]]="Dr.",-Table1[[#This Row],[Amount 13]],Table1[[#This Row],[Amount 13]]))</f>
        <v/>
      </c>
      <c r="EP309" t="str">
        <f>IF(Table1[[#This Row],[Ledger 14]]="","","No")</f>
        <v/>
      </c>
      <c r="EQ309" t="str">
        <f>IF(Table1[[#This Row],[Ledger 14]]="","",IF(Table1[[#This Row],[Effect 14]]="Dr.","Yes","No"))</f>
        <v/>
      </c>
      <c r="ER309" t="str">
        <f>IF(Table1[[#This Row],[Ledger 14]]="","",Table1[[#This Row],[Ledger 14]])</f>
        <v/>
      </c>
      <c r="ES309" t="str">
        <f>IF(Table1[[#This Row],[Ledger 14]]="","",IF(Table1[[#This Row],[Effect 14]]="Dr.",-Table1[[#This Row],[Amount 14]],Table1[[#This Row],[Amount 14]]))</f>
        <v/>
      </c>
      <c r="EV309" t="str">
        <f>IF(Table1[[#This Row],[Ledger 15]]="","","No")</f>
        <v/>
      </c>
      <c r="EW309" t="str">
        <f>IF(Table1[[#This Row],[Ledger 15]]="","",IF(Table1[[#This Row],[Effect 15]]="Dr.","Yes","No"))</f>
        <v/>
      </c>
      <c r="EX309" t="str">
        <f>IF(Table1[[#This Row],[Ledger 15]]="","",Table1[[#This Row],[Ledger 15]])</f>
        <v/>
      </c>
      <c r="EY309" t="str">
        <f>IF(Table1[[#This Row],[Ledger 15]]="","",IF(Table1[[#This Row],[Effect 15]]="Dr.",-Table1[[#This Row],[Amount 15]],Table1[[#This Row],[Amount 15]]))</f>
        <v/>
      </c>
      <c r="FD3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09">
        <f>IF(Table1[[#This Row],[Date]]="",0,IF(AND(Table1[[#This Row],[Date]]&gt;=$FE$2,Table1[[#This Row],[Date]]&lt;=$FE$3),0,1))</f>
        <v>0</v>
      </c>
      <c r="FF309">
        <f>IF(Table1[[#This Row],[Date]]="",0,IF(TYPE(VLOOKUP(Table1[[#This Row],[Voucher Type]],Table1[[#All],[Voucher Type Master]],1,FALSE))=16,1,0))</f>
        <v>0</v>
      </c>
      <c r="FG309">
        <f>IF(TYPE(IF(Table1[[#This Row],[Date]]="",0,IF(VLOOKUP(Table1[[#This Row],[Voucher Type]],$FY$5:$FZ$13,2,0)=Table1[[#This Row],[Effect 1]],0,1)))=16,1,0)</f>
        <v>0</v>
      </c>
      <c r="FH3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09">
        <f>IF(LEN(Table1[[#This Row],[Ledger 1]])&gt;0,IF(TYPE(VLOOKUP(Table1[[#This Row],[Ledger 1]],GZ:GZ,1,0))=16,1,0),0)</f>
        <v>0</v>
      </c>
      <c r="FJ309">
        <f>IF(LEN(Table1[[#This Row],[Ledger 2]])&gt;0,IF(TYPE(VLOOKUP(Table1[[#This Row],[Ledger 2]],GZ:GZ,1,0))=16,1,0),0)</f>
        <v>0</v>
      </c>
      <c r="FK309">
        <f>IF(LEN(Table1[[#This Row],[Ledger 3]])&gt;0,IF(TYPE(VLOOKUP(Table1[[#This Row],[Ledger 3]],GZ:GZ,1,0))=16,1,0),0)</f>
        <v>0</v>
      </c>
      <c r="FL309">
        <f>IF(LEN(Table1[[#This Row],[Ledger 4]])&gt;0,IF(TYPE(VLOOKUP(Table1[[#This Row],[Ledger 4]],GZ:GZ,1,0))=16,1,0),0)</f>
        <v>0</v>
      </c>
      <c r="FM309">
        <f>IF(LEN(Table1[[#This Row],[Ledger 5]])&gt;0,IF(TYPE(VLOOKUP(Table1[[#This Row],[Ledger 5]],GZ:GZ,1,0))=16,1,0),0)</f>
        <v>0</v>
      </c>
      <c r="FN309">
        <f>IF(LEN(Table1[[#This Row],[Ledger 6]])&gt;0,IF(TYPE(VLOOKUP(Table1[[#This Row],[Ledger 6]],$GZ:$GZ,1,0))=16,1,0),0)</f>
        <v>0</v>
      </c>
      <c r="FO309">
        <f>IF(LEN(Table1[[#This Row],[Ledger 7]])&gt;0,IF(TYPE(VLOOKUP(Table1[[#This Row],[Ledger 7]],$GZ:$GZ,1,0))=16,1,0),0)</f>
        <v>0</v>
      </c>
      <c r="FP309">
        <f>IF(LEN(Table1[[#This Row],[Ledger 8]])&gt;0,IF(TYPE(VLOOKUP(Table1[[#This Row],[Ledger 8]],$GZ:$GZ,1,0))=16,1,0),0)</f>
        <v>0</v>
      </c>
      <c r="FQ309">
        <f>IF(LEN(Table1[[#This Row],[Ledger 9]])&gt;0,IF(TYPE(VLOOKUP(Table1[[#This Row],[Ledger 9]],$GZ:$GZ,1,0))=16,1,0),0)</f>
        <v>0</v>
      </c>
      <c r="FR309">
        <f>IF(LEN(Table1[[#This Row],[Ledger 10]])&gt;0,IF(TYPE(VLOOKUP(Table1[[#This Row],[Ledger 10]],$GZ:$GZ,1,0))=16,1,0),0)</f>
        <v>0</v>
      </c>
      <c r="FS309">
        <f>IF(LEN(Table1[[#This Row],[Ledger 11]])&gt;0,IF(TYPE(VLOOKUP(Table1[[#This Row],[Ledger 11]],$GZ:$GZ,1,0))=16,1,0),0)</f>
        <v>0</v>
      </c>
      <c r="FT309">
        <f>IF(LEN(Table1[[#This Row],[Ledger 12]])&gt;0,IF(TYPE(VLOOKUP(Table1[[#This Row],[Ledger 12]],$GZ:$GZ,1,0))=16,1,0),0)</f>
        <v>0</v>
      </c>
      <c r="FU309">
        <f>IF(LEN(Table1[[#This Row],[Ledger 13]])&gt;0,IF(TYPE(VLOOKUP(Table1[[#This Row],[Ledger 13]],$GZ:$GZ,1,0))=16,1,0),0)</f>
        <v>0</v>
      </c>
      <c r="FV309">
        <f>IF(LEN(Table1[[#This Row],[Ledger 14]])&gt;0,IF(TYPE(VLOOKUP(Table1[[#This Row],[Ledger 14]],$GZ:$GZ,1,0))=16,1,0),0)</f>
        <v>0</v>
      </c>
      <c r="FW309">
        <f>IF(LEN(Table1[[#This Row],[Ledger 15]])&gt;0,IF(TYPE(VLOOKUP(Table1[[#This Row],[Ledger 15]],$GZ:$GZ,1,0))=16,1,0),0)</f>
        <v>0</v>
      </c>
    </row>
    <row r="310" spans="4:179" ht="33" customHeight="1" x14ac:dyDescent="0.45">
      <c r="D310" s="8">
        <f t="shared" si="13"/>
        <v>305</v>
      </c>
      <c r="E310" s="32"/>
      <c r="F310" s="34"/>
      <c r="G310" s="34"/>
      <c r="H310" s="34"/>
      <c r="I310" s="34"/>
      <c r="J310" s="38"/>
      <c r="K310" s="33"/>
      <c r="L310" s="36"/>
      <c r="M310" s="35"/>
      <c r="N310" s="34"/>
      <c r="O310" s="41"/>
      <c r="P310" s="35"/>
      <c r="Q310" s="34"/>
      <c r="R310" s="37"/>
      <c r="S310" s="35"/>
      <c r="T310" s="34"/>
      <c r="U310" s="37"/>
      <c r="V310" s="35"/>
      <c r="W310" s="34"/>
      <c r="X310" s="37"/>
      <c r="Y310" s="35"/>
      <c r="Z310" s="34"/>
      <c r="AA310" s="37"/>
      <c r="AB310" s="35"/>
      <c r="AC310" s="34"/>
      <c r="AD310" s="37"/>
      <c r="AE310" s="35"/>
      <c r="AF310" s="34"/>
      <c r="AG310" s="37"/>
      <c r="AH310" s="35"/>
      <c r="AI310" s="34"/>
      <c r="AJ310" s="37"/>
      <c r="AK310" s="35"/>
      <c r="AL310" s="34"/>
      <c r="AM310" s="37"/>
      <c r="AN310" s="35"/>
      <c r="AO310" s="34"/>
      <c r="AP310" s="37"/>
      <c r="AQ310" s="35"/>
      <c r="AR310" s="34"/>
      <c r="AS310" s="37"/>
      <c r="AT310" s="35"/>
      <c r="AU310" s="34"/>
      <c r="AV310" s="37"/>
      <c r="AW310" s="35"/>
      <c r="AX310" s="34"/>
      <c r="AY310" s="37"/>
      <c r="AZ310" s="35"/>
      <c r="BA310" s="34"/>
      <c r="BB310" s="37"/>
      <c r="BC3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0" s="7"/>
      <c r="BF310" t="str">
        <f>IF(Table1[[#This Row],[Date]]="","","&amp;lt;VOUCHER REMOTEID="&amp;""""&amp;$A$11&amp;$A$13&amp;ROW()&amp;""""&amp;" VCHTYPE="""&amp;F310&amp;""" ACTION="""&amp;"Create"&amp;"""&amp;gt;")</f>
        <v/>
      </c>
      <c r="BG310" t="str">
        <f>IF(Table1[[#This Row],[Date]]="","",TEXT(Table1[[#This Row],[Date]],"yyyymmdd"))</f>
        <v/>
      </c>
      <c r="BH310" t="str">
        <f>Table1[[#This Row],[Date2]]</f>
        <v/>
      </c>
      <c r="BI310" t="str">
        <f>IF(Table1[[#This Row],[Date]]="","",Table1[[#This Row],[Voucher Type]])</f>
        <v/>
      </c>
      <c r="BJ310" t="str">
        <f>IF(Table1[[#This Row],[Ref No / Invoice No]]="","",Table1[[#This Row],[Ref No / Invoice No]])</f>
        <v/>
      </c>
      <c r="BK310" t="str">
        <f>IF(Table1[[#This Row],[Voucher No]]="","",Table1[[#This Row],[Voucher No]])</f>
        <v/>
      </c>
      <c r="BL310" t="str">
        <f>IF(Table1[[#This Row],[Date]]="","",Table1[[#This Row],[Narration]])</f>
        <v/>
      </c>
      <c r="BM310" t="str">
        <f>IF(Table1[[#This Row],[Date]]="","",$A$11&amp;$A$13&amp;ROW())</f>
        <v/>
      </c>
      <c r="BN310" t="str">
        <f>IF(Table1[[#This Row],[Date]]="","",$A$13)</f>
        <v/>
      </c>
      <c r="BP310" t="str">
        <f>IF(Table1[[#This Row],[Ledger 1]]="","","No")</f>
        <v/>
      </c>
      <c r="BQ310" t="str">
        <f>IF(Table1[[#This Row],[Date]]="","",IF(Table1[[#This Row],[Effect 1]]="Dr.","Yes","No"))</f>
        <v/>
      </c>
      <c r="BR310" t="str">
        <f>IF(Table1[[#This Row],[Date]]="","",Table1[[#This Row],[Ledger 1]])</f>
        <v/>
      </c>
      <c r="BS310" t="str">
        <f>IF(Table1[[#This Row],[Date]]="","",IF(Table1[[#This Row],[Effect 1]]="Dr.",-Table1[[#This Row],[Amount 1]],Table1[[#This Row],[Amount 1]]))</f>
        <v/>
      </c>
      <c r="BV310" t="str">
        <f>IF(Table1[[#This Row],[Ledger 2]]="","","No")</f>
        <v/>
      </c>
      <c r="BW310" t="str">
        <f>IF(Table1[[#This Row],[Date]]="","",IF(Table1[[#This Row],[Effect 2]]="Dr.","Yes","No"))</f>
        <v/>
      </c>
      <c r="BX310" t="str">
        <f>IF(Table1[[#This Row],[Date]]="","",Table1[[#This Row],[Ledger 2]])</f>
        <v/>
      </c>
      <c r="BY310" t="str">
        <f>IF(Table1[[#This Row],[Date]]="","",IF(Table1[[#This Row],[Effect 2]]="Dr.",-Table1[[#This Row],[Amount 2]],Table1[[#This Row],[Amount 2]]))</f>
        <v/>
      </c>
      <c r="CB310" t="str">
        <f>IF(Table1[[#This Row],[Ledger 3]]="","","No")</f>
        <v/>
      </c>
      <c r="CC310" t="str">
        <f>IF(Table1[[#This Row],[Ledger 3]]="","",IF(Table1[[#This Row],[Effect 3]]="Dr.","Yes","No"))</f>
        <v/>
      </c>
      <c r="CD310" t="str">
        <f>IF(Table1[[#This Row],[Ledger 3]]="","",Table1[[#This Row],[Ledger 3]])</f>
        <v/>
      </c>
      <c r="CE310" t="str">
        <f>IF(Table1[[#This Row],[Ledger 3]]="","",IF(Table1[[#This Row],[Effect 3]]="Dr.",-Table1[[#This Row],[Amount 3]],Table1[[#This Row],[Amount 3]]))</f>
        <v/>
      </c>
      <c r="CH310" t="str">
        <f>IF(Table1[[#This Row],[Ledger 4]]="","","No")</f>
        <v/>
      </c>
      <c r="CI310" t="str">
        <f>IF(Table1[[#This Row],[Ledger 4]]="","",IF(Table1[[#This Row],[Effect 4]]="Dr.","Yes","No"))</f>
        <v/>
      </c>
      <c r="CJ310" t="str">
        <f>IF(Table1[[#This Row],[Ledger 4]]="","",Table1[[#This Row],[Ledger 4]])</f>
        <v/>
      </c>
      <c r="CK310" t="str">
        <f>IF(Table1[[#This Row],[Ledger 4]]="","",IF(Table1[[#This Row],[Effect 4]]="Dr.",-Table1[[#This Row],[Amount 4]],Table1[[#This Row],[Amount 4]]))</f>
        <v/>
      </c>
      <c r="CN310" t="str">
        <f>IF(Table1[[#This Row],[Ledger 5]]="","","No")</f>
        <v/>
      </c>
      <c r="CO310" t="str">
        <f>IF(Table1[[#This Row],[Ledger 5]]="","",IF(Table1[[#This Row],[Effect 5]]="Dr.","Yes","No"))</f>
        <v/>
      </c>
      <c r="CP310" t="str">
        <f>IF(Table1[[#This Row],[Ledger 5]]="","",Table1[[#This Row],[Ledger 5]])</f>
        <v/>
      </c>
      <c r="CQ310" t="str">
        <f>IF(Table1[[#This Row],[Ledger 5]]="","",IF(Table1[[#This Row],[Effect 5]]="Dr.",-Table1[[#This Row],[Amount 5]],Table1[[#This Row],[Amount 5]]))</f>
        <v/>
      </c>
      <c r="CT310" t="str">
        <f>IF(Table1[[#This Row],[Ledger 6]]="","","No")</f>
        <v/>
      </c>
      <c r="CU310" t="str">
        <f>IF(Table1[[#This Row],[Ledger 6]]="","",IF(Table1[[#This Row],[Effect 6]]="Dr.","Yes","No"))</f>
        <v/>
      </c>
      <c r="CV310" t="str">
        <f>IF(Table1[[#This Row],[Ledger 6]]="","",Table1[[#This Row],[Ledger 6]])</f>
        <v/>
      </c>
      <c r="CW310" t="str">
        <f>IF(Table1[[#This Row],[Ledger 6]]="","",IF(Table1[[#This Row],[Effect 6]]="Dr.",-Table1[[#This Row],[Amount 6]],Table1[[#This Row],[Amount 6]]))</f>
        <v/>
      </c>
      <c r="CZ310" t="str">
        <f>IF(Table1[[#This Row],[Ledger 7]]="","","No")</f>
        <v/>
      </c>
      <c r="DA310" t="str">
        <f>IF(Table1[[#This Row],[Ledger 7]]="","",IF(Table1[[#This Row],[Effect 7]]="Dr.","Yes","No"))</f>
        <v/>
      </c>
      <c r="DB310" t="str">
        <f>IF(Table1[[#This Row],[Ledger 7]]="","",Table1[[#This Row],[Ledger 7]])</f>
        <v/>
      </c>
      <c r="DC310" t="str">
        <f>IF(Table1[[#This Row],[Ledger 7]]="","",IF(Table1[[#This Row],[Effect 7]]="Dr.",-Table1[[#This Row],[Amount 7]],Table1[[#This Row],[Amount 7]]))</f>
        <v/>
      </c>
      <c r="DF310" t="str">
        <f>IF(Table1[[#This Row],[Ledger 8]]="","","No")</f>
        <v/>
      </c>
      <c r="DG310" t="str">
        <f>IF(Table1[[#This Row],[Ledger 8]]="","",IF(Table1[[#This Row],[Effect 8]]="Dr.","Yes","No"))</f>
        <v/>
      </c>
      <c r="DH310" t="str">
        <f>IF(Table1[[#This Row],[Ledger 8]]="","",Table1[[#This Row],[Ledger 8]])</f>
        <v/>
      </c>
      <c r="DI310" t="str">
        <f>IF(Table1[[#This Row],[Ledger 8]]="","",IF(Table1[[#This Row],[Effect 8]]="Dr.",-Table1[[#This Row],[Amount 8]],Table1[[#This Row],[Amount 8]]))</f>
        <v/>
      </c>
      <c r="DL310" t="str">
        <f>IF(Table1[[#This Row],[Ledger 9]]="","","No")</f>
        <v/>
      </c>
      <c r="DM310" t="str">
        <f>IF(Table1[[#This Row],[Ledger 9]]="","",IF(Table1[[#This Row],[Effect 9]]="Dr.","Yes","No"))</f>
        <v/>
      </c>
      <c r="DN310" t="str">
        <f>IF(Table1[[#This Row],[Ledger 9]]="","",Table1[[#This Row],[Ledger 9]])</f>
        <v/>
      </c>
      <c r="DO310" t="str">
        <f>IF(Table1[[#This Row],[Ledger 9]]="","",IF(Table1[[#This Row],[Effect 9]]="Dr.",-Table1[[#This Row],[Amount 9]],Table1[[#This Row],[Amount 9]]))</f>
        <v/>
      </c>
      <c r="DR310" t="str">
        <f>IF(Table1[[#This Row],[Ledger 10]]="","","No")</f>
        <v/>
      </c>
      <c r="DS310" t="str">
        <f>IF(Table1[[#This Row],[Ledger 10]]="","",IF(Table1[[#This Row],[Effect 10]]="Dr.","Yes","No"))</f>
        <v/>
      </c>
      <c r="DT310" t="str">
        <f>IF(Table1[[#This Row],[Ledger 10]]="","",Table1[[#This Row],[Ledger 10]])</f>
        <v/>
      </c>
      <c r="DU310" t="str">
        <f>IF(Table1[[#This Row],[Ledger 10]]="","",IF(Table1[[#This Row],[Effect 10]]="Dr.",-Table1[[#This Row],[Amount 10]],Table1[[#This Row],[Amount 10]]))</f>
        <v/>
      </c>
      <c r="DX310" t="str">
        <f>IF(Table1[[#This Row],[Ledger 11]]="","","No")</f>
        <v/>
      </c>
      <c r="DY310" t="str">
        <f>IF(Table1[[#This Row],[Ledger 11]]="","",IF(Table1[[#This Row],[Effect 11]]="Dr.","Yes","No"))</f>
        <v/>
      </c>
      <c r="DZ310" t="str">
        <f>IF(Table1[[#This Row],[Ledger 11]]="","",Table1[[#This Row],[Ledger 11]])</f>
        <v/>
      </c>
      <c r="EA310" t="str">
        <f>IF(Table1[[#This Row],[Ledger 11]]="","",IF(Table1[[#This Row],[Effect 11]]="Dr.",-Table1[[#This Row],[Amount 11]],Table1[[#This Row],[Amount 11]]))</f>
        <v/>
      </c>
      <c r="ED310" t="str">
        <f>IF(Table1[[#This Row],[Ledger 12]]="","","No")</f>
        <v/>
      </c>
      <c r="EE310" t="str">
        <f>IF(Table1[[#This Row],[Ledger 12]]="","",IF(Table1[[#This Row],[Effect 12]]="Dr.","Yes","No"))</f>
        <v/>
      </c>
      <c r="EF310" t="str">
        <f>IF(Table1[[#This Row],[Ledger 12]]="","",Table1[[#This Row],[Ledger 12]])</f>
        <v/>
      </c>
      <c r="EG310" t="str">
        <f>IF(Table1[[#This Row],[Ledger 12]]="","",IF(Table1[[#This Row],[Effect 12]]="Dr.",-Table1[[#This Row],[Amount 12]],Table1[[#This Row],[Amount 12]]))</f>
        <v/>
      </c>
      <c r="EJ310" t="str">
        <f>IF(Table1[[#This Row],[Ledger 13]]="","","No")</f>
        <v/>
      </c>
      <c r="EK310" t="str">
        <f>IF(Table1[[#This Row],[Ledger 13]]="","",IF(Table1[[#This Row],[Effect 13]]="Dr.","Yes","No"))</f>
        <v/>
      </c>
      <c r="EL310" t="str">
        <f>IF(Table1[[#This Row],[Ledger 13]]="","",Table1[[#This Row],[Ledger 13]])</f>
        <v/>
      </c>
      <c r="EM310" t="str">
        <f>IF(Table1[[#This Row],[Ledger 13]]="","",IF(Table1[[#This Row],[Effect 13]]="Dr.",-Table1[[#This Row],[Amount 13]],Table1[[#This Row],[Amount 13]]))</f>
        <v/>
      </c>
      <c r="EP310" t="str">
        <f>IF(Table1[[#This Row],[Ledger 14]]="","","No")</f>
        <v/>
      </c>
      <c r="EQ310" t="str">
        <f>IF(Table1[[#This Row],[Ledger 14]]="","",IF(Table1[[#This Row],[Effect 14]]="Dr.","Yes","No"))</f>
        <v/>
      </c>
      <c r="ER310" t="str">
        <f>IF(Table1[[#This Row],[Ledger 14]]="","",Table1[[#This Row],[Ledger 14]])</f>
        <v/>
      </c>
      <c r="ES310" t="str">
        <f>IF(Table1[[#This Row],[Ledger 14]]="","",IF(Table1[[#This Row],[Effect 14]]="Dr.",-Table1[[#This Row],[Amount 14]],Table1[[#This Row],[Amount 14]]))</f>
        <v/>
      </c>
      <c r="EV310" t="str">
        <f>IF(Table1[[#This Row],[Ledger 15]]="","","No")</f>
        <v/>
      </c>
      <c r="EW310" t="str">
        <f>IF(Table1[[#This Row],[Ledger 15]]="","",IF(Table1[[#This Row],[Effect 15]]="Dr.","Yes","No"))</f>
        <v/>
      </c>
      <c r="EX310" t="str">
        <f>IF(Table1[[#This Row],[Ledger 15]]="","",Table1[[#This Row],[Ledger 15]])</f>
        <v/>
      </c>
      <c r="EY310" t="str">
        <f>IF(Table1[[#This Row],[Ledger 15]]="","",IF(Table1[[#This Row],[Effect 15]]="Dr.",-Table1[[#This Row],[Amount 15]],Table1[[#This Row],[Amount 15]]))</f>
        <v/>
      </c>
      <c r="FD3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0">
        <f>IF(Table1[[#This Row],[Date]]="",0,IF(AND(Table1[[#This Row],[Date]]&gt;=$FE$2,Table1[[#This Row],[Date]]&lt;=$FE$3),0,1))</f>
        <v>0</v>
      </c>
      <c r="FF310">
        <f>IF(Table1[[#This Row],[Date]]="",0,IF(TYPE(VLOOKUP(Table1[[#This Row],[Voucher Type]],Table1[[#All],[Voucher Type Master]],1,FALSE))=16,1,0))</f>
        <v>0</v>
      </c>
      <c r="FG310">
        <f>IF(TYPE(IF(Table1[[#This Row],[Date]]="",0,IF(VLOOKUP(Table1[[#This Row],[Voucher Type]],$FY$5:$FZ$13,2,0)=Table1[[#This Row],[Effect 1]],0,1)))=16,1,0)</f>
        <v>0</v>
      </c>
      <c r="FH3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0">
        <f>IF(LEN(Table1[[#This Row],[Ledger 1]])&gt;0,IF(TYPE(VLOOKUP(Table1[[#This Row],[Ledger 1]],GZ:GZ,1,0))=16,1,0),0)</f>
        <v>0</v>
      </c>
      <c r="FJ310">
        <f>IF(LEN(Table1[[#This Row],[Ledger 2]])&gt;0,IF(TYPE(VLOOKUP(Table1[[#This Row],[Ledger 2]],GZ:GZ,1,0))=16,1,0),0)</f>
        <v>0</v>
      </c>
      <c r="FK310">
        <f>IF(LEN(Table1[[#This Row],[Ledger 3]])&gt;0,IF(TYPE(VLOOKUP(Table1[[#This Row],[Ledger 3]],GZ:GZ,1,0))=16,1,0),0)</f>
        <v>0</v>
      </c>
      <c r="FL310">
        <f>IF(LEN(Table1[[#This Row],[Ledger 4]])&gt;0,IF(TYPE(VLOOKUP(Table1[[#This Row],[Ledger 4]],GZ:GZ,1,0))=16,1,0),0)</f>
        <v>0</v>
      </c>
      <c r="FM310">
        <f>IF(LEN(Table1[[#This Row],[Ledger 5]])&gt;0,IF(TYPE(VLOOKUP(Table1[[#This Row],[Ledger 5]],GZ:GZ,1,0))=16,1,0),0)</f>
        <v>0</v>
      </c>
      <c r="FN310">
        <f>IF(LEN(Table1[[#This Row],[Ledger 6]])&gt;0,IF(TYPE(VLOOKUP(Table1[[#This Row],[Ledger 6]],$GZ:$GZ,1,0))=16,1,0),0)</f>
        <v>0</v>
      </c>
      <c r="FO310">
        <f>IF(LEN(Table1[[#This Row],[Ledger 7]])&gt;0,IF(TYPE(VLOOKUP(Table1[[#This Row],[Ledger 7]],$GZ:$GZ,1,0))=16,1,0),0)</f>
        <v>0</v>
      </c>
      <c r="FP310">
        <f>IF(LEN(Table1[[#This Row],[Ledger 8]])&gt;0,IF(TYPE(VLOOKUP(Table1[[#This Row],[Ledger 8]],$GZ:$GZ,1,0))=16,1,0),0)</f>
        <v>0</v>
      </c>
      <c r="FQ310">
        <f>IF(LEN(Table1[[#This Row],[Ledger 9]])&gt;0,IF(TYPE(VLOOKUP(Table1[[#This Row],[Ledger 9]],$GZ:$GZ,1,0))=16,1,0),0)</f>
        <v>0</v>
      </c>
      <c r="FR310">
        <f>IF(LEN(Table1[[#This Row],[Ledger 10]])&gt;0,IF(TYPE(VLOOKUP(Table1[[#This Row],[Ledger 10]],$GZ:$GZ,1,0))=16,1,0),0)</f>
        <v>0</v>
      </c>
      <c r="FS310">
        <f>IF(LEN(Table1[[#This Row],[Ledger 11]])&gt;0,IF(TYPE(VLOOKUP(Table1[[#This Row],[Ledger 11]],$GZ:$GZ,1,0))=16,1,0),0)</f>
        <v>0</v>
      </c>
      <c r="FT310">
        <f>IF(LEN(Table1[[#This Row],[Ledger 12]])&gt;0,IF(TYPE(VLOOKUP(Table1[[#This Row],[Ledger 12]],$GZ:$GZ,1,0))=16,1,0),0)</f>
        <v>0</v>
      </c>
      <c r="FU310">
        <f>IF(LEN(Table1[[#This Row],[Ledger 13]])&gt;0,IF(TYPE(VLOOKUP(Table1[[#This Row],[Ledger 13]],$GZ:$GZ,1,0))=16,1,0),0)</f>
        <v>0</v>
      </c>
      <c r="FV310">
        <f>IF(LEN(Table1[[#This Row],[Ledger 14]])&gt;0,IF(TYPE(VLOOKUP(Table1[[#This Row],[Ledger 14]],$GZ:$GZ,1,0))=16,1,0),0)</f>
        <v>0</v>
      </c>
      <c r="FW310">
        <f>IF(LEN(Table1[[#This Row],[Ledger 15]])&gt;0,IF(TYPE(VLOOKUP(Table1[[#This Row],[Ledger 15]],$GZ:$GZ,1,0))=16,1,0),0)</f>
        <v>0</v>
      </c>
    </row>
    <row r="311" spans="4:179" ht="33" customHeight="1" x14ac:dyDescent="0.45">
      <c r="D311" s="8">
        <f t="shared" si="13"/>
        <v>306</v>
      </c>
      <c r="E311" s="32"/>
      <c r="F311" s="34"/>
      <c r="G311" s="34"/>
      <c r="H311" s="34"/>
      <c r="I311" s="34"/>
      <c r="J311" s="38"/>
      <c r="K311" s="33"/>
      <c r="L311" s="36"/>
      <c r="M311" s="35"/>
      <c r="N311" s="34"/>
      <c r="O311" s="41"/>
      <c r="P311" s="35"/>
      <c r="Q311" s="34"/>
      <c r="R311" s="37"/>
      <c r="S311" s="35"/>
      <c r="T311" s="34"/>
      <c r="U311" s="37"/>
      <c r="V311" s="35"/>
      <c r="W311" s="34"/>
      <c r="X311" s="37"/>
      <c r="Y311" s="35"/>
      <c r="Z311" s="34"/>
      <c r="AA311" s="37"/>
      <c r="AB311" s="35"/>
      <c r="AC311" s="34"/>
      <c r="AD311" s="37"/>
      <c r="AE311" s="35"/>
      <c r="AF311" s="34"/>
      <c r="AG311" s="37"/>
      <c r="AH311" s="35"/>
      <c r="AI311" s="34"/>
      <c r="AJ311" s="37"/>
      <c r="AK311" s="35"/>
      <c r="AL311" s="34"/>
      <c r="AM311" s="37"/>
      <c r="AN311" s="35"/>
      <c r="AO311" s="34"/>
      <c r="AP311" s="37"/>
      <c r="AQ311" s="35"/>
      <c r="AR311" s="34"/>
      <c r="AS311" s="37"/>
      <c r="AT311" s="35"/>
      <c r="AU311" s="34"/>
      <c r="AV311" s="37"/>
      <c r="AW311" s="35"/>
      <c r="AX311" s="34"/>
      <c r="AY311" s="37"/>
      <c r="AZ311" s="35"/>
      <c r="BA311" s="34"/>
      <c r="BB311" s="37"/>
      <c r="BC3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1" s="7"/>
      <c r="BF311" t="str">
        <f>IF(Table1[[#This Row],[Date]]="","","&amp;lt;VOUCHER REMOTEID="&amp;""""&amp;$A$11&amp;$A$13&amp;ROW()&amp;""""&amp;" VCHTYPE="""&amp;F311&amp;""" ACTION="""&amp;"Create"&amp;"""&amp;gt;")</f>
        <v/>
      </c>
      <c r="BG311" t="str">
        <f>IF(Table1[[#This Row],[Date]]="","",TEXT(Table1[[#This Row],[Date]],"yyyymmdd"))</f>
        <v/>
      </c>
      <c r="BH311" t="str">
        <f>Table1[[#This Row],[Date2]]</f>
        <v/>
      </c>
      <c r="BI311" t="str">
        <f>IF(Table1[[#This Row],[Date]]="","",Table1[[#This Row],[Voucher Type]])</f>
        <v/>
      </c>
      <c r="BJ311" t="str">
        <f>IF(Table1[[#This Row],[Ref No / Invoice No]]="","",Table1[[#This Row],[Ref No / Invoice No]])</f>
        <v/>
      </c>
      <c r="BK311" t="str">
        <f>IF(Table1[[#This Row],[Voucher No]]="","",Table1[[#This Row],[Voucher No]])</f>
        <v/>
      </c>
      <c r="BL311" t="str">
        <f>IF(Table1[[#This Row],[Date]]="","",Table1[[#This Row],[Narration]])</f>
        <v/>
      </c>
      <c r="BM311" t="str">
        <f>IF(Table1[[#This Row],[Date]]="","",$A$11&amp;$A$13&amp;ROW())</f>
        <v/>
      </c>
      <c r="BN311" t="str">
        <f>IF(Table1[[#This Row],[Date]]="","",$A$13)</f>
        <v/>
      </c>
      <c r="BP311" t="str">
        <f>IF(Table1[[#This Row],[Ledger 1]]="","","No")</f>
        <v/>
      </c>
      <c r="BQ311" t="str">
        <f>IF(Table1[[#This Row],[Date]]="","",IF(Table1[[#This Row],[Effect 1]]="Dr.","Yes","No"))</f>
        <v/>
      </c>
      <c r="BR311" t="str">
        <f>IF(Table1[[#This Row],[Date]]="","",Table1[[#This Row],[Ledger 1]])</f>
        <v/>
      </c>
      <c r="BS311" t="str">
        <f>IF(Table1[[#This Row],[Date]]="","",IF(Table1[[#This Row],[Effect 1]]="Dr.",-Table1[[#This Row],[Amount 1]],Table1[[#This Row],[Amount 1]]))</f>
        <v/>
      </c>
      <c r="BV311" t="str">
        <f>IF(Table1[[#This Row],[Ledger 2]]="","","No")</f>
        <v/>
      </c>
      <c r="BW311" t="str">
        <f>IF(Table1[[#This Row],[Date]]="","",IF(Table1[[#This Row],[Effect 2]]="Dr.","Yes","No"))</f>
        <v/>
      </c>
      <c r="BX311" t="str">
        <f>IF(Table1[[#This Row],[Date]]="","",Table1[[#This Row],[Ledger 2]])</f>
        <v/>
      </c>
      <c r="BY311" t="str">
        <f>IF(Table1[[#This Row],[Date]]="","",IF(Table1[[#This Row],[Effect 2]]="Dr.",-Table1[[#This Row],[Amount 2]],Table1[[#This Row],[Amount 2]]))</f>
        <v/>
      </c>
      <c r="CB311" t="str">
        <f>IF(Table1[[#This Row],[Ledger 3]]="","","No")</f>
        <v/>
      </c>
      <c r="CC311" t="str">
        <f>IF(Table1[[#This Row],[Ledger 3]]="","",IF(Table1[[#This Row],[Effect 3]]="Dr.","Yes","No"))</f>
        <v/>
      </c>
      <c r="CD311" t="str">
        <f>IF(Table1[[#This Row],[Ledger 3]]="","",Table1[[#This Row],[Ledger 3]])</f>
        <v/>
      </c>
      <c r="CE311" t="str">
        <f>IF(Table1[[#This Row],[Ledger 3]]="","",IF(Table1[[#This Row],[Effect 3]]="Dr.",-Table1[[#This Row],[Amount 3]],Table1[[#This Row],[Amount 3]]))</f>
        <v/>
      </c>
      <c r="CH311" t="str">
        <f>IF(Table1[[#This Row],[Ledger 4]]="","","No")</f>
        <v/>
      </c>
      <c r="CI311" t="str">
        <f>IF(Table1[[#This Row],[Ledger 4]]="","",IF(Table1[[#This Row],[Effect 4]]="Dr.","Yes","No"))</f>
        <v/>
      </c>
      <c r="CJ311" t="str">
        <f>IF(Table1[[#This Row],[Ledger 4]]="","",Table1[[#This Row],[Ledger 4]])</f>
        <v/>
      </c>
      <c r="CK311" t="str">
        <f>IF(Table1[[#This Row],[Ledger 4]]="","",IF(Table1[[#This Row],[Effect 4]]="Dr.",-Table1[[#This Row],[Amount 4]],Table1[[#This Row],[Amount 4]]))</f>
        <v/>
      </c>
      <c r="CN311" t="str">
        <f>IF(Table1[[#This Row],[Ledger 5]]="","","No")</f>
        <v/>
      </c>
      <c r="CO311" t="str">
        <f>IF(Table1[[#This Row],[Ledger 5]]="","",IF(Table1[[#This Row],[Effect 5]]="Dr.","Yes","No"))</f>
        <v/>
      </c>
      <c r="CP311" t="str">
        <f>IF(Table1[[#This Row],[Ledger 5]]="","",Table1[[#This Row],[Ledger 5]])</f>
        <v/>
      </c>
      <c r="CQ311" t="str">
        <f>IF(Table1[[#This Row],[Ledger 5]]="","",IF(Table1[[#This Row],[Effect 5]]="Dr.",-Table1[[#This Row],[Amount 5]],Table1[[#This Row],[Amount 5]]))</f>
        <v/>
      </c>
      <c r="CT311" t="str">
        <f>IF(Table1[[#This Row],[Ledger 6]]="","","No")</f>
        <v/>
      </c>
      <c r="CU311" t="str">
        <f>IF(Table1[[#This Row],[Ledger 6]]="","",IF(Table1[[#This Row],[Effect 6]]="Dr.","Yes","No"))</f>
        <v/>
      </c>
      <c r="CV311" t="str">
        <f>IF(Table1[[#This Row],[Ledger 6]]="","",Table1[[#This Row],[Ledger 6]])</f>
        <v/>
      </c>
      <c r="CW311" t="str">
        <f>IF(Table1[[#This Row],[Ledger 6]]="","",IF(Table1[[#This Row],[Effect 6]]="Dr.",-Table1[[#This Row],[Amount 6]],Table1[[#This Row],[Amount 6]]))</f>
        <v/>
      </c>
      <c r="CZ311" t="str">
        <f>IF(Table1[[#This Row],[Ledger 7]]="","","No")</f>
        <v/>
      </c>
      <c r="DA311" t="str">
        <f>IF(Table1[[#This Row],[Ledger 7]]="","",IF(Table1[[#This Row],[Effect 7]]="Dr.","Yes","No"))</f>
        <v/>
      </c>
      <c r="DB311" t="str">
        <f>IF(Table1[[#This Row],[Ledger 7]]="","",Table1[[#This Row],[Ledger 7]])</f>
        <v/>
      </c>
      <c r="DC311" t="str">
        <f>IF(Table1[[#This Row],[Ledger 7]]="","",IF(Table1[[#This Row],[Effect 7]]="Dr.",-Table1[[#This Row],[Amount 7]],Table1[[#This Row],[Amount 7]]))</f>
        <v/>
      </c>
      <c r="DF311" t="str">
        <f>IF(Table1[[#This Row],[Ledger 8]]="","","No")</f>
        <v/>
      </c>
      <c r="DG311" t="str">
        <f>IF(Table1[[#This Row],[Ledger 8]]="","",IF(Table1[[#This Row],[Effect 8]]="Dr.","Yes","No"))</f>
        <v/>
      </c>
      <c r="DH311" t="str">
        <f>IF(Table1[[#This Row],[Ledger 8]]="","",Table1[[#This Row],[Ledger 8]])</f>
        <v/>
      </c>
      <c r="DI311" t="str">
        <f>IF(Table1[[#This Row],[Ledger 8]]="","",IF(Table1[[#This Row],[Effect 8]]="Dr.",-Table1[[#This Row],[Amount 8]],Table1[[#This Row],[Amount 8]]))</f>
        <v/>
      </c>
      <c r="DL311" t="str">
        <f>IF(Table1[[#This Row],[Ledger 9]]="","","No")</f>
        <v/>
      </c>
      <c r="DM311" t="str">
        <f>IF(Table1[[#This Row],[Ledger 9]]="","",IF(Table1[[#This Row],[Effect 9]]="Dr.","Yes","No"))</f>
        <v/>
      </c>
      <c r="DN311" t="str">
        <f>IF(Table1[[#This Row],[Ledger 9]]="","",Table1[[#This Row],[Ledger 9]])</f>
        <v/>
      </c>
      <c r="DO311" t="str">
        <f>IF(Table1[[#This Row],[Ledger 9]]="","",IF(Table1[[#This Row],[Effect 9]]="Dr.",-Table1[[#This Row],[Amount 9]],Table1[[#This Row],[Amount 9]]))</f>
        <v/>
      </c>
      <c r="DR311" t="str">
        <f>IF(Table1[[#This Row],[Ledger 10]]="","","No")</f>
        <v/>
      </c>
      <c r="DS311" t="str">
        <f>IF(Table1[[#This Row],[Ledger 10]]="","",IF(Table1[[#This Row],[Effect 10]]="Dr.","Yes","No"))</f>
        <v/>
      </c>
      <c r="DT311" t="str">
        <f>IF(Table1[[#This Row],[Ledger 10]]="","",Table1[[#This Row],[Ledger 10]])</f>
        <v/>
      </c>
      <c r="DU311" t="str">
        <f>IF(Table1[[#This Row],[Ledger 10]]="","",IF(Table1[[#This Row],[Effect 10]]="Dr.",-Table1[[#This Row],[Amount 10]],Table1[[#This Row],[Amount 10]]))</f>
        <v/>
      </c>
      <c r="DX311" t="str">
        <f>IF(Table1[[#This Row],[Ledger 11]]="","","No")</f>
        <v/>
      </c>
      <c r="DY311" t="str">
        <f>IF(Table1[[#This Row],[Ledger 11]]="","",IF(Table1[[#This Row],[Effect 11]]="Dr.","Yes","No"))</f>
        <v/>
      </c>
      <c r="DZ311" t="str">
        <f>IF(Table1[[#This Row],[Ledger 11]]="","",Table1[[#This Row],[Ledger 11]])</f>
        <v/>
      </c>
      <c r="EA311" t="str">
        <f>IF(Table1[[#This Row],[Ledger 11]]="","",IF(Table1[[#This Row],[Effect 11]]="Dr.",-Table1[[#This Row],[Amount 11]],Table1[[#This Row],[Amount 11]]))</f>
        <v/>
      </c>
      <c r="ED311" t="str">
        <f>IF(Table1[[#This Row],[Ledger 12]]="","","No")</f>
        <v/>
      </c>
      <c r="EE311" t="str">
        <f>IF(Table1[[#This Row],[Ledger 12]]="","",IF(Table1[[#This Row],[Effect 12]]="Dr.","Yes","No"))</f>
        <v/>
      </c>
      <c r="EF311" t="str">
        <f>IF(Table1[[#This Row],[Ledger 12]]="","",Table1[[#This Row],[Ledger 12]])</f>
        <v/>
      </c>
      <c r="EG311" t="str">
        <f>IF(Table1[[#This Row],[Ledger 12]]="","",IF(Table1[[#This Row],[Effect 12]]="Dr.",-Table1[[#This Row],[Amount 12]],Table1[[#This Row],[Amount 12]]))</f>
        <v/>
      </c>
      <c r="EJ311" t="str">
        <f>IF(Table1[[#This Row],[Ledger 13]]="","","No")</f>
        <v/>
      </c>
      <c r="EK311" t="str">
        <f>IF(Table1[[#This Row],[Ledger 13]]="","",IF(Table1[[#This Row],[Effect 13]]="Dr.","Yes","No"))</f>
        <v/>
      </c>
      <c r="EL311" t="str">
        <f>IF(Table1[[#This Row],[Ledger 13]]="","",Table1[[#This Row],[Ledger 13]])</f>
        <v/>
      </c>
      <c r="EM311" t="str">
        <f>IF(Table1[[#This Row],[Ledger 13]]="","",IF(Table1[[#This Row],[Effect 13]]="Dr.",-Table1[[#This Row],[Amount 13]],Table1[[#This Row],[Amount 13]]))</f>
        <v/>
      </c>
      <c r="EP311" t="str">
        <f>IF(Table1[[#This Row],[Ledger 14]]="","","No")</f>
        <v/>
      </c>
      <c r="EQ311" t="str">
        <f>IF(Table1[[#This Row],[Ledger 14]]="","",IF(Table1[[#This Row],[Effect 14]]="Dr.","Yes","No"))</f>
        <v/>
      </c>
      <c r="ER311" t="str">
        <f>IF(Table1[[#This Row],[Ledger 14]]="","",Table1[[#This Row],[Ledger 14]])</f>
        <v/>
      </c>
      <c r="ES311" t="str">
        <f>IF(Table1[[#This Row],[Ledger 14]]="","",IF(Table1[[#This Row],[Effect 14]]="Dr.",-Table1[[#This Row],[Amount 14]],Table1[[#This Row],[Amount 14]]))</f>
        <v/>
      </c>
      <c r="EV311" t="str">
        <f>IF(Table1[[#This Row],[Ledger 15]]="","","No")</f>
        <v/>
      </c>
      <c r="EW311" t="str">
        <f>IF(Table1[[#This Row],[Ledger 15]]="","",IF(Table1[[#This Row],[Effect 15]]="Dr.","Yes","No"))</f>
        <v/>
      </c>
      <c r="EX311" t="str">
        <f>IF(Table1[[#This Row],[Ledger 15]]="","",Table1[[#This Row],[Ledger 15]])</f>
        <v/>
      </c>
      <c r="EY311" t="str">
        <f>IF(Table1[[#This Row],[Ledger 15]]="","",IF(Table1[[#This Row],[Effect 15]]="Dr.",-Table1[[#This Row],[Amount 15]],Table1[[#This Row],[Amount 15]]))</f>
        <v/>
      </c>
      <c r="FD3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1">
        <f>IF(Table1[[#This Row],[Date]]="",0,IF(AND(Table1[[#This Row],[Date]]&gt;=$FE$2,Table1[[#This Row],[Date]]&lt;=$FE$3),0,1))</f>
        <v>0</v>
      </c>
      <c r="FF311">
        <f>IF(Table1[[#This Row],[Date]]="",0,IF(TYPE(VLOOKUP(Table1[[#This Row],[Voucher Type]],Table1[[#All],[Voucher Type Master]],1,FALSE))=16,1,0))</f>
        <v>0</v>
      </c>
      <c r="FG311">
        <f>IF(TYPE(IF(Table1[[#This Row],[Date]]="",0,IF(VLOOKUP(Table1[[#This Row],[Voucher Type]],$FY$5:$FZ$13,2,0)=Table1[[#This Row],[Effect 1]],0,1)))=16,1,0)</f>
        <v>0</v>
      </c>
      <c r="FH3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1">
        <f>IF(LEN(Table1[[#This Row],[Ledger 1]])&gt;0,IF(TYPE(VLOOKUP(Table1[[#This Row],[Ledger 1]],GZ:GZ,1,0))=16,1,0),0)</f>
        <v>0</v>
      </c>
      <c r="FJ311">
        <f>IF(LEN(Table1[[#This Row],[Ledger 2]])&gt;0,IF(TYPE(VLOOKUP(Table1[[#This Row],[Ledger 2]],GZ:GZ,1,0))=16,1,0),0)</f>
        <v>0</v>
      </c>
      <c r="FK311">
        <f>IF(LEN(Table1[[#This Row],[Ledger 3]])&gt;0,IF(TYPE(VLOOKUP(Table1[[#This Row],[Ledger 3]],GZ:GZ,1,0))=16,1,0),0)</f>
        <v>0</v>
      </c>
      <c r="FL311">
        <f>IF(LEN(Table1[[#This Row],[Ledger 4]])&gt;0,IF(TYPE(VLOOKUP(Table1[[#This Row],[Ledger 4]],GZ:GZ,1,0))=16,1,0),0)</f>
        <v>0</v>
      </c>
      <c r="FM311">
        <f>IF(LEN(Table1[[#This Row],[Ledger 5]])&gt;0,IF(TYPE(VLOOKUP(Table1[[#This Row],[Ledger 5]],GZ:GZ,1,0))=16,1,0),0)</f>
        <v>0</v>
      </c>
      <c r="FN311">
        <f>IF(LEN(Table1[[#This Row],[Ledger 6]])&gt;0,IF(TYPE(VLOOKUP(Table1[[#This Row],[Ledger 6]],$GZ:$GZ,1,0))=16,1,0),0)</f>
        <v>0</v>
      </c>
      <c r="FO311">
        <f>IF(LEN(Table1[[#This Row],[Ledger 7]])&gt;0,IF(TYPE(VLOOKUP(Table1[[#This Row],[Ledger 7]],$GZ:$GZ,1,0))=16,1,0),0)</f>
        <v>0</v>
      </c>
      <c r="FP311">
        <f>IF(LEN(Table1[[#This Row],[Ledger 8]])&gt;0,IF(TYPE(VLOOKUP(Table1[[#This Row],[Ledger 8]],$GZ:$GZ,1,0))=16,1,0),0)</f>
        <v>0</v>
      </c>
      <c r="FQ311">
        <f>IF(LEN(Table1[[#This Row],[Ledger 9]])&gt;0,IF(TYPE(VLOOKUP(Table1[[#This Row],[Ledger 9]],$GZ:$GZ,1,0))=16,1,0),0)</f>
        <v>0</v>
      </c>
      <c r="FR311">
        <f>IF(LEN(Table1[[#This Row],[Ledger 10]])&gt;0,IF(TYPE(VLOOKUP(Table1[[#This Row],[Ledger 10]],$GZ:$GZ,1,0))=16,1,0),0)</f>
        <v>0</v>
      </c>
      <c r="FS311">
        <f>IF(LEN(Table1[[#This Row],[Ledger 11]])&gt;0,IF(TYPE(VLOOKUP(Table1[[#This Row],[Ledger 11]],$GZ:$GZ,1,0))=16,1,0),0)</f>
        <v>0</v>
      </c>
      <c r="FT311">
        <f>IF(LEN(Table1[[#This Row],[Ledger 12]])&gt;0,IF(TYPE(VLOOKUP(Table1[[#This Row],[Ledger 12]],$GZ:$GZ,1,0))=16,1,0),0)</f>
        <v>0</v>
      </c>
      <c r="FU311">
        <f>IF(LEN(Table1[[#This Row],[Ledger 13]])&gt;0,IF(TYPE(VLOOKUP(Table1[[#This Row],[Ledger 13]],$GZ:$GZ,1,0))=16,1,0),0)</f>
        <v>0</v>
      </c>
      <c r="FV311">
        <f>IF(LEN(Table1[[#This Row],[Ledger 14]])&gt;0,IF(TYPE(VLOOKUP(Table1[[#This Row],[Ledger 14]],$GZ:$GZ,1,0))=16,1,0),0)</f>
        <v>0</v>
      </c>
      <c r="FW311">
        <f>IF(LEN(Table1[[#This Row],[Ledger 15]])&gt;0,IF(TYPE(VLOOKUP(Table1[[#This Row],[Ledger 15]],$GZ:$GZ,1,0))=16,1,0),0)</f>
        <v>0</v>
      </c>
    </row>
    <row r="312" spans="4:179" ht="33" customHeight="1" x14ac:dyDescent="0.45">
      <c r="D312" s="8">
        <f t="shared" si="13"/>
        <v>307</v>
      </c>
      <c r="E312" s="32"/>
      <c r="F312" s="34"/>
      <c r="G312" s="34"/>
      <c r="H312" s="34"/>
      <c r="I312" s="34"/>
      <c r="J312" s="38"/>
      <c r="K312" s="33"/>
      <c r="L312" s="36"/>
      <c r="M312" s="35"/>
      <c r="N312" s="34"/>
      <c r="O312" s="41"/>
      <c r="P312" s="35"/>
      <c r="Q312" s="34"/>
      <c r="R312" s="37"/>
      <c r="S312" s="35"/>
      <c r="T312" s="34"/>
      <c r="U312" s="37"/>
      <c r="V312" s="35"/>
      <c r="W312" s="34"/>
      <c r="X312" s="37"/>
      <c r="Y312" s="35"/>
      <c r="Z312" s="34"/>
      <c r="AA312" s="37"/>
      <c r="AB312" s="35"/>
      <c r="AC312" s="34"/>
      <c r="AD312" s="37"/>
      <c r="AE312" s="35"/>
      <c r="AF312" s="34"/>
      <c r="AG312" s="37"/>
      <c r="AH312" s="35"/>
      <c r="AI312" s="34"/>
      <c r="AJ312" s="37"/>
      <c r="AK312" s="35"/>
      <c r="AL312" s="34"/>
      <c r="AM312" s="37"/>
      <c r="AN312" s="35"/>
      <c r="AO312" s="34"/>
      <c r="AP312" s="37"/>
      <c r="AQ312" s="35"/>
      <c r="AR312" s="34"/>
      <c r="AS312" s="37"/>
      <c r="AT312" s="35"/>
      <c r="AU312" s="34"/>
      <c r="AV312" s="37"/>
      <c r="AW312" s="35"/>
      <c r="AX312" s="34"/>
      <c r="AY312" s="37"/>
      <c r="AZ312" s="35"/>
      <c r="BA312" s="34"/>
      <c r="BB312" s="37"/>
      <c r="BC3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2" s="7"/>
      <c r="BF312" t="str">
        <f>IF(Table1[[#This Row],[Date]]="","","&amp;lt;VOUCHER REMOTEID="&amp;""""&amp;$A$11&amp;$A$13&amp;ROW()&amp;""""&amp;" VCHTYPE="""&amp;F312&amp;""" ACTION="""&amp;"Create"&amp;"""&amp;gt;")</f>
        <v/>
      </c>
      <c r="BG312" t="str">
        <f>IF(Table1[[#This Row],[Date]]="","",TEXT(Table1[[#This Row],[Date]],"yyyymmdd"))</f>
        <v/>
      </c>
      <c r="BH312" t="str">
        <f>Table1[[#This Row],[Date2]]</f>
        <v/>
      </c>
      <c r="BI312" t="str">
        <f>IF(Table1[[#This Row],[Date]]="","",Table1[[#This Row],[Voucher Type]])</f>
        <v/>
      </c>
      <c r="BJ312" t="str">
        <f>IF(Table1[[#This Row],[Ref No / Invoice No]]="","",Table1[[#This Row],[Ref No / Invoice No]])</f>
        <v/>
      </c>
      <c r="BK312" t="str">
        <f>IF(Table1[[#This Row],[Voucher No]]="","",Table1[[#This Row],[Voucher No]])</f>
        <v/>
      </c>
      <c r="BL312" t="str">
        <f>IF(Table1[[#This Row],[Date]]="","",Table1[[#This Row],[Narration]])</f>
        <v/>
      </c>
      <c r="BM312" t="str">
        <f>IF(Table1[[#This Row],[Date]]="","",$A$11&amp;$A$13&amp;ROW())</f>
        <v/>
      </c>
      <c r="BN312" t="str">
        <f>IF(Table1[[#This Row],[Date]]="","",$A$13)</f>
        <v/>
      </c>
      <c r="BP312" t="str">
        <f>IF(Table1[[#This Row],[Ledger 1]]="","","No")</f>
        <v/>
      </c>
      <c r="BQ312" t="str">
        <f>IF(Table1[[#This Row],[Date]]="","",IF(Table1[[#This Row],[Effect 1]]="Dr.","Yes","No"))</f>
        <v/>
      </c>
      <c r="BR312" t="str">
        <f>IF(Table1[[#This Row],[Date]]="","",Table1[[#This Row],[Ledger 1]])</f>
        <v/>
      </c>
      <c r="BS312" t="str">
        <f>IF(Table1[[#This Row],[Date]]="","",IF(Table1[[#This Row],[Effect 1]]="Dr.",-Table1[[#This Row],[Amount 1]],Table1[[#This Row],[Amount 1]]))</f>
        <v/>
      </c>
      <c r="BV312" t="str">
        <f>IF(Table1[[#This Row],[Ledger 2]]="","","No")</f>
        <v/>
      </c>
      <c r="BW312" t="str">
        <f>IF(Table1[[#This Row],[Date]]="","",IF(Table1[[#This Row],[Effect 2]]="Dr.","Yes","No"))</f>
        <v/>
      </c>
      <c r="BX312" t="str">
        <f>IF(Table1[[#This Row],[Date]]="","",Table1[[#This Row],[Ledger 2]])</f>
        <v/>
      </c>
      <c r="BY312" t="str">
        <f>IF(Table1[[#This Row],[Date]]="","",IF(Table1[[#This Row],[Effect 2]]="Dr.",-Table1[[#This Row],[Amount 2]],Table1[[#This Row],[Amount 2]]))</f>
        <v/>
      </c>
      <c r="CB312" t="str">
        <f>IF(Table1[[#This Row],[Ledger 3]]="","","No")</f>
        <v/>
      </c>
      <c r="CC312" t="str">
        <f>IF(Table1[[#This Row],[Ledger 3]]="","",IF(Table1[[#This Row],[Effect 3]]="Dr.","Yes","No"))</f>
        <v/>
      </c>
      <c r="CD312" t="str">
        <f>IF(Table1[[#This Row],[Ledger 3]]="","",Table1[[#This Row],[Ledger 3]])</f>
        <v/>
      </c>
      <c r="CE312" t="str">
        <f>IF(Table1[[#This Row],[Ledger 3]]="","",IF(Table1[[#This Row],[Effect 3]]="Dr.",-Table1[[#This Row],[Amount 3]],Table1[[#This Row],[Amount 3]]))</f>
        <v/>
      </c>
      <c r="CH312" t="str">
        <f>IF(Table1[[#This Row],[Ledger 4]]="","","No")</f>
        <v/>
      </c>
      <c r="CI312" t="str">
        <f>IF(Table1[[#This Row],[Ledger 4]]="","",IF(Table1[[#This Row],[Effect 4]]="Dr.","Yes","No"))</f>
        <v/>
      </c>
      <c r="CJ312" t="str">
        <f>IF(Table1[[#This Row],[Ledger 4]]="","",Table1[[#This Row],[Ledger 4]])</f>
        <v/>
      </c>
      <c r="CK312" t="str">
        <f>IF(Table1[[#This Row],[Ledger 4]]="","",IF(Table1[[#This Row],[Effect 4]]="Dr.",-Table1[[#This Row],[Amount 4]],Table1[[#This Row],[Amount 4]]))</f>
        <v/>
      </c>
      <c r="CN312" t="str">
        <f>IF(Table1[[#This Row],[Ledger 5]]="","","No")</f>
        <v/>
      </c>
      <c r="CO312" t="str">
        <f>IF(Table1[[#This Row],[Ledger 5]]="","",IF(Table1[[#This Row],[Effect 5]]="Dr.","Yes","No"))</f>
        <v/>
      </c>
      <c r="CP312" t="str">
        <f>IF(Table1[[#This Row],[Ledger 5]]="","",Table1[[#This Row],[Ledger 5]])</f>
        <v/>
      </c>
      <c r="CQ312" t="str">
        <f>IF(Table1[[#This Row],[Ledger 5]]="","",IF(Table1[[#This Row],[Effect 5]]="Dr.",-Table1[[#This Row],[Amount 5]],Table1[[#This Row],[Amount 5]]))</f>
        <v/>
      </c>
      <c r="CT312" t="str">
        <f>IF(Table1[[#This Row],[Ledger 6]]="","","No")</f>
        <v/>
      </c>
      <c r="CU312" t="str">
        <f>IF(Table1[[#This Row],[Ledger 6]]="","",IF(Table1[[#This Row],[Effect 6]]="Dr.","Yes","No"))</f>
        <v/>
      </c>
      <c r="CV312" t="str">
        <f>IF(Table1[[#This Row],[Ledger 6]]="","",Table1[[#This Row],[Ledger 6]])</f>
        <v/>
      </c>
      <c r="CW312" t="str">
        <f>IF(Table1[[#This Row],[Ledger 6]]="","",IF(Table1[[#This Row],[Effect 6]]="Dr.",-Table1[[#This Row],[Amount 6]],Table1[[#This Row],[Amount 6]]))</f>
        <v/>
      </c>
      <c r="CZ312" t="str">
        <f>IF(Table1[[#This Row],[Ledger 7]]="","","No")</f>
        <v/>
      </c>
      <c r="DA312" t="str">
        <f>IF(Table1[[#This Row],[Ledger 7]]="","",IF(Table1[[#This Row],[Effect 7]]="Dr.","Yes","No"))</f>
        <v/>
      </c>
      <c r="DB312" t="str">
        <f>IF(Table1[[#This Row],[Ledger 7]]="","",Table1[[#This Row],[Ledger 7]])</f>
        <v/>
      </c>
      <c r="DC312" t="str">
        <f>IF(Table1[[#This Row],[Ledger 7]]="","",IF(Table1[[#This Row],[Effect 7]]="Dr.",-Table1[[#This Row],[Amount 7]],Table1[[#This Row],[Amount 7]]))</f>
        <v/>
      </c>
      <c r="DF312" t="str">
        <f>IF(Table1[[#This Row],[Ledger 8]]="","","No")</f>
        <v/>
      </c>
      <c r="DG312" t="str">
        <f>IF(Table1[[#This Row],[Ledger 8]]="","",IF(Table1[[#This Row],[Effect 8]]="Dr.","Yes","No"))</f>
        <v/>
      </c>
      <c r="DH312" t="str">
        <f>IF(Table1[[#This Row],[Ledger 8]]="","",Table1[[#This Row],[Ledger 8]])</f>
        <v/>
      </c>
      <c r="DI312" t="str">
        <f>IF(Table1[[#This Row],[Ledger 8]]="","",IF(Table1[[#This Row],[Effect 8]]="Dr.",-Table1[[#This Row],[Amount 8]],Table1[[#This Row],[Amount 8]]))</f>
        <v/>
      </c>
      <c r="DL312" t="str">
        <f>IF(Table1[[#This Row],[Ledger 9]]="","","No")</f>
        <v/>
      </c>
      <c r="DM312" t="str">
        <f>IF(Table1[[#This Row],[Ledger 9]]="","",IF(Table1[[#This Row],[Effect 9]]="Dr.","Yes","No"))</f>
        <v/>
      </c>
      <c r="DN312" t="str">
        <f>IF(Table1[[#This Row],[Ledger 9]]="","",Table1[[#This Row],[Ledger 9]])</f>
        <v/>
      </c>
      <c r="DO312" t="str">
        <f>IF(Table1[[#This Row],[Ledger 9]]="","",IF(Table1[[#This Row],[Effect 9]]="Dr.",-Table1[[#This Row],[Amount 9]],Table1[[#This Row],[Amount 9]]))</f>
        <v/>
      </c>
      <c r="DR312" t="str">
        <f>IF(Table1[[#This Row],[Ledger 10]]="","","No")</f>
        <v/>
      </c>
      <c r="DS312" t="str">
        <f>IF(Table1[[#This Row],[Ledger 10]]="","",IF(Table1[[#This Row],[Effect 10]]="Dr.","Yes","No"))</f>
        <v/>
      </c>
      <c r="DT312" t="str">
        <f>IF(Table1[[#This Row],[Ledger 10]]="","",Table1[[#This Row],[Ledger 10]])</f>
        <v/>
      </c>
      <c r="DU312" t="str">
        <f>IF(Table1[[#This Row],[Ledger 10]]="","",IF(Table1[[#This Row],[Effect 10]]="Dr.",-Table1[[#This Row],[Amount 10]],Table1[[#This Row],[Amount 10]]))</f>
        <v/>
      </c>
      <c r="DX312" t="str">
        <f>IF(Table1[[#This Row],[Ledger 11]]="","","No")</f>
        <v/>
      </c>
      <c r="DY312" t="str">
        <f>IF(Table1[[#This Row],[Ledger 11]]="","",IF(Table1[[#This Row],[Effect 11]]="Dr.","Yes","No"))</f>
        <v/>
      </c>
      <c r="DZ312" t="str">
        <f>IF(Table1[[#This Row],[Ledger 11]]="","",Table1[[#This Row],[Ledger 11]])</f>
        <v/>
      </c>
      <c r="EA312" t="str">
        <f>IF(Table1[[#This Row],[Ledger 11]]="","",IF(Table1[[#This Row],[Effect 11]]="Dr.",-Table1[[#This Row],[Amount 11]],Table1[[#This Row],[Amount 11]]))</f>
        <v/>
      </c>
      <c r="ED312" t="str">
        <f>IF(Table1[[#This Row],[Ledger 12]]="","","No")</f>
        <v/>
      </c>
      <c r="EE312" t="str">
        <f>IF(Table1[[#This Row],[Ledger 12]]="","",IF(Table1[[#This Row],[Effect 12]]="Dr.","Yes","No"))</f>
        <v/>
      </c>
      <c r="EF312" t="str">
        <f>IF(Table1[[#This Row],[Ledger 12]]="","",Table1[[#This Row],[Ledger 12]])</f>
        <v/>
      </c>
      <c r="EG312" t="str">
        <f>IF(Table1[[#This Row],[Ledger 12]]="","",IF(Table1[[#This Row],[Effect 12]]="Dr.",-Table1[[#This Row],[Amount 12]],Table1[[#This Row],[Amount 12]]))</f>
        <v/>
      </c>
      <c r="EJ312" t="str">
        <f>IF(Table1[[#This Row],[Ledger 13]]="","","No")</f>
        <v/>
      </c>
      <c r="EK312" t="str">
        <f>IF(Table1[[#This Row],[Ledger 13]]="","",IF(Table1[[#This Row],[Effect 13]]="Dr.","Yes","No"))</f>
        <v/>
      </c>
      <c r="EL312" t="str">
        <f>IF(Table1[[#This Row],[Ledger 13]]="","",Table1[[#This Row],[Ledger 13]])</f>
        <v/>
      </c>
      <c r="EM312" t="str">
        <f>IF(Table1[[#This Row],[Ledger 13]]="","",IF(Table1[[#This Row],[Effect 13]]="Dr.",-Table1[[#This Row],[Amount 13]],Table1[[#This Row],[Amount 13]]))</f>
        <v/>
      </c>
      <c r="EP312" t="str">
        <f>IF(Table1[[#This Row],[Ledger 14]]="","","No")</f>
        <v/>
      </c>
      <c r="EQ312" t="str">
        <f>IF(Table1[[#This Row],[Ledger 14]]="","",IF(Table1[[#This Row],[Effect 14]]="Dr.","Yes","No"))</f>
        <v/>
      </c>
      <c r="ER312" t="str">
        <f>IF(Table1[[#This Row],[Ledger 14]]="","",Table1[[#This Row],[Ledger 14]])</f>
        <v/>
      </c>
      <c r="ES312" t="str">
        <f>IF(Table1[[#This Row],[Ledger 14]]="","",IF(Table1[[#This Row],[Effect 14]]="Dr.",-Table1[[#This Row],[Amount 14]],Table1[[#This Row],[Amount 14]]))</f>
        <v/>
      </c>
      <c r="EV312" t="str">
        <f>IF(Table1[[#This Row],[Ledger 15]]="","","No")</f>
        <v/>
      </c>
      <c r="EW312" t="str">
        <f>IF(Table1[[#This Row],[Ledger 15]]="","",IF(Table1[[#This Row],[Effect 15]]="Dr.","Yes","No"))</f>
        <v/>
      </c>
      <c r="EX312" t="str">
        <f>IF(Table1[[#This Row],[Ledger 15]]="","",Table1[[#This Row],[Ledger 15]])</f>
        <v/>
      </c>
      <c r="EY312" t="str">
        <f>IF(Table1[[#This Row],[Ledger 15]]="","",IF(Table1[[#This Row],[Effect 15]]="Dr.",-Table1[[#This Row],[Amount 15]],Table1[[#This Row],[Amount 15]]))</f>
        <v/>
      </c>
      <c r="FD3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2">
        <f>IF(Table1[[#This Row],[Date]]="",0,IF(AND(Table1[[#This Row],[Date]]&gt;=$FE$2,Table1[[#This Row],[Date]]&lt;=$FE$3),0,1))</f>
        <v>0</v>
      </c>
      <c r="FF312">
        <f>IF(Table1[[#This Row],[Date]]="",0,IF(TYPE(VLOOKUP(Table1[[#This Row],[Voucher Type]],Table1[[#All],[Voucher Type Master]],1,FALSE))=16,1,0))</f>
        <v>0</v>
      </c>
      <c r="FG312">
        <f>IF(TYPE(IF(Table1[[#This Row],[Date]]="",0,IF(VLOOKUP(Table1[[#This Row],[Voucher Type]],$FY$5:$FZ$13,2,0)=Table1[[#This Row],[Effect 1]],0,1)))=16,1,0)</f>
        <v>0</v>
      </c>
      <c r="FH3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2">
        <f>IF(LEN(Table1[[#This Row],[Ledger 1]])&gt;0,IF(TYPE(VLOOKUP(Table1[[#This Row],[Ledger 1]],GZ:GZ,1,0))=16,1,0),0)</f>
        <v>0</v>
      </c>
      <c r="FJ312">
        <f>IF(LEN(Table1[[#This Row],[Ledger 2]])&gt;0,IF(TYPE(VLOOKUP(Table1[[#This Row],[Ledger 2]],GZ:GZ,1,0))=16,1,0),0)</f>
        <v>0</v>
      </c>
      <c r="FK312">
        <f>IF(LEN(Table1[[#This Row],[Ledger 3]])&gt;0,IF(TYPE(VLOOKUP(Table1[[#This Row],[Ledger 3]],GZ:GZ,1,0))=16,1,0),0)</f>
        <v>0</v>
      </c>
      <c r="FL312">
        <f>IF(LEN(Table1[[#This Row],[Ledger 4]])&gt;0,IF(TYPE(VLOOKUP(Table1[[#This Row],[Ledger 4]],GZ:GZ,1,0))=16,1,0),0)</f>
        <v>0</v>
      </c>
      <c r="FM312">
        <f>IF(LEN(Table1[[#This Row],[Ledger 5]])&gt;0,IF(TYPE(VLOOKUP(Table1[[#This Row],[Ledger 5]],GZ:GZ,1,0))=16,1,0),0)</f>
        <v>0</v>
      </c>
      <c r="FN312">
        <f>IF(LEN(Table1[[#This Row],[Ledger 6]])&gt;0,IF(TYPE(VLOOKUP(Table1[[#This Row],[Ledger 6]],$GZ:$GZ,1,0))=16,1,0),0)</f>
        <v>0</v>
      </c>
      <c r="FO312">
        <f>IF(LEN(Table1[[#This Row],[Ledger 7]])&gt;0,IF(TYPE(VLOOKUP(Table1[[#This Row],[Ledger 7]],$GZ:$GZ,1,0))=16,1,0),0)</f>
        <v>0</v>
      </c>
      <c r="FP312">
        <f>IF(LEN(Table1[[#This Row],[Ledger 8]])&gt;0,IF(TYPE(VLOOKUP(Table1[[#This Row],[Ledger 8]],$GZ:$GZ,1,0))=16,1,0),0)</f>
        <v>0</v>
      </c>
      <c r="FQ312">
        <f>IF(LEN(Table1[[#This Row],[Ledger 9]])&gt;0,IF(TYPE(VLOOKUP(Table1[[#This Row],[Ledger 9]],$GZ:$GZ,1,0))=16,1,0),0)</f>
        <v>0</v>
      </c>
      <c r="FR312">
        <f>IF(LEN(Table1[[#This Row],[Ledger 10]])&gt;0,IF(TYPE(VLOOKUP(Table1[[#This Row],[Ledger 10]],$GZ:$GZ,1,0))=16,1,0),0)</f>
        <v>0</v>
      </c>
      <c r="FS312">
        <f>IF(LEN(Table1[[#This Row],[Ledger 11]])&gt;0,IF(TYPE(VLOOKUP(Table1[[#This Row],[Ledger 11]],$GZ:$GZ,1,0))=16,1,0),0)</f>
        <v>0</v>
      </c>
      <c r="FT312">
        <f>IF(LEN(Table1[[#This Row],[Ledger 12]])&gt;0,IF(TYPE(VLOOKUP(Table1[[#This Row],[Ledger 12]],$GZ:$GZ,1,0))=16,1,0),0)</f>
        <v>0</v>
      </c>
      <c r="FU312">
        <f>IF(LEN(Table1[[#This Row],[Ledger 13]])&gt;0,IF(TYPE(VLOOKUP(Table1[[#This Row],[Ledger 13]],$GZ:$GZ,1,0))=16,1,0),0)</f>
        <v>0</v>
      </c>
      <c r="FV312">
        <f>IF(LEN(Table1[[#This Row],[Ledger 14]])&gt;0,IF(TYPE(VLOOKUP(Table1[[#This Row],[Ledger 14]],$GZ:$GZ,1,0))=16,1,0),0)</f>
        <v>0</v>
      </c>
      <c r="FW312">
        <f>IF(LEN(Table1[[#This Row],[Ledger 15]])&gt;0,IF(TYPE(VLOOKUP(Table1[[#This Row],[Ledger 15]],$GZ:$GZ,1,0))=16,1,0),0)</f>
        <v>0</v>
      </c>
    </row>
    <row r="313" spans="4:179" ht="33" customHeight="1" x14ac:dyDescent="0.45">
      <c r="D313" s="8">
        <f t="shared" si="13"/>
        <v>308</v>
      </c>
      <c r="E313" s="32"/>
      <c r="F313" s="34"/>
      <c r="G313" s="34"/>
      <c r="H313" s="34"/>
      <c r="I313" s="34"/>
      <c r="J313" s="38"/>
      <c r="K313" s="33"/>
      <c r="L313" s="36"/>
      <c r="M313" s="35"/>
      <c r="N313" s="34"/>
      <c r="O313" s="41"/>
      <c r="P313" s="35"/>
      <c r="Q313" s="34"/>
      <c r="R313" s="37"/>
      <c r="S313" s="35"/>
      <c r="T313" s="34"/>
      <c r="U313" s="37"/>
      <c r="V313" s="35"/>
      <c r="W313" s="34"/>
      <c r="X313" s="37"/>
      <c r="Y313" s="35"/>
      <c r="Z313" s="34"/>
      <c r="AA313" s="37"/>
      <c r="AB313" s="35"/>
      <c r="AC313" s="34"/>
      <c r="AD313" s="37"/>
      <c r="AE313" s="35"/>
      <c r="AF313" s="34"/>
      <c r="AG313" s="37"/>
      <c r="AH313" s="35"/>
      <c r="AI313" s="34"/>
      <c r="AJ313" s="37"/>
      <c r="AK313" s="35"/>
      <c r="AL313" s="34"/>
      <c r="AM313" s="37"/>
      <c r="AN313" s="35"/>
      <c r="AO313" s="34"/>
      <c r="AP313" s="37"/>
      <c r="AQ313" s="35"/>
      <c r="AR313" s="34"/>
      <c r="AS313" s="37"/>
      <c r="AT313" s="35"/>
      <c r="AU313" s="34"/>
      <c r="AV313" s="37"/>
      <c r="AW313" s="35"/>
      <c r="AX313" s="34"/>
      <c r="AY313" s="37"/>
      <c r="AZ313" s="35"/>
      <c r="BA313" s="34"/>
      <c r="BB313" s="37"/>
      <c r="BC3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3" s="7"/>
      <c r="BF313" t="str">
        <f>IF(Table1[[#This Row],[Date]]="","","&amp;lt;VOUCHER REMOTEID="&amp;""""&amp;$A$11&amp;$A$13&amp;ROW()&amp;""""&amp;" VCHTYPE="""&amp;F313&amp;""" ACTION="""&amp;"Create"&amp;"""&amp;gt;")</f>
        <v/>
      </c>
      <c r="BG313" t="str">
        <f>IF(Table1[[#This Row],[Date]]="","",TEXT(Table1[[#This Row],[Date]],"yyyymmdd"))</f>
        <v/>
      </c>
      <c r="BH313" t="str">
        <f>Table1[[#This Row],[Date2]]</f>
        <v/>
      </c>
      <c r="BI313" t="str">
        <f>IF(Table1[[#This Row],[Date]]="","",Table1[[#This Row],[Voucher Type]])</f>
        <v/>
      </c>
      <c r="BJ313" t="str">
        <f>IF(Table1[[#This Row],[Ref No / Invoice No]]="","",Table1[[#This Row],[Ref No / Invoice No]])</f>
        <v/>
      </c>
      <c r="BK313" t="str">
        <f>IF(Table1[[#This Row],[Voucher No]]="","",Table1[[#This Row],[Voucher No]])</f>
        <v/>
      </c>
      <c r="BL313" t="str">
        <f>IF(Table1[[#This Row],[Date]]="","",Table1[[#This Row],[Narration]])</f>
        <v/>
      </c>
      <c r="BM313" t="str">
        <f>IF(Table1[[#This Row],[Date]]="","",$A$11&amp;$A$13&amp;ROW())</f>
        <v/>
      </c>
      <c r="BN313" t="str">
        <f>IF(Table1[[#This Row],[Date]]="","",$A$13)</f>
        <v/>
      </c>
      <c r="BP313" t="str">
        <f>IF(Table1[[#This Row],[Ledger 1]]="","","No")</f>
        <v/>
      </c>
      <c r="BQ313" t="str">
        <f>IF(Table1[[#This Row],[Date]]="","",IF(Table1[[#This Row],[Effect 1]]="Dr.","Yes","No"))</f>
        <v/>
      </c>
      <c r="BR313" t="str">
        <f>IF(Table1[[#This Row],[Date]]="","",Table1[[#This Row],[Ledger 1]])</f>
        <v/>
      </c>
      <c r="BS313" t="str">
        <f>IF(Table1[[#This Row],[Date]]="","",IF(Table1[[#This Row],[Effect 1]]="Dr.",-Table1[[#This Row],[Amount 1]],Table1[[#This Row],[Amount 1]]))</f>
        <v/>
      </c>
      <c r="BV313" t="str">
        <f>IF(Table1[[#This Row],[Ledger 2]]="","","No")</f>
        <v/>
      </c>
      <c r="BW313" t="str">
        <f>IF(Table1[[#This Row],[Date]]="","",IF(Table1[[#This Row],[Effect 2]]="Dr.","Yes","No"))</f>
        <v/>
      </c>
      <c r="BX313" t="str">
        <f>IF(Table1[[#This Row],[Date]]="","",Table1[[#This Row],[Ledger 2]])</f>
        <v/>
      </c>
      <c r="BY313" t="str">
        <f>IF(Table1[[#This Row],[Date]]="","",IF(Table1[[#This Row],[Effect 2]]="Dr.",-Table1[[#This Row],[Amount 2]],Table1[[#This Row],[Amount 2]]))</f>
        <v/>
      </c>
      <c r="CB313" t="str">
        <f>IF(Table1[[#This Row],[Ledger 3]]="","","No")</f>
        <v/>
      </c>
      <c r="CC313" t="str">
        <f>IF(Table1[[#This Row],[Ledger 3]]="","",IF(Table1[[#This Row],[Effect 3]]="Dr.","Yes","No"))</f>
        <v/>
      </c>
      <c r="CD313" t="str">
        <f>IF(Table1[[#This Row],[Ledger 3]]="","",Table1[[#This Row],[Ledger 3]])</f>
        <v/>
      </c>
      <c r="CE313" t="str">
        <f>IF(Table1[[#This Row],[Ledger 3]]="","",IF(Table1[[#This Row],[Effect 3]]="Dr.",-Table1[[#This Row],[Amount 3]],Table1[[#This Row],[Amount 3]]))</f>
        <v/>
      </c>
      <c r="CH313" t="str">
        <f>IF(Table1[[#This Row],[Ledger 4]]="","","No")</f>
        <v/>
      </c>
      <c r="CI313" t="str">
        <f>IF(Table1[[#This Row],[Ledger 4]]="","",IF(Table1[[#This Row],[Effect 4]]="Dr.","Yes","No"))</f>
        <v/>
      </c>
      <c r="CJ313" t="str">
        <f>IF(Table1[[#This Row],[Ledger 4]]="","",Table1[[#This Row],[Ledger 4]])</f>
        <v/>
      </c>
      <c r="CK313" t="str">
        <f>IF(Table1[[#This Row],[Ledger 4]]="","",IF(Table1[[#This Row],[Effect 4]]="Dr.",-Table1[[#This Row],[Amount 4]],Table1[[#This Row],[Amount 4]]))</f>
        <v/>
      </c>
      <c r="CN313" t="str">
        <f>IF(Table1[[#This Row],[Ledger 5]]="","","No")</f>
        <v/>
      </c>
      <c r="CO313" t="str">
        <f>IF(Table1[[#This Row],[Ledger 5]]="","",IF(Table1[[#This Row],[Effect 5]]="Dr.","Yes","No"))</f>
        <v/>
      </c>
      <c r="CP313" t="str">
        <f>IF(Table1[[#This Row],[Ledger 5]]="","",Table1[[#This Row],[Ledger 5]])</f>
        <v/>
      </c>
      <c r="CQ313" t="str">
        <f>IF(Table1[[#This Row],[Ledger 5]]="","",IF(Table1[[#This Row],[Effect 5]]="Dr.",-Table1[[#This Row],[Amount 5]],Table1[[#This Row],[Amount 5]]))</f>
        <v/>
      </c>
      <c r="CT313" t="str">
        <f>IF(Table1[[#This Row],[Ledger 6]]="","","No")</f>
        <v/>
      </c>
      <c r="CU313" t="str">
        <f>IF(Table1[[#This Row],[Ledger 6]]="","",IF(Table1[[#This Row],[Effect 6]]="Dr.","Yes","No"))</f>
        <v/>
      </c>
      <c r="CV313" t="str">
        <f>IF(Table1[[#This Row],[Ledger 6]]="","",Table1[[#This Row],[Ledger 6]])</f>
        <v/>
      </c>
      <c r="CW313" t="str">
        <f>IF(Table1[[#This Row],[Ledger 6]]="","",IF(Table1[[#This Row],[Effect 6]]="Dr.",-Table1[[#This Row],[Amount 6]],Table1[[#This Row],[Amount 6]]))</f>
        <v/>
      </c>
      <c r="CZ313" t="str">
        <f>IF(Table1[[#This Row],[Ledger 7]]="","","No")</f>
        <v/>
      </c>
      <c r="DA313" t="str">
        <f>IF(Table1[[#This Row],[Ledger 7]]="","",IF(Table1[[#This Row],[Effect 7]]="Dr.","Yes","No"))</f>
        <v/>
      </c>
      <c r="DB313" t="str">
        <f>IF(Table1[[#This Row],[Ledger 7]]="","",Table1[[#This Row],[Ledger 7]])</f>
        <v/>
      </c>
      <c r="DC313" t="str">
        <f>IF(Table1[[#This Row],[Ledger 7]]="","",IF(Table1[[#This Row],[Effect 7]]="Dr.",-Table1[[#This Row],[Amount 7]],Table1[[#This Row],[Amount 7]]))</f>
        <v/>
      </c>
      <c r="DF313" t="str">
        <f>IF(Table1[[#This Row],[Ledger 8]]="","","No")</f>
        <v/>
      </c>
      <c r="DG313" t="str">
        <f>IF(Table1[[#This Row],[Ledger 8]]="","",IF(Table1[[#This Row],[Effect 8]]="Dr.","Yes","No"))</f>
        <v/>
      </c>
      <c r="DH313" t="str">
        <f>IF(Table1[[#This Row],[Ledger 8]]="","",Table1[[#This Row],[Ledger 8]])</f>
        <v/>
      </c>
      <c r="DI313" t="str">
        <f>IF(Table1[[#This Row],[Ledger 8]]="","",IF(Table1[[#This Row],[Effect 8]]="Dr.",-Table1[[#This Row],[Amount 8]],Table1[[#This Row],[Amount 8]]))</f>
        <v/>
      </c>
      <c r="DL313" t="str">
        <f>IF(Table1[[#This Row],[Ledger 9]]="","","No")</f>
        <v/>
      </c>
      <c r="DM313" t="str">
        <f>IF(Table1[[#This Row],[Ledger 9]]="","",IF(Table1[[#This Row],[Effect 9]]="Dr.","Yes","No"))</f>
        <v/>
      </c>
      <c r="DN313" t="str">
        <f>IF(Table1[[#This Row],[Ledger 9]]="","",Table1[[#This Row],[Ledger 9]])</f>
        <v/>
      </c>
      <c r="DO313" t="str">
        <f>IF(Table1[[#This Row],[Ledger 9]]="","",IF(Table1[[#This Row],[Effect 9]]="Dr.",-Table1[[#This Row],[Amount 9]],Table1[[#This Row],[Amount 9]]))</f>
        <v/>
      </c>
      <c r="DR313" t="str">
        <f>IF(Table1[[#This Row],[Ledger 10]]="","","No")</f>
        <v/>
      </c>
      <c r="DS313" t="str">
        <f>IF(Table1[[#This Row],[Ledger 10]]="","",IF(Table1[[#This Row],[Effect 10]]="Dr.","Yes","No"))</f>
        <v/>
      </c>
      <c r="DT313" t="str">
        <f>IF(Table1[[#This Row],[Ledger 10]]="","",Table1[[#This Row],[Ledger 10]])</f>
        <v/>
      </c>
      <c r="DU313" t="str">
        <f>IF(Table1[[#This Row],[Ledger 10]]="","",IF(Table1[[#This Row],[Effect 10]]="Dr.",-Table1[[#This Row],[Amount 10]],Table1[[#This Row],[Amount 10]]))</f>
        <v/>
      </c>
      <c r="DX313" t="str">
        <f>IF(Table1[[#This Row],[Ledger 11]]="","","No")</f>
        <v/>
      </c>
      <c r="DY313" t="str">
        <f>IF(Table1[[#This Row],[Ledger 11]]="","",IF(Table1[[#This Row],[Effect 11]]="Dr.","Yes","No"))</f>
        <v/>
      </c>
      <c r="DZ313" t="str">
        <f>IF(Table1[[#This Row],[Ledger 11]]="","",Table1[[#This Row],[Ledger 11]])</f>
        <v/>
      </c>
      <c r="EA313" t="str">
        <f>IF(Table1[[#This Row],[Ledger 11]]="","",IF(Table1[[#This Row],[Effect 11]]="Dr.",-Table1[[#This Row],[Amount 11]],Table1[[#This Row],[Amount 11]]))</f>
        <v/>
      </c>
      <c r="ED313" t="str">
        <f>IF(Table1[[#This Row],[Ledger 12]]="","","No")</f>
        <v/>
      </c>
      <c r="EE313" t="str">
        <f>IF(Table1[[#This Row],[Ledger 12]]="","",IF(Table1[[#This Row],[Effect 12]]="Dr.","Yes","No"))</f>
        <v/>
      </c>
      <c r="EF313" t="str">
        <f>IF(Table1[[#This Row],[Ledger 12]]="","",Table1[[#This Row],[Ledger 12]])</f>
        <v/>
      </c>
      <c r="EG313" t="str">
        <f>IF(Table1[[#This Row],[Ledger 12]]="","",IF(Table1[[#This Row],[Effect 12]]="Dr.",-Table1[[#This Row],[Amount 12]],Table1[[#This Row],[Amount 12]]))</f>
        <v/>
      </c>
      <c r="EJ313" t="str">
        <f>IF(Table1[[#This Row],[Ledger 13]]="","","No")</f>
        <v/>
      </c>
      <c r="EK313" t="str">
        <f>IF(Table1[[#This Row],[Ledger 13]]="","",IF(Table1[[#This Row],[Effect 13]]="Dr.","Yes","No"))</f>
        <v/>
      </c>
      <c r="EL313" t="str">
        <f>IF(Table1[[#This Row],[Ledger 13]]="","",Table1[[#This Row],[Ledger 13]])</f>
        <v/>
      </c>
      <c r="EM313" t="str">
        <f>IF(Table1[[#This Row],[Ledger 13]]="","",IF(Table1[[#This Row],[Effect 13]]="Dr.",-Table1[[#This Row],[Amount 13]],Table1[[#This Row],[Amount 13]]))</f>
        <v/>
      </c>
      <c r="EP313" t="str">
        <f>IF(Table1[[#This Row],[Ledger 14]]="","","No")</f>
        <v/>
      </c>
      <c r="EQ313" t="str">
        <f>IF(Table1[[#This Row],[Ledger 14]]="","",IF(Table1[[#This Row],[Effect 14]]="Dr.","Yes","No"))</f>
        <v/>
      </c>
      <c r="ER313" t="str">
        <f>IF(Table1[[#This Row],[Ledger 14]]="","",Table1[[#This Row],[Ledger 14]])</f>
        <v/>
      </c>
      <c r="ES313" t="str">
        <f>IF(Table1[[#This Row],[Ledger 14]]="","",IF(Table1[[#This Row],[Effect 14]]="Dr.",-Table1[[#This Row],[Amount 14]],Table1[[#This Row],[Amount 14]]))</f>
        <v/>
      </c>
      <c r="EV313" t="str">
        <f>IF(Table1[[#This Row],[Ledger 15]]="","","No")</f>
        <v/>
      </c>
      <c r="EW313" t="str">
        <f>IF(Table1[[#This Row],[Ledger 15]]="","",IF(Table1[[#This Row],[Effect 15]]="Dr.","Yes","No"))</f>
        <v/>
      </c>
      <c r="EX313" t="str">
        <f>IF(Table1[[#This Row],[Ledger 15]]="","",Table1[[#This Row],[Ledger 15]])</f>
        <v/>
      </c>
      <c r="EY313" t="str">
        <f>IF(Table1[[#This Row],[Ledger 15]]="","",IF(Table1[[#This Row],[Effect 15]]="Dr.",-Table1[[#This Row],[Amount 15]],Table1[[#This Row],[Amount 15]]))</f>
        <v/>
      </c>
      <c r="FD3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3">
        <f>IF(Table1[[#This Row],[Date]]="",0,IF(AND(Table1[[#This Row],[Date]]&gt;=$FE$2,Table1[[#This Row],[Date]]&lt;=$FE$3),0,1))</f>
        <v>0</v>
      </c>
      <c r="FF313">
        <f>IF(Table1[[#This Row],[Date]]="",0,IF(TYPE(VLOOKUP(Table1[[#This Row],[Voucher Type]],Table1[[#All],[Voucher Type Master]],1,FALSE))=16,1,0))</f>
        <v>0</v>
      </c>
      <c r="FG313">
        <f>IF(TYPE(IF(Table1[[#This Row],[Date]]="",0,IF(VLOOKUP(Table1[[#This Row],[Voucher Type]],$FY$5:$FZ$13,2,0)=Table1[[#This Row],[Effect 1]],0,1)))=16,1,0)</f>
        <v>0</v>
      </c>
      <c r="FH3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3">
        <f>IF(LEN(Table1[[#This Row],[Ledger 1]])&gt;0,IF(TYPE(VLOOKUP(Table1[[#This Row],[Ledger 1]],GZ:GZ,1,0))=16,1,0),0)</f>
        <v>0</v>
      </c>
      <c r="FJ313">
        <f>IF(LEN(Table1[[#This Row],[Ledger 2]])&gt;0,IF(TYPE(VLOOKUP(Table1[[#This Row],[Ledger 2]],GZ:GZ,1,0))=16,1,0),0)</f>
        <v>0</v>
      </c>
      <c r="FK313">
        <f>IF(LEN(Table1[[#This Row],[Ledger 3]])&gt;0,IF(TYPE(VLOOKUP(Table1[[#This Row],[Ledger 3]],GZ:GZ,1,0))=16,1,0),0)</f>
        <v>0</v>
      </c>
      <c r="FL313">
        <f>IF(LEN(Table1[[#This Row],[Ledger 4]])&gt;0,IF(TYPE(VLOOKUP(Table1[[#This Row],[Ledger 4]],GZ:GZ,1,0))=16,1,0),0)</f>
        <v>0</v>
      </c>
      <c r="FM313">
        <f>IF(LEN(Table1[[#This Row],[Ledger 5]])&gt;0,IF(TYPE(VLOOKUP(Table1[[#This Row],[Ledger 5]],GZ:GZ,1,0))=16,1,0),0)</f>
        <v>0</v>
      </c>
      <c r="FN313">
        <f>IF(LEN(Table1[[#This Row],[Ledger 6]])&gt;0,IF(TYPE(VLOOKUP(Table1[[#This Row],[Ledger 6]],$GZ:$GZ,1,0))=16,1,0),0)</f>
        <v>0</v>
      </c>
      <c r="FO313">
        <f>IF(LEN(Table1[[#This Row],[Ledger 7]])&gt;0,IF(TYPE(VLOOKUP(Table1[[#This Row],[Ledger 7]],$GZ:$GZ,1,0))=16,1,0),0)</f>
        <v>0</v>
      </c>
      <c r="FP313">
        <f>IF(LEN(Table1[[#This Row],[Ledger 8]])&gt;0,IF(TYPE(VLOOKUP(Table1[[#This Row],[Ledger 8]],$GZ:$GZ,1,0))=16,1,0),0)</f>
        <v>0</v>
      </c>
      <c r="FQ313">
        <f>IF(LEN(Table1[[#This Row],[Ledger 9]])&gt;0,IF(TYPE(VLOOKUP(Table1[[#This Row],[Ledger 9]],$GZ:$GZ,1,0))=16,1,0),0)</f>
        <v>0</v>
      </c>
      <c r="FR313">
        <f>IF(LEN(Table1[[#This Row],[Ledger 10]])&gt;0,IF(TYPE(VLOOKUP(Table1[[#This Row],[Ledger 10]],$GZ:$GZ,1,0))=16,1,0),0)</f>
        <v>0</v>
      </c>
      <c r="FS313">
        <f>IF(LEN(Table1[[#This Row],[Ledger 11]])&gt;0,IF(TYPE(VLOOKUP(Table1[[#This Row],[Ledger 11]],$GZ:$GZ,1,0))=16,1,0),0)</f>
        <v>0</v>
      </c>
      <c r="FT313">
        <f>IF(LEN(Table1[[#This Row],[Ledger 12]])&gt;0,IF(TYPE(VLOOKUP(Table1[[#This Row],[Ledger 12]],$GZ:$GZ,1,0))=16,1,0),0)</f>
        <v>0</v>
      </c>
      <c r="FU313">
        <f>IF(LEN(Table1[[#This Row],[Ledger 13]])&gt;0,IF(TYPE(VLOOKUP(Table1[[#This Row],[Ledger 13]],$GZ:$GZ,1,0))=16,1,0),0)</f>
        <v>0</v>
      </c>
      <c r="FV313">
        <f>IF(LEN(Table1[[#This Row],[Ledger 14]])&gt;0,IF(TYPE(VLOOKUP(Table1[[#This Row],[Ledger 14]],$GZ:$GZ,1,0))=16,1,0),0)</f>
        <v>0</v>
      </c>
      <c r="FW313">
        <f>IF(LEN(Table1[[#This Row],[Ledger 15]])&gt;0,IF(TYPE(VLOOKUP(Table1[[#This Row],[Ledger 15]],$GZ:$GZ,1,0))=16,1,0),0)</f>
        <v>0</v>
      </c>
    </row>
    <row r="314" spans="4:179" ht="33" customHeight="1" x14ac:dyDescent="0.45">
      <c r="D314" s="8">
        <f t="shared" si="13"/>
        <v>309</v>
      </c>
      <c r="E314" s="32"/>
      <c r="F314" s="34"/>
      <c r="G314" s="34"/>
      <c r="H314" s="34"/>
      <c r="I314" s="34"/>
      <c r="J314" s="38"/>
      <c r="K314" s="33"/>
      <c r="L314" s="36"/>
      <c r="M314" s="35"/>
      <c r="N314" s="34"/>
      <c r="O314" s="41"/>
      <c r="P314" s="35"/>
      <c r="Q314" s="34"/>
      <c r="R314" s="37"/>
      <c r="S314" s="35"/>
      <c r="T314" s="34"/>
      <c r="U314" s="37"/>
      <c r="V314" s="35"/>
      <c r="W314" s="34"/>
      <c r="X314" s="37"/>
      <c r="Y314" s="35"/>
      <c r="Z314" s="34"/>
      <c r="AA314" s="37"/>
      <c r="AB314" s="35"/>
      <c r="AC314" s="34"/>
      <c r="AD314" s="37"/>
      <c r="AE314" s="35"/>
      <c r="AF314" s="34"/>
      <c r="AG314" s="37"/>
      <c r="AH314" s="35"/>
      <c r="AI314" s="34"/>
      <c r="AJ314" s="37"/>
      <c r="AK314" s="35"/>
      <c r="AL314" s="34"/>
      <c r="AM314" s="37"/>
      <c r="AN314" s="35"/>
      <c r="AO314" s="34"/>
      <c r="AP314" s="37"/>
      <c r="AQ314" s="35"/>
      <c r="AR314" s="34"/>
      <c r="AS314" s="37"/>
      <c r="AT314" s="35"/>
      <c r="AU314" s="34"/>
      <c r="AV314" s="37"/>
      <c r="AW314" s="35"/>
      <c r="AX314" s="34"/>
      <c r="AY314" s="37"/>
      <c r="AZ314" s="35"/>
      <c r="BA314" s="34"/>
      <c r="BB314" s="37"/>
      <c r="BC3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4" s="7"/>
      <c r="BF314" t="str">
        <f>IF(Table1[[#This Row],[Date]]="","","&amp;lt;VOUCHER REMOTEID="&amp;""""&amp;$A$11&amp;$A$13&amp;ROW()&amp;""""&amp;" VCHTYPE="""&amp;F314&amp;""" ACTION="""&amp;"Create"&amp;"""&amp;gt;")</f>
        <v/>
      </c>
      <c r="BG314" t="str">
        <f>IF(Table1[[#This Row],[Date]]="","",TEXT(Table1[[#This Row],[Date]],"yyyymmdd"))</f>
        <v/>
      </c>
      <c r="BH314" t="str">
        <f>Table1[[#This Row],[Date2]]</f>
        <v/>
      </c>
      <c r="BI314" t="str">
        <f>IF(Table1[[#This Row],[Date]]="","",Table1[[#This Row],[Voucher Type]])</f>
        <v/>
      </c>
      <c r="BJ314" t="str">
        <f>IF(Table1[[#This Row],[Ref No / Invoice No]]="","",Table1[[#This Row],[Ref No / Invoice No]])</f>
        <v/>
      </c>
      <c r="BK314" t="str">
        <f>IF(Table1[[#This Row],[Voucher No]]="","",Table1[[#This Row],[Voucher No]])</f>
        <v/>
      </c>
      <c r="BL314" t="str">
        <f>IF(Table1[[#This Row],[Date]]="","",Table1[[#This Row],[Narration]])</f>
        <v/>
      </c>
      <c r="BM314" t="str">
        <f>IF(Table1[[#This Row],[Date]]="","",$A$11&amp;$A$13&amp;ROW())</f>
        <v/>
      </c>
      <c r="BN314" t="str">
        <f>IF(Table1[[#This Row],[Date]]="","",$A$13)</f>
        <v/>
      </c>
      <c r="BP314" t="str">
        <f>IF(Table1[[#This Row],[Ledger 1]]="","","No")</f>
        <v/>
      </c>
      <c r="BQ314" t="str">
        <f>IF(Table1[[#This Row],[Date]]="","",IF(Table1[[#This Row],[Effect 1]]="Dr.","Yes","No"))</f>
        <v/>
      </c>
      <c r="BR314" t="str">
        <f>IF(Table1[[#This Row],[Date]]="","",Table1[[#This Row],[Ledger 1]])</f>
        <v/>
      </c>
      <c r="BS314" t="str">
        <f>IF(Table1[[#This Row],[Date]]="","",IF(Table1[[#This Row],[Effect 1]]="Dr.",-Table1[[#This Row],[Amount 1]],Table1[[#This Row],[Amount 1]]))</f>
        <v/>
      </c>
      <c r="BV314" t="str">
        <f>IF(Table1[[#This Row],[Ledger 2]]="","","No")</f>
        <v/>
      </c>
      <c r="BW314" t="str">
        <f>IF(Table1[[#This Row],[Date]]="","",IF(Table1[[#This Row],[Effect 2]]="Dr.","Yes","No"))</f>
        <v/>
      </c>
      <c r="BX314" t="str">
        <f>IF(Table1[[#This Row],[Date]]="","",Table1[[#This Row],[Ledger 2]])</f>
        <v/>
      </c>
      <c r="BY314" t="str">
        <f>IF(Table1[[#This Row],[Date]]="","",IF(Table1[[#This Row],[Effect 2]]="Dr.",-Table1[[#This Row],[Amount 2]],Table1[[#This Row],[Amount 2]]))</f>
        <v/>
      </c>
      <c r="CB314" t="str">
        <f>IF(Table1[[#This Row],[Ledger 3]]="","","No")</f>
        <v/>
      </c>
      <c r="CC314" t="str">
        <f>IF(Table1[[#This Row],[Ledger 3]]="","",IF(Table1[[#This Row],[Effect 3]]="Dr.","Yes","No"))</f>
        <v/>
      </c>
      <c r="CD314" t="str">
        <f>IF(Table1[[#This Row],[Ledger 3]]="","",Table1[[#This Row],[Ledger 3]])</f>
        <v/>
      </c>
      <c r="CE314" t="str">
        <f>IF(Table1[[#This Row],[Ledger 3]]="","",IF(Table1[[#This Row],[Effect 3]]="Dr.",-Table1[[#This Row],[Amount 3]],Table1[[#This Row],[Amount 3]]))</f>
        <v/>
      </c>
      <c r="CH314" t="str">
        <f>IF(Table1[[#This Row],[Ledger 4]]="","","No")</f>
        <v/>
      </c>
      <c r="CI314" t="str">
        <f>IF(Table1[[#This Row],[Ledger 4]]="","",IF(Table1[[#This Row],[Effect 4]]="Dr.","Yes","No"))</f>
        <v/>
      </c>
      <c r="CJ314" t="str">
        <f>IF(Table1[[#This Row],[Ledger 4]]="","",Table1[[#This Row],[Ledger 4]])</f>
        <v/>
      </c>
      <c r="CK314" t="str">
        <f>IF(Table1[[#This Row],[Ledger 4]]="","",IF(Table1[[#This Row],[Effect 4]]="Dr.",-Table1[[#This Row],[Amount 4]],Table1[[#This Row],[Amount 4]]))</f>
        <v/>
      </c>
      <c r="CN314" t="str">
        <f>IF(Table1[[#This Row],[Ledger 5]]="","","No")</f>
        <v/>
      </c>
      <c r="CO314" t="str">
        <f>IF(Table1[[#This Row],[Ledger 5]]="","",IF(Table1[[#This Row],[Effect 5]]="Dr.","Yes","No"))</f>
        <v/>
      </c>
      <c r="CP314" t="str">
        <f>IF(Table1[[#This Row],[Ledger 5]]="","",Table1[[#This Row],[Ledger 5]])</f>
        <v/>
      </c>
      <c r="CQ314" t="str">
        <f>IF(Table1[[#This Row],[Ledger 5]]="","",IF(Table1[[#This Row],[Effect 5]]="Dr.",-Table1[[#This Row],[Amount 5]],Table1[[#This Row],[Amount 5]]))</f>
        <v/>
      </c>
      <c r="CT314" t="str">
        <f>IF(Table1[[#This Row],[Ledger 6]]="","","No")</f>
        <v/>
      </c>
      <c r="CU314" t="str">
        <f>IF(Table1[[#This Row],[Ledger 6]]="","",IF(Table1[[#This Row],[Effect 6]]="Dr.","Yes","No"))</f>
        <v/>
      </c>
      <c r="CV314" t="str">
        <f>IF(Table1[[#This Row],[Ledger 6]]="","",Table1[[#This Row],[Ledger 6]])</f>
        <v/>
      </c>
      <c r="CW314" t="str">
        <f>IF(Table1[[#This Row],[Ledger 6]]="","",IF(Table1[[#This Row],[Effect 6]]="Dr.",-Table1[[#This Row],[Amount 6]],Table1[[#This Row],[Amount 6]]))</f>
        <v/>
      </c>
      <c r="CZ314" t="str">
        <f>IF(Table1[[#This Row],[Ledger 7]]="","","No")</f>
        <v/>
      </c>
      <c r="DA314" t="str">
        <f>IF(Table1[[#This Row],[Ledger 7]]="","",IF(Table1[[#This Row],[Effect 7]]="Dr.","Yes","No"))</f>
        <v/>
      </c>
      <c r="DB314" t="str">
        <f>IF(Table1[[#This Row],[Ledger 7]]="","",Table1[[#This Row],[Ledger 7]])</f>
        <v/>
      </c>
      <c r="DC314" t="str">
        <f>IF(Table1[[#This Row],[Ledger 7]]="","",IF(Table1[[#This Row],[Effect 7]]="Dr.",-Table1[[#This Row],[Amount 7]],Table1[[#This Row],[Amount 7]]))</f>
        <v/>
      </c>
      <c r="DF314" t="str">
        <f>IF(Table1[[#This Row],[Ledger 8]]="","","No")</f>
        <v/>
      </c>
      <c r="DG314" t="str">
        <f>IF(Table1[[#This Row],[Ledger 8]]="","",IF(Table1[[#This Row],[Effect 8]]="Dr.","Yes","No"))</f>
        <v/>
      </c>
      <c r="DH314" t="str">
        <f>IF(Table1[[#This Row],[Ledger 8]]="","",Table1[[#This Row],[Ledger 8]])</f>
        <v/>
      </c>
      <c r="DI314" t="str">
        <f>IF(Table1[[#This Row],[Ledger 8]]="","",IF(Table1[[#This Row],[Effect 8]]="Dr.",-Table1[[#This Row],[Amount 8]],Table1[[#This Row],[Amount 8]]))</f>
        <v/>
      </c>
      <c r="DL314" t="str">
        <f>IF(Table1[[#This Row],[Ledger 9]]="","","No")</f>
        <v/>
      </c>
      <c r="DM314" t="str">
        <f>IF(Table1[[#This Row],[Ledger 9]]="","",IF(Table1[[#This Row],[Effect 9]]="Dr.","Yes","No"))</f>
        <v/>
      </c>
      <c r="DN314" t="str">
        <f>IF(Table1[[#This Row],[Ledger 9]]="","",Table1[[#This Row],[Ledger 9]])</f>
        <v/>
      </c>
      <c r="DO314" t="str">
        <f>IF(Table1[[#This Row],[Ledger 9]]="","",IF(Table1[[#This Row],[Effect 9]]="Dr.",-Table1[[#This Row],[Amount 9]],Table1[[#This Row],[Amount 9]]))</f>
        <v/>
      </c>
      <c r="DR314" t="str">
        <f>IF(Table1[[#This Row],[Ledger 10]]="","","No")</f>
        <v/>
      </c>
      <c r="DS314" t="str">
        <f>IF(Table1[[#This Row],[Ledger 10]]="","",IF(Table1[[#This Row],[Effect 10]]="Dr.","Yes","No"))</f>
        <v/>
      </c>
      <c r="DT314" t="str">
        <f>IF(Table1[[#This Row],[Ledger 10]]="","",Table1[[#This Row],[Ledger 10]])</f>
        <v/>
      </c>
      <c r="DU314" t="str">
        <f>IF(Table1[[#This Row],[Ledger 10]]="","",IF(Table1[[#This Row],[Effect 10]]="Dr.",-Table1[[#This Row],[Amount 10]],Table1[[#This Row],[Amount 10]]))</f>
        <v/>
      </c>
      <c r="DX314" t="str">
        <f>IF(Table1[[#This Row],[Ledger 11]]="","","No")</f>
        <v/>
      </c>
      <c r="DY314" t="str">
        <f>IF(Table1[[#This Row],[Ledger 11]]="","",IF(Table1[[#This Row],[Effect 11]]="Dr.","Yes","No"))</f>
        <v/>
      </c>
      <c r="DZ314" t="str">
        <f>IF(Table1[[#This Row],[Ledger 11]]="","",Table1[[#This Row],[Ledger 11]])</f>
        <v/>
      </c>
      <c r="EA314" t="str">
        <f>IF(Table1[[#This Row],[Ledger 11]]="","",IF(Table1[[#This Row],[Effect 11]]="Dr.",-Table1[[#This Row],[Amount 11]],Table1[[#This Row],[Amount 11]]))</f>
        <v/>
      </c>
      <c r="ED314" t="str">
        <f>IF(Table1[[#This Row],[Ledger 12]]="","","No")</f>
        <v/>
      </c>
      <c r="EE314" t="str">
        <f>IF(Table1[[#This Row],[Ledger 12]]="","",IF(Table1[[#This Row],[Effect 12]]="Dr.","Yes","No"))</f>
        <v/>
      </c>
      <c r="EF314" t="str">
        <f>IF(Table1[[#This Row],[Ledger 12]]="","",Table1[[#This Row],[Ledger 12]])</f>
        <v/>
      </c>
      <c r="EG314" t="str">
        <f>IF(Table1[[#This Row],[Ledger 12]]="","",IF(Table1[[#This Row],[Effect 12]]="Dr.",-Table1[[#This Row],[Amount 12]],Table1[[#This Row],[Amount 12]]))</f>
        <v/>
      </c>
      <c r="EJ314" t="str">
        <f>IF(Table1[[#This Row],[Ledger 13]]="","","No")</f>
        <v/>
      </c>
      <c r="EK314" t="str">
        <f>IF(Table1[[#This Row],[Ledger 13]]="","",IF(Table1[[#This Row],[Effect 13]]="Dr.","Yes","No"))</f>
        <v/>
      </c>
      <c r="EL314" t="str">
        <f>IF(Table1[[#This Row],[Ledger 13]]="","",Table1[[#This Row],[Ledger 13]])</f>
        <v/>
      </c>
      <c r="EM314" t="str">
        <f>IF(Table1[[#This Row],[Ledger 13]]="","",IF(Table1[[#This Row],[Effect 13]]="Dr.",-Table1[[#This Row],[Amount 13]],Table1[[#This Row],[Amount 13]]))</f>
        <v/>
      </c>
      <c r="EP314" t="str">
        <f>IF(Table1[[#This Row],[Ledger 14]]="","","No")</f>
        <v/>
      </c>
      <c r="EQ314" t="str">
        <f>IF(Table1[[#This Row],[Ledger 14]]="","",IF(Table1[[#This Row],[Effect 14]]="Dr.","Yes","No"))</f>
        <v/>
      </c>
      <c r="ER314" t="str">
        <f>IF(Table1[[#This Row],[Ledger 14]]="","",Table1[[#This Row],[Ledger 14]])</f>
        <v/>
      </c>
      <c r="ES314" t="str">
        <f>IF(Table1[[#This Row],[Ledger 14]]="","",IF(Table1[[#This Row],[Effect 14]]="Dr.",-Table1[[#This Row],[Amount 14]],Table1[[#This Row],[Amount 14]]))</f>
        <v/>
      </c>
      <c r="EV314" t="str">
        <f>IF(Table1[[#This Row],[Ledger 15]]="","","No")</f>
        <v/>
      </c>
      <c r="EW314" t="str">
        <f>IF(Table1[[#This Row],[Ledger 15]]="","",IF(Table1[[#This Row],[Effect 15]]="Dr.","Yes","No"))</f>
        <v/>
      </c>
      <c r="EX314" t="str">
        <f>IF(Table1[[#This Row],[Ledger 15]]="","",Table1[[#This Row],[Ledger 15]])</f>
        <v/>
      </c>
      <c r="EY314" t="str">
        <f>IF(Table1[[#This Row],[Ledger 15]]="","",IF(Table1[[#This Row],[Effect 15]]="Dr.",-Table1[[#This Row],[Amount 15]],Table1[[#This Row],[Amount 15]]))</f>
        <v/>
      </c>
      <c r="FD3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4">
        <f>IF(Table1[[#This Row],[Date]]="",0,IF(AND(Table1[[#This Row],[Date]]&gt;=$FE$2,Table1[[#This Row],[Date]]&lt;=$FE$3),0,1))</f>
        <v>0</v>
      </c>
      <c r="FF314">
        <f>IF(Table1[[#This Row],[Date]]="",0,IF(TYPE(VLOOKUP(Table1[[#This Row],[Voucher Type]],Table1[[#All],[Voucher Type Master]],1,FALSE))=16,1,0))</f>
        <v>0</v>
      </c>
      <c r="FG314">
        <f>IF(TYPE(IF(Table1[[#This Row],[Date]]="",0,IF(VLOOKUP(Table1[[#This Row],[Voucher Type]],$FY$5:$FZ$13,2,0)=Table1[[#This Row],[Effect 1]],0,1)))=16,1,0)</f>
        <v>0</v>
      </c>
      <c r="FH3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4">
        <f>IF(LEN(Table1[[#This Row],[Ledger 1]])&gt;0,IF(TYPE(VLOOKUP(Table1[[#This Row],[Ledger 1]],GZ:GZ,1,0))=16,1,0),0)</f>
        <v>0</v>
      </c>
      <c r="FJ314">
        <f>IF(LEN(Table1[[#This Row],[Ledger 2]])&gt;0,IF(TYPE(VLOOKUP(Table1[[#This Row],[Ledger 2]],GZ:GZ,1,0))=16,1,0),0)</f>
        <v>0</v>
      </c>
      <c r="FK314">
        <f>IF(LEN(Table1[[#This Row],[Ledger 3]])&gt;0,IF(TYPE(VLOOKUP(Table1[[#This Row],[Ledger 3]],GZ:GZ,1,0))=16,1,0),0)</f>
        <v>0</v>
      </c>
      <c r="FL314">
        <f>IF(LEN(Table1[[#This Row],[Ledger 4]])&gt;0,IF(TYPE(VLOOKUP(Table1[[#This Row],[Ledger 4]],GZ:GZ,1,0))=16,1,0),0)</f>
        <v>0</v>
      </c>
      <c r="FM314">
        <f>IF(LEN(Table1[[#This Row],[Ledger 5]])&gt;0,IF(TYPE(VLOOKUP(Table1[[#This Row],[Ledger 5]],GZ:GZ,1,0))=16,1,0),0)</f>
        <v>0</v>
      </c>
      <c r="FN314">
        <f>IF(LEN(Table1[[#This Row],[Ledger 6]])&gt;0,IF(TYPE(VLOOKUP(Table1[[#This Row],[Ledger 6]],$GZ:$GZ,1,0))=16,1,0),0)</f>
        <v>0</v>
      </c>
      <c r="FO314">
        <f>IF(LEN(Table1[[#This Row],[Ledger 7]])&gt;0,IF(TYPE(VLOOKUP(Table1[[#This Row],[Ledger 7]],$GZ:$GZ,1,0))=16,1,0),0)</f>
        <v>0</v>
      </c>
      <c r="FP314">
        <f>IF(LEN(Table1[[#This Row],[Ledger 8]])&gt;0,IF(TYPE(VLOOKUP(Table1[[#This Row],[Ledger 8]],$GZ:$GZ,1,0))=16,1,0),0)</f>
        <v>0</v>
      </c>
      <c r="FQ314">
        <f>IF(LEN(Table1[[#This Row],[Ledger 9]])&gt;0,IF(TYPE(VLOOKUP(Table1[[#This Row],[Ledger 9]],$GZ:$GZ,1,0))=16,1,0),0)</f>
        <v>0</v>
      </c>
      <c r="FR314">
        <f>IF(LEN(Table1[[#This Row],[Ledger 10]])&gt;0,IF(TYPE(VLOOKUP(Table1[[#This Row],[Ledger 10]],$GZ:$GZ,1,0))=16,1,0),0)</f>
        <v>0</v>
      </c>
      <c r="FS314">
        <f>IF(LEN(Table1[[#This Row],[Ledger 11]])&gt;0,IF(TYPE(VLOOKUP(Table1[[#This Row],[Ledger 11]],$GZ:$GZ,1,0))=16,1,0),0)</f>
        <v>0</v>
      </c>
      <c r="FT314">
        <f>IF(LEN(Table1[[#This Row],[Ledger 12]])&gt;0,IF(TYPE(VLOOKUP(Table1[[#This Row],[Ledger 12]],$GZ:$GZ,1,0))=16,1,0),0)</f>
        <v>0</v>
      </c>
      <c r="FU314">
        <f>IF(LEN(Table1[[#This Row],[Ledger 13]])&gt;0,IF(TYPE(VLOOKUP(Table1[[#This Row],[Ledger 13]],$GZ:$GZ,1,0))=16,1,0),0)</f>
        <v>0</v>
      </c>
      <c r="FV314">
        <f>IF(LEN(Table1[[#This Row],[Ledger 14]])&gt;0,IF(TYPE(VLOOKUP(Table1[[#This Row],[Ledger 14]],$GZ:$GZ,1,0))=16,1,0),0)</f>
        <v>0</v>
      </c>
      <c r="FW314">
        <f>IF(LEN(Table1[[#This Row],[Ledger 15]])&gt;0,IF(TYPE(VLOOKUP(Table1[[#This Row],[Ledger 15]],$GZ:$GZ,1,0))=16,1,0),0)</f>
        <v>0</v>
      </c>
    </row>
    <row r="315" spans="4:179" ht="33" customHeight="1" x14ac:dyDescent="0.45">
      <c r="D315" s="8">
        <f t="shared" si="13"/>
        <v>310</v>
      </c>
      <c r="E315" s="32"/>
      <c r="F315" s="34"/>
      <c r="G315" s="34"/>
      <c r="H315" s="34"/>
      <c r="I315" s="34"/>
      <c r="J315" s="38"/>
      <c r="K315" s="33"/>
      <c r="L315" s="36"/>
      <c r="M315" s="35"/>
      <c r="N315" s="34"/>
      <c r="O315" s="41"/>
      <c r="P315" s="35"/>
      <c r="Q315" s="34"/>
      <c r="R315" s="37"/>
      <c r="S315" s="35"/>
      <c r="T315" s="34"/>
      <c r="U315" s="37"/>
      <c r="V315" s="35"/>
      <c r="W315" s="34"/>
      <c r="X315" s="37"/>
      <c r="Y315" s="35"/>
      <c r="Z315" s="34"/>
      <c r="AA315" s="37"/>
      <c r="AB315" s="35"/>
      <c r="AC315" s="34"/>
      <c r="AD315" s="37"/>
      <c r="AE315" s="35"/>
      <c r="AF315" s="34"/>
      <c r="AG315" s="37"/>
      <c r="AH315" s="35"/>
      <c r="AI315" s="34"/>
      <c r="AJ315" s="37"/>
      <c r="AK315" s="35"/>
      <c r="AL315" s="34"/>
      <c r="AM315" s="37"/>
      <c r="AN315" s="35"/>
      <c r="AO315" s="34"/>
      <c r="AP315" s="37"/>
      <c r="AQ315" s="35"/>
      <c r="AR315" s="34"/>
      <c r="AS315" s="37"/>
      <c r="AT315" s="35"/>
      <c r="AU315" s="34"/>
      <c r="AV315" s="37"/>
      <c r="AW315" s="35"/>
      <c r="AX315" s="34"/>
      <c r="AY315" s="37"/>
      <c r="AZ315" s="35"/>
      <c r="BA315" s="34"/>
      <c r="BB315" s="37"/>
      <c r="BC3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5" s="7"/>
      <c r="BF315" t="str">
        <f>IF(Table1[[#This Row],[Date]]="","","&amp;lt;VOUCHER REMOTEID="&amp;""""&amp;$A$11&amp;$A$13&amp;ROW()&amp;""""&amp;" VCHTYPE="""&amp;F315&amp;""" ACTION="""&amp;"Create"&amp;"""&amp;gt;")</f>
        <v/>
      </c>
      <c r="BG315" t="str">
        <f>IF(Table1[[#This Row],[Date]]="","",TEXT(Table1[[#This Row],[Date]],"yyyymmdd"))</f>
        <v/>
      </c>
      <c r="BH315" t="str">
        <f>Table1[[#This Row],[Date2]]</f>
        <v/>
      </c>
      <c r="BI315" t="str">
        <f>IF(Table1[[#This Row],[Date]]="","",Table1[[#This Row],[Voucher Type]])</f>
        <v/>
      </c>
      <c r="BJ315" t="str">
        <f>IF(Table1[[#This Row],[Ref No / Invoice No]]="","",Table1[[#This Row],[Ref No / Invoice No]])</f>
        <v/>
      </c>
      <c r="BK315" t="str">
        <f>IF(Table1[[#This Row],[Voucher No]]="","",Table1[[#This Row],[Voucher No]])</f>
        <v/>
      </c>
      <c r="BL315" t="str">
        <f>IF(Table1[[#This Row],[Date]]="","",Table1[[#This Row],[Narration]])</f>
        <v/>
      </c>
      <c r="BM315" t="str">
        <f>IF(Table1[[#This Row],[Date]]="","",$A$11&amp;$A$13&amp;ROW())</f>
        <v/>
      </c>
      <c r="BN315" t="str">
        <f>IF(Table1[[#This Row],[Date]]="","",$A$13)</f>
        <v/>
      </c>
      <c r="BP315" t="str">
        <f>IF(Table1[[#This Row],[Ledger 1]]="","","No")</f>
        <v/>
      </c>
      <c r="BQ315" t="str">
        <f>IF(Table1[[#This Row],[Date]]="","",IF(Table1[[#This Row],[Effect 1]]="Dr.","Yes","No"))</f>
        <v/>
      </c>
      <c r="BR315" t="str">
        <f>IF(Table1[[#This Row],[Date]]="","",Table1[[#This Row],[Ledger 1]])</f>
        <v/>
      </c>
      <c r="BS315" t="str">
        <f>IF(Table1[[#This Row],[Date]]="","",IF(Table1[[#This Row],[Effect 1]]="Dr.",-Table1[[#This Row],[Amount 1]],Table1[[#This Row],[Amount 1]]))</f>
        <v/>
      </c>
      <c r="BV315" t="str">
        <f>IF(Table1[[#This Row],[Ledger 2]]="","","No")</f>
        <v/>
      </c>
      <c r="BW315" t="str">
        <f>IF(Table1[[#This Row],[Date]]="","",IF(Table1[[#This Row],[Effect 2]]="Dr.","Yes","No"))</f>
        <v/>
      </c>
      <c r="BX315" t="str">
        <f>IF(Table1[[#This Row],[Date]]="","",Table1[[#This Row],[Ledger 2]])</f>
        <v/>
      </c>
      <c r="BY315" t="str">
        <f>IF(Table1[[#This Row],[Date]]="","",IF(Table1[[#This Row],[Effect 2]]="Dr.",-Table1[[#This Row],[Amount 2]],Table1[[#This Row],[Amount 2]]))</f>
        <v/>
      </c>
      <c r="CB315" t="str">
        <f>IF(Table1[[#This Row],[Ledger 3]]="","","No")</f>
        <v/>
      </c>
      <c r="CC315" t="str">
        <f>IF(Table1[[#This Row],[Ledger 3]]="","",IF(Table1[[#This Row],[Effect 3]]="Dr.","Yes","No"))</f>
        <v/>
      </c>
      <c r="CD315" t="str">
        <f>IF(Table1[[#This Row],[Ledger 3]]="","",Table1[[#This Row],[Ledger 3]])</f>
        <v/>
      </c>
      <c r="CE315" t="str">
        <f>IF(Table1[[#This Row],[Ledger 3]]="","",IF(Table1[[#This Row],[Effect 3]]="Dr.",-Table1[[#This Row],[Amount 3]],Table1[[#This Row],[Amount 3]]))</f>
        <v/>
      </c>
      <c r="CH315" t="str">
        <f>IF(Table1[[#This Row],[Ledger 4]]="","","No")</f>
        <v/>
      </c>
      <c r="CI315" t="str">
        <f>IF(Table1[[#This Row],[Ledger 4]]="","",IF(Table1[[#This Row],[Effect 4]]="Dr.","Yes","No"))</f>
        <v/>
      </c>
      <c r="CJ315" t="str">
        <f>IF(Table1[[#This Row],[Ledger 4]]="","",Table1[[#This Row],[Ledger 4]])</f>
        <v/>
      </c>
      <c r="CK315" t="str">
        <f>IF(Table1[[#This Row],[Ledger 4]]="","",IF(Table1[[#This Row],[Effect 4]]="Dr.",-Table1[[#This Row],[Amount 4]],Table1[[#This Row],[Amount 4]]))</f>
        <v/>
      </c>
      <c r="CN315" t="str">
        <f>IF(Table1[[#This Row],[Ledger 5]]="","","No")</f>
        <v/>
      </c>
      <c r="CO315" t="str">
        <f>IF(Table1[[#This Row],[Ledger 5]]="","",IF(Table1[[#This Row],[Effect 5]]="Dr.","Yes","No"))</f>
        <v/>
      </c>
      <c r="CP315" t="str">
        <f>IF(Table1[[#This Row],[Ledger 5]]="","",Table1[[#This Row],[Ledger 5]])</f>
        <v/>
      </c>
      <c r="CQ315" t="str">
        <f>IF(Table1[[#This Row],[Ledger 5]]="","",IF(Table1[[#This Row],[Effect 5]]="Dr.",-Table1[[#This Row],[Amount 5]],Table1[[#This Row],[Amount 5]]))</f>
        <v/>
      </c>
      <c r="CT315" t="str">
        <f>IF(Table1[[#This Row],[Ledger 6]]="","","No")</f>
        <v/>
      </c>
      <c r="CU315" t="str">
        <f>IF(Table1[[#This Row],[Ledger 6]]="","",IF(Table1[[#This Row],[Effect 6]]="Dr.","Yes","No"))</f>
        <v/>
      </c>
      <c r="CV315" t="str">
        <f>IF(Table1[[#This Row],[Ledger 6]]="","",Table1[[#This Row],[Ledger 6]])</f>
        <v/>
      </c>
      <c r="CW315" t="str">
        <f>IF(Table1[[#This Row],[Ledger 6]]="","",IF(Table1[[#This Row],[Effect 6]]="Dr.",-Table1[[#This Row],[Amount 6]],Table1[[#This Row],[Amount 6]]))</f>
        <v/>
      </c>
      <c r="CZ315" t="str">
        <f>IF(Table1[[#This Row],[Ledger 7]]="","","No")</f>
        <v/>
      </c>
      <c r="DA315" t="str">
        <f>IF(Table1[[#This Row],[Ledger 7]]="","",IF(Table1[[#This Row],[Effect 7]]="Dr.","Yes","No"))</f>
        <v/>
      </c>
      <c r="DB315" t="str">
        <f>IF(Table1[[#This Row],[Ledger 7]]="","",Table1[[#This Row],[Ledger 7]])</f>
        <v/>
      </c>
      <c r="DC315" t="str">
        <f>IF(Table1[[#This Row],[Ledger 7]]="","",IF(Table1[[#This Row],[Effect 7]]="Dr.",-Table1[[#This Row],[Amount 7]],Table1[[#This Row],[Amount 7]]))</f>
        <v/>
      </c>
      <c r="DF315" t="str">
        <f>IF(Table1[[#This Row],[Ledger 8]]="","","No")</f>
        <v/>
      </c>
      <c r="DG315" t="str">
        <f>IF(Table1[[#This Row],[Ledger 8]]="","",IF(Table1[[#This Row],[Effect 8]]="Dr.","Yes","No"))</f>
        <v/>
      </c>
      <c r="DH315" t="str">
        <f>IF(Table1[[#This Row],[Ledger 8]]="","",Table1[[#This Row],[Ledger 8]])</f>
        <v/>
      </c>
      <c r="DI315" t="str">
        <f>IF(Table1[[#This Row],[Ledger 8]]="","",IF(Table1[[#This Row],[Effect 8]]="Dr.",-Table1[[#This Row],[Amount 8]],Table1[[#This Row],[Amount 8]]))</f>
        <v/>
      </c>
      <c r="DL315" t="str">
        <f>IF(Table1[[#This Row],[Ledger 9]]="","","No")</f>
        <v/>
      </c>
      <c r="DM315" t="str">
        <f>IF(Table1[[#This Row],[Ledger 9]]="","",IF(Table1[[#This Row],[Effect 9]]="Dr.","Yes","No"))</f>
        <v/>
      </c>
      <c r="DN315" t="str">
        <f>IF(Table1[[#This Row],[Ledger 9]]="","",Table1[[#This Row],[Ledger 9]])</f>
        <v/>
      </c>
      <c r="DO315" t="str">
        <f>IF(Table1[[#This Row],[Ledger 9]]="","",IF(Table1[[#This Row],[Effect 9]]="Dr.",-Table1[[#This Row],[Amount 9]],Table1[[#This Row],[Amount 9]]))</f>
        <v/>
      </c>
      <c r="DR315" t="str">
        <f>IF(Table1[[#This Row],[Ledger 10]]="","","No")</f>
        <v/>
      </c>
      <c r="DS315" t="str">
        <f>IF(Table1[[#This Row],[Ledger 10]]="","",IF(Table1[[#This Row],[Effect 10]]="Dr.","Yes","No"))</f>
        <v/>
      </c>
      <c r="DT315" t="str">
        <f>IF(Table1[[#This Row],[Ledger 10]]="","",Table1[[#This Row],[Ledger 10]])</f>
        <v/>
      </c>
      <c r="DU315" t="str">
        <f>IF(Table1[[#This Row],[Ledger 10]]="","",IF(Table1[[#This Row],[Effect 10]]="Dr.",-Table1[[#This Row],[Amount 10]],Table1[[#This Row],[Amount 10]]))</f>
        <v/>
      </c>
      <c r="DX315" t="str">
        <f>IF(Table1[[#This Row],[Ledger 11]]="","","No")</f>
        <v/>
      </c>
      <c r="DY315" t="str">
        <f>IF(Table1[[#This Row],[Ledger 11]]="","",IF(Table1[[#This Row],[Effect 11]]="Dr.","Yes","No"))</f>
        <v/>
      </c>
      <c r="DZ315" t="str">
        <f>IF(Table1[[#This Row],[Ledger 11]]="","",Table1[[#This Row],[Ledger 11]])</f>
        <v/>
      </c>
      <c r="EA315" t="str">
        <f>IF(Table1[[#This Row],[Ledger 11]]="","",IF(Table1[[#This Row],[Effect 11]]="Dr.",-Table1[[#This Row],[Amount 11]],Table1[[#This Row],[Amount 11]]))</f>
        <v/>
      </c>
      <c r="ED315" t="str">
        <f>IF(Table1[[#This Row],[Ledger 12]]="","","No")</f>
        <v/>
      </c>
      <c r="EE315" t="str">
        <f>IF(Table1[[#This Row],[Ledger 12]]="","",IF(Table1[[#This Row],[Effect 12]]="Dr.","Yes","No"))</f>
        <v/>
      </c>
      <c r="EF315" t="str">
        <f>IF(Table1[[#This Row],[Ledger 12]]="","",Table1[[#This Row],[Ledger 12]])</f>
        <v/>
      </c>
      <c r="EG315" t="str">
        <f>IF(Table1[[#This Row],[Ledger 12]]="","",IF(Table1[[#This Row],[Effect 12]]="Dr.",-Table1[[#This Row],[Amount 12]],Table1[[#This Row],[Amount 12]]))</f>
        <v/>
      </c>
      <c r="EJ315" t="str">
        <f>IF(Table1[[#This Row],[Ledger 13]]="","","No")</f>
        <v/>
      </c>
      <c r="EK315" t="str">
        <f>IF(Table1[[#This Row],[Ledger 13]]="","",IF(Table1[[#This Row],[Effect 13]]="Dr.","Yes","No"))</f>
        <v/>
      </c>
      <c r="EL315" t="str">
        <f>IF(Table1[[#This Row],[Ledger 13]]="","",Table1[[#This Row],[Ledger 13]])</f>
        <v/>
      </c>
      <c r="EM315" t="str">
        <f>IF(Table1[[#This Row],[Ledger 13]]="","",IF(Table1[[#This Row],[Effect 13]]="Dr.",-Table1[[#This Row],[Amount 13]],Table1[[#This Row],[Amount 13]]))</f>
        <v/>
      </c>
      <c r="EP315" t="str">
        <f>IF(Table1[[#This Row],[Ledger 14]]="","","No")</f>
        <v/>
      </c>
      <c r="EQ315" t="str">
        <f>IF(Table1[[#This Row],[Ledger 14]]="","",IF(Table1[[#This Row],[Effect 14]]="Dr.","Yes","No"))</f>
        <v/>
      </c>
      <c r="ER315" t="str">
        <f>IF(Table1[[#This Row],[Ledger 14]]="","",Table1[[#This Row],[Ledger 14]])</f>
        <v/>
      </c>
      <c r="ES315" t="str">
        <f>IF(Table1[[#This Row],[Ledger 14]]="","",IF(Table1[[#This Row],[Effect 14]]="Dr.",-Table1[[#This Row],[Amount 14]],Table1[[#This Row],[Amount 14]]))</f>
        <v/>
      </c>
      <c r="EV315" t="str">
        <f>IF(Table1[[#This Row],[Ledger 15]]="","","No")</f>
        <v/>
      </c>
      <c r="EW315" t="str">
        <f>IF(Table1[[#This Row],[Ledger 15]]="","",IF(Table1[[#This Row],[Effect 15]]="Dr.","Yes","No"))</f>
        <v/>
      </c>
      <c r="EX315" t="str">
        <f>IF(Table1[[#This Row],[Ledger 15]]="","",Table1[[#This Row],[Ledger 15]])</f>
        <v/>
      </c>
      <c r="EY315" t="str">
        <f>IF(Table1[[#This Row],[Ledger 15]]="","",IF(Table1[[#This Row],[Effect 15]]="Dr.",-Table1[[#This Row],[Amount 15]],Table1[[#This Row],[Amount 15]]))</f>
        <v/>
      </c>
      <c r="FD3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5">
        <f>IF(Table1[[#This Row],[Date]]="",0,IF(AND(Table1[[#This Row],[Date]]&gt;=$FE$2,Table1[[#This Row],[Date]]&lt;=$FE$3),0,1))</f>
        <v>0</v>
      </c>
      <c r="FF315">
        <f>IF(Table1[[#This Row],[Date]]="",0,IF(TYPE(VLOOKUP(Table1[[#This Row],[Voucher Type]],Table1[[#All],[Voucher Type Master]],1,FALSE))=16,1,0))</f>
        <v>0</v>
      </c>
      <c r="FG315">
        <f>IF(TYPE(IF(Table1[[#This Row],[Date]]="",0,IF(VLOOKUP(Table1[[#This Row],[Voucher Type]],$FY$5:$FZ$13,2,0)=Table1[[#This Row],[Effect 1]],0,1)))=16,1,0)</f>
        <v>0</v>
      </c>
      <c r="FH3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5">
        <f>IF(LEN(Table1[[#This Row],[Ledger 1]])&gt;0,IF(TYPE(VLOOKUP(Table1[[#This Row],[Ledger 1]],GZ:GZ,1,0))=16,1,0),0)</f>
        <v>0</v>
      </c>
      <c r="FJ315">
        <f>IF(LEN(Table1[[#This Row],[Ledger 2]])&gt;0,IF(TYPE(VLOOKUP(Table1[[#This Row],[Ledger 2]],GZ:GZ,1,0))=16,1,0),0)</f>
        <v>0</v>
      </c>
      <c r="FK315">
        <f>IF(LEN(Table1[[#This Row],[Ledger 3]])&gt;0,IF(TYPE(VLOOKUP(Table1[[#This Row],[Ledger 3]],GZ:GZ,1,0))=16,1,0),0)</f>
        <v>0</v>
      </c>
      <c r="FL315">
        <f>IF(LEN(Table1[[#This Row],[Ledger 4]])&gt;0,IF(TYPE(VLOOKUP(Table1[[#This Row],[Ledger 4]],GZ:GZ,1,0))=16,1,0),0)</f>
        <v>0</v>
      </c>
      <c r="FM315">
        <f>IF(LEN(Table1[[#This Row],[Ledger 5]])&gt;0,IF(TYPE(VLOOKUP(Table1[[#This Row],[Ledger 5]],GZ:GZ,1,0))=16,1,0),0)</f>
        <v>0</v>
      </c>
      <c r="FN315">
        <f>IF(LEN(Table1[[#This Row],[Ledger 6]])&gt;0,IF(TYPE(VLOOKUP(Table1[[#This Row],[Ledger 6]],$GZ:$GZ,1,0))=16,1,0),0)</f>
        <v>0</v>
      </c>
      <c r="FO315">
        <f>IF(LEN(Table1[[#This Row],[Ledger 7]])&gt;0,IF(TYPE(VLOOKUP(Table1[[#This Row],[Ledger 7]],$GZ:$GZ,1,0))=16,1,0),0)</f>
        <v>0</v>
      </c>
      <c r="FP315">
        <f>IF(LEN(Table1[[#This Row],[Ledger 8]])&gt;0,IF(TYPE(VLOOKUP(Table1[[#This Row],[Ledger 8]],$GZ:$GZ,1,0))=16,1,0),0)</f>
        <v>0</v>
      </c>
      <c r="FQ315">
        <f>IF(LEN(Table1[[#This Row],[Ledger 9]])&gt;0,IF(TYPE(VLOOKUP(Table1[[#This Row],[Ledger 9]],$GZ:$GZ,1,0))=16,1,0),0)</f>
        <v>0</v>
      </c>
      <c r="FR315">
        <f>IF(LEN(Table1[[#This Row],[Ledger 10]])&gt;0,IF(TYPE(VLOOKUP(Table1[[#This Row],[Ledger 10]],$GZ:$GZ,1,0))=16,1,0),0)</f>
        <v>0</v>
      </c>
      <c r="FS315">
        <f>IF(LEN(Table1[[#This Row],[Ledger 11]])&gt;0,IF(TYPE(VLOOKUP(Table1[[#This Row],[Ledger 11]],$GZ:$GZ,1,0))=16,1,0),0)</f>
        <v>0</v>
      </c>
      <c r="FT315">
        <f>IF(LEN(Table1[[#This Row],[Ledger 12]])&gt;0,IF(TYPE(VLOOKUP(Table1[[#This Row],[Ledger 12]],$GZ:$GZ,1,0))=16,1,0),0)</f>
        <v>0</v>
      </c>
      <c r="FU315">
        <f>IF(LEN(Table1[[#This Row],[Ledger 13]])&gt;0,IF(TYPE(VLOOKUP(Table1[[#This Row],[Ledger 13]],$GZ:$GZ,1,0))=16,1,0),0)</f>
        <v>0</v>
      </c>
      <c r="FV315">
        <f>IF(LEN(Table1[[#This Row],[Ledger 14]])&gt;0,IF(TYPE(VLOOKUP(Table1[[#This Row],[Ledger 14]],$GZ:$GZ,1,0))=16,1,0),0)</f>
        <v>0</v>
      </c>
      <c r="FW315">
        <f>IF(LEN(Table1[[#This Row],[Ledger 15]])&gt;0,IF(TYPE(VLOOKUP(Table1[[#This Row],[Ledger 15]],$GZ:$GZ,1,0))=16,1,0),0)</f>
        <v>0</v>
      </c>
    </row>
    <row r="316" spans="4:179" ht="33" customHeight="1" x14ac:dyDescent="0.45">
      <c r="D316" s="8">
        <f t="shared" si="13"/>
        <v>311</v>
      </c>
      <c r="E316" s="32"/>
      <c r="F316" s="34"/>
      <c r="G316" s="34"/>
      <c r="H316" s="34"/>
      <c r="I316" s="34"/>
      <c r="J316" s="38"/>
      <c r="K316" s="33"/>
      <c r="L316" s="36"/>
      <c r="M316" s="35"/>
      <c r="N316" s="34"/>
      <c r="O316" s="41"/>
      <c r="P316" s="35"/>
      <c r="Q316" s="34"/>
      <c r="R316" s="37"/>
      <c r="S316" s="35"/>
      <c r="T316" s="34"/>
      <c r="U316" s="37"/>
      <c r="V316" s="35"/>
      <c r="W316" s="34"/>
      <c r="X316" s="37"/>
      <c r="Y316" s="35"/>
      <c r="Z316" s="34"/>
      <c r="AA316" s="37"/>
      <c r="AB316" s="35"/>
      <c r="AC316" s="34"/>
      <c r="AD316" s="37"/>
      <c r="AE316" s="35"/>
      <c r="AF316" s="34"/>
      <c r="AG316" s="37"/>
      <c r="AH316" s="35"/>
      <c r="AI316" s="34"/>
      <c r="AJ316" s="37"/>
      <c r="AK316" s="35"/>
      <c r="AL316" s="34"/>
      <c r="AM316" s="37"/>
      <c r="AN316" s="35"/>
      <c r="AO316" s="34"/>
      <c r="AP316" s="37"/>
      <c r="AQ316" s="35"/>
      <c r="AR316" s="34"/>
      <c r="AS316" s="37"/>
      <c r="AT316" s="35"/>
      <c r="AU316" s="34"/>
      <c r="AV316" s="37"/>
      <c r="AW316" s="35"/>
      <c r="AX316" s="34"/>
      <c r="AY316" s="37"/>
      <c r="AZ316" s="35"/>
      <c r="BA316" s="34"/>
      <c r="BB316" s="37"/>
      <c r="BC3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6" s="7"/>
      <c r="BF316" t="str">
        <f>IF(Table1[[#This Row],[Date]]="","","&amp;lt;VOUCHER REMOTEID="&amp;""""&amp;$A$11&amp;$A$13&amp;ROW()&amp;""""&amp;" VCHTYPE="""&amp;F316&amp;""" ACTION="""&amp;"Create"&amp;"""&amp;gt;")</f>
        <v/>
      </c>
      <c r="BG316" t="str">
        <f>IF(Table1[[#This Row],[Date]]="","",TEXT(Table1[[#This Row],[Date]],"yyyymmdd"))</f>
        <v/>
      </c>
      <c r="BH316" t="str">
        <f>Table1[[#This Row],[Date2]]</f>
        <v/>
      </c>
      <c r="BI316" t="str">
        <f>IF(Table1[[#This Row],[Date]]="","",Table1[[#This Row],[Voucher Type]])</f>
        <v/>
      </c>
      <c r="BJ316" t="str">
        <f>IF(Table1[[#This Row],[Ref No / Invoice No]]="","",Table1[[#This Row],[Ref No / Invoice No]])</f>
        <v/>
      </c>
      <c r="BK316" t="str">
        <f>IF(Table1[[#This Row],[Voucher No]]="","",Table1[[#This Row],[Voucher No]])</f>
        <v/>
      </c>
      <c r="BL316" t="str">
        <f>IF(Table1[[#This Row],[Date]]="","",Table1[[#This Row],[Narration]])</f>
        <v/>
      </c>
      <c r="BM316" t="str">
        <f>IF(Table1[[#This Row],[Date]]="","",$A$11&amp;$A$13&amp;ROW())</f>
        <v/>
      </c>
      <c r="BN316" t="str">
        <f>IF(Table1[[#This Row],[Date]]="","",$A$13)</f>
        <v/>
      </c>
      <c r="BP316" t="str">
        <f>IF(Table1[[#This Row],[Ledger 1]]="","","No")</f>
        <v/>
      </c>
      <c r="BQ316" t="str">
        <f>IF(Table1[[#This Row],[Date]]="","",IF(Table1[[#This Row],[Effect 1]]="Dr.","Yes","No"))</f>
        <v/>
      </c>
      <c r="BR316" t="str">
        <f>IF(Table1[[#This Row],[Date]]="","",Table1[[#This Row],[Ledger 1]])</f>
        <v/>
      </c>
      <c r="BS316" t="str">
        <f>IF(Table1[[#This Row],[Date]]="","",IF(Table1[[#This Row],[Effect 1]]="Dr.",-Table1[[#This Row],[Amount 1]],Table1[[#This Row],[Amount 1]]))</f>
        <v/>
      </c>
      <c r="BV316" t="str">
        <f>IF(Table1[[#This Row],[Ledger 2]]="","","No")</f>
        <v/>
      </c>
      <c r="BW316" t="str">
        <f>IF(Table1[[#This Row],[Date]]="","",IF(Table1[[#This Row],[Effect 2]]="Dr.","Yes","No"))</f>
        <v/>
      </c>
      <c r="BX316" t="str">
        <f>IF(Table1[[#This Row],[Date]]="","",Table1[[#This Row],[Ledger 2]])</f>
        <v/>
      </c>
      <c r="BY316" t="str">
        <f>IF(Table1[[#This Row],[Date]]="","",IF(Table1[[#This Row],[Effect 2]]="Dr.",-Table1[[#This Row],[Amount 2]],Table1[[#This Row],[Amount 2]]))</f>
        <v/>
      </c>
      <c r="CB316" t="str">
        <f>IF(Table1[[#This Row],[Ledger 3]]="","","No")</f>
        <v/>
      </c>
      <c r="CC316" t="str">
        <f>IF(Table1[[#This Row],[Ledger 3]]="","",IF(Table1[[#This Row],[Effect 3]]="Dr.","Yes","No"))</f>
        <v/>
      </c>
      <c r="CD316" t="str">
        <f>IF(Table1[[#This Row],[Ledger 3]]="","",Table1[[#This Row],[Ledger 3]])</f>
        <v/>
      </c>
      <c r="CE316" t="str">
        <f>IF(Table1[[#This Row],[Ledger 3]]="","",IF(Table1[[#This Row],[Effect 3]]="Dr.",-Table1[[#This Row],[Amount 3]],Table1[[#This Row],[Amount 3]]))</f>
        <v/>
      </c>
      <c r="CH316" t="str">
        <f>IF(Table1[[#This Row],[Ledger 4]]="","","No")</f>
        <v/>
      </c>
      <c r="CI316" t="str">
        <f>IF(Table1[[#This Row],[Ledger 4]]="","",IF(Table1[[#This Row],[Effect 4]]="Dr.","Yes","No"))</f>
        <v/>
      </c>
      <c r="CJ316" t="str">
        <f>IF(Table1[[#This Row],[Ledger 4]]="","",Table1[[#This Row],[Ledger 4]])</f>
        <v/>
      </c>
      <c r="CK316" t="str">
        <f>IF(Table1[[#This Row],[Ledger 4]]="","",IF(Table1[[#This Row],[Effect 4]]="Dr.",-Table1[[#This Row],[Amount 4]],Table1[[#This Row],[Amount 4]]))</f>
        <v/>
      </c>
      <c r="CN316" t="str">
        <f>IF(Table1[[#This Row],[Ledger 5]]="","","No")</f>
        <v/>
      </c>
      <c r="CO316" t="str">
        <f>IF(Table1[[#This Row],[Ledger 5]]="","",IF(Table1[[#This Row],[Effect 5]]="Dr.","Yes","No"))</f>
        <v/>
      </c>
      <c r="CP316" t="str">
        <f>IF(Table1[[#This Row],[Ledger 5]]="","",Table1[[#This Row],[Ledger 5]])</f>
        <v/>
      </c>
      <c r="CQ316" t="str">
        <f>IF(Table1[[#This Row],[Ledger 5]]="","",IF(Table1[[#This Row],[Effect 5]]="Dr.",-Table1[[#This Row],[Amount 5]],Table1[[#This Row],[Amount 5]]))</f>
        <v/>
      </c>
      <c r="CT316" t="str">
        <f>IF(Table1[[#This Row],[Ledger 6]]="","","No")</f>
        <v/>
      </c>
      <c r="CU316" t="str">
        <f>IF(Table1[[#This Row],[Ledger 6]]="","",IF(Table1[[#This Row],[Effect 6]]="Dr.","Yes","No"))</f>
        <v/>
      </c>
      <c r="CV316" t="str">
        <f>IF(Table1[[#This Row],[Ledger 6]]="","",Table1[[#This Row],[Ledger 6]])</f>
        <v/>
      </c>
      <c r="CW316" t="str">
        <f>IF(Table1[[#This Row],[Ledger 6]]="","",IF(Table1[[#This Row],[Effect 6]]="Dr.",-Table1[[#This Row],[Amount 6]],Table1[[#This Row],[Amount 6]]))</f>
        <v/>
      </c>
      <c r="CZ316" t="str">
        <f>IF(Table1[[#This Row],[Ledger 7]]="","","No")</f>
        <v/>
      </c>
      <c r="DA316" t="str">
        <f>IF(Table1[[#This Row],[Ledger 7]]="","",IF(Table1[[#This Row],[Effect 7]]="Dr.","Yes","No"))</f>
        <v/>
      </c>
      <c r="DB316" t="str">
        <f>IF(Table1[[#This Row],[Ledger 7]]="","",Table1[[#This Row],[Ledger 7]])</f>
        <v/>
      </c>
      <c r="DC316" t="str">
        <f>IF(Table1[[#This Row],[Ledger 7]]="","",IF(Table1[[#This Row],[Effect 7]]="Dr.",-Table1[[#This Row],[Amount 7]],Table1[[#This Row],[Amount 7]]))</f>
        <v/>
      </c>
      <c r="DF316" t="str">
        <f>IF(Table1[[#This Row],[Ledger 8]]="","","No")</f>
        <v/>
      </c>
      <c r="DG316" t="str">
        <f>IF(Table1[[#This Row],[Ledger 8]]="","",IF(Table1[[#This Row],[Effect 8]]="Dr.","Yes","No"))</f>
        <v/>
      </c>
      <c r="DH316" t="str">
        <f>IF(Table1[[#This Row],[Ledger 8]]="","",Table1[[#This Row],[Ledger 8]])</f>
        <v/>
      </c>
      <c r="DI316" t="str">
        <f>IF(Table1[[#This Row],[Ledger 8]]="","",IF(Table1[[#This Row],[Effect 8]]="Dr.",-Table1[[#This Row],[Amount 8]],Table1[[#This Row],[Amount 8]]))</f>
        <v/>
      </c>
      <c r="DL316" t="str">
        <f>IF(Table1[[#This Row],[Ledger 9]]="","","No")</f>
        <v/>
      </c>
      <c r="DM316" t="str">
        <f>IF(Table1[[#This Row],[Ledger 9]]="","",IF(Table1[[#This Row],[Effect 9]]="Dr.","Yes","No"))</f>
        <v/>
      </c>
      <c r="DN316" t="str">
        <f>IF(Table1[[#This Row],[Ledger 9]]="","",Table1[[#This Row],[Ledger 9]])</f>
        <v/>
      </c>
      <c r="DO316" t="str">
        <f>IF(Table1[[#This Row],[Ledger 9]]="","",IF(Table1[[#This Row],[Effect 9]]="Dr.",-Table1[[#This Row],[Amount 9]],Table1[[#This Row],[Amount 9]]))</f>
        <v/>
      </c>
      <c r="DR316" t="str">
        <f>IF(Table1[[#This Row],[Ledger 10]]="","","No")</f>
        <v/>
      </c>
      <c r="DS316" t="str">
        <f>IF(Table1[[#This Row],[Ledger 10]]="","",IF(Table1[[#This Row],[Effect 10]]="Dr.","Yes","No"))</f>
        <v/>
      </c>
      <c r="DT316" t="str">
        <f>IF(Table1[[#This Row],[Ledger 10]]="","",Table1[[#This Row],[Ledger 10]])</f>
        <v/>
      </c>
      <c r="DU316" t="str">
        <f>IF(Table1[[#This Row],[Ledger 10]]="","",IF(Table1[[#This Row],[Effect 10]]="Dr.",-Table1[[#This Row],[Amount 10]],Table1[[#This Row],[Amount 10]]))</f>
        <v/>
      </c>
      <c r="DX316" t="str">
        <f>IF(Table1[[#This Row],[Ledger 11]]="","","No")</f>
        <v/>
      </c>
      <c r="DY316" t="str">
        <f>IF(Table1[[#This Row],[Ledger 11]]="","",IF(Table1[[#This Row],[Effect 11]]="Dr.","Yes","No"))</f>
        <v/>
      </c>
      <c r="DZ316" t="str">
        <f>IF(Table1[[#This Row],[Ledger 11]]="","",Table1[[#This Row],[Ledger 11]])</f>
        <v/>
      </c>
      <c r="EA316" t="str">
        <f>IF(Table1[[#This Row],[Ledger 11]]="","",IF(Table1[[#This Row],[Effect 11]]="Dr.",-Table1[[#This Row],[Amount 11]],Table1[[#This Row],[Amount 11]]))</f>
        <v/>
      </c>
      <c r="ED316" t="str">
        <f>IF(Table1[[#This Row],[Ledger 12]]="","","No")</f>
        <v/>
      </c>
      <c r="EE316" t="str">
        <f>IF(Table1[[#This Row],[Ledger 12]]="","",IF(Table1[[#This Row],[Effect 12]]="Dr.","Yes","No"))</f>
        <v/>
      </c>
      <c r="EF316" t="str">
        <f>IF(Table1[[#This Row],[Ledger 12]]="","",Table1[[#This Row],[Ledger 12]])</f>
        <v/>
      </c>
      <c r="EG316" t="str">
        <f>IF(Table1[[#This Row],[Ledger 12]]="","",IF(Table1[[#This Row],[Effect 12]]="Dr.",-Table1[[#This Row],[Amount 12]],Table1[[#This Row],[Amount 12]]))</f>
        <v/>
      </c>
      <c r="EJ316" t="str">
        <f>IF(Table1[[#This Row],[Ledger 13]]="","","No")</f>
        <v/>
      </c>
      <c r="EK316" t="str">
        <f>IF(Table1[[#This Row],[Ledger 13]]="","",IF(Table1[[#This Row],[Effect 13]]="Dr.","Yes","No"))</f>
        <v/>
      </c>
      <c r="EL316" t="str">
        <f>IF(Table1[[#This Row],[Ledger 13]]="","",Table1[[#This Row],[Ledger 13]])</f>
        <v/>
      </c>
      <c r="EM316" t="str">
        <f>IF(Table1[[#This Row],[Ledger 13]]="","",IF(Table1[[#This Row],[Effect 13]]="Dr.",-Table1[[#This Row],[Amount 13]],Table1[[#This Row],[Amount 13]]))</f>
        <v/>
      </c>
      <c r="EP316" t="str">
        <f>IF(Table1[[#This Row],[Ledger 14]]="","","No")</f>
        <v/>
      </c>
      <c r="EQ316" t="str">
        <f>IF(Table1[[#This Row],[Ledger 14]]="","",IF(Table1[[#This Row],[Effect 14]]="Dr.","Yes","No"))</f>
        <v/>
      </c>
      <c r="ER316" t="str">
        <f>IF(Table1[[#This Row],[Ledger 14]]="","",Table1[[#This Row],[Ledger 14]])</f>
        <v/>
      </c>
      <c r="ES316" t="str">
        <f>IF(Table1[[#This Row],[Ledger 14]]="","",IF(Table1[[#This Row],[Effect 14]]="Dr.",-Table1[[#This Row],[Amount 14]],Table1[[#This Row],[Amount 14]]))</f>
        <v/>
      </c>
      <c r="EV316" t="str">
        <f>IF(Table1[[#This Row],[Ledger 15]]="","","No")</f>
        <v/>
      </c>
      <c r="EW316" t="str">
        <f>IF(Table1[[#This Row],[Ledger 15]]="","",IF(Table1[[#This Row],[Effect 15]]="Dr.","Yes","No"))</f>
        <v/>
      </c>
      <c r="EX316" t="str">
        <f>IF(Table1[[#This Row],[Ledger 15]]="","",Table1[[#This Row],[Ledger 15]])</f>
        <v/>
      </c>
      <c r="EY316" t="str">
        <f>IF(Table1[[#This Row],[Ledger 15]]="","",IF(Table1[[#This Row],[Effect 15]]="Dr.",-Table1[[#This Row],[Amount 15]],Table1[[#This Row],[Amount 15]]))</f>
        <v/>
      </c>
      <c r="FD3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6">
        <f>IF(Table1[[#This Row],[Date]]="",0,IF(AND(Table1[[#This Row],[Date]]&gt;=$FE$2,Table1[[#This Row],[Date]]&lt;=$FE$3),0,1))</f>
        <v>0</v>
      </c>
      <c r="FF316">
        <f>IF(Table1[[#This Row],[Date]]="",0,IF(TYPE(VLOOKUP(Table1[[#This Row],[Voucher Type]],Table1[[#All],[Voucher Type Master]],1,FALSE))=16,1,0))</f>
        <v>0</v>
      </c>
      <c r="FG316">
        <f>IF(TYPE(IF(Table1[[#This Row],[Date]]="",0,IF(VLOOKUP(Table1[[#This Row],[Voucher Type]],$FY$5:$FZ$13,2,0)=Table1[[#This Row],[Effect 1]],0,1)))=16,1,0)</f>
        <v>0</v>
      </c>
      <c r="FH3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6">
        <f>IF(LEN(Table1[[#This Row],[Ledger 1]])&gt;0,IF(TYPE(VLOOKUP(Table1[[#This Row],[Ledger 1]],GZ:GZ,1,0))=16,1,0),0)</f>
        <v>0</v>
      </c>
      <c r="FJ316">
        <f>IF(LEN(Table1[[#This Row],[Ledger 2]])&gt;0,IF(TYPE(VLOOKUP(Table1[[#This Row],[Ledger 2]],GZ:GZ,1,0))=16,1,0),0)</f>
        <v>0</v>
      </c>
      <c r="FK316">
        <f>IF(LEN(Table1[[#This Row],[Ledger 3]])&gt;0,IF(TYPE(VLOOKUP(Table1[[#This Row],[Ledger 3]],GZ:GZ,1,0))=16,1,0),0)</f>
        <v>0</v>
      </c>
      <c r="FL316">
        <f>IF(LEN(Table1[[#This Row],[Ledger 4]])&gt;0,IF(TYPE(VLOOKUP(Table1[[#This Row],[Ledger 4]],GZ:GZ,1,0))=16,1,0),0)</f>
        <v>0</v>
      </c>
      <c r="FM316">
        <f>IF(LEN(Table1[[#This Row],[Ledger 5]])&gt;0,IF(TYPE(VLOOKUP(Table1[[#This Row],[Ledger 5]],GZ:GZ,1,0))=16,1,0),0)</f>
        <v>0</v>
      </c>
      <c r="FN316">
        <f>IF(LEN(Table1[[#This Row],[Ledger 6]])&gt;0,IF(TYPE(VLOOKUP(Table1[[#This Row],[Ledger 6]],$GZ:$GZ,1,0))=16,1,0),0)</f>
        <v>0</v>
      </c>
      <c r="FO316">
        <f>IF(LEN(Table1[[#This Row],[Ledger 7]])&gt;0,IF(TYPE(VLOOKUP(Table1[[#This Row],[Ledger 7]],$GZ:$GZ,1,0))=16,1,0),0)</f>
        <v>0</v>
      </c>
      <c r="FP316">
        <f>IF(LEN(Table1[[#This Row],[Ledger 8]])&gt;0,IF(TYPE(VLOOKUP(Table1[[#This Row],[Ledger 8]],$GZ:$GZ,1,0))=16,1,0),0)</f>
        <v>0</v>
      </c>
      <c r="FQ316">
        <f>IF(LEN(Table1[[#This Row],[Ledger 9]])&gt;0,IF(TYPE(VLOOKUP(Table1[[#This Row],[Ledger 9]],$GZ:$GZ,1,0))=16,1,0),0)</f>
        <v>0</v>
      </c>
      <c r="FR316">
        <f>IF(LEN(Table1[[#This Row],[Ledger 10]])&gt;0,IF(TYPE(VLOOKUP(Table1[[#This Row],[Ledger 10]],$GZ:$GZ,1,0))=16,1,0),0)</f>
        <v>0</v>
      </c>
      <c r="FS316">
        <f>IF(LEN(Table1[[#This Row],[Ledger 11]])&gt;0,IF(TYPE(VLOOKUP(Table1[[#This Row],[Ledger 11]],$GZ:$GZ,1,0))=16,1,0),0)</f>
        <v>0</v>
      </c>
      <c r="FT316">
        <f>IF(LEN(Table1[[#This Row],[Ledger 12]])&gt;0,IF(TYPE(VLOOKUP(Table1[[#This Row],[Ledger 12]],$GZ:$GZ,1,0))=16,1,0),0)</f>
        <v>0</v>
      </c>
      <c r="FU316">
        <f>IF(LEN(Table1[[#This Row],[Ledger 13]])&gt;0,IF(TYPE(VLOOKUP(Table1[[#This Row],[Ledger 13]],$GZ:$GZ,1,0))=16,1,0),0)</f>
        <v>0</v>
      </c>
      <c r="FV316">
        <f>IF(LEN(Table1[[#This Row],[Ledger 14]])&gt;0,IF(TYPE(VLOOKUP(Table1[[#This Row],[Ledger 14]],$GZ:$GZ,1,0))=16,1,0),0)</f>
        <v>0</v>
      </c>
      <c r="FW316">
        <f>IF(LEN(Table1[[#This Row],[Ledger 15]])&gt;0,IF(TYPE(VLOOKUP(Table1[[#This Row],[Ledger 15]],$GZ:$GZ,1,0))=16,1,0),0)</f>
        <v>0</v>
      </c>
    </row>
    <row r="317" spans="4:179" ht="33" customHeight="1" x14ac:dyDescent="0.45">
      <c r="D317" s="8">
        <f t="shared" si="13"/>
        <v>312</v>
      </c>
      <c r="E317" s="32"/>
      <c r="F317" s="34"/>
      <c r="G317" s="34"/>
      <c r="H317" s="34"/>
      <c r="I317" s="34"/>
      <c r="J317" s="38"/>
      <c r="K317" s="33"/>
      <c r="L317" s="36"/>
      <c r="M317" s="35"/>
      <c r="N317" s="34"/>
      <c r="O317" s="41"/>
      <c r="P317" s="35"/>
      <c r="Q317" s="34"/>
      <c r="R317" s="37"/>
      <c r="S317" s="35"/>
      <c r="T317" s="34"/>
      <c r="U317" s="37"/>
      <c r="V317" s="35"/>
      <c r="W317" s="34"/>
      <c r="X317" s="37"/>
      <c r="Y317" s="35"/>
      <c r="Z317" s="34"/>
      <c r="AA317" s="37"/>
      <c r="AB317" s="35"/>
      <c r="AC317" s="34"/>
      <c r="AD317" s="37"/>
      <c r="AE317" s="35"/>
      <c r="AF317" s="34"/>
      <c r="AG317" s="37"/>
      <c r="AH317" s="35"/>
      <c r="AI317" s="34"/>
      <c r="AJ317" s="37"/>
      <c r="AK317" s="35"/>
      <c r="AL317" s="34"/>
      <c r="AM317" s="37"/>
      <c r="AN317" s="35"/>
      <c r="AO317" s="34"/>
      <c r="AP317" s="37"/>
      <c r="AQ317" s="35"/>
      <c r="AR317" s="34"/>
      <c r="AS317" s="37"/>
      <c r="AT317" s="35"/>
      <c r="AU317" s="34"/>
      <c r="AV317" s="37"/>
      <c r="AW317" s="35"/>
      <c r="AX317" s="34"/>
      <c r="AY317" s="37"/>
      <c r="AZ317" s="35"/>
      <c r="BA317" s="34"/>
      <c r="BB317" s="37"/>
      <c r="BC3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7" s="7"/>
      <c r="BF317" t="str">
        <f>IF(Table1[[#This Row],[Date]]="","","&amp;lt;VOUCHER REMOTEID="&amp;""""&amp;$A$11&amp;$A$13&amp;ROW()&amp;""""&amp;" VCHTYPE="""&amp;F317&amp;""" ACTION="""&amp;"Create"&amp;"""&amp;gt;")</f>
        <v/>
      </c>
      <c r="BG317" t="str">
        <f>IF(Table1[[#This Row],[Date]]="","",TEXT(Table1[[#This Row],[Date]],"yyyymmdd"))</f>
        <v/>
      </c>
      <c r="BH317" t="str">
        <f>Table1[[#This Row],[Date2]]</f>
        <v/>
      </c>
      <c r="BI317" t="str">
        <f>IF(Table1[[#This Row],[Date]]="","",Table1[[#This Row],[Voucher Type]])</f>
        <v/>
      </c>
      <c r="BJ317" t="str">
        <f>IF(Table1[[#This Row],[Ref No / Invoice No]]="","",Table1[[#This Row],[Ref No / Invoice No]])</f>
        <v/>
      </c>
      <c r="BK317" t="str">
        <f>IF(Table1[[#This Row],[Voucher No]]="","",Table1[[#This Row],[Voucher No]])</f>
        <v/>
      </c>
      <c r="BL317" t="str">
        <f>IF(Table1[[#This Row],[Date]]="","",Table1[[#This Row],[Narration]])</f>
        <v/>
      </c>
      <c r="BM317" t="str">
        <f>IF(Table1[[#This Row],[Date]]="","",$A$11&amp;$A$13&amp;ROW())</f>
        <v/>
      </c>
      <c r="BN317" t="str">
        <f>IF(Table1[[#This Row],[Date]]="","",$A$13)</f>
        <v/>
      </c>
      <c r="BP317" t="str">
        <f>IF(Table1[[#This Row],[Ledger 1]]="","","No")</f>
        <v/>
      </c>
      <c r="BQ317" t="str">
        <f>IF(Table1[[#This Row],[Date]]="","",IF(Table1[[#This Row],[Effect 1]]="Dr.","Yes","No"))</f>
        <v/>
      </c>
      <c r="BR317" t="str">
        <f>IF(Table1[[#This Row],[Date]]="","",Table1[[#This Row],[Ledger 1]])</f>
        <v/>
      </c>
      <c r="BS317" t="str">
        <f>IF(Table1[[#This Row],[Date]]="","",IF(Table1[[#This Row],[Effect 1]]="Dr.",-Table1[[#This Row],[Amount 1]],Table1[[#This Row],[Amount 1]]))</f>
        <v/>
      </c>
      <c r="BV317" t="str">
        <f>IF(Table1[[#This Row],[Ledger 2]]="","","No")</f>
        <v/>
      </c>
      <c r="BW317" t="str">
        <f>IF(Table1[[#This Row],[Date]]="","",IF(Table1[[#This Row],[Effect 2]]="Dr.","Yes","No"))</f>
        <v/>
      </c>
      <c r="BX317" t="str">
        <f>IF(Table1[[#This Row],[Date]]="","",Table1[[#This Row],[Ledger 2]])</f>
        <v/>
      </c>
      <c r="BY317" t="str">
        <f>IF(Table1[[#This Row],[Date]]="","",IF(Table1[[#This Row],[Effect 2]]="Dr.",-Table1[[#This Row],[Amount 2]],Table1[[#This Row],[Amount 2]]))</f>
        <v/>
      </c>
      <c r="CB317" t="str">
        <f>IF(Table1[[#This Row],[Ledger 3]]="","","No")</f>
        <v/>
      </c>
      <c r="CC317" t="str">
        <f>IF(Table1[[#This Row],[Ledger 3]]="","",IF(Table1[[#This Row],[Effect 3]]="Dr.","Yes","No"))</f>
        <v/>
      </c>
      <c r="CD317" t="str">
        <f>IF(Table1[[#This Row],[Ledger 3]]="","",Table1[[#This Row],[Ledger 3]])</f>
        <v/>
      </c>
      <c r="CE317" t="str">
        <f>IF(Table1[[#This Row],[Ledger 3]]="","",IF(Table1[[#This Row],[Effect 3]]="Dr.",-Table1[[#This Row],[Amount 3]],Table1[[#This Row],[Amount 3]]))</f>
        <v/>
      </c>
      <c r="CH317" t="str">
        <f>IF(Table1[[#This Row],[Ledger 4]]="","","No")</f>
        <v/>
      </c>
      <c r="CI317" t="str">
        <f>IF(Table1[[#This Row],[Ledger 4]]="","",IF(Table1[[#This Row],[Effect 4]]="Dr.","Yes","No"))</f>
        <v/>
      </c>
      <c r="CJ317" t="str">
        <f>IF(Table1[[#This Row],[Ledger 4]]="","",Table1[[#This Row],[Ledger 4]])</f>
        <v/>
      </c>
      <c r="CK317" t="str">
        <f>IF(Table1[[#This Row],[Ledger 4]]="","",IF(Table1[[#This Row],[Effect 4]]="Dr.",-Table1[[#This Row],[Amount 4]],Table1[[#This Row],[Amount 4]]))</f>
        <v/>
      </c>
      <c r="CN317" t="str">
        <f>IF(Table1[[#This Row],[Ledger 5]]="","","No")</f>
        <v/>
      </c>
      <c r="CO317" t="str">
        <f>IF(Table1[[#This Row],[Ledger 5]]="","",IF(Table1[[#This Row],[Effect 5]]="Dr.","Yes","No"))</f>
        <v/>
      </c>
      <c r="CP317" t="str">
        <f>IF(Table1[[#This Row],[Ledger 5]]="","",Table1[[#This Row],[Ledger 5]])</f>
        <v/>
      </c>
      <c r="CQ317" t="str">
        <f>IF(Table1[[#This Row],[Ledger 5]]="","",IF(Table1[[#This Row],[Effect 5]]="Dr.",-Table1[[#This Row],[Amount 5]],Table1[[#This Row],[Amount 5]]))</f>
        <v/>
      </c>
      <c r="CT317" t="str">
        <f>IF(Table1[[#This Row],[Ledger 6]]="","","No")</f>
        <v/>
      </c>
      <c r="CU317" t="str">
        <f>IF(Table1[[#This Row],[Ledger 6]]="","",IF(Table1[[#This Row],[Effect 6]]="Dr.","Yes","No"))</f>
        <v/>
      </c>
      <c r="CV317" t="str">
        <f>IF(Table1[[#This Row],[Ledger 6]]="","",Table1[[#This Row],[Ledger 6]])</f>
        <v/>
      </c>
      <c r="CW317" t="str">
        <f>IF(Table1[[#This Row],[Ledger 6]]="","",IF(Table1[[#This Row],[Effect 6]]="Dr.",-Table1[[#This Row],[Amount 6]],Table1[[#This Row],[Amount 6]]))</f>
        <v/>
      </c>
      <c r="CZ317" t="str">
        <f>IF(Table1[[#This Row],[Ledger 7]]="","","No")</f>
        <v/>
      </c>
      <c r="DA317" t="str">
        <f>IF(Table1[[#This Row],[Ledger 7]]="","",IF(Table1[[#This Row],[Effect 7]]="Dr.","Yes","No"))</f>
        <v/>
      </c>
      <c r="DB317" t="str">
        <f>IF(Table1[[#This Row],[Ledger 7]]="","",Table1[[#This Row],[Ledger 7]])</f>
        <v/>
      </c>
      <c r="DC317" t="str">
        <f>IF(Table1[[#This Row],[Ledger 7]]="","",IF(Table1[[#This Row],[Effect 7]]="Dr.",-Table1[[#This Row],[Amount 7]],Table1[[#This Row],[Amount 7]]))</f>
        <v/>
      </c>
      <c r="DF317" t="str">
        <f>IF(Table1[[#This Row],[Ledger 8]]="","","No")</f>
        <v/>
      </c>
      <c r="DG317" t="str">
        <f>IF(Table1[[#This Row],[Ledger 8]]="","",IF(Table1[[#This Row],[Effect 8]]="Dr.","Yes","No"))</f>
        <v/>
      </c>
      <c r="DH317" t="str">
        <f>IF(Table1[[#This Row],[Ledger 8]]="","",Table1[[#This Row],[Ledger 8]])</f>
        <v/>
      </c>
      <c r="DI317" t="str">
        <f>IF(Table1[[#This Row],[Ledger 8]]="","",IF(Table1[[#This Row],[Effect 8]]="Dr.",-Table1[[#This Row],[Amount 8]],Table1[[#This Row],[Amount 8]]))</f>
        <v/>
      </c>
      <c r="DL317" t="str">
        <f>IF(Table1[[#This Row],[Ledger 9]]="","","No")</f>
        <v/>
      </c>
      <c r="DM317" t="str">
        <f>IF(Table1[[#This Row],[Ledger 9]]="","",IF(Table1[[#This Row],[Effect 9]]="Dr.","Yes","No"))</f>
        <v/>
      </c>
      <c r="DN317" t="str">
        <f>IF(Table1[[#This Row],[Ledger 9]]="","",Table1[[#This Row],[Ledger 9]])</f>
        <v/>
      </c>
      <c r="DO317" t="str">
        <f>IF(Table1[[#This Row],[Ledger 9]]="","",IF(Table1[[#This Row],[Effect 9]]="Dr.",-Table1[[#This Row],[Amount 9]],Table1[[#This Row],[Amount 9]]))</f>
        <v/>
      </c>
      <c r="DR317" t="str">
        <f>IF(Table1[[#This Row],[Ledger 10]]="","","No")</f>
        <v/>
      </c>
      <c r="DS317" t="str">
        <f>IF(Table1[[#This Row],[Ledger 10]]="","",IF(Table1[[#This Row],[Effect 10]]="Dr.","Yes","No"))</f>
        <v/>
      </c>
      <c r="DT317" t="str">
        <f>IF(Table1[[#This Row],[Ledger 10]]="","",Table1[[#This Row],[Ledger 10]])</f>
        <v/>
      </c>
      <c r="DU317" t="str">
        <f>IF(Table1[[#This Row],[Ledger 10]]="","",IF(Table1[[#This Row],[Effect 10]]="Dr.",-Table1[[#This Row],[Amount 10]],Table1[[#This Row],[Amount 10]]))</f>
        <v/>
      </c>
      <c r="DX317" t="str">
        <f>IF(Table1[[#This Row],[Ledger 11]]="","","No")</f>
        <v/>
      </c>
      <c r="DY317" t="str">
        <f>IF(Table1[[#This Row],[Ledger 11]]="","",IF(Table1[[#This Row],[Effect 11]]="Dr.","Yes","No"))</f>
        <v/>
      </c>
      <c r="DZ317" t="str">
        <f>IF(Table1[[#This Row],[Ledger 11]]="","",Table1[[#This Row],[Ledger 11]])</f>
        <v/>
      </c>
      <c r="EA317" t="str">
        <f>IF(Table1[[#This Row],[Ledger 11]]="","",IF(Table1[[#This Row],[Effect 11]]="Dr.",-Table1[[#This Row],[Amount 11]],Table1[[#This Row],[Amount 11]]))</f>
        <v/>
      </c>
      <c r="ED317" t="str">
        <f>IF(Table1[[#This Row],[Ledger 12]]="","","No")</f>
        <v/>
      </c>
      <c r="EE317" t="str">
        <f>IF(Table1[[#This Row],[Ledger 12]]="","",IF(Table1[[#This Row],[Effect 12]]="Dr.","Yes","No"))</f>
        <v/>
      </c>
      <c r="EF317" t="str">
        <f>IF(Table1[[#This Row],[Ledger 12]]="","",Table1[[#This Row],[Ledger 12]])</f>
        <v/>
      </c>
      <c r="EG317" t="str">
        <f>IF(Table1[[#This Row],[Ledger 12]]="","",IF(Table1[[#This Row],[Effect 12]]="Dr.",-Table1[[#This Row],[Amount 12]],Table1[[#This Row],[Amount 12]]))</f>
        <v/>
      </c>
      <c r="EJ317" t="str">
        <f>IF(Table1[[#This Row],[Ledger 13]]="","","No")</f>
        <v/>
      </c>
      <c r="EK317" t="str">
        <f>IF(Table1[[#This Row],[Ledger 13]]="","",IF(Table1[[#This Row],[Effect 13]]="Dr.","Yes","No"))</f>
        <v/>
      </c>
      <c r="EL317" t="str">
        <f>IF(Table1[[#This Row],[Ledger 13]]="","",Table1[[#This Row],[Ledger 13]])</f>
        <v/>
      </c>
      <c r="EM317" t="str">
        <f>IF(Table1[[#This Row],[Ledger 13]]="","",IF(Table1[[#This Row],[Effect 13]]="Dr.",-Table1[[#This Row],[Amount 13]],Table1[[#This Row],[Amount 13]]))</f>
        <v/>
      </c>
      <c r="EP317" t="str">
        <f>IF(Table1[[#This Row],[Ledger 14]]="","","No")</f>
        <v/>
      </c>
      <c r="EQ317" t="str">
        <f>IF(Table1[[#This Row],[Ledger 14]]="","",IF(Table1[[#This Row],[Effect 14]]="Dr.","Yes","No"))</f>
        <v/>
      </c>
      <c r="ER317" t="str">
        <f>IF(Table1[[#This Row],[Ledger 14]]="","",Table1[[#This Row],[Ledger 14]])</f>
        <v/>
      </c>
      <c r="ES317" t="str">
        <f>IF(Table1[[#This Row],[Ledger 14]]="","",IF(Table1[[#This Row],[Effect 14]]="Dr.",-Table1[[#This Row],[Amount 14]],Table1[[#This Row],[Amount 14]]))</f>
        <v/>
      </c>
      <c r="EV317" t="str">
        <f>IF(Table1[[#This Row],[Ledger 15]]="","","No")</f>
        <v/>
      </c>
      <c r="EW317" t="str">
        <f>IF(Table1[[#This Row],[Ledger 15]]="","",IF(Table1[[#This Row],[Effect 15]]="Dr.","Yes","No"))</f>
        <v/>
      </c>
      <c r="EX317" t="str">
        <f>IF(Table1[[#This Row],[Ledger 15]]="","",Table1[[#This Row],[Ledger 15]])</f>
        <v/>
      </c>
      <c r="EY317" t="str">
        <f>IF(Table1[[#This Row],[Ledger 15]]="","",IF(Table1[[#This Row],[Effect 15]]="Dr.",-Table1[[#This Row],[Amount 15]],Table1[[#This Row],[Amount 15]]))</f>
        <v/>
      </c>
      <c r="FD3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7">
        <f>IF(Table1[[#This Row],[Date]]="",0,IF(AND(Table1[[#This Row],[Date]]&gt;=$FE$2,Table1[[#This Row],[Date]]&lt;=$FE$3),0,1))</f>
        <v>0</v>
      </c>
      <c r="FF317">
        <f>IF(Table1[[#This Row],[Date]]="",0,IF(TYPE(VLOOKUP(Table1[[#This Row],[Voucher Type]],Table1[[#All],[Voucher Type Master]],1,FALSE))=16,1,0))</f>
        <v>0</v>
      </c>
      <c r="FG317">
        <f>IF(TYPE(IF(Table1[[#This Row],[Date]]="",0,IF(VLOOKUP(Table1[[#This Row],[Voucher Type]],$FY$5:$FZ$13,2,0)=Table1[[#This Row],[Effect 1]],0,1)))=16,1,0)</f>
        <v>0</v>
      </c>
      <c r="FH3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7">
        <f>IF(LEN(Table1[[#This Row],[Ledger 1]])&gt;0,IF(TYPE(VLOOKUP(Table1[[#This Row],[Ledger 1]],GZ:GZ,1,0))=16,1,0),0)</f>
        <v>0</v>
      </c>
      <c r="FJ317">
        <f>IF(LEN(Table1[[#This Row],[Ledger 2]])&gt;0,IF(TYPE(VLOOKUP(Table1[[#This Row],[Ledger 2]],GZ:GZ,1,0))=16,1,0),0)</f>
        <v>0</v>
      </c>
      <c r="FK317">
        <f>IF(LEN(Table1[[#This Row],[Ledger 3]])&gt;0,IF(TYPE(VLOOKUP(Table1[[#This Row],[Ledger 3]],GZ:GZ,1,0))=16,1,0),0)</f>
        <v>0</v>
      </c>
      <c r="FL317">
        <f>IF(LEN(Table1[[#This Row],[Ledger 4]])&gt;0,IF(TYPE(VLOOKUP(Table1[[#This Row],[Ledger 4]],GZ:GZ,1,0))=16,1,0),0)</f>
        <v>0</v>
      </c>
      <c r="FM317">
        <f>IF(LEN(Table1[[#This Row],[Ledger 5]])&gt;0,IF(TYPE(VLOOKUP(Table1[[#This Row],[Ledger 5]],GZ:GZ,1,0))=16,1,0),0)</f>
        <v>0</v>
      </c>
      <c r="FN317">
        <f>IF(LEN(Table1[[#This Row],[Ledger 6]])&gt;0,IF(TYPE(VLOOKUP(Table1[[#This Row],[Ledger 6]],$GZ:$GZ,1,0))=16,1,0),0)</f>
        <v>0</v>
      </c>
      <c r="FO317">
        <f>IF(LEN(Table1[[#This Row],[Ledger 7]])&gt;0,IF(TYPE(VLOOKUP(Table1[[#This Row],[Ledger 7]],$GZ:$GZ,1,0))=16,1,0),0)</f>
        <v>0</v>
      </c>
      <c r="FP317">
        <f>IF(LEN(Table1[[#This Row],[Ledger 8]])&gt;0,IF(TYPE(VLOOKUP(Table1[[#This Row],[Ledger 8]],$GZ:$GZ,1,0))=16,1,0),0)</f>
        <v>0</v>
      </c>
      <c r="FQ317">
        <f>IF(LEN(Table1[[#This Row],[Ledger 9]])&gt;0,IF(TYPE(VLOOKUP(Table1[[#This Row],[Ledger 9]],$GZ:$GZ,1,0))=16,1,0),0)</f>
        <v>0</v>
      </c>
      <c r="FR317">
        <f>IF(LEN(Table1[[#This Row],[Ledger 10]])&gt;0,IF(TYPE(VLOOKUP(Table1[[#This Row],[Ledger 10]],$GZ:$GZ,1,0))=16,1,0),0)</f>
        <v>0</v>
      </c>
      <c r="FS317">
        <f>IF(LEN(Table1[[#This Row],[Ledger 11]])&gt;0,IF(TYPE(VLOOKUP(Table1[[#This Row],[Ledger 11]],$GZ:$GZ,1,0))=16,1,0),0)</f>
        <v>0</v>
      </c>
      <c r="FT317">
        <f>IF(LEN(Table1[[#This Row],[Ledger 12]])&gt;0,IF(TYPE(VLOOKUP(Table1[[#This Row],[Ledger 12]],$GZ:$GZ,1,0))=16,1,0),0)</f>
        <v>0</v>
      </c>
      <c r="FU317">
        <f>IF(LEN(Table1[[#This Row],[Ledger 13]])&gt;0,IF(TYPE(VLOOKUP(Table1[[#This Row],[Ledger 13]],$GZ:$GZ,1,0))=16,1,0),0)</f>
        <v>0</v>
      </c>
      <c r="FV317">
        <f>IF(LEN(Table1[[#This Row],[Ledger 14]])&gt;0,IF(TYPE(VLOOKUP(Table1[[#This Row],[Ledger 14]],$GZ:$GZ,1,0))=16,1,0),0)</f>
        <v>0</v>
      </c>
      <c r="FW317">
        <f>IF(LEN(Table1[[#This Row],[Ledger 15]])&gt;0,IF(TYPE(VLOOKUP(Table1[[#This Row],[Ledger 15]],$GZ:$GZ,1,0))=16,1,0),0)</f>
        <v>0</v>
      </c>
    </row>
    <row r="318" spans="4:179" ht="33" customHeight="1" x14ac:dyDescent="0.45">
      <c r="D318" s="8">
        <f t="shared" si="13"/>
        <v>313</v>
      </c>
      <c r="E318" s="32"/>
      <c r="F318" s="34"/>
      <c r="G318" s="34"/>
      <c r="H318" s="34"/>
      <c r="I318" s="34"/>
      <c r="J318" s="38"/>
      <c r="K318" s="33"/>
      <c r="L318" s="36"/>
      <c r="M318" s="35"/>
      <c r="N318" s="34"/>
      <c r="O318" s="41"/>
      <c r="P318" s="35"/>
      <c r="Q318" s="34"/>
      <c r="R318" s="37"/>
      <c r="S318" s="35"/>
      <c r="T318" s="34"/>
      <c r="U318" s="37"/>
      <c r="V318" s="35"/>
      <c r="W318" s="34"/>
      <c r="X318" s="37"/>
      <c r="Y318" s="35"/>
      <c r="Z318" s="34"/>
      <c r="AA318" s="37"/>
      <c r="AB318" s="35"/>
      <c r="AC318" s="34"/>
      <c r="AD318" s="37"/>
      <c r="AE318" s="35"/>
      <c r="AF318" s="34"/>
      <c r="AG318" s="37"/>
      <c r="AH318" s="35"/>
      <c r="AI318" s="34"/>
      <c r="AJ318" s="37"/>
      <c r="AK318" s="35"/>
      <c r="AL318" s="34"/>
      <c r="AM318" s="37"/>
      <c r="AN318" s="35"/>
      <c r="AO318" s="34"/>
      <c r="AP318" s="37"/>
      <c r="AQ318" s="35"/>
      <c r="AR318" s="34"/>
      <c r="AS318" s="37"/>
      <c r="AT318" s="35"/>
      <c r="AU318" s="34"/>
      <c r="AV318" s="37"/>
      <c r="AW318" s="35"/>
      <c r="AX318" s="34"/>
      <c r="AY318" s="37"/>
      <c r="AZ318" s="35"/>
      <c r="BA318" s="34"/>
      <c r="BB318" s="37"/>
      <c r="BC3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8" s="7"/>
      <c r="BF318" t="str">
        <f>IF(Table1[[#This Row],[Date]]="","","&amp;lt;VOUCHER REMOTEID="&amp;""""&amp;$A$11&amp;$A$13&amp;ROW()&amp;""""&amp;" VCHTYPE="""&amp;F318&amp;""" ACTION="""&amp;"Create"&amp;"""&amp;gt;")</f>
        <v/>
      </c>
      <c r="BG318" t="str">
        <f>IF(Table1[[#This Row],[Date]]="","",TEXT(Table1[[#This Row],[Date]],"yyyymmdd"))</f>
        <v/>
      </c>
      <c r="BH318" t="str">
        <f>Table1[[#This Row],[Date2]]</f>
        <v/>
      </c>
      <c r="BI318" t="str">
        <f>IF(Table1[[#This Row],[Date]]="","",Table1[[#This Row],[Voucher Type]])</f>
        <v/>
      </c>
      <c r="BJ318" t="str">
        <f>IF(Table1[[#This Row],[Ref No / Invoice No]]="","",Table1[[#This Row],[Ref No / Invoice No]])</f>
        <v/>
      </c>
      <c r="BK318" t="str">
        <f>IF(Table1[[#This Row],[Voucher No]]="","",Table1[[#This Row],[Voucher No]])</f>
        <v/>
      </c>
      <c r="BL318" t="str">
        <f>IF(Table1[[#This Row],[Date]]="","",Table1[[#This Row],[Narration]])</f>
        <v/>
      </c>
      <c r="BM318" t="str">
        <f>IF(Table1[[#This Row],[Date]]="","",$A$11&amp;$A$13&amp;ROW())</f>
        <v/>
      </c>
      <c r="BN318" t="str">
        <f>IF(Table1[[#This Row],[Date]]="","",$A$13)</f>
        <v/>
      </c>
      <c r="BP318" t="str">
        <f>IF(Table1[[#This Row],[Ledger 1]]="","","No")</f>
        <v/>
      </c>
      <c r="BQ318" t="str">
        <f>IF(Table1[[#This Row],[Date]]="","",IF(Table1[[#This Row],[Effect 1]]="Dr.","Yes","No"))</f>
        <v/>
      </c>
      <c r="BR318" t="str">
        <f>IF(Table1[[#This Row],[Date]]="","",Table1[[#This Row],[Ledger 1]])</f>
        <v/>
      </c>
      <c r="BS318" t="str">
        <f>IF(Table1[[#This Row],[Date]]="","",IF(Table1[[#This Row],[Effect 1]]="Dr.",-Table1[[#This Row],[Amount 1]],Table1[[#This Row],[Amount 1]]))</f>
        <v/>
      </c>
      <c r="BV318" t="str">
        <f>IF(Table1[[#This Row],[Ledger 2]]="","","No")</f>
        <v/>
      </c>
      <c r="BW318" t="str">
        <f>IF(Table1[[#This Row],[Date]]="","",IF(Table1[[#This Row],[Effect 2]]="Dr.","Yes","No"))</f>
        <v/>
      </c>
      <c r="BX318" t="str">
        <f>IF(Table1[[#This Row],[Date]]="","",Table1[[#This Row],[Ledger 2]])</f>
        <v/>
      </c>
      <c r="BY318" t="str">
        <f>IF(Table1[[#This Row],[Date]]="","",IF(Table1[[#This Row],[Effect 2]]="Dr.",-Table1[[#This Row],[Amount 2]],Table1[[#This Row],[Amount 2]]))</f>
        <v/>
      </c>
      <c r="CB318" t="str">
        <f>IF(Table1[[#This Row],[Ledger 3]]="","","No")</f>
        <v/>
      </c>
      <c r="CC318" t="str">
        <f>IF(Table1[[#This Row],[Ledger 3]]="","",IF(Table1[[#This Row],[Effect 3]]="Dr.","Yes","No"))</f>
        <v/>
      </c>
      <c r="CD318" t="str">
        <f>IF(Table1[[#This Row],[Ledger 3]]="","",Table1[[#This Row],[Ledger 3]])</f>
        <v/>
      </c>
      <c r="CE318" t="str">
        <f>IF(Table1[[#This Row],[Ledger 3]]="","",IF(Table1[[#This Row],[Effect 3]]="Dr.",-Table1[[#This Row],[Amount 3]],Table1[[#This Row],[Amount 3]]))</f>
        <v/>
      </c>
      <c r="CH318" t="str">
        <f>IF(Table1[[#This Row],[Ledger 4]]="","","No")</f>
        <v/>
      </c>
      <c r="CI318" t="str">
        <f>IF(Table1[[#This Row],[Ledger 4]]="","",IF(Table1[[#This Row],[Effect 4]]="Dr.","Yes","No"))</f>
        <v/>
      </c>
      <c r="CJ318" t="str">
        <f>IF(Table1[[#This Row],[Ledger 4]]="","",Table1[[#This Row],[Ledger 4]])</f>
        <v/>
      </c>
      <c r="CK318" t="str">
        <f>IF(Table1[[#This Row],[Ledger 4]]="","",IF(Table1[[#This Row],[Effect 4]]="Dr.",-Table1[[#This Row],[Amount 4]],Table1[[#This Row],[Amount 4]]))</f>
        <v/>
      </c>
      <c r="CN318" t="str">
        <f>IF(Table1[[#This Row],[Ledger 5]]="","","No")</f>
        <v/>
      </c>
      <c r="CO318" t="str">
        <f>IF(Table1[[#This Row],[Ledger 5]]="","",IF(Table1[[#This Row],[Effect 5]]="Dr.","Yes","No"))</f>
        <v/>
      </c>
      <c r="CP318" t="str">
        <f>IF(Table1[[#This Row],[Ledger 5]]="","",Table1[[#This Row],[Ledger 5]])</f>
        <v/>
      </c>
      <c r="CQ318" t="str">
        <f>IF(Table1[[#This Row],[Ledger 5]]="","",IF(Table1[[#This Row],[Effect 5]]="Dr.",-Table1[[#This Row],[Amount 5]],Table1[[#This Row],[Amount 5]]))</f>
        <v/>
      </c>
      <c r="CT318" t="str">
        <f>IF(Table1[[#This Row],[Ledger 6]]="","","No")</f>
        <v/>
      </c>
      <c r="CU318" t="str">
        <f>IF(Table1[[#This Row],[Ledger 6]]="","",IF(Table1[[#This Row],[Effect 6]]="Dr.","Yes","No"))</f>
        <v/>
      </c>
      <c r="CV318" t="str">
        <f>IF(Table1[[#This Row],[Ledger 6]]="","",Table1[[#This Row],[Ledger 6]])</f>
        <v/>
      </c>
      <c r="CW318" t="str">
        <f>IF(Table1[[#This Row],[Ledger 6]]="","",IF(Table1[[#This Row],[Effect 6]]="Dr.",-Table1[[#This Row],[Amount 6]],Table1[[#This Row],[Amount 6]]))</f>
        <v/>
      </c>
      <c r="CZ318" t="str">
        <f>IF(Table1[[#This Row],[Ledger 7]]="","","No")</f>
        <v/>
      </c>
      <c r="DA318" t="str">
        <f>IF(Table1[[#This Row],[Ledger 7]]="","",IF(Table1[[#This Row],[Effect 7]]="Dr.","Yes","No"))</f>
        <v/>
      </c>
      <c r="DB318" t="str">
        <f>IF(Table1[[#This Row],[Ledger 7]]="","",Table1[[#This Row],[Ledger 7]])</f>
        <v/>
      </c>
      <c r="DC318" t="str">
        <f>IF(Table1[[#This Row],[Ledger 7]]="","",IF(Table1[[#This Row],[Effect 7]]="Dr.",-Table1[[#This Row],[Amount 7]],Table1[[#This Row],[Amount 7]]))</f>
        <v/>
      </c>
      <c r="DF318" t="str">
        <f>IF(Table1[[#This Row],[Ledger 8]]="","","No")</f>
        <v/>
      </c>
      <c r="DG318" t="str">
        <f>IF(Table1[[#This Row],[Ledger 8]]="","",IF(Table1[[#This Row],[Effect 8]]="Dr.","Yes","No"))</f>
        <v/>
      </c>
      <c r="DH318" t="str">
        <f>IF(Table1[[#This Row],[Ledger 8]]="","",Table1[[#This Row],[Ledger 8]])</f>
        <v/>
      </c>
      <c r="DI318" t="str">
        <f>IF(Table1[[#This Row],[Ledger 8]]="","",IF(Table1[[#This Row],[Effect 8]]="Dr.",-Table1[[#This Row],[Amount 8]],Table1[[#This Row],[Amount 8]]))</f>
        <v/>
      </c>
      <c r="DL318" t="str">
        <f>IF(Table1[[#This Row],[Ledger 9]]="","","No")</f>
        <v/>
      </c>
      <c r="DM318" t="str">
        <f>IF(Table1[[#This Row],[Ledger 9]]="","",IF(Table1[[#This Row],[Effect 9]]="Dr.","Yes","No"))</f>
        <v/>
      </c>
      <c r="DN318" t="str">
        <f>IF(Table1[[#This Row],[Ledger 9]]="","",Table1[[#This Row],[Ledger 9]])</f>
        <v/>
      </c>
      <c r="DO318" t="str">
        <f>IF(Table1[[#This Row],[Ledger 9]]="","",IF(Table1[[#This Row],[Effect 9]]="Dr.",-Table1[[#This Row],[Amount 9]],Table1[[#This Row],[Amount 9]]))</f>
        <v/>
      </c>
      <c r="DR318" t="str">
        <f>IF(Table1[[#This Row],[Ledger 10]]="","","No")</f>
        <v/>
      </c>
      <c r="DS318" t="str">
        <f>IF(Table1[[#This Row],[Ledger 10]]="","",IF(Table1[[#This Row],[Effect 10]]="Dr.","Yes","No"))</f>
        <v/>
      </c>
      <c r="DT318" t="str">
        <f>IF(Table1[[#This Row],[Ledger 10]]="","",Table1[[#This Row],[Ledger 10]])</f>
        <v/>
      </c>
      <c r="DU318" t="str">
        <f>IF(Table1[[#This Row],[Ledger 10]]="","",IF(Table1[[#This Row],[Effect 10]]="Dr.",-Table1[[#This Row],[Amount 10]],Table1[[#This Row],[Amount 10]]))</f>
        <v/>
      </c>
      <c r="DX318" t="str">
        <f>IF(Table1[[#This Row],[Ledger 11]]="","","No")</f>
        <v/>
      </c>
      <c r="DY318" t="str">
        <f>IF(Table1[[#This Row],[Ledger 11]]="","",IF(Table1[[#This Row],[Effect 11]]="Dr.","Yes","No"))</f>
        <v/>
      </c>
      <c r="DZ318" t="str">
        <f>IF(Table1[[#This Row],[Ledger 11]]="","",Table1[[#This Row],[Ledger 11]])</f>
        <v/>
      </c>
      <c r="EA318" t="str">
        <f>IF(Table1[[#This Row],[Ledger 11]]="","",IF(Table1[[#This Row],[Effect 11]]="Dr.",-Table1[[#This Row],[Amount 11]],Table1[[#This Row],[Amount 11]]))</f>
        <v/>
      </c>
      <c r="ED318" t="str">
        <f>IF(Table1[[#This Row],[Ledger 12]]="","","No")</f>
        <v/>
      </c>
      <c r="EE318" t="str">
        <f>IF(Table1[[#This Row],[Ledger 12]]="","",IF(Table1[[#This Row],[Effect 12]]="Dr.","Yes","No"))</f>
        <v/>
      </c>
      <c r="EF318" t="str">
        <f>IF(Table1[[#This Row],[Ledger 12]]="","",Table1[[#This Row],[Ledger 12]])</f>
        <v/>
      </c>
      <c r="EG318" t="str">
        <f>IF(Table1[[#This Row],[Ledger 12]]="","",IF(Table1[[#This Row],[Effect 12]]="Dr.",-Table1[[#This Row],[Amount 12]],Table1[[#This Row],[Amount 12]]))</f>
        <v/>
      </c>
      <c r="EJ318" t="str">
        <f>IF(Table1[[#This Row],[Ledger 13]]="","","No")</f>
        <v/>
      </c>
      <c r="EK318" t="str">
        <f>IF(Table1[[#This Row],[Ledger 13]]="","",IF(Table1[[#This Row],[Effect 13]]="Dr.","Yes","No"))</f>
        <v/>
      </c>
      <c r="EL318" t="str">
        <f>IF(Table1[[#This Row],[Ledger 13]]="","",Table1[[#This Row],[Ledger 13]])</f>
        <v/>
      </c>
      <c r="EM318" t="str">
        <f>IF(Table1[[#This Row],[Ledger 13]]="","",IF(Table1[[#This Row],[Effect 13]]="Dr.",-Table1[[#This Row],[Amount 13]],Table1[[#This Row],[Amount 13]]))</f>
        <v/>
      </c>
      <c r="EP318" t="str">
        <f>IF(Table1[[#This Row],[Ledger 14]]="","","No")</f>
        <v/>
      </c>
      <c r="EQ318" t="str">
        <f>IF(Table1[[#This Row],[Ledger 14]]="","",IF(Table1[[#This Row],[Effect 14]]="Dr.","Yes","No"))</f>
        <v/>
      </c>
      <c r="ER318" t="str">
        <f>IF(Table1[[#This Row],[Ledger 14]]="","",Table1[[#This Row],[Ledger 14]])</f>
        <v/>
      </c>
      <c r="ES318" t="str">
        <f>IF(Table1[[#This Row],[Ledger 14]]="","",IF(Table1[[#This Row],[Effect 14]]="Dr.",-Table1[[#This Row],[Amount 14]],Table1[[#This Row],[Amount 14]]))</f>
        <v/>
      </c>
      <c r="EV318" t="str">
        <f>IF(Table1[[#This Row],[Ledger 15]]="","","No")</f>
        <v/>
      </c>
      <c r="EW318" t="str">
        <f>IF(Table1[[#This Row],[Ledger 15]]="","",IF(Table1[[#This Row],[Effect 15]]="Dr.","Yes","No"))</f>
        <v/>
      </c>
      <c r="EX318" t="str">
        <f>IF(Table1[[#This Row],[Ledger 15]]="","",Table1[[#This Row],[Ledger 15]])</f>
        <v/>
      </c>
      <c r="EY318" t="str">
        <f>IF(Table1[[#This Row],[Ledger 15]]="","",IF(Table1[[#This Row],[Effect 15]]="Dr.",-Table1[[#This Row],[Amount 15]],Table1[[#This Row],[Amount 15]]))</f>
        <v/>
      </c>
      <c r="FD3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8">
        <f>IF(Table1[[#This Row],[Date]]="",0,IF(AND(Table1[[#This Row],[Date]]&gt;=$FE$2,Table1[[#This Row],[Date]]&lt;=$FE$3),0,1))</f>
        <v>0</v>
      </c>
      <c r="FF318">
        <f>IF(Table1[[#This Row],[Date]]="",0,IF(TYPE(VLOOKUP(Table1[[#This Row],[Voucher Type]],Table1[[#All],[Voucher Type Master]],1,FALSE))=16,1,0))</f>
        <v>0</v>
      </c>
      <c r="FG318">
        <f>IF(TYPE(IF(Table1[[#This Row],[Date]]="",0,IF(VLOOKUP(Table1[[#This Row],[Voucher Type]],$FY$5:$FZ$13,2,0)=Table1[[#This Row],[Effect 1]],0,1)))=16,1,0)</f>
        <v>0</v>
      </c>
      <c r="FH3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8">
        <f>IF(LEN(Table1[[#This Row],[Ledger 1]])&gt;0,IF(TYPE(VLOOKUP(Table1[[#This Row],[Ledger 1]],GZ:GZ,1,0))=16,1,0),0)</f>
        <v>0</v>
      </c>
      <c r="FJ318">
        <f>IF(LEN(Table1[[#This Row],[Ledger 2]])&gt;0,IF(TYPE(VLOOKUP(Table1[[#This Row],[Ledger 2]],GZ:GZ,1,0))=16,1,0),0)</f>
        <v>0</v>
      </c>
      <c r="FK318">
        <f>IF(LEN(Table1[[#This Row],[Ledger 3]])&gt;0,IF(TYPE(VLOOKUP(Table1[[#This Row],[Ledger 3]],GZ:GZ,1,0))=16,1,0),0)</f>
        <v>0</v>
      </c>
      <c r="FL318">
        <f>IF(LEN(Table1[[#This Row],[Ledger 4]])&gt;0,IF(TYPE(VLOOKUP(Table1[[#This Row],[Ledger 4]],GZ:GZ,1,0))=16,1,0),0)</f>
        <v>0</v>
      </c>
      <c r="FM318">
        <f>IF(LEN(Table1[[#This Row],[Ledger 5]])&gt;0,IF(TYPE(VLOOKUP(Table1[[#This Row],[Ledger 5]],GZ:GZ,1,0))=16,1,0),0)</f>
        <v>0</v>
      </c>
      <c r="FN318">
        <f>IF(LEN(Table1[[#This Row],[Ledger 6]])&gt;0,IF(TYPE(VLOOKUP(Table1[[#This Row],[Ledger 6]],$GZ:$GZ,1,0))=16,1,0),0)</f>
        <v>0</v>
      </c>
      <c r="FO318">
        <f>IF(LEN(Table1[[#This Row],[Ledger 7]])&gt;0,IF(TYPE(VLOOKUP(Table1[[#This Row],[Ledger 7]],$GZ:$GZ,1,0))=16,1,0),0)</f>
        <v>0</v>
      </c>
      <c r="FP318">
        <f>IF(LEN(Table1[[#This Row],[Ledger 8]])&gt;0,IF(TYPE(VLOOKUP(Table1[[#This Row],[Ledger 8]],$GZ:$GZ,1,0))=16,1,0),0)</f>
        <v>0</v>
      </c>
      <c r="FQ318">
        <f>IF(LEN(Table1[[#This Row],[Ledger 9]])&gt;0,IF(TYPE(VLOOKUP(Table1[[#This Row],[Ledger 9]],$GZ:$GZ,1,0))=16,1,0),0)</f>
        <v>0</v>
      </c>
      <c r="FR318">
        <f>IF(LEN(Table1[[#This Row],[Ledger 10]])&gt;0,IF(TYPE(VLOOKUP(Table1[[#This Row],[Ledger 10]],$GZ:$GZ,1,0))=16,1,0),0)</f>
        <v>0</v>
      </c>
      <c r="FS318">
        <f>IF(LEN(Table1[[#This Row],[Ledger 11]])&gt;0,IF(TYPE(VLOOKUP(Table1[[#This Row],[Ledger 11]],$GZ:$GZ,1,0))=16,1,0),0)</f>
        <v>0</v>
      </c>
      <c r="FT318">
        <f>IF(LEN(Table1[[#This Row],[Ledger 12]])&gt;0,IF(TYPE(VLOOKUP(Table1[[#This Row],[Ledger 12]],$GZ:$GZ,1,0))=16,1,0),0)</f>
        <v>0</v>
      </c>
      <c r="FU318">
        <f>IF(LEN(Table1[[#This Row],[Ledger 13]])&gt;0,IF(TYPE(VLOOKUP(Table1[[#This Row],[Ledger 13]],$GZ:$GZ,1,0))=16,1,0),0)</f>
        <v>0</v>
      </c>
      <c r="FV318">
        <f>IF(LEN(Table1[[#This Row],[Ledger 14]])&gt;0,IF(TYPE(VLOOKUP(Table1[[#This Row],[Ledger 14]],$GZ:$GZ,1,0))=16,1,0),0)</f>
        <v>0</v>
      </c>
      <c r="FW318">
        <f>IF(LEN(Table1[[#This Row],[Ledger 15]])&gt;0,IF(TYPE(VLOOKUP(Table1[[#This Row],[Ledger 15]],$GZ:$GZ,1,0))=16,1,0),0)</f>
        <v>0</v>
      </c>
    </row>
    <row r="319" spans="4:179" ht="33" customHeight="1" x14ac:dyDescent="0.45">
      <c r="D319" s="8">
        <f t="shared" si="13"/>
        <v>314</v>
      </c>
      <c r="E319" s="32"/>
      <c r="F319" s="34"/>
      <c r="G319" s="34"/>
      <c r="H319" s="34"/>
      <c r="I319" s="34"/>
      <c r="J319" s="38"/>
      <c r="K319" s="33"/>
      <c r="L319" s="36"/>
      <c r="M319" s="35"/>
      <c r="N319" s="34"/>
      <c r="O319" s="41"/>
      <c r="P319" s="35"/>
      <c r="Q319" s="34"/>
      <c r="R319" s="37"/>
      <c r="S319" s="35"/>
      <c r="T319" s="34"/>
      <c r="U319" s="37"/>
      <c r="V319" s="35"/>
      <c r="W319" s="34"/>
      <c r="X319" s="37"/>
      <c r="Y319" s="35"/>
      <c r="Z319" s="34"/>
      <c r="AA319" s="37"/>
      <c r="AB319" s="35"/>
      <c r="AC319" s="34"/>
      <c r="AD319" s="37"/>
      <c r="AE319" s="35"/>
      <c r="AF319" s="34"/>
      <c r="AG319" s="37"/>
      <c r="AH319" s="35"/>
      <c r="AI319" s="34"/>
      <c r="AJ319" s="37"/>
      <c r="AK319" s="35"/>
      <c r="AL319" s="34"/>
      <c r="AM319" s="37"/>
      <c r="AN319" s="35"/>
      <c r="AO319" s="34"/>
      <c r="AP319" s="37"/>
      <c r="AQ319" s="35"/>
      <c r="AR319" s="34"/>
      <c r="AS319" s="37"/>
      <c r="AT319" s="35"/>
      <c r="AU319" s="34"/>
      <c r="AV319" s="37"/>
      <c r="AW319" s="35"/>
      <c r="AX319" s="34"/>
      <c r="AY319" s="37"/>
      <c r="AZ319" s="35"/>
      <c r="BA319" s="34"/>
      <c r="BB319" s="37"/>
      <c r="BC3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19" s="7"/>
      <c r="BF319" t="str">
        <f>IF(Table1[[#This Row],[Date]]="","","&amp;lt;VOUCHER REMOTEID="&amp;""""&amp;$A$11&amp;$A$13&amp;ROW()&amp;""""&amp;" VCHTYPE="""&amp;F319&amp;""" ACTION="""&amp;"Create"&amp;"""&amp;gt;")</f>
        <v/>
      </c>
      <c r="BG319" t="str">
        <f>IF(Table1[[#This Row],[Date]]="","",TEXT(Table1[[#This Row],[Date]],"yyyymmdd"))</f>
        <v/>
      </c>
      <c r="BH319" t="str">
        <f>Table1[[#This Row],[Date2]]</f>
        <v/>
      </c>
      <c r="BI319" t="str">
        <f>IF(Table1[[#This Row],[Date]]="","",Table1[[#This Row],[Voucher Type]])</f>
        <v/>
      </c>
      <c r="BJ319" t="str">
        <f>IF(Table1[[#This Row],[Ref No / Invoice No]]="","",Table1[[#This Row],[Ref No / Invoice No]])</f>
        <v/>
      </c>
      <c r="BK319" t="str">
        <f>IF(Table1[[#This Row],[Voucher No]]="","",Table1[[#This Row],[Voucher No]])</f>
        <v/>
      </c>
      <c r="BL319" t="str">
        <f>IF(Table1[[#This Row],[Date]]="","",Table1[[#This Row],[Narration]])</f>
        <v/>
      </c>
      <c r="BM319" t="str">
        <f>IF(Table1[[#This Row],[Date]]="","",$A$11&amp;$A$13&amp;ROW())</f>
        <v/>
      </c>
      <c r="BN319" t="str">
        <f>IF(Table1[[#This Row],[Date]]="","",$A$13)</f>
        <v/>
      </c>
      <c r="BP319" t="str">
        <f>IF(Table1[[#This Row],[Ledger 1]]="","","No")</f>
        <v/>
      </c>
      <c r="BQ319" t="str">
        <f>IF(Table1[[#This Row],[Date]]="","",IF(Table1[[#This Row],[Effect 1]]="Dr.","Yes","No"))</f>
        <v/>
      </c>
      <c r="BR319" t="str">
        <f>IF(Table1[[#This Row],[Date]]="","",Table1[[#This Row],[Ledger 1]])</f>
        <v/>
      </c>
      <c r="BS319" t="str">
        <f>IF(Table1[[#This Row],[Date]]="","",IF(Table1[[#This Row],[Effect 1]]="Dr.",-Table1[[#This Row],[Amount 1]],Table1[[#This Row],[Amount 1]]))</f>
        <v/>
      </c>
      <c r="BV319" t="str">
        <f>IF(Table1[[#This Row],[Ledger 2]]="","","No")</f>
        <v/>
      </c>
      <c r="BW319" t="str">
        <f>IF(Table1[[#This Row],[Date]]="","",IF(Table1[[#This Row],[Effect 2]]="Dr.","Yes","No"))</f>
        <v/>
      </c>
      <c r="BX319" t="str">
        <f>IF(Table1[[#This Row],[Date]]="","",Table1[[#This Row],[Ledger 2]])</f>
        <v/>
      </c>
      <c r="BY319" t="str">
        <f>IF(Table1[[#This Row],[Date]]="","",IF(Table1[[#This Row],[Effect 2]]="Dr.",-Table1[[#This Row],[Amount 2]],Table1[[#This Row],[Amount 2]]))</f>
        <v/>
      </c>
      <c r="CB319" t="str">
        <f>IF(Table1[[#This Row],[Ledger 3]]="","","No")</f>
        <v/>
      </c>
      <c r="CC319" t="str">
        <f>IF(Table1[[#This Row],[Ledger 3]]="","",IF(Table1[[#This Row],[Effect 3]]="Dr.","Yes","No"))</f>
        <v/>
      </c>
      <c r="CD319" t="str">
        <f>IF(Table1[[#This Row],[Ledger 3]]="","",Table1[[#This Row],[Ledger 3]])</f>
        <v/>
      </c>
      <c r="CE319" t="str">
        <f>IF(Table1[[#This Row],[Ledger 3]]="","",IF(Table1[[#This Row],[Effect 3]]="Dr.",-Table1[[#This Row],[Amount 3]],Table1[[#This Row],[Amount 3]]))</f>
        <v/>
      </c>
      <c r="CH319" t="str">
        <f>IF(Table1[[#This Row],[Ledger 4]]="","","No")</f>
        <v/>
      </c>
      <c r="CI319" t="str">
        <f>IF(Table1[[#This Row],[Ledger 4]]="","",IF(Table1[[#This Row],[Effect 4]]="Dr.","Yes","No"))</f>
        <v/>
      </c>
      <c r="CJ319" t="str">
        <f>IF(Table1[[#This Row],[Ledger 4]]="","",Table1[[#This Row],[Ledger 4]])</f>
        <v/>
      </c>
      <c r="CK319" t="str">
        <f>IF(Table1[[#This Row],[Ledger 4]]="","",IF(Table1[[#This Row],[Effect 4]]="Dr.",-Table1[[#This Row],[Amount 4]],Table1[[#This Row],[Amount 4]]))</f>
        <v/>
      </c>
      <c r="CN319" t="str">
        <f>IF(Table1[[#This Row],[Ledger 5]]="","","No")</f>
        <v/>
      </c>
      <c r="CO319" t="str">
        <f>IF(Table1[[#This Row],[Ledger 5]]="","",IF(Table1[[#This Row],[Effect 5]]="Dr.","Yes","No"))</f>
        <v/>
      </c>
      <c r="CP319" t="str">
        <f>IF(Table1[[#This Row],[Ledger 5]]="","",Table1[[#This Row],[Ledger 5]])</f>
        <v/>
      </c>
      <c r="CQ319" t="str">
        <f>IF(Table1[[#This Row],[Ledger 5]]="","",IF(Table1[[#This Row],[Effect 5]]="Dr.",-Table1[[#This Row],[Amount 5]],Table1[[#This Row],[Amount 5]]))</f>
        <v/>
      </c>
      <c r="CT319" t="str">
        <f>IF(Table1[[#This Row],[Ledger 6]]="","","No")</f>
        <v/>
      </c>
      <c r="CU319" t="str">
        <f>IF(Table1[[#This Row],[Ledger 6]]="","",IF(Table1[[#This Row],[Effect 6]]="Dr.","Yes","No"))</f>
        <v/>
      </c>
      <c r="CV319" t="str">
        <f>IF(Table1[[#This Row],[Ledger 6]]="","",Table1[[#This Row],[Ledger 6]])</f>
        <v/>
      </c>
      <c r="CW319" t="str">
        <f>IF(Table1[[#This Row],[Ledger 6]]="","",IF(Table1[[#This Row],[Effect 6]]="Dr.",-Table1[[#This Row],[Amount 6]],Table1[[#This Row],[Amount 6]]))</f>
        <v/>
      </c>
      <c r="CZ319" t="str">
        <f>IF(Table1[[#This Row],[Ledger 7]]="","","No")</f>
        <v/>
      </c>
      <c r="DA319" t="str">
        <f>IF(Table1[[#This Row],[Ledger 7]]="","",IF(Table1[[#This Row],[Effect 7]]="Dr.","Yes","No"))</f>
        <v/>
      </c>
      <c r="DB319" t="str">
        <f>IF(Table1[[#This Row],[Ledger 7]]="","",Table1[[#This Row],[Ledger 7]])</f>
        <v/>
      </c>
      <c r="DC319" t="str">
        <f>IF(Table1[[#This Row],[Ledger 7]]="","",IF(Table1[[#This Row],[Effect 7]]="Dr.",-Table1[[#This Row],[Amount 7]],Table1[[#This Row],[Amount 7]]))</f>
        <v/>
      </c>
      <c r="DF319" t="str">
        <f>IF(Table1[[#This Row],[Ledger 8]]="","","No")</f>
        <v/>
      </c>
      <c r="DG319" t="str">
        <f>IF(Table1[[#This Row],[Ledger 8]]="","",IF(Table1[[#This Row],[Effect 8]]="Dr.","Yes","No"))</f>
        <v/>
      </c>
      <c r="DH319" t="str">
        <f>IF(Table1[[#This Row],[Ledger 8]]="","",Table1[[#This Row],[Ledger 8]])</f>
        <v/>
      </c>
      <c r="DI319" t="str">
        <f>IF(Table1[[#This Row],[Ledger 8]]="","",IF(Table1[[#This Row],[Effect 8]]="Dr.",-Table1[[#This Row],[Amount 8]],Table1[[#This Row],[Amount 8]]))</f>
        <v/>
      </c>
      <c r="DL319" t="str">
        <f>IF(Table1[[#This Row],[Ledger 9]]="","","No")</f>
        <v/>
      </c>
      <c r="DM319" t="str">
        <f>IF(Table1[[#This Row],[Ledger 9]]="","",IF(Table1[[#This Row],[Effect 9]]="Dr.","Yes","No"))</f>
        <v/>
      </c>
      <c r="DN319" t="str">
        <f>IF(Table1[[#This Row],[Ledger 9]]="","",Table1[[#This Row],[Ledger 9]])</f>
        <v/>
      </c>
      <c r="DO319" t="str">
        <f>IF(Table1[[#This Row],[Ledger 9]]="","",IF(Table1[[#This Row],[Effect 9]]="Dr.",-Table1[[#This Row],[Amount 9]],Table1[[#This Row],[Amount 9]]))</f>
        <v/>
      </c>
      <c r="DR319" t="str">
        <f>IF(Table1[[#This Row],[Ledger 10]]="","","No")</f>
        <v/>
      </c>
      <c r="DS319" t="str">
        <f>IF(Table1[[#This Row],[Ledger 10]]="","",IF(Table1[[#This Row],[Effect 10]]="Dr.","Yes","No"))</f>
        <v/>
      </c>
      <c r="DT319" t="str">
        <f>IF(Table1[[#This Row],[Ledger 10]]="","",Table1[[#This Row],[Ledger 10]])</f>
        <v/>
      </c>
      <c r="DU319" t="str">
        <f>IF(Table1[[#This Row],[Ledger 10]]="","",IF(Table1[[#This Row],[Effect 10]]="Dr.",-Table1[[#This Row],[Amount 10]],Table1[[#This Row],[Amount 10]]))</f>
        <v/>
      </c>
      <c r="DX319" t="str">
        <f>IF(Table1[[#This Row],[Ledger 11]]="","","No")</f>
        <v/>
      </c>
      <c r="DY319" t="str">
        <f>IF(Table1[[#This Row],[Ledger 11]]="","",IF(Table1[[#This Row],[Effect 11]]="Dr.","Yes","No"))</f>
        <v/>
      </c>
      <c r="DZ319" t="str">
        <f>IF(Table1[[#This Row],[Ledger 11]]="","",Table1[[#This Row],[Ledger 11]])</f>
        <v/>
      </c>
      <c r="EA319" t="str">
        <f>IF(Table1[[#This Row],[Ledger 11]]="","",IF(Table1[[#This Row],[Effect 11]]="Dr.",-Table1[[#This Row],[Amount 11]],Table1[[#This Row],[Amount 11]]))</f>
        <v/>
      </c>
      <c r="ED319" t="str">
        <f>IF(Table1[[#This Row],[Ledger 12]]="","","No")</f>
        <v/>
      </c>
      <c r="EE319" t="str">
        <f>IF(Table1[[#This Row],[Ledger 12]]="","",IF(Table1[[#This Row],[Effect 12]]="Dr.","Yes","No"))</f>
        <v/>
      </c>
      <c r="EF319" t="str">
        <f>IF(Table1[[#This Row],[Ledger 12]]="","",Table1[[#This Row],[Ledger 12]])</f>
        <v/>
      </c>
      <c r="EG319" t="str">
        <f>IF(Table1[[#This Row],[Ledger 12]]="","",IF(Table1[[#This Row],[Effect 12]]="Dr.",-Table1[[#This Row],[Amount 12]],Table1[[#This Row],[Amount 12]]))</f>
        <v/>
      </c>
      <c r="EJ319" t="str">
        <f>IF(Table1[[#This Row],[Ledger 13]]="","","No")</f>
        <v/>
      </c>
      <c r="EK319" t="str">
        <f>IF(Table1[[#This Row],[Ledger 13]]="","",IF(Table1[[#This Row],[Effect 13]]="Dr.","Yes","No"))</f>
        <v/>
      </c>
      <c r="EL319" t="str">
        <f>IF(Table1[[#This Row],[Ledger 13]]="","",Table1[[#This Row],[Ledger 13]])</f>
        <v/>
      </c>
      <c r="EM319" t="str">
        <f>IF(Table1[[#This Row],[Ledger 13]]="","",IF(Table1[[#This Row],[Effect 13]]="Dr.",-Table1[[#This Row],[Amount 13]],Table1[[#This Row],[Amount 13]]))</f>
        <v/>
      </c>
      <c r="EP319" t="str">
        <f>IF(Table1[[#This Row],[Ledger 14]]="","","No")</f>
        <v/>
      </c>
      <c r="EQ319" t="str">
        <f>IF(Table1[[#This Row],[Ledger 14]]="","",IF(Table1[[#This Row],[Effect 14]]="Dr.","Yes","No"))</f>
        <v/>
      </c>
      <c r="ER319" t="str">
        <f>IF(Table1[[#This Row],[Ledger 14]]="","",Table1[[#This Row],[Ledger 14]])</f>
        <v/>
      </c>
      <c r="ES319" t="str">
        <f>IF(Table1[[#This Row],[Ledger 14]]="","",IF(Table1[[#This Row],[Effect 14]]="Dr.",-Table1[[#This Row],[Amount 14]],Table1[[#This Row],[Amount 14]]))</f>
        <v/>
      </c>
      <c r="EV319" t="str">
        <f>IF(Table1[[#This Row],[Ledger 15]]="","","No")</f>
        <v/>
      </c>
      <c r="EW319" t="str">
        <f>IF(Table1[[#This Row],[Ledger 15]]="","",IF(Table1[[#This Row],[Effect 15]]="Dr.","Yes","No"))</f>
        <v/>
      </c>
      <c r="EX319" t="str">
        <f>IF(Table1[[#This Row],[Ledger 15]]="","",Table1[[#This Row],[Ledger 15]])</f>
        <v/>
      </c>
      <c r="EY319" t="str">
        <f>IF(Table1[[#This Row],[Ledger 15]]="","",IF(Table1[[#This Row],[Effect 15]]="Dr.",-Table1[[#This Row],[Amount 15]],Table1[[#This Row],[Amount 15]]))</f>
        <v/>
      </c>
      <c r="FD3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19">
        <f>IF(Table1[[#This Row],[Date]]="",0,IF(AND(Table1[[#This Row],[Date]]&gt;=$FE$2,Table1[[#This Row],[Date]]&lt;=$FE$3),0,1))</f>
        <v>0</v>
      </c>
      <c r="FF319">
        <f>IF(Table1[[#This Row],[Date]]="",0,IF(TYPE(VLOOKUP(Table1[[#This Row],[Voucher Type]],Table1[[#All],[Voucher Type Master]],1,FALSE))=16,1,0))</f>
        <v>0</v>
      </c>
      <c r="FG319">
        <f>IF(TYPE(IF(Table1[[#This Row],[Date]]="",0,IF(VLOOKUP(Table1[[#This Row],[Voucher Type]],$FY$5:$FZ$13,2,0)=Table1[[#This Row],[Effect 1]],0,1)))=16,1,0)</f>
        <v>0</v>
      </c>
      <c r="FH3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19">
        <f>IF(LEN(Table1[[#This Row],[Ledger 1]])&gt;0,IF(TYPE(VLOOKUP(Table1[[#This Row],[Ledger 1]],GZ:GZ,1,0))=16,1,0),0)</f>
        <v>0</v>
      </c>
      <c r="FJ319">
        <f>IF(LEN(Table1[[#This Row],[Ledger 2]])&gt;0,IF(TYPE(VLOOKUP(Table1[[#This Row],[Ledger 2]],GZ:GZ,1,0))=16,1,0),0)</f>
        <v>0</v>
      </c>
      <c r="FK319">
        <f>IF(LEN(Table1[[#This Row],[Ledger 3]])&gt;0,IF(TYPE(VLOOKUP(Table1[[#This Row],[Ledger 3]],GZ:GZ,1,0))=16,1,0),0)</f>
        <v>0</v>
      </c>
      <c r="FL319">
        <f>IF(LEN(Table1[[#This Row],[Ledger 4]])&gt;0,IF(TYPE(VLOOKUP(Table1[[#This Row],[Ledger 4]],GZ:GZ,1,0))=16,1,0),0)</f>
        <v>0</v>
      </c>
      <c r="FM319">
        <f>IF(LEN(Table1[[#This Row],[Ledger 5]])&gt;0,IF(TYPE(VLOOKUP(Table1[[#This Row],[Ledger 5]],GZ:GZ,1,0))=16,1,0),0)</f>
        <v>0</v>
      </c>
      <c r="FN319">
        <f>IF(LEN(Table1[[#This Row],[Ledger 6]])&gt;0,IF(TYPE(VLOOKUP(Table1[[#This Row],[Ledger 6]],$GZ:$GZ,1,0))=16,1,0),0)</f>
        <v>0</v>
      </c>
      <c r="FO319">
        <f>IF(LEN(Table1[[#This Row],[Ledger 7]])&gt;0,IF(TYPE(VLOOKUP(Table1[[#This Row],[Ledger 7]],$GZ:$GZ,1,0))=16,1,0),0)</f>
        <v>0</v>
      </c>
      <c r="FP319">
        <f>IF(LEN(Table1[[#This Row],[Ledger 8]])&gt;0,IF(TYPE(VLOOKUP(Table1[[#This Row],[Ledger 8]],$GZ:$GZ,1,0))=16,1,0),0)</f>
        <v>0</v>
      </c>
      <c r="FQ319">
        <f>IF(LEN(Table1[[#This Row],[Ledger 9]])&gt;0,IF(TYPE(VLOOKUP(Table1[[#This Row],[Ledger 9]],$GZ:$GZ,1,0))=16,1,0),0)</f>
        <v>0</v>
      </c>
      <c r="FR319">
        <f>IF(LEN(Table1[[#This Row],[Ledger 10]])&gt;0,IF(TYPE(VLOOKUP(Table1[[#This Row],[Ledger 10]],$GZ:$GZ,1,0))=16,1,0),0)</f>
        <v>0</v>
      </c>
      <c r="FS319">
        <f>IF(LEN(Table1[[#This Row],[Ledger 11]])&gt;0,IF(TYPE(VLOOKUP(Table1[[#This Row],[Ledger 11]],$GZ:$GZ,1,0))=16,1,0),0)</f>
        <v>0</v>
      </c>
      <c r="FT319">
        <f>IF(LEN(Table1[[#This Row],[Ledger 12]])&gt;0,IF(TYPE(VLOOKUP(Table1[[#This Row],[Ledger 12]],$GZ:$GZ,1,0))=16,1,0),0)</f>
        <v>0</v>
      </c>
      <c r="FU319">
        <f>IF(LEN(Table1[[#This Row],[Ledger 13]])&gt;0,IF(TYPE(VLOOKUP(Table1[[#This Row],[Ledger 13]],$GZ:$GZ,1,0))=16,1,0),0)</f>
        <v>0</v>
      </c>
      <c r="FV319">
        <f>IF(LEN(Table1[[#This Row],[Ledger 14]])&gt;0,IF(TYPE(VLOOKUP(Table1[[#This Row],[Ledger 14]],$GZ:$GZ,1,0))=16,1,0),0)</f>
        <v>0</v>
      </c>
      <c r="FW319">
        <f>IF(LEN(Table1[[#This Row],[Ledger 15]])&gt;0,IF(TYPE(VLOOKUP(Table1[[#This Row],[Ledger 15]],$GZ:$GZ,1,0))=16,1,0),0)</f>
        <v>0</v>
      </c>
    </row>
    <row r="320" spans="4:179" ht="33" customHeight="1" x14ac:dyDescent="0.45">
      <c r="D320" s="8">
        <f t="shared" si="13"/>
        <v>315</v>
      </c>
      <c r="E320" s="32"/>
      <c r="F320" s="34"/>
      <c r="G320" s="34"/>
      <c r="H320" s="34"/>
      <c r="I320" s="34"/>
      <c r="J320" s="38"/>
      <c r="K320" s="33"/>
      <c r="L320" s="36"/>
      <c r="M320" s="35"/>
      <c r="N320" s="34"/>
      <c r="O320" s="41"/>
      <c r="P320" s="35"/>
      <c r="Q320" s="34"/>
      <c r="R320" s="37"/>
      <c r="S320" s="35"/>
      <c r="T320" s="34"/>
      <c r="U320" s="37"/>
      <c r="V320" s="35"/>
      <c r="W320" s="34"/>
      <c r="X320" s="37"/>
      <c r="Y320" s="35"/>
      <c r="Z320" s="34"/>
      <c r="AA320" s="37"/>
      <c r="AB320" s="35"/>
      <c r="AC320" s="34"/>
      <c r="AD320" s="37"/>
      <c r="AE320" s="35"/>
      <c r="AF320" s="34"/>
      <c r="AG320" s="37"/>
      <c r="AH320" s="35"/>
      <c r="AI320" s="34"/>
      <c r="AJ320" s="37"/>
      <c r="AK320" s="35"/>
      <c r="AL320" s="34"/>
      <c r="AM320" s="37"/>
      <c r="AN320" s="35"/>
      <c r="AO320" s="34"/>
      <c r="AP320" s="37"/>
      <c r="AQ320" s="35"/>
      <c r="AR320" s="34"/>
      <c r="AS320" s="37"/>
      <c r="AT320" s="35"/>
      <c r="AU320" s="34"/>
      <c r="AV320" s="37"/>
      <c r="AW320" s="35"/>
      <c r="AX320" s="34"/>
      <c r="AY320" s="37"/>
      <c r="AZ320" s="35"/>
      <c r="BA320" s="34"/>
      <c r="BB320" s="37"/>
      <c r="BC3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0" s="7"/>
      <c r="BF320" t="str">
        <f>IF(Table1[[#This Row],[Date]]="","","&amp;lt;VOUCHER REMOTEID="&amp;""""&amp;$A$11&amp;$A$13&amp;ROW()&amp;""""&amp;" VCHTYPE="""&amp;F320&amp;""" ACTION="""&amp;"Create"&amp;"""&amp;gt;")</f>
        <v/>
      </c>
      <c r="BG320" t="str">
        <f>IF(Table1[[#This Row],[Date]]="","",TEXT(Table1[[#This Row],[Date]],"yyyymmdd"))</f>
        <v/>
      </c>
      <c r="BH320" t="str">
        <f>Table1[[#This Row],[Date2]]</f>
        <v/>
      </c>
      <c r="BI320" t="str">
        <f>IF(Table1[[#This Row],[Date]]="","",Table1[[#This Row],[Voucher Type]])</f>
        <v/>
      </c>
      <c r="BJ320" t="str">
        <f>IF(Table1[[#This Row],[Ref No / Invoice No]]="","",Table1[[#This Row],[Ref No / Invoice No]])</f>
        <v/>
      </c>
      <c r="BK320" t="str">
        <f>IF(Table1[[#This Row],[Voucher No]]="","",Table1[[#This Row],[Voucher No]])</f>
        <v/>
      </c>
      <c r="BL320" t="str">
        <f>IF(Table1[[#This Row],[Date]]="","",Table1[[#This Row],[Narration]])</f>
        <v/>
      </c>
      <c r="BM320" t="str">
        <f>IF(Table1[[#This Row],[Date]]="","",$A$11&amp;$A$13&amp;ROW())</f>
        <v/>
      </c>
      <c r="BN320" t="str">
        <f>IF(Table1[[#This Row],[Date]]="","",$A$13)</f>
        <v/>
      </c>
      <c r="BP320" t="str">
        <f>IF(Table1[[#This Row],[Ledger 1]]="","","No")</f>
        <v/>
      </c>
      <c r="BQ320" t="str">
        <f>IF(Table1[[#This Row],[Date]]="","",IF(Table1[[#This Row],[Effect 1]]="Dr.","Yes","No"))</f>
        <v/>
      </c>
      <c r="BR320" t="str">
        <f>IF(Table1[[#This Row],[Date]]="","",Table1[[#This Row],[Ledger 1]])</f>
        <v/>
      </c>
      <c r="BS320" t="str">
        <f>IF(Table1[[#This Row],[Date]]="","",IF(Table1[[#This Row],[Effect 1]]="Dr.",-Table1[[#This Row],[Amount 1]],Table1[[#This Row],[Amount 1]]))</f>
        <v/>
      </c>
      <c r="BV320" t="str">
        <f>IF(Table1[[#This Row],[Ledger 2]]="","","No")</f>
        <v/>
      </c>
      <c r="BW320" t="str">
        <f>IF(Table1[[#This Row],[Date]]="","",IF(Table1[[#This Row],[Effect 2]]="Dr.","Yes","No"))</f>
        <v/>
      </c>
      <c r="BX320" t="str">
        <f>IF(Table1[[#This Row],[Date]]="","",Table1[[#This Row],[Ledger 2]])</f>
        <v/>
      </c>
      <c r="BY320" t="str">
        <f>IF(Table1[[#This Row],[Date]]="","",IF(Table1[[#This Row],[Effect 2]]="Dr.",-Table1[[#This Row],[Amount 2]],Table1[[#This Row],[Amount 2]]))</f>
        <v/>
      </c>
      <c r="CB320" t="str">
        <f>IF(Table1[[#This Row],[Ledger 3]]="","","No")</f>
        <v/>
      </c>
      <c r="CC320" t="str">
        <f>IF(Table1[[#This Row],[Ledger 3]]="","",IF(Table1[[#This Row],[Effect 3]]="Dr.","Yes","No"))</f>
        <v/>
      </c>
      <c r="CD320" t="str">
        <f>IF(Table1[[#This Row],[Ledger 3]]="","",Table1[[#This Row],[Ledger 3]])</f>
        <v/>
      </c>
      <c r="CE320" t="str">
        <f>IF(Table1[[#This Row],[Ledger 3]]="","",IF(Table1[[#This Row],[Effect 3]]="Dr.",-Table1[[#This Row],[Amount 3]],Table1[[#This Row],[Amount 3]]))</f>
        <v/>
      </c>
      <c r="CH320" t="str">
        <f>IF(Table1[[#This Row],[Ledger 4]]="","","No")</f>
        <v/>
      </c>
      <c r="CI320" t="str">
        <f>IF(Table1[[#This Row],[Ledger 4]]="","",IF(Table1[[#This Row],[Effect 4]]="Dr.","Yes","No"))</f>
        <v/>
      </c>
      <c r="CJ320" t="str">
        <f>IF(Table1[[#This Row],[Ledger 4]]="","",Table1[[#This Row],[Ledger 4]])</f>
        <v/>
      </c>
      <c r="CK320" t="str">
        <f>IF(Table1[[#This Row],[Ledger 4]]="","",IF(Table1[[#This Row],[Effect 4]]="Dr.",-Table1[[#This Row],[Amount 4]],Table1[[#This Row],[Amount 4]]))</f>
        <v/>
      </c>
      <c r="CN320" t="str">
        <f>IF(Table1[[#This Row],[Ledger 5]]="","","No")</f>
        <v/>
      </c>
      <c r="CO320" t="str">
        <f>IF(Table1[[#This Row],[Ledger 5]]="","",IF(Table1[[#This Row],[Effect 5]]="Dr.","Yes","No"))</f>
        <v/>
      </c>
      <c r="CP320" t="str">
        <f>IF(Table1[[#This Row],[Ledger 5]]="","",Table1[[#This Row],[Ledger 5]])</f>
        <v/>
      </c>
      <c r="CQ320" t="str">
        <f>IF(Table1[[#This Row],[Ledger 5]]="","",IF(Table1[[#This Row],[Effect 5]]="Dr.",-Table1[[#This Row],[Amount 5]],Table1[[#This Row],[Amount 5]]))</f>
        <v/>
      </c>
      <c r="CT320" t="str">
        <f>IF(Table1[[#This Row],[Ledger 6]]="","","No")</f>
        <v/>
      </c>
      <c r="CU320" t="str">
        <f>IF(Table1[[#This Row],[Ledger 6]]="","",IF(Table1[[#This Row],[Effect 6]]="Dr.","Yes","No"))</f>
        <v/>
      </c>
      <c r="CV320" t="str">
        <f>IF(Table1[[#This Row],[Ledger 6]]="","",Table1[[#This Row],[Ledger 6]])</f>
        <v/>
      </c>
      <c r="CW320" t="str">
        <f>IF(Table1[[#This Row],[Ledger 6]]="","",IF(Table1[[#This Row],[Effect 6]]="Dr.",-Table1[[#This Row],[Amount 6]],Table1[[#This Row],[Amount 6]]))</f>
        <v/>
      </c>
      <c r="CZ320" t="str">
        <f>IF(Table1[[#This Row],[Ledger 7]]="","","No")</f>
        <v/>
      </c>
      <c r="DA320" t="str">
        <f>IF(Table1[[#This Row],[Ledger 7]]="","",IF(Table1[[#This Row],[Effect 7]]="Dr.","Yes","No"))</f>
        <v/>
      </c>
      <c r="DB320" t="str">
        <f>IF(Table1[[#This Row],[Ledger 7]]="","",Table1[[#This Row],[Ledger 7]])</f>
        <v/>
      </c>
      <c r="DC320" t="str">
        <f>IF(Table1[[#This Row],[Ledger 7]]="","",IF(Table1[[#This Row],[Effect 7]]="Dr.",-Table1[[#This Row],[Amount 7]],Table1[[#This Row],[Amount 7]]))</f>
        <v/>
      </c>
      <c r="DF320" t="str">
        <f>IF(Table1[[#This Row],[Ledger 8]]="","","No")</f>
        <v/>
      </c>
      <c r="DG320" t="str">
        <f>IF(Table1[[#This Row],[Ledger 8]]="","",IF(Table1[[#This Row],[Effect 8]]="Dr.","Yes","No"))</f>
        <v/>
      </c>
      <c r="DH320" t="str">
        <f>IF(Table1[[#This Row],[Ledger 8]]="","",Table1[[#This Row],[Ledger 8]])</f>
        <v/>
      </c>
      <c r="DI320" t="str">
        <f>IF(Table1[[#This Row],[Ledger 8]]="","",IF(Table1[[#This Row],[Effect 8]]="Dr.",-Table1[[#This Row],[Amount 8]],Table1[[#This Row],[Amount 8]]))</f>
        <v/>
      </c>
      <c r="DL320" t="str">
        <f>IF(Table1[[#This Row],[Ledger 9]]="","","No")</f>
        <v/>
      </c>
      <c r="DM320" t="str">
        <f>IF(Table1[[#This Row],[Ledger 9]]="","",IF(Table1[[#This Row],[Effect 9]]="Dr.","Yes","No"))</f>
        <v/>
      </c>
      <c r="DN320" t="str">
        <f>IF(Table1[[#This Row],[Ledger 9]]="","",Table1[[#This Row],[Ledger 9]])</f>
        <v/>
      </c>
      <c r="DO320" t="str">
        <f>IF(Table1[[#This Row],[Ledger 9]]="","",IF(Table1[[#This Row],[Effect 9]]="Dr.",-Table1[[#This Row],[Amount 9]],Table1[[#This Row],[Amount 9]]))</f>
        <v/>
      </c>
      <c r="DR320" t="str">
        <f>IF(Table1[[#This Row],[Ledger 10]]="","","No")</f>
        <v/>
      </c>
      <c r="DS320" t="str">
        <f>IF(Table1[[#This Row],[Ledger 10]]="","",IF(Table1[[#This Row],[Effect 10]]="Dr.","Yes","No"))</f>
        <v/>
      </c>
      <c r="DT320" t="str">
        <f>IF(Table1[[#This Row],[Ledger 10]]="","",Table1[[#This Row],[Ledger 10]])</f>
        <v/>
      </c>
      <c r="DU320" t="str">
        <f>IF(Table1[[#This Row],[Ledger 10]]="","",IF(Table1[[#This Row],[Effect 10]]="Dr.",-Table1[[#This Row],[Amount 10]],Table1[[#This Row],[Amount 10]]))</f>
        <v/>
      </c>
      <c r="DX320" t="str">
        <f>IF(Table1[[#This Row],[Ledger 11]]="","","No")</f>
        <v/>
      </c>
      <c r="DY320" t="str">
        <f>IF(Table1[[#This Row],[Ledger 11]]="","",IF(Table1[[#This Row],[Effect 11]]="Dr.","Yes","No"))</f>
        <v/>
      </c>
      <c r="DZ320" t="str">
        <f>IF(Table1[[#This Row],[Ledger 11]]="","",Table1[[#This Row],[Ledger 11]])</f>
        <v/>
      </c>
      <c r="EA320" t="str">
        <f>IF(Table1[[#This Row],[Ledger 11]]="","",IF(Table1[[#This Row],[Effect 11]]="Dr.",-Table1[[#This Row],[Amount 11]],Table1[[#This Row],[Amount 11]]))</f>
        <v/>
      </c>
      <c r="ED320" t="str">
        <f>IF(Table1[[#This Row],[Ledger 12]]="","","No")</f>
        <v/>
      </c>
      <c r="EE320" t="str">
        <f>IF(Table1[[#This Row],[Ledger 12]]="","",IF(Table1[[#This Row],[Effect 12]]="Dr.","Yes","No"))</f>
        <v/>
      </c>
      <c r="EF320" t="str">
        <f>IF(Table1[[#This Row],[Ledger 12]]="","",Table1[[#This Row],[Ledger 12]])</f>
        <v/>
      </c>
      <c r="EG320" t="str">
        <f>IF(Table1[[#This Row],[Ledger 12]]="","",IF(Table1[[#This Row],[Effect 12]]="Dr.",-Table1[[#This Row],[Amount 12]],Table1[[#This Row],[Amount 12]]))</f>
        <v/>
      </c>
      <c r="EJ320" t="str">
        <f>IF(Table1[[#This Row],[Ledger 13]]="","","No")</f>
        <v/>
      </c>
      <c r="EK320" t="str">
        <f>IF(Table1[[#This Row],[Ledger 13]]="","",IF(Table1[[#This Row],[Effect 13]]="Dr.","Yes","No"))</f>
        <v/>
      </c>
      <c r="EL320" t="str">
        <f>IF(Table1[[#This Row],[Ledger 13]]="","",Table1[[#This Row],[Ledger 13]])</f>
        <v/>
      </c>
      <c r="EM320" t="str">
        <f>IF(Table1[[#This Row],[Ledger 13]]="","",IF(Table1[[#This Row],[Effect 13]]="Dr.",-Table1[[#This Row],[Amount 13]],Table1[[#This Row],[Amount 13]]))</f>
        <v/>
      </c>
      <c r="EP320" t="str">
        <f>IF(Table1[[#This Row],[Ledger 14]]="","","No")</f>
        <v/>
      </c>
      <c r="EQ320" t="str">
        <f>IF(Table1[[#This Row],[Ledger 14]]="","",IF(Table1[[#This Row],[Effect 14]]="Dr.","Yes","No"))</f>
        <v/>
      </c>
      <c r="ER320" t="str">
        <f>IF(Table1[[#This Row],[Ledger 14]]="","",Table1[[#This Row],[Ledger 14]])</f>
        <v/>
      </c>
      <c r="ES320" t="str">
        <f>IF(Table1[[#This Row],[Ledger 14]]="","",IF(Table1[[#This Row],[Effect 14]]="Dr.",-Table1[[#This Row],[Amount 14]],Table1[[#This Row],[Amount 14]]))</f>
        <v/>
      </c>
      <c r="EV320" t="str">
        <f>IF(Table1[[#This Row],[Ledger 15]]="","","No")</f>
        <v/>
      </c>
      <c r="EW320" t="str">
        <f>IF(Table1[[#This Row],[Ledger 15]]="","",IF(Table1[[#This Row],[Effect 15]]="Dr.","Yes","No"))</f>
        <v/>
      </c>
      <c r="EX320" t="str">
        <f>IF(Table1[[#This Row],[Ledger 15]]="","",Table1[[#This Row],[Ledger 15]])</f>
        <v/>
      </c>
      <c r="EY320" t="str">
        <f>IF(Table1[[#This Row],[Ledger 15]]="","",IF(Table1[[#This Row],[Effect 15]]="Dr.",-Table1[[#This Row],[Amount 15]],Table1[[#This Row],[Amount 15]]))</f>
        <v/>
      </c>
      <c r="FD3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0">
        <f>IF(Table1[[#This Row],[Date]]="",0,IF(AND(Table1[[#This Row],[Date]]&gt;=$FE$2,Table1[[#This Row],[Date]]&lt;=$FE$3),0,1))</f>
        <v>0</v>
      </c>
      <c r="FF320">
        <f>IF(Table1[[#This Row],[Date]]="",0,IF(TYPE(VLOOKUP(Table1[[#This Row],[Voucher Type]],Table1[[#All],[Voucher Type Master]],1,FALSE))=16,1,0))</f>
        <v>0</v>
      </c>
      <c r="FG320">
        <f>IF(TYPE(IF(Table1[[#This Row],[Date]]="",0,IF(VLOOKUP(Table1[[#This Row],[Voucher Type]],$FY$5:$FZ$13,2,0)=Table1[[#This Row],[Effect 1]],0,1)))=16,1,0)</f>
        <v>0</v>
      </c>
      <c r="FH3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0">
        <f>IF(LEN(Table1[[#This Row],[Ledger 1]])&gt;0,IF(TYPE(VLOOKUP(Table1[[#This Row],[Ledger 1]],GZ:GZ,1,0))=16,1,0),0)</f>
        <v>0</v>
      </c>
      <c r="FJ320">
        <f>IF(LEN(Table1[[#This Row],[Ledger 2]])&gt;0,IF(TYPE(VLOOKUP(Table1[[#This Row],[Ledger 2]],GZ:GZ,1,0))=16,1,0),0)</f>
        <v>0</v>
      </c>
      <c r="FK320">
        <f>IF(LEN(Table1[[#This Row],[Ledger 3]])&gt;0,IF(TYPE(VLOOKUP(Table1[[#This Row],[Ledger 3]],GZ:GZ,1,0))=16,1,0),0)</f>
        <v>0</v>
      </c>
      <c r="FL320">
        <f>IF(LEN(Table1[[#This Row],[Ledger 4]])&gt;0,IF(TYPE(VLOOKUP(Table1[[#This Row],[Ledger 4]],GZ:GZ,1,0))=16,1,0),0)</f>
        <v>0</v>
      </c>
      <c r="FM320">
        <f>IF(LEN(Table1[[#This Row],[Ledger 5]])&gt;0,IF(TYPE(VLOOKUP(Table1[[#This Row],[Ledger 5]],GZ:GZ,1,0))=16,1,0),0)</f>
        <v>0</v>
      </c>
      <c r="FN320">
        <f>IF(LEN(Table1[[#This Row],[Ledger 6]])&gt;0,IF(TYPE(VLOOKUP(Table1[[#This Row],[Ledger 6]],$GZ:$GZ,1,0))=16,1,0),0)</f>
        <v>0</v>
      </c>
      <c r="FO320">
        <f>IF(LEN(Table1[[#This Row],[Ledger 7]])&gt;0,IF(TYPE(VLOOKUP(Table1[[#This Row],[Ledger 7]],$GZ:$GZ,1,0))=16,1,0),0)</f>
        <v>0</v>
      </c>
      <c r="FP320">
        <f>IF(LEN(Table1[[#This Row],[Ledger 8]])&gt;0,IF(TYPE(VLOOKUP(Table1[[#This Row],[Ledger 8]],$GZ:$GZ,1,0))=16,1,0),0)</f>
        <v>0</v>
      </c>
      <c r="FQ320">
        <f>IF(LEN(Table1[[#This Row],[Ledger 9]])&gt;0,IF(TYPE(VLOOKUP(Table1[[#This Row],[Ledger 9]],$GZ:$GZ,1,0))=16,1,0),0)</f>
        <v>0</v>
      </c>
      <c r="FR320">
        <f>IF(LEN(Table1[[#This Row],[Ledger 10]])&gt;0,IF(TYPE(VLOOKUP(Table1[[#This Row],[Ledger 10]],$GZ:$GZ,1,0))=16,1,0),0)</f>
        <v>0</v>
      </c>
      <c r="FS320">
        <f>IF(LEN(Table1[[#This Row],[Ledger 11]])&gt;0,IF(TYPE(VLOOKUP(Table1[[#This Row],[Ledger 11]],$GZ:$GZ,1,0))=16,1,0),0)</f>
        <v>0</v>
      </c>
      <c r="FT320">
        <f>IF(LEN(Table1[[#This Row],[Ledger 12]])&gt;0,IF(TYPE(VLOOKUP(Table1[[#This Row],[Ledger 12]],$GZ:$GZ,1,0))=16,1,0),0)</f>
        <v>0</v>
      </c>
      <c r="FU320">
        <f>IF(LEN(Table1[[#This Row],[Ledger 13]])&gt;0,IF(TYPE(VLOOKUP(Table1[[#This Row],[Ledger 13]],$GZ:$GZ,1,0))=16,1,0),0)</f>
        <v>0</v>
      </c>
      <c r="FV320">
        <f>IF(LEN(Table1[[#This Row],[Ledger 14]])&gt;0,IF(TYPE(VLOOKUP(Table1[[#This Row],[Ledger 14]],$GZ:$GZ,1,0))=16,1,0),0)</f>
        <v>0</v>
      </c>
      <c r="FW320">
        <f>IF(LEN(Table1[[#This Row],[Ledger 15]])&gt;0,IF(TYPE(VLOOKUP(Table1[[#This Row],[Ledger 15]],$GZ:$GZ,1,0))=16,1,0),0)</f>
        <v>0</v>
      </c>
    </row>
    <row r="321" spans="4:179" ht="33" customHeight="1" x14ac:dyDescent="0.45">
      <c r="D321" s="8">
        <f t="shared" si="13"/>
        <v>316</v>
      </c>
      <c r="E321" s="32"/>
      <c r="F321" s="34"/>
      <c r="G321" s="34"/>
      <c r="H321" s="34"/>
      <c r="I321" s="34"/>
      <c r="J321" s="38"/>
      <c r="K321" s="33"/>
      <c r="L321" s="36"/>
      <c r="M321" s="35"/>
      <c r="N321" s="34"/>
      <c r="O321" s="41"/>
      <c r="P321" s="35"/>
      <c r="Q321" s="34"/>
      <c r="R321" s="37"/>
      <c r="S321" s="35"/>
      <c r="T321" s="34"/>
      <c r="U321" s="37"/>
      <c r="V321" s="35"/>
      <c r="W321" s="34"/>
      <c r="X321" s="37"/>
      <c r="Y321" s="35"/>
      <c r="Z321" s="34"/>
      <c r="AA321" s="37"/>
      <c r="AB321" s="35"/>
      <c r="AC321" s="34"/>
      <c r="AD321" s="37"/>
      <c r="AE321" s="35"/>
      <c r="AF321" s="34"/>
      <c r="AG321" s="37"/>
      <c r="AH321" s="35"/>
      <c r="AI321" s="34"/>
      <c r="AJ321" s="37"/>
      <c r="AK321" s="35"/>
      <c r="AL321" s="34"/>
      <c r="AM321" s="37"/>
      <c r="AN321" s="35"/>
      <c r="AO321" s="34"/>
      <c r="AP321" s="37"/>
      <c r="AQ321" s="35"/>
      <c r="AR321" s="34"/>
      <c r="AS321" s="37"/>
      <c r="AT321" s="35"/>
      <c r="AU321" s="34"/>
      <c r="AV321" s="37"/>
      <c r="AW321" s="35"/>
      <c r="AX321" s="34"/>
      <c r="AY321" s="37"/>
      <c r="AZ321" s="35"/>
      <c r="BA321" s="34"/>
      <c r="BB321" s="37"/>
      <c r="BC3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1" s="7"/>
      <c r="BF321" t="str">
        <f>IF(Table1[[#This Row],[Date]]="","","&amp;lt;VOUCHER REMOTEID="&amp;""""&amp;$A$11&amp;$A$13&amp;ROW()&amp;""""&amp;" VCHTYPE="""&amp;F321&amp;""" ACTION="""&amp;"Create"&amp;"""&amp;gt;")</f>
        <v/>
      </c>
      <c r="BG321" t="str">
        <f>IF(Table1[[#This Row],[Date]]="","",TEXT(Table1[[#This Row],[Date]],"yyyymmdd"))</f>
        <v/>
      </c>
      <c r="BH321" t="str">
        <f>Table1[[#This Row],[Date2]]</f>
        <v/>
      </c>
      <c r="BI321" t="str">
        <f>IF(Table1[[#This Row],[Date]]="","",Table1[[#This Row],[Voucher Type]])</f>
        <v/>
      </c>
      <c r="BJ321" t="str">
        <f>IF(Table1[[#This Row],[Ref No / Invoice No]]="","",Table1[[#This Row],[Ref No / Invoice No]])</f>
        <v/>
      </c>
      <c r="BK321" t="str">
        <f>IF(Table1[[#This Row],[Voucher No]]="","",Table1[[#This Row],[Voucher No]])</f>
        <v/>
      </c>
      <c r="BL321" t="str">
        <f>IF(Table1[[#This Row],[Date]]="","",Table1[[#This Row],[Narration]])</f>
        <v/>
      </c>
      <c r="BM321" t="str">
        <f>IF(Table1[[#This Row],[Date]]="","",$A$11&amp;$A$13&amp;ROW())</f>
        <v/>
      </c>
      <c r="BN321" t="str">
        <f>IF(Table1[[#This Row],[Date]]="","",$A$13)</f>
        <v/>
      </c>
      <c r="BP321" t="str">
        <f>IF(Table1[[#This Row],[Ledger 1]]="","","No")</f>
        <v/>
      </c>
      <c r="BQ321" t="str">
        <f>IF(Table1[[#This Row],[Date]]="","",IF(Table1[[#This Row],[Effect 1]]="Dr.","Yes","No"))</f>
        <v/>
      </c>
      <c r="BR321" t="str">
        <f>IF(Table1[[#This Row],[Date]]="","",Table1[[#This Row],[Ledger 1]])</f>
        <v/>
      </c>
      <c r="BS321" t="str">
        <f>IF(Table1[[#This Row],[Date]]="","",IF(Table1[[#This Row],[Effect 1]]="Dr.",-Table1[[#This Row],[Amount 1]],Table1[[#This Row],[Amount 1]]))</f>
        <v/>
      </c>
      <c r="BV321" t="str">
        <f>IF(Table1[[#This Row],[Ledger 2]]="","","No")</f>
        <v/>
      </c>
      <c r="BW321" t="str">
        <f>IF(Table1[[#This Row],[Date]]="","",IF(Table1[[#This Row],[Effect 2]]="Dr.","Yes","No"))</f>
        <v/>
      </c>
      <c r="BX321" t="str">
        <f>IF(Table1[[#This Row],[Date]]="","",Table1[[#This Row],[Ledger 2]])</f>
        <v/>
      </c>
      <c r="BY321" t="str">
        <f>IF(Table1[[#This Row],[Date]]="","",IF(Table1[[#This Row],[Effect 2]]="Dr.",-Table1[[#This Row],[Amount 2]],Table1[[#This Row],[Amount 2]]))</f>
        <v/>
      </c>
      <c r="CB321" t="str">
        <f>IF(Table1[[#This Row],[Ledger 3]]="","","No")</f>
        <v/>
      </c>
      <c r="CC321" t="str">
        <f>IF(Table1[[#This Row],[Ledger 3]]="","",IF(Table1[[#This Row],[Effect 3]]="Dr.","Yes","No"))</f>
        <v/>
      </c>
      <c r="CD321" t="str">
        <f>IF(Table1[[#This Row],[Ledger 3]]="","",Table1[[#This Row],[Ledger 3]])</f>
        <v/>
      </c>
      <c r="CE321" t="str">
        <f>IF(Table1[[#This Row],[Ledger 3]]="","",IF(Table1[[#This Row],[Effect 3]]="Dr.",-Table1[[#This Row],[Amount 3]],Table1[[#This Row],[Amount 3]]))</f>
        <v/>
      </c>
      <c r="CH321" t="str">
        <f>IF(Table1[[#This Row],[Ledger 4]]="","","No")</f>
        <v/>
      </c>
      <c r="CI321" t="str">
        <f>IF(Table1[[#This Row],[Ledger 4]]="","",IF(Table1[[#This Row],[Effect 4]]="Dr.","Yes","No"))</f>
        <v/>
      </c>
      <c r="CJ321" t="str">
        <f>IF(Table1[[#This Row],[Ledger 4]]="","",Table1[[#This Row],[Ledger 4]])</f>
        <v/>
      </c>
      <c r="CK321" t="str">
        <f>IF(Table1[[#This Row],[Ledger 4]]="","",IF(Table1[[#This Row],[Effect 4]]="Dr.",-Table1[[#This Row],[Amount 4]],Table1[[#This Row],[Amount 4]]))</f>
        <v/>
      </c>
      <c r="CN321" t="str">
        <f>IF(Table1[[#This Row],[Ledger 5]]="","","No")</f>
        <v/>
      </c>
      <c r="CO321" t="str">
        <f>IF(Table1[[#This Row],[Ledger 5]]="","",IF(Table1[[#This Row],[Effect 5]]="Dr.","Yes","No"))</f>
        <v/>
      </c>
      <c r="CP321" t="str">
        <f>IF(Table1[[#This Row],[Ledger 5]]="","",Table1[[#This Row],[Ledger 5]])</f>
        <v/>
      </c>
      <c r="CQ321" t="str">
        <f>IF(Table1[[#This Row],[Ledger 5]]="","",IF(Table1[[#This Row],[Effect 5]]="Dr.",-Table1[[#This Row],[Amount 5]],Table1[[#This Row],[Amount 5]]))</f>
        <v/>
      </c>
      <c r="CT321" t="str">
        <f>IF(Table1[[#This Row],[Ledger 6]]="","","No")</f>
        <v/>
      </c>
      <c r="CU321" t="str">
        <f>IF(Table1[[#This Row],[Ledger 6]]="","",IF(Table1[[#This Row],[Effect 6]]="Dr.","Yes","No"))</f>
        <v/>
      </c>
      <c r="CV321" t="str">
        <f>IF(Table1[[#This Row],[Ledger 6]]="","",Table1[[#This Row],[Ledger 6]])</f>
        <v/>
      </c>
      <c r="CW321" t="str">
        <f>IF(Table1[[#This Row],[Ledger 6]]="","",IF(Table1[[#This Row],[Effect 6]]="Dr.",-Table1[[#This Row],[Amount 6]],Table1[[#This Row],[Amount 6]]))</f>
        <v/>
      </c>
      <c r="CZ321" t="str">
        <f>IF(Table1[[#This Row],[Ledger 7]]="","","No")</f>
        <v/>
      </c>
      <c r="DA321" t="str">
        <f>IF(Table1[[#This Row],[Ledger 7]]="","",IF(Table1[[#This Row],[Effect 7]]="Dr.","Yes","No"))</f>
        <v/>
      </c>
      <c r="DB321" t="str">
        <f>IF(Table1[[#This Row],[Ledger 7]]="","",Table1[[#This Row],[Ledger 7]])</f>
        <v/>
      </c>
      <c r="DC321" t="str">
        <f>IF(Table1[[#This Row],[Ledger 7]]="","",IF(Table1[[#This Row],[Effect 7]]="Dr.",-Table1[[#This Row],[Amount 7]],Table1[[#This Row],[Amount 7]]))</f>
        <v/>
      </c>
      <c r="DF321" t="str">
        <f>IF(Table1[[#This Row],[Ledger 8]]="","","No")</f>
        <v/>
      </c>
      <c r="DG321" t="str">
        <f>IF(Table1[[#This Row],[Ledger 8]]="","",IF(Table1[[#This Row],[Effect 8]]="Dr.","Yes","No"))</f>
        <v/>
      </c>
      <c r="DH321" t="str">
        <f>IF(Table1[[#This Row],[Ledger 8]]="","",Table1[[#This Row],[Ledger 8]])</f>
        <v/>
      </c>
      <c r="DI321" t="str">
        <f>IF(Table1[[#This Row],[Ledger 8]]="","",IF(Table1[[#This Row],[Effect 8]]="Dr.",-Table1[[#This Row],[Amount 8]],Table1[[#This Row],[Amount 8]]))</f>
        <v/>
      </c>
      <c r="DL321" t="str">
        <f>IF(Table1[[#This Row],[Ledger 9]]="","","No")</f>
        <v/>
      </c>
      <c r="DM321" t="str">
        <f>IF(Table1[[#This Row],[Ledger 9]]="","",IF(Table1[[#This Row],[Effect 9]]="Dr.","Yes","No"))</f>
        <v/>
      </c>
      <c r="DN321" t="str">
        <f>IF(Table1[[#This Row],[Ledger 9]]="","",Table1[[#This Row],[Ledger 9]])</f>
        <v/>
      </c>
      <c r="DO321" t="str">
        <f>IF(Table1[[#This Row],[Ledger 9]]="","",IF(Table1[[#This Row],[Effect 9]]="Dr.",-Table1[[#This Row],[Amount 9]],Table1[[#This Row],[Amount 9]]))</f>
        <v/>
      </c>
      <c r="DR321" t="str">
        <f>IF(Table1[[#This Row],[Ledger 10]]="","","No")</f>
        <v/>
      </c>
      <c r="DS321" t="str">
        <f>IF(Table1[[#This Row],[Ledger 10]]="","",IF(Table1[[#This Row],[Effect 10]]="Dr.","Yes","No"))</f>
        <v/>
      </c>
      <c r="DT321" t="str">
        <f>IF(Table1[[#This Row],[Ledger 10]]="","",Table1[[#This Row],[Ledger 10]])</f>
        <v/>
      </c>
      <c r="DU321" t="str">
        <f>IF(Table1[[#This Row],[Ledger 10]]="","",IF(Table1[[#This Row],[Effect 10]]="Dr.",-Table1[[#This Row],[Amount 10]],Table1[[#This Row],[Amount 10]]))</f>
        <v/>
      </c>
      <c r="DX321" t="str">
        <f>IF(Table1[[#This Row],[Ledger 11]]="","","No")</f>
        <v/>
      </c>
      <c r="DY321" t="str">
        <f>IF(Table1[[#This Row],[Ledger 11]]="","",IF(Table1[[#This Row],[Effect 11]]="Dr.","Yes","No"))</f>
        <v/>
      </c>
      <c r="DZ321" t="str">
        <f>IF(Table1[[#This Row],[Ledger 11]]="","",Table1[[#This Row],[Ledger 11]])</f>
        <v/>
      </c>
      <c r="EA321" t="str">
        <f>IF(Table1[[#This Row],[Ledger 11]]="","",IF(Table1[[#This Row],[Effect 11]]="Dr.",-Table1[[#This Row],[Amount 11]],Table1[[#This Row],[Amount 11]]))</f>
        <v/>
      </c>
      <c r="ED321" t="str">
        <f>IF(Table1[[#This Row],[Ledger 12]]="","","No")</f>
        <v/>
      </c>
      <c r="EE321" t="str">
        <f>IF(Table1[[#This Row],[Ledger 12]]="","",IF(Table1[[#This Row],[Effect 12]]="Dr.","Yes","No"))</f>
        <v/>
      </c>
      <c r="EF321" t="str">
        <f>IF(Table1[[#This Row],[Ledger 12]]="","",Table1[[#This Row],[Ledger 12]])</f>
        <v/>
      </c>
      <c r="EG321" t="str">
        <f>IF(Table1[[#This Row],[Ledger 12]]="","",IF(Table1[[#This Row],[Effect 12]]="Dr.",-Table1[[#This Row],[Amount 12]],Table1[[#This Row],[Amount 12]]))</f>
        <v/>
      </c>
      <c r="EJ321" t="str">
        <f>IF(Table1[[#This Row],[Ledger 13]]="","","No")</f>
        <v/>
      </c>
      <c r="EK321" t="str">
        <f>IF(Table1[[#This Row],[Ledger 13]]="","",IF(Table1[[#This Row],[Effect 13]]="Dr.","Yes","No"))</f>
        <v/>
      </c>
      <c r="EL321" t="str">
        <f>IF(Table1[[#This Row],[Ledger 13]]="","",Table1[[#This Row],[Ledger 13]])</f>
        <v/>
      </c>
      <c r="EM321" t="str">
        <f>IF(Table1[[#This Row],[Ledger 13]]="","",IF(Table1[[#This Row],[Effect 13]]="Dr.",-Table1[[#This Row],[Amount 13]],Table1[[#This Row],[Amount 13]]))</f>
        <v/>
      </c>
      <c r="EP321" t="str">
        <f>IF(Table1[[#This Row],[Ledger 14]]="","","No")</f>
        <v/>
      </c>
      <c r="EQ321" t="str">
        <f>IF(Table1[[#This Row],[Ledger 14]]="","",IF(Table1[[#This Row],[Effect 14]]="Dr.","Yes","No"))</f>
        <v/>
      </c>
      <c r="ER321" t="str">
        <f>IF(Table1[[#This Row],[Ledger 14]]="","",Table1[[#This Row],[Ledger 14]])</f>
        <v/>
      </c>
      <c r="ES321" t="str">
        <f>IF(Table1[[#This Row],[Ledger 14]]="","",IF(Table1[[#This Row],[Effect 14]]="Dr.",-Table1[[#This Row],[Amount 14]],Table1[[#This Row],[Amount 14]]))</f>
        <v/>
      </c>
      <c r="EV321" t="str">
        <f>IF(Table1[[#This Row],[Ledger 15]]="","","No")</f>
        <v/>
      </c>
      <c r="EW321" t="str">
        <f>IF(Table1[[#This Row],[Ledger 15]]="","",IF(Table1[[#This Row],[Effect 15]]="Dr.","Yes","No"))</f>
        <v/>
      </c>
      <c r="EX321" t="str">
        <f>IF(Table1[[#This Row],[Ledger 15]]="","",Table1[[#This Row],[Ledger 15]])</f>
        <v/>
      </c>
      <c r="EY321" t="str">
        <f>IF(Table1[[#This Row],[Ledger 15]]="","",IF(Table1[[#This Row],[Effect 15]]="Dr.",-Table1[[#This Row],[Amount 15]],Table1[[#This Row],[Amount 15]]))</f>
        <v/>
      </c>
      <c r="FD3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1">
        <f>IF(Table1[[#This Row],[Date]]="",0,IF(AND(Table1[[#This Row],[Date]]&gt;=$FE$2,Table1[[#This Row],[Date]]&lt;=$FE$3),0,1))</f>
        <v>0</v>
      </c>
      <c r="FF321">
        <f>IF(Table1[[#This Row],[Date]]="",0,IF(TYPE(VLOOKUP(Table1[[#This Row],[Voucher Type]],Table1[[#All],[Voucher Type Master]],1,FALSE))=16,1,0))</f>
        <v>0</v>
      </c>
      <c r="FG321">
        <f>IF(TYPE(IF(Table1[[#This Row],[Date]]="",0,IF(VLOOKUP(Table1[[#This Row],[Voucher Type]],$FY$5:$FZ$13,2,0)=Table1[[#This Row],[Effect 1]],0,1)))=16,1,0)</f>
        <v>0</v>
      </c>
      <c r="FH3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1">
        <f>IF(LEN(Table1[[#This Row],[Ledger 1]])&gt;0,IF(TYPE(VLOOKUP(Table1[[#This Row],[Ledger 1]],GZ:GZ,1,0))=16,1,0),0)</f>
        <v>0</v>
      </c>
      <c r="FJ321">
        <f>IF(LEN(Table1[[#This Row],[Ledger 2]])&gt;0,IF(TYPE(VLOOKUP(Table1[[#This Row],[Ledger 2]],GZ:GZ,1,0))=16,1,0),0)</f>
        <v>0</v>
      </c>
      <c r="FK321">
        <f>IF(LEN(Table1[[#This Row],[Ledger 3]])&gt;0,IF(TYPE(VLOOKUP(Table1[[#This Row],[Ledger 3]],GZ:GZ,1,0))=16,1,0),0)</f>
        <v>0</v>
      </c>
      <c r="FL321">
        <f>IF(LEN(Table1[[#This Row],[Ledger 4]])&gt;0,IF(TYPE(VLOOKUP(Table1[[#This Row],[Ledger 4]],GZ:GZ,1,0))=16,1,0),0)</f>
        <v>0</v>
      </c>
      <c r="FM321">
        <f>IF(LEN(Table1[[#This Row],[Ledger 5]])&gt;0,IF(TYPE(VLOOKUP(Table1[[#This Row],[Ledger 5]],GZ:GZ,1,0))=16,1,0),0)</f>
        <v>0</v>
      </c>
      <c r="FN321">
        <f>IF(LEN(Table1[[#This Row],[Ledger 6]])&gt;0,IF(TYPE(VLOOKUP(Table1[[#This Row],[Ledger 6]],$GZ:$GZ,1,0))=16,1,0),0)</f>
        <v>0</v>
      </c>
      <c r="FO321">
        <f>IF(LEN(Table1[[#This Row],[Ledger 7]])&gt;0,IF(TYPE(VLOOKUP(Table1[[#This Row],[Ledger 7]],$GZ:$GZ,1,0))=16,1,0),0)</f>
        <v>0</v>
      </c>
      <c r="FP321">
        <f>IF(LEN(Table1[[#This Row],[Ledger 8]])&gt;0,IF(TYPE(VLOOKUP(Table1[[#This Row],[Ledger 8]],$GZ:$GZ,1,0))=16,1,0),0)</f>
        <v>0</v>
      </c>
      <c r="FQ321">
        <f>IF(LEN(Table1[[#This Row],[Ledger 9]])&gt;0,IF(TYPE(VLOOKUP(Table1[[#This Row],[Ledger 9]],$GZ:$GZ,1,0))=16,1,0),0)</f>
        <v>0</v>
      </c>
      <c r="FR321">
        <f>IF(LEN(Table1[[#This Row],[Ledger 10]])&gt;0,IF(TYPE(VLOOKUP(Table1[[#This Row],[Ledger 10]],$GZ:$GZ,1,0))=16,1,0),0)</f>
        <v>0</v>
      </c>
      <c r="FS321">
        <f>IF(LEN(Table1[[#This Row],[Ledger 11]])&gt;0,IF(TYPE(VLOOKUP(Table1[[#This Row],[Ledger 11]],$GZ:$GZ,1,0))=16,1,0),0)</f>
        <v>0</v>
      </c>
      <c r="FT321">
        <f>IF(LEN(Table1[[#This Row],[Ledger 12]])&gt;0,IF(TYPE(VLOOKUP(Table1[[#This Row],[Ledger 12]],$GZ:$GZ,1,0))=16,1,0),0)</f>
        <v>0</v>
      </c>
      <c r="FU321">
        <f>IF(LEN(Table1[[#This Row],[Ledger 13]])&gt;0,IF(TYPE(VLOOKUP(Table1[[#This Row],[Ledger 13]],$GZ:$GZ,1,0))=16,1,0),0)</f>
        <v>0</v>
      </c>
      <c r="FV321">
        <f>IF(LEN(Table1[[#This Row],[Ledger 14]])&gt;0,IF(TYPE(VLOOKUP(Table1[[#This Row],[Ledger 14]],$GZ:$GZ,1,0))=16,1,0),0)</f>
        <v>0</v>
      </c>
      <c r="FW321">
        <f>IF(LEN(Table1[[#This Row],[Ledger 15]])&gt;0,IF(TYPE(VLOOKUP(Table1[[#This Row],[Ledger 15]],$GZ:$GZ,1,0))=16,1,0),0)</f>
        <v>0</v>
      </c>
    </row>
    <row r="322" spans="4:179" ht="33" customHeight="1" x14ac:dyDescent="0.45">
      <c r="D322" s="8">
        <f t="shared" si="13"/>
        <v>317</v>
      </c>
      <c r="E322" s="32"/>
      <c r="F322" s="34"/>
      <c r="G322" s="34"/>
      <c r="H322" s="34"/>
      <c r="I322" s="34"/>
      <c r="J322" s="38"/>
      <c r="K322" s="33"/>
      <c r="L322" s="36"/>
      <c r="M322" s="35"/>
      <c r="N322" s="34"/>
      <c r="O322" s="41"/>
      <c r="P322" s="35"/>
      <c r="Q322" s="34"/>
      <c r="R322" s="37"/>
      <c r="S322" s="35"/>
      <c r="T322" s="34"/>
      <c r="U322" s="37"/>
      <c r="V322" s="35"/>
      <c r="W322" s="34"/>
      <c r="X322" s="37"/>
      <c r="Y322" s="35"/>
      <c r="Z322" s="34"/>
      <c r="AA322" s="37"/>
      <c r="AB322" s="35"/>
      <c r="AC322" s="34"/>
      <c r="AD322" s="37"/>
      <c r="AE322" s="35"/>
      <c r="AF322" s="34"/>
      <c r="AG322" s="37"/>
      <c r="AH322" s="35"/>
      <c r="AI322" s="34"/>
      <c r="AJ322" s="37"/>
      <c r="AK322" s="35"/>
      <c r="AL322" s="34"/>
      <c r="AM322" s="37"/>
      <c r="AN322" s="35"/>
      <c r="AO322" s="34"/>
      <c r="AP322" s="37"/>
      <c r="AQ322" s="35"/>
      <c r="AR322" s="34"/>
      <c r="AS322" s="37"/>
      <c r="AT322" s="35"/>
      <c r="AU322" s="34"/>
      <c r="AV322" s="37"/>
      <c r="AW322" s="35"/>
      <c r="AX322" s="34"/>
      <c r="AY322" s="37"/>
      <c r="AZ322" s="35"/>
      <c r="BA322" s="34"/>
      <c r="BB322" s="37"/>
      <c r="BC3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2" s="7"/>
      <c r="BF322" t="str">
        <f>IF(Table1[[#This Row],[Date]]="","","&amp;lt;VOUCHER REMOTEID="&amp;""""&amp;$A$11&amp;$A$13&amp;ROW()&amp;""""&amp;" VCHTYPE="""&amp;F322&amp;""" ACTION="""&amp;"Create"&amp;"""&amp;gt;")</f>
        <v/>
      </c>
      <c r="BG322" t="str">
        <f>IF(Table1[[#This Row],[Date]]="","",TEXT(Table1[[#This Row],[Date]],"yyyymmdd"))</f>
        <v/>
      </c>
      <c r="BH322" t="str">
        <f>Table1[[#This Row],[Date2]]</f>
        <v/>
      </c>
      <c r="BI322" t="str">
        <f>IF(Table1[[#This Row],[Date]]="","",Table1[[#This Row],[Voucher Type]])</f>
        <v/>
      </c>
      <c r="BJ322" t="str">
        <f>IF(Table1[[#This Row],[Ref No / Invoice No]]="","",Table1[[#This Row],[Ref No / Invoice No]])</f>
        <v/>
      </c>
      <c r="BK322" t="str">
        <f>IF(Table1[[#This Row],[Voucher No]]="","",Table1[[#This Row],[Voucher No]])</f>
        <v/>
      </c>
      <c r="BL322" t="str">
        <f>IF(Table1[[#This Row],[Date]]="","",Table1[[#This Row],[Narration]])</f>
        <v/>
      </c>
      <c r="BM322" t="str">
        <f>IF(Table1[[#This Row],[Date]]="","",$A$11&amp;$A$13&amp;ROW())</f>
        <v/>
      </c>
      <c r="BN322" t="str">
        <f>IF(Table1[[#This Row],[Date]]="","",$A$13)</f>
        <v/>
      </c>
      <c r="BP322" t="str">
        <f>IF(Table1[[#This Row],[Ledger 1]]="","","No")</f>
        <v/>
      </c>
      <c r="BQ322" t="str">
        <f>IF(Table1[[#This Row],[Date]]="","",IF(Table1[[#This Row],[Effect 1]]="Dr.","Yes","No"))</f>
        <v/>
      </c>
      <c r="BR322" t="str">
        <f>IF(Table1[[#This Row],[Date]]="","",Table1[[#This Row],[Ledger 1]])</f>
        <v/>
      </c>
      <c r="BS322" t="str">
        <f>IF(Table1[[#This Row],[Date]]="","",IF(Table1[[#This Row],[Effect 1]]="Dr.",-Table1[[#This Row],[Amount 1]],Table1[[#This Row],[Amount 1]]))</f>
        <v/>
      </c>
      <c r="BV322" t="str">
        <f>IF(Table1[[#This Row],[Ledger 2]]="","","No")</f>
        <v/>
      </c>
      <c r="BW322" t="str">
        <f>IF(Table1[[#This Row],[Date]]="","",IF(Table1[[#This Row],[Effect 2]]="Dr.","Yes","No"))</f>
        <v/>
      </c>
      <c r="BX322" t="str">
        <f>IF(Table1[[#This Row],[Date]]="","",Table1[[#This Row],[Ledger 2]])</f>
        <v/>
      </c>
      <c r="BY322" t="str">
        <f>IF(Table1[[#This Row],[Date]]="","",IF(Table1[[#This Row],[Effect 2]]="Dr.",-Table1[[#This Row],[Amount 2]],Table1[[#This Row],[Amount 2]]))</f>
        <v/>
      </c>
      <c r="CB322" t="str">
        <f>IF(Table1[[#This Row],[Ledger 3]]="","","No")</f>
        <v/>
      </c>
      <c r="CC322" t="str">
        <f>IF(Table1[[#This Row],[Ledger 3]]="","",IF(Table1[[#This Row],[Effect 3]]="Dr.","Yes","No"))</f>
        <v/>
      </c>
      <c r="CD322" t="str">
        <f>IF(Table1[[#This Row],[Ledger 3]]="","",Table1[[#This Row],[Ledger 3]])</f>
        <v/>
      </c>
      <c r="CE322" t="str">
        <f>IF(Table1[[#This Row],[Ledger 3]]="","",IF(Table1[[#This Row],[Effect 3]]="Dr.",-Table1[[#This Row],[Amount 3]],Table1[[#This Row],[Amount 3]]))</f>
        <v/>
      </c>
      <c r="CH322" t="str">
        <f>IF(Table1[[#This Row],[Ledger 4]]="","","No")</f>
        <v/>
      </c>
      <c r="CI322" t="str">
        <f>IF(Table1[[#This Row],[Ledger 4]]="","",IF(Table1[[#This Row],[Effect 4]]="Dr.","Yes","No"))</f>
        <v/>
      </c>
      <c r="CJ322" t="str">
        <f>IF(Table1[[#This Row],[Ledger 4]]="","",Table1[[#This Row],[Ledger 4]])</f>
        <v/>
      </c>
      <c r="CK322" t="str">
        <f>IF(Table1[[#This Row],[Ledger 4]]="","",IF(Table1[[#This Row],[Effect 4]]="Dr.",-Table1[[#This Row],[Amount 4]],Table1[[#This Row],[Amount 4]]))</f>
        <v/>
      </c>
      <c r="CN322" t="str">
        <f>IF(Table1[[#This Row],[Ledger 5]]="","","No")</f>
        <v/>
      </c>
      <c r="CO322" t="str">
        <f>IF(Table1[[#This Row],[Ledger 5]]="","",IF(Table1[[#This Row],[Effect 5]]="Dr.","Yes","No"))</f>
        <v/>
      </c>
      <c r="CP322" t="str">
        <f>IF(Table1[[#This Row],[Ledger 5]]="","",Table1[[#This Row],[Ledger 5]])</f>
        <v/>
      </c>
      <c r="CQ322" t="str">
        <f>IF(Table1[[#This Row],[Ledger 5]]="","",IF(Table1[[#This Row],[Effect 5]]="Dr.",-Table1[[#This Row],[Amount 5]],Table1[[#This Row],[Amount 5]]))</f>
        <v/>
      </c>
      <c r="CT322" t="str">
        <f>IF(Table1[[#This Row],[Ledger 6]]="","","No")</f>
        <v/>
      </c>
      <c r="CU322" t="str">
        <f>IF(Table1[[#This Row],[Ledger 6]]="","",IF(Table1[[#This Row],[Effect 6]]="Dr.","Yes","No"))</f>
        <v/>
      </c>
      <c r="CV322" t="str">
        <f>IF(Table1[[#This Row],[Ledger 6]]="","",Table1[[#This Row],[Ledger 6]])</f>
        <v/>
      </c>
      <c r="CW322" t="str">
        <f>IF(Table1[[#This Row],[Ledger 6]]="","",IF(Table1[[#This Row],[Effect 6]]="Dr.",-Table1[[#This Row],[Amount 6]],Table1[[#This Row],[Amount 6]]))</f>
        <v/>
      </c>
      <c r="CZ322" t="str">
        <f>IF(Table1[[#This Row],[Ledger 7]]="","","No")</f>
        <v/>
      </c>
      <c r="DA322" t="str">
        <f>IF(Table1[[#This Row],[Ledger 7]]="","",IF(Table1[[#This Row],[Effect 7]]="Dr.","Yes","No"))</f>
        <v/>
      </c>
      <c r="DB322" t="str">
        <f>IF(Table1[[#This Row],[Ledger 7]]="","",Table1[[#This Row],[Ledger 7]])</f>
        <v/>
      </c>
      <c r="DC322" t="str">
        <f>IF(Table1[[#This Row],[Ledger 7]]="","",IF(Table1[[#This Row],[Effect 7]]="Dr.",-Table1[[#This Row],[Amount 7]],Table1[[#This Row],[Amount 7]]))</f>
        <v/>
      </c>
      <c r="DF322" t="str">
        <f>IF(Table1[[#This Row],[Ledger 8]]="","","No")</f>
        <v/>
      </c>
      <c r="DG322" t="str">
        <f>IF(Table1[[#This Row],[Ledger 8]]="","",IF(Table1[[#This Row],[Effect 8]]="Dr.","Yes","No"))</f>
        <v/>
      </c>
      <c r="DH322" t="str">
        <f>IF(Table1[[#This Row],[Ledger 8]]="","",Table1[[#This Row],[Ledger 8]])</f>
        <v/>
      </c>
      <c r="DI322" t="str">
        <f>IF(Table1[[#This Row],[Ledger 8]]="","",IF(Table1[[#This Row],[Effect 8]]="Dr.",-Table1[[#This Row],[Amount 8]],Table1[[#This Row],[Amount 8]]))</f>
        <v/>
      </c>
      <c r="DL322" t="str">
        <f>IF(Table1[[#This Row],[Ledger 9]]="","","No")</f>
        <v/>
      </c>
      <c r="DM322" t="str">
        <f>IF(Table1[[#This Row],[Ledger 9]]="","",IF(Table1[[#This Row],[Effect 9]]="Dr.","Yes","No"))</f>
        <v/>
      </c>
      <c r="DN322" t="str">
        <f>IF(Table1[[#This Row],[Ledger 9]]="","",Table1[[#This Row],[Ledger 9]])</f>
        <v/>
      </c>
      <c r="DO322" t="str">
        <f>IF(Table1[[#This Row],[Ledger 9]]="","",IF(Table1[[#This Row],[Effect 9]]="Dr.",-Table1[[#This Row],[Amount 9]],Table1[[#This Row],[Amount 9]]))</f>
        <v/>
      </c>
      <c r="DR322" t="str">
        <f>IF(Table1[[#This Row],[Ledger 10]]="","","No")</f>
        <v/>
      </c>
      <c r="DS322" t="str">
        <f>IF(Table1[[#This Row],[Ledger 10]]="","",IF(Table1[[#This Row],[Effect 10]]="Dr.","Yes","No"))</f>
        <v/>
      </c>
      <c r="DT322" t="str">
        <f>IF(Table1[[#This Row],[Ledger 10]]="","",Table1[[#This Row],[Ledger 10]])</f>
        <v/>
      </c>
      <c r="DU322" t="str">
        <f>IF(Table1[[#This Row],[Ledger 10]]="","",IF(Table1[[#This Row],[Effect 10]]="Dr.",-Table1[[#This Row],[Amount 10]],Table1[[#This Row],[Amount 10]]))</f>
        <v/>
      </c>
      <c r="DX322" t="str">
        <f>IF(Table1[[#This Row],[Ledger 11]]="","","No")</f>
        <v/>
      </c>
      <c r="DY322" t="str">
        <f>IF(Table1[[#This Row],[Ledger 11]]="","",IF(Table1[[#This Row],[Effect 11]]="Dr.","Yes","No"))</f>
        <v/>
      </c>
      <c r="DZ322" t="str">
        <f>IF(Table1[[#This Row],[Ledger 11]]="","",Table1[[#This Row],[Ledger 11]])</f>
        <v/>
      </c>
      <c r="EA322" t="str">
        <f>IF(Table1[[#This Row],[Ledger 11]]="","",IF(Table1[[#This Row],[Effect 11]]="Dr.",-Table1[[#This Row],[Amount 11]],Table1[[#This Row],[Amount 11]]))</f>
        <v/>
      </c>
      <c r="ED322" t="str">
        <f>IF(Table1[[#This Row],[Ledger 12]]="","","No")</f>
        <v/>
      </c>
      <c r="EE322" t="str">
        <f>IF(Table1[[#This Row],[Ledger 12]]="","",IF(Table1[[#This Row],[Effect 12]]="Dr.","Yes","No"))</f>
        <v/>
      </c>
      <c r="EF322" t="str">
        <f>IF(Table1[[#This Row],[Ledger 12]]="","",Table1[[#This Row],[Ledger 12]])</f>
        <v/>
      </c>
      <c r="EG322" t="str">
        <f>IF(Table1[[#This Row],[Ledger 12]]="","",IF(Table1[[#This Row],[Effect 12]]="Dr.",-Table1[[#This Row],[Amount 12]],Table1[[#This Row],[Amount 12]]))</f>
        <v/>
      </c>
      <c r="EJ322" t="str">
        <f>IF(Table1[[#This Row],[Ledger 13]]="","","No")</f>
        <v/>
      </c>
      <c r="EK322" t="str">
        <f>IF(Table1[[#This Row],[Ledger 13]]="","",IF(Table1[[#This Row],[Effect 13]]="Dr.","Yes","No"))</f>
        <v/>
      </c>
      <c r="EL322" t="str">
        <f>IF(Table1[[#This Row],[Ledger 13]]="","",Table1[[#This Row],[Ledger 13]])</f>
        <v/>
      </c>
      <c r="EM322" t="str">
        <f>IF(Table1[[#This Row],[Ledger 13]]="","",IF(Table1[[#This Row],[Effect 13]]="Dr.",-Table1[[#This Row],[Amount 13]],Table1[[#This Row],[Amount 13]]))</f>
        <v/>
      </c>
      <c r="EP322" t="str">
        <f>IF(Table1[[#This Row],[Ledger 14]]="","","No")</f>
        <v/>
      </c>
      <c r="EQ322" t="str">
        <f>IF(Table1[[#This Row],[Ledger 14]]="","",IF(Table1[[#This Row],[Effect 14]]="Dr.","Yes","No"))</f>
        <v/>
      </c>
      <c r="ER322" t="str">
        <f>IF(Table1[[#This Row],[Ledger 14]]="","",Table1[[#This Row],[Ledger 14]])</f>
        <v/>
      </c>
      <c r="ES322" t="str">
        <f>IF(Table1[[#This Row],[Ledger 14]]="","",IF(Table1[[#This Row],[Effect 14]]="Dr.",-Table1[[#This Row],[Amount 14]],Table1[[#This Row],[Amount 14]]))</f>
        <v/>
      </c>
      <c r="EV322" t="str">
        <f>IF(Table1[[#This Row],[Ledger 15]]="","","No")</f>
        <v/>
      </c>
      <c r="EW322" t="str">
        <f>IF(Table1[[#This Row],[Ledger 15]]="","",IF(Table1[[#This Row],[Effect 15]]="Dr.","Yes","No"))</f>
        <v/>
      </c>
      <c r="EX322" t="str">
        <f>IF(Table1[[#This Row],[Ledger 15]]="","",Table1[[#This Row],[Ledger 15]])</f>
        <v/>
      </c>
      <c r="EY322" t="str">
        <f>IF(Table1[[#This Row],[Ledger 15]]="","",IF(Table1[[#This Row],[Effect 15]]="Dr.",-Table1[[#This Row],[Amount 15]],Table1[[#This Row],[Amount 15]]))</f>
        <v/>
      </c>
      <c r="FD3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2">
        <f>IF(Table1[[#This Row],[Date]]="",0,IF(AND(Table1[[#This Row],[Date]]&gt;=$FE$2,Table1[[#This Row],[Date]]&lt;=$FE$3),0,1))</f>
        <v>0</v>
      </c>
      <c r="FF322">
        <f>IF(Table1[[#This Row],[Date]]="",0,IF(TYPE(VLOOKUP(Table1[[#This Row],[Voucher Type]],Table1[[#All],[Voucher Type Master]],1,FALSE))=16,1,0))</f>
        <v>0</v>
      </c>
      <c r="FG322">
        <f>IF(TYPE(IF(Table1[[#This Row],[Date]]="",0,IF(VLOOKUP(Table1[[#This Row],[Voucher Type]],$FY$5:$FZ$13,2,0)=Table1[[#This Row],[Effect 1]],0,1)))=16,1,0)</f>
        <v>0</v>
      </c>
      <c r="FH3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2">
        <f>IF(LEN(Table1[[#This Row],[Ledger 1]])&gt;0,IF(TYPE(VLOOKUP(Table1[[#This Row],[Ledger 1]],GZ:GZ,1,0))=16,1,0),0)</f>
        <v>0</v>
      </c>
      <c r="FJ322">
        <f>IF(LEN(Table1[[#This Row],[Ledger 2]])&gt;0,IF(TYPE(VLOOKUP(Table1[[#This Row],[Ledger 2]],GZ:GZ,1,0))=16,1,0),0)</f>
        <v>0</v>
      </c>
      <c r="FK322">
        <f>IF(LEN(Table1[[#This Row],[Ledger 3]])&gt;0,IF(TYPE(VLOOKUP(Table1[[#This Row],[Ledger 3]],GZ:GZ,1,0))=16,1,0),0)</f>
        <v>0</v>
      </c>
      <c r="FL322">
        <f>IF(LEN(Table1[[#This Row],[Ledger 4]])&gt;0,IF(TYPE(VLOOKUP(Table1[[#This Row],[Ledger 4]],GZ:GZ,1,0))=16,1,0),0)</f>
        <v>0</v>
      </c>
      <c r="FM322">
        <f>IF(LEN(Table1[[#This Row],[Ledger 5]])&gt;0,IF(TYPE(VLOOKUP(Table1[[#This Row],[Ledger 5]],GZ:GZ,1,0))=16,1,0),0)</f>
        <v>0</v>
      </c>
      <c r="FN322">
        <f>IF(LEN(Table1[[#This Row],[Ledger 6]])&gt;0,IF(TYPE(VLOOKUP(Table1[[#This Row],[Ledger 6]],$GZ:$GZ,1,0))=16,1,0),0)</f>
        <v>0</v>
      </c>
      <c r="FO322">
        <f>IF(LEN(Table1[[#This Row],[Ledger 7]])&gt;0,IF(TYPE(VLOOKUP(Table1[[#This Row],[Ledger 7]],$GZ:$GZ,1,0))=16,1,0),0)</f>
        <v>0</v>
      </c>
      <c r="FP322">
        <f>IF(LEN(Table1[[#This Row],[Ledger 8]])&gt;0,IF(TYPE(VLOOKUP(Table1[[#This Row],[Ledger 8]],$GZ:$GZ,1,0))=16,1,0),0)</f>
        <v>0</v>
      </c>
      <c r="FQ322">
        <f>IF(LEN(Table1[[#This Row],[Ledger 9]])&gt;0,IF(TYPE(VLOOKUP(Table1[[#This Row],[Ledger 9]],$GZ:$GZ,1,0))=16,1,0),0)</f>
        <v>0</v>
      </c>
      <c r="FR322">
        <f>IF(LEN(Table1[[#This Row],[Ledger 10]])&gt;0,IF(TYPE(VLOOKUP(Table1[[#This Row],[Ledger 10]],$GZ:$GZ,1,0))=16,1,0),0)</f>
        <v>0</v>
      </c>
      <c r="FS322">
        <f>IF(LEN(Table1[[#This Row],[Ledger 11]])&gt;0,IF(TYPE(VLOOKUP(Table1[[#This Row],[Ledger 11]],$GZ:$GZ,1,0))=16,1,0),0)</f>
        <v>0</v>
      </c>
      <c r="FT322">
        <f>IF(LEN(Table1[[#This Row],[Ledger 12]])&gt;0,IF(TYPE(VLOOKUP(Table1[[#This Row],[Ledger 12]],$GZ:$GZ,1,0))=16,1,0),0)</f>
        <v>0</v>
      </c>
      <c r="FU322">
        <f>IF(LEN(Table1[[#This Row],[Ledger 13]])&gt;0,IF(TYPE(VLOOKUP(Table1[[#This Row],[Ledger 13]],$GZ:$GZ,1,0))=16,1,0),0)</f>
        <v>0</v>
      </c>
      <c r="FV322">
        <f>IF(LEN(Table1[[#This Row],[Ledger 14]])&gt;0,IF(TYPE(VLOOKUP(Table1[[#This Row],[Ledger 14]],$GZ:$GZ,1,0))=16,1,0),0)</f>
        <v>0</v>
      </c>
      <c r="FW322">
        <f>IF(LEN(Table1[[#This Row],[Ledger 15]])&gt;0,IF(TYPE(VLOOKUP(Table1[[#This Row],[Ledger 15]],$GZ:$GZ,1,0))=16,1,0),0)</f>
        <v>0</v>
      </c>
    </row>
    <row r="323" spans="4:179" ht="33" customHeight="1" x14ac:dyDescent="0.45">
      <c r="D323" s="8">
        <f t="shared" si="13"/>
        <v>318</v>
      </c>
      <c r="E323" s="32"/>
      <c r="F323" s="34"/>
      <c r="G323" s="34"/>
      <c r="H323" s="34"/>
      <c r="I323" s="34"/>
      <c r="J323" s="38"/>
      <c r="K323" s="33"/>
      <c r="L323" s="36"/>
      <c r="M323" s="35"/>
      <c r="N323" s="34"/>
      <c r="O323" s="41"/>
      <c r="P323" s="35"/>
      <c r="Q323" s="34"/>
      <c r="R323" s="37"/>
      <c r="S323" s="35"/>
      <c r="T323" s="34"/>
      <c r="U323" s="37"/>
      <c r="V323" s="35"/>
      <c r="W323" s="34"/>
      <c r="X323" s="37"/>
      <c r="Y323" s="35"/>
      <c r="Z323" s="34"/>
      <c r="AA323" s="37"/>
      <c r="AB323" s="35"/>
      <c r="AC323" s="34"/>
      <c r="AD323" s="37"/>
      <c r="AE323" s="35"/>
      <c r="AF323" s="34"/>
      <c r="AG323" s="37"/>
      <c r="AH323" s="35"/>
      <c r="AI323" s="34"/>
      <c r="AJ323" s="37"/>
      <c r="AK323" s="35"/>
      <c r="AL323" s="34"/>
      <c r="AM323" s="37"/>
      <c r="AN323" s="35"/>
      <c r="AO323" s="34"/>
      <c r="AP323" s="37"/>
      <c r="AQ323" s="35"/>
      <c r="AR323" s="34"/>
      <c r="AS323" s="37"/>
      <c r="AT323" s="35"/>
      <c r="AU323" s="34"/>
      <c r="AV323" s="37"/>
      <c r="AW323" s="35"/>
      <c r="AX323" s="34"/>
      <c r="AY323" s="37"/>
      <c r="AZ323" s="35"/>
      <c r="BA323" s="34"/>
      <c r="BB323" s="37"/>
      <c r="BC3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3" s="7"/>
      <c r="BF323" t="str">
        <f>IF(Table1[[#This Row],[Date]]="","","&amp;lt;VOUCHER REMOTEID="&amp;""""&amp;$A$11&amp;$A$13&amp;ROW()&amp;""""&amp;" VCHTYPE="""&amp;F323&amp;""" ACTION="""&amp;"Create"&amp;"""&amp;gt;")</f>
        <v/>
      </c>
      <c r="BG323" t="str">
        <f>IF(Table1[[#This Row],[Date]]="","",TEXT(Table1[[#This Row],[Date]],"yyyymmdd"))</f>
        <v/>
      </c>
      <c r="BH323" t="str">
        <f>Table1[[#This Row],[Date2]]</f>
        <v/>
      </c>
      <c r="BI323" t="str">
        <f>IF(Table1[[#This Row],[Date]]="","",Table1[[#This Row],[Voucher Type]])</f>
        <v/>
      </c>
      <c r="BJ323" t="str">
        <f>IF(Table1[[#This Row],[Ref No / Invoice No]]="","",Table1[[#This Row],[Ref No / Invoice No]])</f>
        <v/>
      </c>
      <c r="BK323" t="str">
        <f>IF(Table1[[#This Row],[Voucher No]]="","",Table1[[#This Row],[Voucher No]])</f>
        <v/>
      </c>
      <c r="BL323" t="str">
        <f>IF(Table1[[#This Row],[Date]]="","",Table1[[#This Row],[Narration]])</f>
        <v/>
      </c>
      <c r="BM323" t="str">
        <f>IF(Table1[[#This Row],[Date]]="","",$A$11&amp;$A$13&amp;ROW())</f>
        <v/>
      </c>
      <c r="BN323" t="str">
        <f>IF(Table1[[#This Row],[Date]]="","",$A$13)</f>
        <v/>
      </c>
      <c r="BP323" t="str">
        <f>IF(Table1[[#This Row],[Ledger 1]]="","","No")</f>
        <v/>
      </c>
      <c r="BQ323" t="str">
        <f>IF(Table1[[#This Row],[Date]]="","",IF(Table1[[#This Row],[Effect 1]]="Dr.","Yes","No"))</f>
        <v/>
      </c>
      <c r="BR323" t="str">
        <f>IF(Table1[[#This Row],[Date]]="","",Table1[[#This Row],[Ledger 1]])</f>
        <v/>
      </c>
      <c r="BS323" t="str">
        <f>IF(Table1[[#This Row],[Date]]="","",IF(Table1[[#This Row],[Effect 1]]="Dr.",-Table1[[#This Row],[Amount 1]],Table1[[#This Row],[Amount 1]]))</f>
        <v/>
      </c>
      <c r="BV323" t="str">
        <f>IF(Table1[[#This Row],[Ledger 2]]="","","No")</f>
        <v/>
      </c>
      <c r="BW323" t="str">
        <f>IF(Table1[[#This Row],[Date]]="","",IF(Table1[[#This Row],[Effect 2]]="Dr.","Yes","No"))</f>
        <v/>
      </c>
      <c r="BX323" t="str">
        <f>IF(Table1[[#This Row],[Date]]="","",Table1[[#This Row],[Ledger 2]])</f>
        <v/>
      </c>
      <c r="BY323" t="str">
        <f>IF(Table1[[#This Row],[Date]]="","",IF(Table1[[#This Row],[Effect 2]]="Dr.",-Table1[[#This Row],[Amount 2]],Table1[[#This Row],[Amount 2]]))</f>
        <v/>
      </c>
      <c r="CB323" t="str">
        <f>IF(Table1[[#This Row],[Ledger 3]]="","","No")</f>
        <v/>
      </c>
      <c r="CC323" t="str">
        <f>IF(Table1[[#This Row],[Ledger 3]]="","",IF(Table1[[#This Row],[Effect 3]]="Dr.","Yes","No"))</f>
        <v/>
      </c>
      <c r="CD323" t="str">
        <f>IF(Table1[[#This Row],[Ledger 3]]="","",Table1[[#This Row],[Ledger 3]])</f>
        <v/>
      </c>
      <c r="CE323" t="str">
        <f>IF(Table1[[#This Row],[Ledger 3]]="","",IF(Table1[[#This Row],[Effect 3]]="Dr.",-Table1[[#This Row],[Amount 3]],Table1[[#This Row],[Amount 3]]))</f>
        <v/>
      </c>
      <c r="CH323" t="str">
        <f>IF(Table1[[#This Row],[Ledger 4]]="","","No")</f>
        <v/>
      </c>
      <c r="CI323" t="str">
        <f>IF(Table1[[#This Row],[Ledger 4]]="","",IF(Table1[[#This Row],[Effect 4]]="Dr.","Yes","No"))</f>
        <v/>
      </c>
      <c r="CJ323" t="str">
        <f>IF(Table1[[#This Row],[Ledger 4]]="","",Table1[[#This Row],[Ledger 4]])</f>
        <v/>
      </c>
      <c r="CK323" t="str">
        <f>IF(Table1[[#This Row],[Ledger 4]]="","",IF(Table1[[#This Row],[Effect 4]]="Dr.",-Table1[[#This Row],[Amount 4]],Table1[[#This Row],[Amount 4]]))</f>
        <v/>
      </c>
      <c r="CN323" t="str">
        <f>IF(Table1[[#This Row],[Ledger 5]]="","","No")</f>
        <v/>
      </c>
      <c r="CO323" t="str">
        <f>IF(Table1[[#This Row],[Ledger 5]]="","",IF(Table1[[#This Row],[Effect 5]]="Dr.","Yes","No"))</f>
        <v/>
      </c>
      <c r="CP323" t="str">
        <f>IF(Table1[[#This Row],[Ledger 5]]="","",Table1[[#This Row],[Ledger 5]])</f>
        <v/>
      </c>
      <c r="CQ323" t="str">
        <f>IF(Table1[[#This Row],[Ledger 5]]="","",IF(Table1[[#This Row],[Effect 5]]="Dr.",-Table1[[#This Row],[Amount 5]],Table1[[#This Row],[Amount 5]]))</f>
        <v/>
      </c>
      <c r="CT323" t="str">
        <f>IF(Table1[[#This Row],[Ledger 6]]="","","No")</f>
        <v/>
      </c>
      <c r="CU323" t="str">
        <f>IF(Table1[[#This Row],[Ledger 6]]="","",IF(Table1[[#This Row],[Effect 6]]="Dr.","Yes","No"))</f>
        <v/>
      </c>
      <c r="CV323" t="str">
        <f>IF(Table1[[#This Row],[Ledger 6]]="","",Table1[[#This Row],[Ledger 6]])</f>
        <v/>
      </c>
      <c r="CW323" t="str">
        <f>IF(Table1[[#This Row],[Ledger 6]]="","",IF(Table1[[#This Row],[Effect 6]]="Dr.",-Table1[[#This Row],[Amount 6]],Table1[[#This Row],[Amount 6]]))</f>
        <v/>
      </c>
      <c r="CZ323" t="str">
        <f>IF(Table1[[#This Row],[Ledger 7]]="","","No")</f>
        <v/>
      </c>
      <c r="DA323" t="str">
        <f>IF(Table1[[#This Row],[Ledger 7]]="","",IF(Table1[[#This Row],[Effect 7]]="Dr.","Yes","No"))</f>
        <v/>
      </c>
      <c r="DB323" t="str">
        <f>IF(Table1[[#This Row],[Ledger 7]]="","",Table1[[#This Row],[Ledger 7]])</f>
        <v/>
      </c>
      <c r="DC323" t="str">
        <f>IF(Table1[[#This Row],[Ledger 7]]="","",IF(Table1[[#This Row],[Effect 7]]="Dr.",-Table1[[#This Row],[Amount 7]],Table1[[#This Row],[Amount 7]]))</f>
        <v/>
      </c>
      <c r="DF323" t="str">
        <f>IF(Table1[[#This Row],[Ledger 8]]="","","No")</f>
        <v/>
      </c>
      <c r="DG323" t="str">
        <f>IF(Table1[[#This Row],[Ledger 8]]="","",IF(Table1[[#This Row],[Effect 8]]="Dr.","Yes","No"))</f>
        <v/>
      </c>
      <c r="DH323" t="str">
        <f>IF(Table1[[#This Row],[Ledger 8]]="","",Table1[[#This Row],[Ledger 8]])</f>
        <v/>
      </c>
      <c r="DI323" t="str">
        <f>IF(Table1[[#This Row],[Ledger 8]]="","",IF(Table1[[#This Row],[Effect 8]]="Dr.",-Table1[[#This Row],[Amount 8]],Table1[[#This Row],[Amount 8]]))</f>
        <v/>
      </c>
      <c r="DL323" t="str">
        <f>IF(Table1[[#This Row],[Ledger 9]]="","","No")</f>
        <v/>
      </c>
      <c r="DM323" t="str">
        <f>IF(Table1[[#This Row],[Ledger 9]]="","",IF(Table1[[#This Row],[Effect 9]]="Dr.","Yes","No"))</f>
        <v/>
      </c>
      <c r="DN323" t="str">
        <f>IF(Table1[[#This Row],[Ledger 9]]="","",Table1[[#This Row],[Ledger 9]])</f>
        <v/>
      </c>
      <c r="DO323" t="str">
        <f>IF(Table1[[#This Row],[Ledger 9]]="","",IF(Table1[[#This Row],[Effect 9]]="Dr.",-Table1[[#This Row],[Amount 9]],Table1[[#This Row],[Amount 9]]))</f>
        <v/>
      </c>
      <c r="DR323" t="str">
        <f>IF(Table1[[#This Row],[Ledger 10]]="","","No")</f>
        <v/>
      </c>
      <c r="DS323" t="str">
        <f>IF(Table1[[#This Row],[Ledger 10]]="","",IF(Table1[[#This Row],[Effect 10]]="Dr.","Yes","No"))</f>
        <v/>
      </c>
      <c r="DT323" t="str">
        <f>IF(Table1[[#This Row],[Ledger 10]]="","",Table1[[#This Row],[Ledger 10]])</f>
        <v/>
      </c>
      <c r="DU323" t="str">
        <f>IF(Table1[[#This Row],[Ledger 10]]="","",IF(Table1[[#This Row],[Effect 10]]="Dr.",-Table1[[#This Row],[Amount 10]],Table1[[#This Row],[Amount 10]]))</f>
        <v/>
      </c>
      <c r="DX323" t="str">
        <f>IF(Table1[[#This Row],[Ledger 11]]="","","No")</f>
        <v/>
      </c>
      <c r="DY323" t="str">
        <f>IF(Table1[[#This Row],[Ledger 11]]="","",IF(Table1[[#This Row],[Effect 11]]="Dr.","Yes","No"))</f>
        <v/>
      </c>
      <c r="DZ323" t="str">
        <f>IF(Table1[[#This Row],[Ledger 11]]="","",Table1[[#This Row],[Ledger 11]])</f>
        <v/>
      </c>
      <c r="EA323" t="str">
        <f>IF(Table1[[#This Row],[Ledger 11]]="","",IF(Table1[[#This Row],[Effect 11]]="Dr.",-Table1[[#This Row],[Amount 11]],Table1[[#This Row],[Amount 11]]))</f>
        <v/>
      </c>
      <c r="ED323" t="str">
        <f>IF(Table1[[#This Row],[Ledger 12]]="","","No")</f>
        <v/>
      </c>
      <c r="EE323" t="str">
        <f>IF(Table1[[#This Row],[Ledger 12]]="","",IF(Table1[[#This Row],[Effect 12]]="Dr.","Yes","No"))</f>
        <v/>
      </c>
      <c r="EF323" t="str">
        <f>IF(Table1[[#This Row],[Ledger 12]]="","",Table1[[#This Row],[Ledger 12]])</f>
        <v/>
      </c>
      <c r="EG323" t="str">
        <f>IF(Table1[[#This Row],[Ledger 12]]="","",IF(Table1[[#This Row],[Effect 12]]="Dr.",-Table1[[#This Row],[Amount 12]],Table1[[#This Row],[Amount 12]]))</f>
        <v/>
      </c>
      <c r="EJ323" t="str">
        <f>IF(Table1[[#This Row],[Ledger 13]]="","","No")</f>
        <v/>
      </c>
      <c r="EK323" t="str">
        <f>IF(Table1[[#This Row],[Ledger 13]]="","",IF(Table1[[#This Row],[Effect 13]]="Dr.","Yes","No"))</f>
        <v/>
      </c>
      <c r="EL323" t="str">
        <f>IF(Table1[[#This Row],[Ledger 13]]="","",Table1[[#This Row],[Ledger 13]])</f>
        <v/>
      </c>
      <c r="EM323" t="str">
        <f>IF(Table1[[#This Row],[Ledger 13]]="","",IF(Table1[[#This Row],[Effect 13]]="Dr.",-Table1[[#This Row],[Amount 13]],Table1[[#This Row],[Amount 13]]))</f>
        <v/>
      </c>
      <c r="EP323" t="str">
        <f>IF(Table1[[#This Row],[Ledger 14]]="","","No")</f>
        <v/>
      </c>
      <c r="EQ323" t="str">
        <f>IF(Table1[[#This Row],[Ledger 14]]="","",IF(Table1[[#This Row],[Effect 14]]="Dr.","Yes","No"))</f>
        <v/>
      </c>
      <c r="ER323" t="str">
        <f>IF(Table1[[#This Row],[Ledger 14]]="","",Table1[[#This Row],[Ledger 14]])</f>
        <v/>
      </c>
      <c r="ES323" t="str">
        <f>IF(Table1[[#This Row],[Ledger 14]]="","",IF(Table1[[#This Row],[Effect 14]]="Dr.",-Table1[[#This Row],[Amount 14]],Table1[[#This Row],[Amount 14]]))</f>
        <v/>
      </c>
      <c r="EV323" t="str">
        <f>IF(Table1[[#This Row],[Ledger 15]]="","","No")</f>
        <v/>
      </c>
      <c r="EW323" t="str">
        <f>IF(Table1[[#This Row],[Ledger 15]]="","",IF(Table1[[#This Row],[Effect 15]]="Dr.","Yes","No"))</f>
        <v/>
      </c>
      <c r="EX323" t="str">
        <f>IF(Table1[[#This Row],[Ledger 15]]="","",Table1[[#This Row],[Ledger 15]])</f>
        <v/>
      </c>
      <c r="EY323" t="str">
        <f>IF(Table1[[#This Row],[Ledger 15]]="","",IF(Table1[[#This Row],[Effect 15]]="Dr.",-Table1[[#This Row],[Amount 15]],Table1[[#This Row],[Amount 15]]))</f>
        <v/>
      </c>
      <c r="FD3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3">
        <f>IF(Table1[[#This Row],[Date]]="",0,IF(AND(Table1[[#This Row],[Date]]&gt;=$FE$2,Table1[[#This Row],[Date]]&lt;=$FE$3),0,1))</f>
        <v>0</v>
      </c>
      <c r="FF323">
        <f>IF(Table1[[#This Row],[Date]]="",0,IF(TYPE(VLOOKUP(Table1[[#This Row],[Voucher Type]],Table1[[#All],[Voucher Type Master]],1,FALSE))=16,1,0))</f>
        <v>0</v>
      </c>
      <c r="FG323">
        <f>IF(TYPE(IF(Table1[[#This Row],[Date]]="",0,IF(VLOOKUP(Table1[[#This Row],[Voucher Type]],$FY$5:$FZ$13,2,0)=Table1[[#This Row],[Effect 1]],0,1)))=16,1,0)</f>
        <v>0</v>
      </c>
      <c r="FH3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3">
        <f>IF(LEN(Table1[[#This Row],[Ledger 1]])&gt;0,IF(TYPE(VLOOKUP(Table1[[#This Row],[Ledger 1]],GZ:GZ,1,0))=16,1,0),0)</f>
        <v>0</v>
      </c>
      <c r="FJ323">
        <f>IF(LEN(Table1[[#This Row],[Ledger 2]])&gt;0,IF(TYPE(VLOOKUP(Table1[[#This Row],[Ledger 2]],GZ:GZ,1,0))=16,1,0),0)</f>
        <v>0</v>
      </c>
      <c r="FK323">
        <f>IF(LEN(Table1[[#This Row],[Ledger 3]])&gt;0,IF(TYPE(VLOOKUP(Table1[[#This Row],[Ledger 3]],GZ:GZ,1,0))=16,1,0),0)</f>
        <v>0</v>
      </c>
      <c r="FL323">
        <f>IF(LEN(Table1[[#This Row],[Ledger 4]])&gt;0,IF(TYPE(VLOOKUP(Table1[[#This Row],[Ledger 4]],GZ:GZ,1,0))=16,1,0),0)</f>
        <v>0</v>
      </c>
      <c r="FM323">
        <f>IF(LEN(Table1[[#This Row],[Ledger 5]])&gt;0,IF(TYPE(VLOOKUP(Table1[[#This Row],[Ledger 5]],GZ:GZ,1,0))=16,1,0),0)</f>
        <v>0</v>
      </c>
      <c r="FN323">
        <f>IF(LEN(Table1[[#This Row],[Ledger 6]])&gt;0,IF(TYPE(VLOOKUP(Table1[[#This Row],[Ledger 6]],$GZ:$GZ,1,0))=16,1,0),0)</f>
        <v>0</v>
      </c>
      <c r="FO323">
        <f>IF(LEN(Table1[[#This Row],[Ledger 7]])&gt;0,IF(TYPE(VLOOKUP(Table1[[#This Row],[Ledger 7]],$GZ:$GZ,1,0))=16,1,0),0)</f>
        <v>0</v>
      </c>
      <c r="FP323">
        <f>IF(LEN(Table1[[#This Row],[Ledger 8]])&gt;0,IF(TYPE(VLOOKUP(Table1[[#This Row],[Ledger 8]],$GZ:$GZ,1,0))=16,1,0),0)</f>
        <v>0</v>
      </c>
      <c r="FQ323">
        <f>IF(LEN(Table1[[#This Row],[Ledger 9]])&gt;0,IF(TYPE(VLOOKUP(Table1[[#This Row],[Ledger 9]],$GZ:$GZ,1,0))=16,1,0),0)</f>
        <v>0</v>
      </c>
      <c r="FR323">
        <f>IF(LEN(Table1[[#This Row],[Ledger 10]])&gt;0,IF(TYPE(VLOOKUP(Table1[[#This Row],[Ledger 10]],$GZ:$GZ,1,0))=16,1,0),0)</f>
        <v>0</v>
      </c>
      <c r="FS323">
        <f>IF(LEN(Table1[[#This Row],[Ledger 11]])&gt;0,IF(TYPE(VLOOKUP(Table1[[#This Row],[Ledger 11]],$GZ:$GZ,1,0))=16,1,0),0)</f>
        <v>0</v>
      </c>
      <c r="FT323">
        <f>IF(LEN(Table1[[#This Row],[Ledger 12]])&gt;0,IF(TYPE(VLOOKUP(Table1[[#This Row],[Ledger 12]],$GZ:$GZ,1,0))=16,1,0),0)</f>
        <v>0</v>
      </c>
      <c r="FU323">
        <f>IF(LEN(Table1[[#This Row],[Ledger 13]])&gt;0,IF(TYPE(VLOOKUP(Table1[[#This Row],[Ledger 13]],$GZ:$GZ,1,0))=16,1,0),0)</f>
        <v>0</v>
      </c>
      <c r="FV323">
        <f>IF(LEN(Table1[[#This Row],[Ledger 14]])&gt;0,IF(TYPE(VLOOKUP(Table1[[#This Row],[Ledger 14]],$GZ:$GZ,1,0))=16,1,0),0)</f>
        <v>0</v>
      </c>
      <c r="FW323">
        <f>IF(LEN(Table1[[#This Row],[Ledger 15]])&gt;0,IF(TYPE(VLOOKUP(Table1[[#This Row],[Ledger 15]],$GZ:$GZ,1,0))=16,1,0),0)</f>
        <v>0</v>
      </c>
    </row>
    <row r="324" spans="4:179" ht="33" customHeight="1" x14ac:dyDescent="0.45">
      <c r="D324" s="8">
        <f t="shared" si="13"/>
        <v>319</v>
      </c>
      <c r="E324" s="32"/>
      <c r="F324" s="34"/>
      <c r="G324" s="34"/>
      <c r="H324" s="34"/>
      <c r="I324" s="34"/>
      <c r="J324" s="38"/>
      <c r="K324" s="33"/>
      <c r="L324" s="36"/>
      <c r="M324" s="35"/>
      <c r="N324" s="34"/>
      <c r="O324" s="41"/>
      <c r="P324" s="35"/>
      <c r="Q324" s="34"/>
      <c r="R324" s="37"/>
      <c r="S324" s="35"/>
      <c r="T324" s="34"/>
      <c r="U324" s="37"/>
      <c r="V324" s="35"/>
      <c r="W324" s="34"/>
      <c r="X324" s="37"/>
      <c r="Y324" s="35"/>
      <c r="Z324" s="34"/>
      <c r="AA324" s="37"/>
      <c r="AB324" s="35"/>
      <c r="AC324" s="34"/>
      <c r="AD324" s="37"/>
      <c r="AE324" s="35"/>
      <c r="AF324" s="34"/>
      <c r="AG324" s="37"/>
      <c r="AH324" s="35"/>
      <c r="AI324" s="34"/>
      <c r="AJ324" s="37"/>
      <c r="AK324" s="35"/>
      <c r="AL324" s="34"/>
      <c r="AM324" s="37"/>
      <c r="AN324" s="35"/>
      <c r="AO324" s="34"/>
      <c r="AP324" s="37"/>
      <c r="AQ324" s="35"/>
      <c r="AR324" s="34"/>
      <c r="AS324" s="37"/>
      <c r="AT324" s="35"/>
      <c r="AU324" s="34"/>
      <c r="AV324" s="37"/>
      <c r="AW324" s="35"/>
      <c r="AX324" s="34"/>
      <c r="AY324" s="37"/>
      <c r="AZ324" s="35"/>
      <c r="BA324" s="34"/>
      <c r="BB324" s="37"/>
      <c r="BC3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4" s="7"/>
      <c r="BF324" t="str">
        <f>IF(Table1[[#This Row],[Date]]="","","&amp;lt;VOUCHER REMOTEID="&amp;""""&amp;$A$11&amp;$A$13&amp;ROW()&amp;""""&amp;" VCHTYPE="""&amp;F324&amp;""" ACTION="""&amp;"Create"&amp;"""&amp;gt;")</f>
        <v/>
      </c>
      <c r="BG324" t="str">
        <f>IF(Table1[[#This Row],[Date]]="","",TEXT(Table1[[#This Row],[Date]],"yyyymmdd"))</f>
        <v/>
      </c>
      <c r="BH324" t="str">
        <f>Table1[[#This Row],[Date2]]</f>
        <v/>
      </c>
      <c r="BI324" t="str">
        <f>IF(Table1[[#This Row],[Date]]="","",Table1[[#This Row],[Voucher Type]])</f>
        <v/>
      </c>
      <c r="BJ324" t="str">
        <f>IF(Table1[[#This Row],[Ref No / Invoice No]]="","",Table1[[#This Row],[Ref No / Invoice No]])</f>
        <v/>
      </c>
      <c r="BK324" t="str">
        <f>IF(Table1[[#This Row],[Voucher No]]="","",Table1[[#This Row],[Voucher No]])</f>
        <v/>
      </c>
      <c r="BL324" t="str">
        <f>IF(Table1[[#This Row],[Date]]="","",Table1[[#This Row],[Narration]])</f>
        <v/>
      </c>
      <c r="BM324" t="str">
        <f>IF(Table1[[#This Row],[Date]]="","",$A$11&amp;$A$13&amp;ROW())</f>
        <v/>
      </c>
      <c r="BN324" t="str">
        <f>IF(Table1[[#This Row],[Date]]="","",$A$13)</f>
        <v/>
      </c>
      <c r="BP324" t="str">
        <f>IF(Table1[[#This Row],[Ledger 1]]="","","No")</f>
        <v/>
      </c>
      <c r="BQ324" t="str">
        <f>IF(Table1[[#This Row],[Date]]="","",IF(Table1[[#This Row],[Effect 1]]="Dr.","Yes","No"))</f>
        <v/>
      </c>
      <c r="BR324" t="str">
        <f>IF(Table1[[#This Row],[Date]]="","",Table1[[#This Row],[Ledger 1]])</f>
        <v/>
      </c>
      <c r="BS324" t="str">
        <f>IF(Table1[[#This Row],[Date]]="","",IF(Table1[[#This Row],[Effect 1]]="Dr.",-Table1[[#This Row],[Amount 1]],Table1[[#This Row],[Amount 1]]))</f>
        <v/>
      </c>
      <c r="BV324" t="str">
        <f>IF(Table1[[#This Row],[Ledger 2]]="","","No")</f>
        <v/>
      </c>
      <c r="BW324" t="str">
        <f>IF(Table1[[#This Row],[Date]]="","",IF(Table1[[#This Row],[Effect 2]]="Dr.","Yes","No"))</f>
        <v/>
      </c>
      <c r="BX324" t="str">
        <f>IF(Table1[[#This Row],[Date]]="","",Table1[[#This Row],[Ledger 2]])</f>
        <v/>
      </c>
      <c r="BY324" t="str">
        <f>IF(Table1[[#This Row],[Date]]="","",IF(Table1[[#This Row],[Effect 2]]="Dr.",-Table1[[#This Row],[Amount 2]],Table1[[#This Row],[Amount 2]]))</f>
        <v/>
      </c>
      <c r="CB324" t="str">
        <f>IF(Table1[[#This Row],[Ledger 3]]="","","No")</f>
        <v/>
      </c>
      <c r="CC324" t="str">
        <f>IF(Table1[[#This Row],[Ledger 3]]="","",IF(Table1[[#This Row],[Effect 3]]="Dr.","Yes","No"))</f>
        <v/>
      </c>
      <c r="CD324" t="str">
        <f>IF(Table1[[#This Row],[Ledger 3]]="","",Table1[[#This Row],[Ledger 3]])</f>
        <v/>
      </c>
      <c r="CE324" t="str">
        <f>IF(Table1[[#This Row],[Ledger 3]]="","",IF(Table1[[#This Row],[Effect 3]]="Dr.",-Table1[[#This Row],[Amount 3]],Table1[[#This Row],[Amount 3]]))</f>
        <v/>
      </c>
      <c r="CH324" t="str">
        <f>IF(Table1[[#This Row],[Ledger 4]]="","","No")</f>
        <v/>
      </c>
      <c r="CI324" t="str">
        <f>IF(Table1[[#This Row],[Ledger 4]]="","",IF(Table1[[#This Row],[Effect 4]]="Dr.","Yes","No"))</f>
        <v/>
      </c>
      <c r="CJ324" t="str">
        <f>IF(Table1[[#This Row],[Ledger 4]]="","",Table1[[#This Row],[Ledger 4]])</f>
        <v/>
      </c>
      <c r="CK324" t="str">
        <f>IF(Table1[[#This Row],[Ledger 4]]="","",IF(Table1[[#This Row],[Effect 4]]="Dr.",-Table1[[#This Row],[Amount 4]],Table1[[#This Row],[Amount 4]]))</f>
        <v/>
      </c>
      <c r="CN324" t="str">
        <f>IF(Table1[[#This Row],[Ledger 5]]="","","No")</f>
        <v/>
      </c>
      <c r="CO324" t="str">
        <f>IF(Table1[[#This Row],[Ledger 5]]="","",IF(Table1[[#This Row],[Effect 5]]="Dr.","Yes","No"))</f>
        <v/>
      </c>
      <c r="CP324" t="str">
        <f>IF(Table1[[#This Row],[Ledger 5]]="","",Table1[[#This Row],[Ledger 5]])</f>
        <v/>
      </c>
      <c r="CQ324" t="str">
        <f>IF(Table1[[#This Row],[Ledger 5]]="","",IF(Table1[[#This Row],[Effect 5]]="Dr.",-Table1[[#This Row],[Amount 5]],Table1[[#This Row],[Amount 5]]))</f>
        <v/>
      </c>
      <c r="CT324" t="str">
        <f>IF(Table1[[#This Row],[Ledger 6]]="","","No")</f>
        <v/>
      </c>
      <c r="CU324" t="str">
        <f>IF(Table1[[#This Row],[Ledger 6]]="","",IF(Table1[[#This Row],[Effect 6]]="Dr.","Yes","No"))</f>
        <v/>
      </c>
      <c r="CV324" t="str">
        <f>IF(Table1[[#This Row],[Ledger 6]]="","",Table1[[#This Row],[Ledger 6]])</f>
        <v/>
      </c>
      <c r="CW324" t="str">
        <f>IF(Table1[[#This Row],[Ledger 6]]="","",IF(Table1[[#This Row],[Effect 6]]="Dr.",-Table1[[#This Row],[Amount 6]],Table1[[#This Row],[Amount 6]]))</f>
        <v/>
      </c>
      <c r="CZ324" t="str">
        <f>IF(Table1[[#This Row],[Ledger 7]]="","","No")</f>
        <v/>
      </c>
      <c r="DA324" t="str">
        <f>IF(Table1[[#This Row],[Ledger 7]]="","",IF(Table1[[#This Row],[Effect 7]]="Dr.","Yes","No"))</f>
        <v/>
      </c>
      <c r="DB324" t="str">
        <f>IF(Table1[[#This Row],[Ledger 7]]="","",Table1[[#This Row],[Ledger 7]])</f>
        <v/>
      </c>
      <c r="DC324" t="str">
        <f>IF(Table1[[#This Row],[Ledger 7]]="","",IF(Table1[[#This Row],[Effect 7]]="Dr.",-Table1[[#This Row],[Amount 7]],Table1[[#This Row],[Amount 7]]))</f>
        <v/>
      </c>
      <c r="DF324" t="str">
        <f>IF(Table1[[#This Row],[Ledger 8]]="","","No")</f>
        <v/>
      </c>
      <c r="DG324" t="str">
        <f>IF(Table1[[#This Row],[Ledger 8]]="","",IF(Table1[[#This Row],[Effect 8]]="Dr.","Yes","No"))</f>
        <v/>
      </c>
      <c r="DH324" t="str">
        <f>IF(Table1[[#This Row],[Ledger 8]]="","",Table1[[#This Row],[Ledger 8]])</f>
        <v/>
      </c>
      <c r="DI324" t="str">
        <f>IF(Table1[[#This Row],[Ledger 8]]="","",IF(Table1[[#This Row],[Effect 8]]="Dr.",-Table1[[#This Row],[Amount 8]],Table1[[#This Row],[Amount 8]]))</f>
        <v/>
      </c>
      <c r="DL324" t="str">
        <f>IF(Table1[[#This Row],[Ledger 9]]="","","No")</f>
        <v/>
      </c>
      <c r="DM324" t="str">
        <f>IF(Table1[[#This Row],[Ledger 9]]="","",IF(Table1[[#This Row],[Effect 9]]="Dr.","Yes","No"))</f>
        <v/>
      </c>
      <c r="DN324" t="str">
        <f>IF(Table1[[#This Row],[Ledger 9]]="","",Table1[[#This Row],[Ledger 9]])</f>
        <v/>
      </c>
      <c r="DO324" t="str">
        <f>IF(Table1[[#This Row],[Ledger 9]]="","",IF(Table1[[#This Row],[Effect 9]]="Dr.",-Table1[[#This Row],[Amount 9]],Table1[[#This Row],[Amount 9]]))</f>
        <v/>
      </c>
      <c r="DR324" t="str">
        <f>IF(Table1[[#This Row],[Ledger 10]]="","","No")</f>
        <v/>
      </c>
      <c r="DS324" t="str">
        <f>IF(Table1[[#This Row],[Ledger 10]]="","",IF(Table1[[#This Row],[Effect 10]]="Dr.","Yes","No"))</f>
        <v/>
      </c>
      <c r="DT324" t="str">
        <f>IF(Table1[[#This Row],[Ledger 10]]="","",Table1[[#This Row],[Ledger 10]])</f>
        <v/>
      </c>
      <c r="DU324" t="str">
        <f>IF(Table1[[#This Row],[Ledger 10]]="","",IF(Table1[[#This Row],[Effect 10]]="Dr.",-Table1[[#This Row],[Amount 10]],Table1[[#This Row],[Amount 10]]))</f>
        <v/>
      </c>
      <c r="DX324" t="str">
        <f>IF(Table1[[#This Row],[Ledger 11]]="","","No")</f>
        <v/>
      </c>
      <c r="DY324" t="str">
        <f>IF(Table1[[#This Row],[Ledger 11]]="","",IF(Table1[[#This Row],[Effect 11]]="Dr.","Yes","No"))</f>
        <v/>
      </c>
      <c r="DZ324" t="str">
        <f>IF(Table1[[#This Row],[Ledger 11]]="","",Table1[[#This Row],[Ledger 11]])</f>
        <v/>
      </c>
      <c r="EA324" t="str">
        <f>IF(Table1[[#This Row],[Ledger 11]]="","",IF(Table1[[#This Row],[Effect 11]]="Dr.",-Table1[[#This Row],[Amount 11]],Table1[[#This Row],[Amount 11]]))</f>
        <v/>
      </c>
      <c r="ED324" t="str">
        <f>IF(Table1[[#This Row],[Ledger 12]]="","","No")</f>
        <v/>
      </c>
      <c r="EE324" t="str">
        <f>IF(Table1[[#This Row],[Ledger 12]]="","",IF(Table1[[#This Row],[Effect 12]]="Dr.","Yes","No"))</f>
        <v/>
      </c>
      <c r="EF324" t="str">
        <f>IF(Table1[[#This Row],[Ledger 12]]="","",Table1[[#This Row],[Ledger 12]])</f>
        <v/>
      </c>
      <c r="EG324" t="str">
        <f>IF(Table1[[#This Row],[Ledger 12]]="","",IF(Table1[[#This Row],[Effect 12]]="Dr.",-Table1[[#This Row],[Amount 12]],Table1[[#This Row],[Amount 12]]))</f>
        <v/>
      </c>
      <c r="EJ324" t="str">
        <f>IF(Table1[[#This Row],[Ledger 13]]="","","No")</f>
        <v/>
      </c>
      <c r="EK324" t="str">
        <f>IF(Table1[[#This Row],[Ledger 13]]="","",IF(Table1[[#This Row],[Effect 13]]="Dr.","Yes","No"))</f>
        <v/>
      </c>
      <c r="EL324" t="str">
        <f>IF(Table1[[#This Row],[Ledger 13]]="","",Table1[[#This Row],[Ledger 13]])</f>
        <v/>
      </c>
      <c r="EM324" t="str">
        <f>IF(Table1[[#This Row],[Ledger 13]]="","",IF(Table1[[#This Row],[Effect 13]]="Dr.",-Table1[[#This Row],[Amount 13]],Table1[[#This Row],[Amount 13]]))</f>
        <v/>
      </c>
      <c r="EP324" t="str">
        <f>IF(Table1[[#This Row],[Ledger 14]]="","","No")</f>
        <v/>
      </c>
      <c r="EQ324" t="str">
        <f>IF(Table1[[#This Row],[Ledger 14]]="","",IF(Table1[[#This Row],[Effect 14]]="Dr.","Yes","No"))</f>
        <v/>
      </c>
      <c r="ER324" t="str">
        <f>IF(Table1[[#This Row],[Ledger 14]]="","",Table1[[#This Row],[Ledger 14]])</f>
        <v/>
      </c>
      <c r="ES324" t="str">
        <f>IF(Table1[[#This Row],[Ledger 14]]="","",IF(Table1[[#This Row],[Effect 14]]="Dr.",-Table1[[#This Row],[Amount 14]],Table1[[#This Row],[Amount 14]]))</f>
        <v/>
      </c>
      <c r="EV324" t="str">
        <f>IF(Table1[[#This Row],[Ledger 15]]="","","No")</f>
        <v/>
      </c>
      <c r="EW324" t="str">
        <f>IF(Table1[[#This Row],[Ledger 15]]="","",IF(Table1[[#This Row],[Effect 15]]="Dr.","Yes","No"))</f>
        <v/>
      </c>
      <c r="EX324" t="str">
        <f>IF(Table1[[#This Row],[Ledger 15]]="","",Table1[[#This Row],[Ledger 15]])</f>
        <v/>
      </c>
      <c r="EY324" t="str">
        <f>IF(Table1[[#This Row],[Ledger 15]]="","",IF(Table1[[#This Row],[Effect 15]]="Dr.",-Table1[[#This Row],[Amount 15]],Table1[[#This Row],[Amount 15]]))</f>
        <v/>
      </c>
      <c r="FD3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4">
        <f>IF(Table1[[#This Row],[Date]]="",0,IF(AND(Table1[[#This Row],[Date]]&gt;=$FE$2,Table1[[#This Row],[Date]]&lt;=$FE$3),0,1))</f>
        <v>0</v>
      </c>
      <c r="FF324">
        <f>IF(Table1[[#This Row],[Date]]="",0,IF(TYPE(VLOOKUP(Table1[[#This Row],[Voucher Type]],Table1[[#All],[Voucher Type Master]],1,FALSE))=16,1,0))</f>
        <v>0</v>
      </c>
      <c r="FG324">
        <f>IF(TYPE(IF(Table1[[#This Row],[Date]]="",0,IF(VLOOKUP(Table1[[#This Row],[Voucher Type]],$FY$5:$FZ$13,2,0)=Table1[[#This Row],[Effect 1]],0,1)))=16,1,0)</f>
        <v>0</v>
      </c>
      <c r="FH3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4">
        <f>IF(LEN(Table1[[#This Row],[Ledger 1]])&gt;0,IF(TYPE(VLOOKUP(Table1[[#This Row],[Ledger 1]],GZ:GZ,1,0))=16,1,0),0)</f>
        <v>0</v>
      </c>
      <c r="FJ324">
        <f>IF(LEN(Table1[[#This Row],[Ledger 2]])&gt;0,IF(TYPE(VLOOKUP(Table1[[#This Row],[Ledger 2]],GZ:GZ,1,0))=16,1,0),0)</f>
        <v>0</v>
      </c>
      <c r="FK324">
        <f>IF(LEN(Table1[[#This Row],[Ledger 3]])&gt;0,IF(TYPE(VLOOKUP(Table1[[#This Row],[Ledger 3]],GZ:GZ,1,0))=16,1,0),0)</f>
        <v>0</v>
      </c>
      <c r="FL324">
        <f>IF(LEN(Table1[[#This Row],[Ledger 4]])&gt;0,IF(TYPE(VLOOKUP(Table1[[#This Row],[Ledger 4]],GZ:GZ,1,0))=16,1,0),0)</f>
        <v>0</v>
      </c>
      <c r="FM324">
        <f>IF(LEN(Table1[[#This Row],[Ledger 5]])&gt;0,IF(TYPE(VLOOKUP(Table1[[#This Row],[Ledger 5]],GZ:GZ,1,0))=16,1,0),0)</f>
        <v>0</v>
      </c>
      <c r="FN324">
        <f>IF(LEN(Table1[[#This Row],[Ledger 6]])&gt;0,IF(TYPE(VLOOKUP(Table1[[#This Row],[Ledger 6]],$GZ:$GZ,1,0))=16,1,0),0)</f>
        <v>0</v>
      </c>
      <c r="FO324">
        <f>IF(LEN(Table1[[#This Row],[Ledger 7]])&gt;0,IF(TYPE(VLOOKUP(Table1[[#This Row],[Ledger 7]],$GZ:$GZ,1,0))=16,1,0),0)</f>
        <v>0</v>
      </c>
      <c r="FP324">
        <f>IF(LEN(Table1[[#This Row],[Ledger 8]])&gt;0,IF(TYPE(VLOOKUP(Table1[[#This Row],[Ledger 8]],$GZ:$GZ,1,0))=16,1,0),0)</f>
        <v>0</v>
      </c>
      <c r="FQ324">
        <f>IF(LEN(Table1[[#This Row],[Ledger 9]])&gt;0,IF(TYPE(VLOOKUP(Table1[[#This Row],[Ledger 9]],$GZ:$GZ,1,0))=16,1,0),0)</f>
        <v>0</v>
      </c>
      <c r="FR324">
        <f>IF(LEN(Table1[[#This Row],[Ledger 10]])&gt;0,IF(TYPE(VLOOKUP(Table1[[#This Row],[Ledger 10]],$GZ:$GZ,1,0))=16,1,0),0)</f>
        <v>0</v>
      </c>
      <c r="FS324">
        <f>IF(LEN(Table1[[#This Row],[Ledger 11]])&gt;0,IF(TYPE(VLOOKUP(Table1[[#This Row],[Ledger 11]],$GZ:$GZ,1,0))=16,1,0),0)</f>
        <v>0</v>
      </c>
      <c r="FT324">
        <f>IF(LEN(Table1[[#This Row],[Ledger 12]])&gt;0,IF(TYPE(VLOOKUP(Table1[[#This Row],[Ledger 12]],$GZ:$GZ,1,0))=16,1,0),0)</f>
        <v>0</v>
      </c>
      <c r="FU324">
        <f>IF(LEN(Table1[[#This Row],[Ledger 13]])&gt;0,IF(TYPE(VLOOKUP(Table1[[#This Row],[Ledger 13]],$GZ:$GZ,1,0))=16,1,0),0)</f>
        <v>0</v>
      </c>
      <c r="FV324">
        <f>IF(LEN(Table1[[#This Row],[Ledger 14]])&gt;0,IF(TYPE(VLOOKUP(Table1[[#This Row],[Ledger 14]],$GZ:$GZ,1,0))=16,1,0),0)</f>
        <v>0</v>
      </c>
      <c r="FW324">
        <f>IF(LEN(Table1[[#This Row],[Ledger 15]])&gt;0,IF(TYPE(VLOOKUP(Table1[[#This Row],[Ledger 15]],$GZ:$GZ,1,0))=16,1,0),0)</f>
        <v>0</v>
      </c>
    </row>
    <row r="325" spans="4:179" ht="33" customHeight="1" x14ac:dyDescent="0.45">
      <c r="D325" s="8">
        <f t="shared" si="13"/>
        <v>320</v>
      </c>
      <c r="E325" s="32"/>
      <c r="F325" s="34"/>
      <c r="G325" s="34"/>
      <c r="H325" s="34"/>
      <c r="I325" s="34"/>
      <c r="J325" s="38"/>
      <c r="K325" s="33"/>
      <c r="L325" s="36"/>
      <c r="M325" s="35"/>
      <c r="N325" s="34"/>
      <c r="O325" s="41"/>
      <c r="P325" s="35"/>
      <c r="Q325" s="34"/>
      <c r="R325" s="37"/>
      <c r="S325" s="35"/>
      <c r="T325" s="34"/>
      <c r="U325" s="37"/>
      <c r="V325" s="35"/>
      <c r="W325" s="34"/>
      <c r="X325" s="37"/>
      <c r="Y325" s="35"/>
      <c r="Z325" s="34"/>
      <c r="AA325" s="37"/>
      <c r="AB325" s="35"/>
      <c r="AC325" s="34"/>
      <c r="AD325" s="37"/>
      <c r="AE325" s="35"/>
      <c r="AF325" s="34"/>
      <c r="AG325" s="37"/>
      <c r="AH325" s="35"/>
      <c r="AI325" s="34"/>
      <c r="AJ325" s="37"/>
      <c r="AK325" s="35"/>
      <c r="AL325" s="34"/>
      <c r="AM325" s="37"/>
      <c r="AN325" s="35"/>
      <c r="AO325" s="34"/>
      <c r="AP325" s="37"/>
      <c r="AQ325" s="35"/>
      <c r="AR325" s="34"/>
      <c r="AS325" s="37"/>
      <c r="AT325" s="35"/>
      <c r="AU325" s="34"/>
      <c r="AV325" s="37"/>
      <c r="AW325" s="35"/>
      <c r="AX325" s="34"/>
      <c r="AY325" s="37"/>
      <c r="AZ325" s="35"/>
      <c r="BA325" s="34"/>
      <c r="BB325" s="37"/>
      <c r="BC3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5" s="7"/>
      <c r="BF325" t="str">
        <f>IF(Table1[[#This Row],[Date]]="","","&amp;lt;VOUCHER REMOTEID="&amp;""""&amp;$A$11&amp;$A$13&amp;ROW()&amp;""""&amp;" VCHTYPE="""&amp;F325&amp;""" ACTION="""&amp;"Create"&amp;"""&amp;gt;")</f>
        <v/>
      </c>
      <c r="BG325" t="str">
        <f>IF(Table1[[#This Row],[Date]]="","",TEXT(Table1[[#This Row],[Date]],"yyyymmdd"))</f>
        <v/>
      </c>
      <c r="BH325" t="str">
        <f>Table1[[#This Row],[Date2]]</f>
        <v/>
      </c>
      <c r="BI325" t="str">
        <f>IF(Table1[[#This Row],[Date]]="","",Table1[[#This Row],[Voucher Type]])</f>
        <v/>
      </c>
      <c r="BJ325" t="str">
        <f>IF(Table1[[#This Row],[Ref No / Invoice No]]="","",Table1[[#This Row],[Ref No / Invoice No]])</f>
        <v/>
      </c>
      <c r="BK325" t="str">
        <f>IF(Table1[[#This Row],[Voucher No]]="","",Table1[[#This Row],[Voucher No]])</f>
        <v/>
      </c>
      <c r="BL325" t="str">
        <f>IF(Table1[[#This Row],[Date]]="","",Table1[[#This Row],[Narration]])</f>
        <v/>
      </c>
      <c r="BM325" t="str">
        <f>IF(Table1[[#This Row],[Date]]="","",$A$11&amp;$A$13&amp;ROW())</f>
        <v/>
      </c>
      <c r="BN325" t="str">
        <f>IF(Table1[[#This Row],[Date]]="","",$A$13)</f>
        <v/>
      </c>
      <c r="BP325" t="str">
        <f>IF(Table1[[#This Row],[Ledger 1]]="","","No")</f>
        <v/>
      </c>
      <c r="BQ325" t="str">
        <f>IF(Table1[[#This Row],[Date]]="","",IF(Table1[[#This Row],[Effect 1]]="Dr.","Yes","No"))</f>
        <v/>
      </c>
      <c r="BR325" t="str">
        <f>IF(Table1[[#This Row],[Date]]="","",Table1[[#This Row],[Ledger 1]])</f>
        <v/>
      </c>
      <c r="BS325" t="str">
        <f>IF(Table1[[#This Row],[Date]]="","",IF(Table1[[#This Row],[Effect 1]]="Dr.",-Table1[[#This Row],[Amount 1]],Table1[[#This Row],[Amount 1]]))</f>
        <v/>
      </c>
      <c r="BV325" t="str">
        <f>IF(Table1[[#This Row],[Ledger 2]]="","","No")</f>
        <v/>
      </c>
      <c r="BW325" t="str">
        <f>IF(Table1[[#This Row],[Date]]="","",IF(Table1[[#This Row],[Effect 2]]="Dr.","Yes","No"))</f>
        <v/>
      </c>
      <c r="BX325" t="str">
        <f>IF(Table1[[#This Row],[Date]]="","",Table1[[#This Row],[Ledger 2]])</f>
        <v/>
      </c>
      <c r="BY325" t="str">
        <f>IF(Table1[[#This Row],[Date]]="","",IF(Table1[[#This Row],[Effect 2]]="Dr.",-Table1[[#This Row],[Amount 2]],Table1[[#This Row],[Amount 2]]))</f>
        <v/>
      </c>
      <c r="CB325" t="str">
        <f>IF(Table1[[#This Row],[Ledger 3]]="","","No")</f>
        <v/>
      </c>
      <c r="CC325" t="str">
        <f>IF(Table1[[#This Row],[Ledger 3]]="","",IF(Table1[[#This Row],[Effect 3]]="Dr.","Yes","No"))</f>
        <v/>
      </c>
      <c r="CD325" t="str">
        <f>IF(Table1[[#This Row],[Ledger 3]]="","",Table1[[#This Row],[Ledger 3]])</f>
        <v/>
      </c>
      <c r="CE325" t="str">
        <f>IF(Table1[[#This Row],[Ledger 3]]="","",IF(Table1[[#This Row],[Effect 3]]="Dr.",-Table1[[#This Row],[Amount 3]],Table1[[#This Row],[Amount 3]]))</f>
        <v/>
      </c>
      <c r="CH325" t="str">
        <f>IF(Table1[[#This Row],[Ledger 4]]="","","No")</f>
        <v/>
      </c>
      <c r="CI325" t="str">
        <f>IF(Table1[[#This Row],[Ledger 4]]="","",IF(Table1[[#This Row],[Effect 4]]="Dr.","Yes","No"))</f>
        <v/>
      </c>
      <c r="CJ325" t="str">
        <f>IF(Table1[[#This Row],[Ledger 4]]="","",Table1[[#This Row],[Ledger 4]])</f>
        <v/>
      </c>
      <c r="CK325" t="str">
        <f>IF(Table1[[#This Row],[Ledger 4]]="","",IF(Table1[[#This Row],[Effect 4]]="Dr.",-Table1[[#This Row],[Amount 4]],Table1[[#This Row],[Amount 4]]))</f>
        <v/>
      </c>
      <c r="CN325" t="str">
        <f>IF(Table1[[#This Row],[Ledger 5]]="","","No")</f>
        <v/>
      </c>
      <c r="CO325" t="str">
        <f>IF(Table1[[#This Row],[Ledger 5]]="","",IF(Table1[[#This Row],[Effect 5]]="Dr.","Yes","No"))</f>
        <v/>
      </c>
      <c r="CP325" t="str">
        <f>IF(Table1[[#This Row],[Ledger 5]]="","",Table1[[#This Row],[Ledger 5]])</f>
        <v/>
      </c>
      <c r="CQ325" t="str">
        <f>IF(Table1[[#This Row],[Ledger 5]]="","",IF(Table1[[#This Row],[Effect 5]]="Dr.",-Table1[[#This Row],[Amount 5]],Table1[[#This Row],[Amount 5]]))</f>
        <v/>
      </c>
      <c r="CT325" t="str">
        <f>IF(Table1[[#This Row],[Ledger 6]]="","","No")</f>
        <v/>
      </c>
      <c r="CU325" t="str">
        <f>IF(Table1[[#This Row],[Ledger 6]]="","",IF(Table1[[#This Row],[Effect 6]]="Dr.","Yes","No"))</f>
        <v/>
      </c>
      <c r="CV325" t="str">
        <f>IF(Table1[[#This Row],[Ledger 6]]="","",Table1[[#This Row],[Ledger 6]])</f>
        <v/>
      </c>
      <c r="CW325" t="str">
        <f>IF(Table1[[#This Row],[Ledger 6]]="","",IF(Table1[[#This Row],[Effect 6]]="Dr.",-Table1[[#This Row],[Amount 6]],Table1[[#This Row],[Amount 6]]))</f>
        <v/>
      </c>
      <c r="CZ325" t="str">
        <f>IF(Table1[[#This Row],[Ledger 7]]="","","No")</f>
        <v/>
      </c>
      <c r="DA325" t="str">
        <f>IF(Table1[[#This Row],[Ledger 7]]="","",IF(Table1[[#This Row],[Effect 7]]="Dr.","Yes","No"))</f>
        <v/>
      </c>
      <c r="DB325" t="str">
        <f>IF(Table1[[#This Row],[Ledger 7]]="","",Table1[[#This Row],[Ledger 7]])</f>
        <v/>
      </c>
      <c r="DC325" t="str">
        <f>IF(Table1[[#This Row],[Ledger 7]]="","",IF(Table1[[#This Row],[Effect 7]]="Dr.",-Table1[[#This Row],[Amount 7]],Table1[[#This Row],[Amount 7]]))</f>
        <v/>
      </c>
      <c r="DF325" t="str">
        <f>IF(Table1[[#This Row],[Ledger 8]]="","","No")</f>
        <v/>
      </c>
      <c r="DG325" t="str">
        <f>IF(Table1[[#This Row],[Ledger 8]]="","",IF(Table1[[#This Row],[Effect 8]]="Dr.","Yes","No"))</f>
        <v/>
      </c>
      <c r="DH325" t="str">
        <f>IF(Table1[[#This Row],[Ledger 8]]="","",Table1[[#This Row],[Ledger 8]])</f>
        <v/>
      </c>
      <c r="DI325" t="str">
        <f>IF(Table1[[#This Row],[Ledger 8]]="","",IF(Table1[[#This Row],[Effect 8]]="Dr.",-Table1[[#This Row],[Amount 8]],Table1[[#This Row],[Amount 8]]))</f>
        <v/>
      </c>
      <c r="DL325" t="str">
        <f>IF(Table1[[#This Row],[Ledger 9]]="","","No")</f>
        <v/>
      </c>
      <c r="DM325" t="str">
        <f>IF(Table1[[#This Row],[Ledger 9]]="","",IF(Table1[[#This Row],[Effect 9]]="Dr.","Yes","No"))</f>
        <v/>
      </c>
      <c r="DN325" t="str">
        <f>IF(Table1[[#This Row],[Ledger 9]]="","",Table1[[#This Row],[Ledger 9]])</f>
        <v/>
      </c>
      <c r="DO325" t="str">
        <f>IF(Table1[[#This Row],[Ledger 9]]="","",IF(Table1[[#This Row],[Effect 9]]="Dr.",-Table1[[#This Row],[Amount 9]],Table1[[#This Row],[Amount 9]]))</f>
        <v/>
      </c>
      <c r="DR325" t="str">
        <f>IF(Table1[[#This Row],[Ledger 10]]="","","No")</f>
        <v/>
      </c>
      <c r="DS325" t="str">
        <f>IF(Table1[[#This Row],[Ledger 10]]="","",IF(Table1[[#This Row],[Effect 10]]="Dr.","Yes","No"))</f>
        <v/>
      </c>
      <c r="DT325" t="str">
        <f>IF(Table1[[#This Row],[Ledger 10]]="","",Table1[[#This Row],[Ledger 10]])</f>
        <v/>
      </c>
      <c r="DU325" t="str">
        <f>IF(Table1[[#This Row],[Ledger 10]]="","",IF(Table1[[#This Row],[Effect 10]]="Dr.",-Table1[[#This Row],[Amount 10]],Table1[[#This Row],[Amount 10]]))</f>
        <v/>
      </c>
      <c r="DX325" t="str">
        <f>IF(Table1[[#This Row],[Ledger 11]]="","","No")</f>
        <v/>
      </c>
      <c r="DY325" t="str">
        <f>IF(Table1[[#This Row],[Ledger 11]]="","",IF(Table1[[#This Row],[Effect 11]]="Dr.","Yes","No"))</f>
        <v/>
      </c>
      <c r="DZ325" t="str">
        <f>IF(Table1[[#This Row],[Ledger 11]]="","",Table1[[#This Row],[Ledger 11]])</f>
        <v/>
      </c>
      <c r="EA325" t="str">
        <f>IF(Table1[[#This Row],[Ledger 11]]="","",IF(Table1[[#This Row],[Effect 11]]="Dr.",-Table1[[#This Row],[Amount 11]],Table1[[#This Row],[Amount 11]]))</f>
        <v/>
      </c>
      <c r="ED325" t="str">
        <f>IF(Table1[[#This Row],[Ledger 12]]="","","No")</f>
        <v/>
      </c>
      <c r="EE325" t="str">
        <f>IF(Table1[[#This Row],[Ledger 12]]="","",IF(Table1[[#This Row],[Effect 12]]="Dr.","Yes","No"))</f>
        <v/>
      </c>
      <c r="EF325" t="str">
        <f>IF(Table1[[#This Row],[Ledger 12]]="","",Table1[[#This Row],[Ledger 12]])</f>
        <v/>
      </c>
      <c r="EG325" t="str">
        <f>IF(Table1[[#This Row],[Ledger 12]]="","",IF(Table1[[#This Row],[Effect 12]]="Dr.",-Table1[[#This Row],[Amount 12]],Table1[[#This Row],[Amount 12]]))</f>
        <v/>
      </c>
      <c r="EJ325" t="str">
        <f>IF(Table1[[#This Row],[Ledger 13]]="","","No")</f>
        <v/>
      </c>
      <c r="EK325" t="str">
        <f>IF(Table1[[#This Row],[Ledger 13]]="","",IF(Table1[[#This Row],[Effect 13]]="Dr.","Yes","No"))</f>
        <v/>
      </c>
      <c r="EL325" t="str">
        <f>IF(Table1[[#This Row],[Ledger 13]]="","",Table1[[#This Row],[Ledger 13]])</f>
        <v/>
      </c>
      <c r="EM325" t="str">
        <f>IF(Table1[[#This Row],[Ledger 13]]="","",IF(Table1[[#This Row],[Effect 13]]="Dr.",-Table1[[#This Row],[Amount 13]],Table1[[#This Row],[Amount 13]]))</f>
        <v/>
      </c>
      <c r="EP325" t="str">
        <f>IF(Table1[[#This Row],[Ledger 14]]="","","No")</f>
        <v/>
      </c>
      <c r="EQ325" t="str">
        <f>IF(Table1[[#This Row],[Ledger 14]]="","",IF(Table1[[#This Row],[Effect 14]]="Dr.","Yes","No"))</f>
        <v/>
      </c>
      <c r="ER325" t="str">
        <f>IF(Table1[[#This Row],[Ledger 14]]="","",Table1[[#This Row],[Ledger 14]])</f>
        <v/>
      </c>
      <c r="ES325" t="str">
        <f>IF(Table1[[#This Row],[Ledger 14]]="","",IF(Table1[[#This Row],[Effect 14]]="Dr.",-Table1[[#This Row],[Amount 14]],Table1[[#This Row],[Amount 14]]))</f>
        <v/>
      </c>
      <c r="EV325" t="str">
        <f>IF(Table1[[#This Row],[Ledger 15]]="","","No")</f>
        <v/>
      </c>
      <c r="EW325" t="str">
        <f>IF(Table1[[#This Row],[Ledger 15]]="","",IF(Table1[[#This Row],[Effect 15]]="Dr.","Yes","No"))</f>
        <v/>
      </c>
      <c r="EX325" t="str">
        <f>IF(Table1[[#This Row],[Ledger 15]]="","",Table1[[#This Row],[Ledger 15]])</f>
        <v/>
      </c>
      <c r="EY325" t="str">
        <f>IF(Table1[[#This Row],[Ledger 15]]="","",IF(Table1[[#This Row],[Effect 15]]="Dr.",-Table1[[#This Row],[Amount 15]],Table1[[#This Row],[Amount 15]]))</f>
        <v/>
      </c>
      <c r="FD3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5">
        <f>IF(Table1[[#This Row],[Date]]="",0,IF(AND(Table1[[#This Row],[Date]]&gt;=$FE$2,Table1[[#This Row],[Date]]&lt;=$FE$3),0,1))</f>
        <v>0</v>
      </c>
      <c r="FF325">
        <f>IF(Table1[[#This Row],[Date]]="",0,IF(TYPE(VLOOKUP(Table1[[#This Row],[Voucher Type]],Table1[[#All],[Voucher Type Master]],1,FALSE))=16,1,0))</f>
        <v>0</v>
      </c>
      <c r="FG325">
        <f>IF(TYPE(IF(Table1[[#This Row],[Date]]="",0,IF(VLOOKUP(Table1[[#This Row],[Voucher Type]],$FY$5:$FZ$13,2,0)=Table1[[#This Row],[Effect 1]],0,1)))=16,1,0)</f>
        <v>0</v>
      </c>
      <c r="FH3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5">
        <f>IF(LEN(Table1[[#This Row],[Ledger 1]])&gt;0,IF(TYPE(VLOOKUP(Table1[[#This Row],[Ledger 1]],GZ:GZ,1,0))=16,1,0),0)</f>
        <v>0</v>
      </c>
      <c r="FJ325">
        <f>IF(LEN(Table1[[#This Row],[Ledger 2]])&gt;0,IF(TYPE(VLOOKUP(Table1[[#This Row],[Ledger 2]],GZ:GZ,1,0))=16,1,0),0)</f>
        <v>0</v>
      </c>
      <c r="FK325">
        <f>IF(LEN(Table1[[#This Row],[Ledger 3]])&gt;0,IF(TYPE(VLOOKUP(Table1[[#This Row],[Ledger 3]],GZ:GZ,1,0))=16,1,0),0)</f>
        <v>0</v>
      </c>
      <c r="FL325">
        <f>IF(LEN(Table1[[#This Row],[Ledger 4]])&gt;0,IF(TYPE(VLOOKUP(Table1[[#This Row],[Ledger 4]],GZ:GZ,1,0))=16,1,0),0)</f>
        <v>0</v>
      </c>
      <c r="FM325">
        <f>IF(LEN(Table1[[#This Row],[Ledger 5]])&gt;0,IF(TYPE(VLOOKUP(Table1[[#This Row],[Ledger 5]],GZ:GZ,1,0))=16,1,0),0)</f>
        <v>0</v>
      </c>
      <c r="FN325">
        <f>IF(LEN(Table1[[#This Row],[Ledger 6]])&gt;0,IF(TYPE(VLOOKUP(Table1[[#This Row],[Ledger 6]],$GZ:$GZ,1,0))=16,1,0),0)</f>
        <v>0</v>
      </c>
      <c r="FO325">
        <f>IF(LEN(Table1[[#This Row],[Ledger 7]])&gt;0,IF(TYPE(VLOOKUP(Table1[[#This Row],[Ledger 7]],$GZ:$GZ,1,0))=16,1,0),0)</f>
        <v>0</v>
      </c>
      <c r="FP325">
        <f>IF(LEN(Table1[[#This Row],[Ledger 8]])&gt;0,IF(TYPE(VLOOKUP(Table1[[#This Row],[Ledger 8]],$GZ:$GZ,1,0))=16,1,0),0)</f>
        <v>0</v>
      </c>
      <c r="FQ325">
        <f>IF(LEN(Table1[[#This Row],[Ledger 9]])&gt;0,IF(TYPE(VLOOKUP(Table1[[#This Row],[Ledger 9]],$GZ:$GZ,1,0))=16,1,0),0)</f>
        <v>0</v>
      </c>
      <c r="FR325">
        <f>IF(LEN(Table1[[#This Row],[Ledger 10]])&gt;0,IF(TYPE(VLOOKUP(Table1[[#This Row],[Ledger 10]],$GZ:$GZ,1,0))=16,1,0),0)</f>
        <v>0</v>
      </c>
      <c r="FS325">
        <f>IF(LEN(Table1[[#This Row],[Ledger 11]])&gt;0,IF(TYPE(VLOOKUP(Table1[[#This Row],[Ledger 11]],$GZ:$GZ,1,0))=16,1,0),0)</f>
        <v>0</v>
      </c>
      <c r="FT325">
        <f>IF(LEN(Table1[[#This Row],[Ledger 12]])&gt;0,IF(TYPE(VLOOKUP(Table1[[#This Row],[Ledger 12]],$GZ:$GZ,1,0))=16,1,0),0)</f>
        <v>0</v>
      </c>
      <c r="FU325">
        <f>IF(LEN(Table1[[#This Row],[Ledger 13]])&gt;0,IF(TYPE(VLOOKUP(Table1[[#This Row],[Ledger 13]],$GZ:$GZ,1,0))=16,1,0),0)</f>
        <v>0</v>
      </c>
      <c r="FV325">
        <f>IF(LEN(Table1[[#This Row],[Ledger 14]])&gt;0,IF(TYPE(VLOOKUP(Table1[[#This Row],[Ledger 14]],$GZ:$GZ,1,0))=16,1,0),0)</f>
        <v>0</v>
      </c>
      <c r="FW325">
        <f>IF(LEN(Table1[[#This Row],[Ledger 15]])&gt;0,IF(TYPE(VLOOKUP(Table1[[#This Row],[Ledger 15]],$GZ:$GZ,1,0))=16,1,0),0)</f>
        <v>0</v>
      </c>
    </row>
    <row r="326" spans="4:179" ht="33" customHeight="1" x14ac:dyDescent="0.45">
      <c r="D326" s="8">
        <f t="shared" si="13"/>
        <v>321</v>
      </c>
      <c r="E326" s="32"/>
      <c r="F326" s="34"/>
      <c r="G326" s="34"/>
      <c r="H326" s="34"/>
      <c r="I326" s="34"/>
      <c r="J326" s="38"/>
      <c r="K326" s="33"/>
      <c r="L326" s="36"/>
      <c r="M326" s="35"/>
      <c r="N326" s="34"/>
      <c r="O326" s="41"/>
      <c r="P326" s="35"/>
      <c r="Q326" s="34"/>
      <c r="R326" s="37"/>
      <c r="S326" s="35"/>
      <c r="T326" s="34"/>
      <c r="U326" s="37"/>
      <c r="V326" s="35"/>
      <c r="W326" s="34"/>
      <c r="X326" s="37"/>
      <c r="Y326" s="35"/>
      <c r="Z326" s="34"/>
      <c r="AA326" s="37"/>
      <c r="AB326" s="35"/>
      <c r="AC326" s="34"/>
      <c r="AD326" s="37"/>
      <c r="AE326" s="35"/>
      <c r="AF326" s="34"/>
      <c r="AG326" s="37"/>
      <c r="AH326" s="35"/>
      <c r="AI326" s="34"/>
      <c r="AJ326" s="37"/>
      <c r="AK326" s="35"/>
      <c r="AL326" s="34"/>
      <c r="AM326" s="37"/>
      <c r="AN326" s="35"/>
      <c r="AO326" s="34"/>
      <c r="AP326" s="37"/>
      <c r="AQ326" s="35"/>
      <c r="AR326" s="34"/>
      <c r="AS326" s="37"/>
      <c r="AT326" s="35"/>
      <c r="AU326" s="34"/>
      <c r="AV326" s="37"/>
      <c r="AW326" s="35"/>
      <c r="AX326" s="34"/>
      <c r="AY326" s="37"/>
      <c r="AZ326" s="35"/>
      <c r="BA326" s="34"/>
      <c r="BB326" s="37"/>
      <c r="BC3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6" s="7"/>
      <c r="BF326" t="str">
        <f>IF(Table1[[#This Row],[Date]]="","","&amp;lt;VOUCHER REMOTEID="&amp;""""&amp;$A$11&amp;$A$13&amp;ROW()&amp;""""&amp;" VCHTYPE="""&amp;F326&amp;""" ACTION="""&amp;"Create"&amp;"""&amp;gt;")</f>
        <v/>
      </c>
      <c r="BG326" t="str">
        <f>IF(Table1[[#This Row],[Date]]="","",TEXT(Table1[[#This Row],[Date]],"yyyymmdd"))</f>
        <v/>
      </c>
      <c r="BH326" t="str">
        <f>Table1[[#This Row],[Date2]]</f>
        <v/>
      </c>
      <c r="BI326" t="str">
        <f>IF(Table1[[#This Row],[Date]]="","",Table1[[#This Row],[Voucher Type]])</f>
        <v/>
      </c>
      <c r="BJ326" t="str">
        <f>IF(Table1[[#This Row],[Ref No / Invoice No]]="","",Table1[[#This Row],[Ref No / Invoice No]])</f>
        <v/>
      </c>
      <c r="BK326" t="str">
        <f>IF(Table1[[#This Row],[Voucher No]]="","",Table1[[#This Row],[Voucher No]])</f>
        <v/>
      </c>
      <c r="BL326" t="str">
        <f>IF(Table1[[#This Row],[Date]]="","",Table1[[#This Row],[Narration]])</f>
        <v/>
      </c>
      <c r="BM326" t="str">
        <f>IF(Table1[[#This Row],[Date]]="","",$A$11&amp;$A$13&amp;ROW())</f>
        <v/>
      </c>
      <c r="BN326" t="str">
        <f>IF(Table1[[#This Row],[Date]]="","",$A$13)</f>
        <v/>
      </c>
      <c r="BP326" t="str">
        <f>IF(Table1[[#This Row],[Ledger 1]]="","","No")</f>
        <v/>
      </c>
      <c r="BQ326" t="str">
        <f>IF(Table1[[#This Row],[Date]]="","",IF(Table1[[#This Row],[Effect 1]]="Dr.","Yes","No"))</f>
        <v/>
      </c>
      <c r="BR326" t="str">
        <f>IF(Table1[[#This Row],[Date]]="","",Table1[[#This Row],[Ledger 1]])</f>
        <v/>
      </c>
      <c r="BS326" t="str">
        <f>IF(Table1[[#This Row],[Date]]="","",IF(Table1[[#This Row],[Effect 1]]="Dr.",-Table1[[#This Row],[Amount 1]],Table1[[#This Row],[Amount 1]]))</f>
        <v/>
      </c>
      <c r="BV326" t="str">
        <f>IF(Table1[[#This Row],[Ledger 2]]="","","No")</f>
        <v/>
      </c>
      <c r="BW326" t="str">
        <f>IF(Table1[[#This Row],[Date]]="","",IF(Table1[[#This Row],[Effect 2]]="Dr.","Yes","No"))</f>
        <v/>
      </c>
      <c r="BX326" t="str">
        <f>IF(Table1[[#This Row],[Date]]="","",Table1[[#This Row],[Ledger 2]])</f>
        <v/>
      </c>
      <c r="BY326" t="str">
        <f>IF(Table1[[#This Row],[Date]]="","",IF(Table1[[#This Row],[Effect 2]]="Dr.",-Table1[[#This Row],[Amount 2]],Table1[[#This Row],[Amount 2]]))</f>
        <v/>
      </c>
      <c r="CB326" t="str">
        <f>IF(Table1[[#This Row],[Ledger 3]]="","","No")</f>
        <v/>
      </c>
      <c r="CC326" t="str">
        <f>IF(Table1[[#This Row],[Ledger 3]]="","",IF(Table1[[#This Row],[Effect 3]]="Dr.","Yes","No"))</f>
        <v/>
      </c>
      <c r="CD326" t="str">
        <f>IF(Table1[[#This Row],[Ledger 3]]="","",Table1[[#This Row],[Ledger 3]])</f>
        <v/>
      </c>
      <c r="CE326" t="str">
        <f>IF(Table1[[#This Row],[Ledger 3]]="","",IF(Table1[[#This Row],[Effect 3]]="Dr.",-Table1[[#This Row],[Amount 3]],Table1[[#This Row],[Amount 3]]))</f>
        <v/>
      </c>
      <c r="CH326" t="str">
        <f>IF(Table1[[#This Row],[Ledger 4]]="","","No")</f>
        <v/>
      </c>
      <c r="CI326" t="str">
        <f>IF(Table1[[#This Row],[Ledger 4]]="","",IF(Table1[[#This Row],[Effect 4]]="Dr.","Yes","No"))</f>
        <v/>
      </c>
      <c r="CJ326" t="str">
        <f>IF(Table1[[#This Row],[Ledger 4]]="","",Table1[[#This Row],[Ledger 4]])</f>
        <v/>
      </c>
      <c r="CK326" t="str">
        <f>IF(Table1[[#This Row],[Ledger 4]]="","",IF(Table1[[#This Row],[Effect 4]]="Dr.",-Table1[[#This Row],[Amount 4]],Table1[[#This Row],[Amount 4]]))</f>
        <v/>
      </c>
      <c r="CN326" t="str">
        <f>IF(Table1[[#This Row],[Ledger 5]]="","","No")</f>
        <v/>
      </c>
      <c r="CO326" t="str">
        <f>IF(Table1[[#This Row],[Ledger 5]]="","",IF(Table1[[#This Row],[Effect 5]]="Dr.","Yes","No"))</f>
        <v/>
      </c>
      <c r="CP326" t="str">
        <f>IF(Table1[[#This Row],[Ledger 5]]="","",Table1[[#This Row],[Ledger 5]])</f>
        <v/>
      </c>
      <c r="CQ326" t="str">
        <f>IF(Table1[[#This Row],[Ledger 5]]="","",IF(Table1[[#This Row],[Effect 5]]="Dr.",-Table1[[#This Row],[Amount 5]],Table1[[#This Row],[Amount 5]]))</f>
        <v/>
      </c>
      <c r="CT326" t="str">
        <f>IF(Table1[[#This Row],[Ledger 6]]="","","No")</f>
        <v/>
      </c>
      <c r="CU326" t="str">
        <f>IF(Table1[[#This Row],[Ledger 6]]="","",IF(Table1[[#This Row],[Effect 6]]="Dr.","Yes","No"))</f>
        <v/>
      </c>
      <c r="CV326" t="str">
        <f>IF(Table1[[#This Row],[Ledger 6]]="","",Table1[[#This Row],[Ledger 6]])</f>
        <v/>
      </c>
      <c r="CW326" t="str">
        <f>IF(Table1[[#This Row],[Ledger 6]]="","",IF(Table1[[#This Row],[Effect 6]]="Dr.",-Table1[[#This Row],[Amount 6]],Table1[[#This Row],[Amount 6]]))</f>
        <v/>
      </c>
      <c r="CZ326" t="str">
        <f>IF(Table1[[#This Row],[Ledger 7]]="","","No")</f>
        <v/>
      </c>
      <c r="DA326" t="str">
        <f>IF(Table1[[#This Row],[Ledger 7]]="","",IF(Table1[[#This Row],[Effect 7]]="Dr.","Yes","No"))</f>
        <v/>
      </c>
      <c r="DB326" t="str">
        <f>IF(Table1[[#This Row],[Ledger 7]]="","",Table1[[#This Row],[Ledger 7]])</f>
        <v/>
      </c>
      <c r="DC326" t="str">
        <f>IF(Table1[[#This Row],[Ledger 7]]="","",IF(Table1[[#This Row],[Effect 7]]="Dr.",-Table1[[#This Row],[Amount 7]],Table1[[#This Row],[Amount 7]]))</f>
        <v/>
      </c>
      <c r="DF326" t="str">
        <f>IF(Table1[[#This Row],[Ledger 8]]="","","No")</f>
        <v/>
      </c>
      <c r="DG326" t="str">
        <f>IF(Table1[[#This Row],[Ledger 8]]="","",IF(Table1[[#This Row],[Effect 8]]="Dr.","Yes","No"))</f>
        <v/>
      </c>
      <c r="DH326" t="str">
        <f>IF(Table1[[#This Row],[Ledger 8]]="","",Table1[[#This Row],[Ledger 8]])</f>
        <v/>
      </c>
      <c r="DI326" t="str">
        <f>IF(Table1[[#This Row],[Ledger 8]]="","",IF(Table1[[#This Row],[Effect 8]]="Dr.",-Table1[[#This Row],[Amount 8]],Table1[[#This Row],[Amount 8]]))</f>
        <v/>
      </c>
      <c r="DL326" t="str">
        <f>IF(Table1[[#This Row],[Ledger 9]]="","","No")</f>
        <v/>
      </c>
      <c r="DM326" t="str">
        <f>IF(Table1[[#This Row],[Ledger 9]]="","",IF(Table1[[#This Row],[Effect 9]]="Dr.","Yes","No"))</f>
        <v/>
      </c>
      <c r="DN326" t="str">
        <f>IF(Table1[[#This Row],[Ledger 9]]="","",Table1[[#This Row],[Ledger 9]])</f>
        <v/>
      </c>
      <c r="DO326" t="str">
        <f>IF(Table1[[#This Row],[Ledger 9]]="","",IF(Table1[[#This Row],[Effect 9]]="Dr.",-Table1[[#This Row],[Amount 9]],Table1[[#This Row],[Amount 9]]))</f>
        <v/>
      </c>
      <c r="DR326" t="str">
        <f>IF(Table1[[#This Row],[Ledger 10]]="","","No")</f>
        <v/>
      </c>
      <c r="DS326" t="str">
        <f>IF(Table1[[#This Row],[Ledger 10]]="","",IF(Table1[[#This Row],[Effect 10]]="Dr.","Yes","No"))</f>
        <v/>
      </c>
      <c r="DT326" t="str">
        <f>IF(Table1[[#This Row],[Ledger 10]]="","",Table1[[#This Row],[Ledger 10]])</f>
        <v/>
      </c>
      <c r="DU326" t="str">
        <f>IF(Table1[[#This Row],[Ledger 10]]="","",IF(Table1[[#This Row],[Effect 10]]="Dr.",-Table1[[#This Row],[Amount 10]],Table1[[#This Row],[Amount 10]]))</f>
        <v/>
      </c>
      <c r="DX326" t="str">
        <f>IF(Table1[[#This Row],[Ledger 11]]="","","No")</f>
        <v/>
      </c>
      <c r="DY326" t="str">
        <f>IF(Table1[[#This Row],[Ledger 11]]="","",IF(Table1[[#This Row],[Effect 11]]="Dr.","Yes","No"))</f>
        <v/>
      </c>
      <c r="DZ326" t="str">
        <f>IF(Table1[[#This Row],[Ledger 11]]="","",Table1[[#This Row],[Ledger 11]])</f>
        <v/>
      </c>
      <c r="EA326" t="str">
        <f>IF(Table1[[#This Row],[Ledger 11]]="","",IF(Table1[[#This Row],[Effect 11]]="Dr.",-Table1[[#This Row],[Amount 11]],Table1[[#This Row],[Amount 11]]))</f>
        <v/>
      </c>
      <c r="ED326" t="str">
        <f>IF(Table1[[#This Row],[Ledger 12]]="","","No")</f>
        <v/>
      </c>
      <c r="EE326" t="str">
        <f>IF(Table1[[#This Row],[Ledger 12]]="","",IF(Table1[[#This Row],[Effect 12]]="Dr.","Yes","No"))</f>
        <v/>
      </c>
      <c r="EF326" t="str">
        <f>IF(Table1[[#This Row],[Ledger 12]]="","",Table1[[#This Row],[Ledger 12]])</f>
        <v/>
      </c>
      <c r="EG326" t="str">
        <f>IF(Table1[[#This Row],[Ledger 12]]="","",IF(Table1[[#This Row],[Effect 12]]="Dr.",-Table1[[#This Row],[Amount 12]],Table1[[#This Row],[Amount 12]]))</f>
        <v/>
      </c>
      <c r="EJ326" t="str">
        <f>IF(Table1[[#This Row],[Ledger 13]]="","","No")</f>
        <v/>
      </c>
      <c r="EK326" t="str">
        <f>IF(Table1[[#This Row],[Ledger 13]]="","",IF(Table1[[#This Row],[Effect 13]]="Dr.","Yes","No"))</f>
        <v/>
      </c>
      <c r="EL326" t="str">
        <f>IF(Table1[[#This Row],[Ledger 13]]="","",Table1[[#This Row],[Ledger 13]])</f>
        <v/>
      </c>
      <c r="EM326" t="str">
        <f>IF(Table1[[#This Row],[Ledger 13]]="","",IF(Table1[[#This Row],[Effect 13]]="Dr.",-Table1[[#This Row],[Amount 13]],Table1[[#This Row],[Amount 13]]))</f>
        <v/>
      </c>
      <c r="EP326" t="str">
        <f>IF(Table1[[#This Row],[Ledger 14]]="","","No")</f>
        <v/>
      </c>
      <c r="EQ326" t="str">
        <f>IF(Table1[[#This Row],[Ledger 14]]="","",IF(Table1[[#This Row],[Effect 14]]="Dr.","Yes","No"))</f>
        <v/>
      </c>
      <c r="ER326" t="str">
        <f>IF(Table1[[#This Row],[Ledger 14]]="","",Table1[[#This Row],[Ledger 14]])</f>
        <v/>
      </c>
      <c r="ES326" t="str">
        <f>IF(Table1[[#This Row],[Ledger 14]]="","",IF(Table1[[#This Row],[Effect 14]]="Dr.",-Table1[[#This Row],[Amount 14]],Table1[[#This Row],[Amount 14]]))</f>
        <v/>
      </c>
      <c r="EV326" t="str">
        <f>IF(Table1[[#This Row],[Ledger 15]]="","","No")</f>
        <v/>
      </c>
      <c r="EW326" t="str">
        <f>IF(Table1[[#This Row],[Ledger 15]]="","",IF(Table1[[#This Row],[Effect 15]]="Dr.","Yes","No"))</f>
        <v/>
      </c>
      <c r="EX326" t="str">
        <f>IF(Table1[[#This Row],[Ledger 15]]="","",Table1[[#This Row],[Ledger 15]])</f>
        <v/>
      </c>
      <c r="EY326" t="str">
        <f>IF(Table1[[#This Row],[Ledger 15]]="","",IF(Table1[[#This Row],[Effect 15]]="Dr.",-Table1[[#This Row],[Amount 15]],Table1[[#This Row],[Amount 15]]))</f>
        <v/>
      </c>
      <c r="FD3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6">
        <f>IF(Table1[[#This Row],[Date]]="",0,IF(AND(Table1[[#This Row],[Date]]&gt;=$FE$2,Table1[[#This Row],[Date]]&lt;=$FE$3),0,1))</f>
        <v>0</v>
      </c>
      <c r="FF326">
        <f>IF(Table1[[#This Row],[Date]]="",0,IF(TYPE(VLOOKUP(Table1[[#This Row],[Voucher Type]],Table1[[#All],[Voucher Type Master]],1,FALSE))=16,1,0))</f>
        <v>0</v>
      </c>
      <c r="FG326">
        <f>IF(TYPE(IF(Table1[[#This Row],[Date]]="",0,IF(VLOOKUP(Table1[[#This Row],[Voucher Type]],$FY$5:$FZ$13,2,0)=Table1[[#This Row],[Effect 1]],0,1)))=16,1,0)</f>
        <v>0</v>
      </c>
      <c r="FH3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6">
        <f>IF(LEN(Table1[[#This Row],[Ledger 1]])&gt;0,IF(TYPE(VLOOKUP(Table1[[#This Row],[Ledger 1]],GZ:GZ,1,0))=16,1,0),0)</f>
        <v>0</v>
      </c>
      <c r="FJ326">
        <f>IF(LEN(Table1[[#This Row],[Ledger 2]])&gt;0,IF(TYPE(VLOOKUP(Table1[[#This Row],[Ledger 2]],GZ:GZ,1,0))=16,1,0),0)</f>
        <v>0</v>
      </c>
      <c r="FK326">
        <f>IF(LEN(Table1[[#This Row],[Ledger 3]])&gt;0,IF(TYPE(VLOOKUP(Table1[[#This Row],[Ledger 3]],GZ:GZ,1,0))=16,1,0),0)</f>
        <v>0</v>
      </c>
      <c r="FL326">
        <f>IF(LEN(Table1[[#This Row],[Ledger 4]])&gt;0,IF(TYPE(VLOOKUP(Table1[[#This Row],[Ledger 4]],GZ:GZ,1,0))=16,1,0),0)</f>
        <v>0</v>
      </c>
      <c r="FM326">
        <f>IF(LEN(Table1[[#This Row],[Ledger 5]])&gt;0,IF(TYPE(VLOOKUP(Table1[[#This Row],[Ledger 5]],GZ:GZ,1,0))=16,1,0),0)</f>
        <v>0</v>
      </c>
      <c r="FN326">
        <f>IF(LEN(Table1[[#This Row],[Ledger 6]])&gt;0,IF(TYPE(VLOOKUP(Table1[[#This Row],[Ledger 6]],$GZ:$GZ,1,0))=16,1,0),0)</f>
        <v>0</v>
      </c>
      <c r="FO326">
        <f>IF(LEN(Table1[[#This Row],[Ledger 7]])&gt;0,IF(TYPE(VLOOKUP(Table1[[#This Row],[Ledger 7]],$GZ:$GZ,1,0))=16,1,0),0)</f>
        <v>0</v>
      </c>
      <c r="FP326">
        <f>IF(LEN(Table1[[#This Row],[Ledger 8]])&gt;0,IF(TYPE(VLOOKUP(Table1[[#This Row],[Ledger 8]],$GZ:$GZ,1,0))=16,1,0),0)</f>
        <v>0</v>
      </c>
      <c r="FQ326">
        <f>IF(LEN(Table1[[#This Row],[Ledger 9]])&gt;0,IF(TYPE(VLOOKUP(Table1[[#This Row],[Ledger 9]],$GZ:$GZ,1,0))=16,1,0),0)</f>
        <v>0</v>
      </c>
      <c r="FR326">
        <f>IF(LEN(Table1[[#This Row],[Ledger 10]])&gt;0,IF(TYPE(VLOOKUP(Table1[[#This Row],[Ledger 10]],$GZ:$GZ,1,0))=16,1,0),0)</f>
        <v>0</v>
      </c>
      <c r="FS326">
        <f>IF(LEN(Table1[[#This Row],[Ledger 11]])&gt;0,IF(TYPE(VLOOKUP(Table1[[#This Row],[Ledger 11]],$GZ:$GZ,1,0))=16,1,0),0)</f>
        <v>0</v>
      </c>
      <c r="FT326">
        <f>IF(LEN(Table1[[#This Row],[Ledger 12]])&gt;0,IF(TYPE(VLOOKUP(Table1[[#This Row],[Ledger 12]],$GZ:$GZ,1,0))=16,1,0),0)</f>
        <v>0</v>
      </c>
      <c r="FU326">
        <f>IF(LEN(Table1[[#This Row],[Ledger 13]])&gt;0,IF(TYPE(VLOOKUP(Table1[[#This Row],[Ledger 13]],$GZ:$GZ,1,0))=16,1,0),0)</f>
        <v>0</v>
      </c>
      <c r="FV326">
        <f>IF(LEN(Table1[[#This Row],[Ledger 14]])&gt;0,IF(TYPE(VLOOKUP(Table1[[#This Row],[Ledger 14]],$GZ:$GZ,1,0))=16,1,0),0)</f>
        <v>0</v>
      </c>
      <c r="FW326">
        <f>IF(LEN(Table1[[#This Row],[Ledger 15]])&gt;0,IF(TYPE(VLOOKUP(Table1[[#This Row],[Ledger 15]],$GZ:$GZ,1,0))=16,1,0),0)</f>
        <v>0</v>
      </c>
    </row>
    <row r="327" spans="4:179" ht="33" customHeight="1" x14ac:dyDescent="0.45">
      <c r="D327" s="8">
        <f t="shared" si="13"/>
        <v>322</v>
      </c>
      <c r="E327" s="32"/>
      <c r="F327" s="34"/>
      <c r="G327" s="34"/>
      <c r="H327" s="34"/>
      <c r="I327" s="34"/>
      <c r="J327" s="38"/>
      <c r="K327" s="33"/>
      <c r="L327" s="36"/>
      <c r="M327" s="35"/>
      <c r="N327" s="34"/>
      <c r="O327" s="41"/>
      <c r="P327" s="35"/>
      <c r="Q327" s="34"/>
      <c r="R327" s="37"/>
      <c r="S327" s="35"/>
      <c r="T327" s="34"/>
      <c r="U327" s="37"/>
      <c r="V327" s="35"/>
      <c r="W327" s="34"/>
      <c r="X327" s="37"/>
      <c r="Y327" s="35"/>
      <c r="Z327" s="34"/>
      <c r="AA327" s="37"/>
      <c r="AB327" s="35"/>
      <c r="AC327" s="34"/>
      <c r="AD327" s="37"/>
      <c r="AE327" s="35"/>
      <c r="AF327" s="34"/>
      <c r="AG327" s="37"/>
      <c r="AH327" s="35"/>
      <c r="AI327" s="34"/>
      <c r="AJ327" s="37"/>
      <c r="AK327" s="35"/>
      <c r="AL327" s="34"/>
      <c r="AM327" s="37"/>
      <c r="AN327" s="35"/>
      <c r="AO327" s="34"/>
      <c r="AP327" s="37"/>
      <c r="AQ327" s="35"/>
      <c r="AR327" s="34"/>
      <c r="AS327" s="37"/>
      <c r="AT327" s="35"/>
      <c r="AU327" s="34"/>
      <c r="AV327" s="37"/>
      <c r="AW327" s="35"/>
      <c r="AX327" s="34"/>
      <c r="AY327" s="37"/>
      <c r="AZ327" s="35"/>
      <c r="BA327" s="34"/>
      <c r="BB327" s="37"/>
      <c r="BC3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7" s="7"/>
      <c r="BF327" t="str">
        <f>IF(Table1[[#This Row],[Date]]="","","&amp;lt;VOUCHER REMOTEID="&amp;""""&amp;$A$11&amp;$A$13&amp;ROW()&amp;""""&amp;" VCHTYPE="""&amp;F327&amp;""" ACTION="""&amp;"Create"&amp;"""&amp;gt;")</f>
        <v/>
      </c>
      <c r="BG327" t="str">
        <f>IF(Table1[[#This Row],[Date]]="","",TEXT(Table1[[#This Row],[Date]],"yyyymmdd"))</f>
        <v/>
      </c>
      <c r="BH327" t="str">
        <f>Table1[[#This Row],[Date2]]</f>
        <v/>
      </c>
      <c r="BI327" t="str">
        <f>IF(Table1[[#This Row],[Date]]="","",Table1[[#This Row],[Voucher Type]])</f>
        <v/>
      </c>
      <c r="BJ327" t="str">
        <f>IF(Table1[[#This Row],[Ref No / Invoice No]]="","",Table1[[#This Row],[Ref No / Invoice No]])</f>
        <v/>
      </c>
      <c r="BK327" t="str">
        <f>IF(Table1[[#This Row],[Voucher No]]="","",Table1[[#This Row],[Voucher No]])</f>
        <v/>
      </c>
      <c r="BL327" t="str">
        <f>IF(Table1[[#This Row],[Date]]="","",Table1[[#This Row],[Narration]])</f>
        <v/>
      </c>
      <c r="BM327" t="str">
        <f>IF(Table1[[#This Row],[Date]]="","",$A$11&amp;$A$13&amp;ROW())</f>
        <v/>
      </c>
      <c r="BN327" t="str">
        <f>IF(Table1[[#This Row],[Date]]="","",$A$13)</f>
        <v/>
      </c>
      <c r="BP327" t="str">
        <f>IF(Table1[[#This Row],[Ledger 1]]="","","No")</f>
        <v/>
      </c>
      <c r="BQ327" t="str">
        <f>IF(Table1[[#This Row],[Date]]="","",IF(Table1[[#This Row],[Effect 1]]="Dr.","Yes","No"))</f>
        <v/>
      </c>
      <c r="BR327" t="str">
        <f>IF(Table1[[#This Row],[Date]]="","",Table1[[#This Row],[Ledger 1]])</f>
        <v/>
      </c>
      <c r="BS327" t="str">
        <f>IF(Table1[[#This Row],[Date]]="","",IF(Table1[[#This Row],[Effect 1]]="Dr.",-Table1[[#This Row],[Amount 1]],Table1[[#This Row],[Amount 1]]))</f>
        <v/>
      </c>
      <c r="BV327" t="str">
        <f>IF(Table1[[#This Row],[Ledger 2]]="","","No")</f>
        <v/>
      </c>
      <c r="BW327" t="str">
        <f>IF(Table1[[#This Row],[Date]]="","",IF(Table1[[#This Row],[Effect 2]]="Dr.","Yes","No"))</f>
        <v/>
      </c>
      <c r="BX327" t="str">
        <f>IF(Table1[[#This Row],[Date]]="","",Table1[[#This Row],[Ledger 2]])</f>
        <v/>
      </c>
      <c r="BY327" t="str">
        <f>IF(Table1[[#This Row],[Date]]="","",IF(Table1[[#This Row],[Effect 2]]="Dr.",-Table1[[#This Row],[Amount 2]],Table1[[#This Row],[Amount 2]]))</f>
        <v/>
      </c>
      <c r="CB327" t="str">
        <f>IF(Table1[[#This Row],[Ledger 3]]="","","No")</f>
        <v/>
      </c>
      <c r="CC327" t="str">
        <f>IF(Table1[[#This Row],[Ledger 3]]="","",IF(Table1[[#This Row],[Effect 3]]="Dr.","Yes","No"))</f>
        <v/>
      </c>
      <c r="CD327" t="str">
        <f>IF(Table1[[#This Row],[Ledger 3]]="","",Table1[[#This Row],[Ledger 3]])</f>
        <v/>
      </c>
      <c r="CE327" t="str">
        <f>IF(Table1[[#This Row],[Ledger 3]]="","",IF(Table1[[#This Row],[Effect 3]]="Dr.",-Table1[[#This Row],[Amount 3]],Table1[[#This Row],[Amount 3]]))</f>
        <v/>
      </c>
      <c r="CH327" t="str">
        <f>IF(Table1[[#This Row],[Ledger 4]]="","","No")</f>
        <v/>
      </c>
      <c r="CI327" t="str">
        <f>IF(Table1[[#This Row],[Ledger 4]]="","",IF(Table1[[#This Row],[Effect 4]]="Dr.","Yes","No"))</f>
        <v/>
      </c>
      <c r="CJ327" t="str">
        <f>IF(Table1[[#This Row],[Ledger 4]]="","",Table1[[#This Row],[Ledger 4]])</f>
        <v/>
      </c>
      <c r="CK327" t="str">
        <f>IF(Table1[[#This Row],[Ledger 4]]="","",IF(Table1[[#This Row],[Effect 4]]="Dr.",-Table1[[#This Row],[Amount 4]],Table1[[#This Row],[Amount 4]]))</f>
        <v/>
      </c>
      <c r="CN327" t="str">
        <f>IF(Table1[[#This Row],[Ledger 5]]="","","No")</f>
        <v/>
      </c>
      <c r="CO327" t="str">
        <f>IF(Table1[[#This Row],[Ledger 5]]="","",IF(Table1[[#This Row],[Effect 5]]="Dr.","Yes","No"))</f>
        <v/>
      </c>
      <c r="CP327" t="str">
        <f>IF(Table1[[#This Row],[Ledger 5]]="","",Table1[[#This Row],[Ledger 5]])</f>
        <v/>
      </c>
      <c r="CQ327" t="str">
        <f>IF(Table1[[#This Row],[Ledger 5]]="","",IF(Table1[[#This Row],[Effect 5]]="Dr.",-Table1[[#This Row],[Amount 5]],Table1[[#This Row],[Amount 5]]))</f>
        <v/>
      </c>
      <c r="CT327" t="str">
        <f>IF(Table1[[#This Row],[Ledger 6]]="","","No")</f>
        <v/>
      </c>
      <c r="CU327" t="str">
        <f>IF(Table1[[#This Row],[Ledger 6]]="","",IF(Table1[[#This Row],[Effect 6]]="Dr.","Yes","No"))</f>
        <v/>
      </c>
      <c r="CV327" t="str">
        <f>IF(Table1[[#This Row],[Ledger 6]]="","",Table1[[#This Row],[Ledger 6]])</f>
        <v/>
      </c>
      <c r="CW327" t="str">
        <f>IF(Table1[[#This Row],[Ledger 6]]="","",IF(Table1[[#This Row],[Effect 6]]="Dr.",-Table1[[#This Row],[Amount 6]],Table1[[#This Row],[Amount 6]]))</f>
        <v/>
      </c>
      <c r="CZ327" t="str">
        <f>IF(Table1[[#This Row],[Ledger 7]]="","","No")</f>
        <v/>
      </c>
      <c r="DA327" t="str">
        <f>IF(Table1[[#This Row],[Ledger 7]]="","",IF(Table1[[#This Row],[Effect 7]]="Dr.","Yes","No"))</f>
        <v/>
      </c>
      <c r="DB327" t="str">
        <f>IF(Table1[[#This Row],[Ledger 7]]="","",Table1[[#This Row],[Ledger 7]])</f>
        <v/>
      </c>
      <c r="DC327" t="str">
        <f>IF(Table1[[#This Row],[Ledger 7]]="","",IF(Table1[[#This Row],[Effect 7]]="Dr.",-Table1[[#This Row],[Amount 7]],Table1[[#This Row],[Amount 7]]))</f>
        <v/>
      </c>
      <c r="DF327" t="str">
        <f>IF(Table1[[#This Row],[Ledger 8]]="","","No")</f>
        <v/>
      </c>
      <c r="DG327" t="str">
        <f>IF(Table1[[#This Row],[Ledger 8]]="","",IF(Table1[[#This Row],[Effect 8]]="Dr.","Yes","No"))</f>
        <v/>
      </c>
      <c r="DH327" t="str">
        <f>IF(Table1[[#This Row],[Ledger 8]]="","",Table1[[#This Row],[Ledger 8]])</f>
        <v/>
      </c>
      <c r="DI327" t="str">
        <f>IF(Table1[[#This Row],[Ledger 8]]="","",IF(Table1[[#This Row],[Effect 8]]="Dr.",-Table1[[#This Row],[Amount 8]],Table1[[#This Row],[Amount 8]]))</f>
        <v/>
      </c>
      <c r="DL327" t="str">
        <f>IF(Table1[[#This Row],[Ledger 9]]="","","No")</f>
        <v/>
      </c>
      <c r="DM327" t="str">
        <f>IF(Table1[[#This Row],[Ledger 9]]="","",IF(Table1[[#This Row],[Effect 9]]="Dr.","Yes","No"))</f>
        <v/>
      </c>
      <c r="DN327" t="str">
        <f>IF(Table1[[#This Row],[Ledger 9]]="","",Table1[[#This Row],[Ledger 9]])</f>
        <v/>
      </c>
      <c r="DO327" t="str">
        <f>IF(Table1[[#This Row],[Ledger 9]]="","",IF(Table1[[#This Row],[Effect 9]]="Dr.",-Table1[[#This Row],[Amount 9]],Table1[[#This Row],[Amount 9]]))</f>
        <v/>
      </c>
      <c r="DR327" t="str">
        <f>IF(Table1[[#This Row],[Ledger 10]]="","","No")</f>
        <v/>
      </c>
      <c r="DS327" t="str">
        <f>IF(Table1[[#This Row],[Ledger 10]]="","",IF(Table1[[#This Row],[Effect 10]]="Dr.","Yes","No"))</f>
        <v/>
      </c>
      <c r="DT327" t="str">
        <f>IF(Table1[[#This Row],[Ledger 10]]="","",Table1[[#This Row],[Ledger 10]])</f>
        <v/>
      </c>
      <c r="DU327" t="str">
        <f>IF(Table1[[#This Row],[Ledger 10]]="","",IF(Table1[[#This Row],[Effect 10]]="Dr.",-Table1[[#This Row],[Amount 10]],Table1[[#This Row],[Amount 10]]))</f>
        <v/>
      </c>
      <c r="DX327" t="str">
        <f>IF(Table1[[#This Row],[Ledger 11]]="","","No")</f>
        <v/>
      </c>
      <c r="DY327" t="str">
        <f>IF(Table1[[#This Row],[Ledger 11]]="","",IF(Table1[[#This Row],[Effect 11]]="Dr.","Yes","No"))</f>
        <v/>
      </c>
      <c r="DZ327" t="str">
        <f>IF(Table1[[#This Row],[Ledger 11]]="","",Table1[[#This Row],[Ledger 11]])</f>
        <v/>
      </c>
      <c r="EA327" t="str">
        <f>IF(Table1[[#This Row],[Ledger 11]]="","",IF(Table1[[#This Row],[Effect 11]]="Dr.",-Table1[[#This Row],[Amount 11]],Table1[[#This Row],[Amount 11]]))</f>
        <v/>
      </c>
      <c r="ED327" t="str">
        <f>IF(Table1[[#This Row],[Ledger 12]]="","","No")</f>
        <v/>
      </c>
      <c r="EE327" t="str">
        <f>IF(Table1[[#This Row],[Ledger 12]]="","",IF(Table1[[#This Row],[Effect 12]]="Dr.","Yes","No"))</f>
        <v/>
      </c>
      <c r="EF327" t="str">
        <f>IF(Table1[[#This Row],[Ledger 12]]="","",Table1[[#This Row],[Ledger 12]])</f>
        <v/>
      </c>
      <c r="EG327" t="str">
        <f>IF(Table1[[#This Row],[Ledger 12]]="","",IF(Table1[[#This Row],[Effect 12]]="Dr.",-Table1[[#This Row],[Amount 12]],Table1[[#This Row],[Amount 12]]))</f>
        <v/>
      </c>
      <c r="EJ327" t="str">
        <f>IF(Table1[[#This Row],[Ledger 13]]="","","No")</f>
        <v/>
      </c>
      <c r="EK327" t="str">
        <f>IF(Table1[[#This Row],[Ledger 13]]="","",IF(Table1[[#This Row],[Effect 13]]="Dr.","Yes","No"))</f>
        <v/>
      </c>
      <c r="EL327" t="str">
        <f>IF(Table1[[#This Row],[Ledger 13]]="","",Table1[[#This Row],[Ledger 13]])</f>
        <v/>
      </c>
      <c r="EM327" t="str">
        <f>IF(Table1[[#This Row],[Ledger 13]]="","",IF(Table1[[#This Row],[Effect 13]]="Dr.",-Table1[[#This Row],[Amount 13]],Table1[[#This Row],[Amount 13]]))</f>
        <v/>
      </c>
      <c r="EP327" t="str">
        <f>IF(Table1[[#This Row],[Ledger 14]]="","","No")</f>
        <v/>
      </c>
      <c r="EQ327" t="str">
        <f>IF(Table1[[#This Row],[Ledger 14]]="","",IF(Table1[[#This Row],[Effect 14]]="Dr.","Yes","No"))</f>
        <v/>
      </c>
      <c r="ER327" t="str">
        <f>IF(Table1[[#This Row],[Ledger 14]]="","",Table1[[#This Row],[Ledger 14]])</f>
        <v/>
      </c>
      <c r="ES327" t="str">
        <f>IF(Table1[[#This Row],[Ledger 14]]="","",IF(Table1[[#This Row],[Effect 14]]="Dr.",-Table1[[#This Row],[Amount 14]],Table1[[#This Row],[Amount 14]]))</f>
        <v/>
      </c>
      <c r="EV327" t="str">
        <f>IF(Table1[[#This Row],[Ledger 15]]="","","No")</f>
        <v/>
      </c>
      <c r="EW327" t="str">
        <f>IF(Table1[[#This Row],[Ledger 15]]="","",IF(Table1[[#This Row],[Effect 15]]="Dr.","Yes","No"))</f>
        <v/>
      </c>
      <c r="EX327" t="str">
        <f>IF(Table1[[#This Row],[Ledger 15]]="","",Table1[[#This Row],[Ledger 15]])</f>
        <v/>
      </c>
      <c r="EY327" t="str">
        <f>IF(Table1[[#This Row],[Ledger 15]]="","",IF(Table1[[#This Row],[Effect 15]]="Dr.",-Table1[[#This Row],[Amount 15]],Table1[[#This Row],[Amount 15]]))</f>
        <v/>
      </c>
      <c r="FD3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7">
        <f>IF(Table1[[#This Row],[Date]]="",0,IF(AND(Table1[[#This Row],[Date]]&gt;=$FE$2,Table1[[#This Row],[Date]]&lt;=$FE$3),0,1))</f>
        <v>0</v>
      </c>
      <c r="FF327">
        <f>IF(Table1[[#This Row],[Date]]="",0,IF(TYPE(VLOOKUP(Table1[[#This Row],[Voucher Type]],Table1[[#All],[Voucher Type Master]],1,FALSE))=16,1,0))</f>
        <v>0</v>
      </c>
      <c r="FG327">
        <f>IF(TYPE(IF(Table1[[#This Row],[Date]]="",0,IF(VLOOKUP(Table1[[#This Row],[Voucher Type]],$FY$5:$FZ$13,2,0)=Table1[[#This Row],[Effect 1]],0,1)))=16,1,0)</f>
        <v>0</v>
      </c>
      <c r="FH3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7">
        <f>IF(LEN(Table1[[#This Row],[Ledger 1]])&gt;0,IF(TYPE(VLOOKUP(Table1[[#This Row],[Ledger 1]],GZ:GZ,1,0))=16,1,0),0)</f>
        <v>0</v>
      </c>
      <c r="FJ327">
        <f>IF(LEN(Table1[[#This Row],[Ledger 2]])&gt;0,IF(TYPE(VLOOKUP(Table1[[#This Row],[Ledger 2]],GZ:GZ,1,0))=16,1,0),0)</f>
        <v>0</v>
      </c>
      <c r="FK327">
        <f>IF(LEN(Table1[[#This Row],[Ledger 3]])&gt;0,IF(TYPE(VLOOKUP(Table1[[#This Row],[Ledger 3]],GZ:GZ,1,0))=16,1,0),0)</f>
        <v>0</v>
      </c>
      <c r="FL327">
        <f>IF(LEN(Table1[[#This Row],[Ledger 4]])&gt;0,IF(TYPE(VLOOKUP(Table1[[#This Row],[Ledger 4]],GZ:GZ,1,0))=16,1,0),0)</f>
        <v>0</v>
      </c>
      <c r="FM327">
        <f>IF(LEN(Table1[[#This Row],[Ledger 5]])&gt;0,IF(TYPE(VLOOKUP(Table1[[#This Row],[Ledger 5]],GZ:GZ,1,0))=16,1,0),0)</f>
        <v>0</v>
      </c>
      <c r="FN327">
        <f>IF(LEN(Table1[[#This Row],[Ledger 6]])&gt;0,IF(TYPE(VLOOKUP(Table1[[#This Row],[Ledger 6]],$GZ:$GZ,1,0))=16,1,0),0)</f>
        <v>0</v>
      </c>
      <c r="FO327">
        <f>IF(LEN(Table1[[#This Row],[Ledger 7]])&gt;0,IF(TYPE(VLOOKUP(Table1[[#This Row],[Ledger 7]],$GZ:$GZ,1,0))=16,1,0),0)</f>
        <v>0</v>
      </c>
      <c r="FP327">
        <f>IF(LEN(Table1[[#This Row],[Ledger 8]])&gt;0,IF(TYPE(VLOOKUP(Table1[[#This Row],[Ledger 8]],$GZ:$GZ,1,0))=16,1,0),0)</f>
        <v>0</v>
      </c>
      <c r="FQ327">
        <f>IF(LEN(Table1[[#This Row],[Ledger 9]])&gt;0,IF(TYPE(VLOOKUP(Table1[[#This Row],[Ledger 9]],$GZ:$GZ,1,0))=16,1,0),0)</f>
        <v>0</v>
      </c>
      <c r="FR327">
        <f>IF(LEN(Table1[[#This Row],[Ledger 10]])&gt;0,IF(TYPE(VLOOKUP(Table1[[#This Row],[Ledger 10]],$GZ:$GZ,1,0))=16,1,0),0)</f>
        <v>0</v>
      </c>
      <c r="FS327">
        <f>IF(LEN(Table1[[#This Row],[Ledger 11]])&gt;0,IF(TYPE(VLOOKUP(Table1[[#This Row],[Ledger 11]],$GZ:$GZ,1,0))=16,1,0),0)</f>
        <v>0</v>
      </c>
      <c r="FT327">
        <f>IF(LEN(Table1[[#This Row],[Ledger 12]])&gt;0,IF(TYPE(VLOOKUP(Table1[[#This Row],[Ledger 12]],$GZ:$GZ,1,0))=16,1,0),0)</f>
        <v>0</v>
      </c>
      <c r="FU327">
        <f>IF(LEN(Table1[[#This Row],[Ledger 13]])&gt;0,IF(TYPE(VLOOKUP(Table1[[#This Row],[Ledger 13]],$GZ:$GZ,1,0))=16,1,0),0)</f>
        <v>0</v>
      </c>
      <c r="FV327">
        <f>IF(LEN(Table1[[#This Row],[Ledger 14]])&gt;0,IF(TYPE(VLOOKUP(Table1[[#This Row],[Ledger 14]],$GZ:$GZ,1,0))=16,1,0),0)</f>
        <v>0</v>
      </c>
      <c r="FW327">
        <f>IF(LEN(Table1[[#This Row],[Ledger 15]])&gt;0,IF(TYPE(VLOOKUP(Table1[[#This Row],[Ledger 15]],$GZ:$GZ,1,0))=16,1,0),0)</f>
        <v>0</v>
      </c>
    </row>
    <row r="328" spans="4:179" ht="33" customHeight="1" x14ac:dyDescent="0.45">
      <c r="D328" s="8">
        <f t="shared" ref="D328:D391" si="14">D327+1</f>
        <v>323</v>
      </c>
      <c r="E328" s="32"/>
      <c r="F328" s="34"/>
      <c r="G328" s="34"/>
      <c r="H328" s="34"/>
      <c r="I328" s="34"/>
      <c r="J328" s="38"/>
      <c r="K328" s="33"/>
      <c r="L328" s="36"/>
      <c r="M328" s="35"/>
      <c r="N328" s="34"/>
      <c r="O328" s="41"/>
      <c r="P328" s="35"/>
      <c r="Q328" s="34"/>
      <c r="R328" s="37"/>
      <c r="S328" s="35"/>
      <c r="T328" s="34"/>
      <c r="U328" s="37"/>
      <c r="V328" s="35"/>
      <c r="W328" s="34"/>
      <c r="X328" s="37"/>
      <c r="Y328" s="35"/>
      <c r="Z328" s="34"/>
      <c r="AA328" s="37"/>
      <c r="AB328" s="35"/>
      <c r="AC328" s="34"/>
      <c r="AD328" s="37"/>
      <c r="AE328" s="35"/>
      <c r="AF328" s="34"/>
      <c r="AG328" s="37"/>
      <c r="AH328" s="35"/>
      <c r="AI328" s="34"/>
      <c r="AJ328" s="37"/>
      <c r="AK328" s="35"/>
      <c r="AL328" s="34"/>
      <c r="AM328" s="37"/>
      <c r="AN328" s="35"/>
      <c r="AO328" s="34"/>
      <c r="AP328" s="37"/>
      <c r="AQ328" s="35"/>
      <c r="AR328" s="34"/>
      <c r="AS328" s="37"/>
      <c r="AT328" s="35"/>
      <c r="AU328" s="34"/>
      <c r="AV328" s="37"/>
      <c r="AW328" s="35"/>
      <c r="AX328" s="34"/>
      <c r="AY328" s="37"/>
      <c r="AZ328" s="35"/>
      <c r="BA328" s="34"/>
      <c r="BB328" s="37"/>
      <c r="BC3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8" s="7"/>
      <c r="BF328" t="str">
        <f>IF(Table1[[#This Row],[Date]]="","","&amp;lt;VOUCHER REMOTEID="&amp;""""&amp;$A$11&amp;$A$13&amp;ROW()&amp;""""&amp;" VCHTYPE="""&amp;F328&amp;""" ACTION="""&amp;"Create"&amp;"""&amp;gt;")</f>
        <v/>
      </c>
      <c r="BG328" t="str">
        <f>IF(Table1[[#This Row],[Date]]="","",TEXT(Table1[[#This Row],[Date]],"yyyymmdd"))</f>
        <v/>
      </c>
      <c r="BH328" t="str">
        <f>Table1[[#This Row],[Date2]]</f>
        <v/>
      </c>
      <c r="BI328" t="str">
        <f>IF(Table1[[#This Row],[Date]]="","",Table1[[#This Row],[Voucher Type]])</f>
        <v/>
      </c>
      <c r="BJ328" t="str">
        <f>IF(Table1[[#This Row],[Ref No / Invoice No]]="","",Table1[[#This Row],[Ref No / Invoice No]])</f>
        <v/>
      </c>
      <c r="BK328" t="str">
        <f>IF(Table1[[#This Row],[Voucher No]]="","",Table1[[#This Row],[Voucher No]])</f>
        <v/>
      </c>
      <c r="BL328" t="str">
        <f>IF(Table1[[#This Row],[Date]]="","",Table1[[#This Row],[Narration]])</f>
        <v/>
      </c>
      <c r="BM328" t="str">
        <f>IF(Table1[[#This Row],[Date]]="","",$A$11&amp;$A$13&amp;ROW())</f>
        <v/>
      </c>
      <c r="BN328" t="str">
        <f>IF(Table1[[#This Row],[Date]]="","",$A$13)</f>
        <v/>
      </c>
      <c r="BP328" t="str">
        <f>IF(Table1[[#This Row],[Ledger 1]]="","","No")</f>
        <v/>
      </c>
      <c r="BQ328" t="str">
        <f>IF(Table1[[#This Row],[Date]]="","",IF(Table1[[#This Row],[Effect 1]]="Dr.","Yes","No"))</f>
        <v/>
      </c>
      <c r="BR328" t="str">
        <f>IF(Table1[[#This Row],[Date]]="","",Table1[[#This Row],[Ledger 1]])</f>
        <v/>
      </c>
      <c r="BS328" t="str">
        <f>IF(Table1[[#This Row],[Date]]="","",IF(Table1[[#This Row],[Effect 1]]="Dr.",-Table1[[#This Row],[Amount 1]],Table1[[#This Row],[Amount 1]]))</f>
        <v/>
      </c>
      <c r="BV328" t="str">
        <f>IF(Table1[[#This Row],[Ledger 2]]="","","No")</f>
        <v/>
      </c>
      <c r="BW328" t="str">
        <f>IF(Table1[[#This Row],[Date]]="","",IF(Table1[[#This Row],[Effect 2]]="Dr.","Yes","No"))</f>
        <v/>
      </c>
      <c r="BX328" t="str">
        <f>IF(Table1[[#This Row],[Date]]="","",Table1[[#This Row],[Ledger 2]])</f>
        <v/>
      </c>
      <c r="BY328" t="str">
        <f>IF(Table1[[#This Row],[Date]]="","",IF(Table1[[#This Row],[Effect 2]]="Dr.",-Table1[[#This Row],[Amount 2]],Table1[[#This Row],[Amount 2]]))</f>
        <v/>
      </c>
      <c r="CB328" t="str">
        <f>IF(Table1[[#This Row],[Ledger 3]]="","","No")</f>
        <v/>
      </c>
      <c r="CC328" t="str">
        <f>IF(Table1[[#This Row],[Ledger 3]]="","",IF(Table1[[#This Row],[Effect 3]]="Dr.","Yes","No"))</f>
        <v/>
      </c>
      <c r="CD328" t="str">
        <f>IF(Table1[[#This Row],[Ledger 3]]="","",Table1[[#This Row],[Ledger 3]])</f>
        <v/>
      </c>
      <c r="CE328" t="str">
        <f>IF(Table1[[#This Row],[Ledger 3]]="","",IF(Table1[[#This Row],[Effect 3]]="Dr.",-Table1[[#This Row],[Amount 3]],Table1[[#This Row],[Amount 3]]))</f>
        <v/>
      </c>
      <c r="CH328" t="str">
        <f>IF(Table1[[#This Row],[Ledger 4]]="","","No")</f>
        <v/>
      </c>
      <c r="CI328" t="str">
        <f>IF(Table1[[#This Row],[Ledger 4]]="","",IF(Table1[[#This Row],[Effect 4]]="Dr.","Yes","No"))</f>
        <v/>
      </c>
      <c r="CJ328" t="str">
        <f>IF(Table1[[#This Row],[Ledger 4]]="","",Table1[[#This Row],[Ledger 4]])</f>
        <v/>
      </c>
      <c r="CK328" t="str">
        <f>IF(Table1[[#This Row],[Ledger 4]]="","",IF(Table1[[#This Row],[Effect 4]]="Dr.",-Table1[[#This Row],[Amount 4]],Table1[[#This Row],[Amount 4]]))</f>
        <v/>
      </c>
      <c r="CN328" t="str">
        <f>IF(Table1[[#This Row],[Ledger 5]]="","","No")</f>
        <v/>
      </c>
      <c r="CO328" t="str">
        <f>IF(Table1[[#This Row],[Ledger 5]]="","",IF(Table1[[#This Row],[Effect 5]]="Dr.","Yes","No"))</f>
        <v/>
      </c>
      <c r="CP328" t="str">
        <f>IF(Table1[[#This Row],[Ledger 5]]="","",Table1[[#This Row],[Ledger 5]])</f>
        <v/>
      </c>
      <c r="CQ328" t="str">
        <f>IF(Table1[[#This Row],[Ledger 5]]="","",IF(Table1[[#This Row],[Effect 5]]="Dr.",-Table1[[#This Row],[Amount 5]],Table1[[#This Row],[Amount 5]]))</f>
        <v/>
      </c>
      <c r="CT328" t="str">
        <f>IF(Table1[[#This Row],[Ledger 6]]="","","No")</f>
        <v/>
      </c>
      <c r="CU328" t="str">
        <f>IF(Table1[[#This Row],[Ledger 6]]="","",IF(Table1[[#This Row],[Effect 6]]="Dr.","Yes","No"))</f>
        <v/>
      </c>
      <c r="CV328" t="str">
        <f>IF(Table1[[#This Row],[Ledger 6]]="","",Table1[[#This Row],[Ledger 6]])</f>
        <v/>
      </c>
      <c r="CW328" t="str">
        <f>IF(Table1[[#This Row],[Ledger 6]]="","",IF(Table1[[#This Row],[Effect 6]]="Dr.",-Table1[[#This Row],[Amount 6]],Table1[[#This Row],[Amount 6]]))</f>
        <v/>
      </c>
      <c r="CZ328" t="str">
        <f>IF(Table1[[#This Row],[Ledger 7]]="","","No")</f>
        <v/>
      </c>
      <c r="DA328" t="str">
        <f>IF(Table1[[#This Row],[Ledger 7]]="","",IF(Table1[[#This Row],[Effect 7]]="Dr.","Yes","No"))</f>
        <v/>
      </c>
      <c r="DB328" t="str">
        <f>IF(Table1[[#This Row],[Ledger 7]]="","",Table1[[#This Row],[Ledger 7]])</f>
        <v/>
      </c>
      <c r="DC328" t="str">
        <f>IF(Table1[[#This Row],[Ledger 7]]="","",IF(Table1[[#This Row],[Effect 7]]="Dr.",-Table1[[#This Row],[Amount 7]],Table1[[#This Row],[Amount 7]]))</f>
        <v/>
      </c>
      <c r="DF328" t="str">
        <f>IF(Table1[[#This Row],[Ledger 8]]="","","No")</f>
        <v/>
      </c>
      <c r="DG328" t="str">
        <f>IF(Table1[[#This Row],[Ledger 8]]="","",IF(Table1[[#This Row],[Effect 8]]="Dr.","Yes","No"))</f>
        <v/>
      </c>
      <c r="DH328" t="str">
        <f>IF(Table1[[#This Row],[Ledger 8]]="","",Table1[[#This Row],[Ledger 8]])</f>
        <v/>
      </c>
      <c r="DI328" t="str">
        <f>IF(Table1[[#This Row],[Ledger 8]]="","",IF(Table1[[#This Row],[Effect 8]]="Dr.",-Table1[[#This Row],[Amount 8]],Table1[[#This Row],[Amount 8]]))</f>
        <v/>
      </c>
      <c r="DL328" t="str">
        <f>IF(Table1[[#This Row],[Ledger 9]]="","","No")</f>
        <v/>
      </c>
      <c r="DM328" t="str">
        <f>IF(Table1[[#This Row],[Ledger 9]]="","",IF(Table1[[#This Row],[Effect 9]]="Dr.","Yes","No"))</f>
        <v/>
      </c>
      <c r="DN328" t="str">
        <f>IF(Table1[[#This Row],[Ledger 9]]="","",Table1[[#This Row],[Ledger 9]])</f>
        <v/>
      </c>
      <c r="DO328" t="str">
        <f>IF(Table1[[#This Row],[Ledger 9]]="","",IF(Table1[[#This Row],[Effect 9]]="Dr.",-Table1[[#This Row],[Amount 9]],Table1[[#This Row],[Amount 9]]))</f>
        <v/>
      </c>
      <c r="DR328" t="str">
        <f>IF(Table1[[#This Row],[Ledger 10]]="","","No")</f>
        <v/>
      </c>
      <c r="DS328" t="str">
        <f>IF(Table1[[#This Row],[Ledger 10]]="","",IF(Table1[[#This Row],[Effect 10]]="Dr.","Yes","No"))</f>
        <v/>
      </c>
      <c r="DT328" t="str">
        <f>IF(Table1[[#This Row],[Ledger 10]]="","",Table1[[#This Row],[Ledger 10]])</f>
        <v/>
      </c>
      <c r="DU328" t="str">
        <f>IF(Table1[[#This Row],[Ledger 10]]="","",IF(Table1[[#This Row],[Effect 10]]="Dr.",-Table1[[#This Row],[Amount 10]],Table1[[#This Row],[Amount 10]]))</f>
        <v/>
      </c>
      <c r="DX328" t="str">
        <f>IF(Table1[[#This Row],[Ledger 11]]="","","No")</f>
        <v/>
      </c>
      <c r="DY328" t="str">
        <f>IF(Table1[[#This Row],[Ledger 11]]="","",IF(Table1[[#This Row],[Effect 11]]="Dr.","Yes","No"))</f>
        <v/>
      </c>
      <c r="DZ328" t="str">
        <f>IF(Table1[[#This Row],[Ledger 11]]="","",Table1[[#This Row],[Ledger 11]])</f>
        <v/>
      </c>
      <c r="EA328" t="str">
        <f>IF(Table1[[#This Row],[Ledger 11]]="","",IF(Table1[[#This Row],[Effect 11]]="Dr.",-Table1[[#This Row],[Amount 11]],Table1[[#This Row],[Amount 11]]))</f>
        <v/>
      </c>
      <c r="ED328" t="str">
        <f>IF(Table1[[#This Row],[Ledger 12]]="","","No")</f>
        <v/>
      </c>
      <c r="EE328" t="str">
        <f>IF(Table1[[#This Row],[Ledger 12]]="","",IF(Table1[[#This Row],[Effect 12]]="Dr.","Yes","No"))</f>
        <v/>
      </c>
      <c r="EF328" t="str">
        <f>IF(Table1[[#This Row],[Ledger 12]]="","",Table1[[#This Row],[Ledger 12]])</f>
        <v/>
      </c>
      <c r="EG328" t="str">
        <f>IF(Table1[[#This Row],[Ledger 12]]="","",IF(Table1[[#This Row],[Effect 12]]="Dr.",-Table1[[#This Row],[Amount 12]],Table1[[#This Row],[Amount 12]]))</f>
        <v/>
      </c>
      <c r="EJ328" t="str">
        <f>IF(Table1[[#This Row],[Ledger 13]]="","","No")</f>
        <v/>
      </c>
      <c r="EK328" t="str">
        <f>IF(Table1[[#This Row],[Ledger 13]]="","",IF(Table1[[#This Row],[Effect 13]]="Dr.","Yes","No"))</f>
        <v/>
      </c>
      <c r="EL328" t="str">
        <f>IF(Table1[[#This Row],[Ledger 13]]="","",Table1[[#This Row],[Ledger 13]])</f>
        <v/>
      </c>
      <c r="EM328" t="str">
        <f>IF(Table1[[#This Row],[Ledger 13]]="","",IF(Table1[[#This Row],[Effect 13]]="Dr.",-Table1[[#This Row],[Amount 13]],Table1[[#This Row],[Amount 13]]))</f>
        <v/>
      </c>
      <c r="EP328" t="str">
        <f>IF(Table1[[#This Row],[Ledger 14]]="","","No")</f>
        <v/>
      </c>
      <c r="EQ328" t="str">
        <f>IF(Table1[[#This Row],[Ledger 14]]="","",IF(Table1[[#This Row],[Effect 14]]="Dr.","Yes","No"))</f>
        <v/>
      </c>
      <c r="ER328" t="str">
        <f>IF(Table1[[#This Row],[Ledger 14]]="","",Table1[[#This Row],[Ledger 14]])</f>
        <v/>
      </c>
      <c r="ES328" t="str">
        <f>IF(Table1[[#This Row],[Ledger 14]]="","",IF(Table1[[#This Row],[Effect 14]]="Dr.",-Table1[[#This Row],[Amount 14]],Table1[[#This Row],[Amount 14]]))</f>
        <v/>
      </c>
      <c r="EV328" t="str">
        <f>IF(Table1[[#This Row],[Ledger 15]]="","","No")</f>
        <v/>
      </c>
      <c r="EW328" t="str">
        <f>IF(Table1[[#This Row],[Ledger 15]]="","",IF(Table1[[#This Row],[Effect 15]]="Dr.","Yes","No"))</f>
        <v/>
      </c>
      <c r="EX328" t="str">
        <f>IF(Table1[[#This Row],[Ledger 15]]="","",Table1[[#This Row],[Ledger 15]])</f>
        <v/>
      </c>
      <c r="EY328" t="str">
        <f>IF(Table1[[#This Row],[Ledger 15]]="","",IF(Table1[[#This Row],[Effect 15]]="Dr.",-Table1[[#This Row],[Amount 15]],Table1[[#This Row],[Amount 15]]))</f>
        <v/>
      </c>
      <c r="FD3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8">
        <f>IF(Table1[[#This Row],[Date]]="",0,IF(AND(Table1[[#This Row],[Date]]&gt;=$FE$2,Table1[[#This Row],[Date]]&lt;=$FE$3),0,1))</f>
        <v>0</v>
      </c>
      <c r="FF328">
        <f>IF(Table1[[#This Row],[Date]]="",0,IF(TYPE(VLOOKUP(Table1[[#This Row],[Voucher Type]],Table1[[#All],[Voucher Type Master]],1,FALSE))=16,1,0))</f>
        <v>0</v>
      </c>
      <c r="FG328">
        <f>IF(TYPE(IF(Table1[[#This Row],[Date]]="",0,IF(VLOOKUP(Table1[[#This Row],[Voucher Type]],$FY$5:$FZ$13,2,0)=Table1[[#This Row],[Effect 1]],0,1)))=16,1,0)</f>
        <v>0</v>
      </c>
      <c r="FH3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8">
        <f>IF(LEN(Table1[[#This Row],[Ledger 1]])&gt;0,IF(TYPE(VLOOKUP(Table1[[#This Row],[Ledger 1]],GZ:GZ,1,0))=16,1,0),0)</f>
        <v>0</v>
      </c>
      <c r="FJ328">
        <f>IF(LEN(Table1[[#This Row],[Ledger 2]])&gt;0,IF(TYPE(VLOOKUP(Table1[[#This Row],[Ledger 2]],GZ:GZ,1,0))=16,1,0),0)</f>
        <v>0</v>
      </c>
      <c r="FK328">
        <f>IF(LEN(Table1[[#This Row],[Ledger 3]])&gt;0,IF(TYPE(VLOOKUP(Table1[[#This Row],[Ledger 3]],GZ:GZ,1,0))=16,1,0),0)</f>
        <v>0</v>
      </c>
      <c r="FL328">
        <f>IF(LEN(Table1[[#This Row],[Ledger 4]])&gt;0,IF(TYPE(VLOOKUP(Table1[[#This Row],[Ledger 4]],GZ:GZ,1,0))=16,1,0),0)</f>
        <v>0</v>
      </c>
      <c r="FM328">
        <f>IF(LEN(Table1[[#This Row],[Ledger 5]])&gt;0,IF(TYPE(VLOOKUP(Table1[[#This Row],[Ledger 5]],GZ:GZ,1,0))=16,1,0),0)</f>
        <v>0</v>
      </c>
      <c r="FN328">
        <f>IF(LEN(Table1[[#This Row],[Ledger 6]])&gt;0,IF(TYPE(VLOOKUP(Table1[[#This Row],[Ledger 6]],$GZ:$GZ,1,0))=16,1,0),0)</f>
        <v>0</v>
      </c>
      <c r="FO328">
        <f>IF(LEN(Table1[[#This Row],[Ledger 7]])&gt;0,IF(TYPE(VLOOKUP(Table1[[#This Row],[Ledger 7]],$GZ:$GZ,1,0))=16,1,0),0)</f>
        <v>0</v>
      </c>
      <c r="FP328">
        <f>IF(LEN(Table1[[#This Row],[Ledger 8]])&gt;0,IF(TYPE(VLOOKUP(Table1[[#This Row],[Ledger 8]],$GZ:$GZ,1,0))=16,1,0),0)</f>
        <v>0</v>
      </c>
      <c r="FQ328">
        <f>IF(LEN(Table1[[#This Row],[Ledger 9]])&gt;0,IF(TYPE(VLOOKUP(Table1[[#This Row],[Ledger 9]],$GZ:$GZ,1,0))=16,1,0),0)</f>
        <v>0</v>
      </c>
      <c r="FR328">
        <f>IF(LEN(Table1[[#This Row],[Ledger 10]])&gt;0,IF(TYPE(VLOOKUP(Table1[[#This Row],[Ledger 10]],$GZ:$GZ,1,0))=16,1,0),0)</f>
        <v>0</v>
      </c>
      <c r="FS328">
        <f>IF(LEN(Table1[[#This Row],[Ledger 11]])&gt;0,IF(TYPE(VLOOKUP(Table1[[#This Row],[Ledger 11]],$GZ:$GZ,1,0))=16,1,0),0)</f>
        <v>0</v>
      </c>
      <c r="FT328">
        <f>IF(LEN(Table1[[#This Row],[Ledger 12]])&gt;0,IF(TYPE(VLOOKUP(Table1[[#This Row],[Ledger 12]],$GZ:$GZ,1,0))=16,1,0),0)</f>
        <v>0</v>
      </c>
      <c r="FU328">
        <f>IF(LEN(Table1[[#This Row],[Ledger 13]])&gt;0,IF(TYPE(VLOOKUP(Table1[[#This Row],[Ledger 13]],$GZ:$GZ,1,0))=16,1,0),0)</f>
        <v>0</v>
      </c>
      <c r="FV328">
        <f>IF(LEN(Table1[[#This Row],[Ledger 14]])&gt;0,IF(TYPE(VLOOKUP(Table1[[#This Row],[Ledger 14]],$GZ:$GZ,1,0))=16,1,0),0)</f>
        <v>0</v>
      </c>
      <c r="FW328">
        <f>IF(LEN(Table1[[#This Row],[Ledger 15]])&gt;0,IF(TYPE(VLOOKUP(Table1[[#This Row],[Ledger 15]],$GZ:$GZ,1,0))=16,1,0),0)</f>
        <v>0</v>
      </c>
    </row>
    <row r="329" spans="4:179" ht="33" customHeight="1" x14ac:dyDescent="0.45">
      <c r="D329" s="8">
        <f t="shared" si="14"/>
        <v>324</v>
      </c>
      <c r="E329" s="32"/>
      <c r="F329" s="34"/>
      <c r="G329" s="34"/>
      <c r="H329" s="34"/>
      <c r="I329" s="34"/>
      <c r="J329" s="38"/>
      <c r="K329" s="33"/>
      <c r="L329" s="36"/>
      <c r="M329" s="35"/>
      <c r="N329" s="34"/>
      <c r="O329" s="41"/>
      <c r="P329" s="35"/>
      <c r="Q329" s="34"/>
      <c r="R329" s="37"/>
      <c r="S329" s="35"/>
      <c r="T329" s="34"/>
      <c r="U329" s="37"/>
      <c r="V329" s="35"/>
      <c r="W329" s="34"/>
      <c r="X329" s="37"/>
      <c r="Y329" s="35"/>
      <c r="Z329" s="34"/>
      <c r="AA329" s="37"/>
      <c r="AB329" s="35"/>
      <c r="AC329" s="34"/>
      <c r="AD329" s="37"/>
      <c r="AE329" s="35"/>
      <c r="AF329" s="34"/>
      <c r="AG329" s="37"/>
      <c r="AH329" s="35"/>
      <c r="AI329" s="34"/>
      <c r="AJ329" s="37"/>
      <c r="AK329" s="35"/>
      <c r="AL329" s="34"/>
      <c r="AM329" s="37"/>
      <c r="AN329" s="35"/>
      <c r="AO329" s="34"/>
      <c r="AP329" s="37"/>
      <c r="AQ329" s="35"/>
      <c r="AR329" s="34"/>
      <c r="AS329" s="37"/>
      <c r="AT329" s="35"/>
      <c r="AU329" s="34"/>
      <c r="AV329" s="37"/>
      <c r="AW329" s="35"/>
      <c r="AX329" s="34"/>
      <c r="AY329" s="37"/>
      <c r="AZ329" s="35"/>
      <c r="BA329" s="34"/>
      <c r="BB329" s="37"/>
      <c r="BC3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29" s="7"/>
      <c r="BF329" t="str">
        <f>IF(Table1[[#This Row],[Date]]="","","&amp;lt;VOUCHER REMOTEID="&amp;""""&amp;$A$11&amp;$A$13&amp;ROW()&amp;""""&amp;" VCHTYPE="""&amp;F329&amp;""" ACTION="""&amp;"Create"&amp;"""&amp;gt;")</f>
        <v/>
      </c>
      <c r="BG329" t="str">
        <f>IF(Table1[[#This Row],[Date]]="","",TEXT(Table1[[#This Row],[Date]],"yyyymmdd"))</f>
        <v/>
      </c>
      <c r="BH329" t="str">
        <f>Table1[[#This Row],[Date2]]</f>
        <v/>
      </c>
      <c r="BI329" t="str">
        <f>IF(Table1[[#This Row],[Date]]="","",Table1[[#This Row],[Voucher Type]])</f>
        <v/>
      </c>
      <c r="BJ329" t="str">
        <f>IF(Table1[[#This Row],[Ref No / Invoice No]]="","",Table1[[#This Row],[Ref No / Invoice No]])</f>
        <v/>
      </c>
      <c r="BK329" t="str">
        <f>IF(Table1[[#This Row],[Voucher No]]="","",Table1[[#This Row],[Voucher No]])</f>
        <v/>
      </c>
      <c r="BL329" t="str">
        <f>IF(Table1[[#This Row],[Date]]="","",Table1[[#This Row],[Narration]])</f>
        <v/>
      </c>
      <c r="BM329" t="str">
        <f>IF(Table1[[#This Row],[Date]]="","",$A$11&amp;$A$13&amp;ROW())</f>
        <v/>
      </c>
      <c r="BN329" t="str">
        <f>IF(Table1[[#This Row],[Date]]="","",$A$13)</f>
        <v/>
      </c>
      <c r="BP329" t="str">
        <f>IF(Table1[[#This Row],[Ledger 1]]="","","No")</f>
        <v/>
      </c>
      <c r="BQ329" t="str">
        <f>IF(Table1[[#This Row],[Date]]="","",IF(Table1[[#This Row],[Effect 1]]="Dr.","Yes","No"))</f>
        <v/>
      </c>
      <c r="BR329" t="str">
        <f>IF(Table1[[#This Row],[Date]]="","",Table1[[#This Row],[Ledger 1]])</f>
        <v/>
      </c>
      <c r="BS329" t="str">
        <f>IF(Table1[[#This Row],[Date]]="","",IF(Table1[[#This Row],[Effect 1]]="Dr.",-Table1[[#This Row],[Amount 1]],Table1[[#This Row],[Amount 1]]))</f>
        <v/>
      </c>
      <c r="BV329" t="str">
        <f>IF(Table1[[#This Row],[Ledger 2]]="","","No")</f>
        <v/>
      </c>
      <c r="BW329" t="str">
        <f>IF(Table1[[#This Row],[Date]]="","",IF(Table1[[#This Row],[Effect 2]]="Dr.","Yes","No"))</f>
        <v/>
      </c>
      <c r="BX329" t="str">
        <f>IF(Table1[[#This Row],[Date]]="","",Table1[[#This Row],[Ledger 2]])</f>
        <v/>
      </c>
      <c r="BY329" t="str">
        <f>IF(Table1[[#This Row],[Date]]="","",IF(Table1[[#This Row],[Effect 2]]="Dr.",-Table1[[#This Row],[Amount 2]],Table1[[#This Row],[Amount 2]]))</f>
        <v/>
      </c>
      <c r="CB329" t="str">
        <f>IF(Table1[[#This Row],[Ledger 3]]="","","No")</f>
        <v/>
      </c>
      <c r="CC329" t="str">
        <f>IF(Table1[[#This Row],[Ledger 3]]="","",IF(Table1[[#This Row],[Effect 3]]="Dr.","Yes","No"))</f>
        <v/>
      </c>
      <c r="CD329" t="str">
        <f>IF(Table1[[#This Row],[Ledger 3]]="","",Table1[[#This Row],[Ledger 3]])</f>
        <v/>
      </c>
      <c r="CE329" t="str">
        <f>IF(Table1[[#This Row],[Ledger 3]]="","",IF(Table1[[#This Row],[Effect 3]]="Dr.",-Table1[[#This Row],[Amount 3]],Table1[[#This Row],[Amount 3]]))</f>
        <v/>
      </c>
      <c r="CH329" t="str">
        <f>IF(Table1[[#This Row],[Ledger 4]]="","","No")</f>
        <v/>
      </c>
      <c r="CI329" t="str">
        <f>IF(Table1[[#This Row],[Ledger 4]]="","",IF(Table1[[#This Row],[Effect 4]]="Dr.","Yes","No"))</f>
        <v/>
      </c>
      <c r="CJ329" t="str">
        <f>IF(Table1[[#This Row],[Ledger 4]]="","",Table1[[#This Row],[Ledger 4]])</f>
        <v/>
      </c>
      <c r="CK329" t="str">
        <f>IF(Table1[[#This Row],[Ledger 4]]="","",IF(Table1[[#This Row],[Effect 4]]="Dr.",-Table1[[#This Row],[Amount 4]],Table1[[#This Row],[Amount 4]]))</f>
        <v/>
      </c>
      <c r="CN329" t="str">
        <f>IF(Table1[[#This Row],[Ledger 5]]="","","No")</f>
        <v/>
      </c>
      <c r="CO329" t="str">
        <f>IF(Table1[[#This Row],[Ledger 5]]="","",IF(Table1[[#This Row],[Effect 5]]="Dr.","Yes","No"))</f>
        <v/>
      </c>
      <c r="CP329" t="str">
        <f>IF(Table1[[#This Row],[Ledger 5]]="","",Table1[[#This Row],[Ledger 5]])</f>
        <v/>
      </c>
      <c r="CQ329" t="str">
        <f>IF(Table1[[#This Row],[Ledger 5]]="","",IF(Table1[[#This Row],[Effect 5]]="Dr.",-Table1[[#This Row],[Amount 5]],Table1[[#This Row],[Amount 5]]))</f>
        <v/>
      </c>
      <c r="CT329" t="str">
        <f>IF(Table1[[#This Row],[Ledger 6]]="","","No")</f>
        <v/>
      </c>
      <c r="CU329" t="str">
        <f>IF(Table1[[#This Row],[Ledger 6]]="","",IF(Table1[[#This Row],[Effect 6]]="Dr.","Yes","No"))</f>
        <v/>
      </c>
      <c r="CV329" t="str">
        <f>IF(Table1[[#This Row],[Ledger 6]]="","",Table1[[#This Row],[Ledger 6]])</f>
        <v/>
      </c>
      <c r="CW329" t="str">
        <f>IF(Table1[[#This Row],[Ledger 6]]="","",IF(Table1[[#This Row],[Effect 6]]="Dr.",-Table1[[#This Row],[Amount 6]],Table1[[#This Row],[Amount 6]]))</f>
        <v/>
      </c>
      <c r="CZ329" t="str">
        <f>IF(Table1[[#This Row],[Ledger 7]]="","","No")</f>
        <v/>
      </c>
      <c r="DA329" t="str">
        <f>IF(Table1[[#This Row],[Ledger 7]]="","",IF(Table1[[#This Row],[Effect 7]]="Dr.","Yes","No"))</f>
        <v/>
      </c>
      <c r="DB329" t="str">
        <f>IF(Table1[[#This Row],[Ledger 7]]="","",Table1[[#This Row],[Ledger 7]])</f>
        <v/>
      </c>
      <c r="DC329" t="str">
        <f>IF(Table1[[#This Row],[Ledger 7]]="","",IF(Table1[[#This Row],[Effect 7]]="Dr.",-Table1[[#This Row],[Amount 7]],Table1[[#This Row],[Amount 7]]))</f>
        <v/>
      </c>
      <c r="DF329" t="str">
        <f>IF(Table1[[#This Row],[Ledger 8]]="","","No")</f>
        <v/>
      </c>
      <c r="DG329" t="str">
        <f>IF(Table1[[#This Row],[Ledger 8]]="","",IF(Table1[[#This Row],[Effect 8]]="Dr.","Yes","No"))</f>
        <v/>
      </c>
      <c r="DH329" t="str">
        <f>IF(Table1[[#This Row],[Ledger 8]]="","",Table1[[#This Row],[Ledger 8]])</f>
        <v/>
      </c>
      <c r="DI329" t="str">
        <f>IF(Table1[[#This Row],[Ledger 8]]="","",IF(Table1[[#This Row],[Effect 8]]="Dr.",-Table1[[#This Row],[Amount 8]],Table1[[#This Row],[Amount 8]]))</f>
        <v/>
      </c>
      <c r="DL329" t="str">
        <f>IF(Table1[[#This Row],[Ledger 9]]="","","No")</f>
        <v/>
      </c>
      <c r="DM329" t="str">
        <f>IF(Table1[[#This Row],[Ledger 9]]="","",IF(Table1[[#This Row],[Effect 9]]="Dr.","Yes","No"))</f>
        <v/>
      </c>
      <c r="DN329" t="str">
        <f>IF(Table1[[#This Row],[Ledger 9]]="","",Table1[[#This Row],[Ledger 9]])</f>
        <v/>
      </c>
      <c r="DO329" t="str">
        <f>IF(Table1[[#This Row],[Ledger 9]]="","",IF(Table1[[#This Row],[Effect 9]]="Dr.",-Table1[[#This Row],[Amount 9]],Table1[[#This Row],[Amount 9]]))</f>
        <v/>
      </c>
      <c r="DR329" t="str">
        <f>IF(Table1[[#This Row],[Ledger 10]]="","","No")</f>
        <v/>
      </c>
      <c r="DS329" t="str">
        <f>IF(Table1[[#This Row],[Ledger 10]]="","",IF(Table1[[#This Row],[Effect 10]]="Dr.","Yes","No"))</f>
        <v/>
      </c>
      <c r="DT329" t="str">
        <f>IF(Table1[[#This Row],[Ledger 10]]="","",Table1[[#This Row],[Ledger 10]])</f>
        <v/>
      </c>
      <c r="DU329" t="str">
        <f>IF(Table1[[#This Row],[Ledger 10]]="","",IF(Table1[[#This Row],[Effect 10]]="Dr.",-Table1[[#This Row],[Amount 10]],Table1[[#This Row],[Amount 10]]))</f>
        <v/>
      </c>
      <c r="DX329" t="str">
        <f>IF(Table1[[#This Row],[Ledger 11]]="","","No")</f>
        <v/>
      </c>
      <c r="DY329" t="str">
        <f>IF(Table1[[#This Row],[Ledger 11]]="","",IF(Table1[[#This Row],[Effect 11]]="Dr.","Yes","No"))</f>
        <v/>
      </c>
      <c r="DZ329" t="str">
        <f>IF(Table1[[#This Row],[Ledger 11]]="","",Table1[[#This Row],[Ledger 11]])</f>
        <v/>
      </c>
      <c r="EA329" t="str">
        <f>IF(Table1[[#This Row],[Ledger 11]]="","",IF(Table1[[#This Row],[Effect 11]]="Dr.",-Table1[[#This Row],[Amount 11]],Table1[[#This Row],[Amount 11]]))</f>
        <v/>
      </c>
      <c r="ED329" t="str">
        <f>IF(Table1[[#This Row],[Ledger 12]]="","","No")</f>
        <v/>
      </c>
      <c r="EE329" t="str">
        <f>IF(Table1[[#This Row],[Ledger 12]]="","",IF(Table1[[#This Row],[Effect 12]]="Dr.","Yes","No"))</f>
        <v/>
      </c>
      <c r="EF329" t="str">
        <f>IF(Table1[[#This Row],[Ledger 12]]="","",Table1[[#This Row],[Ledger 12]])</f>
        <v/>
      </c>
      <c r="EG329" t="str">
        <f>IF(Table1[[#This Row],[Ledger 12]]="","",IF(Table1[[#This Row],[Effect 12]]="Dr.",-Table1[[#This Row],[Amount 12]],Table1[[#This Row],[Amount 12]]))</f>
        <v/>
      </c>
      <c r="EJ329" t="str">
        <f>IF(Table1[[#This Row],[Ledger 13]]="","","No")</f>
        <v/>
      </c>
      <c r="EK329" t="str">
        <f>IF(Table1[[#This Row],[Ledger 13]]="","",IF(Table1[[#This Row],[Effect 13]]="Dr.","Yes","No"))</f>
        <v/>
      </c>
      <c r="EL329" t="str">
        <f>IF(Table1[[#This Row],[Ledger 13]]="","",Table1[[#This Row],[Ledger 13]])</f>
        <v/>
      </c>
      <c r="EM329" t="str">
        <f>IF(Table1[[#This Row],[Ledger 13]]="","",IF(Table1[[#This Row],[Effect 13]]="Dr.",-Table1[[#This Row],[Amount 13]],Table1[[#This Row],[Amount 13]]))</f>
        <v/>
      </c>
      <c r="EP329" t="str">
        <f>IF(Table1[[#This Row],[Ledger 14]]="","","No")</f>
        <v/>
      </c>
      <c r="EQ329" t="str">
        <f>IF(Table1[[#This Row],[Ledger 14]]="","",IF(Table1[[#This Row],[Effect 14]]="Dr.","Yes","No"))</f>
        <v/>
      </c>
      <c r="ER329" t="str">
        <f>IF(Table1[[#This Row],[Ledger 14]]="","",Table1[[#This Row],[Ledger 14]])</f>
        <v/>
      </c>
      <c r="ES329" t="str">
        <f>IF(Table1[[#This Row],[Ledger 14]]="","",IF(Table1[[#This Row],[Effect 14]]="Dr.",-Table1[[#This Row],[Amount 14]],Table1[[#This Row],[Amount 14]]))</f>
        <v/>
      </c>
      <c r="EV329" t="str">
        <f>IF(Table1[[#This Row],[Ledger 15]]="","","No")</f>
        <v/>
      </c>
      <c r="EW329" t="str">
        <f>IF(Table1[[#This Row],[Ledger 15]]="","",IF(Table1[[#This Row],[Effect 15]]="Dr.","Yes","No"))</f>
        <v/>
      </c>
      <c r="EX329" t="str">
        <f>IF(Table1[[#This Row],[Ledger 15]]="","",Table1[[#This Row],[Ledger 15]])</f>
        <v/>
      </c>
      <c r="EY329" t="str">
        <f>IF(Table1[[#This Row],[Ledger 15]]="","",IF(Table1[[#This Row],[Effect 15]]="Dr.",-Table1[[#This Row],[Amount 15]],Table1[[#This Row],[Amount 15]]))</f>
        <v/>
      </c>
      <c r="FD3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29">
        <f>IF(Table1[[#This Row],[Date]]="",0,IF(AND(Table1[[#This Row],[Date]]&gt;=$FE$2,Table1[[#This Row],[Date]]&lt;=$FE$3),0,1))</f>
        <v>0</v>
      </c>
      <c r="FF329">
        <f>IF(Table1[[#This Row],[Date]]="",0,IF(TYPE(VLOOKUP(Table1[[#This Row],[Voucher Type]],Table1[[#All],[Voucher Type Master]],1,FALSE))=16,1,0))</f>
        <v>0</v>
      </c>
      <c r="FG329">
        <f>IF(TYPE(IF(Table1[[#This Row],[Date]]="",0,IF(VLOOKUP(Table1[[#This Row],[Voucher Type]],$FY$5:$FZ$13,2,0)=Table1[[#This Row],[Effect 1]],0,1)))=16,1,0)</f>
        <v>0</v>
      </c>
      <c r="FH3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29">
        <f>IF(LEN(Table1[[#This Row],[Ledger 1]])&gt;0,IF(TYPE(VLOOKUP(Table1[[#This Row],[Ledger 1]],GZ:GZ,1,0))=16,1,0),0)</f>
        <v>0</v>
      </c>
      <c r="FJ329">
        <f>IF(LEN(Table1[[#This Row],[Ledger 2]])&gt;0,IF(TYPE(VLOOKUP(Table1[[#This Row],[Ledger 2]],GZ:GZ,1,0))=16,1,0),0)</f>
        <v>0</v>
      </c>
      <c r="FK329">
        <f>IF(LEN(Table1[[#This Row],[Ledger 3]])&gt;0,IF(TYPE(VLOOKUP(Table1[[#This Row],[Ledger 3]],GZ:GZ,1,0))=16,1,0),0)</f>
        <v>0</v>
      </c>
      <c r="FL329">
        <f>IF(LEN(Table1[[#This Row],[Ledger 4]])&gt;0,IF(TYPE(VLOOKUP(Table1[[#This Row],[Ledger 4]],GZ:GZ,1,0))=16,1,0),0)</f>
        <v>0</v>
      </c>
      <c r="FM329">
        <f>IF(LEN(Table1[[#This Row],[Ledger 5]])&gt;0,IF(TYPE(VLOOKUP(Table1[[#This Row],[Ledger 5]],GZ:GZ,1,0))=16,1,0),0)</f>
        <v>0</v>
      </c>
      <c r="FN329">
        <f>IF(LEN(Table1[[#This Row],[Ledger 6]])&gt;0,IF(TYPE(VLOOKUP(Table1[[#This Row],[Ledger 6]],$GZ:$GZ,1,0))=16,1,0),0)</f>
        <v>0</v>
      </c>
      <c r="FO329">
        <f>IF(LEN(Table1[[#This Row],[Ledger 7]])&gt;0,IF(TYPE(VLOOKUP(Table1[[#This Row],[Ledger 7]],$GZ:$GZ,1,0))=16,1,0),0)</f>
        <v>0</v>
      </c>
      <c r="FP329">
        <f>IF(LEN(Table1[[#This Row],[Ledger 8]])&gt;0,IF(TYPE(VLOOKUP(Table1[[#This Row],[Ledger 8]],$GZ:$GZ,1,0))=16,1,0),0)</f>
        <v>0</v>
      </c>
      <c r="FQ329">
        <f>IF(LEN(Table1[[#This Row],[Ledger 9]])&gt;0,IF(TYPE(VLOOKUP(Table1[[#This Row],[Ledger 9]],$GZ:$GZ,1,0))=16,1,0),0)</f>
        <v>0</v>
      </c>
      <c r="FR329">
        <f>IF(LEN(Table1[[#This Row],[Ledger 10]])&gt;0,IF(TYPE(VLOOKUP(Table1[[#This Row],[Ledger 10]],$GZ:$GZ,1,0))=16,1,0),0)</f>
        <v>0</v>
      </c>
      <c r="FS329">
        <f>IF(LEN(Table1[[#This Row],[Ledger 11]])&gt;0,IF(TYPE(VLOOKUP(Table1[[#This Row],[Ledger 11]],$GZ:$GZ,1,0))=16,1,0),0)</f>
        <v>0</v>
      </c>
      <c r="FT329">
        <f>IF(LEN(Table1[[#This Row],[Ledger 12]])&gt;0,IF(TYPE(VLOOKUP(Table1[[#This Row],[Ledger 12]],$GZ:$GZ,1,0))=16,1,0),0)</f>
        <v>0</v>
      </c>
      <c r="FU329">
        <f>IF(LEN(Table1[[#This Row],[Ledger 13]])&gt;0,IF(TYPE(VLOOKUP(Table1[[#This Row],[Ledger 13]],$GZ:$GZ,1,0))=16,1,0),0)</f>
        <v>0</v>
      </c>
      <c r="FV329">
        <f>IF(LEN(Table1[[#This Row],[Ledger 14]])&gt;0,IF(TYPE(VLOOKUP(Table1[[#This Row],[Ledger 14]],$GZ:$GZ,1,0))=16,1,0),0)</f>
        <v>0</v>
      </c>
      <c r="FW329">
        <f>IF(LEN(Table1[[#This Row],[Ledger 15]])&gt;0,IF(TYPE(VLOOKUP(Table1[[#This Row],[Ledger 15]],$GZ:$GZ,1,0))=16,1,0),0)</f>
        <v>0</v>
      </c>
    </row>
    <row r="330" spans="4:179" ht="33" customHeight="1" x14ac:dyDescent="0.45">
      <c r="D330" s="8">
        <f t="shared" si="14"/>
        <v>325</v>
      </c>
      <c r="E330" s="32"/>
      <c r="F330" s="34"/>
      <c r="G330" s="34"/>
      <c r="H330" s="34"/>
      <c r="I330" s="34"/>
      <c r="J330" s="38"/>
      <c r="K330" s="33"/>
      <c r="L330" s="36"/>
      <c r="M330" s="35"/>
      <c r="N330" s="34"/>
      <c r="O330" s="41"/>
      <c r="P330" s="35"/>
      <c r="Q330" s="34"/>
      <c r="R330" s="37"/>
      <c r="S330" s="35"/>
      <c r="T330" s="34"/>
      <c r="U330" s="37"/>
      <c r="V330" s="35"/>
      <c r="W330" s="34"/>
      <c r="X330" s="37"/>
      <c r="Y330" s="35"/>
      <c r="Z330" s="34"/>
      <c r="AA330" s="37"/>
      <c r="AB330" s="35"/>
      <c r="AC330" s="34"/>
      <c r="AD330" s="37"/>
      <c r="AE330" s="35"/>
      <c r="AF330" s="34"/>
      <c r="AG330" s="37"/>
      <c r="AH330" s="35"/>
      <c r="AI330" s="34"/>
      <c r="AJ330" s="37"/>
      <c r="AK330" s="35"/>
      <c r="AL330" s="34"/>
      <c r="AM330" s="37"/>
      <c r="AN330" s="35"/>
      <c r="AO330" s="34"/>
      <c r="AP330" s="37"/>
      <c r="AQ330" s="35"/>
      <c r="AR330" s="34"/>
      <c r="AS330" s="37"/>
      <c r="AT330" s="35"/>
      <c r="AU330" s="34"/>
      <c r="AV330" s="37"/>
      <c r="AW330" s="35"/>
      <c r="AX330" s="34"/>
      <c r="AY330" s="37"/>
      <c r="AZ330" s="35"/>
      <c r="BA330" s="34"/>
      <c r="BB330" s="37"/>
      <c r="BC3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0" s="7"/>
      <c r="BF330" t="str">
        <f>IF(Table1[[#This Row],[Date]]="","","&amp;lt;VOUCHER REMOTEID="&amp;""""&amp;$A$11&amp;$A$13&amp;ROW()&amp;""""&amp;" VCHTYPE="""&amp;F330&amp;""" ACTION="""&amp;"Create"&amp;"""&amp;gt;")</f>
        <v/>
      </c>
      <c r="BG330" t="str">
        <f>IF(Table1[[#This Row],[Date]]="","",TEXT(Table1[[#This Row],[Date]],"yyyymmdd"))</f>
        <v/>
      </c>
      <c r="BH330" t="str">
        <f>Table1[[#This Row],[Date2]]</f>
        <v/>
      </c>
      <c r="BI330" t="str">
        <f>IF(Table1[[#This Row],[Date]]="","",Table1[[#This Row],[Voucher Type]])</f>
        <v/>
      </c>
      <c r="BJ330" t="str">
        <f>IF(Table1[[#This Row],[Ref No / Invoice No]]="","",Table1[[#This Row],[Ref No / Invoice No]])</f>
        <v/>
      </c>
      <c r="BK330" t="str">
        <f>IF(Table1[[#This Row],[Voucher No]]="","",Table1[[#This Row],[Voucher No]])</f>
        <v/>
      </c>
      <c r="BL330" t="str">
        <f>IF(Table1[[#This Row],[Date]]="","",Table1[[#This Row],[Narration]])</f>
        <v/>
      </c>
      <c r="BM330" t="str">
        <f>IF(Table1[[#This Row],[Date]]="","",$A$11&amp;$A$13&amp;ROW())</f>
        <v/>
      </c>
      <c r="BN330" t="str">
        <f>IF(Table1[[#This Row],[Date]]="","",$A$13)</f>
        <v/>
      </c>
      <c r="BP330" t="str">
        <f>IF(Table1[[#This Row],[Ledger 1]]="","","No")</f>
        <v/>
      </c>
      <c r="BQ330" t="str">
        <f>IF(Table1[[#This Row],[Date]]="","",IF(Table1[[#This Row],[Effect 1]]="Dr.","Yes","No"))</f>
        <v/>
      </c>
      <c r="BR330" t="str">
        <f>IF(Table1[[#This Row],[Date]]="","",Table1[[#This Row],[Ledger 1]])</f>
        <v/>
      </c>
      <c r="BS330" t="str">
        <f>IF(Table1[[#This Row],[Date]]="","",IF(Table1[[#This Row],[Effect 1]]="Dr.",-Table1[[#This Row],[Amount 1]],Table1[[#This Row],[Amount 1]]))</f>
        <v/>
      </c>
      <c r="BV330" t="str">
        <f>IF(Table1[[#This Row],[Ledger 2]]="","","No")</f>
        <v/>
      </c>
      <c r="BW330" t="str">
        <f>IF(Table1[[#This Row],[Date]]="","",IF(Table1[[#This Row],[Effect 2]]="Dr.","Yes","No"))</f>
        <v/>
      </c>
      <c r="BX330" t="str">
        <f>IF(Table1[[#This Row],[Date]]="","",Table1[[#This Row],[Ledger 2]])</f>
        <v/>
      </c>
      <c r="BY330" t="str">
        <f>IF(Table1[[#This Row],[Date]]="","",IF(Table1[[#This Row],[Effect 2]]="Dr.",-Table1[[#This Row],[Amount 2]],Table1[[#This Row],[Amount 2]]))</f>
        <v/>
      </c>
      <c r="CB330" t="str">
        <f>IF(Table1[[#This Row],[Ledger 3]]="","","No")</f>
        <v/>
      </c>
      <c r="CC330" t="str">
        <f>IF(Table1[[#This Row],[Ledger 3]]="","",IF(Table1[[#This Row],[Effect 3]]="Dr.","Yes","No"))</f>
        <v/>
      </c>
      <c r="CD330" t="str">
        <f>IF(Table1[[#This Row],[Ledger 3]]="","",Table1[[#This Row],[Ledger 3]])</f>
        <v/>
      </c>
      <c r="CE330" t="str">
        <f>IF(Table1[[#This Row],[Ledger 3]]="","",IF(Table1[[#This Row],[Effect 3]]="Dr.",-Table1[[#This Row],[Amount 3]],Table1[[#This Row],[Amount 3]]))</f>
        <v/>
      </c>
      <c r="CH330" t="str">
        <f>IF(Table1[[#This Row],[Ledger 4]]="","","No")</f>
        <v/>
      </c>
      <c r="CI330" t="str">
        <f>IF(Table1[[#This Row],[Ledger 4]]="","",IF(Table1[[#This Row],[Effect 4]]="Dr.","Yes","No"))</f>
        <v/>
      </c>
      <c r="CJ330" t="str">
        <f>IF(Table1[[#This Row],[Ledger 4]]="","",Table1[[#This Row],[Ledger 4]])</f>
        <v/>
      </c>
      <c r="CK330" t="str">
        <f>IF(Table1[[#This Row],[Ledger 4]]="","",IF(Table1[[#This Row],[Effect 4]]="Dr.",-Table1[[#This Row],[Amount 4]],Table1[[#This Row],[Amount 4]]))</f>
        <v/>
      </c>
      <c r="CN330" t="str">
        <f>IF(Table1[[#This Row],[Ledger 5]]="","","No")</f>
        <v/>
      </c>
      <c r="CO330" t="str">
        <f>IF(Table1[[#This Row],[Ledger 5]]="","",IF(Table1[[#This Row],[Effect 5]]="Dr.","Yes","No"))</f>
        <v/>
      </c>
      <c r="CP330" t="str">
        <f>IF(Table1[[#This Row],[Ledger 5]]="","",Table1[[#This Row],[Ledger 5]])</f>
        <v/>
      </c>
      <c r="CQ330" t="str">
        <f>IF(Table1[[#This Row],[Ledger 5]]="","",IF(Table1[[#This Row],[Effect 5]]="Dr.",-Table1[[#This Row],[Amount 5]],Table1[[#This Row],[Amount 5]]))</f>
        <v/>
      </c>
      <c r="CT330" t="str">
        <f>IF(Table1[[#This Row],[Ledger 6]]="","","No")</f>
        <v/>
      </c>
      <c r="CU330" t="str">
        <f>IF(Table1[[#This Row],[Ledger 6]]="","",IF(Table1[[#This Row],[Effect 6]]="Dr.","Yes","No"))</f>
        <v/>
      </c>
      <c r="CV330" t="str">
        <f>IF(Table1[[#This Row],[Ledger 6]]="","",Table1[[#This Row],[Ledger 6]])</f>
        <v/>
      </c>
      <c r="CW330" t="str">
        <f>IF(Table1[[#This Row],[Ledger 6]]="","",IF(Table1[[#This Row],[Effect 6]]="Dr.",-Table1[[#This Row],[Amount 6]],Table1[[#This Row],[Amount 6]]))</f>
        <v/>
      </c>
      <c r="CZ330" t="str">
        <f>IF(Table1[[#This Row],[Ledger 7]]="","","No")</f>
        <v/>
      </c>
      <c r="DA330" t="str">
        <f>IF(Table1[[#This Row],[Ledger 7]]="","",IF(Table1[[#This Row],[Effect 7]]="Dr.","Yes","No"))</f>
        <v/>
      </c>
      <c r="DB330" t="str">
        <f>IF(Table1[[#This Row],[Ledger 7]]="","",Table1[[#This Row],[Ledger 7]])</f>
        <v/>
      </c>
      <c r="DC330" t="str">
        <f>IF(Table1[[#This Row],[Ledger 7]]="","",IF(Table1[[#This Row],[Effect 7]]="Dr.",-Table1[[#This Row],[Amount 7]],Table1[[#This Row],[Amount 7]]))</f>
        <v/>
      </c>
      <c r="DF330" t="str">
        <f>IF(Table1[[#This Row],[Ledger 8]]="","","No")</f>
        <v/>
      </c>
      <c r="DG330" t="str">
        <f>IF(Table1[[#This Row],[Ledger 8]]="","",IF(Table1[[#This Row],[Effect 8]]="Dr.","Yes","No"))</f>
        <v/>
      </c>
      <c r="DH330" t="str">
        <f>IF(Table1[[#This Row],[Ledger 8]]="","",Table1[[#This Row],[Ledger 8]])</f>
        <v/>
      </c>
      <c r="DI330" t="str">
        <f>IF(Table1[[#This Row],[Ledger 8]]="","",IF(Table1[[#This Row],[Effect 8]]="Dr.",-Table1[[#This Row],[Amount 8]],Table1[[#This Row],[Amount 8]]))</f>
        <v/>
      </c>
      <c r="DL330" t="str">
        <f>IF(Table1[[#This Row],[Ledger 9]]="","","No")</f>
        <v/>
      </c>
      <c r="DM330" t="str">
        <f>IF(Table1[[#This Row],[Ledger 9]]="","",IF(Table1[[#This Row],[Effect 9]]="Dr.","Yes","No"))</f>
        <v/>
      </c>
      <c r="DN330" t="str">
        <f>IF(Table1[[#This Row],[Ledger 9]]="","",Table1[[#This Row],[Ledger 9]])</f>
        <v/>
      </c>
      <c r="DO330" t="str">
        <f>IF(Table1[[#This Row],[Ledger 9]]="","",IF(Table1[[#This Row],[Effect 9]]="Dr.",-Table1[[#This Row],[Amount 9]],Table1[[#This Row],[Amount 9]]))</f>
        <v/>
      </c>
      <c r="DR330" t="str">
        <f>IF(Table1[[#This Row],[Ledger 10]]="","","No")</f>
        <v/>
      </c>
      <c r="DS330" t="str">
        <f>IF(Table1[[#This Row],[Ledger 10]]="","",IF(Table1[[#This Row],[Effect 10]]="Dr.","Yes","No"))</f>
        <v/>
      </c>
      <c r="DT330" t="str">
        <f>IF(Table1[[#This Row],[Ledger 10]]="","",Table1[[#This Row],[Ledger 10]])</f>
        <v/>
      </c>
      <c r="DU330" t="str">
        <f>IF(Table1[[#This Row],[Ledger 10]]="","",IF(Table1[[#This Row],[Effect 10]]="Dr.",-Table1[[#This Row],[Amount 10]],Table1[[#This Row],[Amount 10]]))</f>
        <v/>
      </c>
      <c r="DX330" t="str">
        <f>IF(Table1[[#This Row],[Ledger 11]]="","","No")</f>
        <v/>
      </c>
      <c r="DY330" t="str">
        <f>IF(Table1[[#This Row],[Ledger 11]]="","",IF(Table1[[#This Row],[Effect 11]]="Dr.","Yes","No"))</f>
        <v/>
      </c>
      <c r="DZ330" t="str">
        <f>IF(Table1[[#This Row],[Ledger 11]]="","",Table1[[#This Row],[Ledger 11]])</f>
        <v/>
      </c>
      <c r="EA330" t="str">
        <f>IF(Table1[[#This Row],[Ledger 11]]="","",IF(Table1[[#This Row],[Effect 11]]="Dr.",-Table1[[#This Row],[Amount 11]],Table1[[#This Row],[Amount 11]]))</f>
        <v/>
      </c>
      <c r="ED330" t="str">
        <f>IF(Table1[[#This Row],[Ledger 12]]="","","No")</f>
        <v/>
      </c>
      <c r="EE330" t="str">
        <f>IF(Table1[[#This Row],[Ledger 12]]="","",IF(Table1[[#This Row],[Effect 12]]="Dr.","Yes","No"))</f>
        <v/>
      </c>
      <c r="EF330" t="str">
        <f>IF(Table1[[#This Row],[Ledger 12]]="","",Table1[[#This Row],[Ledger 12]])</f>
        <v/>
      </c>
      <c r="EG330" t="str">
        <f>IF(Table1[[#This Row],[Ledger 12]]="","",IF(Table1[[#This Row],[Effect 12]]="Dr.",-Table1[[#This Row],[Amount 12]],Table1[[#This Row],[Amount 12]]))</f>
        <v/>
      </c>
      <c r="EJ330" t="str">
        <f>IF(Table1[[#This Row],[Ledger 13]]="","","No")</f>
        <v/>
      </c>
      <c r="EK330" t="str">
        <f>IF(Table1[[#This Row],[Ledger 13]]="","",IF(Table1[[#This Row],[Effect 13]]="Dr.","Yes","No"))</f>
        <v/>
      </c>
      <c r="EL330" t="str">
        <f>IF(Table1[[#This Row],[Ledger 13]]="","",Table1[[#This Row],[Ledger 13]])</f>
        <v/>
      </c>
      <c r="EM330" t="str">
        <f>IF(Table1[[#This Row],[Ledger 13]]="","",IF(Table1[[#This Row],[Effect 13]]="Dr.",-Table1[[#This Row],[Amount 13]],Table1[[#This Row],[Amount 13]]))</f>
        <v/>
      </c>
      <c r="EP330" t="str">
        <f>IF(Table1[[#This Row],[Ledger 14]]="","","No")</f>
        <v/>
      </c>
      <c r="EQ330" t="str">
        <f>IF(Table1[[#This Row],[Ledger 14]]="","",IF(Table1[[#This Row],[Effect 14]]="Dr.","Yes","No"))</f>
        <v/>
      </c>
      <c r="ER330" t="str">
        <f>IF(Table1[[#This Row],[Ledger 14]]="","",Table1[[#This Row],[Ledger 14]])</f>
        <v/>
      </c>
      <c r="ES330" t="str">
        <f>IF(Table1[[#This Row],[Ledger 14]]="","",IF(Table1[[#This Row],[Effect 14]]="Dr.",-Table1[[#This Row],[Amount 14]],Table1[[#This Row],[Amount 14]]))</f>
        <v/>
      </c>
      <c r="EV330" t="str">
        <f>IF(Table1[[#This Row],[Ledger 15]]="","","No")</f>
        <v/>
      </c>
      <c r="EW330" t="str">
        <f>IF(Table1[[#This Row],[Ledger 15]]="","",IF(Table1[[#This Row],[Effect 15]]="Dr.","Yes","No"))</f>
        <v/>
      </c>
      <c r="EX330" t="str">
        <f>IF(Table1[[#This Row],[Ledger 15]]="","",Table1[[#This Row],[Ledger 15]])</f>
        <v/>
      </c>
      <c r="EY330" t="str">
        <f>IF(Table1[[#This Row],[Ledger 15]]="","",IF(Table1[[#This Row],[Effect 15]]="Dr.",-Table1[[#This Row],[Amount 15]],Table1[[#This Row],[Amount 15]]))</f>
        <v/>
      </c>
      <c r="FD3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0">
        <f>IF(Table1[[#This Row],[Date]]="",0,IF(AND(Table1[[#This Row],[Date]]&gt;=$FE$2,Table1[[#This Row],[Date]]&lt;=$FE$3),0,1))</f>
        <v>0</v>
      </c>
      <c r="FF330">
        <f>IF(Table1[[#This Row],[Date]]="",0,IF(TYPE(VLOOKUP(Table1[[#This Row],[Voucher Type]],Table1[[#All],[Voucher Type Master]],1,FALSE))=16,1,0))</f>
        <v>0</v>
      </c>
      <c r="FG330">
        <f>IF(TYPE(IF(Table1[[#This Row],[Date]]="",0,IF(VLOOKUP(Table1[[#This Row],[Voucher Type]],$FY$5:$FZ$13,2,0)=Table1[[#This Row],[Effect 1]],0,1)))=16,1,0)</f>
        <v>0</v>
      </c>
      <c r="FH3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0">
        <f>IF(LEN(Table1[[#This Row],[Ledger 1]])&gt;0,IF(TYPE(VLOOKUP(Table1[[#This Row],[Ledger 1]],GZ:GZ,1,0))=16,1,0),0)</f>
        <v>0</v>
      </c>
      <c r="FJ330">
        <f>IF(LEN(Table1[[#This Row],[Ledger 2]])&gt;0,IF(TYPE(VLOOKUP(Table1[[#This Row],[Ledger 2]],GZ:GZ,1,0))=16,1,0),0)</f>
        <v>0</v>
      </c>
      <c r="FK330">
        <f>IF(LEN(Table1[[#This Row],[Ledger 3]])&gt;0,IF(TYPE(VLOOKUP(Table1[[#This Row],[Ledger 3]],GZ:GZ,1,0))=16,1,0),0)</f>
        <v>0</v>
      </c>
      <c r="FL330">
        <f>IF(LEN(Table1[[#This Row],[Ledger 4]])&gt;0,IF(TYPE(VLOOKUP(Table1[[#This Row],[Ledger 4]],GZ:GZ,1,0))=16,1,0),0)</f>
        <v>0</v>
      </c>
      <c r="FM330">
        <f>IF(LEN(Table1[[#This Row],[Ledger 5]])&gt;0,IF(TYPE(VLOOKUP(Table1[[#This Row],[Ledger 5]],GZ:GZ,1,0))=16,1,0),0)</f>
        <v>0</v>
      </c>
      <c r="FN330">
        <f>IF(LEN(Table1[[#This Row],[Ledger 6]])&gt;0,IF(TYPE(VLOOKUP(Table1[[#This Row],[Ledger 6]],$GZ:$GZ,1,0))=16,1,0),0)</f>
        <v>0</v>
      </c>
      <c r="FO330">
        <f>IF(LEN(Table1[[#This Row],[Ledger 7]])&gt;0,IF(TYPE(VLOOKUP(Table1[[#This Row],[Ledger 7]],$GZ:$GZ,1,0))=16,1,0),0)</f>
        <v>0</v>
      </c>
      <c r="FP330">
        <f>IF(LEN(Table1[[#This Row],[Ledger 8]])&gt;0,IF(TYPE(VLOOKUP(Table1[[#This Row],[Ledger 8]],$GZ:$GZ,1,0))=16,1,0),0)</f>
        <v>0</v>
      </c>
      <c r="FQ330">
        <f>IF(LEN(Table1[[#This Row],[Ledger 9]])&gt;0,IF(TYPE(VLOOKUP(Table1[[#This Row],[Ledger 9]],$GZ:$GZ,1,0))=16,1,0),0)</f>
        <v>0</v>
      </c>
      <c r="FR330">
        <f>IF(LEN(Table1[[#This Row],[Ledger 10]])&gt;0,IF(TYPE(VLOOKUP(Table1[[#This Row],[Ledger 10]],$GZ:$GZ,1,0))=16,1,0),0)</f>
        <v>0</v>
      </c>
      <c r="FS330">
        <f>IF(LEN(Table1[[#This Row],[Ledger 11]])&gt;0,IF(TYPE(VLOOKUP(Table1[[#This Row],[Ledger 11]],$GZ:$GZ,1,0))=16,1,0),0)</f>
        <v>0</v>
      </c>
      <c r="FT330">
        <f>IF(LEN(Table1[[#This Row],[Ledger 12]])&gt;0,IF(TYPE(VLOOKUP(Table1[[#This Row],[Ledger 12]],$GZ:$GZ,1,0))=16,1,0),0)</f>
        <v>0</v>
      </c>
      <c r="FU330">
        <f>IF(LEN(Table1[[#This Row],[Ledger 13]])&gt;0,IF(TYPE(VLOOKUP(Table1[[#This Row],[Ledger 13]],$GZ:$GZ,1,0))=16,1,0),0)</f>
        <v>0</v>
      </c>
      <c r="FV330">
        <f>IF(LEN(Table1[[#This Row],[Ledger 14]])&gt;0,IF(TYPE(VLOOKUP(Table1[[#This Row],[Ledger 14]],$GZ:$GZ,1,0))=16,1,0),0)</f>
        <v>0</v>
      </c>
      <c r="FW330">
        <f>IF(LEN(Table1[[#This Row],[Ledger 15]])&gt;0,IF(TYPE(VLOOKUP(Table1[[#This Row],[Ledger 15]],$GZ:$GZ,1,0))=16,1,0),0)</f>
        <v>0</v>
      </c>
    </row>
    <row r="331" spans="4:179" ht="33" customHeight="1" x14ac:dyDescent="0.45">
      <c r="D331" s="8">
        <f t="shared" si="14"/>
        <v>326</v>
      </c>
      <c r="E331" s="32"/>
      <c r="F331" s="34"/>
      <c r="G331" s="34"/>
      <c r="H331" s="34"/>
      <c r="I331" s="34"/>
      <c r="J331" s="38"/>
      <c r="K331" s="33"/>
      <c r="L331" s="36"/>
      <c r="M331" s="35"/>
      <c r="N331" s="34"/>
      <c r="O331" s="41"/>
      <c r="P331" s="35"/>
      <c r="Q331" s="34"/>
      <c r="R331" s="37"/>
      <c r="S331" s="35"/>
      <c r="T331" s="34"/>
      <c r="U331" s="37"/>
      <c r="V331" s="35"/>
      <c r="W331" s="34"/>
      <c r="X331" s="37"/>
      <c r="Y331" s="35"/>
      <c r="Z331" s="34"/>
      <c r="AA331" s="37"/>
      <c r="AB331" s="35"/>
      <c r="AC331" s="34"/>
      <c r="AD331" s="37"/>
      <c r="AE331" s="35"/>
      <c r="AF331" s="34"/>
      <c r="AG331" s="37"/>
      <c r="AH331" s="35"/>
      <c r="AI331" s="34"/>
      <c r="AJ331" s="37"/>
      <c r="AK331" s="35"/>
      <c r="AL331" s="34"/>
      <c r="AM331" s="37"/>
      <c r="AN331" s="35"/>
      <c r="AO331" s="34"/>
      <c r="AP331" s="37"/>
      <c r="AQ331" s="35"/>
      <c r="AR331" s="34"/>
      <c r="AS331" s="37"/>
      <c r="AT331" s="35"/>
      <c r="AU331" s="34"/>
      <c r="AV331" s="37"/>
      <c r="AW331" s="35"/>
      <c r="AX331" s="34"/>
      <c r="AY331" s="37"/>
      <c r="AZ331" s="35"/>
      <c r="BA331" s="34"/>
      <c r="BB331" s="37"/>
      <c r="BC3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1" s="7"/>
      <c r="BF331" t="str">
        <f>IF(Table1[[#This Row],[Date]]="","","&amp;lt;VOUCHER REMOTEID="&amp;""""&amp;$A$11&amp;$A$13&amp;ROW()&amp;""""&amp;" VCHTYPE="""&amp;F331&amp;""" ACTION="""&amp;"Create"&amp;"""&amp;gt;")</f>
        <v/>
      </c>
      <c r="BG331" t="str">
        <f>IF(Table1[[#This Row],[Date]]="","",TEXT(Table1[[#This Row],[Date]],"yyyymmdd"))</f>
        <v/>
      </c>
      <c r="BH331" t="str">
        <f>Table1[[#This Row],[Date2]]</f>
        <v/>
      </c>
      <c r="BI331" t="str">
        <f>IF(Table1[[#This Row],[Date]]="","",Table1[[#This Row],[Voucher Type]])</f>
        <v/>
      </c>
      <c r="BJ331" t="str">
        <f>IF(Table1[[#This Row],[Ref No / Invoice No]]="","",Table1[[#This Row],[Ref No / Invoice No]])</f>
        <v/>
      </c>
      <c r="BK331" t="str">
        <f>IF(Table1[[#This Row],[Voucher No]]="","",Table1[[#This Row],[Voucher No]])</f>
        <v/>
      </c>
      <c r="BL331" t="str">
        <f>IF(Table1[[#This Row],[Date]]="","",Table1[[#This Row],[Narration]])</f>
        <v/>
      </c>
      <c r="BM331" t="str">
        <f>IF(Table1[[#This Row],[Date]]="","",$A$11&amp;$A$13&amp;ROW())</f>
        <v/>
      </c>
      <c r="BN331" t="str">
        <f>IF(Table1[[#This Row],[Date]]="","",$A$13)</f>
        <v/>
      </c>
      <c r="BP331" t="str">
        <f>IF(Table1[[#This Row],[Ledger 1]]="","","No")</f>
        <v/>
      </c>
      <c r="BQ331" t="str">
        <f>IF(Table1[[#This Row],[Date]]="","",IF(Table1[[#This Row],[Effect 1]]="Dr.","Yes","No"))</f>
        <v/>
      </c>
      <c r="BR331" t="str">
        <f>IF(Table1[[#This Row],[Date]]="","",Table1[[#This Row],[Ledger 1]])</f>
        <v/>
      </c>
      <c r="BS331" t="str">
        <f>IF(Table1[[#This Row],[Date]]="","",IF(Table1[[#This Row],[Effect 1]]="Dr.",-Table1[[#This Row],[Amount 1]],Table1[[#This Row],[Amount 1]]))</f>
        <v/>
      </c>
      <c r="BV331" t="str">
        <f>IF(Table1[[#This Row],[Ledger 2]]="","","No")</f>
        <v/>
      </c>
      <c r="BW331" t="str">
        <f>IF(Table1[[#This Row],[Date]]="","",IF(Table1[[#This Row],[Effect 2]]="Dr.","Yes","No"))</f>
        <v/>
      </c>
      <c r="BX331" t="str">
        <f>IF(Table1[[#This Row],[Date]]="","",Table1[[#This Row],[Ledger 2]])</f>
        <v/>
      </c>
      <c r="BY331" t="str">
        <f>IF(Table1[[#This Row],[Date]]="","",IF(Table1[[#This Row],[Effect 2]]="Dr.",-Table1[[#This Row],[Amount 2]],Table1[[#This Row],[Amount 2]]))</f>
        <v/>
      </c>
      <c r="CB331" t="str">
        <f>IF(Table1[[#This Row],[Ledger 3]]="","","No")</f>
        <v/>
      </c>
      <c r="CC331" t="str">
        <f>IF(Table1[[#This Row],[Ledger 3]]="","",IF(Table1[[#This Row],[Effect 3]]="Dr.","Yes","No"))</f>
        <v/>
      </c>
      <c r="CD331" t="str">
        <f>IF(Table1[[#This Row],[Ledger 3]]="","",Table1[[#This Row],[Ledger 3]])</f>
        <v/>
      </c>
      <c r="CE331" t="str">
        <f>IF(Table1[[#This Row],[Ledger 3]]="","",IF(Table1[[#This Row],[Effect 3]]="Dr.",-Table1[[#This Row],[Amount 3]],Table1[[#This Row],[Amount 3]]))</f>
        <v/>
      </c>
      <c r="CH331" t="str">
        <f>IF(Table1[[#This Row],[Ledger 4]]="","","No")</f>
        <v/>
      </c>
      <c r="CI331" t="str">
        <f>IF(Table1[[#This Row],[Ledger 4]]="","",IF(Table1[[#This Row],[Effect 4]]="Dr.","Yes","No"))</f>
        <v/>
      </c>
      <c r="CJ331" t="str">
        <f>IF(Table1[[#This Row],[Ledger 4]]="","",Table1[[#This Row],[Ledger 4]])</f>
        <v/>
      </c>
      <c r="CK331" t="str">
        <f>IF(Table1[[#This Row],[Ledger 4]]="","",IF(Table1[[#This Row],[Effect 4]]="Dr.",-Table1[[#This Row],[Amount 4]],Table1[[#This Row],[Amount 4]]))</f>
        <v/>
      </c>
      <c r="CN331" t="str">
        <f>IF(Table1[[#This Row],[Ledger 5]]="","","No")</f>
        <v/>
      </c>
      <c r="CO331" t="str">
        <f>IF(Table1[[#This Row],[Ledger 5]]="","",IF(Table1[[#This Row],[Effect 5]]="Dr.","Yes","No"))</f>
        <v/>
      </c>
      <c r="CP331" t="str">
        <f>IF(Table1[[#This Row],[Ledger 5]]="","",Table1[[#This Row],[Ledger 5]])</f>
        <v/>
      </c>
      <c r="CQ331" t="str">
        <f>IF(Table1[[#This Row],[Ledger 5]]="","",IF(Table1[[#This Row],[Effect 5]]="Dr.",-Table1[[#This Row],[Amount 5]],Table1[[#This Row],[Amount 5]]))</f>
        <v/>
      </c>
      <c r="CT331" t="str">
        <f>IF(Table1[[#This Row],[Ledger 6]]="","","No")</f>
        <v/>
      </c>
      <c r="CU331" t="str">
        <f>IF(Table1[[#This Row],[Ledger 6]]="","",IF(Table1[[#This Row],[Effect 6]]="Dr.","Yes","No"))</f>
        <v/>
      </c>
      <c r="CV331" t="str">
        <f>IF(Table1[[#This Row],[Ledger 6]]="","",Table1[[#This Row],[Ledger 6]])</f>
        <v/>
      </c>
      <c r="CW331" t="str">
        <f>IF(Table1[[#This Row],[Ledger 6]]="","",IF(Table1[[#This Row],[Effect 6]]="Dr.",-Table1[[#This Row],[Amount 6]],Table1[[#This Row],[Amount 6]]))</f>
        <v/>
      </c>
      <c r="CZ331" t="str">
        <f>IF(Table1[[#This Row],[Ledger 7]]="","","No")</f>
        <v/>
      </c>
      <c r="DA331" t="str">
        <f>IF(Table1[[#This Row],[Ledger 7]]="","",IF(Table1[[#This Row],[Effect 7]]="Dr.","Yes","No"))</f>
        <v/>
      </c>
      <c r="DB331" t="str">
        <f>IF(Table1[[#This Row],[Ledger 7]]="","",Table1[[#This Row],[Ledger 7]])</f>
        <v/>
      </c>
      <c r="DC331" t="str">
        <f>IF(Table1[[#This Row],[Ledger 7]]="","",IF(Table1[[#This Row],[Effect 7]]="Dr.",-Table1[[#This Row],[Amount 7]],Table1[[#This Row],[Amount 7]]))</f>
        <v/>
      </c>
      <c r="DF331" t="str">
        <f>IF(Table1[[#This Row],[Ledger 8]]="","","No")</f>
        <v/>
      </c>
      <c r="DG331" t="str">
        <f>IF(Table1[[#This Row],[Ledger 8]]="","",IF(Table1[[#This Row],[Effect 8]]="Dr.","Yes","No"))</f>
        <v/>
      </c>
      <c r="DH331" t="str">
        <f>IF(Table1[[#This Row],[Ledger 8]]="","",Table1[[#This Row],[Ledger 8]])</f>
        <v/>
      </c>
      <c r="DI331" t="str">
        <f>IF(Table1[[#This Row],[Ledger 8]]="","",IF(Table1[[#This Row],[Effect 8]]="Dr.",-Table1[[#This Row],[Amount 8]],Table1[[#This Row],[Amount 8]]))</f>
        <v/>
      </c>
      <c r="DL331" t="str">
        <f>IF(Table1[[#This Row],[Ledger 9]]="","","No")</f>
        <v/>
      </c>
      <c r="DM331" t="str">
        <f>IF(Table1[[#This Row],[Ledger 9]]="","",IF(Table1[[#This Row],[Effect 9]]="Dr.","Yes","No"))</f>
        <v/>
      </c>
      <c r="DN331" t="str">
        <f>IF(Table1[[#This Row],[Ledger 9]]="","",Table1[[#This Row],[Ledger 9]])</f>
        <v/>
      </c>
      <c r="DO331" t="str">
        <f>IF(Table1[[#This Row],[Ledger 9]]="","",IF(Table1[[#This Row],[Effect 9]]="Dr.",-Table1[[#This Row],[Amount 9]],Table1[[#This Row],[Amount 9]]))</f>
        <v/>
      </c>
      <c r="DR331" t="str">
        <f>IF(Table1[[#This Row],[Ledger 10]]="","","No")</f>
        <v/>
      </c>
      <c r="DS331" t="str">
        <f>IF(Table1[[#This Row],[Ledger 10]]="","",IF(Table1[[#This Row],[Effect 10]]="Dr.","Yes","No"))</f>
        <v/>
      </c>
      <c r="DT331" t="str">
        <f>IF(Table1[[#This Row],[Ledger 10]]="","",Table1[[#This Row],[Ledger 10]])</f>
        <v/>
      </c>
      <c r="DU331" t="str">
        <f>IF(Table1[[#This Row],[Ledger 10]]="","",IF(Table1[[#This Row],[Effect 10]]="Dr.",-Table1[[#This Row],[Amount 10]],Table1[[#This Row],[Amount 10]]))</f>
        <v/>
      </c>
      <c r="DX331" t="str">
        <f>IF(Table1[[#This Row],[Ledger 11]]="","","No")</f>
        <v/>
      </c>
      <c r="DY331" t="str">
        <f>IF(Table1[[#This Row],[Ledger 11]]="","",IF(Table1[[#This Row],[Effect 11]]="Dr.","Yes","No"))</f>
        <v/>
      </c>
      <c r="DZ331" t="str">
        <f>IF(Table1[[#This Row],[Ledger 11]]="","",Table1[[#This Row],[Ledger 11]])</f>
        <v/>
      </c>
      <c r="EA331" t="str">
        <f>IF(Table1[[#This Row],[Ledger 11]]="","",IF(Table1[[#This Row],[Effect 11]]="Dr.",-Table1[[#This Row],[Amount 11]],Table1[[#This Row],[Amount 11]]))</f>
        <v/>
      </c>
      <c r="ED331" t="str">
        <f>IF(Table1[[#This Row],[Ledger 12]]="","","No")</f>
        <v/>
      </c>
      <c r="EE331" t="str">
        <f>IF(Table1[[#This Row],[Ledger 12]]="","",IF(Table1[[#This Row],[Effect 12]]="Dr.","Yes","No"))</f>
        <v/>
      </c>
      <c r="EF331" t="str">
        <f>IF(Table1[[#This Row],[Ledger 12]]="","",Table1[[#This Row],[Ledger 12]])</f>
        <v/>
      </c>
      <c r="EG331" t="str">
        <f>IF(Table1[[#This Row],[Ledger 12]]="","",IF(Table1[[#This Row],[Effect 12]]="Dr.",-Table1[[#This Row],[Amount 12]],Table1[[#This Row],[Amount 12]]))</f>
        <v/>
      </c>
      <c r="EJ331" t="str">
        <f>IF(Table1[[#This Row],[Ledger 13]]="","","No")</f>
        <v/>
      </c>
      <c r="EK331" t="str">
        <f>IF(Table1[[#This Row],[Ledger 13]]="","",IF(Table1[[#This Row],[Effect 13]]="Dr.","Yes","No"))</f>
        <v/>
      </c>
      <c r="EL331" t="str">
        <f>IF(Table1[[#This Row],[Ledger 13]]="","",Table1[[#This Row],[Ledger 13]])</f>
        <v/>
      </c>
      <c r="EM331" t="str">
        <f>IF(Table1[[#This Row],[Ledger 13]]="","",IF(Table1[[#This Row],[Effect 13]]="Dr.",-Table1[[#This Row],[Amount 13]],Table1[[#This Row],[Amount 13]]))</f>
        <v/>
      </c>
      <c r="EP331" t="str">
        <f>IF(Table1[[#This Row],[Ledger 14]]="","","No")</f>
        <v/>
      </c>
      <c r="EQ331" t="str">
        <f>IF(Table1[[#This Row],[Ledger 14]]="","",IF(Table1[[#This Row],[Effect 14]]="Dr.","Yes","No"))</f>
        <v/>
      </c>
      <c r="ER331" t="str">
        <f>IF(Table1[[#This Row],[Ledger 14]]="","",Table1[[#This Row],[Ledger 14]])</f>
        <v/>
      </c>
      <c r="ES331" t="str">
        <f>IF(Table1[[#This Row],[Ledger 14]]="","",IF(Table1[[#This Row],[Effect 14]]="Dr.",-Table1[[#This Row],[Amount 14]],Table1[[#This Row],[Amount 14]]))</f>
        <v/>
      </c>
      <c r="EV331" t="str">
        <f>IF(Table1[[#This Row],[Ledger 15]]="","","No")</f>
        <v/>
      </c>
      <c r="EW331" t="str">
        <f>IF(Table1[[#This Row],[Ledger 15]]="","",IF(Table1[[#This Row],[Effect 15]]="Dr.","Yes","No"))</f>
        <v/>
      </c>
      <c r="EX331" t="str">
        <f>IF(Table1[[#This Row],[Ledger 15]]="","",Table1[[#This Row],[Ledger 15]])</f>
        <v/>
      </c>
      <c r="EY331" t="str">
        <f>IF(Table1[[#This Row],[Ledger 15]]="","",IF(Table1[[#This Row],[Effect 15]]="Dr.",-Table1[[#This Row],[Amount 15]],Table1[[#This Row],[Amount 15]]))</f>
        <v/>
      </c>
      <c r="FD3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1">
        <f>IF(Table1[[#This Row],[Date]]="",0,IF(AND(Table1[[#This Row],[Date]]&gt;=$FE$2,Table1[[#This Row],[Date]]&lt;=$FE$3),0,1))</f>
        <v>0</v>
      </c>
      <c r="FF331">
        <f>IF(Table1[[#This Row],[Date]]="",0,IF(TYPE(VLOOKUP(Table1[[#This Row],[Voucher Type]],Table1[[#All],[Voucher Type Master]],1,FALSE))=16,1,0))</f>
        <v>0</v>
      </c>
      <c r="FG331">
        <f>IF(TYPE(IF(Table1[[#This Row],[Date]]="",0,IF(VLOOKUP(Table1[[#This Row],[Voucher Type]],$FY$5:$FZ$13,2,0)=Table1[[#This Row],[Effect 1]],0,1)))=16,1,0)</f>
        <v>0</v>
      </c>
      <c r="FH3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1">
        <f>IF(LEN(Table1[[#This Row],[Ledger 1]])&gt;0,IF(TYPE(VLOOKUP(Table1[[#This Row],[Ledger 1]],GZ:GZ,1,0))=16,1,0),0)</f>
        <v>0</v>
      </c>
      <c r="FJ331">
        <f>IF(LEN(Table1[[#This Row],[Ledger 2]])&gt;0,IF(TYPE(VLOOKUP(Table1[[#This Row],[Ledger 2]],GZ:GZ,1,0))=16,1,0),0)</f>
        <v>0</v>
      </c>
      <c r="FK331">
        <f>IF(LEN(Table1[[#This Row],[Ledger 3]])&gt;0,IF(TYPE(VLOOKUP(Table1[[#This Row],[Ledger 3]],GZ:GZ,1,0))=16,1,0),0)</f>
        <v>0</v>
      </c>
      <c r="FL331">
        <f>IF(LEN(Table1[[#This Row],[Ledger 4]])&gt;0,IF(TYPE(VLOOKUP(Table1[[#This Row],[Ledger 4]],GZ:GZ,1,0))=16,1,0),0)</f>
        <v>0</v>
      </c>
      <c r="FM331">
        <f>IF(LEN(Table1[[#This Row],[Ledger 5]])&gt;0,IF(TYPE(VLOOKUP(Table1[[#This Row],[Ledger 5]],GZ:GZ,1,0))=16,1,0),0)</f>
        <v>0</v>
      </c>
      <c r="FN331">
        <f>IF(LEN(Table1[[#This Row],[Ledger 6]])&gt;0,IF(TYPE(VLOOKUP(Table1[[#This Row],[Ledger 6]],$GZ:$GZ,1,0))=16,1,0),0)</f>
        <v>0</v>
      </c>
      <c r="FO331">
        <f>IF(LEN(Table1[[#This Row],[Ledger 7]])&gt;0,IF(TYPE(VLOOKUP(Table1[[#This Row],[Ledger 7]],$GZ:$GZ,1,0))=16,1,0),0)</f>
        <v>0</v>
      </c>
      <c r="FP331">
        <f>IF(LEN(Table1[[#This Row],[Ledger 8]])&gt;0,IF(TYPE(VLOOKUP(Table1[[#This Row],[Ledger 8]],$GZ:$GZ,1,0))=16,1,0),0)</f>
        <v>0</v>
      </c>
      <c r="FQ331">
        <f>IF(LEN(Table1[[#This Row],[Ledger 9]])&gt;0,IF(TYPE(VLOOKUP(Table1[[#This Row],[Ledger 9]],$GZ:$GZ,1,0))=16,1,0),0)</f>
        <v>0</v>
      </c>
      <c r="FR331">
        <f>IF(LEN(Table1[[#This Row],[Ledger 10]])&gt;0,IF(TYPE(VLOOKUP(Table1[[#This Row],[Ledger 10]],$GZ:$GZ,1,0))=16,1,0),0)</f>
        <v>0</v>
      </c>
      <c r="FS331">
        <f>IF(LEN(Table1[[#This Row],[Ledger 11]])&gt;0,IF(TYPE(VLOOKUP(Table1[[#This Row],[Ledger 11]],$GZ:$GZ,1,0))=16,1,0),0)</f>
        <v>0</v>
      </c>
      <c r="FT331">
        <f>IF(LEN(Table1[[#This Row],[Ledger 12]])&gt;0,IF(TYPE(VLOOKUP(Table1[[#This Row],[Ledger 12]],$GZ:$GZ,1,0))=16,1,0),0)</f>
        <v>0</v>
      </c>
      <c r="FU331">
        <f>IF(LEN(Table1[[#This Row],[Ledger 13]])&gt;0,IF(TYPE(VLOOKUP(Table1[[#This Row],[Ledger 13]],$GZ:$GZ,1,0))=16,1,0),0)</f>
        <v>0</v>
      </c>
      <c r="FV331">
        <f>IF(LEN(Table1[[#This Row],[Ledger 14]])&gt;0,IF(TYPE(VLOOKUP(Table1[[#This Row],[Ledger 14]],$GZ:$GZ,1,0))=16,1,0),0)</f>
        <v>0</v>
      </c>
      <c r="FW331">
        <f>IF(LEN(Table1[[#This Row],[Ledger 15]])&gt;0,IF(TYPE(VLOOKUP(Table1[[#This Row],[Ledger 15]],$GZ:$GZ,1,0))=16,1,0),0)</f>
        <v>0</v>
      </c>
    </row>
    <row r="332" spans="4:179" ht="33" customHeight="1" x14ac:dyDescent="0.45">
      <c r="D332" s="8">
        <f t="shared" si="14"/>
        <v>327</v>
      </c>
      <c r="E332" s="32"/>
      <c r="F332" s="34"/>
      <c r="G332" s="34"/>
      <c r="H332" s="34"/>
      <c r="I332" s="34"/>
      <c r="J332" s="38"/>
      <c r="K332" s="33"/>
      <c r="L332" s="36"/>
      <c r="M332" s="35"/>
      <c r="N332" s="34"/>
      <c r="O332" s="41"/>
      <c r="P332" s="35"/>
      <c r="Q332" s="34"/>
      <c r="R332" s="37"/>
      <c r="S332" s="35"/>
      <c r="T332" s="34"/>
      <c r="U332" s="37"/>
      <c r="V332" s="35"/>
      <c r="W332" s="34"/>
      <c r="X332" s="37"/>
      <c r="Y332" s="35"/>
      <c r="Z332" s="34"/>
      <c r="AA332" s="37"/>
      <c r="AB332" s="35"/>
      <c r="AC332" s="34"/>
      <c r="AD332" s="37"/>
      <c r="AE332" s="35"/>
      <c r="AF332" s="34"/>
      <c r="AG332" s="37"/>
      <c r="AH332" s="35"/>
      <c r="AI332" s="34"/>
      <c r="AJ332" s="37"/>
      <c r="AK332" s="35"/>
      <c r="AL332" s="34"/>
      <c r="AM332" s="37"/>
      <c r="AN332" s="35"/>
      <c r="AO332" s="34"/>
      <c r="AP332" s="37"/>
      <c r="AQ332" s="35"/>
      <c r="AR332" s="34"/>
      <c r="AS332" s="37"/>
      <c r="AT332" s="35"/>
      <c r="AU332" s="34"/>
      <c r="AV332" s="37"/>
      <c r="AW332" s="35"/>
      <c r="AX332" s="34"/>
      <c r="AY332" s="37"/>
      <c r="AZ332" s="35"/>
      <c r="BA332" s="34"/>
      <c r="BB332" s="37"/>
      <c r="BC3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2" s="7"/>
      <c r="BF332" t="str">
        <f>IF(Table1[[#This Row],[Date]]="","","&amp;lt;VOUCHER REMOTEID="&amp;""""&amp;$A$11&amp;$A$13&amp;ROW()&amp;""""&amp;" VCHTYPE="""&amp;F332&amp;""" ACTION="""&amp;"Create"&amp;"""&amp;gt;")</f>
        <v/>
      </c>
      <c r="BG332" t="str">
        <f>IF(Table1[[#This Row],[Date]]="","",TEXT(Table1[[#This Row],[Date]],"yyyymmdd"))</f>
        <v/>
      </c>
      <c r="BH332" t="str">
        <f>Table1[[#This Row],[Date2]]</f>
        <v/>
      </c>
      <c r="BI332" t="str">
        <f>IF(Table1[[#This Row],[Date]]="","",Table1[[#This Row],[Voucher Type]])</f>
        <v/>
      </c>
      <c r="BJ332" t="str">
        <f>IF(Table1[[#This Row],[Ref No / Invoice No]]="","",Table1[[#This Row],[Ref No / Invoice No]])</f>
        <v/>
      </c>
      <c r="BK332" t="str">
        <f>IF(Table1[[#This Row],[Voucher No]]="","",Table1[[#This Row],[Voucher No]])</f>
        <v/>
      </c>
      <c r="BL332" t="str">
        <f>IF(Table1[[#This Row],[Date]]="","",Table1[[#This Row],[Narration]])</f>
        <v/>
      </c>
      <c r="BM332" t="str">
        <f>IF(Table1[[#This Row],[Date]]="","",$A$11&amp;$A$13&amp;ROW())</f>
        <v/>
      </c>
      <c r="BN332" t="str">
        <f>IF(Table1[[#This Row],[Date]]="","",$A$13)</f>
        <v/>
      </c>
      <c r="BP332" t="str">
        <f>IF(Table1[[#This Row],[Ledger 1]]="","","No")</f>
        <v/>
      </c>
      <c r="BQ332" t="str">
        <f>IF(Table1[[#This Row],[Date]]="","",IF(Table1[[#This Row],[Effect 1]]="Dr.","Yes","No"))</f>
        <v/>
      </c>
      <c r="BR332" t="str">
        <f>IF(Table1[[#This Row],[Date]]="","",Table1[[#This Row],[Ledger 1]])</f>
        <v/>
      </c>
      <c r="BS332" t="str">
        <f>IF(Table1[[#This Row],[Date]]="","",IF(Table1[[#This Row],[Effect 1]]="Dr.",-Table1[[#This Row],[Amount 1]],Table1[[#This Row],[Amount 1]]))</f>
        <v/>
      </c>
      <c r="BV332" t="str">
        <f>IF(Table1[[#This Row],[Ledger 2]]="","","No")</f>
        <v/>
      </c>
      <c r="BW332" t="str">
        <f>IF(Table1[[#This Row],[Date]]="","",IF(Table1[[#This Row],[Effect 2]]="Dr.","Yes","No"))</f>
        <v/>
      </c>
      <c r="BX332" t="str">
        <f>IF(Table1[[#This Row],[Date]]="","",Table1[[#This Row],[Ledger 2]])</f>
        <v/>
      </c>
      <c r="BY332" t="str">
        <f>IF(Table1[[#This Row],[Date]]="","",IF(Table1[[#This Row],[Effect 2]]="Dr.",-Table1[[#This Row],[Amount 2]],Table1[[#This Row],[Amount 2]]))</f>
        <v/>
      </c>
      <c r="CB332" t="str">
        <f>IF(Table1[[#This Row],[Ledger 3]]="","","No")</f>
        <v/>
      </c>
      <c r="CC332" t="str">
        <f>IF(Table1[[#This Row],[Ledger 3]]="","",IF(Table1[[#This Row],[Effect 3]]="Dr.","Yes","No"))</f>
        <v/>
      </c>
      <c r="CD332" t="str">
        <f>IF(Table1[[#This Row],[Ledger 3]]="","",Table1[[#This Row],[Ledger 3]])</f>
        <v/>
      </c>
      <c r="CE332" t="str">
        <f>IF(Table1[[#This Row],[Ledger 3]]="","",IF(Table1[[#This Row],[Effect 3]]="Dr.",-Table1[[#This Row],[Amount 3]],Table1[[#This Row],[Amount 3]]))</f>
        <v/>
      </c>
      <c r="CH332" t="str">
        <f>IF(Table1[[#This Row],[Ledger 4]]="","","No")</f>
        <v/>
      </c>
      <c r="CI332" t="str">
        <f>IF(Table1[[#This Row],[Ledger 4]]="","",IF(Table1[[#This Row],[Effect 4]]="Dr.","Yes","No"))</f>
        <v/>
      </c>
      <c r="CJ332" t="str">
        <f>IF(Table1[[#This Row],[Ledger 4]]="","",Table1[[#This Row],[Ledger 4]])</f>
        <v/>
      </c>
      <c r="CK332" t="str">
        <f>IF(Table1[[#This Row],[Ledger 4]]="","",IF(Table1[[#This Row],[Effect 4]]="Dr.",-Table1[[#This Row],[Amount 4]],Table1[[#This Row],[Amount 4]]))</f>
        <v/>
      </c>
      <c r="CN332" t="str">
        <f>IF(Table1[[#This Row],[Ledger 5]]="","","No")</f>
        <v/>
      </c>
      <c r="CO332" t="str">
        <f>IF(Table1[[#This Row],[Ledger 5]]="","",IF(Table1[[#This Row],[Effect 5]]="Dr.","Yes","No"))</f>
        <v/>
      </c>
      <c r="CP332" t="str">
        <f>IF(Table1[[#This Row],[Ledger 5]]="","",Table1[[#This Row],[Ledger 5]])</f>
        <v/>
      </c>
      <c r="CQ332" t="str">
        <f>IF(Table1[[#This Row],[Ledger 5]]="","",IF(Table1[[#This Row],[Effect 5]]="Dr.",-Table1[[#This Row],[Amount 5]],Table1[[#This Row],[Amount 5]]))</f>
        <v/>
      </c>
      <c r="CT332" t="str">
        <f>IF(Table1[[#This Row],[Ledger 6]]="","","No")</f>
        <v/>
      </c>
      <c r="CU332" t="str">
        <f>IF(Table1[[#This Row],[Ledger 6]]="","",IF(Table1[[#This Row],[Effect 6]]="Dr.","Yes","No"))</f>
        <v/>
      </c>
      <c r="CV332" t="str">
        <f>IF(Table1[[#This Row],[Ledger 6]]="","",Table1[[#This Row],[Ledger 6]])</f>
        <v/>
      </c>
      <c r="CW332" t="str">
        <f>IF(Table1[[#This Row],[Ledger 6]]="","",IF(Table1[[#This Row],[Effect 6]]="Dr.",-Table1[[#This Row],[Amount 6]],Table1[[#This Row],[Amount 6]]))</f>
        <v/>
      </c>
      <c r="CZ332" t="str">
        <f>IF(Table1[[#This Row],[Ledger 7]]="","","No")</f>
        <v/>
      </c>
      <c r="DA332" t="str">
        <f>IF(Table1[[#This Row],[Ledger 7]]="","",IF(Table1[[#This Row],[Effect 7]]="Dr.","Yes","No"))</f>
        <v/>
      </c>
      <c r="DB332" t="str">
        <f>IF(Table1[[#This Row],[Ledger 7]]="","",Table1[[#This Row],[Ledger 7]])</f>
        <v/>
      </c>
      <c r="DC332" t="str">
        <f>IF(Table1[[#This Row],[Ledger 7]]="","",IF(Table1[[#This Row],[Effect 7]]="Dr.",-Table1[[#This Row],[Amount 7]],Table1[[#This Row],[Amount 7]]))</f>
        <v/>
      </c>
      <c r="DF332" t="str">
        <f>IF(Table1[[#This Row],[Ledger 8]]="","","No")</f>
        <v/>
      </c>
      <c r="DG332" t="str">
        <f>IF(Table1[[#This Row],[Ledger 8]]="","",IF(Table1[[#This Row],[Effect 8]]="Dr.","Yes","No"))</f>
        <v/>
      </c>
      <c r="DH332" t="str">
        <f>IF(Table1[[#This Row],[Ledger 8]]="","",Table1[[#This Row],[Ledger 8]])</f>
        <v/>
      </c>
      <c r="DI332" t="str">
        <f>IF(Table1[[#This Row],[Ledger 8]]="","",IF(Table1[[#This Row],[Effect 8]]="Dr.",-Table1[[#This Row],[Amount 8]],Table1[[#This Row],[Amount 8]]))</f>
        <v/>
      </c>
      <c r="DL332" t="str">
        <f>IF(Table1[[#This Row],[Ledger 9]]="","","No")</f>
        <v/>
      </c>
      <c r="DM332" t="str">
        <f>IF(Table1[[#This Row],[Ledger 9]]="","",IF(Table1[[#This Row],[Effect 9]]="Dr.","Yes","No"))</f>
        <v/>
      </c>
      <c r="DN332" t="str">
        <f>IF(Table1[[#This Row],[Ledger 9]]="","",Table1[[#This Row],[Ledger 9]])</f>
        <v/>
      </c>
      <c r="DO332" t="str">
        <f>IF(Table1[[#This Row],[Ledger 9]]="","",IF(Table1[[#This Row],[Effect 9]]="Dr.",-Table1[[#This Row],[Amount 9]],Table1[[#This Row],[Amount 9]]))</f>
        <v/>
      </c>
      <c r="DR332" t="str">
        <f>IF(Table1[[#This Row],[Ledger 10]]="","","No")</f>
        <v/>
      </c>
      <c r="DS332" t="str">
        <f>IF(Table1[[#This Row],[Ledger 10]]="","",IF(Table1[[#This Row],[Effect 10]]="Dr.","Yes","No"))</f>
        <v/>
      </c>
      <c r="DT332" t="str">
        <f>IF(Table1[[#This Row],[Ledger 10]]="","",Table1[[#This Row],[Ledger 10]])</f>
        <v/>
      </c>
      <c r="DU332" t="str">
        <f>IF(Table1[[#This Row],[Ledger 10]]="","",IF(Table1[[#This Row],[Effect 10]]="Dr.",-Table1[[#This Row],[Amount 10]],Table1[[#This Row],[Amount 10]]))</f>
        <v/>
      </c>
      <c r="DX332" t="str">
        <f>IF(Table1[[#This Row],[Ledger 11]]="","","No")</f>
        <v/>
      </c>
      <c r="DY332" t="str">
        <f>IF(Table1[[#This Row],[Ledger 11]]="","",IF(Table1[[#This Row],[Effect 11]]="Dr.","Yes","No"))</f>
        <v/>
      </c>
      <c r="DZ332" t="str">
        <f>IF(Table1[[#This Row],[Ledger 11]]="","",Table1[[#This Row],[Ledger 11]])</f>
        <v/>
      </c>
      <c r="EA332" t="str">
        <f>IF(Table1[[#This Row],[Ledger 11]]="","",IF(Table1[[#This Row],[Effect 11]]="Dr.",-Table1[[#This Row],[Amount 11]],Table1[[#This Row],[Amount 11]]))</f>
        <v/>
      </c>
      <c r="ED332" t="str">
        <f>IF(Table1[[#This Row],[Ledger 12]]="","","No")</f>
        <v/>
      </c>
      <c r="EE332" t="str">
        <f>IF(Table1[[#This Row],[Ledger 12]]="","",IF(Table1[[#This Row],[Effect 12]]="Dr.","Yes","No"))</f>
        <v/>
      </c>
      <c r="EF332" t="str">
        <f>IF(Table1[[#This Row],[Ledger 12]]="","",Table1[[#This Row],[Ledger 12]])</f>
        <v/>
      </c>
      <c r="EG332" t="str">
        <f>IF(Table1[[#This Row],[Ledger 12]]="","",IF(Table1[[#This Row],[Effect 12]]="Dr.",-Table1[[#This Row],[Amount 12]],Table1[[#This Row],[Amount 12]]))</f>
        <v/>
      </c>
      <c r="EJ332" t="str">
        <f>IF(Table1[[#This Row],[Ledger 13]]="","","No")</f>
        <v/>
      </c>
      <c r="EK332" t="str">
        <f>IF(Table1[[#This Row],[Ledger 13]]="","",IF(Table1[[#This Row],[Effect 13]]="Dr.","Yes","No"))</f>
        <v/>
      </c>
      <c r="EL332" t="str">
        <f>IF(Table1[[#This Row],[Ledger 13]]="","",Table1[[#This Row],[Ledger 13]])</f>
        <v/>
      </c>
      <c r="EM332" t="str">
        <f>IF(Table1[[#This Row],[Ledger 13]]="","",IF(Table1[[#This Row],[Effect 13]]="Dr.",-Table1[[#This Row],[Amount 13]],Table1[[#This Row],[Amount 13]]))</f>
        <v/>
      </c>
      <c r="EP332" t="str">
        <f>IF(Table1[[#This Row],[Ledger 14]]="","","No")</f>
        <v/>
      </c>
      <c r="EQ332" t="str">
        <f>IF(Table1[[#This Row],[Ledger 14]]="","",IF(Table1[[#This Row],[Effect 14]]="Dr.","Yes","No"))</f>
        <v/>
      </c>
      <c r="ER332" t="str">
        <f>IF(Table1[[#This Row],[Ledger 14]]="","",Table1[[#This Row],[Ledger 14]])</f>
        <v/>
      </c>
      <c r="ES332" t="str">
        <f>IF(Table1[[#This Row],[Ledger 14]]="","",IF(Table1[[#This Row],[Effect 14]]="Dr.",-Table1[[#This Row],[Amount 14]],Table1[[#This Row],[Amount 14]]))</f>
        <v/>
      </c>
      <c r="EV332" t="str">
        <f>IF(Table1[[#This Row],[Ledger 15]]="","","No")</f>
        <v/>
      </c>
      <c r="EW332" t="str">
        <f>IF(Table1[[#This Row],[Ledger 15]]="","",IF(Table1[[#This Row],[Effect 15]]="Dr.","Yes","No"))</f>
        <v/>
      </c>
      <c r="EX332" t="str">
        <f>IF(Table1[[#This Row],[Ledger 15]]="","",Table1[[#This Row],[Ledger 15]])</f>
        <v/>
      </c>
      <c r="EY332" t="str">
        <f>IF(Table1[[#This Row],[Ledger 15]]="","",IF(Table1[[#This Row],[Effect 15]]="Dr.",-Table1[[#This Row],[Amount 15]],Table1[[#This Row],[Amount 15]]))</f>
        <v/>
      </c>
      <c r="FD3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2">
        <f>IF(Table1[[#This Row],[Date]]="",0,IF(AND(Table1[[#This Row],[Date]]&gt;=$FE$2,Table1[[#This Row],[Date]]&lt;=$FE$3),0,1))</f>
        <v>0</v>
      </c>
      <c r="FF332">
        <f>IF(Table1[[#This Row],[Date]]="",0,IF(TYPE(VLOOKUP(Table1[[#This Row],[Voucher Type]],Table1[[#All],[Voucher Type Master]],1,FALSE))=16,1,0))</f>
        <v>0</v>
      </c>
      <c r="FG332">
        <f>IF(TYPE(IF(Table1[[#This Row],[Date]]="",0,IF(VLOOKUP(Table1[[#This Row],[Voucher Type]],$FY$5:$FZ$13,2,0)=Table1[[#This Row],[Effect 1]],0,1)))=16,1,0)</f>
        <v>0</v>
      </c>
      <c r="FH3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2">
        <f>IF(LEN(Table1[[#This Row],[Ledger 1]])&gt;0,IF(TYPE(VLOOKUP(Table1[[#This Row],[Ledger 1]],GZ:GZ,1,0))=16,1,0),0)</f>
        <v>0</v>
      </c>
      <c r="FJ332">
        <f>IF(LEN(Table1[[#This Row],[Ledger 2]])&gt;0,IF(TYPE(VLOOKUP(Table1[[#This Row],[Ledger 2]],GZ:GZ,1,0))=16,1,0),0)</f>
        <v>0</v>
      </c>
      <c r="FK332">
        <f>IF(LEN(Table1[[#This Row],[Ledger 3]])&gt;0,IF(TYPE(VLOOKUP(Table1[[#This Row],[Ledger 3]],GZ:GZ,1,0))=16,1,0),0)</f>
        <v>0</v>
      </c>
      <c r="FL332">
        <f>IF(LEN(Table1[[#This Row],[Ledger 4]])&gt;0,IF(TYPE(VLOOKUP(Table1[[#This Row],[Ledger 4]],GZ:GZ,1,0))=16,1,0),0)</f>
        <v>0</v>
      </c>
      <c r="FM332">
        <f>IF(LEN(Table1[[#This Row],[Ledger 5]])&gt;0,IF(TYPE(VLOOKUP(Table1[[#This Row],[Ledger 5]],GZ:GZ,1,0))=16,1,0),0)</f>
        <v>0</v>
      </c>
      <c r="FN332">
        <f>IF(LEN(Table1[[#This Row],[Ledger 6]])&gt;0,IF(TYPE(VLOOKUP(Table1[[#This Row],[Ledger 6]],$GZ:$GZ,1,0))=16,1,0),0)</f>
        <v>0</v>
      </c>
      <c r="FO332">
        <f>IF(LEN(Table1[[#This Row],[Ledger 7]])&gt;0,IF(TYPE(VLOOKUP(Table1[[#This Row],[Ledger 7]],$GZ:$GZ,1,0))=16,1,0),0)</f>
        <v>0</v>
      </c>
      <c r="FP332">
        <f>IF(LEN(Table1[[#This Row],[Ledger 8]])&gt;0,IF(TYPE(VLOOKUP(Table1[[#This Row],[Ledger 8]],$GZ:$GZ,1,0))=16,1,0),0)</f>
        <v>0</v>
      </c>
      <c r="FQ332">
        <f>IF(LEN(Table1[[#This Row],[Ledger 9]])&gt;0,IF(TYPE(VLOOKUP(Table1[[#This Row],[Ledger 9]],$GZ:$GZ,1,0))=16,1,0),0)</f>
        <v>0</v>
      </c>
      <c r="FR332">
        <f>IF(LEN(Table1[[#This Row],[Ledger 10]])&gt;0,IF(TYPE(VLOOKUP(Table1[[#This Row],[Ledger 10]],$GZ:$GZ,1,0))=16,1,0),0)</f>
        <v>0</v>
      </c>
      <c r="FS332">
        <f>IF(LEN(Table1[[#This Row],[Ledger 11]])&gt;0,IF(TYPE(VLOOKUP(Table1[[#This Row],[Ledger 11]],$GZ:$GZ,1,0))=16,1,0),0)</f>
        <v>0</v>
      </c>
      <c r="FT332">
        <f>IF(LEN(Table1[[#This Row],[Ledger 12]])&gt;0,IF(TYPE(VLOOKUP(Table1[[#This Row],[Ledger 12]],$GZ:$GZ,1,0))=16,1,0),0)</f>
        <v>0</v>
      </c>
      <c r="FU332">
        <f>IF(LEN(Table1[[#This Row],[Ledger 13]])&gt;0,IF(TYPE(VLOOKUP(Table1[[#This Row],[Ledger 13]],$GZ:$GZ,1,0))=16,1,0),0)</f>
        <v>0</v>
      </c>
      <c r="FV332">
        <f>IF(LEN(Table1[[#This Row],[Ledger 14]])&gt;0,IF(TYPE(VLOOKUP(Table1[[#This Row],[Ledger 14]],$GZ:$GZ,1,0))=16,1,0),0)</f>
        <v>0</v>
      </c>
      <c r="FW332">
        <f>IF(LEN(Table1[[#This Row],[Ledger 15]])&gt;0,IF(TYPE(VLOOKUP(Table1[[#This Row],[Ledger 15]],$GZ:$GZ,1,0))=16,1,0),0)</f>
        <v>0</v>
      </c>
    </row>
    <row r="333" spans="4:179" ht="33" customHeight="1" x14ac:dyDescent="0.45">
      <c r="D333" s="8">
        <f t="shared" si="14"/>
        <v>328</v>
      </c>
      <c r="E333" s="32"/>
      <c r="F333" s="34"/>
      <c r="G333" s="34"/>
      <c r="H333" s="34"/>
      <c r="I333" s="34"/>
      <c r="J333" s="38"/>
      <c r="K333" s="33"/>
      <c r="L333" s="36"/>
      <c r="M333" s="35"/>
      <c r="N333" s="34"/>
      <c r="O333" s="41"/>
      <c r="P333" s="35"/>
      <c r="Q333" s="34"/>
      <c r="R333" s="37"/>
      <c r="S333" s="35"/>
      <c r="T333" s="34"/>
      <c r="U333" s="37"/>
      <c r="V333" s="35"/>
      <c r="W333" s="34"/>
      <c r="X333" s="37"/>
      <c r="Y333" s="35"/>
      <c r="Z333" s="34"/>
      <c r="AA333" s="37"/>
      <c r="AB333" s="35"/>
      <c r="AC333" s="34"/>
      <c r="AD333" s="37"/>
      <c r="AE333" s="35"/>
      <c r="AF333" s="34"/>
      <c r="AG333" s="37"/>
      <c r="AH333" s="35"/>
      <c r="AI333" s="34"/>
      <c r="AJ333" s="37"/>
      <c r="AK333" s="35"/>
      <c r="AL333" s="34"/>
      <c r="AM333" s="37"/>
      <c r="AN333" s="35"/>
      <c r="AO333" s="34"/>
      <c r="AP333" s="37"/>
      <c r="AQ333" s="35"/>
      <c r="AR333" s="34"/>
      <c r="AS333" s="37"/>
      <c r="AT333" s="35"/>
      <c r="AU333" s="34"/>
      <c r="AV333" s="37"/>
      <c r="AW333" s="35"/>
      <c r="AX333" s="34"/>
      <c r="AY333" s="37"/>
      <c r="AZ333" s="35"/>
      <c r="BA333" s="34"/>
      <c r="BB333" s="37"/>
      <c r="BC3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3" s="7"/>
      <c r="BF333" t="str">
        <f>IF(Table1[[#This Row],[Date]]="","","&amp;lt;VOUCHER REMOTEID="&amp;""""&amp;$A$11&amp;$A$13&amp;ROW()&amp;""""&amp;" VCHTYPE="""&amp;F333&amp;""" ACTION="""&amp;"Create"&amp;"""&amp;gt;")</f>
        <v/>
      </c>
      <c r="BG333" t="str">
        <f>IF(Table1[[#This Row],[Date]]="","",TEXT(Table1[[#This Row],[Date]],"yyyymmdd"))</f>
        <v/>
      </c>
      <c r="BH333" t="str">
        <f>Table1[[#This Row],[Date2]]</f>
        <v/>
      </c>
      <c r="BI333" t="str">
        <f>IF(Table1[[#This Row],[Date]]="","",Table1[[#This Row],[Voucher Type]])</f>
        <v/>
      </c>
      <c r="BJ333" t="str">
        <f>IF(Table1[[#This Row],[Ref No / Invoice No]]="","",Table1[[#This Row],[Ref No / Invoice No]])</f>
        <v/>
      </c>
      <c r="BK333" t="str">
        <f>IF(Table1[[#This Row],[Voucher No]]="","",Table1[[#This Row],[Voucher No]])</f>
        <v/>
      </c>
      <c r="BL333" t="str">
        <f>IF(Table1[[#This Row],[Date]]="","",Table1[[#This Row],[Narration]])</f>
        <v/>
      </c>
      <c r="BM333" t="str">
        <f>IF(Table1[[#This Row],[Date]]="","",$A$11&amp;$A$13&amp;ROW())</f>
        <v/>
      </c>
      <c r="BN333" t="str">
        <f>IF(Table1[[#This Row],[Date]]="","",$A$13)</f>
        <v/>
      </c>
      <c r="BP333" t="str">
        <f>IF(Table1[[#This Row],[Ledger 1]]="","","No")</f>
        <v/>
      </c>
      <c r="BQ333" t="str">
        <f>IF(Table1[[#This Row],[Date]]="","",IF(Table1[[#This Row],[Effect 1]]="Dr.","Yes","No"))</f>
        <v/>
      </c>
      <c r="BR333" t="str">
        <f>IF(Table1[[#This Row],[Date]]="","",Table1[[#This Row],[Ledger 1]])</f>
        <v/>
      </c>
      <c r="BS333" t="str">
        <f>IF(Table1[[#This Row],[Date]]="","",IF(Table1[[#This Row],[Effect 1]]="Dr.",-Table1[[#This Row],[Amount 1]],Table1[[#This Row],[Amount 1]]))</f>
        <v/>
      </c>
      <c r="BV333" t="str">
        <f>IF(Table1[[#This Row],[Ledger 2]]="","","No")</f>
        <v/>
      </c>
      <c r="BW333" t="str">
        <f>IF(Table1[[#This Row],[Date]]="","",IF(Table1[[#This Row],[Effect 2]]="Dr.","Yes","No"))</f>
        <v/>
      </c>
      <c r="BX333" t="str">
        <f>IF(Table1[[#This Row],[Date]]="","",Table1[[#This Row],[Ledger 2]])</f>
        <v/>
      </c>
      <c r="BY333" t="str">
        <f>IF(Table1[[#This Row],[Date]]="","",IF(Table1[[#This Row],[Effect 2]]="Dr.",-Table1[[#This Row],[Amount 2]],Table1[[#This Row],[Amount 2]]))</f>
        <v/>
      </c>
      <c r="CB333" t="str">
        <f>IF(Table1[[#This Row],[Ledger 3]]="","","No")</f>
        <v/>
      </c>
      <c r="CC333" t="str">
        <f>IF(Table1[[#This Row],[Ledger 3]]="","",IF(Table1[[#This Row],[Effect 3]]="Dr.","Yes","No"))</f>
        <v/>
      </c>
      <c r="CD333" t="str">
        <f>IF(Table1[[#This Row],[Ledger 3]]="","",Table1[[#This Row],[Ledger 3]])</f>
        <v/>
      </c>
      <c r="CE333" t="str">
        <f>IF(Table1[[#This Row],[Ledger 3]]="","",IF(Table1[[#This Row],[Effect 3]]="Dr.",-Table1[[#This Row],[Amount 3]],Table1[[#This Row],[Amount 3]]))</f>
        <v/>
      </c>
      <c r="CH333" t="str">
        <f>IF(Table1[[#This Row],[Ledger 4]]="","","No")</f>
        <v/>
      </c>
      <c r="CI333" t="str">
        <f>IF(Table1[[#This Row],[Ledger 4]]="","",IF(Table1[[#This Row],[Effect 4]]="Dr.","Yes","No"))</f>
        <v/>
      </c>
      <c r="CJ333" t="str">
        <f>IF(Table1[[#This Row],[Ledger 4]]="","",Table1[[#This Row],[Ledger 4]])</f>
        <v/>
      </c>
      <c r="CK333" t="str">
        <f>IF(Table1[[#This Row],[Ledger 4]]="","",IF(Table1[[#This Row],[Effect 4]]="Dr.",-Table1[[#This Row],[Amount 4]],Table1[[#This Row],[Amount 4]]))</f>
        <v/>
      </c>
      <c r="CN333" t="str">
        <f>IF(Table1[[#This Row],[Ledger 5]]="","","No")</f>
        <v/>
      </c>
      <c r="CO333" t="str">
        <f>IF(Table1[[#This Row],[Ledger 5]]="","",IF(Table1[[#This Row],[Effect 5]]="Dr.","Yes","No"))</f>
        <v/>
      </c>
      <c r="CP333" t="str">
        <f>IF(Table1[[#This Row],[Ledger 5]]="","",Table1[[#This Row],[Ledger 5]])</f>
        <v/>
      </c>
      <c r="CQ333" t="str">
        <f>IF(Table1[[#This Row],[Ledger 5]]="","",IF(Table1[[#This Row],[Effect 5]]="Dr.",-Table1[[#This Row],[Amount 5]],Table1[[#This Row],[Amount 5]]))</f>
        <v/>
      </c>
      <c r="CT333" t="str">
        <f>IF(Table1[[#This Row],[Ledger 6]]="","","No")</f>
        <v/>
      </c>
      <c r="CU333" t="str">
        <f>IF(Table1[[#This Row],[Ledger 6]]="","",IF(Table1[[#This Row],[Effect 6]]="Dr.","Yes","No"))</f>
        <v/>
      </c>
      <c r="CV333" t="str">
        <f>IF(Table1[[#This Row],[Ledger 6]]="","",Table1[[#This Row],[Ledger 6]])</f>
        <v/>
      </c>
      <c r="CW333" t="str">
        <f>IF(Table1[[#This Row],[Ledger 6]]="","",IF(Table1[[#This Row],[Effect 6]]="Dr.",-Table1[[#This Row],[Amount 6]],Table1[[#This Row],[Amount 6]]))</f>
        <v/>
      </c>
      <c r="CZ333" t="str">
        <f>IF(Table1[[#This Row],[Ledger 7]]="","","No")</f>
        <v/>
      </c>
      <c r="DA333" t="str">
        <f>IF(Table1[[#This Row],[Ledger 7]]="","",IF(Table1[[#This Row],[Effect 7]]="Dr.","Yes","No"))</f>
        <v/>
      </c>
      <c r="DB333" t="str">
        <f>IF(Table1[[#This Row],[Ledger 7]]="","",Table1[[#This Row],[Ledger 7]])</f>
        <v/>
      </c>
      <c r="DC333" t="str">
        <f>IF(Table1[[#This Row],[Ledger 7]]="","",IF(Table1[[#This Row],[Effect 7]]="Dr.",-Table1[[#This Row],[Amount 7]],Table1[[#This Row],[Amount 7]]))</f>
        <v/>
      </c>
      <c r="DF333" t="str">
        <f>IF(Table1[[#This Row],[Ledger 8]]="","","No")</f>
        <v/>
      </c>
      <c r="DG333" t="str">
        <f>IF(Table1[[#This Row],[Ledger 8]]="","",IF(Table1[[#This Row],[Effect 8]]="Dr.","Yes","No"))</f>
        <v/>
      </c>
      <c r="DH333" t="str">
        <f>IF(Table1[[#This Row],[Ledger 8]]="","",Table1[[#This Row],[Ledger 8]])</f>
        <v/>
      </c>
      <c r="DI333" t="str">
        <f>IF(Table1[[#This Row],[Ledger 8]]="","",IF(Table1[[#This Row],[Effect 8]]="Dr.",-Table1[[#This Row],[Amount 8]],Table1[[#This Row],[Amount 8]]))</f>
        <v/>
      </c>
      <c r="DL333" t="str">
        <f>IF(Table1[[#This Row],[Ledger 9]]="","","No")</f>
        <v/>
      </c>
      <c r="DM333" t="str">
        <f>IF(Table1[[#This Row],[Ledger 9]]="","",IF(Table1[[#This Row],[Effect 9]]="Dr.","Yes","No"))</f>
        <v/>
      </c>
      <c r="DN333" t="str">
        <f>IF(Table1[[#This Row],[Ledger 9]]="","",Table1[[#This Row],[Ledger 9]])</f>
        <v/>
      </c>
      <c r="DO333" t="str">
        <f>IF(Table1[[#This Row],[Ledger 9]]="","",IF(Table1[[#This Row],[Effect 9]]="Dr.",-Table1[[#This Row],[Amount 9]],Table1[[#This Row],[Amount 9]]))</f>
        <v/>
      </c>
      <c r="DR333" t="str">
        <f>IF(Table1[[#This Row],[Ledger 10]]="","","No")</f>
        <v/>
      </c>
      <c r="DS333" t="str">
        <f>IF(Table1[[#This Row],[Ledger 10]]="","",IF(Table1[[#This Row],[Effect 10]]="Dr.","Yes","No"))</f>
        <v/>
      </c>
      <c r="DT333" t="str">
        <f>IF(Table1[[#This Row],[Ledger 10]]="","",Table1[[#This Row],[Ledger 10]])</f>
        <v/>
      </c>
      <c r="DU333" t="str">
        <f>IF(Table1[[#This Row],[Ledger 10]]="","",IF(Table1[[#This Row],[Effect 10]]="Dr.",-Table1[[#This Row],[Amount 10]],Table1[[#This Row],[Amount 10]]))</f>
        <v/>
      </c>
      <c r="DX333" t="str">
        <f>IF(Table1[[#This Row],[Ledger 11]]="","","No")</f>
        <v/>
      </c>
      <c r="DY333" t="str">
        <f>IF(Table1[[#This Row],[Ledger 11]]="","",IF(Table1[[#This Row],[Effect 11]]="Dr.","Yes","No"))</f>
        <v/>
      </c>
      <c r="DZ333" t="str">
        <f>IF(Table1[[#This Row],[Ledger 11]]="","",Table1[[#This Row],[Ledger 11]])</f>
        <v/>
      </c>
      <c r="EA333" t="str">
        <f>IF(Table1[[#This Row],[Ledger 11]]="","",IF(Table1[[#This Row],[Effect 11]]="Dr.",-Table1[[#This Row],[Amount 11]],Table1[[#This Row],[Amount 11]]))</f>
        <v/>
      </c>
      <c r="ED333" t="str">
        <f>IF(Table1[[#This Row],[Ledger 12]]="","","No")</f>
        <v/>
      </c>
      <c r="EE333" t="str">
        <f>IF(Table1[[#This Row],[Ledger 12]]="","",IF(Table1[[#This Row],[Effect 12]]="Dr.","Yes","No"))</f>
        <v/>
      </c>
      <c r="EF333" t="str">
        <f>IF(Table1[[#This Row],[Ledger 12]]="","",Table1[[#This Row],[Ledger 12]])</f>
        <v/>
      </c>
      <c r="EG333" t="str">
        <f>IF(Table1[[#This Row],[Ledger 12]]="","",IF(Table1[[#This Row],[Effect 12]]="Dr.",-Table1[[#This Row],[Amount 12]],Table1[[#This Row],[Amount 12]]))</f>
        <v/>
      </c>
      <c r="EJ333" t="str">
        <f>IF(Table1[[#This Row],[Ledger 13]]="","","No")</f>
        <v/>
      </c>
      <c r="EK333" t="str">
        <f>IF(Table1[[#This Row],[Ledger 13]]="","",IF(Table1[[#This Row],[Effect 13]]="Dr.","Yes","No"))</f>
        <v/>
      </c>
      <c r="EL333" t="str">
        <f>IF(Table1[[#This Row],[Ledger 13]]="","",Table1[[#This Row],[Ledger 13]])</f>
        <v/>
      </c>
      <c r="EM333" t="str">
        <f>IF(Table1[[#This Row],[Ledger 13]]="","",IF(Table1[[#This Row],[Effect 13]]="Dr.",-Table1[[#This Row],[Amount 13]],Table1[[#This Row],[Amount 13]]))</f>
        <v/>
      </c>
      <c r="EP333" t="str">
        <f>IF(Table1[[#This Row],[Ledger 14]]="","","No")</f>
        <v/>
      </c>
      <c r="EQ333" t="str">
        <f>IF(Table1[[#This Row],[Ledger 14]]="","",IF(Table1[[#This Row],[Effect 14]]="Dr.","Yes","No"))</f>
        <v/>
      </c>
      <c r="ER333" t="str">
        <f>IF(Table1[[#This Row],[Ledger 14]]="","",Table1[[#This Row],[Ledger 14]])</f>
        <v/>
      </c>
      <c r="ES333" t="str">
        <f>IF(Table1[[#This Row],[Ledger 14]]="","",IF(Table1[[#This Row],[Effect 14]]="Dr.",-Table1[[#This Row],[Amount 14]],Table1[[#This Row],[Amount 14]]))</f>
        <v/>
      </c>
      <c r="EV333" t="str">
        <f>IF(Table1[[#This Row],[Ledger 15]]="","","No")</f>
        <v/>
      </c>
      <c r="EW333" t="str">
        <f>IF(Table1[[#This Row],[Ledger 15]]="","",IF(Table1[[#This Row],[Effect 15]]="Dr.","Yes","No"))</f>
        <v/>
      </c>
      <c r="EX333" t="str">
        <f>IF(Table1[[#This Row],[Ledger 15]]="","",Table1[[#This Row],[Ledger 15]])</f>
        <v/>
      </c>
      <c r="EY333" t="str">
        <f>IF(Table1[[#This Row],[Ledger 15]]="","",IF(Table1[[#This Row],[Effect 15]]="Dr.",-Table1[[#This Row],[Amount 15]],Table1[[#This Row],[Amount 15]]))</f>
        <v/>
      </c>
      <c r="FD3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3">
        <f>IF(Table1[[#This Row],[Date]]="",0,IF(AND(Table1[[#This Row],[Date]]&gt;=$FE$2,Table1[[#This Row],[Date]]&lt;=$FE$3),0,1))</f>
        <v>0</v>
      </c>
      <c r="FF333">
        <f>IF(Table1[[#This Row],[Date]]="",0,IF(TYPE(VLOOKUP(Table1[[#This Row],[Voucher Type]],Table1[[#All],[Voucher Type Master]],1,FALSE))=16,1,0))</f>
        <v>0</v>
      </c>
      <c r="FG333">
        <f>IF(TYPE(IF(Table1[[#This Row],[Date]]="",0,IF(VLOOKUP(Table1[[#This Row],[Voucher Type]],$FY$5:$FZ$13,2,0)=Table1[[#This Row],[Effect 1]],0,1)))=16,1,0)</f>
        <v>0</v>
      </c>
      <c r="FH3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3">
        <f>IF(LEN(Table1[[#This Row],[Ledger 1]])&gt;0,IF(TYPE(VLOOKUP(Table1[[#This Row],[Ledger 1]],GZ:GZ,1,0))=16,1,0),0)</f>
        <v>0</v>
      </c>
      <c r="FJ333">
        <f>IF(LEN(Table1[[#This Row],[Ledger 2]])&gt;0,IF(TYPE(VLOOKUP(Table1[[#This Row],[Ledger 2]],GZ:GZ,1,0))=16,1,0),0)</f>
        <v>0</v>
      </c>
      <c r="FK333">
        <f>IF(LEN(Table1[[#This Row],[Ledger 3]])&gt;0,IF(TYPE(VLOOKUP(Table1[[#This Row],[Ledger 3]],GZ:GZ,1,0))=16,1,0),0)</f>
        <v>0</v>
      </c>
      <c r="FL333">
        <f>IF(LEN(Table1[[#This Row],[Ledger 4]])&gt;0,IF(TYPE(VLOOKUP(Table1[[#This Row],[Ledger 4]],GZ:GZ,1,0))=16,1,0),0)</f>
        <v>0</v>
      </c>
      <c r="FM333">
        <f>IF(LEN(Table1[[#This Row],[Ledger 5]])&gt;0,IF(TYPE(VLOOKUP(Table1[[#This Row],[Ledger 5]],GZ:GZ,1,0))=16,1,0),0)</f>
        <v>0</v>
      </c>
      <c r="FN333">
        <f>IF(LEN(Table1[[#This Row],[Ledger 6]])&gt;0,IF(TYPE(VLOOKUP(Table1[[#This Row],[Ledger 6]],$GZ:$GZ,1,0))=16,1,0),0)</f>
        <v>0</v>
      </c>
      <c r="FO333">
        <f>IF(LEN(Table1[[#This Row],[Ledger 7]])&gt;0,IF(TYPE(VLOOKUP(Table1[[#This Row],[Ledger 7]],$GZ:$GZ,1,0))=16,1,0),0)</f>
        <v>0</v>
      </c>
      <c r="FP333">
        <f>IF(LEN(Table1[[#This Row],[Ledger 8]])&gt;0,IF(TYPE(VLOOKUP(Table1[[#This Row],[Ledger 8]],$GZ:$GZ,1,0))=16,1,0),0)</f>
        <v>0</v>
      </c>
      <c r="FQ333">
        <f>IF(LEN(Table1[[#This Row],[Ledger 9]])&gt;0,IF(TYPE(VLOOKUP(Table1[[#This Row],[Ledger 9]],$GZ:$GZ,1,0))=16,1,0),0)</f>
        <v>0</v>
      </c>
      <c r="FR333">
        <f>IF(LEN(Table1[[#This Row],[Ledger 10]])&gt;0,IF(TYPE(VLOOKUP(Table1[[#This Row],[Ledger 10]],$GZ:$GZ,1,0))=16,1,0),0)</f>
        <v>0</v>
      </c>
      <c r="FS333">
        <f>IF(LEN(Table1[[#This Row],[Ledger 11]])&gt;0,IF(TYPE(VLOOKUP(Table1[[#This Row],[Ledger 11]],$GZ:$GZ,1,0))=16,1,0),0)</f>
        <v>0</v>
      </c>
      <c r="FT333">
        <f>IF(LEN(Table1[[#This Row],[Ledger 12]])&gt;0,IF(TYPE(VLOOKUP(Table1[[#This Row],[Ledger 12]],$GZ:$GZ,1,0))=16,1,0),0)</f>
        <v>0</v>
      </c>
      <c r="FU333">
        <f>IF(LEN(Table1[[#This Row],[Ledger 13]])&gt;0,IF(TYPE(VLOOKUP(Table1[[#This Row],[Ledger 13]],$GZ:$GZ,1,0))=16,1,0),0)</f>
        <v>0</v>
      </c>
      <c r="FV333">
        <f>IF(LEN(Table1[[#This Row],[Ledger 14]])&gt;0,IF(TYPE(VLOOKUP(Table1[[#This Row],[Ledger 14]],$GZ:$GZ,1,0))=16,1,0),0)</f>
        <v>0</v>
      </c>
      <c r="FW333">
        <f>IF(LEN(Table1[[#This Row],[Ledger 15]])&gt;0,IF(TYPE(VLOOKUP(Table1[[#This Row],[Ledger 15]],$GZ:$GZ,1,0))=16,1,0),0)</f>
        <v>0</v>
      </c>
    </row>
    <row r="334" spans="4:179" ht="33" customHeight="1" x14ac:dyDescent="0.45">
      <c r="D334" s="8">
        <f t="shared" si="14"/>
        <v>329</v>
      </c>
      <c r="E334" s="32"/>
      <c r="F334" s="34"/>
      <c r="G334" s="34"/>
      <c r="H334" s="34"/>
      <c r="I334" s="34"/>
      <c r="J334" s="38"/>
      <c r="K334" s="33"/>
      <c r="L334" s="36"/>
      <c r="M334" s="35"/>
      <c r="N334" s="34"/>
      <c r="O334" s="41"/>
      <c r="P334" s="35"/>
      <c r="Q334" s="34"/>
      <c r="R334" s="37"/>
      <c r="S334" s="35"/>
      <c r="T334" s="34"/>
      <c r="U334" s="37"/>
      <c r="V334" s="35"/>
      <c r="W334" s="34"/>
      <c r="X334" s="37"/>
      <c r="Y334" s="35"/>
      <c r="Z334" s="34"/>
      <c r="AA334" s="37"/>
      <c r="AB334" s="35"/>
      <c r="AC334" s="34"/>
      <c r="AD334" s="37"/>
      <c r="AE334" s="35"/>
      <c r="AF334" s="34"/>
      <c r="AG334" s="37"/>
      <c r="AH334" s="35"/>
      <c r="AI334" s="34"/>
      <c r="AJ334" s="37"/>
      <c r="AK334" s="35"/>
      <c r="AL334" s="34"/>
      <c r="AM334" s="37"/>
      <c r="AN334" s="35"/>
      <c r="AO334" s="34"/>
      <c r="AP334" s="37"/>
      <c r="AQ334" s="35"/>
      <c r="AR334" s="34"/>
      <c r="AS334" s="37"/>
      <c r="AT334" s="35"/>
      <c r="AU334" s="34"/>
      <c r="AV334" s="37"/>
      <c r="AW334" s="35"/>
      <c r="AX334" s="34"/>
      <c r="AY334" s="37"/>
      <c r="AZ334" s="35"/>
      <c r="BA334" s="34"/>
      <c r="BB334" s="37"/>
      <c r="BC3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4" s="7"/>
      <c r="BF334" t="str">
        <f>IF(Table1[[#This Row],[Date]]="","","&amp;lt;VOUCHER REMOTEID="&amp;""""&amp;$A$11&amp;$A$13&amp;ROW()&amp;""""&amp;" VCHTYPE="""&amp;F334&amp;""" ACTION="""&amp;"Create"&amp;"""&amp;gt;")</f>
        <v/>
      </c>
      <c r="BG334" t="str">
        <f>IF(Table1[[#This Row],[Date]]="","",TEXT(Table1[[#This Row],[Date]],"yyyymmdd"))</f>
        <v/>
      </c>
      <c r="BH334" t="str">
        <f>Table1[[#This Row],[Date2]]</f>
        <v/>
      </c>
      <c r="BI334" t="str">
        <f>IF(Table1[[#This Row],[Date]]="","",Table1[[#This Row],[Voucher Type]])</f>
        <v/>
      </c>
      <c r="BJ334" t="str">
        <f>IF(Table1[[#This Row],[Ref No / Invoice No]]="","",Table1[[#This Row],[Ref No / Invoice No]])</f>
        <v/>
      </c>
      <c r="BK334" t="str">
        <f>IF(Table1[[#This Row],[Voucher No]]="","",Table1[[#This Row],[Voucher No]])</f>
        <v/>
      </c>
      <c r="BL334" t="str">
        <f>IF(Table1[[#This Row],[Date]]="","",Table1[[#This Row],[Narration]])</f>
        <v/>
      </c>
      <c r="BM334" t="str">
        <f>IF(Table1[[#This Row],[Date]]="","",$A$11&amp;$A$13&amp;ROW())</f>
        <v/>
      </c>
      <c r="BN334" t="str">
        <f>IF(Table1[[#This Row],[Date]]="","",$A$13)</f>
        <v/>
      </c>
      <c r="BP334" t="str">
        <f>IF(Table1[[#This Row],[Ledger 1]]="","","No")</f>
        <v/>
      </c>
      <c r="BQ334" t="str">
        <f>IF(Table1[[#This Row],[Date]]="","",IF(Table1[[#This Row],[Effect 1]]="Dr.","Yes","No"))</f>
        <v/>
      </c>
      <c r="BR334" t="str">
        <f>IF(Table1[[#This Row],[Date]]="","",Table1[[#This Row],[Ledger 1]])</f>
        <v/>
      </c>
      <c r="BS334" t="str">
        <f>IF(Table1[[#This Row],[Date]]="","",IF(Table1[[#This Row],[Effect 1]]="Dr.",-Table1[[#This Row],[Amount 1]],Table1[[#This Row],[Amount 1]]))</f>
        <v/>
      </c>
      <c r="BV334" t="str">
        <f>IF(Table1[[#This Row],[Ledger 2]]="","","No")</f>
        <v/>
      </c>
      <c r="BW334" t="str">
        <f>IF(Table1[[#This Row],[Date]]="","",IF(Table1[[#This Row],[Effect 2]]="Dr.","Yes","No"))</f>
        <v/>
      </c>
      <c r="BX334" t="str">
        <f>IF(Table1[[#This Row],[Date]]="","",Table1[[#This Row],[Ledger 2]])</f>
        <v/>
      </c>
      <c r="BY334" t="str">
        <f>IF(Table1[[#This Row],[Date]]="","",IF(Table1[[#This Row],[Effect 2]]="Dr.",-Table1[[#This Row],[Amount 2]],Table1[[#This Row],[Amount 2]]))</f>
        <v/>
      </c>
      <c r="CB334" t="str">
        <f>IF(Table1[[#This Row],[Ledger 3]]="","","No")</f>
        <v/>
      </c>
      <c r="CC334" t="str">
        <f>IF(Table1[[#This Row],[Ledger 3]]="","",IF(Table1[[#This Row],[Effect 3]]="Dr.","Yes","No"))</f>
        <v/>
      </c>
      <c r="CD334" t="str">
        <f>IF(Table1[[#This Row],[Ledger 3]]="","",Table1[[#This Row],[Ledger 3]])</f>
        <v/>
      </c>
      <c r="CE334" t="str">
        <f>IF(Table1[[#This Row],[Ledger 3]]="","",IF(Table1[[#This Row],[Effect 3]]="Dr.",-Table1[[#This Row],[Amount 3]],Table1[[#This Row],[Amount 3]]))</f>
        <v/>
      </c>
      <c r="CH334" t="str">
        <f>IF(Table1[[#This Row],[Ledger 4]]="","","No")</f>
        <v/>
      </c>
      <c r="CI334" t="str">
        <f>IF(Table1[[#This Row],[Ledger 4]]="","",IF(Table1[[#This Row],[Effect 4]]="Dr.","Yes","No"))</f>
        <v/>
      </c>
      <c r="CJ334" t="str">
        <f>IF(Table1[[#This Row],[Ledger 4]]="","",Table1[[#This Row],[Ledger 4]])</f>
        <v/>
      </c>
      <c r="CK334" t="str">
        <f>IF(Table1[[#This Row],[Ledger 4]]="","",IF(Table1[[#This Row],[Effect 4]]="Dr.",-Table1[[#This Row],[Amount 4]],Table1[[#This Row],[Amount 4]]))</f>
        <v/>
      </c>
      <c r="CN334" t="str">
        <f>IF(Table1[[#This Row],[Ledger 5]]="","","No")</f>
        <v/>
      </c>
      <c r="CO334" t="str">
        <f>IF(Table1[[#This Row],[Ledger 5]]="","",IF(Table1[[#This Row],[Effect 5]]="Dr.","Yes","No"))</f>
        <v/>
      </c>
      <c r="CP334" t="str">
        <f>IF(Table1[[#This Row],[Ledger 5]]="","",Table1[[#This Row],[Ledger 5]])</f>
        <v/>
      </c>
      <c r="CQ334" t="str">
        <f>IF(Table1[[#This Row],[Ledger 5]]="","",IF(Table1[[#This Row],[Effect 5]]="Dr.",-Table1[[#This Row],[Amount 5]],Table1[[#This Row],[Amount 5]]))</f>
        <v/>
      </c>
      <c r="CT334" t="str">
        <f>IF(Table1[[#This Row],[Ledger 6]]="","","No")</f>
        <v/>
      </c>
      <c r="CU334" t="str">
        <f>IF(Table1[[#This Row],[Ledger 6]]="","",IF(Table1[[#This Row],[Effect 6]]="Dr.","Yes","No"))</f>
        <v/>
      </c>
      <c r="CV334" t="str">
        <f>IF(Table1[[#This Row],[Ledger 6]]="","",Table1[[#This Row],[Ledger 6]])</f>
        <v/>
      </c>
      <c r="CW334" t="str">
        <f>IF(Table1[[#This Row],[Ledger 6]]="","",IF(Table1[[#This Row],[Effect 6]]="Dr.",-Table1[[#This Row],[Amount 6]],Table1[[#This Row],[Amount 6]]))</f>
        <v/>
      </c>
      <c r="CZ334" t="str">
        <f>IF(Table1[[#This Row],[Ledger 7]]="","","No")</f>
        <v/>
      </c>
      <c r="DA334" t="str">
        <f>IF(Table1[[#This Row],[Ledger 7]]="","",IF(Table1[[#This Row],[Effect 7]]="Dr.","Yes","No"))</f>
        <v/>
      </c>
      <c r="DB334" t="str">
        <f>IF(Table1[[#This Row],[Ledger 7]]="","",Table1[[#This Row],[Ledger 7]])</f>
        <v/>
      </c>
      <c r="DC334" t="str">
        <f>IF(Table1[[#This Row],[Ledger 7]]="","",IF(Table1[[#This Row],[Effect 7]]="Dr.",-Table1[[#This Row],[Amount 7]],Table1[[#This Row],[Amount 7]]))</f>
        <v/>
      </c>
      <c r="DF334" t="str">
        <f>IF(Table1[[#This Row],[Ledger 8]]="","","No")</f>
        <v/>
      </c>
      <c r="DG334" t="str">
        <f>IF(Table1[[#This Row],[Ledger 8]]="","",IF(Table1[[#This Row],[Effect 8]]="Dr.","Yes","No"))</f>
        <v/>
      </c>
      <c r="DH334" t="str">
        <f>IF(Table1[[#This Row],[Ledger 8]]="","",Table1[[#This Row],[Ledger 8]])</f>
        <v/>
      </c>
      <c r="DI334" t="str">
        <f>IF(Table1[[#This Row],[Ledger 8]]="","",IF(Table1[[#This Row],[Effect 8]]="Dr.",-Table1[[#This Row],[Amount 8]],Table1[[#This Row],[Amount 8]]))</f>
        <v/>
      </c>
      <c r="DL334" t="str">
        <f>IF(Table1[[#This Row],[Ledger 9]]="","","No")</f>
        <v/>
      </c>
      <c r="DM334" t="str">
        <f>IF(Table1[[#This Row],[Ledger 9]]="","",IF(Table1[[#This Row],[Effect 9]]="Dr.","Yes","No"))</f>
        <v/>
      </c>
      <c r="DN334" t="str">
        <f>IF(Table1[[#This Row],[Ledger 9]]="","",Table1[[#This Row],[Ledger 9]])</f>
        <v/>
      </c>
      <c r="DO334" t="str">
        <f>IF(Table1[[#This Row],[Ledger 9]]="","",IF(Table1[[#This Row],[Effect 9]]="Dr.",-Table1[[#This Row],[Amount 9]],Table1[[#This Row],[Amount 9]]))</f>
        <v/>
      </c>
      <c r="DR334" t="str">
        <f>IF(Table1[[#This Row],[Ledger 10]]="","","No")</f>
        <v/>
      </c>
      <c r="DS334" t="str">
        <f>IF(Table1[[#This Row],[Ledger 10]]="","",IF(Table1[[#This Row],[Effect 10]]="Dr.","Yes","No"))</f>
        <v/>
      </c>
      <c r="DT334" t="str">
        <f>IF(Table1[[#This Row],[Ledger 10]]="","",Table1[[#This Row],[Ledger 10]])</f>
        <v/>
      </c>
      <c r="DU334" t="str">
        <f>IF(Table1[[#This Row],[Ledger 10]]="","",IF(Table1[[#This Row],[Effect 10]]="Dr.",-Table1[[#This Row],[Amount 10]],Table1[[#This Row],[Amount 10]]))</f>
        <v/>
      </c>
      <c r="DX334" t="str">
        <f>IF(Table1[[#This Row],[Ledger 11]]="","","No")</f>
        <v/>
      </c>
      <c r="DY334" t="str">
        <f>IF(Table1[[#This Row],[Ledger 11]]="","",IF(Table1[[#This Row],[Effect 11]]="Dr.","Yes","No"))</f>
        <v/>
      </c>
      <c r="DZ334" t="str">
        <f>IF(Table1[[#This Row],[Ledger 11]]="","",Table1[[#This Row],[Ledger 11]])</f>
        <v/>
      </c>
      <c r="EA334" t="str">
        <f>IF(Table1[[#This Row],[Ledger 11]]="","",IF(Table1[[#This Row],[Effect 11]]="Dr.",-Table1[[#This Row],[Amount 11]],Table1[[#This Row],[Amount 11]]))</f>
        <v/>
      </c>
      <c r="ED334" t="str">
        <f>IF(Table1[[#This Row],[Ledger 12]]="","","No")</f>
        <v/>
      </c>
      <c r="EE334" t="str">
        <f>IF(Table1[[#This Row],[Ledger 12]]="","",IF(Table1[[#This Row],[Effect 12]]="Dr.","Yes","No"))</f>
        <v/>
      </c>
      <c r="EF334" t="str">
        <f>IF(Table1[[#This Row],[Ledger 12]]="","",Table1[[#This Row],[Ledger 12]])</f>
        <v/>
      </c>
      <c r="EG334" t="str">
        <f>IF(Table1[[#This Row],[Ledger 12]]="","",IF(Table1[[#This Row],[Effect 12]]="Dr.",-Table1[[#This Row],[Amount 12]],Table1[[#This Row],[Amount 12]]))</f>
        <v/>
      </c>
      <c r="EJ334" t="str">
        <f>IF(Table1[[#This Row],[Ledger 13]]="","","No")</f>
        <v/>
      </c>
      <c r="EK334" t="str">
        <f>IF(Table1[[#This Row],[Ledger 13]]="","",IF(Table1[[#This Row],[Effect 13]]="Dr.","Yes","No"))</f>
        <v/>
      </c>
      <c r="EL334" t="str">
        <f>IF(Table1[[#This Row],[Ledger 13]]="","",Table1[[#This Row],[Ledger 13]])</f>
        <v/>
      </c>
      <c r="EM334" t="str">
        <f>IF(Table1[[#This Row],[Ledger 13]]="","",IF(Table1[[#This Row],[Effect 13]]="Dr.",-Table1[[#This Row],[Amount 13]],Table1[[#This Row],[Amount 13]]))</f>
        <v/>
      </c>
      <c r="EP334" t="str">
        <f>IF(Table1[[#This Row],[Ledger 14]]="","","No")</f>
        <v/>
      </c>
      <c r="EQ334" t="str">
        <f>IF(Table1[[#This Row],[Ledger 14]]="","",IF(Table1[[#This Row],[Effect 14]]="Dr.","Yes","No"))</f>
        <v/>
      </c>
      <c r="ER334" t="str">
        <f>IF(Table1[[#This Row],[Ledger 14]]="","",Table1[[#This Row],[Ledger 14]])</f>
        <v/>
      </c>
      <c r="ES334" t="str">
        <f>IF(Table1[[#This Row],[Ledger 14]]="","",IF(Table1[[#This Row],[Effect 14]]="Dr.",-Table1[[#This Row],[Amount 14]],Table1[[#This Row],[Amount 14]]))</f>
        <v/>
      </c>
      <c r="EV334" t="str">
        <f>IF(Table1[[#This Row],[Ledger 15]]="","","No")</f>
        <v/>
      </c>
      <c r="EW334" t="str">
        <f>IF(Table1[[#This Row],[Ledger 15]]="","",IF(Table1[[#This Row],[Effect 15]]="Dr.","Yes","No"))</f>
        <v/>
      </c>
      <c r="EX334" t="str">
        <f>IF(Table1[[#This Row],[Ledger 15]]="","",Table1[[#This Row],[Ledger 15]])</f>
        <v/>
      </c>
      <c r="EY334" t="str">
        <f>IF(Table1[[#This Row],[Ledger 15]]="","",IF(Table1[[#This Row],[Effect 15]]="Dr.",-Table1[[#This Row],[Amount 15]],Table1[[#This Row],[Amount 15]]))</f>
        <v/>
      </c>
      <c r="FD3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4">
        <f>IF(Table1[[#This Row],[Date]]="",0,IF(AND(Table1[[#This Row],[Date]]&gt;=$FE$2,Table1[[#This Row],[Date]]&lt;=$FE$3),0,1))</f>
        <v>0</v>
      </c>
      <c r="FF334">
        <f>IF(Table1[[#This Row],[Date]]="",0,IF(TYPE(VLOOKUP(Table1[[#This Row],[Voucher Type]],Table1[[#All],[Voucher Type Master]],1,FALSE))=16,1,0))</f>
        <v>0</v>
      </c>
      <c r="FG334">
        <f>IF(TYPE(IF(Table1[[#This Row],[Date]]="",0,IF(VLOOKUP(Table1[[#This Row],[Voucher Type]],$FY$5:$FZ$13,2,0)=Table1[[#This Row],[Effect 1]],0,1)))=16,1,0)</f>
        <v>0</v>
      </c>
      <c r="FH3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4">
        <f>IF(LEN(Table1[[#This Row],[Ledger 1]])&gt;0,IF(TYPE(VLOOKUP(Table1[[#This Row],[Ledger 1]],GZ:GZ,1,0))=16,1,0),0)</f>
        <v>0</v>
      </c>
      <c r="FJ334">
        <f>IF(LEN(Table1[[#This Row],[Ledger 2]])&gt;0,IF(TYPE(VLOOKUP(Table1[[#This Row],[Ledger 2]],GZ:GZ,1,0))=16,1,0),0)</f>
        <v>0</v>
      </c>
      <c r="FK334">
        <f>IF(LEN(Table1[[#This Row],[Ledger 3]])&gt;0,IF(TYPE(VLOOKUP(Table1[[#This Row],[Ledger 3]],GZ:GZ,1,0))=16,1,0),0)</f>
        <v>0</v>
      </c>
      <c r="FL334">
        <f>IF(LEN(Table1[[#This Row],[Ledger 4]])&gt;0,IF(TYPE(VLOOKUP(Table1[[#This Row],[Ledger 4]],GZ:GZ,1,0))=16,1,0),0)</f>
        <v>0</v>
      </c>
      <c r="FM334">
        <f>IF(LEN(Table1[[#This Row],[Ledger 5]])&gt;0,IF(TYPE(VLOOKUP(Table1[[#This Row],[Ledger 5]],GZ:GZ,1,0))=16,1,0),0)</f>
        <v>0</v>
      </c>
      <c r="FN334">
        <f>IF(LEN(Table1[[#This Row],[Ledger 6]])&gt;0,IF(TYPE(VLOOKUP(Table1[[#This Row],[Ledger 6]],$GZ:$GZ,1,0))=16,1,0),0)</f>
        <v>0</v>
      </c>
      <c r="FO334">
        <f>IF(LEN(Table1[[#This Row],[Ledger 7]])&gt;0,IF(TYPE(VLOOKUP(Table1[[#This Row],[Ledger 7]],$GZ:$GZ,1,0))=16,1,0),0)</f>
        <v>0</v>
      </c>
      <c r="FP334">
        <f>IF(LEN(Table1[[#This Row],[Ledger 8]])&gt;0,IF(TYPE(VLOOKUP(Table1[[#This Row],[Ledger 8]],$GZ:$GZ,1,0))=16,1,0),0)</f>
        <v>0</v>
      </c>
      <c r="FQ334">
        <f>IF(LEN(Table1[[#This Row],[Ledger 9]])&gt;0,IF(TYPE(VLOOKUP(Table1[[#This Row],[Ledger 9]],$GZ:$GZ,1,0))=16,1,0),0)</f>
        <v>0</v>
      </c>
      <c r="FR334">
        <f>IF(LEN(Table1[[#This Row],[Ledger 10]])&gt;0,IF(TYPE(VLOOKUP(Table1[[#This Row],[Ledger 10]],$GZ:$GZ,1,0))=16,1,0),0)</f>
        <v>0</v>
      </c>
      <c r="FS334">
        <f>IF(LEN(Table1[[#This Row],[Ledger 11]])&gt;0,IF(TYPE(VLOOKUP(Table1[[#This Row],[Ledger 11]],$GZ:$GZ,1,0))=16,1,0),0)</f>
        <v>0</v>
      </c>
      <c r="FT334">
        <f>IF(LEN(Table1[[#This Row],[Ledger 12]])&gt;0,IF(TYPE(VLOOKUP(Table1[[#This Row],[Ledger 12]],$GZ:$GZ,1,0))=16,1,0),0)</f>
        <v>0</v>
      </c>
      <c r="FU334">
        <f>IF(LEN(Table1[[#This Row],[Ledger 13]])&gt;0,IF(TYPE(VLOOKUP(Table1[[#This Row],[Ledger 13]],$GZ:$GZ,1,0))=16,1,0),0)</f>
        <v>0</v>
      </c>
      <c r="FV334">
        <f>IF(LEN(Table1[[#This Row],[Ledger 14]])&gt;0,IF(TYPE(VLOOKUP(Table1[[#This Row],[Ledger 14]],$GZ:$GZ,1,0))=16,1,0),0)</f>
        <v>0</v>
      </c>
      <c r="FW334">
        <f>IF(LEN(Table1[[#This Row],[Ledger 15]])&gt;0,IF(TYPE(VLOOKUP(Table1[[#This Row],[Ledger 15]],$GZ:$GZ,1,0))=16,1,0),0)</f>
        <v>0</v>
      </c>
    </row>
    <row r="335" spans="4:179" ht="33" customHeight="1" x14ac:dyDescent="0.45">
      <c r="D335" s="8">
        <f t="shared" si="14"/>
        <v>330</v>
      </c>
      <c r="E335" s="32"/>
      <c r="F335" s="34"/>
      <c r="G335" s="34"/>
      <c r="H335" s="34"/>
      <c r="I335" s="34"/>
      <c r="J335" s="38"/>
      <c r="K335" s="33"/>
      <c r="L335" s="36"/>
      <c r="M335" s="35"/>
      <c r="N335" s="34"/>
      <c r="O335" s="41"/>
      <c r="P335" s="35"/>
      <c r="Q335" s="34"/>
      <c r="R335" s="37"/>
      <c r="S335" s="35"/>
      <c r="T335" s="34"/>
      <c r="U335" s="37"/>
      <c r="V335" s="35"/>
      <c r="W335" s="34"/>
      <c r="X335" s="37"/>
      <c r="Y335" s="35"/>
      <c r="Z335" s="34"/>
      <c r="AA335" s="37"/>
      <c r="AB335" s="35"/>
      <c r="AC335" s="34"/>
      <c r="AD335" s="37"/>
      <c r="AE335" s="35"/>
      <c r="AF335" s="34"/>
      <c r="AG335" s="37"/>
      <c r="AH335" s="35"/>
      <c r="AI335" s="34"/>
      <c r="AJ335" s="37"/>
      <c r="AK335" s="35"/>
      <c r="AL335" s="34"/>
      <c r="AM335" s="37"/>
      <c r="AN335" s="35"/>
      <c r="AO335" s="34"/>
      <c r="AP335" s="37"/>
      <c r="AQ335" s="35"/>
      <c r="AR335" s="34"/>
      <c r="AS335" s="37"/>
      <c r="AT335" s="35"/>
      <c r="AU335" s="34"/>
      <c r="AV335" s="37"/>
      <c r="AW335" s="35"/>
      <c r="AX335" s="34"/>
      <c r="AY335" s="37"/>
      <c r="AZ335" s="35"/>
      <c r="BA335" s="34"/>
      <c r="BB335" s="37"/>
      <c r="BC3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5" s="7"/>
      <c r="BF335" t="str">
        <f>IF(Table1[[#This Row],[Date]]="","","&amp;lt;VOUCHER REMOTEID="&amp;""""&amp;$A$11&amp;$A$13&amp;ROW()&amp;""""&amp;" VCHTYPE="""&amp;F335&amp;""" ACTION="""&amp;"Create"&amp;"""&amp;gt;")</f>
        <v/>
      </c>
      <c r="BG335" t="str">
        <f>IF(Table1[[#This Row],[Date]]="","",TEXT(Table1[[#This Row],[Date]],"yyyymmdd"))</f>
        <v/>
      </c>
      <c r="BH335" t="str">
        <f>Table1[[#This Row],[Date2]]</f>
        <v/>
      </c>
      <c r="BI335" t="str">
        <f>IF(Table1[[#This Row],[Date]]="","",Table1[[#This Row],[Voucher Type]])</f>
        <v/>
      </c>
      <c r="BJ335" t="str">
        <f>IF(Table1[[#This Row],[Ref No / Invoice No]]="","",Table1[[#This Row],[Ref No / Invoice No]])</f>
        <v/>
      </c>
      <c r="BK335" t="str">
        <f>IF(Table1[[#This Row],[Voucher No]]="","",Table1[[#This Row],[Voucher No]])</f>
        <v/>
      </c>
      <c r="BL335" t="str">
        <f>IF(Table1[[#This Row],[Date]]="","",Table1[[#This Row],[Narration]])</f>
        <v/>
      </c>
      <c r="BM335" t="str">
        <f>IF(Table1[[#This Row],[Date]]="","",$A$11&amp;$A$13&amp;ROW())</f>
        <v/>
      </c>
      <c r="BN335" t="str">
        <f>IF(Table1[[#This Row],[Date]]="","",$A$13)</f>
        <v/>
      </c>
      <c r="BP335" t="str">
        <f>IF(Table1[[#This Row],[Ledger 1]]="","","No")</f>
        <v/>
      </c>
      <c r="BQ335" t="str">
        <f>IF(Table1[[#This Row],[Date]]="","",IF(Table1[[#This Row],[Effect 1]]="Dr.","Yes","No"))</f>
        <v/>
      </c>
      <c r="BR335" t="str">
        <f>IF(Table1[[#This Row],[Date]]="","",Table1[[#This Row],[Ledger 1]])</f>
        <v/>
      </c>
      <c r="BS335" t="str">
        <f>IF(Table1[[#This Row],[Date]]="","",IF(Table1[[#This Row],[Effect 1]]="Dr.",-Table1[[#This Row],[Amount 1]],Table1[[#This Row],[Amount 1]]))</f>
        <v/>
      </c>
      <c r="BV335" t="str">
        <f>IF(Table1[[#This Row],[Ledger 2]]="","","No")</f>
        <v/>
      </c>
      <c r="BW335" t="str">
        <f>IF(Table1[[#This Row],[Date]]="","",IF(Table1[[#This Row],[Effect 2]]="Dr.","Yes","No"))</f>
        <v/>
      </c>
      <c r="BX335" t="str">
        <f>IF(Table1[[#This Row],[Date]]="","",Table1[[#This Row],[Ledger 2]])</f>
        <v/>
      </c>
      <c r="BY335" t="str">
        <f>IF(Table1[[#This Row],[Date]]="","",IF(Table1[[#This Row],[Effect 2]]="Dr.",-Table1[[#This Row],[Amount 2]],Table1[[#This Row],[Amount 2]]))</f>
        <v/>
      </c>
      <c r="CB335" t="str">
        <f>IF(Table1[[#This Row],[Ledger 3]]="","","No")</f>
        <v/>
      </c>
      <c r="CC335" t="str">
        <f>IF(Table1[[#This Row],[Ledger 3]]="","",IF(Table1[[#This Row],[Effect 3]]="Dr.","Yes","No"))</f>
        <v/>
      </c>
      <c r="CD335" t="str">
        <f>IF(Table1[[#This Row],[Ledger 3]]="","",Table1[[#This Row],[Ledger 3]])</f>
        <v/>
      </c>
      <c r="CE335" t="str">
        <f>IF(Table1[[#This Row],[Ledger 3]]="","",IF(Table1[[#This Row],[Effect 3]]="Dr.",-Table1[[#This Row],[Amount 3]],Table1[[#This Row],[Amount 3]]))</f>
        <v/>
      </c>
      <c r="CH335" t="str">
        <f>IF(Table1[[#This Row],[Ledger 4]]="","","No")</f>
        <v/>
      </c>
      <c r="CI335" t="str">
        <f>IF(Table1[[#This Row],[Ledger 4]]="","",IF(Table1[[#This Row],[Effect 4]]="Dr.","Yes","No"))</f>
        <v/>
      </c>
      <c r="CJ335" t="str">
        <f>IF(Table1[[#This Row],[Ledger 4]]="","",Table1[[#This Row],[Ledger 4]])</f>
        <v/>
      </c>
      <c r="CK335" t="str">
        <f>IF(Table1[[#This Row],[Ledger 4]]="","",IF(Table1[[#This Row],[Effect 4]]="Dr.",-Table1[[#This Row],[Amount 4]],Table1[[#This Row],[Amount 4]]))</f>
        <v/>
      </c>
      <c r="CN335" t="str">
        <f>IF(Table1[[#This Row],[Ledger 5]]="","","No")</f>
        <v/>
      </c>
      <c r="CO335" t="str">
        <f>IF(Table1[[#This Row],[Ledger 5]]="","",IF(Table1[[#This Row],[Effect 5]]="Dr.","Yes","No"))</f>
        <v/>
      </c>
      <c r="CP335" t="str">
        <f>IF(Table1[[#This Row],[Ledger 5]]="","",Table1[[#This Row],[Ledger 5]])</f>
        <v/>
      </c>
      <c r="CQ335" t="str">
        <f>IF(Table1[[#This Row],[Ledger 5]]="","",IF(Table1[[#This Row],[Effect 5]]="Dr.",-Table1[[#This Row],[Amount 5]],Table1[[#This Row],[Amount 5]]))</f>
        <v/>
      </c>
      <c r="CT335" t="str">
        <f>IF(Table1[[#This Row],[Ledger 6]]="","","No")</f>
        <v/>
      </c>
      <c r="CU335" t="str">
        <f>IF(Table1[[#This Row],[Ledger 6]]="","",IF(Table1[[#This Row],[Effect 6]]="Dr.","Yes","No"))</f>
        <v/>
      </c>
      <c r="CV335" t="str">
        <f>IF(Table1[[#This Row],[Ledger 6]]="","",Table1[[#This Row],[Ledger 6]])</f>
        <v/>
      </c>
      <c r="CW335" t="str">
        <f>IF(Table1[[#This Row],[Ledger 6]]="","",IF(Table1[[#This Row],[Effect 6]]="Dr.",-Table1[[#This Row],[Amount 6]],Table1[[#This Row],[Amount 6]]))</f>
        <v/>
      </c>
      <c r="CZ335" t="str">
        <f>IF(Table1[[#This Row],[Ledger 7]]="","","No")</f>
        <v/>
      </c>
      <c r="DA335" t="str">
        <f>IF(Table1[[#This Row],[Ledger 7]]="","",IF(Table1[[#This Row],[Effect 7]]="Dr.","Yes","No"))</f>
        <v/>
      </c>
      <c r="DB335" t="str">
        <f>IF(Table1[[#This Row],[Ledger 7]]="","",Table1[[#This Row],[Ledger 7]])</f>
        <v/>
      </c>
      <c r="DC335" t="str">
        <f>IF(Table1[[#This Row],[Ledger 7]]="","",IF(Table1[[#This Row],[Effect 7]]="Dr.",-Table1[[#This Row],[Amount 7]],Table1[[#This Row],[Amount 7]]))</f>
        <v/>
      </c>
      <c r="DF335" t="str">
        <f>IF(Table1[[#This Row],[Ledger 8]]="","","No")</f>
        <v/>
      </c>
      <c r="DG335" t="str">
        <f>IF(Table1[[#This Row],[Ledger 8]]="","",IF(Table1[[#This Row],[Effect 8]]="Dr.","Yes","No"))</f>
        <v/>
      </c>
      <c r="DH335" t="str">
        <f>IF(Table1[[#This Row],[Ledger 8]]="","",Table1[[#This Row],[Ledger 8]])</f>
        <v/>
      </c>
      <c r="DI335" t="str">
        <f>IF(Table1[[#This Row],[Ledger 8]]="","",IF(Table1[[#This Row],[Effect 8]]="Dr.",-Table1[[#This Row],[Amount 8]],Table1[[#This Row],[Amount 8]]))</f>
        <v/>
      </c>
      <c r="DL335" t="str">
        <f>IF(Table1[[#This Row],[Ledger 9]]="","","No")</f>
        <v/>
      </c>
      <c r="DM335" t="str">
        <f>IF(Table1[[#This Row],[Ledger 9]]="","",IF(Table1[[#This Row],[Effect 9]]="Dr.","Yes","No"))</f>
        <v/>
      </c>
      <c r="DN335" t="str">
        <f>IF(Table1[[#This Row],[Ledger 9]]="","",Table1[[#This Row],[Ledger 9]])</f>
        <v/>
      </c>
      <c r="DO335" t="str">
        <f>IF(Table1[[#This Row],[Ledger 9]]="","",IF(Table1[[#This Row],[Effect 9]]="Dr.",-Table1[[#This Row],[Amount 9]],Table1[[#This Row],[Amount 9]]))</f>
        <v/>
      </c>
      <c r="DR335" t="str">
        <f>IF(Table1[[#This Row],[Ledger 10]]="","","No")</f>
        <v/>
      </c>
      <c r="DS335" t="str">
        <f>IF(Table1[[#This Row],[Ledger 10]]="","",IF(Table1[[#This Row],[Effect 10]]="Dr.","Yes","No"))</f>
        <v/>
      </c>
      <c r="DT335" t="str">
        <f>IF(Table1[[#This Row],[Ledger 10]]="","",Table1[[#This Row],[Ledger 10]])</f>
        <v/>
      </c>
      <c r="DU335" t="str">
        <f>IF(Table1[[#This Row],[Ledger 10]]="","",IF(Table1[[#This Row],[Effect 10]]="Dr.",-Table1[[#This Row],[Amount 10]],Table1[[#This Row],[Amount 10]]))</f>
        <v/>
      </c>
      <c r="DX335" t="str">
        <f>IF(Table1[[#This Row],[Ledger 11]]="","","No")</f>
        <v/>
      </c>
      <c r="DY335" t="str">
        <f>IF(Table1[[#This Row],[Ledger 11]]="","",IF(Table1[[#This Row],[Effect 11]]="Dr.","Yes","No"))</f>
        <v/>
      </c>
      <c r="DZ335" t="str">
        <f>IF(Table1[[#This Row],[Ledger 11]]="","",Table1[[#This Row],[Ledger 11]])</f>
        <v/>
      </c>
      <c r="EA335" t="str">
        <f>IF(Table1[[#This Row],[Ledger 11]]="","",IF(Table1[[#This Row],[Effect 11]]="Dr.",-Table1[[#This Row],[Amount 11]],Table1[[#This Row],[Amount 11]]))</f>
        <v/>
      </c>
      <c r="ED335" t="str">
        <f>IF(Table1[[#This Row],[Ledger 12]]="","","No")</f>
        <v/>
      </c>
      <c r="EE335" t="str">
        <f>IF(Table1[[#This Row],[Ledger 12]]="","",IF(Table1[[#This Row],[Effect 12]]="Dr.","Yes","No"))</f>
        <v/>
      </c>
      <c r="EF335" t="str">
        <f>IF(Table1[[#This Row],[Ledger 12]]="","",Table1[[#This Row],[Ledger 12]])</f>
        <v/>
      </c>
      <c r="EG335" t="str">
        <f>IF(Table1[[#This Row],[Ledger 12]]="","",IF(Table1[[#This Row],[Effect 12]]="Dr.",-Table1[[#This Row],[Amount 12]],Table1[[#This Row],[Amount 12]]))</f>
        <v/>
      </c>
      <c r="EJ335" t="str">
        <f>IF(Table1[[#This Row],[Ledger 13]]="","","No")</f>
        <v/>
      </c>
      <c r="EK335" t="str">
        <f>IF(Table1[[#This Row],[Ledger 13]]="","",IF(Table1[[#This Row],[Effect 13]]="Dr.","Yes","No"))</f>
        <v/>
      </c>
      <c r="EL335" t="str">
        <f>IF(Table1[[#This Row],[Ledger 13]]="","",Table1[[#This Row],[Ledger 13]])</f>
        <v/>
      </c>
      <c r="EM335" t="str">
        <f>IF(Table1[[#This Row],[Ledger 13]]="","",IF(Table1[[#This Row],[Effect 13]]="Dr.",-Table1[[#This Row],[Amount 13]],Table1[[#This Row],[Amount 13]]))</f>
        <v/>
      </c>
      <c r="EP335" t="str">
        <f>IF(Table1[[#This Row],[Ledger 14]]="","","No")</f>
        <v/>
      </c>
      <c r="EQ335" t="str">
        <f>IF(Table1[[#This Row],[Ledger 14]]="","",IF(Table1[[#This Row],[Effect 14]]="Dr.","Yes","No"))</f>
        <v/>
      </c>
      <c r="ER335" t="str">
        <f>IF(Table1[[#This Row],[Ledger 14]]="","",Table1[[#This Row],[Ledger 14]])</f>
        <v/>
      </c>
      <c r="ES335" t="str">
        <f>IF(Table1[[#This Row],[Ledger 14]]="","",IF(Table1[[#This Row],[Effect 14]]="Dr.",-Table1[[#This Row],[Amount 14]],Table1[[#This Row],[Amount 14]]))</f>
        <v/>
      </c>
      <c r="EV335" t="str">
        <f>IF(Table1[[#This Row],[Ledger 15]]="","","No")</f>
        <v/>
      </c>
      <c r="EW335" t="str">
        <f>IF(Table1[[#This Row],[Ledger 15]]="","",IF(Table1[[#This Row],[Effect 15]]="Dr.","Yes","No"))</f>
        <v/>
      </c>
      <c r="EX335" t="str">
        <f>IF(Table1[[#This Row],[Ledger 15]]="","",Table1[[#This Row],[Ledger 15]])</f>
        <v/>
      </c>
      <c r="EY335" t="str">
        <f>IF(Table1[[#This Row],[Ledger 15]]="","",IF(Table1[[#This Row],[Effect 15]]="Dr.",-Table1[[#This Row],[Amount 15]],Table1[[#This Row],[Amount 15]]))</f>
        <v/>
      </c>
      <c r="FD3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5">
        <f>IF(Table1[[#This Row],[Date]]="",0,IF(AND(Table1[[#This Row],[Date]]&gt;=$FE$2,Table1[[#This Row],[Date]]&lt;=$FE$3),0,1))</f>
        <v>0</v>
      </c>
      <c r="FF335">
        <f>IF(Table1[[#This Row],[Date]]="",0,IF(TYPE(VLOOKUP(Table1[[#This Row],[Voucher Type]],Table1[[#All],[Voucher Type Master]],1,FALSE))=16,1,0))</f>
        <v>0</v>
      </c>
      <c r="FG335">
        <f>IF(TYPE(IF(Table1[[#This Row],[Date]]="",0,IF(VLOOKUP(Table1[[#This Row],[Voucher Type]],$FY$5:$FZ$13,2,0)=Table1[[#This Row],[Effect 1]],0,1)))=16,1,0)</f>
        <v>0</v>
      </c>
      <c r="FH3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5">
        <f>IF(LEN(Table1[[#This Row],[Ledger 1]])&gt;0,IF(TYPE(VLOOKUP(Table1[[#This Row],[Ledger 1]],GZ:GZ,1,0))=16,1,0),0)</f>
        <v>0</v>
      </c>
      <c r="FJ335">
        <f>IF(LEN(Table1[[#This Row],[Ledger 2]])&gt;0,IF(TYPE(VLOOKUP(Table1[[#This Row],[Ledger 2]],GZ:GZ,1,0))=16,1,0),0)</f>
        <v>0</v>
      </c>
      <c r="FK335">
        <f>IF(LEN(Table1[[#This Row],[Ledger 3]])&gt;0,IF(TYPE(VLOOKUP(Table1[[#This Row],[Ledger 3]],GZ:GZ,1,0))=16,1,0),0)</f>
        <v>0</v>
      </c>
      <c r="FL335">
        <f>IF(LEN(Table1[[#This Row],[Ledger 4]])&gt;0,IF(TYPE(VLOOKUP(Table1[[#This Row],[Ledger 4]],GZ:GZ,1,0))=16,1,0),0)</f>
        <v>0</v>
      </c>
      <c r="FM335">
        <f>IF(LEN(Table1[[#This Row],[Ledger 5]])&gt;0,IF(TYPE(VLOOKUP(Table1[[#This Row],[Ledger 5]],GZ:GZ,1,0))=16,1,0),0)</f>
        <v>0</v>
      </c>
      <c r="FN335">
        <f>IF(LEN(Table1[[#This Row],[Ledger 6]])&gt;0,IF(TYPE(VLOOKUP(Table1[[#This Row],[Ledger 6]],$GZ:$GZ,1,0))=16,1,0),0)</f>
        <v>0</v>
      </c>
      <c r="FO335">
        <f>IF(LEN(Table1[[#This Row],[Ledger 7]])&gt;0,IF(TYPE(VLOOKUP(Table1[[#This Row],[Ledger 7]],$GZ:$GZ,1,0))=16,1,0),0)</f>
        <v>0</v>
      </c>
      <c r="FP335">
        <f>IF(LEN(Table1[[#This Row],[Ledger 8]])&gt;0,IF(TYPE(VLOOKUP(Table1[[#This Row],[Ledger 8]],$GZ:$GZ,1,0))=16,1,0),0)</f>
        <v>0</v>
      </c>
      <c r="FQ335">
        <f>IF(LEN(Table1[[#This Row],[Ledger 9]])&gt;0,IF(TYPE(VLOOKUP(Table1[[#This Row],[Ledger 9]],$GZ:$GZ,1,0))=16,1,0),0)</f>
        <v>0</v>
      </c>
      <c r="FR335">
        <f>IF(LEN(Table1[[#This Row],[Ledger 10]])&gt;0,IF(TYPE(VLOOKUP(Table1[[#This Row],[Ledger 10]],$GZ:$GZ,1,0))=16,1,0),0)</f>
        <v>0</v>
      </c>
      <c r="FS335">
        <f>IF(LEN(Table1[[#This Row],[Ledger 11]])&gt;0,IF(TYPE(VLOOKUP(Table1[[#This Row],[Ledger 11]],$GZ:$GZ,1,0))=16,1,0),0)</f>
        <v>0</v>
      </c>
      <c r="FT335">
        <f>IF(LEN(Table1[[#This Row],[Ledger 12]])&gt;0,IF(TYPE(VLOOKUP(Table1[[#This Row],[Ledger 12]],$GZ:$GZ,1,0))=16,1,0),0)</f>
        <v>0</v>
      </c>
      <c r="FU335">
        <f>IF(LEN(Table1[[#This Row],[Ledger 13]])&gt;0,IF(TYPE(VLOOKUP(Table1[[#This Row],[Ledger 13]],$GZ:$GZ,1,0))=16,1,0),0)</f>
        <v>0</v>
      </c>
      <c r="FV335">
        <f>IF(LEN(Table1[[#This Row],[Ledger 14]])&gt;0,IF(TYPE(VLOOKUP(Table1[[#This Row],[Ledger 14]],$GZ:$GZ,1,0))=16,1,0),0)</f>
        <v>0</v>
      </c>
      <c r="FW335">
        <f>IF(LEN(Table1[[#This Row],[Ledger 15]])&gt;0,IF(TYPE(VLOOKUP(Table1[[#This Row],[Ledger 15]],$GZ:$GZ,1,0))=16,1,0),0)</f>
        <v>0</v>
      </c>
    </row>
    <row r="336" spans="4:179" ht="33" customHeight="1" x14ac:dyDescent="0.45">
      <c r="D336" s="8">
        <f t="shared" si="14"/>
        <v>331</v>
      </c>
      <c r="E336" s="32"/>
      <c r="F336" s="34"/>
      <c r="G336" s="34"/>
      <c r="H336" s="34"/>
      <c r="I336" s="34"/>
      <c r="J336" s="38"/>
      <c r="K336" s="33"/>
      <c r="L336" s="36"/>
      <c r="M336" s="35"/>
      <c r="N336" s="34"/>
      <c r="O336" s="41"/>
      <c r="P336" s="35"/>
      <c r="Q336" s="34"/>
      <c r="R336" s="37"/>
      <c r="S336" s="35"/>
      <c r="T336" s="34"/>
      <c r="U336" s="37"/>
      <c r="V336" s="35"/>
      <c r="W336" s="34"/>
      <c r="X336" s="37"/>
      <c r="Y336" s="35"/>
      <c r="Z336" s="34"/>
      <c r="AA336" s="37"/>
      <c r="AB336" s="35"/>
      <c r="AC336" s="34"/>
      <c r="AD336" s="37"/>
      <c r="AE336" s="35"/>
      <c r="AF336" s="34"/>
      <c r="AG336" s="37"/>
      <c r="AH336" s="35"/>
      <c r="AI336" s="34"/>
      <c r="AJ336" s="37"/>
      <c r="AK336" s="35"/>
      <c r="AL336" s="34"/>
      <c r="AM336" s="37"/>
      <c r="AN336" s="35"/>
      <c r="AO336" s="34"/>
      <c r="AP336" s="37"/>
      <c r="AQ336" s="35"/>
      <c r="AR336" s="34"/>
      <c r="AS336" s="37"/>
      <c r="AT336" s="35"/>
      <c r="AU336" s="34"/>
      <c r="AV336" s="37"/>
      <c r="AW336" s="35"/>
      <c r="AX336" s="34"/>
      <c r="AY336" s="37"/>
      <c r="AZ336" s="35"/>
      <c r="BA336" s="34"/>
      <c r="BB336" s="37"/>
      <c r="BC3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6" s="7"/>
      <c r="BF336" t="str">
        <f>IF(Table1[[#This Row],[Date]]="","","&amp;lt;VOUCHER REMOTEID="&amp;""""&amp;$A$11&amp;$A$13&amp;ROW()&amp;""""&amp;" VCHTYPE="""&amp;F336&amp;""" ACTION="""&amp;"Create"&amp;"""&amp;gt;")</f>
        <v/>
      </c>
      <c r="BG336" t="str">
        <f>IF(Table1[[#This Row],[Date]]="","",TEXT(Table1[[#This Row],[Date]],"yyyymmdd"))</f>
        <v/>
      </c>
      <c r="BH336" t="str">
        <f>Table1[[#This Row],[Date2]]</f>
        <v/>
      </c>
      <c r="BI336" t="str">
        <f>IF(Table1[[#This Row],[Date]]="","",Table1[[#This Row],[Voucher Type]])</f>
        <v/>
      </c>
      <c r="BJ336" t="str">
        <f>IF(Table1[[#This Row],[Ref No / Invoice No]]="","",Table1[[#This Row],[Ref No / Invoice No]])</f>
        <v/>
      </c>
      <c r="BK336" t="str">
        <f>IF(Table1[[#This Row],[Voucher No]]="","",Table1[[#This Row],[Voucher No]])</f>
        <v/>
      </c>
      <c r="BL336" t="str">
        <f>IF(Table1[[#This Row],[Date]]="","",Table1[[#This Row],[Narration]])</f>
        <v/>
      </c>
      <c r="BM336" t="str">
        <f>IF(Table1[[#This Row],[Date]]="","",$A$11&amp;$A$13&amp;ROW())</f>
        <v/>
      </c>
      <c r="BN336" t="str">
        <f>IF(Table1[[#This Row],[Date]]="","",$A$13)</f>
        <v/>
      </c>
      <c r="BP336" t="str">
        <f>IF(Table1[[#This Row],[Ledger 1]]="","","No")</f>
        <v/>
      </c>
      <c r="BQ336" t="str">
        <f>IF(Table1[[#This Row],[Date]]="","",IF(Table1[[#This Row],[Effect 1]]="Dr.","Yes","No"))</f>
        <v/>
      </c>
      <c r="BR336" t="str">
        <f>IF(Table1[[#This Row],[Date]]="","",Table1[[#This Row],[Ledger 1]])</f>
        <v/>
      </c>
      <c r="BS336" t="str">
        <f>IF(Table1[[#This Row],[Date]]="","",IF(Table1[[#This Row],[Effect 1]]="Dr.",-Table1[[#This Row],[Amount 1]],Table1[[#This Row],[Amount 1]]))</f>
        <v/>
      </c>
      <c r="BV336" t="str">
        <f>IF(Table1[[#This Row],[Ledger 2]]="","","No")</f>
        <v/>
      </c>
      <c r="BW336" t="str">
        <f>IF(Table1[[#This Row],[Date]]="","",IF(Table1[[#This Row],[Effect 2]]="Dr.","Yes","No"))</f>
        <v/>
      </c>
      <c r="BX336" t="str">
        <f>IF(Table1[[#This Row],[Date]]="","",Table1[[#This Row],[Ledger 2]])</f>
        <v/>
      </c>
      <c r="BY336" t="str">
        <f>IF(Table1[[#This Row],[Date]]="","",IF(Table1[[#This Row],[Effect 2]]="Dr.",-Table1[[#This Row],[Amount 2]],Table1[[#This Row],[Amount 2]]))</f>
        <v/>
      </c>
      <c r="CB336" t="str">
        <f>IF(Table1[[#This Row],[Ledger 3]]="","","No")</f>
        <v/>
      </c>
      <c r="CC336" t="str">
        <f>IF(Table1[[#This Row],[Ledger 3]]="","",IF(Table1[[#This Row],[Effect 3]]="Dr.","Yes","No"))</f>
        <v/>
      </c>
      <c r="CD336" t="str">
        <f>IF(Table1[[#This Row],[Ledger 3]]="","",Table1[[#This Row],[Ledger 3]])</f>
        <v/>
      </c>
      <c r="CE336" t="str">
        <f>IF(Table1[[#This Row],[Ledger 3]]="","",IF(Table1[[#This Row],[Effect 3]]="Dr.",-Table1[[#This Row],[Amount 3]],Table1[[#This Row],[Amount 3]]))</f>
        <v/>
      </c>
      <c r="CH336" t="str">
        <f>IF(Table1[[#This Row],[Ledger 4]]="","","No")</f>
        <v/>
      </c>
      <c r="CI336" t="str">
        <f>IF(Table1[[#This Row],[Ledger 4]]="","",IF(Table1[[#This Row],[Effect 4]]="Dr.","Yes","No"))</f>
        <v/>
      </c>
      <c r="CJ336" t="str">
        <f>IF(Table1[[#This Row],[Ledger 4]]="","",Table1[[#This Row],[Ledger 4]])</f>
        <v/>
      </c>
      <c r="CK336" t="str">
        <f>IF(Table1[[#This Row],[Ledger 4]]="","",IF(Table1[[#This Row],[Effect 4]]="Dr.",-Table1[[#This Row],[Amount 4]],Table1[[#This Row],[Amount 4]]))</f>
        <v/>
      </c>
      <c r="CN336" t="str">
        <f>IF(Table1[[#This Row],[Ledger 5]]="","","No")</f>
        <v/>
      </c>
      <c r="CO336" t="str">
        <f>IF(Table1[[#This Row],[Ledger 5]]="","",IF(Table1[[#This Row],[Effect 5]]="Dr.","Yes","No"))</f>
        <v/>
      </c>
      <c r="CP336" t="str">
        <f>IF(Table1[[#This Row],[Ledger 5]]="","",Table1[[#This Row],[Ledger 5]])</f>
        <v/>
      </c>
      <c r="CQ336" t="str">
        <f>IF(Table1[[#This Row],[Ledger 5]]="","",IF(Table1[[#This Row],[Effect 5]]="Dr.",-Table1[[#This Row],[Amount 5]],Table1[[#This Row],[Amount 5]]))</f>
        <v/>
      </c>
      <c r="CT336" t="str">
        <f>IF(Table1[[#This Row],[Ledger 6]]="","","No")</f>
        <v/>
      </c>
      <c r="CU336" t="str">
        <f>IF(Table1[[#This Row],[Ledger 6]]="","",IF(Table1[[#This Row],[Effect 6]]="Dr.","Yes","No"))</f>
        <v/>
      </c>
      <c r="CV336" t="str">
        <f>IF(Table1[[#This Row],[Ledger 6]]="","",Table1[[#This Row],[Ledger 6]])</f>
        <v/>
      </c>
      <c r="CW336" t="str">
        <f>IF(Table1[[#This Row],[Ledger 6]]="","",IF(Table1[[#This Row],[Effect 6]]="Dr.",-Table1[[#This Row],[Amount 6]],Table1[[#This Row],[Amount 6]]))</f>
        <v/>
      </c>
      <c r="CZ336" t="str">
        <f>IF(Table1[[#This Row],[Ledger 7]]="","","No")</f>
        <v/>
      </c>
      <c r="DA336" t="str">
        <f>IF(Table1[[#This Row],[Ledger 7]]="","",IF(Table1[[#This Row],[Effect 7]]="Dr.","Yes","No"))</f>
        <v/>
      </c>
      <c r="DB336" t="str">
        <f>IF(Table1[[#This Row],[Ledger 7]]="","",Table1[[#This Row],[Ledger 7]])</f>
        <v/>
      </c>
      <c r="DC336" t="str">
        <f>IF(Table1[[#This Row],[Ledger 7]]="","",IF(Table1[[#This Row],[Effect 7]]="Dr.",-Table1[[#This Row],[Amount 7]],Table1[[#This Row],[Amount 7]]))</f>
        <v/>
      </c>
      <c r="DF336" t="str">
        <f>IF(Table1[[#This Row],[Ledger 8]]="","","No")</f>
        <v/>
      </c>
      <c r="DG336" t="str">
        <f>IF(Table1[[#This Row],[Ledger 8]]="","",IF(Table1[[#This Row],[Effect 8]]="Dr.","Yes","No"))</f>
        <v/>
      </c>
      <c r="DH336" t="str">
        <f>IF(Table1[[#This Row],[Ledger 8]]="","",Table1[[#This Row],[Ledger 8]])</f>
        <v/>
      </c>
      <c r="DI336" t="str">
        <f>IF(Table1[[#This Row],[Ledger 8]]="","",IF(Table1[[#This Row],[Effect 8]]="Dr.",-Table1[[#This Row],[Amount 8]],Table1[[#This Row],[Amount 8]]))</f>
        <v/>
      </c>
      <c r="DL336" t="str">
        <f>IF(Table1[[#This Row],[Ledger 9]]="","","No")</f>
        <v/>
      </c>
      <c r="DM336" t="str">
        <f>IF(Table1[[#This Row],[Ledger 9]]="","",IF(Table1[[#This Row],[Effect 9]]="Dr.","Yes","No"))</f>
        <v/>
      </c>
      <c r="DN336" t="str">
        <f>IF(Table1[[#This Row],[Ledger 9]]="","",Table1[[#This Row],[Ledger 9]])</f>
        <v/>
      </c>
      <c r="DO336" t="str">
        <f>IF(Table1[[#This Row],[Ledger 9]]="","",IF(Table1[[#This Row],[Effect 9]]="Dr.",-Table1[[#This Row],[Amount 9]],Table1[[#This Row],[Amount 9]]))</f>
        <v/>
      </c>
      <c r="DR336" t="str">
        <f>IF(Table1[[#This Row],[Ledger 10]]="","","No")</f>
        <v/>
      </c>
      <c r="DS336" t="str">
        <f>IF(Table1[[#This Row],[Ledger 10]]="","",IF(Table1[[#This Row],[Effect 10]]="Dr.","Yes","No"))</f>
        <v/>
      </c>
      <c r="DT336" t="str">
        <f>IF(Table1[[#This Row],[Ledger 10]]="","",Table1[[#This Row],[Ledger 10]])</f>
        <v/>
      </c>
      <c r="DU336" t="str">
        <f>IF(Table1[[#This Row],[Ledger 10]]="","",IF(Table1[[#This Row],[Effect 10]]="Dr.",-Table1[[#This Row],[Amount 10]],Table1[[#This Row],[Amount 10]]))</f>
        <v/>
      </c>
      <c r="DX336" t="str">
        <f>IF(Table1[[#This Row],[Ledger 11]]="","","No")</f>
        <v/>
      </c>
      <c r="DY336" t="str">
        <f>IF(Table1[[#This Row],[Ledger 11]]="","",IF(Table1[[#This Row],[Effect 11]]="Dr.","Yes","No"))</f>
        <v/>
      </c>
      <c r="DZ336" t="str">
        <f>IF(Table1[[#This Row],[Ledger 11]]="","",Table1[[#This Row],[Ledger 11]])</f>
        <v/>
      </c>
      <c r="EA336" t="str">
        <f>IF(Table1[[#This Row],[Ledger 11]]="","",IF(Table1[[#This Row],[Effect 11]]="Dr.",-Table1[[#This Row],[Amount 11]],Table1[[#This Row],[Amount 11]]))</f>
        <v/>
      </c>
      <c r="ED336" t="str">
        <f>IF(Table1[[#This Row],[Ledger 12]]="","","No")</f>
        <v/>
      </c>
      <c r="EE336" t="str">
        <f>IF(Table1[[#This Row],[Ledger 12]]="","",IF(Table1[[#This Row],[Effect 12]]="Dr.","Yes","No"))</f>
        <v/>
      </c>
      <c r="EF336" t="str">
        <f>IF(Table1[[#This Row],[Ledger 12]]="","",Table1[[#This Row],[Ledger 12]])</f>
        <v/>
      </c>
      <c r="EG336" t="str">
        <f>IF(Table1[[#This Row],[Ledger 12]]="","",IF(Table1[[#This Row],[Effect 12]]="Dr.",-Table1[[#This Row],[Amount 12]],Table1[[#This Row],[Amount 12]]))</f>
        <v/>
      </c>
      <c r="EJ336" t="str">
        <f>IF(Table1[[#This Row],[Ledger 13]]="","","No")</f>
        <v/>
      </c>
      <c r="EK336" t="str">
        <f>IF(Table1[[#This Row],[Ledger 13]]="","",IF(Table1[[#This Row],[Effect 13]]="Dr.","Yes","No"))</f>
        <v/>
      </c>
      <c r="EL336" t="str">
        <f>IF(Table1[[#This Row],[Ledger 13]]="","",Table1[[#This Row],[Ledger 13]])</f>
        <v/>
      </c>
      <c r="EM336" t="str">
        <f>IF(Table1[[#This Row],[Ledger 13]]="","",IF(Table1[[#This Row],[Effect 13]]="Dr.",-Table1[[#This Row],[Amount 13]],Table1[[#This Row],[Amount 13]]))</f>
        <v/>
      </c>
      <c r="EP336" t="str">
        <f>IF(Table1[[#This Row],[Ledger 14]]="","","No")</f>
        <v/>
      </c>
      <c r="EQ336" t="str">
        <f>IF(Table1[[#This Row],[Ledger 14]]="","",IF(Table1[[#This Row],[Effect 14]]="Dr.","Yes","No"))</f>
        <v/>
      </c>
      <c r="ER336" t="str">
        <f>IF(Table1[[#This Row],[Ledger 14]]="","",Table1[[#This Row],[Ledger 14]])</f>
        <v/>
      </c>
      <c r="ES336" t="str">
        <f>IF(Table1[[#This Row],[Ledger 14]]="","",IF(Table1[[#This Row],[Effect 14]]="Dr.",-Table1[[#This Row],[Amount 14]],Table1[[#This Row],[Amount 14]]))</f>
        <v/>
      </c>
      <c r="EV336" t="str">
        <f>IF(Table1[[#This Row],[Ledger 15]]="","","No")</f>
        <v/>
      </c>
      <c r="EW336" t="str">
        <f>IF(Table1[[#This Row],[Ledger 15]]="","",IF(Table1[[#This Row],[Effect 15]]="Dr.","Yes","No"))</f>
        <v/>
      </c>
      <c r="EX336" t="str">
        <f>IF(Table1[[#This Row],[Ledger 15]]="","",Table1[[#This Row],[Ledger 15]])</f>
        <v/>
      </c>
      <c r="EY336" t="str">
        <f>IF(Table1[[#This Row],[Ledger 15]]="","",IF(Table1[[#This Row],[Effect 15]]="Dr.",-Table1[[#This Row],[Amount 15]],Table1[[#This Row],[Amount 15]]))</f>
        <v/>
      </c>
      <c r="FD3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6">
        <f>IF(Table1[[#This Row],[Date]]="",0,IF(AND(Table1[[#This Row],[Date]]&gt;=$FE$2,Table1[[#This Row],[Date]]&lt;=$FE$3),0,1))</f>
        <v>0</v>
      </c>
      <c r="FF336">
        <f>IF(Table1[[#This Row],[Date]]="",0,IF(TYPE(VLOOKUP(Table1[[#This Row],[Voucher Type]],Table1[[#All],[Voucher Type Master]],1,FALSE))=16,1,0))</f>
        <v>0</v>
      </c>
      <c r="FG336">
        <f>IF(TYPE(IF(Table1[[#This Row],[Date]]="",0,IF(VLOOKUP(Table1[[#This Row],[Voucher Type]],$FY$5:$FZ$13,2,0)=Table1[[#This Row],[Effect 1]],0,1)))=16,1,0)</f>
        <v>0</v>
      </c>
      <c r="FH3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6">
        <f>IF(LEN(Table1[[#This Row],[Ledger 1]])&gt;0,IF(TYPE(VLOOKUP(Table1[[#This Row],[Ledger 1]],GZ:GZ,1,0))=16,1,0),0)</f>
        <v>0</v>
      </c>
      <c r="FJ336">
        <f>IF(LEN(Table1[[#This Row],[Ledger 2]])&gt;0,IF(TYPE(VLOOKUP(Table1[[#This Row],[Ledger 2]],GZ:GZ,1,0))=16,1,0),0)</f>
        <v>0</v>
      </c>
      <c r="FK336">
        <f>IF(LEN(Table1[[#This Row],[Ledger 3]])&gt;0,IF(TYPE(VLOOKUP(Table1[[#This Row],[Ledger 3]],GZ:GZ,1,0))=16,1,0),0)</f>
        <v>0</v>
      </c>
      <c r="FL336">
        <f>IF(LEN(Table1[[#This Row],[Ledger 4]])&gt;0,IF(TYPE(VLOOKUP(Table1[[#This Row],[Ledger 4]],GZ:GZ,1,0))=16,1,0),0)</f>
        <v>0</v>
      </c>
      <c r="FM336">
        <f>IF(LEN(Table1[[#This Row],[Ledger 5]])&gt;0,IF(TYPE(VLOOKUP(Table1[[#This Row],[Ledger 5]],GZ:GZ,1,0))=16,1,0),0)</f>
        <v>0</v>
      </c>
      <c r="FN336">
        <f>IF(LEN(Table1[[#This Row],[Ledger 6]])&gt;0,IF(TYPE(VLOOKUP(Table1[[#This Row],[Ledger 6]],$GZ:$GZ,1,0))=16,1,0),0)</f>
        <v>0</v>
      </c>
      <c r="FO336">
        <f>IF(LEN(Table1[[#This Row],[Ledger 7]])&gt;0,IF(TYPE(VLOOKUP(Table1[[#This Row],[Ledger 7]],$GZ:$GZ,1,0))=16,1,0),0)</f>
        <v>0</v>
      </c>
      <c r="FP336">
        <f>IF(LEN(Table1[[#This Row],[Ledger 8]])&gt;0,IF(TYPE(VLOOKUP(Table1[[#This Row],[Ledger 8]],$GZ:$GZ,1,0))=16,1,0),0)</f>
        <v>0</v>
      </c>
      <c r="FQ336">
        <f>IF(LEN(Table1[[#This Row],[Ledger 9]])&gt;0,IF(TYPE(VLOOKUP(Table1[[#This Row],[Ledger 9]],$GZ:$GZ,1,0))=16,1,0),0)</f>
        <v>0</v>
      </c>
      <c r="FR336">
        <f>IF(LEN(Table1[[#This Row],[Ledger 10]])&gt;0,IF(TYPE(VLOOKUP(Table1[[#This Row],[Ledger 10]],$GZ:$GZ,1,0))=16,1,0),0)</f>
        <v>0</v>
      </c>
      <c r="FS336">
        <f>IF(LEN(Table1[[#This Row],[Ledger 11]])&gt;0,IF(TYPE(VLOOKUP(Table1[[#This Row],[Ledger 11]],$GZ:$GZ,1,0))=16,1,0),0)</f>
        <v>0</v>
      </c>
      <c r="FT336">
        <f>IF(LEN(Table1[[#This Row],[Ledger 12]])&gt;0,IF(TYPE(VLOOKUP(Table1[[#This Row],[Ledger 12]],$GZ:$GZ,1,0))=16,1,0),0)</f>
        <v>0</v>
      </c>
      <c r="FU336">
        <f>IF(LEN(Table1[[#This Row],[Ledger 13]])&gt;0,IF(TYPE(VLOOKUP(Table1[[#This Row],[Ledger 13]],$GZ:$GZ,1,0))=16,1,0),0)</f>
        <v>0</v>
      </c>
      <c r="FV336">
        <f>IF(LEN(Table1[[#This Row],[Ledger 14]])&gt;0,IF(TYPE(VLOOKUP(Table1[[#This Row],[Ledger 14]],$GZ:$GZ,1,0))=16,1,0),0)</f>
        <v>0</v>
      </c>
      <c r="FW336">
        <f>IF(LEN(Table1[[#This Row],[Ledger 15]])&gt;0,IF(TYPE(VLOOKUP(Table1[[#This Row],[Ledger 15]],$GZ:$GZ,1,0))=16,1,0),0)</f>
        <v>0</v>
      </c>
    </row>
    <row r="337" spans="4:179" ht="33" customHeight="1" x14ac:dyDescent="0.45">
      <c r="D337" s="8">
        <f t="shared" si="14"/>
        <v>332</v>
      </c>
      <c r="E337" s="32"/>
      <c r="F337" s="34"/>
      <c r="G337" s="34"/>
      <c r="H337" s="34"/>
      <c r="I337" s="34"/>
      <c r="J337" s="38"/>
      <c r="K337" s="33"/>
      <c r="L337" s="36"/>
      <c r="M337" s="35"/>
      <c r="N337" s="34"/>
      <c r="O337" s="41"/>
      <c r="P337" s="35"/>
      <c r="Q337" s="34"/>
      <c r="R337" s="37"/>
      <c r="S337" s="35"/>
      <c r="T337" s="34"/>
      <c r="U337" s="37"/>
      <c r="V337" s="35"/>
      <c r="W337" s="34"/>
      <c r="X337" s="37"/>
      <c r="Y337" s="35"/>
      <c r="Z337" s="34"/>
      <c r="AA337" s="37"/>
      <c r="AB337" s="35"/>
      <c r="AC337" s="34"/>
      <c r="AD337" s="37"/>
      <c r="AE337" s="35"/>
      <c r="AF337" s="34"/>
      <c r="AG337" s="37"/>
      <c r="AH337" s="35"/>
      <c r="AI337" s="34"/>
      <c r="AJ337" s="37"/>
      <c r="AK337" s="35"/>
      <c r="AL337" s="34"/>
      <c r="AM337" s="37"/>
      <c r="AN337" s="35"/>
      <c r="AO337" s="34"/>
      <c r="AP337" s="37"/>
      <c r="AQ337" s="35"/>
      <c r="AR337" s="34"/>
      <c r="AS337" s="37"/>
      <c r="AT337" s="35"/>
      <c r="AU337" s="34"/>
      <c r="AV337" s="37"/>
      <c r="AW337" s="35"/>
      <c r="AX337" s="34"/>
      <c r="AY337" s="37"/>
      <c r="AZ337" s="35"/>
      <c r="BA337" s="34"/>
      <c r="BB337" s="37"/>
      <c r="BC3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7" s="7"/>
      <c r="BF337" t="str">
        <f>IF(Table1[[#This Row],[Date]]="","","&amp;lt;VOUCHER REMOTEID="&amp;""""&amp;$A$11&amp;$A$13&amp;ROW()&amp;""""&amp;" VCHTYPE="""&amp;F337&amp;""" ACTION="""&amp;"Create"&amp;"""&amp;gt;")</f>
        <v/>
      </c>
      <c r="BG337" t="str">
        <f>IF(Table1[[#This Row],[Date]]="","",TEXT(Table1[[#This Row],[Date]],"yyyymmdd"))</f>
        <v/>
      </c>
      <c r="BH337" t="str">
        <f>Table1[[#This Row],[Date2]]</f>
        <v/>
      </c>
      <c r="BI337" t="str">
        <f>IF(Table1[[#This Row],[Date]]="","",Table1[[#This Row],[Voucher Type]])</f>
        <v/>
      </c>
      <c r="BJ337" t="str">
        <f>IF(Table1[[#This Row],[Ref No / Invoice No]]="","",Table1[[#This Row],[Ref No / Invoice No]])</f>
        <v/>
      </c>
      <c r="BK337" t="str">
        <f>IF(Table1[[#This Row],[Voucher No]]="","",Table1[[#This Row],[Voucher No]])</f>
        <v/>
      </c>
      <c r="BL337" t="str">
        <f>IF(Table1[[#This Row],[Date]]="","",Table1[[#This Row],[Narration]])</f>
        <v/>
      </c>
      <c r="BM337" t="str">
        <f>IF(Table1[[#This Row],[Date]]="","",$A$11&amp;$A$13&amp;ROW())</f>
        <v/>
      </c>
      <c r="BN337" t="str">
        <f>IF(Table1[[#This Row],[Date]]="","",$A$13)</f>
        <v/>
      </c>
      <c r="BP337" t="str">
        <f>IF(Table1[[#This Row],[Ledger 1]]="","","No")</f>
        <v/>
      </c>
      <c r="BQ337" t="str">
        <f>IF(Table1[[#This Row],[Date]]="","",IF(Table1[[#This Row],[Effect 1]]="Dr.","Yes","No"))</f>
        <v/>
      </c>
      <c r="BR337" t="str">
        <f>IF(Table1[[#This Row],[Date]]="","",Table1[[#This Row],[Ledger 1]])</f>
        <v/>
      </c>
      <c r="BS337" t="str">
        <f>IF(Table1[[#This Row],[Date]]="","",IF(Table1[[#This Row],[Effect 1]]="Dr.",-Table1[[#This Row],[Amount 1]],Table1[[#This Row],[Amount 1]]))</f>
        <v/>
      </c>
      <c r="BV337" t="str">
        <f>IF(Table1[[#This Row],[Ledger 2]]="","","No")</f>
        <v/>
      </c>
      <c r="BW337" t="str">
        <f>IF(Table1[[#This Row],[Date]]="","",IF(Table1[[#This Row],[Effect 2]]="Dr.","Yes","No"))</f>
        <v/>
      </c>
      <c r="BX337" t="str">
        <f>IF(Table1[[#This Row],[Date]]="","",Table1[[#This Row],[Ledger 2]])</f>
        <v/>
      </c>
      <c r="BY337" t="str">
        <f>IF(Table1[[#This Row],[Date]]="","",IF(Table1[[#This Row],[Effect 2]]="Dr.",-Table1[[#This Row],[Amount 2]],Table1[[#This Row],[Amount 2]]))</f>
        <v/>
      </c>
      <c r="CB337" t="str">
        <f>IF(Table1[[#This Row],[Ledger 3]]="","","No")</f>
        <v/>
      </c>
      <c r="CC337" t="str">
        <f>IF(Table1[[#This Row],[Ledger 3]]="","",IF(Table1[[#This Row],[Effect 3]]="Dr.","Yes","No"))</f>
        <v/>
      </c>
      <c r="CD337" t="str">
        <f>IF(Table1[[#This Row],[Ledger 3]]="","",Table1[[#This Row],[Ledger 3]])</f>
        <v/>
      </c>
      <c r="CE337" t="str">
        <f>IF(Table1[[#This Row],[Ledger 3]]="","",IF(Table1[[#This Row],[Effect 3]]="Dr.",-Table1[[#This Row],[Amount 3]],Table1[[#This Row],[Amount 3]]))</f>
        <v/>
      </c>
      <c r="CH337" t="str">
        <f>IF(Table1[[#This Row],[Ledger 4]]="","","No")</f>
        <v/>
      </c>
      <c r="CI337" t="str">
        <f>IF(Table1[[#This Row],[Ledger 4]]="","",IF(Table1[[#This Row],[Effect 4]]="Dr.","Yes","No"))</f>
        <v/>
      </c>
      <c r="CJ337" t="str">
        <f>IF(Table1[[#This Row],[Ledger 4]]="","",Table1[[#This Row],[Ledger 4]])</f>
        <v/>
      </c>
      <c r="CK337" t="str">
        <f>IF(Table1[[#This Row],[Ledger 4]]="","",IF(Table1[[#This Row],[Effect 4]]="Dr.",-Table1[[#This Row],[Amount 4]],Table1[[#This Row],[Amount 4]]))</f>
        <v/>
      </c>
      <c r="CN337" t="str">
        <f>IF(Table1[[#This Row],[Ledger 5]]="","","No")</f>
        <v/>
      </c>
      <c r="CO337" t="str">
        <f>IF(Table1[[#This Row],[Ledger 5]]="","",IF(Table1[[#This Row],[Effect 5]]="Dr.","Yes","No"))</f>
        <v/>
      </c>
      <c r="CP337" t="str">
        <f>IF(Table1[[#This Row],[Ledger 5]]="","",Table1[[#This Row],[Ledger 5]])</f>
        <v/>
      </c>
      <c r="CQ337" t="str">
        <f>IF(Table1[[#This Row],[Ledger 5]]="","",IF(Table1[[#This Row],[Effect 5]]="Dr.",-Table1[[#This Row],[Amount 5]],Table1[[#This Row],[Amount 5]]))</f>
        <v/>
      </c>
      <c r="CT337" t="str">
        <f>IF(Table1[[#This Row],[Ledger 6]]="","","No")</f>
        <v/>
      </c>
      <c r="CU337" t="str">
        <f>IF(Table1[[#This Row],[Ledger 6]]="","",IF(Table1[[#This Row],[Effect 6]]="Dr.","Yes","No"))</f>
        <v/>
      </c>
      <c r="CV337" t="str">
        <f>IF(Table1[[#This Row],[Ledger 6]]="","",Table1[[#This Row],[Ledger 6]])</f>
        <v/>
      </c>
      <c r="CW337" t="str">
        <f>IF(Table1[[#This Row],[Ledger 6]]="","",IF(Table1[[#This Row],[Effect 6]]="Dr.",-Table1[[#This Row],[Amount 6]],Table1[[#This Row],[Amount 6]]))</f>
        <v/>
      </c>
      <c r="CZ337" t="str">
        <f>IF(Table1[[#This Row],[Ledger 7]]="","","No")</f>
        <v/>
      </c>
      <c r="DA337" t="str">
        <f>IF(Table1[[#This Row],[Ledger 7]]="","",IF(Table1[[#This Row],[Effect 7]]="Dr.","Yes","No"))</f>
        <v/>
      </c>
      <c r="DB337" t="str">
        <f>IF(Table1[[#This Row],[Ledger 7]]="","",Table1[[#This Row],[Ledger 7]])</f>
        <v/>
      </c>
      <c r="DC337" t="str">
        <f>IF(Table1[[#This Row],[Ledger 7]]="","",IF(Table1[[#This Row],[Effect 7]]="Dr.",-Table1[[#This Row],[Amount 7]],Table1[[#This Row],[Amount 7]]))</f>
        <v/>
      </c>
      <c r="DF337" t="str">
        <f>IF(Table1[[#This Row],[Ledger 8]]="","","No")</f>
        <v/>
      </c>
      <c r="DG337" t="str">
        <f>IF(Table1[[#This Row],[Ledger 8]]="","",IF(Table1[[#This Row],[Effect 8]]="Dr.","Yes","No"))</f>
        <v/>
      </c>
      <c r="DH337" t="str">
        <f>IF(Table1[[#This Row],[Ledger 8]]="","",Table1[[#This Row],[Ledger 8]])</f>
        <v/>
      </c>
      <c r="DI337" t="str">
        <f>IF(Table1[[#This Row],[Ledger 8]]="","",IF(Table1[[#This Row],[Effect 8]]="Dr.",-Table1[[#This Row],[Amount 8]],Table1[[#This Row],[Amount 8]]))</f>
        <v/>
      </c>
      <c r="DL337" t="str">
        <f>IF(Table1[[#This Row],[Ledger 9]]="","","No")</f>
        <v/>
      </c>
      <c r="DM337" t="str">
        <f>IF(Table1[[#This Row],[Ledger 9]]="","",IF(Table1[[#This Row],[Effect 9]]="Dr.","Yes","No"))</f>
        <v/>
      </c>
      <c r="DN337" t="str">
        <f>IF(Table1[[#This Row],[Ledger 9]]="","",Table1[[#This Row],[Ledger 9]])</f>
        <v/>
      </c>
      <c r="DO337" t="str">
        <f>IF(Table1[[#This Row],[Ledger 9]]="","",IF(Table1[[#This Row],[Effect 9]]="Dr.",-Table1[[#This Row],[Amount 9]],Table1[[#This Row],[Amount 9]]))</f>
        <v/>
      </c>
      <c r="DR337" t="str">
        <f>IF(Table1[[#This Row],[Ledger 10]]="","","No")</f>
        <v/>
      </c>
      <c r="DS337" t="str">
        <f>IF(Table1[[#This Row],[Ledger 10]]="","",IF(Table1[[#This Row],[Effect 10]]="Dr.","Yes","No"))</f>
        <v/>
      </c>
      <c r="DT337" t="str">
        <f>IF(Table1[[#This Row],[Ledger 10]]="","",Table1[[#This Row],[Ledger 10]])</f>
        <v/>
      </c>
      <c r="DU337" t="str">
        <f>IF(Table1[[#This Row],[Ledger 10]]="","",IF(Table1[[#This Row],[Effect 10]]="Dr.",-Table1[[#This Row],[Amount 10]],Table1[[#This Row],[Amount 10]]))</f>
        <v/>
      </c>
      <c r="DX337" t="str">
        <f>IF(Table1[[#This Row],[Ledger 11]]="","","No")</f>
        <v/>
      </c>
      <c r="DY337" t="str">
        <f>IF(Table1[[#This Row],[Ledger 11]]="","",IF(Table1[[#This Row],[Effect 11]]="Dr.","Yes","No"))</f>
        <v/>
      </c>
      <c r="DZ337" t="str">
        <f>IF(Table1[[#This Row],[Ledger 11]]="","",Table1[[#This Row],[Ledger 11]])</f>
        <v/>
      </c>
      <c r="EA337" t="str">
        <f>IF(Table1[[#This Row],[Ledger 11]]="","",IF(Table1[[#This Row],[Effect 11]]="Dr.",-Table1[[#This Row],[Amount 11]],Table1[[#This Row],[Amount 11]]))</f>
        <v/>
      </c>
      <c r="ED337" t="str">
        <f>IF(Table1[[#This Row],[Ledger 12]]="","","No")</f>
        <v/>
      </c>
      <c r="EE337" t="str">
        <f>IF(Table1[[#This Row],[Ledger 12]]="","",IF(Table1[[#This Row],[Effect 12]]="Dr.","Yes","No"))</f>
        <v/>
      </c>
      <c r="EF337" t="str">
        <f>IF(Table1[[#This Row],[Ledger 12]]="","",Table1[[#This Row],[Ledger 12]])</f>
        <v/>
      </c>
      <c r="EG337" t="str">
        <f>IF(Table1[[#This Row],[Ledger 12]]="","",IF(Table1[[#This Row],[Effect 12]]="Dr.",-Table1[[#This Row],[Amount 12]],Table1[[#This Row],[Amount 12]]))</f>
        <v/>
      </c>
      <c r="EJ337" t="str">
        <f>IF(Table1[[#This Row],[Ledger 13]]="","","No")</f>
        <v/>
      </c>
      <c r="EK337" t="str">
        <f>IF(Table1[[#This Row],[Ledger 13]]="","",IF(Table1[[#This Row],[Effect 13]]="Dr.","Yes","No"))</f>
        <v/>
      </c>
      <c r="EL337" t="str">
        <f>IF(Table1[[#This Row],[Ledger 13]]="","",Table1[[#This Row],[Ledger 13]])</f>
        <v/>
      </c>
      <c r="EM337" t="str">
        <f>IF(Table1[[#This Row],[Ledger 13]]="","",IF(Table1[[#This Row],[Effect 13]]="Dr.",-Table1[[#This Row],[Amount 13]],Table1[[#This Row],[Amount 13]]))</f>
        <v/>
      </c>
      <c r="EP337" t="str">
        <f>IF(Table1[[#This Row],[Ledger 14]]="","","No")</f>
        <v/>
      </c>
      <c r="EQ337" t="str">
        <f>IF(Table1[[#This Row],[Ledger 14]]="","",IF(Table1[[#This Row],[Effect 14]]="Dr.","Yes","No"))</f>
        <v/>
      </c>
      <c r="ER337" t="str">
        <f>IF(Table1[[#This Row],[Ledger 14]]="","",Table1[[#This Row],[Ledger 14]])</f>
        <v/>
      </c>
      <c r="ES337" t="str">
        <f>IF(Table1[[#This Row],[Ledger 14]]="","",IF(Table1[[#This Row],[Effect 14]]="Dr.",-Table1[[#This Row],[Amount 14]],Table1[[#This Row],[Amount 14]]))</f>
        <v/>
      </c>
      <c r="EV337" t="str">
        <f>IF(Table1[[#This Row],[Ledger 15]]="","","No")</f>
        <v/>
      </c>
      <c r="EW337" t="str">
        <f>IF(Table1[[#This Row],[Ledger 15]]="","",IF(Table1[[#This Row],[Effect 15]]="Dr.","Yes","No"))</f>
        <v/>
      </c>
      <c r="EX337" t="str">
        <f>IF(Table1[[#This Row],[Ledger 15]]="","",Table1[[#This Row],[Ledger 15]])</f>
        <v/>
      </c>
      <c r="EY337" t="str">
        <f>IF(Table1[[#This Row],[Ledger 15]]="","",IF(Table1[[#This Row],[Effect 15]]="Dr.",-Table1[[#This Row],[Amount 15]],Table1[[#This Row],[Amount 15]]))</f>
        <v/>
      </c>
      <c r="FD3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7">
        <f>IF(Table1[[#This Row],[Date]]="",0,IF(AND(Table1[[#This Row],[Date]]&gt;=$FE$2,Table1[[#This Row],[Date]]&lt;=$FE$3),0,1))</f>
        <v>0</v>
      </c>
      <c r="FF337">
        <f>IF(Table1[[#This Row],[Date]]="",0,IF(TYPE(VLOOKUP(Table1[[#This Row],[Voucher Type]],Table1[[#All],[Voucher Type Master]],1,FALSE))=16,1,0))</f>
        <v>0</v>
      </c>
      <c r="FG337">
        <f>IF(TYPE(IF(Table1[[#This Row],[Date]]="",0,IF(VLOOKUP(Table1[[#This Row],[Voucher Type]],$FY$5:$FZ$13,2,0)=Table1[[#This Row],[Effect 1]],0,1)))=16,1,0)</f>
        <v>0</v>
      </c>
      <c r="FH3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7">
        <f>IF(LEN(Table1[[#This Row],[Ledger 1]])&gt;0,IF(TYPE(VLOOKUP(Table1[[#This Row],[Ledger 1]],GZ:GZ,1,0))=16,1,0),0)</f>
        <v>0</v>
      </c>
      <c r="FJ337">
        <f>IF(LEN(Table1[[#This Row],[Ledger 2]])&gt;0,IF(TYPE(VLOOKUP(Table1[[#This Row],[Ledger 2]],GZ:GZ,1,0))=16,1,0),0)</f>
        <v>0</v>
      </c>
      <c r="FK337">
        <f>IF(LEN(Table1[[#This Row],[Ledger 3]])&gt;0,IF(TYPE(VLOOKUP(Table1[[#This Row],[Ledger 3]],GZ:GZ,1,0))=16,1,0),0)</f>
        <v>0</v>
      </c>
      <c r="FL337">
        <f>IF(LEN(Table1[[#This Row],[Ledger 4]])&gt;0,IF(TYPE(VLOOKUP(Table1[[#This Row],[Ledger 4]],GZ:GZ,1,0))=16,1,0),0)</f>
        <v>0</v>
      </c>
      <c r="FM337">
        <f>IF(LEN(Table1[[#This Row],[Ledger 5]])&gt;0,IF(TYPE(VLOOKUP(Table1[[#This Row],[Ledger 5]],GZ:GZ,1,0))=16,1,0),0)</f>
        <v>0</v>
      </c>
      <c r="FN337">
        <f>IF(LEN(Table1[[#This Row],[Ledger 6]])&gt;0,IF(TYPE(VLOOKUP(Table1[[#This Row],[Ledger 6]],$GZ:$GZ,1,0))=16,1,0),0)</f>
        <v>0</v>
      </c>
      <c r="FO337">
        <f>IF(LEN(Table1[[#This Row],[Ledger 7]])&gt;0,IF(TYPE(VLOOKUP(Table1[[#This Row],[Ledger 7]],$GZ:$GZ,1,0))=16,1,0),0)</f>
        <v>0</v>
      </c>
      <c r="FP337">
        <f>IF(LEN(Table1[[#This Row],[Ledger 8]])&gt;0,IF(TYPE(VLOOKUP(Table1[[#This Row],[Ledger 8]],$GZ:$GZ,1,0))=16,1,0),0)</f>
        <v>0</v>
      </c>
      <c r="FQ337">
        <f>IF(LEN(Table1[[#This Row],[Ledger 9]])&gt;0,IF(TYPE(VLOOKUP(Table1[[#This Row],[Ledger 9]],$GZ:$GZ,1,0))=16,1,0),0)</f>
        <v>0</v>
      </c>
      <c r="FR337">
        <f>IF(LEN(Table1[[#This Row],[Ledger 10]])&gt;0,IF(TYPE(VLOOKUP(Table1[[#This Row],[Ledger 10]],$GZ:$GZ,1,0))=16,1,0),0)</f>
        <v>0</v>
      </c>
      <c r="FS337">
        <f>IF(LEN(Table1[[#This Row],[Ledger 11]])&gt;0,IF(TYPE(VLOOKUP(Table1[[#This Row],[Ledger 11]],$GZ:$GZ,1,0))=16,1,0),0)</f>
        <v>0</v>
      </c>
      <c r="FT337">
        <f>IF(LEN(Table1[[#This Row],[Ledger 12]])&gt;0,IF(TYPE(VLOOKUP(Table1[[#This Row],[Ledger 12]],$GZ:$GZ,1,0))=16,1,0),0)</f>
        <v>0</v>
      </c>
      <c r="FU337">
        <f>IF(LEN(Table1[[#This Row],[Ledger 13]])&gt;0,IF(TYPE(VLOOKUP(Table1[[#This Row],[Ledger 13]],$GZ:$GZ,1,0))=16,1,0),0)</f>
        <v>0</v>
      </c>
      <c r="FV337">
        <f>IF(LEN(Table1[[#This Row],[Ledger 14]])&gt;0,IF(TYPE(VLOOKUP(Table1[[#This Row],[Ledger 14]],$GZ:$GZ,1,0))=16,1,0),0)</f>
        <v>0</v>
      </c>
      <c r="FW337">
        <f>IF(LEN(Table1[[#This Row],[Ledger 15]])&gt;0,IF(TYPE(VLOOKUP(Table1[[#This Row],[Ledger 15]],$GZ:$GZ,1,0))=16,1,0),0)</f>
        <v>0</v>
      </c>
    </row>
    <row r="338" spans="4:179" ht="33" customHeight="1" x14ac:dyDescent="0.45">
      <c r="D338" s="8">
        <f t="shared" si="14"/>
        <v>333</v>
      </c>
      <c r="E338" s="32"/>
      <c r="F338" s="34"/>
      <c r="G338" s="34"/>
      <c r="H338" s="34"/>
      <c r="I338" s="34"/>
      <c r="J338" s="38"/>
      <c r="K338" s="33"/>
      <c r="L338" s="36"/>
      <c r="M338" s="35"/>
      <c r="N338" s="34"/>
      <c r="O338" s="41"/>
      <c r="P338" s="35"/>
      <c r="Q338" s="34"/>
      <c r="R338" s="37"/>
      <c r="S338" s="35"/>
      <c r="T338" s="34"/>
      <c r="U338" s="37"/>
      <c r="V338" s="35"/>
      <c r="W338" s="34"/>
      <c r="X338" s="37"/>
      <c r="Y338" s="35"/>
      <c r="Z338" s="34"/>
      <c r="AA338" s="37"/>
      <c r="AB338" s="35"/>
      <c r="AC338" s="34"/>
      <c r="AD338" s="37"/>
      <c r="AE338" s="35"/>
      <c r="AF338" s="34"/>
      <c r="AG338" s="37"/>
      <c r="AH338" s="35"/>
      <c r="AI338" s="34"/>
      <c r="AJ338" s="37"/>
      <c r="AK338" s="35"/>
      <c r="AL338" s="34"/>
      <c r="AM338" s="37"/>
      <c r="AN338" s="35"/>
      <c r="AO338" s="34"/>
      <c r="AP338" s="37"/>
      <c r="AQ338" s="35"/>
      <c r="AR338" s="34"/>
      <c r="AS338" s="37"/>
      <c r="AT338" s="35"/>
      <c r="AU338" s="34"/>
      <c r="AV338" s="37"/>
      <c r="AW338" s="35"/>
      <c r="AX338" s="34"/>
      <c r="AY338" s="37"/>
      <c r="AZ338" s="35"/>
      <c r="BA338" s="34"/>
      <c r="BB338" s="37"/>
      <c r="BC3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8" s="7"/>
      <c r="BF338" t="str">
        <f>IF(Table1[[#This Row],[Date]]="","","&amp;lt;VOUCHER REMOTEID="&amp;""""&amp;$A$11&amp;$A$13&amp;ROW()&amp;""""&amp;" VCHTYPE="""&amp;F338&amp;""" ACTION="""&amp;"Create"&amp;"""&amp;gt;")</f>
        <v/>
      </c>
      <c r="BG338" t="str">
        <f>IF(Table1[[#This Row],[Date]]="","",TEXT(Table1[[#This Row],[Date]],"yyyymmdd"))</f>
        <v/>
      </c>
      <c r="BH338" t="str">
        <f>Table1[[#This Row],[Date2]]</f>
        <v/>
      </c>
      <c r="BI338" t="str">
        <f>IF(Table1[[#This Row],[Date]]="","",Table1[[#This Row],[Voucher Type]])</f>
        <v/>
      </c>
      <c r="BJ338" t="str">
        <f>IF(Table1[[#This Row],[Ref No / Invoice No]]="","",Table1[[#This Row],[Ref No / Invoice No]])</f>
        <v/>
      </c>
      <c r="BK338" t="str">
        <f>IF(Table1[[#This Row],[Voucher No]]="","",Table1[[#This Row],[Voucher No]])</f>
        <v/>
      </c>
      <c r="BL338" t="str">
        <f>IF(Table1[[#This Row],[Date]]="","",Table1[[#This Row],[Narration]])</f>
        <v/>
      </c>
      <c r="BM338" t="str">
        <f>IF(Table1[[#This Row],[Date]]="","",$A$11&amp;$A$13&amp;ROW())</f>
        <v/>
      </c>
      <c r="BN338" t="str">
        <f>IF(Table1[[#This Row],[Date]]="","",$A$13)</f>
        <v/>
      </c>
      <c r="BP338" t="str">
        <f>IF(Table1[[#This Row],[Ledger 1]]="","","No")</f>
        <v/>
      </c>
      <c r="BQ338" t="str">
        <f>IF(Table1[[#This Row],[Date]]="","",IF(Table1[[#This Row],[Effect 1]]="Dr.","Yes","No"))</f>
        <v/>
      </c>
      <c r="BR338" t="str">
        <f>IF(Table1[[#This Row],[Date]]="","",Table1[[#This Row],[Ledger 1]])</f>
        <v/>
      </c>
      <c r="BS338" t="str">
        <f>IF(Table1[[#This Row],[Date]]="","",IF(Table1[[#This Row],[Effect 1]]="Dr.",-Table1[[#This Row],[Amount 1]],Table1[[#This Row],[Amount 1]]))</f>
        <v/>
      </c>
      <c r="BV338" t="str">
        <f>IF(Table1[[#This Row],[Ledger 2]]="","","No")</f>
        <v/>
      </c>
      <c r="BW338" t="str">
        <f>IF(Table1[[#This Row],[Date]]="","",IF(Table1[[#This Row],[Effect 2]]="Dr.","Yes","No"))</f>
        <v/>
      </c>
      <c r="BX338" t="str">
        <f>IF(Table1[[#This Row],[Date]]="","",Table1[[#This Row],[Ledger 2]])</f>
        <v/>
      </c>
      <c r="BY338" t="str">
        <f>IF(Table1[[#This Row],[Date]]="","",IF(Table1[[#This Row],[Effect 2]]="Dr.",-Table1[[#This Row],[Amount 2]],Table1[[#This Row],[Amount 2]]))</f>
        <v/>
      </c>
      <c r="CB338" t="str">
        <f>IF(Table1[[#This Row],[Ledger 3]]="","","No")</f>
        <v/>
      </c>
      <c r="CC338" t="str">
        <f>IF(Table1[[#This Row],[Ledger 3]]="","",IF(Table1[[#This Row],[Effect 3]]="Dr.","Yes","No"))</f>
        <v/>
      </c>
      <c r="CD338" t="str">
        <f>IF(Table1[[#This Row],[Ledger 3]]="","",Table1[[#This Row],[Ledger 3]])</f>
        <v/>
      </c>
      <c r="CE338" t="str">
        <f>IF(Table1[[#This Row],[Ledger 3]]="","",IF(Table1[[#This Row],[Effect 3]]="Dr.",-Table1[[#This Row],[Amount 3]],Table1[[#This Row],[Amount 3]]))</f>
        <v/>
      </c>
      <c r="CH338" t="str">
        <f>IF(Table1[[#This Row],[Ledger 4]]="","","No")</f>
        <v/>
      </c>
      <c r="CI338" t="str">
        <f>IF(Table1[[#This Row],[Ledger 4]]="","",IF(Table1[[#This Row],[Effect 4]]="Dr.","Yes","No"))</f>
        <v/>
      </c>
      <c r="CJ338" t="str">
        <f>IF(Table1[[#This Row],[Ledger 4]]="","",Table1[[#This Row],[Ledger 4]])</f>
        <v/>
      </c>
      <c r="CK338" t="str">
        <f>IF(Table1[[#This Row],[Ledger 4]]="","",IF(Table1[[#This Row],[Effect 4]]="Dr.",-Table1[[#This Row],[Amount 4]],Table1[[#This Row],[Amount 4]]))</f>
        <v/>
      </c>
      <c r="CN338" t="str">
        <f>IF(Table1[[#This Row],[Ledger 5]]="","","No")</f>
        <v/>
      </c>
      <c r="CO338" t="str">
        <f>IF(Table1[[#This Row],[Ledger 5]]="","",IF(Table1[[#This Row],[Effect 5]]="Dr.","Yes","No"))</f>
        <v/>
      </c>
      <c r="CP338" t="str">
        <f>IF(Table1[[#This Row],[Ledger 5]]="","",Table1[[#This Row],[Ledger 5]])</f>
        <v/>
      </c>
      <c r="CQ338" t="str">
        <f>IF(Table1[[#This Row],[Ledger 5]]="","",IF(Table1[[#This Row],[Effect 5]]="Dr.",-Table1[[#This Row],[Amount 5]],Table1[[#This Row],[Amount 5]]))</f>
        <v/>
      </c>
      <c r="CT338" t="str">
        <f>IF(Table1[[#This Row],[Ledger 6]]="","","No")</f>
        <v/>
      </c>
      <c r="CU338" t="str">
        <f>IF(Table1[[#This Row],[Ledger 6]]="","",IF(Table1[[#This Row],[Effect 6]]="Dr.","Yes","No"))</f>
        <v/>
      </c>
      <c r="CV338" t="str">
        <f>IF(Table1[[#This Row],[Ledger 6]]="","",Table1[[#This Row],[Ledger 6]])</f>
        <v/>
      </c>
      <c r="CW338" t="str">
        <f>IF(Table1[[#This Row],[Ledger 6]]="","",IF(Table1[[#This Row],[Effect 6]]="Dr.",-Table1[[#This Row],[Amount 6]],Table1[[#This Row],[Amount 6]]))</f>
        <v/>
      </c>
      <c r="CZ338" t="str">
        <f>IF(Table1[[#This Row],[Ledger 7]]="","","No")</f>
        <v/>
      </c>
      <c r="DA338" t="str">
        <f>IF(Table1[[#This Row],[Ledger 7]]="","",IF(Table1[[#This Row],[Effect 7]]="Dr.","Yes","No"))</f>
        <v/>
      </c>
      <c r="DB338" t="str">
        <f>IF(Table1[[#This Row],[Ledger 7]]="","",Table1[[#This Row],[Ledger 7]])</f>
        <v/>
      </c>
      <c r="DC338" t="str">
        <f>IF(Table1[[#This Row],[Ledger 7]]="","",IF(Table1[[#This Row],[Effect 7]]="Dr.",-Table1[[#This Row],[Amount 7]],Table1[[#This Row],[Amount 7]]))</f>
        <v/>
      </c>
      <c r="DF338" t="str">
        <f>IF(Table1[[#This Row],[Ledger 8]]="","","No")</f>
        <v/>
      </c>
      <c r="DG338" t="str">
        <f>IF(Table1[[#This Row],[Ledger 8]]="","",IF(Table1[[#This Row],[Effect 8]]="Dr.","Yes","No"))</f>
        <v/>
      </c>
      <c r="DH338" t="str">
        <f>IF(Table1[[#This Row],[Ledger 8]]="","",Table1[[#This Row],[Ledger 8]])</f>
        <v/>
      </c>
      <c r="DI338" t="str">
        <f>IF(Table1[[#This Row],[Ledger 8]]="","",IF(Table1[[#This Row],[Effect 8]]="Dr.",-Table1[[#This Row],[Amount 8]],Table1[[#This Row],[Amount 8]]))</f>
        <v/>
      </c>
      <c r="DL338" t="str">
        <f>IF(Table1[[#This Row],[Ledger 9]]="","","No")</f>
        <v/>
      </c>
      <c r="DM338" t="str">
        <f>IF(Table1[[#This Row],[Ledger 9]]="","",IF(Table1[[#This Row],[Effect 9]]="Dr.","Yes","No"))</f>
        <v/>
      </c>
      <c r="DN338" t="str">
        <f>IF(Table1[[#This Row],[Ledger 9]]="","",Table1[[#This Row],[Ledger 9]])</f>
        <v/>
      </c>
      <c r="DO338" t="str">
        <f>IF(Table1[[#This Row],[Ledger 9]]="","",IF(Table1[[#This Row],[Effect 9]]="Dr.",-Table1[[#This Row],[Amount 9]],Table1[[#This Row],[Amount 9]]))</f>
        <v/>
      </c>
      <c r="DR338" t="str">
        <f>IF(Table1[[#This Row],[Ledger 10]]="","","No")</f>
        <v/>
      </c>
      <c r="DS338" t="str">
        <f>IF(Table1[[#This Row],[Ledger 10]]="","",IF(Table1[[#This Row],[Effect 10]]="Dr.","Yes","No"))</f>
        <v/>
      </c>
      <c r="DT338" t="str">
        <f>IF(Table1[[#This Row],[Ledger 10]]="","",Table1[[#This Row],[Ledger 10]])</f>
        <v/>
      </c>
      <c r="DU338" t="str">
        <f>IF(Table1[[#This Row],[Ledger 10]]="","",IF(Table1[[#This Row],[Effect 10]]="Dr.",-Table1[[#This Row],[Amount 10]],Table1[[#This Row],[Amount 10]]))</f>
        <v/>
      </c>
      <c r="DX338" t="str">
        <f>IF(Table1[[#This Row],[Ledger 11]]="","","No")</f>
        <v/>
      </c>
      <c r="DY338" t="str">
        <f>IF(Table1[[#This Row],[Ledger 11]]="","",IF(Table1[[#This Row],[Effect 11]]="Dr.","Yes","No"))</f>
        <v/>
      </c>
      <c r="DZ338" t="str">
        <f>IF(Table1[[#This Row],[Ledger 11]]="","",Table1[[#This Row],[Ledger 11]])</f>
        <v/>
      </c>
      <c r="EA338" t="str">
        <f>IF(Table1[[#This Row],[Ledger 11]]="","",IF(Table1[[#This Row],[Effect 11]]="Dr.",-Table1[[#This Row],[Amount 11]],Table1[[#This Row],[Amount 11]]))</f>
        <v/>
      </c>
      <c r="ED338" t="str">
        <f>IF(Table1[[#This Row],[Ledger 12]]="","","No")</f>
        <v/>
      </c>
      <c r="EE338" t="str">
        <f>IF(Table1[[#This Row],[Ledger 12]]="","",IF(Table1[[#This Row],[Effect 12]]="Dr.","Yes","No"))</f>
        <v/>
      </c>
      <c r="EF338" t="str">
        <f>IF(Table1[[#This Row],[Ledger 12]]="","",Table1[[#This Row],[Ledger 12]])</f>
        <v/>
      </c>
      <c r="EG338" t="str">
        <f>IF(Table1[[#This Row],[Ledger 12]]="","",IF(Table1[[#This Row],[Effect 12]]="Dr.",-Table1[[#This Row],[Amount 12]],Table1[[#This Row],[Amount 12]]))</f>
        <v/>
      </c>
      <c r="EJ338" t="str">
        <f>IF(Table1[[#This Row],[Ledger 13]]="","","No")</f>
        <v/>
      </c>
      <c r="EK338" t="str">
        <f>IF(Table1[[#This Row],[Ledger 13]]="","",IF(Table1[[#This Row],[Effect 13]]="Dr.","Yes","No"))</f>
        <v/>
      </c>
      <c r="EL338" t="str">
        <f>IF(Table1[[#This Row],[Ledger 13]]="","",Table1[[#This Row],[Ledger 13]])</f>
        <v/>
      </c>
      <c r="EM338" t="str">
        <f>IF(Table1[[#This Row],[Ledger 13]]="","",IF(Table1[[#This Row],[Effect 13]]="Dr.",-Table1[[#This Row],[Amount 13]],Table1[[#This Row],[Amount 13]]))</f>
        <v/>
      </c>
      <c r="EP338" t="str">
        <f>IF(Table1[[#This Row],[Ledger 14]]="","","No")</f>
        <v/>
      </c>
      <c r="EQ338" t="str">
        <f>IF(Table1[[#This Row],[Ledger 14]]="","",IF(Table1[[#This Row],[Effect 14]]="Dr.","Yes","No"))</f>
        <v/>
      </c>
      <c r="ER338" t="str">
        <f>IF(Table1[[#This Row],[Ledger 14]]="","",Table1[[#This Row],[Ledger 14]])</f>
        <v/>
      </c>
      <c r="ES338" t="str">
        <f>IF(Table1[[#This Row],[Ledger 14]]="","",IF(Table1[[#This Row],[Effect 14]]="Dr.",-Table1[[#This Row],[Amount 14]],Table1[[#This Row],[Amount 14]]))</f>
        <v/>
      </c>
      <c r="EV338" t="str">
        <f>IF(Table1[[#This Row],[Ledger 15]]="","","No")</f>
        <v/>
      </c>
      <c r="EW338" t="str">
        <f>IF(Table1[[#This Row],[Ledger 15]]="","",IF(Table1[[#This Row],[Effect 15]]="Dr.","Yes","No"))</f>
        <v/>
      </c>
      <c r="EX338" t="str">
        <f>IF(Table1[[#This Row],[Ledger 15]]="","",Table1[[#This Row],[Ledger 15]])</f>
        <v/>
      </c>
      <c r="EY338" t="str">
        <f>IF(Table1[[#This Row],[Ledger 15]]="","",IF(Table1[[#This Row],[Effect 15]]="Dr.",-Table1[[#This Row],[Amount 15]],Table1[[#This Row],[Amount 15]]))</f>
        <v/>
      </c>
      <c r="FD3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8">
        <f>IF(Table1[[#This Row],[Date]]="",0,IF(AND(Table1[[#This Row],[Date]]&gt;=$FE$2,Table1[[#This Row],[Date]]&lt;=$FE$3),0,1))</f>
        <v>0</v>
      </c>
      <c r="FF338">
        <f>IF(Table1[[#This Row],[Date]]="",0,IF(TYPE(VLOOKUP(Table1[[#This Row],[Voucher Type]],Table1[[#All],[Voucher Type Master]],1,FALSE))=16,1,0))</f>
        <v>0</v>
      </c>
      <c r="FG338">
        <f>IF(TYPE(IF(Table1[[#This Row],[Date]]="",0,IF(VLOOKUP(Table1[[#This Row],[Voucher Type]],$FY$5:$FZ$13,2,0)=Table1[[#This Row],[Effect 1]],0,1)))=16,1,0)</f>
        <v>0</v>
      </c>
      <c r="FH3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8">
        <f>IF(LEN(Table1[[#This Row],[Ledger 1]])&gt;0,IF(TYPE(VLOOKUP(Table1[[#This Row],[Ledger 1]],GZ:GZ,1,0))=16,1,0),0)</f>
        <v>0</v>
      </c>
      <c r="FJ338">
        <f>IF(LEN(Table1[[#This Row],[Ledger 2]])&gt;0,IF(TYPE(VLOOKUP(Table1[[#This Row],[Ledger 2]],GZ:GZ,1,0))=16,1,0),0)</f>
        <v>0</v>
      </c>
      <c r="FK338">
        <f>IF(LEN(Table1[[#This Row],[Ledger 3]])&gt;0,IF(TYPE(VLOOKUP(Table1[[#This Row],[Ledger 3]],GZ:GZ,1,0))=16,1,0),0)</f>
        <v>0</v>
      </c>
      <c r="FL338">
        <f>IF(LEN(Table1[[#This Row],[Ledger 4]])&gt;0,IF(TYPE(VLOOKUP(Table1[[#This Row],[Ledger 4]],GZ:GZ,1,0))=16,1,0),0)</f>
        <v>0</v>
      </c>
      <c r="FM338">
        <f>IF(LEN(Table1[[#This Row],[Ledger 5]])&gt;0,IF(TYPE(VLOOKUP(Table1[[#This Row],[Ledger 5]],GZ:GZ,1,0))=16,1,0),0)</f>
        <v>0</v>
      </c>
      <c r="FN338">
        <f>IF(LEN(Table1[[#This Row],[Ledger 6]])&gt;0,IF(TYPE(VLOOKUP(Table1[[#This Row],[Ledger 6]],$GZ:$GZ,1,0))=16,1,0),0)</f>
        <v>0</v>
      </c>
      <c r="FO338">
        <f>IF(LEN(Table1[[#This Row],[Ledger 7]])&gt;0,IF(TYPE(VLOOKUP(Table1[[#This Row],[Ledger 7]],$GZ:$GZ,1,0))=16,1,0),0)</f>
        <v>0</v>
      </c>
      <c r="FP338">
        <f>IF(LEN(Table1[[#This Row],[Ledger 8]])&gt;0,IF(TYPE(VLOOKUP(Table1[[#This Row],[Ledger 8]],$GZ:$GZ,1,0))=16,1,0),0)</f>
        <v>0</v>
      </c>
      <c r="FQ338">
        <f>IF(LEN(Table1[[#This Row],[Ledger 9]])&gt;0,IF(TYPE(VLOOKUP(Table1[[#This Row],[Ledger 9]],$GZ:$GZ,1,0))=16,1,0),0)</f>
        <v>0</v>
      </c>
      <c r="FR338">
        <f>IF(LEN(Table1[[#This Row],[Ledger 10]])&gt;0,IF(TYPE(VLOOKUP(Table1[[#This Row],[Ledger 10]],$GZ:$GZ,1,0))=16,1,0),0)</f>
        <v>0</v>
      </c>
      <c r="FS338">
        <f>IF(LEN(Table1[[#This Row],[Ledger 11]])&gt;0,IF(TYPE(VLOOKUP(Table1[[#This Row],[Ledger 11]],$GZ:$GZ,1,0))=16,1,0),0)</f>
        <v>0</v>
      </c>
      <c r="FT338">
        <f>IF(LEN(Table1[[#This Row],[Ledger 12]])&gt;0,IF(TYPE(VLOOKUP(Table1[[#This Row],[Ledger 12]],$GZ:$GZ,1,0))=16,1,0),0)</f>
        <v>0</v>
      </c>
      <c r="FU338">
        <f>IF(LEN(Table1[[#This Row],[Ledger 13]])&gt;0,IF(TYPE(VLOOKUP(Table1[[#This Row],[Ledger 13]],$GZ:$GZ,1,0))=16,1,0),0)</f>
        <v>0</v>
      </c>
      <c r="FV338">
        <f>IF(LEN(Table1[[#This Row],[Ledger 14]])&gt;0,IF(TYPE(VLOOKUP(Table1[[#This Row],[Ledger 14]],$GZ:$GZ,1,0))=16,1,0),0)</f>
        <v>0</v>
      </c>
      <c r="FW338">
        <f>IF(LEN(Table1[[#This Row],[Ledger 15]])&gt;0,IF(TYPE(VLOOKUP(Table1[[#This Row],[Ledger 15]],$GZ:$GZ,1,0))=16,1,0),0)</f>
        <v>0</v>
      </c>
    </row>
    <row r="339" spans="4:179" ht="33" customHeight="1" x14ac:dyDescent="0.45">
      <c r="D339" s="8">
        <f t="shared" si="14"/>
        <v>334</v>
      </c>
      <c r="E339" s="32"/>
      <c r="F339" s="34"/>
      <c r="G339" s="34"/>
      <c r="H339" s="34"/>
      <c r="I339" s="34"/>
      <c r="J339" s="38"/>
      <c r="K339" s="33"/>
      <c r="L339" s="36"/>
      <c r="M339" s="35"/>
      <c r="N339" s="34"/>
      <c r="O339" s="41"/>
      <c r="P339" s="35"/>
      <c r="Q339" s="34"/>
      <c r="R339" s="37"/>
      <c r="S339" s="35"/>
      <c r="T339" s="34"/>
      <c r="U339" s="37"/>
      <c r="V339" s="35"/>
      <c r="W339" s="34"/>
      <c r="X339" s="37"/>
      <c r="Y339" s="35"/>
      <c r="Z339" s="34"/>
      <c r="AA339" s="37"/>
      <c r="AB339" s="35"/>
      <c r="AC339" s="34"/>
      <c r="AD339" s="37"/>
      <c r="AE339" s="35"/>
      <c r="AF339" s="34"/>
      <c r="AG339" s="37"/>
      <c r="AH339" s="35"/>
      <c r="AI339" s="34"/>
      <c r="AJ339" s="37"/>
      <c r="AK339" s="35"/>
      <c r="AL339" s="34"/>
      <c r="AM339" s="37"/>
      <c r="AN339" s="35"/>
      <c r="AO339" s="34"/>
      <c r="AP339" s="37"/>
      <c r="AQ339" s="35"/>
      <c r="AR339" s="34"/>
      <c r="AS339" s="37"/>
      <c r="AT339" s="35"/>
      <c r="AU339" s="34"/>
      <c r="AV339" s="37"/>
      <c r="AW339" s="35"/>
      <c r="AX339" s="34"/>
      <c r="AY339" s="37"/>
      <c r="AZ339" s="35"/>
      <c r="BA339" s="34"/>
      <c r="BB339" s="37"/>
      <c r="BC3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39" s="7"/>
      <c r="BF339" t="str">
        <f>IF(Table1[[#This Row],[Date]]="","","&amp;lt;VOUCHER REMOTEID="&amp;""""&amp;$A$11&amp;$A$13&amp;ROW()&amp;""""&amp;" VCHTYPE="""&amp;F339&amp;""" ACTION="""&amp;"Create"&amp;"""&amp;gt;")</f>
        <v/>
      </c>
      <c r="BG339" t="str">
        <f>IF(Table1[[#This Row],[Date]]="","",TEXT(Table1[[#This Row],[Date]],"yyyymmdd"))</f>
        <v/>
      </c>
      <c r="BH339" t="str">
        <f>Table1[[#This Row],[Date2]]</f>
        <v/>
      </c>
      <c r="BI339" t="str">
        <f>IF(Table1[[#This Row],[Date]]="","",Table1[[#This Row],[Voucher Type]])</f>
        <v/>
      </c>
      <c r="BJ339" t="str">
        <f>IF(Table1[[#This Row],[Ref No / Invoice No]]="","",Table1[[#This Row],[Ref No / Invoice No]])</f>
        <v/>
      </c>
      <c r="BK339" t="str">
        <f>IF(Table1[[#This Row],[Voucher No]]="","",Table1[[#This Row],[Voucher No]])</f>
        <v/>
      </c>
      <c r="BL339" t="str">
        <f>IF(Table1[[#This Row],[Date]]="","",Table1[[#This Row],[Narration]])</f>
        <v/>
      </c>
      <c r="BM339" t="str">
        <f>IF(Table1[[#This Row],[Date]]="","",$A$11&amp;$A$13&amp;ROW())</f>
        <v/>
      </c>
      <c r="BN339" t="str">
        <f>IF(Table1[[#This Row],[Date]]="","",$A$13)</f>
        <v/>
      </c>
      <c r="BP339" t="str">
        <f>IF(Table1[[#This Row],[Ledger 1]]="","","No")</f>
        <v/>
      </c>
      <c r="BQ339" t="str">
        <f>IF(Table1[[#This Row],[Date]]="","",IF(Table1[[#This Row],[Effect 1]]="Dr.","Yes","No"))</f>
        <v/>
      </c>
      <c r="BR339" t="str">
        <f>IF(Table1[[#This Row],[Date]]="","",Table1[[#This Row],[Ledger 1]])</f>
        <v/>
      </c>
      <c r="BS339" t="str">
        <f>IF(Table1[[#This Row],[Date]]="","",IF(Table1[[#This Row],[Effect 1]]="Dr.",-Table1[[#This Row],[Amount 1]],Table1[[#This Row],[Amount 1]]))</f>
        <v/>
      </c>
      <c r="BV339" t="str">
        <f>IF(Table1[[#This Row],[Ledger 2]]="","","No")</f>
        <v/>
      </c>
      <c r="BW339" t="str">
        <f>IF(Table1[[#This Row],[Date]]="","",IF(Table1[[#This Row],[Effect 2]]="Dr.","Yes","No"))</f>
        <v/>
      </c>
      <c r="BX339" t="str">
        <f>IF(Table1[[#This Row],[Date]]="","",Table1[[#This Row],[Ledger 2]])</f>
        <v/>
      </c>
      <c r="BY339" t="str">
        <f>IF(Table1[[#This Row],[Date]]="","",IF(Table1[[#This Row],[Effect 2]]="Dr.",-Table1[[#This Row],[Amount 2]],Table1[[#This Row],[Amount 2]]))</f>
        <v/>
      </c>
      <c r="CB339" t="str">
        <f>IF(Table1[[#This Row],[Ledger 3]]="","","No")</f>
        <v/>
      </c>
      <c r="CC339" t="str">
        <f>IF(Table1[[#This Row],[Ledger 3]]="","",IF(Table1[[#This Row],[Effect 3]]="Dr.","Yes","No"))</f>
        <v/>
      </c>
      <c r="CD339" t="str">
        <f>IF(Table1[[#This Row],[Ledger 3]]="","",Table1[[#This Row],[Ledger 3]])</f>
        <v/>
      </c>
      <c r="CE339" t="str">
        <f>IF(Table1[[#This Row],[Ledger 3]]="","",IF(Table1[[#This Row],[Effect 3]]="Dr.",-Table1[[#This Row],[Amount 3]],Table1[[#This Row],[Amount 3]]))</f>
        <v/>
      </c>
      <c r="CH339" t="str">
        <f>IF(Table1[[#This Row],[Ledger 4]]="","","No")</f>
        <v/>
      </c>
      <c r="CI339" t="str">
        <f>IF(Table1[[#This Row],[Ledger 4]]="","",IF(Table1[[#This Row],[Effect 4]]="Dr.","Yes","No"))</f>
        <v/>
      </c>
      <c r="CJ339" t="str">
        <f>IF(Table1[[#This Row],[Ledger 4]]="","",Table1[[#This Row],[Ledger 4]])</f>
        <v/>
      </c>
      <c r="CK339" t="str">
        <f>IF(Table1[[#This Row],[Ledger 4]]="","",IF(Table1[[#This Row],[Effect 4]]="Dr.",-Table1[[#This Row],[Amount 4]],Table1[[#This Row],[Amount 4]]))</f>
        <v/>
      </c>
      <c r="CN339" t="str">
        <f>IF(Table1[[#This Row],[Ledger 5]]="","","No")</f>
        <v/>
      </c>
      <c r="CO339" t="str">
        <f>IF(Table1[[#This Row],[Ledger 5]]="","",IF(Table1[[#This Row],[Effect 5]]="Dr.","Yes","No"))</f>
        <v/>
      </c>
      <c r="CP339" t="str">
        <f>IF(Table1[[#This Row],[Ledger 5]]="","",Table1[[#This Row],[Ledger 5]])</f>
        <v/>
      </c>
      <c r="CQ339" t="str">
        <f>IF(Table1[[#This Row],[Ledger 5]]="","",IF(Table1[[#This Row],[Effect 5]]="Dr.",-Table1[[#This Row],[Amount 5]],Table1[[#This Row],[Amount 5]]))</f>
        <v/>
      </c>
      <c r="CT339" t="str">
        <f>IF(Table1[[#This Row],[Ledger 6]]="","","No")</f>
        <v/>
      </c>
      <c r="CU339" t="str">
        <f>IF(Table1[[#This Row],[Ledger 6]]="","",IF(Table1[[#This Row],[Effect 6]]="Dr.","Yes","No"))</f>
        <v/>
      </c>
      <c r="CV339" t="str">
        <f>IF(Table1[[#This Row],[Ledger 6]]="","",Table1[[#This Row],[Ledger 6]])</f>
        <v/>
      </c>
      <c r="CW339" t="str">
        <f>IF(Table1[[#This Row],[Ledger 6]]="","",IF(Table1[[#This Row],[Effect 6]]="Dr.",-Table1[[#This Row],[Amount 6]],Table1[[#This Row],[Amount 6]]))</f>
        <v/>
      </c>
      <c r="CZ339" t="str">
        <f>IF(Table1[[#This Row],[Ledger 7]]="","","No")</f>
        <v/>
      </c>
      <c r="DA339" t="str">
        <f>IF(Table1[[#This Row],[Ledger 7]]="","",IF(Table1[[#This Row],[Effect 7]]="Dr.","Yes","No"))</f>
        <v/>
      </c>
      <c r="DB339" t="str">
        <f>IF(Table1[[#This Row],[Ledger 7]]="","",Table1[[#This Row],[Ledger 7]])</f>
        <v/>
      </c>
      <c r="DC339" t="str">
        <f>IF(Table1[[#This Row],[Ledger 7]]="","",IF(Table1[[#This Row],[Effect 7]]="Dr.",-Table1[[#This Row],[Amount 7]],Table1[[#This Row],[Amount 7]]))</f>
        <v/>
      </c>
      <c r="DF339" t="str">
        <f>IF(Table1[[#This Row],[Ledger 8]]="","","No")</f>
        <v/>
      </c>
      <c r="DG339" t="str">
        <f>IF(Table1[[#This Row],[Ledger 8]]="","",IF(Table1[[#This Row],[Effect 8]]="Dr.","Yes","No"))</f>
        <v/>
      </c>
      <c r="DH339" t="str">
        <f>IF(Table1[[#This Row],[Ledger 8]]="","",Table1[[#This Row],[Ledger 8]])</f>
        <v/>
      </c>
      <c r="DI339" t="str">
        <f>IF(Table1[[#This Row],[Ledger 8]]="","",IF(Table1[[#This Row],[Effect 8]]="Dr.",-Table1[[#This Row],[Amount 8]],Table1[[#This Row],[Amount 8]]))</f>
        <v/>
      </c>
      <c r="DL339" t="str">
        <f>IF(Table1[[#This Row],[Ledger 9]]="","","No")</f>
        <v/>
      </c>
      <c r="DM339" t="str">
        <f>IF(Table1[[#This Row],[Ledger 9]]="","",IF(Table1[[#This Row],[Effect 9]]="Dr.","Yes","No"))</f>
        <v/>
      </c>
      <c r="DN339" t="str">
        <f>IF(Table1[[#This Row],[Ledger 9]]="","",Table1[[#This Row],[Ledger 9]])</f>
        <v/>
      </c>
      <c r="DO339" t="str">
        <f>IF(Table1[[#This Row],[Ledger 9]]="","",IF(Table1[[#This Row],[Effect 9]]="Dr.",-Table1[[#This Row],[Amount 9]],Table1[[#This Row],[Amount 9]]))</f>
        <v/>
      </c>
      <c r="DR339" t="str">
        <f>IF(Table1[[#This Row],[Ledger 10]]="","","No")</f>
        <v/>
      </c>
      <c r="DS339" t="str">
        <f>IF(Table1[[#This Row],[Ledger 10]]="","",IF(Table1[[#This Row],[Effect 10]]="Dr.","Yes","No"))</f>
        <v/>
      </c>
      <c r="DT339" t="str">
        <f>IF(Table1[[#This Row],[Ledger 10]]="","",Table1[[#This Row],[Ledger 10]])</f>
        <v/>
      </c>
      <c r="DU339" t="str">
        <f>IF(Table1[[#This Row],[Ledger 10]]="","",IF(Table1[[#This Row],[Effect 10]]="Dr.",-Table1[[#This Row],[Amount 10]],Table1[[#This Row],[Amount 10]]))</f>
        <v/>
      </c>
      <c r="DX339" t="str">
        <f>IF(Table1[[#This Row],[Ledger 11]]="","","No")</f>
        <v/>
      </c>
      <c r="DY339" t="str">
        <f>IF(Table1[[#This Row],[Ledger 11]]="","",IF(Table1[[#This Row],[Effect 11]]="Dr.","Yes","No"))</f>
        <v/>
      </c>
      <c r="DZ339" t="str">
        <f>IF(Table1[[#This Row],[Ledger 11]]="","",Table1[[#This Row],[Ledger 11]])</f>
        <v/>
      </c>
      <c r="EA339" t="str">
        <f>IF(Table1[[#This Row],[Ledger 11]]="","",IF(Table1[[#This Row],[Effect 11]]="Dr.",-Table1[[#This Row],[Amount 11]],Table1[[#This Row],[Amount 11]]))</f>
        <v/>
      </c>
      <c r="ED339" t="str">
        <f>IF(Table1[[#This Row],[Ledger 12]]="","","No")</f>
        <v/>
      </c>
      <c r="EE339" t="str">
        <f>IF(Table1[[#This Row],[Ledger 12]]="","",IF(Table1[[#This Row],[Effect 12]]="Dr.","Yes","No"))</f>
        <v/>
      </c>
      <c r="EF339" t="str">
        <f>IF(Table1[[#This Row],[Ledger 12]]="","",Table1[[#This Row],[Ledger 12]])</f>
        <v/>
      </c>
      <c r="EG339" t="str">
        <f>IF(Table1[[#This Row],[Ledger 12]]="","",IF(Table1[[#This Row],[Effect 12]]="Dr.",-Table1[[#This Row],[Amount 12]],Table1[[#This Row],[Amount 12]]))</f>
        <v/>
      </c>
      <c r="EJ339" t="str">
        <f>IF(Table1[[#This Row],[Ledger 13]]="","","No")</f>
        <v/>
      </c>
      <c r="EK339" t="str">
        <f>IF(Table1[[#This Row],[Ledger 13]]="","",IF(Table1[[#This Row],[Effect 13]]="Dr.","Yes","No"))</f>
        <v/>
      </c>
      <c r="EL339" t="str">
        <f>IF(Table1[[#This Row],[Ledger 13]]="","",Table1[[#This Row],[Ledger 13]])</f>
        <v/>
      </c>
      <c r="EM339" t="str">
        <f>IF(Table1[[#This Row],[Ledger 13]]="","",IF(Table1[[#This Row],[Effect 13]]="Dr.",-Table1[[#This Row],[Amount 13]],Table1[[#This Row],[Amount 13]]))</f>
        <v/>
      </c>
      <c r="EP339" t="str">
        <f>IF(Table1[[#This Row],[Ledger 14]]="","","No")</f>
        <v/>
      </c>
      <c r="EQ339" t="str">
        <f>IF(Table1[[#This Row],[Ledger 14]]="","",IF(Table1[[#This Row],[Effect 14]]="Dr.","Yes","No"))</f>
        <v/>
      </c>
      <c r="ER339" t="str">
        <f>IF(Table1[[#This Row],[Ledger 14]]="","",Table1[[#This Row],[Ledger 14]])</f>
        <v/>
      </c>
      <c r="ES339" t="str">
        <f>IF(Table1[[#This Row],[Ledger 14]]="","",IF(Table1[[#This Row],[Effect 14]]="Dr.",-Table1[[#This Row],[Amount 14]],Table1[[#This Row],[Amount 14]]))</f>
        <v/>
      </c>
      <c r="EV339" t="str">
        <f>IF(Table1[[#This Row],[Ledger 15]]="","","No")</f>
        <v/>
      </c>
      <c r="EW339" t="str">
        <f>IF(Table1[[#This Row],[Ledger 15]]="","",IF(Table1[[#This Row],[Effect 15]]="Dr.","Yes","No"))</f>
        <v/>
      </c>
      <c r="EX339" t="str">
        <f>IF(Table1[[#This Row],[Ledger 15]]="","",Table1[[#This Row],[Ledger 15]])</f>
        <v/>
      </c>
      <c r="EY339" t="str">
        <f>IF(Table1[[#This Row],[Ledger 15]]="","",IF(Table1[[#This Row],[Effect 15]]="Dr.",-Table1[[#This Row],[Amount 15]],Table1[[#This Row],[Amount 15]]))</f>
        <v/>
      </c>
      <c r="FD3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39">
        <f>IF(Table1[[#This Row],[Date]]="",0,IF(AND(Table1[[#This Row],[Date]]&gt;=$FE$2,Table1[[#This Row],[Date]]&lt;=$FE$3),0,1))</f>
        <v>0</v>
      </c>
      <c r="FF339">
        <f>IF(Table1[[#This Row],[Date]]="",0,IF(TYPE(VLOOKUP(Table1[[#This Row],[Voucher Type]],Table1[[#All],[Voucher Type Master]],1,FALSE))=16,1,0))</f>
        <v>0</v>
      </c>
      <c r="FG339">
        <f>IF(TYPE(IF(Table1[[#This Row],[Date]]="",0,IF(VLOOKUP(Table1[[#This Row],[Voucher Type]],$FY$5:$FZ$13,2,0)=Table1[[#This Row],[Effect 1]],0,1)))=16,1,0)</f>
        <v>0</v>
      </c>
      <c r="FH3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39">
        <f>IF(LEN(Table1[[#This Row],[Ledger 1]])&gt;0,IF(TYPE(VLOOKUP(Table1[[#This Row],[Ledger 1]],GZ:GZ,1,0))=16,1,0),0)</f>
        <v>0</v>
      </c>
      <c r="FJ339">
        <f>IF(LEN(Table1[[#This Row],[Ledger 2]])&gt;0,IF(TYPE(VLOOKUP(Table1[[#This Row],[Ledger 2]],GZ:GZ,1,0))=16,1,0),0)</f>
        <v>0</v>
      </c>
      <c r="FK339">
        <f>IF(LEN(Table1[[#This Row],[Ledger 3]])&gt;0,IF(TYPE(VLOOKUP(Table1[[#This Row],[Ledger 3]],GZ:GZ,1,0))=16,1,0),0)</f>
        <v>0</v>
      </c>
      <c r="FL339">
        <f>IF(LEN(Table1[[#This Row],[Ledger 4]])&gt;0,IF(TYPE(VLOOKUP(Table1[[#This Row],[Ledger 4]],GZ:GZ,1,0))=16,1,0),0)</f>
        <v>0</v>
      </c>
      <c r="FM339">
        <f>IF(LEN(Table1[[#This Row],[Ledger 5]])&gt;0,IF(TYPE(VLOOKUP(Table1[[#This Row],[Ledger 5]],GZ:GZ,1,0))=16,1,0),0)</f>
        <v>0</v>
      </c>
      <c r="FN339">
        <f>IF(LEN(Table1[[#This Row],[Ledger 6]])&gt;0,IF(TYPE(VLOOKUP(Table1[[#This Row],[Ledger 6]],$GZ:$GZ,1,0))=16,1,0),0)</f>
        <v>0</v>
      </c>
      <c r="FO339">
        <f>IF(LEN(Table1[[#This Row],[Ledger 7]])&gt;0,IF(TYPE(VLOOKUP(Table1[[#This Row],[Ledger 7]],$GZ:$GZ,1,0))=16,1,0),0)</f>
        <v>0</v>
      </c>
      <c r="FP339">
        <f>IF(LEN(Table1[[#This Row],[Ledger 8]])&gt;0,IF(TYPE(VLOOKUP(Table1[[#This Row],[Ledger 8]],$GZ:$GZ,1,0))=16,1,0),0)</f>
        <v>0</v>
      </c>
      <c r="FQ339">
        <f>IF(LEN(Table1[[#This Row],[Ledger 9]])&gt;0,IF(TYPE(VLOOKUP(Table1[[#This Row],[Ledger 9]],$GZ:$GZ,1,0))=16,1,0),0)</f>
        <v>0</v>
      </c>
      <c r="FR339">
        <f>IF(LEN(Table1[[#This Row],[Ledger 10]])&gt;0,IF(TYPE(VLOOKUP(Table1[[#This Row],[Ledger 10]],$GZ:$GZ,1,0))=16,1,0),0)</f>
        <v>0</v>
      </c>
      <c r="FS339">
        <f>IF(LEN(Table1[[#This Row],[Ledger 11]])&gt;0,IF(TYPE(VLOOKUP(Table1[[#This Row],[Ledger 11]],$GZ:$GZ,1,0))=16,1,0),0)</f>
        <v>0</v>
      </c>
      <c r="FT339">
        <f>IF(LEN(Table1[[#This Row],[Ledger 12]])&gt;0,IF(TYPE(VLOOKUP(Table1[[#This Row],[Ledger 12]],$GZ:$GZ,1,0))=16,1,0),0)</f>
        <v>0</v>
      </c>
      <c r="FU339">
        <f>IF(LEN(Table1[[#This Row],[Ledger 13]])&gt;0,IF(TYPE(VLOOKUP(Table1[[#This Row],[Ledger 13]],$GZ:$GZ,1,0))=16,1,0),0)</f>
        <v>0</v>
      </c>
      <c r="FV339">
        <f>IF(LEN(Table1[[#This Row],[Ledger 14]])&gt;0,IF(TYPE(VLOOKUP(Table1[[#This Row],[Ledger 14]],$GZ:$GZ,1,0))=16,1,0),0)</f>
        <v>0</v>
      </c>
      <c r="FW339">
        <f>IF(LEN(Table1[[#This Row],[Ledger 15]])&gt;0,IF(TYPE(VLOOKUP(Table1[[#This Row],[Ledger 15]],$GZ:$GZ,1,0))=16,1,0),0)</f>
        <v>0</v>
      </c>
    </row>
    <row r="340" spans="4:179" ht="33" customHeight="1" x14ac:dyDescent="0.45">
      <c r="D340" s="8">
        <f t="shared" si="14"/>
        <v>335</v>
      </c>
      <c r="E340" s="32"/>
      <c r="F340" s="34"/>
      <c r="G340" s="34"/>
      <c r="H340" s="34"/>
      <c r="I340" s="34"/>
      <c r="J340" s="38"/>
      <c r="K340" s="33"/>
      <c r="L340" s="36"/>
      <c r="M340" s="35"/>
      <c r="N340" s="34"/>
      <c r="O340" s="41"/>
      <c r="P340" s="35"/>
      <c r="Q340" s="34"/>
      <c r="R340" s="37"/>
      <c r="S340" s="35"/>
      <c r="T340" s="34"/>
      <c r="U340" s="37"/>
      <c r="V340" s="35"/>
      <c r="W340" s="34"/>
      <c r="X340" s="37"/>
      <c r="Y340" s="35"/>
      <c r="Z340" s="34"/>
      <c r="AA340" s="37"/>
      <c r="AB340" s="35"/>
      <c r="AC340" s="34"/>
      <c r="AD340" s="37"/>
      <c r="AE340" s="35"/>
      <c r="AF340" s="34"/>
      <c r="AG340" s="37"/>
      <c r="AH340" s="35"/>
      <c r="AI340" s="34"/>
      <c r="AJ340" s="37"/>
      <c r="AK340" s="35"/>
      <c r="AL340" s="34"/>
      <c r="AM340" s="37"/>
      <c r="AN340" s="35"/>
      <c r="AO340" s="34"/>
      <c r="AP340" s="37"/>
      <c r="AQ340" s="35"/>
      <c r="AR340" s="34"/>
      <c r="AS340" s="37"/>
      <c r="AT340" s="35"/>
      <c r="AU340" s="34"/>
      <c r="AV340" s="37"/>
      <c r="AW340" s="35"/>
      <c r="AX340" s="34"/>
      <c r="AY340" s="37"/>
      <c r="AZ340" s="35"/>
      <c r="BA340" s="34"/>
      <c r="BB340" s="37"/>
      <c r="BC3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0" s="7"/>
      <c r="BF340" t="str">
        <f>IF(Table1[[#This Row],[Date]]="","","&amp;lt;VOUCHER REMOTEID="&amp;""""&amp;$A$11&amp;$A$13&amp;ROW()&amp;""""&amp;" VCHTYPE="""&amp;F340&amp;""" ACTION="""&amp;"Create"&amp;"""&amp;gt;")</f>
        <v/>
      </c>
      <c r="BG340" t="str">
        <f>IF(Table1[[#This Row],[Date]]="","",TEXT(Table1[[#This Row],[Date]],"yyyymmdd"))</f>
        <v/>
      </c>
      <c r="BH340" t="str">
        <f>Table1[[#This Row],[Date2]]</f>
        <v/>
      </c>
      <c r="BI340" t="str">
        <f>IF(Table1[[#This Row],[Date]]="","",Table1[[#This Row],[Voucher Type]])</f>
        <v/>
      </c>
      <c r="BJ340" t="str">
        <f>IF(Table1[[#This Row],[Ref No / Invoice No]]="","",Table1[[#This Row],[Ref No / Invoice No]])</f>
        <v/>
      </c>
      <c r="BK340" t="str">
        <f>IF(Table1[[#This Row],[Voucher No]]="","",Table1[[#This Row],[Voucher No]])</f>
        <v/>
      </c>
      <c r="BL340" t="str">
        <f>IF(Table1[[#This Row],[Date]]="","",Table1[[#This Row],[Narration]])</f>
        <v/>
      </c>
      <c r="BM340" t="str">
        <f>IF(Table1[[#This Row],[Date]]="","",$A$11&amp;$A$13&amp;ROW())</f>
        <v/>
      </c>
      <c r="BN340" t="str">
        <f>IF(Table1[[#This Row],[Date]]="","",$A$13)</f>
        <v/>
      </c>
      <c r="BP340" t="str">
        <f>IF(Table1[[#This Row],[Ledger 1]]="","","No")</f>
        <v/>
      </c>
      <c r="BQ340" t="str">
        <f>IF(Table1[[#This Row],[Date]]="","",IF(Table1[[#This Row],[Effect 1]]="Dr.","Yes","No"))</f>
        <v/>
      </c>
      <c r="BR340" t="str">
        <f>IF(Table1[[#This Row],[Date]]="","",Table1[[#This Row],[Ledger 1]])</f>
        <v/>
      </c>
      <c r="BS340" t="str">
        <f>IF(Table1[[#This Row],[Date]]="","",IF(Table1[[#This Row],[Effect 1]]="Dr.",-Table1[[#This Row],[Amount 1]],Table1[[#This Row],[Amount 1]]))</f>
        <v/>
      </c>
      <c r="BV340" t="str">
        <f>IF(Table1[[#This Row],[Ledger 2]]="","","No")</f>
        <v/>
      </c>
      <c r="BW340" t="str">
        <f>IF(Table1[[#This Row],[Date]]="","",IF(Table1[[#This Row],[Effect 2]]="Dr.","Yes","No"))</f>
        <v/>
      </c>
      <c r="BX340" t="str">
        <f>IF(Table1[[#This Row],[Date]]="","",Table1[[#This Row],[Ledger 2]])</f>
        <v/>
      </c>
      <c r="BY340" t="str">
        <f>IF(Table1[[#This Row],[Date]]="","",IF(Table1[[#This Row],[Effect 2]]="Dr.",-Table1[[#This Row],[Amount 2]],Table1[[#This Row],[Amount 2]]))</f>
        <v/>
      </c>
      <c r="CB340" t="str">
        <f>IF(Table1[[#This Row],[Ledger 3]]="","","No")</f>
        <v/>
      </c>
      <c r="CC340" t="str">
        <f>IF(Table1[[#This Row],[Ledger 3]]="","",IF(Table1[[#This Row],[Effect 3]]="Dr.","Yes","No"))</f>
        <v/>
      </c>
      <c r="CD340" t="str">
        <f>IF(Table1[[#This Row],[Ledger 3]]="","",Table1[[#This Row],[Ledger 3]])</f>
        <v/>
      </c>
      <c r="CE340" t="str">
        <f>IF(Table1[[#This Row],[Ledger 3]]="","",IF(Table1[[#This Row],[Effect 3]]="Dr.",-Table1[[#This Row],[Amount 3]],Table1[[#This Row],[Amount 3]]))</f>
        <v/>
      </c>
      <c r="CH340" t="str">
        <f>IF(Table1[[#This Row],[Ledger 4]]="","","No")</f>
        <v/>
      </c>
      <c r="CI340" t="str">
        <f>IF(Table1[[#This Row],[Ledger 4]]="","",IF(Table1[[#This Row],[Effect 4]]="Dr.","Yes","No"))</f>
        <v/>
      </c>
      <c r="CJ340" t="str">
        <f>IF(Table1[[#This Row],[Ledger 4]]="","",Table1[[#This Row],[Ledger 4]])</f>
        <v/>
      </c>
      <c r="CK340" t="str">
        <f>IF(Table1[[#This Row],[Ledger 4]]="","",IF(Table1[[#This Row],[Effect 4]]="Dr.",-Table1[[#This Row],[Amount 4]],Table1[[#This Row],[Amount 4]]))</f>
        <v/>
      </c>
      <c r="CN340" t="str">
        <f>IF(Table1[[#This Row],[Ledger 5]]="","","No")</f>
        <v/>
      </c>
      <c r="CO340" t="str">
        <f>IF(Table1[[#This Row],[Ledger 5]]="","",IF(Table1[[#This Row],[Effect 5]]="Dr.","Yes","No"))</f>
        <v/>
      </c>
      <c r="CP340" t="str">
        <f>IF(Table1[[#This Row],[Ledger 5]]="","",Table1[[#This Row],[Ledger 5]])</f>
        <v/>
      </c>
      <c r="CQ340" t="str">
        <f>IF(Table1[[#This Row],[Ledger 5]]="","",IF(Table1[[#This Row],[Effect 5]]="Dr.",-Table1[[#This Row],[Amount 5]],Table1[[#This Row],[Amount 5]]))</f>
        <v/>
      </c>
      <c r="CT340" t="str">
        <f>IF(Table1[[#This Row],[Ledger 6]]="","","No")</f>
        <v/>
      </c>
      <c r="CU340" t="str">
        <f>IF(Table1[[#This Row],[Ledger 6]]="","",IF(Table1[[#This Row],[Effect 6]]="Dr.","Yes","No"))</f>
        <v/>
      </c>
      <c r="CV340" t="str">
        <f>IF(Table1[[#This Row],[Ledger 6]]="","",Table1[[#This Row],[Ledger 6]])</f>
        <v/>
      </c>
      <c r="CW340" t="str">
        <f>IF(Table1[[#This Row],[Ledger 6]]="","",IF(Table1[[#This Row],[Effect 6]]="Dr.",-Table1[[#This Row],[Amount 6]],Table1[[#This Row],[Amount 6]]))</f>
        <v/>
      </c>
      <c r="CZ340" t="str">
        <f>IF(Table1[[#This Row],[Ledger 7]]="","","No")</f>
        <v/>
      </c>
      <c r="DA340" t="str">
        <f>IF(Table1[[#This Row],[Ledger 7]]="","",IF(Table1[[#This Row],[Effect 7]]="Dr.","Yes","No"))</f>
        <v/>
      </c>
      <c r="DB340" t="str">
        <f>IF(Table1[[#This Row],[Ledger 7]]="","",Table1[[#This Row],[Ledger 7]])</f>
        <v/>
      </c>
      <c r="DC340" t="str">
        <f>IF(Table1[[#This Row],[Ledger 7]]="","",IF(Table1[[#This Row],[Effect 7]]="Dr.",-Table1[[#This Row],[Amount 7]],Table1[[#This Row],[Amount 7]]))</f>
        <v/>
      </c>
      <c r="DF340" t="str">
        <f>IF(Table1[[#This Row],[Ledger 8]]="","","No")</f>
        <v/>
      </c>
      <c r="DG340" t="str">
        <f>IF(Table1[[#This Row],[Ledger 8]]="","",IF(Table1[[#This Row],[Effect 8]]="Dr.","Yes","No"))</f>
        <v/>
      </c>
      <c r="DH340" t="str">
        <f>IF(Table1[[#This Row],[Ledger 8]]="","",Table1[[#This Row],[Ledger 8]])</f>
        <v/>
      </c>
      <c r="DI340" t="str">
        <f>IF(Table1[[#This Row],[Ledger 8]]="","",IF(Table1[[#This Row],[Effect 8]]="Dr.",-Table1[[#This Row],[Amount 8]],Table1[[#This Row],[Amount 8]]))</f>
        <v/>
      </c>
      <c r="DL340" t="str">
        <f>IF(Table1[[#This Row],[Ledger 9]]="","","No")</f>
        <v/>
      </c>
      <c r="DM340" t="str">
        <f>IF(Table1[[#This Row],[Ledger 9]]="","",IF(Table1[[#This Row],[Effect 9]]="Dr.","Yes","No"))</f>
        <v/>
      </c>
      <c r="DN340" t="str">
        <f>IF(Table1[[#This Row],[Ledger 9]]="","",Table1[[#This Row],[Ledger 9]])</f>
        <v/>
      </c>
      <c r="DO340" t="str">
        <f>IF(Table1[[#This Row],[Ledger 9]]="","",IF(Table1[[#This Row],[Effect 9]]="Dr.",-Table1[[#This Row],[Amount 9]],Table1[[#This Row],[Amount 9]]))</f>
        <v/>
      </c>
      <c r="DR340" t="str">
        <f>IF(Table1[[#This Row],[Ledger 10]]="","","No")</f>
        <v/>
      </c>
      <c r="DS340" t="str">
        <f>IF(Table1[[#This Row],[Ledger 10]]="","",IF(Table1[[#This Row],[Effect 10]]="Dr.","Yes","No"))</f>
        <v/>
      </c>
      <c r="DT340" t="str">
        <f>IF(Table1[[#This Row],[Ledger 10]]="","",Table1[[#This Row],[Ledger 10]])</f>
        <v/>
      </c>
      <c r="DU340" t="str">
        <f>IF(Table1[[#This Row],[Ledger 10]]="","",IF(Table1[[#This Row],[Effect 10]]="Dr.",-Table1[[#This Row],[Amount 10]],Table1[[#This Row],[Amount 10]]))</f>
        <v/>
      </c>
      <c r="DX340" t="str">
        <f>IF(Table1[[#This Row],[Ledger 11]]="","","No")</f>
        <v/>
      </c>
      <c r="DY340" t="str">
        <f>IF(Table1[[#This Row],[Ledger 11]]="","",IF(Table1[[#This Row],[Effect 11]]="Dr.","Yes","No"))</f>
        <v/>
      </c>
      <c r="DZ340" t="str">
        <f>IF(Table1[[#This Row],[Ledger 11]]="","",Table1[[#This Row],[Ledger 11]])</f>
        <v/>
      </c>
      <c r="EA340" t="str">
        <f>IF(Table1[[#This Row],[Ledger 11]]="","",IF(Table1[[#This Row],[Effect 11]]="Dr.",-Table1[[#This Row],[Amount 11]],Table1[[#This Row],[Amount 11]]))</f>
        <v/>
      </c>
      <c r="ED340" t="str">
        <f>IF(Table1[[#This Row],[Ledger 12]]="","","No")</f>
        <v/>
      </c>
      <c r="EE340" t="str">
        <f>IF(Table1[[#This Row],[Ledger 12]]="","",IF(Table1[[#This Row],[Effect 12]]="Dr.","Yes","No"))</f>
        <v/>
      </c>
      <c r="EF340" t="str">
        <f>IF(Table1[[#This Row],[Ledger 12]]="","",Table1[[#This Row],[Ledger 12]])</f>
        <v/>
      </c>
      <c r="EG340" t="str">
        <f>IF(Table1[[#This Row],[Ledger 12]]="","",IF(Table1[[#This Row],[Effect 12]]="Dr.",-Table1[[#This Row],[Amount 12]],Table1[[#This Row],[Amount 12]]))</f>
        <v/>
      </c>
      <c r="EJ340" t="str">
        <f>IF(Table1[[#This Row],[Ledger 13]]="","","No")</f>
        <v/>
      </c>
      <c r="EK340" t="str">
        <f>IF(Table1[[#This Row],[Ledger 13]]="","",IF(Table1[[#This Row],[Effect 13]]="Dr.","Yes","No"))</f>
        <v/>
      </c>
      <c r="EL340" t="str">
        <f>IF(Table1[[#This Row],[Ledger 13]]="","",Table1[[#This Row],[Ledger 13]])</f>
        <v/>
      </c>
      <c r="EM340" t="str">
        <f>IF(Table1[[#This Row],[Ledger 13]]="","",IF(Table1[[#This Row],[Effect 13]]="Dr.",-Table1[[#This Row],[Amount 13]],Table1[[#This Row],[Amount 13]]))</f>
        <v/>
      </c>
      <c r="EP340" t="str">
        <f>IF(Table1[[#This Row],[Ledger 14]]="","","No")</f>
        <v/>
      </c>
      <c r="EQ340" t="str">
        <f>IF(Table1[[#This Row],[Ledger 14]]="","",IF(Table1[[#This Row],[Effect 14]]="Dr.","Yes","No"))</f>
        <v/>
      </c>
      <c r="ER340" t="str">
        <f>IF(Table1[[#This Row],[Ledger 14]]="","",Table1[[#This Row],[Ledger 14]])</f>
        <v/>
      </c>
      <c r="ES340" t="str">
        <f>IF(Table1[[#This Row],[Ledger 14]]="","",IF(Table1[[#This Row],[Effect 14]]="Dr.",-Table1[[#This Row],[Amount 14]],Table1[[#This Row],[Amount 14]]))</f>
        <v/>
      </c>
      <c r="EV340" t="str">
        <f>IF(Table1[[#This Row],[Ledger 15]]="","","No")</f>
        <v/>
      </c>
      <c r="EW340" t="str">
        <f>IF(Table1[[#This Row],[Ledger 15]]="","",IF(Table1[[#This Row],[Effect 15]]="Dr.","Yes","No"))</f>
        <v/>
      </c>
      <c r="EX340" t="str">
        <f>IF(Table1[[#This Row],[Ledger 15]]="","",Table1[[#This Row],[Ledger 15]])</f>
        <v/>
      </c>
      <c r="EY340" t="str">
        <f>IF(Table1[[#This Row],[Ledger 15]]="","",IF(Table1[[#This Row],[Effect 15]]="Dr.",-Table1[[#This Row],[Amount 15]],Table1[[#This Row],[Amount 15]]))</f>
        <v/>
      </c>
      <c r="FD3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0">
        <f>IF(Table1[[#This Row],[Date]]="",0,IF(AND(Table1[[#This Row],[Date]]&gt;=$FE$2,Table1[[#This Row],[Date]]&lt;=$FE$3),0,1))</f>
        <v>0</v>
      </c>
      <c r="FF340">
        <f>IF(Table1[[#This Row],[Date]]="",0,IF(TYPE(VLOOKUP(Table1[[#This Row],[Voucher Type]],Table1[[#All],[Voucher Type Master]],1,FALSE))=16,1,0))</f>
        <v>0</v>
      </c>
      <c r="FG340">
        <f>IF(TYPE(IF(Table1[[#This Row],[Date]]="",0,IF(VLOOKUP(Table1[[#This Row],[Voucher Type]],$FY$5:$FZ$13,2,0)=Table1[[#This Row],[Effect 1]],0,1)))=16,1,0)</f>
        <v>0</v>
      </c>
      <c r="FH3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0">
        <f>IF(LEN(Table1[[#This Row],[Ledger 1]])&gt;0,IF(TYPE(VLOOKUP(Table1[[#This Row],[Ledger 1]],GZ:GZ,1,0))=16,1,0),0)</f>
        <v>0</v>
      </c>
      <c r="FJ340">
        <f>IF(LEN(Table1[[#This Row],[Ledger 2]])&gt;0,IF(TYPE(VLOOKUP(Table1[[#This Row],[Ledger 2]],GZ:GZ,1,0))=16,1,0),0)</f>
        <v>0</v>
      </c>
      <c r="FK340">
        <f>IF(LEN(Table1[[#This Row],[Ledger 3]])&gt;0,IF(TYPE(VLOOKUP(Table1[[#This Row],[Ledger 3]],GZ:GZ,1,0))=16,1,0),0)</f>
        <v>0</v>
      </c>
      <c r="FL340">
        <f>IF(LEN(Table1[[#This Row],[Ledger 4]])&gt;0,IF(TYPE(VLOOKUP(Table1[[#This Row],[Ledger 4]],GZ:GZ,1,0))=16,1,0),0)</f>
        <v>0</v>
      </c>
      <c r="FM340">
        <f>IF(LEN(Table1[[#This Row],[Ledger 5]])&gt;0,IF(TYPE(VLOOKUP(Table1[[#This Row],[Ledger 5]],GZ:GZ,1,0))=16,1,0),0)</f>
        <v>0</v>
      </c>
      <c r="FN340">
        <f>IF(LEN(Table1[[#This Row],[Ledger 6]])&gt;0,IF(TYPE(VLOOKUP(Table1[[#This Row],[Ledger 6]],$GZ:$GZ,1,0))=16,1,0),0)</f>
        <v>0</v>
      </c>
      <c r="FO340">
        <f>IF(LEN(Table1[[#This Row],[Ledger 7]])&gt;0,IF(TYPE(VLOOKUP(Table1[[#This Row],[Ledger 7]],$GZ:$GZ,1,0))=16,1,0),0)</f>
        <v>0</v>
      </c>
      <c r="FP340">
        <f>IF(LEN(Table1[[#This Row],[Ledger 8]])&gt;0,IF(TYPE(VLOOKUP(Table1[[#This Row],[Ledger 8]],$GZ:$GZ,1,0))=16,1,0),0)</f>
        <v>0</v>
      </c>
      <c r="FQ340">
        <f>IF(LEN(Table1[[#This Row],[Ledger 9]])&gt;0,IF(TYPE(VLOOKUP(Table1[[#This Row],[Ledger 9]],$GZ:$GZ,1,0))=16,1,0),0)</f>
        <v>0</v>
      </c>
      <c r="FR340">
        <f>IF(LEN(Table1[[#This Row],[Ledger 10]])&gt;0,IF(TYPE(VLOOKUP(Table1[[#This Row],[Ledger 10]],$GZ:$GZ,1,0))=16,1,0),0)</f>
        <v>0</v>
      </c>
      <c r="FS340">
        <f>IF(LEN(Table1[[#This Row],[Ledger 11]])&gt;0,IF(TYPE(VLOOKUP(Table1[[#This Row],[Ledger 11]],$GZ:$GZ,1,0))=16,1,0),0)</f>
        <v>0</v>
      </c>
      <c r="FT340">
        <f>IF(LEN(Table1[[#This Row],[Ledger 12]])&gt;0,IF(TYPE(VLOOKUP(Table1[[#This Row],[Ledger 12]],$GZ:$GZ,1,0))=16,1,0),0)</f>
        <v>0</v>
      </c>
      <c r="FU340">
        <f>IF(LEN(Table1[[#This Row],[Ledger 13]])&gt;0,IF(TYPE(VLOOKUP(Table1[[#This Row],[Ledger 13]],$GZ:$GZ,1,0))=16,1,0),0)</f>
        <v>0</v>
      </c>
      <c r="FV340">
        <f>IF(LEN(Table1[[#This Row],[Ledger 14]])&gt;0,IF(TYPE(VLOOKUP(Table1[[#This Row],[Ledger 14]],$GZ:$GZ,1,0))=16,1,0),0)</f>
        <v>0</v>
      </c>
      <c r="FW340">
        <f>IF(LEN(Table1[[#This Row],[Ledger 15]])&gt;0,IF(TYPE(VLOOKUP(Table1[[#This Row],[Ledger 15]],$GZ:$GZ,1,0))=16,1,0),0)</f>
        <v>0</v>
      </c>
    </row>
    <row r="341" spans="4:179" ht="33" customHeight="1" x14ac:dyDescent="0.45">
      <c r="D341" s="8">
        <f t="shared" si="14"/>
        <v>336</v>
      </c>
      <c r="E341" s="32"/>
      <c r="F341" s="34"/>
      <c r="G341" s="34"/>
      <c r="H341" s="34"/>
      <c r="I341" s="34"/>
      <c r="J341" s="38"/>
      <c r="K341" s="33"/>
      <c r="L341" s="36"/>
      <c r="M341" s="35"/>
      <c r="N341" s="34"/>
      <c r="O341" s="41"/>
      <c r="P341" s="35"/>
      <c r="Q341" s="34"/>
      <c r="R341" s="37"/>
      <c r="S341" s="35"/>
      <c r="T341" s="34"/>
      <c r="U341" s="37"/>
      <c r="V341" s="35"/>
      <c r="W341" s="34"/>
      <c r="X341" s="37"/>
      <c r="Y341" s="35"/>
      <c r="Z341" s="34"/>
      <c r="AA341" s="37"/>
      <c r="AB341" s="35"/>
      <c r="AC341" s="34"/>
      <c r="AD341" s="37"/>
      <c r="AE341" s="35"/>
      <c r="AF341" s="34"/>
      <c r="AG341" s="37"/>
      <c r="AH341" s="35"/>
      <c r="AI341" s="34"/>
      <c r="AJ341" s="37"/>
      <c r="AK341" s="35"/>
      <c r="AL341" s="34"/>
      <c r="AM341" s="37"/>
      <c r="AN341" s="35"/>
      <c r="AO341" s="34"/>
      <c r="AP341" s="37"/>
      <c r="AQ341" s="35"/>
      <c r="AR341" s="34"/>
      <c r="AS341" s="37"/>
      <c r="AT341" s="35"/>
      <c r="AU341" s="34"/>
      <c r="AV341" s="37"/>
      <c r="AW341" s="35"/>
      <c r="AX341" s="34"/>
      <c r="AY341" s="37"/>
      <c r="AZ341" s="35"/>
      <c r="BA341" s="34"/>
      <c r="BB341" s="37"/>
      <c r="BC3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1" s="7"/>
      <c r="BF341" t="str">
        <f>IF(Table1[[#This Row],[Date]]="","","&amp;lt;VOUCHER REMOTEID="&amp;""""&amp;$A$11&amp;$A$13&amp;ROW()&amp;""""&amp;" VCHTYPE="""&amp;F341&amp;""" ACTION="""&amp;"Create"&amp;"""&amp;gt;")</f>
        <v/>
      </c>
      <c r="BG341" t="str">
        <f>IF(Table1[[#This Row],[Date]]="","",TEXT(Table1[[#This Row],[Date]],"yyyymmdd"))</f>
        <v/>
      </c>
      <c r="BH341" t="str">
        <f>Table1[[#This Row],[Date2]]</f>
        <v/>
      </c>
      <c r="BI341" t="str">
        <f>IF(Table1[[#This Row],[Date]]="","",Table1[[#This Row],[Voucher Type]])</f>
        <v/>
      </c>
      <c r="BJ341" t="str">
        <f>IF(Table1[[#This Row],[Ref No / Invoice No]]="","",Table1[[#This Row],[Ref No / Invoice No]])</f>
        <v/>
      </c>
      <c r="BK341" t="str">
        <f>IF(Table1[[#This Row],[Voucher No]]="","",Table1[[#This Row],[Voucher No]])</f>
        <v/>
      </c>
      <c r="BL341" t="str">
        <f>IF(Table1[[#This Row],[Date]]="","",Table1[[#This Row],[Narration]])</f>
        <v/>
      </c>
      <c r="BM341" t="str">
        <f>IF(Table1[[#This Row],[Date]]="","",$A$11&amp;$A$13&amp;ROW())</f>
        <v/>
      </c>
      <c r="BN341" t="str">
        <f>IF(Table1[[#This Row],[Date]]="","",$A$13)</f>
        <v/>
      </c>
      <c r="BP341" t="str">
        <f>IF(Table1[[#This Row],[Ledger 1]]="","","No")</f>
        <v/>
      </c>
      <c r="BQ341" t="str">
        <f>IF(Table1[[#This Row],[Date]]="","",IF(Table1[[#This Row],[Effect 1]]="Dr.","Yes","No"))</f>
        <v/>
      </c>
      <c r="BR341" t="str">
        <f>IF(Table1[[#This Row],[Date]]="","",Table1[[#This Row],[Ledger 1]])</f>
        <v/>
      </c>
      <c r="BS341" t="str">
        <f>IF(Table1[[#This Row],[Date]]="","",IF(Table1[[#This Row],[Effect 1]]="Dr.",-Table1[[#This Row],[Amount 1]],Table1[[#This Row],[Amount 1]]))</f>
        <v/>
      </c>
      <c r="BV341" t="str">
        <f>IF(Table1[[#This Row],[Ledger 2]]="","","No")</f>
        <v/>
      </c>
      <c r="BW341" t="str">
        <f>IF(Table1[[#This Row],[Date]]="","",IF(Table1[[#This Row],[Effect 2]]="Dr.","Yes","No"))</f>
        <v/>
      </c>
      <c r="BX341" t="str">
        <f>IF(Table1[[#This Row],[Date]]="","",Table1[[#This Row],[Ledger 2]])</f>
        <v/>
      </c>
      <c r="BY341" t="str">
        <f>IF(Table1[[#This Row],[Date]]="","",IF(Table1[[#This Row],[Effect 2]]="Dr.",-Table1[[#This Row],[Amount 2]],Table1[[#This Row],[Amount 2]]))</f>
        <v/>
      </c>
      <c r="CB341" t="str">
        <f>IF(Table1[[#This Row],[Ledger 3]]="","","No")</f>
        <v/>
      </c>
      <c r="CC341" t="str">
        <f>IF(Table1[[#This Row],[Ledger 3]]="","",IF(Table1[[#This Row],[Effect 3]]="Dr.","Yes","No"))</f>
        <v/>
      </c>
      <c r="CD341" t="str">
        <f>IF(Table1[[#This Row],[Ledger 3]]="","",Table1[[#This Row],[Ledger 3]])</f>
        <v/>
      </c>
      <c r="CE341" t="str">
        <f>IF(Table1[[#This Row],[Ledger 3]]="","",IF(Table1[[#This Row],[Effect 3]]="Dr.",-Table1[[#This Row],[Amount 3]],Table1[[#This Row],[Amount 3]]))</f>
        <v/>
      </c>
      <c r="CH341" t="str">
        <f>IF(Table1[[#This Row],[Ledger 4]]="","","No")</f>
        <v/>
      </c>
      <c r="CI341" t="str">
        <f>IF(Table1[[#This Row],[Ledger 4]]="","",IF(Table1[[#This Row],[Effect 4]]="Dr.","Yes","No"))</f>
        <v/>
      </c>
      <c r="CJ341" t="str">
        <f>IF(Table1[[#This Row],[Ledger 4]]="","",Table1[[#This Row],[Ledger 4]])</f>
        <v/>
      </c>
      <c r="CK341" t="str">
        <f>IF(Table1[[#This Row],[Ledger 4]]="","",IF(Table1[[#This Row],[Effect 4]]="Dr.",-Table1[[#This Row],[Amount 4]],Table1[[#This Row],[Amount 4]]))</f>
        <v/>
      </c>
      <c r="CN341" t="str">
        <f>IF(Table1[[#This Row],[Ledger 5]]="","","No")</f>
        <v/>
      </c>
      <c r="CO341" t="str">
        <f>IF(Table1[[#This Row],[Ledger 5]]="","",IF(Table1[[#This Row],[Effect 5]]="Dr.","Yes","No"))</f>
        <v/>
      </c>
      <c r="CP341" t="str">
        <f>IF(Table1[[#This Row],[Ledger 5]]="","",Table1[[#This Row],[Ledger 5]])</f>
        <v/>
      </c>
      <c r="CQ341" t="str">
        <f>IF(Table1[[#This Row],[Ledger 5]]="","",IF(Table1[[#This Row],[Effect 5]]="Dr.",-Table1[[#This Row],[Amount 5]],Table1[[#This Row],[Amount 5]]))</f>
        <v/>
      </c>
      <c r="CT341" t="str">
        <f>IF(Table1[[#This Row],[Ledger 6]]="","","No")</f>
        <v/>
      </c>
      <c r="CU341" t="str">
        <f>IF(Table1[[#This Row],[Ledger 6]]="","",IF(Table1[[#This Row],[Effect 6]]="Dr.","Yes","No"))</f>
        <v/>
      </c>
      <c r="CV341" t="str">
        <f>IF(Table1[[#This Row],[Ledger 6]]="","",Table1[[#This Row],[Ledger 6]])</f>
        <v/>
      </c>
      <c r="CW341" t="str">
        <f>IF(Table1[[#This Row],[Ledger 6]]="","",IF(Table1[[#This Row],[Effect 6]]="Dr.",-Table1[[#This Row],[Amount 6]],Table1[[#This Row],[Amount 6]]))</f>
        <v/>
      </c>
      <c r="CZ341" t="str">
        <f>IF(Table1[[#This Row],[Ledger 7]]="","","No")</f>
        <v/>
      </c>
      <c r="DA341" t="str">
        <f>IF(Table1[[#This Row],[Ledger 7]]="","",IF(Table1[[#This Row],[Effect 7]]="Dr.","Yes","No"))</f>
        <v/>
      </c>
      <c r="DB341" t="str">
        <f>IF(Table1[[#This Row],[Ledger 7]]="","",Table1[[#This Row],[Ledger 7]])</f>
        <v/>
      </c>
      <c r="DC341" t="str">
        <f>IF(Table1[[#This Row],[Ledger 7]]="","",IF(Table1[[#This Row],[Effect 7]]="Dr.",-Table1[[#This Row],[Amount 7]],Table1[[#This Row],[Amount 7]]))</f>
        <v/>
      </c>
      <c r="DF341" t="str">
        <f>IF(Table1[[#This Row],[Ledger 8]]="","","No")</f>
        <v/>
      </c>
      <c r="DG341" t="str">
        <f>IF(Table1[[#This Row],[Ledger 8]]="","",IF(Table1[[#This Row],[Effect 8]]="Dr.","Yes","No"))</f>
        <v/>
      </c>
      <c r="DH341" t="str">
        <f>IF(Table1[[#This Row],[Ledger 8]]="","",Table1[[#This Row],[Ledger 8]])</f>
        <v/>
      </c>
      <c r="DI341" t="str">
        <f>IF(Table1[[#This Row],[Ledger 8]]="","",IF(Table1[[#This Row],[Effect 8]]="Dr.",-Table1[[#This Row],[Amount 8]],Table1[[#This Row],[Amount 8]]))</f>
        <v/>
      </c>
      <c r="DL341" t="str">
        <f>IF(Table1[[#This Row],[Ledger 9]]="","","No")</f>
        <v/>
      </c>
      <c r="DM341" t="str">
        <f>IF(Table1[[#This Row],[Ledger 9]]="","",IF(Table1[[#This Row],[Effect 9]]="Dr.","Yes","No"))</f>
        <v/>
      </c>
      <c r="DN341" t="str">
        <f>IF(Table1[[#This Row],[Ledger 9]]="","",Table1[[#This Row],[Ledger 9]])</f>
        <v/>
      </c>
      <c r="DO341" t="str">
        <f>IF(Table1[[#This Row],[Ledger 9]]="","",IF(Table1[[#This Row],[Effect 9]]="Dr.",-Table1[[#This Row],[Amount 9]],Table1[[#This Row],[Amount 9]]))</f>
        <v/>
      </c>
      <c r="DR341" t="str">
        <f>IF(Table1[[#This Row],[Ledger 10]]="","","No")</f>
        <v/>
      </c>
      <c r="DS341" t="str">
        <f>IF(Table1[[#This Row],[Ledger 10]]="","",IF(Table1[[#This Row],[Effect 10]]="Dr.","Yes","No"))</f>
        <v/>
      </c>
      <c r="DT341" t="str">
        <f>IF(Table1[[#This Row],[Ledger 10]]="","",Table1[[#This Row],[Ledger 10]])</f>
        <v/>
      </c>
      <c r="DU341" t="str">
        <f>IF(Table1[[#This Row],[Ledger 10]]="","",IF(Table1[[#This Row],[Effect 10]]="Dr.",-Table1[[#This Row],[Amount 10]],Table1[[#This Row],[Amount 10]]))</f>
        <v/>
      </c>
      <c r="DX341" t="str">
        <f>IF(Table1[[#This Row],[Ledger 11]]="","","No")</f>
        <v/>
      </c>
      <c r="DY341" t="str">
        <f>IF(Table1[[#This Row],[Ledger 11]]="","",IF(Table1[[#This Row],[Effect 11]]="Dr.","Yes","No"))</f>
        <v/>
      </c>
      <c r="DZ341" t="str">
        <f>IF(Table1[[#This Row],[Ledger 11]]="","",Table1[[#This Row],[Ledger 11]])</f>
        <v/>
      </c>
      <c r="EA341" t="str">
        <f>IF(Table1[[#This Row],[Ledger 11]]="","",IF(Table1[[#This Row],[Effect 11]]="Dr.",-Table1[[#This Row],[Amount 11]],Table1[[#This Row],[Amount 11]]))</f>
        <v/>
      </c>
      <c r="ED341" t="str">
        <f>IF(Table1[[#This Row],[Ledger 12]]="","","No")</f>
        <v/>
      </c>
      <c r="EE341" t="str">
        <f>IF(Table1[[#This Row],[Ledger 12]]="","",IF(Table1[[#This Row],[Effect 12]]="Dr.","Yes","No"))</f>
        <v/>
      </c>
      <c r="EF341" t="str">
        <f>IF(Table1[[#This Row],[Ledger 12]]="","",Table1[[#This Row],[Ledger 12]])</f>
        <v/>
      </c>
      <c r="EG341" t="str">
        <f>IF(Table1[[#This Row],[Ledger 12]]="","",IF(Table1[[#This Row],[Effect 12]]="Dr.",-Table1[[#This Row],[Amount 12]],Table1[[#This Row],[Amount 12]]))</f>
        <v/>
      </c>
      <c r="EJ341" t="str">
        <f>IF(Table1[[#This Row],[Ledger 13]]="","","No")</f>
        <v/>
      </c>
      <c r="EK341" t="str">
        <f>IF(Table1[[#This Row],[Ledger 13]]="","",IF(Table1[[#This Row],[Effect 13]]="Dr.","Yes","No"))</f>
        <v/>
      </c>
      <c r="EL341" t="str">
        <f>IF(Table1[[#This Row],[Ledger 13]]="","",Table1[[#This Row],[Ledger 13]])</f>
        <v/>
      </c>
      <c r="EM341" t="str">
        <f>IF(Table1[[#This Row],[Ledger 13]]="","",IF(Table1[[#This Row],[Effect 13]]="Dr.",-Table1[[#This Row],[Amount 13]],Table1[[#This Row],[Amount 13]]))</f>
        <v/>
      </c>
      <c r="EP341" t="str">
        <f>IF(Table1[[#This Row],[Ledger 14]]="","","No")</f>
        <v/>
      </c>
      <c r="EQ341" t="str">
        <f>IF(Table1[[#This Row],[Ledger 14]]="","",IF(Table1[[#This Row],[Effect 14]]="Dr.","Yes","No"))</f>
        <v/>
      </c>
      <c r="ER341" t="str">
        <f>IF(Table1[[#This Row],[Ledger 14]]="","",Table1[[#This Row],[Ledger 14]])</f>
        <v/>
      </c>
      <c r="ES341" t="str">
        <f>IF(Table1[[#This Row],[Ledger 14]]="","",IF(Table1[[#This Row],[Effect 14]]="Dr.",-Table1[[#This Row],[Amount 14]],Table1[[#This Row],[Amount 14]]))</f>
        <v/>
      </c>
      <c r="EV341" t="str">
        <f>IF(Table1[[#This Row],[Ledger 15]]="","","No")</f>
        <v/>
      </c>
      <c r="EW341" t="str">
        <f>IF(Table1[[#This Row],[Ledger 15]]="","",IF(Table1[[#This Row],[Effect 15]]="Dr.","Yes","No"))</f>
        <v/>
      </c>
      <c r="EX341" t="str">
        <f>IF(Table1[[#This Row],[Ledger 15]]="","",Table1[[#This Row],[Ledger 15]])</f>
        <v/>
      </c>
      <c r="EY341" t="str">
        <f>IF(Table1[[#This Row],[Ledger 15]]="","",IF(Table1[[#This Row],[Effect 15]]="Dr.",-Table1[[#This Row],[Amount 15]],Table1[[#This Row],[Amount 15]]))</f>
        <v/>
      </c>
      <c r="FD3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1">
        <f>IF(Table1[[#This Row],[Date]]="",0,IF(AND(Table1[[#This Row],[Date]]&gt;=$FE$2,Table1[[#This Row],[Date]]&lt;=$FE$3),0,1))</f>
        <v>0</v>
      </c>
      <c r="FF341">
        <f>IF(Table1[[#This Row],[Date]]="",0,IF(TYPE(VLOOKUP(Table1[[#This Row],[Voucher Type]],Table1[[#All],[Voucher Type Master]],1,FALSE))=16,1,0))</f>
        <v>0</v>
      </c>
      <c r="FG341">
        <f>IF(TYPE(IF(Table1[[#This Row],[Date]]="",0,IF(VLOOKUP(Table1[[#This Row],[Voucher Type]],$FY$5:$FZ$13,2,0)=Table1[[#This Row],[Effect 1]],0,1)))=16,1,0)</f>
        <v>0</v>
      </c>
      <c r="FH3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1">
        <f>IF(LEN(Table1[[#This Row],[Ledger 1]])&gt;0,IF(TYPE(VLOOKUP(Table1[[#This Row],[Ledger 1]],GZ:GZ,1,0))=16,1,0),0)</f>
        <v>0</v>
      </c>
      <c r="FJ341">
        <f>IF(LEN(Table1[[#This Row],[Ledger 2]])&gt;0,IF(TYPE(VLOOKUP(Table1[[#This Row],[Ledger 2]],GZ:GZ,1,0))=16,1,0),0)</f>
        <v>0</v>
      </c>
      <c r="FK341">
        <f>IF(LEN(Table1[[#This Row],[Ledger 3]])&gt;0,IF(TYPE(VLOOKUP(Table1[[#This Row],[Ledger 3]],GZ:GZ,1,0))=16,1,0),0)</f>
        <v>0</v>
      </c>
      <c r="FL341">
        <f>IF(LEN(Table1[[#This Row],[Ledger 4]])&gt;0,IF(TYPE(VLOOKUP(Table1[[#This Row],[Ledger 4]],GZ:GZ,1,0))=16,1,0),0)</f>
        <v>0</v>
      </c>
      <c r="FM341">
        <f>IF(LEN(Table1[[#This Row],[Ledger 5]])&gt;0,IF(TYPE(VLOOKUP(Table1[[#This Row],[Ledger 5]],GZ:GZ,1,0))=16,1,0),0)</f>
        <v>0</v>
      </c>
      <c r="FN341">
        <f>IF(LEN(Table1[[#This Row],[Ledger 6]])&gt;0,IF(TYPE(VLOOKUP(Table1[[#This Row],[Ledger 6]],$GZ:$GZ,1,0))=16,1,0),0)</f>
        <v>0</v>
      </c>
      <c r="FO341">
        <f>IF(LEN(Table1[[#This Row],[Ledger 7]])&gt;0,IF(TYPE(VLOOKUP(Table1[[#This Row],[Ledger 7]],$GZ:$GZ,1,0))=16,1,0),0)</f>
        <v>0</v>
      </c>
      <c r="FP341">
        <f>IF(LEN(Table1[[#This Row],[Ledger 8]])&gt;0,IF(TYPE(VLOOKUP(Table1[[#This Row],[Ledger 8]],$GZ:$GZ,1,0))=16,1,0),0)</f>
        <v>0</v>
      </c>
      <c r="FQ341">
        <f>IF(LEN(Table1[[#This Row],[Ledger 9]])&gt;0,IF(TYPE(VLOOKUP(Table1[[#This Row],[Ledger 9]],$GZ:$GZ,1,0))=16,1,0),0)</f>
        <v>0</v>
      </c>
      <c r="FR341">
        <f>IF(LEN(Table1[[#This Row],[Ledger 10]])&gt;0,IF(TYPE(VLOOKUP(Table1[[#This Row],[Ledger 10]],$GZ:$GZ,1,0))=16,1,0),0)</f>
        <v>0</v>
      </c>
      <c r="FS341">
        <f>IF(LEN(Table1[[#This Row],[Ledger 11]])&gt;0,IF(TYPE(VLOOKUP(Table1[[#This Row],[Ledger 11]],$GZ:$GZ,1,0))=16,1,0),0)</f>
        <v>0</v>
      </c>
      <c r="FT341">
        <f>IF(LEN(Table1[[#This Row],[Ledger 12]])&gt;0,IF(TYPE(VLOOKUP(Table1[[#This Row],[Ledger 12]],$GZ:$GZ,1,0))=16,1,0),0)</f>
        <v>0</v>
      </c>
      <c r="FU341">
        <f>IF(LEN(Table1[[#This Row],[Ledger 13]])&gt;0,IF(TYPE(VLOOKUP(Table1[[#This Row],[Ledger 13]],$GZ:$GZ,1,0))=16,1,0),0)</f>
        <v>0</v>
      </c>
      <c r="FV341">
        <f>IF(LEN(Table1[[#This Row],[Ledger 14]])&gt;0,IF(TYPE(VLOOKUP(Table1[[#This Row],[Ledger 14]],$GZ:$GZ,1,0))=16,1,0),0)</f>
        <v>0</v>
      </c>
      <c r="FW341">
        <f>IF(LEN(Table1[[#This Row],[Ledger 15]])&gt;0,IF(TYPE(VLOOKUP(Table1[[#This Row],[Ledger 15]],$GZ:$GZ,1,0))=16,1,0),0)</f>
        <v>0</v>
      </c>
    </row>
    <row r="342" spans="4:179" ht="33" customHeight="1" x14ac:dyDescent="0.45">
      <c r="D342" s="8">
        <f t="shared" si="14"/>
        <v>337</v>
      </c>
      <c r="E342" s="32"/>
      <c r="F342" s="34"/>
      <c r="G342" s="34"/>
      <c r="H342" s="34"/>
      <c r="I342" s="34"/>
      <c r="J342" s="38"/>
      <c r="K342" s="33"/>
      <c r="L342" s="36"/>
      <c r="M342" s="35"/>
      <c r="N342" s="34"/>
      <c r="O342" s="41"/>
      <c r="P342" s="35"/>
      <c r="Q342" s="34"/>
      <c r="R342" s="37"/>
      <c r="S342" s="35"/>
      <c r="T342" s="34"/>
      <c r="U342" s="37"/>
      <c r="V342" s="35"/>
      <c r="W342" s="34"/>
      <c r="X342" s="37"/>
      <c r="Y342" s="35"/>
      <c r="Z342" s="34"/>
      <c r="AA342" s="37"/>
      <c r="AB342" s="35"/>
      <c r="AC342" s="34"/>
      <c r="AD342" s="37"/>
      <c r="AE342" s="35"/>
      <c r="AF342" s="34"/>
      <c r="AG342" s="37"/>
      <c r="AH342" s="35"/>
      <c r="AI342" s="34"/>
      <c r="AJ342" s="37"/>
      <c r="AK342" s="35"/>
      <c r="AL342" s="34"/>
      <c r="AM342" s="37"/>
      <c r="AN342" s="35"/>
      <c r="AO342" s="34"/>
      <c r="AP342" s="37"/>
      <c r="AQ342" s="35"/>
      <c r="AR342" s="34"/>
      <c r="AS342" s="37"/>
      <c r="AT342" s="35"/>
      <c r="AU342" s="34"/>
      <c r="AV342" s="37"/>
      <c r="AW342" s="35"/>
      <c r="AX342" s="34"/>
      <c r="AY342" s="37"/>
      <c r="AZ342" s="35"/>
      <c r="BA342" s="34"/>
      <c r="BB342" s="37"/>
      <c r="BC3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2" s="7"/>
      <c r="BF342" t="str">
        <f>IF(Table1[[#This Row],[Date]]="","","&amp;lt;VOUCHER REMOTEID="&amp;""""&amp;$A$11&amp;$A$13&amp;ROW()&amp;""""&amp;" VCHTYPE="""&amp;F342&amp;""" ACTION="""&amp;"Create"&amp;"""&amp;gt;")</f>
        <v/>
      </c>
      <c r="BG342" t="str">
        <f>IF(Table1[[#This Row],[Date]]="","",TEXT(Table1[[#This Row],[Date]],"yyyymmdd"))</f>
        <v/>
      </c>
      <c r="BH342" t="str">
        <f>Table1[[#This Row],[Date2]]</f>
        <v/>
      </c>
      <c r="BI342" t="str">
        <f>IF(Table1[[#This Row],[Date]]="","",Table1[[#This Row],[Voucher Type]])</f>
        <v/>
      </c>
      <c r="BJ342" t="str">
        <f>IF(Table1[[#This Row],[Ref No / Invoice No]]="","",Table1[[#This Row],[Ref No / Invoice No]])</f>
        <v/>
      </c>
      <c r="BK342" t="str">
        <f>IF(Table1[[#This Row],[Voucher No]]="","",Table1[[#This Row],[Voucher No]])</f>
        <v/>
      </c>
      <c r="BL342" t="str">
        <f>IF(Table1[[#This Row],[Date]]="","",Table1[[#This Row],[Narration]])</f>
        <v/>
      </c>
      <c r="BM342" t="str">
        <f>IF(Table1[[#This Row],[Date]]="","",$A$11&amp;$A$13&amp;ROW())</f>
        <v/>
      </c>
      <c r="BN342" t="str">
        <f>IF(Table1[[#This Row],[Date]]="","",$A$13)</f>
        <v/>
      </c>
      <c r="BP342" t="str">
        <f>IF(Table1[[#This Row],[Ledger 1]]="","","No")</f>
        <v/>
      </c>
      <c r="BQ342" t="str">
        <f>IF(Table1[[#This Row],[Date]]="","",IF(Table1[[#This Row],[Effect 1]]="Dr.","Yes","No"))</f>
        <v/>
      </c>
      <c r="BR342" t="str">
        <f>IF(Table1[[#This Row],[Date]]="","",Table1[[#This Row],[Ledger 1]])</f>
        <v/>
      </c>
      <c r="BS342" t="str">
        <f>IF(Table1[[#This Row],[Date]]="","",IF(Table1[[#This Row],[Effect 1]]="Dr.",-Table1[[#This Row],[Amount 1]],Table1[[#This Row],[Amount 1]]))</f>
        <v/>
      </c>
      <c r="BV342" t="str">
        <f>IF(Table1[[#This Row],[Ledger 2]]="","","No")</f>
        <v/>
      </c>
      <c r="BW342" t="str">
        <f>IF(Table1[[#This Row],[Date]]="","",IF(Table1[[#This Row],[Effect 2]]="Dr.","Yes","No"))</f>
        <v/>
      </c>
      <c r="BX342" t="str">
        <f>IF(Table1[[#This Row],[Date]]="","",Table1[[#This Row],[Ledger 2]])</f>
        <v/>
      </c>
      <c r="BY342" t="str">
        <f>IF(Table1[[#This Row],[Date]]="","",IF(Table1[[#This Row],[Effect 2]]="Dr.",-Table1[[#This Row],[Amount 2]],Table1[[#This Row],[Amount 2]]))</f>
        <v/>
      </c>
      <c r="CB342" t="str">
        <f>IF(Table1[[#This Row],[Ledger 3]]="","","No")</f>
        <v/>
      </c>
      <c r="CC342" t="str">
        <f>IF(Table1[[#This Row],[Ledger 3]]="","",IF(Table1[[#This Row],[Effect 3]]="Dr.","Yes","No"))</f>
        <v/>
      </c>
      <c r="CD342" t="str">
        <f>IF(Table1[[#This Row],[Ledger 3]]="","",Table1[[#This Row],[Ledger 3]])</f>
        <v/>
      </c>
      <c r="CE342" t="str">
        <f>IF(Table1[[#This Row],[Ledger 3]]="","",IF(Table1[[#This Row],[Effect 3]]="Dr.",-Table1[[#This Row],[Amount 3]],Table1[[#This Row],[Amount 3]]))</f>
        <v/>
      </c>
      <c r="CH342" t="str">
        <f>IF(Table1[[#This Row],[Ledger 4]]="","","No")</f>
        <v/>
      </c>
      <c r="CI342" t="str">
        <f>IF(Table1[[#This Row],[Ledger 4]]="","",IF(Table1[[#This Row],[Effect 4]]="Dr.","Yes","No"))</f>
        <v/>
      </c>
      <c r="CJ342" t="str">
        <f>IF(Table1[[#This Row],[Ledger 4]]="","",Table1[[#This Row],[Ledger 4]])</f>
        <v/>
      </c>
      <c r="CK342" t="str">
        <f>IF(Table1[[#This Row],[Ledger 4]]="","",IF(Table1[[#This Row],[Effect 4]]="Dr.",-Table1[[#This Row],[Amount 4]],Table1[[#This Row],[Amount 4]]))</f>
        <v/>
      </c>
      <c r="CN342" t="str">
        <f>IF(Table1[[#This Row],[Ledger 5]]="","","No")</f>
        <v/>
      </c>
      <c r="CO342" t="str">
        <f>IF(Table1[[#This Row],[Ledger 5]]="","",IF(Table1[[#This Row],[Effect 5]]="Dr.","Yes","No"))</f>
        <v/>
      </c>
      <c r="CP342" t="str">
        <f>IF(Table1[[#This Row],[Ledger 5]]="","",Table1[[#This Row],[Ledger 5]])</f>
        <v/>
      </c>
      <c r="CQ342" t="str">
        <f>IF(Table1[[#This Row],[Ledger 5]]="","",IF(Table1[[#This Row],[Effect 5]]="Dr.",-Table1[[#This Row],[Amount 5]],Table1[[#This Row],[Amount 5]]))</f>
        <v/>
      </c>
      <c r="CT342" t="str">
        <f>IF(Table1[[#This Row],[Ledger 6]]="","","No")</f>
        <v/>
      </c>
      <c r="CU342" t="str">
        <f>IF(Table1[[#This Row],[Ledger 6]]="","",IF(Table1[[#This Row],[Effect 6]]="Dr.","Yes","No"))</f>
        <v/>
      </c>
      <c r="CV342" t="str">
        <f>IF(Table1[[#This Row],[Ledger 6]]="","",Table1[[#This Row],[Ledger 6]])</f>
        <v/>
      </c>
      <c r="CW342" t="str">
        <f>IF(Table1[[#This Row],[Ledger 6]]="","",IF(Table1[[#This Row],[Effect 6]]="Dr.",-Table1[[#This Row],[Amount 6]],Table1[[#This Row],[Amount 6]]))</f>
        <v/>
      </c>
      <c r="CZ342" t="str">
        <f>IF(Table1[[#This Row],[Ledger 7]]="","","No")</f>
        <v/>
      </c>
      <c r="DA342" t="str">
        <f>IF(Table1[[#This Row],[Ledger 7]]="","",IF(Table1[[#This Row],[Effect 7]]="Dr.","Yes","No"))</f>
        <v/>
      </c>
      <c r="DB342" t="str">
        <f>IF(Table1[[#This Row],[Ledger 7]]="","",Table1[[#This Row],[Ledger 7]])</f>
        <v/>
      </c>
      <c r="DC342" t="str">
        <f>IF(Table1[[#This Row],[Ledger 7]]="","",IF(Table1[[#This Row],[Effect 7]]="Dr.",-Table1[[#This Row],[Amount 7]],Table1[[#This Row],[Amount 7]]))</f>
        <v/>
      </c>
      <c r="DF342" t="str">
        <f>IF(Table1[[#This Row],[Ledger 8]]="","","No")</f>
        <v/>
      </c>
      <c r="DG342" t="str">
        <f>IF(Table1[[#This Row],[Ledger 8]]="","",IF(Table1[[#This Row],[Effect 8]]="Dr.","Yes","No"))</f>
        <v/>
      </c>
      <c r="DH342" t="str">
        <f>IF(Table1[[#This Row],[Ledger 8]]="","",Table1[[#This Row],[Ledger 8]])</f>
        <v/>
      </c>
      <c r="DI342" t="str">
        <f>IF(Table1[[#This Row],[Ledger 8]]="","",IF(Table1[[#This Row],[Effect 8]]="Dr.",-Table1[[#This Row],[Amount 8]],Table1[[#This Row],[Amount 8]]))</f>
        <v/>
      </c>
      <c r="DL342" t="str">
        <f>IF(Table1[[#This Row],[Ledger 9]]="","","No")</f>
        <v/>
      </c>
      <c r="DM342" t="str">
        <f>IF(Table1[[#This Row],[Ledger 9]]="","",IF(Table1[[#This Row],[Effect 9]]="Dr.","Yes","No"))</f>
        <v/>
      </c>
      <c r="DN342" t="str">
        <f>IF(Table1[[#This Row],[Ledger 9]]="","",Table1[[#This Row],[Ledger 9]])</f>
        <v/>
      </c>
      <c r="DO342" t="str">
        <f>IF(Table1[[#This Row],[Ledger 9]]="","",IF(Table1[[#This Row],[Effect 9]]="Dr.",-Table1[[#This Row],[Amount 9]],Table1[[#This Row],[Amount 9]]))</f>
        <v/>
      </c>
      <c r="DR342" t="str">
        <f>IF(Table1[[#This Row],[Ledger 10]]="","","No")</f>
        <v/>
      </c>
      <c r="DS342" t="str">
        <f>IF(Table1[[#This Row],[Ledger 10]]="","",IF(Table1[[#This Row],[Effect 10]]="Dr.","Yes","No"))</f>
        <v/>
      </c>
      <c r="DT342" t="str">
        <f>IF(Table1[[#This Row],[Ledger 10]]="","",Table1[[#This Row],[Ledger 10]])</f>
        <v/>
      </c>
      <c r="DU342" t="str">
        <f>IF(Table1[[#This Row],[Ledger 10]]="","",IF(Table1[[#This Row],[Effect 10]]="Dr.",-Table1[[#This Row],[Amount 10]],Table1[[#This Row],[Amount 10]]))</f>
        <v/>
      </c>
      <c r="DX342" t="str">
        <f>IF(Table1[[#This Row],[Ledger 11]]="","","No")</f>
        <v/>
      </c>
      <c r="DY342" t="str">
        <f>IF(Table1[[#This Row],[Ledger 11]]="","",IF(Table1[[#This Row],[Effect 11]]="Dr.","Yes","No"))</f>
        <v/>
      </c>
      <c r="DZ342" t="str">
        <f>IF(Table1[[#This Row],[Ledger 11]]="","",Table1[[#This Row],[Ledger 11]])</f>
        <v/>
      </c>
      <c r="EA342" t="str">
        <f>IF(Table1[[#This Row],[Ledger 11]]="","",IF(Table1[[#This Row],[Effect 11]]="Dr.",-Table1[[#This Row],[Amount 11]],Table1[[#This Row],[Amount 11]]))</f>
        <v/>
      </c>
      <c r="ED342" t="str">
        <f>IF(Table1[[#This Row],[Ledger 12]]="","","No")</f>
        <v/>
      </c>
      <c r="EE342" t="str">
        <f>IF(Table1[[#This Row],[Ledger 12]]="","",IF(Table1[[#This Row],[Effect 12]]="Dr.","Yes","No"))</f>
        <v/>
      </c>
      <c r="EF342" t="str">
        <f>IF(Table1[[#This Row],[Ledger 12]]="","",Table1[[#This Row],[Ledger 12]])</f>
        <v/>
      </c>
      <c r="EG342" t="str">
        <f>IF(Table1[[#This Row],[Ledger 12]]="","",IF(Table1[[#This Row],[Effect 12]]="Dr.",-Table1[[#This Row],[Amount 12]],Table1[[#This Row],[Amount 12]]))</f>
        <v/>
      </c>
      <c r="EJ342" t="str">
        <f>IF(Table1[[#This Row],[Ledger 13]]="","","No")</f>
        <v/>
      </c>
      <c r="EK342" t="str">
        <f>IF(Table1[[#This Row],[Ledger 13]]="","",IF(Table1[[#This Row],[Effect 13]]="Dr.","Yes","No"))</f>
        <v/>
      </c>
      <c r="EL342" t="str">
        <f>IF(Table1[[#This Row],[Ledger 13]]="","",Table1[[#This Row],[Ledger 13]])</f>
        <v/>
      </c>
      <c r="EM342" t="str">
        <f>IF(Table1[[#This Row],[Ledger 13]]="","",IF(Table1[[#This Row],[Effect 13]]="Dr.",-Table1[[#This Row],[Amount 13]],Table1[[#This Row],[Amount 13]]))</f>
        <v/>
      </c>
      <c r="EP342" t="str">
        <f>IF(Table1[[#This Row],[Ledger 14]]="","","No")</f>
        <v/>
      </c>
      <c r="EQ342" t="str">
        <f>IF(Table1[[#This Row],[Ledger 14]]="","",IF(Table1[[#This Row],[Effect 14]]="Dr.","Yes","No"))</f>
        <v/>
      </c>
      <c r="ER342" t="str">
        <f>IF(Table1[[#This Row],[Ledger 14]]="","",Table1[[#This Row],[Ledger 14]])</f>
        <v/>
      </c>
      <c r="ES342" t="str">
        <f>IF(Table1[[#This Row],[Ledger 14]]="","",IF(Table1[[#This Row],[Effect 14]]="Dr.",-Table1[[#This Row],[Amount 14]],Table1[[#This Row],[Amount 14]]))</f>
        <v/>
      </c>
      <c r="EV342" t="str">
        <f>IF(Table1[[#This Row],[Ledger 15]]="","","No")</f>
        <v/>
      </c>
      <c r="EW342" t="str">
        <f>IF(Table1[[#This Row],[Ledger 15]]="","",IF(Table1[[#This Row],[Effect 15]]="Dr.","Yes","No"))</f>
        <v/>
      </c>
      <c r="EX342" t="str">
        <f>IF(Table1[[#This Row],[Ledger 15]]="","",Table1[[#This Row],[Ledger 15]])</f>
        <v/>
      </c>
      <c r="EY342" t="str">
        <f>IF(Table1[[#This Row],[Ledger 15]]="","",IF(Table1[[#This Row],[Effect 15]]="Dr.",-Table1[[#This Row],[Amount 15]],Table1[[#This Row],[Amount 15]]))</f>
        <v/>
      </c>
      <c r="FD3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2">
        <f>IF(Table1[[#This Row],[Date]]="",0,IF(AND(Table1[[#This Row],[Date]]&gt;=$FE$2,Table1[[#This Row],[Date]]&lt;=$FE$3),0,1))</f>
        <v>0</v>
      </c>
      <c r="FF342">
        <f>IF(Table1[[#This Row],[Date]]="",0,IF(TYPE(VLOOKUP(Table1[[#This Row],[Voucher Type]],Table1[[#All],[Voucher Type Master]],1,FALSE))=16,1,0))</f>
        <v>0</v>
      </c>
      <c r="FG342">
        <f>IF(TYPE(IF(Table1[[#This Row],[Date]]="",0,IF(VLOOKUP(Table1[[#This Row],[Voucher Type]],$FY$5:$FZ$13,2,0)=Table1[[#This Row],[Effect 1]],0,1)))=16,1,0)</f>
        <v>0</v>
      </c>
      <c r="FH3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2">
        <f>IF(LEN(Table1[[#This Row],[Ledger 1]])&gt;0,IF(TYPE(VLOOKUP(Table1[[#This Row],[Ledger 1]],GZ:GZ,1,0))=16,1,0),0)</f>
        <v>0</v>
      </c>
      <c r="FJ342">
        <f>IF(LEN(Table1[[#This Row],[Ledger 2]])&gt;0,IF(TYPE(VLOOKUP(Table1[[#This Row],[Ledger 2]],GZ:GZ,1,0))=16,1,0),0)</f>
        <v>0</v>
      </c>
      <c r="FK342">
        <f>IF(LEN(Table1[[#This Row],[Ledger 3]])&gt;0,IF(TYPE(VLOOKUP(Table1[[#This Row],[Ledger 3]],GZ:GZ,1,0))=16,1,0),0)</f>
        <v>0</v>
      </c>
      <c r="FL342">
        <f>IF(LEN(Table1[[#This Row],[Ledger 4]])&gt;0,IF(TYPE(VLOOKUP(Table1[[#This Row],[Ledger 4]],GZ:GZ,1,0))=16,1,0),0)</f>
        <v>0</v>
      </c>
      <c r="FM342">
        <f>IF(LEN(Table1[[#This Row],[Ledger 5]])&gt;0,IF(TYPE(VLOOKUP(Table1[[#This Row],[Ledger 5]],GZ:GZ,1,0))=16,1,0),0)</f>
        <v>0</v>
      </c>
      <c r="FN342">
        <f>IF(LEN(Table1[[#This Row],[Ledger 6]])&gt;0,IF(TYPE(VLOOKUP(Table1[[#This Row],[Ledger 6]],$GZ:$GZ,1,0))=16,1,0),0)</f>
        <v>0</v>
      </c>
      <c r="FO342">
        <f>IF(LEN(Table1[[#This Row],[Ledger 7]])&gt;0,IF(TYPE(VLOOKUP(Table1[[#This Row],[Ledger 7]],$GZ:$GZ,1,0))=16,1,0),0)</f>
        <v>0</v>
      </c>
      <c r="FP342">
        <f>IF(LEN(Table1[[#This Row],[Ledger 8]])&gt;0,IF(TYPE(VLOOKUP(Table1[[#This Row],[Ledger 8]],$GZ:$GZ,1,0))=16,1,0),0)</f>
        <v>0</v>
      </c>
      <c r="FQ342">
        <f>IF(LEN(Table1[[#This Row],[Ledger 9]])&gt;0,IF(TYPE(VLOOKUP(Table1[[#This Row],[Ledger 9]],$GZ:$GZ,1,0))=16,1,0),0)</f>
        <v>0</v>
      </c>
      <c r="FR342">
        <f>IF(LEN(Table1[[#This Row],[Ledger 10]])&gt;0,IF(TYPE(VLOOKUP(Table1[[#This Row],[Ledger 10]],$GZ:$GZ,1,0))=16,1,0),0)</f>
        <v>0</v>
      </c>
      <c r="FS342">
        <f>IF(LEN(Table1[[#This Row],[Ledger 11]])&gt;0,IF(TYPE(VLOOKUP(Table1[[#This Row],[Ledger 11]],$GZ:$GZ,1,0))=16,1,0),0)</f>
        <v>0</v>
      </c>
      <c r="FT342">
        <f>IF(LEN(Table1[[#This Row],[Ledger 12]])&gt;0,IF(TYPE(VLOOKUP(Table1[[#This Row],[Ledger 12]],$GZ:$GZ,1,0))=16,1,0),0)</f>
        <v>0</v>
      </c>
      <c r="FU342">
        <f>IF(LEN(Table1[[#This Row],[Ledger 13]])&gt;0,IF(TYPE(VLOOKUP(Table1[[#This Row],[Ledger 13]],$GZ:$GZ,1,0))=16,1,0),0)</f>
        <v>0</v>
      </c>
      <c r="FV342">
        <f>IF(LEN(Table1[[#This Row],[Ledger 14]])&gt;0,IF(TYPE(VLOOKUP(Table1[[#This Row],[Ledger 14]],$GZ:$GZ,1,0))=16,1,0),0)</f>
        <v>0</v>
      </c>
      <c r="FW342">
        <f>IF(LEN(Table1[[#This Row],[Ledger 15]])&gt;0,IF(TYPE(VLOOKUP(Table1[[#This Row],[Ledger 15]],$GZ:$GZ,1,0))=16,1,0),0)</f>
        <v>0</v>
      </c>
    </row>
    <row r="343" spans="4:179" ht="33" customHeight="1" x14ac:dyDescent="0.45">
      <c r="D343" s="8">
        <f t="shared" si="14"/>
        <v>338</v>
      </c>
      <c r="E343" s="32"/>
      <c r="F343" s="34"/>
      <c r="G343" s="34"/>
      <c r="H343" s="34"/>
      <c r="I343" s="34"/>
      <c r="J343" s="38"/>
      <c r="K343" s="33"/>
      <c r="L343" s="36"/>
      <c r="M343" s="35"/>
      <c r="N343" s="34"/>
      <c r="O343" s="41"/>
      <c r="P343" s="35"/>
      <c r="Q343" s="34"/>
      <c r="R343" s="37"/>
      <c r="S343" s="35"/>
      <c r="T343" s="34"/>
      <c r="U343" s="37"/>
      <c r="V343" s="35"/>
      <c r="W343" s="34"/>
      <c r="X343" s="37"/>
      <c r="Y343" s="35"/>
      <c r="Z343" s="34"/>
      <c r="AA343" s="37"/>
      <c r="AB343" s="35"/>
      <c r="AC343" s="34"/>
      <c r="AD343" s="37"/>
      <c r="AE343" s="35"/>
      <c r="AF343" s="34"/>
      <c r="AG343" s="37"/>
      <c r="AH343" s="35"/>
      <c r="AI343" s="34"/>
      <c r="AJ343" s="37"/>
      <c r="AK343" s="35"/>
      <c r="AL343" s="34"/>
      <c r="AM343" s="37"/>
      <c r="AN343" s="35"/>
      <c r="AO343" s="34"/>
      <c r="AP343" s="37"/>
      <c r="AQ343" s="35"/>
      <c r="AR343" s="34"/>
      <c r="AS343" s="37"/>
      <c r="AT343" s="35"/>
      <c r="AU343" s="34"/>
      <c r="AV343" s="37"/>
      <c r="AW343" s="35"/>
      <c r="AX343" s="34"/>
      <c r="AY343" s="37"/>
      <c r="AZ343" s="35"/>
      <c r="BA343" s="34"/>
      <c r="BB343" s="37"/>
      <c r="BC3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3" s="7"/>
      <c r="BF343" t="str">
        <f>IF(Table1[[#This Row],[Date]]="","","&amp;lt;VOUCHER REMOTEID="&amp;""""&amp;$A$11&amp;$A$13&amp;ROW()&amp;""""&amp;" VCHTYPE="""&amp;F343&amp;""" ACTION="""&amp;"Create"&amp;"""&amp;gt;")</f>
        <v/>
      </c>
      <c r="BG343" t="str">
        <f>IF(Table1[[#This Row],[Date]]="","",TEXT(Table1[[#This Row],[Date]],"yyyymmdd"))</f>
        <v/>
      </c>
      <c r="BH343" t="str">
        <f>Table1[[#This Row],[Date2]]</f>
        <v/>
      </c>
      <c r="BI343" t="str">
        <f>IF(Table1[[#This Row],[Date]]="","",Table1[[#This Row],[Voucher Type]])</f>
        <v/>
      </c>
      <c r="BJ343" t="str">
        <f>IF(Table1[[#This Row],[Ref No / Invoice No]]="","",Table1[[#This Row],[Ref No / Invoice No]])</f>
        <v/>
      </c>
      <c r="BK343" t="str">
        <f>IF(Table1[[#This Row],[Voucher No]]="","",Table1[[#This Row],[Voucher No]])</f>
        <v/>
      </c>
      <c r="BL343" t="str">
        <f>IF(Table1[[#This Row],[Date]]="","",Table1[[#This Row],[Narration]])</f>
        <v/>
      </c>
      <c r="BM343" t="str">
        <f>IF(Table1[[#This Row],[Date]]="","",$A$11&amp;$A$13&amp;ROW())</f>
        <v/>
      </c>
      <c r="BN343" t="str">
        <f>IF(Table1[[#This Row],[Date]]="","",$A$13)</f>
        <v/>
      </c>
      <c r="BP343" t="str">
        <f>IF(Table1[[#This Row],[Ledger 1]]="","","No")</f>
        <v/>
      </c>
      <c r="BQ343" t="str">
        <f>IF(Table1[[#This Row],[Date]]="","",IF(Table1[[#This Row],[Effect 1]]="Dr.","Yes","No"))</f>
        <v/>
      </c>
      <c r="BR343" t="str">
        <f>IF(Table1[[#This Row],[Date]]="","",Table1[[#This Row],[Ledger 1]])</f>
        <v/>
      </c>
      <c r="BS343" t="str">
        <f>IF(Table1[[#This Row],[Date]]="","",IF(Table1[[#This Row],[Effect 1]]="Dr.",-Table1[[#This Row],[Amount 1]],Table1[[#This Row],[Amount 1]]))</f>
        <v/>
      </c>
      <c r="BV343" t="str">
        <f>IF(Table1[[#This Row],[Ledger 2]]="","","No")</f>
        <v/>
      </c>
      <c r="BW343" t="str">
        <f>IF(Table1[[#This Row],[Date]]="","",IF(Table1[[#This Row],[Effect 2]]="Dr.","Yes","No"))</f>
        <v/>
      </c>
      <c r="BX343" t="str">
        <f>IF(Table1[[#This Row],[Date]]="","",Table1[[#This Row],[Ledger 2]])</f>
        <v/>
      </c>
      <c r="BY343" t="str">
        <f>IF(Table1[[#This Row],[Date]]="","",IF(Table1[[#This Row],[Effect 2]]="Dr.",-Table1[[#This Row],[Amount 2]],Table1[[#This Row],[Amount 2]]))</f>
        <v/>
      </c>
      <c r="CB343" t="str">
        <f>IF(Table1[[#This Row],[Ledger 3]]="","","No")</f>
        <v/>
      </c>
      <c r="CC343" t="str">
        <f>IF(Table1[[#This Row],[Ledger 3]]="","",IF(Table1[[#This Row],[Effect 3]]="Dr.","Yes","No"))</f>
        <v/>
      </c>
      <c r="CD343" t="str">
        <f>IF(Table1[[#This Row],[Ledger 3]]="","",Table1[[#This Row],[Ledger 3]])</f>
        <v/>
      </c>
      <c r="CE343" t="str">
        <f>IF(Table1[[#This Row],[Ledger 3]]="","",IF(Table1[[#This Row],[Effect 3]]="Dr.",-Table1[[#This Row],[Amount 3]],Table1[[#This Row],[Amount 3]]))</f>
        <v/>
      </c>
      <c r="CH343" t="str">
        <f>IF(Table1[[#This Row],[Ledger 4]]="","","No")</f>
        <v/>
      </c>
      <c r="CI343" t="str">
        <f>IF(Table1[[#This Row],[Ledger 4]]="","",IF(Table1[[#This Row],[Effect 4]]="Dr.","Yes","No"))</f>
        <v/>
      </c>
      <c r="CJ343" t="str">
        <f>IF(Table1[[#This Row],[Ledger 4]]="","",Table1[[#This Row],[Ledger 4]])</f>
        <v/>
      </c>
      <c r="CK343" t="str">
        <f>IF(Table1[[#This Row],[Ledger 4]]="","",IF(Table1[[#This Row],[Effect 4]]="Dr.",-Table1[[#This Row],[Amount 4]],Table1[[#This Row],[Amount 4]]))</f>
        <v/>
      </c>
      <c r="CN343" t="str">
        <f>IF(Table1[[#This Row],[Ledger 5]]="","","No")</f>
        <v/>
      </c>
      <c r="CO343" t="str">
        <f>IF(Table1[[#This Row],[Ledger 5]]="","",IF(Table1[[#This Row],[Effect 5]]="Dr.","Yes","No"))</f>
        <v/>
      </c>
      <c r="CP343" t="str">
        <f>IF(Table1[[#This Row],[Ledger 5]]="","",Table1[[#This Row],[Ledger 5]])</f>
        <v/>
      </c>
      <c r="CQ343" t="str">
        <f>IF(Table1[[#This Row],[Ledger 5]]="","",IF(Table1[[#This Row],[Effect 5]]="Dr.",-Table1[[#This Row],[Amount 5]],Table1[[#This Row],[Amount 5]]))</f>
        <v/>
      </c>
      <c r="CT343" t="str">
        <f>IF(Table1[[#This Row],[Ledger 6]]="","","No")</f>
        <v/>
      </c>
      <c r="CU343" t="str">
        <f>IF(Table1[[#This Row],[Ledger 6]]="","",IF(Table1[[#This Row],[Effect 6]]="Dr.","Yes","No"))</f>
        <v/>
      </c>
      <c r="CV343" t="str">
        <f>IF(Table1[[#This Row],[Ledger 6]]="","",Table1[[#This Row],[Ledger 6]])</f>
        <v/>
      </c>
      <c r="CW343" t="str">
        <f>IF(Table1[[#This Row],[Ledger 6]]="","",IF(Table1[[#This Row],[Effect 6]]="Dr.",-Table1[[#This Row],[Amount 6]],Table1[[#This Row],[Amount 6]]))</f>
        <v/>
      </c>
      <c r="CZ343" t="str">
        <f>IF(Table1[[#This Row],[Ledger 7]]="","","No")</f>
        <v/>
      </c>
      <c r="DA343" t="str">
        <f>IF(Table1[[#This Row],[Ledger 7]]="","",IF(Table1[[#This Row],[Effect 7]]="Dr.","Yes","No"))</f>
        <v/>
      </c>
      <c r="DB343" t="str">
        <f>IF(Table1[[#This Row],[Ledger 7]]="","",Table1[[#This Row],[Ledger 7]])</f>
        <v/>
      </c>
      <c r="DC343" t="str">
        <f>IF(Table1[[#This Row],[Ledger 7]]="","",IF(Table1[[#This Row],[Effect 7]]="Dr.",-Table1[[#This Row],[Amount 7]],Table1[[#This Row],[Amount 7]]))</f>
        <v/>
      </c>
      <c r="DF343" t="str">
        <f>IF(Table1[[#This Row],[Ledger 8]]="","","No")</f>
        <v/>
      </c>
      <c r="DG343" t="str">
        <f>IF(Table1[[#This Row],[Ledger 8]]="","",IF(Table1[[#This Row],[Effect 8]]="Dr.","Yes","No"))</f>
        <v/>
      </c>
      <c r="DH343" t="str">
        <f>IF(Table1[[#This Row],[Ledger 8]]="","",Table1[[#This Row],[Ledger 8]])</f>
        <v/>
      </c>
      <c r="DI343" t="str">
        <f>IF(Table1[[#This Row],[Ledger 8]]="","",IF(Table1[[#This Row],[Effect 8]]="Dr.",-Table1[[#This Row],[Amount 8]],Table1[[#This Row],[Amount 8]]))</f>
        <v/>
      </c>
      <c r="DL343" t="str">
        <f>IF(Table1[[#This Row],[Ledger 9]]="","","No")</f>
        <v/>
      </c>
      <c r="DM343" t="str">
        <f>IF(Table1[[#This Row],[Ledger 9]]="","",IF(Table1[[#This Row],[Effect 9]]="Dr.","Yes","No"))</f>
        <v/>
      </c>
      <c r="DN343" t="str">
        <f>IF(Table1[[#This Row],[Ledger 9]]="","",Table1[[#This Row],[Ledger 9]])</f>
        <v/>
      </c>
      <c r="DO343" t="str">
        <f>IF(Table1[[#This Row],[Ledger 9]]="","",IF(Table1[[#This Row],[Effect 9]]="Dr.",-Table1[[#This Row],[Amount 9]],Table1[[#This Row],[Amount 9]]))</f>
        <v/>
      </c>
      <c r="DR343" t="str">
        <f>IF(Table1[[#This Row],[Ledger 10]]="","","No")</f>
        <v/>
      </c>
      <c r="DS343" t="str">
        <f>IF(Table1[[#This Row],[Ledger 10]]="","",IF(Table1[[#This Row],[Effect 10]]="Dr.","Yes","No"))</f>
        <v/>
      </c>
      <c r="DT343" t="str">
        <f>IF(Table1[[#This Row],[Ledger 10]]="","",Table1[[#This Row],[Ledger 10]])</f>
        <v/>
      </c>
      <c r="DU343" t="str">
        <f>IF(Table1[[#This Row],[Ledger 10]]="","",IF(Table1[[#This Row],[Effect 10]]="Dr.",-Table1[[#This Row],[Amount 10]],Table1[[#This Row],[Amount 10]]))</f>
        <v/>
      </c>
      <c r="DX343" t="str">
        <f>IF(Table1[[#This Row],[Ledger 11]]="","","No")</f>
        <v/>
      </c>
      <c r="DY343" t="str">
        <f>IF(Table1[[#This Row],[Ledger 11]]="","",IF(Table1[[#This Row],[Effect 11]]="Dr.","Yes","No"))</f>
        <v/>
      </c>
      <c r="DZ343" t="str">
        <f>IF(Table1[[#This Row],[Ledger 11]]="","",Table1[[#This Row],[Ledger 11]])</f>
        <v/>
      </c>
      <c r="EA343" t="str">
        <f>IF(Table1[[#This Row],[Ledger 11]]="","",IF(Table1[[#This Row],[Effect 11]]="Dr.",-Table1[[#This Row],[Amount 11]],Table1[[#This Row],[Amount 11]]))</f>
        <v/>
      </c>
      <c r="ED343" t="str">
        <f>IF(Table1[[#This Row],[Ledger 12]]="","","No")</f>
        <v/>
      </c>
      <c r="EE343" t="str">
        <f>IF(Table1[[#This Row],[Ledger 12]]="","",IF(Table1[[#This Row],[Effect 12]]="Dr.","Yes","No"))</f>
        <v/>
      </c>
      <c r="EF343" t="str">
        <f>IF(Table1[[#This Row],[Ledger 12]]="","",Table1[[#This Row],[Ledger 12]])</f>
        <v/>
      </c>
      <c r="EG343" t="str">
        <f>IF(Table1[[#This Row],[Ledger 12]]="","",IF(Table1[[#This Row],[Effect 12]]="Dr.",-Table1[[#This Row],[Amount 12]],Table1[[#This Row],[Amount 12]]))</f>
        <v/>
      </c>
      <c r="EJ343" t="str">
        <f>IF(Table1[[#This Row],[Ledger 13]]="","","No")</f>
        <v/>
      </c>
      <c r="EK343" t="str">
        <f>IF(Table1[[#This Row],[Ledger 13]]="","",IF(Table1[[#This Row],[Effect 13]]="Dr.","Yes","No"))</f>
        <v/>
      </c>
      <c r="EL343" t="str">
        <f>IF(Table1[[#This Row],[Ledger 13]]="","",Table1[[#This Row],[Ledger 13]])</f>
        <v/>
      </c>
      <c r="EM343" t="str">
        <f>IF(Table1[[#This Row],[Ledger 13]]="","",IF(Table1[[#This Row],[Effect 13]]="Dr.",-Table1[[#This Row],[Amount 13]],Table1[[#This Row],[Amount 13]]))</f>
        <v/>
      </c>
      <c r="EP343" t="str">
        <f>IF(Table1[[#This Row],[Ledger 14]]="","","No")</f>
        <v/>
      </c>
      <c r="EQ343" t="str">
        <f>IF(Table1[[#This Row],[Ledger 14]]="","",IF(Table1[[#This Row],[Effect 14]]="Dr.","Yes","No"))</f>
        <v/>
      </c>
      <c r="ER343" t="str">
        <f>IF(Table1[[#This Row],[Ledger 14]]="","",Table1[[#This Row],[Ledger 14]])</f>
        <v/>
      </c>
      <c r="ES343" t="str">
        <f>IF(Table1[[#This Row],[Ledger 14]]="","",IF(Table1[[#This Row],[Effect 14]]="Dr.",-Table1[[#This Row],[Amount 14]],Table1[[#This Row],[Amount 14]]))</f>
        <v/>
      </c>
      <c r="EV343" t="str">
        <f>IF(Table1[[#This Row],[Ledger 15]]="","","No")</f>
        <v/>
      </c>
      <c r="EW343" t="str">
        <f>IF(Table1[[#This Row],[Ledger 15]]="","",IF(Table1[[#This Row],[Effect 15]]="Dr.","Yes","No"))</f>
        <v/>
      </c>
      <c r="EX343" t="str">
        <f>IF(Table1[[#This Row],[Ledger 15]]="","",Table1[[#This Row],[Ledger 15]])</f>
        <v/>
      </c>
      <c r="EY343" t="str">
        <f>IF(Table1[[#This Row],[Ledger 15]]="","",IF(Table1[[#This Row],[Effect 15]]="Dr.",-Table1[[#This Row],[Amount 15]],Table1[[#This Row],[Amount 15]]))</f>
        <v/>
      </c>
      <c r="FD3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3">
        <f>IF(Table1[[#This Row],[Date]]="",0,IF(AND(Table1[[#This Row],[Date]]&gt;=$FE$2,Table1[[#This Row],[Date]]&lt;=$FE$3),0,1))</f>
        <v>0</v>
      </c>
      <c r="FF343">
        <f>IF(Table1[[#This Row],[Date]]="",0,IF(TYPE(VLOOKUP(Table1[[#This Row],[Voucher Type]],Table1[[#All],[Voucher Type Master]],1,FALSE))=16,1,0))</f>
        <v>0</v>
      </c>
      <c r="FG343">
        <f>IF(TYPE(IF(Table1[[#This Row],[Date]]="",0,IF(VLOOKUP(Table1[[#This Row],[Voucher Type]],$FY$5:$FZ$13,2,0)=Table1[[#This Row],[Effect 1]],0,1)))=16,1,0)</f>
        <v>0</v>
      </c>
      <c r="FH3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3">
        <f>IF(LEN(Table1[[#This Row],[Ledger 1]])&gt;0,IF(TYPE(VLOOKUP(Table1[[#This Row],[Ledger 1]],GZ:GZ,1,0))=16,1,0),0)</f>
        <v>0</v>
      </c>
      <c r="FJ343">
        <f>IF(LEN(Table1[[#This Row],[Ledger 2]])&gt;0,IF(TYPE(VLOOKUP(Table1[[#This Row],[Ledger 2]],GZ:GZ,1,0))=16,1,0),0)</f>
        <v>0</v>
      </c>
      <c r="FK343">
        <f>IF(LEN(Table1[[#This Row],[Ledger 3]])&gt;0,IF(TYPE(VLOOKUP(Table1[[#This Row],[Ledger 3]],GZ:GZ,1,0))=16,1,0),0)</f>
        <v>0</v>
      </c>
      <c r="FL343">
        <f>IF(LEN(Table1[[#This Row],[Ledger 4]])&gt;0,IF(TYPE(VLOOKUP(Table1[[#This Row],[Ledger 4]],GZ:GZ,1,0))=16,1,0),0)</f>
        <v>0</v>
      </c>
      <c r="FM343">
        <f>IF(LEN(Table1[[#This Row],[Ledger 5]])&gt;0,IF(TYPE(VLOOKUP(Table1[[#This Row],[Ledger 5]],GZ:GZ,1,0))=16,1,0),0)</f>
        <v>0</v>
      </c>
      <c r="FN343">
        <f>IF(LEN(Table1[[#This Row],[Ledger 6]])&gt;0,IF(TYPE(VLOOKUP(Table1[[#This Row],[Ledger 6]],$GZ:$GZ,1,0))=16,1,0),0)</f>
        <v>0</v>
      </c>
      <c r="FO343">
        <f>IF(LEN(Table1[[#This Row],[Ledger 7]])&gt;0,IF(TYPE(VLOOKUP(Table1[[#This Row],[Ledger 7]],$GZ:$GZ,1,0))=16,1,0),0)</f>
        <v>0</v>
      </c>
      <c r="FP343">
        <f>IF(LEN(Table1[[#This Row],[Ledger 8]])&gt;0,IF(TYPE(VLOOKUP(Table1[[#This Row],[Ledger 8]],$GZ:$GZ,1,0))=16,1,0),0)</f>
        <v>0</v>
      </c>
      <c r="FQ343">
        <f>IF(LEN(Table1[[#This Row],[Ledger 9]])&gt;0,IF(TYPE(VLOOKUP(Table1[[#This Row],[Ledger 9]],$GZ:$GZ,1,0))=16,1,0),0)</f>
        <v>0</v>
      </c>
      <c r="FR343">
        <f>IF(LEN(Table1[[#This Row],[Ledger 10]])&gt;0,IF(TYPE(VLOOKUP(Table1[[#This Row],[Ledger 10]],$GZ:$GZ,1,0))=16,1,0),0)</f>
        <v>0</v>
      </c>
      <c r="FS343">
        <f>IF(LEN(Table1[[#This Row],[Ledger 11]])&gt;0,IF(TYPE(VLOOKUP(Table1[[#This Row],[Ledger 11]],$GZ:$GZ,1,0))=16,1,0),0)</f>
        <v>0</v>
      </c>
      <c r="FT343">
        <f>IF(LEN(Table1[[#This Row],[Ledger 12]])&gt;0,IF(TYPE(VLOOKUP(Table1[[#This Row],[Ledger 12]],$GZ:$GZ,1,0))=16,1,0),0)</f>
        <v>0</v>
      </c>
      <c r="FU343">
        <f>IF(LEN(Table1[[#This Row],[Ledger 13]])&gt;0,IF(TYPE(VLOOKUP(Table1[[#This Row],[Ledger 13]],$GZ:$GZ,1,0))=16,1,0),0)</f>
        <v>0</v>
      </c>
      <c r="FV343">
        <f>IF(LEN(Table1[[#This Row],[Ledger 14]])&gt;0,IF(TYPE(VLOOKUP(Table1[[#This Row],[Ledger 14]],$GZ:$GZ,1,0))=16,1,0),0)</f>
        <v>0</v>
      </c>
      <c r="FW343">
        <f>IF(LEN(Table1[[#This Row],[Ledger 15]])&gt;0,IF(TYPE(VLOOKUP(Table1[[#This Row],[Ledger 15]],$GZ:$GZ,1,0))=16,1,0),0)</f>
        <v>0</v>
      </c>
    </row>
    <row r="344" spans="4:179" ht="33" customHeight="1" x14ac:dyDescent="0.45">
      <c r="D344" s="8">
        <f t="shared" si="14"/>
        <v>339</v>
      </c>
      <c r="E344" s="32"/>
      <c r="F344" s="34"/>
      <c r="G344" s="34"/>
      <c r="H344" s="34"/>
      <c r="I344" s="34"/>
      <c r="J344" s="38"/>
      <c r="K344" s="33"/>
      <c r="L344" s="36"/>
      <c r="M344" s="35"/>
      <c r="N344" s="34"/>
      <c r="O344" s="41"/>
      <c r="P344" s="35"/>
      <c r="Q344" s="34"/>
      <c r="R344" s="37"/>
      <c r="S344" s="35"/>
      <c r="T344" s="34"/>
      <c r="U344" s="37"/>
      <c r="V344" s="35"/>
      <c r="W344" s="34"/>
      <c r="X344" s="37"/>
      <c r="Y344" s="35"/>
      <c r="Z344" s="34"/>
      <c r="AA344" s="37"/>
      <c r="AB344" s="35"/>
      <c r="AC344" s="34"/>
      <c r="AD344" s="37"/>
      <c r="AE344" s="35"/>
      <c r="AF344" s="34"/>
      <c r="AG344" s="37"/>
      <c r="AH344" s="35"/>
      <c r="AI344" s="34"/>
      <c r="AJ344" s="37"/>
      <c r="AK344" s="35"/>
      <c r="AL344" s="34"/>
      <c r="AM344" s="37"/>
      <c r="AN344" s="35"/>
      <c r="AO344" s="34"/>
      <c r="AP344" s="37"/>
      <c r="AQ344" s="35"/>
      <c r="AR344" s="34"/>
      <c r="AS344" s="37"/>
      <c r="AT344" s="35"/>
      <c r="AU344" s="34"/>
      <c r="AV344" s="37"/>
      <c r="AW344" s="35"/>
      <c r="AX344" s="34"/>
      <c r="AY344" s="37"/>
      <c r="AZ344" s="35"/>
      <c r="BA344" s="34"/>
      <c r="BB344" s="37"/>
      <c r="BC3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4" s="7"/>
      <c r="BF344" t="str">
        <f>IF(Table1[[#This Row],[Date]]="","","&amp;lt;VOUCHER REMOTEID="&amp;""""&amp;$A$11&amp;$A$13&amp;ROW()&amp;""""&amp;" VCHTYPE="""&amp;F344&amp;""" ACTION="""&amp;"Create"&amp;"""&amp;gt;")</f>
        <v/>
      </c>
      <c r="BG344" t="str">
        <f>IF(Table1[[#This Row],[Date]]="","",TEXT(Table1[[#This Row],[Date]],"yyyymmdd"))</f>
        <v/>
      </c>
      <c r="BH344" t="str">
        <f>Table1[[#This Row],[Date2]]</f>
        <v/>
      </c>
      <c r="BI344" t="str">
        <f>IF(Table1[[#This Row],[Date]]="","",Table1[[#This Row],[Voucher Type]])</f>
        <v/>
      </c>
      <c r="BJ344" t="str">
        <f>IF(Table1[[#This Row],[Ref No / Invoice No]]="","",Table1[[#This Row],[Ref No / Invoice No]])</f>
        <v/>
      </c>
      <c r="BK344" t="str">
        <f>IF(Table1[[#This Row],[Voucher No]]="","",Table1[[#This Row],[Voucher No]])</f>
        <v/>
      </c>
      <c r="BL344" t="str">
        <f>IF(Table1[[#This Row],[Date]]="","",Table1[[#This Row],[Narration]])</f>
        <v/>
      </c>
      <c r="BM344" t="str">
        <f>IF(Table1[[#This Row],[Date]]="","",$A$11&amp;$A$13&amp;ROW())</f>
        <v/>
      </c>
      <c r="BN344" t="str">
        <f>IF(Table1[[#This Row],[Date]]="","",$A$13)</f>
        <v/>
      </c>
      <c r="BP344" t="str">
        <f>IF(Table1[[#This Row],[Ledger 1]]="","","No")</f>
        <v/>
      </c>
      <c r="BQ344" t="str">
        <f>IF(Table1[[#This Row],[Date]]="","",IF(Table1[[#This Row],[Effect 1]]="Dr.","Yes","No"))</f>
        <v/>
      </c>
      <c r="BR344" t="str">
        <f>IF(Table1[[#This Row],[Date]]="","",Table1[[#This Row],[Ledger 1]])</f>
        <v/>
      </c>
      <c r="BS344" t="str">
        <f>IF(Table1[[#This Row],[Date]]="","",IF(Table1[[#This Row],[Effect 1]]="Dr.",-Table1[[#This Row],[Amount 1]],Table1[[#This Row],[Amount 1]]))</f>
        <v/>
      </c>
      <c r="BV344" t="str">
        <f>IF(Table1[[#This Row],[Ledger 2]]="","","No")</f>
        <v/>
      </c>
      <c r="BW344" t="str">
        <f>IF(Table1[[#This Row],[Date]]="","",IF(Table1[[#This Row],[Effect 2]]="Dr.","Yes","No"))</f>
        <v/>
      </c>
      <c r="BX344" t="str">
        <f>IF(Table1[[#This Row],[Date]]="","",Table1[[#This Row],[Ledger 2]])</f>
        <v/>
      </c>
      <c r="BY344" t="str">
        <f>IF(Table1[[#This Row],[Date]]="","",IF(Table1[[#This Row],[Effect 2]]="Dr.",-Table1[[#This Row],[Amount 2]],Table1[[#This Row],[Amount 2]]))</f>
        <v/>
      </c>
      <c r="CB344" t="str">
        <f>IF(Table1[[#This Row],[Ledger 3]]="","","No")</f>
        <v/>
      </c>
      <c r="CC344" t="str">
        <f>IF(Table1[[#This Row],[Ledger 3]]="","",IF(Table1[[#This Row],[Effect 3]]="Dr.","Yes","No"))</f>
        <v/>
      </c>
      <c r="CD344" t="str">
        <f>IF(Table1[[#This Row],[Ledger 3]]="","",Table1[[#This Row],[Ledger 3]])</f>
        <v/>
      </c>
      <c r="CE344" t="str">
        <f>IF(Table1[[#This Row],[Ledger 3]]="","",IF(Table1[[#This Row],[Effect 3]]="Dr.",-Table1[[#This Row],[Amount 3]],Table1[[#This Row],[Amount 3]]))</f>
        <v/>
      </c>
      <c r="CH344" t="str">
        <f>IF(Table1[[#This Row],[Ledger 4]]="","","No")</f>
        <v/>
      </c>
      <c r="CI344" t="str">
        <f>IF(Table1[[#This Row],[Ledger 4]]="","",IF(Table1[[#This Row],[Effect 4]]="Dr.","Yes","No"))</f>
        <v/>
      </c>
      <c r="CJ344" t="str">
        <f>IF(Table1[[#This Row],[Ledger 4]]="","",Table1[[#This Row],[Ledger 4]])</f>
        <v/>
      </c>
      <c r="CK344" t="str">
        <f>IF(Table1[[#This Row],[Ledger 4]]="","",IF(Table1[[#This Row],[Effect 4]]="Dr.",-Table1[[#This Row],[Amount 4]],Table1[[#This Row],[Amount 4]]))</f>
        <v/>
      </c>
      <c r="CN344" t="str">
        <f>IF(Table1[[#This Row],[Ledger 5]]="","","No")</f>
        <v/>
      </c>
      <c r="CO344" t="str">
        <f>IF(Table1[[#This Row],[Ledger 5]]="","",IF(Table1[[#This Row],[Effect 5]]="Dr.","Yes","No"))</f>
        <v/>
      </c>
      <c r="CP344" t="str">
        <f>IF(Table1[[#This Row],[Ledger 5]]="","",Table1[[#This Row],[Ledger 5]])</f>
        <v/>
      </c>
      <c r="CQ344" t="str">
        <f>IF(Table1[[#This Row],[Ledger 5]]="","",IF(Table1[[#This Row],[Effect 5]]="Dr.",-Table1[[#This Row],[Amount 5]],Table1[[#This Row],[Amount 5]]))</f>
        <v/>
      </c>
      <c r="CT344" t="str">
        <f>IF(Table1[[#This Row],[Ledger 6]]="","","No")</f>
        <v/>
      </c>
      <c r="CU344" t="str">
        <f>IF(Table1[[#This Row],[Ledger 6]]="","",IF(Table1[[#This Row],[Effect 6]]="Dr.","Yes","No"))</f>
        <v/>
      </c>
      <c r="CV344" t="str">
        <f>IF(Table1[[#This Row],[Ledger 6]]="","",Table1[[#This Row],[Ledger 6]])</f>
        <v/>
      </c>
      <c r="CW344" t="str">
        <f>IF(Table1[[#This Row],[Ledger 6]]="","",IF(Table1[[#This Row],[Effect 6]]="Dr.",-Table1[[#This Row],[Amount 6]],Table1[[#This Row],[Amount 6]]))</f>
        <v/>
      </c>
      <c r="CZ344" t="str">
        <f>IF(Table1[[#This Row],[Ledger 7]]="","","No")</f>
        <v/>
      </c>
      <c r="DA344" t="str">
        <f>IF(Table1[[#This Row],[Ledger 7]]="","",IF(Table1[[#This Row],[Effect 7]]="Dr.","Yes","No"))</f>
        <v/>
      </c>
      <c r="DB344" t="str">
        <f>IF(Table1[[#This Row],[Ledger 7]]="","",Table1[[#This Row],[Ledger 7]])</f>
        <v/>
      </c>
      <c r="DC344" t="str">
        <f>IF(Table1[[#This Row],[Ledger 7]]="","",IF(Table1[[#This Row],[Effect 7]]="Dr.",-Table1[[#This Row],[Amount 7]],Table1[[#This Row],[Amount 7]]))</f>
        <v/>
      </c>
      <c r="DF344" t="str">
        <f>IF(Table1[[#This Row],[Ledger 8]]="","","No")</f>
        <v/>
      </c>
      <c r="DG344" t="str">
        <f>IF(Table1[[#This Row],[Ledger 8]]="","",IF(Table1[[#This Row],[Effect 8]]="Dr.","Yes","No"))</f>
        <v/>
      </c>
      <c r="DH344" t="str">
        <f>IF(Table1[[#This Row],[Ledger 8]]="","",Table1[[#This Row],[Ledger 8]])</f>
        <v/>
      </c>
      <c r="DI344" t="str">
        <f>IF(Table1[[#This Row],[Ledger 8]]="","",IF(Table1[[#This Row],[Effect 8]]="Dr.",-Table1[[#This Row],[Amount 8]],Table1[[#This Row],[Amount 8]]))</f>
        <v/>
      </c>
      <c r="DL344" t="str">
        <f>IF(Table1[[#This Row],[Ledger 9]]="","","No")</f>
        <v/>
      </c>
      <c r="DM344" t="str">
        <f>IF(Table1[[#This Row],[Ledger 9]]="","",IF(Table1[[#This Row],[Effect 9]]="Dr.","Yes","No"))</f>
        <v/>
      </c>
      <c r="DN344" t="str">
        <f>IF(Table1[[#This Row],[Ledger 9]]="","",Table1[[#This Row],[Ledger 9]])</f>
        <v/>
      </c>
      <c r="DO344" t="str">
        <f>IF(Table1[[#This Row],[Ledger 9]]="","",IF(Table1[[#This Row],[Effect 9]]="Dr.",-Table1[[#This Row],[Amount 9]],Table1[[#This Row],[Amount 9]]))</f>
        <v/>
      </c>
      <c r="DR344" t="str">
        <f>IF(Table1[[#This Row],[Ledger 10]]="","","No")</f>
        <v/>
      </c>
      <c r="DS344" t="str">
        <f>IF(Table1[[#This Row],[Ledger 10]]="","",IF(Table1[[#This Row],[Effect 10]]="Dr.","Yes","No"))</f>
        <v/>
      </c>
      <c r="DT344" t="str">
        <f>IF(Table1[[#This Row],[Ledger 10]]="","",Table1[[#This Row],[Ledger 10]])</f>
        <v/>
      </c>
      <c r="DU344" t="str">
        <f>IF(Table1[[#This Row],[Ledger 10]]="","",IF(Table1[[#This Row],[Effect 10]]="Dr.",-Table1[[#This Row],[Amount 10]],Table1[[#This Row],[Amount 10]]))</f>
        <v/>
      </c>
      <c r="DX344" t="str">
        <f>IF(Table1[[#This Row],[Ledger 11]]="","","No")</f>
        <v/>
      </c>
      <c r="DY344" t="str">
        <f>IF(Table1[[#This Row],[Ledger 11]]="","",IF(Table1[[#This Row],[Effect 11]]="Dr.","Yes","No"))</f>
        <v/>
      </c>
      <c r="DZ344" t="str">
        <f>IF(Table1[[#This Row],[Ledger 11]]="","",Table1[[#This Row],[Ledger 11]])</f>
        <v/>
      </c>
      <c r="EA344" t="str">
        <f>IF(Table1[[#This Row],[Ledger 11]]="","",IF(Table1[[#This Row],[Effect 11]]="Dr.",-Table1[[#This Row],[Amount 11]],Table1[[#This Row],[Amount 11]]))</f>
        <v/>
      </c>
      <c r="ED344" t="str">
        <f>IF(Table1[[#This Row],[Ledger 12]]="","","No")</f>
        <v/>
      </c>
      <c r="EE344" t="str">
        <f>IF(Table1[[#This Row],[Ledger 12]]="","",IF(Table1[[#This Row],[Effect 12]]="Dr.","Yes","No"))</f>
        <v/>
      </c>
      <c r="EF344" t="str">
        <f>IF(Table1[[#This Row],[Ledger 12]]="","",Table1[[#This Row],[Ledger 12]])</f>
        <v/>
      </c>
      <c r="EG344" t="str">
        <f>IF(Table1[[#This Row],[Ledger 12]]="","",IF(Table1[[#This Row],[Effect 12]]="Dr.",-Table1[[#This Row],[Amount 12]],Table1[[#This Row],[Amount 12]]))</f>
        <v/>
      </c>
      <c r="EJ344" t="str">
        <f>IF(Table1[[#This Row],[Ledger 13]]="","","No")</f>
        <v/>
      </c>
      <c r="EK344" t="str">
        <f>IF(Table1[[#This Row],[Ledger 13]]="","",IF(Table1[[#This Row],[Effect 13]]="Dr.","Yes","No"))</f>
        <v/>
      </c>
      <c r="EL344" t="str">
        <f>IF(Table1[[#This Row],[Ledger 13]]="","",Table1[[#This Row],[Ledger 13]])</f>
        <v/>
      </c>
      <c r="EM344" t="str">
        <f>IF(Table1[[#This Row],[Ledger 13]]="","",IF(Table1[[#This Row],[Effect 13]]="Dr.",-Table1[[#This Row],[Amount 13]],Table1[[#This Row],[Amount 13]]))</f>
        <v/>
      </c>
      <c r="EP344" t="str">
        <f>IF(Table1[[#This Row],[Ledger 14]]="","","No")</f>
        <v/>
      </c>
      <c r="EQ344" t="str">
        <f>IF(Table1[[#This Row],[Ledger 14]]="","",IF(Table1[[#This Row],[Effect 14]]="Dr.","Yes","No"))</f>
        <v/>
      </c>
      <c r="ER344" t="str">
        <f>IF(Table1[[#This Row],[Ledger 14]]="","",Table1[[#This Row],[Ledger 14]])</f>
        <v/>
      </c>
      <c r="ES344" t="str">
        <f>IF(Table1[[#This Row],[Ledger 14]]="","",IF(Table1[[#This Row],[Effect 14]]="Dr.",-Table1[[#This Row],[Amount 14]],Table1[[#This Row],[Amount 14]]))</f>
        <v/>
      </c>
      <c r="EV344" t="str">
        <f>IF(Table1[[#This Row],[Ledger 15]]="","","No")</f>
        <v/>
      </c>
      <c r="EW344" t="str">
        <f>IF(Table1[[#This Row],[Ledger 15]]="","",IF(Table1[[#This Row],[Effect 15]]="Dr.","Yes","No"))</f>
        <v/>
      </c>
      <c r="EX344" t="str">
        <f>IF(Table1[[#This Row],[Ledger 15]]="","",Table1[[#This Row],[Ledger 15]])</f>
        <v/>
      </c>
      <c r="EY344" t="str">
        <f>IF(Table1[[#This Row],[Ledger 15]]="","",IF(Table1[[#This Row],[Effect 15]]="Dr.",-Table1[[#This Row],[Amount 15]],Table1[[#This Row],[Amount 15]]))</f>
        <v/>
      </c>
      <c r="FD3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4">
        <f>IF(Table1[[#This Row],[Date]]="",0,IF(AND(Table1[[#This Row],[Date]]&gt;=$FE$2,Table1[[#This Row],[Date]]&lt;=$FE$3),0,1))</f>
        <v>0</v>
      </c>
      <c r="FF344">
        <f>IF(Table1[[#This Row],[Date]]="",0,IF(TYPE(VLOOKUP(Table1[[#This Row],[Voucher Type]],Table1[[#All],[Voucher Type Master]],1,FALSE))=16,1,0))</f>
        <v>0</v>
      </c>
      <c r="FG344">
        <f>IF(TYPE(IF(Table1[[#This Row],[Date]]="",0,IF(VLOOKUP(Table1[[#This Row],[Voucher Type]],$FY$5:$FZ$13,2,0)=Table1[[#This Row],[Effect 1]],0,1)))=16,1,0)</f>
        <v>0</v>
      </c>
      <c r="FH3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4">
        <f>IF(LEN(Table1[[#This Row],[Ledger 1]])&gt;0,IF(TYPE(VLOOKUP(Table1[[#This Row],[Ledger 1]],GZ:GZ,1,0))=16,1,0),0)</f>
        <v>0</v>
      </c>
      <c r="FJ344">
        <f>IF(LEN(Table1[[#This Row],[Ledger 2]])&gt;0,IF(TYPE(VLOOKUP(Table1[[#This Row],[Ledger 2]],GZ:GZ,1,0))=16,1,0),0)</f>
        <v>0</v>
      </c>
      <c r="FK344">
        <f>IF(LEN(Table1[[#This Row],[Ledger 3]])&gt;0,IF(TYPE(VLOOKUP(Table1[[#This Row],[Ledger 3]],GZ:GZ,1,0))=16,1,0),0)</f>
        <v>0</v>
      </c>
      <c r="FL344">
        <f>IF(LEN(Table1[[#This Row],[Ledger 4]])&gt;0,IF(TYPE(VLOOKUP(Table1[[#This Row],[Ledger 4]],GZ:GZ,1,0))=16,1,0),0)</f>
        <v>0</v>
      </c>
      <c r="FM344">
        <f>IF(LEN(Table1[[#This Row],[Ledger 5]])&gt;0,IF(TYPE(VLOOKUP(Table1[[#This Row],[Ledger 5]],GZ:GZ,1,0))=16,1,0),0)</f>
        <v>0</v>
      </c>
      <c r="FN344">
        <f>IF(LEN(Table1[[#This Row],[Ledger 6]])&gt;0,IF(TYPE(VLOOKUP(Table1[[#This Row],[Ledger 6]],$GZ:$GZ,1,0))=16,1,0),0)</f>
        <v>0</v>
      </c>
      <c r="FO344">
        <f>IF(LEN(Table1[[#This Row],[Ledger 7]])&gt;0,IF(TYPE(VLOOKUP(Table1[[#This Row],[Ledger 7]],$GZ:$GZ,1,0))=16,1,0),0)</f>
        <v>0</v>
      </c>
      <c r="FP344">
        <f>IF(LEN(Table1[[#This Row],[Ledger 8]])&gt;0,IF(TYPE(VLOOKUP(Table1[[#This Row],[Ledger 8]],$GZ:$GZ,1,0))=16,1,0),0)</f>
        <v>0</v>
      </c>
      <c r="FQ344">
        <f>IF(LEN(Table1[[#This Row],[Ledger 9]])&gt;0,IF(TYPE(VLOOKUP(Table1[[#This Row],[Ledger 9]],$GZ:$GZ,1,0))=16,1,0),0)</f>
        <v>0</v>
      </c>
      <c r="FR344">
        <f>IF(LEN(Table1[[#This Row],[Ledger 10]])&gt;0,IF(TYPE(VLOOKUP(Table1[[#This Row],[Ledger 10]],$GZ:$GZ,1,0))=16,1,0),0)</f>
        <v>0</v>
      </c>
      <c r="FS344">
        <f>IF(LEN(Table1[[#This Row],[Ledger 11]])&gt;0,IF(TYPE(VLOOKUP(Table1[[#This Row],[Ledger 11]],$GZ:$GZ,1,0))=16,1,0),0)</f>
        <v>0</v>
      </c>
      <c r="FT344">
        <f>IF(LEN(Table1[[#This Row],[Ledger 12]])&gt;0,IF(TYPE(VLOOKUP(Table1[[#This Row],[Ledger 12]],$GZ:$GZ,1,0))=16,1,0),0)</f>
        <v>0</v>
      </c>
      <c r="FU344">
        <f>IF(LEN(Table1[[#This Row],[Ledger 13]])&gt;0,IF(TYPE(VLOOKUP(Table1[[#This Row],[Ledger 13]],$GZ:$GZ,1,0))=16,1,0),0)</f>
        <v>0</v>
      </c>
      <c r="FV344">
        <f>IF(LEN(Table1[[#This Row],[Ledger 14]])&gt;0,IF(TYPE(VLOOKUP(Table1[[#This Row],[Ledger 14]],$GZ:$GZ,1,0))=16,1,0),0)</f>
        <v>0</v>
      </c>
      <c r="FW344">
        <f>IF(LEN(Table1[[#This Row],[Ledger 15]])&gt;0,IF(TYPE(VLOOKUP(Table1[[#This Row],[Ledger 15]],$GZ:$GZ,1,0))=16,1,0),0)</f>
        <v>0</v>
      </c>
    </row>
    <row r="345" spans="4:179" ht="33" customHeight="1" x14ac:dyDescent="0.45">
      <c r="D345" s="8">
        <f t="shared" si="14"/>
        <v>340</v>
      </c>
      <c r="E345" s="32"/>
      <c r="F345" s="34"/>
      <c r="G345" s="34"/>
      <c r="H345" s="34"/>
      <c r="I345" s="34"/>
      <c r="J345" s="38"/>
      <c r="K345" s="33"/>
      <c r="L345" s="36"/>
      <c r="M345" s="35"/>
      <c r="N345" s="34"/>
      <c r="O345" s="41"/>
      <c r="P345" s="35"/>
      <c r="Q345" s="34"/>
      <c r="R345" s="37"/>
      <c r="S345" s="35"/>
      <c r="T345" s="34"/>
      <c r="U345" s="37"/>
      <c r="V345" s="35"/>
      <c r="W345" s="34"/>
      <c r="X345" s="37"/>
      <c r="Y345" s="35"/>
      <c r="Z345" s="34"/>
      <c r="AA345" s="37"/>
      <c r="AB345" s="35"/>
      <c r="AC345" s="34"/>
      <c r="AD345" s="37"/>
      <c r="AE345" s="35"/>
      <c r="AF345" s="34"/>
      <c r="AG345" s="37"/>
      <c r="AH345" s="35"/>
      <c r="AI345" s="34"/>
      <c r="AJ345" s="37"/>
      <c r="AK345" s="35"/>
      <c r="AL345" s="34"/>
      <c r="AM345" s="37"/>
      <c r="AN345" s="35"/>
      <c r="AO345" s="34"/>
      <c r="AP345" s="37"/>
      <c r="AQ345" s="35"/>
      <c r="AR345" s="34"/>
      <c r="AS345" s="37"/>
      <c r="AT345" s="35"/>
      <c r="AU345" s="34"/>
      <c r="AV345" s="37"/>
      <c r="AW345" s="35"/>
      <c r="AX345" s="34"/>
      <c r="AY345" s="37"/>
      <c r="AZ345" s="35"/>
      <c r="BA345" s="34"/>
      <c r="BB345" s="37"/>
      <c r="BC3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5" s="7"/>
      <c r="BF345" t="str">
        <f>IF(Table1[[#This Row],[Date]]="","","&amp;lt;VOUCHER REMOTEID="&amp;""""&amp;$A$11&amp;$A$13&amp;ROW()&amp;""""&amp;" VCHTYPE="""&amp;F345&amp;""" ACTION="""&amp;"Create"&amp;"""&amp;gt;")</f>
        <v/>
      </c>
      <c r="BG345" t="str">
        <f>IF(Table1[[#This Row],[Date]]="","",TEXT(Table1[[#This Row],[Date]],"yyyymmdd"))</f>
        <v/>
      </c>
      <c r="BH345" t="str">
        <f>Table1[[#This Row],[Date2]]</f>
        <v/>
      </c>
      <c r="BI345" t="str">
        <f>IF(Table1[[#This Row],[Date]]="","",Table1[[#This Row],[Voucher Type]])</f>
        <v/>
      </c>
      <c r="BJ345" t="str">
        <f>IF(Table1[[#This Row],[Ref No / Invoice No]]="","",Table1[[#This Row],[Ref No / Invoice No]])</f>
        <v/>
      </c>
      <c r="BK345" t="str">
        <f>IF(Table1[[#This Row],[Voucher No]]="","",Table1[[#This Row],[Voucher No]])</f>
        <v/>
      </c>
      <c r="BL345" t="str">
        <f>IF(Table1[[#This Row],[Date]]="","",Table1[[#This Row],[Narration]])</f>
        <v/>
      </c>
      <c r="BM345" t="str">
        <f>IF(Table1[[#This Row],[Date]]="","",$A$11&amp;$A$13&amp;ROW())</f>
        <v/>
      </c>
      <c r="BN345" t="str">
        <f>IF(Table1[[#This Row],[Date]]="","",$A$13)</f>
        <v/>
      </c>
      <c r="BP345" t="str">
        <f>IF(Table1[[#This Row],[Ledger 1]]="","","No")</f>
        <v/>
      </c>
      <c r="BQ345" t="str">
        <f>IF(Table1[[#This Row],[Date]]="","",IF(Table1[[#This Row],[Effect 1]]="Dr.","Yes","No"))</f>
        <v/>
      </c>
      <c r="BR345" t="str">
        <f>IF(Table1[[#This Row],[Date]]="","",Table1[[#This Row],[Ledger 1]])</f>
        <v/>
      </c>
      <c r="BS345" t="str">
        <f>IF(Table1[[#This Row],[Date]]="","",IF(Table1[[#This Row],[Effect 1]]="Dr.",-Table1[[#This Row],[Amount 1]],Table1[[#This Row],[Amount 1]]))</f>
        <v/>
      </c>
      <c r="BV345" t="str">
        <f>IF(Table1[[#This Row],[Ledger 2]]="","","No")</f>
        <v/>
      </c>
      <c r="BW345" t="str">
        <f>IF(Table1[[#This Row],[Date]]="","",IF(Table1[[#This Row],[Effect 2]]="Dr.","Yes","No"))</f>
        <v/>
      </c>
      <c r="BX345" t="str">
        <f>IF(Table1[[#This Row],[Date]]="","",Table1[[#This Row],[Ledger 2]])</f>
        <v/>
      </c>
      <c r="BY345" t="str">
        <f>IF(Table1[[#This Row],[Date]]="","",IF(Table1[[#This Row],[Effect 2]]="Dr.",-Table1[[#This Row],[Amount 2]],Table1[[#This Row],[Amount 2]]))</f>
        <v/>
      </c>
      <c r="CB345" t="str">
        <f>IF(Table1[[#This Row],[Ledger 3]]="","","No")</f>
        <v/>
      </c>
      <c r="CC345" t="str">
        <f>IF(Table1[[#This Row],[Ledger 3]]="","",IF(Table1[[#This Row],[Effect 3]]="Dr.","Yes","No"))</f>
        <v/>
      </c>
      <c r="CD345" t="str">
        <f>IF(Table1[[#This Row],[Ledger 3]]="","",Table1[[#This Row],[Ledger 3]])</f>
        <v/>
      </c>
      <c r="CE345" t="str">
        <f>IF(Table1[[#This Row],[Ledger 3]]="","",IF(Table1[[#This Row],[Effect 3]]="Dr.",-Table1[[#This Row],[Amount 3]],Table1[[#This Row],[Amount 3]]))</f>
        <v/>
      </c>
      <c r="CH345" t="str">
        <f>IF(Table1[[#This Row],[Ledger 4]]="","","No")</f>
        <v/>
      </c>
      <c r="CI345" t="str">
        <f>IF(Table1[[#This Row],[Ledger 4]]="","",IF(Table1[[#This Row],[Effect 4]]="Dr.","Yes","No"))</f>
        <v/>
      </c>
      <c r="CJ345" t="str">
        <f>IF(Table1[[#This Row],[Ledger 4]]="","",Table1[[#This Row],[Ledger 4]])</f>
        <v/>
      </c>
      <c r="CK345" t="str">
        <f>IF(Table1[[#This Row],[Ledger 4]]="","",IF(Table1[[#This Row],[Effect 4]]="Dr.",-Table1[[#This Row],[Amount 4]],Table1[[#This Row],[Amount 4]]))</f>
        <v/>
      </c>
      <c r="CN345" t="str">
        <f>IF(Table1[[#This Row],[Ledger 5]]="","","No")</f>
        <v/>
      </c>
      <c r="CO345" t="str">
        <f>IF(Table1[[#This Row],[Ledger 5]]="","",IF(Table1[[#This Row],[Effect 5]]="Dr.","Yes","No"))</f>
        <v/>
      </c>
      <c r="CP345" t="str">
        <f>IF(Table1[[#This Row],[Ledger 5]]="","",Table1[[#This Row],[Ledger 5]])</f>
        <v/>
      </c>
      <c r="CQ345" t="str">
        <f>IF(Table1[[#This Row],[Ledger 5]]="","",IF(Table1[[#This Row],[Effect 5]]="Dr.",-Table1[[#This Row],[Amount 5]],Table1[[#This Row],[Amount 5]]))</f>
        <v/>
      </c>
      <c r="CT345" t="str">
        <f>IF(Table1[[#This Row],[Ledger 6]]="","","No")</f>
        <v/>
      </c>
      <c r="CU345" t="str">
        <f>IF(Table1[[#This Row],[Ledger 6]]="","",IF(Table1[[#This Row],[Effect 6]]="Dr.","Yes","No"))</f>
        <v/>
      </c>
      <c r="CV345" t="str">
        <f>IF(Table1[[#This Row],[Ledger 6]]="","",Table1[[#This Row],[Ledger 6]])</f>
        <v/>
      </c>
      <c r="CW345" t="str">
        <f>IF(Table1[[#This Row],[Ledger 6]]="","",IF(Table1[[#This Row],[Effect 6]]="Dr.",-Table1[[#This Row],[Amount 6]],Table1[[#This Row],[Amount 6]]))</f>
        <v/>
      </c>
      <c r="CZ345" t="str">
        <f>IF(Table1[[#This Row],[Ledger 7]]="","","No")</f>
        <v/>
      </c>
      <c r="DA345" t="str">
        <f>IF(Table1[[#This Row],[Ledger 7]]="","",IF(Table1[[#This Row],[Effect 7]]="Dr.","Yes","No"))</f>
        <v/>
      </c>
      <c r="DB345" t="str">
        <f>IF(Table1[[#This Row],[Ledger 7]]="","",Table1[[#This Row],[Ledger 7]])</f>
        <v/>
      </c>
      <c r="DC345" t="str">
        <f>IF(Table1[[#This Row],[Ledger 7]]="","",IF(Table1[[#This Row],[Effect 7]]="Dr.",-Table1[[#This Row],[Amount 7]],Table1[[#This Row],[Amount 7]]))</f>
        <v/>
      </c>
      <c r="DF345" t="str">
        <f>IF(Table1[[#This Row],[Ledger 8]]="","","No")</f>
        <v/>
      </c>
      <c r="DG345" t="str">
        <f>IF(Table1[[#This Row],[Ledger 8]]="","",IF(Table1[[#This Row],[Effect 8]]="Dr.","Yes","No"))</f>
        <v/>
      </c>
      <c r="DH345" t="str">
        <f>IF(Table1[[#This Row],[Ledger 8]]="","",Table1[[#This Row],[Ledger 8]])</f>
        <v/>
      </c>
      <c r="DI345" t="str">
        <f>IF(Table1[[#This Row],[Ledger 8]]="","",IF(Table1[[#This Row],[Effect 8]]="Dr.",-Table1[[#This Row],[Amount 8]],Table1[[#This Row],[Amount 8]]))</f>
        <v/>
      </c>
      <c r="DL345" t="str">
        <f>IF(Table1[[#This Row],[Ledger 9]]="","","No")</f>
        <v/>
      </c>
      <c r="DM345" t="str">
        <f>IF(Table1[[#This Row],[Ledger 9]]="","",IF(Table1[[#This Row],[Effect 9]]="Dr.","Yes","No"))</f>
        <v/>
      </c>
      <c r="DN345" t="str">
        <f>IF(Table1[[#This Row],[Ledger 9]]="","",Table1[[#This Row],[Ledger 9]])</f>
        <v/>
      </c>
      <c r="DO345" t="str">
        <f>IF(Table1[[#This Row],[Ledger 9]]="","",IF(Table1[[#This Row],[Effect 9]]="Dr.",-Table1[[#This Row],[Amount 9]],Table1[[#This Row],[Amount 9]]))</f>
        <v/>
      </c>
      <c r="DR345" t="str">
        <f>IF(Table1[[#This Row],[Ledger 10]]="","","No")</f>
        <v/>
      </c>
      <c r="DS345" t="str">
        <f>IF(Table1[[#This Row],[Ledger 10]]="","",IF(Table1[[#This Row],[Effect 10]]="Dr.","Yes","No"))</f>
        <v/>
      </c>
      <c r="DT345" t="str">
        <f>IF(Table1[[#This Row],[Ledger 10]]="","",Table1[[#This Row],[Ledger 10]])</f>
        <v/>
      </c>
      <c r="DU345" t="str">
        <f>IF(Table1[[#This Row],[Ledger 10]]="","",IF(Table1[[#This Row],[Effect 10]]="Dr.",-Table1[[#This Row],[Amount 10]],Table1[[#This Row],[Amount 10]]))</f>
        <v/>
      </c>
      <c r="DX345" t="str">
        <f>IF(Table1[[#This Row],[Ledger 11]]="","","No")</f>
        <v/>
      </c>
      <c r="DY345" t="str">
        <f>IF(Table1[[#This Row],[Ledger 11]]="","",IF(Table1[[#This Row],[Effect 11]]="Dr.","Yes","No"))</f>
        <v/>
      </c>
      <c r="DZ345" t="str">
        <f>IF(Table1[[#This Row],[Ledger 11]]="","",Table1[[#This Row],[Ledger 11]])</f>
        <v/>
      </c>
      <c r="EA345" t="str">
        <f>IF(Table1[[#This Row],[Ledger 11]]="","",IF(Table1[[#This Row],[Effect 11]]="Dr.",-Table1[[#This Row],[Amount 11]],Table1[[#This Row],[Amount 11]]))</f>
        <v/>
      </c>
      <c r="ED345" t="str">
        <f>IF(Table1[[#This Row],[Ledger 12]]="","","No")</f>
        <v/>
      </c>
      <c r="EE345" t="str">
        <f>IF(Table1[[#This Row],[Ledger 12]]="","",IF(Table1[[#This Row],[Effect 12]]="Dr.","Yes","No"))</f>
        <v/>
      </c>
      <c r="EF345" t="str">
        <f>IF(Table1[[#This Row],[Ledger 12]]="","",Table1[[#This Row],[Ledger 12]])</f>
        <v/>
      </c>
      <c r="EG345" t="str">
        <f>IF(Table1[[#This Row],[Ledger 12]]="","",IF(Table1[[#This Row],[Effect 12]]="Dr.",-Table1[[#This Row],[Amount 12]],Table1[[#This Row],[Amount 12]]))</f>
        <v/>
      </c>
      <c r="EJ345" t="str">
        <f>IF(Table1[[#This Row],[Ledger 13]]="","","No")</f>
        <v/>
      </c>
      <c r="EK345" t="str">
        <f>IF(Table1[[#This Row],[Ledger 13]]="","",IF(Table1[[#This Row],[Effect 13]]="Dr.","Yes","No"))</f>
        <v/>
      </c>
      <c r="EL345" t="str">
        <f>IF(Table1[[#This Row],[Ledger 13]]="","",Table1[[#This Row],[Ledger 13]])</f>
        <v/>
      </c>
      <c r="EM345" t="str">
        <f>IF(Table1[[#This Row],[Ledger 13]]="","",IF(Table1[[#This Row],[Effect 13]]="Dr.",-Table1[[#This Row],[Amount 13]],Table1[[#This Row],[Amount 13]]))</f>
        <v/>
      </c>
      <c r="EP345" t="str">
        <f>IF(Table1[[#This Row],[Ledger 14]]="","","No")</f>
        <v/>
      </c>
      <c r="EQ345" t="str">
        <f>IF(Table1[[#This Row],[Ledger 14]]="","",IF(Table1[[#This Row],[Effect 14]]="Dr.","Yes","No"))</f>
        <v/>
      </c>
      <c r="ER345" t="str">
        <f>IF(Table1[[#This Row],[Ledger 14]]="","",Table1[[#This Row],[Ledger 14]])</f>
        <v/>
      </c>
      <c r="ES345" t="str">
        <f>IF(Table1[[#This Row],[Ledger 14]]="","",IF(Table1[[#This Row],[Effect 14]]="Dr.",-Table1[[#This Row],[Amount 14]],Table1[[#This Row],[Amount 14]]))</f>
        <v/>
      </c>
      <c r="EV345" t="str">
        <f>IF(Table1[[#This Row],[Ledger 15]]="","","No")</f>
        <v/>
      </c>
      <c r="EW345" t="str">
        <f>IF(Table1[[#This Row],[Ledger 15]]="","",IF(Table1[[#This Row],[Effect 15]]="Dr.","Yes","No"))</f>
        <v/>
      </c>
      <c r="EX345" t="str">
        <f>IF(Table1[[#This Row],[Ledger 15]]="","",Table1[[#This Row],[Ledger 15]])</f>
        <v/>
      </c>
      <c r="EY345" t="str">
        <f>IF(Table1[[#This Row],[Ledger 15]]="","",IF(Table1[[#This Row],[Effect 15]]="Dr.",-Table1[[#This Row],[Amount 15]],Table1[[#This Row],[Amount 15]]))</f>
        <v/>
      </c>
      <c r="FD3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5">
        <f>IF(Table1[[#This Row],[Date]]="",0,IF(AND(Table1[[#This Row],[Date]]&gt;=$FE$2,Table1[[#This Row],[Date]]&lt;=$FE$3),0,1))</f>
        <v>0</v>
      </c>
      <c r="FF345">
        <f>IF(Table1[[#This Row],[Date]]="",0,IF(TYPE(VLOOKUP(Table1[[#This Row],[Voucher Type]],Table1[[#All],[Voucher Type Master]],1,FALSE))=16,1,0))</f>
        <v>0</v>
      </c>
      <c r="FG345">
        <f>IF(TYPE(IF(Table1[[#This Row],[Date]]="",0,IF(VLOOKUP(Table1[[#This Row],[Voucher Type]],$FY$5:$FZ$13,2,0)=Table1[[#This Row],[Effect 1]],0,1)))=16,1,0)</f>
        <v>0</v>
      </c>
      <c r="FH3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5">
        <f>IF(LEN(Table1[[#This Row],[Ledger 1]])&gt;0,IF(TYPE(VLOOKUP(Table1[[#This Row],[Ledger 1]],GZ:GZ,1,0))=16,1,0),0)</f>
        <v>0</v>
      </c>
      <c r="FJ345">
        <f>IF(LEN(Table1[[#This Row],[Ledger 2]])&gt;0,IF(TYPE(VLOOKUP(Table1[[#This Row],[Ledger 2]],GZ:GZ,1,0))=16,1,0),0)</f>
        <v>0</v>
      </c>
      <c r="FK345">
        <f>IF(LEN(Table1[[#This Row],[Ledger 3]])&gt;0,IF(TYPE(VLOOKUP(Table1[[#This Row],[Ledger 3]],GZ:GZ,1,0))=16,1,0),0)</f>
        <v>0</v>
      </c>
      <c r="FL345">
        <f>IF(LEN(Table1[[#This Row],[Ledger 4]])&gt;0,IF(TYPE(VLOOKUP(Table1[[#This Row],[Ledger 4]],GZ:GZ,1,0))=16,1,0),0)</f>
        <v>0</v>
      </c>
      <c r="FM345">
        <f>IF(LEN(Table1[[#This Row],[Ledger 5]])&gt;0,IF(TYPE(VLOOKUP(Table1[[#This Row],[Ledger 5]],GZ:GZ,1,0))=16,1,0),0)</f>
        <v>0</v>
      </c>
      <c r="FN345">
        <f>IF(LEN(Table1[[#This Row],[Ledger 6]])&gt;0,IF(TYPE(VLOOKUP(Table1[[#This Row],[Ledger 6]],$GZ:$GZ,1,0))=16,1,0),0)</f>
        <v>0</v>
      </c>
      <c r="FO345">
        <f>IF(LEN(Table1[[#This Row],[Ledger 7]])&gt;0,IF(TYPE(VLOOKUP(Table1[[#This Row],[Ledger 7]],$GZ:$GZ,1,0))=16,1,0),0)</f>
        <v>0</v>
      </c>
      <c r="FP345">
        <f>IF(LEN(Table1[[#This Row],[Ledger 8]])&gt;0,IF(TYPE(VLOOKUP(Table1[[#This Row],[Ledger 8]],$GZ:$GZ,1,0))=16,1,0),0)</f>
        <v>0</v>
      </c>
      <c r="FQ345">
        <f>IF(LEN(Table1[[#This Row],[Ledger 9]])&gt;0,IF(TYPE(VLOOKUP(Table1[[#This Row],[Ledger 9]],$GZ:$GZ,1,0))=16,1,0),0)</f>
        <v>0</v>
      </c>
      <c r="FR345">
        <f>IF(LEN(Table1[[#This Row],[Ledger 10]])&gt;0,IF(TYPE(VLOOKUP(Table1[[#This Row],[Ledger 10]],$GZ:$GZ,1,0))=16,1,0),0)</f>
        <v>0</v>
      </c>
      <c r="FS345">
        <f>IF(LEN(Table1[[#This Row],[Ledger 11]])&gt;0,IF(TYPE(VLOOKUP(Table1[[#This Row],[Ledger 11]],$GZ:$GZ,1,0))=16,1,0),0)</f>
        <v>0</v>
      </c>
      <c r="FT345">
        <f>IF(LEN(Table1[[#This Row],[Ledger 12]])&gt;0,IF(TYPE(VLOOKUP(Table1[[#This Row],[Ledger 12]],$GZ:$GZ,1,0))=16,1,0),0)</f>
        <v>0</v>
      </c>
      <c r="FU345">
        <f>IF(LEN(Table1[[#This Row],[Ledger 13]])&gt;0,IF(TYPE(VLOOKUP(Table1[[#This Row],[Ledger 13]],$GZ:$GZ,1,0))=16,1,0),0)</f>
        <v>0</v>
      </c>
      <c r="FV345">
        <f>IF(LEN(Table1[[#This Row],[Ledger 14]])&gt;0,IF(TYPE(VLOOKUP(Table1[[#This Row],[Ledger 14]],$GZ:$GZ,1,0))=16,1,0),0)</f>
        <v>0</v>
      </c>
      <c r="FW345">
        <f>IF(LEN(Table1[[#This Row],[Ledger 15]])&gt;0,IF(TYPE(VLOOKUP(Table1[[#This Row],[Ledger 15]],$GZ:$GZ,1,0))=16,1,0),0)</f>
        <v>0</v>
      </c>
    </row>
    <row r="346" spans="4:179" ht="33" customHeight="1" x14ac:dyDescent="0.45">
      <c r="D346" s="8">
        <f t="shared" si="14"/>
        <v>341</v>
      </c>
      <c r="E346" s="32"/>
      <c r="F346" s="34"/>
      <c r="G346" s="34"/>
      <c r="H346" s="34"/>
      <c r="I346" s="34"/>
      <c r="J346" s="38"/>
      <c r="K346" s="33"/>
      <c r="L346" s="36"/>
      <c r="M346" s="35"/>
      <c r="N346" s="34"/>
      <c r="O346" s="41"/>
      <c r="P346" s="35"/>
      <c r="Q346" s="34"/>
      <c r="R346" s="37"/>
      <c r="S346" s="35"/>
      <c r="T346" s="34"/>
      <c r="U346" s="37"/>
      <c r="V346" s="35"/>
      <c r="W346" s="34"/>
      <c r="X346" s="37"/>
      <c r="Y346" s="35"/>
      <c r="Z346" s="34"/>
      <c r="AA346" s="37"/>
      <c r="AB346" s="35"/>
      <c r="AC346" s="34"/>
      <c r="AD346" s="37"/>
      <c r="AE346" s="35"/>
      <c r="AF346" s="34"/>
      <c r="AG346" s="37"/>
      <c r="AH346" s="35"/>
      <c r="AI346" s="34"/>
      <c r="AJ346" s="37"/>
      <c r="AK346" s="35"/>
      <c r="AL346" s="34"/>
      <c r="AM346" s="37"/>
      <c r="AN346" s="35"/>
      <c r="AO346" s="34"/>
      <c r="AP346" s="37"/>
      <c r="AQ346" s="35"/>
      <c r="AR346" s="34"/>
      <c r="AS346" s="37"/>
      <c r="AT346" s="35"/>
      <c r="AU346" s="34"/>
      <c r="AV346" s="37"/>
      <c r="AW346" s="35"/>
      <c r="AX346" s="34"/>
      <c r="AY346" s="37"/>
      <c r="AZ346" s="35"/>
      <c r="BA346" s="34"/>
      <c r="BB346" s="37"/>
      <c r="BC3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6" s="7"/>
      <c r="BF346" t="str">
        <f>IF(Table1[[#This Row],[Date]]="","","&amp;lt;VOUCHER REMOTEID="&amp;""""&amp;$A$11&amp;$A$13&amp;ROW()&amp;""""&amp;" VCHTYPE="""&amp;F346&amp;""" ACTION="""&amp;"Create"&amp;"""&amp;gt;")</f>
        <v/>
      </c>
      <c r="BG346" t="str">
        <f>IF(Table1[[#This Row],[Date]]="","",TEXT(Table1[[#This Row],[Date]],"yyyymmdd"))</f>
        <v/>
      </c>
      <c r="BH346" t="str">
        <f>Table1[[#This Row],[Date2]]</f>
        <v/>
      </c>
      <c r="BI346" t="str">
        <f>IF(Table1[[#This Row],[Date]]="","",Table1[[#This Row],[Voucher Type]])</f>
        <v/>
      </c>
      <c r="BJ346" t="str">
        <f>IF(Table1[[#This Row],[Ref No / Invoice No]]="","",Table1[[#This Row],[Ref No / Invoice No]])</f>
        <v/>
      </c>
      <c r="BK346" t="str">
        <f>IF(Table1[[#This Row],[Voucher No]]="","",Table1[[#This Row],[Voucher No]])</f>
        <v/>
      </c>
      <c r="BL346" t="str">
        <f>IF(Table1[[#This Row],[Date]]="","",Table1[[#This Row],[Narration]])</f>
        <v/>
      </c>
      <c r="BM346" t="str">
        <f>IF(Table1[[#This Row],[Date]]="","",$A$11&amp;$A$13&amp;ROW())</f>
        <v/>
      </c>
      <c r="BN346" t="str">
        <f>IF(Table1[[#This Row],[Date]]="","",$A$13)</f>
        <v/>
      </c>
      <c r="BP346" t="str">
        <f>IF(Table1[[#This Row],[Ledger 1]]="","","No")</f>
        <v/>
      </c>
      <c r="BQ346" t="str">
        <f>IF(Table1[[#This Row],[Date]]="","",IF(Table1[[#This Row],[Effect 1]]="Dr.","Yes","No"))</f>
        <v/>
      </c>
      <c r="BR346" t="str">
        <f>IF(Table1[[#This Row],[Date]]="","",Table1[[#This Row],[Ledger 1]])</f>
        <v/>
      </c>
      <c r="BS346" t="str">
        <f>IF(Table1[[#This Row],[Date]]="","",IF(Table1[[#This Row],[Effect 1]]="Dr.",-Table1[[#This Row],[Amount 1]],Table1[[#This Row],[Amount 1]]))</f>
        <v/>
      </c>
      <c r="BV346" t="str">
        <f>IF(Table1[[#This Row],[Ledger 2]]="","","No")</f>
        <v/>
      </c>
      <c r="BW346" t="str">
        <f>IF(Table1[[#This Row],[Date]]="","",IF(Table1[[#This Row],[Effect 2]]="Dr.","Yes","No"))</f>
        <v/>
      </c>
      <c r="BX346" t="str">
        <f>IF(Table1[[#This Row],[Date]]="","",Table1[[#This Row],[Ledger 2]])</f>
        <v/>
      </c>
      <c r="BY346" t="str">
        <f>IF(Table1[[#This Row],[Date]]="","",IF(Table1[[#This Row],[Effect 2]]="Dr.",-Table1[[#This Row],[Amount 2]],Table1[[#This Row],[Amount 2]]))</f>
        <v/>
      </c>
      <c r="CB346" t="str">
        <f>IF(Table1[[#This Row],[Ledger 3]]="","","No")</f>
        <v/>
      </c>
      <c r="CC346" t="str">
        <f>IF(Table1[[#This Row],[Ledger 3]]="","",IF(Table1[[#This Row],[Effect 3]]="Dr.","Yes","No"))</f>
        <v/>
      </c>
      <c r="CD346" t="str">
        <f>IF(Table1[[#This Row],[Ledger 3]]="","",Table1[[#This Row],[Ledger 3]])</f>
        <v/>
      </c>
      <c r="CE346" t="str">
        <f>IF(Table1[[#This Row],[Ledger 3]]="","",IF(Table1[[#This Row],[Effect 3]]="Dr.",-Table1[[#This Row],[Amount 3]],Table1[[#This Row],[Amount 3]]))</f>
        <v/>
      </c>
      <c r="CH346" t="str">
        <f>IF(Table1[[#This Row],[Ledger 4]]="","","No")</f>
        <v/>
      </c>
      <c r="CI346" t="str">
        <f>IF(Table1[[#This Row],[Ledger 4]]="","",IF(Table1[[#This Row],[Effect 4]]="Dr.","Yes","No"))</f>
        <v/>
      </c>
      <c r="CJ346" t="str">
        <f>IF(Table1[[#This Row],[Ledger 4]]="","",Table1[[#This Row],[Ledger 4]])</f>
        <v/>
      </c>
      <c r="CK346" t="str">
        <f>IF(Table1[[#This Row],[Ledger 4]]="","",IF(Table1[[#This Row],[Effect 4]]="Dr.",-Table1[[#This Row],[Amount 4]],Table1[[#This Row],[Amount 4]]))</f>
        <v/>
      </c>
      <c r="CN346" t="str">
        <f>IF(Table1[[#This Row],[Ledger 5]]="","","No")</f>
        <v/>
      </c>
      <c r="CO346" t="str">
        <f>IF(Table1[[#This Row],[Ledger 5]]="","",IF(Table1[[#This Row],[Effect 5]]="Dr.","Yes","No"))</f>
        <v/>
      </c>
      <c r="CP346" t="str">
        <f>IF(Table1[[#This Row],[Ledger 5]]="","",Table1[[#This Row],[Ledger 5]])</f>
        <v/>
      </c>
      <c r="CQ346" t="str">
        <f>IF(Table1[[#This Row],[Ledger 5]]="","",IF(Table1[[#This Row],[Effect 5]]="Dr.",-Table1[[#This Row],[Amount 5]],Table1[[#This Row],[Amount 5]]))</f>
        <v/>
      </c>
      <c r="CT346" t="str">
        <f>IF(Table1[[#This Row],[Ledger 6]]="","","No")</f>
        <v/>
      </c>
      <c r="CU346" t="str">
        <f>IF(Table1[[#This Row],[Ledger 6]]="","",IF(Table1[[#This Row],[Effect 6]]="Dr.","Yes","No"))</f>
        <v/>
      </c>
      <c r="CV346" t="str">
        <f>IF(Table1[[#This Row],[Ledger 6]]="","",Table1[[#This Row],[Ledger 6]])</f>
        <v/>
      </c>
      <c r="CW346" t="str">
        <f>IF(Table1[[#This Row],[Ledger 6]]="","",IF(Table1[[#This Row],[Effect 6]]="Dr.",-Table1[[#This Row],[Amount 6]],Table1[[#This Row],[Amount 6]]))</f>
        <v/>
      </c>
      <c r="CZ346" t="str">
        <f>IF(Table1[[#This Row],[Ledger 7]]="","","No")</f>
        <v/>
      </c>
      <c r="DA346" t="str">
        <f>IF(Table1[[#This Row],[Ledger 7]]="","",IF(Table1[[#This Row],[Effect 7]]="Dr.","Yes","No"))</f>
        <v/>
      </c>
      <c r="DB346" t="str">
        <f>IF(Table1[[#This Row],[Ledger 7]]="","",Table1[[#This Row],[Ledger 7]])</f>
        <v/>
      </c>
      <c r="DC346" t="str">
        <f>IF(Table1[[#This Row],[Ledger 7]]="","",IF(Table1[[#This Row],[Effect 7]]="Dr.",-Table1[[#This Row],[Amount 7]],Table1[[#This Row],[Amount 7]]))</f>
        <v/>
      </c>
      <c r="DF346" t="str">
        <f>IF(Table1[[#This Row],[Ledger 8]]="","","No")</f>
        <v/>
      </c>
      <c r="DG346" t="str">
        <f>IF(Table1[[#This Row],[Ledger 8]]="","",IF(Table1[[#This Row],[Effect 8]]="Dr.","Yes","No"))</f>
        <v/>
      </c>
      <c r="DH346" t="str">
        <f>IF(Table1[[#This Row],[Ledger 8]]="","",Table1[[#This Row],[Ledger 8]])</f>
        <v/>
      </c>
      <c r="DI346" t="str">
        <f>IF(Table1[[#This Row],[Ledger 8]]="","",IF(Table1[[#This Row],[Effect 8]]="Dr.",-Table1[[#This Row],[Amount 8]],Table1[[#This Row],[Amount 8]]))</f>
        <v/>
      </c>
      <c r="DL346" t="str">
        <f>IF(Table1[[#This Row],[Ledger 9]]="","","No")</f>
        <v/>
      </c>
      <c r="DM346" t="str">
        <f>IF(Table1[[#This Row],[Ledger 9]]="","",IF(Table1[[#This Row],[Effect 9]]="Dr.","Yes","No"))</f>
        <v/>
      </c>
      <c r="DN346" t="str">
        <f>IF(Table1[[#This Row],[Ledger 9]]="","",Table1[[#This Row],[Ledger 9]])</f>
        <v/>
      </c>
      <c r="DO346" t="str">
        <f>IF(Table1[[#This Row],[Ledger 9]]="","",IF(Table1[[#This Row],[Effect 9]]="Dr.",-Table1[[#This Row],[Amount 9]],Table1[[#This Row],[Amount 9]]))</f>
        <v/>
      </c>
      <c r="DR346" t="str">
        <f>IF(Table1[[#This Row],[Ledger 10]]="","","No")</f>
        <v/>
      </c>
      <c r="DS346" t="str">
        <f>IF(Table1[[#This Row],[Ledger 10]]="","",IF(Table1[[#This Row],[Effect 10]]="Dr.","Yes","No"))</f>
        <v/>
      </c>
      <c r="DT346" t="str">
        <f>IF(Table1[[#This Row],[Ledger 10]]="","",Table1[[#This Row],[Ledger 10]])</f>
        <v/>
      </c>
      <c r="DU346" t="str">
        <f>IF(Table1[[#This Row],[Ledger 10]]="","",IF(Table1[[#This Row],[Effect 10]]="Dr.",-Table1[[#This Row],[Amount 10]],Table1[[#This Row],[Amount 10]]))</f>
        <v/>
      </c>
      <c r="DX346" t="str">
        <f>IF(Table1[[#This Row],[Ledger 11]]="","","No")</f>
        <v/>
      </c>
      <c r="DY346" t="str">
        <f>IF(Table1[[#This Row],[Ledger 11]]="","",IF(Table1[[#This Row],[Effect 11]]="Dr.","Yes","No"))</f>
        <v/>
      </c>
      <c r="DZ346" t="str">
        <f>IF(Table1[[#This Row],[Ledger 11]]="","",Table1[[#This Row],[Ledger 11]])</f>
        <v/>
      </c>
      <c r="EA346" t="str">
        <f>IF(Table1[[#This Row],[Ledger 11]]="","",IF(Table1[[#This Row],[Effect 11]]="Dr.",-Table1[[#This Row],[Amount 11]],Table1[[#This Row],[Amount 11]]))</f>
        <v/>
      </c>
      <c r="ED346" t="str">
        <f>IF(Table1[[#This Row],[Ledger 12]]="","","No")</f>
        <v/>
      </c>
      <c r="EE346" t="str">
        <f>IF(Table1[[#This Row],[Ledger 12]]="","",IF(Table1[[#This Row],[Effect 12]]="Dr.","Yes","No"))</f>
        <v/>
      </c>
      <c r="EF346" t="str">
        <f>IF(Table1[[#This Row],[Ledger 12]]="","",Table1[[#This Row],[Ledger 12]])</f>
        <v/>
      </c>
      <c r="EG346" t="str">
        <f>IF(Table1[[#This Row],[Ledger 12]]="","",IF(Table1[[#This Row],[Effect 12]]="Dr.",-Table1[[#This Row],[Amount 12]],Table1[[#This Row],[Amount 12]]))</f>
        <v/>
      </c>
      <c r="EJ346" t="str">
        <f>IF(Table1[[#This Row],[Ledger 13]]="","","No")</f>
        <v/>
      </c>
      <c r="EK346" t="str">
        <f>IF(Table1[[#This Row],[Ledger 13]]="","",IF(Table1[[#This Row],[Effect 13]]="Dr.","Yes","No"))</f>
        <v/>
      </c>
      <c r="EL346" t="str">
        <f>IF(Table1[[#This Row],[Ledger 13]]="","",Table1[[#This Row],[Ledger 13]])</f>
        <v/>
      </c>
      <c r="EM346" t="str">
        <f>IF(Table1[[#This Row],[Ledger 13]]="","",IF(Table1[[#This Row],[Effect 13]]="Dr.",-Table1[[#This Row],[Amount 13]],Table1[[#This Row],[Amount 13]]))</f>
        <v/>
      </c>
      <c r="EP346" t="str">
        <f>IF(Table1[[#This Row],[Ledger 14]]="","","No")</f>
        <v/>
      </c>
      <c r="EQ346" t="str">
        <f>IF(Table1[[#This Row],[Ledger 14]]="","",IF(Table1[[#This Row],[Effect 14]]="Dr.","Yes","No"))</f>
        <v/>
      </c>
      <c r="ER346" t="str">
        <f>IF(Table1[[#This Row],[Ledger 14]]="","",Table1[[#This Row],[Ledger 14]])</f>
        <v/>
      </c>
      <c r="ES346" t="str">
        <f>IF(Table1[[#This Row],[Ledger 14]]="","",IF(Table1[[#This Row],[Effect 14]]="Dr.",-Table1[[#This Row],[Amount 14]],Table1[[#This Row],[Amount 14]]))</f>
        <v/>
      </c>
      <c r="EV346" t="str">
        <f>IF(Table1[[#This Row],[Ledger 15]]="","","No")</f>
        <v/>
      </c>
      <c r="EW346" t="str">
        <f>IF(Table1[[#This Row],[Ledger 15]]="","",IF(Table1[[#This Row],[Effect 15]]="Dr.","Yes","No"))</f>
        <v/>
      </c>
      <c r="EX346" t="str">
        <f>IF(Table1[[#This Row],[Ledger 15]]="","",Table1[[#This Row],[Ledger 15]])</f>
        <v/>
      </c>
      <c r="EY346" t="str">
        <f>IF(Table1[[#This Row],[Ledger 15]]="","",IF(Table1[[#This Row],[Effect 15]]="Dr.",-Table1[[#This Row],[Amount 15]],Table1[[#This Row],[Amount 15]]))</f>
        <v/>
      </c>
      <c r="FD3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6">
        <f>IF(Table1[[#This Row],[Date]]="",0,IF(AND(Table1[[#This Row],[Date]]&gt;=$FE$2,Table1[[#This Row],[Date]]&lt;=$FE$3),0,1))</f>
        <v>0</v>
      </c>
      <c r="FF346">
        <f>IF(Table1[[#This Row],[Date]]="",0,IF(TYPE(VLOOKUP(Table1[[#This Row],[Voucher Type]],Table1[[#All],[Voucher Type Master]],1,FALSE))=16,1,0))</f>
        <v>0</v>
      </c>
      <c r="FG346">
        <f>IF(TYPE(IF(Table1[[#This Row],[Date]]="",0,IF(VLOOKUP(Table1[[#This Row],[Voucher Type]],$FY$5:$FZ$13,2,0)=Table1[[#This Row],[Effect 1]],0,1)))=16,1,0)</f>
        <v>0</v>
      </c>
      <c r="FH3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6">
        <f>IF(LEN(Table1[[#This Row],[Ledger 1]])&gt;0,IF(TYPE(VLOOKUP(Table1[[#This Row],[Ledger 1]],GZ:GZ,1,0))=16,1,0),0)</f>
        <v>0</v>
      </c>
      <c r="FJ346">
        <f>IF(LEN(Table1[[#This Row],[Ledger 2]])&gt;0,IF(TYPE(VLOOKUP(Table1[[#This Row],[Ledger 2]],GZ:GZ,1,0))=16,1,0),0)</f>
        <v>0</v>
      </c>
      <c r="FK346">
        <f>IF(LEN(Table1[[#This Row],[Ledger 3]])&gt;0,IF(TYPE(VLOOKUP(Table1[[#This Row],[Ledger 3]],GZ:GZ,1,0))=16,1,0),0)</f>
        <v>0</v>
      </c>
      <c r="FL346">
        <f>IF(LEN(Table1[[#This Row],[Ledger 4]])&gt;0,IF(TYPE(VLOOKUP(Table1[[#This Row],[Ledger 4]],GZ:GZ,1,0))=16,1,0),0)</f>
        <v>0</v>
      </c>
      <c r="FM346">
        <f>IF(LEN(Table1[[#This Row],[Ledger 5]])&gt;0,IF(TYPE(VLOOKUP(Table1[[#This Row],[Ledger 5]],GZ:GZ,1,0))=16,1,0),0)</f>
        <v>0</v>
      </c>
      <c r="FN346">
        <f>IF(LEN(Table1[[#This Row],[Ledger 6]])&gt;0,IF(TYPE(VLOOKUP(Table1[[#This Row],[Ledger 6]],$GZ:$GZ,1,0))=16,1,0),0)</f>
        <v>0</v>
      </c>
      <c r="FO346">
        <f>IF(LEN(Table1[[#This Row],[Ledger 7]])&gt;0,IF(TYPE(VLOOKUP(Table1[[#This Row],[Ledger 7]],$GZ:$GZ,1,0))=16,1,0),0)</f>
        <v>0</v>
      </c>
      <c r="FP346">
        <f>IF(LEN(Table1[[#This Row],[Ledger 8]])&gt;0,IF(TYPE(VLOOKUP(Table1[[#This Row],[Ledger 8]],$GZ:$GZ,1,0))=16,1,0),0)</f>
        <v>0</v>
      </c>
      <c r="FQ346">
        <f>IF(LEN(Table1[[#This Row],[Ledger 9]])&gt;0,IF(TYPE(VLOOKUP(Table1[[#This Row],[Ledger 9]],$GZ:$GZ,1,0))=16,1,0),0)</f>
        <v>0</v>
      </c>
      <c r="FR346">
        <f>IF(LEN(Table1[[#This Row],[Ledger 10]])&gt;0,IF(TYPE(VLOOKUP(Table1[[#This Row],[Ledger 10]],$GZ:$GZ,1,0))=16,1,0),0)</f>
        <v>0</v>
      </c>
      <c r="FS346">
        <f>IF(LEN(Table1[[#This Row],[Ledger 11]])&gt;0,IF(TYPE(VLOOKUP(Table1[[#This Row],[Ledger 11]],$GZ:$GZ,1,0))=16,1,0),0)</f>
        <v>0</v>
      </c>
      <c r="FT346">
        <f>IF(LEN(Table1[[#This Row],[Ledger 12]])&gt;0,IF(TYPE(VLOOKUP(Table1[[#This Row],[Ledger 12]],$GZ:$GZ,1,0))=16,1,0),0)</f>
        <v>0</v>
      </c>
      <c r="FU346">
        <f>IF(LEN(Table1[[#This Row],[Ledger 13]])&gt;0,IF(TYPE(VLOOKUP(Table1[[#This Row],[Ledger 13]],$GZ:$GZ,1,0))=16,1,0),0)</f>
        <v>0</v>
      </c>
      <c r="FV346">
        <f>IF(LEN(Table1[[#This Row],[Ledger 14]])&gt;0,IF(TYPE(VLOOKUP(Table1[[#This Row],[Ledger 14]],$GZ:$GZ,1,0))=16,1,0),0)</f>
        <v>0</v>
      </c>
      <c r="FW346">
        <f>IF(LEN(Table1[[#This Row],[Ledger 15]])&gt;0,IF(TYPE(VLOOKUP(Table1[[#This Row],[Ledger 15]],$GZ:$GZ,1,0))=16,1,0),0)</f>
        <v>0</v>
      </c>
    </row>
    <row r="347" spans="4:179" ht="33" customHeight="1" x14ac:dyDescent="0.45">
      <c r="D347" s="8">
        <f t="shared" si="14"/>
        <v>342</v>
      </c>
      <c r="E347" s="32"/>
      <c r="F347" s="34"/>
      <c r="G347" s="34"/>
      <c r="H347" s="34"/>
      <c r="I347" s="34"/>
      <c r="J347" s="38"/>
      <c r="K347" s="33"/>
      <c r="L347" s="36"/>
      <c r="M347" s="35"/>
      <c r="N347" s="34"/>
      <c r="O347" s="41"/>
      <c r="P347" s="35"/>
      <c r="Q347" s="34"/>
      <c r="R347" s="37"/>
      <c r="S347" s="35"/>
      <c r="T347" s="34"/>
      <c r="U347" s="37"/>
      <c r="V347" s="35"/>
      <c r="W347" s="34"/>
      <c r="X347" s="37"/>
      <c r="Y347" s="35"/>
      <c r="Z347" s="34"/>
      <c r="AA347" s="37"/>
      <c r="AB347" s="35"/>
      <c r="AC347" s="34"/>
      <c r="AD347" s="37"/>
      <c r="AE347" s="35"/>
      <c r="AF347" s="34"/>
      <c r="AG347" s="37"/>
      <c r="AH347" s="35"/>
      <c r="AI347" s="34"/>
      <c r="AJ347" s="37"/>
      <c r="AK347" s="35"/>
      <c r="AL347" s="34"/>
      <c r="AM347" s="37"/>
      <c r="AN347" s="35"/>
      <c r="AO347" s="34"/>
      <c r="AP347" s="37"/>
      <c r="AQ347" s="35"/>
      <c r="AR347" s="34"/>
      <c r="AS347" s="37"/>
      <c r="AT347" s="35"/>
      <c r="AU347" s="34"/>
      <c r="AV347" s="37"/>
      <c r="AW347" s="35"/>
      <c r="AX347" s="34"/>
      <c r="AY347" s="37"/>
      <c r="AZ347" s="35"/>
      <c r="BA347" s="34"/>
      <c r="BB347" s="37"/>
      <c r="BC3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7" s="7"/>
      <c r="BF347" t="str">
        <f>IF(Table1[[#This Row],[Date]]="","","&amp;lt;VOUCHER REMOTEID="&amp;""""&amp;$A$11&amp;$A$13&amp;ROW()&amp;""""&amp;" VCHTYPE="""&amp;F347&amp;""" ACTION="""&amp;"Create"&amp;"""&amp;gt;")</f>
        <v/>
      </c>
      <c r="BG347" t="str">
        <f>IF(Table1[[#This Row],[Date]]="","",TEXT(Table1[[#This Row],[Date]],"yyyymmdd"))</f>
        <v/>
      </c>
      <c r="BH347" t="str">
        <f>Table1[[#This Row],[Date2]]</f>
        <v/>
      </c>
      <c r="BI347" t="str">
        <f>IF(Table1[[#This Row],[Date]]="","",Table1[[#This Row],[Voucher Type]])</f>
        <v/>
      </c>
      <c r="BJ347" t="str">
        <f>IF(Table1[[#This Row],[Ref No / Invoice No]]="","",Table1[[#This Row],[Ref No / Invoice No]])</f>
        <v/>
      </c>
      <c r="BK347" t="str">
        <f>IF(Table1[[#This Row],[Voucher No]]="","",Table1[[#This Row],[Voucher No]])</f>
        <v/>
      </c>
      <c r="BL347" t="str">
        <f>IF(Table1[[#This Row],[Date]]="","",Table1[[#This Row],[Narration]])</f>
        <v/>
      </c>
      <c r="BM347" t="str">
        <f>IF(Table1[[#This Row],[Date]]="","",$A$11&amp;$A$13&amp;ROW())</f>
        <v/>
      </c>
      <c r="BN347" t="str">
        <f>IF(Table1[[#This Row],[Date]]="","",$A$13)</f>
        <v/>
      </c>
      <c r="BP347" t="str">
        <f>IF(Table1[[#This Row],[Ledger 1]]="","","No")</f>
        <v/>
      </c>
      <c r="BQ347" t="str">
        <f>IF(Table1[[#This Row],[Date]]="","",IF(Table1[[#This Row],[Effect 1]]="Dr.","Yes","No"))</f>
        <v/>
      </c>
      <c r="BR347" t="str">
        <f>IF(Table1[[#This Row],[Date]]="","",Table1[[#This Row],[Ledger 1]])</f>
        <v/>
      </c>
      <c r="BS347" t="str">
        <f>IF(Table1[[#This Row],[Date]]="","",IF(Table1[[#This Row],[Effect 1]]="Dr.",-Table1[[#This Row],[Amount 1]],Table1[[#This Row],[Amount 1]]))</f>
        <v/>
      </c>
      <c r="BV347" t="str">
        <f>IF(Table1[[#This Row],[Ledger 2]]="","","No")</f>
        <v/>
      </c>
      <c r="BW347" t="str">
        <f>IF(Table1[[#This Row],[Date]]="","",IF(Table1[[#This Row],[Effect 2]]="Dr.","Yes","No"))</f>
        <v/>
      </c>
      <c r="BX347" t="str">
        <f>IF(Table1[[#This Row],[Date]]="","",Table1[[#This Row],[Ledger 2]])</f>
        <v/>
      </c>
      <c r="BY347" t="str">
        <f>IF(Table1[[#This Row],[Date]]="","",IF(Table1[[#This Row],[Effect 2]]="Dr.",-Table1[[#This Row],[Amount 2]],Table1[[#This Row],[Amount 2]]))</f>
        <v/>
      </c>
      <c r="CB347" t="str">
        <f>IF(Table1[[#This Row],[Ledger 3]]="","","No")</f>
        <v/>
      </c>
      <c r="CC347" t="str">
        <f>IF(Table1[[#This Row],[Ledger 3]]="","",IF(Table1[[#This Row],[Effect 3]]="Dr.","Yes","No"))</f>
        <v/>
      </c>
      <c r="CD347" t="str">
        <f>IF(Table1[[#This Row],[Ledger 3]]="","",Table1[[#This Row],[Ledger 3]])</f>
        <v/>
      </c>
      <c r="CE347" t="str">
        <f>IF(Table1[[#This Row],[Ledger 3]]="","",IF(Table1[[#This Row],[Effect 3]]="Dr.",-Table1[[#This Row],[Amount 3]],Table1[[#This Row],[Amount 3]]))</f>
        <v/>
      </c>
      <c r="CH347" t="str">
        <f>IF(Table1[[#This Row],[Ledger 4]]="","","No")</f>
        <v/>
      </c>
      <c r="CI347" t="str">
        <f>IF(Table1[[#This Row],[Ledger 4]]="","",IF(Table1[[#This Row],[Effect 4]]="Dr.","Yes","No"))</f>
        <v/>
      </c>
      <c r="CJ347" t="str">
        <f>IF(Table1[[#This Row],[Ledger 4]]="","",Table1[[#This Row],[Ledger 4]])</f>
        <v/>
      </c>
      <c r="CK347" t="str">
        <f>IF(Table1[[#This Row],[Ledger 4]]="","",IF(Table1[[#This Row],[Effect 4]]="Dr.",-Table1[[#This Row],[Amount 4]],Table1[[#This Row],[Amount 4]]))</f>
        <v/>
      </c>
      <c r="CN347" t="str">
        <f>IF(Table1[[#This Row],[Ledger 5]]="","","No")</f>
        <v/>
      </c>
      <c r="CO347" t="str">
        <f>IF(Table1[[#This Row],[Ledger 5]]="","",IF(Table1[[#This Row],[Effect 5]]="Dr.","Yes","No"))</f>
        <v/>
      </c>
      <c r="CP347" t="str">
        <f>IF(Table1[[#This Row],[Ledger 5]]="","",Table1[[#This Row],[Ledger 5]])</f>
        <v/>
      </c>
      <c r="CQ347" t="str">
        <f>IF(Table1[[#This Row],[Ledger 5]]="","",IF(Table1[[#This Row],[Effect 5]]="Dr.",-Table1[[#This Row],[Amount 5]],Table1[[#This Row],[Amount 5]]))</f>
        <v/>
      </c>
      <c r="CT347" t="str">
        <f>IF(Table1[[#This Row],[Ledger 6]]="","","No")</f>
        <v/>
      </c>
      <c r="CU347" t="str">
        <f>IF(Table1[[#This Row],[Ledger 6]]="","",IF(Table1[[#This Row],[Effect 6]]="Dr.","Yes","No"))</f>
        <v/>
      </c>
      <c r="CV347" t="str">
        <f>IF(Table1[[#This Row],[Ledger 6]]="","",Table1[[#This Row],[Ledger 6]])</f>
        <v/>
      </c>
      <c r="CW347" t="str">
        <f>IF(Table1[[#This Row],[Ledger 6]]="","",IF(Table1[[#This Row],[Effect 6]]="Dr.",-Table1[[#This Row],[Amount 6]],Table1[[#This Row],[Amount 6]]))</f>
        <v/>
      </c>
      <c r="CZ347" t="str">
        <f>IF(Table1[[#This Row],[Ledger 7]]="","","No")</f>
        <v/>
      </c>
      <c r="DA347" t="str">
        <f>IF(Table1[[#This Row],[Ledger 7]]="","",IF(Table1[[#This Row],[Effect 7]]="Dr.","Yes","No"))</f>
        <v/>
      </c>
      <c r="DB347" t="str">
        <f>IF(Table1[[#This Row],[Ledger 7]]="","",Table1[[#This Row],[Ledger 7]])</f>
        <v/>
      </c>
      <c r="DC347" t="str">
        <f>IF(Table1[[#This Row],[Ledger 7]]="","",IF(Table1[[#This Row],[Effect 7]]="Dr.",-Table1[[#This Row],[Amount 7]],Table1[[#This Row],[Amount 7]]))</f>
        <v/>
      </c>
      <c r="DF347" t="str">
        <f>IF(Table1[[#This Row],[Ledger 8]]="","","No")</f>
        <v/>
      </c>
      <c r="DG347" t="str">
        <f>IF(Table1[[#This Row],[Ledger 8]]="","",IF(Table1[[#This Row],[Effect 8]]="Dr.","Yes","No"))</f>
        <v/>
      </c>
      <c r="DH347" t="str">
        <f>IF(Table1[[#This Row],[Ledger 8]]="","",Table1[[#This Row],[Ledger 8]])</f>
        <v/>
      </c>
      <c r="DI347" t="str">
        <f>IF(Table1[[#This Row],[Ledger 8]]="","",IF(Table1[[#This Row],[Effect 8]]="Dr.",-Table1[[#This Row],[Amount 8]],Table1[[#This Row],[Amount 8]]))</f>
        <v/>
      </c>
      <c r="DL347" t="str">
        <f>IF(Table1[[#This Row],[Ledger 9]]="","","No")</f>
        <v/>
      </c>
      <c r="DM347" t="str">
        <f>IF(Table1[[#This Row],[Ledger 9]]="","",IF(Table1[[#This Row],[Effect 9]]="Dr.","Yes","No"))</f>
        <v/>
      </c>
      <c r="DN347" t="str">
        <f>IF(Table1[[#This Row],[Ledger 9]]="","",Table1[[#This Row],[Ledger 9]])</f>
        <v/>
      </c>
      <c r="DO347" t="str">
        <f>IF(Table1[[#This Row],[Ledger 9]]="","",IF(Table1[[#This Row],[Effect 9]]="Dr.",-Table1[[#This Row],[Amount 9]],Table1[[#This Row],[Amount 9]]))</f>
        <v/>
      </c>
      <c r="DR347" t="str">
        <f>IF(Table1[[#This Row],[Ledger 10]]="","","No")</f>
        <v/>
      </c>
      <c r="DS347" t="str">
        <f>IF(Table1[[#This Row],[Ledger 10]]="","",IF(Table1[[#This Row],[Effect 10]]="Dr.","Yes","No"))</f>
        <v/>
      </c>
      <c r="DT347" t="str">
        <f>IF(Table1[[#This Row],[Ledger 10]]="","",Table1[[#This Row],[Ledger 10]])</f>
        <v/>
      </c>
      <c r="DU347" t="str">
        <f>IF(Table1[[#This Row],[Ledger 10]]="","",IF(Table1[[#This Row],[Effect 10]]="Dr.",-Table1[[#This Row],[Amount 10]],Table1[[#This Row],[Amount 10]]))</f>
        <v/>
      </c>
      <c r="DX347" t="str">
        <f>IF(Table1[[#This Row],[Ledger 11]]="","","No")</f>
        <v/>
      </c>
      <c r="DY347" t="str">
        <f>IF(Table1[[#This Row],[Ledger 11]]="","",IF(Table1[[#This Row],[Effect 11]]="Dr.","Yes","No"))</f>
        <v/>
      </c>
      <c r="DZ347" t="str">
        <f>IF(Table1[[#This Row],[Ledger 11]]="","",Table1[[#This Row],[Ledger 11]])</f>
        <v/>
      </c>
      <c r="EA347" t="str">
        <f>IF(Table1[[#This Row],[Ledger 11]]="","",IF(Table1[[#This Row],[Effect 11]]="Dr.",-Table1[[#This Row],[Amount 11]],Table1[[#This Row],[Amount 11]]))</f>
        <v/>
      </c>
      <c r="ED347" t="str">
        <f>IF(Table1[[#This Row],[Ledger 12]]="","","No")</f>
        <v/>
      </c>
      <c r="EE347" t="str">
        <f>IF(Table1[[#This Row],[Ledger 12]]="","",IF(Table1[[#This Row],[Effect 12]]="Dr.","Yes","No"))</f>
        <v/>
      </c>
      <c r="EF347" t="str">
        <f>IF(Table1[[#This Row],[Ledger 12]]="","",Table1[[#This Row],[Ledger 12]])</f>
        <v/>
      </c>
      <c r="EG347" t="str">
        <f>IF(Table1[[#This Row],[Ledger 12]]="","",IF(Table1[[#This Row],[Effect 12]]="Dr.",-Table1[[#This Row],[Amount 12]],Table1[[#This Row],[Amount 12]]))</f>
        <v/>
      </c>
      <c r="EJ347" t="str">
        <f>IF(Table1[[#This Row],[Ledger 13]]="","","No")</f>
        <v/>
      </c>
      <c r="EK347" t="str">
        <f>IF(Table1[[#This Row],[Ledger 13]]="","",IF(Table1[[#This Row],[Effect 13]]="Dr.","Yes","No"))</f>
        <v/>
      </c>
      <c r="EL347" t="str">
        <f>IF(Table1[[#This Row],[Ledger 13]]="","",Table1[[#This Row],[Ledger 13]])</f>
        <v/>
      </c>
      <c r="EM347" t="str">
        <f>IF(Table1[[#This Row],[Ledger 13]]="","",IF(Table1[[#This Row],[Effect 13]]="Dr.",-Table1[[#This Row],[Amount 13]],Table1[[#This Row],[Amount 13]]))</f>
        <v/>
      </c>
      <c r="EP347" t="str">
        <f>IF(Table1[[#This Row],[Ledger 14]]="","","No")</f>
        <v/>
      </c>
      <c r="EQ347" t="str">
        <f>IF(Table1[[#This Row],[Ledger 14]]="","",IF(Table1[[#This Row],[Effect 14]]="Dr.","Yes","No"))</f>
        <v/>
      </c>
      <c r="ER347" t="str">
        <f>IF(Table1[[#This Row],[Ledger 14]]="","",Table1[[#This Row],[Ledger 14]])</f>
        <v/>
      </c>
      <c r="ES347" t="str">
        <f>IF(Table1[[#This Row],[Ledger 14]]="","",IF(Table1[[#This Row],[Effect 14]]="Dr.",-Table1[[#This Row],[Amount 14]],Table1[[#This Row],[Amount 14]]))</f>
        <v/>
      </c>
      <c r="EV347" t="str">
        <f>IF(Table1[[#This Row],[Ledger 15]]="","","No")</f>
        <v/>
      </c>
      <c r="EW347" t="str">
        <f>IF(Table1[[#This Row],[Ledger 15]]="","",IF(Table1[[#This Row],[Effect 15]]="Dr.","Yes","No"))</f>
        <v/>
      </c>
      <c r="EX347" t="str">
        <f>IF(Table1[[#This Row],[Ledger 15]]="","",Table1[[#This Row],[Ledger 15]])</f>
        <v/>
      </c>
      <c r="EY347" t="str">
        <f>IF(Table1[[#This Row],[Ledger 15]]="","",IF(Table1[[#This Row],[Effect 15]]="Dr.",-Table1[[#This Row],[Amount 15]],Table1[[#This Row],[Amount 15]]))</f>
        <v/>
      </c>
      <c r="FD3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7">
        <f>IF(Table1[[#This Row],[Date]]="",0,IF(AND(Table1[[#This Row],[Date]]&gt;=$FE$2,Table1[[#This Row],[Date]]&lt;=$FE$3),0,1))</f>
        <v>0</v>
      </c>
      <c r="FF347">
        <f>IF(Table1[[#This Row],[Date]]="",0,IF(TYPE(VLOOKUP(Table1[[#This Row],[Voucher Type]],Table1[[#All],[Voucher Type Master]],1,FALSE))=16,1,0))</f>
        <v>0</v>
      </c>
      <c r="FG347">
        <f>IF(TYPE(IF(Table1[[#This Row],[Date]]="",0,IF(VLOOKUP(Table1[[#This Row],[Voucher Type]],$FY$5:$FZ$13,2,0)=Table1[[#This Row],[Effect 1]],0,1)))=16,1,0)</f>
        <v>0</v>
      </c>
      <c r="FH3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7">
        <f>IF(LEN(Table1[[#This Row],[Ledger 1]])&gt;0,IF(TYPE(VLOOKUP(Table1[[#This Row],[Ledger 1]],GZ:GZ,1,0))=16,1,0),0)</f>
        <v>0</v>
      </c>
      <c r="FJ347">
        <f>IF(LEN(Table1[[#This Row],[Ledger 2]])&gt;0,IF(TYPE(VLOOKUP(Table1[[#This Row],[Ledger 2]],GZ:GZ,1,0))=16,1,0),0)</f>
        <v>0</v>
      </c>
      <c r="FK347">
        <f>IF(LEN(Table1[[#This Row],[Ledger 3]])&gt;0,IF(TYPE(VLOOKUP(Table1[[#This Row],[Ledger 3]],GZ:GZ,1,0))=16,1,0),0)</f>
        <v>0</v>
      </c>
      <c r="FL347">
        <f>IF(LEN(Table1[[#This Row],[Ledger 4]])&gt;0,IF(TYPE(VLOOKUP(Table1[[#This Row],[Ledger 4]],GZ:GZ,1,0))=16,1,0),0)</f>
        <v>0</v>
      </c>
      <c r="FM347">
        <f>IF(LEN(Table1[[#This Row],[Ledger 5]])&gt;0,IF(TYPE(VLOOKUP(Table1[[#This Row],[Ledger 5]],GZ:GZ,1,0))=16,1,0),0)</f>
        <v>0</v>
      </c>
      <c r="FN347">
        <f>IF(LEN(Table1[[#This Row],[Ledger 6]])&gt;0,IF(TYPE(VLOOKUP(Table1[[#This Row],[Ledger 6]],$GZ:$GZ,1,0))=16,1,0),0)</f>
        <v>0</v>
      </c>
      <c r="FO347">
        <f>IF(LEN(Table1[[#This Row],[Ledger 7]])&gt;0,IF(TYPE(VLOOKUP(Table1[[#This Row],[Ledger 7]],$GZ:$GZ,1,0))=16,1,0),0)</f>
        <v>0</v>
      </c>
      <c r="FP347">
        <f>IF(LEN(Table1[[#This Row],[Ledger 8]])&gt;0,IF(TYPE(VLOOKUP(Table1[[#This Row],[Ledger 8]],$GZ:$GZ,1,0))=16,1,0),0)</f>
        <v>0</v>
      </c>
      <c r="FQ347">
        <f>IF(LEN(Table1[[#This Row],[Ledger 9]])&gt;0,IF(TYPE(VLOOKUP(Table1[[#This Row],[Ledger 9]],$GZ:$GZ,1,0))=16,1,0),0)</f>
        <v>0</v>
      </c>
      <c r="FR347">
        <f>IF(LEN(Table1[[#This Row],[Ledger 10]])&gt;0,IF(TYPE(VLOOKUP(Table1[[#This Row],[Ledger 10]],$GZ:$GZ,1,0))=16,1,0),0)</f>
        <v>0</v>
      </c>
      <c r="FS347">
        <f>IF(LEN(Table1[[#This Row],[Ledger 11]])&gt;0,IF(TYPE(VLOOKUP(Table1[[#This Row],[Ledger 11]],$GZ:$GZ,1,0))=16,1,0),0)</f>
        <v>0</v>
      </c>
      <c r="FT347">
        <f>IF(LEN(Table1[[#This Row],[Ledger 12]])&gt;0,IF(TYPE(VLOOKUP(Table1[[#This Row],[Ledger 12]],$GZ:$GZ,1,0))=16,1,0),0)</f>
        <v>0</v>
      </c>
      <c r="FU347">
        <f>IF(LEN(Table1[[#This Row],[Ledger 13]])&gt;0,IF(TYPE(VLOOKUP(Table1[[#This Row],[Ledger 13]],$GZ:$GZ,1,0))=16,1,0),0)</f>
        <v>0</v>
      </c>
      <c r="FV347">
        <f>IF(LEN(Table1[[#This Row],[Ledger 14]])&gt;0,IF(TYPE(VLOOKUP(Table1[[#This Row],[Ledger 14]],$GZ:$GZ,1,0))=16,1,0),0)</f>
        <v>0</v>
      </c>
      <c r="FW347">
        <f>IF(LEN(Table1[[#This Row],[Ledger 15]])&gt;0,IF(TYPE(VLOOKUP(Table1[[#This Row],[Ledger 15]],$GZ:$GZ,1,0))=16,1,0),0)</f>
        <v>0</v>
      </c>
    </row>
    <row r="348" spans="4:179" ht="33" customHeight="1" x14ac:dyDescent="0.45">
      <c r="D348" s="8">
        <f t="shared" si="14"/>
        <v>343</v>
      </c>
      <c r="E348" s="32"/>
      <c r="F348" s="34"/>
      <c r="G348" s="34"/>
      <c r="H348" s="34"/>
      <c r="I348" s="34"/>
      <c r="J348" s="38"/>
      <c r="K348" s="33"/>
      <c r="L348" s="36"/>
      <c r="M348" s="35"/>
      <c r="N348" s="34"/>
      <c r="O348" s="41"/>
      <c r="P348" s="35"/>
      <c r="Q348" s="34"/>
      <c r="R348" s="37"/>
      <c r="S348" s="35"/>
      <c r="T348" s="34"/>
      <c r="U348" s="37"/>
      <c r="V348" s="35"/>
      <c r="W348" s="34"/>
      <c r="X348" s="37"/>
      <c r="Y348" s="35"/>
      <c r="Z348" s="34"/>
      <c r="AA348" s="37"/>
      <c r="AB348" s="35"/>
      <c r="AC348" s="34"/>
      <c r="AD348" s="37"/>
      <c r="AE348" s="35"/>
      <c r="AF348" s="34"/>
      <c r="AG348" s="37"/>
      <c r="AH348" s="35"/>
      <c r="AI348" s="34"/>
      <c r="AJ348" s="37"/>
      <c r="AK348" s="35"/>
      <c r="AL348" s="34"/>
      <c r="AM348" s="37"/>
      <c r="AN348" s="35"/>
      <c r="AO348" s="34"/>
      <c r="AP348" s="37"/>
      <c r="AQ348" s="35"/>
      <c r="AR348" s="34"/>
      <c r="AS348" s="37"/>
      <c r="AT348" s="35"/>
      <c r="AU348" s="34"/>
      <c r="AV348" s="37"/>
      <c r="AW348" s="35"/>
      <c r="AX348" s="34"/>
      <c r="AY348" s="37"/>
      <c r="AZ348" s="35"/>
      <c r="BA348" s="34"/>
      <c r="BB348" s="37"/>
      <c r="BC3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8" s="7"/>
      <c r="BF348" t="str">
        <f>IF(Table1[[#This Row],[Date]]="","","&amp;lt;VOUCHER REMOTEID="&amp;""""&amp;$A$11&amp;$A$13&amp;ROW()&amp;""""&amp;" VCHTYPE="""&amp;F348&amp;""" ACTION="""&amp;"Create"&amp;"""&amp;gt;")</f>
        <v/>
      </c>
      <c r="BG348" t="str">
        <f>IF(Table1[[#This Row],[Date]]="","",TEXT(Table1[[#This Row],[Date]],"yyyymmdd"))</f>
        <v/>
      </c>
      <c r="BH348" t="str">
        <f>Table1[[#This Row],[Date2]]</f>
        <v/>
      </c>
      <c r="BI348" t="str">
        <f>IF(Table1[[#This Row],[Date]]="","",Table1[[#This Row],[Voucher Type]])</f>
        <v/>
      </c>
      <c r="BJ348" t="str">
        <f>IF(Table1[[#This Row],[Ref No / Invoice No]]="","",Table1[[#This Row],[Ref No / Invoice No]])</f>
        <v/>
      </c>
      <c r="BK348" t="str">
        <f>IF(Table1[[#This Row],[Voucher No]]="","",Table1[[#This Row],[Voucher No]])</f>
        <v/>
      </c>
      <c r="BL348" t="str">
        <f>IF(Table1[[#This Row],[Date]]="","",Table1[[#This Row],[Narration]])</f>
        <v/>
      </c>
      <c r="BM348" t="str">
        <f>IF(Table1[[#This Row],[Date]]="","",$A$11&amp;$A$13&amp;ROW())</f>
        <v/>
      </c>
      <c r="BN348" t="str">
        <f>IF(Table1[[#This Row],[Date]]="","",$A$13)</f>
        <v/>
      </c>
      <c r="BP348" t="str">
        <f>IF(Table1[[#This Row],[Ledger 1]]="","","No")</f>
        <v/>
      </c>
      <c r="BQ348" t="str">
        <f>IF(Table1[[#This Row],[Date]]="","",IF(Table1[[#This Row],[Effect 1]]="Dr.","Yes","No"))</f>
        <v/>
      </c>
      <c r="BR348" t="str">
        <f>IF(Table1[[#This Row],[Date]]="","",Table1[[#This Row],[Ledger 1]])</f>
        <v/>
      </c>
      <c r="BS348" t="str">
        <f>IF(Table1[[#This Row],[Date]]="","",IF(Table1[[#This Row],[Effect 1]]="Dr.",-Table1[[#This Row],[Amount 1]],Table1[[#This Row],[Amount 1]]))</f>
        <v/>
      </c>
      <c r="BV348" t="str">
        <f>IF(Table1[[#This Row],[Ledger 2]]="","","No")</f>
        <v/>
      </c>
      <c r="BW348" t="str">
        <f>IF(Table1[[#This Row],[Date]]="","",IF(Table1[[#This Row],[Effect 2]]="Dr.","Yes","No"))</f>
        <v/>
      </c>
      <c r="BX348" t="str">
        <f>IF(Table1[[#This Row],[Date]]="","",Table1[[#This Row],[Ledger 2]])</f>
        <v/>
      </c>
      <c r="BY348" t="str">
        <f>IF(Table1[[#This Row],[Date]]="","",IF(Table1[[#This Row],[Effect 2]]="Dr.",-Table1[[#This Row],[Amount 2]],Table1[[#This Row],[Amount 2]]))</f>
        <v/>
      </c>
      <c r="CB348" t="str">
        <f>IF(Table1[[#This Row],[Ledger 3]]="","","No")</f>
        <v/>
      </c>
      <c r="CC348" t="str">
        <f>IF(Table1[[#This Row],[Ledger 3]]="","",IF(Table1[[#This Row],[Effect 3]]="Dr.","Yes","No"))</f>
        <v/>
      </c>
      <c r="CD348" t="str">
        <f>IF(Table1[[#This Row],[Ledger 3]]="","",Table1[[#This Row],[Ledger 3]])</f>
        <v/>
      </c>
      <c r="CE348" t="str">
        <f>IF(Table1[[#This Row],[Ledger 3]]="","",IF(Table1[[#This Row],[Effect 3]]="Dr.",-Table1[[#This Row],[Amount 3]],Table1[[#This Row],[Amount 3]]))</f>
        <v/>
      </c>
      <c r="CH348" t="str">
        <f>IF(Table1[[#This Row],[Ledger 4]]="","","No")</f>
        <v/>
      </c>
      <c r="CI348" t="str">
        <f>IF(Table1[[#This Row],[Ledger 4]]="","",IF(Table1[[#This Row],[Effect 4]]="Dr.","Yes","No"))</f>
        <v/>
      </c>
      <c r="CJ348" t="str">
        <f>IF(Table1[[#This Row],[Ledger 4]]="","",Table1[[#This Row],[Ledger 4]])</f>
        <v/>
      </c>
      <c r="CK348" t="str">
        <f>IF(Table1[[#This Row],[Ledger 4]]="","",IF(Table1[[#This Row],[Effect 4]]="Dr.",-Table1[[#This Row],[Amount 4]],Table1[[#This Row],[Amount 4]]))</f>
        <v/>
      </c>
      <c r="CN348" t="str">
        <f>IF(Table1[[#This Row],[Ledger 5]]="","","No")</f>
        <v/>
      </c>
      <c r="CO348" t="str">
        <f>IF(Table1[[#This Row],[Ledger 5]]="","",IF(Table1[[#This Row],[Effect 5]]="Dr.","Yes","No"))</f>
        <v/>
      </c>
      <c r="CP348" t="str">
        <f>IF(Table1[[#This Row],[Ledger 5]]="","",Table1[[#This Row],[Ledger 5]])</f>
        <v/>
      </c>
      <c r="CQ348" t="str">
        <f>IF(Table1[[#This Row],[Ledger 5]]="","",IF(Table1[[#This Row],[Effect 5]]="Dr.",-Table1[[#This Row],[Amount 5]],Table1[[#This Row],[Amount 5]]))</f>
        <v/>
      </c>
      <c r="CT348" t="str">
        <f>IF(Table1[[#This Row],[Ledger 6]]="","","No")</f>
        <v/>
      </c>
      <c r="CU348" t="str">
        <f>IF(Table1[[#This Row],[Ledger 6]]="","",IF(Table1[[#This Row],[Effect 6]]="Dr.","Yes","No"))</f>
        <v/>
      </c>
      <c r="CV348" t="str">
        <f>IF(Table1[[#This Row],[Ledger 6]]="","",Table1[[#This Row],[Ledger 6]])</f>
        <v/>
      </c>
      <c r="CW348" t="str">
        <f>IF(Table1[[#This Row],[Ledger 6]]="","",IF(Table1[[#This Row],[Effect 6]]="Dr.",-Table1[[#This Row],[Amount 6]],Table1[[#This Row],[Amount 6]]))</f>
        <v/>
      </c>
      <c r="CZ348" t="str">
        <f>IF(Table1[[#This Row],[Ledger 7]]="","","No")</f>
        <v/>
      </c>
      <c r="DA348" t="str">
        <f>IF(Table1[[#This Row],[Ledger 7]]="","",IF(Table1[[#This Row],[Effect 7]]="Dr.","Yes","No"))</f>
        <v/>
      </c>
      <c r="DB348" t="str">
        <f>IF(Table1[[#This Row],[Ledger 7]]="","",Table1[[#This Row],[Ledger 7]])</f>
        <v/>
      </c>
      <c r="DC348" t="str">
        <f>IF(Table1[[#This Row],[Ledger 7]]="","",IF(Table1[[#This Row],[Effect 7]]="Dr.",-Table1[[#This Row],[Amount 7]],Table1[[#This Row],[Amount 7]]))</f>
        <v/>
      </c>
      <c r="DF348" t="str">
        <f>IF(Table1[[#This Row],[Ledger 8]]="","","No")</f>
        <v/>
      </c>
      <c r="DG348" t="str">
        <f>IF(Table1[[#This Row],[Ledger 8]]="","",IF(Table1[[#This Row],[Effect 8]]="Dr.","Yes","No"))</f>
        <v/>
      </c>
      <c r="DH348" t="str">
        <f>IF(Table1[[#This Row],[Ledger 8]]="","",Table1[[#This Row],[Ledger 8]])</f>
        <v/>
      </c>
      <c r="DI348" t="str">
        <f>IF(Table1[[#This Row],[Ledger 8]]="","",IF(Table1[[#This Row],[Effect 8]]="Dr.",-Table1[[#This Row],[Amount 8]],Table1[[#This Row],[Amount 8]]))</f>
        <v/>
      </c>
      <c r="DL348" t="str">
        <f>IF(Table1[[#This Row],[Ledger 9]]="","","No")</f>
        <v/>
      </c>
      <c r="DM348" t="str">
        <f>IF(Table1[[#This Row],[Ledger 9]]="","",IF(Table1[[#This Row],[Effect 9]]="Dr.","Yes","No"))</f>
        <v/>
      </c>
      <c r="DN348" t="str">
        <f>IF(Table1[[#This Row],[Ledger 9]]="","",Table1[[#This Row],[Ledger 9]])</f>
        <v/>
      </c>
      <c r="DO348" t="str">
        <f>IF(Table1[[#This Row],[Ledger 9]]="","",IF(Table1[[#This Row],[Effect 9]]="Dr.",-Table1[[#This Row],[Amount 9]],Table1[[#This Row],[Amount 9]]))</f>
        <v/>
      </c>
      <c r="DR348" t="str">
        <f>IF(Table1[[#This Row],[Ledger 10]]="","","No")</f>
        <v/>
      </c>
      <c r="DS348" t="str">
        <f>IF(Table1[[#This Row],[Ledger 10]]="","",IF(Table1[[#This Row],[Effect 10]]="Dr.","Yes","No"))</f>
        <v/>
      </c>
      <c r="DT348" t="str">
        <f>IF(Table1[[#This Row],[Ledger 10]]="","",Table1[[#This Row],[Ledger 10]])</f>
        <v/>
      </c>
      <c r="DU348" t="str">
        <f>IF(Table1[[#This Row],[Ledger 10]]="","",IF(Table1[[#This Row],[Effect 10]]="Dr.",-Table1[[#This Row],[Amount 10]],Table1[[#This Row],[Amount 10]]))</f>
        <v/>
      </c>
      <c r="DX348" t="str">
        <f>IF(Table1[[#This Row],[Ledger 11]]="","","No")</f>
        <v/>
      </c>
      <c r="DY348" t="str">
        <f>IF(Table1[[#This Row],[Ledger 11]]="","",IF(Table1[[#This Row],[Effect 11]]="Dr.","Yes","No"))</f>
        <v/>
      </c>
      <c r="DZ348" t="str">
        <f>IF(Table1[[#This Row],[Ledger 11]]="","",Table1[[#This Row],[Ledger 11]])</f>
        <v/>
      </c>
      <c r="EA348" t="str">
        <f>IF(Table1[[#This Row],[Ledger 11]]="","",IF(Table1[[#This Row],[Effect 11]]="Dr.",-Table1[[#This Row],[Amount 11]],Table1[[#This Row],[Amount 11]]))</f>
        <v/>
      </c>
      <c r="ED348" t="str">
        <f>IF(Table1[[#This Row],[Ledger 12]]="","","No")</f>
        <v/>
      </c>
      <c r="EE348" t="str">
        <f>IF(Table1[[#This Row],[Ledger 12]]="","",IF(Table1[[#This Row],[Effect 12]]="Dr.","Yes","No"))</f>
        <v/>
      </c>
      <c r="EF348" t="str">
        <f>IF(Table1[[#This Row],[Ledger 12]]="","",Table1[[#This Row],[Ledger 12]])</f>
        <v/>
      </c>
      <c r="EG348" t="str">
        <f>IF(Table1[[#This Row],[Ledger 12]]="","",IF(Table1[[#This Row],[Effect 12]]="Dr.",-Table1[[#This Row],[Amount 12]],Table1[[#This Row],[Amount 12]]))</f>
        <v/>
      </c>
      <c r="EJ348" t="str">
        <f>IF(Table1[[#This Row],[Ledger 13]]="","","No")</f>
        <v/>
      </c>
      <c r="EK348" t="str">
        <f>IF(Table1[[#This Row],[Ledger 13]]="","",IF(Table1[[#This Row],[Effect 13]]="Dr.","Yes","No"))</f>
        <v/>
      </c>
      <c r="EL348" t="str">
        <f>IF(Table1[[#This Row],[Ledger 13]]="","",Table1[[#This Row],[Ledger 13]])</f>
        <v/>
      </c>
      <c r="EM348" t="str">
        <f>IF(Table1[[#This Row],[Ledger 13]]="","",IF(Table1[[#This Row],[Effect 13]]="Dr.",-Table1[[#This Row],[Amount 13]],Table1[[#This Row],[Amount 13]]))</f>
        <v/>
      </c>
      <c r="EP348" t="str">
        <f>IF(Table1[[#This Row],[Ledger 14]]="","","No")</f>
        <v/>
      </c>
      <c r="EQ348" t="str">
        <f>IF(Table1[[#This Row],[Ledger 14]]="","",IF(Table1[[#This Row],[Effect 14]]="Dr.","Yes","No"))</f>
        <v/>
      </c>
      <c r="ER348" t="str">
        <f>IF(Table1[[#This Row],[Ledger 14]]="","",Table1[[#This Row],[Ledger 14]])</f>
        <v/>
      </c>
      <c r="ES348" t="str">
        <f>IF(Table1[[#This Row],[Ledger 14]]="","",IF(Table1[[#This Row],[Effect 14]]="Dr.",-Table1[[#This Row],[Amount 14]],Table1[[#This Row],[Amount 14]]))</f>
        <v/>
      </c>
      <c r="EV348" t="str">
        <f>IF(Table1[[#This Row],[Ledger 15]]="","","No")</f>
        <v/>
      </c>
      <c r="EW348" t="str">
        <f>IF(Table1[[#This Row],[Ledger 15]]="","",IF(Table1[[#This Row],[Effect 15]]="Dr.","Yes","No"))</f>
        <v/>
      </c>
      <c r="EX348" t="str">
        <f>IF(Table1[[#This Row],[Ledger 15]]="","",Table1[[#This Row],[Ledger 15]])</f>
        <v/>
      </c>
      <c r="EY348" t="str">
        <f>IF(Table1[[#This Row],[Ledger 15]]="","",IF(Table1[[#This Row],[Effect 15]]="Dr.",-Table1[[#This Row],[Amount 15]],Table1[[#This Row],[Amount 15]]))</f>
        <v/>
      </c>
      <c r="FD3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8">
        <f>IF(Table1[[#This Row],[Date]]="",0,IF(AND(Table1[[#This Row],[Date]]&gt;=$FE$2,Table1[[#This Row],[Date]]&lt;=$FE$3),0,1))</f>
        <v>0</v>
      </c>
      <c r="FF348">
        <f>IF(Table1[[#This Row],[Date]]="",0,IF(TYPE(VLOOKUP(Table1[[#This Row],[Voucher Type]],Table1[[#All],[Voucher Type Master]],1,FALSE))=16,1,0))</f>
        <v>0</v>
      </c>
      <c r="FG348">
        <f>IF(TYPE(IF(Table1[[#This Row],[Date]]="",0,IF(VLOOKUP(Table1[[#This Row],[Voucher Type]],$FY$5:$FZ$13,2,0)=Table1[[#This Row],[Effect 1]],0,1)))=16,1,0)</f>
        <v>0</v>
      </c>
      <c r="FH3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8">
        <f>IF(LEN(Table1[[#This Row],[Ledger 1]])&gt;0,IF(TYPE(VLOOKUP(Table1[[#This Row],[Ledger 1]],GZ:GZ,1,0))=16,1,0),0)</f>
        <v>0</v>
      </c>
      <c r="FJ348">
        <f>IF(LEN(Table1[[#This Row],[Ledger 2]])&gt;0,IF(TYPE(VLOOKUP(Table1[[#This Row],[Ledger 2]],GZ:GZ,1,0))=16,1,0),0)</f>
        <v>0</v>
      </c>
      <c r="FK348">
        <f>IF(LEN(Table1[[#This Row],[Ledger 3]])&gt;0,IF(TYPE(VLOOKUP(Table1[[#This Row],[Ledger 3]],GZ:GZ,1,0))=16,1,0),0)</f>
        <v>0</v>
      </c>
      <c r="FL348">
        <f>IF(LEN(Table1[[#This Row],[Ledger 4]])&gt;0,IF(TYPE(VLOOKUP(Table1[[#This Row],[Ledger 4]],GZ:GZ,1,0))=16,1,0),0)</f>
        <v>0</v>
      </c>
      <c r="FM348">
        <f>IF(LEN(Table1[[#This Row],[Ledger 5]])&gt;0,IF(TYPE(VLOOKUP(Table1[[#This Row],[Ledger 5]],GZ:GZ,1,0))=16,1,0),0)</f>
        <v>0</v>
      </c>
      <c r="FN348">
        <f>IF(LEN(Table1[[#This Row],[Ledger 6]])&gt;0,IF(TYPE(VLOOKUP(Table1[[#This Row],[Ledger 6]],$GZ:$GZ,1,0))=16,1,0),0)</f>
        <v>0</v>
      </c>
      <c r="FO348">
        <f>IF(LEN(Table1[[#This Row],[Ledger 7]])&gt;0,IF(TYPE(VLOOKUP(Table1[[#This Row],[Ledger 7]],$GZ:$GZ,1,0))=16,1,0),0)</f>
        <v>0</v>
      </c>
      <c r="FP348">
        <f>IF(LEN(Table1[[#This Row],[Ledger 8]])&gt;0,IF(TYPE(VLOOKUP(Table1[[#This Row],[Ledger 8]],$GZ:$GZ,1,0))=16,1,0),0)</f>
        <v>0</v>
      </c>
      <c r="FQ348">
        <f>IF(LEN(Table1[[#This Row],[Ledger 9]])&gt;0,IF(TYPE(VLOOKUP(Table1[[#This Row],[Ledger 9]],$GZ:$GZ,1,0))=16,1,0),0)</f>
        <v>0</v>
      </c>
      <c r="FR348">
        <f>IF(LEN(Table1[[#This Row],[Ledger 10]])&gt;0,IF(TYPE(VLOOKUP(Table1[[#This Row],[Ledger 10]],$GZ:$GZ,1,0))=16,1,0),0)</f>
        <v>0</v>
      </c>
      <c r="FS348">
        <f>IF(LEN(Table1[[#This Row],[Ledger 11]])&gt;0,IF(TYPE(VLOOKUP(Table1[[#This Row],[Ledger 11]],$GZ:$GZ,1,0))=16,1,0),0)</f>
        <v>0</v>
      </c>
      <c r="FT348">
        <f>IF(LEN(Table1[[#This Row],[Ledger 12]])&gt;0,IF(TYPE(VLOOKUP(Table1[[#This Row],[Ledger 12]],$GZ:$GZ,1,0))=16,1,0),0)</f>
        <v>0</v>
      </c>
      <c r="FU348">
        <f>IF(LEN(Table1[[#This Row],[Ledger 13]])&gt;0,IF(TYPE(VLOOKUP(Table1[[#This Row],[Ledger 13]],$GZ:$GZ,1,0))=16,1,0),0)</f>
        <v>0</v>
      </c>
      <c r="FV348">
        <f>IF(LEN(Table1[[#This Row],[Ledger 14]])&gt;0,IF(TYPE(VLOOKUP(Table1[[#This Row],[Ledger 14]],$GZ:$GZ,1,0))=16,1,0),0)</f>
        <v>0</v>
      </c>
      <c r="FW348">
        <f>IF(LEN(Table1[[#This Row],[Ledger 15]])&gt;0,IF(TYPE(VLOOKUP(Table1[[#This Row],[Ledger 15]],$GZ:$GZ,1,0))=16,1,0),0)</f>
        <v>0</v>
      </c>
    </row>
    <row r="349" spans="4:179" ht="33" customHeight="1" x14ac:dyDescent="0.45">
      <c r="D349" s="8">
        <f t="shared" si="14"/>
        <v>344</v>
      </c>
      <c r="E349" s="32"/>
      <c r="F349" s="34"/>
      <c r="G349" s="34"/>
      <c r="H349" s="34"/>
      <c r="I349" s="34"/>
      <c r="J349" s="38"/>
      <c r="K349" s="33"/>
      <c r="L349" s="36"/>
      <c r="M349" s="35"/>
      <c r="N349" s="34"/>
      <c r="O349" s="41"/>
      <c r="P349" s="35"/>
      <c r="Q349" s="34"/>
      <c r="R349" s="37"/>
      <c r="S349" s="35"/>
      <c r="T349" s="34"/>
      <c r="U349" s="37"/>
      <c r="V349" s="35"/>
      <c r="W349" s="34"/>
      <c r="X349" s="37"/>
      <c r="Y349" s="35"/>
      <c r="Z349" s="34"/>
      <c r="AA349" s="37"/>
      <c r="AB349" s="35"/>
      <c r="AC349" s="34"/>
      <c r="AD349" s="37"/>
      <c r="AE349" s="35"/>
      <c r="AF349" s="34"/>
      <c r="AG349" s="37"/>
      <c r="AH349" s="35"/>
      <c r="AI349" s="34"/>
      <c r="AJ349" s="37"/>
      <c r="AK349" s="35"/>
      <c r="AL349" s="34"/>
      <c r="AM349" s="37"/>
      <c r="AN349" s="35"/>
      <c r="AO349" s="34"/>
      <c r="AP349" s="37"/>
      <c r="AQ349" s="35"/>
      <c r="AR349" s="34"/>
      <c r="AS349" s="37"/>
      <c r="AT349" s="35"/>
      <c r="AU349" s="34"/>
      <c r="AV349" s="37"/>
      <c r="AW349" s="35"/>
      <c r="AX349" s="34"/>
      <c r="AY349" s="37"/>
      <c r="AZ349" s="35"/>
      <c r="BA349" s="34"/>
      <c r="BB349" s="37"/>
      <c r="BC3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49" s="7"/>
      <c r="BF349" t="str">
        <f>IF(Table1[[#This Row],[Date]]="","","&amp;lt;VOUCHER REMOTEID="&amp;""""&amp;$A$11&amp;$A$13&amp;ROW()&amp;""""&amp;" VCHTYPE="""&amp;F349&amp;""" ACTION="""&amp;"Create"&amp;"""&amp;gt;")</f>
        <v/>
      </c>
      <c r="BG349" t="str">
        <f>IF(Table1[[#This Row],[Date]]="","",TEXT(Table1[[#This Row],[Date]],"yyyymmdd"))</f>
        <v/>
      </c>
      <c r="BH349" t="str">
        <f>Table1[[#This Row],[Date2]]</f>
        <v/>
      </c>
      <c r="BI349" t="str">
        <f>IF(Table1[[#This Row],[Date]]="","",Table1[[#This Row],[Voucher Type]])</f>
        <v/>
      </c>
      <c r="BJ349" t="str">
        <f>IF(Table1[[#This Row],[Ref No / Invoice No]]="","",Table1[[#This Row],[Ref No / Invoice No]])</f>
        <v/>
      </c>
      <c r="BK349" t="str">
        <f>IF(Table1[[#This Row],[Voucher No]]="","",Table1[[#This Row],[Voucher No]])</f>
        <v/>
      </c>
      <c r="BL349" t="str">
        <f>IF(Table1[[#This Row],[Date]]="","",Table1[[#This Row],[Narration]])</f>
        <v/>
      </c>
      <c r="BM349" t="str">
        <f>IF(Table1[[#This Row],[Date]]="","",$A$11&amp;$A$13&amp;ROW())</f>
        <v/>
      </c>
      <c r="BN349" t="str">
        <f>IF(Table1[[#This Row],[Date]]="","",$A$13)</f>
        <v/>
      </c>
      <c r="BP349" t="str">
        <f>IF(Table1[[#This Row],[Ledger 1]]="","","No")</f>
        <v/>
      </c>
      <c r="BQ349" t="str">
        <f>IF(Table1[[#This Row],[Date]]="","",IF(Table1[[#This Row],[Effect 1]]="Dr.","Yes","No"))</f>
        <v/>
      </c>
      <c r="BR349" t="str">
        <f>IF(Table1[[#This Row],[Date]]="","",Table1[[#This Row],[Ledger 1]])</f>
        <v/>
      </c>
      <c r="BS349" t="str">
        <f>IF(Table1[[#This Row],[Date]]="","",IF(Table1[[#This Row],[Effect 1]]="Dr.",-Table1[[#This Row],[Amount 1]],Table1[[#This Row],[Amount 1]]))</f>
        <v/>
      </c>
      <c r="BV349" t="str">
        <f>IF(Table1[[#This Row],[Ledger 2]]="","","No")</f>
        <v/>
      </c>
      <c r="BW349" t="str">
        <f>IF(Table1[[#This Row],[Date]]="","",IF(Table1[[#This Row],[Effect 2]]="Dr.","Yes","No"))</f>
        <v/>
      </c>
      <c r="BX349" t="str">
        <f>IF(Table1[[#This Row],[Date]]="","",Table1[[#This Row],[Ledger 2]])</f>
        <v/>
      </c>
      <c r="BY349" t="str">
        <f>IF(Table1[[#This Row],[Date]]="","",IF(Table1[[#This Row],[Effect 2]]="Dr.",-Table1[[#This Row],[Amount 2]],Table1[[#This Row],[Amount 2]]))</f>
        <v/>
      </c>
      <c r="CB349" t="str">
        <f>IF(Table1[[#This Row],[Ledger 3]]="","","No")</f>
        <v/>
      </c>
      <c r="CC349" t="str">
        <f>IF(Table1[[#This Row],[Ledger 3]]="","",IF(Table1[[#This Row],[Effect 3]]="Dr.","Yes","No"))</f>
        <v/>
      </c>
      <c r="CD349" t="str">
        <f>IF(Table1[[#This Row],[Ledger 3]]="","",Table1[[#This Row],[Ledger 3]])</f>
        <v/>
      </c>
      <c r="CE349" t="str">
        <f>IF(Table1[[#This Row],[Ledger 3]]="","",IF(Table1[[#This Row],[Effect 3]]="Dr.",-Table1[[#This Row],[Amount 3]],Table1[[#This Row],[Amount 3]]))</f>
        <v/>
      </c>
      <c r="CH349" t="str">
        <f>IF(Table1[[#This Row],[Ledger 4]]="","","No")</f>
        <v/>
      </c>
      <c r="CI349" t="str">
        <f>IF(Table1[[#This Row],[Ledger 4]]="","",IF(Table1[[#This Row],[Effect 4]]="Dr.","Yes","No"))</f>
        <v/>
      </c>
      <c r="CJ349" t="str">
        <f>IF(Table1[[#This Row],[Ledger 4]]="","",Table1[[#This Row],[Ledger 4]])</f>
        <v/>
      </c>
      <c r="CK349" t="str">
        <f>IF(Table1[[#This Row],[Ledger 4]]="","",IF(Table1[[#This Row],[Effect 4]]="Dr.",-Table1[[#This Row],[Amount 4]],Table1[[#This Row],[Amount 4]]))</f>
        <v/>
      </c>
      <c r="CN349" t="str">
        <f>IF(Table1[[#This Row],[Ledger 5]]="","","No")</f>
        <v/>
      </c>
      <c r="CO349" t="str">
        <f>IF(Table1[[#This Row],[Ledger 5]]="","",IF(Table1[[#This Row],[Effect 5]]="Dr.","Yes","No"))</f>
        <v/>
      </c>
      <c r="CP349" t="str">
        <f>IF(Table1[[#This Row],[Ledger 5]]="","",Table1[[#This Row],[Ledger 5]])</f>
        <v/>
      </c>
      <c r="CQ349" t="str">
        <f>IF(Table1[[#This Row],[Ledger 5]]="","",IF(Table1[[#This Row],[Effect 5]]="Dr.",-Table1[[#This Row],[Amount 5]],Table1[[#This Row],[Amount 5]]))</f>
        <v/>
      </c>
      <c r="CT349" t="str">
        <f>IF(Table1[[#This Row],[Ledger 6]]="","","No")</f>
        <v/>
      </c>
      <c r="CU349" t="str">
        <f>IF(Table1[[#This Row],[Ledger 6]]="","",IF(Table1[[#This Row],[Effect 6]]="Dr.","Yes","No"))</f>
        <v/>
      </c>
      <c r="CV349" t="str">
        <f>IF(Table1[[#This Row],[Ledger 6]]="","",Table1[[#This Row],[Ledger 6]])</f>
        <v/>
      </c>
      <c r="CW349" t="str">
        <f>IF(Table1[[#This Row],[Ledger 6]]="","",IF(Table1[[#This Row],[Effect 6]]="Dr.",-Table1[[#This Row],[Amount 6]],Table1[[#This Row],[Amount 6]]))</f>
        <v/>
      </c>
      <c r="CZ349" t="str">
        <f>IF(Table1[[#This Row],[Ledger 7]]="","","No")</f>
        <v/>
      </c>
      <c r="DA349" t="str">
        <f>IF(Table1[[#This Row],[Ledger 7]]="","",IF(Table1[[#This Row],[Effect 7]]="Dr.","Yes","No"))</f>
        <v/>
      </c>
      <c r="DB349" t="str">
        <f>IF(Table1[[#This Row],[Ledger 7]]="","",Table1[[#This Row],[Ledger 7]])</f>
        <v/>
      </c>
      <c r="DC349" t="str">
        <f>IF(Table1[[#This Row],[Ledger 7]]="","",IF(Table1[[#This Row],[Effect 7]]="Dr.",-Table1[[#This Row],[Amount 7]],Table1[[#This Row],[Amount 7]]))</f>
        <v/>
      </c>
      <c r="DF349" t="str">
        <f>IF(Table1[[#This Row],[Ledger 8]]="","","No")</f>
        <v/>
      </c>
      <c r="DG349" t="str">
        <f>IF(Table1[[#This Row],[Ledger 8]]="","",IF(Table1[[#This Row],[Effect 8]]="Dr.","Yes","No"))</f>
        <v/>
      </c>
      <c r="DH349" t="str">
        <f>IF(Table1[[#This Row],[Ledger 8]]="","",Table1[[#This Row],[Ledger 8]])</f>
        <v/>
      </c>
      <c r="DI349" t="str">
        <f>IF(Table1[[#This Row],[Ledger 8]]="","",IF(Table1[[#This Row],[Effect 8]]="Dr.",-Table1[[#This Row],[Amount 8]],Table1[[#This Row],[Amount 8]]))</f>
        <v/>
      </c>
      <c r="DL349" t="str">
        <f>IF(Table1[[#This Row],[Ledger 9]]="","","No")</f>
        <v/>
      </c>
      <c r="DM349" t="str">
        <f>IF(Table1[[#This Row],[Ledger 9]]="","",IF(Table1[[#This Row],[Effect 9]]="Dr.","Yes","No"))</f>
        <v/>
      </c>
      <c r="DN349" t="str">
        <f>IF(Table1[[#This Row],[Ledger 9]]="","",Table1[[#This Row],[Ledger 9]])</f>
        <v/>
      </c>
      <c r="DO349" t="str">
        <f>IF(Table1[[#This Row],[Ledger 9]]="","",IF(Table1[[#This Row],[Effect 9]]="Dr.",-Table1[[#This Row],[Amount 9]],Table1[[#This Row],[Amount 9]]))</f>
        <v/>
      </c>
      <c r="DR349" t="str">
        <f>IF(Table1[[#This Row],[Ledger 10]]="","","No")</f>
        <v/>
      </c>
      <c r="DS349" t="str">
        <f>IF(Table1[[#This Row],[Ledger 10]]="","",IF(Table1[[#This Row],[Effect 10]]="Dr.","Yes","No"))</f>
        <v/>
      </c>
      <c r="DT349" t="str">
        <f>IF(Table1[[#This Row],[Ledger 10]]="","",Table1[[#This Row],[Ledger 10]])</f>
        <v/>
      </c>
      <c r="DU349" t="str">
        <f>IF(Table1[[#This Row],[Ledger 10]]="","",IF(Table1[[#This Row],[Effect 10]]="Dr.",-Table1[[#This Row],[Amount 10]],Table1[[#This Row],[Amount 10]]))</f>
        <v/>
      </c>
      <c r="DX349" t="str">
        <f>IF(Table1[[#This Row],[Ledger 11]]="","","No")</f>
        <v/>
      </c>
      <c r="DY349" t="str">
        <f>IF(Table1[[#This Row],[Ledger 11]]="","",IF(Table1[[#This Row],[Effect 11]]="Dr.","Yes","No"))</f>
        <v/>
      </c>
      <c r="DZ349" t="str">
        <f>IF(Table1[[#This Row],[Ledger 11]]="","",Table1[[#This Row],[Ledger 11]])</f>
        <v/>
      </c>
      <c r="EA349" t="str">
        <f>IF(Table1[[#This Row],[Ledger 11]]="","",IF(Table1[[#This Row],[Effect 11]]="Dr.",-Table1[[#This Row],[Amount 11]],Table1[[#This Row],[Amount 11]]))</f>
        <v/>
      </c>
      <c r="ED349" t="str">
        <f>IF(Table1[[#This Row],[Ledger 12]]="","","No")</f>
        <v/>
      </c>
      <c r="EE349" t="str">
        <f>IF(Table1[[#This Row],[Ledger 12]]="","",IF(Table1[[#This Row],[Effect 12]]="Dr.","Yes","No"))</f>
        <v/>
      </c>
      <c r="EF349" t="str">
        <f>IF(Table1[[#This Row],[Ledger 12]]="","",Table1[[#This Row],[Ledger 12]])</f>
        <v/>
      </c>
      <c r="EG349" t="str">
        <f>IF(Table1[[#This Row],[Ledger 12]]="","",IF(Table1[[#This Row],[Effect 12]]="Dr.",-Table1[[#This Row],[Amount 12]],Table1[[#This Row],[Amount 12]]))</f>
        <v/>
      </c>
      <c r="EJ349" t="str">
        <f>IF(Table1[[#This Row],[Ledger 13]]="","","No")</f>
        <v/>
      </c>
      <c r="EK349" t="str">
        <f>IF(Table1[[#This Row],[Ledger 13]]="","",IF(Table1[[#This Row],[Effect 13]]="Dr.","Yes","No"))</f>
        <v/>
      </c>
      <c r="EL349" t="str">
        <f>IF(Table1[[#This Row],[Ledger 13]]="","",Table1[[#This Row],[Ledger 13]])</f>
        <v/>
      </c>
      <c r="EM349" t="str">
        <f>IF(Table1[[#This Row],[Ledger 13]]="","",IF(Table1[[#This Row],[Effect 13]]="Dr.",-Table1[[#This Row],[Amount 13]],Table1[[#This Row],[Amount 13]]))</f>
        <v/>
      </c>
      <c r="EP349" t="str">
        <f>IF(Table1[[#This Row],[Ledger 14]]="","","No")</f>
        <v/>
      </c>
      <c r="EQ349" t="str">
        <f>IF(Table1[[#This Row],[Ledger 14]]="","",IF(Table1[[#This Row],[Effect 14]]="Dr.","Yes","No"))</f>
        <v/>
      </c>
      <c r="ER349" t="str">
        <f>IF(Table1[[#This Row],[Ledger 14]]="","",Table1[[#This Row],[Ledger 14]])</f>
        <v/>
      </c>
      <c r="ES349" t="str">
        <f>IF(Table1[[#This Row],[Ledger 14]]="","",IF(Table1[[#This Row],[Effect 14]]="Dr.",-Table1[[#This Row],[Amount 14]],Table1[[#This Row],[Amount 14]]))</f>
        <v/>
      </c>
      <c r="EV349" t="str">
        <f>IF(Table1[[#This Row],[Ledger 15]]="","","No")</f>
        <v/>
      </c>
      <c r="EW349" t="str">
        <f>IF(Table1[[#This Row],[Ledger 15]]="","",IF(Table1[[#This Row],[Effect 15]]="Dr.","Yes","No"))</f>
        <v/>
      </c>
      <c r="EX349" t="str">
        <f>IF(Table1[[#This Row],[Ledger 15]]="","",Table1[[#This Row],[Ledger 15]])</f>
        <v/>
      </c>
      <c r="EY349" t="str">
        <f>IF(Table1[[#This Row],[Ledger 15]]="","",IF(Table1[[#This Row],[Effect 15]]="Dr.",-Table1[[#This Row],[Amount 15]],Table1[[#This Row],[Amount 15]]))</f>
        <v/>
      </c>
      <c r="FD3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49">
        <f>IF(Table1[[#This Row],[Date]]="",0,IF(AND(Table1[[#This Row],[Date]]&gt;=$FE$2,Table1[[#This Row],[Date]]&lt;=$FE$3),0,1))</f>
        <v>0</v>
      </c>
      <c r="FF349">
        <f>IF(Table1[[#This Row],[Date]]="",0,IF(TYPE(VLOOKUP(Table1[[#This Row],[Voucher Type]],Table1[[#All],[Voucher Type Master]],1,FALSE))=16,1,0))</f>
        <v>0</v>
      </c>
      <c r="FG349">
        <f>IF(TYPE(IF(Table1[[#This Row],[Date]]="",0,IF(VLOOKUP(Table1[[#This Row],[Voucher Type]],$FY$5:$FZ$13,2,0)=Table1[[#This Row],[Effect 1]],0,1)))=16,1,0)</f>
        <v>0</v>
      </c>
      <c r="FH3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49">
        <f>IF(LEN(Table1[[#This Row],[Ledger 1]])&gt;0,IF(TYPE(VLOOKUP(Table1[[#This Row],[Ledger 1]],GZ:GZ,1,0))=16,1,0),0)</f>
        <v>0</v>
      </c>
      <c r="FJ349">
        <f>IF(LEN(Table1[[#This Row],[Ledger 2]])&gt;0,IF(TYPE(VLOOKUP(Table1[[#This Row],[Ledger 2]],GZ:GZ,1,0))=16,1,0),0)</f>
        <v>0</v>
      </c>
      <c r="FK349">
        <f>IF(LEN(Table1[[#This Row],[Ledger 3]])&gt;0,IF(TYPE(VLOOKUP(Table1[[#This Row],[Ledger 3]],GZ:GZ,1,0))=16,1,0),0)</f>
        <v>0</v>
      </c>
      <c r="FL349">
        <f>IF(LEN(Table1[[#This Row],[Ledger 4]])&gt;0,IF(TYPE(VLOOKUP(Table1[[#This Row],[Ledger 4]],GZ:GZ,1,0))=16,1,0),0)</f>
        <v>0</v>
      </c>
      <c r="FM349">
        <f>IF(LEN(Table1[[#This Row],[Ledger 5]])&gt;0,IF(TYPE(VLOOKUP(Table1[[#This Row],[Ledger 5]],GZ:GZ,1,0))=16,1,0),0)</f>
        <v>0</v>
      </c>
      <c r="FN349">
        <f>IF(LEN(Table1[[#This Row],[Ledger 6]])&gt;0,IF(TYPE(VLOOKUP(Table1[[#This Row],[Ledger 6]],$GZ:$GZ,1,0))=16,1,0),0)</f>
        <v>0</v>
      </c>
      <c r="FO349">
        <f>IF(LEN(Table1[[#This Row],[Ledger 7]])&gt;0,IF(TYPE(VLOOKUP(Table1[[#This Row],[Ledger 7]],$GZ:$GZ,1,0))=16,1,0),0)</f>
        <v>0</v>
      </c>
      <c r="FP349">
        <f>IF(LEN(Table1[[#This Row],[Ledger 8]])&gt;0,IF(TYPE(VLOOKUP(Table1[[#This Row],[Ledger 8]],$GZ:$GZ,1,0))=16,1,0),0)</f>
        <v>0</v>
      </c>
      <c r="FQ349">
        <f>IF(LEN(Table1[[#This Row],[Ledger 9]])&gt;0,IF(TYPE(VLOOKUP(Table1[[#This Row],[Ledger 9]],$GZ:$GZ,1,0))=16,1,0),0)</f>
        <v>0</v>
      </c>
      <c r="FR349">
        <f>IF(LEN(Table1[[#This Row],[Ledger 10]])&gt;0,IF(TYPE(VLOOKUP(Table1[[#This Row],[Ledger 10]],$GZ:$GZ,1,0))=16,1,0),0)</f>
        <v>0</v>
      </c>
      <c r="FS349">
        <f>IF(LEN(Table1[[#This Row],[Ledger 11]])&gt;0,IF(TYPE(VLOOKUP(Table1[[#This Row],[Ledger 11]],$GZ:$GZ,1,0))=16,1,0),0)</f>
        <v>0</v>
      </c>
      <c r="FT349">
        <f>IF(LEN(Table1[[#This Row],[Ledger 12]])&gt;0,IF(TYPE(VLOOKUP(Table1[[#This Row],[Ledger 12]],$GZ:$GZ,1,0))=16,1,0),0)</f>
        <v>0</v>
      </c>
      <c r="FU349">
        <f>IF(LEN(Table1[[#This Row],[Ledger 13]])&gt;0,IF(TYPE(VLOOKUP(Table1[[#This Row],[Ledger 13]],$GZ:$GZ,1,0))=16,1,0),0)</f>
        <v>0</v>
      </c>
      <c r="FV349">
        <f>IF(LEN(Table1[[#This Row],[Ledger 14]])&gt;0,IF(TYPE(VLOOKUP(Table1[[#This Row],[Ledger 14]],$GZ:$GZ,1,0))=16,1,0),0)</f>
        <v>0</v>
      </c>
      <c r="FW349">
        <f>IF(LEN(Table1[[#This Row],[Ledger 15]])&gt;0,IF(TYPE(VLOOKUP(Table1[[#This Row],[Ledger 15]],$GZ:$GZ,1,0))=16,1,0),0)</f>
        <v>0</v>
      </c>
    </row>
    <row r="350" spans="4:179" ht="33" customHeight="1" x14ac:dyDescent="0.45">
      <c r="D350" s="8">
        <f t="shared" si="14"/>
        <v>345</v>
      </c>
      <c r="E350" s="32"/>
      <c r="F350" s="34"/>
      <c r="G350" s="34"/>
      <c r="H350" s="34"/>
      <c r="I350" s="34"/>
      <c r="J350" s="38"/>
      <c r="K350" s="33"/>
      <c r="L350" s="36"/>
      <c r="M350" s="35"/>
      <c r="N350" s="34"/>
      <c r="O350" s="41"/>
      <c r="P350" s="35"/>
      <c r="Q350" s="34"/>
      <c r="R350" s="37"/>
      <c r="S350" s="35"/>
      <c r="T350" s="34"/>
      <c r="U350" s="37"/>
      <c r="V350" s="35"/>
      <c r="W350" s="34"/>
      <c r="X350" s="37"/>
      <c r="Y350" s="35"/>
      <c r="Z350" s="34"/>
      <c r="AA350" s="37"/>
      <c r="AB350" s="35"/>
      <c r="AC350" s="34"/>
      <c r="AD350" s="37"/>
      <c r="AE350" s="35"/>
      <c r="AF350" s="34"/>
      <c r="AG350" s="37"/>
      <c r="AH350" s="35"/>
      <c r="AI350" s="34"/>
      <c r="AJ350" s="37"/>
      <c r="AK350" s="35"/>
      <c r="AL350" s="34"/>
      <c r="AM350" s="37"/>
      <c r="AN350" s="35"/>
      <c r="AO350" s="34"/>
      <c r="AP350" s="37"/>
      <c r="AQ350" s="35"/>
      <c r="AR350" s="34"/>
      <c r="AS350" s="37"/>
      <c r="AT350" s="35"/>
      <c r="AU350" s="34"/>
      <c r="AV350" s="37"/>
      <c r="AW350" s="35"/>
      <c r="AX350" s="34"/>
      <c r="AY350" s="37"/>
      <c r="AZ350" s="35"/>
      <c r="BA350" s="34"/>
      <c r="BB350" s="37"/>
      <c r="BC3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0" s="7"/>
      <c r="BF350" t="str">
        <f>IF(Table1[[#This Row],[Date]]="","","&amp;lt;VOUCHER REMOTEID="&amp;""""&amp;$A$11&amp;$A$13&amp;ROW()&amp;""""&amp;" VCHTYPE="""&amp;F350&amp;""" ACTION="""&amp;"Create"&amp;"""&amp;gt;")</f>
        <v/>
      </c>
      <c r="BG350" t="str">
        <f>IF(Table1[[#This Row],[Date]]="","",TEXT(Table1[[#This Row],[Date]],"yyyymmdd"))</f>
        <v/>
      </c>
      <c r="BH350" t="str">
        <f>Table1[[#This Row],[Date2]]</f>
        <v/>
      </c>
      <c r="BI350" t="str">
        <f>IF(Table1[[#This Row],[Date]]="","",Table1[[#This Row],[Voucher Type]])</f>
        <v/>
      </c>
      <c r="BJ350" t="str">
        <f>IF(Table1[[#This Row],[Ref No / Invoice No]]="","",Table1[[#This Row],[Ref No / Invoice No]])</f>
        <v/>
      </c>
      <c r="BK350" t="str">
        <f>IF(Table1[[#This Row],[Voucher No]]="","",Table1[[#This Row],[Voucher No]])</f>
        <v/>
      </c>
      <c r="BL350" t="str">
        <f>IF(Table1[[#This Row],[Date]]="","",Table1[[#This Row],[Narration]])</f>
        <v/>
      </c>
      <c r="BM350" t="str">
        <f>IF(Table1[[#This Row],[Date]]="","",$A$11&amp;$A$13&amp;ROW())</f>
        <v/>
      </c>
      <c r="BN350" t="str">
        <f>IF(Table1[[#This Row],[Date]]="","",$A$13)</f>
        <v/>
      </c>
      <c r="BP350" t="str">
        <f>IF(Table1[[#This Row],[Ledger 1]]="","","No")</f>
        <v/>
      </c>
      <c r="BQ350" t="str">
        <f>IF(Table1[[#This Row],[Date]]="","",IF(Table1[[#This Row],[Effect 1]]="Dr.","Yes","No"))</f>
        <v/>
      </c>
      <c r="BR350" t="str">
        <f>IF(Table1[[#This Row],[Date]]="","",Table1[[#This Row],[Ledger 1]])</f>
        <v/>
      </c>
      <c r="BS350" t="str">
        <f>IF(Table1[[#This Row],[Date]]="","",IF(Table1[[#This Row],[Effect 1]]="Dr.",-Table1[[#This Row],[Amount 1]],Table1[[#This Row],[Amount 1]]))</f>
        <v/>
      </c>
      <c r="BV350" t="str">
        <f>IF(Table1[[#This Row],[Ledger 2]]="","","No")</f>
        <v/>
      </c>
      <c r="BW350" t="str">
        <f>IF(Table1[[#This Row],[Date]]="","",IF(Table1[[#This Row],[Effect 2]]="Dr.","Yes","No"))</f>
        <v/>
      </c>
      <c r="BX350" t="str">
        <f>IF(Table1[[#This Row],[Date]]="","",Table1[[#This Row],[Ledger 2]])</f>
        <v/>
      </c>
      <c r="BY350" t="str">
        <f>IF(Table1[[#This Row],[Date]]="","",IF(Table1[[#This Row],[Effect 2]]="Dr.",-Table1[[#This Row],[Amount 2]],Table1[[#This Row],[Amount 2]]))</f>
        <v/>
      </c>
      <c r="CB350" t="str">
        <f>IF(Table1[[#This Row],[Ledger 3]]="","","No")</f>
        <v/>
      </c>
      <c r="CC350" t="str">
        <f>IF(Table1[[#This Row],[Ledger 3]]="","",IF(Table1[[#This Row],[Effect 3]]="Dr.","Yes","No"))</f>
        <v/>
      </c>
      <c r="CD350" t="str">
        <f>IF(Table1[[#This Row],[Ledger 3]]="","",Table1[[#This Row],[Ledger 3]])</f>
        <v/>
      </c>
      <c r="CE350" t="str">
        <f>IF(Table1[[#This Row],[Ledger 3]]="","",IF(Table1[[#This Row],[Effect 3]]="Dr.",-Table1[[#This Row],[Amount 3]],Table1[[#This Row],[Amount 3]]))</f>
        <v/>
      </c>
      <c r="CH350" t="str">
        <f>IF(Table1[[#This Row],[Ledger 4]]="","","No")</f>
        <v/>
      </c>
      <c r="CI350" t="str">
        <f>IF(Table1[[#This Row],[Ledger 4]]="","",IF(Table1[[#This Row],[Effect 4]]="Dr.","Yes","No"))</f>
        <v/>
      </c>
      <c r="CJ350" t="str">
        <f>IF(Table1[[#This Row],[Ledger 4]]="","",Table1[[#This Row],[Ledger 4]])</f>
        <v/>
      </c>
      <c r="CK350" t="str">
        <f>IF(Table1[[#This Row],[Ledger 4]]="","",IF(Table1[[#This Row],[Effect 4]]="Dr.",-Table1[[#This Row],[Amount 4]],Table1[[#This Row],[Amount 4]]))</f>
        <v/>
      </c>
      <c r="CN350" t="str">
        <f>IF(Table1[[#This Row],[Ledger 5]]="","","No")</f>
        <v/>
      </c>
      <c r="CO350" t="str">
        <f>IF(Table1[[#This Row],[Ledger 5]]="","",IF(Table1[[#This Row],[Effect 5]]="Dr.","Yes","No"))</f>
        <v/>
      </c>
      <c r="CP350" t="str">
        <f>IF(Table1[[#This Row],[Ledger 5]]="","",Table1[[#This Row],[Ledger 5]])</f>
        <v/>
      </c>
      <c r="CQ350" t="str">
        <f>IF(Table1[[#This Row],[Ledger 5]]="","",IF(Table1[[#This Row],[Effect 5]]="Dr.",-Table1[[#This Row],[Amount 5]],Table1[[#This Row],[Amount 5]]))</f>
        <v/>
      </c>
      <c r="CT350" t="str">
        <f>IF(Table1[[#This Row],[Ledger 6]]="","","No")</f>
        <v/>
      </c>
      <c r="CU350" t="str">
        <f>IF(Table1[[#This Row],[Ledger 6]]="","",IF(Table1[[#This Row],[Effect 6]]="Dr.","Yes","No"))</f>
        <v/>
      </c>
      <c r="CV350" t="str">
        <f>IF(Table1[[#This Row],[Ledger 6]]="","",Table1[[#This Row],[Ledger 6]])</f>
        <v/>
      </c>
      <c r="CW350" t="str">
        <f>IF(Table1[[#This Row],[Ledger 6]]="","",IF(Table1[[#This Row],[Effect 6]]="Dr.",-Table1[[#This Row],[Amount 6]],Table1[[#This Row],[Amount 6]]))</f>
        <v/>
      </c>
      <c r="CZ350" t="str">
        <f>IF(Table1[[#This Row],[Ledger 7]]="","","No")</f>
        <v/>
      </c>
      <c r="DA350" t="str">
        <f>IF(Table1[[#This Row],[Ledger 7]]="","",IF(Table1[[#This Row],[Effect 7]]="Dr.","Yes","No"))</f>
        <v/>
      </c>
      <c r="DB350" t="str">
        <f>IF(Table1[[#This Row],[Ledger 7]]="","",Table1[[#This Row],[Ledger 7]])</f>
        <v/>
      </c>
      <c r="DC350" t="str">
        <f>IF(Table1[[#This Row],[Ledger 7]]="","",IF(Table1[[#This Row],[Effect 7]]="Dr.",-Table1[[#This Row],[Amount 7]],Table1[[#This Row],[Amount 7]]))</f>
        <v/>
      </c>
      <c r="DF350" t="str">
        <f>IF(Table1[[#This Row],[Ledger 8]]="","","No")</f>
        <v/>
      </c>
      <c r="DG350" t="str">
        <f>IF(Table1[[#This Row],[Ledger 8]]="","",IF(Table1[[#This Row],[Effect 8]]="Dr.","Yes","No"))</f>
        <v/>
      </c>
      <c r="DH350" t="str">
        <f>IF(Table1[[#This Row],[Ledger 8]]="","",Table1[[#This Row],[Ledger 8]])</f>
        <v/>
      </c>
      <c r="DI350" t="str">
        <f>IF(Table1[[#This Row],[Ledger 8]]="","",IF(Table1[[#This Row],[Effect 8]]="Dr.",-Table1[[#This Row],[Amount 8]],Table1[[#This Row],[Amount 8]]))</f>
        <v/>
      </c>
      <c r="DL350" t="str">
        <f>IF(Table1[[#This Row],[Ledger 9]]="","","No")</f>
        <v/>
      </c>
      <c r="DM350" t="str">
        <f>IF(Table1[[#This Row],[Ledger 9]]="","",IF(Table1[[#This Row],[Effect 9]]="Dr.","Yes","No"))</f>
        <v/>
      </c>
      <c r="DN350" t="str">
        <f>IF(Table1[[#This Row],[Ledger 9]]="","",Table1[[#This Row],[Ledger 9]])</f>
        <v/>
      </c>
      <c r="DO350" t="str">
        <f>IF(Table1[[#This Row],[Ledger 9]]="","",IF(Table1[[#This Row],[Effect 9]]="Dr.",-Table1[[#This Row],[Amount 9]],Table1[[#This Row],[Amount 9]]))</f>
        <v/>
      </c>
      <c r="DR350" t="str">
        <f>IF(Table1[[#This Row],[Ledger 10]]="","","No")</f>
        <v/>
      </c>
      <c r="DS350" t="str">
        <f>IF(Table1[[#This Row],[Ledger 10]]="","",IF(Table1[[#This Row],[Effect 10]]="Dr.","Yes","No"))</f>
        <v/>
      </c>
      <c r="DT350" t="str">
        <f>IF(Table1[[#This Row],[Ledger 10]]="","",Table1[[#This Row],[Ledger 10]])</f>
        <v/>
      </c>
      <c r="DU350" t="str">
        <f>IF(Table1[[#This Row],[Ledger 10]]="","",IF(Table1[[#This Row],[Effect 10]]="Dr.",-Table1[[#This Row],[Amount 10]],Table1[[#This Row],[Amount 10]]))</f>
        <v/>
      </c>
      <c r="DX350" t="str">
        <f>IF(Table1[[#This Row],[Ledger 11]]="","","No")</f>
        <v/>
      </c>
      <c r="DY350" t="str">
        <f>IF(Table1[[#This Row],[Ledger 11]]="","",IF(Table1[[#This Row],[Effect 11]]="Dr.","Yes","No"))</f>
        <v/>
      </c>
      <c r="DZ350" t="str">
        <f>IF(Table1[[#This Row],[Ledger 11]]="","",Table1[[#This Row],[Ledger 11]])</f>
        <v/>
      </c>
      <c r="EA350" t="str">
        <f>IF(Table1[[#This Row],[Ledger 11]]="","",IF(Table1[[#This Row],[Effect 11]]="Dr.",-Table1[[#This Row],[Amount 11]],Table1[[#This Row],[Amount 11]]))</f>
        <v/>
      </c>
      <c r="ED350" t="str">
        <f>IF(Table1[[#This Row],[Ledger 12]]="","","No")</f>
        <v/>
      </c>
      <c r="EE350" t="str">
        <f>IF(Table1[[#This Row],[Ledger 12]]="","",IF(Table1[[#This Row],[Effect 12]]="Dr.","Yes","No"))</f>
        <v/>
      </c>
      <c r="EF350" t="str">
        <f>IF(Table1[[#This Row],[Ledger 12]]="","",Table1[[#This Row],[Ledger 12]])</f>
        <v/>
      </c>
      <c r="EG350" t="str">
        <f>IF(Table1[[#This Row],[Ledger 12]]="","",IF(Table1[[#This Row],[Effect 12]]="Dr.",-Table1[[#This Row],[Amount 12]],Table1[[#This Row],[Amount 12]]))</f>
        <v/>
      </c>
      <c r="EJ350" t="str">
        <f>IF(Table1[[#This Row],[Ledger 13]]="","","No")</f>
        <v/>
      </c>
      <c r="EK350" t="str">
        <f>IF(Table1[[#This Row],[Ledger 13]]="","",IF(Table1[[#This Row],[Effect 13]]="Dr.","Yes","No"))</f>
        <v/>
      </c>
      <c r="EL350" t="str">
        <f>IF(Table1[[#This Row],[Ledger 13]]="","",Table1[[#This Row],[Ledger 13]])</f>
        <v/>
      </c>
      <c r="EM350" t="str">
        <f>IF(Table1[[#This Row],[Ledger 13]]="","",IF(Table1[[#This Row],[Effect 13]]="Dr.",-Table1[[#This Row],[Amount 13]],Table1[[#This Row],[Amount 13]]))</f>
        <v/>
      </c>
      <c r="EP350" t="str">
        <f>IF(Table1[[#This Row],[Ledger 14]]="","","No")</f>
        <v/>
      </c>
      <c r="EQ350" t="str">
        <f>IF(Table1[[#This Row],[Ledger 14]]="","",IF(Table1[[#This Row],[Effect 14]]="Dr.","Yes","No"))</f>
        <v/>
      </c>
      <c r="ER350" t="str">
        <f>IF(Table1[[#This Row],[Ledger 14]]="","",Table1[[#This Row],[Ledger 14]])</f>
        <v/>
      </c>
      <c r="ES350" t="str">
        <f>IF(Table1[[#This Row],[Ledger 14]]="","",IF(Table1[[#This Row],[Effect 14]]="Dr.",-Table1[[#This Row],[Amount 14]],Table1[[#This Row],[Amount 14]]))</f>
        <v/>
      </c>
      <c r="EV350" t="str">
        <f>IF(Table1[[#This Row],[Ledger 15]]="","","No")</f>
        <v/>
      </c>
      <c r="EW350" t="str">
        <f>IF(Table1[[#This Row],[Ledger 15]]="","",IF(Table1[[#This Row],[Effect 15]]="Dr.","Yes","No"))</f>
        <v/>
      </c>
      <c r="EX350" t="str">
        <f>IF(Table1[[#This Row],[Ledger 15]]="","",Table1[[#This Row],[Ledger 15]])</f>
        <v/>
      </c>
      <c r="EY350" t="str">
        <f>IF(Table1[[#This Row],[Ledger 15]]="","",IF(Table1[[#This Row],[Effect 15]]="Dr.",-Table1[[#This Row],[Amount 15]],Table1[[#This Row],[Amount 15]]))</f>
        <v/>
      </c>
      <c r="FD3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0">
        <f>IF(Table1[[#This Row],[Date]]="",0,IF(AND(Table1[[#This Row],[Date]]&gt;=$FE$2,Table1[[#This Row],[Date]]&lt;=$FE$3),0,1))</f>
        <v>0</v>
      </c>
      <c r="FF350">
        <f>IF(Table1[[#This Row],[Date]]="",0,IF(TYPE(VLOOKUP(Table1[[#This Row],[Voucher Type]],Table1[[#All],[Voucher Type Master]],1,FALSE))=16,1,0))</f>
        <v>0</v>
      </c>
      <c r="FG350">
        <f>IF(TYPE(IF(Table1[[#This Row],[Date]]="",0,IF(VLOOKUP(Table1[[#This Row],[Voucher Type]],$FY$5:$FZ$13,2,0)=Table1[[#This Row],[Effect 1]],0,1)))=16,1,0)</f>
        <v>0</v>
      </c>
      <c r="FH3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0">
        <f>IF(LEN(Table1[[#This Row],[Ledger 1]])&gt;0,IF(TYPE(VLOOKUP(Table1[[#This Row],[Ledger 1]],GZ:GZ,1,0))=16,1,0),0)</f>
        <v>0</v>
      </c>
      <c r="FJ350">
        <f>IF(LEN(Table1[[#This Row],[Ledger 2]])&gt;0,IF(TYPE(VLOOKUP(Table1[[#This Row],[Ledger 2]],GZ:GZ,1,0))=16,1,0),0)</f>
        <v>0</v>
      </c>
      <c r="FK350">
        <f>IF(LEN(Table1[[#This Row],[Ledger 3]])&gt;0,IF(TYPE(VLOOKUP(Table1[[#This Row],[Ledger 3]],GZ:GZ,1,0))=16,1,0),0)</f>
        <v>0</v>
      </c>
      <c r="FL350">
        <f>IF(LEN(Table1[[#This Row],[Ledger 4]])&gt;0,IF(TYPE(VLOOKUP(Table1[[#This Row],[Ledger 4]],GZ:GZ,1,0))=16,1,0),0)</f>
        <v>0</v>
      </c>
      <c r="FM350">
        <f>IF(LEN(Table1[[#This Row],[Ledger 5]])&gt;0,IF(TYPE(VLOOKUP(Table1[[#This Row],[Ledger 5]],GZ:GZ,1,0))=16,1,0),0)</f>
        <v>0</v>
      </c>
      <c r="FN350">
        <f>IF(LEN(Table1[[#This Row],[Ledger 6]])&gt;0,IF(TYPE(VLOOKUP(Table1[[#This Row],[Ledger 6]],$GZ:$GZ,1,0))=16,1,0),0)</f>
        <v>0</v>
      </c>
      <c r="FO350">
        <f>IF(LEN(Table1[[#This Row],[Ledger 7]])&gt;0,IF(TYPE(VLOOKUP(Table1[[#This Row],[Ledger 7]],$GZ:$GZ,1,0))=16,1,0),0)</f>
        <v>0</v>
      </c>
      <c r="FP350">
        <f>IF(LEN(Table1[[#This Row],[Ledger 8]])&gt;0,IF(TYPE(VLOOKUP(Table1[[#This Row],[Ledger 8]],$GZ:$GZ,1,0))=16,1,0),0)</f>
        <v>0</v>
      </c>
      <c r="FQ350">
        <f>IF(LEN(Table1[[#This Row],[Ledger 9]])&gt;0,IF(TYPE(VLOOKUP(Table1[[#This Row],[Ledger 9]],$GZ:$GZ,1,0))=16,1,0),0)</f>
        <v>0</v>
      </c>
      <c r="FR350">
        <f>IF(LEN(Table1[[#This Row],[Ledger 10]])&gt;0,IF(TYPE(VLOOKUP(Table1[[#This Row],[Ledger 10]],$GZ:$GZ,1,0))=16,1,0),0)</f>
        <v>0</v>
      </c>
      <c r="FS350">
        <f>IF(LEN(Table1[[#This Row],[Ledger 11]])&gt;0,IF(TYPE(VLOOKUP(Table1[[#This Row],[Ledger 11]],$GZ:$GZ,1,0))=16,1,0),0)</f>
        <v>0</v>
      </c>
      <c r="FT350">
        <f>IF(LEN(Table1[[#This Row],[Ledger 12]])&gt;0,IF(TYPE(VLOOKUP(Table1[[#This Row],[Ledger 12]],$GZ:$GZ,1,0))=16,1,0),0)</f>
        <v>0</v>
      </c>
      <c r="FU350">
        <f>IF(LEN(Table1[[#This Row],[Ledger 13]])&gt;0,IF(TYPE(VLOOKUP(Table1[[#This Row],[Ledger 13]],$GZ:$GZ,1,0))=16,1,0),0)</f>
        <v>0</v>
      </c>
      <c r="FV350">
        <f>IF(LEN(Table1[[#This Row],[Ledger 14]])&gt;0,IF(TYPE(VLOOKUP(Table1[[#This Row],[Ledger 14]],$GZ:$GZ,1,0))=16,1,0),0)</f>
        <v>0</v>
      </c>
      <c r="FW350">
        <f>IF(LEN(Table1[[#This Row],[Ledger 15]])&gt;0,IF(TYPE(VLOOKUP(Table1[[#This Row],[Ledger 15]],$GZ:$GZ,1,0))=16,1,0),0)</f>
        <v>0</v>
      </c>
    </row>
    <row r="351" spans="4:179" ht="33" customHeight="1" x14ac:dyDescent="0.45">
      <c r="D351" s="8">
        <f t="shared" si="14"/>
        <v>346</v>
      </c>
      <c r="E351" s="32"/>
      <c r="F351" s="34"/>
      <c r="G351" s="34"/>
      <c r="H351" s="34"/>
      <c r="I351" s="34"/>
      <c r="J351" s="38"/>
      <c r="K351" s="33"/>
      <c r="L351" s="36"/>
      <c r="M351" s="35"/>
      <c r="N351" s="34"/>
      <c r="O351" s="41"/>
      <c r="P351" s="35"/>
      <c r="Q351" s="34"/>
      <c r="R351" s="37"/>
      <c r="S351" s="35"/>
      <c r="T351" s="34"/>
      <c r="U351" s="37"/>
      <c r="V351" s="35"/>
      <c r="W351" s="34"/>
      <c r="X351" s="37"/>
      <c r="Y351" s="35"/>
      <c r="Z351" s="34"/>
      <c r="AA351" s="37"/>
      <c r="AB351" s="35"/>
      <c r="AC351" s="34"/>
      <c r="AD351" s="37"/>
      <c r="AE351" s="35"/>
      <c r="AF351" s="34"/>
      <c r="AG351" s="37"/>
      <c r="AH351" s="35"/>
      <c r="AI351" s="34"/>
      <c r="AJ351" s="37"/>
      <c r="AK351" s="35"/>
      <c r="AL351" s="34"/>
      <c r="AM351" s="37"/>
      <c r="AN351" s="35"/>
      <c r="AO351" s="34"/>
      <c r="AP351" s="37"/>
      <c r="AQ351" s="35"/>
      <c r="AR351" s="34"/>
      <c r="AS351" s="37"/>
      <c r="AT351" s="35"/>
      <c r="AU351" s="34"/>
      <c r="AV351" s="37"/>
      <c r="AW351" s="35"/>
      <c r="AX351" s="34"/>
      <c r="AY351" s="37"/>
      <c r="AZ351" s="35"/>
      <c r="BA351" s="34"/>
      <c r="BB351" s="37"/>
      <c r="BC3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1" s="7"/>
      <c r="BF351" t="str">
        <f>IF(Table1[[#This Row],[Date]]="","","&amp;lt;VOUCHER REMOTEID="&amp;""""&amp;$A$11&amp;$A$13&amp;ROW()&amp;""""&amp;" VCHTYPE="""&amp;F351&amp;""" ACTION="""&amp;"Create"&amp;"""&amp;gt;")</f>
        <v/>
      </c>
      <c r="BG351" t="str">
        <f>IF(Table1[[#This Row],[Date]]="","",TEXT(Table1[[#This Row],[Date]],"yyyymmdd"))</f>
        <v/>
      </c>
      <c r="BH351" t="str">
        <f>Table1[[#This Row],[Date2]]</f>
        <v/>
      </c>
      <c r="BI351" t="str">
        <f>IF(Table1[[#This Row],[Date]]="","",Table1[[#This Row],[Voucher Type]])</f>
        <v/>
      </c>
      <c r="BJ351" t="str">
        <f>IF(Table1[[#This Row],[Ref No / Invoice No]]="","",Table1[[#This Row],[Ref No / Invoice No]])</f>
        <v/>
      </c>
      <c r="BK351" t="str">
        <f>IF(Table1[[#This Row],[Voucher No]]="","",Table1[[#This Row],[Voucher No]])</f>
        <v/>
      </c>
      <c r="BL351" t="str">
        <f>IF(Table1[[#This Row],[Date]]="","",Table1[[#This Row],[Narration]])</f>
        <v/>
      </c>
      <c r="BM351" t="str">
        <f>IF(Table1[[#This Row],[Date]]="","",$A$11&amp;$A$13&amp;ROW())</f>
        <v/>
      </c>
      <c r="BN351" t="str">
        <f>IF(Table1[[#This Row],[Date]]="","",$A$13)</f>
        <v/>
      </c>
      <c r="BP351" t="str">
        <f>IF(Table1[[#This Row],[Ledger 1]]="","","No")</f>
        <v/>
      </c>
      <c r="BQ351" t="str">
        <f>IF(Table1[[#This Row],[Date]]="","",IF(Table1[[#This Row],[Effect 1]]="Dr.","Yes","No"))</f>
        <v/>
      </c>
      <c r="BR351" t="str">
        <f>IF(Table1[[#This Row],[Date]]="","",Table1[[#This Row],[Ledger 1]])</f>
        <v/>
      </c>
      <c r="BS351" t="str">
        <f>IF(Table1[[#This Row],[Date]]="","",IF(Table1[[#This Row],[Effect 1]]="Dr.",-Table1[[#This Row],[Amount 1]],Table1[[#This Row],[Amount 1]]))</f>
        <v/>
      </c>
      <c r="BV351" t="str">
        <f>IF(Table1[[#This Row],[Ledger 2]]="","","No")</f>
        <v/>
      </c>
      <c r="BW351" t="str">
        <f>IF(Table1[[#This Row],[Date]]="","",IF(Table1[[#This Row],[Effect 2]]="Dr.","Yes","No"))</f>
        <v/>
      </c>
      <c r="BX351" t="str">
        <f>IF(Table1[[#This Row],[Date]]="","",Table1[[#This Row],[Ledger 2]])</f>
        <v/>
      </c>
      <c r="BY351" t="str">
        <f>IF(Table1[[#This Row],[Date]]="","",IF(Table1[[#This Row],[Effect 2]]="Dr.",-Table1[[#This Row],[Amount 2]],Table1[[#This Row],[Amount 2]]))</f>
        <v/>
      </c>
      <c r="CB351" t="str">
        <f>IF(Table1[[#This Row],[Ledger 3]]="","","No")</f>
        <v/>
      </c>
      <c r="CC351" t="str">
        <f>IF(Table1[[#This Row],[Ledger 3]]="","",IF(Table1[[#This Row],[Effect 3]]="Dr.","Yes","No"))</f>
        <v/>
      </c>
      <c r="CD351" t="str">
        <f>IF(Table1[[#This Row],[Ledger 3]]="","",Table1[[#This Row],[Ledger 3]])</f>
        <v/>
      </c>
      <c r="CE351" t="str">
        <f>IF(Table1[[#This Row],[Ledger 3]]="","",IF(Table1[[#This Row],[Effect 3]]="Dr.",-Table1[[#This Row],[Amount 3]],Table1[[#This Row],[Amount 3]]))</f>
        <v/>
      </c>
      <c r="CH351" t="str">
        <f>IF(Table1[[#This Row],[Ledger 4]]="","","No")</f>
        <v/>
      </c>
      <c r="CI351" t="str">
        <f>IF(Table1[[#This Row],[Ledger 4]]="","",IF(Table1[[#This Row],[Effect 4]]="Dr.","Yes","No"))</f>
        <v/>
      </c>
      <c r="CJ351" t="str">
        <f>IF(Table1[[#This Row],[Ledger 4]]="","",Table1[[#This Row],[Ledger 4]])</f>
        <v/>
      </c>
      <c r="CK351" t="str">
        <f>IF(Table1[[#This Row],[Ledger 4]]="","",IF(Table1[[#This Row],[Effect 4]]="Dr.",-Table1[[#This Row],[Amount 4]],Table1[[#This Row],[Amount 4]]))</f>
        <v/>
      </c>
      <c r="CN351" t="str">
        <f>IF(Table1[[#This Row],[Ledger 5]]="","","No")</f>
        <v/>
      </c>
      <c r="CO351" t="str">
        <f>IF(Table1[[#This Row],[Ledger 5]]="","",IF(Table1[[#This Row],[Effect 5]]="Dr.","Yes","No"))</f>
        <v/>
      </c>
      <c r="CP351" t="str">
        <f>IF(Table1[[#This Row],[Ledger 5]]="","",Table1[[#This Row],[Ledger 5]])</f>
        <v/>
      </c>
      <c r="CQ351" t="str">
        <f>IF(Table1[[#This Row],[Ledger 5]]="","",IF(Table1[[#This Row],[Effect 5]]="Dr.",-Table1[[#This Row],[Amount 5]],Table1[[#This Row],[Amount 5]]))</f>
        <v/>
      </c>
      <c r="CT351" t="str">
        <f>IF(Table1[[#This Row],[Ledger 6]]="","","No")</f>
        <v/>
      </c>
      <c r="CU351" t="str">
        <f>IF(Table1[[#This Row],[Ledger 6]]="","",IF(Table1[[#This Row],[Effect 6]]="Dr.","Yes","No"))</f>
        <v/>
      </c>
      <c r="CV351" t="str">
        <f>IF(Table1[[#This Row],[Ledger 6]]="","",Table1[[#This Row],[Ledger 6]])</f>
        <v/>
      </c>
      <c r="CW351" t="str">
        <f>IF(Table1[[#This Row],[Ledger 6]]="","",IF(Table1[[#This Row],[Effect 6]]="Dr.",-Table1[[#This Row],[Amount 6]],Table1[[#This Row],[Amount 6]]))</f>
        <v/>
      </c>
      <c r="CZ351" t="str">
        <f>IF(Table1[[#This Row],[Ledger 7]]="","","No")</f>
        <v/>
      </c>
      <c r="DA351" t="str">
        <f>IF(Table1[[#This Row],[Ledger 7]]="","",IF(Table1[[#This Row],[Effect 7]]="Dr.","Yes","No"))</f>
        <v/>
      </c>
      <c r="DB351" t="str">
        <f>IF(Table1[[#This Row],[Ledger 7]]="","",Table1[[#This Row],[Ledger 7]])</f>
        <v/>
      </c>
      <c r="DC351" t="str">
        <f>IF(Table1[[#This Row],[Ledger 7]]="","",IF(Table1[[#This Row],[Effect 7]]="Dr.",-Table1[[#This Row],[Amount 7]],Table1[[#This Row],[Amount 7]]))</f>
        <v/>
      </c>
      <c r="DF351" t="str">
        <f>IF(Table1[[#This Row],[Ledger 8]]="","","No")</f>
        <v/>
      </c>
      <c r="DG351" t="str">
        <f>IF(Table1[[#This Row],[Ledger 8]]="","",IF(Table1[[#This Row],[Effect 8]]="Dr.","Yes","No"))</f>
        <v/>
      </c>
      <c r="DH351" t="str">
        <f>IF(Table1[[#This Row],[Ledger 8]]="","",Table1[[#This Row],[Ledger 8]])</f>
        <v/>
      </c>
      <c r="DI351" t="str">
        <f>IF(Table1[[#This Row],[Ledger 8]]="","",IF(Table1[[#This Row],[Effect 8]]="Dr.",-Table1[[#This Row],[Amount 8]],Table1[[#This Row],[Amount 8]]))</f>
        <v/>
      </c>
      <c r="DL351" t="str">
        <f>IF(Table1[[#This Row],[Ledger 9]]="","","No")</f>
        <v/>
      </c>
      <c r="DM351" t="str">
        <f>IF(Table1[[#This Row],[Ledger 9]]="","",IF(Table1[[#This Row],[Effect 9]]="Dr.","Yes","No"))</f>
        <v/>
      </c>
      <c r="DN351" t="str">
        <f>IF(Table1[[#This Row],[Ledger 9]]="","",Table1[[#This Row],[Ledger 9]])</f>
        <v/>
      </c>
      <c r="DO351" t="str">
        <f>IF(Table1[[#This Row],[Ledger 9]]="","",IF(Table1[[#This Row],[Effect 9]]="Dr.",-Table1[[#This Row],[Amount 9]],Table1[[#This Row],[Amount 9]]))</f>
        <v/>
      </c>
      <c r="DR351" t="str">
        <f>IF(Table1[[#This Row],[Ledger 10]]="","","No")</f>
        <v/>
      </c>
      <c r="DS351" t="str">
        <f>IF(Table1[[#This Row],[Ledger 10]]="","",IF(Table1[[#This Row],[Effect 10]]="Dr.","Yes","No"))</f>
        <v/>
      </c>
      <c r="DT351" t="str">
        <f>IF(Table1[[#This Row],[Ledger 10]]="","",Table1[[#This Row],[Ledger 10]])</f>
        <v/>
      </c>
      <c r="DU351" t="str">
        <f>IF(Table1[[#This Row],[Ledger 10]]="","",IF(Table1[[#This Row],[Effect 10]]="Dr.",-Table1[[#This Row],[Amount 10]],Table1[[#This Row],[Amount 10]]))</f>
        <v/>
      </c>
      <c r="DX351" t="str">
        <f>IF(Table1[[#This Row],[Ledger 11]]="","","No")</f>
        <v/>
      </c>
      <c r="DY351" t="str">
        <f>IF(Table1[[#This Row],[Ledger 11]]="","",IF(Table1[[#This Row],[Effect 11]]="Dr.","Yes","No"))</f>
        <v/>
      </c>
      <c r="DZ351" t="str">
        <f>IF(Table1[[#This Row],[Ledger 11]]="","",Table1[[#This Row],[Ledger 11]])</f>
        <v/>
      </c>
      <c r="EA351" t="str">
        <f>IF(Table1[[#This Row],[Ledger 11]]="","",IF(Table1[[#This Row],[Effect 11]]="Dr.",-Table1[[#This Row],[Amount 11]],Table1[[#This Row],[Amount 11]]))</f>
        <v/>
      </c>
      <c r="ED351" t="str">
        <f>IF(Table1[[#This Row],[Ledger 12]]="","","No")</f>
        <v/>
      </c>
      <c r="EE351" t="str">
        <f>IF(Table1[[#This Row],[Ledger 12]]="","",IF(Table1[[#This Row],[Effect 12]]="Dr.","Yes","No"))</f>
        <v/>
      </c>
      <c r="EF351" t="str">
        <f>IF(Table1[[#This Row],[Ledger 12]]="","",Table1[[#This Row],[Ledger 12]])</f>
        <v/>
      </c>
      <c r="EG351" t="str">
        <f>IF(Table1[[#This Row],[Ledger 12]]="","",IF(Table1[[#This Row],[Effect 12]]="Dr.",-Table1[[#This Row],[Amount 12]],Table1[[#This Row],[Amount 12]]))</f>
        <v/>
      </c>
      <c r="EJ351" t="str">
        <f>IF(Table1[[#This Row],[Ledger 13]]="","","No")</f>
        <v/>
      </c>
      <c r="EK351" t="str">
        <f>IF(Table1[[#This Row],[Ledger 13]]="","",IF(Table1[[#This Row],[Effect 13]]="Dr.","Yes","No"))</f>
        <v/>
      </c>
      <c r="EL351" t="str">
        <f>IF(Table1[[#This Row],[Ledger 13]]="","",Table1[[#This Row],[Ledger 13]])</f>
        <v/>
      </c>
      <c r="EM351" t="str">
        <f>IF(Table1[[#This Row],[Ledger 13]]="","",IF(Table1[[#This Row],[Effect 13]]="Dr.",-Table1[[#This Row],[Amount 13]],Table1[[#This Row],[Amount 13]]))</f>
        <v/>
      </c>
      <c r="EP351" t="str">
        <f>IF(Table1[[#This Row],[Ledger 14]]="","","No")</f>
        <v/>
      </c>
      <c r="EQ351" t="str">
        <f>IF(Table1[[#This Row],[Ledger 14]]="","",IF(Table1[[#This Row],[Effect 14]]="Dr.","Yes","No"))</f>
        <v/>
      </c>
      <c r="ER351" t="str">
        <f>IF(Table1[[#This Row],[Ledger 14]]="","",Table1[[#This Row],[Ledger 14]])</f>
        <v/>
      </c>
      <c r="ES351" t="str">
        <f>IF(Table1[[#This Row],[Ledger 14]]="","",IF(Table1[[#This Row],[Effect 14]]="Dr.",-Table1[[#This Row],[Amount 14]],Table1[[#This Row],[Amount 14]]))</f>
        <v/>
      </c>
      <c r="EV351" t="str">
        <f>IF(Table1[[#This Row],[Ledger 15]]="","","No")</f>
        <v/>
      </c>
      <c r="EW351" t="str">
        <f>IF(Table1[[#This Row],[Ledger 15]]="","",IF(Table1[[#This Row],[Effect 15]]="Dr.","Yes","No"))</f>
        <v/>
      </c>
      <c r="EX351" t="str">
        <f>IF(Table1[[#This Row],[Ledger 15]]="","",Table1[[#This Row],[Ledger 15]])</f>
        <v/>
      </c>
      <c r="EY351" t="str">
        <f>IF(Table1[[#This Row],[Ledger 15]]="","",IF(Table1[[#This Row],[Effect 15]]="Dr.",-Table1[[#This Row],[Amount 15]],Table1[[#This Row],[Amount 15]]))</f>
        <v/>
      </c>
      <c r="FD3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1">
        <f>IF(Table1[[#This Row],[Date]]="",0,IF(AND(Table1[[#This Row],[Date]]&gt;=$FE$2,Table1[[#This Row],[Date]]&lt;=$FE$3),0,1))</f>
        <v>0</v>
      </c>
      <c r="FF351">
        <f>IF(Table1[[#This Row],[Date]]="",0,IF(TYPE(VLOOKUP(Table1[[#This Row],[Voucher Type]],Table1[[#All],[Voucher Type Master]],1,FALSE))=16,1,0))</f>
        <v>0</v>
      </c>
      <c r="FG351">
        <f>IF(TYPE(IF(Table1[[#This Row],[Date]]="",0,IF(VLOOKUP(Table1[[#This Row],[Voucher Type]],$FY$5:$FZ$13,2,0)=Table1[[#This Row],[Effect 1]],0,1)))=16,1,0)</f>
        <v>0</v>
      </c>
      <c r="FH3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1">
        <f>IF(LEN(Table1[[#This Row],[Ledger 1]])&gt;0,IF(TYPE(VLOOKUP(Table1[[#This Row],[Ledger 1]],GZ:GZ,1,0))=16,1,0),0)</f>
        <v>0</v>
      </c>
      <c r="FJ351">
        <f>IF(LEN(Table1[[#This Row],[Ledger 2]])&gt;0,IF(TYPE(VLOOKUP(Table1[[#This Row],[Ledger 2]],GZ:GZ,1,0))=16,1,0),0)</f>
        <v>0</v>
      </c>
      <c r="FK351">
        <f>IF(LEN(Table1[[#This Row],[Ledger 3]])&gt;0,IF(TYPE(VLOOKUP(Table1[[#This Row],[Ledger 3]],GZ:GZ,1,0))=16,1,0),0)</f>
        <v>0</v>
      </c>
      <c r="FL351">
        <f>IF(LEN(Table1[[#This Row],[Ledger 4]])&gt;0,IF(TYPE(VLOOKUP(Table1[[#This Row],[Ledger 4]],GZ:GZ,1,0))=16,1,0),0)</f>
        <v>0</v>
      </c>
      <c r="FM351">
        <f>IF(LEN(Table1[[#This Row],[Ledger 5]])&gt;0,IF(TYPE(VLOOKUP(Table1[[#This Row],[Ledger 5]],GZ:GZ,1,0))=16,1,0),0)</f>
        <v>0</v>
      </c>
      <c r="FN351">
        <f>IF(LEN(Table1[[#This Row],[Ledger 6]])&gt;0,IF(TYPE(VLOOKUP(Table1[[#This Row],[Ledger 6]],$GZ:$GZ,1,0))=16,1,0),0)</f>
        <v>0</v>
      </c>
      <c r="FO351">
        <f>IF(LEN(Table1[[#This Row],[Ledger 7]])&gt;0,IF(TYPE(VLOOKUP(Table1[[#This Row],[Ledger 7]],$GZ:$GZ,1,0))=16,1,0),0)</f>
        <v>0</v>
      </c>
      <c r="FP351">
        <f>IF(LEN(Table1[[#This Row],[Ledger 8]])&gt;0,IF(TYPE(VLOOKUP(Table1[[#This Row],[Ledger 8]],$GZ:$GZ,1,0))=16,1,0),0)</f>
        <v>0</v>
      </c>
      <c r="FQ351">
        <f>IF(LEN(Table1[[#This Row],[Ledger 9]])&gt;0,IF(TYPE(VLOOKUP(Table1[[#This Row],[Ledger 9]],$GZ:$GZ,1,0))=16,1,0),0)</f>
        <v>0</v>
      </c>
      <c r="FR351">
        <f>IF(LEN(Table1[[#This Row],[Ledger 10]])&gt;0,IF(TYPE(VLOOKUP(Table1[[#This Row],[Ledger 10]],$GZ:$GZ,1,0))=16,1,0),0)</f>
        <v>0</v>
      </c>
      <c r="FS351">
        <f>IF(LEN(Table1[[#This Row],[Ledger 11]])&gt;0,IF(TYPE(VLOOKUP(Table1[[#This Row],[Ledger 11]],$GZ:$GZ,1,0))=16,1,0),0)</f>
        <v>0</v>
      </c>
      <c r="FT351">
        <f>IF(LEN(Table1[[#This Row],[Ledger 12]])&gt;0,IF(TYPE(VLOOKUP(Table1[[#This Row],[Ledger 12]],$GZ:$GZ,1,0))=16,1,0),0)</f>
        <v>0</v>
      </c>
      <c r="FU351">
        <f>IF(LEN(Table1[[#This Row],[Ledger 13]])&gt;0,IF(TYPE(VLOOKUP(Table1[[#This Row],[Ledger 13]],$GZ:$GZ,1,0))=16,1,0),0)</f>
        <v>0</v>
      </c>
      <c r="FV351">
        <f>IF(LEN(Table1[[#This Row],[Ledger 14]])&gt;0,IF(TYPE(VLOOKUP(Table1[[#This Row],[Ledger 14]],$GZ:$GZ,1,0))=16,1,0),0)</f>
        <v>0</v>
      </c>
      <c r="FW351">
        <f>IF(LEN(Table1[[#This Row],[Ledger 15]])&gt;0,IF(TYPE(VLOOKUP(Table1[[#This Row],[Ledger 15]],$GZ:$GZ,1,0))=16,1,0),0)</f>
        <v>0</v>
      </c>
    </row>
    <row r="352" spans="4:179" ht="33" customHeight="1" x14ac:dyDescent="0.45">
      <c r="D352" s="8">
        <f t="shared" si="14"/>
        <v>347</v>
      </c>
      <c r="E352" s="32"/>
      <c r="F352" s="34"/>
      <c r="G352" s="34"/>
      <c r="H352" s="34"/>
      <c r="I352" s="34"/>
      <c r="J352" s="38"/>
      <c r="K352" s="33"/>
      <c r="L352" s="36"/>
      <c r="M352" s="35"/>
      <c r="N352" s="34"/>
      <c r="O352" s="41"/>
      <c r="P352" s="35"/>
      <c r="Q352" s="34"/>
      <c r="R352" s="37"/>
      <c r="S352" s="35"/>
      <c r="T352" s="34"/>
      <c r="U352" s="37"/>
      <c r="V352" s="35"/>
      <c r="W352" s="34"/>
      <c r="X352" s="37"/>
      <c r="Y352" s="35"/>
      <c r="Z352" s="34"/>
      <c r="AA352" s="37"/>
      <c r="AB352" s="35"/>
      <c r="AC352" s="34"/>
      <c r="AD352" s="37"/>
      <c r="AE352" s="35"/>
      <c r="AF352" s="34"/>
      <c r="AG352" s="37"/>
      <c r="AH352" s="35"/>
      <c r="AI352" s="34"/>
      <c r="AJ352" s="37"/>
      <c r="AK352" s="35"/>
      <c r="AL352" s="34"/>
      <c r="AM352" s="37"/>
      <c r="AN352" s="35"/>
      <c r="AO352" s="34"/>
      <c r="AP352" s="37"/>
      <c r="AQ352" s="35"/>
      <c r="AR352" s="34"/>
      <c r="AS352" s="37"/>
      <c r="AT352" s="35"/>
      <c r="AU352" s="34"/>
      <c r="AV352" s="37"/>
      <c r="AW352" s="35"/>
      <c r="AX352" s="34"/>
      <c r="AY352" s="37"/>
      <c r="AZ352" s="35"/>
      <c r="BA352" s="34"/>
      <c r="BB352" s="37"/>
      <c r="BC3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2" s="7"/>
      <c r="BF352" t="str">
        <f>IF(Table1[[#This Row],[Date]]="","","&amp;lt;VOUCHER REMOTEID="&amp;""""&amp;$A$11&amp;$A$13&amp;ROW()&amp;""""&amp;" VCHTYPE="""&amp;F352&amp;""" ACTION="""&amp;"Create"&amp;"""&amp;gt;")</f>
        <v/>
      </c>
      <c r="BG352" t="str">
        <f>IF(Table1[[#This Row],[Date]]="","",TEXT(Table1[[#This Row],[Date]],"yyyymmdd"))</f>
        <v/>
      </c>
      <c r="BH352" t="str">
        <f>Table1[[#This Row],[Date2]]</f>
        <v/>
      </c>
      <c r="BI352" t="str">
        <f>IF(Table1[[#This Row],[Date]]="","",Table1[[#This Row],[Voucher Type]])</f>
        <v/>
      </c>
      <c r="BJ352" t="str">
        <f>IF(Table1[[#This Row],[Ref No / Invoice No]]="","",Table1[[#This Row],[Ref No / Invoice No]])</f>
        <v/>
      </c>
      <c r="BK352" t="str">
        <f>IF(Table1[[#This Row],[Voucher No]]="","",Table1[[#This Row],[Voucher No]])</f>
        <v/>
      </c>
      <c r="BL352" t="str">
        <f>IF(Table1[[#This Row],[Date]]="","",Table1[[#This Row],[Narration]])</f>
        <v/>
      </c>
      <c r="BM352" t="str">
        <f>IF(Table1[[#This Row],[Date]]="","",$A$11&amp;$A$13&amp;ROW())</f>
        <v/>
      </c>
      <c r="BN352" t="str">
        <f>IF(Table1[[#This Row],[Date]]="","",$A$13)</f>
        <v/>
      </c>
      <c r="BP352" t="str">
        <f>IF(Table1[[#This Row],[Ledger 1]]="","","No")</f>
        <v/>
      </c>
      <c r="BQ352" t="str">
        <f>IF(Table1[[#This Row],[Date]]="","",IF(Table1[[#This Row],[Effect 1]]="Dr.","Yes","No"))</f>
        <v/>
      </c>
      <c r="BR352" t="str">
        <f>IF(Table1[[#This Row],[Date]]="","",Table1[[#This Row],[Ledger 1]])</f>
        <v/>
      </c>
      <c r="BS352" t="str">
        <f>IF(Table1[[#This Row],[Date]]="","",IF(Table1[[#This Row],[Effect 1]]="Dr.",-Table1[[#This Row],[Amount 1]],Table1[[#This Row],[Amount 1]]))</f>
        <v/>
      </c>
      <c r="BV352" t="str">
        <f>IF(Table1[[#This Row],[Ledger 2]]="","","No")</f>
        <v/>
      </c>
      <c r="BW352" t="str">
        <f>IF(Table1[[#This Row],[Date]]="","",IF(Table1[[#This Row],[Effect 2]]="Dr.","Yes","No"))</f>
        <v/>
      </c>
      <c r="BX352" t="str">
        <f>IF(Table1[[#This Row],[Date]]="","",Table1[[#This Row],[Ledger 2]])</f>
        <v/>
      </c>
      <c r="BY352" t="str">
        <f>IF(Table1[[#This Row],[Date]]="","",IF(Table1[[#This Row],[Effect 2]]="Dr.",-Table1[[#This Row],[Amount 2]],Table1[[#This Row],[Amount 2]]))</f>
        <v/>
      </c>
      <c r="CB352" t="str">
        <f>IF(Table1[[#This Row],[Ledger 3]]="","","No")</f>
        <v/>
      </c>
      <c r="CC352" t="str">
        <f>IF(Table1[[#This Row],[Ledger 3]]="","",IF(Table1[[#This Row],[Effect 3]]="Dr.","Yes","No"))</f>
        <v/>
      </c>
      <c r="CD352" t="str">
        <f>IF(Table1[[#This Row],[Ledger 3]]="","",Table1[[#This Row],[Ledger 3]])</f>
        <v/>
      </c>
      <c r="CE352" t="str">
        <f>IF(Table1[[#This Row],[Ledger 3]]="","",IF(Table1[[#This Row],[Effect 3]]="Dr.",-Table1[[#This Row],[Amount 3]],Table1[[#This Row],[Amount 3]]))</f>
        <v/>
      </c>
      <c r="CH352" t="str">
        <f>IF(Table1[[#This Row],[Ledger 4]]="","","No")</f>
        <v/>
      </c>
      <c r="CI352" t="str">
        <f>IF(Table1[[#This Row],[Ledger 4]]="","",IF(Table1[[#This Row],[Effect 4]]="Dr.","Yes","No"))</f>
        <v/>
      </c>
      <c r="CJ352" t="str">
        <f>IF(Table1[[#This Row],[Ledger 4]]="","",Table1[[#This Row],[Ledger 4]])</f>
        <v/>
      </c>
      <c r="CK352" t="str">
        <f>IF(Table1[[#This Row],[Ledger 4]]="","",IF(Table1[[#This Row],[Effect 4]]="Dr.",-Table1[[#This Row],[Amount 4]],Table1[[#This Row],[Amount 4]]))</f>
        <v/>
      </c>
      <c r="CN352" t="str">
        <f>IF(Table1[[#This Row],[Ledger 5]]="","","No")</f>
        <v/>
      </c>
      <c r="CO352" t="str">
        <f>IF(Table1[[#This Row],[Ledger 5]]="","",IF(Table1[[#This Row],[Effect 5]]="Dr.","Yes","No"))</f>
        <v/>
      </c>
      <c r="CP352" t="str">
        <f>IF(Table1[[#This Row],[Ledger 5]]="","",Table1[[#This Row],[Ledger 5]])</f>
        <v/>
      </c>
      <c r="CQ352" t="str">
        <f>IF(Table1[[#This Row],[Ledger 5]]="","",IF(Table1[[#This Row],[Effect 5]]="Dr.",-Table1[[#This Row],[Amount 5]],Table1[[#This Row],[Amount 5]]))</f>
        <v/>
      </c>
      <c r="CT352" t="str">
        <f>IF(Table1[[#This Row],[Ledger 6]]="","","No")</f>
        <v/>
      </c>
      <c r="CU352" t="str">
        <f>IF(Table1[[#This Row],[Ledger 6]]="","",IF(Table1[[#This Row],[Effect 6]]="Dr.","Yes","No"))</f>
        <v/>
      </c>
      <c r="CV352" t="str">
        <f>IF(Table1[[#This Row],[Ledger 6]]="","",Table1[[#This Row],[Ledger 6]])</f>
        <v/>
      </c>
      <c r="CW352" t="str">
        <f>IF(Table1[[#This Row],[Ledger 6]]="","",IF(Table1[[#This Row],[Effect 6]]="Dr.",-Table1[[#This Row],[Amount 6]],Table1[[#This Row],[Amount 6]]))</f>
        <v/>
      </c>
      <c r="CZ352" t="str">
        <f>IF(Table1[[#This Row],[Ledger 7]]="","","No")</f>
        <v/>
      </c>
      <c r="DA352" t="str">
        <f>IF(Table1[[#This Row],[Ledger 7]]="","",IF(Table1[[#This Row],[Effect 7]]="Dr.","Yes","No"))</f>
        <v/>
      </c>
      <c r="DB352" t="str">
        <f>IF(Table1[[#This Row],[Ledger 7]]="","",Table1[[#This Row],[Ledger 7]])</f>
        <v/>
      </c>
      <c r="DC352" t="str">
        <f>IF(Table1[[#This Row],[Ledger 7]]="","",IF(Table1[[#This Row],[Effect 7]]="Dr.",-Table1[[#This Row],[Amount 7]],Table1[[#This Row],[Amount 7]]))</f>
        <v/>
      </c>
      <c r="DF352" t="str">
        <f>IF(Table1[[#This Row],[Ledger 8]]="","","No")</f>
        <v/>
      </c>
      <c r="DG352" t="str">
        <f>IF(Table1[[#This Row],[Ledger 8]]="","",IF(Table1[[#This Row],[Effect 8]]="Dr.","Yes","No"))</f>
        <v/>
      </c>
      <c r="DH352" t="str">
        <f>IF(Table1[[#This Row],[Ledger 8]]="","",Table1[[#This Row],[Ledger 8]])</f>
        <v/>
      </c>
      <c r="DI352" t="str">
        <f>IF(Table1[[#This Row],[Ledger 8]]="","",IF(Table1[[#This Row],[Effect 8]]="Dr.",-Table1[[#This Row],[Amount 8]],Table1[[#This Row],[Amount 8]]))</f>
        <v/>
      </c>
      <c r="DL352" t="str">
        <f>IF(Table1[[#This Row],[Ledger 9]]="","","No")</f>
        <v/>
      </c>
      <c r="DM352" t="str">
        <f>IF(Table1[[#This Row],[Ledger 9]]="","",IF(Table1[[#This Row],[Effect 9]]="Dr.","Yes","No"))</f>
        <v/>
      </c>
      <c r="DN352" t="str">
        <f>IF(Table1[[#This Row],[Ledger 9]]="","",Table1[[#This Row],[Ledger 9]])</f>
        <v/>
      </c>
      <c r="DO352" t="str">
        <f>IF(Table1[[#This Row],[Ledger 9]]="","",IF(Table1[[#This Row],[Effect 9]]="Dr.",-Table1[[#This Row],[Amount 9]],Table1[[#This Row],[Amount 9]]))</f>
        <v/>
      </c>
      <c r="DR352" t="str">
        <f>IF(Table1[[#This Row],[Ledger 10]]="","","No")</f>
        <v/>
      </c>
      <c r="DS352" t="str">
        <f>IF(Table1[[#This Row],[Ledger 10]]="","",IF(Table1[[#This Row],[Effect 10]]="Dr.","Yes","No"))</f>
        <v/>
      </c>
      <c r="DT352" t="str">
        <f>IF(Table1[[#This Row],[Ledger 10]]="","",Table1[[#This Row],[Ledger 10]])</f>
        <v/>
      </c>
      <c r="DU352" t="str">
        <f>IF(Table1[[#This Row],[Ledger 10]]="","",IF(Table1[[#This Row],[Effect 10]]="Dr.",-Table1[[#This Row],[Amount 10]],Table1[[#This Row],[Amount 10]]))</f>
        <v/>
      </c>
      <c r="DX352" t="str">
        <f>IF(Table1[[#This Row],[Ledger 11]]="","","No")</f>
        <v/>
      </c>
      <c r="DY352" t="str">
        <f>IF(Table1[[#This Row],[Ledger 11]]="","",IF(Table1[[#This Row],[Effect 11]]="Dr.","Yes","No"))</f>
        <v/>
      </c>
      <c r="DZ352" t="str">
        <f>IF(Table1[[#This Row],[Ledger 11]]="","",Table1[[#This Row],[Ledger 11]])</f>
        <v/>
      </c>
      <c r="EA352" t="str">
        <f>IF(Table1[[#This Row],[Ledger 11]]="","",IF(Table1[[#This Row],[Effect 11]]="Dr.",-Table1[[#This Row],[Amount 11]],Table1[[#This Row],[Amount 11]]))</f>
        <v/>
      </c>
      <c r="ED352" t="str">
        <f>IF(Table1[[#This Row],[Ledger 12]]="","","No")</f>
        <v/>
      </c>
      <c r="EE352" t="str">
        <f>IF(Table1[[#This Row],[Ledger 12]]="","",IF(Table1[[#This Row],[Effect 12]]="Dr.","Yes","No"))</f>
        <v/>
      </c>
      <c r="EF352" t="str">
        <f>IF(Table1[[#This Row],[Ledger 12]]="","",Table1[[#This Row],[Ledger 12]])</f>
        <v/>
      </c>
      <c r="EG352" t="str">
        <f>IF(Table1[[#This Row],[Ledger 12]]="","",IF(Table1[[#This Row],[Effect 12]]="Dr.",-Table1[[#This Row],[Amount 12]],Table1[[#This Row],[Amount 12]]))</f>
        <v/>
      </c>
      <c r="EJ352" t="str">
        <f>IF(Table1[[#This Row],[Ledger 13]]="","","No")</f>
        <v/>
      </c>
      <c r="EK352" t="str">
        <f>IF(Table1[[#This Row],[Ledger 13]]="","",IF(Table1[[#This Row],[Effect 13]]="Dr.","Yes","No"))</f>
        <v/>
      </c>
      <c r="EL352" t="str">
        <f>IF(Table1[[#This Row],[Ledger 13]]="","",Table1[[#This Row],[Ledger 13]])</f>
        <v/>
      </c>
      <c r="EM352" t="str">
        <f>IF(Table1[[#This Row],[Ledger 13]]="","",IF(Table1[[#This Row],[Effect 13]]="Dr.",-Table1[[#This Row],[Amount 13]],Table1[[#This Row],[Amount 13]]))</f>
        <v/>
      </c>
      <c r="EP352" t="str">
        <f>IF(Table1[[#This Row],[Ledger 14]]="","","No")</f>
        <v/>
      </c>
      <c r="EQ352" t="str">
        <f>IF(Table1[[#This Row],[Ledger 14]]="","",IF(Table1[[#This Row],[Effect 14]]="Dr.","Yes","No"))</f>
        <v/>
      </c>
      <c r="ER352" t="str">
        <f>IF(Table1[[#This Row],[Ledger 14]]="","",Table1[[#This Row],[Ledger 14]])</f>
        <v/>
      </c>
      <c r="ES352" t="str">
        <f>IF(Table1[[#This Row],[Ledger 14]]="","",IF(Table1[[#This Row],[Effect 14]]="Dr.",-Table1[[#This Row],[Amount 14]],Table1[[#This Row],[Amount 14]]))</f>
        <v/>
      </c>
      <c r="EV352" t="str">
        <f>IF(Table1[[#This Row],[Ledger 15]]="","","No")</f>
        <v/>
      </c>
      <c r="EW352" t="str">
        <f>IF(Table1[[#This Row],[Ledger 15]]="","",IF(Table1[[#This Row],[Effect 15]]="Dr.","Yes","No"))</f>
        <v/>
      </c>
      <c r="EX352" t="str">
        <f>IF(Table1[[#This Row],[Ledger 15]]="","",Table1[[#This Row],[Ledger 15]])</f>
        <v/>
      </c>
      <c r="EY352" t="str">
        <f>IF(Table1[[#This Row],[Ledger 15]]="","",IF(Table1[[#This Row],[Effect 15]]="Dr.",-Table1[[#This Row],[Amount 15]],Table1[[#This Row],[Amount 15]]))</f>
        <v/>
      </c>
      <c r="FD3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2">
        <f>IF(Table1[[#This Row],[Date]]="",0,IF(AND(Table1[[#This Row],[Date]]&gt;=$FE$2,Table1[[#This Row],[Date]]&lt;=$FE$3),0,1))</f>
        <v>0</v>
      </c>
      <c r="FF352">
        <f>IF(Table1[[#This Row],[Date]]="",0,IF(TYPE(VLOOKUP(Table1[[#This Row],[Voucher Type]],Table1[[#All],[Voucher Type Master]],1,FALSE))=16,1,0))</f>
        <v>0</v>
      </c>
      <c r="FG352">
        <f>IF(TYPE(IF(Table1[[#This Row],[Date]]="",0,IF(VLOOKUP(Table1[[#This Row],[Voucher Type]],$FY$5:$FZ$13,2,0)=Table1[[#This Row],[Effect 1]],0,1)))=16,1,0)</f>
        <v>0</v>
      </c>
      <c r="FH3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2">
        <f>IF(LEN(Table1[[#This Row],[Ledger 1]])&gt;0,IF(TYPE(VLOOKUP(Table1[[#This Row],[Ledger 1]],GZ:GZ,1,0))=16,1,0),0)</f>
        <v>0</v>
      </c>
      <c r="FJ352">
        <f>IF(LEN(Table1[[#This Row],[Ledger 2]])&gt;0,IF(TYPE(VLOOKUP(Table1[[#This Row],[Ledger 2]],GZ:GZ,1,0))=16,1,0),0)</f>
        <v>0</v>
      </c>
      <c r="FK352">
        <f>IF(LEN(Table1[[#This Row],[Ledger 3]])&gt;0,IF(TYPE(VLOOKUP(Table1[[#This Row],[Ledger 3]],GZ:GZ,1,0))=16,1,0),0)</f>
        <v>0</v>
      </c>
      <c r="FL352">
        <f>IF(LEN(Table1[[#This Row],[Ledger 4]])&gt;0,IF(TYPE(VLOOKUP(Table1[[#This Row],[Ledger 4]],GZ:GZ,1,0))=16,1,0),0)</f>
        <v>0</v>
      </c>
      <c r="FM352">
        <f>IF(LEN(Table1[[#This Row],[Ledger 5]])&gt;0,IF(TYPE(VLOOKUP(Table1[[#This Row],[Ledger 5]],GZ:GZ,1,0))=16,1,0),0)</f>
        <v>0</v>
      </c>
      <c r="FN352">
        <f>IF(LEN(Table1[[#This Row],[Ledger 6]])&gt;0,IF(TYPE(VLOOKUP(Table1[[#This Row],[Ledger 6]],$GZ:$GZ,1,0))=16,1,0),0)</f>
        <v>0</v>
      </c>
      <c r="FO352">
        <f>IF(LEN(Table1[[#This Row],[Ledger 7]])&gt;0,IF(TYPE(VLOOKUP(Table1[[#This Row],[Ledger 7]],$GZ:$GZ,1,0))=16,1,0),0)</f>
        <v>0</v>
      </c>
      <c r="FP352">
        <f>IF(LEN(Table1[[#This Row],[Ledger 8]])&gt;0,IF(TYPE(VLOOKUP(Table1[[#This Row],[Ledger 8]],$GZ:$GZ,1,0))=16,1,0),0)</f>
        <v>0</v>
      </c>
      <c r="FQ352">
        <f>IF(LEN(Table1[[#This Row],[Ledger 9]])&gt;0,IF(TYPE(VLOOKUP(Table1[[#This Row],[Ledger 9]],$GZ:$GZ,1,0))=16,1,0),0)</f>
        <v>0</v>
      </c>
      <c r="FR352">
        <f>IF(LEN(Table1[[#This Row],[Ledger 10]])&gt;0,IF(TYPE(VLOOKUP(Table1[[#This Row],[Ledger 10]],$GZ:$GZ,1,0))=16,1,0),0)</f>
        <v>0</v>
      </c>
      <c r="FS352">
        <f>IF(LEN(Table1[[#This Row],[Ledger 11]])&gt;0,IF(TYPE(VLOOKUP(Table1[[#This Row],[Ledger 11]],$GZ:$GZ,1,0))=16,1,0),0)</f>
        <v>0</v>
      </c>
      <c r="FT352">
        <f>IF(LEN(Table1[[#This Row],[Ledger 12]])&gt;0,IF(TYPE(VLOOKUP(Table1[[#This Row],[Ledger 12]],$GZ:$GZ,1,0))=16,1,0),0)</f>
        <v>0</v>
      </c>
      <c r="FU352">
        <f>IF(LEN(Table1[[#This Row],[Ledger 13]])&gt;0,IF(TYPE(VLOOKUP(Table1[[#This Row],[Ledger 13]],$GZ:$GZ,1,0))=16,1,0),0)</f>
        <v>0</v>
      </c>
      <c r="FV352">
        <f>IF(LEN(Table1[[#This Row],[Ledger 14]])&gt;0,IF(TYPE(VLOOKUP(Table1[[#This Row],[Ledger 14]],$GZ:$GZ,1,0))=16,1,0),0)</f>
        <v>0</v>
      </c>
      <c r="FW352">
        <f>IF(LEN(Table1[[#This Row],[Ledger 15]])&gt;0,IF(TYPE(VLOOKUP(Table1[[#This Row],[Ledger 15]],$GZ:$GZ,1,0))=16,1,0),0)</f>
        <v>0</v>
      </c>
    </row>
    <row r="353" spans="4:179" ht="33" customHeight="1" x14ac:dyDescent="0.45">
      <c r="D353" s="8">
        <f t="shared" si="14"/>
        <v>348</v>
      </c>
      <c r="E353" s="32"/>
      <c r="F353" s="34"/>
      <c r="G353" s="34"/>
      <c r="H353" s="34"/>
      <c r="I353" s="34"/>
      <c r="J353" s="38"/>
      <c r="K353" s="33"/>
      <c r="L353" s="36"/>
      <c r="M353" s="35"/>
      <c r="N353" s="34"/>
      <c r="O353" s="41"/>
      <c r="P353" s="35"/>
      <c r="Q353" s="34"/>
      <c r="R353" s="37"/>
      <c r="S353" s="35"/>
      <c r="T353" s="34"/>
      <c r="U353" s="37"/>
      <c r="V353" s="35"/>
      <c r="W353" s="34"/>
      <c r="X353" s="37"/>
      <c r="Y353" s="35"/>
      <c r="Z353" s="34"/>
      <c r="AA353" s="37"/>
      <c r="AB353" s="35"/>
      <c r="AC353" s="34"/>
      <c r="AD353" s="37"/>
      <c r="AE353" s="35"/>
      <c r="AF353" s="34"/>
      <c r="AG353" s="37"/>
      <c r="AH353" s="35"/>
      <c r="AI353" s="34"/>
      <c r="AJ353" s="37"/>
      <c r="AK353" s="35"/>
      <c r="AL353" s="34"/>
      <c r="AM353" s="37"/>
      <c r="AN353" s="35"/>
      <c r="AO353" s="34"/>
      <c r="AP353" s="37"/>
      <c r="AQ353" s="35"/>
      <c r="AR353" s="34"/>
      <c r="AS353" s="37"/>
      <c r="AT353" s="35"/>
      <c r="AU353" s="34"/>
      <c r="AV353" s="37"/>
      <c r="AW353" s="35"/>
      <c r="AX353" s="34"/>
      <c r="AY353" s="37"/>
      <c r="AZ353" s="35"/>
      <c r="BA353" s="34"/>
      <c r="BB353" s="37"/>
      <c r="BC3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3" s="7"/>
      <c r="BF353" t="str">
        <f>IF(Table1[[#This Row],[Date]]="","","&amp;lt;VOUCHER REMOTEID="&amp;""""&amp;$A$11&amp;$A$13&amp;ROW()&amp;""""&amp;" VCHTYPE="""&amp;F353&amp;""" ACTION="""&amp;"Create"&amp;"""&amp;gt;")</f>
        <v/>
      </c>
      <c r="BG353" t="str">
        <f>IF(Table1[[#This Row],[Date]]="","",TEXT(Table1[[#This Row],[Date]],"yyyymmdd"))</f>
        <v/>
      </c>
      <c r="BH353" t="str">
        <f>Table1[[#This Row],[Date2]]</f>
        <v/>
      </c>
      <c r="BI353" t="str">
        <f>IF(Table1[[#This Row],[Date]]="","",Table1[[#This Row],[Voucher Type]])</f>
        <v/>
      </c>
      <c r="BJ353" t="str">
        <f>IF(Table1[[#This Row],[Ref No / Invoice No]]="","",Table1[[#This Row],[Ref No / Invoice No]])</f>
        <v/>
      </c>
      <c r="BK353" t="str">
        <f>IF(Table1[[#This Row],[Voucher No]]="","",Table1[[#This Row],[Voucher No]])</f>
        <v/>
      </c>
      <c r="BL353" t="str">
        <f>IF(Table1[[#This Row],[Date]]="","",Table1[[#This Row],[Narration]])</f>
        <v/>
      </c>
      <c r="BM353" t="str">
        <f>IF(Table1[[#This Row],[Date]]="","",$A$11&amp;$A$13&amp;ROW())</f>
        <v/>
      </c>
      <c r="BN353" t="str">
        <f>IF(Table1[[#This Row],[Date]]="","",$A$13)</f>
        <v/>
      </c>
      <c r="BP353" t="str">
        <f>IF(Table1[[#This Row],[Ledger 1]]="","","No")</f>
        <v/>
      </c>
      <c r="BQ353" t="str">
        <f>IF(Table1[[#This Row],[Date]]="","",IF(Table1[[#This Row],[Effect 1]]="Dr.","Yes","No"))</f>
        <v/>
      </c>
      <c r="BR353" t="str">
        <f>IF(Table1[[#This Row],[Date]]="","",Table1[[#This Row],[Ledger 1]])</f>
        <v/>
      </c>
      <c r="BS353" t="str">
        <f>IF(Table1[[#This Row],[Date]]="","",IF(Table1[[#This Row],[Effect 1]]="Dr.",-Table1[[#This Row],[Amount 1]],Table1[[#This Row],[Amount 1]]))</f>
        <v/>
      </c>
      <c r="BV353" t="str">
        <f>IF(Table1[[#This Row],[Ledger 2]]="","","No")</f>
        <v/>
      </c>
      <c r="BW353" t="str">
        <f>IF(Table1[[#This Row],[Date]]="","",IF(Table1[[#This Row],[Effect 2]]="Dr.","Yes","No"))</f>
        <v/>
      </c>
      <c r="BX353" t="str">
        <f>IF(Table1[[#This Row],[Date]]="","",Table1[[#This Row],[Ledger 2]])</f>
        <v/>
      </c>
      <c r="BY353" t="str">
        <f>IF(Table1[[#This Row],[Date]]="","",IF(Table1[[#This Row],[Effect 2]]="Dr.",-Table1[[#This Row],[Amount 2]],Table1[[#This Row],[Amount 2]]))</f>
        <v/>
      </c>
      <c r="CB353" t="str">
        <f>IF(Table1[[#This Row],[Ledger 3]]="","","No")</f>
        <v/>
      </c>
      <c r="CC353" t="str">
        <f>IF(Table1[[#This Row],[Ledger 3]]="","",IF(Table1[[#This Row],[Effect 3]]="Dr.","Yes","No"))</f>
        <v/>
      </c>
      <c r="CD353" t="str">
        <f>IF(Table1[[#This Row],[Ledger 3]]="","",Table1[[#This Row],[Ledger 3]])</f>
        <v/>
      </c>
      <c r="CE353" t="str">
        <f>IF(Table1[[#This Row],[Ledger 3]]="","",IF(Table1[[#This Row],[Effect 3]]="Dr.",-Table1[[#This Row],[Amount 3]],Table1[[#This Row],[Amount 3]]))</f>
        <v/>
      </c>
      <c r="CH353" t="str">
        <f>IF(Table1[[#This Row],[Ledger 4]]="","","No")</f>
        <v/>
      </c>
      <c r="CI353" t="str">
        <f>IF(Table1[[#This Row],[Ledger 4]]="","",IF(Table1[[#This Row],[Effect 4]]="Dr.","Yes","No"))</f>
        <v/>
      </c>
      <c r="CJ353" t="str">
        <f>IF(Table1[[#This Row],[Ledger 4]]="","",Table1[[#This Row],[Ledger 4]])</f>
        <v/>
      </c>
      <c r="CK353" t="str">
        <f>IF(Table1[[#This Row],[Ledger 4]]="","",IF(Table1[[#This Row],[Effect 4]]="Dr.",-Table1[[#This Row],[Amount 4]],Table1[[#This Row],[Amount 4]]))</f>
        <v/>
      </c>
      <c r="CN353" t="str">
        <f>IF(Table1[[#This Row],[Ledger 5]]="","","No")</f>
        <v/>
      </c>
      <c r="CO353" t="str">
        <f>IF(Table1[[#This Row],[Ledger 5]]="","",IF(Table1[[#This Row],[Effect 5]]="Dr.","Yes","No"))</f>
        <v/>
      </c>
      <c r="CP353" t="str">
        <f>IF(Table1[[#This Row],[Ledger 5]]="","",Table1[[#This Row],[Ledger 5]])</f>
        <v/>
      </c>
      <c r="CQ353" t="str">
        <f>IF(Table1[[#This Row],[Ledger 5]]="","",IF(Table1[[#This Row],[Effect 5]]="Dr.",-Table1[[#This Row],[Amount 5]],Table1[[#This Row],[Amount 5]]))</f>
        <v/>
      </c>
      <c r="CT353" t="str">
        <f>IF(Table1[[#This Row],[Ledger 6]]="","","No")</f>
        <v/>
      </c>
      <c r="CU353" t="str">
        <f>IF(Table1[[#This Row],[Ledger 6]]="","",IF(Table1[[#This Row],[Effect 6]]="Dr.","Yes","No"))</f>
        <v/>
      </c>
      <c r="CV353" t="str">
        <f>IF(Table1[[#This Row],[Ledger 6]]="","",Table1[[#This Row],[Ledger 6]])</f>
        <v/>
      </c>
      <c r="CW353" t="str">
        <f>IF(Table1[[#This Row],[Ledger 6]]="","",IF(Table1[[#This Row],[Effect 6]]="Dr.",-Table1[[#This Row],[Amount 6]],Table1[[#This Row],[Amount 6]]))</f>
        <v/>
      </c>
      <c r="CZ353" t="str">
        <f>IF(Table1[[#This Row],[Ledger 7]]="","","No")</f>
        <v/>
      </c>
      <c r="DA353" t="str">
        <f>IF(Table1[[#This Row],[Ledger 7]]="","",IF(Table1[[#This Row],[Effect 7]]="Dr.","Yes","No"))</f>
        <v/>
      </c>
      <c r="DB353" t="str">
        <f>IF(Table1[[#This Row],[Ledger 7]]="","",Table1[[#This Row],[Ledger 7]])</f>
        <v/>
      </c>
      <c r="DC353" t="str">
        <f>IF(Table1[[#This Row],[Ledger 7]]="","",IF(Table1[[#This Row],[Effect 7]]="Dr.",-Table1[[#This Row],[Amount 7]],Table1[[#This Row],[Amount 7]]))</f>
        <v/>
      </c>
      <c r="DF353" t="str">
        <f>IF(Table1[[#This Row],[Ledger 8]]="","","No")</f>
        <v/>
      </c>
      <c r="DG353" t="str">
        <f>IF(Table1[[#This Row],[Ledger 8]]="","",IF(Table1[[#This Row],[Effect 8]]="Dr.","Yes","No"))</f>
        <v/>
      </c>
      <c r="DH353" t="str">
        <f>IF(Table1[[#This Row],[Ledger 8]]="","",Table1[[#This Row],[Ledger 8]])</f>
        <v/>
      </c>
      <c r="DI353" t="str">
        <f>IF(Table1[[#This Row],[Ledger 8]]="","",IF(Table1[[#This Row],[Effect 8]]="Dr.",-Table1[[#This Row],[Amount 8]],Table1[[#This Row],[Amount 8]]))</f>
        <v/>
      </c>
      <c r="DL353" t="str">
        <f>IF(Table1[[#This Row],[Ledger 9]]="","","No")</f>
        <v/>
      </c>
      <c r="DM353" t="str">
        <f>IF(Table1[[#This Row],[Ledger 9]]="","",IF(Table1[[#This Row],[Effect 9]]="Dr.","Yes","No"))</f>
        <v/>
      </c>
      <c r="DN353" t="str">
        <f>IF(Table1[[#This Row],[Ledger 9]]="","",Table1[[#This Row],[Ledger 9]])</f>
        <v/>
      </c>
      <c r="DO353" t="str">
        <f>IF(Table1[[#This Row],[Ledger 9]]="","",IF(Table1[[#This Row],[Effect 9]]="Dr.",-Table1[[#This Row],[Amount 9]],Table1[[#This Row],[Amount 9]]))</f>
        <v/>
      </c>
      <c r="DR353" t="str">
        <f>IF(Table1[[#This Row],[Ledger 10]]="","","No")</f>
        <v/>
      </c>
      <c r="DS353" t="str">
        <f>IF(Table1[[#This Row],[Ledger 10]]="","",IF(Table1[[#This Row],[Effect 10]]="Dr.","Yes","No"))</f>
        <v/>
      </c>
      <c r="DT353" t="str">
        <f>IF(Table1[[#This Row],[Ledger 10]]="","",Table1[[#This Row],[Ledger 10]])</f>
        <v/>
      </c>
      <c r="DU353" t="str">
        <f>IF(Table1[[#This Row],[Ledger 10]]="","",IF(Table1[[#This Row],[Effect 10]]="Dr.",-Table1[[#This Row],[Amount 10]],Table1[[#This Row],[Amount 10]]))</f>
        <v/>
      </c>
      <c r="DX353" t="str">
        <f>IF(Table1[[#This Row],[Ledger 11]]="","","No")</f>
        <v/>
      </c>
      <c r="DY353" t="str">
        <f>IF(Table1[[#This Row],[Ledger 11]]="","",IF(Table1[[#This Row],[Effect 11]]="Dr.","Yes","No"))</f>
        <v/>
      </c>
      <c r="DZ353" t="str">
        <f>IF(Table1[[#This Row],[Ledger 11]]="","",Table1[[#This Row],[Ledger 11]])</f>
        <v/>
      </c>
      <c r="EA353" t="str">
        <f>IF(Table1[[#This Row],[Ledger 11]]="","",IF(Table1[[#This Row],[Effect 11]]="Dr.",-Table1[[#This Row],[Amount 11]],Table1[[#This Row],[Amount 11]]))</f>
        <v/>
      </c>
      <c r="ED353" t="str">
        <f>IF(Table1[[#This Row],[Ledger 12]]="","","No")</f>
        <v/>
      </c>
      <c r="EE353" t="str">
        <f>IF(Table1[[#This Row],[Ledger 12]]="","",IF(Table1[[#This Row],[Effect 12]]="Dr.","Yes","No"))</f>
        <v/>
      </c>
      <c r="EF353" t="str">
        <f>IF(Table1[[#This Row],[Ledger 12]]="","",Table1[[#This Row],[Ledger 12]])</f>
        <v/>
      </c>
      <c r="EG353" t="str">
        <f>IF(Table1[[#This Row],[Ledger 12]]="","",IF(Table1[[#This Row],[Effect 12]]="Dr.",-Table1[[#This Row],[Amount 12]],Table1[[#This Row],[Amount 12]]))</f>
        <v/>
      </c>
      <c r="EJ353" t="str">
        <f>IF(Table1[[#This Row],[Ledger 13]]="","","No")</f>
        <v/>
      </c>
      <c r="EK353" t="str">
        <f>IF(Table1[[#This Row],[Ledger 13]]="","",IF(Table1[[#This Row],[Effect 13]]="Dr.","Yes","No"))</f>
        <v/>
      </c>
      <c r="EL353" t="str">
        <f>IF(Table1[[#This Row],[Ledger 13]]="","",Table1[[#This Row],[Ledger 13]])</f>
        <v/>
      </c>
      <c r="EM353" t="str">
        <f>IF(Table1[[#This Row],[Ledger 13]]="","",IF(Table1[[#This Row],[Effect 13]]="Dr.",-Table1[[#This Row],[Amount 13]],Table1[[#This Row],[Amount 13]]))</f>
        <v/>
      </c>
      <c r="EP353" t="str">
        <f>IF(Table1[[#This Row],[Ledger 14]]="","","No")</f>
        <v/>
      </c>
      <c r="EQ353" t="str">
        <f>IF(Table1[[#This Row],[Ledger 14]]="","",IF(Table1[[#This Row],[Effect 14]]="Dr.","Yes","No"))</f>
        <v/>
      </c>
      <c r="ER353" t="str">
        <f>IF(Table1[[#This Row],[Ledger 14]]="","",Table1[[#This Row],[Ledger 14]])</f>
        <v/>
      </c>
      <c r="ES353" t="str">
        <f>IF(Table1[[#This Row],[Ledger 14]]="","",IF(Table1[[#This Row],[Effect 14]]="Dr.",-Table1[[#This Row],[Amount 14]],Table1[[#This Row],[Amount 14]]))</f>
        <v/>
      </c>
      <c r="EV353" t="str">
        <f>IF(Table1[[#This Row],[Ledger 15]]="","","No")</f>
        <v/>
      </c>
      <c r="EW353" t="str">
        <f>IF(Table1[[#This Row],[Ledger 15]]="","",IF(Table1[[#This Row],[Effect 15]]="Dr.","Yes","No"))</f>
        <v/>
      </c>
      <c r="EX353" t="str">
        <f>IF(Table1[[#This Row],[Ledger 15]]="","",Table1[[#This Row],[Ledger 15]])</f>
        <v/>
      </c>
      <c r="EY353" t="str">
        <f>IF(Table1[[#This Row],[Ledger 15]]="","",IF(Table1[[#This Row],[Effect 15]]="Dr.",-Table1[[#This Row],[Amount 15]],Table1[[#This Row],[Amount 15]]))</f>
        <v/>
      </c>
      <c r="FD3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3">
        <f>IF(Table1[[#This Row],[Date]]="",0,IF(AND(Table1[[#This Row],[Date]]&gt;=$FE$2,Table1[[#This Row],[Date]]&lt;=$FE$3),0,1))</f>
        <v>0</v>
      </c>
      <c r="FF353">
        <f>IF(Table1[[#This Row],[Date]]="",0,IF(TYPE(VLOOKUP(Table1[[#This Row],[Voucher Type]],Table1[[#All],[Voucher Type Master]],1,FALSE))=16,1,0))</f>
        <v>0</v>
      </c>
      <c r="FG353">
        <f>IF(TYPE(IF(Table1[[#This Row],[Date]]="",0,IF(VLOOKUP(Table1[[#This Row],[Voucher Type]],$FY$5:$FZ$13,2,0)=Table1[[#This Row],[Effect 1]],0,1)))=16,1,0)</f>
        <v>0</v>
      </c>
      <c r="FH3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3">
        <f>IF(LEN(Table1[[#This Row],[Ledger 1]])&gt;0,IF(TYPE(VLOOKUP(Table1[[#This Row],[Ledger 1]],GZ:GZ,1,0))=16,1,0),0)</f>
        <v>0</v>
      </c>
      <c r="FJ353">
        <f>IF(LEN(Table1[[#This Row],[Ledger 2]])&gt;0,IF(TYPE(VLOOKUP(Table1[[#This Row],[Ledger 2]],GZ:GZ,1,0))=16,1,0),0)</f>
        <v>0</v>
      </c>
      <c r="FK353">
        <f>IF(LEN(Table1[[#This Row],[Ledger 3]])&gt;0,IF(TYPE(VLOOKUP(Table1[[#This Row],[Ledger 3]],GZ:GZ,1,0))=16,1,0),0)</f>
        <v>0</v>
      </c>
      <c r="FL353">
        <f>IF(LEN(Table1[[#This Row],[Ledger 4]])&gt;0,IF(TYPE(VLOOKUP(Table1[[#This Row],[Ledger 4]],GZ:GZ,1,0))=16,1,0),0)</f>
        <v>0</v>
      </c>
      <c r="FM353">
        <f>IF(LEN(Table1[[#This Row],[Ledger 5]])&gt;0,IF(TYPE(VLOOKUP(Table1[[#This Row],[Ledger 5]],GZ:GZ,1,0))=16,1,0),0)</f>
        <v>0</v>
      </c>
      <c r="FN353">
        <f>IF(LEN(Table1[[#This Row],[Ledger 6]])&gt;0,IF(TYPE(VLOOKUP(Table1[[#This Row],[Ledger 6]],$GZ:$GZ,1,0))=16,1,0),0)</f>
        <v>0</v>
      </c>
      <c r="FO353">
        <f>IF(LEN(Table1[[#This Row],[Ledger 7]])&gt;0,IF(TYPE(VLOOKUP(Table1[[#This Row],[Ledger 7]],$GZ:$GZ,1,0))=16,1,0),0)</f>
        <v>0</v>
      </c>
      <c r="FP353">
        <f>IF(LEN(Table1[[#This Row],[Ledger 8]])&gt;0,IF(TYPE(VLOOKUP(Table1[[#This Row],[Ledger 8]],$GZ:$GZ,1,0))=16,1,0),0)</f>
        <v>0</v>
      </c>
      <c r="FQ353">
        <f>IF(LEN(Table1[[#This Row],[Ledger 9]])&gt;0,IF(TYPE(VLOOKUP(Table1[[#This Row],[Ledger 9]],$GZ:$GZ,1,0))=16,1,0),0)</f>
        <v>0</v>
      </c>
      <c r="FR353">
        <f>IF(LEN(Table1[[#This Row],[Ledger 10]])&gt;0,IF(TYPE(VLOOKUP(Table1[[#This Row],[Ledger 10]],$GZ:$GZ,1,0))=16,1,0),0)</f>
        <v>0</v>
      </c>
      <c r="FS353">
        <f>IF(LEN(Table1[[#This Row],[Ledger 11]])&gt;0,IF(TYPE(VLOOKUP(Table1[[#This Row],[Ledger 11]],$GZ:$GZ,1,0))=16,1,0),0)</f>
        <v>0</v>
      </c>
      <c r="FT353">
        <f>IF(LEN(Table1[[#This Row],[Ledger 12]])&gt;0,IF(TYPE(VLOOKUP(Table1[[#This Row],[Ledger 12]],$GZ:$GZ,1,0))=16,1,0),0)</f>
        <v>0</v>
      </c>
      <c r="FU353">
        <f>IF(LEN(Table1[[#This Row],[Ledger 13]])&gt;0,IF(TYPE(VLOOKUP(Table1[[#This Row],[Ledger 13]],$GZ:$GZ,1,0))=16,1,0),0)</f>
        <v>0</v>
      </c>
      <c r="FV353">
        <f>IF(LEN(Table1[[#This Row],[Ledger 14]])&gt;0,IF(TYPE(VLOOKUP(Table1[[#This Row],[Ledger 14]],$GZ:$GZ,1,0))=16,1,0),0)</f>
        <v>0</v>
      </c>
      <c r="FW353">
        <f>IF(LEN(Table1[[#This Row],[Ledger 15]])&gt;0,IF(TYPE(VLOOKUP(Table1[[#This Row],[Ledger 15]],$GZ:$GZ,1,0))=16,1,0),0)</f>
        <v>0</v>
      </c>
    </row>
    <row r="354" spans="4:179" ht="33" customHeight="1" x14ac:dyDescent="0.45">
      <c r="D354" s="8">
        <f t="shared" si="14"/>
        <v>349</v>
      </c>
      <c r="E354" s="32"/>
      <c r="F354" s="34"/>
      <c r="G354" s="34"/>
      <c r="H354" s="34"/>
      <c r="I354" s="34"/>
      <c r="J354" s="38"/>
      <c r="K354" s="33"/>
      <c r="L354" s="36"/>
      <c r="M354" s="35"/>
      <c r="N354" s="34"/>
      <c r="O354" s="41"/>
      <c r="P354" s="35"/>
      <c r="Q354" s="34"/>
      <c r="R354" s="37"/>
      <c r="S354" s="35"/>
      <c r="T354" s="34"/>
      <c r="U354" s="37"/>
      <c r="V354" s="35"/>
      <c r="W354" s="34"/>
      <c r="X354" s="37"/>
      <c r="Y354" s="35"/>
      <c r="Z354" s="34"/>
      <c r="AA354" s="37"/>
      <c r="AB354" s="35"/>
      <c r="AC354" s="34"/>
      <c r="AD354" s="37"/>
      <c r="AE354" s="35"/>
      <c r="AF354" s="34"/>
      <c r="AG354" s="37"/>
      <c r="AH354" s="35"/>
      <c r="AI354" s="34"/>
      <c r="AJ354" s="37"/>
      <c r="AK354" s="35"/>
      <c r="AL354" s="34"/>
      <c r="AM354" s="37"/>
      <c r="AN354" s="35"/>
      <c r="AO354" s="34"/>
      <c r="AP354" s="37"/>
      <c r="AQ354" s="35"/>
      <c r="AR354" s="34"/>
      <c r="AS354" s="37"/>
      <c r="AT354" s="35"/>
      <c r="AU354" s="34"/>
      <c r="AV354" s="37"/>
      <c r="AW354" s="35"/>
      <c r="AX354" s="34"/>
      <c r="AY354" s="37"/>
      <c r="AZ354" s="35"/>
      <c r="BA354" s="34"/>
      <c r="BB354" s="37"/>
      <c r="BC3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4" s="7"/>
      <c r="BF354" t="str">
        <f>IF(Table1[[#This Row],[Date]]="","","&amp;lt;VOUCHER REMOTEID="&amp;""""&amp;$A$11&amp;$A$13&amp;ROW()&amp;""""&amp;" VCHTYPE="""&amp;F354&amp;""" ACTION="""&amp;"Create"&amp;"""&amp;gt;")</f>
        <v/>
      </c>
      <c r="BG354" t="str">
        <f>IF(Table1[[#This Row],[Date]]="","",TEXT(Table1[[#This Row],[Date]],"yyyymmdd"))</f>
        <v/>
      </c>
      <c r="BH354" t="str">
        <f>Table1[[#This Row],[Date2]]</f>
        <v/>
      </c>
      <c r="BI354" t="str">
        <f>IF(Table1[[#This Row],[Date]]="","",Table1[[#This Row],[Voucher Type]])</f>
        <v/>
      </c>
      <c r="BJ354" t="str">
        <f>IF(Table1[[#This Row],[Ref No / Invoice No]]="","",Table1[[#This Row],[Ref No / Invoice No]])</f>
        <v/>
      </c>
      <c r="BK354" t="str">
        <f>IF(Table1[[#This Row],[Voucher No]]="","",Table1[[#This Row],[Voucher No]])</f>
        <v/>
      </c>
      <c r="BL354" t="str">
        <f>IF(Table1[[#This Row],[Date]]="","",Table1[[#This Row],[Narration]])</f>
        <v/>
      </c>
      <c r="BM354" t="str">
        <f>IF(Table1[[#This Row],[Date]]="","",$A$11&amp;$A$13&amp;ROW())</f>
        <v/>
      </c>
      <c r="BN354" t="str">
        <f>IF(Table1[[#This Row],[Date]]="","",$A$13)</f>
        <v/>
      </c>
      <c r="BP354" t="str">
        <f>IF(Table1[[#This Row],[Ledger 1]]="","","No")</f>
        <v/>
      </c>
      <c r="BQ354" t="str">
        <f>IF(Table1[[#This Row],[Date]]="","",IF(Table1[[#This Row],[Effect 1]]="Dr.","Yes","No"))</f>
        <v/>
      </c>
      <c r="BR354" t="str">
        <f>IF(Table1[[#This Row],[Date]]="","",Table1[[#This Row],[Ledger 1]])</f>
        <v/>
      </c>
      <c r="BS354" t="str">
        <f>IF(Table1[[#This Row],[Date]]="","",IF(Table1[[#This Row],[Effect 1]]="Dr.",-Table1[[#This Row],[Amount 1]],Table1[[#This Row],[Amount 1]]))</f>
        <v/>
      </c>
      <c r="BV354" t="str">
        <f>IF(Table1[[#This Row],[Ledger 2]]="","","No")</f>
        <v/>
      </c>
      <c r="BW354" t="str">
        <f>IF(Table1[[#This Row],[Date]]="","",IF(Table1[[#This Row],[Effect 2]]="Dr.","Yes","No"))</f>
        <v/>
      </c>
      <c r="BX354" t="str">
        <f>IF(Table1[[#This Row],[Date]]="","",Table1[[#This Row],[Ledger 2]])</f>
        <v/>
      </c>
      <c r="BY354" t="str">
        <f>IF(Table1[[#This Row],[Date]]="","",IF(Table1[[#This Row],[Effect 2]]="Dr.",-Table1[[#This Row],[Amount 2]],Table1[[#This Row],[Amount 2]]))</f>
        <v/>
      </c>
      <c r="CB354" t="str">
        <f>IF(Table1[[#This Row],[Ledger 3]]="","","No")</f>
        <v/>
      </c>
      <c r="CC354" t="str">
        <f>IF(Table1[[#This Row],[Ledger 3]]="","",IF(Table1[[#This Row],[Effect 3]]="Dr.","Yes","No"))</f>
        <v/>
      </c>
      <c r="CD354" t="str">
        <f>IF(Table1[[#This Row],[Ledger 3]]="","",Table1[[#This Row],[Ledger 3]])</f>
        <v/>
      </c>
      <c r="CE354" t="str">
        <f>IF(Table1[[#This Row],[Ledger 3]]="","",IF(Table1[[#This Row],[Effect 3]]="Dr.",-Table1[[#This Row],[Amount 3]],Table1[[#This Row],[Amount 3]]))</f>
        <v/>
      </c>
      <c r="CH354" t="str">
        <f>IF(Table1[[#This Row],[Ledger 4]]="","","No")</f>
        <v/>
      </c>
      <c r="CI354" t="str">
        <f>IF(Table1[[#This Row],[Ledger 4]]="","",IF(Table1[[#This Row],[Effect 4]]="Dr.","Yes","No"))</f>
        <v/>
      </c>
      <c r="CJ354" t="str">
        <f>IF(Table1[[#This Row],[Ledger 4]]="","",Table1[[#This Row],[Ledger 4]])</f>
        <v/>
      </c>
      <c r="CK354" t="str">
        <f>IF(Table1[[#This Row],[Ledger 4]]="","",IF(Table1[[#This Row],[Effect 4]]="Dr.",-Table1[[#This Row],[Amount 4]],Table1[[#This Row],[Amount 4]]))</f>
        <v/>
      </c>
      <c r="CN354" t="str">
        <f>IF(Table1[[#This Row],[Ledger 5]]="","","No")</f>
        <v/>
      </c>
      <c r="CO354" t="str">
        <f>IF(Table1[[#This Row],[Ledger 5]]="","",IF(Table1[[#This Row],[Effect 5]]="Dr.","Yes","No"))</f>
        <v/>
      </c>
      <c r="CP354" t="str">
        <f>IF(Table1[[#This Row],[Ledger 5]]="","",Table1[[#This Row],[Ledger 5]])</f>
        <v/>
      </c>
      <c r="CQ354" t="str">
        <f>IF(Table1[[#This Row],[Ledger 5]]="","",IF(Table1[[#This Row],[Effect 5]]="Dr.",-Table1[[#This Row],[Amount 5]],Table1[[#This Row],[Amount 5]]))</f>
        <v/>
      </c>
      <c r="CT354" t="str">
        <f>IF(Table1[[#This Row],[Ledger 6]]="","","No")</f>
        <v/>
      </c>
      <c r="CU354" t="str">
        <f>IF(Table1[[#This Row],[Ledger 6]]="","",IF(Table1[[#This Row],[Effect 6]]="Dr.","Yes","No"))</f>
        <v/>
      </c>
      <c r="CV354" t="str">
        <f>IF(Table1[[#This Row],[Ledger 6]]="","",Table1[[#This Row],[Ledger 6]])</f>
        <v/>
      </c>
      <c r="CW354" t="str">
        <f>IF(Table1[[#This Row],[Ledger 6]]="","",IF(Table1[[#This Row],[Effect 6]]="Dr.",-Table1[[#This Row],[Amount 6]],Table1[[#This Row],[Amount 6]]))</f>
        <v/>
      </c>
      <c r="CZ354" t="str">
        <f>IF(Table1[[#This Row],[Ledger 7]]="","","No")</f>
        <v/>
      </c>
      <c r="DA354" t="str">
        <f>IF(Table1[[#This Row],[Ledger 7]]="","",IF(Table1[[#This Row],[Effect 7]]="Dr.","Yes","No"))</f>
        <v/>
      </c>
      <c r="DB354" t="str">
        <f>IF(Table1[[#This Row],[Ledger 7]]="","",Table1[[#This Row],[Ledger 7]])</f>
        <v/>
      </c>
      <c r="DC354" t="str">
        <f>IF(Table1[[#This Row],[Ledger 7]]="","",IF(Table1[[#This Row],[Effect 7]]="Dr.",-Table1[[#This Row],[Amount 7]],Table1[[#This Row],[Amount 7]]))</f>
        <v/>
      </c>
      <c r="DF354" t="str">
        <f>IF(Table1[[#This Row],[Ledger 8]]="","","No")</f>
        <v/>
      </c>
      <c r="DG354" t="str">
        <f>IF(Table1[[#This Row],[Ledger 8]]="","",IF(Table1[[#This Row],[Effect 8]]="Dr.","Yes","No"))</f>
        <v/>
      </c>
      <c r="DH354" t="str">
        <f>IF(Table1[[#This Row],[Ledger 8]]="","",Table1[[#This Row],[Ledger 8]])</f>
        <v/>
      </c>
      <c r="DI354" t="str">
        <f>IF(Table1[[#This Row],[Ledger 8]]="","",IF(Table1[[#This Row],[Effect 8]]="Dr.",-Table1[[#This Row],[Amount 8]],Table1[[#This Row],[Amount 8]]))</f>
        <v/>
      </c>
      <c r="DL354" t="str">
        <f>IF(Table1[[#This Row],[Ledger 9]]="","","No")</f>
        <v/>
      </c>
      <c r="DM354" t="str">
        <f>IF(Table1[[#This Row],[Ledger 9]]="","",IF(Table1[[#This Row],[Effect 9]]="Dr.","Yes","No"))</f>
        <v/>
      </c>
      <c r="DN354" t="str">
        <f>IF(Table1[[#This Row],[Ledger 9]]="","",Table1[[#This Row],[Ledger 9]])</f>
        <v/>
      </c>
      <c r="DO354" t="str">
        <f>IF(Table1[[#This Row],[Ledger 9]]="","",IF(Table1[[#This Row],[Effect 9]]="Dr.",-Table1[[#This Row],[Amount 9]],Table1[[#This Row],[Amount 9]]))</f>
        <v/>
      </c>
      <c r="DR354" t="str">
        <f>IF(Table1[[#This Row],[Ledger 10]]="","","No")</f>
        <v/>
      </c>
      <c r="DS354" t="str">
        <f>IF(Table1[[#This Row],[Ledger 10]]="","",IF(Table1[[#This Row],[Effect 10]]="Dr.","Yes","No"))</f>
        <v/>
      </c>
      <c r="DT354" t="str">
        <f>IF(Table1[[#This Row],[Ledger 10]]="","",Table1[[#This Row],[Ledger 10]])</f>
        <v/>
      </c>
      <c r="DU354" t="str">
        <f>IF(Table1[[#This Row],[Ledger 10]]="","",IF(Table1[[#This Row],[Effect 10]]="Dr.",-Table1[[#This Row],[Amount 10]],Table1[[#This Row],[Amount 10]]))</f>
        <v/>
      </c>
      <c r="DX354" t="str">
        <f>IF(Table1[[#This Row],[Ledger 11]]="","","No")</f>
        <v/>
      </c>
      <c r="DY354" t="str">
        <f>IF(Table1[[#This Row],[Ledger 11]]="","",IF(Table1[[#This Row],[Effect 11]]="Dr.","Yes","No"))</f>
        <v/>
      </c>
      <c r="DZ354" t="str">
        <f>IF(Table1[[#This Row],[Ledger 11]]="","",Table1[[#This Row],[Ledger 11]])</f>
        <v/>
      </c>
      <c r="EA354" t="str">
        <f>IF(Table1[[#This Row],[Ledger 11]]="","",IF(Table1[[#This Row],[Effect 11]]="Dr.",-Table1[[#This Row],[Amount 11]],Table1[[#This Row],[Amount 11]]))</f>
        <v/>
      </c>
      <c r="ED354" t="str">
        <f>IF(Table1[[#This Row],[Ledger 12]]="","","No")</f>
        <v/>
      </c>
      <c r="EE354" t="str">
        <f>IF(Table1[[#This Row],[Ledger 12]]="","",IF(Table1[[#This Row],[Effect 12]]="Dr.","Yes","No"))</f>
        <v/>
      </c>
      <c r="EF354" t="str">
        <f>IF(Table1[[#This Row],[Ledger 12]]="","",Table1[[#This Row],[Ledger 12]])</f>
        <v/>
      </c>
      <c r="EG354" t="str">
        <f>IF(Table1[[#This Row],[Ledger 12]]="","",IF(Table1[[#This Row],[Effect 12]]="Dr.",-Table1[[#This Row],[Amount 12]],Table1[[#This Row],[Amount 12]]))</f>
        <v/>
      </c>
      <c r="EJ354" t="str">
        <f>IF(Table1[[#This Row],[Ledger 13]]="","","No")</f>
        <v/>
      </c>
      <c r="EK354" t="str">
        <f>IF(Table1[[#This Row],[Ledger 13]]="","",IF(Table1[[#This Row],[Effect 13]]="Dr.","Yes","No"))</f>
        <v/>
      </c>
      <c r="EL354" t="str">
        <f>IF(Table1[[#This Row],[Ledger 13]]="","",Table1[[#This Row],[Ledger 13]])</f>
        <v/>
      </c>
      <c r="EM354" t="str">
        <f>IF(Table1[[#This Row],[Ledger 13]]="","",IF(Table1[[#This Row],[Effect 13]]="Dr.",-Table1[[#This Row],[Amount 13]],Table1[[#This Row],[Amount 13]]))</f>
        <v/>
      </c>
      <c r="EP354" t="str">
        <f>IF(Table1[[#This Row],[Ledger 14]]="","","No")</f>
        <v/>
      </c>
      <c r="EQ354" t="str">
        <f>IF(Table1[[#This Row],[Ledger 14]]="","",IF(Table1[[#This Row],[Effect 14]]="Dr.","Yes","No"))</f>
        <v/>
      </c>
      <c r="ER354" t="str">
        <f>IF(Table1[[#This Row],[Ledger 14]]="","",Table1[[#This Row],[Ledger 14]])</f>
        <v/>
      </c>
      <c r="ES354" t="str">
        <f>IF(Table1[[#This Row],[Ledger 14]]="","",IF(Table1[[#This Row],[Effect 14]]="Dr.",-Table1[[#This Row],[Amount 14]],Table1[[#This Row],[Amount 14]]))</f>
        <v/>
      </c>
      <c r="EV354" t="str">
        <f>IF(Table1[[#This Row],[Ledger 15]]="","","No")</f>
        <v/>
      </c>
      <c r="EW354" t="str">
        <f>IF(Table1[[#This Row],[Ledger 15]]="","",IF(Table1[[#This Row],[Effect 15]]="Dr.","Yes","No"))</f>
        <v/>
      </c>
      <c r="EX354" t="str">
        <f>IF(Table1[[#This Row],[Ledger 15]]="","",Table1[[#This Row],[Ledger 15]])</f>
        <v/>
      </c>
      <c r="EY354" t="str">
        <f>IF(Table1[[#This Row],[Ledger 15]]="","",IF(Table1[[#This Row],[Effect 15]]="Dr.",-Table1[[#This Row],[Amount 15]],Table1[[#This Row],[Amount 15]]))</f>
        <v/>
      </c>
      <c r="FD3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4">
        <f>IF(Table1[[#This Row],[Date]]="",0,IF(AND(Table1[[#This Row],[Date]]&gt;=$FE$2,Table1[[#This Row],[Date]]&lt;=$FE$3),0,1))</f>
        <v>0</v>
      </c>
      <c r="FF354">
        <f>IF(Table1[[#This Row],[Date]]="",0,IF(TYPE(VLOOKUP(Table1[[#This Row],[Voucher Type]],Table1[[#All],[Voucher Type Master]],1,FALSE))=16,1,0))</f>
        <v>0</v>
      </c>
      <c r="FG354">
        <f>IF(TYPE(IF(Table1[[#This Row],[Date]]="",0,IF(VLOOKUP(Table1[[#This Row],[Voucher Type]],$FY$5:$FZ$13,2,0)=Table1[[#This Row],[Effect 1]],0,1)))=16,1,0)</f>
        <v>0</v>
      </c>
      <c r="FH3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4">
        <f>IF(LEN(Table1[[#This Row],[Ledger 1]])&gt;0,IF(TYPE(VLOOKUP(Table1[[#This Row],[Ledger 1]],GZ:GZ,1,0))=16,1,0),0)</f>
        <v>0</v>
      </c>
      <c r="FJ354">
        <f>IF(LEN(Table1[[#This Row],[Ledger 2]])&gt;0,IF(TYPE(VLOOKUP(Table1[[#This Row],[Ledger 2]],GZ:GZ,1,0))=16,1,0),0)</f>
        <v>0</v>
      </c>
      <c r="FK354">
        <f>IF(LEN(Table1[[#This Row],[Ledger 3]])&gt;0,IF(TYPE(VLOOKUP(Table1[[#This Row],[Ledger 3]],GZ:GZ,1,0))=16,1,0),0)</f>
        <v>0</v>
      </c>
      <c r="FL354">
        <f>IF(LEN(Table1[[#This Row],[Ledger 4]])&gt;0,IF(TYPE(VLOOKUP(Table1[[#This Row],[Ledger 4]],GZ:GZ,1,0))=16,1,0),0)</f>
        <v>0</v>
      </c>
      <c r="FM354">
        <f>IF(LEN(Table1[[#This Row],[Ledger 5]])&gt;0,IF(TYPE(VLOOKUP(Table1[[#This Row],[Ledger 5]],GZ:GZ,1,0))=16,1,0),0)</f>
        <v>0</v>
      </c>
      <c r="FN354">
        <f>IF(LEN(Table1[[#This Row],[Ledger 6]])&gt;0,IF(TYPE(VLOOKUP(Table1[[#This Row],[Ledger 6]],$GZ:$GZ,1,0))=16,1,0),0)</f>
        <v>0</v>
      </c>
      <c r="FO354">
        <f>IF(LEN(Table1[[#This Row],[Ledger 7]])&gt;0,IF(TYPE(VLOOKUP(Table1[[#This Row],[Ledger 7]],$GZ:$GZ,1,0))=16,1,0),0)</f>
        <v>0</v>
      </c>
      <c r="FP354">
        <f>IF(LEN(Table1[[#This Row],[Ledger 8]])&gt;0,IF(TYPE(VLOOKUP(Table1[[#This Row],[Ledger 8]],$GZ:$GZ,1,0))=16,1,0),0)</f>
        <v>0</v>
      </c>
      <c r="FQ354">
        <f>IF(LEN(Table1[[#This Row],[Ledger 9]])&gt;0,IF(TYPE(VLOOKUP(Table1[[#This Row],[Ledger 9]],$GZ:$GZ,1,0))=16,1,0),0)</f>
        <v>0</v>
      </c>
      <c r="FR354">
        <f>IF(LEN(Table1[[#This Row],[Ledger 10]])&gt;0,IF(TYPE(VLOOKUP(Table1[[#This Row],[Ledger 10]],$GZ:$GZ,1,0))=16,1,0),0)</f>
        <v>0</v>
      </c>
      <c r="FS354">
        <f>IF(LEN(Table1[[#This Row],[Ledger 11]])&gt;0,IF(TYPE(VLOOKUP(Table1[[#This Row],[Ledger 11]],$GZ:$GZ,1,0))=16,1,0),0)</f>
        <v>0</v>
      </c>
      <c r="FT354">
        <f>IF(LEN(Table1[[#This Row],[Ledger 12]])&gt;0,IF(TYPE(VLOOKUP(Table1[[#This Row],[Ledger 12]],$GZ:$GZ,1,0))=16,1,0),0)</f>
        <v>0</v>
      </c>
      <c r="FU354">
        <f>IF(LEN(Table1[[#This Row],[Ledger 13]])&gt;0,IF(TYPE(VLOOKUP(Table1[[#This Row],[Ledger 13]],$GZ:$GZ,1,0))=16,1,0),0)</f>
        <v>0</v>
      </c>
      <c r="FV354">
        <f>IF(LEN(Table1[[#This Row],[Ledger 14]])&gt;0,IF(TYPE(VLOOKUP(Table1[[#This Row],[Ledger 14]],$GZ:$GZ,1,0))=16,1,0),0)</f>
        <v>0</v>
      </c>
      <c r="FW354">
        <f>IF(LEN(Table1[[#This Row],[Ledger 15]])&gt;0,IF(TYPE(VLOOKUP(Table1[[#This Row],[Ledger 15]],$GZ:$GZ,1,0))=16,1,0),0)</f>
        <v>0</v>
      </c>
    </row>
    <row r="355" spans="4:179" ht="33" customHeight="1" x14ac:dyDescent="0.45">
      <c r="D355" s="8">
        <f t="shared" si="14"/>
        <v>350</v>
      </c>
      <c r="E355" s="32"/>
      <c r="F355" s="34"/>
      <c r="G355" s="34"/>
      <c r="H355" s="34"/>
      <c r="I355" s="34"/>
      <c r="J355" s="38"/>
      <c r="K355" s="33"/>
      <c r="L355" s="36"/>
      <c r="M355" s="35"/>
      <c r="N355" s="34"/>
      <c r="O355" s="41"/>
      <c r="P355" s="35"/>
      <c r="Q355" s="34"/>
      <c r="R355" s="37"/>
      <c r="S355" s="35"/>
      <c r="T355" s="34"/>
      <c r="U355" s="37"/>
      <c r="V355" s="35"/>
      <c r="W355" s="34"/>
      <c r="X355" s="37"/>
      <c r="Y355" s="35"/>
      <c r="Z355" s="34"/>
      <c r="AA355" s="37"/>
      <c r="AB355" s="35"/>
      <c r="AC355" s="34"/>
      <c r="AD355" s="37"/>
      <c r="AE355" s="35"/>
      <c r="AF355" s="34"/>
      <c r="AG355" s="37"/>
      <c r="AH355" s="35"/>
      <c r="AI355" s="34"/>
      <c r="AJ355" s="37"/>
      <c r="AK355" s="35"/>
      <c r="AL355" s="34"/>
      <c r="AM355" s="37"/>
      <c r="AN355" s="35"/>
      <c r="AO355" s="34"/>
      <c r="AP355" s="37"/>
      <c r="AQ355" s="35"/>
      <c r="AR355" s="34"/>
      <c r="AS355" s="37"/>
      <c r="AT355" s="35"/>
      <c r="AU355" s="34"/>
      <c r="AV355" s="37"/>
      <c r="AW355" s="35"/>
      <c r="AX355" s="34"/>
      <c r="AY355" s="37"/>
      <c r="AZ355" s="35"/>
      <c r="BA355" s="34"/>
      <c r="BB355" s="37"/>
      <c r="BC3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5" s="7"/>
      <c r="BF355" t="str">
        <f>IF(Table1[[#This Row],[Date]]="","","&amp;lt;VOUCHER REMOTEID="&amp;""""&amp;$A$11&amp;$A$13&amp;ROW()&amp;""""&amp;" VCHTYPE="""&amp;F355&amp;""" ACTION="""&amp;"Create"&amp;"""&amp;gt;")</f>
        <v/>
      </c>
      <c r="BG355" t="str">
        <f>IF(Table1[[#This Row],[Date]]="","",TEXT(Table1[[#This Row],[Date]],"yyyymmdd"))</f>
        <v/>
      </c>
      <c r="BH355" t="str">
        <f>Table1[[#This Row],[Date2]]</f>
        <v/>
      </c>
      <c r="BI355" t="str">
        <f>IF(Table1[[#This Row],[Date]]="","",Table1[[#This Row],[Voucher Type]])</f>
        <v/>
      </c>
      <c r="BJ355" t="str">
        <f>IF(Table1[[#This Row],[Ref No / Invoice No]]="","",Table1[[#This Row],[Ref No / Invoice No]])</f>
        <v/>
      </c>
      <c r="BK355" t="str">
        <f>IF(Table1[[#This Row],[Voucher No]]="","",Table1[[#This Row],[Voucher No]])</f>
        <v/>
      </c>
      <c r="BL355" t="str">
        <f>IF(Table1[[#This Row],[Date]]="","",Table1[[#This Row],[Narration]])</f>
        <v/>
      </c>
      <c r="BM355" t="str">
        <f>IF(Table1[[#This Row],[Date]]="","",$A$11&amp;$A$13&amp;ROW())</f>
        <v/>
      </c>
      <c r="BN355" t="str">
        <f>IF(Table1[[#This Row],[Date]]="","",$A$13)</f>
        <v/>
      </c>
      <c r="BP355" t="str">
        <f>IF(Table1[[#This Row],[Ledger 1]]="","","No")</f>
        <v/>
      </c>
      <c r="BQ355" t="str">
        <f>IF(Table1[[#This Row],[Date]]="","",IF(Table1[[#This Row],[Effect 1]]="Dr.","Yes","No"))</f>
        <v/>
      </c>
      <c r="BR355" t="str">
        <f>IF(Table1[[#This Row],[Date]]="","",Table1[[#This Row],[Ledger 1]])</f>
        <v/>
      </c>
      <c r="BS355" t="str">
        <f>IF(Table1[[#This Row],[Date]]="","",IF(Table1[[#This Row],[Effect 1]]="Dr.",-Table1[[#This Row],[Amount 1]],Table1[[#This Row],[Amount 1]]))</f>
        <v/>
      </c>
      <c r="BV355" t="str">
        <f>IF(Table1[[#This Row],[Ledger 2]]="","","No")</f>
        <v/>
      </c>
      <c r="BW355" t="str">
        <f>IF(Table1[[#This Row],[Date]]="","",IF(Table1[[#This Row],[Effect 2]]="Dr.","Yes","No"))</f>
        <v/>
      </c>
      <c r="BX355" t="str">
        <f>IF(Table1[[#This Row],[Date]]="","",Table1[[#This Row],[Ledger 2]])</f>
        <v/>
      </c>
      <c r="BY355" t="str">
        <f>IF(Table1[[#This Row],[Date]]="","",IF(Table1[[#This Row],[Effect 2]]="Dr.",-Table1[[#This Row],[Amount 2]],Table1[[#This Row],[Amount 2]]))</f>
        <v/>
      </c>
      <c r="CB355" t="str">
        <f>IF(Table1[[#This Row],[Ledger 3]]="","","No")</f>
        <v/>
      </c>
      <c r="CC355" t="str">
        <f>IF(Table1[[#This Row],[Ledger 3]]="","",IF(Table1[[#This Row],[Effect 3]]="Dr.","Yes","No"))</f>
        <v/>
      </c>
      <c r="CD355" t="str">
        <f>IF(Table1[[#This Row],[Ledger 3]]="","",Table1[[#This Row],[Ledger 3]])</f>
        <v/>
      </c>
      <c r="CE355" t="str">
        <f>IF(Table1[[#This Row],[Ledger 3]]="","",IF(Table1[[#This Row],[Effect 3]]="Dr.",-Table1[[#This Row],[Amount 3]],Table1[[#This Row],[Amount 3]]))</f>
        <v/>
      </c>
      <c r="CH355" t="str">
        <f>IF(Table1[[#This Row],[Ledger 4]]="","","No")</f>
        <v/>
      </c>
      <c r="CI355" t="str">
        <f>IF(Table1[[#This Row],[Ledger 4]]="","",IF(Table1[[#This Row],[Effect 4]]="Dr.","Yes","No"))</f>
        <v/>
      </c>
      <c r="CJ355" t="str">
        <f>IF(Table1[[#This Row],[Ledger 4]]="","",Table1[[#This Row],[Ledger 4]])</f>
        <v/>
      </c>
      <c r="CK355" t="str">
        <f>IF(Table1[[#This Row],[Ledger 4]]="","",IF(Table1[[#This Row],[Effect 4]]="Dr.",-Table1[[#This Row],[Amount 4]],Table1[[#This Row],[Amount 4]]))</f>
        <v/>
      </c>
      <c r="CN355" t="str">
        <f>IF(Table1[[#This Row],[Ledger 5]]="","","No")</f>
        <v/>
      </c>
      <c r="CO355" t="str">
        <f>IF(Table1[[#This Row],[Ledger 5]]="","",IF(Table1[[#This Row],[Effect 5]]="Dr.","Yes","No"))</f>
        <v/>
      </c>
      <c r="CP355" t="str">
        <f>IF(Table1[[#This Row],[Ledger 5]]="","",Table1[[#This Row],[Ledger 5]])</f>
        <v/>
      </c>
      <c r="CQ355" t="str">
        <f>IF(Table1[[#This Row],[Ledger 5]]="","",IF(Table1[[#This Row],[Effect 5]]="Dr.",-Table1[[#This Row],[Amount 5]],Table1[[#This Row],[Amount 5]]))</f>
        <v/>
      </c>
      <c r="CT355" t="str">
        <f>IF(Table1[[#This Row],[Ledger 6]]="","","No")</f>
        <v/>
      </c>
      <c r="CU355" t="str">
        <f>IF(Table1[[#This Row],[Ledger 6]]="","",IF(Table1[[#This Row],[Effect 6]]="Dr.","Yes","No"))</f>
        <v/>
      </c>
      <c r="CV355" t="str">
        <f>IF(Table1[[#This Row],[Ledger 6]]="","",Table1[[#This Row],[Ledger 6]])</f>
        <v/>
      </c>
      <c r="CW355" t="str">
        <f>IF(Table1[[#This Row],[Ledger 6]]="","",IF(Table1[[#This Row],[Effect 6]]="Dr.",-Table1[[#This Row],[Amount 6]],Table1[[#This Row],[Amount 6]]))</f>
        <v/>
      </c>
      <c r="CZ355" t="str">
        <f>IF(Table1[[#This Row],[Ledger 7]]="","","No")</f>
        <v/>
      </c>
      <c r="DA355" t="str">
        <f>IF(Table1[[#This Row],[Ledger 7]]="","",IF(Table1[[#This Row],[Effect 7]]="Dr.","Yes","No"))</f>
        <v/>
      </c>
      <c r="DB355" t="str">
        <f>IF(Table1[[#This Row],[Ledger 7]]="","",Table1[[#This Row],[Ledger 7]])</f>
        <v/>
      </c>
      <c r="DC355" t="str">
        <f>IF(Table1[[#This Row],[Ledger 7]]="","",IF(Table1[[#This Row],[Effect 7]]="Dr.",-Table1[[#This Row],[Amount 7]],Table1[[#This Row],[Amount 7]]))</f>
        <v/>
      </c>
      <c r="DF355" t="str">
        <f>IF(Table1[[#This Row],[Ledger 8]]="","","No")</f>
        <v/>
      </c>
      <c r="DG355" t="str">
        <f>IF(Table1[[#This Row],[Ledger 8]]="","",IF(Table1[[#This Row],[Effect 8]]="Dr.","Yes","No"))</f>
        <v/>
      </c>
      <c r="DH355" t="str">
        <f>IF(Table1[[#This Row],[Ledger 8]]="","",Table1[[#This Row],[Ledger 8]])</f>
        <v/>
      </c>
      <c r="DI355" t="str">
        <f>IF(Table1[[#This Row],[Ledger 8]]="","",IF(Table1[[#This Row],[Effect 8]]="Dr.",-Table1[[#This Row],[Amount 8]],Table1[[#This Row],[Amount 8]]))</f>
        <v/>
      </c>
      <c r="DL355" t="str">
        <f>IF(Table1[[#This Row],[Ledger 9]]="","","No")</f>
        <v/>
      </c>
      <c r="DM355" t="str">
        <f>IF(Table1[[#This Row],[Ledger 9]]="","",IF(Table1[[#This Row],[Effect 9]]="Dr.","Yes","No"))</f>
        <v/>
      </c>
      <c r="DN355" t="str">
        <f>IF(Table1[[#This Row],[Ledger 9]]="","",Table1[[#This Row],[Ledger 9]])</f>
        <v/>
      </c>
      <c r="DO355" t="str">
        <f>IF(Table1[[#This Row],[Ledger 9]]="","",IF(Table1[[#This Row],[Effect 9]]="Dr.",-Table1[[#This Row],[Amount 9]],Table1[[#This Row],[Amount 9]]))</f>
        <v/>
      </c>
      <c r="DR355" t="str">
        <f>IF(Table1[[#This Row],[Ledger 10]]="","","No")</f>
        <v/>
      </c>
      <c r="DS355" t="str">
        <f>IF(Table1[[#This Row],[Ledger 10]]="","",IF(Table1[[#This Row],[Effect 10]]="Dr.","Yes","No"))</f>
        <v/>
      </c>
      <c r="DT355" t="str">
        <f>IF(Table1[[#This Row],[Ledger 10]]="","",Table1[[#This Row],[Ledger 10]])</f>
        <v/>
      </c>
      <c r="DU355" t="str">
        <f>IF(Table1[[#This Row],[Ledger 10]]="","",IF(Table1[[#This Row],[Effect 10]]="Dr.",-Table1[[#This Row],[Amount 10]],Table1[[#This Row],[Amount 10]]))</f>
        <v/>
      </c>
      <c r="DX355" t="str">
        <f>IF(Table1[[#This Row],[Ledger 11]]="","","No")</f>
        <v/>
      </c>
      <c r="DY355" t="str">
        <f>IF(Table1[[#This Row],[Ledger 11]]="","",IF(Table1[[#This Row],[Effect 11]]="Dr.","Yes","No"))</f>
        <v/>
      </c>
      <c r="DZ355" t="str">
        <f>IF(Table1[[#This Row],[Ledger 11]]="","",Table1[[#This Row],[Ledger 11]])</f>
        <v/>
      </c>
      <c r="EA355" t="str">
        <f>IF(Table1[[#This Row],[Ledger 11]]="","",IF(Table1[[#This Row],[Effect 11]]="Dr.",-Table1[[#This Row],[Amount 11]],Table1[[#This Row],[Amount 11]]))</f>
        <v/>
      </c>
      <c r="ED355" t="str">
        <f>IF(Table1[[#This Row],[Ledger 12]]="","","No")</f>
        <v/>
      </c>
      <c r="EE355" t="str">
        <f>IF(Table1[[#This Row],[Ledger 12]]="","",IF(Table1[[#This Row],[Effect 12]]="Dr.","Yes","No"))</f>
        <v/>
      </c>
      <c r="EF355" t="str">
        <f>IF(Table1[[#This Row],[Ledger 12]]="","",Table1[[#This Row],[Ledger 12]])</f>
        <v/>
      </c>
      <c r="EG355" t="str">
        <f>IF(Table1[[#This Row],[Ledger 12]]="","",IF(Table1[[#This Row],[Effect 12]]="Dr.",-Table1[[#This Row],[Amount 12]],Table1[[#This Row],[Amount 12]]))</f>
        <v/>
      </c>
      <c r="EJ355" t="str">
        <f>IF(Table1[[#This Row],[Ledger 13]]="","","No")</f>
        <v/>
      </c>
      <c r="EK355" t="str">
        <f>IF(Table1[[#This Row],[Ledger 13]]="","",IF(Table1[[#This Row],[Effect 13]]="Dr.","Yes","No"))</f>
        <v/>
      </c>
      <c r="EL355" t="str">
        <f>IF(Table1[[#This Row],[Ledger 13]]="","",Table1[[#This Row],[Ledger 13]])</f>
        <v/>
      </c>
      <c r="EM355" t="str">
        <f>IF(Table1[[#This Row],[Ledger 13]]="","",IF(Table1[[#This Row],[Effect 13]]="Dr.",-Table1[[#This Row],[Amount 13]],Table1[[#This Row],[Amount 13]]))</f>
        <v/>
      </c>
      <c r="EP355" t="str">
        <f>IF(Table1[[#This Row],[Ledger 14]]="","","No")</f>
        <v/>
      </c>
      <c r="EQ355" t="str">
        <f>IF(Table1[[#This Row],[Ledger 14]]="","",IF(Table1[[#This Row],[Effect 14]]="Dr.","Yes","No"))</f>
        <v/>
      </c>
      <c r="ER355" t="str">
        <f>IF(Table1[[#This Row],[Ledger 14]]="","",Table1[[#This Row],[Ledger 14]])</f>
        <v/>
      </c>
      <c r="ES355" t="str">
        <f>IF(Table1[[#This Row],[Ledger 14]]="","",IF(Table1[[#This Row],[Effect 14]]="Dr.",-Table1[[#This Row],[Amount 14]],Table1[[#This Row],[Amount 14]]))</f>
        <v/>
      </c>
      <c r="EV355" t="str">
        <f>IF(Table1[[#This Row],[Ledger 15]]="","","No")</f>
        <v/>
      </c>
      <c r="EW355" t="str">
        <f>IF(Table1[[#This Row],[Ledger 15]]="","",IF(Table1[[#This Row],[Effect 15]]="Dr.","Yes","No"))</f>
        <v/>
      </c>
      <c r="EX355" t="str">
        <f>IF(Table1[[#This Row],[Ledger 15]]="","",Table1[[#This Row],[Ledger 15]])</f>
        <v/>
      </c>
      <c r="EY355" t="str">
        <f>IF(Table1[[#This Row],[Ledger 15]]="","",IF(Table1[[#This Row],[Effect 15]]="Dr.",-Table1[[#This Row],[Amount 15]],Table1[[#This Row],[Amount 15]]))</f>
        <v/>
      </c>
      <c r="FD3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5">
        <f>IF(Table1[[#This Row],[Date]]="",0,IF(AND(Table1[[#This Row],[Date]]&gt;=$FE$2,Table1[[#This Row],[Date]]&lt;=$FE$3),0,1))</f>
        <v>0</v>
      </c>
      <c r="FF355">
        <f>IF(Table1[[#This Row],[Date]]="",0,IF(TYPE(VLOOKUP(Table1[[#This Row],[Voucher Type]],Table1[[#All],[Voucher Type Master]],1,FALSE))=16,1,0))</f>
        <v>0</v>
      </c>
      <c r="FG355">
        <f>IF(TYPE(IF(Table1[[#This Row],[Date]]="",0,IF(VLOOKUP(Table1[[#This Row],[Voucher Type]],$FY$5:$FZ$13,2,0)=Table1[[#This Row],[Effect 1]],0,1)))=16,1,0)</f>
        <v>0</v>
      </c>
      <c r="FH3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5">
        <f>IF(LEN(Table1[[#This Row],[Ledger 1]])&gt;0,IF(TYPE(VLOOKUP(Table1[[#This Row],[Ledger 1]],GZ:GZ,1,0))=16,1,0),0)</f>
        <v>0</v>
      </c>
      <c r="FJ355">
        <f>IF(LEN(Table1[[#This Row],[Ledger 2]])&gt;0,IF(TYPE(VLOOKUP(Table1[[#This Row],[Ledger 2]],GZ:GZ,1,0))=16,1,0),0)</f>
        <v>0</v>
      </c>
      <c r="FK355">
        <f>IF(LEN(Table1[[#This Row],[Ledger 3]])&gt;0,IF(TYPE(VLOOKUP(Table1[[#This Row],[Ledger 3]],GZ:GZ,1,0))=16,1,0),0)</f>
        <v>0</v>
      </c>
      <c r="FL355">
        <f>IF(LEN(Table1[[#This Row],[Ledger 4]])&gt;0,IF(TYPE(VLOOKUP(Table1[[#This Row],[Ledger 4]],GZ:GZ,1,0))=16,1,0),0)</f>
        <v>0</v>
      </c>
      <c r="FM355">
        <f>IF(LEN(Table1[[#This Row],[Ledger 5]])&gt;0,IF(TYPE(VLOOKUP(Table1[[#This Row],[Ledger 5]],GZ:GZ,1,0))=16,1,0),0)</f>
        <v>0</v>
      </c>
      <c r="FN355">
        <f>IF(LEN(Table1[[#This Row],[Ledger 6]])&gt;0,IF(TYPE(VLOOKUP(Table1[[#This Row],[Ledger 6]],$GZ:$GZ,1,0))=16,1,0),0)</f>
        <v>0</v>
      </c>
      <c r="FO355">
        <f>IF(LEN(Table1[[#This Row],[Ledger 7]])&gt;0,IF(TYPE(VLOOKUP(Table1[[#This Row],[Ledger 7]],$GZ:$GZ,1,0))=16,1,0),0)</f>
        <v>0</v>
      </c>
      <c r="FP355">
        <f>IF(LEN(Table1[[#This Row],[Ledger 8]])&gt;0,IF(TYPE(VLOOKUP(Table1[[#This Row],[Ledger 8]],$GZ:$GZ,1,0))=16,1,0),0)</f>
        <v>0</v>
      </c>
      <c r="FQ355">
        <f>IF(LEN(Table1[[#This Row],[Ledger 9]])&gt;0,IF(TYPE(VLOOKUP(Table1[[#This Row],[Ledger 9]],$GZ:$GZ,1,0))=16,1,0),0)</f>
        <v>0</v>
      </c>
      <c r="FR355">
        <f>IF(LEN(Table1[[#This Row],[Ledger 10]])&gt;0,IF(TYPE(VLOOKUP(Table1[[#This Row],[Ledger 10]],$GZ:$GZ,1,0))=16,1,0),0)</f>
        <v>0</v>
      </c>
      <c r="FS355">
        <f>IF(LEN(Table1[[#This Row],[Ledger 11]])&gt;0,IF(TYPE(VLOOKUP(Table1[[#This Row],[Ledger 11]],$GZ:$GZ,1,0))=16,1,0),0)</f>
        <v>0</v>
      </c>
      <c r="FT355">
        <f>IF(LEN(Table1[[#This Row],[Ledger 12]])&gt;0,IF(TYPE(VLOOKUP(Table1[[#This Row],[Ledger 12]],$GZ:$GZ,1,0))=16,1,0),0)</f>
        <v>0</v>
      </c>
      <c r="FU355">
        <f>IF(LEN(Table1[[#This Row],[Ledger 13]])&gt;0,IF(TYPE(VLOOKUP(Table1[[#This Row],[Ledger 13]],$GZ:$GZ,1,0))=16,1,0),0)</f>
        <v>0</v>
      </c>
      <c r="FV355">
        <f>IF(LEN(Table1[[#This Row],[Ledger 14]])&gt;0,IF(TYPE(VLOOKUP(Table1[[#This Row],[Ledger 14]],$GZ:$GZ,1,0))=16,1,0),0)</f>
        <v>0</v>
      </c>
      <c r="FW355">
        <f>IF(LEN(Table1[[#This Row],[Ledger 15]])&gt;0,IF(TYPE(VLOOKUP(Table1[[#This Row],[Ledger 15]],$GZ:$GZ,1,0))=16,1,0),0)</f>
        <v>0</v>
      </c>
    </row>
    <row r="356" spans="4:179" ht="33" customHeight="1" x14ac:dyDescent="0.45">
      <c r="D356" s="8">
        <f t="shared" si="14"/>
        <v>351</v>
      </c>
      <c r="E356" s="32"/>
      <c r="F356" s="34"/>
      <c r="G356" s="34"/>
      <c r="H356" s="34"/>
      <c r="I356" s="34"/>
      <c r="J356" s="38"/>
      <c r="K356" s="33"/>
      <c r="L356" s="36"/>
      <c r="M356" s="35"/>
      <c r="N356" s="34"/>
      <c r="O356" s="41"/>
      <c r="P356" s="35"/>
      <c r="Q356" s="34"/>
      <c r="R356" s="37"/>
      <c r="S356" s="35"/>
      <c r="T356" s="34"/>
      <c r="U356" s="37"/>
      <c r="V356" s="35"/>
      <c r="W356" s="34"/>
      <c r="X356" s="37"/>
      <c r="Y356" s="35"/>
      <c r="Z356" s="34"/>
      <c r="AA356" s="37"/>
      <c r="AB356" s="35"/>
      <c r="AC356" s="34"/>
      <c r="AD356" s="37"/>
      <c r="AE356" s="35"/>
      <c r="AF356" s="34"/>
      <c r="AG356" s="37"/>
      <c r="AH356" s="35"/>
      <c r="AI356" s="34"/>
      <c r="AJ356" s="37"/>
      <c r="AK356" s="35"/>
      <c r="AL356" s="34"/>
      <c r="AM356" s="37"/>
      <c r="AN356" s="35"/>
      <c r="AO356" s="34"/>
      <c r="AP356" s="37"/>
      <c r="AQ356" s="35"/>
      <c r="AR356" s="34"/>
      <c r="AS356" s="37"/>
      <c r="AT356" s="35"/>
      <c r="AU356" s="34"/>
      <c r="AV356" s="37"/>
      <c r="AW356" s="35"/>
      <c r="AX356" s="34"/>
      <c r="AY356" s="37"/>
      <c r="AZ356" s="35"/>
      <c r="BA356" s="34"/>
      <c r="BB356" s="37"/>
      <c r="BC3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6" s="7"/>
      <c r="BF356" t="str">
        <f>IF(Table1[[#This Row],[Date]]="","","&amp;lt;VOUCHER REMOTEID="&amp;""""&amp;$A$11&amp;$A$13&amp;ROW()&amp;""""&amp;" VCHTYPE="""&amp;F356&amp;""" ACTION="""&amp;"Create"&amp;"""&amp;gt;")</f>
        <v/>
      </c>
      <c r="BG356" t="str">
        <f>IF(Table1[[#This Row],[Date]]="","",TEXT(Table1[[#This Row],[Date]],"yyyymmdd"))</f>
        <v/>
      </c>
      <c r="BH356" t="str">
        <f>Table1[[#This Row],[Date2]]</f>
        <v/>
      </c>
      <c r="BI356" t="str">
        <f>IF(Table1[[#This Row],[Date]]="","",Table1[[#This Row],[Voucher Type]])</f>
        <v/>
      </c>
      <c r="BJ356" t="str">
        <f>IF(Table1[[#This Row],[Ref No / Invoice No]]="","",Table1[[#This Row],[Ref No / Invoice No]])</f>
        <v/>
      </c>
      <c r="BK356" t="str">
        <f>IF(Table1[[#This Row],[Voucher No]]="","",Table1[[#This Row],[Voucher No]])</f>
        <v/>
      </c>
      <c r="BL356" t="str">
        <f>IF(Table1[[#This Row],[Date]]="","",Table1[[#This Row],[Narration]])</f>
        <v/>
      </c>
      <c r="BM356" t="str">
        <f>IF(Table1[[#This Row],[Date]]="","",$A$11&amp;$A$13&amp;ROW())</f>
        <v/>
      </c>
      <c r="BN356" t="str">
        <f>IF(Table1[[#This Row],[Date]]="","",$A$13)</f>
        <v/>
      </c>
      <c r="BP356" t="str">
        <f>IF(Table1[[#This Row],[Ledger 1]]="","","No")</f>
        <v/>
      </c>
      <c r="BQ356" t="str">
        <f>IF(Table1[[#This Row],[Date]]="","",IF(Table1[[#This Row],[Effect 1]]="Dr.","Yes","No"))</f>
        <v/>
      </c>
      <c r="BR356" t="str">
        <f>IF(Table1[[#This Row],[Date]]="","",Table1[[#This Row],[Ledger 1]])</f>
        <v/>
      </c>
      <c r="BS356" t="str">
        <f>IF(Table1[[#This Row],[Date]]="","",IF(Table1[[#This Row],[Effect 1]]="Dr.",-Table1[[#This Row],[Amount 1]],Table1[[#This Row],[Amount 1]]))</f>
        <v/>
      </c>
      <c r="BV356" t="str">
        <f>IF(Table1[[#This Row],[Ledger 2]]="","","No")</f>
        <v/>
      </c>
      <c r="BW356" t="str">
        <f>IF(Table1[[#This Row],[Date]]="","",IF(Table1[[#This Row],[Effect 2]]="Dr.","Yes","No"))</f>
        <v/>
      </c>
      <c r="BX356" t="str">
        <f>IF(Table1[[#This Row],[Date]]="","",Table1[[#This Row],[Ledger 2]])</f>
        <v/>
      </c>
      <c r="BY356" t="str">
        <f>IF(Table1[[#This Row],[Date]]="","",IF(Table1[[#This Row],[Effect 2]]="Dr.",-Table1[[#This Row],[Amount 2]],Table1[[#This Row],[Amount 2]]))</f>
        <v/>
      </c>
      <c r="CB356" t="str">
        <f>IF(Table1[[#This Row],[Ledger 3]]="","","No")</f>
        <v/>
      </c>
      <c r="CC356" t="str">
        <f>IF(Table1[[#This Row],[Ledger 3]]="","",IF(Table1[[#This Row],[Effect 3]]="Dr.","Yes","No"))</f>
        <v/>
      </c>
      <c r="CD356" t="str">
        <f>IF(Table1[[#This Row],[Ledger 3]]="","",Table1[[#This Row],[Ledger 3]])</f>
        <v/>
      </c>
      <c r="CE356" t="str">
        <f>IF(Table1[[#This Row],[Ledger 3]]="","",IF(Table1[[#This Row],[Effect 3]]="Dr.",-Table1[[#This Row],[Amount 3]],Table1[[#This Row],[Amount 3]]))</f>
        <v/>
      </c>
      <c r="CH356" t="str">
        <f>IF(Table1[[#This Row],[Ledger 4]]="","","No")</f>
        <v/>
      </c>
      <c r="CI356" t="str">
        <f>IF(Table1[[#This Row],[Ledger 4]]="","",IF(Table1[[#This Row],[Effect 4]]="Dr.","Yes","No"))</f>
        <v/>
      </c>
      <c r="CJ356" t="str">
        <f>IF(Table1[[#This Row],[Ledger 4]]="","",Table1[[#This Row],[Ledger 4]])</f>
        <v/>
      </c>
      <c r="CK356" t="str">
        <f>IF(Table1[[#This Row],[Ledger 4]]="","",IF(Table1[[#This Row],[Effect 4]]="Dr.",-Table1[[#This Row],[Amount 4]],Table1[[#This Row],[Amount 4]]))</f>
        <v/>
      </c>
      <c r="CN356" t="str">
        <f>IF(Table1[[#This Row],[Ledger 5]]="","","No")</f>
        <v/>
      </c>
      <c r="CO356" t="str">
        <f>IF(Table1[[#This Row],[Ledger 5]]="","",IF(Table1[[#This Row],[Effect 5]]="Dr.","Yes","No"))</f>
        <v/>
      </c>
      <c r="CP356" t="str">
        <f>IF(Table1[[#This Row],[Ledger 5]]="","",Table1[[#This Row],[Ledger 5]])</f>
        <v/>
      </c>
      <c r="CQ356" t="str">
        <f>IF(Table1[[#This Row],[Ledger 5]]="","",IF(Table1[[#This Row],[Effect 5]]="Dr.",-Table1[[#This Row],[Amount 5]],Table1[[#This Row],[Amount 5]]))</f>
        <v/>
      </c>
      <c r="CT356" t="str">
        <f>IF(Table1[[#This Row],[Ledger 6]]="","","No")</f>
        <v/>
      </c>
      <c r="CU356" t="str">
        <f>IF(Table1[[#This Row],[Ledger 6]]="","",IF(Table1[[#This Row],[Effect 6]]="Dr.","Yes","No"))</f>
        <v/>
      </c>
      <c r="CV356" t="str">
        <f>IF(Table1[[#This Row],[Ledger 6]]="","",Table1[[#This Row],[Ledger 6]])</f>
        <v/>
      </c>
      <c r="CW356" t="str">
        <f>IF(Table1[[#This Row],[Ledger 6]]="","",IF(Table1[[#This Row],[Effect 6]]="Dr.",-Table1[[#This Row],[Amount 6]],Table1[[#This Row],[Amount 6]]))</f>
        <v/>
      </c>
      <c r="CZ356" t="str">
        <f>IF(Table1[[#This Row],[Ledger 7]]="","","No")</f>
        <v/>
      </c>
      <c r="DA356" t="str">
        <f>IF(Table1[[#This Row],[Ledger 7]]="","",IF(Table1[[#This Row],[Effect 7]]="Dr.","Yes","No"))</f>
        <v/>
      </c>
      <c r="DB356" t="str">
        <f>IF(Table1[[#This Row],[Ledger 7]]="","",Table1[[#This Row],[Ledger 7]])</f>
        <v/>
      </c>
      <c r="DC356" t="str">
        <f>IF(Table1[[#This Row],[Ledger 7]]="","",IF(Table1[[#This Row],[Effect 7]]="Dr.",-Table1[[#This Row],[Amount 7]],Table1[[#This Row],[Amount 7]]))</f>
        <v/>
      </c>
      <c r="DF356" t="str">
        <f>IF(Table1[[#This Row],[Ledger 8]]="","","No")</f>
        <v/>
      </c>
      <c r="DG356" t="str">
        <f>IF(Table1[[#This Row],[Ledger 8]]="","",IF(Table1[[#This Row],[Effect 8]]="Dr.","Yes","No"))</f>
        <v/>
      </c>
      <c r="DH356" t="str">
        <f>IF(Table1[[#This Row],[Ledger 8]]="","",Table1[[#This Row],[Ledger 8]])</f>
        <v/>
      </c>
      <c r="DI356" t="str">
        <f>IF(Table1[[#This Row],[Ledger 8]]="","",IF(Table1[[#This Row],[Effect 8]]="Dr.",-Table1[[#This Row],[Amount 8]],Table1[[#This Row],[Amount 8]]))</f>
        <v/>
      </c>
      <c r="DL356" t="str">
        <f>IF(Table1[[#This Row],[Ledger 9]]="","","No")</f>
        <v/>
      </c>
      <c r="DM356" t="str">
        <f>IF(Table1[[#This Row],[Ledger 9]]="","",IF(Table1[[#This Row],[Effect 9]]="Dr.","Yes","No"))</f>
        <v/>
      </c>
      <c r="DN356" t="str">
        <f>IF(Table1[[#This Row],[Ledger 9]]="","",Table1[[#This Row],[Ledger 9]])</f>
        <v/>
      </c>
      <c r="DO356" t="str">
        <f>IF(Table1[[#This Row],[Ledger 9]]="","",IF(Table1[[#This Row],[Effect 9]]="Dr.",-Table1[[#This Row],[Amount 9]],Table1[[#This Row],[Amount 9]]))</f>
        <v/>
      </c>
      <c r="DR356" t="str">
        <f>IF(Table1[[#This Row],[Ledger 10]]="","","No")</f>
        <v/>
      </c>
      <c r="DS356" t="str">
        <f>IF(Table1[[#This Row],[Ledger 10]]="","",IF(Table1[[#This Row],[Effect 10]]="Dr.","Yes","No"))</f>
        <v/>
      </c>
      <c r="DT356" t="str">
        <f>IF(Table1[[#This Row],[Ledger 10]]="","",Table1[[#This Row],[Ledger 10]])</f>
        <v/>
      </c>
      <c r="DU356" t="str">
        <f>IF(Table1[[#This Row],[Ledger 10]]="","",IF(Table1[[#This Row],[Effect 10]]="Dr.",-Table1[[#This Row],[Amount 10]],Table1[[#This Row],[Amount 10]]))</f>
        <v/>
      </c>
      <c r="DX356" t="str">
        <f>IF(Table1[[#This Row],[Ledger 11]]="","","No")</f>
        <v/>
      </c>
      <c r="DY356" t="str">
        <f>IF(Table1[[#This Row],[Ledger 11]]="","",IF(Table1[[#This Row],[Effect 11]]="Dr.","Yes","No"))</f>
        <v/>
      </c>
      <c r="DZ356" t="str">
        <f>IF(Table1[[#This Row],[Ledger 11]]="","",Table1[[#This Row],[Ledger 11]])</f>
        <v/>
      </c>
      <c r="EA356" t="str">
        <f>IF(Table1[[#This Row],[Ledger 11]]="","",IF(Table1[[#This Row],[Effect 11]]="Dr.",-Table1[[#This Row],[Amount 11]],Table1[[#This Row],[Amount 11]]))</f>
        <v/>
      </c>
      <c r="ED356" t="str">
        <f>IF(Table1[[#This Row],[Ledger 12]]="","","No")</f>
        <v/>
      </c>
      <c r="EE356" t="str">
        <f>IF(Table1[[#This Row],[Ledger 12]]="","",IF(Table1[[#This Row],[Effect 12]]="Dr.","Yes","No"))</f>
        <v/>
      </c>
      <c r="EF356" t="str">
        <f>IF(Table1[[#This Row],[Ledger 12]]="","",Table1[[#This Row],[Ledger 12]])</f>
        <v/>
      </c>
      <c r="EG356" t="str">
        <f>IF(Table1[[#This Row],[Ledger 12]]="","",IF(Table1[[#This Row],[Effect 12]]="Dr.",-Table1[[#This Row],[Amount 12]],Table1[[#This Row],[Amount 12]]))</f>
        <v/>
      </c>
      <c r="EJ356" t="str">
        <f>IF(Table1[[#This Row],[Ledger 13]]="","","No")</f>
        <v/>
      </c>
      <c r="EK356" t="str">
        <f>IF(Table1[[#This Row],[Ledger 13]]="","",IF(Table1[[#This Row],[Effect 13]]="Dr.","Yes","No"))</f>
        <v/>
      </c>
      <c r="EL356" t="str">
        <f>IF(Table1[[#This Row],[Ledger 13]]="","",Table1[[#This Row],[Ledger 13]])</f>
        <v/>
      </c>
      <c r="EM356" t="str">
        <f>IF(Table1[[#This Row],[Ledger 13]]="","",IF(Table1[[#This Row],[Effect 13]]="Dr.",-Table1[[#This Row],[Amount 13]],Table1[[#This Row],[Amount 13]]))</f>
        <v/>
      </c>
      <c r="EP356" t="str">
        <f>IF(Table1[[#This Row],[Ledger 14]]="","","No")</f>
        <v/>
      </c>
      <c r="EQ356" t="str">
        <f>IF(Table1[[#This Row],[Ledger 14]]="","",IF(Table1[[#This Row],[Effect 14]]="Dr.","Yes","No"))</f>
        <v/>
      </c>
      <c r="ER356" t="str">
        <f>IF(Table1[[#This Row],[Ledger 14]]="","",Table1[[#This Row],[Ledger 14]])</f>
        <v/>
      </c>
      <c r="ES356" t="str">
        <f>IF(Table1[[#This Row],[Ledger 14]]="","",IF(Table1[[#This Row],[Effect 14]]="Dr.",-Table1[[#This Row],[Amount 14]],Table1[[#This Row],[Amount 14]]))</f>
        <v/>
      </c>
      <c r="EV356" t="str">
        <f>IF(Table1[[#This Row],[Ledger 15]]="","","No")</f>
        <v/>
      </c>
      <c r="EW356" t="str">
        <f>IF(Table1[[#This Row],[Ledger 15]]="","",IF(Table1[[#This Row],[Effect 15]]="Dr.","Yes","No"))</f>
        <v/>
      </c>
      <c r="EX356" t="str">
        <f>IF(Table1[[#This Row],[Ledger 15]]="","",Table1[[#This Row],[Ledger 15]])</f>
        <v/>
      </c>
      <c r="EY356" t="str">
        <f>IF(Table1[[#This Row],[Ledger 15]]="","",IF(Table1[[#This Row],[Effect 15]]="Dr.",-Table1[[#This Row],[Amount 15]],Table1[[#This Row],[Amount 15]]))</f>
        <v/>
      </c>
      <c r="FD3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6">
        <f>IF(Table1[[#This Row],[Date]]="",0,IF(AND(Table1[[#This Row],[Date]]&gt;=$FE$2,Table1[[#This Row],[Date]]&lt;=$FE$3),0,1))</f>
        <v>0</v>
      </c>
      <c r="FF356">
        <f>IF(Table1[[#This Row],[Date]]="",0,IF(TYPE(VLOOKUP(Table1[[#This Row],[Voucher Type]],Table1[[#All],[Voucher Type Master]],1,FALSE))=16,1,0))</f>
        <v>0</v>
      </c>
      <c r="FG356">
        <f>IF(TYPE(IF(Table1[[#This Row],[Date]]="",0,IF(VLOOKUP(Table1[[#This Row],[Voucher Type]],$FY$5:$FZ$13,2,0)=Table1[[#This Row],[Effect 1]],0,1)))=16,1,0)</f>
        <v>0</v>
      </c>
      <c r="FH3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6">
        <f>IF(LEN(Table1[[#This Row],[Ledger 1]])&gt;0,IF(TYPE(VLOOKUP(Table1[[#This Row],[Ledger 1]],GZ:GZ,1,0))=16,1,0),0)</f>
        <v>0</v>
      </c>
      <c r="FJ356">
        <f>IF(LEN(Table1[[#This Row],[Ledger 2]])&gt;0,IF(TYPE(VLOOKUP(Table1[[#This Row],[Ledger 2]],GZ:GZ,1,0))=16,1,0),0)</f>
        <v>0</v>
      </c>
      <c r="FK356">
        <f>IF(LEN(Table1[[#This Row],[Ledger 3]])&gt;0,IF(TYPE(VLOOKUP(Table1[[#This Row],[Ledger 3]],GZ:GZ,1,0))=16,1,0),0)</f>
        <v>0</v>
      </c>
      <c r="FL356">
        <f>IF(LEN(Table1[[#This Row],[Ledger 4]])&gt;0,IF(TYPE(VLOOKUP(Table1[[#This Row],[Ledger 4]],GZ:GZ,1,0))=16,1,0),0)</f>
        <v>0</v>
      </c>
      <c r="FM356">
        <f>IF(LEN(Table1[[#This Row],[Ledger 5]])&gt;0,IF(TYPE(VLOOKUP(Table1[[#This Row],[Ledger 5]],GZ:GZ,1,0))=16,1,0),0)</f>
        <v>0</v>
      </c>
      <c r="FN356">
        <f>IF(LEN(Table1[[#This Row],[Ledger 6]])&gt;0,IF(TYPE(VLOOKUP(Table1[[#This Row],[Ledger 6]],$GZ:$GZ,1,0))=16,1,0),0)</f>
        <v>0</v>
      </c>
      <c r="FO356">
        <f>IF(LEN(Table1[[#This Row],[Ledger 7]])&gt;0,IF(TYPE(VLOOKUP(Table1[[#This Row],[Ledger 7]],$GZ:$GZ,1,0))=16,1,0),0)</f>
        <v>0</v>
      </c>
      <c r="FP356">
        <f>IF(LEN(Table1[[#This Row],[Ledger 8]])&gt;0,IF(TYPE(VLOOKUP(Table1[[#This Row],[Ledger 8]],$GZ:$GZ,1,0))=16,1,0),0)</f>
        <v>0</v>
      </c>
      <c r="FQ356">
        <f>IF(LEN(Table1[[#This Row],[Ledger 9]])&gt;0,IF(TYPE(VLOOKUP(Table1[[#This Row],[Ledger 9]],$GZ:$GZ,1,0))=16,1,0),0)</f>
        <v>0</v>
      </c>
      <c r="FR356">
        <f>IF(LEN(Table1[[#This Row],[Ledger 10]])&gt;0,IF(TYPE(VLOOKUP(Table1[[#This Row],[Ledger 10]],$GZ:$GZ,1,0))=16,1,0),0)</f>
        <v>0</v>
      </c>
      <c r="FS356">
        <f>IF(LEN(Table1[[#This Row],[Ledger 11]])&gt;0,IF(TYPE(VLOOKUP(Table1[[#This Row],[Ledger 11]],$GZ:$GZ,1,0))=16,1,0),0)</f>
        <v>0</v>
      </c>
      <c r="FT356">
        <f>IF(LEN(Table1[[#This Row],[Ledger 12]])&gt;0,IF(TYPE(VLOOKUP(Table1[[#This Row],[Ledger 12]],$GZ:$GZ,1,0))=16,1,0),0)</f>
        <v>0</v>
      </c>
      <c r="FU356">
        <f>IF(LEN(Table1[[#This Row],[Ledger 13]])&gt;0,IF(TYPE(VLOOKUP(Table1[[#This Row],[Ledger 13]],$GZ:$GZ,1,0))=16,1,0),0)</f>
        <v>0</v>
      </c>
      <c r="FV356">
        <f>IF(LEN(Table1[[#This Row],[Ledger 14]])&gt;0,IF(TYPE(VLOOKUP(Table1[[#This Row],[Ledger 14]],$GZ:$GZ,1,0))=16,1,0),0)</f>
        <v>0</v>
      </c>
      <c r="FW356">
        <f>IF(LEN(Table1[[#This Row],[Ledger 15]])&gt;0,IF(TYPE(VLOOKUP(Table1[[#This Row],[Ledger 15]],$GZ:$GZ,1,0))=16,1,0),0)</f>
        <v>0</v>
      </c>
    </row>
    <row r="357" spans="4:179" ht="33" customHeight="1" x14ac:dyDescent="0.45">
      <c r="D357" s="8">
        <f t="shared" si="14"/>
        <v>352</v>
      </c>
      <c r="E357" s="32"/>
      <c r="F357" s="34"/>
      <c r="G357" s="34"/>
      <c r="H357" s="34"/>
      <c r="I357" s="34"/>
      <c r="J357" s="38"/>
      <c r="K357" s="33"/>
      <c r="L357" s="36"/>
      <c r="M357" s="35"/>
      <c r="N357" s="34"/>
      <c r="O357" s="41"/>
      <c r="P357" s="35"/>
      <c r="Q357" s="34"/>
      <c r="R357" s="37"/>
      <c r="S357" s="35"/>
      <c r="T357" s="34"/>
      <c r="U357" s="37"/>
      <c r="V357" s="35"/>
      <c r="W357" s="34"/>
      <c r="X357" s="37"/>
      <c r="Y357" s="35"/>
      <c r="Z357" s="34"/>
      <c r="AA357" s="37"/>
      <c r="AB357" s="35"/>
      <c r="AC357" s="34"/>
      <c r="AD357" s="37"/>
      <c r="AE357" s="35"/>
      <c r="AF357" s="34"/>
      <c r="AG357" s="37"/>
      <c r="AH357" s="35"/>
      <c r="AI357" s="34"/>
      <c r="AJ357" s="37"/>
      <c r="AK357" s="35"/>
      <c r="AL357" s="34"/>
      <c r="AM357" s="37"/>
      <c r="AN357" s="35"/>
      <c r="AO357" s="34"/>
      <c r="AP357" s="37"/>
      <c r="AQ357" s="35"/>
      <c r="AR357" s="34"/>
      <c r="AS357" s="37"/>
      <c r="AT357" s="35"/>
      <c r="AU357" s="34"/>
      <c r="AV357" s="37"/>
      <c r="AW357" s="35"/>
      <c r="AX357" s="34"/>
      <c r="AY357" s="37"/>
      <c r="AZ357" s="35"/>
      <c r="BA357" s="34"/>
      <c r="BB357" s="37"/>
      <c r="BC3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7" s="7"/>
      <c r="BF357" t="str">
        <f>IF(Table1[[#This Row],[Date]]="","","&amp;lt;VOUCHER REMOTEID="&amp;""""&amp;$A$11&amp;$A$13&amp;ROW()&amp;""""&amp;" VCHTYPE="""&amp;F357&amp;""" ACTION="""&amp;"Create"&amp;"""&amp;gt;")</f>
        <v/>
      </c>
      <c r="BG357" t="str">
        <f>IF(Table1[[#This Row],[Date]]="","",TEXT(Table1[[#This Row],[Date]],"yyyymmdd"))</f>
        <v/>
      </c>
      <c r="BH357" t="str">
        <f>Table1[[#This Row],[Date2]]</f>
        <v/>
      </c>
      <c r="BI357" t="str">
        <f>IF(Table1[[#This Row],[Date]]="","",Table1[[#This Row],[Voucher Type]])</f>
        <v/>
      </c>
      <c r="BJ357" t="str">
        <f>IF(Table1[[#This Row],[Ref No / Invoice No]]="","",Table1[[#This Row],[Ref No / Invoice No]])</f>
        <v/>
      </c>
      <c r="BK357" t="str">
        <f>IF(Table1[[#This Row],[Voucher No]]="","",Table1[[#This Row],[Voucher No]])</f>
        <v/>
      </c>
      <c r="BL357" t="str">
        <f>IF(Table1[[#This Row],[Date]]="","",Table1[[#This Row],[Narration]])</f>
        <v/>
      </c>
      <c r="BM357" t="str">
        <f>IF(Table1[[#This Row],[Date]]="","",$A$11&amp;$A$13&amp;ROW())</f>
        <v/>
      </c>
      <c r="BN357" t="str">
        <f>IF(Table1[[#This Row],[Date]]="","",$A$13)</f>
        <v/>
      </c>
      <c r="BP357" t="str">
        <f>IF(Table1[[#This Row],[Ledger 1]]="","","No")</f>
        <v/>
      </c>
      <c r="BQ357" t="str">
        <f>IF(Table1[[#This Row],[Date]]="","",IF(Table1[[#This Row],[Effect 1]]="Dr.","Yes","No"))</f>
        <v/>
      </c>
      <c r="BR357" t="str">
        <f>IF(Table1[[#This Row],[Date]]="","",Table1[[#This Row],[Ledger 1]])</f>
        <v/>
      </c>
      <c r="BS357" t="str">
        <f>IF(Table1[[#This Row],[Date]]="","",IF(Table1[[#This Row],[Effect 1]]="Dr.",-Table1[[#This Row],[Amount 1]],Table1[[#This Row],[Amount 1]]))</f>
        <v/>
      </c>
      <c r="BV357" t="str">
        <f>IF(Table1[[#This Row],[Ledger 2]]="","","No")</f>
        <v/>
      </c>
      <c r="BW357" t="str">
        <f>IF(Table1[[#This Row],[Date]]="","",IF(Table1[[#This Row],[Effect 2]]="Dr.","Yes","No"))</f>
        <v/>
      </c>
      <c r="BX357" t="str">
        <f>IF(Table1[[#This Row],[Date]]="","",Table1[[#This Row],[Ledger 2]])</f>
        <v/>
      </c>
      <c r="BY357" t="str">
        <f>IF(Table1[[#This Row],[Date]]="","",IF(Table1[[#This Row],[Effect 2]]="Dr.",-Table1[[#This Row],[Amount 2]],Table1[[#This Row],[Amount 2]]))</f>
        <v/>
      </c>
      <c r="CB357" t="str">
        <f>IF(Table1[[#This Row],[Ledger 3]]="","","No")</f>
        <v/>
      </c>
      <c r="CC357" t="str">
        <f>IF(Table1[[#This Row],[Ledger 3]]="","",IF(Table1[[#This Row],[Effect 3]]="Dr.","Yes","No"))</f>
        <v/>
      </c>
      <c r="CD357" t="str">
        <f>IF(Table1[[#This Row],[Ledger 3]]="","",Table1[[#This Row],[Ledger 3]])</f>
        <v/>
      </c>
      <c r="CE357" t="str">
        <f>IF(Table1[[#This Row],[Ledger 3]]="","",IF(Table1[[#This Row],[Effect 3]]="Dr.",-Table1[[#This Row],[Amount 3]],Table1[[#This Row],[Amount 3]]))</f>
        <v/>
      </c>
      <c r="CH357" t="str">
        <f>IF(Table1[[#This Row],[Ledger 4]]="","","No")</f>
        <v/>
      </c>
      <c r="CI357" t="str">
        <f>IF(Table1[[#This Row],[Ledger 4]]="","",IF(Table1[[#This Row],[Effect 4]]="Dr.","Yes","No"))</f>
        <v/>
      </c>
      <c r="CJ357" t="str">
        <f>IF(Table1[[#This Row],[Ledger 4]]="","",Table1[[#This Row],[Ledger 4]])</f>
        <v/>
      </c>
      <c r="CK357" t="str">
        <f>IF(Table1[[#This Row],[Ledger 4]]="","",IF(Table1[[#This Row],[Effect 4]]="Dr.",-Table1[[#This Row],[Amount 4]],Table1[[#This Row],[Amount 4]]))</f>
        <v/>
      </c>
      <c r="CN357" t="str">
        <f>IF(Table1[[#This Row],[Ledger 5]]="","","No")</f>
        <v/>
      </c>
      <c r="CO357" t="str">
        <f>IF(Table1[[#This Row],[Ledger 5]]="","",IF(Table1[[#This Row],[Effect 5]]="Dr.","Yes","No"))</f>
        <v/>
      </c>
      <c r="CP357" t="str">
        <f>IF(Table1[[#This Row],[Ledger 5]]="","",Table1[[#This Row],[Ledger 5]])</f>
        <v/>
      </c>
      <c r="CQ357" t="str">
        <f>IF(Table1[[#This Row],[Ledger 5]]="","",IF(Table1[[#This Row],[Effect 5]]="Dr.",-Table1[[#This Row],[Amount 5]],Table1[[#This Row],[Amount 5]]))</f>
        <v/>
      </c>
      <c r="CT357" t="str">
        <f>IF(Table1[[#This Row],[Ledger 6]]="","","No")</f>
        <v/>
      </c>
      <c r="CU357" t="str">
        <f>IF(Table1[[#This Row],[Ledger 6]]="","",IF(Table1[[#This Row],[Effect 6]]="Dr.","Yes","No"))</f>
        <v/>
      </c>
      <c r="CV357" t="str">
        <f>IF(Table1[[#This Row],[Ledger 6]]="","",Table1[[#This Row],[Ledger 6]])</f>
        <v/>
      </c>
      <c r="CW357" t="str">
        <f>IF(Table1[[#This Row],[Ledger 6]]="","",IF(Table1[[#This Row],[Effect 6]]="Dr.",-Table1[[#This Row],[Amount 6]],Table1[[#This Row],[Amount 6]]))</f>
        <v/>
      </c>
      <c r="CZ357" t="str">
        <f>IF(Table1[[#This Row],[Ledger 7]]="","","No")</f>
        <v/>
      </c>
      <c r="DA357" t="str">
        <f>IF(Table1[[#This Row],[Ledger 7]]="","",IF(Table1[[#This Row],[Effect 7]]="Dr.","Yes","No"))</f>
        <v/>
      </c>
      <c r="DB357" t="str">
        <f>IF(Table1[[#This Row],[Ledger 7]]="","",Table1[[#This Row],[Ledger 7]])</f>
        <v/>
      </c>
      <c r="DC357" t="str">
        <f>IF(Table1[[#This Row],[Ledger 7]]="","",IF(Table1[[#This Row],[Effect 7]]="Dr.",-Table1[[#This Row],[Amount 7]],Table1[[#This Row],[Amount 7]]))</f>
        <v/>
      </c>
      <c r="DF357" t="str">
        <f>IF(Table1[[#This Row],[Ledger 8]]="","","No")</f>
        <v/>
      </c>
      <c r="DG357" t="str">
        <f>IF(Table1[[#This Row],[Ledger 8]]="","",IF(Table1[[#This Row],[Effect 8]]="Dr.","Yes","No"))</f>
        <v/>
      </c>
      <c r="DH357" t="str">
        <f>IF(Table1[[#This Row],[Ledger 8]]="","",Table1[[#This Row],[Ledger 8]])</f>
        <v/>
      </c>
      <c r="DI357" t="str">
        <f>IF(Table1[[#This Row],[Ledger 8]]="","",IF(Table1[[#This Row],[Effect 8]]="Dr.",-Table1[[#This Row],[Amount 8]],Table1[[#This Row],[Amount 8]]))</f>
        <v/>
      </c>
      <c r="DL357" t="str">
        <f>IF(Table1[[#This Row],[Ledger 9]]="","","No")</f>
        <v/>
      </c>
      <c r="DM357" t="str">
        <f>IF(Table1[[#This Row],[Ledger 9]]="","",IF(Table1[[#This Row],[Effect 9]]="Dr.","Yes","No"))</f>
        <v/>
      </c>
      <c r="DN357" t="str">
        <f>IF(Table1[[#This Row],[Ledger 9]]="","",Table1[[#This Row],[Ledger 9]])</f>
        <v/>
      </c>
      <c r="DO357" t="str">
        <f>IF(Table1[[#This Row],[Ledger 9]]="","",IF(Table1[[#This Row],[Effect 9]]="Dr.",-Table1[[#This Row],[Amount 9]],Table1[[#This Row],[Amount 9]]))</f>
        <v/>
      </c>
      <c r="DR357" t="str">
        <f>IF(Table1[[#This Row],[Ledger 10]]="","","No")</f>
        <v/>
      </c>
      <c r="DS357" t="str">
        <f>IF(Table1[[#This Row],[Ledger 10]]="","",IF(Table1[[#This Row],[Effect 10]]="Dr.","Yes","No"))</f>
        <v/>
      </c>
      <c r="DT357" t="str">
        <f>IF(Table1[[#This Row],[Ledger 10]]="","",Table1[[#This Row],[Ledger 10]])</f>
        <v/>
      </c>
      <c r="DU357" t="str">
        <f>IF(Table1[[#This Row],[Ledger 10]]="","",IF(Table1[[#This Row],[Effect 10]]="Dr.",-Table1[[#This Row],[Amount 10]],Table1[[#This Row],[Amount 10]]))</f>
        <v/>
      </c>
      <c r="DX357" t="str">
        <f>IF(Table1[[#This Row],[Ledger 11]]="","","No")</f>
        <v/>
      </c>
      <c r="DY357" t="str">
        <f>IF(Table1[[#This Row],[Ledger 11]]="","",IF(Table1[[#This Row],[Effect 11]]="Dr.","Yes","No"))</f>
        <v/>
      </c>
      <c r="DZ357" t="str">
        <f>IF(Table1[[#This Row],[Ledger 11]]="","",Table1[[#This Row],[Ledger 11]])</f>
        <v/>
      </c>
      <c r="EA357" t="str">
        <f>IF(Table1[[#This Row],[Ledger 11]]="","",IF(Table1[[#This Row],[Effect 11]]="Dr.",-Table1[[#This Row],[Amount 11]],Table1[[#This Row],[Amount 11]]))</f>
        <v/>
      </c>
      <c r="ED357" t="str">
        <f>IF(Table1[[#This Row],[Ledger 12]]="","","No")</f>
        <v/>
      </c>
      <c r="EE357" t="str">
        <f>IF(Table1[[#This Row],[Ledger 12]]="","",IF(Table1[[#This Row],[Effect 12]]="Dr.","Yes","No"))</f>
        <v/>
      </c>
      <c r="EF357" t="str">
        <f>IF(Table1[[#This Row],[Ledger 12]]="","",Table1[[#This Row],[Ledger 12]])</f>
        <v/>
      </c>
      <c r="EG357" t="str">
        <f>IF(Table1[[#This Row],[Ledger 12]]="","",IF(Table1[[#This Row],[Effect 12]]="Dr.",-Table1[[#This Row],[Amount 12]],Table1[[#This Row],[Amount 12]]))</f>
        <v/>
      </c>
      <c r="EJ357" t="str">
        <f>IF(Table1[[#This Row],[Ledger 13]]="","","No")</f>
        <v/>
      </c>
      <c r="EK357" t="str">
        <f>IF(Table1[[#This Row],[Ledger 13]]="","",IF(Table1[[#This Row],[Effect 13]]="Dr.","Yes","No"))</f>
        <v/>
      </c>
      <c r="EL357" t="str">
        <f>IF(Table1[[#This Row],[Ledger 13]]="","",Table1[[#This Row],[Ledger 13]])</f>
        <v/>
      </c>
      <c r="EM357" t="str">
        <f>IF(Table1[[#This Row],[Ledger 13]]="","",IF(Table1[[#This Row],[Effect 13]]="Dr.",-Table1[[#This Row],[Amount 13]],Table1[[#This Row],[Amount 13]]))</f>
        <v/>
      </c>
      <c r="EP357" t="str">
        <f>IF(Table1[[#This Row],[Ledger 14]]="","","No")</f>
        <v/>
      </c>
      <c r="EQ357" t="str">
        <f>IF(Table1[[#This Row],[Ledger 14]]="","",IF(Table1[[#This Row],[Effect 14]]="Dr.","Yes","No"))</f>
        <v/>
      </c>
      <c r="ER357" t="str">
        <f>IF(Table1[[#This Row],[Ledger 14]]="","",Table1[[#This Row],[Ledger 14]])</f>
        <v/>
      </c>
      <c r="ES357" t="str">
        <f>IF(Table1[[#This Row],[Ledger 14]]="","",IF(Table1[[#This Row],[Effect 14]]="Dr.",-Table1[[#This Row],[Amount 14]],Table1[[#This Row],[Amount 14]]))</f>
        <v/>
      </c>
      <c r="EV357" t="str">
        <f>IF(Table1[[#This Row],[Ledger 15]]="","","No")</f>
        <v/>
      </c>
      <c r="EW357" t="str">
        <f>IF(Table1[[#This Row],[Ledger 15]]="","",IF(Table1[[#This Row],[Effect 15]]="Dr.","Yes","No"))</f>
        <v/>
      </c>
      <c r="EX357" t="str">
        <f>IF(Table1[[#This Row],[Ledger 15]]="","",Table1[[#This Row],[Ledger 15]])</f>
        <v/>
      </c>
      <c r="EY357" t="str">
        <f>IF(Table1[[#This Row],[Ledger 15]]="","",IF(Table1[[#This Row],[Effect 15]]="Dr.",-Table1[[#This Row],[Amount 15]],Table1[[#This Row],[Amount 15]]))</f>
        <v/>
      </c>
      <c r="FD3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7">
        <f>IF(Table1[[#This Row],[Date]]="",0,IF(AND(Table1[[#This Row],[Date]]&gt;=$FE$2,Table1[[#This Row],[Date]]&lt;=$FE$3),0,1))</f>
        <v>0</v>
      </c>
      <c r="FF357">
        <f>IF(Table1[[#This Row],[Date]]="",0,IF(TYPE(VLOOKUP(Table1[[#This Row],[Voucher Type]],Table1[[#All],[Voucher Type Master]],1,FALSE))=16,1,0))</f>
        <v>0</v>
      </c>
      <c r="FG357">
        <f>IF(TYPE(IF(Table1[[#This Row],[Date]]="",0,IF(VLOOKUP(Table1[[#This Row],[Voucher Type]],$FY$5:$FZ$13,2,0)=Table1[[#This Row],[Effect 1]],0,1)))=16,1,0)</f>
        <v>0</v>
      </c>
      <c r="FH3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7">
        <f>IF(LEN(Table1[[#This Row],[Ledger 1]])&gt;0,IF(TYPE(VLOOKUP(Table1[[#This Row],[Ledger 1]],GZ:GZ,1,0))=16,1,0),0)</f>
        <v>0</v>
      </c>
      <c r="FJ357">
        <f>IF(LEN(Table1[[#This Row],[Ledger 2]])&gt;0,IF(TYPE(VLOOKUP(Table1[[#This Row],[Ledger 2]],GZ:GZ,1,0))=16,1,0),0)</f>
        <v>0</v>
      </c>
      <c r="FK357">
        <f>IF(LEN(Table1[[#This Row],[Ledger 3]])&gt;0,IF(TYPE(VLOOKUP(Table1[[#This Row],[Ledger 3]],GZ:GZ,1,0))=16,1,0),0)</f>
        <v>0</v>
      </c>
      <c r="FL357">
        <f>IF(LEN(Table1[[#This Row],[Ledger 4]])&gt;0,IF(TYPE(VLOOKUP(Table1[[#This Row],[Ledger 4]],GZ:GZ,1,0))=16,1,0),0)</f>
        <v>0</v>
      </c>
      <c r="FM357">
        <f>IF(LEN(Table1[[#This Row],[Ledger 5]])&gt;0,IF(TYPE(VLOOKUP(Table1[[#This Row],[Ledger 5]],GZ:GZ,1,0))=16,1,0),0)</f>
        <v>0</v>
      </c>
      <c r="FN357">
        <f>IF(LEN(Table1[[#This Row],[Ledger 6]])&gt;0,IF(TYPE(VLOOKUP(Table1[[#This Row],[Ledger 6]],$GZ:$GZ,1,0))=16,1,0),0)</f>
        <v>0</v>
      </c>
      <c r="FO357">
        <f>IF(LEN(Table1[[#This Row],[Ledger 7]])&gt;0,IF(TYPE(VLOOKUP(Table1[[#This Row],[Ledger 7]],$GZ:$GZ,1,0))=16,1,0),0)</f>
        <v>0</v>
      </c>
      <c r="FP357">
        <f>IF(LEN(Table1[[#This Row],[Ledger 8]])&gt;0,IF(TYPE(VLOOKUP(Table1[[#This Row],[Ledger 8]],$GZ:$GZ,1,0))=16,1,0),0)</f>
        <v>0</v>
      </c>
      <c r="FQ357">
        <f>IF(LEN(Table1[[#This Row],[Ledger 9]])&gt;0,IF(TYPE(VLOOKUP(Table1[[#This Row],[Ledger 9]],$GZ:$GZ,1,0))=16,1,0),0)</f>
        <v>0</v>
      </c>
      <c r="FR357">
        <f>IF(LEN(Table1[[#This Row],[Ledger 10]])&gt;0,IF(TYPE(VLOOKUP(Table1[[#This Row],[Ledger 10]],$GZ:$GZ,1,0))=16,1,0),0)</f>
        <v>0</v>
      </c>
      <c r="FS357">
        <f>IF(LEN(Table1[[#This Row],[Ledger 11]])&gt;0,IF(TYPE(VLOOKUP(Table1[[#This Row],[Ledger 11]],$GZ:$GZ,1,0))=16,1,0),0)</f>
        <v>0</v>
      </c>
      <c r="FT357">
        <f>IF(LEN(Table1[[#This Row],[Ledger 12]])&gt;0,IF(TYPE(VLOOKUP(Table1[[#This Row],[Ledger 12]],$GZ:$GZ,1,0))=16,1,0),0)</f>
        <v>0</v>
      </c>
      <c r="FU357">
        <f>IF(LEN(Table1[[#This Row],[Ledger 13]])&gt;0,IF(TYPE(VLOOKUP(Table1[[#This Row],[Ledger 13]],$GZ:$GZ,1,0))=16,1,0),0)</f>
        <v>0</v>
      </c>
      <c r="FV357">
        <f>IF(LEN(Table1[[#This Row],[Ledger 14]])&gt;0,IF(TYPE(VLOOKUP(Table1[[#This Row],[Ledger 14]],$GZ:$GZ,1,0))=16,1,0),0)</f>
        <v>0</v>
      </c>
      <c r="FW357">
        <f>IF(LEN(Table1[[#This Row],[Ledger 15]])&gt;0,IF(TYPE(VLOOKUP(Table1[[#This Row],[Ledger 15]],$GZ:$GZ,1,0))=16,1,0),0)</f>
        <v>0</v>
      </c>
    </row>
    <row r="358" spans="4:179" ht="33" customHeight="1" x14ac:dyDescent="0.45">
      <c r="D358" s="8">
        <f t="shared" si="14"/>
        <v>353</v>
      </c>
      <c r="E358" s="32"/>
      <c r="F358" s="34"/>
      <c r="G358" s="34"/>
      <c r="H358" s="34"/>
      <c r="I358" s="34"/>
      <c r="J358" s="38"/>
      <c r="K358" s="33"/>
      <c r="L358" s="36"/>
      <c r="M358" s="35"/>
      <c r="N358" s="34"/>
      <c r="O358" s="41"/>
      <c r="P358" s="35"/>
      <c r="Q358" s="34"/>
      <c r="R358" s="37"/>
      <c r="S358" s="35"/>
      <c r="T358" s="34"/>
      <c r="U358" s="37"/>
      <c r="V358" s="35"/>
      <c r="W358" s="34"/>
      <c r="X358" s="37"/>
      <c r="Y358" s="35"/>
      <c r="Z358" s="34"/>
      <c r="AA358" s="37"/>
      <c r="AB358" s="35"/>
      <c r="AC358" s="34"/>
      <c r="AD358" s="37"/>
      <c r="AE358" s="35"/>
      <c r="AF358" s="34"/>
      <c r="AG358" s="37"/>
      <c r="AH358" s="35"/>
      <c r="AI358" s="34"/>
      <c r="AJ358" s="37"/>
      <c r="AK358" s="35"/>
      <c r="AL358" s="34"/>
      <c r="AM358" s="37"/>
      <c r="AN358" s="35"/>
      <c r="AO358" s="34"/>
      <c r="AP358" s="37"/>
      <c r="AQ358" s="35"/>
      <c r="AR358" s="34"/>
      <c r="AS358" s="37"/>
      <c r="AT358" s="35"/>
      <c r="AU358" s="34"/>
      <c r="AV358" s="37"/>
      <c r="AW358" s="35"/>
      <c r="AX358" s="34"/>
      <c r="AY358" s="37"/>
      <c r="AZ358" s="35"/>
      <c r="BA358" s="34"/>
      <c r="BB358" s="37"/>
      <c r="BC3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8" s="7"/>
      <c r="BF358" t="str">
        <f>IF(Table1[[#This Row],[Date]]="","","&amp;lt;VOUCHER REMOTEID="&amp;""""&amp;$A$11&amp;$A$13&amp;ROW()&amp;""""&amp;" VCHTYPE="""&amp;F358&amp;""" ACTION="""&amp;"Create"&amp;"""&amp;gt;")</f>
        <v/>
      </c>
      <c r="BG358" t="str">
        <f>IF(Table1[[#This Row],[Date]]="","",TEXT(Table1[[#This Row],[Date]],"yyyymmdd"))</f>
        <v/>
      </c>
      <c r="BH358" t="str">
        <f>Table1[[#This Row],[Date2]]</f>
        <v/>
      </c>
      <c r="BI358" t="str">
        <f>IF(Table1[[#This Row],[Date]]="","",Table1[[#This Row],[Voucher Type]])</f>
        <v/>
      </c>
      <c r="BJ358" t="str">
        <f>IF(Table1[[#This Row],[Ref No / Invoice No]]="","",Table1[[#This Row],[Ref No / Invoice No]])</f>
        <v/>
      </c>
      <c r="BK358" t="str">
        <f>IF(Table1[[#This Row],[Voucher No]]="","",Table1[[#This Row],[Voucher No]])</f>
        <v/>
      </c>
      <c r="BL358" t="str">
        <f>IF(Table1[[#This Row],[Date]]="","",Table1[[#This Row],[Narration]])</f>
        <v/>
      </c>
      <c r="BM358" t="str">
        <f>IF(Table1[[#This Row],[Date]]="","",$A$11&amp;$A$13&amp;ROW())</f>
        <v/>
      </c>
      <c r="BN358" t="str">
        <f>IF(Table1[[#This Row],[Date]]="","",$A$13)</f>
        <v/>
      </c>
      <c r="BP358" t="str">
        <f>IF(Table1[[#This Row],[Ledger 1]]="","","No")</f>
        <v/>
      </c>
      <c r="BQ358" t="str">
        <f>IF(Table1[[#This Row],[Date]]="","",IF(Table1[[#This Row],[Effect 1]]="Dr.","Yes","No"))</f>
        <v/>
      </c>
      <c r="BR358" t="str">
        <f>IF(Table1[[#This Row],[Date]]="","",Table1[[#This Row],[Ledger 1]])</f>
        <v/>
      </c>
      <c r="BS358" t="str">
        <f>IF(Table1[[#This Row],[Date]]="","",IF(Table1[[#This Row],[Effect 1]]="Dr.",-Table1[[#This Row],[Amount 1]],Table1[[#This Row],[Amount 1]]))</f>
        <v/>
      </c>
      <c r="BV358" t="str">
        <f>IF(Table1[[#This Row],[Ledger 2]]="","","No")</f>
        <v/>
      </c>
      <c r="BW358" t="str">
        <f>IF(Table1[[#This Row],[Date]]="","",IF(Table1[[#This Row],[Effect 2]]="Dr.","Yes","No"))</f>
        <v/>
      </c>
      <c r="BX358" t="str">
        <f>IF(Table1[[#This Row],[Date]]="","",Table1[[#This Row],[Ledger 2]])</f>
        <v/>
      </c>
      <c r="BY358" t="str">
        <f>IF(Table1[[#This Row],[Date]]="","",IF(Table1[[#This Row],[Effect 2]]="Dr.",-Table1[[#This Row],[Amount 2]],Table1[[#This Row],[Amount 2]]))</f>
        <v/>
      </c>
      <c r="CB358" t="str">
        <f>IF(Table1[[#This Row],[Ledger 3]]="","","No")</f>
        <v/>
      </c>
      <c r="CC358" t="str">
        <f>IF(Table1[[#This Row],[Ledger 3]]="","",IF(Table1[[#This Row],[Effect 3]]="Dr.","Yes","No"))</f>
        <v/>
      </c>
      <c r="CD358" t="str">
        <f>IF(Table1[[#This Row],[Ledger 3]]="","",Table1[[#This Row],[Ledger 3]])</f>
        <v/>
      </c>
      <c r="CE358" t="str">
        <f>IF(Table1[[#This Row],[Ledger 3]]="","",IF(Table1[[#This Row],[Effect 3]]="Dr.",-Table1[[#This Row],[Amount 3]],Table1[[#This Row],[Amount 3]]))</f>
        <v/>
      </c>
      <c r="CH358" t="str">
        <f>IF(Table1[[#This Row],[Ledger 4]]="","","No")</f>
        <v/>
      </c>
      <c r="CI358" t="str">
        <f>IF(Table1[[#This Row],[Ledger 4]]="","",IF(Table1[[#This Row],[Effect 4]]="Dr.","Yes","No"))</f>
        <v/>
      </c>
      <c r="CJ358" t="str">
        <f>IF(Table1[[#This Row],[Ledger 4]]="","",Table1[[#This Row],[Ledger 4]])</f>
        <v/>
      </c>
      <c r="CK358" t="str">
        <f>IF(Table1[[#This Row],[Ledger 4]]="","",IF(Table1[[#This Row],[Effect 4]]="Dr.",-Table1[[#This Row],[Amount 4]],Table1[[#This Row],[Amount 4]]))</f>
        <v/>
      </c>
      <c r="CN358" t="str">
        <f>IF(Table1[[#This Row],[Ledger 5]]="","","No")</f>
        <v/>
      </c>
      <c r="CO358" t="str">
        <f>IF(Table1[[#This Row],[Ledger 5]]="","",IF(Table1[[#This Row],[Effect 5]]="Dr.","Yes","No"))</f>
        <v/>
      </c>
      <c r="CP358" t="str">
        <f>IF(Table1[[#This Row],[Ledger 5]]="","",Table1[[#This Row],[Ledger 5]])</f>
        <v/>
      </c>
      <c r="CQ358" t="str">
        <f>IF(Table1[[#This Row],[Ledger 5]]="","",IF(Table1[[#This Row],[Effect 5]]="Dr.",-Table1[[#This Row],[Amount 5]],Table1[[#This Row],[Amount 5]]))</f>
        <v/>
      </c>
      <c r="CT358" t="str">
        <f>IF(Table1[[#This Row],[Ledger 6]]="","","No")</f>
        <v/>
      </c>
      <c r="CU358" t="str">
        <f>IF(Table1[[#This Row],[Ledger 6]]="","",IF(Table1[[#This Row],[Effect 6]]="Dr.","Yes","No"))</f>
        <v/>
      </c>
      <c r="CV358" t="str">
        <f>IF(Table1[[#This Row],[Ledger 6]]="","",Table1[[#This Row],[Ledger 6]])</f>
        <v/>
      </c>
      <c r="CW358" t="str">
        <f>IF(Table1[[#This Row],[Ledger 6]]="","",IF(Table1[[#This Row],[Effect 6]]="Dr.",-Table1[[#This Row],[Amount 6]],Table1[[#This Row],[Amount 6]]))</f>
        <v/>
      </c>
      <c r="CZ358" t="str">
        <f>IF(Table1[[#This Row],[Ledger 7]]="","","No")</f>
        <v/>
      </c>
      <c r="DA358" t="str">
        <f>IF(Table1[[#This Row],[Ledger 7]]="","",IF(Table1[[#This Row],[Effect 7]]="Dr.","Yes","No"))</f>
        <v/>
      </c>
      <c r="DB358" t="str">
        <f>IF(Table1[[#This Row],[Ledger 7]]="","",Table1[[#This Row],[Ledger 7]])</f>
        <v/>
      </c>
      <c r="DC358" t="str">
        <f>IF(Table1[[#This Row],[Ledger 7]]="","",IF(Table1[[#This Row],[Effect 7]]="Dr.",-Table1[[#This Row],[Amount 7]],Table1[[#This Row],[Amount 7]]))</f>
        <v/>
      </c>
      <c r="DF358" t="str">
        <f>IF(Table1[[#This Row],[Ledger 8]]="","","No")</f>
        <v/>
      </c>
      <c r="DG358" t="str">
        <f>IF(Table1[[#This Row],[Ledger 8]]="","",IF(Table1[[#This Row],[Effect 8]]="Dr.","Yes","No"))</f>
        <v/>
      </c>
      <c r="DH358" t="str">
        <f>IF(Table1[[#This Row],[Ledger 8]]="","",Table1[[#This Row],[Ledger 8]])</f>
        <v/>
      </c>
      <c r="DI358" t="str">
        <f>IF(Table1[[#This Row],[Ledger 8]]="","",IF(Table1[[#This Row],[Effect 8]]="Dr.",-Table1[[#This Row],[Amount 8]],Table1[[#This Row],[Amount 8]]))</f>
        <v/>
      </c>
      <c r="DL358" t="str">
        <f>IF(Table1[[#This Row],[Ledger 9]]="","","No")</f>
        <v/>
      </c>
      <c r="DM358" t="str">
        <f>IF(Table1[[#This Row],[Ledger 9]]="","",IF(Table1[[#This Row],[Effect 9]]="Dr.","Yes","No"))</f>
        <v/>
      </c>
      <c r="DN358" t="str">
        <f>IF(Table1[[#This Row],[Ledger 9]]="","",Table1[[#This Row],[Ledger 9]])</f>
        <v/>
      </c>
      <c r="DO358" t="str">
        <f>IF(Table1[[#This Row],[Ledger 9]]="","",IF(Table1[[#This Row],[Effect 9]]="Dr.",-Table1[[#This Row],[Amount 9]],Table1[[#This Row],[Amount 9]]))</f>
        <v/>
      </c>
      <c r="DR358" t="str">
        <f>IF(Table1[[#This Row],[Ledger 10]]="","","No")</f>
        <v/>
      </c>
      <c r="DS358" t="str">
        <f>IF(Table1[[#This Row],[Ledger 10]]="","",IF(Table1[[#This Row],[Effect 10]]="Dr.","Yes","No"))</f>
        <v/>
      </c>
      <c r="DT358" t="str">
        <f>IF(Table1[[#This Row],[Ledger 10]]="","",Table1[[#This Row],[Ledger 10]])</f>
        <v/>
      </c>
      <c r="DU358" t="str">
        <f>IF(Table1[[#This Row],[Ledger 10]]="","",IF(Table1[[#This Row],[Effect 10]]="Dr.",-Table1[[#This Row],[Amount 10]],Table1[[#This Row],[Amount 10]]))</f>
        <v/>
      </c>
      <c r="DX358" t="str">
        <f>IF(Table1[[#This Row],[Ledger 11]]="","","No")</f>
        <v/>
      </c>
      <c r="DY358" t="str">
        <f>IF(Table1[[#This Row],[Ledger 11]]="","",IF(Table1[[#This Row],[Effect 11]]="Dr.","Yes","No"))</f>
        <v/>
      </c>
      <c r="DZ358" t="str">
        <f>IF(Table1[[#This Row],[Ledger 11]]="","",Table1[[#This Row],[Ledger 11]])</f>
        <v/>
      </c>
      <c r="EA358" t="str">
        <f>IF(Table1[[#This Row],[Ledger 11]]="","",IF(Table1[[#This Row],[Effect 11]]="Dr.",-Table1[[#This Row],[Amount 11]],Table1[[#This Row],[Amount 11]]))</f>
        <v/>
      </c>
      <c r="ED358" t="str">
        <f>IF(Table1[[#This Row],[Ledger 12]]="","","No")</f>
        <v/>
      </c>
      <c r="EE358" t="str">
        <f>IF(Table1[[#This Row],[Ledger 12]]="","",IF(Table1[[#This Row],[Effect 12]]="Dr.","Yes","No"))</f>
        <v/>
      </c>
      <c r="EF358" t="str">
        <f>IF(Table1[[#This Row],[Ledger 12]]="","",Table1[[#This Row],[Ledger 12]])</f>
        <v/>
      </c>
      <c r="EG358" t="str">
        <f>IF(Table1[[#This Row],[Ledger 12]]="","",IF(Table1[[#This Row],[Effect 12]]="Dr.",-Table1[[#This Row],[Amount 12]],Table1[[#This Row],[Amount 12]]))</f>
        <v/>
      </c>
      <c r="EJ358" t="str">
        <f>IF(Table1[[#This Row],[Ledger 13]]="","","No")</f>
        <v/>
      </c>
      <c r="EK358" t="str">
        <f>IF(Table1[[#This Row],[Ledger 13]]="","",IF(Table1[[#This Row],[Effect 13]]="Dr.","Yes","No"))</f>
        <v/>
      </c>
      <c r="EL358" t="str">
        <f>IF(Table1[[#This Row],[Ledger 13]]="","",Table1[[#This Row],[Ledger 13]])</f>
        <v/>
      </c>
      <c r="EM358" t="str">
        <f>IF(Table1[[#This Row],[Ledger 13]]="","",IF(Table1[[#This Row],[Effect 13]]="Dr.",-Table1[[#This Row],[Amount 13]],Table1[[#This Row],[Amount 13]]))</f>
        <v/>
      </c>
      <c r="EP358" t="str">
        <f>IF(Table1[[#This Row],[Ledger 14]]="","","No")</f>
        <v/>
      </c>
      <c r="EQ358" t="str">
        <f>IF(Table1[[#This Row],[Ledger 14]]="","",IF(Table1[[#This Row],[Effect 14]]="Dr.","Yes","No"))</f>
        <v/>
      </c>
      <c r="ER358" t="str">
        <f>IF(Table1[[#This Row],[Ledger 14]]="","",Table1[[#This Row],[Ledger 14]])</f>
        <v/>
      </c>
      <c r="ES358" t="str">
        <f>IF(Table1[[#This Row],[Ledger 14]]="","",IF(Table1[[#This Row],[Effect 14]]="Dr.",-Table1[[#This Row],[Amount 14]],Table1[[#This Row],[Amount 14]]))</f>
        <v/>
      </c>
      <c r="EV358" t="str">
        <f>IF(Table1[[#This Row],[Ledger 15]]="","","No")</f>
        <v/>
      </c>
      <c r="EW358" t="str">
        <f>IF(Table1[[#This Row],[Ledger 15]]="","",IF(Table1[[#This Row],[Effect 15]]="Dr.","Yes","No"))</f>
        <v/>
      </c>
      <c r="EX358" t="str">
        <f>IF(Table1[[#This Row],[Ledger 15]]="","",Table1[[#This Row],[Ledger 15]])</f>
        <v/>
      </c>
      <c r="EY358" t="str">
        <f>IF(Table1[[#This Row],[Ledger 15]]="","",IF(Table1[[#This Row],[Effect 15]]="Dr.",-Table1[[#This Row],[Amount 15]],Table1[[#This Row],[Amount 15]]))</f>
        <v/>
      </c>
      <c r="FD3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8">
        <f>IF(Table1[[#This Row],[Date]]="",0,IF(AND(Table1[[#This Row],[Date]]&gt;=$FE$2,Table1[[#This Row],[Date]]&lt;=$FE$3),0,1))</f>
        <v>0</v>
      </c>
      <c r="FF358">
        <f>IF(Table1[[#This Row],[Date]]="",0,IF(TYPE(VLOOKUP(Table1[[#This Row],[Voucher Type]],Table1[[#All],[Voucher Type Master]],1,FALSE))=16,1,0))</f>
        <v>0</v>
      </c>
      <c r="FG358">
        <f>IF(TYPE(IF(Table1[[#This Row],[Date]]="",0,IF(VLOOKUP(Table1[[#This Row],[Voucher Type]],$FY$5:$FZ$13,2,0)=Table1[[#This Row],[Effect 1]],0,1)))=16,1,0)</f>
        <v>0</v>
      </c>
      <c r="FH3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8">
        <f>IF(LEN(Table1[[#This Row],[Ledger 1]])&gt;0,IF(TYPE(VLOOKUP(Table1[[#This Row],[Ledger 1]],GZ:GZ,1,0))=16,1,0),0)</f>
        <v>0</v>
      </c>
      <c r="FJ358">
        <f>IF(LEN(Table1[[#This Row],[Ledger 2]])&gt;0,IF(TYPE(VLOOKUP(Table1[[#This Row],[Ledger 2]],GZ:GZ,1,0))=16,1,0),0)</f>
        <v>0</v>
      </c>
      <c r="FK358">
        <f>IF(LEN(Table1[[#This Row],[Ledger 3]])&gt;0,IF(TYPE(VLOOKUP(Table1[[#This Row],[Ledger 3]],GZ:GZ,1,0))=16,1,0),0)</f>
        <v>0</v>
      </c>
      <c r="FL358">
        <f>IF(LEN(Table1[[#This Row],[Ledger 4]])&gt;0,IF(TYPE(VLOOKUP(Table1[[#This Row],[Ledger 4]],GZ:GZ,1,0))=16,1,0),0)</f>
        <v>0</v>
      </c>
      <c r="FM358">
        <f>IF(LEN(Table1[[#This Row],[Ledger 5]])&gt;0,IF(TYPE(VLOOKUP(Table1[[#This Row],[Ledger 5]],GZ:GZ,1,0))=16,1,0),0)</f>
        <v>0</v>
      </c>
      <c r="FN358">
        <f>IF(LEN(Table1[[#This Row],[Ledger 6]])&gt;0,IF(TYPE(VLOOKUP(Table1[[#This Row],[Ledger 6]],$GZ:$GZ,1,0))=16,1,0),0)</f>
        <v>0</v>
      </c>
      <c r="FO358">
        <f>IF(LEN(Table1[[#This Row],[Ledger 7]])&gt;0,IF(TYPE(VLOOKUP(Table1[[#This Row],[Ledger 7]],$GZ:$GZ,1,0))=16,1,0),0)</f>
        <v>0</v>
      </c>
      <c r="FP358">
        <f>IF(LEN(Table1[[#This Row],[Ledger 8]])&gt;0,IF(TYPE(VLOOKUP(Table1[[#This Row],[Ledger 8]],$GZ:$GZ,1,0))=16,1,0),0)</f>
        <v>0</v>
      </c>
      <c r="FQ358">
        <f>IF(LEN(Table1[[#This Row],[Ledger 9]])&gt;0,IF(TYPE(VLOOKUP(Table1[[#This Row],[Ledger 9]],$GZ:$GZ,1,0))=16,1,0),0)</f>
        <v>0</v>
      </c>
      <c r="FR358">
        <f>IF(LEN(Table1[[#This Row],[Ledger 10]])&gt;0,IF(TYPE(VLOOKUP(Table1[[#This Row],[Ledger 10]],$GZ:$GZ,1,0))=16,1,0),0)</f>
        <v>0</v>
      </c>
      <c r="FS358">
        <f>IF(LEN(Table1[[#This Row],[Ledger 11]])&gt;0,IF(TYPE(VLOOKUP(Table1[[#This Row],[Ledger 11]],$GZ:$GZ,1,0))=16,1,0),0)</f>
        <v>0</v>
      </c>
      <c r="FT358">
        <f>IF(LEN(Table1[[#This Row],[Ledger 12]])&gt;0,IF(TYPE(VLOOKUP(Table1[[#This Row],[Ledger 12]],$GZ:$GZ,1,0))=16,1,0),0)</f>
        <v>0</v>
      </c>
      <c r="FU358">
        <f>IF(LEN(Table1[[#This Row],[Ledger 13]])&gt;0,IF(TYPE(VLOOKUP(Table1[[#This Row],[Ledger 13]],$GZ:$GZ,1,0))=16,1,0),0)</f>
        <v>0</v>
      </c>
      <c r="FV358">
        <f>IF(LEN(Table1[[#This Row],[Ledger 14]])&gt;0,IF(TYPE(VLOOKUP(Table1[[#This Row],[Ledger 14]],$GZ:$GZ,1,0))=16,1,0),0)</f>
        <v>0</v>
      </c>
      <c r="FW358">
        <f>IF(LEN(Table1[[#This Row],[Ledger 15]])&gt;0,IF(TYPE(VLOOKUP(Table1[[#This Row],[Ledger 15]],$GZ:$GZ,1,0))=16,1,0),0)</f>
        <v>0</v>
      </c>
    </row>
    <row r="359" spans="4:179" ht="33" customHeight="1" x14ac:dyDescent="0.45">
      <c r="D359" s="8">
        <f t="shared" si="14"/>
        <v>354</v>
      </c>
      <c r="E359" s="32"/>
      <c r="F359" s="34"/>
      <c r="G359" s="34"/>
      <c r="H359" s="34"/>
      <c r="I359" s="34"/>
      <c r="J359" s="38"/>
      <c r="K359" s="33"/>
      <c r="L359" s="36"/>
      <c r="M359" s="35"/>
      <c r="N359" s="34"/>
      <c r="O359" s="41"/>
      <c r="P359" s="35"/>
      <c r="Q359" s="34"/>
      <c r="R359" s="37"/>
      <c r="S359" s="35"/>
      <c r="T359" s="34"/>
      <c r="U359" s="37"/>
      <c r="V359" s="35"/>
      <c r="W359" s="34"/>
      <c r="X359" s="37"/>
      <c r="Y359" s="35"/>
      <c r="Z359" s="34"/>
      <c r="AA359" s="37"/>
      <c r="AB359" s="35"/>
      <c r="AC359" s="34"/>
      <c r="AD359" s="37"/>
      <c r="AE359" s="35"/>
      <c r="AF359" s="34"/>
      <c r="AG359" s="37"/>
      <c r="AH359" s="35"/>
      <c r="AI359" s="34"/>
      <c r="AJ359" s="37"/>
      <c r="AK359" s="35"/>
      <c r="AL359" s="34"/>
      <c r="AM359" s="37"/>
      <c r="AN359" s="35"/>
      <c r="AO359" s="34"/>
      <c r="AP359" s="37"/>
      <c r="AQ359" s="35"/>
      <c r="AR359" s="34"/>
      <c r="AS359" s="37"/>
      <c r="AT359" s="35"/>
      <c r="AU359" s="34"/>
      <c r="AV359" s="37"/>
      <c r="AW359" s="35"/>
      <c r="AX359" s="34"/>
      <c r="AY359" s="37"/>
      <c r="AZ359" s="35"/>
      <c r="BA359" s="34"/>
      <c r="BB359" s="37"/>
      <c r="BC3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59" s="7"/>
      <c r="BF359" t="str">
        <f>IF(Table1[[#This Row],[Date]]="","","&amp;lt;VOUCHER REMOTEID="&amp;""""&amp;$A$11&amp;$A$13&amp;ROW()&amp;""""&amp;" VCHTYPE="""&amp;F359&amp;""" ACTION="""&amp;"Create"&amp;"""&amp;gt;")</f>
        <v/>
      </c>
      <c r="BG359" t="str">
        <f>IF(Table1[[#This Row],[Date]]="","",TEXT(Table1[[#This Row],[Date]],"yyyymmdd"))</f>
        <v/>
      </c>
      <c r="BH359" t="str">
        <f>Table1[[#This Row],[Date2]]</f>
        <v/>
      </c>
      <c r="BI359" t="str">
        <f>IF(Table1[[#This Row],[Date]]="","",Table1[[#This Row],[Voucher Type]])</f>
        <v/>
      </c>
      <c r="BJ359" t="str">
        <f>IF(Table1[[#This Row],[Ref No / Invoice No]]="","",Table1[[#This Row],[Ref No / Invoice No]])</f>
        <v/>
      </c>
      <c r="BK359" t="str">
        <f>IF(Table1[[#This Row],[Voucher No]]="","",Table1[[#This Row],[Voucher No]])</f>
        <v/>
      </c>
      <c r="BL359" t="str">
        <f>IF(Table1[[#This Row],[Date]]="","",Table1[[#This Row],[Narration]])</f>
        <v/>
      </c>
      <c r="BM359" t="str">
        <f>IF(Table1[[#This Row],[Date]]="","",$A$11&amp;$A$13&amp;ROW())</f>
        <v/>
      </c>
      <c r="BN359" t="str">
        <f>IF(Table1[[#This Row],[Date]]="","",$A$13)</f>
        <v/>
      </c>
      <c r="BP359" t="str">
        <f>IF(Table1[[#This Row],[Ledger 1]]="","","No")</f>
        <v/>
      </c>
      <c r="BQ359" t="str">
        <f>IF(Table1[[#This Row],[Date]]="","",IF(Table1[[#This Row],[Effect 1]]="Dr.","Yes","No"))</f>
        <v/>
      </c>
      <c r="BR359" t="str">
        <f>IF(Table1[[#This Row],[Date]]="","",Table1[[#This Row],[Ledger 1]])</f>
        <v/>
      </c>
      <c r="BS359" t="str">
        <f>IF(Table1[[#This Row],[Date]]="","",IF(Table1[[#This Row],[Effect 1]]="Dr.",-Table1[[#This Row],[Amount 1]],Table1[[#This Row],[Amount 1]]))</f>
        <v/>
      </c>
      <c r="BV359" t="str">
        <f>IF(Table1[[#This Row],[Ledger 2]]="","","No")</f>
        <v/>
      </c>
      <c r="BW359" t="str">
        <f>IF(Table1[[#This Row],[Date]]="","",IF(Table1[[#This Row],[Effect 2]]="Dr.","Yes","No"))</f>
        <v/>
      </c>
      <c r="BX359" t="str">
        <f>IF(Table1[[#This Row],[Date]]="","",Table1[[#This Row],[Ledger 2]])</f>
        <v/>
      </c>
      <c r="BY359" t="str">
        <f>IF(Table1[[#This Row],[Date]]="","",IF(Table1[[#This Row],[Effect 2]]="Dr.",-Table1[[#This Row],[Amount 2]],Table1[[#This Row],[Amount 2]]))</f>
        <v/>
      </c>
      <c r="CB359" t="str">
        <f>IF(Table1[[#This Row],[Ledger 3]]="","","No")</f>
        <v/>
      </c>
      <c r="CC359" t="str">
        <f>IF(Table1[[#This Row],[Ledger 3]]="","",IF(Table1[[#This Row],[Effect 3]]="Dr.","Yes","No"))</f>
        <v/>
      </c>
      <c r="CD359" t="str">
        <f>IF(Table1[[#This Row],[Ledger 3]]="","",Table1[[#This Row],[Ledger 3]])</f>
        <v/>
      </c>
      <c r="CE359" t="str">
        <f>IF(Table1[[#This Row],[Ledger 3]]="","",IF(Table1[[#This Row],[Effect 3]]="Dr.",-Table1[[#This Row],[Amount 3]],Table1[[#This Row],[Amount 3]]))</f>
        <v/>
      </c>
      <c r="CH359" t="str">
        <f>IF(Table1[[#This Row],[Ledger 4]]="","","No")</f>
        <v/>
      </c>
      <c r="CI359" t="str">
        <f>IF(Table1[[#This Row],[Ledger 4]]="","",IF(Table1[[#This Row],[Effect 4]]="Dr.","Yes","No"))</f>
        <v/>
      </c>
      <c r="CJ359" t="str">
        <f>IF(Table1[[#This Row],[Ledger 4]]="","",Table1[[#This Row],[Ledger 4]])</f>
        <v/>
      </c>
      <c r="CK359" t="str">
        <f>IF(Table1[[#This Row],[Ledger 4]]="","",IF(Table1[[#This Row],[Effect 4]]="Dr.",-Table1[[#This Row],[Amount 4]],Table1[[#This Row],[Amount 4]]))</f>
        <v/>
      </c>
      <c r="CN359" t="str">
        <f>IF(Table1[[#This Row],[Ledger 5]]="","","No")</f>
        <v/>
      </c>
      <c r="CO359" t="str">
        <f>IF(Table1[[#This Row],[Ledger 5]]="","",IF(Table1[[#This Row],[Effect 5]]="Dr.","Yes","No"))</f>
        <v/>
      </c>
      <c r="CP359" t="str">
        <f>IF(Table1[[#This Row],[Ledger 5]]="","",Table1[[#This Row],[Ledger 5]])</f>
        <v/>
      </c>
      <c r="CQ359" t="str">
        <f>IF(Table1[[#This Row],[Ledger 5]]="","",IF(Table1[[#This Row],[Effect 5]]="Dr.",-Table1[[#This Row],[Amount 5]],Table1[[#This Row],[Amount 5]]))</f>
        <v/>
      </c>
      <c r="CT359" t="str">
        <f>IF(Table1[[#This Row],[Ledger 6]]="","","No")</f>
        <v/>
      </c>
      <c r="CU359" t="str">
        <f>IF(Table1[[#This Row],[Ledger 6]]="","",IF(Table1[[#This Row],[Effect 6]]="Dr.","Yes","No"))</f>
        <v/>
      </c>
      <c r="CV359" t="str">
        <f>IF(Table1[[#This Row],[Ledger 6]]="","",Table1[[#This Row],[Ledger 6]])</f>
        <v/>
      </c>
      <c r="CW359" t="str">
        <f>IF(Table1[[#This Row],[Ledger 6]]="","",IF(Table1[[#This Row],[Effect 6]]="Dr.",-Table1[[#This Row],[Amount 6]],Table1[[#This Row],[Amount 6]]))</f>
        <v/>
      </c>
      <c r="CZ359" t="str">
        <f>IF(Table1[[#This Row],[Ledger 7]]="","","No")</f>
        <v/>
      </c>
      <c r="DA359" t="str">
        <f>IF(Table1[[#This Row],[Ledger 7]]="","",IF(Table1[[#This Row],[Effect 7]]="Dr.","Yes","No"))</f>
        <v/>
      </c>
      <c r="DB359" t="str">
        <f>IF(Table1[[#This Row],[Ledger 7]]="","",Table1[[#This Row],[Ledger 7]])</f>
        <v/>
      </c>
      <c r="DC359" t="str">
        <f>IF(Table1[[#This Row],[Ledger 7]]="","",IF(Table1[[#This Row],[Effect 7]]="Dr.",-Table1[[#This Row],[Amount 7]],Table1[[#This Row],[Amount 7]]))</f>
        <v/>
      </c>
      <c r="DF359" t="str">
        <f>IF(Table1[[#This Row],[Ledger 8]]="","","No")</f>
        <v/>
      </c>
      <c r="DG359" t="str">
        <f>IF(Table1[[#This Row],[Ledger 8]]="","",IF(Table1[[#This Row],[Effect 8]]="Dr.","Yes","No"))</f>
        <v/>
      </c>
      <c r="DH359" t="str">
        <f>IF(Table1[[#This Row],[Ledger 8]]="","",Table1[[#This Row],[Ledger 8]])</f>
        <v/>
      </c>
      <c r="DI359" t="str">
        <f>IF(Table1[[#This Row],[Ledger 8]]="","",IF(Table1[[#This Row],[Effect 8]]="Dr.",-Table1[[#This Row],[Amount 8]],Table1[[#This Row],[Amount 8]]))</f>
        <v/>
      </c>
      <c r="DL359" t="str">
        <f>IF(Table1[[#This Row],[Ledger 9]]="","","No")</f>
        <v/>
      </c>
      <c r="DM359" t="str">
        <f>IF(Table1[[#This Row],[Ledger 9]]="","",IF(Table1[[#This Row],[Effect 9]]="Dr.","Yes","No"))</f>
        <v/>
      </c>
      <c r="DN359" t="str">
        <f>IF(Table1[[#This Row],[Ledger 9]]="","",Table1[[#This Row],[Ledger 9]])</f>
        <v/>
      </c>
      <c r="DO359" t="str">
        <f>IF(Table1[[#This Row],[Ledger 9]]="","",IF(Table1[[#This Row],[Effect 9]]="Dr.",-Table1[[#This Row],[Amount 9]],Table1[[#This Row],[Amount 9]]))</f>
        <v/>
      </c>
      <c r="DR359" t="str">
        <f>IF(Table1[[#This Row],[Ledger 10]]="","","No")</f>
        <v/>
      </c>
      <c r="DS359" t="str">
        <f>IF(Table1[[#This Row],[Ledger 10]]="","",IF(Table1[[#This Row],[Effect 10]]="Dr.","Yes","No"))</f>
        <v/>
      </c>
      <c r="DT359" t="str">
        <f>IF(Table1[[#This Row],[Ledger 10]]="","",Table1[[#This Row],[Ledger 10]])</f>
        <v/>
      </c>
      <c r="DU359" t="str">
        <f>IF(Table1[[#This Row],[Ledger 10]]="","",IF(Table1[[#This Row],[Effect 10]]="Dr.",-Table1[[#This Row],[Amount 10]],Table1[[#This Row],[Amount 10]]))</f>
        <v/>
      </c>
      <c r="DX359" t="str">
        <f>IF(Table1[[#This Row],[Ledger 11]]="","","No")</f>
        <v/>
      </c>
      <c r="DY359" t="str">
        <f>IF(Table1[[#This Row],[Ledger 11]]="","",IF(Table1[[#This Row],[Effect 11]]="Dr.","Yes","No"))</f>
        <v/>
      </c>
      <c r="DZ359" t="str">
        <f>IF(Table1[[#This Row],[Ledger 11]]="","",Table1[[#This Row],[Ledger 11]])</f>
        <v/>
      </c>
      <c r="EA359" t="str">
        <f>IF(Table1[[#This Row],[Ledger 11]]="","",IF(Table1[[#This Row],[Effect 11]]="Dr.",-Table1[[#This Row],[Amount 11]],Table1[[#This Row],[Amount 11]]))</f>
        <v/>
      </c>
      <c r="ED359" t="str">
        <f>IF(Table1[[#This Row],[Ledger 12]]="","","No")</f>
        <v/>
      </c>
      <c r="EE359" t="str">
        <f>IF(Table1[[#This Row],[Ledger 12]]="","",IF(Table1[[#This Row],[Effect 12]]="Dr.","Yes","No"))</f>
        <v/>
      </c>
      <c r="EF359" t="str">
        <f>IF(Table1[[#This Row],[Ledger 12]]="","",Table1[[#This Row],[Ledger 12]])</f>
        <v/>
      </c>
      <c r="EG359" t="str">
        <f>IF(Table1[[#This Row],[Ledger 12]]="","",IF(Table1[[#This Row],[Effect 12]]="Dr.",-Table1[[#This Row],[Amount 12]],Table1[[#This Row],[Amount 12]]))</f>
        <v/>
      </c>
      <c r="EJ359" t="str">
        <f>IF(Table1[[#This Row],[Ledger 13]]="","","No")</f>
        <v/>
      </c>
      <c r="EK359" t="str">
        <f>IF(Table1[[#This Row],[Ledger 13]]="","",IF(Table1[[#This Row],[Effect 13]]="Dr.","Yes","No"))</f>
        <v/>
      </c>
      <c r="EL359" t="str">
        <f>IF(Table1[[#This Row],[Ledger 13]]="","",Table1[[#This Row],[Ledger 13]])</f>
        <v/>
      </c>
      <c r="EM359" t="str">
        <f>IF(Table1[[#This Row],[Ledger 13]]="","",IF(Table1[[#This Row],[Effect 13]]="Dr.",-Table1[[#This Row],[Amount 13]],Table1[[#This Row],[Amount 13]]))</f>
        <v/>
      </c>
      <c r="EP359" t="str">
        <f>IF(Table1[[#This Row],[Ledger 14]]="","","No")</f>
        <v/>
      </c>
      <c r="EQ359" t="str">
        <f>IF(Table1[[#This Row],[Ledger 14]]="","",IF(Table1[[#This Row],[Effect 14]]="Dr.","Yes","No"))</f>
        <v/>
      </c>
      <c r="ER359" t="str">
        <f>IF(Table1[[#This Row],[Ledger 14]]="","",Table1[[#This Row],[Ledger 14]])</f>
        <v/>
      </c>
      <c r="ES359" t="str">
        <f>IF(Table1[[#This Row],[Ledger 14]]="","",IF(Table1[[#This Row],[Effect 14]]="Dr.",-Table1[[#This Row],[Amount 14]],Table1[[#This Row],[Amount 14]]))</f>
        <v/>
      </c>
      <c r="EV359" t="str">
        <f>IF(Table1[[#This Row],[Ledger 15]]="","","No")</f>
        <v/>
      </c>
      <c r="EW359" t="str">
        <f>IF(Table1[[#This Row],[Ledger 15]]="","",IF(Table1[[#This Row],[Effect 15]]="Dr.","Yes","No"))</f>
        <v/>
      </c>
      <c r="EX359" t="str">
        <f>IF(Table1[[#This Row],[Ledger 15]]="","",Table1[[#This Row],[Ledger 15]])</f>
        <v/>
      </c>
      <c r="EY359" t="str">
        <f>IF(Table1[[#This Row],[Ledger 15]]="","",IF(Table1[[#This Row],[Effect 15]]="Dr.",-Table1[[#This Row],[Amount 15]],Table1[[#This Row],[Amount 15]]))</f>
        <v/>
      </c>
      <c r="FD3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59">
        <f>IF(Table1[[#This Row],[Date]]="",0,IF(AND(Table1[[#This Row],[Date]]&gt;=$FE$2,Table1[[#This Row],[Date]]&lt;=$FE$3),0,1))</f>
        <v>0</v>
      </c>
      <c r="FF359">
        <f>IF(Table1[[#This Row],[Date]]="",0,IF(TYPE(VLOOKUP(Table1[[#This Row],[Voucher Type]],Table1[[#All],[Voucher Type Master]],1,FALSE))=16,1,0))</f>
        <v>0</v>
      </c>
      <c r="FG359">
        <f>IF(TYPE(IF(Table1[[#This Row],[Date]]="",0,IF(VLOOKUP(Table1[[#This Row],[Voucher Type]],$FY$5:$FZ$13,2,0)=Table1[[#This Row],[Effect 1]],0,1)))=16,1,0)</f>
        <v>0</v>
      </c>
      <c r="FH3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59">
        <f>IF(LEN(Table1[[#This Row],[Ledger 1]])&gt;0,IF(TYPE(VLOOKUP(Table1[[#This Row],[Ledger 1]],GZ:GZ,1,0))=16,1,0),0)</f>
        <v>0</v>
      </c>
      <c r="FJ359">
        <f>IF(LEN(Table1[[#This Row],[Ledger 2]])&gt;0,IF(TYPE(VLOOKUP(Table1[[#This Row],[Ledger 2]],GZ:GZ,1,0))=16,1,0),0)</f>
        <v>0</v>
      </c>
      <c r="FK359">
        <f>IF(LEN(Table1[[#This Row],[Ledger 3]])&gt;0,IF(TYPE(VLOOKUP(Table1[[#This Row],[Ledger 3]],GZ:GZ,1,0))=16,1,0),0)</f>
        <v>0</v>
      </c>
      <c r="FL359">
        <f>IF(LEN(Table1[[#This Row],[Ledger 4]])&gt;0,IF(TYPE(VLOOKUP(Table1[[#This Row],[Ledger 4]],GZ:GZ,1,0))=16,1,0),0)</f>
        <v>0</v>
      </c>
      <c r="FM359">
        <f>IF(LEN(Table1[[#This Row],[Ledger 5]])&gt;0,IF(TYPE(VLOOKUP(Table1[[#This Row],[Ledger 5]],GZ:GZ,1,0))=16,1,0),0)</f>
        <v>0</v>
      </c>
      <c r="FN359">
        <f>IF(LEN(Table1[[#This Row],[Ledger 6]])&gt;0,IF(TYPE(VLOOKUP(Table1[[#This Row],[Ledger 6]],$GZ:$GZ,1,0))=16,1,0),0)</f>
        <v>0</v>
      </c>
      <c r="FO359">
        <f>IF(LEN(Table1[[#This Row],[Ledger 7]])&gt;0,IF(TYPE(VLOOKUP(Table1[[#This Row],[Ledger 7]],$GZ:$GZ,1,0))=16,1,0),0)</f>
        <v>0</v>
      </c>
      <c r="FP359">
        <f>IF(LEN(Table1[[#This Row],[Ledger 8]])&gt;0,IF(TYPE(VLOOKUP(Table1[[#This Row],[Ledger 8]],$GZ:$GZ,1,0))=16,1,0),0)</f>
        <v>0</v>
      </c>
      <c r="FQ359">
        <f>IF(LEN(Table1[[#This Row],[Ledger 9]])&gt;0,IF(TYPE(VLOOKUP(Table1[[#This Row],[Ledger 9]],$GZ:$GZ,1,0))=16,1,0),0)</f>
        <v>0</v>
      </c>
      <c r="FR359">
        <f>IF(LEN(Table1[[#This Row],[Ledger 10]])&gt;0,IF(TYPE(VLOOKUP(Table1[[#This Row],[Ledger 10]],$GZ:$GZ,1,0))=16,1,0),0)</f>
        <v>0</v>
      </c>
      <c r="FS359">
        <f>IF(LEN(Table1[[#This Row],[Ledger 11]])&gt;0,IF(TYPE(VLOOKUP(Table1[[#This Row],[Ledger 11]],$GZ:$GZ,1,0))=16,1,0),0)</f>
        <v>0</v>
      </c>
      <c r="FT359">
        <f>IF(LEN(Table1[[#This Row],[Ledger 12]])&gt;0,IF(TYPE(VLOOKUP(Table1[[#This Row],[Ledger 12]],$GZ:$GZ,1,0))=16,1,0),0)</f>
        <v>0</v>
      </c>
      <c r="FU359">
        <f>IF(LEN(Table1[[#This Row],[Ledger 13]])&gt;0,IF(TYPE(VLOOKUP(Table1[[#This Row],[Ledger 13]],$GZ:$GZ,1,0))=16,1,0),0)</f>
        <v>0</v>
      </c>
      <c r="FV359">
        <f>IF(LEN(Table1[[#This Row],[Ledger 14]])&gt;0,IF(TYPE(VLOOKUP(Table1[[#This Row],[Ledger 14]],$GZ:$GZ,1,0))=16,1,0),0)</f>
        <v>0</v>
      </c>
      <c r="FW359">
        <f>IF(LEN(Table1[[#This Row],[Ledger 15]])&gt;0,IF(TYPE(VLOOKUP(Table1[[#This Row],[Ledger 15]],$GZ:$GZ,1,0))=16,1,0),0)</f>
        <v>0</v>
      </c>
    </row>
    <row r="360" spans="4:179" ht="33" customHeight="1" x14ac:dyDescent="0.45">
      <c r="D360" s="8">
        <f t="shared" si="14"/>
        <v>355</v>
      </c>
      <c r="E360" s="32"/>
      <c r="F360" s="34"/>
      <c r="G360" s="34"/>
      <c r="H360" s="34"/>
      <c r="I360" s="34"/>
      <c r="J360" s="38"/>
      <c r="K360" s="33"/>
      <c r="L360" s="36"/>
      <c r="M360" s="35"/>
      <c r="N360" s="34"/>
      <c r="O360" s="41"/>
      <c r="P360" s="35"/>
      <c r="Q360" s="34"/>
      <c r="R360" s="37"/>
      <c r="S360" s="35"/>
      <c r="T360" s="34"/>
      <c r="U360" s="37"/>
      <c r="V360" s="35"/>
      <c r="W360" s="34"/>
      <c r="X360" s="37"/>
      <c r="Y360" s="35"/>
      <c r="Z360" s="34"/>
      <c r="AA360" s="37"/>
      <c r="AB360" s="35"/>
      <c r="AC360" s="34"/>
      <c r="AD360" s="37"/>
      <c r="AE360" s="35"/>
      <c r="AF360" s="34"/>
      <c r="AG360" s="37"/>
      <c r="AH360" s="35"/>
      <c r="AI360" s="34"/>
      <c r="AJ360" s="37"/>
      <c r="AK360" s="35"/>
      <c r="AL360" s="34"/>
      <c r="AM360" s="37"/>
      <c r="AN360" s="35"/>
      <c r="AO360" s="34"/>
      <c r="AP360" s="37"/>
      <c r="AQ360" s="35"/>
      <c r="AR360" s="34"/>
      <c r="AS360" s="37"/>
      <c r="AT360" s="35"/>
      <c r="AU360" s="34"/>
      <c r="AV360" s="37"/>
      <c r="AW360" s="35"/>
      <c r="AX360" s="34"/>
      <c r="AY360" s="37"/>
      <c r="AZ360" s="35"/>
      <c r="BA360" s="34"/>
      <c r="BB360" s="37"/>
      <c r="BC3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0" s="7"/>
      <c r="BF360" t="str">
        <f>IF(Table1[[#This Row],[Date]]="","","&amp;lt;VOUCHER REMOTEID="&amp;""""&amp;$A$11&amp;$A$13&amp;ROW()&amp;""""&amp;" VCHTYPE="""&amp;F360&amp;""" ACTION="""&amp;"Create"&amp;"""&amp;gt;")</f>
        <v/>
      </c>
      <c r="BG360" t="str">
        <f>IF(Table1[[#This Row],[Date]]="","",TEXT(Table1[[#This Row],[Date]],"yyyymmdd"))</f>
        <v/>
      </c>
      <c r="BH360" t="str">
        <f>Table1[[#This Row],[Date2]]</f>
        <v/>
      </c>
      <c r="BI360" t="str">
        <f>IF(Table1[[#This Row],[Date]]="","",Table1[[#This Row],[Voucher Type]])</f>
        <v/>
      </c>
      <c r="BJ360" t="str">
        <f>IF(Table1[[#This Row],[Ref No / Invoice No]]="","",Table1[[#This Row],[Ref No / Invoice No]])</f>
        <v/>
      </c>
      <c r="BK360" t="str">
        <f>IF(Table1[[#This Row],[Voucher No]]="","",Table1[[#This Row],[Voucher No]])</f>
        <v/>
      </c>
      <c r="BL360" t="str">
        <f>IF(Table1[[#This Row],[Date]]="","",Table1[[#This Row],[Narration]])</f>
        <v/>
      </c>
      <c r="BM360" t="str">
        <f>IF(Table1[[#This Row],[Date]]="","",$A$11&amp;$A$13&amp;ROW())</f>
        <v/>
      </c>
      <c r="BN360" t="str">
        <f>IF(Table1[[#This Row],[Date]]="","",$A$13)</f>
        <v/>
      </c>
      <c r="BP360" t="str">
        <f>IF(Table1[[#This Row],[Ledger 1]]="","","No")</f>
        <v/>
      </c>
      <c r="BQ360" t="str">
        <f>IF(Table1[[#This Row],[Date]]="","",IF(Table1[[#This Row],[Effect 1]]="Dr.","Yes","No"))</f>
        <v/>
      </c>
      <c r="BR360" t="str">
        <f>IF(Table1[[#This Row],[Date]]="","",Table1[[#This Row],[Ledger 1]])</f>
        <v/>
      </c>
      <c r="BS360" t="str">
        <f>IF(Table1[[#This Row],[Date]]="","",IF(Table1[[#This Row],[Effect 1]]="Dr.",-Table1[[#This Row],[Amount 1]],Table1[[#This Row],[Amount 1]]))</f>
        <v/>
      </c>
      <c r="BV360" t="str">
        <f>IF(Table1[[#This Row],[Ledger 2]]="","","No")</f>
        <v/>
      </c>
      <c r="BW360" t="str">
        <f>IF(Table1[[#This Row],[Date]]="","",IF(Table1[[#This Row],[Effect 2]]="Dr.","Yes","No"))</f>
        <v/>
      </c>
      <c r="BX360" t="str">
        <f>IF(Table1[[#This Row],[Date]]="","",Table1[[#This Row],[Ledger 2]])</f>
        <v/>
      </c>
      <c r="BY360" t="str">
        <f>IF(Table1[[#This Row],[Date]]="","",IF(Table1[[#This Row],[Effect 2]]="Dr.",-Table1[[#This Row],[Amount 2]],Table1[[#This Row],[Amount 2]]))</f>
        <v/>
      </c>
      <c r="CB360" t="str">
        <f>IF(Table1[[#This Row],[Ledger 3]]="","","No")</f>
        <v/>
      </c>
      <c r="CC360" t="str">
        <f>IF(Table1[[#This Row],[Ledger 3]]="","",IF(Table1[[#This Row],[Effect 3]]="Dr.","Yes","No"))</f>
        <v/>
      </c>
      <c r="CD360" t="str">
        <f>IF(Table1[[#This Row],[Ledger 3]]="","",Table1[[#This Row],[Ledger 3]])</f>
        <v/>
      </c>
      <c r="CE360" t="str">
        <f>IF(Table1[[#This Row],[Ledger 3]]="","",IF(Table1[[#This Row],[Effect 3]]="Dr.",-Table1[[#This Row],[Amount 3]],Table1[[#This Row],[Amount 3]]))</f>
        <v/>
      </c>
      <c r="CH360" t="str">
        <f>IF(Table1[[#This Row],[Ledger 4]]="","","No")</f>
        <v/>
      </c>
      <c r="CI360" t="str">
        <f>IF(Table1[[#This Row],[Ledger 4]]="","",IF(Table1[[#This Row],[Effect 4]]="Dr.","Yes","No"))</f>
        <v/>
      </c>
      <c r="CJ360" t="str">
        <f>IF(Table1[[#This Row],[Ledger 4]]="","",Table1[[#This Row],[Ledger 4]])</f>
        <v/>
      </c>
      <c r="CK360" t="str">
        <f>IF(Table1[[#This Row],[Ledger 4]]="","",IF(Table1[[#This Row],[Effect 4]]="Dr.",-Table1[[#This Row],[Amount 4]],Table1[[#This Row],[Amount 4]]))</f>
        <v/>
      </c>
      <c r="CN360" t="str">
        <f>IF(Table1[[#This Row],[Ledger 5]]="","","No")</f>
        <v/>
      </c>
      <c r="CO360" t="str">
        <f>IF(Table1[[#This Row],[Ledger 5]]="","",IF(Table1[[#This Row],[Effect 5]]="Dr.","Yes","No"))</f>
        <v/>
      </c>
      <c r="CP360" t="str">
        <f>IF(Table1[[#This Row],[Ledger 5]]="","",Table1[[#This Row],[Ledger 5]])</f>
        <v/>
      </c>
      <c r="CQ360" t="str">
        <f>IF(Table1[[#This Row],[Ledger 5]]="","",IF(Table1[[#This Row],[Effect 5]]="Dr.",-Table1[[#This Row],[Amount 5]],Table1[[#This Row],[Amount 5]]))</f>
        <v/>
      </c>
      <c r="CT360" t="str">
        <f>IF(Table1[[#This Row],[Ledger 6]]="","","No")</f>
        <v/>
      </c>
      <c r="CU360" t="str">
        <f>IF(Table1[[#This Row],[Ledger 6]]="","",IF(Table1[[#This Row],[Effect 6]]="Dr.","Yes","No"))</f>
        <v/>
      </c>
      <c r="CV360" t="str">
        <f>IF(Table1[[#This Row],[Ledger 6]]="","",Table1[[#This Row],[Ledger 6]])</f>
        <v/>
      </c>
      <c r="CW360" t="str">
        <f>IF(Table1[[#This Row],[Ledger 6]]="","",IF(Table1[[#This Row],[Effect 6]]="Dr.",-Table1[[#This Row],[Amount 6]],Table1[[#This Row],[Amount 6]]))</f>
        <v/>
      </c>
      <c r="CZ360" t="str">
        <f>IF(Table1[[#This Row],[Ledger 7]]="","","No")</f>
        <v/>
      </c>
      <c r="DA360" t="str">
        <f>IF(Table1[[#This Row],[Ledger 7]]="","",IF(Table1[[#This Row],[Effect 7]]="Dr.","Yes","No"))</f>
        <v/>
      </c>
      <c r="DB360" t="str">
        <f>IF(Table1[[#This Row],[Ledger 7]]="","",Table1[[#This Row],[Ledger 7]])</f>
        <v/>
      </c>
      <c r="DC360" t="str">
        <f>IF(Table1[[#This Row],[Ledger 7]]="","",IF(Table1[[#This Row],[Effect 7]]="Dr.",-Table1[[#This Row],[Amount 7]],Table1[[#This Row],[Amount 7]]))</f>
        <v/>
      </c>
      <c r="DF360" t="str">
        <f>IF(Table1[[#This Row],[Ledger 8]]="","","No")</f>
        <v/>
      </c>
      <c r="DG360" t="str">
        <f>IF(Table1[[#This Row],[Ledger 8]]="","",IF(Table1[[#This Row],[Effect 8]]="Dr.","Yes","No"))</f>
        <v/>
      </c>
      <c r="DH360" t="str">
        <f>IF(Table1[[#This Row],[Ledger 8]]="","",Table1[[#This Row],[Ledger 8]])</f>
        <v/>
      </c>
      <c r="DI360" t="str">
        <f>IF(Table1[[#This Row],[Ledger 8]]="","",IF(Table1[[#This Row],[Effect 8]]="Dr.",-Table1[[#This Row],[Amount 8]],Table1[[#This Row],[Amount 8]]))</f>
        <v/>
      </c>
      <c r="DL360" t="str">
        <f>IF(Table1[[#This Row],[Ledger 9]]="","","No")</f>
        <v/>
      </c>
      <c r="DM360" t="str">
        <f>IF(Table1[[#This Row],[Ledger 9]]="","",IF(Table1[[#This Row],[Effect 9]]="Dr.","Yes","No"))</f>
        <v/>
      </c>
      <c r="DN360" t="str">
        <f>IF(Table1[[#This Row],[Ledger 9]]="","",Table1[[#This Row],[Ledger 9]])</f>
        <v/>
      </c>
      <c r="DO360" t="str">
        <f>IF(Table1[[#This Row],[Ledger 9]]="","",IF(Table1[[#This Row],[Effect 9]]="Dr.",-Table1[[#This Row],[Amount 9]],Table1[[#This Row],[Amount 9]]))</f>
        <v/>
      </c>
      <c r="DR360" t="str">
        <f>IF(Table1[[#This Row],[Ledger 10]]="","","No")</f>
        <v/>
      </c>
      <c r="DS360" t="str">
        <f>IF(Table1[[#This Row],[Ledger 10]]="","",IF(Table1[[#This Row],[Effect 10]]="Dr.","Yes","No"))</f>
        <v/>
      </c>
      <c r="DT360" t="str">
        <f>IF(Table1[[#This Row],[Ledger 10]]="","",Table1[[#This Row],[Ledger 10]])</f>
        <v/>
      </c>
      <c r="DU360" t="str">
        <f>IF(Table1[[#This Row],[Ledger 10]]="","",IF(Table1[[#This Row],[Effect 10]]="Dr.",-Table1[[#This Row],[Amount 10]],Table1[[#This Row],[Amount 10]]))</f>
        <v/>
      </c>
      <c r="DX360" t="str">
        <f>IF(Table1[[#This Row],[Ledger 11]]="","","No")</f>
        <v/>
      </c>
      <c r="DY360" t="str">
        <f>IF(Table1[[#This Row],[Ledger 11]]="","",IF(Table1[[#This Row],[Effect 11]]="Dr.","Yes","No"))</f>
        <v/>
      </c>
      <c r="DZ360" t="str">
        <f>IF(Table1[[#This Row],[Ledger 11]]="","",Table1[[#This Row],[Ledger 11]])</f>
        <v/>
      </c>
      <c r="EA360" t="str">
        <f>IF(Table1[[#This Row],[Ledger 11]]="","",IF(Table1[[#This Row],[Effect 11]]="Dr.",-Table1[[#This Row],[Amount 11]],Table1[[#This Row],[Amount 11]]))</f>
        <v/>
      </c>
      <c r="ED360" t="str">
        <f>IF(Table1[[#This Row],[Ledger 12]]="","","No")</f>
        <v/>
      </c>
      <c r="EE360" t="str">
        <f>IF(Table1[[#This Row],[Ledger 12]]="","",IF(Table1[[#This Row],[Effect 12]]="Dr.","Yes","No"))</f>
        <v/>
      </c>
      <c r="EF360" t="str">
        <f>IF(Table1[[#This Row],[Ledger 12]]="","",Table1[[#This Row],[Ledger 12]])</f>
        <v/>
      </c>
      <c r="EG360" t="str">
        <f>IF(Table1[[#This Row],[Ledger 12]]="","",IF(Table1[[#This Row],[Effect 12]]="Dr.",-Table1[[#This Row],[Amount 12]],Table1[[#This Row],[Amount 12]]))</f>
        <v/>
      </c>
      <c r="EJ360" t="str">
        <f>IF(Table1[[#This Row],[Ledger 13]]="","","No")</f>
        <v/>
      </c>
      <c r="EK360" t="str">
        <f>IF(Table1[[#This Row],[Ledger 13]]="","",IF(Table1[[#This Row],[Effect 13]]="Dr.","Yes","No"))</f>
        <v/>
      </c>
      <c r="EL360" t="str">
        <f>IF(Table1[[#This Row],[Ledger 13]]="","",Table1[[#This Row],[Ledger 13]])</f>
        <v/>
      </c>
      <c r="EM360" t="str">
        <f>IF(Table1[[#This Row],[Ledger 13]]="","",IF(Table1[[#This Row],[Effect 13]]="Dr.",-Table1[[#This Row],[Amount 13]],Table1[[#This Row],[Amount 13]]))</f>
        <v/>
      </c>
      <c r="EP360" t="str">
        <f>IF(Table1[[#This Row],[Ledger 14]]="","","No")</f>
        <v/>
      </c>
      <c r="EQ360" t="str">
        <f>IF(Table1[[#This Row],[Ledger 14]]="","",IF(Table1[[#This Row],[Effect 14]]="Dr.","Yes","No"))</f>
        <v/>
      </c>
      <c r="ER360" t="str">
        <f>IF(Table1[[#This Row],[Ledger 14]]="","",Table1[[#This Row],[Ledger 14]])</f>
        <v/>
      </c>
      <c r="ES360" t="str">
        <f>IF(Table1[[#This Row],[Ledger 14]]="","",IF(Table1[[#This Row],[Effect 14]]="Dr.",-Table1[[#This Row],[Amount 14]],Table1[[#This Row],[Amount 14]]))</f>
        <v/>
      </c>
      <c r="EV360" t="str">
        <f>IF(Table1[[#This Row],[Ledger 15]]="","","No")</f>
        <v/>
      </c>
      <c r="EW360" t="str">
        <f>IF(Table1[[#This Row],[Ledger 15]]="","",IF(Table1[[#This Row],[Effect 15]]="Dr.","Yes","No"))</f>
        <v/>
      </c>
      <c r="EX360" t="str">
        <f>IF(Table1[[#This Row],[Ledger 15]]="","",Table1[[#This Row],[Ledger 15]])</f>
        <v/>
      </c>
      <c r="EY360" t="str">
        <f>IF(Table1[[#This Row],[Ledger 15]]="","",IF(Table1[[#This Row],[Effect 15]]="Dr.",-Table1[[#This Row],[Amount 15]],Table1[[#This Row],[Amount 15]]))</f>
        <v/>
      </c>
      <c r="FD3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0">
        <f>IF(Table1[[#This Row],[Date]]="",0,IF(AND(Table1[[#This Row],[Date]]&gt;=$FE$2,Table1[[#This Row],[Date]]&lt;=$FE$3),0,1))</f>
        <v>0</v>
      </c>
      <c r="FF360">
        <f>IF(Table1[[#This Row],[Date]]="",0,IF(TYPE(VLOOKUP(Table1[[#This Row],[Voucher Type]],Table1[[#All],[Voucher Type Master]],1,FALSE))=16,1,0))</f>
        <v>0</v>
      </c>
      <c r="FG360">
        <f>IF(TYPE(IF(Table1[[#This Row],[Date]]="",0,IF(VLOOKUP(Table1[[#This Row],[Voucher Type]],$FY$5:$FZ$13,2,0)=Table1[[#This Row],[Effect 1]],0,1)))=16,1,0)</f>
        <v>0</v>
      </c>
      <c r="FH3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0">
        <f>IF(LEN(Table1[[#This Row],[Ledger 1]])&gt;0,IF(TYPE(VLOOKUP(Table1[[#This Row],[Ledger 1]],GZ:GZ,1,0))=16,1,0),0)</f>
        <v>0</v>
      </c>
      <c r="FJ360">
        <f>IF(LEN(Table1[[#This Row],[Ledger 2]])&gt;0,IF(TYPE(VLOOKUP(Table1[[#This Row],[Ledger 2]],GZ:GZ,1,0))=16,1,0),0)</f>
        <v>0</v>
      </c>
      <c r="FK360">
        <f>IF(LEN(Table1[[#This Row],[Ledger 3]])&gt;0,IF(TYPE(VLOOKUP(Table1[[#This Row],[Ledger 3]],GZ:GZ,1,0))=16,1,0),0)</f>
        <v>0</v>
      </c>
      <c r="FL360">
        <f>IF(LEN(Table1[[#This Row],[Ledger 4]])&gt;0,IF(TYPE(VLOOKUP(Table1[[#This Row],[Ledger 4]],GZ:GZ,1,0))=16,1,0),0)</f>
        <v>0</v>
      </c>
      <c r="FM360">
        <f>IF(LEN(Table1[[#This Row],[Ledger 5]])&gt;0,IF(TYPE(VLOOKUP(Table1[[#This Row],[Ledger 5]],GZ:GZ,1,0))=16,1,0),0)</f>
        <v>0</v>
      </c>
      <c r="FN360">
        <f>IF(LEN(Table1[[#This Row],[Ledger 6]])&gt;0,IF(TYPE(VLOOKUP(Table1[[#This Row],[Ledger 6]],$GZ:$GZ,1,0))=16,1,0),0)</f>
        <v>0</v>
      </c>
      <c r="FO360">
        <f>IF(LEN(Table1[[#This Row],[Ledger 7]])&gt;0,IF(TYPE(VLOOKUP(Table1[[#This Row],[Ledger 7]],$GZ:$GZ,1,0))=16,1,0),0)</f>
        <v>0</v>
      </c>
      <c r="FP360">
        <f>IF(LEN(Table1[[#This Row],[Ledger 8]])&gt;0,IF(TYPE(VLOOKUP(Table1[[#This Row],[Ledger 8]],$GZ:$GZ,1,0))=16,1,0),0)</f>
        <v>0</v>
      </c>
      <c r="FQ360">
        <f>IF(LEN(Table1[[#This Row],[Ledger 9]])&gt;0,IF(TYPE(VLOOKUP(Table1[[#This Row],[Ledger 9]],$GZ:$GZ,1,0))=16,1,0),0)</f>
        <v>0</v>
      </c>
      <c r="FR360">
        <f>IF(LEN(Table1[[#This Row],[Ledger 10]])&gt;0,IF(TYPE(VLOOKUP(Table1[[#This Row],[Ledger 10]],$GZ:$GZ,1,0))=16,1,0),0)</f>
        <v>0</v>
      </c>
      <c r="FS360">
        <f>IF(LEN(Table1[[#This Row],[Ledger 11]])&gt;0,IF(TYPE(VLOOKUP(Table1[[#This Row],[Ledger 11]],$GZ:$GZ,1,0))=16,1,0),0)</f>
        <v>0</v>
      </c>
      <c r="FT360">
        <f>IF(LEN(Table1[[#This Row],[Ledger 12]])&gt;0,IF(TYPE(VLOOKUP(Table1[[#This Row],[Ledger 12]],$GZ:$GZ,1,0))=16,1,0),0)</f>
        <v>0</v>
      </c>
      <c r="FU360">
        <f>IF(LEN(Table1[[#This Row],[Ledger 13]])&gt;0,IF(TYPE(VLOOKUP(Table1[[#This Row],[Ledger 13]],$GZ:$GZ,1,0))=16,1,0),0)</f>
        <v>0</v>
      </c>
      <c r="FV360">
        <f>IF(LEN(Table1[[#This Row],[Ledger 14]])&gt;0,IF(TYPE(VLOOKUP(Table1[[#This Row],[Ledger 14]],$GZ:$GZ,1,0))=16,1,0),0)</f>
        <v>0</v>
      </c>
      <c r="FW360">
        <f>IF(LEN(Table1[[#This Row],[Ledger 15]])&gt;0,IF(TYPE(VLOOKUP(Table1[[#This Row],[Ledger 15]],$GZ:$GZ,1,0))=16,1,0),0)</f>
        <v>0</v>
      </c>
    </row>
    <row r="361" spans="4:179" ht="33" customHeight="1" x14ac:dyDescent="0.45">
      <c r="D361" s="8">
        <f t="shared" si="14"/>
        <v>356</v>
      </c>
      <c r="E361" s="32"/>
      <c r="F361" s="34"/>
      <c r="G361" s="34"/>
      <c r="H361" s="34"/>
      <c r="I361" s="34"/>
      <c r="J361" s="38"/>
      <c r="K361" s="33"/>
      <c r="L361" s="36"/>
      <c r="M361" s="35"/>
      <c r="N361" s="34"/>
      <c r="O361" s="41"/>
      <c r="P361" s="35"/>
      <c r="Q361" s="34"/>
      <c r="R361" s="37"/>
      <c r="S361" s="35"/>
      <c r="T361" s="34"/>
      <c r="U361" s="37"/>
      <c r="V361" s="35"/>
      <c r="W361" s="34"/>
      <c r="X361" s="37"/>
      <c r="Y361" s="35"/>
      <c r="Z361" s="34"/>
      <c r="AA361" s="37"/>
      <c r="AB361" s="35"/>
      <c r="AC361" s="34"/>
      <c r="AD361" s="37"/>
      <c r="AE361" s="35"/>
      <c r="AF361" s="34"/>
      <c r="AG361" s="37"/>
      <c r="AH361" s="35"/>
      <c r="AI361" s="34"/>
      <c r="AJ361" s="37"/>
      <c r="AK361" s="35"/>
      <c r="AL361" s="34"/>
      <c r="AM361" s="37"/>
      <c r="AN361" s="35"/>
      <c r="AO361" s="34"/>
      <c r="AP361" s="37"/>
      <c r="AQ361" s="35"/>
      <c r="AR361" s="34"/>
      <c r="AS361" s="37"/>
      <c r="AT361" s="35"/>
      <c r="AU361" s="34"/>
      <c r="AV361" s="37"/>
      <c r="AW361" s="35"/>
      <c r="AX361" s="34"/>
      <c r="AY361" s="37"/>
      <c r="AZ361" s="35"/>
      <c r="BA361" s="34"/>
      <c r="BB361" s="37"/>
      <c r="BC3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1" s="7"/>
      <c r="BF361" t="str">
        <f>IF(Table1[[#This Row],[Date]]="","","&amp;lt;VOUCHER REMOTEID="&amp;""""&amp;$A$11&amp;$A$13&amp;ROW()&amp;""""&amp;" VCHTYPE="""&amp;F361&amp;""" ACTION="""&amp;"Create"&amp;"""&amp;gt;")</f>
        <v/>
      </c>
      <c r="BG361" t="str">
        <f>IF(Table1[[#This Row],[Date]]="","",TEXT(Table1[[#This Row],[Date]],"yyyymmdd"))</f>
        <v/>
      </c>
      <c r="BH361" t="str">
        <f>Table1[[#This Row],[Date2]]</f>
        <v/>
      </c>
      <c r="BI361" t="str">
        <f>IF(Table1[[#This Row],[Date]]="","",Table1[[#This Row],[Voucher Type]])</f>
        <v/>
      </c>
      <c r="BJ361" t="str">
        <f>IF(Table1[[#This Row],[Ref No / Invoice No]]="","",Table1[[#This Row],[Ref No / Invoice No]])</f>
        <v/>
      </c>
      <c r="BK361" t="str">
        <f>IF(Table1[[#This Row],[Voucher No]]="","",Table1[[#This Row],[Voucher No]])</f>
        <v/>
      </c>
      <c r="BL361" t="str">
        <f>IF(Table1[[#This Row],[Date]]="","",Table1[[#This Row],[Narration]])</f>
        <v/>
      </c>
      <c r="BM361" t="str">
        <f>IF(Table1[[#This Row],[Date]]="","",$A$11&amp;$A$13&amp;ROW())</f>
        <v/>
      </c>
      <c r="BN361" t="str">
        <f>IF(Table1[[#This Row],[Date]]="","",$A$13)</f>
        <v/>
      </c>
      <c r="BP361" t="str">
        <f>IF(Table1[[#This Row],[Ledger 1]]="","","No")</f>
        <v/>
      </c>
      <c r="BQ361" t="str">
        <f>IF(Table1[[#This Row],[Date]]="","",IF(Table1[[#This Row],[Effect 1]]="Dr.","Yes","No"))</f>
        <v/>
      </c>
      <c r="BR361" t="str">
        <f>IF(Table1[[#This Row],[Date]]="","",Table1[[#This Row],[Ledger 1]])</f>
        <v/>
      </c>
      <c r="BS361" t="str">
        <f>IF(Table1[[#This Row],[Date]]="","",IF(Table1[[#This Row],[Effect 1]]="Dr.",-Table1[[#This Row],[Amount 1]],Table1[[#This Row],[Amount 1]]))</f>
        <v/>
      </c>
      <c r="BV361" t="str">
        <f>IF(Table1[[#This Row],[Ledger 2]]="","","No")</f>
        <v/>
      </c>
      <c r="BW361" t="str">
        <f>IF(Table1[[#This Row],[Date]]="","",IF(Table1[[#This Row],[Effect 2]]="Dr.","Yes","No"))</f>
        <v/>
      </c>
      <c r="BX361" t="str">
        <f>IF(Table1[[#This Row],[Date]]="","",Table1[[#This Row],[Ledger 2]])</f>
        <v/>
      </c>
      <c r="BY361" t="str">
        <f>IF(Table1[[#This Row],[Date]]="","",IF(Table1[[#This Row],[Effect 2]]="Dr.",-Table1[[#This Row],[Amount 2]],Table1[[#This Row],[Amount 2]]))</f>
        <v/>
      </c>
      <c r="CB361" t="str">
        <f>IF(Table1[[#This Row],[Ledger 3]]="","","No")</f>
        <v/>
      </c>
      <c r="CC361" t="str">
        <f>IF(Table1[[#This Row],[Ledger 3]]="","",IF(Table1[[#This Row],[Effect 3]]="Dr.","Yes","No"))</f>
        <v/>
      </c>
      <c r="CD361" t="str">
        <f>IF(Table1[[#This Row],[Ledger 3]]="","",Table1[[#This Row],[Ledger 3]])</f>
        <v/>
      </c>
      <c r="CE361" t="str">
        <f>IF(Table1[[#This Row],[Ledger 3]]="","",IF(Table1[[#This Row],[Effect 3]]="Dr.",-Table1[[#This Row],[Amount 3]],Table1[[#This Row],[Amount 3]]))</f>
        <v/>
      </c>
      <c r="CH361" t="str">
        <f>IF(Table1[[#This Row],[Ledger 4]]="","","No")</f>
        <v/>
      </c>
      <c r="CI361" t="str">
        <f>IF(Table1[[#This Row],[Ledger 4]]="","",IF(Table1[[#This Row],[Effect 4]]="Dr.","Yes","No"))</f>
        <v/>
      </c>
      <c r="CJ361" t="str">
        <f>IF(Table1[[#This Row],[Ledger 4]]="","",Table1[[#This Row],[Ledger 4]])</f>
        <v/>
      </c>
      <c r="CK361" t="str">
        <f>IF(Table1[[#This Row],[Ledger 4]]="","",IF(Table1[[#This Row],[Effect 4]]="Dr.",-Table1[[#This Row],[Amount 4]],Table1[[#This Row],[Amount 4]]))</f>
        <v/>
      </c>
      <c r="CN361" t="str">
        <f>IF(Table1[[#This Row],[Ledger 5]]="","","No")</f>
        <v/>
      </c>
      <c r="CO361" t="str">
        <f>IF(Table1[[#This Row],[Ledger 5]]="","",IF(Table1[[#This Row],[Effect 5]]="Dr.","Yes","No"))</f>
        <v/>
      </c>
      <c r="CP361" t="str">
        <f>IF(Table1[[#This Row],[Ledger 5]]="","",Table1[[#This Row],[Ledger 5]])</f>
        <v/>
      </c>
      <c r="CQ361" t="str">
        <f>IF(Table1[[#This Row],[Ledger 5]]="","",IF(Table1[[#This Row],[Effect 5]]="Dr.",-Table1[[#This Row],[Amount 5]],Table1[[#This Row],[Amount 5]]))</f>
        <v/>
      </c>
      <c r="CT361" t="str">
        <f>IF(Table1[[#This Row],[Ledger 6]]="","","No")</f>
        <v/>
      </c>
      <c r="CU361" t="str">
        <f>IF(Table1[[#This Row],[Ledger 6]]="","",IF(Table1[[#This Row],[Effect 6]]="Dr.","Yes","No"))</f>
        <v/>
      </c>
      <c r="CV361" t="str">
        <f>IF(Table1[[#This Row],[Ledger 6]]="","",Table1[[#This Row],[Ledger 6]])</f>
        <v/>
      </c>
      <c r="CW361" t="str">
        <f>IF(Table1[[#This Row],[Ledger 6]]="","",IF(Table1[[#This Row],[Effect 6]]="Dr.",-Table1[[#This Row],[Amount 6]],Table1[[#This Row],[Amount 6]]))</f>
        <v/>
      </c>
      <c r="CZ361" t="str">
        <f>IF(Table1[[#This Row],[Ledger 7]]="","","No")</f>
        <v/>
      </c>
      <c r="DA361" t="str">
        <f>IF(Table1[[#This Row],[Ledger 7]]="","",IF(Table1[[#This Row],[Effect 7]]="Dr.","Yes","No"))</f>
        <v/>
      </c>
      <c r="DB361" t="str">
        <f>IF(Table1[[#This Row],[Ledger 7]]="","",Table1[[#This Row],[Ledger 7]])</f>
        <v/>
      </c>
      <c r="DC361" t="str">
        <f>IF(Table1[[#This Row],[Ledger 7]]="","",IF(Table1[[#This Row],[Effect 7]]="Dr.",-Table1[[#This Row],[Amount 7]],Table1[[#This Row],[Amount 7]]))</f>
        <v/>
      </c>
      <c r="DF361" t="str">
        <f>IF(Table1[[#This Row],[Ledger 8]]="","","No")</f>
        <v/>
      </c>
      <c r="DG361" t="str">
        <f>IF(Table1[[#This Row],[Ledger 8]]="","",IF(Table1[[#This Row],[Effect 8]]="Dr.","Yes","No"))</f>
        <v/>
      </c>
      <c r="DH361" t="str">
        <f>IF(Table1[[#This Row],[Ledger 8]]="","",Table1[[#This Row],[Ledger 8]])</f>
        <v/>
      </c>
      <c r="DI361" t="str">
        <f>IF(Table1[[#This Row],[Ledger 8]]="","",IF(Table1[[#This Row],[Effect 8]]="Dr.",-Table1[[#This Row],[Amount 8]],Table1[[#This Row],[Amount 8]]))</f>
        <v/>
      </c>
      <c r="DL361" t="str">
        <f>IF(Table1[[#This Row],[Ledger 9]]="","","No")</f>
        <v/>
      </c>
      <c r="DM361" t="str">
        <f>IF(Table1[[#This Row],[Ledger 9]]="","",IF(Table1[[#This Row],[Effect 9]]="Dr.","Yes","No"))</f>
        <v/>
      </c>
      <c r="DN361" t="str">
        <f>IF(Table1[[#This Row],[Ledger 9]]="","",Table1[[#This Row],[Ledger 9]])</f>
        <v/>
      </c>
      <c r="DO361" t="str">
        <f>IF(Table1[[#This Row],[Ledger 9]]="","",IF(Table1[[#This Row],[Effect 9]]="Dr.",-Table1[[#This Row],[Amount 9]],Table1[[#This Row],[Amount 9]]))</f>
        <v/>
      </c>
      <c r="DR361" t="str">
        <f>IF(Table1[[#This Row],[Ledger 10]]="","","No")</f>
        <v/>
      </c>
      <c r="DS361" t="str">
        <f>IF(Table1[[#This Row],[Ledger 10]]="","",IF(Table1[[#This Row],[Effect 10]]="Dr.","Yes","No"))</f>
        <v/>
      </c>
      <c r="DT361" t="str">
        <f>IF(Table1[[#This Row],[Ledger 10]]="","",Table1[[#This Row],[Ledger 10]])</f>
        <v/>
      </c>
      <c r="DU361" t="str">
        <f>IF(Table1[[#This Row],[Ledger 10]]="","",IF(Table1[[#This Row],[Effect 10]]="Dr.",-Table1[[#This Row],[Amount 10]],Table1[[#This Row],[Amount 10]]))</f>
        <v/>
      </c>
      <c r="DX361" t="str">
        <f>IF(Table1[[#This Row],[Ledger 11]]="","","No")</f>
        <v/>
      </c>
      <c r="DY361" t="str">
        <f>IF(Table1[[#This Row],[Ledger 11]]="","",IF(Table1[[#This Row],[Effect 11]]="Dr.","Yes","No"))</f>
        <v/>
      </c>
      <c r="DZ361" t="str">
        <f>IF(Table1[[#This Row],[Ledger 11]]="","",Table1[[#This Row],[Ledger 11]])</f>
        <v/>
      </c>
      <c r="EA361" t="str">
        <f>IF(Table1[[#This Row],[Ledger 11]]="","",IF(Table1[[#This Row],[Effect 11]]="Dr.",-Table1[[#This Row],[Amount 11]],Table1[[#This Row],[Amount 11]]))</f>
        <v/>
      </c>
      <c r="ED361" t="str">
        <f>IF(Table1[[#This Row],[Ledger 12]]="","","No")</f>
        <v/>
      </c>
      <c r="EE361" t="str">
        <f>IF(Table1[[#This Row],[Ledger 12]]="","",IF(Table1[[#This Row],[Effect 12]]="Dr.","Yes","No"))</f>
        <v/>
      </c>
      <c r="EF361" t="str">
        <f>IF(Table1[[#This Row],[Ledger 12]]="","",Table1[[#This Row],[Ledger 12]])</f>
        <v/>
      </c>
      <c r="EG361" t="str">
        <f>IF(Table1[[#This Row],[Ledger 12]]="","",IF(Table1[[#This Row],[Effect 12]]="Dr.",-Table1[[#This Row],[Amount 12]],Table1[[#This Row],[Amount 12]]))</f>
        <v/>
      </c>
      <c r="EJ361" t="str">
        <f>IF(Table1[[#This Row],[Ledger 13]]="","","No")</f>
        <v/>
      </c>
      <c r="EK361" t="str">
        <f>IF(Table1[[#This Row],[Ledger 13]]="","",IF(Table1[[#This Row],[Effect 13]]="Dr.","Yes","No"))</f>
        <v/>
      </c>
      <c r="EL361" t="str">
        <f>IF(Table1[[#This Row],[Ledger 13]]="","",Table1[[#This Row],[Ledger 13]])</f>
        <v/>
      </c>
      <c r="EM361" t="str">
        <f>IF(Table1[[#This Row],[Ledger 13]]="","",IF(Table1[[#This Row],[Effect 13]]="Dr.",-Table1[[#This Row],[Amount 13]],Table1[[#This Row],[Amount 13]]))</f>
        <v/>
      </c>
      <c r="EP361" t="str">
        <f>IF(Table1[[#This Row],[Ledger 14]]="","","No")</f>
        <v/>
      </c>
      <c r="EQ361" t="str">
        <f>IF(Table1[[#This Row],[Ledger 14]]="","",IF(Table1[[#This Row],[Effect 14]]="Dr.","Yes","No"))</f>
        <v/>
      </c>
      <c r="ER361" t="str">
        <f>IF(Table1[[#This Row],[Ledger 14]]="","",Table1[[#This Row],[Ledger 14]])</f>
        <v/>
      </c>
      <c r="ES361" t="str">
        <f>IF(Table1[[#This Row],[Ledger 14]]="","",IF(Table1[[#This Row],[Effect 14]]="Dr.",-Table1[[#This Row],[Amount 14]],Table1[[#This Row],[Amount 14]]))</f>
        <v/>
      </c>
      <c r="EV361" t="str">
        <f>IF(Table1[[#This Row],[Ledger 15]]="","","No")</f>
        <v/>
      </c>
      <c r="EW361" t="str">
        <f>IF(Table1[[#This Row],[Ledger 15]]="","",IF(Table1[[#This Row],[Effect 15]]="Dr.","Yes","No"))</f>
        <v/>
      </c>
      <c r="EX361" t="str">
        <f>IF(Table1[[#This Row],[Ledger 15]]="","",Table1[[#This Row],[Ledger 15]])</f>
        <v/>
      </c>
      <c r="EY361" t="str">
        <f>IF(Table1[[#This Row],[Ledger 15]]="","",IF(Table1[[#This Row],[Effect 15]]="Dr.",-Table1[[#This Row],[Amount 15]],Table1[[#This Row],[Amount 15]]))</f>
        <v/>
      </c>
      <c r="FD3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1">
        <f>IF(Table1[[#This Row],[Date]]="",0,IF(AND(Table1[[#This Row],[Date]]&gt;=$FE$2,Table1[[#This Row],[Date]]&lt;=$FE$3),0,1))</f>
        <v>0</v>
      </c>
      <c r="FF361">
        <f>IF(Table1[[#This Row],[Date]]="",0,IF(TYPE(VLOOKUP(Table1[[#This Row],[Voucher Type]],Table1[[#All],[Voucher Type Master]],1,FALSE))=16,1,0))</f>
        <v>0</v>
      </c>
      <c r="FG361">
        <f>IF(TYPE(IF(Table1[[#This Row],[Date]]="",0,IF(VLOOKUP(Table1[[#This Row],[Voucher Type]],$FY$5:$FZ$13,2,0)=Table1[[#This Row],[Effect 1]],0,1)))=16,1,0)</f>
        <v>0</v>
      </c>
      <c r="FH3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1">
        <f>IF(LEN(Table1[[#This Row],[Ledger 1]])&gt;0,IF(TYPE(VLOOKUP(Table1[[#This Row],[Ledger 1]],GZ:GZ,1,0))=16,1,0),0)</f>
        <v>0</v>
      </c>
      <c r="FJ361">
        <f>IF(LEN(Table1[[#This Row],[Ledger 2]])&gt;0,IF(TYPE(VLOOKUP(Table1[[#This Row],[Ledger 2]],GZ:GZ,1,0))=16,1,0),0)</f>
        <v>0</v>
      </c>
      <c r="FK361">
        <f>IF(LEN(Table1[[#This Row],[Ledger 3]])&gt;0,IF(TYPE(VLOOKUP(Table1[[#This Row],[Ledger 3]],GZ:GZ,1,0))=16,1,0),0)</f>
        <v>0</v>
      </c>
      <c r="FL361">
        <f>IF(LEN(Table1[[#This Row],[Ledger 4]])&gt;0,IF(TYPE(VLOOKUP(Table1[[#This Row],[Ledger 4]],GZ:GZ,1,0))=16,1,0),0)</f>
        <v>0</v>
      </c>
      <c r="FM361">
        <f>IF(LEN(Table1[[#This Row],[Ledger 5]])&gt;0,IF(TYPE(VLOOKUP(Table1[[#This Row],[Ledger 5]],GZ:GZ,1,0))=16,1,0),0)</f>
        <v>0</v>
      </c>
      <c r="FN361">
        <f>IF(LEN(Table1[[#This Row],[Ledger 6]])&gt;0,IF(TYPE(VLOOKUP(Table1[[#This Row],[Ledger 6]],$GZ:$GZ,1,0))=16,1,0),0)</f>
        <v>0</v>
      </c>
      <c r="FO361">
        <f>IF(LEN(Table1[[#This Row],[Ledger 7]])&gt;0,IF(TYPE(VLOOKUP(Table1[[#This Row],[Ledger 7]],$GZ:$GZ,1,0))=16,1,0),0)</f>
        <v>0</v>
      </c>
      <c r="FP361">
        <f>IF(LEN(Table1[[#This Row],[Ledger 8]])&gt;0,IF(TYPE(VLOOKUP(Table1[[#This Row],[Ledger 8]],$GZ:$GZ,1,0))=16,1,0),0)</f>
        <v>0</v>
      </c>
      <c r="FQ361">
        <f>IF(LEN(Table1[[#This Row],[Ledger 9]])&gt;0,IF(TYPE(VLOOKUP(Table1[[#This Row],[Ledger 9]],$GZ:$GZ,1,0))=16,1,0),0)</f>
        <v>0</v>
      </c>
      <c r="FR361">
        <f>IF(LEN(Table1[[#This Row],[Ledger 10]])&gt;0,IF(TYPE(VLOOKUP(Table1[[#This Row],[Ledger 10]],$GZ:$GZ,1,0))=16,1,0),0)</f>
        <v>0</v>
      </c>
      <c r="FS361">
        <f>IF(LEN(Table1[[#This Row],[Ledger 11]])&gt;0,IF(TYPE(VLOOKUP(Table1[[#This Row],[Ledger 11]],$GZ:$GZ,1,0))=16,1,0),0)</f>
        <v>0</v>
      </c>
      <c r="FT361">
        <f>IF(LEN(Table1[[#This Row],[Ledger 12]])&gt;0,IF(TYPE(VLOOKUP(Table1[[#This Row],[Ledger 12]],$GZ:$GZ,1,0))=16,1,0),0)</f>
        <v>0</v>
      </c>
      <c r="FU361">
        <f>IF(LEN(Table1[[#This Row],[Ledger 13]])&gt;0,IF(TYPE(VLOOKUP(Table1[[#This Row],[Ledger 13]],$GZ:$GZ,1,0))=16,1,0),0)</f>
        <v>0</v>
      </c>
      <c r="FV361">
        <f>IF(LEN(Table1[[#This Row],[Ledger 14]])&gt;0,IF(TYPE(VLOOKUP(Table1[[#This Row],[Ledger 14]],$GZ:$GZ,1,0))=16,1,0),0)</f>
        <v>0</v>
      </c>
      <c r="FW361">
        <f>IF(LEN(Table1[[#This Row],[Ledger 15]])&gt;0,IF(TYPE(VLOOKUP(Table1[[#This Row],[Ledger 15]],$GZ:$GZ,1,0))=16,1,0),0)</f>
        <v>0</v>
      </c>
    </row>
    <row r="362" spans="4:179" ht="33" customHeight="1" x14ac:dyDescent="0.45">
      <c r="D362" s="8">
        <f t="shared" si="14"/>
        <v>357</v>
      </c>
      <c r="E362" s="32"/>
      <c r="F362" s="34"/>
      <c r="G362" s="34"/>
      <c r="H362" s="34"/>
      <c r="I362" s="34"/>
      <c r="J362" s="38"/>
      <c r="K362" s="33"/>
      <c r="L362" s="36"/>
      <c r="M362" s="35"/>
      <c r="N362" s="34"/>
      <c r="O362" s="41"/>
      <c r="P362" s="35"/>
      <c r="Q362" s="34"/>
      <c r="R362" s="37"/>
      <c r="S362" s="35"/>
      <c r="T362" s="34"/>
      <c r="U362" s="37"/>
      <c r="V362" s="35"/>
      <c r="W362" s="34"/>
      <c r="X362" s="37"/>
      <c r="Y362" s="35"/>
      <c r="Z362" s="34"/>
      <c r="AA362" s="37"/>
      <c r="AB362" s="35"/>
      <c r="AC362" s="34"/>
      <c r="AD362" s="37"/>
      <c r="AE362" s="35"/>
      <c r="AF362" s="34"/>
      <c r="AG362" s="37"/>
      <c r="AH362" s="35"/>
      <c r="AI362" s="34"/>
      <c r="AJ362" s="37"/>
      <c r="AK362" s="35"/>
      <c r="AL362" s="34"/>
      <c r="AM362" s="37"/>
      <c r="AN362" s="35"/>
      <c r="AO362" s="34"/>
      <c r="AP362" s="37"/>
      <c r="AQ362" s="35"/>
      <c r="AR362" s="34"/>
      <c r="AS362" s="37"/>
      <c r="AT362" s="35"/>
      <c r="AU362" s="34"/>
      <c r="AV362" s="37"/>
      <c r="AW362" s="35"/>
      <c r="AX362" s="34"/>
      <c r="AY362" s="37"/>
      <c r="AZ362" s="35"/>
      <c r="BA362" s="34"/>
      <c r="BB362" s="37"/>
      <c r="BC3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2" s="7"/>
      <c r="BF362" t="str">
        <f>IF(Table1[[#This Row],[Date]]="","","&amp;lt;VOUCHER REMOTEID="&amp;""""&amp;$A$11&amp;$A$13&amp;ROW()&amp;""""&amp;" VCHTYPE="""&amp;F362&amp;""" ACTION="""&amp;"Create"&amp;"""&amp;gt;")</f>
        <v/>
      </c>
      <c r="BG362" t="str">
        <f>IF(Table1[[#This Row],[Date]]="","",TEXT(Table1[[#This Row],[Date]],"yyyymmdd"))</f>
        <v/>
      </c>
      <c r="BH362" t="str">
        <f>Table1[[#This Row],[Date2]]</f>
        <v/>
      </c>
      <c r="BI362" t="str">
        <f>IF(Table1[[#This Row],[Date]]="","",Table1[[#This Row],[Voucher Type]])</f>
        <v/>
      </c>
      <c r="BJ362" t="str">
        <f>IF(Table1[[#This Row],[Ref No / Invoice No]]="","",Table1[[#This Row],[Ref No / Invoice No]])</f>
        <v/>
      </c>
      <c r="BK362" t="str">
        <f>IF(Table1[[#This Row],[Voucher No]]="","",Table1[[#This Row],[Voucher No]])</f>
        <v/>
      </c>
      <c r="BL362" t="str">
        <f>IF(Table1[[#This Row],[Date]]="","",Table1[[#This Row],[Narration]])</f>
        <v/>
      </c>
      <c r="BM362" t="str">
        <f>IF(Table1[[#This Row],[Date]]="","",$A$11&amp;$A$13&amp;ROW())</f>
        <v/>
      </c>
      <c r="BN362" t="str">
        <f>IF(Table1[[#This Row],[Date]]="","",$A$13)</f>
        <v/>
      </c>
      <c r="BP362" t="str">
        <f>IF(Table1[[#This Row],[Ledger 1]]="","","No")</f>
        <v/>
      </c>
      <c r="BQ362" t="str">
        <f>IF(Table1[[#This Row],[Date]]="","",IF(Table1[[#This Row],[Effect 1]]="Dr.","Yes","No"))</f>
        <v/>
      </c>
      <c r="BR362" t="str">
        <f>IF(Table1[[#This Row],[Date]]="","",Table1[[#This Row],[Ledger 1]])</f>
        <v/>
      </c>
      <c r="BS362" t="str">
        <f>IF(Table1[[#This Row],[Date]]="","",IF(Table1[[#This Row],[Effect 1]]="Dr.",-Table1[[#This Row],[Amount 1]],Table1[[#This Row],[Amount 1]]))</f>
        <v/>
      </c>
      <c r="BV362" t="str">
        <f>IF(Table1[[#This Row],[Ledger 2]]="","","No")</f>
        <v/>
      </c>
      <c r="BW362" t="str">
        <f>IF(Table1[[#This Row],[Date]]="","",IF(Table1[[#This Row],[Effect 2]]="Dr.","Yes","No"))</f>
        <v/>
      </c>
      <c r="BX362" t="str">
        <f>IF(Table1[[#This Row],[Date]]="","",Table1[[#This Row],[Ledger 2]])</f>
        <v/>
      </c>
      <c r="BY362" t="str">
        <f>IF(Table1[[#This Row],[Date]]="","",IF(Table1[[#This Row],[Effect 2]]="Dr.",-Table1[[#This Row],[Amount 2]],Table1[[#This Row],[Amount 2]]))</f>
        <v/>
      </c>
      <c r="CB362" t="str">
        <f>IF(Table1[[#This Row],[Ledger 3]]="","","No")</f>
        <v/>
      </c>
      <c r="CC362" t="str">
        <f>IF(Table1[[#This Row],[Ledger 3]]="","",IF(Table1[[#This Row],[Effect 3]]="Dr.","Yes","No"))</f>
        <v/>
      </c>
      <c r="CD362" t="str">
        <f>IF(Table1[[#This Row],[Ledger 3]]="","",Table1[[#This Row],[Ledger 3]])</f>
        <v/>
      </c>
      <c r="CE362" t="str">
        <f>IF(Table1[[#This Row],[Ledger 3]]="","",IF(Table1[[#This Row],[Effect 3]]="Dr.",-Table1[[#This Row],[Amount 3]],Table1[[#This Row],[Amount 3]]))</f>
        <v/>
      </c>
      <c r="CH362" t="str">
        <f>IF(Table1[[#This Row],[Ledger 4]]="","","No")</f>
        <v/>
      </c>
      <c r="CI362" t="str">
        <f>IF(Table1[[#This Row],[Ledger 4]]="","",IF(Table1[[#This Row],[Effect 4]]="Dr.","Yes","No"))</f>
        <v/>
      </c>
      <c r="CJ362" t="str">
        <f>IF(Table1[[#This Row],[Ledger 4]]="","",Table1[[#This Row],[Ledger 4]])</f>
        <v/>
      </c>
      <c r="CK362" t="str">
        <f>IF(Table1[[#This Row],[Ledger 4]]="","",IF(Table1[[#This Row],[Effect 4]]="Dr.",-Table1[[#This Row],[Amount 4]],Table1[[#This Row],[Amount 4]]))</f>
        <v/>
      </c>
      <c r="CN362" t="str">
        <f>IF(Table1[[#This Row],[Ledger 5]]="","","No")</f>
        <v/>
      </c>
      <c r="CO362" t="str">
        <f>IF(Table1[[#This Row],[Ledger 5]]="","",IF(Table1[[#This Row],[Effect 5]]="Dr.","Yes","No"))</f>
        <v/>
      </c>
      <c r="CP362" t="str">
        <f>IF(Table1[[#This Row],[Ledger 5]]="","",Table1[[#This Row],[Ledger 5]])</f>
        <v/>
      </c>
      <c r="CQ362" t="str">
        <f>IF(Table1[[#This Row],[Ledger 5]]="","",IF(Table1[[#This Row],[Effect 5]]="Dr.",-Table1[[#This Row],[Amount 5]],Table1[[#This Row],[Amount 5]]))</f>
        <v/>
      </c>
      <c r="CT362" t="str">
        <f>IF(Table1[[#This Row],[Ledger 6]]="","","No")</f>
        <v/>
      </c>
      <c r="CU362" t="str">
        <f>IF(Table1[[#This Row],[Ledger 6]]="","",IF(Table1[[#This Row],[Effect 6]]="Dr.","Yes","No"))</f>
        <v/>
      </c>
      <c r="CV362" t="str">
        <f>IF(Table1[[#This Row],[Ledger 6]]="","",Table1[[#This Row],[Ledger 6]])</f>
        <v/>
      </c>
      <c r="CW362" t="str">
        <f>IF(Table1[[#This Row],[Ledger 6]]="","",IF(Table1[[#This Row],[Effect 6]]="Dr.",-Table1[[#This Row],[Amount 6]],Table1[[#This Row],[Amount 6]]))</f>
        <v/>
      </c>
      <c r="CZ362" t="str">
        <f>IF(Table1[[#This Row],[Ledger 7]]="","","No")</f>
        <v/>
      </c>
      <c r="DA362" t="str">
        <f>IF(Table1[[#This Row],[Ledger 7]]="","",IF(Table1[[#This Row],[Effect 7]]="Dr.","Yes","No"))</f>
        <v/>
      </c>
      <c r="DB362" t="str">
        <f>IF(Table1[[#This Row],[Ledger 7]]="","",Table1[[#This Row],[Ledger 7]])</f>
        <v/>
      </c>
      <c r="DC362" t="str">
        <f>IF(Table1[[#This Row],[Ledger 7]]="","",IF(Table1[[#This Row],[Effect 7]]="Dr.",-Table1[[#This Row],[Amount 7]],Table1[[#This Row],[Amount 7]]))</f>
        <v/>
      </c>
      <c r="DF362" t="str">
        <f>IF(Table1[[#This Row],[Ledger 8]]="","","No")</f>
        <v/>
      </c>
      <c r="DG362" t="str">
        <f>IF(Table1[[#This Row],[Ledger 8]]="","",IF(Table1[[#This Row],[Effect 8]]="Dr.","Yes","No"))</f>
        <v/>
      </c>
      <c r="DH362" t="str">
        <f>IF(Table1[[#This Row],[Ledger 8]]="","",Table1[[#This Row],[Ledger 8]])</f>
        <v/>
      </c>
      <c r="DI362" t="str">
        <f>IF(Table1[[#This Row],[Ledger 8]]="","",IF(Table1[[#This Row],[Effect 8]]="Dr.",-Table1[[#This Row],[Amount 8]],Table1[[#This Row],[Amount 8]]))</f>
        <v/>
      </c>
      <c r="DL362" t="str">
        <f>IF(Table1[[#This Row],[Ledger 9]]="","","No")</f>
        <v/>
      </c>
      <c r="DM362" t="str">
        <f>IF(Table1[[#This Row],[Ledger 9]]="","",IF(Table1[[#This Row],[Effect 9]]="Dr.","Yes","No"))</f>
        <v/>
      </c>
      <c r="DN362" t="str">
        <f>IF(Table1[[#This Row],[Ledger 9]]="","",Table1[[#This Row],[Ledger 9]])</f>
        <v/>
      </c>
      <c r="DO362" t="str">
        <f>IF(Table1[[#This Row],[Ledger 9]]="","",IF(Table1[[#This Row],[Effect 9]]="Dr.",-Table1[[#This Row],[Amount 9]],Table1[[#This Row],[Amount 9]]))</f>
        <v/>
      </c>
      <c r="DR362" t="str">
        <f>IF(Table1[[#This Row],[Ledger 10]]="","","No")</f>
        <v/>
      </c>
      <c r="DS362" t="str">
        <f>IF(Table1[[#This Row],[Ledger 10]]="","",IF(Table1[[#This Row],[Effect 10]]="Dr.","Yes","No"))</f>
        <v/>
      </c>
      <c r="DT362" t="str">
        <f>IF(Table1[[#This Row],[Ledger 10]]="","",Table1[[#This Row],[Ledger 10]])</f>
        <v/>
      </c>
      <c r="DU362" t="str">
        <f>IF(Table1[[#This Row],[Ledger 10]]="","",IF(Table1[[#This Row],[Effect 10]]="Dr.",-Table1[[#This Row],[Amount 10]],Table1[[#This Row],[Amount 10]]))</f>
        <v/>
      </c>
      <c r="DX362" t="str">
        <f>IF(Table1[[#This Row],[Ledger 11]]="","","No")</f>
        <v/>
      </c>
      <c r="DY362" t="str">
        <f>IF(Table1[[#This Row],[Ledger 11]]="","",IF(Table1[[#This Row],[Effect 11]]="Dr.","Yes","No"))</f>
        <v/>
      </c>
      <c r="DZ362" t="str">
        <f>IF(Table1[[#This Row],[Ledger 11]]="","",Table1[[#This Row],[Ledger 11]])</f>
        <v/>
      </c>
      <c r="EA362" t="str">
        <f>IF(Table1[[#This Row],[Ledger 11]]="","",IF(Table1[[#This Row],[Effect 11]]="Dr.",-Table1[[#This Row],[Amount 11]],Table1[[#This Row],[Amount 11]]))</f>
        <v/>
      </c>
      <c r="ED362" t="str">
        <f>IF(Table1[[#This Row],[Ledger 12]]="","","No")</f>
        <v/>
      </c>
      <c r="EE362" t="str">
        <f>IF(Table1[[#This Row],[Ledger 12]]="","",IF(Table1[[#This Row],[Effect 12]]="Dr.","Yes","No"))</f>
        <v/>
      </c>
      <c r="EF362" t="str">
        <f>IF(Table1[[#This Row],[Ledger 12]]="","",Table1[[#This Row],[Ledger 12]])</f>
        <v/>
      </c>
      <c r="EG362" t="str">
        <f>IF(Table1[[#This Row],[Ledger 12]]="","",IF(Table1[[#This Row],[Effect 12]]="Dr.",-Table1[[#This Row],[Amount 12]],Table1[[#This Row],[Amount 12]]))</f>
        <v/>
      </c>
      <c r="EJ362" t="str">
        <f>IF(Table1[[#This Row],[Ledger 13]]="","","No")</f>
        <v/>
      </c>
      <c r="EK362" t="str">
        <f>IF(Table1[[#This Row],[Ledger 13]]="","",IF(Table1[[#This Row],[Effect 13]]="Dr.","Yes","No"))</f>
        <v/>
      </c>
      <c r="EL362" t="str">
        <f>IF(Table1[[#This Row],[Ledger 13]]="","",Table1[[#This Row],[Ledger 13]])</f>
        <v/>
      </c>
      <c r="EM362" t="str">
        <f>IF(Table1[[#This Row],[Ledger 13]]="","",IF(Table1[[#This Row],[Effect 13]]="Dr.",-Table1[[#This Row],[Amount 13]],Table1[[#This Row],[Amount 13]]))</f>
        <v/>
      </c>
      <c r="EP362" t="str">
        <f>IF(Table1[[#This Row],[Ledger 14]]="","","No")</f>
        <v/>
      </c>
      <c r="EQ362" t="str">
        <f>IF(Table1[[#This Row],[Ledger 14]]="","",IF(Table1[[#This Row],[Effect 14]]="Dr.","Yes","No"))</f>
        <v/>
      </c>
      <c r="ER362" t="str">
        <f>IF(Table1[[#This Row],[Ledger 14]]="","",Table1[[#This Row],[Ledger 14]])</f>
        <v/>
      </c>
      <c r="ES362" t="str">
        <f>IF(Table1[[#This Row],[Ledger 14]]="","",IF(Table1[[#This Row],[Effect 14]]="Dr.",-Table1[[#This Row],[Amount 14]],Table1[[#This Row],[Amount 14]]))</f>
        <v/>
      </c>
      <c r="EV362" t="str">
        <f>IF(Table1[[#This Row],[Ledger 15]]="","","No")</f>
        <v/>
      </c>
      <c r="EW362" t="str">
        <f>IF(Table1[[#This Row],[Ledger 15]]="","",IF(Table1[[#This Row],[Effect 15]]="Dr.","Yes","No"))</f>
        <v/>
      </c>
      <c r="EX362" t="str">
        <f>IF(Table1[[#This Row],[Ledger 15]]="","",Table1[[#This Row],[Ledger 15]])</f>
        <v/>
      </c>
      <c r="EY362" t="str">
        <f>IF(Table1[[#This Row],[Ledger 15]]="","",IF(Table1[[#This Row],[Effect 15]]="Dr.",-Table1[[#This Row],[Amount 15]],Table1[[#This Row],[Amount 15]]))</f>
        <v/>
      </c>
      <c r="FD3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2">
        <f>IF(Table1[[#This Row],[Date]]="",0,IF(AND(Table1[[#This Row],[Date]]&gt;=$FE$2,Table1[[#This Row],[Date]]&lt;=$FE$3),0,1))</f>
        <v>0</v>
      </c>
      <c r="FF362">
        <f>IF(Table1[[#This Row],[Date]]="",0,IF(TYPE(VLOOKUP(Table1[[#This Row],[Voucher Type]],Table1[[#All],[Voucher Type Master]],1,FALSE))=16,1,0))</f>
        <v>0</v>
      </c>
      <c r="FG362">
        <f>IF(TYPE(IF(Table1[[#This Row],[Date]]="",0,IF(VLOOKUP(Table1[[#This Row],[Voucher Type]],$FY$5:$FZ$13,2,0)=Table1[[#This Row],[Effect 1]],0,1)))=16,1,0)</f>
        <v>0</v>
      </c>
      <c r="FH3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2">
        <f>IF(LEN(Table1[[#This Row],[Ledger 1]])&gt;0,IF(TYPE(VLOOKUP(Table1[[#This Row],[Ledger 1]],GZ:GZ,1,0))=16,1,0),0)</f>
        <v>0</v>
      </c>
      <c r="FJ362">
        <f>IF(LEN(Table1[[#This Row],[Ledger 2]])&gt;0,IF(TYPE(VLOOKUP(Table1[[#This Row],[Ledger 2]],GZ:GZ,1,0))=16,1,0),0)</f>
        <v>0</v>
      </c>
      <c r="FK362">
        <f>IF(LEN(Table1[[#This Row],[Ledger 3]])&gt;0,IF(TYPE(VLOOKUP(Table1[[#This Row],[Ledger 3]],GZ:GZ,1,0))=16,1,0),0)</f>
        <v>0</v>
      </c>
      <c r="FL362">
        <f>IF(LEN(Table1[[#This Row],[Ledger 4]])&gt;0,IF(TYPE(VLOOKUP(Table1[[#This Row],[Ledger 4]],GZ:GZ,1,0))=16,1,0),0)</f>
        <v>0</v>
      </c>
      <c r="FM362">
        <f>IF(LEN(Table1[[#This Row],[Ledger 5]])&gt;0,IF(TYPE(VLOOKUP(Table1[[#This Row],[Ledger 5]],GZ:GZ,1,0))=16,1,0),0)</f>
        <v>0</v>
      </c>
      <c r="FN362">
        <f>IF(LEN(Table1[[#This Row],[Ledger 6]])&gt;0,IF(TYPE(VLOOKUP(Table1[[#This Row],[Ledger 6]],$GZ:$GZ,1,0))=16,1,0),0)</f>
        <v>0</v>
      </c>
      <c r="FO362">
        <f>IF(LEN(Table1[[#This Row],[Ledger 7]])&gt;0,IF(TYPE(VLOOKUP(Table1[[#This Row],[Ledger 7]],$GZ:$GZ,1,0))=16,1,0),0)</f>
        <v>0</v>
      </c>
      <c r="FP362">
        <f>IF(LEN(Table1[[#This Row],[Ledger 8]])&gt;0,IF(TYPE(VLOOKUP(Table1[[#This Row],[Ledger 8]],$GZ:$GZ,1,0))=16,1,0),0)</f>
        <v>0</v>
      </c>
      <c r="FQ362">
        <f>IF(LEN(Table1[[#This Row],[Ledger 9]])&gt;0,IF(TYPE(VLOOKUP(Table1[[#This Row],[Ledger 9]],$GZ:$GZ,1,0))=16,1,0),0)</f>
        <v>0</v>
      </c>
      <c r="FR362">
        <f>IF(LEN(Table1[[#This Row],[Ledger 10]])&gt;0,IF(TYPE(VLOOKUP(Table1[[#This Row],[Ledger 10]],$GZ:$GZ,1,0))=16,1,0),0)</f>
        <v>0</v>
      </c>
      <c r="FS362">
        <f>IF(LEN(Table1[[#This Row],[Ledger 11]])&gt;0,IF(TYPE(VLOOKUP(Table1[[#This Row],[Ledger 11]],$GZ:$GZ,1,0))=16,1,0),0)</f>
        <v>0</v>
      </c>
      <c r="FT362">
        <f>IF(LEN(Table1[[#This Row],[Ledger 12]])&gt;0,IF(TYPE(VLOOKUP(Table1[[#This Row],[Ledger 12]],$GZ:$GZ,1,0))=16,1,0),0)</f>
        <v>0</v>
      </c>
      <c r="FU362">
        <f>IF(LEN(Table1[[#This Row],[Ledger 13]])&gt;0,IF(TYPE(VLOOKUP(Table1[[#This Row],[Ledger 13]],$GZ:$GZ,1,0))=16,1,0),0)</f>
        <v>0</v>
      </c>
      <c r="FV362">
        <f>IF(LEN(Table1[[#This Row],[Ledger 14]])&gt;0,IF(TYPE(VLOOKUP(Table1[[#This Row],[Ledger 14]],$GZ:$GZ,1,0))=16,1,0),0)</f>
        <v>0</v>
      </c>
      <c r="FW362">
        <f>IF(LEN(Table1[[#This Row],[Ledger 15]])&gt;0,IF(TYPE(VLOOKUP(Table1[[#This Row],[Ledger 15]],$GZ:$GZ,1,0))=16,1,0),0)</f>
        <v>0</v>
      </c>
    </row>
    <row r="363" spans="4:179" ht="33" customHeight="1" x14ac:dyDescent="0.45">
      <c r="D363" s="8">
        <f t="shared" si="14"/>
        <v>358</v>
      </c>
      <c r="E363" s="32"/>
      <c r="F363" s="34"/>
      <c r="G363" s="34"/>
      <c r="H363" s="34"/>
      <c r="I363" s="34"/>
      <c r="J363" s="38"/>
      <c r="K363" s="33"/>
      <c r="L363" s="36"/>
      <c r="M363" s="35"/>
      <c r="N363" s="34"/>
      <c r="O363" s="41"/>
      <c r="P363" s="35"/>
      <c r="Q363" s="34"/>
      <c r="R363" s="37"/>
      <c r="S363" s="35"/>
      <c r="T363" s="34"/>
      <c r="U363" s="37"/>
      <c r="V363" s="35"/>
      <c r="W363" s="34"/>
      <c r="X363" s="37"/>
      <c r="Y363" s="35"/>
      <c r="Z363" s="34"/>
      <c r="AA363" s="37"/>
      <c r="AB363" s="35"/>
      <c r="AC363" s="34"/>
      <c r="AD363" s="37"/>
      <c r="AE363" s="35"/>
      <c r="AF363" s="34"/>
      <c r="AG363" s="37"/>
      <c r="AH363" s="35"/>
      <c r="AI363" s="34"/>
      <c r="AJ363" s="37"/>
      <c r="AK363" s="35"/>
      <c r="AL363" s="34"/>
      <c r="AM363" s="37"/>
      <c r="AN363" s="35"/>
      <c r="AO363" s="34"/>
      <c r="AP363" s="37"/>
      <c r="AQ363" s="35"/>
      <c r="AR363" s="34"/>
      <c r="AS363" s="37"/>
      <c r="AT363" s="35"/>
      <c r="AU363" s="34"/>
      <c r="AV363" s="37"/>
      <c r="AW363" s="35"/>
      <c r="AX363" s="34"/>
      <c r="AY363" s="37"/>
      <c r="AZ363" s="35"/>
      <c r="BA363" s="34"/>
      <c r="BB363" s="37"/>
      <c r="BC3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3" s="7"/>
      <c r="BF363" t="str">
        <f>IF(Table1[[#This Row],[Date]]="","","&amp;lt;VOUCHER REMOTEID="&amp;""""&amp;$A$11&amp;$A$13&amp;ROW()&amp;""""&amp;" VCHTYPE="""&amp;F363&amp;""" ACTION="""&amp;"Create"&amp;"""&amp;gt;")</f>
        <v/>
      </c>
      <c r="BG363" t="str">
        <f>IF(Table1[[#This Row],[Date]]="","",TEXT(Table1[[#This Row],[Date]],"yyyymmdd"))</f>
        <v/>
      </c>
      <c r="BH363" t="str">
        <f>Table1[[#This Row],[Date2]]</f>
        <v/>
      </c>
      <c r="BI363" t="str">
        <f>IF(Table1[[#This Row],[Date]]="","",Table1[[#This Row],[Voucher Type]])</f>
        <v/>
      </c>
      <c r="BJ363" t="str">
        <f>IF(Table1[[#This Row],[Ref No / Invoice No]]="","",Table1[[#This Row],[Ref No / Invoice No]])</f>
        <v/>
      </c>
      <c r="BK363" t="str">
        <f>IF(Table1[[#This Row],[Voucher No]]="","",Table1[[#This Row],[Voucher No]])</f>
        <v/>
      </c>
      <c r="BL363" t="str">
        <f>IF(Table1[[#This Row],[Date]]="","",Table1[[#This Row],[Narration]])</f>
        <v/>
      </c>
      <c r="BM363" t="str">
        <f>IF(Table1[[#This Row],[Date]]="","",$A$11&amp;$A$13&amp;ROW())</f>
        <v/>
      </c>
      <c r="BN363" t="str">
        <f>IF(Table1[[#This Row],[Date]]="","",$A$13)</f>
        <v/>
      </c>
      <c r="BP363" t="str">
        <f>IF(Table1[[#This Row],[Ledger 1]]="","","No")</f>
        <v/>
      </c>
      <c r="BQ363" t="str">
        <f>IF(Table1[[#This Row],[Date]]="","",IF(Table1[[#This Row],[Effect 1]]="Dr.","Yes","No"))</f>
        <v/>
      </c>
      <c r="BR363" t="str">
        <f>IF(Table1[[#This Row],[Date]]="","",Table1[[#This Row],[Ledger 1]])</f>
        <v/>
      </c>
      <c r="BS363" t="str">
        <f>IF(Table1[[#This Row],[Date]]="","",IF(Table1[[#This Row],[Effect 1]]="Dr.",-Table1[[#This Row],[Amount 1]],Table1[[#This Row],[Amount 1]]))</f>
        <v/>
      </c>
      <c r="BV363" t="str">
        <f>IF(Table1[[#This Row],[Ledger 2]]="","","No")</f>
        <v/>
      </c>
      <c r="BW363" t="str">
        <f>IF(Table1[[#This Row],[Date]]="","",IF(Table1[[#This Row],[Effect 2]]="Dr.","Yes","No"))</f>
        <v/>
      </c>
      <c r="BX363" t="str">
        <f>IF(Table1[[#This Row],[Date]]="","",Table1[[#This Row],[Ledger 2]])</f>
        <v/>
      </c>
      <c r="BY363" t="str">
        <f>IF(Table1[[#This Row],[Date]]="","",IF(Table1[[#This Row],[Effect 2]]="Dr.",-Table1[[#This Row],[Amount 2]],Table1[[#This Row],[Amount 2]]))</f>
        <v/>
      </c>
      <c r="CB363" t="str">
        <f>IF(Table1[[#This Row],[Ledger 3]]="","","No")</f>
        <v/>
      </c>
      <c r="CC363" t="str">
        <f>IF(Table1[[#This Row],[Ledger 3]]="","",IF(Table1[[#This Row],[Effect 3]]="Dr.","Yes","No"))</f>
        <v/>
      </c>
      <c r="CD363" t="str">
        <f>IF(Table1[[#This Row],[Ledger 3]]="","",Table1[[#This Row],[Ledger 3]])</f>
        <v/>
      </c>
      <c r="CE363" t="str">
        <f>IF(Table1[[#This Row],[Ledger 3]]="","",IF(Table1[[#This Row],[Effect 3]]="Dr.",-Table1[[#This Row],[Amount 3]],Table1[[#This Row],[Amount 3]]))</f>
        <v/>
      </c>
      <c r="CH363" t="str">
        <f>IF(Table1[[#This Row],[Ledger 4]]="","","No")</f>
        <v/>
      </c>
      <c r="CI363" t="str">
        <f>IF(Table1[[#This Row],[Ledger 4]]="","",IF(Table1[[#This Row],[Effect 4]]="Dr.","Yes","No"))</f>
        <v/>
      </c>
      <c r="CJ363" t="str">
        <f>IF(Table1[[#This Row],[Ledger 4]]="","",Table1[[#This Row],[Ledger 4]])</f>
        <v/>
      </c>
      <c r="CK363" t="str">
        <f>IF(Table1[[#This Row],[Ledger 4]]="","",IF(Table1[[#This Row],[Effect 4]]="Dr.",-Table1[[#This Row],[Amount 4]],Table1[[#This Row],[Amount 4]]))</f>
        <v/>
      </c>
      <c r="CN363" t="str">
        <f>IF(Table1[[#This Row],[Ledger 5]]="","","No")</f>
        <v/>
      </c>
      <c r="CO363" t="str">
        <f>IF(Table1[[#This Row],[Ledger 5]]="","",IF(Table1[[#This Row],[Effect 5]]="Dr.","Yes","No"))</f>
        <v/>
      </c>
      <c r="CP363" t="str">
        <f>IF(Table1[[#This Row],[Ledger 5]]="","",Table1[[#This Row],[Ledger 5]])</f>
        <v/>
      </c>
      <c r="CQ363" t="str">
        <f>IF(Table1[[#This Row],[Ledger 5]]="","",IF(Table1[[#This Row],[Effect 5]]="Dr.",-Table1[[#This Row],[Amount 5]],Table1[[#This Row],[Amount 5]]))</f>
        <v/>
      </c>
      <c r="CT363" t="str">
        <f>IF(Table1[[#This Row],[Ledger 6]]="","","No")</f>
        <v/>
      </c>
      <c r="CU363" t="str">
        <f>IF(Table1[[#This Row],[Ledger 6]]="","",IF(Table1[[#This Row],[Effect 6]]="Dr.","Yes","No"))</f>
        <v/>
      </c>
      <c r="CV363" t="str">
        <f>IF(Table1[[#This Row],[Ledger 6]]="","",Table1[[#This Row],[Ledger 6]])</f>
        <v/>
      </c>
      <c r="CW363" t="str">
        <f>IF(Table1[[#This Row],[Ledger 6]]="","",IF(Table1[[#This Row],[Effect 6]]="Dr.",-Table1[[#This Row],[Amount 6]],Table1[[#This Row],[Amount 6]]))</f>
        <v/>
      </c>
      <c r="CZ363" t="str">
        <f>IF(Table1[[#This Row],[Ledger 7]]="","","No")</f>
        <v/>
      </c>
      <c r="DA363" t="str">
        <f>IF(Table1[[#This Row],[Ledger 7]]="","",IF(Table1[[#This Row],[Effect 7]]="Dr.","Yes","No"))</f>
        <v/>
      </c>
      <c r="DB363" t="str">
        <f>IF(Table1[[#This Row],[Ledger 7]]="","",Table1[[#This Row],[Ledger 7]])</f>
        <v/>
      </c>
      <c r="DC363" t="str">
        <f>IF(Table1[[#This Row],[Ledger 7]]="","",IF(Table1[[#This Row],[Effect 7]]="Dr.",-Table1[[#This Row],[Amount 7]],Table1[[#This Row],[Amount 7]]))</f>
        <v/>
      </c>
      <c r="DF363" t="str">
        <f>IF(Table1[[#This Row],[Ledger 8]]="","","No")</f>
        <v/>
      </c>
      <c r="DG363" t="str">
        <f>IF(Table1[[#This Row],[Ledger 8]]="","",IF(Table1[[#This Row],[Effect 8]]="Dr.","Yes","No"))</f>
        <v/>
      </c>
      <c r="DH363" t="str">
        <f>IF(Table1[[#This Row],[Ledger 8]]="","",Table1[[#This Row],[Ledger 8]])</f>
        <v/>
      </c>
      <c r="DI363" t="str">
        <f>IF(Table1[[#This Row],[Ledger 8]]="","",IF(Table1[[#This Row],[Effect 8]]="Dr.",-Table1[[#This Row],[Amount 8]],Table1[[#This Row],[Amount 8]]))</f>
        <v/>
      </c>
      <c r="DL363" t="str">
        <f>IF(Table1[[#This Row],[Ledger 9]]="","","No")</f>
        <v/>
      </c>
      <c r="DM363" t="str">
        <f>IF(Table1[[#This Row],[Ledger 9]]="","",IF(Table1[[#This Row],[Effect 9]]="Dr.","Yes","No"))</f>
        <v/>
      </c>
      <c r="DN363" t="str">
        <f>IF(Table1[[#This Row],[Ledger 9]]="","",Table1[[#This Row],[Ledger 9]])</f>
        <v/>
      </c>
      <c r="DO363" t="str">
        <f>IF(Table1[[#This Row],[Ledger 9]]="","",IF(Table1[[#This Row],[Effect 9]]="Dr.",-Table1[[#This Row],[Amount 9]],Table1[[#This Row],[Amount 9]]))</f>
        <v/>
      </c>
      <c r="DR363" t="str">
        <f>IF(Table1[[#This Row],[Ledger 10]]="","","No")</f>
        <v/>
      </c>
      <c r="DS363" t="str">
        <f>IF(Table1[[#This Row],[Ledger 10]]="","",IF(Table1[[#This Row],[Effect 10]]="Dr.","Yes","No"))</f>
        <v/>
      </c>
      <c r="DT363" t="str">
        <f>IF(Table1[[#This Row],[Ledger 10]]="","",Table1[[#This Row],[Ledger 10]])</f>
        <v/>
      </c>
      <c r="DU363" t="str">
        <f>IF(Table1[[#This Row],[Ledger 10]]="","",IF(Table1[[#This Row],[Effect 10]]="Dr.",-Table1[[#This Row],[Amount 10]],Table1[[#This Row],[Amount 10]]))</f>
        <v/>
      </c>
      <c r="DX363" t="str">
        <f>IF(Table1[[#This Row],[Ledger 11]]="","","No")</f>
        <v/>
      </c>
      <c r="DY363" t="str">
        <f>IF(Table1[[#This Row],[Ledger 11]]="","",IF(Table1[[#This Row],[Effect 11]]="Dr.","Yes","No"))</f>
        <v/>
      </c>
      <c r="DZ363" t="str">
        <f>IF(Table1[[#This Row],[Ledger 11]]="","",Table1[[#This Row],[Ledger 11]])</f>
        <v/>
      </c>
      <c r="EA363" t="str">
        <f>IF(Table1[[#This Row],[Ledger 11]]="","",IF(Table1[[#This Row],[Effect 11]]="Dr.",-Table1[[#This Row],[Amount 11]],Table1[[#This Row],[Amount 11]]))</f>
        <v/>
      </c>
      <c r="ED363" t="str">
        <f>IF(Table1[[#This Row],[Ledger 12]]="","","No")</f>
        <v/>
      </c>
      <c r="EE363" t="str">
        <f>IF(Table1[[#This Row],[Ledger 12]]="","",IF(Table1[[#This Row],[Effect 12]]="Dr.","Yes","No"))</f>
        <v/>
      </c>
      <c r="EF363" t="str">
        <f>IF(Table1[[#This Row],[Ledger 12]]="","",Table1[[#This Row],[Ledger 12]])</f>
        <v/>
      </c>
      <c r="EG363" t="str">
        <f>IF(Table1[[#This Row],[Ledger 12]]="","",IF(Table1[[#This Row],[Effect 12]]="Dr.",-Table1[[#This Row],[Amount 12]],Table1[[#This Row],[Amount 12]]))</f>
        <v/>
      </c>
      <c r="EJ363" t="str">
        <f>IF(Table1[[#This Row],[Ledger 13]]="","","No")</f>
        <v/>
      </c>
      <c r="EK363" t="str">
        <f>IF(Table1[[#This Row],[Ledger 13]]="","",IF(Table1[[#This Row],[Effect 13]]="Dr.","Yes","No"))</f>
        <v/>
      </c>
      <c r="EL363" t="str">
        <f>IF(Table1[[#This Row],[Ledger 13]]="","",Table1[[#This Row],[Ledger 13]])</f>
        <v/>
      </c>
      <c r="EM363" t="str">
        <f>IF(Table1[[#This Row],[Ledger 13]]="","",IF(Table1[[#This Row],[Effect 13]]="Dr.",-Table1[[#This Row],[Amount 13]],Table1[[#This Row],[Amount 13]]))</f>
        <v/>
      </c>
      <c r="EP363" t="str">
        <f>IF(Table1[[#This Row],[Ledger 14]]="","","No")</f>
        <v/>
      </c>
      <c r="EQ363" t="str">
        <f>IF(Table1[[#This Row],[Ledger 14]]="","",IF(Table1[[#This Row],[Effect 14]]="Dr.","Yes","No"))</f>
        <v/>
      </c>
      <c r="ER363" t="str">
        <f>IF(Table1[[#This Row],[Ledger 14]]="","",Table1[[#This Row],[Ledger 14]])</f>
        <v/>
      </c>
      <c r="ES363" t="str">
        <f>IF(Table1[[#This Row],[Ledger 14]]="","",IF(Table1[[#This Row],[Effect 14]]="Dr.",-Table1[[#This Row],[Amount 14]],Table1[[#This Row],[Amount 14]]))</f>
        <v/>
      </c>
      <c r="EV363" t="str">
        <f>IF(Table1[[#This Row],[Ledger 15]]="","","No")</f>
        <v/>
      </c>
      <c r="EW363" t="str">
        <f>IF(Table1[[#This Row],[Ledger 15]]="","",IF(Table1[[#This Row],[Effect 15]]="Dr.","Yes","No"))</f>
        <v/>
      </c>
      <c r="EX363" t="str">
        <f>IF(Table1[[#This Row],[Ledger 15]]="","",Table1[[#This Row],[Ledger 15]])</f>
        <v/>
      </c>
      <c r="EY363" t="str">
        <f>IF(Table1[[#This Row],[Ledger 15]]="","",IF(Table1[[#This Row],[Effect 15]]="Dr.",-Table1[[#This Row],[Amount 15]],Table1[[#This Row],[Amount 15]]))</f>
        <v/>
      </c>
      <c r="FD3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3">
        <f>IF(Table1[[#This Row],[Date]]="",0,IF(AND(Table1[[#This Row],[Date]]&gt;=$FE$2,Table1[[#This Row],[Date]]&lt;=$FE$3),0,1))</f>
        <v>0</v>
      </c>
      <c r="FF363">
        <f>IF(Table1[[#This Row],[Date]]="",0,IF(TYPE(VLOOKUP(Table1[[#This Row],[Voucher Type]],Table1[[#All],[Voucher Type Master]],1,FALSE))=16,1,0))</f>
        <v>0</v>
      </c>
      <c r="FG363">
        <f>IF(TYPE(IF(Table1[[#This Row],[Date]]="",0,IF(VLOOKUP(Table1[[#This Row],[Voucher Type]],$FY$5:$FZ$13,2,0)=Table1[[#This Row],[Effect 1]],0,1)))=16,1,0)</f>
        <v>0</v>
      </c>
      <c r="FH3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3">
        <f>IF(LEN(Table1[[#This Row],[Ledger 1]])&gt;0,IF(TYPE(VLOOKUP(Table1[[#This Row],[Ledger 1]],GZ:GZ,1,0))=16,1,0),0)</f>
        <v>0</v>
      </c>
      <c r="FJ363">
        <f>IF(LEN(Table1[[#This Row],[Ledger 2]])&gt;0,IF(TYPE(VLOOKUP(Table1[[#This Row],[Ledger 2]],GZ:GZ,1,0))=16,1,0),0)</f>
        <v>0</v>
      </c>
      <c r="FK363">
        <f>IF(LEN(Table1[[#This Row],[Ledger 3]])&gt;0,IF(TYPE(VLOOKUP(Table1[[#This Row],[Ledger 3]],GZ:GZ,1,0))=16,1,0),0)</f>
        <v>0</v>
      </c>
      <c r="FL363">
        <f>IF(LEN(Table1[[#This Row],[Ledger 4]])&gt;0,IF(TYPE(VLOOKUP(Table1[[#This Row],[Ledger 4]],GZ:GZ,1,0))=16,1,0),0)</f>
        <v>0</v>
      </c>
      <c r="FM363">
        <f>IF(LEN(Table1[[#This Row],[Ledger 5]])&gt;0,IF(TYPE(VLOOKUP(Table1[[#This Row],[Ledger 5]],GZ:GZ,1,0))=16,1,0),0)</f>
        <v>0</v>
      </c>
      <c r="FN363">
        <f>IF(LEN(Table1[[#This Row],[Ledger 6]])&gt;0,IF(TYPE(VLOOKUP(Table1[[#This Row],[Ledger 6]],$GZ:$GZ,1,0))=16,1,0),0)</f>
        <v>0</v>
      </c>
      <c r="FO363">
        <f>IF(LEN(Table1[[#This Row],[Ledger 7]])&gt;0,IF(TYPE(VLOOKUP(Table1[[#This Row],[Ledger 7]],$GZ:$GZ,1,0))=16,1,0),0)</f>
        <v>0</v>
      </c>
      <c r="FP363">
        <f>IF(LEN(Table1[[#This Row],[Ledger 8]])&gt;0,IF(TYPE(VLOOKUP(Table1[[#This Row],[Ledger 8]],$GZ:$GZ,1,0))=16,1,0),0)</f>
        <v>0</v>
      </c>
      <c r="FQ363">
        <f>IF(LEN(Table1[[#This Row],[Ledger 9]])&gt;0,IF(TYPE(VLOOKUP(Table1[[#This Row],[Ledger 9]],$GZ:$GZ,1,0))=16,1,0),0)</f>
        <v>0</v>
      </c>
      <c r="FR363">
        <f>IF(LEN(Table1[[#This Row],[Ledger 10]])&gt;0,IF(TYPE(VLOOKUP(Table1[[#This Row],[Ledger 10]],$GZ:$GZ,1,0))=16,1,0),0)</f>
        <v>0</v>
      </c>
      <c r="FS363">
        <f>IF(LEN(Table1[[#This Row],[Ledger 11]])&gt;0,IF(TYPE(VLOOKUP(Table1[[#This Row],[Ledger 11]],$GZ:$GZ,1,0))=16,1,0),0)</f>
        <v>0</v>
      </c>
      <c r="FT363">
        <f>IF(LEN(Table1[[#This Row],[Ledger 12]])&gt;0,IF(TYPE(VLOOKUP(Table1[[#This Row],[Ledger 12]],$GZ:$GZ,1,0))=16,1,0),0)</f>
        <v>0</v>
      </c>
      <c r="FU363">
        <f>IF(LEN(Table1[[#This Row],[Ledger 13]])&gt;0,IF(TYPE(VLOOKUP(Table1[[#This Row],[Ledger 13]],$GZ:$GZ,1,0))=16,1,0),0)</f>
        <v>0</v>
      </c>
      <c r="FV363">
        <f>IF(LEN(Table1[[#This Row],[Ledger 14]])&gt;0,IF(TYPE(VLOOKUP(Table1[[#This Row],[Ledger 14]],$GZ:$GZ,1,0))=16,1,0),0)</f>
        <v>0</v>
      </c>
      <c r="FW363">
        <f>IF(LEN(Table1[[#This Row],[Ledger 15]])&gt;0,IF(TYPE(VLOOKUP(Table1[[#This Row],[Ledger 15]],$GZ:$GZ,1,0))=16,1,0),0)</f>
        <v>0</v>
      </c>
    </row>
    <row r="364" spans="4:179" ht="33" customHeight="1" x14ac:dyDescent="0.45">
      <c r="D364" s="8">
        <f t="shared" si="14"/>
        <v>359</v>
      </c>
      <c r="E364" s="32"/>
      <c r="F364" s="34"/>
      <c r="G364" s="34"/>
      <c r="H364" s="34"/>
      <c r="I364" s="34"/>
      <c r="J364" s="38"/>
      <c r="K364" s="33"/>
      <c r="L364" s="36"/>
      <c r="M364" s="35"/>
      <c r="N364" s="34"/>
      <c r="O364" s="41"/>
      <c r="P364" s="35"/>
      <c r="Q364" s="34"/>
      <c r="R364" s="37"/>
      <c r="S364" s="35"/>
      <c r="T364" s="34"/>
      <c r="U364" s="37"/>
      <c r="V364" s="35"/>
      <c r="W364" s="34"/>
      <c r="X364" s="37"/>
      <c r="Y364" s="35"/>
      <c r="Z364" s="34"/>
      <c r="AA364" s="37"/>
      <c r="AB364" s="35"/>
      <c r="AC364" s="34"/>
      <c r="AD364" s="37"/>
      <c r="AE364" s="35"/>
      <c r="AF364" s="34"/>
      <c r="AG364" s="37"/>
      <c r="AH364" s="35"/>
      <c r="AI364" s="34"/>
      <c r="AJ364" s="37"/>
      <c r="AK364" s="35"/>
      <c r="AL364" s="34"/>
      <c r="AM364" s="37"/>
      <c r="AN364" s="35"/>
      <c r="AO364" s="34"/>
      <c r="AP364" s="37"/>
      <c r="AQ364" s="35"/>
      <c r="AR364" s="34"/>
      <c r="AS364" s="37"/>
      <c r="AT364" s="35"/>
      <c r="AU364" s="34"/>
      <c r="AV364" s="37"/>
      <c r="AW364" s="35"/>
      <c r="AX364" s="34"/>
      <c r="AY364" s="37"/>
      <c r="AZ364" s="35"/>
      <c r="BA364" s="34"/>
      <c r="BB364" s="37"/>
      <c r="BC3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4" s="7"/>
      <c r="BF364" t="str">
        <f>IF(Table1[[#This Row],[Date]]="","","&amp;lt;VOUCHER REMOTEID="&amp;""""&amp;$A$11&amp;$A$13&amp;ROW()&amp;""""&amp;" VCHTYPE="""&amp;F364&amp;""" ACTION="""&amp;"Create"&amp;"""&amp;gt;")</f>
        <v/>
      </c>
      <c r="BG364" t="str">
        <f>IF(Table1[[#This Row],[Date]]="","",TEXT(Table1[[#This Row],[Date]],"yyyymmdd"))</f>
        <v/>
      </c>
      <c r="BH364" t="str">
        <f>Table1[[#This Row],[Date2]]</f>
        <v/>
      </c>
      <c r="BI364" t="str">
        <f>IF(Table1[[#This Row],[Date]]="","",Table1[[#This Row],[Voucher Type]])</f>
        <v/>
      </c>
      <c r="BJ364" t="str">
        <f>IF(Table1[[#This Row],[Ref No / Invoice No]]="","",Table1[[#This Row],[Ref No / Invoice No]])</f>
        <v/>
      </c>
      <c r="BK364" t="str">
        <f>IF(Table1[[#This Row],[Voucher No]]="","",Table1[[#This Row],[Voucher No]])</f>
        <v/>
      </c>
      <c r="BL364" t="str">
        <f>IF(Table1[[#This Row],[Date]]="","",Table1[[#This Row],[Narration]])</f>
        <v/>
      </c>
      <c r="BM364" t="str">
        <f>IF(Table1[[#This Row],[Date]]="","",$A$11&amp;$A$13&amp;ROW())</f>
        <v/>
      </c>
      <c r="BN364" t="str">
        <f>IF(Table1[[#This Row],[Date]]="","",$A$13)</f>
        <v/>
      </c>
      <c r="BP364" t="str">
        <f>IF(Table1[[#This Row],[Ledger 1]]="","","No")</f>
        <v/>
      </c>
      <c r="BQ364" t="str">
        <f>IF(Table1[[#This Row],[Date]]="","",IF(Table1[[#This Row],[Effect 1]]="Dr.","Yes","No"))</f>
        <v/>
      </c>
      <c r="BR364" t="str">
        <f>IF(Table1[[#This Row],[Date]]="","",Table1[[#This Row],[Ledger 1]])</f>
        <v/>
      </c>
      <c r="BS364" t="str">
        <f>IF(Table1[[#This Row],[Date]]="","",IF(Table1[[#This Row],[Effect 1]]="Dr.",-Table1[[#This Row],[Amount 1]],Table1[[#This Row],[Amount 1]]))</f>
        <v/>
      </c>
      <c r="BV364" t="str">
        <f>IF(Table1[[#This Row],[Ledger 2]]="","","No")</f>
        <v/>
      </c>
      <c r="BW364" t="str">
        <f>IF(Table1[[#This Row],[Date]]="","",IF(Table1[[#This Row],[Effect 2]]="Dr.","Yes","No"))</f>
        <v/>
      </c>
      <c r="BX364" t="str">
        <f>IF(Table1[[#This Row],[Date]]="","",Table1[[#This Row],[Ledger 2]])</f>
        <v/>
      </c>
      <c r="BY364" t="str">
        <f>IF(Table1[[#This Row],[Date]]="","",IF(Table1[[#This Row],[Effect 2]]="Dr.",-Table1[[#This Row],[Amount 2]],Table1[[#This Row],[Amount 2]]))</f>
        <v/>
      </c>
      <c r="CB364" t="str">
        <f>IF(Table1[[#This Row],[Ledger 3]]="","","No")</f>
        <v/>
      </c>
      <c r="CC364" t="str">
        <f>IF(Table1[[#This Row],[Ledger 3]]="","",IF(Table1[[#This Row],[Effect 3]]="Dr.","Yes","No"))</f>
        <v/>
      </c>
      <c r="CD364" t="str">
        <f>IF(Table1[[#This Row],[Ledger 3]]="","",Table1[[#This Row],[Ledger 3]])</f>
        <v/>
      </c>
      <c r="CE364" t="str">
        <f>IF(Table1[[#This Row],[Ledger 3]]="","",IF(Table1[[#This Row],[Effect 3]]="Dr.",-Table1[[#This Row],[Amount 3]],Table1[[#This Row],[Amount 3]]))</f>
        <v/>
      </c>
      <c r="CH364" t="str">
        <f>IF(Table1[[#This Row],[Ledger 4]]="","","No")</f>
        <v/>
      </c>
      <c r="CI364" t="str">
        <f>IF(Table1[[#This Row],[Ledger 4]]="","",IF(Table1[[#This Row],[Effect 4]]="Dr.","Yes","No"))</f>
        <v/>
      </c>
      <c r="CJ364" t="str">
        <f>IF(Table1[[#This Row],[Ledger 4]]="","",Table1[[#This Row],[Ledger 4]])</f>
        <v/>
      </c>
      <c r="CK364" t="str">
        <f>IF(Table1[[#This Row],[Ledger 4]]="","",IF(Table1[[#This Row],[Effect 4]]="Dr.",-Table1[[#This Row],[Amount 4]],Table1[[#This Row],[Amount 4]]))</f>
        <v/>
      </c>
      <c r="CN364" t="str">
        <f>IF(Table1[[#This Row],[Ledger 5]]="","","No")</f>
        <v/>
      </c>
      <c r="CO364" t="str">
        <f>IF(Table1[[#This Row],[Ledger 5]]="","",IF(Table1[[#This Row],[Effect 5]]="Dr.","Yes","No"))</f>
        <v/>
      </c>
      <c r="CP364" t="str">
        <f>IF(Table1[[#This Row],[Ledger 5]]="","",Table1[[#This Row],[Ledger 5]])</f>
        <v/>
      </c>
      <c r="CQ364" t="str">
        <f>IF(Table1[[#This Row],[Ledger 5]]="","",IF(Table1[[#This Row],[Effect 5]]="Dr.",-Table1[[#This Row],[Amount 5]],Table1[[#This Row],[Amount 5]]))</f>
        <v/>
      </c>
      <c r="CT364" t="str">
        <f>IF(Table1[[#This Row],[Ledger 6]]="","","No")</f>
        <v/>
      </c>
      <c r="CU364" t="str">
        <f>IF(Table1[[#This Row],[Ledger 6]]="","",IF(Table1[[#This Row],[Effect 6]]="Dr.","Yes","No"))</f>
        <v/>
      </c>
      <c r="CV364" t="str">
        <f>IF(Table1[[#This Row],[Ledger 6]]="","",Table1[[#This Row],[Ledger 6]])</f>
        <v/>
      </c>
      <c r="CW364" t="str">
        <f>IF(Table1[[#This Row],[Ledger 6]]="","",IF(Table1[[#This Row],[Effect 6]]="Dr.",-Table1[[#This Row],[Amount 6]],Table1[[#This Row],[Amount 6]]))</f>
        <v/>
      </c>
      <c r="CZ364" t="str">
        <f>IF(Table1[[#This Row],[Ledger 7]]="","","No")</f>
        <v/>
      </c>
      <c r="DA364" t="str">
        <f>IF(Table1[[#This Row],[Ledger 7]]="","",IF(Table1[[#This Row],[Effect 7]]="Dr.","Yes","No"))</f>
        <v/>
      </c>
      <c r="DB364" t="str">
        <f>IF(Table1[[#This Row],[Ledger 7]]="","",Table1[[#This Row],[Ledger 7]])</f>
        <v/>
      </c>
      <c r="DC364" t="str">
        <f>IF(Table1[[#This Row],[Ledger 7]]="","",IF(Table1[[#This Row],[Effect 7]]="Dr.",-Table1[[#This Row],[Amount 7]],Table1[[#This Row],[Amount 7]]))</f>
        <v/>
      </c>
      <c r="DF364" t="str">
        <f>IF(Table1[[#This Row],[Ledger 8]]="","","No")</f>
        <v/>
      </c>
      <c r="DG364" t="str">
        <f>IF(Table1[[#This Row],[Ledger 8]]="","",IF(Table1[[#This Row],[Effect 8]]="Dr.","Yes","No"))</f>
        <v/>
      </c>
      <c r="DH364" t="str">
        <f>IF(Table1[[#This Row],[Ledger 8]]="","",Table1[[#This Row],[Ledger 8]])</f>
        <v/>
      </c>
      <c r="DI364" t="str">
        <f>IF(Table1[[#This Row],[Ledger 8]]="","",IF(Table1[[#This Row],[Effect 8]]="Dr.",-Table1[[#This Row],[Amount 8]],Table1[[#This Row],[Amount 8]]))</f>
        <v/>
      </c>
      <c r="DL364" t="str">
        <f>IF(Table1[[#This Row],[Ledger 9]]="","","No")</f>
        <v/>
      </c>
      <c r="DM364" t="str">
        <f>IF(Table1[[#This Row],[Ledger 9]]="","",IF(Table1[[#This Row],[Effect 9]]="Dr.","Yes","No"))</f>
        <v/>
      </c>
      <c r="DN364" t="str">
        <f>IF(Table1[[#This Row],[Ledger 9]]="","",Table1[[#This Row],[Ledger 9]])</f>
        <v/>
      </c>
      <c r="DO364" t="str">
        <f>IF(Table1[[#This Row],[Ledger 9]]="","",IF(Table1[[#This Row],[Effect 9]]="Dr.",-Table1[[#This Row],[Amount 9]],Table1[[#This Row],[Amount 9]]))</f>
        <v/>
      </c>
      <c r="DR364" t="str">
        <f>IF(Table1[[#This Row],[Ledger 10]]="","","No")</f>
        <v/>
      </c>
      <c r="DS364" t="str">
        <f>IF(Table1[[#This Row],[Ledger 10]]="","",IF(Table1[[#This Row],[Effect 10]]="Dr.","Yes","No"))</f>
        <v/>
      </c>
      <c r="DT364" t="str">
        <f>IF(Table1[[#This Row],[Ledger 10]]="","",Table1[[#This Row],[Ledger 10]])</f>
        <v/>
      </c>
      <c r="DU364" t="str">
        <f>IF(Table1[[#This Row],[Ledger 10]]="","",IF(Table1[[#This Row],[Effect 10]]="Dr.",-Table1[[#This Row],[Amount 10]],Table1[[#This Row],[Amount 10]]))</f>
        <v/>
      </c>
      <c r="DX364" t="str">
        <f>IF(Table1[[#This Row],[Ledger 11]]="","","No")</f>
        <v/>
      </c>
      <c r="DY364" t="str">
        <f>IF(Table1[[#This Row],[Ledger 11]]="","",IF(Table1[[#This Row],[Effect 11]]="Dr.","Yes","No"))</f>
        <v/>
      </c>
      <c r="DZ364" t="str">
        <f>IF(Table1[[#This Row],[Ledger 11]]="","",Table1[[#This Row],[Ledger 11]])</f>
        <v/>
      </c>
      <c r="EA364" t="str">
        <f>IF(Table1[[#This Row],[Ledger 11]]="","",IF(Table1[[#This Row],[Effect 11]]="Dr.",-Table1[[#This Row],[Amount 11]],Table1[[#This Row],[Amount 11]]))</f>
        <v/>
      </c>
      <c r="ED364" t="str">
        <f>IF(Table1[[#This Row],[Ledger 12]]="","","No")</f>
        <v/>
      </c>
      <c r="EE364" t="str">
        <f>IF(Table1[[#This Row],[Ledger 12]]="","",IF(Table1[[#This Row],[Effect 12]]="Dr.","Yes","No"))</f>
        <v/>
      </c>
      <c r="EF364" t="str">
        <f>IF(Table1[[#This Row],[Ledger 12]]="","",Table1[[#This Row],[Ledger 12]])</f>
        <v/>
      </c>
      <c r="EG364" t="str">
        <f>IF(Table1[[#This Row],[Ledger 12]]="","",IF(Table1[[#This Row],[Effect 12]]="Dr.",-Table1[[#This Row],[Amount 12]],Table1[[#This Row],[Amount 12]]))</f>
        <v/>
      </c>
      <c r="EJ364" t="str">
        <f>IF(Table1[[#This Row],[Ledger 13]]="","","No")</f>
        <v/>
      </c>
      <c r="EK364" t="str">
        <f>IF(Table1[[#This Row],[Ledger 13]]="","",IF(Table1[[#This Row],[Effect 13]]="Dr.","Yes","No"))</f>
        <v/>
      </c>
      <c r="EL364" t="str">
        <f>IF(Table1[[#This Row],[Ledger 13]]="","",Table1[[#This Row],[Ledger 13]])</f>
        <v/>
      </c>
      <c r="EM364" t="str">
        <f>IF(Table1[[#This Row],[Ledger 13]]="","",IF(Table1[[#This Row],[Effect 13]]="Dr.",-Table1[[#This Row],[Amount 13]],Table1[[#This Row],[Amount 13]]))</f>
        <v/>
      </c>
      <c r="EP364" t="str">
        <f>IF(Table1[[#This Row],[Ledger 14]]="","","No")</f>
        <v/>
      </c>
      <c r="EQ364" t="str">
        <f>IF(Table1[[#This Row],[Ledger 14]]="","",IF(Table1[[#This Row],[Effect 14]]="Dr.","Yes","No"))</f>
        <v/>
      </c>
      <c r="ER364" t="str">
        <f>IF(Table1[[#This Row],[Ledger 14]]="","",Table1[[#This Row],[Ledger 14]])</f>
        <v/>
      </c>
      <c r="ES364" t="str">
        <f>IF(Table1[[#This Row],[Ledger 14]]="","",IF(Table1[[#This Row],[Effect 14]]="Dr.",-Table1[[#This Row],[Amount 14]],Table1[[#This Row],[Amount 14]]))</f>
        <v/>
      </c>
      <c r="EV364" t="str">
        <f>IF(Table1[[#This Row],[Ledger 15]]="","","No")</f>
        <v/>
      </c>
      <c r="EW364" t="str">
        <f>IF(Table1[[#This Row],[Ledger 15]]="","",IF(Table1[[#This Row],[Effect 15]]="Dr.","Yes","No"))</f>
        <v/>
      </c>
      <c r="EX364" t="str">
        <f>IF(Table1[[#This Row],[Ledger 15]]="","",Table1[[#This Row],[Ledger 15]])</f>
        <v/>
      </c>
      <c r="EY364" t="str">
        <f>IF(Table1[[#This Row],[Ledger 15]]="","",IF(Table1[[#This Row],[Effect 15]]="Dr.",-Table1[[#This Row],[Amount 15]],Table1[[#This Row],[Amount 15]]))</f>
        <v/>
      </c>
      <c r="FD3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4">
        <f>IF(Table1[[#This Row],[Date]]="",0,IF(AND(Table1[[#This Row],[Date]]&gt;=$FE$2,Table1[[#This Row],[Date]]&lt;=$FE$3),0,1))</f>
        <v>0</v>
      </c>
      <c r="FF364">
        <f>IF(Table1[[#This Row],[Date]]="",0,IF(TYPE(VLOOKUP(Table1[[#This Row],[Voucher Type]],Table1[[#All],[Voucher Type Master]],1,FALSE))=16,1,0))</f>
        <v>0</v>
      </c>
      <c r="FG364">
        <f>IF(TYPE(IF(Table1[[#This Row],[Date]]="",0,IF(VLOOKUP(Table1[[#This Row],[Voucher Type]],$FY$5:$FZ$13,2,0)=Table1[[#This Row],[Effect 1]],0,1)))=16,1,0)</f>
        <v>0</v>
      </c>
      <c r="FH3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4">
        <f>IF(LEN(Table1[[#This Row],[Ledger 1]])&gt;0,IF(TYPE(VLOOKUP(Table1[[#This Row],[Ledger 1]],GZ:GZ,1,0))=16,1,0),0)</f>
        <v>0</v>
      </c>
      <c r="FJ364">
        <f>IF(LEN(Table1[[#This Row],[Ledger 2]])&gt;0,IF(TYPE(VLOOKUP(Table1[[#This Row],[Ledger 2]],GZ:GZ,1,0))=16,1,0),0)</f>
        <v>0</v>
      </c>
      <c r="FK364">
        <f>IF(LEN(Table1[[#This Row],[Ledger 3]])&gt;0,IF(TYPE(VLOOKUP(Table1[[#This Row],[Ledger 3]],GZ:GZ,1,0))=16,1,0),0)</f>
        <v>0</v>
      </c>
      <c r="FL364">
        <f>IF(LEN(Table1[[#This Row],[Ledger 4]])&gt;0,IF(TYPE(VLOOKUP(Table1[[#This Row],[Ledger 4]],GZ:GZ,1,0))=16,1,0),0)</f>
        <v>0</v>
      </c>
      <c r="FM364">
        <f>IF(LEN(Table1[[#This Row],[Ledger 5]])&gt;0,IF(TYPE(VLOOKUP(Table1[[#This Row],[Ledger 5]],GZ:GZ,1,0))=16,1,0),0)</f>
        <v>0</v>
      </c>
      <c r="FN364">
        <f>IF(LEN(Table1[[#This Row],[Ledger 6]])&gt;0,IF(TYPE(VLOOKUP(Table1[[#This Row],[Ledger 6]],$GZ:$GZ,1,0))=16,1,0),0)</f>
        <v>0</v>
      </c>
      <c r="FO364">
        <f>IF(LEN(Table1[[#This Row],[Ledger 7]])&gt;0,IF(TYPE(VLOOKUP(Table1[[#This Row],[Ledger 7]],$GZ:$GZ,1,0))=16,1,0),0)</f>
        <v>0</v>
      </c>
      <c r="FP364">
        <f>IF(LEN(Table1[[#This Row],[Ledger 8]])&gt;0,IF(TYPE(VLOOKUP(Table1[[#This Row],[Ledger 8]],$GZ:$GZ,1,0))=16,1,0),0)</f>
        <v>0</v>
      </c>
      <c r="FQ364">
        <f>IF(LEN(Table1[[#This Row],[Ledger 9]])&gt;0,IF(TYPE(VLOOKUP(Table1[[#This Row],[Ledger 9]],$GZ:$GZ,1,0))=16,1,0),0)</f>
        <v>0</v>
      </c>
      <c r="FR364">
        <f>IF(LEN(Table1[[#This Row],[Ledger 10]])&gt;0,IF(TYPE(VLOOKUP(Table1[[#This Row],[Ledger 10]],$GZ:$GZ,1,0))=16,1,0),0)</f>
        <v>0</v>
      </c>
      <c r="FS364">
        <f>IF(LEN(Table1[[#This Row],[Ledger 11]])&gt;0,IF(TYPE(VLOOKUP(Table1[[#This Row],[Ledger 11]],$GZ:$GZ,1,0))=16,1,0),0)</f>
        <v>0</v>
      </c>
      <c r="FT364">
        <f>IF(LEN(Table1[[#This Row],[Ledger 12]])&gt;0,IF(TYPE(VLOOKUP(Table1[[#This Row],[Ledger 12]],$GZ:$GZ,1,0))=16,1,0),0)</f>
        <v>0</v>
      </c>
      <c r="FU364">
        <f>IF(LEN(Table1[[#This Row],[Ledger 13]])&gt;0,IF(TYPE(VLOOKUP(Table1[[#This Row],[Ledger 13]],$GZ:$GZ,1,0))=16,1,0),0)</f>
        <v>0</v>
      </c>
      <c r="FV364">
        <f>IF(LEN(Table1[[#This Row],[Ledger 14]])&gt;0,IF(TYPE(VLOOKUP(Table1[[#This Row],[Ledger 14]],$GZ:$GZ,1,0))=16,1,0),0)</f>
        <v>0</v>
      </c>
      <c r="FW364">
        <f>IF(LEN(Table1[[#This Row],[Ledger 15]])&gt;0,IF(TYPE(VLOOKUP(Table1[[#This Row],[Ledger 15]],$GZ:$GZ,1,0))=16,1,0),0)</f>
        <v>0</v>
      </c>
    </row>
    <row r="365" spans="4:179" ht="33" customHeight="1" x14ac:dyDescent="0.45">
      <c r="D365" s="8">
        <f t="shared" si="14"/>
        <v>360</v>
      </c>
      <c r="E365" s="32"/>
      <c r="F365" s="34"/>
      <c r="G365" s="34"/>
      <c r="H365" s="34"/>
      <c r="I365" s="34"/>
      <c r="J365" s="38"/>
      <c r="K365" s="33"/>
      <c r="L365" s="36"/>
      <c r="M365" s="35"/>
      <c r="N365" s="34"/>
      <c r="O365" s="41"/>
      <c r="P365" s="35"/>
      <c r="Q365" s="34"/>
      <c r="R365" s="37"/>
      <c r="S365" s="35"/>
      <c r="T365" s="34"/>
      <c r="U365" s="37"/>
      <c r="V365" s="35"/>
      <c r="W365" s="34"/>
      <c r="X365" s="37"/>
      <c r="Y365" s="35"/>
      <c r="Z365" s="34"/>
      <c r="AA365" s="37"/>
      <c r="AB365" s="35"/>
      <c r="AC365" s="34"/>
      <c r="AD365" s="37"/>
      <c r="AE365" s="35"/>
      <c r="AF365" s="34"/>
      <c r="AG365" s="37"/>
      <c r="AH365" s="35"/>
      <c r="AI365" s="34"/>
      <c r="AJ365" s="37"/>
      <c r="AK365" s="35"/>
      <c r="AL365" s="34"/>
      <c r="AM365" s="37"/>
      <c r="AN365" s="35"/>
      <c r="AO365" s="34"/>
      <c r="AP365" s="37"/>
      <c r="AQ365" s="35"/>
      <c r="AR365" s="34"/>
      <c r="AS365" s="37"/>
      <c r="AT365" s="35"/>
      <c r="AU365" s="34"/>
      <c r="AV365" s="37"/>
      <c r="AW365" s="35"/>
      <c r="AX365" s="34"/>
      <c r="AY365" s="37"/>
      <c r="AZ365" s="35"/>
      <c r="BA365" s="34"/>
      <c r="BB365" s="37"/>
      <c r="BC3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5" s="7"/>
      <c r="BF365" t="str">
        <f>IF(Table1[[#This Row],[Date]]="","","&amp;lt;VOUCHER REMOTEID="&amp;""""&amp;$A$11&amp;$A$13&amp;ROW()&amp;""""&amp;" VCHTYPE="""&amp;F365&amp;""" ACTION="""&amp;"Create"&amp;"""&amp;gt;")</f>
        <v/>
      </c>
      <c r="BG365" t="str">
        <f>IF(Table1[[#This Row],[Date]]="","",TEXT(Table1[[#This Row],[Date]],"yyyymmdd"))</f>
        <v/>
      </c>
      <c r="BH365" t="str">
        <f>Table1[[#This Row],[Date2]]</f>
        <v/>
      </c>
      <c r="BI365" t="str">
        <f>IF(Table1[[#This Row],[Date]]="","",Table1[[#This Row],[Voucher Type]])</f>
        <v/>
      </c>
      <c r="BJ365" t="str">
        <f>IF(Table1[[#This Row],[Ref No / Invoice No]]="","",Table1[[#This Row],[Ref No / Invoice No]])</f>
        <v/>
      </c>
      <c r="BK365" t="str">
        <f>IF(Table1[[#This Row],[Voucher No]]="","",Table1[[#This Row],[Voucher No]])</f>
        <v/>
      </c>
      <c r="BL365" t="str">
        <f>IF(Table1[[#This Row],[Date]]="","",Table1[[#This Row],[Narration]])</f>
        <v/>
      </c>
      <c r="BM365" t="str">
        <f>IF(Table1[[#This Row],[Date]]="","",$A$11&amp;$A$13&amp;ROW())</f>
        <v/>
      </c>
      <c r="BN365" t="str">
        <f>IF(Table1[[#This Row],[Date]]="","",$A$13)</f>
        <v/>
      </c>
      <c r="BP365" t="str">
        <f>IF(Table1[[#This Row],[Ledger 1]]="","","No")</f>
        <v/>
      </c>
      <c r="BQ365" t="str">
        <f>IF(Table1[[#This Row],[Date]]="","",IF(Table1[[#This Row],[Effect 1]]="Dr.","Yes","No"))</f>
        <v/>
      </c>
      <c r="BR365" t="str">
        <f>IF(Table1[[#This Row],[Date]]="","",Table1[[#This Row],[Ledger 1]])</f>
        <v/>
      </c>
      <c r="BS365" t="str">
        <f>IF(Table1[[#This Row],[Date]]="","",IF(Table1[[#This Row],[Effect 1]]="Dr.",-Table1[[#This Row],[Amount 1]],Table1[[#This Row],[Amount 1]]))</f>
        <v/>
      </c>
      <c r="BV365" t="str">
        <f>IF(Table1[[#This Row],[Ledger 2]]="","","No")</f>
        <v/>
      </c>
      <c r="BW365" t="str">
        <f>IF(Table1[[#This Row],[Date]]="","",IF(Table1[[#This Row],[Effect 2]]="Dr.","Yes","No"))</f>
        <v/>
      </c>
      <c r="BX365" t="str">
        <f>IF(Table1[[#This Row],[Date]]="","",Table1[[#This Row],[Ledger 2]])</f>
        <v/>
      </c>
      <c r="BY365" t="str">
        <f>IF(Table1[[#This Row],[Date]]="","",IF(Table1[[#This Row],[Effect 2]]="Dr.",-Table1[[#This Row],[Amount 2]],Table1[[#This Row],[Amount 2]]))</f>
        <v/>
      </c>
      <c r="CB365" t="str">
        <f>IF(Table1[[#This Row],[Ledger 3]]="","","No")</f>
        <v/>
      </c>
      <c r="CC365" t="str">
        <f>IF(Table1[[#This Row],[Ledger 3]]="","",IF(Table1[[#This Row],[Effect 3]]="Dr.","Yes","No"))</f>
        <v/>
      </c>
      <c r="CD365" t="str">
        <f>IF(Table1[[#This Row],[Ledger 3]]="","",Table1[[#This Row],[Ledger 3]])</f>
        <v/>
      </c>
      <c r="CE365" t="str">
        <f>IF(Table1[[#This Row],[Ledger 3]]="","",IF(Table1[[#This Row],[Effect 3]]="Dr.",-Table1[[#This Row],[Amount 3]],Table1[[#This Row],[Amount 3]]))</f>
        <v/>
      </c>
      <c r="CH365" t="str">
        <f>IF(Table1[[#This Row],[Ledger 4]]="","","No")</f>
        <v/>
      </c>
      <c r="CI365" t="str">
        <f>IF(Table1[[#This Row],[Ledger 4]]="","",IF(Table1[[#This Row],[Effect 4]]="Dr.","Yes","No"))</f>
        <v/>
      </c>
      <c r="CJ365" t="str">
        <f>IF(Table1[[#This Row],[Ledger 4]]="","",Table1[[#This Row],[Ledger 4]])</f>
        <v/>
      </c>
      <c r="CK365" t="str">
        <f>IF(Table1[[#This Row],[Ledger 4]]="","",IF(Table1[[#This Row],[Effect 4]]="Dr.",-Table1[[#This Row],[Amount 4]],Table1[[#This Row],[Amount 4]]))</f>
        <v/>
      </c>
      <c r="CN365" t="str">
        <f>IF(Table1[[#This Row],[Ledger 5]]="","","No")</f>
        <v/>
      </c>
      <c r="CO365" t="str">
        <f>IF(Table1[[#This Row],[Ledger 5]]="","",IF(Table1[[#This Row],[Effect 5]]="Dr.","Yes","No"))</f>
        <v/>
      </c>
      <c r="CP365" t="str">
        <f>IF(Table1[[#This Row],[Ledger 5]]="","",Table1[[#This Row],[Ledger 5]])</f>
        <v/>
      </c>
      <c r="CQ365" t="str">
        <f>IF(Table1[[#This Row],[Ledger 5]]="","",IF(Table1[[#This Row],[Effect 5]]="Dr.",-Table1[[#This Row],[Amount 5]],Table1[[#This Row],[Amount 5]]))</f>
        <v/>
      </c>
      <c r="CT365" t="str">
        <f>IF(Table1[[#This Row],[Ledger 6]]="","","No")</f>
        <v/>
      </c>
      <c r="CU365" t="str">
        <f>IF(Table1[[#This Row],[Ledger 6]]="","",IF(Table1[[#This Row],[Effect 6]]="Dr.","Yes","No"))</f>
        <v/>
      </c>
      <c r="CV365" t="str">
        <f>IF(Table1[[#This Row],[Ledger 6]]="","",Table1[[#This Row],[Ledger 6]])</f>
        <v/>
      </c>
      <c r="CW365" t="str">
        <f>IF(Table1[[#This Row],[Ledger 6]]="","",IF(Table1[[#This Row],[Effect 6]]="Dr.",-Table1[[#This Row],[Amount 6]],Table1[[#This Row],[Amount 6]]))</f>
        <v/>
      </c>
      <c r="CZ365" t="str">
        <f>IF(Table1[[#This Row],[Ledger 7]]="","","No")</f>
        <v/>
      </c>
      <c r="DA365" t="str">
        <f>IF(Table1[[#This Row],[Ledger 7]]="","",IF(Table1[[#This Row],[Effect 7]]="Dr.","Yes","No"))</f>
        <v/>
      </c>
      <c r="DB365" t="str">
        <f>IF(Table1[[#This Row],[Ledger 7]]="","",Table1[[#This Row],[Ledger 7]])</f>
        <v/>
      </c>
      <c r="DC365" t="str">
        <f>IF(Table1[[#This Row],[Ledger 7]]="","",IF(Table1[[#This Row],[Effect 7]]="Dr.",-Table1[[#This Row],[Amount 7]],Table1[[#This Row],[Amount 7]]))</f>
        <v/>
      </c>
      <c r="DF365" t="str">
        <f>IF(Table1[[#This Row],[Ledger 8]]="","","No")</f>
        <v/>
      </c>
      <c r="DG365" t="str">
        <f>IF(Table1[[#This Row],[Ledger 8]]="","",IF(Table1[[#This Row],[Effect 8]]="Dr.","Yes","No"))</f>
        <v/>
      </c>
      <c r="DH365" t="str">
        <f>IF(Table1[[#This Row],[Ledger 8]]="","",Table1[[#This Row],[Ledger 8]])</f>
        <v/>
      </c>
      <c r="DI365" t="str">
        <f>IF(Table1[[#This Row],[Ledger 8]]="","",IF(Table1[[#This Row],[Effect 8]]="Dr.",-Table1[[#This Row],[Amount 8]],Table1[[#This Row],[Amount 8]]))</f>
        <v/>
      </c>
      <c r="DL365" t="str">
        <f>IF(Table1[[#This Row],[Ledger 9]]="","","No")</f>
        <v/>
      </c>
      <c r="DM365" t="str">
        <f>IF(Table1[[#This Row],[Ledger 9]]="","",IF(Table1[[#This Row],[Effect 9]]="Dr.","Yes","No"))</f>
        <v/>
      </c>
      <c r="DN365" t="str">
        <f>IF(Table1[[#This Row],[Ledger 9]]="","",Table1[[#This Row],[Ledger 9]])</f>
        <v/>
      </c>
      <c r="DO365" t="str">
        <f>IF(Table1[[#This Row],[Ledger 9]]="","",IF(Table1[[#This Row],[Effect 9]]="Dr.",-Table1[[#This Row],[Amount 9]],Table1[[#This Row],[Amount 9]]))</f>
        <v/>
      </c>
      <c r="DR365" t="str">
        <f>IF(Table1[[#This Row],[Ledger 10]]="","","No")</f>
        <v/>
      </c>
      <c r="DS365" t="str">
        <f>IF(Table1[[#This Row],[Ledger 10]]="","",IF(Table1[[#This Row],[Effect 10]]="Dr.","Yes","No"))</f>
        <v/>
      </c>
      <c r="DT365" t="str">
        <f>IF(Table1[[#This Row],[Ledger 10]]="","",Table1[[#This Row],[Ledger 10]])</f>
        <v/>
      </c>
      <c r="DU365" t="str">
        <f>IF(Table1[[#This Row],[Ledger 10]]="","",IF(Table1[[#This Row],[Effect 10]]="Dr.",-Table1[[#This Row],[Amount 10]],Table1[[#This Row],[Amount 10]]))</f>
        <v/>
      </c>
      <c r="DX365" t="str">
        <f>IF(Table1[[#This Row],[Ledger 11]]="","","No")</f>
        <v/>
      </c>
      <c r="DY365" t="str">
        <f>IF(Table1[[#This Row],[Ledger 11]]="","",IF(Table1[[#This Row],[Effect 11]]="Dr.","Yes","No"))</f>
        <v/>
      </c>
      <c r="DZ365" t="str">
        <f>IF(Table1[[#This Row],[Ledger 11]]="","",Table1[[#This Row],[Ledger 11]])</f>
        <v/>
      </c>
      <c r="EA365" t="str">
        <f>IF(Table1[[#This Row],[Ledger 11]]="","",IF(Table1[[#This Row],[Effect 11]]="Dr.",-Table1[[#This Row],[Amount 11]],Table1[[#This Row],[Amount 11]]))</f>
        <v/>
      </c>
      <c r="ED365" t="str">
        <f>IF(Table1[[#This Row],[Ledger 12]]="","","No")</f>
        <v/>
      </c>
      <c r="EE365" t="str">
        <f>IF(Table1[[#This Row],[Ledger 12]]="","",IF(Table1[[#This Row],[Effect 12]]="Dr.","Yes","No"))</f>
        <v/>
      </c>
      <c r="EF365" t="str">
        <f>IF(Table1[[#This Row],[Ledger 12]]="","",Table1[[#This Row],[Ledger 12]])</f>
        <v/>
      </c>
      <c r="EG365" t="str">
        <f>IF(Table1[[#This Row],[Ledger 12]]="","",IF(Table1[[#This Row],[Effect 12]]="Dr.",-Table1[[#This Row],[Amount 12]],Table1[[#This Row],[Amount 12]]))</f>
        <v/>
      </c>
      <c r="EJ365" t="str">
        <f>IF(Table1[[#This Row],[Ledger 13]]="","","No")</f>
        <v/>
      </c>
      <c r="EK365" t="str">
        <f>IF(Table1[[#This Row],[Ledger 13]]="","",IF(Table1[[#This Row],[Effect 13]]="Dr.","Yes","No"))</f>
        <v/>
      </c>
      <c r="EL365" t="str">
        <f>IF(Table1[[#This Row],[Ledger 13]]="","",Table1[[#This Row],[Ledger 13]])</f>
        <v/>
      </c>
      <c r="EM365" t="str">
        <f>IF(Table1[[#This Row],[Ledger 13]]="","",IF(Table1[[#This Row],[Effect 13]]="Dr.",-Table1[[#This Row],[Amount 13]],Table1[[#This Row],[Amount 13]]))</f>
        <v/>
      </c>
      <c r="EP365" t="str">
        <f>IF(Table1[[#This Row],[Ledger 14]]="","","No")</f>
        <v/>
      </c>
      <c r="EQ365" t="str">
        <f>IF(Table1[[#This Row],[Ledger 14]]="","",IF(Table1[[#This Row],[Effect 14]]="Dr.","Yes","No"))</f>
        <v/>
      </c>
      <c r="ER365" t="str">
        <f>IF(Table1[[#This Row],[Ledger 14]]="","",Table1[[#This Row],[Ledger 14]])</f>
        <v/>
      </c>
      <c r="ES365" t="str">
        <f>IF(Table1[[#This Row],[Ledger 14]]="","",IF(Table1[[#This Row],[Effect 14]]="Dr.",-Table1[[#This Row],[Amount 14]],Table1[[#This Row],[Amount 14]]))</f>
        <v/>
      </c>
      <c r="EV365" t="str">
        <f>IF(Table1[[#This Row],[Ledger 15]]="","","No")</f>
        <v/>
      </c>
      <c r="EW365" t="str">
        <f>IF(Table1[[#This Row],[Ledger 15]]="","",IF(Table1[[#This Row],[Effect 15]]="Dr.","Yes","No"))</f>
        <v/>
      </c>
      <c r="EX365" t="str">
        <f>IF(Table1[[#This Row],[Ledger 15]]="","",Table1[[#This Row],[Ledger 15]])</f>
        <v/>
      </c>
      <c r="EY365" t="str">
        <f>IF(Table1[[#This Row],[Ledger 15]]="","",IF(Table1[[#This Row],[Effect 15]]="Dr.",-Table1[[#This Row],[Amount 15]],Table1[[#This Row],[Amount 15]]))</f>
        <v/>
      </c>
      <c r="FD3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5">
        <f>IF(Table1[[#This Row],[Date]]="",0,IF(AND(Table1[[#This Row],[Date]]&gt;=$FE$2,Table1[[#This Row],[Date]]&lt;=$FE$3),0,1))</f>
        <v>0</v>
      </c>
      <c r="FF365">
        <f>IF(Table1[[#This Row],[Date]]="",0,IF(TYPE(VLOOKUP(Table1[[#This Row],[Voucher Type]],Table1[[#All],[Voucher Type Master]],1,FALSE))=16,1,0))</f>
        <v>0</v>
      </c>
      <c r="FG365">
        <f>IF(TYPE(IF(Table1[[#This Row],[Date]]="",0,IF(VLOOKUP(Table1[[#This Row],[Voucher Type]],$FY$5:$FZ$13,2,0)=Table1[[#This Row],[Effect 1]],0,1)))=16,1,0)</f>
        <v>0</v>
      </c>
      <c r="FH3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5">
        <f>IF(LEN(Table1[[#This Row],[Ledger 1]])&gt;0,IF(TYPE(VLOOKUP(Table1[[#This Row],[Ledger 1]],GZ:GZ,1,0))=16,1,0),0)</f>
        <v>0</v>
      </c>
      <c r="FJ365">
        <f>IF(LEN(Table1[[#This Row],[Ledger 2]])&gt;0,IF(TYPE(VLOOKUP(Table1[[#This Row],[Ledger 2]],GZ:GZ,1,0))=16,1,0),0)</f>
        <v>0</v>
      </c>
      <c r="FK365">
        <f>IF(LEN(Table1[[#This Row],[Ledger 3]])&gt;0,IF(TYPE(VLOOKUP(Table1[[#This Row],[Ledger 3]],GZ:GZ,1,0))=16,1,0),0)</f>
        <v>0</v>
      </c>
      <c r="FL365">
        <f>IF(LEN(Table1[[#This Row],[Ledger 4]])&gt;0,IF(TYPE(VLOOKUP(Table1[[#This Row],[Ledger 4]],GZ:GZ,1,0))=16,1,0),0)</f>
        <v>0</v>
      </c>
      <c r="FM365">
        <f>IF(LEN(Table1[[#This Row],[Ledger 5]])&gt;0,IF(TYPE(VLOOKUP(Table1[[#This Row],[Ledger 5]],GZ:GZ,1,0))=16,1,0),0)</f>
        <v>0</v>
      </c>
      <c r="FN365">
        <f>IF(LEN(Table1[[#This Row],[Ledger 6]])&gt;0,IF(TYPE(VLOOKUP(Table1[[#This Row],[Ledger 6]],$GZ:$GZ,1,0))=16,1,0),0)</f>
        <v>0</v>
      </c>
      <c r="FO365">
        <f>IF(LEN(Table1[[#This Row],[Ledger 7]])&gt;0,IF(TYPE(VLOOKUP(Table1[[#This Row],[Ledger 7]],$GZ:$GZ,1,0))=16,1,0),0)</f>
        <v>0</v>
      </c>
      <c r="FP365">
        <f>IF(LEN(Table1[[#This Row],[Ledger 8]])&gt;0,IF(TYPE(VLOOKUP(Table1[[#This Row],[Ledger 8]],$GZ:$GZ,1,0))=16,1,0),0)</f>
        <v>0</v>
      </c>
      <c r="FQ365">
        <f>IF(LEN(Table1[[#This Row],[Ledger 9]])&gt;0,IF(TYPE(VLOOKUP(Table1[[#This Row],[Ledger 9]],$GZ:$GZ,1,0))=16,1,0),0)</f>
        <v>0</v>
      </c>
      <c r="FR365">
        <f>IF(LEN(Table1[[#This Row],[Ledger 10]])&gt;0,IF(TYPE(VLOOKUP(Table1[[#This Row],[Ledger 10]],$GZ:$GZ,1,0))=16,1,0),0)</f>
        <v>0</v>
      </c>
      <c r="FS365">
        <f>IF(LEN(Table1[[#This Row],[Ledger 11]])&gt;0,IF(TYPE(VLOOKUP(Table1[[#This Row],[Ledger 11]],$GZ:$GZ,1,0))=16,1,0),0)</f>
        <v>0</v>
      </c>
      <c r="FT365">
        <f>IF(LEN(Table1[[#This Row],[Ledger 12]])&gt;0,IF(TYPE(VLOOKUP(Table1[[#This Row],[Ledger 12]],$GZ:$GZ,1,0))=16,1,0),0)</f>
        <v>0</v>
      </c>
      <c r="FU365">
        <f>IF(LEN(Table1[[#This Row],[Ledger 13]])&gt;0,IF(TYPE(VLOOKUP(Table1[[#This Row],[Ledger 13]],$GZ:$GZ,1,0))=16,1,0),0)</f>
        <v>0</v>
      </c>
      <c r="FV365">
        <f>IF(LEN(Table1[[#This Row],[Ledger 14]])&gt;0,IF(TYPE(VLOOKUP(Table1[[#This Row],[Ledger 14]],$GZ:$GZ,1,0))=16,1,0),0)</f>
        <v>0</v>
      </c>
      <c r="FW365">
        <f>IF(LEN(Table1[[#This Row],[Ledger 15]])&gt;0,IF(TYPE(VLOOKUP(Table1[[#This Row],[Ledger 15]],$GZ:$GZ,1,0))=16,1,0),0)</f>
        <v>0</v>
      </c>
    </row>
    <row r="366" spans="4:179" ht="33" customHeight="1" x14ac:dyDescent="0.45">
      <c r="D366" s="8">
        <f t="shared" si="14"/>
        <v>361</v>
      </c>
      <c r="E366" s="32"/>
      <c r="F366" s="34"/>
      <c r="G366" s="34"/>
      <c r="H366" s="34"/>
      <c r="I366" s="34"/>
      <c r="J366" s="38"/>
      <c r="K366" s="33"/>
      <c r="L366" s="36"/>
      <c r="M366" s="35"/>
      <c r="N366" s="34"/>
      <c r="O366" s="41"/>
      <c r="P366" s="35"/>
      <c r="Q366" s="34"/>
      <c r="R366" s="37"/>
      <c r="S366" s="35"/>
      <c r="T366" s="34"/>
      <c r="U366" s="37"/>
      <c r="V366" s="35"/>
      <c r="W366" s="34"/>
      <c r="X366" s="37"/>
      <c r="Y366" s="35"/>
      <c r="Z366" s="34"/>
      <c r="AA366" s="37"/>
      <c r="AB366" s="35"/>
      <c r="AC366" s="34"/>
      <c r="AD366" s="37"/>
      <c r="AE366" s="35"/>
      <c r="AF366" s="34"/>
      <c r="AG366" s="37"/>
      <c r="AH366" s="35"/>
      <c r="AI366" s="34"/>
      <c r="AJ366" s="37"/>
      <c r="AK366" s="35"/>
      <c r="AL366" s="34"/>
      <c r="AM366" s="37"/>
      <c r="AN366" s="35"/>
      <c r="AO366" s="34"/>
      <c r="AP366" s="37"/>
      <c r="AQ366" s="35"/>
      <c r="AR366" s="34"/>
      <c r="AS366" s="37"/>
      <c r="AT366" s="35"/>
      <c r="AU366" s="34"/>
      <c r="AV366" s="37"/>
      <c r="AW366" s="35"/>
      <c r="AX366" s="34"/>
      <c r="AY366" s="37"/>
      <c r="AZ366" s="35"/>
      <c r="BA366" s="34"/>
      <c r="BB366" s="37"/>
      <c r="BC3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6" s="7"/>
      <c r="BF366" t="str">
        <f>IF(Table1[[#This Row],[Date]]="","","&amp;lt;VOUCHER REMOTEID="&amp;""""&amp;$A$11&amp;$A$13&amp;ROW()&amp;""""&amp;" VCHTYPE="""&amp;F366&amp;""" ACTION="""&amp;"Create"&amp;"""&amp;gt;")</f>
        <v/>
      </c>
      <c r="BG366" t="str">
        <f>IF(Table1[[#This Row],[Date]]="","",TEXT(Table1[[#This Row],[Date]],"yyyymmdd"))</f>
        <v/>
      </c>
      <c r="BH366" t="str">
        <f>Table1[[#This Row],[Date2]]</f>
        <v/>
      </c>
      <c r="BI366" t="str">
        <f>IF(Table1[[#This Row],[Date]]="","",Table1[[#This Row],[Voucher Type]])</f>
        <v/>
      </c>
      <c r="BJ366" t="str">
        <f>IF(Table1[[#This Row],[Ref No / Invoice No]]="","",Table1[[#This Row],[Ref No / Invoice No]])</f>
        <v/>
      </c>
      <c r="BK366" t="str">
        <f>IF(Table1[[#This Row],[Voucher No]]="","",Table1[[#This Row],[Voucher No]])</f>
        <v/>
      </c>
      <c r="BL366" t="str">
        <f>IF(Table1[[#This Row],[Date]]="","",Table1[[#This Row],[Narration]])</f>
        <v/>
      </c>
      <c r="BM366" t="str">
        <f>IF(Table1[[#This Row],[Date]]="","",$A$11&amp;$A$13&amp;ROW())</f>
        <v/>
      </c>
      <c r="BN366" t="str">
        <f>IF(Table1[[#This Row],[Date]]="","",$A$13)</f>
        <v/>
      </c>
      <c r="BP366" t="str">
        <f>IF(Table1[[#This Row],[Ledger 1]]="","","No")</f>
        <v/>
      </c>
      <c r="BQ366" t="str">
        <f>IF(Table1[[#This Row],[Date]]="","",IF(Table1[[#This Row],[Effect 1]]="Dr.","Yes","No"))</f>
        <v/>
      </c>
      <c r="BR366" t="str">
        <f>IF(Table1[[#This Row],[Date]]="","",Table1[[#This Row],[Ledger 1]])</f>
        <v/>
      </c>
      <c r="BS366" t="str">
        <f>IF(Table1[[#This Row],[Date]]="","",IF(Table1[[#This Row],[Effect 1]]="Dr.",-Table1[[#This Row],[Amount 1]],Table1[[#This Row],[Amount 1]]))</f>
        <v/>
      </c>
      <c r="BV366" t="str">
        <f>IF(Table1[[#This Row],[Ledger 2]]="","","No")</f>
        <v/>
      </c>
      <c r="BW366" t="str">
        <f>IF(Table1[[#This Row],[Date]]="","",IF(Table1[[#This Row],[Effect 2]]="Dr.","Yes","No"))</f>
        <v/>
      </c>
      <c r="BX366" t="str">
        <f>IF(Table1[[#This Row],[Date]]="","",Table1[[#This Row],[Ledger 2]])</f>
        <v/>
      </c>
      <c r="BY366" t="str">
        <f>IF(Table1[[#This Row],[Date]]="","",IF(Table1[[#This Row],[Effect 2]]="Dr.",-Table1[[#This Row],[Amount 2]],Table1[[#This Row],[Amount 2]]))</f>
        <v/>
      </c>
      <c r="CB366" t="str">
        <f>IF(Table1[[#This Row],[Ledger 3]]="","","No")</f>
        <v/>
      </c>
      <c r="CC366" t="str">
        <f>IF(Table1[[#This Row],[Ledger 3]]="","",IF(Table1[[#This Row],[Effect 3]]="Dr.","Yes","No"))</f>
        <v/>
      </c>
      <c r="CD366" t="str">
        <f>IF(Table1[[#This Row],[Ledger 3]]="","",Table1[[#This Row],[Ledger 3]])</f>
        <v/>
      </c>
      <c r="CE366" t="str">
        <f>IF(Table1[[#This Row],[Ledger 3]]="","",IF(Table1[[#This Row],[Effect 3]]="Dr.",-Table1[[#This Row],[Amount 3]],Table1[[#This Row],[Amount 3]]))</f>
        <v/>
      </c>
      <c r="CH366" t="str">
        <f>IF(Table1[[#This Row],[Ledger 4]]="","","No")</f>
        <v/>
      </c>
      <c r="CI366" t="str">
        <f>IF(Table1[[#This Row],[Ledger 4]]="","",IF(Table1[[#This Row],[Effect 4]]="Dr.","Yes","No"))</f>
        <v/>
      </c>
      <c r="CJ366" t="str">
        <f>IF(Table1[[#This Row],[Ledger 4]]="","",Table1[[#This Row],[Ledger 4]])</f>
        <v/>
      </c>
      <c r="CK366" t="str">
        <f>IF(Table1[[#This Row],[Ledger 4]]="","",IF(Table1[[#This Row],[Effect 4]]="Dr.",-Table1[[#This Row],[Amount 4]],Table1[[#This Row],[Amount 4]]))</f>
        <v/>
      </c>
      <c r="CN366" t="str">
        <f>IF(Table1[[#This Row],[Ledger 5]]="","","No")</f>
        <v/>
      </c>
      <c r="CO366" t="str">
        <f>IF(Table1[[#This Row],[Ledger 5]]="","",IF(Table1[[#This Row],[Effect 5]]="Dr.","Yes","No"))</f>
        <v/>
      </c>
      <c r="CP366" t="str">
        <f>IF(Table1[[#This Row],[Ledger 5]]="","",Table1[[#This Row],[Ledger 5]])</f>
        <v/>
      </c>
      <c r="CQ366" t="str">
        <f>IF(Table1[[#This Row],[Ledger 5]]="","",IF(Table1[[#This Row],[Effect 5]]="Dr.",-Table1[[#This Row],[Amount 5]],Table1[[#This Row],[Amount 5]]))</f>
        <v/>
      </c>
      <c r="CT366" t="str">
        <f>IF(Table1[[#This Row],[Ledger 6]]="","","No")</f>
        <v/>
      </c>
      <c r="CU366" t="str">
        <f>IF(Table1[[#This Row],[Ledger 6]]="","",IF(Table1[[#This Row],[Effect 6]]="Dr.","Yes","No"))</f>
        <v/>
      </c>
      <c r="CV366" t="str">
        <f>IF(Table1[[#This Row],[Ledger 6]]="","",Table1[[#This Row],[Ledger 6]])</f>
        <v/>
      </c>
      <c r="CW366" t="str">
        <f>IF(Table1[[#This Row],[Ledger 6]]="","",IF(Table1[[#This Row],[Effect 6]]="Dr.",-Table1[[#This Row],[Amount 6]],Table1[[#This Row],[Amount 6]]))</f>
        <v/>
      </c>
      <c r="CZ366" t="str">
        <f>IF(Table1[[#This Row],[Ledger 7]]="","","No")</f>
        <v/>
      </c>
      <c r="DA366" t="str">
        <f>IF(Table1[[#This Row],[Ledger 7]]="","",IF(Table1[[#This Row],[Effect 7]]="Dr.","Yes","No"))</f>
        <v/>
      </c>
      <c r="DB366" t="str">
        <f>IF(Table1[[#This Row],[Ledger 7]]="","",Table1[[#This Row],[Ledger 7]])</f>
        <v/>
      </c>
      <c r="DC366" t="str">
        <f>IF(Table1[[#This Row],[Ledger 7]]="","",IF(Table1[[#This Row],[Effect 7]]="Dr.",-Table1[[#This Row],[Amount 7]],Table1[[#This Row],[Amount 7]]))</f>
        <v/>
      </c>
      <c r="DF366" t="str">
        <f>IF(Table1[[#This Row],[Ledger 8]]="","","No")</f>
        <v/>
      </c>
      <c r="DG366" t="str">
        <f>IF(Table1[[#This Row],[Ledger 8]]="","",IF(Table1[[#This Row],[Effect 8]]="Dr.","Yes","No"))</f>
        <v/>
      </c>
      <c r="DH366" t="str">
        <f>IF(Table1[[#This Row],[Ledger 8]]="","",Table1[[#This Row],[Ledger 8]])</f>
        <v/>
      </c>
      <c r="DI366" t="str">
        <f>IF(Table1[[#This Row],[Ledger 8]]="","",IF(Table1[[#This Row],[Effect 8]]="Dr.",-Table1[[#This Row],[Amount 8]],Table1[[#This Row],[Amount 8]]))</f>
        <v/>
      </c>
      <c r="DL366" t="str">
        <f>IF(Table1[[#This Row],[Ledger 9]]="","","No")</f>
        <v/>
      </c>
      <c r="DM366" t="str">
        <f>IF(Table1[[#This Row],[Ledger 9]]="","",IF(Table1[[#This Row],[Effect 9]]="Dr.","Yes","No"))</f>
        <v/>
      </c>
      <c r="DN366" t="str">
        <f>IF(Table1[[#This Row],[Ledger 9]]="","",Table1[[#This Row],[Ledger 9]])</f>
        <v/>
      </c>
      <c r="DO366" t="str">
        <f>IF(Table1[[#This Row],[Ledger 9]]="","",IF(Table1[[#This Row],[Effect 9]]="Dr.",-Table1[[#This Row],[Amount 9]],Table1[[#This Row],[Amount 9]]))</f>
        <v/>
      </c>
      <c r="DR366" t="str">
        <f>IF(Table1[[#This Row],[Ledger 10]]="","","No")</f>
        <v/>
      </c>
      <c r="DS366" t="str">
        <f>IF(Table1[[#This Row],[Ledger 10]]="","",IF(Table1[[#This Row],[Effect 10]]="Dr.","Yes","No"))</f>
        <v/>
      </c>
      <c r="DT366" t="str">
        <f>IF(Table1[[#This Row],[Ledger 10]]="","",Table1[[#This Row],[Ledger 10]])</f>
        <v/>
      </c>
      <c r="DU366" t="str">
        <f>IF(Table1[[#This Row],[Ledger 10]]="","",IF(Table1[[#This Row],[Effect 10]]="Dr.",-Table1[[#This Row],[Amount 10]],Table1[[#This Row],[Amount 10]]))</f>
        <v/>
      </c>
      <c r="DX366" t="str">
        <f>IF(Table1[[#This Row],[Ledger 11]]="","","No")</f>
        <v/>
      </c>
      <c r="DY366" t="str">
        <f>IF(Table1[[#This Row],[Ledger 11]]="","",IF(Table1[[#This Row],[Effect 11]]="Dr.","Yes","No"))</f>
        <v/>
      </c>
      <c r="DZ366" t="str">
        <f>IF(Table1[[#This Row],[Ledger 11]]="","",Table1[[#This Row],[Ledger 11]])</f>
        <v/>
      </c>
      <c r="EA366" t="str">
        <f>IF(Table1[[#This Row],[Ledger 11]]="","",IF(Table1[[#This Row],[Effect 11]]="Dr.",-Table1[[#This Row],[Amount 11]],Table1[[#This Row],[Amount 11]]))</f>
        <v/>
      </c>
      <c r="ED366" t="str">
        <f>IF(Table1[[#This Row],[Ledger 12]]="","","No")</f>
        <v/>
      </c>
      <c r="EE366" t="str">
        <f>IF(Table1[[#This Row],[Ledger 12]]="","",IF(Table1[[#This Row],[Effect 12]]="Dr.","Yes","No"))</f>
        <v/>
      </c>
      <c r="EF366" t="str">
        <f>IF(Table1[[#This Row],[Ledger 12]]="","",Table1[[#This Row],[Ledger 12]])</f>
        <v/>
      </c>
      <c r="EG366" t="str">
        <f>IF(Table1[[#This Row],[Ledger 12]]="","",IF(Table1[[#This Row],[Effect 12]]="Dr.",-Table1[[#This Row],[Amount 12]],Table1[[#This Row],[Amount 12]]))</f>
        <v/>
      </c>
      <c r="EJ366" t="str">
        <f>IF(Table1[[#This Row],[Ledger 13]]="","","No")</f>
        <v/>
      </c>
      <c r="EK366" t="str">
        <f>IF(Table1[[#This Row],[Ledger 13]]="","",IF(Table1[[#This Row],[Effect 13]]="Dr.","Yes","No"))</f>
        <v/>
      </c>
      <c r="EL366" t="str">
        <f>IF(Table1[[#This Row],[Ledger 13]]="","",Table1[[#This Row],[Ledger 13]])</f>
        <v/>
      </c>
      <c r="EM366" t="str">
        <f>IF(Table1[[#This Row],[Ledger 13]]="","",IF(Table1[[#This Row],[Effect 13]]="Dr.",-Table1[[#This Row],[Amount 13]],Table1[[#This Row],[Amount 13]]))</f>
        <v/>
      </c>
      <c r="EP366" t="str">
        <f>IF(Table1[[#This Row],[Ledger 14]]="","","No")</f>
        <v/>
      </c>
      <c r="EQ366" t="str">
        <f>IF(Table1[[#This Row],[Ledger 14]]="","",IF(Table1[[#This Row],[Effect 14]]="Dr.","Yes","No"))</f>
        <v/>
      </c>
      <c r="ER366" t="str">
        <f>IF(Table1[[#This Row],[Ledger 14]]="","",Table1[[#This Row],[Ledger 14]])</f>
        <v/>
      </c>
      <c r="ES366" t="str">
        <f>IF(Table1[[#This Row],[Ledger 14]]="","",IF(Table1[[#This Row],[Effect 14]]="Dr.",-Table1[[#This Row],[Amount 14]],Table1[[#This Row],[Amount 14]]))</f>
        <v/>
      </c>
      <c r="EV366" t="str">
        <f>IF(Table1[[#This Row],[Ledger 15]]="","","No")</f>
        <v/>
      </c>
      <c r="EW366" t="str">
        <f>IF(Table1[[#This Row],[Ledger 15]]="","",IF(Table1[[#This Row],[Effect 15]]="Dr.","Yes","No"))</f>
        <v/>
      </c>
      <c r="EX366" t="str">
        <f>IF(Table1[[#This Row],[Ledger 15]]="","",Table1[[#This Row],[Ledger 15]])</f>
        <v/>
      </c>
      <c r="EY366" t="str">
        <f>IF(Table1[[#This Row],[Ledger 15]]="","",IF(Table1[[#This Row],[Effect 15]]="Dr.",-Table1[[#This Row],[Amount 15]],Table1[[#This Row],[Amount 15]]))</f>
        <v/>
      </c>
      <c r="FD3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6">
        <f>IF(Table1[[#This Row],[Date]]="",0,IF(AND(Table1[[#This Row],[Date]]&gt;=$FE$2,Table1[[#This Row],[Date]]&lt;=$FE$3),0,1))</f>
        <v>0</v>
      </c>
      <c r="FF366">
        <f>IF(Table1[[#This Row],[Date]]="",0,IF(TYPE(VLOOKUP(Table1[[#This Row],[Voucher Type]],Table1[[#All],[Voucher Type Master]],1,FALSE))=16,1,0))</f>
        <v>0</v>
      </c>
      <c r="FG366">
        <f>IF(TYPE(IF(Table1[[#This Row],[Date]]="",0,IF(VLOOKUP(Table1[[#This Row],[Voucher Type]],$FY$5:$FZ$13,2,0)=Table1[[#This Row],[Effect 1]],0,1)))=16,1,0)</f>
        <v>0</v>
      </c>
      <c r="FH3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6">
        <f>IF(LEN(Table1[[#This Row],[Ledger 1]])&gt;0,IF(TYPE(VLOOKUP(Table1[[#This Row],[Ledger 1]],GZ:GZ,1,0))=16,1,0),0)</f>
        <v>0</v>
      </c>
      <c r="FJ366">
        <f>IF(LEN(Table1[[#This Row],[Ledger 2]])&gt;0,IF(TYPE(VLOOKUP(Table1[[#This Row],[Ledger 2]],GZ:GZ,1,0))=16,1,0),0)</f>
        <v>0</v>
      </c>
      <c r="FK366">
        <f>IF(LEN(Table1[[#This Row],[Ledger 3]])&gt;0,IF(TYPE(VLOOKUP(Table1[[#This Row],[Ledger 3]],GZ:GZ,1,0))=16,1,0),0)</f>
        <v>0</v>
      </c>
      <c r="FL366">
        <f>IF(LEN(Table1[[#This Row],[Ledger 4]])&gt;0,IF(TYPE(VLOOKUP(Table1[[#This Row],[Ledger 4]],GZ:GZ,1,0))=16,1,0),0)</f>
        <v>0</v>
      </c>
      <c r="FM366">
        <f>IF(LEN(Table1[[#This Row],[Ledger 5]])&gt;0,IF(TYPE(VLOOKUP(Table1[[#This Row],[Ledger 5]],GZ:GZ,1,0))=16,1,0),0)</f>
        <v>0</v>
      </c>
      <c r="FN366">
        <f>IF(LEN(Table1[[#This Row],[Ledger 6]])&gt;0,IF(TYPE(VLOOKUP(Table1[[#This Row],[Ledger 6]],$GZ:$GZ,1,0))=16,1,0),0)</f>
        <v>0</v>
      </c>
      <c r="FO366">
        <f>IF(LEN(Table1[[#This Row],[Ledger 7]])&gt;0,IF(TYPE(VLOOKUP(Table1[[#This Row],[Ledger 7]],$GZ:$GZ,1,0))=16,1,0),0)</f>
        <v>0</v>
      </c>
      <c r="FP366">
        <f>IF(LEN(Table1[[#This Row],[Ledger 8]])&gt;0,IF(TYPE(VLOOKUP(Table1[[#This Row],[Ledger 8]],$GZ:$GZ,1,0))=16,1,0),0)</f>
        <v>0</v>
      </c>
      <c r="FQ366">
        <f>IF(LEN(Table1[[#This Row],[Ledger 9]])&gt;0,IF(TYPE(VLOOKUP(Table1[[#This Row],[Ledger 9]],$GZ:$GZ,1,0))=16,1,0),0)</f>
        <v>0</v>
      </c>
      <c r="FR366">
        <f>IF(LEN(Table1[[#This Row],[Ledger 10]])&gt;0,IF(TYPE(VLOOKUP(Table1[[#This Row],[Ledger 10]],$GZ:$GZ,1,0))=16,1,0),0)</f>
        <v>0</v>
      </c>
      <c r="FS366">
        <f>IF(LEN(Table1[[#This Row],[Ledger 11]])&gt;0,IF(TYPE(VLOOKUP(Table1[[#This Row],[Ledger 11]],$GZ:$GZ,1,0))=16,1,0),0)</f>
        <v>0</v>
      </c>
      <c r="FT366">
        <f>IF(LEN(Table1[[#This Row],[Ledger 12]])&gt;0,IF(TYPE(VLOOKUP(Table1[[#This Row],[Ledger 12]],$GZ:$GZ,1,0))=16,1,0),0)</f>
        <v>0</v>
      </c>
      <c r="FU366">
        <f>IF(LEN(Table1[[#This Row],[Ledger 13]])&gt;0,IF(TYPE(VLOOKUP(Table1[[#This Row],[Ledger 13]],$GZ:$GZ,1,0))=16,1,0),0)</f>
        <v>0</v>
      </c>
      <c r="FV366">
        <f>IF(LEN(Table1[[#This Row],[Ledger 14]])&gt;0,IF(TYPE(VLOOKUP(Table1[[#This Row],[Ledger 14]],$GZ:$GZ,1,0))=16,1,0),0)</f>
        <v>0</v>
      </c>
      <c r="FW366">
        <f>IF(LEN(Table1[[#This Row],[Ledger 15]])&gt;0,IF(TYPE(VLOOKUP(Table1[[#This Row],[Ledger 15]],$GZ:$GZ,1,0))=16,1,0),0)</f>
        <v>0</v>
      </c>
    </row>
    <row r="367" spans="4:179" ht="33" customHeight="1" x14ac:dyDescent="0.45">
      <c r="D367" s="8">
        <f t="shared" si="14"/>
        <v>362</v>
      </c>
      <c r="E367" s="32"/>
      <c r="F367" s="34"/>
      <c r="G367" s="34"/>
      <c r="H367" s="34"/>
      <c r="I367" s="34"/>
      <c r="J367" s="38"/>
      <c r="K367" s="33"/>
      <c r="L367" s="36"/>
      <c r="M367" s="35"/>
      <c r="N367" s="34"/>
      <c r="O367" s="41"/>
      <c r="P367" s="35"/>
      <c r="Q367" s="34"/>
      <c r="R367" s="37"/>
      <c r="S367" s="35"/>
      <c r="T367" s="34"/>
      <c r="U367" s="37"/>
      <c r="V367" s="35"/>
      <c r="W367" s="34"/>
      <c r="X367" s="37"/>
      <c r="Y367" s="35"/>
      <c r="Z367" s="34"/>
      <c r="AA367" s="37"/>
      <c r="AB367" s="35"/>
      <c r="AC367" s="34"/>
      <c r="AD367" s="37"/>
      <c r="AE367" s="35"/>
      <c r="AF367" s="34"/>
      <c r="AG367" s="37"/>
      <c r="AH367" s="35"/>
      <c r="AI367" s="34"/>
      <c r="AJ367" s="37"/>
      <c r="AK367" s="35"/>
      <c r="AL367" s="34"/>
      <c r="AM367" s="37"/>
      <c r="AN367" s="35"/>
      <c r="AO367" s="34"/>
      <c r="AP367" s="37"/>
      <c r="AQ367" s="35"/>
      <c r="AR367" s="34"/>
      <c r="AS367" s="37"/>
      <c r="AT367" s="35"/>
      <c r="AU367" s="34"/>
      <c r="AV367" s="37"/>
      <c r="AW367" s="35"/>
      <c r="AX367" s="34"/>
      <c r="AY367" s="37"/>
      <c r="AZ367" s="35"/>
      <c r="BA367" s="34"/>
      <c r="BB367" s="37"/>
      <c r="BC3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7" s="7"/>
      <c r="BF367" t="str">
        <f>IF(Table1[[#This Row],[Date]]="","","&amp;lt;VOUCHER REMOTEID="&amp;""""&amp;$A$11&amp;$A$13&amp;ROW()&amp;""""&amp;" VCHTYPE="""&amp;F367&amp;""" ACTION="""&amp;"Create"&amp;"""&amp;gt;")</f>
        <v/>
      </c>
      <c r="BG367" t="str">
        <f>IF(Table1[[#This Row],[Date]]="","",TEXT(Table1[[#This Row],[Date]],"yyyymmdd"))</f>
        <v/>
      </c>
      <c r="BH367" t="str">
        <f>Table1[[#This Row],[Date2]]</f>
        <v/>
      </c>
      <c r="BI367" t="str">
        <f>IF(Table1[[#This Row],[Date]]="","",Table1[[#This Row],[Voucher Type]])</f>
        <v/>
      </c>
      <c r="BJ367" t="str">
        <f>IF(Table1[[#This Row],[Ref No / Invoice No]]="","",Table1[[#This Row],[Ref No / Invoice No]])</f>
        <v/>
      </c>
      <c r="BK367" t="str">
        <f>IF(Table1[[#This Row],[Voucher No]]="","",Table1[[#This Row],[Voucher No]])</f>
        <v/>
      </c>
      <c r="BL367" t="str">
        <f>IF(Table1[[#This Row],[Date]]="","",Table1[[#This Row],[Narration]])</f>
        <v/>
      </c>
      <c r="BM367" t="str">
        <f>IF(Table1[[#This Row],[Date]]="","",$A$11&amp;$A$13&amp;ROW())</f>
        <v/>
      </c>
      <c r="BN367" t="str">
        <f>IF(Table1[[#This Row],[Date]]="","",$A$13)</f>
        <v/>
      </c>
      <c r="BP367" t="str">
        <f>IF(Table1[[#This Row],[Ledger 1]]="","","No")</f>
        <v/>
      </c>
      <c r="BQ367" t="str">
        <f>IF(Table1[[#This Row],[Date]]="","",IF(Table1[[#This Row],[Effect 1]]="Dr.","Yes","No"))</f>
        <v/>
      </c>
      <c r="BR367" t="str">
        <f>IF(Table1[[#This Row],[Date]]="","",Table1[[#This Row],[Ledger 1]])</f>
        <v/>
      </c>
      <c r="BS367" t="str">
        <f>IF(Table1[[#This Row],[Date]]="","",IF(Table1[[#This Row],[Effect 1]]="Dr.",-Table1[[#This Row],[Amount 1]],Table1[[#This Row],[Amount 1]]))</f>
        <v/>
      </c>
      <c r="BV367" t="str">
        <f>IF(Table1[[#This Row],[Ledger 2]]="","","No")</f>
        <v/>
      </c>
      <c r="BW367" t="str">
        <f>IF(Table1[[#This Row],[Date]]="","",IF(Table1[[#This Row],[Effect 2]]="Dr.","Yes","No"))</f>
        <v/>
      </c>
      <c r="BX367" t="str">
        <f>IF(Table1[[#This Row],[Date]]="","",Table1[[#This Row],[Ledger 2]])</f>
        <v/>
      </c>
      <c r="BY367" t="str">
        <f>IF(Table1[[#This Row],[Date]]="","",IF(Table1[[#This Row],[Effect 2]]="Dr.",-Table1[[#This Row],[Amount 2]],Table1[[#This Row],[Amount 2]]))</f>
        <v/>
      </c>
      <c r="CB367" t="str">
        <f>IF(Table1[[#This Row],[Ledger 3]]="","","No")</f>
        <v/>
      </c>
      <c r="CC367" t="str">
        <f>IF(Table1[[#This Row],[Ledger 3]]="","",IF(Table1[[#This Row],[Effect 3]]="Dr.","Yes","No"))</f>
        <v/>
      </c>
      <c r="CD367" t="str">
        <f>IF(Table1[[#This Row],[Ledger 3]]="","",Table1[[#This Row],[Ledger 3]])</f>
        <v/>
      </c>
      <c r="CE367" t="str">
        <f>IF(Table1[[#This Row],[Ledger 3]]="","",IF(Table1[[#This Row],[Effect 3]]="Dr.",-Table1[[#This Row],[Amount 3]],Table1[[#This Row],[Amount 3]]))</f>
        <v/>
      </c>
      <c r="CH367" t="str">
        <f>IF(Table1[[#This Row],[Ledger 4]]="","","No")</f>
        <v/>
      </c>
      <c r="CI367" t="str">
        <f>IF(Table1[[#This Row],[Ledger 4]]="","",IF(Table1[[#This Row],[Effect 4]]="Dr.","Yes","No"))</f>
        <v/>
      </c>
      <c r="CJ367" t="str">
        <f>IF(Table1[[#This Row],[Ledger 4]]="","",Table1[[#This Row],[Ledger 4]])</f>
        <v/>
      </c>
      <c r="CK367" t="str">
        <f>IF(Table1[[#This Row],[Ledger 4]]="","",IF(Table1[[#This Row],[Effect 4]]="Dr.",-Table1[[#This Row],[Amount 4]],Table1[[#This Row],[Amount 4]]))</f>
        <v/>
      </c>
      <c r="CN367" t="str">
        <f>IF(Table1[[#This Row],[Ledger 5]]="","","No")</f>
        <v/>
      </c>
      <c r="CO367" t="str">
        <f>IF(Table1[[#This Row],[Ledger 5]]="","",IF(Table1[[#This Row],[Effect 5]]="Dr.","Yes","No"))</f>
        <v/>
      </c>
      <c r="CP367" t="str">
        <f>IF(Table1[[#This Row],[Ledger 5]]="","",Table1[[#This Row],[Ledger 5]])</f>
        <v/>
      </c>
      <c r="CQ367" t="str">
        <f>IF(Table1[[#This Row],[Ledger 5]]="","",IF(Table1[[#This Row],[Effect 5]]="Dr.",-Table1[[#This Row],[Amount 5]],Table1[[#This Row],[Amount 5]]))</f>
        <v/>
      </c>
      <c r="CT367" t="str">
        <f>IF(Table1[[#This Row],[Ledger 6]]="","","No")</f>
        <v/>
      </c>
      <c r="CU367" t="str">
        <f>IF(Table1[[#This Row],[Ledger 6]]="","",IF(Table1[[#This Row],[Effect 6]]="Dr.","Yes","No"))</f>
        <v/>
      </c>
      <c r="CV367" t="str">
        <f>IF(Table1[[#This Row],[Ledger 6]]="","",Table1[[#This Row],[Ledger 6]])</f>
        <v/>
      </c>
      <c r="CW367" t="str">
        <f>IF(Table1[[#This Row],[Ledger 6]]="","",IF(Table1[[#This Row],[Effect 6]]="Dr.",-Table1[[#This Row],[Amount 6]],Table1[[#This Row],[Amount 6]]))</f>
        <v/>
      </c>
      <c r="CZ367" t="str">
        <f>IF(Table1[[#This Row],[Ledger 7]]="","","No")</f>
        <v/>
      </c>
      <c r="DA367" t="str">
        <f>IF(Table1[[#This Row],[Ledger 7]]="","",IF(Table1[[#This Row],[Effect 7]]="Dr.","Yes","No"))</f>
        <v/>
      </c>
      <c r="DB367" t="str">
        <f>IF(Table1[[#This Row],[Ledger 7]]="","",Table1[[#This Row],[Ledger 7]])</f>
        <v/>
      </c>
      <c r="DC367" t="str">
        <f>IF(Table1[[#This Row],[Ledger 7]]="","",IF(Table1[[#This Row],[Effect 7]]="Dr.",-Table1[[#This Row],[Amount 7]],Table1[[#This Row],[Amount 7]]))</f>
        <v/>
      </c>
      <c r="DF367" t="str">
        <f>IF(Table1[[#This Row],[Ledger 8]]="","","No")</f>
        <v/>
      </c>
      <c r="DG367" t="str">
        <f>IF(Table1[[#This Row],[Ledger 8]]="","",IF(Table1[[#This Row],[Effect 8]]="Dr.","Yes","No"))</f>
        <v/>
      </c>
      <c r="DH367" t="str">
        <f>IF(Table1[[#This Row],[Ledger 8]]="","",Table1[[#This Row],[Ledger 8]])</f>
        <v/>
      </c>
      <c r="DI367" t="str">
        <f>IF(Table1[[#This Row],[Ledger 8]]="","",IF(Table1[[#This Row],[Effect 8]]="Dr.",-Table1[[#This Row],[Amount 8]],Table1[[#This Row],[Amount 8]]))</f>
        <v/>
      </c>
      <c r="DL367" t="str">
        <f>IF(Table1[[#This Row],[Ledger 9]]="","","No")</f>
        <v/>
      </c>
      <c r="DM367" t="str">
        <f>IF(Table1[[#This Row],[Ledger 9]]="","",IF(Table1[[#This Row],[Effect 9]]="Dr.","Yes","No"))</f>
        <v/>
      </c>
      <c r="DN367" t="str">
        <f>IF(Table1[[#This Row],[Ledger 9]]="","",Table1[[#This Row],[Ledger 9]])</f>
        <v/>
      </c>
      <c r="DO367" t="str">
        <f>IF(Table1[[#This Row],[Ledger 9]]="","",IF(Table1[[#This Row],[Effect 9]]="Dr.",-Table1[[#This Row],[Amount 9]],Table1[[#This Row],[Amount 9]]))</f>
        <v/>
      </c>
      <c r="DR367" t="str">
        <f>IF(Table1[[#This Row],[Ledger 10]]="","","No")</f>
        <v/>
      </c>
      <c r="DS367" t="str">
        <f>IF(Table1[[#This Row],[Ledger 10]]="","",IF(Table1[[#This Row],[Effect 10]]="Dr.","Yes","No"))</f>
        <v/>
      </c>
      <c r="DT367" t="str">
        <f>IF(Table1[[#This Row],[Ledger 10]]="","",Table1[[#This Row],[Ledger 10]])</f>
        <v/>
      </c>
      <c r="DU367" t="str">
        <f>IF(Table1[[#This Row],[Ledger 10]]="","",IF(Table1[[#This Row],[Effect 10]]="Dr.",-Table1[[#This Row],[Amount 10]],Table1[[#This Row],[Amount 10]]))</f>
        <v/>
      </c>
      <c r="DX367" t="str">
        <f>IF(Table1[[#This Row],[Ledger 11]]="","","No")</f>
        <v/>
      </c>
      <c r="DY367" t="str">
        <f>IF(Table1[[#This Row],[Ledger 11]]="","",IF(Table1[[#This Row],[Effect 11]]="Dr.","Yes","No"))</f>
        <v/>
      </c>
      <c r="DZ367" t="str">
        <f>IF(Table1[[#This Row],[Ledger 11]]="","",Table1[[#This Row],[Ledger 11]])</f>
        <v/>
      </c>
      <c r="EA367" t="str">
        <f>IF(Table1[[#This Row],[Ledger 11]]="","",IF(Table1[[#This Row],[Effect 11]]="Dr.",-Table1[[#This Row],[Amount 11]],Table1[[#This Row],[Amount 11]]))</f>
        <v/>
      </c>
      <c r="ED367" t="str">
        <f>IF(Table1[[#This Row],[Ledger 12]]="","","No")</f>
        <v/>
      </c>
      <c r="EE367" t="str">
        <f>IF(Table1[[#This Row],[Ledger 12]]="","",IF(Table1[[#This Row],[Effect 12]]="Dr.","Yes","No"))</f>
        <v/>
      </c>
      <c r="EF367" t="str">
        <f>IF(Table1[[#This Row],[Ledger 12]]="","",Table1[[#This Row],[Ledger 12]])</f>
        <v/>
      </c>
      <c r="EG367" t="str">
        <f>IF(Table1[[#This Row],[Ledger 12]]="","",IF(Table1[[#This Row],[Effect 12]]="Dr.",-Table1[[#This Row],[Amount 12]],Table1[[#This Row],[Amount 12]]))</f>
        <v/>
      </c>
      <c r="EJ367" t="str">
        <f>IF(Table1[[#This Row],[Ledger 13]]="","","No")</f>
        <v/>
      </c>
      <c r="EK367" t="str">
        <f>IF(Table1[[#This Row],[Ledger 13]]="","",IF(Table1[[#This Row],[Effect 13]]="Dr.","Yes","No"))</f>
        <v/>
      </c>
      <c r="EL367" t="str">
        <f>IF(Table1[[#This Row],[Ledger 13]]="","",Table1[[#This Row],[Ledger 13]])</f>
        <v/>
      </c>
      <c r="EM367" t="str">
        <f>IF(Table1[[#This Row],[Ledger 13]]="","",IF(Table1[[#This Row],[Effect 13]]="Dr.",-Table1[[#This Row],[Amount 13]],Table1[[#This Row],[Amount 13]]))</f>
        <v/>
      </c>
      <c r="EP367" t="str">
        <f>IF(Table1[[#This Row],[Ledger 14]]="","","No")</f>
        <v/>
      </c>
      <c r="EQ367" t="str">
        <f>IF(Table1[[#This Row],[Ledger 14]]="","",IF(Table1[[#This Row],[Effect 14]]="Dr.","Yes","No"))</f>
        <v/>
      </c>
      <c r="ER367" t="str">
        <f>IF(Table1[[#This Row],[Ledger 14]]="","",Table1[[#This Row],[Ledger 14]])</f>
        <v/>
      </c>
      <c r="ES367" t="str">
        <f>IF(Table1[[#This Row],[Ledger 14]]="","",IF(Table1[[#This Row],[Effect 14]]="Dr.",-Table1[[#This Row],[Amount 14]],Table1[[#This Row],[Amount 14]]))</f>
        <v/>
      </c>
      <c r="EV367" t="str">
        <f>IF(Table1[[#This Row],[Ledger 15]]="","","No")</f>
        <v/>
      </c>
      <c r="EW367" t="str">
        <f>IF(Table1[[#This Row],[Ledger 15]]="","",IF(Table1[[#This Row],[Effect 15]]="Dr.","Yes","No"))</f>
        <v/>
      </c>
      <c r="EX367" t="str">
        <f>IF(Table1[[#This Row],[Ledger 15]]="","",Table1[[#This Row],[Ledger 15]])</f>
        <v/>
      </c>
      <c r="EY367" t="str">
        <f>IF(Table1[[#This Row],[Ledger 15]]="","",IF(Table1[[#This Row],[Effect 15]]="Dr.",-Table1[[#This Row],[Amount 15]],Table1[[#This Row],[Amount 15]]))</f>
        <v/>
      </c>
      <c r="FD3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7">
        <f>IF(Table1[[#This Row],[Date]]="",0,IF(AND(Table1[[#This Row],[Date]]&gt;=$FE$2,Table1[[#This Row],[Date]]&lt;=$FE$3),0,1))</f>
        <v>0</v>
      </c>
      <c r="FF367">
        <f>IF(Table1[[#This Row],[Date]]="",0,IF(TYPE(VLOOKUP(Table1[[#This Row],[Voucher Type]],Table1[[#All],[Voucher Type Master]],1,FALSE))=16,1,0))</f>
        <v>0</v>
      </c>
      <c r="FG367">
        <f>IF(TYPE(IF(Table1[[#This Row],[Date]]="",0,IF(VLOOKUP(Table1[[#This Row],[Voucher Type]],$FY$5:$FZ$13,2,0)=Table1[[#This Row],[Effect 1]],0,1)))=16,1,0)</f>
        <v>0</v>
      </c>
      <c r="FH3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7">
        <f>IF(LEN(Table1[[#This Row],[Ledger 1]])&gt;0,IF(TYPE(VLOOKUP(Table1[[#This Row],[Ledger 1]],GZ:GZ,1,0))=16,1,0),0)</f>
        <v>0</v>
      </c>
      <c r="FJ367">
        <f>IF(LEN(Table1[[#This Row],[Ledger 2]])&gt;0,IF(TYPE(VLOOKUP(Table1[[#This Row],[Ledger 2]],GZ:GZ,1,0))=16,1,0),0)</f>
        <v>0</v>
      </c>
      <c r="FK367">
        <f>IF(LEN(Table1[[#This Row],[Ledger 3]])&gt;0,IF(TYPE(VLOOKUP(Table1[[#This Row],[Ledger 3]],GZ:GZ,1,0))=16,1,0),0)</f>
        <v>0</v>
      </c>
      <c r="FL367">
        <f>IF(LEN(Table1[[#This Row],[Ledger 4]])&gt;0,IF(TYPE(VLOOKUP(Table1[[#This Row],[Ledger 4]],GZ:GZ,1,0))=16,1,0),0)</f>
        <v>0</v>
      </c>
      <c r="FM367">
        <f>IF(LEN(Table1[[#This Row],[Ledger 5]])&gt;0,IF(TYPE(VLOOKUP(Table1[[#This Row],[Ledger 5]],GZ:GZ,1,0))=16,1,0),0)</f>
        <v>0</v>
      </c>
      <c r="FN367">
        <f>IF(LEN(Table1[[#This Row],[Ledger 6]])&gt;0,IF(TYPE(VLOOKUP(Table1[[#This Row],[Ledger 6]],$GZ:$GZ,1,0))=16,1,0),0)</f>
        <v>0</v>
      </c>
      <c r="FO367">
        <f>IF(LEN(Table1[[#This Row],[Ledger 7]])&gt;0,IF(TYPE(VLOOKUP(Table1[[#This Row],[Ledger 7]],$GZ:$GZ,1,0))=16,1,0),0)</f>
        <v>0</v>
      </c>
      <c r="FP367">
        <f>IF(LEN(Table1[[#This Row],[Ledger 8]])&gt;0,IF(TYPE(VLOOKUP(Table1[[#This Row],[Ledger 8]],$GZ:$GZ,1,0))=16,1,0),0)</f>
        <v>0</v>
      </c>
      <c r="FQ367">
        <f>IF(LEN(Table1[[#This Row],[Ledger 9]])&gt;0,IF(TYPE(VLOOKUP(Table1[[#This Row],[Ledger 9]],$GZ:$GZ,1,0))=16,1,0),0)</f>
        <v>0</v>
      </c>
      <c r="FR367">
        <f>IF(LEN(Table1[[#This Row],[Ledger 10]])&gt;0,IF(TYPE(VLOOKUP(Table1[[#This Row],[Ledger 10]],$GZ:$GZ,1,0))=16,1,0),0)</f>
        <v>0</v>
      </c>
      <c r="FS367">
        <f>IF(LEN(Table1[[#This Row],[Ledger 11]])&gt;0,IF(TYPE(VLOOKUP(Table1[[#This Row],[Ledger 11]],$GZ:$GZ,1,0))=16,1,0),0)</f>
        <v>0</v>
      </c>
      <c r="FT367">
        <f>IF(LEN(Table1[[#This Row],[Ledger 12]])&gt;0,IF(TYPE(VLOOKUP(Table1[[#This Row],[Ledger 12]],$GZ:$GZ,1,0))=16,1,0),0)</f>
        <v>0</v>
      </c>
      <c r="FU367">
        <f>IF(LEN(Table1[[#This Row],[Ledger 13]])&gt;0,IF(TYPE(VLOOKUP(Table1[[#This Row],[Ledger 13]],$GZ:$GZ,1,0))=16,1,0),0)</f>
        <v>0</v>
      </c>
      <c r="FV367">
        <f>IF(LEN(Table1[[#This Row],[Ledger 14]])&gt;0,IF(TYPE(VLOOKUP(Table1[[#This Row],[Ledger 14]],$GZ:$GZ,1,0))=16,1,0),0)</f>
        <v>0</v>
      </c>
      <c r="FW367">
        <f>IF(LEN(Table1[[#This Row],[Ledger 15]])&gt;0,IF(TYPE(VLOOKUP(Table1[[#This Row],[Ledger 15]],$GZ:$GZ,1,0))=16,1,0),0)</f>
        <v>0</v>
      </c>
    </row>
    <row r="368" spans="4:179" ht="33" customHeight="1" x14ac:dyDescent="0.45">
      <c r="D368" s="8">
        <f t="shared" si="14"/>
        <v>363</v>
      </c>
      <c r="E368" s="32"/>
      <c r="F368" s="34"/>
      <c r="G368" s="34"/>
      <c r="H368" s="34"/>
      <c r="I368" s="34"/>
      <c r="J368" s="38"/>
      <c r="K368" s="33"/>
      <c r="L368" s="36"/>
      <c r="M368" s="35"/>
      <c r="N368" s="34"/>
      <c r="O368" s="41"/>
      <c r="P368" s="35"/>
      <c r="Q368" s="34"/>
      <c r="R368" s="37"/>
      <c r="S368" s="35"/>
      <c r="T368" s="34"/>
      <c r="U368" s="37"/>
      <c r="V368" s="35"/>
      <c r="W368" s="34"/>
      <c r="X368" s="37"/>
      <c r="Y368" s="35"/>
      <c r="Z368" s="34"/>
      <c r="AA368" s="37"/>
      <c r="AB368" s="35"/>
      <c r="AC368" s="34"/>
      <c r="AD368" s="37"/>
      <c r="AE368" s="35"/>
      <c r="AF368" s="34"/>
      <c r="AG368" s="37"/>
      <c r="AH368" s="35"/>
      <c r="AI368" s="34"/>
      <c r="AJ368" s="37"/>
      <c r="AK368" s="35"/>
      <c r="AL368" s="34"/>
      <c r="AM368" s="37"/>
      <c r="AN368" s="35"/>
      <c r="AO368" s="34"/>
      <c r="AP368" s="37"/>
      <c r="AQ368" s="35"/>
      <c r="AR368" s="34"/>
      <c r="AS368" s="37"/>
      <c r="AT368" s="35"/>
      <c r="AU368" s="34"/>
      <c r="AV368" s="37"/>
      <c r="AW368" s="35"/>
      <c r="AX368" s="34"/>
      <c r="AY368" s="37"/>
      <c r="AZ368" s="35"/>
      <c r="BA368" s="34"/>
      <c r="BB368" s="37"/>
      <c r="BC3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8" s="7"/>
      <c r="BF368" t="str">
        <f>IF(Table1[[#This Row],[Date]]="","","&amp;lt;VOUCHER REMOTEID="&amp;""""&amp;$A$11&amp;$A$13&amp;ROW()&amp;""""&amp;" VCHTYPE="""&amp;F368&amp;""" ACTION="""&amp;"Create"&amp;"""&amp;gt;")</f>
        <v/>
      </c>
      <c r="BG368" t="str">
        <f>IF(Table1[[#This Row],[Date]]="","",TEXT(Table1[[#This Row],[Date]],"yyyymmdd"))</f>
        <v/>
      </c>
      <c r="BH368" t="str">
        <f>Table1[[#This Row],[Date2]]</f>
        <v/>
      </c>
      <c r="BI368" t="str">
        <f>IF(Table1[[#This Row],[Date]]="","",Table1[[#This Row],[Voucher Type]])</f>
        <v/>
      </c>
      <c r="BJ368" t="str">
        <f>IF(Table1[[#This Row],[Ref No / Invoice No]]="","",Table1[[#This Row],[Ref No / Invoice No]])</f>
        <v/>
      </c>
      <c r="BK368" t="str">
        <f>IF(Table1[[#This Row],[Voucher No]]="","",Table1[[#This Row],[Voucher No]])</f>
        <v/>
      </c>
      <c r="BL368" t="str">
        <f>IF(Table1[[#This Row],[Date]]="","",Table1[[#This Row],[Narration]])</f>
        <v/>
      </c>
      <c r="BM368" t="str">
        <f>IF(Table1[[#This Row],[Date]]="","",$A$11&amp;$A$13&amp;ROW())</f>
        <v/>
      </c>
      <c r="BN368" t="str">
        <f>IF(Table1[[#This Row],[Date]]="","",$A$13)</f>
        <v/>
      </c>
      <c r="BP368" t="str">
        <f>IF(Table1[[#This Row],[Ledger 1]]="","","No")</f>
        <v/>
      </c>
      <c r="BQ368" t="str">
        <f>IF(Table1[[#This Row],[Date]]="","",IF(Table1[[#This Row],[Effect 1]]="Dr.","Yes","No"))</f>
        <v/>
      </c>
      <c r="BR368" t="str">
        <f>IF(Table1[[#This Row],[Date]]="","",Table1[[#This Row],[Ledger 1]])</f>
        <v/>
      </c>
      <c r="BS368" t="str">
        <f>IF(Table1[[#This Row],[Date]]="","",IF(Table1[[#This Row],[Effect 1]]="Dr.",-Table1[[#This Row],[Amount 1]],Table1[[#This Row],[Amount 1]]))</f>
        <v/>
      </c>
      <c r="BV368" t="str">
        <f>IF(Table1[[#This Row],[Ledger 2]]="","","No")</f>
        <v/>
      </c>
      <c r="BW368" t="str">
        <f>IF(Table1[[#This Row],[Date]]="","",IF(Table1[[#This Row],[Effect 2]]="Dr.","Yes","No"))</f>
        <v/>
      </c>
      <c r="BX368" t="str">
        <f>IF(Table1[[#This Row],[Date]]="","",Table1[[#This Row],[Ledger 2]])</f>
        <v/>
      </c>
      <c r="BY368" t="str">
        <f>IF(Table1[[#This Row],[Date]]="","",IF(Table1[[#This Row],[Effect 2]]="Dr.",-Table1[[#This Row],[Amount 2]],Table1[[#This Row],[Amount 2]]))</f>
        <v/>
      </c>
      <c r="CB368" t="str">
        <f>IF(Table1[[#This Row],[Ledger 3]]="","","No")</f>
        <v/>
      </c>
      <c r="CC368" t="str">
        <f>IF(Table1[[#This Row],[Ledger 3]]="","",IF(Table1[[#This Row],[Effect 3]]="Dr.","Yes","No"))</f>
        <v/>
      </c>
      <c r="CD368" t="str">
        <f>IF(Table1[[#This Row],[Ledger 3]]="","",Table1[[#This Row],[Ledger 3]])</f>
        <v/>
      </c>
      <c r="CE368" t="str">
        <f>IF(Table1[[#This Row],[Ledger 3]]="","",IF(Table1[[#This Row],[Effect 3]]="Dr.",-Table1[[#This Row],[Amount 3]],Table1[[#This Row],[Amount 3]]))</f>
        <v/>
      </c>
      <c r="CH368" t="str">
        <f>IF(Table1[[#This Row],[Ledger 4]]="","","No")</f>
        <v/>
      </c>
      <c r="CI368" t="str">
        <f>IF(Table1[[#This Row],[Ledger 4]]="","",IF(Table1[[#This Row],[Effect 4]]="Dr.","Yes","No"))</f>
        <v/>
      </c>
      <c r="CJ368" t="str">
        <f>IF(Table1[[#This Row],[Ledger 4]]="","",Table1[[#This Row],[Ledger 4]])</f>
        <v/>
      </c>
      <c r="CK368" t="str">
        <f>IF(Table1[[#This Row],[Ledger 4]]="","",IF(Table1[[#This Row],[Effect 4]]="Dr.",-Table1[[#This Row],[Amount 4]],Table1[[#This Row],[Amount 4]]))</f>
        <v/>
      </c>
      <c r="CN368" t="str">
        <f>IF(Table1[[#This Row],[Ledger 5]]="","","No")</f>
        <v/>
      </c>
      <c r="CO368" t="str">
        <f>IF(Table1[[#This Row],[Ledger 5]]="","",IF(Table1[[#This Row],[Effect 5]]="Dr.","Yes","No"))</f>
        <v/>
      </c>
      <c r="CP368" t="str">
        <f>IF(Table1[[#This Row],[Ledger 5]]="","",Table1[[#This Row],[Ledger 5]])</f>
        <v/>
      </c>
      <c r="CQ368" t="str">
        <f>IF(Table1[[#This Row],[Ledger 5]]="","",IF(Table1[[#This Row],[Effect 5]]="Dr.",-Table1[[#This Row],[Amount 5]],Table1[[#This Row],[Amount 5]]))</f>
        <v/>
      </c>
      <c r="CT368" t="str">
        <f>IF(Table1[[#This Row],[Ledger 6]]="","","No")</f>
        <v/>
      </c>
      <c r="CU368" t="str">
        <f>IF(Table1[[#This Row],[Ledger 6]]="","",IF(Table1[[#This Row],[Effect 6]]="Dr.","Yes","No"))</f>
        <v/>
      </c>
      <c r="CV368" t="str">
        <f>IF(Table1[[#This Row],[Ledger 6]]="","",Table1[[#This Row],[Ledger 6]])</f>
        <v/>
      </c>
      <c r="CW368" t="str">
        <f>IF(Table1[[#This Row],[Ledger 6]]="","",IF(Table1[[#This Row],[Effect 6]]="Dr.",-Table1[[#This Row],[Amount 6]],Table1[[#This Row],[Amount 6]]))</f>
        <v/>
      </c>
      <c r="CZ368" t="str">
        <f>IF(Table1[[#This Row],[Ledger 7]]="","","No")</f>
        <v/>
      </c>
      <c r="DA368" t="str">
        <f>IF(Table1[[#This Row],[Ledger 7]]="","",IF(Table1[[#This Row],[Effect 7]]="Dr.","Yes","No"))</f>
        <v/>
      </c>
      <c r="DB368" t="str">
        <f>IF(Table1[[#This Row],[Ledger 7]]="","",Table1[[#This Row],[Ledger 7]])</f>
        <v/>
      </c>
      <c r="DC368" t="str">
        <f>IF(Table1[[#This Row],[Ledger 7]]="","",IF(Table1[[#This Row],[Effect 7]]="Dr.",-Table1[[#This Row],[Amount 7]],Table1[[#This Row],[Amount 7]]))</f>
        <v/>
      </c>
      <c r="DF368" t="str">
        <f>IF(Table1[[#This Row],[Ledger 8]]="","","No")</f>
        <v/>
      </c>
      <c r="DG368" t="str">
        <f>IF(Table1[[#This Row],[Ledger 8]]="","",IF(Table1[[#This Row],[Effect 8]]="Dr.","Yes","No"))</f>
        <v/>
      </c>
      <c r="DH368" t="str">
        <f>IF(Table1[[#This Row],[Ledger 8]]="","",Table1[[#This Row],[Ledger 8]])</f>
        <v/>
      </c>
      <c r="DI368" t="str">
        <f>IF(Table1[[#This Row],[Ledger 8]]="","",IF(Table1[[#This Row],[Effect 8]]="Dr.",-Table1[[#This Row],[Amount 8]],Table1[[#This Row],[Amount 8]]))</f>
        <v/>
      </c>
      <c r="DL368" t="str">
        <f>IF(Table1[[#This Row],[Ledger 9]]="","","No")</f>
        <v/>
      </c>
      <c r="DM368" t="str">
        <f>IF(Table1[[#This Row],[Ledger 9]]="","",IF(Table1[[#This Row],[Effect 9]]="Dr.","Yes","No"))</f>
        <v/>
      </c>
      <c r="DN368" t="str">
        <f>IF(Table1[[#This Row],[Ledger 9]]="","",Table1[[#This Row],[Ledger 9]])</f>
        <v/>
      </c>
      <c r="DO368" t="str">
        <f>IF(Table1[[#This Row],[Ledger 9]]="","",IF(Table1[[#This Row],[Effect 9]]="Dr.",-Table1[[#This Row],[Amount 9]],Table1[[#This Row],[Amount 9]]))</f>
        <v/>
      </c>
      <c r="DR368" t="str">
        <f>IF(Table1[[#This Row],[Ledger 10]]="","","No")</f>
        <v/>
      </c>
      <c r="DS368" t="str">
        <f>IF(Table1[[#This Row],[Ledger 10]]="","",IF(Table1[[#This Row],[Effect 10]]="Dr.","Yes","No"))</f>
        <v/>
      </c>
      <c r="DT368" t="str">
        <f>IF(Table1[[#This Row],[Ledger 10]]="","",Table1[[#This Row],[Ledger 10]])</f>
        <v/>
      </c>
      <c r="DU368" t="str">
        <f>IF(Table1[[#This Row],[Ledger 10]]="","",IF(Table1[[#This Row],[Effect 10]]="Dr.",-Table1[[#This Row],[Amount 10]],Table1[[#This Row],[Amount 10]]))</f>
        <v/>
      </c>
      <c r="DX368" t="str">
        <f>IF(Table1[[#This Row],[Ledger 11]]="","","No")</f>
        <v/>
      </c>
      <c r="DY368" t="str">
        <f>IF(Table1[[#This Row],[Ledger 11]]="","",IF(Table1[[#This Row],[Effect 11]]="Dr.","Yes","No"))</f>
        <v/>
      </c>
      <c r="DZ368" t="str">
        <f>IF(Table1[[#This Row],[Ledger 11]]="","",Table1[[#This Row],[Ledger 11]])</f>
        <v/>
      </c>
      <c r="EA368" t="str">
        <f>IF(Table1[[#This Row],[Ledger 11]]="","",IF(Table1[[#This Row],[Effect 11]]="Dr.",-Table1[[#This Row],[Amount 11]],Table1[[#This Row],[Amount 11]]))</f>
        <v/>
      </c>
      <c r="ED368" t="str">
        <f>IF(Table1[[#This Row],[Ledger 12]]="","","No")</f>
        <v/>
      </c>
      <c r="EE368" t="str">
        <f>IF(Table1[[#This Row],[Ledger 12]]="","",IF(Table1[[#This Row],[Effect 12]]="Dr.","Yes","No"))</f>
        <v/>
      </c>
      <c r="EF368" t="str">
        <f>IF(Table1[[#This Row],[Ledger 12]]="","",Table1[[#This Row],[Ledger 12]])</f>
        <v/>
      </c>
      <c r="EG368" t="str">
        <f>IF(Table1[[#This Row],[Ledger 12]]="","",IF(Table1[[#This Row],[Effect 12]]="Dr.",-Table1[[#This Row],[Amount 12]],Table1[[#This Row],[Amount 12]]))</f>
        <v/>
      </c>
      <c r="EJ368" t="str">
        <f>IF(Table1[[#This Row],[Ledger 13]]="","","No")</f>
        <v/>
      </c>
      <c r="EK368" t="str">
        <f>IF(Table1[[#This Row],[Ledger 13]]="","",IF(Table1[[#This Row],[Effect 13]]="Dr.","Yes","No"))</f>
        <v/>
      </c>
      <c r="EL368" t="str">
        <f>IF(Table1[[#This Row],[Ledger 13]]="","",Table1[[#This Row],[Ledger 13]])</f>
        <v/>
      </c>
      <c r="EM368" t="str">
        <f>IF(Table1[[#This Row],[Ledger 13]]="","",IF(Table1[[#This Row],[Effect 13]]="Dr.",-Table1[[#This Row],[Amount 13]],Table1[[#This Row],[Amount 13]]))</f>
        <v/>
      </c>
      <c r="EP368" t="str">
        <f>IF(Table1[[#This Row],[Ledger 14]]="","","No")</f>
        <v/>
      </c>
      <c r="EQ368" t="str">
        <f>IF(Table1[[#This Row],[Ledger 14]]="","",IF(Table1[[#This Row],[Effect 14]]="Dr.","Yes","No"))</f>
        <v/>
      </c>
      <c r="ER368" t="str">
        <f>IF(Table1[[#This Row],[Ledger 14]]="","",Table1[[#This Row],[Ledger 14]])</f>
        <v/>
      </c>
      <c r="ES368" t="str">
        <f>IF(Table1[[#This Row],[Ledger 14]]="","",IF(Table1[[#This Row],[Effect 14]]="Dr.",-Table1[[#This Row],[Amount 14]],Table1[[#This Row],[Amount 14]]))</f>
        <v/>
      </c>
      <c r="EV368" t="str">
        <f>IF(Table1[[#This Row],[Ledger 15]]="","","No")</f>
        <v/>
      </c>
      <c r="EW368" t="str">
        <f>IF(Table1[[#This Row],[Ledger 15]]="","",IF(Table1[[#This Row],[Effect 15]]="Dr.","Yes","No"))</f>
        <v/>
      </c>
      <c r="EX368" t="str">
        <f>IF(Table1[[#This Row],[Ledger 15]]="","",Table1[[#This Row],[Ledger 15]])</f>
        <v/>
      </c>
      <c r="EY368" t="str">
        <f>IF(Table1[[#This Row],[Ledger 15]]="","",IF(Table1[[#This Row],[Effect 15]]="Dr.",-Table1[[#This Row],[Amount 15]],Table1[[#This Row],[Amount 15]]))</f>
        <v/>
      </c>
      <c r="FD3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8">
        <f>IF(Table1[[#This Row],[Date]]="",0,IF(AND(Table1[[#This Row],[Date]]&gt;=$FE$2,Table1[[#This Row],[Date]]&lt;=$FE$3),0,1))</f>
        <v>0</v>
      </c>
      <c r="FF368">
        <f>IF(Table1[[#This Row],[Date]]="",0,IF(TYPE(VLOOKUP(Table1[[#This Row],[Voucher Type]],Table1[[#All],[Voucher Type Master]],1,FALSE))=16,1,0))</f>
        <v>0</v>
      </c>
      <c r="FG368">
        <f>IF(TYPE(IF(Table1[[#This Row],[Date]]="",0,IF(VLOOKUP(Table1[[#This Row],[Voucher Type]],$FY$5:$FZ$13,2,0)=Table1[[#This Row],[Effect 1]],0,1)))=16,1,0)</f>
        <v>0</v>
      </c>
      <c r="FH3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8">
        <f>IF(LEN(Table1[[#This Row],[Ledger 1]])&gt;0,IF(TYPE(VLOOKUP(Table1[[#This Row],[Ledger 1]],GZ:GZ,1,0))=16,1,0),0)</f>
        <v>0</v>
      </c>
      <c r="FJ368">
        <f>IF(LEN(Table1[[#This Row],[Ledger 2]])&gt;0,IF(TYPE(VLOOKUP(Table1[[#This Row],[Ledger 2]],GZ:GZ,1,0))=16,1,0),0)</f>
        <v>0</v>
      </c>
      <c r="FK368">
        <f>IF(LEN(Table1[[#This Row],[Ledger 3]])&gt;0,IF(TYPE(VLOOKUP(Table1[[#This Row],[Ledger 3]],GZ:GZ,1,0))=16,1,0),0)</f>
        <v>0</v>
      </c>
      <c r="FL368">
        <f>IF(LEN(Table1[[#This Row],[Ledger 4]])&gt;0,IF(TYPE(VLOOKUP(Table1[[#This Row],[Ledger 4]],GZ:GZ,1,0))=16,1,0),0)</f>
        <v>0</v>
      </c>
      <c r="FM368">
        <f>IF(LEN(Table1[[#This Row],[Ledger 5]])&gt;0,IF(TYPE(VLOOKUP(Table1[[#This Row],[Ledger 5]],GZ:GZ,1,0))=16,1,0),0)</f>
        <v>0</v>
      </c>
      <c r="FN368">
        <f>IF(LEN(Table1[[#This Row],[Ledger 6]])&gt;0,IF(TYPE(VLOOKUP(Table1[[#This Row],[Ledger 6]],$GZ:$GZ,1,0))=16,1,0),0)</f>
        <v>0</v>
      </c>
      <c r="FO368">
        <f>IF(LEN(Table1[[#This Row],[Ledger 7]])&gt;0,IF(TYPE(VLOOKUP(Table1[[#This Row],[Ledger 7]],$GZ:$GZ,1,0))=16,1,0),0)</f>
        <v>0</v>
      </c>
      <c r="FP368">
        <f>IF(LEN(Table1[[#This Row],[Ledger 8]])&gt;0,IF(TYPE(VLOOKUP(Table1[[#This Row],[Ledger 8]],$GZ:$GZ,1,0))=16,1,0),0)</f>
        <v>0</v>
      </c>
      <c r="FQ368">
        <f>IF(LEN(Table1[[#This Row],[Ledger 9]])&gt;0,IF(TYPE(VLOOKUP(Table1[[#This Row],[Ledger 9]],$GZ:$GZ,1,0))=16,1,0),0)</f>
        <v>0</v>
      </c>
      <c r="FR368">
        <f>IF(LEN(Table1[[#This Row],[Ledger 10]])&gt;0,IF(TYPE(VLOOKUP(Table1[[#This Row],[Ledger 10]],$GZ:$GZ,1,0))=16,1,0),0)</f>
        <v>0</v>
      </c>
      <c r="FS368">
        <f>IF(LEN(Table1[[#This Row],[Ledger 11]])&gt;0,IF(TYPE(VLOOKUP(Table1[[#This Row],[Ledger 11]],$GZ:$GZ,1,0))=16,1,0),0)</f>
        <v>0</v>
      </c>
      <c r="FT368">
        <f>IF(LEN(Table1[[#This Row],[Ledger 12]])&gt;0,IF(TYPE(VLOOKUP(Table1[[#This Row],[Ledger 12]],$GZ:$GZ,1,0))=16,1,0),0)</f>
        <v>0</v>
      </c>
      <c r="FU368">
        <f>IF(LEN(Table1[[#This Row],[Ledger 13]])&gt;0,IF(TYPE(VLOOKUP(Table1[[#This Row],[Ledger 13]],$GZ:$GZ,1,0))=16,1,0),0)</f>
        <v>0</v>
      </c>
      <c r="FV368">
        <f>IF(LEN(Table1[[#This Row],[Ledger 14]])&gt;0,IF(TYPE(VLOOKUP(Table1[[#This Row],[Ledger 14]],$GZ:$GZ,1,0))=16,1,0),0)</f>
        <v>0</v>
      </c>
      <c r="FW368">
        <f>IF(LEN(Table1[[#This Row],[Ledger 15]])&gt;0,IF(TYPE(VLOOKUP(Table1[[#This Row],[Ledger 15]],$GZ:$GZ,1,0))=16,1,0),0)</f>
        <v>0</v>
      </c>
    </row>
    <row r="369" spans="4:179" ht="33" customHeight="1" x14ac:dyDescent="0.45">
      <c r="D369" s="8">
        <f t="shared" si="14"/>
        <v>364</v>
      </c>
      <c r="E369" s="32"/>
      <c r="F369" s="34"/>
      <c r="G369" s="34"/>
      <c r="H369" s="34"/>
      <c r="I369" s="34"/>
      <c r="J369" s="38"/>
      <c r="K369" s="33"/>
      <c r="L369" s="36"/>
      <c r="M369" s="35"/>
      <c r="N369" s="34"/>
      <c r="O369" s="41"/>
      <c r="P369" s="35"/>
      <c r="Q369" s="34"/>
      <c r="R369" s="37"/>
      <c r="S369" s="35"/>
      <c r="T369" s="34"/>
      <c r="U369" s="37"/>
      <c r="V369" s="35"/>
      <c r="W369" s="34"/>
      <c r="X369" s="37"/>
      <c r="Y369" s="35"/>
      <c r="Z369" s="34"/>
      <c r="AA369" s="37"/>
      <c r="AB369" s="35"/>
      <c r="AC369" s="34"/>
      <c r="AD369" s="37"/>
      <c r="AE369" s="35"/>
      <c r="AF369" s="34"/>
      <c r="AG369" s="37"/>
      <c r="AH369" s="35"/>
      <c r="AI369" s="34"/>
      <c r="AJ369" s="37"/>
      <c r="AK369" s="35"/>
      <c r="AL369" s="34"/>
      <c r="AM369" s="37"/>
      <c r="AN369" s="35"/>
      <c r="AO369" s="34"/>
      <c r="AP369" s="37"/>
      <c r="AQ369" s="35"/>
      <c r="AR369" s="34"/>
      <c r="AS369" s="37"/>
      <c r="AT369" s="35"/>
      <c r="AU369" s="34"/>
      <c r="AV369" s="37"/>
      <c r="AW369" s="35"/>
      <c r="AX369" s="34"/>
      <c r="AY369" s="37"/>
      <c r="AZ369" s="35"/>
      <c r="BA369" s="34"/>
      <c r="BB369" s="37"/>
      <c r="BC3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69" s="7"/>
      <c r="BF369" t="str">
        <f>IF(Table1[[#This Row],[Date]]="","","&amp;lt;VOUCHER REMOTEID="&amp;""""&amp;$A$11&amp;$A$13&amp;ROW()&amp;""""&amp;" VCHTYPE="""&amp;F369&amp;""" ACTION="""&amp;"Create"&amp;"""&amp;gt;")</f>
        <v/>
      </c>
      <c r="BG369" t="str">
        <f>IF(Table1[[#This Row],[Date]]="","",TEXT(Table1[[#This Row],[Date]],"yyyymmdd"))</f>
        <v/>
      </c>
      <c r="BH369" t="str">
        <f>Table1[[#This Row],[Date2]]</f>
        <v/>
      </c>
      <c r="BI369" t="str">
        <f>IF(Table1[[#This Row],[Date]]="","",Table1[[#This Row],[Voucher Type]])</f>
        <v/>
      </c>
      <c r="BJ369" t="str">
        <f>IF(Table1[[#This Row],[Ref No / Invoice No]]="","",Table1[[#This Row],[Ref No / Invoice No]])</f>
        <v/>
      </c>
      <c r="BK369" t="str">
        <f>IF(Table1[[#This Row],[Voucher No]]="","",Table1[[#This Row],[Voucher No]])</f>
        <v/>
      </c>
      <c r="BL369" t="str">
        <f>IF(Table1[[#This Row],[Date]]="","",Table1[[#This Row],[Narration]])</f>
        <v/>
      </c>
      <c r="BM369" t="str">
        <f>IF(Table1[[#This Row],[Date]]="","",$A$11&amp;$A$13&amp;ROW())</f>
        <v/>
      </c>
      <c r="BN369" t="str">
        <f>IF(Table1[[#This Row],[Date]]="","",$A$13)</f>
        <v/>
      </c>
      <c r="BP369" t="str">
        <f>IF(Table1[[#This Row],[Ledger 1]]="","","No")</f>
        <v/>
      </c>
      <c r="BQ369" t="str">
        <f>IF(Table1[[#This Row],[Date]]="","",IF(Table1[[#This Row],[Effect 1]]="Dr.","Yes","No"))</f>
        <v/>
      </c>
      <c r="BR369" t="str">
        <f>IF(Table1[[#This Row],[Date]]="","",Table1[[#This Row],[Ledger 1]])</f>
        <v/>
      </c>
      <c r="BS369" t="str">
        <f>IF(Table1[[#This Row],[Date]]="","",IF(Table1[[#This Row],[Effect 1]]="Dr.",-Table1[[#This Row],[Amount 1]],Table1[[#This Row],[Amount 1]]))</f>
        <v/>
      </c>
      <c r="BV369" t="str">
        <f>IF(Table1[[#This Row],[Ledger 2]]="","","No")</f>
        <v/>
      </c>
      <c r="BW369" t="str">
        <f>IF(Table1[[#This Row],[Date]]="","",IF(Table1[[#This Row],[Effect 2]]="Dr.","Yes","No"))</f>
        <v/>
      </c>
      <c r="BX369" t="str">
        <f>IF(Table1[[#This Row],[Date]]="","",Table1[[#This Row],[Ledger 2]])</f>
        <v/>
      </c>
      <c r="BY369" t="str">
        <f>IF(Table1[[#This Row],[Date]]="","",IF(Table1[[#This Row],[Effect 2]]="Dr.",-Table1[[#This Row],[Amount 2]],Table1[[#This Row],[Amount 2]]))</f>
        <v/>
      </c>
      <c r="CB369" t="str">
        <f>IF(Table1[[#This Row],[Ledger 3]]="","","No")</f>
        <v/>
      </c>
      <c r="CC369" t="str">
        <f>IF(Table1[[#This Row],[Ledger 3]]="","",IF(Table1[[#This Row],[Effect 3]]="Dr.","Yes","No"))</f>
        <v/>
      </c>
      <c r="CD369" t="str">
        <f>IF(Table1[[#This Row],[Ledger 3]]="","",Table1[[#This Row],[Ledger 3]])</f>
        <v/>
      </c>
      <c r="CE369" t="str">
        <f>IF(Table1[[#This Row],[Ledger 3]]="","",IF(Table1[[#This Row],[Effect 3]]="Dr.",-Table1[[#This Row],[Amount 3]],Table1[[#This Row],[Amount 3]]))</f>
        <v/>
      </c>
      <c r="CH369" t="str">
        <f>IF(Table1[[#This Row],[Ledger 4]]="","","No")</f>
        <v/>
      </c>
      <c r="CI369" t="str">
        <f>IF(Table1[[#This Row],[Ledger 4]]="","",IF(Table1[[#This Row],[Effect 4]]="Dr.","Yes","No"))</f>
        <v/>
      </c>
      <c r="CJ369" t="str">
        <f>IF(Table1[[#This Row],[Ledger 4]]="","",Table1[[#This Row],[Ledger 4]])</f>
        <v/>
      </c>
      <c r="CK369" t="str">
        <f>IF(Table1[[#This Row],[Ledger 4]]="","",IF(Table1[[#This Row],[Effect 4]]="Dr.",-Table1[[#This Row],[Amount 4]],Table1[[#This Row],[Amount 4]]))</f>
        <v/>
      </c>
      <c r="CN369" t="str">
        <f>IF(Table1[[#This Row],[Ledger 5]]="","","No")</f>
        <v/>
      </c>
      <c r="CO369" t="str">
        <f>IF(Table1[[#This Row],[Ledger 5]]="","",IF(Table1[[#This Row],[Effect 5]]="Dr.","Yes","No"))</f>
        <v/>
      </c>
      <c r="CP369" t="str">
        <f>IF(Table1[[#This Row],[Ledger 5]]="","",Table1[[#This Row],[Ledger 5]])</f>
        <v/>
      </c>
      <c r="CQ369" t="str">
        <f>IF(Table1[[#This Row],[Ledger 5]]="","",IF(Table1[[#This Row],[Effect 5]]="Dr.",-Table1[[#This Row],[Amount 5]],Table1[[#This Row],[Amount 5]]))</f>
        <v/>
      </c>
      <c r="CT369" t="str">
        <f>IF(Table1[[#This Row],[Ledger 6]]="","","No")</f>
        <v/>
      </c>
      <c r="CU369" t="str">
        <f>IF(Table1[[#This Row],[Ledger 6]]="","",IF(Table1[[#This Row],[Effect 6]]="Dr.","Yes","No"))</f>
        <v/>
      </c>
      <c r="CV369" t="str">
        <f>IF(Table1[[#This Row],[Ledger 6]]="","",Table1[[#This Row],[Ledger 6]])</f>
        <v/>
      </c>
      <c r="CW369" t="str">
        <f>IF(Table1[[#This Row],[Ledger 6]]="","",IF(Table1[[#This Row],[Effect 6]]="Dr.",-Table1[[#This Row],[Amount 6]],Table1[[#This Row],[Amount 6]]))</f>
        <v/>
      </c>
      <c r="CZ369" t="str">
        <f>IF(Table1[[#This Row],[Ledger 7]]="","","No")</f>
        <v/>
      </c>
      <c r="DA369" t="str">
        <f>IF(Table1[[#This Row],[Ledger 7]]="","",IF(Table1[[#This Row],[Effect 7]]="Dr.","Yes","No"))</f>
        <v/>
      </c>
      <c r="DB369" t="str">
        <f>IF(Table1[[#This Row],[Ledger 7]]="","",Table1[[#This Row],[Ledger 7]])</f>
        <v/>
      </c>
      <c r="DC369" t="str">
        <f>IF(Table1[[#This Row],[Ledger 7]]="","",IF(Table1[[#This Row],[Effect 7]]="Dr.",-Table1[[#This Row],[Amount 7]],Table1[[#This Row],[Amount 7]]))</f>
        <v/>
      </c>
      <c r="DF369" t="str">
        <f>IF(Table1[[#This Row],[Ledger 8]]="","","No")</f>
        <v/>
      </c>
      <c r="DG369" t="str">
        <f>IF(Table1[[#This Row],[Ledger 8]]="","",IF(Table1[[#This Row],[Effect 8]]="Dr.","Yes","No"))</f>
        <v/>
      </c>
      <c r="DH369" t="str">
        <f>IF(Table1[[#This Row],[Ledger 8]]="","",Table1[[#This Row],[Ledger 8]])</f>
        <v/>
      </c>
      <c r="DI369" t="str">
        <f>IF(Table1[[#This Row],[Ledger 8]]="","",IF(Table1[[#This Row],[Effect 8]]="Dr.",-Table1[[#This Row],[Amount 8]],Table1[[#This Row],[Amount 8]]))</f>
        <v/>
      </c>
      <c r="DL369" t="str">
        <f>IF(Table1[[#This Row],[Ledger 9]]="","","No")</f>
        <v/>
      </c>
      <c r="DM369" t="str">
        <f>IF(Table1[[#This Row],[Ledger 9]]="","",IF(Table1[[#This Row],[Effect 9]]="Dr.","Yes","No"))</f>
        <v/>
      </c>
      <c r="DN369" t="str">
        <f>IF(Table1[[#This Row],[Ledger 9]]="","",Table1[[#This Row],[Ledger 9]])</f>
        <v/>
      </c>
      <c r="DO369" t="str">
        <f>IF(Table1[[#This Row],[Ledger 9]]="","",IF(Table1[[#This Row],[Effect 9]]="Dr.",-Table1[[#This Row],[Amount 9]],Table1[[#This Row],[Amount 9]]))</f>
        <v/>
      </c>
      <c r="DR369" t="str">
        <f>IF(Table1[[#This Row],[Ledger 10]]="","","No")</f>
        <v/>
      </c>
      <c r="DS369" t="str">
        <f>IF(Table1[[#This Row],[Ledger 10]]="","",IF(Table1[[#This Row],[Effect 10]]="Dr.","Yes","No"))</f>
        <v/>
      </c>
      <c r="DT369" t="str">
        <f>IF(Table1[[#This Row],[Ledger 10]]="","",Table1[[#This Row],[Ledger 10]])</f>
        <v/>
      </c>
      <c r="DU369" t="str">
        <f>IF(Table1[[#This Row],[Ledger 10]]="","",IF(Table1[[#This Row],[Effect 10]]="Dr.",-Table1[[#This Row],[Amount 10]],Table1[[#This Row],[Amount 10]]))</f>
        <v/>
      </c>
      <c r="DX369" t="str">
        <f>IF(Table1[[#This Row],[Ledger 11]]="","","No")</f>
        <v/>
      </c>
      <c r="DY369" t="str">
        <f>IF(Table1[[#This Row],[Ledger 11]]="","",IF(Table1[[#This Row],[Effect 11]]="Dr.","Yes","No"))</f>
        <v/>
      </c>
      <c r="DZ369" t="str">
        <f>IF(Table1[[#This Row],[Ledger 11]]="","",Table1[[#This Row],[Ledger 11]])</f>
        <v/>
      </c>
      <c r="EA369" t="str">
        <f>IF(Table1[[#This Row],[Ledger 11]]="","",IF(Table1[[#This Row],[Effect 11]]="Dr.",-Table1[[#This Row],[Amount 11]],Table1[[#This Row],[Amount 11]]))</f>
        <v/>
      </c>
      <c r="ED369" t="str">
        <f>IF(Table1[[#This Row],[Ledger 12]]="","","No")</f>
        <v/>
      </c>
      <c r="EE369" t="str">
        <f>IF(Table1[[#This Row],[Ledger 12]]="","",IF(Table1[[#This Row],[Effect 12]]="Dr.","Yes","No"))</f>
        <v/>
      </c>
      <c r="EF369" t="str">
        <f>IF(Table1[[#This Row],[Ledger 12]]="","",Table1[[#This Row],[Ledger 12]])</f>
        <v/>
      </c>
      <c r="EG369" t="str">
        <f>IF(Table1[[#This Row],[Ledger 12]]="","",IF(Table1[[#This Row],[Effect 12]]="Dr.",-Table1[[#This Row],[Amount 12]],Table1[[#This Row],[Amount 12]]))</f>
        <v/>
      </c>
      <c r="EJ369" t="str">
        <f>IF(Table1[[#This Row],[Ledger 13]]="","","No")</f>
        <v/>
      </c>
      <c r="EK369" t="str">
        <f>IF(Table1[[#This Row],[Ledger 13]]="","",IF(Table1[[#This Row],[Effect 13]]="Dr.","Yes","No"))</f>
        <v/>
      </c>
      <c r="EL369" t="str">
        <f>IF(Table1[[#This Row],[Ledger 13]]="","",Table1[[#This Row],[Ledger 13]])</f>
        <v/>
      </c>
      <c r="EM369" t="str">
        <f>IF(Table1[[#This Row],[Ledger 13]]="","",IF(Table1[[#This Row],[Effect 13]]="Dr.",-Table1[[#This Row],[Amount 13]],Table1[[#This Row],[Amount 13]]))</f>
        <v/>
      </c>
      <c r="EP369" t="str">
        <f>IF(Table1[[#This Row],[Ledger 14]]="","","No")</f>
        <v/>
      </c>
      <c r="EQ369" t="str">
        <f>IF(Table1[[#This Row],[Ledger 14]]="","",IF(Table1[[#This Row],[Effect 14]]="Dr.","Yes","No"))</f>
        <v/>
      </c>
      <c r="ER369" t="str">
        <f>IF(Table1[[#This Row],[Ledger 14]]="","",Table1[[#This Row],[Ledger 14]])</f>
        <v/>
      </c>
      <c r="ES369" t="str">
        <f>IF(Table1[[#This Row],[Ledger 14]]="","",IF(Table1[[#This Row],[Effect 14]]="Dr.",-Table1[[#This Row],[Amount 14]],Table1[[#This Row],[Amount 14]]))</f>
        <v/>
      </c>
      <c r="EV369" t="str">
        <f>IF(Table1[[#This Row],[Ledger 15]]="","","No")</f>
        <v/>
      </c>
      <c r="EW369" t="str">
        <f>IF(Table1[[#This Row],[Ledger 15]]="","",IF(Table1[[#This Row],[Effect 15]]="Dr.","Yes","No"))</f>
        <v/>
      </c>
      <c r="EX369" t="str">
        <f>IF(Table1[[#This Row],[Ledger 15]]="","",Table1[[#This Row],[Ledger 15]])</f>
        <v/>
      </c>
      <c r="EY369" t="str">
        <f>IF(Table1[[#This Row],[Ledger 15]]="","",IF(Table1[[#This Row],[Effect 15]]="Dr.",-Table1[[#This Row],[Amount 15]],Table1[[#This Row],[Amount 15]]))</f>
        <v/>
      </c>
      <c r="FD3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69">
        <f>IF(Table1[[#This Row],[Date]]="",0,IF(AND(Table1[[#This Row],[Date]]&gt;=$FE$2,Table1[[#This Row],[Date]]&lt;=$FE$3),0,1))</f>
        <v>0</v>
      </c>
      <c r="FF369">
        <f>IF(Table1[[#This Row],[Date]]="",0,IF(TYPE(VLOOKUP(Table1[[#This Row],[Voucher Type]],Table1[[#All],[Voucher Type Master]],1,FALSE))=16,1,0))</f>
        <v>0</v>
      </c>
      <c r="FG369">
        <f>IF(TYPE(IF(Table1[[#This Row],[Date]]="",0,IF(VLOOKUP(Table1[[#This Row],[Voucher Type]],$FY$5:$FZ$13,2,0)=Table1[[#This Row],[Effect 1]],0,1)))=16,1,0)</f>
        <v>0</v>
      </c>
      <c r="FH3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69">
        <f>IF(LEN(Table1[[#This Row],[Ledger 1]])&gt;0,IF(TYPE(VLOOKUP(Table1[[#This Row],[Ledger 1]],GZ:GZ,1,0))=16,1,0),0)</f>
        <v>0</v>
      </c>
      <c r="FJ369">
        <f>IF(LEN(Table1[[#This Row],[Ledger 2]])&gt;0,IF(TYPE(VLOOKUP(Table1[[#This Row],[Ledger 2]],GZ:GZ,1,0))=16,1,0),0)</f>
        <v>0</v>
      </c>
      <c r="FK369">
        <f>IF(LEN(Table1[[#This Row],[Ledger 3]])&gt;0,IF(TYPE(VLOOKUP(Table1[[#This Row],[Ledger 3]],GZ:GZ,1,0))=16,1,0),0)</f>
        <v>0</v>
      </c>
      <c r="FL369">
        <f>IF(LEN(Table1[[#This Row],[Ledger 4]])&gt;0,IF(TYPE(VLOOKUP(Table1[[#This Row],[Ledger 4]],GZ:GZ,1,0))=16,1,0),0)</f>
        <v>0</v>
      </c>
      <c r="FM369">
        <f>IF(LEN(Table1[[#This Row],[Ledger 5]])&gt;0,IF(TYPE(VLOOKUP(Table1[[#This Row],[Ledger 5]],GZ:GZ,1,0))=16,1,0),0)</f>
        <v>0</v>
      </c>
      <c r="FN369">
        <f>IF(LEN(Table1[[#This Row],[Ledger 6]])&gt;0,IF(TYPE(VLOOKUP(Table1[[#This Row],[Ledger 6]],$GZ:$GZ,1,0))=16,1,0),0)</f>
        <v>0</v>
      </c>
      <c r="FO369">
        <f>IF(LEN(Table1[[#This Row],[Ledger 7]])&gt;0,IF(TYPE(VLOOKUP(Table1[[#This Row],[Ledger 7]],$GZ:$GZ,1,0))=16,1,0),0)</f>
        <v>0</v>
      </c>
      <c r="FP369">
        <f>IF(LEN(Table1[[#This Row],[Ledger 8]])&gt;0,IF(TYPE(VLOOKUP(Table1[[#This Row],[Ledger 8]],$GZ:$GZ,1,0))=16,1,0),0)</f>
        <v>0</v>
      </c>
      <c r="FQ369">
        <f>IF(LEN(Table1[[#This Row],[Ledger 9]])&gt;0,IF(TYPE(VLOOKUP(Table1[[#This Row],[Ledger 9]],$GZ:$GZ,1,0))=16,1,0),0)</f>
        <v>0</v>
      </c>
      <c r="FR369">
        <f>IF(LEN(Table1[[#This Row],[Ledger 10]])&gt;0,IF(TYPE(VLOOKUP(Table1[[#This Row],[Ledger 10]],$GZ:$GZ,1,0))=16,1,0),0)</f>
        <v>0</v>
      </c>
      <c r="FS369">
        <f>IF(LEN(Table1[[#This Row],[Ledger 11]])&gt;0,IF(TYPE(VLOOKUP(Table1[[#This Row],[Ledger 11]],$GZ:$GZ,1,0))=16,1,0),0)</f>
        <v>0</v>
      </c>
      <c r="FT369">
        <f>IF(LEN(Table1[[#This Row],[Ledger 12]])&gt;0,IF(TYPE(VLOOKUP(Table1[[#This Row],[Ledger 12]],$GZ:$GZ,1,0))=16,1,0),0)</f>
        <v>0</v>
      </c>
      <c r="FU369">
        <f>IF(LEN(Table1[[#This Row],[Ledger 13]])&gt;0,IF(TYPE(VLOOKUP(Table1[[#This Row],[Ledger 13]],$GZ:$GZ,1,0))=16,1,0),0)</f>
        <v>0</v>
      </c>
      <c r="FV369">
        <f>IF(LEN(Table1[[#This Row],[Ledger 14]])&gt;0,IF(TYPE(VLOOKUP(Table1[[#This Row],[Ledger 14]],$GZ:$GZ,1,0))=16,1,0),0)</f>
        <v>0</v>
      </c>
      <c r="FW369">
        <f>IF(LEN(Table1[[#This Row],[Ledger 15]])&gt;0,IF(TYPE(VLOOKUP(Table1[[#This Row],[Ledger 15]],$GZ:$GZ,1,0))=16,1,0),0)</f>
        <v>0</v>
      </c>
    </row>
    <row r="370" spans="4:179" ht="33" customHeight="1" x14ac:dyDescent="0.45">
      <c r="D370" s="8">
        <f t="shared" si="14"/>
        <v>365</v>
      </c>
      <c r="E370" s="32"/>
      <c r="F370" s="34"/>
      <c r="G370" s="34"/>
      <c r="H370" s="34"/>
      <c r="I370" s="34"/>
      <c r="J370" s="38"/>
      <c r="K370" s="33"/>
      <c r="L370" s="36"/>
      <c r="M370" s="35"/>
      <c r="N370" s="34"/>
      <c r="O370" s="41"/>
      <c r="P370" s="35"/>
      <c r="Q370" s="34"/>
      <c r="R370" s="37"/>
      <c r="S370" s="35"/>
      <c r="T370" s="34"/>
      <c r="U370" s="37"/>
      <c r="V370" s="35"/>
      <c r="W370" s="34"/>
      <c r="X370" s="37"/>
      <c r="Y370" s="35"/>
      <c r="Z370" s="34"/>
      <c r="AA370" s="37"/>
      <c r="AB370" s="35"/>
      <c r="AC370" s="34"/>
      <c r="AD370" s="37"/>
      <c r="AE370" s="35"/>
      <c r="AF370" s="34"/>
      <c r="AG370" s="37"/>
      <c r="AH370" s="35"/>
      <c r="AI370" s="34"/>
      <c r="AJ370" s="37"/>
      <c r="AK370" s="35"/>
      <c r="AL370" s="34"/>
      <c r="AM370" s="37"/>
      <c r="AN370" s="35"/>
      <c r="AO370" s="34"/>
      <c r="AP370" s="37"/>
      <c r="AQ370" s="35"/>
      <c r="AR370" s="34"/>
      <c r="AS370" s="37"/>
      <c r="AT370" s="35"/>
      <c r="AU370" s="34"/>
      <c r="AV370" s="37"/>
      <c r="AW370" s="35"/>
      <c r="AX370" s="34"/>
      <c r="AY370" s="37"/>
      <c r="AZ370" s="35"/>
      <c r="BA370" s="34"/>
      <c r="BB370" s="37"/>
      <c r="BC3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0" s="7"/>
      <c r="BF370" t="str">
        <f>IF(Table1[[#This Row],[Date]]="","","&amp;lt;VOUCHER REMOTEID="&amp;""""&amp;$A$11&amp;$A$13&amp;ROW()&amp;""""&amp;" VCHTYPE="""&amp;F370&amp;""" ACTION="""&amp;"Create"&amp;"""&amp;gt;")</f>
        <v/>
      </c>
      <c r="BG370" t="str">
        <f>IF(Table1[[#This Row],[Date]]="","",TEXT(Table1[[#This Row],[Date]],"yyyymmdd"))</f>
        <v/>
      </c>
      <c r="BH370" t="str">
        <f>Table1[[#This Row],[Date2]]</f>
        <v/>
      </c>
      <c r="BI370" t="str">
        <f>IF(Table1[[#This Row],[Date]]="","",Table1[[#This Row],[Voucher Type]])</f>
        <v/>
      </c>
      <c r="BJ370" t="str">
        <f>IF(Table1[[#This Row],[Ref No / Invoice No]]="","",Table1[[#This Row],[Ref No / Invoice No]])</f>
        <v/>
      </c>
      <c r="BK370" t="str">
        <f>IF(Table1[[#This Row],[Voucher No]]="","",Table1[[#This Row],[Voucher No]])</f>
        <v/>
      </c>
      <c r="BL370" t="str">
        <f>IF(Table1[[#This Row],[Date]]="","",Table1[[#This Row],[Narration]])</f>
        <v/>
      </c>
      <c r="BM370" t="str">
        <f>IF(Table1[[#This Row],[Date]]="","",$A$11&amp;$A$13&amp;ROW())</f>
        <v/>
      </c>
      <c r="BN370" t="str">
        <f>IF(Table1[[#This Row],[Date]]="","",$A$13)</f>
        <v/>
      </c>
      <c r="BP370" t="str">
        <f>IF(Table1[[#This Row],[Ledger 1]]="","","No")</f>
        <v/>
      </c>
      <c r="BQ370" t="str">
        <f>IF(Table1[[#This Row],[Date]]="","",IF(Table1[[#This Row],[Effect 1]]="Dr.","Yes","No"))</f>
        <v/>
      </c>
      <c r="BR370" t="str">
        <f>IF(Table1[[#This Row],[Date]]="","",Table1[[#This Row],[Ledger 1]])</f>
        <v/>
      </c>
      <c r="BS370" t="str">
        <f>IF(Table1[[#This Row],[Date]]="","",IF(Table1[[#This Row],[Effect 1]]="Dr.",-Table1[[#This Row],[Amount 1]],Table1[[#This Row],[Amount 1]]))</f>
        <v/>
      </c>
      <c r="BV370" t="str">
        <f>IF(Table1[[#This Row],[Ledger 2]]="","","No")</f>
        <v/>
      </c>
      <c r="BW370" t="str">
        <f>IF(Table1[[#This Row],[Date]]="","",IF(Table1[[#This Row],[Effect 2]]="Dr.","Yes","No"))</f>
        <v/>
      </c>
      <c r="BX370" t="str">
        <f>IF(Table1[[#This Row],[Date]]="","",Table1[[#This Row],[Ledger 2]])</f>
        <v/>
      </c>
      <c r="BY370" t="str">
        <f>IF(Table1[[#This Row],[Date]]="","",IF(Table1[[#This Row],[Effect 2]]="Dr.",-Table1[[#This Row],[Amount 2]],Table1[[#This Row],[Amount 2]]))</f>
        <v/>
      </c>
      <c r="CB370" t="str">
        <f>IF(Table1[[#This Row],[Ledger 3]]="","","No")</f>
        <v/>
      </c>
      <c r="CC370" t="str">
        <f>IF(Table1[[#This Row],[Ledger 3]]="","",IF(Table1[[#This Row],[Effect 3]]="Dr.","Yes","No"))</f>
        <v/>
      </c>
      <c r="CD370" t="str">
        <f>IF(Table1[[#This Row],[Ledger 3]]="","",Table1[[#This Row],[Ledger 3]])</f>
        <v/>
      </c>
      <c r="CE370" t="str">
        <f>IF(Table1[[#This Row],[Ledger 3]]="","",IF(Table1[[#This Row],[Effect 3]]="Dr.",-Table1[[#This Row],[Amount 3]],Table1[[#This Row],[Amount 3]]))</f>
        <v/>
      </c>
      <c r="CH370" t="str">
        <f>IF(Table1[[#This Row],[Ledger 4]]="","","No")</f>
        <v/>
      </c>
      <c r="CI370" t="str">
        <f>IF(Table1[[#This Row],[Ledger 4]]="","",IF(Table1[[#This Row],[Effect 4]]="Dr.","Yes","No"))</f>
        <v/>
      </c>
      <c r="CJ370" t="str">
        <f>IF(Table1[[#This Row],[Ledger 4]]="","",Table1[[#This Row],[Ledger 4]])</f>
        <v/>
      </c>
      <c r="CK370" t="str">
        <f>IF(Table1[[#This Row],[Ledger 4]]="","",IF(Table1[[#This Row],[Effect 4]]="Dr.",-Table1[[#This Row],[Amount 4]],Table1[[#This Row],[Amount 4]]))</f>
        <v/>
      </c>
      <c r="CN370" t="str">
        <f>IF(Table1[[#This Row],[Ledger 5]]="","","No")</f>
        <v/>
      </c>
      <c r="CO370" t="str">
        <f>IF(Table1[[#This Row],[Ledger 5]]="","",IF(Table1[[#This Row],[Effect 5]]="Dr.","Yes","No"))</f>
        <v/>
      </c>
      <c r="CP370" t="str">
        <f>IF(Table1[[#This Row],[Ledger 5]]="","",Table1[[#This Row],[Ledger 5]])</f>
        <v/>
      </c>
      <c r="CQ370" t="str">
        <f>IF(Table1[[#This Row],[Ledger 5]]="","",IF(Table1[[#This Row],[Effect 5]]="Dr.",-Table1[[#This Row],[Amount 5]],Table1[[#This Row],[Amount 5]]))</f>
        <v/>
      </c>
      <c r="CT370" t="str">
        <f>IF(Table1[[#This Row],[Ledger 6]]="","","No")</f>
        <v/>
      </c>
      <c r="CU370" t="str">
        <f>IF(Table1[[#This Row],[Ledger 6]]="","",IF(Table1[[#This Row],[Effect 6]]="Dr.","Yes","No"))</f>
        <v/>
      </c>
      <c r="CV370" t="str">
        <f>IF(Table1[[#This Row],[Ledger 6]]="","",Table1[[#This Row],[Ledger 6]])</f>
        <v/>
      </c>
      <c r="CW370" t="str">
        <f>IF(Table1[[#This Row],[Ledger 6]]="","",IF(Table1[[#This Row],[Effect 6]]="Dr.",-Table1[[#This Row],[Amount 6]],Table1[[#This Row],[Amount 6]]))</f>
        <v/>
      </c>
      <c r="CZ370" t="str">
        <f>IF(Table1[[#This Row],[Ledger 7]]="","","No")</f>
        <v/>
      </c>
      <c r="DA370" t="str">
        <f>IF(Table1[[#This Row],[Ledger 7]]="","",IF(Table1[[#This Row],[Effect 7]]="Dr.","Yes","No"))</f>
        <v/>
      </c>
      <c r="DB370" t="str">
        <f>IF(Table1[[#This Row],[Ledger 7]]="","",Table1[[#This Row],[Ledger 7]])</f>
        <v/>
      </c>
      <c r="DC370" t="str">
        <f>IF(Table1[[#This Row],[Ledger 7]]="","",IF(Table1[[#This Row],[Effect 7]]="Dr.",-Table1[[#This Row],[Amount 7]],Table1[[#This Row],[Amount 7]]))</f>
        <v/>
      </c>
      <c r="DF370" t="str">
        <f>IF(Table1[[#This Row],[Ledger 8]]="","","No")</f>
        <v/>
      </c>
      <c r="DG370" t="str">
        <f>IF(Table1[[#This Row],[Ledger 8]]="","",IF(Table1[[#This Row],[Effect 8]]="Dr.","Yes","No"))</f>
        <v/>
      </c>
      <c r="DH370" t="str">
        <f>IF(Table1[[#This Row],[Ledger 8]]="","",Table1[[#This Row],[Ledger 8]])</f>
        <v/>
      </c>
      <c r="DI370" t="str">
        <f>IF(Table1[[#This Row],[Ledger 8]]="","",IF(Table1[[#This Row],[Effect 8]]="Dr.",-Table1[[#This Row],[Amount 8]],Table1[[#This Row],[Amount 8]]))</f>
        <v/>
      </c>
      <c r="DL370" t="str">
        <f>IF(Table1[[#This Row],[Ledger 9]]="","","No")</f>
        <v/>
      </c>
      <c r="DM370" t="str">
        <f>IF(Table1[[#This Row],[Ledger 9]]="","",IF(Table1[[#This Row],[Effect 9]]="Dr.","Yes","No"))</f>
        <v/>
      </c>
      <c r="DN370" t="str">
        <f>IF(Table1[[#This Row],[Ledger 9]]="","",Table1[[#This Row],[Ledger 9]])</f>
        <v/>
      </c>
      <c r="DO370" t="str">
        <f>IF(Table1[[#This Row],[Ledger 9]]="","",IF(Table1[[#This Row],[Effect 9]]="Dr.",-Table1[[#This Row],[Amount 9]],Table1[[#This Row],[Amount 9]]))</f>
        <v/>
      </c>
      <c r="DR370" t="str">
        <f>IF(Table1[[#This Row],[Ledger 10]]="","","No")</f>
        <v/>
      </c>
      <c r="DS370" t="str">
        <f>IF(Table1[[#This Row],[Ledger 10]]="","",IF(Table1[[#This Row],[Effect 10]]="Dr.","Yes","No"))</f>
        <v/>
      </c>
      <c r="DT370" t="str">
        <f>IF(Table1[[#This Row],[Ledger 10]]="","",Table1[[#This Row],[Ledger 10]])</f>
        <v/>
      </c>
      <c r="DU370" t="str">
        <f>IF(Table1[[#This Row],[Ledger 10]]="","",IF(Table1[[#This Row],[Effect 10]]="Dr.",-Table1[[#This Row],[Amount 10]],Table1[[#This Row],[Amount 10]]))</f>
        <v/>
      </c>
      <c r="DX370" t="str">
        <f>IF(Table1[[#This Row],[Ledger 11]]="","","No")</f>
        <v/>
      </c>
      <c r="DY370" t="str">
        <f>IF(Table1[[#This Row],[Ledger 11]]="","",IF(Table1[[#This Row],[Effect 11]]="Dr.","Yes","No"))</f>
        <v/>
      </c>
      <c r="DZ370" t="str">
        <f>IF(Table1[[#This Row],[Ledger 11]]="","",Table1[[#This Row],[Ledger 11]])</f>
        <v/>
      </c>
      <c r="EA370" t="str">
        <f>IF(Table1[[#This Row],[Ledger 11]]="","",IF(Table1[[#This Row],[Effect 11]]="Dr.",-Table1[[#This Row],[Amount 11]],Table1[[#This Row],[Amount 11]]))</f>
        <v/>
      </c>
      <c r="ED370" t="str">
        <f>IF(Table1[[#This Row],[Ledger 12]]="","","No")</f>
        <v/>
      </c>
      <c r="EE370" t="str">
        <f>IF(Table1[[#This Row],[Ledger 12]]="","",IF(Table1[[#This Row],[Effect 12]]="Dr.","Yes","No"))</f>
        <v/>
      </c>
      <c r="EF370" t="str">
        <f>IF(Table1[[#This Row],[Ledger 12]]="","",Table1[[#This Row],[Ledger 12]])</f>
        <v/>
      </c>
      <c r="EG370" t="str">
        <f>IF(Table1[[#This Row],[Ledger 12]]="","",IF(Table1[[#This Row],[Effect 12]]="Dr.",-Table1[[#This Row],[Amount 12]],Table1[[#This Row],[Amount 12]]))</f>
        <v/>
      </c>
      <c r="EJ370" t="str">
        <f>IF(Table1[[#This Row],[Ledger 13]]="","","No")</f>
        <v/>
      </c>
      <c r="EK370" t="str">
        <f>IF(Table1[[#This Row],[Ledger 13]]="","",IF(Table1[[#This Row],[Effect 13]]="Dr.","Yes","No"))</f>
        <v/>
      </c>
      <c r="EL370" t="str">
        <f>IF(Table1[[#This Row],[Ledger 13]]="","",Table1[[#This Row],[Ledger 13]])</f>
        <v/>
      </c>
      <c r="EM370" t="str">
        <f>IF(Table1[[#This Row],[Ledger 13]]="","",IF(Table1[[#This Row],[Effect 13]]="Dr.",-Table1[[#This Row],[Amount 13]],Table1[[#This Row],[Amount 13]]))</f>
        <v/>
      </c>
      <c r="EP370" t="str">
        <f>IF(Table1[[#This Row],[Ledger 14]]="","","No")</f>
        <v/>
      </c>
      <c r="EQ370" t="str">
        <f>IF(Table1[[#This Row],[Ledger 14]]="","",IF(Table1[[#This Row],[Effect 14]]="Dr.","Yes","No"))</f>
        <v/>
      </c>
      <c r="ER370" t="str">
        <f>IF(Table1[[#This Row],[Ledger 14]]="","",Table1[[#This Row],[Ledger 14]])</f>
        <v/>
      </c>
      <c r="ES370" t="str">
        <f>IF(Table1[[#This Row],[Ledger 14]]="","",IF(Table1[[#This Row],[Effect 14]]="Dr.",-Table1[[#This Row],[Amount 14]],Table1[[#This Row],[Amount 14]]))</f>
        <v/>
      </c>
      <c r="EV370" t="str">
        <f>IF(Table1[[#This Row],[Ledger 15]]="","","No")</f>
        <v/>
      </c>
      <c r="EW370" t="str">
        <f>IF(Table1[[#This Row],[Ledger 15]]="","",IF(Table1[[#This Row],[Effect 15]]="Dr.","Yes","No"))</f>
        <v/>
      </c>
      <c r="EX370" t="str">
        <f>IF(Table1[[#This Row],[Ledger 15]]="","",Table1[[#This Row],[Ledger 15]])</f>
        <v/>
      </c>
      <c r="EY370" t="str">
        <f>IF(Table1[[#This Row],[Ledger 15]]="","",IF(Table1[[#This Row],[Effect 15]]="Dr.",-Table1[[#This Row],[Amount 15]],Table1[[#This Row],[Amount 15]]))</f>
        <v/>
      </c>
      <c r="FD3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0">
        <f>IF(Table1[[#This Row],[Date]]="",0,IF(AND(Table1[[#This Row],[Date]]&gt;=$FE$2,Table1[[#This Row],[Date]]&lt;=$FE$3),0,1))</f>
        <v>0</v>
      </c>
      <c r="FF370">
        <f>IF(Table1[[#This Row],[Date]]="",0,IF(TYPE(VLOOKUP(Table1[[#This Row],[Voucher Type]],Table1[[#All],[Voucher Type Master]],1,FALSE))=16,1,0))</f>
        <v>0</v>
      </c>
      <c r="FG370">
        <f>IF(TYPE(IF(Table1[[#This Row],[Date]]="",0,IF(VLOOKUP(Table1[[#This Row],[Voucher Type]],$FY$5:$FZ$13,2,0)=Table1[[#This Row],[Effect 1]],0,1)))=16,1,0)</f>
        <v>0</v>
      </c>
      <c r="FH3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0">
        <f>IF(LEN(Table1[[#This Row],[Ledger 1]])&gt;0,IF(TYPE(VLOOKUP(Table1[[#This Row],[Ledger 1]],GZ:GZ,1,0))=16,1,0),0)</f>
        <v>0</v>
      </c>
      <c r="FJ370">
        <f>IF(LEN(Table1[[#This Row],[Ledger 2]])&gt;0,IF(TYPE(VLOOKUP(Table1[[#This Row],[Ledger 2]],GZ:GZ,1,0))=16,1,0),0)</f>
        <v>0</v>
      </c>
      <c r="FK370">
        <f>IF(LEN(Table1[[#This Row],[Ledger 3]])&gt;0,IF(TYPE(VLOOKUP(Table1[[#This Row],[Ledger 3]],GZ:GZ,1,0))=16,1,0),0)</f>
        <v>0</v>
      </c>
      <c r="FL370">
        <f>IF(LEN(Table1[[#This Row],[Ledger 4]])&gt;0,IF(TYPE(VLOOKUP(Table1[[#This Row],[Ledger 4]],GZ:GZ,1,0))=16,1,0),0)</f>
        <v>0</v>
      </c>
      <c r="FM370">
        <f>IF(LEN(Table1[[#This Row],[Ledger 5]])&gt;0,IF(TYPE(VLOOKUP(Table1[[#This Row],[Ledger 5]],GZ:GZ,1,0))=16,1,0),0)</f>
        <v>0</v>
      </c>
      <c r="FN370">
        <f>IF(LEN(Table1[[#This Row],[Ledger 6]])&gt;0,IF(TYPE(VLOOKUP(Table1[[#This Row],[Ledger 6]],$GZ:$GZ,1,0))=16,1,0),0)</f>
        <v>0</v>
      </c>
      <c r="FO370">
        <f>IF(LEN(Table1[[#This Row],[Ledger 7]])&gt;0,IF(TYPE(VLOOKUP(Table1[[#This Row],[Ledger 7]],$GZ:$GZ,1,0))=16,1,0),0)</f>
        <v>0</v>
      </c>
      <c r="FP370">
        <f>IF(LEN(Table1[[#This Row],[Ledger 8]])&gt;0,IF(TYPE(VLOOKUP(Table1[[#This Row],[Ledger 8]],$GZ:$GZ,1,0))=16,1,0),0)</f>
        <v>0</v>
      </c>
      <c r="FQ370">
        <f>IF(LEN(Table1[[#This Row],[Ledger 9]])&gt;0,IF(TYPE(VLOOKUP(Table1[[#This Row],[Ledger 9]],$GZ:$GZ,1,0))=16,1,0),0)</f>
        <v>0</v>
      </c>
      <c r="FR370">
        <f>IF(LEN(Table1[[#This Row],[Ledger 10]])&gt;0,IF(TYPE(VLOOKUP(Table1[[#This Row],[Ledger 10]],$GZ:$GZ,1,0))=16,1,0),0)</f>
        <v>0</v>
      </c>
      <c r="FS370">
        <f>IF(LEN(Table1[[#This Row],[Ledger 11]])&gt;0,IF(TYPE(VLOOKUP(Table1[[#This Row],[Ledger 11]],$GZ:$GZ,1,0))=16,1,0),0)</f>
        <v>0</v>
      </c>
      <c r="FT370">
        <f>IF(LEN(Table1[[#This Row],[Ledger 12]])&gt;0,IF(TYPE(VLOOKUP(Table1[[#This Row],[Ledger 12]],$GZ:$GZ,1,0))=16,1,0),0)</f>
        <v>0</v>
      </c>
      <c r="FU370">
        <f>IF(LEN(Table1[[#This Row],[Ledger 13]])&gt;0,IF(TYPE(VLOOKUP(Table1[[#This Row],[Ledger 13]],$GZ:$GZ,1,0))=16,1,0),0)</f>
        <v>0</v>
      </c>
      <c r="FV370">
        <f>IF(LEN(Table1[[#This Row],[Ledger 14]])&gt;0,IF(TYPE(VLOOKUP(Table1[[#This Row],[Ledger 14]],$GZ:$GZ,1,0))=16,1,0),0)</f>
        <v>0</v>
      </c>
      <c r="FW370">
        <f>IF(LEN(Table1[[#This Row],[Ledger 15]])&gt;0,IF(TYPE(VLOOKUP(Table1[[#This Row],[Ledger 15]],$GZ:$GZ,1,0))=16,1,0),0)</f>
        <v>0</v>
      </c>
    </row>
    <row r="371" spans="4:179" ht="33" customHeight="1" x14ac:dyDescent="0.45">
      <c r="D371" s="8">
        <f t="shared" si="14"/>
        <v>366</v>
      </c>
      <c r="E371" s="32"/>
      <c r="F371" s="34"/>
      <c r="G371" s="34"/>
      <c r="H371" s="34"/>
      <c r="I371" s="34"/>
      <c r="J371" s="38"/>
      <c r="K371" s="33"/>
      <c r="L371" s="36"/>
      <c r="M371" s="35"/>
      <c r="N371" s="34"/>
      <c r="O371" s="41"/>
      <c r="P371" s="35"/>
      <c r="Q371" s="34"/>
      <c r="R371" s="37"/>
      <c r="S371" s="35"/>
      <c r="T371" s="34"/>
      <c r="U371" s="37"/>
      <c r="V371" s="35"/>
      <c r="W371" s="34"/>
      <c r="X371" s="37"/>
      <c r="Y371" s="35"/>
      <c r="Z371" s="34"/>
      <c r="AA371" s="37"/>
      <c r="AB371" s="35"/>
      <c r="AC371" s="34"/>
      <c r="AD371" s="37"/>
      <c r="AE371" s="35"/>
      <c r="AF371" s="34"/>
      <c r="AG371" s="37"/>
      <c r="AH371" s="35"/>
      <c r="AI371" s="34"/>
      <c r="AJ371" s="37"/>
      <c r="AK371" s="35"/>
      <c r="AL371" s="34"/>
      <c r="AM371" s="37"/>
      <c r="AN371" s="35"/>
      <c r="AO371" s="34"/>
      <c r="AP371" s="37"/>
      <c r="AQ371" s="35"/>
      <c r="AR371" s="34"/>
      <c r="AS371" s="37"/>
      <c r="AT371" s="35"/>
      <c r="AU371" s="34"/>
      <c r="AV371" s="37"/>
      <c r="AW371" s="35"/>
      <c r="AX371" s="34"/>
      <c r="AY371" s="37"/>
      <c r="AZ371" s="35"/>
      <c r="BA371" s="34"/>
      <c r="BB371" s="37"/>
      <c r="BC3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1" s="7"/>
      <c r="BF371" t="str">
        <f>IF(Table1[[#This Row],[Date]]="","","&amp;lt;VOUCHER REMOTEID="&amp;""""&amp;$A$11&amp;$A$13&amp;ROW()&amp;""""&amp;" VCHTYPE="""&amp;F371&amp;""" ACTION="""&amp;"Create"&amp;"""&amp;gt;")</f>
        <v/>
      </c>
      <c r="BG371" t="str">
        <f>IF(Table1[[#This Row],[Date]]="","",TEXT(Table1[[#This Row],[Date]],"yyyymmdd"))</f>
        <v/>
      </c>
      <c r="BH371" t="str">
        <f>Table1[[#This Row],[Date2]]</f>
        <v/>
      </c>
      <c r="BI371" t="str">
        <f>IF(Table1[[#This Row],[Date]]="","",Table1[[#This Row],[Voucher Type]])</f>
        <v/>
      </c>
      <c r="BJ371" t="str">
        <f>IF(Table1[[#This Row],[Ref No / Invoice No]]="","",Table1[[#This Row],[Ref No / Invoice No]])</f>
        <v/>
      </c>
      <c r="BK371" t="str">
        <f>IF(Table1[[#This Row],[Voucher No]]="","",Table1[[#This Row],[Voucher No]])</f>
        <v/>
      </c>
      <c r="BL371" t="str">
        <f>IF(Table1[[#This Row],[Date]]="","",Table1[[#This Row],[Narration]])</f>
        <v/>
      </c>
      <c r="BM371" t="str">
        <f>IF(Table1[[#This Row],[Date]]="","",$A$11&amp;$A$13&amp;ROW())</f>
        <v/>
      </c>
      <c r="BN371" t="str">
        <f>IF(Table1[[#This Row],[Date]]="","",$A$13)</f>
        <v/>
      </c>
      <c r="BP371" t="str">
        <f>IF(Table1[[#This Row],[Ledger 1]]="","","No")</f>
        <v/>
      </c>
      <c r="BQ371" t="str">
        <f>IF(Table1[[#This Row],[Date]]="","",IF(Table1[[#This Row],[Effect 1]]="Dr.","Yes","No"))</f>
        <v/>
      </c>
      <c r="BR371" t="str">
        <f>IF(Table1[[#This Row],[Date]]="","",Table1[[#This Row],[Ledger 1]])</f>
        <v/>
      </c>
      <c r="BS371" t="str">
        <f>IF(Table1[[#This Row],[Date]]="","",IF(Table1[[#This Row],[Effect 1]]="Dr.",-Table1[[#This Row],[Amount 1]],Table1[[#This Row],[Amount 1]]))</f>
        <v/>
      </c>
      <c r="BV371" t="str">
        <f>IF(Table1[[#This Row],[Ledger 2]]="","","No")</f>
        <v/>
      </c>
      <c r="BW371" t="str">
        <f>IF(Table1[[#This Row],[Date]]="","",IF(Table1[[#This Row],[Effect 2]]="Dr.","Yes","No"))</f>
        <v/>
      </c>
      <c r="BX371" t="str">
        <f>IF(Table1[[#This Row],[Date]]="","",Table1[[#This Row],[Ledger 2]])</f>
        <v/>
      </c>
      <c r="BY371" t="str">
        <f>IF(Table1[[#This Row],[Date]]="","",IF(Table1[[#This Row],[Effect 2]]="Dr.",-Table1[[#This Row],[Amount 2]],Table1[[#This Row],[Amount 2]]))</f>
        <v/>
      </c>
      <c r="CB371" t="str">
        <f>IF(Table1[[#This Row],[Ledger 3]]="","","No")</f>
        <v/>
      </c>
      <c r="CC371" t="str">
        <f>IF(Table1[[#This Row],[Ledger 3]]="","",IF(Table1[[#This Row],[Effect 3]]="Dr.","Yes","No"))</f>
        <v/>
      </c>
      <c r="CD371" t="str">
        <f>IF(Table1[[#This Row],[Ledger 3]]="","",Table1[[#This Row],[Ledger 3]])</f>
        <v/>
      </c>
      <c r="CE371" t="str">
        <f>IF(Table1[[#This Row],[Ledger 3]]="","",IF(Table1[[#This Row],[Effect 3]]="Dr.",-Table1[[#This Row],[Amount 3]],Table1[[#This Row],[Amount 3]]))</f>
        <v/>
      </c>
      <c r="CH371" t="str">
        <f>IF(Table1[[#This Row],[Ledger 4]]="","","No")</f>
        <v/>
      </c>
      <c r="CI371" t="str">
        <f>IF(Table1[[#This Row],[Ledger 4]]="","",IF(Table1[[#This Row],[Effect 4]]="Dr.","Yes","No"))</f>
        <v/>
      </c>
      <c r="CJ371" t="str">
        <f>IF(Table1[[#This Row],[Ledger 4]]="","",Table1[[#This Row],[Ledger 4]])</f>
        <v/>
      </c>
      <c r="CK371" t="str">
        <f>IF(Table1[[#This Row],[Ledger 4]]="","",IF(Table1[[#This Row],[Effect 4]]="Dr.",-Table1[[#This Row],[Amount 4]],Table1[[#This Row],[Amount 4]]))</f>
        <v/>
      </c>
      <c r="CN371" t="str">
        <f>IF(Table1[[#This Row],[Ledger 5]]="","","No")</f>
        <v/>
      </c>
      <c r="CO371" t="str">
        <f>IF(Table1[[#This Row],[Ledger 5]]="","",IF(Table1[[#This Row],[Effect 5]]="Dr.","Yes","No"))</f>
        <v/>
      </c>
      <c r="CP371" t="str">
        <f>IF(Table1[[#This Row],[Ledger 5]]="","",Table1[[#This Row],[Ledger 5]])</f>
        <v/>
      </c>
      <c r="CQ371" t="str">
        <f>IF(Table1[[#This Row],[Ledger 5]]="","",IF(Table1[[#This Row],[Effect 5]]="Dr.",-Table1[[#This Row],[Amount 5]],Table1[[#This Row],[Amount 5]]))</f>
        <v/>
      </c>
      <c r="CT371" t="str">
        <f>IF(Table1[[#This Row],[Ledger 6]]="","","No")</f>
        <v/>
      </c>
      <c r="CU371" t="str">
        <f>IF(Table1[[#This Row],[Ledger 6]]="","",IF(Table1[[#This Row],[Effect 6]]="Dr.","Yes","No"))</f>
        <v/>
      </c>
      <c r="CV371" t="str">
        <f>IF(Table1[[#This Row],[Ledger 6]]="","",Table1[[#This Row],[Ledger 6]])</f>
        <v/>
      </c>
      <c r="CW371" t="str">
        <f>IF(Table1[[#This Row],[Ledger 6]]="","",IF(Table1[[#This Row],[Effect 6]]="Dr.",-Table1[[#This Row],[Amount 6]],Table1[[#This Row],[Amount 6]]))</f>
        <v/>
      </c>
      <c r="CZ371" t="str">
        <f>IF(Table1[[#This Row],[Ledger 7]]="","","No")</f>
        <v/>
      </c>
      <c r="DA371" t="str">
        <f>IF(Table1[[#This Row],[Ledger 7]]="","",IF(Table1[[#This Row],[Effect 7]]="Dr.","Yes","No"))</f>
        <v/>
      </c>
      <c r="DB371" t="str">
        <f>IF(Table1[[#This Row],[Ledger 7]]="","",Table1[[#This Row],[Ledger 7]])</f>
        <v/>
      </c>
      <c r="DC371" t="str">
        <f>IF(Table1[[#This Row],[Ledger 7]]="","",IF(Table1[[#This Row],[Effect 7]]="Dr.",-Table1[[#This Row],[Amount 7]],Table1[[#This Row],[Amount 7]]))</f>
        <v/>
      </c>
      <c r="DF371" t="str">
        <f>IF(Table1[[#This Row],[Ledger 8]]="","","No")</f>
        <v/>
      </c>
      <c r="DG371" t="str">
        <f>IF(Table1[[#This Row],[Ledger 8]]="","",IF(Table1[[#This Row],[Effect 8]]="Dr.","Yes","No"))</f>
        <v/>
      </c>
      <c r="DH371" t="str">
        <f>IF(Table1[[#This Row],[Ledger 8]]="","",Table1[[#This Row],[Ledger 8]])</f>
        <v/>
      </c>
      <c r="DI371" t="str">
        <f>IF(Table1[[#This Row],[Ledger 8]]="","",IF(Table1[[#This Row],[Effect 8]]="Dr.",-Table1[[#This Row],[Amount 8]],Table1[[#This Row],[Amount 8]]))</f>
        <v/>
      </c>
      <c r="DL371" t="str">
        <f>IF(Table1[[#This Row],[Ledger 9]]="","","No")</f>
        <v/>
      </c>
      <c r="DM371" t="str">
        <f>IF(Table1[[#This Row],[Ledger 9]]="","",IF(Table1[[#This Row],[Effect 9]]="Dr.","Yes","No"))</f>
        <v/>
      </c>
      <c r="DN371" t="str">
        <f>IF(Table1[[#This Row],[Ledger 9]]="","",Table1[[#This Row],[Ledger 9]])</f>
        <v/>
      </c>
      <c r="DO371" t="str">
        <f>IF(Table1[[#This Row],[Ledger 9]]="","",IF(Table1[[#This Row],[Effect 9]]="Dr.",-Table1[[#This Row],[Amount 9]],Table1[[#This Row],[Amount 9]]))</f>
        <v/>
      </c>
      <c r="DR371" t="str">
        <f>IF(Table1[[#This Row],[Ledger 10]]="","","No")</f>
        <v/>
      </c>
      <c r="DS371" t="str">
        <f>IF(Table1[[#This Row],[Ledger 10]]="","",IF(Table1[[#This Row],[Effect 10]]="Dr.","Yes","No"))</f>
        <v/>
      </c>
      <c r="DT371" t="str">
        <f>IF(Table1[[#This Row],[Ledger 10]]="","",Table1[[#This Row],[Ledger 10]])</f>
        <v/>
      </c>
      <c r="DU371" t="str">
        <f>IF(Table1[[#This Row],[Ledger 10]]="","",IF(Table1[[#This Row],[Effect 10]]="Dr.",-Table1[[#This Row],[Amount 10]],Table1[[#This Row],[Amount 10]]))</f>
        <v/>
      </c>
      <c r="DX371" t="str">
        <f>IF(Table1[[#This Row],[Ledger 11]]="","","No")</f>
        <v/>
      </c>
      <c r="DY371" t="str">
        <f>IF(Table1[[#This Row],[Ledger 11]]="","",IF(Table1[[#This Row],[Effect 11]]="Dr.","Yes","No"))</f>
        <v/>
      </c>
      <c r="DZ371" t="str">
        <f>IF(Table1[[#This Row],[Ledger 11]]="","",Table1[[#This Row],[Ledger 11]])</f>
        <v/>
      </c>
      <c r="EA371" t="str">
        <f>IF(Table1[[#This Row],[Ledger 11]]="","",IF(Table1[[#This Row],[Effect 11]]="Dr.",-Table1[[#This Row],[Amount 11]],Table1[[#This Row],[Amount 11]]))</f>
        <v/>
      </c>
      <c r="ED371" t="str">
        <f>IF(Table1[[#This Row],[Ledger 12]]="","","No")</f>
        <v/>
      </c>
      <c r="EE371" t="str">
        <f>IF(Table1[[#This Row],[Ledger 12]]="","",IF(Table1[[#This Row],[Effect 12]]="Dr.","Yes","No"))</f>
        <v/>
      </c>
      <c r="EF371" t="str">
        <f>IF(Table1[[#This Row],[Ledger 12]]="","",Table1[[#This Row],[Ledger 12]])</f>
        <v/>
      </c>
      <c r="EG371" t="str">
        <f>IF(Table1[[#This Row],[Ledger 12]]="","",IF(Table1[[#This Row],[Effect 12]]="Dr.",-Table1[[#This Row],[Amount 12]],Table1[[#This Row],[Amount 12]]))</f>
        <v/>
      </c>
      <c r="EJ371" t="str">
        <f>IF(Table1[[#This Row],[Ledger 13]]="","","No")</f>
        <v/>
      </c>
      <c r="EK371" t="str">
        <f>IF(Table1[[#This Row],[Ledger 13]]="","",IF(Table1[[#This Row],[Effect 13]]="Dr.","Yes","No"))</f>
        <v/>
      </c>
      <c r="EL371" t="str">
        <f>IF(Table1[[#This Row],[Ledger 13]]="","",Table1[[#This Row],[Ledger 13]])</f>
        <v/>
      </c>
      <c r="EM371" t="str">
        <f>IF(Table1[[#This Row],[Ledger 13]]="","",IF(Table1[[#This Row],[Effect 13]]="Dr.",-Table1[[#This Row],[Amount 13]],Table1[[#This Row],[Amount 13]]))</f>
        <v/>
      </c>
      <c r="EP371" t="str">
        <f>IF(Table1[[#This Row],[Ledger 14]]="","","No")</f>
        <v/>
      </c>
      <c r="EQ371" t="str">
        <f>IF(Table1[[#This Row],[Ledger 14]]="","",IF(Table1[[#This Row],[Effect 14]]="Dr.","Yes","No"))</f>
        <v/>
      </c>
      <c r="ER371" t="str">
        <f>IF(Table1[[#This Row],[Ledger 14]]="","",Table1[[#This Row],[Ledger 14]])</f>
        <v/>
      </c>
      <c r="ES371" t="str">
        <f>IF(Table1[[#This Row],[Ledger 14]]="","",IF(Table1[[#This Row],[Effect 14]]="Dr.",-Table1[[#This Row],[Amount 14]],Table1[[#This Row],[Amount 14]]))</f>
        <v/>
      </c>
      <c r="EV371" t="str">
        <f>IF(Table1[[#This Row],[Ledger 15]]="","","No")</f>
        <v/>
      </c>
      <c r="EW371" t="str">
        <f>IF(Table1[[#This Row],[Ledger 15]]="","",IF(Table1[[#This Row],[Effect 15]]="Dr.","Yes","No"))</f>
        <v/>
      </c>
      <c r="EX371" t="str">
        <f>IF(Table1[[#This Row],[Ledger 15]]="","",Table1[[#This Row],[Ledger 15]])</f>
        <v/>
      </c>
      <c r="EY371" t="str">
        <f>IF(Table1[[#This Row],[Ledger 15]]="","",IF(Table1[[#This Row],[Effect 15]]="Dr.",-Table1[[#This Row],[Amount 15]],Table1[[#This Row],[Amount 15]]))</f>
        <v/>
      </c>
      <c r="FD3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1">
        <f>IF(Table1[[#This Row],[Date]]="",0,IF(AND(Table1[[#This Row],[Date]]&gt;=$FE$2,Table1[[#This Row],[Date]]&lt;=$FE$3),0,1))</f>
        <v>0</v>
      </c>
      <c r="FF371">
        <f>IF(Table1[[#This Row],[Date]]="",0,IF(TYPE(VLOOKUP(Table1[[#This Row],[Voucher Type]],Table1[[#All],[Voucher Type Master]],1,FALSE))=16,1,0))</f>
        <v>0</v>
      </c>
      <c r="FG371">
        <f>IF(TYPE(IF(Table1[[#This Row],[Date]]="",0,IF(VLOOKUP(Table1[[#This Row],[Voucher Type]],$FY$5:$FZ$13,2,0)=Table1[[#This Row],[Effect 1]],0,1)))=16,1,0)</f>
        <v>0</v>
      </c>
      <c r="FH3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1">
        <f>IF(LEN(Table1[[#This Row],[Ledger 1]])&gt;0,IF(TYPE(VLOOKUP(Table1[[#This Row],[Ledger 1]],GZ:GZ,1,0))=16,1,0),0)</f>
        <v>0</v>
      </c>
      <c r="FJ371">
        <f>IF(LEN(Table1[[#This Row],[Ledger 2]])&gt;0,IF(TYPE(VLOOKUP(Table1[[#This Row],[Ledger 2]],GZ:GZ,1,0))=16,1,0),0)</f>
        <v>0</v>
      </c>
      <c r="FK371">
        <f>IF(LEN(Table1[[#This Row],[Ledger 3]])&gt;0,IF(TYPE(VLOOKUP(Table1[[#This Row],[Ledger 3]],GZ:GZ,1,0))=16,1,0),0)</f>
        <v>0</v>
      </c>
      <c r="FL371">
        <f>IF(LEN(Table1[[#This Row],[Ledger 4]])&gt;0,IF(TYPE(VLOOKUP(Table1[[#This Row],[Ledger 4]],GZ:GZ,1,0))=16,1,0),0)</f>
        <v>0</v>
      </c>
      <c r="FM371">
        <f>IF(LEN(Table1[[#This Row],[Ledger 5]])&gt;0,IF(TYPE(VLOOKUP(Table1[[#This Row],[Ledger 5]],GZ:GZ,1,0))=16,1,0),0)</f>
        <v>0</v>
      </c>
      <c r="FN371">
        <f>IF(LEN(Table1[[#This Row],[Ledger 6]])&gt;0,IF(TYPE(VLOOKUP(Table1[[#This Row],[Ledger 6]],$GZ:$GZ,1,0))=16,1,0),0)</f>
        <v>0</v>
      </c>
      <c r="FO371">
        <f>IF(LEN(Table1[[#This Row],[Ledger 7]])&gt;0,IF(TYPE(VLOOKUP(Table1[[#This Row],[Ledger 7]],$GZ:$GZ,1,0))=16,1,0),0)</f>
        <v>0</v>
      </c>
      <c r="FP371">
        <f>IF(LEN(Table1[[#This Row],[Ledger 8]])&gt;0,IF(TYPE(VLOOKUP(Table1[[#This Row],[Ledger 8]],$GZ:$GZ,1,0))=16,1,0),0)</f>
        <v>0</v>
      </c>
      <c r="FQ371">
        <f>IF(LEN(Table1[[#This Row],[Ledger 9]])&gt;0,IF(TYPE(VLOOKUP(Table1[[#This Row],[Ledger 9]],$GZ:$GZ,1,0))=16,1,0),0)</f>
        <v>0</v>
      </c>
      <c r="FR371">
        <f>IF(LEN(Table1[[#This Row],[Ledger 10]])&gt;0,IF(TYPE(VLOOKUP(Table1[[#This Row],[Ledger 10]],$GZ:$GZ,1,0))=16,1,0),0)</f>
        <v>0</v>
      </c>
      <c r="FS371">
        <f>IF(LEN(Table1[[#This Row],[Ledger 11]])&gt;0,IF(TYPE(VLOOKUP(Table1[[#This Row],[Ledger 11]],$GZ:$GZ,1,0))=16,1,0),0)</f>
        <v>0</v>
      </c>
      <c r="FT371">
        <f>IF(LEN(Table1[[#This Row],[Ledger 12]])&gt;0,IF(TYPE(VLOOKUP(Table1[[#This Row],[Ledger 12]],$GZ:$GZ,1,0))=16,1,0),0)</f>
        <v>0</v>
      </c>
      <c r="FU371">
        <f>IF(LEN(Table1[[#This Row],[Ledger 13]])&gt;0,IF(TYPE(VLOOKUP(Table1[[#This Row],[Ledger 13]],$GZ:$GZ,1,0))=16,1,0),0)</f>
        <v>0</v>
      </c>
      <c r="FV371">
        <f>IF(LEN(Table1[[#This Row],[Ledger 14]])&gt;0,IF(TYPE(VLOOKUP(Table1[[#This Row],[Ledger 14]],$GZ:$GZ,1,0))=16,1,0),0)</f>
        <v>0</v>
      </c>
      <c r="FW371">
        <f>IF(LEN(Table1[[#This Row],[Ledger 15]])&gt;0,IF(TYPE(VLOOKUP(Table1[[#This Row],[Ledger 15]],$GZ:$GZ,1,0))=16,1,0),0)</f>
        <v>0</v>
      </c>
    </row>
    <row r="372" spans="4:179" ht="33" customHeight="1" x14ac:dyDescent="0.45">
      <c r="D372" s="8">
        <f t="shared" si="14"/>
        <v>367</v>
      </c>
      <c r="E372" s="32"/>
      <c r="F372" s="34"/>
      <c r="G372" s="34"/>
      <c r="H372" s="34"/>
      <c r="I372" s="34"/>
      <c r="J372" s="38"/>
      <c r="K372" s="33"/>
      <c r="L372" s="36"/>
      <c r="M372" s="35"/>
      <c r="N372" s="34"/>
      <c r="O372" s="41"/>
      <c r="P372" s="35"/>
      <c r="Q372" s="34"/>
      <c r="R372" s="37"/>
      <c r="S372" s="35"/>
      <c r="T372" s="34"/>
      <c r="U372" s="37"/>
      <c r="V372" s="35"/>
      <c r="W372" s="34"/>
      <c r="X372" s="37"/>
      <c r="Y372" s="35"/>
      <c r="Z372" s="34"/>
      <c r="AA372" s="37"/>
      <c r="AB372" s="35"/>
      <c r="AC372" s="34"/>
      <c r="AD372" s="37"/>
      <c r="AE372" s="35"/>
      <c r="AF372" s="34"/>
      <c r="AG372" s="37"/>
      <c r="AH372" s="35"/>
      <c r="AI372" s="34"/>
      <c r="AJ372" s="37"/>
      <c r="AK372" s="35"/>
      <c r="AL372" s="34"/>
      <c r="AM372" s="37"/>
      <c r="AN372" s="35"/>
      <c r="AO372" s="34"/>
      <c r="AP372" s="37"/>
      <c r="AQ372" s="35"/>
      <c r="AR372" s="34"/>
      <c r="AS372" s="37"/>
      <c r="AT372" s="35"/>
      <c r="AU372" s="34"/>
      <c r="AV372" s="37"/>
      <c r="AW372" s="35"/>
      <c r="AX372" s="34"/>
      <c r="AY372" s="37"/>
      <c r="AZ372" s="35"/>
      <c r="BA372" s="34"/>
      <c r="BB372" s="37"/>
      <c r="BC3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2" s="7"/>
      <c r="BF372" t="str">
        <f>IF(Table1[[#This Row],[Date]]="","","&amp;lt;VOUCHER REMOTEID="&amp;""""&amp;$A$11&amp;$A$13&amp;ROW()&amp;""""&amp;" VCHTYPE="""&amp;F372&amp;""" ACTION="""&amp;"Create"&amp;"""&amp;gt;")</f>
        <v/>
      </c>
      <c r="BG372" t="str">
        <f>IF(Table1[[#This Row],[Date]]="","",TEXT(Table1[[#This Row],[Date]],"yyyymmdd"))</f>
        <v/>
      </c>
      <c r="BH372" t="str">
        <f>Table1[[#This Row],[Date2]]</f>
        <v/>
      </c>
      <c r="BI372" t="str">
        <f>IF(Table1[[#This Row],[Date]]="","",Table1[[#This Row],[Voucher Type]])</f>
        <v/>
      </c>
      <c r="BJ372" t="str">
        <f>IF(Table1[[#This Row],[Ref No / Invoice No]]="","",Table1[[#This Row],[Ref No / Invoice No]])</f>
        <v/>
      </c>
      <c r="BK372" t="str">
        <f>IF(Table1[[#This Row],[Voucher No]]="","",Table1[[#This Row],[Voucher No]])</f>
        <v/>
      </c>
      <c r="BL372" t="str">
        <f>IF(Table1[[#This Row],[Date]]="","",Table1[[#This Row],[Narration]])</f>
        <v/>
      </c>
      <c r="BM372" t="str">
        <f>IF(Table1[[#This Row],[Date]]="","",$A$11&amp;$A$13&amp;ROW())</f>
        <v/>
      </c>
      <c r="BN372" t="str">
        <f>IF(Table1[[#This Row],[Date]]="","",$A$13)</f>
        <v/>
      </c>
      <c r="BP372" t="str">
        <f>IF(Table1[[#This Row],[Ledger 1]]="","","No")</f>
        <v/>
      </c>
      <c r="BQ372" t="str">
        <f>IF(Table1[[#This Row],[Date]]="","",IF(Table1[[#This Row],[Effect 1]]="Dr.","Yes","No"))</f>
        <v/>
      </c>
      <c r="BR372" t="str">
        <f>IF(Table1[[#This Row],[Date]]="","",Table1[[#This Row],[Ledger 1]])</f>
        <v/>
      </c>
      <c r="BS372" t="str">
        <f>IF(Table1[[#This Row],[Date]]="","",IF(Table1[[#This Row],[Effect 1]]="Dr.",-Table1[[#This Row],[Amount 1]],Table1[[#This Row],[Amount 1]]))</f>
        <v/>
      </c>
      <c r="BV372" t="str">
        <f>IF(Table1[[#This Row],[Ledger 2]]="","","No")</f>
        <v/>
      </c>
      <c r="BW372" t="str">
        <f>IF(Table1[[#This Row],[Date]]="","",IF(Table1[[#This Row],[Effect 2]]="Dr.","Yes","No"))</f>
        <v/>
      </c>
      <c r="BX372" t="str">
        <f>IF(Table1[[#This Row],[Date]]="","",Table1[[#This Row],[Ledger 2]])</f>
        <v/>
      </c>
      <c r="BY372" t="str">
        <f>IF(Table1[[#This Row],[Date]]="","",IF(Table1[[#This Row],[Effect 2]]="Dr.",-Table1[[#This Row],[Amount 2]],Table1[[#This Row],[Amount 2]]))</f>
        <v/>
      </c>
      <c r="CB372" t="str">
        <f>IF(Table1[[#This Row],[Ledger 3]]="","","No")</f>
        <v/>
      </c>
      <c r="CC372" t="str">
        <f>IF(Table1[[#This Row],[Ledger 3]]="","",IF(Table1[[#This Row],[Effect 3]]="Dr.","Yes","No"))</f>
        <v/>
      </c>
      <c r="CD372" t="str">
        <f>IF(Table1[[#This Row],[Ledger 3]]="","",Table1[[#This Row],[Ledger 3]])</f>
        <v/>
      </c>
      <c r="CE372" t="str">
        <f>IF(Table1[[#This Row],[Ledger 3]]="","",IF(Table1[[#This Row],[Effect 3]]="Dr.",-Table1[[#This Row],[Amount 3]],Table1[[#This Row],[Amount 3]]))</f>
        <v/>
      </c>
      <c r="CH372" t="str">
        <f>IF(Table1[[#This Row],[Ledger 4]]="","","No")</f>
        <v/>
      </c>
      <c r="CI372" t="str">
        <f>IF(Table1[[#This Row],[Ledger 4]]="","",IF(Table1[[#This Row],[Effect 4]]="Dr.","Yes","No"))</f>
        <v/>
      </c>
      <c r="CJ372" t="str">
        <f>IF(Table1[[#This Row],[Ledger 4]]="","",Table1[[#This Row],[Ledger 4]])</f>
        <v/>
      </c>
      <c r="CK372" t="str">
        <f>IF(Table1[[#This Row],[Ledger 4]]="","",IF(Table1[[#This Row],[Effect 4]]="Dr.",-Table1[[#This Row],[Amount 4]],Table1[[#This Row],[Amount 4]]))</f>
        <v/>
      </c>
      <c r="CN372" t="str">
        <f>IF(Table1[[#This Row],[Ledger 5]]="","","No")</f>
        <v/>
      </c>
      <c r="CO372" t="str">
        <f>IF(Table1[[#This Row],[Ledger 5]]="","",IF(Table1[[#This Row],[Effect 5]]="Dr.","Yes","No"))</f>
        <v/>
      </c>
      <c r="CP372" t="str">
        <f>IF(Table1[[#This Row],[Ledger 5]]="","",Table1[[#This Row],[Ledger 5]])</f>
        <v/>
      </c>
      <c r="CQ372" t="str">
        <f>IF(Table1[[#This Row],[Ledger 5]]="","",IF(Table1[[#This Row],[Effect 5]]="Dr.",-Table1[[#This Row],[Amount 5]],Table1[[#This Row],[Amount 5]]))</f>
        <v/>
      </c>
      <c r="CT372" t="str">
        <f>IF(Table1[[#This Row],[Ledger 6]]="","","No")</f>
        <v/>
      </c>
      <c r="CU372" t="str">
        <f>IF(Table1[[#This Row],[Ledger 6]]="","",IF(Table1[[#This Row],[Effect 6]]="Dr.","Yes","No"))</f>
        <v/>
      </c>
      <c r="CV372" t="str">
        <f>IF(Table1[[#This Row],[Ledger 6]]="","",Table1[[#This Row],[Ledger 6]])</f>
        <v/>
      </c>
      <c r="CW372" t="str">
        <f>IF(Table1[[#This Row],[Ledger 6]]="","",IF(Table1[[#This Row],[Effect 6]]="Dr.",-Table1[[#This Row],[Amount 6]],Table1[[#This Row],[Amount 6]]))</f>
        <v/>
      </c>
      <c r="CZ372" t="str">
        <f>IF(Table1[[#This Row],[Ledger 7]]="","","No")</f>
        <v/>
      </c>
      <c r="DA372" t="str">
        <f>IF(Table1[[#This Row],[Ledger 7]]="","",IF(Table1[[#This Row],[Effect 7]]="Dr.","Yes","No"))</f>
        <v/>
      </c>
      <c r="DB372" t="str">
        <f>IF(Table1[[#This Row],[Ledger 7]]="","",Table1[[#This Row],[Ledger 7]])</f>
        <v/>
      </c>
      <c r="DC372" t="str">
        <f>IF(Table1[[#This Row],[Ledger 7]]="","",IF(Table1[[#This Row],[Effect 7]]="Dr.",-Table1[[#This Row],[Amount 7]],Table1[[#This Row],[Amount 7]]))</f>
        <v/>
      </c>
      <c r="DF372" t="str">
        <f>IF(Table1[[#This Row],[Ledger 8]]="","","No")</f>
        <v/>
      </c>
      <c r="DG372" t="str">
        <f>IF(Table1[[#This Row],[Ledger 8]]="","",IF(Table1[[#This Row],[Effect 8]]="Dr.","Yes","No"))</f>
        <v/>
      </c>
      <c r="DH372" t="str">
        <f>IF(Table1[[#This Row],[Ledger 8]]="","",Table1[[#This Row],[Ledger 8]])</f>
        <v/>
      </c>
      <c r="DI372" t="str">
        <f>IF(Table1[[#This Row],[Ledger 8]]="","",IF(Table1[[#This Row],[Effect 8]]="Dr.",-Table1[[#This Row],[Amount 8]],Table1[[#This Row],[Amount 8]]))</f>
        <v/>
      </c>
      <c r="DL372" t="str">
        <f>IF(Table1[[#This Row],[Ledger 9]]="","","No")</f>
        <v/>
      </c>
      <c r="DM372" t="str">
        <f>IF(Table1[[#This Row],[Ledger 9]]="","",IF(Table1[[#This Row],[Effect 9]]="Dr.","Yes","No"))</f>
        <v/>
      </c>
      <c r="DN372" t="str">
        <f>IF(Table1[[#This Row],[Ledger 9]]="","",Table1[[#This Row],[Ledger 9]])</f>
        <v/>
      </c>
      <c r="DO372" t="str">
        <f>IF(Table1[[#This Row],[Ledger 9]]="","",IF(Table1[[#This Row],[Effect 9]]="Dr.",-Table1[[#This Row],[Amount 9]],Table1[[#This Row],[Amount 9]]))</f>
        <v/>
      </c>
      <c r="DR372" t="str">
        <f>IF(Table1[[#This Row],[Ledger 10]]="","","No")</f>
        <v/>
      </c>
      <c r="DS372" t="str">
        <f>IF(Table1[[#This Row],[Ledger 10]]="","",IF(Table1[[#This Row],[Effect 10]]="Dr.","Yes","No"))</f>
        <v/>
      </c>
      <c r="DT372" t="str">
        <f>IF(Table1[[#This Row],[Ledger 10]]="","",Table1[[#This Row],[Ledger 10]])</f>
        <v/>
      </c>
      <c r="DU372" t="str">
        <f>IF(Table1[[#This Row],[Ledger 10]]="","",IF(Table1[[#This Row],[Effect 10]]="Dr.",-Table1[[#This Row],[Amount 10]],Table1[[#This Row],[Amount 10]]))</f>
        <v/>
      </c>
      <c r="DX372" t="str">
        <f>IF(Table1[[#This Row],[Ledger 11]]="","","No")</f>
        <v/>
      </c>
      <c r="DY372" t="str">
        <f>IF(Table1[[#This Row],[Ledger 11]]="","",IF(Table1[[#This Row],[Effect 11]]="Dr.","Yes","No"))</f>
        <v/>
      </c>
      <c r="DZ372" t="str">
        <f>IF(Table1[[#This Row],[Ledger 11]]="","",Table1[[#This Row],[Ledger 11]])</f>
        <v/>
      </c>
      <c r="EA372" t="str">
        <f>IF(Table1[[#This Row],[Ledger 11]]="","",IF(Table1[[#This Row],[Effect 11]]="Dr.",-Table1[[#This Row],[Amount 11]],Table1[[#This Row],[Amount 11]]))</f>
        <v/>
      </c>
      <c r="ED372" t="str">
        <f>IF(Table1[[#This Row],[Ledger 12]]="","","No")</f>
        <v/>
      </c>
      <c r="EE372" t="str">
        <f>IF(Table1[[#This Row],[Ledger 12]]="","",IF(Table1[[#This Row],[Effect 12]]="Dr.","Yes","No"))</f>
        <v/>
      </c>
      <c r="EF372" t="str">
        <f>IF(Table1[[#This Row],[Ledger 12]]="","",Table1[[#This Row],[Ledger 12]])</f>
        <v/>
      </c>
      <c r="EG372" t="str">
        <f>IF(Table1[[#This Row],[Ledger 12]]="","",IF(Table1[[#This Row],[Effect 12]]="Dr.",-Table1[[#This Row],[Amount 12]],Table1[[#This Row],[Amount 12]]))</f>
        <v/>
      </c>
      <c r="EJ372" t="str">
        <f>IF(Table1[[#This Row],[Ledger 13]]="","","No")</f>
        <v/>
      </c>
      <c r="EK372" t="str">
        <f>IF(Table1[[#This Row],[Ledger 13]]="","",IF(Table1[[#This Row],[Effect 13]]="Dr.","Yes","No"))</f>
        <v/>
      </c>
      <c r="EL372" t="str">
        <f>IF(Table1[[#This Row],[Ledger 13]]="","",Table1[[#This Row],[Ledger 13]])</f>
        <v/>
      </c>
      <c r="EM372" t="str">
        <f>IF(Table1[[#This Row],[Ledger 13]]="","",IF(Table1[[#This Row],[Effect 13]]="Dr.",-Table1[[#This Row],[Amount 13]],Table1[[#This Row],[Amount 13]]))</f>
        <v/>
      </c>
      <c r="EP372" t="str">
        <f>IF(Table1[[#This Row],[Ledger 14]]="","","No")</f>
        <v/>
      </c>
      <c r="EQ372" t="str">
        <f>IF(Table1[[#This Row],[Ledger 14]]="","",IF(Table1[[#This Row],[Effect 14]]="Dr.","Yes","No"))</f>
        <v/>
      </c>
      <c r="ER372" t="str">
        <f>IF(Table1[[#This Row],[Ledger 14]]="","",Table1[[#This Row],[Ledger 14]])</f>
        <v/>
      </c>
      <c r="ES372" t="str">
        <f>IF(Table1[[#This Row],[Ledger 14]]="","",IF(Table1[[#This Row],[Effect 14]]="Dr.",-Table1[[#This Row],[Amount 14]],Table1[[#This Row],[Amount 14]]))</f>
        <v/>
      </c>
      <c r="EV372" t="str">
        <f>IF(Table1[[#This Row],[Ledger 15]]="","","No")</f>
        <v/>
      </c>
      <c r="EW372" t="str">
        <f>IF(Table1[[#This Row],[Ledger 15]]="","",IF(Table1[[#This Row],[Effect 15]]="Dr.","Yes","No"))</f>
        <v/>
      </c>
      <c r="EX372" t="str">
        <f>IF(Table1[[#This Row],[Ledger 15]]="","",Table1[[#This Row],[Ledger 15]])</f>
        <v/>
      </c>
      <c r="EY372" t="str">
        <f>IF(Table1[[#This Row],[Ledger 15]]="","",IF(Table1[[#This Row],[Effect 15]]="Dr.",-Table1[[#This Row],[Amount 15]],Table1[[#This Row],[Amount 15]]))</f>
        <v/>
      </c>
      <c r="FD3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2">
        <f>IF(Table1[[#This Row],[Date]]="",0,IF(AND(Table1[[#This Row],[Date]]&gt;=$FE$2,Table1[[#This Row],[Date]]&lt;=$FE$3),0,1))</f>
        <v>0</v>
      </c>
      <c r="FF372">
        <f>IF(Table1[[#This Row],[Date]]="",0,IF(TYPE(VLOOKUP(Table1[[#This Row],[Voucher Type]],Table1[[#All],[Voucher Type Master]],1,FALSE))=16,1,0))</f>
        <v>0</v>
      </c>
      <c r="FG372">
        <f>IF(TYPE(IF(Table1[[#This Row],[Date]]="",0,IF(VLOOKUP(Table1[[#This Row],[Voucher Type]],$FY$5:$FZ$13,2,0)=Table1[[#This Row],[Effect 1]],0,1)))=16,1,0)</f>
        <v>0</v>
      </c>
      <c r="FH3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2">
        <f>IF(LEN(Table1[[#This Row],[Ledger 1]])&gt;0,IF(TYPE(VLOOKUP(Table1[[#This Row],[Ledger 1]],GZ:GZ,1,0))=16,1,0),0)</f>
        <v>0</v>
      </c>
      <c r="FJ372">
        <f>IF(LEN(Table1[[#This Row],[Ledger 2]])&gt;0,IF(TYPE(VLOOKUP(Table1[[#This Row],[Ledger 2]],GZ:GZ,1,0))=16,1,0),0)</f>
        <v>0</v>
      </c>
      <c r="FK372">
        <f>IF(LEN(Table1[[#This Row],[Ledger 3]])&gt;0,IF(TYPE(VLOOKUP(Table1[[#This Row],[Ledger 3]],GZ:GZ,1,0))=16,1,0),0)</f>
        <v>0</v>
      </c>
      <c r="FL372">
        <f>IF(LEN(Table1[[#This Row],[Ledger 4]])&gt;0,IF(TYPE(VLOOKUP(Table1[[#This Row],[Ledger 4]],GZ:GZ,1,0))=16,1,0),0)</f>
        <v>0</v>
      </c>
      <c r="FM372">
        <f>IF(LEN(Table1[[#This Row],[Ledger 5]])&gt;0,IF(TYPE(VLOOKUP(Table1[[#This Row],[Ledger 5]],GZ:GZ,1,0))=16,1,0),0)</f>
        <v>0</v>
      </c>
      <c r="FN372">
        <f>IF(LEN(Table1[[#This Row],[Ledger 6]])&gt;0,IF(TYPE(VLOOKUP(Table1[[#This Row],[Ledger 6]],$GZ:$GZ,1,0))=16,1,0),0)</f>
        <v>0</v>
      </c>
      <c r="FO372">
        <f>IF(LEN(Table1[[#This Row],[Ledger 7]])&gt;0,IF(TYPE(VLOOKUP(Table1[[#This Row],[Ledger 7]],$GZ:$GZ,1,0))=16,1,0),0)</f>
        <v>0</v>
      </c>
      <c r="FP372">
        <f>IF(LEN(Table1[[#This Row],[Ledger 8]])&gt;0,IF(TYPE(VLOOKUP(Table1[[#This Row],[Ledger 8]],$GZ:$GZ,1,0))=16,1,0),0)</f>
        <v>0</v>
      </c>
      <c r="FQ372">
        <f>IF(LEN(Table1[[#This Row],[Ledger 9]])&gt;0,IF(TYPE(VLOOKUP(Table1[[#This Row],[Ledger 9]],$GZ:$GZ,1,0))=16,1,0),0)</f>
        <v>0</v>
      </c>
      <c r="FR372">
        <f>IF(LEN(Table1[[#This Row],[Ledger 10]])&gt;0,IF(TYPE(VLOOKUP(Table1[[#This Row],[Ledger 10]],$GZ:$GZ,1,0))=16,1,0),0)</f>
        <v>0</v>
      </c>
      <c r="FS372">
        <f>IF(LEN(Table1[[#This Row],[Ledger 11]])&gt;0,IF(TYPE(VLOOKUP(Table1[[#This Row],[Ledger 11]],$GZ:$GZ,1,0))=16,1,0),0)</f>
        <v>0</v>
      </c>
      <c r="FT372">
        <f>IF(LEN(Table1[[#This Row],[Ledger 12]])&gt;0,IF(TYPE(VLOOKUP(Table1[[#This Row],[Ledger 12]],$GZ:$GZ,1,0))=16,1,0),0)</f>
        <v>0</v>
      </c>
      <c r="FU372">
        <f>IF(LEN(Table1[[#This Row],[Ledger 13]])&gt;0,IF(TYPE(VLOOKUP(Table1[[#This Row],[Ledger 13]],$GZ:$GZ,1,0))=16,1,0),0)</f>
        <v>0</v>
      </c>
      <c r="FV372">
        <f>IF(LEN(Table1[[#This Row],[Ledger 14]])&gt;0,IF(TYPE(VLOOKUP(Table1[[#This Row],[Ledger 14]],$GZ:$GZ,1,0))=16,1,0),0)</f>
        <v>0</v>
      </c>
      <c r="FW372">
        <f>IF(LEN(Table1[[#This Row],[Ledger 15]])&gt;0,IF(TYPE(VLOOKUP(Table1[[#This Row],[Ledger 15]],$GZ:$GZ,1,0))=16,1,0),0)</f>
        <v>0</v>
      </c>
    </row>
    <row r="373" spans="4:179" ht="33" customHeight="1" x14ac:dyDescent="0.45">
      <c r="D373" s="8">
        <f t="shared" si="14"/>
        <v>368</v>
      </c>
      <c r="E373" s="32"/>
      <c r="F373" s="34"/>
      <c r="G373" s="34"/>
      <c r="H373" s="34"/>
      <c r="I373" s="34"/>
      <c r="J373" s="38"/>
      <c r="K373" s="33"/>
      <c r="L373" s="36"/>
      <c r="M373" s="35"/>
      <c r="N373" s="34"/>
      <c r="O373" s="41"/>
      <c r="P373" s="35"/>
      <c r="Q373" s="34"/>
      <c r="R373" s="37"/>
      <c r="S373" s="35"/>
      <c r="T373" s="34"/>
      <c r="U373" s="37"/>
      <c r="V373" s="35"/>
      <c r="W373" s="34"/>
      <c r="X373" s="37"/>
      <c r="Y373" s="35"/>
      <c r="Z373" s="34"/>
      <c r="AA373" s="37"/>
      <c r="AB373" s="35"/>
      <c r="AC373" s="34"/>
      <c r="AD373" s="37"/>
      <c r="AE373" s="35"/>
      <c r="AF373" s="34"/>
      <c r="AG373" s="37"/>
      <c r="AH373" s="35"/>
      <c r="AI373" s="34"/>
      <c r="AJ373" s="37"/>
      <c r="AK373" s="35"/>
      <c r="AL373" s="34"/>
      <c r="AM373" s="37"/>
      <c r="AN373" s="35"/>
      <c r="AO373" s="34"/>
      <c r="AP373" s="37"/>
      <c r="AQ373" s="35"/>
      <c r="AR373" s="34"/>
      <c r="AS373" s="37"/>
      <c r="AT373" s="35"/>
      <c r="AU373" s="34"/>
      <c r="AV373" s="37"/>
      <c r="AW373" s="35"/>
      <c r="AX373" s="34"/>
      <c r="AY373" s="37"/>
      <c r="AZ373" s="35"/>
      <c r="BA373" s="34"/>
      <c r="BB373" s="37"/>
      <c r="BC3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3" s="7"/>
      <c r="BF373" t="str">
        <f>IF(Table1[[#This Row],[Date]]="","","&amp;lt;VOUCHER REMOTEID="&amp;""""&amp;$A$11&amp;$A$13&amp;ROW()&amp;""""&amp;" VCHTYPE="""&amp;F373&amp;""" ACTION="""&amp;"Create"&amp;"""&amp;gt;")</f>
        <v/>
      </c>
      <c r="BG373" t="str">
        <f>IF(Table1[[#This Row],[Date]]="","",TEXT(Table1[[#This Row],[Date]],"yyyymmdd"))</f>
        <v/>
      </c>
      <c r="BH373" t="str">
        <f>Table1[[#This Row],[Date2]]</f>
        <v/>
      </c>
      <c r="BI373" t="str">
        <f>IF(Table1[[#This Row],[Date]]="","",Table1[[#This Row],[Voucher Type]])</f>
        <v/>
      </c>
      <c r="BJ373" t="str">
        <f>IF(Table1[[#This Row],[Ref No / Invoice No]]="","",Table1[[#This Row],[Ref No / Invoice No]])</f>
        <v/>
      </c>
      <c r="BK373" t="str">
        <f>IF(Table1[[#This Row],[Voucher No]]="","",Table1[[#This Row],[Voucher No]])</f>
        <v/>
      </c>
      <c r="BL373" t="str">
        <f>IF(Table1[[#This Row],[Date]]="","",Table1[[#This Row],[Narration]])</f>
        <v/>
      </c>
      <c r="BM373" t="str">
        <f>IF(Table1[[#This Row],[Date]]="","",$A$11&amp;$A$13&amp;ROW())</f>
        <v/>
      </c>
      <c r="BN373" t="str">
        <f>IF(Table1[[#This Row],[Date]]="","",$A$13)</f>
        <v/>
      </c>
      <c r="BP373" t="str">
        <f>IF(Table1[[#This Row],[Ledger 1]]="","","No")</f>
        <v/>
      </c>
      <c r="BQ373" t="str">
        <f>IF(Table1[[#This Row],[Date]]="","",IF(Table1[[#This Row],[Effect 1]]="Dr.","Yes","No"))</f>
        <v/>
      </c>
      <c r="BR373" t="str">
        <f>IF(Table1[[#This Row],[Date]]="","",Table1[[#This Row],[Ledger 1]])</f>
        <v/>
      </c>
      <c r="BS373" t="str">
        <f>IF(Table1[[#This Row],[Date]]="","",IF(Table1[[#This Row],[Effect 1]]="Dr.",-Table1[[#This Row],[Amount 1]],Table1[[#This Row],[Amount 1]]))</f>
        <v/>
      </c>
      <c r="BV373" t="str">
        <f>IF(Table1[[#This Row],[Ledger 2]]="","","No")</f>
        <v/>
      </c>
      <c r="BW373" t="str">
        <f>IF(Table1[[#This Row],[Date]]="","",IF(Table1[[#This Row],[Effect 2]]="Dr.","Yes","No"))</f>
        <v/>
      </c>
      <c r="BX373" t="str">
        <f>IF(Table1[[#This Row],[Date]]="","",Table1[[#This Row],[Ledger 2]])</f>
        <v/>
      </c>
      <c r="BY373" t="str">
        <f>IF(Table1[[#This Row],[Date]]="","",IF(Table1[[#This Row],[Effect 2]]="Dr.",-Table1[[#This Row],[Amount 2]],Table1[[#This Row],[Amount 2]]))</f>
        <v/>
      </c>
      <c r="CB373" t="str">
        <f>IF(Table1[[#This Row],[Ledger 3]]="","","No")</f>
        <v/>
      </c>
      <c r="CC373" t="str">
        <f>IF(Table1[[#This Row],[Ledger 3]]="","",IF(Table1[[#This Row],[Effect 3]]="Dr.","Yes","No"))</f>
        <v/>
      </c>
      <c r="CD373" t="str">
        <f>IF(Table1[[#This Row],[Ledger 3]]="","",Table1[[#This Row],[Ledger 3]])</f>
        <v/>
      </c>
      <c r="CE373" t="str">
        <f>IF(Table1[[#This Row],[Ledger 3]]="","",IF(Table1[[#This Row],[Effect 3]]="Dr.",-Table1[[#This Row],[Amount 3]],Table1[[#This Row],[Amount 3]]))</f>
        <v/>
      </c>
      <c r="CH373" t="str">
        <f>IF(Table1[[#This Row],[Ledger 4]]="","","No")</f>
        <v/>
      </c>
      <c r="CI373" t="str">
        <f>IF(Table1[[#This Row],[Ledger 4]]="","",IF(Table1[[#This Row],[Effect 4]]="Dr.","Yes","No"))</f>
        <v/>
      </c>
      <c r="CJ373" t="str">
        <f>IF(Table1[[#This Row],[Ledger 4]]="","",Table1[[#This Row],[Ledger 4]])</f>
        <v/>
      </c>
      <c r="CK373" t="str">
        <f>IF(Table1[[#This Row],[Ledger 4]]="","",IF(Table1[[#This Row],[Effect 4]]="Dr.",-Table1[[#This Row],[Amount 4]],Table1[[#This Row],[Amount 4]]))</f>
        <v/>
      </c>
      <c r="CN373" t="str">
        <f>IF(Table1[[#This Row],[Ledger 5]]="","","No")</f>
        <v/>
      </c>
      <c r="CO373" t="str">
        <f>IF(Table1[[#This Row],[Ledger 5]]="","",IF(Table1[[#This Row],[Effect 5]]="Dr.","Yes","No"))</f>
        <v/>
      </c>
      <c r="CP373" t="str">
        <f>IF(Table1[[#This Row],[Ledger 5]]="","",Table1[[#This Row],[Ledger 5]])</f>
        <v/>
      </c>
      <c r="CQ373" t="str">
        <f>IF(Table1[[#This Row],[Ledger 5]]="","",IF(Table1[[#This Row],[Effect 5]]="Dr.",-Table1[[#This Row],[Amount 5]],Table1[[#This Row],[Amount 5]]))</f>
        <v/>
      </c>
      <c r="CT373" t="str">
        <f>IF(Table1[[#This Row],[Ledger 6]]="","","No")</f>
        <v/>
      </c>
      <c r="CU373" t="str">
        <f>IF(Table1[[#This Row],[Ledger 6]]="","",IF(Table1[[#This Row],[Effect 6]]="Dr.","Yes","No"))</f>
        <v/>
      </c>
      <c r="CV373" t="str">
        <f>IF(Table1[[#This Row],[Ledger 6]]="","",Table1[[#This Row],[Ledger 6]])</f>
        <v/>
      </c>
      <c r="CW373" t="str">
        <f>IF(Table1[[#This Row],[Ledger 6]]="","",IF(Table1[[#This Row],[Effect 6]]="Dr.",-Table1[[#This Row],[Amount 6]],Table1[[#This Row],[Amount 6]]))</f>
        <v/>
      </c>
      <c r="CZ373" t="str">
        <f>IF(Table1[[#This Row],[Ledger 7]]="","","No")</f>
        <v/>
      </c>
      <c r="DA373" t="str">
        <f>IF(Table1[[#This Row],[Ledger 7]]="","",IF(Table1[[#This Row],[Effect 7]]="Dr.","Yes","No"))</f>
        <v/>
      </c>
      <c r="DB373" t="str">
        <f>IF(Table1[[#This Row],[Ledger 7]]="","",Table1[[#This Row],[Ledger 7]])</f>
        <v/>
      </c>
      <c r="DC373" t="str">
        <f>IF(Table1[[#This Row],[Ledger 7]]="","",IF(Table1[[#This Row],[Effect 7]]="Dr.",-Table1[[#This Row],[Amount 7]],Table1[[#This Row],[Amount 7]]))</f>
        <v/>
      </c>
      <c r="DF373" t="str">
        <f>IF(Table1[[#This Row],[Ledger 8]]="","","No")</f>
        <v/>
      </c>
      <c r="DG373" t="str">
        <f>IF(Table1[[#This Row],[Ledger 8]]="","",IF(Table1[[#This Row],[Effect 8]]="Dr.","Yes","No"))</f>
        <v/>
      </c>
      <c r="DH373" t="str">
        <f>IF(Table1[[#This Row],[Ledger 8]]="","",Table1[[#This Row],[Ledger 8]])</f>
        <v/>
      </c>
      <c r="DI373" t="str">
        <f>IF(Table1[[#This Row],[Ledger 8]]="","",IF(Table1[[#This Row],[Effect 8]]="Dr.",-Table1[[#This Row],[Amount 8]],Table1[[#This Row],[Amount 8]]))</f>
        <v/>
      </c>
      <c r="DL373" t="str">
        <f>IF(Table1[[#This Row],[Ledger 9]]="","","No")</f>
        <v/>
      </c>
      <c r="DM373" t="str">
        <f>IF(Table1[[#This Row],[Ledger 9]]="","",IF(Table1[[#This Row],[Effect 9]]="Dr.","Yes","No"))</f>
        <v/>
      </c>
      <c r="DN373" t="str">
        <f>IF(Table1[[#This Row],[Ledger 9]]="","",Table1[[#This Row],[Ledger 9]])</f>
        <v/>
      </c>
      <c r="DO373" t="str">
        <f>IF(Table1[[#This Row],[Ledger 9]]="","",IF(Table1[[#This Row],[Effect 9]]="Dr.",-Table1[[#This Row],[Amount 9]],Table1[[#This Row],[Amount 9]]))</f>
        <v/>
      </c>
      <c r="DR373" t="str">
        <f>IF(Table1[[#This Row],[Ledger 10]]="","","No")</f>
        <v/>
      </c>
      <c r="DS373" t="str">
        <f>IF(Table1[[#This Row],[Ledger 10]]="","",IF(Table1[[#This Row],[Effect 10]]="Dr.","Yes","No"))</f>
        <v/>
      </c>
      <c r="DT373" t="str">
        <f>IF(Table1[[#This Row],[Ledger 10]]="","",Table1[[#This Row],[Ledger 10]])</f>
        <v/>
      </c>
      <c r="DU373" t="str">
        <f>IF(Table1[[#This Row],[Ledger 10]]="","",IF(Table1[[#This Row],[Effect 10]]="Dr.",-Table1[[#This Row],[Amount 10]],Table1[[#This Row],[Amount 10]]))</f>
        <v/>
      </c>
      <c r="DX373" t="str">
        <f>IF(Table1[[#This Row],[Ledger 11]]="","","No")</f>
        <v/>
      </c>
      <c r="DY373" t="str">
        <f>IF(Table1[[#This Row],[Ledger 11]]="","",IF(Table1[[#This Row],[Effect 11]]="Dr.","Yes","No"))</f>
        <v/>
      </c>
      <c r="DZ373" t="str">
        <f>IF(Table1[[#This Row],[Ledger 11]]="","",Table1[[#This Row],[Ledger 11]])</f>
        <v/>
      </c>
      <c r="EA373" t="str">
        <f>IF(Table1[[#This Row],[Ledger 11]]="","",IF(Table1[[#This Row],[Effect 11]]="Dr.",-Table1[[#This Row],[Amount 11]],Table1[[#This Row],[Amount 11]]))</f>
        <v/>
      </c>
      <c r="ED373" t="str">
        <f>IF(Table1[[#This Row],[Ledger 12]]="","","No")</f>
        <v/>
      </c>
      <c r="EE373" t="str">
        <f>IF(Table1[[#This Row],[Ledger 12]]="","",IF(Table1[[#This Row],[Effect 12]]="Dr.","Yes","No"))</f>
        <v/>
      </c>
      <c r="EF373" t="str">
        <f>IF(Table1[[#This Row],[Ledger 12]]="","",Table1[[#This Row],[Ledger 12]])</f>
        <v/>
      </c>
      <c r="EG373" t="str">
        <f>IF(Table1[[#This Row],[Ledger 12]]="","",IF(Table1[[#This Row],[Effect 12]]="Dr.",-Table1[[#This Row],[Amount 12]],Table1[[#This Row],[Amount 12]]))</f>
        <v/>
      </c>
      <c r="EJ373" t="str">
        <f>IF(Table1[[#This Row],[Ledger 13]]="","","No")</f>
        <v/>
      </c>
      <c r="EK373" t="str">
        <f>IF(Table1[[#This Row],[Ledger 13]]="","",IF(Table1[[#This Row],[Effect 13]]="Dr.","Yes","No"))</f>
        <v/>
      </c>
      <c r="EL373" t="str">
        <f>IF(Table1[[#This Row],[Ledger 13]]="","",Table1[[#This Row],[Ledger 13]])</f>
        <v/>
      </c>
      <c r="EM373" t="str">
        <f>IF(Table1[[#This Row],[Ledger 13]]="","",IF(Table1[[#This Row],[Effect 13]]="Dr.",-Table1[[#This Row],[Amount 13]],Table1[[#This Row],[Amount 13]]))</f>
        <v/>
      </c>
      <c r="EP373" t="str">
        <f>IF(Table1[[#This Row],[Ledger 14]]="","","No")</f>
        <v/>
      </c>
      <c r="EQ373" t="str">
        <f>IF(Table1[[#This Row],[Ledger 14]]="","",IF(Table1[[#This Row],[Effect 14]]="Dr.","Yes","No"))</f>
        <v/>
      </c>
      <c r="ER373" t="str">
        <f>IF(Table1[[#This Row],[Ledger 14]]="","",Table1[[#This Row],[Ledger 14]])</f>
        <v/>
      </c>
      <c r="ES373" t="str">
        <f>IF(Table1[[#This Row],[Ledger 14]]="","",IF(Table1[[#This Row],[Effect 14]]="Dr.",-Table1[[#This Row],[Amount 14]],Table1[[#This Row],[Amount 14]]))</f>
        <v/>
      </c>
      <c r="EV373" t="str">
        <f>IF(Table1[[#This Row],[Ledger 15]]="","","No")</f>
        <v/>
      </c>
      <c r="EW373" t="str">
        <f>IF(Table1[[#This Row],[Ledger 15]]="","",IF(Table1[[#This Row],[Effect 15]]="Dr.","Yes","No"))</f>
        <v/>
      </c>
      <c r="EX373" t="str">
        <f>IF(Table1[[#This Row],[Ledger 15]]="","",Table1[[#This Row],[Ledger 15]])</f>
        <v/>
      </c>
      <c r="EY373" t="str">
        <f>IF(Table1[[#This Row],[Ledger 15]]="","",IF(Table1[[#This Row],[Effect 15]]="Dr.",-Table1[[#This Row],[Amount 15]],Table1[[#This Row],[Amount 15]]))</f>
        <v/>
      </c>
      <c r="FD3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3">
        <f>IF(Table1[[#This Row],[Date]]="",0,IF(AND(Table1[[#This Row],[Date]]&gt;=$FE$2,Table1[[#This Row],[Date]]&lt;=$FE$3),0,1))</f>
        <v>0</v>
      </c>
      <c r="FF373">
        <f>IF(Table1[[#This Row],[Date]]="",0,IF(TYPE(VLOOKUP(Table1[[#This Row],[Voucher Type]],Table1[[#All],[Voucher Type Master]],1,FALSE))=16,1,0))</f>
        <v>0</v>
      </c>
      <c r="FG373">
        <f>IF(TYPE(IF(Table1[[#This Row],[Date]]="",0,IF(VLOOKUP(Table1[[#This Row],[Voucher Type]],$FY$5:$FZ$13,2,0)=Table1[[#This Row],[Effect 1]],0,1)))=16,1,0)</f>
        <v>0</v>
      </c>
      <c r="FH3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3">
        <f>IF(LEN(Table1[[#This Row],[Ledger 1]])&gt;0,IF(TYPE(VLOOKUP(Table1[[#This Row],[Ledger 1]],GZ:GZ,1,0))=16,1,0),0)</f>
        <v>0</v>
      </c>
      <c r="FJ373">
        <f>IF(LEN(Table1[[#This Row],[Ledger 2]])&gt;0,IF(TYPE(VLOOKUP(Table1[[#This Row],[Ledger 2]],GZ:GZ,1,0))=16,1,0),0)</f>
        <v>0</v>
      </c>
      <c r="FK373">
        <f>IF(LEN(Table1[[#This Row],[Ledger 3]])&gt;0,IF(TYPE(VLOOKUP(Table1[[#This Row],[Ledger 3]],GZ:GZ,1,0))=16,1,0),0)</f>
        <v>0</v>
      </c>
      <c r="FL373">
        <f>IF(LEN(Table1[[#This Row],[Ledger 4]])&gt;0,IF(TYPE(VLOOKUP(Table1[[#This Row],[Ledger 4]],GZ:GZ,1,0))=16,1,0),0)</f>
        <v>0</v>
      </c>
      <c r="FM373">
        <f>IF(LEN(Table1[[#This Row],[Ledger 5]])&gt;0,IF(TYPE(VLOOKUP(Table1[[#This Row],[Ledger 5]],GZ:GZ,1,0))=16,1,0),0)</f>
        <v>0</v>
      </c>
      <c r="FN373">
        <f>IF(LEN(Table1[[#This Row],[Ledger 6]])&gt;0,IF(TYPE(VLOOKUP(Table1[[#This Row],[Ledger 6]],$GZ:$GZ,1,0))=16,1,0),0)</f>
        <v>0</v>
      </c>
      <c r="FO373">
        <f>IF(LEN(Table1[[#This Row],[Ledger 7]])&gt;0,IF(TYPE(VLOOKUP(Table1[[#This Row],[Ledger 7]],$GZ:$GZ,1,0))=16,1,0),0)</f>
        <v>0</v>
      </c>
      <c r="FP373">
        <f>IF(LEN(Table1[[#This Row],[Ledger 8]])&gt;0,IF(TYPE(VLOOKUP(Table1[[#This Row],[Ledger 8]],$GZ:$GZ,1,0))=16,1,0),0)</f>
        <v>0</v>
      </c>
      <c r="FQ373">
        <f>IF(LEN(Table1[[#This Row],[Ledger 9]])&gt;0,IF(TYPE(VLOOKUP(Table1[[#This Row],[Ledger 9]],$GZ:$GZ,1,0))=16,1,0),0)</f>
        <v>0</v>
      </c>
      <c r="FR373">
        <f>IF(LEN(Table1[[#This Row],[Ledger 10]])&gt;0,IF(TYPE(VLOOKUP(Table1[[#This Row],[Ledger 10]],$GZ:$GZ,1,0))=16,1,0),0)</f>
        <v>0</v>
      </c>
      <c r="FS373">
        <f>IF(LEN(Table1[[#This Row],[Ledger 11]])&gt;0,IF(TYPE(VLOOKUP(Table1[[#This Row],[Ledger 11]],$GZ:$GZ,1,0))=16,1,0),0)</f>
        <v>0</v>
      </c>
      <c r="FT373">
        <f>IF(LEN(Table1[[#This Row],[Ledger 12]])&gt;0,IF(TYPE(VLOOKUP(Table1[[#This Row],[Ledger 12]],$GZ:$GZ,1,0))=16,1,0),0)</f>
        <v>0</v>
      </c>
      <c r="FU373">
        <f>IF(LEN(Table1[[#This Row],[Ledger 13]])&gt;0,IF(TYPE(VLOOKUP(Table1[[#This Row],[Ledger 13]],$GZ:$GZ,1,0))=16,1,0),0)</f>
        <v>0</v>
      </c>
      <c r="FV373">
        <f>IF(LEN(Table1[[#This Row],[Ledger 14]])&gt;0,IF(TYPE(VLOOKUP(Table1[[#This Row],[Ledger 14]],$GZ:$GZ,1,0))=16,1,0),0)</f>
        <v>0</v>
      </c>
      <c r="FW373">
        <f>IF(LEN(Table1[[#This Row],[Ledger 15]])&gt;0,IF(TYPE(VLOOKUP(Table1[[#This Row],[Ledger 15]],$GZ:$GZ,1,0))=16,1,0),0)</f>
        <v>0</v>
      </c>
    </row>
    <row r="374" spans="4:179" ht="33" customHeight="1" x14ac:dyDescent="0.45">
      <c r="D374" s="8">
        <f t="shared" si="14"/>
        <v>369</v>
      </c>
      <c r="E374" s="32"/>
      <c r="F374" s="34"/>
      <c r="G374" s="34"/>
      <c r="H374" s="34"/>
      <c r="I374" s="34"/>
      <c r="J374" s="38"/>
      <c r="K374" s="33"/>
      <c r="L374" s="36"/>
      <c r="M374" s="35"/>
      <c r="N374" s="34"/>
      <c r="O374" s="41"/>
      <c r="P374" s="35"/>
      <c r="Q374" s="34"/>
      <c r="R374" s="37"/>
      <c r="S374" s="35"/>
      <c r="T374" s="34"/>
      <c r="U374" s="37"/>
      <c r="V374" s="35"/>
      <c r="W374" s="34"/>
      <c r="X374" s="37"/>
      <c r="Y374" s="35"/>
      <c r="Z374" s="34"/>
      <c r="AA374" s="37"/>
      <c r="AB374" s="35"/>
      <c r="AC374" s="34"/>
      <c r="AD374" s="37"/>
      <c r="AE374" s="35"/>
      <c r="AF374" s="34"/>
      <c r="AG374" s="37"/>
      <c r="AH374" s="35"/>
      <c r="AI374" s="34"/>
      <c r="AJ374" s="37"/>
      <c r="AK374" s="35"/>
      <c r="AL374" s="34"/>
      <c r="AM374" s="37"/>
      <c r="AN374" s="35"/>
      <c r="AO374" s="34"/>
      <c r="AP374" s="37"/>
      <c r="AQ374" s="35"/>
      <c r="AR374" s="34"/>
      <c r="AS374" s="37"/>
      <c r="AT374" s="35"/>
      <c r="AU374" s="34"/>
      <c r="AV374" s="37"/>
      <c r="AW374" s="35"/>
      <c r="AX374" s="34"/>
      <c r="AY374" s="37"/>
      <c r="AZ374" s="35"/>
      <c r="BA374" s="34"/>
      <c r="BB374" s="37"/>
      <c r="BC3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4" s="7"/>
      <c r="BF374" t="str">
        <f>IF(Table1[[#This Row],[Date]]="","","&amp;lt;VOUCHER REMOTEID="&amp;""""&amp;$A$11&amp;$A$13&amp;ROW()&amp;""""&amp;" VCHTYPE="""&amp;F374&amp;""" ACTION="""&amp;"Create"&amp;"""&amp;gt;")</f>
        <v/>
      </c>
      <c r="BG374" t="str">
        <f>IF(Table1[[#This Row],[Date]]="","",TEXT(Table1[[#This Row],[Date]],"yyyymmdd"))</f>
        <v/>
      </c>
      <c r="BH374" t="str">
        <f>Table1[[#This Row],[Date2]]</f>
        <v/>
      </c>
      <c r="BI374" t="str">
        <f>IF(Table1[[#This Row],[Date]]="","",Table1[[#This Row],[Voucher Type]])</f>
        <v/>
      </c>
      <c r="BJ374" t="str">
        <f>IF(Table1[[#This Row],[Ref No / Invoice No]]="","",Table1[[#This Row],[Ref No / Invoice No]])</f>
        <v/>
      </c>
      <c r="BK374" t="str">
        <f>IF(Table1[[#This Row],[Voucher No]]="","",Table1[[#This Row],[Voucher No]])</f>
        <v/>
      </c>
      <c r="BL374" t="str">
        <f>IF(Table1[[#This Row],[Date]]="","",Table1[[#This Row],[Narration]])</f>
        <v/>
      </c>
      <c r="BM374" t="str">
        <f>IF(Table1[[#This Row],[Date]]="","",$A$11&amp;$A$13&amp;ROW())</f>
        <v/>
      </c>
      <c r="BN374" t="str">
        <f>IF(Table1[[#This Row],[Date]]="","",$A$13)</f>
        <v/>
      </c>
      <c r="BP374" t="str">
        <f>IF(Table1[[#This Row],[Ledger 1]]="","","No")</f>
        <v/>
      </c>
      <c r="BQ374" t="str">
        <f>IF(Table1[[#This Row],[Date]]="","",IF(Table1[[#This Row],[Effect 1]]="Dr.","Yes","No"))</f>
        <v/>
      </c>
      <c r="BR374" t="str">
        <f>IF(Table1[[#This Row],[Date]]="","",Table1[[#This Row],[Ledger 1]])</f>
        <v/>
      </c>
      <c r="BS374" t="str">
        <f>IF(Table1[[#This Row],[Date]]="","",IF(Table1[[#This Row],[Effect 1]]="Dr.",-Table1[[#This Row],[Amount 1]],Table1[[#This Row],[Amount 1]]))</f>
        <v/>
      </c>
      <c r="BV374" t="str">
        <f>IF(Table1[[#This Row],[Ledger 2]]="","","No")</f>
        <v/>
      </c>
      <c r="BW374" t="str">
        <f>IF(Table1[[#This Row],[Date]]="","",IF(Table1[[#This Row],[Effect 2]]="Dr.","Yes","No"))</f>
        <v/>
      </c>
      <c r="BX374" t="str">
        <f>IF(Table1[[#This Row],[Date]]="","",Table1[[#This Row],[Ledger 2]])</f>
        <v/>
      </c>
      <c r="BY374" t="str">
        <f>IF(Table1[[#This Row],[Date]]="","",IF(Table1[[#This Row],[Effect 2]]="Dr.",-Table1[[#This Row],[Amount 2]],Table1[[#This Row],[Amount 2]]))</f>
        <v/>
      </c>
      <c r="CB374" t="str">
        <f>IF(Table1[[#This Row],[Ledger 3]]="","","No")</f>
        <v/>
      </c>
      <c r="CC374" t="str">
        <f>IF(Table1[[#This Row],[Ledger 3]]="","",IF(Table1[[#This Row],[Effect 3]]="Dr.","Yes","No"))</f>
        <v/>
      </c>
      <c r="CD374" t="str">
        <f>IF(Table1[[#This Row],[Ledger 3]]="","",Table1[[#This Row],[Ledger 3]])</f>
        <v/>
      </c>
      <c r="CE374" t="str">
        <f>IF(Table1[[#This Row],[Ledger 3]]="","",IF(Table1[[#This Row],[Effect 3]]="Dr.",-Table1[[#This Row],[Amount 3]],Table1[[#This Row],[Amount 3]]))</f>
        <v/>
      </c>
      <c r="CH374" t="str">
        <f>IF(Table1[[#This Row],[Ledger 4]]="","","No")</f>
        <v/>
      </c>
      <c r="CI374" t="str">
        <f>IF(Table1[[#This Row],[Ledger 4]]="","",IF(Table1[[#This Row],[Effect 4]]="Dr.","Yes","No"))</f>
        <v/>
      </c>
      <c r="CJ374" t="str">
        <f>IF(Table1[[#This Row],[Ledger 4]]="","",Table1[[#This Row],[Ledger 4]])</f>
        <v/>
      </c>
      <c r="CK374" t="str">
        <f>IF(Table1[[#This Row],[Ledger 4]]="","",IF(Table1[[#This Row],[Effect 4]]="Dr.",-Table1[[#This Row],[Amount 4]],Table1[[#This Row],[Amount 4]]))</f>
        <v/>
      </c>
      <c r="CN374" t="str">
        <f>IF(Table1[[#This Row],[Ledger 5]]="","","No")</f>
        <v/>
      </c>
      <c r="CO374" t="str">
        <f>IF(Table1[[#This Row],[Ledger 5]]="","",IF(Table1[[#This Row],[Effect 5]]="Dr.","Yes","No"))</f>
        <v/>
      </c>
      <c r="CP374" t="str">
        <f>IF(Table1[[#This Row],[Ledger 5]]="","",Table1[[#This Row],[Ledger 5]])</f>
        <v/>
      </c>
      <c r="CQ374" t="str">
        <f>IF(Table1[[#This Row],[Ledger 5]]="","",IF(Table1[[#This Row],[Effect 5]]="Dr.",-Table1[[#This Row],[Amount 5]],Table1[[#This Row],[Amount 5]]))</f>
        <v/>
      </c>
      <c r="CT374" t="str">
        <f>IF(Table1[[#This Row],[Ledger 6]]="","","No")</f>
        <v/>
      </c>
      <c r="CU374" t="str">
        <f>IF(Table1[[#This Row],[Ledger 6]]="","",IF(Table1[[#This Row],[Effect 6]]="Dr.","Yes","No"))</f>
        <v/>
      </c>
      <c r="CV374" t="str">
        <f>IF(Table1[[#This Row],[Ledger 6]]="","",Table1[[#This Row],[Ledger 6]])</f>
        <v/>
      </c>
      <c r="CW374" t="str">
        <f>IF(Table1[[#This Row],[Ledger 6]]="","",IF(Table1[[#This Row],[Effect 6]]="Dr.",-Table1[[#This Row],[Amount 6]],Table1[[#This Row],[Amount 6]]))</f>
        <v/>
      </c>
      <c r="CZ374" t="str">
        <f>IF(Table1[[#This Row],[Ledger 7]]="","","No")</f>
        <v/>
      </c>
      <c r="DA374" t="str">
        <f>IF(Table1[[#This Row],[Ledger 7]]="","",IF(Table1[[#This Row],[Effect 7]]="Dr.","Yes","No"))</f>
        <v/>
      </c>
      <c r="DB374" t="str">
        <f>IF(Table1[[#This Row],[Ledger 7]]="","",Table1[[#This Row],[Ledger 7]])</f>
        <v/>
      </c>
      <c r="DC374" t="str">
        <f>IF(Table1[[#This Row],[Ledger 7]]="","",IF(Table1[[#This Row],[Effect 7]]="Dr.",-Table1[[#This Row],[Amount 7]],Table1[[#This Row],[Amount 7]]))</f>
        <v/>
      </c>
      <c r="DF374" t="str">
        <f>IF(Table1[[#This Row],[Ledger 8]]="","","No")</f>
        <v/>
      </c>
      <c r="DG374" t="str">
        <f>IF(Table1[[#This Row],[Ledger 8]]="","",IF(Table1[[#This Row],[Effect 8]]="Dr.","Yes","No"))</f>
        <v/>
      </c>
      <c r="DH374" t="str">
        <f>IF(Table1[[#This Row],[Ledger 8]]="","",Table1[[#This Row],[Ledger 8]])</f>
        <v/>
      </c>
      <c r="DI374" t="str">
        <f>IF(Table1[[#This Row],[Ledger 8]]="","",IF(Table1[[#This Row],[Effect 8]]="Dr.",-Table1[[#This Row],[Amount 8]],Table1[[#This Row],[Amount 8]]))</f>
        <v/>
      </c>
      <c r="DL374" t="str">
        <f>IF(Table1[[#This Row],[Ledger 9]]="","","No")</f>
        <v/>
      </c>
      <c r="DM374" t="str">
        <f>IF(Table1[[#This Row],[Ledger 9]]="","",IF(Table1[[#This Row],[Effect 9]]="Dr.","Yes","No"))</f>
        <v/>
      </c>
      <c r="DN374" t="str">
        <f>IF(Table1[[#This Row],[Ledger 9]]="","",Table1[[#This Row],[Ledger 9]])</f>
        <v/>
      </c>
      <c r="DO374" t="str">
        <f>IF(Table1[[#This Row],[Ledger 9]]="","",IF(Table1[[#This Row],[Effect 9]]="Dr.",-Table1[[#This Row],[Amount 9]],Table1[[#This Row],[Amount 9]]))</f>
        <v/>
      </c>
      <c r="DR374" t="str">
        <f>IF(Table1[[#This Row],[Ledger 10]]="","","No")</f>
        <v/>
      </c>
      <c r="DS374" t="str">
        <f>IF(Table1[[#This Row],[Ledger 10]]="","",IF(Table1[[#This Row],[Effect 10]]="Dr.","Yes","No"))</f>
        <v/>
      </c>
      <c r="DT374" t="str">
        <f>IF(Table1[[#This Row],[Ledger 10]]="","",Table1[[#This Row],[Ledger 10]])</f>
        <v/>
      </c>
      <c r="DU374" t="str">
        <f>IF(Table1[[#This Row],[Ledger 10]]="","",IF(Table1[[#This Row],[Effect 10]]="Dr.",-Table1[[#This Row],[Amount 10]],Table1[[#This Row],[Amount 10]]))</f>
        <v/>
      </c>
      <c r="DX374" t="str">
        <f>IF(Table1[[#This Row],[Ledger 11]]="","","No")</f>
        <v/>
      </c>
      <c r="DY374" t="str">
        <f>IF(Table1[[#This Row],[Ledger 11]]="","",IF(Table1[[#This Row],[Effect 11]]="Dr.","Yes","No"))</f>
        <v/>
      </c>
      <c r="DZ374" t="str">
        <f>IF(Table1[[#This Row],[Ledger 11]]="","",Table1[[#This Row],[Ledger 11]])</f>
        <v/>
      </c>
      <c r="EA374" t="str">
        <f>IF(Table1[[#This Row],[Ledger 11]]="","",IF(Table1[[#This Row],[Effect 11]]="Dr.",-Table1[[#This Row],[Amount 11]],Table1[[#This Row],[Amount 11]]))</f>
        <v/>
      </c>
      <c r="ED374" t="str">
        <f>IF(Table1[[#This Row],[Ledger 12]]="","","No")</f>
        <v/>
      </c>
      <c r="EE374" t="str">
        <f>IF(Table1[[#This Row],[Ledger 12]]="","",IF(Table1[[#This Row],[Effect 12]]="Dr.","Yes","No"))</f>
        <v/>
      </c>
      <c r="EF374" t="str">
        <f>IF(Table1[[#This Row],[Ledger 12]]="","",Table1[[#This Row],[Ledger 12]])</f>
        <v/>
      </c>
      <c r="EG374" t="str">
        <f>IF(Table1[[#This Row],[Ledger 12]]="","",IF(Table1[[#This Row],[Effect 12]]="Dr.",-Table1[[#This Row],[Amount 12]],Table1[[#This Row],[Amount 12]]))</f>
        <v/>
      </c>
      <c r="EJ374" t="str">
        <f>IF(Table1[[#This Row],[Ledger 13]]="","","No")</f>
        <v/>
      </c>
      <c r="EK374" t="str">
        <f>IF(Table1[[#This Row],[Ledger 13]]="","",IF(Table1[[#This Row],[Effect 13]]="Dr.","Yes","No"))</f>
        <v/>
      </c>
      <c r="EL374" t="str">
        <f>IF(Table1[[#This Row],[Ledger 13]]="","",Table1[[#This Row],[Ledger 13]])</f>
        <v/>
      </c>
      <c r="EM374" t="str">
        <f>IF(Table1[[#This Row],[Ledger 13]]="","",IF(Table1[[#This Row],[Effect 13]]="Dr.",-Table1[[#This Row],[Amount 13]],Table1[[#This Row],[Amount 13]]))</f>
        <v/>
      </c>
      <c r="EP374" t="str">
        <f>IF(Table1[[#This Row],[Ledger 14]]="","","No")</f>
        <v/>
      </c>
      <c r="EQ374" t="str">
        <f>IF(Table1[[#This Row],[Ledger 14]]="","",IF(Table1[[#This Row],[Effect 14]]="Dr.","Yes","No"))</f>
        <v/>
      </c>
      <c r="ER374" t="str">
        <f>IF(Table1[[#This Row],[Ledger 14]]="","",Table1[[#This Row],[Ledger 14]])</f>
        <v/>
      </c>
      <c r="ES374" t="str">
        <f>IF(Table1[[#This Row],[Ledger 14]]="","",IF(Table1[[#This Row],[Effect 14]]="Dr.",-Table1[[#This Row],[Amount 14]],Table1[[#This Row],[Amount 14]]))</f>
        <v/>
      </c>
      <c r="EV374" t="str">
        <f>IF(Table1[[#This Row],[Ledger 15]]="","","No")</f>
        <v/>
      </c>
      <c r="EW374" t="str">
        <f>IF(Table1[[#This Row],[Ledger 15]]="","",IF(Table1[[#This Row],[Effect 15]]="Dr.","Yes","No"))</f>
        <v/>
      </c>
      <c r="EX374" t="str">
        <f>IF(Table1[[#This Row],[Ledger 15]]="","",Table1[[#This Row],[Ledger 15]])</f>
        <v/>
      </c>
      <c r="EY374" t="str">
        <f>IF(Table1[[#This Row],[Ledger 15]]="","",IF(Table1[[#This Row],[Effect 15]]="Dr.",-Table1[[#This Row],[Amount 15]],Table1[[#This Row],[Amount 15]]))</f>
        <v/>
      </c>
      <c r="FD3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4">
        <f>IF(Table1[[#This Row],[Date]]="",0,IF(AND(Table1[[#This Row],[Date]]&gt;=$FE$2,Table1[[#This Row],[Date]]&lt;=$FE$3),0,1))</f>
        <v>0</v>
      </c>
      <c r="FF374">
        <f>IF(Table1[[#This Row],[Date]]="",0,IF(TYPE(VLOOKUP(Table1[[#This Row],[Voucher Type]],Table1[[#All],[Voucher Type Master]],1,FALSE))=16,1,0))</f>
        <v>0</v>
      </c>
      <c r="FG374">
        <f>IF(TYPE(IF(Table1[[#This Row],[Date]]="",0,IF(VLOOKUP(Table1[[#This Row],[Voucher Type]],$FY$5:$FZ$13,2,0)=Table1[[#This Row],[Effect 1]],0,1)))=16,1,0)</f>
        <v>0</v>
      </c>
      <c r="FH3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4">
        <f>IF(LEN(Table1[[#This Row],[Ledger 1]])&gt;0,IF(TYPE(VLOOKUP(Table1[[#This Row],[Ledger 1]],GZ:GZ,1,0))=16,1,0),0)</f>
        <v>0</v>
      </c>
      <c r="FJ374">
        <f>IF(LEN(Table1[[#This Row],[Ledger 2]])&gt;0,IF(TYPE(VLOOKUP(Table1[[#This Row],[Ledger 2]],GZ:GZ,1,0))=16,1,0),0)</f>
        <v>0</v>
      </c>
      <c r="FK374">
        <f>IF(LEN(Table1[[#This Row],[Ledger 3]])&gt;0,IF(TYPE(VLOOKUP(Table1[[#This Row],[Ledger 3]],GZ:GZ,1,0))=16,1,0),0)</f>
        <v>0</v>
      </c>
      <c r="FL374">
        <f>IF(LEN(Table1[[#This Row],[Ledger 4]])&gt;0,IF(TYPE(VLOOKUP(Table1[[#This Row],[Ledger 4]],GZ:GZ,1,0))=16,1,0),0)</f>
        <v>0</v>
      </c>
      <c r="FM374">
        <f>IF(LEN(Table1[[#This Row],[Ledger 5]])&gt;0,IF(TYPE(VLOOKUP(Table1[[#This Row],[Ledger 5]],GZ:GZ,1,0))=16,1,0),0)</f>
        <v>0</v>
      </c>
      <c r="FN374">
        <f>IF(LEN(Table1[[#This Row],[Ledger 6]])&gt;0,IF(TYPE(VLOOKUP(Table1[[#This Row],[Ledger 6]],$GZ:$GZ,1,0))=16,1,0),0)</f>
        <v>0</v>
      </c>
      <c r="FO374">
        <f>IF(LEN(Table1[[#This Row],[Ledger 7]])&gt;0,IF(TYPE(VLOOKUP(Table1[[#This Row],[Ledger 7]],$GZ:$GZ,1,0))=16,1,0),0)</f>
        <v>0</v>
      </c>
      <c r="FP374">
        <f>IF(LEN(Table1[[#This Row],[Ledger 8]])&gt;0,IF(TYPE(VLOOKUP(Table1[[#This Row],[Ledger 8]],$GZ:$GZ,1,0))=16,1,0),0)</f>
        <v>0</v>
      </c>
      <c r="FQ374">
        <f>IF(LEN(Table1[[#This Row],[Ledger 9]])&gt;0,IF(TYPE(VLOOKUP(Table1[[#This Row],[Ledger 9]],$GZ:$GZ,1,0))=16,1,0),0)</f>
        <v>0</v>
      </c>
      <c r="FR374">
        <f>IF(LEN(Table1[[#This Row],[Ledger 10]])&gt;0,IF(TYPE(VLOOKUP(Table1[[#This Row],[Ledger 10]],$GZ:$GZ,1,0))=16,1,0),0)</f>
        <v>0</v>
      </c>
      <c r="FS374">
        <f>IF(LEN(Table1[[#This Row],[Ledger 11]])&gt;0,IF(TYPE(VLOOKUP(Table1[[#This Row],[Ledger 11]],$GZ:$GZ,1,0))=16,1,0),0)</f>
        <v>0</v>
      </c>
      <c r="FT374">
        <f>IF(LEN(Table1[[#This Row],[Ledger 12]])&gt;0,IF(TYPE(VLOOKUP(Table1[[#This Row],[Ledger 12]],$GZ:$GZ,1,0))=16,1,0),0)</f>
        <v>0</v>
      </c>
      <c r="FU374">
        <f>IF(LEN(Table1[[#This Row],[Ledger 13]])&gt;0,IF(TYPE(VLOOKUP(Table1[[#This Row],[Ledger 13]],$GZ:$GZ,1,0))=16,1,0),0)</f>
        <v>0</v>
      </c>
      <c r="FV374">
        <f>IF(LEN(Table1[[#This Row],[Ledger 14]])&gt;0,IF(TYPE(VLOOKUP(Table1[[#This Row],[Ledger 14]],$GZ:$GZ,1,0))=16,1,0),0)</f>
        <v>0</v>
      </c>
      <c r="FW374">
        <f>IF(LEN(Table1[[#This Row],[Ledger 15]])&gt;0,IF(TYPE(VLOOKUP(Table1[[#This Row],[Ledger 15]],$GZ:$GZ,1,0))=16,1,0),0)</f>
        <v>0</v>
      </c>
    </row>
    <row r="375" spans="4:179" ht="33" customHeight="1" x14ac:dyDescent="0.45">
      <c r="D375" s="8">
        <f t="shared" si="14"/>
        <v>370</v>
      </c>
      <c r="E375" s="32"/>
      <c r="F375" s="34"/>
      <c r="G375" s="34"/>
      <c r="H375" s="34"/>
      <c r="I375" s="34"/>
      <c r="J375" s="38"/>
      <c r="K375" s="33"/>
      <c r="L375" s="36"/>
      <c r="M375" s="35"/>
      <c r="N375" s="34"/>
      <c r="O375" s="41"/>
      <c r="P375" s="35"/>
      <c r="Q375" s="34"/>
      <c r="R375" s="37"/>
      <c r="S375" s="35"/>
      <c r="T375" s="34"/>
      <c r="U375" s="37"/>
      <c r="V375" s="35"/>
      <c r="W375" s="34"/>
      <c r="X375" s="37"/>
      <c r="Y375" s="35"/>
      <c r="Z375" s="34"/>
      <c r="AA375" s="37"/>
      <c r="AB375" s="35"/>
      <c r="AC375" s="34"/>
      <c r="AD375" s="37"/>
      <c r="AE375" s="35"/>
      <c r="AF375" s="34"/>
      <c r="AG375" s="37"/>
      <c r="AH375" s="35"/>
      <c r="AI375" s="34"/>
      <c r="AJ375" s="37"/>
      <c r="AK375" s="35"/>
      <c r="AL375" s="34"/>
      <c r="AM375" s="37"/>
      <c r="AN375" s="35"/>
      <c r="AO375" s="34"/>
      <c r="AP375" s="37"/>
      <c r="AQ375" s="35"/>
      <c r="AR375" s="34"/>
      <c r="AS375" s="37"/>
      <c r="AT375" s="35"/>
      <c r="AU375" s="34"/>
      <c r="AV375" s="37"/>
      <c r="AW375" s="35"/>
      <c r="AX375" s="34"/>
      <c r="AY375" s="37"/>
      <c r="AZ375" s="35"/>
      <c r="BA375" s="34"/>
      <c r="BB375" s="37"/>
      <c r="BC3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5" s="7"/>
      <c r="BF375" t="str">
        <f>IF(Table1[[#This Row],[Date]]="","","&amp;lt;VOUCHER REMOTEID="&amp;""""&amp;$A$11&amp;$A$13&amp;ROW()&amp;""""&amp;" VCHTYPE="""&amp;F375&amp;""" ACTION="""&amp;"Create"&amp;"""&amp;gt;")</f>
        <v/>
      </c>
      <c r="BG375" t="str">
        <f>IF(Table1[[#This Row],[Date]]="","",TEXT(Table1[[#This Row],[Date]],"yyyymmdd"))</f>
        <v/>
      </c>
      <c r="BH375" t="str">
        <f>Table1[[#This Row],[Date2]]</f>
        <v/>
      </c>
      <c r="BI375" t="str">
        <f>IF(Table1[[#This Row],[Date]]="","",Table1[[#This Row],[Voucher Type]])</f>
        <v/>
      </c>
      <c r="BJ375" t="str">
        <f>IF(Table1[[#This Row],[Ref No / Invoice No]]="","",Table1[[#This Row],[Ref No / Invoice No]])</f>
        <v/>
      </c>
      <c r="BK375" t="str">
        <f>IF(Table1[[#This Row],[Voucher No]]="","",Table1[[#This Row],[Voucher No]])</f>
        <v/>
      </c>
      <c r="BL375" t="str">
        <f>IF(Table1[[#This Row],[Date]]="","",Table1[[#This Row],[Narration]])</f>
        <v/>
      </c>
      <c r="BM375" t="str">
        <f>IF(Table1[[#This Row],[Date]]="","",$A$11&amp;$A$13&amp;ROW())</f>
        <v/>
      </c>
      <c r="BN375" t="str">
        <f>IF(Table1[[#This Row],[Date]]="","",$A$13)</f>
        <v/>
      </c>
      <c r="BP375" t="str">
        <f>IF(Table1[[#This Row],[Ledger 1]]="","","No")</f>
        <v/>
      </c>
      <c r="BQ375" t="str">
        <f>IF(Table1[[#This Row],[Date]]="","",IF(Table1[[#This Row],[Effect 1]]="Dr.","Yes","No"))</f>
        <v/>
      </c>
      <c r="BR375" t="str">
        <f>IF(Table1[[#This Row],[Date]]="","",Table1[[#This Row],[Ledger 1]])</f>
        <v/>
      </c>
      <c r="BS375" t="str">
        <f>IF(Table1[[#This Row],[Date]]="","",IF(Table1[[#This Row],[Effect 1]]="Dr.",-Table1[[#This Row],[Amount 1]],Table1[[#This Row],[Amount 1]]))</f>
        <v/>
      </c>
      <c r="BV375" t="str">
        <f>IF(Table1[[#This Row],[Ledger 2]]="","","No")</f>
        <v/>
      </c>
      <c r="BW375" t="str">
        <f>IF(Table1[[#This Row],[Date]]="","",IF(Table1[[#This Row],[Effect 2]]="Dr.","Yes","No"))</f>
        <v/>
      </c>
      <c r="BX375" t="str">
        <f>IF(Table1[[#This Row],[Date]]="","",Table1[[#This Row],[Ledger 2]])</f>
        <v/>
      </c>
      <c r="BY375" t="str">
        <f>IF(Table1[[#This Row],[Date]]="","",IF(Table1[[#This Row],[Effect 2]]="Dr.",-Table1[[#This Row],[Amount 2]],Table1[[#This Row],[Amount 2]]))</f>
        <v/>
      </c>
      <c r="CB375" t="str">
        <f>IF(Table1[[#This Row],[Ledger 3]]="","","No")</f>
        <v/>
      </c>
      <c r="CC375" t="str">
        <f>IF(Table1[[#This Row],[Ledger 3]]="","",IF(Table1[[#This Row],[Effect 3]]="Dr.","Yes","No"))</f>
        <v/>
      </c>
      <c r="CD375" t="str">
        <f>IF(Table1[[#This Row],[Ledger 3]]="","",Table1[[#This Row],[Ledger 3]])</f>
        <v/>
      </c>
      <c r="CE375" t="str">
        <f>IF(Table1[[#This Row],[Ledger 3]]="","",IF(Table1[[#This Row],[Effect 3]]="Dr.",-Table1[[#This Row],[Amount 3]],Table1[[#This Row],[Amount 3]]))</f>
        <v/>
      </c>
      <c r="CH375" t="str">
        <f>IF(Table1[[#This Row],[Ledger 4]]="","","No")</f>
        <v/>
      </c>
      <c r="CI375" t="str">
        <f>IF(Table1[[#This Row],[Ledger 4]]="","",IF(Table1[[#This Row],[Effect 4]]="Dr.","Yes","No"))</f>
        <v/>
      </c>
      <c r="CJ375" t="str">
        <f>IF(Table1[[#This Row],[Ledger 4]]="","",Table1[[#This Row],[Ledger 4]])</f>
        <v/>
      </c>
      <c r="CK375" t="str">
        <f>IF(Table1[[#This Row],[Ledger 4]]="","",IF(Table1[[#This Row],[Effect 4]]="Dr.",-Table1[[#This Row],[Amount 4]],Table1[[#This Row],[Amount 4]]))</f>
        <v/>
      </c>
      <c r="CN375" t="str">
        <f>IF(Table1[[#This Row],[Ledger 5]]="","","No")</f>
        <v/>
      </c>
      <c r="CO375" t="str">
        <f>IF(Table1[[#This Row],[Ledger 5]]="","",IF(Table1[[#This Row],[Effect 5]]="Dr.","Yes","No"))</f>
        <v/>
      </c>
      <c r="CP375" t="str">
        <f>IF(Table1[[#This Row],[Ledger 5]]="","",Table1[[#This Row],[Ledger 5]])</f>
        <v/>
      </c>
      <c r="CQ375" t="str">
        <f>IF(Table1[[#This Row],[Ledger 5]]="","",IF(Table1[[#This Row],[Effect 5]]="Dr.",-Table1[[#This Row],[Amount 5]],Table1[[#This Row],[Amount 5]]))</f>
        <v/>
      </c>
      <c r="CT375" t="str">
        <f>IF(Table1[[#This Row],[Ledger 6]]="","","No")</f>
        <v/>
      </c>
      <c r="CU375" t="str">
        <f>IF(Table1[[#This Row],[Ledger 6]]="","",IF(Table1[[#This Row],[Effect 6]]="Dr.","Yes","No"))</f>
        <v/>
      </c>
      <c r="CV375" t="str">
        <f>IF(Table1[[#This Row],[Ledger 6]]="","",Table1[[#This Row],[Ledger 6]])</f>
        <v/>
      </c>
      <c r="CW375" t="str">
        <f>IF(Table1[[#This Row],[Ledger 6]]="","",IF(Table1[[#This Row],[Effect 6]]="Dr.",-Table1[[#This Row],[Amount 6]],Table1[[#This Row],[Amount 6]]))</f>
        <v/>
      </c>
      <c r="CZ375" t="str">
        <f>IF(Table1[[#This Row],[Ledger 7]]="","","No")</f>
        <v/>
      </c>
      <c r="DA375" t="str">
        <f>IF(Table1[[#This Row],[Ledger 7]]="","",IF(Table1[[#This Row],[Effect 7]]="Dr.","Yes","No"))</f>
        <v/>
      </c>
      <c r="DB375" t="str">
        <f>IF(Table1[[#This Row],[Ledger 7]]="","",Table1[[#This Row],[Ledger 7]])</f>
        <v/>
      </c>
      <c r="DC375" t="str">
        <f>IF(Table1[[#This Row],[Ledger 7]]="","",IF(Table1[[#This Row],[Effect 7]]="Dr.",-Table1[[#This Row],[Amount 7]],Table1[[#This Row],[Amount 7]]))</f>
        <v/>
      </c>
      <c r="DF375" t="str">
        <f>IF(Table1[[#This Row],[Ledger 8]]="","","No")</f>
        <v/>
      </c>
      <c r="DG375" t="str">
        <f>IF(Table1[[#This Row],[Ledger 8]]="","",IF(Table1[[#This Row],[Effect 8]]="Dr.","Yes","No"))</f>
        <v/>
      </c>
      <c r="DH375" t="str">
        <f>IF(Table1[[#This Row],[Ledger 8]]="","",Table1[[#This Row],[Ledger 8]])</f>
        <v/>
      </c>
      <c r="DI375" t="str">
        <f>IF(Table1[[#This Row],[Ledger 8]]="","",IF(Table1[[#This Row],[Effect 8]]="Dr.",-Table1[[#This Row],[Amount 8]],Table1[[#This Row],[Amount 8]]))</f>
        <v/>
      </c>
      <c r="DL375" t="str">
        <f>IF(Table1[[#This Row],[Ledger 9]]="","","No")</f>
        <v/>
      </c>
      <c r="DM375" t="str">
        <f>IF(Table1[[#This Row],[Ledger 9]]="","",IF(Table1[[#This Row],[Effect 9]]="Dr.","Yes","No"))</f>
        <v/>
      </c>
      <c r="DN375" t="str">
        <f>IF(Table1[[#This Row],[Ledger 9]]="","",Table1[[#This Row],[Ledger 9]])</f>
        <v/>
      </c>
      <c r="DO375" t="str">
        <f>IF(Table1[[#This Row],[Ledger 9]]="","",IF(Table1[[#This Row],[Effect 9]]="Dr.",-Table1[[#This Row],[Amount 9]],Table1[[#This Row],[Amount 9]]))</f>
        <v/>
      </c>
      <c r="DR375" t="str">
        <f>IF(Table1[[#This Row],[Ledger 10]]="","","No")</f>
        <v/>
      </c>
      <c r="DS375" t="str">
        <f>IF(Table1[[#This Row],[Ledger 10]]="","",IF(Table1[[#This Row],[Effect 10]]="Dr.","Yes","No"))</f>
        <v/>
      </c>
      <c r="DT375" t="str">
        <f>IF(Table1[[#This Row],[Ledger 10]]="","",Table1[[#This Row],[Ledger 10]])</f>
        <v/>
      </c>
      <c r="DU375" t="str">
        <f>IF(Table1[[#This Row],[Ledger 10]]="","",IF(Table1[[#This Row],[Effect 10]]="Dr.",-Table1[[#This Row],[Amount 10]],Table1[[#This Row],[Amount 10]]))</f>
        <v/>
      </c>
      <c r="DX375" t="str">
        <f>IF(Table1[[#This Row],[Ledger 11]]="","","No")</f>
        <v/>
      </c>
      <c r="DY375" t="str">
        <f>IF(Table1[[#This Row],[Ledger 11]]="","",IF(Table1[[#This Row],[Effect 11]]="Dr.","Yes","No"))</f>
        <v/>
      </c>
      <c r="DZ375" t="str">
        <f>IF(Table1[[#This Row],[Ledger 11]]="","",Table1[[#This Row],[Ledger 11]])</f>
        <v/>
      </c>
      <c r="EA375" t="str">
        <f>IF(Table1[[#This Row],[Ledger 11]]="","",IF(Table1[[#This Row],[Effect 11]]="Dr.",-Table1[[#This Row],[Amount 11]],Table1[[#This Row],[Amount 11]]))</f>
        <v/>
      </c>
      <c r="ED375" t="str">
        <f>IF(Table1[[#This Row],[Ledger 12]]="","","No")</f>
        <v/>
      </c>
      <c r="EE375" t="str">
        <f>IF(Table1[[#This Row],[Ledger 12]]="","",IF(Table1[[#This Row],[Effect 12]]="Dr.","Yes","No"))</f>
        <v/>
      </c>
      <c r="EF375" t="str">
        <f>IF(Table1[[#This Row],[Ledger 12]]="","",Table1[[#This Row],[Ledger 12]])</f>
        <v/>
      </c>
      <c r="EG375" t="str">
        <f>IF(Table1[[#This Row],[Ledger 12]]="","",IF(Table1[[#This Row],[Effect 12]]="Dr.",-Table1[[#This Row],[Amount 12]],Table1[[#This Row],[Amount 12]]))</f>
        <v/>
      </c>
      <c r="EJ375" t="str">
        <f>IF(Table1[[#This Row],[Ledger 13]]="","","No")</f>
        <v/>
      </c>
      <c r="EK375" t="str">
        <f>IF(Table1[[#This Row],[Ledger 13]]="","",IF(Table1[[#This Row],[Effect 13]]="Dr.","Yes","No"))</f>
        <v/>
      </c>
      <c r="EL375" t="str">
        <f>IF(Table1[[#This Row],[Ledger 13]]="","",Table1[[#This Row],[Ledger 13]])</f>
        <v/>
      </c>
      <c r="EM375" t="str">
        <f>IF(Table1[[#This Row],[Ledger 13]]="","",IF(Table1[[#This Row],[Effect 13]]="Dr.",-Table1[[#This Row],[Amount 13]],Table1[[#This Row],[Amount 13]]))</f>
        <v/>
      </c>
      <c r="EP375" t="str">
        <f>IF(Table1[[#This Row],[Ledger 14]]="","","No")</f>
        <v/>
      </c>
      <c r="EQ375" t="str">
        <f>IF(Table1[[#This Row],[Ledger 14]]="","",IF(Table1[[#This Row],[Effect 14]]="Dr.","Yes","No"))</f>
        <v/>
      </c>
      <c r="ER375" t="str">
        <f>IF(Table1[[#This Row],[Ledger 14]]="","",Table1[[#This Row],[Ledger 14]])</f>
        <v/>
      </c>
      <c r="ES375" t="str">
        <f>IF(Table1[[#This Row],[Ledger 14]]="","",IF(Table1[[#This Row],[Effect 14]]="Dr.",-Table1[[#This Row],[Amount 14]],Table1[[#This Row],[Amount 14]]))</f>
        <v/>
      </c>
      <c r="EV375" t="str">
        <f>IF(Table1[[#This Row],[Ledger 15]]="","","No")</f>
        <v/>
      </c>
      <c r="EW375" t="str">
        <f>IF(Table1[[#This Row],[Ledger 15]]="","",IF(Table1[[#This Row],[Effect 15]]="Dr.","Yes","No"))</f>
        <v/>
      </c>
      <c r="EX375" t="str">
        <f>IF(Table1[[#This Row],[Ledger 15]]="","",Table1[[#This Row],[Ledger 15]])</f>
        <v/>
      </c>
      <c r="EY375" t="str">
        <f>IF(Table1[[#This Row],[Ledger 15]]="","",IF(Table1[[#This Row],[Effect 15]]="Dr.",-Table1[[#This Row],[Amount 15]],Table1[[#This Row],[Amount 15]]))</f>
        <v/>
      </c>
      <c r="FD3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5">
        <f>IF(Table1[[#This Row],[Date]]="",0,IF(AND(Table1[[#This Row],[Date]]&gt;=$FE$2,Table1[[#This Row],[Date]]&lt;=$FE$3),0,1))</f>
        <v>0</v>
      </c>
      <c r="FF375">
        <f>IF(Table1[[#This Row],[Date]]="",0,IF(TYPE(VLOOKUP(Table1[[#This Row],[Voucher Type]],Table1[[#All],[Voucher Type Master]],1,FALSE))=16,1,0))</f>
        <v>0</v>
      </c>
      <c r="FG375">
        <f>IF(TYPE(IF(Table1[[#This Row],[Date]]="",0,IF(VLOOKUP(Table1[[#This Row],[Voucher Type]],$FY$5:$FZ$13,2,0)=Table1[[#This Row],[Effect 1]],0,1)))=16,1,0)</f>
        <v>0</v>
      </c>
      <c r="FH3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5">
        <f>IF(LEN(Table1[[#This Row],[Ledger 1]])&gt;0,IF(TYPE(VLOOKUP(Table1[[#This Row],[Ledger 1]],GZ:GZ,1,0))=16,1,0),0)</f>
        <v>0</v>
      </c>
      <c r="FJ375">
        <f>IF(LEN(Table1[[#This Row],[Ledger 2]])&gt;0,IF(TYPE(VLOOKUP(Table1[[#This Row],[Ledger 2]],GZ:GZ,1,0))=16,1,0),0)</f>
        <v>0</v>
      </c>
      <c r="FK375">
        <f>IF(LEN(Table1[[#This Row],[Ledger 3]])&gt;0,IF(TYPE(VLOOKUP(Table1[[#This Row],[Ledger 3]],GZ:GZ,1,0))=16,1,0),0)</f>
        <v>0</v>
      </c>
      <c r="FL375">
        <f>IF(LEN(Table1[[#This Row],[Ledger 4]])&gt;0,IF(TYPE(VLOOKUP(Table1[[#This Row],[Ledger 4]],GZ:GZ,1,0))=16,1,0),0)</f>
        <v>0</v>
      </c>
      <c r="FM375">
        <f>IF(LEN(Table1[[#This Row],[Ledger 5]])&gt;0,IF(TYPE(VLOOKUP(Table1[[#This Row],[Ledger 5]],GZ:GZ,1,0))=16,1,0),0)</f>
        <v>0</v>
      </c>
      <c r="FN375">
        <f>IF(LEN(Table1[[#This Row],[Ledger 6]])&gt;0,IF(TYPE(VLOOKUP(Table1[[#This Row],[Ledger 6]],$GZ:$GZ,1,0))=16,1,0),0)</f>
        <v>0</v>
      </c>
      <c r="FO375">
        <f>IF(LEN(Table1[[#This Row],[Ledger 7]])&gt;0,IF(TYPE(VLOOKUP(Table1[[#This Row],[Ledger 7]],$GZ:$GZ,1,0))=16,1,0),0)</f>
        <v>0</v>
      </c>
      <c r="FP375">
        <f>IF(LEN(Table1[[#This Row],[Ledger 8]])&gt;0,IF(TYPE(VLOOKUP(Table1[[#This Row],[Ledger 8]],$GZ:$GZ,1,0))=16,1,0),0)</f>
        <v>0</v>
      </c>
      <c r="FQ375">
        <f>IF(LEN(Table1[[#This Row],[Ledger 9]])&gt;0,IF(TYPE(VLOOKUP(Table1[[#This Row],[Ledger 9]],$GZ:$GZ,1,0))=16,1,0),0)</f>
        <v>0</v>
      </c>
      <c r="FR375">
        <f>IF(LEN(Table1[[#This Row],[Ledger 10]])&gt;0,IF(TYPE(VLOOKUP(Table1[[#This Row],[Ledger 10]],$GZ:$GZ,1,0))=16,1,0),0)</f>
        <v>0</v>
      </c>
      <c r="FS375">
        <f>IF(LEN(Table1[[#This Row],[Ledger 11]])&gt;0,IF(TYPE(VLOOKUP(Table1[[#This Row],[Ledger 11]],$GZ:$GZ,1,0))=16,1,0),0)</f>
        <v>0</v>
      </c>
      <c r="FT375">
        <f>IF(LEN(Table1[[#This Row],[Ledger 12]])&gt;0,IF(TYPE(VLOOKUP(Table1[[#This Row],[Ledger 12]],$GZ:$GZ,1,0))=16,1,0),0)</f>
        <v>0</v>
      </c>
      <c r="FU375">
        <f>IF(LEN(Table1[[#This Row],[Ledger 13]])&gt;0,IF(TYPE(VLOOKUP(Table1[[#This Row],[Ledger 13]],$GZ:$GZ,1,0))=16,1,0),0)</f>
        <v>0</v>
      </c>
      <c r="FV375">
        <f>IF(LEN(Table1[[#This Row],[Ledger 14]])&gt;0,IF(TYPE(VLOOKUP(Table1[[#This Row],[Ledger 14]],$GZ:$GZ,1,0))=16,1,0),0)</f>
        <v>0</v>
      </c>
      <c r="FW375">
        <f>IF(LEN(Table1[[#This Row],[Ledger 15]])&gt;0,IF(TYPE(VLOOKUP(Table1[[#This Row],[Ledger 15]],$GZ:$GZ,1,0))=16,1,0),0)</f>
        <v>0</v>
      </c>
    </row>
    <row r="376" spans="4:179" ht="33" customHeight="1" x14ac:dyDescent="0.45">
      <c r="D376" s="8">
        <f t="shared" si="14"/>
        <v>371</v>
      </c>
      <c r="E376" s="32"/>
      <c r="F376" s="34"/>
      <c r="G376" s="34"/>
      <c r="H376" s="34"/>
      <c r="I376" s="34"/>
      <c r="J376" s="38"/>
      <c r="K376" s="33"/>
      <c r="L376" s="36"/>
      <c r="M376" s="35"/>
      <c r="N376" s="34"/>
      <c r="O376" s="41"/>
      <c r="P376" s="35"/>
      <c r="Q376" s="34"/>
      <c r="R376" s="37"/>
      <c r="S376" s="35"/>
      <c r="T376" s="34"/>
      <c r="U376" s="37"/>
      <c r="V376" s="35"/>
      <c r="W376" s="34"/>
      <c r="X376" s="37"/>
      <c r="Y376" s="35"/>
      <c r="Z376" s="34"/>
      <c r="AA376" s="37"/>
      <c r="AB376" s="35"/>
      <c r="AC376" s="34"/>
      <c r="AD376" s="37"/>
      <c r="AE376" s="35"/>
      <c r="AF376" s="34"/>
      <c r="AG376" s="37"/>
      <c r="AH376" s="35"/>
      <c r="AI376" s="34"/>
      <c r="AJ376" s="37"/>
      <c r="AK376" s="35"/>
      <c r="AL376" s="34"/>
      <c r="AM376" s="37"/>
      <c r="AN376" s="35"/>
      <c r="AO376" s="34"/>
      <c r="AP376" s="37"/>
      <c r="AQ376" s="35"/>
      <c r="AR376" s="34"/>
      <c r="AS376" s="37"/>
      <c r="AT376" s="35"/>
      <c r="AU376" s="34"/>
      <c r="AV376" s="37"/>
      <c r="AW376" s="35"/>
      <c r="AX376" s="34"/>
      <c r="AY376" s="37"/>
      <c r="AZ376" s="35"/>
      <c r="BA376" s="34"/>
      <c r="BB376" s="37"/>
      <c r="BC3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6" s="7"/>
      <c r="BF376" t="str">
        <f>IF(Table1[[#This Row],[Date]]="","","&amp;lt;VOUCHER REMOTEID="&amp;""""&amp;$A$11&amp;$A$13&amp;ROW()&amp;""""&amp;" VCHTYPE="""&amp;F376&amp;""" ACTION="""&amp;"Create"&amp;"""&amp;gt;")</f>
        <v/>
      </c>
      <c r="BG376" t="str">
        <f>IF(Table1[[#This Row],[Date]]="","",TEXT(Table1[[#This Row],[Date]],"yyyymmdd"))</f>
        <v/>
      </c>
      <c r="BH376" t="str">
        <f>Table1[[#This Row],[Date2]]</f>
        <v/>
      </c>
      <c r="BI376" t="str">
        <f>IF(Table1[[#This Row],[Date]]="","",Table1[[#This Row],[Voucher Type]])</f>
        <v/>
      </c>
      <c r="BJ376" t="str">
        <f>IF(Table1[[#This Row],[Ref No / Invoice No]]="","",Table1[[#This Row],[Ref No / Invoice No]])</f>
        <v/>
      </c>
      <c r="BK376" t="str">
        <f>IF(Table1[[#This Row],[Voucher No]]="","",Table1[[#This Row],[Voucher No]])</f>
        <v/>
      </c>
      <c r="BL376" t="str">
        <f>IF(Table1[[#This Row],[Date]]="","",Table1[[#This Row],[Narration]])</f>
        <v/>
      </c>
      <c r="BM376" t="str">
        <f>IF(Table1[[#This Row],[Date]]="","",$A$11&amp;$A$13&amp;ROW())</f>
        <v/>
      </c>
      <c r="BN376" t="str">
        <f>IF(Table1[[#This Row],[Date]]="","",$A$13)</f>
        <v/>
      </c>
      <c r="BP376" t="str">
        <f>IF(Table1[[#This Row],[Ledger 1]]="","","No")</f>
        <v/>
      </c>
      <c r="BQ376" t="str">
        <f>IF(Table1[[#This Row],[Date]]="","",IF(Table1[[#This Row],[Effect 1]]="Dr.","Yes","No"))</f>
        <v/>
      </c>
      <c r="BR376" t="str">
        <f>IF(Table1[[#This Row],[Date]]="","",Table1[[#This Row],[Ledger 1]])</f>
        <v/>
      </c>
      <c r="BS376" t="str">
        <f>IF(Table1[[#This Row],[Date]]="","",IF(Table1[[#This Row],[Effect 1]]="Dr.",-Table1[[#This Row],[Amount 1]],Table1[[#This Row],[Amount 1]]))</f>
        <v/>
      </c>
      <c r="BV376" t="str">
        <f>IF(Table1[[#This Row],[Ledger 2]]="","","No")</f>
        <v/>
      </c>
      <c r="BW376" t="str">
        <f>IF(Table1[[#This Row],[Date]]="","",IF(Table1[[#This Row],[Effect 2]]="Dr.","Yes","No"))</f>
        <v/>
      </c>
      <c r="BX376" t="str">
        <f>IF(Table1[[#This Row],[Date]]="","",Table1[[#This Row],[Ledger 2]])</f>
        <v/>
      </c>
      <c r="BY376" t="str">
        <f>IF(Table1[[#This Row],[Date]]="","",IF(Table1[[#This Row],[Effect 2]]="Dr.",-Table1[[#This Row],[Amount 2]],Table1[[#This Row],[Amount 2]]))</f>
        <v/>
      </c>
      <c r="CB376" t="str">
        <f>IF(Table1[[#This Row],[Ledger 3]]="","","No")</f>
        <v/>
      </c>
      <c r="CC376" t="str">
        <f>IF(Table1[[#This Row],[Ledger 3]]="","",IF(Table1[[#This Row],[Effect 3]]="Dr.","Yes","No"))</f>
        <v/>
      </c>
      <c r="CD376" t="str">
        <f>IF(Table1[[#This Row],[Ledger 3]]="","",Table1[[#This Row],[Ledger 3]])</f>
        <v/>
      </c>
      <c r="CE376" t="str">
        <f>IF(Table1[[#This Row],[Ledger 3]]="","",IF(Table1[[#This Row],[Effect 3]]="Dr.",-Table1[[#This Row],[Amount 3]],Table1[[#This Row],[Amount 3]]))</f>
        <v/>
      </c>
      <c r="CH376" t="str">
        <f>IF(Table1[[#This Row],[Ledger 4]]="","","No")</f>
        <v/>
      </c>
      <c r="CI376" t="str">
        <f>IF(Table1[[#This Row],[Ledger 4]]="","",IF(Table1[[#This Row],[Effect 4]]="Dr.","Yes","No"))</f>
        <v/>
      </c>
      <c r="CJ376" t="str">
        <f>IF(Table1[[#This Row],[Ledger 4]]="","",Table1[[#This Row],[Ledger 4]])</f>
        <v/>
      </c>
      <c r="CK376" t="str">
        <f>IF(Table1[[#This Row],[Ledger 4]]="","",IF(Table1[[#This Row],[Effect 4]]="Dr.",-Table1[[#This Row],[Amount 4]],Table1[[#This Row],[Amount 4]]))</f>
        <v/>
      </c>
      <c r="CN376" t="str">
        <f>IF(Table1[[#This Row],[Ledger 5]]="","","No")</f>
        <v/>
      </c>
      <c r="CO376" t="str">
        <f>IF(Table1[[#This Row],[Ledger 5]]="","",IF(Table1[[#This Row],[Effect 5]]="Dr.","Yes","No"))</f>
        <v/>
      </c>
      <c r="CP376" t="str">
        <f>IF(Table1[[#This Row],[Ledger 5]]="","",Table1[[#This Row],[Ledger 5]])</f>
        <v/>
      </c>
      <c r="CQ376" t="str">
        <f>IF(Table1[[#This Row],[Ledger 5]]="","",IF(Table1[[#This Row],[Effect 5]]="Dr.",-Table1[[#This Row],[Amount 5]],Table1[[#This Row],[Amount 5]]))</f>
        <v/>
      </c>
      <c r="CT376" t="str">
        <f>IF(Table1[[#This Row],[Ledger 6]]="","","No")</f>
        <v/>
      </c>
      <c r="CU376" t="str">
        <f>IF(Table1[[#This Row],[Ledger 6]]="","",IF(Table1[[#This Row],[Effect 6]]="Dr.","Yes","No"))</f>
        <v/>
      </c>
      <c r="CV376" t="str">
        <f>IF(Table1[[#This Row],[Ledger 6]]="","",Table1[[#This Row],[Ledger 6]])</f>
        <v/>
      </c>
      <c r="CW376" t="str">
        <f>IF(Table1[[#This Row],[Ledger 6]]="","",IF(Table1[[#This Row],[Effect 6]]="Dr.",-Table1[[#This Row],[Amount 6]],Table1[[#This Row],[Amount 6]]))</f>
        <v/>
      </c>
      <c r="CZ376" t="str">
        <f>IF(Table1[[#This Row],[Ledger 7]]="","","No")</f>
        <v/>
      </c>
      <c r="DA376" t="str">
        <f>IF(Table1[[#This Row],[Ledger 7]]="","",IF(Table1[[#This Row],[Effect 7]]="Dr.","Yes","No"))</f>
        <v/>
      </c>
      <c r="DB376" t="str">
        <f>IF(Table1[[#This Row],[Ledger 7]]="","",Table1[[#This Row],[Ledger 7]])</f>
        <v/>
      </c>
      <c r="DC376" t="str">
        <f>IF(Table1[[#This Row],[Ledger 7]]="","",IF(Table1[[#This Row],[Effect 7]]="Dr.",-Table1[[#This Row],[Amount 7]],Table1[[#This Row],[Amount 7]]))</f>
        <v/>
      </c>
      <c r="DF376" t="str">
        <f>IF(Table1[[#This Row],[Ledger 8]]="","","No")</f>
        <v/>
      </c>
      <c r="DG376" t="str">
        <f>IF(Table1[[#This Row],[Ledger 8]]="","",IF(Table1[[#This Row],[Effect 8]]="Dr.","Yes","No"))</f>
        <v/>
      </c>
      <c r="DH376" t="str">
        <f>IF(Table1[[#This Row],[Ledger 8]]="","",Table1[[#This Row],[Ledger 8]])</f>
        <v/>
      </c>
      <c r="DI376" t="str">
        <f>IF(Table1[[#This Row],[Ledger 8]]="","",IF(Table1[[#This Row],[Effect 8]]="Dr.",-Table1[[#This Row],[Amount 8]],Table1[[#This Row],[Amount 8]]))</f>
        <v/>
      </c>
      <c r="DL376" t="str">
        <f>IF(Table1[[#This Row],[Ledger 9]]="","","No")</f>
        <v/>
      </c>
      <c r="DM376" t="str">
        <f>IF(Table1[[#This Row],[Ledger 9]]="","",IF(Table1[[#This Row],[Effect 9]]="Dr.","Yes","No"))</f>
        <v/>
      </c>
      <c r="DN376" t="str">
        <f>IF(Table1[[#This Row],[Ledger 9]]="","",Table1[[#This Row],[Ledger 9]])</f>
        <v/>
      </c>
      <c r="DO376" t="str">
        <f>IF(Table1[[#This Row],[Ledger 9]]="","",IF(Table1[[#This Row],[Effect 9]]="Dr.",-Table1[[#This Row],[Amount 9]],Table1[[#This Row],[Amount 9]]))</f>
        <v/>
      </c>
      <c r="DR376" t="str">
        <f>IF(Table1[[#This Row],[Ledger 10]]="","","No")</f>
        <v/>
      </c>
      <c r="DS376" t="str">
        <f>IF(Table1[[#This Row],[Ledger 10]]="","",IF(Table1[[#This Row],[Effect 10]]="Dr.","Yes","No"))</f>
        <v/>
      </c>
      <c r="DT376" t="str">
        <f>IF(Table1[[#This Row],[Ledger 10]]="","",Table1[[#This Row],[Ledger 10]])</f>
        <v/>
      </c>
      <c r="DU376" t="str">
        <f>IF(Table1[[#This Row],[Ledger 10]]="","",IF(Table1[[#This Row],[Effect 10]]="Dr.",-Table1[[#This Row],[Amount 10]],Table1[[#This Row],[Amount 10]]))</f>
        <v/>
      </c>
      <c r="DX376" t="str">
        <f>IF(Table1[[#This Row],[Ledger 11]]="","","No")</f>
        <v/>
      </c>
      <c r="DY376" t="str">
        <f>IF(Table1[[#This Row],[Ledger 11]]="","",IF(Table1[[#This Row],[Effect 11]]="Dr.","Yes","No"))</f>
        <v/>
      </c>
      <c r="DZ376" t="str">
        <f>IF(Table1[[#This Row],[Ledger 11]]="","",Table1[[#This Row],[Ledger 11]])</f>
        <v/>
      </c>
      <c r="EA376" t="str">
        <f>IF(Table1[[#This Row],[Ledger 11]]="","",IF(Table1[[#This Row],[Effect 11]]="Dr.",-Table1[[#This Row],[Amount 11]],Table1[[#This Row],[Amount 11]]))</f>
        <v/>
      </c>
      <c r="ED376" t="str">
        <f>IF(Table1[[#This Row],[Ledger 12]]="","","No")</f>
        <v/>
      </c>
      <c r="EE376" t="str">
        <f>IF(Table1[[#This Row],[Ledger 12]]="","",IF(Table1[[#This Row],[Effect 12]]="Dr.","Yes","No"))</f>
        <v/>
      </c>
      <c r="EF376" t="str">
        <f>IF(Table1[[#This Row],[Ledger 12]]="","",Table1[[#This Row],[Ledger 12]])</f>
        <v/>
      </c>
      <c r="EG376" t="str">
        <f>IF(Table1[[#This Row],[Ledger 12]]="","",IF(Table1[[#This Row],[Effect 12]]="Dr.",-Table1[[#This Row],[Amount 12]],Table1[[#This Row],[Amount 12]]))</f>
        <v/>
      </c>
      <c r="EJ376" t="str">
        <f>IF(Table1[[#This Row],[Ledger 13]]="","","No")</f>
        <v/>
      </c>
      <c r="EK376" t="str">
        <f>IF(Table1[[#This Row],[Ledger 13]]="","",IF(Table1[[#This Row],[Effect 13]]="Dr.","Yes","No"))</f>
        <v/>
      </c>
      <c r="EL376" t="str">
        <f>IF(Table1[[#This Row],[Ledger 13]]="","",Table1[[#This Row],[Ledger 13]])</f>
        <v/>
      </c>
      <c r="EM376" t="str">
        <f>IF(Table1[[#This Row],[Ledger 13]]="","",IF(Table1[[#This Row],[Effect 13]]="Dr.",-Table1[[#This Row],[Amount 13]],Table1[[#This Row],[Amount 13]]))</f>
        <v/>
      </c>
      <c r="EP376" t="str">
        <f>IF(Table1[[#This Row],[Ledger 14]]="","","No")</f>
        <v/>
      </c>
      <c r="EQ376" t="str">
        <f>IF(Table1[[#This Row],[Ledger 14]]="","",IF(Table1[[#This Row],[Effect 14]]="Dr.","Yes","No"))</f>
        <v/>
      </c>
      <c r="ER376" t="str">
        <f>IF(Table1[[#This Row],[Ledger 14]]="","",Table1[[#This Row],[Ledger 14]])</f>
        <v/>
      </c>
      <c r="ES376" t="str">
        <f>IF(Table1[[#This Row],[Ledger 14]]="","",IF(Table1[[#This Row],[Effect 14]]="Dr.",-Table1[[#This Row],[Amount 14]],Table1[[#This Row],[Amount 14]]))</f>
        <v/>
      </c>
      <c r="EV376" t="str">
        <f>IF(Table1[[#This Row],[Ledger 15]]="","","No")</f>
        <v/>
      </c>
      <c r="EW376" t="str">
        <f>IF(Table1[[#This Row],[Ledger 15]]="","",IF(Table1[[#This Row],[Effect 15]]="Dr.","Yes","No"))</f>
        <v/>
      </c>
      <c r="EX376" t="str">
        <f>IF(Table1[[#This Row],[Ledger 15]]="","",Table1[[#This Row],[Ledger 15]])</f>
        <v/>
      </c>
      <c r="EY376" t="str">
        <f>IF(Table1[[#This Row],[Ledger 15]]="","",IF(Table1[[#This Row],[Effect 15]]="Dr.",-Table1[[#This Row],[Amount 15]],Table1[[#This Row],[Amount 15]]))</f>
        <v/>
      </c>
      <c r="FD3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6">
        <f>IF(Table1[[#This Row],[Date]]="",0,IF(AND(Table1[[#This Row],[Date]]&gt;=$FE$2,Table1[[#This Row],[Date]]&lt;=$FE$3),0,1))</f>
        <v>0</v>
      </c>
      <c r="FF376">
        <f>IF(Table1[[#This Row],[Date]]="",0,IF(TYPE(VLOOKUP(Table1[[#This Row],[Voucher Type]],Table1[[#All],[Voucher Type Master]],1,FALSE))=16,1,0))</f>
        <v>0</v>
      </c>
      <c r="FG376">
        <f>IF(TYPE(IF(Table1[[#This Row],[Date]]="",0,IF(VLOOKUP(Table1[[#This Row],[Voucher Type]],$FY$5:$FZ$13,2,0)=Table1[[#This Row],[Effect 1]],0,1)))=16,1,0)</f>
        <v>0</v>
      </c>
      <c r="FH3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6">
        <f>IF(LEN(Table1[[#This Row],[Ledger 1]])&gt;0,IF(TYPE(VLOOKUP(Table1[[#This Row],[Ledger 1]],GZ:GZ,1,0))=16,1,0),0)</f>
        <v>0</v>
      </c>
      <c r="FJ376">
        <f>IF(LEN(Table1[[#This Row],[Ledger 2]])&gt;0,IF(TYPE(VLOOKUP(Table1[[#This Row],[Ledger 2]],GZ:GZ,1,0))=16,1,0),0)</f>
        <v>0</v>
      </c>
      <c r="FK376">
        <f>IF(LEN(Table1[[#This Row],[Ledger 3]])&gt;0,IF(TYPE(VLOOKUP(Table1[[#This Row],[Ledger 3]],GZ:GZ,1,0))=16,1,0),0)</f>
        <v>0</v>
      </c>
      <c r="FL376">
        <f>IF(LEN(Table1[[#This Row],[Ledger 4]])&gt;0,IF(TYPE(VLOOKUP(Table1[[#This Row],[Ledger 4]],GZ:GZ,1,0))=16,1,0),0)</f>
        <v>0</v>
      </c>
      <c r="FM376">
        <f>IF(LEN(Table1[[#This Row],[Ledger 5]])&gt;0,IF(TYPE(VLOOKUP(Table1[[#This Row],[Ledger 5]],GZ:GZ,1,0))=16,1,0),0)</f>
        <v>0</v>
      </c>
      <c r="FN376">
        <f>IF(LEN(Table1[[#This Row],[Ledger 6]])&gt;0,IF(TYPE(VLOOKUP(Table1[[#This Row],[Ledger 6]],$GZ:$GZ,1,0))=16,1,0),0)</f>
        <v>0</v>
      </c>
      <c r="FO376">
        <f>IF(LEN(Table1[[#This Row],[Ledger 7]])&gt;0,IF(TYPE(VLOOKUP(Table1[[#This Row],[Ledger 7]],$GZ:$GZ,1,0))=16,1,0),0)</f>
        <v>0</v>
      </c>
      <c r="FP376">
        <f>IF(LEN(Table1[[#This Row],[Ledger 8]])&gt;0,IF(TYPE(VLOOKUP(Table1[[#This Row],[Ledger 8]],$GZ:$GZ,1,0))=16,1,0),0)</f>
        <v>0</v>
      </c>
      <c r="FQ376">
        <f>IF(LEN(Table1[[#This Row],[Ledger 9]])&gt;0,IF(TYPE(VLOOKUP(Table1[[#This Row],[Ledger 9]],$GZ:$GZ,1,0))=16,1,0),0)</f>
        <v>0</v>
      </c>
      <c r="FR376">
        <f>IF(LEN(Table1[[#This Row],[Ledger 10]])&gt;0,IF(TYPE(VLOOKUP(Table1[[#This Row],[Ledger 10]],$GZ:$GZ,1,0))=16,1,0),0)</f>
        <v>0</v>
      </c>
      <c r="FS376">
        <f>IF(LEN(Table1[[#This Row],[Ledger 11]])&gt;0,IF(TYPE(VLOOKUP(Table1[[#This Row],[Ledger 11]],$GZ:$GZ,1,0))=16,1,0),0)</f>
        <v>0</v>
      </c>
      <c r="FT376">
        <f>IF(LEN(Table1[[#This Row],[Ledger 12]])&gt;0,IF(TYPE(VLOOKUP(Table1[[#This Row],[Ledger 12]],$GZ:$GZ,1,0))=16,1,0),0)</f>
        <v>0</v>
      </c>
      <c r="FU376">
        <f>IF(LEN(Table1[[#This Row],[Ledger 13]])&gt;0,IF(TYPE(VLOOKUP(Table1[[#This Row],[Ledger 13]],$GZ:$GZ,1,0))=16,1,0),0)</f>
        <v>0</v>
      </c>
      <c r="FV376">
        <f>IF(LEN(Table1[[#This Row],[Ledger 14]])&gt;0,IF(TYPE(VLOOKUP(Table1[[#This Row],[Ledger 14]],$GZ:$GZ,1,0))=16,1,0),0)</f>
        <v>0</v>
      </c>
      <c r="FW376">
        <f>IF(LEN(Table1[[#This Row],[Ledger 15]])&gt;0,IF(TYPE(VLOOKUP(Table1[[#This Row],[Ledger 15]],$GZ:$GZ,1,0))=16,1,0),0)</f>
        <v>0</v>
      </c>
    </row>
    <row r="377" spans="4:179" ht="33" customHeight="1" x14ac:dyDescent="0.45">
      <c r="D377" s="8">
        <f t="shared" si="14"/>
        <v>372</v>
      </c>
      <c r="E377" s="32"/>
      <c r="F377" s="34"/>
      <c r="G377" s="34"/>
      <c r="H377" s="34"/>
      <c r="I377" s="34"/>
      <c r="J377" s="38"/>
      <c r="K377" s="33"/>
      <c r="L377" s="36"/>
      <c r="M377" s="35"/>
      <c r="N377" s="34"/>
      <c r="O377" s="41"/>
      <c r="P377" s="35"/>
      <c r="Q377" s="34"/>
      <c r="R377" s="37"/>
      <c r="S377" s="35"/>
      <c r="T377" s="34"/>
      <c r="U377" s="37"/>
      <c r="V377" s="35"/>
      <c r="W377" s="34"/>
      <c r="X377" s="37"/>
      <c r="Y377" s="35"/>
      <c r="Z377" s="34"/>
      <c r="AA377" s="37"/>
      <c r="AB377" s="35"/>
      <c r="AC377" s="34"/>
      <c r="AD377" s="37"/>
      <c r="AE377" s="35"/>
      <c r="AF377" s="34"/>
      <c r="AG377" s="37"/>
      <c r="AH377" s="35"/>
      <c r="AI377" s="34"/>
      <c r="AJ377" s="37"/>
      <c r="AK377" s="35"/>
      <c r="AL377" s="34"/>
      <c r="AM377" s="37"/>
      <c r="AN377" s="35"/>
      <c r="AO377" s="34"/>
      <c r="AP377" s="37"/>
      <c r="AQ377" s="35"/>
      <c r="AR377" s="34"/>
      <c r="AS377" s="37"/>
      <c r="AT377" s="35"/>
      <c r="AU377" s="34"/>
      <c r="AV377" s="37"/>
      <c r="AW377" s="35"/>
      <c r="AX377" s="34"/>
      <c r="AY377" s="37"/>
      <c r="AZ377" s="35"/>
      <c r="BA377" s="34"/>
      <c r="BB377" s="37"/>
      <c r="BC3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7" s="7"/>
      <c r="BF377" t="str">
        <f>IF(Table1[[#This Row],[Date]]="","","&amp;lt;VOUCHER REMOTEID="&amp;""""&amp;$A$11&amp;$A$13&amp;ROW()&amp;""""&amp;" VCHTYPE="""&amp;F377&amp;""" ACTION="""&amp;"Create"&amp;"""&amp;gt;")</f>
        <v/>
      </c>
      <c r="BG377" t="str">
        <f>IF(Table1[[#This Row],[Date]]="","",TEXT(Table1[[#This Row],[Date]],"yyyymmdd"))</f>
        <v/>
      </c>
      <c r="BH377" t="str">
        <f>Table1[[#This Row],[Date2]]</f>
        <v/>
      </c>
      <c r="BI377" t="str">
        <f>IF(Table1[[#This Row],[Date]]="","",Table1[[#This Row],[Voucher Type]])</f>
        <v/>
      </c>
      <c r="BJ377" t="str">
        <f>IF(Table1[[#This Row],[Ref No / Invoice No]]="","",Table1[[#This Row],[Ref No / Invoice No]])</f>
        <v/>
      </c>
      <c r="BK377" t="str">
        <f>IF(Table1[[#This Row],[Voucher No]]="","",Table1[[#This Row],[Voucher No]])</f>
        <v/>
      </c>
      <c r="BL377" t="str">
        <f>IF(Table1[[#This Row],[Date]]="","",Table1[[#This Row],[Narration]])</f>
        <v/>
      </c>
      <c r="BM377" t="str">
        <f>IF(Table1[[#This Row],[Date]]="","",$A$11&amp;$A$13&amp;ROW())</f>
        <v/>
      </c>
      <c r="BN377" t="str">
        <f>IF(Table1[[#This Row],[Date]]="","",$A$13)</f>
        <v/>
      </c>
      <c r="BP377" t="str">
        <f>IF(Table1[[#This Row],[Ledger 1]]="","","No")</f>
        <v/>
      </c>
      <c r="BQ377" t="str">
        <f>IF(Table1[[#This Row],[Date]]="","",IF(Table1[[#This Row],[Effect 1]]="Dr.","Yes","No"))</f>
        <v/>
      </c>
      <c r="BR377" t="str">
        <f>IF(Table1[[#This Row],[Date]]="","",Table1[[#This Row],[Ledger 1]])</f>
        <v/>
      </c>
      <c r="BS377" t="str">
        <f>IF(Table1[[#This Row],[Date]]="","",IF(Table1[[#This Row],[Effect 1]]="Dr.",-Table1[[#This Row],[Amount 1]],Table1[[#This Row],[Amount 1]]))</f>
        <v/>
      </c>
      <c r="BV377" t="str">
        <f>IF(Table1[[#This Row],[Ledger 2]]="","","No")</f>
        <v/>
      </c>
      <c r="BW377" t="str">
        <f>IF(Table1[[#This Row],[Date]]="","",IF(Table1[[#This Row],[Effect 2]]="Dr.","Yes","No"))</f>
        <v/>
      </c>
      <c r="BX377" t="str">
        <f>IF(Table1[[#This Row],[Date]]="","",Table1[[#This Row],[Ledger 2]])</f>
        <v/>
      </c>
      <c r="BY377" t="str">
        <f>IF(Table1[[#This Row],[Date]]="","",IF(Table1[[#This Row],[Effect 2]]="Dr.",-Table1[[#This Row],[Amount 2]],Table1[[#This Row],[Amount 2]]))</f>
        <v/>
      </c>
      <c r="CB377" t="str">
        <f>IF(Table1[[#This Row],[Ledger 3]]="","","No")</f>
        <v/>
      </c>
      <c r="CC377" t="str">
        <f>IF(Table1[[#This Row],[Ledger 3]]="","",IF(Table1[[#This Row],[Effect 3]]="Dr.","Yes","No"))</f>
        <v/>
      </c>
      <c r="CD377" t="str">
        <f>IF(Table1[[#This Row],[Ledger 3]]="","",Table1[[#This Row],[Ledger 3]])</f>
        <v/>
      </c>
      <c r="CE377" t="str">
        <f>IF(Table1[[#This Row],[Ledger 3]]="","",IF(Table1[[#This Row],[Effect 3]]="Dr.",-Table1[[#This Row],[Amount 3]],Table1[[#This Row],[Amount 3]]))</f>
        <v/>
      </c>
      <c r="CH377" t="str">
        <f>IF(Table1[[#This Row],[Ledger 4]]="","","No")</f>
        <v/>
      </c>
      <c r="CI377" t="str">
        <f>IF(Table1[[#This Row],[Ledger 4]]="","",IF(Table1[[#This Row],[Effect 4]]="Dr.","Yes","No"))</f>
        <v/>
      </c>
      <c r="CJ377" t="str">
        <f>IF(Table1[[#This Row],[Ledger 4]]="","",Table1[[#This Row],[Ledger 4]])</f>
        <v/>
      </c>
      <c r="CK377" t="str">
        <f>IF(Table1[[#This Row],[Ledger 4]]="","",IF(Table1[[#This Row],[Effect 4]]="Dr.",-Table1[[#This Row],[Amount 4]],Table1[[#This Row],[Amount 4]]))</f>
        <v/>
      </c>
      <c r="CN377" t="str">
        <f>IF(Table1[[#This Row],[Ledger 5]]="","","No")</f>
        <v/>
      </c>
      <c r="CO377" t="str">
        <f>IF(Table1[[#This Row],[Ledger 5]]="","",IF(Table1[[#This Row],[Effect 5]]="Dr.","Yes","No"))</f>
        <v/>
      </c>
      <c r="CP377" t="str">
        <f>IF(Table1[[#This Row],[Ledger 5]]="","",Table1[[#This Row],[Ledger 5]])</f>
        <v/>
      </c>
      <c r="CQ377" t="str">
        <f>IF(Table1[[#This Row],[Ledger 5]]="","",IF(Table1[[#This Row],[Effect 5]]="Dr.",-Table1[[#This Row],[Amount 5]],Table1[[#This Row],[Amount 5]]))</f>
        <v/>
      </c>
      <c r="CT377" t="str">
        <f>IF(Table1[[#This Row],[Ledger 6]]="","","No")</f>
        <v/>
      </c>
      <c r="CU377" t="str">
        <f>IF(Table1[[#This Row],[Ledger 6]]="","",IF(Table1[[#This Row],[Effect 6]]="Dr.","Yes","No"))</f>
        <v/>
      </c>
      <c r="CV377" t="str">
        <f>IF(Table1[[#This Row],[Ledger 6]]="","",Table1[[#This Row],[Ledger 6]])</f>
        <v/>
      </c>
      <c r="CW377" t="str">
        <f>IF(Table1[[#This Row],[Ledger 6]]="","",IF(Table1[[#This Row],[Effect 6]]="Dr.",-Table1[[#This Row],[Amount 6]],Table1[[#This Row],[Amount 6]]))</f>
        <v/>
      </c>
      <c r="CZ377" t="str">
        <f>IF(Table1[[#This Row],[Ledger 7]]="","","No")</f>
        <v/>
      </c>
      <c r="DA377" t="str">
        <f>IF(Table1[[#This Row],[Ledger 7]]="","",IF(Table1[[#This Row],[Effect 7]]="Dr.","Yes","No"))</f>
        <v/>
      </c>
      <c r="DB377" t="str">
        <f>IF(Table1[[#This Row],[Ledger 7]]="","",Table1[[#This Row],[Ledger 7]])</f>
        <v/>
      </c>
      <c r="DC377" t="str">
        <f>IF(Table1[[#This Row],[Ledger 7]]="","",IF(Table1[[#This Row],[Effect 7]]="Dr.",-Table1[[#This Row],[Amount 7]],Table1[[#This Row],[Amount 7]]))</f>
        <v/>
      </c>
      <c r="DF377" t="str">
        <f>IF(Table1[[#This Row],[Ledger 8]]="","","No")</f>
        <v/>
      </c>
      <c r="DG377" t="str">
        <f>IF(Table1[[#This Row],[Ledger 8]]="","",IF(Table1[[#This Row],[Effect 8]]="Dr.","Yes","No"))</f>
        <v/>
      </c>
      <c r="DH377" t="str">
        <f>IF(Table1[[#This Row],[Ledger 8]]="","",Table1[[#This Row],[Ledger 8]])</f>
        <v/>
      </c>
      <c r="DI377" t="str">
        <f>IF(Table1[[#This Row],[Ledger 8]]="","",IF(Table1[[#This Row],[Effect 8]]="Dr.",-Table1[[#This Row],[Amount 8]],Table1[[#This Row],[Amount 8]]))</f>
        <v/>
      </c>
      <c r="DL377" t="str">
        <f>IF(Table1[[#This Row],[Ledger 9]]="","","No")</f>
        <v/>
      </c>
      <c r="DM377" t="str">
        <f>IF(Table1[[#This Row],[Ledger 9]]="","",IF(Table1[[#This Row],[Effect 9]]="Dr.","Yes","No"))</f>
        <v/>
      </c>
      <c r="DN377" t="str">
        <f>IF(Table1[[#This Row],[Ledger 9]]="","",Table1[[#This Row],[Ledger 9]])</f>
        <v/>
      </c>
      <c r="DO377" t="str">
        <f>IF(Table1[[#This Row],[Ledger 9]]="","",IF(Table1[[#This Row],[Effect 9]]="Dr.",-Table1[[#This Row],[Amount 9]],Table1[[#This Row],[Amount 9]]))</f>
        <v/>
      </c>
      <c r="DR377" t="str">
        <f>IF(Table1[[#This Row],[Ledger 10]]="","","No")</f>
        <v/>
      </c>
      <c r="DS377" t="str">
        <f>IF(Table1[[#This Row],[Ledger 10]]="","",IF(Table1[[#This Row],[Effect 10]]="Dr.","Yes","No"))</f>
        <v/>
      </c>
      <c r="DT377" t="str">
        <f>IF(Table1[[#This Row],[Ledger 10]]="","",Table1[[#This Row],[Ledger 10]])</f>
        <v/>
      </c>
      <c r="DU377" t="str">
        <f>IF(Table1[[#This Row],[Ledger 10]]="","",IF(Table1[[#This Row],[Effect 10]]="Dr.",-Table1[[#This Row],[Amount 10]],Table1[[#This Row],[Amount 10]]))</f>
        <v/>
      </c>
      <c r="DX377" t="str">
        <f>IF(Table1[[#This Row],[Ledger 11]]="","","No")</f>
        <v/>
      </c>
      <c r="DY377" t="str">
        <f>IF(Table1[[#This Row],[Ledger 11]]="","",IF(Table1[[#This Row],[Effect 11]]="Dr.","Yes","No"))</f>
        <v/>
      </c>
      <c r="DZ377" t="str">
        <f>IF(Table1[[#This Row],[Ledger 11]]="","",Table1[[#This Row],[Ledger 11]])</f>
        <v/>
      </c>
      <c r="EA377" t="str">
        <f>IF(Table1[[#This Row],[Ledger 11]]="","",IF(Table1[[#This Row],[Effect 11]]="Dr.",-Table1[[#This Row],[Amount 11]],Table1[[#This Row],[Amount 11]]))</f>
        <v/>
      </c>
      <c r="ED377" t="str">
        <f>IF(Table1[[#This Row],[Ledger 12]]="","","No")</f>
        <v/>
      </c>
      <c r="EE377" t="str">
        <f>IF(Table1[[#This Row],[Ledger 12]]="","",IF(Table1[[#This Row],[Effect 12]]="Dr.","Yes","No"))</f>
        <v/>
      </c>
      <c r="EF377" t="str">
        <f>IF(Table1[[#This Row],[Ledger 12]]="","",Table1[[#This Row],[Ledger 12]])</f>
        <v/>
      </c>
      <c r="EG377" t="str">
        <f>IF(Table1[[#This Row],[Ledger 12]]="","",IF(Table1[[#This Row],[Effect 12]]="Dr.",-Table1[[#This Row],[Amount 12]],Table1[[#This Row],[Amount 12]]))</f>
        <v/>
      </c>
      <c r="EJ377" t="str">
        <f>IF(Table1[[#This Row],[Ledger 13]]="","","No")</f>
        <v/>
      </c>
      <c r="EK377" t="str">
        <f>IF(Table1[[#This Row],[Ledger 13]]="","",IF(Table1[[#This Row],[Effect 13]]="Dr.","Yes","No"))</f>
        <v/>
      </c>
      <c r="EL377" t="str">
        <f>IF(Table1[[#This Row],[Ledger 13]]="","",Table1[[#This Row],[Ledger 13]])</f>
        <v/>
      </c>
      <c r="EM377" t="str">
        <f>IF(Table1[[#This Row],[Ledger 13]]="","",IF(Table1[[#This Row],[Effect 13]]="Dr.",-Table1[[#This Row],[Amount 13]],Table1[[#This Row],[Amount 13]]))</f>
        <v/>
      </c>
      <c r="EP377" t="str">
        <f>IF(Table1[[#This Row],[Ledger 14]]="","","No")</f>
        <v/>
      </c>
      <c r="EQ377" t="str">
        <f>IF(Table1[[#This Row],[Ledger 14]]="","",IF(Table1[[#This Row],[Effect 14]]="Dr.","Yes","No"))</f>
        <v/>
      </c>
      <c r="ER377" t="str">
        <f>IF(Table1[[#This Row],[Ledger 14]]="","",Table1[[#This Row],[Ledger 14]])</f>
        <v/>
      </c>
      <c r="ES377" t="str">
        <f>IF(Table1[[#This Row],[Ledger 14]]="","",IF(Table1[[#This Row],[Effect 14]]="Dr.",-Table1[[#This Row],[Amount 14]],Table1[[#This Row],[Amount 14]]))</f>
        <v/>
      </c>
      <c r="EV377" t="str">
        <f>IF(Table1[[#This Row],[Ledger 15]]="","","No")</f>
        <v/>
      </c>
      <c r="EW377" t="str">
        <f>IF(Table1[[#This Row],[Ledger 15]]="","",IF(Table1[[#This Row],[Effect 15]]="Dr.","Yes","No"))</f>
        <v/>
      </c>
      <c r="EX377" t="str">
        <f>IF(Table1[[#This Row],[Ledger 15]]="","",Table1[[#This Row],[Ledger 15]])</f>
        <v/>
      </c>
      <c r="EY377" t="str">
        <f>IF(Table1[[#This Row],[Ledger 15]]="","",IF(Table1[[#This Row],[Effect 15]]="Dr.",-Table1[[#This Row],[Amount 15]],Table1[[#This Row],[Amount 15]]))</f>
        <v/>
      </c>
      <c r="FD3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7">
        <f>IF(Table1[[#This Row],[Date]]="",0,IF(AND(Table1[[#This Row],[Date]]&gt;=$FE$2,Table1[[#This Row],[Date]]&lt;=$FE$3),0,1))</f>
        <v>0</v>
      </c>
      <c r="FF377">
        <f>IF(Table1[[#This Row],[Date]]="",0,IF(TYPE(VLOOKUP(Table1[[#This Row],[Voucher Type]],Table1[[#All],[Voucher Type Master]],1,FALSE))=16,1,0))</f>
        <v>0</v>
      </c>
      <c r="FG377">
        <f>IF(TYPE(IF(Table1[[#This Row],[Date]]="",0,IF(VLOOKUP(Table1[[#This Row],[Voucher Type]],$FY$5:$FZ$13,2,0)=Table1[[#This Row],[Effect 1]],0,1)))=16,1,0)</f>
        <v>0</v>
      </c>
      <c r="FH3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7">
        <f>IF(LEN(Table1[[#This Row],[Ledger 1]])&gt;0,IF(TYPE(VLOOKUP(Table1[[#This Row],[Ledger 1]],GZ:GZ,1,0))=16,1,0),0)</f>
        <v>0</v>
      </c>
      <c r="FJ377">
        <f>IF(LEN(Table1[[#This Row],[Ledger 2]])&gt;0,IF(TYPE(VLOOKUP(Table1[[#This Row],[Ledger 2]],GZ:GZ,1,0))=16,1,0),0)</f>
        <v>0</v>
      </c>
      <c r="FK377">
        <f>IF(LEN(Table1[[#This Row],[Ledger 3]])&gt;0,IF(TYPE(VLOOKUP(Table1[[#This Row],[Ledger 3]],GZ:GZ,1,0))=16,1,0),0)</f>
        <v>0</v>
      </c>
      <c r="FL377">
        <f>IF(LEN(Table1[[#This Row],[Ledger 4]])&gt;0,IF(TYPE(VLOOKUP(Table1[[#This Row],[Ledger 4]],GZ:GZ,1,0))=16,1,0),0)</f>
        <v>0</v>
      </c>
      <c r="FM377">
        <f>IF(LEN(Table1[[#This Row],[Ledger 5]])&gt;0,IF(TYPE(VLOOKUP(Table1[[#This Row],[Ledger 5]],GZ:GZ,1,0))=16,1,0),0)</f>
        <v>0</v>
      </c>
      <c r="FN377">
        <f>IF(LEN(Table1[[#This Row],[Ledger 6]])&gt;0,IF(TYPE(VLOOKUP(Table1[[#This Row],[Ledger 6]],$GZ:$GZ,1,0))=16,1,0),0)</f>
        <v>0</v>
      </c>
      <c r="FO377">
        <f>IF(LEN(Table1[[#This Row],[Ledger 7]])&gt;0,IF(TYPE(VLOOKUP(Table1[[#This Row],[Ledger 7]],$GZ:$GZ,1,0))=16,1,0),0)</f>
        <v>0</v>
      </c>
      <c r="FP377">
        <f>IF(LEN(Table1[[#This Row],[Ledger 8]])&gt;0,IF(TYPE(VLOOKUP(Table1[[#This Row],[Ledger 8]],$GZ:$GZ,1,0))=16,1,0),0)</f>
        <v>0</v>
      </c>
      <c r="FQ377">
        <f>IF(LEN(Table1[[#This Row],[Ledger 9]])&gt;0,IF(TYPE(VLOOKUP(Table1[[#This Row],[Ledger 9]],$GZ:$GZ,1,0))=16,1,0),0)</f>
        <v>0</v>
      </c>
      <c r="FR377">
        <f>IF(LEN(Table1[[#This Row],[Ledger 10]])&gt;0,IF(TYPE(VLOOKUP(Table1[[#This Row],[Ledger 10]],$GZ:$GZ,1,0))=16,1,0),0)</f>
        <v>0</v>
      </c>
      <c r="FS377">
        <f>IF(LEN(Table1[[#This Row],[Ledger 11]])&gt;0,IF(TYPE(VLOOKUP(Table1[[#This Row],[Ledger 11]],$GZ:$GZ,1,0))=16,1,0),0)</f>
        <v>0</v>
      </c>
      <c r="FT377">
        <f>IF(LEN(Table1[[#This Row],[Ledger 12]])&gt;0,IF(TYPE(VLOOKUP(Table1[[#This Row],[Ledger 12]],$GZ:$GZ,1,0))=16,1,0),0)</f>
        <v>0</v>
      </c>
      <c r="FU377">
        <f>IF(LEN(Table1[[#This Row],[Ledger 13]])&gt;0,IF(TYPE(VLOOKUP(Table1[[#This Row],[Ledger 13]],$GZ:$GZ,1,0))=16,1,0),0)</f>
        <v>0</v>
      </c>
      <c r="FV377">
        <f>IF(LEN(Table1[[#This Row],[Ledger 14]])&gt;0,IF(TYPE(VLOOKUP(Table1[[#This Row],[Ledger 14]],$GZ:$GZ,1,0))=16,1,0),0)</f>
        <v>0</v>
      </c>
      <c r="FW377">
        <f>IF(LEN(Table1[[#This Row],[Ledger 15]])&gt;0,IF(TYPE(VLOOKUP(Table1[[#This Row],[Ledger 15]],$GZ:$GZ,1,0))=16,1,0),0)</f>
        <v>0</v>
      </c>
    </row>
    <row r="378" spans="4:179" ht="33" customHeight="1" x14ac:dyDescent="0.45">
      <c r="D378" s="8">
        <f t="shared" si="14"/>
        <v>373</v>
      </c>
      <c r="E378" s="32"/>
      <c r="F378" s="34"/>
      <c r="G378" s="34"/>
      <c r="H378" s="34"/>
      <c r="I378" s="34"/>
      <c r="J378" s="38"/>
      <c r="K378" s="33"/>
      <c r="L378" s="36"/>
      <c r="M378" s="35"/>
      <c r="N378" s="34"/>
      <c r="O378" s="41"/>
      <c r="P378" s="35"/>
      <c r="Q378" s="34"/>
      <c r="R378" s="37"/>
      <c r="S378" s="35"/>
      <c r="T378" s="34"/>
      <c r="U378" s="37"/>
      <c r="V378" s="35"/>
      <c r="W378" s="34"/>
      <c r="X378" s="37"/>
      <c r="Y378" s="35"/>
      <c r="Z378" s="34"/>
      <c r="AA378" s="37"/>
      <c r="AB378" s="35"/>
      <c r="AC378" s="34"/>
      <c r="AD378" s="37"/>
      <c r="AE378" s="35"/>
      <c r="AF378" s="34"/>
      <c r="AG378" s="37"/>
      <c r="AH378" s="35"/>
      <c r="AI378" s="34"/>
      <c r="AJ378" s="37"/>
      <c r="AK378" s="35"/>
      <c r="AL378" s="34"/>
      <c r="AM378" s="37"/>
      <c r="AN378" s="35"/>
      <c r="AO378" s="34"/>
      <c r="AP378" s="37"/>
      <c r="AQ378" s="35"/>
      <c r="AR378" s="34"/>
      <c r="AS378" s="37"/>
      <c r="AT378" s="35"/>
      <c r="AU378" s="34"/>
      <c r="AV378" s="37"/>
      <c r="AW378" s="35"/>
      <c r="AX378" s="34"/>
      <c r="AY378" s="37"/>
      <c r="AZ378" s="35"/>
      <c r="BA378" s="34"/>
      <c r="BB378" s="37"/>
      <c r="BC3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8" s="7"/>
      <c r="BF378" t="str">
        <f>IF(Table1[[#This Row],[Date]]="","","&amp;lt;VOUCHER REMOTEID="&amp;""""&amp;$A$11&amp;$A$13&amp;ROW()&amp;""""&amp;" VCHTYPE="""&amp;F378&amp;""" ACTION="""&amp;"Create"&amp;"""&amp;gt;")</f>
        <v/>
      </c>
      <c r="BG378" t="str">
        <f>IF(Table1[[#This Row],[Date]]="","",TEXT(Table1[[#This Row],[Date]],"yyyymmdd"))</f>
        <v/>
      </c>
      <c r="BH378" t="str">
        <f>Table1[[#This Row],[Date2]]</f>
        <v/>
      </c>
      <c r="BI378" t="str">
        <f>IF(Table1[[#This Row],[Date]]="","",Table1[[#This Row],[Voucher Type]])</f>
        <v/>
      </c>
      <c r="BJ378" t="str">
        <f>IF(Table1[[#This Row],[Ref No / Invoice No]]="","",Table1[[#This Row],[Ref No / Invoice No]])</f>
        <v/>
      </c>
      <c r="BK378" t="str">
        <f>IF(Table1[[#This Row],[Voucher No]]="","",Table1[[#This Row],[Voucher No]])</f>
        <v/>
      </c>
      <c r="BL378" t="str">
        <f>IF(Table1[[#This Row],[Date]]="","",Table1[[#This Row],[Narration]])</f>
        <v/>
      </c>
      <c r="BM378" t="str">
        <f>IF(Table1[[#This Row],[Date]]="","",$A$11&amp;$A$13&amp;ROW())</f>
        <v/>
      </c>
      <c r="BN378" t="str">
        <f>IF(Table1[[#This Row],[Date]]="","",$A$13)</f>
        <v/>
      </c>
      <c r="BP378" t="str">
        <f>IF(Table1[[#This Row],[Ledger 1]]="","","No")</f>
        <v/>
      </c>
      <c r="BQ378" t="str">
        <f>IF(Table1[[#This Row],[Date]]="","",IF(Table1[[#This Row],[Effect 1]]="Dr.","Yes","No"))</f>
        <v/>
      </c>
      <c r="BR378" t="str">
        <f>IF(Table1[[#This Row],[Date]]="","",Table1[[#This Row],[Ledger 1]])</f>
        <v/>
      </c>
      <c r="BS378" t="str">
        <f>IF(Table1[[#This Row],[Date]]="","",IF(Table1[[#This Row],[Effect 1]]="Dr.",-Table1[[#This Row],[Amount 1]],Table1[[#This Row],[Amount 1]]))</f>
        <v/>
      </c>
      <c r="BV378" t="str">
        <f>IF(Table1[[#This Row],[Ledger 2]]="","","No")</f>
        <v/>
      </c>
      <c r="BW378" t="str">
        <f>IF(Table1[[#This Row],[Date]]="","",IF(Table1[[#This Row],[Effect 2]]="Dr.","Yes","No"))</f>
        <v/>
      </c>
      <c r="BX378" t="str">
        <f>IF(Table1[[#This Row],[Date]]="","",Table1[[#This Row],[Ledger 2]])</f>
        <v/>
      </c>
      <c r="BY378" t="str">
        <f>IF(Table1[[#This Row],[Date]]="","",IF(Table1[[#This Row],[Effect 2]]="Dr.",-Table1[[#This Row],[Amount 2]],Table1[[#This Row],[Amount 2]]))</f>
        <v/>
      </c>
      <c r="CB378" t="str">
        <f>IF(Table1[[#This Row],[Ledger 3]]="","","No")</f>
        <v/>
      </c>
      <c r="CC378" t="str">
        <f>IF(Table1[[#This Row],[Ledger 3]]="","",IF(Table1[[#This Row],[Effect 3]]="Dr.","Yes","No"))</f>
        <v/>
      </c>
      <c r="CD378" t="str">
        <f>IF(Table1[[#This Row],[Ledger 3]]="","",Table1[[#This Row],[Ledger 3]])</f>
        <v/>
      </c>
      <c r="CE378" t="str">
        <f>IF(Table1[[#This Row],[Ledger 3]]="","",IF(Table1[[#This Row],[Effect 3]]="Dr.",-Table1[[#This Row],[Amount 3]],Table1[[#This Row],[Amount 3]]))</f>
        <v/>
      </c>
      <c r="CH378" t="str">
        <f>IF(Table1[[#This Row],[Ledger 4]]="","","No")</f>
        <v/>
      </c>
      <c r="CI378" t="str">
        <f>IF(Table1[[#This Row],[Ledger 4]]="","",IF(Table1[[#This Row],[Effect 4]]="Dr.","Yes","No"))</f>
        <v/>
      </c>
      <c r="CJ378" t="str">
        <f>IF(Table1[[#This Row],[Ledger 4]]="","",Table1[[#This Row],[Ledger 4]])</f>
        <v/>
      </c>
      <c r="CK378" t="str">
        <f>IF(Table1[[#This Row],[Ledger 4]]="","",IF(Table1[[#This Row],[Effect 4]]="Dr.",-Table1[[#This Row],[Amount 4]],Table1[[#This Row],[Amount 4]]))</f>
        <v/>
      </c>
      <c r="CN378" t="str">
        <f>IF(Table1[[#This Row],[Ledger 5]]="","","No")</f>
        <v/>
      </c>
      <c r="CO378" t="str">
        <f>IF(Table1[[#This Row],[Ledger 5]]="","",IF(Table1[[#This Row],[Effect 5]]="Dr.","Yes","No"))</f>
        <v/>
      </c>
      <c r="CP378" t="str">
        <f>IF(Table1[[#This Row],[Ledger 5]]="","",Table1[[#This Row],[Ledger 5]])</f>
        <v/>
      </c>
      <c r="CQ378" t="str">
        <f>IF(Table1[[#This Row],[Ledger 5]]="","",IF(Table1[[#This Row],[Effect 5]]="Dr.",-Table1[[#This Row],[Amount 5]],Table1[[#This Row],[Amount 5]]))</f>
        <v/>
      </c>
      <c r="CT378" t="str">
        <f>IF(Table1[[#This Row],[Ledger 6]]="","","No")</f>
        <v/>
      </c>
      <c r="CU378" t="str">
        <f>IF(Table1[[#This Row],[Ledger 6]]="","",IF(Table1[[#This Row],[Effect 6]]="Dr.","Yes","No"))</f>
        <v/>
      </c>
      <c r="CV378" t="str">
        <f>IF(Table1[[#This Row],[Ledger 6]]="","",Table1[[#This Row],[Ledger 6]])</f>
        <v/>
      </c>
      <c r="CW378" t="str">
        <f>IF(Table1[[#This Row],[Ledger 6]]="","",IF(Table1[[#This Row],[Effect 6]]="Dr.",-Table1[[#This Row],[Amount 6]],Table1[[#This Row],[Amount 6]]))</f>
        <v/>
      </c>
      <c r="CZ378" t="str">
        <f>IF(Table1[[#This Row],[Ledger 7]]="","","No")</f>
        <v/>
      </c>
      <c r="DA378" t="str">
        <f>IF(Table1[[#This Row],[Ledger 7]]="","",IF(Table1[[#This Row],[Effect 7]]="Dr.","Yes","No"))</f>
        <v/>
      </c>
      <c r="DB378" t="str">
        <f>IF(Table1[[#This Row],[Ledger 7]]="","",Table1[[#This Row],[Ledger 7]])</f>
        <v/>
      </c>
      <c r="DC378" t="str">
        <f>IF(Table1[[#This Row],[Ledger 7]]="","",IF(Table1[[#This Row],[Effect 7]]="Dr.",-Table1[[#This Row],[Amount 7]],Table1[[#This Row],[Amount 7]]))</f>
        <v/>
      </c>
      <c r="DF378" t="str">
        <f>IF(Table1[[#This Row],[Ledger 8]]="","","No")</f>
        <v/>
      </c>
      <c r="DG378" t="str">
        <f>IF(Table1[[#This Row],[Ledger 8]]="","",IF(Table1[[#This Row],[Effect 8]]="Dr.","Yes","No"))</f>
        <v/>
      </c>
      <c r="DH378" t="str">
        <f>IF(Table1[[#This Row],[Ledger 8]]="","",Table1[[#This Row],[Ledger 8]])</f>
        <v/>
      </c>
      <c r="DI378" t="str">
        <f>IF(Table1[[#This Row],[Ledger 8]]="","",IF(Table1[[#This Row],[Effect 8]]="Dr.",-Table1[[#This Row],[Amount 8]],Table1[[#This Row],[Amount 8]]))</f>
        <v/>
      </c>
      <c r="DL378" t="str">
        <f>IF(Table1[[#This Row],[Ledger 9]]="","","No")</f>
        <v/>
      </c>
      <c r="DM378" t="str">
        <f>IF(Table1[[#This Row],[Ledger 9]]="","",IF(Table1[[#This Row],[Effect 9]]="Dr.","Yes","No"))</f>
        <v/>
      </c>
      <c r="DN378" t="str">
        <f>IF(Table1[[#This Row],[Ledger 9]]="","",Table1[[#This Row],[Ledger 9]])</f>
        <v/>
      </c>
      <c r="DO378" t="str">
        <f>IF(Table1[[#This Row],[Ledger 9]]="","",IF(Table1[[#This Row],[Effect 9]]="Dr.",-Table1[[#This Row],[Amount 9]],Table1[[#This Row],[Amount 9]]))</f>
        <v/>
      </c>
      <c r="DR378" t="str">
        <f>IF(Table1[[#This Row],[Ledger 10]]="","","No")</f>
        <v/>
      </c>
      <c r="DS378" t="str">
        <f>IF(Table1[[#This Row],[Ledger 10]]="","",IF(Table1[[#This Row],[Effect 10]]="Dr.","Yes","No"))</f>
        <v/>
      </c>
      <c r="DT378" t="str">
        <f>IF(Table1[[#This Row],[Ledger 10]]="","",Table1[[#This Row],[Ledger 10]])</f>
        <v/>
      </c>
      <c r="DU378" t="str">
        <f>IF(Table1[[#This Row],[Ledger 10]]="","",IF(Table1[[#This Row],[Effect 10]]="Dr.",-Table1[[#This Row],[Amount 10]],Table1[[#This Row],[Amount 10]]))</f>
        <v/>
      </c>
      <c r="DX378" t="str">
        <f>IF(Table1[[#This Row],[Ledger 11]]="","","No")</f>
        <v/>
      </c>
      <c r="DY378" t="str">
        <f>IF(Table1[[#This Row],[Ledger 11]]="","",IF(Table1[[#This Row],[Effect 11]]="Dr.","Yes","No"))</f>
        <v/>
      </c>
      <c r="DZ378" t="str">
        <f>IF(Table1[[#This Row],[Ledger 11]]="","",Table1[[#This Row],[Ledger 11]])</f>
        <v/>
      </c>
      <c r="EA378" t="str">
        <f>IF(Table1[[#This Row],[Ledger 11]]="","",IF(Table1[[#This Row],[Effect 11]]="Dr.",-Table1[[#This Row],[Amount 11]],Table1[[#This Row],[Amount 11]]))</f>
        <v/>
      </c>
      <c r="ED378" t="str">
        <f>IF(Table1[[#This Row],[Ledger 12]]="","","No")</f>
        <v/>
      </c>
      <c r="EE378" t="str">
        <f>IF(Table1[[#This Row],[Ledger 12]]="","",IF(Table1[[#This Row],[Effect 12]]="Dr.","Yes","No"))</f>
        <v/>
      </c>
      <c r="EF378" t="str">
        <f>IF(Table1[[#This Row],[Ledger 12]]="","",Table1[[#This Row],[Ledger 12]])</f>
        <v/>
      </c>
      <c r="EG378" t="str">
        <f>IF(Table1[[#This Row],[Ledger 12]]="","",IF(Table1[[#This Row],[Effect 12]]="Dr.",-Table1[[#This Row],[Amount 12]],Table1[[#This Row],[Amount 12]]))</f>
        <v/>
      </c>
      <c r="EJ378" t="str">
        <f>IF(Table1[[#This Row],[Ledger 13]]="","","No")</f>
        <v/>
      </c>
      <c r="EK378" t="str">
        <f>IF(Table1[[#This Row],[Ledger 13]]="","",IF(Table1[[#This Row],[Effect 13]]="Dr.","Yes","No"))</f>
        <v/>
      </c>
      <c r="EL378" t="str">
        <f>IF(Table1[[#This Row],[Ledger 13]]="","",Table1[[#This Row],[Ledger 13]])</f>
        <v/>
      </c>
      <c r="EM378" t="str">
        <f>IF(Table1[[#This Row],[Ledger 13]]="","",IF(Table1[[#This Row],[Effect 13]]="Dr.",-Table1[[#This Row],[Amount 13]],Table1[[#This Row],[Amount 13]]))</f>
        <v/>
      </c>
      <c r="EP378" t="str">
        <f>IF(Table1[[#This Row],[Ledger 14]]="","","No")</f>
        <v/>
      </c>
      <c r="EQ378" t="str">
        <f>IF(Table1[[#This Row],[Ledger 14]]="","",IF(Table1[[#This Row],[Effect 14]]="Dr.","Yes","No"))</f>
        <v/>
      </c>
      <c r="ER378" t="str">
        <f>IF(Table1[[#This Row],[Ledger 14]]="","",Table1[[#This Row],[Ledger 14]])</f>
        <v/>
      </c>
      <c r="ES378" t="str">
        <f>IF(Table1[[#This Row],[Ledger 14]]="","",IF(Table1[[#This Row],[Effect 14]]="Dr.",-Table1[[#This Row],[Amount 14]],Table1[[#This Row],[Amount 14]]))</f>
        <v/>
      </c>
      <c r="EV378" t="str">
        <f>IF(Table1[[#This Row],[Ledger 15]]="","","No")</f>
        <v/>
      </c>
      <c r="EW378" t="str">
        <f>IF(Table1[[#This Row],[Ledger 15]]="","",IF(Table1[[#This Row],[Effect 15]]="Dr.","Yes","No"))</f>
        <v/>
      </c>
      <c r="EX378" t="str">
        <f>IF(Table1[[#This Row],[Ledger 15]]="","",Table1[[#This Row],[Ledger 15]])</f>
        <v/>
      </c>
      <c r="EY378" t="str">
        <f>IF(Table1[[#This Row],[Ledger 15]]="","",IF(Table1[[#This Row],[Effect 15]]="Dr.",-Table1[[#This Row],[Amount 15]],Table1[[#This Row],[Amount 15]]))</f>
        <v/>
      </c>
      <c r="FD3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8">
        <f>IF(Table1[[#This Row],[Date]]="",0,IF(AND(Table1[[#This Row],[Date]]&gt;=$FE$2,Table1[[#This Row],[Date]]&lt;=$FE$3),0,1))</f>
        <v>0</v>
      </c>
      <c r="FF378">
        <f>IF(Table1[[#This Row],[Date]]="",0,IF(TYPE(VLOOKUP(Table1[[#This Row],[Voucher Type]],Table1[[#All],[Voucher Type Master]],1,FALSE))=16,1,0))</f>
        <v>0</v>
      </c>
      <c r="FG378">
        <f>IF(TYPE(IF(Table1[[#This Row],[Date]]="",0,IF(VLOOKUP(Table1[[#This Row],[Voucher Type]],$FY$5:$FZ$13,2,0)=Table1[[#This Row],[Effect 1]],0,1)))=16,1,0)</f>
        <v>0</v>
      </c>
      <c r="FH3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8">
        <f>IF(LEN(Table1[[#This Row],[Ledger 1]])&gt;0,IF(TYPE(VLOOKUP(Table1[[#This Row],[Ledger 1]],GZ:GZ,1,0))=16,1,0),0)</f>
        <v>0</v>
      </c>
      <c r="FJ378">
        <f>IF(LEN(Table1[[#This Row],[Ledger 2]])&gt;0,IF(TYPE(VLOOKUP(Table1[[#This Row],[Ledger 2]],GZ:GZ,1,0))=16,1,0),0)</f>
        <v>0</v>
      </c>
      <c r="FK378">
        <f>IF(LEN(Table1[[#This Row],[Ledger 3]])&gt;0,IF(TYPE(VLOOKUP(Table1[[#This Row],[Ledger 3]],GZ:GZ,1,0))=16,1,0),0)</f>
        <v>0</v>
      </c>
      <c r="FL378">
        <f>IF(LEN(Table1[[#This Row],[Ledger 4]])&gt;0,IF(TYPE(VLOOKUP(Table1[[#This Row],[Ledger 4]],GZ:GZ,1,0))=16,1,0),0)</f>
        <v>0</v>
      </c>
      <c r="FM378">
        <f>IF(LEN(Table1[[#This Row],[Ledger 5]])&gt;0,IF(TYPE(VLOOKUP(Table1[[#This Row],[Ledger 5]],GZ:GZ,1,0))=16,1,0),0)</f>
        <v>0</v>
      </c>
      <c r="FN378">
        <f>IF(LEN(Table1[[#This Row],[Ledger 6]])&gt;0,IF(TYPE(VLOOKUP(Table1[[#This Row],[Ledger 6]],$GZ:$GZ,1,0))=16,1,0),0)</f>
        <v>0</v>
      </c>
      <c r="FO378">
        <f>IF(LEN(Table1[[#This Row],[Ledger 7]])&gt;0,IF(TYPE(VLOOKUP(Table1[[#This Row],[Ledger 7]],$GZ:$GZ,1,0))=16,1,0),0)</f>
        <v>0</v>
      </c>
      <c r="FP378">
        <f>IF(LEN(Table1[[#This Row],[Ledger 8]])&gt;0,IF(TYPE(VLOOKUP(Table1[[#This Row],[Ledger 8]],$GZ:$GZ,1,0))=16,1,0),0)</f>
        <v>0</v>
      </c>
      <c r="FQ378">
        <f>IF(LEN(Table1[[#This Row],[Ledger 9]])&gt;0,IF(TYPE(VLOOKUP(Table1[[#This Row],[Ledger 9]],$GZ:$GZ,1,0))=16,1,0),0)</f>
        <v>0</v>
      </c>
      <c r="FR378">
        <f>IF(LEN(Table1[[#This Row],[Ledger 10]])&gt;0,IF(TYPE(VLOOKUP(Table1[[#This Row],[Ledger 10]],$GZ:$GZ,1,0))=16,1,0),0)</f>
        <v>0</v>
      </c>
      <c r="FS378">
        <f>IF(LEN(Table1[[#This Row],[Ledger 11]])&gt;0,IF(TYPE(VLOOKUP(Table1[[#This Row],[Ledger 11]],$GZ:$GZ,1,0))=16,1,0),0)</f>
        <v>0</v>
      </c>
      <c r="FT378">
        <f>IF(LEN(Table1[[#This Row],[Ledger 12]])&gt;0,IF(TYPE(VLOOKUP(Table1[[#This Row],[Ledger 12]],$GZ:$GZ,1,0))=16,1,0),0)</f>
        <v>0</v>
      </c>
      <c r="FU378">
        <f>IF(LEN(Table1[[#This Row],[Ledger 13]])&gt;0,IF(TYPE(VLOOKUP(Table1[[#This Row],[Ledger 13]],$GZ:$GZ,1,0))=16,1,0),0)</f>
        <v>0</v>
      </c>
      <c r="FV378">
        <f>IF(LEN(Table1[[#This Row],[Ledger 14]])&gt;0,IF(TYPE(VLOOKUP(Table1[[#This Row],[Ledger 14]],$GZ:$GZ,1,0))=16,1,0),0)</f>
        <v>0</v>
      </c>
      <c r="FW378">
        <f>IF(LEN(Table1[[#This Row],[Ledger 15]])&gt;0,IF(TYPE(VLOOKUP(Table1[[#This Row],[Ledger 15]],$GZ:$GZ,1,0))=16,1,0),0)</f>
        <v>0</v>
      </c>
    </row>
    <row r="379" spans="4:179" ht="33" customHeight="1" x14ac:dyDescent="0.45">
      <c r="D379" s="8">
        <f t="shared" si="14"/>
        <v>374</v>
      </c>
      <c r="E379" s="32"/>
      <c r="F379" s="34"/>
      <c r="G379" s="34"/>
      <c r="H379" s="34"/>
      <c r="I379" s="34"/>
      <c r="J379" s="38"/>
      <c r="K379" s="33"/>
      <c r="L379" s="36"/>
      <c r="M379" s="35"/>
      <c r="N379" s="34"/>
      <c r="O379" s="41"/>
      <c r="P379" s="35"/>
      <c r="Q379" s="34"/>
      <c r="R379" s="37"/>
      <c r="S379" s="35"/>
      <c r="T379" s="34"/>
      <c r="U379" s="37"/>
      <c r="V379" s="35"/>
      <c r="W379" s="34"/>
      <c r="X379" s="37"/>
      <c r="Y379" s="35"/>
      <c r="Z379" s="34"/>
      <c r="AA379" s="37"/>
      <c r="AB379" s="35"/>
      <c r="AC379" s="34"/>
      <c r="AD379" s="37"/>
      <c r="AE379" s="35"/>
      <c r="AF379" s="34"/>
      <c r="AG379" s="37"/>
      <c r="AH379" s="35"/>
      <c r="AI379" s="34"/>
      <c r="AJ379" s="37"/>
      <c r="AK379" s="35"/>
      <c r="AL379" s="34"/>
      <c r="AM379" s="37"/>
      <c r="AN379" s="35"/>
      <c r="AO379" s="34"/>
      <c r="AP379" s="37"/>
      <c r="AQ379" s="35"/>
      <c r="AR379" s="34"/>
      <c r="AS379" s="37"/>
      <c r="AT379" s="35"/>
      <c r="AU379" s="34"/>
      <c r="AV379" s="37"/>
      <c r="AW379" s="35"/>
      <c r="AX379" s="34"/>
      <c r="AY379" s="37"/>
      <c r="AZ379" s="35"/>
      <c r="BA379" s="34"/>
      <c r="BB379" s="37"/>
      <c r="BC3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79" s="7"/>
      <c r="BF379" t="str">
        <f>IF(Table1[[#This Row],[Date]]="","","&amp;lt;VOUCHER REMOTEID="&amp;""""&amp;$A$11&amp;$A$13&amp;ROW()&amp;""""&amp;" VCHTYPE="""&amp;F379&amp;""" ACTION="""&amp;"Create"&amp;"""&amp;gt;")</f>
        <v/>
      </c>
      <c r="BG379" t="str">
        <f>IF(Table1[[#This Row],[Date]]="","",TEXT(Table1[[#This Row],[Date]],"yyyymmdd"))</f>
        <v/>
      </c>
      <c r="BH379" t="str">
        <f>Table1[[#This Row],[Date2]]</f>
        <v/>
      </c>
      <c r="BI379" t="str">
        <f>IF(Table1[[#This Row],[Date]]="","",Table1[[#This Row],[Voucher Type]])</f>
        <v/>
      </c>
      <c r="BJ379" t="str">
        <f>IF(Table1[[#This Row],[Ref No / Invoice No]]="","",Table1[[#This Row],[Ref No / Invoice No]])</f>
        <v/>
      </c>
      <c r="BK379" t="str">
        <f>IF(Table1[[#This Row],[Voucher No]]="","",Table1[[#This Row],[Voucher No]])</f>
        <v/>
      </c>
      <c r="BL379" t="str">
        <f>IF(Table1[[#This Row],[Date]]="","",Table1[[#This Row],[Narration]])</f>
        <v/>
      </c>
      <c r="BM379" t="str">
        <f>IF(Table1[[#This Row],[Date]]="","",$A$11&amp;$A$13&amp;ROW())</f>
        <v/>
      </c>
      <c r="BN379" t="str">
        <f>IF(Table1[[#This Row],[Date]]="","",$A$13)</f>
        <v/>
      </c>
      <c r="BP379" t="str">
        <f>IF(Table1[[#This Row],[Ledger 1]]="","","No")</f>
        <v/>
      </c>
      <c r="BQ379" t="str">
        <f>IF(Table1[[#This Row],[Date]]="","",IF(Table1[[#This Row],[Effect 1]]="Dr.","Yes","No"))</f>
        <v/>
      </c>
      <c r="BR379" t="str">
        <f>IF(Table1[[#This Row],[Date]]="","",Table1[[#This Row],[Ledger 1]])</f>
        <v/>
      </c>
      <c r="BS379" t="str">
        <f>IF(Table1[[#This Row],[Date]]="","",IF(Table1[[#This Row],[Effect 1]]="Dr.",-Table1[[#This Row],[Amount 1]],Table1[[#This Row],[Amount 1]]))</f>
        <v/>
      </c>
      <c r="BV379" t="str">
        <f>IF(Table1[[#This Row],[Ledger 2]]="","","No")</f>
        <v/>
      </c>
      <c r="BW379" t="str">
        <f>IF(Table1[[#This Row],[Date]]="","",IF(Table1[[#This Row],[Effect 2]]="Dr.","Yes","No"))</f>
        <v/>
      </c>
      <c r="BX379" t="str">
        <f>IF(Table1[[#This Row],[Date]]="","",Table1[[#This Row],[Ledger 2]])</f>
        <v/>
      </c>
      <c r="BY379" t="str">
        <f>IF(Table1[[#This Row],[Date]]="","",IF(Table1[[#This Row],[Effect 2]]="Dr.",-Table1[[#This Row],[Amount 2]],Table1[[#This Row],[Amount 2]]))</f>
        <v/>
      </c>
      <c r="CB379" t="str">
        <f>IF(Table1[[#This Row],[Ledger 3]]="","","No")</f>
        <v/>
      </c>
      <c r="CC379" t="str">
        <f>IF(Table1[[#This Row],[Ledger 3]]="","",IF(Table1[[#This Row],[Effect 3]]="Dr.","Yes","No"))</f>
        <v/>
      </c>
      <c r="CD379" t="str">
        <f>IF(Table1[[#This Row],[Ledger 3]]="","",Table1[[#This Row],[Ledger 3]])</f>
        <v/>
      </c>
      <c r="CE379" t="str">
        <f>IF(Table1[[#This Row],[Ledger 3]]="","",IF(Table1[[#This Row],[Effect 3]]="Dr.",-Table1[[#This Row],[Amount 3]],Table1[[#This Row],[Amount 3]]))</f>
        <v/>
      </c>
      <c r="CH379" t="str">
        <f>IF(Table1[[#This Row],[Ledger 4]]="","","No")</f>
        <v/>
      </c>
      <c r="CI379" t="str">
        <f>IF(Table1[[#This Row],[Ledger 4]]="","",IF(Table1[[#This Row],[Effect 4]]="Dr.","Yes","No"))</f>
        <v/>
      </c>
      <c r="CJ379" t="str">
        <f>IF(Table1[[#This Row],[Ledger 4]]="","",Table1[[#This Row],[Ledger 4]])</f>
        <v/>
      </c>
      <c r="CK379" t="str">
        <f>IF(Table1[[#This Row],[Ledger 4]]="","",IF(Table1[[#This Row],[Effect 4]]="Dr.",-Table1[[#This Row],[Amount 4]],Table1[[#This Row],[Amount 4]]))</f>
        <v/>
      </c>
      <c r="CN379" t="str">
        <f>IF(Table1[[#This Row],[Ledger 5]]="","","No")</f>
        <v/>
      </c>
      <c r="CO379" t="str">
        <f>IF(Table1[[#This Row],[Ledger 5]]="","",IF(Table1[[#This Row],[Effect 5]]="Dr.","Yes","No"))</f>
        <v/>
      </c>
      <c r="CP379" t="str">
        <f>IF(Table1[[#This Row],[Ledger 5]]="","",Table1[[#This Row],[Ledger 5]])</f>
        <v/>
      </c>
      <c r="CQ379" t="str">
        <f>IF(Table1[[#This Row],[Ledger 5]]="","",IF(Table1[[#This Row],[Effect 5]]="Dr.",-Table1[[#This Row],[Amount 5]],Table1[[#This Row],[Amount 5]]))</f>
        <v/>
      </c>
      <c r="CT379" t="str">
        <f>IF(Table1[[#This Row],[Ledger 6]]="","","No")</f>
        <v/>
      </c>
      <c r="CU379" t="str">
        <f>IF(Table1[[#This Row],[Ledger 6]]="","",IF(Table1[[#This Row],[Effect 6]]="Dr.","Yes","No"))</f>
        <v/>
      </c>
      <c r="CV379" t="str">
        <f>IF(Table1[[#This Row],[Ledger 6]]="","",Table1[[#This Row],[Ledger 6]])</f>
        <v/>
      </c>
      <c r="CW379" t="str">
        <f>IF(Table1[[#This Row],[Ledger 6]]="","",IF(Table1[[#This Row],[Effect 6]]="Dr.",-Table1[[#This Row],[Amount 6]],Table1[[#This Row],[Amount 6]]))</f>
        <v/>
      </c>
      <c r="CZ379" t="str">
        <f>IF(Table1[[#This Row],[Ledger 7]]="","","No")</f>
        <v/>
      </c>
      <c r="DA379" t="str">
        <f>IF(Table1[[#This Row],[Ledger 7]]="","",IF(Table1[[#This Row],[Effect 7]]="Dr.","Yes","No"))</f>
        <v/>
      </c>
      <c r="DB379" t="str">
        <f>IF(Table1[[#This Row],[Ledger 7]]="","",Table1[[#This Row],[Ledger 7]])</f>
        <v/>
      </c>
      <c r="DC379" t="str">
        <f>IF(Table1[[#This Row],[Ledger 7]]="","",IF(Table1[[#This Row],[Effect 7]]="Dr.",-Table1[[#This Row],[Amount 7]],Table1[[#This Row],[Amount 7]]))</f>
        <v/>
      </c>
      <c r="DF379" t="str">
        <f>IF(Table1[[#This Row],[Ledger 8]]="","","No")</f>
        <v/>
      </c>
      <c r="DG379" t="str">
        <f>IF(Table1[[#This Row],[Ledger 8]]="","",IF(Table1[[#This Row],[Effect 8]]="Dr.","Yes","No"))</f>
        <v/>
      </c>
      <c r="DH379" t="str">
        <f>IF(Table1[[#This Row],[Ledger 8]]="","",Table1[[#This Row],[Ledger 8]])</f>
        <v/>
      </c>
      <c r="DI379" t="str">
        <f>IF(Table1[[#This Row],[Ledger 8]]="","",IF(Table1[[#This Row],[Effect 8]]="Dr.",-Table1[[#This Row],[Amount 8]],Table1[[#This Row],[Amount 8]]))</f>
        <v/>
      </c>
      <c r="DL379" t="str">
        <f>IF(Table1[[#This Row],[Ledger 9]]="","","No")</f>
        <v/>
      </c>
      <c r="DM379" t="str">
        <f>IF(Table1[[#This Row],[Ledger 9]]="","",IF(Table1[[#This Row],[Effect 9]]="Dr.","Yes","No"))</f>
        <v/>
      </c>
      <c r="DN379" t="str">
        <f>IF(Table1[[#This Row],[Ledger 9]]="","",Table1[[#This Row],[Ledger 9]])</f>
        <v/>
      </c>
      <c r="DO379" t="str">
        <f>IF(Table1[[#This Row],[Ledger 9]]="","",IF(Table1[[#This Row],[Effect 9]]="Dr.",-Table1[[#This Row],[Amount 9]],Table1[[#This Row],[Amount 9]]))</f>
        <v/>
      </c>
      <c r="DR379" t="str">
        <f>IF(Table1[[#This Row],[Ledger 10]]="","","No")</f>
        <v/>
      </c>
      <c r="DS379" t="str">
        <f>IF(Table1[[#This Row],[Ledger 10]]="","",IF(Table1[[#This Row],[Effect 10]]="Dr.","Yes","No"))</f>
        <v/>
      </c>
      <c r="DT379" t="str">
        <f>IF(Table1[[#This Row],[Ledger 10]]="","",Table1[[#This Row],[Ledger 10]])</f>
        <v/>
      </c>
      <c r="DU379" t="str">
        <f>IF(Table1[[#This Row],[Ledger 10]]="","",IF(Table1[[#This Row],[Effect 10]]="Dr.",-Table1[[#This Row],[Amount 10]],Table1[[#This Row],[Amount 10]]))</f>
        <v/>
      </c>
      <c r="DX379" t="str">
        <f>IF(Table1[[#This Row],[Ledger 11]]="","","No")</f>
        <v/>
      </c>
      <c r="DY379" t="str">
        <f>IF(Table1[[#This Row],[Ledger 11]]="","",IF(Table1[[#This Row],[Effect 11]]="Dr.","Yes","No"))</f>
        <v/>
      </c>
      <c r="DZ379" t="str">
        <f>IF(Table1[[#This Row],[Ledger 11]]="","",Table1[[#This Row],[Ledger 11]])</f>
        <v/>
      </c>
      <c r="EA379" t="str">
        <f>IF(Table1[[#This Row],[Ledger 11]]="","",IF(Table1[[#This Row],[Effect 11]]="Dr.",-Table1[[#This Row],[Amount 11]],Table1[[#This Row],[Amount 11]]))</f>
        <v/>
      </c>
      <c r="ED379" t="str">
        <f>IF(Table1[[#This Row],[Ledger 12]]="","","No")</f>
        <v/>
      </c>
      <c r="EE379" t="str">
        <f>IF(Table1[[#This Row],[Ledger 12]]="","",IF(Table1[[#This Row],[Effect 12]]="Dr.","Yes","No"))</f>
        <v/>
      </c>
      <c r="EF379" t="str">
        <f>IF(Table1[[#This Row],[Ledger 12]]="","",Table1[[#This Row],[Ledger 12]])</f>
        <v/>
      </c>
      <c r="EG379" t="str">
        <f>IF(Table1[[#This Row],[Ledger 12]]="","",IF(Table1[[#This Row],[Effect 12]]="Dr.",-Table1[[#This Row],[Amount 12]],Table1[[#This Row],[Amount 12]]))</f>
        <v/>
      </c>
      <c r="EJ379" t="str">
        <f>IF(Table1[[#This Row],[Ledger 13]]="","","No")</f>
        <v/>
      </c>
      <c r="EK379" t="str">
        <f>IF(Table1[[#This Row],[Ledger 13]]="","",IF(Table1[[#This Row],[Effect 13]]="Dr.","Yes","No"))</f>
        <v/>
      </c>
      <c r="EL379" t="str">
        <f>IF(Table1[[#This Row],[Ledger 13]]="","",Table1[[#This Row],[Ledger 13]])</f>
        <v/>
      </c>
      <c r="EM379" t="str">
        <f>IF(Table1[[#This Row],[Ledger 13]]="","",IF(Table1[[#This Row],[Effect 13]]="Dr.",-Table1[[#This Row],[Amount 13]],Table1[[#This Row],[Amount 13]]))</f>
        <v/>
      </c>
      <c r="EP379" t="str">
        <f>IF(Table1[[#This Row],[Ledger 14]]="","","No")</f>
        <v/>
      </c>
      <c r="EQ379" t="str">
        <f>IF(Table1[[#This Row],[Ledger 14]]="","",IF(Table1[[#This Row],[Effect 14]]="Dr.","Yes","No"))</f>
        <v/>
      </c>
      <c r="ER379" t="str">
        <f>IF(Table1[[#This Row],[Ledger 14]]="","",Table1[[#This Row],[Ledger 14]])</f>
        <v/>
      </c>
      <c r="ES379" t="str">
        <f>IF(Table1[[#This Row],[Ledger 14]]="","",IF(Table1[[#This Row],[Effect 14]]="Dr.",-Table1[[#This Row],[Amount 14]],Table1[[#This Row],[Amount 14]]))</f>
        <v/>
      </c>
      <c r="EV379" t="str">
        <f>IF(Table1[[#This Row],[Ledger 15]]="","","No")</f>
        <v/>
      </c>
      <c r="EW379" t="str">
        <f>IF(Table1[[#This Row],[Ledger 15]]="","",IF(Table1[[#This Row],[Effect 15]]="Dr.","Yes","No"))</f>
        <v/>
      </c>
      <c r="EX379" t="str">
        <f>IF(Table1[[#This Row],[Ledger 15]]="","",Table1[[#This Row],[Ledger 15]])</f>
        <v/>
      </c>
      <c r="EY379" t="str">
        <f>IF(Table1[[#This Row],[Ledger 15]]="","",IF(Table1[[#This Row],[Effect 15]]="Dr.",-Table1[[#This Row],[Amount 15]],Table1[[#This Row],[Amount 15]]))</f>
        <v/>
      </c>
      <c r="FD3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79">
        <f>IF(Table1[[#This Row],[Date]]="",0,IF(AND(Table1[[#This Row],[Date]]&gt;=$FE$2,Table1[[#This Row],[Date]]&lt;=$FE$3),0,1))</f>
        <v>0</v>
      </c>
      <c r="FF379">
        <f>IF(Table1[[#This Row],[Date]]="",0,IF(TYPE(VLOOKUP(Table1[[#This Row],[Voucher Type]],Table1[[#All],[Voucher Type Master]],1,FALSE))=16,1,0))</f>
        <v>0</v>
      </c>
      <c r="FG379">
        <f>IF(TYPE(IF(Table1[[#This Row],[Date]]="",0,IF(VLOOKUP(Table1[[#This Row],[Voucher Type]],$FY$5:$FZ$13,2,0)=Table1[[#This Row],[Effect 1]],0,1)))=16,1,0)</f>
        <v>0</v>
      </c>
      <c r="FH3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79">
        <f>IF(LEN(Table1[[#This Row],[Ledger 1]])&gt;0,IF(TYPE(VLOOKUP(Table1[[#This Row],[Ledger 1]],GZ:GZ,1,0))=16,1,0),0)</f>
        <v>0</v>
      </c>
      <c r="FJ379">
        <f>IF(LEN(Table1[[#This Row],[Ledger 2]])&gt;0,IF(TYPE(VLOOKUP(Table1[[#This Row],[Ledger 2]],GZ:GZ,1,0))=16,1,0),0)</f>
        <v>0</v>
      </c>
      <c r="FK379">
        <f>IF(LEN(Table1[[#This Row],[Ledger 3]])&gt;0,IF(TYPE(VLOOKUP(Table1[[#This Row],[Ledger 3]],GZ:GZ,1,0))=16,1,0),0)</f>
        <v>0</v>
      </c>
      <c r="FL379">
        <f>IF(LEN(Table1[[#This Row],[Ledger 4]])&gt;0,IF(TYPE(VLOOKUP(Table1[[#This Row],[Ledger 4]],GZ:GZ,1,0))=16,1,0),0)</f>
        <v>0</v>
      </c>
      <c r="FM379">
        <f>IF(LEN(Table1[[#This Row],[Ledger 5]])&gt;0,IF(TYPE(VLOOKUP(Table1[[#This Row],[Ledger 5]],GZ:GZ,1,0))=16,1,0),0)</f>
        <v>0</v>
      </c>
      <c r="FN379">
        <f>IF(LEN(Table1[[#This Row],[Ledger 6]])&gt;0,IF(TYPE(VLOOKUP(Table1[[#This Row],[Ledger 6]],$GZ:$GZ,1,0))=16,1,0),0)</f>
        <v>0</v>
      </c>
      <c r="FO379">
        <f>IF(LEN(Table1[[#This Row],[Ledger 7]])&gt;0,IF(TYPE(VLOOKUP(Table1[[#This Row],[Ledger 7]],$GZ:$GZ,1,0))=16,1,0),0)</f>
        <v>0</v>
      </c>
      <c r="FP379">
        <f>IF(LEN(Table1[[#This Row],[Ledger 8]])&gt;0,IF(TYPE(VLOOKUP(Table1[[#This Row],[Ledger 8]],$GZ:$GZ,1,0))=16,1,0),0)</f>
        <v>0</v>
      </c>
      <c r="FQ379">
        <f>IF(LEN(Table1[[#This Row],[Ledger 9]])&gt;0,IF(TYPE(VLOOKUP(Table1[[#This Row],[Ledger 9]],$GZ:$GZ,1,0))=16,1,0),0)</f>
        <v>0</v>
      </c>
      <c r="FR379">
        <f>IF(LEN(Table1[[#This Row],[Ledger 10]])&gt;0,IF(TYPE(VLOOKUP(Table1[[#This Row],[Ledger 10]],$GZ:$GZ,1,0))=16,1,0),0)</f>
        <v>0</v>
      </c>
      <c r="FS379">
        <f>IF(LEN(Table1[[#This Row],[Ledger 11]])&gt;0,IF(TYPE(VLOOKUP(Table1[[#This Row],[Ledger 11]],$GZ:$GZ,1,0))=16,1,0),0)</f>
        <v>0</v>
      </c>
      <c r="FT379">
        <f>IF(LEN(Table1[[#This Row],[Ledger 12]])&gt;0,IF(TYPE(VLOOKUP(Table1[[#This Row],[Ledger 12]],$GZ:$GZ,1,0))=16,1,0),0)</f>
        <v>0</v>
      </c>
      <c r="FU379">
        <f>IF(LEN(Table1[[#This Row],[Ledger 13]])&gt;0,IF(TYPE(VLOOKUP(Table1[[#This Row],[Ledger 13]],$GZ:$GZ,1,0))=16,1,0),0)</f>
        <v>0</v>
      </c>
      <c r="FV379">
        <f>IF(LEN(Table1[[#This Row],[Ledger 14]])&gt;0,IF(TYPE(VLOOKUP(Table1[[#This Row],[Ledger 14]],$GZ:$GZ,1,0))=16,1,0),0)</f>
        <v>0</v>
      </c>
      <c r="FW379">
        <f>IF(LEN(Table1[[#This Row],[Ledger 15]])&gt;0,IF(TYPE(VLOOKUP(Table1[[#This Row],[Ledger 15]],$GZ:$GZ,1,0))=16,1,0),0)</f>
        <v>0</v>
      </c>
    </row>
    <row r="380" spans="4:179" ht="33" customHeight="1" x14ac:dyDescent="0.45">
      <c r="D380" s="8">
        <f t="shared" si="14"/>
        <v>375</v>
      </c>
      <c r="E380" s="32"/>
      <c r="F380" s="34"/>
      <c r="G380" s="34"/>
      <c r="H380" s="34"/>
      <c r="I380" s="34"/>
      <c r="J380" s="38"/>
      <c r="K380" s="33"/>
      <c r="L380" s="36"/>
      <c r="M380" s="35"/>
      <c r="N380" s="34"/>
      <c r="O380" s="41"/>
      <c r="P380" s="35"/>
      <c r="Q380" s="34"/>
      <c r="R380" s="37"/>
      <c r="S380" s="35"/>
      <c r="T380" s="34"/>
      <c r="U380" s="37"/>
      <c r="V380" s="35"/>
      <c r="W380" s="34"/>
      <c r="X380" s="37"/>
      <c r="Y380" s="35"/>
      <c r="Z380" s="34"/>
      <c r="AA380" s="37"/>
      <c r="AB380" s="35"/>
      <c r="AC380" s="34"/>
      <c r="AD380" s="37"/>
      <c r="AE380" s="35"/>
      <c r="AF380" s="34"/>
      <c r="AG380" s="37"/>
      <c r="AH380" s="35"/>
      <c r="AI380" s="34"/>
      <c r="AJ380" s="37"/>
      <c r="AK380" s="35"/>
      <c r="AL380" s="34"/>
      <c r="AM380" s="37"/>
      <c r="AN380" s="35"/>
      <c r="AO380" s="34"/>
      <c r="AP380" s="37"/>
      <c r="AQ380" s="35"/>
      <c r="AR380" s="34"/>
      <c r="AS380" s="37"/>
      <c r="AT380" s="35"/>
      <c r="AU380" s="34"/>
      <c r="AV380" s="37"/>
      <c r="AW380" s="35"/>
      <c r="AX380" s="34"/>
      <c r="AY380" s="37"/>
      <c r="AZ380" s="35"/>
      <c r="BA380" s="34"/>
      <c r="BB380" s="37"/>
      <c r="BC3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0" s="7"/>
      <c r="BF380" t="str">
        <f>IF(Table1[[#This Row],[Date]]="","","&amp;lt;VOUCHER REMOTEID="&amp;""""&amp;$A$11&amp;$A$13&amp;ROW()&amp;""""&amp;" VCHTYPE="""&amp;F380&amp;""" ACTION="""&amp;"Create"&amp;"""&amp;gt;")</f>
        <v/>
      </c>
      <c r="BG380" t="str">
        <f>IF(Table1[[#This Row],[Date]]="","",TEXT(Table1[[#This Row],[Date]],"yyyymmdd"))</f>
        <v/>
      </c>
      <c r="BH380" t="str">
        <f>Table1[[#This Row],[Date2]]</f>
        <v/>
      </c>
      <c r="BI380" t="str">
        <f>IF(Table1[[#This Row],[Date]]="","",Table1[[#This Row],[Voucher Type]])</f>
        <v/>
      </c>
      <c r="BJ380" t="str">
        <f>IF(Table1[[#This Row],[Ref No / Invoice No]]="","",Table1[[#This Row],[Ref No / Invoice No]])</f>
        <v/>
      </c>
      <c r="BK380" t="str">
        <f>IF(Table1[[#This Row],[Voucher No]]="","",Table1[[#This Row],[Voucher No]])</f>
        <v/>
      </c>
      <c r="BL380" t="str">
        <f>IF(Table1[[#This Row],[Date]]="","",Table1[[#This Row],[Narration]])</f>
        <v/>
      </c>
      <c r="BM380" t="str">
        <f>IF(Table1[[#This Row],[Date]]="","",$A$11&amp;$A$13&amp;ROW())</f>
        <v/>
      </c>
      <c r="BN380" t="str">
        <f>IF(Table1[[#This Row],[Date]]="","",$A$13)</f>
        <v/>
      </c>
      <c r="BP380" t="str">
        <f>IF(Table1[[#This Row],[Ledger 1]]="","","No")</f>
        <v/>
      </c>
      <c r="BQ380" t="str">
        <f>IF(Table1[[#This Row],[Date]]="","",IF(Table1[[#This Row],[Effect 1]]="Dr.","Yes","No"))</f>
        <v/>
      </c>
      <c r="BR380" t="str">
        <f>IF(Table1[[#This Row],[Date]]="","",Table1[[#This Row],[Ledger 1]])</f>
        <v/>
      </c>
      <c r="BS380" t="str">
        <f>IF(Table1[[#This Row],[Date]]="","",IF(Table1[[#This Row],[Effect 1]]="Dr.",-Table1[[#This Row],[Amount 1]],Table1[[#This Row],[Amount 1]]))</f>
        <v/>
      </c>
      <c r="BV380" t="str">
        <f>IF(Table1[[#This Row],[Ledger 2]]="","","No")</f>
        <v/>
      </c>
      <c r="BW380" t="str">
        <f>IF(Table1[[#This Row],[Date]]="","",IF(Table1[[#This Row],[Effect 2]]="Dr.","Yes","No"))</f>
        <v/>
      </c>
      <c r="BX380" t="str">
        <f>IF(Table1[[#This Row],[Date]]="","",Table1[[#This Row],[Ledger 2]])</f>
        <v/>
      </c>
      <c r="BY380" t="str">
        <f>IF(Table1[[#This Row],[Date]]="","",IF(Table1[[#This Row],[Effect 2]]="Dr.",-Table1[[#This Row],[Amount 2]],Table1[[#This Row],[Amount 2]]))</f>
        <v/>
      </c>
      <c r="CB380" t="str">
        <f>IF(Table1[[#This Row],[Ledger 3]]="","","No")</f>
        <v/>
      </c>
      <c r="CC380" t="str">
        <f>IF(Table1[[#This Row],[Ledger 3]]="","",IF(Table1[[#This Row],[Effect 3]]="Dr.","Yes","No"))</f>
        <v/>
      </c>
      <c r="CD380" t="str">
        <f>IF(Table1[[#This Row],[Ledger 3]]="","",Table1[[#This Row],[Ledger 3]])</f>
        <v/>
      </c>
      <c r="CE380" t="str">
        <f>IF(Table1[[#This Row],[Ledger 3]]="","",IF(Table1[[#This Row],[Effect 3]]="Dr.",-Table1[[#This Row],[Amount 3]],Table1[[#This Row],[Amount 3]]))</f>
        <v/>
      </c>
      <c r="CH380" t="str">
        <f>IF(Table1[[#This Row],[Ledger 4]]="","","No")</f>
        <v/>
      </c>
      <c r="CI380" t="str">
        <f>IF(Table1[[#This Row],[Ledger 4]]="","",IF(Table1[[#This Row],[Effect 4]]="Dr.","Yes","No"))</f>
        <v/>
      </c>
      <c r="CJ380" t="str">
        <f>IF(Table1[[#This Row],[Ledger 4]]="","",Table1[[#This Row],[Ledger 4]])</f>
        <v/>
      </c>
      <c r="CK380" t="str">
        <f>IF(Table1[[#This Row],[Ledger 4]]="","",IF(Table1[[#This Row],[Effect 4]]="Dr.",-Table1[[#This Row],[Amount 4]],Table1[[#This Row],[Amount 4]]))</f>
        <v/>
      </c>
      <c r="CN380" t="str">
        <f>IF(Table1[[#This Row],[Ledger 5]]="","","No")</f>
        <v/>
      </c>
      <c r="CO380" t="str">
        <f>IF(Table1[[#This Row],[Ledger 5]]="","",IF(Table1[[#This Row],[Effect 5]]="Dr.","Yes","No"))</f>
        <v/>
      </c>
      <c r="CP380" t="str">
        <f>IF(Table1[[#This Row],[Ledger 5]]="","",Table1[[#This Row],[Ledger 5]])</f>
        <v/>
      </c>
      <c r="CQ380" t="str">
        <f>IF(Table1[[#This Row],[Ledger 5]]="","",IF(Table1[[#This Row],[Effect 5]]="Dr.",-Table1[[#This Row],[Amount 5]],Table1[[#This Row],[Amount 5]]))</f>
        <v/>
      </c>
      <c r="CT380" t="str">
        <f>IF(Table1[[#This Row],[Ledger 6]]="","","No")</f>
        <v/>
      </c>
      <c r="CU380" t="str">
        <f>IF(Table1[[#This Row],[Ledger 6]]="","",IF(Table1[[#This Row],[Effect 6]]="Dr.","Yes","No"))</f>
        <v/>
      </c>
      <c r="CV380" t="str">
        <f>IF(Table1[[#This Row],[Ledger 6]]="","",Table1[[#This Row],[Ledger 6]])</f>
        <v/>
      </c>
      <c r="CW380" t="str">
        <f>IF(Table1[[#This Row],[Ledger 6]]="","",IF(Table1[[#This Row],[Effect 6]]="Dr.",-Table1[[#This Row],[Amount 6]],Table1[[#This Row],[Amount 6]]))</f>
        <v/>
      </c>
      <c r="CZ380" t="str">
        <f>IF(Table1[[#This Row],[Ledger 7]]="","","No")</f>
        <v/>
      </c>
      <c r="DA380" t="str">
        <f>IF(Table1[[#This Row],[Ledger 7]]="","",IF(Table1[[#This Row],[Effect 7]]="Dr.","Yes","No"))</f>
        <v/>
      </c>
      <c r="DB380" t="str">
        <f>IF(Table1[[#This Row],[Ledger 7]]="","",Table1[[#This Row],[Ledger 7]])</f>
        <v/>
      </c>
      <c r="DC380" t="str">
        <f>IF(Table1[[#This Row],[Ledger 7]]="","",IF(Table1[[#This Row],[Effect 7]]="Dr.",-Table1[[#This Row],[Amount 7]],Table1[[#This Row],[Amount 7]]))</f>
        <v/>
      </c>
      <c r="DF380" t="str">
        <f>IF(Table1[[#This Row],[Ledger 8]]="","","No")</f>
        <v/>
      </c>
      <c r="DG380" t="str">
        <f>IF(Table1[[#This Row],[Ledger 8]]="","",IF(Table1[[#This Row],[Effect 8]]="Dr.","Yes","No"))</f>
        <v/>
      </c>
      <c r="DH380" t="str">
        <f>IF(Table1[[#This Row],[Ledger 8]]="","",Table1[[#This Row],[Ledger 8]])</f>
        <v/>
      </c>
      <c r="DI380" t="str">
        <f>IF(Table1[[#This Row],[Ledger 8]]="","",IF(Table1[[#This Row],[Effect 8]]="Dr.",-Table1[[#This Row],[Amount 8]],Table1[[#This Row],[Amount 8]]))</f>
        <v/>
      </c>
      <c r="DL380" t="str">
        <f>IF(Table1[[#This Row],[Ledger 9]]="","","No")</f>
        <v/>
      </c>
      <c r="DM380" t="str">
        <f>IF(Table1[[#This Row],[Ledger 9]]="","",IF(Table1[[#This Row],[Effect 9]]="Dr.","Yes","No"))</f>
        <v/>
      </c>
      <c r="DN380" t="str">
        <f>IF(Table1[[#This Row],[Ledger 9]]="","",Table1[[#This Row],[Ledger 9]])</f>
        <v/>
      </c>
      <c r="DO380" t="str">
        <f>IF(Table1[[#This Row],[Ledger 9]]="","",IF(Table1[[#This Row],[Effect 9]]="Dr.",-Table1[[#This Row],[Amount 9]],Table1[[#This Row],[Amount 9]]))</f>
        <v/>
      </c>
      <c r="DR380" t="str">
        <f>IF(Table1[[#This Row],[Ledger 10]]="","","No")</f>
        <v/>
      </c>
      <c r="DS380" t="str">
        <f>IF(Table1[[#This Row],[Ledger 10]]="","",IF(Table1[[#This Row],[Effect 10]]="Dr.","Yes","No"))</f>
        <v/>
      </c>
      <c r="DT380" t="str">
        <f>IF(Table1[[#This Row],[Ledger 10]]="","",Table1[[#This Row],[Ledger 10]])</f>
        <v/>
      </c>
      <c r="DU380" t="str">
        <f>IF(Table1[[#This Row],[Ledger 10]]="","",IF(Table1[[#This Row],[Effect 10]]="Dr.",-Table1[[#This Row],[Amount 10]],Table1[[#This Row],[Amount 10]]))</f>
        <v/>
      </c>
      <c r="DX380" t="str">
        <f>IF(Table1[[#This Row],[Ledger 11]]="","","No")</f>
        <v/>
      </c>
      <c r="DY380" t="str">
        <f>IF(Table1[[#This Row],[Ledger 11]]="","",IF(Table1[[#This Row],[Effect 11]]="Dr.","Yes","No"))</f>
        <v/>
      </c>
      <c r="DZ380" t="str">
        <f>IF(Table1[[#This Row],[Ledger 11]]="","",Table1[[#This Row],[Ledger 11]])</f>
        <v/>
      </c>
      <c r="EA380" t="str">
        <f>IF(Table1[[#This Row],[Ledger 11]]="","",IF(Table1[[#This Row],[Effect 11]]="Dr.",-Table1[[#This Row],[Amount 11]],Table1[[#This Row],[Amount 11]]))</f>
        <v/>
      </c>
      <c r="ED380" t="str">
        <f>IF(Table1[[#This Row],[Ledger 12]]="","","No")</f>
        <v/>
      </c>
      <c r="EE380" t="str">
        <f>IF(Table1[[#This Row],[Ledger 12]]="","",IF(Table1[[#This Row],[Effect 12]]="Dr.","Yes","No"))</f>
        <v/>
      </c>
      <c r="EF380" t="str">
        <f>IF(Table1[[#This Row],[Ledger 12]]="","",Table1[[#This Row],[Ledger 12]])</f>
        <v/>
      </c>
      <c r="EG380" t="str">
        <f>IF(Table1[[#This Row],[Ledger 12]]="","",IF(Table1[[#This Row],[Effect 12]]="Dr.",-Table1[[#This Row],[Amount 12]],Table1[[#This Row],[Amount 12]]))</f>
        <v/>
      </c>
      <c r="EJ380" t="str">
        <f>IF(Table1[[#This Row],[Ledger 13]]="","","No")</f>
        <v/>
      </c>
      <c r="EK380" t="str">
        <f>IF(Table1[[#This Row],[Ledger 13]]="","",IF(Table1[[#This Row],[Effect 13]]="Dr.","Yes","No"))</f>
        <v/>
      </c>
      <c r="EL380" t="str">
        <f>IF(Table1[[#This Row],[Ledger 13]]="","",Table1[[#This Row],[Ledger 13]])</f>
        <v/>
      </c>
      <c r="EM380" t="str">
        <f>IF(Table1[[#This Row],[Ledger 13]]="","",IF(Table1[[#This Row],[Effect 13]]="Dr.",-Table1[[#This Row],[Amount 13]],Table1[[#This Row],[Amount 13]]))</f>
        <v/>
      </c>
      <c r="EP380" t="str">
        <f>IF(Table1[[#This Row],[Ledger 14]]="","","No")</f>
        <v/>
      </c>
      <c r="EQ380" t="str">
        <f>IF(Table1[[#This Row],[Ledger 14]]="","",IF(Table1[[#This Row],[Effect 14]]="Dr.","Yes","No"))</f>
        <v/>
      </c>
      <c r="ER380" t="str">
        <f>IF(Table1[[#This Row],[Ledger 14]]="","",Table1[[#This Row],[Ledger 14]])</f>
        <v/>
      </c>
      <c r="ES380" t="str">
        <f>IF(Table1[[#This Row],[Ledger 14]]="","",IF(Table1[[#This Row],[Effect 14]]="Dr.",-Table1[[#This Row],[Amount 14]],Table1[[#This Row],[Amount 14]]))</f>
        <v/>
      </c>
      <c r="EV380" t="str">
        <f>IF(Table1[[#This Row],[Ledger 15]]="","","No")</f>
        <v/>
      </c>
      <c r="EW380" t="str">
        <f>IF(Table1[[#This Row],[Ledger 15]]="","",IF(Table1[[#This Row],[Effect 15]]="Dr.","Yes","No"))</f>
        <v/>
      </c>
      <c r="EX380" t="str">
        <f>IF(Table1[[#This Row],[Ledger 15]]="","",Table1[[#This Row],[Ledger 15]])</f>
        <v/>
      </c>
      <c r="EY380" t="str">
        <f>IF(Table1[[#This Row],[Ledger 15]]="","",IF(Table1[[#This Row],[Effect 15]]="Dr.",-Table1[[#This Row],[Amount 15]],Table1[[#This Row],[Amount 15]]))</f>
        <v/>
      </c>
      <c r="FD3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0">
        <f>IF(Table1[[#This Row],[Date]]="",0,IF(AND(Table1[[#This Row],[Date]]&gt;=$FE$2,Table1[[#This Row],[Date]]&lt;=$FE$3),0,1))</f>
        <v>0</v>
      </c>
      <c r="FF380">
        <f>IF(Table1[[#This Row],[Date]]="",0,IF(TYPE(VLOOKUP(Table1[[#This Row],[Voucher Type]],Table1[[#All],[Voucher Type Master]],1,FALSE))=16,1,0))</f>
        <v>0</v>
      </c>
      <c r="FG380">
        <f>IF(TYPE(IF(Table1[[#This Row],[Date]]="",0,IF(VLOOKUP(Table1[[#This Row],[Voucher Type]],$FY$5:$FZ$13,2,0)=Table1[[#This Row],[Effect 1]],0,1)))=16,1,0)</f>
        <v>0</v>
      </c>
      <c r="FH3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0">
        <f>IF(LEN(Table1[[#This Row],[Ledger 1]])&gt;0,IF(TYPE(VLOOKUP(Table1[[#This Row],[Ledger 1]],GZ:GZ,1,0))=16,1,0),0)</f>
        <v>0</v>
      </c>
      <c r="FJ380">
        <f>IF(LEN(Table1[[#This Row],[Ledger 2]])&gt;0,IF(TYPE(VLOOKUP(Table1[[#This Row],[Ledger 2]],GZ:GZ,1,0))=16,1,0),0)</f>
        <v>0</v>
      </c>
      <c r="FK380">
        <f>IF(LEN(Table1[[#This Row],[Ledger 3]])&gt;0,IF(TYPE(VLOOKUP(Table1[[#This Row],[Ledger 3]],GZ:GZ,1,0))=16,1,0),0)</f>
        <v>0</v>
      </c>
      <c r="FL380">
        <f>IF(LEN(Table1[[#This Row],[Ledger 4]])&gt;0,IF(TYPE(VLOOKUP(Table1[[#This Row],[Ledger 4]],GZ:GZ,1,0))=16,1,0),0)</f>
        <v>0</v>
      </c>
      <c r="FM380">
        <f>IF(LEN(Table1[[#This Row],[Ledger 5]])&gt;0,IF(TYPE(VLOOKUP(Table1[[#This Row],[Ledger 5]],GZ:GZ,1,0))=16,1,0),0)</f>
        <v>0</v>
      </c>
      <c r="FN380">
        <f>IF(LEN(Table1[[#This Row],[Ledger 6]])&gt;0,IF(TYPE(VLOOKUP(Table1[[#This Row],[Ledger 6]],$GZ:$GZ,1,0))=16,1,0),0)</f>
        <v>0</v>
      </c>
      <c r="FO380">
        <f>IF(LEN(Table1[[#This Row],[Ledger 7]])&gt;0,IF(TYPE(VLOOKUP(Table1[[#This Row],[Ledger 7]],$GZ:$GZ,1,0))=16,1,0),0)</f>
        <v>0</v>
      </c>
      <c r="FP380">
        <f>IF(LEN(Table1[[#This Row],[Ledger 8]])&gt;0,IF(TYPE(VLOOKUP(Table1[[#This Row],[Ledger 8]],$GZ:$GZ,1,0))=16,1,0),0)</f>
        <v>0</v>
      </c>
      <c r="FQ380">
        <f>IF(LEN(Table1[[#This Row],[Ledger 9]])&gt;0,IF(TYPE(VLOOKUP(Table1[[#This Row],[Ledger 9]],$GZ:$GZ,1,0))=16,1,0),0)</f>
        <v>0</v>
      </c>
      <c r="FR380">
        <f>IF(LEN(Table1[[#This Row],[Ledger 10]])&gt;0,IF(TYPE(VLOOKUP(Table1[[#This Row],[Ledger 10]],$GZ:$GZ,1,0))=16,1,0),0)</f>
        <v>0</v>
      </c>
      <c r="FS380">
        <f>IF(LEN(Table1[[#This Row],[Ledger 11]])&gt;0,IF(TYPE(VLOOKUP(Table1[[#This Row],[Ledger 11]],$GZ:$GZ,1,0))=16,1,0),0)</f>
        <v>0</v>
      </c>
      <c r="FT380">
        <f>IF(LEN(Table1[[#This Row],[Ledger 12]])&gt;0,IF(TYPE(VLOOKUP(Table1[[#This Row],[Ledger 12]],$GZ:$GZ,1,0))=16,1,0),0)</f>
        <v>0</v>
      </c>
      <c r="FU380">
        <f>IF(LEN(Table1[[#This Row],[Ledger 13]])&gt;0,IF(TYPE(VLOOKUP(Table1[[#This Row],[Ledger 13]],$GZ:$GZ,1,0))=16,1,0),0)</f>
        <v>0</v>
      </c>
      <c r="FV380">
        <f>IF(LEN(Table1[[#This Row],[Ledger 14]])&gt;0,IF(TYPE(VLOOKUP(Table1[[#This Row],[Ledger 14]],$GZ:$GZ,1,0))=16,1,0),0)</f>
        <v>0</v>
      </c>
      <c r="FW380">
        <f>IF(LEN(Table1[[#This Row],[Ledger 15]])&gt;0,IF(TYPE(VLOOKUP(Table1[[#This Row],[Ledger 15]],$GZ:$GZ,1,0))=16,1,0),0)</f>
        <v>0</v>
      </c>
    </row>
    <row r="381" spans="4:179" ht="33" customHeight="1" x14ac:dyDescent="0.45">
      <c r="D381" s="8">
        <f t="shared" si="14"/>
        <v>376</v>
      </c>
      <c r="E381" s="32"/>
      <c r="F381" s="34"/>
      <c r="G381" s="34"/>
      <c r="H381" s="34"/>
      <c r="I381" s="34"/>
      <c r="J381" s="38"/>
      <c r="K381" s="33"/>
      <c r="L381" s="36"/>
      <c r="M381" s="35"/>
      <c r="N381" s="34"/>
      <c r="O381" s="41"/>
      <c r="P381" s="35"/>
      <c r="Q381" s="34"/>
      <c r="R381" s="37"/>
      <c r="S381" s="35"/>
      <c r="T381" s="34"/>
      <c r="U381" s="37"/>
      <c r="V381" s="35"/>
      <c r="W381" s="34"/>
      <c r="X381" s="37"/>
      <c r="Y381" s="35"/>
      <c r="Z381" s="34"/>
      <c r="AA381" s="37"/>
      <c r="AB381" s="35"/>
      <c r="AC381" s="34"/>
      <c r="AD381" s="37"/>
      <c r="AE381" s="35"/>
      <c r="AF381" s="34"/>
      <c r="AG381" s="37"/>
      <c r="AH381" s="35"/>
      <c r="AI381" s="34"/>
      <c r="AJ381" s="37"/>
      <c r="AK381" s="35"/>
      <c r="AL381" s="34"/>
      <c r="AM381" s="37"/>
      <c r="AN381" s="35"/>
      <c r="AO381" s="34"/>
      <c r="AP381" s="37"/>
      <c r="AQ381" s="35"/>
      <c r="AR381" s="34"/>
      <c r="AS381" s="37"/>
      <c r="AT381" s="35"/>
      <c r="AU381" s="34"/>
      <c r="AV381" s="37"/>
      <c r="AW381" s="35"/>
      <c r="AX381" s="34"/>
      <c r="AY381" s="37"/>
      <c r="AZ381" s="35"/>
      <c r="BA381" s="34"/>
      <c r="BB381" s="37"/>
      <c r="BC3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1" s="7"/>
      <c r="BF381" t="str">
        <f>IF(Table1[[#This Row],[Date]]="","","&amp;lt;VOUCHER REMOTEID="&amp;""""&amp;$A$11&amp;$A$13&amp;ROW()&amp;""""&amp;" VCHTYPE="""&amp;F381&amp;""" ACTION="""&amp;"Create"&amp;"""&amp;gt;")</f>
        <v/>
      </c>
      <c r="BG381" t="str">
        <f>IF(Table1[[#This Row],[Date]]="","",TEXT(Table1[[#This Row],[Date]],"yyyymmdd"))</f>
        <v/>
      </c>
      <c r="BH381" t="str">
        <f>Table1[[#This Row],[Date2]]</f>
        <v/>
      </c>
      <c r="BI381" t="str">
        <f>IF(Table1[[#This Row],[Date]]="","",Table1[[#This Row],[Voucher Type]])</f>
        <v/>
      </c>
      <c r="BJ381" t="str">
        <f>IF(Table1[[#This Row],[Ref No / Invoice No]]="","",Table1[[#This Row],[Ref No / Invoice No]])</f>
        <v/>
      </c>
      <c r="BK381" t="str">
        <f>IF(Table1[[#This Row],[Voucher No]]="","",Table1[[#This Row],[Voucher No]])</f>
        <v/>
      </c>
      <c r="BL381" t="str">
        <f>IF(Table1[[#This Row],[Date]]="","",Table1[[#This Row],[Narration]])</f>
        <v/>
      </c>
      <c r="BM381" t="str">
        <f>IF(Table1[[#This Row],[Date]]="","",$A$11&amp;$A$13&amp;ROW())</f>
        <v/>
      </c>
      <c r="BN381" t="str">
        <f>IF(Table1[[#This Row],[Date]]="","",$A$13)</f>
        <v/>
      </c>
      <c r="BP381" t="str">
        <f>IF(Table1[[#This Row],[Ledger 1]]="","","No")</f>
        <v/>
      </c>
      <c r="BQ381" t="str">
        <f>IF(Table1[[#This Row],[Date]]="","",IF(Table1[[#This Row],[Effect 1]]="Dr.","Yes","No"))</f>
        <v/>
      </c>
      <c r="BR381" t="str">
        <f>IF(Table1[[#This Row],[Date]]="","",Table1[[#This Row],[Ledger 1]])</f>
        <v/>
      </c>
      <c r="BS381" t="str">
        <f>IF(Table1[[#This Row],[Date]]="","",IF(Table1[[#This Row],[Effect 1]]="Dr.",-Table1[[#This Row],[Amount 1]],Table1[[#This Row],[Amount 1]]))</f>
        <v/>
      </c>
      <c r="BV381" t="str">
        <f>IF(Table1[[#This Row],[Ledger 2]]="","","No")</f>
        <v/>
      </c>
      <c r="BW381" t="str">
        <f>IF(Table1[[#This Row],[Date]]="","",IF(Table1[[#This Row],[Effect 2]]="Dr.","Yes","No"))</f>
        <v/>
      </c>
      <c r="BX381" t="str">
        <f>IF(Table1[[#This Row],[Date]]="","",Table1[[#This Row],[Ledger 2]])</f>
        <v/>
      </c>
      <c r="BY381" t="str">
        <f>IF(Table1[[#This Row],[Date]]="","",IF(Table1[[#This Row],[Effect 2]]="Dr.",-Table1[[#This Row],[Amount 2]],Table1[[#This Row],[Amount 2]]))</f>
        <v/>
      </c>
      <c r="CB381" t="str">
        <f>IF(Table1[[#This Row],[Ledger 3]]="","","No")</f>
        <v/>
      </c>
      <c r="CC381" t="str">
        <f>IF(Table1[[#This Row],[Ledger 3]]="","",IF(Table1[[#This Row],[Effect 3]]="Dr.","Yes","No"))</f>
        <v/>
      </c>
      <c r="CD381" t="str">
        <f>IF(Table1[[#This Row],[Ledger 3]]="","",Table1[[#This Row],[Ledger 3]])</f>
        <v/>
      </c>
      <c r="CE381" t="str">
        <f>IF(Table1[[#This Row],[Ledger 3]]="","",IF(Table1[[#This Row],[Effect 3]]="Dr.",-Table1[[#This Row],[Amount 3]],Table1[[#This Row],[Amount 3]]))</f>
        <v/>
      </c>
      <c r="CH381" t="str">
        <f>IF(Table1[[#This Row],[Ledger 4]]="","","No")</f>
        <v/>
      </c>
      <c r="CI381" t="str">
        <f>IF(Table1[[#This Row],[Ledger 4]]="","",IF(Table1[[#This Row],[Effect 4]]="Dr.","Yes","No"))</f>
        <v/>
      </c>
      <c r="CJ381" t="str">
        <f>IF(Table1[[#This Row],[Ledger 4]]="","",Table1[[#This Row],[Ledger 4]])</f>
        <v/>
      </c>
      <c r="CK381" t="str">
        <f>IF(Table1[[#This Row],[Ledger 4]]="","",IF(Table1[[#This Row],[Effect 4]]="Dr.",-Table1[[#This Row],[Amount 4]],Table1[[#This Row],[Amount 4]]))</f>
        <v/>
      </c>
      <c r="CN381" t="str">
        <f>IF(Table1[[#This Row],[Ledger 5]]="","","No")</f>
        <v/>
      </c>
      <c r="CO381" t="str">
        <f>IF(Table1[[#This Row],[Ledger 5]]="","",IF(Table1[[#This Row],[Effect 5]]="Dr.","Yes","No"))</f>
        <v/>
      </c>
      <c r="CP381" t="str">
        <f>IF(Table1[[#This Row],[Ledger 5]]="","",Table1[[#This Row],[Ledger 5]])</f>
        <v/>
      </c>
      <c r="CQ381" t="str">
        <f>IF(Table1[[#This Row],[Ledger 5]]="","",IF(Table1[[#This Row],[Effect 5]]="Dr.",-Table1[[#This Row],[Amount 5]],Table1[[#This Row],[Amount 5]]))</f>
        <v/>
      </c>
      <c r="CT381" t="str">
        <f>IF(Table1[[#This Row],[Ledger 6]]="","","No")</f>
        <v/>
      </c>
      <c r="CU381" t="str">
        <f>IF(Table1[[#This Row],[Ledger 6]]="","",IF(Table1[[#This Row],[Effect 6]]="Dr.","Yes","No"))</f>
        <v/>
      </c>
      <c r="CV381" t="str">
        <f>IF(Table1[[#This Row],[Ledger 6]]="","",Table1[[#This Row],[Ledger 6]])</f>
        <v/>
      </c>
      <c r="CW381" t="str">
        <f>IF(Table1[[#This Row],[Ledger 6]]="","",IF(Table1[[#This Row],[Effect 6]]="Dr.",-Table1[[#This Row],[Amount 6]],Table1[[#This Row],[Amount 6]]))</f>
        <v/>
      </c>
      <c r="CZ381" t="str">
        <f>IF(Table1[[#This Row],[Ledger 7]]="","","No")</f>
        <v/>
      </c>
      <c r="DA381" t="str">
        <f>IF(Table1[[#This Row],[Ledger 7]]="","",IF(Table1[[#This Row],[Effect 7]]="Dr.","Yes","No"))</f>
        <v/>
      </c>
      <c r="DB381" t="str">
        <f>IF(Table1[[#This Row],[Ledger 7]]="","",Table1[[#This Row],[Ledger 7]])</f>
        <v/>
      </c>
      <c r="DC381" t="str">
        <f>IF(Table1[[#This Row],[Ledger 7]]="","",IF(Table1[[#This Row],[Effect 7]]="Dr.",-Table1[[#This Row],[Amount 7]],Table1[[#This Row],[Amount 7]]))</f>
        <v/>
      </c>
      <c r="DF381" t="str">
        <f>IF(Table1[[#This Row],[Ledger 8]]="","","No")</f>
        <v/>
      </c>
      <c r="DG381" t="str">
        <f>IF(Table1[[#This Row],[Ledger 8]]="","",IF(Table1[[#This Row],[Effect 8]]="Dr.","Yes","No"))</f>
        <v/>
      </c>
      <c r="DH381" t="str">
        <f>IF(Table1[[#This Row],[Ledger 8]]="","",Table1[[#This Row],[Ledger 8]])</f>
        <v/>
      </c>
      <c r="DI381" t="str">
        <f>IF(Table1[[#This Row],[Ledger 8]]="","",IF(Table1[[#This Row],[Effect 8]]="Dr.",-Table1[[#This Row],[Amount 8]],Table1[[#This Row],[Amount 8]]))</f>
        <v/>
      </c>
      <c r="DL381" t="str">
        <f>IF(Table1[[#This Row],[Ledger 9]]="","","No")</f>
        <v/>
      </c>
      <c r="DM381" t="str">
        <f>IF(Table1[[#This Row],[Ledger 9]]="","",IF(Table1[[#This Row],[Effect 9]]="Dr.","Yes","No"))</f>
        <v/>
      </c>
      <c r="DN381" t="str">
        <f>IF(Table1[[#This Row],[Ledger 9]]="","",Table1[[#This Row],[Ledger 9]])</f>
        <v/>
      </c>
      <c r="DO381" t="str">
        <f>IF(Table1[[#This Row],[Ledger 9]]="","",IF(Table1[[#This Row],[Effect 9]]="Dr.",-Table1[[#This Row],[Amount 9]],Table1[[#This Row],[Amount 9]]))</f>
        <v/>
      </c>
      <c r="DR381" t="str">
        <f>IF(Table1[[#This Row],[Ledger 10]]="","","No")</f>
        <v/>
      </c>
      <c r="DS381" t="str">
        <f>IF(Table1[[#This Row],[Ledger 10]]="","",IF(Table1[[#This Row],[Effect 10]]="Dr.","Yes","No"))</f>
        <v/>
      </c>
      <c r="DT381" t="str">
        <f>IF(Table1[[#This Row],[Ledger 10]]="","",Table1[[#This Row],[Ledger 10]])</f>
        <v/>
      </c>
      <c r="DU381" t="str">
        <f>IF(Table1[[#This Row],[Ledger 10]]="","",IF(Table1[[#This Row],[Effect 10]]="Dr.",-Table1[[#This Row],[Amount 10]],Table1[[#This Row],[Amount 10]]))</f>
        <v/>
      </c>
      <c r="DX381" t="str">
        <f>IF(Table1[[#This Row],[Ledger 11]]="","","No")</f>
        <v/>
      </c>
      <c r="DY381" t="str">
        <f>IF(Table1[[#This Row],[Ledger 11]]="","",IF(Table1[[#This Row],[Effect 11]]="Dr.","Yes","No"))</f>
        <v/>
      </c>
      <c r="DZ381" t="str">
        <f>IF(Table1[[#This Row],[Ledger 11]]="","",Table1[[#This Row],[Ledger 11]])</f>
        <v/>
      </c>
      <c r="EA381" t="str">
        <f>IF(Table1[[#This Row],[Ledger 11]]="","",IF(Table1[[#This Row],[Effect 11]]="Dr.",-Table1[[#This Row],[Amount 11]],Table1[[#This Row],[Amount 11]]))</f>
        <v/>
      </c>
      <c r="ED381" t="str">
        <f>IF(Table1[[#This Row],[Ledger 12]]="","","No")</f>
        <v/>
      </c>
      <c r="EE381" t="str">
        <f>IF(Table1[[#This Row],[Ledger 12]]="","",IF(Table1[[#This Row],[Effect 12]]="Dr.","Yes","No"))</f>
        <v/>
      </c>
      <c r="EF381" t="str">
        <f>IF(Table1[[#This Row],[Ledger 12]]="","",Table1[[#This Row],[Ledger 12]])</f>
        <v/>
      </c>
      <c r="EG381" t="str">
        <f>IF(Table1[[#This Row],[Ledger 12]]="","",IF(Table1[[#This Row],[Effect 12]]="Dr.",-Table1[[#This Row],[Amount 12]],Table1[[#This Row],[Amount 12]]))</f>
        <v/>
      </c>
      <c r="EJ381" t="str">
        <f>IF(Table1[[#This Row],[Ledger 13]]="","","No")</f>
        <v/>
      </c>
      <c r="EK381" t="str">
        <f>IF(Table1[[#This Row],[Ledger 13]]="","",IF(Table1[[#This Row],[Effect 13]]="Dr.","Yes","No"))</f>
        <v/>
      </c>
      <c r="EL381" t="str">
        <f>IF(Table1[[#This Row],[Ledger 13]]="","",Table1[[#This Row],[Ledger 13]])</f>
        <v/>
      </c>
      <c r="EM381" t="str">
        <f>IF(Table1[[#This Row],[Ledger 13]]="","",IF(Table1[[#This Row],[Effect 13]]="Dr.",-Table1[[#This Row],[Amount 13]],Table1[[#This Row],[Amount 13]]))</f>
        <v/>
      </c>
      <c r="EP381" t="str">
        <f>IF(Table1[[#This Row],[Ledger 14]]="","","No")</f>
        <v/>
      </c>
      <c r="EQ381" t="str">
        <f>IF(Table1[[#This Row],[Ledger 14]]="","",IF(Table1[[#This Row],[Effect 14]]="Dr.","Yes","No"))</f>
        <v/>
      </c>
      <c r="ER381" t="str">
        <f>IF(Table1[[#This Row],[Ledger 14]]="","",Table1[[#This Row],[Ledger 14]])</f>
        <v/>
      </c>
      <c r="ES381" t="str">
        <f>IF(Table1[[#This Row],[Ledger 14]]="","",IF(Table1[[#This Row],[Effect 14]]="Dr.",-Table1[[#This Row],[Amount 14]],Table1[[#This Row],[Amount 14]]))</f>
        <v/>
      </c>
      <c r="EV381" t="str">
        <f>IF(Table1[[#This Row],[Ledger 15]]="","","No")</f>
        <v/>
      </c>
      <c r="EW381" t="str">
        <f>IF(Table1[[#This Row],[Ledger 15]]="","",IF(Table1[[#This Row],[Effect 15]]="Dr.","Yes","No"))</f>
        <v/>
      </c>
      <c r="EX381" t="str">
        <f>IF(Table1[[#This Row],[Ledger 15]]="","",Table1[[#This Row],[Ledger 15]])</f>
        <v/>
      </c>
      <c r="EY381" t="str">
        <f>IF(Table1[[#This Row],[Ledger 15]]="","",IF(Table1[[#This Row],[Effect 15]]="Dr.",-Table1[[#This Row],[Amount 15]],Table1[[#This Row],[Amount 15]]))</f>
        <v/>
      </c>
      <c r="FD3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1">
        <f>IF(Table1[[#This Row],[Date]]="",0,IF(AND(Table1[[#This Row],[Date]]&gt;=$FE$2,Table1[[#This Row],[Date]]&lt;=$FE$3),0,1))</f>
        <v>0</v>
      </c>
      <c r="FF381">
        <f>IF(Table1[[#This Row],[Date]]="",0,IF(TYPE(VLOOKUP(Table1[[#This Row],[Voucher Type]],Table1[[#All],[Voucher Type Master]],1,FALSE))=16,1,0))</f>
        <v>0</v>
      </c>
      <c r="FG381">
        <f>IF(TYPE(IF(Table1[[#This Row],[Date]]="",0,IF(VLOOKUP(Table1[[#This Row],[Voucher Type]],$FY$5:$FZ$13,2,0)=Table1[[#This Row],[Effect 1]],0,1)))=16,1,0)</f>
        <v>0</v>
      </c>
      <c r="FH3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1">
        <f>IF(LEN(Table1[[#This Row],[Ledger 1]])&gt;0,IF(TYPE(VLOOKUP(Table1[[#This Row],[Ledger 1]],GZ:GZ,1,0))=16,1,0),0)</f>
        <v>0</v>
      </c>
      <c r="FJ381">
        <f>IF(LEN(Table1[[#This Row],[Ledger 2]])&gt;0,IF(TYPE(VLOOKUP(Table1[[#This Row],[Ledger 2]],GZ:GZ,1,0))=16,1,0),0)</f>
        <v>0</v>
      </c>
      <c r="FK381">
        <f>IF(LEN(Table1[[#This Row],[Ledger 3]])&gt;0,IF(TYPE(VLOOKUP(Table1[[#This Row],[Ledger 3]],GZ:GZ,1,0))=16,1,0),0)</f>
        <v>0</v>
      </c>
      <c r="FL381">
        <f>IF(LEN(Table1[[#This Row],[Ledger 4]])&gt;0,IF(TYPE(VLOOKUP(Table1[[#This Row],[Ledger 4]],GZ:GZ,1,0))=16,1,0),0)</f>
        <v>0</v>
      </c>
      <c r="FM381">
        <f>IF(LEN(Table1[[#This Row],[Ledger 5]])&gt;0,IF(TYPE(VLOOKUP(Table1[[#This Row],[Ledger 5]],GZ:GZ,1,0))=16,1,0),0)</f>
        <v>0</v>
      </c>
      <c r="FN381">
        <f>IF(LEN(Table1[[#This Row],[Ledger 6]])&gt;0,IF(TYPE(VLOOKUP(Table1[[#This Row],[Ledger 6]],$GZ:$GZ,1,0))=16,1,0),0)</f>
        <v>0</v>
      </c>
      <c r="FO381">
        <f>IF(LEN(Table1[[#This Row],[Ledger 7]])&gt;0,IF(TYPE(VLOOKUP(Table1[[#This Row],[Ledger 7]],$GZ:$GZ,1,0))=16,1,0),0)</f>
        <v>0</v>
      </c>
      <c r="FP381">
        <f>IF(LEN(Table1[[#This Row],[Ledger 8]])&gt;0,IF(TYPE(VLOOKUP(Table1[[#This Row],[Ledger 8]],$GZ:$GZ,1,0))=16,1,0),0)</f>
        <v>0</v>
      </c>
      <c r="FQ381">
        <f>IF(LEN(Table1[[#This Row],[Ledger 9]])&gt;0,IF(TYPE(VLOOKUP(Table1[[#This Row],[Ledger 9]],$GZ:$GZ,1,0))=16,1,0),0)</f>
        <v>0</v>
      </c>
      <c r="FR381">
        <f>IF(LEN(Table1[[#This Row],[Ledger 10]])&gt;0,IF(TYPE(VLOOKUP(Table1[[#This Row],[Ledger 10]],$GZ:$GZ,1,0))=16,1,0),0)</f>
        <v>0</v>
      </c>
      <c r="FS381">
        <f>IF(LEN(Table1[[#This Row],[Ledger 11]])&gt;0,IF(TYPE(VLOOKUP(Table1[[#This Row],[Ledger 11]],$GZ:$GZ,1,0))=16,1,0),0)</f>
        <v>0</v>
      </c>
      <c r="FT381">
        <f>IF(LEN(Table1[[#This Row],[Ledger 12]])&gt;0,IF(TYPE(VLOOKUP(Table1[[#This Row],[Ledger 12]],$GZ:$GZ,1,0))=16,1,0),0)</f>
        <v>0</v>
      </c>
      <c r="FU381">
        <f>IF(LEN(Table1[[#This Row],[Ledger 13]])&gt;0,IF(TYPE(VLOOKUP(Table1[[#This Row],[Ledger 13]],$GZ:$GZ,1,0))=16,1,0),0)</f>
        <v>0</v>
      </c>
      <c r="FV381">
        <f>IF(LEN(Table1[[#This Row],[Ledger 14]])&gt;0,IF(TYPE(VLOOKUP(Table1[[#This Row],[Ledger 14]],$GZ:$GZ,1,0))=16,1,0),0)</f>
        <v>0</v>
      </c>
      <c r="FW381">
        <f>IF(LEN(Table1[[#This Row],[Ledger 15]])&gt;0,IF(TYPE(VLOOKUP(Table1[[#This Row],[Ledger 15]],$GZ:$GZ,1,0))=16,1,0),0)</f>
        <v>0</v>
      </c>
    </row>
    <row r="382" spans="4:179" ht="33" customHeight="1" x14ac:dyDescent="0.45">
      <c r="D382" s="8">
        <f t="shared" si="14"/>
        <v>377</v>
      </c>
      <c r="E382" s="32"/>
      <c r="F382" s="34"/>
      <c r="G382" s="34"/>
      <c r="H382" s="34"/>
      <c r="I382" s="34"/>
      <c r="J382" s="38"/>
      <c r="K382" s="33"/>
      <c r="L382" s="36"/>
      <c r="M382" s="35"/>
      <c r="N382" s="34"/>
      <c r="O382" s="41"/>
      <c r="P382" s="35"/>
      <c r="Q382" s="34"/>
      <c r="R382" s="37"/>
      <c r="S382" s="35"/>
      <c r="T382" s="34"/>
      <c r="U382" s="37"/>
      <c r="V382" s="35"/>
      <c r="W382" s="34"/>
      <c r="X382" s="37"/>
      <c r="Y382" s="35"/>
      <c r="Z382" s="34"/>
      <c r="AA382" s="37"/>
      <c r="AB382" s="35"/>
      <c r="AC382" s="34"/>
      <c r="AD382" s="37"/>
      <c r="AE382" s="35"/>
      <c r="AF382" s="34"/>
      <c r="AG382" s="37"/>
      <c r="AH382" s="35"/>
      <c r="AI382" s="34"/>
      <c r="AJ382" s="37"/>
      <c r="AK382" s="35"/>
      <c r="AL382" s="34"/>
      <c r="AM382" s="37"/>
      <c r="AN382" s="35"/>
      <c r="AO382" s="34"/>
      <c r="AP382" s="37"/>
      <c r="AQ382" s="35"/>
      <c r="AR382" s="34"/>
      <c r="AS382" s="37"/>
      <c r="AT382" s="35"/>
      <c r="AU382" s="34"/>
      <c r="AV382" s="37"/>
      <c r="AW382" s="35"/>
      <c r="AX382" s="34"/>
      <c r="AY382" s="37"/>
      <c r="AZ382" s="35"/>
      <c r="BA382" s="34"/>
      <c r="BB382" s="37"/>
      <c r="BC3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2" s="7"/>
      <c r="BF382" t="str">
        <f>IF(Table1[[#This Row],[Date]]="","","&amp;lt;VOUCHER REMOTEID="&amp;""""&amp;$A$11&amp;$A$13&amp;ROW()&amp;""""&amp;" VCHTYPE="""&amp;F382&amp;""" ACTION="""&amp;"Create"&amp;"""&amp;gt;")</f>
        <v/>
      </c>
      <c r="BG382" t="str">
        <f>IF(Table1[[#This Row],[Date]]="","",TEXT(Table1[[#This Row],[Date]],"yyyymmdd"))</f>
        <v/>
      </c>
      <c r="BH382" t="str">
        <f>Table1[[#This Row],[Date2]]</f>
        <v/>
      </c>
      <c r="BI382" t="str">
        <f>IF(Table1[[#This Row],[Date]]="","",Table1[[#This Row],[Voucher Type]])</f>
        <v/>
      </c>
      <c r="BJ382" t="str">
        <f>IF(Table1[[#This Row],[Ref No / Invoice No]]="","",Table1[[#This Row],[Ref No / Invoice No]])</f>
        <v/>
      </c>
      <c r="BK382" t="str">
        <f>IF(Table1[[#This Row],[Voucher No]]="","",Table1[[#This Row],[Voucher No]])</f>
        <v/>
      </c>
      <c r="BL382" t="str">
        <f>IF(Table1[[#This Row],[Date]]="","",Table1[[#This Row],[Narration]])</f>
        <v/>
      </c>
      <c r="BM382" t="str">
        <f>IF(Table1[[#This Row],[Date]]="","",$A$11&amp;$A$13&amp;ROW())</f>
        <v/>
      </c>
      <c r="BN382" t="str">
        <f>IF(Table1[[#This Row],[Date]]="","",$A$13)</f>
        <v/>
      </c>
      <c r="BP382" t="str">
        <f>IF(Table1[[#This Row],[Ledger 1]]="","","No")</f>
        <v/>
      </c>
      <c r="BQ382" t="str">
        <f>IF(Table1[[#This Row],[Date]]="","",IF(Table1[[#This Row],[Effect 1]]="Dr.","Yes","No"))</f>
        <v/>
      </c>
      <c r="BR382" t="str">
        <f>IF(Table1[[#This Row],[Date]]="","",Table1[[#This Row],[Ledger 1]])</f>
        <v/>
      </c>
      <c r="BS382" t="str">
        <f>IF(Table1[[#This Row],[Date]]="","",IF(Table1[[#This Row],[Effect 1]]="Dr.",-Table1[[#This Row],[Amount 1]],Table1[[#This Row],[Amount 1]]))</f>
        <v/>
      </c>
      <c r="BV382" t="str">
        <f>IF(Table1[[#This Row],[Ledger 2]]="","","No")</f>
        <v/>
      </c>
      <c r="BW382" t="str">
        <f>IF(Table1[[#This Row],[Date]]="","",IF(Table1[[#This Row],[Effect 2]]="Dr.","Yes","No"))</f>
        <v/>
      </c>
      <c r="BX382" t="str">
        <f>IF(Table1[[#This Row],[Date]]="","",Table1[[#This Row],[Ledger 2]])</f>
        <v/>
      </c>
      <c r="BY382" t="str">
        <f>IF(Table1[[#This Row],[Date]]="","",IF(Table1[[#This Row],[Effect 2]]="Dr.",-Table1[[#This Row],[Amount 2]],Table1[[#This Row],[Amount 2]]))</f>
        <v/>
      </c>
      <c r="CB382" t="str">
        <f>IF(Table1[[#This Row],[Ledger 3]]="","","No")</f>
        <v/>
      </c>
      <c r="CC382" t="str">
        <f>IF(Table1[[#This Row],[Ledger 3]]="","",IF(Table1[[#This Row],[Effect 3]]="Dr.","Yes","No"))</f>
        <v/>
      </c>
      <c r="CD382" t="str">
        <f>IF(Table1[[#This Row],[Ledger 3]]="","",Table1[[#This Row],[Ledger 3]])</f>
        <v/>
      </c>
      <c r="CE382" t="str">
        <f>IF(Table1[[#This Row],[Ledger 3]]="","",IF(Table1[[#This Row],[Effect 3]]="Dr.",-Table1[[#This Row],[Amount 3]],Table1[[#This Row],[Amount 3]]))</f>
        <v/>
      </c>
      <c r="CH382" t="str">
        <f>IF(Table1[[#This Row],[Ledger 4]]="","","No")</f>
        <v/>
      </c>
      <c r="CI382" t="str">
        <f>IF(Table1[[#This Row],[Ledger 4]]="","",IF(Table1[[#This Row],[Effect 4]]="Dr.","Yes","No"))</f>
        <v/>
      </c>
      <c r="CJ382" t="str">
        <f>IF(Table1[[#This Row],[Ledger 4]]="","",Table1[[#This Row],[Ledger 4]])</f>
        <v/>
      </c>
      <c r="CK382" t="str">
        <f>IF(Table1[[#This Row],[Ledger 4]]="","",IF(Table1[[#This Row],[Effect 4]]="Dr.",-Table1[[#This Row],[Amount 4]],Table1[[#This Row],[Amount 4]]))</f>
        <v/>
      </c>
      <c r="CN382" t="str">
        <f>IF(Table1[[#This Row],[Ledger 5]]="","","No")</f>
        <v/>
      </c>
      <c r="CO382" t="str">
        <f>IF(Table1[[#This Row],[Ledger 5]]="","",IF(Table1[[#This Row],[Effect 5]]="Dr.","Yes","No"))</f>
        <v/>
      </c>
      <c r="CP382" t="str">
        <f>IF(Table1[[#This Row],[Ledger 5]]="","",Table1[[#This Row],[Ledger 5]])</f>
        <v/>
      </c>
      <c r="CQ382" t="str">
        <f>IF(Table1[[#This Row],[Ledger 5]]="","",IF(Table1[[#This Row],[Effect 5]]="Dr.",-Table1[[#This Row],[Amount 5]],Table1[[#This Row],[Amount 5]]))</f>
        <v/>
      </c>
      <c r="CT382" t="str">
        <f>IF(Table1[[#This Row],[Ledger 6]]="","","No")</f>
        <v/>
      </c>
      <c r="CU382" t="str">
        <f>IF(Table1[[#This Row],[Ledger 6]]="","",IF(Table1[[#This Row],[Effect 6]]="Dr.","Yes","No"))</f>
        <v/>
      </c>
      <c r="CV382" t="str">
        <f>IF(Table1[[#This Row],[Ledger 6]]="","",Table1[[#This Row],[Ledger 6]])</f>
        <v/>
      </c>
      <c r="CW382" t="str">
        <f>IF(Table1[[#This Row],[Ledger 6]]="","",IF(Table1[[#This Row],[Effect 6]]="Dr.",-Table1[[#This Row],[Amount 6]],Table1[[#This Row],[Amount 6]]))</f>
        <v/>
      </c>
      <c r="CZ382" t="str">
        <f>IF(Table1[[#This Row],[Ledger 7]]="","","No")</f>
        <v/>
      </c>
      <c r="DA382" t="str">
        <f>IF(Table1[[#This Row],[Ledger 7]]="","",IF(Table1[[#This Row],[Effect 7]]="Dr.","Yes","No"))</f>
        <v/>
      </c>
      <c r="DB382" t="str">
        <f>IF(Table1[[#This Row],[Ledger 7]]="","",Table1[[#This Row],[Ledger 7]])</f>
        <v/>
      </c>
      <c r="DC382" t="str">
        <f>IF(Table1[[#This Row],[Ledger 7]]="","",IF(Table1[[#This Row],[Effect 7]]="Dr.",-Table1[[#This Row],[Amount 7]],Table1[[#This Row],[Amount 7]]))</f>
        <v/>
      </c>
      <c r="DF382" t="str">
        <f>IF(Table1[[#This Row],[Ledger 8]]="","","No")</f>
        <v/>
      </c>
      <c r="DG382" t="str">
        <f>IF(Table1[[#This Row],[Ledger 8]]="","",IF(Table1[[#This Row],[Effect 8]]="Dr.","Yes","No"))</f>
        <v/>
      </c>
      <c r="DH382" t="str">
        <f>IF(Table1[[#This Row],[Ledger 8]]="","",Table1[[#This Row],[Ledger 8]])</f>
        <v/>
      </c>
      <c r="DI382" t="str">
        <f>IF(Table1[[#This Row],[Ledger 8]]="","",IF(Table1[[#This Row],[Effect 8]]="Dr.",-Table1[[#This Row],[Amount 8]],Table1[[#This Row],[Amount 8]]))</f>
        <v/>
      </c>
      <c r="DL382" t="str">
        <f>IF(Table1[[#This Row],[Ledger 9]]="","","No")</f>
        <v/>
      </c>
      <c r="DM382" t="str">
        <f>IF(Table1[[#This Row],[Ledger 9]]="","",IF(Table1[[#This Row],[Effect 9]]="Dr.","Yes","No"))</f>
        <v/>
      </c>
      <c r="DN382" t="str">
        <f>IF(Table1[[#This Row],[Ledger 9]]="","",Table1[[#This Row],[Ledger 9]])</f>
        <v/>
      </c>
      <c r="DO382" t="str">
        <f>IF(Table1[[#This Row],[Ledger 9]]="","",IF(Table1[[#This Row],[Effect 9]]="Dr.",-Table1[[#This Row],[Amount 9]],Table1[[#This Row],[Amount 9]]))</f>
        <v/>
      </c>
      <c r="DR382" t="str">
        <f>IF(Table1[[#This Row],[Ledger 10]]="","","No")</f>
        <v/>
      </c>
      <c r="DS382" t="str">
        <f>IF(Table1[[#This Row],[Ledger 10]]="","",IF(Table1[[#This Row],[Effect 10]]="Dr.","Yes","No"))</f>
        <v/>
      </c>
      <c r="DT382" t="str">
        <f>IF(Table1[[#This Row],[Ledger 10]]="","",Table1[[#This Row],[Ledger 10]])</f>
        <v/>
      </c>
      <c r="DU382" t="str">
        <f>IF(Table1[[#This Row],[Ledger 10]]="","",IF(Table1[[#This Row],[Effect 10]]="Dr.",-Table1[[#This Row],[Amount 10]],Table1[[#This Row],[Amount 10]]))</f>
        <v/>
      </c>
      <c r="DX382" t="str">
        <f>IF(Table1[[#This Row],[Ledger 11]]="","","No")</f>
        <v/>
      </c>
      <c r="DY382" t="str">
        <f>IF(Table1[[#This Row],[Ledger 11]]="","",IF(Table1[[#This Row],[Effect 11]]="Dr.","Yes","No"))</f>
        <v/>
      </c>
      <c r="DZ382" t="str">
        <f>IF(Table1[[#This Row],[Ledger 11]]="","",Table1[[#This Row],[Ledger 11]])</f>
        <v/>
      </c>
      <c r="EA382" t="str">
        <f>IF(Table1[[#This Row],[Ledger 11]]="","",IF(Table1[[#This Row],[Effect 11]]="Dr.",-Table1[[#This Row],[Amount 11]],Table1[[#This Row],[Amount 11]]))</f>
        <v/>
      </c>
      <c r="ED382" t="str">
        <f>IF(Table1[[#This Row],[Ledger 12]]="","","No")</f>
        <v/>
      </c>
      <c r="EE382" t="str">
        <f>IF(Table1[[#This Row],[Ledger 12]]="","",IF(Table1[[#This Row],[Effect 12]]="Dr.","Yes","No"))</f>
        <v/>
      </c>
      <c r="EF382" t="str">
        <f>IF(Table1[[#This Row],[Ledger 12]]="","",Table1[[#This Row],[Ledger 12]])</f>
        <v/>
      </c>
      <c r="EG382" t="str">
        <f>IF(Table1[[#This Row],[Ledger 12]]="","",IF(Table1[[#This Row],[Effect 12]]="Dr.",-Table1[[#This Row],[Amount 12]],Table1[[#This Row],[Amount 12]]))</f>
        <v/>
      </c>
      <c r="EJ382" t="str">
        <f>IF(Table1[[#This Row],[Ledger 13]]="","","No")</f>
        <v/>
      </c>
      <c r="EK382" t="str">
        <f>IF(Table1[[#This Row],[Ledger 13]]="","",IF(Table1[[#This Row],[Effect 13]]="Dr.","Yes","No"))</f>
        <v/>
      </c>
      <c r="EL382" t="str">
        <f>IF(Table1[[#This Row],[Ledger 13]]="","",Table1[[#This Row],[Ledger 13]])</f>
        <v/>
      </c>
      <c r="EM382" t="str">
        <f>IF(Table1[[#This Row],[Ledger 13]]="","",IF(Table1[[#This Row],[Effect 13]]="Dr.",-Table1[[#This Row],[Amount 13]],Table1[[#This Row],[Amount 13]]))</f>
        <v/>
      </c>
      <c r="EP382" t="str">
        <f>IF(Table1[[#This Row],[Ledger 14]]="","","No")</f>
        <v/>
      </c>
      <c r="EQ382" t="str">
        <f>IF(Table1[[#This Row],[Ledger 14]]="","",IF(Table1[[#This Row],[Effect 14]]="Dr.","Yes","No"))</f>
        <v/>
      </c>
      <c r="ER382" t="str">
        <f>IF(Table1[[#This Row],[Ledger 14]]="","",Table1[[#This Row],[Ledger 14]])</f>
        <v/>
      </c>
      <c r="ES382" t="str">
        <f>IF(Table1[[#This Row],[Ledger 14]]="","",IF(Table1[[#This Row],[Effect 14]]="Dr.",-Table1[[#This Row],[Amount 14]],Table1[[#This Row],[Amount 14]]))</f>
        <v/>
      </c>
      <c r="EV382" t="str">
        <f>IF(Table1[[#This Row],[Ledger 15]]="","","No")</f>
        <v/>
      </c>
      <c r="EW382" t="str">
        <f>IF(Table1[[#This Row],[Ledger 15]]="","",IF(Table1[[#This Row],[Effect 15]]="Dr.","Yes","No"))</f>
        <v/>
      </c>
      <c r="EX382" t="str">
        <f>IF(Table1[[#This Row],[Ledger 15]]="","",Table1[[#This Row],[Ledger 15]])</f>
        <v/>
      </c>
      <c r="EY382" t="str">
        <f>IF(Table1[[#This Row],[Ledger 15]]="","",IF(Table1[[#This Row],[Effect 15]]="Dr.",-Table1[[#This Row],[Amount 15]],Table1[[#This Row],[Amount 15]]))</f>
        <v/>
      </c>
      <c r="FD3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2">
        <f>IF(Table1[[#This Row],[Date]]="",0,IF(AND(Table1[[#This Row],[Date]]&gt;=$FE$2,Table1[[#This Row],[Date]]&lt;=$FE$3),0,1))</f>
        <v>0</v>
      </c>
      <c r="FF382">
        <f>IF(Table1[[#This Row],[Date]]="",0,IF(TYPE(VLOOKUP(Table1[[#This Row],[Voucher Type]],Table1[[#All],[Voucher Type Master]],1,FALSE))=16,1,0))</f>
        <v>0</v>
      </c>
      <c r="FG382">
        <f>IF(TYPE(IF(Table1[[#This Row],[Date]]="",0,IF(VLOOKUP(Table1[[#This Row],[Voucher Type]],$FY$5:$FZ$13,2,0)=Table1[[#This Row],[Effect 1]],0,1)))=16,1,0)</f>
        <v>0</v>
      </c>
      <c r="FH3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2">
        <f>IF(LEN(Table1[[#This Row],[Ledger 1]])&gt;0,IF(TYPE(VLOOKUP(Table1[[#This Row],[Ledger 1]],GZ:GZ,1,0))=16,1,0),0)</f>
        <v>0</v>
      </c>
      <c r="FJ382">
        <f>IF(LEN(Table1[[#This Row],[Ledger 2]])&gt;0,IF(TYPE(VLOOKUP(Table1[[#This Row],[Ledger 2]],GZ:GZ,1,0))=16,1,0),0)</f>
        <v>0</v>
      </c>
      <c r="FK382">
        <f>IF(LEN(Table1[[#This Row],[Ledger 3]])&gt;0,IF(TYPE(VLOOKUP(Table1[[#This Row],[Ledger 3]],GZ:GZ,1,0))=16,1,0),0)</f>
        <v>0</v>
      </c>
      <c r="FL382">
        <f>IF(LEN(Table1[[#This Row],[Ledger 4]])&gt;0,IF(TYPE(VLOOKUP(Table1[[#This Row],[Ledger 4]],GZ:GZ,1,0))=16,1,0),0)</f>
        <v>0</v>
      </c>
      <c r="FM382">
        <f>IF(LEN(Table1[[#This Row],[Ledger 5]])&gt;0,IF(TYPE(VLOOKUP(Table1[[#This Row],[Ledger 5]],GZ:GZ,1,0))=16,1,0),0)</f>
        <v>0</v>
      </c>
      <c r="FN382">
        <f>IF(LEN(Table1[[#This Row],[Ledger 6]])&gt;0,IF(TYPE(VLOOKUP(Table1[[#This Row],[Ledger 6]],$GZ:$GZ,1,0))=16,1,0),0)</f>
        <v>0</v>
      </c>
      <c r="FO382">
        <f>IF(LEN(Table1[[#This Row],[Ledger 7]])&gt;0,IF(TYPE(VLOOKUP(Table1[[#This Row],[Ledger 7]],$GZ:$GZ,1,0))=16,1,0),0)</f>
        <v>0</v>
      </c>
      <c r="FP382">
        <f>IF(LEN(Table1[[#This Row],[Ledger 8]])&gt;0,IF(TYPE(VLOOKUP(Table1[[#This Row],[Ledger 8]],$GZ:$GZ,1,0))=16,1,0),0)</f>
        <v>0</v>
      </c>
      <c r="FQ382">
        <f>IF(LEN(Table1[[#This Row],[Ledger 9]])&gt;0,IF(TYPE(VLOOKUP(Table1[[#This Row],[Ledger 9]],$GZ:$GZ,1,0))=16,1,0),0)</f>
        <v>0</v>
      </c>
      <c r="FR382">
        <f>IF(LEN(Table1[[#This Row],[Ledger 10]])&gt;0,IF(TYPE(VLOOKUP(Table1[[#This Row],[Ledger 10]],$GZ:$GZ,1,0))=16,1,0),0)</f>
        <v>0</v>
      </c>
      <c r="FS382">
        <f>IF(LEN(Table1[[#This Row],[Ledger 11]])&gt;0,IF(TYPE(VLOOKUP(Table1[[#This Row],[Ledger 11]],$GZ:$GZ,1,0))=16,1,0),0)</f>
        <v>0</v>
      </c>
      <c r="FT382">
        <f>IF(LEN(Table1[[#This Row],[Ledger 12]])&gt;0,IF(TYPE(VLOOKUP(Table1[[#This Row],[Ledger 12]],$GZ:$GZ,1,0))=16,1,0),0)</f>
        <v>0</v>
      </c>
      <c r="FU382">
        <f>IF(LEN(Table1[[#This Row],[Ledger 13]])&gt;0,IF(TYPE(VLOOKUP(Table1[[#This Row],[Ledger 13]],$GZ:$GZ,1,0))=16,1,0),0)</f>
        <v>0</v>
      </c>
      <c r="FV382">
        <f>IF(LEN(Table1[[#This Row],[Ledger 14]])&gt;0,IF(TYPE(VLOOKUP(Table1[[#This Row],[Ledger 14]],$GZ:$GZ,1,0))=16,1,0),0)</f>
        <v>0</v>
      </c>
      <c r="FW382">
        <f>IF(LEN(Table1[[#This Row],[Ledger 15]])&gt;0,IF(TYPE(VLOOKUP(Table1[[#This Row],[Ledger 15]],$GZ:$GZ,1,0))=16,1,0),0)</f>
        <v>0</v>
      </c>
    </row>
    <row r="383" spans="4:179" ht="33" customHeight="1" x14ac:dyDescent="0.45">
      <c r="D383" s="8">
        <f t="shared" si="14"/>
        <v>378</v>
      </c>
      <c r="E383" s="32"/>
      <c r="F383" s="34"/>
      <c r="G383" s="34"/>
      <c r="H383" s="34"/>
      <c r="I383" s="34"/>
      <c r="J383" s="38"/>
      <c r="K383" s="33"/>
      <c r="L383" s="36"/>
      <c r="M383" s="35"/>
      <c r="N383" s="34"/>
      <c r="O383" s="41"/>
      <c r="P383" s="35"/>
      <c r="Q383" s="34"/>
      <c r="R383" s="37"/>
      <c r="S383" s="35"/>
      <c r="T383" s="34"/>
      <c r="U383" s="37"/>
      <c r="V383" s="35"/>
      <c r="W383" s="34"/>
      <c r="X383" s="37"/>
      <c r="Y383" s="35"/>
      <c r="Z383" s="34"/>
      <c r="AA383" s="37"/>
      <c r="AB383" s="35"/>
      <c r="AC383" s="34"/>
      <c r="AD383" s="37"/>
      <c r="AE383" s="35"/>
      <c r="AF383" s="34"/>
      <c r="AG383" s="37"/>
      <c r="AH383" s="35"/>
      <c r="AI383" s="34"/>
      <c r="AJ383" s="37"/>
      <c r="AK383" s="35"/>
      <c r="AL383" s="34"/>
      <c r="AM383" s="37"/>
      <c r="AN383" s="35"/>
      <c r="AO383" s="34"/>
      <c r="AP383" s="37"/>
      <c r="AQ383" s="35"/>
      <c r="AR383" s="34"/>
      <c r="AS383" s="37"/>
      <c r="AT383" s="35"/>
      <c r="AU383" s="34"/>
      <c r="AV383" s="37"/>
      <c r="AW383" s="35"/>
      <c r="AX383" s="34"/>
      <c r="AY383" s="37"/>
      <c r="AZ383" s="35"/>
      <c r="BA383" s="34"/>
      <c r="BB383" s="37"/>
      <c r="BC3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3" s="7"/>
      <c r="BF383" t="str">
        <f>IF(Table1[[#This Row],[Date]]="","","&amp;lt;VOUCHER REMOTEID="&amp;""""&amp;$A$11&amp;$A$13&amp;ROW()&amp;""""&amp;" VCHTYPE="""&amp;F383&amp;""" ACTION="""&amp;"Create"&amp;"""&amp;gt;")</f>
        <v/>
      </c>
      <c r="BG383" t="str">
        <f>IF(Table1[[#This Row],[Date]]="","",TEXT(Table1[[#This Row],[Date]],"yyyymmdd"))</f>
        <v/>
      </c>
      <c r="BH383" t="str">
        <f>Table1[[#This Row],[Date2]]</f>
        <v/>
      </c>
      <c r="BI383" t="str">
        <f>IF(Table1[[#This Row],[Date]]="","",Table1[[#This Row],[Voucher Type]])</f>
        <v/>
      </c>
      <c r="BJ383" t="str">
        <f>IF(Table1[[#This Row],[Ref No / Invoice No]]="","",Table1[[#This Row],[Ref No / Invoice No]])</f>
        <v/>
      </c>
      <c r="BK383" t="str">
        <f>IF(Table1[[#This Row],[Voucher No]]="","",Table1[[#This Row],[Voucher No]])</f>
        <v/>
      </c>
      <c r="BL383" t="str">
        <f>IF(Table1[[#This Row],[Date]]="","",Table1[[#This Row],[Narration]])</f>
        <v/>
      </c>
      <c r="BM383" t="str">
        <f>IF(Table1[[#This Row],[Date]]="","",$A$11&amp;$A$13&amp;ROW())</f>
        <v/>
      </c>
      <c r="BN383" t="str">
        <f>IF(Table1[[#This Row],[Date]]="","",$A$13)</f>
        <v/>
      </c>
      <c r="BP383" t="str">
        <f>IF(Table1[[#This Row],[Ledger 1]]="","","No")</f>
        <v/>
      </c>
      <c r="BQ383" t="str">
        <f>IF(Table1[[#This Row],[Date]]="","",IF(Table1[[#This Row],[Effect 1]]="Dr.","Yes","No"))</f>
        <v/>
      </c>
      <c r="BR383" t="str">
        <f>IF(Table1[[#This Row],[Date]]="","",Table1[[#This Row],[Ledger 1]])</f>
        <v/>
      </c>
      <c r="BS383" t="str">
        <f>IF(Table1[[#This Row],[Date]]="","",IF(Table1[[#This Row],[Effect 1]]="Dr.",-Table1[[#This Row],[Amount 1]],Table1[[#This Row],[Amount 1]]))</f>
        <v/>
      </c>
      <c r="BV383" t="str">
        <f>IF(Table1[[#This Row],[Ledger 2]]="","","No")</f>
        <v/>
      </c>
      <c r="BW383" t="str">
        <f>IF(Table1[[#This Row],[Date]]="","",IF(Table1[[#This Row],[Effect 2]]="Dr.","Yes","No"))</f>
        <v/>
      </c>
      <c r="BX383" t="str">
        <f>IF(Table1[[#This Row],[Date]]="","",Table1[[#This Row],[Ledger 2]])</f>
        <v/>
      </c>
      <c r="BY383" t="str">
        <f>IF(Table1[[#This Row],[Date]]="","",IF(Table1[[#This Row],[Effect 2]]="Dr.",-Table1[[#This Row],[Amount 2]],Table1[[#This Row],[Amount 2]]))</f>
        <v/>
      </c>
      <c r="CB383" t="str">
        <f>IF(Table1[[#This Row],[Ledger 3]]="","","No")</f>
        <v/>
      </c>
      <c r="CC383" t="str">
        <f>IF(Table1[[#This Row],[Ledger 3]]="","",IF(Table1[[#This Row],[Effect 3]]="Dr.","Yes","No"))</f>
        <v/>
      </c>
      <c r="CD383" t="str">
        <f>IF(Table1[[#This Row],[Ledger 3]]="","",Table1[[#This Row],[Ledger 3]])</f>
        <v/>
      </c>
      <c r="CE383" t="str">
        <f>IF(Table1[[#This Row],[Ledger 3]]="","",IF(Table1[[#This Row],[Effect 3]]="Dr.",-Table1[[#This Row],[Amount 3]],Table1[[#This Row],[Amount 3]]))</f>
        <v/>
      </c>
      <c r="CH383" t="str">
        <f>IF(Table1[[#This Row],[Ledger 4]]="","","No")</f>
        <v/>
      </c>
      <c r="CI383" t="str">
        <f>IF(Table1[[#This Row],[Ledger 4]]="","",IF(Table1[[#This Row],[Effect 4]]="Dr.","Yes","No"))</f>
        <v/>
      </c>
      <c r="CJ383" t="str">
        <f>IF(Table1[[#This Row],[Ledger 4]]="","",Table1[[#This Row],[Ledger 4]])</f>
        <v/>
      </c>
      <c r="CK383" t="str">
        <f>IF(Table1[[#This Row],[Ledger 4]]="","",IF(Table1[[#This Row],[Effect 4]]="Dr.",-Table1[[#This Row],[Amount 4]],Table1[[#This Row],[Amount 4]]))</f>
        <v/>
      </c>
      <c r="CN383" t="str">
        <f>IF(Table1[[#This Row],[Ledger 5]]="","","No")</f>
        <v/>
      </c>
      <c r="CO383" t="str">
        <f>IF(Table1[[#This Row],[Ledger 5]]="","",IF(Table1[[#This Row],[Effect 5]]="Dr.","Yes","No"))</f>
        <v/>
      </c>
      <c r="CP383" t="str">
        <f>IF(Table1[[#This Row],[Ledger 5]]="","",Table1[[#This Row],[Ledger 5]])</f>
        <v/>
      </c>
      <c r="CQ383" t="str">
        <f>IF(Table1[[#This Row],[Ledger 5]]="","",IF(Table1[[#This Row],[Effect 5]]="Dr.",-Table1[[#This Row],[Amount 5]],Table1[[#This Row],[Amount 5]]))</f>
        <v/>
      </c>
      <c r="CT383" t="str">
        <f>IF(Table1[[#This Row],[Ledger 6]]="","","No")</f>
        <v/>
      </c>
      <c r="CU383" t="str">
        <f>IF(Table1[[#This Row],[Ledger 6]]="","",IF(Table1[[#This Row],[Effect 6]]="Dr.","Yes","No"))</f>
        <v/>
      </c>
      <c r="CV383" t="str">
        <f>IF(Table1[[#This Row],[Ledger 6]]="","",Table1[[#This Row],[Ledger 6]])</f>
        <v/>
      </c>
      <c r="CW383" t="str">
        <f>IF(Table1[[#This Row],[Ledger 6]]="","",IF(Table1[[#This Row],[Effect 6]]="Dr.",-Table1[[#This Row],[Amount 6]],Table1[[#This Row],[Amount 6]]))</f>
        <v/>
      </c>
      <c r="CZ383" t="str">
        <f>IF(Table1[[#This Row],[Ledger 7]]="","","No")</f>
        <v/>
      </c>
      <c r="DA383" t="str">
        <f>IF(Table1[[#This Row],[Ledger 7]]="","",IF(Table1[[#This Row],[Effect 7]]="Dr.","Yes","No"))</f>
        <v/>
      </c>
      <c r="DB383" t="str">
        <f>IF(Table1[[#This Row],[Ledger 7]]="","",Table1[[#This Row],[Ledger 7]])</f>
        <v/>
      </c>
      <c r="DC383" t="str">
        <f>IF(Table1[[#This Row],[Ledger 7]]="","",IF(Table1[[#This Row],[Effect 7]]="Dr.",-Table1[[#This Row],[Amount 7]],Table1[[#This Row],[Amount 7]]))</f>
        <v/>
      </c>
      <c r="DF383" t="str">
        <f>IF(Table1[[#This Row],[Ledger 8]]="","","No")</f>
        <v/>
      </c>
      <c r="DG383" t="str">
        <f>IF(Table1[[#This Row],[Ledger 8]]="","",IF(Table1[[#This Row],[Effect 8]]="Dr.","Yes","No"))</f>
        <v/>
      </c>
      <c r="DH383" t="str">
        <f>IF(Table1[[#This Row],[Ledger 8]]="","",Table1[[#This Row],[Ledger 8]])</f>
        <v/>
      </c>
      <c r="DI383" t="str">
        <f>IF(Table1[[#This Row],[Ledger 8]]="","",IF(Table1[[#This Row],[Effect 8]]="Dr.",-Table1[[#This Row],[Amount 8]],Table1[[#This Row],[Amount 8]]))</f>
        <v/>
      </c>
      <c r="DL383" t="str">
        <f>IF(Table1[[#This Row],[Ledger 9]]="","","No")</f>
        <v/>
      </c>
      <c r="DM383" t="str">
        <f>IF(Table1[[#This Row],[Ledger 9]]="","",IF(Table1[[#This Row],[Effect 9]]="Dr.","Yes","No"))</f>
        <v/>
      </c>
      <c r="DN383" t="str">
        <f>IF(Table1[[#This Row],[Ledger 9]]="","",Table1[[#This Row],[Ledger 9]])</f>
        <v/>
      </c>
      <c r="DO383" t="str">
        <f>IF(Table1[[#This Row],[Ledger 9]]="","",IF(Table1[[#This Row],[Effect 9]]="Dr.",-Table1[[#This Row],[Amount 9]],Table1[[#This Row],[Amount 9]]))</f>
        <v/>
      </c>
      <c r="DR383" t="str">
        <f>IF(Table1[[#This Row],[Ledger 10]]="","","No")</f>
        <v/>
      </c>
      <c r="DS383" t="str">
        <f>IF(Table1[[#This Row],[Ledger 10]]="","",IF(Table1[[#This Row],[Effect 10]]="Dr.","Yes","No"))</f>
        <v/>
      </c>
      <c r="DT383" t="str">
        <f>IF(Table1[[#This Row],[Ledger 10]]="","",Table1[[#This Row],[Ledger 10]])</f>
        <v/>
      </c>
      <c r="DU383" t="str">
        <f>IF(Table1[[#This Row],[Ledger 10]]="","",IF(Table1[[#This Row],[Effect 10]]="Dr.",-Table1[[#This Row],[Amount 10]],Table1[[#This Row],[Amount 10]]))</f>
        <v/>
      </c>
      <c r="DX383" t="str">
        <f>IF(Table1[[#This Row],[Ledger 11]]="","","No")</f>
        <v/>
      </c>
      <c r="DY383" t="str">
        <f>IF(Table1[[#This Row],[Ledger 11]]="","",IF(Table1[[#This Row],[Effect 11]]="Dr.","Yes","No"))</f>
        <v/>
      </c>
      <c r="DZ383" t="str">
        <f>IF(Table1[[#This Row],[Ledger 11]]="","",Table1[[#This Row],[Ledger 11]])</f>
        <v/>
      </c>
      <c r="EA383" t="str">
        <f>IF(Table1[[#This Row],[Ledger 11]]="","",IF(Table1[[#This Row],[Effect 11]]="Dr.",-Table1[[#This Row],[Amount 11]],Table1[[#This Row],[Amount 11]]))</f>
        <v/>
      </c>
      <c r="ED383" t="str">
        <f>IF(Table1[[#This Row],[Ledger 12]]="","","No")</f>
        <v/>
      </c>
      <c r="EE383" t="str">
        <f>IF(Table1[[#This Row],[Ledger 12]]="","",IF(Table1[[#This Row],[Effect 12]]="Dr.","Yes","No"))</f>
        <v/>
      </c>
      <c r="EF383" t="str">
        <f>IF(Table1[[#This Row],[Ledger 12]]="","",Table1[[#This Row],[Ledger 12]])</f>
        <v/>
      </c>
      <c r="EG383" t="str">
        <f>IF(Table1[[#This Row],[Ledger 12]]="","",IF(Table1[[#This Row],[Effect 12]]="Dr.",-Table1[[#This Row],[Amount 12]],Table1[[#This Row],[Amount 12]]))</f>
        <v/>
      </c>
      <c r="EJ383" t="str">
        <f>IF(Table1[[#This Row],[Ledger 13]]="","","No")</f>
        <v/>
      </c>
      <c r="EK383" t="str">
        <f>IF(Table1[[#This Row],[Ledger 13]]="","",IF(Table1[[#This Row],[Effect 13]]="Dr.","Yes","No"))</f>
        <v/>
      </c>
      <c r="EL383" t="str">
        <f>IF(Table1[[#This Row],[Ledger 13]]="","",Table1[[#This Row],[Ledger 13]])</f>
        <v/>
      </c>
      <c r="EM383" t="str">
        <f>IF(Table1[[#This Row],[Ledger 13]]="","",IF(Table1[[#This Row],[Effect 13]]="Dr.",-Table1[[#This Row],[Amount 13]],Table1[[#This Row],[Amount 13]]))</f>
        <v/>
      </c>
      <c r="EP383" t="str">
        <f>IF(Table1[[#This Row],[Ledger 14]]="","","No")</f>
        <v/>
      </c>
      <c r="EQ383" t="str">
        <f>IF(Table1[[#This Row],[Ledger 14]]="","",IF(Table1[[#This Row],[Effect 14]]="Dr.","Yes","No"))</f>
        <v/>
      </c>
      <c r="ER383" t="str">
        <f>IF(Table1[[#This Row],[Ledger 14]]="","",Table1[[#This Row],[Ledger 14]])</f>
        <v/>
      </c>
      <c r="ES383" t="str">
        <f>IF(Table1[[#This Row],[Ledger 14]]="","",IF(Table1[[#This Row],[Effect 14]]="Dr.",-Table1[[#This Row],[Amount 14]],Table1[[#This Row],[Amount 14]]))</f>
        <v/>
      </c>
      <c r="EV383" t="str">
        <f>IF(Table1[[#This Row],[Ledger 15]]="","","No")</f>
        <v/>
      </c>
      <c r="EW383" t="str">
        <f>IF(Table1[[#This Row],[Ledger 15]]="","",IF(Table1[[#This Row],[Effect 15]]="Dr.","Yes","No"))</f>
        <v/>
      </c>
      <c r="EX383" t="str">
        <f>IF(Table1[[#This Row],[Ledger 15]]="","",Table1[[#This Row],[Ledger 15]])</f>
        <v/>
      </c>
      <c r="EY383" t="str">
        <f>IF(Table1[[#This Row],[Ledger 15]]="","",IF(Table1[[#This Row],[Effect 15]]="Dr.",-Table1[[#This Row],[Amount 15]],Table1[[#This Row],[Amount 15]]))</f>
        <v/>
      </c>
      <c r="FD3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3">
        <f>IF(Table1[[#This Row],[Date]]="",0,IF(AND(Table1[[#This Row],[Date]]&gt;=$FE$2,Table1[[#This Row],[Date]]&lt;=$FE$3),0,1))</f>
        <v>0</v>
      </c>
      <c r="FF383">
        <f>IF(Table1[[#This Row],[Date]]="",0,IF(TYPE(VLOOKUP(Table1[[#This Row],[Voucher Type]],Table1[[#All],[Voucher Type Master]],1,FALSE))=16,1,0))</f>
        <v>0</v>
      </c>
      <c r="FG383">
        <f>IF(TYPE(IF(Table1[[#This Row],[Date]]="",0,IF(VLOOKUP(Table1[[#This Row],[Voucher Type]],$FY$5:$FZ$13,2,0)=Table1[[#This Row],[Effect 1]],0,1)))=16,1,0)</f>
        <v>0</v>
      </c>
      <c r="FH3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3">
        <f>IF(LEN(Table1[[#This Row],[Ledger 1]])&gt;0,IF(TYPE(VLOOKUP(Table1[[#This Row],[Ledger 1]],GZ:GZ,1,0))=16,1,0),0)</f>
        <v>0</v>
      </c>
      <c r="FJ383">
        <f>IF(LEN(Table1[[#This Row],[Ledger 2]])&gt;0,IF(TYPE(VLOOKUP(Table1[[#This Row],[Ledger 2]],GZ:GZ,1,0))=16,1,0),0)</f>
        <v>0</v>
      </c>
      <c r="FK383">
        <f>IF(LEN(Table1[[#This Row],[Ledger 3]])&gt;0,IF(TYPE(VLOOKUP(Table1[[#This Row],[Ledger 3]],GZ:GZ,1,0))=16,1,0),0)</f>
        <v>0</v>
      </c>
      <c r="FL383">
        <f>IF(LEN(Table1[[#This Row],[Ledger 4]])&gt;0,IF(TYPE(VLOOKUP(Table1[[#This Row],[Ledger 4]],GZ:GZ,1,0))=16,1,0),0)</f>
        <v>0</v>
      </c>
      <c r="FM383">
        <f>IF(LEN(Table1[[#This Row],[Ledger 5]])&gt;0,IF(TYPE(VLOOKUP(Table1[[#This Row],[Ledger 5]],GZ:GZ,1,0))=16,1,0),0)</f>
        <v>0</v>
      </c>
      <c r="FN383">
        <f>IF(LEN(Table1[[#This Row],[Ledger 6]])&gt;0,IF(TYPE(VLOOKUP(Table1[[#This Row],[Ledger 6]],$GZ:$GZ,1,0))=16,1,0),0)</f>
        <v>0</v>
      </c>
      <c r="FO383">
        <f>IF(LEN(Table1[[#This Row],[Ledger 7]])&gt;0,IF(TYPE(VLOOKUP(Table1[[#This Row],[Ledger 7]],$GZ:$GZ,1,0))=16,1,0),0)</f>
        <v>0</v>
      </c>
      <c r="FP383">
        <f>IF(LEN(Table1[[#This Row],[Ledger 8]])&gt;0,IF(TYPE(VLOOKUP(Table1[[#This Row],[Ledger 8]],$GZ:$GZ,1,0))=16,1,0),0)</f>
        <v>0</v>
      </c>
      <c r="FQ383">
        <f>IF(LEN(Table1[[#This Row],[Ledger 9]])&gt;0,IF(TYPE(VLOOKUP(Table1[[#This Row],[Ledger 9]],$GZ:$GZ,1,0))=16,1,0),0)</f>
        <v>0</v>
      </c>
      <c r="FR383">
        <f>IF(LEN(Table1[[#This Row],[Ledger 10]])&gt;0,IF(TYPE(VLOOKUP(Table1[[#This Row],[Ledger 10]],$GZ:$GZ,1,0))=16,1,0),0)</f>
        <v>0</v>
      </c>
      <c r="FS383">
        <f>IF(LEN(Table1[[#This Row],[Ledger 11]])&gt;0,IF(TYPE(VLOOKUP(Table1[[#This Row],[Ledger 11]],$GZ:$GZ,1,0))=16,1,0),0)</f>
        <v>0</v>
      </c>
      <c r="FT383">
        <f>IF(LEN(Table1[[#This Row],[Ledger 12]])&gt;0,IF(TYPE(VLOOKUP(Table1[[#This Row],[Ledger 12]],$GZ:$GZ,1,0))=16,1,0),0)</f>
        <v>0</v>
      </c>
      <c r="FU383">
        <f>IF(LEN(Table1[[#This Row],[Ledger 13]])&gt;0,IF(TYPE(VLOOKUP(Table1[[#This Row],[Ledger 13]],$GZ:$GZ,1,0))=16,1,0),0)</f>
        <v>0</v>
      </c>
      <c r="FV383">
        <f>IF(LEN(Table1[[#This Row],[Ledger 14]])&gt;0,IF(TYPE(VLOOKUP(Table1[[#This Row],[Ledger 14]],$GZ:$GZ,1,0))=16,1,0),0)</f>
        <v>0</v>
      </c>
      <c r="FW383">
        <f>IF(LEN(Table1[[#This Row],[Ledger 15]])&gt;0,IF(TYPE(VLOOKUP(Table1[[#This Row],[Ledger 15]],$GZ:$GZ,1,0))=16,1,0),0)</f>
        <v>0</v>
      </c>
    </row>
    <row r="384" spans="4:179" ht="33" customHeight="1" x14ac:dyDescent="0.45">
      <c r="D384" s="8">
        <f t="shared" si="14"/>
        <v>379</v>
      </c>
      <c r="E384" s="32"/>
      <c r="F384" s="34"/>
      <c r="G384" s="34"/>
      <c r="H384" s="34"/>
      <c r="I384" s="34"/>
      <c r="J384" s="38"/>
      <c r="K384" s="33"/>
      <c r="L384" s="36"/>
      <c r="M384" s="35"/>
      <c r="N384" s="34"/>
      <c r="O384" s="41"/>
      <c r="P384" s="35"/>
      <c r="Q384" s="34"/>
      <c r="R384" s="37"/>
      <c r="S384" s="35"/>
      <c r="T384" s="34"/>
      <c r="U384" s="37"/>
      <c r="V384" s="35"/>
      <c r="W384" s="34"/>
      <c r="X384" s="37"/>
      <c r="Y384" s="35"/>
      <c r="Z384" s="34"/>
      <c r="AA384" s="37"/>
      <c r="AB384" s="35"/>
      <c r="AC384" s="34"/>
      <c r="AD384" s="37"/>
      <c r="AE384" s="35"/>
      <c r="AF384" s="34"/>
      <c r="AG384" s="37"/>
      <c r="AH384" s="35"/>
      <c r="AI384" s="34"/>
      <c r="AJ384" s="37"/>
      <c r="AK384" s="35"/>
      <c r="AL384" s="34"/>
      <c r="AM384" s="37"/>
      <c r="AN384" s="35"/>
      <c r="AO384" s="34"/>
      <c r="AP384" s="37"/>
      <c r="AQ384" s="35"/>
      <c r="AR384" s="34"/>
      <c r="AS384" s="37"/>
      <c r="AT384" s="35"/>
      <c r="AU384" s="34"/>
      <c r="AV384" s="37"/>
      <c r="AW384" s="35"/>
      <c r="AX384" s="34"/>
      <c r="AY384" s="37"/>
      <c r="AZ384" s="35"/>
      <c r="BA384" s="34"/>
      <c r="BB384" s="37"/>
      <c r="BC3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4" s="7"/>
      <c r="BF384" t="str">
        <f>IF(Table1[[#This Row],[Date]]="","","&amp;lt;VOUCHER REMOTEID="&amp;""""&amp;$A$11&amp;$A$13&amp;ROW()&amp;""""&amp;" VCHTYPE="""&amp;F384&amp;""" ACTION="""&amp;"Create"&amp;"""&amp;gt;")</f>
        <v/>
      </c>
      <c r="BG384" t="str">
        <f>IF(Table1[[#This Row],[Date]]="","",TEXT(Table1[[#This Row],[Date]],"yyyymmdd"))</f>
        <v/>
      </c>
      <c r="BH384" t="str">
        <f>Table1[[#This Row],[Date2]]</f>
        <v/>
      </c>
      <c r="BI384" t="str">
        <f>IF(Table1[[#This Row],[Date]]="","",Table1[[#This Row],[Voucher Type]])</f>
        <v/>
      </c>
      <c r="BJ384" t="str">
        <f>IF(Table1[[#This Row],[Ref No / Invoice No]]="","",Table1[[#This Row],[Ref No / Invoice No]])</f>
        <v/>
      </c>
      <c r="BK384" t="str">
        <f>IF(Table1[[#This Row],[Voucher No]]="","",Table1[[#This Row],[Voucher No]])</f>
        <v/>
      </c>
      <c r="BL384" t="str">
        <f>IF(Table1[[#This Row],[Date]]="","",Table1[[#This Row],[Narration]])</f>
        <v/>
      </c>
      <c r="BM384" t="str">
        <f>IF(Table1[[#This Row],[Date]]="","",$A$11&amp;$A$13&amp;ROW())</f>
        <v/>
      </c>
      <c r="BN384" t="str">
        <f>IF(Table1[[#This Row],[Date]]="","",$A$13)</f>
        <v/>
      </c>
      <c r="BP384" t="str">
        <f>IF(Table1[[#This Row],[Ledger 1]]="","","No")</f>
        <v/>
      </c>
      <c r="BQ384" t="str">
        <f>IF(Table1[[#This Row],[Date]]="","",IF(Table1[[#This Row],[Effect 1]]="Dr.","Yes","No"))</f>
        <v/>
      </c>
      <c r="BR384" t="str">
        <f>IF(Table1[[#This Row],[Date]]="","",Table1[[#This Row],[Ledger 1]])</f>
        <v/>
      </c>
      <c r="BS384" t="str">
        <f>IF(Table1[[#This Row],[Date]]="","",IF(Table1[[#This Row],[Effect 1]]="Dr.",-Table1[[#This Row],[Amount 1]],Table1[[#This Row],[Amount 1]]))</f>
        <v/>
      </c>
      <c r="BV384" t="str">
        <f>IF(Table1[[#This Row],[Ledger 2]]="","","No")</f>
        <v/>
      </c>
      <c r="BW384" t="str">
        <f>IF(Table1[[#This Row],[Date]]="","",IF(Table1[[#This Row],[Effect 2]]="Dr.","Yes","No"))</f>
        <v/>
      </c>
      <c r="BX384" t="str">
        <f>IF(Table1[[#This Row],[Date]]="","",Table1[[#This Row],[Ledger 2]])</f>
        <v/>
      </c>
      <c r="BY384" t="str">
        <f>IF(Table1[[#This Row],[Date]]="","",IF(Table1[[#This Row],[Effect 2]]="Dr.",-Table1[[#This Row],[Amount 2]],Table1[[#This Row],[Amount 2]]))</f>
        <v/>
      </c>
      <c r="CB384" t="str">
        <f>IF(Table1[[#This Row],[Ledger 3]]="","","No")</f>
        <v/>
      </c>
      <c r="CC384" t="str">
        <f>IF(Table1[[#This Row],[Ledger 3]]="","",IF(Table1[[#This Row],[Effect 3]]="Dr.","Yes","No"))</f>
        <v/>
      </c>
      <c r="CD384" t="str">
        <f>IF(Table1[[#This Row],[Ledger 3]]="","",Table1[[#This Row],[Ledger 3]])</f>
        <v/>
      </c>
      <c r="CE384" t="str">
        <f>IF(Table1[[#This Row],[Ledger 3]]="","",IF(Table1[[#This Row],[Effect 3]]="Dr.",-Table1[[#This Row],[Amount 3]],Table1[[#This Row],[Amount 3]]))</f>
        <v/>
      </c>
      <c r="CH384" t="str">
        <f>IF(Table1[[#This Row],[Ledger 4]]="","","No")</f>
        <v/>
      </c>
      <c r="CI384" t="str">
        <f>IF(Table1[[#This Row],[Ledger 4]]="","",IF(Table1[[#This Row],[Effect 4]]="Dr.","Yes","No"))</f>
        <v/>
      </c>
      <c r="CJ384" t="str">
        <f>IF(Table1[[#This Row],[Ledger 4]]="","",Table1[[#This Row],[Ledger 4]])</f>
        <v/>
      </c>
      <c r="CK384" t="str">
        <f>IF(Table1[[#This Row],[Ledger 4]]="","",IF(Table1[[#This Row],[Effect 4]]="Dr.",-Table1[[#This Row],[Amount 4]],Table1[[#This Row],[Amount 4]]))</f>
        <v/>
      </c>
      <c r="CN384" t="str">
        <f>IF(Table1[[#This Row],[Ledger 5]]="","","No")</f>
        <v/>
      </c>
      <c r="CO384" t="str">
        <f>IF(Table1[[#This Row],[Ledger 5]]="","",IF(Table1[[#This Row],[Effect 5]]="Dr.","Yes","No"))</f>
        <v/>
      </c>
      <c r="CP384" t="str">
        <f>IF(Table1[[#This Row],[Ledger 5]]="","",Table1[[#This Row],[Ledger 5]])</f>
        <v/>
      </c>
      <c r="CQ384" t="str">
        <f>IF(Table1[[#This Row],[Ledger 5]]="","",IF(Table1[[#This Row],[Effect 5]]="Dr.",-Table1[[#This Row],[Amount 5]],Table1[[#This Row],[Amount 5]]))</f>
        <v/>
      </c>
      <c r="CT384" t="str">
        <f>IF(Table1[[#This Row],[Ledger 6]]="","","No")</f>
        <v/>
      </c>
      <c r="CU384" t="str">
        <f>IF(Table1[[#This Row],[Ledger 6]]="","",IF(Table1[[#This Row],[Effect 6]]="Dr.","Yes","No"))</f>
        <v/>
      </c>
      <c r="CV384" t="str">
        <f>IF(Table1[[#This Row],[Ledger 6]]="","",Table1[[#This Row],[Ledger 6]])</f>
        <v/>
      </c>
      <c r="CW384" t="str">
        <f>IF(Table1[[#This Row],[Ledger 6]]="","",IF(Table1[[#This Row],[Effect 6]]="Dr.",-Table1[[#This Row],[Amount 6]],Table1[[#This Row],[Amount 6]]))</f>
        <v/>
      </c>
      <c r="CZ384" t="str">
        <f>IF(Table1[[#This Row],[Ledger 7]]="","","No")</f>
        <v/>
      </c>
      <c r="DA384" t="str">
        <f>IF(Table1[[#This Row],[Ledger 7]]="","",IF(Table1[[#This Row],[Effect 7]]="Dr.","Yes","No"))</f>
        <v/>
      </c>
      <c r="DB384" t="str">
        <f>IF(Table1[[#This Row],[Ledger 7]]="","",Table1[[#This Row],[Ledger 7]])</f>
        <v/>
      </c>
      <c r="DC384" t="str">
        <f>IF(Table1[[#This Row],[Ledger 7]]="","",IF(Table1[[#This Row],[Effect 7]]="Dr.",-Table1[[#This Row],[Amount 7]],Table1[[#This Row],[Amount 7]]))</f>
        <v/>
      </c>
      <c r="DF384" t="str">
        <f>IF(Table1[[#This Row],[Ledger 8]]="","","No")</f>
        <v/>
      </c>
      <c r="DG384" t="str">
        <f>IF(Table1[[#This Row],[Ledger 8]]="","",IF(Table1[[#This Row],[Effect 8]]="Dr.","Yes","No"))</f>
        <v/>
      </c>
      <c r="DH384" t="str">
        <f>IF(Table1[[#This Row],[Ledger 8]]="","",Table1[[#This Row],[Ledger 8]])</f>
        <v/>
      </c>
      <c r="DI384" t="str">
        <f>IF(Table1[[#This Row],[Ledger 8]]="","",IF(Table1[[#This Row],[Effect 8]]="Dr.",-Table1[[#This Row],[Amount 8]],Table1[[#This Row],[Amount 8]]))</f>
        <v/>
      </c>
      <c r="DL384" t="str">
        <f>IF(Table1[[#This Row],[Ledger 9]]="","","No")</f>
        <v/>
      </c>
      <c r="DM384" t="str">
        <f>IF(Table1[[#This Row],[Ledger 9]]="","",IF(Table1[[#This Row],[Effect 9]]="Dr.","Yes","No"))</f>
        <v/>
      </c>
      <c r="DN384" t="str">
        <f>IF(Table1[[#This Row],[Ledger 9]]="","",Table1[[#This Row],[Ledger 9]])</f>
        <v/>
      </c>
      <c r="DO384" t="str">
        <f>IF(Table1[[#This Row],[Ledger 9]]="","",IF(Table1[[#This Row],[Effect 9]]="Dr.",-Table1[[#This Row],[Amount 9]],Table1[[#This Row],[Amount 9]]))</f>
        <v/>
      </c>
      <c r="DR384" t="str">
        <f>IF(Table1[[#This Row],[Ledger 10]]="","","No")</f>
        <v/>
      </c>
      <c r="DS384" t="str">
        <f>IF(Table1[[#This Row],[Ledger 10]]="","",IF(Table1[[#This Row],[Effect 10]]="Dr.","Yes","No"))</f>
        <v/>
      </c>
      <c r="DT384" t="str">
        <f>IF(Table1[[#This Row],[Ledger 10]]="","",Table1[[#This Row],[Ledger 10]])</f>
        <v/>
      </c>
      <c r="DU384" t="str">
        <f>IF(Table1[[#This Row],[Ledger 10]]="","",IF(Table1[[#This Row],[Effect 10]]="Dr.",-Table1[[#This Row],[Amount 10]],Table1[[#This Row],[Amount 10]]))</f>
        <v/>
      </c>
      <c r="DX384" t="str">
        <f>IF(Table1[[#This Row],[Ledger 11]]="","","No")</f>
        <v/>
      </c>
      <c r="DY384" t="str">
        <f>IF(Table1[[#This Row],[Ledger 11]]="","",IF(Table1[[#This Row],[Effect 11]]="Dr.","Yes","No"))</f>
        <v/>
      </c>
      <c r="DZ384" t="str">
        <f>IF(Table1[[#This Row],[Ledger 11]]="","",Table1[[#This Row],[Ledger 11]])</f>
        <v/>
      </c>
      <c r="EA384" t="str">
        <f>IF(Table1[[#This Row],[Ledger 11]]="","",IF(Table1[[#This Row],[Effect 11]]="Dr.",-Table1[[#This Row],[Amount 11]],Table1[[#This Row],[Amount 11]]))</f>
        <v/>
      </c>
      <c r="ED384" t="str">
        <f>IF(Table1[[#This Row],[Ledger 12]]="","","No")</f>
        <v/>
      </c>
      <c r="EE384" t="str">
        <f>IF(Table1[[#This Row],[Ledger 12]]="","",IF(Table1[[#This Row],[Effect 12]]="Dr.","Yes","No"))</f>
        <v/>
      </c>
      <c r="EF384" t="str">
        <f>IF(Table1[[#This Row],[Ledger 12]]="","",Table1[[#This Row],[Ledger 12]])</f>
        <v/>
      </c>
      <c r="EG384" t="str">
        <f>IF(Table1[[#This Row],[Ledger 12]]="","",IF(Table1[[#This Row],[Effect 12]]="Dr.",-Table1[[#This Row],[Amount 12]],Table1[[#This Row],[Amount 12]]))</f>
        <v/>
      </c>
      <c r="EJ384" t="str">
        <f>IF(Table1[[#This Row],[Ledger 13]]="","","No")</f>
        <v/>
      </c>
      <c r="EK384" t="str">
        <f>IF(Table1[[#This Row],[Ledger 13]]="","",IF(Table1[[#This Row],[Effect 13]]="Dr.","Yes","No"))</f>
        <v/>
      </c>
      <c r="EL384" t="str">
        <f>IF(Table1[[#This Row],[Ledger 13]]="","",Table1[[#This Row],[Ledger 13]])</f>
        <v/>
      </c>
      <c r="EM384" t="str">
        <f>IF(Table1[[#This Row],[Ledger 13]]="","",IF(Table1[[#This Row],[Effect 13]]="Dr.",-Table1[[#This Row],[Amount 13]],Table1[[#This Row],[Amount 13]]))</f>
        <v/>
      </c>
      <c r="EP384" t="str">
        <f>IF(Table1[[#This Row],[Ledger 14]]="","","No")</f>
        <v/>
      </c>
      <c r="EQ384" t="str">
        <f>IF(Table1[[#This Row],[Ledger 14]]="","",IF(Table1[[#This Row],[Effect 14]]="Dr.","Yes","No"))</f>
        <v/>
      </c>
      <c r="ER384" t="str">
        <f>IF(Table1[[#This Row],[Ledger 14]]="","",Table1[[#This Row],[Ledger 14]])</f>
        <v/>
      </c>
      <c r="ES384" t="str">
        <f>IF(Table1[[#This Row],[Ledger 14]]="","",IF(Table1[[#This Row],[Effect 14]]="Dr.",-Table1[[#This Row],[Amount 14]],Table1[[#This Row],[Amount 14]]))</f>
        <v/>
      </c>
      <c r="EV384" t="str">
        <f>IF(Table1[[#This Row],[Ledger 15]]="","","No")</f>
        <v/>
      </c>
      <c r="EW384" t="str">
        <f>IF(Table1[[#This Row],[Ledger 15]]="","",IF(Table1[[#This Row],[Effect 15]]="Dr.","Yes","No"))</f>
        <v/>
      </c>
      <c r="EX384" t="str">
        <f>IF(Table1[[#This Row],[Ledger 15]]="","",Table1[[#This Row],[Ledger 15]])</f>
        <v/>
      </c>
      <c r="EY384" t="str">
        <f>IF(Table1[[#This Row],[Ledger 15]]="","",IF(Table1[[#This Row],[Effect 15]]="Dr.",-Table1[[#This Row],[Amount 15]],Table1[[#This Row],[Amount 15]]))</f>
        <v/>
      </c>
      <c r="FD3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4">
        <f>IF(Table1[[#This Row],[Date]]="",0,IF(AND(Table1[[#This Row],[Date]]&gt;=$FE$2,Table1[[#This Row],[Date]]&lt;=$FE$3),0,1))</f>
        <v>0</v>
      </c>
      <c r="FF384">
        <f>IF(Table1[[#This Row],[Date]]="",0,IF(TYPE(VLOOKUP(Table1[[#This Row],[Voucher Type]],Table1[[#All],[Voucher Type Master]],1,FALSE))=16,1,0))</f>
        <v>0</v>
      </c>
      <c r="FG384">
        <f>IF(TYPE(IF(Table1[[#This Row],[Date]]="",0,IF(VLOOKUP(Table1[[#This Row],[Voucher Type]],$FY$5:$FZ$13,2,0)=Table1[[#This Row],[Effect 1]],0,1)))=16,1,0)</f>
        <v>0</v>
      </c>
      <c r="FH3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4">
        <f>IF(LEN(Table1[[#This Row],[Ledger 1]])&gt;0,IF(TYPE(VLOOKUP(Table1[[#This Row],[Ledger 1]],GZ:GZ,1,0))=16,1,0),0)</f>
        <v>0</v>
      </c>
      <c r="FJ384">
        <f>IF(LEN(Table1[[#This Row],[Ledger 2]])&gt;0,IF(TYPE(VLOOKUP(Table1[[#This Row],[Ledger 2]],GZ:GZ,1,0))=16,1,0),0)</f>
        <v>0</v>
      </c>
      <c r="FK384">
        <f>IF(LEN(Table1[[#This Row],[Ledger 3]])&gt;0,IF(TYPE(VLOOKUP(Table1[[#This Row],[Ledger 3]],GZ:GZ,1,0))=16,1,0),0)</f>
        <v>0</v>
      </c>
      <c r="FL384">
        <f>IF(LEN(Table1[[#This Row],[Ledger 4]])&gt;0,IF(TYPE(VLOOKUP(Table1[[#This Row],[Ledger 4]],GZ:GZ,1,0))=16,1,0),0)</f>
        <v>0</v>
      </c>
      <c r="FM384">
        <f>IF(LEN(Table1[[#This Row],[Ledger 5]])&gt;0,IF(TYPE(VLOOKUP(Table1[[#This Row],[Ledger 5]],GZ:GZ,1,0))=16,1,0),0)</f>
        <v>0</v>
      </c>
      <c r="FN384">
        <f>IF(LEN(Table1[[#This Row],[Ledger 6]])&gt;0,IF(TYPE(VLOOKUP(Table1[[#This Row],[Ledger 6]],$GZ:$GZ,1,0))=16,1,0),0)</f>
        <v>0</v>
      </c>
      <c r="FO384">
        <f>IF(LEN(Table1[[#This Row],[Ledger 7]])&gt;0,IF(TYPE(VLOOKUP(Table1[[#This Row],[Ledger 7]],$GZ:$GZ,1,0))=16,1,0),0)</f>
        <v>0</v>
      </c>
      <c r="FP384">
        <f>IF(LEN(Table1[[#This Row],[Ledger 8]])&gt;0,IF(TYPE(VLOOKUP(Table1[[#This Row],[Ledger 8]],$GZ:$GZ,1,0))=16,1,0),0)</f>
        <v>0</v>
      </c>
      <c r="FQ384">
        <f>IF(LEN(Table1[[#This Row],[Ledger 9]])&gt;0,IF(TYPE(VLOOKUP(Table1[[#This Row],[Ledger 9]],$GZ:$GZ,1,0))=16,1,0),0)</f>
        <v>0</v>
      </c>
      <c r="FR384">
        <f>IF(LEN(Table1[[#This Row],[Ledger 10]])&gt;0,IF(TYPE(VLOOKUP(Table1[[#This Row],[Ledger 10]],$GZ:$GZ,1,0))=16,1,0),0)</f>
        <v>0</v>
      </c>
      <c r="FS384">
        <f>IF(LEN(Table1[[#This Row],[Ledger 11]])&gt;0,IF(TYPE(VLOOKUP(Table1[[#This Row],[Ledger 11]],$GZ:$GZ,1,0))=16,1,0),0)</f>
        <v>0</v>
      </c>
      <c r="FT384">
        <f>IF(LEN(Table1[[#This Row],[Ledger 12]])&gt;0,IF(TYPE(VLOOKUP(Table1[[#This Row],[Ledger 12]],$GZ:$GZ,1,0))=16,1,0),0)</f>
        <v>0</v>
      </c>
      <c r="FU384">
        <f>IF(LEN(Table1[[#This Row],[Ledger 13]])&gt;0,IF(TYPE(VLOOKUP(Table1[[#This Row],[Ledger 13]],$GZ:$GZ,1,0))=16,1,0),0)</f>
        <v>0</v>
      </c>
      <c r="FV384">
        <f>IF(LEN(Table1[[#This Row],[Ledger 14]])&gt;0,IF(TYPE(VLOOKUP(Table1[[#This Row],[Ledger 14]],$GZ:$GZ,1,0))=16,1,0),0)</f>
        <v>0</v>
      </c>
      <c r="FW384">
        <f>IF(LEN(Table1[[#This Row],[Ledger 15]])&gt;0,IF(TYPE(VLOOKUP(Table1[[#This Row],[Ledger 15]],$GZ:$GZ,1,0))=16,1,0),0)</f>
        <v>0</v>
      </c>
    </row>
    <row r="385" spans="4:179" ht="33" customHeight="1" x14ac:dyDescent="0.45">
      <c r="D385" s="8">
        <f t="shared" si="14"/>
        <v>380</v>
      </c>
      <c r="E385" s="32"/>
      <c r="F385" s="34"/>
      <c r="G385" s="34"/>
      <c r="H385" s="34"/>
      <c r="I385" s="34"/>
      <c r="J385" s="38"/>
      <c r="K385" s="33"/>
      <c r="L385" s="36"/>
      <c r="M385" s="35"/>
      <c r="N385" s="34"/>
      <c r="O385" s="41"/>
      <c r="P385" s="35"/>
      <c r="Q385" s="34"/>
      <c r="R385" s="37"/>
      <c r="S385" s="35"/>
      <c r="T385" s="34"/>
      <c r="U385" s="37"/>
      <c r="V385" s="35"/>
      <c r="W385" s="34"/>
      <c r="X385" s="37"/>
      <c r="Y385" s="35"/>
      <c r="Z385" s="34"/>
      <c r="AA385" s="37"/>
      <c r="AB385" s="35"/>
      <c r="AC385" s="34"/>
      <c r="AD385" s="37"/>
      <c r="AE385" s="35"/>
      <c r="AF385" s="34"/>
      <c r="AG385" s="37"/>
      <c r="AH385" s="35"/>
      <c r="AI385" s="34"/>
      <c r="AJ385" s="37"/>
      <c r="AK385" s="35"/>
      <c r="AL385" s="34"/>
      <c r="AM385" s="37"/>
      <c r="AN385" s="35"/>
      <c r="AO385" s="34"/>
      <c r="AP385" s="37"/>
      <c r="AQ385" s="35"/>
      <c r="AR385" s="34"/>
      <c r="AS385" s="37"/>
      <c r="AT385" s="35"/>
      <c r="AU385" s="34"/>
      <c r="AV385" s="37"/>
      <c r="AW385" s="35"/>
      <c r="AX385" s="34"/>
      <c r="AY385" s="37"/>
      <c r="AZ385" s="35"/>
      <c r="BA385" s="34"/>
      <c r="BB385" s="37"/>
      <c r="BC3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5" s="7"/>
      <c r="BF385" t="str">
        <f>IF(Table1[[#This Row],[Date]]="","","&amp;lt;VOUCHER REMOTEID="&amp;""""&amp;$A$11&amp;$A$13&amp;ROW()&amp;""""&amp;" VCHTYPE="""&amp;F385&amp;""" ACTION="""&amp;"Create"&amp;"""&amp;gt;")</f>
        <v/>
      </c>
      <c r="BG385" t="str">
        <f>IF(Table1[[#This Row],[Date]]="","",TEXT(Table1[[#This Row],[Date]],"yyyymmdd"))</f>
        <v/>
      </c>
      <c r="BH385" t="str">
        <f>Table1[[#This Row],[Date2]]</f>
        <v/>
      </c>
      <c r="BI385" t="str">
        <f>IF(Table1[[#This Row],[Date]]="","",Table1[[#This Row],[Voucher Type]])</f>
        <v/>
      </c>
      <c r="BJ385" t="str">
        <f>IF(Table1[[#This Row],[Ref No / Invoice No]]="","",Table1[[#This Row],[Ref No / Invoice No]])</f>
        <v/>
      </c>
      <c r="BK385" t="str">
        <f>IF(Table1[[#This Row],[Voucher No]]="","",Table1[[#This Row],[Voucher No]])</f>
        <v/>
      </c>
      <c r="BL385" t="str">
        <f>IF(Table1[[#This Row],[Date]]="","",Table1[[#This Row],[Narration]])</f>
        <v/>
      </c>
      <c r="BM385" t="str">
        <f>IF(Table1[[#This Row],[Date]]="","",$A$11&amp;$A$13&amp;ROW())</f>
        <v/>
      </c>
      <c r="BN385" t="str">
        <f>IF(Table1[[#This Row],[Date]]="","",$A$13)</f>
        <v/>
      </c>
      <c r="BP385" t="str">
        <f>IF(Table1[[#This Row],[Ledger 1]]="","","No")</f>
        <v/>
      </c>
      <c r="BQ385" t="str">
        <f>IF(Table1[[#This Row],[Date]]="","",IF(Table1[[#This Row],[Effect 1]]="Dr.","Yes","No"))</f>
        <v/>
      </c>
      <c r="BR385" t="str">
        <f>IF(Table1[[#This Row],[Date]]="","",Table1[[#This Row],[Ledger 1]])</f>
        <v/>
      </c>
      <c r="BS385" t="str">
        <f>IF(Table1[[#This Row],[Date]]="","",IF(Table1[[#This Row],[Effect 1]]="Dr.",-Table1[[#This Row],[Amount 1]],Table1[[#This Row],[Amount 1]]))</f>
        <v/>
      </c>
      <c r="BV385" t="str">
        <f>IF(Table1[[#This Row],[Ledger 2]]="","","No")</f>
        <v/>
      </c>
      <c r="BW385" t="str">
        <f>IF(Table1[[#This Row],[Date]]="","",IF(Table1[[#This Row],[Effect 2]]="Dr.","Yes","No"))</f>
        <v/>
      </c>
      <c r="BX385" t="str">
        <f>IF(Table1[[#This Row],[Date]]="","",Table1[[#This Row],[Ledger 2]])</f>
        <v/>
      </c>
      <c r="BY385" t="str">
        <f>IF(Table1[[#This Row],[Date]]="","",IF(Table1[[#This Row],[Effect 2]]="Dr.",-Table1[[#This Row],[Amount 2]],Table1[[#This Row],[Amount 2]]))</f>
        <v/>
      </c>
      <c r="CB385" t="str">
        <f>IF(Table1[[#This Row],[Ledger 3]]="","","No")</f>
        <v/>
      </c>
      <c r="CC385" t="str">
        <f>IF(Table1[[#This Row],[Ledger 3]]="","",IF(Table1[[#This Row],[Effect 3]]="Dr.","Yes","No"))</f>
        <v/>
      </c>
      <c r="CD385" t="str">
        <f>IF(Table1[[#This Row],[Ledger 3]]="","",Table1[[#This Row],[Ledger 3]])</f>
        <v/>
      </c>
      <c r="CE385" t="str">
        <f>IF(Table1[[#This Row],[Ledger 3]]="","",IF(Table1[[#This Row],[Effect 3]]="Dr.",-Table1[[#This Row],[Amount 3]],Table1[[#This Row],[Amount 3]]))</f>
        <v/>
      </c>
      <c r="CH385" t="str">
        <f>IF(Table1[[#This Row],[Ledger 4]]="","","No")</f>
        <v/>
      </c>
      <c r="CI385" t="str">
        <f>IF(Table1[[#This Row],[Ledger 4]]="","",IF(Table1[[#This Row],[Effect 4]]="Dr.","Yes","No"))</f>
        <v/>
      </c>
      <c r="CJ385" t="str">
        <f>IF(Table1[[#This Row],[Ledger 4]]="","",Table1[[#This Row],[Ledger 4]])</f>
        <v/>
      </c>
      <c r="CK385" t="str">
        <f>IF(Table1[[#This Row],[Ledger 4]]="","",IF(Table1[[#This Row],[Effect 4]]="Dr.",-Table1[[#This Row],[Amount 4]],Table1[[#This Row],[Amount 4]]))</f>
        <v/>
      </c>
      <c r="CN385" t="str">
        <f>IF(Table1[[#This Row],[Ledger 5]]="","","No")</f>
        <v/>
      </c>
      <c r="CO385" t="str">
        <f>IF(Table1[[#This Row],[Ledger 5]]="","",IF(Table1[[#This Row],[Effect 5]]="Dr.","Yes","No"))</f>
        <v/>
      </c>
      <c r="CP385" t="str">
        <f>IF(Table1[[#This Row],[Ledger 5]]="","",Table1[[#This Row],[Ledger 5]])</f>
        <v/>
      </c>
      <c r="CQ385" t="str">
        <f>IF(Table1[[#This Row],[Ledger 5]]="","",IF(Table1[[#This Row],[Effect 5]]="Dr.",-Table1[[#This Row],[Amount 5]],Table1[[#This Row],[Amount 5]]))</f>
        <v/>
      </c>
      <c r="CT385" t="str">
        <f>IF(Table1[[#This Row],[Ledger 6]]="","","No")</f>
        <v/>
      </c>
      <c r="CU385" t="str">
        <f>IF(Table1[[#This Row],[Ledger 6]]="","",IF(Table1[[#This Row],[Effect 6]]="Dr.","Yes","No"))</f>
        <v/>
      </c>
      <c r="CV385" t="str">
        <f>IF(Table1[[#This Row],[Ledger 6]]="","",Table1[[#This Row],[Ledger 6]])</f>
        <v/>
      </c>
      <c r="CW385" t="str">
        <f>IF(Table1[[#This Row],[Ledger 6]]="","",IF(Table1[[#This Row],[Effect 6]]="Dr.",-Table1[[#This Row],[Amount 6]],Table1[[#This Row],[Amount 6]]))</f>
        <v/>
      </c>
      <c r="CZ385" t="str">
        <f>IF(Table1[[#This Row],[Ledger 7]]="","","No")</f>
        <v/>
      </c>
      <c r="DA385" t="str">
        <f>IF(Table1[[#This Row],[Ledger 7]]="","",IF(Table1[[#This Row],[Effect 7]]="Dr.","Yes","No"))</f>
        <v/>
      </c>
      <c r="DB385" t="str">
        <f>IF(Table1[[#This Row],[Ledger 7]]="","",Table1[[#This Row],[Ledger 7]])</f>
        <v/>
      </c>
      <c r="DC385" t="str">
        <f>IF(Table1[[#This Row],[Ledger 7]]="","",IF(Table1[[#This Row],[Effect 7]]="Dr.",-Table1[[#This Row],[Amount 7]],Table1[[#This Row],[Amount 7]]))</f>
        <v/>
      </c>
      <c r="DF385" t="str">
        <f>IF(Table1[[#This Row],[Ledger 8]]="","","No")</f>
        <v/>
      </c>
      <c r="DG385" t="str">
        <f>IF(Table1[[#This Row],[Ledger 8]]="","",IF(Table1[[#This Row],[Effect 8]]="Dr.","Yes","No"))</f>
        <v/>
      </c>
      <c r="DH385" t="str">
        <f>IF(Table1[[#This Row],[Ledger 8]]="","",Table1[[#This Row],[Ledger 8]])</f>
        <v/>
      </c>
      <c r="DI385" t="str">
        <f>IF(Table1[[#This Row],[Ledger 8]]="","",IF(Table1[[#This Row],[Effect 8]]="Dr.",-Table1[[#This Row],[Amount 8]],Table1[[#This Row],[Amount 8]]))</f>
        <v/>
      </c>
      <c r="DL385" t="str">
        <f>IF(Table1[[#This Row],[Ledger 9]]="","","No")</f>
        <v/>
      </c>
      <c r="DM385" t="str">
        <f>IF(Table1[[#This Row],[Ledger 9]]="","",IF(Table1[[#This Row],[Effect 9]]="Dr.","Yes","No"))</f>
        <v/>
      </c>
      <c r="DN385" t="str">
        <f>IF(Table1[[#This Row],[Ledger 9]]="","",Table1[[#This Row],[Ledger 9]])</f>
        <v/>
      </c>
      <c r="DO385" t="str">
        <f>IF(Table1[[#This Row],[Ledger 9]]="","",IF(Table1[[#This Row],[Effect 9]]="Dr.",-Table1[[#This Row],[Amount 9]],Table1[[#This Row],[Amount 9]]))</f>
        <v/>
      </c>
      <c r="DR385" t="str">
        <f>IF(Table1[[#This Row],[Ledger 10]]="","","No")</f>
        <v/>
      </c>
      <c r="DS385" t="str">
        <f>IF(Table1[[#This Row],[Ledger 10]]="","",IF(Table1[[#This Row],[Effect 10]]="Dr.","Yes","No"))</f>
        <v/>
      </c>
      <c r="DT385" t="str">
        <f>IF(Table1[[#This Row],[Ledger 10]]="","",Table1[[#This Row],[Ledger 10]])</f>
        <v/>
      </c>
      <c r="DU385" t="str">
        <f>IF(Table1[[#This Row],[Ledger 10]]="","",IF(Table1[[#This Row],[Effect 10]]="Dr.",-Table1[[#This Row],[Amount 10]],Table1[[#This Row],[Amount 10]]))</f>
        <v/>
      </c>
      <c r="DX385" t="str">
        <f>IF(Table1[[#This Row],[Ledger 11]]="","","No")</f>
        <v/>
      </c>
      <c r="DY385" t="str">
        <f>IF(Table1[[#This Row],[Ledger 11]]="","",IF(Table1[[#This Row],[Effect 11]]="Dr.","Yes","No"))</f>
        <v/>
      </c>
      <c r="DZ385" t="str">
        <f>IF(Table1[[#This Row],[Ledger 11]]="","",Table1[[#This Row],[Ledger 11]])</f>
        <v/>
      </c>
      <c r="EA385" t="str">
        <f>IF(Table1[[#This Row],[Ledger 11]]="","",IF(Table1[[#This Row],[Effect 11]]="Dr.",-Table1[[#This Row],[Amount 11]],Table1[[#This Row],[Amount 11]]))</f>
        <v/>
      </c>
      <c r="ED385" t="str">
        <f>IF(Table1[[#This Row],[Ledger 12]]="","","No")</f>
        <v/>
      </c>
      <c r="EE385" t="str">
        <f>IF(Table1[[#This Row],[Ledger 12]]="","",IF(Table1[[#This Row],[Effect 12]]="Dr.","Yes","No"))</f>
        <v/>
      </c>
      <c r="EF385" t="str">
        <f>IF(Table1[[#This Row],[Ledger 12]]="","",Table1[[#This Row],[Ledger 12]])</f>
        <v/>
      </c>
      <c r="EG385" t="str">
        <f>IF(Table1[[#This Row],[Ledger 12]]="","",IF(Table1[[#This Row],[Effect 12]]="Dr.",-Table1[[#This Row],[Amount 12]],Table1[[#This Row],[Amount 12]]))</f>
        <v/>
      </c>
      <c r="EJ385" t="str">
        <f>IF(Table1[[#This Row],[Ledger 13]]="","","No")</f>
        <v/>
      </c>
      <c r="EK385" t="str">
        <f>IF(Table1[[#This Row],[Ledger 13]]="","",IF(Table1[[#This Row],[Effect 13]]="Dr.","Yes","No"))</f>
        <v/>
      </c>
      <c r="EL385" t="str">
        <f>IF(Table1[[#This Row],[Ledger 13]]="","",Table1[[#This Row],[Ledger 13]])</f>
        <v/>
      </c>
      <c r="EM385" t="str">
        <f>IF(Table1[[#This Row],[Ledger 13]]="","",IF(Table1[[#This Row],[Effect 13]]="Dr.",-Table1[[#This Row],[Amount 13]],Table1[[#This Row],[Amount 13]]))</f>
        <v/>
      </c>
      <c r="EP385" t="str">
        <f>IF(Table1[[#This Row],[Ledger 14]]="","","No")</f>
        <v/>
      </c>
      <c r="EQ385" t="str">
        <f>IF(Table1[[#This Row],[Ledger 14]]="","",IF(Table1[[#This Row],[Effect 14]]="Dr.","Yes","No"))</f>
        <v/>
      </c>
      <c r="ER385" t="str">
        <f>IF(Table1[[#This Row],[Ledger 14]]="","",Table1[[#This Row],[Ledger 14]])</f>
        <v/>
      </c>
      <c r="ES385" t="str">
        <f>IF(Table1[[#This Row],[Ledger 14]]="","",IF(Table1[[#This Row],[Effect 14]]="Dr.",-Table1[[#This Row],[Amount 14]],Table1[[#This Row],[Amount 14]]))</f>
        <v/>
      </c>
      <c r="EV385" t="str">
        <f>IF(Table1[[#This Row],[Ledger 15]]="","","No")</f>
        <v/>
      </c>
      <c r="EW385" t="str">
        <f>IF(Table1[[#This Row],[Ledger 15]]="","",IF(Table1[[#This Row],[Effect 15]]="Dr.","Yes","No"))</f>
        <v/>
      </c>
      <c r="EX385" t="str">
        <f>IF(Table1[[#This Row],[Ledger 15]]="","",Table1[[#This Row],[Ledger 15]])</f>
        <v/>
      </c>
      <c r="EY385" t="str">
        <f>IF(Table1[[#This Row],[Ledger 15]]="","",IF(Table1[[#This Row],[Effect 15]]="Dr.",-Table1[[#This Row],[Amount 15]],Table1[[#This Row],[Amount 15]]))</f>
        <v/>
      </c>
      <c r="FD3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5">
        <f>IF(Table1[[#This Row],[Date]]="",0,IF(AND(Table1[[#This Row],[Date]]&gt;=$FE$2,Table1[[#This Row],[Date]]&lt;=$FE$3),0,1))</f>
        <v>0</v>
      </c>
      <c r="FF385">
        <f>IF(Table1[[#This Row],[Date]]="",0,IF(TYPE(VLOOKUP(Table1[[#This Row],[Voucher Type]],Table1[[#All],[Voucher Type Master]],1,FALSE))=16,1,0))</f>
        <v>0</v>
      </c>
      <c r="FG385">
        <f>IF(TYPE(IF(Table1[[#This Row],[Date]]="",0,IF(VLOOKUP(Table1[[#This Row],[Voucher Type]],$FY$5:$FZ$13,2,0)=Table1[[#This Row],[Effect 1]],0,1)))=16,1,0)</f>
        <v>0</v>
      </c>
      <c r="FH3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5">
        <f>IF(LEN(Table1[[#This Row],[Ledger 1]])&gt;0,IF(TYPE(VLOOKUP(Table1[[#This Row],[Ledger 1]],GZ:GZ,1,0))=16,1,0),0)</f>
        <v>0</v>
      </c>
      <c r="FJ385">
        <f>IF(LEN(Table1[[#This Row],[Ledger 2]])&gt;0,IF(TYPE(VLOOKUP(Table1[[#This Row],[Ledger 2]],GZ:GZ,1,0))=16,1,0),0)</f>
        <v>0</v>
      </c>
      <c r="FK385">
        <f>IF(LEN(Table1[[#This Row],[Ledger 3]])&gt;0,IF(TYPE(VLOOKUP(Table1[[#This Row],[Ledger 3]],GZ:GZ,1,0))=16,1,0),0)</f>
        <v>0</v>
      </c>
      <c r="FL385">
        <f>IF(LEN(Table1[[#This Row],[Ledger 4]])&gt;0,IF(TYPE(VLOOKUP(Table1[[#This Row],[Ledger 4]],GZ:GZ,1,0))=16,1,0),0)</f>
        <v>0</v>
      </c>
      <c r="FM385">
        <f>IF(LEN(Table1[[#This Row],[Ledger 5]])&gt;0,IF(TYPE(VLOOKUP(Table1[[#This Row],[Ledger 5]],GZ:GZ,1,0))=16,1,0),0)</f>
        <v>0</v>
      </c>
      <c r="FN385">
        <f>IF(LEN(Table1[[#This Row],[Ledger 6]])&gt;0,IF(TYPE(VLOOKUP(Table1[[#This Row],[Ledger 6]],$GZ:$GZ,1,0))=16,1,0),0)</f>
        <v>0</v>
      </c>
      <c r="FO385">
        <f>IF(LEN(Table1[[#This Row],[Ledger 7]])&gt;0,IF(TYPE(VLOOKUP(Table1[[#This Row],[Ledger 7]],$GZ:$GZ,1,0))=16,1,0),0)</f>
        <v>0</v>
      </c>
      <c r="FP385">
        <f>IF(LEN(Table1[[#This Row],[Ledger 8]])&gt;0,IF(TYPE(VLOOKUP(Table1[[#This Row],[Ledger 8]],$GZ:$GZ,1,0))=16,1,0),0)</f>
        <v>0</v>
      </c>
      <c r="FQ385">
        <f>IF(LEN(Table1[[#This Row],[Ledger 9]])&gt;0,IF(TYPE(VLOOKUP(Table1[[#This Row],[Ledger 9]],$GZ:$GZ,1,0))=16,1,0),0)</f>
        <v>0</v>
      </c>
      <c r="FR385">
        <f>IF(LEN(Table1[[#This Row],[Ledger 10]])&gt;0,IF(TYPE(VLOOKUP(Table1[[#This Row],[Ledger 10]],$GZ:$GZ,1,0))=16,1,0),0)</f>
        <v>0</v>
      </c>
      <c r="FS385">
        <f>IF(LEN(Table1[[#This Row],[Ledger 11]])&gt;0,IF(TYPE(VLOOKUP(Table1[[#This Row],[Ledger 11]],$GZ:$GZ,1,0))=16,1,0),0)</f>
        <v>0</v>
      </c>
      <c r="FT385">
        <f>IF(LEN(Table1[[#This Row],[Ledger 12]])&gt;0,IF(TYPE(VLOOKUP(Table1[[#This Row],[Ledger 12]],$GZ:$GZ,1,0))=16,1,0),0)</f>
        <v>0</v>
      </c>
      <c r="FU385">
        <f>IF(LEN(Table1[[#This Row],[Ledger 13]])&gt;0,IF(TYPE(VLOOKUP(Table1[[#This Row],[Ledger 13]],$GZ:$GZ,1,0))=16,1,0),0)</f>
        <v>0</v>
      </c>
      <c r="FV385">
        <f>IF(LEN(Table1[[#This Row],[Ledger 14]])&gt;0,IF(TYPE(VLOOKUP(Table1[[#This Row],[Ledger 14]],$GZ:$GZ,1,0))=16,1,0),0)</f>
        <v>0</v>
      </c>
      <c r="FW385">
        <f>IF(LEN(Table1[[#This Row],[Ledger 15]])&gt;0,IF(TYPE(VLOOKUP(Table1[[#This Row],[Ledger 15]],$GZ:$GZ,1,0))=16,1,0),0)</f>
        <v>0</v>
      </c>
    </row>
    <row r="386" spans="4:179" ht="33" customHeight="1" x14ac:dyDescent="0.45">
      <c r="D386" s="8">
        <f t="shared" si="14"/>
        <v>381</v>
      </c>
      <c r="E386" s="32"/>
      <c r="F386" s="34"/>
      <c r="G386" s="34"/>
      <c r="H386" s="34"/>
      <c r="I386" s="34"/>
      <c r="J386" s="38"/>
      <c r="K386" s="33"/>
      <c r="L386" s="36"/>
      <c r="M386" s="35"/>
      <c r="N386" s="34"/>
      <c r="O386" s="41"/>
      <c r="P386" s="35"/>
      <c r="Q386" s="34"/>
      <c r="R386" s="37"/>
      <c r="S386" s="35"/>
      <c r="T386" s="34"/>
      <c r="U386" s="37"/>
      <c r="V386" s="35"/>
      <c r="W386" s="34"/>
      <c r="X386" s="37"/>
      <c r="Y386" s="35"/>
      <c r="Z386" s="34"/>
      <c r="AA386" s="37"/>
      <c r="AB386" s="35"/>
      <c r="AC386" s="34"/>
      <c r="AD386" s="37"/>
      <c r="AE386" s="35"/>
      <c r="AF386" s="34"/>
      <c r="AG386" s="37"/>
      <c r="AH386" s="35"/>
      <c r="AI386" s="34"/>
      <c r="AJ386" s="37"/>
      <c r="AK386" s="35"/>
      <c r="AL386" s="34"/>
      <c r="AM386" s="37"/>
      <c r="AN386" s="35"/>
      <c r="AO386" s="34"/>
      <c r="AP386" s="37"/>
      <c r="AQ386" s="35"/>
      <c r="AR386" s="34"/>
      <c r="AS386" s="37"/>
      <c r="AT386" s="35"/>
      <c r="AU386" s="34"/>
      <c r="AV386" s="37"/>
      <c r="AW386" s="35"/>
      <c r="AX386" s="34"/>
      <c r="AY386" s="37"/>
      <c r="AZ386" s="35"/>
      <c r="BA386" s="34"/>
      <c r="BB386" s="37"/>
      <c r="BC3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6" s="7"/>
      <c r="BF386" t="str">
        <f>IF(Table1[[#This Row],[Date]]="","","&amp;lt;VOUCHER REMOTEID="&amp;""""&amp;$A$11&amp;$A$13&amp;ROW()&amp;""""&amp;" VCHTYPE="""&amp;F386&amp;""" ACTION="""&amp;"Create"&amp;"""&amp;gt;")</f>
        <v/>
      </c>
      <c r="BG386" t="str">
        <f>IF(Table1[[#This Row],[Date]]="","",TEXT(Table1[[#This Row],[Date]],"yyyymmdd"))</f>
        <v/>
      </c>
      <c r="BH386" t="str">
        <f>Table1[[#This Row],[Date2]]</f>
        <v/>
      </c>
      <c r="BI386" t="str">
        <f>IF(Table1[[#This Row],[Date]]="","",Table1[[#This Row],[Voucher Type]])</f>
        <v/>
      </c>
      <c r="BJ386" t="str">
        <f>IF(Table1[[#This Row],[Ref No / Invoice No]]="","",Table1[[#This Row],[Ref No / Invoice No]])</f>
        <v/>
      </c>
      <c r="BK386" t="str">
        <f>IF(Table1[[#This Row],[Voucher No]]="","",Table1[[#This Row],[Voucher No]])</f>
        <v/>
      </c>
      <c r="BL386" t="str">
        <f>IF(Table1[[#This Row],[Date]]="","",Table1[[#This Row],[Narration]])</f>
        <v/>
      </c>
      <c r="BM386" t="str">
        <f>IF(Table1[[#This Row],[Date]]="","",$A$11&amp;$A$13&amp;ROW())</f>
        <v/>
      </c>
      <c r="BN386" t="str">
        <f>IF(Table1[[#This Row],[Date]]="","",$A$13)</f>
        <v/>
      </c>
      <c r="BP386" t="str">
        <f>IF(Table1[[#This Row],[Ledger 1]]="","","No")</f>
        <v/>
      </c>
      <c r="BQ386" t="str">
        <f>IF(Table1[[#This Row],[Date]]="","",IF(Table1[[#This Row],[Effect 1]]="Dr.","Yes","No"))</f>
        <v/>
      </c>
      <c r="BR386" t="str">
        <f>IF(Table1[[#This Row],[Date]]="","",Table1[[#This Row],[Ledger 1]])</f>
        <v/>
      </c>
      <c r="BS386" t="str">
        <f>IF(Table1[[#This Row],[Date]]="","",IF(Table1[[#This Row],[Effect 1]]="Dr.",-Table1[[#This Row],[Amount 1]],Table1[[#This Row],[Amount 1]]))</f>
        <v/>
      </c>
      <c r="BV386" t="str">
        <f>IF(Table1[[#This Row],[Ledger 2]]="","","No")</f>
        <v/>
      </c>
      <c r="BW386" t="str">
        <f>IF(Table1[[#This Row],[Date]]="","",IF(Table1[[#This Row],[Effect 2]]="Dr.","Yes","No"))</f>
        <v/>
      </c>
      <c r="BX386" t="str">
        <f>IF(Table1[[#This Row],[Date]]="","",Table1[[#This Row],[Ledger 2]])</f>
        <v/>
      </c>
      <c r="BY386" t="str">
        <f>IF(Table1[[#This Row],[Date]]="","",IF(Table1[[#This Row],[Effect 2]]="Dr.",-Table1[[#This Row],[Amount 2]],Table1[[#This Row],[Amount 2]]))</f>
        <v/>
      </c>
      <c r="CB386" t="str">
        <f>IF(Table1[[#This Row],[Ledger 3]]="","","No")</f>
        <v/>
      </c>
      <c r="CC386" t="str">
        <f>IF(Table1[[#This Row],[Ledger 3]]="","",IF(Table1[[#This Row],[Effect 3]]="Dr.","Yes","No"))</f>
        <v/>
      </c>
      <c r="CD386" t="str">
        <f>IF(Table1[[#This Row],[Ledger 3]]="","",Table1[[#This Row],[Ledger 3]])</f>
        <v/>
      </c>
      <c r="CE386" t="str">
        <f>IF(Table1[[#This Row],[Ledger 3]]="","",IF(Table1[[#This Row],[Effect 3]]="Dr.",-Table1[[#This Row],[Amount 3]],Table1[[#This Row],[Amount 3]]))</f>
        <v/>
      </c>
      <c r="CH386" t="str">
        <f>IF(Table1[[#This Row],[Ledger 4]]="","","No")</f>
        <v/>
      </c>
      <c r="CI386" t="str">
        <f>IF(Table1[[#This Row],[Ledger 4]]="","",IF(Table1[[#This Row],[Effect 4]]="Dr.","Yes","No"))</f>
        <v/>
      </c>
      <c r="CJ386" t="str">
        <f>IF(Table1[[#This Row],[Ledger 4]]="","",Table1[[#This Row],[Ledger 4]])</f>
        <v/>
      </c>
      <c r="CK386" t="str">
        <f>IF(Table1[[#This Row],[Ledger 4]]="","",IF(Table1[[#This Row],[Effect 4]]="Dr.",-Table1[[#This Row],[Amount 4]],Table1[[#This Row],[Amount 4]]))</f>
        <v/>
      </c>
      <c r="CN386" t="str">
        <f>IF(Table1[[#This Row],[Ledger 5]]="","","No")</f>
        <v/>
      </c>
      <c r="CO386" t="str">
        <f>IF(Table1[[#This Row],[Ledger 5]]="","",IF(Table1[[#This Row],[Effect 5]]="Dr.","Yes","No"))</f>
        <v/>
      </c>
      <c r="CP386" t="str">
        <f>IF(Table1[[#This Row],[Ledger 5]]="","",Table1[[#This Row],[Ledger 5]])</f>
        <v/>
      </c>
      <c r="CQ386" t="str">
        <f>IF(Table1[[#This Row],[Ledger 5]]="","",IF(Table1[[#This Row],[Effect 5]]="Dr.",-Table1[[#This Row],[Amount 5]],Table1[[#This Row],[Amount 5]]))</f>
        <v/>
      </c>
      <c r="CT386" t="str">
        <f>IF(Table1[[#This Row],[Ledger 6]]="","","No")</f>
        <v/>
      </c>
      <c r="CU386" t="str">
        <f>IF(Table1[[#This Row],[Ledger 6]]="","",IF(Table1[[#This Row],[Effect 6]]="Dr.","Yes","No"))</f>
        <v/>
      </c>
      <c r="CV386" t="str">
        <f>IF(Table1[[#This Row],[Ledger 6]]="","",Table1[[#This Row],[Ledger 6]])</f>
        <v/>
      </c>
      <c r="CW386" t="str">
        <f>IF(Table1[[#This Row],[Ledger 6]]="","",IF(Table1[[#This Row],[Effect 6]]="Dr.",-Table1[[#This Row],[Amount 6]],Table1[[#This Row],[Amount 6]]))</f>
        <v/>
      </c>
      <c r="CZ386" t="str">
        <f>IF(Table1[[#This Row],[Ledger 7]]="","","No")</f>
        <v/>
      </c>
      <c r="DA386" t="str">
        <f>IF(Table1[[#This Row],[Ledger 7]]="","",IF(Table1[[#This Row],[Effect 7]]="Dr.","Yes","No"))</f>
        <v/>
      </c>
      <c r="DB386" t="str">
        <f>IF(Table1[[#This Row],[Ledger 7]]="","",Table1[[#This Row],[Ledger 7]])</f>
        <v/>
      </c>
      <c r="DC386" t="str">
        <f>IF(Table1[[#This Row],[Ledger 7]]="","",IF(Table1[[#This Row],[Effect 7]]="Dr.",-Table1[[#This Row],[Amount 7]],Table1[[#This Row],[Amount 7]]))</f>
        <v/>
      </c>
      <c r="DF386" t="str">
        <f>IF(Table1[[#This Row],[Ledger 8]]="","","No")</f>
        <v/>
      </c>
      <c r="DG386" t="str">
        <f>IF(Table1[[#This Row],[Ledger 8]]="","",IF(Table1[[#This Row],[Effect 8]]="Dr.","Yes","No"))</f>
        <v/>
      </c>
      <c r="DH386" t="str">
        <f>IF(Table1[[#This Row],[Ledger 8]]="","",Table1[[#This Row],[Ledger 8]])</f>
        <v/>
      </c>
      <c r="DI386" t="str">
        <f>IF(Table1[[#This Row],[Ledger 8]]="","",IF(Table1[[#This Row],[Effect 8]]="Dr.",-Table1[[#This Row],[Amount 8]],Table1[[#This Row],[Amount 8]]))</f>
        <v/>
      </c>
      <c r="DL386" t="str">
        <f>IF(Table1[[#This Row],[Ledger 9]]="","","No")</f>
        <v/>
      </c>
      <c r="DM386" t="str">
        <f>IF(Table1[[#This Row],[Ledger 9]]="","",IF(Table1[[#This Row],[Effect 9]]="Dr.","Yes","No"))</f>
        <v/>
      </c>
      <c r="DN386" t="str">
        <f>IF(Table1[[#This Row],[Ledger 9]]="","",Table1[[#This Row],[Ledger 9]])</f>
        <v/>
      </c>
      <c r="DO386" t="str">
        <f>IF(Table1[[#This Row],[Ledger 9]]="","",IF(Table1[[#This Row],[Effect 9]]="Dr.",-Table1[[#This Row],[Amount 9]],Table1[[#This Row],[Amount 9]]))</f>
        <v/>
      </c>
      <c r="DR386" t="str">
        <f>IF(Table1[[#This Row],[Ledger 10]]="","","No")</f>
        <v/>
      </c>
      <c r="DS386" t="str">
        <f>IF(Table1[[#This Row],[Ledger 10]]="","",IF(Table1[[#This Row],[Effect 10]]="Dr.","Yes","No"))</f>
        <v/>
      </c>
      <c r="DT386" t="str">
        <f>IF(Table1[[#This Row],[Ledger 10]]="","",Table1[[#This Row],[Ledger 10]])</f>
        <v/>
      </c>
      <c r="DU386" t="str">
        <f>IF(Table1[[#This Row],[Ledger 10]]="","",IF(Table1[[#This Row],[Effect 10]]="Dr.",-Table1[[#This Row],[Amount 10]],Table1[[#This Row],[Amount 10]]))</f>
        <v/>
      </c>
      <c r="DX386" t="str">
        <f>IF(Table1[[#This Row],[Ledger 11]]="","","No")</f>
        <v/>
      </c>
      <c r="DY386" t="str">
        <f>IF(Table1[[#This Row],[Ledger 11]]="","",IF(Table1[[#This Row],[Effect 11]]="Dr.","Yes","No"))</f>
        <v/>
      </c>
      <c r="DZ386" t="str">
        <f>IF(Table1[[#This Row],[Ledger 11]]="","",Table1[[#This Row],[Ledger 11]])</f>
        <v/>
      </c>
      <c r="EA386" t="str">
        <f>IF(Table1[[#This Row],[Ledger 11]]="","",IF(Table1[[#This Row],[Effect 11]]="Dr.",-Table1[[#This Row],[Amount 11]],Table1[[#This Row],[Amount 11]]))</f>
        <v/>
      </c>
      <c r="ED386" t="str">
        <f>IF(Table1[[#This Row],[Ledger 12]]="","","No")</f>
        <v/>
      </c>
      <c r="EE386" t="str">
        <f>IF(Table1[[#This Row],[Ledger 12]]="","",IF(Table1[[#This Row],[Effect 12]]="Dr.","Yes","No"))</f>
        <v/>
      </c>
      <c r="EF386" t="str">
        <f>IF(Table1[[#This Row],[Ledger 12]]="","",Table1[[#This Row],[Ledger 12]])</f>
        <v/>
      </c>
      <c r="EG386" t="str">
        <f>IF(Table1[[#This Row],[Ledger 12]]="","",IF(Table1[[#This Row],[Effect 12]]="Dr.",-Table1[[#This Row],[Amount 12]],Table1[[#This Row],[Amount 12]]))</f>
        <v/>
      </c>
      <c r="EJ386" t="str">
        <f>IF(Table1[[#This Row],[Ledger 13]]="","","No")</f>
        <v/>
      </c>
      <c r="EK386" t="str">
        <f>IF(Table1[[#This Row],[Ledger 13]]="","",IF(Table1[[#This Row],[Effect 13]]="Dr.","Yes","No"))</f>
        <v/>
      </c>
      <c r="EL386" t="str">
        <f>IF(Table1[[#This Row],[Ledger 13]]="","",Table1[[#This Row],[Ledger 13]])</f>
        <v/>
      </c>
      <c r="EM386" t="str">
        <f>IF(Table1[[#This Row],[Ledger 13]]="","",IF(Table1[[#This Row],[Effect 13]]="Dr.",-Table1[[#This Row],[Amount 13]],Table1[[#This Row],[Amount 13]]))</f>
        <v/>
      </c>
      <c r="EP386" t="str">
        <f>IF(Table1[[#This Row],[Ledger 14]]="","","No")</f>
        <v/>
      </c>
      <c r="EQ386" t="str">
        <f>IF(Table1[[#This Row],[Ledger 14]]="","",IF(Table1[[#This Row],[Effect 14]]="Dr.","Yes","No"))</f>
        <v/>
      </c>
      <c r="ER386" t="str">
        <f>IF(Table1[[#This Row],[Ledger 14]]="","",Table1[[#This Row],[Ledger 14]])</f>
        <v/>
      </c>
      <c r="ES386" t="str">
        <f>IF(Table1[[#This Row],[Ledger 14]]="","",IF(Table1[[#This Row],[Effect 14]]="Dr.",-Table1[[#This Row],[Amount 14]],Table1[[#This Row],[Amount 14]]))</f>
        <v/>
      </c>
      <c r="EV386" t="str">
        <f>IF(Table1[[#This Row],[Ledger 15]]="","","No")</f>
        <v/>
      </c>
      <c r="EW386" t="str">
        <f>IF(Table1[[#This Row],[Ledger 15]]="","",IF(Table1[[#This Row],[Effect 15]]="Dr.","Yes","No"))</f>
        <v/>
      </c>
      <c r="EX386" t="str">
        <f>IF(Table1[[#This Row],[Ledger 15]]="","",Table1[[#This Row],[Ledger 15]])</f>
        <v/>
      </c>
      <c r="EY386" t="str">
        <f>IF(Table1[[#This Row],[Ledger 15]]="","",IF(Table1[[#This Row],[Effect 15]]="Dr.",-Table1[[#This Row],[Amount 15]],Table1[[#This Row],[Amount 15]]))</f>
        <v/>
      </c>
      <c r="FD3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6">
        <f>IF(Table1[[#This Row],[Date]]="",0,IF(AND(Table1[[#This Row],[Date]]&gt;=$FE$2,Table1[[#This Row],[Date]]&lt;=$FE$3),0,1))</f>
        <v>0</v>
      </c>
      <c r="FF386">
        <f>IF(Table1[[#This Row],[Date]]="",0,IF(TYPE(VLOOKUP(Table1[[#This Row],[Voucher Type]],Table1[[#All],[Voucher Type Master]],1,FALSE))=16,1,0))</f>
        <v>0</v>
      </c>
      <c r="FG386">
        <f>IF(TYPE(IF(Table1[[#This Row],[Date]]="",0,IF(VLOOKUP(Table1[[#This Row],[Voucher Type]],$FY$5:$FZ$13,2,0)=Table1[[#This Row],[Effect 1]],0,1)))=16,1,0)</f>
        <v>0</v>
      </c>
      <c r="FH3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6">
        <f>IF(LEN(Table1[[#This Row],[Ledger 1]])&gt;0,IF(TYPE(VLOOKUP(Table1[[#This Row],[Ledger 1]],GZ:GZ,1,0))=16,1,0),0)</f>
        <v>0</v>
      </c>
      <c r="FJ386">
        <f>IF(LEN(Table1[[#This Row],[Ledger 2]])&gt;0,IF(TYPE(VLOOKUP(Table1[[#This Row],[Ledger 2]],GZ:GZ,1,0))=16,1,0),0)</f>
        <v>0</v>
      </c>
      <c r="FK386">
        <f>IF(LEN(Table1[[#This Row],[Ledger 3]])&gt;0,IF(TYPE(VLOOKUP(Table1[[#This Row],[Ledger 3]],GZ:GZ,1,0))=16,1,0),0)</f>
        <v>0</v>
      </c>
      <c r="FL386">
        <f>IF(LEN(Table1[[#This Row],[Ledger 4]])&gt;0,IF(TYPE(VLOOKUP(Table1[[#This Row],[Ledger 4]],GZ:GZ,1,0))=16,1,0),0)</f>
        <v>0</v>
      </c>
      <c r="FM386">
        <f>IF(LEN(Table1[[#This Row],[Ledger 5]])&gt;0,IF(TYPE(VLOOKUP(Table1[[#This Row],[Ledger 5]],GZ:GZ,1,0))=16,1,0),0)</f>
        <v>0</v>
      </c>
      <c r="FN386">
        <f>IF(LEN(Table1[[#This Row],[Ledger 6]])&gt;0,IF(TYPE(VLOOKUP(Table1[[#This Row],[Ledger 6]],$GZ:$GZ,1,0))=16,1,0),0)</f>
        <v>0</v>
      </c>
      <c r="FO386">
        <f>IF(LEN(Table1[[#This Row],[Ledger 7]])&gt;0,IF(TYPE(VLOOKUP(Table1[[#This Row],[Ledger 7]],$GZ:$GZ,1,0))=16,1,0),0)</f>
        <v>0</v>
      </c>
      <c r="FP386">
        <f>IF(LEN(Table1[[#This Row],[Ledger 8]])&gt;0,IF(TYPE(VLOOKUP(Table1[[#This Row],[Ledger 8]],$GZ:$GZ,1,0))=16,1,0),0)</f>
        <v>0</v>
      </c>
      <c r="FQ386">
        <f>IF(LEN(Table1[[#This Row],[Ledger 9]])&gt;0,IF(TYPE(VLOOKUP(Table1[[#This Row],[Ledger 9]],$GZ:$GZ,1,0))=16,1,0),0)</f>
        <v>0</v>
      </c>
      <c r="FR386">
        <f>IF(LEN(Table1[[#This Row],[Ledger 10]])&gt;0,IF(TYPE(VLOOKUP(Table1[[#This Row],[Ledger 10]],$GZ:$GZ,1,0))=16,1,0),0)</f>
        <v>0</v>
      </c>
      <c r="FS386">
        <f>IF(LEN(Table1[[#This Row],[Ledger 11]])&gt;0,IF(TYPE(VLOOKUP(Table1[[#This Row],[Ledger 11]],$GZ:$GZ,1,0))=16,1,0),0)</f>
        <v>0</v>
      </c>
      <c r="FT386">
        <f>IF(LEN(Table1[[#This Row],[Ledger 12]])&gt;0,IF(TYPE(VLOOKUP(Table1[[#This Row],[Ledger 12]],$GZ:$GZ,1,0))=16,1,0),0)</f>
        <v>0</v>
      </c>
      <c r="FU386">
        <f>IF(LEN(Table1[[#This Row],[Ledger 13]])&gt;0,IF(TYPE(VLOOKUP(Table1[[#This Row],[Ledger 13]],$GZ:$GZ,1,0))=16,1,0),0)</f>
        <v>0</v>
      </c>
      <c r="FV386">
        <f>IF(LEN(Table1[[#This Row],[Ledger 14]])&gt;0,IF(TYPE(VLOOKUP(Table1[[#This Row],[Ledger 14]],$GZ:$GZ,1,0))=16,1,0),0)</f>
        <v>0</v>
      </c>
      <c r="FW386">
        <f>IF(LEN(Table1[[#This Row],[Ledger 15]])&gt;0,IF(TYPE(VLOOKUP(Table1[[#This Row],[Ledger 15]],$GZ:$GZ,1,0))=16,1,0),0)</f>
        <v>0</v>
      </c>
    </row>
    <row r="387" spans="4:179" ht="33" customHeight="1" x14ac:dyDescent="0.45">
      <c r="D387" s="8">
        <f t="shared" si="14"/>
        <v>382</v>
      </c>
      <c r="E387" s="32"/>
      <c r="F387" s="34"/>
      <c r="G387" s="34"/>
      <c r="H387" s="34"/>
      <c r="I387" s="34"/>
      <c r="J387" s="38"/>
      <c r="K387" s="33"/>
      <c r="L387" s="36"/>
      <c r="M387" s="35"/>
      <c r="N387" s="34"/>
      <c r="O387" s="41"/>
      <c r="P387" s="35"/>
      <c r="Q387" s="34"/>
      <c r="R387" s="37"/>
      <c r="S387" s="35"/>
      <c r="T387" s="34"/>
      <c r="U387" s="37"/>
      <c r="V387" s="35"/>
      <c r="W387" s="34"/>
      <c r="X387" s="37"/>
      <c r="Y387" s="35"/>
      <c r="Z387" s="34"/>
      <c r="AA387" s="37"/>
      <c r="AB387" s="35"/>
      <c r="AC387" s="34"/>
      <c r="AD387" s="37"/>
      <c r="AE387" s="35"/>
      <c r="AF387" s="34"/>
      <c r="AG387" s="37"/>
      <c r="AH387" s="35"/>
      <c r="AI387" s="34"/>
      <c r="AJ387" s="37"/>
      <c r="AK387" s="35"/>
      <c r="AL387" s="34"/>
      <c r="AM387" s="37"/>
      <c r="AN387" s="35"/>
      <c r="AO387" s="34"/>
      <c r="AP387" s="37"/>
      <c r="AQ387" s="35"/>
      <c r="AR387" s="34"/>
      <c r="AS387" s="37"/>
      <c r="AT387" s="35"/>
      <c r="AU387" s="34"/>
      <c r="AV387" s="37"/>
      <c r="AW387" s="35"/>
      <c r="AX387" s="34"/>
      <c r="AY387" s="37"/>
      <c r="AZ387" s="35"/>
      <c r="BA387" s="34"/>
      <c r="BB387" s="37"/>
      <c r="BC3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7" s="7"/>
      <c r="BF387" t="str">
        <f>IF(Table1[[#This Row],[Date]]="","","&amp;lt;VOUCHER REMOTEID="&amp;""""&amp;$A$11&amp;$A$13&amp;ROW()&amp;""""&amp;" VCHTYPE="""&amp;F387&amp;""" ACTION="""&amp;"Create"&amp;"""&amp;gt;")</f>
        <v/>
      </c>
      <c r="BG387" t="str">
        <f>IF(Table1[[#This Row],[Date]]="","",TEXT(Table1[[#This Row],[Date]],"yyyymmdd"))</f>
        <v/>
      </c>
      <c r="BH387" t="str">
        <f>Table1[[#This Row],[Date2]]</f>
        <v/>
      </c>
      <c r="BI387" t="str">
        <f>IF(Table1[[#This Row],[Date]]="","",Table1[[#This Row],[Voucher Type]])</f>
        <v/>
      </c>
      <c r="BJ387" t="str">
        <f>IF(Table1[[#This Row],[Ref No / Invoice No]]="","",Table1[[#This Row],[Ref No / Invoice No]])</f>
        <v/>
      </c>
      <c r="BK387" t="str">
        <f>IF(Table1[[#This Row],[Voucher No]]="","",Table1[[#This Row],[Voucher No]])</f>
        <v/>
      </c>
      <c r="BL387" t="str">
        <f>IF(Table1[[#This Row],[Date]]="","",Table1[[#This Row],[Narration]])</f>
        <v/>
      </c>
      <c r="BM387" t="str">
        <f>IF(Table1[[#This Row],[Date]]="","",$A$11&amp;$A$13&amp;ROW())</f>
        <v/>
      </c>
      <c r="BN387" t="str">
        <f>IF(Table1[[#This Row],[Date]]="","",$A$13)</f>
        <v/>
      </c>
      <c r="BP387" t="str">
        <f>IF(Table1[[#This Row],[Ledger 1]]="","","No")</f>
        <v/>
      </c>
      <c r="BQ387" t="str">
        <f>IF(Table1[[#This Row],[Date]]="","",IF(Table1[[#This Row],[Effect 1]]="Dr.","Yes","No"))</f>
        <v/>
      </c>
      <c r="BR387" t="str">
        <f>IF(Table1[[#This Row],[Date]]="","",Table1[[#This Row],[Ledger 1]])</f>
        <v/>
      </c>
      <c r="BS387" t="str">
        <f>IF(Table1[[#This Row],[Date]]="","",IF(Table1[[#This Row],[Effect 1]]="Dr.",-Table1[[#This Row],[Amount 1]],Table1[[#This Row],[Amount 1]]))</f>
        <v/>
      </c>
      <c r="BV387" t="str">
        <f>IF(Table1[[#This Row],[Ledger 2]]="","","No")</f>
        <v/>
      </c>
      <c r="BW387" t="str">
        <f>IF(Table1[[#This Row],[Date]]="","",IF(Table1[[#This Row],[Effect 2]]="Dr.","Yes","No"))</f>
        <v/>
      </c>
      <c r="BX387" t="str">
        <f>IF(Table1[[#This Row],[Date]]="","",Table1[[#This Row],[Ledger 2]])</f>
        <v/>
      </c>
      <c r="BY387" t="str">
        <f>IF(Table1[[#This Row],[Date]]="","",IF(Table1[[#This Row],[Effect 2]]="Dr.",-Table1[[#This Row],[Amount 2]],Table1[[#This Row],[Amount 2]]))</f>
        <v/>
      </c>
      <c r="CB387" t="str">
        <f>IF(Table1[[#This Row],[Ledger 3]]="","","No")</f>
        <v/>
      </c>
      <c r="CC387" t="str">
        <f>IF(Table1[[#This Row],[Ledger 3]]="","",IF(Table1[[#This Row],[Effect 3]]="Dr.","Yes","No"))</f>
        <v/>
      </c>
      <c r="CD387" t="str">
        <f>IF(Table1[[#This Row],[Ledger 3]]="","",Table1[[#This Row],[Ledger 3]])</f>
        <v/>
      </c>
      <c r="CE387" t="str">
        <f>IF(Table1[[#This Row],[Ledger 3]]="","",IF(Table1[[#This Row],[Effect 3]]="Dr.",-Table1[[#This Row],[Amount 3]],Table1[[#This Row],[Amount 3]]))</f>
        <v/>
      </c>
      <c r="CH387" t="str">
        <f>IF(Table1[[#This Row],[Ledger 4]]="","","No")</f>
        <v/>
      </c>
      <c r="CI387" t="str">
        <f>IF(Table1[[#This Row],[Ledger 4]]="","",IF(Table1[[#This Row],[Effect 4]]="Dr.","Yes","No"))</f>
        <v/>
      </c>
      <c r="CJ387" t="str">
        <f>IF(Table1[[#This Row],[Ledger 4]]="","",Table1[[#This Row],[Ledger 4]])</f>
        <v/>
      </c>
      <c r="CK387" t="str">
        <f>IF(Table1[[#This Row],[Ledger 4]]="","",IF(Table1[[#This Row],[Effect 4]]="Dr.",-Table1[[#This Row],[Amount 4]],Table1[[#This Row],[Amount 4]]))</f>
        <v/>
      </c>
      <c r="CN387" t="str">
        <f>IF(Table1[[#This Row],[Ledger 5]]="","","No")</f>
        <v/>
      </c>
      <c r="CO387" t="str">
        <f>IF(Table1[[#This Row],[Ledger 5]]="","",IF(Table1[[#This Row],[Effect 5]]="Dr.","Yes","No"))</f>
        <v/>
      </c>
      <c r="CP387" t="str">
        <f>IF(Table1[[#This Row],[Ledger 5]]="","",Table1[[#This Row],[Ledger 5]])</f>
        <v/>
      </c>
      <c r="CQ387" t="str">
        <f>IF(Table1[[#This Row],[Ledger 5]]="","",IF(Table1[[#This Row],[Effect 5]]="Dr.",-Table1[[#This Row],[Amount 5]],Table1[[#This Row],[Amount 5]]))</f>
        <v/>
      </c>
      <c r="CT387" t="str">
        <f>IF(Table1[[#This Row],[Ledger 6]]="","","No")</f>
        <v/>
      </c>
      <c r="CU387" t="str">
        <f>IF(Table1[[#This Row],[Ledger 6]]="","",IF(Table1[[#This Row],[Effect 6]]="Dr.","Yes","No"))</f>
        <v/>
      </c>
      <c r="CV387" t="str">
        <f>IF(Table1[[#This Row],[Ledger 6]]="","",Table1[[#This Row],[Ledger 6]])</f>
        <v/>
      </c>
      <c r="CW387" t="str">
        <f>IF(Table1[[#This Row],[Ledger 6]]="","",IF(Table1[[#This Row],[Effect 6]]="Dr.",-Table1[[#This Row],[Amount 6]],Table1[[#This Row],[Amount 6]]))</f>
        <v/>
      </c>
      <c r="CZ387" t="str">
        <f>IF(Table1[[#This Row],[Ledger 7]]="","","No")</f>
        <v/>
      </c>
      <c r="DA387" t="str">
        <f>IF(Table1[[#This Row],[Ledger 7]]="","",IF(Table1[[#This Row],[Effect 7]]="Dr.","Yes","No"))</f>
        <v/>
      </c>
      <c r="DB387" t="str">
        <f>IF(Table1[[#This Row],[Ledger 7]]="","",Table1[[#This Row],[Ledger 7]])</f>
        <v/>
      </c>
      <c r="DC387" t="str">
        <f>IF(Table1[[#This Row],[Ledger 7]]="","",IF(Table1[[#This Row],[Effect 7]]="Dr.",-Table1[[#This Row],[Amount 7]],Table1[[#This Row],[Amount 7]]))</f>
        <v/>
      </c>
      <c r="DF387" t="str">
        <f>IF(Table1[[#This Row],[Ledger 8]]="","","No")</f>
        <v/>
      </c>
      <c r="DG387" t="str">
        <f>IF(Table1[[#This Row],[Ledger 8]]="","",IF(Table1[[#This Row],[Effect 8]]="Dr.","Yes","No"))</f>
        <v/>
      </c>
      <c r="DH387" t="str">
        <f>IF(Table1[[#This Row],[Ledger 8]]="","",Table1[[#This Row],[Ledger 8]])</f>
        <v/>
      </c>
      <c r="DI387" t="str">
        <f>IF(Table1[[#This Row],[Ledger 8]]="","",IF(Table1[[#This Row],[Effect 8]]="Dr.",-Table1[[#This Row],[Amount 8]],Table1[[#This Row],[Amount 8]]))</f>
        <v/>
      </c>
      <c r="DL387" t="str">
        <f>IF(Table1[[#This Row],[Ledger 9]]="","","No")</f>
        <v/>
      </c>
      <c r="DM387" t="str">
        <f>IF(Table1[[#This Row],[Ledger 9]]="","",IF(Table1[[#This Row],[Effect 9]]="Dr.","Yes","No"))</f>
        <v/>
      </c>
      <c r="DN387" t="str">
        <f>IF(Table1[[#This Row],[Ledger 9]]="","",Table1[[#This Row],[Ledger 9]])</f>
        <v/>
      </c>
      <c r="DO387" t="str">
        <f>IF(Table1[[#This Row],[Ledger 9]]="","",IF(Table1[[#This Row],[Effect 9]]="Dr.",-Table1[[#This Row],[Amount 9]],Table1[[#This Row],[Amount 9]]))</f>
        <v/>
      </c>
      <c r="DR387" t="str">
        <f>IF(Table1[[#This Row],[Ledger 10]]="","","No")</f>
        <v/>
      </c>
      <c r="DS387" t="str">
        <f>IF(Table1[[#This Row],[Ledger 10]]="","",IF(Table1[[#This Row],[Effect 10]]="Dr.","Yes","No"))</f>
        <v/>
      </c>
      <c r="DT387" t="str">
        <f>IF(Table1[[#This Row],[Ledger 10]]="","",Table1[[#This Row],[Ledger 10]])</f>
        <v/>
      </c>
      <c r="DU387" t="str">
        <f>IF(Table1[[#This Row],[Ledger 10]]="","",IF(Table1[[#This Row],[Effect 10]]="Dr.",-Table1[[#This Row],[Amount 10]],Table1[[#This Row],[Amount 10]]))</f>
        <v/>
      </c>
      <c r="DX387" t="str">
        <f>IF(Table1[[#This Row],[Ledger 11]]="","","No")</f>
        <v/>
      </c>
      <c r="DY387" t="str">
        <f>IF(Table1[[#This Row],[Ledger 11]]="","",IF(Table1[[#This Row],[Effect 11]]="Dr.","Yes","No"))</f>
        <v/>
      </c>
      <c r="DZ387" t="str">
        <f>IF(Table1[[#This Row],[Ledger 11]]="","",Table1[[#This Row],[Ledger 11]])</f>
        <v/>
      </c>
      <c r="EA387" t="str">
        <f>IF(Table1[[#This Row],[Ledger 11]]="","",IF(Table1[[#This Row],[Effect 11]]="Dr.",-Table1[[#This Row],[Amount 11]],Table1[[#This Row],[Amount 11]]))</f>
        <v/>
      </c>
      <c r="ED387" t="str">
        <f>IF(Table1[[#This Row],[Ledger 12]]="","","No")</f>
        <v/>
      </c>
      <c r="EE387" t="str">
        <f>IF(Table1[[#This Row],[Ledger 12]]="","",IF(Table1[[#This Row],[Effect 12]]="Dr.","Yes","No"))</f>
        <v/>
      </c>
      <c r="EF387" t="str">
        <f>IF(Table1[[#This Row],[Ledger 12]]="","",Table1[[#This Row],[Ledger 12]])</f>
        <v/>
      </c>
      <c r="EG387" t="str">
        <f>IF(Table1[[#This Row],[Ledger 12]]="","",IF(Table1[[#This Row],[Effect 12]]="Dr.",-Table1[[#This Row],[Amount 12]],Table1[[#This Row],[Amount 12]]))</f>
        <v/>
      </c>
      <c r="EJ387" t="str">
        <f>IF(Table1[[#This Row],[Ledger 13]]="","","No")</f>
        <v/>
      </c>
      <c r="EK387" t="str">
        <f>IF(Table1[[#This Row],[Ledger 13]]="","",IF(Table1[[#This Row],[Effect 13]]="Dr.","Yes","No"))</f>
        <v/>
      </c>
      <c r="EL387" t="str">
        <f>IF(Table1[[#This Row],[Ledger 13]]="","",Table1[[#This Row],[Ledger 13]])</f>
        <v/>
      </c>
      <c r="EM387" t="str">
        <f>IF(Table1[[#This Row],[Ledger 13]]="","",IF(Table1[[#This Row],[Effect 13]]="Dr.",-Table1[[#This Row],[Amount 13]],Table1[[#This Row],[Amount 13]]))</f>
        <v/>
      </c>
      <c r="EP387" t="str">
        <f>IF(Table1[[#This Row],[Ledger 14]]="","","No")</f>
        <v/>
      </c>
      <c r="EQ387" t="str">
        <f>IF(Table1[[#This Row],[Ledger 14]]="","",IF(Table1[[#This Row],[Effect 14]]="Dr.","Yes","No"))</f>
        <v/>
      </c>
      <c r="ER387" t="str">
        <f>IF(Table1[[#This Row],[Ledger 14]]="","",Table1[[#This Row],[Ledger 14]])</f>
        <v/>
      </c>
      <c r="ES387" t="str">
        <f>IF(Table1[[#This Row],[Ledger 14]]="","",IF(Table1[[#This Row],[Effect 14]]="Dr.",-Table1[[#This Row],[Amount 14]],Table1[[#This Row],[Amount 14]]))</f>
        <v/>
      </c>
      <c r="EV387" t="str">
        <f>IF(Table1[[#This Row],[Ledger 15]]="","","No")</f>
        <v/>
      </c>
      <c r="EW387" t="str">
        <f>IF(Table1[[#This Row],[Ledger 15]]="","",IF(Table1[[#This Row],[Effect 15]]="Dr.","Yes","No"))</f>
        <v/>
      </c>
      <c r="EX387" t="str">
        <f>IF(Table1[[#This Row],[Ledger 15]]="","",Table1[[#This Row],[Ledger 15]])</f>
        <v/>
      </c>
      <c r="EY387" t="str">
        <f>IF(Table1[[#This Row],[Ledger 15]]="","",IF(Table1[[#This Row],[Effect 15]]="Dr.",-Table1[[#This Row],[Amount 15]],Table1[[#This Row],[Amount 15]]))</f>
        <v/>
      </c>
      <c r="FD3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7">
        <f>IF(Table1[[#This Row],[Date]]="",0,IF(AND(Table1[[#This Row],[Date]]&gt;=$FE$2,Table1[[#This Row],[Date]]&lt;=$FE$3),0,1))</f>
        <v>0</v>
      </c>
      <c r="FF387">
        <f>IF(Table1[[#This Row],[Date]]="",0,IF(TYPE(VLOOKUP(Table1[[#This Row],[Voucher Type]],Table1[[#All],[Voucher Type Master]],1,FALSE))=16,1,0))</f>
        <v>0</v>
      </c>
      <c r="FG387">
        <f>IF(TYPE(IF(Table1[[#This Row],[Date]]="",0,IF(VLOOKUP(Table1[[#This Row],[Voucher Type]],$FY$5:$FZ$13,2,0)=Table1[[#This Row],[Effect 1]],0,1)))=16,1,0)</f>
        <v>0</v>
      </c>
      <c r="FH3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7">
        <f>IF(LEN(Table1[[#This Row],[Ledger 1]])&gt;0,IF(TYPE(VLOOKUP(Table1[[#This Row],[Ledger 1]],GZ:GZ,1,0))=16,1,0),0)</f>
        <v>0</v>
      </c>
      <c r="FJ387">
        <f>IF(LEN(Table1[[#This Row],[Ledger 2]])&gt;0,IF(TYPE(VLOOKUP(Table1[[#This Row],[Ledger 2]],GZ:GZ,1,0))=16,1,0),0)</f>
        <v>0</v>
      </c>
      <c r="FK387">
        <f>IF(LEN(Table1[[#This Row],[Ledger 3]])&gt;0,IF(TYPE(VLOOKUP(Table1[[#This Row],[Ledger 3]],GZ:GZ,1,0))=16,1,0),0)</f>
        <v>0</v>
      </c>
      <c r="FL387">
        <f>IF(LEN(Table1[[#This Row],[Ledger 4]])&gt;0,IF(TYPE(VLOOKUP(Table1[[#This Row],[Ledger 4]],GZ:GZ,1,0))=16,1,0),0)</f>
        <v>0</v>
      </c>
      <c r="FM387">
        <f>IF(LEN(Table1[[#This Row],[Ledger 5]])&gt;0,IF(TYPE(VLOOKUP(Table1[[#This Row],[Ledger 5]],GZ:GZ,1,0))=16,1,0),0)</f>
        <v>0</v>
      </c>
      <c r="FN387">
        <f>IF(LEN(Table1[[#This Row],[Ledger 6]])&gt;0,IF(TYPE(VLOOKUP(Table1[[#This Row],[Ledger 6]],$GZ:$GZ,1,0))=16,1,0),0)</f>
        <v>0</v>
      </c>
      <c r="FO387">
        <f>IF(LEN(Table1[[#This Row],[Ledger 7]])&gt;0,IF(TYPE(VLOOKUP(Table1[[#This Row],[Ledger 7]],$GZ:$GZ,1,0))=16,1,0),0)</f>
        <v>0</v>
      </c>
      <c r="FP387">
        <f>IF(LEN(Table1[[#This Row],[Ledger 8]])&gt;0,IF(TYPE(VLOOKUP(Table1[[#This Row],[Ledger 8]],$GZ:$GZ,1,0))=16,1,0),0)</f>
        <v>0</v>
      </c>
      <c r="FQ387">
        <f>IF(LEN(Table1[[#This Row],[Ledger 9]])&gt;0,IF(TYPE(VLOOKUP(Table1[[#This Row],[Ledger 9]],$GZ:$GZ,1,0))=16,1,0),0)</f>
        <v>0</v>
      </c>
      <c r="FR387">
        <f>IF(LEN(Table1[[#This Row],[Ledger 10]])&gt;0,IF(TYPE(VLOOKUP(Table1[[#This Row],[Ledger 10]],$GZ:$GZ,1,0))=16,1,0),0)</f>
        <v>0</v>
      </c>
      <c r="FS387">
        <f>IF(LEN(Table1[[#This Row],[Ledger 11]])&gt;0,IF(TYPE(VLOOKUP(Table1[[#This Row],[Ledger 11]],$GZ:$GZ,1,0))=16,1,0),0)</f>
        <v>0</v>
      </c>
      <c r="FT387">
        <f>IF(LEN(Table1[[#This Row],[Ledger 12]])&gt;0,IF(TYPE(VLOOKUP(Table1[[#This Row],[Ledger 12]],$GZ:$GZ,1,0))=16,1,0),0)</f>
        <v>0</v>
      </c>
      <c r="FU387">
        <f>IF(LEN(Table1[[#This Row],[Ledger 13]])&gt;0,IF(TYPE(VLOOKUP(Table1[[#This Row],[Ledger 13]],$GZ:$GZ,1,0))=16,1,0),0)</f>
        <v>0</v>
      </c>
      <c r="FV387">
        <f>IF(LEN(Table1[[#This Row],[Ledger 14]])&gt;0,IF(TYPE(VLOOKUP(Table1[[#This Row],[Ledger 14]],$GZ:$GZ,1,0))=16,1,0),0)</f>
        <v>0</v>
      </c>
      <c r="FW387">
        <f>IF(LEN(Table1[[#This Row],[Ledger 15]])&gt;0,IF(TYPE(VLOOKUP(Table1[[#This Row],[Ledger 15]],$GZ:$GZ,1,0))=16,1,0),0)</f>
        <v>0</v>
      </c>
    </row>
    <row r="388" spans="4:179" ht="33" customHeight="1" x14ac:dyDescent="0.45">
      <c r="D388" s="8">
        <f t="shared" si="14"/>
        <v>383</v>
      </c>
      <c r="E388" s="32"/>
      <c r="F388" s="34"/>
      <c r="G388" s="34"/>
      <c r="H388" s="34"/>
      <c r="I388" s="34"/>
      <c r="J388" s="38"/>
      <c r="K388" s="33"/>
      <c r="L388" s="36"/>
      <c r="M388" s="35"/>
      <c r="N388" s="34"/>
      <c r="O388" s="41"/>
      <c r="P388" s="35"/>
      <c r="Q388" s="34"/>
      <c r="R388" s="37"/>
      <c r="S388" s="35"/>
      <c r="T388" s="34"/>
      <c r="U388" s="37"/>
      <c r="V388" s="35"/>
      <c r="W388" s="34"/>
      <c r="X388" s="37"/>
      <c r="Y388" s="35"/>
      <c r="Z388" s="34"/>
      <c r="AA388" s="37"/>
      <c r="AB388" s="35"/>
      <c r="AC388" s="34"/>
      <c r="AD388" s="37"/>
      <c r="AE388" s="35"/>
      <c r="AF388" s="34"/>
      <c r="AG388" s="37"/>
      <c r="AH388" s="35"/>
      <c r="AI388" s="34"/>
      <c r="AJ388" s="37"/>
      <c r="AK388" s="35"/>
      <c r="AL388" s="34"/>
      <c r="AM388" s="37"/>
      <c r="AN388" s="35"/>
      <c r="AO388" s="34"/>
      <c r="AP388" s="37"/>
      <c r="AQ388" s="35"/>
      <c r="AR388" s="34"/>
      <c r="AS388" s="37"/>
      <c r="AT388" s="35"/>
      <c r="AU388" s="34"/>
      <c r="AV388" s="37"/>
      <c r="AW388" s="35"/>
      <c r="AX388" s="34"/>
      <c r="AY388" s="37"/>
      <c r="AZ388" s="35"/>
      <c r="BA388" s="34"/>
      <c r="BB388" s="37"/>
      <c r="BC3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8" s="7"/>
      <c r="BF388" t="str">
        <f>IF(Table1[[#This Row],[Date]]="","","&amp;lt;VOUCHER REMOTEID="&amp;""""&amp;$A$11&amp;$A$13&amp;ROW()&amp;""""&amp;" VCHTYPE="""&amp;F388&amp;""" ACTION="""&amp;"Create"&amp;"""&amp;gt;")</f>
        <v/>
      </c>
      <c r="BG388" t="str">
        <f>IF(Table1[[#This Row],[Date]]="","",TEXT(Table1[[#This Row],[Date]],"yyyymmdd"))</f>
        <v/>
      </c>
      <c r="BH388" t="str">
        <f>Table1[[#This Row],[Date2]]</f>
        <v/>
      </c>
      <c r="BI388" t="str">
        <f>IF(Table1[[#This Row],[Date]]="","",Table1[[#This Row],[Voucher Type]])</f>
        <v/>
      </c>
      <c r="BJ388" t="str">
        <f>IF(Table1[[#This Row],[Ref No / Invoice No]]="","",Table1[[#This Row],[Ref No / Invoice No]])</f>
        <v/>
      </c>
      <c r="BK388" t="str">
        <f>IF(Table1[[#This Row],[Voucher No]]="","",Table1[[#This Row],[Voucher No]])</f>
        <v/>
      </c>
      <c r="BL388" t="str">
        <f>IF(Table1[[#This Row],[Date]]="","",Table1[[#This Row],[Narration]])</f>
        <v/>
      </c>
      <c r="BM388" t="str">
        <f>IF(Table1[[#This Row],[Date]]="","",$A$11&amp;$A$13&amp;ROW())</f>
        <v/>
      </c>
      <c r="BN388" t="str">
        <f>IF(Table1[[#This Row],[Date]]="","",$A$13)</f>
        <v/>
      </c>
      <c r="BP388" t="str">
        <f>IF(Table1[[#This Row],[Ledger 1]]="","","No")</f>
        <v/>
      </c>
      <c r="BQ388" t="str">
        <f>IF(Table1[[#This Row],[Date]]="","",IF(Table1[[#This Row],[Effect 1]]="Dr.","Yes","No"))</f>
        <v/>
      </c>
      <c r="BR388" t="str">
        <f>IF(Table1[[#This Row],[Date]]="","",Table1[[#This Row],[Ledger 1]])</f>
        <v/>
      </c>
      <c r="BS388" t="str">
        <f>IF(Table1[[#This Row],[Date]]="","",IF(Table1[[#This Row],[Effect 1]]="Dr.",-Table1[[#This Row],[Amount 1]],Table1[[#This Row],[Amount 1]]))</f>
        <v/>
      </c>
      <c r="BV388" t="str">
        <f>IF(Table1[[#This Row],[Ledger 2]]="","","No")</f>
        <v/>
      </c>
      <c r="BW388" t="str">
        <f>IF(Table1[[#This Row],[Date]]="","",IF(Table1[[#This Row],[Effect 2]]="Dr.","Yes","No"))</f>
        <v/>
      </c>
      <c r="BX388" t="str">
        <f>IF(Table1[[#This Row],[Date]]="","",Table1[[#This Row],[Ledger 2]])</f>
        <v/>
      </c>
      <c r="BY388" t="str">
        <f>IF(Table1[[#This Row],[Date]]="","",IF(Table1[[#This Row],[Effect 2]]="Dr.",-Table1[[#This Row],[Amount 2]],Table1[[#This Row],[Amount 2]]))</f>
        <v/>
      </c>
      <c r="CB388" t="str">
        <f>IF(Table1[[#This Row],[Ledger 3]]="","","No")</f>
        <v/>
      </c>
      <c r="CC388" t="str">
        <f>IF(Table1[[#This Row],[Ledger 3]]="","",IF(Table1[[#This Row],[Effect 3]]="Dr.","Yes","No"))</f>
        <v/>
      </c>
      <c r="CD388" t="str">
        <f>IF(Table1[[#This Row],[Ledger 3]]="","",Table1[[#This Row],[Ledger 3]])</f>
        <v/>
      </c>
      <c r="CE388" t="str">
        <f>IF(Table1[[#This Row],[Ledger 3]]="","",IF(Table1[[#This Row],[Effect 3]]="Dr.",-Table1[[#This Row],[Amount 3]],Table1[[#This Row],[Amount 3]]))</f>
        <v/>
      </c>
      <c r="CH388" t="str">
        <f>IF(Table1[[#This Row],[Ledger 4]]="","","No")</f>
        <v/>
      </c>
      <c r="CI388" t="str">
        <f>IF(Table1[[#This Row],[Ledger 4]]="","",IF(Table1[[#This Row],[Effect 4]]="Dr.","Yes","No"))</f>
        <v/>
      </c>
      <c r="CJ388" t="str">
        <f>IF(Table1[[#This Row],[Ledger 4]]="","",Table1[[#This Row],[Ledger 4]])</f>
        <v/>
      </c>
      <c r="CK388" t="str">
        <f>IF(Table1[[#This Row],[Ledger 4]]="","",IF(Table1[[#This Row],[Effect 4]]="Dr.",-Table1[[#This Row],[Amount 4]],Table1[[#This Row],[Amount 4]]))</f>
        <v/>
      </c>
      <c r="CN388" t="str">
        <f>IF(Table1[[#This Row],[Ledger 5]]="","","No")</f>
        <v/>
      </c>
      <c r="CO388" t="str">
        <f>IF(Table1[[#This Row],[Ledger 5]]="","",IF(Table1[[#This Row],[Effect 5]]="Dr.","Yes","No"))</f>
        <v/>
      </c>
      <c r="CP388" t="str">
        <f>IF(Table1[[#This Row],[Ledger 5]]="","",Table1[[#This Row],[Ledger 5]])</f>
        <v/>
      </c>
      <c r="CQ388" t="str">
        <f>IF(Table1[[#This Row],[Ledger 5]]="","",IF(Table1[[#This Row],[Effect 5]]="Dr.",-Table1[[#This Row],[Amount 5]],Table1[[#This Row],[Amount 5]]))</f>
        <v/>
      </c>
      <c r="CT388" t="str">
        <f>IF(Table1[[#This Row],[Ledger 6]]="","","No")</f>
        <v/>
      </c>
      <c r="CU388" t="str">
        <f>IF(Table1[[#This Row],[Ledger 6]]="","",IF(Table1[[#This Row],[Effect 6]]="Dr.","Yes","No"))</f>
        <v/>
      </c>
      <c r="CV388" t="str">
        <f>IF(Table1[[#This Row],[Ledger 6]]="","",Table1[[#This Row],[Ledger 6]])</f>
        <v/>
      </c>
      <c r="CW388" t="str">
        <f>IF(Table1[[#This Row],[Ledger 6]]="","",IF(Table1[[#This Row],[Effect 6]]="Dr.",-Table1[[#This Row],[Amount 6]],Table1[[#This Row],[Amount 6]]))</f>
        <v/>
      </c>
      <c r="CZ388" t="str">
        <f>IF(Table1[[#This Row],[Ledger 7]]="","","No")</f>
        <v/>
      </c>
      <c r="DA388" t="str">
        <f>IF(Table1[[#This Row],[Ledger 7]]="","",IF(Table1[[#This Row],[Effect 7]]="Dr.","Yes","No"))</f>
        <v/>
      </c>
      <c r="DB388" t="str">
        <f>IF(Table1[[#This Row],[Ledger 7]]="","",Table1[[#This Row],[Ledger 7]])</f>
        <v/>
      </c>
      <c r="DC388" t="str">
        <f>IF(Table1[[#This Row],[Ledger 7]]="","",IF(Table1[[#This Row],[Effect 7]]="Dr.",-Table1[[#This Row],[Amount 7]],Table1[[#This Row],[Amount 7]]))</f>
        <v/>
      </c>
      <c r="DF388" t="str">
        <f>IF(Table1[[#This Row],[Ledger 8]]="","","No")</f>
        <v/>
      </c>
      <c r="DG388" t="str">
        <f>IF(Table1[[#This Row],[Ledger 8]]="","",IF(Table1[[#This Row],[Effect 8]]="Dr.","Yes","No"))</f>
        <v/>
      </c>
      <c r="DH388" t="str">
        <f>IF(Table1[[#This Row],[Ledger 8]]="","",Table1[[#This Row],[Ledger 8]])</f>
        <v/>
      </c>
      <c r="DI388" t="str">
        <f>IF(Table1[[#This Row],[Ledger 8]]="","",IF(Table1[[#This Row],[Effect 8]]="Dr.",-Table1[[#This Row],[Amount 8]],Table1[[#This Row],[Amount 8]]))</f>
        <v/>
      </c>
      <c r="DL388" t="str">
        <f>IF(Table1[[#This Row],[Ledger 9]]="","","No")</f>
        <v/>
      </c>
      <c r="DM388" t="str">
        <f>IF(Table1[[#This Row],[Ledger 9]]="","",IF(Table1[[#This Row],[Effect 9]]="Dr.","Yes","No"))</f>
        <v/>
      </c>
      <c r="DN388" t="str">
        <f>IF(Table1[[#This Row],[Ledger 9]]="","",Table1[[#This Row],[Ledger 9]])</f>
        <v/>
      </c>
      <c r="DO388" t="str">
        <f>IF(Table1[[#This Row],[Ledger 9]]="","",IF(Table1[[#This Row],[Effect 9]]="Dr.",-Table1[[#This Row],[Amount 9]],Table1[[#This Row],[Amount 9]]))</f>
        <v/>
      </c>
      <c r="DR388" t="str">
        <f>IF(Table1[[#This Row],[Ledger 10]]="","","No")</f>
        <v/>
      </c>
      <c r="DS388" t="str">
        <f>IF(Table1[[#This Row],[Ledger 10]]="","",IF(Table1[[#This Row],[Effect 10]]="Dr.","Yes","No"))</f>
        <v/>
      </c>
      <c r="DT388" t="str">
        <f>IF(Table1[[#This Row],[Ledger 10]]="","",Table1[[#This Row],[Ledger 10]])</f>
        <v/>
      </c>
      <c r="DU388" t="str">
        <f>IF(Table1[[#This Row],[Ledger 10]]="","",IF(Table1[[#This Row],[Effect 10]]="Dr.",-Table1[[#This Row],[Amount 10]],Table1[[#This Row],[Amount 10]]))</f>
        <v/>
      </c>
      <c r="DX388" t="str">
        <f>IF(Table1[[#This Row],[Ledger 11]]="","","No")</f>
        <v/>
      </c>
      <c r="DY388" t="str">
        <f>IF(Table1[[#This Row],[Ledger 11]]="","",IF(Table1[[#This Row],[Effect 11]]="Dr.","Yes","No"))</f>
        <v/>
      </c>
      <c r="DZ388" t="str">
        <f>IF(Table1[[#This Row],[Ledger 11]]="","",Table1[[#This Row],[Ledger 11]])</f>
        <v/>
      </c>
      <c r="EA388" t="str">
        <f>IF(Table1[[#This Row],[Ledger 11]]="","",IF(Table1[[#This Row],[Effect 11]]="Dr.",-Table1[[#This Row],[Amount 11]],Table1[[#This Row],[Amount 11]]))</f>
        <v/>
      </c>
      <c r="ED388" t="str">
        <f>IF(Table1[[#This Row],[Ledger 12]]="","","No")</f>
        <v/>
      </c>
      <c r="EE388" t="str">
        <f>IF(Table1[[#This Row],[Ledger 12]]="","",IF(Table1[[#This Row],[Effect 12]]="Dr.","Yes","No"))</f>
        <v/>
      </c>
      <c r="EF388" t="str">
        <f>IF(Table1[[#This Row],[Ledger 12]]="","",Table1[[#This Row],[Ledger 12]])</f>
        <v/>
      </c>
      <c r="EG388" t="str">
        <f>IF(Table1[[#This Row],[Ledger 12]]="","",IF(Table1[[#This Row],[Effect 12]]="Dr.",-Table1[[#This Row],[Amount 12]],Table1[[#This Row],[Amount 12]]))</f>
        <v/>
      </c>
      <c r="EJ388" t="str">
        <f>IF(Table1[[#This Row],[Ledger 13]]="","","No")</f>
        <v/>
      </c>
      <c r="EK388" t="str">
        <f>IF(Table1[[#This Row],[Ledger 13]]="","",IF(Table1[[#This Row],[Effect 13]]="Dr.","Yes","No"))</f>
        <v/>
      </c>
      <c r="EL388" t="str">
        <f>IF(Table1[[#This Row],[Ledger 13]]="","",Table1[[#This Row],[Ledger 13]])</f>
        <v/>
      </c>
      <c r="EM388" t="str">
        <f>IF(Table1[[#This Row],[Ledger 13]]="","",IF(Table1[[#This Row],[Effect 13]]="Dr.",-Table1[[#This Row],[Amount 13]],Table1[[#This Row],[Amount 13]]))</f>
        <v/>
      </c>
      <c r="EP388" t="str">
        <f>IF(Table1[[#This Row],[Ledger 14]]="","","No")</f>
        <v/>
      </c>
      <c r="EQ388" t="str">
        <f>IF(Table1[[#This Row],[Ledger 14]]="","",IF(Table1[[#This Row],[Effect 14]]="Dr.","Yes","No"))</f>
        <v/>
      </c>
      <c r="ER388" t="str">
        <f>IF(Table1[[#This Row],[Ledger 14]]="","",Table1[[#This Row],[Ledger 14]])</f>
        <v/>
      </c>
      <c r="ES388" t="str">
        <f>IF(Table1[[#This Row],[Ledger 14]]="","",IF(Table1[[#This Row],[Effect 14]]="Dr.",-Table1[[#This Row],[Amount 14]],Table1[[#This Row],[Amount 14]]))</f>
        <v/>
      </c>
      <c r="EV388" t="str">
        <f>IF(Table1[[#This Row],[Ledger 15]]="","","No")</f>
        <v/>
      </c>
      <c r="EW388" t="str">
        <f>IF(Table1[[#This Row],[Ledger 15]]="","",IF(Table1[[#This Row],[Effect 15]]="Dr.","Yes","No"))</f>
        <v/>
      </c>
      <c r="EX388" t="str">
        <f>IF(Table1[[#This Row],[Ledger 15]]="","",Table1[[#This Row],[Ledger 15]])</f>
        <v/>
      </c>
      <c r="EY388" t="str">
        <f>IF(Table1[[#This Row],[Ledger 15]]="","",IF(Table1[[#This Row],[Effect 15]]="Dr.",-Table1[[#This Row],[Amount 15]],Table1[[#This Row],[Amount 15]]))</f>
        <v/>
      </c>
      <c r="FD3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8">
        <f>IF(Table1[[#This Row],[Date]]="",0,IF(AND(Table1[[#This Row],[Date]]&gt;=$FE$2,Table1[[#This Row],[Date]]&lt;=$FE$3),0,1))</f>
        <v>0</v>
      </c>
      <c r="FF388">
        <f>IF(Table1[[#This Row],[Date]]="",0,IF(TYPE(VLOOKUP(Table1[[#This Row],[Voucher Type]],Table1[[#All],[Voucher Type Master]],1,FALSE))=16,1,0))</f>
        <v>0</v>
      </c>
      <c r="FG388">
        <f>IF(TYPE(IF(Table1[[#This Row],[Date]]="",0,IF(VLOOKUP(Table1[[#This Row],[Voucher Type]],$FY$5:$FZ$13,2,0)=Table1[[#This Row],[Effect 1]],0,1)))=16,1,0)</f>
        <v>0</v>
      </c>
      <c r="FH3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8">
        <f>IF(LEN(Table1[[#This Row],[Ledger 1]])&gt;0,IF(TYPE(VLOOKUP(Table1[[#This Row],[Ledger 1]],GZ:GZ,1,0))=16,1,0),0)</f>
        <v>0</v>
      </c>
      <c r="FJ388">
        <f>IF(LEN(Table1[[#This Row],[Ledger 2]])&gt;0,IF(TYPE(VLOOKUP(Table1[[#This Row],[Ledger 2]],GZ:GZ,1,0))=16,1,0),0)</f>
        <v>0</v>
      </c>
      <c r="FK388">
        <f>IF(LEN(Table1[[#This Row],[Ledger 3]])&gt;0,IF(TYPE(VLOOKUP(Table1[[#This Row],[Ledger 3]],GZ:GZ,1,0))=16,1,0),0)</f>
        <v>0</v>
      </c>
      <c r="FL388">
        <f>IF(LEN(Table1[[#This Row],[Ledger 4]])&gt;0,IF(TYPE(VLOOKUP(Table1[[#This Row],[Ledger 4]],GZ:GZ,1,0))=16,1,0),0)</f>
        <v>0</v>
      </c>
      <c r="FM388">
        <f>IF(LEN(Table1[[#This Row],[Ledger 5]])&gt;0,IF(TYPE(VLOOKUP(Table1[[#This Row],[Ledger 5]],GZ:GZ,1,0))=16,1,0),0)</f>
        <v>0</v>
      </c>
      <c r="FN388">
        <f>IF(LEN(Table1[[#This Row],[Ledger 6]])&gt;0,IF(TYPE(VLOOKUP(Table1[[#This Row],[Ledger 6]],$GZ:$GZ,1,0))=16,1,0),0)</f>
        <v>0</v>
      </c>
      <c r="FO388">
        <f>IF(LEN(Table1[[#This Row],[Ledger 7]])&gt;0,IF(TYPE(VLOOKUP(Table1[[#This Row],[Ledger 7]],$GZ:$GZ,1,0))=16,1,0),0)</f>
        <v>0</v>
      </c>
      <c r="FP388">
        <f>IF(LEN(Table1[[#This Row],[Ledger 8]])&gt;0,IF(TYPE(VLOOKUP(Table1[[#This Row],[Ledger 8]],$GZ:$GZ,1,0))=16,1,0),0)</f>
        <v>0</v>
      </c>
      <c r="FQ388">
        <f>IF(LEN(Table1[[#This Row],[Ledger 9]])&gt;0,IF(TYPE(VLOOKUP(Table1[[#This Row],[Ledger 9]],$GZ:$GZ,1,0))=16,1,0),0)</f>
        <v>0</v>
      </c>
      <c r="FR388">
        <f>IF(LEN(Table1[[#This Row],[Ledger 10]])&gt;0,IF(TYPE(VLOOKUP(Table1[[#This Row],[Ledger 10]],$GZ:$GZ,1,0))=16,1,0),0)</f>
        <v>0</v>
      </c>
      <c r="FS388">
        <f>IF(LEN(Table1[[#This Row],[Ledger 11]])&gt;0,IF(TYPE(VLOOKUP(Table1[[#This Row],[Ledger 11]],$GZ:$GZ,1,0))=16,1,0),0)</f>
        <v>0</v>
      </c>
      <c r="FT388">
        <f>IF(LEN(Table1[[#This Row],[Ledger 12]])&gt;0,IF(TYPE(VLOOKUP(Table1[[#This Row],[Ledger 12]],$GZ:$GZ,1,0))=16,1,0),0)</f>
        <v>0</v>
      </c>
      <c r="FU388">
        <f>IF(LEN(Table1[[#This Row],[Ledger 13]])&gt;0,IF(TYPE(VLOOKUP(Table1[[#This Row],[Ledger 13]],$GZ:$GZ,1,0))=16,1,0),0)</f>
        <v>0</v>
      </c>
      <c r="FV388">
        <f>IF(LEN(Table1[[#This Row],[Ledger 14]])&gt;0,IF(TYPE(VLOOKUP(Table1[[#This Row],[Ledger 14]],$GZ:$GZ,1,0))=16,1,0),0)</f>
        <v>0</v>
      </c>
      <c r="FW388">
        <f>IF(LEN(Table1[[#This Row],[Ledger 15]])&gt;0,IF(TYPE(VLOOKUP(Table1[[#This Row],[Ledger 15]],$GZ:$GZ,1,0))=16,1,0),0)</f>
        <v>0</v>
      </c>
    </row>
    <row r="389" spans="4:179" ht="33" customHeight="1" x14ac:dyDescent="0.45">
      <c r="D389" s="8">
        <f t="shared" si="14"/>
        <v>384</v>
      </c>
      <c r="E389" s="32"/>
      <c r="F389" s="34"/>
      <c r="G389" s="34"/>
      <c r="H389" s="34"/>
      <c r="I389" s="34"/>
      <c r="J389" s="38"/>
      <c r="K389" s="33"/>
      <c r="L389" s="36"/>
      <c r="M389" s="35"/>
      <c r="N389" s="34"/>
      <c r="O389" s="41"/>
      <c r="P389" s="35"/>
      <c r="Q389" s="34"/>
      <c r="R389" s="37"/>
      <c r="S389" s="35"/>
      <c r="T389" s="34"/>
      <c r="U389" s="37"/>
      <c r="V389" s="35"/>
      <c r="W389" s="34"/>
      <c r="X389" s="37"/>
      <c r="Y389" s="35"/>
      <c r="Z389" s="34"/>
      <c r="AA389" s="37"/>
      <c r="AB389" s="35"/>
      <c r="AC389" s="34"/>
      <c r="AD389" s="37"/>
      <c r="AE389" s="35"/>
      <c r="AF389" s="34"/>
      <c r="AG389" s="37"/>
      <c r="AH389" s="35"/>
      <c r="AI389" s="34"/>
      <c r="AJ389" s="37"/>
      <c r="AK389" s="35"/>
      <c r="AL389" s="34"/>
      <c r="AM389" s="37"/>
      <c r="AN389" s="35"/>
      <c r="AO389" s="34"/>
      <c r="AP389" s="37"/>
      <c r="AQ389" s="35"/>
      <c r="AR389" s="34"/>
      <c r="AS389" s="37"/>
      <c r="AT389" s="35"/>
      <c r="AU389" s="34"/>
      <c r="AV389" s="37"/>
      <c r="AW389" s="35"/>
      <c r="AX389" s="34"/>
      <c r="AY389" s="37"/>
      <c r="AZ389" s="35"/>
      <c r="BA389" s="34"/>
      <c r="BB389" s="37"/>
      <c r="BC3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89" s="7"/>
      <c r="BF389" t="str">
        <f>IF(Table1[[#This Row],[Date]]="","","&amp;lt;VOUCHER REMOTEID="&amp;""""&amp;$A$11&amp;$A$13&amp;ROW()&amp;""""&amp;" VCHTYPE="""&amp;F389&amp;""" ACTION="""&amp;"Create"&amp;"""&amp;gt;")</f>
        <v/>
      </c>
      <c r="BG389" t="str">
        <f>IF(Table1[[#This Row],[Date]]="","",TEXT(Table1[[#This Row],[Date]],"yyyymmdd"))</f>
        <v/>
      </c>
      <c r="BH389" t="str">
        <f>Table1[[#This Row],[Date2]]</f>
        <v/>
      </c>
      <c r="BI389" t="str">
        <f>IF(Table1[[#This Row],[Date]]="","",Table1[[#This Row],[Voucher Type]])</f>
        <v/>
      </c>
      <c r="BJ389" t="str">
        <f>IF(Table1[[#This Row],[Ref No / Invoice No]]="","",Table1[[#This Row],[Ref No / Invoice No]])</f>
        <v/>
      </c>
      <c r="BK389" t="str">
        <f>IF(Table1[[#This Row],[Voucher No]]="","",Table1[[#This Row],[Voucher No]])</f>
        <v/>
      </c>
      <c r="BL389" t="str">
        <f>IF(Table1[[#This Row],[Date]]="","",Table1[[#This Row],[Narration]])</f>
        <v/>
      </c>
      <c r="BM389" t="str">
        <f>IF(Table1[[#This Row],[Date]]="","",$A$11&amp;$A$13&amp;ROW())</f>
        <v/>
      </c>
      <c r="BN389" t="str">
        <f>IF(Table1[[#This Row],[Date]]="","",$A$13)</f>
        <v/>
      </c>
      <c r="BP389" t="str">
        <f>IF(Table1[[#This Row],[Ledger 1]]="","","No")</f>
        <v/>
      </c>
      <c r="BQ389" t="str">
        <f>IF(Table1[[#This Row],[Date]]="","",IF(Table1[[#This Row],[Effect 1]]="Dr.","Yes","No"))</f>
        <v/>
      </c>
      <c r="BR389" t="str">
        <f>IF(Table1[[#This Row],[Date]]="","",Table1[[#This Row],[Ledger 1]])</f>
        <v/>
      </c>
      <c r="BS389" t="str">
        <f>IF(Table1[[#This Row],[Date]]="","",IF(Table1[[#This Row],[Effect 1]]="Dr.",-Table1[[#This Row],[Amount 1]],Table1[[#This Row],[Amount 1]]))</f>
        <v/>
      </c>
      <c r="BV389" t="str">
        <f>IF(Table1[[#This Row],[Ledger 2]]="","","No")</f>
        <v/>
      </c>
      <c r="BW389" t="str">
        <f>IF(Table1[[#This Row],[Date]]="","",IF(Table1[[#This Row],[Effect 2]]="Dr.","Yes","No"))</f>
        <v/>
      </c>
      <c r="BX389" t="str">
        <f>IF(Table1[[#This Row],[Date]]="","",Table1[[#This Row],[Ledger 2]])</f>
        <v/>
      </c>
      <c r="BY389" t="str">
        <f>IF(Table1[[#This Row],[Date]]="","",IF(Table1[[#This Row],[Effect 2]]="Dr.",-Table1[[#This Row],[Amount 2]],Table1[[#This Row],[Amount 2]]))</f>
        <v/>
      </c>
      <c r="CB389" t="str">
        <f>IF(Table1[[#This Row],[Ledger 3]]="","","No")</f>
        <v/>
      </c>
      <c r="CC389" t="str">
        <f>IF(Table1[[#This Row],[Ledger 3]]="","",IF(Table1[[#This Row],[Effect 3]]="Dr.","Yes","No"))</f>
        <v/>
      </c>
      <c r="CD389" t="str">
        <f>IF(Table1[[#This Row],[Ledger 3]]="","",Table1[[#This Row],[Ledger 3]])</f>
        <v/>
      </c>
      <c r="CE389" t="str">
        <f>IF(Table1[[#This Row],[Ledger 3]]="","",IF(Table1[[#This Row],[Effect 3]]="Dr.",-Table1[[#This Row],[Amount 3]],Table1[[#This Row],[Amount 3]]))</f>
        <v/>
      </c>
      <c r="CH389" t="str">
        <f>IF(Table1[[#This Row],[Ledger 4]]="","","No")</f>
        <v/>
      </c>
      <c r="CI389" t="str">
        <f>IF(Table1[[#This Row],[Ledger 4]]="","",IF(Table1[[#This Row],[Effect 4]]="Dr.","Yes","No"))</f>
        <v/>
      </c>
      <c r="CJ389" t="str">
        <f>IF(Table1[[#This Row],[Ledger 4]]="","",Table1[[#This Row],[Ledger 4]])</f>
        <v/>
      </c>
      <c r="CK389" t="str">
        <f>IF(Table1[[#This Row],[Ledger 4]]="","",IF(Table1[[#This Row],[Effect 4]]="Dr.",-Table1[[#This Row],[Amount 4]],Table1[[#This Row],[Amount 4]]))</f>
        <v/>
      </c>
      <c r="CN389" t="str">
        <f>IF(Table1[[#This Row],[Ledger 5]]="","","No")</f>
        <v/>
      </c>
      <c r="CO389" t="str">
        <f>IF(Table1[[#This Row],[Ledger 5]]="","",IF(Table1[[#This Row],[Effect 5]]="Dr.","Yes","No"))</f>
        <v/>
      </c>
      <c r="CP389" t="str">
        <f>IF(Table1[[#This Row],[Ledger 5]]="","",Table1[[#This Row],[Ledger 5]])</f>
        <v/>
      </c>
      <c r="CQ389" t="str">
        <f>IF(Table1[[#This Row],[Ledger 5]]="","",IF(Table1[[#This Row],[Effect 5]]="Dr.",-Table1[[#This Row],[Amount 5]],Table1[[#This Row],[Amount 5]]))</f>
        <v/>
      </c>
      <c r="CT389" t="str">
        <f>IF(Table1[[#This Row],[Ledger 6]]="","","No")</f>
        <v/>
      </c>
      <c r="CU389" t="str">
        <f>IF(Table1[[#This Row],[Ledger 6]]="","",IF(Table1[[#This Row],[Effect 6]]="Dr.","Yes","No"))</f>
        <v/>
      </c>
      <c r="CV389" t="str">
        <f>IF(Table1[[#This Row],[Ledger 6]]="","",Table1[[#This Row],[Ledger 6]])</f>
        <v/>
      </c>
      <c r="CW389" t="str">
        <f>IF(Table1[[#This Row],[Ledger 6]]="","",IF(Table1[[#This Row],[Effect 6]]="Dr.",-Table1[[#This Row],[Amount 6]],Table1[[#This Row],[Amount 6]]))</f>
        <v/>
      </c>
      <c r="CZ389" t="str">
        <f>IF(Table1[[#This Row],[Ledger 7]]="","","No")</f>
        <v/>
      </c>
      <c r="DA389" t="str">
        <f>IF(Table1[[#This Row],[Ledger 7]]="","",IF(Table1[[#This Row],[Effect 7]]="Dr.","Yes","No"))</f>
        <v/>
      </c>
      <c r="DB389" t="str">
        <f>IF(Table1[[#This Row],[Ledger 7]]="","",Table1[[#This Row],[Ledger 7]])</f>
        <v/>
      </c>
      <c r="DC389" t="str">
        <f>IF(Table1[[#This Row],[Ledger 7]]="","",IF(Table1[[#This Row],[Effect 7]]="Dr.",-Table1[[#This Row],[Amount 7]],Table1[[#This Row],[Amount 7]]))</f>
        <v/>
      </c>
      <c r="DF389" t="str">
        <f>IF(Table1[[#This Row],[Ledger 8]]="","","No")</f>
        <v/>
      </c>
      <c r="DG389" t="str">
        <f>IF(Table1[[#This Row],[Ledger 8]]="","",IF(Table1[[#This Row],[Effect 8]]="Dr.","Yes","No"))</f>
        <v/>
      </c>
      <c r="DH389" t="str">
        <f>IF(Table1[[#This Row],[Ledger 8]]="","",Table1[[#This Row],[Ledger 8]])</f>
        <v/>
      </c>
      <c r="DI389" t="str">
        <f>IF(Table1[[#This Row],[Ledger 8]]="","",IF(Table1[[#This Row],[Effect 8]]="Dr.",-Table1[[#This Row],[Amount 8]],Table1[[#This Row],[Amount 8]]))</f>
        <v/>
      </c>
      <c r="DL389" t="str">
        <f>IF(Table1[[#This Row],[Ledger 9]]="","","No")</f>
        <v/>
      </c>
      <c r="DM389" t="str">
        <f>IF(Table1[[#This Row],[Ledger 9]]="","",IF(Table1[[#This Row],[Effect 9]]="Dr.","Yes","No"))</f>
        <v/>
      </c>
      <c r="DN389" t="str">
        <f>IF(Table1[[#This Row],[Ledger 9]]="","",Table1[[#This Row],[Ledger 9]])</f>
        <v/>
      </c>
      <c r="DO389" t="str">
        <f>IF(Table1[[#This Row],[Ledger 9]]="","",IF(Table1[[#This Row],[Effect 9]]="Dr.",-Table1[[#This Row],[Amount 9]],Table1[[#This Row],[Amount 9]]))</f>
        <v/>
      </c>
      <c r="DR389" t="str">
        <f>IF(Table1[[#This Row],[Ledger 10]]="","","No")</f>
        <v/>
      </c>
      <c r="DS389" t="str">
        <f>IF(Table1[[#This Row],[Ledger 10]]="","",IF(Table1[[#This Row],[Effect 10]]="Dr.","Yes","No"))</f>
        <v/>
      </c>
      <c r="DT389" t="str">
        <f>IF(Table1[[#This Row],[Ledger 10]]="","",Table1[[#This Row],[Ledger 10]])</f>
        <v/>
      </c>
      <c r="DU389" t="str">
        <f>IF(Table1[[#This Row],[Ledger 10]]="","",IF(Table1[[#This Row],[Effect 10]]="Dr.",-Table1[[#This Row],[Amount 10]],Table1[[#This Row],[Amount 10]]))</f>
        <v/>
      </c>
      <c r="DX389" t="str">
        <f>IF(Table1[[#This Row],[Ledger 11]]="","","No")</f>
        <v/>
      </c>
      <c r="DY389" t="str">
        <f>IF(Table1[[#This Row],[Ledger 11]]="","",IF(Table1[[#This Row],[Effect 11]]="Dr.","Yes","No"))</f>
        <v/>
      </c>
      <c r="DZ389" t="str">
        <f>IF(Table1[[#This Row],[Ledger 11]]="","",Table1[[#This Row],[Ledger 11]])</f>
        <v/>
      </c>
      <c r="EA389" t="str">
        <f>IF(Table1[[#This Row],[Ledger 11]]="","",IF(Table1[[#This Row],[Effect 11]]="Dr.",-Table1[[#This Row],[Amount 11]],Table1[[#This Row],[Amount 11]]))</f>
        <v/>
      </c>
      <c r="ED389" t="str">
        <f>IF(Table1[[#This Row],[Ledger 12]]="","","No")</f>
        <v/>
      </c>
      <c r="EE389" t="str">
        <f>IF(Table1[[#This Row],[Ledger 12]]="","",IF(Table1[[#This Row],[Effect 12]]="Dr.","Yes","No"))</f>
        <v/>
      </c>
      <c r="EF389" t="str">
        <f>IF(Table1[[#This Row],[Ledger 12]]="","",Table1[[#This Row],[Ledger 12]])</f>
        <v/>
      </c>
      <c r="EG389" t="str">
        <f>IF(Table1[[#This Row],[Ledger 12]]="","",IF(Table1[[#This Row],[Effect 12]]="Dr.",-Table1[[#This Row],[Amount 12]],Table1[[#This Row],[Amount 12]]))</f>
        <v/>
      </c>
      <c r="EJ389" t="str">
        <f>IF(Table1[[#This Row],[Ledger 13]]="","","No")</f>
        <v/>
      </c>
      <c r="EK389" t="str">
        <f>IF(Table1[[#This Row],[Ledger 13]]="","",IF(Table1[[#This Row],[Effect 13]]="Dr.","Yes","No"))</f>
        <v/>
      </c>
      <c r="EL389" t="str">
        <f>IF(Table1[[#This Row],[Ledger 13]]="","",Table1[[#This Row],[Ledger 13]])</f>
        <v/>
      </c>
      <c r="EM389" t="str">
        <f>IF(Table1[[#This Row],[Ledger 13]]="","",IF(Table1[[#This Row],[Effect 13]]="Dr.",-Table1[[#This Row],[Amount 13]],Table1[[#This Row],[Amount 13]]))</f>
        <v/>
      </c>
      <c r="EP389" t="str">
        <f>IF(Table1[[#This Row],[Ledger 14]]="","","No")</f>
        <v/>
      </c>
      <c r="EQ389" t="str">
        <f>IF(Table1[[#This Row],[Ledger 14]]="","",IF(Table1[[#This Row],[Effect 14]]="Dr.","Yes","No"))</f>
        <v/>
      </c>
      <c r="ER389" t="str">
        <f>IF(Table1[[#This Row],[Ledger 14]]="","",Table1[[#This Row],[Ledger 14]])</f>
        <v/>
      </c>
      <c r="ES389" t="str">
        <f>IF(Table1[[#This Row],[Ledger 14]]="","",IF(Table1[[#This Row],[Effect 14]]="Dr.",-Table1[[#This Row],[Amount 14]],Table1[[#This Row],[Amount 14]]))</f>
        <v/>
      </c>
      <c r="EV389" t="str">
        <f>IF(Table1[[#This Row],[Ledger 15]]="","","No")</f>
        <v/>
      </c>
      <c r="EW389" t="str">
        <f>IF(Table1[[#This Row],[Ledger 15]]="","",IF(Table1[[#This Row],[Effect 15]]="Dr.","Yes","No"))</f>
        <v/>
      </c>
      <c r="EX389" t="str">
        <f>IF(Table1[[#This Row],[Ledger 15]]="","",Table1[[#This Row],[Ledger 15]])</f>
        <v/>
      </c>
      <c r="EY389" t="str">
        <f>IF(Table1[[#This Row],[Ledger 15]]="","",IF(Table1[[#This Row],[Effect 15]]="Dr.",-Table1[[#This Row],[Amount 15]],Table1[[#This Row],[Amount 15]]))</f>
        <v/>
      </c>
      <c r="FD3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89">
        <f>IF(Table1[[#This Row],[Date]]="",0,IF(AND(Table1[[#This Row],[Date]]&gt;=$FE$2,Table1[[#This Row],[Date]]&lt;=$FE$3),0,1))</f>
        <v>0</v>
      </c>
      <c r="FF389">
        <f>IF(Table1[[#This Row],[Date]]="",0,IF(TYPE(VLOOKUP(Table1[[#This Row],[Voucher Type]],Table1[[#All],[Voucher Type Master]],1,FALSE))=16,1,0))</f>
        <v>0</v>
      </c>
      <c r="FG389">
        <f>IF(TYPE(IF(Table1[[#This Row],[Date]]="",0,IF(VLOOKUP(Table1[[#This Row],[Voucher Type]],$FY$5:$FZ$13,2,0)=Table1[[#This Row],[Effect 1]],0,1)))=16,1,0)</f>
        <v>0</v>
      </c>
      <c r="FH3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89">
        <f>IF(LEN(Table1[[#This Row],[Ledger 1]])&gt;0,IF(TYPE(VLOOKUP(Table1[[#This Row],[Ledger 1]],GZ:GZ,1,0))=16,1,0),0)</f>
        <v>0</v>
      </c>
      <c r="FJ389">
        <f>IF(LEN(Table1[[#This Row],[Ledger 2]])&gt;0,IF(TYPE(VLOOKUP(Table1[[#This Row],[Ledger 2]],GZ:GZ,1,0))=16,1,0),0)</f>
        <v>0</v>
      </c>
      <c r="FK389">
        <f>IF(LEN(Table1[[#This Row],[Ledger 3]])&gt;0,IF(TYPE(VLOOKUP(Table1[[#This Row],[Ledger 3]],GZ:GZ,1,0))=16,1,0),0)</f>
        <v>0</v>
      </c>
      <c r="FL389">
        <f>IF(LEN(Table1[[#This Row],[Ledger 4]])&gt;0,IF(TYPE(VLOOKUP(Table1[[#This Row],[Ledger 4]],GZ:GZ,1,0))=16,1,0),0)</f>
        <v>0</v>
      </c>
      <c r="FM389">
        <f>IF(LEN(Table1[[#This Row],[Ledger 5]])&gt;0,IF(TYPE(VLOOKUP(Table1[[#This Row],[Ledger 5]],GZ:GZ,1,0))=16,1,0),0)</f>
        <v>0</v>
      </c>
      <c r="FN389">
        <f>IF(LEN(Table1[[#This Row],[Ledger 6]])&gt;0,IF(TYPE(VLOOKUP(Table1[[#This Row],[Ledger 6]],$GZ:$GZ,1,0))=16,1,0),0)</f>
        <v>0</v>
      </c>
      <c r="FO389">
        <f>IF(LEN(Table1[[#This Row],[Ledger 7]])&gt;0,IF(TYPE(VLOOKUP(Table1[[#This Row],[Ledger 7]],$GZ:$GZ,1,0))=16,1,0),0)</f>
        <v>0</v>
      </c>
      <c r="FP389">
        <f>IF(LEN(Table1[[#This Row],[Ledger 8]])&gt;0,IF(TYPE(VLOOKUP(Table1[[#This Row],[Ledger 8]],$GZ:$GZ,1,0))=16,1,0),0)</f>
        <v>0</v>
      </c>
      <c r="FQ389">
        <f>IF(LEN(Table1[[#This Row],[Ledger 9]])&gt;0,IF(TYPE(VLOOKUP(Table1[[#This Row],[Ledger 9]],$GZ:$GZ,1,0))=16,1,0),0)</f>
        <v>0</v>
      </c>
      <c r="FR389">
        <f>IF(LEN(Table1[[#This Row],[Ledger 10]])&gt;0,IF(TYPE(VLOOKUP(Table1[[#This Row],[Ledger 10]],$GZ:$GZ,1,0))=16,1,0),0)</f>
        <v>0</v>
      </c>
      <c r="FS389">
        <f>IF(LEN(Table1[[#This Row],[Ledger 11]])&gt;0,IF(TYPE(VLOOKUP(Table1[[#This Row],[Ledger 11]],$GZ:$GZ,1,0))=16,1,0),0)</f>
        <v>0</v>
      </c>
      <c r="FT389">
        <f>IF(LEN(Table1[[#This Row],[Ledger 12]])&gt;0,IF(TYPE(VLOOKUP(Table1[[#This Row],[Ledger 12]],$GZ:$GZ,1,0))=16,1,0),0)</f>
        <v>0</v>
      </c>
      <c r="FU389">
        <f>IF(LEN(Table1[[#This Row],[Ledger 13]])&gt;0,IF(TYPE(VLOOKUP(Table1[[#This Row],[Ledger 13]],$GZ:$GZ,1,0))=16,1,0),0)</f>
        <v>0</v>
      </c>
      <c r="FV389">
        <f>IF(LEN(Table1[[#This Row],[Ledger 14]])&gt;0,IF(TYPE(VLOOKUP(Table1[[#This Row],[Ledger 14]],$GZ:$GZ,1,0))=16,1,0),0)</f>
        <v>0</v>
      </c>
      <c r="FW389">
        <f>IF(LEN(Table1[[#This Row],[Ledger 15]])&gt;0,IF(TYPE(VLOOKUP(Table1[[#This Row],[Ledger 15]],$GZ:$GZ,1,0))=16,1,0),0)</f>
        <v>0</v>
      </c>
    </row>
    <row r="390" spans="4:179" ht="33" customHeight="1" x14ac:dyDescent="0.45">
      <c r="D390" s="8">
        <f t="shared" si="14"/>
        <v>385</v>
      </c>
      <c r="E390" s="32"/>
      <c r="F390" s="34"/>
      <c r="G390" s="34"/>
      <c r="H390" s="34"/>
      <c r="I390" s="34"/>
      <c r="J390" s="38"/>
      <c r="K390" s="33"/>
      <c r="L390" s="36"/>
      <c r="M390" s="35"/>
      <c r="N390" s="34"/>
      <c r="O390" s="41"/>
      <c r="P390" s="35"/>
      <c r="Q390" s="34"/>
      <c r="R390" s="37"/>
      <c r="S390" s="35"/>
      <c r="T390" s="34"/>
      <c r="U390" s="37"/>
      <c r="V390" s="35"/>
      <c r="W390" s="34"/>
      <c r="X390" s="37"/>
      <c r="Y390" s="35"/>
      <c r="Z390" s="34"/>
      <c r="AA390" s="37"/>
      <c r="AB390" s="35"/>
      <c r="AC390" s="34"/>
      <c r="AD390" s="37"/>
      <c r="AE390" s="35"/>
      <c r="AF390" s="34"/>
      <c r="AG390" s="37"/>
      <c r="AH390" s="35"/>
      <c r="AI390" s="34"/>
      <c r="AJ390" s="37"/>
      <c r="AK390" s="35"/>
      <c r="AL390" s="34"/>
      <c r="AM390" s="37"/>
      <c r="AN390" s="35"/>
      <c r="AO390" s="34"/>
      <c r="AP390" s="37"/>
      <c r="AQ390" s="35"/>
      <c r="AR390" s="34"/>
      <c r="AS390" s="37"/>
      <c r="AT390" s="35"/>
      <c r="AU390" s="34"/>
      <c r="AV390" s="37"/>
      <c r="AW390" s="35"/>
      <c r="AX390" s="34"/>
      <c r="AY390" s="37"/>
      <c r="AZ390" s="35"/>
      <c r="BA390" s="34"/>
      <c r="BB390" s="37"/>
      <c r="BC3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0" s="7"/>
      <c r="BF390" t="str">
        <f>IF(Table1[[#This Row],[Date]]="","","&amp;lt;VOUCHER REMOTEID="&amp;""""&amp;$A$11&amp;$A$13&amp;ROW()&amp;""""&amp;" VCHTYPE="""&amp;F390&amp;""" ACTION="""&amp;"Create"&amp;"""&amp;gt;")</f>
        <v/>
      </c>
      <c r="BG390" t="str">
        <f>IF(Table1[[#This Row],[Date]]="","",TEXT(Table1[[#This Row],[Date]],"yyyymmdd"))</f>
        <v/>
      </c>
      <c r="BH390" t="str">
        <f>Table1[[#This Row],[Date2]]</f>
        <v/>
      </c>
      <c r="BI390" t="str">
        <f>IF(Table1[[#This Row],[Date]]="","",Table1[[#This Row],[Voucher Type]])</f>
        <v/>
      </c>
      <c r="BJ390" t="str">
        <f>IF(Table1[[#This Row],[Ref No / Invoice No]]="","",Table1[[#This Row],[Ref No / Invoice No]])</f>
        <v/>
      </c>
      <c r="BK390" t="str">
        <f>IF(Table1[[#This Row],[Voucher No]]="","",Table1[[#This Row],[Voucher No]])</f>
        <v/>
      </c>
      <c r="BL390" t="str">
        <f>IF(Table1[[#This Row],[Date]]="","",Table1[[#This Row],[Narration]])</f>
        <v/>
      </c>
      <c r="BM390" t="str">
        <f>IF(Table1[[#This Row],[Date]]="","",$A$11&amp;$A$13&amp;ROW())</f>
        <v/>
      </c>
      <c r="BN390" t="str">
        <f>IF(Table1[[#This Row],[Date]]="","",$A$13)</f>
        <v/>
      </c>
      <c r="BP390" t="str">
        <f>IF(Table1[[#This Row],[Ledger 1]]="","","No")</f>
        <v/>
      </c>
      <c r="BQ390" t="str">
        <f>IF(Table1[[#This Row],[Date]]="","",IF(Table1[[#This Row],[Effect 1]]="Dr.","Yes","No"))</f>
        <v/>
      </c>
      <c r="BR390" t="str">
        <f>IF(Table1[[#This Row],[Date]]="","",Table1[[#This Row],[Ledger 1]])</f>
        <v/>
      </c>
      <c r="BS390" t="str">
        <f>IF(Table1[[#This Row],[Date]]="","",IF(Table1[[#This Row],[Effect 1]]="Dr.",-Table1[[#This Row],[Amount 1]],Table1[[#This Row],[Amount 1]]))</f>
        <v/>
      </c>
      <c r="BV390" t="str">
        <f>IF(Table1[[#This Row],[Ledger 2]]="","","No")</f>
        <v/>
      </c>
      <c r="BW390" t="str">
        <f>IF(Table1[[#This Row],[Date]]="","",IF(Table1[[#This Row],[Effect 2]]="Dr.","Yes","No"))</f>
        <v/>
      </c>
      <c r="BX390" t="str">
        <f>IF(Table1[[#This Row],[Date]]="","",Table1[[#This Row],[Ledger 2]])</f>
        <v/>
      </c>
      <c r="BY390" t="str">
        <f>IF(Table1[[#This Row],[Date]]="","",IF(Table1[[#This Row],[Effect 2]]="Dr.",-Table1[[#This Row],[Amount 2]],Table1[[#This Row],[Amount 2]]))</f>
        <v/>
      </c>
      <c r="CB390" t="str">
        <f>IF(Table1[[#This Row],[Ledger 3]]="","","No")</f>
        <v/>
      </c>
      <c r="CC390" t="str">
        <f>IF(Table1[[#This Row],[Ledger 3]]="","",IF(Table1[[#This Row],[Effect 3]]="Dr.","Yes","No"))</f>
        <v/>
      </c>
      <c r="CD390" t="str">
        <f>IF(Table1[[#This Row],[Ledger 3]]="","",Table1[[#This Row],[Ledger 3]])</f>
        <v/>
      </c>
      <c r="CE390" t="str">
        <f>IF(Table1[[#This Row],[Ledger 3]]="","",IF(Table1[[#This Row],[Effect 3]]="Dr.",-Table1[[#This Row],[Amount 3]],Table1[[#This Row],[Amount 3]]))</f>
        <v/>
      </c>
      <c r="CH390" t="str">
        <f>IF(Table1[[#This Row],[Ledger 4]]="","","No")</f>
        <v/>
      </c>
      <c r="CI390" t="str">
        <f>IF(Table1[[#This Row],[Ledger 4]]="","",IF(Table1[[#This Row],[Effect 4]]="Dr.","Yes","No"))</f>
        <v/>
      </c>
      <c r="CJ390" t="str">
        <f>IF(Table1[[#This Row],[Ledger 4]]="","",Table1[[#This Row],[Ledger 4]])</f>
        <v/>
      </c>
      <c r="CK390" t="str">
        <f>IF(Table1[[#This Row],[Ledger 4]]="","",IF(Table1[[#This Row],[Effect 4]]="Dr.",-Table1[[#This Row],[Amount 4]],Table1[[#This Row],[Amount 4]]))</f>
        <v/>
      </c>
      <c r="CN390" t="str">
        <f>IF(Table1[[#This Row],[Ledger 5]]="","","No")</f>
        <v/>
      </c>
      <c r="CO390" t="str">
        <f>IF(Table1[[#This Row],[Ledger 5]]="","",IF(Table1[[#This Row],[Effect 5]]="Dr.","Yes","No"))</f>
        <v/>
      </c>
      <c r="CP390" t="str">
        <f>IF(Table1[[#This Row],[Ledger 5]]="","",Table1[[#This Row],[Ledger 5]])</f>
        <v/>
      </c>
      <c r="CQ390" t="str">
        <f>IF(Table1[[#This Row],[Ledger 5]]="","",IF(Table1[[#This Row],[Effect 5]]="Dr.",-Table1[[#This Row],[Amount 5]],Table1[[#This Row],[Amount 5]]))</f>
        <v/>
      </c>
      <c r="CT390" t="str">
        <f>IF(Table1[[#This Row],[Ledger 6]]="","","No")</f>
        <v/>
      </c>
      <c r="CU390" t="str">
        <f>IF(Table1[[#This Row],[Ledger 6]]="","",IF(Table1[[#This Row],[Effect 6]]="Dr.","Yes","No"))</f>
        <v/>
      </c>
      <c r="CV390" t="str">
        <f>IF(Table1[[#This Row],[Ledger 6]]="","",Table1[[#This Row],[Ledger 6]])</f>
        <v/>
      </c>
      <c r="CW390" t="str">
        <f>IF(Table1[[#This Row],[Ledger 6]]="","",IF(Table1[[#This Row],[Effect 6]]="Dr.",-Table1[[#This Row],[Amount 6]],Table1[[#This Row],[Amount 6]]))</f>
        <v/>
      </c>
      <c r="CZ390" t="str">
        <f>IF(Table1[[#This Row],[Ledger 7]]="","","No")</f>
        <v/>
      </c>
      <c r="DA390" t="str">
        <f>IF(Table1[[#This Row],[Ledger 7]]="","",IF(Table1[[#This Row],[Effect 7]]="Dr.","Yes","No"))</f>
        <v/>
      </c>
      <c r="DB390" t="str">
        <f>IF(Table1[[#This Row],[Ledger 7]]="","",Table1[[#This Row],[Ledger 7]])</f>
        <v/>
      </c>
      <c r="DC390" t="str">
        <f>IF(Table1[[#This Row],[Ledger 7]]="","",IF(Table1[[#This Row],[Effect 7]]="Dr.",-Table1[[#This Row],[Amount 7]],Table1[[#This Row],[Amount 7]]))</f>
        <v/>
      </c>
      <c r="DF390" t="str">
        <f>IF(Table1[[#This Row],[Ledger 8]]="","","No")</f>
        <v/>
      </c>
      <c r="DG390" t="str">
        <f>IF(Table1[[#This Row],[Ledger 8]]="","",IF(Table1[[#This Row],[Effect 8]]="Dr.","Yes","No"))</f>
        <v/>
      </c>
      <c r="DH390" t="str">
        <f>IF(Table1[[#This Row],[Ledger 8]]="","",Table1[[#This Row],[Ledger 8]])</f>
        <v/>
      </c>
      <c r="DI390" t="str">
        <f>IF(Table1[[#This Row],[Ledger 8]]="","",IF(Table1[[#This Row],[Effect 8]]="Dr.",-Table1[[#This Row],[Amount 8]],Table1[[#This Row],[Amount 8]]))</f>
        <v/>
      </c>
      <c r="DL390" t="str">
        <f>IF(Table1[[#This Row],[Ledger 9]]="","","No")</f>
        <v/>
      </c>
      <c r="DM390" t="str">
        <f>IF(Table1[[#This Row],[Ledger 9]]="","",IF(Table1[[#This Row],[Effect 9]]="Dr.","Yes","No"))</f>
        <v/>
      </c>
      <c r="DN390" t="str">
        <f>IF(Table1[[#This Row],[Ledger 9]]="","",Table1[[#This Row],[Ledger 9]])</f>
        <v/>
      </c>
      <c r="DO390" t="str">
        <f>IF(Table1[[#This Row],[Ledger 9]]="","",IF(Table1[[#This Row],[Effect 9]]="Dr.",-Table1[[#This Row],[Amount 9]],Table1[[#This Row],[Amount 9]]))</f>
        <v/>
      </c>
      <c r="DR390" t="str">
        <f>IF(Table1[[#This Row],[Ledger 10]]="","","No")</f>
        <v/>
      </c>
      <c r="DS390" t="str">
        <f>IF(Table1[[#This Row],[Ledger 10]]="","",IF(Table1[[#This Row],[Effect 10]]="Dr.","Yes","No"))</f>
        <v/>
      </c>
      <c r="DT390" t="str">
        <f>IF(Table1[[#This Row],[Ledger 10]]="","",Table1[[#This Row],[Ledger 10]])</f>
        <v/>
      </c>
      <c r="DU390" t="str">
        <f>IF(Table1[[#This Row],[Ledger 10]]="","",IF(Table1[[#This Row],[Effect 10]]="Dr.",-Table1[[#This Row],[Amount 10]],Table1[[#This Row],[Amount 10]]))</f>
        <v/>
      </c>
      <c r="DX390" t="str">
        <f>IF(Table1[[#This Row],[Ledger 11]]="","","No")</f>
        <v/>
      </c>
      <c r="DY390" t="str">
        <f>IF(Table1[[#This Row],[Ledger 11]]="","",IF(Table1[[#This Row],[Effect 11]]="Dr.","Yes","No"))</f>
        <v/>
      </c>
      <c r="DZ390" t="str">
        <f>IF(Table1[[#This Row],[Ledger 11]]="","",Table1[[#This Row],[Ledger 11]])</f>
        <v/>
      </c>
      <c r="EA390" t="str">
        <f>IF(Table1[[#This Row],[Ledger 11]]="","",IF(Table1[[#This Row],[Effect 11]]="Dr.",-Table1[[#This Row],[Amount 11]],Table1[[#This Row],[Amount 11]]))</f>
        <v/>
      </c>
      <c r="ED390" t="str">
        <f>IF(Table1[[#This Row],[Ledger 12]]="","","No")</f>
        <v/>
      </c>
      <c r="EE390" t="str">
        <f>IF(Table1[[#This Row],[Ledger 12]]="","",IF(Table1[[#This Row],[Effect 12]]="Dr.","Yes","No"))</f>
        <v/>
      </c>
      <c r="EF390" t="str">
        <f>IF(Table1[[#This Row],[Ledger 12]]="","",Table1[[#This Row],[Ledger 12]])</f>
        <v/>
      </c>
      <c r="EG390" t="str">
        <f>IF(Table1[[#This Row],[Ledger 12]]="","",IF(Table1[[#This Row],[Effect 12]]="Dr.",-Table1[[#This Row],[Amount 12]],Table1[[#This Row],[Amount 12]]))</f>
        <v/>
      </c>
      <c r="EJ390" t="str">
        <f>IF(Table1[[#This Row],[Ledger 13]]="","","No")</f>
        <v/>
      </c>
      <c r="EK390" t="str">
        <f>IF(Table1[[#This Row],[Ledger 13]]="","",IF(Table1[[#This Row],[Effect 13]]="Dr.","Yes","No"))</f>
        <v/>
      </c>
      <c r="EL390" t="str">
        <f>IF(Table1[[#This Row],[Ledger 13]]="","",Table1[[#This Row],[Ledger 13]])</f>
        <v/>
      </c>
      <c r="EM390" t="str">
        <f>IF(Table1[[#This Row],[Ledger 13]]="","",IF(Table1[[#This Row],[Effect 13]]="Dr.",-Table1[[#This Row],[Amount 13]],Table1[[#This Row],[Amount 13]]))</f>
        <v/>
      </c>
      <c r="EP390" t="str">
        <f>IF(Table1[[#This Row],[Ledger 14]]="","","No")</f>
        <v/>
      </c>
      <c r="EQ390" t="str">
        <f>IF(Table1[[#This Row],[Ledger 14]]="","",IF(Table1[[#This Row],[Effect 14]]="Dr.","Yes","No"))</f>
        <v/>
      </c>
      <c r="ER390" t="str">
        <f>IF(Table1[[#This Row],[Ledger 14]]="","",Table1[[#This Row],[Ledger 14]])</f>
        <v/>
      </c>
      <c r="ES390" t="str">
        <f>IF(Table1[[#This Row],[Ledger 14]]="","",IF(Table1[[#This Row],[Effect 14]]="Dr.",-Table1[[#This Row],[Amount 14]],Table1[[#This Row],[Amount 14]]))</f>
        <v/>
      </c>
      <c r="EV390" t="str">
        <f>IF(Table1[[#This Row],[Ledger 15]]="","","No")</f>
        <v/>
      </c>
      <c r="EW390" t="str">
        <f>IF(Table1[[#This Row],[Ledger 15]]="","",IF(Table1[[#This Row],[Effect 15]]="Dr.","Yes","No"))</f>
        <v/>
      </c>
      <c r="EX390" t="str">
        <f>IF(Table1[[#This Row],[Ledger 15]]="","",Table1[[#This Row],[Ledger 15]])</f>
        <v/>
      </c>
      <c r="EY390" t="str">
        <f>IF(Table1[[#This Row],[Ledger 15]]="","",IF(Table1[[#This Row],[Effect 15]]="Dr.",-Table1[[#This Row],[Amount 15]],Table1[[#This Row],[Amount 15]]))</f>
        <v/>
      </c>
      <c r="FD3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0">
        <f>IF(Table1[[#This Row],[Date]]="",0,IF(AND(Table1[[#This Row],[Date]]&gt;=$FE$2,Table1[[#This Row],[Date]]&lt;=$FE$3),0,1))</f>
        <v>0</v>
      </c>
      <c r="FF390">
        <f>IF(Table1[[#This Row],[Date]]="",0,IF(TYPE(VLOOKUP(Table1[[#This Row],[Voucher Type]],Table1[[#All],[Voucher Type Master]],1,FALSE))=16,1,0))</f>
        <v>0</v>
      </c>
      <c r="FG390">
        <f>IF(TYPE(IF(Table1[[#This Row],[Date]]="",0,IF(VLOOKUP(Table1[[#This Row],[Voucher Type]],$FY$5:$FZ$13,2,0)=Table1[[#This Row],[Effect 1]],0,1)))=16,1,0)</f>
        <v>0</v>
      </c>
      <c r="FH3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0">
        <f>IF(LEN(Table1[[#This Row],[Ledger 1]])&gt;0,IF(TYPE(VLOOKUP(Table1[[#This Row],[Ledger 1]],GZ:GZ,1,0))=16,1,0),0)</f>
        <v>0</v>
      </c>
      <c r="FJ390">
        <f>IF(LEN(Table1[[#This Row],[Ledger 2]])&gt;0,IF(TYPE(VLOOKUP(Table1[[#This Row],[Ledger 2]],GZ:GZ,1,0))=16,1,0),0)</f>
        <v>0</v>
      </c>
      <c r="FK390">
        <f>IF(LEN(Table1[[#This Row],[Ledger 3]])&gt;0,IF(TYPE(VLOOKUP(Table1[[#This Row],[Ledger 3]],GZ:GZ,1,0))=16,1,0),0)</f>
        <v>0</v>
      </c>
      <c r="FL390">
        <f>IF(LEN(Table1[[#This Row],[Ledger 4]])&gt;0,IF(TYPE(VLOOKUP(Table1[[#This Row],[Ledger 4]],GZ:GZ,1,0))=16,1,0),0)</f>
        <v>0</v>
      </c>
      <c r="FM390">
        <f>IF(LEN(Table1[[#This Row],[Ledger 5]])&gt;0,IF(TYPE(VLOOKUP(Table1[[#This Row],[Ledger 5]],GZ:GZ,1,0))=16,1,0),0)</f>
        <v>0</v>
      </c>
      <c r="FN390">
        <f>IF(LEN(Table1[[#This Row],[Ledger 6]])&gt;0,IF(TYPE(VLOOKUP(Table1[[#This Row],[Ledger 6]],$GZ:$GZ,1,0))=16,1,0),0)</f>
        <v>0</v>
      </c>
      <c r="FO390">
        <f>IF(LEN(Table1[[#This Row],[Ledger 7]])&gt;0,IF(TYPE(VLOOKUP(Table1[[#This Row],[Ledger 7]],$GZ:$GZ,1,0))=16,1,0),0)</f>
        <v>0</v>
      </c>
      <c r="FP390">
        <f>IF(LEN(Table1[[#This Row],[Ledger 8]])&gt;0,IF(TYPE(VLOOKUP(Table1[[#This Row],[Ledger 8]],$GZ:$GZ,1,0))=16,1,0),0)</f>
        <v>0</v>
      </c>
      <c r="FQ390">
        <f>IF(LEN(Table1[[#This Row],[Ledger 9]])&gt;0,IF(TYPE(VLOOKUP(Table1[[#This Row],[Ledger 9]],$GZ:$GZ,1,0))=16,1,0),0)</f>
        <v>0</v>
      </c>
      <c r="FR390">
        <f>IF(LEN(Table1[[#This Row],[Ledger 10]])&gt;0,IF(TYPE(VLOOKUP(Table1[[#This Row],[Ledger 10]],$GZ:$GZ,1,0))=16,1,0),0)</f>
        <v>0</v>
      </c>
      <c r="FS390">
        <f>IF(LEN(Table1[[#This Row],[Ledger 11]])&gt;0,IF(TYPE(VLOOKUP(Table1[[#This Row],[Ledger 11]],$GZ:$GZ,1,0))=16,1,0),0)</f>
        <v>0</v>
      </c>
      <c r="FT390">
        <f>IF(LEN(Table1[[#This Row],[Ledger 12]])&gt;0,IF(TYPE(VLOOKUP(Table1[[#This Row],[Ledger 12]],$GZ:$GZ,1,0))=16,1,0),0)</f>
        <v>0</v>
      </c>
      <c r="FU390">
        <f>IF(LEN(Table1[[#This Row],[Ledger 13]])&gt;0,IF(TYPE(VLOOKUP(Table1[[#This Row],[Ledger 13]],$GZ:$GZ,1,0))=16,1,0),0)</f>
        <v>0</v>
      </c>
      <c r="FV390">
        <f>IF(LEN(Table1[[#This Row],[Ledger 14]])&gt;0,IF(TYPE(VLOOKUP(Table1[[#This Row],[Ledger 14]],$GZ:$GZ,1,0))=16,1,0),0)</f>
        <v>0</v>
      </c>
      <c r="FW390">
        <f>IF(LEN(Table1[[#This Row],[Ledger 15]])&gt;0,IF(TYPE(VLOOKUP(Table1[[#This Row],[Ledger 15]],$GZ:$GZ,1,0))=16,1,0),0)</f>
        <v>0</v>
      </c>
    </row>
    <row r="391" spans="4:179" ht="33" customHeight="1" x14ac:dyDescent="0.45">
      <c r="D391" s="8">
        <f t="shared" si="14"/>
        <v>386</v>
      </c>
      <c r="E391" s="32"/>
      <c r="F391" s="34"/>
      <c r="G391" s="34"/>
      <c r="H391" s="34"/>
      <c r="I391" s="34"/>
      <c r="J391" s="38"/>
      <c r="K391" s="33"/>
      <c r="L391" s="36"/>
      <c r="M391" s="35"/>
      <c r="N391" s="34"/>
      <c r="O391" s="41"/>
      <c r="P391" s="35"/>
      <c r="Q391" s="34"/>
      <c r="R391" s="37"/>
      <c r="S391" s="35"/>
      <c r="T391" s="34"/>
      <c r="U391" s="37"/>
      <c r="V391" s="35"/>
      <c r="W391" s="34"/>
      <c r="X391" s="37"/>
      <c r="Y391" s="35"/>
      <c r="Z391" s="34"/>
      <c r="AA391" s="37"/>
      <c r="AB391" s="35"/>
      <c r="AC391" s="34"/>
      <c r="AD391" s="37"/>
      <c r="AE391" s="35"/>
      <c r="AF391" s="34"/>
      <c r="AG391" s="37"/>
      <c r="AH391" s="35"/>
      <c r="AI391" s="34"/>
      <c r="AJ391" s="37"/>
      <c r="AK391" s="35"/>
      <c r="AL391" s="34"/>
      <c r="AM391" s="37"/>
      <c r="AN391" s="35"/>
      <c r="AO391" s="34"/>
      <c r="AP391" s="37"/>
      <c r="AQ391" s="35"/>
      <c r="AR391" s="34"/>
      <c r="AS391" s="37"/>
      <c r="AT391" s="35"/>
      <c r="AU391" s="34"/>
      <c r="AV391" s="37"/>
      <c r="AW391" s="35"/>
      <c r="AX391" s="34"/>
      <c r="AY391" s="37"/>
      <c r="AZ391" s="35"/>
      <c r="BA391" s="34"/>
      <c r="BB391" s="37"/>
      <c r="BC3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1" s="7"/>
      <c r="BF391" t="str">
        <f>IF(Table1[[#This Row],[Date]]="","","&amp;lt;VOUCHER REMOTEID="&amp;""""&amp;$A$11&amp;$A$13&amp;ROW()&amp;""""&amp;" VCHTYPE="""&amp;F391&amp;""" ACTION="""&amp;"Create"&amp;"""&amp;gt;")</f>
        <v/>
      </c>
      <c r="BG391" t="str">
        <f>IF(Table1[[#This Row],[Date]]="","",TEXT(Table1[[#This Row],[Date]],"yyyymmdd"))</f>
        <v/>
      </c>
      <c r="BH391" t="str">
        <f>Table1[[#This Row],[Date2]]</f>
        <v/>
      </c>
      <c r="BI391" t="str">
        <f>IF(Table1[[#This Row],[Date]]="","",Table1[[#This Row],[Voucher Type]])</f>
        <v/>
      </c>
      <c r="BJ391" t="str">
        <f>IF(Table1[[#This Row],[Ref No / Invoice No]]="","",Table1[[#This Row],[Ref No / Invoice No]])</f>
        <v/>
      </c>
      <c r="BK391" t="str">
        <f>IF(Table1[[#This Row],[Voucher No]]="","",Table1[[#This Row],[Voucher No]])</f>
        <v/>
      </c>
      <c r="BL391" t="str">
        <f>IF(Table1[[#This Row],[Date]]="","",Table1[[#This Row],[Narration]])</f>
        <v/>
      </c>
      <c r="BM391" t="str">
        <f>IF(Table1[[#This Row],[Date]]="","",$A$11&amp;$A$13&amp;ROW())</f>
        <v/>
      </c>
      <c r="BN391" t="str">
        <f>IF(Table1[[#This Row],[Date]]="","",$A$13)</f>
        <v/>
      </c>
      <c r="BP391" t="str">
        <f>IF(Table1[[#This Row],[Ledger 1]]="","","No")</f>
        <v/>
      </c>
      <c r="BQ391" t="str">
        <f>IF(Table1[[#This Row],[Date]]="","",IF(Table1[[#This Row],[Effect 1]]="Dr.","Yes","No"))</f>
        <v/>
      </c>
      <c r="BR391" t="str">
        <f>IF(Table1[[#This Row],[Date]]="","",Table1[[#This Row],[Ledger 1]])</f>
        <v/>
      </c>
      <c r="BS391" t="str">
        <f>IF(Table1[[#This Row],[Date]]="","",IF(Table1[[#This Row],[Effect 1]]="Dr.",-Table1[[#This Row],[Amount 1]],Table1[[#This Row],[Amount 1]]))</f>
        <v/>
      </c>
      <c r="BV391" t="str">
        <f>IF(Table1[[#This Row],[Ledger 2]]="","","No")</f>
        <v/>
      </c>
      <c r="BW391" t="str">
        <f>IF(Table1[[#This Row],[Date]]="","",IF(Table1[[#This Row],[Effect 2]]="Dr.","Yes","No"))</f>
        <v/>
      </c>
      <c r="BX391" t="str">
        <f>IF(Table1[[#This Row],[Date]]="","",Table1[[#This Row],[Ledger 2]])</f>
        <v/>
      </c>
      <c r="BY391" t="str">
        <f>IF(Table1[[#This Row],[Date]]="","",IF(Table1[[#This Row],[Effect 2]]="Dr.",-Table1[[#This Row],[Amount 2]],Table1[[#This Row],[Amount 2]]))</f>
        <v/>
      </c>
      <c r="CB391" t="str">
        <f>IF(Table1[[#This Row],[Ledger 3]]="","","No")</f>
        <v/>
      </c>
      <c r="CC391" t="str">
        <f>IF(Table1[[#This Row],[Ledger 3]]="","",IF(Table1[[#This Row],[Effect 3]]="Dr.","Yes","No"))</f>
        <v/>
      </c>
      <c r="CD391" t="str">
        <f>IF(Table1[[#This Row],[Ledger 3]]="","",Table1[[#This Row],[Ledger 3]])</f>
        <v/>
      </c>
      <c r="CE391" t="str">
        <f>IF(Table1[[#This Row],[Ledger 3]]="","",IF(Table1[[#This Row],[Effect 3]]="Dr.",-Table1[[#This Row],[Amount 3]],Table1[[#This Row],[Amount 3]]))</f>
        <v/>
      </c>
      <c r="CH391" t="str">
        <f>IF(Table1[[#This Row],[Ledger 4]]="","","No")</f>
        <v/>
      </c>
      <c r="CI391" t="str">
        <f>IF(Table1[[#This Row],[Ledger 4]]="","",IF(Table1[[#This Row],[Effect 4]]="Dr.","Yes","No"))</f>
        <v/>
      </c>
      <c r="CJ391" t="str">
        <f>IF(Table1[[#This Row],[Ledger 4]]="","",Table1[[#This Row],[Ledger 4]])</f>
        <v/>
      </c>
      <c r="CK391" t="str">
        <f>IF(Table1[[#This Row],[Ledger 4]]="","",IF(Table1[[#This Row],[Effect 4]]="Dr.",-Table1[[#This Row],[Amount 4]],Table1[[#This Row],[Amount 4]]))</f>
        <v/>
      </c>
      <c r="CN391" t="str">
        <f>IF(Table1[[#This Row],[Ledger 5]]="","","No")</f>
        <v/>
      </c>
      <c r="CO391" t="str">
        <f>IF(Table1[[#This Row],[Ledger 5]]="","",IF(Table1[[#This Row],[Effect 5]]="Dr.","Yes","No"))</f>
        <v/>
      </c>
      <c r="CP391" t="str">
        <f>IF(Table1[[#This Row],[Ledger 5]]="","",Table1[[#This Row],[Ledger 5]])</f>
        <v/>
      </c>
      <c r="CQ391" t="str">
        <f>IF(Table1[[#This Row],[Ledger 5]]="","",IF(Table1[[#This Row],[Effect 5]]="Dr.",-Table1[[#This Row],[Amount 5]],Table1[[#This Row],[Amount 5]]))</f>
        <v/>
      </c>
      <c r="CT391" t="str">
        <f>IF(Table1[[#This Row],[Ledger 6]]="","","No")</f>
        <v/>
      </c>
      <c r="CU391" t="str">
        <f>IF(Table1[[#This Row],[Ledger 6]]="","",IF(Table1[[#This Row],[Effect 6]]="Dr.","Yes","No"))</f>
        <v/>
      </c>
      <c r="CV391" t="str">
        <f>IF(Table1[[#This Row],[Ledger 6]]="","",Table1[[#This Row],[Ledger 6]])</f>
        <v/>
      </c>
      <c r="CW391" t="str">
        <f>IF(Table1[[#This Row],[Ledger 6]]="","",IF(Table1[[#This Row],[Effect 6]]="Dr.",-Table1[[#This Row],[Amount 6]],Table1[[#This Row],[Amount 6]]))</f>
        <v/>
      </c>
      <c r="CZ391" t="str">
        <f>IF(Table1[[#This Row],[Ledger 7]]="","","No")</f>
        <v/>
      </c>
      <c r="DA391" t="str">
        <f>IF(Table1[[#This Row],[Ledger 7]]="","",IF(Table1[[#This Row],[Effect 7]]="Dr.","Yes","No"))</f>
        <v/>
      </c>
      <c r="DB391" t="str">
        <f>IF(Table1[[#This Row],[Ledger 7]]="","",Table1[[#This Row],[Ledger 7]])</f>
        <v/>
      </c>
      <c r="DC391" t="str">
        <f>IF(Table1[[#This Row],[Ledger 7]]="","",IF(Table1[[#This Row],[Effect 7]]="Dr.",-Table1[[#This Row],[Amount 7]],Table1[[#This Row],[Amount 7]]))</f>
        <v/>
      </c>
      <c r="DF391" t="str">
        <f>IF(Table1[[#This Row],[Ledger 8]]="","","No")</f>
        <v/>
      </c>
      <c r="DG391" t="str">
        <f>IF(Table1[[#This Row],[Ledger 8]]="","",IF(Table1[[#This Row],[Effect 8]]="Dr.","Yes","No"))</f>
        <v/>
      </c>
      <c r="DH391" t="str">
        <f>IF(Table1[[#This Row],[Ledger 8]]="","",Table1[[#This Row],[Ledger 8]])</f>
        <v/>
      </c>
      <c r="DI391" t="str">
        <f>IF(Table1[[#This Row],[Ledger 8]]="","",IF(Table1[[#This Row],[Effect 8]]="Dr.",-Table1[[#This Row],[Amount 8]],Table1[[#This Row],[Amount 8]]))</f>
        <v/>
      </c>
      <c r="DL391" t="str">
        <f>IF(Table1[[#This Row],[Ledger 9]]="","","No")</f>
        <v/>
      </c>
      <c r="DM391" t="str">
        <f>IF(Table1[[#This Row],[Ledger 9]]="","",IF(Table1[[#This Row],[Effect 9]]="Dr.","Yes","No"))</f>
        <v/>
      </c>
      <c r="DN391" t="str">
        <f>IF(Table1[[#This Row],[Ledger 9]]="","",Table1[[#This Row],[Ledger 9]])</f>
        <v/>
      </c>
      <c r="DO391" t="str">
        <f>IF(Table1[[#This Row],[Ledger 9]]="","",IF(Table1[[#This Row],[Effect 9]]="Dr.",-Table1[[#This Row],[Amount 9]],Table1[[#This Row],[Amount 9]]))</f>
        <v/>
      </c>
      <c r="DR391" t="str">
        <f>IF(Table1[[#This Row],[Ledger 10]]="","","No")</f>
        <v/>
      </c>
      <c r="DS391" t="str">
        <f>IF(Table1[[#This Row],[Ledger 10]]="","",IF(Table1[[#This Row],[Effect 10]]="Dr.","Yes","No"))</f>
        <v/>
      </c>
      <c r="DT391" t="str">
        <f>IF(Table1[[#This Row],[Ledger 10]]="","",Table1[[#This Row],[Ledger 10]])</f>
        <v/>
      </c>
      <c r="DU391" t="str">
        <f>IF(Table1[[#This Row],[Ledger 10]]="","",IF(Table1[[#This Row],[Effect 10]]="Dr.",-Table1[[#This Row],[Amount 10]],Table1[[#This Row],[Amount 10]]))</f>
        <v/>
      </c>
      <c r="DX391" t="str">
        <f>IF(Table1[[#This Row],[Ledger 11]]="","","No")</f>
        <v/>
      </c>
      <c r="DY391" t="str">
        <f>IF(Table1[[#This Row],[Ledger 11]]="","",IF(Table1[[#This Row],[Effect 11]]="Dr.","Yes","No"))</f>
        <v/>
      </c>
      <c r="DZ391" t="str">
        <f>IF(Table1[[#This Row],[Ledger 11]]="","",Table1[[#This Row],[Ledger 11]])</f>
        <v/>
      </c>
      <c r="EA391" t="str">
        <f>IF(Table1[[#This Row],[Ledger 11]]="","",IF(Table1[[#This Row],[Effect 11]]="Dr.",-Table1[[#This Row],[Amount 11]],Table1[[#This Row],[Amount 11]]))</f>
        <v/>
      </c>
      <c r="ED391" t="str">
        <f>IF(Table1[[#This Row],[Ledger 12]]="","","No")</f>
        <v/>
      </c>
      <c r="EE391" t="str">
        <f>IF(Table1[[#This Row],[Ledger 12]]="","",IF(Table1[[#This Row],[Effect 12]]="Dr.","Yes","No"))</f>
        <v/>
      </c>
      <c r="EF391" t="str">
        <f>IF(Table1[[#This Row],[Ledger 12]]="","",Table1[[#This Row],[Ledger 12]])</f>
        <v/>
      </c>
      <c r="EG391" t="str">
        <f>IF(Table1[[#This Row],[Ledger 12]]="","",IF(Table1[[#This Row],[Effect 12]]="Dr.",-Table1[[#This Row],[Amount 12]],Table1[[#This Row],[Amount 12]]))</f>
        <v/>
      </c>
      <c r="EJ391" t="str">
        <f>IF(Table1[[#This Row],[Ledger 13]]="","","No")</f>
        <v/>
      </c>
      <c r="EK391" t="str">
        <f>IF(Table1[[#This Row],[Ledger 13]]="","",IF(Table1[[#This Row],[Effect 13]]="Dr.","Yes","No"))</f>
        <v/>
      </c>
      <c r="EL391" t="str">
        <f>IF(Table1[[#This Row],[Ledger 13]]="","",Table1[[#This Row],[Ledger 13]])</f>
        <v/>
      </c>
      <c r="EM391" t="str">
        <f>IF(Table1[[#This Row],[Ledger 13]]="","",IF(Table1[[#This Row],[Effect 13]]="Dr.",-Table1[[#This Row],[Amount 13]],Table1[[#This Row],[Amount 13]]))</f>
        <v/>
      </c>
      <c r="EP391" t="str">
        <f>IF(Table1[[#This Row],[Ledger 14]]="","","No")</f>
        <v/>
      </c>
      <c r="EQ391" t="str">
        <f>IF(Table1[[#This Row],[Ledger 14]]="","",IF(Table1[[#This Row],[Effect 14]]="Dr.","Yes","No"))</f>
        <v/>
      </c>
      <c r="ER391" t="str">
        <f>IF(Table1[[#This Row],[Ledger 14]]="","",Table1[[#This Row],[Ledger 14]])</f>
        <v/>
      </c>
      <c r="ES391" t="str">
        <f>IF(Table1[[#This Row],[Ledger 14]]="","",IF(Table1[[#This Row],[Effect 14]]="Dr.",-Table1[[#This Row],[Amount 14]],Table1[[#This Row],[Amount 14]]))</f>
        <v/>
      </c>
      <c r="EV391" t="str">
        <f>IF(Table1[[#This Row],[Ledger 15]]="","","No")</f>
        <v/>
      </c>
      <c r="EW391" t="str">
        <f>IF(Table1[[#This Row],[Ledger 15]]="","",IF(Table1[[#This Row],[Effect 15]]="Dr.","Yes","No"))</f>
        <v/>
      </c>
      <c r="EX391" t="str">
        <f>IF(Table1[[#This Row],[Ledger 15]]="","",Table1[[#This Row],[Ledger 15]])</f>
        <v/>
      </c>
      <c r="EY391" t="str">
        <f>IF(Table1[[#This Row],[Ledger 15]]="","",IF(Table1[[#This Row],[Effect 15]]="Dr.",-Table1[[#This Row],[Amount 15]],Table1[[#This Row],[Amount 15]]))</f>
        <v/>
      </c>
      <c r="FD3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1">
        <f>IF(Table1[[#This Row],[Date]]="",0,IF(AND(Table1[[#This Row],[Date]]&gt;=$FE$2,Table1[[#This Row],[Date]]&lt;=$FE$3),0,1))</f>
        <v>0</v>
      </c>
      <c r="FF391">
        <f>IF(Table1[[#This Row],[Date]]="",0,IF(TYPE(VLOOKUP(Table1[[#This Row],[Voucher Type]],Table1[[#All],[Voucher Type Master]],1,FALSE))=16,1,0))</f>
        <v>0</v>
      </c>
      <c r="FG391">
        <f>IF(TYPE(IF(Table1[[#This Row],[Date]]="",0,IF(VLOOKUP(Table1[[#This Row],[Voucher Type]],$FY$5:$FZ$13,2,0)=Table1[[#This Row],[Effect 1]],0,1)))=16,1,0)</f>
        <v>0</v>
      </c>
      <c r="FH3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1">
        <f>IF(LEN(Table1[[#This Row],[Ledger 1]])&gt;0,IF(TYPE(VLOOKUP(Table1[[#This Row],[Ledger 1]],GZ:GZ,1,0))=16,1,0),0)</f>
        <v>0</v>
      </c>
      <c r="FJ391">
        <f>IF(LEN(Table1[[#This Row],[Ledger 2]])&gt;0,IF(TYPE(VLOOKUP(Table1[[#This Row],[Ledger 2]],GZ:GZ,1,0))=16,1,0),0)</f>
        <v>0</v>
      </c>
      <c r="FK391">
        <f>IF(LEN(Table1[[#This Row],[Ledger 3]])&gt;0,IF(TYPE(VLOOKUP(Table1[[#This Row],[Ledger 3]],GZ:GZ,1,0))=16,1,0),0)</f>
        <v>0</v>
      </c>
      <c r="FL391">
        <f>IF(LEN(Table1[[#This Row],[Ledger 4]])&gt;0,IF(TYPE(VLOOKUP(Table1[[#This Row],[Ledger 4]],GZ:GZ,1,0))=16,1,0),0)</f>
        <v>0</v>
      </c>
      <c r="FM391">
        <f>IF(LEN(Table1[[#This Row],[Ledger 5]])&gt;0,IF(TYPE(VLOOKUP(Table1[[#This Row],[Ledger 5]],GZ:GZ,1,0))=16,1,0),0)</f>
        <v>0</v>
      </c>
      <c r="FN391">
        <f>IF(LEN(Table1[[#This Row],[Ledger 6]])&gt;0,IF(TYPE(VLOOKUP(Table1[[#This Row],[Ledger 6]],$GZ:$GZ,1,0))=16,1,0),0)</f>
        <v>0</v>
      </c>
      <c r="FO391">
        <f>IF(LEN(Table1[[#This Row],[Ledger 7]])&gt;0,IF(TYPE(VLOOKUP(Table1[[#This Row],[Ledger 7]],$GZ:$GZ,1,0))=16,1,0),0)</f>
        <v>0</v>
      </c>
      <c r="FP391">
        <f>IF(LEN(Table1[[#This Row],[Ledger 8]])&gt;0,IF(TYPE(VLOOKUP(Table1[[#This Row],[Ledger 8]],$GZ:$GZ,1,0))=16,1,0),0)</f>
        <v>0</v>
      </c>
      <c r="FQ391">
        <f>IF(LEN(Table1[[#This Row],[Ledger 9]])&gt;0,IF(TYPE(VLOOKUP(Table1[[#This Row],[Ledger 9]],$GZ:$GZ,1,0))=16,1,0),0)</f>
        <v>0</v>
      </c>
      <c r="FR391">
        <f>IF(LEN(Table1[[#This Row],[Ledger 10]])&gt;0,IF(TYPE(VLOOKUP(Table1[[#This Row],[Ledger 10]],$GZ:$GZ,1,0))=16,1,0),0)</f>
        <v>0</v>
      </c>
      <c r="FS391">
        <f>IF(LEN(Table1[[#This Row],[Ledger 11]])&gt;0,IF(TYPE(VLOOKUP(Table1[[#This Row],[Ledger 11]],$GZ:$GZ,1,0))=16,1,0),0)</f>
        <v>0</v>
      </c>
      <c r="FT391">
        <f>IF(LEN(Table1[[#This Row],[Ledger 12]])&gt;0,IF(TYPE(VLOOKUP(Table1[[#This Row],[Ledger 12]],$GZ:$GZ,1,0))=16,1,0),0)</f>
        <v>0</v>
      </c>
      <c r="FU391">
        <f>IF(LEN(Table1[[#This Row],[Ledger 13]])&gt;0,IF(TYPE(VLOOKUP(Table1[[#This Row],[Ledger 13]],$GZ:$GZ,1,0))=16,1,0),0)</f>
        <v>0</v>
      </c>
      <c r="FV391">
        <f>IF(LEN(Table1[[#This Row],[Ledger 14]])&gt;0,IF(TYPE(VLOOKUP(Table1[[#This Row],[Ledger 14]],$GZ:$GZ,1,0))=16,1,0),0)</f>
        <v>0</v>
      </c>
      <c r="FW391">
        <f>IF(LEN(Table1[[#This Row],[Ledger 15]])&gt;0,IF(TYPE(VLOOKUP(Table1[[#This Row],[Ledger 15]],$GZ:$GZ,1,0))=16,1,0),0)</f>
        <v>0</v>
      </c>
    </row>
    <row r="392" spans="4:179" ht="33" customHeight="1" x14ac:dyDescent="0.45">
      <c r="D392" s="8">
        <f t="shared" ref="D392:D455" si="15">D391+1</f>
        <v>387</v>
      </c>
      <c r="E392" s="32"/>
      <c r="F392" s="34"/>
      <c r="G392" s="34"/>
      <c r="H392" s="34"/>
      <c r="I392" s="34"/>
      <c r="J392" s="38"/>
      <c r="K392" s="33"/>
      <c r="L392" s="36"/>
      <c r="M392" s="35"/>
      <c r="N392" s="34"/>
      <c r="O392" s="41"/>
      <c r="P392" s="35"/>
      <c r="Q392" s="34"/>
      <c r="R392" s="37"/>
      <c r="S392" s="35"/>
      <c r="T392" s="34"/>
      <c r="U392" s="37"/>
      <c r="V392" s="35"/>
      <c r="W392" s="34"/>
      <c r="X392" s="37"/>
      <c r="Y392" s="35"/>
      <c r="Z392" s="34"/>
      <c r="AA392" s="37"/>
      <c r="AB392" s="35"/>
      <c r="AC392" s="34"/>
      <c r="AD392" s="37"/>
      <c r="AE392" s="35"/>
      <c r="AF392" s="34"/>
      <c r="AG392" s="37"/>
      <c r="AH392" s="35"/>
      <c r="AI392" s="34"/>
      <c r="AJ392" s="37"/>
      <c r="AK392" s="35"/>
      <c r="AL392" s="34"/>
      <c r="AM392" s="37"/>
      <c r="AN392" s="35"/>
      <c r="AO392" s="34"/>
      <c r="AP392" s="37"/>
      <c r="AQ392" s="35"/>
      <c r="AR392" s="34"/>
      <c r="AS392" s="37"/>
      <c r="AT392" s="35"/>
      <c r="AU392" s="34"/>
      <c r="AV392" s="37"/>
      <c r="AW392" s="35"/>
      <c r="AX392" s="34"/>
      <c r="AY392" s="37"/>
      <c r="AZ392" s="35"/>
      <c r="BA392" s="34"/>
      <c r="BB392" s="37"/>
      <c r="BC3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2" s="7"/>
      <c r="BF392" t="str">
        <f>IF(Table1[[#This Row],[Date]]="","","&amp;lt;VOUCHER REMOTEID="&amp;""""&amp;$A$11&amp;$A$13&amp;ROW()&amp;""""&amp;" VCHTYPE="""&amp;F392&amp;""" ACTION="""&amp;"Create"&amp;"""&amp;gt;")</f>
        <v/>
      </c>
      <c r="BG392" t="str">
        <f>IF(Table1[[#This Row],[Date]]="","",TEXT(Table1[[#This Row],[Date]],"yyyymmdd"))</f>
        <v/>
      </c>
      <c r="BH392" t="str">
        <f>Table1[[#This Row],[Date2]]</f>
        <v/>
      </c>
      <c r="BI392" t="str">
        <f>IF(Table1[[#This Row],[Date]]="","",Table1[[#This Row],[Voucher Type]])</f>
        <v/>
      </c>
      <c r="BJ392" t="str">
        <f>IF(Table1[[#This Row],[Ref No / Invoice No]]="","",Table1[[#This Row],[Ref No / Invoice No]])</f>
        <v/>
      </c>
      <c r="BK392" t="str">
        <f>IF(Table1[[#This Row],[Voucher No]]="","",Table1[[#This Row],[Voucher No]])</f>
        <v/>
      </c>
      <c r="BL392" t="str">
        <f>IF(Table1[[#This Row],[Date]]="","",Table1[[#This Row],[Narration]])</f>
        <v/>
      </c>
      <c r="BM392" t="str">
        <f>IF(Table1[[#This Row],[Date]]="","",$A$11&amp;$A$13&amp;ROW())</f>
        <v/>
      </c>
      <c r="BN392" t="str">
        <f>IF(Table1[[#This Row],[Date]]="","",$A$13)</f>
        <v/>
      </c>
      <c r="BP392" t="str">
        <f>IF(Table1[[#This Row],[Ledger 1]]="","","No")</f>
        <v/>
      </c>
      <c r="BQ392" t="str">
        <f>IF(Table1[[#This Row],[Date]]="","",IF(Table1[[#This Row],[Effect 1]]="Dr.","Yes","No"))</f>
        <v/>
      </c>
      <c r="BR392" t="str">
        <f>IF(Table1[[#This Row],[Date]]="","",Table1[[#This Row],[Ledger 1]])</f>
        <v/>
      </c>
      <c r="BS392" t="str">
        <f>IF(Table1[[#This Row],[Date]]="","",IF(Table1[[#This Row],[Effect 1]]="Dr.",-Table1[[#This Row],[Amount 1]],Table1[[#This Row],[Amount 1]]))</f>
        <v/>
      </c>
      <c r="BV392" t="str">
        <f>IF(Table1[[#This Row],[Ledger 2]]="","","No")</f>
        <v/>
      </c>
      <c r="BW392" t="str">
        <f>IF(Table1[[#This Row],[Date]]="","",IF(Table1[[#This Row],[Effect 2]]="Dr.","Yes","No"))</f>
        <v/>
      </c>
      <c r="BX392" t="str">
        <f>IF(Table1[[#This Row],[Date]]="","",Table1[[#This Row],[Ledger 2]])</f>
        <v/>
      </c>
      <c r="BY392" t="str">
        <f>IF(Table1[[#This Row],[Date]]="","",IF(Table1[[#This Row],[Effect 2]]="Dr.",-Table1[[#This Row],[Amount 2]],Table1[[#This Row],[Amount 2]]))</f>
        <v/>
      </c>
      <c r="CB392" t="str">
        <f>IF(Table1[[#This Row],[Ledger 3]]="","","No")</f>
        <v/>
      </c>
      <c r="CC392" t="str">
        <f>IF(Table1[[#This Row],[Ledger 3]]="","",IF(Table1[[#This Row],[Effect 3]]="Dr.","Yes","No"))</f>
        <v/>
      </c>
      <c r="CD392" t="str">
        <f>IF(Table1[[#This Row],[Ledger 3]]="","",Table1[[#This Row],[Ledger 3]])</f>
        <v/>
      </c>
      <c r="CE392" t="str">
        <f>IF(Table1[[#This Row],[Ledger 3]]="","",IF(Table1[[#This Row],[Effect 3]]="Dr.",-Table1[[#This Row],[Amount 3]],Table1[[#This Row],[Amount 3]]))</f>
        <v/>
      </c>
      <c r="CH392" t="str">
        <f>IF(Table1[[#This Row],[Ledger 4]]="","","No")</f>
        <v/>
      </c>
      <c r="CI392" t="str">
        <f>IF(Table1[[#This Row],[Ledger 4]]="","",IF(Table1[[#This Row],[Effect 4]]="Dr.","Yes","No"))</f>
        <v/>
      </c>
      <c r="CJ392" t="str">
        <f>IF(Table1[[#This Row],[Ledger 4]]="","",Table1[[#This Row],[Ledger 4]])</f>
        <v/>
      </c>
      <c r="CK392" t="str">
        <f>IF(Table1[[#This Row],[Ledger 4]]="","",IF(Table1[[#This Row],[Effect 4]]="Dr.",-Table1[[#This Row],[Amount 4]],Table1[[#This Row],[Amount 4]]))</f>
        <v/>
      </c>
      <c r="CN392" t="str">
        <f>IF(Table1[[#This Row],[Ledger 5]]="","","No")</f>
        <v/>
      </c>
      <c r="CO392" t="str">
        <f>IF(Table1[[#This Row],[Ledger 5]]="","",IF(Table1[[#This Row],[Effect 5]]="Dr.","Yes","No"))</f>
        <v/>
      </c>
      <c r="CP392" t="str">
        <f>IF(Table1[[#This Row],[Ledger 5]]="","",Table1[[#This Row],[Ledger 5]])</f>
        <v/>
      </c>
      <c r="CQ392" t="str">
        <f>IF(Table1[[#This Row],[Ledger 5]]="","",IF(Table1[[#This Row],[Effect 5]]="Dr.",-Table1[[#This Row],[Amount 5]],Table1[[#This Row],[Amount 5]]))</f>
        <v/>
      </c>
      <c r="CT392" t="str">
        <f>IF(Table1[[#This Row],[Ledger 6]]="","","No")</f>
        <v/>
      </c>
      <c r="CU392" t="str">
        <f>IF(Table1[[#This Row],[Ledger 6]]="","",IF(Table1[[#This Row],[Effect 6]]="Dr.","Yes","No"))</f>
        <v/>
      </c>
      <c r="CV392" t="str">
        <f>IF(Table1[[#This Row],[Ledger 6]]="","",Table1[[#This Row],[Ledger 6]])</f>
        <v/>
      </c>
      <c r="CW392" t="str">
        <f>IF(Table1[[#This Row],[Ledger 6]]="","",IF(Table1[[#This Row],[Effect 6]]="Dr.",-Table1[[#This Row],[Amount 6]],Table1[[#This Row],[Amount 6]]))</f>
        <v/>
      </c>
      <c r="CZ392" t="str">
        <f>IF(Table1[[#This Row],[Ledger 7]]="","","No")</f>
        <v/>
      </c>
      <c r="DA392" t="str">
        <f>IF(Table1[[#This Row],[Ledger 7]]="","",IF(Table1[[#This Row],[Effect 7]]="Dr.","Yes","No"))</f>
        <v/>
      </c>
      <c r="DB392" t="str">
        <f>IF(Table1[[#This Row],[Ledger 7]]="","",Table1[[#This Row],[Ledger 7]])</f>
        <v/>
      </c>
      <c r="DC392" t="str">
        <f>IF(Table1[[#This Row],[Ledger 7]]="","",IF(Table1[[#This Row],[Effect 7]]="Dr.",-Table1[[#This Row],[Amount 7]],Table1[[#This Row],[Amount 7]]))</f>
        <v/>
      </c>
      <c r="DF392" t="str">
        <f>IF(Table1[[#This Row],[Ledger 8]]="","","No")</f>
        <v/>
      </c>
      <c r="DG392" t="str">
        <f>IF(Table1[[#This Row],[Ledger 8]]="","",IF(Table1[[#This Row],[Effect 8]]="Dr.","Yes","No"))</f>
        <v/>
      </c>
      <c r="DH392" t="str">
        <f>IF(Table1[[#This Row],[Ledger 8]]="","",Table1[[#This Row],[Ledger 8]])</f>
        <v/>
      </c>
      <c r="DI392" t="str">
        <f>IF(Table1[[#This Row],[Ledger 8]]="","",IF(Table1[[#This Row],[Effect 8]]="Dr.",-Table1[[#This Row],[Amount 8]],Table1[[#This Row],[Amount 8]]))</f>
        <v/>
      </c>
      <c r="DL392" t="str">
        <f>IF(Table1[[#This Row],[Ledger 9]]="","","No")</f>
        <v/>
      </c>
      <c r="DM392" t="str">
        <f>IF(Table1[[#This Row],[Ledger 9]]="","",IF(Table1[[#This Row],[Effect 9]]="Dr.","Yes","No"))</f>
        <v/>
      </c>
      <c r="DN392" t="str">
        <f>IF(Table1[[#This Row],[Ledger 9]]="","",Table1[[#This Row],[Ledger 9]])</f>
        <v/>
      </c>
      <c r="DO392" t="str">
        <f>IF(Table1[[#This Row],[Ledger 9]]="","",IF(Table1[[#This Row],[Effect 9]]="Dr.",-Table1[[#This Row],[Amount 9]],Table1[[#This Row],[Amount 9]]))</f>
        <v/>
      </c>
      <c r="DR392" t="str">
        <f>IF(Table1[[#This Row],[Ledger 10]]="","","No")</f>
        <v/>
      </c>
      <c r="DS392" t="str">
        <f>IF(Table1[[#This Row],[Ledger 10]]="","",IF(Table1[[#This Row],[Effect 10]]="Dr.","Yes","No"))</f>
        <v/>
      </c>
      <c r="DT392" t="str">
        <f>IF(Table1[[#This Row],[Ledger 10]]="","",Table1[[#This Row],[Ledger 10]])</f>
        <v/>
      </c>
      <c r="DU392" t="str">
        <f>IF(Table1[[#This Row],[Ledger 10]]="","",IF(Table1[[#This Row],[Effect 10]]="Dr.",-Table1[[#This Row],[Amount 10]],Table1[[#This Row],[Amount 10]]))</f>
        <v/>
      </c>
      <c r="DX392" t="str">
        <f>IF(Table1[[#This Row],[Ledger 11]]="","","No")</f>
        <v/>
      </c>
      <c r="DY392" t="str">
        <f>IF(Table1[[#This Row],[Ledger 11]]="","",IF(Table1[[#This Row],[Effect 11]]="Dr.","Yes","No"))</f>
        <v/>
      </c>
      <c r="DZ392" t="str">
        <f>IF(Table1[[#This Row],[Ledger 11]]="","",Table1[[#This Row],[Ledger 11]])</f>
        <v/>
      </c>
      <c r="EA392" t="str">
        <f>IF(Table1[[#This Row],[Ledger 11]]="","",IF(Table1[[#This Row],[Effect 11]]="Dr.",-Table1[[#This Row],[Amount 11]],Table1[[#This Row],[Amount 11]]))</f>
        <v/>
      </c>
      <c r="ED392" t="str">
        <f>IF(Table1[[#This Row],[Ledger 12]]="","","No")</f>
        <v/>
      </c>
      <c r="EE392" t="str">
        <f>IF(Table1[[#This Row],[Ledger 12]]="","",IF(Table1[[#This Row],[Effect 12]]="Dr.","Yes","No"))</f>
        <v/>
      </c>
      <c r="EF392" t="str">
        <f>IF(Table1[[#This Row],[Ledger 12]]="","",Table1[[#This Row],[Ledger 12]])</f>
        <v/>
      </c>
      <c r="EG392" t="str">
        <f>IF(Table1[[#This Row],[Ledger 12]]="","",IF(Table1[[#This Row],[Effect 12]]="Dr.",-Table1[[#This Row],[Amount 12]],Table1[[#This Row],[Amount 12]]))</f>
        <v/>
      </c>
      <c r="EJ392" t="str">
        <f>IF(Table1[[#This Row],[Ledger 13]]="","","No")</f>
        <v/>
      </c>
      <c r="EK392" t="str">
        <f>IF(Table1[[#This Row],[Ledger 13]]="","",IF(Table1[[#This Row],[Effect 13]]="Dr.","Yes","No"))</f>
        <v/>
      </c>
      <c r="EL392" t="str">
        <f>IF(Table1[[#This Row],[Ledger 13]]="","",Table1[[#This Row],[Ledger 13]])</f>
        <v/>
      </c>
      <c r="EM392" t="str">
        <f>IF(Table1[[#This Row],[Ledger 13]]="","",IF(Table1[[#This Row],[Effect 13]]="Dr.",-Table1[[#This Row],[Amount 13]],Table1[[#This Row],[Amount 13]]))</f>
        <v/>
      </c>
      <c r="EP392" t="str">
        <f>IF(Table1[[#This Row],[Ledger 14]]="","","No")</f>
        <v/>
      </c>
      <c r="EQ392" t="str">
        <f>IF(Table1[[#This Row],[Ledger 14]]="","",IF(Table1[[#This Row],[Effect 14]]="Dr.","Yes","No"))</f>
        <v/>
      </c>
      <c r="ER392" t="str">
        <f>IF(Table1[[#This Row],[Ledger 14]]="","",Table1[[#This Row],[Ledger 14]])</f>
        <v/>
      </c>
      <c r="ES392" t="str">
        <f>IF(Table1[[#This Row],[Ledger 14]]="","",IF(Table1[[#This Row],[Effect 14]]="Dr.",-Table1[[#This Row],[Amount 14]],Table1[[#This Row],[Amount 14]]))</f>
        <v/>
      </c>
      <c r="EV392" t="str">
        <f>IF(Table1[[#This Row],[Ledger 15]]="","","No")</f>
        <v/>
      </c>
      <c r="EW392" t="str">
        <f>IF(Table1[[#This Row],[Ledger 15]]="","",IF(Table1[[#This Row],[Effect 15]]="Dr.","Yes","No"))</f>
        <v/>
      </c>
      <c r="EX392" t="str">
        <f>IF(Table1[[#This Row],[Ledger 15]]="","",Table1[[#This Row],[Ledger 15]])</f>
        <v/>
      </c>
      <c r="EY392" t="str">
        <f>IF(Table1[[#This Row],[Ledger 15]]="","",IF(Table1[[#This Row],[Effect 15]]="Dr.",-Table1[[#This Row],[Amount 15]],Table1[[#This Row],[Amount 15]]))</f>
        <v/>
      </c>
      <c r="FD3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2">
        <f>IF(Table1[[#This Row],[Date]]="",0,IF(AND(Table1[[#This Row],[Date]]&gt;=$FE$2,Table1[[#This Row],[Date]]&lt;=$FE$3),0,1))</f>
        <v>0</v>
      </c>
      <c r="FF392">
        <f>IF(Table1[[#This Row],[Date]]="",0,IF(TYPE(VLOOKUP(Table1[[#This Row],[Voucher Type]],Table1[[#All],[Voucher Type Master]],1,FALSE))=16,1,0))</f>
        <v>0</v>
      </c>
      <c r="FG392">
        <f>IF(TYPE(IF(Table1[[#This Row],[Date]]="",0,IF(VLOOKUP(Table1[[#This Row],[Voucher Type]],$FY$5:$FZ$13,2,0)=Table1[[#This Row],[Effect 1]],0,1)))=16,1,0)</f>
        <v>0</v>
      </c>
      <c r="FH3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2">
        <f>IF(LEN(Table1[[#This Row],[Ledger 1]])&gt;0,IF(TYPE(VLOOKUP(Table1[[#This Row],[Ledger 1]],GZ:GZ,1,0))=16,1,0),0)</f>
        <v>0</v>
      </c>
      <c r="FJ392">
        <f>IF(LEN(Table1[[#This Row],[Ledger 2]])&gt;0,IF(TYPE(VLOOKUP(Table1[[#This Row],[Ledger 2]],GZ:GZ,1,0))=16,1,0),0)</f>
        <v>0</v>
      </c>
      <c r="FK392">
        <f>IF(LEN(Table1[[#This Row],[Ledger 3]])&gt;0,IF(TYPE(VLOOKUP(Table1[[#This Row],[Ledger 3]],GZ:GZ,1,0))=16,1,0),0)</f>
        <v>0</v>
      </c>
      <c r="FL392">
        <f>IF(LEN(Table1[[#This Row],[Ledger 4]])&gt;0,IF(TYPE(VLOOKUP(Table1[[#This Row],[Ledger 4]],GZ:GZ,1,0))=16,1,0),0)</f>
        <v>0</v>
      </c>
      <c r="FM392">
        <f>IF(LEN(Table1[[#This Row],[Ledger 5]])&gt;0,IF(TYPE(VLOOKUP(Table1[[#This Row],[Ledger 5]],GZ:GZ,1,0))=16,1,0),0)</f>
        <v>0</v>
      </c>
      <c r="FN392">
        <f>IF(LEN(Table1[[#This Row],[Ledger 6]])&gt;0,IF(TYPE(VLOOKUP(Table1[[#This Row],[Ledger 6]],$GZ:$GZ,1,0))=16,1,0),0)</f>
        <v>0</v>
      </c>
      <c r="FO392">
        <f>IF(LEN(Table1[[#This Row],[Ledger 7]])&gt;0,IF(TYPE(VLOOKUP(Table1[[#This Row],[Ledger 7]],$GZ:$GZ,1,0))=16,1,0),0)</f>
        <v>0</v>
      </c>
      <c r="FP392">
        <f>IF(LEN(Table1[[#This Row],[Ledger 8]])&gt;0,IF(TYPE(VLOOKUP(Table1[[#This Row],[Ledger 8]],$GZ:$GZ,1,0))=16,1,0),0)</f>
        <v>0</v>
      </c>
      <c r="FQ392">
        <f>IF(LEN(Table1[[#This Row],[Ledger 9]])&gt;0,IF(TYPE(VLOOKUP(Table1[[#This Row],[Ledger 9]],$GZ:$GZ,1,0))=16,1,0),0)</f>
        <v>0</v>
      </c>
      <c r="FR392">
        <f>IF(LEN(Table1[[#This Row],[Ledger 10]])&gt;0,IF(TYPE(VLOOKUP(Table1[[#This Row],[Ledger 10]],$GZ:$GZ,1,0))=16,1,0),0)</f>
        <v>0</v>
      </c>
      <c r="FS392">
        <f>IF(LEN(Table1[[#This Row],[Ledger 11]])&gt;0,IF(TYPE(VLOOKUP(Table1[[#This Row],[Ledger 11]],$GZ:$GZ,1,0))=16,1,0),0)</f>
        <v>0</v>
      </c>
      <c r="FT392">
        <f>IF(LEN(Table1[[#This Row],[Ledger 12]])&gt;0,IF(TYPE(VLOOKUP(Table1[[#This Row],[Ledger 12]],$GZ:$GZ,1,0))=16,1,0),0)</f>
        <v>0</v>
      </c>
      <c r="FU392">
        <f>IF(LEN(Table1[[#This Row],[Ledger 13]])&gt;0,IF(TYPE(VLOOKUP(Table1[[#This Row],[Ledger 13]],$GZ:$GZ,1,0))=16,1,0),0)</f>
        <v>0</v>
      </c>
      <c r="FV392">
        <f>IF(LEN(Table1[[#This Row],[Ledger 14]])&gt;0,IF(TYPE(VLOOKUP(Table1[[#This Row],[Ledger 14]],$GZ:$GZ,1,0))=16,1,0),0)</f>
        <v>0</v>
      </c>
      <c r="FW392">
        <f>IF(LEN(Table1[[#This Row],[Ledger 15]])&gt;0,IF(TYPE(VLOOKUP(Table1[[#This Row],[Ledger 15]],$GZ:$GZ,1,0))=16,1,0),0)</f>
        <v>0</v>
      </c>
    </row>
    <row r="393" spans="4:179" ht="33" customHeight="1" x14ac:dyDescent="0.45">
      <c r="D393" s="8">
        <f t="shared" si="15"/>
        <v>388</v>
      </c>
      <c r="E393" s="32"/>
      <c r="F393" s="34"/>
      <c r="G393" s="34"/>
      <c r="H393" s="34"/>
      <c r="I393" s="34"/>
      <c r="J393" s="38"/>
      <c r="K393" s="33"/>
      <c r="L393" s="36"/>
      <c r="M393" s="35"/>
      <c r="N393" s="34"/>
      <c r="O393" s="41"/>
      <c r="P393" s="35"/>
      <c r="Q393" s="34"/>
      <c r="R393" s="37"/>
      <c r="S393" s="35"/>
      <c r="T393" s="34"/>
      <c r="U393" s="37"/>
      <c r="V393" s="35"/>
      <c r="W393" s="34"/>
      <c r="X393" s="37"/>
      <c r="Y393" s="35"/>
      <c r="Z393" s="34"/>
      <c r="AA393" s="37"/>
      <c r="AB393" s="35"/>
      <c r="AC393" s="34"/>
      <c r="AD393" s="37"/>
      <c r="AE393" s="35"/>
      <c r="AF393" s="34"/>
      <c r="AG393" s="37"/>
      <c r="AH393" s="35"/>
      <c r="AI393" s="34"/>
      <c r="AJ393" s="37"/>
      <c r="AK393" s="35"/>
      <c r="AL393" s="34"/>
      <c r="AM393" s="37"/>
      <c r="AN393" s="35"/>
      <c r="AO393" s="34"/>
      <c r="AP393" s="37"/>
      <c r="AQ393" s="35"/>
      <c r="AR393" s="34"/>
      <c r="AS393" s="37"/>
      <c r="AT393" s="35"/>
      <c r="AU393" s="34"/>
      <c r="AV393" s="37"/>
      <c r="AW393" s="35"/>
      <c r="AX393" s="34"/>
      <c r="AY393" s="37"/>
      <c r="AZ393" s="35"/>
      <c r="BA393" s="34"/>
      <c r="BB393" s="37"/>
      <c r="BC3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3" s="7"/>
      <c r="BF393" t="str">
        <f>IF(Table1[[#This Row],[Date]]="","","&amp;lt;VOUCHER REMOTEID="&amp;""""&amp;$A$11&amp;$A$13&amp;ROW()&amp;""""&amp;" VCHTYPE="""&amp;F393&amp;""" ACTION="""&amp;"Create"&amp;"""&amp;gt;")</f>
        <v/>
      </c>
      <c r="BG393" t="str">
        <f>IF(Table1[[#This Row],[Date]]="","",TEXT(Table1[[#This Row],[Date]],"yyyymmdd"))</f>
        <v/>
      </c>
      <c r="BH393" t="str">
        <f>Table1[[#This Row],[Date2]]</f>
        <v/>
      </c>
      <c r="BI393" t="str">
        <f>IF(Table1[[#This Row],[Date]]="","",Table1[[#This Row],[Voucher Type]])</f>
        <v/>
      </c>
      <c r="BJ393" t="str">
        <f>IF(Table1[[#This Row],[Ref No / Invoice No]]="","",Table1[[#This Row],[Ref No / Invoice No]])</f>
        <v/>
      </c>
      <c r="BK393" t="str">
        <f>IF(Table1[[#This Row],[Voucher No]]="","",Table1[[#This Row],[Voucher No]])</f>
        <v/>
      </c>
      <c r="BL393" t="str">
        <f>IF(Table1[[#This Row],[Date]]="","",Table1[[#This Row],[Narration]])</f>
        <v/>
      </c>
      <c r="BM393" t="str">
        <f>IF(Table1[[#This Row],[Date]]="","",$A$11&amp;$A$13&amp;ROW())</f>
        <v/>
      </c>
      <c r="BN393" t="str">
        <f>IF(Table1[[#This Row],[Date]]="","",$A$13)</f>
        <v/>
      </c>
      <c r="BP393" t="str">
        <f>IF(Table1[[#This Row],[Ledger 1]]="","","No")</f>
        <v/>
      </c>
      <c r="BQ393" t="str">
        <f>IF(Table1[[#This Row],[Date]]="","",IF(Table1[[#This Row],[Effect 1]]="Dr.","Yes","No"))</f>
        <v/>
      </c>
      <c r="BR393" t="str">
        <f>IF(Table1[[#This Row],[Date]]="","",Table1[[#This Row],[Ledger 1]])</f>
        <v/>
      </c>
      <c r="BS393" t="str">
        <f>IF(Table1[[#This Row],[Date]]="","",IF(Table1[[#This Row],[Effect 1]]="Dr.",-Table1[[#This Row],[Amount 1]],Table1[[#This Row],[Amount 1]]))</f>
        <v/>
      </c>
      <c r="BV393" t="str">
        <f>IF(Table1[[#This Row],[Ledger 2]]="","","No")</f>
        <v/>
      </c>
      <c r="BW393" t="str">
        <f>IF(Table1[[#This Row],[Date]]="","",IF(Table1[[#This Row],[Effect 2]]="Dr.","Yes","No"))</f>
        <v/>
      </c>
      <c r="BX393" t="str">
        <f>IF(Table1[[#This Row],[Date]]="","",Table1[[#This Row],[Ledger 2]])</f>
        <v/>
      </c>
      <c r="BY393" t="str">
        <f>IF(Table1[[#This Row],[Date]]="","",IF(Table1[[#This Row],[Effect 2]]="Dr.",-Table1[[#This Row],[Amount 2]],Table1[[#This Row],[Amount 2]]))</f>
        <v/>
      </c>
      <c r="CB393" t="str">
        <f>IF(Table1[[#This Row],[Ledger 3]]="","","No")</f>
        <v/>
      </c>
      <c r="CC393" t="str">
        <f>IF(Table1[[#This Row],[Ledger 3]]="","",IF(Table1[[#This Row],[Effect 3]]="Dr.","Yes","No"))</f>
        <v/>
      </c>
      <c r="CD393" t="str">
        <f>IF(Table1[[#This Row],[Ledger 3]]="","",Table1[[#This Row],[Ledger 3]])</f>
        <v/>
      </c>
      <c r="CE393" t="str">
        <f>IF(Table1[[#This Row],[Ledger 3]]="","",IF(Table1[[#This Row],[Effect 3]]="Dr.",-Table1[[#This Row],[Amount 3]],Table1[[#This Row],[Amount 3]]))</f>
        <v/>
      </c>
      <c r="CH393" t="str">
        <f>IF(Table1[[#This Row],[Ledger 4]]="","","No")</f>
        <v/>
      </c>
      <c r="CI393" t="str">
        <f>IF(Table1[[#This Row],[Ledger 4]]="","",IF(Table1[[#This Row],[Effect 4]]="Dr.","Yes","No"))</f>
        <v/>
      </c>
      <c r="CJ393" t="str">
        <f>IF(Table1[[#This Row],[Ledger 4]]="","",Table1[[#This Row],[Ledger 4]])</f>
        <v/>
      </c>
      <c r="CK393" t="str">
        <f>IF(Table1[[#This Row],[Ledger 4]]="","",IF(Table1[[#This Row],[Effect 4]]="Dr.",-Table1[[#This Row],[Amount 4]],Table1[[#This Row],[Amount 4]]))</f>
        <v/>
      </c>
      <c r="CN393" t="str">
        <f>IF(Table1[[#This Row],[Ledger 5]]="","","No")</f>
        <v/>
      </c>
      <c r="CO393" t="str">
        <f>IF(Table1[[#This Row],[Ledger 5]]="","",IF(Table1[[#This Row],[Effect 5]]="Dr.","Yes","No"))</f>
        <v/>
      </c>
      <c r="CP393" t="str">
        <f>IF(Table1[[#This Row],[Ledger 5]]="","",Table1[[#This Row],[Ledger 5]])</f>
        <v/>
      </c>
      <c r="CQ393" t="str">
        <f>IF(Table1[[#This Row],[Ledger 5]]="","",IF(Table1[[#This Row],[Effect 5]]="Dr.",-Table1[[#This Row],[Amount 5]],Table1[[#This Row],[Amount 5]]))</f>
        <v/>
      </c>
      <c r="CT393" t="str">
        <f>IF(Table1[[#This Row],[Ledger 6]]="","","No")</f>
        <v/>
      </c>
      <c r="CU393" t="str">
        <f>IF(Table1[[#This Row],[Ledger 6]]="","",IF(Table1[[#This Row],[Effect 6]]="Dr.","Yes","No"))</f>
        <v/>
      </c>
      <c r="CV393" t="str">
        <f>IF(Table1[[#This Row],[Ledger 6]]="","",Table1[[#This Row],[Ledger 6]])</f>
        <v/>
      </c>
      <c r="CW393" t="str">
        <f>IF(Table1[[#This Row],[Ledger 6]]="","",IF(Table1[[#This Row],[Effect 6]]="Dr.",-Table1[[#This Row],[Amount 6]],Table1[[#This Row],[Amount 6]]))</f>
        <v/>
      </c>
      <c r="CZ393" t="str">
        <f>IF(Table1[[#This Row],[Ledger 7]]="","","No")</f>
        <v/>
      </c>
      <c r="DA393" t="str">
        <f>IF(Table1[[#This Row],[Ledger 7]]="","",IF(Table1[[#This Row],[Effect 7]]="Dr.","Yes","No"))</f>
        <v/>
      </c>
      <c r="DB393" t="str">
        <f>IF(Table1[[#This Row],[Ledger 7]]="","",Table1[[#This Row],[Ledger 7]])</f>
        <v/>
      </c>
      <c r="DC393" t="str">
        <f>IF(Table1[[#This Row],[Ledger 7]]="","",IF(Table1[[#This Row],[Effect 7]]="Dr.",-Table1[[#This Row],[Amount 7]],Table1[[#This Row],[Amount 7]]))</f>
        <v/>
      </c>
      <c r="DF393" t="str">
        <f>IF(Table1[[#This Row],[Ledger 8]]="","","No")</f>
        <v/>
      </c>
      <c r="DG393" t="str">
        <f>IF(Table1[[#This Row],[Ledger 8]]="","",IF(Table1[[#This Row],[Effect 8]]="Dr.","Yes","No"))</f>
        <v/>
      </c>
      <c r="DH393" t="str">
        <f>IF(Table1[[#This Row],[Ledger 8]]="","",Table1[[#This Row],[Ledger 8]])</f>
        <v/>
      </c>
      <c r="DI393" t="str">
        <f>IF(Table1[[#This Row],[Ledger 8]]="","",IF(Table1[[#This Row],[Effect 8]]="Dr.",-Table1[[#This Row],[Amount 8]],Table1[[#This Row],[Amount 8]]))</f>
        <v/>
      </c>
      <c r="DL393" t="str">
        <f>IF(Table1[[#This Row],[Ledger 9]]="","","No")</f>
        <v/>
      </c>
      <c r="DM393" t="str">
        <f>IF(Table1[[#This Row],[Ledger 9]]="","",IF(Table1[[#This Row],[Effect 9]]="Dr.","Yes","No"))</f>
        <v/>
      </c>
      <c r="DN393" t="str">
        <f>IF(Table1[[#This Row],[Ledger 9]]="","",Table1[[#This Row],[Ledger 9]])</f>
        <v/>
      </c>
      <c r="DO393" t="str">
        <f>IF(Table1[[#This Row],[Ledger 9]]="","",IF(Table1[[#This Row],[Effect 9]]="Dr.",-Table1[[#This Row],[Amount 9]],Table1[[#This Row],[Amount 9]]))</f>
        <v/>
      </c>
      <c r="DR393" t="str">
        <f>IF(Table1[[#This Row],[Ledger 10]]="","","No")</f>
        <v/>
      </c>
      <c r="DS393" t="str">
        <f>IF(Table1[[#This Row],[Ledger 10]]="","",IF(Table1[[#This Row],[Effect 10]]="Dr.","Yes","No"))</f>
        <v/>
      </c>
      <c r="DT393" t="str">
        <f>IF(Table1[[#This Row],[Ledger 10]]="","",Table1[[#This Row],[Ledger 10]])</f>
        <v/>
      </c>
      <c r="DU393" t="str">
        <f>IF(Table1[[#This Row],[Ledger 10]]="","",IF(Table1[[#This Row],[Effect 10]]="Dr.",-Table1[[#This Row],[Amount 10]],Table1[[#This Row],[Amount 10]]))</f>
        <v/>
      </c>
      <c r="DX393" t="str">
        <f>IF(Table1[[#This Row],[Ledger 11]]="","","No")</f>
        <v/>
      </c>
      <c r="DY393" t="str">
        <f>IF(Table1[[#This Row],[Ledger 11]]="","",IF(Table1[[#This Row],[Effect 11]]="Dr.","Yes","No"))</f>
        <v/>
      </c>
      <c r="DZ393" t="str">
        <f>IF(Table1[[#This Row],[Ledger 11]]="","",Table1[[#This Row],[Ledger 11]])</f>
        <v/>
      </c>
      <c r="EA393" t="str">
        <f>IF(Table1[[#This Row],[Ledger 11]]="","",IF(Table1[[#This Row],[Effect 11]]="Dr.",-Table1[[#This Row],[Amount 11]],Table1[[#This Row],[Amount 11]]))</f>
        <v/>
      </c>
      <c r="ED393" t="str">
        <f>IF(Table1[[#This Row],[Ledger 12]]="","","No")</f>
        <v/>
      </c>
      <c r="EE393" t="str">
        <f>IF(Table1[[#This Row],[Ledger 12]]="","",IF(Table1[[#This Row],[Effect 12]]="Dr.","Yes","No"))</f>
        <v/>
      </c>
      <c r="EF393" t="str">
        <f>IF(Table1[[#This Row],[Ledger 12]]="","",Table1[[#This Row],[Ledger 12]])</f>
        <v/>
      </c>
      <c r="EG393" t="str">
        <f>IF(Table1[[#This Row],[Ledger 12]]="","",IF(Table1[[#This Row],[Effect 12]]="Dr.",-Table1[[#This Row],[Amount 12]],Table1[[#This Row],[Amount 12]]))</f>
        <v/>
      </c>
      <c r="EJ393" t="str">
        <f>IF(Table1[[#This Row],[Ledger 13]]="","","No")</f>
        <v/>
      </c>
      <c r="EK393" t="str">
        <f>IF(Table1[[#This Row],[Ledger 13]]="","",IF(Table1[[#This Row],[Effect 13]]="Dr.","Yes","No"))</f>
        <v/>
      </c>
      <c r="EL393" t="str">
        <f>IF(Table1[[#This Row],[Ledger 13]]="","",Table1[[#This Row],[Ledger 13]])</f>
        <v/>
      </c>
      <c r="EM393" t="str">
        <f>IF(Table1[[#This Row],[Ledger 13]]="","",IF(Table1[[#This Row],[Effect 13]]="Dr.",-Table1[[#This Row],[Amount 13]],Table1[[#This Row],[Amount 13]]))</f>
        <v/>
      </c>
      <c r="EP393" t="str">
        <f>IF(Table1[[#This Row],[Ledger 14]]="","","No")</f>
        <v/>
      </c>
      <c r="EQ393" t="str">
        <f>IF(Table1[[#This Row],[Ledger 14]]="","",IF(Table1[[#This Row],[Effect 14]]="Dr.","Yes","No"))</f>
        <v/>
      </c>
      <c r="ER393" t="str">
        <f>IF(Table1[[#This Row],[Ledger 14]]="","",Table1[[#This Row],[Ledger 14]])</f>
        <v/>
      </c>
      <c r="ES393" t="str">
        <f>IF(Table1[[#This Row],[Ledger 14]]="","",IF(Table1[[#This Row],[Effect 14]]="Dr.",-Table1[[#This Row],[Amount 14]],Table1[[#This Row],[Amount 14]]))</f>
        <v/>
      </c>
      <c r="EV393" t="str">
        <f>IF(Table1[[#This Row],[Ledger 15]]="","","No")</f>
        <v/>
      </c>
      <c r="EW393" t="str">
        <f>IF(Table1[[#This Row],[Ledger 15]]="","",IF(Table1[[#This Row],[Effect 15]]="Dr.","Yes","No"))</f>
        <v/>
      </c>
      <c r="EX393" t="str">
        <f>IF(Table1[[#This Row],[Ledger 15]]="","",Table1[[#This Row],[Ledger 15]])</f>
        <v/>
      </c>
      <c r="EY393" t="str">
        <f>IF(Table1[[#This Row],[Ledger 15]]="","",IF(Table1[[#This Row],[Effect 15]]="Dr.",-Table1[[#This Row],[Amount 15]],Table1[[#This Row],[Amount 15]]))</f>
        <v/>
      </c>
      <c r="FD3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3">
        <f>IF(Table1[[#This Row],[Date]]="",0,IF(AND(Table1[[#This Row],[Date]]&gt;=$FE$2,Table1[[#This Row],[Date]]&lt;=$FE$3),0,1))</f>
        <v>0</v>
      </c>
      <c r="FF393">
        <f>IF(Table1[[#This Row],[Date]]="",0,IF(TYPE(VLOOKUP(Table1[[#This Row],[Voucher Type]],Table1[[#All],[Voucher Type Master]],1,FALSE))=16,1,0))</f>
        <v>0</v>
      </c>
      <c r="FG393">
        <f>IF(TYPE(IF(Table1[[#This Row],[Date]]="",0,IF(VLOOKUP(Table1[[#This Row],[Voucher Type]],$FY$5:$FZ$13,2,0)=Table1[[#This Row],[Effect 1]],0,1)))=16,1,0)</f>
        <v>0</v>
      </c>
      <c r="FH3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3">
        <f>IF(LEN(Table1[[#This Row],[Ledger 1]])&gt;0,IF(TYPE(VLOOKUP(Table1[[#This Row],[Ledger 1]],GZ:GZ,1,0))=16,1,0),0)</f>
        <v>0</v>
      </c>
      <c r="FJ393">
        <f>IF(LEN(Table1[[#This Row],[Ledger 2]])&gt;0,IF(TYPE(VLOOKUP(Table1[[#This Row],[Ledger 2]],GZ:GZ,1,0))=16,1,0),0)</f>
        <v>0</v>
      </c>
      <c r="FK393">
        <f>IF(LEN(Table1[[#This Row],[Ledger 3]])&gt;0,IF(TYPE(VLOOKUP(Table1[[#This Row],[Ledger 3]],GZ:GZ,1,0))=16,1,0),0)</f>
        <v>0</v>
      </c>
      <c r="FL393">
        <f>IF(LEN(Table1[[#This Row],[Ledger 4]])&gt;0,IF(TYPE(VLOOKUP(Table1[[#This Row],[Ledger 4]],GZ:GZ,1,0))=16,1,0),0)</f>
        <v>0</v>
      </c>
      <c r="FM393">
        <f>IF(LEN(Table1[[#This Row],[Ledger 5]])&gt;0,IF(TYPE(VLOOKUP(Table1[[#This Row],[Ledger 5]],GZ:GZ,1,0))=16,1,0),0)</f>
        <v>0</v>
      </c>
      <c r="FN393">
        <f>IF(LEN(Table1[[#This Row],[Ledger 6]])&gt;0,IF(TYPE(VLOOKUP(Table1[[#This Row],[Ledger 6]],$GZ:$GZ,1,0))=16,1,0),0)</f>
        <v>0</v>
      </c>
      <c r="FO393">
        <f>IF(LEN(Table1[[#This Row],[Ledger 7]])&gt;0,IF(TYPE(VLOOKUP(Table1[[#This Row],[Ledger 7]],$GZ:$GZ,1,0))=16,1,0),0)</f>
        <v>0</v>
      </c>
      <c r="FP393">
        <f>IF(LEN(Table1[[#This Row],[Ledger 8]])&gt;0,IF(TYPE(VLOOKUP(Table1[[#This Row],[Ledger 8]],$GZ:$GZ,1,0))=16,1,0),0)</f>
        <v>0</v>
      </c>
      <c r="FQ393">
        <f>IF(LEN(Table1[[#This Row],[Ledger 9]])&gt;0,IF(TYPE(VLOOKUP(Table1[[#This Row],[Ledger 9]],$GZ:$GZ,1,0))=16,1,0),0)</f>
        <v>0</v>
      </c>
      <c r="FR393">
        <f>IF(LEN(Table1[[#This Row],[Ledger 10]])&gt;0,IF(TYPE(VLOOKUP(Table1[[#This Row],[Ledger 10]],$GZ:$GZ,1,0))=16,1,0),0)</f>
        <v>0</v>
      </c>
      <c r="FS393">
        <f>IF(LEN(Table1[[#This Row],[Ledger 11]])&gt;0,IF(TYPE(VLOOKUP(Table1[[#This Row],[Ledger 11]],$GZ:$GZ,1,0))=16,1,0),0)</f>
        <v>0</v>
      </c>
      <c r="FT393">
        <f>IF(LEN(Table1[[#This Row],[Ledger 12]])&gt;0,IF(TYPE(VLOOKUP(Table1[[#This Row],[Ledger 12]],$GZ:$GZ,1,0))=16,1,0),0)</f>
        <v>0</v>
      </c>
      <c r="FU393">
        <f>IF(LEN(Table1[[#This Row],[Ledger 13]])&gt;0,IF(TYPE(VLOOKUP(Table1[[#This Row],[Ledger 13]],$GZ:$GZ,1,0))=16,1,0),0)</f>
        <v>0</v>
      </c>
      <c r="FV393">
        <f>IF(LEN(Table1[[#This Row],[Ledger 14]])&gt;0,IF(TYPE(VLOOKUP(Table1[[#This Row],[Ledger 14]],$GZ:$GZ,1,0))=16,1,0),0)</f>
        <v>0</v>
      </c>
      <c r="FW393">
        <f>IF(LEN(Table1[[#This Row],[Ledger 15]])&gt;0,IF(TYPE(VLOOKUP(Table1[[#This Row],[Ledger 15]],$GZ:$GZ,1,0))=16,1,0),0)</f>
        <v>0</v>
      </c>
    </row>
    <row r="394" spans="4:179" ht="33" customHeight="1" x14ac:dyDescent="0.45">
      <c r="D394" s="8">
        <f t="shared" si="15"/>
        <v>389</v>
      </c>
      <c r="E394" s="32"/>
      <c r="F394" s="34"/>
      <c r="G394" s="34"/>
      <c r="H394" s="34"/>
      <c r="I394" s="34"/>
      <c r="J394" s="38"/>
      <c r="K394" s="33"/>
      <c r="L394" s="36"/>
      <c r="M394" s="35"/>
      <c r="N394" s="34"/>
      <c r="O394" s="41"/>
      <c r="P394" s="35"/>
      <c r="Q394" s="34"/>
      <c r="R394" s="37"/>
      <c r="S394" s="35"/>
      <c r="T394" s="34"/>
      <c r="U394" s="37"/>
      <c r="V394" s="35"/>
      <c r="W394" s="34"/>
      <c r="X394" s="37"/>
      <c r="Y394" s="35"/>
      <c r="Z394" s="34"/>
      <c r="AA394" s="37"/>
      <c r="AB394" s="35"/>
      <c r="AC394" s="34"/>
      <c r="AD394" s="37"/>
      <c r="AE394" s="35"/>
      <c r="AF394" s="34"/>
      <c r="AG394" s="37"/>
      <c r="AH394" s="35"/>
      <c r="AI394" s="34"/>
      <c r="AJ394" s="37"/>
      <c r="AK394" s="35"/>
      <c r="AL394" s="34"/>
      <c r="AM394" s="37"/>
      <c r="AN394" s="35"/>
      <c r="AO394" s="34"/>
      <c r="AP394" s="37"/>
      <c r="AQ394" s="35"/>
      <c r="AR394" s="34"/>
      <c r="AS394" s="37"/>
      <c r="AT394" s="35"/>
      <c r="AU394" s="34"/>
      <c r="AV394" s="37"/>
      <c r="AW394" s="35"/>
      <c r="AX394" s="34"/>
      <c r="AY394" s="37"/>
      <c r="AZ394" s="35"/>
      <c r="BA394" s="34"/>
      <c r="BB394" s="37"/>
      <c r="BC3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4" s="7"/>
      <c r="BF394" t="str">
        <f>IF(Table1[[#This Row],[Date]]="","","&amp;lt;VOUCHER REMOTEID="&amp;""""&amp;$A$11&amp;$A$13&amp;ROW()&amp;""""&amp;" VCHTYPE="""&amp;F394&amp;""" ACTION="""&amp;"Create"&amp;"""&amp;gt;")</f>
        <v/>
      </c>
      <c r="BG394" t="str">
        <f>IF(Table1[[#This Row],[Date]]="","",TEXT(Table1[[#This Row],[Date]],"yyyymmdd"))</f>
        <v/>
      </c>
      <c r="BH394" t="str">
        <f>Table1[[#This Row],[Date2]]</f>
        <v/>
      </c>
      <c r="BI394" t="str">
        <f>IF(Table1[[#This Row],[Date]]="","",Table1[[#This Row],[Voucher Type]])</f>
        <v/>
      </c>
      <c r="BJ394" t="str">
        <f>IF(Table1[[#This Row],[Ref No / Invoice No]]="","",Table1[[#This Row],[Ref No / Invoice No]])</f>
        <v/>
      </c>
      <c r="BK394" t="str">
        <f>IF(Table1[[#This Row],[Voucher No]]="","",Table1[[#This Row],[Voucher No]])</f>
        <v/>
      </c>
      <c r="BL394" t="str">
        <f>IF(Table1[[#This Row],[Date]]="","",Table1[[#This Row],[Narration]])</f>
        <v/>
      </c>
      <c r="BM394" t="str">
        <f>IF(Table1[[#This Row],[Date]]="","",$A$11&amp;$A$13&amp;ROW())</f>
        <v/>
      </c>
      <c r="BN394" t="str">
        <f>IF(Table1[[#This Row],[Date]]="","",$A$13)</f>
        <v/>
      </c>
      <c r="BP394" t="str">
        <f>IF(Table1[[#This Row],[Ledger 1]]="","","No")</f>
        <v/>
      </c>
      <c r="BQ394" t="str">
        <f>IF(Table1[[#This Row],[Date]]="","",IF(Table1[[#This Row],[Effect 1]]="Dr.","Yes","No"))</f>
        <v/>
      </c>
      <c r="BR394" t="str">
        <f>IF(Table1[[#This Row],[Date]]="","",Table1[[#This Row],[Ledger 1]])</f>
        <v/>
      </c>
      <c r="BS394" t="str">
        <f>IF(Table1[[#This Row],[Date]]="","",IF(Table1[[#This Row],[Effect 1]]="Dr.",-Table1[[#This Row],[Amount 1]],Table1[[#This Row],[Amount 1]]))</f>
        <v/>
      </c>
      <c r="BV394" t="str">
        <f>IF(Table1[[#This Row],[Ledger 2]]="","","No")</f>
        <v/>
      </c>
      <c r="BW394" t="str">
        <f>IF(Table1[[#This Row],[Date]]="","",IF(Table1[[#This Row],[Effect 2]]="Dr.","Yes","No"))</f>
        <v/>
      </c>
      <c r="BX394" t="str">
        <f>IF(Table1[[#This Row],[Date]]="","",Table1[[#This Row],[Ledger 2]])</f>
        <v/>
      </c>
      <c r="BY394" t="str">
        <f>IF(Table1[[#This Row],[Date]]="","",IF(Table1[[#This Row],[Effect 2]]="Dr.",-Table1[[#This Row],[Amount 2]],Table1[[#This Row],[Amount 2]]))</f>
        <v/>
      </c>
      <c r="CB394" t="str">
        <f>IF(Table1[[#This Row],[Ledger 3]]="","","No")</f>
        <v/>
      </c>
      <c r="CC394" t="str">
        <f>IF(Table1[[#This Row],[Ledger 3]]="","",IF(Table1[[#This Row],[Effect 3]]="Dr.","Yes","No"))</f>
        <v/>
      </c>
      <c r="CD394" t="str">
        <f>IF(Table1[[#This Row],[Ledger 3]]="","",Table1[[#This Row],[Ledger 3]])</f>
        <v/>
      </c>
      <c r="CE394" t="str">
        <f>IF(Table1[[#This Row],[Ledger 3]]="","",IF(Table1[[#This Row],[Effect 3]]="Dr.",-Table1[[#This Row],[Amount 3]],Table1[[#This Row],[Amount 3]]))</f>
        <v/>
      </c>
      <c r="CH394" t="str">
        <f>IF(Table1[[#This Row],[Ledger 4]]="","","No")</f>
        <v/>
      </c>
      <c r="CI394" t="str">
        <f>IF(Table1[[#This Row],[Ledger 4]]="","",IF(Table1[[#This Row],[Effect 4]]="Dr.","Yes","No"))</f>
        <v/>
      </c>
      <c r="CJ394" t="str">
        <f>IF(Table1[[#This Row],[Ledger 4]]="","",Table1[[#This Row],[Ledger 4]])</f>
        <v/>
      </c>
      <c r="CK394" t="str">
        <f>IF(Table1[[#This Row],[Ledger 4]]="","",IF(Table1[[#This Row],[Effect 4]]="Dr.",-Table1[[#This Row],[Amount 4]],Table1[[#This Row],[Amount 4]]))</f>
        <v/>
      </c>
      <c r="CN394" t="str">
        <f>IF(Table1[[#This Row],[Ledger 5]]="","","No")</f>
        <v/>
      </c>
      <c r="CO394" t="str">
        <f>IF(Table1[[#This Row],[Ledger 5]]="","",IF(Table1[[#This Row],[Effect 5]]="Dr.","Yes","No"))</f>
        <v/>
      </c>
      <c r="CP394" t="str">
        <f>IF(Table1[[#This Row],[Ledger 5]]="","",Table1[[#This Row],[Ledger 5]])</f>
        <v/>
      </c>
      <c r="CQ394" t="str">
        <f>IF(Table1[[#This Row],[Ledger 5]]="","",IF(Table1[[#This Row],[Effect 5]]="Dr.",-Table1[[#This Row],[Amount 5]],Table1[[#This Row],[Amount 5]]))</f>
        <v/>
      </c>
      <c r="CT394" t="str">
        <f>IF(Table1[[#This Row],[Ledger 6]]="","","No")</f>
        <v/>
      </c>
      <c r="CU394" t="str">
        <f>IF(Table1[[#This Row],[Ledger 6]]="","",IF(Table1[[#This Row],[Effect 6]]="Dr.","Yes","No"))</f>
        <v/>
      </c>
      <c r="CV394" t="str">
        <f>IF(Table1[[#This Row],[Ledger 6]]="","",Table1[[#This Row],[Ledger 6]])</f>
        <v/>
      </c>
      <c r="CW394" t="str">
        <f>IF(Table1[[#This Row],[Ledger 6]]="","",IF(Table1[[#This Row],[Effect 6]]="Dr.",-Table1[[#This Row],[Amount 6]],Table1[[#This Row],[Amount 6]]))</f>
        <v/>
      </c>
      <c r="CZ394" t="str">
        <f>IF(Table1[[#This Row],[Ledger 7]]="","","No")</f>
        <v/>
      </c>
      <c r="DA394" t="str">
        <f>IF(Table1[[#This Row],[Ledger 7]]="","",IF(Table1[[#This Row],[Effect 7]]="Dr.","Yes","No"))</f>
        <v/>
      </c>
      <c r="DB394" t="str">
        <f>IF(Table1[[#This Row],[Ledger 7]]="","",Table1[[#This Row],[Ledger 7]])</f>
        <v/>
      </c>
      <c r="DC394" t="str">
        <f>IF(Table1[[#This Row],[Ledger 7]]="","",IF(Table1[[#This Row],[Effect 7]]="Dr.",-Table1[[#This Row],[Amount 7]],Table1[[#This Row],[Amount 7]]))</f>
        <v/>
      </c>
      <c r="DF394" t="str">
        <f>IF(Table1[[#This Row],[Ledger 8]]="","","No")</f>
        <v/>
      </c>
      <c r="DG394" t="str">
        <f>IF(Table1[[#This Row],[Ledger 8]]="","",IF(Table1[[#This Row],[Effect 8]]="Dr.","Yes","No"))</f>
        <v/>
      </c>
      <c r="DH394" t="str">
        <f>IF(Table1[[#This Row],[Ledger 8]]="","",Table1[[#This Row],[Ledger 8]])</f>
        <v/>
      </c>
      <c r="DI394" t="str">
        <f>IF(Table1[[#This Row],[Ledger 8]]="","",IF(Table1[[#This Row],[Effect 8]]="Dr.",-Table1[[#This Row],[Amount 8]],Table1[[#This Row],[Amount 8]]))</f>
        <v/>
      </c>
      <c r="DL394" t="str">
        <f>IF(Table1[[#This Row],[Ledger 9]]="","","No")</f>
        <v/>
      </c>
      <c r="DM394" t="str">
        <f>IF(Table1[[#This Row],[Ledger 9]]="","",IF(Table1[[#This Row],[Effect 9]]="Dr.","Yes","No"))</f>
        <v/>
      </c>
      <c r="DN394" t="str">
        <f>IF(Table1[[#This Row],[Ledger 9]]="","",Table1[[#This Row],[Ledger 9]])</f>
        <v/>
      </c>
      <c r="DO394" t="str">
        <f>IF(Table1[[#This Row],[Ledger 9]]="","",IF(Table1[[#This Row],[Effect 9]]="Dr.",-Table1[[#This Row],[Amount 9]],Table1[[#This Row],[Amount 9]]))</f>
        <v/>
      </c>
      <c r="DR394" t="str">
        <f>IF(Table1[[#This Row],[Ledger 10]]="","","No")</f>
        <v/>
      </c>
      <c r="DS394" t="str">
        <f>IF(Table1[[#This Row],[Ledger 10]]="","",IF(Table1[[#This Row],[Effect 10]]="Dr.","Yes","No"))</f>
        <v/>
      </c>
      <c r="DT394" t="str">
        <f>IF(Table1[[#This Row],[Ledger 10]]="","",Table1[[#This Row],[Ledger 10]])</f>
        <v/>
      </c>
      <c r="DU394" t="str">
        <f>IF(Table1[[#This Row],[Ledger 10]]="","",IF(Table1[[#This Row],[Effect 10]]="Dr.",-Table1[[#This Row],[Amount 10]],Table1[[#This Row],[Amount 10]]))</f>
        <v/>
      </c>
      <c r="DX394" t="str">
        <f>IF(Table1[[#This Row],[Ledger 11]]="","","No")</f>
        <v/>
      </c>
      <c r="DY394" t="str">
        <f>IF(Table1[[#This Row],[Ledger 11]]="","",IF(Table1[[#This Row],[Effect 11]]="Dr.","Yes","No"))</f>
        <v/>
      </c>
      <c r="DZ394" t="str">
        <f>IF(Table1[[#This Row],[Ledger 11]]="","",Table1[[#This Row],[Ledger 11]])</f>
        <v/>
      </c>
      <c r="EA394" t="str">
        <f>IF(Table1[[#This Row],[Ledger 11]]="","",IF(Table1[[#This Row],[Effect 11]]="Dr.",-Table1[[#This Row],[Amount 11]],Table1[[#This Row],[Amount 11]]))</f>
        <v/>
      </c>
      <c r="ED394" t="str">
        <f>IF(Table1[[#This Row],[Ledger 12]]="","","No")</f>
        <v/>
      </c>
      <c r="EE394" t="str">
        <f>IF(Table1[[#This Row],[Ledger 12]]="","",IF(Table1[[#This Row],[Effect 12]]="Dr.","Yes","No"))</f>
        <v/>
      </c>
      <c r="EF394" t="str">
        <f>IF(Table1[[#This Row],[Ledger 12]]="","",Table1[[#This Row],[Ledger 12]])</f>
        <v/>
      </c>
      <c r="EG394" t="str">
        <f>IF(Table1[[#This Row],[Ledger 12]]="","",IF(Table1[[#This Row],[Effect 12]]="Dr.",-Table1[[#This Row],[Amount 12]],Table1[[#This Row],[Amount 12]]))</f>
        <v/>
      </c>
      <c r="EJ394" t="str">
        <f>IF(Table1[[#This Row],[Ledger 13]]="","","No")</f>
        <v/>
      </c>
      <c r="EK394" t="str">
        <f>IF(Table1[[#This Row],[Ledger 13]]="","",IF(Table1[[#This Row],[Effect 13]]="Dr.","Yes","No"))</f>
        <v/>
      </c>
      <c r="EL394" t="str">
        <f>IF(Table1[[#This Row],[Ledger 13]]="","",Table1[[#This Row],[Ledger 13]])</f>
        <v/>
      </c>
      <c r="EM394" t="str">
        <f>IF(Table1[[#This Row],[Ledger 13]]="","",IF(Table1[[#This Row],[Effect 13]]="Dr.",-Table1[[#This Row],[Amount 13]],Table1[[#This Row],[Amount 13]]))</f>
        <v/>
      </c>
      <c r="EP394" t="str">
        <f>IF(Table1[[#This Row],[Ledger 14]]="","","No")</f>
        <v/>
      </c>
      <c r="EQ394" t="str">
        <f>IF(Table1[[#This Row],[Ledger 14]]="","",IF(Table1[[#This Row],[Effect 14]]="Dr.","Yes","No"))</f>
        <v/>
      </c>
      <c r="ER394" t="str">
        <f>IF(Table1[[#This Row],[Ledger 14]]="","",Table1[[#This Row],[Ledger 14]])</f>
        <v/>
      </c>
      <c r="ES394" t="str">
        <f>IF(Table1[[#This Row],[Ledger 14]]="","",IF(Table1[[#This Row],[Effect 14]]="Dr.",-Table1[[#This Row],[Amount 14]],Table1[[#This Row],[Amount 14]]))</f>
        <v/>
      </c>
      <c r="EV394" t="str">
        <f>IF(Table1[[#This Row],[Ledger 15]]="","","No")</f>
        <v/>
      </c>
      <c r="EW394" t="str">
        <f>IF(Table1[[#This Row],[Ledger 15]]="","",IF(Table1[[#This Row],[Effect 15]]="Dr.","Yes","No"))</f>
        <v/>
      </c>
      <c r="EX394" t="str">
        <f>IF(Table1[[#This Row],[Ledger 15]]="","",Table1[[#This Row],[Ledger 15]])</f>
        <v/>
      </c>
      <c r="EY394" t="str">
        <f>IF(Table1[[#This Row],[Ledger 15]]="","",IF(Table1[[#This Row],[Effect 15]]="Dr.",-Table1[[#This Row],[Amount 15]],Table1[[#This Row],[Amount 15]]))</f>
        <v/>
      </c>
      <c r="FD3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4">
        <f>IF(Table1[[#This Row],[Date]]="",0,IF(AND(Table1[[#This Row],[Date]]&gt;=$FE$2,Table1[[#This Row],[Date]]&lt;=$FE$3),0,1))</f>
        <v>0</v>
      </c>
      <c r="FF394">
        <f>IF(Table1[[#This Row],[Date]]="",0,IF(TYPE(VLOOKUP(Table1[[#This Row],[Voucher Type]],Table1[[#All],[Voucher Type Master]],1,FALSE))=16,1,0))</f>
        <v>0</v>
      </c>
      <c r="FG394">
        <f>IF(TYPE(IF(Table1[[#This Row],[Date]]="",0,IF(VLOOKUP(Table1[[#This Row],[Voucher Type]],$FY$5:$FZ$13,2,0)=Table1[[#This Row],[Effect 1]],0,1)))=16,1,0)</f>
        <v>0</v>
      </c>
      <c r="FH3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4">
        <f>IF(LEN(Table1[[#This Row],[Ledger 1]])&gt;0,IF(TYPE(VLOOKUP(Table1[[#This Row],[Ledger 1]],GZ:GZ,1,0))=16,1,0),0)</f>
        <v>0</v>
      </c>
      <c r="FJ394">
        <f>IF(LEN(Table1[[#This Row],[Ledger 2]])&gt;0,IF(TYPE(VLOOKUP(Table1[[#This Row],[Ledger 2]],GZ:GZ,1,0))=16,1,0),0)</f>
        <v>0</v>
      </c>
      <c r="FK394">
        <f>IF(LEN(Table1[[#This Row],[Ledger 3]])&gt;0,IF(TYPE(VLOOKUP(Table1[[#This Row],[Ledger 3]],GZ:GZ,1,0))=16,1,0),0)</f>
        <v>0</v>
      </c>
      <c r="FL394">
        <f>IF(LEN(Table1[[#This Row],[Ledger 4]])&gt;0,IF(TYPE(VLOOKUP(Table1[[#This Row],[Ledger 4]],GZ:GZ,1,0))=16,1,0),0)</f>
        <v>0</v>
      </c>
      <c r="FM394">
        <f>IF(LEN(Table1[[#This Row],[Ledger 5]])&gt;0,IF(TYPE(VLOOKUP(Table1[[#This Row],[Ledger 5]],GZ:GZ,1,0))=16,1,0),0)</f>
        <v>0</v>
      </c>
      <c r="FN394">
        <f>IF(LEN(Table1[[#This Row],[Ledger 6]])&gt;0,IF(TYPE(VLOOKUP(Table1[[#This Row],[Ledger 6]],$GZ:$GZ,1,0))=16,1,0),0)</f>
        <v>0</v>
      </c>
      <c r="FO394">
        <f>IF(LEN(Table1[[#This Row],[Ledger 7]])&gt;0,IF(TYPE(VLOOKUP(Table1[[#This Row],[Ledger 7]],$GZ:$GZ,1,0))=16,1,0),0)</f>
        <v>0</v>
      </c>
      <c r="FP394">
        <f>IF(LEN(Table1[[#This Row],[Ledger 8]])&gt;0,IF(TYPE(VLOOKUP(Table1[[#This Row],[Ledger 8]],$GZ:$GZ,1,0))=16,1,0),0)</f>
        <v>0</v>
      </c>
      <c r="FQ394">
        <f>IF(LEN(Table1[[#This Row],[Ledger 9]])&gt;0,IF(TYPE(VLOOKUP(Table1[[#This Row],[Ledger 9]],$GZ:$GZ,1,0))=16,1,0),0)</f>
        <v>0</v>
      </c>
      <c r="FR394">
        <f>IF(LEN(Table1[[#This Row],[Ledger 10]])&gt;0,IF(TYPE(VLOOKUP(Table1[[#This Row],[Ledger 10]],$GZ:$GZ,1,0))=16,1,0),0)</f>
        <v>0</v>
      </c>
      <c r="FS394">
        <f>IF(LEN(Table1[[#This Row],[Ledger 11]])&gt;0,IF(TYPE(VLOOKUP(Table1[[#This Row],[Ledger 11]],$GZ:$GZ,1,0))=16,1,0),0)</f>
        <v>0</v>
      </c>
      <c r="FT394">
        <f>IF(LEN(Table1[[#This Row],[Ledger 12]])&gt;0,IF(TYPE(VLOOKUP(Table1[[#This Row],[Ledger 12]],$GZ:$GZ,1,0))=16,1,0),0)</f>
        <v>0</v>
      </c>
      <c r="FU394">
        <f>IF(LEN(Table1[[#This Row],[Ledger 13]])&gt;0,IF(TYPE(VLOOKUP(Table1[[#This Row],[Ledger 13]],$GZ:$GZ,1,0))=16,1,0),0)</f>
        <v>0</v>
      </c>
      <c r="FV394">
        <f>IF(LEN(Table1[[#This Row],[Ledger 14]])&gt;0,IF(TYPE(VLOOKUP(Table1[[#This Row],[Ledger 14]],$GZ:$GZ,1,0))=16,1,0),0)</f>
        <v>0</v>
      </c>
      <c r="FW394">
        <f>IF(LEN(Table1[[#This Row],[Ledger 15]])&gt;0,IF(TYPE(VLOOKUP(Table1[[#This Row],[Ledger 15]],$GZ:$GZ,1,0))=16,1,0),0)</f>
        <v>0</v>
      </c>
    </row>
    <row r="395" spans="4:179" ht="33" customHeight="1" x14ac:dyDescent="0.45">
      <c r="D395" s="8">
        <f t="shared" si="15"/>
        <v>390</v>
      </c>
      <c r="E395" s="32"/>
      <c r="F395" s="34"/>
      <c r="G395" s="34"/>
      <c r="H395" s="34"/>
      <c r="I395" s="34"/>
      <c r="J395" s="38"/>
      <c r="K395" s="33"/>
      <c r="L395" s="36"/>
      <c r="M395" s="35"/>
      <c r="N395" s="34"/>
      <c r="O395" s="41"/>
      <c r="P395" s="35"/>
      <c r="Q395" s="34"/>
      <c r="R395" s="37"/>
      <c r="S395" s="35"/>
      <c r="T395" s="34"/>
      <c r="U395" s="37"/>
      <c r="V395" s="35"/>
      <c r="W395" s="34"/>
      <c r="X395" s="37"/>
      <c r="Y395" s="35"/>
      <c r="Z395" s="34"/>
      <c r="AA395" s="37"/>
      <c r="AB395" s="35"/>
      <c r="AC395" s="34"/>
      <c r="AD395" s="37"/>
      <c r="AE395" s="35"/>
      <c r="AF395" s="34"/>
      <c r="AG395" s="37"/>
      <c r="AH395" s="35"/>
      <c r="AI395" s="34"/>
      <c r="AJ395" s="37"/>
      <c r="AK395" s="35"/>
      <c r="AL395" s="34"/>
      <c r="AM395" s="37"/>
      <c r="AN395" s="35"/>
      <c r="AO395" s="34"/>
      <c r="AP395" s="37"/>
      <c r="AQ395" s="35"/>
      <c r="AR395" s="34"/>
      <c r="AS395" s="37"/>
      <c r="AT395" s="35"/>
      <c r="AU395" s="34"/>
      <c r="AV395" s="37"/>
      <c r="AW395" s="35"/>
      <c r="AX395" s="34"/>
      <c r="AY395" s="37"/>
      <c r="AZ395" s="35"/>
      <c r="BA395" s="34"/>
      <c r="BB395" s="37"/>
      <c r="BC3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5" s="7"/>
      <c r="BF395" t="str">
        <f>IF(Table1[[#This Row],[Date]]="","","&amp;lt;VOUCHER REMOTEID="&amp;""""&amp;$A$11&amp;$A$13&amp;ROW()&amp;""""&amp;" VCHTYPE="""&amp;F395&amp;""" ACTION="""&amp;"Create"&amp;"""&amp;gt;")</f>
        <v/>
      </c>
      <c r="BG395" t="str">
        <f>IF(Table1[[#This Row],[Date]]="","",TEXT(Table1[[#This Row],[Date]],"yyyymmdd"))</f>
        <v/>
      </c>
      <c r="BH395" t="str">
        <f>Table1[[#This Row],[Date2]]</f>
        <v/>
      </c>
      <c r="BI395" t="str">
        <f>IF(Table1[[#This Row],[Date]]="","",Table1[[#This Row],[Voucher Type]])</f>
        <v/>
      </c>
      <c r="BJ395" t="str">
        <f>IF(Table1[[#This Row],[Ref No / Invoice No]]="","",Table1[[#This Row],[Ref No / Invoice No]])</f>
        <v/>
      </c>
      <c r="BK395" t="str">
        <f>IF(Table1[[#This Row],[Voucher No]]="","",Table1[[#This Row],[Voucher No]])</f>
        <v/>
      </c>
      <c r="BL395" t="str">
        <f>IF(Table1[[#This Row],[Date]]="","",Table1[[#This Row],[Narration]])</f>
        <v/>
      </c>
      <c r="BM395" t="str">
        <f>IF(Table1[[#This Row],[Date]]="","",$A$11&amp;$A$13&amp;ROW())</f>
        <v/>
      </c>
      <c r="BN395" t="str">
        <f>IF(Table1[[#This Row],[Date]]="","",$A$13)</f>
        <v/>
      </c>
      <c r="BP395" t="str">
        <f>IF(Table1[[#This Row],[Ledger 1]]="","","No")</f>
        <v/>
      </c>
      <c r="BQ395" t="str">
        <f>IF(Table1[[#This Row],[Date]]="","",IF(Table1[[#This Row],[Effect 1]]="Dr.","Yes","No"))</f>
        <v/>
      </c>
      <c r="BR395" t="str">
        <f>IF(Table1[[#This Row],[Date]]="","",Table1[[#This Row],[Ledger 1]])</f>
        <v/>
      </c>
      <c r="BS395" t="str">
        <f>IF(Table1[[#This Row],[Date]]="","",IF(Table1[[#This Row],[Effect 1]]="Dr.",-Table1[[#This Row],[Amount 1]],Table1[[#This Row],[Amount 1]]))</f>
        <v/>
      </c>
      <c r="BV395" t="str">
        <f>IF(Table1[[#This Row],[Ledger 2]]="","","No")</f>
        <v/>
      </c>
      <c r="BW395" t="str">
        <f>IF(Table1[[#This Row],[Date]]="","",IF(Table1[[#This Row],[Effect 2]]="Dr.","Yes","No"))</f>
        <v/>
      </c>
      <c r="BX395" t="str">
        <f>IF(Table1[[#This Row],[Date]]="","",Table1[[#This Row],[Ledger 2]])</f>
        <v/>
      </c>
      <c r="BY395" t="str">
        <f>IF(Table1[[#This Row],[Date]]="","",IF(Table1[[#This Row],[Effect 2]]="Dr.",-Table1[[#This Row],[Amount 2]],Table1[[#This Row],[Amount 2]]))</f>
        <v/>
      </c>
      <c r="CB395" t="str">
        <f>IF(Table1[[#This Row],[Ledger 3]]="","","No")</f>
        <v/>
      </c>
      <c r="CC395" t="str">
        <f>IF(Table1[[#This Row],[Ledger 3]]="","",IF(Table1[[#This Row],[Effect 3]]="Dr.","Yes","No"))</f>
        <v/>
      </c>
      <c r="CD395" t="str">
        <f>IF(Table1[[#This Row],[Ledger 3]]="","",Table1[[#This Row],[Ledger 3]])</f>
        <v/>
      </c>
      <c r="CE395" t="str">
        <f>IF(Table1[[#This Row],[Ledger 3]]="","",IF(Table1[[#This Row],[Effect 3]]="Dr.",-Table1[[#This Row],[Amount 3]],Table1[[#This Row],[Amount 3]]))</f>
        <v/>
      </c>
      <c r="CH395" t="str">
        <f>IF(Table1[[#This Row],[Ledger 4]]="","","No")</f>
        <v/>
      </c>
      <c r="CI395" t="str">
        <f>IF(Table1[[#This Row],[Ledger 4]]="","",IF(Table1[[#This Row],[Effect 4]]="Dr.","Yes","No"))</f>
        <v/>
      </c>
      <c r="CJ395" t="str">
        <f>IF(Table1[[#This Row],[Ledger 4]]="","",Table1[[#This Row],[Ledger 4]])</f>
        <v/>
      </c>
      <c r="CK395" t="str">
        <f>IF(Table1[[#This Row],[Ledger 4]]="","",IF(Table1[[#This Row],[Effect 4]]="Dr.",-Table1[[#This Row],[Amount 4]],Table1[[#This Row],[Amount 4]]))</f>
        <v/>
      </c>
      <c r="CN395" t="str">
        <f>IF(Table1[[#This Row],[Ledger 5]]="","","No")</f>
        <v/>
      </c>
      <c r="CO395" t="str">
        <f>IF(Table1[[#This Row],[Ledger 5]]="","",IF(Table1[[#This Row],[Effect 5]]="Dr.","Yes","No"))</f>
        <v/>
      </c>
      <c r="CP395" t="str">
        <f>IF(Table1[[#This Row],[Ledger 5]]="","",Table1[[#This Row],[Ledger 5]])</f>
        <v/>
      </c>
      <c r="CQ395" t="str">
        <f>IF(Table1[[#This Row],[Ledger 5]]="","",IF(Table1[[#This Row],[Effect 5]]="Dr.",-Table1[[#This Row],[Amount 5]],Table1[[#This Row],[Amount 5]]))</f>
        <v/>
      </c>
      <c r="CT395" t="str">
        <f>IF(Table1[[#This Row],[Ledger 6]]="","","No")</f>
        <v/>
      </c>
      <c r="CU395" t="str">
        <f>IF(Table1[[#This Row],[Ledger 6]]="","",IF(Table1[[#This Row],[Effect 6]]="Dr.","Yes","No"))</f>
        <v/>
      </c>
      <c r="CV395" t="str">
        <f>IF(Table1[[#This Row],[Ledger 6]]="","",Table1[[#This Row],[Ledger 6]])</f>
        <v/>
      </c>
      <c r="CW395" t="str">
        <f>IF(Table1[[#This Row],[Ledger 6]]="","",IF(Table1[[#This Row],[Effect 6]]="Dr.",-Table1[[#This Row],[Amount 6]],Table1[[#This Row],[Amount 6]]))</f>
        <v/>
      </c>
      <c r="CZ395" t="str">
        <f>IF(Table1[[#This Row],[Ledger 7]]="","","No")</f>
        <v/>
      </c>
      <c r="DA395" t="str">
        <f>IF(Table1[[#This Row],[Ledger 7]]="","",IF(Table1[[#This Row],[Effect 7]]="Dr.","Yes","No"))</f>
        <v/>
      </c>
      <c r="DB395" t="str">
        <f>IF(Table1[[#This Row],[Ledger 7]]="","",Table1[[#This Row],[Ledger 7]])</f>
        <v/>
      </c>
      <c r="DC395" t="str">
        <f>IF(Table1[[#This Row],[Ledger 7]]="","",IF(Table1[[#This Row],[Effect 7]]="Dr.",-Table1[[#This Row],[Amount 7]],Table1[[#This Row],[Amount 7]]))</f>
        <v/>
      </c>
      <c r="DF395" t="str">
        <f>IF(Table1[[#This Row],[Ledger 8]]="","","No")</f>
        <v/>
      </c>
      <c r="DG395" t="str">
        <f>IF(Table1[[#This Row],[Ledger 8]]="","",IF(Table1[[#This Row],[Effect 8]]="Dr.","Yes","No"))</f>
        <v/>
      </c>
      <c r="DH395" t="str">
        <f>IF(Table1[[#This Row],[Ledger 8]]="","",Table1[[#This Row],[Ledger 8]])</f>
        <v/>
      </c>
      <c r="DI395" t="str">
        <f>IF(Table1[[#This Row],[Ledger 8]]="","",IF(Table1[[#This Row],[Effect 8]]="Dr.",-Table1[[#This Row],[Amount 8]],Table1[[#This Row],[Amount 8]]))</f>
        <v/>
      </c>
      <c r="DL395" t="str">
        <f>IF(Table1[[#This Row],[Ledger 9]]="","","No")</f>
        <v/>
      </c>
      <c r="DM395" t="str">
        <f>IF(Table1[[#This Row],[Ledger 9]]="","",IF(Table1[[#This Row],[Effect 9]]="Dr.","Yes","No"))</f>
        <v/>
      </c>
      <c r="DN395" t="str">
        <f>IF(Table1[[#This Row],[Ledger 9]]="","",Table1[[#This Row],[Ledger 9]])</f>
        <v/>
      </c>
      <c r="DO395" t="str">
        <f>IF(Table1[[#This Row],[Ledger 9]]="","",IF(Table1[[#This Row],[Effect 9]]="Dr.",-Table1[[#This Row],[Amount 9]],Table1[[#This Row],[Amount 9]]))</f>
        <v/>
      </c>
      <c r="DR395" t="str">
        <f>IF(Table1[[#This Row],[Ledger 10]]="","","No")</f>
        <v/>
      </c>
      <c r="DS395" t="str">
        <f>IF(Table1[[#This Row],[Ledger 10]]="","",IF(Table1[[#This Row],[Effect 10]]="Dr.","Yes","No"))</f>
        <v/>
      </c>
      <c r="DT395" t="str">
        <f>IF(Table1[[#This Row],[Ledger 10]]="","",Table1[[#This Row],[Ledger 10]])</f>
        <v/>
      </c>
      <c r="DU395" t="str">
        <f>IF(Table1[[#This Row],[Ledger 10]]="","",IF(Table1[[#This Row],[Effect 10]]="Dr.",-Table1[[#This Row],[Amount 10]],Table1[[#This Row],[Amount 10]]))</f>
        <v/>
      </c>
      <c r="DX395" t="str">
        <f>IF(Table1[[#This Row],[Ledger 11]]="","","No")</f>
        <v/>
      </c>
      <c r="DY395" t="str">
        <f>IF(Table1[[#This Row],[Ledger 11]]="","",IF(Table1[[#This Row],[Effect 11]]="Dr.","Yes","No"))</f>
        <v/>
      </c>
      <c r="DZ395" t="str">
        <f>IF(Table1[[#This Row],[Ledger 11]]="","",Table1[[#This Row],[Ledger 11]])</f>
        <v/>
      </c>
      <c r="EA395" t="str">
        <f>IF(Table1[[#This Row],[Ledger 11]]="","",IF(Table1[[#This Row],[Effect 11]]="Dr.",-Table1[[#This Row],[Amount 11]],Table1[[#This Row],[Amount 11]]))</f>
        <v/>
      </c>
      <c r="ED395" t="str">
        <f>IF(Table1[[#This Row],[Ledger 12]]="","","No")</f>
        <v/>
      </c>
      <c r="EE395" t="str">
        <f>IF(Table1[[#This Row],[Ledger 12]]="","",IF(Table1[[#This Row],[Effect 12]]="Dr.","Yes","No"))</f>
        <v/>
      </c>
      <c r="EF395" t="str">
        <f>IF(Table1[[#This Row],[Ledger 12]]="","",Table1[[#This Row],[Ledger 12]])</f>
        <v/>
      </c>
      <c r="EG395" t="str">
        <f>IF(Table1[[#This Row],[Ledger 12]]="","",IF(Table1[[#This Row],[Effect 12]]="Dr.",-Table1[[#This Row],[Amount 12]],Table1[[#This Row],[Amount 12]]))</f>
        <v/>
      </c>
      <c r="EJ395" t="str">
        <f>IF(Table1[[#This Row],[Ledger 13]]="","","No")</f>
        <v/>
      </c>
      <c r="EK395" t="str">
        <f>IF(Table1[[#This Row],[Ledger 13]]="","",IF(Table1[[#This Row],[Effect 13]]="Dr.","Yes","No"))</f>
        <v/>
      </c>
      <c r="EL395" t="str">
        <f>IF(Table1[[#This Row],[Ledger 13]]="","",Table1[[#This Row],[Ledger 13]])</f>
        <v/>
      </c>
      <c r="EM395" t="str">
        <f>IF(Table1[[#This Row],[Ledger 13]]="","",IF(Table1[[#This Row],[Effect 13]]="Dr.",-Table1[[#This Row],[Amount 13]],Table1[[#This Row],[Amount 13]]))</f>
        <v/>
      </c>
      <c r="EP395" t="str">
        <f>IF(Table1[[#This Row],[Ledger 14]]="","","No")</f>
        <v/>
      </c>
      <c r="EQ395" t="str">
        <f>IF(Table1[[#This Row],[Ledger 14]]="","",IF(Table1[[#This Row],[Effect 14]]="Dr.","Yes","No"))</f>
        <v/>
      </c>
      <c r="ER395" t="str">
        <f>IF(Table1[[#This Row],[Ledger 14]]="","",Table1[[#This Row],[Ledger 14]])</f>
        <v/>
      </c>
      <c r="ES395" t="str">
        <f>IF(Table1[[#This Row],[Ledger 14]]="","",IF(Table1[[#This Row],[Effect 14]]="Dr.",-Table1[[#This Row],[Amount 14]],Table1[[#This Row],[Amount 14]]))</f>
        <v/>
      </c>
      <c r="EV395" t="str">
        <f>IF(Table1[[#This Row],[Ledger 15]]="","","No")</f>
        <v/>
      </c>
      <c r="EW395" t="str">
        <f>IF(Table1[[#This Row],[Ledger 15]]="","",IF(Table1[[#This Row],[Effect 15]]="Dr.","Yes","No"))</f>
        <v/>
      </c>
      <c r="EX395" t="str">
        <f>IF(Table1[[#This Row],[Ledger 15]]="","",Table1[[#This Row],[Ledger 15]])</f>
        <v/>
      </c>
      <c r="EY395" t="str">
        <f>IF(Table1[[#This Row],[Ledger 15]]="","",IF(Table1[[#This Row],[Effect 15]]="Dr.",-Table1[[#This Row],[Amount 15]],Table1[[#This Row],[Amount 15]]))</f>
        <v/>
      </c>
      <c r="FD3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5">
        <f>IF(Table1[[#This Row],[Date]]="",0,IF(AND(Table1[[#This Row],[Date]]&gt;=$FE$2,Table1[[#This Row],[Date]]&lt;=$FE$3),0,1))</f>
        <v>0</v>
      </c>
      <c r="FF395">
        <f>IF(Table1[[#This Row],[Date]]="",0,IF(TYPE(VLOOKUP(Table1[[#This Row],[Voucher Type]],Table1[[#All],[Voucher Type Master]],1,FALSE))=16,1,0))</f>
        <v>0</v>
      </c>
      <c r="FG395">
        <f>IF(TYPE(IF(Table1[[#This Row],[Date]]="",0,IF(VLOOKUP(Table1[[#This Row],[Voucher Type]],$FY$5:$FZ$13,2,0)=Table1[[#This Row],[Effect 1]],0,1)))=16,1,0)</f>
        <v>0</v>
      </c>
      <c r="FH3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5">
        <f>IF(LEN(Table1[[#This Row],[Ledger 1]])&gt;0,IF(TYPE(VLOOKUP(Table1[[#This Row],[Ledger 1]],GZ:GZ,1,0))=16,1,0),0)</f>
        <v>0</v>
      </c>
      <c r="FJ395">
        <f>IF(LEN(Table1[[#This Row],[Ledger 2]])&gt;0,IF(TYPE(VLOOKUP(Table1[[#This Row],[Ledger 2]],GZ:GZ,1,0))=16,1,0),0)</f>
        <v>0</v>
      </c>
      <c r="FK395">
        <f>IF(LEN(Table1[[#This Row],[Ledger 3]])&gt;0,IF(TYPE(VLOOKUP(Table1[[#This Row],[Ledger 3]],GZ:GZ,1,0))=16,1,0),0)</f>
        <v>0</v>
      </c>
      <c r="FL395">
        <f>IF(LEN(Table1[[#This Row],[Ledger 4]])&gt;0,IF(TYPE(VLOOKUP(Table1[[#This Row],[Ledger 4]],GZ:GZ,1,0))=16,1,0),0)</f>
        <v>0</v>
      </c>
      <c r="FM395">
        <f>IF(LEN(Table1[[#This Row],[Ledger 5]])&gt;0,IF(TYPE(VLOOKUP(Table1[[#This Row],[Ledger 5]],GZ:GZ,1,0))=16,1,0),0)</f>
        <v>0</v>
      </c>
      <c r="FN395">
        <f>IF(LEN(Table1[[#This Row],[Ledger 6]])&gt;0,IF(TYPE(VLOOKUP(Table1[[#This Row],[Ledger 6]],$GZ:$GZ,1,0))=16,1,0),0)</f>
        <v>0</v>
      </c>
      <c r="FO395">
        <f>IF(LEN(Table1[[#This Row],[Ledger 7]])&gt;0,IF(TYPE(VLOOKUP(Table1[[#This Row],[Ledger 7]],$GZ:$GZ,1,0))=16,1,0),0)</f>
        <v>0</v>
      </c>
      <c r="FP395">
        <f>IF(LEN(Table1[[#This Row],[Ledger 8]])&gt;0,IF(TYPE(VLOOKUP(Table1[[#This Row],[Ledger 8]],$GZ:$GZ,1,0))=16,1,0),0)</f>
        <v>0</v>
      </c>
      <c r="FQ395">
        <f>IF(LEN(Table1[[#This Row],[Ledger 9]])&gt;0,IF(TYPE(VLOOKUP(Table1[[#This Row],[Ledger 9]],$GZ:$GZ,1,0))=16,1,0),0)</f>
        <v>0</v>
      </c>
      <c r="FR395">
        <f>IF(LEN(Table1[[#This Row],[Ledger 10]])&gt;0,IF(TYPE(VLOOKUP(Table1[[#This Row],[Ledger 10]],$GZ:$GZ,1,0))=16,1,0),0)</f>
        <v>0</v>
      </c>
      <c r="FS395">
        <f>IF(LEN(Table1[[#This Row],[Ledger 11]])&gt;0,IF(TYPE(VLOOKUP(Table1[[#This Row],[Ledger 11]],$GZ:$GZ,1,0))=16,1,0),0)</f>
        <v>0</v>
      </c>
      <c r="FT395">
        <f>IF(LEN(Table1[[#This Row],[Ledger 12]])&gt;0,IF(TYPE(VLOOKUP(Table1[[#This Row],[Ledger 12]],$GZ:$GZ,1,0))=16,1,0),0)</f>
        <v>0</v>
      </c>
      <c r="FU395">
        <f>IF(LEN(Table1[[#This Row],[Ledger 13]])&gt;0,IF(TYPE(VLOOKUP(Table1[[#This Row],[Ledger 13]],$GZ:$GZ,1,0))=16,1,0),0)</f>
        <v>0</v>
      </c>
      <c r="FV395">
        <f>IF(LEN(Table1[[#This Row],[Ledger 14]])&gt;0,IF(TYPE(VLOOKUP(Table1[[#This Row],[Ledger 14]],$GZ:$GZ,1,0))=16,1,0),0)</f>
        <v>0</v>
      </c>
      <c r="FW395">
        <f>IF(LEN(Table1[[#This Row],[Ledger 15]])&gt;0,IF(TYPE(VLOOKUP(Table1[[#This Row],[Ledger 15]],$GZ:$GZ,1,0))=16,1,0),0)</f>
        <v>0</v>
      </c>
    </row>
    <row r="396" spans="4:179" ht="33" customHeight="1" x14ac:dyDescent="0.45">
      <c r="D396" s="8">
        <f t="shared" si="15"/>
        <v>391</v>
      </c>
      <c r="E396" s="32"/>
      <c r="F396" s="34"/>
      <c r="G396" s="34"/>
      <c r="H396" s="34"/>
      <c r="I396" s="34"/>
      <c r="J396" s="38"/>
      <c r="K396" s="33"/>
      <c r="L396" s="36"/>
      <c r="M396" s="35"/>
      <c r="N396" s="34"/>
      <c r="O396" s="41"/>
      <c r="P396" s="35"/>
      <c r="Q396" s="34"/>
      <c r="R396" s="37"/>
      <c r="S396" s="35"/>
      <c r="T396" s="34"/>
      <c r="U396" s="37"/>
      <c r="V396" s="35"/>
      <c r="W396" s="34"/>
      <c r="X396" s="37"/>
      <c r="Y396" s="35"/>
      <c r="Z396" s="34"/>
      <c r="AA396" s="37"/>
      <c r="AB396" s="35"/>
      <c r="AC396" s="34"/>
      <c r="AD396" s="37"/>
      <c r="AE396" s="35"/>
      <c r="AF396" s="34"/>
      <c r="AG396" s="37"/>
      <c r="AH396" s="35"/>
      <c r="AI396" s="34"/>
      <c r="AJ396" s="37"/>
      <c r="AK396" s="35"/>
      <c r="AL396" s="34"/>
      <c r="AM396" s="37"/>
      <c r="AN396" s="35"/>
      <c r="AO396" s="34"/>
      <c r="AP396" s="37"/>
      <c r="AQ396" s="35"/>
      <c r="AR396" s="34"/>
      <c r="AS396" s="37"/>
      <c r="AT396" s="35"/>
      <c r="AU396" s="34"/>
      <c r="AV396" s="37"/>
      <c r="AW396" s="35"/>
      <c r="AX396" s="34"/>
      <c r="AY396" s="37"/>
      <c r="AZ396" s="35"/>
      <c r="BA396" s="34"/>
      <c r="BB396" s="37"/>
      <c r="BC3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6" s="7"/>
      <c r="BF396" t="str">
        <f>IF(Table1[[#This Row],[Date]]="","","&amp;lt;VOUCHER REMOTEID="&amp;""""&amp;$A$11&amp;$A$13&amp;ROW()&amp;""""&amp;" VCHTYPE="""&amp;F396&amp;""" ACTION="""&amp;"Create"&amp;"""&amp;gt;")</f>
        <v/>
      </c>
      <c r="BG396" t="str">
        <f>IF(Table1[[#This Row],[Date]]="","",TEXT(Table1[[#This Row],[Date]],"yyyymmdd"))</f>
        <v/>
      </c>
      <c r="BH396" t="str">
        <f>Table1[[#This Row],[Date2]]</f>
        <v/>
      </c>
      <c r="BI396" t="str">
        <f>IF(Table1[[#This Row],[Date]]="","",Table1[[#This Row],[Voucher Type]])</f>
        <v/>
      </c>
      <c r="BJ396" t="str">
        <f>IF(Table1[[#This Row],[Ref No / Invoice No]]="","",Table1[[#This Row],[Ref No / Invoice No]])</f>
        <v/>
      </c>
      <c r="BK396" t="str">
        <f>IF(Table1[[#This Row],[Voucher No]]="","",Table1[[#This Row],[Voucher No]])</f>
        <v/>
      </c>
      <c r="BL396" t="str">
        <f>IF(Table1[[#This Row],[Date]]="","",Table1[[#This Row],[Narration]])</f>
        <v/>
      </c>
      <c r="BM396" t="str">
        <f>IF(Table1[[#This Row],[Date]]="","",$A$11&amp;$A$13&amp;ROW())</f>
        <v/>
      </c>
      <c r="BN396" t="str">
        <f>IF(Table1[[#This Row],[Date]]="","",$A$13)</f>
        <v/>
      </c>
      <c r="BP396" t="str">
        <f>IF(Table1[[#This Row],[Ledger 1]]="","","No")</f>
        <v/>
      </c>
      <c r="BQ396" t="str">
        <f>IF(Table1[[#This Row],[Date]]="","",IF(Table1[[#This Row],[Effect 1]]="Dr.","Yes","No"))</f>
        <v/>
      </c>
      <c r="BR396" t="str">
        <f>IF(Table1[[#This Row],[Date]]="","",Table1[[#This Row],[Ledger 1]])</f>
        <v/>
      </c>
      <c r="BS396" t="str">
        <f>IF(Table1[[#This Row],[Date]]="","",IF(Table1[[#This Row],[Effect 1]]="Dr.",-Table1[[#This Row],[Amount 1]],Table1[[#This Row],[Amount 1]]))</f>
        <v/>
      </c>
      <c r="BV396" t="str">
        <f>IF(Table1[[#This Row],[Ledger 2]]="","","No")</f>
        <v/>
      </c>
      <c r="BW396" t="str">
        <f>IF(Table1[[#This Row],[Date]]="","",IF(Table1[[#This Row],[Effect 2]]="Dr.","Yes","No"))</f>
        <v/>
      </c>
      <c r="BX396" t="str">
        <f>IF(Table1[[#This Row],[Date]]="","",Table1[[#This Row],[Ledger 2]])</f>
        <v/>
      </c>
      <c r="BY396" t="str">
        <f>IF(Table1[[#This Row],[Date]]="","",IF(Table1[[#This Row],[Effect 2]]="Dr.",-Table1[[#This Row],[Amount 2]],Table1[[#This Row],[Amount 2]]))</f>
        <v/>
      </c>
      <c r="CB396" t="str">
        <f>IF(Table1[[#This Row],[Ledger 3]]="","","No")</f>
        <v/>
      </c>
      <c r="CC396" t="str">
        <f>IF(Table1[[#This Row],[Ledger 3]]="","",IF(Table1[[#This Row],[Effect 3]]="Dr.","Yes","No"))</f>
        <v/>
      </c>
      <c r="CD396" t="str">
        <f>IF(Table1[[#This Row],[Ledger 3]]="","",Table1[[#This Row],[Ledger 3]])</f>
        <v/>
      </c>
      <c r="CE396" t="str">
        <f>IF(Table1[[#This Row],[Ledger 3]]="","",IF(Table1[[#This Row],[Effect 3]]="Dr.",-Table1[[#This Row],[Amount 3]],Table1[[#This Row],[Amount 3]]))</f>
        <v/>
      </c>
      <c r="CH396" t="str">
        <f>IF(Table1[[#This Row],[Ledger 4]]="","","No")</f>
        <v/>
      </c>
      <c r="CI396" t="str">
        <f>IF(Table1[[#This Row],[Ledger 4]]="","",IF(Table1[[#This Row],[Effect 4]]="Dr.","Yes","No"))</f>
        <v/>
      </c>
      <c r="CJ396" t="str">
        <f>IF(Table1[[#This Row],[Ledger 4]]="","",Table1[[#This Row],[Ledger 4]])</f>
        <v/>
      </c>
      <c r="CK396" t="str">
        <f>IF(Table1[[#This Row],[Ledger 4]]="","",IF(Table1[[#This Row],[Effect 4]]="Dr.",-Table1[[#This Row],[Amount 4]],Table1[[#This Row],[Amount 4]]))</f>
        <v/>
      </c>
      <c r="CN396" t="str">
        <f>IF(Table1[[#This Row],[Ledger 5]]="","","No")</f>
        <v/>
      </c>
      <c r="CO396" t="str">
        <f>IF(Table1[[#This Row],[Ledger 5]]="","",IF(Table1[[#This Row],[Effect 5]]="Dr.","Yes","No"))</f>
        <v/>
      </c>
      <c r="CP396" t="str">
        <f>IF(Table1[[#This Row],[Ledger 5]]="","",Table1[[#This Row],[Ledger 5]])</f>
        <v/>
      </c>
      <c r="CQ396" t="str">
        <f>IF(Table1[[#This Row],[Ledger 5]]="","",IF(Table1[[#This Row],[Effect 5]]="Dr.",-Table1[[#This Row],[Amount 5]],Table1[[#This Row],[Amount 5]]))</f>
        <v/>
      </c>
      <c r="CT396" t="str">
        <f>IF(Table1[[#This Row],[Ledger 6]]="","","No")</f>
        <v/>
      </c>
      <c r="CU396" t="str">
        <f>IF(Table1[[#This Row],[Ledger 6]]="","",IF(Table1[[#This Row],[Effect 6]]="Dr.","Yes","No"))</f>
        <v/>
      </c>
      <c r="CV396" t="str">
        <f>IF(Table1[[#This Row],[Ledger 6]]="","",Table1[[#This Row],[Ledger 6]])</f>
        <v/>
      </c>
      <c r="CW396" t="str">
        <f>IF(Table1[[#This Row],[Ledger 6]]="","",IF(Table1[[#This Row],[Effect 6]]="Dr.",-Table1[[#This Row],[Amount 6]],Table1[[#This Row],[Amount 6]]))</f>
        <v/>
      </c>
      <c r="CZ396" t="str">
        <f>IF(Table1[[#This Row],[Ledger 7]]="","","No")</f>
        <v/>
      </c>
      <c r="DA396" t="str">
        <f>IF(Table1[[#This Row],[Ledger 7]]="","",IF(Table1[[#This Row],[Effect 7]]="Dr.","Yes","No"))</f>
        <v/>
      </c>
      <c r="DB396" t="str">
        <f>IF(Table1[[#This Row],[Ledger 7]]="","",Table1[[#This Row],[Ledger 7]])</f>
        <v/>
      </c>
      <c r="DC396" t="str">
        <f>IF(Table1[[#This Row],[Ledger 7]]="","",IF(Table1[[#This Row],[Effect 7]]="Dr.",-Table1[[#This Row],[Amount 7]],Table1[[#This Row],[Amount 7]]))</f>
        <v/>
      </c>
      <c r="DF396" t="str">
        <f>IF(Table1[[#This Row],[Ledger 8]]="","","No")</f>
        <v/>
      </c>
      <c r="DG396" t="str">
        <f>IF(Table1[[#This Row],[Ledger 8]]="","",IF(Table1[[#This Row],[Effect 8]]="Dr.","Yes","No"))</f>
        <v/>
      </c>
      <c r="DH396" t="str">
        <f>IF(Table1[[#This Row],[Ledger 8]]="","",Table1[[#This Row],[Ledger 8]])</f>
        <v/>
      </c>
      <c r="DI396" t="str">
        <f>IF(Table1[[#This Row],[Ledger 8]]="","",IF(Table1[[#This Row],[Effect 8]]="Dr.",-Table1[[#This Row],[Amount 8]],Table1[[#This Row],[Amount 8]]))</f>
        <v/>
      </c>
      <c r="DL396" t="str">
        <f>IF(Table1[[#This Row],[Ledger 9]]="","","No")</f>
        <v/>
      </c>
      <c r="DM396" t="str">
        <f>IF(Table1[[#This Row],[Ledger 9]]="","",IF(Table1[[#This Row],[Effect 9]]="Dr.","Yes","No"))</f>
        <v/>
      </c>
      <c r="DN396" t="str">
        <f>IF(Table1[[#This Row],[Ledger 9]]="","",Table1[[#This Row],[Ledger 9]])</f>
        <v/>
      </c>
      <c r="DO396" t="str">
        <f>IF(Table1[[#This Row],[Ledger 9]]="","",IF(Table1[[#This Row],[Effect 9]]="Dr.",-Table1[[#This Row],[Amount 9]],Table1[[#This Row],[Amount 9]]))</f>
        <v/>
      </c>
      <c r="DR396" t="str">
        <f>IF(Table1[[#This Row],[Ledger 10]]="","","No")</f>
        <v/>
      </c>
      <c r="DS396" t="str">
        <f>IF(Table1[[#This Row],[Ledger 10]]="","",IF(Table1[[#This Row],[Effect 10]]="Dr.","Yes","No"))</f>
        <v/>
      </c>
      <c r="DT396" t="str">
        <f>IF(Table1[[#This Row],[Ledger 10]]="","",Table1[[#This Row],[Ledger 10]])</f>
        <v/>
      </c>
      <c r="DU396" t="str">
        <f>IF(Table1[[#This Row],[Ledger 10]]="","",IF(Table1[[#This Row],[Effect 10]]="Dr.",-Table1[[#This Row],[Amount 10]],Table1[[#This Row],[Amount 10]]))</f>
        <v/>
      </c>
      <c r="DX396" t="str">
        <f>IF(Table1[[#This Row],[Ledger 11]]="","","No")</f>
        <v/>
      </c>
      <c r="DY396" t="str">
        <f>IF(Table1[[#This Row],[Ledger 11]]="","",IF(Table1[[#This Row],[Effect 11]]="Dr.","Yes","No"))</f>
        <v/>
      </c>
      <c r="DZ396" t="str">
        <f>IF(Table1[[#This Row],[Ledger 11]]="","",Table1[[#This Row],[Ledger 11]])</f>
        <v/>
      </c>
      <c r="EA396" t="str">
        <f>IF(Table1[[#This Row],[Ledger 11]]="","",IF(Table1[[#This Row],[Effect 11]]="Dr.",-Table1[[#This Row],[Amount 11]],Table1[[#This Row],[Amount 11]]))</f>
        <v/>
      </c>
      <c r="ED396" t="str">
        <f>IF(Table1[[#This Row],[Ledger 12]]="","","No")</f>
        <v/>
      </c>
      <c r="EE396" t="str">
        <f>IF(Table1[[#This Row],[Ledger 12]]="","",IF(Table1[[#This Row],[Effect 12]]="Dr.","Yes","No"))</f>
        <v/>
      </c>
      <c r="EF396" t="str">
        <f>IF(Table1[[#This Row],[Ledger 12]]="","",Table1[[#This Row],[Ledger 12]])</f>
        <v/>
      </c>
      <c r="EG396" t="str">
        <f>IF(Table1[[#This Row],[Ledger 12]]="","",IF(Table1[[#This Row],[Effect 12]]="Dr.",-Table1[[#This Row],[Amount 12]],Table1[[#This Row],[Amount 12]]))</f>
        <v/>
      </c>
      <c r="EJ396" t="str">
        <f>IF(Table1[[#This Row],[Ledger 13]]="","","No")</f>
        <v/>
      </c>
      <c r="EK396" t="str">
        <f>IF(Table1[[#This Row],[Ledger 13]]="","",IF(Table1[[#This Row],[Effect 13]]="Dr.","Yes","No"))</f>
        <v/>
      </c>
      <c r="EL396" t="str">
        <f>IF(Table1[[#This Row],[Ledger 13]]="","",Table1[[#This Row],[Ledger 13]])</f>
        <v/>
      </c>
      <c r="EM396" t="str">
        <f>IF(Table1[[#This Row],[Ledger 13]]="","",IF(Table1[[#This Row],[Effect 13]]="Dr.",-Table1[[#This Row],[Amount 13]],Table1[[#This Row],[Amount 13]]))</f>
        <v/>
      </c>
      <c r="EP396" t="str">
        <f>IF(Table1[[#This Row],[Ledger 14]]="","","No")</f>
        <v/>
      </c>
      <c r="EQ396" t="str">
        <f>IF(Table1[[#This Row],[Ledger 14]]="","",IF(Table1[[#This Row],[Effect 14]]="Dr.","Yes","No"))</f>
        <v/>
      </c>
      <c r="ER396" t="str">
        <f>IF(Table1[[#This Row],[Ledger 14]]="","",Table1[[#This Row],[Ledger 14]])</f>
        <v/>
      </c>
      <c r="ES396" t="str">
        <f>IF(Table1[[#This Row],[Ledger 14]]="","",IF(Table1[[#This Row],[Effect 14]]="Dr.",-Table1[[#This Row],[Amount 14]],Table1[[#This Row],[Amount 14]]))</f>
        <v/>
      </c>
      <c r="EV396" t="str">
        <f>IF(Table1[[#This Row],[Ledger 15]]="","","No")</f>
        <v/>
      </c>
      <c r="EW396" t="str">
        <f>IF(Table1[[#This Row],[Ledger 15]]="","",IF(Table1[[#This Row],[Effect 15]]="Dr.","Yes","No"))</f>
        <v/>
      </c>
      <c r="EX396" t="str">
        <f>IF(Table1[[#This Row],[Ledger 15]]="","",Table1[[#This Row],[Ledger 15]])</f>
        <v/>
      </c>
      <c r="EY396" t="str">
        <f>IF(Table1[[#This Row],[Ledger 15]]="","",IF(Table1[[#This Row],[Effect 15]]="Dr.",-Table1[[#This Row],[Amount 15]],Table1[[#This Row],[Amount 15]]))</f>
        <v/>
      </c>
      <c r="FD3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6">
        <f>IF(Table1[[#This Row],[Date]]="",0,IF(AND(Table1[[#This Row],[Date]]&gt;=$FE$2,Table1[[#This Row],[Date]]&lt;=$FE$3),0,1))</f>
        <v>0</v>
      </c>
      <c r="FF396">
        <f>IF(Table1[[#This Row],[Date]]="",0,IF(TYPE(VLOOKUP(Table1[[#This Row],[Voucher Type]],Table1[[#All],[Voucher Type Master]],1,FALSE))=16,1,0))</f>
        <v>0</v>
      </c>
      <c r="FG396">
        <f>IF(TYPE(IF(Table1[[#This Row],[Date]]="",0,IF(VLOOKUP(Table1[[#This Row],[Voucher Type]],$FY$5:$FZ$13,2,0)=Table1[[#This Row],[Effect 1]],0,1)))=16,1,0)</f>
        <v>0</v>
      </c>
      <c r="FH3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6">
        <f>IF(LEN(Table1[[#This Row],[Ledger 1]])&gt;0,IF(TYPE(VLOOKUP(Table1[[#This Row],[Ledger 1]],GZ:GZ,1,0))=16,1,0),0)</f>
        <v>0</v>
      </c>
      <c r="FJ396">
        <f>IF(LEN(Table1[[#This Row],[Ledger 2]])&gt;0,IF(TYPE(VLOOKUP(Table1[[#This Row],[Ledger 2]],GZ:GZ,1,0))=16,1,0),0)</f>
        <v>0</v>
      </c>
      <c r="FK396">
        <f>IF(LEN(Table1[[#This Row],[Ledger 3]])&gt;0,IF(TYPE(VLOOKUP(Table1[[#This Row],[Ledger 3]],GZ:GZ,1,0))=16,1,0),0)</f>
        <v>0</v>
      </c>
      <c r="FL396">
        <f>IF(LEN(Table1[[#This Row],[Ledger 4]])&gt;0,IF(TYPE(VLOOKUP(Table1[[#This Row],[Ledger 4]],GZ:GZ,1,0))=16,1,0),0)</f>
        <v>0</v>
      </c>
      <c r="FM396">
        <f>IF(LEN(Table1[[#This Row],[Ledger 5]])&gt;0,IF(TYPE(VLOOKUP(Table1[[#This Row],[Ledger 5]],GZ:GZ,1,0))=16,1,0),0)</f>
        <v>0</v>
      </c>
      <c r="FN396">
        <f>IF(LEN(Table1[[#This Row],[Ledger 6]])&gt;0,IF(TYPE(VLOOKUP(Table1[[#This Row],[Ledger 6]],$GZ:$GZ,1,0))=16,1,0),0)</f>
        <v>0</v>
      </c>
      <c r="FO396">
        <f>IF(LEN(Table1[[#This Row],[Ledger 7]])&gt;0,IF(TYPE(VLOOKUP(Table1[[#This Row],[Ledger 7]],$GZ:$GZ,1,0))=16,1,0),0)</f>
        <v>0</v>
      </c>
      <c r="FP396">
        <f>IF(LEN(Table1[[#This Row],[Ledger 8]])&gt;0,IF(TYPE(VLOOKUP(Table1[[#This Row],[Ledger 8]],$GZ:$GZ,1,0))=16,1,0),0)</f>
        <v>0</v>
      </c>
      <c r="FQ396">
        <f>IF(LEN(Table1[[#This Row],[Ledger 9]])&gt;0,IF(TYPE(VLOOKUP(Table1[[#This Row],[Ledger 9]],$GZ:$GZ,1,0))=16,1,0),0)</f>
        <v>0</v>
      </c>
      <c r="FR396">
        <f>IF(LEN(Table1[[#This Row],[Ledger 10]])&gt;0,IF(TYPE(VLOOKUP(Table1[[#This Row],[Ledger 10]],$GZ:$GZ,1,0))=16,1,0),0)</f>
        <v>0</v>
      </c>
      <c r="FS396">
        <f>IF(LEN(Table1[[#This Row],[Ledger 11]])&gt;0,IF(TYPE(VLOOKUP(Table1[[#This Row],[Ledger 11]],$GZ:$GZ,1,0))=16,1,0),0)</f>
        <v>0</v>
      </c>
      <c r="FT396">
        <f>IF(LEN(Table1[[#This Row],[Ledger 12]])&gt;0,IF(TYPE(VLOOKUP(Table1[[#This Row],[Ledger 12]],$GZ:$GZ,1,0))=16,1,0),0)</f>
        <v>0</v>
      </c>
      <c r="FU396">
        <f>IF(LEN(Table1[[#This Row],[Ledger 13]])&gt;0,IF(TYPE(VLOOKUP(Table1[[#This Row],[Ledger 13]],$GZ:$GZ,1,0))=16,1,0),0)</f>
        <v>0</v>
      </c>
      <c r="FV396">
        <f>IF(LEN(Table1[[#This Row],[Ledger 14]])&gt;0,IF(TYPE(VLOOKUP(Table1[[#This Row],[Ledger 14]],$GZ:$GZ,1,0))=16,1,0),0)</f>
        <v>0</v>
      </c>
      <c r="FW396">
        <f>IF(LEN(Table1[[#This Row],[Ledger 15]])&gt;0,IF(TYPE(VLOOKUP(Table1[[#This Row],[Ledger 15]],$GZ:$GZ,1,0))=16,1,0),0)</f>
        <v>0</v>
      </c>
    </row>
    <row r="397" spans="4:179" ht="33" customHeight="1" x14ac:dyDescent="0.45">
      <c r="D397" s="8">
        <f t="shared" si="15"/>
        <v>392</v>
      </c>
      <c r="E397" s="32"/>
      <c r="F397" s="34"/>
      <c r="G397" s="34"/>
      <c r="H397" s="34"/>
      <c r="I397" s="34"/>
      <c r="J397" s="38"/>
      <c r="K397" s="33"/>
      <c r="L397" s="36"/>
      <c r="M397" s="35"/>
      <c r="N397" s="34"/>
      <c r="O397" s="41"/>
      <c r="P397" s="35"/>
      <c r="Q397" s="34"/>
      <c r="R397" s="37"/>
      <c r="S397" s="35"/>
      <c r="T397" s="34"/>
      <c r="U397" s="37"/>
      <c r="V397" s="35"/>
      <c r="W397" s="34"/>
      <c r="X397" s="37"/>
      <c r="Y397" s="35"/>
      <c r="Z397" s="34"/>
      <c r="AA397" s="37"/>
      <c r="AB397" s="35"/>
      <c r="AC397" s="34"/>
      <c r="AD397" s="37"/>
      <c r="AE397" s="35"/>
      <c r="AF397" s="34"/>
      <c r="AG397" s="37"/>
      <c r="AH397" s="35"/>
      <c r="AI397" s="34"/>
      <c r="AJ397" s="37"/>
      <c r="AK397" s="35"/>
      <c r="AL397" s="34"/>
      <c r="AM397" s="37"/>
      <c r="AN397" s="35"/>
      <c r="AO397" s="34"/>
      <c r="AP397" s="37"/>
      <c r="AQ397" s="35"/>
      <c r="AR397" s="34"/>
      <c r="AS397" s="37"/>
      <c r="AT397" s="35"/>
      <c r="AU397" s="34"/>
      <c r="AV397" s="37"/>
      <c r="AW397" s="35"/>
      <c r="AX397" s="34"/>
      <c r="AY397" s="37"/>
      <c r="AZ397" s="35"/>
      <c r="BA397" s="34"/>
      <c r="BB397" s="37"/>
      <c r="BC3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7" s="7"/>
      <c r="BF397" t="str">
        <f>IF(Table1[[#This Row],[Date]]="","","&amp;lt;VOUCHER REMOTEID="&amp;""""&amp;$A$11&amp;$A$13&amp;ROW()&amp;""""&amp;" VCHTYPE="""&amp;F397&amp;""" ACTION="""&amp;"Create"&amp;"""&amp;gt;")</f>
        <v/>
      </c>
      <c r="BG397" t="str">
        <f>IF(Table1[[#This Row],[Date]]="","",TEXT(Table1[[#This Row],[Date]],"yyyymmdd"))</f>
        <v/>
      </c>
      <c r="BH397" t="str">
        <f>Table1[[#This Row],[Date2]]</f>
        <v/>
      </c>
      <c r="BI397" t="str">
        <f>IF(Table1[[#This Row],[Date]]="","",Table1[[#This Row],[Voucher Type]])</f>
        <v/>
      </c>
      <c r="BJ397" t="str">
        <f>IF(Table1[[#This Row],[Ref No / Invoice No]]="","",Table1[[#This Row],[Ref No / Invoice No]])</f>
        <v/>
      </c>
      <c r="BK397" t="str">
        <f>IF(Table1[[#This Row],[Voucher No]]="","",Table1[[#This Row],[Voucher No]])</f>
        <v/>
      </c>
      <c r="BL397" t="str">
        <f>IF(Table1[[#This Row],[Date]]="","",Table1[[#This Row],[Narration]])</f>
        <v/>
      </c>
      <c r="BM397" t="str">
        <f>IF(Table1[[#This Row],[Date]]="","",$A$11&amp;$A$13&amp;ROW())</f>
        <v/>
      </c>
      <c r="BN397" t="str">
        <f>IF(Table1[[#This Row],[Date]]="","",$A$13)</f>
        <v/>
      </c>
      <c r="BP397" t="str">
        <f>IF(Table1[[#This Row],[Ledger 1]]="","","No")</f>
        <v/>
      </c>
      <c r="BQ397" t="str">
        <f>IF(Table1[[#This Row],[Date]]="","",IF(Table1[[#This Row],[Effect 1]]="Dr.","Yes","No"))</f>
        <v/>
      </c>
      <c r="BR397" t="str">
        <f>IF(Table1[[#This Row],[Date]]="","",Table1[[#This Row],[Ledger 1]])</f>
        <v/>
      </c>
      <c r="BS397" t="str">
        <f>IF(Table1[[#This Row],[Date]]="","",IF(Table1[[#This Row],[Effect 1]]="Dr.",-Table1[[#This Row],[Amount 1]],Table1[[#This Row],[Amount 1]]))</f>
        <v/>
      </c>
      <c r="BV397" t="str">
        <f>IF(Table1[[#This Row],[Ledger 2]]="","","No")</f>
        <v/>
      </c>
      <c r="BW397" t="str">
        <f>IF(Table1[[#This Row],[Date]]="","",IF(Table1[[#This Row],[Effect 2]]="Dr.","Yes","No"))</f>
        <v/>
      </c>
      <c r="BX397" t="str">
        <f>IF(Table1[[#This Row],[Date]]="","",Table1[[#This Row],[Ledger 2]])</f>
        <v/>
      </c>
      <c r="BY397" t="str">
        <f>IF(Table1[[#This Row],[Date]]="","",IF(Table1[[#This Row],[Effect 2]]="Dr.",-Table1[[#This Row],[Amount 2]],Table1[[#This Row],[Amount 2]]))</f>
        <v/>
      </c>
      <c r="CB397" t="str">
        <f>IF(Table1[[#This Row],[Ledger 3]]="","","No")</f>
        <v/>
      </c>
      <c r="CC397" t="str">
        <f>IF(Table1[[#This Row],[Ledger 3]]="","",IF(Table1[[#This Row],[Effect 3]]="Dr.","Yes","No"))</f>
        <v/>
      </c>
      <c r="CD397" t="str">
        <f>IF(Table1[[#This Row],[Ledger 3]]="","",Table1[[#This Row],[Ledger 3]])</f>
        <v/>
      </c>
      <c r="CE397" t="str">
        <f>IF(Table1[[#This Row],[Ledger 3]]="","",IF(Table1[[#This Row],[Effect 3]]="Dr.",-Table1[[#This Row],[Amount 3]],Table1[[#This Row],[Amount 3]]))</f>
        <v/>
      </c>
      <c r="CH397" t="str">
        <f>IF(Table1[[#This Row],[Ledger 4]]="","","No")</f>
        <v/>
      </c>
      <c r="CI397" t="str">
        <f>IF(Table1[[#This Row],[Ledger 4]]="","",IF(Table1[[#This Row],[Effect 4]]="Dr.","Yes","No"))</f>
        <v/>
      </c>
      <c r="CJ397" t="str">
        <f>IF(Table1[[#This Row],[Ledger 4]]="","",Table1[[#This Row],[Ledger 4]])</f>
        <v/>
      </c>
      <c r="CK397" t="str">
        <f>IF(Table1[[#This Row],[Ledger 4]]="","",IF(Table1[[#This Row],[Effect 4]]="Dr.",-Table1[[#This Row],[Amount 4]],Table1[[#This Row],[Amount 4]]))</f>
        <v/>
      </c>
      <c r="CN397" t="str">
        <f>IF(Table1[[#This Row],[Ledger 5]]="","","No")</f>
        <v/>
      </c>
      <c r="CO397" t="str">
        <f>IF(Table1[[#This Row],[Ledger 5]]="","",IF(Table1[[#This Row],[Effect 5]]="Dr.","Yes","No"))</f>
        <v/>
      </c>
      <c r="CP397" t="str">
        <f>IF(Table1[[#This Row],[Ledger 5]]="","",Table1[[#This Row],[Ledger 5]])</f>
        <v/>
      </c>
      <c r="CQ397" t="str">
        <f>IF(Table1[[#This Row],[Ledger 5]]="","",IF(Table1[[#This Row],[Effect 5]]="Dr.",-Table1[[#This Row],[Amount 5]],Table1[[#This Row],[Amount 5]]))</f>
        <v/>
      </c>
      <c r="CT397" t="str">
        <f>IF(Table1[[#This Row],[Ledger 6]]="","","No")</f>
        <v/>
      </c>
      <c r="CU397" t="str">
        <f>IF(Table1[[#This Row],[Ledger 6]]="","",IF(Table1[[#This Row],[Effect 6]]="Dr.","Yes","No"))</f>
        <v/>
      </c>
      <c r="CV397" t="str">
        <f>IF(Table1[[#This Row],[Ledger 6]]="","",Table1[[#This Row],[Ledger 6]])</f>
        <v/>
      </c>
      <c r="CW397" t="str">
        <f>IF(Table1[[#This Row],[Ledger 6]]="","",IF(Table1[[#This Row],[Effect 6]]="Dr.",-Table1[[#This Row],[Amount 6]],Table1[[#This Row],[Amount 6]]))</f>
        <v/>
      </c>
      <c r="CZ397" t="str">
        <f>IF(Table1[[#This Row],[Ledger 7]]="","","No")</f>
        <v/>
      </c>
      <c r="DA397" t="str">
        <f>IF(Table1[[#This Row],[Ledger 7]]="","",IF(Table1[[#This Row],[Effect 7]]="Dr.","Yes","No"))</f>
        <v/>
      </c>
      <c r="DB397" t="str">
        <f>IF(Table1[[#This Row],[Ledger 7]]="","",Table1[[#This Row],[Ledger 7]])</f>
        <v/>
      </c>
      <c r="DC397" t="str">
        <f>IF(Table1[[#This Row],[Ledger 7]]="","",IF(Table1[[#This Row],[Effect 7]]="Dr.",-Table1[[#This Row],[Amount 7]],Table1[[#This Row],[Amount 7]]))</f>
        <v/>
      </c>
      <c r="DF397" t="str">
        <f>IF(Table1[[#This Row],[Ledger 8]]="","","No")</f>
        <v/>
      </c>
      <c r="DG397" t="str">
        <f>IF(Table1[[#This Row],[Ledger 8]]="","",IF(Table1[[#This Row],[Effect 8]]="Dr.","Yes","No"))</f>
        <v/>
      </c>
      <c r="DH397" t="str">
        <f>IF(Table1[[#This Row],[Ledger 8]]="","",Table1[[#This Row],[Ledger 8]])</f>
        <v/>
      </c>
      <c r="DI397" t="str">
        <f>IF(Table1[[#This Row],[Ledger 8]]="","",IF(Table1[[#This Row],[Effect 8]]="Dr.",-Table1[[#This Row],[Amount 8]],Table1[[#This Row],[Amount 8]]))</f>
        <v/>
      </c>
      <c r="DL397" t="str">
        <f>IF(Table1[[#This Row],[Ledger 9]]="","","No")</f>
        <v/>
      </c>
      <c r="DM397" t="str">
        <f>IF(Table1[[#This Row],[Ledger 9]]="","",IF(Table1[[#This Row],[Effect 9]]="Dr.","Yes","No"))</f>
        <v/>
      </c>
      <c r="DN397" t="str">
        <f>IF(Table1[[#This Row],[Ledger 9]]="","",Table1[[#This Row],[Ledger 9]])</f>
        <v/>
      </c>
      <c r="DO397" t="str">
        <f>IF(Table1[[#This Row],[Ledger 9]]="","",IF(Table1[[#This Row],[Effect 9]]="Dr.",-Table1[[#This Row],[Amount 9]],Table1[[#This Row],[Amount 9]]))</f>
        <v/>
      </c>
      <c r="DR397" t="str">
        <f>IF(Table1[[#This Row],[Ledger 10]]="","","No")</f>
        <v/>
      </c>
      <c r="DS397" t="str">
        <f>IF(Table1[[#This Row],[Ledger 10]]="","",IF(Table1[[#This Row],[Effect 10]]="Dr.","Yes","No"))</f>
        <v/>
      </c>
      <c r="DT397" t="str">
        <f>IF(Table1[[#This Row],[Ledger 10]]="","",Table1[[#This Row],[Ledger 10]])</f>
        <v/>
      </c>
      <c r="DU397" t="str">
        <f>IF(Table1[[#This Row],[Ledger 10]]="","",IF(Table1[[#This Row],[Effect 10]]="Dr.",-Table1[[#This Row],[Amount 10]],Table1[[#This Row],[Amount 10]]))</f>
        <v/>
      </c>
      <c r="DX397" t="str">
        <f>IF(Table1[[#This Row],[Ledger 11]]="","","No")</f>
        <v/>
      </c>
      <c r="DY397" t="str">
        <f>IF(Table1[[#This Row],[Ledger 11]]="","",IF(Table1[[#This Row],[Effect 11]]="Dr.","Yes","No"))</f>
        <v/>
      </c>
      <c r="DZ397" t="str">
        <f>IF(Table1[[#This Row],[Ledger 11]]="","",Table1[[#This Row],[Ledger 11]])</f>
        <v/>
      </c>
      <c r="EA397" t="str">
        <f>IF(Table1[[#This Row],[Ledger 11]]="","",IF(Table1[[#This Row],[Effect 11]]="Dr.",-Table1[[#This Row],[Amount 11]],Table1[[#This Row],[Amount 11]]))</f>
        <v/>
      </c>
      <c r="ED397" t="str">
        <f>IF(Table1[[#This Row],[Ledger 12]]="","","No")</f>
        <v/>
      </c>
      <c r="EE397" t="str">
        <f>IF(Table1[[#This Row],[Ledger 12]]="","",IF(Table1[[#This Row],[Effect 12]]="Dr.","Yes","No"))</f>
        <v/>
      </c>
      <c r="EF397" t="str">
        <f>IF(Table1[[#This Row],[Ledger 12]]="","",Table1[[#This Row],[Ledger 12]])</f>
        <v/>
      </c>
      <c r="EG397" t="str">
        <f>IF(Table1[[#This Row],[Ledger 12]]="","",IF(Table1[[#This Row],[Effect 12]]="Dr.",-Table1[[#This Row],[Amount 12]],Table1[[#This Row],[Amount 12]]))</f>
        <v/>
      </c>
      <c r="EJ397" t="str">
        <f>IF(Table1[[#This Row],[Ledger 13]]="","","No")</f>
        <v/>
      </c>
      <c r="EK397" t="str">
        <f>IF(Table1[[#This Row],[Ledger 13]]="","",IF(Table1[[#This Row],[Effect 13]]="Dr.","Yes","No"))</f>
        <v/>
      </c>
      <c r="EL397" t="str">
        <f>IF(Table1[[#This Row],[Ledger 13]]="","",Table1[[#This Row],[Ledger 13]])</f>
        <v/>
      </c>
      <c r="EM397" t="str">
        <f>IF(Table1[[#This Row],[Ledger 13]]="","",IF(Table1[[#This Row],[Effect 13]]="Dr.",-Table1[[#This Row],[Amount 13]],Table1[[#This Row],[Amount 13]]))</f>
        <v/>
      </c>
      <c r="EP397" t="str">
        <f>IF(Table1[[#This Row],[Ledger 14]]="","","No")</f>
        <v/>
      </c>
      <c r="EQ397" t="str">
        <f>IF(Table1[[#This Row],[Ledger 14]]="","",IF(Table1[[#This Row],[Effect 14]]="Dr.","Yes","No"))</f>
        <v/>
      </c>
      <c r="ER397" t="str">
        <f>IF(Table1[[#This Row],[Ledger 14]]="","",Table1[[#This Row],[Ledger 14]])</f>
        <v/>
      </c>
      <c r="ES397" t="str">
        <f>IF(Table1[[#This Row],[Ledger 14]]="","",IF(Table1[[#This Row],[Effect 14]]="Dr.",-Table1[[#This Row],[Amount 14]],Table1[[#This Row],[Amount 14]]))</f>
        <v/>
      </c>
      <c r="EV397" t="str">
        <f>IF(Table1[[#This Row],[Ledger 15]]="","","No")</f>
        <v/>
      </c>
      <c r="EW397" t="str">
        <f>IF(Table1[[#This Row],[Ledger 15]]="","",IF(Table1[[#This Row],[Effect 15]]="Dr.","Yes","No"))</f>
        <v/>
      </c>
      <c r="EX397" t="str">
        <f>IF(Table1[[#This Row],[Ledger 15]]="","",Table1[[#This Row],[Ledger 15]])</f>
        <v/>
      </c>
      <c r="EY397" t="str">
        <f>IF(Table1[[#This Row],[Ledger 15]]="","",IF(Table1[[#This Row],[Effect 15]]="Dr.",-Table1[[#This Row],[Amount 15]],Table1[[#This Row],[Amount 15]]))</f>
        <v/>
      </c>
      <c r="FD3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7">
        <f>IF(Table1[[#This Row],[Date]]="",0,IF(AND(Table1[[#This Row],[Date]]&gt;=$FE$2,Table1[[#This Row],[Date]]&lt;=$FE$3),0,1))</f>
        <v>0</v>
      </c>
      <c r="FF397">
        <f>IF(Table1[[#This Row],[Date]]="",0,IF(TYPE(VLOOKUP(Table1[[#This Row],[Voucher Type]],Table1[[#All],[Voucher Type Master]],1,FALSE))=16,1,0))</f>
        <v>0</v>
      </c>
      <c r="FG397">
        <f>IF(TYPE(IF(Table1[[#This Row],[Date]]="",0,IF(VLOOKUP(Table1[[#This Row],[Voucher Type]],$FY$5:$FZ$13,2,0)=Table1[[#This Row],[Effect 1]],0,1)))=16,1,0)</f>
        <v>0</v>
      </c>
      <c r="FH3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7">
        <f>IF(LEN(Table1[[#This Row],[Ledger 1]])&gt;0,IF(TYPE(VLOOKUP(Table1[[#This Row],[Ledger 1]],GZ:GZ,1,0))=16,1,0),0)</f>
        <v>0</v>
      </c>
      <c r="FJ397">
        <f>IF(LEN(Table1[[#This Row],[Ledger 2]])&gt;0,IF(TYPE(VLOOKUP(Table1[[#This Row],[Ledger 2]],GZ:GZ,1,0))=16,1,0),0)</f>
        <v>0</v>
      </c>
      <c r="FK397">
        <f>IF(LEN(Table1[[#This Row],[Ledger 3]])&gt;0,IF(TYPE(VLOOKUP(Table1[[#This Row],[Ledger 3]],GZ:GZ,1,0))=16,1,0),0)</f>
        <v>0</v>
      </c>
      <c r="FL397">
        <f>IF(LEN(Table1[[#This Row],[Ledger 4]])&gt;0,IF(TYPE(VLOOKUP(Table1[[#This Row],[Ledger 4]],GZ:GZ,1,0))=16,1,0),0)</f>
        <v>0</v>
      </c>
      <c r="FM397">
        <f>IF(LEN(Table1[[#This Row],[Ledger 5]])&gt;0,IF(TYPE(VLOOKUP(Table1[[#This Row],[Ledger 5]],GZ:GZ,1,0))=16,1,0),0)</f>
        <v>0</v>
      </c>
      <c r="FN397">
        <f>IF(LEN(Table1[[#This Row],[Ledger 6]])&gt;0,IF(TYPE(VLOOKUP(Table1[[#This Row],[Ledger 6]],$GZ:$GZ,1,0))=16,1,0),0)</f>
        <v>0</v>
      </c>
      <c r="FO397">
        <f>IF(LEN(Table1[[#This Row],[Ledger 7]])&gt;0,IF(TYPE(VLOOKUP(Table1[[#This Row],[Ledger 7]],$GZ:$GZ,1,0))=16,1,0),0)</f>
        <v>0</v>
      </c>
      <c r="FP397">
        <f>IF(LEN(Table1[[#This Row],[Ledger 8]])&gt;0,IF(TYPE(VLOOKUP(Table1[[#This Row],[Ledger 8]],$GZ:$GZ,1,0))=16,1,0),0)</f>
        <v>0</v>
      </c>
      <c r="FQ397">
        <f>IF(LEN(Table1[[#This Row],[Ledger 9]])&gt;0,IF(TYPE(VLOOKUP(Table1[[#This Row],[Ledger 9]],$GZ:$GZ,1,0))=16,1,0),0)</f>
        <v>0</v>
      </c>
      <c r="FR397">
        <f>IF(LEN(Table1[[#This Row],[Ledger 10]])&gt;0,IF(TYPE(VLOOKUP(Table1[[#This Row],[Ledger 10]],$GZ:$GZ,1,0))=16,1,0),0)</f>
        <v>0</v>
      </c>
      <c r="FS397">
        <f>IF(LEN(Table1[[#This Row],[Ledger 11]])&gt;0,IF(TYPE(VLOOKUP(Table1[[#This Row],[Ledger 11]],$GZ:$GZ,1,0))=16,1,0),0)</f>
        <v>0</v>
      </c>
      <c r="FT397">
        <f>IF(LEN(Table1[[#This Row],[Ledger 12]])&gt;0,IF(TYPE(VLOOKUP(Table1[[#This Row],[Ledger 12]],$GZ:$GZ,1,0))=16,1,0),0)</f>
        <v>0</v>
      </c>
      <c r="FU397">
        <f>IF(LEN(Table1[[#This Row],[Ledger 13]])&gt;0,IF(TYPE(VLOOKUP(Table1[[#This Row],[Ledger 13]],$GZ:$GZ,1,0))=16,1,0),0)</f>
        <v>0</v>
      </c>
      <c r="FV397">
        <f>IF(LEN(Table1[[#This Row],[Ledger 14]])&gt;0,IF(TYPE(VLOOKUP(Table1[[#This Row],[Ledger 14]],$GZ:$GZ,1,0))=16,1,0),0)</f>
        <v>0</v>
      </c>
      <c r="FW397">
        <f>IF(LEN(Table1[[#This Row],[Ledger 15]])&gt;0,IF(TYPE(VLOOKUP(Table1[[#This Row],[Ledger 15]],$GZ:$GZ,1,0))=16,1,0),0)</f>
        <v>0</v>
      </c>
    </row>
    <row r="398" spans="4:179" ht="33" customHeight="1" x14ac:dyDescent="0.45">
      <c r="D398" s="8">
        <f t="shared" si="15"/>
        <v>393</v>
      </c>
      <c r="E398" s="32"/>
      <c r="F398" s="34"/>
      <c r="G398" s="34"/>
      <c r="H398" s="34"/>
      <c r="I398" s="34"/>
      <c r="J398" s="38"/>
      <c r="K398" s="33"/>
      <c r="L398" s="36"/>
      <c r="M398" s="35"/>
      <c r="N398" s="34"/>
      <c r="O398" s="41"/>
      <c r="P398" s="35"/>
      <c r="Q398" s="34"/>
      <c r="R398" s="37"/>
      <c r="S398" s="35"/>
      <c r="T398" s="34"/>
      <c r="U398" s="37"/>
      <c r="V398" s="35"/>
      <c r="W398" s="34"/>
      <c r="X398" s="37"/>
      <c r="Y398" s="35"/>
      <c r="Z398" s="34"/>
      <c r="AA398" s="37"/>
      <c r="AB398" s="35"/>
      <c r="AC398" s="34"/>
      <c r="AD398" s="37"/>
      <c r="AE398" s="35"/>
      <c r="AF398" s="34"/>
      <c r="AG398" s="37"/>
      <c r="AH398" s="35"/>
      <c r="AI398" s="34"/>
      <c r="AJ398" s="37"/>
      <c r="AK398" s="35"/>
      <c r="AL398" s="34"/>
      <c r="AM398" s="37"/>
      <c r="AN398" s="35"/>
      <c r="AO398" s="34"/>
      <c r="AP398" s="37"/>
      <c r="AQ398" s="35"/>
      <c r="AR398" s="34"/>
      <c r="AS398" s="37"/>
      <c r="AT398" s="35"/>
      <c r="AU398" s="34"/>
      <c r="AV398" s="37"/>
      <c r="AW398" s="35"/>
      <c r="AX398" s="34"/>
      <c r="AY398" s="37"/>
      <c r="AZ398" s="35"/>
      <c r="BA398" s="34"/>
      <c r="BB398" s="37"/>
      <c r="BC3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8" s="7"/>
      <c r="BF398" t="str">
        <f>IF(Table1[[#This Row],[Date]]="","","&amp;lt;VOUCHER REMOTEID="&amp;""""&amp;$A$11&amp;$A$13&amp;ROW()&amp;""""&amp;" VCHTYPE="""&amp;F398&amp;""" ACTION="""&amp;"Create"&amp;"""&amp;gt;")</f>
        <v/>
      </c>
      <c r="BG398" t="str">
        <f>IF(Table1[[#This Row],[Date]]="","",TEXT(Table1[[#This Row],[Date]],"yyyymmdd"))</f>
        <v/>
      </c>
      <c r="BH398" t="str">
        <f>Table1[[#This Row],[Date2]]</f>
        <v/>
      </c>
      <c r="BI398" t="str">
        <f>IF(Table1[[#This Row],[Date]]="","",Table1[[#This Row],[Voucher Type]])</f>
        <v/>
      </c>
      <c r="BJ398" t="str">
        <f>IF(Table1[[#This Row],[Ref No / Invoice No]]="","",Table1[[#This Row],[Ref No / Invoice No]])</f>
        <v/>
      </c>
      <c r="BK398" t="str">
        <f>IF(Table1[[#This Row],[Voucher No]]="","",Table1[[#This Row],[Voucher No]])</f>
        <v/>
      </c>
      <c r="BL398" t="str">
        <f>IF(Table1[[#This Row],[Date]]="","",Table1[[#This Row],[Narration]])</f>
        <v/>
      </c>
      <c r="BM398" t="str">
        <f>IF(Table1[[#This Row],[Date]]="","",$A$11&amp;$A$13&amp;ROW())</f>
        <v/>
      </c>
      <c r="BN398" t="str">
        <f>IF(Table1[[#This Row],[Date]]="","",$A$13)</f>
        <v/>
      </c>
      <c r="BP398" t="str">
        <f>IF(Table1[[#This Row],[Ledger 1]]="","","No")</f>
        <v/>
      </c>
      <c r="BQ398" t="str">
        <f>IF(Table1[[#This Row],[Date]]="","",IF(Table1[[#This Row],[Effect 1]]="Dr.","Yes","No"))</f>
        <v/>
      </c>
      <c r="BR398" t="str">
        <f>IF(Table1[[#This Row],[Date]]="","",Table1[[#This Row],[Ledger 1]])</f>
        <v/>
      </c>
      <c r="BS398" t="str">
        <f>IF(Table1[[#This Row],[Date]]="","",IF(Table1[[#This Row],[Effect 1]]="Dr.",-Table1[[#This Row],[Amount 1]],Table1[[#This Row],[Amount 1]]))</f>
        <v/>
      </c>
      <c r="BV398" t="str">
        <f>IF(Table1[[#This Row],[Ledger 2]]="","","No")</f>
        <v/>
      </c>
      <c r="BW398" t="str">
        <f>IF(Table1[[#This Row],[Date]]="","",IF(Table1[[#This Row],[Effect 2]]="Dr.","Yes","No"))</f>
        <v/>
      </c>
      <c r="BX398" t="str">
        <f>IF(Table1[[#This Row],[Date]]="","",Table1[[#This Row],[Ledger 2]])</f>
        <v/>
      </c>
      <c r="BY398" t="str">
        <f>IF(Table1[[#This Row],[Date]]="","",IF(Table1[[#This Row],[Effect 2]]="Dr.",-Table1[[#This Row],[Amount 2]],Table1[[#This Row],[Amount 2]]))</f>
        <v/>
      </c>
      <c r="CB398" t="str">
        <f>IF(Table1[[#This Row],[Ledger 3]]="","","No")</f>
        <v/>
      </c>
      <c r="CC398" t="str">
        <f>IF(Table1[[#This Row],[Ledger 3]]="","",IF(Table1[[#This Row],[Effect 3]]="Dr.","Yes","No"))</f>
        <v/>
      </c>
      <c r="CD398" t="str">
        <f>IF(Table1[[#This Row],[Ledger 3]]="","",Table1[[#This Row],[Ledger 3]])</f>
        <v/>
      </c>
      <c r="CE398" t="str">
        <f>IF(Table1[[#This Row],[Ledger 3]]="","",IF(Table1[[#This Row],[Effect 3]]="Dr.",-Table1[[#This Row],[Amount 3]],Table1[[#This Row],[Amount 3]]))</f>
        <v/>
      </c>
      <c r="CH398" t="str">
        <f>IF(Table1[[#This Row],[Ledger 4]]="","","No")</f>
        <v/>
      </c>
      <c r="CI398" t="str">
        <f>IF(Table1[[#This Row],[Ledger 4]]="","",IF(Table1[[#This Row],[Effect 4]]="Dr.","Yes","No"))</f>
        <v/>
      </c>
      <c r="CJ398" t="str">
        <f>IF(Table1[[#This Row],[Ledger 4]]="","",Table1[[#This Row],[Ledger 4]])</f>
        <v/>
      </c>
      <c r="CK398" t="str">
        <f>IF(Table1[[#This Row],[Ledger 4]]="","",IF(Table1[[#This Row],[Effect 4]]="Dr.",-Table1[[#This Row],[Amount 4]],Table1[[#This Row],[Amount 4]]))</f>
        <v/>
      </c>
      <c r="CN398" t="str">
        <f>IF(Table1[[#This Row],[Ledger 5]]="","","No")</f>
        <v/>
      </c>
      <c r="CO398" t="str">
        <f>IF(Table1[[#This Row],[Ledger 5]]="","",IF(Table1[[#This Row],[Effect 5]]="Dr.","Yes","No"))</f>
        <v/>
      </c>
      <c r="CP398" t="str">
        <f>IF(Table1[[#This Row],[Ledger 5]]="","",Table1[[#This Row],[Ledger 5]])</f>
        <v/>
      </c>
      <c r="CQ398" t="str">
        <f>IF(Table1[[#This Row],[Ledger 5]]="","",IF(Table1[[#This Row],[Effect 5]]="Dr.",-Table1[[#This Row],[Amount 5]],Table1[[#This Row],[Amount 5]]))</f>
        <v/>
      </c>
      <c r="CT398" t="str">
        <f>IF(Table1[[#This Row],[Ledger 6]]="","","No")</f>
        <v/>
      </c>
      <c r="CU398" t="str">
        <f>IF(Table1[[#This Row],[Ledger 6]]="","",IF(Table1[[#This Row],[Effect 6]]="Dr.","Yes","No"))</f>
        <v/>
      </c>
      <c r="CV398" t="str">
        <f>IF(Table1[[#This Row],[Ledger 6]]="","",Table1[[#This Row],[Ledger 6]])</f>
        <v/>
      </c>
      <c r="CW398" t="str">
        <f>IF(Table1[[#This Row],[Ledger 6]]="","",IF(Table1[[#This Row],[Effect 6]]="Dr.",-Table1[[#This Row],[Amount 6]],Table1[[#This Row],[Amount 6]]))</f>
        <v/>
      </c>
      <c r="CZ398" t="str">
        <f>IF(Table1[[#This Row],[Ledger 7]]="","","No")</f>
        <v/>
      </c>
      <c r="DA398" t="str">
        <f>IF(Table1[[#This Row],[Ledger 7]]="","",IF(Table1[[#This Row],[Effect 7]]="Dr.","Yes","No"))</f>
        <v/>
      </c>
      <c r="DB398" t="str">
        <f>IF(Table1[[#This Row],[Ledger 7]]="","",Table1[[#This Row],[Ledger 7]])</f>
        <v/>
      </c>
      <c r="DC398" t="str">
        <f>IF(Table1[[#This Row],[Ledger 7]]="","",IF(Table1[[#This Row],[Effect 7]]="Dr.",-Table1[[#This Row],[Amount 7]],Table1[[#This Row],[Amount 7]]))</f>
        <v/>
      </c>
      <c r="DF398" t="str">
        <f>IF(Table1[[#This Row],[Ledger 8]]="","","No")</f>
        <v/>
      </c>
      <c r="DG398" t="str">
        <f>IF(Table1[[#This Row],[Ledger 8]]="","",IF(Table1[[#This Row],[Effect 8]]="Dr.","Yes","No"))</f>
        <v/>
      </c>
      <c r="DH398" t="str">
        <f>IF(Table1[[#This Row],[Ledger 8]]="","",Table1[[#This Row],[Ledger 8]])</f>
        <v/>
      </c>
      <c r="DI398" t="str">
        <f>IF(Table1[[#This Row],[Ledger 8]]="","",IF(Table1[[#This Row],[Effect 8]]="Dr.",-Table1[[#This Row],[Amount 8]],Table1[[#This Row],[Amount 8]]))</f>
        <v/>
      </c>
      <c r="DL398" t="str">
        <f>IF(Table1[[#This Row],[Ledger 9]]="","","No")</f>
        <v/>
      </c>
      <c r="DM398" t="str">
        <f>IF(Table1[[#This Row],[Ledger 9]]="","",IF(Table1[[#This Row],[Effect 9]]="Dr.","Yes","No"))</f>
        <v/>
      </c>
      <c r="DN398" t="str">
        <f>IF(Table1[[#This Row],[Ledger 9]]="","",Table1[[#This Row],[Ledger 9]])</f>
        <v/>
      </c>
      <c r="DO398" t="str">
        <f>IF(Table1[[#This Row],[Ledger 9]]="","",IF(Table1[[#This Row],[Effect 9]]="Dr.",-Table1[[#This Row],[Amount 9]],Table1[[#This Row],[Amount 9]]))</f>
        <v/>
      </c>
      <c r="DR398" t="str">
        <f>IF(Table1[[#This Row],[Ledger 10]]="","","No")</f>
        <v/>
      </c>
      <c r="DS398" t="str">
        <f>IF(Table1[[#This Row],[Ledger 10]]="","",IF(Table1[[#This Row],[Effect 10]]="Dr.","Yes","No"))</f>
        <v/>
      </c>
      <c r="DT398" t="str">
        <f>IF(Table1[[#This Row],[Ledger 10]]="","",Table1[[#This Row],[Ledger 10]])</f>
        <v/>
      </c>
      <c r="DU398" t="str">
        <f>IF(Table1[[#This Row],[Ledger 10]]="","",IF(Table1[[#This Row],[Effect 10]]="Dr.",-Table1[[#This Row],[Amount 10]],Table1[[#This Row],[Amount 10]]))</f>
        <v/>
      </c>
      <c r="DX398" t="str">
        <f>IF(Table1[[#This Row],[Ledger 11]]="","","No")</f>
        <v/>
      </c>
      <c r="DY398" t="str">
        <f>IF(Table1[[#This Row],[Ledger 11]]="","",IF(Table1[[#This Row],[Effect 11]]="Dr.","Yes","No"))</f>
        <v/>
      </c>
      <c r="DZ398" t="str">
        <f>IF(Table1[[#This Row],[Ledger 11]]="","",Table1[[#This Row],[Ledger 11]])</f>
        <v/>
      </c>
      <c r="EA398" t="str">
        <f>IF(Table1[[#This Row],[Ledger 11]]="","",IF(Table1[[#This Row],[Effect 11]]="Dr.",-Table1[[#This Row],[Amount 11]],Table1[[#This Row],[Amount 11]]))</f>
        <v/>
      </c>
      <c r="ED398" t="str">
        <f>IF(Table1[[#This Row],[Ledger 12]]="","","No")</f>
        <v/>
      </c>
      <c r="EE398" t="str">
        <f>IF(Table1[[#This Row],[Ledger 12]]="","",IF(Table1[[#This Row],[Effect 12]]="Dr.","Yes","No"))</f>
        <v/>
      </c>
      <c r="EF398" t="str">
        <f>IF(Table1[[#This Row],[Ledger 12]]="","",Table1[[#This Row],[Ledger 12]])</f>
        <v/>
      </c>
      <c r="EG398" t="str">
        <f>IF(Table1[[#This Row],[Ledger 12]]="","",IF(Table1[[#This Row],[Effect 12]]="Dr.",-Table1[[#This Row],[Amount 12]],Table1[[#This Row],[Amount 12]]))</f>
        <v/>
      </c>
      <c r="EJ398" t="str">
        <f>IF(Table1[[#This Row],[Ledger 13]]="","","No")</f>
        <v/>
      </c>
      <c r="EK398" t="str">
        <f>IF(Table1[[#This Row],[Ledger 13]]="","",IF(Table1[[#This Row],[Effect 13]]="Dr.","Yes","No"))</f>
        <v/>
      </c>
      <c r="EL398" t="str">
        <f>IF(Table1[[#This Row],[Ledger 13]]="","",Table1[[#This Row],[Ledger 13]])</f>
        <v/>
      </c>
      <c r="EM398" t="str">
        <f>IF(Table1[[#This Row],[Ledger 13]]="","",IF(Table1[[#This Row],[Effect 13]]="Dr.",-Table1[[#This Row],[Amount 13]],Table1[[#This Row],[Amount 13]]))</f>
        <v/>
      </c>
      <c r="EP398" t="str">
        <f>IF(Table1[[#This Row],[Ledger 14]]="","","No")</f>
        <v/>
      </c>
      <c r="EQ398" t="str">
        <f>IF(Table1[[#This Row],[Ledger 14]]="","",IF(Table1[[#This Row],[Effect 14]]="Dr.","Yes","No"))</f>
        <v/>
      </c>
      <c r="ER398" t="str">
        <f>IF(Table1[[#This Row],[Ledger 14]]="","",Table1[[#This Row],[Ledger 14]])</f>
        <v/>
      </c>
      <c r="ES398" t="str">
        <f>IF(Table1[[#This Row],[Ledger 14]]="","",IF(Table1[[#This Row],[Effect 14]]="Dr.",-Table1[[#This Row],[Amount 14]],Table1[[#This Row],[Amount 14]]))</f>
        <v/>
      </c>
      <c r="EV398" t="str">
        <f>IF(Table1[[#This Row],[Ledger 15]]="","","No")</f>
        <v/>
      </c>
      <c r="EW398" t="str">
        <f>IF(Table1[[#This Row],[Ledger 15]]="","",IF(Table1[[#This Row],[Effect 15]]="Dr.","Yes","No"))</f>
        <v/>
      </c>
      <c r="EX398" t="str">
        <f>IF(Table1[[#This Row],[Ledger 15]]="","",Table1[[#This Row],[Ledger 15]])</f>
        <v/>
      </c>
      <c r="EY398" t="str">
        <f>IF(Table1[[#This Row],[Ledger 15]]="","",IF(Table1[[#This Row],[Effect 15]]="Dr.",-Table1[[#This Row],[Amount 15]],Table1[[#This Row],[Amount 15]]))</f>
        <v/>
      </c>
      <c r="FD3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8">
        <f>IF(Table1[[#This Row],[Date]]="",0,IF(AND(Table1[[#This Row],[Date]]&gt;=$FE$2,Table1[[#This Row],[Date]]&lt;=$FE$3),0,1))</f>
        <v>0</v>
      </c>
      <c r="FF398">
        <f>IF(Table1[[#This Row],[Date]]="",0,IF(TYPE(VLOOKUP(Table1[[#This Row],[Voucher Type]],Table1[[#All],[Voucher Type Master]],1,FALSE))=16,1,0))</f>
        <v>0</v>
      </c>
      <c r="FG398">
        <f>IF(TYPE(IF(Table1[[#This Row],[Date]]="",0,IF(VLOOKUP(Table1[[#This Row],[Voucher Type]],$FY$5:$FZ$13,2,0)=Table1[[#This Row],[Effect 1]],0,1)))=16,1,0)</f>
        <v>0</v>
      </c>
      <c r="FH3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8">
        <f>IF(LEN(Table1[[#This Row],[Ledger 1]])&gt;0,IF(TYPE(VLOOKUP(Table1[[#This Row],[Ledger 1]],GZ:GZ,1,0))=16,1,0),0)</f>
        <v>0</v>
      </c>
      <c r="FJ398">
        <f>IF(LEN(Table1[[#This Row],[Ledger 2]])&gt;0,IF(TYPE(VLOOKUP(Table1[[#This Row],[Ledger 2]],GZ:GZ,1,0))=16,1,0),0)</f>
        <v>0</v>
      </c>
      <c r="FK398">
        <f>IF(LEN(Table1[[#This Row],[Ledger 3]])&gt;0,IF(TYPE(VLOOKUP(Table1[[#This Row],[Ledger 3]],GZ:GZ,1,0))=16,1,0),0)</f>
        <v>0</v>
      </c>
      <c r="FL398">
        <f>IF(LEN(Table1[[#This Row],[Ledger 4]])&gt;0,IF(TYPE(VLOOKUP(Table1[[#This Row],[Ledger 4]],GZ:GZ,1,0))=16,1,0),0)</f>
        <v>0</v>
      </c>
      <c r="FM398">
        <f>IF(LEN(Table1[[#This Row],[Ledger 5]])&gt;0,IF(TYPE(VLOOKUP(Table1[[#This Row],[Ledger 5]],GZ:GZ,1,0))=16,1,0),0)</f>
        <v>0</v>
      </c>
      <c r="FN398">
        <f>IF(LEN(Table1[[#This Row],[Ledger 6]])&gt;0,IF(TYPE(VLOOKUP(Table1[[#This Row],[Ledger 6]],$GZ:$GZ,1,0))=16,1,0),0)</f>
        <v>0</v>
      </c>
      <c r="FO398">
        <f>IF(LEN(Table1[[#This Row],[Ledger 7]])&gt;0,IF(TYPE(VLOOKUP(Table1[[#This Row],[Ledger 7]],$GZ:$GZ,1,0))=16,1,0),0)</f>
        <v>0</v>
      </c>
      <c r="FP398">
        <f>IF(LEN(Table1[[#This Row],[Ledger 8]])&gt;0,IF(TYPE(VLOOKUP(Table1[[#This Row],[Ledger 8]],$GZ:$GZ,1,0))=16,1,0),0)</f>
        <v>0</v>
      </c>
      <c r="FQ398">
        <f>IF(LEN(Table1[[#This Row],[Ledger 9]])&gt;0,IF(TYPE(VLOOKUP(Table1[[#This Row],[Ledger 9]],$GZ:$GZ,1,0))=16,1,0),0)</f>
        <v>0</v>
      </c>
      <c r="FR398">
        <f>IF(LEN(Table1[[#This Row],[Ledger 10]])&gt;0,IF(TYPE(VLOOKUP(Table1[[#This Row],[Ledger 10]],$GZ:$GZ,1,0))=16,1,0),0)</f>
        <v>0</v>
      </c>
      <c r="FS398">
        <f>IF(LEN(Table1[[#This Row],[Ledger 11]])&gt;0,IF(TYPE(VLOOKUP(Table1[[#This Row],[Ledger 11]],$GZ:$GZ,1,0))=16,1,0),0)</f>
        <v>0</v>
      </c>
      <c r="FT398">
        <f>IF(LEN(Table1[[#This Row],[Ledger 12]])&gt;0,IF(TYPE(VLOOKUP(Table1[[#This Row],[Ledger 12]],$GZ:$GZ,1,0))=16,1,0),0)</f>
        <v>0</v>
      </c>
      <c r="FU398">
        <f>IF(LEN(Table1[[#This Row],[Ledger 13]])&gt;0,IF(TYPE(VLOOKUP(Table1[[#This Row],[Ledger 13]],$GZ:$GZ,1,0))=16,1,0),0)</f>
        <v>0</v>
      </c>
      <c r="FV398">
        <f>IF(LEN(Table1[[#This Row],[Ledger 14]])&gt;0,IF(TYPE(VLOOKUP(Table1[[#This Row],[Ledger 14]],$GZ:$GZ,1,0))=16,1,0),0)</f>
        <v>0</v>
      </c>
      <c r="FW398">
        <f>IF(LEN(Table1[[#This Row],[Ledger 15]])&gt;0,IF(TYPE(VLOOKUP(Table1[[#This Row],[Ledger 15]],$GZ:$GZ,1,0))=16,1,0),0)</f>
        <v>0</v>
      </c>
    </row>
    <row r="399" spans="4:179" ht="33" customHeight="1" x14ac:dyDescent="0.45">
      <c r="D399" s="8">
        <f t="shared" si="15"/>
        <v>394</v>
      </c>
      <c r="E399" s="32"/>
      <c r="F399" s="34"/>
      <c r="G399" s="34"/>
      <c r="H399" s="34"/>
      <c r="I399" s="34"/>
      <c r="J399" s="38"/>
      <c r="K399" s="33"/>
      <c r="L399" s="36"/>
      <c r="M399" s="35"/>
      <c r="N399" s="34"/>
      <c r="O399" s="41"/>
      <c r="P399" s="35"/>
      <c r="Q399" s="34"/>
      <c r="R399" s="37"/>
      <c r="S399" s="35"/>
      <c r="T399" s="34"/>
      <c r="U399" s="37"/>
      <c r="V399" s="35"/>
      <c r="W399" s="34"/>
      <c r="X399" s="37"/>
      <c r="Y399" s="35"/>
      <c r="Z399" s="34"/>
      <c r="AA399" s="37"/>
      <c r="AB399" s="35"/>
      <c r="AC399" s="34"/>
      <c r="AD399" s="37"/>
      <c r="AE399" s="35"/>
      <c r="AF399" s="34"/>
      <c r="AG399" s="37"/>
      <c r="AH399" s="35"/>
      <c r="AI399" s="34"/>
      <c r="AJ399" s="37"/>
      <c r="AK399" s="35"/>
      <c r="AL399" s="34"/>
      <c r="AM399" s="37"/>
      <c r="AN399" s="35"/>
      <c r="AO399" s="34"/>
      <c r="AP399" s="37"/>
      <c r="AQ399" s="35"/>
      <c r="AR399" s="34"/>
      <c r="AS399" s="37"/>
      <c r="AT399" s="35"/>
      <c r="AU399" s="34"/>
      <c r="AV399" s="37"/>
      <c r="AW399" s="35"/>
      <c r="AX399" s="34"/>
      <c r="AY399" s="37"/>
      <c r="AZ399" s="35"/>
      <c r="BA399" s="34"/>
      <c r="BB399" s="37"/>
      <c r="BC3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399" s="7"/>
      <c r="BF399" t="str">
        <f>IF(Table1[[#This Row],[Date]]="","","&amp;lt;VOUCHER REMOTEID="&amp;""""&amp;$A$11&amp;$A$13&amp;ROW()&amp;""""&amp;" VCHTYPE="""&amp;F399&amp;""" ACTION="""&amp;"Create"&amp;"""&amp;gt;")</f>
        <v/>
      </c>
      <c r="BG399" t="str">
        <f>IF(Table1[[#This Row],[Date]]="","",TEXT(Table1[[#This Row],[Date]],"yyyymmdd"))</f>
        <v/>
      </c>
      <c r="BH399" t="str">
        <f>Table1[[#This Row],[Date2]]</f>
        <v/>
      </c>
      <c r="BI399" t="str">
        <f>IF(Table1[[#This Row],[Date]]="","",Table1[[#This Row],[Voucher Type]])</f>
        <v/>
      </c>
      <c r="BJ399" t="str">
        <f>IF(Table1[[#This Row],[Ref No / Invoice No]]="","",Table1[[#This Row],[Ref No / Invoice No]])</f>
        <v/>
      </c>
      <c r="BK399" t="str">
        <f>IF(Table1[[#This Row],[Voucher No]]="","",Table1[[#This Row],[Voucher No]])</f>
        <v/>
      </c>
      <c r="BL399" t="str">
        <f>IF(Table1[[#This Row],[Date]]="","",Table1[[#This Row],[Narration]])</f>
        <v/>
      </c>
      <c r="BM399" t="str">
        <f>IF(Table1[[#This Row],[Date]]="","",$A$11&amp;$A$13&amp;ROW())</f>
        <v/>
      </c>
      <c r="BN399" t="str">
        <f>IF(Table1[[#This Row],[Date]]="","",$A$13)</f>
        <v/>
      </c>
      <c r="BP399" t="str">
        <f>IF(Table1[[#This Row],[Ledger 1]]="","","No")</f>
        <v/>
      </c>
      <c r="BQ399" t="str">
        <f>IF(Table1[[#This Row],[Date]]="","",IF(Table1[[#This Row],[Effect 1]]="Dr.","Yes","No"))</f>
        <v/>
      </c>
      <c r="BR399" t="str">
        <f>IF(Table1[[#This Row],[Date]]="","",Table1[[#This Row],[Ledger 1]])</f>
        <v/>
      </c>
      <c r="BS399" t="str">
        <f>IF(Table1[[#This Row],[Date]]="","",IF(Table1[[#This Row],[Effect 1]]="Dr.",-Table1[[#This Row],[Amount 1]],Table1[[#This Row],[Amount 1]]))</f>
        <v/>
      </c>
      <c r="BV399" t="str">
        <f>IF(Table1[[#This Row],[Ledger 2]]="","","No")</f>
        <v/>
      </c>
      <c r="BW399" t="str">
        <f>IF(Table1[[#This Row],[Date]]="","",IF(Table1[[#This Row],[Effect 2]]="Dr.","Yes","No"))</f>
        <v/>
      </c>
      <c r="BX399" t="str">
        <f>IF(Table1[[#This Row],[Date]]="","",Table1[[#This Row],[Ledger 2]])</f>
        <v/>
      </c>
      <c r="BY399" t="str">
        <f>IF(Table1[[#This Row],[Date]]="","",IF(Table1[[#This Row],[Effect 2]]="Dr.",-Table1[[#This Row],[Amount 2]],Table1[[#This Row],[Amount 2]]))</f>
        <v/>
      </c>
      <c r="CB399" t="str">
        <f>IF(Table1[[#This Row],[Ledger 3]]="","","No")</f>
        <v/>
      </c>
      <c r="CC399" t="str">
        <f>IF(Table1[[#This Row],[Ledger 3]]="","",IF(Table1[[#This Row],[Effect 3]]="Dr.","Yes","No"))</f>
        <v/>
      </c>
      <c r="CD399" t="str">
        <f>IF(Table1[[#This Row],[Ledger 3]]="","",Table1[[#This Row],[Ledger 3]])</f>
        <v/>
      </c>
      <c r="CE399" t="str">
        <f>IF(Table1[[#This Row],[Ledger 3]]="","",IF(Table1[[#This Row],[Effect 3]]="Dr.",-Table1[[#This Row],[Amount 3]],Table1[[#This Row],[Amount 3]]))</f>
        <v/>
      </c>
      <c r="CH399" t="str">
        <f>IF(Table1[[#This Row],[Ledger 4]]="","","No")</f>
        <v/>
      </c>
      <c r="CI399" t="str">
        <f>IF(Table1[[#This Row],[Ledger 4]]="","",IF(Table1[[#This Row],[Effect 4]]="Dr.","Yes","No"))</f>
        <v/>
      </c>
      <c r="CJ399" t="str">
        <f>IF(Table1[[#This Row],[Ledger 4]]="","",Table1[[#This Row],[Ledger 4]])</f>
        <v/>
      </c>
      <c r="CK399" t="str">
        <f>IF(Table1[[#This Row],[Ledger 4]]="","",IF(Table1[[#This Row],[Effect 4]]="Dr.",-Table1[[#This Row],[Amount 4]],Table1[[#This Row],[Amount 4]]))</f>
        <v/>
      </c>
      <c r="CN399" t="str">
        <f>IF(Table1[[#This Row],[Ledger 5]]="","","No")</f>
        <v/>
      </c>
      <c r="CO399" t="str">
        <f>IF(Table1[[#This Row],[Ledger 5]]="","",IF(Table1[[#This Row],[Effect 5]]="Dr.","Yes","No"))</f>
        <v/>
      </c>
      <c r="CP399" t="str">
        <f>IF(Table1[[#This Row],[Ledger 5]]="","",Table1[[#This Row],[Ledger 5]])</f>
        <v/>
      </c>
      <c r="CQ399" t="str">
        <f>IF(Table1[[#This Row],[Ledger 5]]="","",IF(Table1[[#This Row],[Effect 5]]="Dr.",-Table1[[#This Row],[Amount 5]],Table1[[#This Row],[Amount 5]]))</f>
        <v/>
      </c>
      <c r="CT399" t="str">
        <f>IF(Table1[[#This Row],[Ledger 6]]="","","No")</f>
        <v/>
      </c>
      <c r="CU399" t="str">
        <f>IF(Table1[[#This Row],[Ledger 6]]="","",IF(Table1[[#This Row],[Effect 6]]="Dr.","Yes","No"))</f>
        <v/>
      </c>
      <c r="CV399" t="str">
        <f>IF(Table1[[#This Row],[Ledger 6]]="","",Table1[[#This Row],[Ledger 6]])</f>
        <v/>
      </c>
      <c r="CW399" t="str">
        <f>IF(Table1[[#This Row],[Ledger 6]]="","",IF(Table1[[#This Row],[Effect 6]]="Dr.",-Table1[[#This Row],[Amount 6]],Table1[[#This Row],[Amount 6]]))</f>
        <v/>
      </c>
      <c r="CZ399" t="str">
        <f>IF(Table1[[#This Row],[Ledger 7]]="","","No")</f>
        <v/>
      </c>
      <c r="DA399" t="str">
        <f>IF(Table1[[#This Row],[Ledger 7]]="","",IF(Table1[[#This Row],[Effect 7]]="Dr.","Yes","No"))</f>
        <v/>
      </c>
      <c r="DB399" t="str">
        <f>IF(Table1[[#This Row],[Ledger 7]]="","",Table1[[#This Row],[Ledger 7]])</f>
        <v/>
      </c>
      <c r="DC399" t="str">
        <f>IF(Table1[[#This Row],[Ledger 7]]="","",IF(Table1[[#This Row],[Effect 7]]="Dr.",-Table1[[#This Row],[Amount 7]],Table1[[#This Row],[Amount 7]]))</f>
        <v/>
      </c>
      <c r="DF399" t="str">
        <f>IF(Table1[[#This Row],[Ledger 8]]="","","No")</f>
        <v/>
      </c>
      <c r="DG399" t="str">
        <f>IF(Table1[[#This Row],[Ledger 8]]="","",IF(Table1[[#This Row],[Effect 8]]="Dr.","Yes","No"))</f>
        <v/>
      </c>
      <c r="DH399" t="str">
        <f>IF(Table1[[#This Row],[Ledger 8]]="","",Table1[[#This Row],[Ledger 8]])</f>
        <v/>
      </c>
      <c r="DI399" t="str">
        <f>IF(Table1[[#This Row],[Ledger 8]]="","",IF(Table1[[#This Row],[Effect 8]]="Dr.",-Table1[[#This Row],[Amount 8]],Table1[[#This Row],[Amount 8]]))</f>
        <v/>
      </c>
      <c r="DL399" t="str">
        <f>IF(Table1[[#This Row],[Ledger 9]]="","","No")</f>
        <v/>
      </c>
      <c r="DM399" t="str">
        <f>IF(Table1[[#This Row],[Ledger 9]]="","",IF(Table1[[#This Row],[Effect 9]]="Dr.","Yes","No"))</f>
        <v/>
      </c>
      <c r="DN399" t="str">
        <f>IF(Table1[[#This Row],[Ledger 9]]="","",Table1[[#This Row],[Ledger 9]])</f>
        <v/>
      </c>
      <c r="DO399" t="str">
        <f>IF(Table1[[#This Row],[Ledger 9]]="","",IF(Table1[[#This Row],[Effect 9]]="Dr.",-Table1[[#This Row],[Amount 9]],Table1[[#This Row],[Amount 9]]))</f>
        <v/>
      </c>
      <c r="DR399" t="str">
        <f>IF(Table1[[#This Row],[Ledger 10]]="","","No")</f>
        <v/>
      </c>
      <c r="DS399" t="str">
        <f>IF(Table1[[#This Row],[Ledger 10]]="","",IF(Table1[[#This Row],[Effect 10]]="Dr.","Yes","No"))</f>
        <v/>
      </c>
      <c r="DT399" t="str">
        <f>IF(Table1[[#This Row],[Ledger 10]]="","",Table1[[#This Row],[Ledger 10]])</f>
        <v/>
      </c>
      <c r="DU399" t="str">
        <f>IF(Table1[[#This Row],[Ledger 10]]="","",IF(Table1[[#This Row],[Effect 10]]="Dr.",-Table1[[#This Row],[Amount 10]],Table1[[#This Row],[Amount 10]]))</f>
        <v/>
      </c>
      <c r="DX399" t="str">
        <f>IF(Table1[[#This Row],[Ledger 11]]="","","No")</f>
        <v/>
      </c>
      <c r="DY399" t="str">
        <f>IF(Table1[[#This Row],[Ledger 11]]="","",IF(Table1[[#This Row],[Effect 11]]="Dr.","Yes","No"))</f>
        <v/>
      </c>
      <c r="DZ399" t="str">
        <f>IF(Table1[[#This Row],[Ledger 11]]="","",Table1[[#This Row],[Ledger 11]])</f>
        <v/>
      </c>
      <c r="EA399" t="str">
        <f>IF(Table1[[#This Row],[Ledger 11]]="","",IF(Table1[[#This Row],[Effect 11]]="Dr.",-Table1[[#This Row],[Amount 11]],Table1[[#This Row],[Amount 11]]))</f>
        <v/>
      </c>
      <c r="ED399" t="str">
        <f>IF(Table1[[#This Row],[Ledger 12]]="","","No")</f>
        <v/>
      </c>
      <c r="EE399" t="str">
        <f>IF(Table1[[#This Row],[Ledger 12]]="","",IF(Table1[[#This Row],[Effect 12]]="Dr.","Yes","No"))</f>
        <v/>
      </c>
      <c r="EF399" t="str">
        <f>IF(Table1[[#This Row],[Ledger 12]]="","",Table1[[#This Row],[Ledger 12]])</f>
        <v/>
      </c>
      <c r="EG399" t="str">
        <f>IF(Table1[[#This Row],[Ledger 12]]="","",IF(Table1[[#This Row],[Effect 12]]="Dr.",-Table1[[#This Row],[Amount 12]],Table1[[#This Row],[Amount 12]]))</f>
        <v/>
      </c>
      <c r="EJ399" t="str">
        <f>IF(Table1[[#This Row],[Ledger 13]]="","","No")</f>
        <v/>
      </c>
      <c r="EK399" t="str">
        <f>IF(Table1[[#This Row],[Ledger 13]]="","",IF(Table1[[#This Row],[Effect 13]]="Dr.","Yes","No"))</f>
        <v/>
      </c>
      <c r="EL399" t="str">
        <f>IF(Table1[[#This Row],[Ledger 13]]="","",Table1[[#This Row],[Ledger 13]])</f>
        <v/>
      </c>
      <c r="EM399" t="str">
        <f>IF(Table1[[#This Row],[Ledger 13]]="","",IF(Table1[[#This Row],[Effect 13]]="Dr.",-Table1[[#This Row],[Amount 13]],Table1[[#This Row],[Amount 13]]))</f>
        <v/>
      </c>
      <c r="EP399" t="str">
        <f>IF(Table1[[#This Row],[Ledger 14]]="","","No")</f>
        <v/>
      </c>
      <c r="EQ399" t="str">
        <f>IF(Table1[[#This Row],[Ledger 14]]="","",IF(Table1[[#This Row],[Effect 14]]="Dr.","Yes","No"))</f>
        <v/>
      </c>
      <c r="ER399" t="str">
        <f>IF(Table1[[#This Row],[Ledger 14]]="","",Table1[[#This Row],[Ledger 14]])</f>
        <v/>
      </c>
      <c r="ES399" t="str">
        <f>IF(Table1[[#This Row],[Ledger 14]]="","",IF(Table1[[#This Row],[Effect 14]]="Dr.",-Table1[[#This Row],[Amount 14]],Table1[[#This Row],[Amount 14]]))</f>
        <v/>
      </c>
      <c r="EV399" t="str">
        <f>IF(Table1[[#This Row],[Ledger 15]]="","","No")</f>
        <v/>
      </c>
      <c r="EW399" t="str">
        <f>IF(Table1[[#This Row],[Ledger 15]]="","",IF(Table1[[#This Row],[Effect 15]]="Dr.","Yes","No"))</f>
        <v/>
      </c>
      <c r="EX399" t="str">
        <f>IF(Table1[[#This Row],[Ledger 15]]="","",Table1[[#This Row],[Ledger 15]])</f>
        <v/>
      </c>
      <c r="EY399" t="str">
        <f>IF(Table1[[#This Row],[Ledger 15]]="","",IF(Table1[[#This Row],[Effect 15]]="Dr.",-Table1[[#This Row],[Amount 15]],Table1[[#This Row],[Amount 15]]))</f>
        <v/>
      </c>
      <c r="FD3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399">
        <f>IF(Table1[[#This Row],[Date]]="",0,IF(AND(Table1[[#This Row],[Date]]&gt;=$FE$2,Table1[[#This Row],[Date]]&lt;=$FE$3),0,1))</f>
        <v>0</v>
      </c>
      <c r="FF399">
        <f>IF(Table1[[#This Row],[Date]]="",0,IF(TYPE(VLOOKUP(Table1[[#This Row],[Voucher Type]],Table1[[#All],[Voucher Type Master]],1,FALSE))=16,1,0))</f>
        <v>0</v>
      </c>
      <c r="FG399">
        <f>IF(TYPE(IF(Table1[[#This Row],[Date]]="",0,IF(VLOOKUP(Table1[[#This Row],[Voucher Type]],$FY$5:$FZ$13,2,0)=Table1[[#This Row],[Effect 1]],0,1)))=16,1,0)</f>
        <v>0</v>
      </c>
      <c r="FH3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399">
        <f>IF(LEN(Table1[[#This Row],[Ledger 1]])&gt;0,IF(TYPE(VLOOKUP(Table1[[#This Row],[Ledger 1]],GZ:GZ,1,0))=16,1,0),0)</f>
        <v>0</v>
      </c>
      <c r="FJ399">
        <f>IF(LEN(Table1[[#This Row],[Ledger 2]])&gt;0,IF(TYPE(VLOOKUP(Table1[[#This Row],[Ledger 2]],GZ:GZ,1,0))=16,1,0),0)</f>
        <v>0</v>
      </c>
      <c r="FK399">
        <f>IF(LEN(Table1[[#This Row],[Ledger 3]])&gt;0,IF(TYPE(VLOOKUP(Table1[[#This Row],[Ledger 3]],GZ:GZ,1,0))=16,1,0),0)</f>
        <v>0</v>
      </c>
      <c r="FL399">
        <f>IF(LEN(Table1[[#This Row],[Ledger 4]])&gt;0,IF(TYPE(VLOOKUP(Table1[[#This Row],[Ledger 4]],GZ:GZ,1,0))=16,1,0),0)</f>
        <v>0</v>
      </c>
      <c r="FM399">
        <f>IF(LEN(Table1[[#This Row],[Ledger 5]])&gt;0,IF(TYPE(VLOOKUP(Table1[[#This Row],[Ledger 5]],GZ:GZ,1,0))=16,1,0),0)</f>
        <v>0</v>
      </c>
      <c r="FN399">
        <f>IF(LEN(Table1[[#This Row],[Ledger 6]])&gt;0,IF(TYPE(VLOOKUP(Table1[[#This Row],[Ledger 6]],$GZ:$GZ,1,0))=16,1,0),0)</f>
        <v>0</v>
      </c>
      <c r="FO399">
        <f>IF(LEN(Table1[[#This Row],[Ledger 7]])&gt;0,IF(TYPE(VLOOKUP(Table1[[#This Row],[Ledger 7]],$GZ:$GZ,1,0))=16,1,0),0)</f>
        <v>0</v>
      </c>
      <c r="FP399">
        <f>IF(LEN(Table1[[#This Row],[Ledger 8]])&gt;0,IF(TYPE(VLOOKUP(Table1[[#This Row],[Ledger 8]],$GZ:$GZ,1,0))=16,1,0),0)</f>
        <v>0</v>
      </c>
      <c r="FQ399">
        <f>IF(LEN(Table1[[#This Row],[Ledger 9]])&gt;0,IF(TYPE(VLOOKUP(Table1[[#This Row],[Ledger 9]],$GZ:$GZ,1,0))=16,1,0),0)</f>
        <v>0</v>
      </c>
      <c r="FR399">
        <f>IF(LEN(Table1[[#This Row],[Ledger 10]])&gt;0,IF(TYPE(VLOOKUP(Table1[[#This Row],[Ledger 10]],$GZ:$GZ,1,0))=16,1,0),0)</f>
        <v>0</v>
      </c>
      <c r="FS399">
        <f>IF(LEN(Table1[[#This Row],[Ledger 11]])&gt;0,IF(TYPE(VLOOKUP(Table1[[#This Row],[Ledger 11]],$GZ:$GZ,1,0))=16,1,0),0)</f>
        <v>0</v>
      </c>
      <c r="FT399">
        <f>IF(LEN(Table1[[#This Row],[Ledger 12]])&gt;0,IF(TYPE(VLOOKUP(Table1[[#This Row],[Ledger 12]],$GZ:$GZ,1,0))=16,1,0),0)</f>
        <v>0</v>
      </c>
      <c r="FU399">
        <f>IF(LEN(Table1[[#This Row],[Ledger 13]])&gt;0,IF(TYPE(VLOOKUP(Table1[[#This Row],[Ledger 13]],$GZ:$GZ,1,0))=16,1,0),0)</f>
        <v>0</v>
      </c>
      <c r="FV399">
        <f>IF(LEN(Table1[[#This Row],[Ledger 14]])&gt;0,IF(TYPE(VLOOKUP(Table1[[#This Row],[Ledger 14]],$GZ:$GZ,1,0))=16,1,0),0)</f>
        <v>0</v>
      </c>
      <c r="FW399">
        <f>IF(LEN(Table1[[#This Row],[Ledger 15]])&gt;0,IF(TYPE(VLOOKUP(Table1[[#This Row],[Ledger 15]],$GZ:$GZ,1,0))=16,1,0),0)</f>
        <v>0</v>
      </c>
    </row>
    <row r="400" spans="4:179" ht="33" customHeight="1" x14ac:dyDescent="0.45">
      <c r="D400" s="8">
        <f t="shared" si="15"/>
        <v>395</v>
      </c>
      <c r="E400" s="32"/>
      <c r="F400" s="34"/>
      <c r="G400" s="34"/>
      <c r="H400" s="34"/>
      <c r="I400" s="34"/>
      <c r="J400" s="38"/>
      <c r="K400" s="33"/>
      <c r="L400" s="36"/>
      <c r="M400" s="35"/>
      <c r="N400" s="34"/>
      <c r="O400" s="41"/>
      <c r="P400" s="35"/>
      <c r="Q400" s="34"/>
      <c r="R400" s="37"/>
      <c r="S400" s="35"/>
      <c r="T400" s="34"/>
      <c r="U400" s="37"/>
      <c r="V400" s="35"/>
      <c r="W400" s="34"/>
      <c r="X400" s="37"/>
      <c r="Y400" s="35"/>
      <c r="Z400" s="34"/>
      <c r="AA400" s="37"/>
      <c r="AB400" s="35"/>
      <c r="AC400" s="34"/>
      <c r="AD400" s="37"/>
      <c r="AE400" s="35"/>
      <c r="AF400" s="34"/>
      <c r="AG400" s="37"/>
      <c r="AH400" s="35"/>
      <c r="AI400" s="34"/>
      <c r="AJ400" s="37"/>
      <c r="AK400" s="35"/>
      <c r="AL400" s="34"/>
      <c r="AM400" s="37"/>
      <c r="AN400" s="35"/>
      <c r="AO400" s="34"/>
      <c r="AP400" s="37"/>
      <c r="AQ400" s="35"/>
      <c r="AR400" s="34"/>
      <c r="AS400" s="37"/>
      <c r="AT400" s="35"/>
      <c r="AU400" s="34"/>
      <c r="AV400" s="37"/>
      <c r="AW400" s="35"/>
      <c r="AX400" s="34"/>
      <c r="AY400" s="37"/>
      <c r="AZ400" s="35"/>
      <c r="BA400" s="34"/>
      <c r="BB400" s="37"/>
      <c r="BC4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0" s="7"/>
      <c r="BF400" t="str">
        <f>IF(Table1[[#This Row],[Date]]="","","&amp;lt;VOUCHER REMOTEID="&amp;""""&amp;$A$11&amp;$A$13&amp;ROW()&amp;""""&amp;" VCHTYPE="""&amp;F400&amp;""" ACTION="""&amp;"Create"&amp;"""&amp;gt;")</f>
        <v/>
      </c>
      <c r="BG400" t="str">
        <f>IF(Table1[[#This Row],[Date]]="","",TEXT(Table1[[#This Row],[Date]],"yyyymmdd"))</f>
        <v/>
      </c>
      <c r="BH400" t="str">
        <f>Table1[[#This Row],[Date2]]</f>
        <v/>
      </c>
      <c r="BI400" t="str">
        <f>IF(Table1[[#This Row],[Date]]="","",Table1[[#This Row],[Voucher Type]])</f>
        <v/>
      </c>
      <c r="BJ400" t="str">
        <f>IF(Table1[[#This Row],[Ref No / Invoice No]]="","",Table1[[#This Row],[Ref No / Invoice No]])</f>
        <v/>
      </c>
      <c r="BK400" t="str">
        <f>IF(Table1[[#This Row],[Voucher No]]="","",Table1[[#This Row],[Voucher No]])</f>
        <v/>
      </c>
      <c r="BL400" t="str">
        <f>IF(Table1[[#This Row],[Date]]="","",Table1[[#This Row],[Narration]])</f>
        <v/>
      </c>
      <c r="BM400" t="str">
        <f>IF(Table1[[#This Row],[Date]]="","",$A$11&amp;$A$13&amp;ROW())</f>
        <v/>
      </c>
      <c r="BN400" t="str">
        <f>IF(Table1[[#This Row],[Date]]="","",$A$13)</f>
        <v/>
      </c>
      <c r="BP400" t="str">
        <f>IF(Table1[[#This Row],[Ledger 1]]="","","No")</f>
        <v/>
      </c>
      <c r="BQ400" t="str">
        <f>IF(Table1[[#This Row],[Date]]="","",IF(Table1[[#This Row],[Effect 1]]="Dr.","Yes","No"))</f>
        <v/>
      </c>
      <c r="BR400" t="str">
        <f>IF(Table1[[#This Row],[Date]]="","",Table1[[#This Row],[Ledger 1]])</f>
        <v/>
      </c>
      <c r="BS400" t="str">
        <f>IF(Table1[[#This Row],[Date]]="","",IF(Table1[[#This Row],[Effect 1]]="Dr.",-Table1[[#This Row],[Amount 1]],Table1[[#This Row],[Amount 1]]))</f>
        <v/>
      </c>
      <c r="BV400" t="str">
        <f>IF(Table1[[#This Row],[Ledger 2]]="","","No")</f>
        <v/>
      </c>
      <c r="BW400" t="str">
        <f>IF(Table1[[#This Row],[Date]]="","",IF(Table1[[#This Row],[Effect 2]]="Dr.","Yes","No"))</f>
        <v/>
      </c>
      <c r="BX400" t="str">
        <f>IF(Table1[[#This Row],[Date]]="","",Table1[[#This Row],[Ledger 2]])</f>
        <v/>
      </c>
      <c r="BY400" t="str">
        <f>IF(Table1[[#This Row],[Date]]="","",IF(Table1[[#This Row],[Effect 2]]="Dr.",-Table1[[#This Row],[Amount 2]],Table1[[#This Row],[Amount 2]]))</f>
        <v/>
      </c>
      <c r="CB400" t="str">
        <f>IF(Table1[[#This Row],[Ledger 3]]="","","No")</f>
        <v/>
      </c>
      <c r="CC400" t="str">
        <f>IF(Table1[[#This Row],[Ledger 3]]="","",IF(Table1[[#This Row],[Effect 3]]="Dr.","Yes","No"))</f>
        <v/>
      </c>
      <c r="CD400" t="str">
        <f>IF(Table1[[#This Row],[Ledger 3]]="","",Table1[[#This Row],[Ledger 3]])</f>
        <v/>
      </c>
      <c r="CE400" t="str">
        <f>IF(Table1[[#This Row],[Ledger 3]]="","",IF(Table1[[#This Row],[Effect 3]]="Dr.",-Table1[[#This Row],[Amount 3]],Table1[[#This Row],[Amount 3]]))</f>
        <v/>
      </c>
      <c r="CH400" t="str">
        <f>IF(Table1[[#This Row],[Ledger 4]]="","","No")</f>
        <v/>
      </c>
      <c r="CI400" t="str">
        <f>IF(Table1[[#This Row],[Ledger 4]]="","",IF(Table1[[#This Row],[Effect 4]]="Dr.","Yes","No"))</f>
        <v/>
      </c>
      <c r="CJ400" t="str">
        <f>IF(Table1[[#This Row],[Ledger 4]]="","",Table1[[#This Row],[Ledger 4]])</f>
        <v/>
      </c>
      <c r="CK400" t="str">
        <f>IF(Table1[[#This Row],[Ledger 4]]="","",IF(Table1[[#This Row],[Effect 4]]="Dr.",-Table1[[#This Row],[Amount 4]],Table1[[#This Row],[Amount 4]]))</f>
        <v/>
      </c>
      <c r="CN400" t="str">
        <f>IF(Table1[[#This Row],[Ledger 5]]="","","No")</f>
        <v/>
      </c>
      <c r="CO400" t="str">
        <f>IF(Table1[[#This Row],[Ledger 5]]="","",IF(Table1[[#This Row],[Effect 5]]="Dr.","Yes","No"))</f>
        <v/>
      </c>
      <c r="CP400" t="str">
        <f>IF(Table1[[#This Row],[Ledger 5]]="","",Table1[[#This Row],[Ledger 5]])</f>
        <v/>
      </c>
      <c r="CQ400" t="str">
        <f>IF(Table1[[#This Row],[Ledger 5]]="","",IF(Table1[[#This Row],[Effect 5]]="Dr.",-Table1[[#This Row],[Amount 5]],Table1[[#This Row],[Amount 5]]))</f>
        <v/>
      </c>
      <c r="CT400" t="str">
        <f>IF(Table1[[#This Row],[Ledger 6]]="","","No")</f>
        <v/>
      </c>
      <c r="CU400" t="str">
        <f>IF(Table1[[#This Row],[Ledger 6]]="","",IF(Table1[[#This Row],[Effect 6]]="Dr.","Yes","No"))</f>
        <v/>
      </c>
      <c r="CV400" t="str">
        <f>IF(Table1[[#This Row],[Ledger 6]]="","",Table1[[#This Row],[Ledger 6]])</f>
        <v/>
      </c>
      <c r="CW400" t="str">
        <f>IF(Table1[[#This Row],[Ledger 6]]="","",IF(Table1[[#This Row],[Effect 6]]="Dr.",-Table1[[#This Row],[Amount 6]],Table1[[#This Row],[Amount 6]]))</f>
        <v/>
      </c>
      <c r="CZ400" t="str">
        <f>IF(Table1[[#This Row],[Ledger 7]]="","","No")</f>
        <v/>
      </c>
      <c r="DA400" t="str">
        <f>IF(Table1[[#This Row],[Ledger 7]]="","",IF(Table1[[#This Row],[Effect 7]]="Dr.","Yes","No"))</f>
        <v/>
      </c>
      <c r="DB400" t="str">
        <f>IF(Table1[[#This Row],[Ledger 7]]="","",Table1[[#This Row],[Ledger 7]])</f>
        <v/>
      </c>
      <c r="DC400" t="str">
        <f>IF(Table1[[#This Row],[Ledger 7]]="","",IF(Table1[[#This Row],[Effect 7]]="Dr.",-Table1[[#This Row],[Amount 7]],Table1[[#This Row],[Amount 7]]))</f>
        <v/>
      </c>
      <c r="DF400" t="str">
        <f>IF(Table1[[#This Row],[Ledger 8]]="","","No")</f>
        <v/>
      </c>
      <c r="DG400" t="str">
        <f>IF(Table1[[#This Row],[Ledger 8]]="","",IF(Table1[[#This Row],[Effect 8]]="Dr.","Yes","No"))</f>
        <v/>
      </c>
      <c r="DH400" t="str">
        <f>IF(Table1[[#This Row],[Ledger 8]]="","",Table1[[#This Row],[Ledger 8]])</f>
        <v/>
      </c>
      <c r="DI400" t="str">
        <f>IF(Table1[[#This Row],[Ledger 8]]="","",IF(Table1[[#This Row],[Effect 8]]="Dr.",-Table1[[#This Row],[Amount 8]],Table1[[#This Row],[Amount 8]]))</f>
        <v/>
      </c>
      <c r="DL400" t="str">
        <f>IF(Table1[[#This Row],[Ledger 9]]="","","No")</f>
        <v/>
      </c>
      <c r="DM400" t="str">
        <f>IF(Table1[[#This Row],[Ledger 9]]="","",IF(Table1[[#This Row],[Effect 9]]="Dr.","Yes","No"))</f>
        <v/>
      </c>
      <c r="DN400" t="str">
        <f>IF(Table1[[#This Row],[Ledger 9]]="","",Table1[[#This Row],[Ledger 9]])</f>
        <v/>
      </c>
      <c r="DO400" t="str">
        <f>IF(Table1[[#This Row],[Ledger 9]]="","",IF(Table1[[#This Row],[Effect 9]]="Dr.",-Table1[[#This Row],[Amount 9]],Table1[[#This Row],[Amount 9]]))</f>
        <v/>
      </c>
      <c r="DR400" t="str">
        <f>IF(Table1[[#This Row],[Ledger 10]]="","","No")</f>
        <v/>
      </c>
      <c r="DS400" t="str">
        <f>IF(Table1[[#This Row],[Ledger 10]]="","",IF(Table1[[#This Row],[Effect 10]]="Dr.","Yes","No"))</f>
        <v/>
      </c>
      <c r="DT400" t="str">
        <f>IF(Table1[[#This Row],[Ledger 10]]="","",Table1[[#This Row],[Ledger 10]])</f>
        <v/>
      </c>
      <c r="DU400" t="str">
        <f>IF(Table1[[#This Row],[Ledger 10]]="","",IF(Table1[[#This Row],[Effect 10]]="Dr.",-Table1[[#This Row],[Amount 10]],Table1[[#This Row],[Amount 10]]))</f>
        <v/>
      </c>
      <c r="DX400" t="str">
        <f>IF(Table1[[#This Row],[Ledger 11]]="","","No")</f>
        <v/>
      </c>
      <c r="DY400" t="str">
        <f>IF(Table1[[#This Row],[Ledger 11]]="","",IF(Table1[[#This Row],[Effect 11]]="Dr.","Yes","No"))</f>
        <v/>
      </c>
      <c r="DZ400" t="str">
        <f>IF(Table1[[#This Row],[Ledger 11]]="","",Table1[[#This Row],[Ledger 11]])</f>
        <v/>
      </c>
      <c r="EA400" t="str">
        <f>IF(Table1[[#This Row],[Ledger 11]]="","",IF(Table1[[#This Row],[Effect 11]]="Dr.",-Table1[[#This Row],[Amount 11]],Table1[[#This Row],[Amount 11]]))</f>
        <v/>
      </c>
      <c r="ED400" t="str">
        <f>IF(Table1[[#This Row],[Ledger 12]]="","","No")</f>
        <v/>
      </c>
      <c r="EE400" t="str">
        <f>IF(Table1[[#This Row],[Ledger 12]]="","",IF(Table1[[#This Row],[Effect 12]]="Dr.","Yes","No"))</f>
        <v/>
      </c>
      <c r="EF400" t="str">
        <f>IF(Table1[[#This Row],[Ledger 12]]="","",Table1[[#This Row],[Ledger 12]])</f>
        <v/>
      </c>
      <c r="EG400" t="str">
        <f>IF(Table1[[#This Row],[Ledger 12]]="","",IF(Table1[[#This Row],[Effect 12]]="Dr.",-Table1[[#This Row],[Amount 12]],Table1[[#This Row],[Amount 12]]))</f>
        <v/>
      </c>
      <c r="EJ400" t="str">
        <f>IF(Table1[[#This Row],[Ledger 13]]="","","No")</f>
        <v/>
      </c>
      <c r="EK400" t="str">
        <f>IF(Table1[[#This Row],[Ledger 13]]="","",IF(Table1[[#This Row],[Effect 13]]="Dr.","Yes","No"))</f>
        <v/>
      </c>
      <c r="EL400" t="str">
        <f>IF(Table1[[#This Row],[Ledger 13]]="","",Table1[[#This Row],[Ledger 13]])</f>
        <v/>
      </c>
      <c r="EM400" t="str">
        <f>IF(Table1[[#This Row],[Ledger 13]]="","",IF(Table1[[#This Row],[Effect 13]]="Dr.",-Table1[[#This Row],[Amount 13]],Table1[[#This Row],[Amount 13]]))</f>
        <v/>
      </c>
      <c r="EP400" t="str">
        <f>IF(Table1[[#This Row],[Ledger 14]]="","","No")</f>
        <v/>
      </c>
      <c r="EQ400" t="str">
        <f>IF(Table1[[#This Row],[Ledger 14]]="","",IF(Table1[[#This Row],[Effect 14]]="Dr.","Yes","No"))</f>
        <v/>
      </c>
      <c r="ER400" t="str">
        <f>IF(Table1[[#This Row],[Ledger 14]]="","",Table1[[#This Row],[Ledger 14]])</f>
        <v/>
      </c>
      <c r="ES400" t="str">
        <f>IF(Table1[[#This Row],[Ledger 14]]="","",IF(Table1[[#This Row],[Effect 14]]="Dr.",-Table1[[#This Row],[Amount 14]],Table1[[#This Row],[Amount 14]]))</f>
        <v/>
      </c>
      <c r="EV400" t="str">
        <f>IF(Table1[[#This Row],[Ledger 15]]="","","No")</f>
        <v/>
      </c>
      <c r="EW400" t="str">
        <f>IF(Table1[[#This Row],[Ledger 15]]="","",IF(Table1[[#This Row],[Effect 15]]="Dr.","Yes","No"))</f>
        <v/>
      </c>
      <c r="EX400" t="str">
        <f>IF(Table1[[#This Row],[Ledger 15]]="","",Table1[[#This Row],[Ledger 15]])</f>
        <v/>
      </c>
      <c r="EY400" t="str">
        <f>IF(Table1[[#This Row],[Ledger 15]]="","",IF(Table1[[#This Row],[Effect 15]]="Dr.",-Table1[[#This Row],[Amount 15]],Table1[[#This Row],[Amount 15]]))</f>
        <v/>
      </c>
      <c r="FD4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0">
        <f>IF(Table1[[#This Row],[Date]]="",0,IF(AND(Table1[[#This Row],[Date]]&gt;=$FE$2,Table1[[#This Row],[Date]]&lt;=$FE$3),0,1))</f>
        <v>0</v>
      </c>
      <c r="FF400">
        <f>IF(Table1[[#This Row],[Date]]="",0,IF(TYPE(VLOOKUP(Table1[[#This Row],[Voucher Type]],Table1[[#All],[Voucher Type Master]],1,FALSE))=16,1,0))</f>
        <v>0</v>
      </c>
      <c r="FG400">
        <f>IF(TYPE(IF(Table1[[#This Row],[Date]]="",0,IF(VLOOKUP(Table1[[#This Row],[Voucher Type]],$FY$5:$FZ$13,2,0)=Table1[[#This Row],[Effect 1]],0,1)))=16,1,0)</f>
        <v>0</v>
      </c>
      <c r="FH4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0">
        <f>IF(LEN(Table1[[#This Row],[Ledger 1]])&gt;0,IF(TYPE(VLOOKUP(Table1[[#This Row],[Ledger 1]],GZ:GZ,1,0))=16,1,0),0)</f>
        <v>0</v>
      </c>
      <c r="FJ400">
        <f>IF(LEN(Table1[[#This Row],[Ledger 2]])&gt;0,IF(TYPE(VLOOKUP(Table1[[#This Row],[Ledger 2]],GZ:GZ,1,0))=16,1,0),0)</f>
        <v>0</v>
      </c>
      <c r="FK400">
        <f>IF(LEN(Table1[[#This Row],[Ledger 3]])&gt;0,IF(TYPE(VLOOKUP(Table1[[#This Row],[Ledger 3]],GZ:GZ,1,0))=16,1,0),0)</f>
        <v>0</v>
      </c>
      <c r="FL400">
        <f>IF(LEN(Table1[[#This Row],[Ledger 4]])&gt;0,IF(TYPE(VLOOKUP(Table1[[#This Row],[Ledger 4]],GZ:GZ,1,0))=16,1,0),0)</f>
        <v>0</v>
      </c>
      <c r="FM400">
        <f>IF(LEN(Table1[[#This Row],[Ledger 5]])&gt;0,IF(TYPE(VLOOKUP(Table1[[#This Row],[Ledger 5]],GZ:GZ,1,0))=16,1,0),0)</f>
        <v>0</v>
      </c>
      <c r="FN400">
        <f>IF(LEN(Table1[[#This Row],[Ledger 6]])&gt;0,IF(TYPE(VLOOKUP(Table1[[#This Row],[Ledger 6]],$GZ:$GZ,1,0))=16,1,0),0)</f>
        <v>0</v>
      </c>
      <c r="FO400">
        <f>IF(LEN(Table1[[#This Row],[Ledger 7]])&gt;0,IF(TYPE(VLOOKUP(Table1[[#This Row],[Ledger 7]],$GZ:$GZ,1,0))=16,1,0),0)</f>
        <v>0</v>
      </c>
      <c r="FP400">
        <f>IF(LEN(Table1[[#This Row],[Ledger 8]])&gt;0,IF(TYPE(VLOOKUP(Table1[[#This Row],[Ledger 8]],$GZ:$GZ,1,0))=16,1,0),0)</f>
        <v>0</v>
      </c>
      <c r="FQ400">
        <f>IF(LEN(Table1[[#This Row],[Ledger 9]])&gt;0,IF(TYPE(VLOOKUP(Table1[[#This Row],[Ledger 9]],$GZ:$GZ,1,0))=16,1,0),0)</f>
        <v>0</v>
      </c>
      <c r="FR400">
        <f>IF(LEN(Table1[[#This Row],[Ledger 10]])&gt;0,IF(TYPE(VLOOKUP(Table1[[#This Row],[Ledger 10]],$GZ:$GZ,1,0))=16,1,0),0)</f>
        <v>0</v>
      </c>
      <c r="FS400">
        <f>IF(LEN(Table1[[#This Row],[Ledger 11]])&gt;0,IF(TYPE(VLOOKUP(Table1[[#This Row],[Ledger 11]],$GZ:$GZ,1,0))=16,1,0),0)</f>
        <v>0</v>
      </c>
      <c r="FT400">
        <f>IF(LEN(Table1[[#This Row],[Ledger 12]])&gt;0,IF(TYPE(VLOOKUP(Table1[[#This Row],[Ledger 12]],$GZ:$GZ,1,0))=16,1,0),0)</f>
        <v>0</v>
      </c>
      <c r="FU400">
        <f>IF(LEN(Table1[[#This Row],[Ledger 13]])&gt;0,IF(TYPE(VLOOKUP(Table1[[#This Row],[Ledger 13]],$GZ:$GZ,1,0))=16,1,0),0)</f>
        <v>0</v>
      </c>
      <c r="FV400">
        <f>IF(LEN(Table1[[#This Row],[Ledger 14]])&gt;0,IF(TYPE(VLOOKUP(Table1[[#This Row],[Ledger 14]],$GZ:$GZ,1,0))=16,1,0),0)</f>
        <v>0</v>
      </c>
      <c r="FW400">
        <f>IF(LEN(Table1[[#This Row],[Ledger 15]])&gt;0,IF(TYPE(VLOOKUP(Table1[[#This Row],[Ledger 15]],$GZ:$GZ,1,0))=16,1,0),0)</f>
        <v>0</v>
      </c>
    </row>
    <row r="401" spans="4:179" ht="33" customHeight="1" x14ac:dyDescent="0.45">
      <c r="D401" s="8">
        <f t="shared" si="15"/>
        <v>396</v>
      </c>
      <c r="E401" s="32"/>
      <c r="F401" s="34"/>
      <c r="G401" s="34"/>
      <c r="H401" s="34"/>
      <c r="I401" s="34"/>
      <c r="J401" s="38"/>
      <c r="K401" s="33"/>
      <c r="L401" s="36"/>
      <c r="M401" s="35"/>
      <c r="N401" s="34"/>
      <c r="O401" s="41"/>
      <c r="P401" s="35"/>
      <c r="Q401" s="34"/>
      <c r="R401" s="37"/>
      <c r="S401" s="35"/>
      <c r="T401" s="34"/>
      <c r="U401" s="37"/>
      <c r="V401" s="35"/>
      <c r="W401" s="34"/>
      <c r="X401" s="37"/>
      <c r="Y401" s="35"/>
      <c r="Z401" s="34"/>
      <c r="AA401" s="37"/>
      <c r="AB401" s="35"/>
      <c r="AC401" s="34"/>
      <c r="AD401" s="37"/>
      <c r="AE401" s="35"/>
      <c r="AF401" s="34"/>
      <c r="AG401" s="37"/>
      <c r="AH401" s="35"/>
      <c r="AI401" s="34"/>
      <c r="AJ401" s="37"/>
      <c r="AK401" s="35"/>
      <c r="AL401" s="34"/>
      <c r="AM401" s="37"/>
      <c r="AN401" s="35"/>
      <c r="AO401" s="34"/>
      <c r="AP401" s="37"/>
      <c r="AQ401" s="35"/>
      <c r="AR401" s="34"/>
      <c r="AS401" s="37"/>
      <c r="AT401" s="35"/>
      <c r="AU401" s="34"/>
      <c r="AV401" s="37"/>
      <c r="AW401" s="35"/>
      <c r="AX401" s="34"/>
      <c r="AY401" s="37"/>
      <c r="AZ401" s="35"/>
      <c r="BA401" s="34"/>
      <c r="BB401" s="37"/>
      <c r="BC4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1" s="7"/>
      <c r="BF401" t="str">
        <f>IF(Table1[[#This Row],[Date]]="","","&amp;lt;VOUCHER REMOTEID="&amp;""""&amp;$A$11&amp;$A$13&amp;ROW()&amp;""""&amp;" VCHTYPE="""&amp;F401&amp;""" ACTION="""&amp;"Create"&amp;"""&amp;gt;")</f>
        <v/>
      </c>
      <c r="BG401" t="str">
        <f>IF(Table1[[#This Row],[Date]]="","",TEXT(Table1[[#This Row],[Date]],"yyyymmdd"))</f>
        <v/>
      </c>
      <c r="BH401" t="str">
        <f>Table1[[#This Row],[Date2]]</f>
        <v/>
      </c>
      <c r="BI401" t="str">
        <f>IF(Table1[[#This Row],[Date]]="","",Table1[[#This Row],[Voucher Type]])</f>
        <v/>
      </c>
      <c r="BJ401" t="str">
        <f>IF(Table1[[#This Row],[Ref No / Invoice No]]="","",Table1[[#This Row],[Ref No / Invoice No]])</f>
        <v/>
      </c>
      <c r="BK401" t="str">
        <f>IF(Table1[[#This Row],[Voucher No]]="","",Table1[[#This Row],[Voucher No]])</f>
        <v/>
      </c>
      <c r="BL401" t="str">
        <f>IF(Table1[[#This Row],[Date]]="","",Table1[[#This Row],[Narration]])</f>
        <v/>
      </c>
      <c r="BM401" t="str">
        <f>IF(Table1[[#This Row],[Date]]="","",$A$11&amp;$A$13&amp;ROW())</f>
        <v/>
      </c>
      <c r="BN401" t="str">
        <f>IF(Table1[[#This Row],[Date]]="","",$A$13)</f>
        <v/>
      </c>
      <c r="BP401" t="str">
        <f>IF(Table1[[#This Row],[Ledger 1]]="","","No")</f>
        <v/>
      </c>
      <c r="BQ401" t="str">
        <f>IF(Table1[[#This Row],[Date]]="","",IF(Table1[[#This Row],[Effect 1]]="Dr.","Yes","No"))</f>
        <v/>
      </c>
      <c r="BR401" t="str">
        <f>IF(Table1[[#This Row],[Date]]="","",Table1[[#This Row],[Ledger 1]])</f>
        <v/>
      </c>
      <c r="BS401" t="str">
        <f>IF(Table1[[#This Row],[Date]]="","",IF(Table1[[#This Row],[Effect 1]]="Dr.",-Table1[[#This Row],[Amount 1]],Table1[[#This Row],[Amount 1]]))</f>
        <v/>
      </c>
      <c r="BV401" t="str">
        <f>IF(Table1[[#This Row],[Ledger 2]]="","","No")</f>
        <v/>
      </c>
      <c r="BW401" t="str">
        <f>IF(Table1[[#This Row],[Date]]="","",IF(Table1[[#This Row],[Effect 2]]="Dr.","Yes","No"))</f>
        <v/>
      </c>
      <c r="BX401" t="str">
        <f>IF(Table1[[#This Row],[Date]]="","",Table1[[#This Row],[Ledger 2]])</f>
        <v/>
      </c>
      <c r="BY401" t="str">
        <f>IF(Table1[[#This Row],[Date]]="","",IF(Table1[[#This Row],[Effect 2]]="Dr.",-Table1[[#This Row],[Amount 2]],Table1[[#This Row],[Amount 2]]))</f>
        <v/>
      </c>
      <c r="CB401" t="str">
        <f>IF(Table1[[#This Row],[Ledger 3]]="","","No")</f>
        <v/>
      </c>
      <c r="CC401" t="str">
        <f>IF(Table1[[#This Row],[Ledger 3]]="","",IF(Table1[[#This Row],[Effect 3]]="Dr.","Yes","No"))</f>
        <v/>
      </c>
      <c r="CD401" t="str">
        <f>IF(Table1[[#This Row],[Ledger 3]]="","",Table1[[#This Row],[Ledger 3]])</f>
        <v/>
      </c>
      <c r="CE401" t="str">
        <f>IF(Table1[[#This Row],[Ledger 3]]="","",IF(Table1[[#This Row],[Effect 3]]="Dr.",-Table1[[#This Row],[Amount 3]],Table1[[#This Row],[Amount 3]]))</f>
        <v/>
      </c>
      <c r="CH401" t="str">
        <f>IF(Table1[[#This Row],[Ledger 4]]="","","No")</f>
        <v/>
      </c>
      <c r="CI401" t="str">
        <f>IF(Table1[[#This Row],[Ledger 4]]="","",IF(Table1[[#This Row],[Effect 4]]="Dr.","Yes","No"))</f>
        <v/>
      </c>
      <c r="CJ401" t="str">
        <f>IF(Table1[[#This Row],[Ledger 4]]="","",Table1[[#This Row],[Ledger 4]])</f>
        <v/>
      </c>
      <c r="CK401" t="str">
        <f>IF(Table1[[#This Row],[Ledger 4]]="","",IF(Table1[[#This Row],[Effect 4]]="Dr.",-Table1[[#This Row],[Amount 4]],Table1[[#This Row],[Amount 4]]))</f>
        <v/>
      </c>
      <c r="CN401" t="str">
        <f>IF(Table1[[#This Row],[Ledger 5]]="","","No")</f>
        <v/>
      </c>
      <c r="CO401" t="str">
        <f>IF(Table1[[#This Row],[Ledger 5]]="","",IF(Table1[[#This Row],[Effect 5]]="Dr.","Yes","No"))</f>
        <v/>
      </c>
      <c r="CP401" t="str">
        <f>IF(Table1[[#This Row],[Ledger 5]]="","",Table1[[#This Row],[Ledger 5]])</f>
        <v/>
      </c>
      <c r="CQ401" t="str">
        <f>IF(Table1[[#This Row],[Ledger 5]]="","",IF(Table1[[#This Row],[Effect 5]]="Dr.",-Table1[[#This Row],[Amount 5]],Table1[[#This Row],[Amount 5]]))</f>
        <v/>
      </c>
      <c r="CT401" t="str">
        <f>IF(Table1[[#This Row],[Ledger 6]]="","","No")</f>
        <v/>
      </c>
      <c r="CU401" t="str">
        <f>IF(Table1[[#This Row],[Ledger 6]]="","",IF(Table1[[#This Row],[Effect 6]]="Dr.","Yes","No"))</f>
        <v/>
      </c>
      <c r="CV401" t="str">
        <f>IF(Table1[[#This Row],[Ledger 6]]="","",Table1[[#This Row],[Ledger 6]])</f>
        <v/>
      </c>
      <c r="CW401" t="str">
        <f>IF(Table1[[#This Row],[Ledger 6]]="","",IF(Table1[[#This Row],[Effect 6]]="Dr.",-Table1[[#This Row],[Amount 6]],Table1[[#This Row],[Amount 6]]))</f>
        <v/>
      </c>
      <c r="CZ401" t="str">
        <f>IF(Table1[[#This Row],[Ledger 7]]="","","No")</f>
        <v/>
      </c>
      <c r="DA401" t="str">
        <f>IF(Table1[[#This Row],[Ledger 7]]="","",IF(Table1[[#This Row],[Effect 7]]="Dr.","Yes","No"))</f>
        <v/>
      </c>
      <c r="DB401" t="str">
        <f>IF(Table1[[#This Row],[Ledger 7]]="","",Table1[[#This Row],[Ledger 7]])</f>
        <v/>
      </c>
      <c r="DC401" t="str">
        <f>IF(Table1[[#This Row],[Ledger 7]]="","",IF(Table1[[#This Row],[Effect 7]]="Dr.",-Table1[[#This Row],[Amount 7]],Table1[[#This Row],[Amount 7]]))</f>
        <v/>
      </c>
      <c r="DF401" t="str">
        <f>IF(Table1[[#This Row],[Ledger 8]]="","","No")</f>
        <v/>
      </c>
      <c r="DG401" t="str">
        <f>IF(Table1[[#This Row],[Ledger 8]]="","",IF(Table1[[#This Row],[Effect 8]]="Dr.","Yes","No"))</f>
        <v/>
      </c>
      <c r="DH401" t="str">
        <f>IF(Table1[[#This Row],[Ledger 8]]="","",Table1[[#This Row],[Ledger 8]])</f>
        <v/>
      </c>
      <c r="DI401" t="str">
        <f>IF(Table1[[#This Row],[Ledger 8]]="","",IF(Table1[[#This Row],[Effect 8]]="Dr.",-Table1[[#This Row],[Amount 8]],Table1[[#This Row],[Amount 8]]))</f>
        <v/>
      </c>
      <c r="DL401" t="str">
        <f>IF(Table1[[#This Row],[Ledger 9]]="","","No")</f>
        <v/>
      </c>
      <c r="DM401" t="str">
        <f>IF(Table1[[#This Row],[Ledger 9]]="","",IF(Table1[[#This Row],[Effect 9]]="Dr.","Yes","No"))</f>
        <v/>
      </c>
      <c r="DN401" t="str">
        <f>IF(Table1[[#This Row],[Ledger 9]]="","",Table1[[#This Row],[Ledger 9]])</f>
        <v/>
      </c>
      <c r="DO401" t="str">
        <f>IF(Table1[[#This Row],[Ledger 9]]="","",IF(Table1[[#This Row],[Effect 9]]="Dr.",-Table1[[#This Row],[Amount 9]],Table1[[#This Row],[Amount 9]]))</f>
        <v/>
      </c>
      <c r="DR401" t="str">
        <f>IF(Table1[[#This Row],[Ledger 10]]="","","No")</f>
        <v/>
      </c>
      <c r="DS401" t="str">
        <f>IF(Table1[[#This Row],[Ledger 10]]="","",IF(Table1[[#This Row],[Effect 10]]="Dr.","Yes","No"))</f>
        <v/>
      </c>
      <c r="DT401" t="str">
        <f>IF(Table1[[#This Row],[Ledger 10]]="","",Table1[[#This Row],[Ledger 10]])</f>
        <v/>
      </c>
      <c r="DU401" t="str">
        <f>IF(Table1[[#This Row],[Ledger 10]]="","",IF(Table1[[#This Row],[Effect 10]]="Dr.",-Table1[[#This Row],[Amount 10]],Table1[[#This Row],[Amount 10]]))</f>
        <v/>
      </c>
      <c r="DX401" t="str">
        <f>IF(Table1[[#This Row],[Ledger 11]]="","","No")</f>
        <v/>
      </c>
      <c r="DY401" t="str">
        <f>IF(Table1[[#This Row],[Ledger 11]]="","",IF(Table1[[#This Row],[Effect 11]]="Dr.","Yes","No"))</f>
        <v/>
      </c>
      <c r="DZ401" t="str">
        <f>IF(Table1[[#This Row],[Ledger 11]]="","",Table1[[#This Row],[Ledger 11]])</f>
        <v/>
      </c>
      <c r="EA401" t="str">
        <f>IF(Table1[[#This Row],[Ledger 11]]="","",IF(Table1[[#This Row],[Effect 11]]="Dr.",-Table1[[#This Row],[Amount 11]],Table1[[#This Row],[Amount 11]]))</f>
        <v/>
      </c>
      <c r="ED401" t="str">
        <f>IF(Table1[[#This Row],[Ledger 12]]="","","No")</f>
        <v/>
      </c>
      <c r="EE401" t="str">
        <f>IF(Table1[[#This Row],[Ledger 12]]="","",IF(Table1[[#This Row],[Effect 12]]="Dr.","Yes","No"))</f>
        <v/>
      </c>
      <c r="EF401" t="str">
        <f>IF(Table1[[#This Row],[Ledger 12]]="","",Table1[[#This Row],[Ledger 12]])</f>
        <v/>
      </c>
      <c r="EG401" t="str">
        <f>IF(Table1[[#This Row],[Ledger 12]]="","",IF(Table1[[#This Row],[Effect 12]]="Dr.",-Table1[[#This Row],[Amount 12]],Table1[[#This Row],[Amount 12]]))</f>
        <v/>
      </c>
      <c r="EJ401" t="str">
        <f>IF(Table1[[#This Row],[Ledger 13]]="","","No")</f>
        <v/>
      </c>
      <c r="EK401" t="str">
        <f>IF(Table1[[#This Row],[Ledger 13]]="","",IF(Table1[[#This Row],[Effect 13]]="Dr.","Yes","No"))</f>
        <v/>
      </c>
      <c r="EL401" t="str">
        <f>IF(Table1[[#This Row],[Ledger 13]]="","",Table1[[#This Row],[Ledger 13]])</f>
        <v/>
      </c>
      <c r="EM401" t="str">
        <f>IF(Table1[[#This Row],[Ledger 13]]="","",IF(Table1[[#This Row],[Effect 13]]="Dr.",-Table1[[#This Row],[Amount 13]],Table1[[#This Row],[Amount 13]]))</f>
        <v/>
      </c>
      <c r="EP401" t="str">
        <f>IF(Table1[[#This Row],[Ledger 14]]="","","No")</f>
        <v/>
      </c>
      <c r="EQ401" t="str">
        <f>IF(Table1[[#This Row],[Ledger 14]]="","",IF(Table1[[#This Row],[Effect 14]]="Dr.","Yes","No"))</f>
        <v/>
      </c>
      <c r="ER401" t="str">
        <f>IF(Table1[[#This Row],[Ledger 14]]="","",Table1[[#This Row],[Ledger 14]])</f>
        <v/>
      </c>
      <c r="ES401" t="str">
        <f>IF(Table1[[#This Row],[Ledger 14]]="","",IF(Table1[[#This Row],[Effect 14]]="Dr.",-Table1[[#This Row],[Amount 14]],Table1[[#This Row],[Amount 14]]))</f>
        <v/>
      </c>
      <c r="EV401" t="str">
        <f>IF(Table1[[#This Row],[Ledger 15]]="","","No")</f>
        <v/>
      </c>
      <c r="EW401" t="str">
        <f>IF(Table1[[#This Row],[Ledger 15]]="","",IF(Table1[[#This Row],[Effect 15]]="Dr.","Yes","No"))</f>
        <v/>
      </c>
      <c r="EX401" t="str">
        <f>IF(Table1[[#This Row],[Ledger 15]]="","",Table1[[#This Row],[Ledger 15]])</f>
        <v/>
      </c>
      <c r="EY401" t="str">
        <f>IF(Table1[[#This Row],[Ledger 15]]="","",IF(Table1[[#This Row],[Effect 15]]="Dr.",-Table1[[#This Row],[Amount 15]],Table1[[#This Row],[Amount 15]]))</f>
        <v/>
      </c>
      <c r="FD4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1">
        <f>IF(Table1[[#This Row],[Date]]="",0,IF(AND(Table1[[#This Row],[Date]]&gt;=$FE$2,Table1[[#This Row],[Date]]&lt;=$FE$3),0,1))</f>
        <v>0</v>
      </c>
      <c r="FF401">
        <f>IF(Table1[[#This Row],[Date]]="",0,IF(TYPE(VLOOKUP(Table1[[#This Row],[Voucher Type]],Table1[[#All],[Voucher Type Master]],1,FALSE))=16,1,0))</f>
        <v>0</v>
      </c>
      <c r="FG401">
        <f>IF(TYPE(IF(Table1[[#This Row],[Date]]="",0,IF(VLOOKUP(Table1[[#This Row],[Voucher Type]],$FY$5:$FZ$13,2,0)=Table1[[#This Row],[Effect 1]],0,1)))=16,1,0)</f>
        <v>0</v>
      </c>
      <c r="FH4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1">
        <f>IF(LEN(Table1[[#This Row],[Ledger 1]])&gt;0,IF(TYPE(VLOOKUP(Table1[[#This Row],[Ledger 1]],GZ:GZ,1,0))=16,1,0),0)</f>
        <v>0</v>
      </c>
      <c r="FJ401">
        <f>IF(LEN(Table1[[#This Row],[Ledger 2]])&gt;0,IF(TYPE(VLOOKUP(Table1[[#This Row],[Ledger 2]],GZ:GZ,1,0))=16,1,0),0)</f>
        <v>0</v>
      </c>
      <c r="FK401">
        <f>IF(LEN(Table1[[#This Row],[Ledger 3]])&gt;0,IF(TYPE(VLOOKUP(Table1[[#This Row],[Ledger 3]],GZ:GZ,1,0))=16,1,0),0)</f>
        <v>0</v>
      </c>
      <c r="FL401">
        <f>IF(LEN(Table1[[#This Row],[Ledger 4]])&gt;0,IF(TYPE(VLOOKUP(Table1[[#This Row],[Ledger 4]],GZ:GZ,1,0))=16,1,0),0)</f>
        <v>0</v>
      </c>
      <c r="FM401">
        <f>IF(LEN(Table1[[#This Row],[Ledger 5]])&gt;0,IF(TYPE(VLOOKUP(Table1[[#This Row],[Ledger 5]],GZ:GZ,1,0))=16,1,0),0)</f>
        <v>0</v>
      </c>
      <c r="FN401">
        <f>IF(LEN(Table1[[#This Row],[Ledger 6]])&gt;0,IF(TYPE(VLOOKUP(Table1[[#This Row],[Ledger 6]],$GZ:$GZ,1,0))=16,1,0),0)</f>
        <v>0</v>
      </c>
      <c r="FO401">
        <f>IF(LEN(Table1[[#This Row],[Ledger 7]])&gt;0,IF(TYPE(VLOOKUP(Table1[[#This Row],[Ledger 7]],$GZ:$GZ,1,0))=16,1,0),0)</f>
        <v>0</v>
      </c>
      <c r="FP401">
        <f>IF(LEN(Table1[[#This Row],[Ledger 8]])&gt;0,IF(TYPE(VLOOKUP(Table1[[#This Row],[Ledger 8]],$GZ:$GZ,1,0))=16,1,0),0)</f>
        <v>0</v>
      </c>
      <c r="FQ401">
        <f>IF(LEN(Table1[[#This Row],[Ledger 9]])&gt;0,IF(TYPE(VLOOKUP(Table1[[#This Row],[Ledger 9]],$GZ:$GZ,1,0))=16,1,0),0)</f>
        <v>0</v>
      </c>
      <c r="FR401">
        <f>IF(LEN(Table1[[#This Row],[Ledger 10]])&gt;0,IF(TYPE(VLOOKUP(Table1[[#This Row],[Ledger 10]],$GZ:$GZ,1,0))=16,1,0),0)</f>
        <v>0</v>
      </c>
      <c r="FS401">
        <f>IF(LEN(Table1[[#This Row],[Ledger 11]])&gt;0,IF(TYPE(VLOOKUP(Table1[[#This Row],[Ledger 11]],$GZ:$GZ,1,0))=16,1,0),0)</f>
        <v>0</v>
      </c>
      <c r="FT401">
        <f>IF(LEN(Table1[[#This Row],[Ledger 12]])&gt;0,IF(TYPE(VLOOKUP(Table1[[#This Row],[Ledger 12]],$GZ:$GZ,1,0))=16,1,0),0)</f>
        <v>0</v>
      </c>
      <c r="FU401">
        <f>IF(LEN(Table1[[#This Row],[Ledger 13]])&gt;0,IF(TYPE(VLOOKUP(Table1[[#This Row],[Ledger 13]],$GZ:$GZ,1,0))=16,1,0),0)</f>
        <v>0</v>
      </c>
      <c r="FV401">
        <f>IF(LEN(Table1[[#This Row],[Ledger 14]])&gt;0,IF(TYPE(VLOOKUP(Table1[[#This Row],[Ledger 14]],$GZ:$GZ,1,0))=16,1,0),0)</f>
        <v>0</v>
      </c>
      <c r="FW401">
        <f>IF(LEN(Table1[[#This Row],[Ledger 15]])&gt;0,IF(TYPE(VLOOKUP(Table1[[#This Row],[Ledger 15]],$GZ:$GZ,1,0))=16,1,0),0)</f>
        <v>0</v>
      </c>
    </row>
    <row r="402" spans="4:179" ht="33" customHeight="1" x14ac:dyDescent="0.45">
      <c r="D402" s="8">
        <f t="shared" si="15"/>
        <v>397</v>
      </c>
      <c r="E402" s="32"/>
      <c r="F402" s="34"/>
      <c r="G402" s="34"/>
      <c r="H402" s="34"/>
      <c r="I402" s="34"/>
      <c r="J402" s="38"/>
      <c r="K402" s="33"/>
      <c r="L402" s="36"/>
      <c r="M402" s="35"/>
      <c r="N402" s="34"/>
      <c r="O402" s="41"/>
      <c r="P402" s="35"/>
      <c r="Q402" s="34"/>
      <c r="R402" s="37"/>
      <c r="S402" s="35"/>
      <c r="T402" s="34"/>
      <c r="U402" s="37"/>
      <c r="V402" s="35"/>
      <c r="W402" s="34"/>
      <c r="X402" s="37"/>
      <c r="Y402" s="35"/>
      <c r="Z402" s="34"/>
      <c r="AA402" s="37"/>
      <c r="AB402" s="35"/>
      <c r="AC402" s="34"/>
      <c r="AD402" s="37"/>
      <c r="AE402" s="35"/>
      <c r="AF402" s="34"/>
      <c r="AG402" s="37"/>
      <c r="AH402" s="35"/>
      <c r="AI402" s="34"/>
      <c r="AJ402" s="37"/>
      <c r="AK402" s="35"/>
      <c r="AL402" s="34"/>
      <c r="AM402" s="37"/>
      <c r="AN402" s="35"/>
      <c r="AO402" s="34"/>
      <c r="AP402" s="37"/>
      <c r="AQ402" s="35"/>
      <c r="AR402" s="34"/>
      <c r="AS402" s="37"/>
      <c r="AT402" s="35"/>
      <c r="AU402" s="34"/>
      <c r="AV402" s="37"/>
      <c r="AW402" s="35"/>
      <c r="AX402" s="34"/>
      <c r="AY402" s="37"/>
      <c r="AZ402" s="35"/>
      <c r="BA402" s="34"/>
      <c r="BB402" s="37"/>
      <c r="BC4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2" s="7"/>
      <c r="BF402" t="str">
        <f>IF(Table1[[#This Row],[Date]]="","","&amp;lt;VOUCHER REMOTEID="&amp;""""&amp;$A$11&amp;$A$13&amp;ROW()&amp;""""&amp;" VCHTYPE="""&amp;F402&amp;""" ACTION="""&amp;"Create"&amp;"""&amp;gt;")</f>
        <v/>
      </c>
      <c r="BG402" t="str">
        <f>IF(Table1[[#This Row],[Date]]="","",TEXT(Table1[[#This Row],[Date]],"yyyymmdd"))</f>
        <v/>
      </c>
      <c r="BH402" t="str">
        <f>Table1[[#This Row],[Date2]]</f>
        <v/>
      </c>
      <c r="BI402" t="str">
        <f>IF(Table1[[#This Row],[Date]]="","",Table1[[#This Row],[Voucher Type]])</f>
        <v/>
      </c>
      <c r="BJ402" t="str">
        <f>IF(Table1[[#This Row],[Ref No / Invoice No]]="","",Table1[[#This Row],[Ref No / Invoice No]])</f>
        <v/>
      </c>
      <c r="BK402" t="str">
        <f>IF(Table1[[#This Row],[Voucher No]]="","",Table1[[#This Row],[Voucher No]])</f>
        <v/>
      </c>
      <c r="BL402" t="str">
        <f>IF(Table1[[#This Row],[Date]]="","",Table1[[#This Row],[Narration]])</f>
        <v/>
      </c>
      <c r="BM402" t="str">
        <f>IF(Table1[[#This Row],[Date]]="","",$A$11&amp;$A$13&amp;ROW())</f>
        <v/>
      </c>
      <c r="BN402" t="str">
        <f>IF(Table1[[#This Row],[Date]]="","",$A$13)</f>
        <v/>
      </c>
      <c r="BP402" t="str">
        <f>IF(Table1[[#This Row],[Ledger 1]]="","","No")</f>
        <v/>
      </c>
      <c r="BQ402" t="str">
        <f>IF(Table1[[#This Row],[Date]]="","",IF(Table1[[#This Row],[Effect 1]]="Dr.","Yes","No"))</f>
        <v/>
      </c>
      <c r="BR402" t="str">
        <f>IF(Table1[[#This Row],[Date]]="","",Table1[[#This Row],[Ledger 1]])</f>
        <v/>
      </c>
      <c r="BS402" t="str">
        <f>IF(Table1[[#This Row],[Date]]="","",IF(Table1[[#This Row],[Effect 1]]="Dr.",-Table1[[#This Row],[Amount 1]],Table1[[#This Row],[Amount 1]]))</f>
        <v/>
      </c>
      <c r="BV402" t="str">
        <f>IF(Table1[[#This Row],[Ledger 2]]="","","No")</f>
        <v/>
      </c>
      <c r="BW402" t="str">
        <f>IF(Table1[[#This Row],[Date]]="","",IF(Table1[[#This Row],[Effect 2]]="Dr.","Yes","No"))</f>
        <v/>
      </c>
      <c r="BX402" t="str">
        <f>IF(Table1[[#This Row],[Date]]="","",Table1[[#This Row],[Ledger 2]])</f>
        <v/>
      </c>
      <c r="BY402" t="str">
        <f>IF(Table1[[#This Row],[Date]]="","",IF(Table1[[#This Row],[Effect 2]]="Dr.",-Table1[[#This Row],[Amount 2]],Table1[[#This Row],[Amount 2]]))</f>
        <v/>
      </c>
      <c r="CB402" t="str">
        <f>IF(Table1[[#This Row],[Ledger 3]]="","","No")</f>
        <v/>
      </c>
      <c r="CC402" t="str">
        <f>IF(Table1[[#This Row],[Ledger 3]]="","",IF(Table1[[#This Row],[Effect 3]]="Dr.","Yes","No"))</f>
        <v/>
      </c>
      <c r="CD402" t="str">
        <f>IF(Table1[[#This Row],[Ledger 3]]="","",Table1[[#This Row],[Ledger 3]])</f>
        <v/>
      </c>
      <c r="CE402" t="str">
        <f>IF(Table1[[#This Row],[Ledger 3]]="","",IF(Table1[[#This Row],[Effect 3]]="Dr.",-Table1[[#This Row],[Amount 3]],Table1[[#This Row],[Amount 3]]))</f>
        <v/>
      </c>
      <c r="CH402" t="str">
        <f>IF(Table1[[#This Row],[Ledger 4]]="","","No")</f>
        <v/>
      </c>
      <c r="CI402" t="str">
        <f>IF(Table1[[#This Row],[Ledger 4]]="","",IF(Table1[[#This Row],[Effect 4]]="Dr.","Yes","No"))</f>
        <v/>
      </c>
      <c r="CJ402" t="str">
        <f>IF(Table1[[#This Row],[Ledger 4]]="","",Table1[[#This Row],[Ledger 4]])</f>
        <v/>
      </c>
      <c r="CK402" t="str">
        <f>IF(Table1[[#This Row],[Ledger 4]]="","",IF(Table1[[#This Row],[Effect 4]]="Dr.",-Table1[[#This Row],[Amount 4]],Table1[[#This Row],[Amount 4]]))</f>
        <v/>
      </c>
      <c r="CN402" t="str">
        <f>IF(Table1[[#This Row],[Ledger 5]]="","","No")</f>
        <v/>
      </c>
      <c r="CO402" t="str">
        <f>IF(Table1[[#This Row],[Ledger 5]]="","",IF(Table1[[#This Row],[Effect 5]]="Dr.","Yes","No"))</f>
        <v/>
      </c>
      <c r="CP402" t="str">
        <f>IF(Table1[[#This Row],[Ledger 5]]="","",Table1[[#This Row],[Ledger 5]])</f>
        <v/>
      </c>
      <c r="CQ402" t="str">
        <f>IF(Table1[[#This Row],[Ledger 5]]="","",IF(Table1[[#This Row],[Effect 5]]="Dr.",-Table1[[#This Row],[Amount 5]],Table1[[#This Row],[Amount 5]]))</f>
        <v/>
      </c>
      <c r="CT402" t="str">
        <f>IF(Table1[[#This Row],[Ledger 6]]="","","No")</f>
        <v/>
      </c>
      <c r="CU402" t="str">
        <f>IF(Table1[[#This Row],[Ledger 6]]="","",IF(Table1[[#This Row],[Effect 6]]="Dr.","Yes","No"))</f>
        <v/>
      </c>
      <c r="CV402" t="str">
        <f>IF(Table1[[#This Row],[Ledger 6]]="","",Table1[[#This Row],[Ledger 6]])</f>
        <v/>
      </c>
      <c r="CW402" t="str">
        <f>IF(Table1[[#This Row],[Ledger 6]]="","",IF(Table1[[#This Row],[Effect 6]]="Dr.",-Table1[[#This Row],[Amount 6]],Table1[[#This Row],[Amount 6]]))</f>
        <v/>
      </c>
      <c r="CZ402" t="str">
        <f>IF(Table1[[#This Row],[Ledger 7]]="","","No")</f>
        <v/>
      </c>
      <c r="DA402" t="str">
        <f>IF(Table1[[#This Row],[Ledger 7]]="","",IF(Table1[[#This Row],[Effect 7]]="Dr.","Yes","No"))</f>
        <v/>
      </c>
      <c r="DB402" t="str">
        <f>IF(Table1[[#This Row],[Ledger 7]]="","",Table1[[#This Row],[Ledger 7]])</f>
        <v/>
      </c>
      <c r="DC402" t="str">
        <f>IF(Table1[[#This Row],[Ledger 7]]="","",IF(Table1[[#This Row],[Effect 7]]="Dr.",-Table1[[#This Row],[Amount 7]],Table1[[#This Row],[Amount 7]]))</f>
        <v/>
      </c>
      <c r="DF402" t="str">
        <f>IF(Table1[[#This Row],[Ledger 8]]="","","No")</f>
        <v/>
      </c>
      <c r="DG402" t="str">
        <f>IF(Table1[[#This Row],[Ledger 8]]="","",IF(Table1[[#This Row],[Effect 8]]="Dr.","Yes","No"))</f>
        <v/>
      </c>
      <c r="DH402" t="str">
        <f>IF(Table1[[#This Row],[Ledger 8]]="","",Table1[[#This Row],[Ledger 8]])</f>
        <v/>
      </c>
      <c r="DI402" t="str">
        <f>IF(Table1[[#This Row],[Ledger 8]]="","",IF(Table1[[#This Row],[Effect 8]]="Dr.",-Table1[[#This Row],[Amount 8]],Table1[[#This Row],[Amount 8]]))</f>
        <v/>
      </c>
      <c r="DL402" t="str">
        <f>IF(Table1[[#This Row],[Ledger 9]]="","","No")</f>
        <v/>
      </c>
      <c r="DM402" t="str">
        <f>IF(Table1[[#This Row],[Ledger 9]]="","",IF(Table1[[#This Row],[Effect 9]]="Dr.","Yes","No"))</f>
        <v/>
      </c>
      <c r="DN402" t="str">
        <f>IF(Table1[[#This Row],[Ledger 9]]="","",Table1[[#This Row],[Ledger 9]])</f>
        <v/>
      </c>
      <c r="DO402" t="str">
        <f>IF(Table1[[#This Row],[Ledger 9]]="","",IF(Table1[[#This Row],[Effect 9]]="Dr.",-Table1[[#This Row],[Amount 9]],Table1[[#This Row],[Amount 9]]))</f>
        <v/>
      </c>
      <c r="DR402" t="str">
        <f>IF(Table1[[#This Row],[Ledger 10]]="","","No")</f>
        <v/>
      </c>
      <c r="DS402" t="str">
        <f>IF(Table1[[#This Row],[Ledger 10]]="","",IF(Table1[[#This Row],[Effect 10]]="Dr.","Yes","No"))</f>
        <v/>
      </c>
      <c r="DT402" t="str">
        <f>IF(Table1[[#This Row],[Ledger 10]]="","",Table1[[#This Row],[Ledger 10]])</f>
        <v/>
      </c>
      <c r="DU402" t="str">
        <f>IF(Table1[[#This Row],[Ledger 10]]="","",IF(Table1[[#This Row],[Effect 10]]="Dr.",-Table1[[#This Row],[Amount 10]],Table1[[#This Row],[Amount 10]]))</f>
        <v/>
      </c>
      <c r="DX402" t="str">
        <f>IF(Table1[[#This Row],[Ledger 11]]="","","No")</f>
        <v/>
      </c>
      <c r="DY402" t="str">
        <f>IF(Table1[[#This Row],[Ledger 11]]="","",IF(Table1[[#This Row],[Effect 11]]="Dr.","Yes","No"))</f>
        <v/>
      </c>
      <c r="DZ402" t="str">
        <f>IF(Table1[[#This Row],[Ledger 11]]="","",Table1[[#This Row],[Ledger 11]])</f>
        <v/>
      </c>
      <c r="EA402" t="str">
        <f>IF(Table1[[#This Row],[Ledger 11]]="","",IF(Table1[[#This Row],[Effect 11]]="Dr.",-Table1[[#This Row],[Amount 11]],Table1[[#This Row],[Amount 11]]))</f>
        <v/>
      </c>
      <c r="ED402" t="str">
        <f>IF(Table1[[#This Row],[Ledger 12]]="","","No")</f>
        <v/>
      </c>
      <c r="EE402" t="str">
        <f>IF(Table1[[#This Row],[Ledger 12]]="","",IF(Table1[[#This Row],[Effect 12]]="Dr.","Yes","No"))</f>
        <v/>
      </c>
      <c r="EF402" t="str">
        <f>IF(Table1[[#This Row],[Ledger 12]]="","",Table1[[#This Row],[Ledger 12]])</f>
        <v/>
      </c>
      <c r="EG402" t="str">
        <f>IF(Table1[[#This Row],[Ledger 12]]="","",IF(Table1[[#This Row],[Effect 12]]="Dr.",-Table1[[#This Row],[Amount 12]],Table1[[#This Row],[Amount 12]]))</f>
        <v/>
      </c>
      <c r="EJ402" t="str">
        <f>IF(Table1[[#This Row],[Ledger 13]]="","","No")</f>
        <v/>
      </c>
      <c r="EK402" t="str">
        <f>IF(Table1[[#This Row],[Ledger 13]]="","",IF(Table1[[#This Row],[Effect 13]]="Dr.","Yes","No"))</f>
        <v/>
      </c>
      <c r="EL402" t="str">
        <f>IF(Table1[[#This Row],[Ledger 13]]="","",Table1[[#This Row],[Ledger 13]])</f>
        <v/>
      </c>
      <c r="EM402" t="str">
        <f>IF(Table1[[#This Row],[Ledger 13]]="","",IF(Table1[[#This Row],[Effect 13]]="Dr.",-Table1[[#This Row],[Amount 13]],Table1[[#This Row],[Amount 13]]))</f>
        <v/>
      </c>
      <c r="EP402" t="str">
        <f>IF(Table1[[#This Row],[Ledger 14]]="","","No")</f>
        <v/>
      </c>
      <c r="EQ402" t="str">
        <f>IF(Table1[[#This Row],[Ledger 14]]="","",IF(Table1[[#This Row],[Effect 14]]="Dr.","Yes","No"))</f>
        <v/>
      </c>
      <c r="ER402" t="str">
        <f>IF(Table1[[#This Row],[Ledger 14]]="","",Table1[[#This Row],[Ledger 14]])</f>
        <v/>
      </c>
      <c r="ES402" t="str">
        <f>IF(Table1[[#This Row],[Ledger 14]]="","",IF(Table1[[#This Row],[Effect 14]]="Dr.",-Table1[[#This Row],[Amount 14]],Table1[[#This Row],[Amount 14]]))</f>
        <v/>
      </c>
      <c r="EV402" t="str">
        <f>IF(Table1[[#This Row],[Ledger 15]]="","","No")</f>
        <v/>
      </c>
      <c r="EW402" t="str">
        <f>IF(Table1[[#This Row],[Ledger 15]]="","",IF(Table1[[#This Row],[Effect 15]]="Dr.","Yes","No"))</f>
        <v/>
      </c>
      <c r="EX402" t="str">
        <f>IF(Table1[[#This Row],[Ledger 15]]="","",Table1[[#This Row],[Ledger 15]])</f>
        <v/>
      </c>
      <c r="EY402" t="str">
        <f>IF(Table1[[#This Row],[Ledger 15]]="","",IF(Table1[[#This Row],[Effect 15]]="Dr.",-Table1[[#This Row],[Amount 15]],Table1[[#This Row],[Amount 15]]))</f>
        <v/>
      </c>
      <c r="FD4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2">
        <f>IF(Table1[[#This Row],[Date]]="",0,IF(AND(Table1[[#This Row],[Date]]&gt;=$FE$2,Table1[[#This Row],[Date]]&lt;=$FE$3),0,1))</f>
        <v>0</v>
      </c>
      <c r="FF402">
        <f>IF(Table1[[#This Row],[Date]]="",0,IF(TYPE(VLOOKUP(Table1[[#This Row],[Voucher Type]],Table1[[#All],[Voucher Type Master]],1,FALSE))=16,1,0))</f>
        <v>0</v>
      </c>
      <c r="FG402">
        <f>IF(TYPE(IF(Table1[[#This Row],[Date]]="",0,IF(VLOOKUP(Table1[[#This Row],[Voucher Type]],$FY$5:$FZ$13,2,0)=Table1[[#This Row],[Effect 1]],0,1)))=16,1,0)</f>
        <v>0</v>
      </c>
      <c r="FH4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2">
        <f>IF(LEN(Table1[[#This Row],[Ledger 1]])&gt;0,IF(TYPE(VLOOKUP(Table1[[#This Row],[Ledger 1]],GZ:GZ,1,0))=16,1,0),0)</f>
        <v>0</v>
      </c>
      <c r="FJ402">
        <f>IF(LEN(Table1[[#This Row],[Ledger 2]])&gt;0,IF(TYPE(VLOOKUP(Table1[[#This Row],[Ledger 2]],GZ:GZ,1,0))=16,1,0),0)</f>
        <v>0</v>
      </c>
      <c r="FK402">
        <f>IF(LEN(Table1[[#This Row],[Ledger 3]])&gt;0,IF(TYPE(VLOOKUP(Table1[[#This Row],[Ledger 3]],GZ:GZ,1,0))=16,1,0),0)</f>
        <v>0</v>
      </c>
      <c r="FL402">
        <f>IF(LEN(Table1[[#This Row],[Ledger 4]])&gt;0,IF(TYPE(VLOOKUP(Table1[[#This Row],[Ledger 4]],GZ:GZ,1,0))=16,1,0),0)</f>
        <v>0</v>
      </c>
      <c r="FM402">
        <f>IF(LEN(Table1[[#This Row],[Ledger 5]])&gt;0,IF(TYPE(VLOOKUP(Table1[[#This Row],[Ledger 5]],GZ:GZ,1,0))=16,1,0),0)</f>
        <v>0</v>
      </c>
      <c r="FN402">
        <f>IF(LEN(Table1[[#This Row],[Ledger 6]])&gt;0,IF(TYPE(VLOOKUP(Table1[[#This Row],[Ledger 6]],$GZ:$GZ,1,0))=16,1,0),0)</f>
        <v>0</v>
      </c>
      <c r="FO402">
        <f>IF(LEN(Table1[[#This Row],[Ledger 7]])&gt;0,IF(TYPE(VLOOKUP(Table1[[#This Row],[Ledger 7]],$GZ:$GZ,1,0))=16,1,0),0)</f>
        <v>0</v>
      </c>
      <c r="FP402">
        <f>IF(LEN(Table1[[#This Row],[Ledger 8]])&gt;0,IF(TYPE(VLOOKUP(Table1[[#This Row],[Ledger 8]],$GZ:$GZ,1,0))=16,1,0),0)</f>
        <v>0</v>
      </c>
      <c r="FQ402">
        <f>IF(LEN(Table1[[#This Row],[Ledger 9]])&gt;0,IF(TYPE(VLOOKUP(Table1[[#This Row],[Ledger 9]],$GZ:$GZ,1,0))=16,1,0),0)</f>
        <v>0</v>
      </c>
      <c r="FR402">
        <f>IF(LEN(Table1[[#This Row],[Ledger 10]])&gt;0,IF(TYPE(VLOOKUP(Table1[[#This Row],[Ledger 10]],$GZ:$GZ,1,0))=16,1,0),0)</f>
        <v>0</v>
      </c>
      <c r="FS402">
        <f>IF(LEN(Table1[[#This Row],[Ledger 11]])&gt;0,IF(TYPE(VLOOKUP(Table1[[#This Row],[Ledger 11]],$GZ:$GZ,1,0))=16,1,0),0)</f>
        <v>0</v>
      </c>
      <c r="FT402">
        <f>IF(LEN(Table1[[#This Row],[Ledger 12]])&gt;0,IF(TYPE(VLOOKUP(Table1[[#This Row],[Ledger 12]],$GZ:$GZ,1,0))=16,1,0),0)</f>
        <v>0</v>
      </c>
      <c r="FU402">
        <f>IF(LEN(Table1[[#This Row],[Ledger 13]])&gt;0,IF(TYPE(VLOOKUP(Table1[[#This Row],[Ledger 13]],$GZ:$GZ,1,0))=16,1,0),0)</f>
        <v>0</v>
      </c>
      <c r="FV402">
        <f>IF(LEN(Table1[[#This Row],[Ledger 14]])&gt;0,IF(TYPE(VLOOKUP(Table1[[#This Row],[Ledger 14]],$GZ:$GZ,1,0))=16,1,0),0)</f>
        <v>0</v>
      </c>
      <c r="FW402">
        <f>IF(LEN(Table1[[#This Row],[Ledger 15]])&gt;0,IF(TYPE(VLOOKUP(Table1[[#This Row],[Ledger 15]],$GZ:$GZ,1,0))=16,1,0),0)</f>
        <v>0</v>
      </c>
    </row>
    <row r="403" spans="4:179" ht="33" customHeight="1" x14ac:dyDescent="0.45">
      <c r="D403" s="8">
        <f t="shared" si="15"/>
        <v>398</v>
      </c>
      <c r="E403" s="32"/>
      <c r="F403" s="34"/>
      <c r="G403" s="34"/>
      <c r="H403" s="34"/>
      <c r="I403" s="34"/>
      <c r="J403" s="38"/>
      <c r="K403" s="33"/>
      <c r="L403" s="36"/>
      <c r="M403" s="35"/>
      <c r="N403" s="34"/>
      <c r="O403" s="41"/>
      <c r="P403" s="35"/>
      <c r="Q403" s="34"/>
      <c r="R403" s="37"/>
      <c r="S403" s="35"/>
      <c r="T403" s="34"/>
      <c r="U403" s="37"/>
      <c r="V403" s="35"/>
      <c r="W403" s="34"/>
      <c r="X403" s="37"/>
      <c r="Y403" s="35"/>
      <c r="Z403" s="34"/>
      <c r="AA403" s="37"/>
      <c r="AB403" s="35"/>
      <c r="AC403" s="34"/>
      <c r="AD403" s="37"/>
      <c r="AE403" s="35"/>
      <c r="AF403" s="34"/>
      <c r="AG403" s="37"/>
      <c r="AH403" s="35"/>
      <c r="AI403" s="34"/>
      <c r="AJ403" s="37"/>
      <c r="AK403" s="35"/>
      <c r="AL403" s="34"/>
      <c r="AM403" s="37"/>
      <c r="AN403" s="35"/>
      <c r="AO403" s="34"/>
      <c r="AP403" s="37"/>
      <c r="AQ403" s="35"/>
      <c r="AR403" s="34"/>
      <c r="AS403" s="37"/>
      <c r="AT403" s="35"/>
      <c r="AU403" s="34"/>
      <c r="AV403" s="37"/>
      <c r="AW403" s="35"/>
      <c r="AX403" s="34"/>
      <c r="AY403" s="37"/>
      <c r="AZ403" s="35"/>
      <c r="BA403" s="34"/>
      <c r="BB403" s="37"/>
      <c r="BC4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3" s="7"/>
      <c r="BF403" t="str">
        <f>IF(Table1[[#This Row],[Date]]="","","&amp;lt;VOUCHER REMOTEID="&amp;""""&amp;$A$11&amp;$A$13&amp;ROW()&amp;""""&amp;" VCHTYPE="""&amp;F403&amp;""" ACTION="""&amp;"Create"&amp;"""&amp;gt;")</f>
        <v/>
      </c>
      <c r="BG403" t="str">
        <f>IF(Table1[[#This Row],[Date]]="","",TEXT(Table1[[#This Row],[Date]],"yyyymmdd"))</f>
        <v/>
      </c>
      <c r="BH403" t="str">
        <f>Table1[[#This Row],[Date2]]</f>
        <v/>
      </c>
      <c r="BI403" t="str">
        <f>IF(Table1[[#This Row],[Date]]="","",Table1[[#This Row],[Voucher Type]])</f>
        <v/>
      </c>
      <c r="BJ403" t="str">
        <f>IF(Table1[[#This Row],[Ref No / Invoice No]]="","",Table1[[#This Row],[Ref No / Invoice No]])</f>
        <v/>
      </c>
      <c r="BK403" t="str">
        <f>IF(Table1[[#This Row],[Voucher No]]="","",Table1[[#This Row],[Voucher No]])</f>
        <v/>
      </c>
      <c r="BL403" t="str">
        <f>IF(Table1[[#This Row],[Date]]="","",Table1[[#This Row],[Narration]])</f>
        <v/>
      </c>
      <c r="BM403" t="str">
        <f>IF(Table1[[#This Row],[Date]]="","",$A$11&amp;$A$13&amp;ROW())</f>
        <v/>
      </c>
      <c r="BN403" t="str">
        <f>IF(Table1[[#This Row],[Date]]="","",$A$13)</f>
        <v/>
      </c>
      <c r="BP403" t="str">
        <f>IF(Table1[[#This Row],[Ledger 1]]="","","No")</f>
        <v/>
      </c>
      <c r="BQ403" t="str">
        <f>IF(Table1[[#This Row],[Date]]="","",IF(Table1[[#This Row],[Effect 1]]="Dr.","Yes","No"))</f>
        <v/>
      </c>
      <c r="BR403" t="str">
        <f>IF(Table1[[#This Row],[Date]]="","",Table1[[#This Row],[Ledger 1]])</f>
        <v/>
      </c>
      <c r="BS403" t="str">
        <f>IF(Table1[[#This Row],[Date]]="","",IF(Table1[[#This Row],[Effect 1]]="Dr.",-Table1[[#This Row],[Amount 1]],Table1[[#This Row],[Amount 1]]))</f>
        <v/>
      </c>
      <c r="BV403" t="str">
        <f>IF(Table1[[#This Row],[Ledger 2]]="","","No")</f>
        <v/>
      </c>
      <c r="BW403" t="str">
        <f>IF(Table1[[#This Row],[Date]]="","",IF(Table1[[#This Row],[Effect 2]]="Dr.","Yes","No"))</f>
        <v/>
      </c>
      <c r="BX403" t="str">
        <f>IF(Table1[[#This Row],[Date]]="","",Table1[[#This Row],[Ledger 2]])</f>
        <v/>
      </c>
      <c r="BY403" t="str">
        <f>IF(Table1[[#This Row],[Date]]="","",IF(Table1[[#This Row],[Effect 2]]="Dr.",-Table1[[#This Row],[Amount 2]],Table1[[#This Row],[Amount 2]]))</f>
        <v/>
      </c>
      <c r="CB403" t="str">
        <f>IF(Table1[[#This Row],[Ledger 3]]="","","No")</f>
        <v/>
      </c>
      <c r="CC403" t="str">
        <f>IF(Table1[[#This Row],[Ledger 3]]="","",IF(Table1[[#This Row],[Effect 3]]="Dr.","Yes","No"))</f>
        <v/>
      </c>
      <c r="CD403" t="str">
        <f>IF(Table1[[#This Row],[Ledger 3]]="","",Table1[[#This Row],[Ledger 3]])</f>
        <v/>
      </c>
      <c r="CE403" t="str">
        <f>IF(Table1[[#This Row],[Ledger 3]]="","",IF(Table1[[#This Row],[Effect 3]]="Dr.",-Table1[[#This Row],[Amount 3]],Table1[[#This Row],[Amount 3]]))</f>
        <v/>
      </c>
      <c r="CH403" t="str">
        <f>IF(Table1[[#This Row],[Ledger 4]]="","","No")</f>
        <v/>
      </c>
      <c r="CI403" t="str">
        <f>IF(Table1[[#This Row],[Ledger 4]]="","",IF(Table1[[#This Row],[Effect 4]]="Dr.","Yes","No"))</f>
        <v/>
      </c>
      <c r="CJ403" t="str">
        <f>IF(Table1[[#This Row],[Ledger 4]]="","",Table1[[#This Row],[Ledger 4]])</f>
        <v/>
      </c>
      <c r="CK403" t="str">
        <f>IF(Table1[[#This Row],[Ledger 4]]="","",IF(Table1[[#This Row],[Effect 4]]="Dr.",-Table1[[#This Row],[Amount 4]],Table1[[#This Row],[Amount 4]]))</f>
        <v/>
      </c>
      <c r="CN403" t="str">
        <f>IF(Table1[[#This Row],[Ledger 5]]="","","No")</f>
        <v/>
      </c>
      <c r="CO403" t="str">
        <f>IF(Table1[[#This Row],[Ledger 5]]="","",IF(Table1[[#This Row],[Effect 5]]="Dr.","Yes","No"))</f>
        <v/>
      </c>
      <c r="CP403" t="str">
        <f>IF(Table1[[#This Row],[Ledger 5]]="","",Table1[[#This Row],[Ledger 5]])</f>
        <v/>
      </c>
      <c r="CQ403" t="str">
        <f>IF(Table1[[#This Row],[Ledger 5]]="","",IF(Table1[[#This Row],[Effect 5]]="Dr.",-Table1[[#This Row],[Amount 5]],Table1[[#This Row],[Amount 5]]))</f>
        <v/>
      </c>
      <c r="CT403" t="str">
        <f>IF(Table1[[#This Row],[Ledger 6]]="","","No")</f>
        <v/>
      </c>
      <c r="CU403" t="str">
        <f>IF(Table1[[#This Row],[Ledger 6]]="","",IF(Table1[[#This Row],[Effect 6]]="Dr.","Yes","No"))</f>
        <v/>
      </c>
      <c r="CV403" t="str">
        <f>IF(Table1[[#This Row],[Ledger 6]]="","",Table1[[#This Row],[Ledger 6]])</f>
        <v/>
      </c>
      <c r="CW403" t="str">
        <f>IF(Table1[[#This Row],[Ledger 6]]="","",IF(Table1[[#This Row],[Effect 6]]="Dr.",-Table1[[#This Row],[Amount 6]],Table1[[#This Row],[Amount 6]]))</f>
        <v/>
      </c>
      <c r="CZ403" t="str">
        <f>IF(Table1[[#This Row],[Ledger 7]]="","","No")</f>
        <v/>
      </c>
      <c r="DA403" t="str">
        <f>IF(Table1[[#This Row],[Ledger 7]]="","",IF(Table1[[#This Row],[Effect 7]]="Dr.","Yes","No"))</f>
        <v/>
      </c>
      <c r="DB403" t="str">
        <f>IF(Table1[[#This Row],[Ledger 7]]="","",Table1[[#This Row],[Ledger 7]])</f>
        <v/>
      </c>
      <c r="DC403" t="str">
        <f>IF(Table1[[#This Row],[Ledger 7]]="","",IF(Table1[[#This Row],[Effect 7]]="Dr.",-Table1[[#This Row],[Amount 7]],Table1[[#This Row],[Amount 7]]))</f>
        <v/>
      </c>
      <c r="DF403" t="str">
        <f>IF(Table1[[#This Row],[Ledger 8]]="","","No")</f>
        <v/>
      </c>
      <c r="DG403" t="str">
        <f>IF(Table1[[#This Row],[Ledger 8]]="","",IF(Table1[[#This Row],[Effect 8]]="Dr.","Yes","No"))</f>
        <v/>
      </c>
      <c r="DH403" t="str">
        <f>IF(Table1[[#This Row],[Ledger 8]]="","",Table1[[#This Row],[Ledger 8]])</f>
        <v/>
      </c>
      <c r="DI403" t="str">
        <f>IF(Table1[[#This Row],[Ledger 8]]="","",IF(Table1[[#This Row],[Effect 8]]="Dr.",-Table1[[#This Row],[Amount 8]],Table1[[#This Row],[Amount 8]]))</f>
        <v/>
      </c>
      <c r="DL403" t="str">
        <f>IF(Table1[[#This Row],[Ledger 9]]="","","No")</f>
        <v/>
      </c>
      <c r="DM403" t="str">
        <f>IF(Table1[[#This Row],[Ledger 9]]="","",IF(Table1[[#This Row],[Effect 9]]="Dr.","Yes","No"))</f>
        <v/>
      </c>
      <c r="DN403" t="str">
        <f>IF(Table1[[#This Row],[Ledger 9]]="","",Table1[[#This Row],[Ledger 9]])</f>
        <v/>
      </c>
      <c r="DO403" t="str">
        <f>IF(Table1[[#This Row],[Ledger 9]]="","",IF(Table1[[#This Row],[Effect 9]]="Dr.",-Table1[[#This Row],[Amount 9]],Table1[[#This Row],[Amount 9]]))</f>
        <v/>
      </c>
      <c r="DR403" t="str">
        <f>IF(Table1[[#This Row],[Ledger 10]]="","","No")</f>
        <v/>
      </c>
      <c r="DS403" t="str">
        <f>IF(Table1[[#This Row],[Ledger 10]]="","",IF(Table1[[#This Row],[Effect 10]]="Dr.","Yes","No"))</f>
        <v/>
      </c>
      <c r="DT403" t="str">
        <f>IF(Table1[[#This Row],[Ledger 10]]="","",Table1[[#This Row],[Ledger 10]])</f>
        <v/>
      </c>
      <c r="DU403" t="str">
        <f>IF(Table1[[#This Row],[Ledger 10]]="","",IF(Table1[[#This Row],[Effect 10]]="Dr.",-Table1[[#This Row],[Amount 10]],Table1[[#This Row],[Amount 10]]))</f>
        <v/>
      </c>
      <c r="DX403" t="str">
        <f>IF(Table1[[#This Row],[Ledger 11]]="","","No")</f>
        <v/>
      </c>
      <c r="DY403" t="str">
        <f>IF(Table1[[#This Row],[Ledger 11]]="","",IF(Table1[[#This Row],[Effect 11]]="Dr.","Yes","No"))</f>
        <v/>
      </c>
      <c r="DZ403" t="str">
        <f>IF(Table1[[#This Row],[Ledger 11]]="","",Table1[[#This Row],[Ledger 11]])</f>
        <v/>
      </c>
      <c r="EA403" t="str">
        <f>IF(Table1[[#This Row],[Ledger 11]]="","",IF(Table1[[#This Row],[Effect 11]]="Dr.",-Table1[[#This Row],[Amount 11]],Table1[[#This Row],[Amount 11]]))</f>
        <v/>
      </c>
      <c r="ED403" t="str">
        <f>IF(Table1[[#This Row],[Ledger 12]]="","","No")</f>
        <v/>
      </c>
      <c r="EE403" t="str">
        <f>IF(Table1[[#This Row],[Ledger 12]]="","",IF(Table1[[#This Row],[Effect 12]]="Dr.","Yes","No"))</f>
        <v/>
      </c>
      <c r="EF403" t="str">
        <f>IF(Table1[[#This Row],[Ledger 12]]="","",Table1[[#This Row],[Ledger 12]])</f>
        <v/>
      </c>
      <c r="EG403" t="str">
        <f>IF(Table1[[#This Row],[Ledger 12]]="","",IF(Table1[[#This Row],[Effect 12]]="Dr.",-Table1[[#This Row],[Amount 12]],Table1[[#This Row],[Amount 12]]))</f>
        <v/>
      </c>
      <c r="EJ403" t="str">
        <f>IF(Table1[[#This Row],[Ledger 13]]="","","No")</f>
        <v/>
      </c>
      <c r="EK403" t="str">
        <f>IF(Table1[[#This Row],[Ledger 13]]="","",IF(Table1[[#This Row],[Effect 13]]="Dr.","Yes","No"))</f>
        <v/>
      </c>
      <c r="EL403" t="str">
        <f>IF(Table1[[#This Row],[Ledger 13]]="","",Table1[[#This Row],[Ledger 13]])</f>
        <v/>
      </c>
      <c r="EM403" t="str">
        <f>IF(Table1[[#This Row],[Ledger 13]]="","",IF(Table1[[#This Row],[Effect 13]]="Dr.",-Table1[[#This Row],[Amount 13]],Table1[[#This Row],[Amount 13]]))</f>
        <v/>
      </c>
      <c r="EP403" t="str">
        <f>IF(Table1[[#This Row],[Ledger 14]]="","","No")</f>
        <v/>
      </c>
      <c r="EQ403" t="str">
        <f>IF(Table1[[#This Row],[Ledger 14]]="","",IF(Table1[[#This Row],[Effect 14]]="Dr.","Yes","No"))</f>
        <v/>
      </c>
      <c r="ER403" t="str">
        <f>IF(Table1[[#This Row],[Ledger 14]]="","",Table1[[#This Row],[Ledger 14]])</f>
        <v/>
      </c>
      <c r="ES403" t="str">
        <f>IF(Table1[[#This Row],[Ledger 14]]="","",IF(Table1[[#This Row],[Effect 14]]="Dr.",-Table1[[#This Row],[Amount 14]],Table1[[#This Row],[Amount 14]]))</f>
        <v/>
      </c>
      <c r="EV403" t="str">
        <f>IF(Table1[[#This Row],[Ledger 15]]="","","No")</f>
        <v/>
      </c>
      <c r="EW403" t="str">
        <f>IF(Table1[[#This Row],[Ledger 15]]="","",IF(Table1[[#This Row],[Effect 15]]="Dr.","Yes","No"))</f>
        <v/>
      </c>
      <c r="EX403" t="str">
        <f>IF(Table1[[#This Row],[Ledger 15]]="","",Table1[[#This Row],[Ledger 15]])</f>
        <v/>
      </c>
      <c r="EY403" t="str">
        <f>IF(Table1[[#This Row],[Ledger 15]]="","",IF(Table1[[#This Row],[Effect 15]]="Dr.",-Table1[[#This Row],[Amount 15]],Table1[[#This Row],[Amount 15]]))</f>
        <v/>
      </c>
      <c r="FD4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3">
        <f>IF(Table1[[#This Row],[Date]]="",0,IF(AND(Table1[[#This Row],[Date]]&gt;=$FE$2,Table1[[#This Row],[Date]]&lt;=$FE$3),0,1))</f>
        <v>0</v>
      </c>
      <c r="FF403">
        <f>IF(Table1[[#This Row],[Date]]="",0,IF(TYPE(VLOOKUP(Table1[[#This Row],[Voucher Type]],Table1[[#All],[Voucher Type Master]],1,FALSE))=16,1,0))</f>
        <v>0</v>
      </c>
      <c r="FG403">
        <f>IF(TYPE(IF(Table1[[#This Row],[Date]]="",0,IF(VLOOKUP(Table1[[#This Row],[Voucher Type]],$FY$5:$FZ$13,2,0)=Table1[[#This Row],[Effect 1]],0,1)))=16,1,0)</f>
        <v>0</v>
      </c>
      <c r="FH4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3">
        <f>IF(LEN(Table1[[#This Row],[Ledger 1]])&gt;0,IF(TYPE(VLOOKUP(Table1[[#This Row],[Ledger 1]],GZ:GZ,1,0))=16,1,0),0)</f>
        <v>0</v>
      </c>
      <c r="FJ403">
        <f>IF(LEN(Table1[[#This Row],[Ledger 2]])&gt;0,IF(TYPE(VLOOKUP(Table1[[#This Row],[Ledger 2]],GZ:GZ,1,0))=16,1,0),0)</f>
        <v>0</v>
      </c>
      <c r="FK403">
        <f>IF(LEN(Table1[[#This Row],[Ledger 3]])&gt;0,IF(TYPE(VLOOKUP(Table1[[#This Row],[Ledger 3]],GZ:GZ,1,0))=16,1,0),0)</f>
        <v>0</v>
      </c>
      <c r="FL403">
        <f>IF(LEN(Table1[[#This Row],[Ledger 4]])&gt;0,IF(TYPE(VLOOKUP(Table1[[#This Row],[Ledger 4]],GZ:GZ,1,0))=16,1,0),0)</f>
        <v>0</v>
      </c>
      <c r="FM403">
        <f>IF(LEN(Table1[[#This Row],[Ledger 5]])&gt;0,IF(TYPE(VLOOKUP(Table1[[#This Row],[Ledger 5]],GZ:GZ,1,0))=16,1,0),0)</f>
        <v>0</v>
      </c>
      <c r="FN403">
        <f>IF(LEN(Table1[[#This Row],[Ledger 6]])&gt;0,IF(TYPE(VLOOKUP(Table1[[#This Row],[Ledger 6]],$GZ:$GZ,1,0))=16,1,0),0)</f>
        <v>0</v>
      </c>
      <c r="FO403">
        <f>IF(LEN(Table1[[#This Row],[Ledger 7]])&gt;0,IF(TYPE(VLOOKUP(Table1[[#This Row],[Ledger 7]],$GZ:$GZ,1,0))=16,1,0),0)</f>
        <v>0</v>
      </c>
      <c r="FP403">
        <f>IF(LEN(Table1[[#This Row],[Ledger 8]])&gt;0,IF(TYPE(VLOOKUP(Table1[[#This Row],[Ledger 8]],$GZ:$GZ,1,0))=16,1,0),0)</f>
        <v>0</v>
      </c>
      <c r="FQ403">
        <f>IF(LEN(Table1[[#This Row],[Ledger 9]])&gt;0,IF(TYPE(VLOOKUP(Table1[[#This Row],[Ledger 9]],$GZ:$GZ,1,0))=16,1,0),0)</f>
        <v>0</v>
      </c>
      <c r="FR403">
        <f>IF(LEN(Table1[[#This Row],[Ledger 10]])&gt;0,IF(TYPE(VLOOKUP(Table1[[#This Row],[Ledger 10]],$GZ:$GZ,1,0))=16,1,0),0)</f>
        <v>0</v>
      </c>
      <c r="FS403">
        <f>IF(LEN(Table1[[#This Row],[Ledger 11]])&gt;0,IF(TYPE(VLOOKUP(Table1[[#This Row],[Ledger 11]],$GZ:$GZ,1,0))=16,1,0),0)</f>
        <v>0</v>
      </c>
      <c r="FT403">
        <f>IF(LEN(Table1[[#This Row],[Ledger 12]])&gt;0,IF(TYPE(VLOOKUP(Table1[[#This Row],[Ledger 12]],$GZ:$GZ,1,0))=16,1,0),0)</f>
        <v>0</v>
      </c>
      <c r="FU403">
        <f>IF(LEN(Table1[[#This Row],[Ledger 13]])&gt;0,IF(TYPE(VLOOKUP(Table1[[#This Row],[Ledger 13]],$GZ:$GZ,1,0))=16,1,0),0)</f>
        <v>0</v>
      </c>
      <c r="FV403">
        <f>IF(LEN(Table1[[#This Row],[Ledger 14]])&gt;0,IF(TYPE(VLOOKUP(Table1[[#This Row],[Ledger 14]],$GZ:$GZ,1,0))=16,1,0),0)</f>
        <v>0</v>
      </c>
      <c r="FW403">
        <f>IF(LEN(Table1[[#This Row],[Ledger 15]])&gt;0,IF(TYPE(VLOOKUP(Table1[[#This Row],[Ledger 15]],$GZ:$GZ,1,0))=16,1,0),0)</f>
        <v>0</v>
      </c>
    </row>
    <row r="404" spans="4:179" ht="33" customHeight="1" x14ac:dyDescent="0.45">
      <c r="D404" s="8">
        <f t="shared" si="15"/>
        <v>399</v>
      </c>
      <c r="E404" s="32"/>
      <c r="F404" s="34"/>
      <c r="G404" s="34"/>
      <c r="H404" s="34"/>
      <c r="I404" s="34"/>
      <c r="J404" s="38"/>
      <c r="K404" s="33"/>
      <c r="L404" s="36"/>
      <c r="M404" s="35"/>
      <c r="N404" s="34"/>
      <c r="O404" s="41"/>
      <c r="P404" s="35"/>
      <c r="Q404" s="34"/>
      <c r="R404" s="37"/>
      <c r="S404" s="35"/>
      <c r="T404" s="34"/>
      <c r="U404" s="37"/>
      <c r="V404" s="35"/>
      <c r="W404" s="34"/>
      <c r="X404" s="37"/>
      <c r="Y404" s="35"/>
      <c r="Z404" s="34"/>
      <c r="AA404" s="37"/>
      <c r="AB404" s="35"/>
      <c r="AC404" s="34"/>
      <c r="AD404" s="37"/>
      <c r="AE404" s="35"/>
      <c r="AF404" s="34"/>
      <c r="AG404" s="37"/>
      <c r="AH404" s="35"/>
      <c r="AI404" s="34"/>
      <c r="AJ404" s="37"/>
      <c r="AK404" s="35"/>
      <c r="AL404" s="34"/>
      <c r="AM404" s="37"/>
      <c r="AN404" s="35"/>
      <c r="AO404" s="34"/>
      <c r="AP404" s="37"/>
      <c r="AQ404" s="35"/>
      <c r="AR404" s="34"/>
      <c r="AS404" s="37"/>
      <c r="AT404" s="35"/>
      <c r="AU404" s="34"/>
      <c r="AV404" s="37"/>
      <c r="AW404" s="35"/>
      <c r="AX404" s="34"/>
      <c r="AY404" s="37"/>
      <c r="AZ404" s="35"/>
      <c r="BA404" s="34"/>
      <c r="BB404" s="37"/>
      <c r="BC4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4" s="7"/>
      <c r="BF404" t="str">
        <f>IF(Table1[[#This Row],[Date]]="","","&amp;lt;VOUCHER REMOTEID="&amp;""""&amp;$A$11&amp;$A$13&amp;ROW()&amp;""""&amp;" VCHTYPE="""&amp;F404&amp;""" ACTION="""&amp;"Create"&amp;"""&amp;gt;")</f>
        <v/>
      </c>
      <c r="BG404" t="str">
        <f>IF(Table1[[#This Row],[Date]]="","",TEXT(Table1[[#This Row],[Date]],"yyyymmdd"))</f>
        <v/>
      </c>
      <c r="BH404" t="str">
        <f>Table1[[#This Row],[Date2]]</f>
        <v/>
      </c>
      <c r="BI404" t="str">
        <f>IF(Table1[[#This Row],[Date]]="","",Table1[[#This Row],[Voucher Type]])</f>
        <v/>
      </c>
      <c r="BJ404" t="str">
        <f>IF(Table1[[#This Row],[Ref No / Invoice No]]="","",Table1[[#This Row],[Ref No / Invoice No]])</f>
        <v/>
      </c>
      <c r="BK404" t="str">
        <f>IF(Table1[[#This Row],[Voucher No]]="","",Table1[[#This Row],[Voucher No]])</f>
        <v/>
      </c>
      <c r="BL404" t="str">
        <f>IF(Table1[[#This Row],[Date]]="","",Table1[[#This Row],[Narration]])</f>
        <v/>
      </c>
      <c r="BM404" t="str">
        <f>IF(Table1[[#This Row],[Date]]="","",$A$11&amp;$A$13&amp;ROW())</f>
        <v/>
      </c>
      <c r="BN404" t="str">
        <f>IF(Table1[[#This Row],[Date]]="","",$A$13)</f>
        <v/>
      </c>
      <c r="BP404" t="str">
        <f>IF(Table1[[#This Row],[Ledger 1]]="","","No")</f>
        <v/>
      </c>
      <c r="BQ404" t="str">
        <f>IF(Table1[[#This Row],[Date]]="","",IF(Table1[[#This Row],[Effect 1]]="Dr.","Yes","No"))</f>
        <v/>
      </c>
      <c r="BR404" t="str">
        <f>IF(Table1[[#This Row],[Date]]="","",Table1[[#This Row],[Ledger 1]])</f>
        <v/>
      </c>
      <c r="BS404" t="str">
        <f>IF(Table1[[#This Row],[Date]]="","",IF(Table1[[#This Row],[Effect 1]]="Dr.",-Table1[[#This Row],[Amount 1]],Table1[[#This Row],[Amount 1]]))</f>
        <v/>
      </c>
      <c r="BV404" t="str">
        <f>IF(Table1[[#This Row],[Ledger 2]]="","","No")</f>
        <v/>
      </c>
      <c r="BW404" t="str">
        <f>IF(Table1[[#This Row],[Date]]="","",IF(Table1[[#This Row],[Effect 2]]="Dr.","Yes","No"))</f>
        <v/>
      </c>
      <c r="BX404" t="str">
        <f>IF(Table1[[#This Row],[Date]]="","",Table1[[#This Row],[Ledger 2]])</f>
        <v/>
      </c>
      <c r="BY404" t="str">
        <f>IF(Table1[[#This Row],[Date]]="","",IF(Table1[[#This Row],[Effect 2]]="Dr.",-Table1[[#This Row],[Amount 2]],Table1[[#This Row],[Amount 2]]))</f>
        <v/>
      </c>
      <c r="CB404" t="str">
        <f>IF(Table1[[#This Row],[Ledger 3]]="","","No")</f>
        <v/>
      </c>
      <c r="CC404" t="str">
        <f>IF(Table1[[#This Row],[Ledger 3]]="","",IF(Table1[[#This Row],[Effect 3]]="Dr.","Yes","No"))</f>
        <v/>
      </c>
      <c r="CD404" t="str">
        <f>IF(Table1[[#This Row],[Ledger 3]]="","",Table1[[#This Row],[Ledger 3]])</f>
        <v/>
      </c>
      <c r="CE404" t="str">
        <f>IF(Table1[[#This Row],[Ledger 3]]="","",IF(Table1[[#This Row],[Effect 3]]="Dr.",-Table1[[#This Row],[Amount 3]],Table1[[#This Row],[Amount 3]]))</f>
        <v/>
      </c>
      <c r="CH404" t="str">
        <f>IF(Table1[[#This Row],[Ledger 4]]="","","No")</f>
        <v/>
      </c>
      <c r="CI404" t="str">
        <f>IF(Table1[[#This Row],[Ledger 4]]="","",IF(Table1[[#This Row],[Effect 4]]="Dr.","Yes","No"))</f>
        <v/>
      </c>
      <c r="CJ404" t="str">
        <f>IF(Table1[[#This Row],[Ledger 4]]="","",Table1[[#This Row],[Ledger 4]])</f>
        <v/>
      </c>
      <c r="CK404" t="str">
        <f>IF(Table1[[#This Row],[Ledger 4]]="","",IF(Table1[[#This Row],[Effect 4]]="Dr.",-Table1[[#This Row],[Amount 4]],Table1[[#This Row],[Amount 4]]))</f>
        <v/>
      </c>
      <c r="CN404" t="str">
        <f>IF(Table1[[#This Row],[Ledger 5]]="","","No")</f>
        <v/>
      </c>
      <c r="CO404" t="str">
        <f>IF(Table1[[#This Row],[Ledger 5]]="","",IF(Table1[[#This Row],[Effect 5]]="Dr.","Yes","No"))</f>
        <v/>
      </c>
      <c r="CP404" t="str">
        <f>IF(Table1[[#This Row],[Ledger 5]]="","",Table1[[#This Row],[Ledger 5]])</f>
        <v/>
      </c>
      <c r="CQ404" t="str">
        <f>IF(Table1[[#This Row],[Ledger 5]]="","",IF(Table1[[#This Row],[Effect 5]]="Dr.",-Table1[[#This Row],[Amount 5]],Table1[[#This Row],[Amount 5]]))</f>
        <v/>
      </c>
      <c r="CT404" t="str">
        <f>IF(Table1[[#This Row],[Ledger 6]]="","","No")</f>
        <v/>
      </c>
      <c r="CU404" t="str">
        <f>IF(Table1[[#This Row],[Ledger 6]]="","",IF(Table1[[#This Row],[Effect 6]]="Dr.","Yes","No"))</f>
        <v/>
      </c>
      <c r="CV404" t="str">
        <f>IF(Table1[[#This Row],[Ledger 6]]="","",Table1[[#This Row],[Ledger 6]])</f>
        <v/>
      </c>
      <c r="CW404" t="str">
        <f>IF(Table1[[#This Row],[Ledger 6]]="","",IF(Table1[[#This Row],[Effect 6]]="Dr.",-Table1[[#This Row],[Amount 6]],Table1[[#This Row],[Amount 6]]))</f>
        <v/>
      </c>
      <c r="CZ404" t="str">
        <f>IF(Table1[[#This Row],[Ledger 7]]="","","No")</f>
        <v/>
      </c>
      <c r="DA404" t="str">
        <f>IF(Table1[[#This Row],[Ledger 7]]="","",IF(Table1[[#This Row],[Effect 7]]="Dr.","Yes","No"))</f>
        <v/>
      </c>
      <c r="DB404" t="str">
        <f>IF(Table1[[#This Row],[Ledger 7]]="","",Table1[[#This Row],[Ledger 7]])</f>
        <v/>
      </c>
      <c r="DC404" t="str">
        <f>IF(Table1[[#This Row],[Ledger 7]]="","",IF(Table1[[#This Row],[Effect 7]]="Dr.",-Table1[[#This Row],[Amount 7]],Table1[[#This Row],[Amount 7]]))</f>
        <v/>
      </c>
      <c r="DF404" t="str">
        <f>IF(Table1[[#This Row],[Ledger 8]]="","","No")</f>
        <v/>
      </c>
      <c r="DG404" t="str">
        <f>IF(Table1[[#This Row],[Ledger 8]]="","",IF(Table1[[#This Row],[Effect 8]]="Dr.","Yes","No"))</f>
        <v/>
      </c>
      <c r="DH404" t="str">
        <f>IF(Table1[[#This Row],[Ledger 8]]="","",Table1[[#This Row],[Ledger 8]])</f>
        <v/>
      </c>
      <c r="DI404" t="str">
        <f>IF(Table1[[#This Row],[Ledger 8]]="","",IF(Table1[[#This Row],[Effect 8]]="Dr.",-Table1[[#This Row],[Amount 8]],Table1[[#This Row],[Amount 8]]))</f>
        <v/>
      </c>
      <c r="DL404" t="str">
        <f>IF(Table1[[#This Row],[Ledger 9]]="","","No")</f>
        <v/>
      </c>
      <c r="DM404" t="str">
        <f>IF(Table1[[#This Row],[Ledger 9]]="","",IF(Table1[[#This Row],[Effect 9]]="Dr.","Yes","No"))</f>
        <v/>
      </c>
      <c r="DN404" t="str">
        <f>IF(Table1[[#This Row],[Ledger 9]]="","",Table1[[#This Row],[Ledger 9]])</f>
        <v/>
      </c>
      <c r="DO404" t="str">
        <f>IF(Table1[[#This Row],[Ledger 9]]="","",IF(Table1[[#This Row],[Effect 9]]="Dr.",-Table1[[#This Row],[Amount 9]],Table1[[#This Row],[Amount 9]]))</f>
        <v/>
      </c>
      <c r="DR404" t="str">
        <f>IF(Table1[[#This Row],[Ledger 10]]="","","No")</f>
        <v/>
      </c>
      <c r="DS404" t="str">
        <f>IF(Table1[[#This Row],[Ledger 10]]="","",IF(Table1[[#This Row],[Effect 10]]="Dr.","Yes","No"))</f>
        <v/>
      </c>
      <c r="DT404" t="str">
        <f>IF(Table1[[#This Row],[Ledger 10]]="","",Table1[[#This Row],[Ledger 10]])</f>
        <v/>
      </c>
      <c r="DU404" t="str">
        <f>IF(Table1[[#This Row],[Ledger 10]]="","",IF(Table1[[#This Row],[Effect 10]]="Dr.",-Table1[[#This Row],[Amount 10]],Table1[[#This Row],[Amount 10]]))</f>
        <v/>
      </c>
      <c r="DX404" t="str">
        <f>IF(Table1[[#This Row],[Ledger 11]]="","","No")</f>
        <v/>
      </c>
      <c r="DY404" t="str">
        <f>IF(Table1[[#This Row],[Ledger 11]]="","",IF(Table1[[#This Row],[Effect 11]]="Dr.","Yes","No"))</f>
        <v/>
      </c>
      <c r="DZ404" t="str">
        <f>IF(Table1[[#This Row],[Ledger 11]]="","",Table1[[#This Row],[Ledger 11]])</f>
        <v/>
      </c>
      <c r="EA404" t="str">
        <f>IF(Table1[[#This Row],[Ledger 11]]="","",IF(Table1[[#This Row],[Effect 11]]="Dr.",-Table1[[#This Row],[Amount 11]],Table1[[#This Row],[Amount 11]]))</f>
        <v/>
      </c>
      <c r="ED404" t="str">
        <f>IF(Table1[[#This Row],[Ledger 12]]="","","No")</f>
        <v/>
      </c>
      <c r="EE404" t="str">
        <f>IF(Table1[[#This Row],[Ledger 12]]="","",IF(Table1[[#This Row],[Effect 12]]="Dr.","Yes","No"))</f>
        <v/>
      </c>
      <c r="EF404" t="str">
        <f>IF(Table1[[#This Row],[Ledger 12]]="","",Table1[[#This Row],[Ledger 12]])</f>
        <v/>
      </c>
      <c r="EG404" t="str">
        <f>IF(Table1[[#This Row],[Ledger 12]]="","",IF(Table1[[#This Row],[Effect 12]]="Dr.",-Table1[[#This Row],[Amount 12]],Table1[[#This Row],[Amount 12]]))</f>
        <v/>
      </c>
      <c r="EJ404" t="str">
        <f>IF(Table1[[#This Row],[Ledger 13]]="","","No")</f>
        <v/>
      </c>
      <c r="EK404" t="str">
        <f>IF(Table1[[#This Row],[Ledger 13]]="","",IF(Table1[[#This Row],[Effect 13]]="Dr.","Yes","No"))</f>
        <v/>
      </c>
      <c r="EL404" t="str">
        <f>IF(Table1[[#This Row],[Ledger 13]]="","",Table1[[#This Row],[Ledger 13]])</f>
        <v/>
      </c>
      <c r="EM404" t="str">
        <f>IF(Table1[[#This Row],[Ledger 13]]="","",IF(Table1[[#This Row],[Effect 13]]="Dr.",-Table1[[#This Row],[Amount 13]],Table1[[#This Row],[Amount 13]]))</f>
        <v/>
      </c>
      <c r="EP404" t="str">
        <f>IF(Table1[[#This Row],[Ledger 14]]="","","No")</f>
        <v/>
      </c>
      <c r="EQ404" t="str">
        <f>IF(Table1[[#This Row],[Ledger 14]]="","",IF(Table1[[#This Row],[Effect 14]]="Dr.","Yes","No"))</f>
        <v/>
      </c>
      <c r="ER404" t="str">
        <f>IF(Table1[[#This Row],[Ledger 14]]="","",Table1[[#This Row],[Ledger 14]])</f>
        <v/>
      </c>
      <c r="ES404" t="str">
        <f>IF(Table1[[#This Row],[Ledger 14]]="","",IF(Table1[[#This Row],[Effect 14]]="Dr.",-Table1[[#This Row],[Amount 14]],Table1[[#This Row],[Amount 14]]))</f>
        <v/>
      </c>
      <c r="EV404" t="str">
        <f>IF(Table1[[#This Row],[Ledger 15]]="","","No")</f>
        <v/>
      </c>
      <c r="EW404" t="str">
        <f>IF(Table1[[#This Row],[Ledger 15]]="","",IF(Table1[[#This Row],[Effect 15]]="Dr.","Yes","No"))</f>
        <v/>
      </c>
      <c r="EX404" t="str">
        <f>IF(Table1[[#This Row],[Ledger 15]]="","",Table1[[#This Row],[Ledger 15]])</f>
        <v/>
      </c>
      <c r="EY404" t="str">
        <f>IF(Table1[[#This Row],[Ledger 15]]="","",IF(Table1[[#This Row],[Effect 15]]="Dr.",-Table1[[#This Row],[Amount 15]],Table1[[#This Row],[Amount 15]]))</f>
        <v/>
      </c>
      <c r="FD4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4">
        <f>IF(Table1[[#This Row],[Date]]="",0,IF(AND(Table1[[#This Row],[Date]]&gt;=$FE$2,Table1[[#This Row],[Date]]&lt;=$FE$3),0,1))</f>
        <v>0</v>
      </c>
      <c r="FF404">
        <f>IF(Table1[[#This Row],[Date]]="",0,IF(TYPE(VLOOKUP(Table1[[#This Row],[Voucher Type]],Table1[[#All],[Voucher Type Master]],1,FALSE))=16,1,0))</f>
        <v>0</v>
      </c>
      <c r="FG404">
        <f>IF(TYPE(IF(Table1[[#This Row],[Date]]="",0,IF(VLOOKUP(Table1[[#This Row],[Voucher Type]],$FY$5:$FZ$13,2,0)=Table1[[#This Row],[Effect 1]],0,1)))=16,1,0)</f>
        <v>0</v>
      </c>
      <c r="FH4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4">
        <f>IF(LEN(Table1[[#This Row],[Ledger 1]])&gt;0,IF(TYPE(VLOOKUP(Table1[[#This Row],[Ledger 1]],GZ:GZ,1,0))=16,1,0),0)</f>
        <v>0</v>
      </c>
      <c r="FJ404">
        <f>IF(LEN(Table1[[#This Row],[Ledger 2]])&gt;0,IF(TYPE(VLOOKUP(Table1[[#This Row],[Ledger 2]],GZ:GZ,1,0))=16,1,0),0)</f>
        <v>0</v>
      </c>
      <c r="FK404">
        <f>IF(LEN(Table1[[#This Row],[Ledger 3]])&gt;0,IF(TYPE(VLOOKUP(Table1[[#This Row],[Ledger 3]],GZ:GZ,1,0))=16,1,0),0)</f>
        <v>0</v>
      </c>
      <c r="FL404">
        <f>IF(LEN(Table1[[#This Row],[Ledger 4]])&gt;0,IF(TYPE(VLOOKUP(Table1[[#This Row],[Ledger 4]],GZ:GZ,1,0))=16,1,0),0)</f>
        <v>0</v>
      </c>
      <c r="FM404">
        <f>IF(LEN(Table1[[#This Row],[Ledger 5]])&gt;0,IF(TYPE(VLOOKUP(Table1[[#This Row],[Ledger 5]],GZ:GZ,1,0))=16,1,0),0)</f>
        <v>0</v>
      </c>
      <c r="FN404">
        <f>IF(LEN(Table1[[#This Row],[Ledger 6]])&gt;0,IF(TYPE(VLOOKUP(Table1[[#This Row],[Ledger 6]],$GZ:$GZ,1,0))=16,1,0),0)</f>
        <v>0</v>
      </c>
      <c r="FO404">
        <f>IF(LEN(Table1[[#This Row],[Ledger 7]])&gt;0,IF(TYPE(VLOOKUP(Table1[[#This Row],[Ledger 7]],$GZ:$GZ,1,0))=16,1,0),0)</f>
        <v>0</v>
      </c>
      <c r="FP404">
        <f>IF(LEN(Table1[[#This Row],[Ledger 8]])&gt;0,IF(TYPE(VLOOKUP(Table1[[#This Row],[Ledger 8]],$GZ:$GZ,1,0))=16,1,0),0)</f>
        <v>0</v>
      </c>
      <c r="FQ404">
        <f>IF(LEN(Table1[[#This Row],[Ledger 9]])&gt;0,IF(TYPE(VLOOKUP(Table1[[#This Row],[Ledger 9]],$GZ:$GZ,1,0))=16,1,0),0)</f>
        <v>0</v>
      </c>
      <c r="FR404">
        <f>IF(LEN(Table1[[#This Row],[Ledger 10]])&gt;0,IF(TYPE(VLOOKUP(Table1[[#This Row],[Ledger 10]],$GZ:$GZ,1,0))=16,1,0),0)</f>
        <v>0</v>
      </c>
      <c r="FS404">
        <f>IF(LEN(Table1[[#This Row],[Ledger 11]])&gt;0,IF(TYPE(VLOOKUP(Table1[[#This Row],[Ledger 11]],$GZ:$GZ,1,0))=16,1,0),0)</f>
        <v>0</v>
      </c>
      <c r="FT404">
        <f>IF(LEN(Table1[[#This Row],[Ledger 12]])&gt;0,IF(TYPE(VLOOKUP(Table1[[#This Row],[Ledger 12]],$GZ:$GZ,1,0))=16,1,0),0)</f>
        <v>0</v>
      </c>
      <c r="FU404">
        <f>IF(LEN(Table1[[#This Row],[Ledger 13]])&gt;0,IF(TYPE(VLOOKUP(Table1[[#This Row],[Ledger 13]],$GZ:$GZ,1,0))=16,1,0),0)</f>
        <v>0</v>
      </c>
      <c r="FV404">
        <f>IF(LEN(Table1[[#This Row],[Ledger 14]])&gt;0,IF(TYPE(VLOOKUP(Table1[[#This Row],[Ledger 14]],$GZ:$GZ,1,0))=16,1,0),0)</f>
        <v>0</v>
      </c>
      <c r="FW404">
        <f>IF(LEN(Table1[[#This Row],[Ledger 15]])&gt;0,IF(TYPE(VLOOKUP(Table1[[#This Row],[Ledger 15]],$GZ:$GZ,1,0))=16,1,0),0)</f>
        <v>0</v>
      </c>
    </row>
    <row r="405" spans="4:179" ht="33" customHeight="1" x14ac:dyDescent="0.45">
      <c r="D405" s="8">
        <f t="shared" si="15"/>
        <v>400</v>
      </c>
      <c r="E405" s="32"/>
      <c r="F405" s="34"/>
      <c r="G405" s="34"/>
      <c r="H405" s="34"/>
      <c r="I405" s="34"/>
      <c r="J405" s="38"/>
      <c r="K405" s="33"/>
      <c r="L405" s="36"/>
      <c r="M405" s="35"/>
      <c r="N405" s="34"/>
      <c r="O405" s="41"/>
      <c r="P405" s="35"/>
      <c r="Q405" s="34"/>
      <c r="R405" s="37"/>
      <c r="S405" s="35"/>
      <c r="T405" s="34"/>
      <c r="U405" s="37"/>
      <c r="V405" s="35"/>
      <c r="W405" s="34"/>
      <c r="X405" s="37"/>
      <c r="Y405" s="35"/>
      <c r="Z405" s="34"/>
      <c r="AA405" s="37"/>
      <c r="AB405" s="35"/>
      <c r="AC405" s="34"/>
      <c r="AD405" s="37"/>
      <c r="AE405" s="35"/>
      <c r="AF405" s="34"/>
      <c r="AG405" s="37"/>
      <c r="AH405" s="35"/>
      <c r="AI405" s="34"/>
      <c r="AJ405" s="37"/>
      <c r="AK405" s="35"/>
      <c r="AL405" s="34"/>
      <c r="AM405" s="37"/>
      <c r="AN405" s="35"/>
      <c r="AO405" s="34"/>
      <c r="AP405" s="37"/>
      <c r="AQ405" s="35"/>
      <c r="AR405" s="34"/>
      <c r="AS405" s="37"/>
      <c r="AT405" s="35"/>
      <c r="AU405" s="34"/>
      <c r="AV405" s="37"/>
      <c r="AW405" s="35"/>
      <c r="AX405" s="34"/>
      <c r="AY405" s="37"/>
      <c r="AZ405" s="35"/>
      <c r="BA405" s="34"/>
      <c r="BB405" s="37"/>
      <c r="BC4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5" s="7"/>
      <c r="BF405" t="str">
        <f>IF(Table1[[#This Row],[Date]]="","","&amp;lt;VOUCHER REMOTEID="&amp;""""&amp;$A$11&amp;$A$13&amp;ROW()&amp;""""&amp;" VCHTYPE="""&amp;F405&amp;""" ACTION="""&amp;"Create"&amp;"""&amp;gt;")</f>
        <v/>
      </c>
      <c r="BG405" t="str">
        <f>IF(Table1[[#This Row],[Date]]="","",TEXT(Table1[[#This Row],[Date]],"yyyymmdd"))</f>
        <v/>
      </c>
      <c r="BH405" t="str">
        <f>Table1[[#This Row],[Date2]]</f>
        <v/>
      </c>
      <c r="BI405" t="str">
        <f>IF(Table1[[#This Row],[Date]]="","",Table1[[#This Row],[Voucher Type]])</f>
        <v/>
      </c>
      <c r="BJ405" t="str">
        <f>IF(Table1[[#This Row],[Ref No / Invoice No]]="","",Table1[[#This Row],[Ref No / Invoice No]])</f>
        <v/>
      </c>
      <c r="BK405" t="str">
        <f>IF(Table1[[#This Row],[Voucher No]]="","",Table1[[#This Row],[Voucher No]])</f>
        <v/>
      </c>
      <c r="BL405" t="str">
        <f>IF(Table1[[#This Row],[Date]]="","",Table1[[#This Row],[Narration]])</f>
        <v/>
      </c>
      <c r="BM405" t="str">
        <f>IF(Table1[[#This Row],[Date]]="","",$A$11&amp;$A$13&amp;ROW())</f>
        <v/>
      </c>
      <c r="BN405" t="str">
        <f>IF(Table1[[#This Row],[Date]]="","",$A$13)</f>
        <v/>
      </c>
      <c r="BP405" t="str">
        <f>IF(Table1[[#This Row],[Ledger 1]]="","","No")</f>
        <v/>
      </c>
      <c r="BQ405" t="str">
        <f>IF(Table1[[#This Row],[Date]]="","",IF(Table1[[#This Row],[Effect 1]]="Dr.","Yes","No"))</f>
        <v/>
      </c>
      <c r="BR405" t="str">
        <f>IF(Table1[[#This Row],[Date]]="","",Table1[[#This Row],[Ledger 1]])</f>
        <v/>
      </c>
      <c r="BS405" t="str">
        <f>IF(Table1[[#This Row],[Date]]="","",IF(Table1[[#This Row],[Effect 1]]="Dr.",-Table1[[#This Row],[Amount 1]],Table1[[#This Row],[Amount 1]]))</f>
        <v/>
      </c>
      <c r="BV405" t="str">
        <f>IF(Table1[[#This Row],[Ledger 2]]="","","No")</f>
        <v/>
      </c>
      <c r="BW405" t="str">
        <f>IF(Table1[[#This Row],[Date]]="","",IF(Table1[[#This Row],[Effect 2]]="Dr.","Yes","No"))</f>
        <v/>
      </c>
      <c r="BX405" t="str">
        <f>IF(Table1[[#This Row],[Date]]="","",Table1[[#This Row],[Ledger 2]])</f>
        <v/>
      </c>
      <c r="BY405" t="str">
        <f>IF(Table1[[#This Row],[Date]]="","",IF(Table1[[#This Row],[Effect 2]]="Dr.",-Table1[[#This Row],[Amount 2]],Table1[[#This Row],[Amount 2]]))</f>
        <v/>
      </c>
      <c r="CB405" t="str">
        <f>IF(Table1[[#This Row],[Ledger 3]]="","","No")</f>
        <v/>
      </c>
      <c r="CC405" t="str">
        <f>IF(Table1[[#This Row],[Ledger 3]]="","",IF(Table1[[#This Row],[Effect 3]]="Dr.","Yes","No"))</f>
        <v/>
      </c>
      <c r="CD405" t="str">
        <f>IF(Table1[[#This Row],[Ledger 3]]="","",Table1[[#This Row],[Ledger 3]])</f>
        <v/>
      </c>
      <c r="CE405" t="str">
        <f>IF(Table1[[#This Row],[Ledger 3]]="","",IF(Table1[[#This Row],[Effect 3]]="Dr.",-Table1[[#This Row],[Amount 3]],Table1[[#This Row],[Amount 3]]))</f>
        <v/>
      </c>
      <c r="CH405" t="str">
        <f>IF(Table1[[#This Row],[Ledger 4]]="","","No")</f>
        <v/>
      </c>
      <c r="CI405" t="str">
        <f>IF(Table1[[#This Row],[Ledger 4]]="","",IF(Table1[[#This Row],[Effect 4]]="Dr.","Yes","No"))</f>
        <v/>
      </c>
      <c r="CJ405" t="str">
        <f>IF(Table1[[#This Row],[Ledger 4]]="","",Table1[[#This Row],[Ledger 4]])</f>
        <v/>
      </c>
      <c r="CK405" t="str">
        <f>IF(Table1[[#This Row],[Ledger 4]]="","",IF(Table1[[#This Row],[Effect 4]]="Dr.",-Table1[[#This Row],[Amount 4]],Table1[[#This Row],[Amount 4]]))</f>
        <v/>
      </c>
      <c r="CN405" t="str">
        <f>IF(Table1[[#This Row],[Ledger 5]]="","","No")</f>
        <v/>
      </c>
      <c r="CO405" t="str">
        <f>IF(Table1[[#This Row],[Ledger 5]]="","",IF(Table1[[#This Row],[Effect 5]]="Dr.","Yes","No"))</f>
        <v/>
      </c>
      <c r="CP405" t="str">
        <f>IF(Table1[[#This Row],[Ledger 5]]="","",Table1[[#This Row],[Ledger 5]])</f>
        <v/>
      </c>
      <c r="CQ405" t="str">
        <f>IF(Table1[[#This Row],[Ledger 5]]="","",IF(Table1[[#This Row],[Effect 5]]="Dr.",-Table1[[#This Row],[Amount 5]],Table1[[#This Row],[Amount 5]]))</f>
        <v/>
      </c>
      <c r="CT405" t="str">
        <f>IF(Table1[[#This Row],[Ledger 6]]="","","No")</f>
        <v/>
      </c>
      <c r="CU405" t="str">
        <f>IF(Table1[[#This Row],[Ledger 6]]="","",IF(Table1[[#This Row],[Effect 6]]="Dr.","Yes","No"))</f>
        <v/>
      </c>
      <c r="CV405" t="str">
        <f>IF(Table1[[#This Row],[Ledger 6]]="","",Table1[[#This Row],[Ledger 6]])</f>
        <v/>
      </c>
      <c r="CW405" t="str">
        <f>IF(Table1[[#This Row],[Ledger 6]]="","",IF(Table1[[#This Row],[Effect 6]]="Dr.",-Table1[[#This Row],[Amount 6]],Table1[[#This Row],[Amount 6]]))</f>
        <v/>
      </c>
      <c r="CZ405" t="str">
        <f>IF(Table1[[#This Row],[Ledger 7]]="","","No")</f>
        <v/>
      </c>
      <c r="DA405" t="str">
        <f>IF(Table1[[#This Row],[Ledger 7]]="","",IF(Table1[[#This Row],[Effect 7]]="Dr.","Yes","No"))</f>
        <v/>
      </c>
      <c r="DB405" t="str">
        <f>IF(Table1[[#This Row],[Ledger 7]]="","",Table1[[#This Row],[Ledger 7]])</f>
        <v/>
      </c>
      <c r="DC405" t="str">
        <f>IF(Table1[[#This Row],[Ledger 7]]="","",IF(Table1[[#This Row],[Effect 7]]="Dr.",-Table1[[#This Row],[Amount 7]],Table1[[#This Row],[Amount 7]]))</f>
        <v/>
      </c>
      <c r="DF405" t="str">
        <f>IF(Table1[[#This Row],[Ledger 8]]="","","No")</f>
        <v/>
      </c>
      <c r="DG405" t="str">
        <f>IF(Table1[[#This Row],[Ledger 8]]="","",IF(Table1[[#This Row],[Effect 8]]="Dr.","Yes","No"))</f>
        <v/>
      </c>
      <c r="DH405" t="str">
        <f>IF(Table1[[#This Row],[Ledger 8]]="","",Table1[[#This Row],[Ledger 8]])</f>
        <v/>
      </c>
      <c r="DI405" t="str">
        <f>IF(Table1[[#This Row],[Ledger 8]]="","",IF(Table1[[#This Row],[Effect 8]]="Dr.",-Table1[[#This Row],[Amount 8]],Table1[[#This Row],[Amount 8]]))</f>
        <v/>
      </c>
      <c r="DL405" t="str">
        <f>IF(Table1[[#This Row],[Ledger 9]]="","","No")</f>
        <v/>
      </c>
      <c r="DM405" t="str">
        <f>IF(Table1[[#This Row],[Ledger 9]]="","",IF(Table1[[#This Row],[Effect 9]]="Dr.","Yes","No"))</f>
        <v/>
      </c>
      <c r="DN405" t="str">
        <f>IF(Table1[[#This Row],[Ledger 9]]="","",Table1[[#This Row],[Ledger 9]])</f>
        <v/>
      </c>
      <c r="DO405" t="str">
        <f>IF(Table1[[#This Row],[Ledger 9]]="","",IF(Table1[[#This Row],[Effect 9]]="Dr.",-Table1[[#This Row],[Amount 9]],Table1[[#This Row],[Amount 9]]))</f>
        <v/>
      </c>
      <c r="DR405" t="str">
        <f>IF(Table1[[#This Row],[Ledger 10]]="","","No")</f>
        <v/>
      </c>
      <c r="DS405" t="str">
        <f>IF(Table1[[#This Row],[Ledger 10]]="","",IF(Table1[[#This Row],[Effect 10]]="Dr.","Yes","No"))</f>
        <v/>
      </c>
      <c r="DT405" t="str">
        <f>IF(Table1[[#This Row],[Ledger 10]]="","",Table1[[#This Row],[Ledger 10]])</f>
        <v/>
      </c>
      <c r="DU405" t="str">
        <f>IF(Table1[[#This Row],[Ledger 10]]="","",IF(Table1[[#This Row],[Effect 10]]="Dr.",-Table1[[#This Row],[Amount 10]],Table1[[#This Row],[Amount 10]]))</f>
        <v/>
      </c>
      <c r="DX405" t="str">
        <f>IF(Table1[[#This Row],[Ledger 11]]="","","No")</f>
        <v/>
      </c>
      <c r="DY405" t="str">
        <f>IF(Table1[[#This Row],[Ledger 11]]="","",IF(Table1[[#This Row],[Effect 11]]="Dr.","Yes","No"))</f>
        <v/>
      </c>
      <c r="DZ405" t="str">
        <f>IF(Table1[[#This Row],[Ledger 11]]="","",Table1[[#This Row],[Ledger 11]])</f>
        <v/>
      </c>
      <c r="EA405" t="str">
        <f>IF(Table1[[#This Row],[Ledger 11]]="","",IF(Table1[[#This Row],[Effect 11]]="Dr.",-Table1[[#This Row],[Amount 11]],Table1[[#This Row],[Amount 11]]))</f>
        <v/>
      </c>
      <c r="ED405" t="str">
        <f>IF(Table1[[#This Row],[Ledger 12]]="","","No")</f>
        <v/>
      </c>
      <c r="EE405" t="str">
        <f>IF(Table1[[#This Row],[Ledger 12]]="","",IF(Table1[[#This Row],[Effect 12]]="Dr.","Yes","No"))</f>
        <v/>
      </c>
      <c r="EF405" t="str">
        <f>IF(Table1[[#This Row],[Ledger 12]]="","",Table1[[#This Row],[Ledger 12]])</f>
        <v/>
      </c>
      <c r="EG405" t="str">
        <f>IF(Table1[[#This Row],[Ledger 12]]="","",IF(Table1[[#This Row],[Effect 12]]="Dr.",-Table1[[#This Row],[Amount 12]],Table1[[#This Row],[Amount 12]]))</f>
        <v/>
      </c>
      <c r="EJ405" t="str">
        <f>IF(Table1[[#This Row],[Ledger 13]]="","","No")</f>
        <v/>
      </c>
      <c r="EK405" t="str">
        <f>IF(Table1[[#This Row],[Ledger 13]]="","",IF(Table1[[#This Row],[Effect 13]]="Dr.","Yes","No"))</f>
        <v/>
      </c>
      <c r="EL405" t="str">
        <f>IF(Table1[[#This Row],[Ledger 13]]="","",Table1[[#This Row],[Ledger 13]])</f>
        <v/>
      </c>
      <c r="EM405" t="str">
        <f>IF(Table1[[#This Row],[Ledger 13]]="","",IF(Table1[[#This Row],[Effect 13]]="Dr.",-Table1[[#This Row],[Amount 13]],Table1[[#This Row],[Amount 13]]))</f>
        <v/>
      </c>
      <c r="EP405" t="str">
        <f>IF(Table1[[#This Row],[Ledger 14]]="","","No")</f>
        <v/>
      </c>
      <c r="EQ405" t="str">
        <f>IF(Table1[[#This Row],[Ledger 14]]="","",IF(Table1[[#This Row],[Effect 14]]="Dr.","Yes","No"))</f>
        <v/>
      </c>
      <c r="ER405" t="str">
        <f>IF(Table1[[#This Row],[Ledger 14]]="","",Table1[[#This Row],[Ledger 14]])</f>
        <v/>
      </c>
      <c r="ES405" t="str">
        <f>IF(Table1[[#This Row],[Ledger 14]]="","",IF(Table1[[#This Row],[Effect 14]]="Dr.",-Table1[[#This Row],[Amount 14]],Table1[[#This Row],[Amount 14]]))</f>
        <v/>
      </c>
      <c r="EV405" t="str">
        <f>IF(Table1[[#This Row],[Ledger 15]]="","","No")</f>
        <v/>
      </c>
      <c r="EW405" t="str">
        <f>IF(Table1[[#This Row],[Ledger 15]]="","",IF(Table1[[#This Row],[Effect 15]]="Dr.","Yes","No"))</f>
        <v/>
      </c>
      <c r="EX405" t="str">
        <f>IF(Table1[[#This Row],[Ledger 15]]="","",Table1[[#This Row],[Ledger 15]])</f>
        <v/>
      </c>
      <c r="EY405" t="str">
        <f>IF(Table1[[#This Row],[Ledger 15]]="","",IF(Table1[[#This Row],[Effect 15]]="Dr.",-Table1[[#This Row],[Amount 15]],Table1[[#This Row],[Amount 15]]))</f>
        <v/>
      </c>
      <c r="FD4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5">
        <f>IF(Table1[[#This Row],[Date]]="",0,IF(AND(Table1[[#This Row],[Date]]&gt;=$FE$2,Table1[[#This Row],[Date]]&lt;=$FE$3),0,1))</f>
        <v>0</v>
      </c>
      <c r="FF405">
        <f>IF(Table1[[#This Row],[Date]]="",0,IF(TYPE(VLOOKUP(Table1[[#This Row],[Voucher Type]],Table1[[#All],[Voucher Type Master]],1,FALSE))=16,1,0))</f>
        <v>0</v>
      </c>
      <c r="FG405">
        <f>IF(TYPE(IF(Table1[[#This Row],[Date]]="",0,IF(VLOOKUP(Table1[[#This Row],[Voucher Type]],$FY$5:$FZ$13,2,0)=Table1[[#This Row],[Effect 1]],0,1)))=16,1,0)</f>
        <v>0</v>
      </c>
      <c r="FH4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5">
        <f>IF(LEN(Table1[[#This Row],[Ledger 1]])&gt;0,IF(TYPE(VLOOKUP(Table1[[#This Row],[Ledger 1]],GZ:GZ,1,0))=16,1,0),0)</f>
        <v>0</v>
      </c>
      <c r="FJ405">
        <f>IF(LEN(Table1[[#This Row],[Ledger 2]])&gt;0,IF(TYPE(VLOOKUP(Table1[[#This Row],[Ledger 2]],GZ:GZ,1,0))=16,1,0),0)</f>
        <v>0</v>
      </c>
      <c r="FK405">
        <f>IF(LEN(Table1[[#This Row],[Ledger 3]])&gt;0,IF(TYPE(VLOOKUP(Table1[[#This Row],[Ledger 3]],GZ:GZ,1,0))=16,1,0),0)</f>
        <v>0</v>
      </c>
      <c r="FL405">
        <f>IF(LEN(Table1[[#This Row],[Ledger 4]])&gt;0,IF(TYPE(VLOOKUP(Table1[[#This Row],[Ledger 4]],GZ:GZ,1,0))=16,1,0),0)</f>
        <v>0</v>
      </c>
      <c r="FM405">
        <f>IF(LEN(Table1[[#This Row],[Ledger 5]])&gt;0,IF(TYPE(VLOOKUP(Table1[[#This Row],[Ledger 5]],GZ:GZ,1,0))=16,1,0),0)</f>
        <v>0</v>
      </c>
      <c r="FN405">
        <f>IF(LEN(Table1[[#This Row],[Ledger 6]])&gt;0,IF(TYPE(VLOOKUP(Table1[[#This Row],[Ledger 6]],$GZ:$GZ,1,0))=16,1,0),0)</f>
        <v>0</v>
      </c>
      <c r="FO405">
        <f>IF(LEN(Table1[[#This Row],[Ledger 7]])&gt;0,IF(TYPE(VLOOKUP(Table1[[#This Row],[Ledger 7]],$GZ:$GZ,1,0))=16,1,0),0)</f>
        <v>0</v>
      </c>
      <c r="FP405">
        <f>IF(LEN(Table1[[#This Row],[Ledger 8]])&gt;0,IF(TYPE(VLOOKUP(Table1[[#This Row],[Ledger 8]],$GZ:$GZ,1,0))=16,1,0),0)</f>
        <v>0</v>
      </c>
      <c r="FQ405">
        <f>IF(LEN(Table1[[#This Row],[Ledger 9]])&gt;0,IF(TYPE(VLOOKUP(Table1[[#This Row],[Ledger 9]],$GZ:$GZ,1,0))=16,1,0),0)</f>
        <v>0</v>
      </c>
      <c r="FR405">
        <f>IF(LEN(Table1[[#This Row],[Ledger 10]])&gt;0,IF(TYPE(VLOOKUP(Table1[[#This Row],[Ledger 10]],$GZ:$GZ,1,0))=16,1,0),0)</f>
        <v>0</v>
      </c>
      <c r="FS405">
        <f>IF(LEN(Table1[[#This Row],[Ledger 11]])&gt;0,IF(TYPE(VLOOKUP(Table1[[#This Row],[Ledger 11]],$GZ:$GZ,1,0))=16,1,0),0)</f>
        <v>0</v>
      </c>
      <c r="FT405">
        <f>IF(LEN(Table1[[#This Row],[Ledger 12]])&gt;0,IF(TYPE(VLOOKUP(Table1[[#This Row],[Ledger 12]],$GZ:$GZ,1,0))=16,1,0),0)</f>
        <v>0</v>
      </c>
      <c r="FU405">
        <f>IF(LEN(Table1[[#This Row],[Ledger 13]])&gt;0,IF(TYPE(VLOOKUP(Table1[[#This Row],[Ledger 13]],$GZ:$GZ,1,0))=16,1,0),0)</f>
        <v>0</v>
      </c>
      <c r="FV405">
        <f>IF(LEN(Table1[[#This Row],[Ledger 14]])&gt;0,IF(TYPE(VLOOKUP(Table1[[#This Row],[Ledger 14]],$GZ:$GZ,1,0))=16,1,0),0)</f>
        <v>0</v>
      </c>
      <c r="FW405">
        <f>IF(LEN(Table1[[#This Row],[Ledger 15]])&gt;0,IF(TYPE(VLOOKUP(Table1[[#This Row],[Ledger 15]],$GZ:$GZ,1,0))=16,1,0),0)</f>
        <v>0</v>
      </c>
    </row>
    <row r="406" spans="4:179" ht="33" customHeight="1" x14ac:dyDescent="0.45">
      <c r="D406" s="8">
        <f t="shared" si="15"/>
        <v>401</v>
      </c>
      <c r="E406" s="32"/>
      <c r="F406" s="34"/>
      <c r="G406" s="34"/>
      <c r="H406" s="34"/>
      <c r="I406" s="34"/>
      <c r="J406" s="38"/>
      <c r="K406" s="33"/>
      <c r="L406" s="36"/>
      <c r="M406" s="35"/>
      <c r="N406" s="34"/>
      <c r="O406" s="41"/>
      <c r="P406" s="35"/>
      <c r="Q406" s="34"/>
      <c r="R406" s="37"/>
      <c r="S406" s="35"/>
      <c r="T406" s="34"/>
      <c r="U406" s="37"/>
      <c r="V406" s="35"/>
      <c r="W406" s="34"/>
      <c r="X406" s="37"/>
      <c r="Y406" s="35"/>
      <c r="Z406" s="34"/>
      <c r="AA406" s="37"/>
      <c r="AB406" s="35"/>
      <c r="AC406" s="34"/>
      <c r="AD406" s="37"/>
      <c r="AE406" s="35"/>
      <c r="AF406" s="34"/>
      <c r="AG406" s="37"/>
      <c r="AH406" s="35"/>
      <c r="AI406" s="34"/>
      <c r="AJ406" s="37"/>
      <c r="AK406" s="35"/>
      <c r="AL406" s="34"/>
      <c r="AM406" s="37"/>
      <c r="AN406" s="35"/>
      <c r="AO406" s="34"/>
      <c r="AP406" s="37"/>
      <c r="AQ406" s="35"/>
      <c r="AR406" s="34"/>
      <c r="AS406" s="37"/>
      <c r="AT406" s="35"/>
      <c r="AU406" s="34"/>
      <c r="AV406" s="37"/>
      <c r="AW406" s="35"/>
      <c r="AX406" s="34"/>
      <c r="AY406" s="37"/>
      <c r="AZ406" s="35"/>
      <c r="BA406" s="34"/>
      <c r="BB406" s="37"/>
      <c r="BC4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6" s="7"/>
      <c r="BF406" t="str">
        <f>IF(Table1[[#This Row],[Date]]="","","&amp;lt;VOUCHER REMOTEID="&amp;""""&amp;$A$11&amp;$A$13&amp;ROW()&amp;""""&amp;" VCHTYPE="""&amp;F406&amp;""" ACTION="""&amp;"Create"&amp;"""&amp;gt;")</f>
        <v/>
      </c>
      <c r="BG406" t="str">
        <f>IF(Table1[[#This Row],[Date]]="","",TEXT(Table1[[#This Row],[Date]],"yyyymmdd"))</f>
        <v/>
      </c>
      <c r="BH406" t="str">
        <f>Table1[[#This Row],[Date2]]</f>
        <v/>
      </c>
      <c r="BI406" t="str">
        <f>IF(Table1[[#This Row],[Date]]="","",Table1[[#This Row],[Voucher Type]])</f>
        <v/>
      </c>
      <c r="BJ406" t="str">
        <f>IF(Table1[[#This Row],[Ref No / Invoice No]]="","",Table1[[#This Row],[Ref No / Invoice No]])</f>
        <v/>
      </c>
      <c r="BK406" t="str">
        <f>IF(Table1[[#This Row],[Voucher No]]="","",Table1[[#This Row],[Voucher No]])</f>
        <v/>
      </c>
      <c r="BL406" t="str">
        <f>IF(Table1[[#This Row],[Date]]="","",Table1[[#This Row],[Narration]])</f>
        <v/>
      </c>
      <c r="BM406" t="str">
        <f>IF(Table1[[#This Row],[Date]]="","",$A$11&amp;$A$13&amp;ROW())</f>
        <v/>
      </c>
      <c r="BN406" t="str">
        <f>IF(Table1[[#This Row],[Date]]="","",$A$13)</f>
        <v/>
      </c>
      <c r="BP406" t="str">
        <f>IF(Table1[[#This Row],[Ledger 1]]="","","No")</f>
        <v/>
      </c>
      <c r="BQ406" t="str">
        <f>IF(Table1[[#This Row],[Date]]="","",IF(Table1[[#This Row],[Effect 1]]="Dr.","Yes","No"))</f>
        <v/>
      </c>
      <c r="BR406" t="str">
        <f>IF(Table1[[#This Row],[Date]]="","",Table1[[#This Row],[Ledger 1]])</f>
        <v/>
      </c>
      <c r="BS406" t="str">
        <f>IF(Table1[[#This Row],[Date]]="","",IF(Table1[[#This Row],[Effect 1]]="Dr.",-Table1[[#This Row],[Amount 1]],Table1[[#This Row],[Amount 1]]))</f>
        <v/>
      </c>
      <c r="BV406" t="str">
        <f>IF(Table1[[#This Row],[Ledger 2]]="","","No")</f>
        <v/>
      </c>
      <c r="BW406" t="str">
        <f>IF(Table1[[#This Row],[Date]]="","",IF(Table1[[#This Row],[Effect 2]]="Dr.","Yes","No"))</f>
        <v/>
      </c>
      <c r="BX406" t="str">
        <f>IF(Table1[[#This Row],[Date]]="","",Table1[[#This Row],[Ledger 2]])</f>
        <v/>
      </c>
      <c r="BY406" t="str">
        <f>IF(Table1[[#This Row],[Date]]="","",IF(Table1[[#This Row],[Effect 2]]="Dr.",-Table1[[#This Row],[Amount 2]],Table1[[#This Row],[Amount 2]]))</f>
        <v/>
      </c>
      <c r="CB406" t="str">
        <f>IF(Table1[[#This Row],[Ledger 3]]="","","No")</f>
        <v/>
      </c>
      <c r="CC406" t="str">
        <f>IF(Table1[[#This Row],[Ledger 3]]="","",IF(Table1[[#This Row],[Effect 3]]="Dr.","Yes","No"))</f>
        <v/>
      </c>
      <c r="CD406" t="str">
        <f>IF(Table1[[#This Row],[Ledger 3]]="","",Table1[[#This Row],[Ledger 3]])</f>
        <v/>
      </c>
      <c r="CE406" t="str">
        <f>IF(Table1[[#This Row],[Ledger 3]]="","",IF(Table1[[#This Row],[Effect 3]]="Dr.",-Table1[[#This Row],[Amount 3]],Table1[[#This Row],[Amount 3]]))</f>
        <v/>
      </c>
      <c r="CH406" t="str">
        <f>IF(Table1[[#This Row],[Ledger 4]]="","","No")</f>
        <v/>
      </c>
      <c r="CI406" t="str">
        <f>IF(Table1[[#This Row],[Ledger 4]]="","",IF(Table1[[#This Row],[Effect 4]]="Dr.","Yes","No"))</f>
        <v/>
      </c>
      <c r="CJ406" t="str">
        <f>IF(Table1[[#This Row],[Ledger 4]]="","",Table1[[#This Row],[Ledger 4]])</f>
        <v/>
      </c>
      <c r="CK406" t="str">
        <f>IF(Table1[[#This Row],[Ledger 4]]="","",IF(Table1[[#This Row],[Effect 4]]="Dr.",-Table1[[#This Row],[Amount 4]],Table1[[#This Row],[Amount 4]]))</f>
        <v/>
      </c>
      <c r="CN406" t="str">
        <f>IF(Table1[[#This Row],[Ledger 5]]="","","No")</f>
        <v/>
      </c>
      <c r="CO406" t="str">
        <f>IF(Table1[[#This Row],[Ledger 5]]="","",IF(Table1[[#This Row],[Effect 5]]="Dr.","Yes","No"))</f>
        <v/>
      </c>
      <c r="CP406" t="str">
        <f>IF(Table1[[#This Row],[Ledger 5]]="","",Table1[[#This Row],[Ledger 5]])</f>
        <v/>
      </c>
      <c r="CQ406" t="str">
        <f>IF(Table1[[#This Row],[Ledger 5]]="","",IF(Table1[[#This Row],[Effect 5]]="Dr.",-Table1[[#This Row],[Amount 5]],Table1[[#This Row],[Amount 5]]))</f>
        <v/>
      </c>
      <c r="CT406" t="str">
        <f>IF(Table1[[#This Row],[Ledger 6]]="","","No")</f>
        <v/>
      </c>
      <c r="CU406" t="str">
        <f>IF(Table1[[#This Row],[Ledger 6]]="","",IF(Table1[[#This Row],[Effect 6]]="Dr.","Yes","No"))</f>
        <v/>
      </c>
      <c r="CV406" t="str">
        <f>IF(Table1[[#This Row],[Ledger 6]]="","",Table1[[#This Row],[Ledger 6]])</f>
        <v/>
      </c>
      <c r="CW406" t="str">
        <f>IF(Table1[[#This Row],[Ledger 6]]="","",IF(Table1[[#This Row],[Effect 6]]="Dr.",-Table1[[#This Row],[Amount 6]],Table1[[#This Row],[Amount 6]]))</f>
        <v/>
      </c>
      <c r="CZ406" t="str">
        <f>IF(Table1[[#This Row],[Ledger 7]]="","","No")</f>
        <v/>
      </c>
      <c r="DA406" t="str">
        <f>IF(Table1[[#This Row],[Ledger 7]]="","",IF(Table1[[#This Row],[Effect 7]]="Dr.","Yes","No"))</f>
        <v/>
      </c>
      <c r="DB406" t="str">
        <f>IF(Table1[[#This Row],[Ledger 7]]="","",Table1[[#This Row],[Ledger 7]])</f>
        <v/>
      </c>
      <c r="DC406" t="str">
        <f>IF(Table1[[#This Row],[Ledger 7]]="","",IF(Table1[[#This Row],[Effect 7]]="Dr.",-Table1[[#This Row],[Amount 7]],Table1[[#This Row],[Amount 7]]))</f>
        <v/>
      </c>
      <c r="DF406" t="str">
        <f>IF(Table1[[#This Row],[Ledger 8]]="","","No")</f>
        <v/>
      </c>
      <c r="DG406" t="str">
        <f>IF(Table1[[#This Row],[Ledger 8]]="","",IF(Table1[[#This Row],[Effect 8]]="Dr.","Yes","No"))</f>
        <v/>
      </c>
      <c r="DH406" t="str">
        <f>IF(Table1[[#This Row],[Ledger 8]]="","",Table1[[#This Row],[Ledger 8]])</f>
        <v/>
      </c>
      <c r="DI406" t="str">
        <f>IF(Table1[[#This Row],[Ledger 8]]="","",IF(Table1[[#This Row],[Effect 8]]="Dr.",-Table1[[#This Row],[Amount 8]],Table1[[#This Row],[Amount 8]]))</f>
        <v/>
      </c>
      <c r="DL406" t="str">
        <f>IF(Table1[[#This Row],[Ledger 9]]="","","No")</f>
        <v/>
      </c>
      <c r="DM406" t="str">
        <f>IF(Table1[[#This Row],[Ledger 9]]="","",IF(Table1[[#This Row],[Effect 9]]="Dr.","Yes","No"))</f>
        <v/>
      </c>
      <c r="DN406" t="str">
        <f>IF(Table1[[#This Row],[Ledger 9]]="","",Table1[[#This Row],[Ledger 9]])</f>
        <v/>
      </c>
      <c r="DO406" t="str">
        <f>IF(Table1[[#This Row],[Ledger 9]]="","",IF(Table1[[#This Row],[Effect 9]]="Dr.",-Table1[[#This Row],[Amount 9]],Table1[[#This Row],[Amount 9]]))</f>
        <v/>
      </c>
      <c r="DR406" t="str">
        <f>IF(Table1[[#This Row],[Ledger 10]]="","","No")</f>
        <v/>
      </c>
      <c r="DS406" t="str">
        <f>IF(Table1[[#This Row],[Ledger 10]]="","",IF(Table1[[#This Row],[Effect 10]]="Dr.","Yes","No"))</f>
        <v/>
      </c>
      <c r="DT406" t="str">
        <f>IF(Table1[[#This Row],[Ledger 10]]="","",Table1[[#This Row],[Ledger 10]])</f>
        <v/>
      </c>
      <c r="DU406" t="str">
        <f>IF(Table1[[#This Row],[Ledger 10]]="","",IF(Table1[[#This Row],[Effect 10]]="Dr.",-Table1[[#This Row],[Amount 10]],Table1[[#This Row],[Amount 10]]))</f>
        <v/>
      </c>
      <c r="DX406" t="str">
        <f>IF(Table1[[#This Row],[Ledger 11]]="","","No")</f>
        <v/>
      </c>
      <c r="DY406" t="str">
        <f>IF(Table1[[#This Row],[Ledger 11]]="","",IF(Table1[[#This Row],[Effect 11]]="Dr.","Yes","No"))</f>
        <v/>
      </c>
      <c r="DZ406" t="str">
        <f>IF(Table1[[#This Row],[Ledger 11]]="","",Table1[[#This Row],[Ledger 11]])</f>
        <v/>
      </c>
      <c r="EA406" t="str">
        <f>IF(Table1[[#This Row],[Ledger 11]]="","",IF(Table1[[#This Row],[Effect 11]]="Dr.",-Table1[[#This Row],[Amount 11]],Table1[[#This Row],[Amount 11]]))</f>
        <v/>
      </c>
      <c r="ED406" t="str">
        <f>IF(Table1[[#This Row],[Ledger 12]]="","","No")</f>
        <v/>
      </c>
      <c r="EE406" t="str">
        <f>IF(Table1[[#This Row],[Ledger 12]]="","",IF(Table1[[#This Row],[Effect 12]]="Dr.","Yes","No"))</f>
        <v/>
      </c>
      <c r="EF406" t="str">
        <f>IF(Table1[[#This Row],[Ledger 12]]="","",Table1[[#This Row],[Ledger 12]])</f>
        <v/>
      </c>
      <c r="EG406" t="str">
        <f>IF(Table1[[#This Row],[Ledger 12]]="","",IF(Table1[[#This Row],[Effect 12]]="Dr.",-Table1[[#This Row],[Amount 12]],Table1[[#This Row],[Amount 12]]))</f>
        <v/>
      </c>
      <c r="EJ406" t="str">
        <f>IF(Table1[[#This Row],[Ledger 13]]="","","No")</f>
        <v/>
      </c>
      <c r="EK406" t="str">
        <f>IF(Table1[[#This Row],[Ledger 13]]="","",IF(Table1[[#This Row],[Effect 13]]="Dr.","Yes","No"))</f>
        <v/>
      </c>
      <c r="EL406" t="str">
        <f>IF(Table1[[#This Row],[Ledger 13]]="","",Table1[[#This Row],[Ledger 13]])</f>
        <v/>
      </c>
      <c r="EM406" t="str">
        <f>IF(Table1[[#This Row],[Ledger 13]]="","",IF(Table1[[#This Row],[Effect 13]]="Dr.",-Table1[[#This Row],[Amount 13]],Table1[[#This Row],[Amount 13]]))</f>
        <v/>
      </c>
      <c r="EP406" t="str">
        <f>IF(Table1[[#This Row],[Ledger 14]]="","","No")</f>
        <v/>
      </c>
      <c r="EQ406" t="str">
        <f>IF(Table1[[#This Row],[Ledger 14]]="","",IF(Table1[[#This Row],[Effect 14]]="Dr.","Yes","No"))</f>
        <v/>
      </c>
      <c r="ER406" t="str">
        <f>IF(Table1[[#This Row],[Ledger 14]]="","",Table1[[#This Row],[Ledger 14]])</f>
        <v/>
      </c>
      <c r="ES406" t="str">
        <f>IF(Table1[[#This Row],[Ledger 14]]="","",IF(Table1[[#This Row],[Effect 14]]="Dr.",-Table1[[#This Row],[Amount 14]],Table1[[#This Row],[Amount 14]]))</f>
        <v/>
      </c>
      <c r="EV406" t="str">
        <f>IF(Table1[[#This Row],[Ledger 15]]="","","No")</f>
        <v/>
      </c>
      <c r="EW406" t="str">
        <f>IF(Table1[[#This Row],[Ledger 15]]="","",IF(Table1[[#This Row],[Effect 15]]="Dr.","Yes","No"))</f>
        <v/>
      </c>
      <c r="EX406" t="str">
        <f>IF(Table1[[#This Row],[Ledger 15]]="","",Table1[[#This Row],[Ledger 15]])</f>
        <v/>
      </c>
      <c r="EY406" t="str">
        <f>IF(Table1[[#This Row],[Ledger 15]]="","",IF(Table1[[#This Row],[Effect 15]]="Dr.",-Table1[[#This Row],[Amount 15]],Table1[[#This Row],[Amount 15]]))</f>
        <v/>
      </c>
      <c r="FD4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6">
        <f>IF(Table1[[#This Row],[Date]]="",0,IF(AND(Table1[[#This Row],[Date]]&gt;=$FE$2,Table1[[#This Row],[Date]]&lt;=$FE$3),0,1))</f>
        <v>0</v>
      </c>
      <c r="FF406">
        <f>IF(Table1[[#This Row],[Date]]="",0,IF(TYPE(VLOOKUP(Table1[[#This Row],[Voucher Type]],Table1[[#All],[Voucher Type Master]],1,FALSE))=16,1,0))</f>
        <v>0</v>
      </c>
      <c r="FG406">
        <f>IF(TYPE(IF(Table1[[#This Row],[Date]]="",0,IF(VLOOKUP(Table1[[#This Row],[Voucher Type]],$FY$5:$FZ$13,2,0)=Table1[[#This Row],[Effect 1]],0,1)))=16,1,0)</f>
        <v>0</v>
      </c>
      <c r="FH4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6">
        <f>IF(LEN(Table1[[#This Row],[Ledger 1]])&gt;0,IF(TYPE(VLOOKUP(Table1[[#This Row],[Ledger 1]],GZ:GZ,1,0))=16,1,0),0)</f>
        <v>0</v>
      </c>
      <c r="FJ406">
        <f>IF(LEN(Table1[[#This Row],[Ledger 2]])&gt;0,IF(TYPE(VLOOKUP(Table1[[#This Row],[Ledger 2]],GZ:GZ,1,0))=16,1,0),0)</f>
        <v>0</v>
      </c>
      <c r="FK406">
        <f>IF(LEN(Table1[[#This Row],[Ledger 3]])&gt;0,IF(TYPE(VLOOKUP(Table1[[#This Row],[Ledger 3]],GZ:GZ,1,0))=16,1,0),0)</f>
        <v>0</v>
      </c>
      <c r="FL406">
        <f>IF(LEN(Table1[[#This Row],[Ledger 4]])&gt;0,IF(TYPE(VLOOKUP(Table1[[#This Row],[Ledger 4]],GZ:GZ,1,0))=16,1,0),0)</f>
        <v>0</v>
      </c>
      <c r="FM406">
        <f>IF(LEN(Table1[[#This Row],[Ledger 5]])&gt;0,IF(TYPE(VLOOKUP(Table1[[#This Row],[Ledger 5]],GZ:GZ,1,0))=16,1,0),0)</f>
        <v>0</v>
      </c>
      <c r="FN406">
        <f>IF(LEN(Table1[[#This Row],[Ledger 6]])&gt;0,IF(TYPE(VLOOKUP(Table1[[#This Row],[Ledger 6]],$GZ:$GZ,1,0))=16,1,0),0)</f>
        <v>0</v>
      </c>
      <c r="FO406">
        <f>IF(LEN(Table1[[#This Row],[Ledger 7]])&gt;0,IF(TYPE(VLOOKUP(Table1[[#This Row],[Ledger 7]],$GZ:$GZ,1,0))=16,1,0),0)</f>
        <v>0</v>
      </c>
      <c r="FP406">
        <f>IF(LEN(Table1[[#This Row],[Ledger 8]])&gt;0,IF(TYPE(VLOOKUP(Table1[[#This Row],[Ledger 8]],$GZ:$GZ,1,0))=16,1,0),0)</f>
        <v>0</v>
      </c>
      <c r="FQ406">
        <f>IF(LEN(Table1[[#This Row],[Ledger 9]])&gt;0,IF(TYPE(VLOOKUP(Table1[[#This Row],[Ledger 9]],$GZ:$GZ,1,0))=16,1,0),0)</f>
        <v>0</v>
      </c>
      <c r="FR406">
        <f>IF(LEN(Table1[[#This Row],[Ledger 10]])&gt;0,IF(TYPE(VLOOKUP(Table1[[#This Row],[Ledger 10]],$GZ:$GZ,1,0))=16,1,0),0)</f>
        <v>0</v>
      </c>
      <c r="FS406">
        <f>IF(LEN(Table1[[#This Row],[Ledger 11]])&gt;0,IF(TYPE(VLOOKUP(Table1[[#This Row],[Ledger 11]],$GZ:$GZ,1,0))=16,1,0),0)</f>
        <v>0</v>
      </c>
      <c r="FT406">
        <f>IF(LEN(Table1[[#This Row],[Ledger 12]])&gt;0,IF(TYPE(VLOOKUP(Table1[[#This Row],[Ledger 12]],$GZ:$GZ,1,0))=16,1,0),0)</f>
        <v>0</v>
      </c>
      <c r="FU406">
        <f>IF(LEN(Table1[[#This Row],[Ledger 13]])&gt;0,IF(TYPE(VLOOKUP(Table1[[#This Row],[Ledger 13]],$GZ:$GZ,1,0))=16,1,0),0)</f>
        <v>0</v>
      </c>
      <c r="FV406">
        <f>IF(LEN(Table1[[#This Row],[Ledger 14]])&gt;0,IF(TYPE(VLOOKUP(Table1[[#This Row],[Ledger 14]],$GZ:$GZ,1,0))=16,1,0),0)</f>
        <v>0</v>
      </c>
      <c r="FW406">
        <f>IF(LEN(Table1[[#This Row],[Ledger 15]])&gt;0,IF(TYPE(VLOOKUP(Table1[[#This Row],[Ledger 15]],$GZ:$GZ,1,0))=16,1,0),0)</f>
        <v>0</v>
      </c>
    </row>
    <row r="407" spans="4:179" ht="33" customHeight="1" x14ac:dyDescent="0.45">
      <c r="D407" s="8">
        <f t="shared" si="15"/>
        <v>402</v>
      </c>
      <c r="E407" s="32"/>
      <c r="F407" s="34"/>
      <c r="G407" s="34"/>
      <c r="H407" s="34"/>
      <c r="I407" s="34"/>
      <c r="J407" s="38"/>
      <c r="K407" s="33"/>
      <c r="L407" s="36"/>
      <c r="M407" s="35"/>
      <c r="N407" s="34"/>
      <c r="O407" s="41"/>
      <c r="P407" s="35"/>
      <c r="Q407" s="34"/>
      <c r="R407" s="37"/>
      <c r="S407" s="35"/>
      <c r="T407" s="34"/>
      <c r="U407" s="37"/>
      <c r="V407" s="35"/>
      <c r="W407" s="34"/>
      <c r="X407" s="37"/>
      <c r="Y407" s="35"/>
      <c r="Z407" s="34"/>
      <c r="AA407" s="37"/>
      <c r="AB407" s="35"/>
      <c r="AC407" s="34"/>
      <c r="AD407" s="37"/>
      <c r="AE407" s="35"/>
      <c r="AF407" s="34"/>
      <c r="AG407" s="37"/>
      <c r="AH407" s="35"/>
      <c r="AI407" s="34"/>
      <c r="AJ407" s="37"/>
      <c r="AK407" s="35"/>
      <c r="AL407" s="34"/>
      <c r="AM407" s="37"/>
      <c r="AN407" s="35"/>
      <c r="AO407" s="34"/>
      <c r="AP407" s="37"/>
      <c r="AQ407" s="35"/>
      <c r="AR407" s="34"/>
      <c r="AS407" s="37"/>
      <c r="AT407" s="35"/>
      <c r="AU407" s="34"/>
      <c r="AV407" s="37"/>
      <c r="AW407" s="35"/>
      <c r="AX407" s="34"/>
      <c r="AY407" s="37"/>
      <c r="AZ407" s="35"/>
      <c r="BA407" s="34"/>
      <c r="BB407" s="37"/>
      <c r="BC4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7" s="7"/>
      <c r="BF407" t="str">
        <f>IF(Table1[[#This Row],[Date]]="","","&amp;lt;VOUCHER REMOTEID="&amp;""""&amp;$A$11&amp;$A$13&amp;ROW()&amp;""""&amp;" VCHTYPE="""&amp;F407&amp;""" ACTION="""&amp;"Create"&amp;"""&amp;gt;")</f>
        <v/>
      </c>
      <c r="BG407" t="str">
        <f>IF(Table1[[#This Row],[Date]]="","",TEXT(Table1[[#This Row],[Date]],"yyyymmdd"))</f>
        <v/>
      </c>
      <c r="BH407" t="str">
        <f>Table1[[#This Row],[Date2]]</f>
        <v/>
      </c>
      <c r="BI407" t="str">
        <f>IF(Table1[[#This Row],[Date]]="","",Table1[[#This Row],[Voucher Type]])</f>
        <v/>
      </c>
      <c r="BJ407" t="str">
        <f>IF(Table1[[#This Row],[Ref No / Invoice No]]="","",Table1[[#This Row],[Ref No / Invoice No]])</f>
        <v/>
      </c>
      <c r="BK407" t="str">
        <f>IF(Table1[[#This Row],[Voucher No]]="","",Table1[[#This Row],[Voucher No]])</f>
        <v/>
      </c>
      <c r="BL407" t="str">
        <f>IF(Table1[[#This Row],[Date]]="","",Table1[[#This Row],[Narration]])</f>
        <v/>
      </c>
      <c r="BM407" t="str">
        <f>IF(Table1[[#This Row],[Date]]="","",$A$11&amp;$A$13&amp;ROW())</f>
        <v/>
      </c>
      <c r="BN407" t="str">
        <f>IF(Table1[[#This Row],[Date]]="","",$A$13)</f>
        <v/>
      </c>
      <c r="BP407" t="str">
        <f>IF(Table1[[#This Row],[Ledger 1]]="","","No")</f>
        <v/>
      </c>
      <c r="BQ407" t="str">
        <f>IF(Table1[[#This Row],[Date]]="","",IF(Table1[[#This Row],[Effect 1]]="Dr.","Yes","No"))</f>
        <v/>
      </c>
      <c r="BR407" t="str">
        <f>IF(Table1[[#This Row],[Date]]="","",Table1[[#This Row],[Ledger 1]])</f>
        <v/>
      </c>
      <c r="BS407" t="str">
        <f>IF(Table1[[#This Row],[Date]]="","",IF(Table1[[#This Row],[Effect 1]]="Dr.",-Table1[[#This Row],[Amount 1]],Table1[[#This Row],[Amount 1]]))</f>
        <v/>
      </c>
      <c r="BV407" t="str">
        <f>IF(Table1[[#This Row],[Ledger 2]]="","","No")</f>
        <v/>
      </c>
      <c r="BW407" t="str">
        <f>IF(Table1[[#This Row],[Date]]="","",IF(Table1[[#This Row],[Effect 2]]="Dr.","Yes","No"))</f>
        <v/>
      </c>
      <c r="BX407" t="str">
        <f>IF(Table1[[#This Row],[Date]]="","",Table1[[#This Row],[Ledger 2]])</f>
        <v/>
      </c>
      <c r="BY407" t="str">
        <f>IF(Table1[[#This Row],[Date]]="","",IF(Table1[[#This Row],[Effect 2]]="Dr.",-Table1[[#This Row],[Amount 2]],Table1[[#This Row],[Amount 2]]))</f>
        <v/>
      </c>
      <c r="CB407" t="str">
        <f>IF(Table1[[#This Row],[Ledger 3]]="","","No")</f>
        <v/>
      </c>
      <c r="CC407" t="str">
        <f>IF(Table1[[#This Row],[Ledger 3]]="","",IF(Table1[[#This Row],[Effect 3]]="Dr.","Yes","No"))</f>
        <v/>
      </c>
      <c r="CD407" t="str">
        <f>IF(Table1[[#This Row],[Ledger 3]]="","",Table1[[#This Row],[Ledger 3]])</f>
        <v/>
      </c>
      <c r="CE407" t="str">
        <f>IF(Table1[[#This Row],[Ledger 3]]="","",IF(Table1[[#This Row],[Effect 3]]="Dr.",-Table1[[#This Row],[Amount 3]],Table1[[#This Row],[Amount 3]]))</f>
        <v/>
      </c>
      <c r="CH407" t="str">
        <f>IF(Table1[[#This Row],[Ledger 4]]="","","No")</f>
        <v/>
      </c>
      <c r="CI407" t="str">
        <f>IF(Table1[[#This Row],[Ledger 4]]="","",IF(Table1[[#This Row],[Effect 4]]="Dr.","Yes","No"))</f>
        <v/>
      </c>
      <c r="CJ407" t="str">
        <f>IF(Table1[[#This Row],[Ledger 4]]="","",Table1[[#This Row],[Ledger 4]])</f>
        <v/>
      </c>
      <c r="CK407" t="str">
        <f>IF(Table1[[#This Row],[Ledger 4]]="","",IF(Table1[[#This Row],[Effect 4]]="Dr.",-Table1[[#This Row],[Amount 4]],Table1[[#This Row],[Amount 4]]))</f>
        <v/>
      </c>
      <c r="CN407" t="str">
        <f>IF(Table1[[#This Row],[Ledger 5]]="","","No")</f>
        <v/>
      </c>
      <c r="CO407" t="str">
        <f>IF(Table1[[#This Row],[Ledger 5]]="","",IF(Table1[[#This Row],[Effect 5]]="Dr.","Yes","No"))</f>
        <v/>
      </c>
      <c r="CP407" t="str">
        <f>IF(Table1[[#This Row],[Ledger 5]]="","",Table1[[#This Row],[Ledger 5]])</f>
        <v/>
      </c>
      <c r="CQ407" t="str">
        <f>IF(Table1[[#This Row],[Ledger 5]]="","",IF(Table1[[#This Row],[Effect 5]]="Dr.",-Table1[[#This Row],[Amount 5]],Table1[[#This Row],[Amount 5]]))</f>
        <v/>
      </c>
      <c r="CT407" t="str">
        <f>IF(Table1[[#This Row],[Ledger 6]]="","","No")</f>
        <v/>
      </c>
      <c r="CU407" t="str">
        <f>IF(Table1[[#This Row],[Ledger 6]]="","",IF(Table1[[#This Row],[Effect 6]]="Dr.","Yes","No"))</f>
        <v/>
      </c>
      <c r="CV407" t="str">
        <f>IF(Table1[[#This Row],[Ledger 6]]="","",Table1[[#This Row],[Ledger 6]])</f>
        <v/>
      </c>
      <c r="CW407" t="str">
        <f>IF(Table1[[#This Row],[Ledger 6]]="","",IF(Table1[[#This Row],[Effect 6]]="Dr.",-Table1[[#This Row],[Amount 6]],Table1[[#This Row],[Amount 6]]))</f>
        <v/>
      </c>
      <c r="CZ407" t="str">
        <f>IF(Table1[[#This Row],[Ledger 7]]="","","No")</f>
        <v/>
      </c>
      <c r="DA407" t="str">
        <f>IF(Table1[[#This Row],[Ledger 7]]="","",IF(Table1[[#This Row],[Effect 7]]="Dr.","Yes","No"))</f>
        <v/>
      </c>
      <c r="DB407" t="str">
        <f>IF(Table1[[#This Row],[Ledger 7]]="","",Table1[[#This Row],[Ledger 7]])</f>
        <v/>
      </c>
      <c r="DC407" t="str">
        <f>IF(Table1[[#This Row],[Ledger 7]]="","",IF(Table1[[#This Row],[Effect 7]]="Dr.",-Table1[[#This Row],[Amount 7]],Table1[[#This Row],[Amount 7]]))</f>
        <v/>
      </c>
      <c r="DF407" t="str">
        <f>IF(Table1[[#This Row],[Ledger 8]]="","","No")</f>
        <v/>
      </c>
      <c r="DG407" t="str">
        <f>IF(Table1[[#This Row],[Ledger 8]]="","",IF(Table1[[#This Row],[Effect 8]]="Dr.","Yes","No"))</f>
        <v/>
      </c>
      <c r="DH407" t="str">
        <f>IF(Table1[[#This Row],[Ledger 8]]="","",Table1[[#This Row],[Ledger 8]])</f>
        <v/>
      </c>
      <c r="DI407" t="str">
        <f>IF(Table1[[#This Row],[Ledger 8]]="","",IF(Table1[[#This Row],[Effect 8]]="Dr.",-Table1[[#This Row],[Amount 8]],Table1[[#This Row],[Amount 8]]))</f>
        <v/>
      </c>
      <c r="DL407" t="str">
        <f>IF(Table1[[#This Row],[Ledger 9]]="","","No")</f>
        <v/>
      </c>
      <c r="DM407" t="str">
        <f>IF(Table1[[#This Row],[Ledger 9]]="","",IF(Table1[[#This Row],[Effect 9]]="Dr.","Yes","No"))</f>
        <v/>
      </c>
      <c r="DN407" t="str">
        <f>IF(Table1[[#This Row],[Ledger 9]]="","",Table1[[#This Row],[Ledger 9]])</f>
        <v/>
      </c>
      <c r="DO407" t="str">
        <f>IF(Table1[[#This Row],[Ledger 9]]="","",IF(Table1[[#This Row],[Effect 9]]="Dr.",-Table1[[#This Row],[Amount 9]],Table1[[#This Row],[Amount 9]]))</f>
        <v/>
      </c>
      <c r="DR407" t="str">
        <f>IF(Table1[[#This Row],[Ledger 10]]="","","No")</f>
        <v/>
      </c>
      <c r="DS407" t="str">
        <f>IF(Table1[[#This Row],[Ledger 10]]="","",IF(Table1[[#This Row],[Effect 10]]="Dr.","Yes","No"))</f>
        <v/>
      </c>
      <c r="DT407" t="str">
        <f>IF(Table1[[#This Row],[Ledger 10]]="","",Table1[[#This Row],[Ledger 10]])</f>
        <v/>
      </c>
      <c r="DU407" t="str">
        <f>IF(Table1[[#This Row],[Ledger 10]]="","",IF(Table1[[#This Row],[Effect 10]]="Dr.",-Table1[[#This Row],[Amount 10]],Table1[[#This Row],[Amount 10]]))</f>
        <v/>
      </c>
      <c r="DX407" t="str">
        <f>IF(Table1[[#This Row],[Ledger 11]]="","","No")</f>
        <v/>
      </c>
      <c r="DY407" t="str">
        <f>IF(Table1[[#This Row],[Ledger 11]]="","",IF(Table1[[#This Row],[Effect 11]]="Dr.","Yes","No"))</f>
        <v/>
      </c>
      <c r="DZ407" t="str">
        <f>IF(Table1[[#This Row],[Ledger 11]]="","",Table1[[#This Row],[Ledger 11]])</f>
        <v/>
      </c>
      <c r="EA407" t="str">
        <f>IF(Table1[[#This Row],[Ledger 11]]="","",IF(Table1[[#This Row],[Effect 11]]="Dr.",-Table1[[#This Row],[Amount 11]],Table1[[#This Row],[Amount 11]]))</f>
        <v/>
      </c>
      <c r="ED407" t="str">
        <f>IF(Table1[[#This Row],[Ledger 12]]="","","No")</f>
        <v/>
      </c>
      <c r="EE407" t="str">
        <f>IF(Table1[[#This Row],[Ledger 12]]="","",IF(Table1[[#This Row],[Effect 12]]="Dr.","Yes","No"))</f>
        <v/>
      </c>
      <c r="EF407" t="str">
        <f>IF(Table1[[#This Row],[Ledger 12]]="","",Table1[[#This Row],[Ledger 12]])</f>
        <v/>
      </c>
      <c r="EG407" t="str">
        <f>IF(Table1[[#This Row],[Ledger 12]]="","",IF(Table1[[#This Row],[Effect 12]]="Dr.",-Table1[[#This Row],[Amount 12]],Table1[[#This Row],[Amount 12]]))</f>
        <v/>
      </c>
      <c r="EJ407" t="str">
        <f>IF(Table1[[#This Row],[Ledger 13]]="","","No")</f>
        <v/>
      </c>
      <c r="EK407" t="str">
        <f>IF(Table1[[#This Row],[Ledger 13]]="","",IF(Table1[[#This Row],[Effect 13]]="Dr.","Yes","No"))</f>
        <v/>
      </c>
      <c r="EL407" t="str">
        <f>IF(Table1[[#This Row],[Ledger 13]]="","",Table1[[#This Row],[Ledger 13]])</f>
        <v/>
      </c>
      <c r="EM407" t="str">
        <f>IF(Table1[[#This Row],[Ledger 13]]="","",IF(Table1[[#This Row],[Effect 13]]="Dr.",-Table1[[#This Row],[Amount 13]],Table1[[#This Row],[Amount 13]]))</f>
        <v/>
      </c>
      <c r="EP407" t="str">
        <f>IF(Table1[[#This Row],[Ledger 14]]="","","No")</f>
        <v/>
      </c>
      <c r="EQ407" t="str">
        <f>IF(Table1[[#This Row],[Ledger 14]]="","",IF(Table1[[#This Row],[Effect 14]]="Dr.","Yes","No"))</f>
        <v/>
      </c>
      <c r="ER407" t="str">
        <f>IF(Table1[[#This Row],[Ledger 14]]="","",Table1[[#This Row],[Ledger 14]])</f>
        <v/>
      </c>
      <c r="ES407" t="str">
        <f>IF(Table1[[#This Row],[Ledger 14]]="","",IF(Table1[[#This Row],[Effect 14]]="Dr.",-Table1[[#This Row],[Amount 14]],Table1[[#This Row],[Amount 14]]))</f>
        <v/>
      </c>
      <c r="EV407" t="str">
        <f>IF(Table1[[#This Row],[Ledger 15]]="","","No")</f>
        <v/>
      </c>
      <c r="EW407" t="str">
        <f>IF(Table1[[#This Row],[Ledger 15]]="","",IF(Table1[[#This Row],[Effect 15]]="Dr.","Yes","No"))</f>
        <v/>
      </c>
      <c r="EX407" t="str">
        <f>IF(Table1[[#This Row],[Ledger 15]]="","",Table1[[#This Row],[Ledger 15]])</f>
        <v/>
      </c>
      <c r="EY407" t="str">
        <f>IF(Table1[[#This Row],[Ledger 15]]="","",IF(Table1[[#This Row],[Effect 15]]="Dr.",-Table1[[#This Row],[Amount 15]],Table1[[#This Row],[Amount 15]]))</f>
        <v/>
      </c>
      <c r="FD4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7">
        <f>IF(Table1[[#This Row],[Date]]="",0,IF(AND(Table1[[#This Row],[Date]]&gt;=$FE$2,Table1[[#This Row],[Date]]&lt;=$FE$3),0,1))</f>
        <v>0</v>
      </c>
      <c r="FF407">
        <f>IF(Table1[[#This Row],[Date]]="",0,IF(TYPE(VLOOKUP(Table1[[#This Row],[Voucher Type]],Table1[[#All],[Voucher Type Master]],1,FALSE))=16,1,0))</f>
        <v>0</v>
      </c>
      <c r="FG407">
        <f>IF(TYPE(IF(Table1[[#This Row],[Date]]="",0,IF(VLOOKUP(Table1[[#This Row],[Voucher Type]],$FY$5:$FZ$13,2,0)=Table1[[#This Row],[Effect 1]],0,1)))=16,1,0)</f>
        <v>0</v>
      </c>
      <c r="FH4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7">
        <f>IF(LEN(Table1[[#This Row],[Ledger 1]])&gt;0,IF(TYPE(VLOOKUP(Table1[[#This Row],[Ledger 1]],GZ:GZ,1,0))=16,1,0),0)</f>
        <v>0</v>
      </c>
      <c r="FJ407">
        <f>IF(LEN(Table1[[#This Row],[Ledger 2]])&gt;0,IF(TYPE(VLOOKUP(Table1[[#This Row],[Ledger 2]],GZ:GZ,1,0))=16,1,0),0)</f>
        <v>0</v>
      </c>
      <c r="FK407">
        <f>IF(LEN(Table1[[#This Row],[Ledger 3]])&gt;0,IF(TYPE(VLOOKUP(Table1[[#This Row],[Ledger 3]],GZ:GZ,1,0))=16,1,0),0)</f>
        <v>0</v>
      </c>
      <c r="FL407">
        <f>IF(LEN(Table1[[#This Row],[Ledger 4]])&gt;0,IF(TYPE(VLOOKUP(Table1[[#This Row],[Ledger 4]],GZ:GZ,1,0))=16,1,0),0)</f>
        <v>0</v>
      </c>
      <c r="FM407">
        <f>IF(LEN(Table1[[#This Row],[Ledger 5]])&gt;0,IF(TYPE(VLOOKUP(Table1[[#This Row],[Ledger 5]],GZ:GZ,1,0))=16,1,0),0)</f>
        <v>0</v>
      </c>
      <c r="FN407">
        <f>IF(LEN(Table1[[#This Row],[Ledger 6]])&gt;0,IF(TYPE(VLOOKUP(Table1[[#This Row],[Ledger 6]],$GZ:$GZ,1,0))=16,1,0),0)</f>
        <v>0</v>
      </c>
      <c r="FO407">
        <f>IF(LEN(Table1[[#This Row],[Ledger 7]])&gt;0,IF(TYPE(VLOOKUP(Table1[[#This Row],[Ledger 7]],$GZ:$GZ,1,0))=16,1,0),0)</f>
        <v>0</v>
      </c>
      <c r="FP407">
        <f>IF(LEN(Table1[[#This Row],[Ledger 8]])&gt;0,IF(TYPE(VLOOKUP(Table1[[#This Row],[Ledger 8]],$GZ:$GZ,1,0))=16,1,0),0)</f>
        <v>0</v>
      </c>
      <c r="FQ407">
        <f>IF(LEN(Table1[[#This Row],[Ledger 9]])&gt;0,IF(TYPE(VLOOKUP(Table1[[#This Row],[Ledger 9]],$GZ:$GZ,1,0))=16,1,0),0)</f>
        <v>0</v>
      </c>
      <c r="FR407">
        <f>IF(LEN(Table1[[#This Row],[Ledger 10]])&gt;0,IF(TYPE(VLOOKUP(Table1[[#This Row],[Ledger 10]],$GZ:$GZ,1,0))=16,1,0),0)</f>
        <v>0</v>
      </c>
      <c r="FS407">
        <f>IF(LEN(Table1[[#This Row],[Ledger 11]])&gt;0,IF(TYPE(VLOOKUP(Table1[[#This Row],[Ledger 11]],$GZ:$GZ,1,0))=16,1,0),0)</f>
        <v>0</v>
      </c>
      <c r="FT407">
        <f>IF(LEN(Table1[[#This Row],[Ledger 12]])&gt;0,IF(TYPE(VLOOKUP(Table1[[#This Row],[Ledger 12]],$GZ:$GZ,1,0))=16,1,0),0)</f>
        <v>0</v>
      </c>
      <c r="FU407">
        <f>IF(LEN(Table1[[#This Row],[Ledger 13]])&gt;0,IF(TYPE(VLOOKUP(Table1[[#This Row],[Ledger 13]],$GZ:$GZ,1,0))=16,1,0),0)</f>
        <v>0</v>
      </c>
      <c r="FV407">
        <f>IF(LEN(Table1[[#This Row],[Ledger 14]])&gt;0,IF(TYPE(VLOOKUP(Table1[[#This Row],[Ledger 14]],$GZ:$GZ,1,0))=16,1,0),0)</f>
        <v>0</v>
      </c>
      <c r="FW407">
        <f>IF(LEN(Table1[[#This Row],[Ledger 15]])&gt;0,IF(TYPE(VLOOKUP(Table1[[#This Row],[Ledger 15]],$GZ:$GZ,1,0))=16,1,0),0)</f>
        <v>0</v>
      </c>
    </row>
    <row r="408" spans="4:179" ht="33" customHeight="1" x14ac:dyDescent="0.45">
      <c r="D408" s="8">
        <f t="shared" si="15"/>
        <v>403</v>
      </c>
      <c r="E408" s="32"/>
      <c r="F408" s="34"/>
      <c r="G408" s="34"/>
      <c r="H408" s="34"/>
      <c r="I408" s="34"/>
      <c r="J408" s="38"/>
      <c r="K408" s="33"/>
      <c r="L408" s="36"/>
      <c r="M408" s="35"/>
      <c r="N408" s="34"/>
      <c r="O408" s="41"/>
      <c r="P408" s="35"/>
      <c r="Q408" s="34"/>
      <c r="R408" s="37"/>
      <c r="S408" s="35"/>
      <c r="T408" s="34"/>
      <c r="U408" s="37"/>
      <c r="V408" s="35"/>
      <c r="W408" s="34"/>
      <c r="X408" s="37"/>
      <c r="Y408" s="35"/>
      <c r="Z408" s="34"/>
      <c r="AA408" s="37"/>
      <c r="AB408" s="35"/>
      <c r="AC408" s="34"/>
      <c r="AD408" s="37"/>
      <c r="AE408" s="35"/>
      <c r="AF408" s="34"/>
      <c r="AG408" s="37"/>
      <c r="AH408" s="35"/>
      <c r="AI408" s="34"/>
      <c r="AJ408" s="37"/>
      <c r="AK408" s="35"/>
      <c r="AL408" s="34"/>
      <c r="AM408" s="37"/>
      <c r="AN408" s="35"/>
      <c r="AO408" s="34"/>
      <c r="AP408" s="37"/>
      <c r="AQ408" s="35"/>
      <c r="AR408" s="34"/>
      <c r="AS408" s="37"/>
      <c r="AT408" s="35"/>
      <c r="AU408" s="34"/>
      <c r="AV408" s="37"/>
      <c r="AW408" s="35"/>
      <c r="AX408" s="34"/>
      <c r="AY408" s="37"/>
      <c r="AZ408" s="35"/>
      <c r="BA408" s="34"/>
      <c r="BB408" s="37"/>
      <c r="BC4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8" s="7"/>
      <c r="BF408" t="str">
        <f>IF(Table1[[#This Row],[Date]]="","","&amp;lt;VOUCHER REMOTEID="&amp;""""&amp;$A$11&amp;$A$13&amp;ROW()&amp;""""&amp;" VCHTYPE="""&amp;F408&amp;""" ACTION="""&amp;"Create"&amp;"""&amp;gt;")</f>
        <v/>
      </c>
      <c r="BG408" t="str">
        <f>IF(Table1[[#This Row],[Date]]="","",TEXT(Table1[[#This Row],[Date]],"yyyymmdd"))</f>
        <v/>
      </c>
      <c r="BH408" t="str">
        <f>Table1[[#This Row],[Date2]]</f>
        <v/>
      </c>
      <c r="BI408" t="str">
        <f>IF(Table1[[#This Row],[Date]]="","",Table1[[#This Row],[Voucher Type]])</f>
        <v/>
      </c>
      <c r="BJ408" t="str">
        <f>IF(Table1[[#This Row],[Ref No / Invoice No]]="","",Table1[[#This Row],[Ref No / Invoice No]])</f>
        <v/>
      </c>
      <c r="BK408" t="str">
        <f>IF(Table1[[#This Row],[Voucher No]]="","",Table1[[#This Row],[Voucher No]])</f>
        <v/>
      </c>
      <c r="BL408" t="str">
        <f>IF(Table1[[#This Row],[Date]]="","",Table1[[#This Row],[Narration]])</f>
        <v/>
      </c>
      <c r="BM408" t="str">
        <f>IF(Table1[[#This Row],[Date]]="","",$A$11&amp;$A$13&amp;ROW())</f>
        <v/>
      </c>
      <c r="BN408" t="str">
        <f>IF(Table1[[#This Row],[Date]]="","",$A$13)</f>
        <v/>
      </c>
      <c r="BP408" t="str">
        <f>IF(Table1[[#This Row],[Ledger 1]]="","","No")</f>
        <v/>
      </c>
      <c r="BQ408" t="str">
        <f>IF(Table1[[#This Row],[Date]]="","",IF(Table1[[#This Row],[Effect 1]]="Dr.","Yes","No"))</f>
        <v/>
      </c>
      <c r="BR408" t="str">
        <f>IF(Table1[[#This Row],[Date]]="","",Table1[[#This Row],[Ledger 1]])</f>
        <v/>
      </c>
      <c r="BS408" t="str">
        <f>IF(Table1[[#This Row],[Date]]="","",IF(Table1[[#This Row],[Effect 1]]="Dr.",-Table1[[#This Row],[Amount 1]],Table1[[#This Row],[Amount 1]]))</f>
        <v/>
      </c>
      <c r="BV408" t="str">
        <f>IF(Table1[[#This Row],[Ledger 2]]="","","No")</f>
        <v/>
      </c>
      <c r="BW408" t="str">
        <f>IF(Table1[[#This Row],[Date]]="","",IF(Table1[[#This Row],[Effect 2]]="Dr.","Yes","No"))</f>
        <v/>
      </c>
      <c r="BX408" t="str">
        <f>IF(Table1[[#This Row],[Date]]="","",Table1[[#This Row],[Ledger 2]])</f>
        <v/>
      </c>
      <c r="BY408" t="str">
        <f>IF(Table1[[#This Row],[Date]]="","",IF(Table1[[#This Row],[Effect 2]]="Dr.",-Table1[[#This Row],[Amount 2]],Table1[[#This Row],[Amount 2]]))</f>
        <v/>
      </c>
      <c r="CB408" t="str">
        <f>IF(Table1[[#This Row],[Ledger 3]]="","","No")</f>
        <v/>
      </c>
      <c r="CC408" t="str">
        <f>IF(Table1[[#This Row],[Ledger 3]]="","",IF(Table1[[#This Row],[Effect 3]]="Dr.","Yes","No"))</f>
        <v/>
      </c>
      <c r="CD408" t="str">
        <f>IF(Table1[[#This Row],[Ledger 3]]="","",Table1[[#This Row],[Ledger 3]])</f>
        <v/>
      </c>
      <c r="CE408" t="str">
        <f>IF(Table1[[#This Row],[Ledger 3]]="","",IF(Table1[[#This Row],[Effect 3]]="Dr.",-Table1[[#This Row],[Amount 3]],Table1[[#This Row],[Amount 3]]))</f>
        <v/>
      </c>
      <c r="CH408" t="str">
        <f>IF(Table1[[#This Row],[Ledger 4]]="","","No")</f>
        <v/>
      </c>
      <c r="CI408" t="str">
        <f>IF(Table1[[#This Row],[Ledger 4]]="","",IF(Table1[[#This Row],[Effect 4]]="Dr.","Yes","No"))</f>
        <v/>
      </c>
      <c r="CJ408" t="str">
        <f>IF(Table1[[#This Row],[Ledger 4]]="","",Table1[[#This Row],[Ledger 4]])</f>
        <v/>
      </c>
      <c r="CK408" t="str">
        <f>IF(Table1[[#This Row],[Ledger 4]]="","",IF(Table1[[#This Row],[Effect 4]]="Dr.",-Table1[[#This Row],[Amount 4]],Table1[[#This Row],[Amount 4]]))</f>
        <v/>
      </c>
      <c r="CN408" t="str">
        <f>IF(Table1[[#This Row],[Ledger 5]]="","","No")</f>
        <v/>
      </c>
      <c r="CO408" t="str">
        <f>IF(Table1[[#This Row],[Ledger 5]]="","",IF(Table1[[#This Row],[Effect 5]]="Dr.","Yes","No"))</f>
        <v/>
      </c>
      <c r="CP408" t="str">
        <f>IF(Table1[[#This Row],[Ledger 5]]="","",Table1[[#This Row],[Ledger 5]])</f>
        <v/>
      </c>
      <c r="CQ408" t="str">
        <f>IF(Table1[[#This Row],[Ledger 5]]="","",IF(Table1[[#This Row],[Effect 5]]="Dr.",-Table1[[#This Row],[Amount 5]],Table1[[#This Row],[Amount 5]]))</f>
        <v/>
      </c>
      <c r="CT408" t="str">
        <f>IF(Table1[[#This Row],[Ledger 6]]="","","No")</f>
        <v/>
      </c>
      <c r="CU408" t="str">
        <f>IF(Table1[[#This Row],[Ledger 6]]="","",IF(Table1[[#This Row],[Effect 6]]="Dr.","Yes","No"))</f>
        <v/>
      </c>
      <c r="CV408" t="str">
        <f>IF(Table1[[#This Row],[Ledger 6]]="","",Table1[[#This Row],[Ledger 6]])</f>
        <v/>
      </c>
      <c r="CW408" t="str">
        <f>IF(Table1[[#This Row],[Ledger 6]]="","",IF(Table1[[#This Row],[Effect 6]]="Dr.",-Table1[[#This Row],[Amount 6]],Table1[[#This Row],[Amount 6]]))</f>
        <v/>
      </c>
      <c r="CZ408" t="str">
        <f>IF(Table1[[#This Row],[Ledger 7]]="","","No")</f>
        <v/>
      </c>
      <c r="DA408" t="str">
        <f>IF(Table1[[#This Row],[Ledger 7]]="","",IF(Table1[[#This Row],[Effect 7]]="Dr.","Yes","No"))</f>
        <v/>
      </c>
      <c r="DB408" t="str">
        <f>IF(Table1[[#This Row],[Ledger 7]]="","",Table1[[#This Row],[Ledger 7]])</f>
        <v/>
      </c>
      <c r="DC408" t="str">
        <f>IF(Table1[[#This Row],[Ledger 7]]="","",IF(Table1[[#This Row],[Effect 7]]="Dr.",-Table1[[#This Row],[Amount 7]],Table1[[#This Row],[Amount 7]]))</f>
        <v/>
      </c>
      <c r="DF408" t="str">
        <f>IF(Table1[[#This Row],[Ledger 8]]="","","No")</f>
        <v/>
      </c>
      <c r="DG408" t="str">
        <f>IF(Table1[[#This Row],[Ledger 8]]="","",IF(Table1[[#This Row],[Effect 8]]="Dr.","Yes","No"))</f>
        <v/>
      </c>
      <c r="DH408" t="str">
        <f>IF(Table1[[#This Row],[Ledger 8]]="","",Table1[[#This Row],[Ledger 8]])</f>
        <v/>
      </c>
      <c r="DI408" t="str">
        <f>IF(Table1[[#This Row],[Ledger 8]]="","",IF(Table1[[#This Row],[Effect 8]]="Dr.",-Table1[[#This Row],[Amount 8]],Table1[[#This Row],[Amount 8]]))</f>
        <v/>
      </c>
      <c r="DL408" t="str">
        <f>IF(Table1[[#This Row],[Ledger 9]]="","","No")</f>
        <v/>
      </c>
      <c r="DM408" t="str">
        <f>IF(Table1[[#This Row],[Ledger 9]]="","",IF(Table1[[#This Row],[Effect 9]]="Dr.","Yes","No"))</f>
        <v/>
      </c>
      <c r="DN408" t="str">
        <f>IF(Table1[[#This Row],[Ledger 9]]="","",Table1[[#This Row],[Ledger 9]])</f>
        <v/>
      </c>
      <c r="DO408" t="str">
        <f>IF(Table1[[#This Row],[Ledger 9]]="","",IF(Table1[[#This Row],[Effect 9]]="Dr.",-Table1[[#This Row],[Amount 9]],Table1[[#This Row],[Amount 9]]))</f>
        <v/>
      </c>
      <c r="DR408" t="str">
        <f>IF(Table1[[#This Row],[Ledger 10]]="","","No")</f>
        <v/>
      </c>
      <c r="DS408" t="str">
        <f>IF(Table1[[#This Row],[Ledger 10]]="","",IF(Table1[[#This Row],[Effect 10]]="Dr.","Yes","No"))</f>
        <v/>
      </c>
      <c r="DT408" t="str">
        <f>IF(Table1[[#This Row],[Ledger 10]]="","",Table1[[#This Row],[Ledger 10]])</f>
        <v/>
      </c>
      <c r="DU408" t="str">
        <f>IF(Table1[[#This Row],[Ledger 10]]="","",IF(Table1[[#This Row],[Effect 10]]="Dr.",-Table1[[#This Row],[Amount 10]],Table1[[#This Row],[Amount 10]]))</f>
        <v/>
      </c>
      <c r="DX408" t="str">
        <f>IF(Table1[[#This Row],[Ledger 11]]="","","No")</f>
        <v/>
      </c>
      <c r="DY408" t="str">
        <f>IF(Table1[[#This Row],[Ledger 11]]="","",IF(Table1[[#This Row],[Effect 11]]="Dr.","Yes","No"))</f>
        <v/>
      </c>
      <c r="DZ408" t="str">
        <f>IF(Table1[[#This Row],[Ledger 11]]="","",Table1[[#This Row],[Ledger 11]])</f>
        <v/>
      </c>
      <c r="EA408" t="str">
        <f>IF(Table1[[#This Row],[Ledger 11]]="","",IF(Table1[[#This Row],[Effect 11]]="Dr.",-Table1[[#This Row],[Amount 11]],Table1[[#This Row],[Amount 11]]))</f>
        <v/>
      </c>
      <c r="ED408" t="str">
        <f>IF(Table1[[#This Row],[Ledger 12]]="","","No")</f>
        <v/>
      </c>
      <c r="EE408" t="str">
        <f>IF(Table1[[#This Row],[Ledger 12]]="","",IF(Table1[[#This Row],[Effect 12]]="Dr.","Yes","No"))</f>
        <v/>
      </c>
      <c r="EF408" t="str">
        <f>IF(Table1[[#This Row],[Ledger 12]]="","",Table1[[#This Row],[Ledger 12]])</f>
        <v/>
      </c>
      <c r="EG408" t="str">
        <f>IF(Table1[[#This Row],[Ledger 12]]="","",IF(Table1[[#This Row],[Effect 12]]="Dr.",-Table1[[#This Row],[Amount 12]],Table1[[#This Row],[Amount 12]]))</f>
        <v/>
      </c>
      <c r="EJ408" t="str">
        <f>IF(Table1[[#This Row],[Ledger 13]]="","","No")</f>
        <v/>
      </c>
      <c r="EK408" t="str">
        <f>IF(Table1[[#This Row],[Ledger 13]]="","",IF(Table1[[#This Row],[Effect 13]]="Dr.","Yes","No"))</f>
        <v/>
      </c>
      <c r="EL408" t="str">
        <f>IF(Table1[[#This Row],[Ledger 13]]="","",Table1[[#This Row],[Ledger 13]])</f>
        <v/>
      </c>
      <c r="EM408" t="str">
        <f>IF(Table1[[#This Row],[Ledger 13]]="","",IF(Table1[[#This Row],[Effect 13]]="Dr.",-Table1[[#This Row],[Amount 13]],Table1[[#This Row],[Amount 13]]))</f>
        <v/>
      </c>
      <c r="EP408" t="str">
        <f>IF(Table1[[#This Row],[Ledger 14]]="","","No")</f>
        <v/>
      </c>
      <c r="EQ408" t="str">
        <f>IF(Table1[[#This Row],[Ledger 14]]="","",IF(Table1[[#This Row],[Effect 14]]="Dr.","Yes","No"))</f>
        <v/>
      </c>
      <c r="ER408" t="str">
        <f>IF(Table1[[#This Row],[Ledger 14]]="","",Table1[[#This Row],[Ledger 14]])</f>
        <v/>
      </c>
      <c r="ES408" t="str">
        <f>IF(Table1[[#This Row],[Ledger 14]]="","",IF(Table1[[#This Row],[Effect 14]]="Dr.",-Table1[[#This Row],[Amount 14]],Table1[[#This Row],[Amount 14]]))</f>
        <v/>
      </c>
      <c r="EV408" t="str">
        <f>IF(Table1[[#This Row],[Ledger 15]]="","","No")</f>
        <v/>
      </c>
      <c r="EW408" t="str">
        <f>IF(Table1[[#This Row],[Ledger 15]]="","",IF(Table1[[#This Row],[Effect 15]]="Dr.","Yes","No"))</f>
        <v/>
      </c>
      <c r="EX408" t="str">
        <f>IF(Table1[[#This Row],[Ledger 15]]="","",Table1[[#This Row],[Ledger 15]])</f>
        <v/>
      </c>
      <c r="EY408" t="str">
        <f>IF(Table1[[#This Row],[Ledger 15]]="","",IF(Table1[[#This Row],[Effect 15]]="Dr.",-Table1[[#This Row],[Amount 15]],Table1[[#This Row],[Amount 15]]))</f>
        <v/>
      </c>
      <c r="FD4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8">
        <f>IF(Table1[[#This Row],[Date]]="",0,IF(AND(Table1[[#This Row],[Date]]&gt;=$FE$2,Table1[[#This Row],[Date]]&lt;=$FE$3),0,1))</f>
        <v>0</v>
      </c>
      <c r="FF408">
        <f>IF(Table1[[#This Row],[Date]]="",0,IF(TYPE(VLOOKUP(Table1[[#This Row],[Voucher Type]],Table1[[#All],[Voucher Type Master]],1,FALSE))=16,1,0))</f>
        <v>0</v>
      </c>
      <c r="FG408">
        <f>IF(TYPE(IF(Table1[[#This Row],[Date]]="",0,IF(VLOOKUP(Table1[[#This Row],[Voucher Type]],$FY$5:$FZ$13,2,0)=Table1[[#This Row],[Effect 1]],0,1)))=16,1,0)</f>
        <v>0</v>
      </c>
      <c r="FH4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8">
        <f>IF(LEN(Table1[[#This Row],[Ledger 1]])&gt;0,IF(TYPE(VLOOKUP(Table1[[#This Row],[Ledger 1]],GZ:GZ,1,0))=16,1,0),0)</f>
        <v>0</v>
      </c>
      <c r="FJ408">
        <f>IF(LEN(Table1[[#This Row],[Ledger 2]])&gt;0,IF(TYPE(VLOOKUP(Table1[[#This Row],[Ledger 2]],GZ:GZ,1,0))=16,1,0),0)</f>
        <v>0</v>
      </c>
      <c r="FK408">
        <f>IF(LEN(Table1[[#This Row],[Ledger 3]])&gt;0,IF(TYPE(VLOOKUP(Table1[[#This Row],[Ledger 3]],GZ:GZ,1,0))=16,1,0),0)</f>
        <v>0</v>
      </c>
      <c r="FL408">
        <f>IF(LEN(Table1[[#This Row],[Ledger 4]])&gt;0,IF(TYPE(VLOOKUP(Table1[[#This Row],[Ledger 4]],GZ:GZ,1,0))=16,1,0),0)</f>
        <v>0</v>
      </c>
      <c r="FM408">
        <f>IF(LEN(Table1[[#This Row],[Ledger 5]])&gt;0,IF(TYPE(VLOOKUP(Table1[[#This Row],[Ledger 5]],GZ:GZ,1,0))=16,1,0),0)</f>
        <v>0</v>
      </c>
      <c r="FN408">
        <f>IF(LEN(Table1[[#This Row],[Ledger 6]])&gt;0,IF(TYPE(VLOOKUP(Table1[[#This Row],[Ledger 6]],$GZ:$GZ,1,0))=16,1,0),0)</f>
        <v>0</v>
      </c>
      <c r="FO408">
        <f>IF(LEN(Table1[[#This Row],[Ledger 7]])&gt;0,IF(TYPE(VLOOKUP(Table1[[#This Row],[Ledger 7]],$GZ:$GZ,1,0))=16,1,0),0)</f>
        <v>0</v>
      </c>
      <c r="FP408">
        <f>IF(LEN(Table1[[#This Row],[Ledger 8]])&gt;0,IF(TYPE(VLOOKUP(Table1[[#This Row],[Ledger 8]],$GZ:$GZ,1,0))=16,1,0),0)</f>
        <v>0</v>
      </c>
      <c r="FQ408">
        <f>IF(LEN(Table1[[#This Row],[Ledger 9]])&gt;0,IF(TYPE(VLOOKUP(Table1[[#This Row],[Ledger 9]],$GZ:$GZ,1,0))=16,1,0),0)</f>
        <v>0</v>
      </c>
      <c r="FR408">
        <f>IF(LEN(Table1[[#This Row],[Ledger 10]])&gt;0,IF(TYPE(VLOOKUP(Table1[[#This Row],[Ledger 10]],$GZ:$GZ,1,0))=16,1,0),0)</f>
        <v>0</v>
      </c>
      <c r="FS408">
        <f>IF(LEN(Table1[[#This Row],[Ledger 11]])&gt;0,IF(TYPE(VLOOKUP(Table1[[#This Row],[Ledger 11]],$GZ:$GZ,1,0))=16,1,0),0)</f>
        <v>0</v>
      </c>
      <c r="FT408">
        <f>IF(LEN(Table1[[#This Row],[Ledger 12]])&gt;0,IF(TYPE(VLOOKUP(Table1[[#This Row],[Ledger 12]],$GZ:$GZ,1,0))=16,1,0),0)</f>
        <v>0</v>
      </c>
      <c r="FU408">
        <f>IF(LEN(Table1[[#This Row],[Ledger 13]])&gt;0,IF(TYPE(VLOOKUP(Table1[[#This Row],[Ledger 13]],$GZ:$GZ,1,0))=16,1,0),0)</f>
        <v>0</v>
      </c>
      <c r="FV408">
        <f>IF(LEN(Table1[[#This Row],[Ledger 14]])&gt;0,IF(TYPE(VLOOKUP(Table1[[#This Row],[Ledger 14]],$GZ:$GZ,1,0))=16,1,0),0)</f>
        <v>0</v>
      </c>
      <c r="FW408">
        <f>IF(LEN(Table1[[#This Row],[Ledger 15]])&gt;0,IF(TYPE(VLOOKUP(Table1[[#This Row],[Ledger 15]],$GZ:$GZ,1,0))=16,1,0),0)</f>
        <v>0</v>
      </c>
    </row>
    <row r="409" spans="4:179" ht="33" customHeight="1" x14ac:dyDescent="0.45">
      <c r="D409" s="8">
        <f t="shared" si="15"/>
        <v>404</v>
      </c>
      <c r="E409" s="32"/>
      <c r="F409" s="34"/>
      <c r="G409" s="34"/>
      <c r="H409" s="34"/>
      <c r="I409" s="34"/>
      <c r="J409" s="38"/>
      <c r="K409" s="33"/>
      <c r="L409" s="36"/>
      <c r="M409" s="35"/>
      <c r="N409" s="34"/>
      <c r="O409" s="41"/>
      <c r="P409" s="35"/>
      <c r="Q409" s="34"/>
      <c r="R409" s="37"/>
      <c r="S409" s="35"/>
      <c r="T409" s="34"/>
      <c r="U409" s="37"/>
      <c r="V409" s="35"/>
      <c r="W409" s="34"/>
      <c r="X409" s="37"/>
      <c r="Y409" s="35"/>
      <c r="Z409" s="34"/>
      <c r="AA409" s="37"/>
      <c r="AB409" s="35"/>
      <c r="AC409" s="34"/>
      <c r="AD409" s="37"/>
      <c r="AE409" s="35"/>
      <c r="AF409" s="34"/>
      <c r="AG409" s="37"/>
      <c r="AH409" s="35"/>
      <c r="AI409" s="34"/>
      <c r="AJ409" s="37"/>
      <c r="AK409" s="35"/>
      <c r="AL409" s="34"/>
      <c r="AM409" s="37"/>
      <c r="AN409" s="35"/>
      <c r="AO409" s="34"/>
      <c r="AP409" s="37"/>
      <c r="AQ409" s="35"/>
      <c r="AR409" s="34"/>
      <c r="AS409" s="37"/>
      <c r="AT409" s="35"/>
      <c r="AU409" s="34"/>
      <c r="AV409" s="37"/>
      <c r="AW409" s="35"/>
      <c r="AX409" s="34"/>
      <c r="AY409" s="37"/>
      <c r="AZ409" s="35"/>
      <c r="BA409" s="34"/>
      <c r="BB409" s="37"/>
      <c r="BC4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09" s="7"/>
      <c r="BF409" t="str">
        <f>IF(Table1[[#This Row],[Date]]="","","&amp;lt;VOUCHER REMOTEID="&amp;""""&amp;$A$11&amp;$A$13&amp;ROW()&amp;""""&amp;" VCHTYPE="""&amp;F409&amp;""" ACTION="""&amp;"Create"&amp;"""&amp;gt;")</f>
        <v/>
      </c>
      <c r="BG409" t="str">
        <f>IF(Table1[[#This Row],[Date]]="","",TEXT(Table1[[#This Row],[Date]],"yyyymmdd"))</f>
        <v/>
      </c>
      <c r="BH409" t="str">
        <f>Table1[[#This Row],[Date2]]</f>
        <v/>
      </c>
      <c r="BI409" t="str">
        <f>IF(Table1[[#This Row],[Date]]="","",Table1[[#This Row],[Voucher Type]])</f>
        <v/>
      </c>
      <c r="BJ409" t="str">
        <f>IF(Table1[[#This Row],[Ref No / Invoice No]]="","",Table1[[#This Row],[Ref No / Invoice No]])</f>
        <v/>
      </c>
      <c r="BK409" t="str">
        <f>IF(Table1[[#This Row],[Voucher No]]="","",Table1[[#This Row],[Voucher No]])</f>
        <v/>
      </c>
      <c r="BL409" t="str">
        <f>IF(Table1[[#This Row],[Date]]="","",Table1[[#This Row],[Narration]])</f>
        <v/>
      </c>
      <c r="BM409" t="str">
        <f>IF(Table1[[#This Row],[Date]]="","",$A$11&amp;$A$13&amp;ROW())</f>
        <v/>
      </c>
      <c r="BN409" t="str">
        <f>IF(Table1[[#This Row],[Date]]="","",$A$13)</f>
        <v/>
      </c>
      <c r="BP409" t="str">
        <f>IF(Table1[[#This Row],[Ledger 1]]="","","No")</f>
        <v/>
      </c>
      <c r="BQ409" t="str">
        <f>IF(Table1[[#This Row],[Date]]="","",IF(Table1[[#This Row],[Effect 1]]="Dr.","Yes","No"))</f>
        <v/>
      </c>
      <c r="BR409" t="str">
        <f>IF(Table1[[#This Row],[Date]]="","",Table1[[#This Row],[Ledger 1]])</f>
        <v/>
      </c>
      <c r="BS409" t="str">
        <f>IF(Table1[[#This Row],[Date]]="","",IF(Table1[[#This Row],[Effect 1]]="Dr.",-Table1[[#This Row],[Amount 1]],Table1[[#This Row],[Amount 1]]))</f>
        <v/>
      </c>
      <c r="BV409" t="str">
        <f>IF(Table1[[#This Row],[Ledger 2]]="","","No")</f>
        <v/>
      </c>
      <c r="BW409" t="str">
        <f>IF(Table1[[#This Row],[Date]]="","",IF(Table1[[#This Row],[Effect 2]]="Dr.","Yes","No"))</f>
        <v/>
      </c>
      <c r="BX409" t="str">
        <f>IF(Table1[[#This Row],[Date]]="","",Table1[[#This Row],[Ledger 2]])</f>
        <v/>
      </c>
      <c r="BY409" t="str">
        <f>IF(Table1[[#This Row],[Date]]="","",IF(Table1[[#This Row],[Effect 2]]="Dr.",-Table1[[#This Row],[Amount 2]],Table1[[#This Row],[Amount 2]]))</f>
        <v/>
      </c>
      <c r="CB409" t="str">
        <f>IF(Table1[[#This Row],[Ledger 3]]="","","No")</f>
        <v/>
      </c>
      <c r="CC409" t="str">
        <f>IF(Table1[[#This Row],[Ledger 3]]="","",IF(Table1[[#This Row],[Effect 3]]="Dr.","Yes","No"))</f>
        <v/>
      </c>
      <c r="CD409" t="str">
        <f>IF(Table1[[#This Row],[Ledger 3]]="","",Table1[[#This Row],[Ledger 3]])</f>
        <v/>
      </c>
      <c r="CE409" t="str">
        <f>IF(Table1[[#This Row],[Ledger 3]]="","",IF(Table1[[#This Row],[Effect 3]]="Dr.",-Table1[[#This Row],[Amount 3]],Table1[[#This Row],[Amount 3]]))</f>
        <v/>
      </c>
      <c r="CH409" t="str">
        <f>IF(Table1[[#This Row],[Ledger 4]]="","","No")</f>
        <v/>
      </c>
      <c r="CI409" t="str">
        <f>IF(Table1[[#This Row],[Ledger 4]]="","",IF(Table1[[#This Row],[Effect 4]]="Dr.","Yes","No"))</f>
        <v/>
      </c>
      <c r="CJ409" t="str">
        <f>IF(Table1[[#This Row],[Ledger 4]]="","",Table1[[#This Row],[Ledger 4]])</f>
        <v/>
      </c>
      <c r="CK409" t="str">
        <f>IF(Table1[[#This Row],[Ledger 4]]="","",IF(Table1[[#This Row],[Effect 4]]="Dr.",-Table1[[#This Row],[Amount 4]],Table1[[#This Row],[Amount 4]]))</f>
        <v/>
      </c>
      <c r="CN409" t="str">
        <f>IF(Table1[[#This Row],[Ledger 5]]="","","No")</f>
        <v/>
      </c>
      <c r="CO409" t="str">
        <f>IF(Table1[[#This Row],[Ledger 5]]="","",IF(Table1[[#This Row],[Effect 5]]="Dr.","Yes","No"))</f>
        <v/>
      </c>
      <c r="CP409" t="str">
        <f>IF(Table1[[#This Row],[Ledger 5]]="","",Table1[[#This Row],[Ledger 5]])</f>
        <v/>
      </c>
      <c r="CQ409" t="str">
        <f>IF(Table1[[#This Row],[Ledger 5]]="","",IF(Table1[[#This Row],[Effect 5]]="Dr.",-Table1[[#This Row],[Amount 5]],Table1[[#This Row],[Amount 5]]))</f>
        <v/>
      </c>
      <c r="CT409" t="str">
        <f>IF(Table1[[#This Row],[Ledger 6]]="","","No")</f>
        <v/>
      </c>
      <c r="CU409" t="str">
        <f>IF(Table1[[#This Row],[Ledger 6]]="","",IF(Table1[[#This Row],[Effect 6]]="Dr.","Yes","No"))</f>
        <v/>
      </c>
      <c r="CV409" t="str">
        <f>IF(Table1[[#This Row],[Ledger 6]]="","",Table1[[#This Row],[Ledger 6]])</f>
        <v/>
      </c>
      <c r="CW409" t="str">
        <f>IF(Table1[[#This Row],[Ledger 6]]="","",IF(Table1[[#This Row],[Effect 6]]="Dr.",-Table1[[#This Row],[Amount 6]],Table1[[#This Row],[Amount 6]]))</f>
        <v/>
      </c>
      <c r="CZ409" t="str">
        <f>IF(Table1[[#This Row],[Ledger 7]]="","","No")</f>
        <v/>
      </c>
      <c r="DA409" t="str">
        <f>IF(Table1[[#This Row],[Ledger 7]]="","",IF(Table1[[#This Row],[Effect 7]]="Dr.","Yes","No"))</f>
        <v/>
      </c>
      <c r="DB409" t="str">
        <f>IF(Table1[[#This Row],[Ledger 7]]="","",Table1[[#This Row],[Ledger 7]])</f>
        <v/>
      </c>
      <c r="DC409" t="str">
        <f>IF(Table1[[#This Row],[Ledger 7]]="","",IF(Table1[[#This Row],[Effect 7]]="Dr.",-Table1[[#This Row],[Amount 7]],Table1[[#This Row],[Amount 7]]))</f>
        <v/>
      </c>
      <c r="DF409" t="str">
        <f>IF(Table1[[#This Row],[Ledger 8]]="","","No")</f>
        <v/>
      </c>
      <c r="DG409" t="str">
        <f>IF(Table1[[#This Row],[Ledger 8]]="","",IF(Table1[[#This Row],[Effect 8]]="Dr.","Yes","No"))</f>
        <v/>
      </c>
      <c r="DH409" t="str">
        <f>IF(Table1[[#This Row],[Ledger 8]]="","",Table1[[#This Row],[Ledger 8]])</f>
        <v/>
      </c>
      <c r="DI409" t="str">
        <f>IF(Table1[[#This Row],[Ledger 8]]="","",IF(Table1[[#This Row],[Effect 8]]="Dr.",-Table1[[#This Row],[Amount 8]],Table1[[#This Row],[Amount 8]]))</f>
        <v/>
      </c>
      <c r="DL409" t="str">
        <f>IF(Table1[[#This Row],[Ledger 9]]="","","No")</f>
        <v/>
      </c>
      <c r="DM409" t="str">
        <f>IF(Table1[[#This Row],[Ledger 9]]="","",IF(Table1[[#This Row],[Effect 9]]="Dr.","Yes","No"))</f>
        <v/>
      </c>
      <c r="DN409" t="str">
        <f>IF(Table1[[#This Row],[Ledger 9]]="","",Table1[[#This Row],[Ledger 9]])</f>
        <v/>
      </c>
      <c r="DO409" t="str">
        <f>IF(Table1[[#This Row],[Ledger 9]]="","",IF(Table1[[#This Row],[Effect 9]]="Dr.",-Table1[[#This Row],[Amount 9]],Table1[[#This Row],[Amount 9]]))</f>
        <v/>
      </c>
      <c r="DR409" t="str">
        <f>IF(Table1[[#This Row],[Ledger 10]]="","","No")</f>
        <v/>
      </c>
      <c r="DS409" t="str">
        <f>IF(Table1[[#This Row],[Ledger 10]]="","",IF(Table1[[#This Row],[Effect 10]]="Dr.","Yes","No"))</f>
        <v/>
      </c>
      <c r="DT409" t="str">
        <f>IF(Table1[[#This Row],[Ledger 10]]="","",Table1[[#This Row],[Ledger 10]])</f>
        <v/>
      </c>
      <c r="DU409" t="str">
        <f>IF(Table1[[#This Row],[Ledger 10]]="","",IF(Table1[[#This Row],[Effect 10]]="Dr.",-Table1[[#This Row],[Amount 10]],Table1[[#This Row],[Amount 10]]))</f>
        <v/>
      </c>
      <c r="DX409" t="str">
        <f>IF(Table1[[#This Row],[Ledger 11]]="","","No")</f>
        <v/>
      </c>
      <c r="DY409" t="str">
        <f>IF(Table1[[#This Row],[Ledger 11]]="","",IF(Table1[[#This Row],[Effect 11]]="Dr.","Yes","No"))</f>
        <v/>
      </c>
      <c r="DZ409" t="str">
        <f>IF(Table1[[#This Row],[Ledger 11]]="","",Table1[[#This Row],[Ledger 11]])</f>
        <v/>
      </c>
      <c r="EA409" t="str">
        <f>IF(Table1[[#This Row],[Ledger 11]]="","",IF(Table1[[#This Row],[Effect 11]]="Dr.",-Table1[[#This Row],[Amount 11]],Table1[[#This Row],[Amount 11]]))</f>
        <v/>
      </c>
      <c r="ED409" t="str">
        <f>IF(Table1[[#This Row],[Ledger 12]]="","","No")</f>
        <v/>
      </c>
      <c r="EE409" t="str">
        <f>IF(Table1[[#This Row],[Ledger 12]]="","",IF(Table1[[#This Row],[Effect 12]]="Dr.","Yes","No"))</f>
        <v/>
      </c>
      <c r="EF409" t="str">
        <f>IF(Table1[[#This Row],[Ledger 12]]="","",Table1[[#This Row],[Ledger 12]])</f>
        <v/>
      </c>
      <c r="EG409" t="str">
        <f>IF(Table1[[#This Row],[Ledger 12]]="","",IF(Table1[[#This Row],[Effect 12]]="Dr.",-Table1[[#This Row],[Amount 12]],Table1[[#This Row],[Amount 12]]))</f>
        <v/>
      </c>
      <c r="EJ409" t="str">
        <f>IF(Table1[[#This Row],[Ledger 13]]="","","No")</f>
        <v/>
      </c>
      <c r="EK409" t="str">
        <f>IF(Table1[[#This Row],[Ledger 13]]="","",IF(Table1[[#This Row],[Effect 13]]="Dr.","Yes","No"))</f>
        <v/>
      </c>
      <c r="EL409" t="str">
        <f>IF(Table1[[#This Row],[Ledger 13]]="","",Table1[[#This Row],[Ledger 13]])</f>
        <v/>
      </c>
      <c r="EM409" t="str">
        <f>IF(Table1[[#This Row],[Ledger 13]]="","",IF(Table1[[#This Row],[Effect 13]]="Dr.",-Table1[[#This Row],[Amount 13]],Table1[[#This Row],[Amount 13]]))</f>
        <v/>
      </c>
      <c r="EP409" t="str">
        <f>IF(Table1[[#This Row],[Ledger 14]]="","","No")</f>
        <v/>
      </c>
      <c r="EQ409" t="str">
        <f>IF(Table1[[#This Row],[Ledger 14]]="","",IF(Table1[[#This Row],[Effect 14]]="Dr.","Yes","No"))</f>
        <v/>
      </c>
      <c r="ER409" t="str">
        <f>IF(Table1[[#This Row],[Ledger 14]]="","",Table1[[#This Row],[Ledger 14]])</f>
        <v/>
      </c>
      <c r="ES409" t="str">
        <f>IF(Table1[[#This Row],[Ledger 14]]="","",IF(Table1[[#This Row],[Effect 14]]="Dr.",-Table1[[#This Row],[Amount 14]],Table1[[#This Row],[Amount 14]]))</f>
        <v/>
      </c>
      <c r="EV409" t="str">
        <f>IF(Table1[[#This Row],[Ledger 15]]="","","No")</f>
        <v/>
      </c>
      <c r="EW409" t="str">
        <f>IF(Table1[[#This Row],[Ledger 15]]="","",IF(Table1[[#This Row],[Effect 15]]="Dr.","Yes","No"))</f>
        <v/>
      </c>
      <c r="EX409" t="str">
        <f>IF(Table1[[#This Row],[Ledger 15]]="","",Table1[[#This Row],[Ledger 15]])</f>
        <v/>
      </c>
      <c r="EY409" t="str">
        <f>IF(Table1[[#This Row],[Ledger 15]]="","",IF(Table1[[#This Row],[Effect 15]]="Dr.",-Table1[[#This Row],[Amount 15]],Table1[[#This Row],[Amount 15]]))</f>
        <v/>
      </c>
      <c r="FD4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09">
        <f>IF(Table1[[#This Row],[Date]]="",0,IF(AND(Table1[[#This Row],[Date]]&gt;=$FE$2,Table1[[#This Row],[Date]]&lt;=$FE$3),0,1))</f>
        <v>0</v>
      </c>
      <c r="FF409">
        <f>IF(Table1[[#This Row],[Date]]="",0,IF(TYPE(VLOOKUP(Table1[[#This Row],[Voucher Type]],Table1[[#All],[Voucher Type Master]],1,FALSE))=16,1,0))</f>
        <v>0</v>
      </c>
      <c r="FG409">
        <f>IF(TYPE(IF(Table1[[#This Row],[Date]]="",0,IF(VLOOKUP(Table1[[#This Row],[Voucher Type]],$FY$5:$FZ$13,2,0)=Table1[[#This Row],[Effect 1]],0,1)))=16,1,0)</f>
        <v>0</v>
      </c>
      <c r="FH4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09">
        <f>IF(LEN(Table1[[#This Row],[Ledger 1]])&gt;0,IF(TYPE(VLOOKUP(Table1[[#This Row],[Ledger 1]],GZ:GZ,1,0))=16,1,0),0)</f>
        <v>0</v>
      </c>
      <c r="FJ409">
        <f>IF(LEN(Table1[[#This Row],[Ledger 2]])&gt;0,IF(TYPE(VLOOKUP(Table1[[#This Row],[Ledger 2]],GZ:GZ,1,0))=16,1,0),0)</f>
        <v>0</v>
      </c>
      <c r="FK409">
        <f>IF(LEN(Table1[[#This Row],[Ledger 3]])&gt;0,IF(TYPE(VLOOKUP(Table1[[#This Row],[Ledger 3]],GZ:GZ,1,0))=16,1,0),0)</f>
        <v>0</v>
      </c>
      <c r="FL409">
        <f>IF(LEN(Table1[[#This Row],[Ledger 4]])&gt;0,IF(TYPE(VLOOKUP(Table1[[#This Row],[Ledger 4]],GZ:GZ,1,0))=16,1,0),0)</f>
        <v>0</v>
      </c>
      <c r="FM409">
        <f>IF(LEN(Table1[[#This Row],[Ledger 5]])&gt;0,IF(TYPE(VLOOKUP(Table1[[#This Row],[Ledger 5]],GZ:GZ,1,0))=16,1,0),0)</f>
        <v>0</v>
      </c>
      <c r="FN409">
        <f>IF(LEN(Table1[[#This Row],[Ledger 6]])&gt;0,IF(TYPE(VLOOKUP(Table1[[#This Row],[Ledger 6]],$GZ:$GZ,1,0))=16,1,0),0)</f>
        <v>0</v>
      </c>
      <c r="FO409">
        <f>IF(LEN(Table1[[#This Row],[Ledger 7]])&gt;0,IF(TYPE(VLOOKUP(Table1[[#This Row],[Ledger 7]],$GZ:$GZ,1,0))=16,1,0),0)</f>
        <v>0</v>
      </c>
      <c r="FP409">
        <f>IF(LEN(Table1[[#This Row],[Ledger 8]])&gt;0,IF(TYPE(VLOOKUP(Table1[[#This Row],[Ledger 8]],$GZ:$GZ,1,0))=16,1,0),0)</f>
        <v>0</v>
      </c>
      <c r="FQ409">
        <f>IF(LEN(Table1[[#This Row],[Ledger 9]])&gt;0,IF(TYPE(VLOOKUP(Table1[[#This Row],[Ledger 9]],$GZ:$GZ,1,0))=16,1,0),0)</f>
        <v>0</v>
      </c>
      <c r="FR409">
        <f>IF(LEN(Table1[[#This Row],[Ledger 10]])&gt;0,IF(TYPE(VLOOKUP(Table1[[#This Row],[Ledger 10]],$GZ:$GZ,1,0))=16,1,0),0)</f>
        <v>0</v>
      </c>
      <c r="FS409">
        <f>IF(LEN(Table1[[#This Row],[Ledger 11]])&gt;0,IF(TYPE(VLOOKUP(Table1[[#This Row],[Ledger 11]],$GZ:$GZ,1,0))=16,1,0),0)</f>
        <v>0</v>
      </c>
      <c r="FT409">
        <f>IF(LEN(Table1[[#This Row],[Ledger 12]])&gt;0,IF(TYPE(VLOOKUP(Table1[[#This Row],[Ledger 12]],$GZ:$GZ,1,0))=16,1,0),0)</f>
        <v>0</v>
      </c>
      <c r="FU409">
        <f>IF(LEN(Table1[[#This Row],[Ledger 13]])&gt;0,IF(TYPE(VLOOKUP(Table1[[#This Row],[Ledger 13]],$GZ:$GZ,1,0))=16,1,0),0)</f>
        <v>0</v>
      </c>
      <c r="FV409">
        <f>IF(LEN(Table1[[#This Row],[Ledger 14]])&gt;0,IF(TYPE(VLOOKUP(Table1[[#This Row],[Ledger 14]],$GZ:$GZ,1,0))=16,1,0),0)</f>
        <v>0</v>
      </c>
      <c r="FW409">
        <f>IF(LEN(Table1[[#This Row],[Ledger 15]])&gt;0,IF(TYPE(VLOOKUP(Table1[[#This Row],[Ledger 15]],$GZ:$GZ,1,0))=16,1,0),0)</f>
        <v>0</v>
      </c>
    </row>
    <row r="410" spans="4:179" ht="33" customHeight="1" x14ac:dyDescent="0.45">
      <c r="D410" s="8">
        <f t="shared" si="15"/>
        <v>405</v>
      </c>
      <c r="E410" s="32"/>
      <c r="F410" s="34"/>
      <c r="G410" s="34"/>
      <c r="H410" s="34"/>
      <c r="I410" s="34"/>
      <c r="J410" s="38"/>
      <c r="K410" s="33"/>
      <c r="L410" s="36"/>
      <c r="M410" s="35"/>
      <c r="N410" s="34"/>
      <c r="O410" s="41"/>
      <c r="P410" s="35"/>
      <c r="Q410" s="34"/>
      <c r="R410" s="37"/>
      <c r="S410" s="35"/>
      <c r="T410" s="34"/>
      <c r="U410" s="37"/>
      <c r="V410" s="35"/>
      <c r="W410" s="34"/>
      <c r="X410" s="37"/>
      <c r="Y410" s="35"/>
      <c r="Z410" s="34"/>
      <c r="AA410" s="37"/>
      <c r="AB410" s="35"/>
      <c r="AC410" s="34"/>
      <c r="AD410" s="37"/>
      <c r="AE410" s="35"/>
      <c r="AF410" s="34"/>
      <c r="AG410" s="37"/>
      <c r="AH410" s="35"/>
      <c r="AI410" s="34"/>
      <c r="AJ410" s="37"/>
      <c r="AK410" s="35"/>
      <c r="AL410" s="34"/>
      <c r="AM410" s="37"/>
      <c r="AN410" s="35"/>
      <c r="AO410" s="34"/>
      <c r="AP410" s="37"/>
      <c r="AQ410" s="35"/>
      <c r="AR410" s="34"/>
      <c r="AS410" s="37"/>
      <c r="AT410" s="35"/>
      <c r="AU410" s="34"/>
      <c r="AV410" s="37"/>
      <c r="AW410" s="35"/>
      <c r="AX410" s="34"/>
      <c r="AY410" s="37"/>
      <c r="AZ410" s="35"/>
      <c r="BA410" s="34"/>
      <c r="BB410" s="37"/>
      <c r="BC4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0" s="7"/>
      <c r="BF410" t="str">
        <f>IF(Table1[[#This Row],[Date]]="","","&amp;lt;VOUCHER REMOTEID="&amp;""""&amp;$A$11&amp;$A$13&amp;ROW()&amp;""""&amp;" VCHTYPE="""&amp;F410&amp;""" ACTION="""&amp;"Create"&amp;"""&amp;gt;")</f>
        <v/>
      </c>
      <c r="BG410" t="str">
        <f>IF(Table1[[#This Row],[Date]]="","",TEXT(Table1[[#This Row],[Date]],"yyyymmdd"))</f>
        <v/>
      </c>
      <c r="BH410" t="str">
        <f>Table1[[#This Row],[Date2]]</f>
        <v/>
      </c>
      <c r="BI410" t="str">
        <f>IF(Table1[[#This Row],[Date]]="","",Table1[[#This Row],[Voucher Type]])</f>
        <v/>
      </c>
      <c r="BJ410" t="str">
        <f>IF(Table1[[#This Row],[Ref No / Invoice No]]="","",Table1[[#This Row],[Ref No / Invoice No]])</f>
        <v/>
      </c>
      <c r="BK410" t="str">
        <f>IF(Table1[[#This Row],[Voucher No]]="","",Table1[[#This Row],[Voucher No]])</f>
        <v/>
      </c>
      <c r="BL410" t="str">
        <f>IF(Table1[[#This Row],[Date]]="","",Table1[[#This Row],[Narration]])</f>
        <v/>
      </c>
      <c r="BM410" t="str">
        <f>IF(Table1[[#This Row],[Date]]="","",$A$11&amp;$A$13&amp;ROW())</f>
        <v/>
      </c>
      <c r="BN410" t="str">
        <f>IF(Table1[[#This Row],[Date]]="","",$A$13)</f>
        <v/>
      </c>
      <c r="BP410" t="str">
        <f>IF(Table1[[#This Row],[Ledger 1]]="","","No")</f>
        <v/>
      </c>
      <c r="BQ410" t="str">
        <f>IF(Table1[[#This Row],[Date]]="","",IF(Table1[[#This Row],[Effect 1]]="Dr.","Yes","No"))</f>
        <v/>
      </c>
      <c r="BR410" t="str">
        <f>IF(Table1[[#This Row],[Date]]="","",Table1[[#This Row],[Ledger 1]])</f>
        <v/>
      </c>
      <c r="BS410" t="str">
        <f>IF(Table1[[#This Row],[Date]]="","",IF(Table1[[#This Row],[Effect 1]]="Dr.",-Table1[[#This Row],[Amount 1]],Table1[[#This Row],[Amount 1]]))</f>
        <v/>
      </c>
      <c r="BV410" t="str">
        <f>IF(Table1[[#This Row],[Ledger 2]]="","","No")</f>
        <v/>
      </c>
      <c r="BW410" t="str">
        <f>IF(Table1[[#This Row],[Date]]="","",IF(Table1[[#This Row],[Effect 2]]="Dr.","Yes","No"))</f>
        <v/>
      </c>
      <c r="BX410" t="str">
        <f>IF(Table1[[#This Row],[Date]]="","",Table1[[#This Row],[Ledger 2]])</f>
        <v/>
      </c>
      <c r="BY410" t="str">
        <f>IF(Table1[[#This Row],[Date]]="","",IF(Table1[[#This Row],[Effect 2]]="Dr.",-Table1[[#This Row],[Amount 2]],Table1[[#This Row],[Amount 2]]))</f>
        <v/>
      </c>
      <c r="CB410" t="str">
        <f>IF(Table1[[#This Row],[Ledger 3]]="","","No")</f>
        <v/>
      </c>
      <c r="CC410" t="str">
        <f>IF(Table1[[#This Row],[Ledger 3]]="","",IF(Table1[[#This Row],[Effect 3]]="Dr.","Yes","No"))</f>
        <v/>
      </c>
      <c r="CD410" t="str">
        <f>IF(Table1[[#This Row],[Ledger 3]]="","",Table1[[#This Row],[Ledger 3]])</f>
        <v/>
      </c>
      <c r="CE410" t="str">
        <f>IF(Table1[[#This Row],[Ledger 3]]="","",IF(Table1[[#This Row],[Effect 3]]="Dr.",-Table1[[#This Row],[Amount 3]],Table1[[#This Row],[Amount 3]]))</f>
        <v/>
      </c>
      <c r="CH410" t="str">
        <f>IF(Table1[[#This Row],[Ledger 4]]="","","No")</f>
        <v/>
      </c>
      <c r="CI410" t="str">
        <f>IF(Table1[[#This Row],[Ledger 4]]="","",IF(Table1[[#This Row],[Effect 4]]="Dr.","Yes","No"))</f>
        <v/>
      </c>
      <c r="CJ410" t="str">
        <f>IF(Table1[[#This Row],[Ledger 4]]="","",Table1[[#This Row],[Ledger 4]])</f>
        <v/>
      </c>
      <c r="CK410" t="str">
        <f>IF(Table1[[#This Row],[Ledger 4]]="","",IF(Table1[[#This Row],[Effect 4]]="Dr.",-Table1[[#This Row],[Amount 4]],Table1[[#This Row],[Amount 4]]))</f>
        <v/>
      </c>
      <c r="CN410" t="str">
        <f>IF(Table1[[#This Row],[Ledger 5]]="","","No")</f>
        <v/>
      </c>
      <c r="CO410" t="str">
        <f>IF(Table1[[#This Row],[Ledger 5]]="","",IF(Table1[[#This Row],[Effect 5]]="Dr.","Yes","No"))</f>
        <v/>
      </c>
      <c r="CP410" t="str">
        <f>IF(Table1[[#This Row],[Ledger 5]]="","",Table1[[#This Row],[Ledger 5]])</f>
        <v/>
      </c>
      <c r="CQ410" t="str">
        <f>IF(Table1[[#This Row],[Ledger 5]]="","",IF(Table1[[#This Row],[Effect 5]]="Dr.",-Table1[[#This Row],[Amount 5]],Table1[[#This Row],[Amount 5]]))</f>
        <v/>
      </c>
      <c r="CT410" t="str">
        <f>IF(Table1[[#This Row],[Ledger 6]]="","","No")</f>
        <v/>
      </c>
      <c r="CU410" t="str">
        <f>IF(Table1[[#This Row],[Ledger 6]]="","",IF(Table1[[#This Row],[Effect 6]]="Dr.","Yes","No"))</f>
        <v/>
      </c>
      <c r="CV410" t="str">
        <f>IF(Table1[[#This Row],[Ledger 6]]="","",Table1[[#This Row],[Ledger 6]])</f>
        <v/>
      </c>
      <c r="CW410" t="str">
        <f>IF(Table1[[#This Row],[Ledger 6]]="","",IF(Table1[[#This Row],[Effect 6]]="Dr.",-Table1[[#This Row],[Amount 6]],Table1[[#This Row],[Amount 6]]))</f>
        <v/>
      </c>
      <c r="CZ410" t="str">
        <f>IF(Table1[[#This Row],[Ledger 7]]="","","No")</f>
        <v/>
      </c>
      <c r="DA410" t="str">
        <f>IF(Table1[[#This Row],[Ledger 7]]="","",IF(Table1[[#This Row],[Effect 7]]="Dr.","Yes","No"))</f>
        <v/>
      </c>
      <c r="DB410" t="str">
        <f>IF(Table1[[#This Row],[Ledger 7]]="","",Table1[[#This Row],[Ledger 7]])</f>
        <v/>
      </c>
      <c r="DC410" t="str">
        <f>IF(Table1[[#This Row],[Ledger 7]]="","",IF(Table1[[#This Row],[Effect 7]]="Dr.",-Table1[[#This Row],[Amount 7]],Table1[[#This Row],[Amount 7]]))</f>
        <v/>
      </c>
      <c r="DF410" t="str">
        <f>IF(Table1[[#This Row],[Ledger 8]]="","","No")</f>
        <v/>
      </c>
      <c r="DG410" t="str">
        <f>IF(Table1[[#This Row],[Ledger 8]]="","",IF(Table1[[#This Row],[Effect 8]]="Dr.","Yes","No"))</f>
        <v/>
      </c>
      <c r="DH410" t="str">
        <f>IF(Table1[[#This Row],[Ledger 8]]="","",Table1[[#This Row],[Ledger 8]])</f>
        <v/>
      </c>
      <c r="DI410" t="str">
        <f>IF(Table1[[#This Row],[Ledger 8]]="","",IF(Table1[[#This Row],[Effect 8]]="Dr.",-Table1[[#This Row],[Amount 8]],Table1[[#This Row],[Amount 8]]))</f>
        <v/>
      </c>
      <c r="DL410" t="str">
        <f>IF(Table1[[#This Row],[Ledger 9]]="","","No")</f>
        <v/>
      </c>
      <c r="DM410" t="str">
        <f>IF(Table1[[#This Row],[Ledger 9]]="","",IF(Table1[[#This Row],[Effect 9]]="Dr.","Yes","No"))</f>
        <v/>
      </c>
      <c r="DN410" t="str">
        <f>IF(Table1[[#This Row],[Ledger 9]]="","",Table1[[#This Row],[Ledger 9]])</f>
        <v/>
      </c>
      <c r="DO410" t="str">
        <f>IF(Table1[[#This Row],[Ledger 9]]="","",IF(Table1[[#This Row],[Effect 9]]="Dr.",-Table1[[#This Row],[Amount 9]],Table1[[#This Row],[Amount 9]]))</f>
        <v/>
      </c>
      <c r="DR410" t="str">
        <f>IF(Table1[[#This Row],[Ledger 10]]="","","No")</f>
        <v/>
      </c>
      <c r="DS410" t="str">
        <f>IF(Table1[[#This Row],[Ledger 10]]="","",IF(Table1[[#This Row],[Effect 10]]="Dr.","Yes","No"))</f>
        <v/>
      </c>
      <c r="DT410" t="str">
        <f>IF(Table1[[#This Row],[Ledger 10]]="","",Table1[[#This Row],[Ledger 10]])</f>
        <v/>
      </c>
      <c r="DU410" t="str">
        <f>IF(Table1[[#This Row],[Ledger 10]]="","",IF(Table1[[#This Row],[Effect 10]]="Dr.",-Table1[[#This Row],[Amount 10]],Table1[[#This Row],[Amount 10]]))</f>
        <v/>
      </c>
      <c r="DX410" t="str">
        <f>IF(Table1[[#This Row],[Ledger 11]]="","","No")</f>
        <v/>
      </c>
      <c r="DY410" t="str">
        <f>IF(Table1[[#This Row],[Ledger 11]]="","",IF(Table1[[#This Row],[Effect 11]]="Dr.","Yes","No"))</f>
        <v/>
      </c>
      <c r="DZ410" t="str">
        <f>IF(Table1[[#This Row],[Ledger 11]]="","",Table1[[#This Row],[Ledger 11]])</f>
        <v/>
      </c>
      <c r="EA410" t="str">
        <f>IF(Table1[[#This Row],[Ledger 11]]="","",IF(Table1[[#This Row],[Effect 11]]="Dr.",-Table1[[#This Row],[Amount 11]],Table1[[#This Row],[Amount 11]]))</f>
        <v/>
      </c>
      <c r="ED410" t="str">
        <f>IF(Table1[[#This Row],[Ledger 12]]="","","No")</f>
        <v/>
      </c>
      <c r="EE410" t="str">
        <f>IF(Table1[[#This Row],[Ledger 12]]="","",IF(Table1[[#This Row],[Effect 12]]="Dr.","Yes","No"))</f>
        <v/>
      </c>
      <c r="EF410" t="str">
        <f>IF(Table1[[#This Row],[Ledger 12]]="","",Table1[[#This Row],[Ledger 12]])</f>
        <v/>
      </c>
      <c r="EG410" t="str">
        <f>IF(Table1[[#This Row],[Ledger 12]]="","",IF(Table1[[#This Row],[Effect 12]]="Dr.",-Table1[[#This Row],[Amount 12]],Table1[[#This Row],[Amount 12]]))</f>
        <v/>
      </c>
      <c r="EJ410" t="str">
        <f>IF(Table1[[#This Row],[Ledger 13]]="","","No")</f>
        <v/>
      </c>
      <c r="EK410" t="str">
        <f>IF(Table1[[#This Row],[Ledger 13]]="","",IF(Table1[[#This Row],[Effect 13]]="Dr.","Yes","No"))</f>
        <v/>
      </c>
      <c r="EL410" t="str">
        <f>IF(Table1[[#This Row],[Ledger 13]]="","",Table1[[#This Row],[Ledger 13]])</f>
        <v/>
      </c>
      <c r="EM410" t="str">
        <f>IF(Table1[[#This Row],[Ledger 13]]="","",IF(Table1[[#This Row],[Effect 13]]="Dr.",-Table1[[#This Row],[Amount 13]],Table1[[#This Row],[Amount 13]]))</f>
        <v/>
      </c>
      <c r="EP410" t="str">
        <f>IF(Table1[[#This Row],[Ledger 14]]="","","No")</f>
        <v/>
      </c>
      <c r="EQ410" t="str">
        <f>IF(Table1[[#This Row],[Ledger 14]]="","",IF(Table1[[#This Row],[Effect 14]]="Dr.","Yes","No"))</f>
        <v/>
      </c>
      <c r="ER410" t="str">
        <f>IF(Table1[[#This Row],[Ledger 14]]="","",Table1[[#This Row],[Ledger 14]])</f>
        <v/>
      </c>
      <c r="ES410" t="str">
        <f>IF(Table1[[#This Row],[Ledger 14]]="","",IF(Table1[[#This Row],[Effect 14]]="Dr.",-Table1[[#This Row],[Amount 14]],Table1[[#This Row],[Amount 14]]))</f>
        <v/>
      </c>
      <c r="EV410" t="str">
        <f>IF(Table1[[#This Row],[Ledger 15]]="","","No")</f>
        <v/>
      </c>
      <c r="EW410" t="str">
        <f>IF(Table1[[#This Row],[Ledger 15]]="","",IF(Table1[[#This Row],[Effect 15]]="Dr.","Yes","No"))</f>
        <v/>
      </c>
      <c r="EX410" t="str">
        <f>IF(Table1[[#This Row],[Ledger 15]]="","",Table1[[#This Row],[Ledger 15]])</f>
        <v/>
      </c>
      <c r="EY410" t="str">
        <f>IF(Table1[[#This Row],[Ledger 15]]="","",IF(Table1[[#This Row],[Effect 15]]="Dr.",-Table1[[#This Row],[Amount 15]],Table1[[#This Row],[Amount 15]]))</f>
        <v/>
      </c>
      <c r="FD4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0">
        <f>IF(Table1[[#This Row],[Date]]="",0,IF(AND(Table1[[#This Row],[Date]]&gt;=$FE$2,Table1[[#This Row],[Date]]&lt;=$FE$3),0,1))</f>
        <v>0</v>
      </c>
      <c r="FF410">
        <f>IF(Table1[[#This Row],[Date]]="",0,IF(TYPE(VLOOKUP(Table1[[#This Row],[Voucher Type]],Table1[[#All],[Voucher Type Master]],1,FALSE))=16,1,0))</f>
        <v>0</v>
      </c>
      <c r="FG410">
        <f>IF(TYPE(IF(Table1[[#This Row],[Date]]="",0,IF(VLOOKUP(Table1[[#This Row],[Voucher Type]],$FY$5:$FZ$13,2,0)=Table1[[#This Row],[Effect 1]],0,1)))=16,1,0)</f>
        <v>0</v>
      </c>
      <c r="FH4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0">
        <f>IF(LEN(Table1[[#This Row],[Ledger 1]])&gt;0,IF(TYPE(VLOOKUP(Table1[[#This Row],[Ledger 1]],GZ:GZ,1,0))=16,1,0),0)</f>
        <v>0</v>
      </c>
      <c r="FJ410">
        <f>IF(LEN(Table1[[#This Row],[Ledger 2]])&gt;0,IF(TYPE(VLOOKUP(Table1[[#This Row],[Ledger 2]],GZ:GZ,1,0))=16,1,0),0)</f>
        <v>0</v>
      </c>
      <c r="FK410">
        <f>IF(LEN(Table1[[#This Row],[Ledger 3]])&gt;0,IF(TYPE(VLOOKUP(Table1[[#This Row],[Ledger 3]],GZ:GZ,1,0))=16,1,0),0)</f>
        <v>0</v>
      </c>
      <c r="FL410">
        <f>IF(LEN(Table1[[#This Row],[Ledger 4]])&gt;0,IF(TYPE(VLOOKUP(Table1[[#This Row],[Ledger 4]],GZ:GZ,1,0))=16,1,0),0)</f>
        <v>0</v>
      </c>
      <c r="FM410">
        <f>IF(LEN(Table1[[#This Row],[Ledger 5]])&gt;0,IF(TYPE(VLOOKUP(Table1[[#This Row],[Ledger 5]],GZ:GZ,1,0))=16,1,0),0)</f>
        <v>0</v>
      </c>
      <c r="FN410">
        <f>IF(LEN(Table1[[#This Row],[Ledger 6]])&gt;0,IF(TYPE(VLOOKUP(Table1[[#This Row],[Ledger 6]],$GZ:$GZ,1,0))=16,1,0),0)</f>
        <v>0</v>
      </c>
      <c r="FO410">
        <f>IF(LEN(Table1[[#This Row],[Ledger 7]])&gt;0,IF(TYPE(VLOOKUP(Table1[[#This Row],[Ledger 7]],$GZ:$GZ,1,0))=16,1,0),0)</f>
        <v>0</v>
      </c>
      <c r="FP410">
        <f>IF(LEN(Table1[[#This Row],[Ledger 8]])&gt;0,IF(TYPE(VLOOKUP(Table1[[#This Row],[Ledger 8]],$GZ:$GZ,1,0))=16,1,0),0)</f>
        <v>0</v>
      </c>
      <c r="FQ410">
        <f>IF(LEN(Table1[[#This Row],[Ledger 9]])&gt;0,IF(TYPE(VLOOKUP(Table1[[#This Row],[Ledger 9]],$GZ:$GZ,1,0))=16,1,0),0)</f>
        <v>0</v>
      </c>
      <c r="FR410">
        <f>IF(LEN(Table1[[#This Row],[Ledger 10]])&gt;0,IF(TYPE(VLOOKUP(Table1[[#This Row],[Ledger 10]],$GZ:$GZ,1,0))=16,1,0),0)</f>
        <v>0</v>
      </c>
      <c r="FS410">
        <f>IF(LEN(Table1[[#This Row],[Ledger 11]])&gt;0,IF(TYPE(VLOOKUP(Table1[[#This Row],[Ledger 11]],$GZ:$GZ,1,0))=16,1,0),0)</f>
        <v>0</v>
      </c>
      <c r="FT410">
        <f>IF(LEN(Table1[[#This Row],[Ledger 12]])&gt;0,IF(TYPE(VLOOKUP(Table1[[#This Row],[Ledger 12]],$GZ:$GZ,1,0))=16,1,0),0)</f>
        <v>0</v>
      </c>
      <c r="FU410">
        <f>IF(LEN(Table1[[#This Row],[Ledger 13]])&gt;0,IF(TYPE(VLOOKUP(Table1[[#This Row],[Ledger 13]],$GZ:$GZ,1,0))=16,1,0),0)</f>
        <v>0</v>
      </c>
      <c r="FV410">
        <f>IF(LEN(Table1[[#This Row],[Ledger 14]])&gt;0,IF(TYPE(VLOOKUP(Table1[[#This Row],[Ledger 14]],$GZ:$GZ,1,0))=16,1,0),0)</f>
        <v>0</v>
      </c>
      <c r="FW410">
        <f>IF(LEN(Table1[[#This Row],[Ledger 15]])&gt;0,IF(TYPE(VLOOKUP(Table1[[#This Row],[Ledger 15]],$GZ:$GZ,1,0))=16,1,0),0)</f>
        <v>0</v>
      </c>
    </row>
    <row r="411" spans="4:179" ht="33" customHeight="1" x14ac:dyDescent="0.45">
      <c r="D411" s="8">
        <f t="shared" si="15"/>
        <v>406</v>
      </c>
      <c r="E411" s="32"/>
      <c r="F411" s="34"/>
      <c r="G411" s="34"/>
      <c r="H411" s="34"/>
      <c r="I411" s="34"/>
      <c r="J411" s="38"/>
      <c r="K411" s="33"/>
      <c r="L411" s="36"/>
      <c r="M411" s="35"/>
      <c r="N411" s="34"/>
      <c r="O411" s="41"/>
      <c r="P411" s="35"/>
      <c r="Q411" s="34"/>
      <c r="R411" s="37"/>
      <c r="S411" s="35"/>
      <c r="T411" s="34"/>
      <c r="U411" s="37"/>
      <c r="V411" s="35"/>
      <c r="W411" s="34"/>
      <c r="X411" s="37"/>
      <c r="Y411" s="35"/>
      <c r="Z411" s="34"/>
      <c r="AA411" s="37"/>
      <c r="AB411" s="35"/>
      <c r="AC411" s="34"/>
      <c r="AD411" s="37"/>
      <c r="AE411" s="35"/>
      <c r="AF411" s="34"/>
      <c r="AG411" s="37"/>
      <c r="AH411" s="35"/>
      <c r="AI411" s="34"/>
      <c r="AJ411" s="37"/>
      <c r="AK411" s="35"/>
      <c r="AL411" s="34"/>
      <c r="AM411" s="37"/>
      <c r="AN411" s="35"/>
      <c r="AO411" s="34"/>
      <c r="AP411" s="37"/>
      <c r="AQ411" s="35"/>
      <c r="AR411" s="34"/>
      <c r="AS411" s="37"/>
      <c r="AT411" s="35"/>
      <c r="AU411" s="34"/>
      <c r="AV411" s="37"/>
      <c r="AW411" s="35"/>
      <c r="AX411" s="34"/>
      <c r="AY411" s="37"/>
      <c r="AZ411" s="35"/>
      <c r="BA411" s="34"/>
      <c r="BB411" s="37"/>
      <c r="BC4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1" s="7"/>
      <c r="BF411" t="str">
        <f>IF(Table1[[#This Row],[Date]]="","","&amp;lt;VOUCHER REMOTEID="&amp;""""&amp;$A$11&amp;$A$13&amp;ROW()&amp;""""&amp;" VCHTYPE="""&amp;F411&amp;""" ACTION="""&amp;"Create"&amp;"""&amp;gt;")</f>
        <v/>
      </c>
      <c r="BG411" t="str">
        <f>IF(Table1[[#This Row],[Date]]="","",TEXT(Table1[[#This Row],[Date]],"yyyymmdd"))</f>
        <v/>
      </c>
      <c r="BH411" t="str">
        <f>Table1[[#This Row],[Date2]]</f>
        <v/>
      </c>
      <c r="BI411" t="str">
        <f>IF(Table1[[#This Row],[Date]]="","",Table1[[#This Row],[Voucher Type]])</f>
        <v/>
      </c>
      <c r="BJ411" t="str">
        <f>IF(Table1[[#This Row],[Ref No / Invoice No]]="","",Table1[[#This Row],[Ref No / Invoice No]])</f>
        <v/>
      </c>
      <c r="BK411" t="str">
        <f>IF(Table1[[#This Row],[Voucher No]]="","",Table1[[#This Row],[Voucher No]])</f>
        <v/>
      </c>
      <c r="BL411" t="str">
        <f>IF(Table1[[#This Row],[Date]]="","",Table1[[#This Row],[Narration]])</f>
        <v/>
      </c>
      <c r="BM411" t="str">
        <f>IF(Table1[[#This Row],[Date]]="","",$A$11&amp;$A$13&amp;ROW())</f>
        <v/>
      </c>
      <c r="BN411" t="str">
        <f>IF(Table1[[#This Row],[Date]]="","",$A$13)</f>
        <v/>
      </c>
      <c r="BP411" t="str">
        <f>IF(Table1[[#This Row],[Ledger 1]]="","","No")</f>
        <v/>
      </c>
      <c r="BQ411" t="str">
        <f>IF(Table1[[#This Row],[Date]]="","",IF(Table1[[#This Row],[Effect 1]]="Dr.","Yes","No"))</f>
        <v/>
      </c>
      <c r="BR411" t="str">
        <f>IF(Table1[[#This Row],[Date]]="","",Table1[[#This Row],[Ledger 1]])</f>
        <v/>
      </c>
      <c r="BS411" t="str">
        <f>IF(Table1[[#This Row],[Date]]="","",IF(Table1[[#This Row],[Effect 1]]="Dr.",-Table1[[#This Row],[Amount 1]],Table1[[#This Row],[Amount 1]]))</f>
        <v/>
      </c>
      <c r="BV411" t="str">
        <f>IF(Table1[[#This Row],[Ledger 2]]="","","No")</f>
        <v/>
      </c>
      <c r="BW411" t="str">
        <f>IF(Table1[[#This Row],[Date]]="","",IF(Table1[[#This Row],[Effect 2]]="Dr.","Yes","No"))</f>
        <v/>
      </c>
      <c r="BX411" t="str">
        <f>IF(Table1[[#This Row],[Date]]="","",Table1[[#This Row],[Ledger 2]])</f>
        <v/>
      </c>
      <c r="BY411" t="str">
        <f>IF(Table1[[#This Row],[Date]]="","",IF(Table1[[#This Row],[Effect 2]]="Dr.",-Table1[[#This Row],[Amount 2]],Table1[[#This Row],[Amount 2]]))</f>
        <v/>
      </c>
      <c r="CB411" t="str">
        <f>IF(Table1[[#This Row],[Ledger 3]]="","","No")</f>
        <v/>
      </c>
      <c r="CC411" t="str">
        <f>IF(Table1[[#This Row],[Ledger 3]]="","",IF(Table1[[#This Row],[Effect 3]]="Dr.","Yes","No"))</f>
        <v/>
      </c>
      <c r="CD411" t="str">
        <f>IF(Table1[[#This Row],[Ledger 3]]="","",Table1[[#This Row],[Ledger 3]])</f>
        <v/>
      </c>
      <c r="CE411" t="str">
        <f>IF(Table1[[#This Row],[Ledger 3]]="","",IF(Table1[[#This Row],[Effect 3]]="Dr.",-Table1[[#This Row],[Amount 3]],Table1[[#This Row],[Amount 3]]))</f>
        <v/>
      </c>
      <c r="CH411" t="str">
        <f>IF(Table1[[#This Row],[Ledger 4]]="","","No")</f>
        <v/>
      </c>
      <c r="CI411" t="str">
        <f>IF(Table1[[#This Row],[Ledger 4]]="","",IF(Table1[[#This Row],[Effect 4]]="Dr.","Yes","No"))</f>
        <v/>
      </c>
      <c r="CJ411" t="str">
        <f>IF(Table1[[#This Row],[Ledger 4]]="","",Table1[[#This Row],[Ledger 4]])</f>
        <v/>
      </c>
      <c r="CK411" t="str">
        <f>IF(Table1[[#This Row],[Ledger 4]]="","",IF(Table1[[#This Row],[Effect 4]]="Dr.",-Table1[[#This Row],[Amount 4]],Table1[[#This Row],[Amount 4]]))</f>
        <v/>
      </c>
      <c r="CN411" t="str">
        <f>IF(Table1[[#This Row],[Ledger 5]]="","","No")</f>
        <v/>
      </c>
      <c r="CO411" t="str">
        <f>IF(Table1[[#This Row],[Ledger 5]]="","",IF(Table1[[#This Row],[Effect 5]]="Dr.","Yes","No"))</f>
        <v/>
      </c>
      <c r="CP411" t="str">
        <f>IF(Table1[[#This Row],[Ledger 5]]="","",Table1[[#This Row],[Ledger 5]])</f>
        <v/>
      </c>
      <c r="CQ411" t="str">
        <f>IF(Table1[[#This Row],[Ledger 5]]="","",IF(Table1[[#This Row],[Effect 5]]="Dr.",-Table1[[#This Row],[Amount 5]],Table1[[#This Row],[Amount 5]]))</f>
        <v/>
      </c>
      <c r="CT411" t="str">
        <f>IF(Table1[[#This Row],[Ledger 6]]="","","No")</f>
        <v/>
      </c>
      <c r="CU411" t="str">
        <f>IF(Table1[[#This Row],[Ledger 6]]="","",IF(Table1[[#This Row],[Effect 6]]="Dr.","Yes","No"))</f>
        <v/>
      </c>
      <c r="CV411" t="str">
        <f>IF(Table1[[#This Row],[Ledger 6]]="","",Table1[[#This Row],[Ledger 6]])</f>
        <v/>
      </c>
      <c r="CW411" t="str">
        <f>IF(Table1[[#This Row],[Ledger 6]]="","",IF(Table1[[#This Row],[Effect 6]]="Dr.",-Table1[[#This Row],[Amount 6]],Table1[[#This Row],[Amount 6]]))</f>
        <v/>
      </c>
      <c r="CZ411" t="str">
        <f>IF(Table1[[#This Row],[Ledger 7]]="","","No")</f>
        <v/>
      </c>
      <c r="DA411" t="str">
        <f>IF(Table1[[#This Row],[Ledger 7]]="","",IF(Table1[[#This Row],[Effect 7]]="Dr.","Yes","No"))</f>
        <v/>
      </c>
      <c r="DB411" t="str">
        <f>IF(Table1[[#This Row],[Ledger 7]]="","",Table1[[#This Row],[Ledger 7]])</f>
        <v/>
      </c>
      <c r="DC411" t="str">
        <f>IF(Table1[[#This Row],[Ledger 7]]="","",IF(Table1[[#This Row],[Effect 7]]="Dr.",-Table1[[#This Row],[Amount 7]],Table1[[#This Row],[Amount 7]]))</f>
        <v/>
      </c>
      <c r="DF411" t="str">
        <f>IF(Table1[[#This Row],[Ledger 8]]="","","No")</f>
        <v/>
      </c>
      <c r="DG411" t="str">
        <f>IF(Table1[[#This Row],[Ledger 8]]="","",IF(Table1[[#This Row],[Effect 8]]="Dr.","Yes","No"))</f>
        <v/>
      </c>
      <c r="DH411" t="str">
        <f>IF(Table1[[#This Row],[Ledger 8]]="","",Table1[[#This Row],[Ledger 8]])</f>
        <v/>
      </c>
      <c r="DI411" t="str">
        <f>IF(Table1[[#This Row],[Ledger 8]]="","",IF(Table1[[#This Row],[Effect 8]]="Dr.",-Table1[[#This Row],[Amount 8]],Table1[[#This Row],[Amount 8]]))</f>
        <v/>
      </c>
      <c r="DL411" t="str">
        <f>IF(Table1[[#This Row],[Ledger 9]]="","","No")</f>
        <v/>
      </c>
      <c r="DM411" t="str">
        <f>IF(Table1[[#This Row],[Ledger 9]]="","",IF(Table1[[#This Row],[Effect 9]]="Dr.","Yes","No"))</f>
        <v/>
      </c>
      <c r="DN411" t="str">
        <f>IF(Table1[[#This Row],[Ledger 9]]="","",Table1[[#This Row],[Ledger 9]])</f>
        <v/>
      </c>
      <c r="DO411" t="str">
        <f>IF(Table1[[#This Row],[Ledger 9]]="","",IF(Table1[[#This Row],[Effect 9]]="Dr.",-Table1[[#This Row],[Amount 9]],Table1[[#This Row],[Amount 9]]))</f>
        <v/>
      </c>
      <c r="DR411" t="str">
        <f>IF(Table1[[#This Row],[Ledger 10]]="","","No")</f>
        <v/>
      </c>
      <c r="DS411" t="str">
        <f>IF(Table1[[#This Row],[Ledger 10]]="","",IF(Table1[[#This Row],[Effect 10]]="Dr.","Yes","No"))</f>
        <v/>
      </c>
      <c r="DT411" t="str">
        <f>IF(Table1[[#This Row],[Ledger 10]]="","",Table1[[#This Row],[Ledger 10]])</f>
        <v/>
      </c>
      <c r="DU411" t="str">
        <f>IF(Table1[[#This Row],[Ledger 10]]="","",IF(Table1[[#This Row],[Effect 10]]="Dr.",-Table1[[#This Row],[Amount 10]],Table1[[#This Row],[Amount 10]]))</f>
        <v/>
      </c>
      <c r="DX411" t="str">
        <f>IF(Table1[[#This Row],[Ledger 11]]="","","No")</f>
        <v/>
      </c>
      <c r="DY411" t="str">
        <f>IF(Table1[[#This Row],[Ledger 11]]="","",IF(Table1[[#This Row],[Effect 11]]="Dr.","Yes","No"))</f>
        <v/>
      </c>
      <c r="DZ411" t="str">
        <f>IF(Table1[[#This Row],[Ledger 11]]="","",Table1[[#This Row],[Ledger 11]])</f>
        <v/>
      </c>
      <c r="EA411" t="str">
        <f>IF(Table1[[#This Row],[Ledger 11]]="","",IF(Table1[[#This Row],[Effect 11]]="Dr.",-Table1[[#This Row],[Amount 11]],Table1[[#This Row],[Amount 11]]))</f>
        <v/>
      </c>
      <c r="ED411" t="str">
        <f>IF(Table1[[#This Row],[Ledger 12]]="","","No")</f>
        <v/>
      </c>
      <c r="EE411" t="str">
        <f>IF(Table1[[#This Row],[Ledger 12]]="","",IF(Table1[[#This Row],[Effect 12]]="Dr.","Yes","No"))</f>
        <v/>
      </c>
      <c r="EF411" t="str">
        <f>IF(Table1[[#This Row],[Ledger 12]]="","",Table1[[#This Row],[Ledger 12]])</f>
        <v/>
      </c>
      <c r="EG411" t="str">
        <f>IF(Table1[[#This Row],[Ledger 12]]="","",IF(Table1[[#This Row],[Effect 12]]="Dr.",-Table1[[#This Row],[Amount 12]],Table1[[#This Row],[Amount 12]]))</f>
        <v/>
      </c>
      <c r="EJ411" t="str">
        <f>IF(Table1[[#This Row],[Ledger 13]]="","","No")</f>
        <v/>
      </c>
      <c r="EK411" t="str">
        <f>IF(Table1[[#This Row],[Ledger 13]]="","",IF(Table1[[#This Row],[Effect 13]]="Dr.","Yes","No"))</f>
        <v/>
      </c>
      <c r="EL411" t="str">
        <f>IF(Table1[[#This Row],[Ledger 13]]="","",Table1[[#This Row],[Ledger 13]])</f>
        <v/>
      </c>
      <c r="EM411" t="str">
        <f>IF(Table1[[#This Row],[Ledger 13]]="","",IF(Table1[[#This Row],[Effect 13]]="Dr.",-Table1[[#This Row],[Amount 13]],Table1[[#This Row],[Amount 13]]))</f>
        <v/>
      </c>
      <c r="EP411" t="str">
        <f>IF(Table1[[#This Row],[Ledger 14]]="","","No")</f>
        <v/>
      </c>
      <c r="EQ411" t="str">
        <f>IF(Table1[[#This Row],[Ledger 14]]="","",IF(Table1[[#This Row],[Effect 14]]="Dr.","Yes","No"))</f>
        <v/>
      </c>
      <c r="ER411" t="str">
        <f>IF(Table1[[#This Row],[Ledger 14]]="","",Table1[[#This Row],[Ledger 14]])</f>
        <v/>
      </c>
      <c r="ES411" t="str">
        <f>IF(Table1[[#This Row],[Ledger 14]]="","",IF(Table1[[#This Row],[Effect 14]]="Dr.",-Table1[[#This Row],[Amount 14]],Table1[[#This Row],[Amount 14]]))</f>
        <v/>
      </c>
      <c r="EV411" t="str">
        <f>IF(Table1[[#This Row],[Ledger 15]]="","","No")</f>
        <v/>
      </c>
      <c r="EW411" t="str">
        <f>IF(Table1[[#This Row],[Ledger 15]]="","",IF(Table1[[#This Row],[Effect 15]]="Dr.","Yes","No"))</f>
        <v/>
      </c>
      <c r="EX411" t="str">
        <f>IF(Table1[[#This Row],[Ledger 15]]="","",Table1[[#This Row],[Ledger 15]])</f>
        <v/>
      </c>
      <c r="EY411" t="str">
        <f>IF(Table1[[#This Row],[Ledger 15]]="","",IF(Table1[[#This Row],[Effect 15]]="Dr.",-Table1[[#This Row],[Amount 15]],Table1[[#This Row],[Amount 15]]))</f>
        <v/>
      </c>
      <c r="FD4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1">
        <f>IF(Table1[[#This Row],[Date]]="",0,IF(AND(Table1[[#This Row],[Date]]&gt;=$FE$2,Table1[[#This Row],[Date]]&lt;=$FE$3),0,1))</f>
        <v>0</v>
      </c>
      <c r="FF411">
        <f>IF(Table1[[#This Row],[Date]]="",0,IF(TYPE(VLOOKUP(Table1[[#This Row],[Voucher Type]],Table1[[#All],[Voucher Type Master]],1,FALSE))=16,1,0))</f>
        <v>0</v>
      </c>
      <c r="FG411">
        <f>IF(TYPE(IF(Table1[[#This Row],[Date]]="",0,IF(VLOOKUP(Table1[[#This Row],[Voucher Type]],$FY$5:$FZ$13,2,0)=Table1[[#This Row],[Effect 1]],0,1)))=16,1,0)</f>
        <v>0</v>
      </c>
      <c r="FH4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1">
        <f>IF(LEN(Table1[[#This Row],[Ledger 1]])&gt;0,IF(TYPE(VLOOKUP(Table1[[#This Row],[Ledger 1]],GZ:GZ,1,0))=16,1,0),0)</f>
        <v>0</v>
      </c>
      <c r="FJ411">
        <f>IF(LEN(Table1[[#This Row],[Ledger 2]])&gt;0,IF(TYPE(VLOOKUP(Table1[[#This Row],[Ledger 2]],GZ:GZ,1,0))=16,1,0),0)</f>
        <v>0</v>
      </c>
      <c r="FK411">
        <f>IF(LEN(Table1[[#This Row],[Ledger 3]])&gt;0,IF(TYPE(VLOOKUP(Table1[[#This Row],[Ledger 3]],GZ:GZ,1,0))=16,1,0),0)</f>
        <v>0</v>
      </c>
      <c r="FL411">
        <f>IF(LEN(Table1[[#This Row],[Ledger 4]])&gt;0,IF(TYPE(VLOOKUP(Table1[[#This Row],[Ledger 4]],GZ:GZ,1,0))=16,1,0),0)</f>
        <v>0</v>
      </c>
      <c r="FM411">
        <f>IF(LEN(Table1[[#This Row],[Ledger 5]])&gt;0,IF(TYPE(VLOOKUP(Table1[[#This Row],[Ledger 5]],GZ:GZ,1,0))=16,1,0),0)</f>
        <v>0</v>
      </c>
      <c r="FN411">
        <f>IF(LEN(Table1[[#This Row],[Ledger 6]])&gt;0,IF(TYPE(VLOOKUP(Table1[[#This Row],[Ledger 6]],$GZ:$GZ,1,0))=16,1,0),0)</f>
        <v>0</v>
      </c>
      <c r="FO411">
        <f>IF(LEN(Table1[[#This Row],[Ledger 7]])&gt;0,IF(TYPE(VLOOKUP(Table1[[#This Row],[Ledger 7]],$GZ:$GZ,1,0))=16,1,0),0)</f>
        <v>0</v>
      </c>
      <c r="FP411">
        <f>IF(LEN(Table1[[#This Row],[Ledger 8]])&gt;0,IF(TYPE(VLOOKUP(Table1[[#This Row],[Ledger 8]],$GZ:$GZ,1,0))=16,1,0),0)</f>
        <v>0</v>
      </c>
      <c r="FQ411">
        <f>IF(LEN(Table1[[#This Row],[Ledger 9]])&gt;0,IF(TYPE(VLOOKUP(Table1[[#This Row],[Ledger 9]],$GZ:$GZ,1,0))=16,1,0),0)</f>
        <v>0</v>
      </c>
      <c r="FR411">
        <f>IF(LEN(Table1[[#This Row],[Ledger 10]])&gt;0,IF(TYPE(VLOOKUP(Table1[[#This Row],[Ledger 10]],$GZ:$GZ,1,0))=16,1,0),0)</f>
        <v>0</v>
      </c>
      <c r="FS411">
        <f>IF(LEN(Table1[[#This Row],[Ledger 11]])&gt;0,IF(TYPE(VLOOKUP(Table1[[#This Row],[Ledger 11]],$GZ:$GZ,1,0))=16,1,0),0)</f>
        <v>0</v>
      </c>
      <c r="FT411">
        <f>IF(LEN(Table1[[#This Row],[Ledger 12]])&gt;0,IF(TYPE(VLOOKUP(Table1[[#This Row],[Ledger 12]],$GZ:$GZ,1,0))=16,1,0),0)</f>
        <v>0</v>
      </c>
      <c r="FU411">
        <f>IF(LEN(Table1[[#This Row],[Ledger 13]])&gt;0,IF(TYPE(VLOOKUP(Table1[[#This Row],[Ledger 13]],$GZ:$GZ,1,0))=16,1,0),0)</f>
        <v>0</v>
      </c>
      <c r="FV411">
        <f>IF(LEN(Table1[[#This Row],[Ledger 14]])&gt;0,IF(TYPE(VLOOKUP(Table1[[#This Row],[Ledger 14]],$GZ:$GZ,1,0))=16,1,0),0)</f>
        <v>0</v>
      </c>
      <c r="FW411">
        <f>IF(LEN(Table1[[#This Row],[Ledger 15]])&gt;0,IF(TYPE(VLOOKUP(Table1[[#This Row],[Ledger 15]],$GZ:$GZ,1,0))=16,1,0),0)</f>
        <v>0</v>
      </c>
    </row>
    <row r="412" spans="4:179" ht="33" customHeight="1" x14ac:dyDescent="0.45">
      <c r="D412" s="8">
        <f t="shared" si="15"/>
        <v>407</v>
      </c>
      <c r="E412" s="32"/>
      <c r="F412" s="34"/>
      <c r="G412" s="34"/>
      <c r="H412" s="34"/>
      <c r="I412" s="34"/>
      <c r="J412" s="38"/>
      <c r="K412" s="33"/>
      <c r="L412" s="36"/>
      <c r="M412" s="35"/>
      <c r="N412" s="34"/>
      <c r="O412" s="41"/>
      <c r="P412" s="35"/>
      <c r="Q412" s="34"/>
      <c r="R412" s="37"/>
      <c r="S412" s="35"/>
      <c r="T412" s="34"/>
      <c r="U412" s="37"/>
      <c r="V412" s="35"/>
      <c r="W412" s="34"/>
      <c r="X412" s="37"/>
      <c r="Y412" s="35"/>
      <c r="Z412" s="34"/>
      <c r="AA412" s="37"/>
      <c r="AB412" s="35"/>
      <c r="AC412" s="34"/>
      <c r="AD412" s="37"/>
      <c r="AE412" s="35"/>
      <c r="AF412" s="34"/>
      <c r="AG412" s="37"/>
      <c r="AH412" s="35"/>
      <c r="AI412" s="34"/>
      <c r="AJ412" s="37"/>
      <c r="AK412" s="35"/>
      <c r="AL412" s="34"/>
      <c r="AM412" s="37"/>
      <c r="AN412" s="35"/>
      <c r="AO412" s="34"/>
      <c r="AP412" s="37"/>
      <c r="AQ412" s="35"/>
      <c r="AR412" s="34"/>
      <c r="AS412" s="37"/>
      <c r="AT412" s="35"/>
      <c r="AU412" s="34"/>
      <c r="AV412" s="37"/>
      <c r="AW412" s="35"/>
      <c r="AX412" s="34"/>
      <c r="AY412" s="37"/>
      <c r="AZ412" s="35"/>
      <c r="BA412" s="34"/>
      <c r="BB412" s="37"/>
      <c r="BC4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2" s="7"/>
      <c r="BF412" t="str">
        <f>IF(Table1[[#This Row],[Date]]="","","&amp;lt;VOUCHER REMOTEID="&amp;""""&amp;$A$11&amp;$A$13&amp;ROW()&amp;""""&amp;" VCHTYPE="""&amp;F412&amp;""" ACTION="""&amp;"Create"&amp;"""&amp;gt;")</f>
        <v/>
      </c>
      <c r="BG412" t="str">
        <f>IF(Table1[[#This Row],[Date]]="","",TEXT(Table1[[#This Row],[Date]],"yyyymmdd"))</f>
        <v/>
      </c>
      <c r="BH412" t="str">
        <f>Table1[[#This Row],[Date2]]</f>
        <v/>
      </c>
      <c r="BI412" t="str">
        <f>IF(Table1[[#This Row],[Date]]="","",Table1[[#This Row],[Voucher Type]])</f>
        <v/>
      </c>
      <c r="BJ412" t="str">
        <f>IF(Table1[[#This Row],[Ref No / Invoice No]]="","",Table1[[#This Row],[Ref No / Invoice No]])</f>
        <v/>
      </c>
      <c r="BK412" t="str">
        <f>IF(Table1[[#This Row],[Voucher No]]="","",Table1[[#This Row],[Voucher No]])</f>
        <v/>
      </c>
      <c r="BL412" t="str">
        <f>IF(Table1[[#This Row],[Date]]="","",Table1[[#This Row],[Narration]])</f>
        <v/>
      </c>
      <c r="BM412" t="str">
        <f>IF(Table1[[#This Row],[Date]]="","",$A$11&amp;$A$13&amp;ROW())</f>
        <v/>
      </c>
      <c r="BN412" t="str">
        <f>IF(Table1[[#This Row],[Date]]="","",$A$13)</f>
        <v/>
      </c>
      <c r="BP412" t="str">
        <f>IF(Table1[[#This Row],[Ledger 1]]="","","No")</f>
        <v/>
      </c>
      <c r="BQ412" t="str">
        <f>IF(Table1[[#This Row],[Date]]="","",IF(Table1[[#This Row],[Effect 1]]="Dr.","Yes","No"))</f>
        <v/>
      </c>
      <c r="BR412" t="str">
        <f>IF(Table1[[#This Row],[Date]]="","",Table1[[#This Row],[Ledger 1]])</f>
        <v/>
      </c>
      <c r="BS412" t="str">
        <f>IF(Table1[[#This Row],[Date]]="","",IF(Table1[[#This Row],[Effect 1]]="Dr.",-Table1[[#This Row],[Amount 1]],Table1[[#This Row],[Amount 1]]))</f>
        <v/>
      </c>
      <c r="BV412" t="str">
        <f>IF(Table1[[#This Row],[Ledger 2]]="","","No")</f>
        <v/>
      </c>
      <c r="BW412" t="str">
        <f>IF(Table1[[#This Row],[Date]]="","",IF(Table1[[#This Row],[Effect 2]]="Dr.","Yes","No"))</f>
        <v/>
      </c>
      <c r="BX412" t="str">
        <f>IF(Table1[[#This Row],[Date]]="","",Table1[[#This Row],[Ledger 2]])</f>
        <v/>
      </c>
      <c r="BY412" t="str">
        <f>IF(Table1[[#This Row],[Date]]="","",IF(Table1[[#This Row],[Effect 2]]="Dr.",-Table1[[#This Row],[Amount 2]],Table1[[#This Row],[Amount 2]]))</f>
        <v/>
      </c>
      <c r="CB412" t="str">
        <f>IF(Table1[[#This Row],[Ledger 3]]="","","No")</f>
        <v/>
      </c>
      <c r="CC412" t="str">
        <f>IF(Table1[[#This Row],[Ledger 3]]="","",IF(Table1[[#This Row],[Effect 3]]="Dr.","Yes","No"))</f>
        <v/>
      </c>
      <c r="CD412" t="str">
        <f>IF(Table1[[#This Row],[Ledger 3]]="","",Table1[[#This Row],[Ledger 3]])</f>
        <v/>
      </c>
      <c r="CE412" t="str">
        <f>IF(Table1[[#This Row],[Ledger 3]]="","",IF(Table1[[#This Row],[Effect 3]]="Dr.",-Table1[[#This Row],[Amount 3]],Table1[[#This Row],[Amount 3]]))</f>
        <v/>
      </c>
      <c r="CH412" t="str">
        <f>IF(Table1[[#This Row],[Ledger 4]]="","","No")</f>
        <v/>
      </c>
      <c r="CI412" t="str">
        <f>IF(Table1[[#This Row],[Ledger 4]]="","",IF(Table1[[#This Row],[Effect 4]]="Dr.","Yes","No"))</f>
        <v/>
      </c>
      <c r="CJ412" t="str">
        <f>IF(Table1[[#This Row],[Ledger 4]]="","",Table1[[#This Row],[Ledger 4]])</f>
        <v/>
      </c>
      <c r="CK412" t="str">
        <f>IF(Table1[[#This Row],[Ledger 4]]="","",IF(Table1[[#This Row],[Effect 4]]="Dr.",-Table1[[#This Row],[Amount 4]],Table1[[#This Row],[Amount 4]]))</f>
        <v/>
      </c>
      <c r="CN412" t="str">
        <f>IF(Table1[[#This Row],[Ledger 5]]="","","No")</f>
        <v/>
      </c>
      <c r="CO412" t="str">
        <f>IF(Table1[[#This Row],[Ledger 5]]="","",IF(Table1[[#This Row],[Effect 5]]="Dr.","Yes","No"))</f>
        <v/>
      </c>
      <c r="CP412" t="str">
        <f>IF(Table1[[#This Row],[Ledger 5]]="","",Table1[[#This Row],[Ledger 5]])</f>
        <v/>
      </c>
      <c r="CQ412" t="str">
        <f>IF(Table1[[#This Row],[Ledger 5]]="","",IF(Table1[[#This Row],[Effect 5]]="Dr.",-Table1[[#This Row],[Amount 5]],Table1[[#This Row],[Amount 5]]))</f>
        <v/>
      </c>
      <c r="CT412" t="str">
        <f>IF(Table1[[#This Row],[Ledger 6]]="","","No")</f>
        <v/>
      </c>
      <c r="CU412" t="str">
        <f>IF(Table1[[#This Row],[Ledger 6]]="","",IF(Table1[[#This Row],[Effect 6]]="Dr.","Yes","No"))</f>
        <v/>
      </c>
      <c r="CV412" t="str">
        <f>IF(Table1[[#This Row],[Ledger 6]]="","",Table1[[#This Row],[Ledger 6]])</f>
        <v/>
      </c>
      <c r="CW412" t="str">
        <f>IF(Table1[[#This Row],[Ledger 6]]="","",IF(Table1[[#This Row],[Effect 6]]="Dr.",-Table1[[#This Row],[Amount 6]],Table1[[#This Row],[Amount 6]]))</f>
        <v/>
      </c>
      <c r="CZ412" t="str">
        <f>IF(Table1[[#This Row],[Ledger 7]]="","","No")</f>
        <v/>
      </c>
      <c r="DA412" t="str">
        <f>IF(Table1[[#This Row],[Ledger 7]]="","",IF(Table1[[#This Row],[Effect 7]]="Dr.","Yes","No"))</f>
        <v/>
      </c>
      <c r="DB412" t="str">
        <f>IF(Table1[[#This Row],[Ledger 7]]="","",Table1[[#This Row],[Ledger 7]])</f>
        <v/>
      </c>
      <c r="DC412" t="str">
        <f>IF(Table1[[#This Row],[Ledger 7]]="","",IF(Table1[[#This Row],[Effect 7]]="Dr.",-Table1[[#This Row],[Amount 7]],Table1[[#This Row],[Amount 7]]))</f>
        <v/>
      </c>
      <c r="DF412" t="str">
        <f>IF(Table1[[#This Row],[Ledger 8]]="","","No")</f>
        <v/>
      </c>
      <c r="DG412" t="str">
        <f>IF(Table1[[#This Row],[Ledger 8]]="","",IF(Table1[[#This Row],[Effect 8]]="Dr.","Yes","No"))</f>
        <v/>
      </c>
      <c r="DH412" t="str">
        <f>IF(Table1[[#This Row],[Ledger 8]]="","",Table1[[#This Row],[Ledger 8]])</f>
        <v/>
      </c>
      <c r="DI412" t="str">
        <f>IF(Table1[[#This Row],[Ledger 8]]="","",IF(Table1[[#This Row],[Effect 8]]="Dr.",-Table1[[#This Row],[Amount 8]],Table1[[#This Row],[Amount 8]]))</f>
        <v/>
      </c>
      <c r="DL412" t="str">
        <f>IF(Table1[[#This Row],[Ledger 9]]="","","No")</f>
        <v/>
      </c>
      <c r="DM412" t="str">
        <f>IF(Table1[[#This Row],[Ledger 9]]="","",IF(Table1[[#This Row],[Effect 9]]="Dr.","Yes","No"))</f>
        <v/>
      </c>
      <c r="DN412" t="str">
        <f>IF(Table1[[#This Row],[Ledger 9]]="","",Table1[[#This Row],[Ledger 9]])</f>
        <v/>
      </c>
      <c r="DO412" t="str">
        <f>IF(Table1[[#This Row],[Ledger 9]]="","",IF(Table1[[#This Row],[Effect 9]]="Dr.",-Table1[[#This Row],[Amount 9]],Table1[[#This Row],[Amount 9]]))</f>
        <v/>
      </c>
      <c r="DR412" t="str">
        <f>IF(Table1[[#This Row],[Ledger 10]]="","","No")</f>
        <v/>
      </c>
      <c r="DS412" t="str">
        <f>IF(Table1[[#This Row],[Ledger 10]]="","",IF(Table1[[#This Row],[Effect 10]]="Dr.","Yes","No"))</f>
        <v/>
      </c>
      <c r="DT412" t="str">
        <f>IF(Table1[[#This Row],[Ledger 10]]="","",Table1[[#This Row],[Ledger 10]])</f>
        <v/>
      </c>
      <c r="DU412" t="str">
        <f>IF(Table1[[#This Row],[Ledger 10]]="","",IF(Table1[[#This Row],[Effect 10]]="Dr.",-Table1[[#This Row],[Amount 10]],Table1[[#This Row],[Amount 10]]))</f>
        <v/>
      </c>
      <c r="DX412" t="str">
        <f>IF(Table1[[#This Row],[Ledger 11]]="","","No")</f>
        <v/>
      </c>
      <c r="DY412" t="str">
        <f>IF(Table1[[#This Row],[Ledger 11]]="","",IF(Table1[[#This Row],[Effect 11]]="Dr.","Yes","No"))</f>
        <v/>
      </c>
      <c r="DZ412" t="str">
        <f>IF(Table1[[#This Row],[Ledger 11]]="","",Table1[[#This Row],[Ledger 11]])</f>
        <v/>
      </c>
      <c r="EA412" t="str">
        <f>IF(Table1[[#This Row],[Ledger 11]]="","",IF(Table1[[#This Row],[Effect 11]]="Dr.",-Table1[[#This Row],[Amount 11]],Table1[[#This Row],[Amount 11]]))</f>
        <v/>
      </c>
      <c r="ED412" t="str">
        <f>IF(Table1[[#This Row],[Ledger 12]]="","","No")</f>
        <v/>
      </c>
      <c r="EE412" t="str">
        <f>IF(Table1[[#This Row],[Ledger 12]]="","",IF(Table1[[#This Row],[Effect 12]]="Dr.","Yes","No"))</f>
        <v/>
      </c>
      <c r="EF412" t="str">
        <f>IF(Table1[[#This Row],[Ledger 12]]="","",Table1[[#This Row],[Ledger 12]])</f>
        <v/>
      </c>
      <c r="EG412" t="str">
        <f>IF(Table1[[#This Row],[Ledger 12]]="","",IF(Table1[[#This Row],[Effect 12]]="Dr.",-Table1[[#This Row],[Amount 12]],Table1[[#This Row],[Amount 12]]))</f>
        <v/>
      </c>
      <c r="EJ412" t="str">
        <f>IF(Table1[[#This Row],[Ledger 13]]="","","No")</f>
        <v/>
      </c>
      <c r="EK412" t="str">
        <f>IF(Table1[[#This Row],[Ledger 13]]="","",IF(Table1[[#This Row],[Effect 13]]="Dr.","Yes","No"))</f>
        <v/>
      </c>
      <c r="EL412" t="str">
        <f>IF(Table1[[#This Row],[Ledger 13]]="","",Table1[[#This Row],[Ledger 13]])</f>
        <v/>
      </c>
      <c r="EM412" t="str">
        <f>IF(Table1[[#This Row],[Ledger 13]]="","",IF(Table1[[#This Row],[Effect 13]]="Dr.",-Table1[[#This Row],[Amount 13]],Table1[[#This Row],[Amount 13]]))</f>
        <v/>
      </c>
      <c r="EP412" t="str">
        <f>IF(Table1[[#This Row],[Ledger 14]]="","","No")</f>
        <v/>
      </c>
      <c r="EQ412" t="str">
        <f>IF(Table1[[#This Row],[Ledger 14]]="","",IF(Table1[[#This Row],[Effect 14]]="Dr.","Yes","No"))</f>
        <v/>
      </c>
      <c r="ER412" t="str">
        <f>IF(Table1[[#This Row],[Ledger 14]]="","",Table1[[#This Row],[Ledger 14]])</f>
        <v/>
      </c>
      <c r="ES412" t="str">
        <f>IF(Table1[[#This Row],[Ledger 14]]="","",IF(Table1[[#This Row],[Effect 14]]="Dr.",-Table1[[#This Row],[Amount 14]],Table1[[#This Row],[Amount 14]]))</f>
        <v/>
      </c>
      <c r="EV412" t="str">
        <f>IF(Table1[[#This Row],[Ledger 15]]="","","No")</f>
        <v/>
      </c>
      <c r="EW412" t="str">
        <f>IF(Table1[[#This Row],[Ledger 15]]="","",IF(Table1[[#This Row],[Effect 15]]="Dr.","Yes","No"))</f>
        <v/>
      </c>
      <c r="EX412" t="str">
        <f>IF(Table1[[#This Row],[Ledger 15]]="","",Table1[[#This Row],[Ledger 15]])</f>
        <v/>
      </c>
      <c r="EY412" t="str">
        <f>IF(Table1[[#This Row],[Ledger 15]]="","",IF(Table1[[#This Row],[Effect 15]]="Dr.",-Table1[[#This Row],[Amount 15]],Table1[[#This Row],[Amount 15]]))</f>
        <v/>
      </c>
      <c r="FD4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2">
        <f>IF(Table1[[#This Row],[Date]]="",0,IF(AND(Table1[[#This Row],[Date]]&gt;=$FE$2,Table1[[#This Row],[Date]]&lt;=$FE$3),0,1))</f>
        <v>0</v>
      </c>
      <c r="FF412">
        <f>IF(Table1[[#This Row],[Date]]="",0,IF(TYPE(VLOOKUP(Table1[[#This Row],[Voucher Type]],Table1[[#All],[Voucher Type Master]],1,FALSE))=16,1,0))</f>
        <v>0</v>
      </c>
      <c r="FG412">
        <f>IF(TYPE(IF(Table1[[#This Row],[Date]]="",0,IF(VLOOKUP(Table1[[#This Row],[Voucher Type]],$FY$5:$FZ$13,2,0)=Table1[[#This Row],[Effect 1]],0,1)))=16,1,0)</f>
        <v>0</v>
      </c>
      <c r="FH4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2">
        <f>IF(LEN(Table1[[#This Row],[Ledger 1]])&gt;0,IF(TYPE(VLOOKUP(Table1[[#This Row],[Ledger 1]],GZ:GZ,1,0))=16,1,0),0)</f>
        <v>0</v>
      </c>
      <c r="FJ412">
        <f>IF(LEN(Table1[[#This Row],[Ledger 2]])&gt;0,IF(TYPE(VLOOKUP(Table1[[#This Row],[Ledger 2]],GZ:GZ,1,0))=16,1,0),0)</f>
        <v>0</v>
      </c>
      <c r="FK412">
        <f>IF(LEN(Table1[[#This Row],[Ledger 3]])&gt;0,IF(TYPE(VLOOKUP(Table1[[#This Row],[Ledger 3]],GZ:GZ,1,0))=16,1,0),0)</f>
        <v>0</v>
      </c>
      <c r="FL412">
        <f>IF(LEN(Table1[[#This Row],[Ledger 4]])&gt;0,IF(TYPE(VLOOKUP(Table1[[#This Row],[Ledger 4]],GZ:GZ,1,0))=16,1,0),0)</f>
        <v>0</v>
      </c>
      <c r="FM412">
        <f>IF(LEN(Table1[[#This Row],[Ledger 5]])&gt;0,IF(TYPE(VLOOKUP(Table1[[#This Row],[Ledger 5]],GZ:GZ,1,0))=16,1,0),0)</f>
        <v>0</v>
      </c>
      <c r="FN412">
        <f>IF(LEN(Table1[[#This Row],[Ledger 6]])&gt;0,IF(TYPE(VLOOKUP(Table1[[#This Row],[Ledger 6]],$GZ:$GZ,1,0))=16,1,0),0)</f>
        <v>0</v>
      </c>
      <c r="FO412">
        <f>IF(LEN(Table1[[#This Row],[Ledger 7]])&gt;0,IF(TYPE(VLOOKUP(Table1[[#This Row],[Ledger 7]],$GZ:$GZ,1,0))=16,1,0),0)</f>
        <v>0</v>
      </c>
      <c r="FP412">
        <f>IF(LEN(Table1[[#This Row],[Ledger 8]])&gt;0,IF(TYPE(VLOOKUP(Table1[[#This Row],[Ledger 8]],$GZ:$GZ,1,0))=16,1,0),0)</f>
        <v>0</v>
      </c>
      <c r="FQ412">
        <f>IF(LEN(Table1[[#This Row],[Ledger 9]])&gt;0,IF(TYPE(VLOOKUP(Table1[[#This Row],[Ledger 9]],$GZ:$GZ,1,0))=16,1,0),0)</f>
        <v>0</v>
      </c>
      <c r="FR412">
        <f>IF(LEN(Table1[[#This Row],[Ledger 10]])&gt;0,IF(TYPE(VLOOKUP(Table1[[#This Row],[Ledger 10]],$GZ:$GZ,1,0))=16,1,0),0)</f>
        <v>0</v>
      </c>
      <c r="FS412">
        <f>IF(LEN(Table1[[#This Row],[Ledger 11]])&gt;0,IF(TYPE(VLOOKUP(Table1[[#This Row],[Ledger 11]],$GZ:$GZ,1,0))=16,1,0),0)</f>
        <v>0</v>
      </c>
      <c r="FT412">
        <f>IF(LEN(Table1[[#This Row],[Ledger 12]])&gt;0,IF(TYPE(VLOOKUP(Table1[[#This Row],[Ledger 12]],$GZ:$GZ,1,0))=16,1,0),0)</f>
        <v>0</v>
      </c>
      <c r="FU412">
        <f>IF(LEN(Table1[[#This Row],[Ledger 13]])&gt;0,IF(TYPE(VLOOKUP(Table1[[#This Row],[Ledger 13]],$GZ:$GZ,1,0))=16,1,0),0)</f>
        <v>0</v>
      </c>
      <c r="FV412">
        <f>IF(LEN(Table1[[#This Row],[Ledger 14]])&gt;0,IF(TYPE(VLOOKUP(Table1[[#This Row],[Ledger 14]],$GZ:$GZ,1,0))=16,1,0),0)</f>
        <v>0</v>
      </c>
      <c r="FW412">
        <f>IF(LEN(Table1[[#This Row],[Ledger 15]])&gt;0,IF(TYPE(VLOOKUP(Table1[[#This Row],[Ledger 15]],$GZ:$GZ,1,0))=16,1,0),0)</f>
        <v>0</v>
      </c>
    </row>
    <row r="413" spans="4:179" ht="33" customHeight="1" x14ac:dyDescent="0.45">
      <c r="D413" s="8">
        <f t="shared" si="15"/>
        <v>408</v>
      </c>
      <c r="E413" s="32"/>
      <c r="F413" s="34"/>
      <c r="G413" s="34"/>
      <c r="H413" s="34"/>
      <c r="I413" s="34"/>
      <c r="J413" s="38"/>
      <c r="K413" s="33"/>
      <c r="L413" s="36"/>
      <c r="M413" s="35"/>
      <c r="N413" s="34"/>
      <c r="O413" s="41"/>
      <c r="P413" s="35"/>
      <c r="Q413" s="34"/>
      <c r="R413" s="37"/>
      <c r="S413" s="35"/>
      <c r="T413" s="34"/>
      <c r="U413" s="37"/>
      <c r="V413" s="35"/>
      <c r="W413" s="34"/>
      <c r="X413" s="37"/>
      <c r="Y413" s="35"/>
      <c r="Z413" s="34"/>
      <c r="AA413" s="37"/>
      <c r="AB413" s="35"/>
      <c r="AC413" s="34"/>
      <c r="AD413" s="37"/>
      <c r="AE413" s="35"/>
      <c r="AF413" s="34"/>
      <c r="AG413" s="37"/>
      <c r="AH413" s="35"/>
      <c r="AI413" s="34"/>
      <c r="AJ413" s="37"/>
      <c r="AK413" s="35"/>
      <c r="AL413" s="34"/>
      <c r="AM413" s="37"/>
      <c r="AN413" s="35"/>
      <c r="AO413" s="34"/>
      <c r="AP413" s="37"/>
      <c r="AQ413" s="35"/>
      <c r="AR413" s="34"/>
      <c r="AS413" s="37"/>
      <c r="AT413" s="35"/>
      <c r="AU413" s="34"/>
      <c r="AV413" s="37"/>
      <c r="AW413" s="35"/>
      <c r="AX413" s="34"/>
      <c r="AY413" s="37"/>
      <c r="AZ413" s="35"/>
      <c r="BA413" s="34"/>
      <c r="BB413" s="37"/>
      <c r="BC4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3" s="7"/>
      <c r="BF413" t="str">
        <f>IF(Table1[[#This Row],[Date]]="","","&amp;lt;VOUCHER REMOTEID="&amp;""""&amp;$A$11&amp;$A$13&amp;ROW()&amp;""""&amp;" VCHTYPE="""&amp;F413&amp;""" ACTION="""&amp;"Create"&amp;"""&amp;gt;")</f>
        <v/>
      </c>
      <c r="BG413" t="str">
        <f>IF(Table1[[#This Row],[Date]]="","",TEXT(Table1[[#This Row],[Date]],"yyyymmdd"))</f>
        <v/>
      </c>
      <c r="BH413" t="str">
        <f>Table1[[#This Row],[Date2]]</f>
        <v/>
      </c>
      <c r="BI413" t="str">
        <f>IF(Table1[[#This Row],[Date]]="","",Table1[[#This Row],[Voucher Type]])</f>
        <v/>
      </c>
      <c r="BJ413" t="str">
        <f>IF(Table1[[#This Row],[Ref No / Invoice No]]="","",Table1[[#This Row],[Ref No / Invoice No]])</f>
        <v/>
      </c>
      <c r="BK413" t="str">
        <f>IF(Table1[[#This Row],[Voucher No]]="","",Table1[[#This Row],[Voucher No]])</f>
        <v/>
      </c>
      <c r="BL413" t="str">
        <f>IF(Table1[[#This Row],[Date]]="","",Table1[[#This Row],[Narration]])</f>
        <v/>
      </c>
      <c r="BM413" t="str">
        <f>IF(Table1[[#This Row],[Date]]="","",$A$11&amp;$A$13&amp;ROW())</f>
        <v/>
      </c>
      <c r="BN413" t="str">
        <f>IF(Table1[[#This Row],[Date]]="","",$A$13)</f>
        <v/>
      </c>
      <c r="BP413" t="str">
        <f>IF(Table1[[#This Row],[Ledger 1]]="","","No")</f>
        <v/>
      </c>
      <c r="BQ413" t="str">
        <f>IF(Table1[[#This Row],[Date]]="","",IF(Table1[[#This Row],[Effect 1]]="Dr.","Yes","No"))</f>
        <v/>
      </c>
      <c r="BR413" t="str">
        <f>IF(Table1[[#This Row],[Date]]="","",Table1[[#This Row],[Ledger 1]])</f>
        <v/>
      </c>
      <c r="BS413" t="str">
        <f>IF(Table1[[#This Row],[Date]]="","",IF(Table1[[#This Row],[Effect 1]]="Dr.",-Table1[[#This Row],[Amount 1]],Table1[[#This Row],[Amount 1]]))</f>
        <v/>
      </c>
      <c r="BV413" t="str">
        <f>IF(Table1[[#This Row],[Ledger 2]]="","","No")</f>
        <v/>
      </c>
      <c r="BW413" t="str">
        <f>IF(Table1[[#This Row],[Date]]="","",IF(Table1[[#This Row],[Effect 2]]="Dr.","Yes","No"))</f>
        <v/>
      </c>
      <c r="BX413" t="str">
        <f>IF(Table1[[#This Row],[Date]]="","",Table1[[#This Row],[Ledger 2]])</f>
        <v/>
      </c>
      <c r="BY413" t="str">
        <f>IF(Table1[[#This Row],[Date]]="","",IF(Table1[[#This Row],[Effect 2]]="Dr.",-Table1[[#This Row],[Amount 2]],Table1[[#This Row],[Amount 2]]))</f>
        <v/>
      </c>
      <c r="CB413" t="str">
        <f>IF(Table1[[#This Row],[Ledger 3]]="","","No")</f>
        <v/>
      </c>
      <c r="CC413" t="str">
        <f>IF(Table1[[#This Row],[Ledger 3]]="","",IF(Table1[[#This Row],[Effect 3]]="Dr.","Yes","No"))</f>
        <v/>
      </c>
      <c r="CD413" t="str">
        <f>IF(Table1[[#This Row],[Ledger 3]]="","",Table1[[#This Row],[Ledger 3]])</f>
        <v/>
      </c>
      <c r="CE413" t="str">
        <f>IF(Table1[[#This Row],[Ledger 3]]="","",IF(Table1[[#This Row],[Effect 3]]="Dr.",-Table1[[#This Row],[Amount 3]],Table1[[#This Row],[Amount 3]]))</f>
        <v/>
      </c>
      <c r="CH413" t="str">
        <f>IF(Table1[[#This Row],[Ledger 4]]="","","No")</f>
        <v/>
      </c>
      <c r="CI413" t="str">
        <f>IF(Table1[[#This Row],[Ledger 4]]="","",IF(Table1[[#This Row],[Effect 4]]="Dr.","Yes","No"))</f>
        <v/>
      </c>
      <c r="CJ413" t="str">
        <f>IF(Table1[[#This Row],[Ledger 4]]="","",Table1[[#This Row],[Ledger 4]])</f>
        <v/>
      </c>
      <c r="CK413" t="str">
        <f>IF(Table1[[#This Row],[Ledger 4]]="","",IF(Table1[[#This Row],[Effect 4]]="Dr.",-Table1[[#This Row],[Amount 4]],Table1[[#This Row],[Amount 4]]))</f>
        <v/>
      </c>
      <c r="CN413" t="str">
        <f>IF(Table1[[#This Row],[Ledger 5]]="","","No")</f>
        <v/>
      </c>
      <c r="CO413" t="str">
        <f>IF(Table1[[#This Row],[Ledger 5]]="","",IF(Table1[[#This Row],[Effect 5]]="Dr.","Yes","No"))</f>
        <v/>
      </c>
      <c r="CP413" t="str">
        <f>IF(Table1[[#This Row],[Ledger 5]]="","",Table1[[#This Row],[Ledger 5]])</f>
        <v/>
      </c>
      <c r="CQ413" t="str">
        <f>IF(Table1[[#This Row],[Ledger 5]]="","",IF(Table1[[#This Row],[Effect 5]]="Dr.",-Table1[[#This Row],[Amount 5]],Table1[[#This Row],[Amount 5]]))</f>
        <v/>
      </c>
      <c r="CT413" t="str">
        <f>IF(Table1[[#This Row],[Ledger 6]]="","","No")</f>
        <v/>
      </c>
      <c r="CU413" t="str">
        <f>IF(Table1[[#This Row],[Ledger 6]]="","",IF(Table1[[#This Row],[Effect 6]]="Dr.","Yes","No"))</f>
        <v/>
      </c>
      <c r="CV413" t="str">
        <f>IF(Table1[[#This Row],[Ledger 6]]="","",Table1[[#This Row],[Ledger 6]])</f>
        <v/>
      </c>
      <c r="CW413" t="str">
        <f>IF(Table1[[#This Row],[Ledger 6]]="","",IF(Table1[[#This Row],[Effect 6]]="Dr.",-Table1[[#This Row],[Amount 6]],Table1[[#This Row],[Amount 6]]))</f>
        <v/>
      </c>
      <c r="CZ413" t="str">
        <f>IF(Table1[[#This Row],[Ledger 7]]="","","No")</f>
        <v/>
      </c>
      <c r="DA413" t="str">
        <f>IF(Table1[[#This Row],[Ledger 7]]="","",IF(Table1[[#This Row],[Effect 7]]="Dr.","Yes","No"))</f>
        <v/>
      </c>
      <c r="DB413" t="str">
        <f>IF(Table1[[#This Row],[Ledger 7]]="","",Table1[[#This Row],[Ledger 7]])</f>
        <v/>
      </c>
      <c r="DC413" t="str">
        <f>IF(Table1[[#This Row],[Ledger 7]]="","",IF(Table1[[#This Row],[Effect 7]]="Dr.",-Table1[[#This Row],[Amount 7]],Table1[[#This Row],[Amount 7]]))</f>
        <v/>
      </c>
      <c r="DF413" t="str">
        <f>IF(Table1[[#This Row],[Ledger 8]]="","","No")</f>
        <v/>
      </c>
      <c r="DG413" t="str">
        <f>IF(Table1[[#This Row],[Ledger 8]]="","",IF(Table1[[#This Row],[Effect 8]]="Dr.","Yes","No"))</f>
        <v/>
      </c>
      <c r="DH413" t="str">
        <f>IF(Table1[[#This Row],[Ledger 8]]="","",Table1[[#This Row],[Ledger 8]])</f>
        <v/>
      </c>
      <c r="DI413" t="str">
        <f>IF(Table1[[#This Row],[Ledger 8]]="","",IF(Table1[[#This Row],[Effect 8]]="Dr.",-Table1[[#This Row],[Amount 8]],Table1[[#This Row],[Amount 8]]))</f>
        <v/>
      </c>
      <c r="DL413" t="str">
        <f>IF(Table1[[#This Row],[Ledger 9]]="","","No")</f>
        <v/>
      </c>
      <c r="DM413" t="str">
        <f>IF(Table1[[#This Row],[Ledger 9]]="","",IF(Table1[[#This Row],[Effect 9]]="Dr.","Yes","No"))</f>
        <v/>
      </c>
      <c r="DN413" t="str">
        <f>IF(Table1[[#This Row],[Ledger 9]]="","",Table1[[#This Row],[Ledger 9]])</f>
        <v/>
      </c>
      <c r="DO413" t="str">
        <f>IF(Table1[[#This Row],[Ledger 9]]="","",IF(Table1[[#This Row],[Effect 9]]="Dr.",-Table1[[#This Row],[Amount 9]],Table1[[#This Row],[Amount 9]]))</f>
        <v/>
      </c>
      <c r="DR413" t="str">
        <f>IF(Table1[[#This Row],[Ledger 10]]="","","No")</f>
        <v/>
      </c>
      <c r="DS413" t="str">
        <f>IF(Table1[[#This Row],[Ledger 10]]="","",IF(Table1[[#This Row],[Effect 10]]="Dr.","Yes","No"))</f>
        <v/>
      </c>
      <c r="DT413" t="str">
        <f>IF(Table1[[#This Row],[Ledger 10]]="","",Table1[[#This Row],[Ledger 10]])</f>
        <v/>
      </c>
      <c r="DU413" t="str">
        <f>IF(Table1[[#This Row],[Ledger 10]]="","",IF(Table1[[#This Row],[Effect 10]]="Dr.",-Table1[[#This Row],[Amount 10]],Table1[[#This Row],[Amount 10]]))</f>
        <v/>
      </c>
      <c r="DX413" t="str">
        <f>IF(Table1[[#This Row],[Ledger 11]]="","","No")</f>
        <v/>
      </c>
      <c r="DY413" t="str">
        <f>IF(Table1[[#This Row],[Ledger 11]]="","",IF(Table1[[#This Row],[Effect 11]]="Dr.","Yes","No"))</f>
        <v/>
      </c>
      <c r="DZ413" t="str">
        <f>IF(Table1[[#This Row],[Ledger 11]]="","",Table1[[#This Row],[Ledger 11]])</f>
        <v/>
      </c>
      <c r="EA413" t="str">
        <f>IF(Table1[[#This Row],[Ledger 11]]="","",IF(Table1[[#This Row],[Effect 11]]="Dr.",-Table1[[#This Row],[Amount 11]],Table1[[#This Row],[Amount 11]]))</f>
        <v/>
      </c>
      <c r="ED413" t="str">
        <f>IF(Table1[[#This Row],[Ledger 12]]="","","No")</f>
        <v/>
      </c>
      <c r="EE413" t="str">
        <f>IF(Table1[[#This Row],[Ledger 12]]="","",IF(Table1[[#This Row],[Effect 12]]="Dr.","Yes","No"))</f>
        <v/>
      </c>
      <c r="EF413" t="str">
        <f>IF(Table1[[#This Row],[Ledger 12]]="","",Table1[[#This Row],[Ledger 12]])</f>
        <v/>
      </c>
      <c r="EG413" t="str">
        <f>IF(Table1[[#This Row],[Ledger 12]]="","",IF(Table1[[#This Row],[Effect 12]]="Dr.",-Table1[[#This Row],[Amount 12]],Table1[[#This Row],[Amount 12]]))</f>
        <v/>
      </c>
      <c r="EJ413" t="str">
        <f>IF(Table1[[#This Row],[Ledger 13]]="","","No")</f>
        <v/>
      </c>
      <c r="EK413" t="str">
        <f>IF(Table1[[#This Row],[Ledger 13]]="","",IF(Table1[[#This Row],[Effect 13]]="Dr.","Yes","No"))</f>
        <v/>
      </c>
      <c r="EL413" t="str">
        <f>IF(Table1[[#This Row],[Ledger 13]]="","",Table1[[#This Row],[Ledger 13]])</f>
        <v/>
      </c>
      <c r="EM413" t="str">
        <f>IF(Table1[[#This Row],[Ledger 13]]="","",IF(Table1[[#This Row],[Effect 13]]="Dr.",-Table1[[#This Row],[Amount 13]],Table1[[#This Row],[Amount 13]]))</f>
        <v/>
      </c>
      <c r="EP413" t="str">
        <f>IF(Table1[[#This Row],[Ledger 14]]="","","No")</f>
        <v/>
      </c>
      <c r="EQ413" t="str">
        <f>IF(Table1[[#This Row],[Ledger 14]]="","",IF(Table1[[#This Row],[Effect 14]]="Dr.","Yes","No"))</f>
        <v/>
      </c>
      <c r="ER413" t="str">
        <f>IF(Table1[[#This Row],[Ledger 14]]="","",Table1[[#This Row],[Ledger 14]])</f>
        <v/>
      </c>
      <c r="ES413" t="str">
        <f>IF(Table1[[#This Row],[Ledger 14]]="","",IF(Table1[[#This Row],[Effect 14]]="Dr.",-Table1[[#This Row],[Amount 14]],Table1[[#This Row],[Amount 14]]))</f>
        <v/>
      </c>
      <c r="EV413" t="str">
        <f>IF(Table1[[#This Row],[Ledger 15]]="","","No")</f>
        <v/>
      </c>
      <c r="EW413" t="str">
        <f>IF(Table1[[#This Row],[Ledger 15]]="","",IF(Table1[[#This Row],[Effect 15]]="Dr.","Yes","No"))</f>
        <v/>
      </c>
      <c r="EX413" t="str">
        <f>IF(Table1[[#This Row],[Ledger 15]]="","",Table1[[#This Row],[Ledger 15]])</f>
        <v/>
      </c>
      <c r="EY413" t="str">
        <f>IF(Table1[[#This Row],[Ledger 15]]="","",IF(Table1[[#This Row],[Effect 15]]="Dr.",-Table1[[#This Row],[Amount 15]],Table1[[#This Row],[Amount 15]]))</f>
        <v/>
      </c>
      <c r="FD4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3">
        <f>IF(Table1[[#This Row],[Date]]="",0,IF(AND(Table1[[#This Row],[Date]]&gt;=$FE$2,Table1[[#This Row],[Date]]&lt;=$FE$3),0,1))</f>
        <v>0</v>
      </c>
      <c r="FF413">
        <f>IF(Table1[[#This Row],[Date]]="",0,IF(TYPE(VLOOKUP(Table1[[#This Row],[Voucher Type]],Table1[[#All],[Voucher Type Master]],1,FALSE))=16,1,0))</f>
        <v>0</v>
      </c>
      <c r="FG413">
        <f>IF(TYPE(IF(Table1[[#This Row],[Date]]="",0,IF(VLOOKUP(Table1[[#This Row],[Voucher Type]],$FY$5:$FZ$13,2,0)=Table1[[#This Row],[Effect 1]],0,1)))=16,1,0)</f>
        <v>0</v>
      </c>
      <c r="FH4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3">
        <f>IF(LEN(Table1[[#This Row],[Ledger 1]])&gt;0,IF(TYPE(VLOOKUP(Table1[[#This Row],[Ledger 1]],GZ:GZ,1,0))=16,1,0),0)</f>
        <v>0</v>
      </c>
      <c r="FJ413">
        <f>IF(LEN(Table1[[#This Row],[Ledger 2]])&gt;0,IF(TYPE(VLOOKUP(Table1[[#This Row],[Ledger 2]],GZ:GZ,1,0))=16,1,0),0)</f>
        <v>0</v>
      </c>
      <c r="FK413">
        <f>IF(LEN(Table1[[#This Row],[Ledger 3]])&gt;0,IF(TYPE(VLOOKUP(Table1[[#This Row],[Ledger 3]],GZ:GZ,1,0))=16,1,0),0)</f>
        <v>0</v>
      </c>
      <c r="FL413">
        <f>IF(LEN(Table1[[#This Row],[Ledger 4]])&gt;0,IF(TYPE(VLOOKUP(Table1[[#This Row],[Ledger 4]],GZ:GZ,1,0))=16,1,0),0)</f>
        <v>0</v>
      </c>
      <c r="FM413">
        <f>IF(LEN(Table1[[#This Row],[Ledger 5]])&gt;0,IF(TYPE(VLOOKUP(Table1[[#This Row],[Ledger 5]],GZ:GZ,1,0))=16,1,0),0)</f>
        <v>0</v>
      </c>
      <c r="FN413">
        <f>IF(LEN(Table1[[#This Row],[Ledger 6]])&gt;0,IF(TYPE(VLOOKUP(Table1[[#This Row],[Ledger 6]],$GZ:$GZ,1,0))=16,1,0),0)</f>
        <v>0</v>
      </c>
      <c r="FO413">
        <f>IF(LEN(Table1[[#This Row],[Ledger 7]])&gt;0,IF(TYPE(VLOOKUP(Table1[[#This Row],[Ledger 7]],$GZ:$GZ,1,0))=16,1,0),0)</f>
        <v>0</v>
      </c>
      <c r="FP413">
        <f>IF(LEN(Table1[[#This Row],[Ledger 8]])&gt;0,IF(TYPE(VLOOKUP(Table1[[#This Row],[Ledger 8]],$GZ:$GZ,1,0))=16,1,0),0)</f>
        <v>0</v>
      </c>
      <c r="FQ413">
        <f>IF(LEN(Table1[[#This Row],[Ledger 9]])&gt;0,IF(TYPE(VLOOKUP(Table1[[#This Row],[Ledger 9]],$GZ:$GZ,1,0))=16,1,0),0)</f>
        <v>0</v>
      </c>
      <c r="FR413">
        <f>IF(LEN(Table1[[#This Row],[Ledger 10]])&gt;0,IF(TYPE(VLOOKUP(Table1[[#This Row],[Ledger 10]],$GZ:$GZ,1,0))=16,1,0),0)</f>
        <v>0</v>
      </c>
      <c r="FS413">
        <f>IF(LEN(Table1[[#This Row],[Ledger 11]])&gt;0,IF(TYPE(VLOOKUP(Table1[[#This Row],[Ledger 11]],$GZ:$GZ,1,0))=16,1,0),0)</f>
        <v>0</v>
      </c>
      <c r="FT413">
        <f>IF(LEN(Table1[[#This Row],[Ledger 12]])&gt;0,IF(TYPE(VLOOKUP(Table1[[#This Row],[Ledger 12]],$GZ:$GZ,1,0))=16,1,0),0)</f>
        <v>0</v>
      </c>
      <c r="FU413">
        <f>IF(LEN(Table1[[#This Row],[Ledger 13]])&gt;0,IF(TYPE(VLOOKUP(Table1[[#This Row],[Ledger 13]],$GZ:$GZ,1,0))=16,1,0),0)</f>
        <v>0</v>
      </c>
      <c r="FV413">
        <f>IF(LEN(Table1[[#This Row],[Ledger 14]])&gt;0,IF(TYPE(VLOOKUP(Table1[[#This Row],[Ledger 14]],$GZ:$GZ,1,0))=16,1,0),0)</f>
        <v>0</v>
      </c>
      <c r="FW413">
        <f>IF(LEN(Table1[[#This Row],[Ledger 15]])&gt;0,IF(TYPE(VLOOKUP(Table1[[#This Row],[Ledger 15]],$GZ:$GZ,1,0))=16,1,0),0)</f>
        <v>0</v>
      </c>
    </row>
    <row r="414" spans="4:179" ht="33" customHeight="1" x14ac:dyDescent="0.45">
      <c r="D414" s="8">
        <f t="shared" si="15"/>
        <v>409</v>
      </c>
      <c r="E414" s="32"/>
      <c r="F414" s="34"/>
      <c r="G414" s="34"/>
      <c r="H414" s="34"/>
      <c r="I414" s="34"/>
      <c r="J414" s="38"/>
      <c r="K414" s="33"/>
      <c r="L414" s="36"/>
      <c r="M414" s="35"/>
      <c r="N414" s="34"/>
      <c r="O414" s="41"/>
      <c r="P414" s="35"/>
      <c r="Q414" s="34"/>
      <c r="R414" s="37"/>
      <c r="S414" s="35"/>
      <c r="T414" s="34"/>
      <c r="U414" s="37"/>
      <c r="V414" s="35"/>
      <c r="W414" s="34"/>
      <c r="X414" s="37"/>
      <c r="Y414" s="35"/>
      <c r="Z414" s="34"/>
      <c r="AA414" s="37"/>
      <c r="AB414" s="35"/>
      <c r="AC414" s="34"/>
      <c r="AD414" s="37"/>
      <c r="AE414" s="35"/>
      <c r="AF414" s="34"/>
      <c r="AG414" s="37"/>
      <c r="AH414" s="35"/>
      <c r="AI414" s="34"/>
      <c r="AJ414" s="37"/>
      <c r="AK414" s="35"/>
      <c r="AL414" s="34"/>
      <c r="AM414" s="37"/>
      <c r="AN414" s="35"/>
      <c r="AO414" s="34"/>
      <c r="AP414" s="37"/>
      <c r="AQ414" s="35"/>
      <c r="AR414" s="34"/>
      <c r="AS414" s="37"/>
      <c r="AT414" s="35"/>
      <c r="AU414" s="34"/>
      <c r="AV414" s="37"/>
      <c r="AW414" s="35"/>
      <c r="AX414" s="34"/>
      <c r="AY414" s="37"/>
      <c r="AZ414" s="35"/>
      <c r="BA414" s="34"/>
      <c r="BB414" s="37"/>
      <c r="BC4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4" s="7"/>
      <c r="BF414" t="str">
        <f>IF(Table1[[#This Row],[Date]]="","","&amp;lt;VOUCHER REMOTEID="&amp;""""&amp;$A$11&amp;$A$13&amp;ROW()&amp;""""&amp;" VCHTYPE="""&amp;F414&amp;""" ACTION="""&amp;"Create"&amp;"""&amp;gt;")</f>
        <v/>
      </c>
      <c r="BG414" t="str">
        <f>IF(Table1[[#This Row],[Date]]="","",TEXT(Table1[[#This Row],[Date]],"yyyymmdd"))</f>
        <v/>
      </c>
      <c r="BH414" t="str">
        <f>Table1[[#This Row],[Date2]]</f>
        <v/>
      </c>
      <c r="BI414" t="str">
        <f>IF(Table1[[#This Row],[Date]]="","",Table1[[#This Row],[Voucher Type]])</f>
        <v/>
      </c>
      <c r="BJ414" t="str">
        <f>IF(Table1[[#This Row],[Ref No / Invoice No]]="","",Table1[[#This Row],[Ref No / Invoice No]])</f>
        <v/>
      </c>
      <c r="BK414" t="str">
        <f>IF(Table1[[#This Row],[Voucher No]]="","",Table1[[#This Row],[Voucher No]])</f>
        <v/>
      </c>
      <c r="BL414" t="str">
        <f>IF(Table1[[#This Row],[Date]]="","",Table1[[#This Row],[Narration]])</f>
        <v/>
      </c>
      <c r="BM414" t="str">
        <f>IF(Table1[[#This Row],[Date]]="","",$A$11&amp;$A$13&amp;ROW())</f>
        <v/>
      </c>
      <c r="BN414" t="str">
        <f>IF(Table1[[#This Row],[Date]]="","",$A$13)</f>
        <v/>
      </c>
      <c r="BP414" t="str">
        <f>IF(Table1[[#This Row],[Ledger 1]]="","","No")</f>
        <v/>
      </c>
      <c r="BQ414" t="str">
        <f>IF(Table1[[#This Row],[Date]]="","",IF(Table1[[#This Row],[Effect 1]]="Dr.","Yes","No"))</f>
        <v/>
      </c>
      <c r="BR414" t="str">
        <f>IF(Table1[[#This Row],[Date]]="","",Table1[[#This Row],[Ledger 1]])</f>
        <v/>
      </c>
      <c r="BS414" t="str">
        <f>IF(Table1[[#This Row],[Date]]="","",IF(Table1[[#This Row],[Effect 1]]="Dr.",-Table1[[#This Row],[Amount 1]],Table1[[#This Row],[Amount 1]]))</f>
        <v/>
      </c>
      <c r="BV414" t="str">
        <f>IF(Table1[[#This Row],[Ledger 2]]="","","No")</f>
        <v/>
      </c>
      <c r="BW414" t="str">
        <f>IF(Table1[[#This Row],[Date]]="","",IF(Table1[[#This Row],[Effect 2]]="Dr.","Yes","No"))</f>
        <v/>
      </c>
      <c r="BX414" t="str">
        <f>IF(Table1[[#This Row],[Date]]="","",Table1[[#This Row],[Ledger 2]])</f>
        <v/>
      </c>
      <c r="BY414" t="str">
        <f>IF(Table1[[#This Row],[Date]]="","",IF(Table1[[#This Row],[Effect 2]]="Dr.",-Table1[[#This Row],[Amount 2]],Table1[[#This Row],[Amount 2]]))</f>
        <v/>
      </c>
      <c r="CB414" t="str">
        <f>IF(Table1[[#This Row],[Ledger 3]]="","","No")</f>
        <v/>
      </c>
      <c r="CC414" t="str">
        <f>IF(Table1[[#This Row],[Ledger 3]]="","",IF(Table1[[#This Row],[Effect 3]]="Dr.","Yes","No"))</f>
        <v/>
      </c>
      <c r="CD414" t="str">
        <f>IF(Table1[[#This Row],[Ledger 3]]="","",Table1[[#This Row],[Ledger 3]])</f>
        <v/>
      </c>
      <c r="CE414" t="str">
        <f>IF(Table1[[#This Row],[Ledger 3]]="","",IF(Table1[[#This Row],[Effect 3]]="Dr.",-Table1[[#This Row],[Amount 3]],Table1[[#This Row],[Amount 3]]))</f>
        <v/>
      </c>
      <c r="CH414" t="str">
        <f>IF(Table1[[#This Row],[Ledger 4]]="","","No")</f>
        <v/>
      </c>
      <c r="CI414" t="str">
        <f>IF(Table1[[#This Row],[Ledger 4]]="","",IF(Table1[[#This Row],[Effect 4]]="Dr.","Yes","No"))</f>
        <v/>
      </c>
      <c r="CJ414" t="str">
        <f>IF(Table1[[#This Row],[Ledger 4]]="","",Table1[[#This Row],[Ledger 4]])</f>
        <v/>
      </c>
      <c r="CK414" t="str">
        <f>IF(Table1[[#This Row],[Ledger 4]]="","",IF(Table1[[#This Row],[Effect 4]]="Dr.",-Table1[[#This Row],[Amount 4]],Table1[[#This Row],[Amount 4]]))</f>
        <v/>
      </c>
      <c r="CN414" t="str">
        <f>IF(Table1[[#This Row],[Ledger 5]]="","","No")</f>
        <v/>
      </c>
      <c r="CO414" t="str">
        <f>IF(Table1[[#This Row],[Ledger 5]]="","",IF(Table1[[#This Row],[Effect 5]]="Dr.","Yes","No"))</f>
        <v/>
      </c>
      <c r="CP414" t="str">
        <f>IF(Table1[[#This Row],[Ledger 5]]="","",Table1[[#This Row],[Ledger 5]])</f>
        <v/>
      </c>
      <c r="CQ414" t="str">
        <f>IF(Table1[[#This Row],[Ledger 5]]="","",IF(Table1[[#This Row],[Effect 5]]="Dr.",-Table1[[#This Row],[Amount 5]],Table1[[#This Row],[Amount 5]]))</f>
        <v/>
      </c>
      <c r="CT414" t="str">
        <f>IF(Table1[[#This Row],[Ledger 6]]="","","No")</f>
        <v/>
      </c>
      <c r="CU414" t="str">
        <f>IF(Table1[[#This Row],[Ledger 6]]="","",IF(Table1[[#This Row],[Effect 6]]="Dr.","Yes","No"))</f>
        <v/>
      </c>
      <c r="CV414" t="str">
        <f>IF(Table1[[#This Row],[Ledger 6]]="","",Table1[[#This Row],[Ledger 6]])</f>
        <v/>
      </c>
      <c r="CW414" t="str">
        <f>IF(Table1[[#This Row],[Ledger 6]]="","",IF(Table1[[#This Row],[Effect 6]]="Dr.",-Table1[[#This Row],[Amount 6]],Table1[[#This Row],[Amount 6]]))</f>
        <v/>
      </c>
      <c r="CZ414" t="str">
        <f>IF(Table1[[#This Row],[Ledger 7]]="","","No")</f>
        <v/>
      </c>
      <c r="DA414" t="str">
        <f>IF(Table1[[#This Row],[Ledger 7]]="","",IF(Table1[[#This Row],[Effect 7]]="Dr.","Yes","No"))</f>
        <v/>
      </c>
      <c r="DB414" t="str">
        <f>IF(Table1[[#This Row],[Ledger 7]]="","",Table1[[#This Row],[Ledger 7]])</f>
        <v/>
      </c>
      <c r="DC414" t="str">
        <f>IF(Table1[[#This Row],[Ledger 7]]="","",IF(Table1[[#This Row],[Effect 7]]="Dr.",-Table1[[#This Row],[Amount 7]],Table1[[#This Row],[Amount 7]]))</f>
        <v/>
      </c>
      <c r="DF414" t="str">
        <f>IF(Table1[[#This Row],[Ledger 8]]="","","No")</f>
        <v/>
      </c>
      <c r="DG414" t="str">
        <f>IF(Table1[[#This Row],[Ledger 8]]="","",IF(Table1[[#This Row],[Effect 8]]="Dr.","Yes","No"))</f>
        <v/>
      </c>
      <c r="DH414" t="str">
        <f>IF(Table1[[#This Row],[Ledger 8]]="","",Table1[[#This Row],[Ledger 8]])</f>
        <v/>
      </c>
      <c r="DI414" t="str">
        <f>IF(Table1[[#This Row],[Ledger 8]]="","",IF(Table1[[#This Row],[Effect 8]]="Dr.",-Table1[[#This Row],[Amount 8]],Table1[[#This Row],[Amount 8]]))</f>
        <v/>
      </c>
      <c r="DL414" t="str">
        <f>IF(Table1[[#This Row],[Ledger 9]]="","","No")</f>
        <v/>
      </c>
      <c r="DM414" t="str">
        <f>IF(Table1[[#This Row],[Ledger 9]]="","",IF(Table1[[#This Row],[Effect 9]]="Dr.","Yes","No"))</f>
        <v/>
      </c>
      <c r="DN414" t="str">
        <f>IF(Table1[[#This Row],[Ledger 9]]="","",Table1[[#This Row],[Ledger 9]])</f>
        <v/>
      </c>
      <c r="DO414" t="str">
        <f>IF(Table1[[#This Row],[Ledger 9]]="","",IF(Table1[[#This Row],[Effect 9]]="Dr.",-Table1[[#This Row],[Amount 9]],Table1[[#This Row],[Amount 9]]))</f>
        <v/>
      </c>
      <c r="DR414" t="str">
        <f>IF(Table1[[#This Row],[Ledger 10]]="","","No")</f>
        <v/>
      </c>
      <c r="DS414" t="str">
        <f>IF(Table1[[#This Row],[Ledger 10]]="","",IF(Table1[[#This Row],[Effect 10]]="Dr.","Yes","No"))</f>
        <v/>
      </c>
      <c r="DT414" t="str">
        <f>IF(Table1[[#This Row],[Ledger 10]]="","",Table1[[#This Row],[Ledger 10]])</f>
        <v/>
      </c>
      <c r="DU414" t="str">
        <f>IF(Table1[[#This Row],[Ledger 10]]="","",IF(Table1[[#This Row],[Effect 10]]="Dr.",-Table1[[#This Row],[Amount 10]],Table1[[#This Row],[Amount 10]]))</f>
        <v/>
      </c>
      <c r="DX414" t="str">
        <f>IF(Table1[[#This Row],[Ledger 11]]="","","No")</f>
        <v/>
      </c>
      <c r="DY414" t="str">
        <f>IF(Table1[[#This Row],[Ledger 11]]="","",IF(Table1[[#This Row],[Effect 11]]="Dr.","Yes","No"))</f>
        <v/>
      </c>
      <c r="DZ414" t="str">
        <f>IF(Table1[[#This Row],[Ledger 11]]="","",Table1[[#This Row],[Ledger 11]])</f>
        <v/>
      </c>
      <c r="EA414" t="str">
        <f>IF(Table1[[#This Row],[Ledger 11]]="","",IF(Table1[[#This Row],[Effect 11]]="Dr.",-Table1[[#This Row],[Amount 11]],Table1[[#This Row],[Amount 11]]))</f>
        <v/>
      </c>
      <c r="ED414" t="str">
        <f>IF(Table1[[#This Row],[Ledger 12]]="","","No")</f>
        <v/>
      </c>
      <c r="EE414" t="str">
        <f>IF(Table1[[#This Row],[Ledger 12]]="","",IF(Table1[[#This Row],[Effect 12]]="Dr.","Yes","No"))</f>
        <v/>
      </c>
      <c r="EF414" t="str">
        <f>IF(Table1[[#This Row],[Ledger 12]]="","",Table1[[#This Row],[Ledger 12]])</f>
        <v/>
      </c>
      <c r="EG414" t="str">
        <f>IF(Table1[[#This Row],[Ledger 12]]="","",IF(Table1[[#This Row],[Effect 12]]="Dr.",-Table1[[#This Row],[Amount 12]],Table1[[#This Row],[Amount 12]]))</f>
        <v/>
      </c>
      <c r="EJ414" t="str">
        <f>IF(Table1[[#This Row],[Ledger 13]]="","","No")</f>
        <v/>
      </c>
      <c r="EK414" t="str">
        <f>IF(Table1[[#This Row],[Ledger 13]]="","",IF(Table1[[#This Row],[Effect 13]]="Dr.","Yes","No"))</f>
        <v/>
      </c>
      <c r="EL414" t="str">
        <f>IF(Table1[[#This Row],[Ledger 13]]="","",Table1[[#This Row],[Ledger 13]])</f>
        <v/>
      </c>
      <c r="EM414" t="str">
        <f>IF(Table1[[#This Row],[Ledger 13]]="","",IF(Table1[[#This Row],[Effect 13]]="Dr.",-Table1[[#This Row],[Amount 13]],Table1[[#This Row],[Amount 13]]))</f>
        <v/>
      </c>
      <c r="EP414" t="str">
        <f>IF(Table1[[#This Row],[Ledger 14]]="","","No")</f>
        <v/>
      </c>
      <c r="EQ414" t="str">
        <f>IF(Table1[[#This Row],[Ledger 14]]="","",IF(Table1[[#This Row],[Effect 14]]="Dr.","Yes","No"))</f>
        <v/>
      </c>
      <c r="ER414" t="str">
        <f>IF(Table1[[#This Row],[Ledger 14]]="","",Table1[[#This Row],[Ledger 14]])</f>
        <v/>
      </c>
      <c r="ES414" t="str">
        <f>IF(Table1[[#This Row],[Ledger 14]]="","",IF(Table1[[#This Row],[Effect 14]]="Dr.",-Table1[[#This Row],[Amount 14]],Table1[[#This Row],[Amount 14]]))</f>
        <v/>
      </c>
      <c r="EV414" t="str">
        <f>IF(Table1[[#This Row],[Ledger 15]]="","","No")</f>
        <v/>
      </c>
      <c r="EW414" t="str">
        <f>IF(Table1[[#This Row],[Ledger 15]]="","",IF(Table1[[#This Row],[Effect 15]]="Dr.","Yes","No"))</f>
        <v/>
      </c>
      <c r="EX414" t="str">
        <f>IF(Table1[[#This Row],[Ledger 15]]="","",Table1[[#This Row],[Ledger 15]])</f>
        <v/>
      </c>
      <c r="EY414" t="str">
        <f>IF(Table1[[#This Row],[Ledger 15]]="","",IF(Table1[[#This Row],[Effect 15]]="Dr.",-Table1[[#This Row],[Amount 15]],Table1[[#This Row],[Amount 15]]))</f>
        <v/>
      </c>
      <c r="FD4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4">
        <f>IF(Table1[[#This Row],[Date]]="",0,IF(AND(Table1[[#This Row],[Date]]&gt;=$FE$2,Table1[[#This Row],[Date]]&lt;=$FE$3),0,1))</f>
        <v>0</v>
      </c>
      <c r="FF414">
        <f>IF(Table1[[#This Row],[Date]]="",0,IF(TYPE(VLOOKUP(Table1[[#This Row],[Voucher Type]],Table1[[#All],[Voucher Type Master]],1,FALSE))=16,1,0))</f>
        <v>0</v>
      </c>
      <c r="FG414">
        <f>IF(TYPE(IF(Table1[[#This Row],[Date]]="",0,IF(VLOOKUP(Table1[[#This Row],[Voucher Type]],$FY$5:$FZ$13,2,0)=Table1[[#This Row],[Effect 1]],0,1)))=16,1,0)</f>
        <v>0</v>
      </c>
      <c r="FH4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4">
        <f>IF(LEN(Table1[[#This Row],[Ledger 1]])&gt;0,IF(TYPE(VLOOKUP(Table1[[#This Row],[Ledger 1]],GZ:GZ,1,0))=16,1,0),0)</f>
        <v>0</v>
      </c>
      <c r="FJ414">
        <f>IF(LEN(Table1[[#This Row],[Ledger 2]])&gt;0,IF(TYPE(VLOOKUP(Table1[[#This Row],[Ledger 2]],GZ:GZ,1,0))=16,1,0),0)</f>
        <v>0</v>
      </c>
      <c r="FK414">
        <f>IF(LEN(Table1[[#This Row],[Ledger 3]])&gt;0,IF(TYPE(VLOOKUP(Table1[[#This Row],[Ledger 3]],GZ:GZ,1,0))=16,1,0),0)</f>
        <v>0</v>
      </c>
      <c r="FL414">
        <f>IF(LEN(Table1[[#This Row],[Ledger 4]])&gt;0,IF(TYPE(VLOOKUP(Table1[[#This Row],[Ledger 4]],GZ:GZ,1,0))=16,1,0),0)</f>
        <v>0</v>
      </c>
      <c r="FM414">
        <f>IF(LEN(Table1[[#This Row],[Ledger 5]])&gt;0,IF(TYPE(VLOOKUP(Table1[[#This Row],[Ledger 5]],GZ:GZ,1,0))=16,1,0),0)</f>
        <v>0</v>
      </c>
      <c r="FN414">
        <f>IF(LEN(Table1[[#This Row],[Ledger 6]])&gt;0,IF(TYPE(VLOOKUP(Table1[[#This Row],[Ledger 6]],$GZ:$GZ,1,0))=16,1,0),0)</f>
        <v>0</v>
      </c>
      <c r="FO414">
        <f>IF(LEN(Table1[[#This Row],[Ledger 7]])&gt;0,IF(TYPE(VLOOKUP(Table1[[#This Row],[Ledger 7]],$GZ:$GZ,1,0))=16,1,0),0)</f>
        <v>0</v>
      </c>
      <c r="FP414">
        <f>IF(LEN(Table1[[#This Row],[Ledger 8]])&gt;0,IF(TYPE(VLOOKUP(Table1[[#This Row],[Ledger 8]],$GZ:$GZ,1,0))=16,1,0),0)</f>
        <v>0</v>
      </c>
      <c r="FQ414">
        <f>IF(LEN(Table1[[#This Row],[Ledger 9]])&gt;0,IF(TYPE(VLOOKUP(Table1[[#This Row],[Ledger 9]],$GZ:$GZ,1,0))=16,1,0),0)</f>
        <v>0</v>
      </c>
      <c r="FR414">
        <f>IF(LEN(Table1[[#This Row],[Ledger 10]])&gt;0,IF(TYPE(VLOOKUP(Table1[[#This Row],[Ledger 10]],$GZ:$GZ,1,0))=16,1,0),0)</f>
        <v>0</v>
      </c>
      <c r="FS414">
        <f>IF(LEN(Table1[[#This Row],[Ledger 11]])&gt;0,IF(TYPE(VLOOKUP(Table1[[#This Row],[Ledger 11]],$GZ:$GZ,1,0))=16,1,0),0)</f>
        <v>0</v>
      </c>
      <c r="FT414">
        <f>IF(LEN(Table1[[#This Row],[Ledger 12]])&gt;0,IF(TYPE(VLOOKUP(Table1[[#This Row],[Ledger 12]],$GZ:$GZ,1,0))=16,1,0),0)</f>
        <v>0</v>
      </c>
      <c r="FU414">
        <f>IF(LEN(Table1[[#This Row],[Ledger 13]])&gt;0,IF(TYPE(VLOOKUP(Table1[[#This Row],[Ledger 13]],$GZ:$GZ,1,0))=16,1,0),0)</f>
        <v>0</v>
      </c>
      <c r="FV414">
        <f>IF(LEN(Table1[[#This Row],[Ledger 14]])&gt;0,IF(TYPE(VLOOKUP(Table1[[#This Row],[Ledger 14]],$GZ:$GZ,1,0))=16,1,0),0)</f>
        <v>0</v>
      </c>
      <c r="FW414">
        <f>IF(LEN(Table1[[#This Row],[Ledger 15]])&gt;0,IF(TYPE(VLOOKUP(Table1[[#This Row],[Ledger 15]],$GZ:$GZ,1,0))=16,1,0),0)</f>
        <v>0</v>
      </c>
    </row>
    <row r="415" spans="4:179" ht="33" customHeight="1" x14ac:dyDescent="0.45">
      <c r="D415" s="8">
        <f t="shared" si="15"/>
        <v>410</v>
      </c>
      <c r="E415" s="32"/>
      <c r="F415" s="34"/>
      <c r="G415" s="34"/>
      <c r="H415" s="34"/>
      <c r="I415" s="34"/>
      <c r="J415" s="38"/>
      <c r="K415" s="33"/>
      <c r="L415" s="36"/>
      <c r="M415" s="35"/>
      <c r="N415" s="34"/>
      <c r="O415" s="41"/>
      <c r="P415" s="35"/>
      <c r="Q415" s="34"/>
      <c r="R415" s="37"/>
      <c r="S415" s="35"/>
      <c r="T415" s="34"/>
      <c r="U415" s="37"/>
      <c r="V415" s="35"/>
      <c r="W415" s="34"/>
      <c r="X415" s="37"/>
      <c r="Y415" s="35"/>
      <c r="Z415" s="34"/>
      <c r="AA415" s="37"/>
      <c r="AB415" s="35"/>
      <c r="AC415" s="34"/>
      <c r="AD415" s="37"/>
      <c r="AE415" s="35"/>
      <c r="AF415" s="34"/>
      <c r="AG415" s="37"/>
      <c r="AH415" s="35"/>
      <c r="AI415" s="34"/>
      <c r="AJ415" s="37"/>
      <c r="AK415" s="35"/>
      <c r="AL415" s="34"/>
      <c r="AM415" s="37"/>
      <c r="AN415" s="35"/>
      <c r="AO415" s="34"/>
      <c r="AP415" s="37"/>
      <c r="AQ415" s="35"/>
      <c r="AR415" s="34"/>
      <c r="AS415" s="37"/>
      <c r="AT415" s="35"/>
      <c r="AU415" s="34"/>
      <c r="AV415" s="37"/>
      <c r="AW415" s="35"/>
      <c r="AX415" s="34"/>
      <c r="AY415" s="37"/>
      <c r="AZ415" s="35"/>
      <c r="BA415" s="34"/>
      <c r="BB415" s="37"/>
      <c r="BC4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5" s="7"/>
      <c r="BF415" t="str">
        <f>IF(Table1[[#This Row],[Date]]="","","&amp;lt;VOUCHER REMOTEID="&amp;""""&amp;$A$11&amp;$A$13&amp;ROW()&amp;""""&amp;" VCHTYPE="""&amp;F415&amp;""" ACTION="""&amp;"Create"&amp;"""&amp;gt;")</f>
        <v/>
      </c>
      <c r="BG415" t="str">
        <f>IF(Table1[[#This Row],[Date]]="","",TEXT(Table1[[#This Row],[Date]],"yyyymmdd"))</f>
        <v/>
      </c>
      <c r="BH415" t="str">
        <f>Table1[[#This Row],[Date2]]</f>
        <v/>
      </c>
      <c r="BI415" t="str">
        <f>IF(Table1[[#This Row],[Date]]="","",Table1[[#This Row],[Voucher Type]])</f>
        <v/>
      </c>
      <c r="BJ415" t="str">
        <f>IF(Table1[[#This Row],[Ref No / Invoice No]]="","",Table1[[#This Row],[Ref No / Invoice No]])</f>
        <v/>
      </c>
      <c r="BK415" t="str">
        <f>IF(Table1[[#This Row],[Voucher No]]="","",Table1[[#This Row],[Voucher No]])</f>
        <v/>
      </c>
      <c r="BL415" t="str">
        <f>IF(Table1[[#This Row],[Date]]="","",Table1[[#This Row],[Narration]])</f>
        <v/>
      </c>
      <c r="BM415" t="str">
        <f>IF(Table1[[#This Row],[Date]]="","",$A$11&amp;$A$13&amp;ROW())</f>
        <v/>
      </c>
      <c r="BN415" t="str">
        <f>IF(Table1[[#This Row],[Date]]="","",$A$13)</f>
        <v/>
      </c>
      <c r="BP415" t="str">
        <f>IF(Table1[[#This Row],[Ledger 1]]="","","No")</f>
        <v/>
      </c>
      <c r="BQ415" t="str">
        <f>IF(Table1[[#This Row],[Date]]="","",IF(Table1[[#This Row],[Effect 1]]="Dr.","Yes","No"))</f>
        <v/>
      </c>
      <c r="BR415" t="str">
        <f>IF(Table1[[#This Row],[Date]]="","",Table1[[#This Row],[Ledger 1]])</f>
        <v/>
      </c>
      <c r="BS415" t="str">
        <f>IF(Table1[[#This Row],[Date]]="","",IF(Table1[[#This Row],[Effect 1]]="Dr.",-Table1[[#This Row],[Amount 1]],Table1[[#This Row],[Amount 1]]))</f>
        <v/>
      </c>
      <c r="BV415" t="str">
        <f>IF(Table1[[#This Row],[Ledger 2]]="","","No")</f>
        <v/>
      </c>
      <c r="BW415" t="str">
        <f>IF(Table1[[#This Row],[Date]]="","",IF(Table1[[#This Row],[Effect 2]]="Dr.","Yes","No"))</f>
        <v/>
      </c>
      <c r="BX415" t="str">
        <f>IF(Table1[[#This Row],[Date]]="","",Table1[[#This Row],[Ledger 2]])</f>
        <v/>
      </c>
      <c r="BY415" t="str">
        <f>IF(Table1[[#This Row],[Date]]="","",IF(Table1[[#This Row],[Effect 2]]="Dr.",-Table1[[#This Row],[Amount 2]],Table1[[#This Row],[Amount 2]]))</f>
        <v/>
      </c>
      <c r="CB415" t="str">
        <f>IF(Table1[[#This Row],[Ledger 3]]="","","No")</f>
        <v/>
      </c>
      <c r="CC415" t="str">
        <f>IF(Table1[[#This Row],[Ledger 3]]="","",IF(Table1[[#This Row],[Effect 3]]="Dr.","Yes","No"))</f>
        <v/>
      </c>
      <c r="CD415" t="str">
        <f>IF(Table1[[#This Row],[Ledger 3]]="","",Table1[[#This Row],[Ledger 3]])</f>
        <v/>
      </c>
      <c r="CE415" t="str">
        <f>IF(Table1[[#This Row],[Ledger 3]]="","",IF(Table1[[#This Row],[Effect 3]]="Dr.",-Table1[[#This Row],[Amount 3]],Table1[[#This Row],[Amount 3]]))</f>
        <v/>
      </c>
      <c r="CH415" t="str">
        <f>IF(Table1[[#This Row],[Ledger 4]]="","","No")</f>
        <v/>
      </c>
      <c r="CI415" t="str">
        <f>IF(Table1[[#This Row],[Ledger 4]]="","",IF(Table1[[#This Row],[Effect 4]]="Dr.","Yes","No"))</f>
        <v/>
      </c>
      <c r="CJ415" t="str">
        <f>IF(Table1[[#This Row],[Ledger 4]]="","",Table1[[#This Row],[Ledger 4]])</f>
        <v/>
      </c>
      <c r="CK415" t="str">
        <f>IF(Table1[[#This Row],[Ledger 4]]="","",IF(Table1[[#This Row],[Effect 4]]="Dr.",-Table1[[#This Row],[Amount 4]],Table1[[#This Row],[Amount 4]]))</f>
        <v/>
      </c>
      <c r="CN415" t="str">
        <f>IF(Table1[[#This Row],[Ledger 5]]="","","No")</f>
        <v/>
      </c>
      <c r="CO415" t="str">
        <f>IF(Table1[[#This Row],[Ledger 5]]="","",IF(Table1[[#This Row],[Effect 5]]="Dr.","Yes","No"))</f>
        <v/>
      </c>
      <c r="CP415" t="str">
        <f>IF(Table1[[#This Row],[Ledger 5]]="","",Table1[[#This Row],[Ledger 5]])</f>
        <v/>
      </c>
      <c r="CQ415" t="str">
        <f>IF(Table1[[#This Row],[Ledger 5]]="","",IF(Table1[[#This Row],[Effect 5]]="Dr.",-Table1[[#This Row],[Amount 5]],Table1[[#This Row],[Amount 5]]))</f>
        <v/>
      </c>
      <c r="CT415" t="str">
        <f>IF(Table1[[#This Row],[Ledger 6]]="","","No")</f>
        <v/>
      </c>
      <c r="CU415" t="str">
        <f>IF(Table1[[#This Row],[Ledger 6]]="","",IF(Table1[[#This Row],[Effect 6]]="Dr.","Yes","No"))</f>
        <v/>
      </c>
      <c r="CV415" t="str">
        <f>IF(Table1[[#This Row],[Ledger 6]]="","",Table1[[#This Row],[Ledger 6]])</f>
        <v/>
      </c>
      <c r="CW415" t="str">
        <f>IF(Table1[[#This Row],[Ledger 6]]="","",IF(Table1[[#This Row],[Effect 6]]="Dr.",-Table1[[#This Row],[Amount 6]],Table1[[#This Row],[Amount 6]]))</f>
        <v/>
      </c>
      <c r="CZ415" t="str">
        <f>IF(Table1[[#This Row],[Ledger 7]]="","","No")</f>
        <v/>
      </c>
      <c r="DA415" t="str">
        <f>IF(Table1[[#This Row],[Ledger 7]]="","",IF(Table1[[#This Row],[Effect 7]]="Dr.","Yes","No"))</f>
        <v/>
      </c>
      <c r="DB415" t="str">
        <f>IF(Table1[[#This Row],[Ledger 7]]="","",Table1[[#This Row],[Ledger 7]])</f>
        <v/>
      </c>
      <c r="DC415" t="str">
        <f>IF(Table1[[#This Row],[Ledger 7]]="","",IF(Table1[[#This Row],[Effect 7]]="Dr.",-Table1[[#This Row],[Amount 7]],Table1[[#This Row],[Amount 7]]))</f>
        <v/>
      </c>
      <c r="DF415" t="str">
        <f>IF(Table1[[#This Row],[Ledger 8]]="","","No")</f>
        <v/>
      </c>
      <c r="DG415" t="str">
        <f>IF(Table1[[#This Row],[Ledger 8]]="","",IF(Table1[[#This Row],[Effect 8]]="Dr.","Yes","No"))</f>
        <v/>
      </c>
      <c r="DH415" t="str">
        <f>IF(Table1[[#This Row],[Ledger 8]]="","",Table1[[#This Row],[Ledger 8]])</f>
        <v/>
      </c>
      <c r="DI415" t="str">
        <f>IF(Table1[[#This Row],[Ledger 8]]="","",IF(Table1[[#This Row],[Effect 8]]="Dr.",-Table1[[#This Row],[Amount 8]],Table1[[#This Row],[Amount 8]]))</f>
        <v/>
      </c>
      <c r="DL415" t="str">
        <f>IF(Table1[[#This Row],[Ledger 9]]="","","No")</f>
        <v/>
      </c>
      <c r="DM415" t="str">
        <f>IF(Table1[[#This Row],[Ledger 9]]="","",IF(Table1[[#This Row],[Effect 9]]="Dr.","Yes","No"))</f>
        <v/>
      </c>
      <c r="DN415" t="str">
        <f>IF(Table1[[#This Row],[Ledger 9]]="","",Table1[[#This Row],[Ledger 9]])</f>
        <v/>
      </c>
      <c r="DO415" t="str">
        <f>IF(Table1[[#This Row],[Ledger 9]]="","",IF(Table1[[#This Row],[Effect 9]]="Dr.",-Table1[[#This Row],[Amount 9]],Table1[[#This Row],[Amount 9]]))</f>
        <v/>
      </c>
      <c r="DR415" t="str">
        <f>IF(Table1[[#This Row],[Ledger 10]]="","","No")</f>
        <v/>
      </c>
      <c r="DS415" t="str">
        <f>IF(Table1[[#This Row],[Ledger 10]]="","",IF(Table1[[#This Row],[Effect 10]]="Dr.","Yes","No"))</f>
        <v/>
      </c>
      <c r="DT415" t="str">
        <f>IF(Table1[[#This Row],[Ledger 10]]="","",Table1[[#This Row],[Ledger 10]])</f>
        <v/>
      </c>
      <c r="DU415" t="str">
        <f>IF(Table1[[#This Row],[Ledger 10]]="","",IF(Table1[[#This Row],[Effect 10]]="Dr.",-Table1[[#This Row],[Amount 10]],Table1[[#This Row],[Amount 10]]))</f>
        <v/>
      </c>
      <c r="DX415" t="str">
        <f>IF(Table1[[#This Row],[Ledger 11]]="","","No")</f>
        <v/>
      </c>
      <c r="DY415" t="str">
        <f>IF(Table1[[#This Row],[Ledger 11]]="","",IF(Table1[[#This Row],[Effect 11]]="Dr.","Yes","No"))</f>
        <v/>
      </c>
      <c r="DZ415" t="str">
        <f>IF(Table1[[#This Row],[Ledger 11]]="","",Table1[[#This Row],[Ledger 11]])</f>
        <v/>
      </c>
      <c r="EA415" t="str">
        <f>IF(Table1[[#This Row],[Ledger 11]]="","",IF(Table1[[#This Row],[Effect 11]]="Dr.",-Table1[[#This Row],[Amount 11]],Table1[[#This Row],[Amount 11]]))</f>
        <v/>
      </c>
      <c r="ED415" t="str">
        <f>IF(Table1[[#This Row],[Ledger 12]]="","","No")</f>
        <v/>
      </c>
      <c r="EE415" t="str">
        <f>IF(Table1[[#This Row],[Ledger 12]]="","",IF(Table1[[#This Row],[Effect 12]]="Dr.","Yes","No"))</f>
        <v/>
      </c>
      <c r="EF415" t="str">
        <f>IF(Table1[[#This Row],[Ledger 12]]="","",Table1[[#This Row],[Ledger 12]])</f>
        <v/>
      </c>
      <c r="EG415" t="str">
        <f>IF(Table1[[#This Row],[Ledger 12]]="","",IF(Table1[[#This Row],[Effect 12]]="Dr.",-Table1[[#This Row],[Amount 12]],Table1[[#This Row],[Amount 12]]))</f>
        <v/>
      </c>
      <c r="EJ415" t="str">
        <f>IF(Table1[[#This Row],[Ledger 13]]="","","No")</f>
        <v/>
      </c>
      <c r="EK415" t="str">
        <f>IF(Table1[[#This Row],[Ledger 13]]="","",IF(Table1[[#This Row],[Effect 13]]="Dr.","Yes","No"))</f>
        <v/>
      </c>
      <c r="EL415" t="str">
        <f>IF(Table1[[#This Row],[Ledger 13]]="","",Table1[[#This Row],[Ledger 13]])</f>
        <v/>
      </c>
      <c r="EM415" t="str">
        <f>IF(Table1[[#This Row],[Ledger 13]]="","",IF(Table1[[#This Row],[Effect 13]]="Dr.",-Table1[[#This Row],[Amount 13]],Table1[[#This Row],[Amount 13]]))</f>
        <v/>
      </c>
      <c r="EP415" t="str">
        <f>IF(Table1[[#This Row],[Ledger 14]]="","","No")</f>
        <v/>
      </c>
      <c r="EQ415" t="str">
        <f>IF(Table1[[#This Row],[Ledger 14]]="","",IF(Table1[[#This Row],[Effect 14]]="Dr.","Yes","No"))</f>
        <v/>
      </c>
      <c r="ER415" t="str">
        <f>IF(Table1[[#This Row],[Ledger 14]]="","",Table1[[#This Row],[Ledger 14]])</f>
        <v/>
      </c>
      <c r="ES415" t="str">
        <f>IF(Table1[[#This Row],[Ledger 14]]="","",IF(Table1[[#This Row],[Effect 14]]="Dr.",-Table1[[#This Row],[Amount 14]],Table1[[#This Row],[Amount 14]]))</f>
        <v/>
      </c>
      <c r="EV415" t="str">
        <f>IF(Table1[[#This Row],[Ledger 15]]="","","No")</f>
        <v/>
      </c>
      <c r="EW415" t="str">
        <f>IF(Table1[[#This Row],[Ledger 15]]="","",IF(Table1[[#This Row],[Effect 15]]="Dr.","Yes","No"))</f>
        <v/>
      </c>
      <c r="EX415" t="str">
        <f>IF(Table1[[#This Row],[Ledger 15]]="","",Table1[[#This Row],[Ledger 15]])</f>
        <v/>
      </c>
      <c r="EY415" t="str">
        <f>IF(Table1[[#This Row],[Ledger 15]]="","",IF(Table1[[#This Row],[Effect 15]]="Dr.",-Table1[[#This Row],[Amount 15]],Table1[[#This Row],[Amount 15]]))</f>
        <v/>
      </c>
      <c r="FD4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5">
        <f>IF(Table1[[#This Row],[Date]]="",0,IF(AND(Table1[[#This Row],[Date]]&gt;=$FE$2,Table1[[#This Row],[Date]]&lt;=$FE$3),0,1))</f>
        <v>0</v>
      </c>
      <c r="FF415">
        <f>IF(Table1[[#This Row],[Date]]="",0,IF(TYPE(VLOOKUP(Table1[[#This Row],[Voucher Type]],Table1[[#All],[Voucher Type Master]],1,FALSE))=16,1,0))</f>
        <v>0</v>
      </c>
      <c r="FG415">
        <f>IF(TYPE(IF(Table1[[#This Row],[Date]]="",0,IF(VLOOKUP(Table1[[#This Row],[Voucher Type]],$FY$5:$FZ$13,2,0)=Table1[[#This Row],[Effect 1]],0,1)))=16,1,0)</f>
        <v>0</v>
      </c>
      <c r="FH4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5">
        <f>IF(LEN(Table1[[#This Row],[Ledger 1]])&gt;0,IF(TYPE(VLOOKUP(Table1[[#This Row],[Ledger 1]],GZ:GZ,1,0))=16,1,0),0)</f>
        <v>0</v>
      </c>
      <c r="FJ415">
        <f>IF(LEN(Table1[[#This Row],[Ledger 2]])&gt;0,IF(TYPE(VLOOKUP(Table1[[#This Row],[Ledger 2]],GZ:GZ,1,0))=16,1,0),0)</f>
        <v>0</v>
      </c>
      <c r="FK415">
        <f>IF(LEN(Table1[[#This Row],[Ledger 3]])&gt;0,IF(TYPE(VLOOKUP(Table1[[#This Row],[Ledger 3]],GZ:GZ,1,0))=16,1,0),0)</f>
        <v>0</v>
      </c>
      <c r="FL415">
        <f>IF(LEN(Table1[[#This Row],[Ledger 4]])&gt;0,IF(TYPE(VLOOKUP(Table1[[#This Row],[Ledger 4]],GZ:GZ,1,0))=16,1,0),0)</f>
        <v>0</v>
      </c>
      <c r="FM415">
        <f>IF(LEN(Table1[[#This Row],[Ledger 5]])&gt;0,IF(TYPE(VLOOKUP(Table1[[#This Row],[Ledger 5]],GZ:GZ,1,0))=16,1,0),0)</f>
        <v>0</v>
      </c>
      <c r="FN415">
        <f>IF(LEN(Table1[[#This Row],[Ledger 6]])&gt;0,IF(TYPE(VLOOKUP(Table1[[#This Row],[Ledger 6]],$GZ:$GZ,1,0))=16,1,0),0)</f>
        <v>0</v>
      </c>
      <c r="FO415">
        <f>IF(LEN(Table1[[#This Row],[Ledger 7]])&gt;0,IF(TYPE(VLOOKUP(Table1[[#This Row],[Ledger 7]],$GZ:$GZ,1,0))=16,1,0),0)</f>
        <v>0</v>
      </c>
      <c r="FP415">
        <f>IF(LEN(Table1[[#This Row],[Ledger 8]])&gt;0,IF(TYPE(VLOOKUP(Table1[[#This Row],[Ledger 8]],$GZ:$GZ,1,0))=16,1,0),0)</f>
        <v>0</v>
      </c>
      <c r="FQ415">
        <f>IF(LEN(Table1[[#This Row],[Ledger 9]])&gt;0,IF(TYPE(VLOOKUP(Table1[[#This Row],[Ledger 9]],$GZ:$GZ,1,0))=16,1,0),0)</f>
        <v>0</v>
      </c>
      <c r="FR415">
        <f>IF(LEN(Table1[[#This Row],[Ledger 10]])&gt;0,IF(TYPE(VLOOKUP(Table1[[#This Row],[Ledger 10]],$GZ:$GZ,1,0))=16,1,0),0)</f>
        <v>0</v>
      </c>
      <c r="FS415">
        <f>IF(LEN(Table1[[#This Row],[Ledger 11]])&gt;0,IF(TYPE(VLOOKUP(Table1[[#This Row],[Ledger 11]],$GZ:$GZ,1,0))=16,1,0),0)</f>
        <v>0</v>
      </c>
      <c r="FT415">
        <f>IF(LEN(Table1[[#This Row],[Ledger 12]])&gt;0,IF(TYPE(VLOOKUP(Table1[[#This Row],[Ledger 12]],$GZ:$GZ,1,0))=16,1,0),0)</f>
        <v>0</v>
      </c>
      <c r="FU415">
        <f>IF(LEN(Table1[[#This Row],[Ledger 13]])&gt;0,IF(TYPE(VLOOKUP(Table1[[#This Row],[Ledger 13]],$GZ:$GZ,1,0))=16,1,0),0)</f>
        <v>0</v>
      </c>
      <c r="FV415">
        <f>IF(LEN(Table1[[#This Row],[Ledger 14]])&gt;0,IF(TYPE(VLOOKUP(Table1[[#This Row],[Ledger 14]],$GZ:$GZ,1,0))=16,1,0),0)</f>
        <v>0</v>
      </c>
      <c r="FW415">
        <f>IF(LEN(Table1[[#This Row],[Ledger 15]])&gt;0,IF(TYPE(VLOOKUP(Table1[[#This Row],[Ledger 15]],$GZ:$GZ,1,0))=16,1,0),0)</f>
        <v>0</v>
      </c>
    </row>
    <row r="416" spans="4:179" ht="33" customHeight="1" x14ac:dyDescent="0.45">
      <c r="D416" s="8">
        <f t="shared" si="15"/>
        <v>411</v>
      </c>
      <c r="E416" s="32"/>
      <c r="F416" s="34"/>
      <c r="G416" s="34"/>
      <c r="H416" s="34"/>
      <c r="I416" s="34"/>
      <c r="J416" s="38"/>
      <c r="K416" s="33"/>
      <c r="L416" s="36"/>
      <c r="M416" s="35"/>
      <c r="N416" s="34"/>
      <c r="O416" s="41"/>
      <c r="P416" s="35"/>
      <c r="Q416" s="34"/>
      <c r="R416" s="37"/>
      <c r="S416" s="35"/>
      <c r="T416" s="34"/>
      <c r="U416" s="37"/>
      <c r="V416" s="35"/>
      <c r="W416" s="34"/>
      <c r="X416" s="37"/>
      <c r="Y416" s="35"/>
      <c r="Z416" s="34"/>
      <c r="AA416" s="37"/>
      <c r="AB416" s="35"/>
      <c r="AC416" s="34"/>
      <c r="AD416" s="37"/>
      <c r="AE416" s="35"/>
      <c r="AF416" s="34"/>
      <c r="AG416" s="37"/>
      <c r="AH416" s="35"/>
      <c r="AI416" s="34"/>
      <c r="AJ416" s="37"/>
      <c r="AK416" s="35"/>
      <c r="AL416" s="34"/>
      <c r="AM416" s="37"/>
      <c r="AN416" s="35"/>
      <c r="AO416" s="34"/>
      <c r="AP416" s="37"/>
      <c r="AQ416" s="35"/>
      <c r="AR416" s="34"/>
      <c r="AS416" s="37"/>
      <c r="AT416" s="35"/>
      <c r="AU416" s="34"/>
      <c r="AV416" s="37"/>
      <c r="AW416" s="35"/>
      <c r="AX416" s="34"/>
      <c r="AY416" s="37"/>
      <c r="AZ416" s="35"/>
      <c r="BA416" s="34"/>
      <c r="BB416" s="37"/>
      <c r="BC4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6" s="7"/>
      <c r="BF416" t="str">
        <f>IF(Table1[[#This Row],[Date]]="","","&amp;lt;VOUCHER REMOTEID="&amp;""""&amp;$A$11&amp;$A$13&amp;ROW()&amp;""""&amp;" VCHTYPE="""&amp;F416&amp;""" ACTION="""&amp;"Create"&amp;"""&amp;gt;")</f>
        <v/>
      </c>
      <c r="BG416" t="str">
        <f>IF(Table1[[#This Row],[Date]]="","",TEXT(Table1[[#This Row],[Date]],"yyyymmdd"))</f>
        <v/>
      </c>
      <c r="BH416" t="str">
        <f>Table1[[#This Row],[Date2]]</f>
        <v/>
      </c>
      <c r="BI416" t="str">
        <f>IF(Table1[[#This Row],[Date]]="","",Table1[[#This Row],[Voucher Type]])</f>
        <v/>
      </c>
      <c r="BJ416" t="str">
        <f>IF(Table1[[#This Row],[Ref No / Invoice No]]="","",Table1[[#This Row],[Ref No / Invoice No]])</f>
        <v/>
      </c>
      <c r="BK416" t="str">
        <f>IF(Table1[[#This Row],[Voucher No]]="","",Table1[[#This Row],[Voucher No]])</f>
        <v/>
      </c>
      <c r="BL416" t="str">
        <f>IF(Table1[[#This Row],[Date]]="","",Table1[[#This Row],[Narration]])</f>
        <v/>
      </c>
      <c r="BM416" t="str">
        <f>IF(Table1[[#This Row],[Date]]="","",$A$11&amp;$A$13&amp;ROW())</f>
        <v/>
      </c>
      <c r="BN416" t="str">
        <f>IF(Table1[[#This Row],[Date]]="","",$A$13)</f>
        <v/>
      </c>
      <c r="BP416" t="str">
        <f>IF(Table1[[#This Row],[Ledger 1]]="","","No")</f>
        <v/>
      </c>
      <c r="BQ416" t="str">
        <f>IF(Table1[[#This Row],[Date]]="","",IF(Table1[[#This Row],[Effect 1]]="Dr.","Yes","No"))</f>
        <v/>
      </c>
      <c r="BR416" t="str">
        <f>IF(Table1[[#This Row],[Date]]="","",Table1[[#This Row],[Ledger 1]])</f>
        <v/>
      </c>
      <c r="BS416" t="str">
        <f>IF(Table1[[#This Row],[Date]]="","",IF(Table1[[#This Row],[Effect 1]]="Dr.",-Table1[[#This Row],[Amount 1]],Table1[[#This Row],[Amount 1]]))</f>
        <v/>
      </c>
      <c r="BV416" t="str">
        <f>IF(Table1[[#This Row],[Ledger 2]]="","","No")</f>
        <v/>
      </c>
      <c r="BW416" t="str">
        <f>IF(Table1[[#This Row],[Date]]="","",IF(Table1[[#This Row],[Effect 2]]="Dr.","Yes","No"))</f>
        <v/>
      </c>
      <c r="BX416" t="str">
        <f>IF(Table1[[#This Row],[Date]]="","",Table1[[#This Row],[Ledger 2]])</f>
        <v/>
      </c>
      <c r="BY416" t="str">
        <f>IF(Table1[[#This Row],[Date]]="","",IF(Table1[[#This Row],[Effect 2]]="Dr.",-Table1[[#This Row],[Amount 2]],Table1[[#This Row],[Amount 2]]))</f>
        <v/>
      </c>
      <c r="CB416" t="str">
        <f>IF(Table1[[#This Row],[Ledger 3]]="","","No")</f>
        <v/>
      </c>
      <c r="CC416" t="str">
        <f>IF(Table1[[#This Row],[Ledger 3]]="","",IF(Table1[[#This Row],[Effect 3]]="Dr.","Yes","No"))</f>
        <v/>
      </c>
      <c r="CD416" t="str">
        <f>IF(Table1[[#This Row],[Ledger 3]]="","",Table1[[#This Row],[Ledger 3]])</f>
        <v/>
      </c>
      <c r="CE416" t="str">
        <f>IF(Table1[[#This Row],[Ledger 3]]="","",IF(Table1[[#This Row],[Effect 3]]="Dr.",-Table1[[#This Row],[Amount 3]],Table1[[#This Row],[Amount 3]]))</f>
        <v/>
      </c>
      <c r="CH416" t="str">
        <f>IF(Table1[[#This Row],[Ledger 4]]="","","No")</f>
        <v/>
      </c>
      <c r="CI416" t="str">
        <f>IF(Table1[[#This Row],[Ledger 4]]="","",IF(Table1[[#This Row],[Effect 4]]="Dr.","Yes","No"))</f>
        <v/>
      </c>
      <c r="CJ416" t="str">
        <f>IF(Table1[[#This Row],[Ledger 4]]="","",Table1[[#This Row],[Ledger 4]])</f>
        <v/>
      </c>
      <c r="CK416" t="str">
        <f>IF(Table1[[#This Row],[Ledger 4]]="","",IF(Table1[[#This Row],[Effect 4]]="Dr.",-Table1[[#This Row],[Amount 4]],Table1[[#This Row],[Amount 4]]))</f>
        <v/>
      </c>
      <c r="CN416" t="str">
        <f>IF(Table1[[#This Row],[Ledger 5]]="","","No")</f>
        <v/>
      </c>
      <c r="CO416" t="str">
        <f>IF(Table1[[#This Row],[Ledger 5]]="","",IF(Table1[[#This Row],[Effect 5]]="Dr.","Yes","No"))</f>
        <v/>
      </c>
      <c r="CP416" t="str">
        <f>IF(Table1[[#This Row],[Ledger 5]]="","",Table1[[#This Row],[Ledger 5]])</f>
        <v/>
      </c>
      <c r="CQ416" t="str">
        <f>IF(Table1[[#This Row],[Ledger 5]]="","",IF(Table1[[#This Row],[Effect 5]]="Dr.",-Table1[[#This Row],[Amount 5]],Table1[[#This Row],[Amount 5]]))</f>
        <v/>
      </c>
      <c r="CT416" t="str">
        <f>IF(Table1[[#This Row],[Ledger 6]]="","","No")</f>
        <v/>
      </c>
      <c r="CU416" t="str">
        <f>IF(Table1[[#This Row],[Ledger 6]]="","",IF(Table1[[#This Row],[Effect 6]]="Dr.","Yes","No"))</f>
        <v/>
      </c>
      <c r="CV416" t="str">
        <f>IF(Table1[[#This Row],[Ledger 6]]="","",Table1[[#This Row],[Ledger 6]])</f>
        <v/>
      </c>
      <c r="CW416" t="str">
        <f>IF(Table1[[#This Row],[Ledger 6]]="","",IF(Table1[[#This Row],[Effect 6]]="Dr.",-Table1[[#This Row],[Amount 6]],Table1[[#This Row],[Amount 6]]))</f>
        <v/>
      </c>
      <c r="CZ416" t="str">
        <f>IF(Table1[[#This Row],[Ledger 7]]="","","No")</f>
        <v/>
      </c>
      <c r="DA416" t="str">
        <f>IF(Table1[[#This Row],[Ledger 7]]="","",IF(Table1[[#This Row],[Effect 7]]="Dr.","Yes","No"))</f>
        <v/>
      </c>
      <c r="DB416" t="str">
        <f>IF(Table1[[#This Row],[Ledger 7]]="","",Table1[[#This Row],[Ledger 7]])</f>
        <v/>
      </c>
      <c r="DC416" t="str">
        <f>IF(Table1[[#This Row],[Ledger 7]]="","",IF(Table1[[#This Row],[Effect 7]]="Dr.",-Table1[[#This Row],[Amount 7]],Table1[[#This Row],[Amount 7]]))</f>
        <v/>
      </c>
      <c r="DF416" t="str">
        <f>IF(Table1[[#This Row],[Ledger 8]]="","","No")</f>
        <v/>
      </c>
      <c r="DG416" t="str">
        <f>IF(Table1[[#This Row],[Ledger 8]]="","",IF(Table1[[#This Row],[Effect 8]]="Dr.","Yes","No"))</f>
        <v/>
      </c>
      <c r="DH416" t="str">
        <f>IF(Table1[[#This Row],[Ledger 8]]="","",Table1[[#This Row],[Ledger 8]])</f>
        <v/>
      </c>
      <c r="DI416" t="str">
        <f>IF(Table1[[#This Row],[Ledger 8]]="","",IF(Table1[[#This Row],[Effect 8]]="Dr.",-Table1[[#This Row],[Amount 8]],Table1[[#This Row],[Amount 8]]))</f>
        <v/>
      </c>
      <c r="DL416" t="str">
        <f>IF(Table1[[#This Row],[Ledger 9]]="","","No")</f>
        <v/>
      </c>
      <c r="DM416" t="str">
        <f>IF(Table1[[#This Row],[Ledger 9]]="","",IF(Table1[[#This Row],[Effect 9]]="Dr.","Yes","No"))</f>
        <v/>
      </c>
      <c r="DN416" t="str">
        <f>IF(Table1[[#This Row],[Ledger 9]]="","",Table1[[#This Row],[Ledger 9]])</f>
        <v/>
      </c>
      <c r="DO416" t="str">
        <f>IF(Table1[[#This Row],[Ledger 9]]="","",IF(Table1[[#This Row],[Effect 9]]="Dr.",-Table1[[#This Row],[Amount 9]],Table1[[#This Row],[Amount 9]]))</f>
        <v/>
      </c>
      <c r="DR416" t="str">
        <f>IF(Table1[[#This Row],[Ledger 10]]="","","No")</f>
        <v/>
      </c>
      <c r="DS416" t="str">
        <f>IF(Table1[[#This Row],[Ledger 10]]="","",IF(Table1[[#This Row],[Effect 10]]="Dr.","Yes","No"))</f>
        <v/>
      </c>
      <c r="DT416" t="str">
        <f>IF(Table1[[#This Row],[Ledger 10]]="","",Table1[[#This Row],[Ledger 10]])</f>
        <v/>
      </c>
      <c r="DU416" t="str">
        <f>IF(Table1[[#This Row],[Ledger 10]]="","",IF(Table1[[#This Row],[Effect 10]]="Dr.",-Table1[[#This Row],[Amount 10]],Table1[[#This Row],[Amount 10]]))</f>
        <v/>
      </c>
      <c r="DX416" t="str">
        <f>IF(Table1[[#This Row],[Ledger 11]]="","","No")</f>
        <v/>
      </c>
      <c r="DY416" t="str">
        <f>IF(Table1[[#This Row],[Ledger 11]]="","",IF(Table1[[#This Row],[Effect 11]]="Dr.","Yes","No"))</f>
        <v/>
      </c>
      <c r="DZ416" t="str">
        <f>IF(Table1[[#This Row],[Ledger 11]]="","",Table1[[#This Row],[Ledger 11]])</f>
        <v/>
      </c>
      <c r="EA416" t="str">
        <f>IF(Table1[[#This Row],[Ledger 11]]="","",IF(Table1[[#This Row],[Effect 11]]="Dr.",-Table1[[#This Row],[Amount 11]],Table1[[#This Row],[Amount 11]]))</f>
        <v/>
      </c>
      <c r="ED416" t="str">
        <f>IF(Table1[[#This Row],[Ledger 12]]="","","No")</f>
        <v/>
      </c>
      <c r="EE416" t="str">
        <f>IF(Table1[[#This Row],[Ledger 12]]="","",IF(Table1[[#This Row],[Effect 12]]="Dr.","Yes","No"))</f>
        <v/>
      </c>
      <c r="EF416" t="str">
        <f>IF(Table1[[#This Row],[Ledger 12]]="","",Table1[[#This Row],[Ledger 12]])</f>
        <v/>
      </c>
      <c r="EG416" t="str">
        <f>IF(Table1[[#This Row],[Ledger 12]]="","",IF(Table1[[#This Row],[Effect 12]]="Dr.",-Table1[[#This Row],[Amount 12]],Table1[[#This Row],[Amount 12]]))</f>
        <v/>
      </c>
      <c r="EJ416" t="str">
        <f>IF(Table1[[#This Row],[Ledger 13]]="","","No")</f>
        <v/>
      </c>
      <c r="EK416" t="str">
        <f>IF(Table1[[#This Row],[Ledger 13]]="","",IF(Table1[[#This Row],[Effect 13]]="Dr.","Yes","No"))</f>
        <v/>
      </c>
      <c r="EL416" t="str">
        <f>IF(Table1[[#This Row],[Ledger 13]]="","",Table1[[#This Row],[Ledger 13]])</f>
        <v/>
      </c>
      <c r="EM416" t="str">
        <f>IF(Table1[[#This Row],[Ledger 13]]="","",IF(Table1[[#This Row],[Effect 13]]="Dr.",-Table1[[#This Row],[Amount 13]],Table1[[#This Row],[Amount 13]]))</f>
        <v/>
      </c>
      <c r="EP416" t="str">
        <f>IF(Table1[[#This Row],[Ledger 14]]="","","No")</f>
        <v/>
      </c>
      <c r="EQ416" t="str">
        <f>IF(Table1[[#This Row],[Ledger 14]]="","",IF(Table1[[#This Row],[Effect 14]]="Dr.","Yes","No"))</f>
        <v/>
      </c>
      <c r="ER416" t="str">
        <f>IF(Table1[[#This Row],[Ledger 14]]="","",Table1[[#This Row],[Ledger 14]])</f>
        <v/>
      </c>
      <c r="ES416" t="str">
        <f>IF(Table1[[#This Row],[Ledger 14]]="","",IF(Table1[[#This Row],[Effect 14]]="Dr.",-Table1[[#This Row],[Amount 14]],Table1[[#This Row],[Amount 14]]))</f>
        <v/>
      </c>
      <c r="EV416" t="str">
        <f>IF(Table1[[#This Row],[Ledger 15]]="","","No")</f>
        <v/>
      </c>
      <c r="EW416" t="str">
        <f>IF(Table1[[#This Row],[Ledger 15]]="","",IF(Table1[[#This Row],[Effect 15]]="Dr.","Yes","No"))</f>
        <v/>
      </c>
      <c r="EX416" t="str">
        <f>IF(Table1[[#This Row],[Ledger 15]]="","",Table1[[#This Row],[Ledger 15]])</f>
        <v/>
      </c>
      <c r="EY416" t="str">
        <f>IF(Table1[[#This Row],[Ledger 15]]="","",IF(Table1[[#This Row],[Effect 15]]="Dr.",-Table1[[#This Row],[Amount 15]],Table1[[#This Row],[Amount 15]]))</f>
        <v/>
      </c>
      <c r="FD4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6">
        <f>IF(Table1[[#This Row],[Date]]="",0,IF(AND(Table1[[#This Row],[Date]]&gt;=$FE$2,Table1[[#This Row],[Date]]&lt;=$FE$3),0,1))</f>
        <v>0</v>
      </c>
      <c r="FF416">
        <f>IF(Table1[[#This Row],[Date]]="",0,IF(TYPE(VLOOKUP(Table1[[#This Row],[Voucher Type]],Table1[[#All],[Voucher Type Master]],1,FALSE))=16,1,0))</f>
        <v>0</v>
      </c>
      <c r="FG416">
        <f>IF(TYPE(IF(Table1[[#This Row],[Date]]="",0,IF(VLOOKUP(Table1[[#This Row],[Voucher Type]],$FY$5:$FZ$13,2,0)=Table1[[#This Row],[Effect 1]],0,1)))=16,1,0)</f>
        <v>0</v>
      </c>
      <c r="FH4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6">
        <f>IF(LEN(Table1[[#This Row],[Ledger 1]])&gt;0,IF(TYPE(VLOOKUP(Table1[[#This Row],[Ledger 1]],GZ:GZ,1,0))=16,1,0),0)</f>
        <v>0</v>
      </c>
      <c r="FJ416">
        <f>IF(LEN(Table1[[#This Row],[Ledger 2]])&gt;0,IF(TYPE(VLOOKUP(Table1[[#This Row],[Ledger 2]],GZ:GZ,1,0))=16,1,0),0)</f>
        <v>0</v>
      </c>
      <c r="FK416">
        <f>IF(LEN(Table1[[#This Row],[Ledger 3]])&gt;0,IF(TYPE(VLOOKUP(Table1[[#This Row],[Ledger 3]],GZ:GZ,1,0))=16,1,0),0)</f>
        <v>0</v>
      </c>
      <c r="FL416">
        <f>IF(LEN(Table1[[#This Row],[Ledger 4]])&gt;0,IF(TYPE(VLOOKUP(Table1[[#This Row],[Ledger 4]],GZ:GZ,1,0))=16,1,0),0)</f>
        <v>0</v>
      </c>
      <c r="FM416">
        <f>IF(LEN(Table1[[#This Row],[Ledger 5]])&gt;0,IF(TYPE(VLOOKUP(Table1[[#This Row],[Ledger 5]],GZ:GZ,1,0))=16,1,0),0)</f>
        <v>0</v>
      </c>
      <c r="FN416">
        <f>IF(LEN(Table1[[#This Row],[Ledger 6]])&gt;0,IF(TYPE(VLOOKUP(Table1[[#This Row],[Ledger 6]],$GZ:$GZ,1,0))=16,1,0),0)</f>
        <v>0</v>
      </c>
      <c r="FO416">
        <f>IF(LEN(Table1[[#This Row],[Ledger 7]])&gt;0,IF(TYPE(VLOOKUP(Table1[[#This Row],[Ledger 7]],$GZ:$GZ,1,0))=16,1,0),0)</f>
        <v>0</v>
      </c>
      <c r="FP416">
        <f>IF(LEN(Table1[[#This Row],[Ledger 8]])&gt;0,IF(TYPE(VLOOKUP(Table1[[#This Row],[Ledger 8]],$GZ:$GZ,1,0))=16,1,0),0)</f>
        <v>0</v>
      </c>
      <c r="FQ416">
        <f>IF(LEN(Table1[[#This Row],[Ledger 9]])&gt;0,IF(TYPE(VLOOKUP(Table1[[#This Row],[Ledger 9]],$GZ:$GZ,1,0))=16,1,0),0)</f>
        <v>0</v>
      </c>
      <c r="FR416">
        <f>IF(LEN(Table1[[#This Row],[Ledger 10]])&gt;0,IF(TYPE(VLOOKUP(Table1[[#This Row],[Ledger 10]],$GZ:$GZ,1,0))=16,1,0),0)</f>
        <v>0</v>
      </c>
      <c r="FS416">
        <f>IF(LEN(Table1[[#This Row],[Ledger 11]])&gt;0,IF(TYPE(VLOOKUP(Table1[[#This Row],[Ledger 11]],$GZ:$GZ,1,0))=16,1,0),0)</f>
        <v>0</v>
      </c>
      <c r="FT416">
        <f>IF(LEN(Table1[[#This Row],[Ledger 12]])&gt;0,IF(TYPE(VLOOKUP(Table1[[#This Row],[Ledger 12]],$GZ:$GZ,1,0))=16,1,0),0)</f>
        <v>0</v>
      </c>
      <c r="FU416">
        <f>IF(LEN(Table1[[#This Row],[Ledger 13]])&gt;0,IF(TYPE(VLOOKUP(Table1[[#This Row],[Ledger 13]],$GZ:$GZ,1,0))=16,1,0),0)</f>
        <v>0</v>
      </c>
      <c r="FV416">
        <f>IF(LEN(Table1[[#This Row],[Ledger 14]])&gt;0,IF(TYPE(VLOOKUP(Table1[[#This Row],[Ledger 14]],$GZ:$GZ,1,0))=16,1,0),0)</f>
        <v>0</v>
      </c>
      <c r="FW416">
        <f>IF(LEN(Table1[[#This Row],[Ledger 15]])&gt;0,IF(TYPE(VLOOKUP(Table1[[#This Row],[Ledger 15]],$GZ:$GZ,1,0))=16,1,0),0)</f>
        <v>0</v>
      </c>
    </row>
    <row r="417" spans="4:179" ht="33" customHeight="1" x14ac:dyDescent="0.45">
      <c r="D417" s="8">
        <f t="shared" si="15"/>
        <v>412</v>
      </c>
      <c r="E417" s="32"/>
      <c r="F417" s="34"/>
      <c r="G417" s="34"/>
      <c r="H417" s="34"/>
      <c r="I417" s="34"/>
      <c r="J417" s="38"/>
      <c r="K417" s="33"/>
      <c r="L417" s="36"/>
      <c r="M417" s="35"/>
      <c r="N417" s="34"/>
      <c r="O417" s="41"/>
      <c r="P417" s="35"/>
      <c r="Q417" s="34"/>
      <c r="R417" s="37"/>
      <c r="S417" s="35"/>
      <c r="T417" s="34"/>
      <c r="U417" s="37"/>
      <c r="V417" s="35"/>
      <c r="W417" s="34"/>
      <c r="X417" s="37"/>
      <c r="Y417" s="35"/>
      <c r="Z417" s="34"/>
      <c r="AA417" s="37"/>
      <c r="AB417" s="35"/>
      <c r="AC417" s="34"/>
      <c r="AD417" s="37"/>
      <c r="AE417" s="35"/>
      <c r="AF417" s="34"/>
      <c r="AG417" s="37"/>
      <c r="AH417" s="35"/>
      <c r="AI417" s="34"/>
      <c r="AJ417" s="37"/>
      <c r="AK417" s="35"/>
      <c r="AL417" s="34"/>
      <c r="AM417" s="37"/>
      <c r="AN417" s="35"/>
      <c r="AO417" s="34"/>
      <c r="AP417" s="37"/>
      <c r="AQ417" s="35"/>
      <c r="AR417" s="34"/>
      <c r="AS417" s="37"/>
      <c r="AT417" s="35"/>
      <c r="AU417" s="34"/>
      <c r="AV417" s="37"/>
      <c r="AW417" s="35"/>
      <c r="AX417" s="34"/>
      <c r="AY417" s="37"/>
      <c r="AZ417" s="35"/>
      <c r="BA417" s="34"/>
      <c r="BB417" s="37"/>
      <c r="BC4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7" s="7"/>
      <c r="BF417" t="str">
        <f>IF(Table1[[#This Row],[Date]]="","","&amp;lt;VOUCHER REMOTEID="&amp;""""&amp;$A$11&amp;$A$13&amp;ROW()&amp;""""&amp;" VCHTYPE="""&amp;F417&amp;""" ACTION="""&amp;"Create"&amp;"""&amp;gt;")</f>
        <v/>
      </c>
      <c r="BG417" t="str">
        <f>IF(Table1[[#This Row],[Date]]="","",TEXT(Table1[[#This Row],[Date]],"yyyymmdd"))</f>
        <v/>
      </c>
      <c r="BH417" t="str">
        <f>Table1[[#This Row],[Date2]]</f>
        <v/>
      </c>
      <c r="BI417" t="str">
        <f>IF(Table1[[#This Row],[Date]]="","",Table1[[#This Row],[Voucher Type]])</f>
        <v/>
      </c>
      <c r="BJ417" t="str">
        <f>IF(Table1[[#This Row],[Ref No / Invoice No]]="","",Table1[[#This Row],[Ref No / Invoice No]])</f>
        <v/>
      </c>
      <c r="BK417" t="str">
        <f>IF(Table1[[#This Row],[Voucher No]]="","",Table1[[#This Row],[Voucher No]])</f>
        <v/>
      </c>
      <c r="BL417" t="str">
        <f>IF(Table1[[#This Row],[Date]]="","",Table1[[#This Row],[Narration]])</f>
        <v/>
      </c>
      <c r="BM417" t="str">
        <f>IF(Table1[[#This Row],[Date]]="","",$A$11&amp;$A$13&amp;ROW())</f>
        <v/>
      </c>
      <c r="BN417" t="str">
        <f>IF(Table1[[#This Row],[Date]]="","",$A$13)</f>
        <v/>
      </c>
      <c r="BP417" t="str">
        <f>IF(Table1[[#This Row],[Ledger 1]]="","","No")</f>
        <v/>
      </c>
      <c r="BQ417" t="str">
        <f>IF(Table1[[#This Row],[Date]]="","",IF(Table1[[#This Row],[Effect 1]]="Dr.","Yes","No"))</f>
        <v/>
      </c>
      <c r="BR417" t="str">
        <f>IF(Table1[[#This Row],[Date]]="","",Table1[[#This Row],[Ledger 1]])</f>
        <v/>
      </c>
      <c r="BS417" t="str">
        <f>IF(Table1[[#This Row],[Date]]="","",IF(Table1[[#This Row],[Effect 1]]="Dr.",-Table1[[#This Row],[Amount 1]],Table1[[#This Row],[Amount 1]]))</f>
        <v/>
      </c>
      <c r="BV417" t="str">
        <f>IF(Table1[[#This Row],[Ledger 2]]="","","No")</f>
        <v/>
      </c>
      <c r="BW417" t="str">
        <f>IF(Table1[[#This Row],[Date]]="","",IF(Table1[[#This Row],[Effect 2]]="Dr.","Yes","No"))</f>
        <v/>
      </c>
      <c r="BX417" t="str">
        <f>IF(Table1[[#This Row],[Date]]="","",Table1[[#This Row],[Ledger 2]])</f>
        <v/>
      </c>
      <c r="BY417" t="str">
        <f>IF(Table1[[#This Row],[Date]]="","",IF(Table1[[#This Row],[Effect 2]]="Dr.",-Table1[[#This Row],[Amount 2]],Table1[[#This Row],[Amount 2]]))</f>
        <v/>
      </c>
      <c r="CB417" t="str">
        <f>IF(Table1[[#This Row],[Ledger 3]]="","","No")</f>
        <v/>
      </c>
      <c r="CC417" t="str">
        <f>IF(Table1[[#This Row],[Ledger 3]]="","",IF(Table1[[#This Row],[Effect 3]]="Dr.","Yes","No"))</f>
        <v/>
      </c>
      <c r="CD417" t="str">
        <f>IF(Table1[[#This Row],[Ledger 3]]="","",Table1[[#This Row],[Ledger 3]])</f>
        <v/>
      </c>
      <c r="CE417" t="str">
        <f>IF(Table1[[#This Row],[Ledger 3]]="","",IF(Table1[[#This Row],[Effect 3]]="Dr.",-Table1[[#This Row],[Amount 3]],Table1[[#This Row],[Amount 3]]))</f>
        <v/>
      </c>
      <c r="CH417" t="str">
        <f>IF(Table1[[#This Row],[Ledger 4]]="","","No")</f>
        <v/>
      </c>
      <c r="CI417" t="str">
        <f>IF(Table1[[#This Row],[Ledger 4]]="","",IF(Table1[[#This Row],[Effect 4]]="Dr.","Yes","No"))</f>
        <v/>
      </c>
      <c r="CJ417" t="str">
        <f>IF(Table1[[#This Row],[Ledger 4]]="","",Table1[[#This Row],[Ledger 4]])</f>
        <v/>
      </c>
      <c r="CK417" t="str">
        <f>IF(Table1[[#This Row],[Ledger 4]]="","",IF(Table1[[#This Row],[Effect 4]]="Dr.",-Table1[[#This Row],[Amount 4]],Table1[[#This Row],[Amount 4]]))</f>
        <v/>
      </c>
      <c r="CN417" t="str">
        <f>IF(Table1[[#This Row],[Ledger 5]]="","","No")</f>
        <v/>
      </c>
      <c r="CO417" t="str">
        <f>IF(Table1[[#This Row],[Ledger 5]]="","",IF(Table1[[#This Row],[Effect 5]]="Dr.","Yes","No"))</f>
        <v/>
      </c>
      <c r="CP417" t="str">
        <f>IF(Table1[[#This Row],[Ledger 5]]="","",Table1[[#This Row],[Ledger 5]])</f>
        <v/>
      </c>
      <c r="CQ417" t="str">
        <f>IF(Table1[[#This Row],[Ledger 5]]="","",IF(Table1[[#This Row],[Effect 5]]="Dr.",-Table1[[#This Row],[Amount 5]],Table1[[#This Row],[Amount 5]]))</f>
        <v/>
      </c>
      <c r="CT417" t="str">
        <f>IF(Table1[[#This Row],[Ledger 6]]="","","No")</f>
        <v/>
      </c>
      <c r="CU417" t="str">
        <f>IF(Table1[[#This Row],[Ledger 6]]="","",IF(Table1[[#This Row],[Effect 6]]="Dr.","Yes","No"))</f>
        <v/>
      </c>
      <c r="CV417" t="str">
        <f>IF(Table1[[#This Row],[Ledger 6]]="","",Table1[[#This Row],[Ledger 6]])</f>
        <v/>
      </c>
      <c r="CW417" t="str">
        <f>IF(Table1[[#This Row],[Ledger 6]]="","",IF(Table1[[#This Row],[Effect 6]]="Dr.",-Table1[[#This Row],[Amount 6]],Table1[[#This Row],[Amount 6]]))</f>
        <v/>
      </c>
      <c r="CZ417" t="str">
        <f>IF(Table1[[#This Row],[Ledger 7]]="","","No")</f>
        <v/>
      </c>
      <c r="DA417" t="str">
        <f>IF(Table1[[#This Row],[Ledger 7]]="","",IF(Table1[[#This Row],[Effect 7]]="Dr.","Yes","No"))</f>
        <v/>
      </c>
      <c r="DB417" t="str">
        <f>IF(Table1[[#This Row],[Ledger 7]]="","",Table1[[#This Row],[Ledger 7]])</f>
        <v/>
      </c>
      <c r="DC417" t="str">
        <f>IF(Table1[[#This Row],[Ledger 7]]="","",IF(Table1[[#This Row],[Effect 7]]="Dr.",-Table1[[#This Row],[Amount 7]],Table1[[#This Row],[Amount 7]]))</f>
        <v/>
      </c>
      <c r="DF417" t="str">
        <f>IF(Table1[[#This Row],[Ledger 8]]="","","No")</f>
        <v/>
      </c>
      <c r="DG417" t="str">
        <f>IF(Table1[[#This Row],[Ledger 8]]="","",IF(Table1[[#This Row],[Effect 8]]="Dr.","Yes","No"))</f>
        <v/>
      </c>
      <c r="DH417" t="str">
        <f>IF(Table1[[#This Row],[Ledger 8]]="","",Table1[[#This Row],[Ledger 8]])</f>
        <v/>
      </c>
      <c r="DI417" t="str">
        <f>IF(Table1[[#This Row],[Ledger 8]]="","",IF(Table1[[#This Row],[Effect 8]]="Dr.",-Table1[[#This Row],[Amount 8]],Table1[[#This Row],[Amount 8]]))</f>
        <v/>
      </c>
      <c r="DL417" t="str">
        <f>IF(Table1[[#This Row],[Ledger 9]]="","","No")</f>
        <v/>
      </c>
      <c r="DM417" t="str">
        <f>IF(Table1[[#This Row],[Ledger 9]]="","",IF(Table1[[#This Row],[Effect 9]]="Dr.","Yes","No"))</f>
        <v/>
      </c>
      <c r="DN417" t="str">
        <f>IF(Table1[[#This Row],[Ledger 9]]="","",Table1[[#This Row],[Ledger 9]])</f>
        <v/>
      </c>
      <c r="DO417" t="str">
        <f>IF(Table1[[#This Row],[Ledger 9]]="","",IF(Table1[[#This Row],[Effect 9]]="Dr.",-Table1[[#This Row],[Amount 9]],Table1[[#This Row],[Amount 9]]))</f>
        <v/>
      </c>
      <c r="DR417" t="str">
        <f>IF(Table1[[#This Row],[Ledger 10]]="","","No")</f>
        <v/>
      </c>
      <c r="DS417" t="str">
        <f>IF(Table1[[#This Row],[Ledger 10]]="","",IF(Table1[[#This Row],[Effect 10]]="Dr.","Yes","No"))</f>
        <v/>
      </c>
      <c r="DT417" t="str">
        <f>IF(Table1[[#This Row],[Ledger 10]]="","",Table1[[#This Row],[Ledger 10]])</f>
        <v/>
      </c>
      <c r="DU417" t="str">
        <f>IF(Table1[[#This Row],[Ledger 10]]="","",IF(Table1[[#This Row],[Effect 10]]="Dr.",-Table1[[#This Row],[Amount 10]],Table1[[#This Row],[Amount 10]]))</f>
        <v/>
      </c>
      <c r="DX417" t="str">
        <f>IF(Table1[[#This Row],[Ledger 11]]="","","No")</f>
        <v/>
      </c>
      <c r="DY417" t="str">
        <f>IF(Table1[[#This Row],[Ledger 11]]="","",IF(Table1[[#This Row],[Effect 11]]="Dr.","Yes","No"))</f>
        <v/>
      </c>
      <c r="DZ417" t="str">
        <f>IF(Table1[[#This Row],[Ledger 11]]="","",Table1[[#This Row],[Ledger 11]])</f>
        <v/>
      </c>
      <c r="EA417" t="str">
        <f>IF(Table1[[#This Row],[Ledger 11]]="","",IF(Table1[[#This Row],[Effect 11]]="Dr.",-Table1[[#This Row],[Amount 11]],Table1[[#This Row],[Amount 11]]))</f>
        <v/>
      </c>
      <c r="ED417" t="str">
        <f>IF(Table1[[#This Row],[Ledger 12]]="","","No")</f>
        <v/>
      </c>
      <c r="EE417" t="str">
        <f>IF(Table1[[#This Row],[Ledger 12]]="","",IF(Table1[[#This Row],[Effect 12]]="Dr.","Yes","No"))</f>
        <v/>
      </c>
      <c r="EF417" t="str">
        <f>IF(Table1[[#This Row],[Ledger 12]]="","",Table1[[#This Row],[Ledger 12]])</f>
        <v/>
      </c>
      <c r="EG417" t="str">
        <f>IF(Table1[[#This Row],[Ledger 12]]="","",IF(Table1[[#This Row],[Effect 12]]="Dr.",-Table1[[#This Row],[Amount 12]],Table1[[#This Row],[Amount 12]]))</f>
        <v/>
      </c>
      <c r="EJ417" t="str">
        <f>IF(Table1[[#This Row],[Ledger 13]]="","","No")</f>
        <v/>
      </c>
      <c r="EK417" t="str">
        <f>IF(Table1[[#This Row],[Ledger 13]]="","",IF(Table1[[#This Row],[Effect 13]]="Dr.","Yes","No"))</f>
        <v/>
      </c>
      <c r="EL417" t="str">
        <f>IF(Table1[[#This Row],[Ledger 13]]="","",Table1[[#This Row],[Ledger 13]])</f>
        <v/>
      </c>
      <c r="EM417" t="str">
        <f>IF(Table1[[#This Row],[Ledger 13]]="","",IF(Table1[[#This Row],[Effect 13]]="Dr.",-Table1[[#This Row],[Amount 13]],Table1[[#This Row],[Amount 13]]))</f>
        <v/>
      </c>
      <c r="EP417" t="str">
        <f>IF(Table1[[#This Row],[Ledger 14]]="","","No")</f>
        <v/>
      </c>
      <c r="EQ417" t="str">
        <f>IF(Table1[[#This Row],[Ledger 14]]="","",IF(Table1[[#This Row],[Effect 14]]="Dr.","Yes","No"))</f>
        <v/>
      </c>
      <c r="ER417" t="str">
        <f>IF(Table1[[#This Row],[Ledger 14]]="","",Table1[[#This Row],[Ledger 14]])</f>
        <v/>
      </c>
      <c r="ES417" t="str">
        <f>IF(Table1[[#This Row],[Ledger 14]]="","",IF(Table1[[#This Row],[Effect 14]]="Dr.",-Table1[[#This Row],[Amount 14]],Table1[[#This Row],[Amount 14]]))</f>
        <v/>
      </c>
      <c r="EV417" t="str">
        <f>IF(Table1[[#This Row],[Ledger 15]]="","","No")</f>
        <v/>
      </c>
      <c r="EW417" t="str">
        <f>IF(Table1[[#This Row],[Ledger 15]]="","",IF(Table1[[#This Row],[Effect 15]]="Dr.","Yes","No"))</f>
        <v/>
      </c>
      <c r="EX417" t="str">
        <f>IF(Table1[[#This Row],[Ledger 15]]="","",Table1[[#This Row],[Ledger 15]])</f>
        <v/>
      </c>
      <c r="EY417" t="str">
        <f>IF(Table1[[#This Row],[Ledger 15]]="","",IF(Table1[[#This Row],[Effect 15]]="Dr.",-Table1[[#This Row],[Amount 15]],Table1[[#This Row],[Amount 15]]))</f>
        <v/>
      </c>
      <c r="FD4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7">
        <f>IF(Table1[[#This Row],[Date]]="",0,IF(AND(Table1[[#This Row],[Date]]&gt;=$FE$2,Table1[[#This Row],[Date]]&lt;=$FE$3),0,1))</f>
        <v>0</v>
      </c>
      <c r="FF417">
        <f>IF(Table1[[#This Row],[Date]]="",0,IF(TYPE(VLOOKUP(Table1[[#This Row],[Voucher Type]],Table1[[#All],[Voucher Type Master]],1,FALSE))=16,1,0))</f>
        <v>0</v>
      </c>
      <c r="FG417">
        <f>IF(TYPE(IF(Table1[[#This Row],[Date]]="",0,IF(VLOOKUP(Table1[[#This Row],[Voucher Type]],$FY$5:$FZ$13,2,0)=Table1[[#This Row],[Effect 1]],0,1)))=16,1,0)</f>
        <v>0</v>
      </c>
      <c r="FH4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7">
        <f>IF(LEN(Table1[[#This Row],[Ledger 1]])&gt;0,IF(TYPE(VLOOKUP(Table1[[#This Row],[Ledger 1]],GZ:GZ,1,0))=16,1,0),0)</f>
        <v>0</v>
      </c>
      <c r="FJ417">
        <f>IF(LEN(Table1[[#This Row],[Ledger 2]])&gt;0,IF(TYPE(VLOOKUP(Table1[[#This Row],[Ledger 2]],GZ:GZ,1,0))=16,1,0),0)</f>
        <v>0</v>
      </c>
      <c r="FK417">
        <f>IF(LEN(Table1[[#This Row],[Ledger 3]])&gt;0,IF(TYPE(VLOOKUP(Table1[[#This Row],[Ledger 3]],GZ:GZ,1,0))=16,1,0),0)</f>
        <v>0</v>
      </c>
      <c r="FL417">
        <f>IF(LEN(Table1[[#This Row],[Ledger 4]])&gt;0,IF(TYPE(VLOOKUP(Table1[[#This Row],[Ledger 4]],GZ:GZ,1,0))=16,1,0),0)</f>
        <v>0</v>
      </c>
      <c r="FM417">
        <f>IF(LEN(Table1[[#This Row],[Ledger 5]])&gt;0,IF(TYPE(VLOOKUP(Table1[[#This Row],[Ledger 5]],GZ:GZ,1,0))=16,1,0),0)</f>
        <v>0</v>
      </c>
      <c r="FN417">
        <f>IF(LEN(Table1[[#This Row],[Ledger 6]])&gt;0,IF(TYPE(VLOOKUP(Table1[[#This Row],[Ledger 6]],$GZ:$GZ,1,0))=16,1,0),0)</f>
        <v>0</v>
      </c>
      <c r="FO417">
        <f>IF(LEN(Table1[[#This Row],[Ledger 7]])&gt;0,IF(TYPE(VLOOKUP(Table1[[#This Row],[Ledger 7]],$GZ:$GZ,1,0))=16,1,0),0)</f>
        <v>0</v>
      </c>
      <c r="FP417">
        <f>IF(LEN(Table1[[#This Row],[Ledger 8]])&gt;0,IF(TYPE(VLOOKUP(Table1[[#This Row],[Ledger 8]],$GZ:$GZ,1,0))=16,1,0),0)</f>
        <v>0</v>
      </c>
      <c r="FQ417">
        <f>IF(LEN(Table1[[#This Row],[Ledger 9]])&gt;0,IF(TYPE(VLOOKUP(Table1[[#This Row],[Ledger 9]],$GZ:$GZ,1,0))=16,1,0),0)</f>
        <v>0</v>
      </c>
      <c r="FR417">
        <f>IF(LEN(Table1[[#This Row],[Ledger 10]])&gt;0,IF(TYPE(VLOOKUP(Table1[[#This Row],[Ledger 10]],$GZ:$GZ,1,0))=16,1,0),0)</f>
        <v>0</v>
      </c>
      <c r="FS417">
        <f>IF(LEN(Table1[[#This Row],[Ledger 11]])&gt;0,IF(TYPE(VLOOKUP(Table1[[#This Row],[Ledger 11]],$GZ:$GZ,1,0))=16,1,0),0)</f>
        <v>0</v>
      </c>
      <c r="FT417">
        <f>IF(LEN(Table1[[#This Row],[Ledger 12]])&gt;0,IF(TYPE(VLOOKUP(Table1[[#This Row],[Ledger 12]],$GZ:$GZ,1,0))=16,1,0),0)</f>
        <v>0</v>
      </c>
      <c r="FU417">
        <f>IF(LEN(Table1[[#This Row],[Ledger 13]])&gt;0,IF(TYPE(VLOOKUP(Table1[[#This Row],[Ledger 13]],$GZ:$GZ,1,0))=16,1,0),0)</f>
        <v>0</v>
      </c>
      <c r="FV417">
        <f>IF(LEN(Table1[[#This Row],[Ledger 14]])&gt;0,IF(TYPE(VLOOKUP(Table1[[#This Row],[Ledger 14]],$GZ:$GZ,1,0))=16,1,0),0)</f>
        <v>0</v>
      </c>
      <c r="FW417">
        <f>IF(LEN(Table1[[#This Row],[Ledger 15]])&gt;0,IF(TYPE(VLOOKUP(Table1[[#This Row],[Ledger 15]],$GZ:$GZ,1,0))=16,1,0),0)</f>
        <v>0</v>
      </c>
    </row>
    <row r="418" spans="4:179" ht="33" customHeight="1" x14ac:dyDescent="0.45">
      <c r="D418" s="8">
        <f t="shared" si="15"/>
        <v>413</v>
      </c>
      <c r="E418" s="32"/>
      <c r="F418" s="34"/>
      <c r="G418" s="34"/>
      <c r="H418" s="34"/>
      <c r="I418" s="34"/>
      <c r="J418" s="38"/>
      <c r="K418" s="33"/>
      <c r="L418" s="36"/>
      <c r="M418" s="35"/>
      <c r="N418" s="34"/>
      <c r="O418" s="41"/>
      <c r="P418" s="35"/>
      <c r="Q418" s="34"/>
      <c r="R418" s="37"/>
      <c r="S418" s="35"/>
      <c r="T418" s="34"/>
      <c r="U418" s="37"/>
      <c r="V418" s="35"/>
      <c r="W418" s="34"/>
      <c r="X418" s="37"/>
      <c r="Y418" s="35"/>
      <c r="Z418" s="34"/>
      <c r="AA418" s="37"/>
      <c r="AB418" s="35"/>
      <c r="AC418" s="34"/>
      <c r="AD418" s="37"/>
      <c r="AE418" s="35"/>
      <c r="AF418" s="34"/>
      <c r="AG418" s="37"/>
      <c r="AH418" s="35"/>
      <c r="AI418" s="34"/>
      <c r="AJ418" s="37"/>
      <c r="AK418" s="35"/>
      <c r="AL418" s="34"/>
      <c r="AM418" s="37"/>
      <c r="AN418" s="35"/>
      <c r="AO418" s="34"/>
      <c r="AP418" s="37"/>
      <c r="AQ418" s="35"/>
      <c r="AR418" s="34"/>
      <c r="AS418" s="37"/>
      <c r="AT418" s="35"/>
      <c r="AU418" s="34"/>
      <c r="AV418" s="37"/>
      <c r="AW418" s="35"/>
      <c r="AX418" s="34"/>
      <c r="AY418" s="37"/>
      <c r="AZ418" s="35"/>
      <c r="BA418" s="34"/>
      <c r="BB418" s="37"/>
      <c r="BC4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8" s="7"/>
      <c r="BF418" t="str">
        <f>IF(Table1[[#This Row],[Date]]="","","&amp;lt;VOUCHER REMOTEID="&amp;""""&amp;$A$11&amp;$A$13&amp;ROW()&amp;""""&amp;" VCHTYPE="""&amp;F418&amp;""" ACTION="""&amp;"Create"&amp;"""&amp;gt;")</f>
        <v/>
      </c>
      <c r="BG418" t="str">
        <f>IF(Table1[[#This Row],[Date]]="","",TEXT(Table1[[#This Row],[Date]],"yyyymmdd"))</f>
        <v/>
      </c>
      <c r="BH418" t="str">
        <f>Table1[[#This Row],[Date2]]</f>
        <v/>
      </c>
      <c r="BI418" t="str">
        <f>IF(Table1[[#This Row],[Date]]="","",Table1[[#This Row],[Voucher Type]])</f>
        <v/>
      </c>
      <c r="BJ418" t="str">
        <f>IF(Table1[[#This Row],[Ref No / Invoice No]]="","",Table1[[#This Row],[Ref No / Invoice No]])</f>
        <v/>
      </c>
      <c r="BK418" t="str">
        <f>IF(Table1[[#This Row],[Voucher No]]="","",Table1[[#This Row],[Voucher No]])</f>
        <v/>
      </c>
      <c r="BL418" t="str">
        <f>IF(Table1[[#This Row],[Date]]="","",Table1[[#This Row],[Narration]])</f>
        <v/>
      </c>
      <c r="BM418" t="str">
        <f>IF(Table1[[#This Row],[Date]]="","",$A$11&amp;$A$13&amp;ROW())</f>
        <v/>
      </c>
      <c r="BN418" t="str">
        <f>IF(Table1[[#This Row],[Date]]="","",$A$13)</f>
        <v/>
      </c>
      <c r="BP418" t="str">
        <f>IF(Table1[[#This Row],[Ledger 1]]="","","No")</f>
        <v/>
      </c>
      <c r="BQ418" t="str">
        <f>IF(Table1[[#This Row],[Date]]="","",IF(Table1[[#This Row],[Effect 1]]="Dr.","Yes","No"))</f>
        <v/>
      </c>
      <c r="BR418" t="str">
        <f>IF(Table1[[#This Row],[Date]]="","",Table1[[#This Row],[Ledger 1]])</f>
        <v/>
      </c>
      <c r="BS418" t="str">
        <f>IF(Table1[[#This Row],[Date]]="","",IF(Table1[[#This Row],[Effect 1]]="Dr.",-Table1[[#This Row],[Amount 1]],Table1[[#This Row],[Amount 1]]))</f>
        <v/>
      </c>
      <c r="BV418" t="str">
        <f>IF(Table1[[#This Row],[Ledger 2]]="","","No")</f>
        <v/>
      </c>
      <c r="BW418" t="str">
        <f>IF(Table1[[#This Row],[Date]]="","",IF(Table1[[#This Row],[Effect 2]]="Dr.","Yes","No"))</f>
        <v/>
      </c>
      <c r="BX418" t="str">
        <f>IF(Table1[[#This Row],[Date]]="","",Table1[[#This Row],[Ledger 2]])</f>
        <v/>
      </c>
      <c r="BY418" t="str">
        <f>IF(Table1[[#This Row],[Date]]="","",IF(Table1[[#This Row],[Effect 2]]="Dr.",-Table1[[#This Row],[Amount 2]],Table1[[#This Row],[Amount 2]]))</f>
        <v/>
      </c>
      <c r="CB418" t="str">
        <f>IF(Table1[[#This Row],[Ledger 3]]="","","No")</f>
        <v/>
      </c>
      <c r="CC418" t="str">
        <f>IF(Table1[[#This Row],[Ledger 3]]="","",IF(Table1[[#This Row],[Effect 3]]="Dr.","Yes","No"))</f>
        <v/>
      </c>
      <c r="CD418" t="str">
        <f>IF(Table1[[#This Row],[Ledger 3]]="","",Table1[[#This Row],[Ledger 3]])</f>
        <v/>
      </c>
      <c r="CE418" t="str">
        <f>IF(Table1[[#This Row],[Ledger 3]]="","",IF(Table1[[#This Row],[Effect 3]]="Dr.",-Table1[[#This Row],[Amount 3]],Table1[[#This Row],[Amount 3]]))</f>
        <v/>
      </c>
      <c r="CH418" t="str">
        <f>IF(Table1[[#This Row],[Ledger 4]]="","","No")</f>
        <v/>
      </c>
      <c r="CI418" t="str">
        <f>IF(Table1[[#This Row],[Ledger 4]]="","",IF(Table1[[#This Row],[Effect 4]]="Dr.","Yes","No"))</f>
        <v/>
      </c>
      <c r="CJ418" t="str">
        <f>IF(Table1[[#This Row],[Ledger 4]]="","",Table1[[#This Row],[Ledger 4]])</f>
        <v/>
      </c>
      <c r="CK418" t="str">
        <f>IF(Table1[[#This Row],[Ledger 4]]="","",IF(Table1[[#This Row],[Effect 4]]="Dr.",-Table1[[#This Row],[Amount 4]],Table1[[#This Row],[Amount 4]]))</f>
        <v/>
      </c>
      <c r="CN418" t="str">
        <f>IF(Table1[[#This Row],[Ledger 5]]="","","No")</f>
        <v/>
      </c>
      <c r="CO418" t="str">
        <f>IF(Table1[[#This Row],[Ledger 5]]="","",IF(Table1[[#This Row],[Effect 5]]="Dr.","Yes","No"))</f>
        <v/>
      </c>
      <c r="CP418" t="str">
        <f>IF(Table1[[#This Row],[Ledger 5]]="","",Table1[[#This Row],[Ledger 5]])</f>
        <v/>
      </c>
      <c r="CQ418" t="str">
        <f>IF(Table1[[#This Row],[Ledger 5]]="","",IF(Table1[[#This Row],[Effect 5]]="Dr.",-Table1[[#This Row],[Amount 5]],Table1[[#This Row],[Amount 5]]))</f>
        <v/>
      </c>
      <c r="CT418" t="str">
        <f>IF(Table1[[#This Row],[Ledger 6]]="","","No")</f>
        <v/>
      </c>
      <c r="CU418" t="str">
        <f>IF(Table1[[#This Row],[Ledger 6]]="","",IF(Table1[[#This Row],[Effect 6]]="Dr.","Yes","No"))</f>
        <v/>
      </c>
      <c r="CV418" t="str">
        <f>IF(Table1[[#This Row],[Ledger 6]]="","",Table1[[#This Row],[Ledger 6]])</f>
        <v/>
      </c>
      <c r="CW418" t="str">
        <f>IF(Table1[[#This Row],[Ledger 6]]="","",IF(Table1[[#This Row],[Effect 6]]="Dr.",-Table1[[#This Row],[Amount 6]],Table1[[#This Row],[Amount 6]]))</f>
        <v/>
      </c>
      <c r="CZ418" t="str">
        <f>IF(Table1[[#This Row],[Ledger 7]]="","","No")</f>
        <v/>
      </c>
      <c r="DA418" t="str">
        <f>IF(Table1[[#This Row],[Ledger 7]]="","",IF(Table1[[#This Row],[Effect 7]]="Dr.","Yes","No"))</f>
        <v/>
      </c>
      <c r="DB418" t="str">
        <f>IF(Table1[[#This Row],[Ledger 7]]="","",Table1[[#This Row],[Ledger 7]])</f>
        <v/>
      </c>
      <c r="DC418" t="str">
        <f>IF(Table1[[#This Row],[Ledger 7]]="","",IF(Table1[[#This Row],[Effect 7]]="Dr.",-Table1[[#This Row],[Amount 7]],Table1[[#This Row],[Amount 7]]))</f>
        <v/>
      </c>
      <c r="DF418" t="str">
        <f>IF(Table1[[#This Row],[Ledger 8]]="","","No")</f>
        <v/>
      </c>
      <c r="DG418" t="str">
        <f>IF(Table1[[#This Row],[Ledger 8]]="","",IF(Table1[[#This Row],[Effect 8]]="Dr.","Yes","No"))</f>
        <v/>
      </c>
      <c r="DH418" t="str">
        <f>IF(Table1[[#This Row],[Ledger 8]]="","",Table1[[#This Row],[Ledger 8]])</f>
        <v/>
      </c>
      <c r="DI418" t="str">
        <f>IF(Table1[[#This Row],[Ledger 8]]="","",IF(Table1[[#This Row],[Effect 8]]="Dr.",-Table1[[#This Row],[Amount 8]],Table1[[#This Row],[Amount 8]]))</f>
        <v/>
      </c>
      <c r="DL418" t="str">
        <f>IF(Table1[[#This Row],[Ledger 9]]="","","No")</f>
        <v/>
      </c>
      <c r="DM418" t="str">
        <f>IF(Table1[[#This Row],[Ledger 9]]="","",IF(Table1[[#This Row],[Effect 9]]="Dr.","Yes","No"))</f>
        <v/>
      </c>
      <c r="DN418" t="str">
        <f>IF(Table1[[#This Row],[Ledger 9]]="","",Table1[[#This Row],[Ledger 9]])</f>
        <v/>
      </c>
      <c r="DO418" t="str">
        <f>IF(Table1[[#This Row],[Ledger 9]]="","",IF(Table1[[#This Row],[Effect 9]]="Dr.",-Table1[[#This Row],[Amount 9]],Table1[[#This Row],[Amount 9]]))</f>
        <v/>
      </c>
      <c r="DR418" t="str">
        <f>IF(Table1[[#This Row],[Ledger 10]]="","","No")</f>
        <v/>
      </c>
      <c r="DS418" t="str">
        <f>IF(Table1[[#This Row],[Ledger 10]]="","",IF(Table1[[#This Row],[Effect 10]]="Dr.","Yes","No"))</f>
        <v/>
      </c>
      <c r="DT418" t="str">
        <f>IF(Table1[[#This Row],[Ledger 10]]="","",Table1[[#This Row],[Ledger 10]])</f>
        <v/>
      </c>
      <c r="DU418" t="str">
        <f>IF(Table1[[#This Row],[Ledger 10]]="","",IF(Table1[[#This Row],[Effect 10]]="Dr.",-Table1[[#This Row],[Amount 10]],Table1[[#This Row],[Amount 10]]))</f>
        <v/>
      </c>
      <c r="DX418" t="str">
        <f>IF(Table1[[#This Row],[Ledger 11]]="","","No")</f>
        <v/>
      </c>
      <c r="DY418" t="str">
        <f>IF(Table1[[#This Row],[Ledger 11]]="","",IF(Table1[[#This Row],[Effect 11]]="Dr.","Yes","No"))</f>
        <v/>
      </c>
      <c r="DZ418" t="str">
        <f>IF(Table1[[#This Row],[Ledger 11]]="","",Table1[[#This Row],[Ledger 11]])</f>
        <v/>
      </c>
      <c r="EA418" t="str">
        <f>IF(Table1[[#This Row],[Ledger 11]]="","",IF(Table1[[#This Row],[Effect 11]]="Dr.",-Table1[[#This Row],[Amount 11]],Table1[[#This Row],[Amount 11]]))</f>
        <v/>
      </c>
      <c r="ED418" t="str">
        <f>IF(Table1[[#This Row],[Ledger 12]]="","","No")</f>
        <v/>
      </c>
      <c r="EE418" t="str">
        <f>IF(Table1[[#This Row],[Ledger 12]]="","",IF(Table1[[#This Row],[Effect 12]]="Dr.","Yes","No"))</f>
        <v/>
      </c>
      <c r="EF418" t="str">
        <f>IF(Table1[[#This Row],[Ledger 12]]="","",Table1[[#This Row],[Ledger 12]])</f>
        <v/>
      </c>
      <c r="EG418" t="str">
        <f>IF(Table1[[#This Row],[Ledger 12]]="","",IF(Table1[[#This Row],[Effect 12]]="Dr.",-Table1[[#This Row],[Amount 12]],Table1[[#This Row],[Amount 12]]))</f>
        <v/>
      </c>
      <c r="EJ418" t="str">
        <f>IF(Table1[[#This Row],[Ledger 13]]="","","No")</f>
        <v/>
      </c>
      <c r="EK418" t="str">
        <f>IF(Table1[[#This Row],[Ledger 13]]="","",IF(Table1[[#This Row],[Effect 13]]="Dr.","Yes","No"))</f>
        <v/>
      </c>
      <c r="EL418" t="str">
        <f>IF(Table1[[#This Row],[Ledger 13]]="","",Table1[[#This Row],[Ledger 13]])</f>
        <v/>
      </c>
      <c r="EM418" t="str">
        <f>IF(Table1[[#This Row],[Ledger 13]]="","",IF(Table1[[#This Row],[Effect 13]]="Dr.",-Table1[[#This Row],[Amount 13]],Table1[[#This Row],[Amount 13]]))</f>
        <v/>
      </c>
      <c r="EP418" t="str">
        <f>IF(Table1[[#This Row],[Ledger 14]]="","","No")</f>
        <v/>
      </c>
      <c r="EQ418" t="str">
        <f>IF(Table1[[#This Row],[Ledger 14]]="","",IF(Table1[[#This Row],[Effect 14]]="Dr.","Yes","No"))</f>
        <v/>
      </c>
      <c r="ER418" t="str">
        <f>IF(Table1[[#This Row],[Ledger 14]]="","",Table1[[#This Row],[Ledger 14]])</f>
        <v/>
      </c>
      <c r="ES418" t="str">
        <f>IF(Table1[[#This Row],[Ledger 14]]="","",IF(Table1[[#This Row],[Effect 14]]="Dr.",-Table1[[#This Row],[Amount 14]],Table1[[#This Row],[Amount 14]]))</f>
        <v/>
      </c>
      <c r="EV418" t="str">
        <f>IF(Table1[[#This Row],[Ledger 15]]="","","No")</f>
        <v/>
      </c>
      <c r="EW418" t="str">
        <f>IF(Table1[[#This Row],[Ledger 15]]="","",IF(Table1[[#This Row],[Effect 15]]="Dr.","Yes","No"))</f>
        <v/>
      </c>
      <c r="EX418" t="str">
        <f>IF(Table1[[#This Row],[Ledger 15]]="","",Table1[[#This Row],[Ledger 15]])</f>
        <v/>
      </c>
      <c r="EY418" t="str">
        <f>IF(Table1[[#This Row],[Ledger 15]]="","",IF(Table1[[#This Row],[Effect 15]]="Dr.",-Table1[[#This Row],[Amount 15]],Table1[[#This Row],[Amount 15]]))</f>
        <v/>
      </c>
      <c r="FD4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8">
        <f>IF(Table1[[#This Row],[Date]]="",0,IF(AND(Table1[[#This Row],[Date]]&gt;=$FE$2,Table1[[#This Row],[Date]]&lt;=$FE$3),0,1))</f>
        <v>0</v>
      </c>
      <c r="FF418">
        <f>IF(Table1[[#This Row],[Date]]="",0,IF(TYPE(VLOOKUP(Table1[[#This Row],[Voucher Type]],Table1[[#All],[Voucher Type Master]],1,FALSE))=16,1,0))</f>
        <v>0</v>
      </c>
      <c r="FG418">
        <f>IF(TYPE(IF(Table1[[#This Row],[Date]]="",0,IF(VLOOKUP(Table1[[#This Row],[Voucher Type]],$FY$5:$FZ$13,2,0)=Table1[[#This Row],[Effect 1]],0,1)))=16,1,0)</f>
        <v>0</v>
      </c>
      <c r="FH4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8">
        <f>IF(LEN(Table1[[#This Row],[Ledger 1]])&gt;0,IF(TYPE(VLOOKUP(Table1[[#This Row],[Ledger 1]],GZ:GZ,1,0))=16,1,0),0)</f>
        <v>0</v>
      </c>
      <c r="FJ418">
        <f>IF(LEN(Table1[[#This Row],[Ledger 2]])&gt;0,IF(TYPE(VLOOKUP(Table1[[#This Row],[Ledger 2]],GZ:GZ,1,0))=16,1,0),0)</f>
        <v>0</v>
      </c>
      <c r="FK418">
        <f>IF(LEN(Table1[[#This Row],[Ledger 3]])&gt;0,IF(TYPE(VLOOKUP(Table1[[#This Row],[Ledger 3]],GZ:GZ,1,0))=16,1,0),0)</f>
        <v>0</v>
      </c>
      <c r="FL418">
        <f>IF(LEN(Table1[[#This Row],[Ledger 4]])&gt;0,IF(TYPE(VLOOKUP(Table1[[#This Row],[Ledger 4]],GZ:GZ,1,0))=16,1,0),0)</f>
        <v>0</v>
      </c>
      <c r="FM418">
        <f>IF(LEN(Table1[[#This Row],[Ledger 5]])&gt;0,IF(TYPE(VLOOKUP(Table1[[#This Row],[Ledger 5]],GZ:GZ,1,0))=16,1,0),0)</f>
        <v>0</v>
      </c>
      <c r="FN418">
        <f>IF(LEN(Table1[[#This Row],[Ledger 6]])&gt;0,IF(TYPE(VLOOKUP(Table1[[#This Row],[Ledger 6]],$GZ:$GZ,1,0))=16,1,0),0)</f>
        <v>0</v>
      </c>
      <c r="FO418">
        <f>IF(LEN(Table1[[#This Row],[Ledger 7]])&gt;0,IF(TYPE(VLOOKUP(Table1[[#This Row],[Ledger 7]],$GZ:$GZ,1,0))=16,1,0),0)</f>
        <v>0</v>
      </c>
      <c r="FP418">
        <f>IF(LEN(Table1[[#This Row],[Ledger 8]])&gt;0,IF(TYPE(VLOOKUP(Table1[[#This Row],[Ledger 8]],$GZ:$GZ,1,0))=16,1,0),0)</f>
        <v>0</v>
      </c>
      <c r="FQ418">
        <f>IF(LEN(Table1[[#This Row],[Ledger 9]])&gt;0,IF(TYPE(VLOOKUP(Table1[[#This Row],[Ledger 9]],$GZ:$GZ,1,0))=16,1,0),0)</f>
        <v>0</v>
      </c>
      <c r="FR418">
        <f>IF(LEN(Table1[[#This Row],[Ledger 10]])&gt;0,IF(TYPE(VLOOKUP(Table1[[#This Row],[Ledger 10]],$GZ:$GZ,1,0))=16,1,0),0)</f>
        <v>0</v>
      </c>
      <c r="FS418">
        <f>IF(LEN(Table1[[#This Row],[Ledger 11]])&gt;0,IF(TYPE(VLOOKUP(Table1[[#This Row],[Ledger 11]],$GZ:$GZ,1,0))=16,1,0),0)</f>
        <v>0</v>
      </c>
      <c r="FT418">
        <f>IF(LEN(Table1[[#This Row],[Ledger 12]])&gt;0,IF(TYPE(VLOOKUP(Table1[[#This Row],[Ledger 12]],$GZ:$GZ,1,0))=16,1,0),0)</f>
        <v>0</v>
      </c>
      <c r="FU418">
        <f>IF(LEN(Table1[[#This Row],[Ledger 13]])&gt;0,IF(TYPE(VLOOKUP(Table1[[#This Row],[Ledger 13]],$GZ:$GZ,1,0))=16,1,0),0)</f>
        <v>0</v>
      </c>
      <c r="FV418">
        <f>IF(LEN(Table1[[#This Row],[Ledger 14]])&gt;0,IF(TYPE(VLOOKUP(Table1[[#This Row],[Ledger 14]],$GZ:$GZ,1,0))=16,1,0),0)</f>
        <v>0</v>
      </c>
      <c r="FW418">
        <f>IF(LEN(Table1[[#This Row],[Ledger 15]])&gt;0,IF(TYPE(VLOOKUP(Table1[[#This Row],[Ledger 15]],$GZ:$GZ,1,0))=16,1,0),0)</f>
        <v>0</v>
      </c>
    </row>
    <row r="419" spans="4:179" ht="33" customHeight="1" x14ac:dyDescent="0.45">
      <c r="D419" s="8">
        <f t="shared" si="15"/>
        <v>414</v>
      </c>
      <c r="E419" s="32"/>
      <c r="F419" s="34"/>
      <c r="G419" s="34"/>
      <c r="H419" s="34"/>
      <c r="I419" s="34"/>
      <c r="J419" s="38"/>
      <c r="K419" s="33"/>
      <c r="L419" s="36"/>
      <c r="M419" s="35"/>
      <c r="N419" s="34"/>
      <c r="O419" s="41"/>
      <c r="P419" s="35"/>
      <c r="Q419" s="34"/>
      <c r="R419" s="37"/>
      <c r="S419" s="35"/>
      <c r="T419" s="34"/>
      <c r="U419" s="37"/>
      <c r="V419" s="35"/>
      <c r="W419" s="34"/>
      <c r="X419" s="37"/>
      <c r="Y419" s="35"/>
      <c r="Z419" s="34"/>
      <c r="AA419" s="37"/>
      <c r="AB419" s="35"/>
      <c r="AC419" s="34"/>
      <c r="AD419" s="37"/>
      <c r="AE419" s="35"/>
      <c r="AF419" s="34"/>
      <c r="AG419" s="37"/>
      <c r="AH419" s="35"/>
      <c r="AI419" s="34"/>
      <c r="AJ419" s="37"/>
      <c r="AK419" s="35"/>
      <c r="AL419" s="34"/>
      <c r="AM419" s="37"/>
      <c r="AN419" s="35"/>
      <c r="AO419" s="34"/>
      <c r="AP419" s="37"/>
      <c r="AQ419" s="35"/>
      <c r="AR419" s="34"/>
      <c r="AS419" s="37"/>
      <c r="AT419" s="35"/>
      <c r="AU419" s="34"/>
      <c r="AV419" s="37"/>
      <c r="AW419" s="35"/>
      <c r="AX419" s="34"/>
      <c r="AY419" s="37"/>
      <c r="AZ419" s="35"/>
      <c r="BA419" s="34"/>
      <c r="BB419" s="37"/>
      <c r="BC4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19" s="7"/>
      <c r="BF419" t="str">
        <f>IF(Table1[[#This Row],[Date]]="","","&amp;lt;VOUCHER REMOTEID="&amp;""""&amp;$A$11&amp;$A$13&amp;ROW()&amp;""""&amp;" VCHTYPE="""&amp;F419&amp;""" ACTION="""&amp;"Create"&amp;"""&amp;gt;")</f>
        <v/>
      </c>
      <c r="BG419" t="str">
        <f>IF(Table1[[#This Row],[Date]]="","",TEXT(Table1[[#This Row],[Date]],"yyyymmdd"))</f>
        <v/>
      </c>
      <c r="BH419" t="str">
        <f>Table1[[#This Row],[Date2]]</f>
        <v/>
      </c>
      <c r="BI419" t="str">
        <f>IF(Table1[[#This Row],[Date]]="","",Table1[[#This Row],[Voucher Type]])</f>
        <v/>
      </c>
      <c r="BJ419" t="str">
        <f>IF(Table1[[#This Row],[Ref No / Invoice No]]="","",Table1[[#This Row],[Ref No / Invoice No]])</f>
        <v/>
      </c>
      <c r="BK419" t="str">
        <f>IF(Table1[[#This Row],[Voucher No]]="","",Table1[[#This Row],[Voucher No]])</f>
        <v/>
      </c>
      <c r="BL419" t="str">
        <f>IF(Table1[[#This Row],[Date]]="","",Table1[[#This Row],[Narration]])</f>
        <v/>
      </c>
      <c r="BM419" t="str">
        <f>IF(Table1[[#This Row],[Date]]="","",$A$11&amp;$A$13&amp;ROW())</f>
        <v/>
      </c>
      <c r="BN419" t="str">
        <f>IF(Table1[[#This Row],[Date]]="","",$A$13)</f>
        <v/>
      </c>
      <c r="BP419" t="str">
        <f>IF(Table1[[#This Row],[Ledger 1]]="","","No")</f>
        <v/>
      </c>
      <c r="BQ419" t="str">
        <f>IF(Table1[[#This Row],[Date]]="","",IF(Table1[[#This Row],[Effect 1]]="Dr.","Yes","No"))</f>
        <v/>
      </c>
      <c r="BR419" t="str">
        <f>IF(Table1[[#This Row],[Date]]="","",Table1[[#This Row],[Ledger 1]])</f>
        <v/>
      </c>
      <c r="BS419" t="str">
        <f>IF(Table1[[#This Row],[Date]]="","",IF(Table1[[#This Row],[Effect 1]]="Dr.",-Table1[[#This Row],[Amount 1]],Table1[[#This Row],[Amount 1]]))</f>
        <v/>
      </c>
      <c r="BV419" t="str">
        <f>IF(Table1[[#This Row],[Ledger 2]]="","","No")</f>
        <v/>
      </c>
      <c r="BW419" t="str">
        <f>IF(Table1[[#This Row],[Date]]="","",IF(Table1[[#This Row],[Effect 2]]="Dr.","Yes","No"))</f>
        <v/>
      </c>
      <c r="BX419" t="str">
        <f>IF(Table1[[#This Row],[Date]]="","",Table1[[#This Row],[Ledger 2]])</f>
        <v/>
      </c>
      <c r="BY419" t="str">
        <f>IF(Table1[[#This Row],[Date]]="","",IF(Table1[[#This Row],[Effect 2]]="Dr.",-Table1[[#This Row],[Amount 2]],Table1[[#This Row],[Amount 2]]))</f>
        <v/>
      </c>
      <c r="CB419" t="str">
        <f>IF(Table1[[#This Row],[Ledger 3]]="","","No")</f>
        <v/>
      </c>
      <c r="CC419" t="str">
        <f>IF(Table1[[#This Row],[Ledger 3]]="","",IF(Table1[[#This Row],[Effect 3]]="Dr.","Yes","No"))</f>
        <v/>
      </c>
      <c r="CD419" t="str">
        <f>IF(Table1[[#This Row],[Ledger 3]]="","",Table1[[#This Row],[Ledger 3]])</f>
        <v/>
      </c>
      <c r="CE419" t="str">
        <f>IF(Table1[[#This Row],[Ledger 3]]="","",IF(Table1[[#This Row],[Effect 3]]="Dr.",-Table1[[#This Row],[Amount 3]],Table1[[#This Row],[Amount 3]]))</f>
        <v/>
      </c>
      <c r="CH419" t="str">
        <f>IF(Table1[[#This Row],[Ledger 4]]="","","No")</f>
        <v/>
      </c>
      <c r="CI419" t="str">
        <f>IF(Table1[[#This Row],[Ledger 4]]="","",IF(Table1[[#This Row],[Effect 4]]="Dr.","Yes","No"))</f>
        <v/>
      </c>
      <c r="CJ419" t="str">
        <f>IF(Table1[[#This Row],[Ledger 4]]="","",Table1[[#This Row],[Ledger 4]])</f>
        <v/>
      </c>
      <c r="CK419" t="str">
        <f>IF(Table1[[#This Row],[Ledger 4]]="","",IF(Table1[[#This Row],[Effect 4]]="Dr.",-Table1[[#This Row],[Amount 4]],Table1[[#This Row],[Amount 4]]))</f>
        <v/>
      </c>
      <c r="CN419" t="str">
        <f>IF(Table1[[#This Row],[Ledger 5]]="","","No")</f>
        <v/>
      </c>
      <c r="CO419" t="str">
        <f>IF(Table1[[#This Row],[Ledger 5]]="","",IF(Table1[[#This Row],[Effect 5]]="Dr.","Yes","No"))</f>
        <v/>
      </c>
      <c r="CP419" t="str">
        <f>IF(Table1[[#This Row],[Ledger 5]]="","",Table1[[#This Row],[Ledger 5]])</f>
        <v/>
      </c>
      <c r="CQ419" t="str">
        <f>IF(Table1[[#This Row],[Ledger 5]]="","",IF(Table1[[#This Row],[Effect 5]]="Dr.",-Table1[[#This Row],[Amount 5]],Table1[[#This Row],[Amount 5]]))</f>
        <v/>
      </c>
      <c r="CT419" t="str">
        <f>IF(Table1[[#This Row],[Ledger 6]]="","","No")</f>
        <v/>
      </c>
      <c r="CU419" t="str">
        <f>IF(Table1[[#This Row],[Ledger 6]]="","",IF(Table1[[#This Row],[Effect 6]]="Dr.","Yes","No"))</f>
        <v/>
      </c>
      <c r="CV419" t="str">
        <f>IF(Table1[[#This Row],[Ledger 6]]="","",Table1[[#This Row],[Ledger 6]])</f>
        <v/>
      </c>
      <c r="CW419" t="str">
        <f>IF(Table1[[#This Row],[Ledger 6]]="","",IF(Table1[[#This Row],[Effect 6]]="Dr.",-Table1[[#This Row],[Amount 6]],Table1[[#This Row],[Amount 6]]))</f>
        <v/>
      </c>
      <c r="CZ419" t="str">
        <f>IF(Table1[[#This Row],[Ledger 7]]="","","No")</f>
        <v/>
      </c>
      <c r="DA419" t="str">
        <f>IF(Table1[[#This Row],[Ledger 7]]="","",IF(Table1[[#This Row],[Effect 7]]="Dr.","Yes","No"))</f>
        <v/>
      </c>
      <c r="DB419" t="str">
        <f>IF(Table1[[#This Row],[Ledger 7]]="","",Table1[[#This Row],[Ledger 7]])</f>
        <v/>
      </c>
      <c r="DC419" t="str">
        <f>IF(Table1[[#This Row],[Ledger 7]]="","",IF(Table1[[#This Row],[Effect 7]]="Dr.",-Table1[[#This Row],[Amount 7]],Table1[[#This Row],[Amount 7]]))</f>
        <v/>
      </c>
      <c r="DF419" t="str">
        <f>IF(Table1[[#This Row],[Ledger 8]]="","","No")</f>
        <v/>
      </c>
      <c r="DG419" t="str">
        <f>IF(Table1[[#This Row],[Ledger 8]]="","",IF(Table1[[#This Row],[Effect 8]]="Dr.","Yes","No"))</f>
        <v/>
      </c>
      <c r="DH419" t="str">
        <f>IF(Table1[[#This Row],[Ledger 8]]="","",Table1[[#This Row],[Ledger 8]])</f>
        <v/>
      </c>
      <c r="DI419" t="str">
        <f>IF(Table1[[#This Row],[Ledger 8]]="","",IF(Table1[[#This Row],[Effect 8]]="Dr.",-Table1[[#This Row],[Amount 8]],Table1[[#This Row],[Amount 8]]))</f>
        <v/>
      </c>
      <c r="DL419" t="str">
        <f>IF(Table1[[#This Row],[Ledger 9]]="","","No")</f>
        <v/>
      </c>
      <c r="DM419" t="str">
        <f>IF(Table1[[#This Row],[Ledger 9]]="","",IF(Table1[[#This Row],[Effect 9]]="Dr.","Yes","No"))</f>
        <v/>
      </c>
      <c r="DN419" t="str">
        <f>IF(Table1[[#This Row],[Ledger 9]]="","",Table1[[#This Row],[Ledger 9]])</f>
        <v/>
      </c>
      <c r="DO419" t="str">
        <f>IF(Table1[[#This Row],[Ledger 9]]="","",IF(Table1[[#This Row],[Effect 9]]="Dr.",-Table1[[#This Row],[Amount 9]],Table1[[#This Row],[Amount 9]]))</f>
        <v/>
      </c>
      <c r="DR419" t="str">
        <f>IF(Table1[[#This Row],[Ledger 10]]="","","No")</f>
        <v/>
      </c>
      <c r="DS419" t="str">
        <f>IF(Table1[[#This Row],[Ledger 10]]="","",IF(Table1[[#This Row],[Effect 10]]="Dr.","Yes","No"))</f>
        <v/>
      </c>
      <c r="DT419" t="str">
        <f>IF(Table1[[#This Row],[Ledger 10]]="","",Table1[[#This Row],[Ledger 10]])</f>
        <v/>
      </c>
      <c r="DU419" t="str">
        <f>IF(Table1[[#This Row],[Ledger 10]]="","",IF(Table1[[#This Row],[Effect 10]]="Dr.",-Table1[[#This Row],[Amount 10]],Table1[[#This Row],[Amount 10]]))</f>
        <v/>
      </c>
      <c r="DX419" t="str">
        <f>IF(Table1[[#This Row],[Ledger 11]]="","","No")</f>
        <v/>
      </c>
      <c r="DY419" t="str">
        <f>IF(Table1[[#This Row],[Ledger 11]]="","",IF(Table1[[#This Row],[Effect 11]]="Dr.","Yes","No"))</f>
        <v/>
      </c>
      <c r="DZ419" t="str">
        <f>IF(Table1[[#This Row],[Ledger 11]]="","",Table1[[#This Row],[Ledger 11]])</f>
        <v/>
      </c>
      <c r="EA419" t="str">
        <f>IF(Table1[[#This Row],[Ledger 11]]="","",IF(Table1[[#This Row],[Effect 11]]="Dr.",-Table1[[#This Row],[Amount 11]],Table1[[#This Row],[Amount 11]]))</f>
        <v/>
      </c>
      <c r="ED419" t="str">
        <f>IF(Table1[[#This Row],[Ledger 12]]="","","No")</f>
        <v/>
      </c>
      <c r="EE419" t="str">
        <f>IF(Table1[[#This Row],[Ledger 12]]="","",IF(Table1[[#This Row],[Effect 12]]="Dr.","Yes","No"))</f>
        <v/>
      </c>
      <c r="EF419" t="str">
        <f>IF(Table1[[#This Row],[Ledger 12]]="","",Table1[[#This Row],[Ledger 12]])</f>
        <v/>
      </c>
      <c r="EG419" t="str">
        <f>IF(Table1[[#This Row],[Ledger 12]]="","",IF(Table1[[#This Row],[Effect 12]]="Dr.",-Table1[[#This Row],[Amount 12]],Table1[[#This Row],[Amount 12]]))</f>
        <v/>
      </c>
      <c r="EJ419" t="str">
        <f>IF(Table1[[#This Row],[Ledger 13]]="","","No")</f>
        <v/>
      </c>
      <c r="EK419" t="str">
        <f>IF(Table1[[#This Row],[Ledger 13]]="","",IF(Table1[[#This Row],[Effect 13]]="Dr.","Yes","No"))</f>
        <v/>
      </c>
      <c r="EL419" t="str">
        <f>IF(Table1[[#This Row],[Ledger 13]]="","",Table1[[#This Row],[Ledger 13]])</f>
        <v/>
      </c>
      <c r="EM419" t="str">
        <f>IF(Table1[[#This Row],[Ledger 13]]="","",IF(Table1[[#This Row],[Effect 13]]="Dr.",-Table1[[#This Row],[Amount 13]],Table1[[#This Row],[Amount 13]]))</f>
        <v/>
      </c>
      <c r="EP419" t="str">
        <f>IF(Table1[[#This Row],[Ledger 14]]="","","No")</f>
        <v/>
      </c>
      <c r="EQ419" t="str">
        <f>IF(Table1[[#This Row],[Ledger 14]]="","",IF(Table1[[#This Row],[Effect 14]]="Dr.","Yes","No"))</f>
        <v/>
      </c>
      <c r="ER419" t="str">
        <f>IF(Table1[[#This Row],[Ledger 14]]="","",Table1[[#This Row],[Ledger 14]])</f>
        <v/>
      </c>
      <c r="ES419" t="str">
        <f>IF(Table1[[#This Row],[Ledger 14]]="","",IF(Table1[[#This Row],[Effect 14]]="Dr.",-Table1[[#This Row],[Amount 14]],Table1[[#This Row],[Amount 14]]))</f>
        <v/>
      </c>
      <c r="EV419" t="str">
        <f>IF(Table1[[#This Row],[Ledger 15]]="","","No")</f>
        <v/>
      </c>
      <c r="EW419" t="str">
        <f>IF(Table1[[#This Row],[Ledger 15]]="","",IF(Table1[[#This Row],[Effect 15]]="Dr.","Yes","No"))</f>
        <v/>
      </c>
      <c r="EX419" t="str">
        <f>IF(Table1[[#This Row],[Ledger 15]]="","",Table1[[#This Row],[Ledger 15]])</f>
        <v/>
      </c>
      <c r="EY419" t="str">
        <f>IF(Table1[[#This Row],[Ledger 15]]="","",IF(Table1[[#This Row],[Effect 15]]="Dr.",-Table1[[#This Row],[Amount 15]],Table1[[#This Row],[Amount 15]]))</f>
        <v/>
      </c>
      <c r="FD4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19">
        <f>IF(Table1[[#This Row],[Date]]="",0,IF(AND(Table1[[#This Row],[Date]]&gt;=$FE$2,Table1[[#This Row],[Date]]&lt;=$FE$3),0,1))</f>
        <v>0</v>
      </c>
      <c r="FF419">
        <f>IF(Table1[[#This Row],[Date]]="",0,IF(TYPE(VLOOKUP(Table1[[#This Row],[Voucher Type]],Table1[[#All],[Voucher Type Master]],1,FALSE))=16,1,0))</f>
        <v>0</v>
      </c>
      <c r="FG419">
        <f>IF(TYPE(IF(Table1[[#This Row],[Date]]="",0,IF(VLOOKUP(Table1[[#This Row],[Voucher Type]],$FY$5:$FZ$13,2,0)=Table1[[#This Row],[Effect 1]],0,1)))=16,1,0)</f>
        <v>0</v>
      </c>
      <c r="FH4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19">
        <f>IF(LEN(Table1[[#This Row],[Ledger 1]])&gt;0,IF(TYPE(VLOOKUP(Table1[[#This Row],[Ledger 1]],GZ:GZ,1,0))=16,1,0),0)</f>
        <v>0</v>
      </c>
      <c r="FJ419">
        <f>IF(LEN(Table1[[#This Row],[Ledger 2]])&gt;0,IF(TYPE(VLOOKUP(Table1[[#This Row],[Ledger 2]],GZ:GZ,1,0))=16,1,0),0)</f>
        <v>0</v>
      </c>
      <c r="FK419">
        <f>IF(LEN(Table1[[#This Row],[Ledger 3]])&gt;0,IF(TYPE(VLOOKUP(Table1[[#This Row],[Ledger 3]],GZ:GZ,1,0))=16,1,0),0)</f>
        <v>0</v>
      </c>
      <c r="FL419">
        <f>IF(LEN(Table1[[#This Row],[Ledger 4]])&gt;0,IF(TYPE(VLOOKUP(Table1[[#This Row],[Ledger 4]],GZ:GZ,1,0))=16,1,0),0)</f>
        <v>0</v>
      </c>
      <c r="FM419">
        <f>IF(LEN(Table1[[#This Row],[Ledger 5]])&gt;0,IF(TYPE(VLOOKUP(Table1[[#This Row],[Ledger 5]],GZ:GZ,1,0))=16,1,0),0)</f>
        <v>0</v>
      </c>
      <c r="FN419">
        <f>IF(LEN(Table1[[#This Row],[Ledger 6]])&gt;0,IF(TYPE(VLOOKUP(Table1[[#This Row],[Ledger 6]],$GZ:$GZ,1,0))=16,1,0),0)</f>
        <v>0</v>
      </c>
      <c r="FO419">
        <f>IF(LEN(Table1[[#This Row],[Ledger 7]])&gt;0,IF(TYPE(VLOOKUP(Table1[[#This Row],[Ledger 7]],$GZ:$GZ,1,0))=16,1,0),0)</f>
        <v>0</v>
      </c>
      <c r="FP419">
        <f>IF(LEN(Table1[[#This Row],[Ledger 8]])&gt;0,IF(TYPE(VLOOKUP(Table1[[#This Row],[Ledger 8]],$GZ:$GZ,1,0))=16,1,0),0)</f>
        <v>0</v>
      </c>
      <c r="FQ419">
        <f>IF(LEN(Table1[[#This Row],[Ledger 9]])&gt;0,IF(TYPE(VLOOKUP(Table1[[#This Row],[Ledger 9]],$GZ:$GZ,1,0))=16,1,0),0)</f>
        <v>0</v>
      </c>
      <c r="FR419">
        <f>IF(LEN(Table1[[#This Row],[Ledger 10]])&gt;0,IF(TYPE(VLOOKUP(Table1[[#This Row],[Ledger 10]],$GZ:$GZ,1,0))=16,1,0),0)</f>
        <v>0</v>
      </c>
      <c r="FS419">
        <f>IF(LEN(Table1[[#This Row],[Ledger 11]])&gt;0,IF(TYPE(VLOOKUP(Table1[[#This Row],[Ledger 11]],$GZ:$GZ,1,0))=16,1,0),0)</f>
        <v>0</v>
      </c>
      <c r="FT419">
        <f>IF(LEN(Table1[[#This Row],[Ledger 12]])&gt;0,IF(TYPE(VLOOKUP(Table1[[#This Row],[Ledger 12]],$GZ:$GZ,1,0))=16,1,0),0)</f>
        <v>0</v>
      </c>
      <c r="FU419">
        <f>IF(LEN(Table1[[#This Row],[Ledger 13]])&gt;0,IF(TYPE(VLOOKUP(Table1[[#This Row],[Ledger 13]],$GZ:$GZ,1,0))=16,1,0),0)</f>
        <v>0</v>
      </c>
      <c r="FV419">
        <f>IF(LEN(Table1[[#This Row],[Ledger 14]])&gt;0,IF(TYPE(VLOOKUP(Table1[[#This Row],[Ledger 14]],$GZ:$GZ,1,0))=16,1,0),0)</f>
        <v>0</v>
      </c>
      <c r="FW419">
        <f>IF(LEN(Table1[[#This Row],[Ledger 15]])&gt;0,IF(TYPE(VLOOKUP(Table1[[#This Row],[Ledger 15]],$GZ:$GZ,1,0))=16,1,0),0)</f>
        <v>0</v>
      </c>
    </row>
    <row r="420" spans="4:179" ht="33" customHeight="1" x14ac:dyDescent="0.45">
      <c r="D420" s="8">
        <f t="shared" si="15"/>
        <v>415</v>
      </c>
      <c r="E420" s="32"/>
      <c r="F420" s="34"/>
      <c r="G420" s="34"/>
      <c r="H420" s="34"/>
      <c r="I420" s="34"/>
      <c r="J420" s="38"/>
      <c r="K420" s="33"/>
      <c r="L420" s="36"/>
      <c r="M420" s="35"/>
      <c r="N420" s="34"/>
      <c r="O420" s="41"/>
      <c r="P420" s="35"/>
      <c r="Q420" s="34"/>
      <c r="R420" s="37"/>
      <c r="S420" s="35"/>
      <c r="T420" s="34"/>
      <c r="U420" s="37"/>
      <c r="V420" s="35"/>
      <c r="W420" s="34"/>
      <c r="X420" s="37"/>
      <c r="Y420" s="35"/>
      <c r="Z420" s="34"/>
      <c r="AA420" s="37"/>
      <c r="AB420" s="35"/>
      <c r="AC420" s="34"/>
      <c r="AD420" s="37"/>
      <c r="AE420" s="35"/>
      <c r="AF420" s="34"/>
      <c r="AG420" s="37"/>
      <c r="AH420" s="35"/>
      <c r="AI420" s="34"/>
      <c r="AJ420" s="37"/>
      <c r="AK420" s="35"/>
      <c r="AL420" s="34"/>
      <c r="AM420" s="37"/>
      <c r="AN420" s="35"/>
      <c r="AO420" s="34"/>
      <c r="AP420" s="37"/>
      <c r="AQ420" s="35"/>
      <c r="AR420" s="34"/>
      <c r="AS420" s="37"/>
      <c r="AT420" s="35"/>
      <c r="AU420" s="34"/>
      <c r="AV420" s="37"/>
      <c r="AW420" s="35"/>
      <c r="AX420" s="34"/>
      <c r="AY420" s="37"/>
      <c r="AZ420" s="35"/>
      <c r="BA420" s="34"/>
      <c r="BB420" s="37"/>
      <c r="BC4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0" s="7"/>
      <c r="BF420" t="str">
        <f>IF(Table1[[#This Row],[Date]]="","","&amp;lt;VOUCHER REMOTEID="&amp;""""&amp;$A$11&amp;$A$13&amp;ROW()&amp;""""&amp;" VCHTYPE="""&amp;F420&amp;""" ACTION="""&amp;"Create"&amp;"""&amp;gt;")</f>
        <v/>
      </c>
      <c r="BG420" t="str">
        <f>IF(Table1[[#This Row],[Date]]="","",TEXT(Table1[[#This Row],[Date]],"yyyymmdd"))</f>
        <v/>
      </c>
      <c r="BH420" t="str">
        <f>Table1[[#This Row],[Date2]]</f>
        <v/>
      </c>
      <c r="BI420" t="str">
        <f>IF(Table1[[#This Row],[Date]]="","",Table1[[#This Row],[Voucher Type]])</f>
        <v/>
      </c>
      <c r="BJ420" t="str">
        <f>IF(Table1[[#This Row],[Ref No / Invoice No]]="","",Table1[[#This Row],[Ref No / Invoice No]])</f>
        <v/>
      </c>
      <c r="BK420" t="str">
        <f>IF(Table1[[#This Row],[Voucher No]]="","",Table1[[#This Row],[Voucher No]])</f>
        <v/>
      </c>
      <c r="BL420" t="str">
        <f>IF(Table1[[#This Row],[Date]]="","",Table1[[#This Row],[Narration]])</f>
        <v/>
      </c>
      <c r="BM420" t="str">
        <f>IF(Table1[[#This Row],[Date]]="","",$A$11&amp;$A$13&amp;ROW())</f>
        <v/>
      </c>
      <c r="BN420" t="str">
        <f>IF(Table1[[#This Row],[Date]]="","",$A$13)</f>
        <v/>
      </c>
      <c r="BP420" t="str">
        <f>IF(Table1[[#This Row],[Ledger 1]]="","","No")</f>
        <v/>
      </c>
      <c r="BQ420" t="str">
        <f>IF(Table1[[#This Row],[Date]]="","",IF(Table1[[#This Row],[Effect 1]]="Dr.","Yes","No"))</f>
        <v/>
      </c>
      <c r="BR420" t="str">
        <f>IF(Table1[[#This Row],[Date]]="","",Table1[[#This Row],[Ledger 1]])</f>
        <v/>
      </c>
      <c r="BS420" t="str">
        <f>IF(Table1[[#This Row],[Date]]="","",IF(Table1[[#This Row],[Effect 1]]="Dr.",-Table1[[#This Row],[Amount 1]],Table1[[#This Row],[Amount 1]]))</f>
        <v/>
      </c>
      <c r="BV420" t="str">
        <f>IF(Table1[[#This Row],[Ledger 2]]="","","No")</f>
        <v/>
      </c>
      <c r="BW420" t="str">
        <f>IF(Table1[[#This Row],[Date]]="","",IF(Table1[[#This Row],[Effect 2]]="Dr.","Yes","No"))</f>
        <v/>
      </c>
      <c r="BX420" t="str">
        <f>IF(Table1[[#This Row],[Date]]="","",Table1[[#This Row],[Ledger 2]])</f>
        <v/>
      </c>
      <c r="BY420" t="str">
        <f>IF(Table1[[#This Row],[Date]]="","",IF(Table1[[#This Row],[Effect 2]]="Dr.",-Table1[[#This Row],[Amount 2]],Table1[[#This Row],[Amount 2]]))</f>
        <v/>
      </c>
      <c r="CB420" t="str">
        <f>IF(Table1[[#This Row],[Ledger 3]]="","","No")</f>
        <v/>
      </c>
      <c r="CC420" t="str">
        <f>IF(Table1[[#This Row],[Ledger 3]]="","",IF(Table1[[#This Row],[Effect 3]]="Dr.","Yes","No"))</f>
        <v/>
      </c>
      <c r="CD420" t="str">
        <f>IF(Table1[[#This Row],[Ledger 3]]="","",Table1[[#This Row],[Ledger 3]])</f>
        <v/>
      </c>
      <c r="CE420" t="str">
        <f>IF(Table1[[#This Row],[Ledger 3]]="","",IF(Table1[[#This Row],[Effect 3]]="Dr.",-Table1[[#This Row],[Amount 3]],Table1[[#This Row],[Amount 3]]))</f>
        <v/>
      </c>
      <c r="CH420" t="str">
        <f>IF(Table1[[#This Row],[Ledger 4]]="","","No")</f>
        <v/>
      </c>
      <c r="CI420" t="str">
        <f>IF(Table1[[#This Row],[Ledger 4]]="","",IF(Table1[[#This Row],[Effect 4]]="Dr.","Yes","No"))</f>
        <v/>
      </c>
      <c r="CJ420" t="str">
        <f>IF(Table1[[#This Row],[Ledger 4]]="","",Table1[[#This Row],[Ledger 4]])</f>
        <v/>
      </c>
      <c r="CK420" t="str">
        <f>IF(Table1[[#This Row],[Ledger 4]]="","",IF(Table1[[#This Row],[Effect 4]]="Dr.",-Table1[[#This Row],[Amount 4]],Table1[[#This Row],[Amount 4]]))</f>
        <v/>
      </c>
      <c r="CN420" t="str">
        <f>IF(Table1[[#This Row],[Ledger 5]]="","","No")</f>
        <v/>
      </c>
      <c r="CO420" t="str">
        <f>IF(Table1[[#This Row],[Ledger 5]]="","",IF(Table1[[#This Row],[Effect 5]]="Dr.","Yes","No"))</f>
        <v/>
      </c>
      <c r="CP420" t="str">
        <f>IF(Table1[[#This Row],[Ledger 5]]="","",Table1[[#This Row],[Ledger 5]])</f>
        <v/>
      </c>
      <c r="CQ420" t="str">
        <f>IF(Table1[[#This Row],[Ledger 5]]="","",IF(Table1[[#This Row],[Effect 5]]="Dr.",-Table1[[#This Row],[Amount 5]],Table1[[#This Row],[Amount 5]]))</f>
        <v/>
      </c>
      <c r="CT420" t="str">
        <f>IF(Table1[[#This Row],[Ledger 6]]="","","No")</f>
        <v/>
      </c>
      <c r="CU420" t="str">
        <f>IF(Table1[[#This Row],[Ledger 6]]="","",IF(Table1[[#This Row],[Effect 6]]="Dr.","Yes","No"))</f>
        <v/>
      </c>
      <c r="CV420" t="str">
        <f>IF(Table1[[#This Row],[Ledger 6]]="","",Table1[[#This Row],[Ledger 6]])</f>
        <v/>
      </c>
      <c r="CW420" t="str">
        <f>IF(Table1[[#This Row],[Ledger 6]]="","",IF(Table1[[#This Row],[Effect 6]]="Dr.",-Table1[[#This Row],[Amount 6]],Table1[[#This Row],[Amount 6]]))</f>
        <v/>
      </c>
      <c r="CZ420" t="str">
        <f>IF(Table1[[#This Row],[Ledger 7]]="","","No")</f>
        <v/>
      </c>
      <c r="DA420" t="str">
        <f>IF(Table1[[#This Row],[Ledger 7]]="","",IF(Table1[[#This Row],[Effect 7]]="Dr.","Yes","No"))</f>
        <v/>
      </c>
      <c r="DB420" t="str">
        <f>IF(Table1[[#This Row],[Ledger 7]]="","",Table1[[#This Row],[Ledger 7]])</f>
        <v/>
      </c>
      <c r="DC420" t="str">
        <f>IF(Table1[[#This Row],[Ledger 7]]="","",IF(Table1[[#This Row],[Effect 7]]="Dr.",-Table1[[#This Row],[Amount 7]],Table1[[#This Row],[Amount 7]]))</f>
        <v/>
      </c>
      <c r="DF420" t="str">
        <f>IF(Table1[[#This Row],[Ledger 8]]="","","No")</f>
        <v/>
      </c>
      <c r="DG420" t="str">
        <f>IF(Table1[[#This Row],[Ledger 8]]="","",IF(Table1[[#This Row],[Effect 8]]="Dr.","Yes","No"))</f>
        <v/>
      </c>
      <c r="DH420" t="str">
        <f>IF(Table1[[#This Row],[Ledger 8]]="","",Table1[[#This Row],[Ledger 8]])</f>
        <v/>
      </c>
      <c r="DI420" t="str">
        <f>IF(Table1[[#This Row],[Ledger 8]]="","",IF(Table1[[#This Row],[Effect 8]]="Dr.",-Table1[[#This Row],[Amount 8]],Table1[[#This Row],[Amount 8]]))</f>
        <v/>
      </c>
      <c r="DL420" t="str">
        <f>IF(Table1[[#This Row],[Ledger 9]]="","","No")</f>
        <v/>
      </c>
      <c r="DM420" t="str">
        <f>IF(Table1[[#This Row],[Ledger 9]]="","",IF(Table1[[#This Row],[Effect 9]]="Dr.","Yes","No"))</f>
        <v/>
      </c>
      <c r="DN420" t="str">
        <f>IF(Table1[[#This Row],[Ledger 9]]="","",Table1[[#This Row],[Ledger 9]])</f>
        <v/>
      </c>
      <c r="DO420" t="str">
        <f>IF(Table1[[#This Row],[Ledger 9]]="","",IF(Table1[[#This Row],[Effect 9]]="Dr.",-Table1[[#This Row],[Amount 9]],Table1[[#This Row],[Amount 9]]))</f>
        <v/>
      </c>
      <c r="DR420" t="str">
        <f>IF(Table1[[#This Row],[Ledger 10]]="","","No")</f>
        <v/>
      </c>
      <c r="DS420" t="str">
        <f>IF(Table1[[#This Row],[Ledger 10]]="","",IF(Table1[[#This Row],[Effect 10]]="Dr.","Yes","No"))</f>
        <v/>
      </c>
      <c r="DT420" t="str">
        <f>IF(Table1[[#This Row],[Ledger 10]]="","",Table1[[#This Row],[Ledger 10]])</f>
        <v/>
      </c>
      <c r="DU420" t="str">
        <f>IF(Table1[[#This Row],[Ledger 10]]="","",IF(Table1[[#This Row],[Effect 10]]="Dr.",-Table1[[#This Row],[Amount 10]],Table1[[#This Row],[Amount 10]]))</f>
        <v/>
      </c>
      <c r="DX420" t="str">
        <f>IF(Table1[[#This Row],[Ledger 11]]="","","No")</f>
        <v/>
      </c>
      <c r="DY420" t="str">
        <f>IF(Table1[[#This Row],[Ledger 11]]="","",IF(Table1[[#This Row],[Effect 11]]="Dr.","Yes","No"))</f>
        <v/>
      </c>
      <c r="DZ420" t="str">
        <f>IF(Table1[[#This Row],[Ledger 11]]="","",Table1[[#This Row],[Ledger 11]])</f>
        <v/>
      </c>
      <c r="EA420" t="str">
        <f>IF(Table1[[#This Row],[Ledger 11]]="","",IF(Table1[[#This Row],[Effect 11]]="Dr.",-Table1[[#This Row],[Amount 11]],Table1[[#This Row],[Amount 11]]))</f>
        <v/>
      </c>
      <c r="ED420" t="str">
        <f>IF(Table1[[#This Row],[Ledger 12]]="","","No")</f>
        <v/>
      </c>
      <c r="EE420" t="str">
        <f>IF(Table1[[#This Row],[Ledger 12]]="","",IF(Table1[[#This Row],[Effect 12]]="Dr.","Yes","No"))</f>
        <v/>
      </c>
      <c r="EF420" t="str">
        <f>IF(Table1[[#This Row],[Ledger 12]]="","",Table1[[#This Row],[Ledger 12]])</f>
        <v/>
      </c>
      <c r="EG420" t="str">
        <f>IF(Table1[[#This Row],[Ledger 12]]="","",IF(Table1[[#This Row],[Effect 12]]="Dr.",-Table1[[#This Row],[Amount 12]],Table1[[#This Row],[Amount 12]]))</f>
        <v/>
      </c>
      <c r="EJ420" t="str">
        <f>IF(Table1[[#This Row],[Ledger 13]]="","","No")</f>
        <v/>
      </c>
      <c r="EK420" t="str">
        <f>IF(Table1[[#This Row],[Ledger 13]]="","",IF(Table1[[#This Row],[Effect 13]]="Dr.","Yes","No"))</f>
        <v/>
      </c>
      <c r="EL420" t="str">
        <f>IF(Table1[[#This Row],[Ledger 13]]="","",Table1[[#This Row],[Ledger 13]])</f>
        <v/>
      </c>
      <c r="EM420" t="str">
        <f>IF(Table1[[#This Row],[Ledger 13]]="","",IF(Table1[[#This Row],[Effect 13]]="Dr.",-Table1[[#This Row],[Amount 13]],Table1[[#This Row],[Amount 13]]))</f>
        <v/>
      </c>
      <c r="EP420" t="str">
        <f>IF(Table1[[#This Row],[Ledger 14]]="","","No")</f>
        <v/>
      </c>
      <c r="EQ420" t="str">
        <f>IF(Table1[[#This Row],[Ledger 14]]="","",IF(Table1[[#This Row],[Effect 14]]="Dr.","Yes","No"))</f>
        <v/>
      </c>
      <c r="ER420" t="str">
        <f>IF(Table1[[#This Row],[Ledger 14]]="","",Table1[[#This Row],[Ledger 14]])</f>
        <v/>
      </c>
      <c r="ES420" t="str">
        <f>IF(Table1[[#This Row],[Ledger 14]]="","",IF(Table1[[#This Row],[Effect 14]]="Dr.",-Table1[[#This Row],[Amount 14]],Table1[[#This Row],[Amount 14]]))</f>
        <v/>
      </c>
      <c r="EV420" t="str">
        <f>IF(Table1[[#This Row],[Ledger 15]]="","","No")</f>
        <v/>
      </c>
      <c r="EW420" t="str">
        <f>IF(Table1[[#This Row],[Ledger 15]]="","",IF(Table1[[#This Row],[Effect 15]]="Dr.","Yes","No"))</f>
        <v/>
      </c>
      <c r="EX420" t="str">
        <f>IF(Table1[[#This Row],[Ledger 15]]="","",Table1[[#This Row],[Ledger 15]])</f>
        <v/>
      </c>
      <c r="EY420" t="str">
        <f>IF(Table1[[#This Row],[Ledger 15]]="","",IF(Table1[[#This Row],[Effect 15]]="Dr.",-Table1[[#This Row],[Amount 15]],Table1[[#This Row],[Amount 15]]))</f>
        <v/>
      </c>
      <c r="FD4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0">
        <f>IF(Table1[[#This Row],[Date]]="",0,IF(AND(Table1[[#This Row],[Date]]&gt;=$FE$2,Table1[[#This Row],[Date]]&lt;=$FE$3),0,1))</f>
        <v>0</v>
      </c>
      <c r="FF420">
        <f>IF(Table1[[#This Row],[Date]]="",0,IF(TYPE(VLOOKUP(Table1[[#This Row],[Voucher Type]],Table1[[#All],[Voucher Type Master]],1,FALSE))=16,1,0))</f>
        <v>0</v>
      </c>
      <c r="FG420">
        <f>IF(TYPE(IF(Table1[[#This Row],[Date]]="",0,IF(VLOOKUP(Table1[[#This Row],[Voucher Type]],$FY$5:$FZ$13,2,0)=Table1[[#This Row],[Effect 1]],0,1)))=16,1,0)</f>
        <v>0</v>
      </c>
      <c r="FH4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0">
        <f>IF(LEN(Table1[[#This Row],[Ledger 1]])&gt;0,IF(TYPE(VLOOKUP(Table1[[#This Row],[Ledger 1]],GZ:GZ,1,0))=16,1,0),0)</f>
        <v>0</v>
      </c>
      <c r="FJ420">
        <f>IF(LEN(Table1[[#This Row],[Ledger 2]])&gt;0,IF(TYPE(VLOOKUP(Table1[[#This Row],[Ledger 2]],GZ:GZ,1,0))=16,1,0),0)</f>
        <v>0</v>
      </c>
      <c r="FK420">
        <f>IF(LEN(Table1[[#This Row],[Ledger 3]])&gt;0,IF(TYPE(VLOOKUP(Table1[[#This Row],[Ledger 3]],GZ:GZ,1,0))=16,1,0),0)</f>
        <v>0</v>
      </c>
      <c r="FL420">
        <f>IF(LEN(Table1[[#This Row],[Ledger 4]])&gt;0,IF(TYPE(VLOOKUP(Table1[[#This Row],[Ledger 4]],GZ:GZ,1,0))=16,1,0),0)</f>
        <v>0</v>
      </c>
      <c r="FM420">
        <f>IF(LEN(Table1[[#This Row],[Ledger 5]])&gt;0,IF(TYPE(VLOOKUP(Table1[[#This Row],[Ledger 5]],GZ:GZ,1,0))=16,1,0),0)</f>
        <v>0</v>
      </c>
      <c r="FN420">
        <f>IF(LEN(Table1[[#This Row],[Ledger 6]])&gt;0,IF(TYPE(VLOOKUP(Table1[[#This Row],[Ledger 6]],$GZ:$GZ,1,0))=16,1,0),0)</f>
        <v>0</v>
      </c>
      <c r="FO420">
        <f>IF(LEN(Table1[[#This Row],[Ledger 7]])&gt;0,IF(TYPE(VLOOKUP(Table1[[#This Row],[Ledger 7]],$GZ:$GZ,1,0))=16,1,0),0)</f>
        <v>0</v>
      </c>
      <c r="FP420">
        <f>IF(LEN(Table1[[#This Row],[Ledger 8]])&gt;0,IF(TYPE(VLOOKUP(Table1[[#This Row],[Ledger 8]],$GZ:$GZ,1,0))=16,1,0),0)</f>
        <v>0</v>
      </c>
      <c r="FQ420">
        <f>IF(LEN(Table1[[#This Row],[Ledger 9]])&gt;0,IF(TYPE(VLOOKUP(Table1[[#This Row],[Ledger 9]],$GZ:$GZ,1,0))=16,1,0),0)</f>
        <v>0</v>
      </c>
      <c r="FR420">
        <f>IF(LEN(Table1[[#This Row],[Ledger 10]])&gt;0,IF(TYPE(VLOOKUP(Table1[[#This Row],[Ledger 10]],$GZ:$GZ,1,0))=16,1,0),0)</f>
        <v>0</v>
      </c>
      <c r="FS420">
        <f>IF(LEN(Table1[[#This Row],[Ledger 11]])&gt;0,IF(TYPE(VLOOKUP(Table1[[#This Row],[Ledger 11]],$GZ:$GZ,1,0))=16,1,0),0)</f>
        <v>0</v>
      </c>
      <c r="FT420">
        <f>IF(LEN(Table1[[#This Row],[Ledger 12]])&gt;0,IF(TYPE(VLOOKUP(Table1[[#This Row],[Ledger 12]],$GZ:$GZ,1,0))=16,1,0),0)</f>
        <v>0</v>
      </c>
      <c r="FU420">
        <f>IF(LEN(Table1[[#This Row],[Ledger 13]])&gt;0,IF(TYPE(VLOOKUP(Table1[[#This Row],[Ledger 13]],$GZ:$GZ,1,0))=16,1,0),0)</f>
        <v>0</v>
      </c>
      <c r="FV420">
        <f>IF(LEN(Table1[[#This Row],[Ledger 14]])&gt;0,IF(TYPE(VLOOKUP(Table1[[#This Row],[Ledger 14]],$GZ:$GZ,1,0))=16,1,0),0)</f>
        <v>0</v>
      </c>
      <c r="FW420">
        <f>IF(LEN(Table1[[#This Row],[Ledger 15]])&gt;0,IF(TYPE(VLOOKUP(Table1[[#This Row],[Ledger 15]],$GZ:$GZ,1,0))=16,1,0),0)</f>
        <v>0</v>
      </c>
    </row>
    <row r="421" spans="4:179" ht="33" customHeight="1" x14ac:dyDescent="0.45">
      <c r="D421" s="8">
        <f t="shared" si="15"/>
        <v>416</v>
      </c>
      <c r="E421" s="32"/>
      <c r="F421" s="34"/>
      <c r="G421" s="34"/>
      <c r="H421" s="34"/>
      <c r="I421" s="34"/>
      <c r="J421" s="38"/>
      <c r="K421" s="33"/>
      <c r="L421" s="36"/>
      <c r="M421" s="35"/>
      <c r="N421" s="34"/>
      <c r="O421" s="41"/>
      <c r="P421" s="35"/>
      <c r="Q421" s="34"/>
      <c r="R421" s="37"/>
      <c r="S421" s="35"/>
      <c r="T421" s="34"/>
      <c r="U421" s="37"/>
      <c r="V421" s="35"/>
      <c r="W421" s="34"/>
      <c r="X421" s="37"/>
      <c r="Y421" s="35"/>
      <c r="Z421" s="34"/>
      <c r="AA421" s="37"/>
      <c r="AB421" s="35"/>
      <c r="AC421" s="34"/>
      <c r="AD421" s="37"/>
      <c r="AE421" s="35"/>
      <c r="AF421" s="34"/>
      <c r="AG421" s="37"/>
      <c r="AH421" s="35"/>
      <c r="AI421" s="34"/>
      <c r="AJ421" s="37"/>
      <c r="AK421" s="35"/>
      <c r="AL421" s="34"/>
      <c r="AM421" s="37"/>
      <c r="AN421" s="35"/>
      <c r="AO421" s="34"/>
      <c r="AP421" s="37"/>
      <c r="AQ421" s="35"/>
      <c r="AR421" s="34"/>
      <c r="AS421" s="37"/>
      <c r="AT421" s="35"/>
      <c r="AU421" s="34"/>
      <c r="AV421" s="37"/>
      <c r="AW421" s="35"/>
      <c r="AX421" s="34"/>
      <c r="AY421" s="37"/>
      <c r="AZ421" s="35"/>
      <c r="BA421" s="34"/>
      <c r="BB421" s="37"/>
      <c r="BC4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1" s="7"/>
      <c r="BF421" t="str">
        <f>IF(Table1[[#This Row],[Date]]="","","&amp;lt;VOUCHER REMOTEID="&amp;""""&amp;$A$11&amp;$A$13&amp;ROW()&amp;""""&amp;" VCHTYPE="""&amp;F421&amp;""" ACTION="""&amp;"Create"&amp;"""&amp;gt;")</f>
        <v/>
      </c>
      <c r="BG421" t="str">
        <f>IF(Table1[[#This Row],[Date]]="","",TEXT(Table1[[#This Row],[Date]],"yyyymmdd"))</f>
        <v/>
      </c>
      <c r="BH421" t="str">
        <f>Table1[[#This Row],[Date2]]</f>
        <v/>
      </c>
      <c r="BI421" t="str">
        <f>IF(Table1[[#This Row],[Date]]="","",Table1[[#This Row],[Voucher Type]])</f>
        <v/>
      </c>
      <c r="BJ421" t="str">
        <f>IF(Table1[[#This Row],[Ref No / Invoice No]]="","",Table1[[#This Row],[Ref No / Invoice No]])</f>
        <v/>
      </c>
      <c r="BK421" t="str">
        <f>IF(Table1[[#This Row],[Voucher No]]="","",Table1[[#This Row],[Voucher No]])</f>
        <v/>
      </c>
      <c r="BL421" t="str">
        <f>IF(Table1[[#This Row],[Date]]="","",Table1[[#This Row],[Narration]])</f>
        <v/>
      </c>
      <c r="BM421" t="str">
        <f>IF(Table1[[#This Row],[Date]]="","",$A$11&amp;$A$13&amp;ROW())</f>
        <v/>
      </c>
      <c r="BN421" t="str">
        <f>IF(Table1[[#This Row],[Date]]="","",$A$13)</f>
        <v/>
      </c>
      <c r="BP421" t="str">
        <f>IF(Table1[[#This Row],[Ledger 1]]="","","No")</f>
        <v/>
      </c>
      <c r="BQ421" t="str">
        <f>IF(Table1[[#This Row],[Date]]="","",IF(Table1[[#This Row],[Effect 1]]="Dr.","Yes","No"))</f>
        <v/>
      </c>
      <c r="BR421" t="str">
        <f>IF(Table1[[#This Row],[Date]]="","",Table1[[#This Row],[Ledger 1]])</f>
        <v/>
      </c>
      <c r="BS421" t="str">
        <f>IF(Table1[[#This Row],[Date]]="","",IF(Table1[[#This Row],[Effect 1]]="Dr.",-Table1[[#This Row],[Amount 1]],Table1[[#This Row],[Amount 1]]))</f>
        <v/>
      </c>
      <c r="BV421" t="str">
        <f>IF(Table1[[#This Row],[Ledger 2]]="","","No")</f>
        <v/>
      </c>
      <c r="BW421" t="str">
        <f>IF(Table1[[#This Row],[Date]]="","",IF(Table1[[#This Row],[Effect 2]]="Dr.","Yes","No"))</f>
        <v/>
      </c>
      <c r="BX421" t="str">
        <f>IF(Table1[[#This Row],[Date]]="","",Table1[[#This Row],[Ledger 2]])</f>
        <v/>
      </c>
      <c r="BY421" t="str">
        <f>IF(Table1[[#This Row],[Date]]="","",IF(Table1[[#This Row],[Effect 2]]="Dr.",-Table1[[#This Row],[Amount 2]],Table1[[#This Row],[Amount 2]]))</f>
        <v/>
      </c>
      <c r="CB421" t="str">
        <f>IF(Table1[[#This Row],[Ledger 3]]="","","No")</f>
        <v/>
      </c>
      <c r="CC421" t="str">
        <f>IF(Table1[[#This Row],[Ledger 3]]="","",IF(Table1[[#This Row],[Effect 3]]="Dr.","Yes","No"))</f>
        <v/>
      </c>
      <c r="CD421" t="str">
        <f>IF(Table1[[#This Row],[Ledger 3]]="","",Table1[[#This Row],[Ledger 3]])</f>
        <v/>
      </c>
      <c r="CE421" t="str">
        <f>IF(Table1[[#This Row],[Ledger 3]]="","",IF(Table1[[#This Row],[Effect 3]]="Dr.",-Table1[[#This Row],[Amount 3]],Table1[[#This Row],[Amount 3]]))</f>
        <v/>
      </c>
      <c r="CH421" t="str">
        <f>IF(Table1[[#This Row],[Ledger 4]]="","","No")</f>
        <v/>
      </c>
      <c r="CI421" t="str">
        <f>IF(Table1[[#This Row],[Ledger 4]]="","",IF(Table1[[#This Row],[Effect 4]]="Dr.","Yes","No"))</f>
        <v/>
      </c>
      <c r="CJ421" t="str">
        <f>IF(Table1[[#This Row],[Ledger 4]]="","",Table1[[#This Row],[Ledger 4]])</f>
        <v/>
      </c>
      <c r="CK421" t="str">
        <f>IF(Table1[[#This Row],[Ledger 4]]="","",IF(Table1[[#This Row],[Effect 4]]="Dr.",-Table1[[#This Row],[Amount 4]],Table1[[#This Row],[Amount 4]]))</f>
        <v/>
      </c>
      <c r="CN421" t="str">
        <f>IF(Table1[[#This Row],[Ledger 5]]="","","No")</f>
        <v/>
      </c>
      <c r="CO421" t="str">
        <f>IF(Table1[[#This Row],[Ledger 5]]="","",IF(Table1[[#This Row],[Effect 5]]="Dr.","Yes","No"))</f>
        <v/>
      </c>
      <c r="CP421" t="str">
        <f>IF(Table1[[#This Row],[Ledger 5]]="","",Table1[[#This Row],[Ledger 5]])</f>
        <v/>
      </c>
      <c r="CQ421" t="str">
        <f>IF(Table1[[#This Row],[Ledger 5]]="","",IF(Table1[[#This Row],[Effect 5]]="Dr.",-Table1[[#This Row],[Amount 5]],Table1[[#This Row],[Amount 5]]))</f>
        <v/>
      </c>
      <c r="CT421" t="str">
        <f>IF(Table1[[#This Row],[Ledger 6]]="","","No")</f>
        <v/>
      </c>
      <c r="CU421" t="str">
        <f>IF(Table1[[#This Row],[Ledger 6]]="","",IF(Table1[[#This Row],[Effect 6]]="Dr.","Yes","No"))</f>
        <v/>
      </c>
      <c r="CV421" t="str">
        <f>IF(Table1[[#This Row],[Ledger 6]]="","",Table1[[#This Row],[Ledger 6]])</f>
        <v/>
      </c>
      <c r="CW421" t="str">
        <f>IF(Table1[[#This Row],[Ledger 6]]="","",IF(Table1[[#This Row],[Effect 6]]="Dr.",-Table1[[#This Row],[Amount 6]],Table1[[#This Row],[Amount 6]]))</f>
        <v/>
      </c>
      <c r="CZ421" t="str">
        <f>IF(Table1[[#This Row],[Ledger 7]]="","","No")</f>
        <v/>
      </c>
      <c r="DA421" t="str">
        <f>IF(Table1[[#This Row],[Ledger 7]]="","",IF(Table1[[#This Row],[Effect 7]]="Dr.","Yes","No"))</f>
        <v/>
      </c>
      <c r="DB421" t="str">
        <f>IF(Table1[[#This Row],[Ledger 7]]="","",Table1[[#This Row],[Ledger 7]])</f>
        <v/>
      </c>
      <c r="DC421" t="str">
        <f>IF(Table1[[#This Row],[Ledger 7]]="","",IF(Table1[[#This Row],[Effect 7]]="Dr.",-Table1[[#This Row],[Amount 7]],Table1[[#This Row],[Amount 7]]))</f>
        <v/>
      </c>
      <c r="DF421" t="str">
        <f>IF(Table1[[#This Row],[Ledger 8]]="","","No")</f>
        <v/>
      </c>
      <c r="DG421" t="str">
        <f>IF(Table1[[#This Row],[Ledger 8]]="","",IF(Table1[[#This Row],[Effect 8]]="Dr.","Yes","No"))</f>
        <v/>
      </c>
      <c r="DH421" t="str">
        <f>IF(Table1[[#This Row],[Ledger 8]]="","",Table1[[#This Row],[Ledger 8]])</f>
        <v/>
      </c>
      <c r="DI421" t="str">
        <f>IF(Table1[[#This Row],[Ledger 8]]="","",IF(Table1[[#This Row],[Effect 8]]="Dr.",-Table1[[#This Row],[Amount 8]],Table1[[#This Row],[Amount 8]]))</f>
        <v/>
      </c>
      <c r="DL421" t="str">
        <f>IF(Table1[[#This Row],[Ledger 9]]="","","No")</f>
        <v/>
      </c>
      <c r="DM421" t="str">
        <f>IF(Table1[[#This Row],[Ledger 9]]="","",IF(Table1[[#This Row],[Effect 9]]="Dr.","Yes","No"))</f>
        <v/>
      </c>
      <c r="DN421" t="str">
        <f>IF(Table1[[#This Row],[Ledger 9]]="","",Table1[[#This Row],[Ledger 9]])</f>
        <v/>
      </c>
      <c r="DO421" t="str">
        <f>IF(Table1[[#This Row],[Ledger 9]]="","",IF(Table1[[#This Row],[Effect 9]]="Dr.",-Table1[[#This Row],[Amount 9]],Table1[[#This Row],[Amount 9]]))</f>
        <v/>
      </c>
      <c r="DR421" t="str">
        <f>IF(Table1[[#This Row],[Ledger 10]]="","","No")</f>
        <v/>
      </c>
      <c r="DS421" t="str">
        <f>IF(Table1[[#This Row],[Ledger 10]]="","",IF(Table1[[#This Row],[Effect 10]]="Dr.","Yes","No"))</f>
        <v/>
      </c>
      <c r="DT421" t="str">
        <f>IF(Table1[[#This Row],[Ledger 10]]="","",Table1[[#This Row],[Ledger 10]])</f>
        <v/>
      </c>
      <c r="DU421" t="str">
        <f>IF(Table1[[#This Row],[Ledger 10]]="","",IF(Table1[[#This Row],[Effect 10]]="Dr.",-Table1[[#This Row],[Amount 10]],Table1[[#This Row],[Amount 10]]))</f>
        <v/>
      </c>
      <c r="DX421" t="str">
        <f>IF(Table1[[#This Row],[Ledger 11]]="","","No")</f>
        <v/>
      </c>
      <c r="DY421" t="str">
        <f>IF(Table1[[#This Row],[Ledger 11]]="","",IF(Table1[[#This Row],[Effect 11]]="Dr.","Yes","No"))</f>
        <v/>
      </c>
      <c r="DZ421" t="str">
        <f>IF(Table1[[#This Row],[Ledger 11]]="","",Table1[[#This Row],[Ledger 11]])</f>
        <v/>
      </c>
      <c r="EA421" t="str">
        <f>IF(Table1[[#This Row],[Ledger 11]]="","",IF(Table1[[#This Row],[Effect 11]]="Dr.",-Table1[[#This Row],[Amount 11]],Table1[[#This Row],[Amount 11]]))</f>
        <v/>
      </c>
      <c r="ED421" t="str">
        <f>IF(Table1[[#This Row],[Ledger 12]]="","","No")</f>
        <v/>
      </c>
      <c r="EE421" t="str">
        <f>IF(Table1[[#This Row],[Ledger 12]]="","",IF(Table1[[#This Row],[Effect 12]]="Dr.","Yes","No"))</f>
        <v/>
      </c>
      <c r="EF421" t="str">
        <f>IF(Table1[[#This Row],[Ledger 12]]="","",Table1[[#This Row],[Ledger 12]])</f>
        <v/>
      </c>
      <c r="EG421" t="str">
        <f>IF(Table1[[#This Row],[Ledger 12]]="","",IF(Table1[[#This Row],[Effect 12]]="Dr.",-Table1[[#This Row],[Amount 12]],Table1[[#This Row],[Amount 12]]))</f>
        <v/>
      </c>
      <c r="EJ421" t="str">
        <f>IF(Table1[[#This Row],[Ledger 13]]="","","No")</f>
        <v/>
      </c>
      <c r="EK421" t="str">
        <f>IF(Table1[[#This Row],[Ledger 13]]="","",IF(Table1[[#This Row],[Effect 13]]="Dr.","Yes","No"))</f>
        <v/>
      </c>
      <c r="EL421" t="str">
        <f>IF(Table1[[#This Row],[Ledger 13]]="","",Table1[[#This Row],[Ledger 13]])</f>
        <v/>
      </c>
      <c r="EM421" t="str">
        <f>IF(Table1[[#This Row],[Ledger 13]]="","",IF(Table1[[#This Row],[Effect 13]]="Dr.",-Table1[[#This Row],[Amount 13]],Table1[[#This Row],[Amount 13]]))</f>
        <v/>
      </c>
      <c r="EP421" t="str">
        <f>IF(Table1[[#This Row],[Ledger 14]]="","","No")</f>
        <v/>
      </c>
      <c r="EQ421" t="str">
        <f>IF(Table1[[#This Row],[Ledger 14]]="","",IF(Table1[[#This Row],[Effect 14]]="Dr.","Yes","No"))</f>
        <v/>
      </c>
      <c r="ER421" t="str">
        <f>IF(Table1[[#This Row],[Ledger 14]]="","",Table1[[#This Row],[Ledger 14]])</f>
        <v/>
      </c>
      <c r="ES421" t="str">
        <f>IF(Table1[[#This Row],[Ledger 14]]="","",IF(Table1[[#This Row],[Effect 14]]="Dr.",-Table1[[#This Row],[Amount 14]],Table1[[#This Row],[Amount 14]]))</f>
        <v/>
      </c>
      <c r="EV421" t="str">
        <f>IF(Table1[[#This Row],[Ledger 15]]="","","No")</f>
        <v/>
      </c>
      <c r="EW421" t="str">
        <f>IF(Table1[[#This Row],[Ledger 15]]="","",IF(Table1[[#This Row],[Effect 15]]="Dr.","Yes","No"))</f>
        <v/>
      </c>
      <c r="EX421" t="str">
        <f>IF(Table1[[#This Row],[Ledger 15]]="","",Table1[[#This Row],[Ledger 15]])</f>
        <v/>
      </c>
      <c r="EY421" t="str">
        <f>IF(Table1[[#This Row],[Ledger 15]]="","",IF(Table1[[#This Row],[Effect 15]]="Dr.",-Table1[[#This Row],[Amount 15]],Table1[[#This Row],[Amount 15]]))</f>
        <v/>
      </c>
      <c r="FD4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1">
        <f>IF(Table1[[#This Row],[Date]]="",0,IF(AND(Table1[[#This Row],[Date]]&gt;=$FE$2,Table1[[#This Row],[Date]]&lt;=$FE$3),0,1))</f>
        <v>0</v>
      </c>
      <c r="FF421">
        <f>IF(Table1[[#This Row],[Date]]="",0,IF(TYPE(VLOOKUP(Table1[[#This Row],[Voucher Type]],Table1[[#All],[Voucher Type Master]],1,FALSE))=16,1,0))</f>
        <v>0</v>
      </c>
      <c r="FG421">
        <f>IF(TYPE(IF(Table1[[#This Row],[Date]]="",0,IF(VLOOKUP(Table1[[#This Row],[Voucher Type]],$FY$5:$FZ$13,2,0)=Table1[[#This Row],[Effect 1]],0,1)))=16,1,0)</f>
        <v>0</v>
      </c>
      <c r="FH4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1">
        <f>IF(LEN(Table1[[#This Row],[Ledger 1]])&gt;0,IF(TYPE(VLOOKUP(Table1[[#This Row],[Ledger 1]],GZ:GZ,1,0))=16,1,0),0)</f>
        <v>0</v>
      </c>
      <c r="FJ421">
        <f>IF(LEN(Table1[[#This Row],[Ledger 2]])&gt;0,IF(TYPE(VLOOKUP(Table1[[#This Row],[Ledger 2]],GZ:GZ,1,0))=16,1,0),0)</f>
        <v>0</v>
      </c>
      <c r="FK421">
        <f>IF(LEN(Table1[[#This Row],[Ledger 3]])&gt;0,IF(TYPE(VLOOKUP(Table1[[#This Row],[Ledger 3]],GZ:GZ,1,0))=16,1,0),0)</f>
        <v>0</v>
      </c>
      <c r="FL421">
        <f>IF(LEN(Table1[[#This Row],[Ledger 4]])&gt;0,IF(TYPE(VLOOKUP(Table1[[#This Row],[Ledger 4]],GZ:GZ,1,0))=16,1,0),0)</f>
        <v>0</v>
      </c>
      <c r="FM421">
        <f>IF(LEN(Table1[[#This Row],[Ledger 5]])&gt;0,IF(TYPE(VLOOKUP(Table1[[#This Row],[Ledger 5]],GZ:GZ,1,0))=16,1,0),0)</f>
        <v>0</v>
      </c>
      <c r="FN421">
        <f>IF(LEN(Table1[[#This Row],[Ledger 6]])&gt;0,IF(TYPE(VLOOKUP(Table1[[#This Row],[Ledger 6]],$GZ:$GZ,1,0))=16,1,0),0)</f>
        <v>0</v>
      </c>
      <c r="FO421">
        <f>IF(LEN(Table1[[#This Row],[Ledger 7]])&gt;0,IF(TYPE(VLOOKUP(Table1[[#This Row],[Ledger 7]],$GZ:$GZ,1,0))=16,1,0),0)</f>
        <v>0</v>
      </c>
      <c r="FP421">
        <f>IF(LEN(Table1[[#This Row],[Ledger 8]])&gt;0,IF(TYPE(VLOOKUP(Table1[[#This Row],[Ledger 8]],$GZ:$GZ,1,0))=16,1,0),0)</f>
        <v>0</v>
      </c>
      <c r="FQ421">
        <f>IF(LEN(Table1[[#This Row],[Ledger 9]])&gt;0,IF(TYPE(VLOOKUP(Table1[[#This Row],[Ledger 9]],$GZ:$GZ,1,0))=16,1,0),0)</f>
        <v>0</v>
      </c>
      <c r="FR421">
        <f>IF(LEN(Table1[[#This Row],[Ledger 10]])&gt;0,IF(TYPE(VLOOKUP(Table1[[#This Row],[Ledger 10]],$GZ:$GZ,1,0))=16,1,0),0)</f>
        <v>0</v>
      </c>
      <c r="FS421">
        <f>IF(LEN(Table1[[#This Row],[Ledger 11]])&gt;0,IF(TYPE(VLOOKUP(Table1[[#This Row],[Ledger 11]],$GZ:$GZ,1,0))=16,1,0),0)</f>
        <v>0</v>
      </c>
      <c r="FT421">
        <f>IF(LEN(Table1[[#This Row],[Ledger 12]])&gt;0,IF(TYPE(VLOOKUP(Table1[[#This Row],[Ledger 12]],$GZ:$GZ,1,0))=16,1,0),0)</f>
        <v>0</v>
      </c>
      <c r="FU421">
        <f>IF(LEN(Table1[[#This Row],[Ledger 13]])&gt;0,IF(TYPE(VLOOKUP(Table1[[#This Row],[Ledger 13]],$GZ:$GZ,1,0))=16,1,0),0)</f>
        <v>0</v>
      </c>
      <c r="FV421">
        <f>IF(LEN(Table1[[#This Row],[Ledger 14]])&gt;0,IF(TYPE(VLOOKUP(Table1[[#This Row],[Ledger 14]],$GZ:$GZ,1,0))=16,1,0),0)</f>
        <v>0</v>
      </c>
      <c r="FW421">
        <f>IF(LEN(Table1[[#This Row],[Ledger 15]])&gt;0,IF(TYPE(VLOOKUP(Table1[[#This Row],[Ledger 15]],$GZ:$GZ,1,0))=16,1,0),0)</f>
        <v>0</v>
      </c>
    </row>
    <row r="422" spans="4:179" ht="33" customHeight="1" x14ac:dyDescent="0.45">
      <c r="D422" s="8">
        <f t="shared" si="15"/>
        <v>417</v>
      </c>
      <c r="E422" s="32"/>
      <c r="F422" s="34"/>
      <c r="G422" s="34"/>
      <c r="H422" s="34"/>
      <c r="I422" s="34"/>
      <c r="J422" s="38"/>
      <c r="K422" s="33"/>
      <c r="L422" s="36"/>
      <c r="M422" s="35"/>
      <c r="N422" s="34"/>
      <c r="O422" s="41"/>
      <c r="P422" s="35"/>
      <c r="Q422" s="34"/>
      <c r="R422" s="37"/>
      <c r="S422" s="35"/>
      <c r="T422" s="34"/>
      <c r="U422" s="37"/>
      <c r="V422" s="35"/>
      <c r="W422" s="34"/>
      <c r="X422" s="37"/>
      <c r="Y422" s="35"/>
      <c r="Z422" s="34"/>
      <c r="AA422" s="37"/>
      <c r="AB422" s="35"/>
      <c r="AC422" s="34"/>
      <c r="AD422" s="37"/>
      <c r="AE422" s="35"/>
      <c r="AF422" s="34"/>
      <c r="AG422" s="37"/>
      <c r="AH422" s="35"/>
      <c r="AI422" s="34"/>
      <c r="AJ422" s="37"/>
      <c r="AK422" s="35"/>
      <c r="AL422" s="34"/>
      <c r="AM422" s="37"/>
      <c r="AN422" s="35"/>
      <c r="AO422" s="34"/>
      <c r="AP422" s="37"/>
      <c r="AQ422" s="35"/>
      <c r="AR422" s="34"/>
      <c r="AS422" s="37"/>
      <c r="AT422" s="35"/>
      <c r="AU422" s="34"/>
      <c r="AV422" s="37"/>
      <c r="AW422" s="35"/>
      <c r="AX422" s="34"/>
      <c r="AY422" s="37"/>
      <c r="AZ422" s="35"/>
      <c r="BA422" s="34"/>
      <c r="BB422" s="37"/>
      <c r="BC4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2" s="7"/>
      <c r="BF422" t="str">
        <f>IF(Table1[[#This Row],[Date]]="","","&amp;lt;VOUCHER REMOTEID="&amp;""""&amp;$A$11&amp;$A$13&amp;ROW()&amp;""""&amp;" VCHTYPE="""&amp;F422&amp;""" ACTION="""&amp;"Create"&amp;"""&amp;gt;")</f>
        <v/>
      </c>
      <c r="BG422" t="str">
        <f>IF(Table1[[#This Row],[Date]]="","",TEXT(Table1[[#This Row],[Date]],"yyyymmdd"))</f>
        <v/>
      </c>
      <c r="BH422" t="str">
        <f>Table1[[#This Row],[Date2]]</f>
        <v/>
      </c>
      <c r="BI422" t="str">
        <f>IF(Table1[[#This Row],[Date]]="","",Table1[[#This Row],[Voucher Type]])</f>
        <v/>
      </c>
      <c r="BJ422" t="str">
        <f>IF(Table1[[#This Row],[Ref No / Invoice No]]="","",Table1[[#This Row],[Ref No / Invoice No]])</f>
        <v/>
      </c>
      <c r="BK422" t="str">
        <f>IF(Table1[[#This Row],[Voucher No]]="","",Table1[[#This Row],[Voucher No]])</f>
        <v/>
      </c>
      <c r="BL422" t="str">
        <f>IF(Table1[[#This Row],[Date]]="","",Table1[[#This Row],[Narration]])</f>
        <v/>
      </c>
      <c r="BM422" t="str">
        <f>IF(Table1[[#This Row],[Date]]="","",$A$11&amp;$A$13&amp;ROW())</f>
        <v/>
      </c>
      <c r="BN422" t="str">
        <f>IF(Table1[[#This Row],[Date]]="","",$A$13)</f>
        <v/>
      </c>
      <c r="BP422" t="str">
        <f>IF(Table1[[#This Row],[Ledger 1]]="","","No")</f>
        <v/>
      </c>
      <c r="BQ422" t="str">
        <f>IF(Table1[[#This Row],[Date]]="","",IF(Table1[[#This Row],[Effect 1]]="Dr.","Yes","No"))</f>
        <v/>
      </c>
      <c r="BR422" t="str">
        <f>IF(Table1[[#This Row],[Date]]="","",Table1[[#This Row],[Ledger 1]])</f>
        <v/>
      </c>
      <c r="BS422" t="str">
        <f>IF(Table1[[#This Row],[Date]]="","",IF(Table1[[#This Row],[Effect 1]]="Dr.",-Table1[[#This Row],[Amount 1]],Table1[[#This Row],[Amount 1]]))</f>
        <v/>
      </c>
      <c r="BV422" t="str">
        <f>IF(Table1[[#This Row],[Ledger 2]]="","","No")</f>
        <v/>
      </c>
      <c r="BW422" t="str">
        <f>IF(Table1[[#This Row],[Date]]="","",IF(Table1[[#This Row],[Effect 2]]="Dr.","Yes","No"))</f>
        <v/>
      </c>
      <c r="BX422" t="str">
        <f>IF(Table1[[#This Row],[Date]]="","",Table1[[#This Row],[Ledger 2]])</f>
        <v/>
      </c>
      <c r="BY422" t="str">
        <f>IF(Table1[[#This Row],[Date]]="","",IF(Table1[[#This Row],[Effect 2]]="Dr.",-Table1[[#This Row],[Amount 2]],Table1[[#This Row],[Amount 2]]))</f>
        <v/>
      </c>
      <c r="CB422" t="str">
        <f>IF(Table1[[#This Row],[Ledger 3]]="","","No")</f>
        <v/>
      </c>
      <c r="CC422" t="str">
        <f>IF(Table1[[#This Row],[Ledger 3]]="","",IF(Table1[[#This Row],[Effect 3]]="Dr.","Yes","No"))</f>
        <v/>
      </c>
      <c r="CD422" t="str">
        <f>IF(Table1[[#This Row],[Ledger 3]]="","",Table1[[#This Row],[Ledger 3]])</f>
        <v/>
      </c>
      <c r="CE422" t="str">
        <f>IF(Table1[[#This Row],[Ledger 3]]="","",IF(Table1[[#This Row],[Effect 3]]="Dr.",-Table1[[#This Row],[Amount 3]],Table1[[#This Row],[Amount 3]]))</f>
        <v/>
      </c>
      <c r="CH422" t="str">
        <f>IF(Table1[[#This Row],[Ledger 4]]="","","No")</f>
        <v/>
      </c>
      <c r="CI422" t="str">
        <f>IF(Table1[[#This Row],[Ledger 4]]="","",IF(Table1[[#This Row],[Effect 4]]="Dr.","Yes","No"))</f>
        <v/>
      </c>
      <c r="CJ422" t="str">
        <f>IF(Table1[[#This Row],[Ledger 4]]="","",Table1[[#This Row],[Ledger 4]])</f>
        <v/>
      </c>
      <c r="CK422" t="str">
        <f>IF(Table1[[#This Row],[Ledger 4]]="","",IF(Table1[[#This Row],[Effect 4]]="Dr.",-Table1[[#This Row],[Amount 4]],Table1[[#This Row],[Amount 4]]))</f>
        <v/>
      </c>
      <c r="CN422" t="str">
        <f>IF(Table1[[#This Row],[Ledger 5]]="","","No")</f>
        <v/>
      </c>
      <c r="CO422" t="str">
        <f>IF(Table1[[#This Row],[Ledger 5]]="","",IF(Table1[[#This Row],[Effect 5]]="Dr.","Yes","No"))</f>
        <v/>
      </c>
      <c r="CP422" t="str">
        <f>IF(Table1[[#This Row],[Ledger 5]]="","",Table1[[#This Row],[Ledger 5]])</f>
        <v/>
      </c>
      <c r="CQ422" t="str">
        <f>IF(Table1[[#This Row],[Ledger 5]]="","",IF(Table1[[#This Row],[Effect 5]]="Dr.",-Table1[[#This Row],[Amount 5]],Table1[[#This Row],[Amount 5]]))</f>
        <v/>
      </c>
      <c r="CT422" t="str">
        <f>IF(Table1[[#This Row],[Ledger 6]]="","","No")</f>
        <v/>
      </c>
      <c r="CU422" t="str">
        <f>IF(Table1[[#This Row],[Ledger 6]]="","",IF(Table1[[#This Row],[Effect 6]]="Dr.","Yes","No"))</f>
        <v/>
      </c>
      <c r="CV422" t="str">
        <f>IF(Table1[[#This Row],[Ledger 6]]="","",Table1[[#This Row],[Ledger 6]])</f>
        <v/>
      </c>
      <c r="CW422" t="str">
        <f>IF(Table1[[#This Row],[Ledger 6]]="","",IF(Table1[[#This Row],[Effect 6]]="Dr.",-Table1[[#This Row],[Amount 6]],Table1[[#This Row],[Amount 6]]))</f>
        <v/>
      </c>
      <c r="CZ422" t="str">
        <f>IF(Table1[[#This Row],[Ledger 7]]="","","No")</f>
        <v/>
      </c>
      <c r="DA422" t="str">
        <f>IF(Table1[[#This Row],[Ledger 7]]="","",IF(Table1[[#This Row],[Effect 7]]="Dr.","Yes","No"))</f>
        <v/>
      </c>
      <c r="DB422" t="str">
        <f>IF(Table1[[#This Row],[Ledger 7]]="","",Table1[[#This Row],[Ledger 7]])</f>
        <v/>
      </c>
      <c r="DC422" t="str">
        <f>IF(Table1[[#This Row],[Ledger 7]]="","",IF(Table1[[#This Row],[Effect 7]]="Dr.",-Table1[[#This Row],[Amount 7]],Table1[[#This Row],[Amount 7]]))</f>
        <v/>
      </c>
      <c r="DF422" t="str">
        <f>IF(Table1[[#This Row],[Ledger 8]]="","","No")</f>
        <v/>
      </c>
      <c r="DG422" t="str">
        <f>IF(Table1[[#This Row],[Ledger 8]]="","",IF(Table1[[#This Row],[Effect 8]]="Dr.","Yes","No"))</f>
        <v/>
      </c>
      <c r="DH422" t="str">
        <f>IF(Table1[[#This Row],[Ledger 8]]="","",Table1[[#This Row],[Ledger 8]])</f>
        <v/>
      </c>
      <c r="DI422" t="str">
        <f>IF(Table1[[#This Row],[Ledger 8]]="","",IF(Table1[[#This Row],[Effect 8]]="Dr.",-Table1[[#This Row],[Amount 8]],Table1[[#This Row],[Amount 8]]))</f>
        <v/>
      </c>
      <c r="DL422" t="str">
        <f>IF(Table1[[#This Row],[Ledger 9]]="","","No")</f>
        <v/>
      </c>
      <c r="DM422" t="str">
        <f>IF(Table1[[#This Row],[Ledger 9]]="","",IF(Table1[[#This Row],[Effect 9]]="Dr.","Yes","No"))</f>
        <v/>
      </c>
      <c r="DN422" t="str">
        <f>IF(Table1[[#This Row],[Ledger 9]]="","",Table1[[#This Row],[Ledger 9]])</f>
        <v/>
      </c>
      <c r="DO422" t="str">
        <f>IF(Table1[[#This Row],[Ledger 9]]="","",IF(Table1[[#This Row],[Effect 9]]="Dr.",-Table1[[#This Row],[Amount 9]],Table1[[#This Row],[Amount 9]]))</f>
        <v/>
      </c>
      <c r="DR422" t="str">
        <f>IF(Table1[[#This Row],[Ledger 10]]="","","No")</f>
        <v/>
      </c>
      <c r="DS422" t="str">
        <f>IF(Table1[[#This Row],[Ledger 10]]="","",IF(Table1[[#This Row],[Effect 10]]="Dr.","Yes","No"))</f>
        <v/>
      </c>
      <c r="DT422" t="str">
        <f>IF(Table1[[#This Row],[Ledger 10]]="","",Table1[[#This Row],[Ledger 10]])</f>
        <v/>
      </c>
      <c r="DU422" t="str">
        <f>IF(Table1[[#This Row],[Ledger 10]]="","",IF(Table1[[#This Row],[Effect 10]]="Dr.",-Table1[[#This Row],[Amount 10]],Table1[[#This Row],[Amount 10]]))</f>
        <v/>
      </c>
      <c r="DX422" t="str">
        <f>IF(Table1[[#This Row],[Ledger 11]]="","","No")</f>
        <v/>
      </c>
      <c r="DY422" t="str">
        <f>IF(Table1[[#This Row],[Ledger 11]]="","",IF(Table1[[#This Row],[Effect 11]]="Dr.","Yes","No"))</f>
        <v/>
      </c>
      <c r="DZ422" t="str">
        <f>IF(Table1[[#This Row],[Ledger 11]]="","",Table1[[#This Row],[Ledger 11]])</f>
        <v/>
      </c>
      <c r="EA422" t="str">
        <f>IF(Table1[[#This Row],[Ledger 11]]="","",IF(Table1[[#This Row],[Effect 11]]="Dr.",-Table1[[#This Row],[Amount 11]],Table1[[#This Row],[Amount 11]]))</f>
        <v/>
      </c>
      <c r="ED422" t="str">
        <f>IF(Table1[[#This Row],[Ledger 12]]="","","No")</f>
        <v/>
      </c>
      <c r="EE422" t="str">
        <f>IF(Table1[[#This Row],[Ledger 12]]="","",IF(Table1[[#This Row],[Effect 12]]="Dr.","Yes","No"))</f>
        <v/>
      </c>
      <c r="EF422" t="str">
        <f>IF(Table1[[#This Row],[Ledger 12]]="","",Table1[[#This Row],[Ledger 12]])</f>
        <v/>
      </c>
      <c r="EG422" t="str">
        <f>IF(Table1[[#This Row],[Ledger 12]]="","",IF(Table1[[#This Row],[Effect 12]]="Dr.",-Table1[[#This Row],[Amount 12]],Table1[[#This Row],[Amount 12]]))</f>
        <v/>
      </c>
      <c r="EJ422" t="str">
        <f>IF(Table1[[#This Row],[Ledger 13]]="","","No")</f>
        <v/>
      </c>
      <c r="EK422" t="str">
        <f>IF(Table1[[#This Row],[Ledger 13]]="","",IF(Table1[[#This Row],[Effect 13]]="Dr.","Yes","No"))</f>
        <v/>
      </c>
      <c r="EL422" t="str">
        <f>IF(Table1[[#This Row],[Ledger 13]]="","",Table1[[#This Row],[Ledger 13]])</f>
        <v/>
      </c>
      <c r="EM422" t="str">
        <f>IF(Table1[[#This Row],[Ledger 13]]="","",IF(Table1[[#This Row],[Effect 13]]="Dr.",-Table1[[#This Row],[Amount 13]],Table1[[#This Row],[Amount 13]]))</f>
        <v/>
      </c>
      <c r="EP422" t="str">
        <f>IF(Table1[[#This Row],[Ledger 14]]="","","No")</f>
        <v/>
      </c>
      <c r="EQ422" t="str">
        <f>IF(Table1[[#This Row],[Ledger 14]]="","",IF(Table1[[#This Row],[Effect 14]]="Dr.","Yes","No"))</f>
        <v/>
      </c>
      <c r="ER422" t="str">
        <f>IF(Table1[[#This Row],[Ledger 14]]="","",Table1[[#This Row],[Ledger 14]])</f>
        <v/>
      </c>
      <c r="ES422" t="str">
        <f>IF(Table1[[#This Row],[Ledger 14]]="","",IF(Table1[[#This Row],[Effect 14]]="Dr.",-Table1[[#This Row],[Amount 14]],Table1[[#This Row],[Amount 14]]))</f>
        <v/>
      </c>
      <c r="EV422" t="str">
        <f>IF(Table1[[#This Row],[Ledger 15]]="","","No")</f>
        <v/>
      </c>
      <c r="EW422" t="str">
        <f>IF(Table1[[#This Row],[Ledger 15]]="","",IF(Table1[[#This Row],[Effect 15]]="Dr.","Yes","No"))</f>
        <v/>
      </c>
      <c r="EX422" t="str">
        <f>IF(Table1[[#This Row],[Ledger 15]]="","",Table1[[#This Row],[Ledger 15]])</f>
        <v/>
      </c>
      <c r="EY422" t="str">
        <f>IF(Table1[[#This Row],[Ledger 15]]="","",IF(Table1[[#This Row],[Effect 15]]="Dr.",-Table1[[#This Row],[Amount 15]],Table1[[#This Row],[Amount 15]]))</f>
        <v/>
      </c>
      <c r="FD4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2">
        <f>IF(Table1[[#This Row],[Date]]="",0,IF(AND(Table1[[#This Row],[Date]]&gt;=$FE$2,Table1[[#This Row],[Date]]&lt;=$FE$3),0,1))</f>
        <v>0</v>
      </c>
      <c r="FF422">
        <f>IF(Table1[[#This Row],[Date]]="",0,IF(TYPE(VLOOKUP(Table1[[#This Row],[Voucher Type]],Table1[[#All],[Voucher Type Master]],1,FALSE))=16,1,0))</f>
        <v>0</v>
      </c>
      <c r="FG422">
        <f>IF(TYPE(IF(Table1[[#This Row],[Date]]="",0,IF(VLOOKUP(Table1[[#This Row],[Voucher Type]],$FY$5:$FZ$13,2,0)=Table1[[#This Row],[Effect 1]],0,1)))=16,1,0)</f>
        <v>0</v>
      </c>
      <c r="FH4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2">
        <f>IF(LEN(Table1[[#This Row],[Ledger 1]])&gt;0,IF(TYPE(VLOOKUP(Table1[[#This Row],[Ledger 1]],GZ:GZ,1,0))=16,1,0),0)</f>
        <v>0</v>
      </c>
      <c r="FJ422">
        <f>IF(LEN(Table1[[#This Row],[Ledger 2]])&gt;0,IF(TYPE(VLOOKUP(Table1[[#This Row],[Ledger 2]],GZ:GZ,1,0))=16,1,0),0)</f>
        <v>0</v>
      </c>
      <c r="FK422">
        <f>IF(LEN(Table1[[#This Row],[Ledger 3]])&gt;0,IF(TYPE(VLOOKUP(Table1[[#This Row],[Ledger 3]],GZ:GZ,1,0))=16,1,0),0)</f>
        <v>0</v>
      </c>
      <c r="FL422">
        <f>IF(LEN(Table1[[#This Row],[Ledger 4]])&gt;0,IF(TYPE(VLOOKUP(Table1[[#This Row],[Ledger 4]],GZ:GZ,1,0))=16,1,0),0)</f>
        <v>0</v>
      </c>
      <c r="FM422">
        <f>IF(LEN(Table1[[#This Row],[Ledger 5]])&gt;0,IF(TYPE(VLOOKUP(Table1[[#This Row],[Ledger 5]],GZ:GZ,1,0))=16,1,0),0)</f>
        <v>0</v>
      </c>
      <c r="FN422">
        <f>IF(LEN(Table1[[#This Row],[Ledger 6]])&gt;0,IF(TYPE(VLOOKUP(Table1[[#This Row],[Ledger 6]],$GZ:$GZ,1,0))=16,1,0),0)</f>
        <v>0</v>
      </c>
      <c r="FO422">
        <f>IF(LEN(Table1[[#This Row],[Ledger 7]])&gt;0,IF(TYPE(VLOOKUP(Table1[[#This Row],[Ledger 7]],$GZ:$GZ,1,0))=16,1,0),0)</f>
        <v>0</v>
      </c>
      <c r="FP422">
        <f>IF(LEN(Table1[[#This Row],[Ledger 8]])&gt;0,IF(TYPE(VLOOKUP(Table1[[#This Row],[Ledger 8]],$GZ:$GZ,1,0))=16,1,0),0)</f>
        <v>0</v>
      </c>
      <c r="FQ422">
        <f>IF(LEN(Table1[[#This Row],[Ledger 9]])&gt;0,IF(TYPE(VLOOKUP(Table1[[#This Row],[Ledger 9]],$GZ:$GZ,1,0))=16,1,0),0)</f>
        <v>0</v>
      </c>
      <c r="FR422">
        <f>IF(LEN(Table1[[#This Row],[Ledger 10]])&gt;0,IF(TYPE(VLOOKUP(Table1[[#This Row],[Ledger 10]],$GZ:$GZ,1,0))=16,1,0),0)</f>
        <v>0</v>
      </c>
      <c r="FS422">
        <f>IF(LEN(Table1[[#This Row],[Ledger 11]])&gt;0,IF(TYPE(VLOOKUP(Table1[[#This Row],[Ledger 11]],$GZ:$GZ,1,0))=16,1,0),0)</f>
        <v>0</v>
      </c>
      <c r="FT422">
        <f>IF(LEN(Table1[[#This Row],[Ledger 12]])&gt;0,IF(TYPE(VLOOKUP(Table1[[#This Row],[Ledger 12]],$GZ:$GZ,1,0))=16,1,0),0)</f>
        <v>0</v>
      </c>
      <c r="FU422">
        <f>IF(LEN(Table1[[#This Row],[Ledger 13]])&gt;0,IF(TYPE(VLOOKUP(Table1[[#This Row],[Ledger 13]],$GZ:$GZ,1,0))=16,1,0),0)</f>
        <v>0</v>
      </c>
      <c r="FV422">
        <f>IF(LEN(Table1[[#This Row],[Ledger 14]])&gt;0,IF(TYPE(VLOOKUP(Table1[[#This Row],[Ledger 14]],$GZ:$GZ,1,0))=16,1,0),0)</f>
        <v>0</v>
      </c>
      <c r="FW422">
        <f>IF(LEN(Table1[[#This Row],[Ledger 15]])&gt;0,IF(TYPE(VLOOKUP(Table1[[#This Row],[Ledger 15]],$GZ:$GZ,1,0))=16,1,0),0)</f>
        <v>0</v>
      </c>
    </row>
    <row r="423" spans="4:179" ht="33" customHeight="1" x14ac:dyDescent="0.45">
      <c r="D423" s="8">
        <f t="shared" si="15"/>
        <v>418</v>
      </c>
      <c r="E423" s="32"/>
      <c r="F423" s="34"/>
      <c r="G423" s="34"/>
      <c r="H423" s="34"/>
      <c r="I423" s="34"/>
      <c r="J423" s="38"/>
      <c r="K423" s="33"/>
      <c r="L423" s="36"/>
      <c r="M423" s="35"/>
      <c r="N423" s="34"/>
      <c r="O423" s="41"/>
      <c r="P423" s="35"/>
      <c r="Q423" s="34"/>
      <c r="R423" s="37"/>
      <c r="S423" s="35"/>
      <c r="T423" s="34"/>
      <c r="U423" s="37"/>
      <c r="V423" s="35"/>
      <c r="W423" s="34"/>
      <c r="X423" s="37"/>
      <c r="Y423" s="35"/>
      <c r="Z423" s="34"/>
      <c r="AA423" s="37"/>
      <c r="AB423" s="35"/>
      <c r="AC423" s="34"/>
      <c r="AD423" s="37"/>
      <c r="AE423" s="35"/>
      <c r="AF423" s="34"/>
      <c r="AG423" s="37"/>
      <c r="AH423" s="35"/>
      <c r="AI423" s="34"/>
      <c r="AJ423" s="37"/>
      <c r="AK423" s="35"/>
      <c r="AL423" s="34"/>
      <c r="AM423" s="37"/>
      <c r="AN423" s="35"/>
      <c r="AO423" s="34"/>
      <c r="AP423" s="37"/>
      <c r="AQ423" s="35"/>
      <c r="AR423" s="34"/>
      <c r="AS423" s="37"/>
      <c r="AT423" s="35"/>
      <c r="AU423" s="34"/>
      <c r="AV423" s="37"/>
      <c r="AW423" s="35"/>
      <c r="AX423" s="34"/>
      <c r="AY423" s="37"/>
      <c r="AZ423" s="35"/>
      <c r="BA423" s="34"/>
      <c r="BB423" s="37"/>
      <c r="BC4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3" s="7"/>
      <c r="BF423" t="str">
        <f>IF(Table1[[#This Row],[Date]]="","","&amp;lt;VOUCHER REMOTEID="&amp;""""&amp;$A$11&amp;$A$13&amp;ROW()&amp;""""&amp;" VCHTYPE="""&amp;F423&amp;""" ACTION="""&amp;"Create"&amp;"""&amp;gt;")</f>
        <v/>
      </c>
      <c r="BG423" t="str">
        <f>IF(Table1[[#This Row],[Date]]="","",TEXT(Table1[[#This Row],[Date]],"yyyymmdd"))</f>
        <v/>
      </c>
      <c r="BH423" t="str">
        <f>Table1[[#This Row],[Date2]]</f>
        <v/>
      </c>
      <c r="BI423" t="str">
        <f>IF(Table1[[#This Row],[Date]]="","",Table1[[#This Row],[Voucher Type]])</f>
        <v/>
      </c>
      <c r="BJ423" t="str">
        <f>IF(Table1[[#This Row],[Ref No / Invoice No]]="","",Table1[[#This Row],[Ref No / Invoice No]])</f>
        <v/>
      </c>
      <c r="BK423" t="str">
        <f>IF(Table1[[#This Row],[Voucher No]]="","",Table1[[#This Row],[Voucher No]])</f>
        <v/>
      </c>
      <c r="BL423" t="str">
        <f>IF(Table1[[#This Row],[Date]]="","",Table1[[#This Row],[Narration]])</f>
        <v/>
      </c>
      <c r="BM423" t="str">
        <f>IF(Table1[[#This Row],[Date]]="","",$A$11&amp;$A$13&amp;ROW())</f>
        <v/>
      </c>
      <c r="BN423" t="str">
        <f>IF(Table1[[#This Row],[Date]]="","",$A$13)</f>
        <v/>
      </c>
      <c r="BP423" t="str">
        <f>IF(Table1[[#This Row],[Ledger 1]]="","","No")</f>
        <v/>
      </c>
      <c r="BQ423" t="str">
        <f>IF(Table1[[#This Row],[Date]]="","",IF(Table1[[#This Row],[Effect 1]]="Dr.","Yes","No"))</f>
        <v/>
      </c>
      <c r="BR423" t="str">
        <f>IF(Table1[[#This Row],[Date]]="","",Table1[[#This Row],[Ledger 1]])</f>
        <v/>
      </c>
      <c r="BS423" t="str">
        <f>IF(Table1[[#This Row],[Date]]="","",IF(Table1[[#This Row],[Effect 1]]="Dr.",-Table1[[#This Row],[Amount 1]],Table1[[#This Row],[Amount 1]]))</f>
        <v/>
      </c>
      <c r="BV423" t="str">
        <f>IF(Table1[[#This Row],[Ledger 2]]="","","No")</f>
        <v/>
      </c>
      <c r="BW423" t="str">
        <f>IF(Table1[[#This Row],[Date]]="","",IF(Table1[[#This Row],[Effect 2]]="Dr.","Yes","No"))</f>
        <v/>
      </c>
      <c r="BX423" t="str">
        <f>IF(Table1[[#This Row],[Date]]="","",Table1[[#This Row],[Ledger 2]])</f>
        <v/>
      </c>
      <c r="BY423" t="str">
        <f>IF(Table1[[#This Row],[Date]]="","",IF(Table1[[#This Row],[Effect 2]]="Dr.",-Table1[[#This Row],[Amount 2]],Table1[[#This Row],[Amount 2]]))</f>
        <v/>
      </c>
      <c r="CB423" t="str">
        <f>IF(Table1[[#This Row],[Ledger 3]]="","","No")</f>
        <v/>
      </c>
      <c r="CC423" t="str">
        <f>IF(Table1[[#This Row],[Ledger 3]]="","",IF(Table1[[#This Row],[Effect 3]]="Dr.","Yes","No"))</f>
        <v/>
      </c>
      <c r="CD423" t="str">
        <f>IF(Table1[[#This Row],[Ledger 3]]="","",Table1[[#This Row],[Ledger 3]])</f>
        <v/>
      </c>
      <c r="CE423" t="str">
        <f>IF(Table1[[#This Row],[Ledger 3]]="","",IF(Table1[[#This Row],[Effect 3]]="Dr.",-Table1[[#This Row],[Amount 3]],Table1[[#This Row],[Amount 3]]))</f>
        <v/>
      </c>
      <c r="CH423" t="str">
        <f>IF(Table1[[#This Row],[Ledger 4]]="","","No")</f>
        <v/>
      </c>
      <c r="CI423" t="str">
        <f>IF(Table1[[#This Row],[Ledger 4]]="","",IF(Table1[[#This Row],[Effect 4]]="Dr.","Yes","No"))</f>
        <v/>
      </c>
      <c r="CJ423" t="str">
        <f>IF(Table1[[#This Row],[Ledger 4]]="","",Table1[[#This Row],[Ledger 4]])</f>
        <v/>
      </c>
      <c r="CK423" t="str">
        <f>IF(Table1[[#This Row],[Ledger 4]]="","",IF(Table1[[#This Row],[Effect 4]]="Dr.",-Table1[[#This Row],[Amount 4]],Table1[[#This Row],[Amount 4]]))</f>
        <v/>
      </c>
      <c r="CN423" t="str">
        <f>IF(Table1[[#This Row],[Ledger 5]]="","","No")</f>
        <v/>
      </c>
      <c r="CO423" t="str">
        <f>IF(Table1[[#This Row],[Ledger 5]]="","",IF(Table1[[#This Row],[Effect 5]]="Dr.","Yes","No"))</f>
        <v/>
      </c>
      <c r="CP423" t="str">
        <f>IF(Table1[[#This Row],[Ledger 5]]="","",Table1[[#This Row],[Ledger 5]])</f>
        <v/>
      </c>
      <c r="CQ423" t="str">
        <f>IF(Table1[[#This Row],[Ledger 5]]="","",IF(Table1[[#This Row],[Effect 5]]="Dr.",-Table1[[#This Row],[Amount 5]],Table1[[#This Row],[Amount 5]]))</f>
        <v/>
      </c>
      <c r="CT423" t="str">
        <f>IF(Table1[[#This Row],[Ledger 6]]="","","No")</f>
        <v/>
      </c>
      <c r="CU423" t="str">
        <f>IF(Table1[[#This Row],[Ledger 6]]="","",IF(Table1[[#This Row],[Effect 6]]="Dr.","Yes","No"))</f>
        <v/>
      </c>
      <c r="CV423" t="str">
        <f>IF(Table1[[#This Row],[Ledger 6]]="","",Table1[[#This Row],[Ledger 6]])</f>
        <v/>
      </c>
      <c r="CW423" t="str">
        <f>IF(Table1[[#This Row],[Ledger 6]]="","",IF(Table1[[#This Row],[Effect 6]]="Dr.",-Table1[[#This Row],[Amount 6]],Table1[[#This Row],[Amount 6]]))</f>
        <v/>
      </c>
      <c r="CZ423" t="str">
        <f>IF(Table1[[#This Row],[Ledger 7]]="","","No")</f>
        <v/>
      </c>
      <c r="DA423" t="str">
        <f>IF(Table1[[#This Row],[Ledger 7]]="","",IF(Table1[[#This Row],[Effect 7]]="Dr.","Yes","No"))</f>
        <v/>
      </c>
      <c r="DB423" t="str">
        <f>IF(Table1[[#This Row],[Ledger 7]]="","",Table1[[#This Row],[Ledger 7]])</f>
        <v/>
      </c>
      <c r="DC423" t="str">
        <f>IF(Table1[[#This Row],[Ledger 7]]="","",IF(Table1[[#This Row],[Effect 7]]="Dr.",-Table1[[#This Row],[Amount 7]],Table1[[#This Row],[Amount 7]]))</f>
        <v/>
      </c>
      <c r="DF423" t="str">
        <f>IF(Table1[[#This Row],[Ledger 8]]="","","No")</f>
        <v/>
      </c>
      <c r="DG423" t="str">
        <f>IF(Table1[[#This Row],[Ledger 8]]="","",IF(Table1[[#This Row],[Effect 8]]="Dr.","Yes","No"))</f>
        <v/>
      </c>
      <c r="DH423" t="str">
        <f>IF(Table1[[#This Row],[Ledger 8]]="","",Table1[[#This Row],[Ledger 8]])</f>
        <v/>
      </c>
      <c r="DI423" t="str">
        <f>IF(Table1[[#This Row],[Ledger 8]]="","",IF(Table1[[#This Row],[Effect 8]]="Dr.",-Table1[[#This Row],[Amount 8]],Table1[[#This Row],[Amount 8]]))</f>
        <v/>
      </c>
      <c r="DL423" t="str">
        <f>IF(Table1[[#This Row],[Ledger 9]]="","","No")</f>
        <v/>
      </c>
      <c r="DM423" t="str">
        <f>IF(Table1[[#This Row],[Ledger 9]]="","",IF(Table1[[#This Row],[Effect 9]]="Dr.","Yes","No"))</f>
        <v/>
      </c>
      <c r="DN423" t="str">
        <f>IF(Table1[[#This Row],[Ledger 9]]="","",Table1[[#This Row],[Ledger 9]])</f>
        <v/>
      </c>
      <c r="DO423" t="str">
        <f>IF(Table1[[#This Row],[Ledger 9]]="","",IF(Table1[[#This Row],[Effect 9]]="Dr.",-Table1[[#This Row],[Amount 9]],Table1[[#This Row],[Amount 9]]))</f>
        <v/>
      </c>
      <c r="DR423" t="str">
        <f>IF(Table1[[#This Row],[Ledger 10]]="","","No")</f>
        <v/>
      </c>
      <c r="DS423" t="str">
        <f>IF(Table1[[#This Row],[Ledger 10]]="","",IF(Table1[[#This Row],[Effect 10]]="Dr.","Yes","No"))</f>
        <v/>
      </c>
      <c r="DT423" t="str">
        <f>IF(Table1[[#This Row],[Ledger 10]]="","",Table1[[#This Row],[Ledger 10]])</f>
        <v/>
      </c>
      <c r="DU423" t="str">
        <f>IF(Table1[[#This Row],[Ledger 10]]="","",IF(Table1[[#This Row],[Effect 10]]="Dr.",-Table1[[#This Row],[Amount 10]],Table1[[#This Row],[Amount 10]]))</f>
        <v/>
      </c>
      <c r="DX423" t="str">
        <f>IF(Table1[[#This Row],[Ledger 11]]="","","No")</f>
        <v/>
      </c>
      <c r="DY423" t="str">
        <f>IF(Table1[[#This Row],[Ledger 11]]="","",IF(Table1[[#This Row],[Effect 11]]="Dr.","Yes","No"))</f>
        <v/>
      </c>
      <c r="DZ423" t="str">
        <f>IF(Table1[[#This Row],[Ledger 11]]="","",Table1[[#This Row],[Ledger 11]])</f>
        <v/>
      </c>
      <c r="EA423" t="str">
        <f>IF(Table1[[#This Row],[Ledger 11]]="","",IF(Table1[[#This Row],[Effect 11]]="Dr.",-Table1[[#This Row],[Amount 11]],Table1[[#This Row],[Amount 11]]))</f>
        <v/>
      </c>
      <c r="ED423" t="str">
        <f>IF(Table1[[#This Row],[Ledger 12]]="","","No")</f>
        <v/>
      </c>
      <c r="EE423" t="str">
        <f>IF(Table1[[#This Row],[Ledger 12]]="","",IF(Table1[[#This Row],[Effect 12]]="Dr.","Yes","No"))</f>
        <v/>
      </c>
      <c r="EF423" t="str">
        <f>IF(Table1[[#This Row],[Ledger 12]]="","",Table1[[#This Row],[Ledger 12]])</f>
        <v/>
      </c>
      <c r="EG423" t="str">
        <f>IF(Table1[[#This Row],[Ledger 12]]="","",IF(Table1[[#This Row],[Effect 12]]="Dr.",-Table1[[#This Row],[Amount 12]],Table1[[#This Row],[Amount 12]]))</f>
        <v/>
      </c>
      <c r="EJ423" t="str">
        <f>IF(Table1[[#This Row],[Ledger 13]]="","","No")</f>
        <v/>
      </c>
      <c r="EK423" t="str">
        <f>IF(Table1[[#This Row],[Ledger 13]]="","",IF(Table1[[#This Row],[Effect 13]]="Dr.","Yes","No"))</f>
        <v/>
      </c>
      <c r="EL423" t="str">
        <f>IF(Table1[[#This Row],[Ledger 13]]="","",Table1[[#This Row],[Ledger 13]])</f>
        <v/>
      </c>
      <c r="EM423" t="str">
        <f>IF(Table1[[#This Row],[Ledger 13]]="","",IF(Table1[[#This Row],[Effect 13]]="Dr.",-Table1[[#This Row],[Amount 13]],Table1[[#This Row],[Amount 13]]))</f>
        <v/>
      </c>
      <c r="EP423" t="str">
        <f>IF(Table1[[#This Row],[Ledger 14]]="","","No")</f>
        <v/>
      </c>
      <c r="EQ423" t="str">
        <f>IF(Table1[[#This Row],[Ledger 14]]="","",IF(Table1[[#This Row],[Effect 14]]="Dr.","Yes","No"))</f>
        <v/>
      </c>
      <c r="ER423" t="str">
        <f>IF(Table1[[#This Row],[Ledger 14]]="","",Table1[[#This Row],[Ledger 14]])</f>
        <v/>
      </c>
      <c r="ES423" t="str">
        <f>IF(Table1[[#This Row],[Ledger 14]]="","",IF(Table1[[#This Row],[Effect 14]]="Dr.",-Table1[[#This Row],[Amount 14]],Table1[[#This Row],[Amount 14]]))</f>
        <v/>
      </c>
      <c r="EV423" t="str">
        <f>IF(Table1[[#This Row],[Ledger 15]]="","","No")</f>
        <v/>
      </c>
      <c r="EW423" t="str">
        <f>IF(Table1[[#This Row],[Ledger 15]]="","",IF(Table1[[#This Row],[Effect 15]]="Dr.","Yes","No"))</f>
        <v/>
      </c>
      <c r="EX423" t="str">
        <f>IF(Table1[[#This Row],[Ledger 15]]="","",Table1[[#This Row],[Ledger 15]])</f>
        <v/>
      </c>
      <c r="EY423" t="str">
        <f>IF(Table1[[#This Row],[Ledger 15]]="","",IF(Table1[[#This Row],[Effect 15]]="Dr.",-Table1[[#This Row],[Amount 15]],Table1[[#This Row],[Amount 15]]))</f>
        <v/>
      </c>
      <c r="FD4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3">
        <f>IF(Table1[[#This Row],[Date]]="",0,IF(AND(Table1[[#This Row],[Date]]&gt;=$FE$2,Table1[[#This Row],[Date]]&lt;=$FE$3),0,1))</f>
        <v>0</v>
      </c>
      <c r="FF423">
        <f>IF(Table1[[#This Row],[Date]]="",0,IF(TYPE(VLOOKUP(Table1[[#This Row],[Voucher Type]],Table1[[#All],[Voucher Type Master]],1,FALSE))=16,1,0))</f>
        <v>0</v>
      </c>
      <c r="FG423">
        <f>IF(TYPE(IF(Table1[[#This Row],[Date]]="",0,IF(VLOOKUP(Table1[[#This Row],[Voucher Type]],$FY$5:$FZ$13,2,0)=Table1[[#This Row],[Effect 1]],0,1)))=16,1,0)</f>
        <v>0</v>
      </c>
      <c r="FH4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3">
        <f>IF(LEN(Table1[[#This Row],[Ledger 1]])&gt;0,IF(TYPE(VLOOKUP(Table1[[#This Row],[Ledger 1]],GZ:GZ,1,0))=16,1,0),0)</f>
        <v>0</v>
      </c>
      <c r="FJ423">
        <f>IF(LEN(Table1[[#This Row],[Ledger 2]])&gt;0,IF(TYPE(VLOOKUP(Table1[[#This Row],[Ledger 2]],GZ:GZ,1,0))=16,1,0),0)</f>
        <v>0</v>
      </c>
      <c r="FK423">
        <f>IF(LEN(Table1[[#This Row],[Ledger 3]])&gt;0,IF(TYPE(VLOOKUP(Table1[[#This Row],[Ledger 3]],GZ:GZ,1,0))=16,1,0),0)</f>
        <v>0</v>
      </c>
      <c r="FL423">
        <f>IF(LEN(Table1[[#This Row],[Ledger 4]])&gt;0,IF(TYPE(VLOOKUP(Table1[[#This Row],[Ledger 4]],GZ:GZ,1,0))=16,1,0),0)</f>
        <v>0</v>
      </c>
      <c r="FM423">
        <f>IF(LEN(Table1[[#This Row],[Ledger 5]])&gt;0,IF(TYPE(VLOOKUP(Table1[[#This Row],[Ledger 5]],GZ:GZ,1,0))=16,1,0),0)</f>
        <v>0</v>
      </c>
      <c r="FN423">
        <f>IF(LEN(Table1[[#This Row],[Ledger 6]])&gt;0,IF(TYPE(VLOOKUP(Table1[[#This Row],[Ledger 6]],$GZ:$GZ,1,0))=16,1,0),0)</f>
        <v>0</v>
      </c>
      <c r="FO423">
        <f>IF(LEN(Table1[[#This Row],[Ledger 7]])&gt;0,IF(TYPE(VLOOKUP(Table1[[#This Row],[Ledger 7]],$GZ:$GZ,1,0))=16,1,0),0)</f>
        <v>0</v>
      </c>
      <c r="FP423">
        <f>IF(LEN(Table1[[#This Row],[Ledger 8]])&gt;0,IF(TYPE(VLOOKUP(Table1[[#This Row],[Ledger 8]],$GZ:$GZ,1,0))=16,1,0),0)</f>
        <v>0</v>
      </c>
      <c r="FQ423">
        <f>IF(LEN(Table1[[#This Row],[Ledger 9]])&gt;0,IF(TYPE(VLOOKUP(Table1[[#This Row],[Ledger 9]],$GZ:$GZ,1,0))=16,1,0),0)</f>
        <v>0</v>
      </c>
      <c r="FR423">
        <f>IF(LEN(Table1[[#This Row],[Ledger 10]])&gt;0,IF(TYPE(VLOOKUP(Table1[[#This Row],[Ledger 10]],$GZ:$GZ,1,0))=16,1,0),0)</f>
        <v>0</v>
      </c>
      <c r="FS423">
        <f>IF(LEN(Table1[[#This Row],[Ledger 11]])&gt;0,IF(TYPE(VLOOKUP(Table1[[#This Row],[Ledger 11]],$GZ:$GZ,1,0))=16,1,0),0)</f>
        <v>0</v>
      </c>
      <c r="FT423">
        <f>IF(LEN(Table1[[#This Row],[Ledger 12]])&gt;0,IF(TYPE(VLOOKUP(Table1[[#This Row],[Ledger 12]],$GZ:$GZ,1,0))=16,1,0),0)</f>
        <v>0</v>
      </c>
      <c r="FU423">
        <f>IF(LEN(Table1[[#This Row],[Ledger 13]])&gt;0,IF(TYPE(VLOOKUP(Table1[[#This Row],[Ledger 13]],$GZ:$GZ,1,0))=16,1,0),0)</f>
        <v>0</v>
      </c>
      <c r="FV423">
        <f>IF(LEN(Table1[[#This Row],[Ledger 14]])&gt;0,IF(TYPE(VLOOKUP(Table1[[#This Row],[Ledger 14]],$GZ:$GZ,1,0))=16,1,0),0)</f>
        <v>0</v>
      </c>
      <c r="FW423">
        <f>IF(LEN(Table1[[#This Row],[Ledger 15]])&gt;0,IF(TYPE(VLOOKUP(Table1[[#This Row],[Ledger 15]],$GZ:$GZ,1,0))=16,1,0),0)</f>
        <v>0</v>
      </c>
    </row>
    <row r="424" spans="4:179" ht="33" customHeight="1" x14ac:dyDescent="0.45">
      <c r="D424" s="8">
        <f t="shared" si="15"/>
        <v>419</v>
      </c>
      <c r="E424" s="32"/>
      <c r="F424" s="34"/>
      <c r="G424" s="34"/>
      <c r="H424" s="34"/>
      <c r="I424" s="34"/>
      <c r="J424" s="38"/>
      <c r="K424" s="33"/>
      <c r="L424" s="36"/>
      <c r="M424" s="35"/>
      <c r="N424" s="34"/>
      <c r="O424" s="41"/>
      <c r="P424" s="35"/>
      <c r="Q424" s="34"/>
      <c r="R424" s="37"/>
      <c r="S424" s="35"/>
      <c r="T424" s="34"/>
      <c r="U424" s="37"/>
      <c r="V424" s="35"/>
      <c r="W424" s="34"/>
      <c r="X424" s="37"/>
      <c r="Y424" s="35"/>
      <c r="Z424" s="34"/>
      <c r="AA424" s="37"/>
      <c r="AB424" s="35"/>
      <c r="AC424" s="34"/>
      <c r="AD424" s="37"/>
      <c r="AE424" s="35"/>
      <c r="AF424" s="34"/>
      <c r="AG424" s="37"/>
      <c r="AH424" s="35"/>
      <c r="AI424" s="34"/>
      <c r="AJ424" s="37"/>
      <c r="AK424" s="35"/>
      <c r="AL424" s="34"/>
      <c r="AM424" s="37"/>
      <c r="AN424" s="35"/>
      <c r="AO424" s="34"/>
      <c r="AP424" s="37"/>
      <c r="AQ424" s="35"/>
      <c r="AR424" s="34"/>
      <c r="AS424" s="37"/>
      <c r="AT424" s="35"/>
      <c r="AU424" s="34"/>
      <c r="AV424" s="37"/>
      <c r="AW424" s="35"/>
      <c r="AX424" s="34"/>
      <c r="AY424" s="37"/>
      <c r="AZ424" s="35"/>
      <c r="BA424" s="34"/>
      <c r="BB424" s="37"/>
      <c r="BC4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4" s="7"/>
      <c r="BF424" t="str">
        <f>IF(Table1[[#This Row],[Date]]="","","&amp;lt;VOUCHER REMOTEID="&amp;""""&amp;$A$11&amp;$A$13&amp;ROW()&amp;""""&amp;" VCHTYPE="""&amp;F424&amp;""" ACTION="""&amp;"Create"&amp;"""&amp;gt;")</f>
        <v/>
      </c>
      <c r="BG424" t="str">
        <f>IF(Table1[[#This Row],[Date]]="","",TEXT(Table1[[#This Row],[Date]],"yyyymmdd"))</f>
        <v/>
      </c>
      <c r="BH424" t="str">
        <f>Table1[[#This Row],[Date2]]</f>
        <v/>
      </c>
      <c r="BI424" t="str">
        <f>IF(Table1[[#This Row],[Date]]="","",Table1[[#This Row],[Voucher Type]])</f>
        <v/>
      </c>
      <c r="BJ424" t="str">
        <f>IF(Table1[[#This Row],[Ref No / Invoice No]]="","",Table1[[#This Row],[Ref No / Invoice No]])</f>
        <v/>
      </c>
      <c r="BK424" t="str">
        <f>IF(Table1[[#This Row],[Voucher No]]="","",Table1[[#This Row],[Voucher No]])</f>
        <v/>
      </c>
      <c r="BL424" t="str">
        <f>IF(Table1[[#This Row],[Date]]="","",Table1[[#This Row],[Narration]])</f>
        <v/>
      </c>
      <c r="BM424" t="str">
        <f>IF(Table1[[#This Row],[Date]]="","",$A$11&amp;$A$13&amp;ROW())</f>
        <v/>
      </c>
      <c r="BN424" t="str">
        <f>IF(Table1[[#This Row],[Date]]="","",$A$13)</f>
        <v/>
      </c>
      <c r="BP424" t="str">
        <f>IF(Table1[[#This Row],[Ledger 1]]="","","No")</f>
        <v/>
      </c>
      <c r="BQ424" t="str">
        <f>IF(Table1[[#This Row],[Date]]="","",IF(Table1[[#This Row],[Effect 1]]="Dr.","Yes","No"))</f>
        <v/>
      </c>
      <c r="BR424" t="str">
        <f>IF(Table1[[#This Row],[Date]]="","",Table1[[#This Row],[Ledger 1]])</f>
        <v/>
      </c>
      <c r="BS424" t="str">
        <f>IF(Table1[[#This Row],[Date]]="","",IF(Table1[[#This Row],[Effect 1]]="Dr.",-Table1[[#This Row],[Amount 1]],Table1[[#This Row],[Amount 1]]))</f>
        <v/>
      </c>
      <c r="BV424" t="str">
        <f>IF(Table1[[#This Row],[Ledger 2]]="","","No")</f>
        <v/>
      </c>
      <c r="BW424" t="str">
        <f>IF(Table1[[#This Row],[Date]]="","",IF(Table1[[#This Row],[Effect 2]]="Dr.","Yes","No"))</f>
        <v/>
      </c>
      <c r="BX424" t="str">
        <f>IF(Table1[[#This Row],[Date]]="","",Table1[[#This Row],[Ledger 2]])</f>
        <v/>
      </c>
      <c r="BY424" t="str">
        <f>IF(Table1[[#This Row],[Date]]="","",IF(Table1[[#This Row],[Effect 2]]="Dr.",-Table1[[#This Row],[Amount 2]],Table1[[#This Row],[Amount 2]]))</f>
        <v/>
      </c>
      <c r="CB424" t="str">
        <f>IF(Table1[[#This Row],[Ledger 3]]="","","No")</f>
        <v/>
      </c>
      <c r="CC424" t="str">
        <f>IF(Table1[[#This Row],[Ledger 3]]="","",IF(Table1[[#This Row],[Effect 3]]="Dr.","Yes","No"))</f>
        <v/>
      </c>
      <c r="CD424" t="str">
        <f>IF(Table1[[#This Row],[Ledger 3]]="","",Table1[[#This Row],[Ledger 3]])</f>
        <v/>
      </c>
      <c r="CE424" t="str">
        <f>IF(Table1[[#This Row],[Ledger 3]]="","",IF(Table1[[#This Row],[Effect 3]]="Dr.",-Table1[[#This Row],[Amount 3]],Table1[[#This Row],[Amount 3]]))</f>
        <v/>
      </c>
      <c r="CH424" t="str">
        <f>IF(Table1[[#This Row],[Ledger 4]]="","","No")</f>
        <v/>
      </c>
      <c r="CI424" t="str">
        <f>IF(Table1[[#This Row],[Ledger 4]]="","",IF(Table1[[#This Row],[Effect 4]]="Dr.","Yes","No"))</f>
        <v/>
      </c>
      <c r="CJ424" t="str">
        <f>IF(Table1[[#This Row],[Ledger 4]]="","",Table1[[#This Row],[Ledger 4]])</f>
        <v/>
      </c>
      <c r="CK424" t="str">
        <f>IF(Table1[[#This Row],[Ledger 4]]="","",IF(Table1[[#This Row],[Effect 4]]="Dr.",-Table1[[#This Row],[Amount 4]],Table1[[#This Row],[Amount 4]]))</f>
        <v/>
      </c>
      <c r="CN424" t="str">
        <f>IF(Table1[[#This Row],[Ledger 5]]="","","No")</f>
        <v/>
      </c>
      <c r="CO424" t="str">
        <f>IF(Table1[[#This Row],[Ledger 5]]="","",IF(Table1[[#This Row],[Effect 5]]="Dr.","Yes","No"))</f>
        <v/>
      </c>
      <c r="CP424" t="str">
        <f>IF(Table1[[#This Row],[Ledger 5]]="","",Table1[[#This Row],[Ledger 5]])</f>
        <v/>
      </c>
      <c r="CQ424" t="str">
        <f>IF(Table1[[#This Row],[Ledger 5]]="","",IF(Table1[[#This Row],[Effect 5]]="Dr.",-Table1[[#This Row],[Amount 5]],Table1[[#This Row],[Amount 5]]))</f>
        <v/>
      </c>
      <c r="CT424" t="str">
        <f>IF(Table1[[#This Row],[Ledger 6]]="","","No")</f>
        <v/>
      </c>
      <c r="CU424" t="str">
        <f>IF(Table1[[#This Row],[Ledger 6]]="","",IF(Table1[[#This Row],[Effect 6]]="Dr.","Yes","No"))</f>
        <v/>
      </c>
      <c r="CV424" t="str">
        <f>IF(Table1[[#This Row],[Ledger 6]]="","",Table1[[#This Row],[Ledger 6]])</f>
        <v/>
      </c>
      <c r="CW424" t="str">
        <f>IF(Table1[[#This Row],[Ledger 6]]="","",IF(Table1[[#This Row],[Effect 6]]="Dr.",-Table1[[#This Row],[Amount 6]],Table1[[#This Row],[Amount 6]]))</f>
        <v/>
      </c>
      <c r="CZ424" t="str">
        <f>IF(Table1[[#This Row],[Ledger 7]]="","","No")</f>
        <v/>
      </c>
      <c r="DA424" t="str">
        <f>IF(Table1[[#This Row],[Ledger 7]]="","",IF(Table1[[#This Row],[Effect 7]]="Dr.","Yes","No"))</f>
        <v/>
      </c>
      <c r="DB424" t="str">
        <f>IF(Table1[[#This Row],[Ledger 7]]="","",Table1[[#This Row],[Ledger 7]])</f>
        <v/>
      </c>
      <c r="DC424" t="str">
        <f>IF(Table1[[#This Row],[Ledger 7]]="","",IF(Table1[[#This Row],[Effect 7]]="Dr.",-Table1[[#This Row],[Amount 7]],Table1[[#This Row],[Amount 7]]))</f>
        <v/>
      </c>
      <c r="DF424" t="str">
        <f>IF(Table1[[#This Row],[Ledger 8]]="","","No")</f>
        <v/>
      </c>
      <c r="DG424" t="str">
        <f>IF(Table1[[#This Row],[Ledger 8]]="","",IF(Table1[[#This Row],[Effect 8]]="Dr.","Yes","No"))</f>
        <v/>
      </c>
      <c r="DH424" t="str">
        <f>IF(Table1[[#This Row],[Ledger 8]]="","",Table1[[#This Row],[Ledger 8]])</f>
        <v/>
      </c>
      <c r="DI424" t="str">
        <f>IF(Table1[[#This Row],[Ledger 8]]="","",IF(Table1[[#This Row],[Effect 8]]="Dr.",-Table1[[#This Row],[Amount 8]],Table1[[#This Row],[Amount 8]]))</f>
        <v/>
      </c>
      <c r="DL424" t="str">
        <f>IF(Table1[[#This Row],[Ledger 9]]="","","No")</f>
        <v/>
      </c>
      <c r="DM424" t="str">
        <f>IF(Table1[[#This Row],[Ledger 9]]="","",IF(Table1[[#This Row],[Effect 9]]="Dr.","Yes","No"))</f>
        <v/>
      </c>
      <c r="DN424" t="str">
        <f>IF(Table1[[#This Row],[Ledger 9]]="","",Table1[[#This Row],[Ledger 9]])</f>
        <v/>
      </c>
      <c r="DO424" t="str">
        <f>IF(Table1[[#This Row],[Ledger 9]]="","",IF(Table1[[#This Row],[Effect 9]]="Dr.",-Table1[[#This Row],[Amount 9]],Table1[[#This Row],[Amount 9]]))</f>
        <v/>
      </c>
      <c r="DR424" t="str">
        <f>IF(Table1[[#This Row],[Ledger 10]]="","","No")</f>
        <v/>
      </c>
      <c r="DS424" t="str">
        <f>IF(Table1[[#This Row],[Ledger 10]]="","",IF(Table1[[#This Row],[Effect 10]]="Dr.","Yes","No"))</f>
        <v/>
      </c>
      <c r="DT424" t="str">
        <f>IF(Table1[[#This Row],[Ledger 10]]="","",Table1[[#This Row],[Ledger 10]])</f>
        <v/>
      </c>
      <c r="DU424" t="str">
        <f>IF(Table1[[#This Row],[Ledger 10]]="","",IF(Table1[[#This Row],[Effect 10]]="Dr.",-Table1[[#This Row],[Amount 10]],Table1[[#This Row],[Amount 10]]))</f>
        <v/>
      </c>
      <c r="DX424" t="str">
        <f>IF(Table1[[#This Row],[Ledger 11]]="","","No")</f>
        <v/>
      </c>
      <c r="DY424" t="str">
        <f>IF(Table1[[#This Row],[Ledger 11]]="","",IF(Table1[[#This Row],[Effect 11]]="Dr.","Yes","No"))</f>
        <v/>
      </c>
      <c r="DZ424" t="str">
        <f>IF(Table1[[#This Row],[Ledger 11]]="","",Table1[[#This Row],[Ledger 11]])</f>
        <v/>
      </c>
      <c r="EA424" t="str">
        <f>IF(Table1[[#This Row],[Ledger 11]]="","",IF(Table1[[#This Row],[Effect 11]]="Dr.",-Table1[[#This Row],[Amount 11]],Table1[[#This Row],[Amount 11]]))</f>
        <v/>
      </c>
      <c r="ED424" t="str">
        <f>IF(Table1[[#This Row],[Ledger 12]]="","","No")</f>
        <v/>
      </c>
      <c r="EE424" t="str">
        <f>IF(Table1[[#This Row],[Ledger 12]]="","",IF(Table1[[#This Row],[Effect 12]]="Dr.","Yes","No"))</f>
        <v/>
      </c>
      <c r="EF424" t="str">
        <f>IF(Table1[[#This Row],[Ledger 12]]="","",Table1[[#This Row],[Ledger 12]])</f>
        <v/>
      </c>
      <c r="EG424" t="str">
        <f>IF(Table1[[#This Row],[Ledger 12]]="","",IF(Table1[[#This Row],[Effect 12]]="Dr.",-Table1[[#This Row],[Amount 12]],Table1[[#This Row],[Amount 12]]))</f>
        <v/>
      </c>
      <c r="EJ424" t="str">
        <f>IF(Table1[[#This Row],[Ledger 13]]="","","No")</f>
        <v/>
      </c>
      <c r="EK424" t="str">
        <f>IF(Table1[[#This Row],[Ledger 13]]="","",IF(Table1[[#This Row],[Effect 13]]="Dr.","Yes","No"))</f>
        <v/>
      </c>
      <c r="EL424" t="str">
        <f>IF(Table1[[#This Row],[Ledger 13]]="","",Table1[[#This Row],[Ledger 13]])</f>
        <v/>
      </c>
      <c r="EM424" t="str">
        <f>IF(Table1[[#This Row],[Ledger 13]]="","",IF(Table1[[#This Row],[Effect 13]]="Dr.",-Table1[[#This Row],[Amount 13]],Table1[[#This Row],[Amount 13]]))</f>
        <v/>
      </c>
      <c r="EP424" t="str">
        <f>IF(Table1[[#This Row],[Ledger 14]]="","","No")</f>
        <v/>
      </c>
      <c r="EQ424" t="str">
        <f>IF(Table1[[#This Row],[Ledger 14]]="","",IF(Table1[[#This Row],[Effect 14]]="Dr.","Yes","No"))</f>
        <v/>
      </c>
      <c r="ER424" t="str">
        <f>IF(Table1[[#This Row],[Ledger 14]]="","",Table1[[#This Row],[Ledger 14]])</f>
        <v/>
      </c>
      <c r="ES424" t="str">
        <f>IF(Table1[[#This Row],[Ledger 14]]="","",IF(Table1[[#This Row],[Effect 14]]="Dr.",-Table1[[#This Row],[Amount 14]],Table1[[#This Row],[Amount 14]]))</f>
        <v/>
      </c>
      <c r="EV424" t="str">
        <f>IF(Table1[[#This Row],[Ledger 15]]="","","No")</f>
        <v/>
      </c>
      <c r="EW424" t="str">
        <f>IF(Table1[[#This Row],[Ledger 15]]="","",IF(Table1[[#This Row],[Effect 15]]="Dr.","Yes","No"))</f>
        <v/>
      </c>
      <c r="EX424" t="str">
        <f>IF(Table1[[#This Row],[Ledger 15]]="","",Table1[[#This Row],[Ledger 15]])</f>
        <v/>
      </c>
      <c r="EY424" t="str">
        <f>IF(Table1[[#This Row],[Ledger 15]]="","",IF(Table1[[#This Row],[Effect 15]]="Dr.",-Table1[[#This Row],[Amount 15]],Table1[[#This Row],[Amount 15]]))</f>
        <v/>
      </c>
      <c r="FD4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4">
        <f>IF(Table1[[#This Row],[Date]]="",0,IF(AND(Table1[[#This Row],[Date]]&gt;=$FE$2,Table1[[#This Row],[Date]]&lt;=$FE$3),0,1))</f>
        <v>0</v>
      </c>
      <c r="FF424">
        <f>IF(Table1[[#This Row],[Date]]="",0,IF(TYPE(VLOOKUP(Table1[[#This Row],[Voucher Type]],Table1[[#All],[Voucher Type Master]],1,FALSE))=16,1,0))</f>
        <v>0</v>
      </c>
      <c r="FG424">
        <f>IF(TYPE(IF(Table1[[#This Row],[Date]]="",0,IF(VLOOKUP(Table1[[#This Row],[Voucher Type]],$FY$5:$FZ$13,2,0)=Table1[[#This Row],[Effect 1]],0,1)))=16,1,0)</f>
        <v>0</v>
      </c>
      <c r="FH4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4">
        <f>IF(LEN(Table1[[#This Row],[Ledger 1]])&gt;0,IF(TYPE(VLOOKUP(Table1[[#This Row],[Ledger 1]],GZ:GZ,1,0))=16,1,0),0)</f>
        <v>0</v>
      </c>
      <c r="FJ424">
        <f>IF(LEN(Table1[[#This Row],[Ledger 2]])&gt;0,IF(TYPE(VLOOKUP(Table1[[#This Row],[Ledger 2]],GZ:GZ,1,0))=16,1,0),0)</f>
        <v>0</v>
      </c>
      <c r="FK424">
        <f>IF(LEN(Table1[[#This Row],[Ledger 3]])&gt;0,IF(TYPE(VLOOKUP(Table1[[#This Row],[Ledger 3]],GZ:GZ,1,0))=16,1,0),0)</f>
        <v>0</v>
      </c>
      <c r="FL424">
        <f>IF(LEN(Table1[[#This Row],[Ledger 4]])&gt;0,IF(TYPE(VLOOKUP(Table1[[#This Row],[Ledger 4]],GZ:GZ,1,0))=16,1,0),0)</f>
        <v>0</v>
      </c>
      <c r="FM424">
        <f>IF(LEN(Table1[[#This Row],[Ledger 5]])&gt;0,IF(TYPE(VLOOKUP(Table1[[#This Row],[Ledger 5]],GZ:GZ,1,0))=16,1,0),0)</f>
        <v>0</v>
      </c>
      <c r="FN424">
        <f>IF(LEN(Table1[[#This Row],[Ledger 6]])&gt;0,IF(TYPE(VLOOKUP(Table1[[#This Row],[Ledger 6]],$GZ:$GZ,1,0))=16,1,0),0)</f>
        <v>0</v>
      </c>
      <c r="FO424">
        <f>IF(LEN(Table1[[#This Row],[Ledger 7]])&gt;0,IF(TYPE(VLOOKUP(Table1[[#This Row],[Ledger 7]],$GZ:$GZ,1,0))=16,1,0),0)</f>
        <v>0</v>
      </c>
      <c r="FP424">
        <f>IF(LEN(Table1[[#This Row],[Ledger 8]])&gt;0,IF(TYPE(VLOOKUP(Table1[[#This Row],[Ledger 8]],$GZ:$GZ,1,0))=16,1,0),0)</f>
        <v>0</v>
      </c>
      <c r="FQ424">
        <f>IF(LEN(Table1[[#This Row],[Ledger 9]])&gt;0,IF(TYPE(VLOOKUP(Table1[[#This Row],[Ledger 9]],$GZ:$GZ,1,0))=16,1,0),0)</f>
        <v>0</v>
      </c>
      <c r="FR424">
        <f>IF(LEN(Table1[[#This Row],[Ledger 10]])&gt;0,IF(TYPE(VLOOKUP(Table1[[#This Row],[Ledger 10]],$GZ:$GZ,1,0))=16,1,0),0)</f>
        <v>0</v>
      </c>
      <c r="FS424">
        <f>IF(LEN(Table1[[#This Row],[Ledger 11]])&gt;0,IF(TYPE(VLOOKUP(Table1[[#This Row],[Ledger 11]],$GZ:$GZ,1,0))=16,1,0),0)</f>
        <v>0</v>
      </c>
      <c r="FT424">
        <f>IF(LEN(Table1[[#This Row],[Ledger 12]])&gt;0,IF(TYPE(VLOOKUP(Table1[[#This Row],[Ledger 12]],$GZ:$GZ,1,0))=16,1,0),0)</f>
        <v>0</v>
      </c>
      <c r="FU424">
        <f>IF(LEN(Table1[[#This Row],[Ledger 13]])&gt;0,IF(TYPE(VLOOKUP(Table1[[#This Row],[Ledger 13]],$GZ:$GZ,1,0))=16,1,0),0)</f>
        <v>0</v>
      </c>
      <c r="FV424">
        <f>IF(LEN(Table1[[#This Row],[Ledger 14]])&gt;0,IF(TYPE(VLOOKUP(Table1[[#This Row],[Ledger 14]],$GZ:$GZ,1,0))=16,1,0),0)</f>
        <v>0</v>
      </c>
      <c r="FW424">
        <f>IF(LEN(Table1[[#This Row],[Ledger 15]])&gt;0,IF(TYPE(VLOOKUP(Table1[[#This Row],[Ledger 15]],$GZ:$GZ,1,0))=16,1,0),0)</f>
        <v>0</v>
      </c>
    </row>
    <row r="425" spans="4:179" ht="33" customHeight="1" x14ac:dyDescent="0.45">
      <c r="D425" s="8">
        <f t="shared" si="15"/>
        <v>420</v>
      </c>
      <c r="E425" s="32"/>
      <c r="F425" s="34"/>
      <c r="G425" s="34"/>
      <c r="H425" s="34"/>
      <c r="I425" s="34"/>
      <c r="J425" s="38"/>
      <c r="K425" s="33"/>
      <c r="L425" s="36"/>
      <c r="M425" s="35"/>
      <c r="N425" s="34"/>
      <c r="O425" s="41"/>
      <c r="P425" s="35"/>
      <c r="Q425" s="34"/>
      <c r="R425" s="37"/>
      <c r="S425" s="35"/>
      <c r="T425" s="34"/>
      <c r="U425" s="37"/>
      <c r="V425" s="35"/>
      <c r="W425" s="34"/>
      <c r="X425" s="37"/>
      <c r="Y425" s="35"/>
      <c r="Z425" s="34"/>
      <c r="AA425" s="37"/>
      <c r="AB425" s="35"/>
      <c r="AC425" s="34"/>
      <c r="AD425" s="37"/>
      <c r="AE425" s="35"/>
      <c r="AF425" s="34"/>
      <c r="AG425" s="37"/>
      <c r="AH425" s="35"/>
      <c r="AI425" s="34"/>
      <c r="AJ425" s="37"/>
      <c r="AK425" s="35"/>
      <c r="AL425" s="34"/>
      <c r="AM425" s="37"/>
      <c r="AN425" s="35"/>
      <c r="AO425" s="34"/>
      <c r="AP425" s="37"/>
      <c r="AQ425" s="35"/>
      <c r="AR425" s="34"/>
      <c r="AS425" s="37"/>
      <c r="AT425" s="35"/>
      <c r="AU425" s="34"/>
      <c r="AV425" s="37"/>
      <c r="AW425" s="35"/>
      <c r="AX425" s="34"/>
      <c r="AY425" s="37"/>
      <c r="AZ425" s="35"/>
      <c r="BA425" s="34"/>
      <c r="BB425" s="37"/>
      <c r="BC4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5" s="7"/>
      <c r="BF425" t="str">
        <f>IF(Table1[[#This Row],[Date]]="","","&amp;lt;VOUCHER REMOTEID="&amp;""""&amp;$A$11&amp;$A$13&amp;ROW()&amp;""""&amp;" VCHTYPE="""&amp;F425&amp;""" ACTION="""&amp;"Create"&amp;"""&amp;gt;")</f>
        <v/>
      </c>
      <c r="BG425" t="str">
        <f>IF(Table1[[#This Row],[Date]]="","",TEXT(Table1[[#This Row],[Date]],"yyyymmdd"))</f>
        <v/>
      </c>
      <c r="BH425" t="str">
        <f>Table1[[#This Row],[Date2]]</f>
        <v/>
      </c>
      <c r="BI425" t="str">
        <f>IF(Table1[[#This Row],[Date]]="","",Table1[[#This Row],[Voucher Type]])</f>
        <v/>
      </c>
      <c r="BJ425" t="str">
        <f>IF(Table1[[#This Row],[Ref No / Invoice No]]="","",Table1[[#This Row],[Ref No / Invoice No]])</f>
        <v/>
      </c>
      <c r="BK425" t="str">
        <f>IF(Table1[[#This Row],[Voucher No]]="","",Table1[[#This Row],[Voucher No]])</f>
        <v/>
      </c>
      <c r="BL425" t="str">
        <f>IF(Table1[[#This Row],[Date]]="","",Table1[[#This Row],[Narration]])</f>
        <v/>
      </c>
      <c r="BM425" t="str">
        <f>IF(Table1[[#This Row],[Date]]="","",$A$11&amp;$A$13&amp;ROW())</f>
        <v/>
      </c>
      <c r="BN425" t="str">
        <f>IF(Table1[[#This Row],[Date]]="","",$A$13)</f>
        <v/>
      </c>
      <c r="BP425" t="str">
        <f>IF(Table1[[#This Row],[Ledger 1]]="","","No")</f>
        <v/>
      </c>
      <c r="BQ425" t="str">
        <f>IF(Table1[[#This Row],[Date]]="","",IF(Table1[[#This Row],[Effect 1]]="Dr.","Yes","No"))</f>
        <v/>
      </c>
      <c r="BR425" t="str">
        <f>IF(Table1[[#This Row],[Date]]="","",Table1[[#This Row],[Ledger 1]])</f>
        <v/>
      </c>
      <c r="BS425" t="str">
        <f>IF(Table1[[#This Row],[Date]]="","",IF(Table1[[#This Row],[Effect 1]]="Dr.",-Table1[[#This Row],[Amount 1]],Table1[[#This Row],[Amount 1]]))</f>
        <v/>
      </c>
      <c r="BV425" t="str">
        <f>IF(Table1[[#This Row],[Ledger 2]]="","","No")</f>
        <v/>
      </c>
      <c r="BW425" t="str">
        <f>IF(Table1[[#This Row],[Date]]="","",IF(Table1[[#This Row],[Effect 2]]="Dr.","Yes","No"))</f>
        <v/>
      </c>
      <c r="BX425" t="str">
        <f>IF(Table1[[#This Row],[Date]]="","",Table1[[#This Row],[Ledger 2]])</f>
        <v/>
      </c>
      <c r="BY425" t="str">
        <f>IF(Table1[[#This Row],[Date]]="","",IF(Table1[[#This Row],[Effect 2]]="Dr.",-Table1[[#This Row],[Amount 2]],Table1[[#This Row],[Amount 2]]))</f>
        <v/>
      </c>
      <c r="CB425" t="str">
        <f>IF(Table1[[#This Row],[Ledger 3]]="","","No")</f>
        <v/>
      </c>
      <c r="CC425" t="str">
        <f>IF(Table1[[#This Row],[Ledger 3]]="","",IF(Table1[[#This Row],[Effect 3]]="Dr.","Yes","No"))</f>
        <v/>
      </c>
      <c r="CD425" t="str">
        <f>IF(Table1[[#This Row],[Ledger 3]]="","",Table1[[#This Row],[Ledger 3]])</f>
        <v/>
      </c>
      <c r="CE425" t="str">
        <f>IF(Table1[[#This Row],[Ledger 3]]="","",IF(Table1[[#This Row],[Effect 3]]="Dr.",-Table1[[#This Row],[Amount 3]],Table1[[#This Row],[Amount 3]]))</f>
        <v/>
      </c>
      <c r="CH425" t="str">
        <f>IF(Table1[[#This Row],[Ledger 4]]="","","No")</f>
        <v/>
      </c>
      <c r="CI425" t="str">
        <f>IF(Table1[[#This Row],[Ledger 4]]="","",IF(Table1[[#This Row],[Effect 4]]="Dr.","Yes","No"))</f>
        <v/>
      </c>
      <c r="CJ425" t="str">
        <f>IF(Table1[[#This Row],[Ledger 4]]="","",Table1[[#This Row],[Ledger 4]])</f>
        <v/>
      </c>
      <c r="CK425" t="str">
        <f>IF(Table1[[#This Row],[Ledger 4]]="","",IF(Table1[[#This Row],[Effect 4]]="Dr.",-Table1[[#This Row],[Amount 4]],Table1[[#This Row],[Amount 4]]))</f>
        <v/>
      </c>
      <c r="CN425" t="str">
        <f>IF(Table1[[#This Row],[Ledger 5]]="","","No")</f>
        <v/>
      </c>
      <c r="CO425" t="str">
        <f>IF(Table1[[#This Row],[Ledger 5]]="","",IF(Table1[[#This Row],[Effect 5]]="Dr.","Yes","No"))</f>
        <v/>
      </c>
      <c r="CP425" t="str">
        <f>IF(Table1[[#This Row],[Ledger 5]]="","",Table1[[#This Row],[Ledger 5]])</f>
        <v/>
      </c>
      <c r="CQ425" t="str">
        <f>IF(Table1[[#This Row],[Ledger 5]]="","",IF(Table1[[#This Row],[Effect 5]]="Dr.",-Table1[[#This Row],[Amount 5]],Table1[[#This Row],[Amount 5]]))</f>
        <v/>
      </c>
      <c r="CT425" t="str">
        <f>IF(Table1[[#This Row],[Ledger 6]]="","","No")</f>
        <v/>
      </c>
      <c r="CU425" t="str">
        <f>IF(Table1[[#This Row],[Ledger 6]]="","",IF(Table1[[#This Row],[Effect 6]]="Dr.","Yes","No"))</f>
        <v/>
      </c>
      <c r="CV425" t="str">
        <f>IF(Table1[[#This Row],[Ledger 6]]="","",Table1[[#This Row],[Ledger 6]])</f>
        <v/>
      </c>
      <c r="CW425" t="str">
        <f>IF(Table1[[#This Row],[Ledger 6]]="","",IF(Table1[[#This Row],[Effect 6]]="Dr.",-Table1[[#This Row],[Amount 6]],Table1[[#This Row],[Amount 6]]))</f>
        <v/>
      </c>
      <c r="CZ425" t="str">
        <f>IF(Table1[[#This Row],[Ledger 7]]="","","No")</f>
        <v/>
      </c>
      <c r="DA425" t="str">
        <f>IF(Table1[[#This Row],[Ledger 7]]="","",IF(Table1[[#This Row],[Effect 7]]="Dr.","Yes","No"))</f>
        <v/>
      </c>
      <c r="DB425" t="str">
        <f>IF(Table1[[#This Row],[Ledger 7]]="","",Table1[[#This Row],[Ledger 7]])</f>
        <v/>
      </c>
      <c r="DC425" t="str">
        <f>IF(Table1[[#This Row],[Ledger 7]]="","",IF(Table1[[#This Row],[Effect 7]]="Dr.",-Table1[[#This Row],[Amount 7]],Table1[[#This Row],[Amount 7]]))</f>
        <v/>
      </c>
      <c r="DF425" t="str">
        <f>IF(Table1[[#This Row],[Ledger 8]]="","","No")</f>
        <v/>
      </c>
      <c r="DG425" t="str">
        <f>IF(Table1[[#This Row],[Ledger 8]]="","",IF(Table1[[#This Row],[Effect 8]]="Dr.","Yes","No"))</f>
        <v/>
      </c>
      <c r="DH425" t="str">
        <f>IF(Table1[[#This Row],[Ledger 8]]="","",Table1[[#This Row],[Ledger 8]])</f>
        <v/>
      </c>
      <c r="DI425" t="str">
        <f>IF(Table1[[#This Row],[Ledger 8]]="","",IF(Table1[[#This Row],[Effect 8]]="Dr.",-Table1[[#This Row],[Amount 8]],Table1[[#This Row],[Amount 8]]))</f>
        <v/>
      </c>
      <c r="DL425" t="str">
        <f>IF(Table1[[#This Row],[Ledger 9]]="","","No")</f>
        <v/>
      </c>
      <c r="DM425" t="str">
        <f>IF(Table1[[#This Row],[Ledger 9]]="","",IF(Table1[[#This Row],[Effect 9]]="Dr.","Yes","No"))</f>
        <v/>
      </c>
      <c r="DN425" t="str">
        <f>IF(Table1[[#This Row],[Ledger 9]]="","",Table1[[#This Row],[Ledger 9]])</f>
        <v/>
      </c>
      <c r="DO425" t="str">
        <f>IF(Table1[[#This Row],[Ledger 9]]="","",IF(Table1[[#This Row],[Effect 9]]="Dr.",-Table1[[#This Row],[Amount 9]],Table1[[#This Row],[Amount 9]]))</f>
        <v/>
      </c>
      <c r="DR425" t="str">
        <f>IF(Table1[[#This Row],[Ledger 10]]="","","No")</f>
        <v/>
      </c>
      <c r="DS425" t="str">
        <f>IF(Table1[[#This Row],[Ledger 10]]="","",IF(Table1[[#This Row],[Effect 10]]="Dr.","Yes","No"))</f>
        <v/>
      </c>
      <c r="DT425" t="str">
        <f>IF(Table1[[#This Row],[Ledger 10]]="","",Table1[[#This Row],[Ledger 10]])</f>
        <v/>
      </c>
      <c r="DU425" t="str">
        <f>IF(Table1[[#This Row],[Ledger 10]]="","",IF(Table1[[#This Row],[Effect 10]]="Dr.",-Table1[[#This Row],[Amount 10]],Table1[[#This Row],[Amount 10]]))</f>
        <v/>
      </c>
      <c r="DX425" t="str">
        <f>IF(Table1[[#This Row],[Ledger 11]]="","","No")</f>
        <v/>
      </c>
      <c r="DY425" t="str">
        <f>IF(Table1[[#This Row],[Ledger 11]]="","",IF(Table1[[#This Row],[Effect 11]]="Dr.","Yes","No"))</f>
        <v/>
      </c>
      <c r="DZ425" t="str">
        <f>IF(Table1[[#This Row],[Ledger 11]]="","",Table1[[#This Row],[Ledger 11]])</f>
        <v/>
      </c>
      <c r="EA425" t="str">
        <f>IF(Table1[[#This Row],[Ledger 11]]="","",IF(Table1[[#This Row],[Effect 11]]="Dr.",-Table1[[#This Row],[Amount 11]],Table1[[#This Row],[Amount 11]]))</f>
        <v/>
      </c>
      <c r="ED425" t="str">
        <f>IF(Table1[[#This Row],[Ledger 12]]="","","No")</f>
        <v/>
      </c>
      <c r="EE425" t="str">
        <f>IF(Table1[[#This Row],[Ledger 12]]="","",IF(Table1[[#This Row],[Effect 12]]="Dr.","Yes","No"))</f>
        <v/>
      </c>
      <c r="EF425" t="str">
        <f>IF(Table1[[#This Row],[Ledger 12]]="","",Table1[[#This Row],[Ledger 12]])</f>
        <v/>
      </c>
      <c r="EG425" t="str">
        <f>IF(Table1[[#This Row],[Ledger 12]]="","",IF(Table1[[#This Row],[Effect 12]]="Dr.",-Table1[[#This Row],[Amount 12]],Table1[[#This Row],[Amount 12]]))</f>
        <v/>
      </c>
      <c r="EJ425" t="str">
        <f>IF(Table1[[#This Row],[Ledger 13]]="","","No")</f>
        <v/>
      </c>
      <c r="EK425" t="str">
        <f>IF(Table1[[#This Row],[Ledger 13]]="","",IF(Table1[[#This Row],[Effect 13]]="Dr.","Yes","No"))</f>
        <v/>
      </c>
      <c r="EL425" t="str">
        <f>IF(Table1[[#This Row],[Ledger 13]]="","",Table1[[#This Row],[Ledger 13]])</f>
        <v/>
      </c>
      <c r="EM425" t="str">
        <f>IF(Table1[[#This Row],[Ledger 13]]="","",IF(Table1[[#This Row],[Effect 13]]="Dr.",-Table1[[#This Row],[Amount 13]],Table1[[#This Row],[Amount 13]]))</f>
        <v/>
      </c>
      <c r="EP425" t="str">
        <f>IF(Table1[[#This Row],[Ledger 14]]="","","No")</f>
        <v/>
      </c>
      <c r="EQ425" t="str">
        <f>IF(Table1[[#This Row],[Ledger 14]]="","",IF(Table1[[#This Row],[Effect 14]]="Dr.","Yes","No"))</f>
        <v/>
      </c>
      <c r="ER425" t="str">
        <f>IF(Table1[[#This Row],[Ledger 14]]="","",Table1[[#This Row],[Ledger 14]])</f>
        <v/>
      </c>
      <c r="ES425" t="str">
        <f>IF(Table1[[#This Row],[Ledger 14]]="","",IF(Table1[[#This Row],[Effect 14]]="Dr.",-Table1[[#This Row],[Amount 14]],Table1[[#This Row],[Amount 14]]))</f>
        <v/>
      </c>
      <c r="EV425" t="str">
        <f>IF(Table1[[#This Row],[Ledger 15]]="","","No")</f>
        <v/>
      </c>
      <c r="EW425" t="str">
        <f>IF(Table1[[#This Row],[Ledger 15]]="","",IF(Table1[[#This Row],[Effect 15]]="Dr.","Yes","No"))</f>
        <v/>
      </c>
      <c r="EX425" t="str">
        <f>IF(Table1[[#This Row],[Ledger 15]]="","",Table1[[#This Row],[Ledger 15]])</f>
        <v/>
      </c>
      <c r="EY425" t="str">
        <f>IF(Table1[[#This Row],[Ledger 15]]="","",IF(Table1[[#This Row],[Effect 15]]="Dr.",-Table1[[#This Row],[Amount 15]],Table1[[#This Row],[Amount 15]]))</f>
        <v/>
      </c>
      <c r="FD4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5">
        <f>IF(Table1[[#This Row],[Date]]="",0,IF(AND(Table1[[#This Row],[Date]]&gt;=$FE$2,Table1[[#This Row],[Date]]&lt;=$FE$3),0,1))</f>
        <v>0</v>
      </c>
      <c r="FF425">
        <f>IF(Table1[[#This Row],[Date]]="",0,IF(TYPE(VLOOKUP(Table1[[#This Row],[Voucher Type]],Table1[[#All],[Voucher Type Master]],1,FALSE))=16,1,0))</f>
        <v>0</v>
      </c>
      <c r="FG425">
        <f>IF(TYPE(IF(Table1[[#This Row],[Date]]="",0,IF(VLOOKUP(Table1[[#This Row],[Voucher Type]],$FY$5:$FZ$13,2,0)=Table1[[#This Row],[Effect 1]],0,1)))=16,1,0)</f>
        <v>0</v>
      </c>
      <c r="FH4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5">
        <f>IF(LEN(Table1[[#This Row],[Ledger 1]])&gt;0,IF(TYPE(VLOOKUP(Table1[[#This Row],[Ledger 1]],GZ:GZ,1,0))=16,1,0),0)</f>
        <v>0</v>
      </c>
      <c r="FJ425">
        <f>IF(LEN(Table1[[#This Row],[Ledger 2]])&gt;0,IF(TYPE(VLOOKUP(Table1[[#This Row],[Ledger 2]],GZ:GZ,1,0))=16,1,0),0)</f>
        <v>0</v>
      </c>
      <c r="FK425">
        <f>IF(LEN(Table1[[#This Row],[Ledger 3]])&gt;0,IF(TYPE(VLOOKUP(Table1[[#This Row],[Ledger 3]],GZ:GZ,1,0))=16,1,0),0)</f>
        <v>0</v>
      </c>
      <c r="FL425">
        <f>IF(LEN(Table1[[#This Row],[Ledger 4]])&gt;0,IF(TYPE(VLOOKUP(Table1[[#This Row],[Ledger 4]],GZ:GZ,1,0))=16,1,0),0)</f>
        <v>0</v>
      </c>
      <c r="FM425">
        <f>IF(LEN(Table1[[#This Row],[Ledger 5]])&gt;0,IF(TYPE(VLOOKUP(Table1[[#This Row],[Ledger 5]],GZ:GZ,1,0))=16,1,0),0)</f>
        <v>0</v>
      </c>
      <c r="FN425">
        <f>IF(LEN(Table1[[#This Row],[Ledger 6]])&gt;0,IF(TYPE(VLOOKUP(Table1[[#This Row],[Ledger 6]],$GZ:$GZ,1,0))=16,1,0),0)</f>
        <v>0</v>
      </c>
      <c r="FO425">
        <f>IF(LEN(Table1[[#This Row],[Ledger 7]])&gt;0,IF(TYPE(VLOOKUP(Table1[[#This Row],[Ledger 7]],$GZ:$GZ,1,0))=16,1,0),0)</f>
        <v>0</v>
      </c>
      <c r="FP425">
        <f>IF(LEN(Table1[[#This Row],[Ledger 8]])&gt;0,IF(TYPE(VLOOKUP(Table1[[#This Row],[Ledger 8]],$GZ:$GZ,1,0))=16,1,0),0)</f>
        <v>0</v>
      </c>
      <c r="FQ425">
        <f>IF(LEN(Table1[[#This Row],[Ledger 9]])&gt;0,IF(TYPE(VLOOKUP(Table1[[#This Row],[Ledger 9]],$GZ:$GZ,1,0))=16,1,0),0)</f>
        <v>0</v>
      </c>
      <c r="FR425">
        <f>IF(LEN(Table1[[#This Row],[Ledger 10]])&gt;0,IF(TYPE(VLOOKUP(Table1[[#This Row],[Ledger 10]],$GZ:$GZ,1,0))=16,1,0),0)</f>
        <v>0</v>
      </c>
      <c r="FS425">
        <f>IF(LEN(Table1[[#This Row],[Ledger 11]])&gt;0,IF(TYPE(VLOOKUP(Table1[[#This Row],[Ledger 11]],$GZ:$GZ,1,0))=16,1,0),0)</f>
        <v>0</v>
      </c>
      <c r="FT425">
        <f>IF(LEN(Table1[[#This Row],[Ledger 12]])&gt;0,IF(TYPE(VLOOKUP(Table1[[#This Row],[Ledger 12]],$GZ:$GZ,1,0))=16,1,0),0)</f>
        <v>0</v>
      </c>
      <c r="FU425">
        <f>IF(LEN(Table1[[#This Row],[Ledger 13]])&gt;0,IF(TYPE(VLOOKUP(Table1[[#This Row],[Ledger 13]],$GZ:$GZ,1,0))=16,1,0),0)</f>
        <v>0</v>
      </c>
      <c r="FV425">
        <f>IF(LEN(Table1[[#This Row],[Ledger 14]])&gt;0,IF(TYPE(VLOOKUP(Table1[[#This Row],[Ledger 14]],$GZ:$GZ,1,0))=16,1,0),0)</f>
        <v>0</v>
      </c>
      <c r="FW425">
        <f>IF(LEN(Table1[[#This Row],[Ledger 15]])&gt;0,IF(TYPE(VLOOKUP(Table1[[#This Row],[Ledger 15]],$GZ:$GZ,1,0))=16,1,0),0)</f>
        <v>0</v>
      </c>
    </row>
    <row r="426" spans="4:179" ht="33" customHeight="1" x14ac:dyDescent="0.45">
      <c r="D426" s="8">
        <f t="shared" si="15"/>
        <v>421</v>
      </c>
      <c r="E426" s="32"/>
      <c r="F426" s="34"/>
      <c r="G426" s="34"/>
      <c r="H426" s="34"/>
      <c r="I426" s="34"/>
      <c r="J426" s="38"/>
      <c r="K426" s="33"/>
      <c r="L426" s="36"/>
      <c r="M426" s="35"/>
      <c r="N426" s="34"/>
      <c r="O426" s="41"/>
      <c r="P426" s="35"/>
      <c r="Q426" s="34"/>
      <c r="R426" s="37"/>
      <c r="S426" s="35"/>
      <c r="T426" s="34"/>
      <c r="U426" s="37"/>
      <c r="V426" s="35"/>
      <c r="W426" s="34"/>
      <c r="X426" s="37"/>
      <c r="Y426" s="35"/>
      <c r="Z426" s="34"/>
      <c r="AA426" s="37"/>
      <c r="AB426" s="35"/>
      <c r="AC426" s="34"/>
      <c r="AD426" s="37"/>
      <c r="AE426" s="35"/>
      <c r="AF426" s="34"/>
      <c r="AG426" s="37"/>
      <c r="AH426" s="35"/>
      <c r="AI426" s="34"/>
      <c r="AJ426" s="37"/>
      <c r="AK426" s="35"/>
      <c r="AL426" s="34"/>
      <c r="AM426" s="37"/>
      <c r="AN426" s="35"/>
      <c r="AO426" s="34"/>
      <c r="AP426" s="37"/>
      <c r="AQ426" s="35"/>
      <c r="AR426" s="34"/>
      <c r="AS426" s="37"/>
      <c r="AT426" s="35"/>
      <c r="AU426" s="34"/>
      <c r="AV426" s="37"/>
      <c r="AW426" s="35"/>
      <c r="AX426" s="34"/>
      <c r="AY426" s="37"/>
      <c r="AZ426" s="35"/>
      <c r="BA426" s="34"/>
      <c r="BB426" s="37"/>
      <c r="BC4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6" s="7"/>
      <c r="BF426" t="str">
        <f>IF(Table1[[#This Row],[Date]]="","","&amp;lt;VOUCHER REMOTEID="&amp;""""&amp;$A$11&amp;$A$13&amp;ROW()&amp;""""&amp;" VCHTYPE="""&amp;F426&amp;""" ACTION="""&amp;"Create"&amp;"""&amp;gt;")</f>
        <v/>
      </c>
      <c r="BG426" t="str">
        <f>IF(Table1[[#This Row],[Date]]="","",TEXT(Table1[[#This Row],[Date]],"yyyymmdd"))</f>
        <v/>
      </c>
      <c r="BH426" t="str">
        <f>Table1[[#This Row],[Date2]]</f>
        <v/>
      </c>
      <c r="BI426" t="str">
        <f>IF(Table1[[#This Row],[Date]]="","",Table1[[#This Row],[Voucher Type]])</f>
        <v/>
      </c>
      <c r="BJ426" t="str">
        <f>IF(Table1[[#This Row],[Ref No / Invoice No]]="","",Table1[[#This Row],[Ref No / Invoice No]])</f>
        <v/>
      </c>
      <c r="BK426" t="str">
        <f>IF(Table1[[#This Row],[Voucher No]]="","",Table1[[#This Row],[Voucher No]])</f>
        <v/>
      </c>
      <c r="BL426" t="str">
        <f>IF(Table1[[#This Row],[Date]]="","",Table1[[#This Row],[Narration]])</f>
        <v/>
      </c>
      <c r="BM426" t="str">
        <f>IF(Table1[[#This Row],[Date]]="","",$A$11&amp;$A$13&amp;ROW())</f>
        <v/>
      </c>
      <c r="BN426" t="str">
        <f>IF(Table1[[#This Row],[Date]]="","",$A$13)</f>
        <v/>
      </c>
      <c r="BP426" t="str">
        <f>IF(Table1[[#This Row],[Ledger 1]]="","","No")</f>
        <v/>
      </c>
      <c r="BQ426" t="str">
        <f>IF(Table1[[#This Row],[Date]]="","",IF(Table1[[#This Row],[Effect 1]]="Dr.","Yes","No"))</f>
        <v/>
      </c>
      <c r="BR426" t="str">
        <f>IF(Table1[[#This Row],[Date]]="","",Table1[[#This Row],[Ledger 1]])</f>
        <v/>
      </c>
      <c r="BS426" t="str">
        <f>IF(Table1[[#This Row],[Date]]="","",IF(Table1[[#This Row],[Effect 1]]="Dr.",-Table1[[#This Row],[Amount 1]],Table1[[#This Row],[Amount 1]]))</f>
        <v/>
      </c>
      <c r="BV426" t="str">
        <f>IF(Table1[[#This Row],[Ledger 2]]="","","No")</f>
        <v/>
      </c>
      <c r="BW426" t="str">
        <f>IF(Table1[[#This Row],[Date]]="","",IF(Table1[[#This Row],[Effect 2]]="Dr.","Yes","No"))</f>
        <v/>
      </c>
      <c r="BX426" t="str">
        <f>IF(Table1[[#This Row],[Date]]="","",Table1[[#This Row],[Ledger 2]])</f>
        <v/>
      </c>
      <c r="BY426" t="str">
        <f>IF(Table1[[#This Row],[Date]]="","",IF(Table1[[#This Row],[Effect 2]]="Dr.",-Table1[[#This Row],[Amount 2]],Table1[[#This Row],[Amount 2]]))</f>
        <v/>
      </c>
      <c r="CB426" t="str">
        <f>IF(Table1[[#This Row],[Ledger 3]]="","","No")</f>
        <v/>
      </c>
      <c r="CC426" t="str">
        <f>IF(Table1[[#This Row],[Ledger 3]]="","",IF(Table1[[#This Row],[Effect 3]]="Dr.","Yes","No"))</f>
        <v/>
      </c>
      <c r="CD426" t="str">
        <f>IF(Table1[[#This Row],[Ledger 3]]="","",Table1[[#This Row],[Ledger 3]])</f>
        <v/>
      </c>
      <c r="CE426" t="str">
        <f>IF(Table1[[#This Row],[Ledger 3]]="","",IF(Table1[[#This Row],[Effect 3]]="Dr.",-Table1[[#This Row],[Amount 3]],Table1[[#This Row],[Amount 3]]))</f>
        <v/>
      </c>
      <c r="CH426" t="str">
        <f>IF(Table1[[#This Row],[Ledger 4]]="","","No")</f>
        <v/>
      </c>
      <c r="CI426" t="str">
        <f>IF(Table1[[#This Row],[Ledger 4]]="","",IF(Table1[[#This Row],[Effect 4]]="Dr.","Yes","No"))</f>
        <v/>
      </c>
      <c r="CJ426" t="str">
        <f>IF(Table1[[#This Row],[Ledger 4]]="","",Table1[[#This Row],[Ledger 4]])</f>
        <v/>
      </c>
      <c r="CK426" t="str">
        <f>IF(Table1[[#This Row],[Ledger 4]]="","",IF(Table1[[#This Row],[Effect 4]]="Dr.",-Table1[[#This Row],[Amount 4]],Table1[[#This Row],[Amount 4]]))</f>
        <v/>
      </c>
      <c r="CN426" t="str">
        <f>IF(Table1[[#This Row],[Ledger 5]]="","","No")</f>
        <v/>
      </c>
      <c r="CO426" t="str">
        <f>IF(Table1[[#This Row],[Ledger 5]]="","",IF(Table1[[#This Row],[Effect 5]]="Dr.","Yes","No"))</f>
        <v/>
      </c>
      <c r="CP426" t="str">
        <f>IF(Table1[[#This Row],[Ledger 5]]="","",Table1[[#This Row],[Ledger 5]])</f>
        <v/>
      </c>
      <c r="CQ426" t="str">
        <f>IF(Table1[[#This Row],[Ledger 5]]="","",IF(Table1[[#This Row],[Effect 5]]="Dr.",-Table1[[#This Row],[Amount 5]],Table1[[#This Row],[Amount 5]]))</f>
        <v/>
      </c>
      <c r="CT426" t="str">
        <f>IF(Table1[[#This Row],[Ledger 6]]="","","No")</f>
        <v/>
      </c>
      <c r="CU426" t="str">
        <f>IF(Table1[[#This Row],[Ledger 6]]="","",IF(Table1[[#This Row],[Effect 6]]="Dr.","Yes","No"))</f>
        <v/>
      </c>
      <c r="CV426" t="str">
        <f>IF(Table1[[#This Row],[Ledger 6]]="","",Table1[[#This Row],[Ledger 6]])</f>
        <v/>
      </c>
      <c r="CW426" t="str">
        <f>IF(Table1[[#This Row],[Ledger 6]]="","",IF(Table1[[#This Row],[Effect 6]]="Dr.",-Table1[[#This Row],[Amount 6]],Table1[[#This Row],[Amount 6]]))</f>
        <v/>
      </c>
      <c r="CZ426" t="str">
        <f>IF(Table1[[#This Row],[Ledger 7]]="","","No")</f>
        <v/>
      </c>
      <c r="DA426" t="str">
        <f>IF(Table1[[#This Row],[Ledger 7]]="","",IF(Table1[[#This Row],[Effect 7]]="Dr.","Yes","No"))</f>
        <v/>
      </c>
      <c r="DB426" t="str">
        <f>IF(Table1[[#This Row],[Ledger 7]]="","",Table1[[#This Row],[Ledger 7]])</f>
        <v/>
      </c>
      <c r="DC426" t="str">
        <f>IF(Table1[[#This Row],[Ledger 7]]="","",IF(Table1[[#This Row],[Effect 7]]="Dr.",-Table1[[#This Row],[Amount 7]],Table1[[#This Row],[Amount 7]]))</f>
        <v/>
      </c>
      <c r="DF426" t="str">
        <f>IF(Table1[[#This Row],[Ledger 8]]="","","No")</f>
        <v/>
      </c>
      <c r="DG426" t="str">
        <f>IF(Table1[[#This Row],[Ledger 8]]="","",IF(Table1[[#This Row],[Effect 8]]="Dr.","Yes","No"))</f>
        <v/>
      </c>
      <c r="DH426" t="str">
        <f>IF(Table1[[#This Row],[Ledger 8]]="","",Table1[[#This Row],[Ledger 8]])</f>
        <v/>
      </c>
      <c r="DI426" t="str">
        <f>IF(Table1[[#This Row],[Ledger 8]]="","",IF(Table1[[#This Row],[Effect 8]]="Dr.",-Table1[[#This Row],[Amount 8]],Table1[[#This Row],[Amount 8]]))</f>
        <v/>
      </c>
      <c r="DL426" t="str">
        <f>IF(Table1[[#This Row],[Ledger 9]]="","","No")</f>
        <v/>
      </c>
      <c r="DM426" t="str">
        <f>IF(Table1[[#This Row],[Ledger 9]]="","",IF(Table1[[#This Row],[Effect 9]]="Dr.","Yes","No"))</f>
        <v/>
      </c>
      <c r="DN426" t="str">
        <f>IF(Table1[[#This Row],[Ledger 9]]="","",Table1[[#This Row],[Ledger 9]])</f>
        <v/>
      </c>
      <c r="DO426" t="str">
        <f>IF(Table1[[#This Row],[Ledger 9]]="","",IF(Table1[[#This Row],[Effect 9]]="Dr.",-Table1[[#This Row],[Amount 9]],Table1[[#This Row],[Amount 9]]))</f>
        <v/>
      </c>
      <c r="DR426" t="str">
        <f>IF(Table1[[#This Row],[Ledger 10]]="","","No")</f>
        <v/>
      </c>
      <c r="DS426" t="str">
        <f>IF(Table1[[#This Row],[Ledger 10]]="","",IF(Table1[[#This Row],[Effect 10]]="Dr.","Yes","No"))</f>
        <v/>
      </c>
      <c r="DT426" t="str">
        <f>IF(Table1[[#This Row],[Ledger 10]]="","",Table1[[#This Row],[Ledger 10]])</f>
        <v/>
      </c>
      <c r="DU426" t="str">
        <f>IF(Table1[[#This Row],[Ledger 10]]="","",IF(Table1[[#This Row],[Effect 10]]="Dr.",-Table1[[#This Row],[Amount 10]],Table1[[#This Row],[Amount 10]]))</f>
        <v/>
      </c>
      <c r="DX426" t="str">
        <f>IF(Table1[[#This Row],[Ledger 11]]="","","No")</f>
        <v/>
      </c>
      <c r="DY426" t="str">
        <f>IF(Table1[[#This Row],[Ledger 11]]="","",IF(Table1[[#This Row],[Effect 11]]="Dr.","Yes","No"))</f>
        <v/>
      </c>
      <c r="DZ426" t="str">
        <f>IF(Table1[[#This Row],[Ledger 11]]="","",Table1[[#This Row],[Ledger 11]])</f>
        <v/>
      </c>
      <c r="EA426" t="str">
        <f>IF(Table1[[#This Row],[Ledger 11]]="","",IF(Table1[[#This Row],[Effect 11]]="Dr.",-Table1[[#This Row],[Amount 11]],Table1[[#This Row],[Amount 11]]))</f>
        <v/>
      </c>
      <c r="ED426" t="str">
        <f>IF(Table1[[#This Row],[Ledger 12]]="","","No")</f>
        <v/>
      </c>
      <c r="EE426" t="str">
        <f>IF(Table1[[#This Row],[Ledger 12]]="","",IF(Table1[[#This Row],[Effect 12]]="Dr.","Yes","No"))</f>
        <v/>
      </c>
      <c r="EF426" t="str">
        <f>IF(Table1[[#This Row],[Ledger 12]]="","",Table1[[#This Row],[Ledger 12]])</f>
        <v/>
      </c>
      <c r="EG426" t="str">
        <f>IF(Table1[[#This Row],[Ledger 12]]="","",IF(Table1[[#This Row],[Effect 12]]="Dr.",-Table1[[#This Row],[Amount 12]],Table1[[#This Row],[Amount 12]]))</f>
        <v/>
      </c>
      <c r="EJ426" t="str">
        <f>IF(Table1[[#This Row],[Ledger 13]]="","","No")</f>
        <v/>
      </c>
      <c r="EK426" t="str">
        <f>IF(Table1[[#This Row],[Ledger 13]]="","",IF(Table1[[#This Row],[Effect 13]]="Dr.","Yes","No"))</f>
        <v/>
      </c>
      <c r="EL426" t="str">
        <f>IF(Table1[[#This Row],[Ledger 13]]="","",Table1[[#This Row],[Ledger 13]])</f>
        <v/>
      </c>
      <c r="EM426" t="str">
        <f>IF(Table1[[#This Row],[Ledger 13]]="","",IF(Table1[[#This Row],[Effect 13]]="Dr.",-Table1[[#This Row],[Amount 13]],Table1[[#This Row],[Amount 13]]))</f>
        <v/>
      </c>
      <c r="EP426" t="str">
        <f>IF(Table1[[#This Row],[Ledger 14]]="","","No")</f>
        <v/>
      </c>
      <c r="EQ426" t="str">
        <f>IF(Table1[[#This Row],[Ledger 14]]="","",IF(Table1[[#This Row],[Effect 14]]="Dr.","Yes","No"))</f>
        <v/>
      </c>
      <c r="ER426" t="str">
        <f>IF(Table1[[#This Row],[Ledger 14]]="","",Table1[[#This Row],[Ledger 14]])</f>
        <v/>
      </c>
      <c r="ES426" t="str">
        <f>IF(Table1[[#This Row],[Ledger 14]]="","",IF(Table1[[#This Row],[Effect 14]]="Dr.",-Table1[[#This Row],[Amount 14]],Table1[[#This Row],[Amount 14]]))</f>
        <v/>
      </c>
      <c r="EV426" t="str">
        <f>IF(Table1[[#This Row],[Ledger 15]]="","","No")</f>
        <v/>
      </c>
      <c r="EW426" t="str">
        <f>IF(Table1[[#This Row],[Ledger 15]]="","",IF(Table1[[#This Row],[Effect 15]]="Dr.","Yes","No"))</f>
        <v/>
      </c>
      <c r="EX426" t="str">
        <f>IF(Table1[[#This Row],[Ledger 15]]="","",Table1[[#This Row],[Ledger 15]])</f>
        <v/>
      </c>
      <c r="EY426" t="str">
        <f>IF(Table1[[#This Row],[Ledger 15]]="","",IF(Table1[[#This Row],[Effect 15]]="Dr.",-Table1[[#This Row],[Amount 15]],Table1[[#This Row],[Amount 15]]))</f>
        <v/>
      </c>
      <c r="FD4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6">
        <f>IF(Table1[[#This Row],[Date]]="",0,IF(AND(Table1[[#This Row],[Date]]&gt;=$FE$2,Table1[[#This Row],[Date]]&lt;=$FE$3),0,1))</f>
        <v>0</v>
      </c>
      <c r="FF426">
        <f>IF(Table1[[#This Row],[Date]]="",0,IF(TYPE(VLOOKUP(Table1[[#This Row],[Voucher Type]],Table1[[#All],[Voucher Type Master]],1,FALSE))=16,1,0))</f>
        <v>0</v>
      </c>
      <c r="FG426">
        <f>IF(TYPE(IF(Table1[[#This Row],[Date]]="",0,IF(VLOOKUP(Table1[[#This Row],[Voucher Type]],$FY$5:$FZ$13,2,0)=Table1[[#This Row],[Effect 1]],0,1)))=16,1,0)</f>
        <v>0</v>
      </c>
      <c r="FH4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6">
        <f>IF(LEN(Table1[[#This Row],[Ledger 1]])&gt;0,IF(TYPE(VLOOKUP(Table1[[#This Row],[Ledger 1]],GZ:GZ,1,0))=16,1,0),0)</f>
        <v>0</v>
      </c>
      <c r="FJ426">
        <f>IF(LEN(Table1[[#This Row],[Ledger 2]])&gt;0,IF(TYPE(VLOOKUP(Table1[[#This Row],[Ledger 2]],GZ:GZ,1,0))=16,1,0),0)</f>
        <v>0</v>
      </c>
      <c r="FK426">
        <f>IF(LEN(Table1[[#This Row],[Ledger 3]])&gt;0,IF(TYPE(VLOOKUP(Table1[[#This Row],[Ledger 3]],GZ:GZ,1,0))=16,1,0),0)</f>
        <v>0</v>
      </c>
      <c r="FL426">
        <f>IF(LEN(Table1[[#This Row],[Ledger 4]])&gt;0,IF(TYPE(VLOOKUP(Table1[[#This Row],[Ledger 4]],GZ:GZ,1,0))=16,1,0),0)</f>
        <v>0</v>
      </c>
      <c r="FM426">
        <f>IF(LEN(Table1[[#This Row],[Ledger 5]])&gt;0,IF(TYPE(VLOOKUP(Table1[[#This Row],[Ledger 5]],GZ:GZ,1,0))=16,1,0),0)</f>
        <v>0</v>
      </c>
      <c r="FN426">
        <f>IF(LEN(Table1[[#This Row],[Ledger 6]])&gt;0,IF(TYPE(VLOOKUP(Table1[[#This Row],[Ledger 6]],$GZ:$GZ,1,0))=16,1,0),0)</f>
        <v>0</v>
      </c>
      <c r="FO426">
        <f>IF(LEN(Table1[[#This Row],[Ledger 7]])&gt;0,IF(TYPE(VLOOKUP(Table1[[#This Row],[Ledger 7]],$GZ:$GZ,1,0))=16,1,0),0)</f>
        <v>0</v>
      </c>
      <c r="FP426">
        <f>IF(LEN(Table1[[#This Row],[Ledger 8]])&gt;0,IF(TYPE(VLOOKUP(Table1[[#This Row],[Ledger 8]],$GZ:$GZ,1,0))=16,1,0),0)</f>
        <v>0</v>
      </c>
      <c r="FQ426">
        <f>IF(LEN(Table1[[#This Row],[Ledger 9]])&gt;0,IF(TYPE(VLOOKUP(Table1[[#This Row],[Ledger 9]],$GZ:$GZ,1,0))=16,1,0),0)</f>
        <v>0</v>
      </c>
      <c r="FR426">
        <f>IF(LEN(Table1[[#This Row],[Ledger 10]])&gt;0,IF(TYPE(VLOOKUP(Table1[[#This Row],[Ledger 10]],$GZ:$GZ,1,0))=16,1,0),0)</f>
        <v>0</v>
      </c>
      <c r="FS426">
        <f>IF(LEN(Table1[[#This Row],[Ledger 11]])&gt;0,IF(TYPE(VLOOKUP(Table1[[#This Row],[Ledger 11]],$GZ:$GZ,1,0))=16,1,0),0)</f>
        <v>0</v>
      </c>
      <c r="FT426">
        <f>IF(LEN(Table1[[#This Row],[Ledger 12]])&gt;0,IF(TYPE(VLOOKUP(Table1[[#This Row],[Ledger 12]],$GZ:$GZ,1,0))=16,1,0),0)</f>
        <v>0</v>
      </c>
      <c r="FU426">
        <f>IF(LEN(Table1[[#This Row],[Ledger 13]])&gt;0,IF(TYPE(VLOOKUP(Table1[[#This Row],[Ledger 13]],$GZ:$GZ,1,0))=16,1,0),0)</f>
        <v>0</v>
      </c>
      <c r="FV426">
        <f>IF(LEN(Table1[[#This Row],[Ledger 14]])&gt;0,IF(TYPE(VLOOKUP(Table1[[#This Row],[Ledger 14]],$GZ:$GZ,1,0))=16,1,0),0)</f>
        <v>0</v>
      </c>
      <c r="FW426">
        <f>IF(LEN(Table1[[#This Row],[Ledger 15]])&gt;0,IF(TYPE(VLOOKUP(Table1[[#This Row],[Ledger 15]],$GZ:$GZ,1,0))=16,1,0),0)</f>
        <v>0</v>
      </c>
    </row>
    <row r="427" spans="4:179" ht="33" customHeight="1" x14ac:dyDescent="0.45">
      <c r="D427" s="8">
        <f t="shared" si="15"/>
        <v>422</v>
      </c>
      <c r="E427" s="32"/>
      <c r="F427" s="34"/>
      <c r="G427" s="34"/>
      <c r="H427" s="34"/>
      <c r="I427" s="34"/>
      <c r="J427" s="38"/>
      <c r="K427" s="33"/>
      <c r="L427" s="36"/>
      <c r="M427" s="35"/>
      <c r="N427" s="34"/>
      <c r="O427" s="41"/>
      <c r="P427" s="35"/>
      <c r="Q427" s="34"/>
      <c r="R427" s="37"/>
      <c r="S427" s="35"/>
      <c r="T427" s="34"/>
      <c r="U427" s="37"/>
      <c r="V427" s="35"/>
      <c r="W427" s="34"/>
      <c r="X427" s="37"/>
      <c r="Y427" s="35"/>
      <c r="Z427" s="34"/>
      <c r="AA427" s="37"/>
      <c r="AB427" s="35"/>
      <c r="AC427" s="34"/>
      <c r="AD427" s="37"/>
      <c r="AE427" s="35"/>
      <c r="AF427" s="34"/>
      <c r="AG427" s="37"/>
      <c r="AH427" s="35"/>
      <c r="AI427" s="34"/>
      <c r="AJ427" s="37"/>
      <c r="AK427" s="35"/>
      <c r="AL427" s="34"/>
      <c r="AM427" s="37"/>
      <c r="AN427" s="35"/>
      <c r="AO427" s="34"/>
      <c r="AP427" s="37"/>
      <c r="AQ427" s="35"/>
      <c r="AR427" s="34"/>
      <c r="AS427" s="37"/>
      <c r="AT427" s="35"/>
      <c r="AU427" s="34"/>
      <c r="AV427" s="37"/>
      <c r="AW427" s="35"/>
      <c r="AX427" s="34"/>
      <c r="AY427" s="37"/>
      <c r="AZ427" s="35"/>
      <c r="BA427" s="34"/>
      <c r="BB427" s="37"/>
      <c r="BC4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7" s="7"/>
      <c r="BF427" t="str">
        <f>IF(Table1[[#This Row],[Date]]="","","&amp;lt;VOUCHER REMOTEID="&amp;""""&amp;$A$11&amp;$A$13&amp;ROW()&amp;""""&amp;" VCHTYPE="""&amp;F427&amp;""" ACTION="""&amp;"Create"&amp;"""&amp;gt;")</f>
        <v/>
      </c>
      <c r="BG427" t="str">
        <f>IF(Table1[[#This Row],[Date]]="","",TEXT(Table1[[#This Row],[Date]],"yyyymmdd"))</f>
        <v/>
      </c>
      <c r="BH427" t="str">
        <f>Table1[[#This Row],[Date2]]</f>
        <v/>
      </c>
      <c r="BI427" t="str">
        <f>IF(Table1[[#This Row],[Date]]="","",Table1[[#This Row],[Voucher Type]])</f>
        <v/>
      </c>
      <c r="BJ427" t="str">
        <f>IF(Table1[[#This Row],[Ref No / Invoice No]]="","",Table1[[#This Row],[Ref No / Invoice No]])</f>
        <v/>
      </c>
      <c r="BK427" t="str">
        <f>IF(Table1[[#This Row],[Voucher No]]="","",Table1[[#This Row],[Voucher No]])</f>
        <v/>
      </c>
      <c r="BL427" t="str">
        <f>IF(Table1[[#This Row],[Date]]="","",Table1[[#This Row],[Narration]])</f>
        <v/>
      </c>
      <c r="BM427" t="str">
        <f>IF(Table1[[#This Row],[Date]]="","",$A$11&amp;$A$13&amp;ROW())</f>
        <v/>
      </c>
      <c r="BN427" t="str">
        <f>IF(Table1[[#This Row],[Date]]="","",$A$13)</f>
        <v/>
      </c>
      <c r="BP427" t="str">
        <f>IF(Table1[[#This Row],[Ledger 1]]="","","No")</f>
        <v/>
      </c>
      <c r="BQ427" t="str">
        <f>IF(Table1[[#This Row],[Date]]="","",IF(Table1[[#This Row],[Effect 1]]="Dr.","Yes","No"))</f>
        <v/>
      </c>
      <c r="BR427" t="str">
        <f>IF(Table1[[#This Row],[Date]]="","",Table1[[#This Row],[Ledger 1]])</f>
        <v/>
      </c>
      <c r="BS427" t="str">
        <f>IF(Table1[[#This Row],[Date]]="","",IF(Table1[[#This Row],[Effect 1]]="Dr.",-Table1[[#This Row],[Amount 1]],Table1[[#This Row],[Amount 1]]))</f>
        <v/>
      </c>
      <c r="BV427" t="str">
        <f>IF(Table1[[#This Row],[Ledger 2]]="","","No")</f>
        <v/>
      </c>
      <c r="BW427" t="str">
        <f>IF(Table1[[#This Row],[Date]]="","",IF(Table1[[#This Row],[Effect 2]]="Dr.","Yes","No"))</f>
        <v/>
      </c>
      <c r="BX427" t="str">
        <f>IF(Table1[[#This Row],[Date]]="","",Table1[[#This Row],[Ledger 2]])</f>
        <v/>
      </c>
      <c r="BY427" t="str">
        <f>IF(Table1[[#This Row],[Date]]="","",IF(Table1[[#This Row],[Effect 2]]="Dr.",-Table1[[#This Row],[Amount 2]],Table1[[#This Row],[Amount 2]]))</f>
        <v/>
      </c>
      <c r="CB427" t="str">
        <f>IF(Table1[[#This Row],[Ledger 3]]="","","No")</f>
        <v/>
      </c>
      <c r="CC427" t="str">
        <f>IF(Table1[[#This Row],[Ledger 3]]="","",IF(Table1[[#This Row],[Effect 3]]="Dr.","Yes","No"))</f>
        <v/>
      </c>
      <c r="CD427" t="str">
        <f>IF(Table1[[#This Row],[Ledger 3]]="","",Table1[[#This Row],[Ledger 3]])</f>
        <v/>
      </c>
      <c r="CE427" t="str">
        <f>IF(Table1[[#This Row],[Ledger 3]]="","",IF(Table1[[#This Row],[Effect 3]]="Dr.",-Table1[[#This Row],[Amount 3]],Table1[[#This Row],[Amount 3]]))</f>
        <v/>
      </c>
      <c r="CH427" t="str">
        <f>IF(Table1[[#This Row],[Ledger 4]]="","","No")</f>
        <v/>
      </c>
      <c r="CI427" t="str">
        <f>IF(Table1[[#This Row],[Ledger 4]]="","",IF(Table1[[#This Row],[Effect 4]]="Dr.","Yes","No"))</f>
        <v/>
      </c>
      <c r="CJ427" t="str">
        <f>IF(Table1[[#This Row],[Ledger 4]]="","",Table1[[#This Row],[Ledger 4]])</f>
        <v/>
      </c>
      <c r="CK427" t="str">
        <f>IF(Table1[[#This Row],[Ledger 4]]="","",IF(Table1[[#This Row],[Effect 4]]="Dr.",-Table1[[#This Row],[Amount 4]],Table1[[#This Row],[Amount 4]]))</f>
        <v/>
      </c>
      <c r="CN427" t="str">
        <f>IF(Table1[[#This Row],[Ledger 5]]="","","No")</f>
        <v/>
      </c>
      <c r="CO427" t="str">
        <f>IF(Table1[[#This Row],[Ledger 5]]="","",IF(Table1[[#This Row],[Effect 5]]="Dr.","Yes","No"))</f>
        <v/>
      </c>
      <c r="CP427" t="str">
        <f>IF(Table1[[#This Row],[Ledger 5]]="","",Table1[[#This Row],[Ledger 5]])</f>
        <v/>
      </c>
      <c r="CQ427" t="str">
        <f>IF(Table1[[#This Row],[Ledger 5]]="","",IF(Table1[[#This Row],[Effect 5]]="Dr.",-Table1[[#This Row],[Amount 5]],Table1[[#This Row],[Amount 5]]))</f>
        <v/>
      </c>
      <c r="CT427" t="str">
        <f>IF(Table1[[#This Row],[Ledger 6]]="","","No")</f>
        <v/>
      </c>
      <c r="CU427" t="str">
        <f>IF(Table1[[#This Row],[Ledger 6]]="","",IF(Table1[[#This Row],[Effect 6]]="Dr.","Yes","No"))</f>
        <v/>
      </c>
      <c r="CV427" t="str">
        <f>IF(Table1[[#This Row],[Ledger 6]]="","",Table1[[#This Row],[Ledger 6]])</f>
        <v/>
      </c>
      <c r="CW427" t="str">
        <f>IF(Table1[[#This Row],[Ledger 6]]="","",IF(Table1[[#This Row],[Effect 6]]="Dr.",-Table1[[#This Row],[Amount 6]],Table1[[#This Row],[Amount 6]]))</f>
        <v/>
      </c>
      <c r="CZ427" t="str">
        <f>IF(Table1[[#This Row],[Ledger 7]]="","","No")</f>
        <v/>
      </c>
      <c r="DA427" t="str">
        <f>IF(Table1[[#This Row],[Ledger 7]]="","",IF(Table1[[#This Row],[Effect 7]]="Dr.","Yes","No"))</f>
        <v/>
      </c>
      <c r="DB427" t="str">
        <f>IF(Table1[[#This Row],[Ledger 7]]="","",Table1[[#This Row],[Ledger 7]])</f>
        <v/>
      </c>
      <c r="DC427" t="str">
        <f>IF(Table1[[#This Row],[Ledger 7]]="","",IF(Table1[[#This Row],[Effect 7]]="Dr.",-Table1[[#This Row],[Amount 7]],Table1[[#This Row],[Amount 7]]))</f>
        <v/>
      </c>
      <c r="DF427" t="str">
        <f>IF(Table1[[#This Row],[Ledger 8]]="","","No")</f>
        <v/>
      </c>
      <c r="DG427" t="str">
        <f>IF(Table1[[#This Row],[Ledger 8]]="","",IF(Table1[[#This Row],[Effect 8]]="Dr.","Yes","No"))</f>
        <v/>
      </c>
      <c r="DH427" t="str">
        <f>IF(Table1[[#This Row],[Ledger 8]]="","",Table1[[#This Row],[Ledger 8]])</f>
        <v/>
      </c>
      <c r="DI427" t="str">
        <f>IF(Table1[[#This Row],[Ledger 8]]="","",IF(Table1[[#This Row],[Effect 8]]="Dr.",-Table1[[#This Row],[Amount 8]],Table1[[#This Row],[Amount 8]]))</f>
        <v/>
      </c>
      <c r="DL427" t="str">
        <f>IF(Table1[[#This Row],[Ledger 9]]="","","No")</f>
        <v/>
      </c>
      <c r="DM427" t="str">
        <f>IF(Table1[[#This Row],[Ledger 9]]="","",IF(Table1[[#This Row],[Effect 9]]="Dr.","Yes","No"))</f>
        <v/>
      </c>
      <c r="DN427" t="str">
        <f>IF(Table1[[#This Row],[Ledger 9]]="","",Table1[[#This Row],[Ledger 9]])</f>
        <v/>
      </c>
      <c r="DO427" t="str">
        <f>IF(Table1[[#This Row],[Ledger 9]]="","",IF(Table1[[#This Row],[Effect 9]]="Dr.",-Table1[[#This Row],[Amount 9]],Table1[[#This Row],[Amount 9]]))</f>
        <v/>
      </c>
      <c r="DR427" t="str">
        <f>IF(Table1[[#This Row],[Ledger 10]]="","","No")</f>
        <v/>
      </c>
      <c r="DS427" t="str">
        <f>IF(Table1[[#This Row],[Ledger 10]]="","",IF(Table1[[#This Row],[Effect 10]]="Dr.","Yes","No"))</f>
        <v/>
      </c>
      <c r="DT427" t="str">
        <f>IF(Table1[[#This Row],[Ledger 10]]="","",Table1[[#This Row],[Ledger 10]])</f>
        <v/>
      </c>
      <c r="DU427" t="str">
        <f>IF(Table1[[#This Row],[Ledger 10]]="","",IF(Table1[[#This Row],[Effect 10]]="Dr.",-Table1[[#This Row],[Amount 10]],Table1[[#This Row],[Amount 10]]))</f>
        <v/>
      </c>
      <c r="DX427" t="str">
        <f>IF(Table1[[#This Row],[Ledger 11]]="","","No")</f>
        <v/>
      </c>
      <c r="DY427" t="str">
        <f>IF(Table1[[#This Row],[Ledger 11]]="","",IF(Table1[[#This Row],[Effect 11]]="Dr.","Yes","No"))</f>
        <v/>
      </c>
      <c r="DZ427" t="str">
        <f>IF(Table1[[#This Row],[Ledger 11]]="","",Table1[[#This Row],[Ledger 11]])</f>
        <v/>
      </c>
      <c r="EA427" t="str">
        <f>IF(Table1[[#This Row],[Ledger 11]]="","",IF(Table1[[#This Row],[Effect 11]]="Dr.",-Table1[[#This Row],[Amount 11]],Table1[[#This Row],[Amount 11]]))</f>
        <v/>
      </c>
      <c r="ED427" t="str">
        <f>IF(Table1[[#This Row],[Ledger 12]]="","","No")</f>
        <v/>
      </c>
      <c r="EE427" t="str">
        <f>IF(Table1[[#This Row],[Ledger 12]]="","",IF(Table1[[#This Row],[Effect 12]]="Dr.","Yes","No"))</f>
        <v/>
      </c>
      <c r="EF427" t="str">
        <f>IF(Table1[[#This Row],[Ledger 12]]="","",Table1[[#This Row],[Ledger 12]])</f>
        <v/>
      </c>
      <c r="EG427" t="str">
        <f>IF(Table1[[#This Row],[Ledger 12]]="","",IF(Table1[[#This Row],[Effect 12]]="Dr.",-Table1[[#This Row],[Amount 12]],Table1[[#This Row],[Amount 12]]))</f>
        <v/>
      </c>
      <c r="EJ427" t="str">
        <f>IF(Table1[[#This Row],[Ledger 13]]="","","No")</f>
        <v/>
      </c>
      <c r="EK427" t="str">
        <f>IF(Table1[[#This Row],[Ledger 13]]="","",IF(Table1[[#This Row],[Effect 13]]="Dr.","Yes","No"))</f>
        <v/>
      </c>
      <c r="EL427" t="str">
        <f>IF(Table1[[#This Row],[Ledger 13]]="","",Table1[[#This Row],[Ledger 13]])</f>
        <v/>
      </c>
      <c r="EM427" t="str">
        <f>IF(Table1[[#This Row],[Ledger 13]]="","",IF(Table1[[#This Row],[Effect 13]]="Dr.",-Table1[[#This Row],[Amount 13]],Table1[[#This Row],[Amount 13]]))</f>
        <v/>
      </c>
      <c r="EP427" t="str">
        <f>IF(Table1[[#This Row],[Ledger 14]]="","","No")</f>
        <v/>
      </c>
      <c r="EQ427" t="str">
        <f>IF(Table1[[#This Row],[Ledger 14]]="","",IF(Table1[[#This Row],[Effect 14]]="Dr.","Yes","No"))</f>
        <v/>
      </c>
      <c r="ER427" t="str">
        <f>IF(Table1[[#This Row],[Ledger 14]]="","",Table1[[#This Row],[Ledger 14]])</f>
        <v/>
      </c>
      <c r="ES427" t="str">
        <f>IF(Table1[[#This Row],[Ledger 14]]="","",IF(Table1[[#This Row],[Effect 14]]="Dr.",-Table1[[#This Row],[Amount 14]],Table1[[#This Row],[Amount 14]]))</f>
        <v/>
      </c>
      <c r="EV427" t="str">
        <f>IF(Table1[[#This Row],[Ledger 15]]="","","No")</f>
        <v/>
      </c>
      <c r="EW427" t="str">
        <f>IF(Table1[[#This Row],[Ledger 15]]="","",IF(Table1[[#This Row],[Effect 15]]="Dr.","Yes","No"))</f>
        <v/>
      </c>
      <c r="EX427" t="str">
        <f>IF(Table1[[#This Row],[Ledger 15]]="","",Table1[[#This Row],[Ledger 15]])</f>
        <v/>
      </c>
      <c r="EY427" t="str">
        <f>IF(Table1[[#This Row],[Ledger 15]]="","",IF(Table1[[#This Row],[Effect 15]]="Dr.",-Table1[[#This Row],[Amount 15]],Table1[[#This Row],[Amount 15]]))</f>
        <v/>
      </c>
      <c r="FD4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7">
        <f>IF(Table1[[#This Row],[Date]]="",0,IF(AND(Table1[[#This Row],[Date]]&gt;=$FE$2,Table1[[#This Row],[Date]]&lt;=$FE$3),0,1))</f>
        <v>0</v>
      </c>
      <c r="FF427">
        <f>IF(Table1[[#This Row],[Date]]="",0,IF(TYPE(VLOOKUP(Table1[[#This Row],[Voucher Type]],Table1[[#All],[Voucher Type Master]],1,FALSE))=16,1,0))</f>
        <v>0</v>
      </c>
      <c r="FG427">
        <f>IF(TYPE(IF(Table1[[#This Row],[Date]]="",0,IF(VLOOKUP(Table1[[#This Row],[Voucher Type]],$FY$5:$FZ$13,2,0)=Table1[[#This Row],[Effect 1]],0,1)))=16,1,0)</f>
        <v>0</v>
      </c>
      <c r="FH4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7">
        <f>IF(LEN(Table1[[#This Row],[Ledger 1]])&gt;0,IF(TYPE(VLOOKUP(Table1[[#This Row],[Ledger 1]],GZ:GZ,1,0))=16,1,0),0)</f>
        <v>0</v>
      </c>
      <c r="FJ427">
        <f>IF(LEN(Table1[[#This Row],[Ledger 2]])&gt;0,IF(TYPE(VLOOKUP(Table1[[#This Row],[Ledger 2]],GZ:GZ,1,0))=16,1,0),0)</f>
        <v>0</v>
      </c>
      <c r="FK427">
        <f>IF(LEN(Table1[[#This Row],[Ledger 3]])&gt;0,IF(TYPE(VLOOKUP(Table1[[#This Row],[Ledger 3]],GZ:GZ,1,0))=16,1,0),0)</f>
        <v>0</v>
      </c>
      <c r="FL427">
        <f>IF(LEN(Table1[[#This Row],[Ledger 4]])&gt;0,IF(TYPE(VLOOKUP(Table1[[#This Row],[Ledger 4]],GZ:GZ,1,0))=16,1,0),0)</f>
        <v>0</v>
      </c>
      <c r="FM427">
        <f>IF(LEN(Table1[[#This Row],[Ledger 5]])&gt;0,IF(TYPE(VLOOKUP(Table1[[#This Row],[Ledger 5]],GZ:GZ,1,0))=16,1,0),0)</f>
        <v>0</v>
      </c>
      <c r="FN427">
        <f>IF(LEN(Table1[[#This Row],[Ledger 6]])&gt;0,IF(TYPE(VLOOKUP(Table1[[#This Row],[Ledger 6]],$GZ:$GZ,1,0))=16,1,0),0)</f>
        <v>0</v>
      </c>
      <c r="FO427">
        <f>IF(LEN(Table1[[#This Row],[Ledger 7]])&gt;0,IF(TYPE(VLOOKUP(Table1[[#This Row],[Ledger 7]],$GZ:$GZ,1,0))=16,1,0),0)</f>
        <v>0</v>
      </c>
      <c r="FP427">
        <f>IF(LEN(Table1[[#This Row],[Ledger 8]])&gt;0,IF(TYPE(VLOOKUP(Table1[[#This Row],[Ledger 8]],$GZ:$GZ,1,0))=16,1,0),0)</f>
        <v>0</v>
      </c>
      <c r="FQ427">
        <f>IF(LEN(Table1[[#This Row],[Ledger 9]])&gt;0,IF(TYPE(VLOOKUP(Table1[[#This Row],[Ledger 9]],$GZ:$GZ,1,0))=16,1,0),0)</f>
        <v>0</v>
      </c>
      <c r="FR427">
        <f>IF(LEN(Table1[[#This Row],[Ledger 10]])&gt;0,IF(TYPE(VLOOKUP(Table1[[#This Row],[Ledger 10]],$GZ:$GZ,1,0))=16,1,0),0)</f>
        <v>0</v>
      </c>
      <c r="FS427">
        <f>IF(LEN(Table1[[#This Row],[Ledger 11]])&gt;0,IF(TYPE(VLOOKUP(Table1[[#This Row],[Ledger 11]],$GZ:$GZ,1,0))=16,1,0),0)</f>
        <v>0</v>
      </c>
      <c r="FT427">
        <f>IF(LEN(Table1[[#This Row],[Ledger 12]])&gt;0,IF(TYPE(VLOOKUP(Table1[[#This Row],[Ledger 12]],$GZ:$GZ,1,0))=16,1,0),0)</f>
        <v>0</v>
      </c>
      <c r="FU427">
        <f>IF(LEN(Table1[[#This Row],[Ledger 13]])&gt;0,IF(TYPE(VLOOKUP(Table1[[#This Row],[Ledger 13]],$GZ:$GZ,1,0))=16,1,0),0)</f>
        <v>0</v>
      </c>
      <c r="FV427">
        <f>IF(LEN(Table1[[#This Row],[Ledger 14]])&gt;0,IF(TYPE(VLOOKUP(Table1[[#This Row],[Ledger 14]],$GZ:$GZ,1,0))=16,1,0),0)</f>
        <v>0</v>
      </c>
      <c r="FW427">
        <f>IF(LEN(Table1[[#This Row],[Ledger 15]])&gt;0,IF(TYPE(VLOOKUP(Table1[[#This Row],[Ledger 15]],$GZ:$GZ,1,0))=16,1,0),0)</f>
        <v>0</v>
      </c>
    </row>
    <row r="428" spans="4:179" ht="33" customHeight="1" x14ac:dyDescent="0.45">
      <c r="D428" s="8">
        <f t="shared" si="15"/>
        <v>423</v>
      </c>
      <c r="E428" s="32"/>
      <c r="F428" s="34"/>
      <c r="G428" s="34"/>
      <c r="H428" s="34"/>
      <c r="I428" s="34"/>
      <c r="J428" s="38"/>
      <c r="K428" s="33"/>
      <c r="L428" s="36"/>
      <c r="M428" s="35"/>
      <c r="N428" s="34"/>
      <c r="O428" s="41"/>
      <c r="P428" s="35"/>
      <c r="Q428" s="34"/>
      <c r="R428" s="37"/>
      <c r="S428" s="35"/>
      <c r="T428" s="34"/>
      <c r="U428" s="37"/>
      <c r="V428" s="35"/>
      <c r="W428" s="34"/>
      <c r="X428" s="37"/>
      <c r="Y428" s="35"/>
      <c r="Z428" s="34"/>
      <c r="AA428" s="37"/>
      <c r="AB428" s="35"/>
      <c r="AC428" s="34"/>
      <c r="AD428" s="37"/>
      <c r="AE428" s="35"/>
      <c r="AF428" s="34"/>
      <c r="AG428" s="37"/>
      <c r="AH428" s="35"/>
      <c r="AI428" s="34"/>
      <c r="AJ428" s="37"/>
      <c r="AK428" s="35"/>
      <c r="AL428" s="34"/>
      <c r="AM428" s="37"/>
      <c r="AN428" s="35"/>
      <c r="AO428" s="34"/>
      <c r="AP428" s="37"/>
      <c r="AQ428" s="35"/>
      <c r="AR428" s="34"/>
      <c r="AS428" s="37"/>
      <c r="AT428" s="35"/>
      <c r="AU428" s="34"/>
      <c r="AV428" s="37"/>
      <c r="AW428" s="35"/>
      <c r="AX428" s="34"/>
      <c r="AY428" s="37"/>
      <c r="AZ428" s="35"/>
      <c r="BA428" s="34"/>
      <c r="BB428" s="37"/>
      <c r="BC4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8" s="7"/>
      <c r="BF428" t="str">
        <f>IF(Table1[[#This Row],[Date]]="","","&amp;lt;VOUCHER REMOTEID="&amp;""""&amp;$A$11&amp;$A$13&amp;ROW()&amp;""""&amp;" VCHTYPE="""&amp;F428&amp;""" ACTION="""&amp;"Create"&amp;"""&amp;gt;")</f>
        <v/>
      </c>
      <c r="BG428" t="str">
        <f>IF(Table1[[#This Row],[Date]]="","",TEXT(Table1[[#This Row],[Date]],"yyyymmdd"))</f>
        <v/>
      </c>
      <c r="BH428" t="str">
        <f>Table1[[#This Row],[Date2]]</f>
        <v/>
      </c>
      <c r="BI428" t="str">
        <f>IF(Table1[[#This Row],[Date]]="","",Table1[[#This Row],[Voucher Type]])</f>
        <v/>
      </c>
      <c r="BJ428" t="str">
        <f>IF(Table1[[#This Row],[Ref No / Invoice No]]="","",Table1[[#This Row],[Ref No / Invoice No]])</f>
        <v/>
      </c>
      <c r="BK428" t="str">
        <f>IF(Table1[[#This Row],[Voucher No]]="","",Table1[[#This Row],[Voucher No]])</f>
        <v/>
      </c>
      <c r="BL428" t="str">
        <f>IF(Table1[[#This Row],[Date]]="","",Table1[[#This Row],[Narration]])</f>
        <v/>
      </c>
      <c r="BM428" t="str">
        <f>IF(Table1[[#This Row],[Date]]="","",$A$11&amp;$A$13&amp;ROW())</f>
        <v/>
      </c>
      <c r="BN428" t="str">
        <f>IF(Table1[[#This Row],[Date]]="","",$A$13)</f>
        <v/>
      </c>
      <c r="BP428" t="str">
        <f>IF(Table1[[#This Row],[Ledger 1]]="","","No")</f>
        <v/>
      </c>
      <c r="BQ428" t="str">
        <f>IF(Table1[[#This Row],[Date]]="","",IF(Table1[[#This Row],[Effect 1]]="Dr.","Yes","No"))</f>
        <v/>
      </c>
      <c r="BR428" t="str">
        <f>IF(Table1[[#This Row],[Date]]="","",Table1[[#This Row],[Ledger 1]])</f>
        <v/>
      </c>
      <c r="BS428" t="str">
        <f>IF(Table1[[#This Row],[Date]]="","",IF(Table1[[#This Row],[Effect 1]]="Dr.",-Table1[[#This Row],[Amount 1]],Table1[[#This Row],[Amount 1]]))</f>
        <v/>
      </c>
      <c r="BV428" t="str">
        <f>IF(Table1[[#This Row],[Ledger 2]]="","","No")</f>
        <v/>
      </c>
      <c r="BW428" t="str">
        <f>IF(Table1[[#This Row],[Date]]="","",IF(Table1[[#This Row],[Effect 2]]="Dr.","Yes","No"))</f>
        <v/>
      </c>
      <c r="BX428" t="str">
        <f>IF(Table1[[#This Row],[Date]]="","",Table1[[#This Row],[Ledger 2]])</f>
        <v/>
      </c>
      <c r="BY428" t="str">
        <f>IF(Table1[[#This Row],[Date]]="","",IF(Table1[[#This Row],[Effect 2]]="Dr.",-Table1[[#This Row],[Amount 2]],Table1[[#This Row],[Amount 2]]))</f>
        <v/>
      </c>
      <c r="CB428" t="str">
        <f>IF(Table1[[#This Row],[Ledger 3]]="","","No")</f>
        <v/>
      </c>
      <c r="CC428" t="str">
        <f>IF(Table1[[#This Row],[Ledger 3]]="","",IF(Table1[[#This Row],[Effect 3]]="Dr.","Yes","No"))</f>
        <v/>
      </c>
      <c r="CD428" t="str">
        <f>IF(Table1[[#This Row],[Ledger 3]]="","",Table1[[#This Row],[Ledger 3]])</f>
        <v/>
      </c>
      <c r="CE428" t="str">
        <f>IF(Table1[[#This Row],[Ledger 3]]="","",IF(Table1[[#This Row],[Effect 3]]="Dr.",-Table1[[#This Row],[Amount 3]],Table1[[#This Row],[Amount 3]]))</f>
        <v/>
      </c>
      <c r="CH428" t="str">
        <f>IF(Table1[[#This Row],[Ledger 4]]="","","No")</f>
        <v/>
      </c>
      <c r="CI428" t="str">
        <f>IF(Table1[[#This Row],[Ledger 4]]="","",IF(Table1[[#This Row],[Effect 4]]="Dr.","Yes","No"))</f>
        <v/>
      </c>
      <c r="CJ428" t="str">
        <f>IF(Table1[[#This Row],[Ledger 4]]="","",Table1[[#This Row],[Ledger 4]])</f>
        <v/>
      </c>
      <c r="CK428" t="str">
        <f>IF(Table1[[#This Row],[Ledger 4]]="","",IF(Table1[[#This Row],[Effect 4]]="Dr.",-Table1[[#This Row],[Amount 4]],Table1[[#This Row],[Amount 4]]))</f>
        <v/>
      </c>
      <c r="CN428" t="str">
        <f>IF(Table1[[#This Row],[Ledger 5]]="","","No")</f>
        <v/>
      </c>
      <c r="CO428" t="str">
        <f>IF(Table1[[#This Row],[Ledger 5]]="","",IF(Table1[[#This Row],[Effect 5]]="Dr.","Yes","No"))</f>
        <v/>
      </c>
      <c r="CP428" t="str">
        <f>IF(Table1[[#This Row],[Ledger 5]]="","",Table1[[#This Row],[Ledger 5]])</f>
        <v/>
      </c>
      <c r="CQ428" t="str">
        <f>IF(Table1[[#This Row],[Ledger 5]]="","",IF(Table1[[#This Row],[Effect 5]]="Dr.",-Table1[[#This Row],[Amount 5]],Table1[[#This Row],[Amount 5]]))</f>
        <v/>
      </c>
      <c r="CT428" t="str">
        <f>IF(Table1[[#This Row],[Ledger 6]]="","","No")</f>
        <v/>
      </c>
      <c r="CU428" t="str">
        <f>IF(Table1[[#This Row],[Ledger 6]]="","",IF(Table1[[#This Row],[Effect 6]]="Dr.","Yes","No"))</f>
        <v/>
      </c>
      <c r="CV428" t="str">
        <f>IF(Table1[[#This Row],[Ledger 6]]="","",Table1[[#This Row],[Ledger 6]])</f>
        <v/>
      </c>
      <c r="CW428" t="str">
        <f>IF(Table1[[#This Row],[Ledger 6]]="","",IF(Table1[[#This Row],[Effect 6]]="Dr.",-Table1[[#This Row],[Amount 6]],Table1[[#This Row],[Amount 6]]))</f>
        <v/>
      </c>
      <c r="CZ428" t="str">
        <f>IF(Table1[[#This Row],[Ledger 7]]="","","No")</f>
        <v/>
      </c>
      <c r="DA428" t="str">
        <f>IF(Table1[[#This Row],[Ledger 7]]="","",IF(Table1[[#This Row],[Effect 7]]="Dr.","Yes","No"))</f>
        <v/>
      </c>
      <c r="DB428" t="str">
        <f>IF(Table1[[#This Row],[Ledger 7]]="","",Table1[[#This Row],[Ledger 7]])</f>
        <v/>
      </c>
      <c r="DC428" t="str">
        <f>IF(Table1[[#This Row],[Ledger 7]]="","",IF(Table1[[#This Row],[Effect 7]]="Dr.",-Table1[[#This Row],[Amount 7]],Table1[[#This Row],[Amount 7]]))</f>
        <v/>
      </c>
      <c r="DF428" t="str">
        <f>IF(Table1[[#This Row],[Ledger 8]]="","","No")</f>
        <v/>
      </c>
      <c r="DG428" t="str">
        <f>IF(Table1[[#This Row],[Ledger 8]]="","",IF(Table1[[#This Row],[Effect 8]]="Dr.","Yes","No"))</f>
        <v/>
      </c>
      <c r="DH428" t="str">
        <f>IF(Table1[[#This Row],[Ledger 8]]="","",Table1[[#This Row],[Ledger 8]])</f>
        <v/>
      </c>
      <c r="DI428" t="str">
        <f>IF(Table1[[#This Row],[Ledger 8]]="","",IF(Table1[[#This Row],[Effect 8]]="Dr.",-Table1[[#This Row],[Amount 8]],Table1[[#This Row],[Amount 8]]))</f>
        <v/>
      </c>
      <c r="DL428" t="str">
        <f>IF(Table1[[#This Row],[Ledger 9]]="","","No")</f>
        <v/>
      </c>
      <c r="DM428" t="str">
        <f>IF(Table1[[#This Row],[Ledger 9]]="","",IF(Table1[[#This Row],[Effect 9]]="Dr.","Yes","No"))</f>
        <v/>
      </c>
      <c r="DN428" t="str">
        <f>IF(Table1[[#This Row],[Ledger 9]]="","",Table1[[#This Row],[Ledger 9]])</f>
        <v/>
      </c>
      <c r="DO428" t="str">
        <f>IF(Table1[[#This Row],[Ledger 9]]="","",IF(Table1[[#This Row],[Effect 9]]="Dr.",-Table1[[#This Row],[Amount 9]],Table1[[#This Row],[Amount 9]]))</f>
        <v/>
      </c>
      <c r="DR428" t="str">
        <f>IF(Table1[[#This Row],[Ledger 10]]="","","No")</f>
        <v/>
      </c>
      <c r="DS428" t="str">
        <f>IF(Table1[[#This Row],[Ledger 10]]="","",IF(Table1[[#This Row],[Effect 10]]="Dr.","Yes","No"))</f>
        <v/>
      </c>
      <c r="DT428" t="str">
        <f>IF(Table1[[#This Row],[Ledger 10]]="","",Table1[[#This Row],[Ledger 10]])</f>
        <v/>
      </c>
      <c r="DU428" t="str">
        <f>IF(Table1[[#This Row],[Ledger 10]]="","",IF(Table1[[#This Row],[Effect 10]]="Dr.",-Table1[[#This Row],[Amount 10]],Table1[[#This Row],[Amount 10]]))</f>
        <v/>
      </c>
      <c r="DX428" t="str">
        <f>IF(Table1[[#This Row],[Ledger 11]]="","","No")</f>
        <v/>
      </c>
      <c r="DY428" t="str">
        <f>IF(Table1[[#This Row],[Ledger 11]]="","",IF(Table1[[#This Row],[Effect 11]]="Dr.","Yes","No"))</f>
        <v/>
      </c>
      <c r="DZ428" t="str">
        <f>IF(Table1[[#This Row],[Ledger 11]]="","",Table1[[#This Row],[Ledger 11]])</f>
        <v/>
      </c>
      <c r="EA428" t="str">
        <f>IF(Table1[[#This Row],[Ledger 11]]="","",IF(Table1[[#This Row],[Effect 11]]="Dr.",-Table1[[#This Row],[Amount 11]],Table1[[#This Row],[Amount 11]]))</f>
        <v/>
      </c>
      <c r="ED428" t="str">
        <f>IF(Table1[[#This Row],[Ledger 12]]="","","No")</f>
        <v/>
      </c>
      <c r="EE428" t="str">
        <f>IF(Table1[[#This Row],[Ledger 12]]="","",IF(Table1[[#This Row],[Effect 12]]="Dr.","Yes","No"))</f>
        <v/>
      </c>
      <c r="EF428" t="str">
        <f>IF(Table1[[#This Row],[Ledger 12]]="","",Table1[[#This Row],[Ledger 12]])</f>
        <v/>
      </c>
      <c r="EG428" t="str">
        <f>IF(Table1[[#This Row],[Ledger 12]]="","",IF(Table1[[#This Row],[Effect 12]]="Dr.",-Table1[[#This Row],[Amount 12]],Table1[[#This Row],[Amount 12]]))</f>
        <v/>
      </c>
      <c r="EJ428" t="str">
        <f>IF(Table1[[#This Row],[Ledger 13]]="","","No")</f>
        <v/>
      </c>
      <c r="EK428" t="str">
        <f>IF(Table1[[#This Row],[Ledger 13]]="","",IF(Table1[[#This Row],[Effect 13]]="Dr.","Yes","No"))</f>
        <v/>
      </c>
      <c r="EL428" t="str">
        <f>IF(Table1[[#This Row],[Ledger 13]]="","",Table1[[#This Row],[Ledger 13]])</f>
        <v/>
      </c>
      <c r="EM428" t="str">
        <f>IF(Table1[[#This Row],[Ledger 13]]="","",IF(Table1[[#This Row],[Effect 13]]="Dr.",-Table1[[#This Row],[Amount 13]],Table1[[#This Row],[Amount 13]]))</f>
        <v/>
      </c>
      <c r="EP428" t="str">
        <f>IF(Table1[[#This Row],[Ledger 14]]="","","No")</f>
        <v/>
      </c>
      <c r="EQ428" t="str">
        <f>IF(Table1[[#This Row],[Ledger 14]]="","",IF(Table1[[#This Row],[Effect 14]]="Dr.","Yes","No"))</f>
        <v/>
      </c>
      <c r="ER428" t="str">
        <f>IF(Table1[[#This Row],[Ledger 14]]="","",Table1[[#This Row],[Ledger 14]])</f>
        <v/>
      </c>
      <c r="ES428" t="str">
        <f>IF(Table1[[#This Row],[Ledger 14]]="","",IF(Table1[[#This Row],[Effect 14]]="Dr.",-Table1[[#This Row],[Amount 14]],Table1[[#This Row],[Amount 14]]))</f>
        <v/>
      </c>
      <c r="EV428" t="str">
        <f>IF(Table1[[#This Row],[Ledger 15]]="","","No")</f>
        <v/>
      </c>
      <c r="EW428" t="str">
        <f>IF(Table1[[#This Row],[Ledger 15]]="","",IF(Table1[[#This Row],[Effect 15]]="Dr.","Yes","No"))</f>
        <v/>
      </c>
      <c r="EX428" t="str">
        <f>IF(Table1[[#This Row],[Ledger 15]]="","",Table1[[#This Row],[Ledger 15]])</f>
        <v/>
      </c>
      <c r="EY428" t="str">
        <f>IF(Table1[[#This Row],[Ledger 15]]="","",IF(Table1[[#This Row],[Effect 15]]="Dr.",-Table1[[#This Row],[Amount 15]],Table1[[#This Row],[Amount 15]]))</f>
        <v/>
      </c>
      <c r="FD4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8">
        <f>IF(Table1[[#This Row],[Date]]="",0,IF(AND(Table1[[#This Row],[Date]]&gt;=$FE$2,Table1[[#This Row],[Date]]&lt;=$FE$3),0,1))</f>
        <v>0</v>
      </c>
      <c r="FF428">
        <f>IF(Table1[[#This Row],[Date]]="",0,IF(TYPE(VLOOKUP(Table1[[#This Row],[Voucher Type]],Table1[[#All],[Voucher Type Master]],1,FALSE))=16,1,0))</f>
        <v>0</v>
      </c>
      <c r="FG428">
        <f>IF(TYPE(IF(Table1[[#This Row],[Date]]="",0,IF(VLOOKUP(Table1[[#This Row],[Voucher Type]],$FY$5:$FZ$13,2,0)=Table1[[#This Row],[Effect 1]],0,1)))=16,1,0)</f>
        <v>0</v>
      </c>
      <c r="FH4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8">
        <f>IF(LEN(Table1[[#This Row],[Ledger 1]])&gt;0,IF(TYPE(VLOOKUP(Table1[[#This Row],[Ledger 1]],GZ:GZ,1,0))=16,1,0),0)</f>
        <v>0</v>
      </c>
      <c r="FJ428">
        <f>IF(LEN(Table1[[#This Row],[Ledger 2]])&gt;0,IF(TYPE(VLOOKUP(Table1[[#This Row],[Ledger 2]],GZ:GZ,1,0))=16,1,0),0)</f>
        <v>0</v>
      </c>
      <c r="FK428">
        <f>IF(LEN(Table1[[#This Row],[Ledger 3]])&gt;0,IF(TYPE(VLOOKUP(Table1[[#This Row],[Ledger 3]],GZ:GZ,1,0))=16,1,0),0)</f>
        <v>0</v>
      </c>
      <c r="FL428">
        <f>IF(LEN(Table1[[#This Row],[Ledger 4]])&gt;0,IF(TYPE(VLOOKUP(Table1[[#This Row],[Ledger 4]],GZ:GZ,1,0))=16,1,0),0)</f>
        <v>0</v>
      </c>
      <c r="FM428">
        <f>IF(LEN(Table1[[#This Row],[Ledger 5]])&gt;0,IF(TYPE(VLOOKUP(Table1[[#This Row],[Ledger 5]],GZ:GZ,1,0))=16,1,0),0)</f>
        <v>0</v>
      </c>
      <c r="FN428">
        <f>IF(LEN(Table1[[#This Row],[Ledger 6]])&gt;0,IF(TYPE(VLOOKUP(Table1[[#This Row],[Ledger 6]],$GZ:$GZ,1,0))=16,1,0),0)</f>
        <v>0</v>
      </c>
      <c r="FO428">
        <f>IF(LEN(Table1[[#This Row],[Ledger 7]])&gt;0,IF(TYPE(VLOOKUP(Table1[[#This Row],[Ledger 7]],$GZ:$GZ,1,0))=16,1,0),0)</f>
        <v>0</v>
      </c>
      <c r="FP428">
        <f>IF(LEN(Table1[[#This Row],[Ledger 8]])&gt;0,IF(TYPE(VLOOKUP(Table1[[#This Row],[Ledger 8]],$GZ:$GZ,1,0))=16,1,0),0)</f>
        <v>0</v>
      </c>
      <c r="FQ428">
        <f>IF(LEN(Table1[[#This Row],[Ledger 9]])&gt;0,IF(TYPE(VLOOKUP(Table1[[#This Row],[Ledger 9]],$GZ:$GZ,1,0))=16,1,0),0)</f>
        <v>0</v>
      </c>
      <c r="FR428">
        <f>IF(LEN(Table1[[#This Row],[Ledger 10]])&gt;0,IF(TYPE(VLOOKUP(Table1[[#This Row],[Ledger 10]],$GZ:$GZ,1,0))=16,1,0),0)</f>
        <v>0</v>
      </c>
      <c r="FS428">
        <f>IF(LEN(Table1[[#This Row],[Ledger 11]])&gt;0,IF(TYPE(VLOOKUP(Table1[[#This Row],[Ledger 11]],$GZ:$GZ,1,0))=16,1,0),0)</f>
        <v>0</v>
      </c>
      <c r="FT428">
        <f>IF(LEN(Table1[[#This Row],[Ledger 12]])&gt;0,IF(TYPE(VLOOKUP(Table1[[#This Row],[Ledger 12]],$GZ:$GZ,1,0))=16,1,0),0)</f>
        <v>0</v>
      </c>
      <c r="FU428">
        <f>IF(LEN(Table1[[#This Row],[Ledger 13]])&gt;0,IF(TYPE(VLOOKUP(Table1[[#This Row],[Ledger 13]],$GZ:$GZ,1,0))=16,1,0),0)</f>
        <v>0</v>
      </c>
      <c r="FV428">
        <f>IF(LEN(Table1[[#This Row],[Ledger 14]])&gt;0,IF(TYPE(VLOOKUP(Table1[[#This Row],[Ledger 14]],$GZ:$GZ,1,0))=16,1,0),0)</f>
        <v>0</v>
      </c>
      <c r="FW428">
        <f>IF(LEN(Table1[[#This Row],[Ledger 15]])&gt;0,IF(TYPE(VLOOKUP(Table1[[#This Row],[Ledger 15]],$GZ:$GZ,1,0))=16,1,0),0)</f>
        <v>0</v>
      </c>
    </row>
    <row r="429" spans="4:179" ht="33" customHeight="1" x14ac:dyDescent="0.45">
      <c r="D429" s="8">
        <f t="shared" si="15"/>
        <v>424</v>
      </c>
      <c r="E429" s="32"/>
      <c r="F429" s="34"/>
      <c r="G429" s="34"/>
      <c r="H429" s="34"/>
      <c r="I429" s="34"/>
      <c r="J429" s="38"/>
      <c r="K429" s="33"/>
      <c r="L429" s="36"/>
      <c r="M429" s="35"/>
      <c r="N429" s="34"/>
      <c r="O429" s="41"/>
      <c r="P429" s="35"/>
      <c r="Q429" s="34"/>
      <c r="R429" s="37"/>
      <c r="S429" s="35"/>
      <c r="T429" s="34"/>
      <c r="U429" s="37"/>
      <c r="V429" s="35"/>
      <c r="W429" s="34"/>
      <c r="X429" s="37"/>
      <c r="Y429" s="35"/>
      <c r="Z429" s="34"/>
      <c r="AA429" s="37"/>
      <c r="AB429" s="35"/>
      <c r="AC429" s="34"/>
      <c r="AD429" s="37"/>
      <c r="AE429" s="35"/>
      <c r="AF429" s="34"/>
      <c r="AG429" s="37"/>
      <c r="AH429" s="35"/>
      <c r="AI429" s="34"/>
      <c r="AJ429" s="37"/>
      <c r="AK429" s="35"/>
      <c r="AL429" s="34"/>
      <c r="AM429" s="37"/>
      <c r="AN429" s="35"/>
      <c r="AO429" s="34"/>
      <c r="AP429" s="37"/>
      <c r="AQ429" s="35"/>
      <c r="AR429" s="34"/>
      <c r="AS429" s="37"/>
      <c r="AT429" s="35"/>
      <c r="AU429" s="34"/>
      <c r="AV429" s="37"/>
      <c r="AW429" s="35"/>
      <c r="AX429" s="34"/>
      <c r="AY429" s="37"/>
      <c r="AZ429" s="35"/>
      <c r="BA429" s="34"/>
      <c r="BB429" s="37"/>
      <c r="BC4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29" s="7"/>
      <c r="BF429" t="str">
        <f>IF(Table1[[#This Row],[Date]]="","","&amp;lt;VOUCHER REMOTEID="&amp;""""&amp;$A$11&amp;$A$13&amp;ROW()&amp;""""&amp;" VCHTYPE="""&amp;F429&amp;""" ACTION="""&amp;"Create"&amp;"""&amp;gt;")</f>
        <v/>
      </c>
      <c r="BG429" t="str">
        <f>IF(Table1[[#This Row],[Date]]="","",TEXT(Table1[[#This Row],[Date]],"yyyymmdd"))</f>
        <v/>
      </c>
      <c r="BH429" t="str">
        <f>Table1[[#This Row],[Date2]]</f>
        <v/>
      </c>
      <c r="BI429" t="str">
        <f>IF(Table1[[#This Row],[Date]]="","",Table1[[#This Row],[Voucher Type]])</f>
        <v/>
      </c>
      <c r="BJ429" t="str">
        <f>IF(Table1[[#This Row],[Ref No / Invoice No]]="","",Table1[[#This Row],[Ref No / Invoice No]])</f>
        <v/>
      </c>
      <c r="BK429" t="str">
        <f>IF(Table1[[#This Row],[Voucher No]]="","",Table1[[#This Row],[Voucher No]])</f>
        <v/>
      </c>
      <c r="BL429" t="str">
        <f>IF(Table1[[#This Row],[Date]]="","",Table1[[#This Row],[Narration]])</f>
        <v/>
      </c>
      <c r="BM429" t="str">
        <f>IF(Table1[[#This Row],[Date]]="","",$A$11&amp;$A$13&amp;ROW())</f>
        <v/>
      </c>
      <c r="BN429" t="str">
        <f>IF(Table1[[#This Row],[Date]]="","",$A$13)</f>
        <v/>
      </c>
      <c r="BP429" t="str">
        <f>IF(Table1[[#This Row],[Ledger 1]]="","","No")</f>
        <v/>
      </c>
      <c r="BQ429" t="str">
        <f>IF(Table1[[#This Row],[Date]]="","",IF(Table1[[#This Row],[Effect 1]]="Dr.","Yes","No"))</f>
        <v/>
      </c>
      <c r="BR429" t="str">
        <f>IF(Table1[[#This Row],[Date]]="","",Table1[[#This Row],[Ledger 1]])</f>
        <v/>
      </c>
      <c r="BS429" t="str">
        <f>IF(Table1[[#This Row],[Date]]="","",IF(Table1[[#This Row],[Effect 1]]="Dr.",-Table1[[#This Row],[Amount 1]],Table1[[#This Row],[Amount 1]]))</f>
        <v/>
      </c>
      <c r="BV429" t="str">
        <f>IF(Table1[[#This Row],[Ledger 2]]="","","No")</f>
        <v/>
      </c>
      <c r="BW429" t="str">
        <f>IF(Table1[[#This Row],[Date]]="","",IF(Table1[[#This Row],[Effect 2]]="Dr.","Yes","No"))</f>
        <v/>
      </c>
      <c r="BX429" t="str">
        <f>IF(Table1[[#This Row],[Date]]="","",Table1[[#This Row],[Ledger 2]])</f>
        <v/>
      </c>
      <c r="BY429" t="str">
        <f>IF(Table1[[#This Row],[Date]]="","",IF(Table1[[#This Row],[Effect 2]]="Dr.",-Table1[[#This Row],[Amount 2]],Table1[[#This Row],[Amount 2]]))</f>
        <v/>
      </c>
      <c r="CB429" t="str">
        <f>IF(Table1[[#This Row],[Ledger 3]]="","","No")</f>
        <v/>
      </c>
      <c r="CC429" t="str">
        <f>IF(Table1[[#This Row],[Ledger 3]]="","",IF(Table1[[#This Row],[Effect 3]]="Dr.","Yes","No"))</f>
        <v/>
      </c>
      <c r="CD429" t="str">
        <f>IF(Table1[[#This Row],[Ledger 3]]="","",Table1[[#This Row],[Ledger 3]])</f>
        <v/>
      </c>
      <c r="CE429" t="str">
        <f>IF(Table1[[#This Row],[Ledger 3]]="","",IF(Table1[[#This Row],[Effect 3]]="Dr.",-Table1[[#This Row],[Amount 3]],Table1[[#This Row],[Amount 3]]))</f>
        <v/>
      </c>
      <c r="CH429" t="str">
        <f>IF(Table1[[#This Row],[Ledger 4]]="","","No")</f>
        <v/>
      </c>
      <c r="CI429" t="str">
        <f>IF(Table1[[#This Row],[Ledger 4]]="","",IF(Table1[[#This Row],[Effect 4]]="Dr.","Yes","No"))</f>
        <v/>
      </c>
      <c r="CJ429" t="str">
        <f>IF(Table1[[#This Row],[Ledger 4]]="","",Table1[[#This Row],[Ledger 4]])</f>
        <v/>
      </c>
      <c r="CK429" t="str">
        <f>IF(Table1[[#This Row],[Ledger 4]]="","",IF(Table1[[#This Row],[Effect 4]]="Dr.",-Table1[[#This Row],[Amount 4]],Table1[[#This Row],[Amount 4]]))</f>
        <v/>
      </c>
      <c r="CN429" t="str">
        <f>IF(Table1[[#This Row],[Ledger 5]]="","","No")</f>
        <v/>
      </c>
      <c r="CO429" t="str">
        <f>IF(Table1[[#This Row],[Ledger 5]]="","",IF(Table1[[#This Row],[Effect 5]]="Dr.","Yes","No"))</f>
        <v/>
      </c>
      <c r="CP429" t="str">
        <f>IF(Table1[[#This Row],[Ledger 5]]="","",Table1[[#This Row],[Ledger 5]])</f>
        <v/>
      </c>
      <c r="CQ429" t="str">
        <f>IF(Table1[[#This Row],[Ledger 5]]="","",IF(Table1[[#This Row],[Effect 5]]="Dr.",-Table1[[#This Row],[Amount 5]],Table1[[#This Row],[Amount 5]]))</f>
        <v/>
      </c>
      <c r="CT429" t="str">
        <f>IF(Table1[[#This Row],[Ledger 6]]="","","No")</f>
        <v/>
      </c>
      <c r="CU429" t="str">
        <f>IF(Table1[[#This Row],[Ledger 6]]="","",IF(Table1[[#This Row],[Effect 6]]="Dr.","Yes","No"))</f>
        <v/>
      </c>
      <c r="CV429" t="str">
        <f>IF(Table1[[#This Row],[Ledger 6]]="","",Table1[[#This Row],[Ledger 6]])</f>
        <v/>
      </c>
      <c r="CW429" t="str">
        <f>IF(Table1[[#This Row],[Ledger 6]]="","",IF(Table1[[#This Row],[Effect 6]]="Dr.",-Table1[[#This Row],[Amount 6]],Table1[[#This Row],[Amount 6]]))</f>
        <v/>
      </c>
      <c r="CZ429" t="str">
        <f>IF(Table1[[#This Row],[Ledger 7]]="","","No")</f>
        <v/>
      </c>
      <c r="DA429" t="str">
        <f>IF(Table1[[#This Row],[Ledger 7]]="","",IF(Table1[[#This Row],[Effect 7]]="Dr.","Yes","No"))</f>
        <v/>
      </c>
      <c r="DB429" t="str">
        <f>IF(Table1[[#This Row],[Ledger 7]]="","",Table1[[#This Row],[Ledger 7]])</f>
        <v/>
      </c>
      <c r="DC429" t="str">
        <f>IF(Table1[[#This Row],[Ledger 7]]="","",IF(Table1[[#This Row],[Effect 7]]="Dr.",-Table1[[#This Row],[Amount 7]],Table1[[#This Row],[Amount 7]]))</f>
        <v/>
      </c>
      <c r="DF429" t="str">
        <f>IF(Table1[[#This Row],[Ledger 8]]="","","No")</f>
        <v/>
      </c>
      <c r="DG429" t="str">
        <f>IF(Table1[[#This Row],[Ledger 8]]="","",IF(Table1[[#This Row],[Effect 8]]="Dr.","Yes","No"))</f>
        <v/>
      </c>
      <c r="DH429" t="str">
        <f>IF(Table1[[#This Row],[Ledger 8]]="","",Table1[[#This Row],[Ledger 8]])</f>
        <v/>
      </c>
      <c r="DI429" t="str">
        <f>IF(Table1[[#This Row],[Ledger 8]]="","",IF(Table1[[#This Row],[Effect 8]]="Dr.",-Table1[[#This Row],[Amount 8]],Table1[[#This Row],[Amount 8]]))</f>
        <v/>
      </c>
      <c r="DL429" t="str">
        <f>IF(Table1[[#This Row],[Ledger 9]]="","","No")</f>
        <v/>
      </c>
      <c r="DM429" t="str">
        <f>IF(Table1[[#This Row],[Ledger 9]]="","",IF(Table1[[#This Row],[Effect 9]]="Dr.","Yes","No"))</f>
        <v/>
      </c>
      <c r="DN429" t="str">
        <f>IF(Table1[[#This Row],[Ledger 9]]="","",Table1[[#This Row],[Ledger 9]])</f>
        <v/>
      </c>
      <c r="DO429" t="str">
        <f>IF(Table1[[#This Row],[Ledger 9]]="","",IF(Table1[[#This Row],[Effect 9]]="Dr.",-Table1[[#This Row],[Amount 9]],Table1[[#This Row],[Amount 9]]))</f>
        <v/>
      </c>
      <c r="DR429" t="str">
        <f>IF(Table1[[#This Row],[Ledger 10]]="","","No")</f>
        <v/>
      </c>
      <c r="DS429" t="str">
        <f>IF(Table1[[#This Row],[Ledger 10]]="","",IF(Table1[[#This Row],[Effect 10]]="Dr.","Yes","No"))</f>
        <v/>
      </c>
      <c r="DT429" t="str">
        <f>IF(Table1[[#This Row],[Ledger 10]]="","",Table1[[#This Row],[Ledger 10]])</f>
        <v/>
      </c>
      <c r="DU429" t="str">
        <f>IF(Table1[[#This Row],[Ledger 10]]="","",IF(Table1[[#This Row],[Effect 10]]="Dr.",-Table1[[#This Row],[Amount 10]],Table1[[#This Row],[Amount 10]]))</f>
        <v/>
      </c>
      <c r="DX429" t="str">
        <f>IF(Table1[[#This Row],[Ledger 11]]="","","No")</f>
        <v/>
      </c>
      <c r="DY429" t="str">
        <f>IF(Table1[[#This Row],[Ledger 11]]="","",IF(Table1[[#This Row],[Effect 11]]="Dr.","Yes","No"))</f>
        <v/>
      </c>
      <c r="DZ429" t="str">
        <f>IF(Table1[[#This Row],[Ledger 11]]="","",Table1[[#This Row],[Ledger 11]])</f>
        <v/>
      </c>
      <c r="EA429" t="str">
        <f>IF(Table1[[#This Row],[Ledger 11]]="","",IF(Table1[[#This Row],[Effect 11]]="Dr.",-Table1[[#This Row],[Amount 11]],Table1[[#This Row],[Amount 11]]))</f>
        <v/>
      </c>
      <c r="ED429" t="str">
        <f>IF(Table1[[#This Row],[Ledger 12]]="","","No")</f>
        <v/>
      </c>
      <c r="EE429" t="str">
        <f>IF(Table1[[#This Row],[Ledger 12]]="","",IF(Table1[[#This Row],[Effect 12]]="Dr.","Yes","No"))</f>
        <v/>
      </c>
      <c r="EF429" t="str">
        <f>IF(Table1[[#This Row],[Ledger 12]]="","",Table1[[#This Row],[Ledger 12]])</f>
        <v/>
      </c>
      <c r="EG429" t="str">
        <f>IF(Table1[[#This Row],[Ledger 12]]="","",IF(Table1[[#This Row],[Effect 12]]="Dr.",-Table1[[#This Row],[Amount 12]],Table1[[#This Row],[Amount 12]]))</f>
        <v/>
      </c>
      <c r="EJ429" t="str">
        <f>IF(Table1[[#This Row],[Ledger 13]]="","","No")</f>
        <v/>
      </c>
      <c r="EK429" t="str">
        <f>IF(Table1[[#This Row],[Ledger 13]]="","",IF(Table1[[#This Row],[Effect 13]]="Dr.","Yes","No"))</f>
        <v/>
      </c>
      <c r="EL429" t="str">
        <f>IF(Table1[[#This Row],[Ledger 13]]="","",Table1[[#This Row],[Ledger 13]])</f>
        <v/>
      </c>
      <c r="EM429" t="str">
        <f>IF(Table1[[#This Row],[Ledger 13]]="","",IF(Table1[[#This Row],[Effect 13]]="Dr.",-Table1[[#This Row],[Amount 13]],Table1[[#This Row],[Amount 13]]))</f>
        <v/>
      </c>
      <c r="EP429" t="str">
        <f>IF(Table1[[#This Row],[Ledger 14]]="","","No")</f>
        <v/>
      </c>
      <c r="EQ429" t="str">
        <f>IF(Table1[[#This Row],[Ledger 14]]="","",IF(Table1[[#This Row],[Effect 14]]="Dr.","Yes","No"))</f>
        <v/>
      </c>
      <c r="ER429" t="str">
        <f>IF(Table1[[#This Row],[Ledger 14]]="","",Table1[[#This Row],[Ledger 14]])</f>
        <v/>
      </c>
      <c r="ES429" t="str">
        <f>IF(Table1[[#This Row],[Ledger 14]]="","",IF(Table1[[#This Row],[Effect 14]]="Dr.",-Table1[[#This Row],[Amount 14]],Table1[[#This Row],[Amount 14]]))</f>
        <v/>
      </c>
      <c r="EV429" t="str">
        <f>IF(Table1[[#This Row],[Ledger 15]]="","","No")</f>
        <v/>
      </c>
      <c r="EW429" t="str">
        <f>IF(Table1[[#This Row],[Ledger 15]]="","",IF(Table1[[#This Row],[Effect 15]]="Dr.","Yes","No"))</f>
        <v/>
      </c>
      <c r="EX429" t="str">
        <f>IF(Table1[[#This Row],[Ledger 15]]="","",Table1[[#This Row],[Ledger 15]])</f>
        <v/>
      </c>
      <c r="EY429" t="str">
        <f>IF(Table1[[#This Row],[Ledger 15]]="","",IF(Table1[[#This Row],[Effect 15]]="Dr.",-Table1[[#This Row],[Amount 15]],Table1[[#This Row],[Amount 15]]))</f>
        <v/>
      </c>
      <c r="FD4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29">
        <f>IF(Table1[[#This Row],[Date]]="",0,IF(AND(Table1[[#This Row],[Date]]&gt;=$FE$2,Table1[[#This Row],[Date]]&lt;=$FE$3),0,1))</f>
        <v>0</v>
      </c>
      <c r="FF429">
        <f>IF(Table1[[#This Row],[Date]]="",0,IF(TYPE(VLOOKUP(Table1[[#This Row],[Voucher Type]],Table1[[#All],[Voucher Type Master]],1,FALSE))=16,1,0))</f>
        <v>0</v>
      </c>
      <c r="FG429">
        <f>IF(TYPE(IF(Table1[[#This Row],[Date]]="",0,IF(VLOOKUP(Table1[[#This Row],[Voucher Type]],$FY$5:$FZ$13,2,0)=Table1[[#This Row],[Effect 1]],0,1)))=16,1,0)</f>
        <v>0</v>
      </c>
      <c r="FH4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29">
        <f>IF(LEN(Table1[[#This Row],[Ledger 1]])&gt;0,IF(TYPE(VLOOKUP(Table1[[#This Row],[Ledger 1]],GZ:GZ,1,0))=16,1,0),0)</f>
        <v>0</v>
      </c>
      <c r="FJ429">
        <f>IF(LEN(Table1[[#This Row],[Ledger 2]])&gt;0,IF(TYPE(VLOOKUP(Table1[[#This Row],[Ledger 2]],GZ:GZ,1,0))=16,1,0),0)</f>
        <v>0</v>
      </c>
      <c r="FK429">
        <f>IF(LEN(Table1[[#This Row],[Ledger 3]])&gt;0,IF(TYPE(VLOOKUP(Table1[[#This Row],[Ledger 3]],GZ:GZ,1,0))=16,1,0),0)</f>
        <v>0</v>
      </c>
      <c r="FL429">
        <f>IF(LEN(Table1[[#This Row],[Ledger 4]])&gt;0,IF(TYPE(VLOOKUP(Table1[[#This Row],[Ledger 4]],GZ:GZ,1,0))=16,1,0),0)</f>
        <v>0</v>
      </c>
      <c r="FM429">
        <f>IF(LEN(Table1[[#This Row],[Ledger 5]])&gt;0,IF(TYPE(VLOOKUP(Table1[[#This Row],[Ledger 5]],GZ:GZ,1,0))=16,1,0),0)</f>
        <v>0</v>
      </c>
      <c r="FN429">
        <f>IF(LEN(Table1[[#This Row],[Ledger 6]])&gt;0,IF(TYPE(VLOOKUP(Table1[[#This Row],[Ledger 6]],$GZ:$GZ,1,0))=16,1,0),0)</f>
        <v>0</v>
      </c>
      <c r="FO429">
        <f>IF(LEN(Table1[[#This Row],[Ledger 7]])&gt;0,IF(TYPE(VLOOKUP(Table1[[#This Row],[Ledger 7]],$GZ:$GZ,1,0))=16,1,0),0)</f>
        <v>0</v>
      </c>
      <c r="FP429">
        <f>IF(LEN(Table1[[#This Row],[Ledger 8]])&gt;0,IF(TYPE(VLOOKUP(Table1[[#This Row],[Ledger 8]],$GZ:$GZ,1,0))=16,1,0),0)</f>
        <v>0</v>
      </c>
      <c r="FQ429">
        <f>IF(LEN(Table1[[#This Row],[Ledger 9]])&gt;0,IF(TYPE(VLOOKUP(Table1[[#This Row],[Ledger 9]],$GZ:$GZ,1,0))=16,1,0),0)</f>
        <v>0</v>
      </c>
      <c r="FR429">
        <f>IF(LEN(Table1[[#This Row],[Ledger 10]])&gt;0,IF(TYPE(VLOOKUP(Table1[[#This Row],[Ledger 10]],$GZ:$GZ,1,0))=16,1,0),0)</f>
        <v>0</v>
      </c>
      <c r="FS429">
        <f>IF(LEN(Table1[[#This Row],[Ledger 11]])&gt;0,IF(TYPE(VLOOKUP(Table1[[#This Row],[Ledger 11]],$GZ:$GZ,1,0))=16,1,0),0)</f>
        <v>0</v>
      </c>
      <c r="FT429">
        <f>IF(LEN(Table1[[#This Row],[Ledger 12]])&gt;0,IF(TYPE(VLOOKUP(Table1[[#This Row],[Ledger 12]],$GZ:$GZ,1,0))=16,1,0),0)</f>
        <v>0</v>
      </c>
      <c r="FU429">
        <f>IF(LEN(Table1[[#This Row],[Ledger 13]])&gt;0,IF(TYPE(VLOOKUP(Table1[[#This Row],[Ledger 13]],$GZ:$GZ,1,0))=16,1,0),0)</f>
        <v>0</v>
      </c>
      <c r="FV429">
        <f>IF(LEN(Table1[[#This Row],[Ledger 14]])&gt;0,IF(TYPE(VLOOKUP(Table1[[#This Row],[Ledger 14]],$GZ:$GZ,1,0))=16,1,0),0)</f>
        <v>0</v>
      </c>
      <c r="FW429">
        <f>IF(LEN(Table1[[#This Row],[Ledger 15]])&gt;0,IF(TYPE(VLOOKUP(Table1[[#This Row],[Ledger 15]],$GZ:$GZ,1,0))=16,1,0),0)</f>
        <v>0</v>
      </c>
    </row>
    <row r="430" spans="4:179" ht="33" customHeight="1" x14ac:dyDescent="0.45">
      <c r="D430" s="8">
        <f t="shared" si="15"/>
        <v>425</v>
      </c>
      <c r="E430" s="32"/>
      <c r="F430" s="34"/>
      <c r="G430" s="34"/>
      <c r="H430" s="34"/>
      <c r="I430" s="34"/>
      <c r="J430" s="38"/>
      <c r="K430" s="33"/>
      <c r="L430" s="36"/>
      <c r="M430" s="35"/>
      <c r="N430" s="34"/>
      <c r="O430" s="41"/>
      <c r="P430" s="35"/>
      <c r="Q430" s="34"/>
      <c r="R430" s="37"/>
      <c r="S430" s="35"/>
      <c r="T430" s="34"/>
      <c r="U430" s="37"/>
      <c r="V430" s="35"/>
      <c r="W430" s="34"/>
      <c r="X430" s="37"/>
      <c r="Y430" s="35"/>
      <c r="Z430" s="34"/>
      <c r="AA430" s="37"/>
      <c r="AB430" s="35"/>
      <c r="AC430" s="34"/>
      <c r="AD430" s="37"/>
      <c r="AE430" s="35"/>
      <c r="AF430" s="34"/>
      <c r="AG430" s="37"/>
      <c r="AH430" s="35"/>
      <c r="AI430" s="34"/>
      <c r="AJ430" s="37"/>
      <c r="AK430" s="35"/>
      <c r="AL430" s="34"/>
      <c r="AM430" s="37"/>
      <c r="AN430" s="35"/>
      <c r="AO430" s="34"/>
      <c r="AP430" s="37"/>
      <c r="AQ430" s="35"/>
      <c r="AR430" s="34"/>
      <c r="AS430" s="37"/>
      <c r="AT430" s="35"/>
      <c r="AU430" s="34"/>
      <c r="AV430" s="37"/>
      <c r="AW430" s="35"/>
      <c r="AX430" s="34"/>
      <c r="AY430" s="37"/>
      <c r="AZ430" s="35"/>
      <c r="BA430" s="34"/>
      <c r="BB430" s="37"/>
      <c r="BC4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0" s="7"/>
      <c r="BF430" t="str">
        <f>IF(Table1[[#This Row],[Date]]="","","&amp;lt;VOUCHER REMOTEID="&amp;""""&amp;$A$11&amp;$A$13&amp;ROW()&amp;""""&amp;" VCHTYPE="""&amp;F430&amp;""" ACTION="""&amp;"Create"&amp;"""&amp;gt;")</f>
        <v/>
      </c>
      <c r="BG430" t="str">
        <f>IF(Table1[[#This Row],[Date]]="","",TEXT(Table1[[#This Row],[Date]],"yyyymmdd"))</f>
        <v/>
      </c>
      <c r="BH430" t="str">
        <f>Table1[[#This Row],[Date2]]</f>
        <v/>
      </c>
      <c r="BI430" t="str">
        <f>IF(Table1[[#This Row],[Date]]="","",Table1[[#This Row],[Voucher Type]])</f>
        <v/>
      </c>
      <c r="BJ430" t="str">
        <f>IF(Table1[[#This Row],[Ref No / Invoice No]]="","",Table1[[#This Row],[Ref No / Invoice No]])</f>
        <v/>
      </c>
      <c r="BK430" t="str">
        <f>IF(Table1[[#This Row],[Voucher No]]="","",Table1[[#This Row],[Voucher No]])</f>
        <v/>
      </c>
      <c r="BL430" t="str">
        <f>IF(Table1[[#This Row],[Date]]="","",Table1[[#This Row],[Narration]])</f>
        <v/>
      </c>
      <c r="BM430" t="str">
        <f>IF(Table1[[#This Row],[Date]]="","",$A$11&amp;$A$13&amp;ROW())</f>
        <v/>
      </c>
      <c r="BN430" t="str">
        <f>IF(Table1[[#This Row],[Date]]="","",$A$13)</f>
        <v/>
      </c>
      <c r="BP430" t="str">
        <f>IF(Table1[[#This Row],[Ledger 1]]="","","No")</f>
        <v/>
      </c>
      <c r="BQ430" t="str">
        <f>IF(Table1[[#This Row],[Date]]="","",IF(Table1[[#This Row],[Effect 1]]="Dr.","Yes","No"))</f>
        <v/>
      </c>
      <c r="BR430" t="str">
        <f>IF(Table1[[#This Row],[Date]]="","",Table1[[#This Row],[Ledger 1]])</f>
        <v/>
      </c>
      <c r="BS430" t="str">
        <f>IF(Table1[[#This Row],[Date]]="","",IF(Table1[[#This Row],[Effect 1]]="Dr.",-Table1[[#This Row],[Amount 1]],Table1[[#This Row],[Amount 1]]))</f>
        <v/>
      </c>
      <c r="BV430" t="str">
        <f>IF(Table1[[#This Row],[Ledger 2]]="","","No")</f>
        <v/>
      </c>
      <c r="BW430" t="str">
        <f>IF(Table1[[#This Row],[Date]]="","",IF(Table1[[#This Row],[Effect 2]]="Dr.","Yes","No"))</f>
        <v/>
      </c>
      <c r="BX430" t="str">
        <f>IF(Table1[[#This Row],[Date]]="","",Table1[[#This Row],[Ledger 2]])</f>
        <v/>
      </c>
      <c r="BY430" t="str">
        <f>IF(Table1[[#This Row],[Date]]="","",IF(Table1[[#This Row],[Effect 2]]="Dr.",-Table1[[#This Row],[Amount 2]],Table1[[#This Row],[Amount 2]]))</f>
        <v/>
      </c>
      <c r="CB430" t="str">
        <f>IF(Table1[[#This Row],[Ledger 3]]="","","No")</f>
        <v/>
      </c>
      <c r="CC430" t="str">
        <f>IF(Table1[[#This Row],[Ledger 3]]="","",IF(Table1[[#This Row],[Effect 3]]="Dr.","Yes","No"))</f>
        <v/>
      </c>
      <c r="CD430" t="str">
        <f>IF(Table1[[#This Row],[Ledger 3]]="","",Table1[[#This Row],[Ledger 3]])</f>
        <v/>
      </c>
      <c r="CE430" t="str">
        <f>IF(Table1[[#This Row],[Ledger 3]]="","",IF(Table1[[#This Row],[Effect 3]]="Dr.",-Table1[[#This Row],[Amount 3]],Table1[[#This Row],[Amount 3]]))</f>
        <v/>
      </c>
      <c r="CH430" t="str">
        <f>IF(Table1[[#This Row],[Ledger 4]]="","","No")</f>
        <v/>
      </c>
      <c r="CI430" t="str">
        <f>IF(Table1[[#This Row],[Ledger 4]]="","",IF(Table1[[#This Row],[Effect 4]]="Dr.","Yes","No"))</f>
        <v/>
      </c>
      <c r="CJ430" t="str">
        <f>IF(Table1[[#This Row],[Ledger 4]]="","",Table1[[#This Row],[Ledger 4]])</f>
        <v/>
      </c>
      <c r="CK430" t="str">
        <f>IF(Table1[[#This Row],[Ledger 4]]="","",IF(Table1[[#This Row],[Effect 4]]="Dr.",-Table1[[#This Row],[Amount 4]],Table1[[#This Row],[Amount 4]]))</f>
        <v/>
      </c>
      <c r="CN430" t="str">
        <f>IF(Table1[[#This Row],[Ledger 5]]="","","No")</f>
        <v/>
      </c>
      <c r="CO430" t="str">
        <f>IF(Table1[[#This Row],[Ledger 5]]="","",IF(Table1[[#This Row],[Effect 5]]="Dr.","Yes","No"))</f>
        <v/>
      </c>
      <c r="CP430" t="str">
        <f>IF(Table1[[#This Row],[Ledger 5]]="","",Table1[[#This Row],[Ledger 5]])</f>
        <v/>
      </c>
      <c r="CQ430" t="str">
        <f>IF(Table1[[#This Row],[Ledger 5]]="","",IF(Table1[[#This Row],[Effect 5]]="Dr.",-Table1[[#This Row],[Amount 5]],Table1[[#This Row],[Amount 5]]))</f>
        <v/>
      </c>
      <c r="CT430" t="str">
        <f>IF(Table1[[#This Row],[Ledger 6]]="","","No")</f>
        <v/>
      </c>
      <c r="CU430" t="str">
        <f>IF(Table1[[#This Row],[Ledger 6]]="","",IF(Table1[[#This Row],[Effect 6]]="Dr.","Yes","No"))</f>
        <v/>
      </c>
      <c r="CV430" t="str">
        <f>IF(Table1[[#This Row],[Ledger 6]]="","",Table1[[#This Row],[Ledger 6]])</f>
        <v/>
      </c>
      <c r="CW430" t="str">
        <f>IF(Table1[[#This Row],[Ledger 6]]="","",IF(Table1[[#This Row],[Effect 6]]="Dr.",-Table1[[#This Row],[Amount 6]],Table1[[#This Row],[Amount 6]]))</f>
        <v/>
      </c>
      <c r="CZ430" t="str">
        <f>IF(Table1[[#This Row],[Ledger 7]]="","","No")</f>
        <v/>
      </c>
      <c r="DA430" t="str">
        <f>IF(Table1[[#This Row],[Ledger 7]]="","",IF(Table1[[#This Row],[Effect 7]]="Dr.","Yes","No"))</f>
        <v/>
      </c>
      <c r="DB430" t="str">
        <f>IF(Table1[[#This Row],[Ledger 7]]="","",Table1[[#This Row],[Ledger 7]])</f>
        <v/>
      </c>
      <c r="DC430" t="str">
        <f>IF(Table1[[#This Row],[Ledger 7]]="","",IF(Table1[[#This Row],[Effect 7]]="Dr.",-Table1[[#This Row],[Amount 7]],Table1[[#This Row],[Amount 7]]))</f>
        <v/>
      </c>
      <c r="DF430" t="str">
        <f>IF(Table1[[#This Row],[Ledger 8]]="","","No")</f>
        <v/>
      </c>
      <c r="DG430" t="str">
        <f>IF(Table1[[#This Row],[Ledger 8]]="","",IF(Table1[[#This Row],[Effect 8]]="Dr.","Yes","No"))</f>
        <v/>
      </c>
      <c r="DH430" t="str">
        <f>IF(Table1[[#This Row],[Ledger 8]]="","",Table1[[#This Row],[Ledger 8]])</f>
        <v/>
      </c>
      <c r="DI430" t="str">
        <f>IF(Table1[[#This Row],[Ledger 8]]="","",IF(Table1[[#This Row],[Effect 8]]="Dr.",-Table1[[#This Row],[Amount 8]],Table1[[#This Row],[Amount 8]]))</f>
        <v/>
      </c>
      <c r="DL430" t="str">
        <f>IF(Table1[[#This Row],[Ledger 9]]="","","No")</f>
        <v/>
      </c>
      <c r="DM430" t="str">
        <f>IF(Table1[[#This Row],[Ledger 9]]="","",IF(Table1[[#This Row],[Effect 9]]="Dr.","Yes","No"))</f>
        <v/>
      </c>
      <c r="DN430" t="str">
        <f>IF(Table1[[#This Row],[Ledger 9]]="","",Table1[[#This Row],[Ledger 9]])</f>
        <v/>
      </c>
      <c r="DO430" t="str">
        <f>IF(Table1[[#This Row],[Ledger 9]]="","",IF(Table1[[#This Row],[Effect 9]]="Dr.",-Table1[[#This Row],[Amount 9]],Table1[[#This Row],[Amount 9]]))</f>
        <v/>
      </c>
      <c r="DR430" t="str">
        <f>IF(Table1[[#This Row],[Ledger 10]]="","","No")</f>
        <v/>
      </c>
      <c r="DS430" t="str">
        <f>IF(Table1[[#This Row],[Ledger 10]]="","",IF(Table1[[#This Row],[Effect 10]]="Dr.","Yes","No"))</f>
        <v/>
      </c>
      <c r="DT430" t="str">
        <f>IF(Table1[[#This Row],[Ledger 10]]="","",Table1[[#This Row],[Ledger 10]])</f>
        <v/>
      </c>
      <c r="DU430" t="str">
        <f>IF(Table1[[#This Row],[Ledger 10]]="","",IF(Table1[[#This Row],[Effect 10]]="Dr.",-Table1[[#This Row],[Amount 10]],Table1[[#This Row],[Amount 10]]))</f>
        <v/>
      </c>
      <c r="DX430" t="str">
        <f>IF(Table1[[#This Row],[Ledger 11]]="","","No")</f>
        <v/>
      </c>
      <c r="DY430" t="str">
        <f>IF(Table1[[#This Row],[Ledger 11]]="","",IF(Table1[[#This Row],[Effect 11]]="Dr.","Yes","No"))</f>
        <v/>
      </c>
      <c r="DZ430" t="str">
        <f>IF(Table1[[#This Row],[Ledger 11]]="","",Table1[[#This Row],[Ledger 11]])</f>
        <v/>
      </c>
      <c r="EA430" t="str">
        <f>IF(Table1[[#This Row],[Ledger 11]]="","",IF(Table1[[#This Row],[Effect 11]]="Dr.",-Table1[[#This Row],[Amount 11]],Table1[[#This Row],[Amount 11]]))</f>
        <v/>
      </c>
      <c r="ED430" t="str">
        <f>IF(Table1[[#This Row],[Ledger 12]]="","","No")</f>
        <v/>
      </c>
      <c r="EE430" t="str">
        <f>IF(Table1[[#This Row],[Ledger 12]]="","",IF(Table1[[#This Row],[Effect 12]]="Dr.","Yes","No"))</f>
        <v/>
      </c>
      <c r="EF430" t="str">
        <f>IF(Table1[[#This Row],[Ledger 12]]="","",Table1[[#This Row],[Ledger 12]])</f>
        <v/>
      </c>
      <c r="EG430" t="str">
        <f>IF(Table1[[#This Row],[Ledger 12]]="","",IF(Table1[[#This Row],[Effect 12]]="Dr.",-Table1[[#This Row],[Amount 12]],Table1[[#This Row],[Amount 12]]))</f>
        <v/>
      </c>
      <c r="EJ430" t="str">
        <f>IF(Table1[[#This Row],[Ledger 13]]="","","No")</f>
        <v/>
      </c>
      <c r="EK430" t="str">
        <f>IF(Table1[[#This Row],[Ledger 13]]="","",IF(Table1[[#This Row],[Effect 13]]="Dr.","Yes","No"))</f>
        <v/>
      </c>
      <c r="EL430" t="str">
        <f>IF(Table1[[#This Row],[Ledger 13]]="","",Table1[[#This Row],[Ledger 13]])</f>
        <v/>
      </c>
      <c r="EM430" t="str">
        <f>IF(Table1[[#This Row],[Ledger 13]]="","",IF(Table1[[#This Row],[Effect 13]]="Dr.",-Table1[[#This Row],[Amount 13]],Table1[[#This Row],[Amount 13]]))</f>
        <v/>
      </c>
      <c r="EP430" t="str">
        <f>IF(Table1[[#This Row],[Ledger 14]]="","","No")</f>
        <v/>
      </c>
      <c r="EQ430" t="str">
        <f>IF(Table1[[#This Row],[Ledger 14]]="","",IF(Table1[[#This Row],[Effect 14]]="Dr.","Yes","No"))</f>
        <v/>
      </c>
      <c r="ER430" t="str">
        <f>IF(Table1[[#This Row],[Ledger 14]]="","",Table1[[#This Row],[Ledger 14]])</f>
        <v/>
      </c>
      <c r="ES430" t="str">
        <f>IF(Table1[[#This Row],[Ledger 14]]="","",IF(Table1[[#This Row],[Effect 14]]="Dr.",-Table1[[#This Row],[Amount 14]],Table1[[#This Row],[Amount 14]]))</f>
        <v/>
      </c>
      <c r="EV430" t="str">
        <f>IF(Table1[[#This Row],[Ledger 15]]="","","No")</f>
        <v/>
      </c>
      <c r="EW430" t="str">
        <f>IF(Table1[[#This Row],[Ledger 15]]="","",IF(Table1[[#This Row],[Effect 15]]="Dr.","Yes","No"))</f>
        <v/>
      </c>
      <c r="EX430" t="str">
        <f>IF(Table1[[#This Row],[Ledger 15]]="","",Table1[[#This Row],[Ledger 15]])</f>
        <v/>
      </c>
      <c r="EY430" t="str">
        <f>IF(Table1[[#This Row],[Ledger 15]]="","",IF(Table1[[#This Row],[Effect 15]]="Dr.",-Table1[[#This Row],[Amount 15]],Table1[[#This Row],[Amount 15]]))</f>
        <v/>
      </c>
      <c r="FD4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0">
        <f>IF(Table1[[#This Row],[Date]]="",0,IF(AND(Table1[[#This Row],[Date]]&gt;=$FE$2,Table1[[#This Row],[Date]]&lt;=$FE$3),0,1))</f>
        <v>0</v>
      </c>
      <c r="FF430">
        <f>IF(Table1[[#This Row],[Date]]="",0,IF(TYPE(VLOOKUP(Table1[[#This Row],[Voucher Type]],Table1[[#All],[Voucher Type Master]],1,FALSE))=16,1,0))</f>
        <v>0</v>
      </c>
      <c r="FG430">
        <f>IF(TYPE(IF(Table1[[#This Row],[Date]]="",0,IF(VLOOKUP(Table1[[#This Row],[Voucher Type]],$FY$5:$FZ$13,2,0)=Table1[[#This Row],[Effect 1]],0,1)))=16,1,0)</f>
        <v>0</v>
      </c>
      <c r="FH4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0">
        <f>IF(LEN(Table1[[#This Row],[Ledger 1]])&gt;0,IF(TYPE(VLOOKUP(Table1[[#This Row],[Ledger 1]],GZ:GZ,1,0))=16,1,0),0)</f>
        <v>0</v>
      </c>
      <c r="FJ430">
        <f>IF(LEN(Table1[[#This Row],[Ledger 2]])&gt;0,IF(TYPE(VLOOKUP(Table1[[#This Row],[Ledger 2]],GZ:GZ,1,0))=16,1,0),0)</f>
        <v>0</v>
      </c>
      <c r="FK430">
        <f>IF(LEN(Table1[[#This Row],[Ledger 3]])&gt;0,IF(TYPE(VLOOKUP(Table1[[#This Row],[Ledger 3]],GZ:GZ,1,0))=16,1,0),0)</f>
        <v>0</v>
      </c>
      <c r="FL430">
        <f>IF(LEN(Table1[[#This Row],[Ledger 4]])&gt;0,IF(TYPE(VLOOKUP(Table1[[#This Row],[Ledger 4]],GZ:GZ,1,0))=16,1,0),0)</f>
        <v>0</v>
      </c>
      <c r="FM430">
        <f>IF(LEN(Table1[[#This Row],[Ledger 5]])&gt;0,IF(TYPE(VLOOKUP(Table1[[#This Row],[Ledger 5]],GZ:GZ,1,0))=16,1,0),0)</f>
        <v>0</v>
      </c>
      <c r="FN430">
        <f>IF(LEN(Table1[[#This Row],[Ledger 6]])&gt;0,IF(TYPE(VLOOKUP(Table1[[#This Row],[Ledger 6]],$GZ:$GZ,1,0))=16,1,0),0)</f>
        <v>0</v>
      </c>
      <c r="FO430">
        <f>IF(LEN(Table1[[#This Row],[Ledger 7]])&gt;0,IF(TYPE(VLOOKUP(Table1[[#This Row],[Ledger 7]],$GZ:$GZ,1,0))=16,1,0),0)</f>
        <v>0</v>
      </c>
      <c r="FP430">
        <f>IF(LEN(Table1[[#This Row],[Ledger 8]])&gt;0,IF(TYPE(VLOOKUP(Table1[[#This Row],[Ledger 8]],$GZ:$GZ,1,0))=16,1,0),0)</f>
        <v>0</v>
      </c>
      <c r="FQ430">
        <f>IF(LEN(Table1[[#This Row],[Ledger 9]])&gt;0,IF(TYPE(VLOOKUP(Table1[[#This Row],[Ledger 9]],$GZ:$GZ,1,0))=16,1,0),0)</f>
        <v>0</v>
      </c>
      <c r="FR430">
        <f>IF(LEN(Table1[[#This Row],[Ledger 10]])&gt;0,IF(TYPE(VLOOKUP(Table1[[#This Row],[Ledger 10]],$GZ:$GZ,1,0))=16,1,0),0)</f>
        <v>0</v>
      </c>
      <c r="FS430">
        <f>IF(LEN(Table1[[#This Row],[Ledger 11]])&gt;0,IF(TYPE(VLOOKUP(Table1[[#This Row],[Ledger 11]],$GZ:$GZ,1,0))=16,1,0),0)</f>
        <v>0</v>
      </c>
      <c r="FT430">
        <f>IF(LEN(Table1[[#This Row],[Ledger 12]])&gt;0,IF(TYPE(VLOOKUP(Table1[[#This Row],[Ledger 12]],$GZ:$GZ,1,0))=16,1,0),0)</f>
        <v>0</v>
      </c>
      <c r="FU430">
        <f>IF(LEN(Table1[[#This Row],[Ledger 13]])&gt;0,IF(TYPE(VLOOKUP(Table1[[#This Row],[Ledger 13]],$GZ:$GZ,1,0))=16,1,0),0)</f>
        <v>0</v>
      </c>
      <c r="FV430">
        <f>IF(LEN(Table1[[#This Row],[Ledger 14]])&gt;0,IF(TYPE(VLOOKUP(Table1[[#This Row],[Ledger 14]],$GZ:$GZ,1,0))=16,1,0),0)</f>
        <v>0</v>
      </c>
      <c r="FW430">
        <f>IF(LEN(Table1[[#This Row],[Ledger 15]])&gt;0,IF(TYPE(VLOOKUP(Table1[[#This Row],[Ledger 15]],$GZ:$GZ,1,0))=16,1,0),0)</f>
        <v>0</v>
      </c>
    </row>
    <row r="431" spans="4:179" ht="33" customHeight="1" x14ac:dyDescent="0.45">
      <c r="D431" s="8">
        <f t="shared" si="15"/>
        <v>426</v>
      </c>
      <c r="E431" s="32"/>
      <c r="F431" s="34"/>
      <c r="G431" s="34"/>
      <c r="H431" s="34"/>
      <c r="I431" s="34"/>
      <c r="J431" s="38"/>
      <c r="K431" s="33"/>
      <c r="L431" s="36"/>
      <c r="M431" s="35"/>
      <c r="N431" s="34"/>
      <c r="O431" s="41"/>
      <c r="P431" s="35"/>
      <c r="Q431" s="34"/>
      <c r="R431" s="37"/>
      <c r="S431" s="35"/>
      <c r="T431" s="34"/>
      <c r="U431" s="37"/>
      <c r="V431" s="35"/>
      <c r="W431" s="34"/>
      <c r="X431" s="37"/>
      <c r="Y431" s="35"/>
      <c r="Z431" s="34"/>
      <c r="AA431" s="37"/>
      <c r="AB431" s="35"/>
      <c r="AC431" s="34"/>
      <c r="AD431" s="37"/>
      <c r="AE431" s="35"/>
      <c r="AF431" s="34"/>
      <c r="AG431" s="37"/>
      <c r="AH431" s="35"/>
      <c r="AI431" s="34"/>
      <c r="AJ431" s="37"/>
      <c r="AK431" s="35"/>
      <c r="AL431" s="34"/>
      <c r="AM431" s="37"/>
      <c r="AN431" s="35"/>
      <c r="AO431" s="34"/>
      <c r="AP431" s="37"/>
      <c r="AQ431" s="35"/>
      <c r="AR431" s="34"/>
      <c r="AS431" s="37"/>
      <c r="AT431" s="35"/>
      <c r="AU431" s="34"/>
      <c r="AV431" s="37"/>
      <c r="AW431" s="35"/>
      <c r="AX431" s="34"/>
      <c r="AY431" s="37"/>
      <c r="AZ431" s="35"/>
      <c r="BA431" s="34"/>
      <c r="BB431" s="37"/>
      <c r="BC4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1" s="7"/>
      <c r="BF431" t="str">
        <f>IF(Table1[[#This Row],[Date]]="","","&amp;lt;VOUCHER REMOTEID="&amp;""""&amp;$A$11&amp;$A$13&amp;ROW()&amp;""""&amp;" VCHTYPE="""&amp;F431&amp;""" ACTION="""&amp;"Create"&amp;"""&amp;gt;")</f>
        <v/>
      </c>
      <c r="BG431" t="str">
        <f>IF(Table1[[#This Row],[Date]]="","",TEXT(Table1[[#This Row],[Date]],"yyyymmdd"))</f>
        <v/>
      </c>
      <c r="BH431" t="str">
        <f>Table1[[#This Row],[Date2]]</f>
        <v/>
      </c>
      <c r="BI431" t="str">
        <f>IF(Table1[[#This Row],[Date]]="","",Table1[[#This Row],[Voucher Type]])</f>
        <v/>
      </c>
      <c r="BJ431" t="str">
        <f>IF(Table1[[#This Row],[Ref No / Invoice No]]="","",Table1[[#This Row],[Ref No / Invoice No]])</f>
        <v/>
      </c>
      <c r="BK431" t="str">
        <f>IF(Table1[[#This Row],[Voucher No]]="","",Table1[[#This Row],[Voucher No]])</f>
        <v/>
      </c>
      <c r="BL431" t="str">
        <f>IF(Table1[[#This Row],[Date]]="","",Table1[[#This Row],[Narration]])</f>
        <v/>
      </c>
      <c r="BM431" t="str">
        <f>IF(Table1[[#This Row],[Date]]="","",$A$11&amp;$A$13&amp;ROW())</f>
        <v/>
      </c>
      <c r="BN431" t="str">
        <f>IF(Table1[[#This Row],[Date]]="","",$A$13)</f>
        <v/>
      </c>
      <c r="BP431" t="str">
        <f>IF(Table1[[#This Row],[Ledger 1]]="","","No")</f>
        <v/>
      </c>
      <c r="BQ431" t="str">
        <f>IF(Table1[[#This Row],[Date]]="","",IF(Table1[[#This Row],[Effect 1]]="Dr.","Yes","No"))</f>
        <v/>
      </c>
      <c r="BR431" t="str">
        <f>IF(Table1[[#This Row],[Date]]="","",Table1[[#This Row],[Ledger 1]])</f>
        <v/>
      </c>
      <c r="BS431" t="str">
        <f>IF(Table1[[#This Row],[Date]]="","",IF(Table1[[#This Row],[Effect 1]]="Dr.",-Table1[[#This Row],[Amount 1]],Table1[[#This Row],[Amount 1]]))</f>
        <v/>
      </c>
      <c r="BV431" t="str">
        <f>IF(Table1[[#This Row],[Ledger 2]]="","","No")</f>
        <v/>
      </c>
      <c r="BW431" t="str">
        <f>IF(Table1[[#This Row],[Date]]="","",IF(Table1[[#This Row],[Effect 2]]="Dr.","Yes","No"))</f>
        <v/>
      </c>
      <c r="BX431" t="str">
        <f>IF(Table1[[#This Row],[Date]]="","",Table1[[#This Row],[Ledger 2]])</f>
        <v/>
      </c>
      <c r="BY431" t="str">
        <f>IF(Table1[[#This Row],[Date]]="","",IF(Table1[[#This Row],[Effect 2]]="Dr.",-Table1[[#This Row],[Amount 2]],Table1[[#This Row],[Amount 2]]))</f>
        <v/>
      </c>
      <c r="CB431" t="str">
        <f>IF(Table1[[#This Row],[Ledger 3]]="","","No")</f>
        <v/>
      </c>
      <c r="CC431" t="str">
        <f>IF(Table1[[#This Row],[Ledger 3]]="","",IF(Table1[[#This Row],[Effect 3]]="Dr.","Yes","No"))</f>
        <v/>
      </c>
      <c r="CD431" t="str">
        <f>IF(Table1[[#This Row],[Ledger 3]]="","",Table1[[#This Row],[Ledger 3]])</f>
        <v/>
      </c>
      <c r="CE431" t="str">
        <f>IF(Table1[[#This Row],[Ledger 3]]="","",IF(Table1[[#This Row],[Effect 3]]="Dr.",-Table1[[#This Row],[Amount 3]],Table1[[#This Row],[Amount 3]]))</f>
        <v/>
      </c>
      <c r="CH431" t="str">
        <f>IF(Table1[[#This Row],[Ledger 4]]="","","No")</f>
        <v/>
      </c>
      <c r="CI431" t="str">
        <f>IF(Table1[[#This Row],[Ledger 4]]="","",IF(Table1[[#This Row],[Effect 4]]="Dr.","Yes","No"))</f>
        <v/>
      </c>
      <c r="CJ431" t="str">
        <f>IF(Table1[[#This Row],[Ledger 4]]="","",Table1[[#This Row],[Ledger 4]])</f>
        <v/>
      </c>
      <c r="CK431" t="str">
        <f>IF(Table1[[#This Row],[Ledger 4]]="","",IF(Table1[[#This Row],[Effect 4]]="Dr.",-Table1[[#This Row],[Amount 4]],Table1[[#This Row],[Amount 4]]))</f>
        <v/>
      </c>
      <c r="CN431" t="str">
        <f>IF(Table1[[#This Row],[Ledger 5]]="","","No")</f>
        <v/>
      </c>
      <c r="CO431" t="str">
        <f>IF(Table1[[#This Row],[Ledger 5]]="","",IF(Table1[[#This Row],[Effect 5]]="Dr.","Yes","No"))</f>
        <v/>
      </c>
      <c r="CP431" t="str">
        <f>IF(Table1[[#This Row],[Ledger 5]]="","",Table1[[#This Row],[Ledger 5]])</f>
        <v/>
      </c>
      <c r="CQ431" t="str">
        <f>IF(Table1[[#This Row],[Ledger 5]]="","",IF(Table1[[#This Row],[Effect 5]]="Dr.",-Table1[[#This Row],[Amount 5]],Table1[[#This Row],[Amount 5]]))</f>
        <v/>
      </c>
      <c r="CT431" t="str">
        <f>IF(Table1[[#This Row],[Ledger 6]]="","","No")</f>
        <v/>
      </c>
      <c r="CU431" t="str">
        <f>IF(Table1[[#This Row],[Ledger 6]]="","",IF(Table1[[#This Row],[Effect 6]]="Dr.","Yes","No"))</f>
        <v/>
      </c>
      <c r="CV431" t="str">
        <f>IF(Table1[[#This Row],[Ledger 6]]="","",Table1[[#This Row],[Ledger 6]])</f>
        <v/>
      </c>
      <c r="CW431" t="str">
        <f>IF(Table1[[#This Row],[Ledger 6]]="","",IF(Table1[[#This Row],[Effect 6]]="Dr.",-Table1[[#This Row],[Amount 6]],Table1[[#This Row],[Amount 6]]))</f>
        <v/>
      </c>
      <c r="CZ431" t="str">
        <f>IF(Table1[[#This Row],[Ledger 7]]="","","No")</f>
        <v/>
      </c>
      <c r="DA431" t="str">
        <f>IF(Table1[[#This Row],[Ledger 7]]="","",IF(Table1[[#This Row],[Effect 7]]="Dr.","Yes","No"))</f>
        <v/>
      </c>
      <c r="DB431" t="str">
        <f>IF(Table1[[#This Row],[Ledger 7]]="","",Table1[[#This Row],[Ledger 7]])</f>
        <v/>
      </c>
      <c r="DC431" t="str">
        <f>IF(Table1[[#This Row],[Ledger 7]]="","",IF(Table1[[#This Row],[Effect 7]]="Dr.",-Table1[[#This Row],[Amount 7]],Table1[[#This Row],[Amount 7]]))</f>
        <v/>
      </c>
      <c r="DF431" t="str">
        <f>IF(Table1[[#This Row],[Ledger 8]]="","","No")</f>
        <v/>
      </c>
      <c r="DG431" t="str">
        <f>IF(Table1[[#This Row],[Ledger 8]]="","",IF(Table1[[#This Row],[Effect 8]]="Dr.","Yes","No"))</f>
        <v/>
      </c>
      <c r="DH431" t="str">
        <f>IF(Table1[[#This Row],[Ledger 8]]="","",Table1[[#This Row],[Ledger 8]])</f>
        <v/>
      </c>
      <c r="DI431" t="str">
        <f>IF(Table1[[#This Row],[Ledger 8]]="","",IF(Table1[[#This Row],[Effect 8]]="Dr.",-Table1[[#This Row],[Amount 8]],Table1[[#This Row],[Amount 8]]))</f>
        <v/>
      </c>
      <c r="DL431" t="str">
        <f>IF(Table1[[#This Row],[Ledger 9]]="","","No")</f>
        <v/>
      </c>
      <c r="DM431" t="str">
        <f>IF(Table1[[#This Row],[Ledger 9]]="","",IF(Table1[[#This Row],[Effect 9]]="Dr.","Yes","No"))</f>
        <v/>
      </c>
      <c r="DN431" t="str">
        <f>IF(Table1[[#This Row],[Ledger 9]]="","",Table1[[#This Row],[Ledger 9]])</f>
        <v/>
      </c>
      <c r="DO431" t="str">
        <f>IF(Table1[[#This Row],[Ledger 9]]="","",IF(Table1[[#This Row],[Effect 9]]="Dr.",-Table1[[#This Row],[Amount 9]],Table1[[#This Row],[Amount 9]]))</f>
        <v/>
      </c>
      <c r="DR431" t="str">
        <f>IF(Table1[[#This Row],[Ledger 10]]="","","No")</f>
        <v/>
      </c>
      <c r="DS431" t="str">
        <f>IF(Table1[[#This Row],[Ledger 10]]="","",IF(Table1[[#This Row],[Effect 10]]="Dr.","Yes","No"))</f>
        <v/>
      </c>
      <c r="DT431" t="str">
        <f>IF(Table1[[#This Row],[Ledger 10]]="","",Table1[[#This Row],[Ledger 10]])</f>
        <v/>
      </c>
      <c r="DU431" t="str">
        <f>IF(Table1[[#This Row],[Ledger 10]]="","",IF(Table1[[#This Row],[Effect 10]]="Dr.",-Table1[[#This Row],[Amount 10]],Table1[[#This Row],[Amount 10]]))</f>
        <v/>
      </c>
      <c r="DX431" t="str">
        <f>IF(Table1[[#This Row],[Ledger 11]]="","","No")</f>
        <v/>
      </c>
      <c r="DY431" t="str">
        <f>IF(Table1[[#This Row],[Ledger 11]]="","",IF(Table1[[#This Row],[Effect 11]]="Dr.","Yes","No"))</f>
        <v/>
      </c>
      <c r="DZ431" t="str">
        <f>IF(Table1[[#This Row],[Ledger 11]]="","",Table1[[#This Row],[Ledger 11]])</f>
        <v/>
      </c>
      <c r="EA431" t="str">
        <f>IF(Table1[[#This Row],[Ledger 11]]="","",IF(Table1[[#This Row],[Effect 11]]="Dr.",-Table1[[#This Row],[Amount 11]],Table1[[#This Row],[Amount 11]]))</f>
        <v/>
      </c>
      <c r="ED431" t="str">
        <f>IF(Table1[[#This Row],[Ledger 12]]="","","No")</f>
        <v/>
      </c>
      <c r="EE431" t="str">
        <f>IF(Table1[[#This Row],[Ledger 12]]="","",IF(Table1[[#This Row],[Effect 12]]="Dr.","Yes","No"))</f>
        <v/>
      </c>
      <c r="EF431" t="str">
        <f>IF(Table1[[#This Row],[Ledger 12]]="","",Table1[[#This Row],[Ledger 12]])</f>
        <v/>
      </c>
      <c r="EG431" t="str">
        <f>IF(Table1[[#This Row],[Ledger 12]]="","",IF(Table1[[#This Row],[Effect 12]]="Dr.",-Table1[[#This Row],[Amount 12]],Table1[[#This Row],[Amount 12]]))</f>
        <v/>
      </c>
      <c r="EJ431" t="str">
        <f>IF(Table1[[#This Row],[Ledger 13]]="","","No")</f>
        <v/>
      </c>
      <c r="EK431" t="str">
        <f>IF(Table1[[#This Row],[Ledger 13]]="","",IF(Table1[[#This Row],[Effect 13]]="Dr.","Yes","No"))</f>
        <v/>
      </c>
      <c r="EL431" t="str">
        <f>IF(Table1[[#This Row],[Ledger 13]]="","",Table1[[#This Row],[Ledger 13]])</f>
        <v/>
      </c>
      <c r="EM431" t="str">
        <f>IF(Table1[[#This Row],[Ledger 13]]="","",IF(Table1[[#This Row],[Effect 13]]="Dr.",-Table1[[#This Row],[Amount 13]],Table1[[#This Row],[Amount 13]]))</f>
        <v/>
      </c>
      <c r="EP431" t="str">
        <f>IF(Table1[[#This Row],[Ledger 14]]="","","No")</f>
        <v/>
      </c>
      <c r="EQ431" t="str">
        <f>IF(Table1[[#This Row],[Ledger 14]]="","",IF(Table1[[#This Row],[Effect 14]]="Dr.","Yes","No"))</f>
        <v/>
      </c>
      <c r="ER431" t="str">
        <f>IF(Table1[[#This Row],[Ledger 14]]="","",Table1[[#This Row],[Ledger 14]])</f>
        <v/>
      </c>
      <c r="ES431" t="str">
        <f>IF(Table1[[#This Row],[Ledger 14]]="","",IF(Table1[[#This Row],[Effect 14]]="Dr.",-Table1[[#This Row],[Amount 14]],Table1[[#This Row],[Amount 14]]))</f>
        <v/>
      </c>
      <c r="EV431" t="str">
        <f>IF(Table1[[#This Row],[Ledger 15]]="","","No")</f>
        <v/>
      </c>
      <c r="EW431" t="str">
        <f>IF(Table1[[#This Row],[Ledger 15]]="","",IF(Table1[[#This Row],[Effect 15]]="Dr.","Yes","No"))</f>
        <v/>
      </c>
      <c r="EX431" t="str">
        <f>IF(Table1[[#This Row],[Ledger 15]]="","",Table1[[#This Row],[Ledger 15]])</f>
        <v/>
      </c>
      <c r="EY431" t="str">
        <f>IF(Table1[[#This Row],[Ledger 15]]="","",IF(Table1[[#This Row],[Effect 15]]="Dr.",-Table1[[#This Row],[Amount 15]],Table1[[#This Row],[Amount 15]]))</f>
        <v/>
      </c>
      <c r="FD4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1">
        <f>IF(Table1[[#This Row],[Date]]="",0,IF(AND(Table1[[#This Row],[Date]]&gt;=$FE$2,Table1[[#This Row],[Date]]&lt;=$FE$3),0,1))</f>
        <v>0</v>
      </c>
      <c r="FF431">
        <f>IF(Table1[[#This Row],[Date]]="",0,IF(TYPE(VLOOKUP(Table1[[#This Row],[Voucher Type]],Table1[[#All],[Voucher Type Master]],1,FALSE))=16,1,0))</f>
        <v>0</v>
      </c>
      <c r="FG431">
        <f>IF(TYPE(IF(Table1[[#This Row],[Date]]="",0,IF(VLOOKUP(Table1[[#This Row],[Voucher Type]],$FY$5:$FZ$13,2,0)=Table1[[#This Row],[Effect 1]],0,1)))=16,1,0)</f>
        <v>0</v>
      </c>
      <c r="FH4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1">
        <f>IF(LEN(Table1[[#This Row],[Ledger 1]])&gt;0,IF(TYPE(VLOOKUP(Table1[[#This Row],[Ledger 1]],GZ:GZ,1,0))=16,1,0),0)</f>
        <v>0</v>
      </c>
      <c r="FJ431">
        <f>IF(LEN(Table1[[#This Row],[Ledger 2]])&gt;0,IF(TYPE(VLOOKUP(Table1[[#This Row],[Ledger 2]],GZ:GZ,1,0))=16,1,0),0)</f>
        <v>0</v>
      </c>
      <c r="FK431">
        <f>IF(LEN(Table1[[#This Row],[Ledger 3]])&gt;0,IF(TYPE(VLOOKUP(Table1[[#This Row],[Ledger 3]],GZ:GZ,1,0))=16,1,0),0)</f>
        <v>0</v>
      </c>
      <c r="FL431">
        <f>IF(LEN(Table1[[#This Row],[Ledger 4]])&gt;0,IF(TYPE(VLOOKUP(Table1[[#This Row],[Ledger 4]],GZ:GZ,1,0))=16,1,0),0)</f>
        <v>0</v>
      </c>
      <c r="FM431">
        <f>IF(LEN(Table1[[#This Row],[Ledger 5]])&gt;0,IF(TYPE(VLOOKUP(Table1[[#This Row],[Ledger 5]],GZ:GZ,1,0))=16,1,0),0)</f>
        <v>0</v>
      </c>
      <c r="FN431">
        <f>IF(LEN(Table1[[#This Row],[Ledger 6]])&gt;0,IF(TYPE(VLOOKUP(Table1[[#This Row],[Ledger 6]],$GZ:$GZ,1,0))=16,1,0),0)</f>
        <v>0</v>
      </c>
      <c r="FO431">
        <f>IF(LEN(Table1[[#This Row],[Ledger 7]])&gt;0,IF(TYPE(VLOOKUP(Table1[[#This Row],[Ledger 7]],$GZ:$GZ,1,0))=16,1,0),0)</f>
        <v>0</v>
      </c>
      <c r="FP431">
        <f>IF(LEN(Table1[[#This Row],[Ledger 8]])&gt;0,IF(TYPE(VLOOKUP(Table1[[#This Row],[Ledger 8]],$GZ:$GZ,1,0))=16,1,0),0)</f>
        <v>0</v>
      </c>
      <c r="FQ431">
        <f>IF(LEN(Table1[[#This Row],[Ledger 9]])&gt;0,IF(TYPE(VLOOKUP(Table1[[#This Row],[Ledger 9]],$GZ:$GZ,1,0))=16,1,0),0)</f>
        <v>0</v>
      </c>
      <c r="FR431">
        <f>IF(LEN(Table1[[#This Row],[Ledger 10]])&gt;0,IF(TYPE(VLOOKUP(Table1[[#This Row],[Ledger 10]],$GZ:$GZ,1,0))=16,1,0),0)</f>
        <v>0</v>
      </c>
      <c r="FS431">
        <f>IF(LEN(Table1[[#This Row],[Ledger 11]])&gt;0,IF(TYPE(VLOOKUP(Table1[[#This Row],[Ledger 11]],$GZ:$GZ,1,0))=16,1,0),0)</f>
        <v>0</v>
      </c>
      <c r="FT431">
        <f>IF(LEN(Table1[[#This Row],[Ledger 12]])&gt;0,IF(TYPE(VLOOKUP(Table1[[#This Row],[Ledger 12]],$GZ:$GZ,1,0))=16,1,0),0)</f>
        <v>0</v>
      </c>
      <c r="FU431">
        <f>IF(LEN(Table1[[#This Row],[Ledger 13]])&gt;0,IF(TYPE(VLOOKUP(Table1[[#This Row],[Ledger 13]],$GZ:$GZ,1,0))=16,1,0),0)</f>
        <v>0</v>
      </c>
      <c r="FV431">
        <f>IF(LEN(Table1[[#This Row],[Ledger 14]])&gt;0,IF(TYPE(VLOOKUP(Table1[[#This Row],[Ledger 14]],$GZ:$GZ,1,0))=16,1,0),0)</f>
        <v>0</v>
      </c>
      <c r="FW431">
        <f>IF(LEN(Table1[[#This Row],[Ledger 15]])&gt;0,IF(TYPE(VLOOKUP(Table1[[#This Row],[Ledger 15]],$GZ:$GZ,1,0))=16,1,0),0)</f>
        <v>0</v>
      </c>
    </row>
    <row r="432" spans="4:179" ht="33" customHeight="1" x14ac:dyDescent="0.45">
      <c r="D432" s="8">
        <f t="shared" si="15"/>
        <v>427</v>
      </c>
      <c r="E432" s="32"/>
      <c r="F432" s="34"/>
      <c r="G432" s="34"/>
      <c r="H432" s="34"/>
      <c r="I432" s="34"/>
      <c r="J432" s="38"/>
      <c r="K432" s="33"/>
      <c r="L432" s="36"/>
      <c r="M432" s="35"/>
      <c r="N432" s="34"/>
      <c r="O432" s="41"/>
      <c r="P432" s="35"/>
      <c r="Q432" s="34"/>
      <c r="R432" s="37"/>
      <c r="S432" s="35"/>
      <c r="T432" s="34"/>
      <c r="U432" s="37"/>
      <c r="V432" s="35"/>
      <c r="W432" s="34"/>
      <c r="X432" s="37"/>
      <c r="Y432" s="35"/>
      <c r="Z432" s="34"/>
      <c r="AA432" s="37"/>
      <c r="AB432" s="35"/>
      <c r="AC432" s="34"/>
      <c r="AD432" s="37"/>
      <c r="AE432" s="35"/>
      <c r="AF432" s="34"/>
      <c r="AG432" s="37"/>
      <c r="AH432" s="35"/>
      <c r="AI432" s="34"/>
      <c r="AJ432" s="37"/>
      <c r="AK432" s="35"/>
      <c r="AL432" s="34"/>
      <c r="AM432" s="37"/>
      <c r="AN432" s="35"/>
      <c r="AO432" s="34"/>
      <c r="AP432" s="37"/>
      <c r="AQ432" s="35"/>
      <c r="AR432" s="34"/>
      <c r="AS432" s="37"/>
      <c r="AT432" s="35"/>
      <c r="AU432" s="34"/>
      <c r="AV432" s="37"/>
      <c r="AW432" s="35"/>
      <c r="AX432" s="34"/>
      <c r="AY432" s="37"/>
      <c r="AZ432" s="35"/>
      <c r="BA432" s="34"/>
      <c r="BB432" s="37"/>
      <c r="BC4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2" s="7"/>
      <c r="BF432" t="str">
        <f>IF(Table1[[#This Row],[Date]]="","","&amp;lt;VOUCHER REMOTEID="&amp;""""&amp;$A$11&amp;$A$13&amp;ROW()&amp;""""&amp;" VCHTYPE="""&amp;F432&amp;""" ACTION="""&amp;"Create"&amp;"""&amp;gt;")</f>
        <v/>
      </c>
      <c r="BG432" t="str">
        <f>IF(Table1[[#This Row],[Date]]="","",TEXT(Table1[[#This Row],[Date]],"yyyymmdd"))</f>
        <v/>
      </c>
      <c r="BH432" t="str">
        <f>Table1[[#This Row],[Date2]]</f>
        <v/>
      </c>
      <c r="BI432" t="str">
        <f>IF(Table1[[#This Row],[Date]]="","",Table1[[#This Row],[Voucher Type]])</f>
        <v/>
      </c>
      <c r="BJ432" t="str">
        <f>IF(Table1[[#This Row],[Ref No / Invoice No]]="","",Table1[[#This Row],[Ref No / Invoice No]])</f>
        <v/>
      </c>
      <c r="BK432" t="str">
        <f>IF(Table1[[#This Row],[Voucher No]]="","",Table1[[#This Row],[Voucher No]])</f>
        <v/>
      </c>
      <c r="BL432" t="str">
        <f>IF(Table1[[#This Row],[Date]]="","",Table1[[#This Row],[Narration]])</f>
        <v/>
      </c>
      <c r="BM432" t="str">
        <f>IF(Table1[[#This Row],[Date]]="","",$A$11&amp;$A$13&amp;ROW())</f>
        <v/>
      </c>
      <c r="BN432" t="str">
        <f>IF(Table1[[#This Row],[Date]]="","",$A$13)</f>
        <v/>
      </c>
      <c r="BP432" t="str">
        <f>IF(Table1[[#This Row],[Ledger 1]]="","","No")</f>
        <v/>
      </c>
      <c r="BQ432" t="str">
        <f>IF(Table1[[#This Row],[Date]]="","",IF(Table1[[#This Row],[Effect 1]]="Dr.","Yes","No"))</f>
        <v/>
      </c>
      <c r="BR432" t="str">
        <f>IF(Table1[[#This Row],[Date]]="","",Table1[[#This Row],[Ledger 1]])</f>
        <v/>
      </c>
      <c r="BS432" t="str">
        <f>IF(Table1[[#This Row],[Date]]="","",IF(Table1[[#This Row],[Effect 1]]="Dr.",-Table1[[#This Row],[Amount 1]],Table1[[#This Row],[Amount 1]]))</f>
        <v/>
      </c>
      <c r="BV432" t="str">
        <f>IF(Table1[[#This Row],[Ledger 2]]="","","No")</f>
        <v/>
      </c>
      <c r="BW432" t="str">
        <f>IF(Table1[[#This Row],[Date]]="","",IF(Table1[[#This Row],[Effect 2]]="Dr.","Yes","No"))</f>
        <v/>
      </c>
      <c r="BX432" t="str">
        <f>IF(Table1[[#This Row],[Date]]="","",Table1[[#This Row],[Ledger 2]])</f>
        <v/>
      </c>
      <c r="BY432" t="str">
        <f>IF(Table1[[#This Row],[Date]]="","",IF(Table1[[#This Row],[Effect 2]]="Dr.",-Table1[[#This Row],[Amount 2]],Table1[[#This Row],[Amount 2]]))</f>
        <v/>
      </c>
      <c r="CB432" t="str">
        <f>IF(Table1[[#This Row],[Ledger 3]]="","","No")</f>
        <v/>
      </c>
      <c r="CC432" t="str">
        <f>IF(Table1[[#This Row],[Ledger 3]]="","",IF(Table1[[#This Row],[Effect 3]]="Dr.","Yes","No"))</f>
        <v/>
      </c>
      <c r="CD432" t="str">
        <f>IF(Table1[[#This Row],[Ledger 3]]="","",Table1[[#This Row],[Ledger 3]])</f>
        <v/>
      </c>
      <c r="CE432" t="str">
        <f>IF(Table1[[#This Row],[Ledger 3]]="","",IF(Table1[[#This Row],[Effect 3]]="Dr.",-Table1[[#This Row],[Amount 3]],Table1[[#This Row],[Amount 3]]))</f>
        <v/>
      </c>
      <c r="CH432" t="str">
        <f>IF(Table1[[#This Row],[Ledger 4]]="","","No")</f>
        <v/>
      </c>
      <c r="CI432" t="str">
        <f>IF(Table1[[#This Row],[Ledger 4]]="","",IF(Table1[[#This Row],[Effect 4]]="Dr.","Yes","No"))</f>
        <v/>
      </c>
      <c r="CJ432" t="str">
        <f>IF(Table1[[#This Row],[Ledger 4]]="","",Table1[[#This Row],[Ledger 4]])</f>
        <v/>
      </c>
      <c r="CK432" t="str">
        <f>IF(Table1[[#This Row],[Ledger 4]]="","",IF(Table1[[#This Row],[Effect 4]]="Dr.",-Table1[[#This Row],[Amount 4]],Table1[[#This Row],[Amount 4]]))</f>
        <v/>
      </c>
      <c r="CN432" t="str">
        <f>IF(Table1[[#This Row],[Ledger 5]]="","","No")</f>
        <v/>
      </c>
      <c r="CO432" t="str">
        <f>IF(Table1[[#This Row],[Ledger 5]]="","",IF(Table1[[#This Row],[Effect 5]]="Dr.","Yes","No"))</f>
        <v/>
      </c>
      <c r="CP432" t="str">
        <f>IF(Table1[[#This Row],[Ledger 5]]="","",Table1[[#This Row],[Ledger 5]])</f>
        <v/>
      </c>
      <c r="CQ432" t="str">
        <f>IF(Table1[[#This Row],[Ledger 5]]="","",IF(Table1[[#This Row],[Effect 5]]="Dr.",-Table1[[#This Row],[Amount 5]],Table1[[#This Row],[Amount 5]]))</f>
        <v/>
      </c>
      <c r="CT432" t="str">
        <f>IF(Table1[[#This Row],[Ledger 6]]="","","No")</f>
        <v/>
      </c>
      <c r="CU432" t="str">
        <f>IF(Table1[[#This Row],[Ledger 6]]="","",IF(Table1[[#This Row],[Effect 6]]="Dr.","Yes","No"))</f>
        <v/>
      </c>
      <c r="CV432" t="str">
        <f>IF(Table1[[#This Row],[Ledger 6]]="","",Table1[[#This Row],[Ledger 6]])</f>
        <v/>
      </c>
      <c r="CW432" t="str">
        <f>IF(Table1[[#This Row],[Ledger 6]]="","",IF(Table1[[#This Row],[Effect 6]]="Dr.",-Table1[[#This Row],[Amount 6]],Table1[[#This Row],[Amount 6]]))</f>
        <v/>
      </c>
      <c r="CZ432" t="str">
        <f>IF(Table1[[#This Row],[Ledger 7]]="","","No")</f>
        <v/>
      </c>
      <c r="DA432" t="str">
        <f>IF(Table1[[#This Row],[Ledger 7]]="","",IF(Table1[[#This Row],[Effect 7]]="Dr.","Yes","No"))</f>
        <v/>
      </c>
      <c r="DB432" t="str">
        <f>IF(Table1[[#This Row],[Ledger 7]]="","",Table1[[#This Row],[Ledger 7]])</f>
        <v/>
      </c>
      <c r="DC432" t="str">
        <f>IF(Table1[[#This Row],[Ledger 7]]="","",IF(Table1[[#This Row],[Effect 7]]="Dr.",-Table1[[#This Row],[Amount 7]],Table1[[#This Row],[Amount 7]]))</f>
        <v/>
      </c>
      <c r="DF432" t="str">
        <f>IF(Table1[[#This Row],[Ledger 8]]="","","No")</f>
        <v/>
      </c>
      <c r="DG432" t="str">
        <f>IF(Table1[[#This Row],[Ledger 8]]="","",IF(Table1[[#This Row],[Effect 8]]="Dr.","Yes","No"))</f>
        <v/>
      </c>
      <c r="DH432" t="str">
        <f>IF(Table1[[#This Row],[Ledger 8]]="","",Table1[[#This Row],[Ledger 8]])</f>
        <v/>
      </c>
      <c r="DI432" t="str">
        <f>IF(Table1[[#This Row],[Ledger 8]]="","",IF(Table1[[#This Row],[Effect 8]]="Dr.",-Table1[[#This Row],[Amount 8]],Table1[[#This Row],[Amount 8]]))</f>
        <v/>
      </c>
      <c r="DL432" t="str">
        <f>IF(Table1[[#This Row],[Ledger 9]]="","","No")</f>
        <v/>
      </c>
      <c r="DM432" t="str">
        <f>IF(Table1[[#This Row],[Ledger 9]]="","",IF(Table1[[#This Row],[Effect 9]]="Dr.","Yes","No"))</f>
        <v/>
      </c>
      <c r="DN432" t="str">
        <f>IF(Table1[[#This Row],[Ledger 9]]="","",Table1[[#This Row],[Ledger 9]])</f>
        <v/>
      </c>
      <c r="DO432" t="str">
        <f>IF(Table1[[#This Row],[Ledger 9]]="","",IF(Table1[[#This Row],[Effect 9]]="Dr.",-Table1[[#This Row],[Amount 9]],Table1[[#This Row],[Amount 9]]))</f>
        <v/>
      </c>
      <c r="DR432" t="str">
        <f>IF(Table1[[#This Row],[Ledger 10]]="","","No")</f>
        <v/>
      </c>
      <c r="DS432" t="str">
        <f>IF(Table1[[#This Row],[Ledger 10]]="","",IF(Table1[[#This Row],[Effect 10]]="Dr.","Yes","No"))</f>
        <v/>
      </c>
      <c r="DT432" t="str">
        <f>IF(Table1[[#This Row],[Ledger 10]]="","",Table1[[#This Row],[Ledger 10]])</f>
        <v/>
      </c>
      <c r="DU432" t="str">
        <f>IF(Table1[[#This Row],[Ledger 10]]="","",IF(Table1[[#This Row],[Effect 10]]="Dr.",-Table1[[#This Row],[Amount 10]],Table1[[#This Row],[Amount 10]]))</f>
        <v/>
      </c>
      <c r="DX432" t="str">
        <f>IF(Table1[[#This Row],[Ledger 11]]="","","No")</f>
        <v/>
      </c>
      <c r="DY432" t="str">
        <f>IF(Table1[[#This Row],[Ledger 11]]="","",IF(Table1[[#This Row],[Effect 11]]="Dr.","Yes","No"))</f>
        <v/>
      </c>
      <c r="DZ432" t="str">
        <f>IF(Table1[[#This Row],[Ledger 11]]="","",Table1[[#This Row],[Ledger 11]])</f>
        <v/>
      </c>
      <c r="EA432" t="str">
        <f>IF(Table1[[#This Row],[Ledger 11]]="","",IF(Table1[[#This Row],[Effect 11]]="Dr.",-Table1[[#This Row],[Amount 11]],Table1[[#This Row],[Amount 11]]))</f>
        <v/>
      </c>
      <c r="ED432" t="str">
        <f>IF(Table1[[#This Row],[Ledger 12]]="","","No")</f>
        <v/>
      </c>
      <c r="EE432" t="str">
        <f>IF(Table1[[#This Row],[Ledger 12]]="","",IF(Table1[[#This Row],[Effect 12]]="Dr.","Yes","No"))</f>
        <v/>
      </c>
      <c r="EF432" t="str">
        <f>IF(Table1[[#This Row],[Ledger 12]]="","",Table1[[#This Row],[Ledger 12]])</f>
        <v/>
      </c>
      <c r="EG432" t="str">
        <f>IF(Table1[[#This Row],[Ledger 12]]="","",IF(Table1[[#This Row],[Effect 12]]="Dr.",-Table1[[#This Row],[Amount 12]],Table1[[#This Row],[Amount 12]]))</f>
        <v/>
      </c>
      <c r="EJ432" t="str">
        <f>IF(Table1[[#This Row],[Ledger 13]]="","","No")</f>
        <v/>
      </c>
      <c r="EK432" t="str">
        <f>IF(Table1[[#This Row],[Ledger 13]]="","",IF(Table1[[#This Row],[Effect 13]]="Dr.","Yes","No"))</f>
        <v/>
      </c>
      <c r="EL432" t="str">
        <f>IF(Table1[[#This Row],[Ledger 13]]="","",Table1[[#This Row],[Ledger 13]])</f>
        <v/>
      </c>
      <c r="EM432" t="str">
        <f>IF(Table1[[#This Row],[Ledger 13]]="","",IF(Table1[[#This Row],[Effect 13]]="Dr.",-Table1[[#This Row],[Amount 13]],Table1[[#This Row],[Amount 13]]))</f>
        <v/>
      </c>
      <c r="EP432" t="str">
        <f>IF(Table1[[#This Row],[Ledger 14]]="","","No")</f>
        <v/>
      </c>
      <c r="EQ432" t="str">
        <f>IF(Table1[[#This Row],[Ledger 14]]="","",IF(Table1[[#This Row],[Effect 14]]="Dr.","Yes","No"))</f>
        <v/>
      </c>
      <c r="ER432" t="str">
        <f>IF(Table1[[#This Row],[Ledger 14]]="","",Table1[[#This Row],[Ledger 14]])</f>
        <v/>
      </c>
      <c r="ES432" t="str">
        <f>IF(Table1[[#This Row],[Ledger 14]]="","",IF(Table1[[#This Row],[Effect 14]]="Dr.",-Table1[[#This Row],[Amount 14]],Table1[[#This Row],[Amount 14]]))</f>
        <v/>
      </c>
      <c r="EV432" t="str">
        <f>IF(Table1[[#This Row],[Ledger 15]]="","","No")</f>
        <v/>
      </c>
      <c r="EW432" t="str">
        <f>IF(Table1[[#This Row],[Ledger 15]]="","",IF(Table1[[#This Row],[Effect 15]]="Dr.","Yes","No"))</f>
        <v/>
      </c>
      <c r="EX432" t="str">
        <f>IF(Table1[[#This Row],[Ledger 15]]="","",Table1[[#This Row],[Ledger 15]])</f>
        <v/>
      </c>
      <c r="EY432" t="str">
        <f>IF(Table1[[#This Row],[Ledger 15]]="","",IF(Table1[[#This Row],[Effect 15]]="Dr.",-Table1[[#This Row],[Amount 15]],Table1[[#This Row],[Amount 15]]))</f>
        <v/>
      </c>
      <c r="FD4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2">
        <f>IF(Table1[[#This Row],[Date]]="",0,IF(AND(Table1[[#This Row],[Date]]&gt;=$FE$2,Table1[[#This Row],[Date]]&lt;=$FE$3),0,1))</f>
        <v>0</v>
      </c>
      <c r="FF432">
        <f>IF(Table1[[#This Row],[Date]]="",0,IF(TYPE(VLOOKUP(Table1[[#This Row],[Voucher Type]],Table1[[#All],[Voucher Type Master]],1,FALSE))=16,1,0))</f>
        <v>0</v>
      </c>
      <c r="FG432">
        <f>IF(TYPE(IF(Table1[[#This Row],[Date]]="",0,IF(VLOOKUP(Table1[[#This Row],[Voucher Type]],$FY$5:$FZ$13,2,0)=Table1[[#This Row],[Effect 1]],0,1)))=16,1,0)</f>
        <v>0</v>
      </c>
      <c r="FH4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2">
        <f>IF(LEN(Table1[[#This Row],[Ledger 1]])&gt;0,IF(TYPE(VLOOKUP(Table1[[#This Row],[Ledger 1]],GZ:GZ,1,0))=16,1,0),0)</f>
        <v>0</v>
      </c>
      <c r="FJ432">
        <f>IF(LEN(Table1[[#This Row],[Ledger 2]])&gt;0,IF(TYPE(VLOOKUP(Table1[[#This Row],[Ledger 2]],GZ:GZ,1,0))=16,1,0),0)</f>
        <v>0</v>
      </c>
      <c r="FK432">
        <f>IF(LEN(Table1[[#This Row],[Ledger 3]])&gt;0,IF(TYPE(VLOOKUP(Table1[[#This Row],[Ledger 3]],GZ:GZ,1,0))=16,1,0),0)</f>
        <v>0</v>
      </c>
      <c r="FL432">
        <f>IF(LEN(Table1[[#This Row],[Ledger 4]])&gt;0,IF(TYPE(VLOOKUP(Table1[[#This Row],[Ledger 4]],GZ:GZ,1,0))=16,1,0),0)</f>
        <v>0</v>
      </c>
      <c r="FM432">
        <f>IF(LEN(Table1[[#This Row],[Ledger 5]])&gt;0,IF(TYPE(VLOOKUP(Table1[[#This Row],[Ledger 5]],GZ:GZ,1,0))=16,1,0),0)</f>
        <v>0</v>
      </c>
      <c r="FN432">
        <f>IF(LEN(Table1[[#This Row],[Ledger 6]])&gt;0,IF(TYPE(VLOOKUP(Table1[[#This Row],[Ledger 6]],$GZ:$GZ,1,0))=16,1,0),0)</f>
        <v>0</v>
      </c>
      <c r="FO432">
        <f>IF(LEN(Table1[[#This Row],[Ledger 7]])&gt;0,IF(TYPE(VLOOKUP(Table1[[#This Row],[Ledger 7]],$GZ:$GZ,1,0))=16,1,0),0)</f>
        <v>0</v>
      </c>
      <c r="FP432">
        <f>IF(LEN(Table1[[#This Row],[Ledger 8]])&gt;0,IF(TYPE(VLOOKUP(Table1[[#This Row],[Ledger 8]],$GZ:$GZ,1,0))=16,1,0),0)</f>
        <v>0</v>
      </c>
      <c r="FQ432">
        <f>IF(LEN(Table1[[#This Row],[Ledger 9]])&gt;0,IF(TYPE(VLOOKUP(Table1[[#This Row],[Ledger 9]],$GZ:$GZ,1,0))=16,1,0),0)</f>
        <v>0</v>
      </c>
      <c r="FR432">
        <f>IF(LEN(Table1[[#This Row],[Ledger 10]])&gt;0,IF(TYPE(VLOOKUP(Table1[[#This Row],[Ledger 10]],$GZ:$GZ,1,0))=16,1,0),0)</f>
        <v>0</v>
      </c>
      <c r="FS432">
        <f>IF(LEN(Table1[[#This Row],[Ledger 11]])&gt;0,IF(TYPE(VLOOKUP(Table1[[#This Row],[Ledger 11]],$GZ:$GZ,1,0))=16,1,0),0)</f>
        <v>0</v>
      </c>
      <c r="FT432">
        <f>IF(LEN(Table1[[#This Row],[Ledger 12]])&gt;0,IF(TYPE(VLOOKUP(Table1[[#This Row],[Ledger 12]],$GZ:$GZ,1,0))=16,1,0),0)</f>
        <v>0</v>
      </c>
      <c r="FU432">
        <f>IF(LEN(Table1[[#This Row],[Ledger 13]])&gt;0,IF(TYPE(VLOOKUP(Table1[[#This Row],[Ledger 13]],$GZ:$GZ,1,0))=16,1,0),0)</f>
        <v>0</v>
      </c>
      <c r="FV432">
        <f>IF(LEN(Table1[[#This Row],[Ledger 14]])&gt;0,IF(TYPE(VLOOKUP(Table1[[#This Row],[Ledger 14]],$GZ:$GZ,1,0))=16,1,0),0)</f>
        <v>0</v>
      </c>
      <c r="FW432">
        <f>IF(LEN(Table1[[#This Row],[Ledger 15]])&gt;0,IF(TYPE(VLOOKUP(Table1[[#This Row],[Ledger 15]],$GZ:$GZ,1,0))=16,1,0),0)</f>
        <v>0</v>
      </c>
    </row>
    <row r="433" spans="4:179" ht="33" customHeight="1" x14ac:dyDescent="0.45">
      <c r="D433" s="8">
        <f t="shared" si="15"/>
        <v>428</v>
      </c>
      <c r="E433" s="32"/>
      <c r="F433" s="34"/>
      <c r="G433" s="34"/>
      <c r="H433" s="34"/>
      <c r="I433" s="34"/>
      <c r="J433" s="38"/>
      <c r="K433" s="33"/>
      <c r="L433" s="36"/>
      <c r="M433" s="35"/>
      <c r="N433" s="34"/>
      <c r="O433" s="41"/>
      <c r="P433" s="35"/>
      <c r="Q433" s="34"/>
      <c r="R433" s="37"/>
      <c r="S433" s="35"/>
      <c r="T433" s="34"/>
      <c r="U433" s="37"/>
      <c r="V433" s="35"/>
      <c r="W433" s="34"/>
      <c r="X433" s="37"/>
      <c r="Y433" s="35"/>
      <c r="Z433" s="34"/>
      <c r="AA433" s="37"/>
      <c r="AB433" s="35"/>
      <c r="AC433" s="34"/>
      <c r="AD433" s="37"/>
      <c r="AE433" s="35"/>
      <c r="AF433" s="34"/>
      <c r="AG433" s="37"/>
      <c r="AH433" s="35"/>
      <c r="AI433" s="34"/>
      <c r="AJ433" s="37"/>
      <c r="AK433" s="35"/>
      <c r="AL433" s="34"/>
      <c r="AM433" s="37"/>
      <c r="AN433" s="35"/>
      <c r="AO433" s="34"/>
      <c r="AP433" s="37"/>
      <c r="AQ433" s="35"/>
      <c r="AR433" s="34"/>
      <c r="AS433" s="37"/>
      <c r="AT433" s="35"/>
      <c r="AU433" s="34"/>
      <c r="AV433" s="37"/>
      <c r="AW433" s="35"/>
      <c r="AX433" s="34"/>
      <c r="AY433" s="37"/>
      <c r="AZ433" s="35"/>
      <c r="BA433" s="34"/>
      <c r="BB433" s="37"/>
      <c r="BC4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3" s="7"/>
      <c r="BF433" t="str">
        <f>IF(Table1[[#This Row],[Date]]="","","&amp;lt;VOUCHER REMOTEID="&amp;""""&amp;$A$11&amp;$A$13&amp;ROW()&amp;""""&amp;" VCHTYPE="""&amp;F433&amp;""" ACTION="""&amp;"Create"&amp;"""&amp;gt;")</f>
        <v/>
      </c>
      <c r="BG433" t="str">
        <f>IF(Table1[[#This Row],[Date]]="","",TEXT(Table1[[#This Row],[Date]],"yyyymmdd"))</f>
        <v/>
      </c>
      <c r="BH433" t="str">
        <f>Table1[[#This Row],[Date2]]</f>
        <v/>
      </c>
      <c r="BI433" t="str">
        <f>IF(Table1[[#This Row],[Date]]="","",Table1[[#This Row],[Voucher Type]])</f>
        <v/>
      </c>
      <c r="BJ433" t="str">
        <f>IF(Table1[[#This Row],[Ref No / Invoice No]]="","",Table1[[#This Row],[Ref No / Invoice No]])</f>
        <v/>
      </c>
      <c r="BK433" t="str">
        <f>IF(Table1[[#This Row],[Voucher No]]="","",Table1[[#This Row],[Voucher No]])</f>
        <v/>
      </c>
      <c r="BL433" t="str">
        <f>IF(Table1[[#This Row],[Date]]="","",Table1[[#This Row],[Narration]])</f>
        <v/>
      </c>
      <c r="BM433" t="str">
        <f>IF(Table1[[#This Row],[Date]]="","",$A$11&amp;$A$13&amp;ROW())</f>
        <v/>
      </c>
      <c r="BN433" t="str">
        <f>IF(Table1[[#This Row],[Date]]="","",$A$13)</f>
        <v/>
      </c>
      <c r="BP433" t="str">
        <f>IF(Table1[[#This Row],[Ledger 1]]="","","No")</f>
        <v/>
      </c>
      <c r="BQ433" t="str">
        <f>IF(Table1[[#This Row],[Date]]="","",IF(Table1[[#This Row],[Effect 1]]="Dr.","Yes","No"))</f>
        <v/>
      </c>
      <c r="BR433" t="str">
        <f>IF(Table1[[#This Row],[Date]]="","",Table1[[#This Row],[Ledger 1]])</f>
        <v/>
      </c>
      <c r="BS433" t="str">
        <f>IF(Table1[[#This Row],[Date]]="","",IF(Table1[[#This Row],[Effect 1]]="Dr.",-Table1[[#This Row],[Amount 1]],Table1[[#This Row],[Amount 1]]))</f>
        <v/>
      </c>
      <c r="BV433" t="str">
        <f>IF(Table1[[#This Row],[Ledger 2]]="","","No")</f>
        <v/>
      </c>
      <c r="BW433" t="str">
        <f>IF(Table1[[#This Row],[Date]]="","",IF(Table1[[#This Row],[Effect 2]]="Dr.","Yes","No"))</f>
        <v/>
      </c>
      <c r="BX433" t="str">
        <f>IF(Table1[[#This Row],[Date]]="","",Table1[[#This Row],[Ledger 2]])</f>
        <v/>
      </c>
      <c r="BY433" t="str">
        <f>IF(Table1[[#This Row],[Date]]="","",IF(Table1[[#This Row],[Effect 2]]="Dr.",-Table1[[#This Row],[Amount 2]],Table1[[#This Row],[Amount 2]]))</f>
        <v/>
      </c>
      <c r="CB433" t="str">
        <f>IF(Table1[[#This Row],[Ledger 3]]="","","No")</f>
        <v/>
      </c>
      <c r="CC433" t="str">
        <f>IF(Table1[[#This Row],[Ledger 3]]="","",IF(Table1[[#This Row],[Effect 3]]="Dr.","Yes","No"))</f>
        <v/>
      </c>
      <c r="CD433" t="str">
        <f>IF(Table1[[#This Row],[Ledger 3]]="","",Table1[[#This Row],[Ledger 3]])</f>
        <v/>
      </c>
      <c r="CE433" t="str">
        <f>IF(Table1[[#This Row],[Ledger 3]]="","",IF(Table1[[#This Row],[Effect 3]]="Dr.",-Table1[[#This Row],[Amount 3]],Table1[[#This Row],[Amount 3]]))</f>
        <v/>
      </c>
      <c r="CH433" t="str">
        <f>IF(Table1[[#This Row],[Ledger 4]]="","","No")</f>
        <v/>
      </c>
      <c r="CI433" t="str">
        <f>IF(Table1[[#This Row],[Ledger 4]]="","",IF(Table1[[#This Row],[Effect 4]]="Dr.","Yes","No"))</f>
        <v/>
      </c>
      <c r="CJ433" t="str">
        <f>IF(Table1[[#This Row],[Ledger 4]]="","",Table1[[#This Row],[Ledger 4]])</f>
        <v/>
      </c>
      <c r="CK433" t="str">
        <f>IF(Table1[[#This Row],[Ledger 4]]="","",IF(Table1[[#This Row],[Effect 4]]="Dr.",-Table1[[#This Row],[Amount 4]],Table1[[#This Row],[Amount 4]]))</f>
        <v/>
      </c>
      <c r="CN433" t="str">
        <f>IF(Table1[[#This Row],[Ledger 5]]="","","No")</f>
        <v/>
      </c>
      <c r="CO433" t="str">
        <f>IF(Table1[[#This Row],[Ledger 5]]="","",IF(Table1[[#This Row],[Effect 5]]="Dr.","Yes","No"))</f>
        <v/>
      </c>
      <c r="CP433" t="str">
        <f>IF(Table1[[#This Row],[Ledger 5]]="","",Table1[[#This Row],[Ledger 5]])</f>
        <v/>
      </c>
      <c r="CQ433" t="str">
        <f>IF(Table1[[#This Row],[Ledger 5]]="","",IF(Table1[[#This Row],[Effect 5]]="Dr.",-Table1[[#This Row],[Amount 5]],Table1[[#This Row],[Amount 5]]))</f>
        <v/>
      </c>
      <c r="CT433" t="str">
        <f>IF(Table1[[#This Row],[Ledger 6]]="","","No")</f>
        <v/>
      </c>
      <c r="CU433" t="str">
        <f>IF(Table1[[#This Row],[Ledger 6]]="","",IF(Table1[[#This Row],[Effect 6]]="Dr.","Yes","No"))</f>
        <v/>
      </c>
      <c r="CV433" t="str">
        <f>IF(Table1[[#This Row],[Ledger 6]]="","",Table1[[#This Row],[Ledger 6]])</f>
        <v/>
      </c>
      <c r="CW433" t="str">
        <f>IF(Table1[[#This Row],[Ledger 6]]="","",IF(Table1[[#This Row],[Effect 6]]="Dr.",-Table1[[#This Row],[Amount 6]],Table1[[#This Row],[Amount 6]]))</f>
        <v/>
      </c>
      <c r="CZ433" t="str">
        <f>IF(Table1[[#This Row],[Ledger 7]]="","","No")</f>
        <v/>
      </c>
      <c r="DA433" t="str">
        <f>IF(Table1[[#This Row],[Ledger 7]]="","",IF(Table1[[#This Row],[Effect 7]]="Dr.","Yes","No"))</f>
        <v/>
      </c>
      <c r="DB433" t="str">
        <f>IF(Table1[[#This Row],[Ledger 7]]="","",Table1[[#This Row],[Ledger 7]])</f>
        <v/>
      </c>
      <c r="DC433" t="str">
        <f>IF(Table1[[#This Row],[Ledger 7]]="","",IF(Table1[[#This Row],[Effect 7]]="Dr.",-Table1[[#This Row],[Amount 7]],Table1[[#This Row],[Amount 7]]))</f>
        <v/>
      </c>
      <c r="DF433" t="str">
        <f>IF(Table1[[#This Row],[Ledger 8]]="","","No")</f>
        <v/>
      </c>
      <c r="DG433" t="str">
        <f>IF(Table1[[#This Row],[Ledger 8]]="","",IF(Table1[[#This Row],[Effect 8]]="Dr.","Yes","No"))</f>
        <v/>
      </c>
      <c r="DH433" t="str">
        <f>IF(Table1[[#This Row],[Ledger 8]]="","",Table1[[#This Row],[Ledger 8]])</f>
        <v/>
      </c>
      <c r="DI433" t="str">
        <f>IF(Table1[[#This Row],[Ledger 8]]="","",IF(Table1[[#This Row],[Effect 8]]="Dr.",-Table1[[#This Row],[Amount 8]],Table1[[#This Row],[Amount 8]]))</f>
        <v/>
      </c>
      <c r="DL433" t="str">
        <f>IF(Table1[[#This Row],[Ledger 9]]="","","No")</f>
        <v/>
      </c>
      <c r="DM433" t="str">
        <f>IF(Table1[[#This Row],[Ledger 9]]="","",IF(Table1[[#This Row],[Effect 9]]="Dr.","Yes","No"))</f>
        <v/>
      </c>
      <c r="DN433" t="str">
        <f>IF(Table1[[#This Row],[Ledger 9]]="","",Table1[[#This Row],[Ledger 9]])</f>
        <v/>
      </c>
      <c r="DO433" t="str">
        <f>IF(Table1[[#This Row],[Ledger 9]]="","",IF(Table1[[#This Row],[Effect 9]]="Dr.",-Table1[[#This Row],[Amount 9]],Table1[[#This Row],[Amount 9]]))</f>
        <v/>
      </c>
      <c r="DR433" t="str">
        <f>IF(Table1[[#This Row],[Ledger 10]]="","","No")</f>
        <v/>
      </c>
      <c r="DS433" t="str">
        <f>IF(Table1[[#This Row],[Ledger 10]]="","",IF(Table1[[#This Row],[Effect 10]]="Dr.","Yes","No"))</f>
        <v/>
      </c>
      <c r="DT433" t="str">
        <f>IF(Table1[[#This Row],[Ledger 10]]="","",Table1[[#This Row],[Ledger 10]])</f>
        <v/>
      </c>
      <c r="DU433" t="str">
        <f>IF(Table1[[#This Row],[Ledger 10]]="","",IF(Table1[[#This Row],[Effect 10]]="Dr.",-Table1[[#This Row],[Amount 10]],Table1[[#This Row],[Amount 10]]))</f>
        <v/>
      </c>
      <c r="DX433" t="str">
        <f>IF(Table1[[#This Row],[Ledger 11]]="","","No")</f>
        <v/>
      </c>
      <c r="DY433" t="str">
        <f>IF(Table1[[#This Row],[Ledger 11]]="","",IF(Table1[[#This Row],[Effect 11]]="Dr.","Yes","No"))</f>
        <v/>
      </c>
      <c r="DZ433" t="str">
        <f>IF(Table1[[#This Row],[Ledger 11]]="","",Table1[[#This Row],[Ledger 11]])</f>
        <v/>
      </c>
      <c r="EA433" t="str">
        <f>IF(Table1[[#This Row],[Ledger 11]]="","",IF(Table1[[#This Row],[Effect 11]]="Dr.",-Table1[[#This Row],[Amount 11]],Table1[[#This Row],[Amount 11]]))</f>
        <v/>
      </c>
      <c r="ED433" t="str">
        <f>IF(Table1[[#This Row],[Ledger 12]]="","","No")</f>
        <v/>
      </c>
      <c r="EE433" t="str">
        <f>IF(Table1[[#This Row],[Ledger 12]]="","",IF(Table1[[#This Row],[Effect 12]]="Dr.","Yes","No"))</f>
        <v/>
      </c>
      <c r="EF433" t="str">
        <f>IF(Table1[[#This Row],[Ledger 12]]="","",Table1[[#This Row],[Ledger 12]])</f>
        <v/>
      </c>
      <c r="EG433" t="str">
        <f>IF(Table1[[#This Row],[Ledger 12]]="","",IF(Table1[[#This Row],[Effect 12]]="Dr.",-Table1[[#This Row],[Amount 12]],Table1[[#This Row],[Amount 12]]))</f>
        <v/>
      </c>
      <c r="EJ433" t="str">
        <f>IF(Table1[[#This Row],[Ledger 13]]="","","No")</f>
        <v/>
      </c>
      <c r="EK433" t="str">
        <f>IF(Table1[[#This Row],[Ledger 13]]="","",IF(Table1[[#This Row],[Effect 13]]="Dr.","Yes","No"))</f>
        <v/>
      </c>
      <c r="EL433" t="str">
        <f>IF(Table1[[#This Row],[Ledger 13]]="","",Table1[[#This Row],[Ledger 13]])</f>
        <v/>
      </c>
      <c r="EM433" t="str">
        <f>IF(Table1[[#This Row],[Ledger 13]]="","",IF(Table1[[#This Row],[Effect 13]]="Dr.",-Table1[[#This Row],[Amount 13]],Table1[[#This Row],[Amount 13]]))</f>
        <v/>
      </c>
      <c r="EP433" t="str">
        <f>IF(Table1[[#This Row],[Ledger 14]]="","","No")</f>
        <v/>
      </c>
      <c r="EQ433" t="str">
        <f>IF(Table1[[#This Row],[Ledger 14]]="","",IF(Table1[[#This Row],[Effect 14]]="Dr.","Yes","No"))</f>
        <v/>
      </c>
      <c r="ER433" t="str">
        <f>IF(Table1[[#This Row],[Ledger 14]]="","",Table1[[#This Row],[Ledger 14]])</f>
        <v/>
      </c>
      <c r="ES433" t="str">
        <f>IF(Table1[[#This Row],[Ledger 14]]="","",IF(Table1[[#This Row],[Effect 14]]="Dr.",-Table1[[#This Row],[Amount 14]],Table1[[#This Row],[Amount 14]]))</f>
        <v/>
      </c>
      <c r="EV433" t="str">
        <f>IF(Table1[[#This Row],[Ledger 15]]="","","No")</f>
        <v/>
      </c>
      <c r="EW433" t="str">
        <f>IF(Table1[[#This Row],[Ledger 15]]="","",IF(Table1[[#This Row],[Effect 15]]="Dr.","Yes","No"))</f>
        <v/>
      </c>
      <c r="EX433" t="str">
        <f>IF(Table1[[#This Row],[Ledger 15]]="","",Table1[[#This Row],[Ledger 15]])</f>
        <v/>
      </c>
      <c r="EY433" t="str">
        <f>IF(Table1[[#This Row],[Ledger 15]]="","",IF(Table1[[#This Row],[Effect 15]]="Dr.",-Table1[[#This Row],[Amount 15]],Table1[[#This Row],[Amount 15]]))</f>
        <v/>
      </c>
      <c r="FD4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3">
        <f>IF(Table1[[#This Row],[Date]]="",0,IF(AND(Table1[[#This Row],[Date]]&gt;=$FE$2,Table1[[#This Row],[Date]]&lt;=$FE$3),0,1))</f>
        <v>0</v>
      </c>
      <c r="FF433">
        <f>IF(Table1[[#This Row],[Date]]="",0,IF(TYPE(VLOOKUP(Table1[[#This Row],[Voucher Type]],Table1[[#All],[Voucher Type Master]],1,FALSE))=16,1,0))</f>
        <v>0</v>
      </c>
      <c r="FG433">
        <f>IF(TYPE(IF(Table1[[#This Row],[Date]]="",0,IF(VLOOKUP(Table1[[#This Row],[Voucher Type]],$FY$5:$FZ$13,2,0)=Table1[[#This Row],[Effect 1]],0,1)))=16,1,0)</f>
        <v>0</v>
      </c>
      <c r="FH4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3">
        <f>IF(LEN(Table1[[#This Row],[Ledger 1]])&gt;0,IF(TYPE(VLOOKUP(Table1[[#This Row],[Ledger 1]],GZ:GZ,1,0))=16,1,0),0)</f>
        <v>0</v>
      </c>
      <c r="FJ433">
        <f>IF(LEN(Table1[[#This Row],[Ledger 2]])&gt;0,IF(TYPE(VLOOKUP(Table1[[#This Row],[Ledger 2]],GZ:GZ,1,0))=16,1,0),0)</f>
        <v>0</v>
      </c>
      <c r="FK433">
        <f>IF(LEN(Table1[[#This Row],[Ledger 3]])&gt;0,IF(TYPE(VLOOKUP(Table1[[#This Row],[Ledger 3]],GZ:GZ,1,0))=16,1,0),0)</f>
        <v>0</v>
      </c>
      <c r="FL433">
        <f>IF(LEN(Table1[[#This Row],[Ledger 4]])&gt;0,IF(TYPE(VLOOKUP(Table1[[#This Row],[Ledger 4]],GZ:GZ,1,0))=16,1,0),0)</f>
        <v>0</v>
      </c>
      <c r="FM433">
        <f>IF(LEN(Table1[[#This Row],[Ledger 5]])&gt;0,IF(TYPE(VLOOKUP(Table1[[#This Row],[Ledger 5]],GZ:GZ,1,0))=16,1,0),0)</f>
        <v>0</v>
      </c>
      <c r="FN433">
        <f>IF(LEN(Table1[[#This Row],[Ledger 6]])&gt;0,IF(TYPE(VLOOKUP(Table1[[#This Row],[Ledger 6]],$GZ:$GZ,1,0))=16,1,0),0)</f>
        <v>0</v>
      </c>
      <c r="FO433">
        <f>IF(LEN(Table1[[#This Row],[Ledger 7]])&gt;0,IF(TYPE(VLOOKUP(Table1[[#This Row],[Ledger 7]],$GZ:$GZ,1,0))=16,1,0),0)</f>
        <v>0</v>
      </c>
      <c r="FP433">
        <f>IF(LEN(Table1[[#This Row],[Ledger 8]])&gt;0,IF(TYPE(VLOOKUP(Table1[[#This Row],[Ledger 8]],$GZ:$GZ,1,0))=16,1,0),0)</f>
        <v>0</v>
      </c>
      <c r="FQ433">
        <f>IF(LEN(Table1[[#This Row],[Ledger 9]])&gt;0,IF(TYPE(VLOOKUP(Table1[[#This Row],[Ledger 9]],$GZ:$GZ,1,0))=16,1,0),0)</f>
        <v>0</v>
      </c>
      <c r="FR433">
        <f>IF(LEN(Table1[[#This Row],[Ledger 10]])&gt;0,IF(TYPE(VLOOKUP(Table1[[#This Row],[Ledger 10]],$GZ:$GZ,1,0))=16,1,0),0)</f>
        <v>0</v>
      </c>
      <c r="FS433">
        <f>IF(LEN(Table1[[#This Row],[Ledger 11]])&gt;0,IF(TYPE(VLOOKUP(Table1[[#This Row],[Ledger 11]],$GZ:$GZ,1,0))=16,1,0),0)</f>
        <v>0</v>
      </c>
      <c r="FT433">
        <f>IF(LEN(Table1[[#This Row],[Ledger 12]])&gt;0,IF(TYPE(VLOOKUP(Table1[[#This Row],[Ledger 12]],$GZ:$GZ,1,0))=16,1,0),0)</f>
        <v>0</v>
      </c>
      <c r="FU433">
        <f>IF(LEN(Table1[[#This Row],[Ledger 13]])&gt;0,IF(TYPE(VLOOKUP(Table1[[#This Row],[Ledger 13]],$GZ:$GZ,1,0))=16,1,0),0)</f>
        <v>0</v>
      </c>
      <c r="FV433">
        <f>IF(LEN(Table1[[#This Row],[Ledger 14]])&gt;0,IF(TYPE(VLOOKUP(Table1[[#This Row],[Ledger 14]],$GZ:$GZ,1,0))=16,1,0),0)</f>
        <v>0</v>
      </c>
      <c r="FW433">
        <f>IF(LEN(Table1[[#This Row],[Ledger 15]])&gt;0,IF(TYPE(VLOOKUP(Table1[[#This Row],[Ledger 15]],$GZ:$GZ,1,0))=16,1,0),0)</f>
        <v>0</v>
      </c>
    </row>
    <row r="434" spans="4:179" ht="33" customHeight="1" x14ac:dyDescent="0.45">
      <c r="D434" s="8">
        <f t="shared" si="15"/>
        <v>429</v>
      </c>
      <c r="E434" s="32"/>
      <c r="F434" s="34"/>
      <c r="G434" s="34"/>
      <c r="H434" s="34"/>
      <c r="I434" s="34"/>
      <c r="J434" s="38"/>
      <c r="K434" s="33"/>
      <c r="L434" s="36"/>
      <c r="M434" s="35"/>
      <c r="N434" s="34"/>
      <c r="O434" s="41"/>
      <c r="P434" s="35"/>
      <c r="Q434" s="34"/>
      <c r="R434" s="37"/>
      <c r="S434" s="35"/>
      <c r="T434" s="34"/>
      <c r="U434" s="37"/>
      <c r="V434" s="35"/>
      <c r="W434" s="34"/>
      <c r="X434" s="37"/>
      <c r="Y434" s="35"/>
      <c r="Z434" s="34"/>
      <c r="AA434" s="37"/>
      <c r="AB434" s="35"/>
      <c r="AC434" s="34"/>
      <c r="AD434" s="37"/>
      <c r="AE434" s="35"/>
      <c r="AF434" s="34"/>
      <c r="AG434" s="37"/>
      <c r="AH434" s="35"/>
      <c r="AI434" s="34"/>
      <c r="AJ434" s="37"/>
      <c r="AK434" s="35"/>
      <c r="AL434" s="34"/>
      <c r="AM434" s="37"/>
      <c r="AN434" s="35"/>
      <c r="AO434" s="34"/>
      <c r="AP434" s="37"/>
      <c r="AQ434" s="35"/>
      <c r="AR434" s="34"/>
      <c r="AS434" s="37"/>
      <c r="AT434" s="35"/>
      <c r="AU434" s="34"/>
      <c r="AV434" s="37"/>
      <c r="AW434" s="35"/>
      <c r="AX434" s="34"/>
      <c r="AY434" s="37"/>
      <c r="AZ434" s="35"/>
      <c r="BA434" s="34"/>
      <c r="BB434" s="37"/>
      <c r="BC4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4" s="7"/>
      <c r="BF434" t="str">
        <f>IF(Table1[[#This Row],[Date]]="","","&amp;lt;VOUCHER REMOTEID="&amp;""""&amp;$A$11&amp;$A$13&amp;ROW()&amp;""""&amp;" VCHTYPE="""&amp;F434&amp;""" ACTION="""&amp;"Create"&amp;"""&amp;gt;")</f>
        <v/>
      </c>
      <c r="BG434" t="str">
        <f>IF(Table1[[#This Row],[Date]]="","",TEXT(Table1[[#This Row],[Date]],"yyyymmdd"))</f>
        <v/>
      </c>
      <c r="BH434" t="str">
        <f>Table1[[#This Row],[Date2]]</f>
        <v/>
      </c>
      <c r="BI434" t="str">
        <f>IF(Table1[[#This Row],[Date]]="","",Table1[[#This Row],[Voucher Type]])</f>
        <v/>
      </c>
      <c r="BJ434" t="str">
        <f>IF(Table1[[#This Row],[Ref No / Invoice No]]="","",Table1[[#This Row],[Ref No / Invoice No]])</f>
        <v/>
      </c>
      <c r="BK434" t="str">
        <f>IF(Table1[[#This Row],[Voucher No]]="","",Table1[[#This Row],[Voucher No]])</f>
        <v/>
      </c>
      <c r="BL434" t="str">
        <f>IF(Table1[[#This Row],[Date]]="","",Table1[[#This Row],[Narration]])</f>
        <v/>
      </c>
      <c r="BM434" t="str">
        <f>IF(Table1[[#This Row],[Date]]="","",$A$11&amp;$A$13&amp;ROW())</f>
        <v/>
      </c>
      <c r="BN434" t="str">
        <f>IF(Table1[[#This Row],[Date]]="","",$A$13)</f>
        <v/>
      </c>
      <c r="BP434" t="str">
        <f>IF(Table1[[#This Row],[Ledger 1]]="","","No")</f>
        <v/>
      </c>
      <c r="BQ434" t="str">
        <f>IF(Table1[[#This Row],[Date]]="","",IF(Table1[[#This Row],[Effect 1]]="Dr.","Yes","No"))</f>
        <v/>
      </c>
      <c r="BR434" t="str">
        <f>IF(Table1[[#This Row],[Date]]="","",Table1[[#This Row],[Ledger 1]])</f>
        <v/>
      </c>
      <c r="BS434" t="str">
        <f>IF(Table1[[#This Row],[Date]]="","",IF(Table1[[#This Row],[Effect 1]]="Dr.",-Table1[[#This Row],[Amount 1]],Table1[[#This Row],[Amount 1]]))</f>
        <v/>
      </c>
      <c r="BV434" t="str">
        <f>IF(Table1[[#This Row],[Ledger 2]]="","","No")</f>
        <v/>
      </c>
      <c r="BW434" t="str">
        <f>IF(Table1[[#This Row],[Date]]="","",IF(Table1[[#This Row],[Effect 2]]="Dr.","Yes","No"))</f>
        <v/>
      </c>
      <c r="BX434" t="str">
        <f>IF(Table1[[#This Row],[Date]]="","",Table1[[#This Row],[Ledger 2]])</f>
        <v/>
      </c>
      <c r="BY434" t="str">
        <f>IF(Table1[[#This Row],[Date]]="","",IF(Table1[[#This Row],[Effect 2]]="Dr.",-Table1[[#This Row],[Amount 2]],Table1[[#This Row],[Amount 2]]))</f>
        <v/>
      </c>
      <c r="CB434" t="str">
        <f>IF(Table1[[#This Row],[Ledger 3]]="","","No")</f>
        <v/>
      </c>
      <c r="CC434" t="str">
        <f>IF(Table1[[#This Row],[Ledger 3]]="","",IF(Table1[[#This Row],[Effect 3]]="Dr.","Yes","No"))</f>
        <v/>
      </c>
      <c r="CD434" t="str">
        <f>IF(Table1[[#This Row],[Ledger 3]]="","",Table1[[#This Row],[Ledger 3]])</f>
        <v/>
      </c>
      <c r="CE434" t="str">
        <f>IF(Table1[[#This Row],[Ledger 3]]="","",IF(Table1[[#This Row],[Effect 3]]="Dr.",-Table1[[#This Row],[Amount 3]],Table1[[#This Row],[Amount 3]]))</f>
        <v/>
      </c>
      <c r="CH434" t="str">
        <f>IF(Table1[[#This Row],[Ledger 4]]="","","No")</f>
        <v/>
      </c>
      <c r="CI434" t="str">
        <f>IF(Table1[[#This Row],[Ledger 4]]="","",IF(Table1[[#This Row],[Effect 4]]="Dr.","Yes","No"))</f>
        <v/>
      </c>
      <c r="CJ434" t="str">
        <f>IF(Table1[[#This Row],[Ledger 4]]="","",Table1[[#This Row],[Ledger 4]])</f>
        <v/>
      </c>
      <c r="CK434" t="str">
        <f>IF(Table1[[#This Row],[Ledger 4]]="","",IF(Table1[[#This Row],[Effect 4]]="Dr.",-Table1[[#This Row],[Amount 4]],Table1[[#This Row],[Amount 4]]))</f>
        <v/>
      </c>
      <c r="CN434" t="str">
        <f>IF(Table1[[#This Row],[Ledger 5]]="","","No")</f>
        <v/>
      </c>
      <c r="CO434" t="str">
        <f>IF(Table1[[#This Row],[Ledger 5]]="","",IF(Table1[[#This Row],[Effect 5]]="Dr.","Yes","No"))</f>
        <v/>
      </c>
      <c r="CP434" t="str">
        <f>IF(Table1[[#This Row],[Ledger 5]]="","",Table1[[#This Row],[Ledger 5]])</f>
        <v/>
      </c>
      <c r="CQ434" t="str">
        <f>IF(Table1[[#This Row],[Ledger 5]]="","",IF(Table1[[#This Row],[Effect 5]]="Dr.",-Table1[[#This Row],[Amount 5]],Table1[[#This Row],[Amount 5]]))</f>
        <v/>
      </c>
      <c r="CT434" t="str">
        <f>IF(Table1[[#This Row],[Ledger 6]]="","","No")</f>
        <v/>
      </c>
      <c r="CU434" t="str">
        <f>IF(Table1[[#This Row],[Ledger 6]]="","",IF(Table1[[#This Row],[Effect 6]]="Dr.","Yes","No"))</f>
        <v/>
      </c>
      <c r="CV434" t="str">
        <f>IF(Table1[[#This Row],[Ledger 6]]="","",Table1[[#This Row],[Ledger 6]])</f>
        <v/>
      </c>
      <c r="CW434" t="str">
        <f>IF(Table1[[#This Row],[Ledger 6]]="","",IF(Table1[[#This Row],[Effect 6]]="Dr.",-Table1[[#This Row],[Amount 6]],Table1[[#This Row],[Amount 6]]))</f>
        <v/>
      </c>
      <c r="CZ434" t="str">
        <f>IF(Table1[[#This Row],[Ledger 7]]="","","No")</f>
        <v/>
      </c>
      <c r="DA434" t="str">
        <f>IF(Table1[[#This Row],[Ledger 7]]="","",IF(Table1[[#This Row],[Effect 7]]="Dr.","Yes","No"))</f>
        <v/>
      </c>
      <c r="DB434" t="str">
        <f>IF(Table1[[#This Row],[Ledger 7]]="","",Table1[[#This Row],[Ledger 7]])</f>
        <v/>
      </c>
      <c r="DC434" t="str">
        <f>IF(Table1[[#This Row],[Ledger 7]]="","",IF(Table1[[#This Row],[Effect 7]]="Dr.",-Table1[[#This Row],[Amount 7]],Table1[[#This Row],[Amount 7]]))</f>
        <v/>
      </c>
      <c r="DF434" t="str">
        <f>IF(Table1[[#This Row],[Ledger 8]]="","","No")</f>
        <v/>
      </c>
      <c r="DG434" t="str">
        <f>IF(Table1[[#This Row],[Ledger 8]]="","",IF(Table1[[#This Row],[Effect 8]]="Dr.","Yes","No"))</f>
        <v/>
      </c>
      <c r="DH434" t="str">
        <f>IF(Table1[[#This Row],[Ledger 8]]="","",Table1[[#This Row],[Ledger 8]])</f>
        <v/>
      </c>
      <c r="DI434" t="str">
        <f>IF(Table1[[#This Row],[Ledger 8]]="","",IF(Table1[[#This Row],[Effect 8]]="Dr.",-Table1[[#This Row],[Amount 8]],Table1[[#This Row],[Amount 8]]))</f>
        <v/>
      </c>
      <c r="DL434" t="str">
        <f>IF(Table1[[#This Row],[Ledger 9]]="","","No")</f>
        <v/>
      </c>
      <c r="DM434" t="str">
        <f>IF(Table1[[#This Row],[Ledger 9]]="","",IF(Table1[[#This Row],[Effect 9]]="Dr.","Yes","No"))</f>
        <v/>
      </c>
      <c r="DN434" t="str">
        <f>IF(Table1[[#This Row],[Ledger 9]]="","",Table1[[#This Row],[Ledger 9]])</f>
        <v/>
      </c>
      <c r="DO434" t="str">
        <f>IF(Table1[[#This Row],[Ledger 9]]="","",IF(Table1[[#This Row],[Effect 9]]="Dr.",-Table1[[#This Row],[Amount 9]],Table1[[#This Row],[Amount 9]]))</f>
        <v/>
      </c>
      <c r="DR434" t="str">
        <f>IF(Table1[[#This Row],[Ledger 10]]="","","No")</f>
        <v/>
      </c>
      <c r="DS434" t="str">
        <f>IF(Table1[[#This Row],[Ledger 10]]="","",IF(Table1[[#This Row],[Effect 10]]="Dr.","Yes","No"))</f>
        <v/>
      </c>
      <c r="DT434" t="str">
        <f>IF(Table1[[#This Row],[Ledger 10]]="","",Table1[[#This Row],[Ledger 10]])</f>
        <v/>
      </c>
      <c r="DU434" t="str">
        <f>IF(Table1[[#This Row],[Ledger 10]]="","",IF(Table1[[#This Row],[Effect 10]]="Dr.",-Table1[[#This Row],[Amount 10]],Table1[[#This Row],[Amount 10]]))</f>
        <v/>
      </c>
      <c r="DX434" t="str">
        <f>IF(Table1[[#This Row],[Ledger 11]]="","","No")</f>
        <v/>
      </c>
      <c r="DY434" t="str">
        <f>IF(Table1[[#This Row],[Ledger 11]]="","",IF(Table1[[#This Row],[Effect 11]]="Dr.","Yes","No"))</f>
        <v/>
      </c>
      <c r="DZ434" t="str">
        <f>IF(Table1[[#This Row],[Ledger 11]]="","",Table1[[#This Row],[Ledger 11]])</f>
        <v/>
      </c>
      <c r="EA434" t="str">
        <f>IF(Table1[[#This Row],[Ledger 11]]="","",IF(Table1[[#This Row],[Effect 11]]="Dr.",-Table1[[#This Row],[Amount 11]],Table1[[#This Row],[Amount 11]]))</f>
        <v/>
      </c>
      <c r="ED434" t="str">
        <f>IF(Table1[[#This Row],[Ledger 12]]="","","No")</f>
        <v/>
      </c>
      <c r="EE434" t="str">
        <f>IF(Table1[[#This Row],[Ledger 12]]="","",IF(Table1[[#This Row],[Effect 12]]="Dr.","Yes","No"))</f>
        <v/>
      </c>
      <c r="EF434" t="str">
        <f>IF(Table1[[#This Row],[Ledger 12]]="","",Table1[[#This Row],[Ledger 12]])</f>
        <v/>
      </c>
      <c r="EG434" t="str">
        <f>IF(Table1[[#This Row],[Ledger 12]]="","",IF(Table1[[#This Row],[Effect 12]]="Dr.",-Table1[[#This Row],[Amount 12]],Table1[[#This Row],[Amount 12]]))</f>
        <v/>
      </c>
      <c r="EJ434" t="str">
        <f>IF(Table1[[#This Row],[Ledger 13]]="","","No")</f>
        <v/>
      </c>
      <c r="EK434" t="str">
        <f>IF(Table1[[#This Row],[Ledger 13]]="","",IF(Table1[[#This Row],[Effect 13]]="Dr.","Yes","No"))</f>
        <v/>
      </c>
      <c r="EL434" t="str">
        <f>IF(Table1[[#This Row],[Ledger 13]]="","",Table1[[#This Row],[Ledger 13]])</f>
        <v/>
      </c>
      <c r="EM434" t="str">
        <f>IF(Table1[[#This Row],[Ledger 13]]="","",IF(Table1[[#This Row],[Effect 13]]="Dr.",-Table1[[#This Row],[Amount 13]],Table1[[#This Row],[Amount 13]]))</f>
        <v/>
      </c>
      <c r="EP434" t="str">
        <f>IF(Table1[[#This Row],[Ledger 14]]="","","No")</f>
        <v/>
      </c>
      <c r="EQ434" t="str">
        <f>IF(Table1[[#This Row],[Ledger 14]]="","",IF(Table1[[#This Row],[Effect 14]]="Dr.","Yes","No"))</f>
        <v/>
      </c>
      <c r="ER434" t="str">
        <f>IF(Table1[[#This Row],[Ledger 14]]="","",Table1[[#This Row],[Ledger 14]])</f>
        <v/>
      </c>
      <c r="ES434" t="str">
        <f>IF(Table1[[#This Row],[Ledger 14]]="","",IF(Table1[[#This Row],[Effect 14]]="Dr.",-Table1[[#This Row],[Amount 14]],Table1[[#This Row],[Amount 14]]))</f>
        <v/>
      </c>
      <c r="EV434" t="str">
        <f>IF(Table1[[#This Row],[Ledger 15]]="","","No")</f>
        <v/>
      </c>
      <c r="EW434" t="str">
        <f>IF(Table1[[#This Row],[Ledger 15]]="","",IF(Table1[[#This Row],[Effect 15]]="Dr.","Yes","No"))</f>
        <v/>
      </c>
      <c r="EX434" t="str">
        <f>IF(Table1[[#This Row],[Ledger 15]]="","",Table1[[#This Row],[Ledger 15]])</f>
        <v/>
      </c>
      <c r="EY434" t="str">
        <f>IF(Table1[[#This Row],[Ledger 15]]="","",IF(Table1[[#This Row],[Effect 15]]="Dr.",-Table1[[#This Row],[Amount 15]],Table1[[#This Row],[Amount 15]]))</f>
        <v/>
      </c>
      <c r="FD4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4">
        <f>IF(Table1[[#This Row],[Date]]="",0,IF(AND(Table1[[#This Row],[Date]]&gt;=$FE$2,Table1[[#This Row],[Date]]&lt;=$FE$3),0,1))</f>
        <v>0</v>
      </c>
      <c r="FF434">
        <f>IF(Table1[[#This Row],[Date]]="",0,IF(TYPE(VLOOKUP(Table1[[#This Row],[Voucher Type]],Table1[[#All],[Voucher Type Master]],1,FALSE))=16,1,0))</f>
        <v>0</v>
      </c>
      <c r="FG434">
        <f>IF(TYPE(IF(Table1[[#This Row],[Date]]="",0,IF(VLOOKUP(Table1[[#This Row],[Voucher Type]],$FY$5:$FZ$13,2,0)=Table1[[#This Row],[Effect 1]],0,1)))=16,1,0)</f>
        <v>0</v>
      </c>
      <c r="FH4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4">
        <f>IF(LEN(Table1[[#This Row],[Ledger 1]])&gt;0,IF(TYPE(VLOOKUP(Table1[[#This Row],[Ledger 1]],GZ:GZ,1,0))=16,1,0),0)</f>
        <v>0</v>
      </c>
      <c r="FJ434">
        <f>IF(LEN(Table1[[#This Row],[Ledger 2]])&gt;0,IF(TYPE(VLOOKUP(Table1[[#This Row],[Ledger 2]],GZ:GZ,1,0))=16,1,0),0)</f>
        <v>0</v>
      </c>
      <c r="FK434">
        <f>IF(LEN(Table1[[#This Row],[Ledger 3]])&gt;0,IF(TYPE(VLOOKUP(Table1[[#This Row],[Ledger 3]],GZ:GZ,1,0))=16,1,0),0)</f>
        <v>0</v>
      </c>
      <c r="FL434">
        <f>IF(LEN(Table1[[#This Row],[Ledger 4]])&gt;0,IF(TYPE(VLOOKUP(Table1[[#This Row],[Ledger 4]],GZ:GZ,1,0))=16,1,0),0)</f>
        <v>0</v>
      </c>
      <c r="FM434">
        <f>IF(LEN(Table1[[#This Row],[Ledger 5]])&gt;0,IF(TYPE(VLOOKUP(Table1[[#This Row],[Ledger 5]],GZ:GZ,1,0))=16,1,0),0)</f>
        <v>0</v>
      </c>
      <c r="FN434">
        <f>IF(LEN(Table1[[#This Row],[Ledger 6]])&gt;0,IF(TYPE(VLOOKUP(Table1[[#This Row],[Ledger 6]],$GZ:$GZ,1,0))=16,1,0),0)</f>
        <v>0</v>
      </c>
      <c r="FO434">
        <f>IF(LEN(Table1[[#This Row],[Ledger 7]])&gt;0,IF(TYPE(VLOOKUP(Table1[[#This Row],[Ledger 7]],$GZ:$GZ,1,0))=16,1,0),0)</f>
        <v>0</v>
      </c>
      <c r="FP434">
        <f>IF(LEN(Table1[[#This Row],[Ledger 8]])&gt;0,IF(TYPE(VLOOKUP(Table1[[#This Row],[Ledger 8]],$GZ:$GZ,1,0))=16,1,0),0)</f>
        <v>0</v>
      </c>
      <c r="FQ434">
        <f>IF(LEN(Table1[[#This Row],[Ledger 9]])&gt;0,IF(TYPE(VLOOKUP(Table1[[#This Row],[Ledger 9]],$GZ:$GZ,1,0))=16,1,0),0)</f>
        <v>0</v>
      </c>
      <c r="FR434">
        <f>IF(LEN(Table1[[#This Row],[Ledger 10]])&gt;0,IF(TYPE(VLOOKUP(Table1[[#This Row],[Ledger 10]],$GZ:$GZ,1,0))=16,1,0),0)</f>
        <v>0</v>
      </c>
      <c r="FS434">
        <f>IF(LEN(Table1[[#This Row],[Ledger 11]])&gt;0,IF(TYPE(VLOOKUP(Table1[[#This Row],[Ledger 11]],$GZ:$GZ,1,0))=16,1,0),0)</f>
        <v>0</v>
      </c>
      <c r="FT434">
        <f>IF(LEN(Table1[[#This Row],[Ledger 12]])&gt;0,IF(TYPE(VLOOKUP(Table1[[#This Row],[Ledger 12]],$GZ:$GZ,1,0))=16,1,0),0)</f>
        <v>0</v>
      </c>
      <c r="FU434">
        <f>IF(LEN(Table1[[#This Row],[Ledger 13]])&gt;0,IF(TYPE(VLOOKUP(Table1[[#This Row],[Ledger 13]],$GZ:$GZ,1,0))=16,1,0),0)</f>
        <v>0</v>
      </c>
      <c r="FV434">
        <f>IF(LEN(Table1[[#This Row],[Ledger 14]])&gt;0,IF(TYPE(VLOOKUP(Table1[[#This Row],[Ledger 14]],$GZ:$GZ,1,0))=16,1,0),0)</f>
        <v>0</v>
      </c>
      <c r="FW434">
        <f>IF(LEN(Table1[[#This Row],[Ledger 15]])&gt;0,IF(TYPE(VLOOKUP(Table1[[#This Row],[Ledger 15]],$GZ:$GZ,1,0))=16,1,0),0)</f>
        <v>0</v>
      </c>
    </row>
    <row r="435" spans="4:179" ht="33" customHeight="1" x14ac:dyDescent="0.45">
      <c r="D435" s="8">
        <f t="shared" si="15"/>
        <v>430</v>
      </c>
      <c r="E435" s="32"/>
      <c r="F435" s="34"/>
      <c r="G435" s="34"/>
      <c r="H435" s="34"/>
      <c r="I435" s="34"/>
      <c r="J435" s="38"/>
      <c r="K435" s="33"/>
      <c r="L435" s="36"/>
      <c r="M435" s="35"/>
      <c r="N435" s="34"/>
      <c r="O435" s="41"/>
      <c r="P435" s="35"/>
      <c r="Q435" s="34"/>
      <c r="R435" s="37"/>
      <c r="S435" s="35"/>
      <c r="T435" s="34"/>
      <c r="U435" s="37"/>
      <c r="V435" s="35"/>
      <c r="W435" s="34"/>
      <c r="X435" s="37"/>
      <c r="Y435" s="35"/>
      <c r="Z435" s="34"/>
      <c r="AA435" s="37"/>
      <c r="AB435" s="35"/>
      <c r="AC435" s="34"/>
      <c r="AD435" s="37"/>
      <c r="AE435" s="35"/>
      <c r="AF435" s="34"/>
      <c r="AG435" s="37"/>
      <c r="AH435" s="35"/>
      <c r="AI435" s="34"/>
      <c r="AJ435" s="37"/>
      <c r="AK435" s="35"/>
      <c r="AL435" s="34"/>
      <c r="AM435" s="37"/>
      <c r="AN435" s="35"/>
      <c r="AO435" s="34"/>
      <c r="AP435" s="37"/>
      <c r="AQ435" s="35"/>
      <c r="AR435" s="34"/>
      <c r="AS435" s="37"/>
      <c r="AT435" s="35"/>
      <c r="AU435" s="34"/>
      <c r="AV435" s="37"/>
      <c r="AW435" s="35"/>
      <c r="AX435" s="34"/>
      <c r="AY435" s="37"/>
      <c r="AZ435" s="35"/>
      <c r="BA435" s="34"/>
      <c r="BB435" s="37"/>
      <c r="BC4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5" s="7"/>
      <c r="BF435" t="str">
        <f>IF(Table1[[#This Row],[Date]]="","","&amp;lt;VOUCHER REMOTEID="&amp;""""&amp;$A$11&amp;$A$13&amp;ROW()&amp;""""&amp;" VCHTYPE="""&amp;F435&amp;""" ACTION="""&amp;"Create"&amp;"""&amp;gt;")</f>
        <v/>
      </c>
      <c r="BG435" t="str">
        <f>IF(Table1[[#This Row],[Date]]="","",TEXT(Table1[[#This Row],[Date]],"yyyymmdd"))</f>
        <v/>
      </c>
      <c r="BH435" t="str">
        <f>Table1[[#This Row],[Date2]]</f>
        <v/>
      </c>
      <c r="BI435" t="str">
        <f>IF(Table1[[#This Row],[Date]]="","",Table1[[#This Row],[Voucher Type]])</f>
        <v/>
      </c>
      <c r="BJ435" t="str">
        <f>IF(Table1[[#This Row],[Ref No / Invoice No]]="","",Table1[[#This Row],[Ref No / Invoice No]])</f>
        <v/>
      </c>
      <c r="BK435" t="str">
        <f>IF(Table1[[#This Row],[Voucher No]]="","",Table1[[#This Row],[Voucher No]])</f>
        <v/>
      </c>
      <c r="BL435" t="str">
        <f>IF(Table1[[#This Row],[Date]]="","",Table1[[#This Row],[Narration]])</f>
        <v/>
      </c>
      <c r="BM435" t="str">
        <f>IF(Table1[[#This Row],[Date]]="","",$A$11&amp;$A$13&amp;ROW())</f>
        <v/>
      </c>
      <c r="BN435" t="str">
        <f>IF(Table1[[#This Row],[Date]]="","",$A$13)</f>
        <v/>
      </c>
      <c r="BP435" t="str">
        <f>IF(Table1[[#This Row],[Ledger 1]]="","","No")</f>
        <v/>
      </c>
      <c r="BQ435" t="str">
        <f>IF(Table1[[#This Row],[Date]]="","",IF(Table1[[#This Row],[Effect 1]]="Dr.","Yes","No"))</f>
        <v/>
      </c>
      <c r="BR435" t="str">
        <f>IF(Table1[[#This Row],[Date]]="","",Table1[[#This Row],[Ledger 1]])</f>
        <v/>
      </c>
      <c r="BS435" t="str">
        <f>IF(Table1[[#This Row],[Date]]="","",IF(Table1[[#This Row],[Effect 1]]="Dr.",-Table1[[#This Row],[Amount 1]],Table1[[#This Row],[Amount 1]]))</f>
        <v/>
      </c>
      <c r="BV435" t="str">
        <f>IF(Table1[[#This Row],[Ledger 2]]="","","No")</f>
        <v/>
      </c>
      <c r="BW435" t="str">
        <f>IF(Table1[[#This Row],[Date]]="","",IF(Table1[[#This Row],[Effect 2]]="Dr.","Yes","No"))</f>
        <v/>
      </c>
      <c r="BX435" t="str">
        <f>IF(Table1[[#This Row],[Date]]="","",Table1[[#This Row],[Ledger 2]])</f>
        <v/>
      </c>
      <c r="BY435" t="str">
        <f>IF(Table1[[#This Row],[Date]]="","",IF(Table1[[#This Row],[Effect 2]]="Dr.",-Table1[[#This Row],[Amount 2]],Table1[[#This Row],[Amount 2]]))</f>
        <v/>
      </c>
      <c r="CB435" t="str">
        <f>IF(Table1[[#This Row],[Ledger 3]]="","","No")</f>
        <v/>
      </c>
      <c r="CC435" t="str">
        <f>IF(Table1[[#This Row],[Ledger 3]]="","",IF(Table1[[#This Row],[Effect 3]]="Dr.","Yes","No"))</f>
        <v/>
      </c>
      <c r="CD435" t="str">
        <f>IF(Table1[[#This Row],[Ledger 3]]="","",Table1[[#This Row],[Ledger 3]])</f>
        <v/>
      </c>
      <c r="CE435" t="str">
        <f>IF(Table1[[#This Row],[Ledger 3]]="","",IF(Table1[[#This Row],[Effect 3]]="Dr.",-Table1[[#This Row],[Amount 3]],Table1[[#This Row],[Amount 3]]))</f>
        <v/>
      </c>
      <c r="CH435" t="str">
        <f>IF(Table1[[#This Row],[Ledger 4]]="","","No")</f>
        <v/>
      </c>
      <c r="CI435" t="str">
        <f>IF(Table1[[#This Row],[Ledger 4]]="","",IF(Table1[[#This Row],[Effect 4]]="Dr.","Yes","No"))</f>
        <v/>
      </c>
      <c r="CJ435" t="str">
        <f>IF(Table1[[#This Row],[Ledger 4]]="","",Table1[[#This Row],[Ledger 4]])</f>
        <v/>
      </c>
      <c r="CK435" t="str">
        <f>IF(Table1[[#This Row],[Ledger 4]]="","",IF(Table1[[#This Row],[Effect 4]]="Dr.",-Table1[[#This Row],[Amount 4]],Table1[[#This Row],[Amount 4]]))</f>
        <v/>
      </c>
      <c r="CN435" t="str">
        <f>IF(Table1[[#This Row],[Ledger 5]]="","","No")</f>
        <v/>
      </c>
      <c r="CO435" t="str">
        <f>IF(Table1[[#This Row],[Ledger 5]]="","",IF(Table1[[#This Row],[Effect 5]]="Dr.","Yes","No"))</f>
        <v/>
      </c>
      <c r="CP435" t="str">
        <f>IF(Table1[[#This Row],[Ledger 5]]="","",Table1[[#This Row],[Ledger 5]])</f>
        <v/>
      </c>
      <c r="CQ435" t="str">
        <f>IF(Table1[[#This Row],[Ledger 5]]="","",IF(Table1[[#This Row],[Effect 5]]="Dr.",-Table1[[#This Row],[Amount 5]],Table1[[#This Row],[Amount 5]]))</f>
        <v/>
      </c>
      <c r="CT435" t="str">
        <f>IF(Table1[[#This Row],[Ledger 6]]="","","No")</f>
        <v/>
      </c>
      <c r="CU435" t="str">
        <f>IF(Table1[[#This Row],[Ledger 6]]="","",IF(Table1[[#This Row],[Effect 6]]="Dr.","Yes","No"))</f>
        <v/>
      </c>
      <c r="CV435" t="str">
        <f>IF(Table1[[#This Row],[Ledger 6]]="","",Table1[[#This Row],[Ledger 6]])</f>
        <v/>
      </c>
      <c r="CW435" t="str">
        <f>IF(Table1[[#This Row],[Ledger 6]]="","",IF(Table1[[#This Row],[Effect 6]]="Dr.",-Table1[[#This Row],[Amount 6]],Table1[[#This Row],[Amount 6]]))</f>
        <v/>
      </c>
      <c r="CZ435" t="str">
        <f>IF(Table1[[#This Row],[Ledger 7]]="","","No")</f>
        <v/>
      </c>
      <c r="DA435" t="str">
        <f>IF(Table1[[#This Row],[Ledger 7]]="","",IF(Table1[[#This Row],[Effect 7]]="Dr.","Yes","No"))</f>
        <v/>
      </c>
      <c r="DB435" t="str">
        <f>IF(Table1[[#This Row],[Ledger 7]]="","",Table1[[#This Row],[Ledger 7]])</f>
        <v/>
      </c>
      <c r="DC435" t="str">
        <f>IF(Table1[[#This Row],[Ledger 7]]="","",IF(Table1[[#This Row],[Effect 7]]="Dr.",-Table1[[#This Row],[Amount 7]],Table1[[#This Row],[Amount 7]]))</f>
        <v/>
      </c>
      <c r="DF435" t="str">
        <f>IF(Table1[[#This Row],[Ledger 8]]="","","No")</f>
        <v/>
      </c>
      <c r="DG435" t="str">
        <f>IF(Table1[[#This Row],[Ledger 8]]="","",IF(Table1[[#This Row],[Effect 8]]="Dr.","Yes","No"))</f>
        <v/>
      </c>
      <c r="DH435" t="str">
        <f>IF(Table1[[#This Row],[Ledger 8]]="","",Table1[[#This Row],[Ledger 8]])</f>
        <v/>
      </c>
      <c r="DI435" t="str">
        <f>IF(Table1[[#This Row],[Ledger 8]]="","",IF(Table1[[#This Row],[Effect 8]]="Dr.",-Table1[[#This Row],[Amount 8]],Table1[[#This Row],[Amount 8]]))</f>
        <v/>
      </c>
      <c r="DL435" t="str">
        <f>IF(Table1[[#This Row],[Ledger 9]]="","","No")</f>
        <v/>
      </c>
      <c r="DM435" t="str">
        <f>IF(Table1[[#This Row],[Ledger 9]]="","",IF(Table1[[#This Row],[Effect 9]]="Dr.","Yes","No"))</f>
        <v/>
      </c>
      <c r="DN435" t="str">
        <f>IF(Table1[[#This Row],[Ledger 9]]="","",Table1[[#This Row],[Ledger 9]])</f>
        <v/>
      </c>
      <c r="DO435" t="str">
        <f>IF(Table1[[#This Row],[Ledger 9]]="","",IF(Table1[[#This Row],[Effect 9]]="Dr.",-Table1[[#This Row],[Amount 9]],Table1[[#This Row],[Amount 9]]))</f>
        <v/>
      </c>
      <c r="DR435" t="str">
        <f>IF(Table1[[#This Row],[Ledger 10]]="","","No")</f>
        <v/>
      </c>
      <c r="DS435" t="str">
        <f>IF(Table1[[#This Row],[Ledger 10]]="","",IF(Table1[[#This Row],[Effect 10]]="Dr.","Yes","No"))</f>
        <v/>
      </c>
      <c r="DT435" t="str">
        <f>IF(Table1[[#This Row],[Ledger 10]]="","",Table1[[#This Row],[Ledger 10]])</f>
        <v/>
      </c>
      <c r="DU435" t="str">
        <f>IF(Table1[[#This Row],[Ledger 10]]="","",IF(Table1[[#This Row],[Effect 10]]="Dr.",-Table1[[#This Row],[Amount 10]],Table1[[#This Row],[Amount 10]]))</f>
        <v/>
      </c>
      <c r="DX435" t="str">
        <f>IF(Table1[[#This Row],[Ledger 11]]="","","No")</f>
        <v/>
      </c>
      <c r="DY435" t="str">
        <f>IF(Table1[[#This Row],[Ledger 11]]="","",IF(Table1[[#This Row],[Effect 11]]="Dr.","Yes","No"))</f>
        <v/>
      </c>
      <c r="DZ435" t="str">
        <f>IF(Table1[[#This Row],[Ledger 11]]="","",Table1[[#This Row],[Ledger 11]])</f>
        <v/>
      </c>
      <c r="EA435" t="str">
        <f>IF(Table1[[#This Row],[Ledger 11]]="","",IF(Table1[[#This Row],[Effect 11]]="Dr.",-Table1[[#This Row],[Amount 11]],Table1[[#This Row],[Amount 11]]))</f>
        <v/>
      </c>
      <c r="ED435" t="str">
        <f>IF(Table1[[#This Row],[Ledger 12]]="","","No")</f>
        <v/>
      </c>
      <c r="EE435" t="str">
        <f>IF(Table1[[#This Row],[Ledger 12]]="","",IF(Table1[[#This Row],[Effect 12]]="Dr.","Yes","No"))</f>
        <v/>
      </c>
      <c r="EF435" t="str">
        <f>IF(Table1[[#This Row],[Ledger 12]]="","",Table1[[#This Row],[Ledger 12]])</f>
        <v/>
      </c>
      <c r="EG435" t="str">
        <f>IF(Table1[[#This Row],[Ledger 12]]="","",IF(Table1[[#This Row],[Effect 12]]="Dr.",-Table1[[#This Row],[Amount 12]],Table1[[#This Row],[Amount 12]]))</f>
        <v/>
      </c>
      <c r="EJ435" t="str">
        <f>IF(Table1[[#This Row],[Ledger 13]]="","","No")</f>
        <v/>
      </c>
      <c r="EK435" t="str">
        <f>IF(Table1[[#This Row],[Ledger 13]]="","",IF(Table1[[#This Row],[Effect 13]]="Dr.","Yes","No"))</f>
        <v/>
      </c>
      <c r="EL435" t="str">
        <f>IF(Table1[[#This Row],[Ledger 13]]="","",Table1[[#This Row],[Ledger 13]])</f>
        <v/>
      </c>
      <c r="EM435" t="str">
        <f>IF(Table1[[#This Row],[Ledger 13]]="","",IF(Table1[[#This Row],[Effect 13]]="Dr.",-Table1[[#This Row],[Amount 13]],Table1[[#This Row],[Amount 13]]))</f>
        <v/>
      </c>
      <c r="EP435" t="str">
        <f>IF(Table1[[#This Row],[Ledger 14]]="","","No")</f>
        <v/>
      </c>
      <c r="EQ435" t="str">
        <f>IF(Table1[[#This Row],[Ledger 14]]="","",IF(Table1[[#This Row],[Effect 14]]="Dr.","Yes","No"))</f>
        <v/>
      </c>
      <c r="ER435" t="str">
        <f>IF(Table1[[#This Row],[Ledger 14]]="","",Table1[[#This Row],[Ledger 14]])</f>
        <v/>
      </c>
      <c r="ES435" t="str">
        <f>IF(Table1[[#This Row],[Ledger 14]]="","",IF(Table1[[#This Row],[Effect 14]]="Dr.",-Table1[[#This Row],[Amount 14]],Table1[[#This Row],[Amount 14]]))</f>
        <v/>
      </c>
      <c r="EV435" t="str">
        <f>IF(Table1[[#This Row],[Ledger 15]]="","","No")</f>
        <v/>
      </c>
      <c r="EW435" t="str">
        <f>IF(Table1[[#This Row],[Ledger 15]]="","",IF(Table1[[#This Row],[Effect 15]]="Dr.","Yes","No"))</f>
        <v/>
      </c>
      <c r="EX435" t="str">
        <f>IF(Table1[[#This Row],[Ledger 15]]="","",Table1[[#This Row],[Ledger 15]])</f>
        <v/>
      </c>
      <c r="EY435" t="str">
        <f>IF(Table1[[#This Row],[Ledger 15]]="","",IF(Table1[[#This Row],[Effect 15]]="Dr.",-Table1[[#This Row],[Amount 15]],Table1[[#This Row],[Amount 15]]))</f>
        <v/>
      </c>
      <c r="FD4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5">
        <f>IF(Table1[[#This Row],[Date]]="",0,IF(AND(Table1[[#This Row],[Date]]&gt;=$FE$2,Table1[[#This Row],[Date]]&lt;=$FE$3),0,1))</f>
        <v>0</v>
      </c>
      <c r="FF435">
        <f>IF(Table1[[#This Row],[Date]]="",0,IF(TYPE(VLOOKUP(Table1[[#This Row],[Voucher Type]],Table1[[#All],[Voucher Type Master]],1,FALSE))=16,1,0))</f>
        <v>0</v>
      </c>
      <c r="FG435">
        <f>IF(TYPE(IF(Table1[[#This Row],[Date]]="",0,IF(VLOOKUP(Table1[[#This Row],[Voucher Type]],$FY$5:$FZ$13,2,0)=Table1[[#This Row],[Effect 1]],0,1)))=16,1,0)</f>
        <v>0</v>
      </c>
      <c r="FH4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5">
        <f>IF(LEN(Table1[[#This Row],[Ledger 1]])&gt;0,IF(TYPE(VLOOKUP(Table1[[#This Row],[Ledger 1]],GZ:GZ,1,0))=16,1,0),0)</f>
        <v>0</v>
      </c>
      <c r="FJ435">
        <f>IF(LEN(Table1[[#This Row],[Ledger 2]])&gt;0,IF(TYPE(VLOOKUP(Table1[[#This Row],[Ledger 2]],GZ:GZ,1,0))=16,1,0),0)</f>
        <v>0</v>
      </c>
      <c r="FK435">
        <f>IF(LEN(Table1[[#This Row],[Ledger 3]])&gt;0,IF(TYPE(VLOOKUP(Table1[[#This Row],[Ledger 3]],GZ:GZ,1,0))=16,1,0),0)</f>
        <v>0</v>
      </c>
      <c r="FL435">
        <f>IF(LEN(Table1[[#This Row],[Ledger 4]])&gt;0,IF(TYPE(VLOOKUP(Table1[[#This Row],[Ledger 4]],GZ:GZ,1,0))=16,1,0),0)</f>
        <v>0</v>
      </c>
      <c r="FM435">
        <f>IF(LEN(Table1[[#This Row],[Ledger 5]])&gt;0,IF(TYPE(VLOOKUP(Table1[[#This Row],[Ledger 5]],GZ:GZ,1,0))=16,1,0),0)</f>
        <v>0</v>
      </c>
      <c r="FN435">
        <f>IF(LEN(Table1[[#This Row],[Ledger 6]])&gt;0,IF(TYPE(VLOOKUP(Table1[[#This Row],[Ledger 6]],$GZ:$GZ,1,0))=16,1,0),0)</f>
        <v>0</v>
      </c>
      <c r="FO435">
        <f>IF(LEN(Table1[[#This Row],[Ledger 7]])&gt;0,IF(TYPE(VLOOKUP(Table1[[#This Row],[Ledger 7]],$GZ:$GZ,1,0))=16,1,0),0)</f>
        <v>0</v>
      </c>
      <c r="FP435">
        <f>IF(LEN(Table1[[#This Row],[Ledger 8]])&gt;0,IF(TYPE(VLOOKUP(Table1[[#This Row],[Ledger 8]],$GZ:$GZ,1,0))=16,1,0),0)</f>
        <v>0</v>
      </c>
      <c r="FQ435">
        <f>IF(LEN(Table1[[#This Row],[Ledger 9]])&gt;0,IF(TYPE(VLOOKUP(Table1[[#This Row],[Ledger 9]],$GZ:$GZ,1,0))=16,1,0),0)</f>
        <v>0</v>
      </c>
      <c r="FR435">
        <f>IF(LEN(Table1[[#This Row],[Ledger 10]])&gt;0,IF(TYPE(VLOOKUP(Table1[[#This Row],[Ledger 10]],$GZ:$GZ,1,0))=16,1,0),0)</f>
        <v>0</v>
      </c>
      <c r="FS435">
        <f>IF(LEN(Table1[[#This Row],[Ledger 11]])&gt;0,IF(TYPE(VLOOKUP(Table1[[#This Row],[Ledger 11]],$GZ:$GZ,1,0))=16,1,0),0)</f>
        <v>0</v>
      </c>
      <c r="FT435">
        <f>IF(LEN(Table1[[#This Row],[Ledger 12]])&gt;0,IF(TYPE(VLOOKUP(Table1[[#This Row],[Ledger 12]],$GZ:$GZ,1,0))=16,1,0),0)</f>
        <v>0</v>
      </c>
      <c r="FU435">
        <f>IF(LEN(Table1[[#This Row],[Ledger 13]])&gt;0,IF(TYPE(VLOOKUP(Table1[[#This Row],[Ledger 13]],$GZ:$GZ,1,0))=16,1,0),0)</f>
        <v>0</v>
      </c>
      <c r="FV435">
        <f>IF(LEN(Table1[[#This Row],[Ledger 14]])&gt;0,IF(TYPE(VLOOKUP(Table1[[#This Row],[Ledger 14]],$GZ:$GZ,1,0))=16,1,0),0)</f>
        <v>0</v>
      </c>
      <c r="FW435">
        <f>IF(LEN(Table1[[#This Row],[Ledger 15]])&gt;0,IF(TYPE(VLOOKUP(Table1[[#This Row],[Ledger 15]],$GZ:$GZ,1,0))=16,1,0),0)</f>
        <v>0</v>
      </c>
    </row>
    <row r="436" spans="4:179" ht="33" customHeight="1" x14ac:dyDescent="0.45">
      <c r="D436" s="8">
        <f t="shared" si="15"/>
        <v>431</v>
      </c>
      <c r="E436" s="32"/>
      <c r="F436" s="34"/>
      <c r="G436" s="34"/>
      <c r="H436" s="34"/>
      <c r="I436" s="34"/>
      <c r="J436" s="38"/>
      <c r="K436" s="33"/>
      <c r="L436" s="36"/>
      <c r="M436" s="35"/>
      <c r="N436" s="34"/>
      <c r="O436" s="41"/>
      <c r="P436" s="35"/>
      <c r="Q436" s="34"/>
      <c r="R436" s="37"/>
      <c r="S436" s="35"/>
      <c r="T436" s="34"/>
      <c r="U436" s="37"/>
      <c r="V436" s="35"/>
      <c r="W436" s="34"/>
      <c r="X436" s="37"/>
      <c r="Y436" s="35"/>
      <c r="Z436" s="34"/>
      <c r="AA436" s="37"/>
      <c r="AB436" s="35"/>
      <c r="AC436" s="34"/>
      <c r="AD436" s="37"/>
      <c r="AE436" s="35"/>
      <c r="AF436" s="34"/>
      <c r="AG436" s="37"/>
      <c r="AH436" s="35"/>
      <c r="AI436" s="34"/>
      <c r="AJ436" s="37"/>
      <c r="AK436" s="35"/>
      <c r="AL436" s="34"/>
      <c r="AM436" s="37"/>
      <c r="AN436" s="35"/>
      <c r="AO436" s="34"/>
      <c r="AP436" s="37"/>
      <c r="AQ436" s="35"/>
      <c r="AR436" s="34"/>
      <c r="AS436" s="37"/>
      <c r="AT436" s="35"/>
      <c r="AU436" s="34"/>
      <c r="AV436" s="37"/>
      <c r="AW436" s="35"/>
      <c r="AX436" s="34"/>
      <c r="AY436" s="37"/>
      <c r="AZ436" s="35"/>
      <c r="BA436" s="34"/>
      <c r="BB436" s="37"/>
      <c r="BC4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6" s="7"/>
      <c r="BF436" t="str">
        <f>IF(Table1[[#This Row],[Date]]="","","&amp;lt;VOUCHER REMOTEID="&amp;""""&amp;$A$11&amp;$A$13&amp;ROW()&amp;""""&amp;" VCHTYPE="""&amp;F436&amp;""" ACTION="""&amp;"Create"&amp;"""&amp;gt;")</f>
        <v/>
      </c>
      <c r="BG436" t="str">
        <f>IF(Table1[[#This Row],[Date]]="","",TEXT(Table1[[#This Row],[Date]],"yyyymmdd"))</f>
        <v/>
      </c>
      <c r="BH436" t="str">
        <f>Table1[[#This Row],[Date2]]</f>
        <v/>
      </c>
      <c r="BI436" t="str">
        <f>IF(Table1[[#This Row],[Date]]="","",Table1[[#This Row],[Voucher Type]])</f>
        <v/>
      </c>
      <c r="BJ436" t="str">
        <f>IF(Table1[[#This Row],[Ref No / Invoice No]]="","",Table1[[#This Row],[Ref No / Invoice No]])</f>
        <v/>
      </c>
      <c r="BK436" t="str">
        <f>IF(Table1[[#This Row],[Voucher No]]="","",Table1[[#This Row],[Voucher No]])</f>
        <v/>
      </c>
      <c r="BL436" t="str">
        <f>IF(Table1[[#This Row],[Date]]="","",Table1[[#This Row],[Narration]])</f>
        <v/>
      </c>
      <c r="BM436" t="str">
        <f>IF(Table1[[#This Row],[Date]]="","",$A$11&amp;$A$13&amp;ROW())</f>
        <v/>
      </c>
      <c r="BN436" t="str">
        <f>IF(Table1[[#This Row],[Date]]="","",$A$13)</f>
        <v/>
      </c>
      <c r="BP436" t="str">
        <f>IF(Table1[[#This Row],[Ledger 1]]="","","No")</f>
        <v/>
      </c>
      <c r="BQ436" t="str">
        <f>IF(Table1[[#This Row],[Date]]="","",IF(Table1[[#This Row],[Effect 1]]="Dr.","Yes","No"))</f>
        <v/>
      </c>
      <c r="BR436" t="str">
        <f>IF(Table1[[#This Row],[Date]]="","",Table1[[#This Row],[Ledger 1]])</f>
        <v/>
      </c>
      <c r="BS436" t="str">
        <f>IF(Table1[[#This Row],[Date]]="","",IF(Table1[[#This Row],[Effect 1]]="Dr.",-Table1[[#This Row],[Amount 1]],Table1[[#This Row],[Amount 1]]))</f>
        <v/>
      </c>
      <c r="BV436" t="str">
        <f>IF(Table1[[#This Row],[Ledger 2]]="","","No")</f>
        <v/>
      </c>
      <c r="BW436" t="str">
        <f>IF(Table1[[#This Row],[Date]]="","",IF(Table1[[#This Row],[Effect 2]]="Dr.","Yes","No"))</f>
        <v/>
      </c>
      <c r="BX436" t="str">
        <f>IF(Table1[[#This Row],[Date]]="","",Table1[[#This Row],[Ledger 2]])</f>
        <v/>
      </c>
      <c r="BY436" t="str">
        <f>IF(Table1[[#This Row],[Date]]="","",IF(Table1[[#This Row],[Effect 2]]="Dr.",-Table1[[#This Row],[Amount 2]],Table1[[#This Row],[Amount 2]]))</f>
        <v/>
      </c>
      <c r="CB436" t="str">
        <f>IF(Table1[[#This Row],[Ledger 3]]="","","No")</f>
        <v/>
      </c>
      <c r="CC436" t="str">
        <f>IF(Table1[[#This Row],[Ledger 3]]="","",IF(Table1[[#This Row],[Effect 3]]="Dr.","Yes","No"))</f>
        <v/>
      </c>
      <c r="CD436" t="str">
        <f>IF(Table1[[#This Row],[Ledger 3]]="","",Table1[[#This Row],[Ledger 3]])</f>
        <v/>
      </c>
      <c r="CE436" t="str">
        <f>IF(Table1[[#This Row],[Ledger 3]]="","",IF(Table1[[#This Row],[Effect 3]]="Dr.",-Table1[[#This Row],[Amount 3]],Table1[[#This Row],[Amount 3]]))</f>
        <v/>
      </c>
      <c r="CH436" t="str">
        <f>IF(Table1[[#This Row],[Ledger 4]]="","","No")</f>
        <v/>
      </c>
      <c r="CI436" t="str">
        <f>IF(Table1[[#This Row],[Ledger 4]]="","",IF(Table1[[#This Row],[Effect 4]]="Dr.","Yes","No"))</f>
        <v/>
      </c>
      <c r="CJ436" t="str">
        <f>IF(Table1[[#This Row],[Ledger 4]]="","",Table1[[#This Row],[Ledger 4]])</f>
        <v/>
      </c>
      <c r="CK436" t="str">
        <f>IF(Table1[[#This Row],[Ledger 4]]="","",IF(Table1[[#This Row],[Effect 4]]="Dr.",-Table1[[#This Row],[Amount 4]],Table1[[#This Row],[Amount 4]]))</f>
        <v/>
      </c>
      <c r="CN436" t="str">
        <f>IF(Table1[[#This Row],[Ledger 5]]="","","No")</f>
        <v/>
      </c>
      <c r="CO436" t="str">
        <f>IF(Table1[[#This Row],[Ledger 5]]="","",IF(Table1[[#This Row],[Effect 5]]="Dr.","Yes","No"))</f>
        <v/>
      </c>
      <c r="CP436" t="str">
        <f>IF(Table1[[#This Row],[Ledger 5]]="","",Table1[[#This Row],[Ledger 5]])</f>
        <v/>
      </c>
      <c r="CQ436" t="str">
        <f>IF(Table1[[#This Row],[Ledger 5]]="","",IF(Table1[[#This Row],[Effect 5]]="Dr.",-Table1[[#This Row],[Amount 5]],Table1[[#This Row],[Amount 5]]))</f>
        <v/>
      </c>
      <c r="CT436" t="str">
        <f>IF(Table1[[#This Row],[Ledger 6]]="","","No")</f>
        <v/>
      </c>
      <c r="CU436" t="str">
        <f>IF(Table1[[#This Row],[Ledger 6]]="","",IF(Table1[[#This Row],[Effect 6]]="Dr.","Yes","No"))</f>
        <v/>
      </c>
      <c r="CV436" t="str">
        <f>IF(Table1[[#This Row],[Ledger 6]]="","",Table1[[#This Row],[Ledger 6]])</f>
        <v/>
      </c>
      <c r="CW436" t="str">
        <f>IF(Table1[[#This Row],[Ledger 6]]="","",IF(Table1[[#This Row],[Effect 6]]="Dr.",-Table1[[#This Row],[Amount 6]],Table1[[#This Row],[Amount 6]]))</f>
        <v/>
      </c>
      <c r="CZ436" t="str">
        <f>IF(Table1[[#This Row],[Ledger 7]]="","","No")</f>
        <v/>
      </c>
      <c r="DA436" t="str">
        <f>IF(Table1[[#This Row],[Ledger 7]]="","",IF(Table1[[#This Row],[Effect 7]]="Dr.","Yes","No"))</f>
        <v/>
      </c>
      <c r="DB436" t="str">
        <f>IF(Table1[[#This Row],[Ledger 7]]="","",Table1[[#This Row],[Ledger 7]])</f>
        <v/>
      </c>
      <c r="DC436" t="str">
        <f>IF(Table1[[#This Row],[Ledger 7]]="","",IF(Table1[[#This Row],[Effect 7]]="Dr.",-Table1[[#This Row],[Amount 7]],Table1[[#This Row],[Amount 7]]))</f>
        <v/>
      </c>
      <c r="DF436" t="str">
        <f>IF(Table1[[#This Row],[Ledger 8]]="","","No")</f>
        <v/>
      </c>
      <c r="DG436" t="str">
        <f>IF(Table1[[#This Row],[Ledger 8]]="","",IF(Table1[[#This Row],[Effect 8]]="Dr.","Yes","No"))</f>
        <v/>
      </c>
      <c r="DH436" t="str">
        <f>IF(Table1[[#This Row],[Ledger 8]]="","",Table1[[#This Row],[Ledger 8]])</f>
        <v/>
      </c>
      <c r="DI436" t="str">
        <f>IF(Table1[[#This Row],[Ledger 8]]="","",IF(Table1[[#This Row],[Effect 8]]="Dr.",-Table1[[#This Row],[Amount 8]],Table1[[#This Row],[Amount 8]]))</f>
        <v/>
      </c>
      <c r="DL436" t="str">
        <f>IF(Table1[[#This Row],[Ledger 9]]="","","No")</f>
        <v/>
      </c>
      <c r="DM436" t="str">
        <f>IF(Table1[[#This Row],[Ledger 9]]="","",IF(Table1[[#This Row],[Effect 9]]="Dr.","Yes","No"))</f>
        <v/>
      </c>
      <c r="DN436" t="str">
        <f>IF(Table1[[#This Row],[Ledger 9]]="","",Table1[[#This Row],[Ledger 9]])</f>
        <v/>
      </c>
      <c r="DO436" t="str">
        <f>IF(Table1[[#This Row],[Ledger 9]]="","",IF(Table1[[#This Row],[Effect 9]]="Dr.",-Table1[[#This Row],[Amount 9]],Table1[[#This Row],[Amount 9]]))</f>
        <v/>
      </c>
      <c r="DR436" t="str">
        <f>IF(Table1[[#This Row],[Ledger 10]]="","","No")</f>
        <v/>
      </c>
      <c r="DS436" t="str">
        <f>IF(Table1[[#This Row],[Ledger 10]]="","",IF(Table1[[#This Row],[Effect 10]]="Dr.","Yes","No"))</f>
        <v/>
      </c>
      <c r="DT436" t="str">
        <f>IF(Table1[[#This Row],[Ledger 10]]="","",Table1[[#This Row],[Ledger 10]])</f>
        <v/>
      </c>
      <c r="DU436" t="str">
        <f>IF(Table1[[#This Row],[Ledger 10]]="","",IF(Table1[[#This Row],[Effect 10]]="Dr.",-Table1[[#This Row],[Amount 10]],Table1[[#This Row],[Amount 10]]))</f>
        <v/>
      </c>
      <c r="DX436" t="str">
        <f>IF(Table1[[#This Row],[Ledger 11]]="","","No")</f>
        <v/>
      </c>
      <c r="DY436" t="str">
        <f>IF(Table1[[#This Row],[Ledger 11]]="","",IF(Table1[[#This Row],[Effect 11]]="Dr.","Yes","No"))</f>
        <v/>
      </c>
      <c r="DZ436" t="str">
        <f>IF(Table1[[#This Row],[Ledger 11]]="","",Table1[[#This Row],[Ledger 11]])</f>
        <v/>
      </c>
      <c r="EA436" t="str">
        <f>IF(Table1[[#This Row],[Ledger 11]]="","",IF(Table1[[#This Row],[Effect 11]]="Dr.",-Table1[[#This Row],[Amount 11]],Table1[[#This Row],[Amount 11]]))</f>
        <v/>
      </c>
      <c r="ED436" t="str">
        <f>IF(Table1[[#This Row],[Ledger 12]]="","","No")</f>
        <v/>
      </c>
      <c r="EE436" t="str">
        <f>IF(Table1[[#This Row],[Ledger 12]]="","",IF(Table1[[#This Row],[Effect 12]]="Dr.","Yes","No"))</f>
        <v/>
      </c>
      <c r="EF436" t="str">
        <f>IF(Table1[[#This Row],[Ledger 12]]="","",Table1[[#This Row],[Ledger 12]])</f>
        <v/>
      </c>
      <c r="EG436" t="str">
        <f>IF(Table1[[#This Row],[Ledger 12]]="","",IF(Table1[[#This Row],[Effect 12]]="Dr.",-Table1[[#This Row],[Amount 12]],Table1[[#This Row],[Amount 12]]))</f>
        <v/>
      </c>
      <c r="EJ436" t="str">
        <f>IF(Table1[[#This Row],[Ledger 13]]="","","No")</f>
        <v/>
      </c>
      <c r="EK436" t="str">
        <f>IF(Table1[[#This Row],[Ledger 13]]="","",IF(Table1[[#This Row],[Effect 13]]="Dr.","Yes","No"))</f>
        <v/>
      </c>
      <c r="EL436" t="str">
        <f>IF(Table1[[#This Row],[Ledger 13]]="","",Table1[[#This Row],[Ledger 13]])</f>
        <v/>
      </c>
      <c r="EM436" t="str">
        <f>IF(Table1[[#This Row],[Ledger 13]]="","",IF(Table1[[#This Row],[Effect 13]]="Dr.",-Table1[[#This Row],[Amount 13]],Table1[[#This Row],[Amount 13]]))</f>
        <v/>
      </c>
      <c r="EP436" t="str">
        <f>IF(Table1[[#This Row],[Ledger 14]]="","","No")</f>
        <v/>
      </c>
      <c r="EQ436" t="str">
        <f>IF(Table1[[#This Row],[Ledger 14]]="","",IF(Table1[[#This Row],[Effect 14]]="Dr.","Yes","No"))</f>
        <v/>
      </c>
      <c r="ER436" t="str">
        <f>IF(Table1[[#This Row],[Ledger 14]]="","",Table1[[#This Row],[Ledger 14]])</f>
        <v/>
      </c>
      <c r="ES436" t="str">
        <f>IF(Table1[[#This Row],[Ledger 14]]="","",IF(Table1[[#This Row],[Effect 14]]="Dr.",-Table1[[#This Row],[Amount 14]],Table1[[#This Row],[Amount 14]]))</f>
        <v/>
      </c>
      <c r="EV436" t="str">
        <f>IF(Table1[[#This Row],[Ledger 15]]="","","No")</f>
        <v/>
      </c>
      <c r="EW436" t="str">
        <f>IF(Table1[[#This Row],[Ledger 15]]="","",IF(Table1[[#This Row],[Effect 15]]="Dr.","Yes","No"))</f>
        <v/>
      </c>
      <c r="EX436" t="str">
        <f>IF(Table1[[#This Row],[Ledger 15]]="","",Table1[[#This Row],[Ledger 15]])</f>
        <v/>
      </c>
      <c r="EY436" t="str">
        <f>IF(Table1[[#This Row],[Ledger 15]]="","",IF(Table1[[#This Row],[Effect 15]]="Dr.",-Table1[[#This Row],[Amount 15]],Table1[[#This Row],[Amount 15]]))</f>
        <v/>
      </c>
      <c r="FD4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6">
        <f>IF(Table1[[#This Row],[Date]]="",0,IF(AND(Table1[[#This Row],[Date]]&gt;=$FE$2,Table1[[#This Row],[Date]]&lt;=$FE$3),0,1))</f>
        <v>0</v>
      </c>
      <c r="FF436">
        <f>IF(Table1[[#This Row],[Date]]="",0,IF(TYPE(VLOOKUP(Table1[[#This Row],[Voucher Type]],Table1[[#All],[Voucher Type Master]],1,FALSE))=16,1,0))</f>
        <v>0</v>
      </c>
      <c r="FG436">
        <f>IF(TYPE(IF(Table1[[#This Row],[Date]]="",0,IF(VLOOKUP(Table1[[#This Row],[Voucher Type]],$FY$5:$FZ$13,2,0)=Table1[[#This Row],[Effect 1]],0,1)))=16,1,0)</f>
        <v>0</v>
      </c>
      <c r="FH4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6">
        <f>IF(LEN(Table1[[#This Row],[Ledger 1]])&gt;0,IF(TYPE(VLOOKUP(Table1[[#This Row],[Ledger 1]],GZ:GZ,1,0))=16,1,0),0)</f>
        <v>0</v>
      </c>
      <c r="FJ436">
        <f>IF(LEN(Table1[[#This Row],[Ledger 2]])&gt;0,IF(TYPE(VLOOKUP(Table1[[#This Row],[Ledger 2]],GZ:GZ,1,0))=16,1,0),0)</f>
        <v>0</v>
      </c>
      <c r="FK436">
        <f>IF(LEN(Table1[[#This Row],[Ledger 3]])&gt;0,IF(TYPE(VLOOKUP(Table1[[#This Row],[Ledger 3]],GZ:GZ,1,0))=16,1,0),0)</f>
        <v>0</v>
      </c>
      <c r="FL436">
        <f>IF(LEN(Table1[[#This Row],[Ledger 4]])&gt;0,IF(TYPE(VLOOKUP(Table1[[#This Row],[Ledger 4]],GZ:GZ,1,0))=16,1,0),0)</f>
        <v>0</v>
      </c>
      <c r="FM436">
        <f>IF(LEN(Table1[[#This Row],[Ledger 5]])&gt;0,IF(TYPE(VLOOKUP(Table1[[#This Row],[Ledger 5]],GZ:GZ,1,0))=16,1,0),0)</f>
        <v>0</v>
      </c>
      <c r="FN436">
        <f>IF(LEN(Table1[[#This Row],[Ledger 6]])&gt;0,IF(TYPE(VLOOKUP(Table1[[#This Row],[Ledger 6]],$GZ:$GZ,1,0))=16,1,0),0)</f>
        <v>0</v>
      </c>
      <c r="FO436">
        <f>IF(LEN(Table1[[#This Row],[Ledger 7]])&gt;0,IF(TYPE(VLOOKUP(Table1[[#This Row],[Ledger 7]],$GZ:$GZ,1,0))=16,1,0),0)</f>
        <v>0</v>
      </c>
      <c r="FP436">
        <f>IF(LEN(Table1[[#This Row],[Ledger 8]])&gt;0,IF(TYPE(VLOOKUP(Table1[[#This Row],[Ledger 8]],$GZ:$GZ,1,0))=16,1,0),0)</f>
        <v>0</v>
      </c>
      <c r="FQ436">
        <f>IF(LEN(Table1[[#This Row],[Ledger 9]])&gt;0,IF(TYPE(VLOOKUP(Table1[[#This Row],[Ledger 9]],$GZ:$GZ,1,0))=16,1,0),0)</f>
        <v>0</v>
      </c>
      <c r="FR436">
        <f>IF(LEN(Table1[[#This Row],[Ledger 10]])&gt;0,IF(TYPE(VLOOKUP(Table1[[#This Row],[Ledger 10]],$GZ:$GZ,1,0))=16,1,0),0)</f>
        <v>0</v>
      </c>
      <c r="FS436">
        <f>IF(LEN(Table1[[#This Row],[Ledger 11]])&gt;0,IF(TYPE(VLOOKUP(Table1[[#This Row],[Ledger 11]],$GZ:$GZ,1,0))=16,1,0),0)</f>
        <v>0</v>
      </c>
      <c r="FT436">
        <f>IF(LEN(Table1[[#This Row],[Ledger 12]])&gt;0,IF(TYPE(VLOOKUP(Table1[[#This Row],[Ledger 12]],$GZ:$GZ,1,0))=16,1,0),0)</f>
        <v>0</v>
      </c>
      <c r="FU436">
        <f>IF(LEN(Table1[[#This Row],[Ledger 13]])&gt;0,IF(TYPE(VLOOKUP(Table1[[#This Row],[Ledger 13]],$GZ:$GZ,1,0))=16,1,0),0)</f>
        <v>0</v>
      </c>
      <c r="FV436">
        <f>IF(LEN(Table1[[#This Row],[Ledger 14]])&gt;0,IF(TYPE(VLOOKUP(Table1[[#This Row],[Ledger 14]],$GZ:$GZ,1,0))=16,1,0),0)</f>
        <v>0</v>
      </c>
      <c r="FW436">
        <f>IF(LEN(Table1[[#This Row],[Ledger 15]])&gt;0,IF(TYPE(VLOOKUP(Table1[[#This Row],[Ledger 15]],$GZ:$GZ,1,0))=16,1,0),0)</f>
        <v>0</v>
      </c>
    </row>
    <row r="437" spans="4:179" ht="33" customHeight="1" x14ac:dyDescent="0.45">
      <c r="D437" s="8">
        <f t="shared" si="15"/>
        <v>432</v>
      </c>
      <c r="E437" s="32"/>
      <c r="F437" s="34"/>
      <c r="G437" s="34"/>
      <c r="H437" s="34"/>
      <c r="I437" s="34"/>
      <c r="J437" s="38"/>
      <c r="K437" s="33"/>
      <c r="L437" s="36"/>
      <c r="M437" s="35"/>
      <c r="N437" s="34"/>
      <c r="O437" s="41"/>
      <c r="P437" s="35"/>
      <c r="Q437" s="34"/>
      <c r="R437" s="37"/>
      <c r="S437" s="35"/>
      <c r="T437" s="34"/>
      <c r="U437" s="37"/>
      <c r="V437" s="35"/>
      <c r="W437" s="34"/>
      <c r="X437" s="37"/>
      <c r="Y437" s="35"/>
      <c r="Z437" s="34"/>
      <c r="AA437" s="37"/>
      <c r="AB437" s="35"/>
      <c r="AC437" s="34"/>
      <c r="AD437" s="37"/>
      <c r="AE437" s="35"/>
      <c r="AF437" s="34"/>
      <c r="AG437" s="37"/>
      <c r="AH437" s="35"/>
      <c r="AI437" s="34"/>
      <c r="AJ437" s="37"/>
      <c r="AK437" s="35"/>
      <c r="AL437" s="34"/>
      <c r="AM437" s="37"/>
      <c r="AN437" s="35"/>
      <c r="AO437" s="34"/>
      <c r="AP437" s="37"/>
      <c r="AQ437" s="35"/>
      <c r="AR437" s="34"/>
      <c r="AS437" s="37"/>
      <c r="AT437" s="35"/>
      <c r="AU437" s="34"/>
      <c r="AV437" s="37"/>
      <c r="AW437" s="35"/>
      <c r="AX437" s="34"/>
      <c r="AY437" s="37"/>
      <c r="AZ437" s="35"/>
      <c r="BA437" s="34"/>
      <c r="BB437" s="37"/>
      <c r="BC4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7" s="7"/>
      <c r="BF437" t="str">
        <f>IF(Table1[[#This Row],[Date]]="","","&amp;lt;VOUCHER REMOTEID="&amp;""""&amp;$A$11&amp;$A$13&amp;ROW()&amp;""""&amp;" VCHTYPE="""&amp;F437&amp;""" ACTION="""&amp;"Create"&amp;"""&amp;gt;")</f>
        <v/>
      </c>
      <c r="BG437" t="str">
        <f>IF(Table1[[#This Row],[Date]]="","",TEXT(Table1[[#This Row],[Date]],"yyyymmdd"))</f>
        <v/>
      </c>
      <c r="BH437" t="str">
        <f>Table1[[#This Row],[Date2]]</f>
        <v/>
      </c>
      <c r="BI437" t="str">
        <f>IF(Table1[[#This Row],[Date]]="","",Table1[[#This Row],[Voucher Type]])</f>
        <v/>
      </c>
      <c r="BJ437" t="str">
        <f>IF(Table1[[#This Row],[Ref No / Invoice No]]="","",Table1[[#This Row],[Ref No / Invoice No]])</f>
        <v/>
      </c>
      <c r="BK437" t="str">
        <f>IF(Table1[[#This Row],[Voucher No]]="","",Table1[[#This Row],[Voucher No]])</f>
        <v/>
      </c>
      <c r="BL437" t="str">
        <f>IF(Table1[[#This Row],[Date]]="","",Table1[[#This Row],[Narration]])</f>
        <v/>
      </c>
      <c r="BM437" t="str">
        <f>IF(Table1[[#This Row],[Date]]="","",$A$11&amp;$A$13&amp;ROW())</f>
        <v/>
      </c>
      <c r="BN437" t="str">
        <f>IF(Table1[[#This Row],[Date]]="","",$A$13)</f>
        <v/>
      </c>
      <c r="BP437" t="str">
        <f>IF(Table1[[#This Row],[Ledger 1]]="","","No")</f>
        <v/>
      </c>
      <c r="BQ437" t="str">
        <f>IF(Table1[[#This Row],[Date]]="","",IF(Table1[[#This Row],[Effect 1]]="Dr.","Yes","No"))</f>
        <v/>
      </c>
      <c r="BR437" t="str">
        <f>IF(Table1[[#This Row],[Date]]="","",Table1[[#This Row],[Ledger 1]])</f>
        <v/>
      </c>
      <c r="BS437" t="str">
        <f>IF(Table1[[#This Row],[Date]]="","",IF(Table1[[#This Row],[Effect 1]]="Dr.",-Table1[[#This Row],[Amount 1]],Table1[[#This Row],[Amount 1]]))</f>
        <v/>
      </c>
      <c r="BV437" t="str">
        <f>IF(Table1[[#This Row],[Ledger 2]]="","","No")</f>
        <v/>
      </c>
      <c r="BW437" t="str">
        <f>IF(Table1[[#This Row],[Date]]="","",IF(Table1[[#This Row],[Effect 2]]="Dr.","Yes","No"))</f>
        <v/>
      </c>
      <c r="BX437" t="str">
        <f>IF(Table1[[#This Row],[Date]]="","",Table1[[#This Row],[Ledger 2]])</f>
        <v/>
      </c>
      <c r="BY437" t="str">
        <f>IF(Table1[[#This Row],[Date]]="","",IF(Table1[[#This Row],[Effect 2]]="Dr.",-Table1[[#This Row],[Amount 2]],Table1[[#This Row],[Amount 2]]))</f>
        <v/>
      </c>
      <c r="CB437" t="str">
        <f>IF(Table1[[#This Row],[Ledger 3]]="","","No")</f>
        <v/>
      </c>
      <c r="CC437" t="str">
        <f>IF(Table1[[#This Row],[Ledger 3]]="","",IF(Table1[[#This Row],[Effect 3]]="Dr.","Yes","No"))</f>
        <v/>
      </c>
      <c r="CD437" t="str">
        <f>IF(Table1[[#This Row],[Ledger 3]]="","",Table1[[#This Row],[Ledger 3]])</f>
        <v/>
      </c>
      <c r="CE437" t="str">
        <f>IF(Table1[[#This Row],[Ledger 3]]="","",IF(Table1[[#This Row],[Effect 3]]="Dr.",-Table1[[#This Row],[Amount 3]],Table1[[#This Row],[Amount 3]]))</f>
        <v/>
      </c>
      <c r="CH437" t="str">
        <f>IF(Table1[[#This Row],[Ledger 4]]="","","No")</f>
        <v/>
      </c>
      <c r="CI437" t="str">
        <f>IF(Table1[[#This Row],[Ledger 4]]="","",IF(Table1[[#This Row],[Effect 4]]="Dr.","Yes","No"))</f>
        <v/>
      </c>
      <c r="CJ437" t="str">
        <f>IF(Table1[[#This Row],[Ledger 4]]="","",Table1[[#This Row],[Ledger 4]])</f>
        <v/>
      </c>
      <c r="CK437" t="str">
        <f>IF(Table1[[#This Row],[Ledger 4]]="","",IF(Table1[[#This Row],[Effect 4]]="Dr.",-Table1[[#This Row],[Amount 4]],Table1[[#This Row],[Amount 4]]))</f>
        <v/>
      </c>
      <c r="CN437" t="str">
        <f>IF(Table1[[#This Row],[Ledger 5]]="","","No")</f>
        <v/>
      </c>
      <c r="CO437" t="str">
        <f>IF(Table1[[#This Row],[Ledger 5]]="","",IF(Table1[[#This Row],[Effect 5]]="Dr.","Yes","No"))</f>
        <v/>
      </c>
      <c r="CP437" t="str">
        <f>IF(Table1[[#This Row],[Ledger 5]]="","",Table1[[#This Row],[Ledger 5]])</f>
        <v/>
      </c>
      <c r="CQ437" t="str">
        <f>IF(Table1[[#This Row],[Ledger 5]]="","",IF(Table1[[#This Row],[Effect 5]]="Dr.",-Table1[[#This Row],[Amount 5]],Table1[[#This Row],[Amount 5]]))</f>
        <v/>
      </c>
      <c r="CT437" t="str">
        <f>IF(Table1[[#This Row],[Ledger 6]]="","","No")</f>
        <v/>
      </c>
      <c r="CU437" t="str">
        <f>IF(Table1[[#This Row],[Ledger 6]]="","",IF(Table1[[#This Row],[Effect 6]]="Dr.","Yes","No"))</f>
        <v/>
      </c>
      <c r="CV437" t="str">
        <f>IF(Table1[[#This Row],[Ledger 6]]="","",Table1[[#This Row],[Ledger 6]])</f>
        <v/>
      </c>
      <c r="CW437" t="str">
        <f>IF(Table1[[#This Row],[Ledger 6]]="","",IF(Table1[[#This Row],[Effect 6]]="Dr.",-Table1[[#This Row],[Amount 6]],Table1[[#This Row],[Amount 6]]))</f>
        <v/>
      </c>
      <c r="CZ437" t="str">
        <f>IF(Table1[[#This Row],[Ledger 7]]="","","No")</f>
        <v/>
      </c>
      <c r="DA437" t="str">
        <f>IF(Table1[[#This Row],[Ledger 7]]="","",IF(Table1[[#This Row],[Effect 7]]="Dr.","Yes","No"))</f>
        <v/>
      </c>
      <c r="DB437" t="str">
        <f>IF(Table1[[#This Row],[Ledger 7]]="","",Table1[[#This Row],[Ledger 7]])</f>
        <v/>
      </c>
      <c r="DC437" t="str">
        <f>IF(Table1[[#This Row],[Ledger 7]]="","",IF(Table1[[#This Row],[Effect 7]]="Dr.",-Table1[[#This Row],[Amount 7]],Table1[[#This Row],[Amount 7]]))</f>
        <v/>
      </c>
      <c r="DF437" t="str">
        <f>IF(Table1[[#This Row],[Ledger 8]]="","","No")</f>
        <v/>
      </c>
      <c r="DG437" t="str">
        <f>IF(Table1[[#This Row],[Ledger 8]]="","",IF(Table1[[#This Row],[Effect 8]]="Dr.","Yes","No"))</f>
        <v/>
      </c>
      <c r="DH437" t="str">
        <f>IF(Table1[[#This Row],[Ledger 8]]="","",Table1[[#This Row],[Ledger 8]])</f>
        <v/>
      </c>
      <c r="DI437" t="str">
        <f>IF(Table1[[#This Row],[Ledger 8]]="","",IF(Table1[[#This Row],[Effect 8]]="Dr.",-Table1[[#This Row],[Amount 8]],Table1[[#This Row],[Amount 8]]))</f>
        <v/>
      </c>
      <c r="DL437" t="str">
        <f>IF(Table1[[#This Row],[Ledger 9]]="","","No")</f>
        <v/>
      </c>
      <c r="DM437" t="str">
        <f>IF(Table1[[#This Row],[Ledger 9]]="","",IF(Table1[[#This Row],[Effect 9]]="Dr.","Yes","No"))</f>
        <v/>
      </c>
      <c r="DN437" t="str">
        <f>IF(Table1[[#This Row],[Ledger 9]]="","",Table1[[#This Row],[Ledger 9]])</f>
        <v/>
      </c>
      <c r="DO437" t="str">
        <f>IF(Table1[[#This Row],[Ledger 9]]="","",IF(Table1[[#This Row],[Effect 9]]="Dr.",-Table1[[#This Row],[Amount 9]],Table1[[#This Row],[Amount 9]]))</f>
        <v/>
      </c>
      <c r="DR437" t="str">
        <f>IF(Table1[[#This Row],[Ledger 10]]="","","No")</f>
        <v/>
      </c>
      <c r="DS437" t="str">
        <f>IF(Table1[[#This Row],[Ledger 10]]="","",IF(Table1[[#This Row],[Effect 10]]="Dr.","Yes","No"))</f>
        <v/>
      </c>
      <c r="DT437" t="str">
        <f>IF(Table1[[#This Row],[Ledger 10]]="","",Table1[[#This Row],[Ledger 10]])</f>
        <v/>
      </c>
      <c r="DU437" t="str">
        <f>IF(Table1[[#This Row],[Ledger 10]]="","",IF(Table1[[#This Row],[Effect 10]]="Dr.",-Table1[[#This Row],[Amount 10]],Table1[[#This Row],[Amount 10]]))</f>
        <v/>
      </c>
      <c r="DX437" t="str">
        <f>IF(Table1[[#This Row],[Ledger 11]]="","","No")</f>
        <v/>
      </c>
      <c r="DY437" t="str">
        <f>IF(Table1[[#This Row],[Ledger 11]]="","",IF(Table1[[#This Row],[Effect 11]]="Dr.","Yes","No"))</f>
        <v/>
      </c>
      <c r="DZ437" t="str">
        <f>IF(Table1[[#This Row],[Ledger 11]]="","",Table1[[#This Row],[Ledger 11]])</f>
        <v/>
      </c>
      <c r="EA437" t="str">
        <f>IF(Table1[[#This Row],[Ledger 11]]="","",IF(Table1[[#This Row],[Effect 11]]="Dr.",-Table1[[#This Row],[Amount 11]],Table1[[#This Row],[Amount 11]]))</f>
        <v/>
      </c>
      <c r="ED437" t="str">
        <f>IF(Table1[[#This Row],[Ledger 12]]="","","No")</f>
        <v/>
      </c>
      <c r="EE437" t="str">
        <f>IF(Table1[[#This Row],[Ledger 12]]="","",IF(Table1[[#This Row],[Effect 12]]="Dr.","Yes","No"))</f>
        <v/>
      </c>
      <c r="EF437" t="str">
        <f>IF(Table1[[#This Row],[Ledger 12]]="","",Table1[[#This Row],[Ledger 12]])</f>
        <v/>
      </c>
      <c r="EG437" t="str">
        <f>IF(Table1[[#This Row],[Ledger 12]]="","",IF(Table1[[#This Row],[Effect 12]]="Dr.",-Table1[[#This Row],[Amount 12]],Table1[[#This Row],[Amount 12]]))</f>
        <v/>
      </c>
      <c r="EJ437" t="str">
        <f>IF(Table1[[#This Row],[Ledger 13]]="","","No")</f>
        <v/>
      </c>
      <c r="EK437" t="str">
        <f>IF(Table1[[#This Row],[Ledger 13]]="","",IF(Table1[[#This Row],[Effect 13]]="Dr.","Yes","No"))</f>
        <v/>
      </c>
      <c r="EL437" t="str">
        <f>IF(Table1[[#This Row],[Ledger 13]]="","",Table1[[#This Row],[Ledger 13]])</f>
        <v/>
      </c>
      <c r="EM437" t="str">
        <f>IF(Table1[[#This Row],[Ledger 13]]="","",IF(Table1[[#This Row],[Effect 13]]="Dr.",-Table1[[#This Row],[Amount 13]],Table1[[#This Row],[Amount 13]]))</f>
        <v/>
      </c>
      <c r="EP437" t="str">
        <f>IF(Table1[[#This Row],[Ledger 14]]="","","No")</f>
        <v/>
      </c>
      <c r="EQ437" t="str">
        <f>IF(Table1[[#This Row],[Ledger 14]]="","",IF(Table1[[#This Row],[Effect 14]]="Dr.","Yes","No"))</f>
        <v/>
      </c>
      <c r="ER437" t="str">
        <f>IF(Table1[[#This Row],[Ledger 14]]="","",Table1[[#This Row],[Ledger 14]])</f>
        <v/>
      </c>
      <c r="ES437" t="str">
        <f>IF(Table1[[#This Row],[Ledger 14]]="","",IF(Table1[[#This Row],[Effect 14]]="Dr.",-Table1[[#This Row],[Amount 14]],Table1[[#This Row],[Amount 14]]))</f>
        <v/>
      </c>
      <c r="EV437" t="str">
        <f>IF(Table1[[#This Row],[Ledger 15]]="","","No")</f>
        <v/>
      </c>
      <c r="EW437" t="str">
        <f>IF(Table1[[#This Row],[Ledger 15]]="","",IF(Table1[[#This Row],[Effect 15]]="Dr.","Yes","No"))</f>
        <v/>
      </c>
      <c r="EX437" t="str">
        <f>IF(Table1[[#This Row],[Ledger 15]]="","",Table1[[#This Row],[Ledger 15]])</f>
        <v/>
      </c>
      <c r="EY437" t="str">
        <f>IF(Table1[[#This Row],[Ledger 15]]="","",IF(Table1[[#This Row],[Effect 15]]="Dr.",-Table1[[#This Row],[Amount 15]],Table1[[#This Row],[Amount 15]]))</f>
        <v/>
      </c>
      <c r="FD4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7">
        <f>IF(Table1[[#This Row],[Date]]="",0,IF(AND(Table1[[#This Row],[Date]]&gt;=$FE$2,Table1[[#This Row],[Date]]&lt;=$FE$3),0,1))</f>
        <v>0</v>
      </c>
      <c r="FF437">
        <f>IF(Table1[[#This Row],[Date]]="",0,IF(TYPE(VLOOKUP(Table1[[#This Row],[Voucher Type]],Table1[[#All],[Voucher Type Master]],1,FALSE))=16,1,0))</f>
        <v>0</v>
      </c>
      <c r="FG437">
        <f>IF(TYPE(IF(Table1[[#This Row],[Date]]="",0,IF(VLOOKUP(Table1[[#This Row],[Voucher Type]],$FY$5:$FZ$13,2,0)=Table1[[#This Row],[Effect 1]],0,1)))=16,1,0)</f>
        <v>0</v>
      </c>
      <c r="FH4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7">
        <f>IF(LEN(Table1[[#This Row],[Ledger 1]])&gt;0,IF(TYPE(VLOOKUP(Table1[[#This Row],[Ledger 1]],GZ:GZ,1,0))=16,1,0),0)</f>
        <v>0</v>
      </c>
      <c r="FJ437">
        <f>IF(LEN(Table1[[#This Row],[Ledger 2]])&gt;0,IF(TYPE(VLOOKUP(Table1[[#This Row],[Ledger 2]],GZ:GZ,1,0))=16,1,0),0)</f>
        <v>0</v>
      </c>
      <c r="FK437">
        <f>IF(LEN(Table1[[#This Row],[Ledger 3]])&gt;0,IF(TYPE(VLOOKUP(Table1[[#This Row],[Ledger 3]],GZ:GZ,1,0))=16,1,0),0)</f>
        <v>0</v>
      </c>
      <c r="FL437">
        <f>IF(LEN(Table1[[#This Row],[Ledger 4]])&gt;0,IF(TYPE(VLOOKUP(Table1[[#This Row],[Ledger 4]],GZ:GZ,1,0))=16,1,0),0)</f>
        <v>0</v>
      </c>
      <c r="FM437">
        <f>IF(LEN(Table1[[#This Row],[Ledger 5]])&gt;0,IF(TYPE(VLOOKUP(Table1[[#This Row],[Ledger 5]],GZ:GZ,1,0))=16,1,0),0)</f>
        <v>0</v>
      </c>
      <c r="FN437">
        <f>IF(LEN(Table1[[#This Row],[Ledger 6]])&gt;0,IF(TYPE(VLOOKUP(Table1[[#This Row],[Ledger 6]],$GZ:$GZ,1,0))=16,1,0),0)</f>
        <v>0</v>
      </c>
      <c r="FO437">
        <f>IF(LEN(Table1[[#This Row],[Ledger 7]])&gt;0,IF(TYPE(VLOOKUP(Table1[[#This Row],[Ledger 7]],$GZ:$GZ,1,0))=16,1,0),0)</f>
        <v>0</v>
      </c>
      <c r="FP437">
        <f>IF(LEN(Table1[[#This Row],[Ledger 8]])&gt;0,IF(TYPE(VLOOKUP(Table1[[#This Row],[Ledger 8]],$GZ:$GZ,1,0))=16,1,0),0)</f>
        <v>0</v>
      </c>
      <c r="FQ437">
        <f>IF(LEN(Table1[[#This Row],[Ledger 9]])&gt;0,IF(TYPE(VLOOKUP(Table1[[#This Row],[Ledger 9]],$GZ:$GZ,1,0))=16,1,0),0)</f>
        <v>0</v>
      </c>
      <c r="FR437">
        <f>IF(LEN(Table1[[#This Row],[Ledger 10]])&gt;0,IF(TYPE(VLOOKUP(Table1[[#This Row],[Ledger 10]],$GZ:$GZ,1,0))=16,1,0),0)</f>
        <v>0</v>
      </c>
      <c r="FS437">
        <f>IF(LEN(Table1[[#This Row],[Ledger 11]])&gt;0,IF(TYPE(VLOOKUP(Table1[[#This Row],[Ledger 11]],$GZ:$GZ,1,0))=16,1,0),0)</f>
        <v>0</v>
      </c>
      <c r="FT437">
        <f>IF(LEN(Table1[[#This Row],[Ledger 12]])&gt;0,IF(TYPE(VLOOKUP(Table1[[#This Row],[Ledger 12]],$GZ:$GZ,1,0))=16,1,0),0)</f>
        <v>0</v>
      </c>
      <c r="FU437">
        <f>IF(LEN(Table1[[#This Row],[Ledger 13]])&gt;0,IF(TYPE(VLOOKUP(Table1[[#This Row],[Ledger 13]],$GZ:$GZ,1,0))=16,1,0),0)</f>
        <v>0</v>
      </c>
      <c r="FV437">
        <f>IF(LEN(Table1[[#This Row],[Ledger 14]])&gt;0,IF(TYPE(VLOOKUP(Table1[[#This Row],[Ledger 14]],$GZ:$GZ,1,0))=16,1,0),0)</f>
        <v>0</v>
      </c>
      <c r="FW437">
        <f>IF(LEN(Table1[[#This Row],[Ledger 15]])&gt;0,IF(TYPE(VLOOKUP(Table1[[#This Row],[Ledger 15]],$GZ:$GZ,1,0))=16,1,0),0)</f>
        <v>0</v>
      </c>
    </row>
    <row r="438" spans="4:179" ht="33" customHeight="1" x14ac:dyDescent="0.45">
      <c r="D438" s="8">
        <f t="shared" si="15"/>
        <v>433</v>
      </c>
      <c r="E438" s="32"/>
      <c r="F438" s="34"/>
      <c r="G438" s="34"/>
      <c r="H438" s="34"/>
      <c r="I438" s="34"/>
      <c r="J438" s="38"/>
      <c r="K438" s="33"/>
      <c r="L438" s="36"/>
      <c r="M438" s="35"/>
      <c r="N438" s="34"/>
      <c r="O438" s="41"/>
      <c r="P438" s="35"/>
      <c r="Q438" s="34"/>
      <c r="R438" s="37"/>
      <c r="S438" s="35"/>
      <c r="T438" s="34"/>
      <c r="U438" s="37"/>
      <c r="V438" s="35"/>
      <c r="W438" s="34"/>
      <c r="X438" s="37"/>
      <c r="Y438" s="35"/>
      <c r="Z438" s="34"/>
      <c r="AA438" s="37"/>
      <c r="AB438" s="35"/>
      <c r="AC438" s="34"/>
      <c r="AD438" s="37"/>
      <c r="AE438" s="35"/>
      <c r="AF438" s="34"/>
      <c r="AG438" s="37"/>
      <c r="AH438" s="35"/>
      <c r="AI438" s="34"/>
      <c r="AJ438" s="37"/>
      <c r="AK438" s="35"/>
      <c r="AL438" s="34"/>
      <c r="AM438" s="37"/>
      <c r="AN438" s="35"/>
      <c r="AO438" s="34"/>
      <c r="AP438" s="37"/>
      <c r="AQ438" s="35"/>
      <c r="AR438" s="34"/>
      <c r="AS438" s="37"/>
      <c r="AT438" s="35"/>
      <c r="AU438" s="34"/>
      <c r="AV438" s="37"/>
      <c r="AW438" s="35"/>
      <c r="AX438" s="34"/>
      <c r="AY438" s="37"/>
      <c r="AZ438" s="35"/>
      <c r="BA438" s="34"/>
      <c r="BB438" s="37"/>
      <c r="BC4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8" s="7"/>
      <c r="BF438" t="str">
        <f>IF(Table1[[#This Row],[Date]]="","","&amp;lt;VOUCHER REMOTEID="&amp;""""&amp;$A$11&amp;$A$13&amp;ROW()&amp;""""&amp;" VCHTYPE="""&amp;F438&amp;""" ACTION="""&amp;"Create"&amp;"""&amp;gt;")</f>
        <v/>
      </c>
      <c r="BG438" t="str">
        <f>IF(Table1[[#This Row],[Date]]="","",TEXT(Table1[[#This Row],[Date]],"yyyymmdd"))</f>
        <v/>
      </c>
      <c r="BH438" t="str">
        <f>Table1[[#This Row],[Date2]]</f>
        <v/>
      </c>
      <c r="BI438" t="str">
        <f>IF(Table1[[#This Row],[Date]]="","",Table1[[#This Row],[Voucher Type]])</f>
        <v/>
      </c>
      <c r="BJ438" t="str">
        <f>IF(Table1[[#This Row],[Ref No / Invoice No]]="","",Table1[[#This Row],[Ref No / Invoice No]])</f>
        <v/>
      </c>
      <c r="BK438" t="str">
        <f>IF(Table1[[#This Row],[Voucher No]]="","",Table1[[#This Row],[Voucher No]])</f>
        <v/>
      </c>
      <c r="BL438" t="str">
        <f>IF(Table1[[#This Row],[Date]]="","",Table1[[#This Row],[Narration]])</f>
        <v/>
      </c>
      <c r="BM438" t="str">
        <f>IF(Table1[[#This Row],[Date]]="","",$A$11&amp;$A$13&amp;ROW())</f>
        <v/>
      </c>
      <c r="BN438" t="str">
        <f>IF(Table1[[#This Row],[Date]]="","",$A$13)</f>
        <v/>
      </c>
      <c r="BP438" t="str">
        <f>IF(Table1[[#This Row],[Ledger 1]]="","","No")</f>
        <v/>
      </c>
      <c r="BQ438" t="str">
        <f>IF(Table1[[#This Row],[Date]]="","",IF(Table1[[#This Row],[Effect 1]]="Dr.","Yes","No"))</f>
        <v/>
      </c>
      <c r="BR438" t="str">
        <f>IF(Table1[[#This Row],[Date]]="","",Table1[[#This Row],[Ledger 1]])</f>
        <v/>
      </c>
      <c r="BS438" t="str">
        <f>IF(Table1[[#This Row],[Date]]="","",IF(Table1[[#This Row],[Effect 1]]="Dr.",-Table1[[#This Row],[Amount 1]],Table1[[#This Row],[Amount 1]]))</f>
        <v/>
      </c>
      <c r="BV438" t="str">
        <f>IF(Table1[[#This Row],[Ledger 2]]="","","No")</f>
        <v/>
      </c>
      <c r="BW438" t="str">
        <f>IF(Table1[[#This Row],[Date]]="","",IF(Table1[[#This Row],[Effect 2]]="Dr.","Yes","No"))</f>
        <v/>
      </c>
      <c r="BX438" t="str">
        <f>IF(Table1[[#This Row],[Date]]="","",Table1[[#This Row],[Ledger 2]])</f>
        <v/>
      </c>
      <c r="BY438" t="str">
        <f>IF(Table1[[#This Row],[Date]]="","",IF(Table1[[#This Row],[Effect 2]]="Dr.",-Table1[[#This Row],[Amount 2]],Table1[[#This Row],[Amount 2]]))</f>
        <v/>
      </c>
      <c r="CB438" t="str">
        <f>IF(Table1[[#This Row],[Ledger 3]]="","","No")</f>
        <v/>
      </c>
      <c r="CC438" t="str">
        <f>IF(Table1[[#This Row],[Ledger 3]]="","",IF(Table1[[#This Row],[Effect 3]]="Dr.","Yes","No"))</f>
        <v/>
      </c>
      <c r="CD438" t="str">
        <f>IF(Table1[[#This Row],[Ledger 3]]="","",Table1[[#This Row],[Ledger 3]])</f>
        <v/>
      </c>
      <c r="CE438" t="str">
        <f>IF(Table1[[#This Row],[Ledger 3]]="","",IF(Table1[[#This Row],[Effect 3]]="Dr.",-Table1[[#This Row],[Amount 3]],Table1[[#This Row],[Amount 3]]))</f>
        <v/>
      </c>
      <c r="CH438" t="str">
        <f>IF(Table1[[#This Row],[Ledger 4]]="","","No")</f>
        <v/>
      </c>
      <c r="CI438" t="str">
        <f>IF(Table1[[#This Row],[Ledger 4]]="","",IF(Table1[[#This Row],[Effect 4]]="Dr.","Yes","No"))</f>
        <v/>
      </c>
      <c r="CJ438" t="str">
        <f>IF(Table1[[#This Row],[Ledger 4]]="","",Table1[[#This Row],[Ledger 4]])</f>
        <v/>
      </c>
      <c r="CK438" t="str">
        <f>IF(Table1[[#This Row],[Ledger 4]]="","",IF(Table1[[#This Row],[Effect 4]]="Dr.",-Table1[[#This Row],[Amount 4]],Table1[[#This Row],[Amount 4]]))</f>
        <v/>
      </c>
      <c r="CN438" t="str">
        <f>IF(Table1[[#This Row],[Ledger 5]]="","","No")</f>
        <v/>
      </c>
      <c r="CO438" t="str">
        <f>IF(Table1[[#This Row],[Ledger 5]]="","",IF(Table1[[#This Row],[Effect 5]]="Dr.","Yes","No"))</f>
        <v/>
      </c>
      <c r="CP438" t="str">
        <f>IF(Table1[[#This Row],[Ledger 5]]="","",Table1[[#This Row],[Ledger 5]])</f>
        <v/>
      </c>
      <c r="CQ438" t="str">
        <f>IF(Table1[[#This Row],[Ledger 5]]="","",IF(Table1[[#This Row],[Effect 5]]="Dr.",-Table1[[#This Row],[Amount 5]],Table1[[#This Row],[Amount 5]]))</f>
        <v/>
      </c>
      <c r="CT438" t="str">
        <f>IF(Table1[[#This Row],[Ledger 6]]="","","No")</f>
        <v/>
      </c>
      <c r="CU438" t="str">
        <f>IF(Table1[[#This Row],[Ledger 6]]="","",IF(Table1[[#This Row],[Effect 6]]="Dr.","Yes","No"))</f>
        <v/>
      </c>
      <c r="CV438" t="str">
        <f>IF(Table1[[#This Row],[Ledger 6]]="","",Table1[[#This Row],[Ledger 6]])</f>
        <v/>
      </c>
      <c r="CW438" t="str">
        <f>IF(Table1[[#This Row],[Ledger 6]]="","",IF(Table1[[#This Row],[Effect 6]]="Dr.",-Table1[[#This Row],[Amount 6]],Table1[[#This Row],[Amount 6]]))</f>
        <v/>
      </c>
      <c r="CZ438" t="str">
        <f>IF(Table1[[#This Row],[Ledger 7]]="","","No")</f>
        <v/>
      </c>
      <c r="DA438" t="str">
        <f>IF(Table1[[#This Row],[Ledger 7]]="","",IF(Table1[[#This Row],[Effect 7]]="Dr.","Yes","No"))</f>
        <v/>
      </c>
      <c r="DB438" t="str">
        <f>IF(Table1[[#This Row],[Ledger 7]]="","",Table1[[#This Row],[Ledger 7]])</f>
        <v/>
      </c>
      <c r="DC438" t="str">
        <f>IF(Table1[[#This Row],[Ledger 7]]="","",IF(Table1[[#This Row],[Effect 7]]="Dr.",-Table1[[#This Row],[Amount 7]],Table1[[#This Row],[Amount 7]]))</f>
        <v/>
      </c>
      <c r="DF438" t="str">
        <f>IF(Table1[[#This Row],[Ledger 8]]="","","No")</f>
        <v/>
      </c>
      <c r="DG438" t="str">
        <f>IF(Table1[[#This Row],[Ledger 8]]="","",IF(Table1[[#This Row],[Effect 8]]="Dr.","Yes","No"))</f>
        <v/>
      </c>
      <c r="DH438" t="str">
        <f>IF(Table1[[#This Row],[Ledger 8]]="","",Table1[[#This Row],[Ledger 8]])</f>
        <v/>
      </c>
      <c r="DI438" t="str">
        <f>IF(Table1[[#This Row],[Ledger 8]]="","",IF(Table1[[#This Row],[Effect 8]]="Dr.",-Table1[[#This Row],[Amount 8]],Table1[[#This Row],[Amount 8]]))</f>
        <v/>
      </c>
      <c r="DL438" t="str">
        <f>IF(Table1[[#This Row],[Ledger 9]]="","","No")</f>
        <v/>
      </c>
      <c r="DM438" t="str">
        <f>IF(Table1[[#This Row],[Ledger 9]]="","",IF(Table1[[#This Row],[Effect 9]]="Dr.","Yes","No"))</f>
        <v/>
      </c>
      <c r="DN438" t="str">
        <f>IF(Table1[[#This Row],[Ledger 9]]="","",Table1[[#This Row],[Ledger 9]])</f>
        <v/>
      </c>
      <c r="DO438" t="str">
        <f>IF(Table1[[#This Row],[Ledger 9]]="","",IF(Table1[[#This Row],[Effect 9]]="Dr.",-Table1[[#This Row],[Amount 9]],Table1[[#This Row],[Amount 9]]))</f>
        <v/>
      </c>
      <c r="DR438" t="str">
        <f>IF(Table1[[#This Row],[Ledger 10]]="","","No")</f>
        <v/>
      </c>
      <c r="DS438" t="str">
        <f>IF(Table1[[#This Row],[Ledger 10]]="","",IF(Table1[[#This Row],[Effect 10]]="Dr.","Yes","No"))</f>
        <v/>
      </c>
      <c r="DT438" t="str">
        <f>IF(Table1[[#This Row],[Ledger 10]]="","",Table1[[#This Row],[Ledger 10]])</f>
        <v/>
      </c>
      <c r="DU438" t="str">
        <f>IF(Table1[[#This Row],[Ledger 10]]="","",IF(Table1[[#This Row],[Effect 10]]="Dr.",-Table1[[#This Row],[Amount 10]],Table1[[#This Row],[Amount 10]]))</f>
        <v/>
      </c>
      <c r="DX438" t="str">
        <f>IF(Table1[[#This Row],[Ledger 11]]="","","No")</f>
        <v/>
      </c>
      <c r="DY438" t="str">
        <f>IF(Table1[[#This Row],[Ledger 11]]="","",IF(Table1[[#This Row],[Effect 11]]="Dr.","Yes","No"))</f>
        <v/>
      </c>
      <c r="DZ438" t="str">
        <f>IF(Table1[[#This Row],[Ledger 11]]="","",Table1[[#This Row],[Ledger 11]])</f>
        <v/>
      </c>
      <c r="EA438" t="str">
        <f>IF(Table1[[#This Row],[Ledger 11]]="","",IF(Table1[[#This Row],[Effect 11]]="Dr.",-Table1[[#This Row],[Amount 11]],Table1[[#This Row],[Amount 11]]))</f>
        <v/>
      </c>
      <c r="ED438" t="str">
        <f>IF(Table1[[#This Row],[Ledger 12]]="","","No")</f>
        <v/>
      </c>
      <c r="EE438" t="str">
        <f>IF(Table1[[#This Row],[Ledger 12]]="","",IF(Table1[[#This Row],[Effect 12]]="Dr.","Yes","No"))</f>
        <v/>
      </c>
      <c r="EF438" t="str">
        <f>IF(Table1[[#This Row],[Ledger 12]]="","",Table1[[#This Row],[Ledger 12]])</f>
        <v/>
      </c>
      <c r="EG438" t="str">
        <f>IF(Table1[[#This Row],[Ledger 12]]="","",IF(Table1[[#This Row],[Effect 12]]="Dr.",-Table1[[#This Row],[Amount 12]],Table1[[#This Row],[Amount 12]]))</f>
        <v/>
      </c>
      <c r="EJ438" t="str">
        <f>IF(Table1[[#This Row],[Ledger 13]]="","","No")</f>
        <v/>
      </c>
      <c r="EK438" t="str">
        <f>IF(Table1[[#This Row],[Ledger 13]]="","",IF(Table1[[#This Row],[Effect 13]]="Dr.","Yes","No"))</f>
        <v/>
      </c>
      <c r="EL438" t="str">
        <f>IF(Table1[[#This Row],[Ledger 13]]="","",Table1[[#This Row],[Ledger 13]])</f>
        <v/>
      </c>
      <c r="EM438" t="str">
        <f>IF(Table1[[#This Row],[Ledger 13]]="","",IF(Table1[[#This Row],[Effect 13]]="Dr.",-Table1[[#This Row],[Amount 13]],Table1[[#This Row],[Amount 13]]))</f>
        <v/>
      </c>
      <c r="EP438" t="str">
        <f>IF(Table1[[#This Row],[Ledger 14]]="","","No")</f>
        <v/>
      </c>
      <c r="EQ438" t="str">
        <f>IF(Table1[[#This Row],[Ledger 14]]="","",IF(Table1[[#This Row],[Effect 14]]="Dr.","Yes","No"))</f>
        <v/>
      </c>
      <c r="ER438" t="str">
        <f>IF(Table1[[#This Row],[Ledger 14]]="","",Table1[[#This Row],[Ledger 14]])</f>
        <v/>
      </c>
      <c r="ES438" t="str">
        <f>IF(Table1[[#This Row],[Ledger 14]]="","",IF(Table1[[#This Row],[Effect 14]]="Dr.",-Table1[[#This Row],[Amount 14]],Table1[[#This Row],[Amount 14]]))</f>
        <v/>
      </c>
      <c r="EV438" t="str">
        <f>IF(Table1[[#This Row],[Ledger 15]]="","","No")</f>
        <v/>
      </c>
      <c r="EW438" t="str">
        <f>IF(Table1[[#This Row],[Ledger 15]]="","",IF(Table1[[#This Row],[Effect 15]]="Dr.","Yes","No"))</f>
        <v/>
      </c>
      <c r="EX438" t="str">
        <f>IF(Table1[[#This Row],[Ledger 15]]="","",Table1[[#This Row],[Ledger 15]])</f>
        <v/>
      </c>
      <c r="EY438" t="str">
        <f>IF(Table1[[#This Row],[Ledger 15]]="","",IF(Table1[[#This Row],[Effect 15]]="Dr.",-Table1[[#This Row],[Amount 15]],Table1[[#This Row],[Amount 15]]))</f>
        <v/>
      </c>
      <c r="FD4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8">
        <f>IF(Table1[[#This Row],[Date]]="",0,IF(AND(Table1[[#This Row],[Date]]&gt;=$FE$2,Table1[[#This Row],[Date]]&lt;=$FE$3),0,1))</f>
        <v>0</v>
      </c>
      <c r="FF438">
        <f>IF(Table1[[#This Row],[Date]]="",0,IF(TYPE(VLOOKUP(Table1[[#This Row],[Voucher Type]],Table1[[#All],[Voucher Type Master]],1,FALSE))=16,1,0))</f>
        <v>0</v>
      </c>
      <c r="FG438">
        <f>IF(TYPE(IF(Table1[[#This Row],[Date]]="",0,IF(VLOOKUP(Table1[[#This Row],[Voucher Type]],$FY$5:$FZ$13,2,0)=Table1[[#This Row],[Effect 1]],0,1)))=16,1,0)</f>
        <v>0</v>
      </c>
      <c r="FH4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8">
        <f>IF(LEN(Table1[[#This Row],[Ledger 1]])&gt;0,IF(TYPE(VLOOKUP(Table1[[#This Row],[Ledger 1]],GZ:GZ,1,0))=16,1,0),0)</f>
        <v>0</v>
      </c>
      <c r="FJ438">
        <f>IF(LEN(Table1[[#This Row],[Ledger 2]])&gt;0,IF(TYPE(VLOOKUP(Table1[[#This Row],[Ledger 2]],GZ:GZ,1,0))=16,1,0),0)</f>
        <v>0</v>
      </c>
      <c r="FK438">
        <f>IF(LEN(Table1[[#This Row],[Ledger 3]])&gt;0,IF(TYPE(VLOOKUP(Table1[[#This Row],[Ledger 3]],GZ:GZ,1,0))=16,1,0),0)</f>
        <v>0</v>
      </c>
      <c r="FL438">
        <f>IF(LEN(Table1[[#This Row],[Ledger 4]])&gt;0,IF(TYPE(VLOOKUP(Table1[[#This Row],[Ledger 4]],GZ:GZ,1,0))=16,1,0),0)</f>
        <v>0</v>
      </c>
      <c r="FM438">
        <f>IF(LEN(Table1[[#This Row],[Ledger 5]])&gt;0,IF(TYPE(VLOOKUP(Table1[[#This Row],[Ledger 5]],GZ:GZ,1,0))=16,1,0),0)</f>
        <v>0</v>
      </c>
      <c r="FN438">
        <f>IF(LEN(Table1[[#This Row],[Ledger 6]])&gt;0,IF(TYPE(VLOOKUP(Table1[[#This Row],[Ledger 6]],$GZ:$GZ,1,0))=16,1,0),0)</f>
        <v>0</v>
      </c>
      <c r="FO438">
        <f>IF(LEN(Table1[[#This Row],[Ledger 7]])&gt;0,IF(TYPE(VLOOKUP(Table1[[#This Row],[Ledger 7]],$GZ:$GZ,1,0))=16,1,0),0)</f>
        <v>0</v>
      </c>
      <c r="FP438">
        <f>IF(LEN(Table1[[#This Row],[Ledger 8]])&gt;0,IF(TYPE(VLOOKUP(Table1[[#This Row],[Ledger 8]],$GZ:$GZ,1,0))=16,1,0),0)</f>
        <v>0</v>
      </c>
      <c r="FQ438">
        <f>IF(LEN(Table1[[#This Row],[Ledger 9]])&gt;0,IF(TYPE(VLOOKUP(Table1[[#This Row],[Ledger 9]],$GZ:$GZ,1,0))=16,1,0),0)</f>
        <v>0</v>
      </c>
      <c r="FR438">
        <f>IF(LEN(Table1[[#This Row],[Ledger 10]])&gt;0,IF(TYPE(VLOOKUP(Table1[[#This Row],[Ledger 10]],$GZ:$GZ,1,0))=16,1,0),0)</f>
        <v>0</v>
      </c>
      <c r="FS438">
        <f>IF(LEN(Table1[[#This Row],[Ledger 11]])&gt;0,IF(TYPE(VLOOKUP(Table1[[#This Row],[Ledger 11]],$GZ:$GZ,1,0))=16,1,0),0)</f>
        <v>0</v>
      </c>
      <c r="FT438">
        <f>IF(LEN(Table1[[#This Row],[Ledger 12]])&gt;0,IF(TYPE(VLOOKUP(Table1[[#This Row],[Ledger 12]],$GZ:$GZ,1,0))=16,1,0),0)</f>
        <v>0</v>
      </c>
      <c r="FU438">
        <f>IF(LEN(Table1[[#This Row],[Ledger 13]])&gt;0,IF(TYPE(VLOOKUP(Table1[[#This Row],[Ledger 13]],$GZ:$GZ,1,0))=16,1,0),0)</f>
        <v>0</v>
      </c>
      <c r="FV438">
        <f>IF(LEN(Table1[[#This Row],[Ledger 14]])&gt;0,IF(TYPE(VLOOKUP(Table1[[#This Row],[Ledger 14]],$GZ:$GZ,1,0))=16,1,0),0)</f>
        <v>0</v>
      </c>
      <c r="FW438">
        <f>IF(LEN(Table1[[#This Row],[Ledger 15]])&gt;0,IF(TYPE(VLOOKUP(Table1[[#This Row],[Ledger 15]],$GZ:$GZ,1,0))=16,1,0),0)</f>
        <v>0</v>
      </c>
    </row>
    <row r="439" spans="4:179" ht="33" customHeight="1" x14ac:dyDescent="0.45">
      <c r="D439" s="8">
        <f t="shared" si="15"/>
        <v>434</v>
      </c>
      <c r="E439" s="32"/>
      <c r="F439" s="34"/>
      <c r="G439" s="34"/>
      <c r="H439" s="34"/>
      <c r="I439" s="34"/>
      <c r="J439" s="38"/>
      <c r="K439" s="33"/>
      <c r="L439" s="36"/>
      <c r="M439" s="35"/>
      <c r="N439" s="34"/>
      <c r="O439" s="41"/>
      <c r="P439" s="35"/>
      <c r="Q439" s="34"/>
      <c r="R439" s="37"/>
      <c r="S439" s="35"/>
      <c r="T439" s="34"/>
      <c r="U439" s="37"/>
      <c r="V439" s="35"/>
      <c r="W439" s="34"/>
      <c r="X439" s="37"/>
      <c r="Y439" s="35"/>
      <c r="Z439" s="34"/>
      <c r="AA439" s="37"/>
      <c r="AB439" s="35"/>
      <c r="AC439" s="34"/>
      <c r="AD439" s="37"/>
      <c r="AE439" s="35"/>
      <c r="AF439" s="34"/>
      <c r="AG439" s="37"/>
      <c r="AH439" s="35"/>
      <c r="AI439" s="34"/>
      <c r="AJ439" s="37"/>
      <c r="AK439" s="35"/>
      <c r="AL439" s="34"/>
      <c r="AM439" s="37"/>
      <c r="AN439" s="35"/>
      <c r="AO439" s="34"/>
      <c r="AP439" s="37"/>
      <c r="AQ439" s="35"/>
      <c r="AR439" s="34"/>
      <c r="AS439" s="37"/>
      <c r="AT439" s="35"/>
      <c r="AU439" s="34"/>
      <c r="AV439" s="37"/>
      <c r="AW439" s="35"/>
      <c r="AX439" s="34"/>
      <c r="AY439" s="37"/>
      <c r="AZ439" s="35"/>
      <c r="BA439" s="34"/>
      <c r="BB439" s="37"/>
      <c r="BC4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39" s="7"/>
      <c r="BF439" t="str">
        <f>IF(Table1[[#This Row],[Date]]="","","&amp;lt;VOUCHER REMOTEID="&amp;""""&amp;$A$11&amp;$A$13&amp;ROW()&amp;""""&amp;" VCHTYPE="""&amp;F439&amp;""" ACTION="""&amp;"Create"&amp;"""&amp;gt;")</f>
        <v/>
      </c>
      <c r="BG439" t="str">
        <f>IF(Table1[[#This Row],[Date]]="","",TEXT(Table1[[#This Row],[Date]],"yyyymmdd"))</f>
        <v/>
      </c>
      <c r="BH439" t="str">
        <f>Table1[[#This Row],[Date2]]</f>
        <v/>
      </c>
      <c r="BI439" t="str">
        <f>IF(Table1[[#This Row],[Date]]="","",Table1[[#This Row],[Voucher Type]])</f>
        <v/>
      </c>
      <c r="BJ439" t="str">
        <f>IF(Table1[[#This Row],[Ref No / Invoice No]]="","",Table1[[#This Row],[Ref No / Invoice No]])</f>
        <v/>
      </c>
      <c r="BK439" t="str">
        <f>IF(Table1[[#This Row],[Voucher No]]="","",Table1[[#This Row],[Voucher No]])</f>
        <v/>
      </c>
      <c r="BL439" t="str">
        <f>IF(Table1[[#This Row],[Date]]="","",Table1[[#This Row],[Narration]])</f>
        <v/>
      </c>
      <c r="BM439" t="str">
        <f>IF(Table1[[#This Row],[Date]]="","",$A$11&amp;$A$13&amp;ROW())</f>
        <v/>
      </c>
      <c r="BN439" t="str">
        <f>IF(Table1[[#This Row],[Date]]="","",$A$13)</f>
        <v/>
      </c>
      <c r="BP439" t="str">
        <f>IF(Table1[[#This Row],[Ledger 1]]="","","No")</f>
        <v/>
      </c>
      <c r="BQ439" t="str">
        <f>IF(Table1[[#This Row],[Date]]="","",IF(Table1[[#This Row],[Effect 1]]="Dr.","Yes","No"))</f>
        <v/>
      </c>
      <c r="BR439" t="str">
        <f>IF(Table1[[#This Row],[Date]]="","",Table1[[#This Row],[Ledger 1]])</f>
        <v/>
      </c>
      <c r="BS439" t="str">
        <f>IF(Table1[[#This Row],[Date]]="","",IF(Table1[[#This Row],[Effect 1]]="Dr.",-Table1[[#This Row],[Amount 1]],Table1[[#This Row],[Amount 1]]))</f>
        <v/>
      </c>
      <c r="BV439" t="str">
        <f>IF(Table1[[#This Row],[Ledger 2]]="","","No")</f>
        <v/>
      </c>
      <c r="BW439" t="str">
        <f>IF(Table1[[#This Row],[Date]]="","",IF(Table1[[#This Row],[Effect 2]]="Dr.","Yes","No"))</f>
        <v/>
      </c>
      <c r="BX439" t="str">
        <f>IF(Table1[[#This Row],[Date]]="","",Table1[[#This Row],[Ledger 2]])</f>
        <v/>
      </c>
      <c r="BY439" t="str">
        <f>IF(Table1[[#This Row],[Date]]="","",IF(Table1[[#This Row],[Effect 2]]="Dr.",-Table1[[#This Row],[Amount 2]],Table1[[#This Row],[Amount 2]]))</f>
        <v/>
      </c>
      <c r="CB439" t="str">
        <f>IF(Table1[[#This Row],[Ledger 3]]="","","No")</f>
        <v/>
      </c>
      <c r="CC439" t="str">
        <f>IF(Table1[[#This Row],[Ledger 3]]="","",IF(Table1[[#This Row],[Effect 3]]="Dr.","Yes","No"))</f>
        <v/>
      </c>
      <c r="CD439" t="str">
        <f>IF(Table1[[#This Row],[Ledger 3]]="","",Table1[[#This Row],[Ledger 3]])</f>
        <v/>
      </c>
      <c r="CE439" t="str">
        <f>IF(Table1[[#This Row],[Ledger 3]]="","",IF(Table1[[#This Row],[Effect 3]]="Dr.",-Table1[[#This Row],[Amount 3]],Table1[[#This Row],[Amount 3]]))</f>
        <v/>
      </c>
      <c r="CH439" t="str">
        <f>IF(Table1[[#This Row],[Ledger 4]]="","","No")</f>
        <v/>
      </c>
      <c r="CI439" t="str">
        <f>IF(Table1[[#This Row],[Ledger 4]]="","",IF(Table1[[#This Row],[Effect 4]]="Dr.","Yes","No"))</f>
        <v/>
      </c>
      <c r="CJ439" t="str">
        <f>IF(Table1[[#This Row],[Ledger 4]]="","",Table1[[#This Row],[Ledger 4]])</f>
        <v/>
      </c>
      <c r="CK439" t="str">
        <f>IF(Table1[[#This Row],[Ledger 4]]="","",IF(Table1[[#This Row],[Effect 4]]="Dr.",-Table1[[#This Row],[Amount 4]],Table1[[#This Row],[Amount 4]]))</f>
        <v/>
      </c>
      <c r="CN439" t="str">
        <f>IF(Table1[[#This Row],[Ledger 5]]="","","No")</f>
        <v/>
      </c>
      <c r="CO439" t="str">
        <f>IF(Table1[[#This Row],[Ledger 5]]="","",IF(Table1[[#This Row],[Effect 5]]="Dr.","Yes","No"))</f>
        <v/>
      </c>
      <c r="CP439" t="str">
        <f>IF(Table1[[#This Row],[Ledger 5]]="","",Table1[[#This Row],[Ledger 5]])</f>
        <v/>
      </c>
      <c r="CQ439" t="str">
        <f>IF(Table1[[#This Row],[Ledger 5]]="","",IF(Table1[[#This Row],[Effect 5]]="Dr.",-Table1[[#This Row],[Amount 5]],Table1[[#This Row],[Amount 5]]))</f>
        <v/>
      </c>
      <c r="CT439" t="str">
        <f>IF(Table1[[#This Row],[Ledger 6]]="","","No")</f>
        <v/>
      </c>
      <c r="CU439" t="str">
        <f>IF(Table1[[#This Row],[Ledger 6]]="","",IF(Table1[[#This Row],[Effect 6]]="Dr.","Yes","No"))</f>
        <v/>
      </c>
      <c r="CV439" t="str">
        <f>IF(Table1[[#This Row],[Ledger 6]]="","",Table1[[#This Row],[Ledger 6]])</f>
        <v/>
      </c>
      <c r="CW439" t="str">
        <f>IF(Table1[[#This Row],[Ledger 6]]="","",IF(Table1[[#This Row],[Effect 6]]="Dr.",-Table1[[#This Row],[Amount 6]],Table1[[#This Row],[Amount 6]]))</f>
        <v/>
      </c>
      <c r="CZ439" t="str">
        <f>IF(Table1[[#This Row],[Ledger 7]]="","","No")</f>
        <v/>
      </c>
      <c r="DA439" t="str">
        <f>IF(Table1[[#This Row],[Ledger 7]]="","",IF(Table1[[#This Row],[Effect 7]]="Dr.","Yes","No"))</f>
        <v/>
      </c>
      <c r="DB439" t="str">
        <f>IF(Table1[[#This Row],[Ledger 7]]="","",Table1[[#This Row],[Ledger 7]])</f>
        <v/>
      </c>
      <c r="DC439" t="str">
        <f>IF(Table1[[#This Row],[Ledger 7]]="","",IF(Table1[[#This Row],[Effect 7]]="Dr.",-Table1[[#This Row],[Amount 7]],Table1[[#This Row],[Amount 7]]))</f>
        <v/>
      </c>
      <c r="DF439" t="str">
        <f>IF(Table1[[#This Row],[Ledger 8]]="","","No")</f>
        <v/>
      </c>
      <c r="DG439" t="str">
        <f>IF(Table1[[#This Row],[Ledger 8]]="","",IF(Table1[[#This Row],[Effect 8]]="Dr.","Yes","No"))</f>
        <v/>
      </c>
      <c r="DH439" t="str">
        <f>IF(Table1[[#This Row],[Ledger 8]]="","",Table1[[#This Row],[Ledger 8]])</f>
        <v/>
      </c>
      <c r="DI439" t="str">
        <f>IF(Table1[[#This Row],[Ledger 8]]="","",IF(Table1[[#This Row],[Effect 8]]="Dr.",-Table1[[#This Row],[Amount 8]],Table1[[#This Row],[Amount 8]]))</f>
        <v/>
      </c>
      <c r="DL439" t="str">
        <f>IF(Table1[[#This Row],[Ledger 9]]="","","No")</f>
        <v/>
      </c>
      <c r="DM439" t="str">
        <f>IF(Table1[[#This Row],[Ledger 9]]="","",IF(Table1[[#This Row],[Effect 9]]="Dr.","Yes","No"))</f>
        <v/>
      </c>
      <c r="DN439" t="str">
        <f>IF(Table1[[#This Row],[Ledger 9]]="","",Table1[[#This Row],[Ledger 9]])</f>
        <v/>
      </c>
      <c r="DO439" t="str">
        <f>IF(Table1[[#This Row],[Ledger 9]]="","",IF(Table1[[#This Row],[Effect 9]]="Dr.",-Table1[[#This Row],[Amount 9]],Table1[[#This Row],[Amount 9]]))</f>
        <v/>
      </c>
      <c r="DR439" t="str">
        <f>IF(Table1[[#This Row],[Ledger 10]]="","","No")</f>
        <v/>
      </c>
      <c r="DS439" t="str">
        <f>IF(Table1[[#This Row],[Ledger 10]]="","",IF(Table1[[#This Row],[Effect 10]]="Dr.","Yes","No"))</f>
        <v/>
      </c>
      <c r="DT439" t="str">
        <f>IF(Table1[[#This Row],[Ledger 10]]="","",Table1[[#This Row],[Ledger 10]])</f>
        <v/>
      </c>
      <c r="DU439" t="str">
        <f>IF(Table1[[#This Row],[Ledger 10]]="","",IF(Table1[[#This Row],[Effect 10]]="Dr.",-Table1[[#This Row],[Amount 10]],Table1[[#This Row],[Amount 10]]))</f>
        <v/>
      </c>
      <c r="DX439" t="str">
        <f>IF(Table1[[#This Row],[Ledger 11]]="","","No")</f>
        <v/>
      </c>
      <c r="DY439" t="str">
        <f>IF(Table1[[#This Row],[Ledger 11]]="","",IF(Table1[[#This Row],[Effect 11]]="Dr.","Yes","No"))</f>
        <v/>
      </c>
      <c r="DZ439" t="str">
        <f>IF(Table1[[#This Row],[Ledger 11]]="","",Table1[[#This Row],[Ledger 11]])</f>
        <v/>
      </c>
      <c r="EA439" t="str">
        <f>IF(Table1[[#This Row],[Ledger 11]]="","",IF(Table1[[#This Row],[Effect 11]]="Dr.",-Table1[[#This Row],[Amount 11]],Table1[[#This Row],[Amount 11]]))</f>
        <v/>
      </c>
      <c r="ED439" t="str">
        <f>IF(Table1[[#This Row],[Ledger 12]]="","","No")</f>
        <v/>
      </c>
      <c r="EE439" t="str">
        <f>IF(Table1[[#This Row],[Ledger 12]]="","",IF(Table1[[#This Row],[Effect 12]]="Dr.","Yes","No"))</f>
        <v/>
      </c>
      <c r="EF439" t="str">
        <f>IF(Table1[[#This Row],[Ledger 12]]="","",Table1[[#This Row],[Ledger 12]])</f>
        <v/>
      </c>
      <c r="EG439" t="str">
        <f>IF(Table1[[#This Row],[Ledger 12]]="","",IF(Table1[[#This Row],[Effect 12]]="Dr.",-Table1[[#This Row],[Amount 12]],Table1[[#This Row],[Amount 12]]))</f>
        <v/>
      </c>
      <c r="EJ439" t="str">
        <f>IF(Table1[[#This Row],[Ledger 13]]="","","No")</f>
        <v/>
      </c>
      <c r="EK439" t="str">
        <f>IF(Table1[[#This Row],[Ledger 13]]="","",IF(Table1[[#This Row],[Effect 13]]="Dr.","Yes","No"))</f>
        <v/>
      </c>
      <c r="EL439" t="str">
        <f>IF(Table1[[#This Row],[Ledger 13]]="","",Table1[[#This Row],[Ledger 13]])</f>
        <v/>
      </c>
      <c r="EM439" t="str">
        <f>IF(Table1[[#This Row],[Ledger 13]]="","",IF(Table1[[#This Row],[Effect 13]]="Dr.",-Table1[[#This Row],[Amount 13]],Table1[[#This Row],[Amount 13]]))</f>
        <v/>
      </c>
      <c r="EP439" t="str">
        <f>IF(Table1[[#This Row],[Ledger 14]]="","","No")</f>
        <v/>
      </c>
      <c r="EQ439" t="str">
        <f>IF(Table1[[#This Row],[Ledger 14]]="","",IF(Table1[[#This Row],[Effect 14]]="Dr.","Yes","No"))</f>
        <v/>
      </c>
      <c r="ER439" t="str">
        <f>IF(Table1[[#This Row],[Ledger 14]]="","",Table1[[#This Row],[Ledger 14]])</f>
        <v/>
      </c>
      <c r="ES439" t="str">
        <f>IF(Table1[[#This Row],[Ledger 14]]="","",IF(Table1[[#This Row],[Effect 14]]="Dr.",-Table1[[#This Row],[Amount 14]],Table1[[#This Row],[Amount 14]]))</f>
        <v/>
      </c>
      <c r="EV439" t="str">
        <f>IF(Table1[[#This Row],[Ledger 15]]="","","No")</f>
        <v/>
      </c>
      <c r="EW439" t="str">
        <f>IF(Table1[[#This Row],[Ledger 15]]="","",IF(Table1[[#This Row],[Effect 15]]="Dr.","Yes","No"))</f>
        <v/>
      </c>
      <c r="EX439" t="str">
        <f>IF(Table1[[#This Row],[Ledger 15]]="","",Table1[[#This Row],[Ledger 15]])</f>
        <v/>
      </c>
      <c r="EY439" t="str">
        <f>IF(Table1[[#This Row],[Ledger 15]]="","",IF(Table1[[#This Row],[Effect 15]]="Dr.",-Table1[[#This Row],[Amount 15]],Table1[[#This Row],[Amount 15]]))</f>
        <v/>
      </c>
      <c r="FD4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39">
        <f>IF(Table1[[#This Row],[Date]]="",0,IF(AND(Table1[[#This Row],[Date]]&gt;=$FE$2,Table1[[#This Row],[Date]]&lt;=$FE$3),0,1))</f>
        <v>0</v>
      </c>
      <c r="FF439">
        <f>IF(Table1[[#This Row],[Date]]="",0,IF(TYPE(VLOOKUP(Table1[[#This Row],[Voucher Type]],Table1[[#All],[Voucher Type Master]],1,FALSE))=16,1,0))</f>
        <v>0</v>
      </c>
      <c r="FG439">
        <f>IF(TYPE(IF(Table1[[#This Row],[Date]]="",0,IF(VLOOKUP(Table1[[#This Row],[Voucher Type]],$FY$5:$FZ$13,2,0)=Table1[[#This Row],[Effect 1]],0,1)))=16,1,0)</f>
        <v>0</v>
      </c>
      <c r="FH4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39">
        <f>IF(LEN(Table1[[#This Row],[Ledger 1]])&gt;0,IF(TYPE(VLOOKUP(Table1[[#This Row],[Ledger 1]],GZ:GZ,1,0))=16,1,0),0)</f>
        <v>0</v>
      </c>
      <c r="FJ439">
        <f>IF(LEN(Table1[[#This Row],[Ledger 2]])&gt;0,IF(TYPE(VLOOKUP(Table1[[#This Row],[Ledger 2]],GZ:GZ,1,0))=16,1,0),0)</f>
        <v>0</v>
      </c>
      <c r="FK439">
        <f>IF(LEN(Table1[[#This Row],[Ledger 3]])&gt;0,IF(TYPE(VLOOKUP(Table1[[#This Row],[Ledger 3]],GZ:GZ,1,0))=16,1,0),0)</f>
        <v>0</v>
      </c>
      <c r="FL439">
        <f>IF(LEN(Table1[[#This Row],[Ledger 4]])&gt;0,IF(TYPE(VLOOKUP(Table1[[#This Row],[Ledger 4]],GZ:GZ,1,0))=16,1,0),0)</f>
        <v>0</v>
      </c>
      <c r="FM439">
        <f>IF(LEN(Table1[[#This Row],[Ledger 5]])&gt;0,IF(TYPE(VLOOKUP(Table1[[#This Row],[Ledger 5]],GZ:GZ,1,0))=16,1,0),0)</f>
        <v>0</v>
      </c>
      <c r="FN439">
        <f>IF(LEN(Table1[[#This Row],[Ledger 6]])&gt;0,IF(TYPE(VLOOKUP(Table1[[#This Row],[Ledger 6]],$GZ:$GZ,1,0))=16,1,0),0)</f>
        <v>0</v>
      </c>
      <c r="FO439">
        <f>IF(LEN(Table1[[#This Row],[Ledger 7]])&gt;0,IF(TYPE(VLOOKUP(Table1[[#This Row],[Ledger 7]],$GZ:$GZ,1,0))=16,1,0),0)</f>
        <v>0</v>
      </c>
      <c r="FP439">
        <f>IF(LEN(Table1[[#This Row],[Ledger 8]])&gt;0,IF(TYPE(VLOOKUP(Table1[[#This Row],[Ledger 8]],$GZ:$GZ,1,0))=16,1,0),0)</f>
        <v>0</v>
      </c>
      <c r="FQ439">
        <f>IF(LEN(Table1[[#This Row],[Ledger 9]])&gt;0,IF(TYPE(VLOOKUP(Table1[[#This Row],[Ledger 9]],$GZ:$GZ,1,0))=16,1,0),0)</f>
        <v>0</v>
      </c>
      <c r="FR439">
        <f>IF(LEN(Table1[[#This Row],[Ledger 10]])&gt;0,IF(TYPE(VLOOKUP(Table1[[#This Row],[Ledger 10]],$GZ:$GZ,1,0))=16,1,0),0)</f>
        <v>0</v>
      </c>
      <c r="FS439">
        <f>IF(LEN(Table1[[#This Row],[Ledger 11]])&gt;0,IF(TYPE(VLOOKUP(Table1[[#This Row],[Ledger 11]],$GZ:$GZ,1,0))=16,1,0),0)</f>
        <v>0</v>
      </c>
      <c r="FT439">
        <f>IF(LEN(Table1[[#This Row],[Ledger 12]])&gt;0,IF(TYPE(VLOOKUP(Table1[[#This Row],[Ledger 12]],$GZ:$GZ,1,0))=16,1,0),0)</f>
        <v>0</v>
      </c>
      <c r="FU439">
        <f>IF(LEN(Table1[[#This Row],[Ledger 13]])&gt;0,IF(TYPE(VLOOKUP(Table1[[#This Row],[Ledger 13]],$GZ:$GZ,1,0))=16,1,0),0)</f>
        <v>0</v>
      </c>
      <c r="FV439">
        <f>IF(LEN(Table1[[#This Row],[Ledger 14]])&gt;0,IF(TYPE(VLOOKUP(Table1[[#This Row],[Ledger 14]],$GZ:$GZ,1,0))=16,1,0),0)</f>
        <v>0</v>
      </c>
      <c r="FW439">
        <f>IF(LEN(Table1[[#This Row],[Ledger 15]])&gt;0,IF(TYPE(VLOOKUP(Table1[[#This Row],[Ledger 15]],$GZ:$GZ,1,0))=16,1,0),0)</f>
        <v>0</v>
      </c>
    </row>
    <row r="440" spans="4:179" ht="33" customHeight="1" x14ac:dyDescent="0.45">
      <c r="D440" s="8">
        <f t="shared" si="15"/>
        <v>435</v>
      </c>
      <c r="E440" s="32"/>
      <c r="F440" s="34"/>
      <c r="G440" s="34"/>
      <c r="H440" s="34"/>
      <c r="I440" s="34"/>
      <c r="J440" s="38"/>
      <c r="K440" s="33"/>
      <c r="L440" s="36"/>
      <c r="M440" s="35"/>
      <c r="N440" s="34"/>
      <c r="O440" s="41"/>
      <c r="P440" s="35"/>
      <c r="Q440" s="34"/>
      <c r="R440" s="37"/>
      <c r="S440" s="35"/>
      <c r="T440" s="34"/>
      <c r="U440" s="37"/>
      <c r="V440" s="35"/>
      <c r="W440" s="34"/>
      <c r="X440" s="37"/>
      <c r="Y440" s="35"/>
      <c r="Z440" s="34"/>
      <c r="AA440" s="37"/>
      <c r="AB440" s="35"/>
      <c r="AC440" s="34"/>
      <c r="AD440" s="37"/>
      <c r="AE440" s="35"/>
      <c r="AF440" s="34"/>
      <c r="AG440" s="37"/>
      <c r="AH440" s="35"/>
      <c r="AI440" s="34"/>
      <c r="AJ440" s="37"/>
      <c r="AK440" s="35"/>
      <c r="AL440" s="34"/>
      <c r="AM440" s="37"/>
      <c r="AN440" s="35"/>
      <c r="AO440" s="34"/>
      <c r="AP440" s="37"/>
      <c r="AQ440" s="35"/>
      <c r="AR440" s="34"/>
      <c r="AS440" s="37"/>
      <c r="AT440" s="35"/>
      <c r="AU440" s="34"/>
      <c r="AV440" s="37"/>
      <c r="AW440" s="35"/>
      <c r="AX440" s="34"/>
      <c r="AY440" s="37"/>
      <c r="AZ440" s="35"/>
      <c r="BA440" s="34"/>
      <c r="BB440" s="37"/>
      <c r="BC4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0" s="7"/>
      <c r="BF440" t="str">
        <f>IF(Table1[[#This Row],[Date]]="","","&amp;lt;VOUCHER REMOTEID="&amp;""""&amp;$A$11&amp;$A$13&amp;ROW()&amp;""""&amp;" VCHTYPE="""&amp;F440&amp;""" ACTION="""&amp;"Create"&amp;"""&amp;gt;")</f>
        <v/>
      </c>
      <c r="BG440" t="str">
        <f>IF(Table1[[#This Row],[Date]]="","",TEXT(Table1[[#This Row],[Date]],"yyyymmdd"))</f>
        <v/>
      </c>
      <c r="BH440" t="str">
        <f>Table1[[#This Row],[Date2]]</f>
        <v/>
      </c>
      <c r="BI440" t="str">
        <f>IF(Table1[[#This Row],[Date]]="","",Table1[[#This Row],[Voucher Type]])</f>
        <v/>
      </c>
      <c r="BJ440" t="str">
        <f>IF(Table1[[#This Row],[Ref No / Invoice No]]="","",Table1[[#This Row],[Ref No / Invoice No]])</f>
        <v/>
      </c>
      <c r="BK440" t="str">
        <f>IF(Table1[[#This Row],[Voucher No]]="","",Table1[[#This Row],[Voucher No]])</f>
        <v/>
      </c>
      <c r="BL440" t="str">
        <f>IF(Table1[[#This Row],[Date]]="","",Table1[[#This Row],[Narration]])</f>
        <v/>
      </c>
      <c r="BM440" t="str">
        <f>IF(Table1[[#This Row],[Date]]="","",$A$11&amp;$A$13&amp;ROW())</f>
        <v/>
      </c>
      <c r="BN440" t="str">
        <f>IF(Table1[[#This Row],[Date]]="","",$A$13)</f>
        <v/>
      </c>
      <c r="BP440" t="str">
        <f>IF(Table1[[#This Row],[Ledger 1]]="","","No")</f>
        <v/>
      </c>
      <c r="BQ440" t="str">
        <f>IF(Table1[[#This Row],[Date]]="","",IF(Table1[[#This Row],[Effect 1]]="Dr.","Yes","No"))</f>
        <v/>
      </c>
      <c r="BR440" t="str">
        <f>IF(Table1[[#This Row],[Date]]="","",Table1[[#This Row],[Ledger 1]])</f>
        <v/>
      </c>
      <c r="BS440" t="str">
        <f>IF(Table1[[#This Row],[Date]]="","",IF(Table1[[#This Row],[Effect 1]]="Dr.",-Table1[[#This Row],[Amount 1]],Table1[[#This Row],[Amount 1]]))</f>
        <v/>
      </c>
      <c r="BV440" t="str">
        <f>IF(Table1[[#This Row],[Ledger 2]]="","","No")</f>
        <v/>
      </c>
      <c r="BW440" t="str">
        <f>IF(Table1[[#This Row],[Date]]="","",IF(Table1[[#This Row],[Effect 2]]="Dr.","Yes","No"))</f>
        <v/>
      </c>
      <c r="BX440" t="str">
        <f>IF(Table1[[#This Row],[Date]]="","",Table1[[#This Row],[Ledger 2]])</f>
        <v/>
      </c>
      <c r="BY440" t="str">
        <f>IF(Table1[[#This Row],[Date]]="","",IF(Table1[[#This Row],[Effect 2]]="Dr.",-Table1[[#This Row],[Amount 2]],Table1[[#This Row],[Amount 2]]))</f>
        <v/>
      </c>
      <c r="CB440" t="str">
        <f>IF(Table1[[#This Row],[Ledger 3]]="","","No")</f>
        <v/>
      </c>
      <c r="CC440" t="str">
        <f>IF(Table1[[#This Row],[Ledger 3]]="","",IF(Table1[[#This Row],[Effect 3]]="Dr.","Yes","No"))</f>
        <v/>
      </c>
      <c r="CD440" t="str">
        <f>IF(Table1[[#This Row],[Ledger 3]]="","",Table1[[#This Row],[Ledger 3]])</f>
        <v/>
      </c>
      <c r="CE440" t="str">
        <f>IF(Table1[[#This Row],[Ledger 3]]="","",IF(Table1[[#This Row],[Effect 3]]="Dr.",-Table1[[#This Row],[Amount 3]],Table1[[#This Row],[Amount 3]]))</f>
        <v/>
      </c>
      <c r="CH440" t="str">
        <f>IF(Table1[[#This Row],[Ledger 4]]="","","No")</f>
        <v/>
      </c>
      <c r="CI440" t="str">
        <f>IF(Table1[[#This Row],[Ledger 4]]="","",IF(Table1[[#This Row],[Effect 4]]="Dr.","Yes","No"))</f>
        <v/>
      </c>
      <c r="CJ440" t="str">
        <f>IF(Table1[[#This Row],[Ledger 4]]="","",Table1[[#This Row],[Ledger 4]])</f>
        <v/>
      </c>
      <c r="CK440" t="str">
        <f>IF(Table1[[#This Row],[Ledger 4]]="","",IF(Table1[[#This Row],[Effect 4]]="Dr.",-Table1[[#This Row],[Amount 4]],Table1[[#This Row],[Amount 4]]))</f>
        <v/>
      </c>
      <c r="CN440" t="str">
        <f>IF(Table1[[#This Row],[Ledger 5]]="","","No")</f>
        <v/>
      </c>
      <c r="CO440" t="str">
        <f>IF(Table1[[#This Row],[Ledger 5]]="","",IF(Table1[[#This Row],[Effect 5]]="Dr.","Yes","No"))</f>
        <v/>
      </c>
      <c r="CP440" t="str">
        <f>IF(Table1[[#This Row],[Ledger 5]]="","",Table1[[#This Row],[Ledger 5]])</f>
        <v/>
      </c>
      <c r="CQ440" t="str">
        <f>IF(Table1[[#This Row],[Ledger 5]]="","",IF(Table1[[#This Row],[Effect 5]]="Dr.",-Table1[[#This Row],[Amount 5]],Table1[[#This Row],[Amount 5]]))</f>
        <v/>
      </c>
      <c r="CT440" t="str">
        <f>IF(Table1[[#This Row],[Ledger 6]]="","","No")</f>
        <v/>
      </c>
      <c r="CU440" t="str">
        <f>IF(Table1[[#This Row],[Ledger 6]]="","",IF(Table1[[#This Row],[Effect 6]]="Dr.","Yes","No"))</f>
        <v/>
      </c>
      <c r="CV440" t="str">
        <f>IF(Table1[[#This Row],[Ledger 6]]="","",Table1[[#This Row],[Ledger 6]])</f>
        <v/>
      </c>
      <c r="CW440" t="str">
        <f>IF(Table1[[#This Row],[Ledger 6]]="","",IF(Table1[[#This Row],[Effect 6]]="Dr.",-Table1[[#This Row],[Amount 6]],Table1[[#This Row],[Amount 6]]))</f>
        <v/>
      </c>
      <c r="CZ440" t="str">
        <f>IF(Table1[[#This Row],[Ledger 7]]="","","No")</f>
        <v/>
      </c>
      <c r="DA440" t="str">
        <f>IF(Table1[[#This Row],[Ledger 7]]="","",IF(Table1[[#This Row],[Effect 7]]="Dr.","Yes","No"))</f>
        <v/>
      </c>
      <c r="DB440" t="str">
        <f>IF(Table1[[#This Row],[Ledger 7]]="","",Table1[[#This Row],[Ledger 7]])</f>
        <v/>
      </c>
      <c r="DC440" t="str">
        <f>IF(Table1[[#This Row],[Ledger 7]]="","",IF(Table1[[#This Row],[Effect 7]]="Dr.",-Table1[[#This Row],[Amount 7]],Table1[[#This Row],[Amount 7]]))</f>
        <v/>
      </c>
      <c r="DF440" t="str">
        <f>IF(Table1[[#This Row],[Ledger 8]]="","","No")</f>
        <v/>
      </c>
      <c r="DG440" t="str">
        <f>IF(Table1[[#This Row],[Ledger 8]]="","",IF(Table1[[#This Row],[Effect 8]]="Dr.","Yes","No"))</f>
        <v/>
      </c>
      <c r="DH440" t="str">
        <f>IF(Table1[[#This Row],[Ledger 8]]="","",Table1[[#This Row],[Ledger 8]])</f>
        <v/>
      </c>
      <c r="DI440" t="str">
        <f>IF(Table1[[#This Row],[Ledger 8]]="","",IF(Table1[[#This Row],[Effect 8]]="Dr.",-Table1[[#This Row],[Amount 8]],Table1[[#This Row],[Amount 8]]))</f>
        <v/>
      </c>
      <c r="DL440" t="str">
        <f>IF(Table1[[#This Row],[Ledger 9]]="","","No")</f>
        <v/>
      </c>
      <c r="DM440" t="str">
        <f>IF(Table1[[#This Row],[Ledger 9]]="","",IF(Table1[[#This Row],[Effect 9]]="Dr.","Yes","No"))</f>
        <v/>
      </c>
      <c r="DN440" t="str">
        <f>IF(Table1[[#This Row],[Ledger 9]]="","",Table1[[#This Row],[Ledger 9]])</f>
        <v/>
      </c>
      <c r="DO440" t="str">
        <f>IF(Table1[[#This Row],[Ledger 9]]="","",IF(Table1[[#This Row],[Effect 9]]="Dr.",-Table1[[#This Row],[Amount 9]],Table1[[#This Row],[Amount 9]]))</f>
        <v/>
      </c>
      <c r="DR440" t="str">
        <f>IF(Table1[[#This Row],[Ledger 10]]="","","No")</f>
        <v/>
      </c>
      <c r="DS440" t="str">
        <f>IF(Table1[[#This Row],[Ledger 10]]="","",IF(Table1[[#This Row],[Effect 10]]="Dr.","Yes","No"))</f>
        <v/>
      </c>
      <c r="DT440" t="str">
        <f>IF(Table1[[#This Row],[Ledger 10]]="","",Table1[[#This Row],[Ledger 10]])</f>
        <v/>
      </c>
      <c r="DU440" t="str">
        <f>IF(Table1[[#This Row],[Ledger 10]]="","",IF(Table1[[#This Row],[Effect 10]]="Dr.",-Table1[[#This Row],[Amount 10]],Table1[[#This Row],[Amount 10]]))</f>
        <v/>
      </c>
      <c r="DX440" t="str">
        <f>IF(Table1[[#This Row],[Ledger 11]]="","","No")</f>
        <v/>
      </c>
      <c r="DY440" t="str">
        <f>IF(Table1[[#This Row],[Ledger 11]]="","",IF(Table1[[#This Row],[Effect 11]]="Dr.","Yes","No"))</f>
        <v/>
      </c>
      <c r="DZ440" t="str">
        <f>IF(Table1[[#This Row],[Ledger 11]]="","",Table1[[#This Row],[Ledger 11]])</f>
        <v/>
      </c>
      <c r="EA440" t="str">
        <f>IF(Table1[[#This Row],[Ledger 11]]="","",IF(Table1[[#This Row],[Effect 11]]="Dr.",-Table1[[#This Row],[Amount 11]],Table1[[#This Row],[Amount 11]]))</f>
        <v/>
      </c>
      <c r="ED440" t="str">
        <f>IF(Table1[[#This Row],[Ledger 12]]="","","No")</f>
        <v/>
      </c>
      <c r="EE440" t="str">
        <f>IF(Table1[[#This Row],[Ledger 12]]="","",IF(Table1[[#This Row],[Effect 12]]="Dr.","Yes","No"))</f>
        <v/>
      </c>
      <c r="EF440" t="str">
        <f>IF(Table1[[#This Row],[Ledger 12]]="","",Table1[[#This Row],[Ledger 12]])</f>
        <v/>
      </c>
      <c r="EG440" t="str">
        <f>IF(Table1[[#This Row],[Ledger 12]]="","",IF(Table1[[#This Row],[Effect 12]]="Dr.",-Table1[[#This Row],[Amount 12]],Table1[[#This Row],[Amount 12]]))</f>
        <v/>
      </c>
      <c r="EJ440" t="str">
        <f>IF(Table1[[#This Row],[Ledger 13]]="","","No")</f>
        <v/>
      </c>
      <c r="EK440" t="str">
        <f>IF(Table1[[#This Row],[Ledger 13]]="","",IF(Table1[[#This Row],[Effect 13]]="Dr.","Yes","No"))</f>
        <v/>
      </c>
      <c r="EL440" t="str">
        <f>IF(Table1[[#This Row],[Ledger 13]]="","",Table1[[#This Row],[Ledger 13]])</f>
        <v/>
      </c>
      <c r="EM440" t="str">
        <f>IF(Table1[[#This Row],[Ledger 13]]="","",IF(Table1[[#This Row],[Effect 13]]="Dr.",-Table1[[#This Row],[Amount 13]],Table1[[#This Row],[Amount 13]]))</f>
        <v/>
      </c>
      <c r="EP440" t="str">
        <f>IF(Table1[[#This Row],[Ledger 14]]="","","No")</f>
        <v/>
      </c>
      <c r="EQ440" t="str">
        <f>IF(Table1[[#This Row],[Ledger 14]]="","",IF(Table1[[#This Row],[Effect 14]]="Dr.","Yes","No"))</f>
        <v/>
      </c>
      <c r="ER440" t="str">
        <f>IF(Table1[[#This Row],[Ledger 14]]="","",Table1[[#This Row],[Ledger 14]])</f>
        <v/>
      </c>
      <c r="ES440" t="str">
        <f>IF(Table1[[#This Row],[Ledger 14]]="","",IF(Table1[[#This Row],[Effect 14]]="Dr.",-Table1[[#This Row],[Amount 14]],Table1[[#This Row],[Amount 14]]))</f>
        <v/>
      </c>
      <c r="EV440" t="str">
        <f>IF(Table1[[#This Row],[Ledger 15]]="","","No")</f>
        <v/>
      </c>
      <c r="EW440" t="str">
        <f>IF(Table1[[#This Row],[Ledger 15]]="","",IF(Table1[[#This Row],[Effect 15]]="Dr.","Yes","No"))</f>
        <v/>
      </c>
      <c r="EX440" t="str">
        <f>IF(Table1[[#This Row],[Ledger 15]]="","",Table1[[#This Row],[Ledger 15]])</f>
        <v/>
      </c>
      <c r="EY440" t="str">
        <f>IF(Table1[[#This Row],[Ledger 15]]="","",IF(Table1[[#This Row],[Effect 15]]="Dr.",-Table1[[#This Row],[Amount 15]],Table1[[#This Row],[Amount 15]]))</f>
        <v/>
      </c>
      <c r="FD4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0">
        <f>IF(Table1[[#This Row],[Date]]="",0,IF(AND(Table1[[#This Row],[Date]]&gt;=$FE$2,Table1[[#This Row],[Date]]&lt;=$FE$3),0,1))</f>
        <v>0</v>
      </c>
      <c r="FF440">
        <f>IF(Table1[[#This Row],[Date]]="",0,IF(TYPE(VLOOKUP(Table1[[#This Row],[Voucher Type]],Table1[[#All],[Voucher Type Master]],1,FALSE))=16,1,0))</f>
        <v>0</v>
      </c>
      <c r="FG440">
        <f>IF(TYPE(IF(Table1[[#This Row],[Date]]="",0,IF(VLOOKUP(Table1[[#This Row],[Voucher Type]],$FY$5:$FZ$13,2,0)=Table1[[#This Row],[Effect 1]],0,1)))=16,1,0)</f>
        <v>0</v>
      </c>
      <c r="FH4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0">
        <f>IF(LEN(Table1[[#This Row],[Ledger 1]])&gt;0,IF(TYPE(VLOOKUP(Table1[[#This Row],[Ledger 1]],GZ:GZ,1,0))=16,1,0),0)</f>
        <v>0</v>
      </c>
      <c r="FJ440">
        <f>IF(LEN(Table1[[#This Row],[Ledger 2]])&gt;0,IF(TYPE(VLOOKUP(Table1[[#This Row],[Ledger 2]],GZ:GZ,1,0))=16,1,0),0)</f>
        <v>0</v>
      </c>
      <c r="FK440">
        <f>IF(LEN(Table1[[#This Row],[Ledger 3]])&gt;0,IF(TYPE(VLOOKUP(Table1[[#This Row],[Ledger 3]],GZ:GZ,1,0))=16,1,0),0)</f>
        <v>0</v>
      </c>
      <c r="FL440">
        <f>IF(LEN(Table1[[#This Row],[Ledger 4]])&gt;0,IF(TYPE(VLOOKUP(Table1[[#This Row],[Ledger 4]],GZ:GZ,1,0))=16,1,0),0)</f>
        <v>0</v>
      </c>
      <c r="FM440">
        <f>IF(LEN(Table1[[#This Row],[Ledger 5]])&gt;0,IF(TYPE(VLOOKUP(Table1[[#This Row],[Ledger 5]],GZ:GZ,1,0))=16,1,0),0)</f>
        <v>0</v>
      </c>
      <c r="FN440">
        <f>IF(LEN(Table1[[#This Row],[Ledger 6]])&gt;0,IF(TYPE(VLOOKUP(Table1[[#This Row],[Ledger 6]],$GZ:$GZ,1,0))=16,1,0),0)</f>
        <v>0</v>
      </c>
      <c r="FO440">
        <f>IF(LEN(Table1[[#This Row],[Ledger 7]])&gt;0,IF(TYPE(VLOOKUP(Table1[[#This Row],[Ledger 7]],$GZ:$GZ,1,0))=16,1,0),0)</f>
        <v>0</v>
      </c>
      <c r="FP440">
        <f>IF(LEN(Table1[[#This Row],[Ledger 8]])&gt;0,IF(TYPE(VLOOKUP(Table1[[#This Row],[Ledger 8]],$GZ:$GZ,1,0))=16,1,0),0)</f>
        <v>0</v>
      </c>
      <c r="FQ440">
        <f>IF(LEN(Table1[[#This Row],[Ledger 9]])&gt;0,IF(TYPE(VLOOKUP(Table1[[#This Row],[Ledger 9]],$GZ:$GZ,1,0))=16,1,0),0)</f>
        <v>0</v>
      </c>
      <c r="FR440">
        <f>IF(LEN(Table1[[#This Row],[Ledger 10]])&gt;0,IF(TYPE(VLOOKUP(Table1[[#This Row],[Ledger 10]],$GZ:$GZ,1,0))=16,1,0),0)</f>
        <v>0</v>
      </c>
      <c r="FS440">
        <f>IF(LEN(Table1[[#This Row],[Ledger 11]])&gt;0,IF(TYPE(VLOOKUP(Table1[[#This Row],[Ledger 11]],$GZ:$GZ,1,0))=16,1,0),0)</f>
        <v>0</v>
      </c>
      <c r="FT440">
        <f>IF(LEN(Table1[[#This Row],[Ledger 12]])&gt;0,IF(TYPE(VLOOKUP(Table1[[#This Row],[Ledger 12]],$GZ:$GZ,1,0))=16,1,0),0)</f>
        <v>0</v>
      </c>
      <c r="FU440">
        <f>IF(LEN(Table1[[#This Row],[Ledger 13]])&gt;0,IF(TYPE(VLOOKUP(Table1[[#This Row],[Ledger 13]],$GZ:$GZ,1,0))=16,1,0),0)</f>
        <v>0</v>
      </c>
      <c r="FV440">
        <f>IF(LEN(Table1[[#This Row],[Ledger 14]])&gt;0,IF(TYPE(VLOOKUP(Table1[[#This Row],[Ledger 14]],$GZ:$GZ,1,0))=16,1,0),0)</f>
        <v>0</v>
      </c>
      <c r="FW440">
        <f>IF(LEN(Table1[[#This Row],[Ledger 15]])&gt;0,IF(TYPE(VLOOKUP(Table1[[#This Row],[Ledger 15]],$GZ:$GZ,1,0))=16,1,0),0)</f>
        <v>0</v>
      </c>
    </row>
    <row r="441" spans="4:179" ht="33" customHeight="1" x14ac:dyDescent="0.45">
      <c r="D441" s="8">
        <f t="shared" si="15"/>
        <v>436</v>
      </c>
      <c r="E441" s="32"/>
      <c r="F441" s="34"/>
      <c r="G441" s="34"/>
      <c r="H441" s="34"/>
      <c r="I441" s="34"/>
      <c r="J441" s="38"/>
      <c r="K441" s="33"/>
      <c r="L441" s="36"/>
      <c r="M441" s="35"/>
      <c r="N441" s="34"/>
      <c r="O441" s="41"/>
      <c r="P441" s="35"/>
      <c r="Q441" s="34"/>
      <c r="R441" s="37"/>
      <c r="S441" s="35"/>
      <c r="T441" s="34"/>
      <c r="U441" s="37"/>
      <c r="V441" s="35"/>
      <c r="W441" s="34"/>
      <c r="X441" s="37"/>
      <c r="Y441" s="35"/>
      <c r="Z441" s="34"/>
      <c r="AA441" s="37"/>
      <c r="AB441" s="35"/>
      <c r="AC441" s="34"/>
      <c r="AD441" s="37"/>
      <c r="AE441" s="35"/>
      <c r="AF441" s="34"/>
      <c r="AG441" s="37"/>
      <c r="AH441" s="35"/>
      <c r="AI441" s="34"/>
      <c r="AJ441" s="37"/>
      <c r="AK441" s="35"/>
      <c r="AL441" s="34"/>
      <c r="AM441" s="37"/>
      <c r="AN441" s="35"/>
      <c r="AO441" s="34"/>
      <c r="AP441" s="37"/>
      <c r="AQ441" s="35"/>
      <c r="AR441" s="34"/>
      <c r="AS441" s="37"/>
      <c r="AT441" s="35"/>
      <c r="AU441" s="34"/>
      <c r="AV441" s="37"/>
      <c r="AW441" s="35"/>
      <c r="AX441" s="34"/>
      <c r="AY441" s="37"/>
      <c r="AZ441" s="35"/>
      <c r="BA441" s="34"/>
      <c r="BB441" s="37"/>
      <c r="BC4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1" s="7"/>
      <c r="BF441" t="str">
        <f>IF(Table1[[#This Row],[Date]]="","","&amp;lt;VOUCHER REMOTEID="&amp;""""&amp;$A$11&amp;$A$13&amp;ROW()&amp;""""&amp;" VCHTYPE="""&amp;F441&amp;""" ACTION="""&amp;"Create"&amp;"""&amp;gt;")</f>
        <v/>
      </c>
      <c r="BG441" t="str">
        <f>IF(Table1[[#This Row],[Date]]="","",TEXT(Table1[[#This Row],[Date]],"yyyymmdd"))</f>
        <v/>
      </c>
      <c r="BH441" t="str">
        <f>Table1[[#This Row],[Date2]]</f>
        <v/>
      </c>
      <c r="BI441" t="str">
        <f>IF(Table1[[#This Row],[Date]]="","",Table1[[#This Row],[Voucher Type]])</f>
        <v/>
      </c>
      <c r="BJ441" t="str">
        <f>IF(Table1[[#This Row],[Ref No / Invoice No]]="","",Table1[[#This Row],[Ref No / Invoice No]])</f>
        <v/>
      </c>
      <c r="BK441" t="str">
        <f>IF(Table1[[#This Row],[Voucher No]]="","",Table1[[#This Row],[Voucher No]])</f>
        <v/>
      </c>
      <c r="BL441" t="str">
        <f>IF(Table1[[#This Row],[Date]]="","",Table1[[#This Row],[Narration]])</f>
        <v/>
      </c>
      <c r="BM441" t="str">
        <f>IF(Table1[[#This Row],[Date]]="","",$A$11&amp;$A$13&amp;ROW())</f>
        <v/>
      </c>
      <c r="BN441" t="str">
        <f>IF(Table1[[#This Row],[Date]]="","",$A$13)</f>
        <v/>
      </c>
      <c r="BP441" t="str">
        <f>IF(Table1[[#This Row],[Ledger 1]]="","","No")</f>
        <v/>
      </c>
      <c r="BQ441" t="str">
        <f>IF(Table1[[#This Row],[Date]]="","",IF(Table1[[#This Row],[Effect 1]]="Dr.","Yes","No"))</f>
        <v/>
      </c>
      <c r="BR441" t="str">
        <f>IF(Table1[[#This Row],[Date]]="","",Table1[[#This Row],[Ledger 1]])</f>
        <v/>
      </c>
      <c r="BS441" t="str">
        <f>IF(Table1[[#This Row],[Date]]="","",IF(Table1[[#This Row],[Effect 1]]="Dr.",-Table1[[#This Row],[Amount 1]],Table1[[#This Row],[Amount 1]]))</f>
        <v/>
      </c>
      <c r="BV441" t="str">
        <f>IF(Table1[[#This Row],[Ledger 2]]="","","No")</f>
        <v/>
      </c>
      <c r="BW441" t="str">
        <f>IF(Table1[[#This Row],[Date]]="","",IF(Table1[[#This Row],[Effect 2]]="Dr.","Yes","No"))</f>
        <v/>
      </c>
      <c r="BX441" t="str">
        <f>IF(Table1[[#This Row],[Date]]="","",Table1[[#This Row],[Ledger 2]])</f>
        <v/>
      </c>
      <c r="BY441" t="str">
        <f>IF(Table1[[#This Row],[Date]]="","",IF(Table1[[#This Row],[Effect 2]]="Dr.",-Table1[[#This Row],[Amount 2]],Table1[[#This Row],[Amount 2]]))</f>
        <v/>
      </c>
      <c r="CB441" t="str">
        <f>IF(Table1[[#This Row],[Ledger 3]]="","","No")</f>
        <v/>
      </c>
      <c r="CC441" t="str">
        <f>IF(Table1[[#This Row],[Ledger 3]]="","",IF(Table1[[#This Row],[Effect 3]]="Dr.","Yes","No"))</f>
        <v/>
      </c>
      <c r="CD441" t="str">
        <f>IF(Table1[[#This Row],[Ledger 3]]="","",Table1[[#This Row],[Ledger 3]])</f>
        <v/>
      </c>
      <c r="CE441" t="str">
        <f>IF(Table1[[#This Row],[Ledger 3]]="","",IF(Table1[[#This Row],[Effect 3]]="Dr.",-Table1[[#This Row],[Amount 3]],Table1[[#This Row],[Amount 3]]))</f>
        <v/>
      </c>
      <c r="CH441" t="str">
        <f>IF(Table1[[#This Row],[Ledger 4]]="","","No")</f>
        <v/>
      </c>
      <c r="CI441" t="str">
        <f>IF(Table1[[#This Row],[Ledger 4]]="","",IF(Table1[[#This Row],[Effect 4]]="Dr.","Yes","No"))</f>
        <v/>
      </c>
      <c r="CJ441" t="str">
        <f>IF(Table1[[#This Row],[Ledger 4]]="","",Table1[[#This Row],[Ledger 4]])</f>
        <v/>
      </c>
      <c r="CK441" t="str">
        <f>IF(Table1[[#This Row],[Ledger 4]]="","",IF(Table1[[#This Row],[Effect 4]]="Dr.",-Table1[[#This Row],[Amount 4]],Table1[[#This Row],[Amount 4]]))</f>
        <v/>
      </c>
      <c r="CN441" t="str">
        <f>IF(Table1[[#This Row],[Ledger 5]]="","","No")</f>
        <v/>
      </c>
      <c r="CO441" t="str">
        <f>IF(Table1[[#This Row],[Ledger 5]]="","",IF(Table1[[#This Row],[Effect 5]]="Dr.","Yes","No"))</f>
        <v/>
      </c>
      <c r="CP441" t="str">
        <f>IF(Table1[[#This Row],[Ledger 5]]="","",Table1[[#This Row],[Ledger 5]])</f>
        <v/>
      </c>
      <c r="CQ441" t="str">
        <f>IF(Table1[[#This Row],[Ledger 5]]="","",IF(Table1[[#This Row],[Effect 5]]="Dr.",-Table1[[#This Row],[Amount 5]],Table1[[#This Row],[Amount 5]]))</f>
        <v/>
      </c>
      <c r="CT441" t="str">
        <f>IF(Table1[[#This Row],[Ledger 6]]="","","No")</f>
        <v/>
      </c>
      <c r="CU441" t="str">
        <f>IF(Table1[[#This Row],[Ledger 6]]="","",IF(Table1[[#This Row],[Effect 6]]="Dr.","Yes","No"))</f>
        <v/>
      </c>
      <c r="CV441" t="str">
        <f>IF(Table1[[#This Row],[Ledger 6]]="","",Table1[[#This Row],[Ledger 6]])</f>
        <v/>
      </c>
      <c r="CW441" t="str">
        <f>IF(Table1[[#This Row],[Ledger 6]]="","",IF(Table1[[#This Row],[Effect 6]]="Dr.",-Table1[[#This Row],[Amount 6]],Table1[[#This Row],[Amount 6]]))</f>
        <v/>
      </c>
      <c r="CZ441" t="str">
        <f>IF(Table1[[#This Row],[Ledger 7]]="","","No")</f>
        <v/>
      </c>
      <c r="DA441" t="str">
        <f>IF(Table1[[#This Row],[Ledger 7]]="","",IF(Table1[[#This Row],[Effect 7]]="Dr.","Yes","No"))</f>
        <v/>
      </c>
      <c r="DB441" t="str">
        <f>IF(Table1[[#This Row],[Ledger 7]]="","",Table1[[#This Row],[Ledger 7]])</f>
        <v/>
      </c>
      <c r="DC441" t="str">
        <f>IF(Table1[[#This Row],[Ledger 7]]="","",IF(Table1[[#This Row],[Effect 7]]="Dr.",-Table1[[#This Row],[Amount 7]],Table1[[#This Row],[Amount 7]]))</f>
        <v/>
      </c>
      <c r="DF441" t="str">
        <f>IF(Table1[[#This Row],[Ledger 8]]="","","No")</f>
        <v/>
      </c>
      <c r="DG441" t="str">
        <f>IF(Table1[[#This Row],[Ledger 8]]="","",IF(Table1[[#This Row],[Effect 8]]="Dr.","Yes","No"))</f>
        <v/>
      </c>
      <c r="DH441" t="str">
        <f>IF(Table1[[#This Row],[Ledger 8]]="","",Table1[[#This Row],[Ledger 8]])</f>
        <v/>
      </c>
      <c r="DI441" t="str">
        <f>IF(Table1[[#This Row],[Ledger 8]]="","",IF(Table1[[#This Row],[Effect 8]]="Dr.",-Table1[[#This Row],[Amount 8]],Table1[[#This Row],[Amount 8]]))</f>
        <v/>
      </c>
      <c r="DL441" t="str">
        <f>IF(Table1[[#This Row],[Ledger 9]]="","","No")</f>
        <v/>
      </c>
      <c r="DM441" t="str">
        <f>IF(Table1[[#This Row],[Ledger 9]]="","",IF(Table1[[#This Row],[Effect 9]]="Dr.","Yes","No"))</f>
        <v/>
      </c>
      <c r="DN441" t="str">
        <f>IF(Table1[[#This Row],[Ledger 9]]="","",Table1[[#This Row],[Ledger 9]])</f>
        <v/>
      </c>
      <c r="DO441" t="str">
        <f>IF(Table1[[#This Row],[Ledger 9]]="","",IF(Table1[[#This Row],[Effect 9]]="Dr.",-Table1[[#This Row],[Amount 9]],Table1[[#This Row],[Amount 9]]))</f>
        <v/>
      </c>
      <c r="DR441" t="str">
        <f>IF(Table1[[#This Row],[Ledger 10]]="","","No")</f>
        <v/>
      </c>
      <c r="DS441" t="str">
        <f>IF(Table1[[#This Row],[Ledger 10]]="","",IF(Table1[[#This Row],[Effect 10]]="Dr.","Yes","No"))</f>
        <v/>
      </c>
      <c r="DT441" t="str">
        <f>IF(Table1[[#This Row],[Ledger 10]]="","",Table1[[#This Row],[Ledger 10]])</f>
        <v/>
      </c>
      <c r="DU441" t="str">
        <f>IF(Table1[[#This Row],[Ledger 10]]="","",IF(Table1[[#This Row],[Effect 10]]="Dr.",-Table1[[#This Row],[Amount 10]],Table1[[#This Row],[Amount 10]]))</f>
        <v/>
      </c>
      <c r="DX441" t="str">
        <f>IF(Table1[[#This Row],[Ledger 11]]="","","No")</f>
        <v/>
      </c>
      <c r="DY441" t="str">
        <f>IF(Table1[[#This Row],[Ledger 11]]="","",IF(Table1[[#This Row],[Effect 11]]="Dr.","Yes","No"))</f>
        <v/>
      </c>
      <c r="DZ441" t="str">
        <f>IF(Table1[[#This Row],[Ledger 11]]="","",Table1[[#This Row],[Ledger 11]])</f>
        <v/>
      </c>
      <c r="EA441" t="str">
        <f>IF(Table1[[#This Row],[Ledger 11]]="","",IF(Table1[[#This Row],[Effect 11]]="Dr.",-Table1[[#This Row],[Amount 11]],Table1[[#This Row],[Amount 11]]))</f>
        <v/>
      </c>
      <c r="ED441" t="str">
        <f>IF(Table1[[#This Row],[Ledger 12]]="","","No")</f>
        <v/>
      </c>
      <c r="EE441" t="str">
        <f>IF(Table1[[#This Row],[Ledger 12]]="","",IF(Table1[[#This Row],[Effect 12]]="Dr.","Yes","No"))</f>
        <v/>
      </c>
      <c r="EF441" t="str">
        <f>IF(Table1[[#This Row],[Ledger 12]]="","",Table1[[#This Row],[Ledger 12]])</f>
        <v/>
      </c>
      <c r="EG441" t="str">
        <f>IF(Table1[[#This Row],[Ledger 12]]="","",IF(Table1[[#This Row],[Effect 12]]="Dr.",-Table1[[#This Row],[Amount 12]],Table1[[#This Row],[Amount 12]]))</f>
        <v/>
      </c>
      <c r="EJ441" t="str">
        <f>IF(Table1[[#This Row],[Ledger 13]]="","","No")</f>
        <v/>
      </c>
      <c r="EK441" t="str">
        <f>IF(Table1[[#This Row],[Ledger 13]]="","",IF(Table1[[#This Row],[Effect 13]]="Dr.","Yes","No"))</f>
        <v/>
      </c>
      <c r="EL441" t="str">
        <f>IF(Table1[[#This Row],[Ledger 13]]="","",Table1[[#This Row],[Ledger 13]])</f>
        <v/>
      </c>
      <c r="EM441" t="str">
        <f>IF(Table1[[#This Row],[Ledger 13]]="","",IF(Table1[[#This Row],[Effect 13]]="Dr.",-Table1[[#This Row],[Amount 13]],Table1[[#This Row],[Amount 13]]))</f>
        <v/>
      </c>
      <c r="EP441" t="str">
        <f>IF(Table1[[#This Row],[Ledger 14]]="","","No")</f>
        <v/>
      </c>
      <c r="EQ441" t="str">
        <f>IF(Table1[[#This Row],[Ledger 14]]="","",IF(Table1[[#This Row],[Effect 14]]="Dr.","Yes","No"))</f>
        <v/>
      </c>
      <c r="ER441" t="str">
        <f>IF(Table1[[#This Row],[Ledger 14]]="","",Table1[[#This Row],[Ledger 14]])</f>
        <v/>
      </c>
      <c r="ES441" t="str">
        <f>IF(Table1[[#This Row],[Ledger 14]]="","",IF(Table1[[#This Row],[Effect 14]]="Dr.",-Table1[[#This Row],[Amount 14]],Table1[[#This Row],[Amount 14]]))</f>
        <v/>
      </c>
      <c r="EV441" t="str">
        <f>IF(Table1[[#This Row],[Ledger 15]]="","","No")</f>
        <v/>
      </c>
      <c r="EW441" t="str">
        <f>IF(Table1[[#This Row],[Ledger 15]]="","",IF(Table1[[#This Row],[Effect 15]]="Dr.","Yes","No"))</f>
        <v/>
      </c>
      <c r="EX441" t="str">
        <f>IF(Table1[[#This Row],[Ledger 15]]="","",Table1[[#This Row],[Ledger 15]])</f>
        <v/>
      </c>
      <c r="EY441" t="str">
        <f>IF(Table1[[#This Row],[Ledger 15]]="","",IF(Table1[[#This Row],[Effect 15]]="Dr.",-Table1[[#This Row],[Amount 15]],Table1[[#This Row],[Amount 15]]))</f>
        <v/>
      </c>
      <c r="FD4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1">
        <f>IF(Table1[[#This Row],[Date]]="",0,IF(AND(Table1[[#This Row],[Date]]&gt;=$FE$2,Table1[[#This Row],[Date]]&lt;=$FE$3),0,1))</f>
        <v>0</v>
      </c>
      <c r="FF441">
        <f>IF(Table1[[#This Row],[Date]]="",0,IF(TYPE(VLOOKUP(Table1[[#This Row],[Voucher Type]],Table1[[#All],[Voucher Type Master]],1,FALSE))=16,1,0))</f>
        <v>0</v>
      </c>
      <c r="FG441">
        <f>IF(TYPE(IF(Table1[[#This Row],[Date]]="",0,IF(VLOOKUP(Table1[[#This Row],[Voucher Type]],$FY$5:$FZ$13,2,0)=Table1[[#This Row],[Effect 1]],0,1)))=16,1,0)</f>
        <v>0</v>
      </c>
      <c r="FH4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1">
        <f>IF(LEN(Table1[[#This Row],[Ledger 1]])&gt;0,IF(TYPE(VLOOKUP(Table1[[#This Row],[Ledger 1]],GZ:GZ,1,0))=16,1,0),0)</f>
        <v>0</v>
      </c>
      <c r="FJ441">
        <f>IF(LEN(Table1[[#This Row],[Ledger 2]])&gt;0,IF(TYPE(VLOOKUP(Table1[[#This Row],[Ledger 2]],GZ:GZ,1,0))=16,1,0),0)</f>
        <v>0</v>
      </c>
      <c r="FK441">
        <f>IF(LEN(Table1[[#This Row],[Ledger 3]])&gt;0,IF(TYPE(VLOOKUP(Table1[[#This Row],[Ledger 3]],GZ:GZ,1,0))=16,1,0),0)</f>
        <v>0</v>
      </c>
      <c r="FL441">
        <f>IF(LEN(Table1[[#This Row],[Ledger 4]])&gt;0,IF(TYPE(VLOOKUP(Table1[[#This Row],[Ledger 4]],GZ:GZ,1,0))=16,1,0),0)</f>
        <v>0</v>
      </c>
      <c r="FM441">
        <f>IF(LEN(Table1[[#This Row],[Ledger 5]])&gt;0,IF(TYPE(VLOOKUP(Table1[[#This Row],[Ledger 5]],GZ:GZ,1,0))=16,1,0),0)</f>
        <v>0</v>
      </c>
      <c r="FN441">
        <f>IF(LEN(Table1[[#This Row],[Ledger 6]])&gt;0,IF(TYPE(VLOOKUP(Table1[[#This Row],[Ledger 6]],$GZ:$GZ,1,0))=16,1,0),0)</f>
        <v>0</v>
      </c>
      <c r="FO441">
        <f>IF(LEN(Table1[[#This Row],[Ledger 7]])&gt;0,IF(TYPE(VLOOKUP(Table1[[#This Row],[Ledger 7]],$GZ:$GZ,1,0))=16,1,0),0)</f>
        <v>0</v>
      </c>
      <c r="FP441">
        <f>IF(LEN(Table1[[#This Row],[Ledger 8]])&gt;0,IF(TYPE(VLOOKUP(Table1[[#This Row],[Ledger 8]],$GZ:$GZ,1,0))=16,1,0),0)</f>
        <v>0</v>
      </c>
      <c r="FQ441">
        <f>IF(LEN(Table1[[#This Row],[Ledger 9]])&gt;0,IF(TYPE(VLOOKUP(Table1[[#This Row],[Ledger 9]],$GZ:$GZ,1,0))=16,1,0),0)</f>
        <v>0</v>
      </c>
      <c r="FR441">
        <f>IF(LEN(Table1[[#This Row],[Ledger 10]])&gt;0,IF(TYPE(VLOOKUP(Table1[[#This Row],[Ledger 10]],$GZ:$GZ,1,0))=16,1,0),0)</f>
        <v>0</v>
      </c>
      <c r="FS441">
        <f>IF(LEN(Table1[[#This Row],[Ledger 11]])&gt;0,IF(TYPE(VLOOKUP(Table1[[#This Row],[Ledger 11]],$GZ:$GZ,1,0))=16,1,0),0)</f>
        <v>0</v>
      </c>
      <c r="FT441">
        <f>IF(LEN(Table1[[#This Row],[Ledger 12]])&gt;0,IF(TYPE(VLOOKUP(Table1[[#This Row],[Ledger 12]],$GZ:$GZ,1,0))=16,1,0),0)</f>
        <v>0</v>
      </c>
      <c r="FU441">
        <f>IF(LEN(Table1[[#This Row],[Ledger 13]])&gt;0,IF(TYPE(VLOOKUP(Table1[[#This Row],[Ledger 13]],$GZ:$GZ,1,0))=16,1,0),0)</f>
        <v>0</v>
      </c>
      <c r="FV441">
        <f>IF(LEN(Table1[[#This Row],[Ledger 14]])&gt;0,IF(TYPE(VLOOKUP(Table1[[#This Row],[Ledger 14]],$GZ:$GZ,1,0))=16,1,0),0)</f>
        <v>0</v>
      </c>
      <c r="FW441">
        <f>IF(LEN(Table1[[#This Row],[Ledger 15]])&gt;0,IF(TYPE(VLOOKUP(Table1[[#This Row],[Ledger 15]],$GZ:$GZ,1,0))=16,1,0),0)</f>
        <v>0</v>
      </c>
    </row>
    <row r="442" spans="4:179" ht="33" customHeight="1" x14ac:dyDescent="0.45">
      <c r="D442" s="8">
        <f t="shared" si="15"/>
        <v>437</v>
      </c>
      <c r="E442" s="32"/>
      <c r="F442" s="34"/>
      <c r="G442" s="34"/>
      <c r="H442" s="34"/>
      <c r="I442" s="34"/>
      <c r="J442" s="38"/>
      <c r="K442" s="33"/>
      <c r="L442" s="36"/>
      <c r="M442" s="35"/>
      <c r="N442" s="34"/>
      <c r="O442" s="41"/>
      <c r="P442" s="35"/>
      <c r="Q442" s="34"/>
      <c r="R442" s="37"/>
      <c r="S442" s="35"/>
      <c r="T442" s="34"/>
      <c r="U442" s="37"/>
      <c r="V442" s="35"/>
      <c r="W442" s="34"/>
      <c r="X442" s="37"/>
      <c r="Y442" s="35"/>
      <c r="Z442" s="34"/>
      <c r="AA442" s="37"/>
      <c r="AB442" s="35"/>
      <c r="AC442" s="34"/>
      <c r="AD442" s="37"/>
      <c r="AE442" s="35"/>
      <c r="AF442" s="34"/>
      <c r="AG442" s="37"/>
      <c r="AH442" s="35"/>
      <c r="AI442" s="34"/>
      <c r="AJ442" s="37"/>
      <c r="AK442" s="35"/>
      <c r="AL442" s="34"/>
      <c r="AM442" s="37"/>
      <c r="AN442" s="35"/>
      <c r="AO442" s="34"/>
      <c r="AP442" s="37"/>
      <c r="AQ442" s="35"/>
      <c r="AR442" s="34"/>
      <c r="AS442" s="37"/>
      <c r="AT442" s="35"/>
      <c r="AU442" s="34"/>
      <c r="AV442" s="37"/>
      <c r="AW442" s="35"/>
      <c r="AX442" s="34"/>
      <c r="AY442" s="37"/>
      <c r="AZ442" s="35"/>
      <c r="BA442" s="34"/>
      <c r="BB442" s="37"/>
      <c r="BC4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2" s="7"/>
      <c r="BF442" t="str">
        <f>IF(Table1[[#This Row],[Date]]="","","&amp;lt;VOUCHER REMOTEID="&amp;""""&amp;$A$11&amp;$A$13&amp;ROW()&amp;""""&amp;" VCHTYPE="""&amp;F442&amp;""" ACTION="""&amp;"Create"&amp;"""&amp;gt;")</f>
        <v/>
      </c>
      <c r="BG442" t="str">
        <f>IF(Table1[[#This Row],[Date]]="","",TEXT(Table1[[#This Row],[Date]],"yyyymmdd"))</f>
        <v/>
      </c>
      <c r="BH442" t="str">
        <f>Table1[[#This Row],[Date2]]</f>
        <v/>
      </c>
      <c r="BI442" t="str">
        <f>IF(Table1[[#This Row],[Date]]="","",Table1[[#This Row],[Voucher Type]])</f>
        <v/>
      </c>
      <c r="BJ442" t="str">
        <f>IF(Table1[[#This Row],[Ref No / Invoice No]]="","",Table1[[#This Row],[Ref No / Invoice No]])</f>
        <v/>
      </c>
      <c r="BK442" t="str">
        <f>IF(Table1[[#This Row],[Voucher No]]="","",Table1[[#This Row],[Voucher No]])</f>
        <v/>
      </c>
      <c r="BL442" t="str">
        <f>IF(Table1[[#This Row],[Date]]="","",Table1[[#This Row],[Narration]])</f>
        <v/>
      </c>
      <c r="BM442" t="str">
        <f>IF(Table1[[#This Row],[Date]]="","",$A$11&amp;$A$13&amp;ROW())</f>
        <v/>
      </c>
      <c r="BN442" t="str">
        <f>IF(Table1[[#This Row],[Date]]="","",$A$13)</f>
        <v/>
      </c>
      <c r="BP442" t="str">
        <f>IF(Table1[[#This Row],[Ledger 1]]="","","No")</f>
        <v/>
      </c>
      <c r="BQ442" t="str">
        <f>IF(Table1[[#This Row],[Date]]="","",IF(Table1[[#This Row],[Effect 1]]="Dr.","Yes","No"))</f>
        <v/>
      </c>
      <c r="BR442" t="str">
        <f>IF(Table1[[#This Row],[Date]]="","",Table1[[#This Row],[Ledger 1]])</f>
        <v/>
      </c>
      <c r="BS442" t="str">
        <f>IF(Table1[[#This Row],[Date]]="","",IF(Table1[[#This Row],[Effect 1]]="Dr.",-Table1[[#This Row],[Amount 1]],Table1[[#This Row],[Amount 1]]))</f>
        <v/>
      </c>
      <c r="BV442" t="str">
        <f>IF(Table1[[#This Row],[Ledger 2]]="","","No")</f>
        <v/>
      </c>
      <c r="BW442" t="str">
        <f>IF(Table1[[#This Row],[Date]]="","",IF(Table1[[#This Row],[Effect 2]]="Dr.","Yes","No"))</f>
        <v/>
      </c>
      <c r="BX442" t="str">
        <f>IF(Table1[[#This Row],[Date]]="","",Table1[[#This Row],[Ledger 2]])</f>
        <v/>
      </c>
      <c r="BY442" t="str">
        <f>IF(Table1[[#This Row],[Date]]="","",IF(Table1[[#This Row],[Effect 2]]="Dr.",-Table1[[#This Row],[Amount 2]],Table1[[#This Row],[Amount 2]]))</f>
        <v/>
      </c>
      <c r="CB442" t="str">
        <f>IF(Table1[[#This Row],[Ledger 3]]="","","No")</f>
        <v/>
      </c>
      <c r="CC442" t="str">
        <f>IF(Table1[[#This Row],[Ledger 3]]="","",IF(Table1[[#This Row],[Effect 3]]="Dr.","Yes","No"))</f>
        <v/>
      </c>
      <c r="CD442" t="str">
        <f>IF(Table1[[#This Row],[Ledger 3]]="","",Table1[[#This Row],[Ledger 3]])</f>
        <v/>
      </c>
      <c r="CE442" t="str">
        <f>IF(Table1[[#This Row],[Ledger 3]]="","",IF(Table1[[#This Row],[Effect 3]]="Dr.",-Table1[[#This Row],[Amount 3]],Table1[[#This Row],[Amount 3]]))</f>
        <v/>
      </c>
      <c r="CH442" t="str">
        <f>IF(Table1[[#This Row],[Ledger 4]]="","","No")</f>
        <v/>
      </c>
      <c r="CI442" t="str">
        <f>IF(Table1[[#This Row],[Ledger 4]]="","",IF(Table1[[#This Row],[Effect 4]]="Dr.","Yes","No"))</f>
        <v/>
      </c>
      <c r="CJ442" t="str">
        <f>IF(Table1[[#This Row],[Ledger 4]]="","",Table1[[#This Row],[Ledger 4]])</f>
        <v/>
      </c>
      <c r="CK442" t="str">
        <f>IF(Table1[[#This Row],[Ledger 4]]="","",IF(Table1[[#This Row],[Effect 4]]="Dr.",-Table1[[#This Row],[Amount 4]],Table1[[#This Row],[Amount 4]]))</f>
        <v/>
      </c>
      <c r="CN442" t="str">
        <f>IF(Table1[[#This Row],[Ledger 5]]="","","No")</f>
        <v/>
      </c>
      <c r="CO442" t="str">
        <f>IF(Table1[[#This Row],[Ledger 5]]="","",IF(Table1[[#This Row],[Effect 5]]="Dr.","Yes","No"))</f>
        <v/>
      </c>
      <c r="CP442" t="str">
        <f>IF(Table1[[#This Row],[Ledger 5]]="","",Table1[[#This Row],[Ledger 5]])</f>
        <v/>
      </c>
      <c r="CQ442" t="str">
        <f>IF(Table1[[#This Row],[Ledger 5]]="","",IF(Table1[[#This Row],[Effect 5]]="Dr.",-Table1[[#This Row],[Amount 5]],Table1[[#This Row],[Amount 5]]))</f>
        <v/>
      </c>
      <c r="CT442" t="str">
        <f>IF(Table1[[#This Row],[Ledger 6]]="","","No")</f>
        <v/>
      </c>
      <c r="CU442" t="str">
        <f>IF(Table1[[#This Row],[Ledger 6]]="","",IF(Table1[[#This Row],[Effect 6]]="Dr.","Yes","No"))</f>
        <v/>
      </c>
      <c r="CV442" t="str">
        <f>IF(Table1[[#This Row],[Ledger 6]]="","",Table1[[#This Row],[Ledger 6]])</f>
        <v/>
      </c>
      <c r="CW442" t="str">
        <f>IF(Table1[[#This Row],[Ledger 6]]="","",IF(Table1[[#This Row],[Effect 6]]="Dr.",-Table1[[#This Row],[Amount 6]],Table1[[#This Row],[Amount 6]]))</f>
        <v/>
      </c>
      <c r="CZ442" t="str">
        <f>IF(Table1[[#This Row],[Ledger 7]]="","","No")</f>
        <v/>
      </c>
      <c r="DA442" t="str">
        <f>IF(Table1[[#This Row],[Ledger 7]]="","",IF(Table1[[#This Row],[Effect 7]]="Dr.","Yes","No"))</f>
        <v/>
      </c>
      <c r="DB442" t="str">
        <f>IF(Table1[[#This Row],[Ledger 7]]="","",Table1[[#This Row],[Ledger 7]])</f>
        <v/>
      </c>
      <c r="DC442" t="str">
        <f>IF(Table1[[#This Row],[Ledger 7]]="","",IF(Table1[[#This Row],[Effect 7]]="Dr.",-Table1[[#This Row],[Amount 7]],Table1[[#This Row],[Amount 7]]))</f>
        <v/>
      </c>
      <c r="DF442" t="str">
        <f>IF(Table1[[#This Row],[Ledger 8]]="","","No")</f>
        <v/>
      </c>
      <c r="DG442" t="str">
        <f>IF(Table1[[#This Row],[Ledger 8]]="","",IF(Table1[[#This Row],[Effect 8]]="Dr.","Yes","No"))</f>
        <v/>
      </c>
      <c r="DH442" t="str">
        <f>IF(Table1[[#This Row],[Ledger 8]]="","",Table1[[#This Row],[Ledger 8]])</f>
        <v/>
      </c>
      <c r="DI442" t="str">
        <f>IF(Table1[[#This Row],[Ledger 8]]="","",IF(Table1[[#This Row],[Effect 8]]="Dr.",-Table1[[#This Row],[Amount 8]],Table1[[#This Row],[Amount 8]]))</f>
        <v/>
      </c>
      <c r="DL442" t="str">
        <f>IF(Table1[[#This Row],[Ledger 9]]="","","No")</f>
        <v/>
      </c>
      <c r="DM442" t="str">
        <f>IF(Table1[[#This Row],[Ledger 9]]="","",IF(Table1[[#This Row],[Effect 9]]="Dr.","Yes","No"))</f>
        <v/>
      </c>
      <c r="DN442" t="str">
        <f>IF(Table1[[#This Row],[Ledger 9]]="","",Table1[[#This Row],[Ledger 9]])</f>
        <v/>
      </c>
      <c r="DO442" t="str">
        <f>IF(Table1[[#This Row],[Ledger 9]]="","",IF(Table1[[#This Row],[Effect 9]]="Dr.",-Table1[[#This Row],[Amount 9]],Table1[[#This Row],[Amount 9]]))</f>
        <v/>
      </c>
      <c r="DR442" t="str">
        <f>IF(Table1[[#This Row],[Ledger 10]]="","","No")</f>
        <v/>
      </c>
      <c r="DS442" t="str">
        <f>IF(Table1[[#This Row],[Ledger 10]]="","",IF(Table1[[#This Row],[Effect 10]]="Dr.","Yes","No"))</f>
        <v/>
      </c>
      <c r="DT442" t="str">
        <f>IF(Table1[[#This Row],[Ledger 10]]="","",Table1[[#This Row],[Ledger 10]])</f>
        <v/>
      </c>
      <c r="DU442" t="str">
        <f>IF(Table1[[#This Row],[Ledger 10]]="","",IF(Table1[[#This Row],[Effect 10]]="Dr.",-Table1[[#This Row],[Amount 10]],Table1[[#This Row],[Amount 10]]))</f>
        <v/>
      </c>
      <c r="DX442" t="str">
        <f>IF(Table1[[#This Row],[Ledger 11]]="","","No")</f>
        <v/>
      </c>
      <c r="DY442" t="str">
        <f>IF(Table1[[#This Row],[Ledger 11]]="","",IF(Table1[[#This Row],[Effect 11]]="Dr.","Yes","No"))</f>
        <v/>
      </c>
      <c r="DZ442" t="str">
        <f>IF(Table1[[#This Row],[Ledger 11]]="","",Table1[[#This Row],[Ledger 11]])</f>
        <v/>
      </c>
      <c r="EA442" t="str">
        <f>IF(Table1[[#This Row],[Ledger 11]]="","",IF(Table1[[#This Row],[Effect 11]]="Dr.",-Table1[[#This Row],[Amount 11]],Table1[[#This Row],[Amount 11]]))</f>
        <v/>
      </c>
      <c r="ED442" t="str">
        <f>IF(Table1[[#This Row],[Ledger 12]]="","","No")</f>
        <v/>
      </c>
      <c r="EE442" t="str">
        <f>IF(Table1[[#This Row],[Ledger 12]]="","",IF(Table1[[#This Row],[Effect 12]]="Dr.","Yes","No"))</f>
        <v/>
      </c>
      <c r="EF442" t="str">
        <f>IF(Table1[[#This Row],[Ledger 12]]="","",Table1[[#This Row],[Ledger 12]])</f>
        <v/>
      </c>
      <c r="EG442" t="str">
        <f>IF(Table1[[#This Row],[Ledger 12]]="","",IF(Table1[[#This Row],[Effect 12]]="Dr.",-Table1[[#This Row],[Amount 12]],Table1[[#This Row],[Amount 12]]))</f>
        <v/>
      </c>
      <c r="EJ442" t="str">
        <f>IF(Table1[[#This Row],[Ledger 13]]="","","No")</f>
        <v/>
      </c>
      <c r="EK442" t="str">
        <f>IF(Table1[[#This Row],[Ledger 13]]="","",IF(Table1[[#This Row],[Effect 13]]="Dr.","Yes","No"))</f>
        <v/>
      </c>
      <c r="EL442" t="str">
        <f>IF(Table1[[#This Row],[Ledger 13]]="","",Table1[[#This Row],[Ledger 13]])</f>
        <v/>
      </c>
      <c r="EM442" t="str">
        <f>IF(Table1[[#This Row],[Ledger 13]]="","",IF(Table1[[#This Row],[Effect 13]]="Dr.",-Table1[[#This Row],[Amount 13]],Table1[[#This Row],[Amount 13]]))</f>
        <v/>
      </c>
      <c r="EP442" t="str">
        <f>IF(Table1[[#This Row],[Ledger 14]]="","","No")</f>
        <v/>
      </c>
      <c r="EQ442" t="str">
        <f>IF(Table1[[#This Row],[Ledger 14]]="","",IF(Table1[[#This Row],[Effect 14]]="Dr.","Yes","No"))</f>
        <v/>
      </c>
      <c r="ER442" t="str">
        <f>IF(Table1[[#This Row],[Ledger 14]]="","",Table1[[#This Row],[Ledger 14]])</f>
        <v/>
      </c>
      <c r="ES442" t="str">
        <f>IF(Table1[[#This Row],[Ledger 14]]="","",IF(Table1[[#This Row],[Effect 14]]="Dr.",-Table1[[#This Row],[Amount 14]],Table1[[#This Row],[Amount 14]]))</f>
        <v/>
      </c>
      <c r="EV442" t="str">
        <f>IF(Table1[[#This Row],[Ledger 15]]="","","No")</f>
        <v/>
      </c>
      <c r="EW442" t="str">
        <f>IF(Table1[[#This Row],[Ledger 15]]="","",IF(Table1[[#This Row],[Effect 15]]="Dr.","Yes","No"))</f>
        <v/>
      </c>
      <c r="EX442" t="str">
        <f>IF(Table1[[#This Row],[Ledger 15]]="","",Table1[[#This Row],[Ledger 15]])</f>
        <v/>
      </c>
      <c r="EY442" t="str">
        <f>IF(Table1[[#This Row],[Ledger 15]]="","",IF(Table1[[#This Row],[Effect 15]]="Dr.",-Table1[[#This Row],[Amount 15]],Table1[[#This Row],[Amount 15]]))</f>
        <v/>
      </c>
      <c r="FD4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2">
        <f>IF(Table1[[#This Row],[Date]]="",0,IF(AND(Table1[[#This Row],[Date]]&gt;=$FE$2,Table1[[#This Row],[Date]]&lt;=$FE$3),0,1))</f>
        <v>0</v>
      </c>
      <c r="FF442">
        <f>IF(Table1[[#This Row],[Date]]="",0,IF(TYPE(VLOOKUP(Table1[[#This Row],[Voucher Type]],Table1[[#All],[Voucher Type Master]],1,FALSE))=16,1,0))</f>
        <v>0</v>
      </c>
      <c r="FG442">
        <f>IF(TYPE(IF(Table1[[#This Row],[Date]]="",0,IF(VLOOKUP(Table1[[#This Row],[Voucher Type]],$FY$5:$FZ$13,2,0)=Table1[[#This Row],[Effect 1]],0,1)))=16,1,0)</f>
        <v>0</v>
      </c>
      <c r="FH4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2">
        <f>IF(LEN(Table1[[#This Row],[Ledger 1]])&gt;0,IF(TYPE(VLOOKUP(Table1[[#This Row],[Ledger 1]],GZ:GZ,1,0))=16,1,0),0)</f>
        <v>0</v>
      </c>
      <c r="FJ442">
        <f>IF(LEN(Table1[[#This Row],[Ledger 2]])&gt;0,IF(TYPE(VLOOKUP(Table1[[#This Row],[Ledger 2]],GZ:GZ,1,0))=16,1,0),0)</f>
        <v>0</v>
      </c>
      <c r="FK442">
        <f>IF(LEN(Table1[[#This Row],[Ledger 3]])&gt;0,IF(TYPE(VLOOKUP(Table1[[#This Row],[Ledger 3]],GZ:GZ,1,0))=16,1,0),0)</f>
        <v>0</v>
      </c>
      <c r="FL442">
        <f>IF(LEN(Table1[[#This Row],[Ledger 4]])&gt;0,IF(TYPE(VLOOKUP(Table1[[#This Row],[Ledger 4]],GZ:GZ,1,0))=16,1,0),0)</f>
        <v>0</v>
      </c>
      <c r="FM442">
        <f>IF(LEN(Table1[[#This Row],[Ledger 5]])&gt;0,IF(TYPE(VLOOKUP(Table1[[#This Row],[Ledger 5]],GZ:GZ,1,0))=16,1,0),0)</f>
        <v>0</v>
      </c>
      <c r="FN442">
        <f>IF(LEN(Table1[[#This Row],[Ledger 6]])&gt;0,IF(TYPE(VLOOKUP(Table1[[#This Row],[Ledger 6]],$GZ:$GZ,1,0))=16,1,0),0)</f>
        <v>0</v>
      </c>
      <c r="FO442">
        <f>IF(LEN(Table1[[#This Row],[Ledger 7]])&gt;0,IF(TYPE(VLOOKUP(Table1[[#This Row],[Ledger 7]],$GZ:$GZ,1,0))=16,1,0),0)</f>
        <v>0</v>
      </c>
      <c r="FP442">
        <f>IF(LEN(Table1[[#This Row],[Ledger 8]])&gt;0,IF(TYPE(VLOOKUP(Table1[[#This Row],[Ledger 8]],$GZ:$GZ,1,0))=16,1,0),0)</f>
        <v>0</v>
      </c>
      <c r="FQ442">
        <f>IF(LEN(Table1[[#This Row],[Ledger 9]])&gt;0,IF(TYPE(VLOOKUP(Table1[[#This Row],[Ledger 9]],$GZ:$GZ,1,0))=16,1,0),0)</f>
        <v>0</v>
      </c>
      <c r="FR442">
        <f>IF(LEN(Table1[[#This Row],[Ledger 10]])&gt;0,IF(TYPE(VLOOKUP(Table1[[#This Row],[Ledger 10]],$GZ:$GZ,1,0))=16,1,0),0)</f>
        <v>0</v>
      </c>
      <c r="FS442">
        <f>IF(LEN(Table1[[#This Row],[Ledger 11]])&gt;0,IF(TYPE(VLOOKUP(Table1[[#This Row],[Ledger 11]],$GZ:$GZ,1,0))=16,1,0),0)</f>
        <v>0</v>
      </c>
      <c r="FT442">
        <f>IF(LEN(Table1[[#This Row],[Ledger 12]])&gt;0,IF(TYPE(VLOOKUP(Table1[[#This Row],[Ledger 12]],$GZ:$GZ,1,0))=16,1,0),0)</f>
        <v>0</v>
      </c>
      <c r="FU442">
        <f>IF(LEN(Table1[[#This Row],[Ledger 13]])&gt;0,IF(TYPE(VLOOKUP(Table1[[#This Row],[Ledger 13]],$GZ:$GZ,1,0))=16,1,0),0)</f>
        <v>0</v>
      </c>
      <c r="FV442">
        <f>IF(LEN(Table1[[#This Row],[Ledger 14]])&gt;0,IF(TYPE(VLOOKUP(Table1[[#This Row],[Ledger 14]],$GZ:$GZ,1,0))=16,1,0),0)</f>
        <v>0</v>
      </c>
      <c r="FW442">
        <f>IF(LEN(Table1[[#This Row],[Ledger 15]])&gt;0,IF(TYPE(VLOOKUP(Table1[[#This Row],[Ledger 15]],$GZ:$GZ,1,0))=16,1,0),0)</f>
        <v>0</v>
      </c>
    </row>
    <row r="443" spans="4:179" ht="33" customHeight="1" x14ac:dyDescent="0.45">
      <c r="D443" s="8">
        <f t="shared" si="15"/>
        <v>438</v>
      </c>
      <c r="E443" s="32"/>
      <c r="F443" s="34"/>
      <c r="G443" s="34"/>
      <c r="H443" s="34"/>
      <c r="I443" s="34"/>
      <c r="J443" s="38"/>
      <c r="K443" s="33"/>
      <c r="L443" s="36"/>
      <c r="M443" s="35"/>
      <c r="N443" s="34"/>
      <c r="O443" s="41"/>
      <c r="P443" s="35"/>
      <c r="Q443" s="34"/>
      <c r="R443" s="37"/>
      <c r="S443" s="35"/>
      <c r="T443" s="34"/>
      <c r="U443" s="37"/>
      <c r="V443" s="35"/>
      <c r="W443" s="34"/>
      <c r="X443" s="37"/>
      <c r="Y443" s="35"/>
      <c r="Z443" s="34"/>
      <c r="AA443" s="37"/>
      <c r="AB443" s="35"/>
      <c r="AC443" s="34"/>
      <c r="AD443" s="37"/>
      <c r="AE443" s="35"/>
      <c r="AF443" s="34"/>
      <c r="AG443" s="37"/>
      <c r="AH443" s="35"/>
      <c r="AI443" s="34"/>
      <c r="AJ443" s="37"/>
      <c r="AK443" s="35"/>
      <c r="AL443" s="34"/>
      <c r="AM443" s="37"/>
      <c r="AN443" s="35"/>
      <c r="AO443" s="34"/>
      <c r="AP443" s="37"/>
      <c r="AQ443" s="35"/>
      <c r="AR443" s="34"/>
      <c r="AS443" s="37"/>
      <c r="AT443" s="35"/>
      <c r="AU443" s="34"/>
      <c r="AV443" s="37"/>
      <c r="AW443" s="35"/>
      <c r="AX443" s="34"/>
      <c r="AY443" s="37"/>
      <c r="AZ443" s="35"/>
      <c r="BA443" s="34"/>
      <c r="BB443" s="37"/>
      <c r="BC4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3" s="7"/>
      <c r="BF443" t="str">
        <f>IF(Table1[[#This Row],[Date]]="","","&amp;lt;VOUCHER REMOTEID="&amp;""""&amp;$A$11&amp;$A$13&amp;ROW()&amp;""""&amp;" VCHTYPE="""&amp;F443&amp;""" ACTION="""&amp;"Create"&amp;"""&amp;gt;")</f>
        <v/>
      </c>
      <c r="BG443" t="str">
        <f>IF(Table1[[#This Row],[Date]]="","",TEXT(Table1[[#This Row],[Date]],"yyyymmdd"))</f>
        <v/>
      </c>
      <c r="BH443" t="str">
        <f>Table1[[#This Row],[Date2]]</f>
        <v/>
      </c>
      <c r="BI443" t="str">
        <f>IF(Table1[[#This Row],[Date]]="","",Table1[[#This Row],[Voucher Type]])</f>
        <v/>
      </c>
      <c r="BJ443" t="str">
        <f>IF(Table1[[#This Row],[Ref No / Invoice No]]="","",Table1[[#This Row],[Ref No / Invoice No]])</f>
        <v/>
      </c>
      <c r="BK443" t="str">
        <f>IF(Table1[[#This Row],[Voucher No]]="","",Table1[[#This Row],[Voucher No]])</f>
        <v/>
      </c>
      <c r="BL443" t="str">
        <f>IF(Table1[[#This Row],[Date]]="","",Table1[[#This Row],[Narration]])</f>
        <v/>
      </c>
      <c r="BM443" t="str">
        <f>IF(Table1[[#This Row],[Date]]="","",$A$11&amp;$A$13&amp;ROW())</f>
        <v/>
      </c>
      <c r="BN443" t="str">
        <f>IF(Table1[[#This Row],[Date]]="","",$A$13)</f>
        <v/>
      </c>
      <c r="BP443" t="str">
        <f>IF(Table1[[#This Row],[Ledger 1]]="","","No")</f>
        <v/>
      </c>
      <c r="BQ443" t="str">
        <f>IF(Table1[[#This Row],[Date]]="","",IF(Table1[[#This Row],[Effect 1]]="Dr.","Yes","No"))</f>
        <v/>
      </c>
      <c r="BR443" t="str">
        <f>IF(Table1[[#This Row],[Date]]="","",Table1[[#This Row],[Ledger 1]])</f>
        <v/>
      </c>
      <c r="BS443" t="str">
        <f>IF(Table1[[#This Row],[Date]]="","",IF(Table1[[#This Row],[Effect 1]]="Dr.",-Table1[[#This Row],[Amount 1]],Table1[[#This Row],[Amount 1]]))</f>
        <v/>
      </c>
      <c r="BV443" t="str">
        <f>IF(Table1[[#This Row],[Ledger 2]]="","","No")</f>
        <v/>
      </c>
      <c r="BW443" t="str">
        <f>IF(Table1[[#This Row],[Date]]="","",IF(Table1[[#This Row],[Effect 2]]="Dr.","Yes","No"))</f>
        <v/>
      </c>
      <c r="BX443" t="str">
        <f>IF(Table1[[#This Row],[Date]]="","",Table1[[#This Row],[Ledger 2]])</f>
        <v/>
      </c>
      <c r="BY443" t="str">
        <f>IF(Table1[[#This Row],[Date]]="","",IF(Table1[[#This Row],[Effect 2]]="Dr.",-Table1[[#This Row],[Amount 2]],Table1[[#This Row],[Amount 2]]))</f>
        <v/>
      </c>
      <c r="CB443" t="str">
        <f>IF(Table1[[#This Row],[Ledger 3]]="","","No")</f>
        <v/>
      </c>
      <c r="CC443" t="str">
        <f>IF(Table1[[#This Row],[Ledger 3]]="","",IF(Table1[[#This Row],[Effect 3]]="Dr.","Yes","No"))</f>
        <v/>
      </c>
      <c r="CD443" t="str">
        <f>IF(Table1[[#This Row],[Ledger 3]]="","",Table1[[#This Row],[Ledger 3]])</f>
        <v/>
      </c>
      <c r="CE443" t="str">
        <f>IF(Table1[[#This Row],[Ledger 3]]="","",IF(Table1[[#This Row],[Effect 3]]="Dr.",-Table1[[#This Row],[Amount 3]],Table1[[#This Row],[Amount 3]]))</f>
        <v/>
      </c>
      <c r="CH443" t="str">
        <f>IF(Table1[[#This Row],[Ledger 4]]="","","No")</f>
        <v/>
      </c>
      <c r="CI443" t="str">
        <f>IF(Table1[[#This Row],[Ledger 4]]="","",IF(Table1[[#This Row],[Effect 4]]="Dr.","Yes","No"))</f>
        <v/>
      </c>
      <c r="CJ443" t="str">
        <f>IF(Table1[[#This Row],[Ledger 4]]="","",Table1[[#This Row],[Ledger 4]])</f>
        <v/>
      </c>
      <c r="CK443" t="str">
        <f>IF(Table1[[#This Row],[Ledger 4]]="","",IF(Table1[[#This Row],[Effect 4]]="Dr.",-Table1[[#This Row],[Amount 4]],Table1[[#This Row],[Amount 4]]))</f>
        <v/>
      </c>
      <c r="CN443" t="str">
        <f>IF(Table1[[#This Row],[Ledger 5]]="","","No")</f>
        <v/>
      </c>
      <c r="CO443" t="str">
        <f>IF(Table1[[#This Row],[Ledger 5]]="","",IF(Table1[[#This Row],[Effect 5]]="Dr.","Yes","No"))</f>
        <v/>
      </c>
      <c r="CP443" t="str">
        <f>IF(Table1[[#This Row],[Ledger 5]]="","",Table1[[#This Row],[Ledger 5]])</f>
        <v/>
      </c>
      <c r="CQ443" t="str">
        <f>IF(Table1[[#This Row],[Ledger 5]]="","",IF(Table1[[#This Row],[Effect 5]]="Dr.",-Table1[[#This Row],[Amount 5]],Table1[[#This Row],[Amount 5]]))</f>
        <v/>
      </c>
      <c r="CT443" t="str">
        <f>IF(Table1[[#This Row],[Ledger 6]]="","","No")</f>
        <v/>
      </c>
      <c r="CU443" t="str">
        <f>IF(Table1[[#This Row],[Ledger 6]]="","",IF(Table1[[#This Row],[Effect 6]]="Dr.","Yes","No"))</f>
        <v/>
      </c>
      <c r="CV443" t="str">
        <f>IF(Table1[[#This Row],[Ledger 6]]="","",Table1[[#This Row],[Ledger 6]])</f>
        <v/>
      </c>
      <c r="CW443" t="str">
        <f>IF(Table1[[#This Row],[Ledger 6]]="","",IF(Table1[[#This Row],[Effect 6]]="Dr.",-Table1[[#This Row],[Amount 6]],Table1[[#This Row],[Amount 6]]))</f>
        <v/>
      </c>
      <c r="CZ443" t="str">
        <f>IF(Table1[[#This Row],[Ledger 7]]="","","No")</f>
        <v/>
      </c>
      <c r="DA443" t="str">
        <f>IF(Table1[[#This Row],[Ledger 7]]="","",IF(Table1[[#This Row],[Effect 7]]="Dr.","Yes","No"))</f>
        <v/>
      </c>
      <c r="DB443" t="str">
        <f>IF(Table1[[#This Row],[Ledger 7]]="","",Table1[[#This Row],[Ledger 7]])</f>
        <v/>
      </c>
      <c r="DC443" t="str">
        <f>IF(Table1[[#This Row],[Ledger 7]]="","",IF(Table1[[#This Row],[Effect 7]]="Dr.",-Table1[[#This Row],[Amount 7]],Table1[[#This Row],[Amount 7]]))</f>
        <v/>
      </c>
      <c r="DF443" t="str">
        <f>IF(Table1[[#This Row],[Ledger 8]]="","","No")</f>
        <v/>
      </c>
      <c r="DG443" t="str">
        <f>IF(Table1[[#This Row],[Ledger 8]]="","",IF(Table1[[#This Row],[Effect 8]]="Dr.","Yes","No"))</f>
        <v/>
      </c>
      <c r="DH443" t="str">
        <f>IF(Table1[[#This Row],[Ledger 8]]="","",Table1[[#This Row],[Ledger 8]])</f>
        <v/>
      </c>
      <c r="DI443" t="str">
        <f>IF(Table1[[#This Row],[Ledger 8]]="","",IF(Table1[[#This Row],[Effect 8]]="Dr.",-Table1[[#This Row],[Amount 8]],Table1[[#This Row],[Amount 8]]))</f>
        <v/>
      </c>
      <c r="DL443" t="str">
        <f>IF(Table1[[#This Row],[Ledger 9]]="","","No")</f>
        <v/>
      </c>
      <c r="DM443" t="str">
        <f>IF(Table1[[#This Row],[Ledger 9]]="","",IF(Table1[[#This Row],[Effect 9]]="Dr.","Yes","No"))</f>
        <v/>
      </c>
      <c r="DN443" t="str">
        <f>IF(Table1[[#This Row],[Ledger 9]]="","",Table1[[#This Row],[Ledger 9]])</f>
        <v/>
      </c>
      <c r="DO443" t="str">
        <f>IF(Table1[[#This Row],[Ledger 9]]="","",IF(Table1[[#This Row],[Effect 9]]="Dr.",-Table1[[#This Row],[Amount 9]],Table1[[#This Row],[Amount 9]]))</f>
        <v/>
      </c>
      <c r="DR443" t="str">
        <f>IF(Table1[[#This Row],[Ledger 10]]="","","No")</f>
        <v/>
      </c>
      <c r="DS443" t="str">
        <f>IF(Table1[[#This Row],[Ledger 10]]="","",IF(Table1[[#This Row],[Effect 10]]="Dr.","Yes","No"))</f>
        <v/>
      </c>
      <c r="DT443" t="str">
        <f>IF(Table1[[#This Row],[Ledger 10]]="","",Table1[[#This Row],[Ledger 10]])</f>
        <v/>
      </c>
      <c r="DU443" t="str">
        <f>IF(Table1[[#This Row],[Ledger 10]]="","",IF(Table1[[#This Row],[Effect 10]]="Dr.",-Table1[[#This Row],[Amount 10]],Table1[[#This Row],[Amount 10]]))</f>
        <v/>
      </c>
      <c r="DX443" t="str">
        <f>IF(Table1[[#This Row],[Ledger 11]]="","","No")</f>
        <v/>
      </c>
      <c r="DY443" t="str">
        <f>IF(Table1[[#This Row],[Ledger 11]]="","",IF(Table1[[#This Row],[Effect 11]]="Dr.","Yes","No"))</f>
        <v/>
      </c>
      <c r="DZ443" t="str">
        <f>IF(Table1[[#This Row],[Ledger 11]]="","",Table1[[#This Row],[Ledger 11]])</f>
        <v/>
      </c>
      <c r="EA443" t="str">
        <f>IF(Table1[[#This Row],[Ledger 11]]="","",IF(Table1[[#This Row],[Effect 11]]="Dr.",-Table1[[#This Row],[Amount 11]],Table1[[#This Row],[Amount 11]]))</f>
        <v/>
      </c>
      <c r="ED443" t="str">
        <f>IF(Table1[[#This Row],[Ledger 12]]="","","No")</f>
        <v/>
      </c>
      <c r="EE443" t="str">
        <f>IF(Table1[[#This Row],[Ledger 12]]="","",IF(Table1[[#This Row],[Effect 12]]="Dr.","Yes","No"))</f>
        <v/>
      </c>
      <c r="EF443" t="str">
        <f>IF(Table1[[#This Row],[Ledger 12]]="","",Table1[[#This Row],[Ledger 12]])</f>
        <v/>
      </c>
      <c r="EG443" t="str">
        <f>IF(Table1[[#This Row],[Ledger 12]]="","",IF(Table1[[#This Row],[Effect 12]]="Dr.",-Table1[[#This Row],[Amount 12]],Table1[[#This Row],[Amount 12]]))</f>
        <v/>
      </c>
      <c r="EJ443" t="str">
        <f>IF(Table1[[#This Row],[Ledger 13]]="","","No")</f>
        <v/>
      </c>
      <c r="EK443" t="str">
        <f>IF(Table1[[#This Row],[Ledger 13]]="","",IF(Table1[[#This Row],[Effect 13]]="Dr.","Yes","No"))</f>
        <v/>
      </c>
      <c r="EL443" t="str">
        <f>IF(Table1[[#This Row],[Ledger 13]]="","",Table1[[#This Row],[Ledger 13]])</f>
        <v/>
      </c>
      <c r="EM443" t="str">
        <f>IF(Table1[[#This Row],[Ledger 13]]="","",IF(Table1[[#This Row],[Effect 13]]="Dr.",-Table1[[#This Row],[Amount 13]],Table1[[#This Row],[Amount 13]]))</f>
        <v/>
      </c>
      <c r="EP443" t="str">
        <f>IF(Table1[[#This Row],[Ledger 14]]="","","No")</f>
        <v/>
      </c>
      <c r="EQ443" t="str">
        <f>IF(Table1[[#This Row],[Ledger 14]]="","",IF(Table1[[#This Row],[Effect 14]]="Dr.","Yes","No"))</f>
        <v/>
      </c>
      <c r="ER443" t="str">
        <f>IF(Table1[[#This Row],[Ledger 14]]="","",Table1[[#This Row],[Ledger 14]])</f>
        <v/>
      </c>
      <c r="ES443" t="str">
        <f>IF(Table1[[#This Row],[Ledger 14]]="","",IF(Table1[[#This Row],[Effect 14]]="Dr.",-Table1[[#This Row],[Amount 14]],Table1[[#This Row],[Amount 14]]))</f>
        <v/>
      </c>
      <c r="EV443" t="str">
        <f>IF(Table1[[#This Row],[Ledger 15]]="","","No")</f>
        <v/>
      </c>
      <c r="EW443" t="str">
        <f>IF(Table1[[#This Row],[Ledger 15]]="","",IF(Table1[[#This Row],[Effect 15]]="Dr.","Yes","No"))</f>
        <v/>
      </c>
      <c r="EX443" t="str">
        <f>IF(Table1[[#This Row],[Ledger 15]]="","",Table1[[#This Row],[Ledger 15]])</f>
        <v/>
      </c>
      <c r="EY443" t="str">
        <f>IF(Table1[[#This Row],[Ledger 15]]="","",IF(Table1[[#This Row],[Effect 15]]="Dr.",-Table1[[#This Row],[Amount 15]],Table1[[#This Row],[Amount 15]]))</f>
        <v/>
      </c>
      <c r="FD4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3">
        <f>IF(Table1[[#This Row],[Date]]="",0,IF(AND(Table1[[#This Row],[Date]]&gt;=$FE$2,Table1[[#This Row],[Date]]&lt;=$FE$3),0,1))</f>
        <v>0</v>
      </c>
      <c r="FF443">
        <f>IF(Table1[[#This Row],[Date]]="",0,IF(TYPE(VLOOKUP(Table1[[#This Row],[Voucher Type]],Table1[[#All],[Voucher Type Master]],1,FALSE))=16,1,0))</f>
        <v>0</v>
      </c>
      <c r="FG443">
        <f>IF(TYPE(IF(Table1[[#This Row],[Date]]="",0,IF(VLOOKUP(Table1[[#This Row],[Voucher Type]],$FY$5:$FZ$13,2,0)=Table1[[#This Row],[Effect 1]],0,1)))=16,1,0)</f>
        <v>0</v>
      </c>
      <c r="FH4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3">
        <f>IF(LEN(Table1[[#This Row],[Ledger 1]])&gt;0,IF(TYPE(VLOOKUP(Table1[[#This Row],[Ledger 1]],GZ:GZ,1,0))=16,1,0),0)</f>
        <v>0</v>
      </c>
      <c r="FJ443">
        <f>IF(LEN(Table1[[#This Row],[Ledger 2]])&gt;0,IF(TYPE(VLOOKUP(Table1[[#This Row],[Ledger 2]],GZ:GZ,1,0))=16,1,0),0)</f>
        <v>0</v>
      </c>
      <c r="FK443">
        <f>IF(LEN(Table1[[#This Row],[Ledger 3]])&gt;0,IF(TYPE(VLOOKUP(Table1[[#This Row],[Ledger 3]],GZ:GZ,1,0))=16,1,0),0)</f>
        <v>0</v>
      </c>
      <c r="FL443">
        <f>IF(LEN(Table1[[#This Row],[Ledger 4]])&gt;0,IF(TYPE(VLOOKUP(Table1[[#This Row],[Ledger 4]],GZ:GZ,1,0))=16,1,0),0)</f>
        <v>0</v>
      </c>
      <c r="FM443">
        <f>IF(LEN(Table1[[#This Row],[Ledger 5]])&gt;0,IF(TYPE(VLOOKUP(Table1[[#This Row],[Ledger 5]],GZ:GZ,1,0))=16,1,0),0)</f>
        <v>0</v>
      </c>
      <c r="FN443">
        <f>IF(LEN(Table1[[#This Row],[Ledger 6]])&gt;0,IF(TYPE(VLOOKUP(Table1[[#This Row],[Ledger 6]],$GZ:$GZ,1,0))=16,1,0),0)</f>
        <v>0</v>
      </c>
      <c r="FO443">
        <f>IF(LEN(Table1[[#This Row],[Ledger 7]])&gt;0,IF(TYPE(VLOOKUP(Table1[[#This Row],[Ledger 7]],$GZ:$GZ,1,0))=16,1,0),0)</f>
        <v>0</v>
      </c>
      <c r="FP443">
        <f>IF(LEN(Table1[[#This Row],[Ledger 8]])&gt;0,IF(TYPE(VLOOKUP(Table1[[#This Row],[Ledger 8]],$GZ:$GZ,1,0))=16,1,0),0)</f>
        <v>0</v>
      </c>
      <c r="FQ443">
        <f>IF(LEN(Table1[[#This Row],[Ledger 9]])&gt;0,IF(TYPE(VLOOKUP(Table1[[#This Row],[Ledger 9]],$GZ:$GZ,1,0))=16,1,0),0)</f>
        <v>0</v>
      </c>
      <c r="FR443">
        <f>IF(LEN(Table1[[#This Row],[Ledger 10]])&gt;0,IF(TYPE(VLOOKUP(Table1[[#This Row],[Ledger 10]],$GZ:$GZ,1,0))=16,1,0),0)</f>
        <v>0</v>
      </c>
      <c r="FS443">
        <f>IF(LEN(Table1[[#This Row],[Ledger 11]])&gt;0,IF(TYPE(VLOOKUP(Table1[[#This Row],[Ledger 11]],$GZ:$GZ,1,0))=16,1,0),0)</f>
        <v>0</v>
      </c>
      <c r="FT443">
        <f>IF(LEN(Table1[[#This Row],[Ledger 12]])&gt;0,IF(TYPE(VLOOKUP(Table1[[#This Row],[Ledger 12]],$GZ:$GZ,1,0))=16,1,0),0)</f>
        <v>0</v>
      </c>
      <c r="FU443">
        <f>IF(LEN(Table1[[#This Row],[Ledger 13]])&gt;0,IF(TYPE(VLOOKUP(Table1[[#This Row],[Ledger 13]],$GZ:$GZ,1,0))=16,1,0),0)</f>
        <v>0</v>
      </c>
      <c r="FV443">
        <f>IF(LEN(Table1[[#This Row],[Ledger 14]])&gt;0,IF(TYPE(VLOOKUP(Table1[[#This Row],[Ledger 14]],$GZ:$GZ,1,0))=16,1,0),0)</f>
        <v>0</v>
      </c>
      <c r="FW443">
        <f>IF(LEN(Table1[[#This Row],[Ledger 15]])&gt;0,IF(TYPE(VLOOKUP(Table1[[#This Row],[Ledger 15]],$GZ:$GZ,1,0))=16,1,0),0)</f>
        <v>0</v>
      </c>
    </row>
    <row r="444" spans="4:179" ht="33" customHeight="1" x14ac:dyDescent="0.45">
      <c r="D444" s="8">
        <f t="shared" si="15"/>
        <v>439</v>
      </c>
      <c r="E444" s="32"/>
      <c r="F444" s="34"/>
      <c r="G444" s="34"/>
      <c r="H444" s="34"/>
      <c r="I444" s="34"/>
      <c r="J444" s="38"/>
      <c r="K444" s="33"/>
      <c r="L444" s="36"/>
      <c r="M444" s="35"/>
      <c r="N444" s="34"/>
      <c r="O444" s="41"/>
      <c r="P444" s="35"/>
      <c r="Q444" s="34"/>
      <c r="R444" s="37"/>
      <c r="S444" s="35"/>
      <c r="T444" s="34"/>
      <c r="U444" s="37"/>
      <c r="V444" s="35"/>
      <c r="W444" s="34"/>
      <c r="X444" s="37"/>
      <c r="Y444" s="35"/>
      <c r="Z444" s="34"/>
      <c r="AA444" s="37"/>
      <c r="AB444" s="35"/>
      <c r="AC444" s="34"/>
      <c r="AD444" s="37"/>
      <c r="AE444" s="35"/>
      <c r="AF444" s="34"/>
      <c r="AG444" s="37"/>
      <c r="AH444" s="35"/>
      <c r="AI444" s="34"/>
      <c r="AJ444" s="37"/>
      <c r="AK444" s="35"/>
      <c r="AL444" s="34"/>
      <c r="AM444" s="37"/>
      <c r="AN444" s="35"/>
      <c r="AO444" s="34"/>
      <c r="AP444" s="37"/>
      <c r="AQ444" s="35"/>
      <c r="AR444" s="34"/>
      <c r="AS444" s="37"/>
      <c r="AT444" s="35"/>
      <c r="AU444" s="34"/>
      <c r="AV444" s="37"/>
      <c r="AW444" s="35"/>
      <c r="AX444" s="34"/>
      <c r="AY444" s="37"/>
      <c r="AZ444" s="35"/>
      <c r="BA444" s="34"/>
      <c r="BB444" s="37"/>
      <c r="BC4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4" s="7"/>
      <c r="BF444" t="str">
        <f>IF(Table1[[#This Row],[Date]]="","","&amp;lt;VOUCHER REMOTEID="&amp;""""&amp;$A$11&amp;$A$13&amp;ROW()&amp;""""&amp;" VCHTYPE="""&amp;F444&amp;""" ACTION="""&amp;"Create"&amp;"""&amp;gt;")</f>
        <v/>
      </c>
      <c r="BG444" t="str">
        <f>IF(Table1[[#This Row],[Date]]="","",TEXT(Table1[[#This Row],[Date]],"yyyymmdd"))</f>
        <v/>
      </c>
      <c r="BH444" t="str">
        <f>Table1[[#This Row],[Date2]]</f>
        <v/>
      </c>
      <c r="BI444" t="str">
        <f>IF(Table1[[#This Row],[Date]]="","",Table1[[#This Row],[Voucher Type]])</f>
        <v/>
      </c>
      <c r="BJ444" t="str">
        <f>IF(Table1[[#This Row],[Ref No / Invoice No]]="","",Table1[[#This Row],[Ref No / Invoice No]])</f>
        <v/>
      </c>
      <c r="BK444" t="str">
        <f>IF(Table1[[#This Row],[Voucher No]]="","",Table1[[#This Row],[Voucher No]])</f>
        <v/>
      </c>
      <c r="BL444" t="str">
        <f>IF(Table1[[#This Row],[Date]]="","",Table1[[#This Row],[Narration]])</f>
        <v/>
      </c>
      <c r="BM444" t="str">
        <f>IF(Table1[[#This Row],[Date]]="","",$A$11&amp;$A$13&amp;ROW())</f>
        <v/>
      </c>
      <c r="BN444" t="str">
        <f>IF(Table1[[#This Row],[Date]]="","",$A$13)</f>
        <v/>
      </c>
      <c r="BP444" t="str">
        <f>IF(Table1[[#This Row],[Ledger 1]]="","","No")</f>
        <v/>
      </c>
      <c r="BQ444" t="str">
        <f>IF(Table1[[#This Row],[Date]]="","",IF(Table1[[#This Row],[Effect 1]]="Dr.","Yes","No"))</f>
        <v/>
      </c>
      <c r="BR444" t="str">
        <f>IF(Table1[[#This Row],[Date]]="","",Table1[[#This Row],[Ledger 1]])</f>
        <v/>
      </c>
      <c r="BS444" t="str">
        <f>IF(Table1[[#This Row],[Date]]="","",IF(Table1[[#This Row],[Effect 1]]="Dr.",-Table1[[#This Row],[Amount 1]],Table1[[#This Row],[Amount 1]]))</f>
        <v/>
      </c>
      <c r="BV444" t="str">
        <f>IF(Table1[[#This Row],[Ledger 2]]="","","No")</f>
        <v/>
      </c>
      <c r="BW444" t="str">
        <f>IF(Table1[[#This Row],[Date]]="","",IF(Table1[[#This Row],[Effect 2]]="Dr.","Yes","No"))</f>
        <v/>
      </c>
      <c r="BX444" t="str">
        <f>IF(Table1[[#This Row],[Date]]="","",Table1[[#This Row],[Ledger 2]])</f>
        <v/>
      </c>
      <c r="BY444" t="str">
        <f>IF(Table1[[#This Row],[Date]]="","",IF(Table1[[#This Row],[Effect 2]]="Dr.",-Table1[[#This Row],[Amount 2]],Table1[[#This Row],[Amount 2]]))</f>
        <v/>
      </c>
      <c r="CB444" t="str">
        <f>IF(Table1[[#This Row],[Ledger 3]]="","","No")</f>
        <v/>
      </c>
      <c r="CC444" t="str">
        <f>IF(Table1[[#This Row],[Ledger 3]]="","",IF(Table1[[#This Row],[Effect 3]]="Dr.","Yes","No"))</f>
        <v/>
      </c>
      <c r="CD444" t="str">
        <f>IF(Table1[[#This Row],[Ledger 3]]="","",Table1[[#This Row],[Ledger 3]])</f>
        <v/>
      </c>
      <c r="CE444" t="str">
        <f>IF(Table1[[#This Row],[Ledger 3]]="","",IF(Table1[[#This Row],[Effect 3]]="Dr.",-Table1[[#This Row],[Amount 3]],Table1[[#This Row],[Amount 3]]))</f>
        <v/>
      </c>
      <c r="CH444" t="str">
        <f>IF(Table1[[#This Row],[Ledger 4]]="","","No")</f>
        <v/>
      </c>
      <c r="CI444" t="str">
        <f>IF(Table1[[#This Row],[Ledger 4]]="","",IF(Table1[[#This Row],[Effect 4]]="Dr.","Yes","No"))</f>
        <v/>
      </c>
      <c r="CJ444" t="str">
        <f>IF(Table1[[#This Row],[Ledger 4]]="","",Table1[[#This Row],[Ledger 4]])</f>
        <v/>
      </c>
      <c r="CK444" t="str">
        <f>IF(Table1[[#This Row],[Ledger 4]]="","",IF(Table1[[#This Row],[Effect 4]]="Dr.",-Table1[[#This Row],[Amount 4]],Table1[[#This Row],[Amount 4]]))</f>
        <v/>
      </c>
      <c r="CN444" t="str">
        <f>IF(Table1[[#This Row],[Ledger 5]]="","","No")</f>
        <v/>
      </c>
      <c r="CO444" t="str">
        <f>IF(Table1[[#This Row],[Ledger 5]]="","",IF(Table1[[#This Row],[Effect 5]]="Dr.","Yes","No"))</f>
        <v/>
      </c>
      <c r="CP444" t="str">
        <f>IF(Table1[[#This Row],[Ledger 5]]="","",Table1[[#This Row],[Ledger 5]])</f>
        <v/>
      </c>
      <c r="CQ444" t="str">
        <f>IF(Table1[[#This Row],[Ledger 5]]="","",IF(Table1[[#This Row],[Effect 5]]="Dr.",-Table1[[#This Row],[Amount 5]],Table1[[#This Row],[Amount 5]]))</f>
        <v/>
      </c>
      <c r="CT444" t="str">
        <f>IF(Table1[[#This Row],[Ledger 6]]="","","No")</f>
        <v/>
      </c>
      <c r="CU444" t="str">
        <f>IF(Table1[[#This Row],[Ledger 6]]="","",IF(Table1[[#This Row],[Effect 6]]="Dr.","Yes","No"))</f>
        <v/>
      </c>
      <c r="CV444" t="str">
        <f>IF(Table1[[#This Row],[Ledger 6]]="","",Table1[[#This Row],[Ledger 6]])</f>
        <v/>
      </c>
      <c r="CW444" t="str">
        <f>IF(Table1[[#This Row],[Ledger 6]]="","",IF(Table1[[#This Row],[Effect 6]]="Dr.",-Table1[[#This Row],[Amount 6]],Table1[[#This Row],[Amount 6]]))</f>
        <v/>
      </c>
      <c r="CZ444" t="str">
        <f>IF(Table1[[#This Row],[Ledger 7]]="","","No")</f>
        <v/>
      </c>
      <c r="DA444" t="str">
        <f>IF(Table1[[#This Row],[Ledger 7]]="","",IF(Table1[[#This Row],[Effect 7]]="Dr.","Yes","No"))</f>
        <v/>
      </c>
      <c r="DB444" t="str">
        <f>IF(Table1[[#This Row],[Ledger 7]]="","",Table1[[#This Row],[Ledger 7]])</f>
        <v/>
      </c>
      <c r="DC444" t="str">
        <f>IF(Table1[[#This Row],[Ledger 7]]="","",IF(Table1[[#This Row],[Effect 7]]="Dr.",-Table1[[#This Row],[Amount 7]],Table1[[#This Row],[Amount 7]]))</f>
        <v/>
      </c>
      <c r="DF444" t="str">
        <f>IF(Table1[[#This Row],[Ledger 8]]="","","No")</f>
        <v/>
      </c>
      <c r="DG444" t="str">
        <f>IF(Table1[[#This Row],[Ledger 8]]="","",IF(Table1[[#This Row],[Effect 8]]="Dr.","Yes","No"))</f>
        <v/>
      </c>
      <c r="DH444" t="str">
        <f>IF(Table1[[#This Row],[Ledger 8]]="","",Table1[[#This Row],[Ledger 8]])</f>
        <v/>
      </c>
      <c r="DI444" t="str">
        <f>IF(Table1[[#This Row],[Ledger 8]]="","",IF(Table1[[#This Row],[Effect 8]]="Dr.",-Table1[[#This Row],[Amount 8]],Table1[[#This Row],[Amount 8]]))</f>
        <v/>
      </c>
      <c r="DL444" t="str">
        <f>IF(Table1[[#This Row],[Ledger 9]]="","","No")</f>
        <v/>
      </c>
      <c r="DM444" t="str">
        <f>IF(Table1[[#This Row],[Ledger 9]]="","",IF(Table1[[#This Row],[Effect 9]]="Dr.","Yes","No"))</f>
        <v/>
      </c>
      <c r="DN444" t="str">
        <f>IF(Table1[[#This Row],[Ledger 9]]="","",Table1[[#This Row],[Ledger 9]])</f>
        <v/>
      </c>
      <c r="DO444" t="str">
        <f>IF(Table1[[#This Row],[Ledger 9]]="","",IF(Table1[[#This Row],[Effect 9]]="Dr.",-Table1[[#This Row],[Amount 9]],Table1[[#This Row],[Amount 9]]))</f>
        <v/>
      </c>
      <c r="DR444" t="str">
        <f>IF(Table1[[#This Row],[Ledger 10]]="","","No")</f>
        <v/>
      </c>
      <c r="DS444" t="str">
        <f>IF(Table1[[#This Row],[Ledger 10]]="","",IF(Table1[[#This Row],[Effect 10]]="Dr.","Yes","No"))</f>
        <v/>
      </c>
      <c r="DT444" t="str">
        <f>IF(Table1[[#This Row],[Ledger 10]]="","",Table1[[#This Row],[Ledger 10]])</f>
        <v/>
      </c>
      <c r="DU444" t="str">
        <f>IF(Table1[[#This Row],[Ledger 10]]="","",IF(Table1[[#This Row],[Effect 10]]="Dr.",-Table1[[#This Row],[Amount 10]],Table1[[#This Row],[Amount 10]]))</f>
        <v/>
      </c>
      <c r="DX444" t="str">
        <f>IF(Table1[[#This Row],[Ledger 11]]="","","No")</f>
        <v/>
      </c>
      <c r="DY444" t="str">
        <f>IF(Table1[[#This Row],[Ledger 11]]="","",IF(Table1[[#This Row],[Effect 11]]="Dr.","Yes","No"))</f>
        <v/>
      </c>
      <c r="DZ444" t="str">
        <f>IF(Table1[[#This Row],[Ledger 11]]="","",Table1[[#This Row],[Ledger 11]])</f>
        <v/>
      </c>
      <c r="EA444" t="str">
        <f>IF(Table1[[#This Row],[Ledger 11]]="","",IF(Table1[[#This Row],[Effect 11]]="Dr.",-Table1[[#This Row],[Amount 11]],Table1[[#This Row],[Amount 11]]))</f>
        <v/>
      </c>
      <c r="ED444" t="str">
        <f>IF(Table1[[#This Row],[Ledger 12]]="","","No")</f>
        <v/>
      </c>
      <c r="EE444" t="str">
        <f>IF(Table1[[#This Row],[Ledger 12]]="","",IF(Table1[[#This Row],[Effect 12]]="Dr.","Yes","No"))</f>
        <v/>
      </c>
      <c r="EF444" t="str">
        <f>IF(Table1[[#This Row],[Ledger 12]]="","",Table1[[#This Row],[Ledger 12]])</f>
        <v/>
      </c>
      <c r="EG444" t="str">
        <f>IF(Table1[[#This Row],[Ledger 12]]="","",IF(Table1[[#This Row],[Effect 12]]="Dr.",-Table1[[#This Row],[Amount 12]],Table1[[#This Row],[Amount 12]]))</f>
        <v/>
      </c>
      <c r="EJ444" t="str">
        <f>IF(Table1[[#This Row],[Ledger 13]]="","","No")</f>
        <v/>
      </c>
      <c r="EK444" t="str">
        <f>IF(Table1[[#This Row],[Ledger 13]]="","",IF(Table1[[#This Row],[Effect 13]]="Dr.","Yes","No"))</f>
        <v/>
      </c>
      <c r="EL444" t="str">
        <f>IF(Table1[[#This Row],[Ledger 13]]="","",Table1[[#This Row],[Ledger 13]])</f>
        <v/>
      </c>
      <c r="EM444" t="str">
        <f>IF(Table1[[#This Row],[Ledger 13]]="","",IF(Table1[[#This Row],[Effect 13]]="Dr.",-Table1[[#This Row],[Amount 13]],Table1[[#This Row],[Amount 13]]))</f>
        <v/>
      </c>
      <c r="EP444" t="str">
        <f>IF(Table1[[#This Row],[Ledger 14]]="","","No")</f>
        <v/>
      </c>
      <c r="EQ444" t="str">
        <f>IF(Table1[[#This Row],[Ledger 14]]="","",IF(Table1[[#This Row],[Effect 14]]="Dr.","Yes","No"))</f>
        <v/>
      </c>
      <c r="ER444" t="str">
        <f>IF(Table1[[#This Row],[Ledger 14]]="","",Table1[[#This Row],[Ledger 14]])</f>
        <v/>
      </c>
      <c r="ES444" t="str">
        <f>IF(Table1[[#This Row],[Ledger 14]]="","",IF(Table1[[#This Row],[Effect 14]]="Dr.",-Table1[[#This Row],[Amount 14]],Table1[[#This Row],[Amount 14]]))</f>
        <v/>
      </c>
      <c r="EV444" t="str">
        <f>IF(Table1[[#This Row],[Ledger 15]]="","","No")</f>
        <v/>
      </c>
      <c r="EW444" t="str">
        <f>IF(Table1[[#This Row],[Ledger 15]]="","",IF(Table1[[#This Row],[Effect 15]]="Dr.","Yes","No"))</f>
        <v/>
      </c>
      <c r="EX444" t="str">
        <f>IF(Table1[[#This Row],[Ledger 15]]="","",Table1[[#This Row],[Ledger 15]])</f>
        <v/>
      </c>
      <c r="EY444" t="str">
        <f>IF(Table1[[#This Row],[Ledger 15]]="","",IF(Table1[[#This Row],[Effect 15]]="Dr.",-Table1[[#This Row],[Amount 15]],Table1[[#This Row],[Amount 15]]))</f>
        <v/>
      </c>
      <c r="FD4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4">
        <f>IF(Table1[[#This Row],[Date]]="",0,IF(AND(Table1[[#This Row],[Date]]&gt;=$FE$2,Table1[[#This Row],[Date]]&lt;=$FE$3),0,1))</f>
        <v>0</v>
      </c>
      <c r="FF444">
        <f>IF(Table1[[#This Row],[Date]]="",0,IF(TYPE(VLOOKUP(Table1[[#This Row],[Voucher Type]],Table1[[#All],[Voucher Type Master]],1,FALSE))=16,1,0))</f>
        <v>0</v>
      </c>
      <c r="FG444">
        <f>IF(TYPE(IF(Table1[[#This Row],[Date]]="",0,IF(VLOOKUP(Table1[[#This Row],[Voucher Type]],$FY$5:$FZ$13,2,0)=Table1[[#This Row],[Effect 1]],0,1)))=16,1,0)</f>
        <v>0</v>
      </c>
      <c r="FH4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4">
        <f>IF(LEN(Table1[[#This Row],[Ledger 1]])&gt;0,IF(TYPE(VLOOKUP(Table1[[#This Row],[Ledger 1]],GZ:GZ,1,0))=16,1,0),0)</f>
        <v>0</v>
      </c>
      <c r="FJ444">
        <f>IF(LEN(Table1[[#This Row],[Ledger 2]])&gt;0,IF(TYPE(VLOOKUP(Table1[[#This Row],[Ledger 2]],GZ:GZ,1,0))=16,1,0),0)</f>
        <v>0</v>
      </c>
      <c r="FK444">
        <f>IF(LEN(Table1[[#This Row],[Ledger 3]])&gt;0,IF(TYPE(VLOOKUP(Table1[[#This Row],[Ledger 3]],GZ:GZ,1,0))=16,1,0),0)</f>
        <v>0</v>
      </c>
      <c r="FL444">
        <f>IF(LEN(Table1[[#This Row],[Ledger 4]])&gt;0,IF(TYPE(VLOOKUP(Table1[[#This Row],[Ledger 4]],GZ:GZ,1,0))=16,1,0),0)</f>
        <v>0</v>
      </c>
      <c r="FM444">
        <f>IF(LEN(Table1[[#This Row],[Ledger 5]])&gt;0,IF(TYPE(VLOOKUP(Table1[[#This Row],[Ledger 5]],GZ:GZ,1,0))=16,1,0),0)</f>
        <v>0</v>
      </c>
      <c r="FN444">
        <f>IF(LEN(Table1[[#This Row],[Ledger 6]])&gt;0,IF(TYPE(VLOOKUP(Table1[[#This Row],[Ledger 6]],$GZ:$GZ,1,0))=16,1,0),0)</f>
        <v>0</v>
      </c>
      <c r="FO444">
        <f>IF(LEN(Table1[[#This Row],[Ledger 7]])&gt;0,IF(TYPE(VLOOKUP(Table1[[#This Row],[Ledger 7]],$GZ:$GZ,1,0))=16,1,0),0)</f>
        <v>0</v>
      </c>
      <c r="FP444">
        <f>IF(LEN(Table1[[#This Row],[Ledger 8]])&gt;0,IF(TYPE(VLOOKUP(Table1[[#This Row],[Ledger 8]],$GZ:$GZ,1,0))=16,1,0),0)</f>
        <v>0</v>
      </c>
      <c r="FQ444">
        <f>IF(LEN(Table1[[#This Row],[Ledger 9]])&gt;0,IF(TYPE(VLOOKUP(Table1[[#This Row],[Ledger 9]],$GZ:$GZ,1,0))=16,1,0),0)</f>
        <v>0</v>
      </c>
      <c r="FR444">
        <f>IF(LEN(Table1[[#This Row],[Ledger 10]])&gt;0,IF(TYPE(VLOOKUP(Table1[[#This Row],[Ledger 10]],$GZ:$GZ,1,0))=16,1,0),0)</f>
        <v>0</v>
      </c>
      <c r="FS444">
        <f>IF(LEN(Table1[[#This Row],[Ledger 11]])&gt;0,IF(TYPE(VLOOKUP(Table1[[#This Row],[Ledger 11]],$GZ:$GZ,1,0))=16,1,0),0)</f>
        <v>0</v>
      </c>
      <c r="FT444">
        <f>IF(LEN(Table1[[#This Row],[Ledger 12]])&gt;0,IF(TYPE(VLOOKUP(Table1[[#This Row],[Ledger 12]],$GZ:$GZ,1,0))=16,1,0),0)</f>
        <v>0</v>
      </c>
      <c r="FU444">
        <f>IF(LEN(Table1[[#This Row],[Ledger 13]])&gt;0,IF(TYPE(VLOOKUP(Table1[[#This Row],[Ledger 13]],$GZ:$GZ,1,0))=16,1,0),0)</f>
        <v>0</v>
      </c>
      <c r="FV444">
        <f>IF(LEN(Table1[[#This Row],[Ledger 14]])&gt;0,IF(TYPE(VLOOKUP(Table1[[#This Row],[Ledger 14]],$GZ:$GZ,1,0))=16,1,0),0)</f>
        <v>0</v>
      </c>
      <c r="FW444">
        <f>IF(LEN(Table1[[#This Row],[Ledger 15]])&gt;0,IF(TYPE(VLOOKUP(Table1[[#This Row],[Ledger 15]],$GZ:$GZ,1,0))=16,1,0),0)</f>
        <v>0</v>
      </c>
    </row>
    <row r="445" spans="4:179" ht="33" customHeight="1" x14ac:dyDescent="0.45">
      <c r="D445" s="8">
        <f t="shared" si="15"/>
        <v>440</v>
      </c>
      <c r="E445" s="32"/>
      <c r="F445" s="34"/>
      <c r="G445" s="34"/>
      <c r="H445" s="34"/>
      <c r="I445" s="34"/>
      <c r="J445" s="38"/>
      <c r="K445" s="33"/>
      <c r="L445" s="36"/>
      <c r="M445" s="35"/>
      <c r="N445" s="34"/>
      <c r="O445" s="41"/>
      <c r="P445" s="35"/>
      <c r="Q445" s="34"/>
      <c r="R445" s="37"/>
      <c r="S445" s="35"/>
      <c r="T445" s="34"/>
      <c r="U445" s="37"/>
      <c r="V445" s="35"/>
      <c r="W445" s="34"/>
      <c r="X445" s="37"/>
      <c r="Y445" s="35"/>
      <c r="Z445" s="34"/>
      <c r="AA445" s="37"/>
      <c r="AB445" s="35"/>
      <c r="AC445" s="34"/>
      <c r="AD445" s="37"/>
      <c r="AE445" s="35"/>
      <c r="AF445" s="34"/>
      <c r="AG445" s="37"/>
      <c r="AH445" s="35"/>
      <c r="AI445" s="34"/>
      <c r="AJ445" s="37"/>
      <c r="AK445" s="35"/>
      <c r="AL445" s="34"/>
      <c r="AM445" s="37"/>
      <c r="AN445" s="35"/>
      <c r="AO445" s="34"/>
      <c r="AP445" s="37"/>
      <c r="AQ445" s="35"/>
      <c r="AR445" s="34"/>
      <c r="AS445" s="37"/>
      <c r="AT445" s="35"/>
      <c r="AU445" s="34"/>
      <c r="AV445" s="37"/>
      <c r="AW445" s="35"/>
      <c r="AX445" s="34"/>
      <c r="AY445" s="37"/>
      <c r="AZ445" s="35"/>
      <c r="BA445" s="34"/>
      <c r="BB445" s="37"/>
      <c r="BC4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5" s="7"/>
      <c r="BF445" t="str">
        <f>IF(Table1[[#This Row],[Date]]="","","&amp;lt;VOUCHER REMOTEID="&amp;""""&amp;$A$11&amp;$A$13&amp;ROW()&amp;""""&amp;" VCHTYPE="""&amp;F445&amp;""" ACTION="""&amp;"Create"&amp;"""&amp;gt;")</f>
        <v/>
      </c>
      <c r="BG445" t="str">
        <f>IF(Table1[[#This Row],[Date]]="","",TEXT(Table1[[#This Row],[Date]],"yyyymmdd"))</f>
        <v/>
      </c>
      <c r="BH445" t="str">
        <f>Table1[[#This Row],[Date2]]</f>
        <v/>
      </c>
      <c r="BI445" t="str">
        <f>IF(Table1[[#This Row],[Date]]="","",Table1[[#This Row],[Voucher Type]])</f>
        <v/>
      </c>
      <c r="BJ445" t="str">
        <f>IF(Table1[[#This Row],[Ref No / Invoice No]]="","",Table1[[#This Row],[Ref No / Invoice No]])</f>
        <v/>
      </c>
      <c r="BK445" t="str">
        <f>IF(Table1[[#This Row],[Voucher No]]="","",Table1[[#This Row],[Voucher No]])</f>
        <v/>
      </c>
      <c r="BL445" t="str">
        <f>IF(Table1[[#This Row],[Date]]="","",Table1[[#This Row],[Narration]])</f>
        <v/>
      </c>
      <c r="BM445" t="str">
        <f>IF(Table1[[#This Row],[Date]]="","",$A$11&amp;$A$13&amp;ROW())</f>
        <v/>
      </c>
      <c r="BN445" t="str">
        <f>IF(Table1[[#This Row],[Date]]="","",$A$13)</f>
        <v/>
      </c>
      <c r="BP445" t="str">
        <f>IF(Table1[[#This Row],[Ledger 1]]="","","No")</f>
        <v/>
      </c>
      <c r="BQ445" t="str">
        <f>IF(Table1[[#This Row],[Date]]="","",IF(Table1[[#This Row],[Effect 1]]="Dr.","Yes","No"))</f>
        <v/>
      </c>
      <c r="BR445" t="str">
        <f>IF(Table1[[#This Row],[Date]]="","",Table1[[#This Row],[Ledger 1]])</f>
        <v/>
      </c>
      <c r="BS445" t="str">
        <f>IF(Table1[[#This Row],[Date]]="","",IF(Table1[[#This Row],[Effect 1]]="Dr.",-Table1[[#This Row],[Amount 1]],Table1[[#This Row],[Amount 1]]))</f>
        <v/>
      </c>
      <c r="BV445" t="str">
        <f>IF(Table1[[#This Row],[Ledger 2]]="","","No")</f>
        <v/>
      </c>
      <c r="BW445" t="str">
        <f>IF(Table1[[#This Row],[Date]]="","",IF(Table1[[#This Row],[Effect 2]]="Dr.","Yes","No"))</f>
        <v/>
      </c>
      <c r="BX445" t="str">
        <f>IF(Table1[[#This Row],[Date]]="","",Table1[[#This Row],[Ledger 2]])</f>
        <v/>
      </c>
      <c r="BY445" t="str">
        <f>IF(Table1[[#This Row],[Date]]="","",IF(Table1[[#This Row],[Effect 2]]="Dr.",-Table1[[#This Row],[Amount 2]],Table1[[#This Row],[Amount 2]]))</f>
        <v/>
      </c>
      <c r="CB445" t="str">
        <f>IF(Table1[[#This Row],[Ledger 3]]="","","No")</f>
        <v/>
      </c>
      <c r="CC445" t="str">
        <f>IF(Table1[[#This Row],[Ledger 3]]="","",IF(Table1[[#This Row],[Effect 3]]="Dr.","Yes","No"))</f>
        <v/>
      </c>
      <c r="CD445" t="str">
        <f>IF(Table1[[#This Row],[Ledger 3]]="","",Table1[[#This Row],[Ledger 3]])</f>
        <v/>
      </c>
      <c r="CE445" t="str">
        <f>IF(Table1[[#This Row],[Ledger 3]]="","",IF(Table1[[#This Row],[Effect 3]]="Dr.",-Table1[[#This Row],[Amount 3]],Table1[[#This Row],[Amount 3]]))</f>
        <v/>
      </c>
      <c r="CH445" t="str">
        <f>IF(Table1[[#This Row],[Ledger 4]]="","","No")</f>
        <v/>
      </c>
      <c r="CI445" t="str">
        <f>IF(Table1[[#This Row],[Ledger 4]]="","",IF(Table1[[#This Row],[Effect 4]]="Dr.","Yes","No"))</f>
        <v/>
      </c>
      <c r="CJ445" t="str">
        <f>IF(Table1[[#This Row],[Ledger 4]]="","",Table1[[#This Row],[Ledger 4]])</f>
        <v/>
      </c>
      <c r="CK445" t="str">
        <f>IF(Table1[[#This Row],[Ledger 4]]="","",IF(Table1[[#This Row],[Effect 4]]="Dr.",-Table1[[#This Row],[Amount 4]],Table1[[#This Row],[Amount 4]]))</f>
        <v/>
      </c>
      <c r="CN445" t="str">
        <f>IF(Table1[[#This Row],[Ledger 5]]="","","No")</f>
        <v/>
      </c>
      <c r="CO445" t="str">
        <f>IF(Table1[[#This Row],[Ledger 5]]="","",IF(Table1[[#This Row],[Effect 5]]="Dr.","Yes","No"))</f>
        <v/>
      </c>
      <c r="CP445" t="str">
        <f>IF(Table1[[#This Row],[Ledger 5]]="","",Table1[[#This Row],[Ledger 5]])</f>
        <v/>
      </c>
      <c r="CQ445" t="str">
        <f>IF(Table1[[#This Row],[Ledger 5]]="","",IF(Table1[[#This Row],[Effect 5]]="Dr.",-Table1[[#This Row],[Amount 5]],Table1[[#This Row],[Amount 5]]))</f>
        <v/>
      </c>
      <c r="CT445" t="str">
        <f>IF(Table1[[#This Row],[Ledger 6]]="","","No")</f>
        <v/>
      </c>
      <c r="CU445" t="str">
        <f>IF(Table1[[#This Row],[Ledger 6]]="","",IF(Table1[[#This Row],[Effect 6]]="Dr.","Yes","No"))</f>
        <v/>
      </c>
      <c r="CV445" t="str">
        <f>IF(Table1[[#This Row],[Ledger 6]]="","",Table1[[#This Row],[Ledger 6]])</f>
        <v/>
      </c>
      <c r="CW445" t="str">
        <f>IF(Table1[[#This Row],[Ledger 6]]="","",IF(Table1[[#This Row],[Effect 6]]="Dr.",-Table1[[#This Row],[Amount 6]],Table1[[#This Row],[Amount 6]]))</f>
        <v/>
      </c>
      <c r="CZ445" t="str">
        <f>IF(Table1[[#This Row],[Ledger 7]]="","","No")</f>
        <v/>
      </c>
      <c r="DA445" t="str">
        <f>IF(Table1[[#This Row],[Ledger 7]]="","",IF(Table1[[#This Row],[Effect 7]]="Dr.","Yes","No"))</f>
        <v/>
      </c>
      <c r="DB445" t="str">
        <f>IF(Table1[[#This Row],[Ledger 7]]="","",Table1[[#This Row],[Ledger 7]])</f>
        <v/>
      </c>
      <c r="DC445" t="str">
        <f>IF(Table1[[#This Row],[Ledger 7]]="","",IF(Table1[[#This Row],[Effect 7]]="Dr.",-Table1[[#This Row],[Amount 7]],Table1[[#This Row],[Amount 7]]))</f>
        <v/>
      </c>
      <c r="DF445" t="str">
        <f>IF(Table1[[#This Row],[Ledger 8]]="","","No")</f>
        <v/>
      </c>
      <c r="DG445" t="str">
        <f>IF(Table1[[#This Row],[Ledger 8]]="","",IF(Table1[[#This Row],[Effect 8]]="Dr.","Yes","No"))</f>
        <v/>
      </c>
      <c r="DH445" t="str">
        <f>IF(Table1[[#This Row],[Ledger 8]]="","",Table1[[#This Row],[Ledger 8]])</f>
        <v/>
      </c>
      <c r="DI445" t="str">
        <f>IF(Table1[[#This Row],[Ledger 8]]="","",IF(Table1[[#This Row],[Effect 8]]="Dr.",-Table1[[#This Row],[Amount 8]],Table1[[#This Row],[Amount 8]]))</f>
        <v/>
      </c>
      <c r="DL445" t="str">
        <f>IF(Table1[[#This Row],[Ledger 9]]="","","No")</f>
        <v/>
      </c>
      <c r="DM445" t="str">
        <f>IF(Table1[[#This Row],[Ledger 9]]="","",IF(Table1[[#This Row],[Effect 9]]="Dr.","Yes","No"))</f>
        <v/>
      </c>
      <c r="DN445" t="str">
        <f>IF(Table1[[#This Row],[Ledger 9]]="","",Table1[[#This Row],[Ledger 9]])</f>
        <v/>
      </c>
      <c r="DO445" t="str">
        <f>IF(Table1[[#This Row],[Ledger 9]]="","",IF(Table1[[#This Row],[Effect 9]]="Dr.",-Table1[[#This Row],[Amount 9]],Table1[[#This Row],[Amount 9]]))</f>
        <v/>
      </c>
      <c r="DR445" t="str">
        <f>IF(Table1[[#This Row],[Ledger 10]]="","","No")</f>
        <v/>
      </c>
      <c r="DS445" t="str">
        <f>IF(Table1[[#This Row],[Ledger 10]]="","",IF(Table1[[#This Row],[Effect 10]]="Dr.","Yes","No"))</f>
        <v/>
      </c>
      <c r="DT445" t="str">
        <f>IF(Table1[[#This Row],[Ledger 10]]="","",Table1[[#This Row],[Ledger 10]])</f>
        <v/>
      </c>
      <c r="DU445" t="str">
        <f>IF(Table1[[#This Row],[Ledger 10]]="","",IF(Table1[[#This Row],[Effect 10]]="Dr.",-Table1[[#This Row],[Amount 10]],Table1[[#This Row],[Amount 10]]))</f>
        <v/>
      </c>
      <c r="DX445" t="str">
        <f>IF(Table1[[#This Row],[Ledger 11]]="","","No")</f>
        <v/>
      </c>
      <c r="DY445" t="str">
        <f>IF(Table1[[#This Row],[Ledger 11]]="","",IF(Table1[[#This Row],[Effect 11]]="Dr.","Yes","No"))</f>
        <v/>
      </c>
      <c r="DZ445" t="str">
        <f>IF(Table1[[#This Row],[Ledger 11]]="","",Table1[[#This Row],[Ledger 11]])</f>
        <v/>
      </c>
      <c r="EA445" t="str">
        <f>IF(Table1[[#This Row],[Ledger 11]]="","",IF(Table1[[#This Row],[Effect 11]]="Dr.",-Table1[[#This Row],[Amount 11]],Table1[[#This Row],[Amount 11]]))</f>
        <v/>
      </c>
      <c r="ED445" t="str">
        <f>IF(Table1[[#This Row],[Ledger 12]]="","","No")</f>
        <v/>
      </c>
      <c r="EE445" t="str">
        <f>IF(Table1[[#This Row],[Ledger 12]]="","",IF(Table1[[#This Row],[Effect 12]]="Dr.","Yes","No"))</f>
        <v/>
      </c>
      <c r="EF445" t="str">
        <f>IF(Table1[[#This Row],[Ledger 12]]="","",Table1[[#This Row],[Ledger 12]])</f>
        <v/>
      </c>
      <c r="EG445" t="str">
        <f>IF(Table1[[#This Row],[Ledger 12]]="","",IF(Table1[[#This Row],[Effect 12]]="Dr.",-Table1[[#This Row],[Amount 12]],Table1[[#This Row],[Amount 12]]))</f>
        <v/>
      </c>
      <c r="EJ445" t="str">
        <f>IF(Table1[[#This Row],[Ledger 13]]="","","No")</f>
        <v/>
      </c>
      <c r="EK445" t="str">
        <f>IF(Table1[[#This Row],[Ledger 13]]="","",IF(Table1[[#This Row],[Effect 13]]="Dr.","Yes","No"))</f>
        <v/>
      </c>
      <c r="EL445" t="str">
        <f>IF(Table1[[#This Row],[Ledger 13]]="","",Table1[[#This Row],[Ledger 13]])</f>
        <v/>
      </c>
      <c r="EM445" t="str">
        <f>IF(Table1[[#This Row],[Ledger 13]]="","",IF(Table1[[#This Row],[Effect 13]]="Dr.",-Table1[[#This Row],[Amount 13]],Table1[[#This Row],[Amount 13]]))</f>
        <v/>
      </c>
      <c r="EP445" t="str">
        <f>IF(Table1[[#This Row],[Ledger 14]]="","","No")</f>
        <v/>
      </c>
      <c r="EQ445" t="str">
        <f>IF(Table1[[#This Row],[Ledger 14]]="","",IF(Table1[[#This Row],[Effect 14]]="Dr.","Yes","No"))</f>
        <v/>
      </c>
      <c r="ER445" t="str">
        <f>IF(Table1[[#This Row],[Ledger 14]]="","",Table1[[#This Row],[Ledger 14]])</f>
        <v/>
      </c>
      <c r="ES445" t="str">
        <f>IF(Table1[[#This Row],[Ledger 14]]="","",IF(Table1[[#This Row],[Effect 14]]="Dr.",-Table1[[#This Row],[Amount 14]],Table1[[#This Row],[Amount 14]]))</f>
        <v/>
      </c>
      <c r="EV445" t="str">
        <f>IF(Table1[[#This Row],[Ledger 15]]="","","No")</f>
        <v/>
      </c>
      <c r="EW445" t="str">
        <f>IF(Table1[[#This Row],[Ledger 15]]="","",IF(Table1[[#This Row],[Effect 15]]="Dr.","Yes","No"))</f>
        <v/>
      </c>
      <c r="EX445" t="str">
        <f>IF(Table1[[#This Row],[Ledger 15]]="","",Table1[[#This Row],[Ledger 15]])</f>
        <v/>
      </c>
      <c r="EY445" t="str">
        <f>IF(Table1[[#This Row],[Ledger 15]]="","",IF(Table1[[#This Row],[Effect 15]]="Dr.",-Table1[[#This Row],[Amount 15]],Table1[[#This Row],[Amount 15]]))</f>
        <v/>
      </c>
      <c r="FD4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5">
        <f>IF(Table1[[#This Row],[Date]]="",0,IF(AND(Table1[[#This Row],[Date]]&gt;=$FE$2,Table1[[#This Row],[Date]]&lt;=$FE$3),0,1))</f>
        <v>0</v>
      </c>
      <c r="FF445">
        <f>IF(Table1[[#This Row],[Date]]="",0,IF(TYPE(VLOOKUP(Table1[[#This Row],[Voucher Type]],Table1[[#All],[Voucher Type Master]],1,FALSE))=16,1,0))</f>
        <v>0</v>
      </c>
      <c r="FG445">
        <f>IF(TYPE(IF(Table1[[#This Row],[Date]]="",0,IF(VLOOKUP(Table1[[#This Row],[Voucher Type]],$FY$5:$FZ$13,2,0)=Table1[[#This Row],[Effect 1]],0,1)))=16,1,0)</f>
        <v>0</v>
      </c>
      <c r="FH4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5">
        <f>IF(LEN(Table1[[#This Row],[Ledger 1]])&gt;0,IF(TYPE(VLOOKUP(Table1[[#This Row],[Ledger 1]],GZ:GZ,1,0))=16,1,0),0)</f>
        <v>0</v>
      </c>
      <c r="FJ445">
        <f>IF(LEN(Table1[[#This Row],[Ledger 2]])&gt;0,IF(TYPE(VLOOKUP(Table1[[#This Row],[Ledger 2]],GZ:GZ,1,0))=16,1,0),0)</f>
        <v>0</v>
      </c>
      <c r="FK445">
        <f>IF(LEN(Table1[[#This Row],[Ledger 3]])&gt;0,IF(TYPE(VLOOKUP(Table1[[#This Row],[Ledger 3]],GZ:GZ,1,0))=16,1,0),0)</f>
        <v>0</v>
      </c>
      <c r="FL445">
        <f>IF(LEN(Table1[[#This Row],[Ledger 4]])&gt;0,IF(TYPE(VLOOKUP(Table1[[#This Row],[Ledger 4]],GZ:GZ,1,0))=16,1,0),0)</f>
        <v>0</v>
      </c>
      <c r="FM445">
        <f>IF(LEN(Table1[[#This Row],[Ledger 5]])&gt;0,IF(TYPE(VLOOKUP(Table1[[#This Row],[Ledger 5]],GZ:GZ,1,0))=16,1,0),0)</f>
        <v>0</v>
      </c>
      <c r="FN445">
        <f>IF(LEN(Table1[[#This Row],[Ledger 6]])&gt;0,IF(TYPE(VLOOKUP(Table1[[#This Row],[Ledger 6]],$GZ:$GZ,1,0))=16,1,0),0)</f>
        <v>0</v>
      </c>
      <c r="FO445">
        <f>IF(LEN(Table1[[#This Row],[Ledger 7]])&gt;0,IF(TYPE(VLOOKUP(Table1[[#This Row],[Ledger 7]],$GZ:$GZ,1,0))=16,1,0),0)</f>
        <v>0</v>
      </c>
      <c r="FP445">
        <f>IF(LEN(Table1[[#This Row],[Ledger 8]])&gt;0,IF(TYPE(VLOOKUP(Table1[[#This Row],[Ledger 8]],$GZ:$GZ,1,0))=16,1,0),0)</f>
        <v>0</v>
      </c>
      <c r="FQ445">
        <f>IF(LEN(Table1[[#This Row],[Ledger 9]])&gt;0,IF(TYPE(VLOOKUP(Table1[[#This Row],[Ledger 9]],$GZ:$GZ,1,0))=16,1,0),0)</f>
        <v>0</v>
      </c>
      <c r="FR445">
        <f>IF(LEN(Table1[[#This Row],[Ledger 10]])&gt;0,IF(TYPE(VLOOKUP(Table1[[#This Row],[Ledger 10]],$GZ:$GZ,1,0))=16,1,0),0)</f>
        <v>0</v>
      </c>
      <c r="FS445">
        <f>IF(LEN(Table1[[#This Row],[Ledger 11]])&gt;0,IF(TYPE(VLOOKUP(Table1[[#This Row],[Ledger 11]],$GZ:$GZ,1,0))=16,1,0),0)</f>
        <v>0</v>
      </c>
      <c r="FT445">
        <f>IF(LEN(Table1[[#This Row],[Ledger 12]])&gt;0,IF(TYPE(VLOOKUP(Table1[[#This Row],[Ledger 12]],$GZ:$GZ,1,0))=16,1,0),0)</f>
        <v>0</v>
      </c>
      <c r="FU445">
        <f>IF(LEN(Table1[[#This Row],[Ledger 13]])&gt;0,IF(TYPE(VLOOKUP(Table1[[#This Row],[Ledger 13]],$GZ:$GZ,1,0))=16,1,0),0)</f>
        <v>0</v>
      </c>
      <c r="FV445">
        <f>IF(LEN(Table1[[#This Row],[Ledger 14]])&gt;0,IF(TYPE(VLOOKUP(Table1[[#This Row],[Ledger 14]],$GZ:$GZ,1,0))=16,1,0),0)</f>
        <v>0</v>
      </c>
      <c r="FW445">
        <f>IF(LEN(Table1[[#This Row],[Ledger 15]])&gt;0,IF(TYPE(VLOOKUP(Table1[[#This Row],[Ledger 15]],$GZ:$GZ,1,0))=16,1,0),0)</f>
        <v>0</v>
      </c>
    </row>
    <row r="446" spans="4:179" ht="33" customHeight="1" x14ac:dyDescent="0.45">
      <c r="D446" s="8">
        <f t="shared" si="15"/>
        <v>441</v>
      </c>
      <c r="E446" s="32"/>
      <c r="F446" s="34"/>
      <c r="G446" s="34"/>
      <c r="H446" s="34"/>
      <c r="I446" s="34"/>
      <c r="J446" s="38"/>
      <c r="K446" s="33"/>
      <c r="L446" s="36"/>
      <c r="M446" s="35"/>
      <c r="N446" s="34"/>
      <c r="O446" s="41"/>
      <c r="P446" s="35"/>
      <c r="Q446" s="34"/>
      <c r="R446" s="37"/>
      <c r="S446" s="35"/>
      <c r="T446" s="34"/>
      <c r="U446" s="37"/>
      <c r="V446" s="35"/>
      <c r="W446" s="34"/>
      <c r="X446" s="37"/>
      <c r="Y446" s="35"/>
      <c r="Z446" s="34"/>
      <c r="AA446" s="37"/>
      <c r="AB446" s="35"/>
      <c r="AC446" s="34"/>
      <c r="AD446" s="37"/>
      <c r="AE446" s="35"/>
      <c r="AF446" s="34"/>
      <c r="AG446" s="37"/>
      <c r="AH446" s="35"/>
      <c r="AI446" s="34"/>
      <c r="AJ446" s="37"/>
      <c r="AK446" s="35"/>
      <c r="AL446" s="34"/>
      <c r="AM446" s="37"/>
      <c r="AN446" s="35"/>
      <c r="AO446" s="34"/>
      <c r="AP446" s="37"/>
      <c r="AQ446" s="35"/>
      <c r="AR446" s="34"/>
      <c r="AS446" s="37"/>
      <c r="AT446" s="35"/>
      <c r="AU446" s="34"/>
      <c r="AV446" s="37"/>
      <c r="AW446" s="35"/>
      <c r="AX446" s="34"/>
      <c r="AY446" s="37"/>
      <c r="AZ446" s="35"/>
      <c r="BA446" s="34"/>
      <c r="BB446" s="37"/>
      <c r="BC4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6" s="7"/>
      <c r="BF446" t="str">
        <f>IF(Table1[[#This Row],[Date]]="","","&amp;lt;VOUCHER REMOTEID="&amp;""""&amp;$A$11&amp;$A$13&amp;ROW()&amp;""""&amp;" VCHTYPE="""&amp;F446&amp;""" ACTION="""&amp;"Create"&amp;"""&amp;gt;")</f>
        <v/>
      </c>
      <c r="BG446" t="str">
        <f>IF(Table1[[#This Row],[Date]]="","",TEXT(Table1[[#This Row],[Date]],"yyyymmdd"))</f>
        <v/>
      </c>
      <c r="BH446" t="str">
        <f>Table1[[#This Row],[Date2]]</f>
        <v/>
      </c>
      <c r="BI446" t="str">
        <f>IF(Table1[[#This Row],[Date]]="","",Table1[[#This Row],[Voucher Type]])</f>
        <v/>
      </c>
      <c r="BJ446" t="str">
        <f>IF(Table1[[#This Row],[Ref No / Invoice No]]="","",Table1[[#This Row],[Ref No / Invoice No]])</f>
        <v/>
      </c>
      <c r="BK446" t="str">
        <f>IF(Table1[[#This Row],[Voucher No]]="","",Table1[[#This Row],[Voucher No]])</f>
        <v/>
      </c>
      <c r="BL446" t="str">
        <f>IF(Table1[[#This Row],[Date]]="","",Table1[[#This Row],[Narration]])</f>
        <v/>
      </c>
      <c r="BM446" t="str">
        <f>IF(Table1[[#This Row],[Date]]="","",$A$11&amp;$A$13&amp;ROW())</f>
        <v/>
      </c>
      <c r="BN446" t="str">
        <f>IF(Table1[[#This Row],[Date]]="","",$A$13)</f>
        <v/>
      </c>
      <c r="BP446" t="str">
        <f>IF(Table1[[#This Row],[Ledger 1]]="","","No")</f>
        <v/>
      </c>
      <c r="BQ446" t="str">
        <f>IF(Table1[[#This Row],[Date]]="","",IF(Table1[[#This Row],[Effect 1]]="Dr.","Yes","No"))</f>
        <v/>
      </c>
      <c r="BR446" t="str">
        <f>IF(Table1[[#This Row],[Date]]="","",Table1[[#This Row],[Ledger 1]])</f>
        <v/>
      </c>
      <c r="BS446" t="str">
        <f>IF(Table1[[#This Row],[Date]]="","",IF(Table1[[#This Row],[Effect 1]]="Dr.",-Table1[[#This Row],[Amount 1]],Table1[[#This Row],[Amount 1]]))</f>
        <v/>
      </c>
      <c r="BV446" t="str">
        <f>IF(Table1[[#This Row],[Ledger 2]]="","","No")</f>
        <v/>
      </c>
      <c r="BW446" t="str">
        <f>IF(Table1[[#This Row],[Date]]="","",IF(Table1[[#This Row],[Effect 2]]="Dr.","Yes","No"))</f>
        <v/>
      </c>
      <c r="BX446" t="str">
        <f>IF(Table1[[#This Row],[Date]]="","",Table1[[#This Row],[Ledger 2]])</f>
        <v/>
      </c>
      <c r="BY446" t="str">
        <f>IF(Table1[[#This Row],[Date]]="","",IF(Table1[[#This Row],[Effect 2]]="Dr.",-Table1[[#This Row],[Amount 2]],Table1[[#This Row],[Amount 2]]))</f>
        <v/>
      </c>
      <c r="CB446" t="str">
        <f>IF(Table1[[#This Row],[Ledger 3]]="","","No")</f>
        <v/>
      </c>
      <c r="CC446" t="str">
        <f>IF(Table1[[#This Row],[Ledger 3]]="","",IF(Table1[[#This Row],[Effect 3]]="Dr.","Yes","No"))</f>
        <v/>
      </c>
      <c r="CD446" t="str">
        <f>IF(Table1[[#This Row],[Ledger 3]]="","",Table1[[#This Row],[Ledger 3]])</f>
        <v/>
      </c>
      <c r="CE446" t="str">
        <f>IF(Table1[[#This Row],[Ledger 3]]="","",IF(Table1[[#This Row],[Effect 3]]="Dr.",-Table1[[#This Row],[Amount 3]],Table1[[#This Row],[Amount 3]]))</f>
        <v/>
      </c>
      <c r="CH446" t="str">
        <f>IF(Table1[[#This Row],[Ledger 4]]="","","No")</f>
        <v/>
      </c>
      <c r="CI446" t="str">
        <f>IF(Table1[[#This Row],[Ledger 4]]="","",IF(Table1[[#This Row],[Effect 4]]="Dr.","Yes","No"))</f>
        <v/>
      </c>
      <c r="CJ446" t="str">
        <f>IF(Table1[[#This Row],[Ledger 4]]="","",Table1[[#This Row],[Ledger 4]])</f>
        <v/>
      </c>
      <c r="CK446" t="str">
        <f>IF(Table1[[#This Row],[Ledger 4]]="","",IF(Table1[[#This Row],[Effect 4]]="Dr.",-Table1[[#This Row],[Amount 4]],Table1[[#This Row],[Amount 4]]))</f>
        <v/>
      </c>
      <c r="CN446" t="str">
        <f>IF(Table1[[#This Row],[Ledger 5]]="","","No")</f>
        <v/>
      </c>
      <c r="CO446" t="str">
        <f>IF(Table1[[#This Row],[Ledger 5]]="","",IF(Table1[[#This Row],[Effect 5]]="Dr.","Yes","No"))</f>
        <v/>
      </c>
      <c r="CP446" t="str">
        <f>IF(Table1[[#This Row],[Ledger 5]]="","",Table1[[#This Row],[Ledger 5]])</f>
        <v/>
      </c>
      <c r="CQ446" t="str">
        <f>IF(Table1[[#This Row],[Ledger 5]]="","",IF(Table1[[#This Row],[Effect 5]]="Dr.",-Table1[[#This Row],[Amount 5]],Table1[[#This Row],[Amount 5]]))</f>
        <v/>
      </c>
      <c r="CT446" t="str">
        <f>IF(Table1[[#This Row],[Ledger 6]]="","","No")</f>
        <v/>
      </c>
      <c r="CU446" t="str">
        <f>IF(Table1[[#This Row],[Ledger 6]]="","",IF(Table1[[#This Row],[Effect 6]]="Dr.","Yes","No"))</f>
        <v/>
      </c>
      <c r="CV446" t="str">
        <f>IF(Table1[[#This Row],[Ledger 6]]="","",Table1[[#This Row],[Ledger 6]])</f>
        <v/>
      </c>
      <c r="CW446" t="str">
        <f>IF(Table1[[#This Row],[Ledger 6]]="","",IF(Table1[[#This Row],[Effect 6]]="Dr.",-Table1[[#This Row],[Amount 6]],Table1[[#This Row],[Amount 6]]))</f>
        <v/>
      </c>
      <c r="CZ446" t="str">
        <f>IF(Table1[[#This Row],[Ledger 7]]="","","No")</f>
        <v/>
      </c>
      <c r="DA446" t="str">
        <f>IF(Table1[[#This Row],[Ledger 7]]="","",IF(Table1[[#This Row],[Effect 7]]="Dr.","Yes","No"))</f>
        <v/>
      </c>
      <c r="DB446" t="str">
        <f>IF(Table1[[#This Row],[Ledger 7]]="","",Table1[[#This Row],[Ledger 7]])</f>
        <v/>
      </c>
      <c r="DC446" t="str">
        <f>IF(Table1[[#This Row],[Ledger 7]]="","",IF(Table1[[#This Row],[Effect 7]]="Dr.",-Table1[[#This Row],[Amount 7]],Table1[[#This Row],[Amount 7]]))</f>
        <v/>
      </c>
      <c r="DF446" t="str">
        <f>IF(Table1[[#This Row],[Ledger 8]]="","","No")</f>
        <v/>
      </c>
      <c r="DG446" t="str">
        <f>IF(Table1[[#This Row],[Ledger 8]]="","",IF(Table1[[#This Row],[Effect 8]]="Dr.","Yes","No"))</f>
        <v/>
      </c>
      <c r="DH446" t="str">
        <f>IF(Table1[[#This Row],[Ledger 8]]="","",Table1[[#This Row],[Ledger 8]])</f>
        <v/>
      </c>
      <c r="DI446" t="str">
        <f>IF(Table1[[#This Row],[Ledger 8]]="","",IF(Table1[[#This Row],[Effect 8]]="Dr.",-Table1[[#This Row],[Amount 8]],Table1[[#This Row],[Amount 8]]))</f>
        <v/>
      </c>
      <c r="DL446" t="str">
        <f>IF(Table1[[#This Row],[Ledger 9]]="","","No")</f>
        <v/>
      </c>
      <c r="DM446" t="str">
        <f>IF(Table1[[#This Row],[Ledger 9]]="","",IF(Table1[[#This Row],[Effect 9]]="Dr.","Yes","No"))</f>
        <v/>
      </c>
      <c r="DN446" t="str">
        <f>IF(Table1[[#This Row],[Ledger 9]]="","",Table1[[#This Row],[Ledger 9]])</f>
        <v/>
      </c>
      <c r="DO446" t="str">
        <f>IF(Table1[[#This Row],[Ledger 9]]="","",IF(Table1[[#This Row],[Effect 9]]="Dr.",-Table1[[#This Row],[Amount 9]],Table1[[#This Row],[Amount 9]]))</f>
        <v/>
      </c>
      <c r="DR446" t="str">
        <f>IF(Table1[[#This Row],[Ledger 10]]="","","No")</f>
        <v/>
      </c>
      <c r="DS446" t="str">
        <f>IF(Table1[[#This Row],[Ledger 10]]="","",IF(Table1[[#This Row],[Effect 10]]="Dr.","Yes","No"))</f>
        <v/>
      </c>
      <c r="DT446" t="str">
        <f>IF(Table1[[#This Row],[Ledger 10]]="","",Table1[[#This Row],[Ledger 10]])</f>
        <v/>
      </c>
      <c r="DU446" t="str">
        <f>IF(Table1[[#This Row],[Ledger 10]]="","",IF(Table1[[#This Row],[Effect 10]]="Dr.",-Table1[[#This Row],[Amount 10]],Table1[[#This Row],[Amount 10]]))</f>
        <v/>
      </c>
      <c r="DX446" t="str">
        <f>IF(Table1[[#This Row],[Ledger 11]]="","","No")</f>
        <v/>
      </c>
      <c r="DY446" t="str">
        <f>IF(Table1[[#This Row],[Ledger 11]]="","",IF(Table1[[#This Row],[Effect 11]]="Dr.","Yes","No"))</f>
        <v/>
      </c>
      <c r="DZ446" t="str">
        <f>IF(Table1[[#This Row],[Ledger 11]]="","",Table1[[#This Row],[Ledger 11]])</f>
        <v/>
      </c>
      <c r="EA446" t="str">
        <f>IF(Table1[[#This Row],[Ledger 11]]="","",IF(Table1[[#This Row],[Effect 11]]="Dr.",-Table1[[#This Row],[Amount 11]],Table1[[#This Row],[Amount 11]]))</f>
        <v/>
      </c>
      <c r="ED446" t="str">
        <f>IF(Table1[[#This Row],[Ledger 12]]="","","No")</f>
        <v/>
      </c>
      <c r="EE446" t="str">
        <f>IF(Table1[[#This Row],[Ledger 12]]="","",IF(Table1[[#This Row],[Effect 12]]="Dr.","Yes","No"))</f>
        <v/>
      </c>
      <c r="EF446" t="str">
        <f>IF(Table1[[#This Row],[Ledger 12]]="","",Table1[[#This Row],[Ledger 12]])</f>
        <v/>
      </c>
      <c r="EG446" t="str">
        <f>IF(Table1[[#This Row],[Ledger 12]]="","",IF(Table1[[#This Row],[Effect 12]]="Dr.",-Table1[[#This Row],[Amount 12]],Table1[[#This Row],[Amount 12]]))</f>
        <v/>
      </c>
      <c r="EJ446" t="str">
        <f>IF(Table1[[#This Row],[Ledger 13]]="","","No")</f>
        <v/>
      </c>
      <c r="EK446" t="str">
        <f>IF(Table1[[#This Row],[Ledger 13]]="","",IF(Table1[[#This Row],[Effect 13]]="Dr.","Yes","No"))</f>
        <v/>
      </c>
      <c r="EL446" t="str">
        <f>IF(Table1[[#This Row],[Ledger 13]]="","",Table1[[#This Row],[Ledger 13]])</f>
        <v/>
      </c>
      <c r="EM446" t="str">
        <f>IF(Table1[[#This Row],[Ledger 13]]="","",IF(Table1[[#This Row],[Effect 13]]="Dr.",-Table1[[#This Row],[Amount 13]],Table1[[#This Row],[Amount 13]]))</f>
        <v/>
      </c>
      <c r="EP446" t="str">
        <f>IF(Table1[[#This Row],[Ledger 14]]="","","No")</f>
        <v/>
      </c>
      <c r="EQ446" t="str">
        <f>IF(Table1[[#This Row],[Ledger 14]]="","",IF(Table1[[#This Row],[Effect 14]]="Dr.","Yes","No"))</f>
        <v/>
      </c>
      <c r="ER446" t="str">
        <f>IF(Table1[[#This Row],[Ledger 14]]="","",Table1[[#This Row],[Ledger 14]])</f>
        <v/>
      </c>
      <c r="ES446" t="str">
        <f>IF(Table1[[#This Row],[Ledger 14]]="","",IF(Table1[[#This Row],[Effect 14]]="Dr.",-Table1[[#This Row],[Amount 14]],Table1[[#This Row],[Amount 14]]))</f>
        <v/>
      </c>
      <c r="EV446" t="str">
        <f>IF(Table1[[#This Row],[Ledger 15]]="","","No")</f>
        <v/>
      </c>
      <c r="EW446" t="str">
        <f>IF(Table1[[#This Row],[Ledger 15]]="","",IF(Table1[[#This Row],[Effect 15]]="Dr.","Yes","No"))</f>
        <v/>
      </c>
      <c r="EX446" t="str">
        <f>IF(Table1[[#This Row],[Ledger 15]]="","",Table1[[#This Row],[Ledger 15]])</f>
        <v/>
      </c>
      <c r="EY446" t="str">
        <f>IF(Table1[[#This Row],[Ledger 15]]="","",IF(Table1[[#This Row],[Effect 15]]="Dr.",-Table1[[#This Row],[Amount 15]],Table1[[#This Row],[Amount 15]]))</f>
        <v/>
      </c>
      <c r="FD4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6">
        <f>IF(Table1[[#This Row],[Date]]="",0,IF(AND(Table1[[#This Row],[Date]]&gt;=$FE$2,Table1[[#This Row],[Date]]&lt;=$FE$3),0,1))</f>
        <v>0</v>
      </c>
      <c r="FF446">
        <f>IF(Table1[[#This Row],[Date]]="",0,IF(TYPE(VLOOKUP(Table1[[#This Row],[Voucher Type]],Table1[[#All],[Voucher Type Master]],1,FALSE))=16,1,0))</f>
        <v>0</v>
      </c>
      <c r="FG446">
        <f>IF(TYPE(IF(Table1[[#This Row],[Date]]="",0,IF(VLOOKUP(Table1[[#This Row],[Voucher Type]],$FY$5:$FZ$13,2,0)=Table1[[#This Row],[Effect 1]],0,1)))=16,1,0)</f>
        <v>0</v>
      </c>
      <c r="FH4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6">
        <f>IF(LEN(Table1[[#This Row],[Ledger 1]])&gt;0,IF(TYPE(VLOOKUP(Table1[[#This Row],[Ledger 1]],GZ:GZ,1,0))=16,1,0),0)</f>
        <v>0</v>
      </c>
      <c r="FJ446">
        <f>IF(LEN(Table1[[#This Row],[Ledger 2]])&gt;0,IF(TYPE(VLOOKUP(Table1[[#This Row],[Ledger 2]],GZ:GZ,1,0))=16,1,0),0)</f>
        <v>0</v>
      </c>
      <c r="FK446">
        <f>IF(LEN(Table1[[#This Row],[Ledger 3]])&gt;0,IF(TYPE(VLOOKUP(Table1[[#This Row],[Ledger 3]],GZ:GZ,1,0))=16,1,0),0)</f>
        <v>0</v>
      </c>
      <c r="FL446">
        <f>IF(LEN(Table1[[#This Row],[Ledger 4]])&gt;0,IF(TYPE(VLOOKUP(Table1[[#This Row],[Ledger 4]],GZ:GZ,1,0))=16,1,0),0)</f>
        <v>0</v>
      </c>
      <c r="FM446">
        <f>IF(LEN(Table1[[#This Row],[Ledger 5]])&gt;0,IF(TYPE(VLOOKUP(Table1[[#This Row],[Ledger 5]],GZ:GZ,1,0))=16,1,0),0)</f>
        <v>0</v>
      </c>
      <c r="FN446">
        <f>IF(LEN(Table1[[#This Row],[Ledger 6]])&gt;0,IF(TYPE(VLOOKUP(Table1[[#This Row],[Ledger 6]],$GZ:$GZ,1,0))=16,1,0),0)</f>
        <v>0</v>
      </c>
      <c r="FO446">
        <f>IF(LEN(Table1[[#This Row],[Ledger 7]])&gt;0,IF(TYPE(VLOOKUP(Table1[[#This Row],[Ledger 7]],$GZ:$GZ,1,0))=16,1,0),0)</f>
        <v>0</v>
      </c>
      <c r="FP446">
        <f>IF(LEN(Table1[[#This Row],[Ledger 8]])&gt;0,IF(TYPE(VLOOKUP(Table1[[#This Row],[Ledger 8]],$GZ:$GZ,1,0))=16,1,0),0)</f>
        <v>0</v>
      </c>
      <c r="FQ446">
        <f>IF(LEN(Table1[[#This Row],[Ledger 9]])&gt;0,IF(TYPE(VLOOKUP(Table1[[#This Row],[Ledger 9]],$GZ:$GZ,1,0))=16,1,0),0)</f>
        <v>0</v>
      </c>
      <c r="FR446">
        <f>IF(LEN(Table1[[#This Row],[Ledger 10]])&gt;0,IF(TYPE(VLOOKUP(Table1[[#This Row],[Ledger 10]],$GZ:$GZ,1,0))=16,1,0),0)</f>
        <v>0</v>
      </c>
      <c r="FS446">
        <f>IF(LEN(Table1[[#This Row],[Ledger 11]])&gt;0,IF(TYPE(VLOOKUP(Table1[[#This Row],[Ledger 11]],$GZ:$GZ,1,0))=16,1,0),0)</f>
        <v>0</v>
      </c>
      <c r="FT446">
        <f>IF(LEN(Table1[[#This Row],[Ledger 12]])&gt;0,IF(TYPE(VLOOKUP(Table1[[#This Row],[Ledger 12]],$GZ:$GZ,1,0))=16,1,0),0)</f>
        <v>0</v>
      </c>
      <c r="FU446">
        <f>IF(LEN(Table1[[#This Row],[Ledger 13]])&gt;0,IF(TYPE(VLOOKUP(Table1[[#This Row],[Ledger 13]],$GZ:$GZ,1,0))=16,1,0),0)</f>
        <v>0</v>
      </c>
      <c r="FV446">
        <f>IF(LEN(Table1[[#This Row],[Ledger 14]])&gt;0,IF(TYPE(VLOOKUP(Table1[[#This Row],[Ledger 14]],$GZ:$GZ,1,0))=16,1,0),0)</f>
        <v>0</v>
      </c>
      <c r="FW446">
        <f>IF(LEN(Table1[[#This Row],[Ledger 15]])&gt;0,IF(TYPE(VLOOKUP(Table1[[#This Row],[Ledger 15]],$GZ:$GZ,1,0))=16,1,0),0)</f>
        <v>0</v>
      </c>
    </row>
    <row r="447" spans="4:179" ht="33" customHeight="1" x14ac:dyDescent="0.45">
      <c r="D447" s="8">
        <f t="shared" si="15"/>
        <v>442</v>
      </c>
      <c r="E447" s="32"/>
      <c r="F447" s="34"/>
      <c r="G447" s="34"/>
      <c r="H447" s="34"/>
      <c r="I447" s="34"/>
      <c r="J447" s="38"/>
      <c r="K447" s="33"/>
      <c r="L447" s="36"/>
      <c r="M447" s="35"/>
      <c r="N447" s="34"/>
      <c r="O447" s="41"/>
      <c r="P447" s="35"/>
      <c r="Q447" s="34"/>
      <c r="R447" s="37"/>
      <c r="S447" s="35"/>
      <c r="T447" s="34"/>
      <c r="U447" s="37"/>
      <c r="V447" s="35"/>
      <c r="W447" s="34"/>
      <c r="X447" s="37"/>
      <c r="Y447" s="35"/>
      <c r="Z447" s="34"/>
      <c r="AA447" s="37"/>
      <c r="AB447" s="35"/>
      <c r="AC447" s="34"/>
      <c r="AD447" s="37"/>
      <c r="AE447" s="35"/>
      <c r="AF447" s="34"/>
      <c r="AG447" s="37"/>
      <c r="AH447" s="35"/>
      <c r="AI447" s="34"/>
      <c r="AJ447" s="37"/>
      <c r="AK447" s="35"/>
      <c r="AL447" s="34"/>
      <c r="AM447" s="37"/>
      <c r="AN447" s="35"/>
      <c r="AO447" s="34"/>
      <c r="AP447" s="37"/>
      <c r="AQ447" s="35"/>
      <c r="AR447" s="34"/>
      <c r="AS447" s="37"/>
      <c r="AT447" s="35"/>
      <c r="AU447" s="34"/>
      <c r="AV447" s="37"/>
      <c r="AW447" s="35"/>
      <c r="AX447" s="34"/>
      <c r="AY447" s="37"/>
      <c r="AZ447" s="35"/>
      <c r="BA447" s="34"/>
      <c r="BB447" s="37"/>
      <c r="BC4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7" s="7"/>
      <c r="BF447" t="str">
        <f>IF(Table1[[#This Row],[Date]]="","","&amp;lt;VOUCHER REMOTEID="&amp;""""&amp;$A$11&amp;$A$13&amp;ROW()&amp;""""&amp;" VCHTYPE="""&amp;F447&amp;""" ACTION="""&amp;"Create"&amp;"""&amp;gt;")</f>
        <v/>
      </c>
      <c r="BG447" t="str">
        <f>IF(Table1[[#This Row],[Date]]="","",TEXT(Table1[[#This Row],[Date]],"yyyymmdd"))</f>
        <v/>
      </c>
      <c r="BH447" t="str">
        <f>Table1[[#This Row],[Date2]]</f>
        <v/>
      </c>
      <c r="BI447" t="str">
        <f>IF(Table1[[#This Row],[Date]]="","",Table1[[#This Row],[Voucher Type]])</f>
        <v/>
      </c>
      <c r="BJ447" t="str">
        <f>IF(Table1[[#This Row],[Ref No / Invoice No]]="","",Table1[[#This Row],[Ref No / Invoice No]])</f>
        <v/>
      </c>
      <c r="BK447" t="str">
        <f>IF(Table1[[#This Row],[Voucher No]]="","",Table1[[#This Row],[Voucher No]])</f>
        <v/>
      </c>
      <c r="BL447" t="str">
        <f>IF(Table1[[#This Row],[Date]]="","",Table1[[#This Row],[Narration]])</f>
        <v/>
      </c>
      <c r="BM447" t="str">
        <f>IF(Table1[[#This Row],[Date]]="","",$A$11&amp;$A$13&amp;ROW())</f>
        <v/>
      </c>
      <c r="BN447" t="str">
        <f>IF(Table1[[#This Row],[Date]]="","",$A$13)</f>
        <v/>
      </c>
      <c r="BP447" t="str">
        <f>IF(Table1[[#This Row],[Ledger 1]]="","","No")</f>
        <v/>
      </c>
      <c r="BQ447" t="str">
        <f>IF(Table1[[#This Row],[Date]]="","",IF(Table1[[#This Row],[Effect 1]]="Dr.","Yes","No"))</f>
        <v/>
      </c>
      <c r="BR447" t="str">
        <f>IF(Table1[[#This Row],[Date]]="","",Table1[[#This Row],[Ledger 1]])</f>
        <v/>
      </c>
      <c r="BS447" t="str">
        <f>IF(Table1[[#This Row],[Date]]="","",IF(Table1[[#This Row],[Effect 1]]="Dr.",-Table1[[#This Row],[Amount 1]],Table1[[#This Row],[Amount 1]]))</f>
        <v/>
      </c>
      <c r="BV447" t="str">
        <f>IF(Table1[[#This Row],[Ledger 2]]="","","No")</f>
        <v/>
      </c>
      <c r="BW447" t="str">
        <f>IF(Table1[[#This Row],[Date]]="","",IF(Table1[[#This Row],[Effect 2]]="Dr.","Yes","No"))</f>
        <v/>
      </c>
      <c r="BX447" t="str">
        <f>IF(Table1[[#This Row],[Date]]="","",Table1[[#This Row],[Ledger 2]])</f>
        <v/>
      </c>
      <c r="BY447" t="str">
        <f>IF(Table1[[#This Row],[Date]]="","",IF(Table1[[#This Row],[Effect 2]]="Dr.",-Table1[[#This Row],[Amount 2]],Table1[[#This Row],[Amount 2]]))</f>
        <v/>
      </c>
      <c r="CB447" t="str">
        <f>IF(Table1[[#This Row],[Ledger 3]]="","","No")</f>
        <v/>
      </c>
      <c r="CC447" t="str">
        <f>IF(Table1[[#This Row],[Ledger 3]]="","",IF(Table1[[#This Row],[Effect 3]]="Dr.","Yes","No"))</f>
        <v/>
      </c>
      <c r="CD447" t="str">
        <f>IF(Table1[[#This Row],[Ledger 3]]="","",Table1[[#This Row],[Ledger 3]])</f>
        <v/>
      </c>
      <c r="CE447" t="str">
        <f>IF(Table1[[#This Row],[Ledger 3]]="","",IF(Table1[[#This Row],[Effect 3]]="Dr.",-Table1[[#This Row],[Amount 3]],Table1[[#This Row],[Amount 3]]))</f>
        <v/>
      </c>
      <c r="CH447" t="str">
        <f>IF(Table1[[#This Row],[Ledger 4]]="","","No")</f>
        <v/>
      </c>
      <c r="CI447" t="str">
        <f>IF(Table1[[#This Row],[Ledger 4]]="","",IF(Table1[[#This Row],[Effect 4]]="Dr.","Yes","No"))</f>
        <v/>
      </c>
      <c r="CJ447" t="str">
        <f>IF(Table1[[#This Row],[Ledger 4]]="","",Table1[[#This Row],[Ledger 4]])</f>
        <v/>
      </c>
      <c r="CK447" t="str">
        <f>IF(Table1[[#This Row],[Ledger 4]]="","",IF(Table1[[#This Row],[Effect 4]]="Dr.",-Table1[[#This Row],[Amount 4]],Table1[[#This Row],[Amount 4]]))</f>
        <v/>
      </c>
      <c r="CN447" t="str">
        <f>IF(Table1[[#This Row],[Ledger 5]]="","","No")</f>
        <v/>
      </c>
      <c r="CO447" t="str">
        <f>IF(Table1[[#This Row],[Ledger 5]]="","",IF(Table1[[#This Row],[Effect 5]]="Dr.","Yes","No"))</f>
        <v/>
      </c>
      <c r="CP447" t="str">
        <f>IF(Table1[[#This Row],[Ledger 5]]="","",Table1[[#This Row],[Ledger 5]])</f>
        <v/>
      </c>
      <c r="CQ447" t="str">
        <f>IF(Table1[[#This Row],[Ledger 5]]="","",IF(Table1[[#This Row],[Effect 5]]="Dr.",-Table1[[#This Row],[Amount 5]],Table1[[#This Row],[Amount 5]]))</f>
        <v/>
      </c>
      <c r="CT447" t="str">
        <f>IF(Table1[[#This Row],[Ledger 6]]="","","No")</f>
        <v/>
      </c>
      <c r="CU447" t="str">
        <f>IF(Table1[[#This Row],[Ledger 6]]="","",IF(Table1[[#This Row],[Effect 6]]="Dr.","Yes","No"))</f>
        <v/>
      </c>
      <c r="CV447" t="str">
        <f>IF(Table1[[#This Row],[Ledger 6]]="","",Table1[[#This Row],[Ledger 6]])</f>
        <v/>
      </c>
      <c r="CW447" t="str">
        <f>IF(Table1[[#This Row],[Ledger 6]]="","",IF(Table1[[#This Row],[Effect 6]]="Dr.",-Table1[[#This Row],[Amount 6]],Table1[[#This Row],[Amount 6]]))</f>
        <v/>
      </c>
      <c r="CZ447" t="str">
        <f>IF(Table1[[#This Row],[Ledger 7]]="","","No")</f>
        <v/>
      </c>
      <c r="DA447" t="str">
        <f>IF(Table1[[#This Row],[Ledger 7]]="","",IF(Table1[[#This Row],[Effect 7]]="Dr.","Yes","No"))</f>
        <v/>
      </c>
      <c r="DB447" t="str">
        <f>IF(Table1[[#This Row],[Ledger 7]]="","",Table1[[#This Row],[Ledger 7]])</f>
        <v/>
      </c>
      <c r="DC447" t="str">
        <f>IF(Table1[[#This Row],[Ledger 7]]="","",IF(Table1[[#This Row],[Effect 7]]="Dr.",-Table1[[#This Row],[Amount 7]],Table1[[#This Row],[Amount 7]]))</f>
        <v/>
      </c>
      <c r="DF447" t="str">
        <f>IF(Table1[[#This Row],[Ledger 8]]="","","No")</f>
        <v/>
      </c>
      <c r="DG447" t="str">
        <f>IF(Table1[[#This Row],[Ledger 8]]="","",IF(Table1[[#This Row],[Effect 8]]="Dr.","Yes","No"))</f>
        <v/>
      </c>
      <c r="DH447" t="str">
        <f>IF(Table1[[#This Row],[Ledger 8]]="","",Table1[[#This Row],[Ledger 8]])</f>
        <v/>
      </c>
      <c r="DI447" t="str">
        <f>IF(Table1[[#This Row],[Ledger 8]]="","",IF(Table1[[#This Row],[Effect 8]]="Dr.",-Table1[[#This Row],[Amount 8]],Table1[[#This Row],[Amount 8]]))</f>
        <v/>
      </c>
      <c r="DL447" t="str">
        <f>IF(Table1[[#This Row],[Ledger 9]]="","","No")</f>
        <v/>
      </c>
      <c r="DM447" t="str">
        <f>IF(Table1[[#This Row],[Ledger 9]]="","",IF(Table1[[#This Row],[Effect 9]]="Dr.","Yes","No"))</f>
        <v/>
      </c>
      <c r="DN447" t="str">
        <f>IF(Table1[[#This Row],[Ledger 9]]="","",Table1[[#This Row],[Ledger 9]])</f>
        <v/>
      </c>
      <c r="DO447" t="str">
        <f>IF(Table1[[#This Row],[Ledger 9]]="","",IF(Table1[[#This Row],[Effect 9]]="Dr.",-Table1[[#This Row],[Amount 9]],Table1[[#This Row],[Amount 9]]))</f>
        <v/>
      </c>
      <c r="DR447" t="str">
        <f>IF(Table1[[#This Row],[Ledger 10]]="","","No")</f>
        <v/>
      </c>
      <c r="DS447" t="str">
        <f>IF(Table1[[#This Row],[Ledger 10]]="","",IF(Table1[[#This Row],[Effect 10]]="Dr.","Yes","No"))</f>
        <v/>
      </c>
      <c r="DT447" t="str">
        <f>IF(Table1[[#This Row],[Ledger 10]]="","",Table1[[#This Row],[Ledger 10]])</f>
        <v/>
      </c>
      <c r="DU447" t="str">
        <f>IF(Table1[[#This Row],[Ledger 10]]="","",IF(Table1[[#This Row],[Effect 10]]="Dr.",-Table1[[#This Row],[Amount 10]],Table1[[#This Row],[Amount 10]]))</f>
        <v/>
      </c>
      <c r="DX447" t="str">
        <f>IF(Table1[[#This Row],[Ledger 11]]="","","No")</f>
        <v/>
      </c>
      <c r="DY447" t="str">
        <f>IF(Table1[[#This Row],[Ledger 11]]="","",IF(Table1[[#This Row],[Effect 11]]="Dr.","Yes","No"))</f>
        <v/>
      </c>
      <c r="DZ447" t="str">
        <f>IF(Table1[[#This Row],[Ledger 11]]="","",Table1[[#This Row],[Ledger 11]])</f>
        <v/>
      </c>
      <c r="EA447" t="str">
        <f>IF(Table1[[#This Row],[Ledger 11]]="","",IF(Table1[[#This Row],[Effect 11]]="Dr.",-Table1[[#This Row],[Amount 11]],Table1[[#This Row],[Amount 11]]))</f>
        <v/>
      </c>
      <c r="ED447" t="str">
        <f>IF(Table1[[#This Row],[Ledger 12]]="","","No")</f>
        <v/>
      </c>
      <c r="EE447" t="str">
        <f>IF(Table1[[#This Row],[Ledger 12]]="","",IF(Table1[[#This Row],[Effect 12]]="Dr.","Yes","No"))</f>
        <v/>
      </c>
      <c r="EF447" t="str">
        <f>IF(Table1[[#This Row],[Ledger 12]]="","",Table1[[#This Row],[Ledger 12]])</f>
        <v/>
      </c>
      <c r="EG447" t="str">
        <f>IF(Table1[[#This Row],[Ledger 12]]="","",IF(Table1[[#This Row],[Effect 12]]="Dr.",-Table1[[#This Row],[Amount 12]],Table1[[#This Row],[Amount 12]]))</f>
        <v/>
      </c>
      <c r="EJ447" t="str">
        <f>IF(Table1[[#This Row],[Ledger 13]]="","","No")</f>
        <v/>
      </c>
      <c r="EK447" t="str">
        <f>IF(Table1[[#This Row],[Ledger 13]]="","",IF(Table1[[#This Row],[Effect 13]]="Dr.","Yes","No"))</f>
        <v/>
      </c>
      <c r="EL447" t="str">
        <f>IF(Table1[[#This Row],[Ledger 13]]="","",Table1[[#This Row],[Ledger 13]])</f>
        <v/>
      </c>
      <c r="EM447" t="str">
        <f>IF(Table1[[#This Row],[Ledger 13]]="","",IF(Table1[[#This Row],[Effect 13]]="Dr.",-Table1[[#This Row],[Amount 13]],Table1[[#This Row],[Amount 13]]))</f>
        <v/>
      </c>
      <c r="EP447" t="str">
        <f>IF(Table1[[#This Row],[Ledger 14]]="","","No")</f>
        <v/>
      </c>
      <c r="EQ447" t="str">
        <f>IF(Table1[[#This Row],[Ledger 14]]="","",IF(Table1[[#This Row],[Effect 14]]="Dr.","Yes","No"))</f>
        <v/>
      </c>
      <c r="ER447" t="str">
        <f>IF(Table1[[#This Row],[Ledger 14]]="","",Table1[[#This Row],[Ledger 14]])</f>
        <v/>
      </c>
      <c r="ES447" t="str">
        <f>IF(Table1[[#This Row],[Ledger 14]]="","",IF(Table1[[#This Row],[Effect 14]]="Dr.",-Table1[[#This Row],[Amount 14]],Table1[[#This Row],[Amount 14]]))</f>
        <v/>
      </c>
      <c r="EV447" t="str">
        <f>IF(Table1[[#This Row],[Ledger 15]]="","","No")</f>
        <v/>
      </c>
      <c r="EW447" t="str">
        <f>IF(Table1[[#This Row],[Ledger 15]]="","",IF(Table1[[#This Row],[Effect 15]]="Dr.","Yes","No"))</f>
        <v/>
      </c>
      <c r="EX447" t="str">
        <f>IF(Table1[[#This Row],[Ledger 15]]="","",Table1[[#This Row],[Ledger 15]])</f>
        <v/>
      </c>
      <c r="EY447" t="str">
        <f>IF(Table1[[#This Row],[Ledger 15]]="","",IF(Table1[[#This Row],[Effect 15]]="Dr.",-Table1[[#This Row],[Amount 15]],Table1[[#This Row],[Amount 15]]))</f>
        <v/>
      </c>
      <c r="FD4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7">
        <f>IF(Table1[[#This Row],[Date]]="",0,IF(AND(Table1[[#This Row],[Date]]&gt;=$FE$2,Table1[[#This Row],[Date]]&lt;=$FE$3),0,1))</f>
        <v>0</v>
      </c>
      <c r="FF447">
        <f>IF(Table1[[#This Row],[Date]]="",0,IF(TYPE(VLOOKUP(Table1[[#This Row],[Voucher Type]],Table1[[#All],[Voucher Type Master]],1,FALSE))=16,1,0))</f>
        <v>0</v>
      </c>
      <c r="FG447">
        <f>IF(TYPE(IF(Table1[[#This Row],[Date]]="",0,IF(VLOOKUP(Table1[[#This Row],[Voucher Type]],$FY$5:$FZ$13,2,0)=Table1[[#This Row],[Effect 1]],0,1)))=16,1,0)</f>
        <v>0</v>
      </c>
      <c r="FH4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7">
        <f>IF(LEN(Table1[[#This Row],[Ledger 1]])&gt;0,IF(TYPE(VLOOKUP(Table1[[#This Row],[Ledger 1]],GZ:GZ,1,0))=16,1,0),0)</f>
        <v>0</v>
      </c>
      <c r="FJ447">
        <f>IF(LEN(Table1[[#This Row],[Ledger 2]])&gt;0,IF(TYPE(VLOOKUP(Table1[[#This Row],[Ledger 2]],GZ:GZ,1,0))=16,1,0),0)</f>
        <v>0</v>
      </c>
      <c r="FK447">
        <f>IF(LEN(Table1[[#This Row],[Ledger 3]])&gt;0,IF(TYPE(VLOOKUP(Table1[[#This Row],[Ledger 3]],GZ:GZ,1,0))=16,1,0),0)</f>
        <v>0</v>
      </c>
      <c r="FL447">
        <f>IF(LEN(Table1[[#This Row],[Ledger 4]])&gt;0,IF(TYPE(VLOOKUP(Table1[[#This Row],[Ledger 4]],GZ:GZ,1,0))=16,1,0),0)</f>
        <v>0</v>
      </c>
      <c r="FM447">
        <f>IF(LEN(Table1[[#This Row],[Ledger 5]])&gt;0,IF(TYPE(VLOOKUP(Table1[[#This Row],[Ledger 5]],GZ:GZ,1,0))=16,1,0),0)</f>
        <v>0</v>
      </c>
      <c r="FN447">
        <f>IF(LEN(Table1[[#This Row],[Ledger 6]])&gt;0,IF(TYPE(VLOOKUP(Table1[[#This Row],[Ledger 6]],$GZ:$GZ,1,0))=16,1,0),0)</f>
        <v>0</v>
      </c>
      <c r="FO447">
        <f>IF(LEN(Table1[[#This Row],[Ledger 7]])&gt;0,IF(TYPE(VLOOKUP(Table1[[#This Row],[Ledger 7]],$GZ:$GZ,1,0))=16,1,0),0)</f>
        <v>0</v>
      </c>
      <c r="FP447">
        <f>IF(LEN(Table1[[#This Row],[Ledger 8]])&gt;0,IF(TYPE(VLOOKUP(Table1[[#This Row],[Ledger 8]],$GZ:$GZ,1,0))=16,1,0),0)</f>
        <v>0</v>
      </c>
      <c r="FQ447">
        <f>IF(LEN(Table1[[#This Row],[Ledger 9]])&gt;0,IF(TYPE(VLOOKUP(Table1[[#This Row],[Ledger 9]],$GZ:$GZ,1,0))=16,1,0),0)</f>
        <v>0</v>
      </c>
      <c r="FR447">
        <f>IF(LEN(Table1[[#This Row],[Ledger 10]])&gt;0,IF(TYPE(VLOOKUP(Table1[[#This Row],[Ledger 10]],$GZ:$GZ,1,0))=16,1,0),0)</f>
        <v>0</v>
      </c>
      <c r="FS447">
        <f>IF(LEN(Table1[[#This Row],[Ledger 11]])&gt;0,IF(TYPE(VLOOKUP(Table1[[#This Row],[Ledger 11]],$GZ:$GZ,1,0))=16,1,0),0)</f>
        <v>0</v>
      </c>
      <c r="FT447">
        <f>IF(LEN(Table1[[#This Row],[Ledger 12]])&gt;0,IF(TYPE(VLOOKUP(Table1[[#This Row],[Ledger 12]],$GZ:$GZ,1,0))=16,1,0),0)</f>
        <v>0</v>
      </c>
      <c r="FU447">
        <f>IF(LEN(Table1[[#This Row],[Ledger 13]])&gt;0,IF(TYPE(VLOOKUP(Table1[[#This Row],[Ledger 13]],$GZ:$GZ,1,0))=16,1,0),0)</f>
        <v>0</v>
      </c>
      <c r="FV447">
        <f>IF(LEN(Table1[[#This Row],[Ledger 14]])&gt;0,IF(TYPE(VLOOKUP(Table1[[#This Row],[Ledger 14]],$GZ:$GZ,1,0))=16,1,0),0)</f>
        <v>0</v>
      </c>
      <c r="FW447">
        <f>IF(LEN(Table1[[#This Row],[Ledger 15]])&gt;0,IF(TYPE(VLOOKUP(Table1[[#This Row],[Ledger 15]],$GZ:$GZ,1,0))=16,1,0),0)</f>
        <v>0</v>
      </c>
    </row>
    <row r="448" spans="4:179" ht="33" customHeight="1" x14ac:dyDescent="0.45">
      <c r="D448" s="8">
        <f t="shared" si="15"/>
        <v>443</v>
      </c>
      <c r="E448" s="32"/>
      <c r="F448" s="34"/>
      <c r="G448" s="34"/>
      <c r="H448" s="34"/>
      <c r="I448" s="34"/>
      <c r="J448" s="38"/>
      <c r="K448" s="33"/>
      <c r="L448" s="36"/>
      <c r="M448" s="35"/>
      <c r="N448" s="34"/>
      <c r="O448" s="41"/>
      <c r="P448" s="35"/>
      <c r="Q448" s="34"/>
      <c r="R448" s="37"/>
      <c r="S448" s="35"/>
      <c r="T448" s="34"/>
      <c r="U448" s="37"/>
      <c r="V448" s="35"/>
      <c r="W448" s="34"/>
      <c r="X448" s="37"/>
      <c r="Y448" s="35"/>
      <c r="Z448" s="34"/>
      <c r="AA448" s="37"/>
      <c r="AB448" s="35"/>
      <c r="AC448" s="34"/>
      <c r="AD448" s="37"/>
      <c r="AE448" s="35"/>
      <c r="AF448" s="34"/>
      <c r="AG448" s="37"/>
      <c r="AH448" s="35"/>
      <c r="AI448" s="34"/>
      <c r="AJ448" s="37"/>
      <c r="AK448" s="35"/>
      <c r="AL448" s="34"/>
      <c r="AM448" s="37"/>
      <c r="AN448" s="35"/>
      <c r="AO448" s="34"/>
      <c r="AP448" s="37"/>
      <c r="AQ448" s="35"/>
      <c r="AR448" s="34"/>
      <c r="AS448" s="37"/>
      <c r="AT448" s="35"/>
      <c r="AU448" s="34"/>
      <c r="AV448" s="37"/>
      <c r="AW448" s="35"/>
      <c r="AX448" s="34"/>
      <c r="AY448" s="37"/>
      <c r="AZ448" s="35"/>
      <c r="BA448" s="34"/>
      <c r="BB448" s="37"/>
      <c r="BC4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8" s="7"/>
      <c r="BF448" t="str">
        <f>IF(Table1[[#This Row],[Date]]="","","&amp;lt;VOUCHER REMOTEID="&amp;""""&amp;$A$11&amp;$A$13&amp;ROW()&amp;""""&amp;" VCHTYPE="""&amp;F448&amp;""" ACTION="""&amp;"Create"&amp;"""&amp;gt;")</f>
        <v/>
      </c>
      <c r="BG448" t="str">
        <f>IF(Table1[[#This Row],[Date]]="","",TEXT(Table1[[#This Row],[Date]],"yyyymmdd"))</f>
        <v/>
      </c>
      <c r="BH448" t="str">
        <f>Table1[[#This Row],[Date2]]</f>
        <v/>
      </c>
      <c r="BI448" t="str">
        <f>IF(Table1[[#This Row],[Date]]="","",Table1[[#This Row],[Voucher Type]])</f>
        <v/>
      </c>
      <c r="BJ448" t="str">
        <f>IF(Table1[[#This Row],[Ref No / Invoice No]]="","",Table1[[#This Row],[Ref No / Invoice No]])</f>
        <v/>
      </c>
      <c r="BK448" t="str">
        <f>IF(Table1[[#This Row],[Voucher No]]="","",Table1[[#This Row],[Voucher No]])</f>
        <v/>
      </c>
      <c r="BL448" t="str">
        <f>IF(Table1[[#This Row],[Date]]="","",Table1[[#This Row],[Narration]])</f>
        <v/>
      </c>
      <c r="BM448" t="str">
        <f>IF(Table1[[#This Row],[Date]]="","",$A$11&amp;$A$13&amp;ROW())</f>
        <v/>
      </c>
      <c r="BN448" t="str">
        <f>IF(Table1[[#This Row],[Date]]="","",$A$13)</f>
        <v/>
      </c>
      <c r="BP448" t="str">
        <f>IF(Table1[[#This Row],[Ledger 1]]="","","No")</f>
        <v/>
      </c>
      <c r="BQ448" t="str">
        <f>IF(Table1[[#This Row],[Date]]="","",IF(Table1[[#This Row],[Effect 1]]="Dr.","Yes","No"))</f>
        <v/>
      </c>
      <c r="BR448" t="str">
        <f>IF(Table1[[#This Row],[Date]]="","",Table1[[#This Row],[Ledger 1]])</f>
        <v/>
      </c>
      <c r="BS448" t="str">
        <f>IF(Table1[[#This Row],[Date]]="","",IF(Table1[[#This Row],[Effect 1]]="Dr.",-Table1[[#This Row],[Amount 1]],Table1[[#This Row],[Amount 1]]))</f>
        <v/>
      </c>
      <c r="BV448" t="str">
        <f>IF(Table1[[#This Row],[Ledger 2]]="","","No")</f>
        <v/>
      </c>
      <c r="BW448" t="str">
        <f>IF(Table1[[#This Row],[Date]]="","",IF(Table1[[#This Row],[Effect 2]]="Dr.","Yes","No"))</f>
        <v/>
      </c>
      <c r="BX448" t="str">
        <f>IF(Table1[[#This Row],[Date]]="","",Table1[[#This Row],[Ledger 2]])</f>
        <v/>
      </c>
      <c r="BY448" t="str">
        <f>IF(Table1[[#This Row],[Date]]="","",IF(Table1[[#This Row],[Effect 2]]="Dr.",-Table1[[#This Row],[Amount 2]],Table1[[#This Row],[Amount 2]]))</f>
        <v/>
      </c>
      <c r="CB448" t="str">
        <f>IF(Table1[[#This Row],[Ledger 3]]="","","No")</f>
        <v/>
      </c>
      <c r="CC448" t="str">
        <f>IF(Table1[[#This Row],[Ledger 3]]="","",IF(Table1[[#This Row],[Effect 3]]="Dr.","Yes","No"))</f>
        <v/>
      </c>
      <c r="CD448" t="str">
        <f>IF(Table1[[#This Row],[Ledger 3]]="","",Table1[[#This Row],[Ledger 3]])</f>
        <v/>
      </c>
      <c r="CE448" t="str">
        <f>IF(Table1[[#This Row],[Ledger 3]]="","",IF(Table1[[#This Row],[Effect 3]]="Dr.",-Table1[[#This Row],[Amount 3]],Table1[[#This Row],[Amount 3]]))</f>
        <v/>
      </c>
      <c r="CH448" t="str">
        <f>IF(Table1[[#This Row],[Ledger 4]]="","","No")</f>
        <v/>
      </c>
      <c r="CI448" t="str">
        <f>IF(Table1[[#This Row],[Ledger 4]]="","",IF(Table1[[#This Row],[Effect 4]]="Dr.","Yes","No"))</f>
        <v/>
      </c>
      <c r="CJ448" t="str">
        <f>IF(Table1[[#This Row],[Ledger 4]]="","",Table1[[#This Row],[Ledger 4]])</f>
        <v/>
      </c>
      <c r="CK448" t="str">
        <f>IF(Table1[[#This Row],[Ledger 4]]="","",IF(Table1[[#This Row],[Effect 4]]="Dr.",-Table1[[#This Row],[Amount 4]],Table1[[#This Row],[Amount 4]]))</f>
        <v/>
      </c>
      <c r="CN448" t="str">
        <f>IF(Table1[[#This Row],[Ledger 5]]="","","No")</f>
        <v/>
      </c>
      <c r="CO448" t="str">
        <f>IF(Table1[[#This Row],[Ledger 5]]="","",IF(Table1[[#This Row],[Effect 5]]="Dr.","Yes","No"))</f>
        <v/>
      </c>
      <c r="CP448" t="str">
        <f>IF(Table1[[#This Row],[Ledger 5]]="","",Table1[[#This Row],[Ledger 5]])</f>
        <v/>
      </c>
      <c r="CQ448" t="str">
        <f>IF(Table1[[#This Row],[Ledger 5]]="","",IF(Table1[[#This Row],[Effect 5]]="Dr.",-Table1[[#This Row],[Amount 5]],Table1[[#This Row],[Amount 5]]))</f>
        <v/>
      </c>
      <c r="CT448" t="str">
        <f>IF(Table1[[#This Row],[Ledger 6]]="","","No")</f>
        <v/>
      </c>
      <c r="CU448" t="str">
        <f>IF(Table1[[#This Row],[Ledger 6]]="","",IF(Table1[[#This Row],[Effect 6]]="Dr.","Yes","No"))</f>
        <v/>
      </c>
      <c r="CV448" t="str">
        <f>IF(Table1[[#This Row],[Ledger 6]]="","",Table1[[#This Row],[Ledger 6]])</f>
        <v/>
      </c>
      <c r="CW448" t="str">
        <f>IF(Table1[[#This Row],[Ledger 6]]="","",IF(Table1[[#This Row],[Effect 6]]="Dr.",-Table1[[#This Row],[Amount 6]],Table1[[#This Row],[Amount 6]]))</f>
        <v/>
      </c>
      <c r="CZ448" t="str">
        <f>IF(Table1[[#This Row],[Ledger 7]]="","","No")</f>
        <v/>
      </c>
      <c r="DA448" t="str">
        <f>IF(Table1[[#This Row],[Ledger 7]]="","",IF(Table1[[#This Row],[Effect 7]]="Dr.","Yes","No"))</f>
        <v/>
      </c>
      <c r="DB448" t="str">
        <f>IF(Table1[[#This Row],[Ledger 7]]="","",Table1[[#This Row],[Ledger 7]])</f>
        <v/>
      </c>
      <c r="DC448" t="str">
        <f>IF(Table1[[#This Row],[Ledger 7]]="","",IF(Table1[[#This Row],[Effect 7]]="Dr.",-Table1[[#This Row],[Amount 7]],Table1[[#This Row],[Amount 7]]))</f>
        <v/>
      </c>
      <c r="DF448" t="str">
        <f>IF(Table1[[#This Row],[Ledger 8]]="","","No")</f>
        <v/>
      </c>
      <c r="DG448" t="str">
        <f>IF(Table1[[#This Row],[Ledger 8]]="","",IF(Table1[[#This Row],[Effect 8]]="Dr.","Yes","No"))</f>
        <v/>
      </c>
      <c r="DH448" t="str">
        <f>IF(Table1[[#This Row],[Ledger 8]]="","",Table1[[#This Row],[Ledger 8]])</f>
        <v/>
      </c>
      <c r="DI448" t="str">
        <f>IF(Table1[[#This Row],[Ledger 8]]="","",IF(Table1[[#This Row],[Effect 8]]="Dr.",-Table1[[#This Row],[Amount 8]],Table1[[#This Row],[Amount 8]]))</f>
        <v/>
      </c>
      <c r="DL448" t="str">
        <f>IF(Table1[[#This Row],[Ledger 9]]="","","No")</f>
        <v/>
      </c>
      <c r="DM448" t="str">
        <f>IF(Table1[[#This Row],[Ledger 9]]="","",IF(Table1[[#This Row],[Effect 9]]="Dr.","Yes","No"))</f>
        <v/>
      </c>
      <c r="DN448" t="str">
        <f>IF(Table1[[#This Row],[Ledger 9]]="","",Table1[[#This Row],[Ledger 9]])</f>
        <v/>
      </c>
      <c r="DO448" t="str">
        <f>IF(Table1[[#This Row],[Ledger 9]]="","",IF(Table1[[#This Row],[Effect 9]]="Dr.",-Table1[[#This Row],[Amount 9]],Table1[[#This Row],[Amount 9]]))</f>
        <v/>
      </c>
      <c r="DR448" t="str">
        <f>IF(Table1[[#This Row],[Ledger 10]]="","","No")</f>
        <v/>
      </c>
      <c r="DS448" t="str">
        <f>IF(Table1[[#This Row],[Ledger 10]]="","",IF(Table1[[#This Row],[Effect 10]]="Dr.","Yes","No"))</f>
        <v/>
      </c>
      <c r="DT448" t="str">
        <f>IF(Table1[[#This Row],[Ledger 10]]="","",Table1[[#This Row],[Ledger 10]])</f>
        <v/>
      </c>
      <c r="DU448" t="str">
        <f>IF(Table1[[#This Row],[Ledger 10]]="","",IF(Table1[[#This Row],[Effect 10]]="Dr.",-Table1[[#This Row],[Amount 10]],Table1[[#This Row],[Amount 10]]))</f>
        <v/>
      </c>
      <c r="DX448" t="str">
        <f>IF(Table1[[#This Row],[Ledger 11]]="","","No")</f>
        <v/>
      </c>
      <c r="DY448" t="str">
        <f>IF(Table1[[#This Row],[Ledger 11]]="","",IF(Table1[[#This Row],[Effect 11]]="Dr.","Yes","No"))</f>
        <v/>
      </c>
      <c r="DZ448" t="str">
        <f>IF(Table1[[#This Row],[Ledger 11]]="","",Table1[[#This Row],[Ledger 11]])</f>
        <v/>
      </c>
      <c r="EA448" t="str">
        <f>IF(Table1[[#This Row],[Ledger 11]]="","",IF(Table1[[#This Row],[Effect 11]]="Dr.",-Table1[[#This Row],[Amount 11]],Table1[[#This Row],[Amount 11]]))</f>
        <v/>
      </c>
      <c r="ED448" t="str">
        <f>IF(Table1[[#This Row],[Ledger 12]]="","","No")</f>
        <v/>
      </c>
      <c r="EE448" t="str">
        <f>IF(Table1[[#This Row],[Ledger 12]]="","",IF(Table1[[#This Row],[Effect 12]]="Dr.","Yes","No"))</f>
        <v/>
      </c>
      <c r="EF448" t="str">
        <f>IF(Table1[[#This Row],[Ledger 12]]="","",Table1[[#This Row],[Ledger 12]])</f>
        <v/>
      </c>
      <c r="EG448" t="str">
        <f>IF(Table1[[#This Row],[Ledger 12]]="","",IF(Table1[[#This Row],[Effect 12]]="Dr.",-Table1[[#This Row],[Amount 12]],Table1[[#This Row],[Amount 12]]))</f>
        <v/>
      </c>
      <c r="EJ448" t="str">
        <f>IF(Table1[[#This Row],[Ledger 13]]="","","No")</f>
        <v/>
      </c>
      <c r="EK448" t="str">
        <f>IF(Table1[[#This Row],[Ledger 13]]="","",IF(Table1[[#This Row],[Effect 13]]="Dr.","Yes","No"))</f>
        <v/>
      </c>
      <c r="EL448" t="str">
        <f>IF(Table1[[#This Row],[Ledger 13]]="","",Table1[[#This Row],[Ledger 13]])</f>
        <v/>
      </c>
      <c r="EM448" t="str">
        <f>IF(Table1[[#This Row],[Ledger 13]]="","",IF(Table1[[#This Row],[Effect 13]]="Dr.",-Table1[[#This Row],[Amount 13]],Table1[[#This Row],[Amount 13]]))</f>
        <v/>
      </c>
      <c r="EP448" t="str">
        <f>IF(Table1[[#This Row],[Ledger 14]]="","","No")</f>
        <v/>
      </c>
      <c r="EQ448" t="str">
        <f>IF(Table1[[#This Row],[Ledger 14]]="","",IF(Table1[[#This Row],[Effect 14]]="Dr.","Yes","No"))</f>
        <v/>
      </c>
      <c r="ER448" t="str">
        <f>IF(Table1[[#This Row],[Ledger 14]]="","",Table1[[#This Row],[Ledger 14]])</f>
        <v/>
      </c>
      <c r="ES448" t="str">
        <f>IF(Table1[[#This Row],[Ledger 14]]="","",IF(Table1[[#This Row],[Effect 14]]="Dr.",-Table1[[#This Row],[Amount 14]],Table1[[#This Row],[Amount 14]]))</f>
        <v/>
      </c>
      <c r="EV448" t="str">
        <f>IF(Table1[[#This Row],[Ledger 15]]="","","No")</f>
        <v/>
      </c>
      <c r="EW448" t="str">
        <f>IF(Table1[[#This Row],[Ledger 15]]="","",IF(Table1[[#This Row],[Effect 15]]="Dr.","Yes","No"))</f>
        <v/>
      </c>
      <c r="EX448" t="str">
        <f>IF(Table1[[#This Row],[Ledger 15]]="","",Table1[[#This Row],[Ledger 15]])</f>
        <v/>
      </c>
      <c r="EY448" t="str">
        <f>IF(Table1[[#This Row],[Ledger 15]]="","",IF(Table1[[#This Row],[Effect 15]]="Dr.",-Table1[[#This Row],[Amount 15]],Table1[[#This Row],[Amount 15]]))</f>
        <v/>
      </c>
      <c r="FD4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8">
        <f>IF(Table1[[#This Row],[Date]]="",0,IF(AND(Table1[[#This Row],[Date]]&gt;=$FE$2,Table1[[#This Row],[Date]]&lt;=$FE$3),0,1))</f>
        <v>0</v>
      </c>
      <c r="FF448">
        <f>IF(Table1[[#This Row],[Date]]="",0,IF(TYPE(VLOOKUP(Table1[[#This Row],[Voucher Type]],Table1[[#All],[Voucher Type Master]],1,FALSE))=16,1,0))</f>
        <v>0</v>
      </c>
      <c r="FG448">
        <f>IF(TYPE(IF(Table1[[#This Row],[Date]]="",0,IF(VLOOKUP(Table1[[#This Row],[Voucher Type]],$FY$5:$FZ$13,2,0)=Table1[[#This Row],[Effect 1]],0,1)))=16,1,0)</f>
        <v>0</v>
      </c>
      <c r="FH4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8">
        <f>IF(LEN(Table1[[#This Row],[Ledger 1]])&gt;0,IF(TYPE(VLOOKUP(Table1[[#This Row],[Ledger 1]],GZ:GZ,1,0))=16,1,0),0)</f>
        <v>0</v>
      </c>
      <c r="FJ448">
        <f>IF(LEN(Table1[[#This Row],[Ledger 2]])&gt;0,IF(TYPE(VLOOKUP(Table1[[#This Row],[Ledger 2]],GZ:GZ,1,0))=16,1,0),0)</f>
        <v>0</v>
      </c>
      <c r="FK448">
        <f>IF(LEN(Table1[[#This Row],[Ledger 3]])&gt;0,IF(TYPE(VLOOKUP(Table1[[#This Row],[Ledger 3]],GZ:GZ,1,0))=16,1,0),0)</f>
        <v>0</v>
      </c>
      <c r="FL448">
        <f>IF(LEN(Table1[[#This Row],[Ledger 4]])&gt;0,IF(TYPE(VLOOKUP(Table1[[#This Row],[Ledger 4]],GZ:GZ,1,0))=16,1,0),0)</f>
        <v>0</v>
      </c>
      <c r="FM448">
        <f>IF(LEN(Table1[[#This Row],[Ledger 5]])&gt;0,IF(TYPE(VLOOKUP(Table1[[#This Row],[Ledger 5]],GZ:GZ,1,0))=16,1,0),0)</f>
        <v>0</v>
      </c>
      <c r="FN448">
        <f>IF(LEN(Table1[[#This Row],[Ledger 6]])&gt;0,IF(TYPE(VLOOKUP(Table1[[#This Row],[Ledger 6]],$GZ:$GZ,1,0))=16,1,0),0)</f>
        <v>0</v>
      </c>
      <c r="FO448">
        <f>IF(LEN(Table1[[#This Row],[Ledger 7]])&gt;0,IF(TYPE(VLOOKUP(Table1[[#This Row],[Ledger 7]],$GZ:$GZ,1,0))=16,1,0),0)</f>
        <v>0</v>
      </c>
      <c r="FP448">
        <f>IF(LEN(Table1[[#This Row],[Ledger 8]])&gt;0,IF(TYPE(VLOOKUP(Table1[[#This Row],[Ledger 8]],$GZ:$GZ,1,0))=16,1,0),0)</f>
        <v>0</v>
      </c>
      <c r="FQ448">
        <f>IF(LEN(Table1[[#This Row],[Ledger 9]])&gt;0,IF(TYPE(VLOOKUP(Table1[[#This Row],[Ledger 9]],$GZ:$GZ,1,0))=16,1,0),0)</f>
        <v>0</v>
      </c>
      <c r="FR448">
        <f>IF(LEN(Table1[[#This Row],[Ledger 10]])&gt;0,IF(TYPE(VLOOKUP(Table1[[#This Row],[Ledger 10]],$GZ:$GZ,1,0))=16,1,0),0)</f>
        <v>0</v>
      </c>
      <c r="FS448">
        <f>IF(LEN(Table1[[#This Row],[Ledger 11]])&gt;0,IF(TYPE(VLOOKUP(Table1[[#This Row],[Ledger 11]],$GZ:$GZ,1,0))=16,1,0),0)</f>
        <v>0</v>
      </c>
      <c r="FT448">
        <f>IF(LEN(Table1[[#This Row],[Ledger 12]])&gt;0,IF(TYPE(VLOOKUP(Table1[[#This Row],[Ledger 12]],$GZ:$GZ,1,0))=16,1,0),0)</f>
        <v>0</v>
      </c>
      <c r="FU448">
        <f>IF(LEN(Table1[[#This Row],[Ledger 13]])&gt;0,IF(TYPE(VLOOKUP(Table1[[#This Row],[Ledger 13]],$GZ:$GZ,1,0))=16,1,0),0)</f>
        <v>0</v>
      </c>
      <c r="FV448">
        <f>IF(LEN(Table1[[#This Row],[Ledger 14]])&gt;0,IF(TYPE(VLOOKUP(Table1[[#This Row],[Ledger 14]],$GZ:$GZ,1,0))=16,1,0),0)</f>
        <v>0</v>
      </c>
      <c r="FW448">
        <f>IF(LEN(Table1[[#This Row],[Ledger 15]])&gt;0,IF(TYPE(VLOOKUP(Table1[[#This Row],[Ledger 15]],$GZ:$GZ,1,0))=16,1,0),0)</f>
        <v>0</v>
      </c>
    </row>
    <row r="449" spans="4:179" ht="33" customHeight="1" x14ac:dyDescent="0.45">
      <c r="D449" s="8">
        <f t="shared" si="15"/>
        <v>444</v>
      </c>
      <c r="E449" s="32"/>
      <c r="F449" s="34"/>
      <c r="G449" s="34"/>
      <c r="H449" s="34"/>
      <c r="I449" s="34"/>
      <c r="J449" s="38"/>
      <c r="K449" s="33"/>
      <c r="L449" s="36"/>
      <c r="M449" s="35"/>
      <c r="N449" s="34"/>
      <c r="O449" s="41"/>
      <c r="P449" s="35"/>
      <c r="Q449" s="34"/>
      <c r="R449" s="37"/>
      <c r="S449" s="35"/>
      <c r="T449" s="34"/>
      <c r="U449" s="37"/>
      <c r="V449" s="35"/>
      <c r="W449" s="34"/>
      <c r="X449" s="37"/>
      <c r="Y449" s="35"/>
      <c r="Z449" s="34"/>
      <c r="AA449" s="37"/>
      <c r="AB449" s="35"/>
      <c r="AC449" s="34"/>
      <c r="AD449" s="37"/>
      <c r="AE449" s="35"/>
      <c r="AF449" s="34"/>
      <c r="AG449" s="37"/>
      <c r="AH449" s="35"/>
      <c r="AI449" s="34"/>
      <c r="AJ449" s="37"/>
      <c r="AK449" s="35"/>
      <c r="AL449" s="34"/>
      <c r="AM449" s="37"/>
      <c r="AN449" s="35"/>
      <c r="AO449" s="34"/>
      <c r="AP449" s="37"/>
      <c r="AQ449" s="35"/>
      <c r="AR449" s="34"/>
      <c r="AS449" s="37"/>
      <c r="AT449" s="35"/>
      <c r="AU449" s="34"/>
      <c r="AV449" s="37"/>
      <c r="AW449" s="35"/>
      <c r="AX449" s="34"/>
      <c r="AY449" s="37"/>
      <c r="AZ449" s="35"/>
      <c r="BA449" s="34"/>
      <c r="BB449" s="37"/>
      <c r="BC4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49" s="7"/>
      <c r="BF449" t="str">
        <f>IF(Table1[[#This Row],[Date]]="","","&amp;lt;VOUCHER REMOTEID="&amp;""""&amp;$A$11&amp;$A$13&amp;ROW()&amp;""""&amp;" VCHTYPE="""&amp;F449&amp;""" ACTION="""&amp;"Create"&amp;"""&amp;gt;")</f>
        <v/>
      </c>
      <c r="BG449" t="str">
        <f>IF(Table1[[#This Row],[Date]]="","",TEXT(Table1[[#This Row],[Date]],"yyyymmdd"))</f>
        <v/>
      </c>
      <c r="BH449" t="str">
        <f>Table1[[#This Row],[Date2]]</f>
        <v/>
      </c>
      <c r="BI449" t="str">
        <f>IF(Table1[[#This Row],[Date]]="","",Table1[[#This Row],[Voucher Type]])</f>
        <v/>
      </c>
      <c r="BJ449" t="str">
        <f>IF(Table1[[#This Row],[Ref No / Invoice No]]="","",Table1[[#This Row],[Ref No / Invoice No]])</f>
        <v/>
      </c>
      <c r="BK449" t="str">
        <f>IF(Table1[[#This Row],[Voucher No]]="","",Table1[[#This Row],[Voucher No]])</f>
        <v/>
      </c>
      <c r="BL449" t="str">
        <f>IF(Table1[[#This Row],[Date]]="","",Table1[[#This Row],[Narration]])</f>
        <v/>
      </c>
      <c r="BM449" t="str">
        <f>IF(Table1[[#This Row],[Date]]="","",$A$11&amp;$A$13&amp;ROW())</f>
        <v/>
      </c>
      <c r="BN449" t="str">
        <f>IF(Table1[[#This Row],[Date]]="","",$A$13)</f>
        <v/>
      </c>
      <c r="BP449" t="str">
        <f>IF(Table1[[#This Row],[Ledger 1]]="","","No")</f>
        <v/>
      </c>
      <c r="BQ449" t="str">
        <f>IF(Table1[[#This Row],[Date]]="","",IF(Table1[[#This Row],[Effect 1]]="Dr.","Yes","No"))</f>
        <v/>
      </c>
      <c r="BR449" t="str">
        <f>IF(Table1[[#This Row],[Date]]="","",Table1[[#This Row],[Ledger 1]])</f>
        <v/>
      </c>
      <c r="BS449" t="str">
        <f>IF(Table1[[#This Row],[Date]]="","",IF(Table1[[#This Row],[Effect 1]]="Dr.",-Table1[[#This Row],[Amount 1]],Table1[[#This Row],[Amount 1]]))</f>
        <v/>
      </c>
      <c r="BV449" t="str">
        <f>IF(Table1[[#This Row],[Ledger 2]]="","","No")</f>
        <v/>
      </c>
      <c r="BW449" t="str">
        <f>IF(Table1[[#This Row],[Date]]="","",IF(Table1[[#This Row],[Effect 2]]="Dr.","Yes","No"))</f>
        <v/>
      </c>
      <c r="BX449" t="str">
        <f>IF(Table1[[#This Row],[Date]]="","",Table1[[#This Row],[Ledger 2]])</f>
        <v/>
      </c>
      <c r="BY449" t="str">
        <f>IF(Table1[[#This Row],[Date]]="","",IF(Table1[[#This Row],[Effect 2]]="Dr.",-Table1[[#This Row],[Amount 2]],Table1[[#This Row],[Amount 2]]))</f>
        <v/>
      </c>
      <c r="CB449" t="str">
        <f>IF(Table1[[#This Row],[Ledger 3]]="","","No")</f>
        <v/>
      </c>
      <c r="CC449" t="str">
        <f>IF(Table1[[#This Row],[Ledger 3]]="","",IF(Table1[[#This Row],[Effect 3]]="Dr.","Yes","No"))</f>
        <v/>
      </c>
      <c r="CD449" t="str">
        <f>IF(Table1[[#This Row],[Ledger 3]]="","",Table1[[#This Row],[Ledger 3]])</f>
        <v/>
      </c>
      <c r="CE449" t="str">
        <f>IF(Table1[[#This Row],[Ledger 3]]="","",IF(Table1[[#This Row],[Effect 3]]="Dr.",-Table1[[#This Row],[Amount 3]],Table1[[#This Row],[Amount 3]]))</f>
        <v/>
      </c>
      <c r="CH449" t="str">
        <f>IF(Table1[[#This Row],[Ledger 4]]="","","No")</f>
        <v/>
      </c>
      <c r="CI449" t="str">
        <f>IF(Table1[[#This Row],[Ledger 4]]="","",IF(Table1[[#This Row],[Effect 4]]="Dr.","Yes","No"))</f>
        <v/>
      </c>
      <c r="CJ449" t="str">
        <f>IF(Table1[[#This Row],[Ledger 4]]="","",Table1[[#This Row],[Ledger 4]])</f>
        <v/>
      </c>
      <c r="CK449" t="str">
        <f>IF(Table1[[#This Row],[Ledger 4]]="","",IF(Table1[[#This Row],[Effect 4]]="Dr.",-Table1[[#This Row],[Amount 4]],Table1[[#This Row],[Amount 4]]))</f>
        <v/>
      </c>
      <c r="CN449" t="str">
        <f>IF(Table1[[#This Row],[Ledger 5]]="","","No")</f>
        <v/>
      </c>
      <c r="CO449" t="str">
        <f>IF(Table1[[#This Row],[Ledger 5]]="","",IF(Table1[[#This Row],[Effect 5]]="Dr.","Yes","No"))</f>
        <v/>
      </c>
      <c r="CP449" t="str">
        <f>IF(Table1[[#This Row],[Ledger 5]]="","",Table1[[#This Row],[Ledger 5]])</f>
        <v/>
      </c>
      <c r="CQ449" t="str">
        <f>IF(Table1[[#This Row],[Ledger 5]]="","",IF(Table1[[#This Row],[Effect 5]]="Dr.",-Table1[[#This Row],[Amount 5]],Table1[[#This Row],[Amount 5]]))</f>
        <v/>
      </c>
      <c r="CT449" t="str">
        <f>IF(Table1[[#This Row],[Ledger 6]]="","","No")</f>
        <v/>
      </c>
      <c r="CU449" t="str">
        <f>IF(Table1[[#This Row],[Ledger 6]]="","",IF(Table1[[#This Row],[Effect 6]]="Dr.","Yes","No"))</f>
        <v/>
      </c>
      <c r="CV449" t="str">
        <f>IF(Table1[[#This Row],[Ledger 6]]="","",Table1[[#This Row],[Ledger 6]])</f>
        <v/>
      </c>
      <c r="CW449" t="str">
        <f>IF(Table1[[#This Row],[Ledger 6]]="","",IF(Table1[[#This Row],[Effect 6]]="Dr.",-Table1[[#This Row],[Amount 6]],Table1[[#This Row],[Amount 6]]))</f>
        <v/>
      </c>
      <c r="CZ449" t="str">
        <f>IF(Table1[[#This Row],[Ledger 7]]="","","No")</f>
        <v/>
      </c>
      <c r="DA449" t="str">
        <f>IF(Table1[[#This Row],[Ledger 7]]="","",IF(Table1[[#This Row],[Effect 7]]="Dr.","Yes","No"))</f>
        <v/>
      </c>
      <c r="DB449" t="str">
        <f>IF(Table1[[#This Row],[Ledger 7]]="","",Table1[[#This Row],[Ledger 7]])</f>
        <v/>
      </c>
      <c r="DC449" t="str">
        <f>IF(Table1[[#This Row],[Ledger 7]]="","",IF(Table1[[#This Row],[Effect 7]]="Dr.",-Table1[[#This Row],[Amount 7]],Table1[[#This Row],[Amount 7]]))</f>
        <v/>
      </c>
      <c r="DF449" t="str">
        <f>IF(Table1[[#This Row],[Ledger 8]]="","","No")</f>
        <v/>
      </c>
      <c r="DG449" t="str">
        <f>IF(Table1[[#This Row],[Ledger 8]]="","",IF(Table1[[#This Row],[Effect 8]]="Dr.","Yes","No"))</f>
        <v/>
      </c>
      <c r="DH449" t="str">
        <f>IF(Table1[[#This Row],[Ledger 8]]="","",Table1[[#This Row],[Ledger 8]])</f>
        <v/>
      </c>
      <c r="DI449" t="str">
        <f>IF(Table1[[#This Row],[Ledger 8]]="","",IF(Table1[[#This Row],[Effect 8]]="Dr.",-Table1[[#This Row],[Amount 8]],Table1[[#This Row],[Amount 8]]))</f>
        <v/>
      </c>
      <c r="DL449" t="str">
        <f>IF(Table1[[#This Row],[Ledger 9]]="","","No")</f>
        <v/>
      </c>
      <c r="DM449" t="str">
        <f>IF(Table1[[#This Row],[Ledger 9]]="","",IF(Table1[[#This Row],[Effect 9]]="Dr.","Yes","No"))</f>
        <v/>
      </c>
      <c r="DN449" t="str">
        <f>IF(Table1[[#This Row],[Ledger 9]]="","",Table1[[#This Row],[Ledger 9]])</f>
        <v/>
      </c>
      <c r="DO449" t="str">
        <f>IF(Table1[[#This Row],[Ledger 9]]="","",IF(Table1[[#This Row],[Effect 9]]="Dr.",-Table1[[#This Row],[Amount 9]],Table1[[#This Row],[Amount 9]]))</f>
        <v/>
      </c>
      <c r="DR449" t="str">
        <f>IF(Table1[[#This Row],[Ledger 10]]="","","No")</f>
        <v/>
      </c>
      <c r="DS449" t="str">
        <f>IF(Table1[[#This Row],[Ledger 10]]="","",IF(Table1[[#This Row],[Effect 10]]="Dr.","Yes","No"))</f>
        <v/>
      </c>
      <c r="DT449" t="str">
        <f>IF(Table1[[#This Row],[Ledger 10]]="","",Table1[[#This Row],[Ledger 10]])</f>
        <v/>
      </c>
      <c r="DU449" t="str">
        <f>IF(Table1[[#This Row],[Ledger 10]]="","",IF(Table1[[#This Row],[Effect 10]]="Dr.",-Table1[[#This Row],[Amount 10]],Table1[[#This Row],[Amount 10]]))</f>
        <v/>
      </c>
      <c r="DX449" t="str">
        <f>IF(Table1[[#This Row],[Ledger 11]]="","","No")</f>
        <v/>
      </c>
      <c r="DY449" t="str">
        <f>IF(Table1[[#This Row],[Ledger 11]]="","",IF(Table1[[#This Row],[Effect 11]]="Dr.","Yes","No"))</f>
        <v/>
      </c>
      <c r="DZ449" t="str">
        <f>IF(Table1[[#This Row],[Ledger 11]]="","",Table1[[#This Row],[Ledger 11]])</f>
        <v/>
      </c>
      <c r="EA449" t="str">
        <f>IF(Table1[[#This Row],[Ledger 11]]="","",IF(Table1[[#This Row],[Effect 11]]="Dr.",-Table1[[#This Row],[Amount 11]],Table1[[#This Row],[Amount 11]]))</f>
        <v/>
      </c>
      <c r="ED449" t="str">
        <f>IF(Table1[[#This Row],[Ledger 12]]="","","No")</f>
        <v/>
      </c>
      <c r="EE449" t="str">
        <f>IF(Table1[[#This Row],[Ledger 12]]="","",IF(Table1[[#This Row],[Effect 12]]="Dr.","Yes","No"))</f>
        <v/>
      </c>
      <c r="EF449" t="str">
        <f>IF(Table1[[#This Row],[Ledger 12]]="","",Table1[[#This Row],[Ledger 12]])</f>
        <v/>
      </c>
      <c r="EG449" t="str">
        <f>IF(Table1[[#This Row],[Ledger 12]]="","",IF(Table1[[#This Row],[Effect 12]]="Dr.",-Table1[[#This Row],[Amount 12]],Table1[[#This Row],[Amount 12]]))</f>
        <v/>
      </c>
      <c r="EJ449" t="str">
        <f>IF(Table1[[#This Row],[Ledger 13]]="","","No")</f>
        <v/>
      </c>
      <c r="EK449" t="str">
        <f>IF(Table1[[#This Row],[Ledger 13]]="","",IF(Table1[[#This Row],[Effect 13]]="Dr.","Yes","No"))</f>
        <v/>
      </c>
      <c r="EL449" t="str">
        <f>IF(Table1[[#This Row],[Ledger 13]]="","",Table1[[#This Row],[Ledger 13]])</f>
        <v/>
      </c>
      <c r="EM449" t="str">
        <f>IF(Table1[[#This Row],[Ledger 13]]="","",IF(Table1[[#This Row],[Effect 13]]="Dr.",-Table1[[#This Row],[Amount 13]],Table1[[#This Row],[Amount 13]]))</f>
        <v/>
      </c>
      <c r="EP449" t="str">
        <f>IF(Table1[[#This Row],[Ledger 14]]="","","No")</f>
        <v/>
      </c>
      <c r="EQ449" t="str">
        <f>IF(Table1[[#This Row],[Ledger 14]]="","",IF(Table1[[#This Row],[Effect 14]]="Dr.","Yes","No"))</f>
        <v/>
      </c>
      <c r="ER449" t="str">
        <f>IF(Table1[[#This Row],[Ledger 14]]="","",Table1[[#This Row],[Ledger 14]])</f>
        <v/>
      </c>
      <c r="ES449" t="str">
        <f>IF(Table1[[#This Row],[Ledger 14]]="","",IF(Table1[[#This Row],[Effect 14]]="Dr.",-Table1[[#This Row],[Amount 14]],Table1[[#This Row],[Amount 14]]))</f>
        <v/>
      </c>
      <c r="EV449" t="str">
        <f>IF(Table1[[#This Row],[Ledger 15]]="","","No")</f>
        <v/>
      </c>
      <c r="EW449" t="str">
        <f>IF(Table1[[#This Row],[Ledger 15]]="","",IF(Table1[[#This Row],[Effect 15]]="Dr.","Yes","No"))</f>
        <v/>
      </c>
      <c r="EX449" t="str">
        <f>IF(Table1[[#This Row],[Ledger 15]]="","",Table1[[#This Row],[Ledger 15]])</f>
        <v/>
      </c>
      <c r="EY449" t="str">
        <f>IF(Table1[[#This Row],[Ledger 15]]="","",IF(Table1[[#This Row],[Effect 15]]="Dr.",-Table1[[#This Row],[Amount 15]],Table1[[#This Row],[Amount 15]]))</f>
        <v/>
      </c>
      <c r="FD4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49">
        <f>IF(Table1[[#This Row],[Date]]="",0,IF(AND(Table1[[#This Row],[Date]]&gt;=$FE$2,Table1[[#This Row],[Date]]&lt;=$FE$3),0,1))</f>
        <v>0</v>
      </c>
      <c r="FF449">
        <f>IF(Table1[[#This Row],[Date]]="",0,IF(TYPE(VLOOKUP(Table1[[#This Row],[Voucher Type]],Table1[[#All],[Voucher Type Master]],1,FALSE))=16,1,0))</f>
        <v>0</v>
      </c>
      <c r="FG449">
        <f>IF(TYPE(IF(Table1[[#This Row],[Date]]="",0,IF(VLOOKUP(Table1[[#This Row],[Voucher Type]],$FY$5:$FZ$13,2,0)=Table1[[#This Row],[Effect 1]],0,1)))=16,1,0)</f>
        <v>0</v>
      </c>
      <c r="FH4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49">
        <f>IF(LEN(Table1[[#This Row],[Ledger 1]])&gt;0,IF(TYPE(VLOOKUP(Table1[[#This Row],[Ledger 1]],GZ:GZ,1,0))=16,1,0),0)</f>
        <v>0</v>
      </c>
      <c r="FJ449">
        <f>IF(LEN(Table1[[#This Row],[Ledger 2]])&gt;0,IF(TYPE(VLOOKUP(Table1[[#This Row],[Ledger 2]],GZ:GZ,1,0))=16,1,0),0)</f>
        <v>0</v>
      </c>
      <c r="FK449">
        <f>IF(LEN(Table1[[#This Row],[Ledger 3]])&gt;0,IF(TYPE(VLOOKUP(Table1[[#This Row],[Ledger 3]],GZ:GZ,1,0))=16,1,0),0)</f>
        <v>0</v>
      </c>
      <c r="FL449">
        <f>IF(LEN(Table1[[#This Row],[Ledger 4]])&gt;0,IF(TYPE(VLOOKUP(Table1[[#This Row],[Ledger 4]],GZ:GZ,1,0))=16,1,0),0)</f>
        <v>0</v>
      </c>
      <c r="FM449">
        <f>IF(LEN(Table1[[#This Row],[Ledger 5]])&gt;0,IF(TYPE(VLOOKUP(Table1[[#This Row],[Ledger 5]],GZ:GZ,1,0))=16,1,0),0)</f>
        <v>0</v>
      </c>
      <c r="FN449">
        <f>IF(LEN(Table1[[#This Row],[Ledger 6]])&gt;0,IF(TYPE(VLOOKUP(Table1[[#This Row],[Ledger 6]],$GZ:$GZ,1,0))=16,1,0),0)</f>
        <v>0</v>
      </c>
      <c r="FO449">
        <f>IF(LEN(Table1[[#This Row],[Ledger 7]])&gt;0,IF(TYPE(VLOOKUP(Table1[[#This Row],[Ledger 7]],$GZ:$GZ,1,0))=16,1,0),0)</f>
        <v>0</v>
      </c>
      <c r="FP449">
        <f>IF(LEN(Table1[[#This Row],[Ledger 8]])&gt;0,IF(TYPE(VLOOKUP(Table1[[#This Row],[Ledger 8]],$GZ:$GZ,1,0))=16,1,0),0)</f>
        <v>0</v>
      </c>
      <c r="FQ449">
        <f>IF(LEN(Table1[[#This Row],[Ledger 9]])&gt;0,IF(TYPE(VLOOKUP(Table1[[#This Row],[Ledger 9]],$GZ:$GZ,1,0))=16,1,0),0)</f>
        <v>0</v>
      </c>
      <c r="FR449">
        <f>IF(LEN(Table1[[#This Row],[Ledger 10]])&gt;0,IF(TYPE(VLOOKUP(Table1[[#This Row],[Ledger 10]],$GZ:$GZ,1,0))=16,1,0),0)</f>
        <v>0</v>
      </c>
      <c r="FS449">
        <f>IF(LEN(Table1[[#This Row],[Ledger 11]])&gt;0,IF(TYPE(VLOOKUP(Table1[[#This Row],[Ledger 11]],$GZ:$GZ,1,0))=16,1,0),0)</f>
        <v>0</v>
      </c>
      <c r="FT449">
        <f>IF(LEN(Table1[[#This Row],[Ledger 12]])&gt;0,IF(TYPE(VLOOKUP(Table1[[#This Row],[Ledger 12]],$GZ:$GZ,1,0))=16,1,0),0)</f>
        <v>0</v>
      </c>
      <c r="FU449">
        <f>IF(LEN(Table1[[#This Row],[Ledger 13]])&gt;0,IF(TYPE(VLOOKUP(Table1[[#This Row],[Ledger 13]],$GZ:$GZ,1,0))=16,1,0),0)</f>
        <v>0</v>
      </c>
      <c r="FV449">
        <f>IF(LEN(Table1[[#This Row],[Ledger 14]])&gt;0,IF(TYPE(VLOOKUP(Table1[[#This Row],[Ledger 14]],$GZ:$GZ,1,0))=16,1,0),0)</f>
        <v>0</v>
      </c>
      <c r="FW449">
        <f>IF(LEN(Table1[[#This Row],[Ledger 15]])&gt;0,IF(TYPE(VLOOKUP(Table1[[#This Row],[Ledger 15]],$GZ:$GZ,1,0))=16,1,0),0)</f>
        <v>0</v>
      </c>
    </row>
    <row r="450" spans="4:179" ht="33" customHeight="1" x14ac:dyDescent="0.45">
      <c r="D450" s="8">
        <f t="shared" si="15"/>
        <v>445</v>
      </c>
      <c r="E450" s="32"/>
      <c r="F450" s="34"/>
      <c r="G450" s="34"/>
      <c r="H450" s="34"/>
      <c r="I450" s="34"/>
      <c r="J450" s="38"/>
      <c r="K450" s="33"/>
      <c r="L450" s="36"/>
      <c r="M450" s="35"/>
      <c r="N450" s="34"/>
      <c r="O450" s="41"/>
      <c r="P450" s="35"/>
      <c r="Q450" s="34"/>
      <c r="R450" s="37"/>
      <c r="S450" s="35"/>
      <c r="T450" s="34"/>
      <c r="U450" s="37"/>
      <c r="V450" s="35"/>
      <c r="W450" s="34"/>
      <c r="X450" s="37"/>
      <c r="Y450" s="35"/>
      <c r="Z450" s="34"/>
      <c r="AA450" s="37"/>
      <c r="AB450" s="35"/>
      <c r="AC450" s="34"/>
      <c r="AD450" s="37"/>
      <c r="AE450" s="35"/>
      <c r="AF450" s="34"/>
      <c r="AG450" s="37"/>
      <c r="AH450" s="35"/>
      <c r="AI450" s="34"/>
      <c r="AJ450" s="37"/>
      <c r="AK450" s="35"/>
      <c r="AL450" s="34"/>
      <c r="AM450" s="37"/>
      <c r="AN450" s="35"/>
      <c r="AO450" s="34"/>
      <c r="AP450" s="37"/>
      <c r="AQ450" s="35"/>
      <c r="AR450" s="34"/>
      <c r="AS450" s="37"/>
      <c r="AT450" s="35"/>
      <c r="AU450" s="34"/>
      <c r="AV450" s="37"/>
      <c r="AW450" s="35"/>
      <c r="AX450" s="34"/>
      <c r="AY450" s="37"/>
      <c r="AZ450" s="35"/>
      <c r="BA450" s="34"/>
      <c r="BB450" s="37"/>
      <c r="BC4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0" s="7"/>
      <c r="BF450" t="str">
        <f>IF(Table1[[#This Row],[Date]]="","","&amp;lt;VOUCHER REMOTEID="&amp;""""&amp;$A$11&amp;$A$13&amp;ROW()&amp;""""&amp;" VCHTYPE="""&amp;F450&amp;""" ACTION="""&amp;"Create"&amp;"""&amp;gt;")</f>
        <v/>
      </c>
      <c r="BG450" t="str">
        <f>IF(Table1[[#This Row],[Date]]="","",TEXT(Table1[[#This Row],[Date]],"yyyymmdd"))</f>
        <v/>
      </c>
      <c r="BH450" t="str">
        <f>Table1[[#This Row],[Date2]]</f>
        <v/>
      </c>
      <c r="BI450" t="str">
        <f>IF(Table1[[#This Row],[Date]]="","",Table1[[#This Row],[Voucher Type]])</f>
        <v/>
      </c>
      <c r="BJ450" t="str">
        <f>IF(Table1[[#This Row],[Ref No / Invoice No]]="","",Table1[[#This Row],[Ref No / Invoice No]])</f>
        <v/>
      </c>
      <c r="BK450" t="str">
        <f>IF(Table1[[#This Row],[Voucher No]]="","",Table1[[#This Row],[Voucher No]])</f>
        <v/>
      </c>
      <c r="BL450" t="str">
        <f>IF(Table1[[#This Row],[Date]]="","",Table1[[#This Row],[Narration]])</f>
        <v/>
      </c>
      <c r="BM450" t="str">
        <f>IF(Table1[[#This Row],[Date]]="","",$A$11&amp;$A$13&amp;ROW())</f>
        <v/>
      </c>
      <c r="BN450" t="str">
        <f>IF(Table1[[#This Row],[Date]]="","",$A$13)</f>
        <v/>
      </c>
      <c r="BP450" t="str">
        <f>IF(Table1[[#This Row],[Ledger 1]]="","","No")</f>
        <v/>
      </c>
      <c r="BQ450" t="str">
        <f>IF(Table1[[#This Row],[Date]]="","",IF(Table1[[#This Row],[Effect 1]]="Dr.","Yes","No"))</f>
        <v/>
      </c>
      <c r="BR450" t="str">
        <f>IF(Table1[[#This Row],[Date]]="","",Table1[[#This Row],[Ledger 1]])</f>
        <v/>
      </c>
      <c r="BS450" t="str">
        <f>IF(Table1[[#This Row],[Date]]="","",IF(Table1[[#This Row],[Effect 1]]="Dr.",-Table1[[#This Row],[Amount 1]],Table1[[#This Row],[Amount 1]]))</f>
        <v/>
      </c>
      <c r="BV450" t="str">
        <f>IF(Table1[[#This Row],[Ledger 2]]="","","No")</f>
        <v/>
      </c>
      <c r="BW450" t="str">
        <f>IF(Table1[[#This Row],[Date]]="","",IF(Table1[[#This Row],[Effect 2]]="Dr.","Yes","No"))</f>
        <v/>
      </c>
      <c r="BX450" t="str">
        <f>IF(Table1[[#This Row],[Date]]="","",Table1[[#This Row],[Ledger 2]])</f>
        <v/>
      </c>
      <c r="BY450" t="str">
        <f>IF(Table1[[#This Row],[Date]]="","",IF(Table1[[#This Row],[Effect 2]]="Dr.",-Table1[[#This Row],[Amount 2]],Table1[[#This Row],[Amount 2]]))</f>
        <v/>
      </c>
      <c r="CB450" t="str">
        <f>IF(Table1[[#This Row],[Ledger 3]]="","","No")</f>
        <v/>
      </c>
      <c r="CC450" t="str">
        <f>IF(Table1[[#This Row],[Ledger 3]]="","",IF(Table1[[#This Row],[Effect 3]]="Dr.","Yes","No"))</f>
        <v/>
      </c>
      <c r="CD450" t="str">
        <f>IF(Table1[[#This Row],[Ledger 3]]="","",Table1[[#This Row],[Ledger 3]])</f>
        <v/>
      </c>
      <c r="CE450" t="str">
        <f>IF(Table1[[#This Row],[Ledger 3]]="","",IF(Table1[[#This Row],[Effect 3]]="Dr.",-Table1[[#This Row],[Amount 3]],Table1[[#This Row],[Amount 3]]))</f>
        <v/>
      </c>
      <c r="CH450" t="str">
        <f>IF(Table1[[#This Row],[Ledger 4]]="","","No")</f>
        <v/>
      </c>
      <c r="CI450" t="str">
        <f>IF(Table1[[#This Row],[Ledger 4]]="","",IF(Table1[[#This Row],[Effect 4]]="Dr.","Yes","No"))</f>
        <v/>
      </c>
      <c r="CJ450" t="str">
        <f>IF(Table1[[#This Row],[Ledger 4]]="","",Table1[[#This Row],[Ledger 4]])</f>
        <v/>
      </c>
      <c r="CK450" t="str">
        <f>IF(Table1[[#This Row],[Ledger 4]]="","",IF(Table1[[#This Row],[Effect 4]]="Dr.",-Table1[[#This Row],[Amount 4]],Table1[[#This Row],[Amount 4]]))</f>
        <v/>
      </c>
      <c r="CN450" t="str">
        <f>IF(Table1[[#This Row],[Ledger 5]]="","","No")</f>
        <v/>
      </c>
      <c r="CO450" t="str">
        <f>IF(Table1[[#This Row],[Ledger 5]]="","",IF(Table1[[#This Row],[Effect 5]]="Dr.","Yes","No"))</f>
        <v/>
      </c>
      <c r="CP450" t="str">
        <f>IF(Table1[[#This Row],[Ledger 5]]="","",Table1[[#This Row],[Ledger 5]])</f>
        <v/>
      </c>
      <c r="CQ450" t="str">
        <f>IF(Table1[[#This Row],[Ledger 5]]="","",IF(Table1[[#This Row],[Effect 5]]="Dr.",-Table1[[#This Row],[Amount 5]],Table1[[#This Row],[Amount 5]]))</f>
        <v/>
      </c>
      <c r="CT450" t="str">
        <f>IF(Table1[[#This Row],[Ledger 6]]="","","No")</f>
        <v/>
      </c>
      <c r="CU450" t="str">
        <f>IF(Table1[[#This Row],[Ledger 6]]="","",IF(Table1[[#This Row],[Effect 6]]="Dr.","Yes","No"))</f>
        <v/>
      </c>
      <c r="CV450" t="str">
        <f>IF(Table1[[#This Row],[Ledger 6]]="","",Table1[[#This Row],[Ledger 6]])</f>
        <v/>
      </c>
      <c r="CW450" t="str">
        <f>IF(Table1[[#This Row],[Ledger 6]]="","",IF(Table1[[#This Row],[Effect 6]]="Dr.",-Table1[[#This Row],[Amount 6]],Table1[[#This Row],[Amount 6]]))</f>
        <v/>
      </c>
      <c r="CZ450" t="str">
        <f>IF(Table1[[#This Row],[Ledger 7]]="","","No")</f>
        <v/>
      </c>
      <c r="DA450" t="str">
        <f>IF(Table1[[#This Row],[Ledger 7]]="","",IF(Table1[[#This Row],[Effect 7]]="Dr.","Yes","No"))</f>
        <v/>
      </c>
      <c r="DB450" t="str">
        <f>IF(Table1[[#This Row],[Ledger 7]]="","",Table1[[#This Row],[Ledger 7]])</f>
        <v/>
      </c>
      <c r="DC450" t="str">
        <f>IF(Table1[[#This Row],[Ledger 7]]="","",IF(Table1[[#This Row],[Effect 7]]="Dr.",-Table1[[#This Row],[Amount 7]],Table1[[#This Row],[Amount 7]]))</f>
        <v/>
      </c>
      <c r="DF450" t="str">
        <f>IF(Table1[[#This Row],[Ledger 8]]="","","No")</f>
        <v/>
      </c>
      <c r="DG450" t="str">
        <f>IF(Table1[[#This Row],[Ledger 8]]="","",IF(Table1[[#This Row],[Effect 8]]="Dr.","Yes","No"))</f>
        <v/>
      </c>
      <c r="DH450" t="str">
        <f>IF(Table1[[#This Row],[Ledger 8]]="","",Table1[[#This Row],[Ledger 8]])</f>
        <v/>
      </c>
      <c r="DI450" t="str">
        <f>IF(Table1[[#This Row],[Ledger 8]]="","",IF(Table1[[#This Row],[Effect 8]]="Dr.",-Table1[[#This Row],[Amount 8]],Table1[[#This Row],[Amount 8]]))</f>
        <v/>
      </c>
      <c r="DL450" t="str">
        <f>IF(Table1[[#This Row],[Ledger 9]]="","","No")</f>
        <v/>
      </c>
      <c r="DM450" t="str">
        <f>IF(Table1[[#This Row],[Ledger 9]]="","",IF(Table1[[#This Row],[Effect 9]]="Dr.","Yes","No"))</f>
        <v/>
      </c>
      <c r="DN450" t="str">
        <f>IF(Table1[[#This Row],[Ledger 9]]="","",Table1[[#This Row],[Ledger 9]])</f>
        <v/>
      </c>
      <c r="DO450" t="str">
        <f>IF(Table1[[#This Row],[Ledger 9]]="","",IF(Table1[[#This Row],[Effect 9]]="Dr.",-Table1[[#This Row],[Amount 9]],Table1[[#This Row],[Amount 9]]))</f>
        <v/>
      </c>
      <c r="DR450" t="str">
        <f>IF(Table1[[#This Row],[Ledger 10]]="","","No")</f>
        <v/>
      </c>
      <c r="DS450" t="str">
        <f>IF(Table1[[#This Row],[Ledger 10]]="","",IF(Table1[[#This Row],[Effect 10]]="Dr.","Yes","No"))</f>
        <v/>
      </c>
      <c r="DT450" t="str">
        <f>IF(Table1[[#This Row],[Ledger 10]]="","",Table1[[#This Row],[Ledger 10]])</f>
        <v/>
      </c>
      <c r="DU450" t="str">
        <f>IF(Table1[[#This Row],[Ledger 10]]="","",IF(Table1[[#This Row],[Effect 10]]="Dr.",-Table1[[#This Row],[Amount 10]],Table1[[#This Row],[Amount 10]]))</f>
        <v/>
      </c>
      <c r="DX450" t="str">
        <f>IF(Table1[[#This Row],[Ledger 11]]="","","No")</f>
        <v/>
      </c>
      <c r="DY450" t="str">
        <f>IF(Table1[[#This Row],[Ledger 11]]="","",IF(Table1[[#This Row],[Effect 11]]="Dr.","Yes","No"))</f>
        <v/>
      </c>
      <c r="DZ450" t="str">
        <f>IF(Table1[[#This Row],[Ledger 11]]="","",Table1[[#This Row],[Ledger 11]])</f>
        <v/>
      </c>
      <c r="EA450" t="str">
        <f>IF(Table1[[#This Row],[Ledger 11]]="","",IF(Table1[[#This Row],[Effect 11]]="Dr.",-Table1[[#This Row],[Amount 11]],Table1[[#This Row],[Amount 11]]))</f>
        <v/>
      </c>
      <c r="ED450" t="str">
        <f>IF(Table1[[#This Row],[Ledger 12]]="","","No")</f>
        <v/>
      </c>
      <c r="EE450" t="str">
        <f>IF(Table1[[#This Row],[Ledger 12]]="","",IF(Table1[[#This Row],[Effect 12]]="Dr.","Yes","No"))</f>
        <v/>
      </c>
      <c r="EF450" t="str">
        <f>IF(Table1[[#This Row],[Ledger 12]]="","",Table1[[#This Row],[Ledger 12]])</f>
        <v/>
      </c>
      <c r="EG450" t="str">
        <f>IF(Table1[[#This Row],[Ledger 12]]="","",IF(Table1[[#This Row],[Effect 12]]="Dr.",-Table1[[#This Row],[Amount 12]],Table1[[#This Row],[Amount 12]]))</f>
        <v/>
      </c>
      <c r="EJ450" t="str">
        <f>IF(Table1[[#This Row],[Ledger 13]]="","","No")</f>
        <v/>
      </c>
      <c r="EK450" t="str">
        <f>IF(Table1[[#This Row],[Ledger 13]]="","",IF(Table1[[#This Row],[Effect 13]]="Dr.","Yes","No"))</f>
        <v/>
      </c>
      <c r="EL450" t="str">
        <f>IF(Table1[[#This Row],[Ledger 13]]="","",Table1[[#This Row],[Ledger 13]])</f>
        <v/>
      </c>
      <c r="EM450" t="str">
        <f>IF(Table1[[#This Row],[Ledger 13]]="","",IF(Table1[[#This Row],[Effect 13]]="Dr.",-Table1[[#This Row],[Amount 13]],Table1[[#This Row],[Amount 13]]))</f>
        <v/>
      </c>
      <c r="EP450" t="str">
        <f>IF(Table1[[#This Row],[Ledger 14]]="","","No")</f>
        <v/>
      </c>
      <c r="EQ450" t="str">
        <f>IF(Table1[[#This Row],[Ledger 14]]="","",IF(Table1[[#This Row],[Effect 14]]="Dr.","Yes","No"))</f>
        <v/>
      </c>
      <c r="ER450" t="str">
        <f>IF(Table1[[#This Row],[Ledger 14]]="","",Table1[[#This Row],[Ledger 14]])</f>
        <v/>
      </c>
      <c r="ES450" t="str">
        <f>IF(Table1[[#This Row],[Ledger 14]]="","",IF(Table1[[#This Row],[Effect 14]]="Dr.",-Table1[[#This Row],[Amount 14]],Table1[[#This Row],[Amount 14]]))</f>
        <v/>
      </c>
      <c r="EV450" t="str">
        <f>IF(Table1[[#This Row],[Ledger 15]]="","","No")</f>
        <v/>
      </c>
      <c r="EW450" t="str">
        <f>IF(Table1[[#This Row],[Ledger 15]]="","",IF(Table1[[#This Row],[Effect 15]]="Dr.","Yes","No"))</f>
        <v/>
      </c>
      <c r="EX450" t="str">
        <f>IF(Table1[[#This Row],[Ledger 15]]="","",Table1[[#This Row],[Ledger 15]])</f>
        <v/>
      </c>
      <c r="EY450" t="str">
        <f>IF(Table1[[#This Row],[Ledger 15]]="","",IF(Table1[[#This Row],[Effect 15]]="Dr.",-Table1[[#This Row],[Amount 15]],Table1[[#This Row],[Amount 15]]))</f>
        <v/>
      </c>
      <c r="FD4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0">
        <f>IF(Table1[[#This Row],[Date]]="",0,IF(AND(Table1[[#This Row],[Date]]&gt;=$FE$2,Table1[[#This Row],[Date]]&lt;=$FE$3),0,1))</f>
        <v>0</v>
      </c>
      <c r="FF450">
        <f>IF(Table1[[#This Row],[Date]]="",0,IF(TYPE(VLOOKUP(Table1[[#This Row],[Voucher Type]],Table1[[#All],[Voucher Type Master]],1,FALSE))=16,1,0))</f>
        <v>0</v>
      </c>
      <c r="FG450">
        <f>IF(TYPE(IF(Table1[[#This Row],[Date]]="",0,IF(VLOOKUP(Table1[[#This Row],[Voucher Type]],$FY$5:$FZ$13,2,0)=Table1[[#This Row],[Effect 1]],0,1)))=16,1,0)</f>
        <v>0</v>
      </c>
      <c r="FH4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0">
        <f>IF(LEN(Table1[[#This Row],[Ledger 1]])&gt;0,IF(TYPE(VLOOKUP(Table1[[#This Row],[Ledger 1]],GZ:GZ,1,0))=16,1,0),0)</f>
        <v>0</v>
      </c>
      <c r="FJ450">
        <f>IF(LEN(Table1[[#This Row],[Ledger 2]])&gt;0,IF(TYPE(VLOOKUP(Table1[[#This Row],[Ledger 2]],GZ:GZ,1,0))=16,1,0),0)</f>
        <v>0</v>
      </c>
      <c r="FK450">
        <f>IF(LEN(Table1[[#This Row],[Ledger 3]])&gt;0,IF(TYPE(VLOOKUP(Table1[[#This Row],[Ledger 3]],GZ:GZ,1,0))=16,1,0),0)</f>
        <v>0</v>
      </c>
      <c r="FL450">
        <f>IF(LEN(Table1[[#This Row],[Ledger 4]])&gt;0,IF(TYPE(VLOOKUP(Table1[[#This Row],[Ledger 4]],GZ:GZ,1,0))=16,1,0),0)</f>
        <v>0</v>
      </c>
      <c r="FM450">
        <f>IF(LEN(Table1[[#This Row],[Ledger 5]])&gt;0,IF(TYPE(VLOOKUP(Table1[[#This Row],[Ledger 5]],GZ:GZ,1,0))=16,1,0),0)</f>
        <v>0</v>
      </c>
      <c r="FN450">
        <f>IF(LEN(Table1[[#This Row],[Ledger 6]])&gt;0,IF(TYPE(VLOOKUP(Table1[[#This Row],[Ledger 6]],$GZ:$GZ,1,0))=16,1,0),0)</f>
        <v>0</v>
      </c>
      <c r="FO450">
        <f>IF(LEN(Table1[[#This Row],[Ledger 7]])&gt;0,IF(TYPE(VLOOKUP(Table1[[#This Row],[Ledger 7]],$GZ:$GZ,1,0))=16,1,0),0)</f>
        <v>0</v>
      </c>
      <c r="FP450">
        <f>IF(LEN(Table1[[#This Row],[Ledger 8]])&gt;0,IF(TYPE(VLOOKUP(Table1[[#This Row],[Ledger 8]],$GZ:$GZ,1,0))=16,1,0),0)</f>
        <v>0</v>
      </c>
      <c r="FQ450">
        <f>IF(LEN(Table1[[#This Row],[Ledger 9]])&gt;0,IF(TYPE(VLOOKUP(Table1[[#This Row],[Ledger 9]],$GZ:$GZ,1,0))=16,1,0),0)</f>
        <v>0</v>
      </c>
      <c r="FR450">
        <f>IF(LEN(Table1[[#This Row],[Ledger 10]])&gt;0,IF(TYPE(VLOOKUP(Table1[[#This Row],[Ledger 10]],$GZ:$GZ,1,0))=16,1,0),0)</f>
        <v>0</v>
      </c>
      <c r="FS450">
        <f>IF(LEN(Table1[[#This Row],[Ledger 11]])&gt;0,IF(TYPE(VLOOKUP(Table1[[#This Row],[Ledger 11]],$GZ:$GZ,1,0))=16,1,0),0)</f>
        <v>0</v>
      </c>
      <c r="FT450">
        <f>IF(LEN(Table1[[#This Row],[Ledger 12]])&gt;0,IF(TYPE(VLOOKUP(Table1[[#This Row],[Ledger 12]],$GZ:$GZ,1,0))=16,1,0),0)</f>
        <v>0</v>
      </c>
      <c r="FU450">
        <f>IF(LEN(Table1[[#This Row],[Ledger 13]])&gt;0,IF(TYPE(VLOOKUP(Table1[[#This Row],[Ledger 13]],$GZ:$GZ,1,0))=16,1,0),0)</f>
        <v>0</v>
      </c>
      <c r="FV450">
        <f>IF(LEN(Table1[[#This Row],[Ledger 14]])&gt;0,IF(TYPE(VLOOKUP(Table1[[#This Row],[Ledger 14]],$GZ:$GZ,1,0))=16,1,0),0)</f>
        <v>0</v>
      </c>
      <c r="FW450">
        <f>IF(LEN(Table1[[#This Row],[Ledger 15]])&gt;0,IF(TYPE(VLOOKUP(Table1[[#This Row],[Ledger 15]],$GZ:$GZ,1,0))=16,1,0),0)</f>
        <v>0</v>
      </c>
    </row>
    <row r="451" spans="4:179" ht="33" customHeight="1" x14ac:dyDescent="0.45">
      <c r="D451" s="8">
        <f t="shared" si="15"/>
        <v>446</v>
      </c>
      <c r="E451" s="32"/>
      <c r="F451" s="34"/>
      <c r="G451" s="34"/>
      <c r="H451" s="34"/>
      <c r="I451" s="34"/>
      <c r="J451" s="38"/>
      <c r="K451" s="33"/>
      <c r="L451" s="36"/>
      <c r="M451" s="35"/>
      <c r="N451" s="34"/>
      <c r="O451" s="41"/>
      <c r="P451" s="35"/>
      <c r="Q451" s="34"/>
      <c r="R451" s="37"/>
      <c r="S451" s="35"/>
      <c r="T451" s="34"/>
      <c r="U451" s="37"/>
      <c r="V451" s="35"/>
      <c r="W451" s="34"/>
      <c r="X451" s="37"/>
      <c r="Y451" s="35"/>
      <c r="Z451" s="34"/>
      <c r="AA451" s="37"/>
      <c r="AB451" s="35"/>
      <c r="AC451" s="34"/>
      <c r="AD451" s="37"/>
      <c r="AE451" s="35"/>
      <c r="AF451" s="34"/>
      <c r="AG451" s="37"/>
      <c r="AH451" s="35"/>
      <c r="AI451" s="34"/>
      <c r="AJ451" s="37"/>
      <c r="AK451" s="35"/>
      <c r="AL451" s="34"/>
      <c r="AM451" s="37"/>
      <c r="AN451" s="35"/>
      <c r="AO451" s="34"/>
      <c r="AP451" s="37"/>
      <c r="AQ451" s="35"/>
      <c r="AR451" s="34"/>
      <c r="AS451" s="37"/>
      <c r="AT451" s="35"/>
      <c r="AU451" s="34"/>
      <c r="AV451" s="37"/>
      <c r="AW451" s="35"/>
      <c r="AX451" s="34"/>
      <c r="AY451" s="37"/>
      <c r="AZ451" s="35"/>
      <c r="BA451" s="34"/>
      <c r="BB451" s="37"/>
      <c r="BC4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1" s="7"/>
      <c r="BF451" t="str">
        <f>IF(Table1[[#This Row],[Date]]="","","&amp;lt;VOUCHER REMOTEID="&amp;""""&amp;$A$11&amp;$A$13&amp;ROW()&amp;""""&amp;" VCHTYPE="""&amp;F451&amp;""" ACTION="""&amp;"Create"&amp;"""&amp;gt;")</f>
        <v/>
      </c>
      <c r="BG451" t="str">
        <f>IF(Table1[[#This Row],[Date]]="","",TEXT(Table1[[#This Row],[Date]],"yyyymmdd"))</f>
        <v/>
      </c>
      <c r="BH451" t="str">
        <f>Table1[[#This Row],[Date2]]</f>
        <v/>
      </c>
      <c r="BI451" t="str">
        <f>IF(Table1[[#This Row],[Date]]="","",Table1[[#This Row],[Voucher Type]])</f>
        <v/>
      </c>
      <c r="BJ451" t="str">
        <f>IF(Table1[[#This Row],[Ref No / Invoice No]]="","",Table1[[#This Row],[Ref No / Invoice No]])</f>
        <v/>
      </c>
      <c r="BK451" t="str">
        <f>IF(Table1[[#This Row],[Voucher No]]="","",Table1[[#This Row],[Voucher No]])</f>
        <v/>
      </c>
      <c r="BL451" t="str">
        <f>IF(Table1[[#This Row],[Date]]="","",Table1[[#This Row],[Narration]])</f>
        <v/>
      </c>
      <c r="BM451" t="str">
        <f>IF(Table1[[#This Row],[Date]]="","",$A$11&amp;$A$13&amp;ROW())</f>
        <v/>
      </c>
      <c r="BN451" t="str">
        <f>IF(Table1[[#This Row],[Date]]="","",$A$13)</f>
        <v/>
      </c>
      <c r="BP451" t="str">
        <f>IF(Table1[[#This Row],[Ledger 1]]="","","No")</f>
        <v/>
      </c>
      <c r="BQ451" t="str">
        <f>IF(Table1[[#This Row],[Date]]="","",IF(Table1[[#This Row],[Effect 1]]="Dr.","Yes","No"))</f>
        <v/>
      </c>
      <c r="BR451" t="str">
        <f>IF(Table1[[#This Row],[Date]]="","",Table1[[#This Row],[Ledger 1]])</f>
        <v/>
      </c>
      <c r="BS451" t="str">
        <f>IF(Table1[[#This Row],[Date]]="","",IF(Table1[[#This Row],[Effect 1]]="Dr.",-Table1[[#This Row],[Amount 1]],Table1[[#This Row],[Amount 1]]))</f>
        <v/>
      </c>
      <c r="BV451" t="str">
        <f>IF(Table1[[#This Row],[Ledger 2]]="","","No")</f>
        <v/>
      </c>
      <c r="BW451" t="str">
        <f>IF(Table1[[#This Row],[Date]]="","",IF(Table1[[#This Row],[Effect 2]]="Dr.","Yes","No"))</f>
        <v/>
      </c>
      <c r="BX451" t="str">
        <f>IF(Table1[[#This Row],[Date]]="","",Table1[[#This Row],[Ledger 2]])</f>
        <v/>
      </c>
      <c r="BY451" t="str">
        <f>IF(Table1[[#This Row],[Date]]="","",IF(Table1[[#This Row],[Effect 2]]="Dr.",-Table1[[#This Row],[Amount 2]],Table1[[#This Row],[Amount 2]]))</f>
        <v/>
      </c>
      <c r="CB451" t="str">
        <f>IF(Table1[[#This Row],[Ledger 3]]="","","No")</f>
        <v/>
      </c>
      <c r="CC451" t="str">
        <f>IF(Table1[[#This Row],[Ledger 3]]="","",IF(Table1[[#This Row],[Effect 3]]="Dr.","Yes","No"))</f>
        <v/>
      </c>
      <c r="CD451" t="str">
        <f>IF(Table1[[#This Row],[Ledger 3]]="","",Table1[[#This Row],[Ledger 3]])</f>
        <v/>
      </c>
      <c r="CE451" t="str">
        <f>IF(Table1[[#This Row],[Ledger 3]]="","",IF(Table1[[#This Row],[Effect 3]]="Dr.",-Table1[[#This Row],[Amount 3]],Table1[[#This Row],[Amount 3]]))</f>
        <v/>
      </c>
      <c r="CH451" t="str">
        <f>IF(Table1[[#This Row],[Ledger 4]]="","","No")</f>
        <v/>
      </c>
      <c r="CI451" t="str">
        <f>IF(Table1[[#This Row],[Ledger 4]]="","",IF(Table1[[#This Row],[Effect 4]]="Dr.","Yes","No"))</f>
        <v/>
      </c>
      <c r="CJ451" t="str">
        <f>IF(Table1[[#This Row],[Ledger 4]]="","",Table1[[#This Row],[Ledger 4]])</f>
        <v/>
      </c>
      <c r="CK451" t="str">
        <f>IF(Table1[[#This Row],[Ledger 4]]="","",IF(Table1[[#This Row],[Effect 4]]="Dr.",-Table1[[#This Row],[Amount 4]],Table1[[#This Row],[Amount 4]]))</f>
        <v/>
      </c>
      <c r="CN451" t="str">
        <f>IF(Table1[[#This Row],[Ledger 5]]="","","No")</f>
        <v/>
      </c>
      <c r="CO451" t="str">
        <f>IF(Table1[[#This Row],[Ledger 5]]="","",IF(Table1[[#This Row],[Effect 5]]="Dr.","Yes","No"))</f>
        <v/>
      </c>
      <c r="CP451" t="str">
        <f>IF(Table1[[#This Row],[Ledger 5]]="","",Table1[[#This Row],[Ledger 5]])</f>
        <v/>
      </c>
      <c r="CQ451" t="str">
        <f>IF(Table1[[#This Row],[Ledger 5]]="","",IF(Table1[[#This Row],[Effect 5]]="Dr.",-Table1[[#This Row],[Amount 5]],Table1[[#This Row],[Amount 5]]))</f>
        <v/>
      </c>
      <c r="CT451" t="str">
        <f>IF(Table1[[#This Row],[Ledger 6]]="","","No")</f>
        <v/>
      </c>
      <c r="CU451" t="str">
        <f>IF(Table1[[#This Row],[Ledger 6]]="","",IF(Table1[[#This Row],[Effect 6]]="Dr.","Yes","No"))</f>
        <v/>
      </c>
      <c r="CV451" t="str">
        <f>IF(Table1[[#This Row],[Ledger 6]]="","",Table1[[#This Row],[Ledger 6]])</f>
        <v/>
      </c>
      <c r="CW451" t="str">
        <f>IF(Table1[[#This Row],[Ledger 6]]="","",IF(Table1[[#This Row],[Effect 6]]="Dr.",-Table1[[#This Row],[Amount 6]],Table1[[#This Row],[Amount 6]]))</f>
        <v/>
      </c>
      <c r="CZ451" t="str">
        <f>IF(Table1[[#This Row],[Ledger 7]]="","","No")</f>
        <v/>
      </c>
      <c r="DA451" t="str">
        <f>IF(Table1[[#This Row],[Ledger 7]]="","",IF(Table1[[#This Row],[Effect 7]]="Dr.","Yes","No"))</f>
        <v/>
      </c>
      <c r="DB451" t="str">
        <f>IF(Table1[[#This Row],[Ledger 7]]="","",Table1[[#This Row],[Ledger 7]])</f>
        <v/>
      </c>
      <c r="DC451" t="str">
        <f>IF(Table1[[#This Row],[Ledger 7]]="","",IF(Table1[[#This Row],[Effect 7]]="Dr.",-Table1[[#This Row],[Amount 7]],Table1[[#This Row],[Amount 7]]))</f>
        <v/>
      </c>
      <c r="DF451" t="str">
        <f>IF(Table1[[#This Row],[Ledger 8]]="","","No")</f>
        <v/>
      </c>
      <c r="DG451" t="str">
        <f>IF(Table1[[#This Row],[Ledger 8]]="","",IF(Table1[[#This Row],[Effect 8]]="Dr.","Yes","No"))</f>
        <v/>
      </c>
      <c r="DH451" t="str">
        <f>IF(Table1[[#This Row],[Ledger 8]]="","",Table1[[#This Row],[Ledger 8]])</f>
        <v/>
      </c>
      <c r="DI451" t="str">
        <f>IF(Table1[[#This Row],[Ledger 8]]="","",IF(Table1[[#This Row],[Effect 8]]="Dr.",-Table1[[#This Row],[Amount 8]],Table1[[#This Row],[Amount 8]]))</f>
        <v/>
      </c>
      <c r="DL451" t="str">
        <f>IF(Table1[[#This Row],[Ledger 9]]="","","No")</f>
        <v/>
      </c>
      <c r="DM451" t="str">
        <f>IF(Table1[[#This Row],[Ledger 9]]="","",IF(Table1[[#This Row],[Effect 9]]="Dr.","Yes","No"))</f>
        <v/>
      </c>
      <c r="DN451" t="str">
        <f>IF(Table1[[#This Row],[Ledger 9]]="","",Table1[[#This Row],[Ledger 9]])</f>
        <v/>
      </c>
      <c r="DO451" t="str">
        <f>IF(Table1[[#This Row],[Ledger 9]]="","",IF(Table1[[#This Row],[Effect 9]]="Dr.",-Table1[[#This Row],[Amount 9]],Table1[[#This Row],[Amount 9]]))</f>
        <v/>
      </c>
      <c r="DR451" t="str">
        <f>IF(Table1[[#This Row],[Ledger 10]]="","","No")</f>
        <v/>
      </c>
      <c r="DS451" t="str">
        <f>IF(Table1[[#This Row],[Ledger 10]]="","",IF(Table1[[#This Row],[Effect 10]]="Dr.","Yes","No"))</f>
        <v/>
      </c>
      <c r="DT451" t="str">
        <f>IF(Table1[[#This Row],[Ledger 10]]="","",Table1[[#This Row],[Ledger 10]])</f>
        <v/>
      </c>
      <c r="DU451" t="str">
        <f>IF(Table1[[#This Row],[Ledger 10]]="","",IF(Table1[[#This Row],[Effect 10]]="Dr.",-Table1[[#This Row],[Amount 10]],Table1[[#This Row],[Amount 10]]))</f>
        <v/>
      </c>
      <c r="DX451" t="str">
        <f>IF(Table1[[#This Row],[Ledger 11]]="","","No")</f>
        <v/>
      </c>
      <c r="DY451" t="str">
        <f>IF(Table1[[#This Row],[Ledger 11]]="","",IF(Table1[[#This Row],[Effect 11]]="Dr.","Yes","No"))</f>
        <v/>
      </c>
      <c r="DZ451" t="str">
        <f>IF(Table1[[#This Row],[Ledger 11]]="","",Table1[[#This Row],[Ledger 11]])</f>
        <v/>
      </c>
      <c r="EA451" t="str">
        <f>IF(Table1[[#This Row],[Ledger 11]]="","",IF(Table1[[#This Row],[Effect 11]]="Dr.",-Table1[[#This Row],[Amount 11]],Table1[[#This Row],[Amount 11]]))</f>
        <v/>
      </c>
      <c r="ED451" t="str">
        <f>IF(Table1[[#This Row],[Ledger 12]]="","","No")</f>
        <v/>
      </c>
      <c r="EE451" t="str">
        <f>IF(Table1[[#This Row],[Ledger 12]]="","",IF(Table1[[#This Row],[Effect 12]]="Dr.","Yes","No"))</f>
        <v/>
      </c>
      <c r="EF451" t="str">
        <f>IF(Table1[[#This Row],[Ledger 12]]="","",Table1[[#This Row],[Ledger 12]])</f>
        <v/>
      </c>
      <c r="EG451" t="str">
        <f>IF(Table1[[#This Row],[Ledger 12]]="","",IF(Table1[[#This Row],[Effect 12]]="Dr.",-Table1[[#This Row],[Amount 12]],Table1[[#This Row],[Amount 12]]))</f>
        <v/>
      </c>
      <c r="EJ451" t="str">
        <f>IF(Table1[[#This Row],[Ledger 13]]="","","No")</f>
        <v/>
      </c>
      <c r="EK451" t="str">
        <f>IF(Table1[[#This Row],[Ledger 13]]="","",IF(Table1[[#This Row],[Effect 13]]="Dr.","Yes","No"))</f>
        <v/>
      </c>
      <c r="EL451" t="str">
        <f>IF(Table1[[#This Row],[Ledger 13]]="","",Table1[[#This Row],[Ledger 13]])</f>
        <v/>
      </c>
      <c r="EM451" t="str">
        <f>IF(Table1[[#This Row],[Ledger 13]]="","",IF(Table1[[#This Row],[Effect 13]]="Dr.",-Table1[[#This Row],[Amount 13]],Table1[[#This Row],[Amount 13]]))</f>
        <v/>
      </c>
      <c r="EP451" t="str">
        <f>IF(Table1[[#This Row],[Ledger 14]]="","","No")</f>
        <v/>
      </c>
      <c r="EQ451" t="str">
        <f>IF(Table1[[#This Row],[Ledger 14]]="","",IF(Table1[[#This Row],[Effect 14]]="Dr.","Yes","No"))</f>
        <v/>
      </c>
      <c r="ER451" t="str">
        <f>IF(Table1[[#This Row],[Ledger 14]]="","",Table1[[#This Row],[Ledger 14]])</f>
        <v/>
      </c>
      <c r="ES451" t="str">
        <f>IF(Table1[[#This Row],[Ledger 14]]="","",IF(Table1[[#This Row],[Effect 14]]="Dr.",-Table1[[#This Row],[Amount 14]],Table1[[#This Row],[Amount 14]]))</f>
        <v/>
      </c>
      <c r="EV451" t="str">
        <f>IF(Table1[[#This Row],[Ledger 15]]="","","No")</f>
        <v/>
      </c>
      <c r="EW451" t="str">
        <f>IF(Table1[[#This Row],[Ledger 15]]="","",IF(Table1[[#This Row],[Effect 15]]="Dr.","Yes","No"))</f>
        <v/>
      </c>
      <c r="EX451" t="str">
        <f>IF(Table1[[#This Row],[Ledger 15]]="","",Table1[[#This Row],[Ledger 15]])</f>
        <v/>
      </c>
      <c r="EY451" t="str">
        <f>IF(Table1[[#This Row],[Ledger 15]]="","",IF(Table1[[#This Row],[Effect 15]]="Dr.",-Table1[[#This Row],[Amount 15]],Table1[[#This Row],[Amount 15]]))</f>
        <v/>
      </c>
      <c r="FD4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1">
        <f>IF(Table1[[#This Row],[Date]]="",0,IF(AND(Table1[[#This Row],[Date]]&gt;=$FE$2,Table1[[#This Row],[Date]]&lt;=$FE$3),0,1))</f>
        <v>0</v>
      </c>
      <c r="FF451">
        <f>IF(Table1[[#This Row],[Date]]="",0,IF(TYPE(VLOOKUP(Table1[[#This Row],[Voucher Type]],Table1[[#All],[Voucher Type Master]],1,FALSE))=16,1,0))</f>
        <v>0</v>
      </c>
      <c r="FG451">
        <f>IF(TYPE(IF(Table1[[#This Row],[Date]]="",0,IF(VLOOKUP(Table1[[#This Row],[Voucher Type]],$FY$5:$FZ$13,2,0)=Table1[[#This Row],[Effect 1]],0,1)))=16,1,0)</f>
        <v>0</v>
      </c>
      <c r="FH4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1">
        <f>IF(LEN(Table1[[#This Row],[Ledger 1]])&gt;0,IF(TYPE(VLOOKUP(Table1[[#This Row],[Ledger 1]],GZ:GZ,1,0))=16,1,0),0)</f>
        <v>0</v>
      </c>
      <c r="FJ451">
        <f>IF(LEN(Table1[[#This Row],[Ledger 2]])&gt;0,IF(TYPE(VLOOKUP(Table1[[#This Row],[Ledger 2]],GZ:GZ,1,0))=16,1,0),0)</f>
        <v>0</v>
      </c>
      <c r="FK451">
        <f>IF(LEN(Table1[[#This Row],[Ledger 3]])&gt;0,IF(TYPE(VLOOKUP(Table1[[#This Row],[Ledger 3]],GZ:GZ,1,0))=16,1,0),0)</f>
        <v>0</v>
      </c>
      <c r="FL451">
        <f>IF(LEN(Table1[[#This Row],[Ledger 4]])&gt;0,IF(TYPE(VLOOKUP(Table1[[#This Row],[Ledger 4]],GZ:GZ,1,0))=16,1,0),0)</f>
        <v>0</v>
      </c>
      <c r="FM451">
        <f>IF(LEN(Table1[[#This Row],[Ledger 5]])&gt;0,IF(TYPE(VLOOKUP(Table1[[#This Row],[Ledger 5]],GZ:GZ,1,0))=16,1,0),0)</f>
        <v>0</v>
      </c>
      <c r="FN451">
        <f>IF(LEN(Table1[[#This Row],[Ledger 6]])&gt;0,IF(TYPE(VLOOKUP(Table1[[#This Row],[Ledger 6]],$GZ:$GZ,1,0))=16,1,0),0)</f>
        <v>0</v>
      </c>
      <c r="FO451">
        <f>IF(LEN(Table1[[#This Row],[Ledger 7]])&gt;0,IF(TYPE(VLOOKUP(Table1[[#This Row],[Ledger 7]],$GZ:$GZ,1,0))=16,1,0),0)</f>
        <v>0</v>
      </c>
      <c r="FP451">
        <f>IF(LEN(Table1[[#This Row],[Ledger 8]])&gt;0,IF(TYPE(VLOOKUP(Table1[[#This Row],[Ledger 8]],$GZ:$GZ,1,0))=16,1,0),0)</f>
        <v>0</v>
      </c>
      <c r="FQ451">
        <f>IF(LEN(Table1[[#This Row],[Ledger 9]])&gt;0,IF(TYPE(VLOOKUP(Table1[[#This Row],[Ledger 9]],$GZ:$GZ,1,0))=16,1,0),0)</f>
        <v>0</v>
      </c>
      <c r="FR451">
        <f>IF(LEN(Table1[[#This Row],[Ledger 10]])&gt;0,IF(TYPE(VLOOKUP(Table1[[#This Row],[Ledger 10]],$GZ:$GZ,1,0))=16,1,0),0)</f>
        <v>0</v>
      </c>
      <c r="FS451">
        <f>IF(LEN(Table1[[#This Row],[Ledger 11]])&gt;0,IF(TYPE(VLOOKUP(Table1[[#This Row],[Ledger 11]],$GZ:$GZ,1,0))=16,1,0),0)</f>
        <v>0</v>
      </c>
      <c r="FT451">
        <f>IF(LEN(Table1[[#This Row],[Ledger 12]])&gt;0,IF(TYPE(VLOOKUP(Table1[[#This Row],[Ledger 12]],$GZ:$GZ,1,0))=16,1,0),0)</f>
        <v>0</v>
      </c>
      <c r="FU451">
        <f>IF(LEN(Table1[[#This Row],[Ledger 13]])&gt;0,IF(TYPE(VLOOKUP(Table1[[#This Row],[Ledger 13]],$GZ:$GZ,1,0))=16,1,0),0)</f>
        <v>0</v>
      </c>
      <c r="FV451">
        <f>IF(LEN(Table1[[#This Row],[Ledger 14]])&gt;0,IF(TYPE(VLOOKUP(Table1[[#This Row],[Ledger 14]],$GZ:$GZ,1,0))=16,1,0),0)</f>
        <v>0</v>
      </c>
      <c r="FW451">
        <f>IF(LEN(Table1[[#This Row],[Ledger 15]])&gt;0,IF(TYPE(VLOOKUP(Table1[[#This Row],[Ledger 15]],$GZ:$GZ,1,0))=16,1,0),0)</f>
        <v>0</v>
      </c>
    </row>
    <row r="452" spans="4:179" ht="33" customHeight="1" x14ac:dyDescent="0.45">
      <c r="D452" s="8">
        <f t="shared" si="15"/>
        <v>447</v>
      </c>
      <c r="E452" s="32"/>
      <c r="F452" s="34"/>
      <c r="G452" s="34"/>
      <c r="H452" s="34"/>
      <c r="I452" s="34"/>
      <c r="J452" s="38"/>
      <c r="K452" s="33"/>
      <c r="L452" s="36"/>
      <c r="M452" s="35"/>
      <c r="N452" s="34"/>
      <c r="O452" s="41"/>
      <c r="P452" s="35"/>
      <c r="Q452" s="34"/>
      <c r="R452" s="37"/>
      <c r="S452" s="35"/>
      <c r="T452" s="34"/>
      <c r="U452" s="37"/>
      <c r="V452" s="35"/>
      <c r="W452" s="34"/>
      <c r="X452" s="37"/>
      <c r="Y452" s="35"/>
      <c r="Z452" s="34"/>
      <c r="AA452" s="37"/>
      <c r="AB452" s="35"/>
      <c r="AC452" s="34"/>
      <c r="AD452" s="37"/>
      <c r="AE452" s="35"/>
      <c r="AF452" s="34"/>
      <c r="AG452" s="37"/>
      <c r="AH452" s="35"/>
      <c r="AI452" s="34"/>
      <c r="AJ452" s="37"/>
      <c r="AK452" s="35"/>
      <c r="AL452" s="34"/>
      <c r="AM452" s="37"/>
      <c r="AN452" s="35"/>
      <c r="AO452" s="34"/>
      <c r="AP452" s="37"/>
      <c r="AQ452" s="35"/>
      <c r="AR452" s="34"/>
      <c r="AS452" s="37"/>
      <c r="AT452" s="35"/>
      <c r="AU452" s="34"/>
      <c r="AV452" s="37"/>
      <c r="AW452" s="35"/>
      <c r="AX452" s="34"/>
      <c r="AY452" s="37"/>
      <c r="AZ452" s="35"/>
      <c r="BA452" s="34"/>
      <c r="BB452" s="37"/>
      <c r="BC4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2" s="7"/>
      <c r="BF452" t="str">
        <f>IF(Table1[[#This Row],[Date]]="","","&amp;lt;VOUCHER REMOTEID="&amp;""""&amp;$A$11&amp;$A$13&amp;ROW()&amp;""""&amp;" VCHTYPE="""&amp;F452&amp;""" ACTION="""&amp;"Create"&amp;"""&amp;gt;")</f>
        <v/>
      </c>
      <c r="BG452" t="str">
        <f>IF(Table1[[#This Row],[Date]]="","",TEXT(Table1[[#This Row],[Date]],"yyyymmdd"))</f>
        <v/>
      </c>
      <c r="BH452" t="str">
        <f>Table1[[#This Row],[Date2]]</f>
        <v/>
      </c>
      <c r="BI452" t="str">
        <f>IF(Table1[[#This Row],[Date]]="","",Table1[[#This Row],[Voucher Type]])</f>
        <v/>
      </c>
      <c r="BJ452" t="str">
        <f>IF(Table1[[#This Row],[Ref No / Invoice No]]="","",Table1[[#This Row],[Ref No / Invoice No]])</f>
        <v/>
      </c>
      <c r="BK452" t="str">
        <f>IF(Table1[[#This Row],[Voucher No]]="","",Table1[[#This Row],[Voucher No]])</f>
        <v/>
      </c>
      <c r="BL452" t="str">
        <f>IF(Table1[[#This Row],[Date]]="","",Table1[[#This Row],[Narration]])</f>
        <v/>
      </c>
      <c r="BM452" t="str">
        <f>IF(Table1[[#This Row],[Date]]="","",$A$11&amp;$A$13&amp;ROW())</f>
        <v/>
      </c>
      <c r="BN452" t="str">
        <f>IF(Table1[[#This Row],[Date]]="","",$A$13)</f>
        <v/>
      </c>
      <c r="BP452" t="str">
        <f>IF(Table1[[#This Row],[Ledger 1]]="","","No")</f>
        <v/>
      </c>
      <c r="BQ452" t="str">
        <f>IF(Table1[[#This Row],[Date]]="","",IF(Table1[[#This Row],[Effect 1]]="Dr.","Yes","No"))</f>
        <v/>
      </c>
      <c r="BR452" t="str">
        <f>IF(Table1[[#This Row],[Date]]="","",Table1[[#This Row],[Ledger 1]])</f>
        <v/>
      </c>
      <c r="BS452" t="str">
        <f>IF(Table1[[#This Row],[Date]]="","",IF(Table1[[#This Row],[Effect 1]]="Dr.",-Table1[[#This Row],[Amount 1]],Table1[[#This Row],[Amount 1]]))</f>
        <v/>
      </c>
      <c r="BV452" t="str">
        <f>IF(Table1[[#This Row],[Ledger 2]]="","","No")</f>
        <v/>
      </c>
      <c r="BW452" t="str">
        <f>IF(Table1[[#This Row],[Date]]="","",IF(Table1[[#This Row],[Effect 2]]="Dr.","Yes","No"))</f>
        <v/>
      </c>
      <c r="BX452" t="str">
        <f>IF(Table1[[#This Row],[Date]]="","",Table1[[#This Row],[Ledger 2]])</f>
        <v/>
      </c>
      <c r="BY452" t="str">
        <f>IF(Table1[[#This Row],[Date]]="","",IF(Table1[[#This Row],[Effect 2]]="Dr.",-Table1[[#This Row],[Amount 2]],Table1[[#This Row],[Amount 2]]))</f>
        <v/>
      </c>
      <c r="CB452" t="str">
        <f>IF(Table1[[#This Row],[Ledger 3]]="","","No")</f>
        <v/>
      </c>
      <c r="CC452" t="str">
        <f>IF(Table1[[#This Row],[Ledger 3]]="","",IF(Table1[[#This Row],[Effect 3]]="Dr.","Yes","No"))</f>
        <v/>
      </c>
      <c r="CD452" t="str">
        <f>IF(Table1[[#This Row],[Ledger 3]]="","",Table1[[#This Row],[Ledger 3]])</f>
        <v/>
      </c>
      <c r="CE452" t="str">
        <f>IF(Table1[[#This Row],[Ledger 3]]="","",IF(Table1[[#This Row],[Effect 3]]="Dr.",-Table1[[#This Row],[Amount 3]],Table1[[#This Row],[Amount 3]]))</f>
        <v/>
      </c>
      <c r="CH452" t="str">
        <f>IF(Table1[[#This Row],[Ledger 4]]="","","No")</f>
        <v/>
      </c>
      <c r="CI452" t="str">
        <f>IF(Table1[[#This Row],[Ledger 4]]="","",IF(Table1[[#This Row],[Effect 4]]="Dr.","Yes","No"))</f>
        <v/>
      </c>
      <c r="CJ452" t="str">
        <f>IF(Table1[[#This Row],[Ledger 4]]="","",Table1[[#This Row],[Ledger 4]])</f>
        <v/>
      </c>
      <c r="CK452" t="str">
        <f>IF(Table1[[#This Row],[Ledger 4]]="","",IF(Table1[[#This Row],[Effect 4]]="Dr.",-Table1[[#This Row],[Amount 4]],Table1[[#This Row],[Amount 4]]))</f>
        <v/>
      </c>
      <c r="CN452" t="str">
        <f>IF(Table1[[#This Row],[Ledger 5]]="","","No")</f>
        <v/>
      </c>
      <c r="CO452" t="str">
        <f>IF(Table1[[#This Row],[Ledger 5]]="","",IF(Table1[[#This Row],[Effect 5]]="Dr.","Yes","No"))</f>
        <v/>
      </c>
      <c r="CP452" t="str">
        <f>IF(Table1[[#This Row],[Ledger 5]]="","",Table1[[#This Row],[Ledger 5]])</f>
        <v/>
      </c>
      <c r="CQ452" t="str">
        <f>IF(Table1[[#This Row],[Ledger 5]]="","",IF(Table1[[#This Row],[Effect 5]]="Dr.",-Table1[[#This Row],[Amount 5]],Table1[[#This Row],[Amount 5]]))</f>
        <v/>
      </c>
      <c r="CT452" t="str">
        <f>IF(Table1[[#This Row],[Ledger 6]]="","","No")</f>
        <v/>
      </c>
      <c r="CU452" t="str">
        <f>IF(Table1[[#This Row],[Ledger 6]]="","",IF(Table1[[#This Row],[Effect 6]]="Dr.","Yes","No"))</f>
        <v/>
      </c>
      <c r="CV452" t="str">
        <f>IF(Table1[[#This Row],[Ledger 6]]="","",Table1[[#This Row],[Ledger 6]])</f>
        <v/>
      </c>
      <c r="CW452" t="str">
        <f>IF(Table1[[#This Row],[Ledger 6]]="","",IF(Table1[[#This Row],[Effect 6]]="Dr.",-Table1[[#This Row],[Amount 6]],Table1[[#This Row],[Amount 6]]))</f>
        <v/>
      </c>
      <c r="CZ452" t="str">
        <f>IF(Table1[[#This Row],[Ledger 7]]="","","No")</f>
        <v/>
      </c>
      <c r="DA452" t="str">
        <f>IF(Table1[[#This Row],[Ledger 7]]="","",IF(Table1[[#This Row],[Effect 7]]="Dr.","Yes","No"))</f>
        <v/>
      </c>
      <c r="DB452" t="str">
        <f>IF(Table1[[#This Row],[Ledger 7]]="","",Table1[[#This Row],[Ledger 7]])</f>
        <v/>
      </c>
      <c r="DC452" t="str">
        <f>IF(Table1[[#This Row],[Ledger 7]]="","",IF(Table1[[#This Row],[Effect 7]]="Dr.",-Table1[[#This Row],[Amount 7]],Table1[[#This Row],[Amount 7]]))</f>
        <v/>
      </c>
      <c r="DF452" t="str">
        <f>IF(Table1[[#This Row],[Ledger 8]]="","","No")</f>
        <v/>
      </c>
      <c r="DG452" t="str">
        <f>IF(Table1[[#This Row],[Ledger 8]]="","",IF(Table1[[#This Row],[Effect 8]]="Dr.","Yes","No"))</f>
        <v/>
      </c>
      <c r="DH452" t="str">
        <f>IF(Table1[[#This Row],[Ledger 8]]="","",Table1[[#This Row],[Ledger 8]])</f>
        <v/>
      </c>
      <c r="DI452" t="str">
        <f>IF(Table1[[#This Row],[Ledger 8]]="","",IF(Table1[[#This Row],[Effect 8]]="Dr.",-Table1[[#This Row],[Amount 8]],Table1[[#This Row],[Amount 8]]))</f>
        <v/>
      </c>
      <c r="DL452" t="str">
        <f>IF(Table1[[#This Row],[Ledger 9]]="","","No")</f>
        <v/>
      </c>
      <c r="DM452" t="str">
        <f>IF(Table1[[#This Row],[Ledger 9]]="","",IF(Table1[[#This Row],[Effect 9]]="Dr.","Yes","No"))</f>
        <v/>
      </c>
      <c r="DN452" t="str">
        <f>IF(Table1[[#This Row],[Ledger 9]]="","",Table1[[#This Row],[Ledger 9]])</f>
        <v/>
      </c>
      <c r="DO452" t="str">
        <f>IF(Table1[[#This Row],[Ledger 9]]="","",IF(Table1[[#This Row],[Effect 9]]="Dr.",-Table1[[#This Row],[Amount 9]],Table1[[#This Row],[Amount 9]]))</f>
        <v/>
      </c>
      <c r="DR452" t="str">
        <f>IF(Table1[[#This Row],[Ledger 10]]="","","No")</f>
        <v/>
      </c>
      <c r="DS452" t="str">
        <f>IF(Table1[[#This Row],[Ledger 10]]="","",IF(Table1[[#This Row],[Effect 10]]="Dr.","Yes","No"))</f>
        <v/>
      </c>
      <c r="DT452" t="str">
        <f>IF(Table1[[#This Row],[Ledger 10]]="","",Table1[[#This Row],[Ledger 10]])</f>
        <v/>
      </c>
      <c r="DU452" t="str">
        <f>IF(Table1[[#This Row],[Ledger 10]]="","",IF(Table1[[#This Row],[Effect 10]]="Dr.",-Table1[[#This Row],[Amount 10]],Table1[[#This Row],[Amount 10]]))</f>
        <v/>
      </c>
      <c r="DX452" t="str">
        <f>IF(Table1[[#This Row],[Ledger 11]]="","","No")</f>
        <v/>
      </c>
      <c r="DY452" t="str">
        <f>IF(Table1[[#This Row],[Ledger 11]]="","",IF(Table1[[#This Row],[Effect 11]]="Dr.","Yes","No"))</f>
        <v/>
      </c>
      <c r="DZ452" t="str">
        <f>IF(Table1[[#This Row],[Ledger 11]]="","",Table1[[#This Row],[Ledger 11]])</f>
        <v/>
      </c>
      <c r="EA452" t="str">
        <f>IF(Table1[[#This Row],[Ledger 11]]="","",IF(Table1[[#This Row],[Effect 11]]="Dr.",-Table1[[#This Row],[Amount 11]],Table1[[#This Row],[Amount 11]]))</f>
        <v/>
      </c>
      <c r="ED452" t="str">
        <f>IF(Table1[[#This Row],[Ledger 12]]="","","No")</f>
        <v/>
      </c>
      <c r="EE452" t="str">
        <f>IF(Table1[[#This Row],[Ledger 12]]="","",IF(Table1[[#This Row],[Effect 12]]="Dr.","Yes","No"))</f>
        <v/>
      </c>
      <c r="EF452" t="str">
        <f>IF(Table1[[#This Row],[Ledger 12]]="","",Table1[[#This Row],[Ledger 12]])</f>
        <v/>
      </c>
      <c r="EG452" t="str">
        <f>IF(Table1[[#This Row],[Ledger 12]]="","",IF(Table1[[#This Row],[Effect 12]]="Dr.",-Table1[[#This Row],[Amount 12]],Table1[[#This Row],[Amount 12]]))</f>
        <v/>
      </c>
      <c r="EJ452" t="str">
        <f>IF(Table1[[#This Row],[Ledger 13]]="","","No")</f>
        <v/>
      </c>
      <c r="EK452" t="str">
        <f>IF(Table1[[#This Row],[Ledger 13]]="","",IF(Table1[[#This Row],[Effect 13]]="Dr.","Yes","No"))</f>
        <v/>
      </c>
      <c r="EL452" t="str">
        <f>IF(Table1[[#This Row],[Ledger 13]]="","",Table1[[#This Row],[Ledger 13]])</f>
        <v/>
      </c>
      <c r="EM452" t="str">
        <f>IF(Table1[[#This Row],[Ledger 13]]="","",IF(Table1[[#This Row],[Effect 13]]="Dr.",-Table1[[#This Row],[Amount 13]],Table1[[#This Row],[Amount 13]]))</f>
        <v/>
      </c>
      <c r="EP452" t="str">
        <f>IF(Table1[[#This Row],[Ledger 14]]="","","No")</f>
        <v/>
      </c>
      <c r="EQ452" t="str">
        <f>IF(Table1[[#This Row],[Ledger 14]]="","",IF(Table1[[#This Row],[Effect 14]]="Dr.","Yes","No"))</f>
        <v/>
      </c>
      <c r="ER452" t="str">
        <f>IF(Table1[[#This Row],[Ledger 14]]="","",Table1[[#This Row],[Ledger 14]])</f>
        <v/>
      </c>
      <c r="ES452" t="str">
        <f>IF(Table1[[#This Row],[Ledger 14]]="","",IF(Table1[[#This Row],[Effect 14]]="Dr.",-Table1[[#This Row],[Amount 14]],Table1[[#This Row],[Amount 14]]))</f>
        <v/>
      </c>
      <c r="EV452" t="str">
        <f>IF(Table1[[#This Row],[Ledger 15]]="","","No")</f>
        <v/>
      </c>
      <c r="EW452" t="str">
        <f>IF(Table1[[#This Row],[Ledger 15]]="","",IF(Table1[[#This Row],[Effect 15]]="Dr.","Yes","No"))</f>
        <v/>
      </c>
      <c r="EX452" t="str">
        <f>IF(Table1[[#This Row],[Ledger 15]]="","",Table1[[#This Row],[Ledger 15]])</f>
        <v/>
      </c>
      <c r="EY452" t="str">
        <f>IF(Table1[[#This Row],[Ledger 15]]="","",IF(Table1[[#This Row],[Effect 15]]="Dr.",-Table1[[#This Row],[Amount 15]],Table1[[#This Row],[Amount 15]]))</f>
        <v/>
      </c>
      <c r="FD4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2">
        <f>IF(Table1[[#This Row],[Date]]="",0,IF(AND(Table1[[#This Row],[Date]]&gt;=$FE$2,Table1[[#This Row],[Date]]&lt;=$FE$3),0,1))</f>
        <v>0</v>
      </c>
      <c r="FF452">
        <f>IF(Table1[[#This Row],[Date]]="",0,IF(TYPE(VLOOKUP(Table1[[#This Row],[Voucher Type]],Table1[[#All],[Voucher Type Master]],1,FALSE))=16,1,0))</f>
        <v>0</v>
      </c>
      <c r="FG452">
        <f>IF(TYPE(IF(Table1[[#This Row],[Date]]="",0,IF(VLOOKUP(Table1[[#This Row],[Voucher Type]],$FY$5:$FZ$13,2,0)=Table1[[#This Row],[Effect 1]],0,1)))=16,1,0)</f>
        <v>0</v>
      </c>
      <c r="FH4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2">
        <f>IF(LEN(Table1[[#This Row],[Ledger 1]])&gt;0,IF(TYPE(VLOOKUP(Table1[[#This Row],[Ledger 1]],GZ:GZ,1,0))=16,1,0),0)</f>
        <v>0</v>
      </c>
      <c r="FJ452">
        <f>IF(LEN(Table1[[#This Row],[Ledger 2]])&gt;0,IF(TYPE(VLOOKUP(Table1[[#This Row],[Ledger 2]],GZ:GZ,1,0))=16,1,0),0)</f>
        <v>0</v>
      </c>
      <c r="FK452">
        <f>IF(LEN(Table1[[#This Row],[Ledger 3]])&gt;0,IF(TYPE(VLOOKUP(Table1[[#This Row],[Ledger 3]],GZ:GZ,1,0))=16,1,0),0)</f>
        <v>0</v>
      </c>
      <c r="FL452">
        <f>IF(LEN(Table1[[#This Row],[Ledger 4]])&gt;0,IF(TYPE(VLOOKUP(Table1[[#This Row],[Ledger 4]],GZ:GZ,1,0))=16,1,0),0)</f>
        <v>0</v>
      </c>
      <c r="FM452">
        <f>IF(LEN(Table1[[#This Row],[Ledger 5]])&gt;0,IF(TYPE(VLOOKUP(Table1[[#This Row],[Ledger 5]],GZ:GZ,1,0))=16,1,0),0)</f>
        <v>0</v>
      </c>
      <c r="FN452">
        <f>IF(LEN(Table1[[#This Row],[Ledger 6]])&gt;0,IF(TYPE(VLOOKUP(Table1[[#This Row],[Ledger 6]],$GZ:$GZ,1,0))=16,1,0),0)</f>
        <v>0</v>
      </c>
      <c r="FO452">
        <f>IF(LEN(Table1[[#This Row],[Ledger 7]])&gt;0,IF(TYPE(VLOOKUP(Table1[[#This Row],[Ledger 7]],$GZ:$GZ,1,0))=16,1,0),0)</f>
        <v>0</v>
      </c>
      <c r="FP452">
        <f>IF(LEN(Table1[[#This Row],[Ledger 8]])&gt;0,IF(TYPE(VLOOKUP(Table1[[#This Row],[Ledger 8]],$GZ:$GZ,1,0))=16,1,0),0)</f>
        <v>0</v>
      </c>
      <c r="FQ452">
        <f>IF(LEN(Table1[[#This Row],[Ledger 9]])&gt;0,IF(TYPE(VLOOKUP(Table1[[#This Row],[Ledger 9]],$GZ:$GZ,1,0))=16,1,0),0)</f>
        <v>0</v>
      </c>
      <c r="FR452">
        <f>IF(LEN(Table1[[#This Row],[Ledger 10]])&gt;0,IF(TYPE(VLOOKUP(Table1[[#This Row],[Ledger 10]],$GZ:$GZ,1,0))=16,1,0),0)</f>
        <v>0</v>
      </c>
      <c r="FS452">
        <f>IF(LEN(Table1[[#This Row],[Ledger 11]])&gt;0,IF(TYPE(VLOOKUP(Table1[[#This Row],[Ledger 11]],$GZ:$GZ,1,0))=16,1,0),0)</f>
        <v>0</v>
      </c>
      <c r="FT452">
        <f>IF(LEN(Table1[[#This Row],[Ledger 12]])&gt;0,IF(TYPE(VLOOKUP(Table1[[#This Row],[Ledger 12]],$GZ:$GZ,1,0))=16,1,0),0)</f>
        <v>0</v>
      </c>
      <c r="FU452">
        <f>IF(LEN(Table1[[#This Row],[Ledger 13]])&gt;0,IF(TYPE(VLOOKUP(Table1[[#This Row],[Ledger 13]],$GZ:$GZ,1,0))=16,1,0),0)</f>
        <v>0</v>
      </c>
      <c r="FV452">
        <f>IF(LEN(Table1[[#This Row],[Ledger 14]])&gt;0,IF(TYPE(VLOOKUP(Table1[[#This Row],[Ledger 14]],$GZ:$GZ,1,0))=16,1,0),0)</f>
        <v>0</v>
      </c>
      <c r="FW452">
        <f>IF(LEN(Table1[[#This Row],[Ledger 15]])&gt;0,IF(TYPE(VLOOKUP(Table1[[#This Row],[Ledger 15]],$GZ:$GZ,1,0))=16,1,0),0)</f>
        <v>0</v>
      </c>
    </row>
    <row r="453" spans="4:179" ht="33" customHeight="1" x14ac:dyDescent="0.45">
      <c r="D453" s="8">
        <f t="shared" si="15"/>
        <v>448</v>
      </c>
      <c r="E453" s="32"/>
      <c r="F453" s="34"/>
      <c r="G453" s="34"/>
      <c r="H453" s="34"/>
      <c r="I453" s="34"/>
      <c r="J453" s="38"/>
      <c r="K453" s="33"/>
      <c r="L453" s="36"/>
      <c r="M453" s="35"/>
      <c r="N453" s="34"/>
      <c r="O453" s="41"/>
      <c r="P453" s="35"/>
      <c r="Q453" s="34"/>
      <c r="R453" s="37"/>
      <c r="S453" s="35"/>
      <c r="T453" s="34"/>
      <c r="U453" s="37"/>
      <c r="V453" s="35"/>
      <c r="W453" s="34"/>
      <c r="X453" s="37"/>
      <c r="Y453" s="35"/>
      <c r="Z453" s="34"/>
      <c r="AA453" s="37"/>
      <c r="AB453" s="35"/>
      <c r="AC453" s="34"/>
      <c r="AD453" s="37"/>
      <c r="AE453" s="35"/>
      <c r="AF453" s="34"/>
      <c r="AG453" s="37"/>
      <c r="AH453" s="35"/>
      <c r="AI453" s="34"/>
      <c r="AJ453" s="37"/>
      <c r="AK453" s="35"/>
      <c r="AL453" s="34"/>
      <c r="AM453" s="37"/>
      <c r="AN453" s="35"/>
      <c r="AO453" s="34"/>
      <c r="AP453" s="37"/>
      <c r="AQ453" s="35"/>
      <c r="AR453" s="34"/>
      <c r="AS453" s="37"/>
      <c r="AT453" s="35"/>
      <c r="AU453" s="34"/>
      <c r="AV453" s="37"/>
      <c r="AW453" s="35"/>
      <c r="AX453" s="34"/>
      <c r="AY453" s="37"/>
      <c r="AZ453" s="35"/>
      <c r="BA453" s="34"/>
      <c r="BB453" s="37"/>
      <c r="BC4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3" s="7"/>
      <c r="BF453" t="str">
        <f>IF(Table1[[#This Row],[Date]]="","","&amp;lt;VOUCHER REMOTEID="&amp;""""&amp;$A$11&amp;$A$13&amp;ROW()&amp;""""&amp;" VCHTYPE="""&amp;F453&amp;""" ACTION="""&amp;"Create"&amp;"""&amp;gt;")</f>
        <v/>
      </c>
      <c r="BG453" t="str">
        <f>IF(Table1[[#This Row],[Date]]="","",TEXT(Table1[[#This Row],[Date]],"yyyymmdd"))</f>
        <v/>
      </c>
      <c r="BH453" t="str">
        <f>Table1[[#This Row],[Date2]]</f>
        <v/>
      </c>
      <c r="BI453" t="str">
        <f>IF(Table1[[#This Row],[Date]]="","",Table1[[#This Row],[Voucher Type]])</f>
        <v/>
      </c>
      <c r="BJ453" t="str">
        <f>IF(Table1[[#This Row],[Ref No / Invoice No]]="","",Table1[[#This Row],[Ref No / Invoice No]])</f>
        <v/>
      </c>
      <c r="BK453" t="str">
        <f>IF(Table1[[#This Row],[Voucher No]]="","",Table1[[#This Row],[Voucher No]])</f>
        <v/>
      </c>
      <c r="BL453" t="str">
        <f>IF(Table1[[#This Row],[Date]]="","",Table1[[#This Row],[Narration]])</f>
        <v/>
      </c>
      <c r="BM453" t="str">
        <f>IF(Table1[[#This Row],[Date]]="","",$A$11&amp;$A$13&amp;ROW())</f>
        <v/>
      </c>
      <c r="BN453" t="str">
        <f>IF(Table1[[#This Row],[Date]]="","",$A$13)</f>
        <v/>
      </c>
      <c r="BP453" t="str">
        <f>IF(Table1[[#This Row],[Ledger 1]]="","","No")</f>
        <v/>
      </c>
      <c r="BQ453" t="str">
        <f>IF(Table1[[#This Row],[Date]]="","",IF(Table1[[#This Row],[Effect 1]]="Dr.","Yes","No"))</f>
        <v/>
      </c>
      <c r="BR453" t="str">
        <f>IF(Table1[[#This Row],[Date]]="","",Table1[[#This Row],[Ledger 1]])</f>
        <v/>
      </c>
      <c r="BS453" t="str">
        <f>IF(Table1[[#This Row],[Date]]="","",IF(Table1[[#This Row],[Effect 1]]="Dr.",-Table1[[#This Row],[Amount 1]],Table1[[#This Row],[Amount 1]]))</f>
        <v/>
      </c>
      <c r="BV453" t="str">
        <f>IF(Table1[[#This Row],[Ledger 2]]="","","No")</f>
        <v/>
      </c>
      <c r="BW453" t="str">
        <f>IF(Table1[[#This Row],[Date]]="","",IF(Table1[[#This Row],[Effect 2]]="Dr.","Yes","No"))</f>
        <v/>
      </c>
      <c r="BX453" t="str">
        <f>IF(Table1[[#This Row],[Date]]="","",Table1[[#This Row],[Ledger 2]])</f>
        <v/>
      </c>
      <c r="BY453" t="str">
        <f>IF(Table1[[#This Row],[Date]]="","",IF(Table1[[#This Row],[Effect 2]]="Dr.",-Table1[[#This Row],[Amount 2]],Table1[[#This Row],[Amount 2]]))</f>
        <v/>
      </c>
      <c r="CB453" t="str">
        <f>IF(Table1[[#This Row],[Ledger 3]]="","","No")</f>
        <v/>
      </c>
      <c r="CC453" t="str">
        <f>IF(Table1[[#This Row],[Ledger 3]]="","",IF(Table1[[#This Row],[Effect 3]]="Dr.","Yes","No"))</f>
        <v/>
      </c>
      <c r="CD453" t="str">
        <f>IF(Table1[[#This Row],[Ledger 3]]="","",Table1[[#This Row],[Ledger 3]])</f>
        <v/>
      </c>
      <c r="CE453" t="str">
        <f>IF(Table1[[#This Row],[Ledger 3]]="","",IF(Table1[[#This Row],[Effect 3]]="Dr.",-Table1[[#This Row],[Amount 3]],Table1[[#This Row],[Amount 3]]))</f>
        <v/>
      </c>
      <c r="CH453" t="str">
        <f>IF(Table1[[#This Row],[Ledger 4]]="","","No")</f>
        <v/>
      </c>
      <c r="CI453" t="str">
        <f>IF(Table1[[#This Row],[Ledger 4]]="","",IF(Table1[[#This Row],[Effect 4]]="Dr.","Yes","No"))</f>
        <v/>
      </c>
      <c r="CJ453" t="str">
        <f>IF(Table1[[#This Row],[Ledger 4]]="","",Table1[[#This Row],[Ledger 4]])</f>
        <v/>
      </c>
      <c r="CK453" t="str">
        <f>IF(Table1[[#This Row],[Ledger 4]]="","",IF(Table1[[#This Row],[Effect 4]]="Dr.",-Table1[[#This Row],[Amount 4]],Table1[[#This Row],[Amount 4]]))</f>
        <v/>
      </c>
      <c r="CN453" t="str">
        <f>IF(Table1[[#This Row],[Ledger 5]]="","","No")</f>
        <v/>
      </c>
      <c r="CO453" t="str">
        <f>IF(Table1[[#This Row],[Ledger 5]]="","",IF(Table1[[#This Row],[Effect 5]]="Dr.","Yes","No"))</f>
        <v/>
      </c>
      <c r="CP453" t="str">
        <f>IF(Table1[[#This Row],[Ledger 5]]="","",Table1[[#This Row],[Ledger 5]])</f>
        <v/>
      </c>
      <c r="CQ453" t="str">
        <f>IF(Table1[[#This Row],[Ledger 5]]="","",IF(Table1[[#This Row],[Effect 5]]="Dr.",-Table1[[#This Row],[Amount 5]],Table1[[#This Row],[Amount 5]]))</f>
        <v/>
      </c>
      <c r="CT453" t="str">
        <f>IF(Table1[[#This Row],[Ledger 6]]="","","No")</f>
        <v/>
      </c>
      <c r="CU453" t="str">
        <f>IF(Table1[[#This Row],[Ledger 6]]="","",IF(Table1[[#This Row],[Effect 6]]="Dr.","Yes","No"))</f>
        <v/>
      </c>
      <c r="CV453" t="str">
        <f>IF(Table1[[#This Row],[Ledger 6]]="","",Table1[[#This Row],[Ledger 6]])</f>
        <v/>
      </c>
      <c r="CW453" t="str">
        <f>IF(Table1[[#This Row],[Ledger 6]]="","",IF(Table1[[#This Row],[Effect 6]]="Dr.",-Table1[[#This Row],[Amount 6]],Table1[[#This Row],[Amount 6]]))</f>
        <v/>
      </c>
      <c r="CZ453" t="str">
        <f>IF(Table1[[#This Row],[Ledger 7]]="","","No")</f>
        <v/>
      </c>
      <c r="DA453" t="str">
        <f>IF(Table1[[#This Row],[Ledger 7]]="","",IF(Table1[[#This Row],[Effect 7]]="Dr.","Yes","No"))</f>
        <v/>
      </c>
      <c r="DB453" t="str">
        <f>IF(Table1[[#This Row],[Ledger 7]]="","",Table1[[#This Row],[Ledger 7]])</f>
        <v/>
      </c>
      <c r="DC453" t="str">
        <f>IF(Table1[[#This Row],[Ledger 7]]="","",IF(Table1[[#This Row],[Effect 7]]="Dr.",-Table1[[#This Row],[Amount 7]],Table1[[#This Row],[Amount 7]]))</f>
        <v/>
      </c>
      <c r="DF453" t="str">
        <f>IF(Table1[[#This Row],[Ledger 8]]="","","No")</f>
        <v/>
      </c>
      <c r="DG453" t="str">
        <f>IF(Table1[[#This Row],[Ledger 8]]="","",IF(Table1[[#This Row],[Effect 8]]="Dr.","Yes","No"))</f>
        <v/>
      </c>
      <c r="DH453" t="str">
        <f>IF(Table1[[#This Row],[Ledger 8]]="","",Table1[[#This Row],[Ledger 8]])</f>
        <v/>
      </c>
      <c r="DI453" t="str">
        <f>IF(Table1[[#This Row],[Ledger 8]]="","",IF(Table1[[#This Row],[Effect 8]]="Dr.",-Table1[[#This Row],[Amount 8]],Table1[[#This Row],[Amount 8]]))</f>
        <v/>
      </c>
      <c r="DL453" t="str">
        <f>IF(Table1[[#This Row],[Ledger 9]]="","","No")</f>
        <v/>
      </c>
      <c r="DM453" t="str">
        <f>IF(Table1[[#This Row],[Ledger 9]]="","",IF(Table1[[#This Row],[Effect 9]]="Dr.","Yes","No"))</f>
        <v/>
      </c>
      <c r="DN453" t="str">
        <f>IF(Table1[[#This Row],[Ledger 9]]="","",Table1[[#This Row],[Ledger 9]])</f>
        <v/>
      </c>
      <c r="DO453" t="str">
        <f>IF(Table1[[#This Row],[Ledger 9]]="","",IF(Table1[[#This Row],[Effect 9]]="Dr.",-Table1[[#This Row],[Amount 9]],Table1[[#This Row],[Amount 9]]))</f>
        <v/>
      </c>
      <c r="DR453" t="str">
        <f>IF(Table1[[#This Row],[Ledger 10]]="","","No")</f>
        <v/>
      </c>
      <c r="DS453" t="str">
        <f>IF(Table1[[#This Row],[Ledger 10]]="","",IF(Table1[[#This Row],[Effect 10]]="Dr.","Yes","No"))</f>
        <v/>
      </c>
      <c r="DT453" t="str">
        <f>IF(Table1[[#This Row],[Ledger 10]]="","",Table1[[#This Row],[Ledger 10]])</f>
        <v/>
      </c>
      <c r="DU453" t="str">
        <f>IF(Table1[[#This Row],[Ledger 10]]="","",IF(Table1[[#This Row],[Effect 10]]="Dr.",-Table1[[#This Row],[Amount 10]],Table1[[#This Row],[Amount 10]]))</f>
        <v/>
      </c>
      <c r="DX453" t="str">
        <f>IF(Table1[[#This Row],[Ledger 11]]="","","No")</f>
        <v/>
      </c>
      <c r="DY453" t="str">
        <f>IF(Table1[[#This Row],[Ledger 11]]="","",IF(Table1[[#This Row],[Effect 11]]="Dr.","Yes","No"))</f>
        <v/>
      </c>
      <c r="DZ453" t="str">
        <f>IF(Table1[[#This Row],[Ledger 11]]="","",Table1[[#This Row],[Ledger 11]])</f>
        <v/>
      </c>
      <c r="EA453" t="str">
        <f>IF(Table1[[#This Row],[Ledger 11]]="","",IF(Table1[[#This Row],[Effect 11]]="Dr.",-Table1[[#This Row],[Amount 11]],Table1[[#This Row],[Amount 11]]))</f>
        <v/>
      </c>
      <c r="ED453" t="str">
        <f>IF(Table1[[#This Row],[Ledger 12]]="","","No")</f>
        <v/>
      </c>
      <c r="EE453" t="str">
        <f>IF(Table1[[#This Row],[Ledger 12]]="","",IF(Table1[[#This Row],[Effect 12]]="Dr.","Yes","No"))</f>
        <v/>
      </c>
      <c r="EF453" t="str">
        <f>IF(Table1[[#This Row],[Ledger 12]]="","",Table1[[#This Row],[Ledger 12]])</f>
        <v/>
      </c>
      <c r="EG453" t="str">
        <f>IF(Table1[[#This Row],[Ledger 12]]="","",IF(Table1[[#This Row],[Effect 12]]="Dr.",-Table1[[#This Row],[Amount 12]],Table1[[#This Row],[Amount 12]]))</f>
        <v/>
      </c>
      <c r="EJ453" t="str">
        <f>IF(Table1[[#This Row],[Ledger 13]]="","","No")</f>
        <v/>
      </c>
      <c r="EK453" t="str">
        <f>IF(Table1[[#This Row],[Ledger 13]]="","",IF(Table1[[#This Row],[Effect 13]]="Dr.","Yes","No"))</f>
        <v/>
      </c>
      <c r="EL453" t="str">
        <f>IF(Table1[[#This Row],[Ledger 13]]="","",Table1[[#This Row],[Ledger 13]])</f>
        <v/>
      </c>
      <c r="EM453" t="str">
        <f>IF(Table1[[#This Row],[Ledger 13]]="","",IF(Table1[[#This Row],[Effect 13]]="Dr.",-Table1[[#This Row],[Amount 13]],Table1[[#This Row],[Amount 13]]))</f>
        <v/>
      </c>
      <c r="EP453" t="str">
        <f>IF(Table1[[#This Row],[Ledger 14]]="","","No")</f>
        <v/>
      </c>
      <c r="EQ453" t="str">
        <f>IF(Table1[[#This Row],[Ledger 14]]="","",IF(Table1[[#This Row],[Effect 14]]="Dr.","Yes","No"))</f>
        <v/>
      </c>
      <c r="ER453" t="str">
        <f>IF(Table1[[#This Row],[Ledger 14]]="","",Table1[[#This Row],[Ledger 14]])</f>
        <v/>
      </c>
      <c r="ES453" t="str">
        <f>IF(Table1[[#This Row],[Ledger 14]]="","",IF(Table1[[#This Row],[Effect 14]]="Dr.",-Table1[[#This Row],[Amount 14]],Table1[[#This Row],[Amount 14]]))</f>
        <v/>
      </c>
      <c r="EV453" t="str">
        <f>IF(Table1[[#This Row],[Ledger 15]]="","","No")</f>
        <v/>
      </c>
      <c r="EW453" t="str">
        <f>IF(Table1[[#This Row],[Ledger 15]]="","",IF(Table1[[#This Row],[Effect 15]]="Dr.","Yes","No"))</f>
        <v/>
      </c>
      <c r="EX453" t="str">
        <f>IF(Table1[[#This Row],[Ledger 15]]="","",Table1[[#This Row],[Ledger 15]])</f>
        <v/>
      </c>
      <c r="EY453" t="str">
        <f>IF(Table1[[#This Row],[Ledger 15]]="","",IF(Table1[[#This Row],[Effect 15]]="Dr.",-Table1[[#This Row],[Amount 15]],Table1[[#This Row],[Amount 15]]))</f>
        <v/>
      </c>
      <c r="FD4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3">
        <f>IF(Table1[[#This Row],[Date]]="",0,IF(AND(Table1[[#This Row],[Date]]&gt;=$FE$2,Table1[[#This Row],[Date]]&lt;=$FE$3),0,1))</f>
        <v>0</v>
      </c>
      <c r="FF453">
        <f>IF(Table1[[#This Row],[Date]]="",0,IF(TYPE(VLOOKUP(Table1[[#This Row],[Voucher Type]],Table1[[#All],[Voucher Type Master]],1,FALSE))=16,1,0))</f>
        <v>0</v>
      </c>
      <c r="FG453">
        <f>IF(TYPE(IF(Table1[[#This Row],[Date]]="",0,IF(VLOOKUP(Table1[[#This Row],[Voucher Type]],$FY$5:$FZ$13,2,0)=Table1[[#This Row],[Effect 1]],0,1)))=16,1,0)</f>
        <v>0</v>
      </c>
      <c r="FH4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3">
        <f>IF(LEN(Table1[[#This Row],[Ledger 1]])&gt;0,IF(TYPE(VLOOKUP(Table1[[#This Row],[Ledger 1]],GZ:GZ,1,0))=16,1,0),0)</f>
        <v>0</v>
      </c>
      <c r="FJ453">
        <f>IF(LEN(Table1[[#This Row],[Ledger 2]])&gt;0,IF(TYPE(VLOOKUP(Table1[[#This Row],[Ledger 2]],GZ:GZ,1,0))=16,1,0),0)</f>
        <v>0</v>
      </c>
      <c r="FK453">
        <f>IF(LEN(Table1[[#This Row],[Ledger 3]])&gt;0,IF(TYPE(VLOOKUP(Table1[[#This Row],[Ledger 3]],GZ:GZ,1,0))=16,1,0),0)</f>
        <v>0</v>
      </c>
      <c r="FL453">
        <f>IF(LEN(Table1[[#This Row],[Ledger 4]])&gt;0,IF(TYPE(VLOOKUP(Table1[[#This Row],[Ledger 4]],GZ:GZ,1,0))=16,1,0),0)</f>
        <v>0</v>
      </c>
      <c r="FM453">
        <f>IF(LEN(Table1[[#This Row],[Ledger 5]])&gt;0,IF(TYPE(VLOOKUP(Table1[[#This Row],[Ledger 5]],GZ:GZ,1,0))=16,1,0),0)</f>
        <v>0</v>
      </c>
      <c r="FN453">
        <f>IF(LEN(Table1[[#This Row],[Ledger 6]])&gt;0,IF(TYPE(VLOOKUP(Table1[[#This Row],[Ledger 6]],$GZ:$GZ,1,0))=16,1,0),0)</f>
        <v>0</v>
      </c>
      <c r="FO453">
        <f>IF(LEN(Table1[[#This Row],[Ledger 7]])&gt;0,IF(TYPE(VLOOKUP(Table1[[#This Row],[Ledger 7]],$GZ:$GZ,1,0))=16,1,0),0)</f>
        <v>0</v>
      </c>
      <c r="FP453">
        <f>IF(LEN(Table1[[#This Row],[Ledger 8]])&gt;0,IF(TYPE(VLOOKUP(Table1[[#This Row],[Ledger 8]],$GZ:$GZ,1,0))=16,1,0),0)</f>
        <v>0</v>
      </c>
      <c r="FQ453">
        <f>IF(LEN(Table1[[#This Row],[Ledger 9]])&gt;0,IF(TYPE(VLOOKUP(Table1[[#This Row],[Ledger 9]],$GZ:$GZ,1,0))=16,1,0),0)</f>
        <v>0</v>
      </c>
      <c r="FR453">
        <f>IF(LEN(Table1[[#This Row],[Ledger 10]])&gt;0,IF(TYPE(VLOOKUP(Table1[[#This Row],[Ledger 10]],$GZ:$GZ,1,0))=16,1,0),0)</f>
        <v>0</v>
      </c>
      <c r="FS453">
        <f>IF(LEN(Table1[[#This Row],[Ledger 11]])&gt;0,IF(TYPE(VLOOKUP(Table1[[#This Row],[Ledger 11]],$GZ:$GZ,1,0))=16,1,0),0)</f>
        <v>0</v>
      </c>
      <c r="FT453">
        <f>IF(LEN(Table1[[#This Row],[Ledger 12]])&gt;0,IF(TYPE(VLOOKUP(Table1[[#This Row],[Ledger 12]],$GZ:$GZ,1,0))=16,1,0),0)</f>
        <v>0</v>
      </c>
      <c r="FU453">
        <f>IF(LEN(Table1[[#This Row],[Ledger 13]])&gt;0,IF(TYPE(VLOOKUP(Table1[[#This Row],[Ledger 13]],$GZ:$GZ,1,0))=16,1,0),0)</f>
        <v>0</v>
      </c>
      <c r="FV453">
        <f>IF(LEN(Table1[[#This Row],[Ledger 14]])&gt;0,IF(TYPE(VLOOKUP(Table1[[#This Row],[Ledger 14]],$GZ:$GZ,1,0))=16,1,0),0)</f>
        <v>0</v>
      </c>
      <c r="FW453">
        <f>IF(LEN(Table1[[#This Row],[Ledger 15]])&gt;0,IF(TYPE(VLOOKUP(Table1[[#This Row],[Ledger 15]],$GZ:$GZ,1,0))=16,1,0),0)</f>
        <v>0</v>
      </c>
    </row>
    <row r="454" spans="4:179" ht="33" customHeight="1" x14ac:dyDescent="0.45">
      <c r="D454" s="8">
        <f t="shared" si="15"/>
        <v>449</v>
      </c>
      <c r="E454" s="32"/>
      <c r="F454" s="34"/>
      <c r="G454" s="34"/>
      <c r="H454" s="34"/>
      <c r="I454" s="34"/>
      <c r="J454" s="38"/>
      <c r="K454" s="33"/>
      <c r="L454" s="36"/>
      <c r="M454" s="35"/>
      <c r="N454" s="34"/>
      <c r="O454" s="41"/>
      <c r="P454" s="35"/>
      <c r="Q454" s="34"/>
      <c r="R454" s="37"/>
      <c r="S454" s="35"/>
      <c r="T454" s="34"/>
      <c r="U454" s="37"/>
      <c r="V454" s="35"/>
      <c r="W454" s="34"/>
      <c r="X454" s="37"/>
      <c r="Y454" s="35"/>
      <c r="Z454" s="34"/>
      <c r="AA454" s="37"/>
      <c r="AB454" s="35"/>
      <c r="AC454" s="34"/>
      <c r="AD454" s="37"/>
      <c r="AE454" s="35"/>
      <c r="AF454" s="34"/>
      <c r="AG454" s="37"/>
      <c r="AH454" s="35"/>
      <c r="AI454" s="34"/>
      <c r="AJ454" s="37"/>
      <c r="AK454" s="35"/>
      <c r="AL454" s="34"/>
      <c r="AM454" s="37"/>
      <c r="AN454" s="35"/>
      <c r="AO454" s="34"/>
      <c r="AP454" s="37"/>
      <c r="AQ454" s="35"/>
      <c r="AR454" s="34"/>
      <c r="AS454" s="37"/>
      <c r="AT454" s="35"/>
      <c r="AU454" s="34"/>
      <c r="AV454" s="37"/>
      <c r="AW454" s="35"/>
      <c r="AX454" s="34"/>
      <c r="AY454" s="37"/>
      <c r="AZ454" s="35"/>
      <c r="BA454" s="34"/>
      <c r="BB454" s="37"/>
      <c r="BC4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4" s="7"/>
      <c r="BF454" t="str">
        <f>IF(Table1[[#This Row],[Date]]="","","&amp;lt;VOUCHER REMOTEID="&amp;""""&amp;$A$11&amp;$A$13&amp;ROW()&amp;""""&amp;" VCHTYPE="""&amp;F454&amp;""" ACTION="""&amp;"Create"&amp;"""&amp;gt;")</f>
        <v/>
      </c>
      <c r="BG454" t="str">
        <f>IF(Table1[[#This Row],[Date]]="","",TEXT(Table1[[#This Row],[Date]],"yyyymmdd"))</f>
        <v/>
      </c>
      <c r="BH454" t="str">
        <f>Table1[[#This Row],[Date2]]</f>
        <v/>
      </c>
      <c r="BI454" t="str">
        <f>IF(Table1[[#This Row],[Date]]="","",Table1[[#This Row],[Voucher Type]])</f>
        <v/>
      </c>
      <c r="BJ454" t="str">
        <f>IF(Table1[[#This Row],[Ref No / Invoice No]]="","",Table1[[#This Row],[Ref No / Invoice No]])</f>
        <v/>
      </c>
      <c r="BK454" t="str">
        <f>IF(Table1[[#This Row],[Voucher No]]="","",Table1[[#This Row],[Voucher No]])</f>
        <v/>
      </c>
      <c r="BL454" t="str">
        <f>IF(Table1[[#This Row],[Date]]="","",Table1[[#This Row],[Narration]])</f>
        <v/>
      </c>
      <c r="BM454" t="str">
        <f>IF(Table1[[#This Row],[Date]]="","",$A$11&amp;$A$13&amp;ROW())</f>
        <v/>
      </c>
      <c r="BN454" t="str">
        <f>IF(Table1[[#This Row],[Date]]="","",$A$13)</f>
        <v/>
      </c>
      <c r="BP454" t="str">
        <f>IF(Table1[[#This Row],[Ledger 1]]="","","No")</f>
        <v/>
      </c>
      <c r="BQ454" t="str">
        <f>IF(Table1[[#This Row],[Date]]="","",IF(Table1[[#This Row],[Effect 1]]="Dr.","Yes","No"))</f>
        <v/>
      </c>
      <c r="BR454" t="str">
        <f>IF(Table1[[#This Row],[Date]]="","",Table1[[#This Row],[Ledger 1]])</f>
        <v/>
      </c>
      <c r="BS454" t="str">
        <f>IF(Table1[[#This Row],[Date]]="","",IF(Table1[[#This Row],[Effect 1]]="Dr.",-Table1[[#This Row],[Amount 1]],Table1[[#This Row],[Amount 1]]))</f>
        <v/>
      </c>
      <c r="BV454" t="str">
        <f>IF(Table1[[#This Row],[Ledger 2]]="","","No")</f>
        <v/>
      </c>
      <c r="BW454" t="str">
        <f>IF(Table1[[#This Row],[Date]]="","",IF(Table1[[#This Row],[Effect 2]]="Dr.","Yes","No"))</f>
        <v/>
      </c>
      <c r="BX454" t="str">
        <f>IF(Table1[[#This Row],[Date]]="","",Table1[[#This Row],[Ledger 2]])</f>
        <v/>
      </c>
      <c r="BY454" t="str">
        <f>IF(Table1[[#This Row],[Date]]="","",IF(Table1[[#This Row],[Effect 2]]="Dr.",-Table1[[#This Row],[Amount 2]],Table1[[#This Row],[Amount 2]]))</f>
        <v/>
      </c>
      <c r="CB454" t="str">
        <f>IF(Table1[[#This Row],[Ledger 3]]="","","No")</f>
        <v/>
      </c>
      <c r="CC454" t="str">
        <f>IF(Table1[[#This Row],[Ledger 3]]="","",IF(Table1[[#This Row],[Effect 3]]="Dr.","Yes","No"))</f>
        <v/>
      </c>
      <c r="CD454" t="str">
        <f>IF(Table1[[#This Row],[Ledger 3]]="","",Table1[[#This Row],[Ledger 3]])</f>
        <v/>
      </c>
      <c r="CE454" t="str">
        <f>IF(Table1[[#This Row],[Ledger 3]]="","",IF(Table1[[#This Row],[Effect 3]]="Dr.",-Table1[[#This Row],[Amount 3]],Table1[[#This Row],[Amount 3]]))</f>
        <v/>
      </c>
      <c r="CH454" t="str">
        <f>IF(Table1[[#This Row],[Ledger 4]]="","","No")</f>
        <v/>
      </c>
      <c r="CI454" t="str">
        <f>IF(Table1[[#This Row],[Ledger 4]]="","",IF(Table1[[#This Row],[Effect 4]]="Dr.","Yes","No"))</f>
        <v/>
      </c>
      <c r="CJ454" t="str">
        <f>IF(Table1[[#This Row],[Ledger 4]]="","",Table1[[#This Row],[Ledger 4]])</f>
        <v/>
      </c>
      <c r="CK454" t="str">
        <f>IF(Table1[[#This Row],[Ledger 4]]="","",IF(Table1[[#This Row],[Effect 4]]="Dr.",-Table1[[#This Row],[Amount 4]],Table1[[#This Row],[Amount 4]]))</f>
        <v/>
      </c>
      <c r="CN454" t="str">
        <f>IF(Table1[[#This Row],[Ledger 5]]="","","No")</f>
        <v/>
      </c>
      <c r="CO454" t="str">
        <f>IF(Table1[[#This Row],[Ledger 5]]="","",IF(Table1[[#This Row],[Effect 5]]="Dr.","Yes","No"))</f>
        <v/>
      </c>
      <c r="CP454" t="str">
        <f>IF(Table1[[#This Row],[Ledger 5]]="","",Table1[[#This Row],[Ledger 5]])</f>
        <v/>
      </c>
      <c r="CQ454" t="str">
        <f>IF(Table1[[#This Row],[Ledger 5]]="","",IF(Table1[[#This Row],[Effect 5]]="Dr.",-Table1[[#This Row],[Amount 5]],Table1[[#This Row],[Amount 5]]))</f>
        <v/>
      </c>
      <c r="CT454" t="str">
        <f>IF(Table1[[#This Row],[Ledger 6]]="","","No")</f>
        <v/>
      </c>
      <c r="CU454" t="str">
        <f>IF(Table1[[#This Row],[Ledger 6]]="","",IF(Table1[[#This Row],[Effect 6]]="Dr.","Yes","No"))</f>
        <v/>
      </c>
      <c r="CV454" t="str">
        <f>IF(Table1[[#This Row],[Ledger 6]]="","",Table1[[#This Row],[Ledger 6]])</f>
        <v/>
      </c>
      <c r="CW454" t="str">
        <f>IF(Table1[[#This Row],[Ledger 6]]="","",IF(Table1[[#This Row],[Effect 6]]="Dr.",-Table1[[#This Row],[Amount 6]],Table1[[#This Row],[Amount 6]]))</f>
        <v/>
      </c>
      <c r="CZ454" t="str">
        <f>IF(Table1[[#This Row],[Ledger 7]]="","","No")</f>
        <v/>
      </c>
      <c r="DA454" t="str">
        <f>IF(Table1[[#This Row],[Ledger 7]]="","",IF(Table1[[#This Row],[Effect 7]]="Dr.","Yes","No"))</f>
        <v/>
      </c>
      <c r="DB454" t="str">
        <f>IF(Table1[[#This Row],[Ledger 7]]="","",Table1[[#This Row],[Ledger 7]])</f>
        <v/>
      </c>
      <c r="DC454" t="str">
        <f>IF(Table1[[#This Row],[Ledger 7]]="","",IF(Table1[[#This Row],[Effect 7]]="Dr.",-Table1[[#This Row],[Amount 7]],Table1[[#This Row],[Amount 7]]))</f>
        <v/>
      </c>
      <c r="DF454" t="str">
        <f>IF(Table1[[#This Row],[Ledger 8]]="","","No")</f>
        <v/>
      </c>
      <c r="DG454" t="str">
        <f>IF(Table1[[#This Row],[Ledger 8]]="","",IF(Table1[[#This Row],[Effect 8]]="Dr.","Yes","No"))</f>
        <v/>
      </c>
      <c r="DH454" t="str">
        <f>IF(Table1[[#This Row],[Ledger 8]]="","",Table1[[#This Row],[Ledger 8]])</f>
        <v/>
      </c>
      <c r="DI454" t="str">
        <f>IF(Table1[[#This Row],[Ledger 8]]="","",IF(Table1[[#This Row],[Effect 8]]="Dr.",-Table1[[#This Row],[Amount 8]],Table1[[#This Row],[Amount 8]]))</f>
        <v/>
      </c>
      <c r="DL454" t="str">
        <f>IF(Table1[[#This Row],[Ledger 9]]="","","No")</f>
        <v/>
      </c>
      <c r="DM454" t="str">
        <f>IF(Table1[[#This Row],[Ledger 9]]="","",IF(Table1[[#This Row],[Effect 9]]="Dr.","Yes","No"))</f>
        <v/>
      </c>
      <c r="DN454" t="str">
        <f>IF(Table1[[#This Row],[Ledger 9]]="","",Table1[[#This Row],[Ledger 9]])</f>
        <v/>
      </c>
      <c r="DO454" t="str">
        <f>IF(Table1[[#This Row],[Ledger 9]]="","",IF(Table1[[#This Row],[Effect 9]]="Dr.",-Table1[[#This Row],[Amount 9]],Table1[[#This Row],[Amount 9]]))</f>
        <v/>
      </c>
      <c r="DR454" t="str">
        <f>IF(Table1[[#This Row],[Ledger 10]]="","","No")</f>
        <v/>
      </c>
      <c r="DS454" t="str">
        <f>IF(Table1[[#This Row],[Ledger 10]]="","",IF(Table1[[#This Row],[Effect 10]]="Dr.","Yes","No"))</f>
        <v/>
      </c>
      <c r="DT454" t="str">
        <f>IF(Table1[[#This Row],[Ledger 10]]="","",Table1[[#This Row],[Ledger 10]])</f>
        <v/>
      </c>
      <c r="DU454" t="str">
        <f>IF(Table1[[#This Row],[Ledger 10]]="","",IF(Table1[[#This Row],[Effect 10]]="Dr.",-Table1[[#This Row],[Amount 10]],Table1[[#This Row],[Amount 10]]))</f>
        <v/>
      </c>
      <c r="DX454" t="str">
        <f>IF(Table1[[#This Row],[Ledger 11]]="","","No")</f>
        <v/>
      </c>
      <c r="DY454" t="str">
        <f>IF(Table1[[#This Row],[Ledger 11]]="","",IF(Table1[[#This Row],[Effect 11]]="Dr.","Yes","No"))</f>
        <v/>
      </c>
      <c r="DZ454" t="str">
        <f>IF(Table1[[#This Row],[Ledger 11]]="","",Table1[[#This Row],[Ledger 11]])</f>
        <v/>
      </c>
      <c r="EA454" t="str">
        <f>IF(Table1[[#This Row],[Ledger 11]]="","",IF(Table1[[#This Row],[Effect 11]]="Dr.",-Table1[[#This Row],[Amount 11]],Table1[[#This Row],[Amount 11]]))</f>
        <v/>
      </c>
      <c r="ED454" t="str">
        <f>IF(Table1[[#This Row],[Ledger 12]]="","","No")</f>
        <v/>
      </c>
      <c r="EE454" t="str">
        <f>IF(Table1[[#This Row],[Ledger 12]]="","",IF(Table1[[#This Row],[Effect 12]]="Dr.","Yes","No"))</f>
        <v/>
      </c>
      <c r="EF454" t="str">
        <f>IF(Table1[[#This Row],[Ledger 12]]="","",Table1[[#This Row],[Ledger 12]])</f>
        <v/>
      </c>
      <c r="EG454" t="str">
        <f>IF(Table1[[#This Row],[Ledger 12]]="","",IF(Table1[[#This Row],[Effect 12]]="Dr.",-Table1[[#This Row],[Amount 12]],Table1[[#This Row],[Amount 12]]))</f>
        <v/>
      </c>
      <c r="EJ454" t="str">
        <f>IF(Table1[[#This Row],[Ledger 13]]="","","No")</f>
        <v/>
      </c>
      <c r="EK454" t="str">
        <f>IF(Table1[[#This Row],[Ledger 13]]="","",IF(Table1[[#This Row],[Effect 13]]="Dr.","Yes","No"))</f>
        <v/>
      </c>
      <c r="EL454" t="str">
        <f>IF(Table1[[#This Row],[Ledger 13]]="","",Table1[[#This Row],[Ledger 13]])</f>
        <v/>
      </c>
      <c r="EM454" t="str">
        <f>IF(Table1[[#This Row],[Ledger 13]]="","",IF(Table1[[#This Row],[Effect 13]]="Dr.",-Table1[[#This Row],[Amount 13]],Table1[[#This Row],[Amount 13]]))</f>
        <v/>
      </c>
      <c r="EP454" t="str">
        <f>IF(Table1[[#This Row],[Ledger 14]]="","","No")</f>
        <v/>
      </c>
      <c r="EQ454" t="str">
        <f>IF(Table1[[#This Row],[Ledger 14]]="","",IF(Table1[[#This Row],[Effect 14]]="Dr.","Yes","No"))</f>
        <v/>
      </c>
      <c r="ER454" t="str">
        <f>IF(Table1[[#This Row],[Ledger 14]]="","",Table1[[#This Row],[Ledger 14]])</f>
        <v/>
      </c>
      <c r="ES454" t="str">
        <f>IF(Table1[[#This Row],[Ledger 14]]="","",IF(Table1[[#This Row],[Effect 14]]="Dr.",-Table1[[#This Row],[Amount 14]],Table1[[#This Row],[Amount 14]]))</f>
        <v/>
      </c>
      <c r="EV454" t="str">
        <f>IF(Table1[[#This Row],[Ledger 15]]="","","No")</f>
        <v/>
      </c>
      <c r="EW454" t="str">
        <f>IF(Table1[[#This Row],[Ledger 15]]="","",IF(Table1[[#This Row],[Effect 15]]="Dr.","Yes","No"))</f>
        <v/>
      </c>
      <c r="EX454" t="str">
        <f>IF(Table1[[#This Row],[Ledger 15]]="","",Table1[[#This Row],[Ledger 15]])</f>
        <v/>
      </c>
      <c r="EY454" t="str">
        <f>IF(Table1[[#This Row],[Ledger 15]]="","",IF(Table1[[#This Row],[Effect 15]]="Dr.",-Table1[[#This Row],[Amount 15]],Table1[[#This Row],[Amount 15]]))</f>
        <v/>
      </c>
      <c r="FD4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4">
        <f>IF(Table1[[#This Row],[Date]]="",0,IF(AND(Table1[[#This Row],[Date]]&gt;=$FE$2,Table1[[#This Row],[Date]]&lt;=$FE$3),0,1))</f>
        <v>0</v>
      </c>
      <c r="FF454">
        <f>IF(Table1[[#This Row],[Date]]="",0,IF(TYPE(VLOOKUP(Table1[[#This Row],[Voucher Type]],Table1[[#All],[Voucher Type Master]],1,FALSE))=16,1,0))</f>
        <v>0</v>
      </c>
      <c r="FG454">
        <f>IF(TYPE(IF(Table1[[#This Row],[Date]]="",0,IF(VLOOKUP(Table1[[#This Row],[Voucher Type]],$FY$5:$FZ$13,2,0)=Table1[[#This Row],[Effect 1]],0,1)))=16,1,0)</f>
        <v>0</v>
      </c>
      <c r="FH4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4">
        <f>IF(LEN(Table1[[#This Row],[Ledger 1]])&gt;0,IF(TYPE(VLOOKUP(Table1[[#This Row],[Ledger 1]],GZ:GZ,1,0))=16,1,0),0)</f>
        <v>0</v>
      </c>
      <c r="FJ454">
        <f>IF(LEN(Table1[[#This Row],[Ledger 2]])&gt;0,IF(TYPE(VLOOKUP(Table1[[#This Row],[Ledger 2]],GZ:GZ,1,0))=16,1,0),0)</f>
        <v>0</v>
      </c>
      <c r="FK454">
        <f>IF(LEN(Table1[[#This Row],[Ledger 3]])&gt;0,IF(TYPE(VLOOKUP(Table1[[#This Row],[Ledger 3]],GZ:GZ,1,0))=16,1,0),0)</f>
        <v>0</v>
      </c>
      <c r="FL454">
        <f>IF(LEN(Table1[[#This Row],[Ledger 4]])&gt;0,IF(TYPE(VLOOKUP(Table1[[#This Row],[Ledger 4]],GZ:GZ,1,0))=16,1,0),0)</f>
        <v>0</v>
      </c>
      <c r="FM454">
        <f>IF(LEN(Table1[[#This Row],[Ledger 5]])&gt;0,IF(TYPE(VLOOKUP(Table1[[#This Row],[Ledger 5]],GZ:GZ,1,0))=16,1,0),0)</f>
        <v>0</v>
      </c>
      <c r="FN454">
        <f>IF(LEN(Table1[[#This Row],[Ledger 6]])&gt;0,IF(TYPE(VLOOKUP(Table1[[#This Row],[Ledger 6]],$GZ:$GZ,1,0))=16,1,0),0)</f>
        <v>0</v>
      </c>
      <c r="FO454">
        <f>IF(LEN(Table1[[#This Row],[Ledger 7]])&gt;0,IF(TYPE(VLOOKUP(Table1[[#This Row],[Ledger 7]],$GZ:$GZ,1,0))=16,1,0),0)</f>
        <v>0</v>
      </c>
      <c r="FP454">
        <f>IF(LEN(Table1[[#This Row],[Ledger 8]])&gt;0,IF(TYPE(VLOOKUP(Table1[[#This Row],[Ledger 8]],$GZ:$GZ,1,0))=16,1,0),0)</f>
        <v>0</v>
      </c>
      <c r="FQ454">
        <f>IF(LEN(Table1[[#This Row],[Ledger 9]])&gt;0,IF(TYPE(VLOOKUP(Table1[[#This Row],[Ledger 9]],$GZ:$GZ,1,0))=16,1,0),0)</f>
        <v>0</v>
      </c>
      <c r="FR454">
        <f>IF(LEN(Table1[[#This Row],[Ledger 10]])&gt;0,IF(TYPE(VLOOKUP(Table1[[#This Row],[Ledger 10]],$GZ:$GZ,1,0))=16,1,0),0)</f>
        <v>0</v>
      </c>
      <c r="FS454">
        <f>IF(LEN(Table1[[#This Row],[Ledger 11]])&gt;0,IF(TYPE(VLOOKUP(Table1[[#This Row],[Ledger 11]],$GZ:$GZ,1,0))=16,1,0),0)</f>
        <v>0</v>
      </c>
      <c r="FT454">
        <f>IF(LEN(Table1[[#This Row],[Ledger 12]])&gt;0,IF(TYPE(VLOOKUP(Table1[[#This Row],[Ledger 12]],$GZ:$GZ,1,0))=16,1,0),0)</f>
        <v>0</v>
      </c>
      <c r="FU454">
        <f>IF(LEN(Table1[[#This Row],[Ledger 13]])&gt;0,IF(TYPE(VLOOKUP(Table1[[#This Row],[Ledger 13]],$GZ:$GZ,1,0))=16,1,0),0)</f>
        <v>0</v>
      </c>
      <c r="FV454">
        <f>IF(LEN(Table1[[#This Row],[Ledger 14]])&gt;0,IF(TYPE(VLOOKUP(Table1[[#This Row],[Ledger 14]],$GZ:$GZ,1,0))=16,1,0),0)</f>
        <v>0</v>
      </c>
      <c r="FW454">
        <f>IF(LEN(Table1[[#This Row],[Ledger 15]])&gt;0,IF(TYPE(VLOOKUP(Table1[[#This Row],[Ledger 15]],$GZ:$GZ,1,0))=16,1,0),0)</f>
        <v>0</v>
      </c>
    </row>
    <row r="455" spans="4:179" ht="33" customHeight="1" x14ac:dyDescent="0.45">
      <c r="D455" s="8">
        <f t="shared" si="15"/>
        <v>450</v>
      </c>
      <c r="E455" s="32"/>
      <c r="F455" s="34"/>
      <c r="G455" s="34"/>
      <c r="H455" s="34"/>
      <c r="I455" s="34"/>
      <c r="J455" s="38"/>
      <c r="K455" s="33"/>
      <c r="L455" s="36"/>
      <c r="M455" s="35"/>
      <c r="N455" s="34"/>
      <c r="O455" s="41"/>
      <c r="P455" s="35"/>
      <c r="Q455" s="34"/>
      <c r="R455" s="37"/>
      <c r="S455" s="35"/>
      <c r="T455" s="34"/>
      <c r="U455" s="37"/>
      <c r="V455" s="35"/>
      <c r="W455" s="34"/>
      <c r="X455" s="37"/>
      <c r="Y455" s="35"/>
      <c r="Z455" s="34"/>
      <c r="AA455" s="37"/>
      <c r="AB455" s="35"/>
      <c r="AC455" s="34"/>
      <c r="AD455" s="37"/>
      <c r="AE455" s="35"/>
      <c r="AF455" s="34"/>
      <c r="AG455" s="37"/>
      <c r="AH455" s="35"/>
      <c r="AI455" s="34"/>
      <c r="AJ455" s="37"/>
      <c r="AK455" s="35"/>
      <c r="AL455" s="34"/>
      <c r="AM455" s="37"/>
      <c r="AN455" s="35"/>
      <c r="AO455" s="34"/>
      <c r="AP455" s="37"/>
      <c r="AQ455" s="35"/>
      <c r="AR455" s="34"/>
      <c r="AS455" s="37"/>
      <c r="AT455" s="35"/>
      <c r="AU455" s="34"/>
      <c r="AV455" s="37"/>
      <c r="AW455" s="35"/>
      <c r="AX455" s="34"/>
      <c r="AY455" s="37"/>
      <c r="AZ455" s="35"/>
      <c r="BA455" s="34"/>
      <c r="BB455" s="37"/>
      <c r="BC4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5" s="7"/>
      <c r="BF455" t="str">
        <f>IF(Table1[[#This Row],[Date]]="","","&amp;lt;VOUCHER REMOTEID="&amp;""""&amp;$A$11&amp;$A$13&amp;ROW()&amp;""""&amp;" VCHTYPE="""&amp;F455&amp;""" ACTION="""&amp;"Create"&amp;"""&amp;gt;")</f>
        <v/>
      </c>
      <c r="BG455" t="str">
        <f>IF(Table1[[#This Row],[Date]]="","",TEXT(Table1[[#This Row],[Date]],"yyyymmdd"))</f>
        <v/>
      </c>
      <c r="BH455" t="str">
        <f>Table1[[#This Row],[Date2]]</f>
        <v/>
      </c>
      <c r="BI455" t="str">
        <f>IF(Table1[[#This Row],[Date]]="","",Table1[[#This Row],[Voucher Type]])</f>
        <v/>
      </c>
      <c r="BJ455" t="str">
        <f>IF(Table1[[#This Row],[Ref No / Invoice No]]="","",Table1[[#This Row],[Ref No / Invoice No]])</f>
        <v/>
      </c>
      <c r="BK455" t="str">
        <f>IF(Table1[[#This Row],[Voucher No]]="","",Table1[[#This Row],[Voucher No]])</f>
        <v/>
      </c>
      <c r="BL455" t="str">
        <f>IF(Table1[[#This Row],[Date]]="","",Table1[[#This Row],[Narration]])</f>
        <v/>
      </c>
      <c r="BM455" t="str">
        <f>IF(Table1[[#This Row],[Date]]="","",$A$11&amp;$A$13&amp;ROW())</f>
        <v/>
      </c>
      <c r="BN455" t="str">
        <f>IF(Table1[[#This Row],[Date]]="","",$A$13)</f>
        <v/>
      </c>
      <c r="BP455" t="str">
        <f>IF(Table1[[#This Row],[Ledger 1]]="","","No")</f>
        <v/>
      </c>
      <c r="BQ455" t="str">
        <f>IF(Table1[[#This Row],[Date]]="","",IF(Table1[[#This Row],[Effect 1]]="Dr.","Yes","No"))</f>
        <v/>
      </c>
      <c r="BR455" t="str">
        <f>IF(Table1[[#This Row],[Date]]="","",Table1[[#This Row],[Ledger 1]])</f>
        <v/>
      </c>
      <c r="BS455" t="str">
        <f>IF(Table1[[#This Row],[Date]]="","",IF(Table1[[#This Row],[Effect 1]]="Dr.",-Table1[[#This Row],[Amount 1]],Table1[[#This Row],[Amount 1]]))</f>
        <v/>
      </c>
      <c r="BV455" t="str">
        <f>IF(Table1[[#This Row],[Ledger 2]]="","","No")</f>
        <v/>
      </c>
      <c r="BW455" t="str">
        <f>IF(Table1[[#This Row],[Date]]="","",IF(Table1[[#This Row],[Effect 2]]="Dr.","Yes","No"))</f>
        <v/>
      </c>
      <c r="BX455" t="str">
        <f>IF(Table1[[#This Row],[Date]]="","",Table1[[#This Row],[Ledger 2]])</f>
        <v/>
      </c>
      <c r="BY455" t="str">
        <f>IF(Table1[[#This Row],[Date]]="","",IF(Table1[[#This Row],[Effect 2]]="Dr.",-Table1[[#This Row],[Amount 2]],Table1[[#This Row],[Amount 2]]))</f>
        <v/>
      </c>
      <c r="CB455" t="str">
        <f>IF(Table1[[#This Row],[Ledger 3]]="","","No")</f>
        <v/>
      </c>
      <c r="CC455" t="str">
        <f>IF(Table1[[#This Row],[Ledger 3]]="","",IF(Table1[[#This Row],[Effect 3]]="Dr.","Yes","No"))</f>
        <v/>
      </c>
      <c r="CD455" t="str">
        <f>IF(Table1[[#This Row],[Ledger 3]]="","",Table1[[#This Row],[Ledger 3]])</f>
        <v/>
      </c>
      <c r="CE455" t="str">
        <f>IF(Table1[[#This Row],[Ledger 3]]="","",IF(Table1[[#This Row],[Effect 3]]="Dr.",-Table1[[#This Row],[Amount 3]],Table1[[#This Row],[Amount 3]]))</f>
        <v/>
      </c>
      <c r="CH455" t="str">
        <f>IF(Table1[[#This Row],[Ledger 4]]="","","No")</f>
        <v/>
      </c>
      <c r="CI455" t="str">
        <f>IF(Table1[[#This Row],[Ledger 4]]="","",IF(Table1[[#This Row],[Effect 4]]="Dr.","Yes","No"))</f>
        <v/>
      </c>
      <c r="CJ455" t="str">
        <f>IF(Table1[[#This Row],[Ledger 4]]="","",Table1[[#This Row],[Ledger 4]])</f>
        <v/>
      </c>
      <c r="CK455" t="str">
        <f>IF(Table1[[#This Row],[Ledger 4]]="","",IF(Table1[[#This Row],[Effect 4]]="Dr.",-Table1[[#This Row],[Amount 4]],Table1[[#This Row],[Amount 4]]))</f>
        <v/>
      </c>
      <c r="CN455" t="str">
        <f>IF(Table1[[#This Row],[Ledger 5]]="","","No")</f>
        <v/>
      </c>
      <c r="CO455" t="str">
        <f>IF(Table1[[#This Row],[Ledger 5]]="","",IF(Table1[[#This Row],[Effect 5]]="Dr.","Yes","No"))</f>
        <v/>
      </c>
      <c r="CP455" t="str">
        <f>IF(Table1[[#This Row],[Ledger 5]]="","",Table1[[#This Row],[Ledger 5]])</f>
        <v/>
      </c>
      <c r="CQ455" t="str">
        <f>IF(Table1[[#This Row],[Ledger 5]]="","",IF(Table1[[#This Row],[Effect 5]]="Dr.",-Table1[[#This Row],[Amount 5]],Table1[[#This Row],[Amount 5]]))</f>
        <v/>
      </c>
      <c r="CT455" t="str">
        <f>IF(Table1[[#This Row],[Ledger 6]]="","","No")</f>
        <v/>
      </c>
      <c r="CU455" t="str">
        <f>IF(Table1[[#This Row],[Ledger 6]]="","",IF(Table1[[#This Row],[Effect 6]]="Dr.","Yes","No"))</f>
        <v/>
      </c>
      <c r="CV455" t="str">
        <f>IF(Table1[[#This Row],[Ledger 6]]="","",Table1[[#This Row],[Ledger 6]])</f>
        <v/>
      </c>
      <c r="CW455" t="str">
        <f>IF(Table1[[#This Row],[Ledger 6]]="","",IF(Table1[[#This Row],[Effect 6]]="Dr.",-Table1[[#This Row],[Amount 6]],Table1[[#This Row],[Amount 6]]))</f>
        <v/>
      </c>
      <c r="CZ455" t="str">
        <f>IF(Table1[[#This Row],[Ledger 7]]="","","No")</f>
        <v/>
      </c>
      <c r="DA455" t="str">
        <f>IF(Table1[[#This Row],[Ledger 7]]="","",IF(Table1[[#This Row],[Effect 7]]="Dr.","Yes","No"))</f>
        <v/>
      </c>
      <c r="DB455" t="str">
        <f>IF(Table1[[#This Row],[Ledger 7]]="","",Table1[[#This Row],[Ledger 7]])</f>
        <v/>
      </c>
      <c r="DC455" t="str">
        <f>IF(Table1[[#This Row],[Ledger 7]]="","",IF(Table1[[#This Row],[Effect 7]]="Dr.",-Table1[[#This Row],[Amount 7]],Table1[[#This Row],[Amount 7]]))</f>
        <v/>
      </c>
      <c r="DF455" t="str">
        <f>IF(Table1[[#This Row],[Ledger 8]]="","","No")</f>
        <v/>
      </c>
      <c r="DG455" t="str">
        <f>IF(Table1[[#This Row],[Ledger 8]]="","",IF(Table1[[#This Row],[Effect 8]]="Dr.","Yes","No"))</f>
        <v/>
      </c>
      <c r="DH455" t="str">
        <f>IF(Table1[[#This Row],[Ledger 8]]="","",Table1[[#This Row],[Ledger 8]])</f>
        <v/>
      </c>
      <c r="DI455" t="str">
        <f>IF(Table1[[#This Row],[Ledger 8]]="","",IF(Table1[[#This Row],[Effect 8]]="Dr.",-Table1[[#This Row],[Amount 8]],Table1[[#This Row],[Amount 8]]))</f>
        <v/>
      </c>
      <c r="DL455" t="str">
        <f>IF(Table1[[#This Row],[Ledger 9]]="","","No")</f>
        <v/>
      </c>
      <c r="DM455" t="str">
        <f>IF(Table1[[#This Row],[Ledger 9]]="","",IF(Table1[[#This Row],[Effect 9]]="Dr.","Yes","No"))</f>
        <v/>
      </c>
      <c r="DN455" t="str">
        <f>IF(Table1[[#This Row],[Ledger 9]]="","",Table1[[#This Row],[Ledger 9]])</f>
        <v/>
      </c>
      <c r="DO455" t="str">
        <f>IF(Table1[[#This Row],[Ledger 9]]="","",IF(Table1[[#This Row],[Effect 9]]="Dr.",-Table1[[#This Row],[Amount 9]],Table1[[#This Row],[Amount 9]]))</f>
        <v/>
      </c>
      <c r="DR455" t="str">
        <f>IF(Table1[[#This Row],[Ledger 10]]="","","No")</f>
        <v/>
      </c>
      <c r="DS455" t="str">
        <f>IF(Table1[[#This Row],[Ledger 10]]="","",IF(Table1[[#This Row],[Effect 10]]="Dr.","Yes","No"))</f>
        <v/>
      </c>
      <c r="DT455" t="str">
        <f>IF(Table1[[#This Row],[Ledger 10]]="","",Table1[[#This Row],[Ledger 10]])</f>
        <v/>
      </c>
      <c r="DU455" t="str">
        <f>IF(Table1[[#This Row],[Ledger 10]]="","",IF(Table1[[#This Row],[Effect 10]]="Dr.",-Table1[[#This Row],[Amount 10]],Table1[[#This Row],[Amount 10]]))</f>
        <v/>
      </c>
      <c r="DX455" t="str">
        <f>IF(Table1[[#This Row],[Ledger 11]]="","","No")</f>
        <v/>
      </c>
      <c r="DY455" t="str">
        <f>IF(Table1[[#This Row],[Ledger 11]]="","",IF(Table1[[#This Row],[Effect 11]]="Dr.","Yes","No"))</f>
        <v/>
      </c>
      <c r="DZ455" t="str">
        <f>IF(Table1[[#This Row],[Ledger 11]]="","",Table1[[#This Row],[Ledger 11]])</f>
        <v/>
      </c>
      <c r="EA455" t="str">
        <f>IF(Table1[[#This Row],[Ledger 11]]="","",IF(Table1[[#This Row],[Effect 11]]="Dr.",-Table1[[#This Row],[Amount 11]],Table1[[#This Row],[Amount 11]]))</f>
        <v/>
      </c>
      <c r="ED455" t="str">
        <f>IF(Table1[[#This Row],[Ledger 12]]="","","No")</f>
        <v/>
      </c>
      <c r="EE455" t="str">
        <f>IF(Table1[[#This Row],[Ledger 12]]="","",IF(Table1[[#This Row],[Effect 12]]="Dr.","Yes","No"))</f>
        <v/>
      </c>
      <c r="EF455" t="str">
        <f>IF(Table1[[#This Row],[Ledger 12]]="","",Table1[[#This Row],[Ledger 12]])</f>
        <v/>
      </c>
      <c r="EG455" t="str">
        <f>IF(Table1[[#This Row],[Ledger 12]]="","",IF(Table1[[#This Row],[Effect 12]]="Dr.",-Table1[[#This Row],[Amount 12]],Table1[[#This Row],[Amount 12]]))</f>
        <v/>
      </c>
      <c r="EJ455" t="str">
        <f>IF(Table1[[#This Row],[Ledger 13]]="","","No")</f>
        <v/>
      </c>
      <c r="EK455" t="str">
        <f>IF(Table1[[#This Row],[Ledger 13]]="","",IF(Table1[[#This Row],[Effect 13]]="Dr.","Yes","No"))</f>
        <v/>
      </c>
      <c r="EL455" t="str">
        <f>IF(Table1[[#This Row],[Ledger 13]]="","",Table1[[#This Row],[Ledger 13]])</f>
        <v/>
      </c>
      <c r="EM455" t="str">
        <f>IF(Table1[[#This Row],[Ledger 13]]="","",IF(Table1[[#This Row],[Effect 13]]="Dr.",-Table1[[#This Row],[Amount 13]],Table1[[#This Row],[Amount 13]]))</f>
        <v/>
      </c>
      <c r="EP455" t="str">
        <f>IF(Table1[[#This Row],[Ledger 14]]="","","No")</f>
        <v/>
      </c>
      <c r="EQ455" t="str">
        <f>IF(Table1[[#This Row],[Ledger 14]]="","",IF(Table1[[#This Row],[Effect 14]]="Dr.","Yes","No"))</f>
        <v/>
      </c>
      <c r="ER455" t="str">
        <f>IF(Table1[[#This Row],[Ledger 14]]="","",Table1[[#This Row],[Ledger 14]])</f>
        <v/>
      </c>
      <c r="ES455" t="str">
        <f>IF(Table1[[#This Row],[Ledger 14]]="","",IF(Table1[[#This Row],[Effect 14]]="Dr.",-Table1[[#This Row],[Amount 14]],Table1[[#This Row],[Amount 14]]))</f>
        <v/>
      </c>
      <c r="EV455" t="str">
        <f>IF(Table1[[#This Row],[Ledger 15]]="","","No")</f>
        <v/>
      </c>
      <c r="EW455" t="str">
        <f>IF(Table1[[#This Row],[Ledger 15]]="","",IF(Table1[[#This Row],[Effect 15]]="Dr.","Yes","No"))</f>
        <v/>
      </c>
      <c r="EX455" t="str">
        <f>IF(Table1[[#This Row],[Ledger 15]]="","",Table1[[#This Row],[Ledger 15]])</f>
        <v/>
      </c>
      <c r="EY455" t="str">
        <f>IF(Table1[[#This Row],[Ledger 15]]="","",IF(Table1[[#This Row],[Effect 15]]="Dr.",-Table1[[#This Row],[Amount 15]],Table1[[#This Row],[Amount 15]]))</f>
        <v/>
      </c>
      <c r="FD4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5">
        <f>IF(Table1[[#This Row],[Date]]="",0,IF(AND(Table1[[#This Row],[Date]]&gt;=$FE$2,Table1[[#This Row],[Date]]&lt;=$FE$3),0,1))</f>
        <v>0</v>
      </c>
      <c r="FF455">
        <f>IF(Table1[[#This Row],[Date]]="",0,IF(TYPE(VLOOKUP(Table1[[#This Row],[Voucher Type]],Table1[[#All],[Voucher Type Master]],1,FALSE))=16,1,0))</f>
        <v>0</v>
      </c>
      <c r="FG455">
        <f>IF(TYPE(IF(Table1[[#This Row],[Date]]="",0,IF(VLOOKUP(Table1[[#This Row],[Voucher Type]],$FY$5:$FZ$13,2,0)=Table1[[#This Row],[Effect 1]],0,1)))=16,1,0)</f>
        <v>0</v>
      </c>
      <c r="FH4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5">
        <f>IF(LEN(Table1[[#This Row],[Ledger 1]])&gt;0,IF(TYPE(VLOOKUP(Table1[[#This Row],[Ledger 1]],GZ:GZ,1,0))=16,1,0),0)</f>
        <v>0</v>
      </c>
      <c r="FJ455">
        <f>IF(LEN(Table1[[#This Row],[Ledger 2]])&gt;0,IF(TYPE(VLOOKUP(Table1[[#This Row],[Ledger 2]],GZ:GZ,1,0))=16,1,0),0)</f>
        <v>0</v>
      </c>
      <c r="FK455">
        <f>IF(LEN(Table1[[#This Row],[Ledger 3]])&gt;0,IF(TYPE(VLOOKUP(Table1[[#This Row],[Ledger 3]],GZ:GZ,1,0))=16,1,0),0)</f>
        <v>0</v>
      </c>
      <c r="FL455">
        <f>IF(LEN(Table1[[#This Row],[Ledger 4]])&gt;0,IF(TYPE(VLOOKUP(Table1[[#This Row],[Ledger 4]],GZ:GZ,1,0))=16,1,0),0)</f>
        <v>0</v>
      </c>
      <c r="FM455">
        <f>IF(LEN(Table1[[#This Row],[Ledger 5]])&gt;0,IF(TYPE(VLOOKUP(Table1[[#This Row],[Ledger 5]],GZ:GZ,1,0))=16,1,0),0)</f>
        <v>0</v>
      </c>
      <c r="FN455">
        <f>IF(LEN(Table1[[#This Row],[Ledger 6]])&gt;0,IF(TYPE(VLOOKUP(Table1[[#This Row],[Ledger 6]],$GZ:$GZ,1,0))=16,1,0),0)</f>
        <v>0</v>
      </c>
      <c r="FO455">
        <f>IF(LEN(Table1[[#This Row],[Ledger 7]])&gt;0,IF(TYPE(VLOOKUP(Table1[[#This Row],[Ledger 7]],$GZ:$GZ,1,0))=16,1,0),0)</f>
        <v>0</v>
      </c>
      <c r="FP455">
        <f>IF(LEN(Table1[[#This Row],[Ledger 8]])&gt;0,IF(TYPE(VLOOKUP(Table1[[#This Row],[Ledger 8]],$GZ:$GZ,1,0))=16,1,0),0)</f>
        <v>0</v>
      </c>
      <c r="FQ455">
        <f>IF(LEN(Table1[[#This Row],[Ledger 9]])&gt;0,IF(TYPE(VLOOKUP(Table1[[#This Row],[Ledger 9]],$GZ:$GZ,1,0))=16,1,0),0)</f>
        <v>0</v>
      </c>
      <c r="FR455">
        <f>IF(LEN(Table1[[#This Row],[Ledger 10]])&gt;0,IF(TYPE(VLOOKUP(Table1[[#This Row],[Ledger 10]],$GZ:$GZ,1,0))=16,1,0),0)</f>
        <v>0</v>
      </c>
      <c r="FS455">
        <f>IF(LEN(Table1[[#This Row],[Ledger 11]])&gt;0,IF(TYPE(VLOOKUP(Table1[[#This Row],[Ledger 11]],$GZ:$GZ,1,0))=16,1,0),0)</f>
        <v>0</v>
      </c>
      <c r="FT455">
        <f>IF(LEN(Table1[[#This Row],[Ledger 12]])&gt;0,IF(TYPE(VLOOKUP(Table1[[#This Row],[Ledger 12]],$GZ:$GZ,1,0))=16,1,0),0)</f>
        <v>0</v>
      </c>
      <c r="FU455">
        <f>IF(LEN(Table1[[#This Row],[Ledger 13]])&gt;0,IF(TYPE(VLOOKUP(Table1[[#This Row],[Ledger 13]],$GZ:$GZ,1,0))=16,1,0),0)</f>
        <v>0</v>
      </c>
      <c r="FV455">
        <f>IF(LEN(Table1[[#This Row],[Ledger 14]])&gt;0,IF(TYPE(VLOOKUP(Table1[[#This Row],[Ledger 14]],$GZ:$GZ,1,0))=16,1,0),0)</f>
        <v>0</v>
      </c>
      <c r="FW455">
        <f>IF(LEN(Table1[[#This Row],[Ledger 15]])&gt;0,IF(TYPE(VLOOKUP(Table1[[#This Row],[Ledger 15]],$GZ:$GZ,1,0))=16,1,0),0)</f>
        <v>0</v>
      </c>
    </row>
    <row r="456" spans="4:179" ht="33" customHeight="1" x14ac:dyDescent="0.45">
      <c r="D456" s="8">
        <f t="shared" ref="D456:D519" si="16">D455+1</f>
        <v>451</v>
      </c>
      <c r="E456" s="32"/>
      <c r="F456" s="34"/>
      <c r="G456" s="34"/>
      <c r="H456" s="34"/>
      <c r="I456" s="34"/>
      <c r="J456" s="38"/>
      <c r="K456" s="33"/>
      <c r="L456" s="36"/>
      <c r="M456" s="35"/>
      <c r="N456" s="34"/>
      <c r="O456" s="41"/>
      <c r="P456" s="35"/>
      <c r="Q456" s="34"/>
      <c r="R456" s="37"/>
      <c r="S456" s="35"/>
      <c r="T456" s="34"/>
      <c r="U456" s="37"/>
      <c r="V456" s="35"/>
      <c r="W456" s="34"/>
      <c r="X456" s="37"/>
      <c r="Y456" s="35"/>
      <c r="Z456" s="34"/>
      <c r="AA456" s="37"/>
      <c r="AB456" s="35"/>
      <c r="AC456" s="34"/>
      <c r="AD456" s="37"/>
      <c r="AE456" s="35"/>
      <c r="AF456" s="34"/>
      <c r="AG456" s="37"/>
      <c r="AH456" s="35"/>
      <c r="AI456" s="34"/>
      <c r="AJ456" s="37"/>
      <c r="AK456" s="35"/>
      <c r="AL456" s="34"/>
      <c r="AM456" s="37"/>
      <c r="AN456" s="35"/>
      <c r="AO456" s="34"/>
      <c r="AP456" s="37"/>
      <c r="AQ456" s="35"/>
      <c r="AR456" s="34"/>
      <c r="AS456" s="37"/>
      <c r="AT456" s="35"/>
      <c r="AU456" s="34"/>
      <c r="AV456" s="37"/>
      <c r="AW456" s="35"/>
      <c r="AX456" s="34"/>
      <c r="AY456" s="37"/>
      <c r="AZ456" s="35"/>
      <c r="BA456" s="34"/>
      <c r="BB456" s="37"/>
      <c r="BC4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6" s="7"/>
      <c r="BF456" t="str">
        <f>IF(Table1[[#This Row],[Date]]="","","&amp;lt;VOUCHER REMOTEID="&amp;""""&amp;$A$11&amp;$A$13&amp;ROW()&amp;""""&amp;" VCHTYPE="""&amp;F456&amp;""" ACTION="""&amp;"Create"&amp;"""&amp;gt;")</f>
        <v/>
      </c>
      <c r="BG456" t="str">
        <f>IF(Table1[[#This Row],[Date]]="","",TEXT(Table1[[#This Row],[Date]],"yyyymmdd"))</f>
        <v/>
      </c>
      <c r="BH456" t="str">
        <f>Table1[[#This Row],[Date2]]</f>
        <v/>
      </c>
      <c r="BI456" t="str">
        <f>IF(Table1[[#This Row],[Date]]="","",Table1[[#This Row],[Voucher Type]])</f>
        <v/>
      </c>
      <c r="BJ456" t="str">
        <f>IF(Table1[[#This Row],[Ref No / Invoice No]]="","",Table1[[#This Row],[Ref No / Invoice No]])</f>
        <v/>
      </c>
      <c r="BK456" t="str">
        <f>IF(Table1[[#This Row],[Voucher No]]="","",Table1[[#This Row],[Voucher No]])</f>
        <v/>
      </c>
      <c r="BL456" t="str">
        <f>IF(Table1[[#This Row],[Date]]="","",Table1[[#This Row],[Narration]])</f>
        <v/>
      </c>
      <c r="BM456" t="str">
        <f>IF(Table1[[#This Row],[Date]]="","",$A$11&amp;$A$13&amp;ROW())</f>
        <v/>
      </c>
      <c r="BN456" t="str">
        <f>IF(Table1[[#This Row],[Date]]="","",$A$13)</f>
        <v/>
      </c>
      <c r="BP456" t="str">
        <f>IF(Table1[[#This Row],[Ledger 1]]="","","No")</f>
        <v/>
      </c>
      <c r="BQ456" t="str">
        <f>IF(Table1[[#This Row],[Date]]="","",IF(Table1[[#This Row],[Effect 1]]="Dr.","Yes","No"))</f>
        <v/>
      </c>
      <c r="BR456" t="str">
        <f>IF(Table1[[#This Row],[Date]]="","",Table1[[#This Row],[Ledger 1]])</f>
        <v/>
      </c>
      <c r="BS456" t="str">
        <f>IF(Table1[[#This Row],[Date]]="","",IF(Table1[[#This Row],[Effect 1]]="Dr.",-Table1[[#This Row],[Amount 1]],Table1[[#This Row],[Amount 1]]))</f>
        <v/>
      </c>
      <c r="BV456" t="str">
        <f>IF(Table1[[#This Row],[Ledger 2]]="","","No")</f>
        <v/>
      </c>
      <c r="BW456" t="str">
        <f>IF(Table1[[#This Row],[Date]]="","",IF(Table1[[#This Row],[Effect 2]]="Dr.","Yes","No"))</f>
        <v/>
      </c>
      <c r="BX456" t="str">
        <f>IF(Table1[[#This Row],[Date]]="","",Table1[[#This Row],[Ledger 2]])</f>
        <v/>
      </c>
      <c r="BY456" t="str">
        <f>IF(Table1[[#This Row],[Date]]="","",IF(Table1[[#This Row],[Effect 2]]="Dr.",-Table1[[#This Row],[Amount 2]],Table1[[#This Row],[Amount 2]]))</f>
        <v/>
      </c>
      <c r="CB456" t="str">
        <f>IF(Table1[[#This Row],[Ledger 3]]="","","No")</f>
        <v/>
      </c>
      <c r="CC456" t="str">
        <f>IF(Table1[[#This Row],[Ledger 3]]="","",IF(Table1[[#This Row],[Effect 3]]="Dr.","Yes","No"))</f>
        <v/>
      </c>
      <c r="CD456" t="str">
        <f>IF(Table1[[#This Row],[Ledger 3]]="","",Table1[[#This Row],[Ledger 3]])</f>
        <v/>
      </c>
      <c r="CE456" t="str">
        <f>IF(Table1[[#This Row],[Ledger 3]]="","",IF(Table1[[#This Row],[Effect 3]]="Dr.",-Table1[[#This Row],[Amount 3]],Table1[[#This Row],[Amount 3]]))</f>
        <v/>
      </c>
      <c r="CH456" t="str">
        <f>IF(Table1[[#This Row],[Ledger 4]]="","","No")</f>
        <v/>
      </c>
      <c r="CI456" t="str">
        <f>IF(Table1[[#This Row],[Ledger 4]]="","",IF(Table1[[#This Row],[Effect 4]]="Dr.","Yes","No"))</f>
        <v/>
      </c>
      <c r="CJ456" t="str">
        <f>IF(Table1[[#This Row],[Ledger 4]]="","",Table1[[#This Row],[Ledger 4]])</f>
        <v/>
      </c>
      <c r="CK456" t="str">
        <f>IF(Table1[[#This Row],[Ledger 4]]="","",IF(Table1[[#This Row],[Effect 4]]="Dr.",-Table1[[#This Row],[Amount 4]],Table1[[#This Row],[Amount 4]]))</f>
        <v/>
      </c>
      <c r="CN456" t="str">
        <f>IF(Table1[[#This Row],[Ledger 5]]="","","No")</f>
        <v/>
      </c>
      <c r="CO456" t="str">
        <f>IF(Table1[[#This Row],[Ledger 5]]="","",IF(Table1[[#This Row],[Effect 5]]="Dr.","Yes","No"))</f>
        <v/>
      </c>
      <c r="CP456" t="str">
        <f>IF(Table1[[#This Row],[Ledger 5]]="","",Table1[[#This Row],[Ledger 5]])</f>
        <v/>
      </c>
      <c r="CQ456" t="str">
        <f>IF(Table1[[#This Row],[Ledger 5]]="","",IF(Table1[[#This Row],[Effect 5]]="Dr.",-Table1[[#This Row],[Amount 5]],Table1[[#This Row],[Amount 5]]))</f>
        <v/>
      </c>
      <c r="CT456" t="str">
        <f>IF(Table1[[#This Row],[Ledger 6]]="","","No")</f>
        <v/>
      </c>
      <c r="CU456" t="str">
        <f>IF(Table1[[#This Row],[Ledger 6]]="","",IF(Table1[[#This Row],[Effect 6]]="Dr.","Yes","No"))</f>
        <v/>
      </c>
      <c r="CV456" t="str">
        <f>IF(Table1[[#This Row],[Ledger 6]]="","",Table1[[#This Row],[Ledger 6]])</f>
        <v/>
      </c>
      <c r="CW456" t="str">
        <f>IF(Table1[[#This Row],[Ledger 6]]="","",IF(Table1[[#This Row],[Effect 6]]="Dr.",-Table1[[#This Row],[Amount 6]],Table1[[#This Row],[Amount 6]]))</f>
        <v/>
      </c>
      <c r="CZ456" t="str">
        <f>IF(Table1[[#This Row],[Ledger 7]]="","","No")</f>
        <v/>
      </c>
      <c r="DA456" t="str">
        <f>IF(Table1[[#This Row],[Ledger 7]]="","",IF(Table1[[#This Row],[Effect 7]]="Dr.","Yes","No"))</f>
        <v/>
      </c>
      <c r="DB456" t="str">
        <f>IF(Table1[[#This Row],[Ledger 7]]="","",Table1[[#This Row],[Ledger 7]])</f>
        <v/>
      </c>
      <c r="DC456" t="str">
        <f>IF(Table1[[#This Row],[Ledger 7]]="","",IF(Table1[[#This Row],[Effect 7]]="Dr.",-Table1[[#This Row],[Amount 7]],Table1[[#This Row],[Amount 7]]))</f>
        <v/>
      </c>
      <c r="DF456" t="str">
        <f>IF(Table1[[#This Row],[Ledger 8]]="","","No")</f>
        <v/>
      </c>
      <c r="DG456" t="str">
        <f>IF(Table1[[#This Row],[Ledger 8]]="","",IF(Table1[[#This Row],[Effect 8]]="Dr.","Yes","No"))</f>
        <v/>
      </c>
      <c r="DH456" t="str">
        <f>IF(Table1[[#This Row],[Ledger 8]]="","",Table1[[#This Row],[Ledger 8]])</f>
        <v/>
      </c>
      <c r="DI456" t="str">
        <f>IF(Table1[[#This Row],[Ledger 8]]="","",IF(Table1[[#This Row],[Effect 8]]="Dr.",-Table1[[#This Row],[Amount 8]],Table1[[#This Row],[Amount 8]]))</f>
        <v/>
      </c>
      <c r="DL456" t="str">
        <f>IF(Table1[[#This Row],[Ledger 9]]="","","No")</f>
        <v/>
      </c>
      <c r="DM456" t="str">
        <f>IF(Table1[[#This Row],[Ledger 9]]="","",IF(Table1[[#This Row],[Effect 9]]="Dr.","Yes","No"))</f>
        <v/>
      </c>
      <c r="DN456" t="str">
        <f>IF(Table1[[#This Row],[Ledger 9]]="","",Table1[[#This Row],[Ledger 9]])</f>
        <v/>
      </c>
      <c r="DO456" t="str">
        <f>IF(Table1[[#This Row],[Ledger 9]]="","",IF(Table1[[#This Row],[Effect 9]]="Dr.",-Table1[[#This Row],[Amount 9]],Table1[[#This Row],[Amount 9]]))</f>
        <v/>
      </c>
      <c r="DR456" t="str">
        <f>IF(Table1[[#This Row],[Ledger 10]]="","","No")</f>
        <v/>
      </c>
      <c r="DS456" t="str">
        <f>IF(Table1[[#This Row],[Ledger 10]]="","",IF(Table1[[#This Row],[Effect 10]]="Dr.","Yes","No"))</f>
        <v/>
      </c>
      <c r="DT456" t="str">
        <f>IF(Table1[[#This Row],[Ledger 10]]="","",Table1[[#This Row],[Ledger 10]])</f>
        <v/>
      </c>
      <c r="DU456" t="str">
        <f>IF(Table1[[#This Row],[Ledger 10]]="","",IF(Table1[[#This Row],[Effect 10]]="Dr.",-Table1[[#This Row],[Amount 10]],Table1[[#This Row],[Amount 10]]))</f>
        <v/>
      </c>
      <c r="DX456" t="str">
        <f>IF(Table1[[#This Row],[Ledger 11]]="","","No")</f>
        <v/>
      </c>
      <c r="DY456" t="str">
        <f>IF(Table1[[#This Row],[Ledger 11]]="","",IF(Table1[[#This Row],[Effect 11]]="Dr.","Yes","No"))</f>
        <v/>
      </c>
      <c r="DZ456" t="str">
        <f>IF(Table1[[#This Row],[Ledger 11]]="","",Table1[[#This Row],[Ledger 11]])</f>
        <v/>
      </c>
      <c r="EA456" t="str">
        <f>IF(Table1[[#This Row],[Ledger 11]]="","",IF(Table1[[#This Row],[Effect 11]]="Dr.",-Table1[[#This Row],[Amount 11]],Table1[[#This Row],[Amount 11]]))</f>
        <v/>
      </c>
      <c r="ED456" t="str">
        <f>IF(Table1[[#This Row],[Ledger 12]]="","","No")</f>
        <v/>
      </c>
      <c r="EE456" t="str">
        <f>IF(Table1[[#This Row],[Ledger 12]]="","",IF(Table1[[#This Row],[Effect 12]]="Dr.","Yes","No"))</f>
        <v/>
      </c>
      <c r="EF456" t="str">
        <f>IF(Table1[[#This Row],[Ledger 12]]="","",Table1[[#This Row],[Ledger 12]])</f>
        <v/>
      </c>
      <c r="EG456" t="str">
        <f>IF(Table1[[#This Row],[Ledger 12]]="","",IF(Table1[[#This Row],[Effect 12]]="Dr.",-Table1[[#This Row],[Amount 12]],Table1[[#This Row],[Amount 12]]))</f>
        <v/>
      </c>
      <c r="EJ456" t="str">
        <f>IF(Table1[[#This Row],[Ledger 13]]="","","No")</f>
        <v/>
      </c>
      <c r="EK456" t="str">
        <f>IF(Table1[[#This Row],[Ledger 13]]="","",IF(Table1[[#This Row],[Effect 13]]="Dr.","Yes","No"))</f>
        <v/>
      </c>
      <c r="EL456" t="str">
        <f>IF(Table1[[#This Row],[Ledger 13]]="","",Table1[[#This Row],[Ledger 13]])</f>
        <v/>
      </c>
      <c r="EM456" t="str">
        <f>IF(Table1[[#This Row],[Ledger 13]]="","",IF(Table1[[#This Row],[Effect 13]]="Dr.",-Table1[[#This Row],[Amount 13]],Table1[[#This Row],[Amount 13]]))</f>
        <v/>
      </c>
      <c r="EP456" t="str">
        <f>IF(Table1[[#This Row],[Ledger 14]]="","","No")</f>
        <v/>
      </c>
      <c r="EQ456" t="str">
        <f>IF(Table1[[#This Row],[Ledger 14]]="","",IF(Table1[[#This Row],[Effect 14]]="Dr.","Yes","No"))</f>
        <v/>
      </c>
      <c r="ER456" t="str">
        <f>IF(Table1[[#This Row],[Ledger 14]]="","",Table1[[#This Row],[Ledger 14]])</f>
        <v/>
      </c>
      <c r="ES456" t="str">
        <f>IF(Table1[[#This Row],[Ledger 14]]="","",IF(Table1[[#This Row],[Effect 14]]="Dr.",-Table1[[#This Row],[Amount 14]],Table1[[#This Row],[Amount 14]]))</f>
        <v/>
      </c>
      <c r="EV456" t="str">
        <f>IF(Table1[[#This Row],[Ledger 15]]="","","No")</f>
        <v/>
      </c>
      <c r="EW456" t="str">
        <f>IF(Table1[[#This Row],[Ledger 15]]="","",IF(Table1[[#This Row],[Effect 15]]="Dr.","Yes","No"))</f>
        <v/>
      </c>
      <c r="EX456" t="str">
        <f>IF(Table1[[#This Row],[Ledger 15]]="","",Table1[[#This Row],[Ledger 15]])</f>
        <v/>
      </c>
      <c r="EY456" t="str">
        <f>IF(Table1[[#This Row],[Ledger 15]]="","",IF(Table1[[#This Row],[Effect 15]]="Dr.",-Table1[[#This Row],[Amount 15]],Table1[[#This Row],[Amount 15]]))</f>
        <v/>
      </c>
      <c r="FD4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6">
        <f>IF(Table1[[#This Row],[Date]]="",0,IF(AND(Table1[[#This Row],[Date]]&gt;=$FE$2,Table1[[#This Row],[Date]]&lt;=$FE$3),0,1))</f>
        <v>0</v>
      </c>
      <c r="FF456">
        <f>IF(Table1[[#This Row],[Date]]="",0,IF(TYPE(VLOOKUP(Table1[[#This Row],[Voucher Type]],Table1[[#All],[Voucher Type Master]],1,FALSE))=16,1,0))</f>
        <v>0</v>
      </c>
      <c r="FG456">
        <f>IF(TYPE(IF(Table1[[#This Row],[Date]]="",0,IF(VLOOKUP(Table1[[#This Row],[Voucher Type]],$FY$5:$FZ$13,2,0)=Table1[[#This Row],[Effect 1]],0,1)))=16,1,0)</f>
        <v>0</v>
      </c>
      <c r="FH4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6">
        <f>IF(LEN(Table1[[#This Row],[Ledger 1]])&gt;0,IF(TYPE(VLOOKUP(Table1[[#This Row],[Ledger 1]],GZ:GZ,1,0))=16,1,0),0)</f>
        <v>0</v>
      </c>
      <c r="FJ456">
        <f>IF(LEN(Table1[[#This Row],[Ledger 2]])&gt;0,IF(TYPE(VLOOKUP(Table1[[#This Row],[Ledger 2]],GZ:GZ,1,0))=16,1,0),0)</f>
        <v>0</v>
      </c>
      <c r="FK456">
        <f>IF(LEN(Table1[[#This Row],[Ledger 3]])&gt;0,IF(TYPE(VLOOKUP(Table1[[#This Row],[Ledger 3]],GZ:GZ,1,0))=16,1,0),0)</f>
        <v>0</v>
      </c>
      <c r="FL456">
        <f>IF(LEN(Table1[[#This Row],[Ledger 4]])&gt;0,IF(TYPE(VLOOKUP(Table1[[#This Row],[Ledger 4]],GZ:GZ,1,0))=16,1,0),0)</f>
        <v>0</v>
      </c>
      <c r="FM456">
        <f>IF(LEN(Table1[[#This Row],[Ledger 5]])&gt;0,IF(TYPE(VLOOKUP(Table1[[#This Row],[Ledger 5]],GZ:GZ,1,0))=16,1,0),0)</f>
        <v>0</v>
      </c>
      <c r="FN456">
        <f>IF(LEN(Table1[[#This Row],[Ledger 6]])&gt;0,IF(TYPE(VLOOKUP(Table1[[#This Row],[Ledger 6]],$GZ:$GZ,1,0))=16,1,0),0)</f>
        <v>0</v>
      </c>
      <c r="FO456">
        <f>IF(LEN(Table1[[#This Row],[Ledger 7]])&gt;0,IF(TYPE(VLOOKUP(Table1[[#This Row],[Ledger 7]],$GZ:$GZ,1,0))=16,1,0),0)</f>
        <v>0</v>
      </c>
      <c r="FP456">
        <f>IF(LEN(Table1[[#This Row],[Ledger 8]])&gt;0,IF(TYPE(VLOOKUP(Table1[[#This Row],[Ledger 8]],$GZ:$GZ,1,0))=16,1,0),0)</f>
        <v>0</v>
      </c>
      <c r="FQ456">
        <f>IF(LEN(Table1[[#This Row],[Ledger 9]])&gt;0,IF(TYPE(VLOOKUP(Table1[[#This Row],[Ledger 9]],$GZ:$GZ,1,0))=16,1,0),0)</f>
        <v>0</v>
      </c>
      <c r="FR456">
        <f>IF(LEN(Table1[[#This Row],[Ledger 10]])&gt;0,IF(TYPE(VLOOKUP(Table1[[#This Row],[Ledger 10]],$GZ:$GZ,1,0))=16,1,0),0)</f>
        <v>0</v>
      </c>
      <c r="FS456">
        <f>IF(LEN(Table1[[#This Row],[Ledger 11]])&gt;0,IF(TYPE(VLOOKUP(Table1[[#This Row],[Ledger 11]],$GZ:$GZ,1,0))=16,1,0),0)</f>
        <v>0</v>
      </c>
      <c r="FT456">
        <f>IF(LEN(Table1[[#This Row],[Ledger 12]])&gt;0,IF(TYPE(VLOOKUP(Table1[[#This Row],[Ledger 12]],$GZ:$GZ,1,0))=16,1,0),0)</f>
        <v>0</v>
      </c>
      <c r="FU456">
        <f>IF(LEN(Table1[[#This Row],[Ledger 13]])&gt;0,IF(TYPE(VLOOKUP(Table1[[#This Row],[Ledger 13]],$GZ:$GZ,1,0))=16,1,0),0)</f>
        <v>0</v>
      </c>
      <c r="FV456">
        <f>IF(LEN(Table1[[#This Row],[Ledger 14]])&gt;0,IF(TYPE(VLOOKUP(Table1[[#This Row],[Ledger 14]],$GZ:$GZ,1,0))=16,1,0),0)</f>
        <v>0</v>
      </c>
      <c r="FW456">
        <f>IF(LEN(Table1[[#This Row],[Ledger 15]])&gt;0,IF(TYPE(VLOOKUP(Table1[[#This Row],[Ledger 15]],$GZ:$GZ,1,0))=16,1,0),0)</f>
        <v>0</v>
      </c>
    </row>
    <row r="457" spans="4:179" ht="33" customHeight="1" x14ac:dyDescent="0.45">
      <c r="D457" s="8">
        <f t="shared" si="16"/>
        <v>452</v>
      </c>
      <c r="E457" s="32"/>
      <c r="F457" s="34"/>
      <c r="G457" s="34"/>
      <c r="H457" s="34"/>
      <c r="I457" s="34"/>
      <c r="J457" s="38"/>
      <c r="K457" s="33"/>
      <c r="L457" s="36"/>
      <c r="M457" s="35"/>
      <c r="N457" s="34"/>
      <c r="O457" s="41"/>
      <c r="P457" s="35"/>
      <c r="Q457" s="34"/>
      <c r="R457" s="37"/>
      <c r="S457" s="35"/>
      <c r="T457" s="34"/>
      <c r="U457" s="37"/>
      <c r="V457" s="35"/>
      <c r="W457" s="34"/>
      <c r="X457" s="37"/>
      <c r="Y457" s="35"/>
      <c r="Z457" s="34"/>
      <c r="AA457" s="37"/>
      <c r="AB457" s="35"/>
      <c r="AC457" s="34"/>
      <c r="AD457" s="37"/>
      <c r="AE457" s="35"/>
      <c r="AF457" s="34"/>
      <c r="AG457" s="37"/>
      <c r="AH457" s="35"/>
      <c r="AI457" s="34"/>
      <c r="AJ457" s="37"/>
      <c r="AK457" s="35"/>
      <c r="AL457" s="34"/>
      <c r="AM457" s="37"/>
      <c r="AN457" s="35"/>
      <c r="AO457" s="34"/>
      <c r="AP457" s="37"/>
      <c r="AQ457" s="35"/>
      <c r="AR457" s="34"/>
      <c r="AS457" s="37"/>
      <c r="AT457" s="35"/>
      <c r="AU457" s="34"/>
      <c r="AV457" s="37"/>
      <c r="AW457" s="35"/>
      <c r="AX457" s="34"/>
      <c r="AY457" s="37"/>
      <c r="AZ457" s="35"/>
      <c r="BA457" s="34"/>
      <c r="BB457" s="37"/>
      <c r="BC4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7" s="7"/>
      <c r="BF457" t="str">
        <f>IF(Table1[[#This Row],[Date]]="","","&amp;lt;VOUCHER REMOTEID="&amp;""""&amp;$A$11&amp;$A$13&amp;ROW()&amp;""""&amp;" VCHTYPE="""&amp;F457&amp;""" ACTION="""&amp;"Create"&amp;"""&amp;gt;")</f>
        <v/>
      </c>
      <c r="BG457" t="str">
        <f>IF(Table1[[#This Row],[Date]]="","",TEXT(Table1[[#This Row],[Date]],"yyyymmdd"))</f>
        <v/>
      </c>
      <c r="BH457" t="str">
        <f>Table1[[#This Row],[Date2]]</f>
        <v/>
      </c>
      <c r="BI457" t="str">
        <f>IF(Table1[[#This Row],[Date]]="","",Table1[[#This Row],[Voucher Type]])</f>
        <v/>
      </c>
      <c r="BJ457" t="str">
        <f>IF(Table1[[#This Row],[Ref No / Invoice No]]="","",Table1[[#This Row],[Ref No / Invoice No]])</f>
        <v/>
      </c>
      <c r="BK457" t="str">
        <f>IF(Table1[[#This Row],[Voucher No]]="","",Table1[[#This Row],[Voucher No]])</f>
        <v/>
      </c>
      <c r="BL457" t="str">
        <f>IF(Table1[[#This Row],[Date]]="","",Table1[[#This Row],[Narration]])</f>
        <v/>
      </c>
      <c r="BM457" t="str">
        <f>IF(Table1[[#This Row],[Date]]="","",$A$11&amp;$A$13&amp;ROW())</f>
        <v/>
      </c>
      <c r="BN457" t="str">
        <f>IF(Table1[[#This Row],[Date]]="","",$A$13)</f>
        <v/>
      </c>
      <c r="BP457" t="str">
        <f>IF(Table1[[#This Row],[Ledger 1]]="","","No")</f>
        <v/>
      </c>
      <c r="BQ457" t="str">
        <f>IF(Table1[[#This Row],[Date]]="","",IF(Table1[[#This Row],[Effect 1]]="Dr.","Yes","No"))</f>
        <v/>
      </c>
      <c r="BR457" t="str">
        <f>IF(Table1[[#This Row],[Date]]="","",Table1[[#This Row],[Ledger 1]])</f>
        <v/>
      </c>
      <c r="BS457" t="str">
        <f>IF(Table1[[#This Row],[Date]]="","",IF(Table1[[#This Row],[Effect 1]]="Dr.",-Table1[[#This Row],[Amount 1]],Table1[[#This Row],[Amount 1]]))</f>
        <v/>
      </c>
      <c r="BV457" t="str">
        <f>IF(Table1[[#This Row],[Ledger 2]]="","","No")</f>
        <v/>
      </c>
      <c r="BW457" t="str">
        <f>IF(Table1[[#This Row],[Date]]="","",IF(Table1[[#This Row],[Effect 2]]="Dr.","Yes","No"))</f>
        <v/>
      </c>
      <c r="BX457" t="str">
        <f>IF(Table1[[#This Row],[Date]]="","",Table1[[#This Row],[Ledger 2]])</f>
        <v/>
      </c>
      <c r="BY457" t="str">
        <f>IF(Table1[[#This Row],[Date]]="","",IF(Table1[[#This Row],[Effect 2]]="Dr.",-Table1[[#This Row],[Amount 2]],Table1[[#This Row],[Amount 2]]))</f>
        <v/>
      </c>
      <c r="CB457" t="str">
        <f>IF(Table1[[#This Row],[Ledger 3]]="","","No")</f>
        <v/>
      </c>
      <c r="CC457" t="str">
        <f>IF(Table1[[#This Row],[Ledger 3]]="","",IF(Table1[[#This Row],[Effect 3]]="Dr.","Yes","No"))</f>
        <v/>
      </c>
      <c r="CD457" t="str">
        <f>IF(Table1[[#This Row],[Ledger 3]]="","",Table1[[#This Row],[Ledger 3]])</f>
        <v/>
      </c>
      <c r="CE457" t="str">
        <f>IF(Table1[[#This Row],[Ledger 3]]="","",IF(Table1[[#This Row],[Effect 3]]="Dr.",-Table1[[#This Row],[Amount 3]],Table1[[#This Row],[Amount 3]]))</f>
        <v/>
      </c>
      <c r="CH457" t="str">
        <f>IF(Table1[[#This Row],[Ledger 4]]="","","No")</f>
        <v/>
      </c>
      <c r="CI457" t="str">
        <f>IF(Table1[[#This Row],[Ledger 4]]="","",IF(Table1[[#This Row],[Effect 4]]="Dr.","Yes","No"))</f>
        <v/>
      </c>
      <c r="CJ457" t="str">
        <f>IF(Table1[[#This Row],[Ledger 4]]="","",Table1[[#This Row],[Ledger 4]])</f>
        <v/>
      </c>
      <c r="CK457" t="str">
        <f>IF(Table1[[#This Row],[Ledger 4]]="","",IF(Table1[[#This Row],[Effect 4]]="Dr.",-Table1[[#This Row],[Amount 4]],Table1[[#This Row],[Amount 4]]))</f>
        <v/>
      </c>
      <c r="CN457" t="str">
        <f>IF(Table1[[#This Row],[Ledger 5]]="","","No")</f>
        <v/>
      </c>
      <c r="CO457" t="str">
        <f>IF(Table1[[#This Row],[Ledger 5]]="","",IF(Table1[[#This Row],[Effect 5]]="Dr.","Yes","No"))</f>
        <v/>
      </c>
      <c r="CP457" t="str">
        <f>IF(Table1[[#This Row],[Ledger 5]]="","",Table1[[#This Row],[Ledger 5]])</f>
        <v/>
      </c>
      <c r="CQ457" t="str">
        <f>IF(Table1[[#This Row],[Ledger 5]]="","",IF(Table1[[#This Row],[Effect 5]]="Dr.",-Table1[[#This Row],[Amount 5]],Table1[[#This Row],[Amount 5]]))</f>
        <v/>
      </c>
      <c r="CT457" t="str">
        <f>IF(Table1[[#This Row],[Ledger 6]]="","","No")</f>
        <v/>
      </c>
      <c r="CU457" t="str">
        <f>IF(Table1[[#This Row],[Ledger 6]]="","",IF(Table1[[#This Row],[Effect 6]]="Dr.","Yes","No"))</f>
        <v/>
      </c>
      <c r="CV457" t="str">
        <f>IF(Table1[[#This Row],[Ledger 6]]="","",Table1[[#This Row],[Ledger 6]])</f>
        <v/>
      </c>
      <c r="CW457" t="str">
        <f>IF(Table1[[#This Row],[Ledger 6]]="","",IF(Table1[[#This Row],[Effect 6]]="Dr.",-Table1[[#This Row],[Amount 6]],Table1[[#This Row],[Amount 6]]))</f>
        <v/>
      </c>
      <c r="CZ457" t="str">
        <f>IF(Table1[[#This Row],[Ledger 7]]="","","No")</f>
        <v/>
      </c>
      <c r="DA457" t="str">
        <f>IF(Table1[[#This Row],[Ledger 7]]="","",IF(Table1[[#This Row],[Effect 7]]="Dr.","Yes","No"))</f>
        <v/>
      </c>
      <c r="DB457" t="str">
        <f>IF(Table1[[#This Row],[Ledger 7]]="","",Table1[[#This Row],[Ledger 7]])</f>
        <v/>
      </c>
      <c r="DC457" t="str">
        <f>IF(Table1[[#This Row],[Ledger 7]]="","",IF(Table1[[#This Row],[Effect 7]]="Dr.",-Table1[[#This Row],[Amount 7]],Table1[[#This Row],[Amount 7]]))</f>
        <v/>
      </c>
      <c r="DF457" t="str">
        <f>IF(Table1[[#This Row],[Ledger 8]]="","","No")</f>
        <v/>
      </c>
      <c r="DG457" t="str">
        <f>IF(Table1[[#This Row],[Ledger 8]]="","",IF(Table1[[#This Row],[Effect 8]]="Dr.","Yes","No"))</f>
        <v/>
      </c>
      <c r="DH457" t="str">
        <f>IF(Table1[[#This Row],[Ledger 8]]="","",Table1[[#This Row],[Ledger 8]])</f>
        <v/>
      </c>
      <c r="DI457" t="str">
        <f>IF(Table1[[#This Row],[Ledger 8]]="","",IF(Table1[[#This Row],[Effect 8]]="Dr.",-Table1[[#This Row],[Amount 8]],Table1[[#This Row],[Amount 8]]))</f>
        <v/>
      </c>
      <c r="DL457" t="str">
        <f>IF(Table1[[#This Row],[Ledger 9]]="","","No")</f>
        <v/>
      </c>
      <c r="DM457" t="str">
        <f>IF(Table1[[#This Row],[Ledger 9]]="","",IF(Table1[[#This Row],[Effect 9]]="Dr.","Yes","No"))</f>
        <v/>
      </c>
      <c r="DN457" t="str">
        <f>IF(Table1[[#This Row],[Ledger 9]]="","",Table1[[#This Row],[Ledger 9]])</f>
        <v/>
      </c>
      <c r="DO457" t="str">
        <f>IF(Table1[[#This Row],[Ledger 9]]="","",IF(Table1[[#This Row],[Effect 9]]="Dr.",-Table1[[#This Row],[Amount 9]],Table1[[#This Row],[Amount 9]]))</f>
        <v/>
      </c>
      <c r="DR457" t="str">
        <f>IF(Table1[[#This Row],[Ledger 10]]="","","No")</f>
        <v/>
      </c>
      <c r="DS457" t="str">
        <f>IF(Table1[[#This Row],[Ledger 10]]="","",IF(Table1[[#This Row],[Effect 10]]="Dr.","Yes","No"))</f>
        <v/>
      </c>
      <c r="DT457" t="str">
        <f>IF(Table1[[#This Row],[Ledger 10]]="","",Table1[[#This Row],[Ledger 10]])</f>
        <v/>
      </c>
      <c r="DU457" t="str">
        <f>IF(Table1[[#This Row],[Ledger 10]]="","",IF(Table1[[#This Row],[Effect 10]]="Dr.",-Table1[[#This Row],[Amount 10]],Table1[[#This Row],[Amount 10]]))</f>
        <v/>
      </c>
      <c r="DX457" t="str">
        <f>IF(Table1[[#This Row],[Ledger 11]]="","","No")</f>
        <v/>
      </c>
      <c r="DY457" t="str">
        <f>IF(Table1[[#This Row],[Ledger 11]]="","",IF(Table1[[#This Row],[Effect 11]]="Dr.","Yes","No"))</f>
        <v/>
      </c>
      <c r="DZ457" t="str">
        <f>IF(Table1[[#This Row],[Ledger 11]]="","",Table1[[#This Row],[Ledger 11]])</f>
        <v/>
      </c>
      <c r="EA457" t="str">
        <f>IF(Table1[[#This Row],[Ledger 11]]="","",IF(Table1[[#This Row],[Effect 11]]="Dr.",-Table1[[#This Row],[Amount 11]],Table1[[#This Row],[Amount 11]]))</f>
        <v/>
      </c>
      <c r="ED457" t="str">
        <f>IF(Table1[[#This Row],[Ledger 12]]="","","No")</f>
        <v/>
      </c>
      <c r="EE457" t="str">
        <f>IF(Table1[[#This Row],[Ledger 12]]="","",IF(Table1[[#This Row],[Effect 12]]="Dr.","Yes","No"))</f>
        <v/>
      </c>
      <c r="EF457" t="str">
        <f>IF(Table1[[#This Row],[Ledger 12]]="","",Table1[[#This Row],[Ledger 12]])</f>
        <v/>
      </c>
      <c r="EG457" t="str">
        <f>IF(Table1[[#This Row],[Ledger 12]]="","",IF(Table1[[#This Row],[Effect 12]]="Dr.",-Table1[[#This Row],[Amount 12]],Table1[[#This Row],[Amount 12]]))</f>
        <v/>
      </c>
      <c r="EJ457" t="str">
        <f>IF(Table1[[#This Row],[Ledger 13]]="","","No")</f>
        <v/>
      </c>
      <c r="EK457" t="str">
        <f>IF(Table1[[#This Row],[Ledger 13]]="","",IF(Table1[[#This Row],[Effect 13]]="Dr.","Yes","No"))</f>
        <v/>
      </c>
      <c r="EL457" t="str">
        <f>IF(Table1[[#This Row],[Ledger 13]]="","",Table1[[#This Row],[Ledger 13]])</f>
        <v/>
      </c>
      <c r="EM457" t="str">
        <f>IF(Table1[[#This Row],[Ledger 13]]="","",IF(Table1[[#This Row],[Effect 13]]="Dr.",-Table1[[#This Row],[Amount 13]],Table1[[#This Row],[Amount 13]]))</f>
        <v/>
      </c>
      <c r="EP457" t="str">
        <f>IF(Table1[[#This Row],[Ledger 14]]="","","No")</f>
        <v/>
      </c>
      <c r="EQ457" t="str">
        <f>IF(Table1[[#This Row],[Ledger 14]]="","",IF(Table1[[#This Row],[Effect 14]]="Dr.","Yes","No"))</f>
        <v/>
      </c>
      <c r="ER457" t="str">
        <f>IF(Table1[[#This Row],[Ledger 14]]="","",Table1[[#This Row],[Ledger 14]])</f>
        <v/>
      </c>
      <c r="ES457" t="str">
        <f>IF(Table1[[#This Row],[Ledger 14]]="","",IF(Table1[[#This Row],[Effect 14]]="Dr.",-Table1[[#This Row],[Amount 14]],Table1[[#This Row],[Amount 14]]))</f>
        <v/>
      </c>
      <c r="EV457" t="str">
        <f>IF(Table1[[#This Row],[Ledger 15]]="","","No")</f>
        <v/>
      </c>
      <c r="EW457" t="str">
        <f>IF(Table1[[#This Row],[Ledger 15]]="","",IF(Table1[[#This Row],[Effect 15]]="Dr.","Yes","No"))</f>
        <v/>
      </c>
      <c r="EX457" t="str">
        <f>IF(Table1[[#This Row],[Ledger 15]]="","",Table1[[#This Row],[Ledger 15]])</f>
        <v/>
      </c>
      <c r="EY457" t="str">
        <f>IF(Table1[[#This Row],[Ledger 15]]="","",IF(Table1[[#This Row],[Effect 15]]="Dr.",-Table1[[#This Row],[Amount 15]],Table1[[#This Row],[Amount 15]]))</f>
        <v/>
      </c>
      <c r="FD4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7">
        <f>IF(Table1[[#This Row],[Date]]="",0,IF(AND(Table1[[#This Row],[Date]]&gt;=$FE$2,Table1[[#This Row],[Date]]&lt;=$FE$3),0,1))</f>
        <v>0</v>
      </c>
      <c r="FF457">
        <f>IF(Table1[[#This Row],[Date]]="",0,IF(TYPE(VLOOKUP(Table1[[#This Row],[Voucher Type]],Table1[[#All],[Voucher Type Master]],1,FALSE))=16,1,0))</f>
        <v>0</v>
      </c>
      <c r="FG457">
        <f>IF(TYPE(IF(Table1[[#This Row],[Date]]="",0,IF(VLOOKUP(Table1[[#This Row],[Voucher Type]],$FY$5:$FZ$13,2,0)=Table1[[#This Row],[Effect 1]],0,1)))=16,1,0)</f>
        <v>0</v>
      </c>
      <c r="FH4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7">
        <f>IF(LEN(Table1[[#This Row],[Ledger 1]])&gt;0,IF(TYPE(VLOOKUP(Table1[[#This Row],[Ledger 1]],GZ:GZ,1,0))=16,1,0),0)</f>
        <v>0</v>
      </c>
      <c r="FJ457">
        <f>IF(LEN(Table1[[#This Row],[Ledger 2]])&gt;0,IF(TYPE(VLOOKUP(Table1[[#This Row],[Ledger 2]],GZ:GZ,1,0))=16,1,0),0)</f>
        <v>0</v>
      </c>
      <c r="FK457">
        <f>IF(LEN(Table1[[#This Row],[Ledger 3]])&gt;0,IF(TYPE(VLOOKUP(Table1[[#This Row],[Ledger 3]],GZ:GZ,1,0))=16,1,0),0)</f>
        <v>0</v>
      </c>
      <c r="FL457">
        <f>IF(LEN(Table1[[#This Row],[Ledger 4]])&gt;0,IF(TYPE(VLOOKUP(Table1[[#This Row],[Ledger 4]],GZ:GZ,1,0))=16,1,0),0)</f>
        <v>0</v>
      </c>
      <c r="FM457">
        <f>IF(LEN(Table1[[#This Row],[Ledger 5]])&gt;0,IF(TYPE(VLOOKUP(Table1[[#This Row],[Ledger 5]],GZ:GZ,1,0))=16,1,0),0)</f>
        <v>0</v>
      </c>
      <c r="FN457">
        <f>IF(LEN(Table1[[#This Row],[Ledger 6]])&gt;0,IF(TYPE(VLOOKUP(Table1[[#This Row],[Ledger 6]],$GZ:$GZ,1,0))=16,1,0),0)</f>
        <v>0</v>
      </c>
      <c r="FO457">
        <f>IF(LEN(Table1[[#This Row],[Ledger 7]])&gt;0,IF(TYPE(VLOOKUP(Table1[[#This Row],[Ledger 7]],$GZ:$GZ,1,0))=16,1,0),0)</f>
        <v>0</v>
      </c>
      <c r="FP457">
        <f>IF(LEN(Table1[[#This Row],[Ledger 8]])&gt;0,IF(TYPE(VLOOKUP(Table1[[#This Row],[Ledger 8]],$GZ:$GZ,1,0))=16,1,0),0)</f>
        <v>0</v>
      </c>
      <c r="FQ457">
        <f>IF(LEN(Table1[[#This Row],[Ledger 9]])&gt;0,IF(TYPE(VLOOKUP(Table1[[#This Row],[Ledger 9]],$GZ:$GZ,1,0))=16,1,0),0)</f>
        <v>0</v>
      </c>
      <c r="FR457">
        <f>IF(LEN(Table1[[#This Row],[Ledger 10]])&gt;0,IF(TYPE(VLOOKUP(Table1[[#This Row],[Ledger 10]],$GZ:$GZ,1,0))=16,1,0),0)</f>
        <v>0</v>
      </c>
      <c r="FS457">
        <f>IF(LEN(Table1[[#This Row],[Ledger 11]])&gt;0,IF(TYPE(VLOOKUP(Table1[[#This Row],[Ledger 11]],$GZ:$GZ,1,0))=16,1,0),0)</f>
        <v>0</v>
      </c>
      <c r="FT457">
        <f>IF(LEN(Table1[[#This Row],[Ledger 12]])&gt;0,IF(TYPE(VLOOKUP(Table1[[#This Row],[Ledger 12]],$GZ:$GZ,1,0))=16,1,0),0)</f>
        <v>0</v>
      </c>
      <c r="FU457">
        <f>IF(LEN(Table1[[#This Row],[Ledger 13]])&gt;0,IF(TYPE(VLOOKUP(Table1[[#This Row],[Ledger 13]],$GZ:$GZ,1,0))=16,1,0),0)</f>
        <v>0</v>
      </c>
      <c r="FV457">
        <f>IF(LEN(Table1[[#This Row],[Ledger 14]])&gt;0,IF(TYPE(VLOOKUP(Table1[[#This Row],[Ledger 14]],$GZ:$GZ,1,0))=16,1,0),0)</f>
        <v>0</v>
      </c>
      <c r="FW457">
        <f>IF(LEN(Table1[[#This Row],[Ledger 15]])&gt;0,IF(TYPE(VLOOKUP(Table1[[#This Row],[Ledger 15]],$GZ:$GZ,1,0))=16,1,0),0)</f>
        <v>0</v>
      </c>
    </row>
    <row r="458" spans="4:179" ht="33" customHeight="1" x14ac:dyDescent="0.45">
      <c r="D458" s="8">
        <f t="shared" si="16"/>
        <v>453</v>
      </c>
      <c r="E458" s="32"/>
      <c r="F458" s="34"/>
      <c r="G458" s="34"/>
      <c r="H458" s="34"/>
      <c r="I458" s="34"/>
      <c r="J458" s="38"/>
      <c r="K458" s="33"/>
      <c r="L458" s="36"/>
      <c r="M458" s="35"/>
      <c r="N458" s="34"/>
      <c r="O458" s="41"/>
      <c r="P458" s="35"/>
      <c r="Q458" s="34"/>
      <c r="R458" s="37"/>
      <c r="S458" s="35"/>
      <c r="T458" s="34"/>
      <c r="U458" s="37"/>
      <c r="V458" s="35"/>
      <c r="W458" s="34"/>
      <c r="X458" s="37"/>
      <c r="Y458" s="35"/>
      <c r="Z458" s="34"/>
      <c r="AA458" s="37"/>
      <c r="AB458" s="35"/>
      <c r="AC458" s="34"/>
      <c r="AD458" s="37"/>
      <c r="AE458" s="35"/>
      <c r="AF458" s="34"/>
      <c r="AG458" s="37"/>
      <c r="AH458" s="35"/>
      <c r="AI458" s="34"/>
      <c r="AJ458" s="37"/>
      <c r="AK458" s="35"/>
      <c r="AL458" s="34"/>
      <c r="AM458" s="37"/>
      <c r="AN458" s="35"/>
      <c r="AO458" s="34"/>
      <c r="AP458" s="37"/>
      <c r="AQ458" s="35"/>
      <c r="AR458" s="34"/>
      <c r="AS458" s="37"/>
      <c r="AT458" s="35"/>
      <c r="AU458" s="34"/>
      <c r="AV458" s="37"/>
      <c r="AW458" s="35"/>
      <c r="AX458" s="34"/>
      <c r="AY458" s="37"/>
      <c r="AZ458" s="35"/>
      <c r="BA458" s="34"/>
      <c r="BB458" s="37"/>
      <c r="BC4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8" s="7"/>
      <c r="BF458" t="str">
        <f>IF(Table1[[#This Row],[Date]]="","","&amp;lt;VOUCHER REMOTEID="&amp;""""&amp;$A$11&amp;$A$13&amp;ROW()&amp;""""&amp;" VCHTYPE="""&amp;F458&amp;""" ACTION="""&amp;"Create"&amp;"""&amp;gt;")</f>
        <v/>
      </c>
      <c r="BG458" t="str">
        <f>IF(Table1[[#This Row],[Date]]="","",TEXT(Table1[[#This Row],[Date]],"yyyymmdd"))</f>
        <v/>
      </c>
      <c r="BH458" t="str">
        <f>Table1[[#This Row],[Date2]]</f>
        <v/>
      </c>
      <c r="BI458" t="str">
        <f>IF(Table1[[#This Row],[Date]]="","",Table1[[#This Row],[Voucher Type]])</f>
        <v/>
      </c>
      <c r="BJ458" t="str">
        <f>IF(Table1[[#This Row],[Ref No / Invoice No]]="","",Table1[[#This Row],[Ref No / Invoice No]])</f>
        <v/>
      </c>
      <c r="BK458" t="str">
        <f>IF(Table1[[#This Row],[Voucher No]]="","",Table1[[#This Row],[Voucher No]])</f>
        <v/>
      </c>
      <c r="BL458" t="str">
        <f>IF(Table1[[#This Row],[Date]]="","",Table1[[#This Row],[Narration]])</f>
        <v/>
      </c>
      <c r="BM458" t="str">
        <f>IF(Table1[[#This Row],[Date]]="","",$A$11&amp;$A$13&amp;ROW())</f>
        <v/>
      </c>
      <c r="BN458" t="str">
        <f>IF(Table1[[#This Row],[Date]]="","",$A$13)</f>
        <v/>
      </c>
      <c r="BP458" t="str">
        <f>IF(Table1[[#This Row],[Ledger 1]]="","","No")</f>
        <v/>
      </c>
      <c r="BQ458" t="str">
        <f>IF(Table1[[#This Row],[Date]]="","",IF(Table1[[#This Row],[Effect 1]]="Dr.","Yes","No"))</f>
        <v/>
      </c>
      <c r="BR458" t="str">
        <f>IF(Table1[[#This Row],[Date]]="","",Table1[[#This Row],[Ledger 1]])</f>
        <v/>
      </c>
      <c r="BS458" t="str">
        <f>IF(Table1[[#This Row],[Date]]="","",IF(Table1[[#This Row],[Effect 1]]="Dr.",-Table1[[#This Row],[Amount 1]],Table1[[#This Row],[Amount 1]]))</f>
        <v/>
      </c>
      <c r="BV458" t="str">
        <f>IF(Table1[[#This Row],[Ledger 2]]="","","No")</f>
        <v/>
      </c>
      <c r="BW458" t="str">
        <f>IF(Table1[[#This Row],[Date]]="","",IF(Table1[[#This Row],[Effect 2]]="Dr.","Yes","No"))</f>
        <v/>
      </c>
      <c r="BX458" t="str">
        <f>IF(Table1[[#This Row],[Date]]="","",Table1[[#This Row],[Ledger 2]])</f>
        <v/>
      </c>
      <c r="BY458" t="str">
        <f>IF(Table1[[#This Row],[Date]]="","",IF(Table1[[#This Row],[Effect 2]]="Dr.",-Table1[[#This Row],[Amount 2]],Table1[[#This Row],[Amount 2]]))</f>
        <v/>
      </c>
      <c r="CB458" t="str">
        <f>IF(Table1[[#This Row],[Ledger 3]]="","","No")</f>
        <v/>
      </c>
      <c r="CC458" t="str">
        <f>IF(Table1[[#This Row],[Ledger 3]]="","",IF(Table1[[#This Row],[Effect 3]]="Dr.","Yes","No"))</f>
        <v/>
      </c>
      <c r="CD458" t="str">
        <f>IF(Table1[[#This Row],[Ledger 3]]="","",Table1[[#This Row],[Ledger 3]])</f>
        <v/>
      </c>
      <c r="CE458" t="str">
        <f>IF(Table1[[#This Row],[Ledger 3]]="","",IF(Table1[[#This Row],[Effect 3]]="Dr.",-Table1[[#This Row],[Amount 3]],Table1[[#This Row],[Amount 3]]))</f>
        <v/>
      </c>
      <c r="CH458" t="str">
        <f>IF(Table1[[#This Row],[Ledger 4]]="","","No")</f>
        <v/>
      </c>
      <c r="CI458" t="str">
        <f>IF(Table1[[#This Row],[Ledger 4]]="","",IF(Table1[[#This Row],[Effect 4]]="Dr.","Yes","No"))</f>
        <v/>
      </c>
      <c r="CJ458" t="str">
        <f>IF(Table1[[#This Row],[Ledger 4]]="","",Table1[[#This Row],[Ledger 4]])</f>
        <v/>
      </c>
      <c r="CK458" t="str">
        <f>IF(Table1[[#This Row],[Ledger 4]]="","",IF(Table1[[#This Row],[Effect 4]]="Dr.",-Table1[[#This Row],[Amount 4]],Table1[[#This Row],[Amount 4]]))</f>
        <v/>
      </c>
      <c r="CN458" t="str">
        <f>IF(Table1[[#This Row],[Ledger 5]]="","","No")</f>
        <v/>
      </c>
      <c r="CO458" t="str">
        <f>IF(Table1[[#This Row],[Ledger 5]]="","",IF(Table1[[#This Row],[Effect 5]]="Dr.","Yes","No"))</f>
        <v/>
      </c>
      <c r="CP458" t="str">
        <f>IF(Table1[[#This Row],[Ledger 5]]="","",Table1[[#This Row],[Ledger 5]])</f>
        <v/>
      </c>
      <c r="CQ458" t="str">
        <f>IF(Table1[[#This Row],[Ledger 5]]="","",IF(Table1[[#This Row],[Effect 5]]="Dr.",-Table1[[#This Row],[Amount 5]],Table1[[#This Row],[Amount 5]]))</f>
        <v/>
      </c>
      <c r="CT458" t="str">
        <f>IF(Table1[[#This Row],[Ledger 6]]="","","No")</f>
        <v/>
      </c>
      <c r="CU458" t="str">
        <f>IF(Table1[[#This Row],[Ledger 6]]="","",IF(Table1[[#This Row],[Effect 6]]="Dr.","Yes","No"))</f>
        <v/>
      </c>
      <c r="CV458" t="str">
        <f>IF(Table1[[#This Row],[Ledger 6]]="","",Table1[[#This Row],[Ledger 6]])</f>
        <v/>
      </c>
      <c r="CW458" t="str">
        <f>IF(Table1[[#This Row],[Ledger 6]]="","",IF(Table1[[#This Row],[Effect 6]]="Dr.",-Table1[[#This Row],[Amount 6]],Table1[[#This Row],[Amount 6]]))</f>
        <v/>
      </c>
      <c r="CZ458" t="str">
        <f>IF(Table1[[#This Row],[Ledger 7]]="","","No")</f>
        <v/>
      </c>
      <c r="DA458" t="str">
        <f>IF(Table1[[#This Row],[Ledger 7]]="","",IF(Table1[[#This Row],[Effect 7]]="Dr.","Yes","No"))</f>
        <v/>
      </c>
      <c r="DB458" t="str">
        <f>IF(Table1[[#This Row],[Ledger 7]]="","",Table1[[#This Row],[Ledger 7]])</f>
        <v/>
      </c>
      <c r="DC458" t="str">
        <f>IF(Table1[[#This Row],[Ledger 7]]="","",IF(Table1[[#This Row],[Effect 7]]="Dr.",-Table1[[#This Row],[Amount 7]],Table1[[#This Row],[Amount 7]]))</f>
        <v/>
      </c>
      <c r="DF458" t="str">
        <f>IF(Table1[[#This Row],[Ledger 8]]="","","No")</f>
        <v/>
      </c>
      <c r="DG458" t="str">
        <f>IF(Table1[[#This Row],[Ledger 8]]="","",IF(Table1[[#This Row],[Effect 8]]="Dr.","Yes","No"))</f>
        <v/>
      </c>
      <c r="DH458" t="str">
        <f>IF(Table1[[#This Row],[Ledger 8]]="","",Table1[[#This Row],[Ledger 8]])</f>
        <v/>
      </c>
      <c r="DI458" t="str">
        <f>IF(Table1[[#This Row],[Ledger 8]]="","",IF(Table1[[#This Row],[Effect 8]]="Dr.",-Table1[[#This Row],[Amount 8]],Table1[[#This Row],[Amount 8]]))</f>
        <v/>
      </c>
      <c r="DL458" t="str">
        <f>IF(Table1[[#This Row],[Ledger 9]]="","","No")</f>
        <v/>
      </c>
      <c r="DM458" t="str">
        <f>IF(Table1[[#This Row],[Ledger 9]]="","",IF(Table1[[#This Row],[Effect 9]]="Dr.","Yes","No"))</f>
        <v/>
      </c>
      <c r="DN458" t="str">
        <f>IF(Table1[[#This Row],[Ledger 9]]="","",Table1[[#This Row],[Ledger 9]])</f>
        <v/>
      </c>
      <c r="DO458" t="str">
        <f>IF(Table1[[#This Row],[Ledger 9]]="","",IF(Table1[[#This Row],[Effect 9]]="Dr.",-Table1[[#This Row],[Amount 9]],Table1[[#This Row],[Amount 9]]))</f>
        <v/>
      </c>
      <c r="DR458" t="str">
        <f>IF(Table1[[#This Row],[Ledger 10]]="","","No")</f>
        <v/>
      </c>
      <c r="DS458" t="str">
        <f>IF(Table1[[#This Row],[Ledger 10]]="","",IF(Table1[[#This Row],[Effect 10]]="Dr.","Yes","No"))</f>
        <v/>
      </c>
      <c r="DT458" t="str">
        <f>IF(Table1[[#This Row],[Ledger 10]]="","",Table1[[#This Row],[Ledger 10]])</f>
        <v/>
      </c>
      <c r="DU458" t="str">
        <f>IF(Table1[[#This Row],[Ledger 10]]="","",IF(Table1[[#This Row],[Effect 10]]="Dr.",-Table1[[#This Row],[Amount 10]],Table1[[#This Row],[Amount 10]]))</f>
        <v/>
      </c>
      <c r="DX458" t="str">
        <f>IF(Table1[[#This Row],[Ledger 11]]="","","No")</f>
        <v/>
      </c>
      <c r="DY458" t="str">
        <f>IF(Table1[[#This Row],[Ledger 11]]="","",IF(Table1[[#This Row],[Effect 11]]="Dr.","Yes","No"))</f>
        <v/>
      </c>
      <c r="DZ458" t="str">
        <f>IF(Table1[[#This Row],[Ledger 11]]="","",Table1[[#This Row],[Ledger 11]])</f>
        <v/>
      </c>
      <c r="EA458" t="str">
        <f>IF(Table1[[#This Row],[Ledger 11]]="","",IF(Table1[[#This Row],[Effect 11]]="Dr.",-Table1[[#This Row],[Amount 11]],Table1[[#This Row],[Amount 11]]))</f>
        <v/>
      </c>
      <c r="ED458" t="str">
        <f>IF(Table1[[#This Row],[Ledger 12]]="","","No")</f>
        <v/>
      </c>
      <c r="EE458" t="str">
        <f>IF(Table1[[#This Row],[Ledger 12]]="","",IF(Table1[[#This Row],[Effect 12]]="Dr.","Yes","No"))</f>
        <v/>
      </c>
      <c r="EF458" t="str">
        <f>IF(Table1[[#This Row],[Ledger 12]]="","",Table1[[#This Row],[Ledger 12]])</f>
        <v/>
      </c>
      <c r="EG458" t="str">
        <f>IF(Table1[[#This Row],[Ledger 12]]="","",IF(Table1[[#This Row],[Effect 12]]="Dr.",-Table1[[#This Row],[Amount 12]],Table1[[#This Row],[Amount 12]]))</f>
        <v/>
      </c>
      <c r="EJ458" t="str">
        <f>IF(Table1[[#This Row],[Ledger 13]]="","","No")</f>
        <v/>
      </c>
      <c r="EK458" t="str">
        <f>IF(Table1[[#This Row],[Ledger 13]]="","",IF(Table1[[#This Row],[Effect 13]]="Dr.","Yes","No"))</f>
        <v/>
      </c>
      <c r="EL458" t="str">
        <f>IF(Table1[[#This Row],[Ledger 13]]="","",Table1[[#This Row],[Ledger 13]])</f>
        <v/>
      </c>
      <c r="EM458" t="str">
        <f>IF(Table1[[#This Row],[Ledger 13]]="","",IF(Table1[[#This Row],[Effect 13]]="Dr.",-Table1[[#This Row],[Amount 13]],Table1[[#This Row],[Amount 13]]))</f>
        <v/>
      </c>
      <c r="EP458" t="str">
        <f>IF(Table1[[#This Row],[Ledger 14]]="","","No")</f>
        <v/>
      </c>
      <c r="EQ458" t="str">
        <f>IF(Table1[[#This Row],[Ledger 14]]="","",IF(Table1[[#This Row],[Effect 14]]="Dr.","Yes","No"))</f>
        <v/>
      </c>
      <c r="ER458" t="str">
        <f>IF(Table1[[#This Row],[Ledger 14]]="","",Table1[[#This Row],[Ledger 14]])</f>
        <v/>
      </c>
      <c r="ES458" t="str">
        <f>IF(Table1[[#This Row],[Ledger 14]]="","",IF(Table1[[#This Row],[Effect 14]]="Dr.",-Table1[[#This Row],[Amount 14]],Table1[[#This Row],[Amount 14]]))</f>
        <v/>
      </c>
      <c r="EV458" t="str">
        <f>IF(Table1[[#This Row],[Ledger 15]]="","","No")</f>
        <v/>
      </c>
      <c r="EW458" t="str">
        <f>IF(Table1[[#This Row],[Ledger 15]]="","",IF(Table1[[#This Row],[Effect 15]]="Dr.","Yes","No"))</f>
        <v/>
      </c>
      <c r="EX458" t="str">
        <f>IF(Table1[[#This Row],[Ledger 15]]="","",Table1[[#This Row],[Ledger 15]])</f>
        <v/>
      </c>
      <c r="EY458" t="str">
        <f>IF(Table1[[#This Row],[Ledger 15]]="","",IF(Table1[[#This Row],[Effect 15]]="Dr.",-Table1[[#This Row],[Amount 15]],Table1[[#This Row],[Amount 15]]))</f>
        <v/>
      </c>
      <c r="FD4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8">
        <f>IF(Table1[[#This Row],[Date]]="",0,IF(AND(Table1[[#This Row],[Date]]&gt;=$FE$2,Table1[[#This Row],[Date]]&lt;=$FE$3),0,1))</f>
        <v>0</v>
      </c>
      <c r="FF458">
        <f>IF(Table1[[#This Row],[Date]]="",0,IF(TYPE(VLOOKUP(Table1[[#This Row],[Voucher Type]],Table1[[#All],[Voucher Type Master]],1,FALSE))=16,1,0))</f>
        <v>0</v>
      </c>
      <c r="FG458">
        <f>IF(TYPE(IF(Table1[[#This Row],[Date]]="",0,IF(VLOOKUP(Table1[[#This Row],[Voucher Type]],$FY$5:$FZ$13,2,0)=Table1[[#This Row],[Effect 1]],0,1)))=16,1,0)</f>
        <v>0</v>
      </c>
      <c r="FH4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8">
        <f>IF(LEN(Table1[[#This Row],[Ledger 1]])&gt;0,IF(TYPE(VLOOKUP(Table1[[#This Row],[Ledger 1]],GZ:GZ,1,0))=16,1,0),0)</f>
        <v>0</v>
      </c>
      <c r="FJ458">
        <f>IF(LEN(Table1[[#This Row],[Ledger 2]])&gt;0,IF(TYPE(VLOOKUP(Table1[[#This Row],[Ledger 2]],GZ:GZ,1,0))=16,1,0),0)</f>
        <v>0</v>
      </c>
      <c r="FK458">
        <f>IF(LEN(Table1[[#This Row],[Ledger 3]])&gt;0,IF(TYPE(VLOOKUP(Table1[[#This Row],[Ledger 3]],GZ:GZ,1,0))=16,1,0),0)</f>
        <v>0</v>
      </c>
      <c r="FL458">
        <f>IF(LEN(Table1[[#This Row],[Ledger 4]])&gt;0,IF(TYPE(VLOOKUP(Table1[[#This Row],[Ledger 4]],GZ:GZ,1,0))=16,1,0),0)</f>
        <v>0</v>
      </c>
      <c r="FM458">
        <f>IF(LEN(Table1[[#This Row],[Ledger 5]])&gt;0,IF(TYPE(VLOOKUP(Table1[[#This Row],[Ledger 5]],GZ:GZ,1,0))=16,1,0),0)</f>
        <v>0</v>
      </c>
      <c r="FN458">
        <f>IF(LEN(Table1[[#This Row],[Ledger 6]])&gt;0,IF(TYPE(VLOOKUP(Table1[[#This Row],[Ledger 6]],$GZ:$GZ,1,0))=16,1,0),0)</f>
        <v>0</v>
      </c>
      <c r="FO458">
        <f>IF(LEN(Table1[[#This Row],[Ledger 7]])&gt;0,IF(TYPE(VLOOKUP(Table1[[#This Row],[Ledger 7]],$GZ:$GZ,1,0))=16,1,0),0)</f>
        <v>0</v>
      </c>
      <c r="FP458">
        <f>IF(LEN(Table1[[#This Row],[Ledger 8]])&gt;0,IF(TYPE(VLOOKUP(Table1[[#This Row],[Ledger 8]],$GZ:$GZ,1,0))=16,1,0),0)</f>
        <v>0</v>
      </c>
      <c r="FQ458">
        <f>IF(LEN(Table1[[#This Row],[Ledger 9]])&gt;0,IF(TYPE(VLOOKUP(Table1[[#This Row],[Ledger 9]],$GZ:$GZ,1,0))=16,1,0),0)</f>
        <v>0</v>
      </c>
      <c r="FR458">
        <f>IF(LEN(Table1[[#This Row],[Ledger 10]])&gt;0,IF(TYPE(VLOOKUP(Table1[[#This Row],[Ledger 10]],$GZ:$GZ,1,0))=16,1,0),0)</f>
        <v>0</v>
      </c>
      <c r="FS458">
        <f>IF(LEN(Table1[[#This Row],[Ledger 11]])&gt;0,IF(TYPE(VLOOKUP(Table1[[#This Row],[Ledger 11]],$GZ:$GZ,1,0))=16,1,0),0)</f>
        <v>0</v>
      </c>
      <c r="FT458">
        <f>IF(LEN(Table1[[#This Row],[Ledger 12]])&gt;0,IF(TYPE(VLOOKUP(Table1[[#This Row],[Ledger 12]],$GZ:$GZ,1,0))=16,1,0),0)</f>
        <v>0</v>
      </c>
      <c r="FU458">
        <f>IF(LEN(Table1[[#This Row],[Ledger 13]])&gt;0,IF(TYPE(VLOOKUP(Table1[[#This Row],[Ledger 13]],$GZ:$GZ,1,0))=16,1,0),0)</f>
        <v>0</v>
      </c>
      <c r="FV458">
        <f>IF(LEN(Table1[[#This Row],[Ledger 14]])&gt;0,IF(TYPE(VLOOKUP(Table1[[#This Row],[Ledger 14]],$GZ:$GZ,1,0))=16,1,0),0)</f>
        <v>0</v>
      </c>
      <c r="FW458">
        <f>IF(LEN(Table1[[#This Row],[Ledger 15]])&gt;0,IF(TYPE(VLOOKUP(Table1[[#This Row],[Ledger 15]],$GZ:$GZ,1,0))=16,1,0),0)</f>
        <v>0</v>
      </c>
    </row>
    <row r="459" spans="4:179" ht="33" customHeight="1" x14ac:dyDescent="0.45">
      <c r="D459" s="8">
        <f t="shared" si="16"/>
        <v>454</v>
      </c>
      <c r="E459" s="32"/>
      <c r="F459" s="34"/>
      <c r="G459" s="34"/>
      <c r="H459" s="34"/>
      <c r="I459" s="34"/>
      <c r="J459" s="38"/>
      <c r="K459" s="33"/>
      <c r="L459" s="36"/>
      <c r="M459" s="35"/>
      <c r="N459" s="34"/>
      <c r="O459" s="41"/>
      <c r="P459" s="35"/>
      <c r="Q459" s="34"/>
      <c r="R459" s="37"/>
      <c r="S459" s="35"/>
      <c r="T459" s="34"/>
      <c r="U459" s="37"/>
      <c r="V459" s="35"/>
      <c r="W459" s="34"/>
      <c r="X459" s="37"/>
      <c r="Y459" s="35"/>
      <c r="Z459" s="34"/>
      <c r="AA459" s="37"/>
      <c r="AB459" s="35"/>
      <c r="AC459" s="34"/>
      <c r="AD459" s="37"/>
      <c r="AE459" s="35"/>
      <c r="AF459" s="34"/>
      <c r="AG459" s="37"/>
      <c r="AH459" s="35"/>
      <c r="AI459" s="34"/>
      <c r="AJ459" s="37"/>
      <c r="AK459" s="35"/>
      <c r="AL459" s="34"/>
      <c r="AM459" s="37"/>
      <c r="AN459" s="35"/>
      <c r="AO459" s="34"/>
      <c r="AP459" s="37"/>
      <c r="AQ459" s="35"/>
      <c r="AR459" s="34"/>
      <c r="AS459" s="37"/>
      <c r="AT459" s="35"/>
      <c r="AU459" s="34"/>
      <c r="AV459" s="37"/>
      <c r="AW459" s="35"/>
      <c r="AX459" s="34"/>
      <c r="AY459" s="37"/>
      <c r="AZ459" s="35"/>
      <c r="BA459" s="34"/>
      <c r="BB459" s="37"/>
      <c r="BC4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59" s="7"/>
      <c r="BF459" t="str">
        <f>IF(Table1[[#This Row],[Date]]="","","&amp;lt;VOUCHER REMOTEID="&amp;""""&amp;$A$11&amp;$A$13&amp;ROW()&amp;""""&amp;" VCHTYPE="""&amp;F459&amp;""" ACTION="""&amp;"Create"&amp;"""&amp;gt;")</f>
        <v/>
      </c>
      <c r="BG459" t="str">
        <f>IF(Table1[[#This Row],[Date]]="","",TEXT(Table1[[#This Row],[Date]],"yyyymmdd"))</f>
        <v/>
      </c>
      <c r="BH459" t="str">
        <f>Table1[[#This Row],[Date2]]</f>
        <v/>
      </c>
      <c r="BI459" t="str">
        <f>IF(Table1[[#This Row],[Date]]="","",Table1[[#This Row],[Voucher Type]])</f>
        <v/>
      </c>
      <c r="BJ459" t="str">
        <f>IF(Table1[[#This Row],[Ref No / Invoice No]]="","",Table1[[#This Row],[Ref No / Invoice No]])</f>
        <v/>
      </c>
      <c r="BK459" t="str">
        <f>IF(Table1[[#This Row],[Voucher No]]="","",Table1[[#This Row],[Voucher No]])</f>
        <v/>
      </c>
      <c r="BL459" t="str">
        <f>IF(Table1[[#This Row],[Date]]="","",Table1[[#This Row],[Narration]])</f>
        <v/>
      </c>
      <c r="BM459" t="str">
        <f>IF(Table1[[#This Row],[Date]]="","",$A$11&amp;$A$13&amp;ROW())</f>
        <v/>
      </c>
      <c r="BN459" t="str">
        <f>IF(Table1[[#This Row],[Date]]="","",$A$13)</f>
        <v/>
      </c>
      <c r="BP459" t="str">
        <f>IF(Table1[[#This Row],[Ledger 1]]="","","No")</f>
        <v/>
      </c>
      <c r="BQ459" t="str">
        <f>IF(Table1[[#This Row],[Date]]="","",IF(Table1[[#This Row],[Effect 1]]="Dr.","Yes","No"))</f>
        <v/>
      </c>
      <c r="BR459" t="str">
        <f>IF(Table1[[#This Row],[Date]]="","",Table1[[#This Row],[Ledger 1]])</f>
        <v/>
      </c>
      <c r="BS459" t="str">
        <f>IF(Table1[[#This Row],[Date]]="","",IF(Table1[[#This Row],[Effect 1]]="Dr.",-Table1[[#This Row],[Amount 1]],Table1[[#This Row],[Amount 1]]))</f>
        <v/>
      </c>
      <c r="BV459" t="str">
        <f>IF(Table1[[#This Row],[Ledger 2]]="","","No")</f>
        <v/>
      </c>
      <c r="BW459" t="str">
        <f>IF(Table1[[#This Row],[Date]]="","",IF(Table1[[#This Row],[Effect 2]]="Dr.","Yes","No"))</f>
        <v/>
      </c>
      <c r="BX459" t="str">
        <f>IF(Table1[[#This Row],[Date]]="","",Table1[[#This Row],[Ledger 2]])</f>
        <v/>
      </c>
      <c r="BY459" t="str">
        <f>IF(Table1[[#This Row],[Date]]="","",IF(Table1[[#This Row],[Effect 2]]="Dr.",-Table1[[#This Row],[Amount 2]],Table1[[#This Row],[Amount 2]]))</f>
        <v/>
      </c>
      <c r="CB459" t="str">
        <f>IF(Table1[[#This Row],[Ledger 3]]="","","No")</f>
        <v/>
      </c>
      <c r="CC459" t="str">
        <f>IF(Table1[[#This Row],[Ledger 3]]="","",IF(Table1[[#This Row],[Effect 3]]="Dr.","Yes","No"))</f>
        <v/>
      </c>
      <c r="CD459" t="str">
        <f>IF(Table1[[#This Row],[Ledger 3]]="","",Table1[[#This Row],[Ledger 3]])</f>
        <v/>
      </c>
      <c r="CE459" t="str">
        <f>IF(Table1[[#This Row],[Ledger 3]]="","",IF(Table1[[#This Row],[Effect 3]]="Dr.",-Table1[[#This Row],[Amount 3]],Table1[[#This Row],[Amount 3]]))</f>
        <v/>
      </c>
      <c r="CH459" t="str">
        <f>IF(Table1[[#This Row],[Ledger 4]]="","","No")</f>
        <v/>
      </c>
      <c r="CI459" t="str">
        <f>IF(Table1[[#This Row],[Ledger 4]]="","",IF(Table1[[#This Row],[Effect 4]]="Dr.","Yes","No"))</f>
        <v/>
      </c>
      <c r="CJ459" t="str">
        <f>IF(Table1[[#This Row],[Ledger 4]]="","",Table1[[#This Row],[Ledger 4]])</f>
        <v/>
      </c>
      <c r="CK459" t="str">
        <f>IF(Table1[[#This Row],[Ledger 4]]="","",IF(Table1[[#This Row],[Effect 4]]="Dr.",-Table1[[#This Row],[Amount 4]],Table1[[#This Row],[Amount 4]]))</f>
        <v/>
      </c>
      <c r="CN459" t="str">
        <f>IF(Table1[[#This Row],[Ledger 5]]="","","No")</f>
        <v/>
      </c>
      <c r="CO459" t="str">
        <f>IF(Table1[[#This Row],[Ledger 5]]="","",IF(Table1[[#This Row],[Effect 5]]="Dr.","Yes","No"))</f>
        <v/>
      </c>
      <c r="CP459" t="str">
        <f>IF(Table1[[#This Row],[Ledger 5]]="","",Table1[[#This Row],[Ledger 5]])</f>
        <v/>
      </c>
      <c r="CQ459" t="str">
        <f>IF(Table1[[#This Row],[Ledger 5]]="","",IF(Table1[[#This Row],[Effect 5]]="Dr.",-Table1[[#This Row],[Amount 5]],Table1[[#This Row],[Amount 5]]))</f>
        <v/>
      </c>
      <c r="CT459" t="str">
        <f>IF(Table1[[#This Row],[Ledger 6]]="","","No")</f>
        <v/>
      </c>
      <c r="CU459" t="str">
        <f>IF(Table1[[#This Row],[Ledger 6]]="","",IF(Table1[[#This Row],[Effect 6]]="Dr.","Yes","No"))</f>
        <v/>
      </c>
      <c r="CV459" t="str">
        <f>IF(Table1[[#This Row],[Ledger 6]]="","",Table1[[#This Row],[Ledger 6]])</f>
        <v/>
      </c>
      <c r="CW459" t="str">
        <f>IF(Table1[[#This Row],[Ledger 6]]="","",IF(Table1[[#This Row],[Effect 6]]="Dr.",-Table1[[#This Row],[Amount 6]],Table1[[#This Row],[Amount 6]]))</f>
        <v/>
      </c>
      <c r="CZ459" t="str">
        <f>IF(Table1[[#This Row],[Ledger 7]]="","","No")</f>
        <v/>
      </c>
      <c r="DA459" t="str">
        <f>IF(Table1[[#This Row],[Ledger 7]]="","",IF(Table1[[#This Row],[Effect 7]]="Dr.","Yes","No"))</f>
        <v/>
      </c>
      <c r="DB459" t="str">
        <f>IF(Table1[[#This Row],[Ledger 7]]="","",Table1[[#This Row],[Ledger 7]])</f>
        <v/>
      </c>
      <c r="DC459" t="str">
        <f>IF(Table1[[#This Row],[Ledger 7]]="","",IF(Table1[[#This Row],[Effect 7]]="Dr.",-Table1[[#This Row],[Amount 7]],Table1[[#This Row],[Amount 7]]))</f>
        <v/>
      </c>
      <c r="DF459" t="str">
        <f>IF(Table1[[#This Row],[Ledger 8]]="","","No")</f>
        <v/>
      </c>
      <c r="DG459" t="str">
        <f>IF(Table1[[#This Row],[Ledger 8]]="","",IF(Table1[[#This Row],[Effect 8]]="Dr.","Yes","No"))</f>
        <v/>
      </c>
      <c r="DH459" t="str">
        <f>IF(Table1[[#This Row],[Ledger 8]]="","",Table1[[#This Row],[Ledger 8]])</f>
        <v/>
      </c>
      <c r="DI459" t="str">
        <f>IF(Table1[[#This Row],[Ledger 8]]="","",IF(Table1[[#This Row],[Effect 8]]="Dr.",-Table1[[#This Row],[Amount 8]],Table1[[#This Row],[Amount 8]]))</f>
        <v/>
      </c>
      <c r="DL459" t="str">
        <f>IF(Table1[[#This Row],[Ledger 9]]="","","No")</f>
        <v/>
      </c>
      <c r="DM459" t="str">
        <f>IF(Table1[[#This Row],[Ledger 9]]="","",IF(Table1[[#This Row],[Effect 9]]="Dr.","Yes","No"))</f>
        <v/>
      </c>
      <c r="DN459" t="str">
        <f>IF(Table1[[#This Row],[Ledger 9]]="","",Table1[[#This Row],[Ledger 9]])</f>
        <v/>
      </c>
      <c r="DO459" t="str">
        <f>IF(Table1[[#This Row],[Ledger 9]]="","",IF(Table1[[#This Row],[Effect 9]]="Dr.",-Table1[[#This Row],[Amount 9]],Table1[[#This Row],[Amount 9]]))</f>
        <v/>
      </c>
      <c r="DR459" t="str">
        <f>IF(Table1[[#This Row],[Ledger 10]]="","","No")</f>
        <v/>
      </c>
      <c r="DS459" t="str">
        <f>IF(Table1[[#This Row],[Ledger 10]]="","",IF(Table1[[#This Row],[Effect 10]]="Dr.","Yes","No"))</f>
        <v/>
      </c>
      <c r="DT459" t="str">
        <f>IF(Table1[[#This Row],[Ledger 10]]="","",Table1[[#This Row],[Ledger 10]])</f>
        <v/>
      </c>
      <c r="DU459" t="str">
        <f>IF(Table1[[#This Row],[Ledger 10]]="","",IF(Table1[[#This Row],[Effect 10]]="Dr.",-Table1[[#This Row],[Amount 10]],Table1[[#This Row],[Amount 10]]))</f>
        <v/>
      </c>
      <c r="DX459" t="str">
        <f>IF(Table1[[#This Row],[Ledger 11]]="","","No")</f>
        <v/>
      </c>
      <c r="DY459" t="str">
        <f>IF(Table1[[#This Row],[Ledger 11]]="","",IF(Table1[[#This Row],[Effect 11]]="Dr.","Yes","No"))</f>
        <v/>
      </c>
      <c r="DZ459" t="str">
        <f>IF(Table1[[#This Row],[Ledger 11]]="","",Table1[[#This Row],[Ledger 11]])</f>
        <v/>
      </c>
      <c r="EA459" t="str">
        <f>IF(Table1[[#This Row],[Ledger 11]]="","",IF(Table1[[#This Row],[Effect 11]]="Dr.",-Table1[[#This Row],[Amount 11]],Table1[[#This Row],[Amount 11]]))</f>
        <v/>
      </c>
      <c r="ED459" t="str">
        <f>IF(Table1[[#This Row],[Ledger 12]]="","","No")</f>
        <v/>
      </c>
      <c r="EE459" t="str">
        <f>IF(Table1[[#This Row],[Ledger 12]]="","",IF(Table1[[#This Row],[Effect 12]]="Dr.","Yes","No"))</f>
        <v/>
      </c>
      <c r="EF459" t="str">
        <f>IF(Table1[[#This Row],[Ledger 12]]="","",Table1[[#This Row],[Ledger 12]])</f>
        <v/>
      </c>
      <c r="EG459" t="str">
        <f>IF(Table1[[#This Row],[Ledger 12]]="","",IF(Table1[[#This Row],[Effect 12]]="Dr.",-Table1[[#This Row],[Amount 12]],Table1[[#This Row],[Amount 12]]))</f>
        <v/>
      </c>
      <c r="EJ459" t="str">
        <f>IF(Table1[[#This Row],[Ledger 13]]="","","No")</f>
        <v/>
      </c>
      <c r="EK459" t="str">
        <f>IF(Table1[[#This Row],[Ledger 13]]="","",IF(Table1[[#This Row],[Effect 13]]="Dr.","Yes","No"))</f>
        <v/>
      </c>
      <c r="EL459" t="str">
        <f>IF(Table1[[#This Row],[Ledger 13]]="","",Table1[[#This Row],[Ledger 13]])</f>
        <v/>
      </c>
      <c r="EM459" t="str">
        <f>IF(Table1[[#This Row],[Ledger 13]]="","",IF(Table1[[#This Row],[Effect 13]]="Dr.",-Table1[[#This Row],[Amount 13]],Table1[[#This Row],[Amount 13]]))</f>
        <v/>
      </c>
      <c r="EP459" t="str">
        <f>IF(Table1[[#This Row],[Ledger 14]]="","","No")</f>
        <v/>
      </c>
      <c r="EQ459" t="str">
        <f>IF(Table1[[#This Row],[Ledger 14]]="","",IF(Table1[[#This Row],[Effect 14]]="Dr.","Yes","No"))</f>
        <v/>
      </c>
      <c r="ER459" t="str">
        <f>IF(Table1[[#This Row],[Ledger 14]]="","",Table1[[#This Row],[Ledger 14]])</f>
        <v/>
      </c>
      <c r="ES459" t="str">
        <f>IF(Table1[[#This Row],[Ledger 14]]="","",IF(Table1[[#This Row],[Effect 14]]="Dr.",-Table1[[#This Row],[Amount 14]],Table1[[#This Row],[Amount 14]]))</f>
        <v/>
      </c>
      <c r="EV459" t="str">
        <f>IF(Table1[[#This Row],[Ledger 15]]="","","No")</f>
        <v/>
      </c>
      <c r="EW459" t="str">
        <f>IF(Table1[[#This Row],[Ledger 15]]="","",IF(Table1[[#This Row],[Effect 15]]="Dr.","Yes","No"))</f>
        <v/>
      </c>
      <c r="EX459" t="str">
        <f>IF(Table1[[#This Row],[Ledger 15]]="","",Table1[[#This Row],[Ledger 15]])</f>
        <v/>
      </c>
      <c r="EY459" t="str">
        <f>IF(Table1[[#This Row],[Ledger 15]]="","",IF(Table1[[#This Row],[Effect 15]]="Dr.",-Table1[[#This Row],[Amount 15]],Table1[[#This Row],[Amount 15]]))</f>
        <v/>
      </c>
      <c r="FD4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59">
        <f>IF(Table1[[#This Row],[Date]]="",0,IF(AND(Table1[[#This Row],[Date]]&gt;=$FE$2,Table1[[#This Row],[Date]]&lt;=$FE$3),0,1))</f>
        <v>0</v>
      </c>
      <c r="FF459">
        <f>IF(Table1[[#This Row],[Date]]="",0,IF(TYPE(VLOOKUP(Table1[[#This Row],[Voucher Type]],Table1[[#All],[Voucher Type Master]],1,FALSE))=16,1,0))</f>
        <v>0</v>
      </c>
      <c r="FG459">
        <f>IF(TYPE(IF(Table1[[#This Row],[Date]]="",0,IF(VLOOKUP(Table1[[#This Row],[Voucher Type]],$FY$5:$FZ$13,2,0)=Table1[[#This Row],[Effect 1]],0,1)))=16,1,0)</f>
        <v>0</v>
      </c>
      <c r="FH4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59">
        <f>IF(LEN(Table1[[#This Row],[Ledger 1]])&gt;0,IF(TYPE(VLOOKUP(Table1[[#This Row],[Ledger 1]],GZ:GZ,1,0))=16,1,0),0)</f>
        <v>0</v>
      </c>
      <c r="FJ459">
        <f>IF(LEN(Table1[[#This Row],[Ledger 2]])&gt;0,IF(TYPE(VLOOKUP(Table1[[#This Row],[Ledger 2]],GZ:GZ,1,0))=16,1,0),0)</f>
        <v>0</v>
      </c>
      <c r="FK459">
        <f>IF(LEN(Table1[[#This Row],[Ledger 3]])&gt;0,IF(TYPE(VLOOKUP(Table1[[#This Row],[Ledger 3]],GZ:GZ,1,0))=16,1,0),0)</f>
        <v>0</v>
      </c>
      <c r="FL459">
        <f>IF(LEN(Table1[[#This Row],[Ledger 4]])&gt;0,IF(TYPE(VLOOKUP(Table1[[#This Row],[Ledger 4]],GZ:GZ,1,0))=16,1,0),0)</f>
        <v>0</v>
      </c>
      <c r="FM459">
        <f>IF(LEN(Table1[[#This Row],[Ledger 5]])&gt;0,IF(TYPE(VLOOKUP(Table1[[#This Row],[Ledger 5]],GZ:GZ,1,0))=16,1,0),0)</f>
        <v>0</v>
      </c>
      <c r="FN459">
        <f>IF(LEN(Table1[[#This Row],[Ledger 6]])&gt;0,IF(TYPE(VLOOKUP(Table1[[#This Row],[Ledger 6]],$GZ:$GZ,1,0))=16,1,0),0)</f>
        <v>0</v>
      </c>
      <c r="FO459">
        <f>IF(LEN(Table1[[#This Row],[Ledger 7]])&gt;0,IF(TYPE(VLOOKUP(Table1[[#This Row],[Ledger 7]],$GZ:$GZ,1,0))=16,1,0),0)</f>
        <v>0</v>
      </c>
      <c r="FP459">
        <f>IF(LEN(Table1[[#This Row],[Ledger 8]])&gt;0,IF(TYPE(VLOOKUP(Table1[[#This Row],[Ledger 8]],$GZ:$GZ,1,0))=16,1,0),0)</f>
        <v>0</v>
      </c>
      <c r="FQ459">
        <f>IF(LEN(Table1[[#This Row],[Ledger 9]])&gt;0,IF(TYPE(VLOOKUP(Table1[[#This Row],[Ledger 9]],$GZ:$GZ,1,0))=16,1,0),0)</f>
        <v>0</v>
      </c>
      <c r="FR459">
        <f>IF(LEN(Table1[[#This Row],[Ledger 10]])&gt;0,IF(TYPE(VLOOKUP(Table1[[#This Row],[Ledger 10]],$GZ:$GZ,1,0))=16,1,0),0)</f>
        <v>0</v>
      </c>
      <c r="FS459">
        <f>IF(LEN(Table1[[#This Row],[Ledger 11]])&gt;0,IF(TYPE(VLOOKUP(Table1[[#This Row],[Ledger 11]],$GZ:$GZ,1,0))=16,1,0),0)</f>
        <v>0</v>
      </c>
      <c r="FT459">
        <f>IF(LEN(Table1[[#This Row],[Ledger 12]])&gt;0,IF(TYPE(VLOOKUP(Table1[[#This Row],[Ledger 12]],$GZ:$GZ,1,0))=16,1,0),0)</f>
        <v>0</v>
      </c>
      <c r="FU459">
        <f>IF(LEN(Table1[[#This Row],[Ledger 13]])&gt;0,IF(TYPE(VLOOKUP(Table1[[#This Row],[Ledger 13]],$GZ:$GZ,1,0))=16,1,0),0)</f>
        <v>0</v>
      </c>
      <c r="FV459">
        <f>IF(LEN(Table1[[#This Row],[Ledger 14]])&gt;0,IF(TYPE(VLOOKUP(Table1[[#This Row],[Ledger 14]],$GZ:$GZ,1,0))=16,1,0),0)</f>
        <v>0</v>
      </c>
      <c r="FW459">
        <f>IF(LEN(Table1[[#This Row],[Ledger 15]])&gt;0,IF(TYPE(VLOOKUP(Table1[[#This Row],[Ledger 15]],$GZ:$GZ,1,0))=16,1,0),0)</f>
        <v>0</v>
      </c>
    </row>
    <row r="460" spans="4:179" ht="33" customHeight="1" x14ac:dyDescent="0.45">
      <c r="D460" s="8">
        <f t="shared" si="16"/>
        <v>455</v>
      </c>
      <c r="E460" s="32"/>
      <c r="F460" s="34"/>
      <c r="G460" s="34"/>
      <c r="H460" s="34"/>
      <c r="I460" s="34"/>
      <c r="J460" s="38"/>
      <c r="K460" s="33"/>
      <c r="L460" s="36"/>
      <c r="M460" s="35"/>
      <c r="N460" s="34"/>
      <c r="O460" s="41"/>
      <c r="P460" s="35"/>
      <c r="Q460" s="34"/>
      <c r="R460" s="37"/>
      <c r="S460" s="35"/>
      <c r="T460" s="34"/>
      <c r="U460" s="37"/>
      <c r="V460" s="35"/>
      <c r="W460" s="34"/>
      <c r="X460" s="37"/>
      <c r="Y460" s="35"/>
      <c r="Z460" s="34"/>
      <c r="AA460" s="37"/>
      <c r="AB460" s="35"/>
      <c r="AC460" s="34"/>
      <c r="AD460" s="37"/>
      <c r="AE460" s="35"/>
      <c r="AF460" s="34"/>
      <c r="AG460" s="37"/>
      <c r="AH460" s="35"/>
      <c r="AI460" s="34"/>
      <c r="AJ460" s="37"/>
      <c r="AK460" s="35"/>
      <c r="AL460" s="34"/>
      <c r="AM460" s="37"/>
      <c r="AN460" s="35"/>
      <c r="AO460" s="34"/>
      <c r="AP460" s="37"/>
      <c r="AQ460" s="35"/>
      <c r="AR460" s="34"/>
      <c r="AS460" s="37"/>
      <c r="AT460" s="35"/>
      <c r="AU460" s="34"/>
      <c r="AV460" s="37"/>
      <c r="AW460" s="35"/>
      <c r="AX460" s="34"/>
      <c r="AY460" s="37"/>
      <c r="AZ460" s="35"/>
      <c r="BA460" s="34"/>
      <c r="BB460" s="37"/>
      <c r="BC4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0" s="7"/>
      <c r="BF460" t="str">
        <f>IF(Table1[[#This Row],[Date]]="","","&amp;lt;VOUCHER REMOTEID="&amp;""""&amp;$A$11&amp;$A$13&amp;ROW()&amp;""""&amp;" VCHTYPE="""&amp;F460&amp;""" ACTION="""&amp;"Create"&amp;"""&amp;gt;")</f>
        <v/>
      </c>
      <c r="BG460" t="str">
        <f>IF(Table1[[#This Row],[Date]]="","",TEXT(Table1[[#This Row],[Date]],"yyyymmdd"))</f>
        <v/>
      </c>
      <c r="BH460" t="str">
        <f>Table1[[#This Row],[Date2]]</f>
        <v/>
      </c>
      <c r="BI460" t="str">
        <f>IF(Table1[[#This Row],[Date]]="","",Table1[[#This Row],[Voucher Type]])</f>
        <v/>
      </c>
      <c r="BJ460" t="str">
        <f>IF(Table1[[#This Row],[Ref No / Invoice No]]="","",Table1[[#This Row],[Ref No / Invoice No]])</f>
        <v/>
      </c>
      <c r="BK460" t="str">
        <f>IF(Table1[[#This Row],[Voucher No]]="","",Table1[[#This Row],[Voucher No]])</f>
        <v/>
      </c>
      <c r="BL460" t="str">
        <f>IF(Table1[[#This Row],[Date]]="","",Table1[[#This Row],[Narration]])</f>
        <v/>
      </c>
      <c r="BM460" t="str">
        <f>IF(Table1[[#This Row],[Date]]="","",$A$11&amp;$A$13&amp;ROW())</f>
        <v/>
      </c>
      <c r="BN460" t="str">
        <f>IF(Table1[[#This Row],[Date]]="","",$A$13)</f>
        <v/>
      </c>
      <c r="BP460" t="str">
        <f>IF(Table1[[#This Row],[Ledger 1]]="","","No")</f>
        <v/>
      </c>
      <c r="BQ460" t="str">
        <f>IF(Table1[[#This Row],[Date]]="","",IF(Table1[[#This Row],[Effect 1]]="Dr.","Yes","No"))</f>
        <v/>
      </c>
      <c r="BR460" t="str">
        <f>IF(Table1[[#This Row],[Date]]="","",Table1[[#This Row],[Ledger 1]])</f>
        <v/>
      </c>
      <c r="BS460" t="str">
        <f>IF(Table1[[#This Row],[Date]]="","",IF(Table1[[#This Row],[Effect 1]]="Dr.",-Table1[[#This Row],[Amount 1]],Table1[[#This Row],[Amount 1]]))</f>
        <v/>
      </c>
      <c r="BV460" t="str">
        <f>IF(Table1[[#This Row],[Ledger 2]]="","","No")</f>
        <v/>
      </c>
      <c r="BW460" t="str">
        <f>IF(Table1[[#This Row],[Date]]="","",IF(Table1[[#This Row],[Effect 2]]="Dr.","Yes","No"))</f>
        <v/>
      </c>
      <c r="BX460" t="str">
        <f>IF(Table1[[#This Row],[Date]]="","",Table1[[#This Row],[Ledger 2]])</f>
        <v/>
      </c>
      <c r="BY460" t="str">
        <f>IF(Table1[[#This Row],[Date]]="","",IF(Table1[[#This Row],[Effect 2]]="Dr.",-Table1[[#This Row],[Amount 2]],Table1[[#This Row],[Amount 2]]))</f>
        <v/>
      </c>
      <c r="CB460" t="str">
        <f>IF(Table1[[#This Row],[Ledger 3]]="","","No")</f>
        <v/>
      </c>
      <c r="CC460" t="str">
        <f>IF(Table1[[#This Row],[Ledger 3]]="","",IF(Table1[[#This Row],[Effect 3]]="Dr.","Yes","No"))</f>
        <v/>
      </c>
      <c r="CD460" t="str">
        <f>IF(Table1[[#This Row],[Ledger 3]]="","",Table1[[#This Row],[Ledger 3]])</f>
        <v/>
      </c>
      <c r="CE460" t="str">
        <f>IF(Table1[[#This Row],[Ledger 3]]="","",IF(Table1[[#This Row],[Effect 3]]="Dr.",-Table1[[#This Row],[Amount 3]],Table1[[#This Row],[Amount 3]]))</f>
        <v/>
      </c>
      <c r="CH460" t="str">
        <f>IF(Table1[[#This Row],[Ledger 4]]="","","No")</f>
        <v/>
      </c>
      <c r="CI460" t="str">
        <f>IF(Table1[[#This Row],[Ledger 4]]="","",IF(Table1[[#This Row],[Effect 4]]="Dr.","Yes","No"))</f>
        <v/>
      </c>
      <c r="CJ460" t="str">
        <f>IF(Table1[[#This Row],[Ledger 4]]="","",Table1[[#This Row],[Ledger 4]])</f>
        <v/>
      </c>
      <c r="CK460" t="str">
        <f>IF(Table1[[#This Row],[Ledger 4]]="","",IF(Table1[[#This Row],[Effect 4]]="Dr.",-Table1[[#This Row],[Amount 4]],Table1[[#This Row],[Amount 4]]))</f>
        <v/>
      </c>
      <c r="CN460" t="str">
        <f>IF(Table1[[#This Row],[Ledger 5]]="","","No")</f>
        <v/>
      </c>
      <c r="CO460" t="str">
        <f>IF(Table1[[#This Row],[Ledger 5]]="","",IF(Table1[[#This Row],[Effect 5]]="Dr.","Yes","No"))</f>
        <v/>
      </c>
      <c r="CP460" t="str">
        <f>IF(Table1[[#This Row],[Ledger 5]]="","",Table1[[#This Row],[Ledger 5]])</f>
        <v/>
      </c>
      <c r="CQ460" t="str">
        <f>IF(Table1[[#This Row],[Ledger 5]]="","",IF(Table1[[#This Row],[Effect 5]]="Dr.",-Table1[[#This Row],[Amount 5]],Table1[[#This Row],[Amount 5]]))</f>
        <v/>
      </c>
      <c r="CT460" t="str">
        <f>IF(Table1[[#This Row],[Ledger 6]]="","","No")</f>
        <v/>
      </c>
      <c r="CU460" t="str">
        <f>IF(Table1[[#This Row],[Ledger 6]]="","",IF(Table1[[#This Row],[Effect 6]]="Dr.","Yes","No"))</f>
        <v/>
      </c>
      <c r="CV460" t="str">
        <f>IF(Table1[[#This Row],[Ledger 6]]="","",Table1[[#This Row],[Ledger 6]])</f>
        <v/>
      </c>
      <c r="CW460" t="str">
        <f>IF(Table1[[#This Row],[Ledger 6]]="","",IF(Table1[[#This Row],[Effect 6]]="Dr.",-Table1[[#This Row],[Amount 6]],Table1[[#This Row],[Amount 6]]))</f>
        <v/>
      </c>
      <c r="CZ460" t="str">
        <f>IF(Table1[[#This Row],[Ledger 7]]="","","No")</f>
        <v/>
      </c>
      <c r="DA460" t="str">
        <f>IF(Table1[[#This Row],[Ledger 7]]="","",IF(Table1[[#This Row],[Effect 7]]="Dr.","Yes","No"))</f>
        <v/>
      </c>
      <c r="DB460" t="str">
        <f>IF(Table1[[#This Row],[Ledger 7]]="","",Table1[[#This Row],[Ledger 7]])</f>
        <v/>
      </c>
      <c r="DC460" t="str">
        <f>IF(Table1[[#This Row],[Ledger 7]]="","",IF(Table1[[#This Row],[Effect 7]]="Dr.",-Table1[[#This Row],[Amount 7]],Table1[[#This Row],[Amount 7]]))</f>
        <v/>
      </c>
      <c r="DF460" t="str">
        <f>IF(Table1[[#This Row],[Ledger 8]]="","","No")</f>
        <v/>
      </c>
      <c r="DG460" t="str">
        <f>IF(Table1[[#This Row],[Ledger 8]]="","",IF(Table1[[#This Row],[Effect 8]]="Dr.","Yes","No"))</f>
        <v/>
      </c>
      <c r="DH460" t="str">
        <f>IF(Table1[[#This Row],[Ledger 8]]="","",Table1[[#This Row],[Ledger 8]])</f>
        <v/>
      </c>
      <c r="DI460" t="str">
        <f>IF(Table1[[#This Row],[Ledger 8]]="","",IF(Table1[[#This Row],[Effect 8]]="Dr.",-Table1[[#This Row],[Amount 8]],Table1[[#This Row],[Amount 8]]))</f>
        <v/>
      </c>
      <c r="DL460" t="str">
        <f>IF(Table1[[#This Row],[Ledger 9]]="","","No")</f>
        <v/>
      </c>
      <c r="DM460" t="str">
        <f>IF(Table1[[#This Row],[Ledger 9]]="","",IF(Table1[[#This Row],[Effect 9]]="Dr.","Yes","No"))</f>
        <v/>
      </c>
      <c r="DN460" t="str">
        <f>IF(Table1[[#This Row],[Ledger 9]]="","",Table1[[#This Row],[Ledger 9]])</f>
        <v/>
      </c>
      <c r="DO460" t="str">
        <f>IF(Table1[[#This Row],[Ledger 9]]="","",IF(Table1[[#This Row],[Effect 9]]="Dr.",-Table1[[#This Row],[Amount 9]],Table1[[#This Row],[Amount 9]]))</f>
        <v/>
      </c>
      <c r="DR460" t="str">
        <f>IF(Table1[[#This Row],[Ledger 10]]="","","No")</f>
        <v/>
      </c>
      <c r="DS460" t="str">
        <f>IF(Table1[[#This Row],[Ledger 10]]="","",IF(Table1[[#This Row],[Effect 10]]="Dr.","Yes","No"))</f>
        <v/>
      </c>
      <c r="DT460" t="str">
        <f>IF(Table1[[#This Row],[Ledger 10]]="","",Table1[[#This Row],[Ledger 10]])</f>
        <v/>
      </c>
      <c r="DU460" t="str">
        <f>IF(Table1[[#This Row],[Ledger 10]]="","",IF(Table1[[#This Row],[Effect 10]]="Dr.",-Table1[[#This Row],[Amount 10]],Table1[[#This Row],[Amount 10]]))</f>
        <v/>
      </c>
      <c r="DX460" t="str">
        <f>IF(Table1[[#This Row],[Ledger 11]]="","","No")</f>
        <v/>
      </c>
      <c r="DY460" t="str">
        <f>IF(Table1[[#This Row],[Ledger 11]]="","",IF(Table1[[#This Row],[Effect 11]]="Dr.","Yes","No"))</f>
        <v/>
      </c>
      <c r="DZ460" t="str">
        <f>IF(Table1[[#This Row],[Ledger 11]]="","",Table1[[#This Row],[Ledger 11]])</f>
        <v/>
      </c>
      <c r="EA460" t="str">
        <f>IF(Table1[[#This Row],[Ledger 11]]="","",IF(Table1[[#This Row],[Effect 11]]="Dr.",-Table1[[#This Row],[Amount 11]],Table1[[#This Row],[Amount 11]]))</f>
        <v/>
      </c>
      <c r="ED460" t="str">
        <f>IF(Table1[[#This Row],[Ledger 12]]="","","No")</f>
        <v/>
      </c>
      <c r="EE460" t="str">
        <f>IF(Table1[[#This Row],[Ledger 12]]="","",IF(Table1[[#This Row],[Effect 12]]="Dr.","Yes","No"))</f>
        <v/>
      </c>
      <c r="EF460" t="str">
        <f>IF(Table1[[#This Row],[Ledger 12]]="","",Table1[[#This Row],[Ledger 12]])</f>
        <v/>
      </c>
      <c r="EG460" t="str">
        <f>IF(Table1[[#This Row],[Ledger 12]]="","",IF(Table1[[#This Row],[Effect 12]]="Dr.",-Table1[[#This Row],[Amount 12]],Table1[[#This Row],[Amount 12]]))</f>
        <v/>
      </c>
      <c r="EJ460" t="str">
        <f>IF(Table1[[#This Row],[Ledger 13]]="","","No")</f>
        <v/>
      </c>
      <c r="EK460" t="str">
        <f>IF(Table1[[#This Row],[Ledger 13]]="","",IF(Table1[[#This Row],[Effect 13]]="Dr.","Yes","No"))</f>
        <v/>
      </c>
      <c r="EL460" t="str">
        <f>IF(Table1[[#This Row],[Ledger 13]]="","",Table1[[#This Row],[Ledger 13]])</f>
        <v/>
      </c>
      <c r="EM460" t="str">
        <f>IF(Table1[[#This Row],[Ledger 13]]="","",IF(Table1[[#This Row],[Effect 13]]="Dr.",-Table1[[#This Row],[Amount 13]],Table1[[#This Row],[Amount 13]]))</f>
        <v/>
      </c>
      <c r="EP460" t="str">
        <f>IF(Table1[[#This Row],[Ledger 14]]="","","No")</f>
        <v/>
      </c>
      <c r="EQ460" t="str">
        <f>IF(Table1[[#This Row],[Ledger 14]]="","",IF(Table1[[#This Row],[Effect 14]]="Dr.","Yes","No"))</f>
        <v/>
      </c>
      <c r="ER460" t="str">
        <f>IF(Table1[[#This Row],[Ledger 14]]="","",Table1[[#This Row],[Ledger 14]])</f>
        <v/>
      </c>
      <c r="ES460" t="str">
        <f>IF(Table1[[#This Row],[Ledger 14]]="","",IF(Table1[[#This Row],[Effect 14]]="Dr.",-Table1[[#This Row],[Amount 14]],Table1[[#This Row],[Amount 14]]))</f>
        <v/>
      </c>
      <c r="EV460" t="str">
        <f>IF(Table1[[#This Row],[Ledger 15]]="","","No")</f>
        <v/>
      </c>
      <c r="EW460" t="str">
        <f>IF(Table1[[#This Row],[Ledger 15]]="","",IF(Table1[[#This Row],[Effect 15]]="Dr.","Yes","No"))</f>
        <v/>
      </c>
      <c r="EX460" t="str">
        <f>IF(Table1[[#This Row],[Ledger 15]]="","",Table1[[#This Row],[Ledger 15]])</f>
        <v/>
      </c>
      <c r="EY460" t="str">
        <f>IF(Table1[[#This Row],[Ledger 15]]="","",IF(Table1[[#This Row],[Effect 15]]="Dr.",-Table1[[#This Row],[Amount 15]],Table1[[#This Row],[Amount 15]]))</f>
        <v/>
      </c>
      <c r="FD4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0">
        <f>IF(Table1[[#This Row],[Date]]="",0,IF(AND(Table1[[#This Row],[Date]]&gt;=$FE$2,Table1[[#This Row],[Date]]&lt;=$FE$3),0,1))</f>
        <v>0</v>
      </c>
      <c r="FF460">
        <f>IF(Table1[[#This Row],[Date]]="",0,IF(TYPE(VLOOKUP(Table1[[#This Row],[Voucher Type]],Table1[[#All],[Voucher Type Master]],1,FALSE))=16,1,0))</f>
        <v>0</v>
      </c>
      <c r="FG460">
        <f>IF(TYPE(IF(Table1[[#This Row],[Date]]="",0,IF(VLOOKUP(Table1[[#This Row],[Voucher Type]],$FY$5:$FZ$13,2,0)=Table1[[#This Row],[Effect 1]],0,1)))=16,1,0)</f>
        <v>0</v>
      </c>
      <c r="FH4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0">
        <f>IF(LEN(Table1[[#This Row],[Ledger 1]])&gt;0,IF(TYPE(VLOOKUP(Table1[[#This Row],[Ledger 1]],GZ:GZ,1,0))=16,1,0),0)</f>
        <v>0</v>
      </c>
      <c r="FJ460">
        <f>IF(LEN(Table1[[#This Row],[Ledger 2]])&gt;0,IF(TYPE(VLOOKUP(Table1[[#This Row],[Ledger 2]],GZ:GZ,1,0))=16,1,0),0)</f>
        <v>0</v>
      </c>
      <c r="FK460">
        <f>IF(LEN(Table1[[#This Row],[Ledger 3]])&gt;0,IF(TYPE(VLOOKUP(Table1[[#This Row],[Ledger 3]],GZ:GZ,1,0))=16,1,0),0)</f>
        <v>0</v>
      </c>
      <c r="FL460">
        <f>IF(LEN(Table1[[#This Row],[Ledger 4]])&gt;0,IF(TYPE(VLOOKUP(Table1[[#This Row],[Ledger 4]],GZ:GZ,1,0))=16,1,0),0)</f>
        <v>0</v>
      </c>
      <c r="FM460">
        <f>IF(LEN(Table1[[#This Row],[Ledger 5]])&gt;0,IF(TYPE(VLOOKUP(Table1[[#This Row],[Ledger 5]],GZ:GZ,1,0))=16,1,0),0)</f>
        <v>0</v>
      </c>
      <c r="FN460">
        <f>IF(LEN(Table1[[#This Row],[Ledger 6]])&gt;0,IF(TYPE(VLOOKUP(Table1[[#This Row],[Ledger 6]],$GZ:$GZ,1,0))=16,1,0),0)</f>
        <v>0</v>
      </c>
      <c r="FO460">
        <f>IF(LEN(Table1[[#This Row],[Ledger 7]])&gt;0,IF(TYPE(VLOOKUP(Table1[[#This Row],[Ledger 7]],$GZ:$GZ,1,0))=16,1,0),0)</f>
        <v>0</v>
      </c>
      <c r="FP460">
        <f>IF(LEN(Table1[[#This Row],[Ledger 8]])&gt;0,IF(TYPE(VLOOKUP(Table1[[#This Row],[Ledger 8]],$GZ:$GZ,1,0))=16,1,0),0)</f>
        <v>0</v>
      </c>
      <c r="FQ460">
        <f>IF(LEN(Table1[[#This Row],[Ledger 9]])&gt;0,IF(TYPE(VLOOKUP(Table1[[#This Row],[Ledger 9]],$GZ:$GZ,1,0))=16,1,0),0)</f>
        <v>0</v>
      </c>
      <c r="FR460">
        <f>IF(LEN(Table1[[#This Row],[Ledger 10]])&gt;0,IF(TYPE(VLOOKUP(Table1[[#This Row],[Ledger 10]],$GZ:$GZ,1,0))=16,1,0),0)</f>
        <v>0</v>
      </c>
      <c r="FS460">
        <f>IF(LEN(Table1[[#This Row],[Ledger 11]])&gt;0,IF(TYPE(VLOOKUP(Table1[[#This Row],[Ledger 11]],$GZ:$GZ,1,0))=16,1,0),0)</f>
        <v>0</v>
      </c>
      <c r="FT460">
        <f>IF(LEN(Table1[[#This Row],[Ledger 12]])&gt;0,IF(TYPE(VLOOKUP(Table1[[#This Row],[Ledger 12]],$GZ:$GZ,1,0))=16,1,0),0)</f>
        <v>0</v>
      </c>
      <c r="FU460">
        <f>IF(LEN(Table1[[#This Row],[Ledger 13]])&gt;0,IF(TYPE(VLOOKUP(Table1[[#This Row],[Ledger 13]],$GZ:$GZ,1,0))=16,1,0),0)</f>
        <v>0</v>
      </c>
      <c r="FV460">
        <f>IF(LEN(Table1[[#This Row],[Ledger 14]])&gt;0,IF(TYPE(VLOOKUP(Table1[[#This Row],[Ledger 14]],$GZ:$GZ,1,0))=16,1,0),0)</f>
        <v>0</v>
      </c>
      <c r="FW460">
        <f>IF(LEN(Table1[[#This Row],[Ledger 15]])&gt;0,IF(TYPE(VLOOKUP(Table1[[#This Row],[Ledger 15]],$GZ:$GZ,1,0))=16,1,0),0)</f>
        <v>0</v>
      </c>
    </row>
    <row r="461" spans="4:179" ht="33" customHeight="1" x14ac:dyDescent="0.45">
      <c r="D461" s="8">
        <f t="shared" si="16"/>
        <v>456</v>
      </c>
      <c r="E461" s="32"/>
      <c r="F461" s="34"/>
      <c r="G461" s="34"/>
      <c r="H461" s="34"/>
      <c r="I461" s="34"/>
      <c r="J461" s="38"/>
      <c r="K461" s="33"/>
      <c r="L461" s="36"/>
      <c r="M461" s="35"/>
      <c r="N461" s="34"/>
      <c r="O461" s="41"/>
      <c r="P461" s="35"/>
      <c r="Q461" s="34"/>
      <c r="R461" s="37"/>
      <c r="S461" s="35"/>
      <c r="T461" s="34"/>
      <c r="U461" s="37"/>
      <c r="V461" s="35"/>
      <c r="W461" s="34"/>
      <c r="X461" s="37"/>
      <c r="Y461" s="35"/>
      <c r="Z461" s="34"/>
      <c r="AA461" s="37"/>
      <c r="AB461" s="35"/>
      <c r="AC461" s="34"/>
      <c r="AD461" s="37"/>
      <c r="AE461" s="35"/>
      <c r="AF461" s="34"/>
      <c r="AG461" s="37"/>
      <c r="AH461" s="35"/>
      <c r="AI461" s="34"/>
      <c r="AJ461" s="37"/>
      <c r="AK461" s="35"/>
      <c r="AL461" s="34"/>
      <c r="AM461" s="37"/>
      <c r="AN461" s="35"/>
      <c r="AO461" s="34"/>
      <c r="AP461" s="37"/>
      <c r="AQ461" s="35"/>
      <c r="AR461" s="34"/>
      <c r="AS461" s="37"/>
      <c r="AT461" s="35"/>
      <c r="AU461" s="34"/>
      <c r="AV461" s="37"/>
      <c r="AW461" s="35"/>
      <c r="AX461" s="34"/>
      <c r="AY461" s="37"/>
      <c r="AZ461" s="35"/>
      <c r="BA461" s="34"/>
      <c r="BB461" s="37"/>
      <c r="BC4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1" s="7"/>
      <c r="BF461" t="str">
        <f>IF(Table1[[#This Row],[Date]]="","","&amp;lt;VOUCHER REMOTEID="&amp;""""&amp;$A$11&amp;$A$13&amp;ROW()&amp;""""&amp;" VCHTYPE="""&amp;F461&amp;""" ACTION="""&amp;"Create"&amp;"""&amp;gt;")</f>
        <v/>
      </c>
      <c r="BG461" t="str">
        <f>IF(Table1[[#This Row],[Date]]="","",TEXT(Table1[[#This Row],[Date]],"yyyymmdd"))</f>
        <v/>
      </c>
      <c r="BH461" t="str">
        <f>Table1[[#This Row],[Date2]]</f>
        <v/>
      </c>
      <c r="BI461" t="str">
        <f>IF(Table1[[#This Row],[Date]]="","",Table1[[#This Row],[Voucher Type]])</f>
        <v/>
      </c>
      <c r="BJ461" t="str">
        <f>IF(Table1[[#This Row],[Ref No / Invoice No]]="","",Table1[[#This Row],[Ref No / Invoice No]])</f>
        <v/>
      </c>
      <c r="BK461" t="str">
        <f>IF(Table1[[#This Row],[Voucher No]]="","",Table1[[#This Row],[Voucher No]])</f>
        <v/>
      </c>
      <c r="BL461" t="str">
        <f>IF(Table1[[#This Row],[Date]]="","",Table1[[#This Row],[Narration]])</f>
        <v/>
      </c>
      <c r="BM461" t="str">
        <f>IF(Table1[[#This Row],[Date]]="","",$A$11&amp;$A$13&amp;ROW())</f>
        <v/>
      </c>
      <c r="BN461" t="str">
        <f>IF(Table1[[#This Row],[Date]]="","",$A$13)</f>
        <v/>
      </c>
      <c r="BP461" t="str">
        <f>IF(Table1[[#This Row],[Ledger 1]]="","","No")</f>
        <v/>
      </c>
      <c r="BQ461" t="str">
        <f>IF(Table1[[#This Row],[Date]]="","",IF(Table1[[#This Row],[Effect 1]]="Dr.","Yes","No"))</f>
        <v/>
      </c>
      <c r="BR461" t="str">
        <f>IF(Table1[[#This Row],[Date]]="","",Table1[[#This Row],[Ledger 1]])</f>
        <v/>
      </c>
      <c r="BS461" t="str">
        <f>IF(Table1[[#This Row],[Date]]="","",IF(Table1[[#This Row],[Effect 1]]="Dr.",-Table1[[#This Row],[Amount 1]],Table1[[#This Row],[Amount 1]]))</f>
        <v/>
      </c>
      <c r="BV461" t="str">
        <f>IF(Table1[[#This Row],[Ledger 2]]="","","No")</f>
        <v/>
      </c>
      <c r="BW461" t="str">
        <f>IF(Table1[[#This Row],[Date]]="","",IF(Table1[[#This Row],[Effect 2]]="Dr.","Yes","No"))</f>
        <v/>
      </c>
      <c r="BX461" t="str">
        <f>IF(Table1[[#This Row],[Date]]="","",Table1[[#This Row],[Ledger 2]])</f>
        <v/>
      </c>
      <c r="BY461" t="str">
        <f>IF(Table1[[#This Row],[Date]]="","",IF(Table1[[#This Row],[Effect 2]]="Dr.",-Table1[[#This Row],[Amount 2]],Table1[[#This Row],[Amount 2]]))</f>
        <v/>
      </c>
      <c r="CB461" t="str">
        <f>IF(Table1[[#This Row],[Ledger 3]]="","","No")</f>
        <v/>
      </c>
      <c r="CC461" t="str">
        <f>IF(Table1[[#This Row],[Ledger 3]]="","",IF(Table1[[#This Row],[Effect 3]]="Dr.","Yes","No"))</f>
        <v/>
      </c>
      <c r="CD461" t="str">
        <f>IF(Table1[[#This Row],[Ledger 3]]="","",Table1[[#This Row],[Ledger 3]])</f>
        <v/>
      </c>
      <c r="CE461" t="str">
        <f>IF(Table1[[#This Row],[Ledger 3]]="","",IF(Table1[[#This Row],[Effect 3]]="Dr.",-Table1[[#This Row],[Amount 3]],Table1[[#This Row],[Amount 3]]))</f>
        <v/>
      </c>
      <c r="CH461" t="str">
        <f>IF(Table1[[#This Row],[Ledger 4]]="","","No")</f>
        <v/>
      </c>
      <c r="CI461" t="str">
        <f>IF(Table1[[#This Row],[Ledger 4]]="","",IF(Table1[[#This Row],[Effect 4]]="Dr.","Yes","No"))</f>
        <v/>
      </c>
      <c r="CJ461" t="str">
        <f>IF(Table1[[#This Row],[Ledger 4]]="","",Table1[[#This Row],[Ledger 4]])</f>
        <v/>
      </c>
      <c r="CK461" t="str">
        <f>IF(Table1[[#This Row],[Ledger 4]]="","",IF(Table1[[#This Row],[Effect 4]]="Dr.",-Table1[[#This Row],[Amount 4]],Table1[[#This Row],[Amount 4]]))</f>
        <v/>
      </c>
      <c r="CN461" t="str">
        <f>IF(Table1[[#This Row],[Ledger 5]]="","","No")</f>
        <v/>
      </c>
      <c r="CO461" t="str">
        <f>IF(Table1[[#This Row],[Ledger 5]]="","",IF(Table1[[#This Row],[Effect 5]]="Dr.","Yes","No"))</f>
        <v/>
      </c>
      <c r="CP461" t="str">
        <f>IF(Table1[[#This Row],[Ledger 5]]="","",Table1[[#This Row],[Ledger 5]])</f>
        <v/>
      </c>
      <c r="CQ461" t="str">
        <f>IF(Table1[[#This Row],[Ledger 5]]="","",IF(Table1[[#This Row],[Effect 5]]="Dr.",-Table1[[#This Row],[Amount 5]],Table1[[#This Row],[Amount 5]]))</f>
        <v/>
      </c>
      <c r="CT461" t="str">
        <f>IF(Table1[[#This Row],[Ledger 6]]="","","No")</f>
        <v/>
      </c>
      <c r="CU461" t="str">
        <f>IF(Table1[[#This Row],[Ledger 6]]="","",IF(Table1[[#This Row],[Effect 6]]="Dr.","Yes","No"))</f>
        <v/>
      </c>
      <c r="CV461" t="str">
        <f>IF(Table1[[#This Row],[Ledger 6]]="","",Table1[[#This Row],[Ledger 6]])</f>
        <v/>
      </c>
      <c r="CW461" t="str">
        <f>IF(Table1[[#This Row],[Ledger 6]]="","",IF(Table1[[#This Row],[Effect 6]]="Dr.",-Table1[[#This Row],[Amount 6]],Table1[[#This Row],[Amount 6]]))</f>
        <v/>
      </c>
      <c r="CZ461" t="str">
        <f>IF(Table1[[#This Row],[Ledger 7]]="","","No")</f>
        <v/>
      </c>
      <c r="DA461" t="str">
        <f>IF(Table1[[#This Row],[Ledger 7]]="","",IF(Table1[[#This Row],[Effect 7]]="Dr.","Yes","No"))</f>
        <v/>
      </c>
      <c r="DB461" t="str">
        <f>IF(Table1[[#This Row],[Ledger 7]]="","",Table1[[#This Row],[Ledger 7]])</f>
        <v/>
      </c>
      <c r="DC461" t="str">
        <f>IF(Table1[[#This Row],[Ledger 7]]="","",IF(Table1[[#This Row],[Effect 7]]="Dr.",-Table1[[#This Row],[Amount 7]],Table1[[#This Row],[Amount 7]]))</f>
        <v/>
      </c>
      <c r="DF461" t="str">
        <f>IF(Table1[[#This Row],[Ledger 8]]="","","No")</f>
        <v/>
      </c>
      <c r="DG461" t="str">
        <f>IF(Table1[[#This Row],[Ledger 8]]="","",IF(Table1[[#This Row],[Effect 8]]="Dr.","Yes","No"))</f>
        <v/>
      </c>
      <c r="DH461" t="str">
        <f>IF(Table1[[#This Row],[Ledger 8]]="","",Table1[[#This Row],[Ledger 8]])</f>
        <v/>
      </c>
      <c r="DI461" t="str">
        <f>IF(Table1[[#This Row],[Ledger 8]]="","",IF(Table1[[#This Row],[Effect 8]]="Dr.",-Table1[[#This Row],[Amount 8]],Table1[[#This Row],[Amount 8]]))</f>
        <v/>
      </c>
      <c r="DL461" t="str">
        <f>IF(Table1[[#This Row],[Ledger 9]]="","","No")</f>
        <v/>
      </c>
      <c r="DM461" t="str">
        <f>IF(Table1[[#This Row],[Ledger 9]]="","",IF(Table1[[#This Row],[Effect 9]]="Dr.","Yes","No"))</f>
        <v/>
      </c>
      <c r="DN461" t="str">
        <f>IF(Table1[[#This Row],[Ledger 9]]="","",Table1[[#This Row],[Ledger 9]])</f>
        <v/>
      </c>
      <c r="DO461" t="str">
        <f>IF(Table1[[#This Row],[Ledger 9]]="","",IF(Table1[[#This Row],[Effect 9]]="Dr.",-Table1[[#This Row],[Amount 9]],Table1[[#This Row],[Amount 9]]))</f>
        <v/>
      </c>
      <c r="DR461" t="str">
        <f>IF(Table1[[#This Row],[Ledger 10]]="","","No")</f>
        <v/>
      </c>
      <c r="DS461" t="str">
        <f>IF(Table1[[#This Row],[Ledger 10]]="","",IF(Table1[[#This Row],[Effect 10]]="Dr.","Yes","No"))</f>
        <v/>
      </c>
      <c r="DT461" t="str">
        <f>IF(Table1[[#This Row],[Ledger 10]]="","",Table1[[#This Row],[Ledger 10]])</f>
        <v/>
      </c>
      <c r="DU461" t="str">
        <f>IF(Table1[[#This Row],[Ledger 10]]="","",IF(Table1[[#This Row],[Effect 10]]="Dr.",-Table1[[#This Row],[Amount 10]],Table1[[#This Row],[Amount 10]]))</f>
        <v/>
      </c>
      <c r="DX461" t="str">
        <f>IF(Table1[[#This Row],[Ledger 11]]="","","No")</f>
        <v/>
      </c>
      <c r="DY461" t="str">
        <f>IF(Table1[[#This Row],[Ledger 11]]="","",IF(Table1[[#This Row],[Effect 11]]="Dr.","Yes","No"))</f>
        <v/>
      </c>
      <c r="DZ461" t="str">
        <f>IF(Table1[[#This Row],[Ledger 11]]="","",Table1[[#This Row],[Ledger 11]])</f>
        <v/>
      </c>
      <c r="EA461" t="str">
        <f>IF(Table1[[#This Row],[Ledger 11]]="","",IF(Table1[[#This Row],[Effect 11]]="Dr.",-Table1[[#This Row],[Amount 11]],Table1[[#This Row],[Amount 11]]))</f>
        <v/>
      </c>
      <c r="ED461" t="str">
        <f>IF(Table1[[#This Row],[Ledger 12]]="","","No")</f>
        <v/>
      </c>
      <c r="EE461" t="str">
        <f>IF(Table1[[#This Row],[Ledger 12]]="","",IF(Table1[[#This Row],[Effect 12]]="Dr.","Yes","No"))</f>
        <v/>
      </c>
      <c r="EF461" t="str">
        <f>IF(Table1[[#This Row],[Ledger 12]]="","",Table1[[#This Row],[Ledger 12]])</f>
        <v/>
      </c>
      <c r="EG461" t="str">
        <f>IF(Table1[[#This Row],[Ledger 12]]="","",IF(Table1[[#This Row],[Effect 12]]="Dr.",-Table1[[#This Row],[Amount 12]],Table1[[#This Row],[Amount 12]]))</f>
        <v/>
      </c>
      <c r="EJ461" t="str">
        <f>IF(Table1[[#This Row],[Ledger 13]]="","","No")</f>
        <v/>
      </c>
      <c r="EK461" t="str">
        <f>IF(Table1[[#This Row],[Ledger 13]]="","",IF(Table1[[#This Row],[Effect 13]]="Dr.","Yes","No"))</f>
        <v/>
      </c>
      <c r="EL461" t="str">
        <f>IF(Table1[[#This Row],[Ledger 13]]="","",Table1[[#This Row],[Ledger 13]])</f>
        <v/>
      </c>
      <c r="EM461" t="str">
        <f>IF(Table1[[#This Row],[Ledger 13]]="","",IF(Table1[[#This Row],[Effect 13]]="Dr.",-Table1[[#This Row],[Amount 13]],Table1[[#This Row],[Amount 13]]))</f>
        <v/>
      </c>
      <c r="EP461" t="str">
        <f>IF(Table1[[#This Row],[Ledger 14]]="","","No")</f>
        <v/>
      </c>
      <c r="EQ461" t="str">
        <f>IF(Table1[[#This Row],[Ledger 14]]="","",IF(Table1[[#This Row],[Effect 14]]="Dr.","Yes","No"))</f>
        <v/>
      </c>
      <c r="ER461" t="str">
        <f>IF(Table1[[#This Row],[Ledger 14]]="","",Table1[[#This Row],[Ledger 14]])</f>
        <v/>
      </c>
      <c r="ES461" t="str">
        <f>IF(Table1[[#This Row],[Ledger 14]]="","",IF(Table1[[#This Row],[Effect 14]]="Dr.",-Table1[[#This Row],[Amount 14]],Table1[[#This Row],[Amount 14]]))</f>
        <v/>
      </c>
      <c r="EV461" t="str">
        <f>IF(Table1[[#This Row],[Ledger 15]]="","","No")</f>
        <v/>
      </c>
      <c r="EW461" t="str">
        <f>IF(Table1[[#This Row],[Ledger 15]]="","",IF(Table1[[#This Row],[Effect 15]]="Dr.","Yes","No"))</f>
        <v/>
      </c>
      <c r="EX461" t="str">
        <f>IF(Table1[[#This Row],[Ledger 15]]="","",Table1[[#This Row],[Ledger 15]])</f>
        <v/>
      </c>
      <c r="EY461" t="str">
        <f>IF(Table1[[#This Row],[Ledger 15]]="","",IF(Table1[[#This Row],[Effect 15]]="Dr.",-Table1[[#This Row],[Amount 15]],Table1[[#This Row],[Amount 15]]))</f>
        <v/>
      </c>
      <c r="FD4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1">
        <f>IF(Table1[[#This Row],[Date]]="",0,IF(AND(Table1[[#This Row],[Date]]&gt;=$FE$2,Table1[[#This Row],[Date]]&lt;=$FE$3),0,1))</f>
        <v>0</v>
      </c>
      <c r="FF461">
        <f>IF(Table1[[#This Row],[Date]]="",0,IF(TYPE(VLOOKUP(Table1[[#This Row],[Voucher Type]],Table1[[#All],[Voucher Type Master]],1,FALSE))=16,1,0))</f>
        <v>0</v>
      </c>
      <c r="FG461">
        <f>IF(TYPE(IF(Table1[[#This Row],[Date]]="",0,IF(VLOOKUP(Table1[[#This Row],[Voucher Type]],$FY$5:$FZ$13,2,0)=Table1[[#This Row],[Effect 1]],0,1)))=16,1,0)</f>
        <v>0</v>
      </c>
      <c r="FH4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1">
        <f>IF(LEN(Table1[[#This Row],[Ledger 1]])&gt;0,IF(TYPE(VLOOKUP(Table1[[#This Row],[Ledger 1]],GZ:GZ,1,0))=16,1,0),0)</f>
        <v>0</v>
      </c>
      <c r="FJ461">
        <f>IF(LEN(Table1[[#This Row],[Ledger 2]])&gt;0,IF(TYPE(VLOOKUP(Table1[[#This Row],[Ledger 2]],GZ:GZ,1,0))=16,1,0),0)</f>
        <v>0</v>
      </c>
      <c r="FK461">
        <f>IF(LEN(Table1[[#This Row],[Ledger 3]])&gt;0,IF(TYPE(VLOOKUP(Table1[[#This Row],[Ledger 3]],GZ:GZ,1,0))=16,1,0),0)</f>
        <v>0</v>
      </c>
      <c r="FL461">
        <f>IF(LEN(Table1[[#This Row],[Ledger 4]])&gt;0,IF(TYPE(VLOOKUP(Table1[[#This Row],[Ledger 4]],GZ:GZ,1,0))=16,1,0),0)</f>
        <v>0</v>
      </c>
      <c r="FM461">
        <f>IF(LEN(Table1[[#This Row],[Ledger 5]])&gt;0,IF(TYPE(VLOOKUP(Table1[[#This Row],[Ledger 5]],GZ:GZ,1,0))=16,1,0),0)</f>
        <v>0</v>
      </c>
      <c r="FN461">
        <f>IF(LEN(Table1[[#This Row],[Ledger 6]])&gt;0,IF(TYPE(VLOOKUP(Table1[[#This Row],[Ledger 6]],$GZ:$GZ,1,0))=16,1,0),0)</f>
        <v>0</v>
      </c>
      <c r="FO461">
        <f>IF(LEN(Table1[[#This Row],[Ledger 7]])&gt;0,IF(TYPE(VLOOKUP(Table1[[#This Row],[Ledger 7]],$GZ:$GZ,1,0))=16,1,0),0)</f>
        <v>0</v>
      </c>
      <c r="FP461">
        <f>IF(LEN(Table1[[#This Row],[Ledger 8]])&gt;0,IF(TYPE(VLOOKUP(Table1[[#This Row],[Ledger 8]],$GZ:$GZ,1,0))=16,1,0),0)</f>
        <v>0</v>
      </c>
      <c r="FQ461">
        <f>IF(LEN(Table1[[#This Row],[Ledger 9]])&gt;0,IF(TYPE(VLOOKUP(Table1[[#This Row],[Ledger 9]],$GZ:$GZ,1,0))=16,1,0),0)</f>
        <v>0</v>
      </c>
      <c r="FR461">
        <f>IF(LEN(Table1[[#This Row],[Ledger 10]])&gt;0,IF(TYPE(VLOOKUP(Table1[[#This Row],[Ledger 10]],$GZ:$GZ,1,0))=16,1,0),0)</f>
        <v>0</v>
      </c>
      <c r="FS461">
        <f>IF(LEN(Table1[[#This Row],[Ledger 11]])&gt;0,IF(TYPE(VLOOKUP(Table1[[#This Row],[Ledger 11]],$GZ:$GZ,1,0))=16,1,0),0)</f>
        <v>0</v>
      </c>
      <c r="FT461">
        <f>IF(LEN(Table1[[#This Row],[Ledger 12]])&gt;0,IF(TYPE(VLOOKUP(Table1[[#This Row],[Ledger 12]],$GZ:$GZ,1,0))=16,1,0),0)</f>
        <v>0</v>
      </c>
      <c r="FU461">
        <f>IF(LEN(Table1[[#This Row],[Ledger 13]])&gt;0,IF(TYPE(VLOOKUP(Table1[[#This Row],[Ledger 13]],$GZ:$GZ,1,0))=16,1,0),0)</f>
        <v>0</v>
      </c>
      <c r="FV461">
        <f>IF(LEN(Table1[[#This Row],[Ledger 14]])&gt;0,IF(TYPE(VLOOKUP(Table1[[#This Row],[Ledger 14]],$GZ:$GZ,1,0))=16,1,0),0)</f>
        <v>0</v>
      </c>
      <c r="FW461">
        <f>IF(LEN(Table1[[#This Row],[Ledger 15]])&gt;0,IF(TYPE(VLOOKUP(Table1[[#This Row],[Ledger 15]],$GZ:$GZ,1,0))=16,1,0),0)</f>
        <v>0</v>
      </c>
    </row>
    <row r="462" spans="4:179" ht="33" customHeight="1" x14ac:dyDescent="0.45">
      <c r="D462" s="8">
        <f t="shared" si="16"/>
        <v>457</v>
      </c>
      <c r="E462" s="32"/>
      <c r="F462" s="34"/>
      <c r="G462" s="34"/>
      <c r="H462" s="34"/>
      <c r="I462" s="34"/>
      <c r="J462" s="38"/>
      <c r="K462" s="33"/>
      <c r="L462" s="36"/>
      <c r="M462" s="35"/>
      <c r="N462" s="34"/>
      <c r="O462" s="41"/>
      <c r="P462" s="35"/>
      <c r="Q462" s="34"/>
      <c r="R462" s="37"/>
      <c r="S462" s="35"/>
      <c r="T462" s="34"/>
      <c r="U462" s="37"/>
      <c r="V462" s="35"/>
      <c r="W462" s="34"/>
      <c r="X462" s="37"/>
      <c r="Y462" s="35"/>
      <c r="Z462" s="34"/>
      <c r="AA462" s="37"/>
      <c r="AB462" s="35"/>
      <c r="AC462" s="34"/>
      <c r="AD462" s="37"/>
      <c r="AE462" s="35"/>
      <c r="AF462" s="34"/>
      <c r="AG462" s="37"/>
      <c r="AH462" s="35"/>
      <c r="AI462" s="34"/>
      <c r="AJ462" s="37"/>
      <c r="AK462" s="35"/>
      <c r="AL462" s="34"/>
      <c r="AM462" s="37"/>
      <c r="AN462" s="35"/>
      <c r="AO462" s="34"/>
      <c r="AP462" s="37"/>
      <c r="AQ462" s="35"/>
      <c r="AR462" s="34"/>
      <c r="AS462" s="37"/>
      <c r="AT462" s="35"/>
      <c r="AU462" s="34"/>
      <c r="AV462" s="37"/>
      <c r="AW462" s="35"/>
      <c r="AX462" s="34"/>
      <c r="AY462" s="37"/>
      <c r="AZ462" s="35"/>
      <c r="BA462" s="34"/>
      <c r="BB462" s="37"/>
      <c r="BC4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2" s="7"/>
      <c r="BF462" t="str">
        <f>IF(Table1[[#This Row],[Date]]="","","&amp;lt;VOUCHER REMOTEID="&amp;""""&amp;$A$11&amp;$A$13&amp;ROW()&amp;""""&amp;" VCHTYPE="""&amp;F462&amp;""" ACTION="""&amp;"Create"&amp;"""&amp;gt;")</f>
        <v/>
      </c>
      <c r="BG462" t="str">
        <f>IF(Table1[[#This Row],[Date]]="","",TEXT(Table1[[#This Row],[Date]],"yyyymmdd"))</f>
        <v/>
      </c>
      <c r="BH462" t="str">
        <f>Table1[[#This Row],[Date2]]</f>
        <v/>
      </c>
      <c r="BI462" t="str">
        <f>IF(Table1[[#This Row],[Date]]="","",Table1[[#This Row],[Voucher Type]])</f>
        <v/>
      </c>
      <c r="BJ462" t="str">
        <f>IF(Table1[[#This Row],[Ref No / Invoice No]]="","",Table1[[#This Row],[Ref No / Invoice No]])</f>
        <v/>
      </c>
      <c r="BK462" t="str">
        <f>IF(Table1[[#This Row],[Voucher No]]="","",Table1[[#This Row],[Voucher No]])</f>
        <v/>
      </c>
      <c r="BL462" t="str">
        <f>IF(Table1[[#This Row],[Date]]="","",Table1[[#This Row],[Narration]])</f>
        <v/>
      </c>
      <c r="BM462" t="str">
        <f>IF(Table1[[#This Row],[Date]]="","",$A$11&amp;$A$13&amp;ROW())</f>
        <v/>
      </c>
      <c r="BN462" t="str">
        <f>IF(Table1[[#This Row],[Date]]="","",$A$13)</f>
        <v/>
      </c>
      <c r="BP462" t="str">
        <f>IF(Table1[[#This Row],[Ledger 1]]="","","No")</f>
        <v/>
      </c>
      <c r="BQ462" t="str">
        <f>IF(Table1[[#This Row],[Date]]="","",IF(Table1[[#This Row],[Effect 1]]="Dr.","Yes","No"))</f>
        <v/>
      </c>
      <c r="BR462" t="str">
        <f>IF(Table1[[#This Row],[Date]]="","",Table1[[#This Row],[Ledger 1]])</f>
        <v/>
      </c>
      <c r="BS462" t="str">
        <f>IF(Table1[[#This Row],[Date]]="","",IF(Table1[[#This Row],[Effect 1]]="Dr.",-Table1[[#This Row],[Amount 1]],Table1[[#This Row],[Amount 1]]))</f>
        <v/>
      </c>
      <c r="BV462" t="str">
        <f>IF(Table1[[#This Row],[Ledger 2]]="","","No")</f>
        <v/>
      </c>
      <c r="BW462" t="str">
        <f>IF(Table1[[#This Row],[Date]]="","",IF(Table1[[#This Row],[Effect 2]]="Dr.","Yes","No"))</f>
        <v/>
      </c>
      <c r="BX462" t="str">
        <f>IF(Table1[[#This Row],[Date]]="","",Table1[[#This Row],[Ledger 2]])</f>
        <v/>
      </c>
      <c r="BY462" t="str">
        <f>IF(Table1[[#This Row],[Date]]="","",IF(Table1[[#This Row],[Effect 2]]="Dr.",-Table1[[#This Row],[Amount 2]],Table1[[#This Row],[Amount 2]]))</f>
        <v/>
      </c>
      <c r="CB462" t="str">
        <f>IF(Table1[[#This Row],[Ledger 3]]="","","No")</f>
        <v/>
      </c>
      <c r="CC462" t="str">
        <f>IF(Table1[[#This Row],[Ledger 3]]="","",IF(Table1[[#This Row],[Effect 3]]="Dr.","Yes","No"))</f>
        <v/>
      </c>
      <c r="CD462" t="str">
        <f>IF(Table1[[#This Row],[Ledger 3]]="","",Table1[[#This Row],[Ledger 3]])</f>
        <v/>
      </c>
      <c r="CE462" t="str">
        <f>IF(Table1[[#This Row],[Ledger 3]]="","",IF(Table1[[#This Row],[Effect 3]]="Dr.",-Table1[[#This Row],[Amount 3]],Table1[[#This Row],[Amount 3]]))</f>
        <v/>
      </c>
      <c r="CH462" t="str">
        <f>IF(Table1[[#This Row],[Ledger 4]]="","","No")</f>
        <v/>
      </c>
      <c r="CI462" t="str">
        <f>IF(Table1[[#This Row],[Ledger 4]]="","",IF(Table1[[#This Row],[Effect 4]]="Dr.","Yes","No"))</f>
        <v/>
      </c>
      <c r="CJ462" t="str">
        <f>IF(Table1[[#This Row],[Ledger 4]]="","",Table1[[#This Row],[Ledger 4]])</f>
        <v/>
      </c>
      <c r="CK462" t="str">
        <f>IF(Table1[[#This Row],[Ledger 4]]="","",IF(Table1[[#This Row],[Effect 4]]="Dr.",-Table1[[#This Row],[Amount 4]],Table1[[#This Row],[Amount 4]]))</f>
        <v/>
      </c>
      <c r="CN462" t="str">
        <f>IF(Table1[[#This Row],[Ledger 5]]="","","No")</f>
        <v/>
      </c>
      <c r="CO462" t="str">
        <f>IF(Table1[[#This Row],[Ledger 5]]="","",IF(Table1[[#This Row],[Effect 5]]="Dr.","Yes","No"))</f>
        <v/>
      </c>
      <c r="CP462" t="str">
        <f>IF(Table1[[#This Row],[Ledger 5]]="","",Table1[[#This Row],[Ledger 5]])</f>
        <v/>
      </c>
      <c r="CQ462" t="str">
        <f>IF(Table1[[#This Row],[Ledger 5]]="","",IF(Table1[[#This Row],[Effect 5]]="Dr.",-Table1[[#This Row],[Amount 5]],Table1[[#This Row],[Amount 5]]))</f>
        <v/>
      </c>
      <c r="CT462" t="str">
        <f>IF(Table1[[#This Row],[Ledger 6]]="","","No")</f>
        <v/>
      </c>
      <c r="CU462" t="str">
        <f>IF(Table1[[#This Row],[Ledger 6]]="","",IF(Table1[[#This Row],[Effect 6]]="Dr.","Yes","No"))</f>
        <v/>
      </c>
      <c r="CV462" t="str">
        <f>IF(Table1[[#This Row],[Ledger 6]]="","",Table1[[#This Row],[Ledger 6]])</f>
        <v/>
      </c>
      <c r="CW462" t="str">
        <f>IF(Table1[[#This Row],[Ledger 6]]="","",IF(Table1[[#This Row],[Effect 6]]="Dr.",-Table1[[#This Row],[Amount 6]],Table1[[#This Row],[Amount 6]]))</f>
        <v/>
      </c>
      <c r="CZ462" t="str">
        <f>IF(Table1[[#This Row],[Ledger 7]]="","","No")</f>
        <v/>
      </c>
      <c r="DA462" t="str">
        <f>IF(Table1[[#This Row],[Ledger 7]]="","",IF(Table1[[#This Row],[Effect 7]]="Dr.","Yes","No"))</f>
        <v/>
      </c>
      <c r="DB462" t="str">
        <f>IF(Table1[[#This Row],[Ledger 7]]="","",Table1[[#This Row],[Ledger 7]])</f>
        <v/>
      </c>
      <c r="DC462" t="str">
        <f>IF(Table1[[#This Row],[Ledger 7]]="","",IF(Table1[[#This Row],[Effect 7]]="Dr.",-Table1[[#This Row],[Amount 7]],Table1[[#This Row],[Amount 7]]))</f>
        <v/>
      </c>
      <c r="DF462" t="str">
        <f>IF(Table1[[#This Row],[Ledger 8]]="","","No")</f>
        <v/>
      </c>
      <c r="DG462" t="str">
        <f>IF(Table1[[#This Row],[Ledger 8]]="","",IF(Table1[[#This Row],[Effect 8]]="Dr.","Yes","No"))</f>
        <v/>
      </c>
      <c r="DH462" t="str">
        <f>IF(Table1[[#This Row],[Ledger 8]]="","",Table1[[#This Row],[Ledger 8]])</f>
        <v/>
      </c>
      <c r="DI462" t="str">
        <f>IF(Table1[[#This Row],[Ledger 8]]="","",IF(Table1[[#This Row],[Effect 8]]="Dr.",-Table1[[#This Row],[Amount 8]],Table1[[#This Row],[Amount 8]]))</f>
        <v/>
      </c>
      <c r="DL462" t="str">
        <f>IF(Table1[[#This Row],[Ledger 9]]="","","No")</f>
        <v/>
      </c>
      <c r="DM462" t="str">
        <f>IF(Table1[[#This Row],[Ledger 9]]="","",IF(Table1[[#This Row],[Effect 9]]="Dr.","Yes","No"))</f>
        <v/>
      </c>
      <c r="DN462" t="str">
        <f>IF(Table1[[#This Row],[Ledger 9]]="","",Table1[[#This Row],[Ledger 9]])</f>
        <v/>
      </c>
      <c r="DO462" t="str">
        <f>IF(Table1[[#This Row],[Ledger 9]]="","",IF(Table1[[#This Row],[Effect 9]]="Dr.",-Table1[[#This Row],[Amount 9]],Table1[[#This Row],[Amount 9]]))</f>
        <v/>
      </c>
      <c r="DR462" t="str">
        <f>IF(Table1[[#This Row],[Ledger 10]]="","","No")</f>
        <v/>
      </c>
      <c r="DS462" t="str">
        <f>IF(Table1[[#This Row],[Ledger 10]]="","",IF(Table1[[#This Row],[Effect 10]]="Dr.","Yes","No"))</f>
        <v/>
      </c>
      <c r="DT462" t="str">
        <f>IF(Table1[[#This Row],[Ledger 10]]="","",Table1[[#This Row],[Ledger 10]])</f>
        <v/>
      </c>
      <c r="DU462" t="str">
        <f>IF(Table1[[#This Row],[Ledger 10]]="","",IF(Table1[[#This Row],[Effect 10]]="Dr.",-Table1[[#This Row],[Amount 10]],Table1[[#This Row],[Amount 10]]))</f>
        <v/>
      </c>
      <c r="DX462" t="str">
        <f>IF(Table1[[#This Row],[Ledger 11]]="","","No")</f>
        <v/>
      </c>
      <c r="DY462" t="str">
        <f>IF(Table1[[#This Row],[Ledger 11]]="","",IF(Table1[[#This Row],[Effect 11]]="Dr.","Yes","No"))</f>
        <v/>
      </c>
      <c r="DZ462" t="str">
        <f>IF(Table1[[#This Row],[Ledger 11]]="","",Table1[[#This Row],[Ledger 11]])</f>
        <v/>
      </c>
      <c r="EA462" t="str">
        <f>IF(Table1[[#This Row],[Ledger 11]]="","",IF(Table1[[#This Row],[Effect 11]]="Dr.",-Table1[[#This Row],[Amount 11]],Table1[[#This Row],[Amount 11]]))</f>
        <v/>
      </c>
      <c r="ED462" t="str">
        <f>IF(Table1[[#This Row],[Ledger 12]]="","","No")</f>
        <v/>
      </c>
      <c r="EE462" t="str">
        <f>IF(Table1[[#This Row],[Ledger 12]]="","",IF(Table1[[#This Row],[Effect 12]]="Dr.","Yes","No"))</f>
        <v/>
      </c>
      <c r="EF462" t="str">
        <f>IF(Table1[[#This Row],[Ledger 12]]="","",Table1[[#This Row],[Ledger 12]])</f>
        <v/>
      </c>
      <c r="EG462" t="str">
        <f>IF(Table1[[#This Row],[Ledger 12]]="","",IF(Table1[[#This Row],[Effect 12]]="Dr.",-Table1[[#This Row],[Amount 12]],Table1[[#This Row],[Amount 12]]))</f>
        <v/>
      </c>
      <c r="EJ462" t="str">
        <f>IF(Table1[[#This Row],[Ledger 13]]="","","No")</f>
        <v/>
      </c>
      <c r="EK462" t="str">
        <f>IF(Table1[[#This Row],[Ledger 13]]="","",IF(Table1[[#This Row],[Effect 13]]="Dr.","Yes","No"))</f>
        <v/>
      </c>
      <c r="EL462" t="str">
        <f>IF(Table1[[#This Row],[Ledger 13]]="","",Table1[[#This Row],[Ledger 13]])</f>
        <v/>
      </c>
      <c r="EM462" t="str">
        <f>IF(Table1[[#This Row],[Ledger 13]]="","",IF(Table1[[#This Row],[Effect 13]]="Dr.",-Table1[[#This Row],[Amount 13]],Table1[[#This Row],[Amount 13]]))</f>
        <v/>
      </c>
      <c r="EP462" t="str">
        <f>IF(Table1[[#This Row],[Ledger 14]]="","","No")</f>
        <v/>
      </c>
      <c r="EQ462" t="str">
        <f>IF(Table1[[#This Row],[Ledger 14]]="","",IF(Table1[[#This Row],[Effect 14]]="Dr.","Yes","No"))</f>
        <v/>
      </c>
      <c r="ER462" t="str">
        <f>IF(Table1[[#This Row],[Ledger 14]]="","",Table1[[#This Row],[Ledger 14]])</f>
        <v/>
      </c>
      <c r="ES462" t="str">
        <f>IF(Table1[[#This Row],[Ledger 14]]="","",IF(Table1[[#This Row],[Effect 14]]="Dr.",-Table1[[#This Row],[Amount 14]],Table1[[#This Row],[Amount 14]]))</f>
        <v/>
      </c>
      <c r="EV462" t="str">
        <f>IF(Table1[[#This Row],[Ledger 15]]="","","No")</f>
        <v/>
      </c>
      <c r="EW462" t="str">
        <f>IF(Table1[[#This Row],[Ledger 15]]="","",IF(Table1[[#This Row],[Effect 15]]="Dr.","Yes","No"))</f>
        <v/>
      </c>
      <c r="EX462" t="str">
        <f>IF(Table1[[#This Row],[Ledger 15]]="","",Table1[[#This Row],[Ledger 15]])</f>
        <v/>
      </c>
      <c r="EY462" t="str">
        <f>IF(Table1[[#This Row],[Ledger 15]]="","",IF(Table1[[#This Row],[Effect 15]]="Dr.",-Table1[[#This Row],[Amount 15]],Table1[[#This Row],[Amount 15]]))</f>
        <v/>
      </c>
      <c r="FD4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2">
        <f>IF(Table1[[#This Row],[Date]]="",0,IF(AND(Table1[[#This Row],[Date]]&gt;=$FE$2,Table1[[#This Row],[Date]]&lt;=$FE$3),0,1))</f>
        <v>0</v>
      </c>
      <c r="FF462">
        <f>IF(Table1[[#This Row],[Date]]="",0,IF(TYPE(VLOOKUP(Table1[[#This Row],[Voucher Type]],Table1[[#All],[Voucher Type Master]],1,FALSE))=16,1,0))</f>
        <v>0</v>
      </c>
      <c r="FG462">
        <f>IF(TYPE(IF(Table1[[#This Row],[Date]]="",0,IF(VLOOKUP(Table1[[#This Row],[Voucher Type]],$FY$5:$FZ$13,2,0)=Table1[[#This Row],[Effect 1]],0,1)))=16,1,0)</f>
        <v>0</v>
      </c>
      <c r="FH4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2">
        <f>IF(LEN(Table1[[#This Row],[Ledger 1]])&gt;0,IF(TYPE(VLOOKUP(Table1[[#This Row],[Ledger 1]],GZ:GZ,1,0))=16,1,0),0)</f>
        <v>0</v>
      </c>
      <c r="FJ462">
        <f>IF(LEN(Table1[[#This Row],[Ledger 2]])&gt;0,IF(TYPE(VLOOKUP(Table1[[#This Row],[Ledger 2]],GZ:GZ,1,0))=16,1,0),0)</f>
        <v>0</v>
      </c>
      <c r="FK462">
        <f>IF(LEN(Table1[[#This Row],[Ledger 3]])&gt;0,IF(TYPE(VLOOKUP(Table1[[#This Row],[Ledger 3]],GZ:GZ,1,0))=16,1,0),0)</f>
        <v>0</v>
      </c>
      <c r="FL462">
        <f>IF(LEN(Table1[[#This Row],[Ledger 4]])&gt;0,IF(TYPE(VLOOKUP(Table1[[#This Row],[Ledger 4]],GZ:GZ,1,0))=16,1,0),0)</f>
        <v>0</v>
      </c>
      <c r="FM462">
        <f>IF(LEN(Table1[[#This Row],[Ledger 5]])&gt;0,IF(TYPE(VLOOKUP(Table1[[#This Row],[Ledger 5]],GZ:GZ,1,0))=16,1,0),0)</f>
        <v>0</v>
      </c>
      <c r="FN462">
        <f>IF(LEN(Table1[[#This Row],[Ledger 6]])&gt;0,IF(TYPE(VLOOKUP(Table1[[#This Row],[Ledger 6]],$GZ:$GZ,1,0))=16,1,0),0)</f>
        <v>0</v>
      </c>
      <c r="FO462">
        <f>IF(LEN(Table1[[#This Row],[Ledger 7]])&gt;0,IF(TYPE(VLOOKUP(Table1[[#This Row],[Ledger 7]],$GZ:$GZ,1,0))=16,1,0),0)</f>
        <v>0</v>
      </c>
      <c r="FP462">
        <f>IF(LEN(Table1[[#This Row],[Ledger 8]])&gt;0,IF(TYPE(VLOOKUP(Table1[[#This Row],[Ledger 8]],$GZ:$GZ,1,0))=16,1,0),0)</f>
        <v>0</v>
      </c>
      <c r="FQ462">
        <f>IF(LEN(Table1[[#This Row],[Ledger 9]])&gt;0,IF(TYPE(VLOOKUP(Table1[[#This Row],[Ledger 9]],$GZ:$GZ,1,0))=16,1,0),0)</f>
        <v>0</v>
      </c>
      <c r="FR462">
        <f>IF(LEN(Table1[[#This Row],[Ledger 10]])&gt;0,IF(TYPE(VLOOKUP(Table1[[#This Row],[Ledger 10]],$GZ:$GZ,1,0))=16,1,0),0)</f>
        <v>0</v>
      </c>
      <c r="FS462">
        <f>IF(LEN(Table1[[#This Row],[Ledger 11]])&gt;0,IF(TYPE(VLOOKUP(Table1[[#This Row],[Ledger 11]],$GZ:$GZ,1,0))=16,1,0),0)</f>
        <v>0</v>
      </c>
      <c r="FT462">
        <f>IF(LEN(Table1[[#This Row],[Ledger 12]])&gt;0,IF(TYPE(VLOOKUP(Table1[[#This Row],[Ledger 12]],$GZ:$GZ,1,0))=16,1,0),0)</f>
        <v>0</v>
      </c>
      <c r="FU462">
        <f>IF(LEN(Table1[[#This Row],[Ledger 13]])&gt;0,IF(TYPE(VLOOKUP(Table1[[#This Row],[Ledger 13]],$GZ:$GZ,1,0))=16,1,0),0)</f>
        <v>0</v>
      </c>
      <c r="FV462">
        <f>IF(LEN(Table1[[#This Row],[Ledger 14]])&gt;0,IF(TYPE(VLOOKUP(Table1[[#This Row],[Ledger 14]],$GZ:$GZ,1,0))=16,1,0),0)</f>
        <v>0</v>
      </c>
      <c r="FW462">
        <f>IF(LEN(Table1[[#This Row],[Ledger 15]])&gt;0,IF(TYPE(VLOOKUP(Table1[[#This Row],[Ledger 15]],$GZ:$GZ,1,0))=16,1,0),0)</f>
        <v>0</v>
      </c>
    </row>
    <row r="463" spans="4:179" ht="33" customHeight="1" x14ac:dyDescent="0.45">
      <c r="D463" s="8">
        <f t="shared" si="16"/>
        <v>458</v>
      </c>
      <c r="E463" s="32"/>
      <c r="F463" s="34"/>
      <c r="G463" s="34"/>
      <c r="H463" s="34"/>
      <c r="I463" s="34"/>
      <c r="J463" s="38"/>
      <c r="K463" s="33"/>
      <c r="L463" s="36"/>
      <c r="M463" s="35"/>
      <c r="N463" s="34"/>
      <c r="O463" s="41"/>
      <c r="P463" s="35"/>
      <c r="Q463" s="34"/>
      <c r="R463" s="37"/>
      <c r="S463" s="35"/>
      <c r="T463" s="34"/>
      <c r="U463" s="37"/>
      <c r="V463" s="35"/>
      <c r="W463" s="34"/>
      <c r="X463" s="37"/>
      <c r="Y463" s="35"/>
      <c r="Z463" s="34"/>
      <c r="AA463" s="37"/>
      <c r="AB463" s="35"/>
      <c r="AC463" s="34"/>
      <c r="AD463" s="37"/>
      <c r="AE463" s="35"/>
      <c r="AF463" s="34"/>
      <c r="AG463" s="37"/>
      <c r="AH463" s="35"/>
      <c r="AI463" s="34"/>
      <c r="AJ463" s="37"/>
      <c r="AK463" s="35"/>
      <c r="AL463" s="34"/>
      <c r="AM463" s="37"/>
      <c r="AN463" s="35"/>
      <c r="AO463" s="34"/>
      <c r="AP463" s="37"/>
      <c r="AQ463" s="35"/>
      <c r="AR463" s="34"/>
      <c r="AS463" s="37"/>
      <c r="AT463" s="35"/>
      <c r="AU463" s="34"/>
      <c r="AV463" s="37"/>
      <c r="AW463" s="35"/>
      <c r="AX463" s="34"/>
      <c r="AY463" s="37"/>
      <c r="AZ463" s="35"/>
      <c r="BA463" s="34"/>
      <c r="BB463" s="37"/>
      <c r="BC4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3" s="7"/>
      <c r="BF463" t="str">
        <f>IF(Table1[[#This Row],[Date]]="","","&amp;lt;VOUCHER REMOTEID="&amp;""""&amp;$A$11&amp;$A$13&amp;ROW()&amp;""""&amp;" VCHTYPE="""&amp;F463&amp;""" ACTION="""&amp;"Create"&amp;"""&amp;gt;")</f>
        <v/>
      </c>
      <c r="BG463" t="str">
        <f>IF(Table1[[#This Row],[Date]]="","",TEXT(Table1[[#This Row],[Date]],"yyyymmdd"))</f>
        <v/>
      </c>
      <c r="BH463" t="str">
        <f>Table1[[#This Row],[Date2]]</f>
        <v/>
      </c>
      <c r="BI463" t="str">
        <f>IF(Table1[[#This Row],[Date]]="","",Table1[[#This Row],[Voucher Type]])</f>
        <v/>
      </c>
      <c r="BJ463" t="str">
        <f>IF(Table1[[#This Row],[Ref No / Invoice No]]="","",Table1[[#This Row],[Ref No / Invoice No]])</f>
        <v/>
      </c>
      <c r="BK463" t="str">
        <f>IF(Table1[[#This Row],[Voucher No]]="","",Table1[[#This Row],[Voucher No]])</f>
        <v/>
      </c>
      <c r="BL463" t="str">
        <f>IF(Table1[[#This Row],[Date]]="","",Table1[[#This Row],[Narration]])</f>
        <v/>
      </c>
      <c r="BM463" t="str">
        <f>IF(Table1[[#This Row],[Date]]="","",$A$11&amp;$A$13&amp;ROW())</f>
        <v/>
      </c>
      <c r="BN463" t="str">
        <f>IF(Table1[[#This Row],[Date]]="","",$A$13)</f>
        <v/>
      </c>
      <c r="BP463" t="str">
        <f>IF(Table1[[#This Row],[Ledger 1]]="","","No")</f>
        <v/>
      </c>
      <c r="BQ463" t="str">
        <f>IF(Table1[[#This Row],[Date]]="","",IF(Table1[[#This Row],[Effect 1]]="Dr.","Yes","No"))</f>
        <v/>
      </c>
      <c r="BR463" t="str">
        <f>IF(Table1[[#This Row],[Date]]="","",Table1[[#This Row],[Ledger 1]])</f>
        <v/>
      </c>
      <c r="BS463" t="str">
        <f>IF(Table1[[#This Row],[Date]]="","",IF(Table1[[#This Row],[Effect 1]]="Dr.",-Table1[[#This Row],[Amount 1]],Table1[[#This Row],[Amount 1]]))</f>
        <v/>
      </c>
      <c r="BV463" t="str">
        <f>IF(Table1[[#This Row],[Ledger 2]]="","","No")</f>
        <v/>
      </c>
      <c r="BW463" t="str">
        <f>IF(Table1[[#This Row],[Date]]="","",IF(Table1[[#This Row],[Effect 2]]="Dr.","Yes","No"))</f>
        <v/>
      </c>
      <c r="BX463" t="str">
        <f>IF(Table1[[#This Row],[Date]]="","",Table1[[#This Row],[Ledger 2]])</f>
        <v/>
      </c>
      <c r="BY463" t="str">
        <f>IF(Table1[[#This Row],[Date]]="","",IF(Table1[[#This Row],[Effect 2]]="Dr.",-Table1[[#This Row],[Amount 2]],Table1[[#This Row],[Amount 2]]))</f>
        <v/>
      </c>
      <c r="CB463" t="str">
        <f>IF(Table1[[#This Row],[Ledger 3]]="","","No")</f>
        <v/>
      </c>
      <c r="CC463" t="str">
        <f>IF(Table1[[#This Row],[Ledger 3]]="","",IF(Table1[[#This Row],[Effect 3]]="Dr.","Yes","No"))</f>
        <v/>
      </c>
      <c r="CD463" t="str">
        <f>IF(Table1[[#This Row],[Ledger 3]]="","",Table1[[#This Row],[Ledger 3]])</f>
        <v/>
      </c>
      <c r="CE463" t="str">
        <f>IF(Table1[[#This Row],[Ledger 3]]="","",IF(Table1[[#This Row],[Effect 3]]="Dr.",-Table1[[#This Row],[Amount 3]],Table1[[#This Row],[Amount 3]]))</f>
        <v/>
      </c>
      <c r="CH463" t="str">
        <f>IF(Table1[[#This Row],[Ledger 4]]="","","No")</f>
        <v/>
      </c>
      <c r="CI463" t="str">
        <f>IF(Table1[[#This Row],[Ledger 4]]="","",IF(Table1[[#This Row],[Effect 4]]="Dr.","Yes","No"))</f>
        <v/>
      </c>
      <c r="CJ463" t="str">
        <f>IF(Table1[[#This Row],[Ledger 4]]="","",Table1[[#This Row],[Ledger 4]])</f>
        <v/>
      </c>
      <c r="CK463" t="str">
        <f>IF(Table1[[#This Row],[Ledger 4]]="","",IF(Table1[[#This Row],[Effect 4]]="Dr.",-Table1[[#This Row],[Amount 4]],Table1[[#This Row],[Amount 4]]))</f>
        <v/>
      </c>
      <c r="CN463" t="str">
        <f>IF(Table1[[#This Row],[Ledger 5]]="","","No")</f>
        <v/>
      </c>
      <c r="CO463" t="str">
        <f>IF(Table1[[#This Row],[Ledger 5]]="","",IF(Table1[[#This Row],[Effect 5]]="Dr.","Yes","No"))</f>
        <v/>
      </c>
      <c r="CP463" t="str">
        <f>IF(Table1[[#This Row],[Ledger 5]]="","",Table1[[#This Row],[Ledger 5]])</f>
        <v/>
      </c>
      <c r="CQ463" t="str">
        <f>IF(Table1[[#This Row],[Ledger 5]]="","",IF(Table1[[#This Row],[Effect 5]]="Dr.",-Table1[[#This Row],[Amount 5]],Table1[[#This Row],[Amount 5]]))</f>
        <v/>
      </c>
      <c r="CT463" t="str">
        <f>IF(Table1[[#This Row],[Ledger 6]]="","","No")</f>
        <v/>
      </c>
      <c r="CU463" t="str">
        <f>IF(Table1[[#This Row],[Ledger 6]]="","",IF(Table1[[#This Row],[Effect 6]]="Dr.","Yes","No"))</f>
        <v/>
      </c>
      <c r="CV463" t="str">
        <f>IF(Table1[[#This Row],[Ledger 6]]="","",Table1[[#This Row],[Ledger 6]])</f>
        <v/>
      </c>
      <c r="CW463" t="str">
        <f>IF(Table1[[#This Row],[Ledger 6]]="","",IF(Table1[[#This Row],[Effect 6]]="Dr.",-Table1[[#This Row],[Amount 6]],Table1[[#This Row],[Amount 6]]))</f>
        <v/>
      </c>
      <c r="CZ463" t="str">
        <f>IF(Table1[[#This Row],[Ledger 7]]="","","No")</f>
        <v/>
      </c>
      <c r="DA463" t="str">
        <f>IF(Table1[[#This Row],[Ledger 7]]="","",IF(Table1[[#This Row],[Effect 7]]="Dr.","Yes","No"))</f>
        <v/>
      </c>
      <c r="DB463" t="str">
        <f>IF(Table1[[#This Row],[Ledger 7]]="","",Table1[[#This Row],[Ledger 7]])</f>
        <v/>
      </c>
      <c r="DC463" t="str">
        <f>IF(Table1[[#This Row],[Ledger 7]]="","",IF(Table1[[#This Row],[Effect 7]]="Dr.",-Table1[[#This Row],[Amount 7]],Table1[[#This Row],[Amount 7]]))</f>
        <v/>
      </c>
      <c r="DF463" t="str">
        <f>IF(Table1[[#This Row],[Ledger 8]]="","","No")</f>
        <v/>
      </c>
      <c r="DG463" t="str">
        <f>IF(Table1[[#This Row],[Ledger 8]]="","",IF(Table1[[#This Row],[Effect 8]]="Dr.","Yes","No"))</f>
        <v/>
      </c>
      <c r="DH463" t="str">
        <f>IF(Table1[[#This Row],[Ledger 8]]="","",Table1[[#This Row],[Ledger 8]])</f>
        <v/>
      </c>
      <c r="DI463" t="str">
        <f>IF(Table1[[#This Row],[Ledger 8]]="","",IF(Table1[[#This Row],[Effect 8]]="Dr.",-Table1[[#This Row],[Amount 8]],Table1[[#This Row],[Amount 8]]))</f>
        <v/>
      </c>
      <c r="DL463" t="str">
        <f>IF(Table1[[#This Row],[Ledger 9]]="","","No")</f>
        <v/>
      </c>
      <c r="DM463" t="str">
        <f>IF(Table1[[#This Row],[Ledger 9]]="","",IF(Table1[[#This Row],[Effect 9]]="Dr.","Yes","No"))</f>
        <v/>
      </c>
      <c r="DN463" t="str">
        <f>IF(Table1[[#This Row],[Ledger 9]]="","",Table1[[#This Row],[Ledger 9]])</f>
        <v/>
      </c>
      <c r="DO463" t="str">
        <f>IF(Table1[[#This Row],[Ledger 9]]="","",IF(Table1[[#This Row],[Effect 9]]="Dr.",-Table1[[#This Row],[Amount 9]],Table1[[#This Row],[Amount 9]]))</f>
        <v/>
      </c>
      <c r="DR463" t="str">
        <f>IF(Table1[[#This Row],[Ledger 10]]="","","No")</f>
        <v/>
      </c>
      <c r="DS463" t="str">
        <f>IF(Table1[[#This Row],[Ledger 10]]="","",IF(Table1[[#This Row],[Effect 10]]="Dr.","Yes","No"))</f>
        <v/>
      </c>
      <c r="DT463" t="str">
        <f>IF(Table1[[#This Row],[Ledger 10]]="","",Table1[[#This Row],[Ledger 10]])</f>
        <v/>
      </c>
      <c r="DU463" t="str">
        <f>IF(Table1[[#This Row],[Ledger 10]]="","",IF(Table1[[#This Row],[Effect 10]]="Dr.",-Table1[[#This Row],[Amount 10]],Table1[[#This Row],[Amount 10]]))</f>
        <v/>
      </c>
      <c r="DX463" t="str">
        <f>IF(Table1[[#This Row],[Ledger 11]]="","","No")</f>
        <v/>
      </c>
      <c r="DY463" t="str">
        <f>IF(Table1[[#This Row],[Ledger 11]]="","",IF(Table1[[#This Row],[Effect 11]]="Dr.","Yes","No"))</f>
        <v/>
      </c>
      <c r="DZ463" t="str">
        <f>IF(Table1[[#This Row],[Ledger 11]]="","",Table1[[#This Row],[Ledger 11]])</f>
        <v/>
      </c>
      <c r="EA463" t="str">
        <f>IF(Table1[[#This Row],[Ledger 11]]="","",IF(Table1[[#This Row],[Effect 11]]="Dr.",-Table1[[#This Row],[Amount 11]],Table1[[#This Row],[Amount 11]]))</f>
        <v/>
      </c>
      <c r="ED463" t="str">
        <f>IF(Table1[[#This Row],[Ledger 12]]="","","No")</f>
        <v/>
      </c>
      <c r="EE463" t="str">
        <f>IF(Table1[[#This Row],[Ledger 12]]="","",IF(Table1[[#This Row],[Effect 12]]="Dr.","Yes","No"))</f>
        <v/>
      </c>
      <c r="EF463" t="str">
        <f>IF(Table1[[#This Row],[Ledger 12]]="","",Table1[[#This Row],[Ledger 12]])</f>
        <v/>
      </c>
      <c r="EG463" t="str">
        <f>IF(Table1[[#This Row],[Ledger 12]]="","",IF(Table1[[#This Row],[Effect 12]]="Dr.",-Table1[[#This Row],[Amount 12]],Table1[[#This Row],[Amount 12]]))</f>
        <v/>
      </c>
      <c r="EJ463" t="str">
        <f>IF(Table1[[#This Row],[Ledger 13]]="","","No")</f>
        <v/>
      </c>
      <c r="EK463" t="str">
        <f>IF(Table1[[#This Row],[Ledger 13]]="","",IF(Table1[[#This Row],[Effect 13]]="Dr.","Yes","No"))</f>
        <v/>
      </c>
      <c r="EL463" t="str">
        <f>IF(Table1[[#This Row],[Ledger 13]]="","",Table1[[#This Row],[Ledger 13]])</f>
        <v/>
      </c>
      <c r="EM463" t="str">
        <f>IF(Table1[[#This Row],[Ledger 13]]="","",IF(Table1[[#This Row],[Effect 13]]="Dr.",-Table1[[#This Row],[Amount 13]],Table1[[#This Row],[Amount 13]]))</f>
        <v/>
      </c>
      <c r="EP463" t="str">
        <f>IF(Table1[[#This Row],[Ledger 14]]="","","No")</f>
        <v/>
      </c>
      <c r="EQ463" t="str">
        <f>IF(Table1[[#This Row],[Ledger 14]]="","",IF(Table1[[#This Row],[Effect 14]]="Dr.","Yes","No"))</f>
        <v/>
      </c>
      <c r="ER463" t="str">
        <f>IF(Table1[[#This Row],[Ledger 14]]="","",Table1[[#This Row],[Ledger 14]])</f>
        <v/>
      </c>
      <c r="ES463" t="str">
        <f>IF(Table1[[#This Row],[Ledger 14]]="","",IF(Table1[[#This Row],[Effect 14]]="Dr.",-Table1[[#This Row],[Amount 14]],Table1[[#This Row],[Amount 14]]))</f>
        <v/>
      </c>
      <c r="EV463" t="str">
        <f>IF(Table1[[#This Row],[Ledger 15]]="","","No")</f>
        <v/>
      </c>
      <c r="EW463" t="str">
        <f>IF(Table1[[#This Row],[Ledger 15]]="","",IF(Table1[[#This Row],[Effect 15]]="Dr.","Yes","No"))</f>
        <v/>
      </c>
      <c r="EX463" t="str">
        <f>IF(Table1[[#This Row],[Ledger 15]]="","",Table1[[#This Row],[Ledger 15]])</f>
        <v/>
      </c>
      <c r="EY463" t="str">
        <f>IF(Table1[[#This Row],[Ledger 15]]="","",IF(Table1[[#This Row],[Effect 15]]="Dr.",-Table1[[#This Row],[Amount 15]],Table1[[#This Row],[Amount 15]]))</f>
        <v/>
      </c>
      <c r="FD4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3">
        <f>IF(Table1[[#This Row],[Date]]="",0,IF(AND(Table1[[#This Row],[Date]]&gt;=$FE$2,Table1[[#This Row],[Date]]&lt;=$FE$3),0,1))</f>
        <v>0</v>
      </c>
      <c r="FF463">
        <f>IF(Table1[[#This Row],[Date]]="",0,IF(TYPE(VLOOKUP(Table1[[#This Row],[Voucher Type]],Table1[[#All],[Voucher Type Master]],1,FALSE))=16,1,0))</f>
        <v>0</v>
      </c>
      <c r="FG463">
        <f>IF(TYPE(IF(Table1[[#This Row],[Date]]="",0,IF(VLOOKUP(Table1[[#This Row],[Voucher Type]],$FY$5:$FZ$13,2,0)=Table1[[#This Row],[Effect 1]],0,1)))=16,1,0)</f>
        <v>0</v>
      </c>
      <c r="FH4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3">
        <f>IF(LEN(Table1[[#This Row],[Ledger 1]])&gt;0,IF(TYPE(VLOOKUP(Table1[[#This Row],[Ledger 1]],GZ:GZ,1,0))=16,1,0),0)</f>
        <v>0</v>
      </c>
      <c r="FJ463">
        <f>IF(LEN(Table1[[#This Row],[Ledger 2]])&gt;0,IF(TYPE(VLOOKUP(Table1[[#This Row],[Ledger 2]],GZ:GZ,1,0))=16,1,0),0)</f>
        <v>0</v>
      </c>
      <c r="FK463">
        <f>IF(LEN(Table1[[#This Row],[Ledger 3]])&gt;0,IF(TYPE(VLOOKUP(Table1[[#This Row],[Ledger 3]],GZ:GZ,1,0))=16,1,0),0)</f>
        <v>0</v>
      </c>
      <c r="FL463">
        <f>IF(LEN(Table1[[#This Row],[Ledger 4]])&gt;0,IF(TYPE(VLOOKUP(Table1[[#This Row],[Ledger 4]],GZ:GZ,1,0))=16,1,0),0)</f>
        <v>0</v>
      </c>
      <c r="FM463">
        <f>IF(LEN(Table1[[#This Row],[Ledger 5]])&gt;0,IF(TYPE(VLOOKUP(Table1[[#This Row],[Ledger 5]],GZ:GZ,1,0))=16,1,0),0)</f>
        <v>0</v>
      </c>
      <c r="FN463">
        <f>IF(LEN(Table1[[#This Row],[Ledger 6]])&gt;0,IF(TYPE(VLOOKUP(Table1[[#This Row],[Ledger 6]],$GZ:$GZ,1,0))=16,1,0),0)</f>
        <v>0</v>
      </c>
      <c r="FO463">
        <f>IF(LEN(Table1[[#This Row],[Ledger 7]])&gt;0,IF(TYPE(VLOOKUP(Table1[[#This Row],[Ledger 7]],$GZ:$GZ,1,0))=16,1,0),0)</f>
        <v>0</v>
      </c>
      <c r="FP463">
        <f>IF(LEN(Table1[[#This Row],[Ledger 8]])&gt;0,IF(TYPE(VLOOKUP(Table1[[#This Row],[Ledger 8]],$GZ:$GZ,1,0))=16,1,0),0)</f>
        <v>0</v>
      </c>
      <c r="FQ463">
        <f>IF(LEN(Table1[[#This Row],[Ledger 9]])&gt;0,IF(TYPE(VLOOKUP(Table1[[#This Row],[Ledger 9]],$GZ:$GZ,1,0))=16,1,0),0)</f>
        <v>0</v>
      </c>
      <c r="FR463">
        <f>IF(LEN(Table1[[#This Row],[Ledger 10]])&gt;0,IF(TYPE(VLOOKUP(Table1[[#This Row],[Ledger 10]],$GZ:$GZ,1,0))=16,1,0),0)</f>
        <v>0</v>
      </c>
      <c r="FS463">
        <f>IF(LEN(Table1[[#This Row],[Ledger 11]])&gt;0,IF(TYPE(VLOOKUP(Table1[[#This Row],[Ledger 11]],$GZ:$GZ,1,0))=16,1,0),0)</f>
        <v>0</v>
      </c>
      <c r="FT463">
        <f>IF(LEN(Table1[[#This Row],[Ledger 12]])&gt;0,IF(TYPE(VLOOKUP(Table1[[#This Row],[Ledger 12]],$GZ:$GZ,1,0))=16,1,0),0)</f>
        <v>0</v>
      </c>
      <c r="FU463">
        <f>IF(LEN(Table1[[#This Row],[Ledger 13]])&gt;0,IF(TYPE(VLOOKUP(Table1[[#This Row],[Ledger 13]],$GZ:$GZ,1,0))=16,1,0),0)</f>
        <v>0</v>
      </c>
      <c r="FV463">
        <f>IF(LEN(Table1[[#This Row],[Ledger 14]])&gt;0,IF(TYPE(VLOOKUP(Table1[[#This Row],[Ledger 14]],$GZ:$GZ,1,0))=16,1,0),0)</f>
        <v>0</v>
      </c>
      <c r="FW463">
        <f>IF(LEN(Table1[[#This Row],[Ledger 15]])&gt;0,IF(TYPE(VLOOKUP(Table1[[#This Row],[Ledger 15]],$GZ:$GZ,1,0))=16,1,0),0)</f>
        <v>0</v>
      </c>
    </row>
    <row r="464" spans="4:179" ht="33" customHeight="1" x14ac:dyDescent="0.45">
      <c r="D464" s="8">
        <f t="shared" si="16"/>
        <v>459</v>
      </c>
      <c r="E464" s="32"/>
      <c r="F464" s="34"/>
      <c r="G464" s="34"/>
      <c r="H464" s="34"/>
      <c r="I464" s="34"/>
      <c r="J464" s="38"/>
      <c r="K464" s="33"/>
      <c r="L464" s="36"/>
      <c r="M464" s="35"/>
      <c r="N464" s="34"/>
      <c r="O464" s="41"/>
      <c r="P464" s="35"/>
      <c r="Q464" s="34"/>
      <c r="R464" s="37"/>
      <c r="S464" s="35"/>
      <c r="T464" s="34"/>
      <c r="U464" s="37"/>
      <c r="V464" s="35"/>
      <c r="W464" s="34"/>
      <c r="X464" s="37"/>
      <c r="Y464" s="35"/>
      <c r="Z464" s="34"/>
      <c r="AA464" s="37"/>
      <c r="AB464" s="35"/>
      <c r="AC464" s="34"/>
      <c r="AD464" s="37"/>
      <c r="AE464" s="35"/>
      <c r="AF464" s="34"/>
      <c r="AG464" s="37"/>
      <c r="AH464" s="35"/>
      <c r="AI464" s="34"/>
      <c r="AJ464" s="37"/>
      <c r="AK464" s="35"/>
      <c r="AL464" s="34"/>
      <c r="AM464" s="37"/>
      <c r="AN464" s="35"/>
      <c r="AO464" s="34"/>
      <c r="AP464" s="37"/>
      <c r="AQ464" s="35"/>
      <c r="AR464" s="34"/>
      <c r="AS464" s="37"/>
      <c r="AT464" s="35"/>
      <c r="AU464" s="34"/>
      <c r="AV464" s="37"/>
      <c r="AW464" s="35"/>
      <c r="AX464" s="34"/>
      <c r="AY464" s="37"/>
      <c r="AZ464" s="35"/>
      <c r="BA464" s="34"/>
      <c r="BB464" s="37"/>
      <c r="BC4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4" s="7"/>
      <c r="BF464" t="str">
        <f>IF(Table1[[#This Row],[Date]]="","","&amp;lt;VOUCHER REMOTEID="&amp;""""&amp;$A$11&amp;$A$13&amp;ROW()&amp;""""&amp;" VCHTYPE="""&amp;F464&amp;""" ACTION="""&amp;"Create"&amp;"""&amp;gt;")</f>
        <v/>
      </c>
      <c r="BG464" t="str">
        <f>IF(Table1[[#This Row],[Date]]="","",TEXT(Table1[[#This Row],[Date]],"yyyymmdd"))</f>
        <v/>
      </c>
      <c r="BH464" t="str">
        <f>Table1[[#This Row],[Date2]]</f>
        <v/>
      </c>
      <c r="BI464" t="str">
        <f>IF(Table1[[#This Row],[Date]]="","",Table1[[#This Row],[Voucher Type]])</f>
        <v/>
      </c>
      <c r="BJ464" t="str">
        <f>IF(Table1[[#This Row],[Ref No / Invoice No]]="","",Table1[[#This Row],[Ref No / Invoice No]])</f>
        <v/>
      </c>
      <c r="BK464" t="str">
        <f>IF(Table1[[#This Row],[Voucher No]]="","",Table1[[#This Row],[Voucher No]])</f>
        <v/>
      </c>
      <c r="BL464" t="str">
        <f>IF(Table1[[#This Row],[Date]]="","",Table1[[#This Row],[Narration]])</f>
        <v/>
      </c>
      <c r="BM464" t="str">
        <f>IF(Table1[[#This Row],[Date]]="","",$A$11&amp;$A$13&amp;ROW())</f>
        <v/>
      </c>
      <c r="BN464" t="str">
        <f>IF(Table1[[#This Row],[Date]]="","",$A$13)</f>
        <v/>
      </c>
      <c r="BP464" t="str">
        <f>IF(Table1[[#This Row],[Ledger 1]]="","","No")</f>
        <v/>
      </c>
      <c r="BQ464" t="str">
        <f>IF(Table1[[#This Row],[Date]]="","",IF(Table1[[#This Row],[Effect 1]]="Dr.","Yes","No"))</f>
        <v/>
      </c>
      <c r="BR464" t="str">
        <f>IF(Table1[[#This Row],[Date]]="","",Table1[[#This Row],[Ledger 1]])</f>
        <v/>
      </c>
      <c r="BS464" t="str">
        <f>IF(Table1[[#This Row],[Date]]="","",IF(Table1[[#This Row],[Effect 1]]="Dr.",-Table1[[#This Row],[Amount 1]],Table1[[#This Row],[Amount 1]]))</f>
        <v/>
      </c>
      <c r="BV464" t="str">
        <f>IF(Table1[[#This Row],[Ledger 2]]="","","No")</f>
        <v/>
      </c>
      <c r="BW464" t="str">
        <f>IF(Table1[[#This Row],[Date]]="","",IF(Table1[[#This Row],[Effect 2]]="Dr.","Yes","No"))</f>
        <v/>
      </c>
      <c r="BX464" t="str">
        <f>IF(Table1[[#This Row],[Date]]="","",Table1[[#This Row],[Ledger 2]])</f>
        <v/>
      </c>
      <c r="BY464" t="str">
        <f>IF(Table1[[#This Row],[Date]]="","",IF(Table1[[#This Row],[Effect 2]]="Dr.",-Table1[[#This Row],[Amount 2]],Table1[[#This Row],[Amount 2]]))</f>
        <v/>
      </c>
      <c r="CB464" t="str">
        <f>IF(Table1[[#This Row],[Ledger 3]]="","","No")</f>
        <v/>
      </c>
      <c r="CC464" t="str">
        <f>IF(Table1[[#This Row],[Ledger 3]]="","",IF(Table1[[#This Row],[Effect 3]]="Dr.","Yes","No"))</f>
        <v/>
      </c>
      <c r="CD464" t="str">
        <f>IF(Table1[[#This Row],[Ledger 3]]="","",Table1[[#This Row],[Ledger 3]])</f>
        <v/>
      </c>
      <c r="CE464" t="str">
        <f>IF(Table1[[#This Row],[Ledger 3]]="","",IF(Table1[[#This Row],[Effect 3]]="Dr.",-Table1[[#This Row],[Amount 3]],Table1[[#This Row],[Amount 3]]))</f>
        <v/>
      </c>
      <c r="CH464" t="str">
        <f>IF(Table1[[#This Row],[Ledger 4]]="","","No")</f>
        <v/>
      </c>
      <c r="CI464" t="str">
        <f>IF(Table1[[#This Row],[Ledger 4]]="","",IF(Table1[[#This Row],[Effect 4]]="Dr.","Yes","No"))</f>
        <v/>
      </c>
      <c r="CJ464" t="str">
        <f>IF(Table1[[#This Row],[Ledger 4]]="","",Table1[[#This Row],[Ledger 4]])</f>
        <v/>
      </c>
      <c r="CK464" t="str">
        <f>IF(Table1[[#This Row],[Ledger 4]]="","",IF(Table1[[#This Row],[Effect 4]]="Dr.",-Table1[[#This Row],[Amount 4]],Table1[[#This Row],[Amount 4]]))</f>
        <v/>
      </c>
      <c r="CN464" t="str">
        <f>IF(Table1[[#This Row],[Ledger 5]]="","","No")</f>
        <v/>
      </c>
      <c r="CO464" t="str">
        <f>IF(Table1[[#This Row],[Ledger 5]]="","",IF(Table1[[#This Row],[Effect 5]]="Dr.","Yes","No"))</f>
        <v/>
      </c>
      <c r="CP464" t="str">
        <f>IF(Table1[[#This Row],[Ledger 5]]="","",Table1[[#This Row],[Ledger 5]])</f>
        <v/>
      </c>
      <c r="CQ464" t="str">
        <f>IF(Table1[[#This Row],[Ledger 5]]="","",IF(Table1[[#This Row],[Effect 5]]="Dr.",-Table1[[#This Row],[Amount 5]],Table1[[#This Row],[Amount 5]]))</f>
        <v/>
      </c>
      <c r="CT464" t="str">
        <f>IF(Table1[[#This Row],[Ledger 6]]="","","No")</f>
        <v/>
      </c>
      <c r="CU464" t="str">
        <f>IF(Table1[[#This Row],[Ledger 6]]="","",IF(Table1[[#This Row],[Effect 6]]="Dr.","Yes","No"))</f>
        <v/>
      </c>
      <c r="CV464" t="str">
        <f>IF(Table1[[#This Row],[Ledger 6]]="","",Table1[[#This Row],[Ledger 6]])</f>
        <v/>
      </c>
      <c r="CW464" t="str">
        <f>IF(Table1[[#This Row],[Ledger 6]]="","",IF(Table1[[#This Row],[Effect 6]]="Dr.",-Table1[[#This Row],[Amount 6]],Table1[[#This Row],[Amount 6]]))</f>
        <v/>
      </c>
      <c r="CZ464" t="str">
        <f>IF(Table1[[#This Row],[Ledger 7]]="","","No")</f>
        <v/>
      </c>
      <c r="DA464" t="str">
        <f>IF(Table1[[#This Row],[Ledger 7]]="","",IF(Table1[[#This Row],[Effect 7]]="Dr.","Yes","No"))</f>
        <v/>
      </c>
      <c r="DB464" t="str">
        <f>IF(Table1[[#This Row],[Ledger 7]]="","",Table1[[#This Row],[Ledger 7]])</f>
        <v/>
      </c>
      <c r="DC464" t="str">
        <f>IF(Table1[[#This Row],[Ledger 7]]="","",IF(Table1[[#This Row],[Effect 7]]="Dr.",-Table1[[#This Row],[Amount 7]],Table1[[#This Row],[Amount 7]]))</f>
        <v/>
      </c>
      <c r="DF464" t="str">
        <f>IF(Table1[[#This Row],[Ledger 8]]="","","No")</f>
        <v/>
      </c>
      <c r="DG464" t="str">
        <f>IF(Table1[[#This Row],[Ledger 8]]="","",IF(Table1[[#This Row],[Effect 8]]="Dr.","Yes","No"))</f>
        <v/>
      </c>
      <c r="DH464" t="str">
        <f>IF(Table1[[#This Row],[Ledger 8]]="","",Table1[[#This Row],[Ledger 8]])</f>
        <v/>
      </c>
      <c r="DI464" t="str">
        <f>IF(Table1[[#This Row],[Ledger 8]]="","",IF(Table1[[#This Row],[Effect 8]]="Dr.",-Table1[[#This Row],[Amount 8]],Table1[[#This Row],[Amount 8]]))</f>
        <v/>
      </c>
      <c r="DL464" t="str">
        <f>IF(Table1[[#This Row],[Ledger 9]]="","","No")</f>
        <v/>
      </c>
      <c r="DM464" t="str">
        <f>IF(Table1[[#This Row],[Ledger 9]]="","",IF(Table1[[#This Row],[Effect 9]]="Dr.","Yes","No"))</f>
        <v/>
      </c>
      <c r="DN464" t="str">
        <f>IF(Table1[[#This Row],[Ledger 9]]="","",Table1[[#This Row],[Ledger 9]])</f>
        <v/>
      </c>
      <c r="DO464" t="str">
        <f>IF(Table1[[#This Row],[Ledger 9]]="","",IF(Table1[[#This Row],[Effect 9]]="Dr.",-Table1[[#This Row],[Amount 9]],Table1[[#This Row],[Amount 9]]))</f>
        <v/>
      </c>
      <c r="DR464" t="str">
        <f>IF(Table1[[#This Row],[Ledger 10]]="","","No")</f>
        <v/>
      </c>
      <c r="DS464" t="str">
        <f>IF(Table1[[#This Row],[Ledger 10]]="","",IF(Table1[[#This Row],[Effect 10]]="Dr.","Yes","No"))</f>
        <v/>
      </c>
      <c r="DT464" t="str">
        <f>IF(Table1[[#This Row],[Ledger 10]]="","",Table1[[#This Row],[Ledger 10]])</f>
        <v/>
      </c>
      <c r="DU464" t="str">
        <f>IF(Table1[[#This Row],[Ledger 10]]="","",IF(Table1[[#This Row],[Effect 10]]="Dr.",-Table1[[#This Row],[Amount 10]],Table1[[#This Row],[Amount 10]]))</f>
        <v/>
      </c>
      <c r="DX464" t="str">
        <f>IF(Table1[[#This Row],[Ledger 11]]="","","No")</f>
        <v/>
      </c>
      <c r="DY464" t="str">
        <f>IF(Table1[[#This Row],[Ledger 11]]="","",IF(Table1[[#This Row],[Effect 11]]="Dr.","Yes","No"))</f>
        <v/>
      </c>
      <c r="DZ464" t="str">
        <f>IF(Table1[[#This Row],[Ledger 11]]="","",Table1[[#This Row],[Ledger 11]])</f>
        <v/>
      </c>
      <c r="EA464" t="str">
        <f>IF(Table1[[#This Row],[Ledger 11]]="","",IF(Table1[[#This Row],[Effect 11]]="Dr.",-Table1[[#This Row],[Amount 11]],Table1[[#This Row],[Amount 11]]))</f>
        <v/>
      </c>
      <c r="ED464" t="str">
        <f>IF(Table1[[#This Row],[Ledger 12]]="","","No")</f>
        <v/>
      </c>
      <c r="EE464" t="str">
        <f>IF(Table1[[#This Row],[Ledger 12]]="","",IF(Table1[[#This Row],[Effect 12]]="Dr.","Yes","No"))</f>
        <v/>
      </c>
      <c r="EF464" t="str">
        <f>IF(Table1[[#This Row],[Ledger 12]]="","",Table1[[#This Row],[Ledger 12]])</f>
        <v/>
      </c>
      <c r="EG464" t="str">
        <f>IF(Table1[[#This Row],[Ledger 12]]="","",IF(Table1[[#This Row],[Effect 12]]="Dr.",-Table1[[#This Row],[Amount 12]],Table1[[#This Row],[Amount 12]]))</f>
        <v/>
      </c>
      <c r="EJ464" t="str">
        <f>IF(Table1[[#This Row],[Ledger 13]]="","","No")</f>
        <v/>
      </c>
      <c r="EK464" t="str">
        <f>IF(Table1[[#This Row],[Ledger 13]]="","",IF(Table1[[#This Row],[Effect 13]]="Dr.","Yes","No"))</f>
        <v/>
      </c>
      <c r="EL464" t="str">
        <f>IF(Table1[[#This Row],[Ledger 13]]="","",Table1[[#This Row],[Ledger 13]])</f>
        <v/>
      </c>
      <c r="EM464" t="str">
        <f>IF(Table1[[#This Row],[Ledger 13]]="","",IF(Table1[[#This Row],[Effect 13]]="Dr.",-Table1[[#This Row],[Amount 13]],Table1[[#This Row],[Amount 13]]))</f>
        <v/>
      </c>
      <c r="EP464" t="str">
        <f>IF(Table1[[#This Row],[Ledger 14]]="","","No")</f>
        <v/>
      </c>
      <c r="EQ464" t="str">
        <f>IF(Table1[[#This Row],[Ledger 14]]="","",IF(Table1[[#This Row],[Effect 14]]="Dr.","Yes","No"))</f>
        <v/>
      </c>
      <c r="ER464" t="str">
        <f>IF(Table1[[#This Row],[Ledger 14]]="","",Table1[[#This Row],[Ledger 14]])</f>
        <v/>
      </c>
      <c r="ES464" t="str">
        <f>IF(Table1[[#This Row],[Ledger 14]]="","",IF(Table1[[#This Row],[Effect 14]]="Dr.",-Table1[[#This Row],[Amount 14]],Table1[[#This Row],[Amount 14]]))</f>
        <v/>
      </c>
      <c r="EV464" t="str">
        <f>IF(Table1[[#This Row],[Ledger 15]]="","","No")</f>
        <v/>
      </c>
      <c r="EW464" t="str">
        <f>IF(Table1[[#This Row],[Ledger 15]]="","",IF(Table1[[#This Row],[Effect 15]]="Dr.","Yes","No"))</f>
        <v/>
      </c>
      <c r="EX464" t="str">
        <f>IF(Table1[[#This Row],[Ledger 15]]="","",Table1[[#This Row],[Ledger 15]])</f>
        <v/>
      </c>
      <c r="EY464" t="str">
        <f>IF(Table1[[#This Row],[Ledger 15]]="","",IF(Table1[[#This Row],[Effect 15]]="Dr.",-Table1[[#This Row],[Amount 15]],Table1[[#This Row],[Amount 15]]))</f>
        <v/>
      </c>
      <c r="FD4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4">
        <f>IF(Table1[[#This Row],[Date]]="",0,IF(AND(Table1[[#This Row],[Date]]&gt;=$FE$2,Table1[[#This Row],[Date]]&lt;=$FE$3),0,1))</f>
        <v>0</v>
      </c>
      <c r="FF464">
        <f>IF(Table1[[#This Row],[Date]]="",0,IF(TYPE(VLOOKUP(Table1[[#This Row],[Voucher Type]],Table1[[#All],[Voucher Type Master]],1,FALSE))=16,1,0))</f>
        <v>0</v>
      </c>
      <c r="FG464">
        <f>IF(TYPE(IF(Table1[[#This Row],[Date]]="",0,IF(VLOOKUP(Table1[[#This Row],[Voucher Type]],$FY$5:$FZ$13,2,0)=Table1[[#This Row],[Effect 1]],0,1)))=16,1,0)</f>
        <v>0</v>
      </c>
      <c r="FH4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4">
        <f>IF(LEN(Table1[[#This Row],[Ledger 1]])&gt;0,IF(TYPE(VLOOKUP(Table1[[#This Row],[Ledger 1]],GZ:GZ,1,0))=16,1,0),0)</f>
        <v>0</v>
      </c>
      <c r="FJ464">
        <f>IF(LEN(Table1[[#This Row],[Ledger 2]])&gt;0,IF(TYPE(VLOOKUP(Table1[[#This Row],[Ledger 2]],GZ:GZ,1,0))=16,1,0),0)</f>
        <v>0</v>
      </c>
      <c r="FK464">
        <f>IF(LEN(Table1[[#This Row],[Ledger 3]])&gt;0,IF(TYPE(VLOOKUP(Table1[[#This Row],[Ledger 3]],GZ:GZ,1,0))=16,1,0),0)</f>
        <v>0</v>
      </c>
      <c r="FL464">
        <f>IF(LEN(Table1[[#This Row],[Ledger 4]])&gt;0,IF(TYPE(VLOOKUP(Table1[[#This Row],[Ledger 4]],GZ:GZ,1,0))=16,1,0),0)</f>
        <v>0</v>
      </c>
      <c r="FM464">
        <f>IF(LEN(Table1[[#This Row],[Ledger 5]])&gt;0,IF(TYPE(VLOOKUP(Table1[[#This Row],[Ledger 5]],GZ:GZ,1,0))=16,1,0),0)</f>
        <v>0</v>
      </c>
      <c r="FN464">
        <f>IF(LEN(Table1[[#This Row],[Ledger 6]])&gt;0,IF(TYPE(VLOOKUP(Table1[[#This Row],[Ledger 6]],$GZ:$GZ,1,0))=16,1,0),0)</f>
        <v>0</v>
      </c>
      <c r="FO464">
        <f>IF(LEN(Table1[[#This Row],[Ledger 7]])&gt;0,IF(TYPE(VLOOKUP(Table1[[#This Row],[Ledger 7]],$GZ:$GZ,1,0))=16,1,0),0)</f>
        <v>0</v>
      </c>
      <c r="FP464">
        <f>IF(LEN(Table1[[#This Row],[Ledger 8]])&gt;0,IF(TYPE(VLOOKUP(Table1[[#This Row],[Ledger 8]],$GZ:$GZ,1,0))=16,1,0),0)</f>
        <v>0</v>
      </c>
      <c r="FQ464">
        <f>IF(LEN(Table1[[#This Row],[Ledger 9]])&gt;0,IF(TYPE(VLOOKUP(Table1[[#This Row],[Ledger 9]],$GZ:$GZ,1,0))=16,1,0),0)</f>
        <v>0</v>
      </c>
      <c r="FR464">
        <f>IF(LEN(Table1[[#This Row],[Ledger 10]])&gt;0,IF(TYPE(VLOOKUP(Table1[[#This Row],[Ledger 10]],$GZ:$GZ,1,0))=16,1,0),0)</f>
        <v>0</v>
      </c>
      <c r="FS464">
        <f>IF(LEN(Table1[[#This Row],[Ledger 11]])&gt;0,IF(TYPE(VLOOKUP(Table1[[#This Row],[Ledger 11]],$GZ:$GZ,1,0))=16,1,0),0)</f>
        <v>0</v>
      </c>
      <c r="FT464">
        <f>IF(LEN(Table1[[#This Row],[Ledger 12]])&gt;0,IF(TYPE(VLOOKUP(Table1[[#This Row],[Ledger 12]],$GZ:$GZ,1,0))=16,1,0),0)</f>
        <v>0</v>
      </c>
      <c r="FU464">
        <f>IF(LEN(Table1[[#This Row],[Ledger 13]])&gt;0,IF(TYPE(VLOOKUP(Table1[[#This Row],[Ledger 13]],$GZ:$GZ,1,0))=16,1,0),0)</f>
        <v>0</v>
      </c>
      <c r="FV464">
        <f>IF(LEN(Table1[[#This Row],[Ledger 14]])&gt;0,IF(TYPE(VLOOKUP(Table1[[#This Row],[Ledger 14]],$GZ:$GZ,1,0))=16,1,0),0)</f>
        <v>0</v>
      </c>
      <c r="FW464">
        <f>IF(LEN(Table1[[#This Row],[Ledger 15]])&gt;0,IF(TYPE(VLOOKUP(Table1[[#This Row],[Ledger 15]],$GZ:$GZ,1,0))=16,1,0),0)</f>
        <v>0</v>
      </c>
    </row>
    <row r="465" spans="4:179" ht="33" customHeight="1" x14ac:dyDescent="0.45">
      <c r="D465" s="8">
        <f t="shared" si="16"/>
        <v>460</v>
      </c>
      <c r="E465" s="32"/>
      <c r="F465" s="34"/>
      <c r="G465" s="34"/>
      <c r="H465" s="34"/>
      <c r="I465" s="34"/>
      <c r="J465" s="38"/>
      <c r="K465" s="33"/>
      <c r="L465" s="36"/>
      <c r="M465" s="35"/>
      <c r="N465" s="34"/>
      <c r="O465" s="41"/>
      <c r="P465" s="35"/>
      <c r="Q465" s="34"/>
      <c r="R465" s="37"/>
      <c r="S465" s="35"/>
      <c r="T465" s="34"/>
      <c r="U465" s="37"/>
      <c r="V465" s="35"/>
      <c r="W465" s="34"/>
      <c r="X465" s="37"/>
      <c r="Y465" s="35"/>
      <c r="Z465" s="34"/>
      <c r="AA465" s="37"/>
      <c r="AB465" s="35"/>
      <c r="AC465" s="34"/>
      <c r="AD465" s="37"/>
      <c r="AE465" s="35"/>
      <c r="AF465" s="34"/>
      <c r="AG465" s="37"/>
      <c r="AH465" s="35"/>
      <c r="AI465" s="34"/>
      <c r="AJ465" s="37"/>
      <c r="AK465" s="35"/>
      <c r="AL465" s="34"/>
      <c r="AM465" s="37"/>
      <c r="AN465" s="35"/>
      <c r="AO465" s="34"/>
      <c r="AP465" s="37"/>
      <c r="AQ465" s="35"/>
      <c r="AR465" s="34"/>
      <c r="AS465" s="37"/>
      <c r="AT465" s="35"/>
      <c r="AU465" s="34"/>
      <c r="AV465" s="37"/>
      <c r="AW465" s="35"/>
      <c r="AX465" s="34"/>
      <c r="AY465" s="37"/>
      <c r="AZ465" s="35"/>
      <c r="BA465" s="34"/>
      <c r="BB465" s="37"/>
      <c r="BC4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5" s="7"/>
      <c r="BF465" t="str">
        <f>IF(Table1[[#This Row],[Date]]="","","&amp;lt;VOUCHER REMOTEID="&amp;""""&amp;$A$11&amp;$A$13&amp;ROW()&amp;""""&amp;" VCHTYPE="""&amp;F465&amp;""" ACTION="""&amp;"Create"&amp;"""&amp;gt;")</f>
        <v/>
      </c>
      <c r="BG465" t="str">
        <f>IF(Table1[[#This Row],[Date]]="","",TEXT(Table1[[#This Row],[Date]],"yyyymmdd"))</f>
        <v/>
      </c>
      <c r="BH465" t="str">
        <f>Table1[[#This Row],[Date2]]</f>
        <v/>
      </c>
      <c r="BI465" t="str">
        <f>IF(Table1[[#This Row],[Date]]="","",Table1[[#This Row],[Voucher Type]])</f>
        <v/>
      </c>
      <c r="BJ465" t="str">
        <f>IF(Table1[[#This Row],[Ref No / Invoice No]]="","",Table1[[#This Row],[Ref No / Invoice No]])</f>
        <v/>
      </c>
      <c r="BK465" t="str">
        <f>IF(Table1[[#This Row],[Voucher No]]="","",Table1[[#This Row],[Voucher No]])</f>
        <v/>
      </c>
      <c r="BL465" t="str">
        <f>IF(Table1[[#This Row],[Date]]="","",Table1[[#This Row],[Narration]])</f>
        <v/>
      </c>
      <c r="BM465" t="str">
        <f>IF(Table1[[#This Row],[Date]]="","",$A$11&amp;$A$13&amp;ROW())</f>
        <v/>
      </c>
      <c r="BN465" t="str">
        <f>IF(Table1[[#This Row],[Date]]="","",$A$13)</f>
        <v/>
      </c>
      <c r="BP465" t="str">
        <f>IF(Table1[[#This Row],[Ledger 1]]="","","No")</f>
        <v/>
      </c>
      <c r="BQ465" t="str">
        <f>IF(Table1[[#This Row],[Date]]="","",IF(Table1[[#This Row],[Effect 1]]="Dr.","Yes","No"))</f>
        <v/>
      </c>
      <c r="BR465" t="str">
        <f>IF(Table1[[#This Row],[Date]]="","",Table1[[#This Row],[Ledger 1]])</f>
        <v/>
      </c>
      <c r="BS465" t="str">
        <f>IF(Table1[[#This Row],[Date]]="","",IF(Table1[[#This Row],[Effect 1]]="Dr.",-Table1[[#This Row],[Amount 1]],Table1[[#This Row],[Amount 1]]))</f>
        <v/>
      </c>
      <c r="BV465" t="str">
        <f>IF(Table1[[#This Row],[Ledger 2]]="","","No")</f>
        <v/>
      </c>
      <c r="BW465" t="str">
        <f>IF(Table1[[#This Row],[Date]]="","",IF(Table1[[#This Row],[Effect 2]]="Dr.","Yes","No"))</f>
        <v/>
      </c>
      <c r="BX465" t="str">
        <f>IF(Table1[[#This Row],[Date]]="","",Table1[[#This Row],[Ledger 2]])</f>
        <v/>
      </c>
      <c r="BY465" t="str">
        <f>IF(Table1[[#This Row],[Date]]="","",IF(Table1[[#This Row],[Effect 2]]="Dr.",-Table1[[#This Row],[Amount 2]],Table1[[#This Row],[Amount 2]]))</f>
        <v/>
      </c>
      <c r="CB465" t="str">
        <f>IF(Table1[[#This Row],[Ledger 3]]="","","No")</f>
        <v/>
      </c>
      <c r="CC465" t="str">
        <f>IF(Table1[[#This Row],[Ledger 3]]="","",IF(Table1[[#This Row],[Effect 3]]="Dr.","Yes","No"))</f>
        <v/>
      </c>
      <c r="CD465" t="str">
        <f>IF(Table1[[#This Row],[Ledger 3]]="","",Table1[[#This Row],[Ledger 3]])</f>
        <v/>
      </c>
      <c r="CE465" t="str">
        <f>IF(Table1[[#This Row],[Ledger 3]]="","",IF(Table1[[#This Row],[Effect 3]]="Dr.",-Table1[[#This Row],[Amount 3]],Table1[[#This Row],[Amount 3]]))</f>
        <v/>
      </c>
      <c r="CH465" t="str">
        <f>IF(Table1[[#This Row],[Ledger 4]]="","","No")</f>
        <v/>
      </c>
      <c r="CI465" t="str">
        <f>IF(Table1[[#This Row],[Ledger 4]]="","",IF(Table1[[#This Row],[Effect 4]]="Dr.","Yes","No"))</f>
        <v/>
      </c>
      <c r="CJ465" t="str">
        <f>IF(Table1[[#This Row],[Ledger 4]]="","",Table1[[#This Row],[Ledger 4]])</f>
        <v/>
      </c>
      <c r="CK465" t="str">
        <f>IF(Table1[[#This Row],[Ledger 4]]="","",IF(Table1[[#This Row],[Effect 4]]="Dr.",-Table1[[#This Row],[Amount 4]],Table1[[#This Row],[Amount 4]]))</f>
        <v/>
      </c>
      <c r="CN465" t="str">
        <f>IF(Table1[[#This Row],[Ledger 5]]="","","No")</f>
        <v/>
      </c>
      <c r="CO465" t="str">
        <f>IF(Table1[[#This Row],[Ledger 5]]="","",IF(Table1[[#This Row],[Effect 5]]="Dr.","Yes","No"))</f>
        <v/>
      </c>
      <c r="CP465" t="str">
        <f>IF(Table1[[#This Row],[Ledger 5]]="","",Table1[[#This Row],[Ledger 5]])</f>
        <v/>
      </c>
      <c r="CQ465" t="str">
        <f>IF(Table1[[#This Row],[Ledger 5]]="","",IF(Table1[[#This Row],[Effect 5]]="Dr.",-Table1[[#This Row],[Amount 5]],Table1[[#This Row],[Amount 5]]))</f>
        <v/>
      </c>
      <c r="CT465" t="str">
        <f>IF(Table1[[#This Row],[Ledger 6]]="","","No")</f>
        <v/>
      </c>
      <c r="CU465" t="str">
        <f>IF(Table1[[#This Row],[Ledger 6]]="","",IF(Table1[[#This Row],[Effect 6]]="Dr.","Yes","No"))</f>
        <v/>
      </c>
      <c r="CV465" t="str">
        <f>IF(Table1[[#This Row],[Ledger 6]]="","",Table1[[#This Row],[Ledger 6]])</f>
        <v/>
      </c>
      <c r="CW465" t="str">
        <f>IF(Table1[[#This Row],[Ledger 6]]="","",IF(Table1[[#This Row],[Effect 6]]="Dr.",-Table1[[#This Row],[Amount 6]],Table1[[#This Row],[Amount 6]]))</f>
        <v/>
      </c>
      <c r="CZ465" t="str">
        <f>IF(Table1[[#This Row],[Ledger 7]]="","","No")</f>
        <v/>
      </c>
      <c r="DA465" t="str">
        <f>IF(Table1[[#This Row],[Ledger 7]]="","",IF(Table1[[#This Row],[Effect 7]]="Dr.","Yes","No"))</f>
        <v/>
      </c>
      <c r="DB465" t="str">
        <f>IF(Table1[[#This Row],[Ledger 7]]="","",Table1[[#This Row],[Ledger 7]])</f>
        <v/>
      </c>
      <c r="DC465" t="str">
        <f>IF(Table1[[#This Row],[Ledger 7]]="","",IF(Table1[[#This Row],[Effect 7]]="Dr.",-Table1[[#This Row],[Amount 7]],Table1[[#This Row],[Amount 7]]))</f>
        <v/>
      </c>
      <c r="DF465" t="str">
        <f>IF(Table1[[#This Row],[Ledger 8]]="","","No")</f>
        <v/>
      </c>
      <c r="DG465" t="str">
        <f>IF(Table1[[#This Row],[Ledger 8]]="","",IF(Table1[[#This Row],[Effect 8]]="Dr.","Yes","No"))</f>
        <v/>
      </c>
      <c r="DH465" t="str">
        <f>IF(Table1[[#This Row],[Ledger 8]]="","",Table1[[#This Row],[Ledger 8]])</f>
        <v/>
      </c>
      <c r="DI465" t="str">
        <f>IF(Table1[[#This Row],[Ledger 8]]="","",IF(Table1[[#This Row],[Effect 8]]="Dr.",-Table1[[#This Row],[Amount 8]],Table1[[#This Row],[Amount 8]]))</f>
        <v/>
      </c>
      <c r="DL465" t="str">
        <f>IF(Table1[[#This Row],[Ledger 9]]="","","No")</f>
        <v/>
      </c>
      <c r="DM465" t="str">
        <f>IF(Table1[[#This Row],[Ledger 9]]="","",IF(Table1[[#This Row],[Effect 9]]="Dr.","Yes","No"))</f>
        <v/>
      </c>
      <c r="DN465" t="str">
        <f>IF(Table1[[#This Row],[Ledger 9]]="","",Table1[[#This Row],[Ledger 9]])</f>
        <v/>
      </c>
      <c r="DO465" t="str">
        <f>IF(Table1[[#This Row],[Ledger 9]]="","",IF(Table1[[#This Row],[Effect 9]]="Dr.",-Table1[[#This Row],[Amount 9]],Table1[[#This Row],[Amount 9]]))</f>
        <v/>
      </c>
      <c r="DR465" t="str">
        <f>IF(Table1[[#This Row],[Ledger 10]]="","","No")</f>
        <v/>
      </c>
      <c r="DS465" t="str">
        <f>IF(Table1[[#This Row],[Ledger 10]]="","",IF(Table1[[#This Row],[Effect 10]]="Dr.","Yes","No"))</f>
        <v/>
      </c>
      <c r="DT465" t="str">
        <f>IF(Table1[[#This Row],[Ledger 10]]="","",Table1[[#This Row],[Ledger 10]])</f>
        <v/>
      </c>
      <c r="DU465" t="str">
        <f>IF(Table1[[#This Row],[Ledger 10]]="","",IF(Table1[[#This Row],[Effect 10]]="Dr.",-Table1[[#This Row],[Amount 10]],Table1[[#This Row],[Amount 10]]))</f>
        <v/>
      </c>
      <c r="DX465" t="str">
        <f>IF(Table1[[#This Row],[Ledger 11]]="","","No")</f>
        <v/>
      </c>
      <c r="DY465" t="str">
        <f>IF(Table1[[#This Row],[Ledger 11]]="","",IF(Table1[[#This Row],[Effect 11]]="Dr.","Yes","No"))</f>
        <v/>
      </c>
      <c r="DZ465" t="str">
        <f>IF(Table1[[#This Row],[Ledger 11]]="","",Table1[[#This Row],[Ledger 11]])</f>
        <v/>
      </c>
      <c r="EA465" t="str">
        <f>IF(Table1[[#This Row],[Ledger 11]]="","",IF(Table1[[#This Row],[Effect 11]]="Dr.",-Table1[[#This Row],[Amount 11]],Table1[[#This Row],[Amount 11]]))</f>
        <v/>
      </c>
      <c r="ED465" t="str">
        <f>IF(Table1[[#This Row],[Ledger 12]]="","","No")</f>
        <v/>
      </c>
      <c r="EE465" t="str">
        <f>IF(Table1[[#This Row],[Ledger 12]]="","",IF(Table1[[#This Row],[Effect 12]]="Dr.","Yes","No"))</f>
        <v/>
      </c>
      <c r="EF465" t="str">
        <f>IF(Table1[[#This Row],[Ledger 12]]="","",Table1[[#This Row],[Ledger 12]])</f>
        <v/>
      </c>
      <c r="EG465" t="str">
        <f>IF(Table1[[#This Row],[Ledger 12]]="","",IF(Table1[[#This Row],[Effect 12]]="Dr.",-Table1[[#This Row],[Amount 12]],Table1[[#This Row],[Amount 12]]))</f>
        <v/>
      </c>
      <c r="EJ465" t="str">
        <f>IF(Table1[[#This Row],[Ledger 13]]="","","No")</f>
        <v/>
      </c>
      <c r="EK465" t="str">
        <f>IF(Table1[[#This Row],[Ledger 13]]="","",IF(Table1[[#This Row],[Effect 13]]="Dr.","Yes","No"))</f>
        <v/>
      </c>
      <c r="EL465" t="str">
        <f>IF(Table1[[#This Row],[Ledger 13]]="","",Table1[[#This Row],[Ledger 13]])</f>
        <v/>
      </c>
      <c r="EM465" t="str">
        <f>IF(Table1[[#This Row],[Ledger 13]]="","",IF(Table1[[#This Row],[Effect 13]]="Dr.",-Table1[[#This Row],[Amount 13]],Table1[[#This Row],[Amount 13]]))</f>
        <v/>
      </c>
      <c r="EP465" t="str">
        <f>IF(Table1[[#This Row],[Ledger 14]]="","","No")</f>
        <v/>
      </c>
      <c r="EQ465" t="str">
        <f>IF(Table1[[#This Row],[Ledger 14]]="","",IF(Table1[[#This Row],[Effect 14]]="Dr.","Yes","No"))</f>
        <v/>
      </c>
      <c r="ER465" t="str">
        <f>IF(Table1[[#This Row],[Ledger 14]]="","",Table1[[#This Row],[Ledger 14]])</f>
        <v/>
      </c>
      <c r="ES465" t="str">
        <f>IF(Table1[[#This Row],[Ledger 14]]="","",IF(Table1[[#This Row],[Effect 14]]="Dr.",-Table1[[#This Row],[Amount 14]],Table1[[#This Row],[Amount 14]]))</f>
        <v/>
      </c>
      <c r="EV465" t="str">
        <f>IF(Table1[[#This Row],[Ledger 15]]="","","No")</f>
        <v/>
      </c>
      <c r="EW465" t="str">
        <f>IF(Table1[[#This Row],[Ledger 15]]="","",IF(Table1[[#This Row],[Effect 15]]="Dr.","Yes","No"))</f>
        <v/>
      </c>
      <c r="EX465" t="str">
        <f>IF(Table1[[#This Row],[Ledger 15]]="","",Table1[[#This Row],[Ledger 15]])</f>
        <v/>
      </c>
      <c r="EY465" t="str">
        <f>IF(Table1[[#This Row],[Ledger 15]]="","",IF(Table1[[#This Row],[Effect 15]]="Dr.",-Table1[[#This Row],[Amount 15]],Table1[[#This Row],[Amount 15]]))</f>
        <v/>
      </c>
      <c r="FD4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5">
        <f>IF(Table1[[#This Row],[Date]]="",0,IF(AND(Table1[[#This Row],[Date]]&gt;=$FE$2,Table1[[#This Row],[Date]]&lt;=$FE$3),0,1))</f>
        <v>0</v>
      </c>
      <c r="FF465">
        <f>IF(Table1[[#This Row],[Date]]="",0,IF(TYPE(VLOOKUP(Table1[[#This Row],[Voucher Type]],Table1[[#All],[Voucher Type Master]],1,FALSE))=16,1,0))</f>
        <v>0</v>
      </c>
      <c r="FG465">
        <f>IF(TYPE(IF(Table1[[#This Row],[Date]]="",0,IF(VLOOKUP(Table1[[#This Row],[Voucher Type]],$FY$5:$FZ$13,2,0)=Table1[[#This Row],[Effect 1]],0,1)))=16,1,0)</f>
        <v>0</v>
      </c>
      <c r="FH4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5">
        <f>IF(LEN(Table1[[#This Row],[Ledger 1]])&gt;0,IF(TYPE(VLOOKUP(Table1[[#This Row],[Ledger 1]],GZ:GZ,1,0))=16,1,0),0)</f>
        <v>0</v>
      </c>
      <c r="FJ465">
        <f>IF(LEN(Table1[[#This Row],[Ledger 2]])&gt;0,IF(TYPE(VLOOKUP(Table1[[#This Row],[Ledger 2]],GZ:GZ,1,0))=16,1,0),0)</f>
        <v>0</v>
      </c>
      <c r="FK465">
        <f>IF(LEN(Table1[[#This Row],[Ledger 3]])&gt;0,IF(TYPE(VLOOKUP(Table1[[#This Row],[Ledger 3]],GZ:GZ,1,0))=16,1,0),0)</f>
        <v>0</v>
      </c>
      <c r="FL465">
        <f>IF(LEN(Table1[[#This Row],[Ledger 4]])&gt;0,IF(TYPE(VLOOKUP(Table1[[#This Row],[Ledger 4]],GZ:GZ,1,0))=16,1,0),0)</f>
        <v>0</v>
      </c>
      <c r="FM465">
        <f>IF(LEN(Table1[[#This Row],[Ledger 5]])&gt;0,IF(TYPE(VLOOKUP(Table1[[#This Row],[Ledger 5]],GZ:GZ,1,0))=16,1,0),0)</f>
        <v>0</v>
      </c>
      <c r="FN465">
        <f>IF(LEN(Table1[[#This Row],[Ledger 6]])&gt;0,IF(TYPE(VLOOKUP(Table1[[#This Row],[Ledger 6]],$GZ:$GZ,1,0))=16,1,0),0)</f>
        <v>0</v>
      </c>
      <c r="FO465">
        <f>IF(LEN(Table1[[#This Row],[Ledger 7]])&gt;0,IF(TYPE(VLOOKUP(Table1[[#This Row],[Ledger 7]],$GZ:$GZ,1,0))=16,1,0),0)</f>
        <v>0</v>
      </c>
      <c r="FP465">
        <f>IF(LEN(Table1[[#This Row],[Ledger 8]])&gt;0,IF(TYPE(VLOOKUP(Table1[[#This Row],[Ledger 8]],$GZ:$GZ,1,0))=16,1,0),0)</f>
        <v>0</v>
      </c>
      <c r="FQ465">
        <f>IF(LEN(Table1[[#This Row],[Ledger 9]])&gt;0,IF(TYPE(VLOOKUP(Table1[[#This Row],[Ledger 9]],$GZ:$GZ,1,0))=16,1,0),0)</f>
        <v>0</v>
      </c>
      <c r="FR465">
        <f>IF(LEN(Table1[[#This Row],[Ledger 10]])&gt;0,IF(TYPE(VLOOKUP(Table1[[#This Row],[Ledger 10]],$GZ:$GZ,1,0))=16,1,0),0)</f>
        <v>0</v>
      </c>
      <c r="FS465">
        <f>IF(LEN(Table1[[#This Row],[Ledger 11]])&gt;0,IF(TYPE(VLOOKUP(Table1[[#This Row],[Ledger 11]],$GZ:$GZ,1,0))=16,1,0),0)</f>
        <v>0</v>
      </c>
      <c r="FT465">
        <f>IF(LEN(Table1[[#This Row],[Ledger 12]])&gt;0,IF(TYPE(VLOOKUP(Table1[[#This Row],[Ledger 12]],$GZ:$GZ,1,0))=16,1,0),0)</f>
        <v>0</v>
      </c>
      <c r="FU465">
        <f>IF(LEN(Table1[[#This Row],[Ledger 13]])&gt;0,IF(TYPE(VLOOKUP(Table1[[#This Row],[Ledger 13]],$GZ:$GZ,1,0))=16,1,0),0)</f>
        <v>0</v>
      </c>
      <c r="FV465">
        <f>IF(LEN(Table1[[#This Row],[Ledger 14]])&gt;0,IF(TYPE(VLOOKUP(Table1[[#This Row],[Ledger 14]],$GZ:$GZ,1,0))=16,1,0),0)</f>
        <v>0</v>
      </c>
      <c r="FW465">
        <f>IF(LEN(Table1[[#This Row],[Ledger 15]])&gt;0,IF(TYPE(VLOOKUP(Table1[[#This Row],[Ledger 15]],$GZ:$GZ,1,0))=16,1,0),0)</f>
        <v>0</v>
      </c>
    </row>
    <row r="466" spans="4:179" ht="33" customHeight="1" x14ac:dyDescent="0.45">
      <c r="D466" s="8">
        <f t="shared" si="16"/>
        <v>461</v>
      </c>
      <c r="E466" s="32"/>
      <c r="F466" s="34"/>
      <c r="G466" s="34"/>
      <c r="H466" s="34"/>
      <c r="I466" s="34"/>
      <c r="J466" s="38"/>
      <c r="K466" s="33"/>
      <c r="L466" s="36"/>
      <c r="M466" s="35"/>
      <c r="N466" s="34"/>
      <c r="O466" s="41"/>
      <c r="P466" s="35"/>
      <c r="Q466" s="34"/>
      <c r="R466" s="37"/>
      <c r="S466" s="35"/>
      <c r="T466" s="34"/>
      <c r="U466" s="37"/>
      <c r="V466" s="35"/>
      <c r="W466" s="34"/>
      <c r="X466" s="37"/>
      <c r="Y466" s="35"/>
      <c r="Z466" s="34"/>
      <c r="AA466" s="37"/>
      <c r="AB466" s="35"/>
      <c r="AC466" s="34"/>
      <c r="AD466" s="37"/>
      <c r="AE466" s="35"/>
      <c r="AF466" s="34"/>
      <c r="AG466" s="37"/>
      <c r="AH466" s="35"/>
      <c r="AI466" s="34"/>
      <c r="AJ466" s="37"/>
      <c r="AK466" s="35"/>
      <c r="AL466" s="34"/>
      <c r="AM466" s="37"/>
      <c r="AN466" s="35"/>
      <c r="AO466" s="34"/>
      <c r="AP466" s="37"/>
      <c r="AQ466" s="35"/>
      <c r="AR466" s="34"/>
      <c r="AS466" s="37"/>
      <c r="AT466" s="35"/>
      <c r="AU466" s="34"/>
      <c r="AV466" s="37"/>
      <c r="AW466" s="35"/>
      <c r="AX466" s="34"/>
      <c r="AY466" s="37"/>
      <c r="AZ466" s="35"/>
      <c r="BA466" s="34"/>
      <c r="BB466" s="37"/>
      <c r="BC4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6" s="7"/>
      <c r="BF466" t="str">
        <f>IF(Table1[[#This Row],[Date]]="","","&amp;lt;VOUCHER REMOTEID="&amp;""""&amp;$A$11&amp;$A$13&amp;ROW()&amp;""""&amp;" VCHTYPE="""&amp;F466&amp;""" ACTION="""&amp;"Create"&amp;"""&amp;gt;")</f>
        <v/>
      </c>
      <c r="BG466" t="str">
        <f>IF(Table1[[#This Row],[Date]]="","",TEXT(Table1[[#This Row],[Date]],"yyyymmdd"))</f>
        <v/>
      </c>
      <c r="BH466" t="str">
        <f>Table1[[#This Row],[Date2]]</f>
        <v/>
      </c>
      <c r="BI466" t="str">
        <f>IF(Table1[[#This Row],[Date]]="","",Table1[[#This Row],[Voucher Type]])</f>
        <v/>
      </c>
      <c r="BJ466" t="str">
        <f>IF(Table1[[#This Row],[Ref No / Invoice No]]="","",Table1[[#This Row],[Ref No / Invoice No]])</f>
        <v/>
      </c>
      <c r="BK466" t="str">
        <f>IF(Table1[[#This Row],[Voucher No]]="","",Table1[[#This Row],[Voucher No]])</f>
        <v/>
      </c>
      <c r="BL466" t="str">
        <f>IF(Table1[[#This Row],[Date]]="","",Table1[[#This Row],[Narration]])</f>
        <v/>
      </c>
      <c r="BM466" t="str">
        <f>IF(Table1[[#This Row],[Date]]="","",$A$11&amp;$A$13&amp;ROW())</f>
        <v/>
      </c>
      <c r="BN466" t="str">
        <f>IF(Table1[[#This Row],[Date]]="","",$A$13)</f>
        <v/>
      </c>
      <c r="BP466" t="str">
        <f>IF(Table1[[#This Row],[Ledger 1]]="","","No")</f>
        <v/>
      </c>
      <c r="BQ466" t="str">
        <f>IF(Table1[[#This Row],[Date]]="","",IF(Table1[[#This Row],[Effect 1]]="Dr.","Yes","No"))</f>
        <v/>
      </c>
      <c r="BR466" t="str">
        <f>IF(Table1[[#This Row],[Date]]="","",Table1[[#This Row],[Ledger 1]])</f>
        <v/>
      </c>
      <c r="BS466" t="str">
        <f>IF(Table1[[#This Row],[Date]]="","",IF(Table1[[#This Row],[Effect 1]]="Dr.",-Table1[[#This Row],[Amount 1]],Table1[[#This Row],[Amount 1]]))</f>
        <v/>
      </c>
      <c r="BV466" t="str">
        <f>IF(Table1[[#This Row],[Ledger 2]]="","","No")</f>
        <v/>
      </c>
      <c r="BW466" t="str">
        <f>IF(Table1[[#This Row],[Date]]="","",IF(Table1[[#This Row],[Effect 2]]="Dr.","Yes","No"))</f>
        <v/>
      </c>
      <c r="BX466" t="str">
        <f>IF(Table1[[#This Row],[Date]]="","",Table1[[#This Row],[Ledger 2]])</f>
        <v/>
      </c>
      <c r="BY466" t="str">
        <f>IF(Table1[[#This Row],[Date]]="","",IF(Table1[[#This Row],[Effect 2]]="Dr.",-Table1[[#This Row],[Amount 2]],Table1[[#This Row],[Amount 2]]))</f>
        <v/>
      </c>
      <c r="CB466" t="str">
        <f>IF(Table1[[#This Row],[Ledger 3]]="","","No")</f>
        <v/>
      </c>
      <c r="CC466" t="str">
        <f>IF(Table1[[#This Row],[Ledger 3]]="","",IF(Table1[[#This Row],[Effect 3]]="Dr.","Yes","No"))</f>
        <v/>
      </c>
      <c r="CD466" t="str">
        <f>IF(Table1[[#This Row],[Ledger 3]]="","",Table1[[#This Row],[Ledger 3]])</f>
        <v/>
      </c>
      <c r="CE466" t="str">
        <f>IF(Table1[[#This Row],[Ledger 3]]="","",IF(Table1[[#This Row],[Effect 3]]="Dr.",-Table1[[#This Row],[Amount 3]],Table1[[#This Row],[Amount 3]]))</f>
        <v/>
      </c>
      <c r="CH466" t="str">
        <f>IF(Table1[[#This Row],[Ledger 4]]="","","No")</f>
        <v/>
      </c>
      <c r="CI466" t="str">
        <f>IF(Table1[[#This Row],[Ledger 4]]="","",IF(Table1[[#This Row],[Effect 4]]="Dr.","Yes","No"))</f>
        <v/>
      </c>
      <c r="CJ466" t="str">
        <f>IF(Table1[[#This Row],[Ledger 4]]="","",Table1[[#This Row],[Ledger 4]])</f>
        <v/>
      </c>
      <c r="CK466" t="str">
        <f>IF(Table1[[#This Row],[Ledger 4]]="","",IF(Table1[[#This Row],[Effect 4]]="Dr.",-Table1[[#This Row],[Amount 4]],Table1[[#This Row],[Amount 4]]))</f>
        <v/>
      </c>
      <c r="CN466" t="str">
        <f>IF(Table1[[#This Row],[Ledger 5]]="","","No")</f>
        <v/>
      </c>
      <c r="CO466" t="str">
        <f>IF(Table1[[#This Row],[Ledger 5]]="","",IF(Table1[[#This Row],[Effect 5]]="Dr.","Yes","No"))</f>
        <v/>
      </c>
      <c r="CP466" t="str">
        <f>IF(Table1[[#This Row],[Ledger 5]]="","",Table1[[#This Row],[Ledger 5]])</f>
        <v/>
      </c>
      <c r="CQ466" t="str">
        <f>IF(Table1[[#This Row],[Ledger 5]]="","",IF(Table1[[#This Row],[Effect 5]]="Dr.",-Table1[[#This Row],[Amount 5]],Table1[[#This Row],[Amount 5]]))</f>
        <v/>
      </c>
      <c r="CT466" t="str">
        <f>IF(Table1[[#This Row],[Ledger 6]]="","","No")</f>
        <v/>
      </c>
      <c r="CU466" t="str">
        <f>IF(Table1[[#This Row],[Ledger 6]]="","",IF(Table1[[#This Row],[Effect 6]]="Dr.","Yes","No"))</f>
        <v/>
      </c>
      <c r="CV466" t="str">
        <f>IF(Table1[[#This Row],[Ledger 6]]="","",Table1[[#This Row],[Ledger 6]])</f>
        <v/>
      </c>
      <c r="CW466" t="str">
        <f>IF(Table1[[#This Row],[Ledger 6]]="","",IF(Table1[[#This Row],[Effect 6]]="Dr.",-Table1[[#This Row],[Amount 6]],Table1[[#This Row],[Amount 6]]))</f>
        <v/>
      </c>
      <c r="CZ466" t="str">
        <f>IF(Table1[[#This Row],[Ledger 7]]="","","No")</f>
        <v/>
      </c>
      <c r="DA466" t="str">
        <f>IF(Table1[[#This Row],[Ledger 7]]="","",IF(Table1[[#This Row],[Effect 7]]="Dr.","Yes","No"))</f>
        <v/>
      </c>
      <c r="DB466" t="str">
        <f>IF(Table1[[#This Row],[Ledger 7]]="","",Table1[[#This Row],[Ledger 7]])</f>
        <v/>
      </c>
      <c r="DC466" t="str">
        <f>IF(Table1[[#This Row],[Ledger 7]]="","",IF(Table1[[#This Row],[Effect 7]]="Dr.",-Table1[[#This Row],[Amount 7]],Table1[[#This Row],[Amount 7]]))</f>
        <v/>
      </c>
      <c r="DF466" t="str">
        <f>IF(Table1[[#This Row],[Ledger 8]]="","","No")</f>
        <v/>
      </c>
      <c r="DG466" t="str">
        <f>IF(Table1[[#This Row],[Ledger 8]]="","",IF(Table1[[#This Row],[Effect 8]]="Dr.","Yes","No"))</f>
        <v/>
      </c>
      <c r="DH466" t="str">
        <f>IF(Table1[[#This Row],[Ledger 8]]="","",Table1[[#This Row],[Ledger 8]])</f>
        <v/>
      </c>
      <c r="DI466" t="str">
        <f>IF(Table1[[#This Row],[Ledger 8]]="","",IF(Table1[[#This Row],[Effect 8]]="Dr.",-Table1[[#This Row],[Amount 8]],Table1[[#This Row],[Amount 8]]))</f>
        <v/>
      </c>
      <c r="DL466" t="str">
        <f>IF(Table1[[#This Row],[Ledger 9]]="","","No")</f>
        <v/>
      </c>
      <c r="DM466" t="str">
        <f>IF(Table1[[#This Row],[Ledger 9]]="","",IF(Table1[[#This Row],[Effect 9]]="Dr.","Yes","No"))</f>
        <v/>
      </c>
      <c r="DN466" t="str">
        <f>IF(Table1[[#This Row],[Ledger 9]]="","",Table1[[#This Row],[Ledger 9]])</f>
        <v/>
      </c>
      <c r="DO466" t="str">
        <f>IF(Table1[[#This Row],[Ledger 9]]="","",IF(Table1[[#This Row],[Effect 9]]="Dr.",-Table1[[#This Row],[Amount 9]],Table1[[#This Row],[Amount 9]]))</f>
        <v/>
      </c>
      <c r="DR466" t="str">
        <f>IF(Table1[[#This Row],[Ledger 10]]="","","No")</f>
        <v/>
      </c>
      <c r="DS466" t="str">
        <f>IF(Table1[[#This Row],[Ledger 10]]="","",IF(Table1[[#This Row],[Effect 10]]="Dr.","Yes","No"))</f>
        <v/>
      </c>
      <c r="DT466" t="str">
        <f>IF(Table1[[#This Row],[Ledger 10]]="","",Table1[[#This Row],[Ledger 10]])</f>
        <v/>
      </c>
      <c r="DU466" t="str">
        <f>IF(Table1[[#This Row],[Ledger 10]]="","",IF(Table1[[#This Row],[Effect 10]]="Dr.",-Table1[[#This Row],[Amount 10]],Table1[[#This Row],[Amount 10]]))</f>
        <v/>
      </c>
      <c r="DX466" t="str">
        <f>IF(Table1[[#This Row],[Ledger 11]]="","","No")</f>
        <v/>
      </c>
      <c r="DY466" t="str">
        <f>IF(Table1[[#This Row],[Ledger 11]]="","",IF(Table1[[#This Row],[Effect 11]]="Dr.","Yes","No"))</f>
        <v/>
      </c>
      <c r="DZ466" t="str">
        <f>IF(Table1[[#This Row],[Ledger 11]]="","",Table1[[#This Row],[Ledger 11]])</f>
        <v/>
      </c>
      <c r="EA466" t="str">
        <f>IF(Table1[[#This Row],[Ledger 11]]="","",IF(Table1[[#This Row],[Effect 11]]="Dr.",-Table1[[#This Row],[Amount 11]],Table1[[#This Row],[Amount 11]]))</f>
        <v/>
      </c>
      <c r="ED466" t="str">
        <f>IF(Table1[[#This Row],[Ledger 12]]="","","No")</f>
        <v/>
      </c>
      <c r="EE466" t="str">
        <f>IF(Table1[[#This Row],[Ledger 12]]="","",IF(Table1[[#This Row],[Effect 12]]="Dr.","Yes","No"))</f>
        <v/>
      </c>
      <c r="EF466" t="str">
        <f>IF(Table1[[#This Row],[Ledger 12]]="","",Table1[[#This Row],[Ledger 12]])</f>
        <v/>
      </c>
      <c r="EG466" t="str">
        <f>IF(Table1[[#This Row],[Ledger 12]]="","",IF(Table1[[#This Row],[Effect 12]]="Dr.",-Table1[[#This Row],[Amount 12]],Table1[[#This Row],[Amount 12]]))</f>
        <v/>
      </c>
      <c r="EJ466" t="str">
        <f>IF(Table1[[#This Row],[Ledger 13]]="","","No")</f>
        <v/>
      </c>
      <c r="EK466" t="str">
        <f>IF(Table1[[#This Row],[Ledger 13]]="","",IF(Table1[[#This Row],[Effect 13]]="Dr.","Yes","No"))</f>
        <v/>
      </c>
      <c r="EL466" t="str">
        <f>IF(Table1[[#This Row],[Ledger 13]]="","",Table1[[#This Row],[Ledger 13]])</f>
        <v/>
      </c>
      <c r="EM466" t="str">
        <f>IF(Table1[[#This Row],[Ledger 13]]="","",IF(Table1[[#This Row],[Effect 13]]="Dr.",-Table1[[#This Row],[Amount 13]],Table1[[#This Row],[Amount 13]]))</f>
        <v/>
      </c>
      <c r="EP466" t="str">
        <f>IF(Table1[[#This Row],[Ledger 14]]="","","No")</f>
        <v/>
      </c>
      <c r="EQ466" t="str">
        <f>IF(Table1[[#This Row],[Ledger 14]]="","",IF(Table1[[#This Row],[Effect 14]]="Dr.","Yes","No"))</f>
        <v/>
      </c>
      <c r="ER466" t="str">
        <f>IF(Table1[[#This Row],[Ledger 14]]="","",Table1[[#This Row],[Ledger 14]])</f>
        <v/>
      </c>
      <c r="ES466" t="str">
        <f>IF(Table1[[#This Row],[Ledger 14]]="","",IF(Table1[[#This Row],[Effect 14]]="Dr.",-Table1[[#This Row],[Amount 14]],Table1[[#This Row],[Amount 14]]))</f>
        <v/>
      </c>
      <c r="EV466" t="str">
        <f>IF(Table1[[#This Row],[Ledger 15]]="","","No")</f>
        <v/>
      </c>
      <c r="EW466" t="str">
        <f>IF(Table1[[#This Row],[Ledger 15]]="","",IF(Table1[[#This Row],[Effect 15]]="Dr.","Yes","No"))</f>
        <v/>
      </c>
      <c r="EX466" t="str">
        <f>IF(Table1[[#This Row],[Ledger 15]]="","",Table1[[#This Row],[Ledger 15]])</f>
        <v/>
      </c>
      <c r="EY466" t="str">
        <f>IF(Table1[[#This Row],[Ledger 15]]="","",IF(Table1[[#This Row],[Effect 15]]="Dr.",-Table1[[#This Row],[Amount 15]],Table1[[#This Row],[Amount 15]]))</f>
        <v/>
      </c>
      <c r="FD4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6">
        <f>IF(Table1[[#This Row],[Date]]="",0,IF(AND(Table1[[#This Row],[Date]]&gt;=$FE$2,Table1[[#This Row],[Date]]&lt;=$FE$3),0,1))</f>
        <v>0</v>
      </c>
      <c r="FF466">
        <f>IF(Table1[[#This Row],[Date]]="",0,IF(TYPE(VLOOKUP(Table1[[#This Row],[Voucher Type]],Table1[[#All],[Voucher Type Master]],1,FALSE))=16,1,0))</f>
        <v>0</v>
      </c>
      <c r="FG466">
        <f>IF(TYPE(IF(Table1[[#This Row],[Date]]="",0,IF(VLOOKUP(Table1[[#This Row],[Voucher Type]],$FY$5:$FZ$13,2,0)=Table1[[#This Row],[Effect 1]],0,1)))=16,1,0)</f>
        <v>0</v>
      </c>
      <c r="FH4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6">
        <f>IF(LEN(Table1[[#This Row],[Ledger 1]])&gt;0,IF(TYPE(VLOOKUP(Table1[[#This Row],[Ledger 1]],GZ:GZ,1,0))=16,1,0),0)</f>
        <v>0</v>
      </c>
      <c r="FJ466">
        <f>IF(LEN(Table1[[#This Row],[Ledger 2]])&gt;0,IF(TYPE(VLOOKUP(Table1[[#This Row],[Ledger 2]],GZ:GZ,1,0))=16,1,0),0)</f>
        <v>0</v>
      </c>
      <c r="FK466">
        <f>IF(LEN(Table1[[#This Row],[Ledger 3]])&gt;0,IF(TYPE(VLOOKUP(Table1[[#This Row],[Ledger 3]],GZ:GZ,1,0))=16,1,0),0)</f>
        <v>0</v>
      </c>
      <c r="FL466">
        <f>IF(LEN(Table1[[#This Row],[Ledger 4]])&gt;0,IF(TYPE(VLOOKUP(Table1[[#This Row],[Ledger 4]],GZ:GZ,1,0))=16,1,0),0)</f>
        <v>0</v>
      </c>
      <c r="FM466">
        <f>IF(LEN(Table1[[#This Row],[Ledger 5]])&gt;0,IF(TYPE(VLOOKUP(Table1[[#This Row],[Ledger 5]],GZ:GZ,1,0))=16,1,0),0)</f>
        <v>0</v>
      </c>
      <c r="FN466">
        <f>IF(LEN(Table1[[#This Row],[Ledger 6]])&gt;0,IF(TYPE(VLOOKUP(Table1[[#This Row],[Ledger 6]],$GZ:$GZ,1,0))=16,1,0),0)</f>
        <v>0</v>
      </c>
      <c r="FO466">
        <f>IF(LEN(Table1[[#This Row],[Ledger 7]])&gt;0,IF(TYPE(VLOOKUP(Table1[[#This Row],[Ledger 7]],$GZ:$GZ,1,0))=16,1,0),0)</f>
        <v>0</v>
      </c>
      <c r="FP466">
        <f>IF(LEN(Table1[[#This Row],[Ledger 8]])&gt;0,IF(TYPE(VLOOKUP(Table1[[#This Row],[Ledger 8]],$GZ:$GZ,1,0))=16,1,0),0)</f>
        <v>0</v>
      </c>
      <c r="FQ466">
        <f>IF(LEN(Table1[[#This Row],[Ledger 9]])&gt;0,IF(TYPE(VLOOKUP(Table1[[#This Row],[Ledger 9]],$GZ:$GZ,1,0))=16,1,0),0)</f>
        <v>0</v>
      </c>
      <c r="FR466">
        <f>IF(LEN(Table1[[#This Row],[Ledger 10]])&gt;0,IF(TYPE(VLOOKUP(Table1[[#This Row],[Ledger 10]],$GZ:$GZ,1,0))=16,1,0),0)</f>
        <v>0</v>
      </c>
      <c r="FS466">
        <f>IF(LEN(Table1[[#This Row],[Ledger 11]])&gt;0,IF(TYPE(VLOOKUP(Table1[[#This Row],[Ledger 11]],$GZ:$GZ,1,0))=16,1,0),0)</f>
        <v>0</v>
      </c>
      <c r="FT466">
        <f>IF(LEN(Table1[[#This Row],[Ledger 12]])&gt;0,IF(TYPE(VLOOKUP(Table1[[#This Row],[Ledger 12]],$GZ:$GZ,1,0))=16,1,0),0)</f>
        <v>0</v>
      </c>
      <c r="FU466">
        <f>IF(LEN(Table1[[#This Row],[Ledger 13]])&gt;0,IF(TYPE(VLOOKUP(Table1[[#This Row],[Ledger 13]],$GZ:$GZ,1,0))=16,1,0),0)</f>
        <v>0</v>
      </c>
      <c r="FV466">
        <f>IF(LEN(Table1[[#This Row],[Ledger 14]])&gt;0,IF(TYPE(VLOOKUP(Table1[[#This Row],[Ledger 14]],$GZ:$GZ,1,0))=16,1,0),0)</f>
        <v>0</v>
      </c>
      <c r="FW466">
        <f>IF(LEN(Table1[[#This Row],[Ledger 15]])&gt;0,IF(TYPE(VLOOKUP(Table1[[#This Row],[Ledger 15]],$GZ:$GZ,1,0))=16,1,0),0)</f>
        <v>0</v>
      </c>
    </row>
    <row r="467" spans="4:179" ht="33" customHeight="1" x14ac:dyDescent="0.45">
      <c r="D467" s="8">
        <f t="shared" si="16"/>
        <v>462</v>
      </c>
      <c r="E467" s="32"/>
      <c r="F467" s="34"/>
      <c r="G467" s="34"/>
      <c r="H467" s="34"/>
      <c r="I467" s="34"/>
      <c r="J467" s="38"/>
      <c r="K467" s="33"/>
      <c r="L467" s="36"/>
      <c r="M467" s="35"/>
      <c r="N467" s="34"/>
      <c r="O467" s="41"/>
      <c r="P467" s="35"/>
      <c r="Q467" s="34"/>
      <c r="R467" s="37"/>
      <c r="S467" s="35"/>
      <c r="T467" s="34"/>
      <c r="U467" s="37"/>
      <c r="V467" s="35"/>
      <c r="W467" s="34"/>
      <c r="X467" s="37"/>
      <c r="Y467" s="35"/>
      <c r="Z467" s="34"/>
      <c r="AA467" s="37"/>
      <c r="AB467" s="35"/>
      <c r="AC467" s="34"/>
      <c r="AD467" s="37"/>
      <c r="AE467" s="35"/>
      <c r="AF467" s="34"/>
      <c r="AG467" s="37"/>
      <c r="AH467" s="35"/>
      <c r="AI467" s="34"/>
      <c r="AJ467" s="37"/>
      <c r="AK467" s="35"/>
      <c r="AL467" s="34"/>
      <c r="AM467" s="37"/>
      <c r="AN467" s="35"/>
      <c r="AO467" s="34"/>
      <c r="AP467" s="37"/>
      <c r="AQ467" s="35"/>
      <c r="AR467" s="34"/>
      <c r="AS467" s="37"/>
      <c r="AT467" s="35"/>
      <c r="AU467" s="34"/>
      <c r="AV467" s="37"/>
      <c r="AW467" s="35"/>
      <c r="AX467" s="34"/>
      <c r="AY467" s="37"/>
      <c r="AZ467" s="35"/>
      <c r="BA467" s="34"/>
      <c r="BB467" s="37"/>
      <c r="BC4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7" s="7"/>
      <c r="BF467" t="str">
        <f>IF(Table1[[#This Row],[Date]]="","","&amp;lt;VOUCHER REMOTEID="&amp;""""&amp;$A$11&amp;$A$13&amp;ROW()&amp;""""&amp;" VCHTYPE="""&amp;F467&amp;""" ACTION="""&amp;"Create"&amp;"""&amp;gt;")</f>
        <v/>
      </c>
      <c r="BG467" t="str">
        <f>IF(Table1[[#This Row],[Date]]="","",TEXT(Table1[[#This Row],[Date]],"yyyymmdd"))</f>
        <v/>
      </c>
      <c r="BH467" t="str">
        <f>Table1[[#This Row],[Date2]]</f>
        <v/>
      </c>
      <c r="BI467" t="str">
        <f>IF(Table1[[#This Row],[Date]]="","",Table1[[#This Row],[Voucher Type]])</f>
        <v/>
      </c>
      <c r="BJ467" t="str">
        <f>IF(Table1[[#This Row],[Ref No / Invoice No]]="","",Table1[[#This Row],[Ref No / Invoice No]])</f>
        <v/>
      </c>
      <c r="BK467" t="str">
        <f>IF(Table1[[#This Row],[Voucher No]]="","",Table1[[#This Row],[Voucher No]])</f>
        <v/>
      </c>
      <c r="BL467" t="str">
        <f>IF(Table1[[#This Row],[Date]]="","",Table1[[#This Row],[Narration]])</f>
        <v/>
      </c>
      <c r="BM467" t="str">
        <f>IF(Table1[[#This Row],[Date]]="","",$A$11&amp;$A$13&amp;ROW())</f>
        <v/>
      </c>
      <c r="BN467" t="str">
        <f>IF(Table1[[#This Row],[Date]]="","",$A$13)</f>
        <v/>
      </c>
      <c r="BP467" t="str">
        <f>IF(Table1[[#This Row],[Ledger 1]]="","","No")</f>
        <v/>
      </c>
      <c r="BQ467" t="str">
        <f>IF(Table1[[#This Row],[Date]]="","",IF(Table1[[#This Row],[Effect 1]]="Dr.","Yes","No"))</f>
        <v/>
      </c>
      <c r="BR467" t="str">
        <f>IF(Table1[[#This Row],[Date]]="","",Table1[[#This Row],[Ledger 1]])</f>
        <v/>
      </c>
      <c r="BS467" t="str">
        <f>IF(Table1[[#This Row],[Date]]="","",IF(Table1[[#This Row],[Effect 1]]="Dr.",-Table1[[#This Row],[Amount 1]],Table1[[#This Row],[Amount 1]]))</f>
        <v/>
      </c>
      <c r="BV467" t="str">
        <f>IF(Table1[[#This Row],[Ledger 2]]="","","No")</f>
        <v/>
      </c>
      <c r="BW467" t="str">
        <f>IF(Table1[[#This Row],[Date]]="","",IF(Table1[[#This Row],[Effect 2]]="Dr.","Yes","No"))</f>
        <v/>
      </c>
      <c r="BX467" t="str">
        <f>IF(Table1[[#This Row],[Date]]="","",Table1[[#This Row],[Ledger 2]])</f>
        <v/>
      </c>
      <c r="BY467" t="str">
        <f>IF(Table1[[#This Row],[Date]]="","",IF(Table1[[#This Row],[Effect 2]]="Dr.",-Table1[[#This Row],[Amount 2]],Table1[[#This Row],[Amount 2]]))</f>
        <v/>
      </c>
      <c r="CB467" t="str">
        <f>IF(Table1[[#This Row],[Ledger 3]]="","","No")</f>
        <v/>
      </c>
      <c r="CC467" t="str">
        <f>IF(Table1[[#This Row],[Ledger 3]]="","",IF(Table1[[#This Row],[Effect 3]]="Dr.","Yes","No"))</f>
        <v/>
      </c>
      <c r="CD467" t="str">
        <f>IF(Table1[[#This Row],[Ledger 3]]="","",Table1[[#This Row],[Ledger 3]])</f>
        <v/>
      </c>
      <c r="CE467" t="str">
        <f>IF(Table1[[#This Row],[Ledger 3]]="","",IF(Table1[[#This Row],[Effect 3]]="Dr.",-Table1[[#This Row],[Amount 3]],Table1[[#This Row],[Amount 3]]))</f>
        <v/>
      </c>
      <c r="CH467" t="str">
        <f>IF(Table1[[#This Row],[Ledger 4]]="","","No")</f>
        <v/>
      </c>
      <c r="CI467" t="str">
        <f>IF(Table1[[#This Row],[Ledger 4]]="","",IF(Table1[[#This Row],[Effect 4]]="Dr.","Yes","No"))</f>
        <v/>
      </c>
      <c r="CJ467" t="str">
        <f>IF(Table1[[#This Row],[Ledger 4]]="","",Table1[[#This Row],[Ledger 4]])</f>
        <v/>
      </c>
      <c r="CK467" t="str">
        <f>IF(Table1[[#This Row],[Ledger 4]]="","",IF(Table1[[#This Row],[Effect 4]]="Dr.",-Table1[[#This Row],[Amount 4]],Table1[[#This Row],[Amount 4]]))</f>
        <v/>
      </c>
      <c r="CN467" t="str">
        <f>IF(Table1[[#This Row],[Ledger 5]]="","","No")</f>
        <v/>
      </c>
      <c r="CO467" t="str">
        <f>IF(Table1[[#This Row],[Ledger 5]]="","",IF(Table1[[#This Row],[Effect 5]]="Dr.","Yes","No"))</f>
        <v/>
      </c>
      <c r="CP467" t="str">
        <f>IF(Table1[[#This Row],[Ledger 5]]="","",Table1[[#This Row],[Ledger 5]])</f>
        <v/>
      </c>
      <c r="CQ467" t="str">
        <f>IF(Table1[[#This Row],[Ledger 5]]="","",IF(Table1[[#This Row],[Effect 5]]="Dr.",-Table1[[#This Row],[Amount 5]],Table1[[#This Row],[Amount 5]]))</f>
        <v/>
      </c>
      <c r="CT467" t="str">
        <f>IF(Table1[[#This Row],[Ledger 6]]="","","No")</f>
        <v/>
      </c>
      <c r="CU467" t="str">
        <f>IF(Table1[[#This Row],[Ledger 6]]="","",IF(Table1[[#This Row],[Effect 6]]="Dr.","Yes","No"))</f>
        <v/>
      </c>
      <c r="CV467" t="str">
        <f>IF(Table1[[#This Row],[Ledger 6]]="","",Table1[[#This Row],[Ledger 6]])</f>
        <v/>
      </c>
      <c r="CW467" t="str">
        <f>IF(Table1[[#This Row],[Ledger 6]]="","",IF(Table1[[#This Row],[Effect 6]]="Dr.",-Table1[[#This Row],[Amount 6]],Table1[[#This Row],[Amount 6]]))</f>
        <v/>
      </c>
      <c r="CZ467" t="str">
        <f>IF(Table1[[#This Row],[Ledger 7]]="","","No")</f>
        <v/>
      </c>
      <c r="DA467" t="str">
        <f>IF(Table1[[#This Row],[Ledger 7]]="","",IF(Table1[[#This Row],[Effect 7]]="Dr.","Yes","No"))</f>
        <v/>
      </c>
      <c r="DB467" t="str">
        <f>IF(Table1[[#This Row],[Ledger 7]]="","",Table1[[#This Row],[Ledger 7]])</f>
        <v/>
      </c>
      <c r="DC467" t="str">
        <f>IF(Table1[[#This Row],[Ledger 7]]="","",IF(Table1[[#This Row],[Effect 7]]="Dr.",-Table1[[#This Row],[Amount 7]],Table1[[#This Row],[Amount 7]]))</f>
        <v/>
      </c>
      <c r="DF467" t="str">
        <f>IF(Table1[[#This Row],[Ledger 8]]="","","No")</f>
        <v/>
      </c>
      <c r="DG467" t="str">
        <f>IF(Table1[[#This Row],[Ledger 8]]="","",IF(Table1[[#This Row],[Effect 8]]="Dr.","Yes","No"))</f>
        <v/>
      </c>
      <c r="DH467" t="str">
        <f>IF(Table1[[#This Row],[Ledger 8]]="","",Table1[[#This Row],[Ledger 8]])</f>
        <v/>
      </c>
      <c r="DI467" t="str">
        <f>IF(Table1[[#This Row],[Ledger 8]]="","",IF(Table1[[#This Row],[Effect 8]]="Dr.",-Table1[[#This Row],[Amount 8]],Table1[[#This Row],[Amount 8]]))</f>
        <v/>
      </c>
      <c r="DL467" t="str">
        <f>IF(Table1[[#This Row],[Ledger 9]]="","","No")</f>
        <v/>
      </c>
      <c r="DM467" t="str">
        <f>IF(Table1[[#This Row],[Ledger 9]]="","",IF(Table1[[#This Row],[Effect 9]]="Dr.","Yes","No"))</f>
        <v/>
      </c>
      <c r="DN467" t="str">
        <f>IF(Table1[[#This Row],[Ledger 9]]="","",Table1[[#This Row],[Ledger 9]])</f>
        <v/>
      </c>
      <c r="DO467" t="str">
        <f>IF(Table1[[#This Row],[Ledger 9]]="","",IF(Table1[[#This Row],[Effect 9]]="Dr.",-Table1[[#This Row],[Amount 9]],Table1[[#This Row],[Amount 9]]))</f>
        <v/>
      </c>
      <c r="DR467" t="str">
        <f>IF(Table1[[#This Row],[Ledger 10]]="","","No")</f>
        <v/>
      </c>
      <c r="DS467" t="str">
        <f>IF(Table1[[#This Row],[Ledger 10]]="","",IF(Table1[[#This Row],[Effect 10]]="Dr.","Yes","No"))</f>
        <v/>
      </c>
      <c r="DT467" t="str">
        <f>IF(Table1[[#This Row],[Ledger 10]]="","",Table1[[#This Row],[Ledger 10]])</f>
        <v/>
      </c>
      <c r="DU467" t="str">
        <f>IF(Table1[[#This Row],[Ledger 10]]="","",IF(Table1[[#This Row],[Effect 10]]="Dr.",-Table1[[#This Row],[Amount 10]],Table1[[#This Row],[Amount 10]]))</f>
        <v/>
      </c>
      <c r="DX467" t="str">
        <f>IF(Table1[[#This Row],[Ledger 11]]="","","No")</f>
        <v/>
      </c>
      <c r="DY467" t="str">
        <f>IF(Table1[[#This Row],[Ledger 11]]="","",IF(Table1[[#This Row],[Effect 11]]="Dr.","Yes","No"))</f>
        <v/>
      </c>
      <c r="DZ467" t="str">
        <f>IF(Table1[[#This Row],[Ledger 11]]="","",Table1[[#This Row],[Ledger 11]])</f>
        <v/>
      </c>
      <c r="EA467" t="str">
        <f>IF(Table1[[#This Row],[Ledger 11]]="","",IF(Table1[[#This Row],[Effect 11]]="Dr.",-Table1[[#This Row],[Amount 11]],Table1[[#This Row],[Amount 11]]))</f>
        <v/>
      </c>
      <c r="ED467" t="str">
        <f>IF(Table1[[#This Row],[Ledger 12]]="","","No")</f>
        <v/>
      </c>
      <c r="EE467" t="str">
        <f>IF(Table1[[#This Row],[Ledger 12]]="","",IF(Table1[[#This Row],[Effect 12]]="Dr.","Yes","No"))</f>
        <v/>
      </c>
      <c r="EF467" t="str">
        <f>IF(Table1[[#This Row],[Ledger 12]]="","",Table1[[#This Row],[Ledger 12]])</f>
        <v/>
      </c>
      <c r="EG467" t="str">
        <f>IF(Table1[[#This Row],[Ledger 12]]="","",IF(Table1[[#This Row],[Effect 12]]="Dr.",-Table1[[#This Row],[Amount 12]],Table1[[#This Row],[Amount 12]]))</f>
        <v/>
      </c>
      <c r="EJ467" t="str">
        <f>IF(Table1[[#This Row],[Ledger 13]]="","","No")</f>
        <v/>
      </c>
      <c r="EK467" t="str">
        <f>IF(Table1[[#This Row],[Ledger 13]]="","",IF(Table1[[#This Row],[Effect 13]]="Dr.","Yes","No"))</f>
        <v/>
      </c>
      <c r="EL467" t="str">
        <f>IF(Table1[[#This Row],[Ledger 13]]="","",Table1[[#This Row],[Ledger 13]])</f>
        <v/>
      </c>
      <c r="EM467" t="str">
        <f>IF(Table1[[#This Row],[Ledger 13]]="","",IF(Table1[[#This Row],[Effect 13]]="Dr.",-Table1[[#This Row],[Amount 13]],Table1[[#This Row],[Amount 13]]))</f>
        <v/>
      </c>
      <c r="EP467" t="str">
        <f>IF(Table1[[#This Row],[Ledger 14]]="","","No")</f>
        <v/>
      </c>
      <c r="EQ467" t="str">
        <f>IF(Table1[[#This Row],[Ledger 14]]="","",IF(Table1[[#This Row],[Effect 14]]="Dr.","Yes","No"))</f>
        <v/>
      </c>
      <c r="ER467" t="str">
        <f>IF(Table1[[#This Row],[Ledger 14]]="","",Table1[[#This Row],[Ledger 14]])</f>
        <v/>
      </c>
      <c r="ES467" t="str">
        <f>IF(Table1[[#This Row],[Ledger 14]]="","",IF(Table1[[#This Row],[Effect 14]]="Dr.",-Table1[[#This Row],[Amount 14]],Table1[[#This Row],[Amount 14]]))</f>
        <v/>
      </c>
      <c r="EV467" t="str">
        <f>IF(Table1[[#This Row],[Ledger 15]]="","","No")</f>
        <v/>
      </c>
      <c r="EW467" t="str">
        <f>IF(Table1[[#This Row],[Ledger 15]]="","",IF(Table1[[#This Row],[Effect 15]]="Dr.","Yes","No"))</f>
        <v/>
      </c>
      <c r="EX467" t="str">
        <f>IF(Table1[[#This Row],[Ledger 15]]="","",Table1[[#This Row],[Ledger 15]])</f>
        <v/>
      </c>
      <c r="EY467" t="str">
        <f>IF(Table1[[#This Row],[Ledger 15]]="","",IF(Table1[[#This Row],[Effect 15]]="Dr.",-Table1[[#This Row],[Amount 15]],Table1[[#This Row],[Amount 15]]))</f>
        <v/>
      </c>
      <c r="FD4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7">
        <f>IF(Table1[[#This Row],[Date]]="",0,IF(AND(Table1[[#This Row],[Date]]&gt;=$FE$2,Table1[[#This Row],[Date]]&lt;=$FE$3),0,1))</f>
        <v>0</v>
      </c>
      <c r="FF467">
        <f>IF(Table1[[#This Row],[Date]]="",0,IF(TYPE(VLOOKUP(Table1[[#This Row],[Voucher Type]],Table1[[#All],[Voucher Type Master]],1,FALSE))=16,1,0))</f>
        <v>0</v>
      </c>
      <c r="FG467">
        <f>IF(TYPE(IF(Table1[[#This Row],[Date]]="",0,IF(VLOOKUP(Table1[[#This Row],[Voucher Type]],$FY$5:$FZ$13,2,0)=Table1[[#This Row],[Effect 1]],0,1)))=16,1,0)</f>
        <v>0</v>
      </c>
      <c r="FH4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7">
        <f>IF(LEN(Table1[[#This Row],[Ledger 1]])&gt;0,IF(TYPE(VLOOKUP(Table1[[#This Row],[Ledger 1]],GZ:GZ,1,0))=16,1,0),0)</f>
        <v>0</v>
      </c>
      <c r="FJ467">
        <f>IF(LEN(Table1[[#This Row],[Ledger 2]])&gt;0,IF(TYPE(VLOOKUP(Table1[[#This Row],[Ledger 2]],GZ:GZ,1,0))=16,1,0),0)</f>
        <v>0</v>
      </c>
      <c r="FK467">
        <f>IF(LEN(Table1[[#This Row],[Ledger 3]])&gt;0,IF(TYPE(VLOOKUP(Table1[[#This Row],[Ledger 3]],GZ:GZ,1,0))=16,1,0),0)</f>
        <v>0</v>
      </c>
      <c r="FL467">
        <f>IF(LEN(Table1[[#This Row],[Ledger 4]])&gt;0,IF(TYPE(VLOOKUP(Table1[[#This Row],[Ledger 4]],GZ:GZ,1,0))=16,1,0),0)</f>
        <v>0</v>
      </c>
      <c r="FM467">
        <f>IF(LEN(Table1[[#This Row],[Ledger 5]])&gt;0,IF(TYPE(VLOOKUP(Table1[[#This Row],[Ledger 5]],GZ:GZ,1,0))=16,1,0),0)</f>
        <v>0</v>
      </c>
      <c r="FN467">
        <f>IF(LEN(Table1[[#This Row],[Ledger 6]])&gt;0,IF(TYPE(VLOOKUP(Table1[[#This Row],[Ledger 6]],$GZ:$GZ,1,0))=16,1,0),0)</f>
        <v>0</v>
      </c>
      <c r="FO467">
        <f>IF(LEN(Table1[[#This Row],[Ledger 7]])&gt;0,IF(TYPE(VLOOKUP(Table1[[#This Row],[Ledger 7]],$GZ:$GZ,1,0))=16,1,0),0)</f>
        <v>0</v>
      </c>
      <c r="FP467">
        <f>IF(LEN(Table1[[#This Row],[Ledger 8]])&gt;0,IF(TYPE(VLOOKUP(Table1[[#This Row],[Ledger 8]],$GZ:$GZ,1,0))=16,1,0),0)</f>
        <v>0</v>
      </c>
      <c r="FQ467">
        <f>IF(LEN(Table1[[#This Row],[Ledger 9]])&gt;0,IF(TYPE(VLOOKUP(Table1[[#This Row],[Ledger 9]],$GZ:$GZ,1,0))=16,1,0),0)</f>
        <v>0</v>
      </c>
      <c r="FR467">
        <f>IF(LEN(Table1[[#This Row],[Ledger 10]])&gt;0,IF(TYPE(VLOOKUP(Table1[[#This Row],[Ledger 10]],$GZ:$GZ,1,0))=16,1,0),0)</f>
        <v>0</v>
      </c>
      <c r="FS467">
        <f>IF(LEN(Table1[[#This Row],[Ledger 11]])&gt;0,IF(TYPE(VLOOKUP(Table1[[#This Row],[Ledger 11]],$GZ:$GZ,1,0))=16,1,0),0)</f>
        <v>0</v>
      </c>
      <c r="FT467">
        <f>IF(LEN(Table1[[#This Row],[Ledger 12]])&gt;0,IF(TYPE(VLOOKUP(Table1[[#This Row],[Ledger 12]],$GZ:$GZ,1,0))=16,1,0),0)</f>
        <v>0</v>
      </c>
      <c r="FU467">
        <f>IF(LEN(Table1[[#This Row],[Ledger 13]])&gt;0,IF(TYPE(VLOOKUP(Table1[[#This Row],[Ledger 13]],$GZ:$GZ,1,0))=16,1,0),0)</f>
        <v>0</v>
      </c>
      <c r="FV467">
        <f>IF(LEN(Table1[[#This Row],[Ledger 14]])&gt;0,IF(TYPE(VLOOKUP(Table1[[#This Row],[Ledger 14]],$GZ:$GZ,1,0))=16,1,0),0)</f>
        <v>0</v>
      </c>
      <c r="FW467">
        <f>IF(LEN(Table1[[#This Row],[Ledger 15]])&gt;0,IF(TYPE(VLOOKUP(Table1[[#This Row],[Ledger 15]],$GZ:$GZ,1,0))=16,1,0),0)</f>
        <v>0</v>
      </c>
    </row>
    <row r="468" spans="4:179" ht="33" customHeight="1" x14ac:dyDescent="0.45">
      <c r="D468" s="8">
        <f t="shared" si="16"/>
        <v>463</v>
      </c>
      <c r="E468" s="32"/>
      <c r="F468" s="34"/>
      <c r="G468" s="34"/>
      <c r="H468" s="34"/>
      <c r="I468" s="34"/>
      <c r="J468" s="38"/>
      <c r="K468" s="33"/>
      <c r="L468" s="36"/>
      <c r="M468" s="35"/>
      <c r="N468" s="34"/>
      <c r="O468" s="41"/>
      <c r="P468" s="35"/>
      <c r="Q468" s="34"/>
      <c r="R468" s="37"/>
      <c r="S468" s="35"/>
      <c r="T468" s="34"/>
      <c r="U468" s="37"/>
      <c r="V468" s="35"/>
      <c r="W468" s="34"/>
      <c r="X468" s="37"/>
      <c r="Y468" s="35"/>
      <c r="Z468" s="34"/>
      <c r="AA468" s="37"/>
      <c r="AB468" s="35"/>
      <c r="AC468" s="34"/>
      <c r="AD468" s="37"/>
      <c r="AE468" s="35"/>
      <c r="AF468" s="34"/>
      <c r="AG468" s="37"/>
      <c r="AH468" s="35"/>
      <c r="AI468" s="34"/>
      <c r="AJ468" s="37"/>
      <c r="AK468" s="35"/>
      <c r="AL468" s="34"/>
      <c r="AM468" s="37"/>
      <c r="AN468" s="35"/>
      <c r="AO468" s="34"/>
      <c r="AP468" s="37"/>
      <c r="AQ468" s="35"/>
      <c r="AR468" s="34"/>
      <c r="AS468" s="37"/>
      <c r="AT468" s="35"/>
      <c r="AU468" s="34"/>
      <c r="AV468" s="37"/>
      <c r="AW468" s="35"/>
      <c r="AX468" s="34"/>
      <c r="AY468" s="37"/>
      <c r="AZ468" s="35"/>
      <c r="BA468" s="34"/>
      <c r="BB468" s="37"/>
      <c r="BC4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8" s="7"/>
      <c r="BF468" t="str">
        <f>IF(Table1[[#This Row],[Date]]="","","&amp;lt;VOUCHER REMOTEID="&amp;""""&amp;$A$11&amp;$A$13&amp;ROW()&amp;""""&amp;" VCHTYPE="""&amp;F468&amp;""" ACTION="""&amp;"Create"&amp;"""&amp;gt;")</f>
        <v/>
      </c>
      <c r="BG468" t="str">
        <f>IF(Table1[[#This Row],[Date]]="","",TEXT(Table1[[#This Row],[Date]],"yyyymmdd"))</f>
        <v/>
      </c>
      <c r="BH468" t="str">
        <f>Table1[[#This Row],[Date2]]</f>
        <v/>
      </c>
      <c r="BI468" t="str">
        <f>IF(Table1[[#This Row],[Date]]="","",Table1[[#This Row],[Voucher Type]])</f>
        <v/>
      </c>
      <c r="BJ468" t="str">
        <f>IF(Table1[[#This Row],[Ref No / Invoice No]]="","",Table1[[#This Row],[Ref No / Invoice No]])</f>
        <v/>
      </c>
      <c r="BK468" t="str">
        <f>IF(Table1[[#This Row],[Voucher No]]="","",Table1[[#This Row],[Voucher No]])</f>
        <v/>
      </c>
      <c r="BL468" t="str">
        <f>IF(Table1[[#This Row],[Date]]="","",Table1[[#This Row],[Narration]])</f>
        <v/>
      </c>
      <c r="BM468" t="str">
        <f>IF(Table1[[#This Row],[Date]]="","",$A$11&amp;$A$13&amp;ROW())</f>
        <v/>
      </c>
      <c r="BN468" t="str">
        <f>IF(Table1[[#This Row],[Date]]="","",$A$13)</f>
        <v/>
      </c>
      <c r="BP468" t="str">
        <f>IF(Table1[[#This Row],[Ledger 1]]="","","No")</f>
        <v/>
      </c>
      <c r="BQ468" t="str">
        <f>IF(Table1[[#This Row],[Date]]="","",IF(Table1[[#This Row],[Effect 1]]="Dr.","Yes","No"))</f>
        <v/>
      </c>
      <c r="BR468" t="str">
        <f>IF(Table1[[#This Row],[Date]]="","",Table1[[#This Row],[Ledger 1]])</f>
        <v/>
      </c>
      <c r="BS468" t="str">
        <f>IF(Table1[[#This Row],[Date]]="","",IF(Table1[[#This Row],[Effect 1]]="Dr.",-Table1[[#This Row],[Amount 1]],Table1[[#This Row],[Amount 1]]))</f>
        <v/>
      </c>
      <c r="BV468" t="str">
        <f>IF(Table1[[#This Row],[Ledger 2]]="","","No")</f>
        <v/>
      </c>
      <c r="BW468" t="str">
        <f>IF(Table1[[#This Row],[Date]]="","",IF(Table1[[#This Row],[Effect 2]]="Dr.","Yes","No"))</f>
        <v/>
      </c>
      <c r="BX468" t="str">
        <f>IF(Table1[[#This Row],[Date]]="","",Table1[[#This Row],[Ledger 2]])</f>
        <v/>
      </c>
      <c r="BY468" t="str">
        <f>IF(Table1[[#This Row],[Date]]="","",IF(Table1[[#This Row],[Effect 2]]="Dr.",-Table1[[#This Row],[Amount 2]],Table1[[#This Row],[Amount 2]]))</f>
        <v/>
      </c>
      <c r="CB468" t="str">
        <f>IF(Table1[[#This Row],[Ledger 3]]="","","No")</f>
        <v/>
      </c>
      <c r="CC468" t="str">
        <f>IF(Table1[[#This Row],[Ledger 3]]="","",IF(Table1[[#This Row],[Effect 3]]="Dr.","Yes","No"))</f>
        <v/>
      </c>
      <c r="CD468" t="str">
        <f>IF(Table1[[#This Row],[Ledger 3]]="","",Table1[[#This Row],[Ledger 3]])</f>
        <v/>
      </c>
      <c r="CE468" t="str">
        <f>IF(Table1[[#This Row],[Ledger 3]]="","",IF(Table1[[#This Row],[Effect 3]]="Dr.",-Table1[[#This Row],[Amount 3]],Table1[[#This Row],[Amount 3]]))</f>
        <v/>
      </c>
      <c r="CH468" t="str">
        <f>IF(Table1[[#This Row],[Ledger 4]]="","","No")</f>
        <v/>
      </c>
      <c r="CI468" t="str">
        <f>IF(Table1[[#This Row],[Ledger 4]]="","",IF(Table1[[#This Row],[Effect 4]]="Dr.","Yes","No"))</f>
        <v/>
      </c>
      <c r="CJ468" t="str">
        <f>IF(Table1[[#This Row],[Ledger 4]]="","",Table1[[#This Row],[Ledger 4]])</f>
        <v/>
      </c>
      <c r="CK468" t="str">
        <f>IF(Table1[[#This Row],[Ledger 4]]="","",IF(Table1[[#This Row],[Effect 4]]="Dr.",-Table1[[#This Row],[Amount 4]],Table1[[#This Row],[Amount 4]]))</f>
        <v/>
      </c>
      <c r="CN468" t="str">
        <f>IF(Table1[[#This Row],[Ledger 5]]="","","No")</f>
        <v/>
      </c>
      <c r="CO468" t="str">
        <f>IF(Table1[[#This Row],[Ledger 5]]="","",IF(Table1[[#This Row],[Effect 5]]="Dr.","Yes","No"))</f>
        <v/>
      </c>
      <c r="CP468" t="str">
        <f>IF(Table1[[#This Row],[Ledger 5]]="","",Table1[[#This Row],[Ledger 5]])</f>
        <v/>
      </c>
      <c r="CQ468" t="str">
        <f>IF(Table1[[#This Row],[Ledger 5]]="","",IF(Table1[[#This Row],[Effect 5]]="Dr.",-Table1[[#This Row],[Amount 5]],Table1[[#This Row],[Amount 5]]))</f>
        <v/>
      </c>
      <c r="CT468" t="str">
        <f>IF(Table1[[#This Row],[Ledger 6]]="","","No")</f>
        <v/>
      </c>
      <c r="CU468" t="str">
        <f>IF(Table1[[#This Row],[Ledger 6]]="","",IF(Table1[[#This Row],[Effect 6]]="Dr.","Yes","No"))</f>
        <v/>
      </c>
      <c r="CV468" t="str">
        <f>IF(Table1[[#This Row],[Ledger 6]]="","",Table1[[#This Row],[Ledger 6]])</f>
        <v/>
      </c>
      <c r="CW468" t="str">
        <f>IF(Table1[[#This Row],[Ledger 6]]="","",IF(Table1[[#This Row],[Effect 6]]="Dr.",-Table1[[#This Row],[Amount 6]],Table1[[#This Row],[Amount 6]]))</f>
        <v/>
      </c>
      <c r="CZ468" t="str">
        <f>IF(Table1[[#This Row],[Ledger 7]]="","","No")</f>
        <v/>
      </c>
      <c r="DA468" t="str">
        <f>IF(Table1[[#This Row],[Ledger 7]]="","",IF(Table1[[#This Row],[Effect 7]]="Dr.","Yes","No"))</f>
        <v/>
      </c>
      <c r="DB468" t="str">
        <f>IF(Table1[[#This Row],[Ledger 7]]="","",Table1[[#This Row],[Ledger 7]])</f>
        <v/>
      </c>
      <c r="DC468" t="str">
        <f>IF(Table1[[#This Row],[Ledger 7]]="","",IF(Table1[[#This Row],[Effect 7]]="Dr.",-Table1[[#This Row],[Amount 7]],Table1[[#This Row],[Amount 7]]))</f>
        <v/>
      </c>
      <c r="DF468" t="str">
        <f>IF(Table1[[#This Row],[Ledger 8]]="","","No")</f>
        <v/>
      </c>
      <c r="DG468" t="str">
        <f>IF(Table1[[#This Row],[Ledger 8]]="","",IF(Table1[[#This Row],[Effect 8]]="Dr.","Yes","No"))</f>
        <v/>
      </c>
      <c r="DH468" t="str">
        <f>IF(Table1[[#This Row],[Ledger 8]]="","",Table1[[#This Row],[Ledger 8]])</f>
        <v/>
      </c>
      <c r="DI468" t="str">
        <f>IF(Table1[[#This Row],[Ledger 8]]="","",IF(Table1[[#This Row],[Effect 8]]="Dr.",-Table1[[#This Row],[Amount 8]],Table1[[#This Row],[Amount 8]]))</f>
        <v/>
      </c>
      <c r="DL468" t="str">
        <f>IF(Table1[[#This Row],[Ledger 9]]="","","No")</f>
        <v/>
      </c>
      <c r="DM468" t="str">
        <f>IF(Table1[[#This Row],[Ledger 9]]="","",IF(Table1[[#This Row],[Effect 9]]="Dr.","Yes","No"))</f>
        <v/>
      </c>
      <c r="DN468" t="str">
        <f>IF(Table1[[#This Row],[Ledger 9]]="","",Table1[[#This Row],[Ledger 9]])</f>
        <v/>
      </c>
      <c r="DO468" t="str">
        <f>IF(Table1[[#This Row],[Ledger 9]]="","",IF(Table1[[#This Row],[Effect 9]]="Dr.",-Table1[[#This Row],[Amount 9]],Table1[[#This Row],[Amount 9]]))</f>
        <v/>
      </c>
      <c r="DR468" t="str">
        <f>IF(Table1[[#This Row],[Ledger 10]]="","","No")</f>
        <v/>
      </c>
      <c r="DS468" t="str">
        <f>IF(Table1[[#This Row],[Ledger 10]]="","",IF(Table1[[#This Row],[Effect 10]]="Dr.","Yes","No"))</f>
        <v/>
      </c>
      <c r="DT468" t="str">
        <f>IF(Table1[[#This Row],[Ledger 10]]="","",Table1[[#This Row],[Ledger 10]])</f>
        <v/>
      </c>
      <c r="DU468" t="str">
        <f>IF(Table1[[#This Row],[Ledger 10]]="","",IF(Table1[[#This Row],[Effect 10]]="Dr.",-Table1[[#This Row],[Amount 10]],Table1[[#This Row],[Amount 10]]))</f>
        <v/>
      </c>
      <c r="DX468" t="str">
        <f>IF(Table1[[#This Row],[Ledger 11]]="","","No")</f>
        <v/>
      </c>
      <c r="DY468" t="str">
        <f>IF(Table1[[#This Row],[Ledger 11]]="","",IF(Table1[[#This Row],[Effect 11]]="Dr.","Yes","No"))</f>
        <v/>
      </c>
      <c r="DZ468" t="str">
        <f>IF(Table1[[#This Row],[Ledger 11]]="","",Table1[[#This Row],[Ledger 11]])</f>
        <v/>
      </c>
      <c r="EA468" t="str">
        <f>IF(Table1[[#This Row],[Ledger 11]]="","",IF(Table1[[#This Row],[Effect 11]]="Dr.",-Table1[[#This Row],[Amount 11]],Table1[[#This Row],[Amount 11]]))</f>
        <v/>
      </c>
      <c r="ED468" t="str">
        <f>IF(Table1[[#This Row],[Ledger 12]]="","","No")</f>
        <v/>
      </c>
      <c r="EE468" t="str">
        <f>IF(Table1[[#This Row],[Ledger 12]]="","",IF(Table1[[#This Row],[Effect 12]]="Dr.","Yes","No"))</f>
        <v/>
      </c>
      <c r="EF468" t="str">
        <f>IF(Table1[[#This Row],[Ledger 12]]="","",Table1[[#This Row],[Ledger 12]])</f>
        <v/>
      </c>
      <c r="EG468" t="str">
        <f>IF(Table1[[#This Row],[Ledger 12]]="","",IF(Table1[[#This Row],[Effect 12]]="Dr.",-Table1[[#This Row],[Amount 12]],Table1[[#This Row],[Amount 12]]))</f>
        <v/>
      </c>
      <c r="EJ468" t="str">
        <f>IF(Table1[[#This Row],[Ledger 13]]="","","No")</f>
        <v/>
      </c>
      <c r="EK468" t="str">
        <f>IF(Table1[[#This Row],[Ledger 13]]="","",IF(Table1[[#This Row],[Effect 13]]="Dr.","Yes","No"))</f>
        <v/>
      </c>
      <c r="EL468" t="str">
        <f>IF(Table1[[#This Row],[Ledger 13]]="","",Table1[[#This Row],[Ledger 13]])</f>
        <v/>
      </c>
      <c r="EM468" t="str">
        <f>IF(Table1[[#This Row],[Ledger 13]]="","",IF(Table1[[#This Row],[Effect 13]]="Dr.",-Table1[[#This Row],[Amount 13]],Table1[[#This Row],[Amount 13]]))</f>
        <v/>
      </c>
      <c r="EP468" t="str">
        <f>IF(Table1[[#This Row],[Ledger 14]]="","","No")</f>
        <v/>
      </c>
      <c r="EQ468" t="str">
        <f>IF(Table1[[#This Row],[Ledger 14]]="","",IF(Table1[[#This Row],[Effect 14]]="Dr.","Yes","No"))</f>
        <v/>
      </c>
      <c r="ER468" t="str">
        <f>IF(Table1[[#This Row],[Ledger 14]]="","",Table1[[#This Row],[Ledger 14]])</f>
        <v/>
      </c>
      <c r="ES468" t="str">
        <f>IF(Table1[[#This Row],[Ledger 14]]="","",IF(Table1[[#This Row],[Effect 14]]="Dr.",-Table1[[#This Row],[Amount 14]],Table1[[#This Row],[Amount 14]]))</f>
        <v/>
      </c>
      <c r="EV468" t="str">
        <f>IF(Table1[[#This Row],[Ledger 15]]="","","No")</f>
        <v/>
      </c>
      <c r="EW468" t="str">
        <f>IF(Table1[[#This Row],[Ledger 15]]="","",IF(Table1[[#This Row],[Effect 15]]="Dr.","Yes","No"))</f>
        <v/>
      </c>
      <c r="EX468" t="str">
        <f>IF(Table1[[#This Row],[Ledger 15]]="","",Table1[[#This Row],[Ledger 15]])</f>
        <v/>
      </c>
      <c r="EY468" t="str">
        <f>IF(Table1[[#This Row],[Ledger 15]]="","",IF(Table1[[#This Row],[Effect 15]]="Dr.",-Table1[[#This Row],[Amount 15]],Table1[[#This Row],[Amount 15]]))</f>
        <v/>
      </c>
      <c r="FD4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8">
        <f>IF(Table1[[#This Row],[Date]]="",0,IF(AND(Table1[[#This Row],[Date]]&gt;=$FE$2,Table1[[#This Row],[Date]]&lt;=$FE$3),0,1))</f>
        <v>0</v>
      </c>
      <c r="FF468">
        <f>IF(Table1[[#This Row],[Date]]="",0,IF(TYPE(VLOOKUP(Table1[[#This Row],[Voucher Type]],Table1[[#All],[Voucher Type Master]],1,FALSE))=16,1,0))</f>
        <v>0</v>
      </c>
      <c r="FG468">
        <f>IF(TYPE(IF(Table1[[#This Row],[Date]]="",0,IF(VLOOKUP(Table1[[#This Row],[Voucher Type]],$FY$5:$FZ$13,2,0)=Table1[[#This Row],[Effect 1]],0,1)))=16,1,0)</f>
        <v>0</v>
      </c>
      <c r="FH4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8">
        <f>IF(LEN(Table1[[#This Row],[Ledger 1]])&gt;0,IF(TYPE(VLOOKUP(Table1[[#This Row],[Ledger 1]],GZ:GZ,1,0))=16,1,0),0)</f>
        <v>0</v>
      </c>
      <c r="FJ468">
        <f>IF(LEN(Table1[[#This Row],[Ledger 2]])&gt;0,IF(TYPE(VLOOKUP(Table1[[#This Row],[Ledger 2]],GZ:GZ,1,0))=16,1,0),0)</f>
        <v>0</v>
      </c>
      <c r="FK468">
        <f>IF(LEN(Table1[[#This Row],[Ledger 3]])&gt;0,IF(TYPE(VLOOKUP(Table1[[#This Row],[Ledger 3]],GZ:GZ,1,0))=16,1,0),0)</f>
        <v>0</v>
      </c>
      <c r="FL468">
        <f>IF(LEN(Table1[[#This Row],[Ledger 4]])&gt;0,IF(TYPE(VLOOKUP(Table1[[#This Row],[Ledger 4]],GZ:GZ,1,0))=16,1,0),0)</f>
        <v>0</v>
      </c>
      <c r="FM468">
        <f>IF(LEN(Table1[[#This Row],[Ledger 5]])&gt;0,IF(TYPE(VLOOKUP(Table1[[#This Row],[Ledger 5]],GZ:GZ,1,0))=16,1,0),0)</f>
        <v>0</v>
      </c>
      <c r="FN468">
        <f>IF(LEN(Table1[[#This Row],[Ledger 6]])&gt;0,IF(TYPE(VLOOKUP(Table1[[#This Row],[Ledger 6]],$GZ:$GZ,1,0))=16,1,0),0)</f>
        <v>0</v>
      </c>
      <c r="FO468">
        <f>IF(LEN(Table1[[#This Row],[Ledger 7]])&gt;0,IF(TYPE(VLOOKUP(Table1[[#This Row],[Ledger 7]],$GZ:$GZ,1,0))=16,1,0),0)</f>
        <v>0</v>
      </c>
      <c r="FP468">
        <f>IF(LEN(Table1[[#This Row],[Ledger 8]])&gt;0,IF(TYPE(VLOOKUP(Table1[[#This Row],[Ledger 8]],$GZ:$GZ,1,0))=16,1,0),0)</f>
        <v>0</v>
      </c>
      <c r="FQ468">
        <f>IF(LEN(Table1[[#This Row],[Ledger 9]])&gt;0,IF(TYPE(VLOOKUP(Table1[[#This Row],[Ledger 9]],$GZ:$GZ,1,0))=16,1,0),0)</f>
        <v>0</v>
      </c>
      <c r="FR468">
        <f>IF(LEN(Table1[[#This Row],[Ledger 10]])&gt;0,IF(TYPE(VLOOKUP(Table1[[#This Row],[Ledger 10]],$GZ:$GZ,1,0))=16,1,0),0)</f>
        <v>0</v>
      </c>
      <c r="FS468">
        <f>IF(LEN(Table1[[#This Row],[Ledger 11]])&gt;0,IF(TYPE(VLOOKUP(Table1[[#This Row],[Ledger 11]],$GZ:$GZ,1,0))=16,1,0),0)</f>
        <v>0</v>
      </c>
      <c r="FT468">
        <f>IF(LEN(Table1[[#This Row],[Ledger 12]])&gt;0,IF(TYPE(VLOOKUP(Table1[[#This Row],[Ledger 12]],$GZ:$GZ,1,0))=16,1,0),0)</f>
        <v>0</v>
      </c>
      <c r="FU468">
        <f>IF(LEN(Table1[[#This Row],[Ledger 13]])&gt;0,IF(TYPE(VLOOKUP(Table1[[#This Row],[Ledger 13]],$GZ:$GZ,1,0))=16,1,0),0)</f>
        <v>0</v>
      </c>
      <c r="FV468">
        <f>IF(LEN(Table1[[#This Row],[Ledger 14]])&gt;0,IF(TYPE(VLOOKUP(Table1[[#This Row],[Ledger 14]],$GZ:$GZ,1,0))=16,1,0),0)</f>
        <v>0</v>
      </c>
      <c r="FW468">
        <f>IF(LEN(Table1[[#This Row],[Ledger 15]])&gt;0,IF(TYPE(VLOOKUP(Table1[[#This Row],[Ledger 15]],$GZ:$GZ,1,0))=16,1,0),0)</f>
        <v>0</v>
      </c>
    </row>
    <row r="469" spans="4:179" ht="33" customHeight="1" x14ac:dyDescent="0.45">
      <c r="D469" s="8">
        <f t="shared" si="16"/>
        <v>464</v>
      </c>
      <c r="E469" s="32"/>
      <c r="F469" s="34"/>
      <c r="G469" s="34"/>
      <c r="H469" s="34"/>
      <c r="I469" s="34"/>
      <c r="J469" s="38"/>
      <c r="K469" s="33"/>
      <c r="L469" s="36"/>
      <c r="M469" s="35"/>
      <c r="N469" s="34"/>
      <c r="O469" s="41"/>
      <c r="P469" s="35"/>
      <c r="Q469" s="34"/>
      <c r="R469" s="37"/>
      <c r="S469" s="35"/>
      <c r="T469" s="34"/>
      <c r="U469" s="37"/>
      <c r="V469" s="35"/>
      <c r="W469" s="34"/>
      <c r="X469" s="37"/>
      <c r="Y469" s="35"/>
      <c r="Z469" s="34"/>
      <c r="AA469" s="37"/>
      <c r="AB469" s="35"/>
      <c r="AC469" s="34"/>
      <c r="AD469" s="37"/>
      <c r="AE469" s="35"/>
      <c r="AF469" s="34"/>
      <c r="AG469" s="37"/>
      <c r="AH469" s="35"/>
      <c r="AI469" s="34"/>
      <c r="AJ469" s="37"/>
      <c r="AK469" s="35"/>
      <c r="AL469" s="34"/>
      <c r="AM469" s="37"/>
      <c r="AN469" s="35"/>
      <c r="AO469" s="34"/>
      <c r="AP469" s="37"/>
      <c r="AQ469" s="35"/>
      <c r="AR469" s="34"/>
      <c r="AS469" s="37"/>
      <c r="AT469" s="35"/>
      <c r="AU469" s="34"/>
      <c r="AV469" s="37"/>
      <c r="AW469" s="35"/>
      <c r="AX469" s="34"/>
      <c r="AY469" s="37"/>
      <c r="AZ469" s="35"/>
      <c r="BA469" s="34"/>
      <c r="BB469" s="37"/>
      <c r="BC4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69" s="7"/>
      <c r="BF469" t="str">
        <f>IF(Table1[[#This Row],[Date]]="","","&amp;lt;VOUCHER REMOTEID="&amp;""""&amp;$A$11&amp;$A$13&amp;ROW()&amp;""""&amp;" VCHTYPE="""&amp;F469&amp;""" ACTION="""&amp;"Create"&amp;"""&amp;gt;")</f>
        <v/>
      </c>
      <c r="BG469" t="str">
        <f>IF(Table1[[#This Row],[Date]]="","",TEXT(Table1[[#This Row],[Date]],"yyyymmdd"))</f>
        <v/>
      </c>
      <c r="BH469" t="str">
        <f>Table1[[#This Row],[Date2]]</f>
        <v/>
      </c>
      <c r="BI469" t="str">
        <f>IF(Table1[[#This Row],[Date]]="","",Table1[[#This Row],[Voucher Type]])</f>
        <v/>
      </c>
      <c r="BJ469" t="str">
        <f>IF(Table1[[#This Row],[Ref No / Invoice No]]="","",Table1[[#This Row],[Ref No / Invoice No]])</f>
        <v/>
      </c>
      <c r="BK469" t="str">
        <f>IF(Table1[[#This Row],[Voucher No]]="","",Table1[[#This Row],[Voucher No]])</f>
        <v/>
      </c>
      <c r="BL469" t="str">
        <f>IF(Table1[[#This Row],[Date]]="","",Table1[[#This Row],[Narration]])</f>
        <v/>
      </c>
      <c r="BM469" t="str">
        <f>IF(Table1[[#This Row],[Date]]="","",$A$11&amp;$A$13&amp;ROW())</f>
        <v/>
      </c>
      <c r="BN469" t="str">
        <f>IF(Table1[[#This Row],[Date]]="","",$A$13)</f>
        <v/>
      </c>
      <c r="BP469" t="str">
        <f>IF(Table1[[#This Row],[Ledger 1]]="","","No")</f>
        <v/>
      </c>
      <c r="BQ469" t="str">
        <f>IF(Table1[[#This Row],[Date]]="","",IF(Table1[[#This Row],[Effect 1]]="Dr.","Yes","No"))</f>
        <v/>
      </c>
      <c r="BR469" t="str">
        <f>IF(Table1[[#This Row],[Date]]="","",Table1[[#This Row],[Ledger 1]])</f>
        <v/>
      </c>
      <c r="BS469" t="str">
        <f>IF(Table1[[#This Row],[Date]]="","",IF(Table1[[#This Row],[Effect 1]]="Dr.",-Table1[[#This Row],[Amount 1]],Table1[[#This Row],[Amount 1]]))</f>
        <v/>
      </c>
      <c r="BV469" t="str">
        <f>IF(Table1[[#This Row],[Ledger 2]]="","","No")</f>
        <v/>
      </c>
      <c r="BW469" t="str">
        <f>IF(Table1[[#This Row],[Date]]="","",IF(Table1[[#This Row],[Effect 2]]="Dr.","Yes","No"))</f>
        <v/>
      </c>
      <c r="BX469" t="str">
        <f>IF(Table1[[#This Row],[Date]]="","",Table1[[#This Row],[Ledger 2]])</f>
        <v/>
      </c>
      <c r="BY469" t="str">
        <f>IF(Table1[[#This Row],[Date]]="","",IF(Table1[[#This Row],[Effect 2]]="Dr.",-Table1[[#This Row],[Amount 2]],Table1[[#This Row],[Amount 2]]))</f>
        <v/>
      </c>
      <c r="CB469" t="str">
        <f>IF(Table1[[#This Row],[Ledger 3]]="","","No")</f>
        <v/>
      </c>
      <c r="CC469" t="str">
        <f>IF(Table1[[#This Row],[Ledger 3]]="","",IF(Table1[[#This Row],[Effect 3]]="Dr.","Yes","No"))</f>
        <v/>
      </c>
      <c r="CD469" t="str">
        <f>IF(Table1[[#This Row],[Ledger 3]]="","",Table1[[#This Row],[Ledger 3]])</f>
        <v/>
      </c>
      <c r="CE469" t="str">
        <f>IF(Table1[[#This Row],[Ledger 3]]="","",IF(Table1[[#This Row],[Effect 3]]="Dr.",-Table1[[#This Row],[Amount 3]],Table1[[#This Row],[Amount 3]]))</f>
        <v/>
      </c>
      <c r="CH469" t="str">
        <f>IF(Table1[[#This Row],[Ledger 4]]="","","No")</f>
        <v/>
      </c>
      <c r="CI469" t="str">
        <f>IF(Table1[[#This Row],[Ledger 4]]="","",IF(Table1[[#This Row],[Effect 4]]="Dr.","Yes","No"))</f>
        <v/>
      </c>
      <c r="CJ469" t="str">
        <f>IF(Table1[[#This Row],[Ledger 4]]="","",Table1[[#This Row],[Ledger 4]])</f>
        <v/>
      </c>
      <c r="CK469" t="str">
        <f>IF(Table1[[#This Row],[Ledger 4]]="","",IF(Table1[[#This Row],[Effect 4]]="Dr.",-Table1[[#This Row],[Amount 4]],Table1[[#This Row],[Amount 4]]))</f>
        <v/>
      </c>
      <c r="CN469" t="str">
        <f>IF(Table1[[#This Row],[Ledger 5]]="","","No")</f>
        <v/>
      </c>
      <c r="CO469" t="str">
        <f>IF(Table1[[#This Row],[Ledger 5]]="","",IF(Table1[[#This Row],[Effect 5]]="Dr.","Yes","No"))</f>
        <v/>
      </c>
      <c r="CP469" t="str">
        <f>IF(Table1[[#This Row],[Ledger 5]]="","",Table1[[#This Row],[Ledger 5]])</f>
        <v/>
      </c>
      <c r="CQ469" t="str">
        <f>IF(Table1[[#This Row],[Ledger 5]]="","",IF(Table1[[#This Row],[Effect 5]]="Dr.",-Table1[[#This Row],[Amount 5]],Table1[[#This Row],[Amount 5]]))</f>
        <v/>
      </c>
      <c r="CT469" t="str">
        <f>IF(Table1[[#This Row],[Ledger 6]]="","","No")</f>
        <v/>
      </c>
      <c r="CU469" t="str">
        <f>IF(Table1[[#This Row],[Ledger 6]]="","",IF(Table1[[#This Row],[Effect 6]]="Dr.","Yes","No"))</f>
        <v/>
      </c>
      <c r="CV469" t="str">
        <f>IF(Table1[[#This Row],[Ledger 6]]="","",Table1[[#This Row],[Ledger 6]])</f>
        <v/>
      </c>
      <c r="CW469" t="str">
        <f>IF(Table1[[#This Row],[Ledger 6]]="","",IF(Table1[[#This Row],[Effect 6]]="Dr.",-Table1[[#This Row],[Amount 6]],Table1[[#This Row],[Amount 6]]))</f>
        <v/>
      </c>
      <c r="CZ469" t="str">
        <f>IF(Table1[[#This Row],[Ledger 7]]="","","No")</f>
        <v/>
      </c>
      <c r="DA469" t="str">
        <f>IF(Table1[[#This Row],[Ledger 7]]="","",IF(Table1[[#This Row],[Effect 7]]="Dr.","Yes","No"))</f>
        <v/>
      </c>
      <c r="DB469" t="str">
        <f>IF(Table1[[#This Row],[Ledger 7]]="","",Table1[[#This Row],[Ledger 7]])</f>
        <v/>
      </c>
      <c r="DC469" t="str">
        <f>IF(Table1[[#This Row],[Ledger 7]]="","",IF(Table1[[#This Row],[Effect 7]]="Dr.",-Table1[[#This Row],[Amount 7]],Table1[[#This Row],[Amount 7]]))</f>
        <v/>
      </c>
      <c r="DF469" t="str">
        <f>IF(Table1[[#This Row],[Ledger 8]]="","","No")</f>
        <v/>
      </c>
      <c r="DG469" t="str">
        <f>IF(Table1[[#This Row],[Ledger 8]]="","",IF(Table1[[#This Row],[Effect 8]]="Dr.","Yes","No"))</f>
        <v/>
      </c>
      <c r="DH469" t="str">
        <f>IF(Table1[[#This Row],[Ledger 8]]="","",Table1[[#This Row],[Ledger 8]])</f>
        <v/>
      </c>
      <c r="DI469" t="str">
        <f>IF(Table1[[#This Row],[Ledger 8]]="","",IF(Table1[[#This Row],[Effect 8]]="Dr.",-Table1[[#This Row],[Amount 8]],Table1[[#This Row],[Amount 8]]))</f>
        <v/>
      </c>
      <c r="DL469" t="str">
        <f>IF(Table1[[#This Row],[Ledger 9]]="","","No")</f>
        <v/>
      </c>
      <c r="DM469" t="str">
        <f>IF(Table1[[#This Row],[Ledger 9]]="","",IF(Table1[[#This Row],[Effect 9]]="Dr.","Yes","No"))</f>
        <v/>
      </c>
      <c r="DN469" t="str">
        <f>IF(Table1[[#This Row],[Ledger 9]]="","",Table1[[#This Row],[Ledger 9]])</f>
        <v/>
      </c>
      <c r="DO469" t="str">
        <f>IF(Table1[[#This Row],[Ledger 9]]="","",IF(Table1[[#This Row],[Effect 9]]="Dr.",-Table1[[#This Row],[Amount 9]],Table1[[#This Row],[Amount 9]]))</f>
        <v/>
      </c>
      <c r="DR469" t="str">
        <f>IF(Table1[[#This Row],[Ledger 10]]="","","No")</f>
        <v/>
      </c>
      <c r="DS469" t="str">
        <f>IF(Table1[[#This Row],[Ledger 10]]="","",IF(Table1[[#This Row],[Effect 10]]="Dr.","Yes","No"))</f>
        <v/>
      </c>
      <c r="DT469" t="str">
        <f>IF(Table1[[#This Row],[Ledger 10]]="","",Table1[[#This Row],[Ledger 10]])</f>
        <v/>
      </c>
      <c r="DU469" t="str">
        <f>IF(Table1[[#This Row],[Ledger 10]]="","",IF(Table1[[#This Row],[Effect 10]]="Dr.",-Table1[[#This Row],[Amount 10]],Table1[[#This Row],[Amount 10]]))</f>
        <v/>
      </c>
      <c r="DX469" t="str">
        <f>IF(Table1[[#This Row],[Ledger 11]]="","","No")</f>
        <v/>
      </c>
      <c r="DY469" t="str">
        <f>IF(Table1[[#This Row],[Ledger 11]]="","",IF(Table1[[#This Row],[Effect 11]]="Dr.","Yes","No"))</f>
        <v/>
      </c>
      <c r="DZ469" t="str">
        <f>IF(Table1[[#This Row],[Ledger 11]]="","",Table1[[#This Row],[Ledger 11]])</f>
        <v/>
      </c>
      <c r="EA469" t="str">
        <f>IF(Table1[[#This Row],[Ledger 11]]="","",IF(Table1[[#This Row],[Effect 11]]="Dr.",-Table1[[#This Row],[Amount 11]],Table1[[#This Row],[Amount 11]]))</f>
        <v/>
      </c>
      <c r="ED469" t="str">
        <f>IF(Table1[[#This Row],[Ledger 12]]="","","No")</f>
        <v/>
      </c>
      <c r="EE469" t="str">
        <f>IF(Table1[[#This Row],[Ledger 12]]="","",IF(Table1[[#This Row],[Effect 12]]="Dr.","Yes","No"))</f>
        <v/>
      </c>
      <c r="EF469" t="str">
        <f>IF(Table1[[#This Row],[Ledger 12]]="","",Table1[[#This Row],[Ledger 12]])</f>
        <v/>
      </c>
      <c r="EG469" t="str">
        <f>IF(Table1[[#This Row],[Ledger 12]]="","",IF(Table1[[#This Row],[Effect 12]]="Dr.",-Table1[[#This Row],[Amount 12]],Table1[[#This Row],[Amount 12]]))</f>
        <v/>
      </c>
      <c r="EJ469" t="str">
        <f>IF(Table1[[#This Row],[Ledger 13]]="","","No")</f>
        <v/>
      </c>
      <c r="EK469" t="str">
        <f>IF(Table1[[#This Row],[Ledger 13]]="","",IF(Table1[[#This Row],[Effect 13]]="Dr.","Yes","No"))</f>
        <v/>
      </c>
      <c r="EL469" t="str">
        <f>IF(Table1[[#This Row],[Ledger 13]]="","",Table1[[#This Row],[Ledger 13]])</f>
        <v/>
      </c>
      <c r="EM469" t="str">
        <f>IF(Table1[[#This Row],[Ledger 13]]="","",IF(Table1[[#This Row],[Effect 13]]="Dr.",-Table1[[#This Row],[Amount 13]],Table1[[#This Row],[Amount 13]]))</f>
        <v/>
      </c>
      <c r="EP469" t="str">
        <f>IF(Table1[[#This Row],[Ledger 14]]="","","No")</f>
        <v/>
      </c>
      <c r="EQ469" t="str">
        <f>IF(Table1[[#This Row],[Ledger 14]]="","",IF(Table1[[#This Row],[Effect 14]]="Dr.","Yes","No"))</f>
        <v/>
      </c>
      <c r="ER469" t="str">
        <f>IF(Table1[[#This Row],[Ledger 14]]="","",Table1[[#This Row],[Ledger 14]])</f>
        <v/>
      </c>
      <c r="ES469" t="str">
        <f>IF(Table1[[#This Row],[Ledger 14]]="","",IF(Table1[[#This Row],[Effect 14]]="Dr.",-Table1[[#This Row],[Amount 14]],Table1[[#This Row],[Amount 14]]))</f>
        <v/>
      </c>
      <c r="EV469" t="str">
        <f>IF(Table1[[#This Row],[Ledger 15]]="","","No")</f>
        <v/>
      </c>
      <c r="EW469" t="str">
        <f>IF(Table1[[#This Row],[Ledger 15]]="","",IF(Table1[[#This Row],[Effect 15]]="Dr.","Yes","No"))</f>
        <v/>
      </c>
      <c r="EX469" t="str">
        <f>IF(Table1[[#This Row],[Ledger 15]]="","",Table1[[#This Row],[Ledger 15]])</f>
        <v/>
      </c>
      <c r="EY469" t="str">
        <f>IF(Table1[[#This Row],[Ledger 15]]="","",IF(Table1[[#This Row],[Effect 15]]="Dr.",-Table1[[#This Row],[Amount 15]],Table1[[#This Row],[Amount 15]]))</f>
        <v/>
      </c>
      <c r="FD4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69">
        <f>IF(Table1[[#This Row],[Date]]="",0,IF(AND(Table1[[#This Row],[Date]]&gt;=$FE$2,Table1[[#This Row],[Date]]&lt;=$FE$3),0,1))</f>
        <v>0</v>
      </c>
      <c r="FF469">
        <f>IF(Table1[[#This Row],[Date]]="",0,IF(TYPE(VLOOKUP(Table1[[#This Row],[Voucher Type]],Table1[[#All],[Voucher Type Master]],1,FALSE))=16,1,0))</f>
        <v>0</v>
      </c>
      <c r="FG469">
        <f>IF(TYPE(IF(Table1[[#This Row],[Date]]="",0,IF(VLOOKUP(Table1[[#This Row],[Voucher Type]],$FY$5:$FZ$13,2,0)=Table1[[#This Row],[Effect 1]],0,1)))=16,1,0)</f>
        <v>0</v>
      </c>
      <c r="FH4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69">
        <f>IF(LEN(Table1[[#This Row],[Ledger 1]])&gt;0,IF(TYPE(VLOOKUP(Table1[[#This Row],[Ledger 1]],GZ:GZ,1,0))=16,1,0),0)</f>
        <v>0</v>
      </c>
      <c r="FJ469">
        <f>IF(LEN(Table1[[#This Row],[Ledger 2]])&gt;0,IF(TYPE(VLOOKUP(Table1[[#This Row],[Ledger 2]],GZ:GZ,1,0))=16,1,0),0)</f>
        <v>0</v>
      </c>
      <c r="FK469">
        <f>IF(LEN(Table1[[#This Row],[Ledger 3]])&gt;0,IF(TYPE(VLOOKUP(Table1[[#This Row],[Ledger 3]],GZ:GZ,1,0))=16,1,0),0)</f>
        <v>0</v>
      </c>
      <c r="FL469">
        <f>IF(LEN(Table1[[#This Row],[Ledger 4]])&gt;0,IF(TYPE(VLOOKUP(Table1[[#This Row],[Ledger 4]],GZ:GZ,1,0))=16,1,0),0)</f>
        <v>0</v>
      </c>
      <c r="FM469">
        <f>IF(LEN(Table1[[#This Row],[Ledger 5]])&gt;0,IF(TYPE(VLOOKUP(Table1[[#This Row],[Ledger 5]],GZ:GZ,1,0))=16,1,0),0)</f>
        <v>0</v>
      </c>
      <c r="FN469">
        <f>IF(LEN(Table1[[#This Row],[Ledger 6]])&gt;0,IF(TYPE(VLOOKUP(Table1[[#This Row],[Ledger 6]],$GZ:$GZ,1,0))=16,1,0),0)</f>
        <v>0</v>
      </c>
      <c r="FO469">
        <f>IF(LEN(Table1[[#This Row],[Ledger 7]])&gt;0,IF(TYPE(VLOOKUP(Table1[[#This Row],[Ledger 7]],$GZ:$GZ,1,0))=16,1,0),0)</f>
        <v>0</v>
      </c>
      <c r="FP469">
        <f>IF(LEN(Table1[[#This Row],[Ledger 8]])&gt;0,IF(TYPE(VLOOKUP(Table1[[#This Row],[Ledger 8]],$GZ:$GZ,1,0))=16,1,0),0)</f>
        <v>0</v>
      </c>
      <c r="FQ469">
        <f>IF(LEN(Table1[[#This Row],[Ledger 9]])&gt;0,IF(TYPE(VLOOKUP(Table1[[#This Row],[Ledger 9]],$GZ:$GZ,1,0))=16,1,0),0)</f>
        <v>0</v>
      </c>
      <c r="FR469">
        <f>IF(LEN(Table1[[#This Row],[Ledger 10]])&gt;0,IF(TYPE(VLOOKUP(Table1[[#This Row],[Ledger 10]],$GZ:$GZ,1,0))=16,1,0),0)</f>
        <v>0</v>
      </c>
      <c r="FS469">
        <f>IF(LEN(Table1[[#This Row],[Ledger 11]])&gt;0,IF(TYPE(VLOOKUP(Table1[[#This Row],[Ledger 11]],$GZ:$GZ,1,0))=16,1,0),0)</f>
        <v>0</v>
      </c>
      <c r="FT469">
        <f>IF(LEN(Table1[[#This Row],[Ledger 12]])&gt;0,IF(TYPE(VLOOKUP(Table1[[#This Row],[Ledger 12]],$GZ:$GZ,1,0))=16,1,0),0)</f>
        <v>0</v>
      </c>
      <c r="FU469">
        <f>IF(LEN(Table1[[#This Row],[Ledger 13]])&gt;0,IF(TYPE(VLOOKUP(Table1[[#This Row],[Ledger 13]],$GZ:$GZ,1,0))=16,1,0),0)</f>
        <v>0</v>
      </c>
      <c r="FV469">
        <f>IF(LEN(Table1[[#This Row],[Ledger 14]])&gt;0,IF(TYPE(VLOOKUP(Table1[[#This Row],[Ledger 14]],$GZ:$GZ,1,0))=16,1,0),0)</f>
        <v>0</v>
      </c>
      <c r="FW469">
        <f>IF(LEN(Table1[[#This Row],[Ledger 15]])&gt;0,IF(TYPE(VLOOKUP(Table1[[#This Row],[Ledger 15]],$GZ:$GZ,1,0))=16,1,0),0)</f>
        <v>0</v>
      </c>
    </row>
    <row r="470" spans="4:179" ht="33" customHeight="1" x14ac:dyDescent="0.45">
      <c r="D470" s="8">
        <f t="shared" si="16"/>
        <v>465</v>
      </c>
      <c r="E470" s="32"/>
      <c r="F470" s="34"/>
      <c r="G470" s="34"/>
      <c r="H470" s="34"/>
      <c r="I470" s="34"/>
      <c r="J470" s="38"/>
      <c r="K470" s="33"/>
      <c r="L470" s="36"/>
      <c r="M470" s="35"/>
      <c r="N470" s="34"/>
      <c r="O470" s="41"/>
      <c r="P470" s="35"/>
      <c r="Q470" s="34"/>
      <c r="R470" s="37"/>
      <c r="S470" s="35"/>
      <c r="T470" s="34"/>
      <c r="U470" s="37"/>
      <c r="V470" s="35"/>
      <c r="W470" s="34"/>
      <c r="X470" s="37"/>
      <c r="Y470" s="35"/>
      <c r="Z470" s="34"/>
      <c r="AA470" s="37"/>
      <c r="AB470" s="35"/>
      <c r="AC470" s="34"/>
      <c r="AD470" s="37"/>
      <c r="AE470" s="35"/>
      <c r="AF470" s="34"/>
      <c r="AG470" s="37"/>
      <c r="AH470" s="35"/>
      <c r="AI470" s="34"/>
      <c r="AJ470" s="37"/>
      <c r="AK470" s="35"/>
      <c r="AL470" s="34"/>
      <c r="AM470" s="37"/>
      <c r="AN470" s="35"/>
      <c r="AO470" s="34"/>
      <c r="AP470" s="37"/>
      <c r="AQ470" s="35"/>
      <c r="AR470" s="34"/>
      <c r="AS470" s="37"/>
      <c r="AT470" s="35"/>
      <c r="AU470" s="34"/>
      <c r="AV470" s="37"/>
      <c r="AW470" s="35"/>
      <c r="AX470" s="34"/>
      <c r="AY470" s="37"/>
      <c r="AZ470" s="35"/>
      <c r="BA470" s="34"/>
      <c r="BB470" s="37"/>
      <c r="BC4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0" s="7"/>
      <c r="BF470" t="str">
        <f>IF(Table1[[#This Row],[Date]]="","","&amp;lt;VOUCHER REMOTEID="&amp;""""&amp;$A$11&amp;$A$13&amp;ROW()&amp;""""&amp;" VCHTYPE="""&amp;F470&amp;""" ACTION="""&amp;"Create"&amp;"""&amp;gt;")</f>
        <v/>
      </c>
      <c r="BG470" t="str">
        <f>IF(Table1[[#This Row],[Date]]="","",TEXT(Table1[[#This Row],[Date]],"yyyymmdd"))</f>
        <v/>
      </c>
      <c r="BH470" t="str">
        <f>Table1[[#This Row],[Date2]]</f>
        <v/>
      </c>
      <c r="BI470" t="str">
        <f>IF(Table1[[#This Row],[Date]]="","",Table1[[#This Row],[Voucher Type]])</f>
        <v/>
      </c>
      <c r="BJ470" t="str">
        <f>IF(Table1[[#This Row],[Ref No / Invoice No]]="","",Table1[[#This Row],[Ref No / Invoice No]])</f>
        <v/>
      </c>
      <c r="BK470" t="str">
        <f>IF(Table1[[#This Row],[Voucher No]]="","",Table1[[#This Row],[Voucher No]])</f>
        <v/>
      </c>
      <c r="BL470" t="str">
        <f>IF(Table1[[#This Row],[Date]]="","",Table1[[#This Row],[Narration]])</f>
        <v/>
      </c>
      <c r="BM470" t="str">
        <f>IF(Table1[[#This Row],[Date]]="","",$A$11&amp;$A$13&amp;ROW())</f>
        <v/>
      </c>
      <c r="BN470" t="str">
        <f>IF(Table1[[#This Row],[Date]]="","",$A$13)</f>
        <v/>
      </c>
      <c r="BP470" t="str">
        <f>IF(Table1[[#This Row],[Ledger 1]]="","","No")</f>
        <v/>
      </c>
      <c r="BQ470" t="str">
        <f>IF(Table1[[#This Row],[Date]]="","",IF(Table1[[#This Row],[Effect 1]]="Dr.","Yes","No"))</f>
        <v/>
      </c>
      <c r="BR470" t="str">
        <f>IF(Table1[[#This Row],[Date]]="","",Table1[[#This Row],[Ledger 1]])</f>
        <v/>
      </c>
      <c r="BS470" t="str">
        <f>IF(Table1[[#This Row],[Date]]="","",IF(Table1[[#This Row],[Effect 1]]="Dr.",-Table1[[#This Row],[Amount 1]],Table1[[#This Row],[Amount 1]]))</f>
        <v/>
      </c>
      <c r="BV470" t="str">
        <f>IF(Table1[[#This Row],[Ledger 2]]="","","No")</f>
        <v/>
      </c>
      <c r="BW470" t="str">
        <f>IF(Table1[[#This Row],[Date]]="","",IF(Table1[[#This Row],[Effect 2]]="Dr.","Yes","No"))</f>
        <v/>
      </c>
      <c r="BX470" t="str">
        <f>IF(Table1[[#This Row],[Date]]="","",Table1[[#This Row],[Ledger 2]])</f>
        <v/>
      </c>
      <c r="BY470" t="str">
        <f>IF(Table1[[#This Row],[Date]]="","",IF(Table1[[#This Row],[Effect 2]]="Dr.",-Table1[[#This Row],[Amount 2]],Table1[[#This Row],[Amount 2]]))</f>
        <v/>
      </c>
      <c r="CB470" t="str">
        <f>IF(Table1[[#This Row],[Ledger 3]]="","","No")</f>
        <v/>
      </c>
      <c r="CC470" t="str">
        <f>IF(Table1[[#This Row],[Ledger 3]]="","",IF(Table1[[#This Row],[Effect 3]]="Dr.","Yes","No"))</f>
        <v/>
      </c>
      <c r="CD470" t="str">
        <f>IF(Table1[[#This Row],[Ledger 3]]="","",Table1[[#This Row],[Ledger 3]])</f>
        <v/>
      </c>
      <c r="CE470" t="str">
        <f>IF(Table1[[#This Row],[Ledger 3]]="","",IF(Table1[[#This Row],[Effect 3]]="Dr.",-Table1[[#This Row],[Amount 3]],Table1[[#This Row],[Amount 3]]))</f>
        <v/>
      </c>
      <c r="CH470" t="str">
        <f>IF(Table1[[#This Row],[Ledger 4]]="","","No")</f>
        <v/>
      </c>
      <c r="CI470" t="str">
        <f>IF(Table1[[#This Row],[Ledger 4]]="","",IF(Table1[[#This Row],[Effect 4]]="Dr.","Yes","No"))</f>
        <v/>
      </c>
      <c r="CJ470" t="str">
        <f>IF(Table1[[#This Row],[Ledger 4]]="","",Table1[[#This Row],[Ledger 4]])</f>
        <v/>
      </c>
      <c r="CK470" t="str">
        <f>IF(Table1[[#This Row],[Ledger 4]]="","",IF(Table1[[#This Row],[Effect 4]]="Dr.",-Table1[[#This Row],[Amount 4]],Table1[[#This Row],[Amount 4]]))</f>
        <v/>
      </c>
      <c r="CN470" t="str">
        <f>IF(Table1[[#This Row],[Ledger 5]]="","","No")</f>
        <v/>
      </c>
      <c r="CO470" t="str">
        <f>IF(Table1[[#This Row],[Ledger 5]]="","",IF(Table1[[#This Row],[Effect 5]]="Dr.","Yes","No"))</f>
        <v/>
      </c>
      <c r="CP470" t="str">
        <f>IF(Table1[[#This Row],[Ledger 5]]="","",Table1[[#This Row],[Ledger 5]])</f>
        <v/>
      </c>
      <c r="CQ470" t="str">
        <f>IF(Table1[[#This Row],[Ledger 5]]="","",IF(Table1[[#This Row],[Effect 5]]="Dr.",-Table1[[#This Row],[Amount 5]],Table1[[#This Row],[Amount 5]]))</f>
        <v/>
      </c>
      <c r="CT470" t="str">
        <f>IF(Table1[[#This Row],[Ledger 6]]="","","No")</f>
        <v/>
      </c>
      <c r="CU470" t="str">
        <f>IF(Table1[[#This Row],[Ledger 6]]="","",IF(Table1[[#This Row],[Effect 6]]="Dr.","Yes","No"))</f>
        <v/>
      </c>
      <c r="CV470" t="str">
        <f>IF(Table1[[#This Row],[Ledger 6]]="","",Table1[[#This Row],[Ledger 6]])</f>
        <v/>
      </c>
      <c r="CW470" t="str">
        <f>IF(Table1[[#This Row],[Ledger 6]]="","",IF(Table1[[#This Row],[Effect 6]]="Dr.",-Table1[[#This Row],[Amount 6]],Table1[[#This Row],[Amount 6]]))</f>
        <v/>
      </c>
      <c r="CZ470" t="str">
        <f>IF(Table1[[#This Row],[Ledger 7]]="","","No")</f>
        <v/>
      </c>
      <c r="DA470" t="str">
        <f>IF(Table1[[#This Row],[Ledger 7]]="","",IF(Table1[[#This Row],[Effect 7]]="Dr.","Yes","No"))</f>
        <v/>
      </c>
      <c r="DB470" t="str">
        <f>IF(Table1[[#This Row],[Ledger 7]]="","",Table1[[#This Row],[Ledger 7]])</f>
        <v/>
      </c>
      <c r="DC470" t="str">
        <f>IF(Table1[[#This Row],[Ledger 7]]="","",IF(Table1[[#This Row],[Effect 7]]="Dr.",-Table1[[#This Row],[Amount 7]],Table1[[#This Row],[Amount 7]]))</f>
        <v/>
      </c>
      <c r="DF470" t="str">
        <f>IF(Table1[[#This Row],[Ledger 8]]="","","No")</f>
        <v/>
      </c>
      <c r="DG470" t="str">
        <f>IF(Table1[[#This Row],[Ledger 8]]="","",IF(Table1[[#This Row],[Effect 8]]="Dr.","Yes","No"))</f>
        <v/>
      </c>
      <c r="DH470" t="str">
        <f>IF(Table1[[#This Row],[Ledger 8]]="","",Table1[[#This Row],[Ledger 8]])</f>
        <v/>
      </c>
      <c r="DI470" t="str">
        <f>IF(Table1[[#This Row],[Ledger 8]]="","",IF(Table1[[#This Row],[Effect 8]]="Dr.",-Table1[[#This Row],[Amount 8]],Table1[[#This Row],[Amount 8]]))</f>
        <v/>
      </c>
      <c r="DL470" t="str">
        <f>IF(Table1[[#This Row],[Ledger 9]]="","","No")</f>
        <v/>
      </c>
      <c r="DM470" t="str">
        <f>IF(Table1[[#This Row],[Ledger 9]]="","",IF(Table1[[#This Row],[Effect 9]]="Dr.","Yes","No"))</f>
        <v/>
      </c>
      <c r="DN470" t="str">
        <f>IF(Table1[[#This Row],[Ledger 9]]="","",Table1[[#This Row],[Ledger 9]])</f>
        <v/>
      </c>
      <c r="DO470" t="str">
        <f>IF(Table1[[#This Row],[Ledger 9]]="","",IF(Table1[[#This Row],[Effect 9]]="Dr.",-Table1[[#This Row],[Amount 9]],Table1[[#This Row],[Amount 9]]))</f>
        <v/>
      </c>
      <c r="DR470" t="str">
        <f>IF(Table1[[#This Row],[Ledger 10]]="","","No")</f>
        <v/>
      </c>
      <c r="DS470" t="str">
        <f>IF(Table1[[#This Row],[Ledger 10]]="","",IF(Table1[[#This Row],[Effect 10]]="Dr.","Yes","No"))</f>
        <v/>
      </c>
      <c r="DT470" t="str">
        <f>IF(Table1[[#This Row],[Ledger 10]]="","",Table1[[#This Row],[Ledger 10]])</f>
        <v/>
      </c>
      <c r="DU470" t="str">
        <f>IF(Table1[[#This Row],[Ledger 10]]="","",IF(Table1[[#This Row],[Effect 10]]="Dr.",-Table1[[#This Row],[Amount 10]],Table1[[#This Row],[Amount 10]]))</f>
        <v/>
      </c>
      <c r="DX470" t="str">
        <f>IF(Table1[[#This Row],[Ledger 11]]="","","No")</f>
        <v/>
      </c>
      <c r="DY470" t="str">
        <f>IF(Table1[[#This Row],[Ledger 11]]="","",IF(Table1[[#This Row],[Effect 11]]="Dr.","Yes","No"))</f>
        <v/>
      </c>
      <c r="DZ470" t="str">
        <f>IF(Table1[[#This Row],[Ledger 11]]="","",Table1[[#This Row],[Ledger 11]])</f>
        <v/>
      </c>
      <c r="EA470" t="str">
        <f>IF(Table1[[#This Row],[Ledger 11]]="","",IF(Table1[[#This Row],[Effect 11]]="Dr.",-Table1[[#This Row],[Amount 11]],Table1[[#This Row],[Amount 11]]))</f>
        <v/>
      </c>
      <c r="ED470" t="str">
        <f>IF(Table1[[#This Row],[Ledger 12]]="","","No")</f>
        <v/>
      </c>
      <c r="EE470" t="str">
        <f>IF(Table1[[#This Row],[Ledger 12]]="","",IF(Table1[[#This Row],[Effect 12]]="Dr.","Yes","No"))</f>
        <v/>
      </c>
      <c r="EF470" t="str">
        <f>IF(Table1[[#This Row],[Ledger 12]]="","",Table1[[#This Row],[Ledger 12]])</f>
        <v/>
      </c>
      <c r="EG470" t="str">
        <f>IF(Table1[[#This Row],[Ledger 12]]="","",IF(Table1[[#This Row],[Effect 12]]="Dr.",-Table1[[#This Row],[Amount 12]],Table1[[#This Row],[Amount 12]]))</f>
        <v/>
      </c>
      <c r="EJ470" t="str">
        <f>IF(Table1[[#This Row],[Ledger 13]]="","","No")</f>
        <v/>
      </c>
      <c r="EK470" t="str">
        <f>IF(Table1[[#This Row],[Ledger 13]]="","",IF(Table1[[#This Row],[Effect 13]]="Dr.","Yes","No"))</f>
        <v/>
      </c>
      <c r="EL470" t="str">
        <f>IF(Table1[[#This Row],[Ledger 13]]="","",Table1[[#This Row],[Ledger 13]])</f>
        <v/>
      </c>
      <c r="EM470" t="str">
        <f>IF(Table1[[#This Row],[Ledger 13]]="","",IF(Table1[[#This Row],[Effect 13]]="Dr.",-Table1[[#This Row],[Amount 13]],Table1[[#This Row],[Amount 13]]))</f>
        <v/>
      </c>
      <c r="EP470" t="str">
        <f>IF(Table1[[#This Row],[Ledger 14]]="","","No")</f>
        <v/>
      </c>
      <c r="EQ470" t="str">
        <f>IF(Table1[[#This Row],[Ledger 14]]="","",IF(Table1[[#This Row],[Effect 14]]="Dr.","Yes","No"))</f>
        <v/>
      </c>
      <c r="ER470" t="str">
        <f>IF(Table1[[#This Row],[Ledger 14]]="","",Table1[[#This Row],[Ledger 14]])</f>
        <v/>
      </c>
      <c r="ES470" t="str">
        <f>IF(Table1[[#This Row],[Ledger 14]]="","",IF(Table1[[#This Row],[Effect 14]]="Dr.",-Table1[[#This Row],[Amount 14]],Table1[[#This Row],[Amount 14]]))</f>
        <v/>
      </c>
      <c r="EV470" t="str">
        <f>IF(Table1[[#This Row],[Ledger 15]]="","","No")</f>
        <v/>
      </c>
      <c r="EW470" t="str">
        <f>IF(Table1[[#This Row],[Ledger 15]]="","",IF(Table1[[#This Row],[Effect 15]]="Dr.","Yes","No"))</f>
        <v/>
      </c>
      <c r="EX470" t="str">
        <f>IF(Table1[[#This Row],[Ledger 15]]="","",Table1[[#This Row],[Ledger 15]])</f>
        <v/>
      </c>
      <c r="EY470" t="str">
        <f>IF(Table1[[#This Row],[Ledger 15]]="","",IF(Table1[[#This Row],[Effect 15]]="Dr.",-Table1[[#This Row],[Amount 15]],Table1[[#This Row],[Amount 15]]))</f>
        <v/>
      </c>
      <c r="FD4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0">
        <f>IF(Table1[[#This Row],[Date]]="",0,IF(AND(Table1[[#This Row],[Date]]&gt;=$FE$2,Table1[[#This Row],[Date]]&lt;=$FE$3),0,1))</f>
        <v>0</v>
      </c>
      <c r="FF470">
        <f>IF(Table1[[#This Row],[Date]]="",0,IF(TYPE(VLOOKUP(Table1[[#This Row],[Voucher Type]],Table1[[#All],[Voucher Type Master]],1,FALSE))=16,1,0))</f>
        <v>0</v>
      </c>
      <c r="FG470">
        <f>IF(TYPE(IF(Table1[[#This Row],[Date]]="",0,IF(VLOOKUP(Table1[[#This Row],[Voucher Type]],$FY$5:$FZ$13,2,0)=Table1[[#This Row],[Effect 1]],0,1)))=16,1,0)</f>
        <v>0</v>
      </c>
      <c r="FH4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0">
        <f>IF(LEN(Table1[[#This Row],[Ledger 1]])&gt;0,IF(TYPE(VLOOKUP(Table1[[#This Row],[Ledger 1]],GZ:GZ,1,0))=16,1,0),0)</f>
        <v>0</v>
      </c>
      <c r="FJ470">
        <f>IF(LEN(Table1[[#This Row],[Ledger 2]])&gt;0,IF(TYPE(VLOOKUP(Table1[[#This Row],[Ledger 2]],GZ:GZ,1,0))=16,1,0),0)</f>
        <v>0</v>
      </c>
      <c r="FK470">
        <f>IF(LEN(Table1[[#This Row],[Ledger 3]])&gt;0,IF(TYPE(VLOOKUP(Table1[[#This Row],[Ledger 3]],GZ:GZ,1,0))=16,1,0),0)</f>
        <v>0</v>
      </c>
      <c r="FL470">
        <f>IF(LEN(Table1[[#This Row],[Ledger 4]])&gt;0,IF(TYPE(VLOOKUP(Table1[[#This Row],[Ledger 4]],GZ:GZ,1,0))=16,1,0),0)</f>
        <v>0</v>
      </c>
      <c r="FM470">
        <f>IF(LEN(Table1[[#This Row],[Ledger 5]])&gt;0,IF(TYPE(VLOOKUP(Table1[[#This Row],[Ledger 5]],GZ:GZ,1,0))=16,1,0),0)</f>
        <v>0</v>
      </c>
      <c r="FN470">
        <f>IF(LEN(Table1[[#This Row],[Ledger 6]])&gt;0,IF(TYPE(VLOOKUP(Table1[[#This Row],[Ledger 6]],$GZ:$GZ,1,0))=16,1,0),0)</f>
        <v>0</v>
      </c>
      <c r="FO470">
        <f>IF(LEN(Table1[[#This Row],[Ledger 7]])&gt;0,IF(TYPE(VLOOKUP(Table1[[#This Row],[Ledger 7]],$GZ:$GZ,1,0))=16,1,0),0)</f>
        <v>0</v>
      </c>
      <c r="FP470">
        <f>IF(LEN(Table1[[#This Row],[Ledger 8]])&gt;0,IF(TYPE(VLOOKUP(Table1[[#This Row],[Ledger 8]],$GZ:$GZ,1,0))=16,1,0),0)</f>
        <v>0</v>
      </c>
      <c r="FQ470">
        <f>IF(LEN(Table1[[#This Row],[Ledger 9]])&gt;0,IF(TYPE(VLOOKUP(Table1[[#This Row],[Ledger 9]],$GZ:$GZ,1,0))=16,1,0),0)</f>
        <v>0</v>
      </c>
      <c r="FR470">
        <f>IF(LEN(Table1[[#This Row],[Ledger 10]])&gt;0,IF(TYPE(VLOOKUP(Table1[[#This Row],[Ledger 10]],$GZ:$GZ,1,0))=16,1,0),0)</f>
        <v>0</v>
      </c>
      <c r="FS470">
        <f>IF(LEN(Table1[[#This Row],[Ledger 11]])&gt;0,IF(TYPE(VLOOKUP(Table1[[#This Row],[Ledger 11]],$GZ:$GZ,1,0))=16,1,0),0)</f>
        <v>0</v>
      </c>
      <c r="FT470">
        <f>IF(LEN(Table1[[#This Row],[Ledger 12]])&gt;0,IF(TYPE(VLOOKUP(Table1[[#This Row],[Ledger 12]],$GZ:$GZ,1,0))=16,1,0),0)</f>
        <v>0</v>
      </c>
      <c r="FU470">
        <f>IF(LEN(Table1[[#This Row],[Ledger 13]])&gt;0,IF(TYPE(VLOOKUP(Table1[[#This Row],[Ledger 13]],$GZ:$GZ,1,0))=16,1,0),0)</f>
        <v>0</v>
      </c>
      <c r="FV470">
        <f>IF(LEN(Table1[[#This Row],[Ledger 14]])&gt;0,IF(TYPE(VLOOKUP(Table1[[#This Row],[Ledger 14]],$GZ:$GZ,1,0))=16,1,0),0)</f>
        <v>0</v>
      </c>
      <c r="FW470">
        <f>IF(LEN(Table1[[#This Row],[Ledger 15]])&gt;0,IF(TYPE(VLOOKUP(Table1[[#This Row],[Ledger 15]],$GZ:$GZ,1,0))=16,1,0),0)</f>
        <v>0</v>
      </c>
    </row>
    <row r="471" spans="4:179" ht="33" customHeight="1" x14ac:dyDescent="0.45">
      <c r="D471" s="8">
        <f t="shared" si="16"/>
        <v>466</v>
      </c>
      <c r="E471" s="32"/>
      <c r="F471" s="34"/>
      <c r="G471" s="34"/>
      <c r="H471" s="34"/>
      <c r="I471" s="34"/>
      <c r="J471" s="38"/>
      <c r="K471" s="33"/>
      <c r="L471" s="36"/>
      <c r="M471" s="35"/>
      <c r="N471" s="34"/>
      <c r="O471" s="41"/>
      <c r="P471" s="35"/>
      <c r="Q471" s="34"/>
      <c r="R471" s="37"/>
      <c r="S471" s="35"/>
      <c r="T471" s="34"/>
      <c r="U471" s="37"/>
      <c r="V471" s="35"/>
      <c r="W471" s="34"/>
      <c r="X471" s="37"/>
      <c r="Y471" s="35"/>
      <c r="Z471" s="34"/>
      <c r="AA471" s="37"/>
      <c r="AB471" s="35"/>
      <c r="AC471" s="34"/>
      <c r="AD471" s="37"/>
      <c r="AE471" s="35"/>
      <c r="AF471" s="34"/>
      <c r="AG471" s="37"/>
      <c r="AH471" s="35"/>
      <c r="AI471" s="34"/>
      <c r="AJ471" s="37"/>
      <c r="AK471" s="35"/>
      <c r="AL471" s="34"/>
      <c r="AM471" s="37"/>
      <c r="AN471" s="35"/>
      <c r="AO471" s="34"/>
      <c r="AP471" s="37"/>
      <c r="AQ471" s="35"/>
      <c r="AR471" s="34"/>
      <c r="AS471" s="37"/>
      <c r="AT471" s="35"/>
      <c r="AU471" s="34"/>
      <c r="AV471" s="37"/>
      <c r="AW471" s="35"/>
      <c r="AX471" s="34"/>
      <c r="AY471" s="37"/>
      <c r="AZ471" s="35"/>
      <c r="BA471" s="34"/>
      <c r="BB471" s="37"/>
      <c r="BC4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1" s="7"/>
      <c r="BF471" t="str">
        <f>IF(Table1[[#This Row],[Date]]="","","&amp;lt;VOUCHER REMOTEID="&amp;""""&amp;$A$11&amp;$A$13&amp;ROW()&amp;""""&amp;" VCHTYPE="""&amp;F471&amp;""" ACTION="""&amp;"Create"&amp;"""&amp;gt;")</f>
        <v/>
      </c>
      <c r="BG471" t="str">
        <f>IF(Table1[[#This Row],[Date]]="","",TEXT(Table1[[#This Row],[Date]],"yyyymmdd"))</f>
        <v/>
      </c>
      <c r="BH471" t="str">
        <f>Table1[[#This Row],[Date2]]</f>
        <v/>
      </c>
      <c r="BI471" t="str">
        <f>IF(Table1[[#This Row],[Date]]="","",Table1[[#This Row],[Voucher Type]])</f>
        <v/>
      </c>
      <c r="BJ471" t="str">
        <f>IF(Table1[[#This Row],[Ref No / Invoice No]]="","",Table1[[#This Row],[Ref No / Invoice No]])</f>
        <v/>
      </c>
      <c r="BK471" t="str">
        <f>IF(Table1[[#This Row],[Voucher No]]="","",Table1[[#This Row],[Voucher No]])</f>
        <v/>
      </c>
      <c r="BL471" t="str">
        <f>IF(Table1[[#This Row],[Date]]="","",Table1[[#This Row],[Narration]])</f>
        <v/>
      </c>
      <c r="BM471" t="str">
        <f>IF(Table1[[#This Row],[Date]]="","",$A$11&amp;$A$13&amp;ROW())</f>
        <v/>
      </c>
      <c r="BN471" t="str">
        <f>IF(Table1[[#This Row],[Date]]="","",$A$13)</f>
        <v/>
      </c>
      <c r="BP471" t="str">
        <f>IF(Table1[[#This Row],[Ledger 1]]="","","No")</f>
        <v/>
      </c>
      <c r="BQ471" t="str">
        <f>IF(Table1[[#This Row],[Date]]="","",IF(Table1[[#This Row],[Effect 1]]="Dr.","Yes","No"))</f>
        <v/>
      </c>
      <c r="BR471" t="str">
        <f>IF(Table1[[#This Row],[Date]]="","",Table1[[#This Row],[Ledger 1]])</f>
        <v/>
      </c>
      <c r="BS471" t="str">
        <f>IF(Table1[[#This Row],[Date]]="","",IF(Table1[[#This Row],[Effect 1]]="Dr.",-Table1[[#This Row],[Amount 1]],Table1[[#This Row],[Amount 1]]))</f>
        <v/>
      </c>
      <c r="BV471" t="str">
        <f>IF(Table1[[#This Row],[Ledger 2]]="","","No")</f>
        <v/>
      </c>
      <c r="BW471" t="str">
        <f>IF(Table1[[#This Row],[Date]]="","",IF(Table1[[#This Row],[Effect 2]]="Dr.","Yes","No"))</f>
        <v/>
      </c>
      <c r="BX471" t="str">
        <f>IF(Table1[[#This Row],[Date]]="","",Table1[[#This Row],[Ledger 2]])</f>
        <v/>
      </c>
      <c r="BY471" t="str">
        <f>IF(Table1[[#This Row],[Date]]="","",IF(Table1[[#This Row],[Effect 2]]="Dr.",-Table1[[#This Row],[Amount 2]],Table1[[#This Row],[Amount 2]]))</f>
        <v/>
      </c>
      <c r="CB471" t="str">
        <f>IF(Table1[[#This Row],[Ledger 3]]="","","No")</f>
        <v/>
      </c>
      <c r="CC471" t="str">
        <f>IF(Table1[[#This Row],[Ledger 3]]="","",IF(Table1[[#This Row],[Effect 3]]="Dr.","Yes","No"))</f>
        <v/>
      </c>
      <c r="CD471" t="str">
        <f>IF(Table1[[#This Row],[Ledger 3]]="","",Table1[[#This Row],[Ledger 3]])</f>
        <v/>
      </c>
      <c r="CE471" t="str">
        <f>IF(Table1[[#This Row],[Ledger 3]]="","",IF(Table1[[#This Row],[Effect 3]]="Dr.",-Table1[[#This Row],[Amount 3]],Table1[[#This Row],[Amount 3]]))</f>
        <v/>
      </c>
      <c r="CH471" t="str">
        <f>IF(Table1[[#This Row],[Ledger 4]]="","","No")</f>
        <v/>
      </c>
      <c r="CI471" t="str">
        <f>IF(Table1[[#This Row],[Ledger 4]]="","",IF(Table1[[#This Row],[Effect 4]]="Dr.","Yes","No"))</f>
        <v/>
      </c>
      <c r="CJ471" t="str">
        <f>IF(Table1[[#This Row],[Ledger 4]]="","",Table1[[#This Row],[Ledger 4]])</f>
        <v/>
      </c>
      <c r="CK471" t="str">
        <f>IF(Table1[[#This Row],[Ledger 4]]="","",IF(Table1[[#This Row],[Effect 4]]="Dr.",-Table1[[#This Row],[Amount 4]],Table1[[#This Row],[Amount 4]]))</f>
        <v/>
      </c>
      <c r="CN471" t="str">
        <f>IF(Table1[[#This Row],[Ledger 5]]="","","No")</f>
        <v/>
      </c>
      <c r="CO471" t="str">
        <f>IF(Table1[[#This Row],[Ledger 5]]="","",IF(Table1[[#This Row],[Effect 5]]="Dr.","Yes","No"))</f>
        <v/>
      </c>
      <c r="CP471" t="str">
        <f>IF(Table1[[#This Row],[Ledger 5]]="","",Table1[[#This Row],[Ledger 5]])</f>
        <v/>
      </c>
      <c r="CQ471" t="str">
        <f>IF(Table1[[#This Row],[Ledger 5]]="","",IF(Table1[[#This Row],[Effect 5]]="Dr.",-Table1[[#This Row],[Amount 5]],Table1[[#This Row],[Amount 5]]))</f>
        <v/>
      </c>
      <c r="CT471" t="str">
        <f>IF(Table1[[#This Row],[Ledger 6]]="","","No")</f>
        <v/>
      </c>
      <c r="CU471" t="str">
        <f>IF(Table1[[#This Row],[Ledger 6]]="","",IF(Table1[[#This Row],[Effect 6]]="Dr.","Yes","No"))</f>
        <v/>
      </c>
      <c r="CV471" t="str">
        <f>IF(Table1[[#This Row],[Ledger 6]]="","",Table1[[#This Row],[Ledger 6]])</f>
        <v/>
      </c>
      <c r="CW471" t="str">
        <f>IF(Table1[[#This Row],[Ledger 6]]="","",IF(Table1[[#This Row],[Effect 6]]="Dr.",-Table1[[#This Row],[Amount 6]],Table1[[#This Row],[Amount 6]]))</f>
        <v/>
      </c>
      <c r="CZ471" t="str">
        <f>IF(Table1[[#This Row],[Ledger 7]]="","","No")</f>
        <v/>
      </c>
      <c r="DA471" t="str">
        <f>IF(Table1[[#This Row],[Ledger 7]]="","",IF(Table1[[#This Row],[Effect 7]]="Dr.","Yes","No"))</f>
        <v/>
      </c>
      <c r="DB471" t="str">
        <f>IF(Table1[[#This Row],[Ledger 7]]="","",Table1[[#This Row],[Ledger 7]])</f>
        <v/>
      </c>
      <c r="DC471" t="str">
        <f>IF(Table1[[#This Row],[Ledger 7]]="","",IF(Table1[[#This Row],[Effect 7]]="Dr.",-Table1[[#This Row],[Amount 7]],Table1[[#This Row],[Amount 7]]))</f>
        <v/>
      </c>
      <c r="DF471" t="str">
        <f>IF(Table1[[#This Row],[Ledger 8]]="","","No")</f>
        <v/>
      </c>
      <c r="DG471" t="str">
        <f>IF(Table1[[#This Row],[Ledger 8]]="","",IF(Table1[[#This Row],[Effect 8]]="Dr.","Yes","No"))</f>
        <v/>
      </c>
      <c r="DH471" t="str">
        <f>IF(Table1[[#This Row],[Ledger 8]]="","",Table1[[#This Row],[Ledger 8]])</f>
        <v/>
      </c>
      <c r="DI471" t="str">
        <f>IF(Table1[[#This Row],[Ledger 8]]="","",IF(Table1[[#This Row],[Effect 8]]="Dr.",-Table1[[#This Row],[Amount 8]],Table1[[#This Row],[Amount 8]]))</f>
        <v/>
      </c>
      <c r="DL471" t="str">
        <f>IF(Table1[[#This Row],[Ledger 9]]="","","No")</f>
        <v/>
      </c>
      <c r="DM471" t="str">
        <f>IF(Table1[[#This Row],[Ledger 9]]="","",IF(Table1[[#This Row],[Effect 9]]="Dr.","Yes","No"))</f>
        <v/>
      </c>
      <c r="DN471" t="str">
        <f>IF(Table1[[#This Row],[Ledger 9]]="","",Table1[[#This Row],[Ledger 9]])</f>
        <v/>
      </c>
      <c r="DO471" t="str">
        <f>IF(Table1[[#This Row],[Ledger 9]]="","",IF(Table1[[#This Row],[Effect 9]]="Dr.",-Table1[[#This Row],[Amount 9]],Table1[[#This Row],[Amount 9]]))</f>
        <v/>
      </c>
      <c r="DR471" t="str">
        <f>IF(Table1[[#This Row],[Ledger 10]]="","","No")</f>
        <v/>
      </c>
      <c r="DS471" t="str">
        <f>IF(Table1[[#This Row],[Ledger 10]]="","",IF(Table1[[#This Row],[Effect 10]]="Dr.","Yes","No"))</f>
        <v/>
      </c>
      <c r="DT471" t="str">
        <f>IF(Table1[[#This Row],[Ledger 10]]="","",Table1[[#This Row],[Ledger 10]])</f>
        <v/>
      </c>
      <c r="DU471" t="str">
        <f>IF(Table1[[#This Row],[Ledger 10]]="","",IF(Table1[[#This Row],[Effect 10]]="Dr.",-Table1[[#This Row],[Amount 10]],Table1[[#This Row],[Amount 10]]))</f>
        <v/>
      </c>
      <c r="DX471" t="str">
        <f>IF(Table1[[#This Row],[Ledger 11]]="","","No")</f>
        <v/>
      </c>
      <c r="DY471" t="str">
        <f>IF(Table1[[#This Row],[Ledger 11]]="","",IF(Table1[[#This Row],[Effect 11]]="Dr.","Yes","No"))</f>
        <v/>
      </c>
      <c r="DZ471" t="str">
        <f>IF(Table1[[#This Row],[Ledger 11]]="","",Table1[[#This Row],[Ledger 11]])</f>
        <v/>
      </c>
      <c r="EA471" t="str">
        <f>IF(Table1[[#This Row],[Ledger 11]]="","",IF(Table1[[#This Row],[Effect 11]]="Dr.",-Table1[[#This Row],[Amount 11]],Table1[[#This Row],[Amount 11]]))</f>
        <v/>
      </c>
      <c r="ED471" t="str">
        <f>IF(Table1[[#This Row],[Ledger 12]]="","","No")</f>
        <v/>
      </c>
      <c r="EE471" t="str">
        <f>IF(Table1[[#This Row],[Ledger 12]]="","",IF(Table1[[#This Row],[Effect 12]]="Dr.","Yes","No"))</f>
        <v/>
      </c>
      <c r="EF471" t="str">
        <f>IF(Table1[[#This Row],[Ledger 12]]="","",Table1[[#This Row],[Ledger 12]])</f>
        <v/>
      </c>
      <c r="EG471" t="str">
        <f>IF(Table1[[#This Row],[Ledger 12]]="","",IF(Table1[[#This Row],[Effect 12]]="Dr.",-Table1[[#This Row],[Amount 12]],Table1[[#This Row],[Amount 12]]))</f>
        <v/>
      </c>
      <c r="EJ471" t="str">
        <f>IF(Table1[[#This Row],[Ledger 13]]="","","No")</f>
        <v/>
      </c>
      <c r="EK471" t="str">
        <f>IF(Table1[[#This Row],[Ledger 13]]="","",IF(Table1[[#This Row],[Effect 13]]="Dr.","Yes","No"))</f>
        <v/>
      </c>
      <c r="EL471" t="str">
        <f>IF(Table1[[#This Row],[Ledger 13]]="","",Table1[[#This Row],[Ledger 13]])</f>
        <v/>
      </c>
      <c r="EM471" t="str">
        <f>IF(Table1[[#This Row],[Ledger 13]]="","",IF(Table1[[#This Row],[Effect 13]]="Dr.",-Table1[[#This Row],[Amount 13]],Table1[[#This Row],[Amount 13]]))</f>
        <v/>
      </c>
      <c r="EP471" t="str">
        <f>IF(Table1[[#This Row],[Ledger 14]]="","","No")</f>
        <v/>
      </c>
      <c r="EQ471" t="str">
        <f>IF(Table1[[#This Row],[Ledger 14]]="","",IF(Table1[[#This Row],[Effect 14]]="Dr.","Yes","No"))</f>
        <v/>
      </c>
      <c r="ER471" t="str">
        <f>IF(Table1[[#This Row],[Ledger 14]]="","",Table1[[#This Row],[Ledger 14]])</f>
        <v/>
      </c>
      <c r="ES471" t="str">
        <f>IF(Table1[[#This Row],[Ledger 14]]="","",IF(Table1[[#This Row],[Effect 14]]="Dr.",-Table1[[#This Row],[Amount 14]],Table1[[#This Row],[Amount 14]]))</f>
        <v/>
      </c>
      <c r="EV471" t="str">
        <f>IF(Table1[[#This Row],[Ledger 15]]="","","No")</f>
        <v/>
      </c>
      <c r="EW471" t="str">
        <f>IF(Table1[[#This Row],[Ledger 15]]="","",IF(Table1[[#This Row],[Effect 15]]="Dr.","Yes","No"))</f>
        <v/>
      </c>
      <c r="EX471" t="str">
        <f>IF(Table1[[#This Row],[Ledger 15]]="","",Table1[[#This Row],[Ledger 15]])</f>
        <v/>
      </c>
      <c r="EY471" t="str">
        <f>IF(Table1[[#This Row],[Ledger 15]]="","",IF(Table1[[#This Row],[Effect 15]]="Dr.",-Table1[[#This Row],[Amount 15]],Table1[[#This Row],[Amount 15]]))</f>
        <v/>
      </c>
      <c r="FD4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1">
        <f>IF(Table1[[#This Row],[Date]]="",0,IF(AND(Table1[[#This Row],[Date]]&gt;=$FE$2,Table1[[#This Row],[Date]]&lt;=$FE$3),0,1))</f>
        <v>0</v>
      </c>
      <c r="FF471">
        <f>IF(Table1[[#This Row],[Date]]="",0,IF(TYPE(VLOOKUP(Table1[[#This Row],[Voucher Type]],Table1[[#All],[Voucher Type Master]],1,FALSE))=16,1,0))</f>
        <v>0</v>
      </c>
      <c r="FG471">
        <f>IF(TYPE(IF(Table1[[#This Row],[Date]]="",0,IF(VLOOKUP(Table1[[#This Row],[Voucher Type]],$FY$5:$FZ$13,2,0)=Table1[[#This Row],[Effect 1]],0,1)))=16,1,0)</f>
        <v>0</v>
      </c>
      <c r="FH4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1">
        <f>IF(LEN(Table1[[#This Row],[Ledger 1]])&gt;0,IF(TYPE(VLOOKUP(Table1[[#This Row],[Ledger 1]],GZ:GZ,1,0))=16,1,0),0)</f>
        <v>0</v>
      </c>
      <c r="FJ471">
        <f>IF(LEN(Table1[[#This Row],[Ledger 2]])&gt;0,IF(TYPE(VLOOKUP(Table1[[#This Row],[Ledger 2]],GZ:GZ,1,0))=16,1,0),0)</f>
        <v>0</v>
      </c>
      <c r="FK471">
        <f>IF(LEN(Table1[[#This Row],[Ledger 3]])&gt;0,IF(TYPE(VLOOKUP(Table1[[#This Row],[Ledger 3]],GZ:GZ,1,0))=16,1,0),0)</f>
        <v>0</v>
      </c>
      <c r="FL471">
        <f>IF(LEN(Table1[[#This Row],[Ledger 4]])&gt;0,IF(TYPE(VLOOKUP(Table1[[#This Row],[Ledger 4]],GZ:GZ,1,0))=16,1,0),0)</f>
        <v>0</v>
      </c>
      <c r="FM471">
        <f>IF(LEN(Table1[[#This Row],[Ledger 5]])&gt;0,IF(TYPE(VLOOKUP(Table1[[#This Row],[Ledger 5]],GZ:GZ,1,0))=16,1,0),0)</f>
        <v>0</v>
      </c>
      <c r="FN471">
        <f>IF(LEN(Table1[[#This Row],[Ledger 6]])&gt;0,IF(TYPE(VLOOKUP(Table1[[#This Row],[Ledger 6]],$GZ:$GZ,1,0))=16,1,0),0)</f>
        <v>0</v>
      </c>
      <c r="FO471">
        <f>IF(LEN(Table1[[#This Row],[Ledger 7]])&gt;0,IF(TYPE(VLOOKUP(Table1[[#This Row],[Ledger 7]],$GZ:$GZ,1,0))=16,1,0),0)</f>
        <v>0</v>
      </c>
      <c r="FP471">
        <f>IF(LEN(Table1[[#This Row],[Ledger 8]])&gt;0,IF(TYPE(VLOOKUP(Table1[[#This Row],[Ledger 8]],$GZ:$GZ,1,0))=16,1,0),0)</f>
        <v>0</v>
      </c>
      <c r="FQ471">
        <f>IF(LEN(Table1[[#This Row],[Ledger 9]])&gt;0,IF(TYPE(VLOOKUP(Table1[[#This Row],[Ledger 9]],$GZ:$GZ,1,0))=16,1,0),0)</f>
        <v>0</v>
      </c>
      <c r="FR471">
        <f>IF(LEN(Table1[[#This Row],[Ledger 10]])&gt;0,IF(TYPE(VLOOKUP(Table1[[#This Row],[Ledger 10]],$GZ:$GZ,1,0))=16,1,0),0)</f>
        <v>0</v>
      </c>
      <c r="FS471">
        <f>IF(LEN(Table1[[#This Row],[Ledger 11]])&gt;0,IF(TYPE(VLOOKUP(Table1[[#This Row],[Ledger 11]],$GZ:$GZ,1,0))=16,1,0),0)</f>
        <v>0</v>
      </c>
      <c r="FT471">
        <f>IF(LEN(Table1[[#This Row],[Ledger 12]])&gt;0,IF(TYPE(VLOOKUP(Table1[[#This Row],[Ledger 12]],$GZ:$GZ,1,0))=16,1,0),0)</f>
        <v>0</v>
      </c>
      <c r="FU471">
        <f>IF(LEN(Table1[[#This Row],[Ledger 13]])&gt;0,IF(TYPE(VLOOKUP(Table1[[#This Row],[Ledger 13]],$GZ:$GZ,1,0))=16,1,0),0)</f>
        <v>0</v>
      </c>
      <c r="FV471">
        <f>IF(LEN(Table1[[#This Row],[Ledger 14]])&gt;0,IF(TYPE(VLOOKUP(Table1[[#This Row],[Ledger 14]],$GZ:$GZ,1,0))=16,1,0),0)</f>
        <v>0</v>
      </c>
      <c r="FW471">
        <f>IF(LEN(Table1[[#This Row],[Ledger 15]])&gt;0,IF(TYPE(VLOOKUP(Table1[[#This Row],[Ledger 15]],$GZ:$GZ,1,0))=16,1,0),0)</f>
        <v>0</v>
      </c>
    </row>
    <row r="472" spans="4:179" ht="33" customHeight="1" x14ac:dyDescent="0.45">
      <c r="D472" s="8">
        <f t="shared" si="16"/>
        <v>467</v>
      </c>
      <c r="E472" s="32"/>
      <c r="F472" s="34"/>
      <c r="G472" s="34"/>
      <c r="H472" s="34"/>
      <c r="I472" s="34"/>
      <c r="J472" s="38"/>
      <c r="K472" s="33"/>
      <c r="L472" s="36"/>
      <c r="M472" s="35"/>
      <c r="N472" s="34"/>
      <c r="O472" s="41"/>
      <c r="P472" s="35"/>
      <c r="Q472" s="34"/>
      <c r="R472" s="37"/>
      <c r="S472" s="35"/>
      <c r="T472" s="34"/>
      <c r="U472" s="37"/>
      <c r="V472" s="35"/>
      <c r="W472" s="34"/>
      <c r="X472" s="37"/>
      <c r="Y472" s="35"/>
      <c r="Z472" s="34"/>
      <c r="AA472" s="37"/>
      <c r="AB472" s="35"/>
      <c r="AC472" s="34"/>
      <c r="AD472" s="37"/>
      <c r="AE472" s="35"/>
      <c r="AF472" s="34"/>
      <c r="AG472" s="37"/>
      <c r="AH472" s="35"/>
      <c r="AI472" s="34"/>
      <c r="AJ472" s="37"/>
      <c r="AK472" s="35"/>
      <c r="AL472" s="34"/>
      <c r="AM472" s="37"/>
      <c r="AN472" s="35"/>
      <c r="AO472" s="34"/>
      <c r="AP472" s="37"/>
      <c r="AQ472" s="35"/>
      <c r="AR472" s="34"/>
      <c r="AS472" s="37"/>
      <c r="AT472" s="35"/>
      <c r="AU472" s="34"/>
      <c r="AV472" s="37"/>
      <c r="AW472" s="35"/>
      <c r="AX472" s="34"/>
      <c r="AY472" s="37"/>
      <c r="AZ472" s="35"/>
      <c r="BA472" s="34"/>
      <c r="BB472" s="37"/>
      <c r="BC4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2" s="7"/>
      <c r="BF472" t="str">
        <f>IF(Table1[[#This Row],[Date]]="","","&amp;lt;VOUCHER REMOTEID="&amp;""""&amp;$A$11&amp;$A$13&amp;ROW()&amp;""""&amp;" VCHTYPE="""&amp;F472&amp;""" ACTION="""&amp;"Create"&amp;"""&amp;gt;")</f>
        <v/>
      </c>
      <c r="BG472" t="str">
        <f>IF(Table1[[#This Row],[Date]]="","",TEXT(Table1[[#This Row],[Date]],"yyyymmdd"))</f>
        <v/>
      </c>
      <c r="BH472" t="str">
        <f>Table1[[#This Row],[Date2]]</f>
        <v/>
      </c>
      <c r="BI472" t="str">
        <f>IF(Table1[[#This Row],[Date]]="","",Table1[[#This Row],[Voucher Type]])</f>
        <v/>
      </c>
      <c r="BJ472" t="str">
        <f>IF(Table1[[#This Row],[Ref No / Invoice No]]="","",Table1[[#This Row],[Ref No / Invoice No]])</f>
        <v/>
      </c>
      <c r="BK472" t="str">
        <f>IF(Table1[[#This Row],[Voucher No]]="","",Table1[[#This Row],[Voucher No]])</f>
        <v/>
      </c>
      <c r="BL472" t="str">
        <f>IF(Table1[[#This Row],[Date]]="","",Table1[[#This Row],[Narration]])</f>
        <v/>
      </c>
      <c r="BM472" t="str">
        <f>IF(Table1[[#This Row],[Date]]="","",$A$11&amp;$A$13&amp;ROW())</f>
        <v/>
      </c>
      <c r="BN472" t="str">
        <f>IF(Table1[[#This Row],[Date]]="","",$A$13)</f>
        <v/>
      </c>
      <c r="BP472" t="str">
        <f>IF(Table1[[#This Row],[Ledger 1]]="","","No")</f>
        <v/>
      </c>
      <c r="BQ472" t="str">
        <f>IF(Table1[[#This Row],[Date]]="","",IF(Table1[[#This Row],[Effect 1]]="Dr.","Yes","No"))</f>
        <v/>
      </c>
      <c r="BR472" t="str">
        <f>IF(Table1[[#This Row],[Date]]="","",Table1[[#This Row],[Ledger 1]])</f>
        <v/>
      </c>
      <c r="BS472" t="str">
        <f>IF(Table1[[#This Row],[Date]]="","",IF(Table1[[#This Row],[Effect 1]]="Dr.",-Table1[[#This Row],[Amount 1]],Table1[[#This Row],[Amount 1]]))</f>
        <v/>
      </c>
      <c r="BV472" t="str">
        <f>IF(Table1[[#This Row],[Ledger 2]]="","","No")</f>
        <v/>
      </c>
      <c r="BW472" t="str">
        <f>IF(Table1[[#This Row],[Date]]="","",IF(Table1[[#This Row],[Effect 2]]="Dr.","Yes","No"))</f>
        <v/>
      </c>
      <c r="BX472" t="str">
        <f>IF(Table1[[#This Row],[Date]]="","",Table1[[#This Row],[Ledger 2]])</f>
        <v/>
      </c>
      <c r="BY472" t="str">
        <f>IF(Table1[[#This Row],[Date]]="","",IF(Table1[[#This Row],[Effect 2]]="Dr.",-Table1[[#This Row],[Amount 2]],Table1[[#This Row],[Amount 2]]))</f>
        <v/>
      </c>
      <c r="CB472" t="str">
        <f>IF(Table1[[#This Row],[Ledger 3]]="","","No")</f>
        <v/>
      </c>
      <c r="CC472" t="str">
        <f>IF(Table1[[#This Row],[Ledger 3]]="","",IF(Table1[[#This Row],[Effect 3]]="Dr.","Yes","No"))</f>
        <v/>
      </c>
      <c r="CD472" t="str">
        <f>IF(Table1[[#This Row],[Ledger 3]]="","",Table1[[#This Row],[Ledger 3]])</f>
        <v/>
      </c>
      <c r="CE472" t="str">
        <f>IF(Table1[[#This Row],[Ledger 3]]="","",IF(Table1[[#This Row],[Effect 3]]="Dr.",-Table1[[#This Row],[Amount 3]],Table1[[#This Row],[Amount 3]]))</f>
        <v/>
      </c>
      <c r="CH472" t="str">
        <f>IF(Table1[[#This Row],[Ledger 4]]="","","No")</f>
        <v/>
      </c>
      <c r="CI472" t="str">
        <f>IF(Table1[[#This Row],[Ledger 4]]="","",IF(Table1[[#This Row],[Effect 4]]="Dr.","Yes","No"))</f>
        <v/>
      </c>
      <c r="CJ472" t="str">
        <f>IF(Table1[[#This Row],[Ledger 4]]="","",Table1[[#This Row],[Ledger 4]])</f>
        <v/>
      </c>
      <c r="CK472" t="str">
        <f>IF(Table1[[#This Row],[Ledger 4]]="","",IF(Table1[[#This Row],[Effect 4]]="Dr.",-Table1[[#This Row],[Amount 4]],Table1[[#This Row],[Amount 4]]))</f>
        <v/>
      </c>
      <c r="CN472" t="str">
        <f>IF(Table1[[#This Row],[Ledger 5]]="","","No")</f>
        <v/>
      </c>
      <c r="CO472" t="str">
        <f>IF(Table1[[#This Row],[Ledger 5]]="","",IF(Table1[[#This Row],[Effect 5]]="Dr.","Yes","No"))</f>
        <v/>
      </c>
      <c r="CP472" t="str">
        <f>IF(Table1[[#This Row],[Ledger 5]]="","",Table1[[#This Row],[Ledger 5]])</f>
        <v/>
      </c>
      <c r="CQ472" t="str">
        <f>IF(Table1[[#This Row],[Ledger 5]]="","",IF(Table1[[#This Row],[Effect 5]]="Dr.",-Table1[[#This Row],[Amount 5]],Table1[[#This Row],[Amount 5]]))</f>
        <v/>
      </c>
      <c r="CT472" t="str">
        <f>IF(Table1[[#This Row],[Ledger 6]]="","","No")</f>
        <v/>
      </c>
      <c r="CU472" t="str">
        <f>IF(Table1[[#This Row],[Ledger 6]]="","",IF(Table1[[#This Row],[Effect 6]]="Dr.","Yes","No"))</f>
        <v/>
      </c>
      <c r="CV472" t="str">
        <f>IF(Table1[[#This Row],[Ledger 6]]="","",Table1[[#This Row],[Ledger 6]])</f>
        <v/>
      </c>
      <c r="CW472" t="str">
        <f>IF(Table1[[#This Row],[Ledger 6]]="","",IF(Table1[[#This Row],[Effect 6]]="Dr.",-Table1[[#This Row],[Amount 6]],Table1[[#This Row],[Amount 6]]))</f>
        <v/>
      </c>
      <c r="CZ472" t="str">
        <f>IF(Table1[[#This Row],[Ledger 7]]="","","No")</f>
        <v/>
      </c>
      <c r="DA472" t="str">
        <f>IF(Table1[[#This Row],[Ledger 7]]="","",IF(Table1[[#This Row],[Effect 7]]="Dr.","Yes","No"))</f>
        <v/>
      </c>
      <c r="DB472" t="str">
        <f>IF(Table1[[#This Row],[Ledger 7]]="","",Table1[[#This Row],[Ledger 7]])</f>
        <v/>
      </c>
      <c r="DC472" t="str">
        <f>IF(Table1[[#This Row],[Ledger 7]]="","",IF(Table1[[#This Row],[Effect 7]]="Dr.",-Table1[[#This Row],[Amount 7]],Table1[[#This Row],[Amount 7]]))</f>
        <v/>
      </c>
      <c r="DF472" t="str">
        <f>IF(Table1[[#This Row],[Ledger 8]]="","","No")</f>
        <v/>
      </c>
      <c r="DG472" t="str">
        <f>IF(Table1[[#This Row],[Ledger 8]]="","",IF(Table1[[#This Row],[Effect 8]]="Dr.","Yes","No"))</f>
        <v/>
      </c>
      <c r="DH472" t="str">
        <f>IF(Table1[[#This Row],[Ledger 8]]="","",Table1[[#This Row],[Ledger 8]])</f>
        <v/>
      </c>
      <c r="DI472" t="str">
        <f>IF(Table1[[#This Row],[Ledger 8]]="","",IF(Table1[[#This Row],[Effect 8]]="Dr.",-Table1[[#This Row],[Amount 8]],Table1[[#This Row],[Amount 8]]))</f>
        <v/>
      </c>
      <c r="DL472" t="str">
        <f>IF(Table1[[#This Row],[Ledger 9]]="","","No")</f>
        <v/>
      </c>
      <c r="DM472" t="str">
        <f>IF(Table1[[#This Row],[Ledger 9]]="","",IF(Table1[[#This Row],[Effect 9]]="Dr.","Yes","No"))</f>
        <v/>
      </c>
      <c r="DN472" t="str">
        <f>IF(Table1[[#This Row],[Ledger 9]]="","",Table1[[#This Row],[Ledger 9]])</f>
        <v/>
      </c>
      <c r="DO472" t="str">
        <f>IF(Table1[[#This Row],[Ledger 9]]="","",IF(Table1[[#This Row],[Effect 9]]="Dr.",-Table1[[#This Row],[Amount 9]],Table1[[#This Row],[Amount 9]]))</f>
        <v/>
      </c>
      <c r="DR472" t="str">
        <f>IF(Table1[[#This Row],[Ledger 10]]="","","No")</f>
        <v/>
      </c>
      <c r="DS472" t="str">
        <f>IF(Table1[[#This Row],[Ledger 10]]="","",IF(Table1[[#This Row],[Effect 10]]="Dr.","Yes","No"))</f>
        <v/>
      </c>
      <c r="DT472" t="str">
        <f>IF(Table1[[#This Row],[Ledger 10]]="","",Table1[[#This Row],[Ledger 10]])</f>
        <v/>
      </c>
      <c r="DU472" t="str">
        <f>IF(Table1[[#This Row],[Ledger 10]]="","",IF(Table1[[#This Row],[Effect 10]]="Dr.",-Table1[[#This Row],[Amount 10]],Table1[[#This Row],[Amount 10]]))</f>
        <v/>
      </c>
      <c r="DX472" t="str">
        <f>IF(Table1[[#This Row],[Ledger 11]]="","","No")</f>
        <v/>
      </c>
      <c r="DY472" t="str">
        <f>IF(Table1[[#This Row],[Ledger 11]]="","",IF(Table1[[#This Row],[Effect 11]]="Dr.","Yes","No"))</f>
        <v/>
      </c>
      <c r="DZ472" t="str">
        <f>IF(Table1[[#This Row],[Ledger 11]]="","",Table1[[#This Row],[Ledger 11]])</f>
        <v/>
      </c>
      <c r="EA472" t="str">
        <f>IF(Table1[[#This Row],[Ledger 11]]="","",IF(Table1[[#This Row],[Effect 11]]="Dr.",-Table1[[#This Row],[Amount 11]],Table1[[#This Row],[Amount 11]]))</f>
        <v/>
      </c>
      <c r="ED472" t="str">
        <f>IF(Table1[[#This Row],[Ledger 12]]="","","No")</f>
        <v/>
      </c>
      <c r="EE472" t="str">
        <f>IF(Table1[[#This Row],[Ledger 12]]="","",IF(Table1[[#This Row],[Effect 12]]="Dr.","Yes","No"))</f>
        <v/>
      </c>
      <c r="EF472" t="str">
        <f>IF(Table1[[#This Row],[Ledger 12]]="","",Table1[[#This Row],[Ledger 12]])</f>
        <v/>
      </c>
      <c r="EG472" t="str">
        <f>IF(Table1[[#This Row],[Ledger 12]]="","",IF(Table1[[#This Row],[Effect 12]]="Dr.",-Table1[[#This Row],[Amount 12]],Table1[[#This Row],[Amount 12]]))</f>
        <v/>
      </c>
      <c r="EJ472" t="str">
        <f>IF(Table1[[#This Row],[Ledger 13]]="","","No")</f>
        <v/>
      </c>
      <c r="EK472" t="str">
        <f>IF(Table1[[#This Row],[Ledger 13]]="","",IF(Table1[[#This Row],[Effect 13]]="Dr.","Yes","No"))</f>
        <v/>
      </c>
      <c r="EL472" t="str">
        <f>IF(Table1[[#This Row],[Ledger 13]]="","",Table1[[#This Row],[Ledger 13]])</f>
        <v/>
      </c>
      <c r="EM472" t="str">
        <f>IF(Table1[[#This Row],[Ledger 13]]="","",IF(Table1[[#This Row],[Effect 13]]="Dr.",-Table1[[#This Row],[Amount 13]],Table1[[#This Row],[Amount 13]]))</f>
        <v/>
      </c>
      <c r="EP472" t="str">
        <f>IF(Table1[[#This Row],[Ledger 14]]="","","No")</f>
        <v/>
      </c>
      <c r="EQ472" t="str">
        <f>IF(Table1[[#This Row],[Ledger 14]]="","",IF(Table1[[#This Row],[Effect 14]]="Dr.","Yes","No"))</f>
        <v/>
      </c>
      <c r="ER472" t="str">
        <f>IF(Table1[[#This Row],[Ledger 14]]="","",Table1[[#This Row],[Ledger 14]])</f>
        <v/>
      </c>
      <c r="ES472" t="str">
        <f>IF(Table1[[#This Row],[Ledger 14]]="","",IF(Table1[[#This Row],[Effect 14]]="Dr.",-Table1[[#This Row],[Amount 14]],Table1[[#This Row],[Amount 14]]))</f>
        <v/>
      </c>
      <c r="EV472" t="str">
        <f>IF(Table1[[#This Row],[Ledger 15]]="","","No")</f>
        <v/>
      </c>
      <c r="EW472" t="str">
        <f>IF(Table1[[#This Row],[Ledger 15]]="","",IF(Table1[[#This Row],[Effect 15]]="Dr.","Yes","No"))</f>
        <v/>
      </c>
      <c r="EX472" t="str">
        <f>IF(Table1[[#This Row],[Ledger 15]]="","",Table1[[#This Row],[Ledger 15]])</f>
        <v/>
      </c>
      <c r="EY472" t="str">
        <f>IF(Table1[[#This Row],[Ledger 15]]="","",IF(Table1[[#This Row],[Effect 15]]="Dr.",-Table1[[#This Row],[Amount 15]],Table1[[#This Row],[Amount 15]]))</f>
        <v/>
      </c>
      <c r="FD4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2">
        <f>IF(Table1[[#This Row],[Date]]="",0,IF(AND(Table1[[#This Row],[Date]]&gt;=$FE$2,Table1[[#This Row],[Date]]&lt;=$FE$3),0,1))</f>
        <v>0</v>
      </c>
      <c r="FF472">
        <f>IF(Table1[[#This Row],[Date]]="",0,IF(TYPE(VLOOKUP(Table1[[#This Row],[Voucher Type]],Table1[[#All],[Voucher Type Master]],1,FALSE))=16,1,0))</f>
        <v>0</v>
      </c>
      <c r="FG472">
        <f>IF(TYPE(IF(Table1[[#This Row],[Date]]="",0,IF(VLOOKUP(Table1[[#This Row],[Voucher Type]],$FY$5:$FZ$13,2,0)=Table1[[#This Row],[Effect 1]],0,1)))=16,1,0)</f>
        <v>0</v>
      </c>
      <c r="FH4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2">
        <f>IF(LEN(Table1[[#This Row],[Ledger 1]])&gt;0,IF(TYPE(VLOOKUP(Table1[[#This Row],[Ledger 1]],GZ:GZ,1,0))=16,1,0),0)</f>
        <v>0</v>
      </c>
      <c r="FJ472">
        <f>IF(LEN(Table1[[#This Row],[Ledger 2]])&gt;0,IF(TYPE(VLOOKUP(Table1[[#This Row],[Ledger 2]],GZ:GZ,1,0))=16,1,0),0)</f>
        <v>0</v>
      </c>
      <c r="FK472">
        <f>IF(LEN(Table1[[#This Row],[Ledger 3]])&gt;0,IF(TYPE(VLOOKUP(Table1[[#This Row],[Ledger 3]],GZ:GZ,1,0))=16,1,0),0)</f>
        <v>0</v>
      </c>
      <c r="FL472">
        <f>IF(LEN(Table1[[#This Row],[Ledger 4]])&gt;0,IF(TYPE(VLOOKUP(Table1[[#This Row],[Ledger 4]],GZ:GZ,1,0))=16,1,0),0)</f>
        <v>0</v>
      </c>
      <c r="FM472">
        <f>IF(LEN(Table1[[#This Row],[Ledger 5]])&gt;0,IF(TYPE(VLOOKUP(Table1[[#This Row],[Ledger 5]],GZ:GZ,1,0))=16,1,0),0)</f>
        <v>0</v>
      </c>
      <c r="FN472">
        <f>IF(LEN(Table1[[#This Row],[Ledger 6]])&gt;0,IF(TYPE(VLOOKUP(Table1[[#This Row],[Ledger 6]],$GZ:$GZ,1,0))=16,1,0),0)</f>
        <v>0</v>
      </c>
      <c r="FO472">
        <f>IF(LEN(Table1[[#This Row],[Ledger 7]])&gt;0,IF(TYPE(VLOOKUP(Table1[[#This Row],[Ledger 7]],$GZ:$GZ,1,0))=16,1,0),0)</f>
        <v>0</v>
      </c>
      <c r="FP472">
        <f>IF(LEN(Table1[[#This Row],[Ledger 8]])&gt;0,IF(TYPE(VLOOKUP(Table1[[#This Row],[Ledger 8]],$GZ:$GZ,1,0))=16,1,0),0)</f>
        <v>0</v>
      </c>
      <c r="FQ472">
        <f>IF(LEN(Table1[[#This Row],[Ledger 9]])&gt;0,IF(TYPE(VLOOKUP(Table1[[#This Row],[Ledger 9]],$GZ:$GZ,1,0))=16,1,0),0)</f>
        <v>0</v>
      </c>
      <c r="FR472">
        <f>IF(LEN(Table1[[#This Row],[Ledger 10]])&gt;0,IF(TYPE(VLOOKUP(Table1[[#This Row],[Ledger 10]],$GZ:$GZ,1,0))=16,1,0),0)</f>
        <v>0</v>
      </c>
      <c r="FS472">
        <f>IF(LEN(Table1[[#This Row],[Ledger 11]])&gt;0,IF(TYPE(VLOOKUP(Table1[[#This Row],[Ledger 11]],$GZ:$GZ,1,0))=16,1,0),0)</f>
        <v>0</v>
      </c>
      <c r="FT472">
        <f>IF(LEN(Table1[[#This Row],[Ledger 12]])&gt;0,IF(TYPE(VLOOKUP(Table1[[#This Row],[Ledger 12]],$GZ:$GZ,1,0))=16,1,0),0)</f>
        <v>0</v>
      </c>
      <c r="FU472">
        <f>IF(LEN(Table1[[#This Row],[Ledger 13]])&gt;0,IF(TYPE(VLOOKUP(Table1[[#This Row],[Ledger 13]],$GZ:$GZ,1,0))=16,1,0),0)</f>
        <v>0</v>
      </c>
      <c r="FV472">
        <f>IF(LEN(Table1[[#This Row],[Ledger 14]])&gt;0,IF(TYPE(VLOOKUP(Table1[[#This Row],[Ledger 14]],$GZ:$GZ,1,0))=16,1,0),0)</f>
        <v>0</v>
      </c>
      <c r="FW472">
        <f>IF(LEN(Table1[[#This Row],[Ledger 15]])&gt;0,IF(TYPE(VLOOKUP(Table1[[#This Row],[Ledger 15]],$GZ:$GZ,1,0))=16,1,0),0)</f>
        <v>0</v>
      </c>
    </row>
    <row r="473" spans="4:179" ht="33" customHeight="1" x14ac:dyDescent="0.45">
      <c r="D473" s="8">
        <f t="shared" si="16"/>
        <v>468</v>
      </c>
      <c r="E473" s="32"/>
      <c r="F473" s="34"/>
      <c r="G473" s="34"/>
      <c r="H473" s="34"/>
      <c r="I473" s="34"/>
      <c r="J473" s="38"/>
      <c r="K473" s="33"/>
      <c r="L473" s="36"/>
      <c r="M473" s="35"/>
      <c r="N473" s="34"/>
      <c r="O473" s="41"/>
      <c r="P473" s="35"/>
      <c r="Q473" s="34"/>
      <c r="R473" s="37"/>
      <c r="S473" s="35"/>
      <c r="T473" s="34"/>
      <c r="U473" s="37"/>
      <c r="V473" s="35"/>
      <c r="W473" s="34"/>
      <c r="X473" s="37"/>
      <c r="Y473" s="35"/>
      <c r="Z473" s="34"/>
      <c r="AA473" s="37"/>
      <c r="AB473" s="35"/>
      <c r="AC473" s="34"/>
      <c r="AD473" s="37"/>
      <c r="AE473" s="35"/>
      <c r="AF473" s="34"/>
      <c r="AG473" s="37"/>
      <c r="AH473" s="35"/>
      <c r="AI473" s="34"/>
      <c r="AJ473" s="37"/>
      <c r="AK473" s="35"/>
      <c r="AL473" s="34"/>
      <c r="AM473" s="37"/>
      <c r="AN473" s="35"/>
      <c r="AO473" s="34"/>
      <c r="AP473" s="37"/>
      <c r="AQ473" s="35"/>
      <c r="AR473" s="34"/>
      <c r="AS473" s="37"/>
      <c r="AT473" s="35"/>
      <c r="AU473" s="34"/>
      <c r="AV473" s="37"/>
      <c r="AW473" s="35"/>
      <c r="AX473" s="34"/>
      <c r="AY473" s="37"/>
      <c r="AZ473" s="35"/>
      <c r="BA473" s="34"/>
      <c r="BB473" s="37"/>
      <c r="BC4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3" s="7"/>
      <c r="BF473" t="str">
        <f>IF(Table1[[#This Row],[Date]]="","","&amp;lt;VOUCHER REMOTEID="&amp;""""&amp;$A$11&amp;$A$13&amp;ROW()&amp;""""&amp;" VCHTYPE="""&amp;F473&amp;""" ACTION="""&amp;"Create"&amp;"""&amp;gt;")</f>
        <v/>
      </c>
      <c r="BG473" t="str">
        <f>IF(Table1[[#This Row],[Date]]="","",TEXT(Table1[[#This Row],[Date]],"yyyymmdd"))</f>
        <v/>
      </c>
      <c r="BH473" t="str">
        <f>Table1[[#This Row],[Date2]]</f>
        <v/>
      </c>
      <c r="BI473" t="str">
        <f>IF(Table1[[#This Row],[Date]]="","",Table1[[#This Row],[Voucher Type]])</f>
        <v/>
      </c>
      <c r="BJ473" t="str">
        <f>IF(Table1[[#This Row],[Ref No / Invoice No]]="","",Table1[[#This Row],[Ref No / Invoice No]])</f>
        <v/>
      </c>
      <c r="BK473" t="str">
        <f>IF(Table1[[#This Row],[Voucher No]]="","",Table1[[#This Row],[Voucher No]])</f>
        <v/>
      </c>
      <c r="BL473" t="str">
        <f>IF(Table1[[#This Row],[Date]]="","",Table1[[#This Row],[Narration]])</f>
        <v/>
      </c>
      <c r="BM473" t="str">
        <f>IF(Table1[[#This Row],[Date]]="","",$A$11&amp;$A$13&amp;ROW())</f>
        <v/>
      </c>
      <c r="BN473" t="str">
        <f>IF(Table1[[#This Row],[Date]]="","",$A$13)</f>
        <v/>
      </c>
      <c r="BP473" t="str">
        <f>IF(Table1[[#This Row],[Ledger 1]]="","","No")</f>
        <v/>
      </c>
      <c r="BQ473" t="str">
        <f>IF(Table1[[#This Row],[Date]]="","",IF(Table1[[#This Row],[Effect 1]]="Dr.","Yes","No"))</f>
        <v/>
      </c>
      <c r="BR473" t="str">
        <f>IF(Table1[[#This Row],[Date]]="","",Table1[[#This Row],[Ledger 1]])</f>
        <v/>
      </c>
      <c r="BS473" t="str">
        <f>IF(Table1[[#This Row],[Date]]="","",IF(Table1[[#This Row],[Effect 1]]="Dr.",-Table1[[#This Row],[Amount 1]],Table1[[#This Row],[Amount 1]]))</f>
        <v/>
      </c>
      <c r="BV473" t="str">
        <f>IF(Table1[[#This Row],[Ledger 2]]="","","No")</f>
        <v/>
      </c>
      <c r="BW473" t="str">
        <f>IF(Table1[[#This Row],[Date]]="","",IF(Table1[[#This Row],[Effect 2]]="Dr.","Yes","No"))</f>
        <v/>
      </c>
      <c r="BX473" t="str">
        <f>IF(Table1[[#This Row],[Date]]="","",Table1[[#This Row],[Ledger 2]])</f>
        <v/>
      </c>
      <c r="BY473" t="str">
        <f>IF(Table1[[#This Row],[Date]]="","",IF(Table1[[#This Row],[Effect 2]]="Dr.",-Table1[[#This Row],[Amount 2]],Table1[[#This Row],[Amount 2]]))</f>
        <v/>
      </c>
      <c r="CB473" t="str">
        <f>IF(Table1[[#This Row],[Ledger 3]]="","","No")</f>
        <v/>
      </c>
      <c r="CC473" t="str">
        <f>IF(Table1[[#This Row],[Ledger 3]]="","",IF(Table1[[#This Row],[Effect 3]]="Dr.","Yes","No"))</f>
        <v/>
      </c>
      <c r="CD473" t="str">
        <f>IF(Table1[[#This Row],[Ledger 3]]="","",Table1[[#This Row],[Ledger 3]])</f>
        <v/>
      </c>
      <c r="CE473" t="str">
        <f>IF(Table1[[#This Row],[Ledger 3]]="","",IF(Table1[[#This Row],[Effect 3]]="Dr.",-Table1[[#This Row],[Amount 3]],Table1[[#This Row],[Amount 3]]))</f>
        <v/>
      </c>
      <c r="CH473" t="str">
        <f>IF(Table1[[#This Row],[Ledger 4]]="","","No")</f>
        <v/>
      </c>
      <c r="CI473" t="str">
        <f>IF(Table1[[#This Row],[Ledger 4]]="","",IF(Table1[[#This Row],[Effect 4]]="Dr.","Yes","No"))</f>
        <v/>
      </c>
      <c r="CJ473" t="str">
        <f>IF(Table1[[#This Row],[Ledger 4]]="","",Table1[[#This Row],[Ledger 4]])</f>
        <v/>
      </c>
      <c r="CK473" t="str">
        <f>IF(Table1[[#This Row],[Ledger 4]]="","",IF(Table1[[#This Row],[Effect 4]]="Dr.",-Table1[[#This Row],[Amount 4]],Table1[[#This Row],[Amount 4]]))</f>
        <v/>
      </c>
      <c r="CN473" t="str">
        <f>IF(Table1[[#This Row],[Ledger 5]]="","","No")</f>
        <v/>
      </c>
      <c r="CO473" t="str">
        <f>IF(Table1[[#This Row],[Ledger 5]]="","",IF(Table1[[#This Row],[Effect 5]]="Dr.","Yes","No"))</f>
        <v/>
      </c>
      <c r="CP473" t="str">
        <f>IF(Table1[[#This Row],[Ledger 5]]="","",Table1[[#This Row],[Ledger 5]])</f>
        <v/>
      </c>
      <c r="CQ473" t="str">
        <f>IF(Table1[[#This Row],[Ledger 5]]="","",IF(Table1[[#This Row],[Effect 5]]="Dr.",-Table1[[#This Row],[Amount 5]],Table1[[#This Row],[Amount 5]]))</f>
        <v/>
      </c>
      <c r="CT473" t="str">
        <f>IF(Table1[[#This Row],[Ledger 6]]="","","No")</f>
        <v/>
      </c>
      <c r="CU473" t="str">
        <f>IF(Table1[[#This Row],[Ledger 6]]="","",IF(Table1[[#This Row],[Effect 6]]="Dr.","Yes","No"))</f>
        <v/>
      </c>
      <c r="CV473" t="str">
        <f>IF(Table1[[#This Row],[Ledger 6]]="","",Table1[[#This Row],[Ledger 6]])</f>
        <v/>
      </c>
      <c r="CW473" t="str">
        <f>IF(Table1[[#This Row],[Ledger 6]]="","",IF(Table1[[#This Row],[Effect 6]]="Dr.",-Table1[[#This Row],[Amount 6]],Table1[[#This Row],[Amount 6]]))</f>
        <v/>
      </c>
      <c r="CZ473" t="str">
        <f>IF(Table1[[#This Row],[Ledger 7]]="","","No")</f>
        <v/>
      </c>
      <c r="DA473" t="str">
        <f>IF(Table1[[#This Row],[Ledger 7]]="","",IF(Table1[[#This Row],[Effect 7]]="Dr.","Yes","No"))</f>
        <v/>
      </c>
      <c r="DB473" t="str">
        <f>IF(Table1[[#This Row],[Ledger 7]]="","",Table1[[#This Row],[Ledger 7]])</f>
        <v/>
      </c>
      <c r="DC473" t="str">
        <f>IF(Table1[[#This Row],[Ledger 7]]="","",IF(Table1[[#This Row],[Effect 7]]="Dr.",-Table1[[#This Row],[Amount 7]],Table1[[#This Row],[Amount 7]]))</f>
        <v/>
      </c>
      <c r="DF473" t="str">
        <f>IF(Table1[[#This Row],[Ledger 8]]="","","No")</f>
        <v/>
      </c>
      <c r="DG473" t="str">
        <f>IF(Table1[[#This Row],[Ledger 8]]="","",IF(Table1[[#This Row],[Effect 8]]="Dr.","Yes","No"))</f>
        <v/>
      </c>
      <c r="DH473" t="str">
        <f>IF(Table1[[#This Row],[Ledger 8]]="","",Table1[[#This Row],[Ledger 8]])</f>
        <v/>
      </c>
      <c r="DI473" t="str">
        <f>IF(Table1[[#This Row],[Ledger 8]]="","",IF(Table1[[#This Row],[Effect 8]]="Dr.",-Table1[[#This Row],[Amount 8]],Table1[[#This Row],[Amount 8]]))</f>
        <v/>
      </c>
      <c r="DL473" t="str">
        <f>IF(Table1[[#This Row],[Ledger 9]]="","","No")</f>
        <v/>
      </c>
      <c r="DM473" t="str">
        <f>IF(Table1[[#This Row],[Ledger 9]]="","",IF(Table1[[#This Row],[Effect 9]]="Dr.","Yes","No"))</f>
        <v/>
      </c>
      <c r="DN473" t="str">
        <f>IF(Table1[[#This Row],[Ledger 9]]="","",Table1[[#This Row],[Ledger 9]])</f>
        <v/>
      </c>
      <c r="DO473" t="str">
        <f>IF(Table1[[#This Row],[Ledger 9]]="","",IF(Table1[[#This Row],[Effect 9]]="Dr.",-Table1[[#This Row],[Amount 9]],Table1[[#This Row],[Amount 9]]))</f>
        <v/>
      </c>
      <c r="DR473" t="str">
        <f>IF(Table1[[#This Row],[Ledger 10]]="","","No")</f>
        <v/>
      </c>
      <c r="DS473" t="str">
        <f>IF(Table1[[#This Row],[Ledger 10]]="","",IF(Table1[[#This Row],[Effect 10]]="Dr.","Yes","No"))</f>
        <v/>
      </c>
      <c r="DT473" t="str">
        <f>IF(Table1[[#This Row],[Ledger 10]]="","",Table1[[#This Row],[Ledger 10]])</f>
        <v/>
      </c>
      <c r="DU473" t="str">
        <f>IF(Table1[[#This Row],[Ledger 10]]="","",IF(Table1[[#This Row],[Effect 10]]="Dr.",-Table1[[#This Row],[Amount 10]],Table1[[#This Row],[Amount 10]]))</f>
        <v/>
      </c>
      <c r="DX473" t="str">
        <f>IF(Table1[[#This Row],[Ledger 11]]="","","No")</f>
        <v/>
      </c>
      <c r="DY473" t="str">
        <f>IF(Table1[[#This Row],[Ledger 11]]="","",IF(Table1[[#This Row],[Effect 11]]="Dr.","Yes","No"))</f>
        <v/>
      </c>
      <c r="DZ473" t="str">
        <f>IF(Table1[[#This Row],[Ledger 11]]="","",Table1[[#This Row],[Ledger 11]])</f>
        <v/>
      </c>
      <c r="EA473" t="str">
        <f>IF(Table1[[#This Row],[Ledger 11]]="","",IF(Table1[[#This Row],[Effect 11]]="Dr.",-Table1[[#This Row],[Amount 11]],Table1[[#This Row],[Amount 11]]))</f>
        <v/>
      </c>
      <c r="ED473" t="str">
        <f>IF(Table1[[#This Row],[Ledger 12]]="","","No")</f>
        <v/>
      </c>
      <c r="EE473" t="str">
        <f>IF(Table1[[#This Row],[Ledger 12]]="","",IF(Table1[[#This Row],[Effect 12]]="Dr.","Yes","No"))</f>
        <v/>
      </c>
      <c r="EF473" t="str">
        <f>IF(Table1[[#This Row],[Ledger 12]]="","",Table1[[#This Row],[Ledger 12]])</f>
        <v/>
      </c>
      <c r="EG473" t="str">
        <f>IF(Table1[[#This Row],[Ledger 12]]="","",IF(Table1[[#This Row],[Effect 12]]="Dr.",-Table1[[#This Row],[Amount 12]],Table1[[#This Row],[Amount 12]]))</f>
        <v/>
      </c>
      <c r="EJ473" t="str">
        <f>IF(Table1[[#This Row],[Ledger 13]]="","","No")</f>
        <v/>
      </c>
      <c r="EK473" t="str">
        <f>IF(Table1[[#This Row],[Ledger 13]]="","",IF(Table1[[#This Row],[Effect 13]]="Dr.","Yes","No"))</f>
        <v/>
      </c>
      <c r="EL473" t="str">
        <f>IF(Table1[[#This Row],[Ledger 13]]="","",Table1[[#This Row],[Ledger 13]])</f>
        <v/>
      </c>
      <c r="EM473" t="str">
        <f>IF(Table1[[#This Row],[Ledger 13]]="","",IF(Table1[[#This Row],[Effect 13]]="Dr.",-Table1[[#This Row],[Amount 13]],Table1[[#This Row],[Amount 13]]))</f>
        <v/>
      </c>
      <c r="EP473" t="str">
        <f>IF(Table1[[#This Row],[Ledger 14]]="","","No")</f>
        <v/>
      </c>
      <c r="EQ473" t="str">
        <f>IF(Table1[[#This Row],[Ledger 14]]="","",IF(Table1[[#This Row],[Effect 14]]="Dr.","Yes","No"))</f>
        <v/>
      </c>
      <c r="ER473" t="str">
        <f>IF(Table1[[#This Row],[Ledger 14]]="","",Table1[[#This Row],[Ledger 14]])</f>
        <v/>
      </c>
      <c r="ES473" t="str">
        <f>IF(Table1[[#This Row],[Ledger 14]]="","",IF(Table1[[#This Row],[Effect 14]]="Dr.",-Table1[[#This Row],[Amount 14]],Table1[[#This Row],[Amount 14]]))</f>
        <v/>
      </c>
      <c r="EV473" t="str">
        <f>IF(Table1[[#This Row],[Ledger 15]]="","","No")</f>
        <v/>
      </c>
      <c r="EW473" t="str">
        <f>IF(Table1[[#This Row],[Ledger 15]]="","",IF(Table1[[#This Row],[Effect 15]]="Dr.","Yes","No"))</f>
        <v/>
      </c>
      <c r="EX473" t="str">
        <f>IF(Table1[[#This Row],[Ledger 15]]="","",Table1[[#This Row],[Ledger 15]])</f>
        <v/>
      </c>
      <c r="EY473" t="str">
        <f>IF(Table1[[#This Row],[Ledger 15]]="","",IF(Table1[[#This Row],[Effect 15]]="Dr.",-Table1[[#This Row],[Amount 15]],Table1[[#This Row],[Amount 15]]))</f>
        <v/>
      </c>
      <c r="FD4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3">
        <f>IF(Table1[[#This Row],[Date]]="",0,IF(AND(Table1[[#This Row],[Date]]&gt;=$FE$2,Table1[[#This Row],[Date]]&lt;=$FE$3),0,1))</f>
        <v>0</v>
      </c>
      <c r="FF473">
        <f>IF(Table1[[#This Row],[Date]]="",0,IF(TYPE(VLOOKUP(Table1[[#This Row],[Voucher Type]],Table1[[#All],[Voucher Type Master]],1,FALSE))=16,1,0))</f>
        <v>0</v>
      </c>
      <c r="FG473">
        <f>IF(TYPE(IF(Table1[[#This Row],[Date]]="",0,IF(VLOOKUP(Table1[[#This Row],[Voucher Type]],$FY$5:$FZ$13,2,0)=Table1[[#This Row],[Effect 1]],0,1)))=16,1,0)</f>
        <v>0</v>
      </c>
      <c r="FH4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3">
        <f>IF(LEN(Table1[[#This Row],[Ledger 1]])&gt;0,IF(TYPE(VLOOKUP(Table1[[#This Row],[Ledger 1]],GZ:GZ,1,0))=16,1,0),0)</f>
        <v>0</v>
      </c>
      <c r="FJ473">
        <f>IF(LEN(Table1[[#This Row],[Ledger 2]])&gt;0,IF(TYPE(VLOOKUP(Table1[[#This Row],[Ledger 2]],GZ:GZ,1,0))=16,1,0),0)</f>
        <v>0</v>
      </c>
      <c r="FK473">
        <f>IF(LEN(Table1[[#This Row],[Ledger 3]])&gt;0,IF(TYPE(VLOOKUP(Table1[[#This Row],[Ledger 3]],GZ:GZ,1,0))=16,1,0),0)</f>
        <v>0</v>
      </c>
      <c r="FL473">
        <f>IF(LEN(Table1[[#This Row],[Ledger 4]])&gt;0,IF(TYPE(VLOOKUP(Table1[[#This Row],[Ledger 4]],GZ:GZ,1,0))=16,1,0),0)</f>
        <v>0</v>
      </c>
      <c r="FM473">
        <f>IF(LEN(Table1[[#This Row],[Ledger 5]])&gt;0,IF(TYPE(VLOOKUP(Table1[[#This Row],[Ledger 5]],GZ:GZ,1,0))=16,1,0),0)</f>
        <v>0</v>
      </c>
      <c r="FN473">
        <f>IF(LEN(Table1[[#This Row],[Ledger 6]])&gt;0,IF(TYPE(VLOOKUP(Table1[[#This Row],[Ledger 6]],$GZ:$GZ,1,0))=16,1,0),0)</f>
        <v>0</v>
      </c>
      <c r="FO473">
        <f>IF(LEN(Table1[[#This Row],[Ledger 7]])&gt;0,IF(TYPE(VLOOKUP(Table1[[#This Row],[Ledger 7]],$GZ:$GZ,1,0))=16,1,0),0)</f>
        <v>0</v>
      </c>
      <c r="FP473">
        <f>IF(LEN(Table1[[#This Row],[Ledger 8]])&gt;0,IF(TYPE(VLOOKUP(Table1[[#This Row],[Ledger 8]],$GZ:$GZ,1,0))=16,1,0),0)</f>
        <v>0</v>
      </c>
      <c r="FQ473">
        <f>IF(LEN(Table1[[#This Row],[Ledger 9]])&gt;0,IF(TYPE(VLOOKUP(Table1[[#This Row],[Ledger 9]],$GZ:$GZ,1,0))=16,1,0),0)</f>
        <v>0</v>
      </c>
      <c r="FR473">
        <f>IF(LEN(Table1[[#This Row],[Ledger 10]])&gt;0,IF(TYPE(VLOOKUP(Table1[[#This Row],[Ledger 10]],$GZ:$GZ,1,0))=16,1,0),0)</f>
        <v>0</v>
      </c>
      <c r="FS473">
        <f>IF(LEN(Table1[[#This Row],[Ledger 11]])&gt;0,IF(TYPE(VLOOKUP(Table1[[#This Row],[Ledger 11]],$GZ:$GZ,1,0))=16,1,0),0)</f>
        <v>0</v>
      </c>
      <c r="FT473">
        <f>IF(LEN(Table1[[#This Row],[Ledger 12]])&gt;0,IF(TYPE(VLOOKUP(Table1[[#This Row],[Ledger 12]],$GZ:$GZ,1,0))=16,1,0),0)</f>
        <v>0</v>
      </c>
      <c r="FU473">
        <f>IF(LEN(Table1[[#This Row],[Ledger 13]])&gt;0,IF(TYPE(VLOOKUP(Table1[[#This Row],[Ledger 13]],$GZ:$GZ,1,0))=16,1,0),0)</f>
        <v>0</v>
      </c>
      <c r="FV473">
        <f>IF(LEN(Table1[[#This Row],[Ledger 14]])&gt;0,IF(TYPE(VLOOKUP(Table1[[#This Row],[Ledger 14]],$GZ:$GZ,1,0))=16,1,0),0)</f>
        <v>0</v>
      </c>
      <c r="FW473">
        <f>IF(LEN(Table1[[#This Row],[Ledger 15]])&gt;0,IF(TYPE(VLOOKUP(Table1[[#This Row],[Ledger 15]],$GZ:$GZ,1,0))=16,1,0),0)</f>
        <v>0</v>
      </c>
    </row>
    <row r="474" spans="4:179" ht="33" customHeight="1" x14ac:dyDescent="0.45">
      <c r="D474" s="8">
        <f t="shared" si="16"/>
        <v>469</v>
      </c>
      <c r="E474" s="32"/>
      <c r="F474" s="34"/>
      <c r="G474" s="34"/>
      <c r="H474" s="34"/>
      <c r="I474" s="34"/>
      <c r="J474" s="38"/>
      <c r="K474" s="33"/>
      <c r="L474" s="36"/>
      <c r="M474" s="35"/>
      <c r="N474" s="34"/>
      <c r="O474" s="41"/>
      <c r="P474" s="35"/>
      <c r="Q474" s="34"/>
      <c r="R474" s="37"/>
      <c r="S474" s="35"/>
      <c r="T474" s="34"/>
      <c r="U474" s="37"/>
      <c r="V474" s="35"/>
      <c r="W474" s="34"/>
      <c r="X474" s="37"/>
      <c r="Y474" s="35"/>
      <c r="Z474" s="34"/>
      <c r="AA474" s="37"/>
      <c r="AB474" s="35"/>
      <c r="AC474" s="34"/>
      <c r="AD474" s="37"/>
      <c r="AE474" s="35"/>
      <c r="AF474" s="34"/>
      <c r="AG474" s="37"/>
      <c r="AH474" s="35"/>
      <c r="AI474" s="34"/>
      <c r="AJ474" s="37"/>
      <c r="AK474" s="35"/>
      <c r="AL474" s="34"/>
      <c r="AM474" s="37"/>
      <c r="AN474" s="35"/>
      <c r="AO474" s="34"/>
      <c r="AP474" s="37"/>
      <c r="AQ474" s="35"/>
      <c r="AR474" s="34"/>
      <c r="AS474" s="37"/>
      <c r="AT474" s="35"/>
      <c r="AU474" s="34"/>
      <c r="AV474" s="37"/>
      <c r="AW474" s="35"/>
      <c r="AX474" s="34"/>
      <c r="AY474" s="37"/>
      <c r="AZ474" s="35"/>
      <c r="BA474" s="34"/>
      <c r="BB474" s="37"/>
      <c r="BC4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4" s="7"/>
      <c r="BF474" t="str">
        <f>IF(Table1[[#This Row],[Date]]="","","&amp;lt;VOUCHER REMOTEID="&amp;""""&amp;$A$11&amp;$A$13&amp;ROW()&amp;""""&amp;" VCHTYPE="""&amp;F474&amp;""" ACTION="""&amp;"Create"&amp;"""&amp;gt;")</f>
        <v/>
      </c>
      <c r="BG474" t="str">
        <f>IF(Table1[[#This Row],[Date]]="","",TEXT(Table1[[#This Row],[Date]],"yyyymmdd"))</f>
        <v/>
      </c>
      <c r="BH474" t="str">
        <f>Table1[[#This Row],[Date2]]</f>
        <v/>
      </c>
      <c r="BI474" t="str">
        <f>IF(Table1[[#This Row],[Date]]="","",Table1[[#This Row],[Voucher Type]])</f>
        <v/>
      </c>
      <c r="BJ474" t="str">
        <f>IF(Table1[[#This Row],[Ref No / Invoice No]]="","",Table1[[#This Row],[Ref No / Invoice No]])</f>
        <v/>
      </c>
      <c r="BK474" t="str">
        <f>IF(Table1[[#This Row],[Voucher No]]="","",Table1[[#This Row],[Voucher No]])</f>
        <v/>
      </c>
      <c r="BL474" t="str">
        <f>IF(Table1[[#This Row],[Date]]="","",Table1[[#This Row],[Narration]])</f>
        <v/>
      </c>
      <c r="BM474" t="str">
        <f>IF(Table1[[#This Row],[Date]]="","",$A$11&amp;$A$13&amp;ROW())</f>
        <v/>
      </c>
      <c r="BN474" t="str">
        <f>IF(Table1[[#This Row],[Date]]="","",$A$13)</f>
        <v/>
      </c>
      <c r="BP474" t="str">
        <f>IF(Table1[[#This Row],[Ledger 1]]="","","No")</f>
        <v/>
      </c>
      <c r="BQ474" t="str">
        <f>IF(Table1[[#This Row],[Date]]="","",IF(Table1[[#This Row],[Effect 1]]="Dr.","Yes","No"))</f>
        <v/>
      </c>
      <c r="BR474" t="str">
        <f>IF(Table1[[#This Row],[Date]]="","",Table1[[#This Row],[Ledger 1]])</f>
        <v/>
      </c>
      <c r="BS474" t="str">
        <f>IF(Table1[[#This Row],[Date]]="","",IF(Table1[[#This Row],[Effect 1]]="Dr.",-Table1[[#This Row],[Amount 1]],Table1[[#This Row],[Amount 1]]))</f>
        <v/>
      </c>
      <c r="BV474" t="str">
        <f>IF(Table1[[#This Row],[Ledger 2]]="","","No")</f>
        <v/>
      </c>
      <c r="BW474" t="str">
        <f>IF(Table1[[#This Row],[Date]]="","",IF(Table1[[#This Row],[Effect 2]]="Dr.","Yes","No"))</f>
        <v/>
      </c>
      <c r="BX474" t="str">
        <f>IF(Table1[[#This Row],[Date]]="","",Table1[[#This Row],[Ledger 2]])</f>
        <v/>
      </c>
      <c r="BY474" t="str">
        <f>IF(Table1[[#This Row],[Date]]="","",IF(Table1[[#This Row],[Effect 2]]="Dr.",-Table1[[#This Row],[Amount 2]],Table1[[#This Row],[Amount 2]]))</f>
        <v/>
      </c>
      <c r="CB474" t="str">
        <f>IF(Table1[[#This Row],[Ledger 3]]="","","No")</f>
        <v/>
      </c>
      <c r="CC474" t="str">
        <f>IF(Table1[[#This Row],[Ledger 3]]="","",IF(Table1[[#This Row],[Effect 3]]="Dr.","Yes","No"))</f>
        <v/>
      </c>
      <c r="CD474" t="str">
        <f>IF(Table1[[#This Row],[Ledger 3]]="","",Table1[[#This Row],[Ledger 3]])</f>
        <v/>
      </c>
      <c r="CE474" t="str">
        <f>IF(Table1[[#This Row],[Ledger 3]]="","",IF(Table1[[#This Row],[Effect 3]]="Dr.",-Table1[[#This Row],[Amount 3]],Table1[[#This Row],[Amount 3]]))</f>
        <v/>
      </c>
      <c r="CH474" t="str">
        <f>IF(Table1[[#This Row],[Ledger 4]]="","","No")</f>
        <v/>
      </c>
      <c r="CI474" t="str">
        <f>IF(Table1[[#This Row],[Ledger 4]]="","",IF(Table1[[#This Row],[Effect 4]]="Dr.","Yes","No"))</f>
        <v/>
      </c>
      <c r="CJ474" t="str">
        <f>IF(Table1[[#This Row],[Ledger 4]]="","",Table1[[#This Row],[Ledger 4]])</f>
        <v/>
      </c>
      <c r="CK474" t="str">
        <f>IF(Table1[[#This Row],[Ledger 4]]="","",IF(Table1[[#This Row],[Effect 4]]="Dr.",-Table1[[#This Row],[Amount 4]],Table1[[#This Row],[Amount 4]]))</f>
        <v/>
      </c>
      <c r="CN474" t="str">
        <f>IF(Table1[[#This Row],[Ledger 5]]="","","No")</f>
        <v/>
      </c>
      <c r="CO474" t="str">
        <f>IF(Table1[[#This Row],[Ledger 5]]="","",IF(Table1[[#This Row],[Effect 5]]="Dr.","Yes","No"))</f>
        <v/>
      </c>
      <c r="CP474" t="str">
        <f>IF(Table1[[#This Row],[Ledger 5]]="","",Table1[[#This Row],[Ledger 5]])</f>
        <v/>
      </c>
      <c r="CQ474" t="str">
        <f>IF(Table1[[#This Row],[Ledger 5]]="","",IF(Table1[[#This Row],[Effect 5]]="Dr.",-Table1[[#This Row],[Amount 5]],Table1[[#This Row],[Amount 5]]))</f>
        <v/>
      </c>
      <c r="CT474" t="str">
        <f>IF(Table1[[#This Row],[Ledger 6]]="","","No")</f>
        <v/>
      </c>
      <c r="CU474" t="str">
        <f>IF(Table1[[#This Row],[Ledger 6]]="","",IF(Table1[[#This Row],[Effect 6]]="Dr.","Yes","No"))</f>
        <v/>
      </c>
      <c r="CV474" t="str">
        <f>IF(Table1[[#This Row],[Ledger 6]]="","",Table1[[#This Row],[Ledger 6]])</f>
        <v/>
      </c>
      <c r="CW474" t="str">
        <f>IF(Table1[[#This Row],[Ledger 6]]="","",IF(Table1[[#This Row],[Effect 6]]="Dr.",-Table1[[#This Row],[Amount 6]],Table1[[#This Row],[Amount 6]]))</f>
        <v/>
      </c>
      <c r="CZ474" t="str">
        <f>IF(Table1[[#This Row],[Ledger 7]]="","","No")</f>
        <v/>
      </c>
      <c r="DA474" t="str">
        <f>IF(Table1[[#This Row],[Ledger 7]]="","",IF(Table1[[#This Row],[Effect 7]]="Dr.","Yes","No"))</f>
        <v/>
      </c>
      <c r="DB474" t="str">
        <f>IF(Table1[[#This Row],[Ledger 7]]="","",Table1[[#This Row],[Ledger 7]])</f>
        <v/>
      </c>
      <c r="DC474" t="str">
        <f>IF(Table1[[#This Row],[Ledger 7]]="","",IF(Table1[[#This Row],[Effect 7]]="Dr.",-Table1[[#This Row],[Amount 7]],Table1[[#This Row],[Amount 7]]))</f>
        <v/>
      </c>
      <c r="DF474" t="str">
        <f>IF(Table1[[#This Row],[Ledger 8]]="","","No")</f>
        <v/>
      </c>
      <c r="DG474" t="str">
        <f>IF(Table1[[#This Row],[Ledger 8]]="","",IF(Table1[[#This Row],[Effect 8]]="Dr.","Yes","No"))</f>
        <v/>
      </c>
      <c r="DH474" t="str">
        <f>IF(Table1[[#This Row],[Ledger 8]]="","",Table1[[#This Row],[Ledger 8]])</f>
        <v/>
      </c>
      <c r="DI474" t="str">
        <f>IF(Table1[[#This Row],[Ledger 8]]="","",IF(Table1[[#This Row],[Effect 8]]="Dr.",-Table1[[#This Row],[Amount 8]],Table1[[#This Row],[Amount 8]]))</f>
        <v/>
      </c>
      <c r="DL474" t="str">
        <f>IF(Table1[[#This Row],[Ledger 9]]="","","No")</f>
        <v/>
      </c>
      <c r="DM474" t="str">
        <f>IF(Table1[[#This Row],[Ledger 9]]="","",IF(Table1[[#This Row],[Effect 9]]="Dr.","Yes","No"))</f>
        <v/>
      </c>
      <c r="DN474" t="str">
        <f>IF(Table1[[#This Row],[Ledger 9]]="","",Table1[[#This Row],[Ledger 9]])</f>
        <v/>
      </c>
      <c r="DO474" t="str">
        <f>IF(Table1[[#This Row],[Ledger 9]]="","",IF(Table1[[#This Row],[Effect 9]]="Dr.",-Table1[[#This Row],[Amount 9]],Table1[[#This Row],[Amount 9]]))</f>
        <v/>
      </c>
      <c r="DR474" t="str">
        <f>IF(Table1[[#This Row],[Ledger 10]]="","","No")</f>
        <v/>
      </c>
      <c r="DS474" t="str">
        <f>IF(Table1[[#This Row],[Ledger 10]]="","",IF(Table1[[#This Row],[Effect 10]]="Dr.","Yes","No"))</f>
        <v/>
      </c>
      <c r="DT474" t="str">
        <f>IF(Table1[[#This Row],[Ledger 10]]="","",Table1[[#This Row],[Ledger 10]])</f>
        <v/>
      </c>
      <c r="DU474" t="str">
        <f>IF(Table1[[#This Row],[Ledger 10]]="","",IF(Table1[[#This Row],[Effect 10]]="Dr.",-Table1[[#This Row],[Amount 10]],Table1[[#This Row],[Amount 10]]))</f>
        <v/>
      </c>
      <c r="DX474" t="str">
        <f>IF(Table1[[#This Row],[Ledger 11]]="","","No")</f>
        <v/>
      </c>
      <c r="DY474" t="str">
        <f>IF(Table1[[#This Row],[Ledger 11]]="","",IF(Table1[[#This Row],[Effect 11]]="Dr.","Yes","No"))</f>
        <v/>
      </c>
      <c r="DZ474" t="str">
        <f>IF(Table1[[#This Row],[Ledger 11]]="","",Table1[[#This Row],[Ledger 11]])</f>
        <v/>
      </c>
      <c r="EA474" t="str">
        <f>IF(Table1[[#This Row],[Ledger 11]]="","",IF(Table1[[#This Row],[Effect 11]]="Dr.",-Table1[[#This Row],[Amount 11]],Table1[[#This Row],[Amount 11]]))</f>
        <v/>
      </c>
      <c r="ED474" t="str">
        <f>IF(Table1[[#This Row],[Ledger 12]]="","","No")</f>
        <v/>
      </c>
      <c r="EE474" t="str">
        <f>IF(Table1[[#This Row],[Ledger 12]]="","",IF(Table1[[#This Row],[Effect 12]]="Dr.","Yes","No"))</f>
        <v/>
      </c>
      <c r="EF474" t="str">
        <f>IF(Table1[[#This Row],[Ledger 12]]="","",Table1[[#This Row],[Ledger 12]])</f>
        <v/>
      </c>
      <c r="EG474" t="str">
        <f>IF(Table1[[#This Row],[Ledger 12]]="","",IF(Table1[[#This Row],[Effect 12]]="Dr.",-Table1[[#This Row],[Amount 12]],Table1[[#This Row],[Amount 12]]))</f>
        <v/>
      </c>
      <c r="EJ474" t="str">
        <f>IF(Table1[[#This Row],[Ledger 13]]="","","No")</f>
        <v/>
      </c>
      <c r="EK474" t="str">
        <f>IF(Table1[[#This Row],[Ledger 13]]="","",IF(Table1[[#This Row],[Effect 13]]="Dr.","Yes","No"))</f>
        <v/>
      </c>
      <c r="EL474" t="str">
        <f>IF(Table1[[#This Row],[Ledger 13]]="","",Table1[[#This Row],[Ledger 13]])</f>
        <v/>
      </c>
      <c r="EM474" t="str">
        <f>IF(Table1[[#This Row],[Ledger 13]]="","",IF(Table1[[#This Row],[Effect 13]]="Dr.",-Table1[[#This Row],[Amount 13]],Table1[[#This Row],[Amount 13]]))</f>
        <v/>
      </c>
      <c r="EP474" t="str">
        <f>IF(Table1[[#This Row],[Ledger 14]]="","","No")</f>
        <v/>
      </c>
      <c r="EQ474" t="str">
        <f>IF(Table1[[#This Row],[Ledger 14]]="","",IF(Table1[[#This Row],[Effect 14]]="Dr.","Yes","No"))</f>
        <v/>
      </c>
      <c r="ER474" t="str">
        <f>IF(Table1[[#This Row],[Ledger 14]]="","",Table1[[#This Row],[Ledger 14]])</f>
        <v/>
      </c>
      <c r="ES474" t="str">
        <f>IF(Table1[[#This Row],[Ledger 14]]="","",IF(Table1[[#This Row],[Effect 14]]="Dr.",-Table1[[#This Row],[Amount 14]],Table1[[#This Row],[Amount 14]]))</f>
        <v/>
      </c>
      <c r="EV474" t="str">
        <f>IF(Table1[[#This Row],[Ledger 15]]="","","No")</f>
        <v/>
      </c>
      <c r="EW474" t="str">
        <f>IF(Table1[[#This Row],[Ledger 15]]="","",IF(Table1[[#This Row],[Effect 15]]="Dr.","Yes","No"))</f>
        <v/>
      </c>
      <c r="EX474" t="str">
        <f>IF(Table1[[#This Row],[Ledger 15]]="","",Table1[[#This Row],[Ledger 15]])</f>
        <v/>
      </c>
      <c r="EY474" t="str">
        <f>IF(Table1[[#This Row],[Ledger 15]]="","",IF(Table1[[#This Row],[Effect 15]]="Dr.",-Table1[[#This Row],[Amount 15]],Table1[[#This Row],[Amount 15]]))</f>
        <v/>
      </c>
      <c r="FD4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4">
        <f>IF(Table1[[#This Row],[Date]]="",0,IF(AND(Table1[[#This Row],[Date]]&gt;=$FE$2,Table1[[#This Row],[Date]]&lt;=$FE$3),0,1))</f>
        <v>0</v>
      </c>
      <c r="FF474">
        <f>IF(Table1[[#This Row],[Date]]="",0,IF(TYPE(VLOOKUP(Table1[[#This Row],[Voucher Type]],Table1[[#All],[Voucher Type Master]],1,FALSE))=16,1,0))</f>
        <v>0</v>
      </c>
      <c r="FG474">
        <f>IF(TYPE(IF(Table1[[#This Row],[Date]]="",0,IF(VLOOKUP(Table1[[#This Row],[Voucher Type]],$FY$5:$FZ$13,2,0)=Table1[[#This Row],[Effect 1]],0,1)))=16,1,0)</f>
        <v>0</v>
      </c>
      <c r="FH4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4">
        <f>IF(LEN(Table1[[#This Row],[Ledger 1]])&gt;0,IF(TYPE(VLOOKUP(Table1[[#This Row],[Ledger 1]],GZ:GZ,1,0))=16,1,0),0)</f>
        <v>0</v>
      </c>
      <c r="FJ474">
        <f>IF(LEN(Table1[[#This Row],[Ledger 2]])&gt;0,IF(TYPE(VLOOKUP(Table1[[#This Row],[Ledger 2]],GZ:GZ,1,0))=16,1,0),0)</f>
        <v>0</v>
      </c>
      <c r="FK474">
        <f>IF(LEN(Table1[[#This Row],[Ledger 3]])&gt;0,IF(TYPE(VLOOKUP(Table1[[#This Row],[Ledger 3]],GZ:GZ,1,0))=16,1,0),0)</f>
        <v>0</v>
      </c>
      <c r="FL474">
        <f>IF(LEN(Table1[[#This Row],[Ledger 4]])&gt;0,IF(TYPE(VLOOKUP(Table1[[#This Row],[Ledger 4]],GZ:GZ,1,0))=16,1,0),0)</f>
        <v>0</v>
      </c>
      <c r="FM474">
        <f>IF(LEN(Table1[[#This Row],[Ledger 5]])&gt;0,IF(TYPE(VLOOKUP(Table1[[#This Row],[Ledger 5]],GZ:GZ,1,0))=16,1,0),0)</f>
        <v>0</v>
      </c>
      <c r="FN474">
        <f>IF(LEN(Table1[[#This Row],[Ledger 6]])&gt;0,IF(TYPE(VLOOKUP(Table1[[#This Row],[Ledger 6]],$GZ:$GZ,1,0))=16,1,0),0)</f>
        <v>0</v>
      </c>
      <c r="FO474">
        <f>IF(LEN(Table1[[#This Row],[Ledger 7]])&gt;0,IF(TYPE(VLOOKUP(Table1[[#This Row],[Ledger 7]],$GZ:$GZ,1,0))=16,1,0),0)</f>
        <v>0</v>
      </c>
      <c r="FP474">
        <f>IF(LEN(Table1[[#This Row],[Ledger 8]])&gt;0,IF(TYPE(VLOOKUP(Table1[[#This Row],[Ledger 8]],$GZ:$GZ,1,0))=16,1,0),0)</f>
        <v>0</v>
      </c>
      <c r="FQ474">
        <f>IF(LEN(Table1[[#This Row],[Ledger 9]])&gt;0,IF(TYPE(VLOOKUP(Table1[[#This Row],[Ledger 9]],$GZ:$GZ,1,0))=16,1,0),0)</f>
        <v>0</v>
      </c>
      <c r="FR474">
        <f>IF(LEN(Table1[[#This Row],[Ledger 10]])&gt;0,IF(TYPE(VLOOKUP(Table1[[#This Row],[Ledger 10]],$GZ:$GZ,1,0))=16,1,0),0)</f>
        <v>0</v>
      </c>
      <c r="FS474">
        <f>IF(LEN(Table1[[#This Row],[Ledger 11]])&gt;0,IF(TYPE(VLOOKUP(Table1[[#This Row],[Ledger 11]],$GZ:$GZ,1,0))=16,1,0),0)</f>
        <v>0</v>
      </c>
      <c r="FT474">
        <f>IF(LEN(Table1[[#This Row],[Ledger 12]])&gt;0,IF(TYPE(VLOOKUP(Table1[[#This Row],[Ledger 12]],$GZ:$GZ,1,0))=16,1,0),0)</f>
        <v>0</v>
      </c>
      <c r="FU474">
        <f>IF(LEN(Table1[[#This Row],[Ledger 13]])&gt;0,IF(TYPE(VLOOKUP(Table1[[#This Row],[Ledger 13]],$GZ:$GZ,1,0))=16,1,0),0)</f>
        <v>0</v>
      </c>
      <c r="FV474">
        <f>IF(LEN(Table1[[#This Row],[Ledger 14]])&gt;0,IF(TYPE(VLOOKUP(Table1[[#This Row],[Ledger 14]],$GZ:$GZ,1,0))=16,1,0),0)</f>
        <v>0</v>
      </c>
      <c r="FW474">
        <f>IF(LEN(Table1[[#This Row],[Ledger 15]])&gt;0,IF(TYPE(VLOOKUP(Table1[[#This Row],[Ledger 15]],$GZ:$GZ,1,0))=16,1,0),0)</f>
        <v>0</v>
      </c>
    </row>
    <row r="475" spans="4:179" ht="33" customHeight="1" x14ac:dyDescent="0.45">
      <c r="D475" s="8">
        <f t="shared" si="16"/>
        <v>470</v>
      </c>
      <c r="E475" s="32"/>
      <c r="F475" s="34"/>
      <c r="G475" s="34"/>
      <c r="H475" s="34"/>
      <c r="I475" s="34"/>
      <c r="J475" s="38"/>
      <c r="K475" s="33"/>
      <c r="L475" s="36"/>
      <c r="M475" s="35"/>
      <c r="N475" s="34"/>
      <c r="O475" s="41"/>
      <c r="P475" s="35"/>
      <c r="Q475" s="34"/>
      <c r="R475" s="37"/>
      <c r="S475" s="35"/>
      <c r="T475" s="34"/>
      <c r="U475" s="37"/>
      <c r="V475" s="35"/>
      <c r="W475" s="34"/>
      <c r="X475" s="37"/>
      <c r="Y475" s="35"/>
      <c r="Z475" s="34"/>
      <c r="AA475" s="37"/>
      <c r="AB475" s="35"/>
      <c r="AC475" s="34"/>
      <c r="AD475" s="37"/>
      <c r="AE475" s="35"/>
      <c r="AF475" s="34"/>
      <c r="AG475" s="37"/>
      <c r="AH475" s="35"/>
      <c r="AI475" s="34"/>
      <c r="AJ475" s="37"/>
      <c r="AK475" s="35"/>
      <c r="AL475" s="34"/>
      <c r="AM475" s="37"/>
      <c r="AN475" s="35"/>
      <c r="AO475" s="34"/>
      <c r="AP475" s="37"/>
      <c r="AQ475" s="35"/>
      <c r="AR475" s="34"/>
      <c r="AS475" s="37"/>
      <c r="AT475" s="35"/>
      <c r="AU475" s="34"/>
      <c r="AV475" s="37"/>
      <c r="AW475" s="35"/>
      <c r="AX475" s="34"/>
      <c r="AY475" s="37"/>
      <c r="AZ475" s="35"/>
      <c r="BA475" s="34"/>
      <c r="BB475" s="37"/>
      <c r="BC4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5" s="7"/>
      <c r="BF475" t="str">
        <f>IF(Table1[[#This Row],[Date]]="","","&amp;lt;VOUCHER REMOTEID="&amp;""""&amp;$A$11&amp;$A$13&amp;ROW()&amp;""""&amp;" VCHTYPE="""&amp;F475&amp;""" ACTION="""&amp;"Create"&amp;"""&amp;gt;")</f>
        <v/>
      </c>
      <c r="BG475" t="str">
        <f>IF(Table1[[#This Row],[Date]]="","",TEXT(Table1[[#This Row],[Date]],"yyyymmdd"))</f>
        <v/>
      </c>
      <c r="BH475" t="str">
        <f>Table1[[#This Row],[Date2]]</f>
        <v/>
      </c>
      <c r="BI475" t="str">
        <f>IF(Table1[[#This Row],[Date]]="","",Table1[[#This Row],[Voucher Type]])</f>
        <v/>
      </c>
      <c r="BJ475" t="str">
        <f>IF(Table1[[#This Row],[Ref No / Invoice No]]="","",Table1[[#This Row],[Ref No / Invoice No]])</f>
        <v/>
      </c>
      <c r="BK475" t="str">
        <f>IF(Table1[[#This Row],[Voucher No]]="","",Table1[[#This Row],[Voucher No]])</f>
        <v/>
      </c>
      <c r="BL475" t="str">
        <f>IF(Table1[[#This Row],[Date]]="","",Table1[[#This Row],[Narration]])</f>
        <v/>
      </c>
      <c r="BM475" t="str">
        <f>IF(Table1[[#This Row],[Date]]="","",$A$11&amp;$A$13&amp;ROW())</f>
        <v/>
      </c>
      <c r="BN475" t="str">
        <f>IF(Table1[[#This Row],[Date]]="","",$A$13)</f>
        <v/>
      </c>
      <c r="BP475" t="str">
        <f>IF(Table1[[#This Row],[Ledger 1]]="","","No")</f>
        <v/>
      </c>
      <c r="BQ475" t="str">
        <f>IF(Table1[[#This Row],[Date]]="","",IF(Table1[[#This Row],[Effect 1]]="Dr.","Yes","No"))</f>
        <v/>
      </c>
      <c r="BR475" t="str">
        <f>IF(Table1[[#This Row],[Date]]="","",Table1[[#This Row],[Ledger 1]])</f>
        <v/>
      </c>
      <c r="BS475" t="str">
        <f>IF(Table1[[#This Row],[Date]]="","",IF(Table1[[#This Row],[Effect 1]]="Dr.",-Table1[[#This Row],[Amount 1]],Table1[[#This Row],[Amount 1]]))</f>
        <v/>
      </c>
      <c r="BV475" t="str">
        <f>IF(Table1[[#This Row],[Ledger 2]]="","","No")</f>
        <v/>
      </c>
      <c r="BW475" t="str">
        <f>IF(Table1[[#This Row],[Date]]="","",IF(Table1[[#This Row],[Effect 2]]="Dr.","Yes","No"))</f>
        <v/>
      </c>
      <c r="BX475" t="str">
        <f>IF(Table1[[#This Row],[Date]]="","",Table1[[#This Row],[Ledger 2]])</f>
        <v/>
      </c>
      <c r="BY475" t="str">
        <f>IF(Table1[[#This Row],[Date]]="","",IF(Table1[[#This Row],[Effect 2]]="Dr.",-Table1[[#This Row],[Amount 2]],Table1[[#This Row],[Amount 2]]))</f>
        <v/>
      </c>
      <c r="CB475" t="str">
        <f>IF(Table1[[#This Row],[Ledger 3]]="","","No")</f>
        <v/>
      </c>
      <c r="CC475" t="str">
        <f>IF(Table1[[#This Row],[Ledger 3]]="","",IF(Table1[[#This Row],[Effect 3]]="Dr.","Yes","No"))</f>
        <v/>
      </c>
      <c r="CD475" t="str">
        <f>IF(Table1[[#This Row],[Ledger 3]]="","",Table1[[#This Row],[Ledger 3]])</f>
        <v/>
      </c>
      <c r="CE475" t="str">
        <f>IF(Table1[[#This Row],[Ledger 3]]="","",IF(Table1[[#This Row],[Effect 3]]="Dr.",-Table1[[#This Row],[Amount 3]],Table1[[#This Row],[Amount 3]]))</f>
        <v/>
      </c>
      <c r="CH475" t="str">
        <f>IF(Table1[[#This Row],[Ledger 4]]="","","No")</f>
        <v/>
      </c>
      <c r="CI475" t="str">
        <f>IF(Table1[[#This Row],[Ledger 4]]="","",IF(Table1[[#This Row],[Effect 4]]="Dr.","Yes","No"))</f>
        <v/>
      </c>
      <c r="CJ475" t="str">
        <f>IF(Table1[[#This Row],[Ledger 4]]="","",Table1[[#This Row],[Ledger 4]])</f>
        <v/>
      </c>
      <c r="CK475" t="str">
        <f>IF(Table1[[#This Row],[Ledger 4]]="","",IF(Table1[[#This Row],[Effect 4]]="Dr.",-Table1[[#This Row],[Amount 4]],Table1[[#This Row],[Amount 4]]))</f>
        <v/>
      </c>
      <c r="CN475" t="str">
        <f>IF(Table1[[#This Row],[Ledger 5]]="","","No")</f>
        <v/>
      </c>
      <c r="CO475" t="str">
        <f>IF(Table1[[#This Row],[Ledger 5]]="","",IF(Table1[[#This Row],[Effect 5]]="Dr.","Yes","No"))</f>
        <v/>
      </c>
      <c r="CP475" t="str">
        <f>IF(Table1[[#This Row],[Ledger 5]]="","",Table1[[#This Row],[Ledger 5]])</f>
        <v/>
      </c>
      <c r="CQ475" t="str">
        <f>IF(Table1[[#This Row],[Ledger 5]]="","",IF(Table1[[#This Row],[Effect 5]]="Dr.",-Table1[[#This Row],[Amount 5]],Table1[[#This Row],[Amount 5]]))</f>
        <v/>
      </c>
      <c r="CT475" t="str">
        <f>IF(Table1[[#This Row],[Ledger 6]]="","","No")</f>
        <v/>
      </c>
      <c r="CU475" t="str">
        <f>IF(Table1[[#This Row],[Ledger 6]]="","",IF(Table1[[#This Row],[Effect 6]]="Dr.","Yes","No"))</f>
        <v/>
      </c>
      <c r="CV475" t="str">
        <f>IF(Table1[[#This Row],[Ledger 6]]="","",Table1[[#This Row],[Ledger 6]])</f>
        <v/>
      </c>
      <c r="CW475" t="str">
        <f>IF(Table1[[#This Row],[Ledger 6]]="","",IF(Table1[[#This Row],[Effect 6]]="Dr.",-Table1[[#This Row],[Amount 6]],Table1[[#This Row],[Amount 6]]))</f>
        <v/>
      </c>
      <c r="CZ475" t="str">
        <f>IF(Table1[[#This Row],[Ledger 7]]="","","No")</f>
        <v/>
      </c>
      <c r="DA475" t="str">
        <f>IF(Table1[[#This Row],[Ledger 7]]="","",IF(Table1[[#This Row],[Effect 7]]="Dr.","Yes","No"))</f>
        <v/>
      </c>
      <c r="DB475" t="str">
        <f>IF(Table1[[#This Row],[Ledger 7]]="","",Table1[[#This Row],[Ledger 7]])</f>
        <v/>
      </c>
      <c r="DC475" t="str">
        <f>IF(Table1[[#This Row],[Ledger 7]]="","",IF(Table1[[#This Row],[Effect 7]]="Dr.",-Table1[[#This Row],[Amount 7]],Table1[[#This Row],[Amount 7]]))</f>
        <v/>
      </c>
      <c r="DF475" t="str">
        <f>IF(Table1[[#This Row],[Ledger 8]]="","","No")</f>
        <v/>
      </c>
      <c r="DG475" t="str">
        <f>IF(Table1[[#This Row],[Ledger 8]]="","",IF(Table1[[#This Row],[Effect 8]]="Dr.","Yes","No"))</f>
        <v/>
      </c>
      <c r="DH475" t="str">
        <f>IF(Table1[[#This Row],[Ledger 8]]="","",Table1[[#This Row],[Ledger 8]])</f>
        <v/>
      </c>
      <c r="DI475" t="str">
        <f>IF(Table1[[#This Row],[Ledger 8]]="","",IF(Table1[[#This Row],[Effect 8]]="Dr.",-Table1[[#This Row],[Amount 8]],Table1[[#This Row],[Amount 8]]))</f>
        <v/>
      </c>
      <c r="DL475" t="str">
        <f>IF(Table1[[#This Row],[Ledger 9]]="","","No")</f>
        <v/>
      </c>
      <c r="DM475" t="str">
        <f>IF(Table1[[#This Row],[Ledger 9]]="","",IF(Table1[[#This Row],[Effect 9]]="Dr.","Yes","No"))</f>
        <v/>
      </c>
      <c r="DN475" t="str">
        <f>IF(Table1[[#This Row],[Ledger 9]]="","",Table1[[#This Row],[Ledger 9]])</f>
        <v/>
      </c>
      <c r="DO475" t="str">
        <f>IF(Table1[[#This Row],[Ledger 9]]="","",IF(Table1[[#This Row],[Effect 9]]="Dr.",-Table1[[#This Row],[Amount 9]],Table1[[#This Row],[Amount 9]]))</f>
        <v/>
      </c>
      <c r="DR475" t="str">
        <f>IF(Table1[[#This Row],[Ledger 10]]="","","No")</f>
        <v/>
      </c>
      <c r="DS475" t="str">
        <f>IF(Table1[[#This Row],[Ledger 10]]="","",IF(Table1[[#This Row],[Effect 10]]="Dr.","Yes","No"))</f>
        <v/>
      </c>
      <c r="DT475" t="str">
        <f>IF(Table1[[#This Row],[Ledger 10]]="","",Table1[[#This Row],[Ledger 10]])</f>
        <v/>
      </c>
      <c r="DU475" t="str">
        <f>IF(Table1[[#This Row],[Ledger 10]]="","",IF(Table1[[#This Row],[Effect 10]]="Dr.",-Table1[[#This Row],[Amount 10]],Table1[[#This Row],[Amount 10]]))</f>
        <v/>
      </c>
      <c r="DX475" t="str">
        <f>IF(Table1[[#This Row],[Ledger 11]]="","","No")</f>
        <v/>
      </c>
      <c r="DY475" t="str">
        <f>IF(Table1[[#This Row],[Ledger 11]]="","",IF(Table1[[#This Row],[Effect 11]]="Dr.","Yes","No"))</f>
        <v/>
      </c>
      <c r="DZ475" t="str">
        <f>IF(Table1[[#This Row],[Ledger 11]]="","",Table1[[#This Row],[Ledger 11]])</f>
        <v/>
      </c>
      <c r="EA475" t="str">
        <f>IF(Table1[[#This Row],[Ledger 11]]="","",IF(Table1[[#This Row],[Effect 11]]="Dr.",-Table1[[#This Row],[Amount 11]],Table1[[#This Row],[Amount 11]]))</f>
        <v/>
      </c>
      <c r="ED475" t="str">
        <f>IF(Table1[[#This Row],[Ledger 12]]="","","No")</f>
        <v/>
      </c>
      <c r="EE475" t="str">
        <f>IF(Table1[[#This Row],[Ledger 12]]="","",IF(Table1[[#This Row],[Effect 12]]="Dr.","Yes","No"))</f>
        <v/>
      </c>
      <c r="EF475" t="str">
        <f>IF(Table1[[#This Row],[Ledger 12]]="","",Table1[[#This Row],[Ledger 12]])</f>
        <v/>
      </c>
      <c r="EG475" t="str">
        <f>IF(Table1[[#This Row],[Ledger 12]]="","",IF(Table1[[#This Row],[Effect 12]]="Dr.",-Table1[[#This Row],[Amount 12]],Table1[[#This Row],[Amount 12]]))</f>
        <v/>
      </c>
      <c r="EJ475" t="str">
        <f>IF(Table1[[#This Row],[Ledger 13]]="","","No")</f>
        <v/>
      </c>
      <c r="EK475" t="str">
        <f>IF(Table1[[#This Row],[Ledger 13]]="","",IF(Table1[[#This Row],[Effect 13]]="Dr.","Yes","No"))</f>
        <v/>
      </c>
      <c r="EL475" t="str">
        <f>IF(Table1[[#This Row],[Ledger 13]]="","",Table1[[#This Row],[Ledger 13]])</f>
        <v/>
      </c>
      <c r="EM475" t="str">
        <f>IF(Table1[[#This Row],[Ledger 13]]="","",IF(Table1[[#This Row],[Effect 13]]="Dr.",-Table1[[#This Row],[Amount 13]],Table1[[#This Row],[Amount 13]]))</f>
        <v/>
      </c>
      <c r="EP475" t="str">
        <f>IF(Table1[[#This Row],[Ledger 14]]="","","No")</f>
        <v/>
      </c>
      <c r="EQ475" t="str">
        <f>IF(Table1[[#This Row],[Ledger 14]]="","",IF(Table1[[#This Row],[Effect 14]]="Dr.","Yes","No"))</f>
        <v/>
      </c>
      <c r="ER475" t="str">
        <f>IF(Table1[[#This Row],[Ledger 14]]="","",Table1[[#This Row],[Ledger 14]])</f>
        <v/>
      </c>
      <c r="ES475" t="str">
        <f>IF(Table1[[#This Row],[Ledger 14]]="","",IF(Table1[[#This Row],[Effect 14]]="Dr.",-Table1[[#This Row],[Amount 14]],Table1[[#This Row],[Amount 14]]))</f>
        <v/>
      </c>
      <c r="EV475" t="str">
        <f>IF(Table1[[#This Row],[Ledger 15]]="","","No")</f>
        <v/>
      </c>
      <c r="EW475" t="str">
        <f>IF(Table1[[#This Row],[Ledger 15]]="","",IF(Table1[[#This Row],[Effect 15]]="Dr.","Yes","No"))</f>
        <v/>
      </c>
      <c r="EX475" t="str">
        <f>IF(Table1[[#This Row],[Ledger 15]]="","",Table1[[#This Row],[Ledger 15]])</f>
        <v/>
      </c>
      <c r="EY475" t="str">
        <f>IF(Table1[[#This Row],[Ledger 15]]="","",IF(Table1[[#This Row],[Effect 15]]="Dr.",-Table1[[#This Row],[Amount 15]],Table1[[#This Row],[Amount 15]]))</f>
        <v/>
      </c>
      <c r="FD4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5">
        <f>IF(Table1[[#This Row],[Date]]="",0,IF(AND(Table1[[#This Row],[Date]]&gt;=$FE$2,Table1[[#This Row],[Date]]&lt;=$FE$3),0,1))</f>
        <v>0</v>
      </c>
      <c r="FF475">
        <f>IF(Table1[[#This Row],[Date]]="",0,IF(TYPE(VLOOKUP(Table1[[#This Row],[Voucher Type]],Table1[[#All],[Voucher Type Master]],1,FALSE))=16,1,0))</f>
        <v>0</v>
      </c>
      <c r="FG475">
        <f>IF(TYPE(IF(Table1[[#This Row],[Date]]="",0,IF(VLOOKUP(Table1[[#This Row],[Voucher Type]],$FY$5:$FZ$13,2,0)=Table1[[#This Row],[Effect 1]],0,1)))=16,1,0)</f>
        <v>0</v>
      </c>
      <c r="FH4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5">
        <f>IF(LEN(Table1[[#This Row],[Ledger 1]])&gt;0,IF(TYPE(VLOOKUP(Table1[[#This Row],[Ledger 1]],GZ:GZ,1,0))=16,1,0),0)</f>
        <v>0</v>
      </c>
      <c r="FJ475">
        <f>IF(LEN(Table1[[#This Row],[Ledger 2]])&gt;0,IF(TYPE(VLOOKUP(Table1[[#This Row],[Ledger 2]],GZ:GZ,1,0))=16,1,0),0)</f>
        <v>0</v>
      </c>
      <c r="FK475">
        <f>IF(LEN(Table1[[#This Row],[Ledger 3]])&gt;0,IF(TYPE(VLOOKUP(Table1[[#This Row],[Ledger 3]],GZ:GZ,1,0))=16,1,0),0)</f>
        <v>0</v>
      </c>
      <c r="FL475">
        <f>IF(LEN(Table1[[#This Row],[Ledger 4]])&gt;0,IF(TYPE(VLOOKUP(Table1[[#This Row],[Ledger 4]],GZ:GZ,1,0))=16,1,0),0)</f>
        <v>0</v>
      </c>
      <c r="FM475">
        <f>IF(LEN(Table1[[#This Row],[Ledger 5]])&gt;0,IF(TYPE(VLOOKUP(Table1[[#This Row],[Ledger 5]],GZ:GZ,1,0))=16,1,0),0)</f>
        <v>0</v>
      </c>
      <c r="FN475">
        <f>IF(LEN(Table1[[#This Row],[Ledger 6]])&gt;0,IF(TYPE(VLOOKUP(Table1[[#This Row],[Ledger 6]],$GZ:$GZ,1,0))=16,1,0),0)</f>
        <v>0</v>
      </c>
      <c r="FO475">
        <f>IF(LEN(Table1[[#This Row],[Ledger 7]])&gt;0,IF(TYPE(VLOOKUP(Table1[[#This Row],[Ledger 7]],$GZ:$GZ,1,0))=16,1,0),0)</f>
        <v>0</v>
      </c>
      <c r="FP475">
        <f>IF(LEN(Table1[[#This Row],[Ledger 8]])&gt;0,IF(TYPE(VLOOKUP(Table1[[#This Row],[Ledger 8]],$GZ:$GZ,1,0))=16,1,0),0)</f>
        <v>0</v>
      </c>
      <c r="FQ475">
        <f>IF(LEN(Table1[[#This Row],[Ledger 9]])&gt;0,IF(TYPE(VLOOKUP(Table1[[#This Row],[Ledger 9]],$GZ:$GZ,1,0))=16,1,0),0)</f>
        <v>0</v>
      </c>
      <c r="FR475">
        <f>IF(LEN(Table1[[#This Row],[Ledger 10]])&gt;0,IF(TYPE(VLOOKUP(Table1[[#This Row],[Ledger 10]],$GZ:$GZ,1,0))=16,1,0),0)</f>
        <v>0</v>
      </c>
      <c r="FS475">
        <f>IF(LEN(Table1[[#This Row],[Ledger 11]])&gt;0,IF(TYPE(VLOOKUP(Table1[[#This Row],[Ledger 11]],$GZ:$GZ,1,0))=16,1,0),0)</f>
        <v>0</v>
      </c>
      <c r="FT475">
        <f>IF(LEN(Table1[[#This Row],[Ledger 12]])&gt;0,IF(TYPE(VLOOKUP(Table1[[#This Row],[Ledger 12]],$GZ:$GZ,1,0))=16,1,0),0)</f>
        <v>0</v>
      </c>
      <c r="FU475">
        <f>IF(LEN(Table1[[#This Row],[Ledger 13]])&gt;0,IF(TYPE(VLOOKUP(Table1[[#This Row],[Ledger 13]],$GZ:$GZ,1,0))=16,1,0),0)</f>
        <v>0</v>
      </c>
      <c r="FV475">
        <f>IF(LEN(Table1[[#This Row],[Ledger 14]])&gt;0,IF(TYPE(VLOOKUP(Table1[[#This Row],[Ledger 14]],$GZ:$GZ,1,0))=16,1,0),0)</f>
        <v>0</v>
      </c>
      <c r="FW475">
        <f>IF(LEN(Table1[[#This Row],[Ledger 15]])&gt;0,IF(TYPE(VLOOKUP(Table1[[#This Row],[Ledger 15]],$GZ:$GZ,1,0))=16,1,0),0)</f>
        <v>0</v>
      </c>
    </row>
    <row r="476" spans="4:179" ht="33" customHeight="1" x14ac:dyDescent="0.45">
      <c r="D476" s="8">
        <f t="shared" si="16"/>
        <v>471</v>
      </c>
      <c r="E476" s="32"/>
      <c r="F476" s="34"/>
      <c r="G476" s="34"/>
      <c r="H476" s="34"/>
      <c r="I476" s="34"/>
      <c r="J476" s="38"/>
      <c r="K476" s="33"/>
      <c r="L476" s="36"/>
      <c r="M476" s="35"/>
      <c r="N476" s="34"/>
      <c r="O476" s="41"/>
      <c r="P476" s="35"/>
      <c r="Q476" s="34"/>
      <c r="R476" s="37"/>
      <c r="S476" s="35"/>
      <c r="T476" s="34"/>
      <c r="U476" s="37"/>
      <c r="V476" s="35"/>
      <c r="W476" s="34"/>
      <c r="X476" s="37"/>
      <c r="Y476" s="35"/>
      <c r="Z476" s="34"/>
      <c r="AA476" s="37"/>
      <c r="AB476" s="35"/>
      <c r="AC476" s="34"/>
      <c r="AD476" s="37"/>
      <c r="AE476" s="35"/>
      <c r="AF476" s="34"/>
      <c r="AG476" s="37"/>
      <c r="AH476" s="35"/>
      <c r="AI476" s="34"/>
      <c r="AJ476" s="37"/>
      <c r="AK476" s="35"/>
      <c r="AL476" s="34"/>
      <c r="AM476" s="37"/>
      <c r="AN476" s="35"/>
      <c r="AO476" s="34"/>
      <c r="AP476" s="37"/>
      <c r="AQ476" s="35"/>
      <c r="AR476" s="34"/>
      <c r="AS476" s="37"/>
      <c r="AT476" s="35"/>
      <c r="AU476" s="34"/>
      <c r="AV476" s="37"/>
      <c r="AW476" s="35"/>
      <c r="AX476" s="34"/>
      <c r="AY476" s="37"/>
      <c r="AZ476" s="35"/>
      <c r="BA476" s="34"/>
      <c r="BB476" s="37"/>
      <c r="BC4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6" s="7"/>
      <c r="BF476" t="str">
        <f>IF(Table1[[#This Row],[Date]]="","","&amp;lt;VOUCHER REMOTEID="&amp;""""&amp;$A$11&amp;$A$13&amp;ROW()&amp;""""&amp;" VCHTYPE="""&amp;F476&amp;""" ACTION="""&amp;"Create"&amp;"""&amp;gt;")</f>
        <v/>
      </c>
      <c r="BG476" t="str">
        <f>IF(Table1[[#This Row],[Date]]="","",TEXT(Table1[[#This Row],[Date]],"yyyymmdd"))</f>
        <v/>
      </c>
      <c r="BH476" t="str">
        <f>Table1[[#This Row],[Date2]]</f>
        <v/>
      </c>
      <c r="BI476" t="str">
        <f>IF(Table1[[#This Row],[Date]]="","",Table1[[#This Row],[Voucher Type]])</f>
        <v/>
      </c>
      <c r="BJ476" t="str">
        <f>IF(Table1[[#This Row],[Ref No / Invoice No]]="","",Table1[[#This Row],[Ref No / Invoice No]])</f>
        <v/>
      </c>
      <c r="BK476" t="str">
        <f>IF(Table1[[#This Row],[Voucher No]]="","",Table1[[#This Row],[Voucher No]])</f>
        <v/>
      </c>
      <c r="BL476" t="str">
        <f>IF(Table1[[#This Row],[Date]]="","",Table1[[#This Row],[Narration]])</f>
        <v/>
      </c>
      <c r="BM476" t="str">
        <f>IF(Table1[[#This Row],[Date]]="","",$A$11&amp;$A$13&amp;ROW())</f>
        <v/>
      </c>
      <c r="BN476" t="str">
        <f>IF(Table1[[#This Row],[Date]]="","",$A$13)</f>
        <v/>
      </c>
      <c r="BP476" t="str">
        <f>IF(Table1[[#This Row],[Ledger 1]]="","","No")</f>
        <v/>
      </c>
      <c r="BQ476" t="str">
        <f>IF(Table1[[#This Row],[Date]]="","",IF(Table1[[#This Row],[Effect 1]]="Dr.","Yes","No"))</f>
        <v/>
      </c>
      <c r="BR476" t="str">
        <f>IF(Table1[[#This Row],[Date]]="","",Table1[[#This Row],[Ledger 1]])</f>
        <v/>
      </c>
      <c r="BS476" t="str">
        <f>IF(Table1[[#This Row],[Date]]="","",IF(Table1[[#This Row],[Effect 1]]="Dr.",-Table1[[#This Row],[Amount 1]],Table1[[#This Row],[Amount 1]]))</f>
        <v/>
      </c>
      <c r="BV476" t="str">
        <f>IF(Table1[[#This Row],[Ledger 2]]="","","No")</f>
        <v/>
      </c>
      <c r="BW476" t="str">
        <f>IF(Table1[[#This Row],[Date]]="","",IF(Table1[[#This Row],[Effect 2]]="Dr.","Yes","No"))</f>
        <v/>
      </c>
      <c r="BX476" t="str">
        <f>IF(Table1[[#This Row],[Date]]="","",Table1[[#This Row],[Ledger 2]])</f>
        <v/>
      </c>
      <c r="BY476" t="str">
        <f>IF(Table1[[#This Row],[Date]]="","",IF(Table1[[#This Row],[Effect 2]]="Dr.",-Table1[[#This Row],[Amount 2]],Table1[[#This Row],[Amount 2]]))</f>
        <v/>
      </c>
      <c r="CB476" t="str">
        <f>IF(Table1[[#This Row],[Ledger 3]]="","","No")</f>
        <v/>
      </c>
      <c r="CC476" t="str">
        <f>IF(Table1[[#This Row],[Ledger 3]]="","",IF(Table1[[#This Row],[Effect 3]]="Dr.","Yes","No"))</f>
        <v/>
      </c>
      <c r="CD476" t="str">
        <f>IF(Table1[[#This Row],[Ledger 3]]="","",Table1[[#This Row],[Ledger 3]])</f>
        <v/>
      </c>
      <c r="CE476" t="str">
        <f>IF(Table1[[#This Row],[Ledger 3]]="","",IF(Table1[[#This Row],[Effect 3]]="Dr.",-Table1[[#This Row],[Amount 3]],Table1[[#This Row],[Amount 3]]))</f>
        <v/>
      </c>
      <c r="CH476" t="str">
        <f>IF(Table1[[#This Row],[Ledger 4]]="","","No")</f>
        <v/>
      </c>
      <c r="CI476" t="str">
        <f>IF(Table1[[#This Row],[Ledger 4]]="","",IF(Table1[[#This Row],[Effect 4]]="Dr.","Yes","No"))</f>
        <v/>
      </c>
      <c r="CJ476" t="str">
        <f>IF(Table1[[#This Row],[Ledger 4]]="","",Table1[[#This Row],[Ledger 4]])</f>
        <v/>
      </c>
      <c r="CK476" t="str">
        <f>IF(Table1[[#This Row],[Ledger 4]]="","",IF(Table1[[#This Row],[Effect 4]]="Dr.",-Table1[[#This Row],[Amount 4]],Table1[[#This Row],[Amount 4]]))</f>
        <v/>
      </c>
      <c r="CN476" t="str">
        <f>IF(Table1[[#This Row],[Ledger 5]]="","","No")</f>
        <v/>
      </c>
      <c r="CO476" t="str">
        <f>IF(Table1[[#This Row],[Ledger 5]]="","",IF(Table1[[#This Row],[Effect 5]]="Dr.","Yes","No"))</f>
        <v/>
      </c>
      <c r="CP476" t="str">
        <f>IF(Table1[[#This Row],[Ledger 5]]="","",Table1[[#This Row],[Ledger 5]])</f>
        <v/>
      </c>
      <c r="CQ476" t="str">
        <f>IF(Table1[[#This Row],[Ledger 5]]="","",IF(Table1[[#This Row],[Effect 5]]="Dr.",-Table1[[#This Row],[Amount 5]],Table1[[#This Row],[Amount 5]]))</f>
        <v/>
      </c>
      <c r="CT476" t="str">
        <f>IF(Table1[[#This Row],[Ledger 6]]="","","No")</f>
        <v/>
      </c>
      <c r="CU476" t="str">
        <f>IF(Table1[[#This Row],[Ledger 6]]="","",IF(Table1[[#This Row],[Effect 6]]="Dr.","Yes","No"))</f>
        <v/>
      </c>
      <c r="CV476" t="str">
        <f>IF(Table1[[#This Row],[Ledger 6]]="","",Table1[[#This Row],[Ledger 6]])</f>
        <v/>
      </c>
      <c r="CW476" t="str">
        <f>IF(Table1[[#This Row],[Ledger 6]]="","",IF(Table1[[#This Row],[Effect 6]]="Dr.",-Table1[[#This Row],[Amount 6]],Table1[[#This Row],[Amount 6]]))</f>
        <v/>
      </c>
      <c r="CZ476" t="str">
        <f>IF(Table1[[#This Row],[Ledger 7]]="","","No")</f>
        <v/>
      </c>
      <c r="DA476" t="str">
        <f>IF(Table1[[#This Row],[Ledger 7]]="","",IF(Table1[[#This Row],[Effect 7]]="Dr.","Yes","No"))</f>
        <v/>
      </c>
      <c r="DB476" t="str">
        <f>IF(Table1[[#This Row],[Ledger 7]]="","",Table1[[#This Row],[Ledger 7]])</f>
        <v/>
      </c>
      <c r="DC476" t="str">
        <f>IF(Table1[[#This Row],[Ledger 7]]="","",IF(Table1[[#This Row],[Effect 7]]="Dr.",-Table1[[#This Row],[Amount 7]],Table1[[#This Row],[Amount 7]]))</f>
        <v/>
      </c>
      <c r="DF476" t="str">
        <f>IF(Table1[[#This Row],[Ledger 8]]="","","No")</f>
        <v/>
      </c>
      <c r="DG476" t="str">
        <f>IF(Table1[[#This Row],[Ledger 8]]="","",IF(Table1[[#This Row],[Effect 8]]="Dr.","Yes","No"))</f>
        <v/>
      </c>
      <c r="DH476" t="str">
        <f>IF(Table1[[#This Row],[Ledger 8]]="","",Table1[[#This Row],[Ledger 8]])</f>
        <v/>
      </c>
      <c r="DI476" t="str">
        <f>IF(Table1[[#This Row],[Ledger 8]]="","",IF(Table1[[#This Row],[Effect 8]]="Dr.",-Table1[[#This Row],[Amount 8]],Table1[[#This Row],[Amount 8]]))</f>
        <v/>
      </c>
      <c r="DL476" t="str">
        <f>IF(Table1[[#This Row],[Ledger 9]]="","","No")</f>
        <v/>
      </c>
      <c r="DM476" t="str">
        <f>IF(Table1[[#This Row],[Ledger 9]]="","",IF(Table1[[#This Row],[Effect 9]]="Dr.","Yes","No"))</f>
        <v/>
      </c>
      <c r="DN476" t="str">
        <f>IF(Table1[[#This Row],[Ledger 9]]="","",Table1[[#This Row],[Ledger 9]])</f>
        <v/>
      </c>
      <c r="DO476" t="str">
        <f>IF(Table1[[#This Row],[Ledger 9]]="","",IF(Table1[[#This Row],[Effect 9]]="Dr.",-Table1[[#This Row],[Amount 9]],Table1[[#This Row],[Amount 9]]))</f>
        <v/>
      </c>
      <c r="DR476" t="str">
        <f>IF(Table1[[#This Row],[Ledger 10]]="","","No")</f>
        <v/>
      </c>
      <c r="DS476" t="str">
        <f>IF(Table1[[#This Row],[Ledger 10]]="","",IF(Table1[[#This Row],[Effect 10]]="Dr.","Yes","No"))</f>
        <v/>
      </c>
      <c r="DT476" t="str">
        <f>IF(Table1[[#This Row],[Ledger 10]]="","",Table1[[#This Row],[Ledger 10]])</f>
        <v/>
      </c>
      <c r="DU476" t="str">
        <f>IF(Table1[[#This Row],[Ledger 10]]="","",IF(Table1[[#This Row],[Effect 10]]="Dr.",-Table1[[#This Row],[Amount 10]],Table1[[#This Row],[Amount 10]]))</f>
        <v/>
      </c>
      <c r="DX476" t="str">
        <f>IF(Table1[[#This Row],[Ledger 11]]="","","No")</f>
        <v/>
      </c>
      <c r="DY476" t="str">
        <f>IF(Table1[[#This Row],[Ledger 11]]="","",IF(Table1[[#This Row],[Effect 11]]="Dr.","Yes","No"))</f>
        <v/>
      </c>
      <c r="DZ476" t="str">
        <f>IF(Table1[[#This Row],[Ledger 11]]="","",Table1[[#This Row],[Ledger 11]])</f>
        <v/>
      </c>
      <c r="EA476" t="str">
        <f>IF(Table1[[#This Row],[Ledger 11]]="","",IF(Table1[[#This Row],[Effect 11]]="Dr.",-Table1[[#This Row],[Amount 11]],Table1[[#This Row],[Amount 11]]))</f>
        <v/>
      </c>
      <c r="ED476" t="str">
        <f>IF(Table1[[#This Row],[Ledger 12]]="","","No")</f>
        <v/>
      </c>
      <c r="EE476" t="str">
        <f>IF(Table1[[#This Row],[Ledger 12]]="","",IF(Table1[[#This Row],[Effect 12]]="Dr.","Yes","No"))</f>
        <v/>
      </c>
      <c r="EF476" t="str">
        <f>IF(Table1[[#This Row],[Ledger 12]]="","",Table1[[#This Row],[Ledger 12]])</f>
        <v/>
      </c>
      <c r="EG476" t="str">
        <f>IF(Table1[[#This Row],[Ledger 12]]="","",IF(Table1[[#This Row],[Effect 12]]="Dr.",-Table1[[#This Row],[Amount 12]],Table1[[#This Row],[Amount 12]]))</f>
        <v/>
      </c>
      <c r="EJ476" t="str">
        <f>IF(Table1[[#This Row],[Ledger 13]]="","","No")</f>
        <v/>
      </c>
      <c r="EK476" t="str">
        <f>IF(Table1[[#This Row],[Ledger 13]]="","",IF(Table1[[#This Row],[Effect 13]]="Dr.","Yes","No"))</f>
        <v/>
      </c>
      <c r="EL476" t="str">
        <f>IF(Table1[[#This Row],[Ledger 13]]="","",Table1[[#This Row],[Ledger 13]])</f>
        <v/>
      </c>
      <c r="EM476" t="str">
        <f>IF(Table1[[#This Row],[Ledger 13]]="","",IF(Table1[[#This Row],[Effect 13]]="Dr.",-Table1[[#This Row],[Amount 13]],Table1[[#This Row],[Amount 13]]))</f>
        <v/>
      </c>
      <c r="EP476" t="str">
        <f>IF(Table1[[#This Row],[Ledger 14]]="","","No")</f>
        <v/>
      </c>
      <c r="EQ476" t="str">
        <f>IF(Table1[[#This Row],[Ledger 14]]="","",IF(Table1[[#This Row],[Effect 14]]="Dr.","Yes","No"))</f>
        <v/>
      </c>
      <c r="ER476" t="str">
        <f>IF(Table1[[#This Row],[Ledger 14]]="","",Table1[[#This Row],[Ledger 14]])</f>
        <v/>
      </c>
      <c r="ES476" t="str">
        <f>IF(Table1[[#This Row],[Ledger 14]]="","",IF(Table1[[#This Row],[Effect 14]]="Dr.",-Table1[[#This Row],[Amount 14]],Table1[[#This Row],[Amount 14]]))</f>
        <v/>
      </c>
      <c r="EV476" t="str">
        <f>IF(Table1[[#This Row],[Ledger 15]]="","","No")</f>
        <v/>
      </c>
      <c r="EW476" t="str">
        <f>IF(Table1[[#This Row],[Ledger 15]]="","",IF(Table1[[#This Row],[Effect 15]]="Dr.","Yes","No"))</f>
        <v/>
      </c>
      <c r="EX476" t="str">
        <f>IF(Table1[[#This Row],[Ledger 15]]="","",Table1[[#This Row],[Ledger 15]])</f>
        <v/>
      </c>
      <c r="EY476" t="str">
        <f>IF(Table1[[#This Row],[Ledger 15]]="","",IF(Table1[[#This Row],[Effect 15]]="Dr.",-Table1[[#This Row],[Amount 15]],Table1[[#This Row],[Amount 15]]))</f>
        <v/>
      </c>
      <c r="FD4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6">
        <f>IF(Table1[[#This Row],[Date]]="",0,IF(AND(Table1[[#This Row],[Date]]&gt;=$FE$2,Table1[[#This Row],[Date]]&lt;=$FE$3),0,1))</f>
        <v>0</v>
      </c>
      <c r="FF476">
        <f>IF(Table1[[#This Row],[Date]]="",0,IF(TYPE(VLOOKUP(Table1[[#This Row],[Voucher Type]],Table1[[#All],[Voucher Type Master]],1,FALSE))=16,1,0))</f>
        <v>0</v>
      </c>
      <c r="FG476">
        <f>IF(TYPE(IF(Table1[[#This Row],[Date]]="",0,IF(VLOOKUP(Table1[[#This Row],[Voucher Type]],$FY$5:$FZ$13,2,0)=Table1[[#This Row],[Effect 1]],0,1)))=16,1,0)</f>
        <v>0</v>
      </c>
      <c r="FH4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6">
        <f>IF(LEN(Table1[[#This Row],[Ledger 1]])&gt;0,IF(TYPE(VLOOKUP(Table1[[#This Row],[Ledger 1]],GZ:GZ,1,0))=16,1,0),0)</f>
        <v>0</v>
      </c>
      <c r="FJ476">
        <f>IF(LEN(Table1[[#This Row],[Ledger 2]])&gt;0,IF(TYPE(VLOOKUP(Table1[[#This Row],[Ledger 2]],GZ:GZ,1,0))=16,1,0),0)</f>
        <v>0</v>
      </c>
      <c r="FK476">
        <f>IF(LEN(Table1[[#This Row],[Ledger 3]])&gt;0,IF(TYPE(VLOOKUP(Table1[[#This Row],[Ledger 3]],GZ:GZ,1,0))=16,1,0),0)</f>
        <v>0</v>
      </c>
      <c r="FL476">
        <f>IF(LEN(Table1[[#This Row],[Ledger 4]])&gt;0,IF(TYPE(VLOOKUP(Table1[[#This Row],[Ledger 4]],GZ:GZ,1,0))=16,1,0),0)</f>
        <v>0</v>
      </c>
      <c r="FM476">
        <f>IF(LEN(Table1[[#This Row],[Ledger 5]])&gt;0,IF(TYPE(VLOOKUP(Table1[[#This Row],[Ledger 5]],GZ:GZ,1,0))=16,1,0),0)</f>
        <v>0</v>
      </c>
      <c r="FN476">
        <f>IF(LEN(Table1[[#This Row],[Ledger 6]])&gt;0,IF(TYPE(VLOOKUP(Table1[[#This Row],[Ledger 6]],$GZ:$GZ,1,0))=16,1,0),0)</f>
        <v>0</v>
      </c>
      <c r="FO476">
        <f>IF(LEN(Table1[[#This Row],[Ledger 7]])&gt;0,IF(TYPE(VLOOKUP(Table1[[#This Row],[Ledger 7]],$GZ:$GZ,1,0))=16,1,0),0)</f>
        <v>0</v>
      </c>
      <c r="FP476">
        <f>IF(LEN(Table1[[#This Row],[Ledger 8]])&gt;0,IF(TYPE(VLOOKUP(Table1[[#This Row],[Ledger 8]],$GZ:$GZ,1,0))=16,1,0),0)</f>
        <v>0</v>
      </c>
      <c r="FQ476">
        <f>IF(LEN(Table1[[#This Row],[Ledger 9]])&gt;0,IF(TYPE(VLOOKUP(Table1[[#This Row],[Ledger 9]],$GZ:$GZ,1,0))=16,1,0),0)</f>
        <v>0</v>
      </c>
      <c r="FR476">
        <f>IF(LEN(Table1[[#This Row],[Ledger 10]])&gt;0,IF(TYPE(VLOOKUP(Table1[[#This Row],[Ledger 10]],$GZ:$GZ,1,0))=16,1,0),0)</f>
        <v>0</v>
      </c>
      <c r="FS476">
        <f>IF(LEN(Table1[[#This Row],[Ledger 11]])&gt;0,IF(TYPE(VLOOKUP(Table1[[#This Row],[Ledger 11]],$GZ:$GZ,1,0))=16,1,0),0)</f>
        <v>0</v>
      </c>
      <c r="FT476">
        <f>IF(LEN(Table1[[#This Row],[Ledger 12]])&gt;0,IF(TYPE(VLOOKUP(Table1[[#This Row],[Ledger 12]],$GZ:$GZ,1,0))=16,1,0),0)</f>
        <v>0</v>
      </c>
      <c r="FU476">
        <f>IF(LEN(Table1[[#This Row],[Ledger 13]])&gt;0,IF(TYPE(VLOOKUP(Table1[[#This Row],[Ledger 13]],$GZ:$GZ,1,0))=16,1,0),0)</f>
        <v>0</v>
      </c>
      <c r="FV476">
        <f>IF(LEN(Table1[[#This Row],[Ledger 14]])&gt;0,IF(TYPE(VLOOKUP(Table1[[#This Row],[Ledger 14]],$GZ:$GZ,1,0))=16,1,0),0)</f>
        <v>0</v>
      </c>
      <c r="FW476">
        <f>IF(LEN(Table1[[#This Row],[Ledger 15]])&gt;0,IF(TYPE(VLOOKUP(Table1[[#This Row],[Ledger 15]],$GZ:$GZ,1,0))=16,1,0),0)</f>
        <v>0</v>
      </c>
    </row>
    <row r="477" spans="4:179" ht="33" customHeight="1" x14ac:dyDescent="0.45">
      <c r="D477" s="8">
        <f t="shared" si="16"/>
        <v>472</v>
      </c>
      <c r="E477" s="32"/>
      <c r="F477" s="34"/>
      <c r="G477" s="34"/>
      <c r="H477" s="34"/>
      <c r="I477" s="34"/>
      <c r="J477" s="38"/>
      <c r="K477" s="33"/>
      <c r="L477" s="36"/>
      <c r="M477" s="35"/>
      <c r="N477" s="34"/>
      <c r="O477" s="41"/>
      <c r="P477" s="35"/>
      <c r="Q477" s="34"/>
      <c r="R477" s="37"/>
      <c r="S477" s="35"/>
      <c r="T477" s="34"/>
      <c r="U477" s="37"/>
      <c r="V477" s="35"/>
      <c r="W477" s="34"/>
      <c r="X477" s="37"/>
      <c r="Y477" s="35"/>
      <c r="Z477" s="34"/>
      <c r="AA477" s="37"/>
      <c r="AB477" s="35"/>
      <c r="AC477" s="34"/>
      <c r="AD477" s="37"/>
      <c r="AE477" s="35"/>
      <c r="AF477" s="34"/>
      <c r="AG477" s="37"/>
      <c r="AH477" s="35"/>
      <c r="AI477" s="34"/>
      <c r="AJ477" s="37"/>
      <c r="AK477" s="35"/>
      <c r="AL477" s="34"/>
      <c r="AM477" s="37"/>
      <c r="AN477" s="35"/>
      <c r="AO477" s="34"/>
      <c r="AP477" s="37"/>
      <c r="AQ477" s="35"/>
      <c r="AR477" s="34"/>
      <c r="AS477" s="37"/>
      <c r="AT477" s="35"/>
      <c r="AU477" s="34"/>
      <c r="AV477" s="37"/>
      <c r="AW477" s="35"/>
      <c r="AX477" s="34"/>
      <c r="AY477" s="37"/>
      <c r="AZ477" s="35"/>
      <c r="BA477" s="34"/>
      <c r="BB477" s="37"/>
      <c r="BC4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7" s="7"/>
      <c r="BF477" t="str">
        <f>IF(Table1[[#This Row],[Date]]="","","&amp;lt;VOUCHER REMOTEID="&amp;""""&amp;$A$11&amp;$A$13&amp;ROW()&amp;""""&amp;" VCHTYPE="""&amp;F477&amp;""" ACTION="""&amp;"Create"&amp;"""&amp;gt;")</f>
        <v/>
      </c>
      <c r="BG477" t="str">
        <f>IF(Table1[[#This Row],[Date]]="","",TEXT(Table1[[#This Row],[Date]],"yyyymmdd"))</f>
        <v/>
      </c>
      <c r="BH477" t="str">
        <f>Table1[[#This Row],[Date2]]</f>
        <v/>
      </c>
      <c r="BI477" t="str">
        <f>IF(Table1[[#This Row],[Date]]="","",Table1[[#This Row],[Voucher Type]])</f>
        <v/>
      </c>
      <c r="BJ477" t="str">
        <f>IF(Table1[[#This Row],[Ref No / Invoice No]]="","",Table1[[#This Row],[Ref No / Invoice No]])</f>
        <v/>
      </c>
      <c r="BK477" t="str">
        <f>IF(Table1[[#This Row],[Voucher No]]="","",Table1[[#This Row],[Voucher No]])</f>
        <v/>
      </c>
      <c r="BL477" t="str">
        <f>IF(Table1[[#This Row],[Date]]="","",Table1[[#This Row],[Narration]])</f>
        <v/>
      </c>
      <c r="BM477" t="str">
        <f>IF(Table1[[#This Row],[Date]]="","",$A$11&amp;$A$13&amp;ROW())</f>
        <v/>
      </c>
      <c r="BN477" t="str">
        <f>IF(Table1[[#This Row],[Date]]="","",$A$13)</f>
        <v/>
      </c>
      <c r="BP477" t="str">
        <f>IF(Table1[[#This Row],[Ledger 1]]="","","No")</f>
        <v/>
      </c>
      <c r="BQ477" t="str">
        <f>IF(Table1[[#This Row],[Date]]="","",IF(Table1[[#This Row],[Effect 1]]="Dr.","Yes","No"))</f>
        <v/>
      </c>
      <c r="BR477" t="str">
        <f>IF(Table1[[#This Row],[Date]]="","",Table1[[#This Row],[Ledger 1]])</f>
        <v/>
      </c>
      <c r="BS477" t="str">
        <f>IF(Table1[[#This Row],[Date]]="","",IF(Table1[[#This Row],[Effect 1]]="Dr.",-Table1[[#This Row],[Amount 1]],Table1[[#This Row],[Amount 1]]))</f>
        <v/>
      </c>
      <c r="BV477" t="str">
        <f>IF(Table1[[#This Row],[Ledger 2]]="","","No")</f>
        <v/>
      </c>
      <c r="BW477" t="str">
        <f>IF(Table1[[#This Row],[Date]]="","",IF(Table1[[#This Row],[Effect 2]]="Dr.","Yes","No"))</f>
        <v/>
      </c>
      <c r="BX477" t="str">
        <f>IF(Table1[[#This Row],[Date]]="","",Table1[[#This Row],[Ledger 2]])</f>
        <v/>
      </c>
      <c r="BY477" t="str">
        <f>IF(Table1[[#This Row],[Date]]="","",IF(Table1[[#This Row],[Effect 2]]="Dr.",-Table1[[#This Row],[Amount 2]],Table1[[#This Row],[Amount 2]]))</f>
        <v/>
      </c>
      <c r="CB477" t="str">
        <f>IF(Table1[[#This Row],[Ledger 3]]="","","No")</f>
        <v/>
      </c>
      <c r="CC477" t="str">
        <f>IF(Table1[[#This Row],[Ledger 3]]="","",IF(Table1[[#This Row],[Effect 3]]="Dr.","Yes","No"))</f>
        <v/>
      </c>
      <c r="CD477" t="str">
        <f>IF(Table1[[#This Row],[Ledger 3]]="","",Table1[[#This Row],[Ledger 3]])</f>
        <v/>
      </c>
      <c r="CE477" t="str">
        <f>IF(Table1[[#This Row],[Ledger 3]]="","",IF(Table1[[#This Row],[Effect 3]]="Dr.",-Table1[[#This Row],[Amount 3]],Table1[[#This Row],[Amount 3]]))</f>
        <v/>
      </c>
      <c r="CH477" t="str">
        <f>IF(Table1[[#This Row],[Ledger 4]]="","","No")</f>
        <v/>
      </c>
      <c r="CI477" t="str">
        <f>IF(Table1[[#This Row],[Ledger 4]]="","",IF(Table1[[#This Row],[Effect 4]]="Dr.","Yes","No"))</f>
        <v/>
      </c>
      <c r="CJ477" t="str">
        <f>IF(Table1[[#This Row],[Ledger 4]]="","",Table1[[#This Row],[Ledger 4]])</f>
        <v/>
      </c>
      <c r="CK477" t="str">
        <f>IF(Table1[[#This Row],[Ledger 4]]="","",IF(Table1[[#This Row],[Effect 4]]="Dr.",-Table1[[#This Row],[Amount 4]],Table1[[#This Row],[Amount 4]]))</f>
        <v/>
      </c>
      <c r="CN477" t="str">
        <f>IF(Table1[[#This Row],[Ledger 5]]="","","No")</f>
        <v/>
      </c>
      <c r="CO477" t="str">
        <f>IF(Table1[[#This Row],[Ledger 5]]="","",IF(Table1[[#This Row],[Effect 5]]="Dr.","Yes","No"))</f>
        <v/>
      </c>
      <c r="CP477" t="str">
        <f>IF(Table1[[#This Row],[Ledger 5]]="","",Table1[[#This Row],[Ledger 5]])</f>
        <v/>
      </c>
      <c r="CQ477" t="str">
        <f>IF(Table1[[#This Row],[Ledger 5]]="","",IF(Table1[[#This Row],[Effect 5]]="Dr.",-Table1[[#This Row],[Amount 5]],Table1[[#This Row],[Amount 5]]))</f>
        <v/>
      </c>
      <c r="CT477" t="str">
        <f>IF(Table1[[#This Row],[Ledger 6]]="","","No")</f>
        <v/>
      </c>
      <c r="CU477" t="str">
        <f>IF(Table1[[#This Row],[Ledger 6]]="","",IF(Table1[[#This Row],[Effect 6]]="Dr.","Yes","No"))</f>
        <v/>
      </c>
      <c r="CV477" t="str">
        <f>IF(Table1[[#This Row],[Ledger 6]]="","",Table1[[#This Row],[Ledger 6]])</f>
        <v/>
      </c>
      <c r="CW477" t="str">
        <f>IF(Table1[[#This Row],[Ledger 6]]="","",IF(Table1[[#This Row],[Effect 6]]="Dr.",-Table1[[#This Row],[Amount 6]],Table1[[#This Row],[Amount 6]]))</f>
        <v/>
      </c>
      <c r="CZ477" t="str">
        <f>IF(Table1[[#This Row],[Ledger 7]]="","","No")</f>
        <v/>
      </c>
      <c r="DA477" t="str">
        <f>IF(Table1[[#This Row],[Ledger 7]]="","",IF(Table1[[#This Row],[Effect 7]]="Dr.","Yes","No"))</f>
        <v/>
      </c>
      <c r="DB477" t="str">
        <f>IF(Table1[[#This Row],[Ledger 7]]="","",Table1[[#This Row],[Ledger 7]])</f>
        <v/>
      </c>
      <c r="DC477" t="str">
        <f>IF(Table1[[#This Row],[Ledger 7]]="","",IF(Table1[[#This Row],[Effect 7]]="Dr.",-Table1[[#This Row],[Amount 7]],Table1[[#This Row],[Amount 7]]))</f>
        <v/>
      </c>
      <c r="DF477" t="str">
        <f>IF(Table1[[#This Row],[Ledger 8]]="","","No")</f>
        <v/>
      </c>
      <c r="DG477" t="str">
        <f>IF(Table1[[#This Row],[Ledger 8]]="","",IF(Table1[[#This Row],[Effect 8]]="Dr.","Yes","No"))</f>
        <v/>
      </c>
      <c r="DH477" t="str">
        <f>IF(Table1[[#This Row],[Ledger 8]]="","",Table1[[#This Row],[Ledger 8]])</f>
        <v/>
      </c>
      <c r="DI477" t="str">
        <f>IF(Table1[[#This Row],[Ledger 8]]="","",IF(Table1[[#This Row],[Effect 8]]="Dr.",-Table1[[#This Row],[Amount 8]],Table1[[#This Row],[Amount 8]]))</f>
        <v/>
      </c>
      <c r="DL477" t="str">
        <f>IF(Table1[[#This Row],[Ledger 9]]="","","No")</f>
        <v/>
      </c>
      <c r="DM477" t="str">
        <f>IF(Table1[[#This Row],[Ledger 9]]="","",IF(Table1[[#This Row],[Effect 9]]="Dr.","Yes","No"))</f>
        <v/>
      </c>
      <c r="DN477" t="str">
        <f>IF(Table1[[#This Row],[Ledger 9]]="","",Table1[[#This Row],[Ledger 9]])</f>
        <v/>
      </c>
      <c r="DO477" t="str">
        <f>IF(Table1[[#This Row],[Ledger 9]]="","",IF(Table1[[#This Row],[Effect 9]]="Dr.",-Table1[[#This Row],[Amount 9]],Table1[[#This Row],[Amount 9]]))</f>
        <v/>
      </c>
      <c r="DR477" t="str">
        <f>IF(Table1[[#This Row],[Ledger 10]]="","","No")</f>
        <v/>
      </c>
      <c r="DS477" t="str">
        <f>IF(Table1[[#This Row],[Ledger 10]]="","",IF(Table1[[#This Row],[Effect 10]]="Dr.","Yes","No"))</f>
        <v/>
      </c>
      <c r="DT477" t="str">
        <f>IF(Table1[[#This Row],[Ledger 10]]="","",Table1[[#This Row],[Ledger 10]])</f>
        <v/>
      </c>
      <c r="DU477" t="str">
        <f>IF(Table1[[#This Row],[Ledger 10]]="","",IF(Table1[[#This Row],[Effect 10]]="Dr.",-Table1[[#This Row],[Amount 10]],Table1[[#This Row],[Amount 10]]))</f>
        <v/>
      </c>
      <c r="DX477" t="str">
        <f>IF(Table1[[#This Row],[Ledger 11]]="","","No")</f>
        <v/>
      </c>
      <c r="DY477" t="str">
        <f>IF(Table1[[#This Row],[Ledger 11]]="","",IF(Table1[[#This Row],[Effect 11]]="Dr.","Yes","No"))</f>
        <v/>
      </c>
      <c r="DZ477" t="str">
        <f>IF(Table1[[#This Row],[Ledger 11]]="","",Table1[[#This Row],[Ledger 11]])</f>
        <v/>
      </c>
      <c r="EA477" t="str">
        <f>IF(Table1[[#This Row],[Ledger 11]]="","",IF(Table1[[#This Row],[Effect 11]]="Dr.",-Table1[[#This Row],[Amount 11]],Table1[[#This Row],[Amount 11]]))</f>
        <v/>
      </c>
      <c r="ED477" t="str">
        <f>IF(Table1[[#This Row],[Ledger 12]]="","","No")</f>
        <v/>
      </c>
      <c r="EE477" t="str">
        <f>IF(Table1[[#This Row],[Ledger 12]]="","",IF(Table1[[#This Row],[Effect 12]]="Dr.","Yes","No"))</f>
        <v/>
      </c>
      <c r="EF477" t="str">
        <f>IF(Table1[[#This Row],[Ledger 12]]="","",Table1[[#This Row],[Ledger 12]])</f>
        <v/>
      </c>
      <c r="EG477" t="str">
        <f>IF(Table1[[#This Row],[Ledger 12]]="","",IF(Table1[[#This Row],[Effect 12]]="Dr.",-Table1[[#This Row],[Amount 12]],Table1[[#This Row],[Amount 12]]))</f>
        <v/>
      </c>
      <c r="EJ477" t="str">
        <f>IF(Table1[[#This Row],[Ledger 13]]="","","No")</f>
        <v/>
      </c>
      <c r="EK477" t="str">
        <f>IF(Table1[[#This Row],[Ledger 13]]="","",IF(Table1[[#This Row],[Effect 13]]="Dr.","Yes","No"))</f>
        <v/>
      </c>
      <c r="EL477" t="str">
        <f>IF(Table1[[#This Row],[Ledger 13]]="","",Table1[[#This Row],[Ledger 13]])</f>
        <v/>
      </c>
      <c r="EM477" t="str">
        <f>IF(Table1[[#This Row],[Ledger 13]]="","",IF(Table1[[#This Row],[Effect 13]]="Dr.",-Table1[[#This Row],[Amount 13]],Table1[[#This Row],[Amount 13]]))</f>
        <v/>
      </c>
      <c r="EP477" t="str">
        <f>IF(Table1[[#This Row],[Ledger 14]]="","","No")</f>
        <v/>
      </c>
      <c r="EQ477" t="str">
        <f>IF(Table1[[#This Row],[Ledger 14]]="","",IF(Table1[[#This Row],[Effect 14]]="Dr.","Yes","No"))</f>
        <v/>
      </c>
      <c r="ER477" t="str">
        <f>IF(Table1[[#This Row],[Ledger 14]]="","",Table1[[#This Row],[Ledger 14]])</f>
        <v/>
      </c>
      <c r="ES477" t="str">
        <f>IF(Table1[[#This Row],[Ledger 14]]="","",IF(Table1[[#This Row],[Effect 14]]="Dr.",-Table1[[#This Row],[Amount 14]],Table1[[#This Row],[Amount 14]]))</f>
        <v/>
      </c>
      <c r="EV477" t="str">
        <f>IF(Table1[[#This Row],[Ledger 15]]="","","No")</f>
        <v/>
      </c>
      <c r="EW477" t="str">
        <f>IF(Table1[[#This Row],[Ledger 15]]="","",IF(Table1[[#This Row],[Effect 15]]="Dr.","Yes","No"))</f>
        <v/>
      </c>
      <c r="EX477" t="str">
        <f>IF(Table1[[#This Row],[Ledger 15]]="","",Table1[[#This Row],[Ledger 15]])</f>
        <v/>
      </c>
      <c r="EY477" t="str">
        <f>IF(Table1[[#This Row],[Ledger 15]]="","",IF(Table1[[#This Row],[Effect 15]]="Dr.",-Table1[[#This Row],[Amount 15]],Table1[[#This Row],[Amount 15]]))</f>
        <v/>
      </c>
      <c r="FD4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7">
        <f>IF(Table1[[#This Row],[Date]]="",0,IF(AND(Table1[[#This Row],[Date]]&gt;=$FE$2,Table1[[#This Row],[Date]]&lt;=$FE$3),0,1))</f>
        <v>0</v>
      </c>
      <c r="FF477">
        <f>IF(Table1[[#This Row],[Date]]="",0,IF(TYPE(VLOOKUP(Table1[[#This Row],[Voucher Type]],Table1[[#All],[Voucher Type Master]],1,FALSE))=16,1,0))</f>
        <v>0</v>
      </c>
      <c r="FG477">
        <f>IF(TYPE(IF(Table1[[#This Row],[Date]]="",0,IF(VLOOKUP(Table1[[#This Row],[Voucher Type]],$FY$5:$FZ$13,2,0)=Table1[[#This Row],[Effect 1]],0,1)))=16,1,0)</f>
        <v>0</v>
      </c>
      <c r="FH4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7">
        <f>IF(LEN(Table1[[#This Row],[Ledger 1]])&gt;0,IF(TYPE(VLOOKUP(Table1[[#This Row],[Ledger 1]],GZ:GZ,1,0))=16,1,0),0)</f>
        <v>0</v>
      </c>
      <c r="FJ477">
        <f>IF(LEN(Table1[[#This Row],[Ledger 2]])&gt;0,IF(TYPE(VLOOKUP(Table1[[#This Row],[Ledger 2]],GZ:GZ,1,0))=16,1,0),0)</f>
        <v>0</v>
      </c>
      <c r="FK477">
        <f>IF(LEN(Table1[[#This Row],[Ledger 3]])&gt;0,IF(TYPE(VLOOKUP(Table1[[#This Row],[Ledger 3]],GZ:GZ,1,0))=16,1,0),0)</f>
        <v>0</v>
      </c>
      <c r="FL477">
        <f>IF(LEN(Table1[[#This Row],[Ledger 4]])&gt;0,IF(TYPE(VLOOKUP(Table1[[#This Row],[Ledger 4]],GZ:GZ,1,0))=16,1,0),0)</f>
        <v>0</v>
      </c>
      <c r="FM477">
        <f>IF(LEN(Table1[[#This Row],[Ledger 5]])&gt;0,IF(TYPE(VLOOKUP(Table1[[#This Row],[Ledger 5]],GZ:GZ,1,0))=16,1,0),0)</f>
        <v>0</v>
      </c>
      <c r="FN477">
        <f>IF(LEN(Table1[[#This Row],[Ledger 6]])&gt;0,IF(TYPE(VLOOKUP(Table1[[#This Row],[Ledger 6]],$GZ:$GZ,1,0))=16,1,0),0)</f>
        <v>0</v>
      </c>
      <c r="FO477">
        <f>IF(LEN(Table1[[#This Row],[Ledger 7]])&gt;0,IF(TYPE(VLOOKUP(Table1[[#This Row],[Ledger 7]],$GZ:$GZ,1,0))=16,1,0),0)</f>
        <v>0</v>
      </c>
      <c r="FP477">
        <f>IF(LEN(Table1[[#This Row],[Ledger 8]])&gt;0,IF(TYPE(VLOOKUP(Table1[[#This Row],[Ledger 8]],$GZ:$GZ,1,0))=16,1,0),0)</f>
        <v>0</v>
      </c>
      <c r="FQ477">
        <f>IF(LEN(Table1[[#This Row],[Ledger 9]])&gt;0,IF(TYPE(VLOOKUP(Table1[[#This Row],[Ledger 9]],$GZ:$GZ,1,0))=16,1,0),0)</f>
        <v>0</v>
      </c>
      <c r="FR477">
        <f>IF(LEN(Table1[[#This Row],[Ledger 10]])&gt;0,IF(TYPE(VLOOKUP(Table1[[#This Row],[Ledger 10]],$GZ:$GZ,1,0))=16,1,0),0)</f>
        <v>0</v>
      </c>
      <c r="FS477">
        <f>IF(LEN(Table1[[#This Row],[Ledger 11]])&gt;0,IF(TYPE(VLOOKUP(Table1[[#This Row],[Ledger 11]],$GZ:$GZ,1,0))=16,1,0),0)</f>
        <v>0</v>
      </c>
      <c r="FT477">
        <f>IF(LEN(Table1[[#This Row],[Ledger 12]])&gt;0,IF(TYPE(VLOOKUP(Table1[[#This Row],[Ledger 12]],$GZ:$GZ,1,0))=16,1,0),0)</f>
        <v>0</v>
      </c>
      <c r="FU477">
        <f>IF(LEN(Table1[[#This Row],[Ledger 13]])&gt;0,IF(TYPE(VLOOKUP(Table1[[#This Row],[Ledger 13]],$GZ:$GZ,1,0))=16,1,0),0)</f>
        <v>0</v>
      </c>
      <c r="FV477">
        <f>IF(LEN(Table1[[#This Row],[Ledger 14]])&gt;0,IF(TYPE(VLOOKUP(Table1[[#This Row],[Ledger 14]],$GZ:$GZ,1,0))=16,1,0),0)</f>
        <v>0</v>
      </c>
      <c r="FW477">
        <f>IF(LEN(Table1[[#This Row],[Ledger 15]])&gt;0,IF(TYPE(VLOOKUP(Table1[[#This Row],[Ledger 15]],$GZ:$GZ,1,0))=16,1,0),0)</f>
        <v>0</v>
      </c>
    </row>
    <row r="478" spans="4:179" ht="33" customHeight="1" x14ac:dyDescent="0.45">
      <c r="D478" s="8">
        <f t="shared" si="16"/>
        <v>473</v>
      </c>
      <c r="E478" s="32"/>
      <c r="F478" s="34"/>
      <c r="G478" s="34"/>
      <c r="H478" s="34"/>
      <c r="I478" s="34"/>
      <c r="J478" s="38"/>
      <c r="K478" s="33"/>
      <c r="L478" s="36"/>
      <c r="M478" s="35"/>
      <c r="N478" s="34"/>
      <c r="O478" s="41"/>
      <c r="P478" s="35"/>
      <c r="Q478" s="34"/>
      <c r="R478" s="37"/>
      <c r="S478" s="35"/>
      <c r="T478" s="34"/>
      <c r="U478" s="37"/>
      <c r="V478" s="35"/>
      <c r="W478" s="34"/>
      <c r="X478" s="37"/>
      <c r="Y478" s="35"/>
      <c r="Z478" s="34"/>
      <c r="AA478" s="37"/>
      <c r="AB478" s="35"/>
      <c r="AC478" s="34"/>
      <c r="AD478" s="37"/>
      <c r="AE478" s="35"/>
      <c r="AF478" s="34"/>
      <c r="AG478" s="37"/>
      <c r="AH478" s="35"/>
      <c r="AI478" s="34"/>
      <c r="AJ478" s="37"/>
      <c r="AK478" s="35"/>
      <c r="AL478" s="34"/>
      <c r="AM478" s="37"/>
      <c r="AN478" s="35"/>
      <c r="AO478" s="34"/>
      <c r="AP478" s="37"/>
      <c r="AQ478" s="35"/>
      <c r="AR478" s="34"/>
      <c r="AS478" s="37"/>
      <c r="AT478" s="35"/>
      <c r="AU478" s="34"/>
      <c r="AV478" s="37"/>
      <c r="AW478" s="35"/>
      <c r="AX478" s="34"/>
      <c r="AY478" s="37"/>
      <c r="AZ478" s="35"/>
      <c r="BA478" s="34"/>
      <c r="BB478" s="37"/>
      <c r="BC4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8" s="7"/>
      <c r="BF478" t="str">
        <f>IF(Table1[[#This Row],[Date]]="","","&amp;lt;VOUCHER REMOTEID="&amp;""""&amp;$A$11&amp;$A$13&amp;ROW()&amp;""""&amp;" VCHTYPE="""&amp;F478&amp;""" ACTION="""&amp;"Create"&amp;"""&amp;gt;")</f>
        <v/>
      </c>
      <c r="BG478" t="str">
        <f>IF(Table1[[#This Row],[Date]]="","",TEXT(Table1[[#This Row],[Date]],"yyyymmdd"))</f>
        <v/>
      </c>
      <c r="BH478" t="str">
        <f>Table1[[#This Row],[Date2]]</f>
        <v/>
      </c>
      <c r="BI478" t="str">
        <f>IF(Table1[[#This Row],[Date]]="","",Table1[[#This Row],[Voucher Type]])</f>
        <v/>
      </c>
      <c r="BJ478" t="str">
        <f>IF(Table1[[#This Row],[Ref No / Invoice No]]="","",Table1[[#This Row],[Ref No / Invoice No]])</f>
        <v/>
      </c>
      <c r="BK478" t="str">
        <f>IF(Table1[[#This Row],[Voucher No]]="","",Table1[[#This Row],[Voucher No]])</f>
        <v/>
      </c>
      <c r="BL478" t="str">
        <f>IF(Table1[[#This Row],[Date]]="","",Table1[[#This Row],[Narration]])</f>
        <v/>
      </c>
      <c r="BM478" t="str">
        <f>IF(Table1[[#This Row],[Date]]="","",$A$11&amp;$A$13&amp;ROW())</f>
        <v/>
      </c>
      <c r="BN478" t="str">
        <f>IF(Table1[[#This Row],[Date]]="","",$A$13)</f>
        <v/>
      </c>
      <c r="BP478" t="str">
        <f>IF(Table1[[#This Row],[Ledger 1]]="","","No")</f>
        <v/>
      </c>
      <c r="BQ478" t="str">
        <f>IF(Table1[[#This Row],[Date]]="","",IF(Table1[[#This Row],[Effect 1]]="Dr.","Yes","No"))</f>
        <v/>
      </c>
      <c r="BR478" t="str">
        <f>IF(Table1[[#This Row],[Date]]="","",Table1[[#This Row],[Ledger 1]])</f>
        <v/>
      </c>
      <c r="BS478" t="str">
        <f>IF(Table1[[#This Row],[Date]]="","",IF(Table1[[#This Row],[Effect 1]]="Dr.",-Table1[[#This Row],[Amount 1]],Table1[[#This Row],[Amount 1]]))</f>
        <v/>
      </c>
      <c r="BV478" t="str">
        <f>IF(Table1[[#This Row],[Ledger 2]]="","","No")</f>
        <v/>
      </c>
      <c r="BW478" t="str">
        <f>IF(Table1[[#This Row],[Date]]="","",IF(Table1[[#This Row],[Effect 2]]="Dr.","Yes","No"))</f>
        <v/>
      </c>
      <c r="BX478" t="str">
        <f>IF(Table1[[#This Row],[Date]]="","",Table1[[#This Row],[Ledger 2]])</f>
        <v/>
      </c>
      <c r="BY478" t="str">
        <f>IF(Table1[[#This Row],[Date]]="","",IF(Table1[[#This Row],[Effect 2]]="Dr.",-Table1[[#This Row],[Amount 2]],Table1[[#This Row],[Amount 2]]))</f>
        <v/>
      </c>
      <c r="CB478" t="str">
        <f>IF(Table1[[#This Row],[Ledger 3]]="","","No")</f>
        <v/>
      </c>
      <c r="CC478" t="str">
        <f>IF(Table1[[#This Row],[Ledger 3]]="","",IF(Table1[[#This Row],[Effect 3]]="Dr.","Yes","No"))</f>
        <v/>
      </c>
      <c r="CD478" t="str">
        <f>IF(Table1[[#This Row],[Ledger 3]]="","",Table1[[#This Row],[Ledger 3]])</f>
        <v/>
      </c>
      <c r="CE478" t="str">
        <f>IF(Table1[[#This Row],[Ledger 3]]="","",IF(Table1[[#This Row],[Effect 3]]="Dr.",-Table1[[#This Row],[Amount 3]],Table1[[#This Row],[Amount 3]]))</f>
        <v/>
      </c>
      <c r="CH478" t="str">
        <f>IF(Table1[[#This Row],[Ledger 4]]="","","No")</f>
        <v/>
      </c>
      <c r="CI478" t="str">
        <f>IF(Table1[[#This Row],[Ledger 4]]="","",IF(Table1[[#This Row],[Effect 4]]="Dr.","Yes","No"))</f>
        <v/>
      </c>
      <c r="CJ478" t="str">
        <f>IF(Table1[[#This Row],[Ledger 4]]="","",Table1[[#This Row],[Ledger 4]])</f>
        <v/>
      </c>
      <c r="CK478" t="str">
        <f>IF(Table1[[#This Row],[Ledger 4]]="","",IF(Table1[[#This Row],[Effect 4]]="Dr.",-Table1[[#This Row],[Amount 4]],Table1[[#This Row],[Amount 4]]))</f>
        <v/>
      </c>
      <c r="CN478" t="str">
        <f>IF(Table1[[#This Row],[Ledger 5]]="","","No")</f>
        <v/>
      </c>
      <c r="CO478" t="str">
        <f>IF(Table1[[#This Row],[Ledger 5]]="","",IF(Table1[[#This Row],[Effect 5]]="Dr.","Yes","No"))</f>
        <v/>
      </c>
      <c r="CP478" t="str">
        <f>IF(Table1[[#This Row],[Ledger 5]]="","",Table1[[#This Row],[Ledger 5]])</f>
        <v/>
      </c>
      <c r="CQ478" t="str">
        <f>IF(Table1[[#This Row],[Ledger 5]]="","",IF(Table1[[#This Row],[Effect 5]]="Dr.",-Table1[[#This Row],[Amount 5]],Table1[[#This Row],[Amount 5]]))</f>
        <v/>
      </c>
      <c r="CT478" t="str">
        <f>IF(Table1[[#This Row],[Ledger 6]]="","","No")</f>
        <v/>
      </c>
      <c r="CU478" t="str">
        <f>IF(Table1[[#This Row],[Ledger 6]]="","",IF(Table1[[#This Row],[Effect 6]]="Dr.","Yes","No"))</f>
        <v/>
      </c>
      <c r="CV478" t="str">
        <f>IF(Table1[[#This Row],[Ledger 6]]="","",Table1[[#This Row],[Ledger 6]])</f>
        <v/>
      </c>
      <c r="CW478" t="str">
        <f>IF(Table1[[#This Row],[Ledger 6]]="","",IF(Table1[[#This Row],[Effect 6]]="Dr.",-Table1[[#This Row],[Amount 6]],Table1[[#This Row],[Amount 6]]))</f>
        <v/>
      </c>
      <c r="CZ478" t="str">
        <f>IF(Table1[[#This Row],[Ledger 7]]="","","No")</f>
        <v/>
      </c>
      <c r="DA478" t="str">
        <f>IF(Table1[[#This Row],[Ledger 7]]="","",IF(Table1[[#This Row],[Effect 7]]="Dr.","Yes","No"))</f>
        <v/>
      </c>
      <c r="DB478" t="str">
        <f>IF(Table1[[#This Row],[Ledger 7]]="","",Table1[[#This Row],[Ledger 7]])</f>
        <v/>
      </c>
      <c r="DC478" t="str">
        <f>IF(Table1[[#This Row],[Ledger 7]]="","",IF(Table1[[#This Row],[Effect 7]]="Dr.",-Table1[[#This Row],[Amount 7]],Table1[[#This Row],[Amount 7]]))</f>
        <v/>
      </c>
      <c r="DF478" t="str">
        <f>IF(Table1[[#This Row],[Ledger 8]]="","","No")</f>
        <v/>
      </c>
      <c r="DG478" t="str">
        <f>IF(Table1[[#This Row],[Ledger 8]]="","",IF(Table1[[#This Row],[Effect 8]]="Dr.","Yes","No"))</f>
        <v/>
      </c>
      <c r="DH478" t="str">
        <f>IF(Table1[[#This Row],[Ledger 8]]="","",Table1[[#This Row],[Ledger 8]])</f>
        <v/>
      </c>
      <c r="DI478" t="str">
        <f>IF(Table1[[#This Row],[Ledger 8]]="","",IF(Table1[[#This Row],[Effect 8]]="Dr.",-Table1[[#This Row],[Amount 8]],Table1[[#This Row],[Amount 8]]))</f>
        <v/>
      </c>
      <c r="DL478" t="str">
        <f>IF(Table1[[#This Row],[Ledger 9]]="","","No")</f>
        <v/>
      </c>
      <c r="DM478" t="str">
        <f>IF(Table1[[#This Row],[Ledger 9]]="","",IF(Table1[[#This Row],[Effect 9]]="Dr.","Yes","No"))</f>
        <v/>
      </c>
      <c r="DN478" t="str">
        <f>IF(Table1[[#This Row],[Ledger 9]]="","",Table1[[#This Row],[Ledger 9]])</f>
        <v/>
      </c>
      <c r="DO478" t="str">
        <f>IF(Table1[[#This Row],[Ledger 9]]="","",IF(Table1[[#This Row],[Effect 9]]="Dr.",-Table1[[#This Row],[Amount 9]],Table1[[#This Row],[Amount 9]]))</f>
        <v/>
      </c>
      <c r="DR478" t="str">
        <f>IF(Table1[[#This Row],[Ledger 10]]="","","No")</f>
        <v/>
      </c>
      <c r="DS478" t="str">
        <f>IF(Table1[[#This Row],[Ledger 10]]="","",IF(Table1[[#This Row],[Effect 10]]="Dr.","Yes","No"))</f>
        <v/>
      </c>
      <c r="DT478" t="str">
        <f>IF(Table1[[#This Row],[Ledger 10]]="","",Table1[[#This Row],[Ledger 10]])</f>
        <v/>
      </c>
      <c r="DU478" t="str">
        <f>IF(Table1[[#This Row],[Ledger 10]]="","",IF(Table1[[#This Row],[Effect 10]]="Dr.",-Table1[[#This Row],[Amount 10]],Table1[[#This Row],[Amount 10]]))</f>
        <v/>
      </c>
      <c r="DX478" t="str">
        <f>IF(Table1[[#This Row],[Ledger 11]]="","","No")</f>
        <v/>
      </c>
      <c r="DY478" t="str">
        <f>IF(Table1[[#This Row],[Ledger 11]]="","",IF(Table1[[#This Row],[Effect 11]]="Dr.","Yes","No"))</f>
        <v/>
      </c>
      <c r="DZ478" t="str">
        <f>IF(Table1[[#This Row],[Ledger 11]]="","",Table1[[#This Row],[Ledger 11]])</f>
        <v/>
      </c>
      <c r="EA478" t="str">
        <f>IF(Table1[[#This Row],[Ledger 11]]="","",IF(Table1[[#This Row],[Effect 11]]="Dr.",-Table1[[#This Row],[Amount 11]],Table1[[#This Row],[Amount 11]]))</f>
        <v/>
      </c>
      <c r="ED478" t="str">
        <f>IF(Table1[[#This Row],[Ledger 12]]="","","No")</f>
        <v/>
      </c>
      <c r="EE478" t="str">
        <f>IF(Table1[[#This Row],[Ledger 12]]="","",IF(Table1[[#This Row],[Effect 12]]="Dr.","Yes","No"))</f>
        <v/>
      </c>
      <c r="EF478" t="str">
        <f>IF(Table1[[#This Row],[Ledger 12]]="","",Table1[[#This Row],[Ledger 12]])</f>
        <v/>
      </c>
      <c r="EG478" t="str">
        <f>IF(Table1[[#This Row],[Ledger 12]]="","",IF(Table1[[#This Row],[Effect 12]]="Dr.",-Table1[[#This Row],[Amount 12]],Table1[[#This Row],[Amount 12]]))</f>
        <v/>
      </c>
      <c r="EJ478" t="str">
        <f>IF(Table1[[#This Row],[Ledger 13]]="","","No")</f>
        <v/>
      </c>
      <c r="EK478" t="str">
        <f>IF(Table1[[#This Row],[Ledger 13]]="","",IF(Table1[[#This Row],[Effect 13]]="Dr.","Yes","No"))</f>
        <v/>
      </c>
      <c r="EL478" t="str">
        <f>IF(Table1[[#This Row],[Ledger 13]]="","",Table1[[#This Row],[Ledger 13]])</f>
        <v/>
      </c>
      <c r="EM478" t="str">
        <f>IF(Table1[[#This Row],[Ledger 13]]="","",IF(Table1[[#This Row],[Effect 13]]="Dr.",-Table1[[#This Row],[Amount 13]],Table1[[#This Row],[Amount 13]]))</f>
        <v/>
      </c>
      <c r="EP478" t="str">
        <f>IF(Table1[[#This Row],[Ledger 14]]="","","No")</f>
        <v/>
      </c>
      <c r="EQ478" t="str">
        <f>IF(Table1[[#This Row],[Ledger 14]]="","",IF(Table1[[#This Row],[Effect 14]]="Dr.","Yes","No"))</f>
        <v/>
      </c>
      <c r="ER478" t="str">
        <f>IF(Table1[[#This Row],[Ledger 14]]="","",Table1[[#This Row],[Ledger 14]])</f>
        <v/>
      </c>
      <c r="ES478" t="str">
        <f>IF(Table1[[#This Row],[Ledger 14]]="","",IF(Table1[[#This Row],[Effect 14]]="Dr.",-Table1[[#This Row],[Amount 14]],Table1[[#This Row],[Amount 14]]))</f>
        <v/>
      </c>
      <c r="EV478" t="str">
        <f>IF(Table1[[#This Row],[Ledger 15]]="","","No")</f>
        <v/>
      </c>
      <c r="EW478" t="str">
        <f>IF(Table1[[#This Row],[Ledger 15]]="","",IF(Table1[[#This Row],[Effect 15]]="Dr.","Yes","No"))</f>
        <v/>
      </c>
      <c r="EX478" t="str">
        <f>IF(Table1[[#This Row],[Ledger 15]]="","",Table1[[#This Row],[Ledger 15]])</f>
        <v/>
      </c>
      <c r="EY478" t="str">
        <f>IF(Table1[[#This Row],[Ledger 15]]="","",IF(Table1[[#This Row],[Effect 15]]="Dr.",-Table1[[#This Row],[Amount 15]],Table1[[#This Row],[Amount 15]]))</f>
        <v/>
      </c>
      <c r="FD4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8">
        <f>IF(Table1[[#This Row],[Date]]="",0,IF(AND(Table1[[#This Row],[Date]]&gt;=$FE$2,Table1[[#This Row],[Date]]&lt;=$FE$3),0,1))</f>
        <v>0</v>
      </c>
      <c r="FF478">
        <f>IF(Table1[[#This Row],[Date]]="",0,IF(TYPE(VLOOKUP(Table1[[#This Row],[Voucher Type]],Table1[[#All],[Voucher Type Master]],1,FALSE))=16,1,0))</f>
        <v>0</v>
      </c>
      <c r="FG478">
        <f>IF(TYPE(IF(Table1[[#This Row],[Date]]="",0,IF(VLOOKUP(Table1[[#This Row],[Voucher Type]],$FY$5:$FZ$13,2,0)=Table1[[#This Row],[Effect 1]],0,1)))=16,1,0)</f>
        <v>0</v>
      </c>
      <c r="FH4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8">
        <f>IF(LEN(Table1[[#This Row],[Ledger 1]])&gt;0,IF(TYPE(VLOOKUP(Table1[[#This Row],[Ledger 1]],GZ:GZ,1,0))=16,1,0),0)</f>
        <v>0</v>
      </c>
      <c r="FJ478">
        <f>IF(LEN(Table1[[#This Row],[Ledger 2]])&gt;0,IF(TYPE(VLOOKUP(Table1[[#This Row],[Ledger 2]],GZ:GZ,1,0))=16,1,0),0)</f>
        <v>0</v>
      </c>
      <c r="FK478">
        <f>IF(LEN(Table1[[#This Row],[Ledger 3]])&gt;0,IF(TYPE(VLOOKUP(Table1[[#This Row],[Ledger 3]],GZ:GZ,1,0))=16,1,0),0)</f>
        <v>0</v>
      </c>
      <c r="FL478">
        <f>IF(LEN(Table1[[#This Row],[Ledger 4]])&gt;0,IF(TYPE(VLOOKUP(Table1[[#This Row],[Ledger 4]],GZ:GZ,1,0))=16,1,0),0)</f>
        <v>0</v>
      </c>
      <c r="FM478">
        <f>IF(LEN(Table1[[#This Row],[Ledger 5]])&gt;0,IF(TYPE(VLOOKUP(Table1[[#This Row],[Ledger 5]],GZ:GZ,1,0))=16,1,0),0)</f>
        <v>0</v>
      </c>
      <c r="FN478">
        <f>IF(LEN(Table1[[#This Row],[Ledger 6]])&gt;0,IF(TYPE(VLOOKUP(Table1[[#This Row],[Ledger 6]],$GZ:$GZ,1,0))=16,1,0),0)</f>
        <v>0</v>
      </c>
      <c r="FO478">
        <f>IF(LEN(Table1[[#This Row],[Ledger 7]])&gt;0,IF(TYPE(VLOOKUP(Table1[[#This Row],[Ledger 7]],$GZ:$GZ,1,0))=16,1,0),0)</f>
        <v>0</v>
      </c>
      <c r="FP478">
        <f>IF(LEN(Table1[[#This Row],[Ledger 8]])&gt;0,IF(TYPE(VLOOKUP(Table1[[#This Row],[Ledger 8]],$GZ:$GZ,1,0))=16,1,0),0)</f>
        <v>0</v>
      </c>
      <c r="FQ478">
        <f>IF(LEN(Table1[[#This Row],[Ledger 9]])&gt;0,IF(TYPE(VLOOKUP(Table1[[#This Row],[Ledger 9]],$GZ:$GZ,1,0))=16,1,0),0)</f>
        <v>0</v>
      </c>
      <c r="FR478">
        <f>IF(LEN(Table1[[#This Row],[Ledger 10]])&gt;0,IF(TYPE(VLOOKUP(Table1[[#This Row],[Ledger 10]],$GZ:$GZ,1,0))=16,1,0),0)</f>
        <v>0</v>
      </c>
      <c r="FS478">
        <f>IF(LEN(Table1[[#This Row],[Ledger 11]])&gt;0,IF(TYPE(VLOOKUP(Table1[[#This Row],[Ledger 11]],$GZ:$GZ,1,0))=16,1,0),0)</f>
        <v>0</v>
      </c>
      <c r="FT478">
        <f>IF(LEN(Table1[[#This Row],[Ledger 12]])&gt;0,IF(TYPE(VLOOKUP(Table1[[#This Row],[Ledger 12]],$GZ:$GZ,1,0))=16,1,0),0)</f>
        <v>0</v>
      </c>
      <c r="FU478">
        <f>IF(LEN(Table1[[#This Row],[Ledger 13]])&gt;0,IF(TYPE(VLOOKUP(Table1[[#This Row],[Ledger 13]],$GZ:$GZ,1,0))=16,1,0),0)</f>
        <v>0</v>
      </c>
      <c r="FV478">
        <f>IF(LEN(Table1[[#This Row],[Ledger 14]])&gt;0,IF(TYPE(VLOOKUP(Table1[[#This Row],[Ledger 14]],$GZ:$GZ,1,0))=16,1,0),0)</f>
        <v>0</v>
      </c>
      <c r="FW478">
        <f>IF(LEN(Table1[[#This Row],[Ledger 15]])&gt;0,IF(TYPE(VLOOKUP(Table1[[#This Row],[Ledger 15]],$GZ:$GZ,1,0))=16,1,0),0)</f>
        <v>0</v>
      </c>
    </row>
    <row r="479" spans="4:179" ht="33" customHeight="1" x14ac:dyDescent="0.45">
      <c r="D479" s="8">
        <f t="shared" si="16"/>
        <v>474</v>
      </c>
      <c r="E479" s="32"/>
      <c r="F479" s="34"/>
      <c r="G479" s="34"/>
      <c r="H479" s="34"/>
      <c r="I479" s="34"/>
      <c r="J479" s="38"/>
      <c r="K479" s="33"/>
      <c r="L479" s="36"/>
      <c r="M479" s="35"/>
      <c r="N479" s="34"/>
      <c r="O479" s="41"/>
      <c r="P479" s="35"/>
      <c r="Q479" s="34"/>
      <c r="R479" s="37"/>
      <c r="S479" s="35"/>
      <c r="T479" s="34"/>
      <c r="U479" s="37"/>
      <c r="V479" s="35"/>
      <c r="W479" s="34"/>
      <c r="X479" s="37"/>
      <c r="Y479" s="35"/>
      <c r="Z479" s="34"/>
      <c r="AA479" s="37"/>
      <c r="AB479" s="35"/>
      <c r="AC479" s="34"/>
      <c r="AD479" s="37"/>
      <c r="AE479" s="35"/>
      <c r="AF479" s="34"/>
      <c r="AG479" s="37"/>
      <c r="AH479" s="35"/>
      <c r="AI479" s="34"/>
      <c r="AJ479" s="37"/>
      <c r="AK479" s="35"/>
      <c r="AL479" s="34"/>
      <c r="AM479" s="37"/>
      <c r="AN479" s="35"/>
      <c r="AO479" s="34"/>
      <c r="AP479" s="37"/>
      <c r="AQ479" s="35"/>
      <c r="AR479" s="34"/>
      <c r="AS479" s="37"/>
      <c r="AT479" s="35"/>
      <c r="AU479" s="34"/>
      <c r="AV479" s="37"/>
      <c r="AW479" s="35"/>
      <c r="AX479" s="34"/>
      <c r="AY479" s="37"/>
      <c r="AZ479" s="35"/>
      <c r="BA479" s="34"/>
      <c r="BB479" s="37"/>
      <c r="BC4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79" s="7"/>
      <c r="BF479" t="str">
        <f>IF(Table1[[#This Row],[Date]]="","","&amp;lt;VOUCHER REMOTEID="&amp;""""&amp;$A$11&amp;$A$13&amp;ROW()&amp;""""&amp;" VCHTYPE="""&amp;F479&amp;""" ACTION="""&amp;"Create"&amp;"""&amp;gt;")</f>
        <v/>
      </c>
      <c r="BG479" t="str">
        <f>IF(Table1[[#This Row],[Date]]="","",TEXT(Table1[[#This Row],[Date]],"yyyymmdd"))</f>
        <v/>
      </c>
      <c r="BH479" t="str">
        <f>Table1[[#This Row],[Date2]]</f>
        <v/>
      </c>
      <c r="BI479" t="str">
        <f>IF(Table1[[#This Row],[Date]]="","",Table1[[#This Row],[Voucher Type]])</f>
        <v/>
      </c>
      <c r="BJ479" t="str">
        <f>IF(Table1[[#This Row],[Ref No / Invoice No]]="","",Table1[[#This Row],[Ref No / Invoice No]])</f>
        <v/>
      </c>
      <c r="BK479" t="str">
        <f>IF(Table1[[#This Row],[Voucher No]]="","",Table1[[#This Row],[Voucher No]])</f>
        <v/>
      </c>
      <c r="BL479" t="str">
        <f>IF(Table1[[#This Row],[Date]]="","",Table1[[#This Row],[Narration]])</f>
        <v/>
      </c>
      <c r="BM479" t="str">
        <f>IF(Table1[[#This Row],[Date]]="","",$A$11&amp;$A$13&amp;ROW())</f>
        <v/>
      </c>
      <c r="BN479" t="str">
        <f>IF(Table1[[#This Row],[Date]]="","",$A$13)</f>
        <v/>
      </c>
      <c r="BP479" t="str">
        <f>IF(Table1[[#This Row],[Ledger 1]]="","","No")</f>
        <v/>
      </c>
      <c r="BQ479" t="str">
        <f>IF(Table1[[#This Row],[Date]]="","",IF(Table1[[#This Row],[Effect 1]]="Dr.","Yes","No"))</f>
        <v/>
      </c>
      <c r="BR479" t="str">
        <f>IF(Table1[[#This Row],[Date]]="","",Table1[[#This Row],[Ledger 1]])</f>
        <v/>
      </c>
      <c r="BS479" t="str">
        <f>IF(Table1[[#This Row],[Date]]="","",IF(Table1[[#This Row],[Effect 1]]="Dr.",-Table1[[#This Row],[Amount 1]],Table1[[#This Row],[Amount 1]]))</f>
        <v/>
      </c>
      <c r="BV479" t="str">
        <f>IF(Table1[[#This Row],[Ledger 2]]="","","No")</f>
        <v/>
      </c>
      <c r="BW479" t="str">
        <f>IF(Table1[[#This Row],[Date]]="","",IF(Table1[[#This Row],[Effect 2]]="Dr.","Yes","No"))</f>
        <v/>
      </c>
      <c r="BX479" t="str">
        <f>IF(Table1[[#This Row],[Date]]="","",Table1[[#This Row],[Ledger 2]])</f>
        <v/>
      </c>
      <c r="BY479" t="str">
        <f>IF(Table1[[#This Row],[Date]]="","",IF(Table1[[#This Row],[Effect 2]]="Dr.",-Table1[[#This Row],[Amount 2]],Table1[[#This Row],[Amount 2]]))</f>
        <v/>
      </c>
      <c r="CB479" t="str">
        <f>IF(Table1[[#This Row],[Ledger 3]]="","","No")</f>
        <v/>
      </c>
      <c r="CC479" t="str">
        <f>IF(Table1[[#This Row],[Ledger 3]]="","",IF(Table1[[#This Row],[Effect 3]]="Dr.","Yes","No"))</f>
        <v/>
      </c>
      <c r="CD479" t="str">
        <f>IF(Table1[[#This Row],[Ledger 3]]="","",Table1[[#This Row],[Ledger 3]])</f>
        <v/>
      </c>
      <c r="CE479" t="str">
        <f>IF(Table1[[#This Row],[Ledger 3]]="","",IF(Table1[[#This Row],[Effect 3]]="Dr.",-Table1[[#This Row],[Amount 3]],Table1[[#This Row],[Amount 3]]))</f>
        <v/>
      </c>
      <c r="CH479" t="str">
        <f>IF(Table1[[#This Row],[Ledger 4]]="","","No")</f>
        <v/>
      </c>
      <c r="CI479" t="str">
        <f>IF(Table1[[#This Row],[Ledger 4]]="","",IF(Table1[[#This Row],[Effect 4]]="Dr.","Yes","No"))</f>
        <v/>
      </c>
      <c r="CJ479" t="str">
        <f>IF(Table1[[#This Row],[Ledger 4]]="","",Table1[[#This Row],[Ledger 4]])</f>
        <v/>
      </c>
      <c r="CK479" t="str">
        <f>IF(Table1[[#This Row],[Ledger 4]]="","",IF(Table1[[#This Row],[Effect 4]]="Dr.",-Table1[[#This Row],[Amount 4]],Table1[[#This Row],[Amount 4]]))</f>
        <v/>
      </c>
      <c r="CN479" t="str">
        <f>IF(Table1[[#This Row],[Ledger 5]]="","","No")</f>
        <v/>
      </c>
      <c r="CO479" t="str">
        <f>IF(Table1[[#This Row],[Ledger 5]]="","",IF(Table1[[#This Row],[Effect 5]]="Dr.","Yes","No"))</f>
        <v/>
      </c>
      <c r="CP479" t="str">
        <f>IF(Table1[[#This Row],[Ledger 5]]="","",Table1[[#This Row],[Ledger 5]])</f>
        <v/>
      </c>
      <c r="CQ479" t="str">
        <f>IF(Table1[[#This Row],[Ledger 5]]="","",IF(Table1[[#This Row],[Effect 5]]="Dr.",-Table1[[#This Row],[Amount 5]],Table1[[#This Row],[Amount 5]]))</f>
        <v/>
      </c>
      <c r="CT479" t="str">
        <f>IF(Table1[[#This Row],[Ledger 6]]="","","No")</f>
        <v/>
      </c>
      <c r="CU479" t="str">
        <f>IF(Table1[[#This Row],[Ledger 6]]="","",IF(Table1[[#This Row],[Effect 6]]="Dr.","Yes","No"))</f>
        <v/>
      </c>
      <c r="CV479" t="str">
        <f>IF(Table1[[#This Row],[Ledger 6]]="","",Table1[[#This Row],[Ledger 6]])</f>
        <v/>
      </c>
      <c r="CW479" t="str">
        <f>IF(Table1[[#This Row],[Ledger 6]]="","",IF(Table1[[#This Row],[Effect 6]]="Dr.",-Table1[[#This Row],[Amount 6]],Table1[[#This Row],[Amount 6]]))</f>
        <v/>
      </c>
      <c r="CZ479" t="str">
        <f>IF(Table1[[#This Row],[Ledger 7]]="","","No")</f>
        <v/>
      </c>
      <c r="DA479" t="str">
        <f>IF(Table1[[#This Row],[Ledger 7]]="","",IF(Table1[[#This Row],[Effect 7]]="Dr.","Yes","No"))</f>
        <v/>
      </c>
      <c r="DB479" t="str">
        <f>IF(Table1[[#This Row],[Ledger 7]]="","",Table1[[#This Row],[Ledger 7]])</f>
        <v/>
      </c>
      <c r="DC479" t="str">
        <f>IF(Table1[[#This Row],[Ledger 7]]="","",IF(Table1[[#This Row],[Effect 7]]="Dr.",-Table1[[#This Row],[Amount 7]],Table1[[#This Row],[Amount 7]]))</f>
        <v/>
      </c>
      <c r="DF479" t="str">
        <f>IF(Table1[[#This Row],[Ledger 8]]="","","No")</f>
        <v/>
      </c>
      <c r="DG479" t="str">
        <f>IF(Table1[[#This Row],[Ledger 8]]="","",IF(Table1[[#This Row],[Effect 8]]="Dr.","Yes","No"))</f>
        <v/>
      </c>
      <c r="DH479" t="str">
        <f>IF(Table1[[#This Row],[Ledger 8]]="","",Table1[[#This Row],[Ledger 8]])</f>
        <v/>
      </c>
      <c r="DI479" t="str">
        <f>IF(Table1[[#This Row],[Ledger 8]]="","",IF(Table1[[#This Row],[Effect 8]]="Dr.",-Table1[[#This Row],[Amount 8]],Table1[[#This Row],[Amount 8]]))</f>
        <v/>
      </c>
      <c r="DL479" t="str">
        <f>IF(Table1[[#This Row],[Ledger 9]]="","","No")</f>
        <v/>
      </c>
      <c r="DM479" t="str">
        <f>IF(Table1[[#This Row],[Ledger 9]]="","",IF(Table1[[#This Row],[Effect 9]]="Dr.","Yes","No"))</f>
        <v/>
      </c>
      <c r="DN479" t="str">
        <f>IF(Table1[[#This Row],[Ledger 9]]="","",Table1[[#This Row],[Ledger 9]])</f>
        <v/>
      </c>
      <c r="DO479" t="str">
        <f>IF(Table1[[#This Row],[Ledger 9]]="","",IF(Table1[[#This Row],[Effect 9]]="Dr.",-Table1[[#This Row],[Amount 9]],Table1[[#This Row],[Amount 9]]))</f>
        <v/>
      </c>
      <c r="DR479" t="str">
        <f>IF(Table1[[#This Row],[Ledger 10]]="","","No")</f>
        <v/>
      </c>
      <c r="DS479" t="str">
        <f>IF(Table1[[#This Row],[Ledger 10]]="","",IF(Table1[[#This Row],[Effect 10]]="Dr.","Yes","No"))</f>
        <v/>
      </c>
      <c r="DT479" t="str">
        <f>IF(Table1[[#This Row],[Ledger 10]]="","",Table1[[#This Row],[Ledger 10]])</f>
        <v/>
      </c>
      <c r="DU479" t="str">
        <f>IF(Table1[[#This Row],[Ledger 10]]="","",IF(Table1[[#This Row],[Effect 10]]="Dr.",-Table1[[#This Row],[Amount 10]],Table1[[#This Row],[Amount 10]]))</f>
        <v/>
      </c>
      <c r="DX479" t="str">
        <f>IF(Table1[[#This Row],[Ledger 11]]="","","No")</f>
        <v/>
      </c>
      <c r="DY479" t="str">
        <f>IF(Table1[[#This Row],[Ledger 11]]="","",IF(Table1[[#This Row],[Effect 11]]="Dr.","Yes","No"))</f>
        <v/>
      </c>
      <c r="DZ479" t="str">
        <f>IF(Table1[[#This Row],[Ledger 11]]="","",Table1[[#This Row],[Ledger 11]])</f>
        <v/>
      </c>
      <c r="EA479" t="str">
        <f>IF(Table1[[#This Row],[Ledger 11]]="","",IF(Table1[[#This Row],[Effect 11]]="Dr.",-Table1[[#This Row],[Amount 11]],Table1[[#This Row],[Amount 11]]))</f>
        <v/>
      </c>
      <c r="ED479" t="str">
        <f>IF(Table1[[#This Row],[Ledger 12]]="","","No")</f>
        <v/>
      </c>
      <c r="EE479" t="str">
        <f>IF(Table1[[#This Row],[Ledger 12]]="","",IF(Table1[[#This Row],[Effect 12]]="Dr.","Yes","No"))</f>
        <v/>
      </c>
      <c r="EF479" t="str">
        <f>IF(Table1[[#This Row],[Ledger 12]]="","",Table1[[#This Row],[Ledger 12]])</f>
        <v/>
      </c>
      <c r="EG479" t="str">
        <f>IF(Table1[[#This Row],[Ledger 12]]="","",IF(Table1[[#This Row],[Effect 12]]="Dr.",-Table1[[#This Row],[Amount 12]],Table1[[#This Row],[Amount 12]]))</f>
        <v/>
      </c>
      <c r="EJ479" t="str">
        <f>IF(Table1[[#This Row],[Ledger 13]]="","","No")</f>
        <v/>
      </c>
      <c r="EK479" t="str">
        <f>IF(Table1[[#This Row],[Ledger 13]]="","",IF(Table1[[#This Row],[Effect 13]]="Dr.","Yes","No"))</f>
        <v/>
      </c>
      <c r="EL479" t="str">
        <f>IF(Table1[[#This Row],[Ledger 13]]="","",Table1[[#This Row],[Ledger 13]])</f>
        <v/>
      </c>
      <c r="EM479" t="str">
        <f>IF(Table1[[#This Row],[Ledger 13]]="","",IF(Table1[[#This Row],[Effect 13]]="Dr.",-Table1[[#This Row],[Amount 13]],Table1[[#This Row],[Amount 13]]))</f>
        <v/>
      </c>
      <c r="EP479" t="str">
        <f>IF(Table1[[#This Row],[Ledger 14]]="","","No")</f>
        <v/>
      </c>
      <c r="EQ479" t="str">
        <f>IF(Table1[[#This Row],[Ledger 14]]="","",IF(Table1[[#This Row],[Effect 14]]="Dr.","Yes","No"))</f>
        <v/>
      </c>
      <c r="ER479" t="str">
        <f>IF(Table1[[#This Row],[Ledger 14]]="","",Table1[[#This Row],[Ledger 14]])</f>
        <v/>
      </c>
      <c r="ES479" t="str">
        <f>IF(Table1[[#This Row],[Ledger 14]]="","",IF(Table1[[#This Row],[Effect 14]]="Dr.",-Table1[[#This Row],[Amount 14]],Table1[[#This Row],[Amount 14]]))</f>
        <v/>
      </c>
      <c r="EV479" t="str">
        <f>IF(Table1[[#This Row],[Ledger 15]]="","","No")</f>
        <v/>
      </c>
      <c r="EW479" t="str">
        <f>IF(Table1[[#This Row],[Ledger 15]]="","",IF(Table1[[#This Row],[Effect 15]]="Dr.","Yes","No"))</f>
        <v/>
      </c>
      <c r="EX479" t="str">
        <f>IF(Table1[[#This Row],[Ledger 15]]="","",Table1[[#This Row],[Ledger 15]])</f>
        <v/>
      </c>
      <c r="EY479" t="str">
        <f>IF(Table1[[#This Row],[Ledger 15]]="","",IF(Table1[[#This Row],[Effect 15]]="Dr.",-Table1[[#This Row],[Amount 15]],Table1[[#This Row],[Amount 15]]))</f>
        <v/>
      </c>
      <c r="FD4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79">
        <f>IF(Table1[[#This Row],[Date]]="",0,IF(AND(Table1[[#This Row],[Date]]&gt;=$FE$2,Table1[[#This Row],[Date]]&lt;=$FE$3),0,1))</f>
        <v>0</v>
      </c>
      <c r="FF479">
        <f>IF(Table1[[#This Row],[Date]]="",0,IF(TYPE(VLOOKUP(Table1[[#This Row],[Voucher Type]],Table1[[#All],[Voucher Type Master]],1,FALSE))=16,1,0))</f>
        <v>0</v>
      </c>
      <c r="FG479">
        <f>IF(TYPE(IF(Table1[[#This Row],[Date]]="",0,IF(VLOOKUP(Table1[[#This Row],[Voucher Type]],$FY$5:$FZ$13,2,0)=Table1[[#This Row],[Effect 1]],0,1)))=16,1,0)</f>
        <v>0</v>
      </c>
      <c r="FH4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79">
        <f>IF(LEN(Table1[[#This Row],[Ledger 1]])&gt;0,IF(TYPE(VLOOKUP(Table1[[#This Row],[Ledger 1]],GZ:GZ,1,0))=16,1,0),0)</f>
        <v>0</v>
      </c>
      <c r="FJ479">
        <f>IF(LEN(Table1[[#This Row],[Ledger 2]])&gt;0,IF(TYPE(VLOOKUP(Table1[[#This Row],[Ledger 2]],GZ:GZ,1,0))=16,1,0),0)</f>
        <v>0</v>
      </c>
      <c r="FK479">
        <f>IF(LEN(Table1[[#This Row],[Ledger 3]])&gt;0,IF(TYPE(VLOOKUP(Table1[[#This Row],[Ledger 3]],GZ:GZ,1,0))=16,1,0),0)</f>
        <v>0</v>
      </c>
      <c r="FL479">
        <f>IF(LEN(Table1[[#This Row],[Ledger 4]])&gt;0,IF(TYPE(VLOOKUP(Table1[[#This Row],[Ledger 4]],GZ:GZ,1,0))=16,1,0),0)</f>
        <v>0</v>
      </c>
      <c r="FM479">
        <f>IF(LEN(Table1[[#This Row],[Ledger 5]])&gt;0,IF(TYPE(VLOOKUP(Table1[[#This Row],[Ledger 5]],GZ:GZ,1,0))=16,1,0),0)</f>
        <v>0</v>
      </c>
      <c r="FN479">
        <f>IF(LEN(Table1[[#This Row],[Ledger 6]])&gt;0,IF(TYPE(VLOOKUP(Table1[[#This Row],[Ledger 6]],$GZ:$GZ,1,0))=16,1,0),0)</f>
        <v>0</v>
      </c>
      <c r="FO479">
        <f>IF(LEN(Table1[[#This Row],[Ledger 7]])&gt;0,IF(TYPE(VLOOKUP(Table1[[#This Row],[Ledger 7]],$GZ:$GZ,1,0))=16,1,0),0)</f>
        <v>0</v>
      </c>
      <c r="FP479">
        <f>IF(LEN(Table1[[#This Row],[Ledger 8]])&gt;0,IF(TYPE(VLOOKUP(Table1[[#This Row],[Ledger 8]],$GZ:$GZ,1,0))=16,1,0),0)</f>
        <v>0</v>
      </c>
      <c r="FQ479">
        <f>IF(LEN(Table1[[#This Row],[Ledger 9]])&gt;0,IF(TYPE(VLOOKUP(Table1[[#This Row],[Ledger 9]],$GZ:$GZ,1,0))=16,1,0),0)</f>
        <v>0</v>
      </c>
      <c r="FR479">
        <f>IF(LEN(Table1[[#This Row],[Ledger 10]])&gt;0,IF(TYPE(VLOOKUP(Table1[[#This Row],[Ledger 10]],$GZ:$GZ,1,0))=16,1,0),0)</f>
        <v>0</v>
      </c>
      <c r="FS479">
        <f>IF(LEN(Table1[[#This Row],[Ledger 11]])&gt;0,IF(TYPE(VLOOKUP(Table1[[#This Row],[Ledger 11]],$GZ:$GZ,1,0))=16,1,0),0)</f>
        <v>0</v>
      </c>
      <c r="FT479">
        <f>IF(LEN(Table1[[#This Row],[Ledger 12]])&gt;0,IF(TYPE(VLOOKUP(Table1[[#This Row],[Ledger 12]],$GZ:$GZ,1,0))=16,1,0),0)</f>
        <v>0</v>
      </c>
      <c r="FU479">
        <f>IF(LEN(Table1[[#This Row],[Ledger 13]])&gt;0,IF(TYPE(VLOOKUP(Table1[[#This Row],[Ledger 13]],$GZ:$GZ,1,0))=16,1,0),0)</f>
        <v>0</v>
      </c>
      <c r="FV479">
        <f>IF(LEN(Table1[[#This Row],[Ledger 14]])&gt;0,IF(TYPE(VLOOKUP(Table1[[#This Row],[Ledger 14]],$GZ:$GZ,1,0))=16,1,0),0)</f>
        <v>0</v>
      </c>
      <c r="FW479">
        <f>IF(LEN(Table1[[#This Row],[Ledger 15]])&gt;0,IF(TYPE(VLOOKUP(Table1[[#This Row],[Ledger 15]],$GZ:$GZ,1,0))=16,1,0),0)</f>
        <v>0</v>
      </c>
    </row>
    <row r="480" spans="4:179" ht="33" customHeight="1" x14ac:dyDescent="0.45">
      <c r="D480" s="8">
        <f t="shared" si="16"/>
        <v>475</v>
      </c>
      <c r="E480" s="32"/>
      <c r="F480" s="34"/>
      <c r="G480" s="34"/>
      <c r="H480" s="34"/>
      <c r="I480" s="34"/>
      <c r="J480" s="38"/>
      <c r="K480" s="33"/>
      <c r="L480" s="36"/>
      <c r="M480" s="35"/>
      <c r="N480" s="34"/>
      <c r="O480" s="41"/>
      <c r="P480" s="35"/>
      <c r="Q480" s="34"/>
      <c r="R480" s="37"/>
      <c r="S480" s="35"/>
      <c r="T480" s="34"/>
      <c r="U480" s="37"/>
      <c r="V480" s="35"/>
      <c r="W480" s="34"/>
      <c r="X480" s="37"/>
      <c r="Y480" s="35"/>
      <c r="Z480" s="34"/>
      <c r="AA480" s="37"/>
      <c r="AB480" s="35"/>
      <c r="AC480" s="34"/>
      <c r="AD480" s="37"/>
      <c r="AE480" s="35"/>
      <c r="AF480" s="34"/>
      <c r="AG480" s="37"/>
      <c r="AH480" s="35"/>
      <c r="AI480" s="34"/>
      <c r="AJ480" s="37"/>
      <c r="AK480" s="35"/>
      <c r="AL480" s="34"/>
      <c r="AM480" s="37"/>
      <c r="AN480" s="35"/>
      <c r="AO480" s="34"/>
      <c r="AP480" s="37"/>
      <c r="AQ480" s="35"/>
      <c r="AR480" s="34"/>
      <c r="AS480" s="37"/>
      <c r="AT480" s="35"/>
      <c r="AU480" s="34"/>
      <c r="AV480" s="37"/>
      <c r="AW480" s="35"/>
      <c r="AX480" s="34"/>
      <c r="AY480" s="37"/>
      <c r="AZ480" s="35"/>
      <c r="BA480" s="34"/>
      <c r="BB480" s="37"/>
      <c r="BC4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0" s="7"/>
      <c r="BF480" t="str">
        <f>IF(Table1[[#This Row],[Date]]="","","&amp;lt;VOUCHER REMOTEID="&amp;""""&amp;$A$11&amp;$A$13&amp;ROW()&amp;""""&amp;" VCHTYPE="""&amp;F480&amp;""" ACTION="""&amp;"Create"&amp;"""&amp;gt;")</f>
        <v/>
      </c>
      <c r="BG480" t="str">
        <f>IF(Table1[[#This Row],[Date]]="","",TEXT(Table1[[#This Row],[Date]],"yyyymmdd"))</f>
        <v/>
      </c>
      <c r="BH480" t="str">
        <f>Table1[[#This Row],[Date2]]</f>
        <v/>
      </c>
      <c r="BI480" t="str">
        <f>IF(Table1[[#This Row],[Date]]="","",Table1[[#This Row],[Voucher Type]])</f>
        <v/>
      </c>
      <c r="BJ480" t="str">
        <f>IF(Table1[[#This Row],[Ref No / Invoice No]]="","",Table1[[#This Row],[Ref No / Invoice No]])</f>
        <v/>
      </c>
      <c r="BK480" t="str">
        <f>IF(Table1[[#This Row],[Voucher No]]="","",Table1[[#This Row],[Voucher No]])</f>
        <v/>
      </c>
      <c r="BL480" t="str">
        <f>IF(Table1[[#This Row],[Date]]="","",Table1[[#This Row],[Narration]])</f>
        <v/>
      </c>
      <c r="BM480" t="str">
        <f>IF(Table1[[#This Row],[Date]]="","",$A$11&amp;$A$13&amp;ROW())</f>
        <v/>
      </c>
      <c r="BN480" t="str">
        <f>IF(Table1[[#This Row],[Date]]="","",$A$13)</f>
        <v/>
      </c>
      <c r="BP480" t="str">
        <f>IF(Table1[[#This Row],[Ledger 1]]="","","No")</f>
        <v/>
      </c>
      <c r="BQ480" t="str">
        <f>IF(Table1[[#This Row],[Date]]="","",IF(Table1[[#This Row],[Effect 1]]="Dr.","Yes","No"))</f>
        <v/>
      </c>
      <c r="BR480" t="str">
        <f>IF(Table1[[#This Row],[Date]]="","",Table1[[#This Row],[Ledger 1]])</f>
        <v/>
      </c>
      <c r="BS480" t="str">
        <f>IF(Table1[[#This Row],[Date]]="","",IF(Table1[[#This Row],[Effect 1]]="Dr.",-Table1[[#This Row],[Amount 1]],Table1[[#This Row],[Amount 1]]))</f>
        <v/>
      </c>
      <c r="BV480" t="str">
        <f>IF(Table1[[#This Row],[Ledger 2]]="","","No")</f>
        <v/>
      </c>
      <c r="BW480" t="str">
        <f>IF(Table1[[#This Row],[Date]]="","",IF(Table1[[#This Row],[Effect 2]]="Dr.","Yes","No"))</f>
        <v/>
      </c>
      <c r="BX480" t="str">
        <f>IF(Table1[[#This Row],[Date]]="","",Table1[[#This Row],[Ledger 2]])</f>
        <v/>
      </c>
      <c r="BY480" t="str">
        <f>IF(Table1[[#This Row],[Date]]="","",IF(Table1[[#This Row],[Effect 2]]="Dr.",-Table1[[#This Row],[Amount 2]],Table1[[#This Row],[Amount 2]]))</f>
        <v/>
      </c>
      <c r="CB480" t="str">
        <f>IF(Table1[[#This Row],[Ledger 3]]="","","No")</f>
        <v/>
      </c>
      <c r="CC480" t="str">
        <f>IF(Table1[[#This Row],[Ledger 3]]="","",IF(Table1[[#This Row],[Effect 3]]="Dr.","Yes","No"))</f>
        <v/>
      </c>
      <c r="CD480" t="str">
        <f>IF(Table1[[#This Row],[Ledger 3]]="","",Table1[[#This Row],[Ledger 3]])</f>
        <v/>
      </c>
      <c r="CE480" t="str">
        <f>IF(Table1[[#This Row],[Ledger 3]]="","",IF(Table1[[#This Row],[Effect 3]]="Dr.",-Table1[[#This Row],[Amount 3]],Table1[[#This Row],[Amount 3]]))</f>
        <v/>
      </c>
      <c r="CH480" t="str">
        <f>IF(Table1[[#This Row],[Ledger 4]]="","","No")</f>
        <v/>
      </c>
      <c r="CI480" t="str">
        <f>IF(Table1[[#This Row],[Ledger 4]]="","",IF(Table1[[#This Row],[Effect 4]]="Dr.","Yes","No"))</f>
        <v/>
      </c>
      <c r="CJ480" t="str">
        <f>IF(Table1[[#This Row],[Ledger 4]]="","",Table1[[#This Row],[Ledger 4]])</f>
        <v/>
      </c>
      <c r="CK480" t="str">
        <f>IF(Table1[[#This Row],[Ledger 4]]="","",IF(Table1[[#This Row],[Effect 4]]="Dr.",-Table1[[#This Row],[Amount 4]],Table1[[#This Row],[Amount 4]]))</f>
        <v/>
      </c>
      <c r="CN480" t="str">
        <f>IF(Table1[[#This Row],[Ledger 5]]="","","No")</f>
        <v/>
      </c>
      <c r="CO480" t="str">
        <f>IF(Table1[[#This Row],[Ledger 5]]="","",IF(Table1[[#This Row],[Effect 5]]="Dr.","Yes","No"))</f>
        <v/>
      </c>
      <c r="CP480" t="str">
        <f>IF(Table1[[#This Row],[Ledger 5]]="","",Table1[[#This Row],[Ledger 5]])</f>
        <v/>
      </c>
      <c r="CQ480" t="str">
        <f>IF(Table1[[#This Row],[Ledger 5]]="","",IF(Table1[[#This Row],[Effect 5]]="Dr.",-Table1[[#This Row],[Amount 5]],Table1[[#This Row],[Amount 5]]))</f>
        <v/>
      </c>
      <c r="CT480" t="str">
        <f>IF(Table1[[#This Row],[Ledger 6]]="","","No")</f>
        <v/>
      </c>
      <c r="CU480" t="str">
        <f>IF(Table1[[#This Row],[Ledger 6]]="","",IF(Table1[[#This Row],[Effect 6]]="Dr.","Yes","No"))</f>
        <v/>
      </c>
      <c r="CV480" t="str">
        <f>IF(Table1[[#This Row],[Ledger 6]]="","",Table1[[#This Row],[Ledger 6]])</f>
        <v/>
      </c>
      <c r="CW480" t="str">
        <f>IF(Table1[[#This Row],[Ledger 6]]="","",IF(Table1[[#This Row],[Effect 6]]="Dr.",-Table1[[#This Row],[Amount 6]],Table1[[#This Row],[Amount 6]]))</f>
        <v/>
      </c>
      <c r="CZ480" t="str">
        <f>IF(Table1[[#This Row],[Ledger 7]]="","","No")</f>
        <v/>
      </c>
      <c r="DA480" t="str">
        <f>IF(Table1[[#This Row],[Ledger 7]]="","",IF(Table1[[#This Row],[Effect 7]]="Dr.","Yes","No"))</f>
        <v/>
      </c>
      <c r="DB480" t="str">
        <f>IF(Table1[[#This Row],[Ledger 7]]="","",Table1[[#This Row],[Ledger 7]])</f>
        <v/>
      </c>
      <c r="DC480" t="str">
        <f>IF(Table1[[#This Row],[Ledger 7]]="","",IF(Table1[[#This Row],[Effect 7]]="Dr.",-Table1[[#This Row],[Amount 7]],Table1[[#This Row],[Amount 7]]))</f>
        <v/>
      </c>
      <c r="DF480" t="str">
        <f>IF(Table1[[#This Row],[Ledger 8]]="","","No")</f>
        <v/>
      </c>
      <c r="DG480" t="str">
        <f>IF(Table1[[#This Row],[Ledger 8]]="","",IF(Table1[[#This Row],[Effect 8]]="Dr.","Yes","No"))</f>
        <v/>
      </c>
      <c r="DH480" t="str">
        <f>IF(Table1[[#This Row],[Ledger 8]]="","",Table1[[#This Row],[Ledger 8]])</f>
        <v/>
      </c>
      <c r="DI480" t="str">
        <f>IF(Table1[[#This Row],[Ledger 8]]="","",IF(Table1[[#This Row],[Effect 8]]="Dr.",-Table1[[#This Row],[Amount 8]],Table1[[#This Row],[Amount 8]]))</f>
        <v/>
      </c>
      <c r="DL480" t="str">
        <f>IF(Table1[[#This Row],[Ledger 9]]="","","No")</f>
        <v/>
      </c>
      <c r="DM480" t="str">
        <f>IF(Table1[[#This Row],[Ledger 9]]="","",IF(Table1[[#This Row],[Effect 9]]="Dr.","Yes","No"))</f>
        <v/>
      </c>
      <c r="DN480" t="str">
        <f>IF(Table1[[#This Row],[Ledger 9]]="","",Table1[[#This Row],[Ledger 9]])</f>
        <v/>
      </c>
      <c r="DO480" t="str">
        <f>IF(Table1[[#This Row],[Ledger 9]]="","",IF(Table1[[#This Row],[Effect 9]]="Dr.",-Table1[[#This Row],[Amount 9]],Table1[[#This Row],[Amount 9]]))</f>
        <v/>
      </c>
      <c r="DR480" t="str">
        <f>IF(Table1[[#This Row],[Ledger 10]]="","","No")</f>
        <v/>
      </c>
      <c r="DS480" t="str">
        <f>IF(Table1[[#This Row],[Ledger 10]]="","",IF(Table1[[#This Row],[Effect 10]]="Dr.","Yes","No"))</f>
        <v/>
      </c>
      <c r="DT480" t="str">
        <f>IF(Table1[[#This Row],[Ledger 10]]="","",Table1[[#This Row],[Ledger 10]])</f>
        <v/>
      </c>
      <c r="DU480" t="str">
        <f>IF(Table1[[#This Row],[Ledger 10]]="","",IF(Table1[[#This Row],[Effect 10]]="Dr.",-Table1[[#This Row],[Amount 10]],Table1[[#This Row],[Amount 10]]))</f>
        <v/>
      </c>
      <c r="DX480" t="str">
        <f>IF(Table1[[#This Row],[Ledger 11]]="","","No")</f>
        <v/>
      </c>
      <c r="DY480" t="str">
        <f>IF(Table1[[#This Row],[Ledger 11]]="","",IF(Table1[[#This Row],[Effect 11]]="Dr.","Yes","No"))</f>
        <v/>
      </c>
      <c r="DZ480" t="str">
        <f>IF(Table1[[#This Row],[Ledger 11]]="","",Table1[[#This Row],[Ledger 11]])</f>
        <v/>
      </c>
      <c r="EA480" t="str">
        <f>IF(Table1[[#This Row],[Ledger 11]]="","",IF(Table1[[#This Row],[Effect 11]]="Dr.",-Table1[[#This Row],[Amount 11]],Table1[[#This Row],[Amount 11]]))</f>
        <v/>
      </c>
      <c r="ED480" t="str">
        <f>IF(Table1[[#This Row],[Ledger 12]]="","","No")</f>
        <v/>
      </c>
      <c r="EE480" t="str">
        <f>IF(Table1[[#This Row],[Ledger 12]]="","",IF(Table1[[#This Row],[Effect 12]]="Dr.","Yes","No"))</f>
        <v/>
      </c>
      <c r="EF480" t="str">
        <f>IF(Table1[[#This Row],[Ledger 12]]="","",Table1[[#This Row],[Ledger 12]])</f>
        <v/>
      </c>
      <c r="EG480" t="str">
        <f>IF(Table1[[#This Row],[Ledger 12]]="","",IF(Table1[[#This Row],[Effect 12]]="Dr.",-Table1[[#This Row],[Amount 12]],Table1[[#This Row],[Amount 12]]))</f>
        <v/>
      </c>
      <c r="EJ480" t="str">
        <f>IF(Table1[[#This Row],[Ledger 13]]="","","No")</f>
        <v/>
      </c>
      <c r="EK480" t="str">
        <f>IF(Table1[[#This Row],[Ledger 13]]="","",IF(Table1[[#This Row],[Effect 13]]="Dr.","Yes","No"))</f>
        <v/>
      </c>
      <c r="EL480" t="str">
        <f>IF(Table1[[#This Row],[Ledger 13]]="","",Table1[[#This Row],[Ledger 13]])</f>
        <v/>
      </c>
      <c r="EM480" t="str">
        <f>IF(Table1[[#This Row],[Ledger 13]]="","",IF(Table1[[#This Row],[Effect 13]]="Dr.",-Table1[[#This Row],[Amount 13]],Table1[[#This Row],[Amount 13]]))</f>
        <v/>
      </c>
      <c r="EP480" t="str">
        <f>IF(Table1[[#This Row],[Ledger 14]]="","","No")</f>
        <v/>
      </c>
      <c r="EQ480" t="str">
        <f>IF(Table1[[#This Row],[Ledger 14]]="","",IF(Table1[[#This Row],[Effect 14]]="Dr.","Yes","No"))</f>
        <v/>
      </c>
      <c r="ER480" t="str">
        <f>IF(Table1[[#This Row],[Ledger 14]]="","",Table1[[#This Row],[Ledger 14]])</f>
        <v/>
      </c>
      <c r="ES480" t="str">
        <f>IF(Table1[[#This Row],[Ledger 14]]="","",IF(Table1[[#This Row],[Effect 14]]="Dr.",-Table1[[#This Row],[Amount 14]],Table1[[#This Row],[Amount 14]]))</f>
        <v/>
      </c>
      <c r="EV480" t="str">
        <f>IF(Table1[[#This Row],[Ledger 15]]="","","No")</f>
        <v/>
      </c>
      <c r="EW480" t="str">
        <f>IF(Table1[[#This Row],[Ledger 15]]="","",IF(Table1[[#This Row],[Effect 15]]="Dr.","Yes","No"))</f>
        <v/>
      </c>
      <c r="EX480" t="str">
        <f>IF(Table1[[#This Row],[Ledger 15]]="","",Table1[[#This Row],[Ledger 15]])</f>
        <v/>
      </c>
      <c r="EY480" t="str">
        <f>IF(Table1[[#This Row],[Ledger 15]]="","",IF(Table1[[#This Row],[Effect 15]]="Dr.",-Table1[[#This Row],[Amount 15]],Table1[[#This Row],[Amount 15]]))</f>
        <v/>
      </c>
      <c r="FD4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0">
        <f>IF(Table1[[#This Row],[Date]]="",0,IF(AND(Table1[[#This Row],[Date]]&gt;=$FE$2,Table1[[#This Row],[Date]]&lt;=$FE$3),0,1))</f>
        <v>0</v>
      </c>
      <c r="FF480">
        <f>IF(Table1[[#This Row],[Date]]="",0,IF(TYPE(VLOOKUP(Table1[[#This Row],[Voucher Type]],Table1[[#All],[Voucher Type Master]],1,FALSE))=16,1,0))</f>
        <v>0</v>
      </c>
      <c r="FG480">
        <f>IF(TYPE(IF(Table1[[#This Row],[Date]]="",0,IF(VLOOKUP(Table1[[#This Row],[Voucher Type]],$FY$5:$FZ$13,2,0)=Table1[[#This Row],[Effect 1]],0,1)))=16,1,0)</f>
        <v>0</v>
      </c>
      <c r="FH4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0">
        <f>IF(LEN(Table1[[#This Row],[Ledger 1]])&gt;0,IF(TYPE(VLOOKUP(Table1[[#This Row],[Ledger 1]],GZ:GZ,1,0))=16,1,0),0)</f>
        <v>0</v>
      </c>
      <c r="FJ480">
        <f>IF(LEN(Table1[[#This Row],[Ledger 2]])&gt;0,IF(TYPE(VLOOKUP(Table1[[#This Row],[Ledger 2]],GZ:GZ,1,0))=16,1,0),0)</f>
        <v>0</v>
      </c>
      <c r="FK480">
        <f>IF(LEN(Table1[[#This Row],[Ledger 3]])&gt;0,IF(TYPE(VLOOKUP(Table1[[#This Row],[Ledger 3]],GZ:GZ,1,0))=16,1,0),0)</f>
        <v>0</v>
      </c>
      <c r="FL480">
        <f>IF(LEN(Table1[[#This Row],[Ledger 4]])&gt;0,IF(TYPE(VLOOKUP(Table1[[#This Row],[Ledger 4]],GZ:GZ,1,0))=16,1,0),0)</f>
        <v>0</v>
      </c>
      <c r="FM480">
        <f>IF(LEN(Table1[[#This Row],[Ledger 5]])&gt;0,IF(TYPE(VLOOKUP(Table1[[#This Row],[Ledger 5]],GZ:GZ,1,0))=16,1,0),0)</f>
        <v>0</v>
      </c>
      <c r="FN480">
        <f>IF(LEN(Table1[[#This Row],[Ledger 6]])&gt;0,IF(TYPE(VLOOKUP(Table1[[#This Row],[Ledger 6]],$GZ:$GZ,1,0))=16,1,0),0)</f>
        <v>0</v>
      </c>
      <c r="FO480">
        <f>IF(LEN(Table1[[#This Row],[Ledger 7]])&gt;0,IF(TYPE(VLOOKUP(Table1[[#This Row],[Ledger 7]],$GZ:$GZ,1,0))=16,1,0),0)</f>
        <v>0</v>
      </c>
      <c r="FP480">
        <f>IF(LEN(Table1[[#This Row],[Ledger 8]])&gt;0,IF(TYPE(VLOOKUP(Table1[[#This Row],[Ledger 8]],$GZ:$GZ,1,0))=16,1,0),0)</f>
        <v>0</v>
      </c>
      <c r="FQ480">
        <f>IF(LEN(Table1[[#This Row],[Ledger 9]])&gt;0,IF(TYPE(VLOOKUP(Table1[[#This Row],[Ledger 9]],$GZ:$GZ,1,0))=16,1,0),0)</f>
        <v>0</v>
      </c>
      <c r="FR480">
        <f>IF(LEN(Table1[[#This Row],[Ledger 10]])&gt;0,IF(TYPE(VLOOKUP(Table1[[#This Row],[Ledger 10]],$GZ:$GZ,1,0))=16,1,0),0)</f>
        <v>0</v>
      </c>
      <c r="FS480">
        <f>IF(LEN(Table1[[#This Row],[Ledger 11]])&gt;0,IF(TYPE(VLOOKUP(Table1[[#This Row],[Ledger 11]],$GZ:$GZ,1,0))=16,1,0),0)</f>
        <v>0</v>
      </c>
      <c r="FT480">
        <f>IF(LEN(Table1[[#This Row],[Ledger 12]])&gt;0,IF(TYPE(VLOOKUP(Table1[[#This Row],[Ledger 12]],$GZ:$GZ,1,0))=16,1,0),0)</f>
        <v>0</v>
      </c>
      <c r="FU480">
        <f>IF(LEN(Table1[[#This Row],[Ledger 13]])&gt;0,IF(TYPE(VLOOKUP(Table1[[#This Row],[Ledger 13]],$GZ:$GZ,1,0))=16,1,0),0)</f>
        <v>0</v>
      </c>
      <c r="FV480">
        <f>IF(LEN(Table1[[#This Row],[Ledger 14]])&gt;0,IF(TYPE(VLOOKUP(Table1[[#This Row],[Ledger 14]],$GZ:$GZ,1,0))=16,1,0),0)</f>
        <v>0</v>
      </c>
      <c r="FW480">
        <f>IF(LEN(Table1[[#This Row],[Ledger 15]])&gt;0,IF(TYPE(VLOOKUP(Table1[[#This Row],[Ledger 15]],$GZ:$GZ,1,0))=16,1,0),0)</f>
        <v>0</v>
      </c>
    </row>
    <row r="481" spans="4:179" ht="33" customHeight="1" x14ac:dyDescent="0.45">
      <c r="D481" s="8">
        <f t="shared" si="16"/>
        <v>476</v>
      </c>
      <c r="E481" s="32"/>
      <c r="F481" s="34"/>
      <c r="G481" s="34"/>
      <c r="H481" s="34"/>
      <c r="I481" s="34"/>
      <c r="J481" s="38"/>
      <c r="K481" s="33"/>
      <c r="L481" s="36"/>
      <c r="M481" s="35"/>
      <c r="N481" s="34"/>
      <c r="O481" s="41"/>
      <c r="P481" s="35"/>
      <c r="Q481" s="34"/>
      <c r="R481" s="37"/>
      <c r="S481" s="35"/>
      <c r="T481" s="34"/>
      <c r="U481" s="37"/>
      <c r="V481" s="35"/>
      <c r="W481" s="34"/>
      <c r="X481" s="37"/>
      <c r="Y481" s="35"/>
      <c r="Z481" s="34"/>
      <c r="AA481" s="37"/>
      <c r="AB481" s="35"/>
      <c r="AC481" s="34"/>
      <c r="AD481" s="37"/>
      <c r="AE481" s="35"/>
      <c r="AF481" s="34"/>
      <c r="AG481" s="37"/>
      <c r="AH481" s="35"/>
      <c r="AI481" s="34"/>
      <c r="AJ481" s="37"/>
      <c r="AK481" s="35"/>
      <c r="AL481" s="34"/>
      <c r="AM481" s="37"/>
      <c r="AN481" s="35"/>
      <c r="AO481" s="34"/>
      <c r="AP481" s="37"/>
      <c r="AQ481" s="35"/>
      <c r="AR481" s="34"/>
      <c r="AS481" s="37"/>
      <c r="AT481" s="35"/>
      <c r="AU481" s="34"/>
      <c r="AV481" s="37"/>
      <c r="AW481" s="35"/>
      <c r="AX481" s="34"/>
      <c r="AY481" s="37"/>
      <c r="AZ481" s="35"/>
      <c r="BA481" s="34"/>
      <c r="BB481" s="37"/>
      <c r="BC4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1" s="7"/>
      <c r="BF481" t="str">
        <f>IF(Table1[[#This Row],[Date]]="","","&amp;lt;VOUCHER REMOTEID="&amp;""""&amp;$A$11&amp;$A$13&amp;ROW()&amp;""""&amp;" VCHTYPE="""&amp;F481&amp;""" ACTION="""&amp;"Create"&amp;"""&amp;gt;")</f>
        <v/>
      </c>
      <c r="BG481" t="str">
        <f>IF(Table1[[#This Row],[Date]]="","",TEXT(Table1[[#This Row],[Date]],"yyyymmdd"))</f>
        <v/>
      </c>
      <c r="BH481" t="str">
        <f>Table1[[#This Row],[Date2]]</f>
        <v/>
      </c>
      <c r="BI481" t="str">
        <f>IF(Table1[[#This Row],[Date]]="","",Table1[[#This Row],[Voucher Type]])</f>
        <v/>
      </c>
      <c r="BJ481" t="str">
        <f>IF(Table1[[#This Row],[Ref No / Invoice No]]="","",Table1[[#This Row],[Ref No / Invoice No]])</f>
        <v/>
      </c>
      <c r="BK481" t="str">
        <f>IF(Table1[[#This Row],[Voucher No]]="","",Table1[[#This Row],[Voucher No]])</f>
        <v/>
      </c>
      <c r="BL481" t="str">
        <f>IF(Table1[[#This Row],[Date]]="","",Table1[[#This Row],[Narration]])</f>
        <v/>
      </c>
      <c r="BM481" t="str">
        <f>IF(Table1[[#This Row],[Date]]="","",$A$11&amp;$A$13&amp;ROW())</f>
        <v/>
      </c>
      <c r="BN481" t="str">
        <f>IF(Table1[[#This Row],[Date]]="","",$A$13)</f>
        <v/>
      </c>
      <c r="BP481" t="str">
        <f>IF(Table1[[#This Row],[Ledger 1]]="","","No")</f>
        <v/>
      </c>
      <c r="BQ481" t="str">
        <f>IF(Table1[[#This Row],[Date]]="","",IF(Table1[[#This Row],[Effect 1]]="Dr.","Yes","No"))</f>
        <v/>
      </c>
      <c r="BR481" t="str">
        <f>IF(Table1[[#This Row],[Date]]="","",Table1[[#This Row],[Ledger 1]])</f>
        <v/>
      </c>
      <c r="BS481" t="str">
        <f>IF(Table1[[#This Row],[Date]]="","",IF(Table1[[#This Row],[Effect 1]]="Dr.",-Table1[[#This Row],[Amount 1]],Table1[[#This Row],[Amount 1]]))</f>
        <v/>
      </c>
      <c r="BV481" t="str">
        <f>IF(Table1[[#This Row],[Ledger 2]]="","","No")</f>
        <v/>
      </c>
      <c r="BW481" t="str">
        <f>IF(Table1[[#This Row],[Date]]="","",IF(Table1[[#This Row],[Effect 2]]="Dr.","Yes","No"))</f>
        <v/>
      </c>
      <c r="BX481" t="str">
        <f>IF(Table1[[#This Row],[Date]]="","",Table1[[#This Row],[Ledger 2]])</f>
        <v/>
      </c>
      <c r="BY481" t="str">
        <f>IF(Table1[[#This Row],[Date]]="","",IF(Table1[[#This Row],[Effect 2]]="Dr.",-Table1[[#This Row],[Amount 2]],Table1[[#This Row],[Amount 2]]))</f>
        <v/>
      </c>
      <c r="CB481" t="str">
        <f>IF(Table1[[#This Row],[Ledger 3]]="","","No")</f>
        <v/>
      </c>
      <c r="CC481" t="str">
        <f>IF(Table1[[#This Row],[Ledger 3]]="","",IF(Table1[[#This Row],[Effect 3]]="Dr.","Yes","No"))</f>
        <v/>
      </c>
      <c r="CD481" t="str">
        <f>IF(Table1[[#This Row],[Ledger 3]]="","",Table1[[#This Row],[Ledger 3]])</f>
        <v/>
      </c>
      <c r="CE481" t="str">
        <f>IF(Table1[[#This Row],[Ledger 3]]="","",IF(Table1[[#This Row],[Effect 3]]="Dr.",-Table1[[#This Row],[Amount 3]],Table1[[#This Row],[Amount 3]]))</f>
        <v/>
      </c>
      <c r="CH481" t="str">
        <f>IF(Table1[[#This Row],[Ledger 4]]="","","No")</f>
        <v/>
      </c>
      <c r="CI481" t="str">
        <f>IF(Table1[[#This Row],[Ledger 4]]="","",IF(Table1[[#This Row],[Effect 4]]="Dr.","Yes","No"))</f>
        <v/>
      </c>
      <c r="CJ481" t="str">
        <f>IF(Table1[[#This Row],[Ledger 4]]="","",Table1[[#This Row],[Ledger 4]])</f>
        <v/>
      </c>
      <c r="CK481" t="str">
        <f>IF(Table1[[#This Row],[Ledger 4]]="","",IF(Table1[[#This Row],[Effect 4]]="Dr.",-Table1[[#This Row],[Amount 4]],Table1[[#This Row],[Amount 4]]))</f>
        <v/>
      </c>
      <c r="CN481" t="str">
        <f>IF(Table1[[#This Row],[Ledger 5]]="","","No")</f>
        <v/>
      </c>
      <c r="CO481" t="str">
        <f>IF(Table1[[#This Row],[Ledger 5]]="","",IF(Table1[[#This Row],[Effect 5]]="Dr.","Yes","No"))</f>
        <v/>
      </c>
      <c r="CP481" t="str">
        <f>IF(Table1[[#This Row],[Ledger 5]]="","",Table1[[#This Row],[Ledger 5]])</f>
        <v/>
      </c>
      <c r="CQ481" t="str">
        <f>IF(Table1[[#This Row],[Ledger 5]]="","",IF(Table1[[#This Row],[Effect 5]]="Dr.",-Table1[[#This Row],[Amount 5]],Table1[[#This Row],[Amount 5]]))</f>
        <v/>
      </c>
      <c r="CT481" t="str">
        <f>IF(Table1[[#This Row],[Ledger 6]]="","","No")</f>
        <v/>
      </c>
      <c r="CU481" t="str">
        <f>IF(Table1[[#This Row],[Ledger 6]]="","",IF(Table1[[#This Row],[Effect 6]]="Dr.","Yes","No"))</f>
        <v/>
      </c>
      <c r="CV481" t="str">
        <f>IF(Table1[[#This Row],[Ledger 6]]="","",Table1[[#This Row],[Ledger 6]])</f>
        <v/>
      </c>
      <c r="CW481" t="str">
        <f>IF(Table1[[#This Row],[Ledger 6]]="","",IF(Table1[[#This Row],[Effect 6]]="Dr.",-Table1[[#This Row],[Amount 6]],Table1[[#This Row],[Amount 6]]))</f>
        <v/>
      </c>
      <c r="CZ481" t="str">
        <f>IF(Table1[[#This Row],[Ledger 7]]="","","No")</f>
        <v/>
      </c>
      <c r="DA481" t="str">
        <f>IF(Table1[[#This Row],[Ledger 7]]="","",IF(Table1[[#This Row],[Effect 7]]="Dr.","Yes","No"))</f>
        <v/>
      </c>
      <c r="DB481" t="str">
        <f>IF(Table1[[#This Row],[Ledger 7]]="","",Table1[[#This Row],[Ledger 7]])</f>
        <v/>
      </c>
      <c r="DC481" t="str">
        <f>IF(Table1[[#This Row],[Ledger 7]]="","",IF(Table1[[#This Row],[Effect 7]]="Dr.",-Table1[[#This Row],[Amount 7]],Table1[[#This Row],[Amount 7]]))</f>
        <v/>
      </c>
      <c r="DF481" t="str">
        <f>IF(Table1[[#This Row],[Ledger 8]]="","","No")</f>
        <v/>
      </c>
      <c r="DG481" t="str">
        <f>IF(Table1[[#This Row],[Ledger 8]]="","",IF(Table1[[#This Row],[Effect 8]]="Dr.","Yes","No"))</f>
        <v/>
      </c>
      <c r="DH481" t="str">
        <f>IF(Table1[[#This Row],[Ledger 8]]="","",Table1[[#This Row],[Ledger 8]])</f>
        <v/>
      </c>
      <c r="DI481" t="str">
        <f>IF(Table1[[#This Row],[Ledger 8]]="","",IF(Table1[[#This Row],[Effect 8]]="Dr.",-Table1[[#This Row],[Amount 8]],Table1[[#This Row],[Amount 8]]))</f>
        <v/>
      </c>
      <c r="DL481" t="str">
        <f>IF(Table1[[#This Row],[Ledger 9]]="","","No")</f>
        <v/>
      </c>
      <c r="DM481" t="str">
        <f>IF(Table1[[#This Row],[Ledger 9]]="","",IF(Table1[[#This Row],[Effect 9]]="Dr.","Yes","No"))</f>
        <v/>
      </c>
      <c r="DN481" t="str">
        <f>IF(Table1[[#This Row],[Ledger 9]]="","",Table1[[#This Row],[Ledger 9]])</f>
        <v/>
      </c>
      <c r="DO481" t="str">
        <f>IF(Table1[[#This Row],[Ledger 9]]="","",IF(Table1[[#This Row],[Effect 9]]="Dr.",-Table1[[#This Row],[Amount 9]],Table1[[#This Row],[Amount 9]]))</f>
        <v/>
      </c>
      <c r="DR481" t="str">
        <f>IF(Table1[[#This Row],[Ledger 10]]="","","No")</f>
        <v/>
      </c>
      <c r="DS481" t="str">
        <f>IF(Table1[[#This Row],[Ledger 10]]="","",IF(Table1[[#This Row],[Effect 10]]="Dr.","Yes","No"))</f>
        <v/>
      </c>
      <c r="DT481" t="str">
        <f>IF(Table1[[#This Row],[Ledger 10]]="","",Table1[[#This Row],[Ledger 10]])</f>
        <v/>
      </c>
      <c r="DU481" t="str">
        <f>IF(Table1[[#This Row],[Ledger 10]]="","",IF(Table1[[#This Row],[Effect 10]]="Dr.",-Table1[[#This Row],[Amount 10]],Table1[[#This Row],[Amount 10]]))</f>
        <v/>
      </c>
      <c r="DX481" t="str">
        <f>IF(Table1[[#This Row],[Ledger 11]]="","","No")</f>
        <v/>
      </c>
      <c r="DY481" t="str">
        <f>IF(Table1[[#This Row],[Ledger 11]]="","",IF(Table1[[#This Row],[Effect 11]]="Dr.","Yes","No"))</f>
        <v/>
      </c>
      <c r="DZ481" t="str">
        <f>IF(Table1[[#This Row],[Ledger 11]]="","",Table1[[#This Row],[Ledger 11]])</f>
        <v/>
      </c>
      <c r="EA481" t="str">
        <f>IF(Table1[[#This Row],[Ledger 11]]="","",IF(Table1[[#This Row],[Effect 11]]="Dr.",-Table1[[#This Row],[Amount 11]],Table1[[#This Row],[Amount 11]]))</f>
        <v/>
      </c>
      <c r="ED481" t="str">
        <f>IF(Table1[[#This Row],[Ledger 12]]="","","No")</f>
        <v/>
      </c>
      <c r="EE481" t="str">
        <f>IF(Table1[[#This Row],[Ledger 12]]="","",IF(Table1[[#This Row],[Effect 12]]="Dr.","Yes","No"))</f>
        <v/>
      </c>
      <c r="EF481" t="str">
        <f>IF(Table1[[#This Row],[Ledger 12]]="","",Table1[[#This Row],[Ledger 12]])</f>
        <v/>
      </c>
      <c r="EG481" t="str">
        <f>IF(Table1[[#This Row],[Ledger 12]]="","",IF(Table1[[#This Row],[Effect 12]]="Dr.",-Table1[[#This Row],[Amount 12]],Table1[[#This Row],[Amount 12]]))</f>
        <v/>
      </c>
      <c r="EJ481" t="str">
        <f>IF(Table1[[#This Row],[Ledger 13]]="","","No")</f>
        <v/>
      </c>
      <c r="EK481" t="str">
        <f>IF(Table1[[#This Row],[Ledger 13]]="","",IF(Table1[[#This Row],[Effect 13]]="Dr.","Yes","No"))</f>
        <v/>
      </c>
      <c r="EL481" t="str">
        <f>IF(Table1[[#This Row],[Ledger 13]]="","",Table1[[#This Row],[Ledger 13]])</f>
        <v/>
      </c>
      <c r="EM481" t="str">
        <f>IF(Table1[[#This Row],[Ledger 13]]="","",IF(Table1[[#This Row],[Effect 13]]="Dr.",-Table1[[#This Row],[Amount 13]],Table1[[#This Row],[Amount 13]]))</f>
        <v/>
      </c>
      <c r="EP481" t="str">
        <f>IF(Table1[[#This Row],[Ledger 14]]="","","No")</f>
        <v/>
      </c>
      <c r="EQ481" t="str">
        <f>IF(Table1[[#This Row],[Ledger 14]]="","",IF(Table1[[#This Row],[Effect 14]]="Dr.","Yes","No"))</f>
        <v/>
      </c>
      <c r="ER481" t="str">
        <f>IF(Table1[[#This Row],[Ledger 14]]="","",Table1[[#This Row],[Ledger 14]])</f>
        <v/>
      </c>
      <c r="ES481" t="str">
        <f>IF(Table1[[#This Row],[Ledger 14]]="","",IF(Table1[[#This Row],[Effect 14]]="Dr.",-Table1[[#This Row],[Amount 14]],Table1[[#This Row],[Amount 14]]))</f>
        <v/>
      </c>
      <c r="EV481" t="str">
        <f>IF(Table1[[#This Row],[Ledger 15]]="","","No")</f>
        <v/>
      </c>
      <c r="EW481" t="str">
        <f>IF(Table1[[#This Row],[Ledger 15]]="","",IF(Table1[[#This Row],[Effect 15]]="Dr.","Yes","No"))</f>
        <v/>
      </c>
      <c r="EX481" t="str">
        <f>IF(Table1[[#This Row],[Ledger 15]]="","",Table1[[#This Row],[Ledger 15]])</f>
        <v/>
      </c>
      <c r="EY481" t="str">
        <f>IF(Table1[[#This Row],[Ledger 15]]="","",IF(Table1[[#This Row],[Effect 15]]="Dr.",-Table1[[#This Row],[Amount 15]],Table1[[#This Row],[Amount 15]]))</f>
        <v/>
      </c>
      <c r="FD4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1">
        <f>IF(Table1[[#This Row],[Date]]="",0,IF(AND(Table1[[#This Row],[Date]]&gt;=$FE$2,Table1[[#This Row],[Date]]&lt;=$FE$3),0,1))</f>
        <v>0</v>
      </c>
      <c r="FF481">
        <f>IF(Table1[[#This Row],[Date]]="",0,IF(TYPE(VLOOKUP(Table1[[#This Row],[Voucher Type]],Table1[[#All],[Voucher Type Master]],1,FALSE))=16,1,0))</f>
        <v>0</v>
      </c>
      <c r="FG481">
        <f>IF(TYPE(IF(Table1[[#This Row],[Date]]="",0,IF(VLOOKUP(Table1[[#This Row],[Voucher Type]],$FY$5:$FZ$13,2,0)=Table1[[#This Row],[Effect 1]],0,1)))=16,1,0)</f>
        <v>0</v>
      </c>
      <c r="FH4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1">
        <f>IF(LEN(Table1[[#This Row],[Ledger 1]])&gt;0,IF(TYPE(VLOOKUP(Table1[[#This Row],[Ledger 1]],GZ:GZ,1,0))=16,1,0),0)</f>
        <v>0</v>
      </c>
      <c r="FJ481">
        <f>IF(LEN(Table1[[#This Row],[Ledger 2]])&gt;0,IF(TYPE(VLOOKUP(Table1[[#This Row],[Ledger 2]],GZ:GZ,1,0))=16,1,0),0)</f>
        <v>0</v>
      </c>
      <c r="FK481">
        <f>IF(LEN(Table1[[#This Row],[Ledger 3]])&gt;0,IF(TYPE(VLOOKUP(Table1[[#This Row],[Ledger 3]],GZ:GZ,1,0))=16,1,0),0)</f>
        <v>0</v>
      </c>
      <c r="FL481">
        <f>IF(LEN(Table1[[#This Row],[Ledger 4]])&gt;0,IF(TYPE(VLOOKUP(Table1[[#This Row],[Ledger 4]],GZ:GZ,1,0))=16,1,0),0)</f>
        <v>0</v>
      </c>
      <c r="FM481">
        <f>IF(LEN(Table1[[#This Row],[Ledger 5]])&gt;0,IF(TYPE(VLOOKUP(Table1[[#This Row],[Ledger 5]],GZ:GZ,1,0))=16,1,0),0)</f>
        <v>0</v>
      </c>
      <c r="FN481">
        <f>IF(LEN(Table1[[#This Row],[Ledger 6]])&gt;0,IF(TYPE(VLOOKUP(Table1[[#This Row],[Ledger 6]],$GZ:$GZ,1,0))=16,1,0),0)</f>
        <v>0</v>
      </c>
      <c r="FO481">
        <f>IF(LEN(Table1[[#This Row],[Ledger 7]])&gt;0,IF(TYPE(VLOOKUP(Table1[[#This Row],[Ledger 7]],$GZ:$GZ,1,0))=16,1,0),0)</f>
        <v>0</v>
      </c>
      <c r="FP481">
        <f>IF(LEN(Table1[[#This Row],[Ledger 8]])&gt;0,IF(TYPE(VLOOKUP(Table1[[#This Row],[Ledger 8]],$GZ:$GZ,1,0))=16,1,0),0)</f>
        <v>0</v>
      </c>
      <c r="FQ481">
        <f>IF(LEN(Table1[[#This Row],[Ledger 9]])&gt;0,IF(TYPE(VLOOKUP(Table1[[#This Row],[Ledger 9]],$GZ:$GZ,1,0))=16,1,0),0)</f>
        <v>0</v>
      </c>
      <c r="FR481">
        <f>IF(LEN(Table1[[#This Row],[Ledger 10]])&gt;0,IF(TYPE(VLOOKUP(Table1[[#This Row],[Ledger 10]],$GZ:$GZ,1,0))=16,1,0),0)</f>
        <v>0</v>
      </c>
      <c r="FS481">
        <f>IF(LEN(Table1[[#This Row],[Ledger 11]])&gt;0,IF(TYPE(VLOOKUP(Table1[[#This Row],[Ledger 11]],$GZ:$GZ,1,0))=16,1,0),0)</f>
        <v>0</v>
      </c>
      <c r="FT481">
        <f>IF(LEN(Table1[[#This Row],[Ledger 12]])&gt;0,IF(TYPE(VLOOKUP(Table1[[#This Row],[Ledger 12]],$GZ:$GZ,1,0))=16,1,0),0)</f>
        <v>0</v>
      </c>
      <c r="FU481">
        <f>IF(LEN(Table1[[#This Row],[Ledger 13]])&gt;0,IF(TYPE(VLOOKUP(Table1[[#This Row],[Ledger 13]],$GZ:$GZ,1,0))=16,1,0),0)</f>
        <v>0</v>
      </c>
      <c r="FV481">
        <f>IF(LEN(Table1[[#This Row],[Ledger 14]])&gt;0,IF(TYPE(VLOOKUP(Table1[[#This Row],[Ledger 14]],$GZ:$GZ,1,0))=16,1,0),0)</f>
        <v>0</v>
      </c>
      <c r="FW481">
        <f>IF(LEN(Table1[[#This Row],[Ledger 15]])&gt;0,IF(TYPE(VLOOKUP(Table1[[#This Row],[Ledger 15]],$GZ:$GZ,1,0))=16,1,0),0)</f>
        <v>0</v>
      </c>
    </row>
    <row r="482" spans="4:179" ht="33" customHeight="1" x14ac:dyDescent="0.45">
      <c r="D482" s="8">
        <f t="shared" si="16"/>
        <v>477</v>
      </c>
      <c r="E482" s="32"/>
      <c r="F482" s="34"/>
      <c r="G482" s="34"/>
      <c r="H482" s="34"/>
      <c r="I482" s="34"/>
      <c r="J482" s="38"/>
      <c r="K482" s="33"/>
      <c r="L482" s="36"/>
      <c r="M482" s="35"/>
      <c r="N482" s="34"/>
      <c r="O482" s="41"/>
      <c r="P482" s="35"/>
      <c r="Q482" s="34"/>
      <c r="R482" s="37"/>
      <c r="S482" s="35"/>
      <c r="T482" s="34"/>
      <c r="U482" s="37"/>
      <c r="V482" s="35"/>
      <c r="W482" s="34"/>
      <c r="X482" s="37"/>
      <c r="Y482" s="35"/>
      <c r="Z482" s="34"/>
      <c r="AA482" s="37"/>
      <c r="AB482" s="35"/>
      <c r="AC482" s="34"/>
      <c r="AD482" s="37"/>
      <c r="AE482" s="35"/>
      <c r="AF482" s="34"/>
      <c r="AG482" s="37"/>
      <c r="AH482" s="35"/>
      <c r="AI482" s="34"/>
      <c r="AJ482" s="37"/>
      <c r="AK482" s="35"/>
      <c r="AL482" s="34"/>
      <c r="AM482" s="37"/>
      <c r="AN482" s="35"/>
      <c r="AO482" s="34"/>
      <c r="AP482" s="37"/>
      <c r="AQ482" s="35"/>
      <c r="AR482" s="34"/>
      <c r="AS482" s="37"/>
      <c r="AT482" s="35"/>
      <c r="AU482" s="34"/>
      <c r="AV482" s="37"/>
      <c r="AW482" s="35"/>
      <c r="AX482" s="34"/>
      <c r="AY482" s="37"/>
      <c r="AZ482" s="35"/>
      <c r="BA482" s="34"/>
      <c r="BB482" s="37"/>
      <c r="BC4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2" s="7"/>
      <c r="BF482" t="str">
        <f>IF(Table1[[#This Row],[Date]]="","","&amp;lt;VOUCHER REMOTEID="&amp;""""&amp;$A$11&amp;$A$13&amp;ROW()&amp;""""&amp;" VCHTYPE="""&amp;F482&amp;""" ACTION="""&amp;"Create"&amp;"""&amp;gt;")</f>
        <v/>
      </c>
      <c r="BG482" t="str">
        <f>IF(Table1[[#This Row],[Date]]="","",TEXT(Table1[[#This Row],[Date]],"yyyymmdd"))</f>
        <v/>
      </c>
      <c r="BH482" t="str">
        <f>Table1[[#This Row],[Date2]]</f>
        <v/>
      </c>
      <c r="BI482" t="str">
        <f>IF(Table1[[#This Row],[Date]]="","",Table1[[#This Row],[Voucher Type]])</f>
        <v/>
      </c>
      <c r="BJ482" t="str">
        <f>IF(Table1[[#This Row],[Ref No / Invoice No]]="","",Table1[[#This Row],[Ref No / Invoice No]])</f>
        <v/>
      </c>
      <c r="BK482" t="str">
        <f>IF(Table1[[#This Row],[Voucher No]]="","",Table1[[#This Row],[Voucher No]])</f>
        <v/>
      </c>
      <c r="BL482" t="str">
        <f>IF(Table1[[#This Row],[Date]]="","",Table1[[#This Row],[Narration]])</f>
        <v/>
      </c>
      <c r="BM482" t="str">
        <f>IF(Table1[[#This Row],[Date]]="","",$A$11&amp;$A$13&amp;ROW())</f>
        <v/>
      </c>
      <c r="BN482" t="str">
        <f>IF(Table1[[#This Row],[Date]]="","",$A$13)</f>
        <v/>
      </c>
      <c r="BP482" t="str">
        <f>IF(Table1[[#This Row],[Ledger 1]]="","","No")</f>
        <v/>
      </c>
      <c r="BQ482" t="str">
        <f>IF(Table1[[#This Row],[Date]]="","",IF(Table1[[#This Row],[Effect 1]]="Dr.","Yes","No"))</f>
        <v/>
      </c>
      <c r="BR482" t="str">
        <f>IF(Table1[[#This Row],[Date]]="","",Table1[[#This Row],[Ledger 1]])</f>
        <v/>
      </c>
      <c r="BS482" t="str">
        <f>IF(Table1[[#This Row],[Date]]="","",IF(Table1[[#This Row],[Effect 1]]="Dr.",-Table1[[#This Row],[Amount 1]],Table1[[#This Row],[Amount 1]]))</f>
        <v/>
      </c>
      <c r="BV482" t="str">
        <f>IF(Table1[[#This Row],[Ledger 2]]="","","No")</f>
        <v/>
      </c>
      <c r="BW482" t="str">
        <f>IF(Table1[[#This Row],[Date]]="","",IF(Table1[[#This Row],[Effect 2]]="Dr.","Yes","No"))</f>
        <v/>
      </c>
      <c r="BX482" t="str">
        <f>IF(Table1[[#This Row],[Date]]="","",Table1[[#This Row],[Ledger 2]])</f>
        <v/>
      </c>
      <c r="BY482" t="str">
        <f>IF(Table1[[#This Row],[Date]]="","",IF(Table1[[#This Row],[Effect 2]]="Dr.",-Table1[[#This Row],[Amount 2]],Table1[[#This Row],[Amount 2]]))</f>
        <v/>
      </c>
      <c r="CB482" t="str">
        <f>IF(Table1[[#This Row],[Ledger 3]]="","","No")</f>
        <v/>
      </c>
      <c r="CC482" t="str">
        <f>IF(Table1[[#This Row],[Ledger 3]]="","",IF(Table1[[#This Row],[Effect 3]]="Dr.","Yes","No"))</f>
        <v/>
      </c>
      <c r="CD482" t="str">
        <f>IF(Table1[[#This Row],[Ledger 3]]="","",Table1[[#This Row],[Ledger 3]])</f>
        <v/>
      </c>
      <c r="CE482" t="str">
        <f>IF(Table1[[#This Row],[Ledger 3]]="","",IF(Table1[[#This Row],[Effect 3]]="Dr.",-Table1[[#This Row],[Amount 3]],Table1[[#This Row],[Amount 3]]))</f>
        <v/>
      </c>
      <c r="CH482" t="str">
        <f>IF(Table1[[#This Row],[Ledger 4]]="","","No")</f>
        <v/>
      </c>
      <c r="CI482" t="str">
        <f>IF(Table1[[#This Row],[Ledger 4]]="","",IF(Table1[[#This Row],[Effect 4]]="Dr.","Yes","No"))</f>
        <v/>
      </c>
      <c r="CJ482" t="str">
        <f>IF(Table1[[#This Row],[Ledger 4]]="","",Table1[[#This Row],[Ledger 4]])</f>
        <v/>
      </c>
      <c r="CK482" t="str">
        <f>IF(Table1[[#This Row],[Ledger 4]]="","",IF(Table1[[#This Row],[Effect 4]]="Dr.",-Table1[[#This Row],[Amount 4]],Table1[[#This Row],[Amount 4]]))</f>
        <v/>
      </c>
      <c r="CN482" t="str">
        <f>IF(Table1[[#This Row],[Ledger 5]]="","","No")</f>
        <v/>
      </c>
      <c r="CO482" t="str">
        <f>IF(Table1[[#This Row],[Ledger 5]]="","",IF(Table1[[#This Row],[Effect 5]]="Dr.","Yes","No"))</f>
        <v/>
      </c>
      <c r="CP482" t="str">
        <f>IF(Table1[[#This Row],[Ledger 5]]="","",Table1[[#This Row],[Ledger 5]])</f>
        <v/>
      </c>
      <c r="CQ482" t="str">
        <f>IF(Table1[[#This Row],[Ledger 5]]="","",IF(Table1[[#This Row],[Effect 5]]="Dr.",-Table1[[#This Row],[Amount 5]],Table1[[#This Row],[Amount 5]]))</f>
        <v/>
      </c>
      <c r="CT482" t="str">
        <f>IF(Table1[[#This Row],[Ledger 6]]="","","No")</f>
        <v/>
      </c>
      <c r="CU482" t="str">
        <f>IF(Table1[[#This Row],[Ledger 6]]="","",IF(Table1[[#This Row],[Effect 6]]="Dr.","Yes","No"))</f>
        <v/>
      </c>
      <c r="CV482" t="str">
        <f>IF(Table1[[#This Row],[Ledger 6]]="","",Table1[[#This Row],[Ledger 6]])</f>
        <v/>
      </c>
      <c r="CW482" t="str">
        <f>IF(Table1[[#This Row],[Ledger 6]]="","",IF(Table1[[#This Row],[Effect 6]]="Dr.",-Table1[[#This Row],[Amount 6]],Table1[[#This Row],[Amount 6]]))</f>
        <v/>
      </c>
      <c r="CZ482" t="str">
        <f>IF(Table1[[#This Row],[Ledger 7]]="","","No")</f>
        <v/>
      </c>
      <c r="DA482" t="str">
        <f>IF(Table1[[#This Row],[Ledger 7]]="","",IF(Table1[[#This Row],[Effect 7]]="Dr.","Yes","No"))</f>
        <v/>
      </c>
      <c r="DB482" t="str">
        <f>IF(Table1[[#This Row],[Ledger 7]]="","",Table1[[#This Row],[Ledger 7]])</f>
        <v/>
      </c>
      <c r="DC482" t="str">
        <f>IF(Table1[[#This Row],[Ledger 7]]="","",IF(Table1[[#This Row],[Effect 7]]="Dr.",-Table1[[#This Row],[Amount 7]],Table1[[#This Row],[Amount 7]]))</f>
        <v/>
      </c>
      <c r="DF482" t="str">
        <f>IF(Table1[[#This Row],[Ledger 8]]="","","No")</f>
        <v/>
      </c>
      <c r="DG482" t="str">
        <f>IF(Table1[[#This Row],[Ledger 8]]="","",IF(Table1[[#This Row],[Effect 8]]="Dr.","Yes","No"))</f>
        <v/>
      </c>
      <c r="DH482" t="str">
        <f>IF(Table1[[#This Row],[Ledger 8]]="","",Table1[[#This Row],[Ledger 8]])</f>
        <v/>
      </c>
      <c r="DI482" t="str">
        <f>IF(Table1[[#This Row],[Ledger 8]]="","",IF(Table1[[#This Row],[Effect 8]]="Dr.",-Table1[[#This Row],[Amount 8]],Table1[[#This Row],[Amount 8]]))</f>
        <v/>
      </c>
      <c r="DL482" t="str">
        <f>IF(Table1[[#This Row],[Ledger 9]]="","","No")</f>
        <v/>
      </c>
      <c r="DM482" t="str">
        <f>IF(Table1[[#This Row],[Ledger 9]]="","",IF(Table1[[#This Row],[Effect 9]]="Dr.","Yes","No"))</f>
        <v/>
      </c>
      <c r="DN482" t="str">
        <f>IF(Table1[[#This Row],[Ledger 9]]="","",Table1[[#This Row],[Ledger 9]])</f>
        <v/>
      </c>
      <c r="DO482" t="str">
        <f>IF(Table1[[#This Row],[Ledger 9]]="","",IF(Table1[[#This Row],[Effect 9]]="Dr.",-Table1[[#This Row],[Amount 9]],Table1[[#This Row],[Amount 9]]))</f>
        <v/>
      </c>
      <c r="DR482" t="str">
        <f>IF(Table1[[#This Row],[Ledger 10]]="","","No")</f>
        <v/>
      </c>
      <c r="DS482" t="str">
        <f>IF(Table1[[#This Row],[Ledger 10]]="","",IF(Table1[[#This Row],[Effect 10]]="Dr.","Yes","No"))</f>
        <v/>
      </c>
      <c r="DT482" t="str">
        <f>IF(Table1[[#This Row],[Ledger 10]]="","",Table1[[#This Row],[Ledger 10]])</f>
        <v/>
      </c>
      <c r="DU482" t="str">
        <f>IF(Table1[[#This Row],[Ledger 10]]="","",IF(Table1[[#This Row],[Effect 10]]="Dr.",-Table1[[#This Row],[Amount 10]],Table1[[#This Row],[Amount 10]]))</f>
        <v/>
      </c>
      <c r="DX482" t="str">
        <f>IF(Table1[[#This Row],[Ledger 11]]="","","No")</f>
        <v/>
      </c>
      <c r="DY482" t="str">
        <f>IF(Table1[[#This Row],[Ledger 11]]="","",IF(Table1[[#This Row],[Effect 11]]="Dr.","Yes","No"))</f>
        <v/>
      </c>
      <c r="DZ482" t="str">
        <f>IF(Table1[[#This Row],[Ledger 11]]="","",Table1[[#This Row],[Ledger 11]])</f>
        <v/>
      </c>
      <c r="EA482" t="str">
        <f>IF(Table1[[#This Row],[Ledger 11]]="","",IF(Table1[[#This Row],[Effect 11]]="Dr.",-Table1[[#This Row],[Amount 11]],Table1[[#This Row],[Amount 11]]))</f>
        <v/>
      </c>
      <c r="ED482" t="str">
        <f>IF(Table1[[#This Row],[Ledger 12]]="","","No")</f>
        <v/>
      </c>
      <c r="EE482" t="str">
        <f>IF(Table1[[#This Row],[Ledger 12]]="","",IF(Table1[[#This Row],[Effect 12]]="Dr.","Yes","No"))</f>
        <v/>
      </c>
      <c r="EF482" t="str">
        <f>IF(Table1[[#This Row],[Ledger 12]]="","",Table1[[#This Row],[Ledger 12]])</f>
        <v/>
      </c>
      <c r="EG482" t="str">
        <f>IF(Table1[[#This Row],[Ledger 12]]="","",IF(Table1[[#This Row],[Effect 12]]="Dr.",-Table1[[#This Row],[Amount 12]],Table1[[#This Row],[Amount 12]]))</f>
        <v/>
      </c>
      <c r="EJ482" t="str">
        <f>IF(Table1[[#This Row],[Ledger 13]]="","","No")</f>
        <v/>
      </c>
      <c r="EK482" t="str">
        <f>IF(Table1[[#This Row],[Ledger 13]]="","",IF(Table1[[#This Row],[Effect 13]]="Dr.","Yes","No"))</f>
        <v/>
      </c>
      <c r="EL482" t="str">
        <f>IF(Table1[[#This Row],[Ledger 13]]="","",Table1[[#This Row],[Ledger 13]])</f>
        <v/>
      </c>
      <c r="EM482" t="str">
        <f>IF(Table1[[#This Row],[Ledger 13]]="","",IF(Table1[[#This Row],[Effect 13]]="Dr.",-Table1[[#This Row],[Amount 13]],Table1[[#This Row],[Amount 13]]))</f>
        <v/>
      </c>
      <c r="EP482" t="str">
        <f>IF(Table1[[#This Row],[Ledger 14]]="","","No")</f>
        <v/>
      </c>
      <c r="EQ482" t="str">
        <f>IF(Table1[[#This Row],[Ledger 14]]="","",IF(Table1[[#This Row],[Effect 14]]="Dr.","Yes","No"))</f>
        <v/>
      </c>
      <c r="ER482" t="str">
        <f>IF(Table1[[#This Row],[Ledger 14]]="","",Table1[[#This Row],[Ledger 14]])</f>
        <v/>
      </c>
      <c r="ES482" t="str">
        <f>IF(Table1[[#This Row],[Ledger 14]]="","",IF(Table1[[#This Row],[Effect 14]]="Dr.",-Table1[[#This Row],[Amount 14]],Table1[[#This Row],[Amount 14]]))</f>
        <v/>
      </c>
      <c r="EV482" t="str">
        <f>IF(Table1[[#This Row],[Ledger 15]]="","","No")</f>
        <v/>
      </c>
      <c r="EW482" t="str">
        <f>IF(Table1[[#This Row],[Ledger 15]]="","",IF(Table1[[#This Row],[Effect 15]]="Dr.","Yes","No"))</f>
        <v/>
      </c>
      <c r="EX482" t="str">
        <f>IF(Table1[[#This Row],[Ledger 15]]="","",Table1[[#This Row],[Ledger 15]])</f>
        <v/>
      </c>
      <c r="EY482" t="str">
        <f>IF(Table1[[#This Row],[Ledger 15]]="","",IF(Table1[[#This Row],[Effect 15]]="Dr.",-Table1[[#This Row],[Amount 15]],Table1[[#This Row],[Amount 15]]))</f>
        <v/>
      </c>
      <c r="FD4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2">
        <f>IF(Table1[[#This Row],[Date]]="",0,IF(AND(Table1[[#This Row],[Date]]&gt;=$FE$2,Table1[[#This Row],[Date]]&lt;=$FE$3),0,1))</f>
        <v>0</v>
      </c>
      <c r="FF482">
        <f>IF(Table1[[#This Row],[Date]]="",0,IF(TYPE(VLOOKUP(Table1[[#This Row],[Voucher Type]],Table1[[#All],[Voucher Type Master]],1,FALSE))=16,1,0))</f>
        <v>0</v>
      </c>
      <c r="FG482">
        <f>IF(TYPE(IF(Table1[[#This Row],[Date]]="",0,IF(VLOOKUP(Table1[[#This Row],[Voucher Type]],$FY$5:$FZ$13,2,0)=Table1[[#This Row],[Effect 1]],0,1)))=16,1,0)</f>
        <v>0</v>
      </c>
      <c r="FH4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2">
        <f>IF(LEN(Table1[[#This Row],[Ledger 1]])&gt;0,IF(TYPE(VLOOKUP(Table1[[#This Row],[Ledger 1]],GZ:GZ,1,0))=16,1,0),0)</f>
        <v>0</v>
      </c>
      <c r="FJ482">
        <f>IF(LEN(Table1[[#This Row],[Ledger 2]])&gt;0,IF(TYPE(VLOOKUP(Table1[[#This Row],[Ledger 2]],GZ:GZ,1,0))=16,1,0),0)</f>
        <v>0</v>
      </c>
      <c r="FK482">
        <f>IF(LEN(Table1[[#This Row],[Ledger 3]])&gt;0,IF(TYPE(VLOOKUP(Table1[[#This Row],[Ledger 3]],GZ:GZ,1,0))=16,1,0),0)</f>
        <v>0</v>
      </c>
      <c r="FL482">
        <f>IF(LEN(Table1[[#This Row],[Ledger 4]])&gt;0,IF(TYPE(VLOOKUP(Table1[[#This Row],[Ledger 4]],GZ:GZ,1,0))=16,1,0),0)</f>
        <v>0</v>
      </c>
      <c r="FM482">
        <f>IF(LEN(Table1[[#This Row],[Ledger 5]])&gt;0,IF(TYPE(VLOOKUP(Table1[[#This Row],[Ledger 5]],GZ:GZ,1,0))=16,1,0),0)</f>
        <v>0</v>
      </c>
      <c r="FN482">
        <f>IF(LEN(Table1[[#This Row],[Ledger 6]])&gt;0,IF(TYPE(VLOOKUP(Table1[[#This Row],[Ledger 6]],$GZ:$GZ,1,0))=16,1,0),0)</f>
        <v>0</v>
      </c>
      <c r="FO482">
        <f>IF(LEN(Table1[[#This Row],[Ledger 7]])&gt;0,IF(TYPE(VLOOKUP(Table1[[#This Row],[Ledger 7]],$GZ:$GZ,1,0))=16,1,0),0)</f>
        <v>0</v>
      </c>
      <c r="FP482">
        <f>IF(LEN(Table1[[#This Row],[Ledger 8]])&gt;0,IF(TYPE(VLOOKUP(Table1[[#This Row],[Ledger 8]],$GZ:$GZ,1,0))=16,1,0),0)</f>
        <v>0</v>
      </c>
      <c r="FQ482">
        <f>IF(LEN(Table1[[#This Row],[Ledger 9]])&gt;0,IF(TYPE(VLOOKUP(Table1[[#This Row],[Ledger 9]],$GZ:$GZ,1,0))=16,1,0),0)</f>
        <v>0</v>
      </c>
      <c r="FR482">
        <f>IF(LEN(Table1[[#This Row],[Ledger 10]])&gt;0,IF(TYPE(VLOOKUP(Table1[[#This Row],[Ledger 10]],$GZ:$GZ,1,0))=16,1,0),0)</f>
        <v>0</v>
      </c>
      <c r="FS482">
        <f>IF(LEN(Table1[[#This Row],[Ledger 11]])&gt;0,IF(TYPE(VLOOKUP(Table1[[#This Row],[Ledger 11]],$GZ:$GZ,1,0))=16,1,0),0)</f>
        <v>0</v>
      </c>
      <c r="FT482">
        <f>IF(LEN(Table1[[#This Row],[Ledger 12]])&gt;0,IF(TYPE(VLOOKUP(Table1[[#This Row],[Ledger 12]],$GZ:$GZ,1,0))=16,1,0),0)</f>
        <v>0</v>
      </c>
      <c r="FU482">
        <f>IF(LEN(Table1[[#This Row],[Ledger 13]])&gt;0,IF(TYPE(VLOOKUP(Table1[[#This Row],[Ledger 13]],$GZ:$GZ,1,0))=16,1,0),0)</f>
        <v>0</v>
      </c>
      <c r="FV482">
        <f>IF(LEN(Table1[[#This Row],[Ledger 14]])&gt;0,IF(TYPE(VLOOKUP(Table1[[#This Row],[Ledger 14]],$GZ:$GZ,1,0))=16,1,0),0)</f>
        <v>0</v>
      </c>
      <c r="FW482">
        <f>IF(LEN(Table1[[#This Row],[Ledger 15]])&gt;0,IF(TYPE(VLOOKUP(Table1[[#This Row],[Ledger 15]],$GZ:$GZ,1,0))=16,1,0),0)</f>
        <v>0</v>
      </c>
    </row>
    <row r="483" spans="4:179" ht="33" customHeight="1" x14ac:dyDescent="0.45">
      <c r="D483" s="8">
        <f t="shared" si="16"/>
        <v>478</v>
      </c>
      <c r="E483" s="32"/>
      <c r="F483" s="34"/>
      <c r="G483" s="34"/>
      <c r="H483" s="34"/>
      <c r="I483" s="34"/>
      <c r="J483" s="38"/>
      <c r="K483" s="33"/>
      <c r="L483" s="36"/>
      <c r="M483" s="35"/>
      <c r="N483" s="34"/>
      <c r="O483" s="41"/>
      <c r="P483" s="35"/>
      <c r="Q483" s="34"/>
      <c r="R483" s="37"/>
      <c r="S483" s="35"/>
      <c r="T483" s="34"/>
      <c r="U483" s="37"/>
      <c r="V483" s="35"/>
      <c r="W483" s="34"/>
      <c r="X483" s="37"/>
      <c r="Y483" s="35"/>
      <c r="Z483" s="34"/>
      <c r="AA483" s="37"/>
      <c r="AB483" s="35"/>
      <c r="AC483" s="34"/>
      <c r="AD483" s="37"/>
      <c r="AE483" s="35"/>
      <c r="AF483" s="34"/>
      <c r="AG483" s="37"/>
      <c r="AH483" s="35"/>
      <c r="AI483" s="34"/>
      <c r="AJ483" s="37"/>
      <c r="AK483" s="35"/>
      <c r="AL483" s="34"/>
      <c r="AM483" s="37"/>
      <c r="AN483" s="35"/>
      <c r="AO483" s="34"/>
      <c r="AP483" s="37"/>
      <c r="AQ483" s="35"/>
      <c r="AR483" s="34"/>
      <c r="AS483" s="37"/>
      <c r="AT483" s="35"/>
      <c r="AU483" s="34"/>
      <c r="AV483" s="37"/>
      <c r="AW483" s="35"/>
      <c r="AX483" s="34"/>
      <c r="AY483" s="37"/>
      <c r="AZ483" s="35"/>
      <c r="BA483" s="34"/>
      <c r="BB483" s="37"/>
      <c r="BC4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3" s="7"/>
      <c r="BF483" t="str">
        <f>IF(Table1[[#This Row],[Date]]="","","&amp;lt;VOUCHER REMOTEID="&amp;""""&amp;$A$11&amp;$A$13&amp;ROW()&amp;""""&amp;" VCHTYPE="""&amp;F483&amp;""" ACTION="""&amp;"Create"&amp;"""&amp;gt;")</f>
        <v/>
      </c>
      <c r="BG483" t="str">
        <f>IF(Table1[[#This Row],[Date]]="","",TEXT(Table1[[#This Row],[Date]],"yyyymmdd"))</f>
        <v/>
      </c>
      <c r="BH483" t="str">
        <f>Table1[[#This Row],[Date2]]</f>
        <v/>
      </c>
      <c r="BI483" t="str">
        <f>IF(Table1[[#This Row],[Date]]="","",Table1[[#This Row],[Voucher Type]])</f>
        <v/>
      </c>
      <c r="BJ483" t="str">
        <f>IF(Table1[[#This Row],[Ref No / Invoice No]]="","",Table1[[#This Row],[Ref No / Invoice No]])</f>
        <v/>
      </c>
      <c r="BK483" t="str">
        <f>IF(Table1[[#This Row],[Voucher No]]="","",Table1[[#This Row],[Voucher No]])</f>
        <v/>
      </c>
      <c r="BL483" t="str">
        <f>IF(Table1[[#This Row],[Date]]="","",Table1[[#This Row],[Narration]])</f>
        <v/>
      </c>
      <c r="BM483" t="str">
        <f>IF(Table1[[#This Row],[Date]]="","",$A$11&amp;$A$13&amp;ROW())</f>
        <v/>
      </c>
      <c r="BN483" t="str">
        <f>IF(Table1[[#This Row],[Date]]="","",$A$13)</f>
        <v/>
      </c>
      <c r="BP483" t="str">
        <f>IF(Table1[[#This Row],[Ledger 1]]="","","No")</f>
        <v/>
      </c>
      <c r="BQ483" t="str">
        <f>IF(Table1[[#This Row],[Date]]="","",IF(Table1[[#This Row],[Effect 1]]="Dr.","Yes","No"))</f>
        <v/>
      </c>
      <c r="BR483" t="str">
        <f>IF(Table1[[#This Row],[Date]]="","",Table1[[#This Row],[Ledger 1]])</f>
        <v/>
      </c>
      <c r="BS483" t="str">
        <f>IF(Table1[[#This Row],[Date]]="","",IF(Table1[[#This Row],[Effect 1]]="Dr.",-Table1[[#This Row],[Amount 1]],Table1[[#This Row],[Amount 1]]))</f>
        <v/>
      </c>
      <c r="BV483" t="str">
        <f>IF(Table1[[#This Row],[Ledger 2]]="","","No")</f>
        <v/>
      </c>
      <c r="BW483" t="str">
        <f>IF(Table1[[#This Row],[Date]]="","",IF(Table1[[#This Row],[Effect 2]]="Dr.","Yes","No"))</f>
        <v/>
      </c>
      <c r="BX483" t="str">
        <f>IF(Table1[[#This Row],[Date]]="","",Table1[[#This Row],[Ledger 2]])</f>
        <v/>
      </c>
      <c r="BY483" t="str">
        <f>IF(Table1[[#This Row],[Date]]="","",IF(Table1[[#This Row],[Effect 2]]="Dr.",-Table1[[#This Row],[Amount 2]],Table1[[#This Row],[Amount 2]]))</f>
        <v/>
      </c>
      <c r="CB483" t="str">
        <f>IF(Table1[[#This Row],[Ledger 3]]="","","No")</f>
        <v/>
      </c>
      <c r="CC483" t="str">
        <f>IF(Table1[[#This Row],[Ledger 3]]="","",IF(Table1[[#This Row],[Effect 3]]="Dr.","Yes","No"))</f>
        <v/>
      </c>
      <c r="CD483" t="str">
        <f>IF(Table1[[#This Row],[Ledger 3]]="","",Table1[[#This Row],[Ledger 3]])</f>
        <v/>
      </c>
      <c r="CE483" t="str">
        <f>IF(Table1[[#This Row],[Ledger 3]]="","",IF(Table1[[#This Row],[Effect 3]]="Dr.",-Table1[[#This Row],[Amount 3]],Table1[[#This Row],[Amount 3]]))</f>
        <v/>
      </c>
      <c r="CH483" t="str">
        <f>IF(Table1[[#This Row],[Ledger 4]]="","","No")</f>
        <v/>
      </c>
      <c r="CI483" t="str">
        <f>IF(Table1[[#This Row],[Ledger 4]]="","",IF(Table1[[#This Row],[Effect 4]]="Dr.","Yes","No"))</f>
        <v/>
      </c>
      <c r="CJ483" t="str">
        <f>IF(Table1[[#This Row],[Ledger 4]]="","",Table1[[#This Row],[Ledger 4]])</f>
        <v/>
      </c>
      <c r="CK483" t="str">
        <f>IF(Table1[[#This Row],[Ledger 4]]="","",IF(Table1[[#This Row],[Effect 4]]="Dr.",-Table1[[#This Row],[Amount 4]],Table1[[#This Row],[Amount 4]]))</f>
        <v/>
      </c>
      <c r="CN483" t="str">
        <f>IF(Table1[[#This Row],[Ledger 5]]="","","No")</f>
        <v/>
      </c>
      <c r="CO483" t="str">
        <f>IF(Table1[[#This Row],[Ledger 5]]="","",IF(Table1[[#This Row],[Effect 5]]="Dr.","Yes","No"))</f>
        <v/>
      </c>
      <c r="CP483" t="str">
        <f>IF(Table1[[#This Row],[Ledger 5]]="","",Table1[[#This Row],[Ledger 5]])</f>
        <v/>
      </c>
      <c r="CQ483" t="str">
        <f>IF(Table1[[#This Row],[Ledger 5]]="","",IF(Table1[[#This Row],[Effect 5]]="Dr.",-Table1[[#This Row],[Amount 5]],Table1[[#This Row],[Amount 5]]))</f>
        <v/>
      </c>
      <c r="CT483" t="str">
        <f>IF(Table1[[#This Row],[Ledger 6]]="","","No")</f>
        <v/>
      </c>
      <c r="CU483" t="str">
        <f>IF(Table1[[#This Row],[Ledger 6]]="","",IF(Table1[[#This Row],[Effect 6]]="Dr.","Yes","No"))</f>
        <v/>
      </c>
      <c r="CV483" t="str">
        <f>IF(Table1[[#This Row],[Ledger 6]]="","",Table1[[#This Row],[Ledger 6]])</f>
        <v/>
      </c>
      <c r="CW483" t="str">
        <f>IF(Table1[[#This Row],[Ledger 6]]="","",IF(Table1[[#This Row],[Effect 6]]="Dr.",-Table1[[#This Row],[Amount 6]],Table1[[#This Row],[Amount 6]]))</f>
        <v/>
      </c>
      <c r="CZ483" t="str">
        <f>IF(Table1[[#This Row],[Ledger 7]]="","","No")</f>
        <v/>
      </c>
      <c r="DA483" t="str">
        <f>IF(Table1[[#This Row],[Ledger 7]]="","",IF(Table1[[#This Row],[Effect 7]]="Dr.","Yes","No"))</f>
        <v/>
      </c>
      <c r="DB483" t="str">
        <f>IF(Table1[[#This Row],[Ledger 7]]="","",Table1[[#This Row],[Ledger 7]])</f>
        <v/>
      </c>
      <c r="DC483" t="str">
        <f>IF(Table1[[#This Row],[Ledger 7]]="","",IF(Table1[[#This Row],[Effect 7]]="Dr.",-Table1[[#This Row],[Amount 7]],Table1[[#This Row],[Amount 7]]))</f>
        <v/>
      </c>
      <c r="DF483" t="str">
        <f>IF(Table1[[#This Row],[Ledger 8]]="","","No")</f>
        <v/>
      </c>
      <c r="DG483" t="str">
        <f>IF(Table1[[#This Row],[Ledger 8]]="","",IF(Table1[[#This Row],[Effect 8]]="Dr.","Yes","No"))</f>
        <v/>
      </c>
      <c r="DH483" t="str">
        <f>IF(Table1[[#This Row],[Ledger 8]]="","",Table1[[#This Row],[Ledger 8]])</f>
        <v/>
      </c>
      <c r="DI483" t="str">
        <f>IF(Table1[[#This Row],[Ledger 8]]="","",IF(Table1[[#This Row],[Effect 8]]="Dr.",-Table1[[#This Row],[Amount 8]],Table1[[#This Row],[Amount 8]]))</f>
        <v/>
      </c>
      <c r="DL483" t="str">
        <f>IF(Table1[[#This Row],[Ledger 9]]="","","No")</f>
        <v/>
      </c>
      <c r="DM483" t="str">
        <f>IF(Table1[[#This Row],[Ledger 9]]="","",IF(Table1[[#This Row],[Effect 9]]="Dr.","Yes","No"))</f>
        <v/>
      </c>
      <c r="DN483" t="str">
        <f>IF(Table1[[#This Row],[Ledger 9]]="","",Table1[[#This Row],[Ledger 9]])</f>
        <v/>
      </c>
      <c r="DO483" t="str">
        <f>IF(Table1[[#This Row],[Ledger 9]]="","",IF(Table1[[#This Row],[Effect 9]]="Dr.",-Table1[[#This Row],[Amount 9]],Table1[[#This Row],[Amount 9]]))</f>
        <v/>
      </c>
      <c r="DR483" t="str">
        <f>IF(Table1[[#This Row],[Ledger 10]]="","","No")</f>
        <v/>
      </c>
      <c r="DS483" t="str">
        <f>IF(Table1[[#This Row],[Ledger 10]]="","",IF(Table1[[#This Row],[Effect 10]]="Dr.","Yes","No"))</f>
        <v/>
      </c>
      <c r="DT483" t="str">
        <f>IF(Table1[[#This Row],[Ledger 10]]="","",Table1[[#This Row],[Ledger 10]])</f>
        <v/>
      </c>
      <c r="DU483" t="str">
        <f>IF(Table1[[#This Row],[Ledger 10]]="","",IF(Table1[[#This Row],[Effect 10]]="Dr.",-Table1[[#This Row],[Amount 10]],Table1[[#This Row],[Amount 10]]))</f>
        <v/>
      </c>
      <c r="DX483" t="str">
        <f>IF(Table1[[#This Row],[Ledger 11]]="","","No")</f>
        <v/>
      </c>
      <c r="DY483" t="str">
        <f>IF(Table1[[#This Row],[Ledger 11]]="","",IF(Table1[[#This Row],[Effect 11]]="Dr.","Yes","No"))</f>
        <v/>
      </c>
      <c r="DZ483" t="str">
        <f>IF(Table1[[#This Row],[Ledger 11]]="","",Table1[[#This Row],[Ledger 11]])</f>
        <v/>
      </c>
      <c r="EA483" t="str">
        <f>IF(Table1[[#This Row],[Ledger 11]]="","",IF(Table1[[#This Row],[Effect 11]]="Dr.",-Table1[[#This Row],[Amount 11]],Table1[[#This Row],[Amount 11]]))</f>
        <v/>
      </c>
      <c r="ED483" t="str">
        <f>IF(Table1[[#This Row],[Ledger 12]]="","","No")</f>
        <v/>
      </c>
      <c r="EE483" t="str">
        <f>IF(Table1[[#This Row],[Ledger 12]]="","",IF(Table1[[#This Row],[Effect 12]]="Dr.","Yes","No"))</f>
        <v/>
      </c>
      <c r="EF483" t="str">
        <f>IF(Table1[[#This Row],[Ledger 12]]="","",Table1[[#This Row],[Ledger 12]])</f>
        <v/>
      </c>
      <c r="EG483" t="str">
        <f>IF(Table1[[#This Row],[Ledger 12]]="","",IF(Table1[[#This Row],[Effect 12]]="Dr.",-Table1[[#This Row],[Amount 12]],Table1[[#This Row],[Amount 12]]))</f>
        <v/>
      </c>
      <c r="EJ483" t="str">
        <f>IF(Table1[[#This Row],[Ledger 13]]="","","No")</f>
        <v/>
      </c>
      <c r="EK483" t="str">
        <f>IF(Table1[[#This Row],[Ledger 13]]="","",IF(Table1[[#This Row],[Effect 13]]="Dr.","Yes","No"))</f>
        <v/>
      </c>
      <c r="EL483" t="str">
        <f>IF(Table1[[#This Row],[Ledger 13]]="","",Table1[[#This Row],[Ledger 13]])</f>
        <v/>
      </c>
      <c r="EM483" t="str">
        <f>IF(Table1[[#This Row],[Ledger 13]]="","",IF(Table1[[#This Row],[Effect 13]]="Dr.",-Table1[[#This Row],[Amount 13]],Table1[[#This Row],[Amount 13]]))</f>
        <v/>
      </c>
      <c r="EP483" t="str">
        <f>IF(Table1[[#This Row],[Ledger 14]]="","","No")</f>
        <v/>
      </c>
      <c r="EQ483" t="str">
        <f>IF(Table1[[#This Row],[Ledger 14]]="","",IF(Table1[[#This Row],[Effect 14]]="Dr.","Yes","No"))</f>
        <v/>
      </c>
      <c r="ER483" t="str">
        <f>IF(Table1[[#This Row],[Ledger 14]]="","",Table1[[#This Row],[Ledger 14]])</f>
        <v/>
      </c>
      <c r="ES483" t="str">
        <f>IF(Table1[[#This Row],[Ledger 14]]="","",IF(Table1[[#This Row],[Effect 14]]="Dr.",-Table1[[#This Row],[Amount 14]],Table1[[#This Row],[Amount 14]]))</f>
        <v/>
      </c>
      <c r="EV483" t="str">
        <f>IF(Table1[[#This Row],[Ledger 15]]="","","No")</f>
        <v/>
      </c>
      <c r="EW483" t="str">
        <f>IF(Table1[[#This Row],[Ledger 15]]="","",IF(Table1[[#This Row],[Effect 15]]="Dr.","Yes","No"))</f>
        <v/>
      </c>
      <c r="EX483" t="str">
        <f>IF(Table1[[#This Row],[Ledger 15]]="","",Table1[[#This Row],[Ledger 15]])</f>
        <v/>
      </c>
      <c r="EY483" t="str">
        <f>IF(Table1[[#This Row],[Ledger 15]]="","",IF(Table1[[#This Row],[Effect 15]]="Dr.",-Table1[[#This Row],[Amount 15]],Table1[[#This Row],[Amount 15]]))</f>
        <v/>
      </c>
      <c r="FD4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3">
        <f>IF(Table1[[#This Row],[Date]]="",0,IF(AND(Table1[[#This Row],[Date]]&gt;=$FE$2,Table1[[#This Row],[Date]]&lt;=$FE$3),0,1))</f>
        <v>0</v>
      </c>
      <c r="FF483">
        <f>IF(Table1[[#This Row],[Date]]="",0,IF(TYPE(VLOOKUP(Table1[[#This Row],[Voucher Type]],Table1[[#All],[Voucher Type Master]],1,FALSE))=16,1,0))</f>
        <v>0</v>
      </c>
      <c r="FG483">
        <f>IF(TYPE(IF(Table1[[#This Row],[Date]]="",0,IF(VLOOKUP(Table1[[#This Row],[Voucher Type]],$FY$5:$FZ$13,2,0)=Table1[[#This Row],[Effect 1]],0,1)))=16,1,0)</f>
        <v>0</v>
      </c>
      <c r="FH4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3">
        <f>IF(LEN(Table1[[#This Row],[Ledger 1]])&gt;0,IF(TYPE(VLOOKUP(Table1[[#This Row],[Ledger 1]],GZ:GZ,1,0))=16,1,0),0)</f>
        <v>0</v>
      </c>
      <c r="FJ483">
        <f>IF(LEN(Table1[[#This Row],[Ledger 2]])&gt;0,IF(TYPE(VLOOKUP(Table1[[#This Row],[Ledger 2]],GZ:GZ,1,0))=16,1,0),0)</f>
        <v>0</v>
      </c>
      <c r="FK483">
        <f>IF(LEN(Table1[[#This Row],[Ledger 3]])&gt;0,IF(TYPE(VLOOKUP(Table1[[#This Row],[Ledger 3]],GZ:GZ,1,0))=16,1,0),0)</f>
        <v>0</v>
      </c>
      <c r="FL483">
        <f>IF(LEN(Table1[[#This Row],[Ledger 4]])&gt;0,IF(TYPE(VLOOKUP(Table1[[#This Row],[Ledger 4]],GZ:GZ,1,0))=16,1,0),0)</f>
        <v>0</v>
      </c>
      <c r="FM483">
        <f>IF(LEN(Table1[[#This Row],[Ledger 5]])&gt;0,IF(TYPE(VLOOKUP(Table1[[#This Row],[Ledger 5]],GZ:GZ,1,0))=16,1,0),0)</f>
        <v>0</v>
      </c>
      <c r="FN483">
        <f>IF(LEN(Table1[[#This Row],[Ledger 6]])&gt;0,IF(TYPE(VLOOKUP(Table1[[#This Row],[Ledger 6]],$GZ:$GZ,1,0))=16,1,0),0)</f>
        <v>0</v>
      </c>
      <c r="FO483">
        <f>IF(LEN(Table1[[#This Row],[Ledger 7]])&gt;0,IF(TYPE(VLOOKUP(Table1[[#This Row],[Ledger 7]],$GZ:$GZ,1,0))=16,1,0),0)</f>
        <v>0</v>
      </c>
      <c r="FP483">
        <f>IF(LEN(Table1[[#This Row],[Ledger 8]])&gt;0,IF(TYPE(VLOOKUP(Table1[[#This Row],[Ledger 8]],$GZ:$GZ,1,0))=16,1,0),0)</f>
        <v>0</v>
      </c>
      <c r="FQ483">
        <f>IF(LEN(Table1[[#This Row],[Ledger 9]])&gt;0,IF(TYPE(VLOOKUP(Table1[[#This Row],[Ledger 9]],$GZ:$GZ,1,0))=16,1,0),0)</f>
        <v>0</v>
      </c>
      <c r="FR483">
        <f>IF(LEN(Table1[[#This Row],[Ledger 10]])&gt;0,IF(TYPE(VLOOKUP(Table1[[#This Row],[Ledger 10]],$GZ:$GZ,1,0))=16,1,0),0)</f>
        <v>0</v>
      </c>
      <c r="FS483">
        <f>IF(LEN(Table1[[#This Row],[Ledger 11]])&gt;0,IF(TYPE(VLOOKUP(Table1[[#This Row],[Ledger 11]],$GZ:$GZ,1,0))=16,1,0),0)</f>
        <v>0</v>
      </c>
      <c r="FT483">
        <f>IF(LEN(Table1[[#This Row],[Ledger 12]])&gt;0,IF(TYPE(VLOOKUP(Table1[[#This Row],[Ledger 12]],$GZ:$GZ,1,0))=16,1,0),0)</f>
        <v>0</v>
      </c>
      <c r="FU483">
        <f>IF(LEN(Table1[[#This Row],[Ledger 13]])&gt;0,IF(TYPE(VLOOKUP(Table1[[#This Row],[Ledger 13]],$GZ:$GZ,1,0))=16,1,0),0)</f>
        <v>0</v>
      </c>
      <c r="FV483">
        <f>IF(LEN(Table1[[#This Row],[Ledger 14]])&gt;0,IF(TYPE(VLOOKUP(Table1[[#This Row],[Ledger 14]],$GZ:$GZ,1,0))=16,1,0),0)</f>
        <v>0</v>
      </c>
      <c r="FW483">
        <f>IF(LEN(Table1[[#This Row],[Ledger 15]])&gt;0,IF(TYPE(VLOOKUP(Table1[[#This Row],[Ledger 15]],$GZ:$GZ,1,0))=16,1,0),0)</f>
        <v>0</v>
      </c>
    </row>
    <row r="484" spans="4:179" ht="33" customHeight="1" x14ac:dyDescent="0.45">
      <c r="D484" s="8">
        <f t="shared" si="16"/>
        <v>479</v>
      </c>
      <c r="E484" s="32"/>
      <c r="F484" s="34"/>
      <c r="G484" s="34"/>
      <c r="H484" s="34"/>
      <c r="I484" s="34"/>
      <c r="J484" s="38"/>
      <c r="K484" s="33"/>
      <c r="L484" s="36"/>
      <c r="M484" s="35"/>
      <c r="N484" s="34"/>
      <c r="O484" s="41"/>
      <c r="P484" s="35"/>
      <c r="Q484" s="34"/>
      <c r="R484" s="37"/>
      <c r="S484" s="35"/>
      <c r="T484" s="34"/>
      <c r="U484" s="37"/>
      <c r="V484" s="35"/>
      <c r="W484" s="34"/>
      <c r="X484" s="37"/>
      <c r="Y484" s="35"/>
      <c r="Z484" s="34"/>
      <c r="AA484" s="37"/>
      <c r="AB484" s="35"/>
      <c r="AC484" s="34"/>
      <c r="AD484" s="37"/>
      <c r="AE484" s="35"/>
      <c r="AF484" s="34"/>
      <c r="AG484" s="37"/>
      <c r="AH484" s="35"/>
      <c r="AI484" s="34"/>
      <c r="AJ484" s="37"/>
      <c r="AK484" s="35"/>
      <c r="AL484" s="34"/>
      <c r="AM484" s="37"/>
      <c r="AN484" s="35"/>
      <c r="AO484" s="34"/>
      <c r="AP484" s="37"/>
      <c r="AQ484" s="35"/>
      <c r="AR484" s="34"/>
      <c r="AS484" s="37"/>
      <c r="AT484" s="35"/>
      <c r="AU484" s="34"/>
      <c r="AV484" s="37"/>
      <c r="AW484" s="35"/>
      <c r="AX484" s="34"/>
      <c r="AY484" s="37"/>
      <c r="AZ484" s="35"/>
      <c r="BA484" s="34"/>
      <c r="BB484" s="37"/>
      <c r="BC4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4" s="7"/>
      <c r="BF484" t="str">
        <f>IF(Table1[[#This Row],[Date]]="","","&amp;lt;VOUCHER REMOTEID="&amp;""""&amp;$A$11&amp;$A$13&amp;ROW()&amp;""""&amp;" VCHTYPE="""&amp;F484&amp;""" ACTION="""&amp;"Create"&amp;"""&amp;gt;")</f>
        <v/>
      </c>
      <c r="BG484" t="str">
        <f>IF(Table1[[#This Row],[Date]]="","",TEXT(Table1[[#This Row],[Date]],"yyyymmdd"))</f>
        <v/>
      </c>
      <c r="BH484" t="str">
        <f>Table1[[#This Row],[Date2]]</f>
        <v/>
      </c>
      <c r="BI484" t="str">
        <f>IF(Table1[[#This Row],[Date]]="","",Table1[[#This Row],[Voucher Type]])</f>
        <v/>
      </c>
      <c r="BJ484" t="str">
        <f>IF(Table1[[#This Row],[Ref No / Invoice No]]="","",Table1[[#This Row],[Ref No / Invoice No]])</f>
        <v/>
      </c>
      <c r="BK484" t="str">
        <f>IF(Table1[[#This Row],[Voucher No]]="","",Table1[[#This Row],[Voucher No]])</f>
        <v/>
      </c>
      <c r="BL484" t="str">
        <f>IF(Table1[[#This Row],[Date]]="","",Table1[[#This Row],[Narration]])</f>
        <v/>
      </c>
      <c r="BM484" t="str">
        <f>IF(Table1[[#This Row],[Date]]="","",$A$11&amp;$A$13&amp;ROW())</f>
        <v/>
      </c>
      <c r="BN484" t="str">
        <f>IF(Table1[[#This Row],[Date]]="","",$A$13)</f>
        <v/>
      </c>
      <c r="BP484" t="str">
        <f>IF(Table1[[#This Row],[Ledger 1]]="","","No")</f>
        <v/>
      </c>
      <c r="BQ484" t="str">
        <f>IF(Table1[[#This Row],[Date]]="","",IF(Table1[[#This Row],[Effect 1]]="Dr.","Yes","No"))</f>
        <v/>
      </c>
      <c r="BR484" t="str">
        <f>IF(Table1[[#This Row],[Date]]="","",Table1[[#This Row],[Ledger 1]])</f>
        <v/>
      </c>
      <c r="BS484" t="str">
        <f>IF(Table1[[#This Row],[Date]]="","",IF(Table1[[#This Row],[Effect 1]]="Dr.",-Table1[[#This Row],[Amount 1]],Table1[[#This Row],[Amount 1]]))</f>
        <v/>
      </c>
      <c r="BV484" t="str">
        <f>IF(Table1[[#This Row],[Ledger 2]]="","","No")</f>
        <v/>
      </c>
      <c r="BW484" t="str">
        <f>IF(Table1[[#This Row],[Date]]="","",IF(Table1[[#This Row],[Effect 2]]="Dr.","Yes","No"))</f>
        <v/>
      </c>
      <c r="BX484" t="str">
        <f>IF(Table1[[#This Row],[Date]]="","",Table1[[#This Row],[Ledger 2]])</f>
        <v/>
      </c>
      <c r="BY484" t="str">
        <f>IF(Table1[[#This Row],[Date]]="","",IF(Table1[[#This Row],[Effect 2]]="Dr.",-Table1[[#This Row],[Amount 2]],Table1[[#This Row],[Amount 2]]))</f>
        <v/>
      </c>
      <c r="CB484" t="str">
        <f>IF(Table1[[#This Row],[Ledger 3]]="","","No")</f>
        <v/>
      </c>
      <c r="CC484" t="str">
        <f>IF(Table1[[#This Row],[Ledger 3]]="","",IF(Table1[[#This Row],[Effect 3]]="Dr.","Yes","No"))</f>
        <v/>
      </c>
      <c r="CD484" t="str">
        <f>IF(Table1[[#This Row],[Ledger 3]]="","",Table1[[#This Row],[Ledger 3]])</f>
        <v/>
      </c>
      <c r="CE484" t="str">
        <f>IF(Table1[[#This Row],[Ledger 3]]="","",IF(Table1[[#This Row],[Effect 3]]="Dr.",-Table1[[#This Row],[Amount 3]],Table1[[#This Row],[Amount 3]]))</f>
        <v/>
      </c>
      <c r="CH484" t="str">
        <f>IF(Table1[[#This Row],[Ledger 4]]="","","No")</f>
        <v/>
      </c>
      <c r="CI484" t="str">
        <f>IF(Table1[[#This Row],[Ledger 4]]="","",IF(Table1[[#This Row],[Effect 4]]="Dr.","Yes","No"))</f>
        <v/>
      </c>
      <c r="CJ484" t="str">
        <f>IF(Table1[[#This Row],[Ledger 4]]="","",Table1[[#This Row],[Ledger 4]])</f>
        <v/>
      </c>
      <c r="CK484" t="str">
        <f>IF(Table1[[#This Row],[Ledger 4]]="","",IF(Table1[[#This Row],[Effect 4]]="Dr.",-Table1[[#This Row],[Amount 4]],Table1[[#This Row],[Amount 4]]))</f>
        <v/>
      </c>
      <c r="CN484" t="str">
        <f>IF(Table1[[#This Row],[Ledger 5]]="","","No")</f>
        <v/>
      </c>
      <c r="CO484" t="str">
        <f>IF(Table1[[#This Row],[Ledger 5]]="","",IF(Table1[[#This Row],[Effect 5]]="Dr.","Yes","No"))</f>
        <v/>
      </c>
      <c r="CP484" t="str">
        <f>IF(Table1[[#This Row],[Ledger 5]]="","",Table1[[#This Row],[Ledger 5]])</f>
        <v/>
      </c>
      <c r="CQ484" t="str">
        <f>IF(Table1[[#This Row],[Ledger 5]]="","",IF(Table1[[#This Row],[Effect 5]]="Dr.",-Table1[[#This Row],[Amount 5]],Table1[[#This Row],[Amount 5]]))</f>
        <v/>
      </c>
      <c r="CT484" t="str">
        <f>IF(Table1[[#This Row],[Ledger 6]]="","","No")</f>
        <v/>
      </c>
      <c r="CU484" t="str">
        <f>IF(Table1[[#This Row],[Ledger 6]]="","",IF(Table1[[#This Row],[Effect 6]]="Dr.","Yes","No"))</f>
        <v/>
      </c>
      <c r="CV484" t="str">
        <f>IF(Table1[[#This Row],[Ledger 6]]="","",Table1[[#This Row],[Ledger 6]])</f>
        <v/>
      </c>
      <c r="CW484" t="str">
        <f>IF(Table1[[#This Row],[Ledger 6]]="","",IF(Table1[[#This Row],[Effect 6]]="Dr.",-Table1[[#This Row],[Amount 6]],Table1[[#This Row],[Amount 6]]))</f>
        <v/>
      </c>
      <c r="CZ484" t="str">
        <f>IF(Table1[[#This Row],[Ledger 7]]="","","No")</f>
        <v/>
      </c>
      <c r="DA484" t="str">
        <f>IF(Table1[[#This Row],[Ledger 7]]="","",IF(Table1[[#This Row],[Effect 7]]="Dr.","Yes","No"))</f>
        <v/>
      </c>
      <c r="DB484" t="str">
        <f>IF(Table1[[#This Row],[Ledger 7]]="","",Table1[[#This Row],[Ledger 7]])</f>
        <v/>
      </c>
      <c r="DC484" t="str">
        <f>IF(Table1[[#This Row],[Ledger 7]]="","",IF(Table1[[#This Row],[Effect 7]]="Dr.",-Table1[[#This Row],[Amount 7]],Table1[[#This Row],[Amount 7]]))</f>
        <v/>
      </c>
      <c r="DF484" t="str">
        <f>IF(Table1[[#This Row],[Ledger 8]]="","","No")</f>
        <v/>
      </c>
      <c r="DG484" t="str">
        <f>IF(Table1[[#This Row],[Ledger 8]]="","",IF(Table1[[#This Row],[Effect 8]]="Dr.","Yes","No"))</f>
        <v/>
      </c>
      <c r="DH484" t="str">
        <f>IF(Table1[[#This Row],[Ledger 8]]="","",Table1[[#This Row],[Ledger 8]])</f>
        <v/>
      </c>
      <c r="DI484" t="str">
        <f>IF(Table1[[#This Row],[Ledger 8]]="","",IF(Table1[[#This Row],[Effect 8]]="Dr.",-Table1[[#This Row],[Amount 8]],Table1[[#This Row],[Amount 8]]))</f>
        <v/>
      </c>
      <c r="DL484" t="str">
        <f>IF(Table1[[#This Row],[Ledger 9]]="","","No")</f>
        <v/>
      </c>
      <c r="DM484" t="str">
        <f>IF(Table1[[#This Row],[Ledger 9]]="","",IF(Table1[[#This Row],[Effect 9]]="Dr.","Yes","No"))</f>
        <v/>
      </c>
      <c r="DN484" t="str">
        <f>IF(Table1[[#This Row],[Ledger 9]]="","",Table1[[#This Row],[Ledger 9]])</f>
        <v/>
      </c>
      <c r="DO484" t="str">
        <f>IF(Table1[[#This Row],[Ledger 9]]="","",IF(Table1[[#This Row],[Effect 9]]="Dr.",-Table1[[#This Row],[Amount 9]],Table1[[#This Row],[Amount 9]]))</f>
        <v/>
      </c>
      <c r="DR484" t="str">
        <f>IF(Table1[[#This Row],[Ledger 10]]="","","No")</f>
        <v/>
      </c>
      <c r="DS484" t="str">
        <f>IF(Table1[[#This Row],[Ledger 10]]="","",IF(Table1[[#This Row],[Effect 10]]="Dr.","Yes","No"))</f>
        <v/>
      </c>
      <c r="DT484" t="str">
        <f>IF(Table1[[#This Row],[Ledger 10]]="","",Table1[[#This Row],[Ledger 10]])</f>
        <v/>
      </c>
      <c r="DU484" t="str">
        <f>IF(Table1[[#This Row],[Ledger 10]]="","",IF(Table1[[#This Row],[Effect 10]]="Dr.",-Table1[[#This Row],[Amount 10]],Table1[[#This Row],[Amount 10]]))</f>
        <v/>
      </c>
      <c r="DX484" t="str">
        <f>IF(Table1[[#This Row],[Ledger 11]]="","","No")</f>
        <v/>
      </c>
      <c r="DY484" t="str">
        <f>IF(Table1[[#This Row],[Ledger 11]]="","",IF(Table1[[#This Row],[Effect 11]]="Dr.","Yes","No"))</f>
        <v/>
      </c>
      <c r="DZ484" t="str">
        <f>IF(Table1[[#This Row],[Ledger 11]]="","",Table1[[#This Row],[Ledger 11]])</f>
        <v/>
      </c>
      <c r="EA484" t="str">
        <f>IF(Table1[[#This Row],[Ledger 11]]="","",IF(Table1[[#This Row],[Effect 11]]="Dr.",-Table1[[#This Row],[Amount 11]],Table1[[#This Row],[Amount 11]]))</f>
        <v/>
      </c>
      <c r="ED484" t="str">
        <f>IF(Table1[[#This Row],[Ledger 12]]="","","No")</f>
        <v/>
      </c>
      <c r="EE484" t="str">
        <f>IF(Table1[[#This Row],[Ledger 12]]="","",IF(Table1[[#This Row],[Effect 12]]="Dr.","Yes","No"))</f>
        <v/>
      </c>
      <c r="EF484" t="str">
        <f>IF(Table1[[#This Row],[Ledger 12]]="","",Table1[[#This Row],[Ledger 12]])</f>
        <v/>
      </c>
      <c r="EG484" t="str">
        <f>IF(Table1[[#This Row],[Ledger 12]]="","",IF(Table1[[#This Row],[Effect 12]]="Dr.",-Table1[[#This Row],[Amount 12]],Table1[[#This Row],[Amount 12]]))</f>
        <v/>
      </c>
      <c r="EJ484" t="str">
        <f>IF(Table1[[#This Row],[Ledger 13]]="","","No")</f>
        <v/>
      </c>
      <c r="EK484" t="str">
        <f>IF(Table1[[#This Row],[Ledger 13]]="","",IF(Table1[[#This Row],[Effect 13]]="Dr.","Yes","No"))</f>
        <v/>
      </c>
      <c r="EL484" t="str">
        <f>IF(Table1[[#This Row],[Ledger 13]]="","",Table1[[#This Row],[Ledger 13]])</f>
        <v/>
      </c>
      <c r="EM484" t="str">
        <f>IF(Table1[[#This Row],[Ledger 13]]="","",IF(Table1[[#This Row],[Effect 13]]="Dr.",-Table1[[#This Row],[Amount 13]],Table1[[#This Row],[Amount 13]]))</f>
        <v/>
      </c>
      <c r="EP484" t="str">
        <f>IF(Table1[[#This Row],[Ledger 14]]="","","No")</f>
        <v/>
      </c>
      <c r="EQ484" t="str">
        <f>IF(Table1[[#This Row],[Ledger 14]]="","",IF(Table1[[#This Row],[Effect 14]]="Dr.","Yes","No"))</f>
        <v/>
      </c>
      <c r="ER484" t="str">
        <f>IF(Table1[[#This Row],[Ledger 14]]="","",Table1[[#This Row],[Ledger 14]])</f>
        <v/>
      </c>
      <c r="ES484" t="str">
        <f>IF(Table1[[#This Row],[Ledger 14]]="","",IF(Table1[[#This Row],[Effect 14]]="Dr.",-Table1[[#This Row],[Amount 14]],Table1[[#This Row],[Amount 14]]))</f>
        <v/>
      </c>
      <c r="EV484" t="str">
        <f>IF(Table1[[#This Row],[Ledger 15]]="","","No")</f>
        <v/>
      </c>
      <c r="EW484" t="str">
        <f>IF(Table1[[#This Row],[Ledger 15]]="","",IF(Table1[[#This Row],[Effect 15]]="Dr.","Yes","No"))</f>
        <v/>
      </c>
      <c r="EX484" t="str">
        <f>IF(Table1[[#This Row],[Ledger 15]]="","",Table1[[#This Row],[Ledger 15]])</f>
        <v/>
      </c>
      <c r="EY484" t="str">
        <f>IF(Table1[[#This Row],[Ledger 15]]="","",IF(Table1[[#This Row],[Effect 15]]="Dr.",-Table1[[#This Row],[Amount 15]],Table1[[#This Row],[Amount 15]]))</f>
        <v/>
      </c>
      <c r="FD4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4">
        <f>IF(Table1[[#This Row],[Date]]="",0,IF(AND(Table1[[#This Row],[Date]]&gt;=$FE$2,Table1[[#This Row],[Date]]&lt;=$FE$3),0,1))</f>
        <v>0</v>
      </c>
      <c r="FF484">
        <f>IF(Table1[[#This Row],[Date]]="",0,IF(TYPE(VLOOKUP(Table1[[#This Row],[Voucher Type]],Table1[[#All],[Voucher Type Master]],1,FALSE))=16,1,0))</f>
        <v>0</v>
      </c>
      <c r="FG484">
        <f>IF(TYPE(IF(Table1[[#This Row],[Date]]="",0,IF(VLOOKUP(Table1[[#This Row],[Voucher Type]],$FY$5:$FZ$13,2,0)=Table1[[#This Row],[Effect 1]],0,1)))=16,1,0)</f>
        <v>0</v>
      </c>
      <c r="FH4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4">
        <f>IF(LEN(Table1[[#This Row],[Ledger 1]])&gt;0,IF(TYPE(VLOOKUP(Table1[[#This Row],[Ledger 1]],GZ:GZ,1,0))=16,1,0),0)</f>
        <v>0</v>
      </c>
      <c r="FJ484">
        <f>IF(LEN(Table1[[#This Row],[Ledger 2]])&gt;0,IF(TYPE(VLOOKUP(Table1[[#This Row],[Ledger 2]],GZ:GZ,1,0))=16,1,0),0)</f>
        <v>0</v>
      </c>
      <c r="FK484">
        <f>IF(LEN(Table1[[#This Row],[Ledger 3]])&gt;0,IF(TYPE(VLOOKUP(Table1[[#This Row],[Ledger 3]],GZ:GZ,1,0))=16,1,0),0)</f>
        <v>0</v>
      </c>
      <c r="FL484">
        <f>IF(LEN(Table1[[#This Row],[Ledger 4]])&gt;0,IF(TYPE(VLOOKUP(Table1[[#This Row],[Ledger 4]],GZ:GZ,1,0))=16,1,0),0)</f>
        <v>0</v>
      </c>
      <c r="FM484">
        <f>IF(LEN(Table1[[#This Row],[Ledger 5]])&gt;0,IF(TYPE(VLOOKUP(Table1[[#This Row],[Ledger 5]],GZ:GZ,1,0))=16,1,0),0)</f>
        <v>0</v>
      </c>
      <c r="FN484">
        <f>IF(LEN(Table1[[#This Row],[Ledger 6]])&gt;0,IF(TYPE(VLOOKUP(Table1[[#This Row],[Ledger 6]],$GZ:$GZ,1,0))=16,1,0),0)</f>
        <v>0</v>
      </c>
      <c r="FO484">
        <f>IF(LEN(Table1[[#This Row],[Ledger 7]])&gt;0,IF(TYPE(VLOOKUP(Table1[[#This Row],[Ledger 7]],$GZ:$GZ,1,0))=16,1,0),0)</f>
        <v>0</v>
      </c>
      <c r="FP484">
        <f>IF(LEN(Table1[[#This Row],[Ledger 8]])&gt;0,IF(TYPE(VLOOKUP(Table1[[#This Row],[Ledger 8]],$GZ:$GZ,1,0))=16,1,0),0)</f>
        <v>0</v>
      </c>
      <c r="FQ484">
        <f>IF(LEN(Table1[[#This Row],[Ledger 9]])&gt;0,IF(TYPE(VLOOKUP(Table1[[#This Row],[Ledger 9]],$GZ:$GZ,1,0))=16,1,0),0)</f>
        <v>0</v>
      </c>
      <c r="FR484">
        <f>IF(LEN(Table1[[#This Row],[Ledger 10]])&gt;0,IF(TYPE(VLOOKUP(Table1[[#This Row],[Ledger 10]],$GZ:$GZ,1,0))=16,1,0),0)</f>
        <v>0</v>
      </c>
      <c r="FS484">
        <f>IF(LEN(Table1[[#This Row],[Ledger 11]])&gt;0,IF(TYPE(VLOOKUP(Table1[[#This Row],[Ledger 11]],$GZ:$GZ,1,0))=16,1,0),0)</f>
        <v>0</v>
      </c>
      <c r="FT484">
        <f>IF(LEN(Table1[[#This Row],[Ledger 12]])&gt;0,IF(TYPE(VLOOKUP(Table1[[#This Row],[Ledger 12]],$GZ:$GZ,1,0))=16,1,0),0)</f>
        <v>0</v>
      </c>
      <c r="FU484">
        <f>IF(LEN(Table1[[#This Row],[Ledger 13]])&gt;0,IF(TYPE(VLOOKUP(Table1[[#This Row],[Ledger 13]],$GZ:$GZ,1,0))=16,1,0),0)</f>
        <v>0</v>
      </c>
      <c r="FV484">
        <f>IF(LEN(Table1[[#This Row],[Ledger 14]])&gt;0,IF(TYPE(VLOOKUP(Table1[[#This Row],[Ledger 14]],$GZ:$GZ,1,0))=16,1,0),0)</f>
        <v>0</v>
      </c>
      <c r="FW484">
        <f>IF(LEN(Table1[[#This Row],[Ledger 15]])&gt;0,IF(TYPE(VLOOKUP(Table1[[#This Row],[Ledger 15]],$GZ:$GZ,1,0))=16,1,0),0)</f>
        <v>0</v>
      </c>
    </row>
    <row r="485" spans="4:179" ht="33" customHeight="1" x14ac:dyDescent="0.45">
      <c r="D485" s="8">
        <f t="shared" si="16"/>
        <v>480</v>
      </c>
      <c r="E485" s="32"/>
      <c r="F485" s="34"/>
      <c r="G485" s="34"/>
      <c r="H485" s="34"/>
      <c r="I485" s="34"/>
      <c r="J485" s="38"/>
      <c r="K485" s="33"/>
      <c r="L485" s="36"/>
      <c r="M485" s="35"/>
      <c r="N485" s="34"/>
      <c r="O485" s="41"/>
      <c r="P485" s="35"/>
      <c r="Q485" s="34"/>
      <c r="R485" s="37"/>
      <c r="S485" s="35"/>
      <c r="T485" s="34"/>
      <c r="U485" s="37"/>
      <c r="V485" s="35"/>
      <c r="W485" s="34"/>
      <c r="X485" s="37"/>
      <c r="Y485" s="35"/>
      <c r="Z485" s="34"/>
      <c r="AA485" s="37"/>
      <c r="AB485" s="35"/>
      <c r="AC485" s="34"/>
      <c r="AD485" s="37"/>
      <c r="AE485" s="35"/>
      <c r="AF485" s="34"/>
      <c r="AG485" s="37"/>
      <c r="AH485" s="35"/>
      <c r="AI485" s="34"/>
      <c r="AJ485" s="37"/>
      <c r="AK485" s="35"/>
      <c r="AL485" s="34"/>
      <c r="AM485" s="37"/>
      <c r="AN485" s="35"/>
      <c r="AO485" s="34"/>
      <c r="AP485" s="37"/>
      <c r="AQ485" s="35"/>
      <c r="AR485" s="34"/>
      <c r="AS485" s="37"/>
      <c r="AT485" s="35"/>
      <c r="AU485" s="34"/>
      <c r="AV485" s="37"/>
      <c r="AW485" s="35"/>
      <c r="AX485" s="34"/>
      <c r="AY485" s="37"/>
      <c r="AZ485" s="35"/>
      <c r="BA485" s="34"/>
      <c r="BB485" s="37"/>
      <c r="BC4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5" s="7"/>
      <c r="BF485" t="str">
        <f>IF(Table1[[#This Row],[Date]]="","","&amp;lt;VOUCHER REMOTEID="&amp;""""&amp;$A$11&amp;$A$13&amp;ROW()&amp;""""&amp;" VCHTYPE="""&amp;F485&amp;""" ACTION="""&amp;"Create"&amp;"""&amp;gt;")</f>
        <v/>
      </c>
      <c r="BG485" t="str">
        <f>IF(Table1[[#This Row],[Date]]="","",TEXT(Table1[[#This Row],[Date]],"yyyymmdd"))</f>
        <v/>
      </c>
      <c r="BH485" t="str">
        <f>Table1[[#This Row],[Date2]]</f>
        <v/>
      </c>
      <c r="BI485" t="str">
        <f>IF(Table1[[#This Row],[Date]]="","",Table1[[#This Row],[Voucher Type]])</f>
        <v/>
      </c>
      <c r="BJ485" t="str">
        <f>IF(Table1[[#This Row],[Ref No / Invoice No]]="","",Table1[[#This Row],[Ref No / Invoice No]])</f>
        <v/>
      </c>
      <c r="BK485" t="str">
        <f>IF(Table1[[#This Row],[Voucher No]]="","",Table1[[#This Row],[Voucher No]])</f>
        <v/>
      </c>
      <c r="BL485" t="str">
        <f>IF(Table1[[#This Row],[Date]]="","",Table1[[#This Row],[Narration]])</f>
        <v/>
      </c>
      <c r="BM485" t="str">
        <f>IF(Table1[[#This Row],[Date]]="","",$A$11&amp;$A$13&amp;ROW())</f>
        <v/>
      </c>
      <c r="BN485" t="str">
        <f>IF(Table1[[#This Row],[Date]]="","",$A$13)</f>
        <v/>
      </c>
      <c r="BP485" t="str">
        <f>IF(Table1[[#This Row],[Ledger 1]]="","","No")</f>
        <v/>
      </c>
      <c r="BQ485" t="str">
        <f>IF(Table1[[#This Row],[Date]]="","",IF(Table1[[#This Row],[Effect 1]]="Dr.","Yes","No"))</f>
        <v/>
      </c>
      <c r="BR485" t="str">
        <f>IF(Table1[[#This Row],[Date]]="","",Table1[[#This Row],[Ledger 1]])</f>
        <v/>
      </c>
      <c r="BS485" t="str">
        <f>IF(Table1[[#This Row],[Date]]="","",IF(Table1[[#This Row],[Effect 1]]="Dr.",-Table1[[#This Row],[Amount 1]],Table1[[#This Row],[Amount 1]]))</f>
        <v/>
      </c>
      <c r="BV485" t="str">
        <f>IF(Table1[[#This Row],[Ledger 2]]="","","No")</f>
        <v/>
      </c>
      <c r="BW485" t="str">
        <f>IF(Table1[[#This Row],[Date]]="","",IF(Table1[[#This Row],[Effect 2]]="Dr.","Yes","No"))</f>
        <v/>
      </c>
      <c r="BX485" t="str">
        <f>IF(Table1[[#This Row],[Date]]="","",Table1[[#This Row],[Ledger 2]])</f>
        <v/>
      </c>
      <c r="BY485" t="str">
        <f>IF(Table1[[#This Row],[Date]]="","",IF(Table1[[#This Row],[Effect 2]]="Dr.",-Table1[[#This Row],[Amount 2]],Table1[[#This Row],[Amount 2]]))</f>
        <v/>
      </c>
      <c r="CB485" t="str">
        <f>IF(Table1[[#This Row],[Ledger 3]]="","","No")</f>
        <v/>
      </c>
      <c r="CC485" t="str">
        <f>IF(Table1[[#This Row],[Ledger 3]]="","",IF(Table1[[#This Row],[Effect 3]]="Dr.","Yes","No"))</f>
        <v/>
      </c>
      <c r="CD485" t="str">
        <f>IF(Table1[[#This Row],[Ledger 3]]="","",Table1[[#This Row],[Ledger 3]])</f>
        <v/>
      </c>
      <c r="CE485" t="str">
        <f>IF(Table1[[#This Row],[Ledger 3]]="","",IF(Table1[[#This Row],[Effect 3]]="Dr.",-Table1[[#This Row],[Amount 3]],Table1[[#This Row],[Amount 3]]))</f>
        <v/>
      </c>
      <c r="CH485" t="str">
        <f>IF(Table1[[#This Row],[Ledger 4]]="","","No")</f>
        <v/>
      </c>
      <c r="CI485" t="str">
        <f>IF(Table1[[#This Row],[Ledger 4]]="","",IF(Table1[[#This Row],[Effect 4]]="Dr.","Yes","No"))</f>
        <v/>
      </c>
      <c r="CJ485" t="str">
        <f>IF(Table1[[#This Row],[Ledger 4]]="","",Table1[[#This Row],[Ledger 4]])</f>
        <v/>
      </c>
      <c r="CK485" t="str">
        <f>IF(Table1[[#This Row],[Ledger 4]]="","",IF(Table1[[#This Row],[Effect 4]]="Dr.",-Table1[[#This Row],[Amount 4]],Table1[[#This Row],[Amount 4]]))</f>
        <v/>
      </c>
      <c r="CN485" t="str">
        <f>IF(Table1[[#This Row],[Ledger 5]]="","","No")</f>
        <v/>
      </c>
      <c r="CO485" t="str">
        <f>IF(Table1[[#This Row],[Ledger 5]]="","",IF(Table1[[#This Row],[Effect 5]]="Dr.","Yes","No"))</f>
        <v/>
      </c>
      <c r="CP485" t="str">
        <f>IF(Table1[[#This Row],[Ledger 5]]="","",Table1[[#This Row],[Ledger 5]])</f>
        <v/>
      </c>
      <c r="CQ485" t="str">
        <f>IF(Table1[[#This Row],[Ledger 5]]="","",IF(Table1[[#This Row],[Effect 5]]="Dr.",-Table1[[#This Row],[Amount 5]],Table1[[#This Row],[Amount 5]]))</f>
        <v/>
      </c>
      <c r="CT485" t="str">
        <f>IF(Table1[[#This Row],[Ledger 6]]="","","No")</f>
        <v/>
      </c>
      <c r="CU485" t="str">
        <f>IF(Table1[[#This Row],[Ledger 6]]="","",IF(Table1[[#This Row],[Effect 6]]="Dr.","Yes","No"))</f>
        <v/>
      </c>
      <c r="CV485" t="str">
        <f>IF(Table1[[#This Row],[Ledger 6]]="","",Table1[[#This Row],[Ledger 6]])</f>
        <v/>
      </c>
      <c r="CW485" t="str">
        <f>IF(Table1[[#This Row],[Ledger 6]]="","",IF(Table1[[#This Row],[Effect 6]]="Dr.",-Table1[[#This Row],[Amount 6]],Table1[[#This Row],[Amount 6]]))</f>
        <v/>
      </c>
      <c r="CZ485" t="str">
        <f>IF(Table1[[#This Row],[Ledger 7]]="","","No")</f>
        <v/>
      </c>
      <c r="DA485" t="str">
        <f>IF(Table1[[#This Row],[Ledger 7]]="","",IF(Table1[[#This Row],[Effect 7]]="Dr.","Yes","No"))</f>
        <v/>
      </c>
      <c r="DB485" t="str">
        <f>IF(Table1[[#This Row],[Ledger 7]]="","",Table1[[#This Row],[Ledger 7]])</f>
        <v/>
      </c>
      <c r="DC485" t="str">
        <f>IF(Table1[[#This Row],[Ledger 7]]="","",IF(Table1[[#This Row],[Effect 7]]="Dr.",-Table1[[#This Row],[Amount 7]],Table1[[#This Row],[Amount 7]]))</f>
        <v/>
      </c>
      <c r="DF485" t="str">
        <f>IF(Table1[[#This Row],[Ledger 8]]="","","No")</f>
        <v/>
      </c>
      <c r="DG485" t="str">
        <f>IF(Table1[[#This Row],[Ledger 8]]="","",IF(Table1[[#This Row],[Effect 8]]="Dr.","Yes","No"))</f>
        <v/>
      </c>
      <c r="DH485" t="str">
        <f>IF(Table1[[#This Row],[Ledger 8]]="","",Table1[[#This Row],[Ledger 8]])</f>
        <v/>
      </c>
      <c r="DI485" t="str">
        <f>IF(Table1[[#This Row],[Ledger 8]]="","",IF(Table1[[#This Row],[Effect 8]]="Dr.",-Table1[[#This Row],[Amount 8]],Table1[[#This Row],[Amount 8]]))</f>
        <v/>
      </c>
      <c r="DL485" t="str">
        <f>IF(Table1[[#This Row],[Ledger 9]]="","","No")</f>
        <v/>
      </c>
      <c r="DM485" t="str">
        <f>IF(Table1[[#This Row],[Ledger 9]]="","",IF(Table1[[#This Row],[Effect 9]]="Dr.","Yes","No"))</f>
        <v/>
      </c>
      <c r="DN485" t="str">
        <f>IF(Table1[[#This Row],[Ledger 9]]="","",Table1[[#This Row],[Ledger 9]])</f>
        <v/>
      </c>
      <c r="DO485" t="str">
        <f>IF(Table1[[#This Row],[Ledger 9]]="","",IF(Table1[[#This Row],[Effect 9]]="Dr.",-Table1[[#This Row],[Amount 9]],Table1[[#This Row],[Amount 9]]))</f>
        <v/>
      </c>
      <c r="DR485" t="str">
        <f>IF(Table1[[#This Row],[Ledger 10]]="","","No")</f>
        <v/>
      </c>
      <c r="DS485" t="str">
        <f>IF(Table1[[#This Row],[Ledger 10]]="","",IF(Table1[[#This Row],[Effect 10]]="Dr.","Yes","No"))</f>
        <v/>
      </c>
      <c r="DT485" t="str">
        <f>IF(Table1[[#This Row],[Ledger 10]]="","",Table1[[#This Row],[Ledger 10]])</f>
        <v/>
      </c>
      <c r="DU485" t="str">
        <f>IF(Table1[[#This Row],[Ledger 10]]="","",IF(Table1[[#This Row],[Effect 10]]="Dr.",-Table1[[#This Row],[Amount 10]],Table1[[#This Row],[Amount 10]]))</f>
        <v/>
      </c>
      <c r="DX485" t="str">
        <f>IF(Table1[[#This Row],[Ledger 11]]="","","No")</f>
        <v/>
      </c>
      <c r="DY485" t="str">
        <f>IF(Table1[[#This Row],[Ledger 11]]="","",IF(Table1[[#This Row],[Effect 11]]="Dr.","Yes","No"))</f>
        <v/>
      </c>
      <c r="DZ485" t="str">
        <f>IF(Table1[[#This Row],[Ledger 11]]="","",Table1[[#This Row],[Ledger 11]])</f>
        <v/>
      </c>
      <c r="EA485" t="str">
        <f>IF(Table1[[#This Row],[Ledger 11]]="","",IF(Table1[[#This Row],[Effect 11]]="Dr.",-Table1[[#This Row],[Amount 11]],Table1[[#This Row],[Amount 11]]))</f>
        <v/>
      </c>
      <c r="ED485" t="str">
        <f>IF(Table1[[#This Row],[Ledger 12]]="","","No")</f>
        <v/>
      </c>
      <c r="EE485" t="str">
        <f>IF(Table1[[#This Row],[Ledger 12]]="","",IF(Table1[[#This Row],[Effect 12]]="Dr.","Yes","No"))</f>
        <v/>
      </c>
      <c r="EF485" t="str">
        <f>IF(Table1[[#This Row],[Ledger 12]]="","",Table1[[#This Row],[Ledger 12]])</f>
        <v/>
      </c>
      <c r="EG485" t="str">
        <f>IF(Table1[[#This Row],[Ledger 12]]="","",IF(Table1[[#This Row],[Effect 12]]="Dr.",-Table1[[#This Row],[Amount 12]],Table1[[#This Row],[Amount 12]]))</f>
        <v/>
      </c>
      <c r="EJ485" t="str">
        <f>IF(Table1[[#This Row],[Ledger 13]]="","","No")</f>
        <v/>
      </c>
      <c r="EK485" t="str">
        <f>IF(Table1[[#This Row],[Ledger 13]]="","",IF(Table1[[#This Row],[Effect 13]]="Dr.","Yes","No"))</f>
        <v/>
      </c>
      <c r="EL485" t="str">
        <f>IF(Table1[[#This Row],[Ledger 13]]="","",Table1[[#This Row],[Ledger 13]])</f>
        <v/>
      </c>
      <c r="EM485" t="str">
        <f>IF(Table1[[#This Row],[Ledger 13]]="","",IF(Table1[[#This Row],[Effect 13]]="Dr.",-Table1[[#This Row],[Amount 13]],Table1[[#This Row],[Amount 13]]))</f>
        <v/>
      </c>
      <c r="EP485" t="str">
        <f>IF(Table1[[#This Row],[Ledger 14]]="","","No")</f>
        <v/>
      </c>
      <c r="EQ485" t="str">
        <f>IF(Table1[[#This Row],[Ledger 14]]="","",IF(Table1[[#This Row],[Effect 14]]="Dr.","Yes","No"))</f>
        <v/>
      </c>
      <c r="ER485" t="str">
        <f>IF(Table1[[#This Row],[Ledger 14]]="","",Table1[[#This Row],[Ledger 14]])</f>
        <v/>
      </c>
      <c r="ES485" t="str">
        <f>IF(Table1[[#This Row],[Ledger 14]]="","",IF(Table1[[#This Row],[Effect 14]]="Dr.",-Table1[[#This Row],[Amount 14]],Table1[[#This Row],[Amount 14]]))</f>
        <v/>
      </c>
      <c r="EV485" t="str">
        <f>IF(Table1[[#This Row],[Ledger 15]]="","","No")</f>
        <v/>
      </c>
      <c r="EW485" t="str">
        <f>IF(Table1[[#This Row],[Ledger 15]]="","",IF(Table1[[#This Row],[Effect 15]]="Dr.","Yes","No"))</f>
        <v/>
      </c>
      <c r="EX485" t="str">
        <f>IF(Table1[[#This Row],[Ledger 15]]="","",Table1[[#This Row],[Ledger 15]])</f>
        <v/>
      </c>
      <c r="EY485" t="str">
        <f>IF(Table1[[#This Row],[Ledger 15]]="","",IF(Table1[[#This Row],[Effect 15]]="Dr.",-Table1[[#This Row],[Amount 15]],Table1[[#This Row],[Amount 15]]))</f>
        <v/>
      </c>
      <c r="FD4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5">
        <f>IF(Table1[[#This Row],[Date]]="",0,IF(AND(Table1[[#This Row],[Date]]&gt;=$FE$2,Table1[[#This Row],[Date]]&lt;=$FE$3),0,1))</f>
        <v>0</v>
      </c>
      <c r="FF485">
        <f>IF(Table1[[#This Row],[Date]]="",0,IF(TYPE(VLOOKUP(Table1[[#This Row],[Voucher Type]],Table1[[#All],[Voucher Type Master]],1,FALSE))=16,1,0))</f>
        <v>0</v>
      </c>
      <c r="FG485">
        <f>IF(TYPE(IF(Table1[[#This Row],[Date]]="",0,IF(VLOOKUP(Table1[[#This Row],[Voucher Type]],$FY$5:$FZ$13,2,0)=Table1[[#This Row],[Effect 1]],0,1)))=16,1,0)</f>
        <v>0</v>
      </c>
      <c r="FH4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5">
        <f>IF(LEN(Table1[[#This Row],[Ledger 1]])&gt;0,IF(TYPE(VLOOKUP(Table1[[#This Row],[Ledger 1]],GZ:GZ,1,0))=16,1,0),0)</f>
        <v>0</v>
      </c>
      <c r="FJ485">
        <f>IF(LEN(Table1[[#This Row],[Ledger 2]])&gt;0,IF(TYPE(VLOOKUP(Table1[[#This Row],[Ledger 2]],GZ:GZ,1,0))=16,1,0),0)</f>
        <v>0</v>
      </c>
      <c r="FK485">
        <f>IF(LEN(Table1[[#This Row],[Ledger 3]])&gt;0,IF(TYPE(VLOOKUP(Table1[[#This Row],[Ledger 3]],GZ:GZ,1,0))=16,1,0),0)</f>
        <v>0</v>
      </c>
      <c r="FL485">
        <f>IF(LEN(Table1[[#This Row],[Ledger 4]])&gt;0,IF(TYPE(VLOOKUP(Table1[[#This Row],[Ledger 4]],GZ:GZ,1,0))=16,1,0),0)</f>
        <v>0</v>
      </c>
      <c r="FM485">
        <f>IF(LEN(Table1[[#This Row],[Ledger 5]])&gt;0,IF(TYPE(VLOOKUP(Table1[[#This Row],[Ledger 5]],GZ:GZ,1,0))=16,1,0),0)</f>
        <v>0</v>
      </c>
      <c r="FN485">
        <f>IF(LEN(Table1[[#This Row],[Ledger 6]])&gt;0,IF(TYPE(VLOOKUP(Table1[[#This Row],[Ledger 6]],$GZ:$GZ,1,0))=16,1,0),0)</f>
        <v>0</v>
      </c>
      <c r="FO485">
        <f>IF(LEN(Table1[[#This Row],[Ledger 7]])&gt;0,IF(TYPE(VLOOKUP(Table1[[#This Row],[Ledger 7]],$GZ:$GZ,1,0))=16,1,0),0)</f>
        <v>0</v>
      </c>
      <c r="FP485">
        <f>IF(LEN(Table1[[#This Row],[Ledger 8]])&gt;0,IF(TYPE(VLOOKUP(Table1[[#This Row],[Ledger 8]],$GZ:$GZ,1,0))=16,1,0),0)</f>
        <v>0</v>
      </c>
      <c r="FQ485">
        <f>IF(LEN(Table1[[#This Row],[Ledger 9]])&gt;0,IF(TYPE(VLOOKUP(Table1[[#This Row],[Ledger 9]],$GZ:$GZ,1,0))=16,1,0),0)</f>
        <v>0</v>
      </c>
      <c r="FR485">
        <f>IF(LEN(Table1[[#This Row],[Ledger 10]])&gt;0,IF(TYPE(VLOOKUP(Table1[[#This Row],[Ledger 10]],$GZ:$GZ,1,0))=16,1,0),0)</f>
        <v>0</v>
      </c>
      <c r="FS485">
        <f>IF(LEN(Table1[[#This Row],[Ledger 11]])&gt;0,IF(TYPE(VLOOKUP(Table1[[#This Row],[Ledger 11]],$GZ:$GZ,1,0))=16,1,0),0)</f>
        <v>0</v>
      </c>
      <c r="FT485">
        <f>IF(LEN(Table1[[#This Row],[Ledger 12]])&gt;0,IF(TYPE(VLOOKUP(Table1[[#This Row],[Ledger 12]],$GZ:$GZ,1,0))=16,1,0),0)</f>
        <v>0</v>
      </c>
      <c r="FU485">
        <f>IF(LEN(Table1[[#This Row],[Ledger 13]])&gt;0,IF(TYPE(VLOOKUP(Table1[[#This Row],[Ledger 13]],$GZ:$GZ,1,0))=16,1,0),0)</f>
        <v>0</v>
      </c>
      <c r="FV485">
        <f>IF(LEN(Table1[[#This Row],[Ledger 14]])&gt;0,IF(TYPE(VLOOKUP(Table1[[#This Row],[Ledger 14]],$GZ:$GZ,1,0))=16,1,0),0)</f>
        <v>0</v>
      </c>
      <c r="FW485">
        <f>IF(LEN(Table1[[#This Row],[Ledger 15]])&gt;0,IF(TYPE(VLOOKUP(Table1[[#This Row],[Ledger 15]],$GZ:$GZ,1,0))=16,1,0),0)</f>
        <v>0</v>
      </c>
    </row>
    <row r="486" spans="4:179" ht="33" customHeight="1" x14ac:dyDescent="0.45">
      <c r="D486" s="8">
        <f t="shared" si="16"/>
        <v>481</v>
      </c>
      <c r="E486" s="32"/>
      <c r="F486" s="34"/>
      <c r="G486" s="34"/>
      <c r="H486" s="34"/>
      <c r="I486" s="34"/>
      <c r="J486" s="38"/>
      <c r="K486" s="33"/>
      <c r="L486" s="36"/>
      <c r="M486" s="35"/>
      <c r="N486" s="34"/>
      <c r="O486" s="41"/>
      <c r="P486" s="35"/>
      <c r="Q486" s="34"/>
      <c r="R486" s="37"/>
      <c r="S486" s="35"/>
      <c r="T486" s="34"/>
      <c r="U486" s="37"/>
      <c r="V486" s="35"/>
      <c r="W486" s="34"/>
      <c r="X486" s="37"/>
      <c r="Y486" s="35"/>
      <c r="Z486" s="34"/>
      <c r="AA486" s="37"/>
      <c r="AB486" s="35"/>
      <c r="AC486" s="34"/>
      <c r="AD486" s="37"/>
      <c r="AE486" s="35"/>
      <c r="AF486" s="34"/>
      <c r="AG486" s="37"/>
      <c r="AH486" s="35"/>
      <c r="AI486" s="34"/>
      <c r="AJ486" s="37"/>
      <c r="AK486" s="35"/>
      <c r="AL486" s="34"/>
      <c r="AM486" s="37"/>
      <c r="AN486" s="35"/>
      <c r="AO486" s="34"/>
      <c r="AP486" s="37"/>
      <c r="AQ486" s="35"/>
      <c r="AR486" s="34"/>
      <c r="AS486" s="37"/>
      <c r="AT486" s="35"/>
      <c r="AU486" s="34"/>
      <c r="AV486" s="37"/>
      <c r="AW486" s="35"/>
      <c r="AX486" s="34"/>
      <c r="AY486" s="37"/>
      <c r="AZ486" s="35"/>
      <c r="BA486" s="34"/>
      <c r="BB486" s="37"/>
      <c r="BC4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6" s="7"/>
      <c r="BF486" t="str">
        <f>IF(Table1[[#This Row],[Date]]="","","&amp;lt;VOUCHER REMOTEID="&amp;""""&amp;$A$11&amp;$A$13&amp;ROW()&amp;""""&amp;" VCHTYPE="""&amp;F486&amp;""" ACTION="""&amp;"Create"&amp;"""&amp;gt;")</f>
        <v/>
      </c>
      <c r="BG486" t="str">
        <f>IF(Table1[[#This Row],[Date]]="","",TEXT(Table1[[#This Row],[Date]],"yyyymmdd"))</f>
        <v/>
      </c>
      <c r="BH486" t="str">
        <f>Table1[[#This Row],[Date2]]</f>
        <v/>
      </c>
      <c r="BI486" t="str">
        <f>IF(Table1[[#This Row],[Date]]="","",Table1[[#This Row],[Voucher Type]])</f>
        <v/>
      </c>
      <c r="BJ486" t="str">
        <f>IF(Table1[[#This Row],[Ref No / Invoice No]]="","",Table1[[#This Row],[Ref No / Invoice No]])</f>
        <v/>
      </c>
      <c r="BK486" t="str">
        <f>IF(Table1[[#This Row],[Voucher No]]="","",Table1[[#This Row],[Voucher No]])</f>
        <v/>
      </c>
      <c r="BL486" t="str">
        <f>IF(Table1[[#This Row],[Date]]="","",Table1[[#This Row],[Narration]])</f>
        <v/>
      </c>
      <c r="BM486" t="str">
        <f>IF(Table1[[#This Row],[Date]]="","",$A$11&amp;$A$13&amp;ROW())</f>
        <v/>
      </c>
      <c r="BN486" t="str">
        <f>IF(Table1[[#This Row],[Date]]="","",$A$13)</f>
        <v/>
      </c>
      <c r="BP486" t="str">
        <f>IF(Table1[[#This Row],[Ledger 1]]="","","No")</f>
        <v/>
      </c>
      <c r="BQ486" t="str">
        <f>IF(Table1[[#This Row],[Date]]="","",IF(Table1[[#This Row],[Effect 1]]="Dr.","Yes","No"))</f>
        <v/>
      </c>
      <c r="BR486" t="str">
        <f>IF(Table1[[#This Row],[Date]]="","",Table1[[#This Row],[Ledger 1]])</f>
        <v/>
      </c>
      <c r="BS486" t="str">
        <f>IF(Table1[[#This Row],[Date]]="","",IF(Table1[[#This Row],[Effect 1]]="Dr.",-Table1[[#This Row],[Amount 1]],Table1[[#This Row],[Amount 1]]))</f>
        <v/>
      </c>
      <c r="BV486" t="str">
        <f>IF(Table1[[#This Row],[Ledger 2]]="","","No")</f>
        <v/>
      </c>
      <c r="BW486" t="str">
        <f>IF(Table1[[#This Row],[Date]]="","",IF(Table1[[#This Row],[Effect 2]]="Dr.","Yes","No"))</f>
        <v/>
      </c>
      <c r="BX486" t="str">
        <f>IF(Table1[[#This Row],[Date]]="","",Table1[[#This Row],[Ledger 2]])</f>
        <v/>
      </c>
      <c r="BY486" t="str">
        <f>IF(Table1[[#This Row],[Date]]="","",IF(Table1[[#This Row],[Effect 2]]="Dr.",-Table1[[#This Row],[Amount 2]],Table1[[#This Row],[Amount 2]]))</f>
        <v/>
      </c>
      <c r="CB486" t="str">
        <f>IF(Table1[[#This Row],[Ledger 3]]="","","No")</f>
        <v/>
      </c>
      <c r="CC486" t="str">
        <f>IF(Table1[[#This Row],[Ledger 3]]="","",IF(Table1[[#This Row],[Effect 3]]="Dr.","Yes","No"))</f>
        <v/>
      </c>
      <c r="CD486" t="str">
        <f>IF(Table1[[#This Row],[Ledger 3]]="","",Table1[[#This Row],[Ledger 3]])</f>
        <v/>
      </c>
      <c r="CE486" t="str">
        <f>IF(Table1[[#This Row],[Ledger 3]]="","",IF(Table1[[#This Row],[Effect 3]]="Dr.",-Table1[[#This Row],[Amount 3]],Table1[[#This Row],[Amount 3]]))</f>
        <v/>
      </c>
      <c r="CH486" t="str">
        <f>IF(Table1[[#This Row],[Ledger 4]]="","","No")</f>
        <v/>
      </c>
      <c r="CI486" t="str">
        <f>IF(Table1[[#This Row],[Ledger 4]]="","",IF(Table1[[#This Row],[Effect 4]]="Dr.","Yes","No"))</f>
        <v/>
      </c>
      <c r="CJ486" t="str">
        <f>IF(Table1[[#This Row],[Ledger 4]]="","",Table1[[#This Row],[Ledger 4]])</f>
        <v/>
      </c>
      <c r="CK486" t="str">
        <f>IF(Table1[[#This Row],[Ledger 4]]="","",IF(Table1[[#This Row],[Effect 4]]="Dr.",-Table1[[#This Row],[Amount 4]],Table1[[#This Row],[Amount 4]]))</f>
        <v/>
      </c>
      <c r="CN486" t="str">
        <f>IF(Table1[[#This Row],[Ledger 5]]="","","No")</f>
        <v/>
      </c>
      <c r="CO486" t="str">
        <f>IF(Table1[[#This Row],[Ledger 5]]="","",IF(Table1[[#This Row],[Effect 5]]="Dr.","Yes","No"))</f>
        <v/>
      </c>
      <c r="CP486" t="str">
        <f>IF(Table1[[#This Row],[Ledger 5]]="","",Table1[[#This Row],[Ledger 5]])</f>
        <v/>
      </c>
      <c r="CQ486" t="str">
        <f>IF(Table1[[#This Row],[Ledger 5]]="","",IF(Table1[[#This Row],[Effect 5]]="Dr.",-Table1[[#This Row],[Amount 5]],Table1[[#This Row],[Amount 5]]))</f>
        <v/>
      </c>
      <c r="CT486" t="str">
        <f>IF(Table1[[#This Row],[Ledger 6]]="","","No")</f>
        <v/>
      </c>
      <c r="CU486" t="str">
        <f>IF(Table1[[#This Row],[Ledger 6]]="","",IF(Table1[[#This Row],[Effect 6]]="Dr.","Yes","No"))</f>
        <v/>
      </c>
      <c r="CV486" t="str">
        <f>IF(Table1[[#This Row],[Ledger 6]]="","",Table1[[#This Row],[Ledger 6]])</f>
        <v/>
      </c>
      <c r="CW486" t="str">
        <f>IF(Table1[[#This Row],[Ledger 6]]="","",IF(Table1[[#This Row],[Effect 6]]="Dr.",-Table1[[#This Row],[Amount 6]],Table1[[#This Row],[Amount 6]]))</f>
        <v/>
      </c>
      <c r="CZ486" t="str">
        <f>IF(Table1[[#This Row],[Ledger 7]]="","","No")</f>
        <v/>
      </c>
      <c r="DA486" t="str">
        <f>IF(Table1[[#This Row],[Ledger 7]]="","",IF(Table1[[#This Row],[Effect 7]]="Dr.","Yes","No"))</f>
        <v/>
      </c>
      <c r="DB486" t="str">
        <f>IF(Table1[[#This Row],[Ledger 7]]="","",Table1[[#This Row],[Ledger 7]])</f>
        <v/>
      </c>
      <c r="DC486" t="str">
        <f>IF(Table1[[#This Row],[Ledger 7]]="","",IF(Table1[[#This Row],[Effect 7]]="Dr.",-Table1[[#This Row],[Amount 7]],Table1[[#This Row],[Amount 7]]))</f>
        <v/>
      </c>
      <c r="DF486" t="str">
        <f>IF(Table1[[#This Row],[Ledger 8]]="","","No")</f>
        <v/>
      </c>
      <c r="DG486" t="str">
        <f>IF(Table1[[#This Row],[Ledger 8]]="","",IF(Table1[[#This Row],[Effect 8]]="Dr.","Yes","No"))</f>
        <v/>
      </c>
      <c r="DH486" t="str">
        <f>IF(Table1[[#This Row],[Ledger 8]]="","",Table1[[#This Row],[Ledger 8]])</f>
        <v/>
      </c>
      <c r="DI486" t="str">
        <f>IF(Table1[[#This Row],[Ledger 8]]="","",IF(Table1[[#This Row],[Effect 8]]="Dr.",-Table1[[#This Row],[Amount 8]],Table1[[#This Row],[Amount 8]]))</f>
        <v/>
      </c>
      <c r="DL486" t="str">
        <f>IF(Table1[[#This Row],[Ledger 9]]="","","No")</f>
        <v/>
      </c>
      <c r="DM486" t="str">
        <f>IF(Table1[[#This Row],[Ledger 9]]="","",IF(Table1[[#This Row],[Effect 9]]="Dr.","Yes","No"))</f>
        <v/>
      </c>
      <c r="DN486" t="str">
        <f>IF(Table1[[#This Row],[Ledger 9]]="","",Table1[[#This Row],[Ledger 9]])</f>
        <v/>
      </c>
      <c r="DO486" t="str">
        <f>IF(Table1[[#This Row],[Ledger 9]]="","",IF(Table1[[#This Row],[Effect 9]]="Dr.",-Table1[[#This Row],[Amount 9]],Table1[[#This Row],[Amount 9]]))</f>
        <v/>
      </c>
      <c r="DR486" t="str">
        <f>IF(Table1[[#This Row],[Ledger 10]]="","","No")</f>
        <v/>
      </c>
      <c r="DS486" t="str">
        <f>IF(Table1[[#This Row],[Ledger 10]]="","",IF(Table1[[#This Row],[Effect 10]]="Dr.","Yes","No"))</f>
        <v/>
      </c>
      <c r="DT486" t="str">
        <f>IF(Table1[[#This Row],[Ledger 10]]="","",Table1[[#This Row],[Ledger 10]])</f>
        <v/>
      </c>
      <c r="DU486" t="str">
        <f>IF(Table1[[#This Row],[Ledger 10]]="","",IF(Table1[[#This Row],[Effect 10]]="Dr.",-Table1[[#This Row],[Amount 10]],Table1[[#This Row],[Amount 10]]))</f>
        <v/>
      </c>
      <c r="DX486" t="str">
        <f>IF(Table1[[#This Row],[Ledger 11]]="","","No")</f>
        <v/>
      </c>
      <c r="DY486" t="str">
        <f>IF(Table1[[#This Row],[Ledger 11]]="","",IF(Table1[[#This Row],[Effect 11]]="Dr.","Yes","No"))</f>
        <v/>
      </c>
      <c r="DZ486" t="str">
        <f>IF(Table1[[#This Row],[Ledger 11]]="","",Table1[[#This Row],[Ledger 11]])</f>
        <v/>
      </c>
      <c r="EA486" t="str">
        <f>IF(Table1[[#This Row],[Ledger 11]]="","",IF(Table1[[#This Row],[Effect 11]]="Dr.",-Table1[[#This Row],[Amount 11]],Table1[[#This Row],[Amount 11]]))</f>
        <v/>
      </c>
      <c r="ED486" t="str">
        <f>IF(Table1[[#This Row],[Ledger 12]]="","","No")</f>
        <v/>
      </c>
      <c r="EE486" t="str">
        <f>IF(Table1[[#This Row],[Ledger 12]]="","",IF(Table1[[#This Row],[Effect 12]]="Dr.","Yes","No"))</f>
        <v/>
      </c>
      <c r="EF486" t="str">
        <f>IF(Table1[[#This Row],[Ledger 12]]="","",Table1[[#This Row],[Ledger 12]])</f>
        <v/>
      </c>
      <c r="EG486" t="str">
        <f>IF(Table1[[#This Row],[Ledger 12]]="","",IF(Table1[[#This Row],[Effect 12]]="Dr.",-Table1[[#This Row],[Amount 12]],Table1[[#This Row],[Amount 12]]))</f>
        <v/>
      </c>
      <c r="EJ486" t="str">
        <f>IF(Table1[[#This Row],[Ledger 13]]="","","No")</f>
        <v/>
      </c>
      <c r="EK486" t="str">
        <f>IF(Table1[[#This Row],[Ledger 13]]="","",IF(Table1[[#This Row],[Effect 13]]="Dr.","Yes","No"))</f>
        <v/>
      </c>
      <c r="EL486" t="str">
        <f>IF(Table1[[#This Row],[Ledger 13]]="","",Table1[[#This Row],[Ledger 13]])</f>
        <v/>
      </c>
      <c r="EM486" t="str">
        <f>IF(Table1[[#This Row],[Ledger 13]]="","",IF(Table1[[#This Row],[Effect 13]]="Dr.",-Table1[[#This Row],[Amount 13]],Table1[[#This Row],[Amount 13]]))</f>
        <v/>
      </c>
      <c r="EP486" t="str">
        <f>IF(Table1[[#This Row],[Ledger 14]]="","","No")</f>
        <v/>
      </c>
      <c r="EQ486" t="str">
        <f>IF(Table1[[#This Row],[Ledger 14]]="","",IF(Table1[[#This Row],[Effect 14]]="Dr.","Yes","No"))</f>
        <v/>
      </c>
      <c r="ER486" t="str">
        <f>IF(Table1[[#This Row],[Ledger 14]]="","",Table1[[#This Row],[Ledger 14]])</f>
        <v/>
      </c>
      <c r="ES486" t="str">
        <f>IF(Table1[[#This Row],[Ledger 14]]="","",IF(Table1[[#This Row],[Effect 14]]="Dr.",-Table1[[#This Row],[Amount 14]],Table1[[#This Row],[Amount 14]]))</f>
        <v/>
      </c>
      <c r="EV486" t="str">
        <f>IF(Table1[[#This Row],[Ledger 15]]="","","No")</f>
        <v/>
      </c>
      <c r="EW486" t="str">
        <f>IF(Table1[[#This Row],[Ledger 15]]="","",IF(Table1[[#This Row],[Effect 15]]="Dr.","Yes","No"))</f>
        <v/>
      </c>
      <c r="EX486" t="str">
        <f>IF(Table1[[#This Row],[Ledger 15]]="","",Table1[[#This Row],[Ledger 15]])</f>
        <v/>
      </c>
      <c r="EY486" t="str">
        <f>IF(Table1[[#This Row],[Ledger 15]]="","",IF(Table1[[#This Row],[Effect 15]]="Dr.",-Table1[[#This Row],[Amount 15]],Table1[[#This Row],[Amount 15]]))</f>
        <v/>
      </c>
      <c r="FD4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6">
        <f>IF(Table1[[#This Row],[Date]]="",0,IF(AND(Table1[[#This Row],[Date]]&gt;=$FE$2,Table1[[#This Row],[Date]]&lt;=$FE$3),0,1))</f>
        <v>0</v>
      </c>
      <c r="FF486">
        <f>IF(Table1[[#This Row],[Date]]="",0,IF(TYPE(VLOOKUP(Table1[[#This Row],[Voucher Type]],Table1[[#All],[Voucher Type Master]],1,FALSE))=16,1,0))</f>
        <v>0</v>
      </c>
      <c r="FG486">
        <f>IF(TYPE(IF(Table1[[#This Row],[Date]]="",0,IF(VLOOKUP(Table1[[#This Row],[Voucher Type]],$FY$5:$FZ$13,2,0)=Table1[[#This Row],[Effect 1]],0,1)))=16,1,0)</f>
        <v>0</v>
      </c>
      <c r="FH4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6">
        <f>IF(LEN(Table1[[#This Row],[Ledger 1]])&gt;0,IF(TYPE(VLOOKUP(Table1[[#This Row],[Ledger 1]],GZ:GZ,1,0))=16,1,0),0)</f>
        <v>0</v>
      </c>
      <c r="FJ486">
        <f>IF(LEN(Table1[[#This Row],[Ledger 2]])&gt;0,IF(TYPE(VLOOKUP(Table1[[#This Row],[Ledger 2]],GZ:GZ,1,0))=16,1,0),0)</f>
        <v>0</v>
      </c>
      <c r="FK486">
        <f>IF(LEN(Table1[[#This Row],[Ledger 3]])&gt;0,IF(TYPE(VLOOKUP(Table1[[#This Row],[Ledger 3]],GZ:GZ,1,0))=16,1,0),0)</f>
        <v>0</v>
      </c>
      <c r="FL486">
        <f>IF(LEN(Table1[[#This Row],[Ledger 4]])&gt;0,IF(TYPE(VLOOKUP(Table1[[#This Row],[Ledger 4]],GZ:GZ,1,0))=16,1,0),0)</f>
        <v>0</v>
      </c>
      <c r="FM486">
        <f>IF(LEN(Table1[[#This Row],[Ledger 5]])&gt;0,IF(TYPE(VLOOKUP(Table1[[#This Row],[Ledger 5]],GZ:GZ,1,0))=16,1,0),0)</f>
        <v>0</v>
      </c>
      <c r="FN486">
        <f>IF(LEN(Table1[[#This Row],[Ledger 6]])&gt;0,IF(TYPE(VLOOKUP(Table1[[#This Row],[Ledger 6]],$GZ:$GZ,1,0))=16,1,0),0)</f>
        <v>0</v>
      </c>
      <c r="FO486">
        <f>IF(LEN(Table1[[#This Row],[Ledger 7]])&gt;0,IF(TYPE(VLOOKUP(Table1[[#This Row],[Ledger 7]],$GZ:$GZ,1,0))=16,1,0),0)</f>
        <v>0</v>
      </c>
      <c r="FP486">
        <f>IF(LEN(Table1[[#This Row],[Ledger 8]])&gt;0,IF(TYPE(VLOOKUP(Table1[[#This Row],[Ledger 8]],$GZ:$GZ,1,0))=16,1,0),0)</f>
        <v>0</v>
      </c>
      <c r="FQ486">
        <f>IF(LEN(Table1[[#This Row],[Ledger 9]])&gt;0,IF(TYPE(VLOOKUP(Table1[[#This Row],[Ledger 9]],$GZ:$GZ,1,0))=16,1,0),0)</f>
        <v>0</v>
      </c>
      <c r="FR486">
        <f>IF(LEN(Table1[[#This Row],[Ledger 10]])&gt;0,IF(TYPE(VLOOKUP(Table1[[#This Row],[Ledger 10]],$GZ:$GZ,1,0))=16,1,0),0)</f>
        <v>0</v>
      </c>
      <c r="FS486">
        <f>IF(LEN(Table1[[#This Row],[Ledger 11]])&gt;0,IF(TYPE(VLOOKUP(Table1[[#This Row],[Ledger 11]],$GZ:$GZ,1,0))=16,1,0),0)</f>
        <v>0</v>
      </c>
      <c r="FT486">
        <f>IF(LEN(Table1[[#This Row],[Ledger 12]])&gt;0,IF(TYPE(VLOOKUP(Table1[[#This Row],[Ledger 12]],$GZ:$GZ,1,0))=16,1,0),0)</f>
        <v>0</v>
      </c>
      <c r="FU486">
        <f>IF(LEN(Table1[[#This Row],[Ledger 13]])&gt;0,IF(TYPE(VLOOKUP(Table1[[#This Row],[Ledger 13]],$GZ:$GZ,1,0))=16,1,0),0)</f>
        <v>0</v>
      </c>
      <c r="FV486">
        <f>IF(LEN(Table1[[#This Row],[Ledger 14]])&gt;0,IF(TYPE(VLOOKUP(Table1[[#This Row],[Ledger 14]],$GZ:$GZ,1,0))=16,1,0),0)</f>
        <v>0</v>
      </c>
      <c r="FW486">
        <f>IF(LEN(Table1[[#This Row],[Ledger 15]])&gt;0,IF(TYPE(VLOOKUP(Table1[[#This Row],[Ledger 15]],$GZ:$GZ,1,0))=16,1,0),0)</f>
        <v>0</v>
      </c>
    </row>
    <row r="487" spans="4:179" ht="33" customHeight="1" x14ac:dyDescent="0.45">
      <c r="D487" s="8">
        <f t="shared" si="16"/>
        <v>482</v>
      </c>
      <c r="E487" s="32"/>
      <c r="F487" s="34"/>
      <c r="G487" s="34"/>
      <c r="H487" s="34"/>
      <c r="I487" s="34"/>
      <c r="J487" s="38"/>
      <c r="K487" s="33"/>
      <c r="L487" s="36"/>
      <c r="M487" s="35"/>
      <c r="N487" s="34"/>
      <c r="O487" s="41"/>
      <c r="P487" s="35"/>
      <c r="Q487" s="34"/>
      <c r="R487" s="37"/>
      <c r="S487" s="35"/>
      <c r="T487" s="34"/>
      <c r="U487" s="37"/>
      <c r="V487" s="35"/>
      <c r="W487" s="34"/>
      <c r="X487" s="37"/>
      <c r="Y487" s="35"/>
      <c r="Z487" s="34"/>
      <c r="AA487" s="37"/>
      <c r="AB487" s="35"/>
      <c r="AC487" s="34"/>
      <c r="AD487" s="37"/>
      <c r="AE487" s="35"/>
      <c r="AF487" s="34"/>
      <c r="AG487" s="37"/>
      <c r="AH487" s="35"/>
      <c r="AI487" s="34"/>
      <c r="AJ487" s="37"/>
      <c r="AK487" s="35"/>
      <c r="AL487" s="34"/>
      <c r="AM487" s="37"/>
      <c r="AN487" s="35"/>
      <c r="AO487" s="34"/>
      <c r="AP487" s="37"/>
      <c r="AQ487" s="35"/>
      <c r="AR487" s="34"/>
      <c r="AS487" s="37"/>
      <c r="AT487" s="35"/>
      <c r="AU487" s="34"/>
      <c r="AV487" s="37"/>
      <c r="AW487" s="35"/>
      <c r="AX487" s="34"/>
      <c r="AY487" s="37"/>
      <c r="AZ487" s="35"/>
      <c r="BA487" s="34"/>
      <c r="BB487" s="37"/>
      <c r="BC4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7" s="7"/>
      <c r="BF487" t="str">
        <f>IF(Table1[[#This Row],[Date]]="","","&amp;lt;VOUCHER REMOTEID="&amp;""""&amp;$A$11&amp;$A$13&amp;ROW()&amp;""""&amp;" VCHTYPE="""&amp;F487&amp;""" ACTION="""&amp;"Create"&amp;"""&amp;gt;")</f>
        <v/>
      </c>
      <c r="BG487" t="str">
        <f>IF(Table1[[#This Row],[Date]]="","",TEXT(Table1[[#This Row],[Date]],"yyyymmdd"))</f>
        <v/>
      </c>
      <c r="BH487" t="str">
        <f>Table1[[#This Row],[Date2]]</f>
        <v/>
      </c>
      <c r="BI487" t="str">
        <f>IF(Table1[[#This Row],[Date]]="","",Table1[[#This Row],[Voucher Type]])</f>
        <v/>
      </c>
      <c r="BJ487" t="str">
        <f>IF(Table1[[#This Row],[Ref No / Invoice No]]="","",Table1[[#This Row],[Ref No / Invoice No]])</f>
        <v/>
      </c>
      <c r="BK487" t="str">
        <f>IF(Table1[[#This Row],[Voucher No]]="","",Table1[[#This Row],[Voucher No]])</f>
        <v/>
      </c>
      <c r="BL487" t="str">
        <f>IF(Table1[[#This Row],[Date]]="","",Table1[[#This Row],[Narration]])</f>
        <v/>
      </c>
      <c r="BM487" t="str">
        <f>IF(Table1[[#This Row],[Date]]="","",$A$11&amp;$A$13&amp;ROW())</f>
        <v/>
      </c>
      <c r="BN487" t="str">
        <f>IF(Table1[[#This Row],[Date]]="","",$A$13)</f>
        <v/>
      </c>
      <c r="BP487" t="str">
        <f>IF(Table1[[#This Row],[Ledger 1]]="","","No")</f>
        <v/>
      </c>
      <c r="BQ487" t="str">
        <f>IF(Table1[[#This Row],[Date]]="","",IF(Table1[[#This Row],[Effect 1]]="Dr.","Yes","No"))</f>
        <v/>
      </c>
      <c r="BR487" t="str">
        <f>IF(Table1[[#This Row],[Date]]="","",Table1[[#This Row],[Ledger 1]])</f>
        <v/>
      </c>
      <c r="BS487" t="str">
        <f>IF(Table1[[#This Row],[Date]]="","",IF(Table1[[#This Row],[Effect 1]]="Dr.",-Table1[[#This Row],[Amount 1]],Table1[[#This Row],[Amount 1]]))</f>
        <v/>
      </c>
      <c r="BV487" t="str">
        <f>IF(Table1[[#This Row],[Ledger 2]]="","","No")</f>
        <v/>
      </c>
      <c r="BW487" t="str">
        <f>IF(Table1[[#This Row],[Date]]="","",IF(Table1[[#This Row],[Effect 2]]="Dr.","Yes","No"))</f>
        <v/>
      </c>
      <c r="BX487" t="str">
        <f>IF(Table1[[#This Row],[Date]]="","",Table1[[#This Row],[Ledger 2]])</f>
        <v/>
      </c>
      <c r="BY487" t="str">
        <f>IF(Table1[[#This Row],[Date]]="","",IF(Table1[[#This Row],[Effect 2]]="Dr.",-Table1[[#This Row],[Amount 2]],Table1[[#This Row],[Amount 2]]))</f>
        <v/>
      </c>
      <c r="CB487" t="str">
        <f>IF(Table1[[#This Row],[Ledger 3]]="","","No")</f>
        <v/>
      </c>
      <c r="CC487" t="str">
        <f>IF(Table1[[#This Row],[Ledger 3]]="","",IF(Table1[[#This Row],[Effect 3]]="Dr.","Yes","No"))</f>
        <v/>
      </c>
      <c r="CD487" t="str">
        <f>IF(Table1[[#This Row],[Ledger 3]]="","",Table1[[#This Row],[Ledger 3]])</f>
        <v/>
      </c>
      <c r="CE487" t="str">
        <f>IF(Table1[[#This Row],[Ledger 3]]="","",IF(Table1[[#This Row],[Effect 3]]="Dr.",-Table1[[#This Row],[Amount 3]],Table1[[#This Row],[Amount 3]]))</f>
        <v/>
      </c>
      <c r="CH487" t="str">
        <f>IF(Table1[[#This Row],[Ledger 4]]="","","No")</f>
        <v/>
      </c>
      <c r="CI487" t="str">
        <f>IF(Table1[[#This Row],[Ledger 4]]="","",IF(Table1[[#This Row],[Effect 4]]="Dr.","Yes","No"))</f>
        <v/>
      </c>
      <c r="CJ487" t="str">
        <f>IF(Table1[[#This Row],[Ledger 4]]="","",Table1[[#This Row],[Ledger 4]])</f>
        <v/>
      </c>
      <c r="CK487" t="str">
        <f>IF(Table1[[#This Row],[Ledger 4]]="","",IF(Table1[[#This Row],[Effect 4]]="Dr.",-Table1[[#This Row],[Amount 4]],Table1[[#This Row],[Amount 4]]))</f>
        <v/>
      </c>
      <c r="CN487" t="str">
        <f>IF(Table1[[#This Row],[Ledger 5]]="","","No")</f>
        <v/>
      </c>
      <c r="CO487" t="str">
        <f>IF(Table1[[#This Row],[Ledger 5]]="","",IF(Table1[[#This Row],[Effect 5]]="Dr.","Yes","No"))</f>
        <v/>
      </c>
      <c r="CP487" t="str">
        <f>IF(Table1[[#This Row],[Ledger 5]]="","",Table1[[#This Row],[Ledger 5]])</f>
        <v/>
      </c>
      <c r="CQ487" t="str">
        <f>IF(Table1[[#This Row],[Ledger 5]]="","",IF(Table1[[#This Row],[Effect 5]]="Dr.",-Table1[[#This Row],[Amount 5]],Table1[[#This Row],[Amount 5]]))</f>
        <v/>
      </c>
      <c r="CT487" t="str">
        <f>IF(Table1[[#This Row],[Ledger 6]]="","","No")</f>
        <v/>
      </c>
      <c r="CU487" t="str">
        <f>IF(Table1[[#This Row],[Ledger 6]]="","",IF(Table1[[#This Row],[Effect 6]]="Dr.","Yes","No"))</f>
        <v/>
      </c>
      <c r="CV487" t="str">
        <f>IF(Table1[[#This Row],[Ledger 6]]="","",Table1[[#This Row],[Ledger 6]])</f>
        <v/>
      </c>
      <c r="CW487" t="str">
        <f>IF(Table1[[#This Row],[Ledger 6]]="","",IF(Table1[[#This Row],[Effect 6]]="Dr.",-Table1[[#This Row],[Amount 6]],Table1[[#This Row],[Amount 6]]))</f>
        <v/>
      </c>
      <c r="CZ487" t="str">
        <f>IF(Table1[[#This Row],[Ledger 7]]="","","No")</f>
        <v/>
      </c>
      <c r="DA487" t="str">
        <f>IF(Table1[[#This Row],[Ledger 7]]="","",IF(Table1[[#This Row],[Effect 7]]="Dr.","Yes","No"))</f>
        <v/>
      </c>
      <c r="DB487" t="str">
        <f>IF(Table1[[#This Row],[Ledger 7]]="","",Table1[[#This Row],[Ledger 7]])</f>
        <v/>
      </c>
      <c r="DC487" t="str">
        <f>IF(Table1[[#This Row],[Ledger 7]]="","",IF(Table1[[#This Row],[Effect 7]]="Dr.",-Table1[[#This Row],[Amount 7]],Table1[[#This Row],[Amount 7]]))</f>
        <v/>
      </c>
      <c r="DF487" t="str">
        <f>IF(Table1[[#This Row],[Ledger 8]]="","","No")</f>
        <v/>
      </c>
      <c r="DG487" t="str">
        <f>IF(Table1[[#This Row],[Ledger 8]]="","",IF(Table1[[#This Row],[Effect 8]]="Dr.","Yes","No"))</f>
        <v/>
      </c>
      <c r="DH487" t="str">
        <f>IF(Table1[[#This Row],[Ledger 8]]="","",Table1[[#This Row],[Ledger 8]])</f>
        <v/>
      </c>
      <c r="DI487" t="str">
        <f>IF(Table1[[#This Row],[Ledger 8]]="","",IF(Table1[[#This Row],[Effect 8]]="Dr.",-Table1[[#This Row],[Amount 8]],Table1[[#This Row],[Amount 8]]))</f>
        <v/>
      </c>
      <c r="DL487" t="str">
        <f>IF(Table1[[#This Row],[Ledger 9]]="","","No")</f>
        <v/>
      </c>
      <c r="DM487" t="str">
        <f>IF(Table1[[#This Row],[Ledger 9]]="","",IF(Table1[[#This Row],[Effect 9]]="Dr.","Yes","No"))</f>
        <v/>
      </c>
      <c r="DN487" t="str">
        <f>IF(Table1[[#This Row],[Ledger 9]]="","",Table1[[#This Row],[Ledger 9]])</f>
        <v/>
      </c>
      <c r="DO487" t="str">
        <f>IF(Table1[[#This Row],[Ledger 9]]="","",IF(Table1[[#This Row],[Effect 9]]="Dr.",-Table1[[#This Row],[Amount 9]],Table1[[#This Row],[Amount 9]]))</f>
        <v/>
      </c>
      <c r="DR487" t="str">
        <f>IF(Table1[[#This Row],[Ledger 10]]="","","No")</f>
        <v/>
      </c>
      <c r="DS487" t="str">
        <f>IF(Table1[[#This Row],[Ledger 10]]="","",IF(Table1[[#This Row],[Effect 10]]="Dr.","Yes","No"))</f>
        <v/>
      </c>
      <c r="DT487" t="str">
        <f>IF(Table1[[#This Row],[Ledger 10]]="","",Table1[[#This Row],[Ledger 10]])</f>
        <v/>
      </c>
      <c r="DU487" t="str">
        <f>IF(Table1[[#This Row],[Ledger 10]]="","",IF(Table1[[#This Row],[Effect 10]]="Dr.",-Table1[[#This Row],[Amount 10]],Table1[[#This Row],[Amount 10]]))</f>
        <v/>
      </c>
      <c r="DX487" t="str">
        <f>IF(Table1[[#This Row],[Ledger 11]]="","","No")</f>
        <v/>
      </c>
      <c r="DY487" t="str">
        <f>IF(Table1[[#This Row],[Ledger 11]]="","",IF(Table1[[#This Row],[Effect 11]]="Dr.","Yes","No"))</f>
        <v/>
      </c>
      <c r="DZ487" t="str">
        <f>IF(Table1[[#This Row],[Ledger 11]]="","",Table1[[#This Row],[Ledger 11]])</f>
        <v/>
      </c>
      <c r="EA487" t="str">
        <f>IF(Table1[[#This Row],[Ledger 11]]="","",IF(Table1[[#This Row],[Effect 11]]="Dr.",-Table1[[#This Row],[Amount 11]],Table1[[#This Row],[Amount 11]]))</f>
        <v/>
      </c>
      <c r="ED487" t="str">
        <f>IF(Table1[[#This Row],[Ledger 12]]="","","No")</f>
        <v/>
      </c>
      <c r="EE487" t="str">
        <f>IF(Table1[[#This Row],[Ledger 12]]="","",IF(Table1[[#This Row],[Effect 12]]="Dr.","Yes","No"))</f>
        <v/>
      </c>
      <c r="EF487" t="str">
        <f>IF(Table1[[#This Row],[Ledger 12]]="","",Table1[[#This Row],[Ledger 12]])</f>
        <v/>
      </c>
      <c r="EG487" t="str">
        <f>IF(Table1[[#This Row],[Ledger 12]]="","",IF(Table1[[#This Row],[Effect 12]]="Dr.",-Table1[[#This Row],[Amount 12]],Table1[[#This Row],[Amount 12]]))</f>
        <v/>
      </c>
      <c r="EJ487" t="str">
        <f>IF(Table1[[#This Row],[Ledger 13]]="","","No")</f>
        <v/>
      </c>
      <c r="EK487" t="str">
        <f>IF(Table1[[#This Row],[Ledger 13]]="","",IF(Table1[[#This Row],[Effect 13]]="Dr.","Yes","No"))</f>
        <v/>
      </c>
      <c r="EL487" t="str">
        <f>IF(Table1[[#This Row],[Ledger 13]]="","",Table1[[#This Row],[Ledger 13]])</f>
        <v/>
      </c>
      <c r="EM487" t="str">
        <f>IF(Table1[[#This Row],[Ledger 13]]="","",IF(Table1[[#This Row],[Effect 13]]="Dr.",-Table1[[#This Row],[Amount 13]],Table1[[#This Row],[Amount 13]]))</f>
        <v/>
      </c>
      <c r="EP487" t="str">
        <f>IF(Table1[[#This Row],[Ledger 14]]="","","No")</f>
        <v/>
      </c>
      <c r="EQ487" t="str">
        <f>IF(Table1[[#This Row],[Ledger 14]]="","",IF(Table1[[#This Row],[Effect 14]]="Dr.","Yes","No"))</f>
        <v/>
      </c>
      <c r="ER487" t="str">
        <f>IF(Table1[[#This Row],[Ledger 14]]="","",Table1[[#This Row],[Ledger 14]])</f>
        <v/>
      </c>
      <c r="ES487" t="str">
        <f>IF(Table1[[#This Row],[Ledger 14]]="","",IF(Table1[[#This Row],[Effect 14]]="Dr.",-Table1[[#This Row],[Amount 14]],Table1[[#This Row],[Amount 14]]))</f>
        <v/>
      </c>
      <c r="EV487" t="str">
        <f>IF(Table1[[#This Row],[Ledger 15]]="","","No")</f>
        <v/>
      </c>
      <c r="EW487" t="str">
        <f>IF(Table1[[#This Row],[Ledger 15]]="","",IF(Table1[[#This Row],[Effect 15]]="Dr.","Yes","No"))</f>
        <v/>
      </c>
      <c r="EX487" t="str">
        <f>IF(Table1[[#This Row],[Ledger 15]]="","",Table1[[#This Row],[Ledger 15]])</f>
        <v/>
      </c>
      <c r="EY487" t="str">
        <f>IF(Table1[[#This Row],[Ledger 15]]="","",IF(Table1[[#This Row],[Effect 15]]="Dr.",-Table1[[#This Row],[Amount 15]],Table1[[#This Row],[Amount 15]]))</f>
        <v/>
      </c>
      <c r="FD4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7">
        <f>IF(Table1[[#This Row],[Date]]="",0,IF(AND(Table1[[#This Row],[Date]]&gt;=$FE$2,Table1[[#This Row],[Date]]&lt;=$FE$3),0,1))</f>
        <v>0</v>
      </c>
      <c r="FF487">
        <f>IF(Table1[[#This Row],[Date]]="",0,IF(TYPE(VLOOKUP(Table1[[#This Row],[Voucher Type]],Table1[[#All],[Voucher Type Master]],1,FALSE))=16,1,0))</f>
        <v>0</v>
      </c>
      <c r="FG487">
        <f>IF(TYPE(IF(Table1[[#This Row],[Date]]="",0,IF(VLOOKUP(Table1[[#This Row],[Voucher Type]],$FY$5:$FZ$13,2,0)=Table1[[#This Row],[Effect 1]],0,1)))=16,1,0)</f>
        <v>0</v>
      </c>
      <c r="FH4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7">
        <f>IF(LEN(Table1[[#This Row],[Ledger 1]])&gt;0,IF(TYPE(VLOOKUP(Table1[[#This Row],[Ledger 1]],GZ:GZ,1,0))=16,1,0),0)</f>
        <v>0</v>
      </c>
      <c r="FJ487">
        <f>IF(LEN(Table1[[#This Row],[Ledger 2]])&gt;0,IF(TYPE(VLOOKUP(Table1[[#This Row],[Ledger 2]],GZ:GZ,1,0))=16,1,0),0)</f>
        <v>0</v>
      </c>
      <c r="FK487">
        <f>IF(LEN(Table1[[#This Row],[Ledger 3]])&gt;0,IF(TYPE(VLOOKUP(Table1[[#This Row],[Ledger 3]],GZ:GZ,1,0))=16,1,0),0)</f>
        <v>0</v>
      </c>
      <c r="FL487">
        <f>IF(LEN(Table1[[#This Row],[Ledger 4]])&gt;0,IF(TYPE(VLOOKUP(Table1[[#This Row],[Ledger 4]],GZ:GZ,1,0))=16,1,0),0)</f>
        <v>0</v>
      </c>
      <c r="FM487">
        <f>IF(LEN(Table1[[#This Row],[Ledger 5]])&gt;0,IF(TYPE(VLOOKUP(Table1[[#This Row],[Ledger 5]],GZ:GZ,1,0))=16,1,0),0)</f>
        <v>0</v>
      </c>
      <c r="FN487">
        <f>IF(LEN(Table1[[#This Row],[Ledger 6]])&gt;0,IF(TYPE(VLOOKUP(Table1[[#This Row],[Ledger 6]],$GZ:$GZ,1,0))=16,1,0),0)</f>
        <v>0</v>
      </c>
      <c r="FO487">
        <f>IF(LEN(Table1[[#This Row],[Ledger 7]])&gt;0,IF(TYPE(VLOOKUP(Table1[[#This Row],[Ledger 7]],$GZ:$GZ,1,0))=16,1,0),0)</f>
        <v>0</v>
      </c>
      <c r="FP487">
        <f>IF(LEN(Table1[[#This Row],[Ledger 8]])&gt;0,IF(TYPE(VLOOKUP(Table1[[#This Row],[Ledger 8]],$GZ:$GZ,1,0))=16,1,0),0)</f>
        <v>0</v>
      </c>
      <c r="FQ487">
        <f>IF(LEN(Table1[[#This Row],[Ledger 9]])&gt;0,IF(TYPE(VLOOKUP(Table1[[#This Row],[Ledger 9]],$GZ:$GZ,1,0))=16,1,0),0)</f>
        <v>0</v>
      </c>
      <c r="FR487">
        <f>IF(LEN(Table1[[#This Row],[Ledger 10]])&gt;0,IF(TYPE(VLOOKUP(Table1[[#This Row],[Ledger 10]],$GZ:$GZ,1,0))=16,1,0),0)</f>
        <v>0</v>
      </c>
      <c r="FS487">
        <f>IF(LEN(Table1[[#This Row],[Ledger 11]])&gt;0,IF(TYPE(VLOOKUP(Table1[[#This Row],[Ledger 11]],$GZ:$GZ,1,0))=16,1,0),0)</f>
        <v>0</v>
      </c>
      <c r="FT487">
        <f>IF(LEN(Table1[[#This Row],[Ledger 12]])&gt;0,IF(TYPE(VLOOKUP(Table1[[#This Row],[Ledger 12]],$GZ:$GZ,1,0))=16,1,0),0)</f>
        <v>0</v>
      </c>
      <c r="FU487">
        <f>IF(LEN(Table1[[#This Row],[Ledger 13]])&gt;0,IF(TYPE(VLOOKUP(Table1[[#This Row],[Ledger 13]],$GZ:$GZ,1,0))=16,1,0),0)</f>
        <v>0</v>
      </c>
      <c r="FV487">
        <f>IF(LEN(Table1[[#This Row],[Ledger 14]])&gt;0,IF(TYPE(VLOOKUP(Table1[[#This Row],[Ledger 14]],$GZ:$GZ,1,0))=16,1,0),0)</f>
        <v>0</v>
      </c>
      <c r="FW487">
        <f>IF(LEN(Table1[[#This Row],[Ledger 15]])&gt;0,IF(TYPE(VLOOKUP(Table1[[#This Row],[Ledger 15]],$GZ:$GZ,1,0))=16,1,0),0)</f>
        <v>0</v>
      </c>
    </row>
    <row r="488" spans="4:179" ht="33" customHeight="1" x14ac:dyDescent="0.45">
      <c r="D488" s="8">
        <f t="shared" si="16"/>
        <v>483</v>
      </c>
      <c r="E488" s="32"/>
      <c r="F488" s="34"/>
      <c r="G488" s="34"/>
      <c r="H488" s="34"/>
      <c r="I488" s="34"/>
      <c r="J488" s="38"/>
      <c r="K488" s="33"/>
      <c r="L488" s="36"/>
      <c r="M488" s="35"/>
      <c r="N488" s="34"/>
      <c r="O488" s="41"/>
      <c r="P488" s="35"/>
      <c r="Q488" s="34"/>
      <c r="R488" s="37"/>
      <c r="S488" s="35"/>
      <c r="T488" s="34"/>
      <c r="U488" s="37"/>
      <c r="V488" s="35"/>
      <c r="W488" s="34"/>
      <c r="X488" s="37"/>
      <c r="Y488" s="35"/>
      <c r="Z488" s="34"/>
      <c r="AA488" s="37"/>
      <c r="AB488" s="35"/>
      <c r="AC488" s="34"/>
      <c r="AD488" s="37"/>
      <c r="AE488" s="35"/>
      <c r="AF488" s="34"/>
      <c r="AG488" s="37"/>
      <c r="AH488" s="35"/>
      <c r="AI488" s="34"/>
      <c r="AJ488" s="37"/>
      <c r="AK488" s="35"/>
      <c r="AL488" s="34"/>
      <c r="AM488" s="37"/>
      <c r="AN488" s="35"/>
      <c r="AO488" s="34"/>
      <c r="AP488" s="37"/>
      <c r="AQ488" s="35"/>
      <c r="AR488" s="34"/>
      <c r="AS488" s="37"/>
      <c r="AT488" s="35"/>
      <c r="AU488" s="34"/>
      <c r="AV488" s="37"/>
      <c r="AW488" s="35"/>
      <c r="AX488" s="34"/>
      <c r="AY488" s="37"/>
      <c r="AZ488" s="35"/>
      <c r="BA488" s="34"/>
      <c r="BB488" s="37"/>
      <c r="BC4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8" s="7"/>
      <c r="BF488" t="str">
        <f>IF(Table1[[#This Row],[Date]]="","","&amp;lt;VOUCHER REMOTEID="&amp;""""&amp;$A$11&amp;$A$13&amp;ROW()&amp;""""&amp;" VCHTYPE="""&amp;F488&amp;""" ACTION="""&amp;"Create"&amp;"""&amp;gt;")</f>
        <v/>
      </c>
      <c r="BG488" t="str">
        <f>IF(Table1[[#This Row],[Date]]="","",TEXT(Table1[[#This Row],[Date]],"yyyymmdd"))</f>
        <v/>
      </c>
      <c r="BH488" t="str">
        <f>Table1[[#This Row],[Date2]]</f>
        <v/>
      </c>
      <c r="BI488" t="str">
        <f>IF(Table1[[#This Row],[Date]]="","",Table1[[#This Row],[Voucher Type]])</f>
        <v/>
      </c>
      <c r="BJ488" t="str">
        <f>IF(Table1[[#This Row],[Ref No / Invoice No]]="","",Table1[[#This Row],[Ref No / Invoice No]])</f>
        <v/>
      </c>
      <c r="BK488" t="str">
        <f>IF(Table1[[#This Row],[Voucher No]]="","",Table1[[#This Row],[Voucher No]])</f>
        <v/>
      </c>
      <c r="BL488" t="str">
        <f>IF(Table1[[#This Row],[Date]]="","",Table1[[#This Row],[Narration]])</f>
        <v/>
      </c>
      <c r="BM488" t="str">
        <f>IF(Table1[[#This Row],[Date]]="","",$A$11&amp;$A$13&amp;ROW())</f>
        <v/>
      </c>
      <c r="BN488" t="str">
        <f>IF(Table1[[#This Row],[Date]]="","",$A$13)</f>
        <v/>
      </c>
      <c r="BP488" t="str">
        <f>IF(Table1[[#This Row],[Ledger 1]]="","","No")</f>
        <v/>
      </c>
      <c r="BQ488" t="str">
        <f>IF(Table1[[#This Row],[Date]]="","",IF(Table1[[#This Row],[Effect 1]]="Dr.","Yes","No"))</f>
        <v/>
      </c>
      <c r="BR488" t="str">
        <f>IF(Table1[[#This Row],[Date]]="","",Table1[[#This Row],[Ledger 1]])</f>
        <v/>
      </c>
      <c r="BS488" t="str">
        <f>IF(Table1[[#This Row],[Date]]="","",IF(Table1[[#This Row],[Effect 1]]="Dr.",-Table1[[#This Row],[Amount 1]],Table1[[#This Row],[Amount 1]]))</f>
        <v/>
      </c>
      <c r="BV488" t="str">
        <f>IF(Table1[[#This Row],[Ledger 2]]="","","No")</f>
        <v/>
      </c>
      <c r="BW488" t="str">
        <f>IF(Table1[[#This Row],[Date]]="","",IF(Table1[[#This Row],[Effect 2]]="Dr.","Yes","No"))</f>
        <v/>
      </c>
      <c r="BX488" t="str">
        <f>IF(Table1[[#This Row],[Date]]="","",Table1[[#This Row],[Ledger 2]])</f>
        <v/>
      </c>
      <c r="BY488" t="str">
        <f>IF(Table1[[#This Row],[Date]]="","",IF(Table1[[#This Row],[Effect 2]]="Dr.",-Table1[[#This Row],[Amount 2]],Table1[[#This Row],[Amount 2]]))</f>
        <v/>
      </c>
      <c r="CB488" t="str">
        <f>IF(Table1[[#This Row],[Ledger 3]]="","","No")</f>
        <v/>
      </c>
      <c r="CC488" t="str">
        <f>IF(Table1[[#This Row],[Ledger 3]]="","",IF(Table1[[#This Row],[Effect 3]]="Dr.","Yes","No"))</f>
        <v/>
      </c>
      <c r="CD488" t="str">
        <f>IF(Table1[[#This Row],[Ledger 3]]="","",Table1[[#This Row],[Ledger 3]])</f>
        <v/>
      </c>
      <c r="CE488" t="str">
        <f>IF(Table1[[#This Row],[Ledger 3]]="","",IF(Table1[[#This Row],[Effect 3]]="Dr.",-Table1[[#This Row],[Amount 3]],Table1[[#This Row],[Amount 3]]))</f>
        <v/>
      </c>
      <c r="CH488" t="str">
        <f>IF(Table1[[#This Row],[Ledger 4]]="","","No")</f>
        <v/>
      </c>
      <c r="CI488" t="str">
        <f>IF(Table1[[#This Row],[Ledger 4]]="","",IF(Table1[[#This Row],[Effect 4]]="Dr.","Yes","No"))</f>
        <v/>
      </c>
      <c r="CJ488" t="str">
        <f>IF(Table1[[#This Row],[Ledger 4]]="","",Table1[[#This Row],[Ledger 4]])</f>
        <v/>
      </c>
      <c r="CK488" t="str">
        <f>IF(Table1[[#This Row],[Ledger 4]]="","",IF(Table1[[#This Row],[Effect 4]]="Dr.",-Table1[[#This Row],[Amount 4]],Table1[[#This Row],[Amount 4]]))</f>
        <v/>
      </c>
      <c r="CN488" t="str">
        <f>IF(Table1[[#This Row],[Ledger 5]]="","","No")</f>
        <v/>
      </c>
      <c r="CO488" t="str">
        <f>IF(Table1[[#This Row],[Ledger 5]]="","",IF(Table1[[#This Row],[Effect 5]]="Dr.","Yes","No"))</f>
        <v/>
      </c>
      <c r="CP488" t="str">
        <f>IF(Table1[[#This Row],[Ledger 5]]="","",Table1[[#This Row],[Ledger 5]])</f>
        <v/>
      </c>
      <c r="CQ488" t="str">
        <f>IF(Table1[[#This Row],[Ledger 5]]="","",IF(Table1[[#This Row],[Effect 5]]="Dr.",-Table1[[#This Row],[Amount 5]],Table1[[#This Row],[Amount 5]]))</f>
        <v/>
      </c>
      <c r="CT488" t="str">
        <f>IF(Table1[[#This Row],[Ledger 6]]="","","No")</f>
        <v/>
      </c>
      <c r="CU488" t="str">
        <f>IF(Table1[[#This Row],[Ledger 6]]="","",IF(Table1[[#This Row],[Effect 6]]="Dr.","Yes","No"))</f>
        <v/>
      </c>
      <c r="CV488" t="str">
        <f>IF(Table1[[#This Row],[Ledger 6]]="","",Table1[[#This Row],[Ledger 6]])</f>
        <v/>
      </c>
      <c r="CW488" t="str">
        <f>IF(Table1[[#This Row],[Ledger 6]]="","",IF(Table1[[#This Row],[Effect 6]]="Dr.",-Table1[[#This Row],[Amount 6]],Table1[[#This Row],[Amount 6]]))</f>
        <v/>
      </c>
      <c r="CZ488" t="str">
        <f>IF(Table1[[#This Row],[Ledger 7]]="","","No")</f>
        <v/>
      </c>
      <c r="DA488" t="str">
        <f>IF(Table1[[#This Row],[Ledger 7]]="","",IF(Table1[[#This Row],[Effect 7]]="Dr.","Yes","No"))</f>
        <v/>
      </c>
      <c r="DB488" t="str">
        <f>IF(Table1[[#This Row],[Ledger 7]]="","",Table1[[#This Row],[Ledger 7]])</f>
        <v/>
      </c>
      <c r="DC488" t="str">
        <f>IF(Table1[[#This Row],[Ledger 7]]="","",IF(Table1[[#This Row],[Effect 7]]="Dr.",-Table1[[#This Row],[Amount 7]],Table1[[#This Row],[Amount 7]]))</f>
        <v/>
      </c>
      <c r="DF488" t="str">
        <f>IF(Table1[[#This Row],[Ledger 8]]="","","No")</f>
        <v/>
      </c>
      <c r="DG488" t="str">
        <f>IF(Table1[[#This Row],[Ledger 8]]="","",IF(Table1[[#This Row],[Effect 8]]="Dr.","Yes","No"))</f>
        <v/>
      </c>
      <c r="DH488" t="str">
        <f>IF(Table1[[#This Row],[Ledger 8]]="","",Table1[[#This Row],[Ledger 8]])</f>
        <v/>
      </c>
      <c r="DI488" t="str">
        <f>IF(Table1[[#This Row],[Ledger 8]]="","",IF(Table1[[#This Row],[Effect 8]]="Dr.",-Table1[[#This Row],[Amount 8]],Table1[[#This Row],[Amount 8]]))</f>
        <v/>
      </c>
      <c r="DL488" t="str">
        <f>IF(Table1[[#This Row],[Ledger 9]]="","","No")</f>
        <v/>
      </c>
      <c r="DM488" t="str">
        <f>IF(Table1[[#This Row],[Ledger 9]]="","",IF(Table1[[#This Row],[Effect 9]]="Dr.","Yes","No"))</f>
        <v/>
      </c>
      <c r="DN488" t="str">
        <f>IF(Table1[[#This Row],[Ledger 9]]="","",Table1[[#This Row],[Ledger 9]])</f>
        <v/>
      </c>
      <c r="DO488" t="str">
        <f>IF(Table1[[#This Row],[Ledger 9]]="","",IF(Table1[[#This Row],[Effect 9]]="Dr.",-Table1[[#This Row],[Amount 9]],Table1[[#This Row],[Amount 9]]))</f>
        <v/>
      </c>
      <c r="DR488" t="str">
        <f>IF(Table1[[#This Row],[Ledger 10]]="","","No")</f>
        <v/>
      </c>
      <c r="DS488" t="str">
        <f>IF(Table1[[#This Row],[Ledger 10]]="","",IF(Table1[[#This Row],[Effect 10]]="Dr.","Yes","No"))</f>
        <v/>
      </c>
      <c r="DT488" t="str">
        <f>IF(Table1[[#This Row],[Ledger 10]]="","",Table1[[#This Row],[Ledger 10]])</f>
        <v/>
      </c>
      <c r="DU488" t="str">
        <f>IF(Table1[[#This Row],[Ledger 10]]="","",IF(Table1[[#This Row],[Effect 10]]="Dr.",-Table1[[#This Row],[Amount 10]],Table1[[#This Row],[Amount 10]]))</f>
        <v/>
      </c>
      <c r="DX488" t="str">
        <f>IF(Table1[[#This Row],[Ledger 11]]="","","No")</f>
        <v/>
      </c>
      <c r="DY488" t="str">
        <f>IF(Table1[[#This Row],[Ledger 11]]="","",IF(Table1[[#This Row],[Effect 11]]="Dr.","Yes","No"))</f>
        <v/>
      </c>
      <c r="DZ488" t="str">
        <f>IF(Table1[[#This Row],[Ledger 11]]="","",Table1[[#This Row],[Ledger 11]])</f>
        <v/>
      </c>
      <c r="EA488" t="str">
        <f>IF(Table1[[#This Row],[Ledger 11]]="","",IF(Table1[[#This Row],[Effect 11]]="Dr.",-Table1[[#This Row],[Amount 11]],Table1[[#This Row],[Amount 11]]))</f>
        <v/>
      </c>
      <c r="ED488" t="str">
        <f>IF(Table1[[#This Row],[Ledger 12]]="","","No")</f>
        <v/>
      </c>
      <c r="EE488" t="str">
        <f>IF(Table1[[#This Row],[Ledger 12]]="","",IF(Table1[[#This Row],[Effect 12]]="Dr.","Yes","No"))</f>
        <v/>
      </c>
      <c r="EF488" t="str">
        <f>IF(Table1[[#This Row],[Ledger 12]]="","",Table1[[#This Row],[Ledger 12]])</f>
        <v/>
      </c>
      <c r="EG488" t="str">
        <f>IF(Table1[[#This Row],[Ledger 12]]="","",IF(Table1[[#This Row],[Effect 12]]="Dr.",-Table1[[#This Row],[Amount 12]],Table1[[#This Row],[Amount 12]]))</f>
        <v/>
      </c>
      <c r="EJ488" t="str">
        <f>IF(Table1[[#This Row],[Ledger 13]]="","","No")</f>
        <v/>
      </c>
      <c r="EK488" t="str">
        <f>IF(Table1[[#This Row],[Ledger 13]]="","",IF(Table1[[#This Row],[Effect 13]]="Dr.","Yes","No"))</f>
        <v/>
      </c>
      <c r="EL488" t="str">
        <f>IF(Table1[[#This Row],[Ledger 13]]="","",Table1[[#This Row],[Ledger 13]])</f>
        <v/>
      </c>
      <c r="EM488" t="str">
        <f>IF(Table1[[#This Row],[Ledger 13]]="","",IF(Table1[[#This Row],[Effect 13]]="Dr.",-Table1[[#This Row],[Amount 13]],Table1[[#This Row],[Amount 13]]))</f>
        <v/>
      </c>
      <c r="EP488" t="str">
        <f>IF(Table1[[#This Row],[Ledger 14]]="","","No")</f>
        <v/>
      </c>
      <c r="EQ488" t="str">
        <f>IF(Table1[[#This Row],[Ledger 14]]="","",IF(Table1[[#This Row],[Effect 14]]="Dr.","Yes","No"))</f>
        <v/>
      </c>
      <c r="ER488" t="str">
        <f>IF(Table1[[#This Row],[Ledger 14]]="","",Table1[[#This Row],[Ledger 14]])</f>
        <v/>
      </c>
      <c r="ES488" t="str">
        <f>IF(Table1[[#This Row],[Ledger 14]]="","",IF(Table1[[#This Row],[Effect 14]]="Dr.",-Table1[[#This Row],[Amount 14]],Table1[[#This Row],[Amount 14]]))</f>
        <v/>
      </c>
      <c r="EV488" t="str">
        <f>IF(Table1[[#This Row],[Ledger 15]]="","","No")</f>
        <v/>
      </c>
      <c r="EW488" t="str">
        <f>IF(Table1[[#This Row],[Ledger 15]]="","",IF(Table1[[#This Row],[Effect 15]]="Dr.","Yes","No"))</f>
        <v/>
      </c>
      <c r="EX488" t="str">
        <f>IF(Table1[[#This Row],[Ledger 15]]="","",Table1[[#This Row],[Ledger 15]])</f>
        <v/>
      </c>
      <c r="EY488" t="str">
        <f>IF(Table1[[#This Row],[Ledger 15]]="","",IF(Table1[[#This Row],[Effect 15]]="Dr.",-Table1[[#This Row],[Amount 15]],Table1[[#This Row],[Amount 15]]))</f>
        <v/>
      </c>
      <c r="FD4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8">
        <f>IF(Table1[[#This Row],[Date]]="",0,IF(AND(Table1[[#This Row],[Date]]&gt;=$FE$2,Table1[[#This Row],[Date]]&lt;=$FE$3),0,1))</f>
        <v>0</v>
      </c>
      <c r="FF488">
        <f>IF(Table1[[#This Row],[Date]]="",0,IF(TYPE(VLOOKUP(Table1[[#This Row],[Voucher Type]],Table1[[#All],[Voucher Type Master]],1,FALSE))=16,1,0))</f>
        <v>0</v>
      </c>
      <c r="FG488">
        <f>IF(TYPE(IF(Table1[[#This Row],[Date]]="",0,IF(VLOOKUP(Table1[[#This Row],[Voucher Type]],$FY$5:$FZ$13,2,0)=Table1[[#This Row],[Effect 1]],0,1)))=16,1,0)</f>
        <v>0</v>
      </c>
      <c r="FH4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8">
        <f>IF(LEN(Table1[[#This Row],[Ledger 1]])&gt;0,IF(TYPE(VLOOKUP(Table1[[#This Row],[Ledger 1]],GZ:GZ,1,0))=16,1,0),0)</f>
        <v>0</v>
      </c>
      <c r="FJ488">
        <f>IF(LEN(Table1[[#This Row],[Ledger 2]])&gt;0,IF(TYPE(VLOOKUP(Table1[[#This Row],[Ledger 2]],GZ:GZ,1,0))=16,1,0),0)</f>
        <v>0</v>
      </c>
      <c r="FK488">
        <f>IF(LEN(Table1[[#This Row],[Ledger 3]])&gt;0,IF(TYPE(VLOOKUP(Table1[[#This Row],[Ledger 3]],GZ:GZ,1,0))=16,1,0),0)</f>
        <v>0</v>
      </c>
      <c r="FL488">
        <f>IF(LEN(Table1[[#This Row],[Ledger 4]])&gt;0,IF(TYPE(VLOOKUP(Table1[[#This Row],[Ledger 4]],GZ:GZ,1,0))=16,1,0),0)</f>
        <v>0</v>
      </c>
      <c r="FM488">
        <f>IF(LEN(Table1[[#This Row],[Ledger 5]])&gt;0,IF(TYPE(VLOOKUP(Table1[[#This Row],[Ledger 5]],GZ:GZ,1,0))=16,1,0),0)</f>
        <v>0</v>
      </c>
      <c r="FN488">
        <f>IF(LEN(Table1[[#This Row],[Ledger 6]])&gt;0,IF(TYPE(VLOOKUP(Table1[[#This Row],[Ledger 6]],$GZ:$GZ,1,0))=16,1,0),0)</f>
        <v>0</v>
      </c>
      <c r="FO488">
        <f>IF(LEN(Table1[[#This Row],[Ledger 7]])&gt;0,IF(TYPE(VLOOKUP(Table1[[#This Row],[Ledger 7]],$GZ:$GZ,1,0))=16,1,0),0)</f>
        <v>0</v>
      </c>
      <c r="FP488">
        <f>IF(LEN(Table1[[#This Row],[Ledger 8]])&gt;0,IF(TYPE(VLOOKUP(Table1[[#This Row],[Ledger 8]],$GZ:$GZ,1,0))=16,1,0),0)</f>
        <v>0</v>
      </c>
      <c r="FQ488">
        <f>IF(LEN(Table1[[#This Row],[Ledger 9]])&gt;0,IF(TYPE(VLOOKUP(Table1[[#This Row],[Ledger 9]],$GZ:$GZ,1,0))=16,1,0),0)</f>
        <v>0</v>
      </c>
      <c r="FR488">
        <f>IF(LEN(Table1[[#This Row],[Ledger 10]])&gt;0,IF(TYPE(VLOOKUP(Table1[[#This Row],[Ledger 10]],$GZ:$GZ,1,0))=16,1,0),0)</f>
        <v>0</v>
      </c>
      <c r="FS488">
        <f>IF(LEN(Table1[[#This Row],[Ledger 11]])&gt;0,IF(TYPE(VLOOKUP(Table1[[#This Row],[Ledger 11]],$GZ:$GZ,1,0))=16,1,0),0)</f>
        <v>0</v>
      </c>
      <c r="FT488">
        <f>IF(LEN(Table1[[#This Row],[Ledger 12]])&gt;0,IF(TYPE(VLOOKUP(Table1[[#This Row],[Ledger 12]],$GZ:$GZ,1,0))=16,1,0),0)</f>
        <v>0</v>
      </c>
      <c r="FU488">
        <f>IF(LEN(Table1[[#This Row],[Ledger 13]])&gt;0,IF(TYPE(VLOOKUP(Table1[[#This Row],[Ledger 13]],$GZ:$GZ,1,0))=16,1,0),0)</f>
        <v>0</v>
      </c>
      <c r="FV488">
        <f>IF(LEN(Table1[[#This Row],[Ledger 14]])&gt;0,IF(TYPE(VLOOKUP(Table1[[#This Row],[Ledger 14]],$GZ:$GZ,1,0))=16,1,0),0)</f>
        <v>0</v>
      </c>
      <c r="FW488">
        <f>IF(LEN(Table1[[#This Row],[Ledger 15]])&gt;0,IF(TYPE(VLOOKUP(Table1[[#This Row],[Ledger 15]],$GZ:$GZ,1,0))=16,1,0),0)</f>
        <v>0</v>
      </c>
    </row>
    <row r="489" spans="4:179" ht="33" customHeight="1" x14ac:dyDescent="0.45">
      <c r="D489" s="8">
        <f t="shared" si="16"/>
        <v>484</v>
      </c>
      <c r="E489" s="32"/>
      <c r="F489" s="34"/>
      <c r="G489" s="34"/>
      <c r="H489" s="34"/>
      <c r="I489" s="34"/>
      <c r="J489" s="38"/>
      <c r="K489" s="33"/>
      <c r="L489" s="36"/>
      <c r="M489" s="35"/>
      <c r="N489" s="34"/>
      <c r="O489" s="41"/>
      <c r="P489" s="35"/>
      <c r="Q489" s="34"/>
      <c r="R489" s="37"/>
      <c r="S489" s="35"/>
      <c r="T489" s="34"/>
      <c r="U489" s="37"/>
      <c r="V489" s="35"/>
      <c r="W489" s="34"/>
      <c r="X489" s="37"/>
      <c r="Y489" s="35"/>
      <c r="Z489" s="34"/>
      <c r="AA489" s="37"/>
      <c r="AB489" s="35"/>
      <c r="AC489" s="34"/>
      <c r="AD489" s="37"/>
      <c r="AE489" s="35"/>
      <c r="AF489" s="34"/>
      <c r="AG489" s="37"/>
      <c r="AH489" s="35"/>
      <c r="AI489" s="34"/>
      <c r="AJ489" s="37"/>
      <c r="AK489" s="35"/>
      <c r="AL489" s="34"/>
      <c r="AM489" s="37"/>
      <c r="AN489" s="35"/>
      <c r="AO489" s="34"/>
      <c r="AP489" s="37"/>
      <c r="AQ489" s="35"/>
      <c r="AR489" s="34"/>
      <c r="AS489" s="37"/>
      <c r="AT489" s="35"/>
      <c r="AU489" s="34"/>
      <c r="AV489" s="37"/>
      <c r="AW489" s="35"/>
      <c r="AX489" s="34"/>
      <c r="AY489" s="37"/>
      <c r="AZ489" s="35"/>
      <c r="BA489" s="34"/>
      <c r="BB489" s="37"/>
      <c r="BC4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89" s="7"/>
      <c r="BF489" t="str">
        <f>IF(Table1[[#This Row],[Date]]="","","&amp;lt;VOUCHER REMOTEID="&amp;""""&amp;$A$11&amp;$A$13&amp;ROW()&amp;""""&amp;" VCHTYPE="""&amp;F489&amp;""" ACTION="""&amp;"Create"&amp;"""&amp;gt;")</f>
        <v/>
      </c>
      <c r="BG489" t="str">
        <f>IF(Table1[[#This Row],[Date]]="","",TEXT(Table1[[#This Row],[Date]],"yyyymmdd"))</f>
        <v/>
      </c>
      <c r="BH489" t="str">
        <f>Table1[[#This Row],[Date2]]</f>
        <v/>
      </c>
      <c r="BI489" t="str">
        <f>IF(Table1[[#This Row],[Date]]="","",Table1[[#This Row],[Voucher Type]])</f>
        <v/>
      </c>
      <c r="BJ489" t="str">
        <f>IF(Table1[[#This Row],[Ref No / Invoice No]]="","",Table1[[#This Row],[Ref No / Invoice No]])</f>
        <v/>
      </c>
      <c r="BK489" t="str">
        <f>IF(Table1[[#This Row],[Voucher No]]="","",Table1[[#This Row],[Voucher No]])</f>
        <v/>
      </c>
      <c r="BL489" t="str">
        <f>IF(Table1[[#This Row],[Date]]="","",Table1[[#This Row],[Narration]])</f>
        <v/>
      </c>
      <c r="BM489" t="str">
        <f>IF(Table1[[#This Row],[Date]]="","",$A$11&amp;$A$13&amp;ROW())</f>
        <v/>
      </c>
      <c r="BN489" t="str">
        <f>IF(Table1[[#This Row],[Date]]="","",$A$13)</f>
        <v/>
      </c>
      <c r="BP489" t="str">
        <f>IF(Table1[[#This Row],[Ledger 1]]="","","No")</f>
        <v/>
      </c>
      <c r="BQ489" t="str">
        <f>IF(Table1[[#This Row],[Date]]="","",IF(Table1[[#This Row],[Effect 1]]="Dr.","Yes","No"))</f>
        <v/>
      </c>
      <c r="BR489" t="str">
        <f>IF(Table1[[#This Row],[Date]]="","",Table1[[#This Row],[Ledger 1]])</f>
        <v/>
      </c>
      <c r="BS489" t="str">
        <f>IF(Table1[[#This Row],[Date]]="","",IF(Table1[[#This Row],[Effect 1]]="Dr.",-Table1[[#This Row],[Amount 1]],Table1[[#This Row],[Amount 1]]))</f>
        <v/>
      </c>
      <c r="BV489" t="str">
        <f>IF(Table1[[#This Row],[Ledger 2]]="","","No")</f>
        <v/>
      </c>
      <c r="BW489" t="str">
        <f>IF(Table1[[#This Row],[Date]]="","",IF(Table1[[#This Row],[Effect 2]]="Dr.","Yes","No"))</f>
        <v/>
      </c>
      <c r="BX489" t="str">
        <f>IF(Table1[[#This Row],[Date]]="","",Table1[[#This Row],[Ledger 2]])</f>
        <v/>
      </c>
      <c r="BY489" t="str">
        <f>IF(Table1[[#This Row],[Date]]="","",IF(Table1[[#This Row],[Effect 2]]="Dr.",-Table1[[#This Row],[Amount 2]],Table1[[#This Row],[Amount 2]]))</f>
        <v/>
      </c>
      <c r="CB489" t="str">
        <f>IF(Table1[[#This Row],[Ledger 3]]="","","No")</f>
        <v/>
      </c>
      <c r="CC489" t="str">
        <f>IF(Table1[[#This Row],[Ledger 3]]="","",IF(Table1[[#This Row],[Effect 3]]="Dr.","Yes","No"))</f>
        <v/>
      </c>
      <c r="CD489" t="str">
        <f>IF(Table1[[#This Row],[Ledger 3]]="","",Table1[[#This Row],[Ledger 3]])</f>
        <v/>
      </c>
      <c r="CE489" t="str">
        <f>IF(Table1[[#This Row],[Ledger 3]]="","",IF(Table1[[#This Row],[Effect 3]]="Dr.",-Table1[[#This Row],[Amount 3]],Table1[[#This Row],[Amount 3]]))</f>
        <v/>
      </c>
      <c r="CH489" t="str">
        <f>IF(Table1[[#This Row],[Ledger 4]]="","","No")</f>
        <v/>
      </c>
      <c r="CI489" t="str">
        <f>IF(Table1[[#This Row],[Ledger 4]]="","",IF(Table1[[#This Row],[Effect 4]]="Dr.","Yes","No"))</f>
        <v/>
      </c>
      <c r="CJ489" t="str">
        <f>IF(Table1[[#This Row],[Ledger 4]]="","",Table1[[#This Row],[Ledger 4]])</f>
        <v/>
      </c>
      <c r="CK489" t="str">
        <f>IF(Table1[[#This Row],[Ledger 4]]="","",IF(Table1[[#This Row],[Effect 4]]="Dr.",-Table1[[#This Row],[Amount 4]],Table1[[#This Row],[Amount 4]]))</f>
        <v/>
      </c>
      <c r="CN489" t="str">
        <f>IF(Table1[[#This Row],[Ledger 5]]="","","No")</f>
        <v/>
      </c>
      <c r="CO489" t="str">
        <f>IF(Table1[[#This Row],[Ledger 5]]="","",IF(Table1[[#This Row],[Effect 5]]="Dr.","Yes","No"))</f>
        <v/>
      </c>
      <c r="CP489" t="str">
        <f>IF(Table1[[#This Row],[Ledger 5]]="","",Table1[[#This Row],[Ledger 5]])</f>
        <v/>
      </c>
      <c r="CQ489" t="str">
        <f>IF(Table1[[#This Row],[Ledger 5]]="","",IF(Table1[[#This Row],[Effect 5]]="Dr.",-Table1[[#This Row],[Amount 5]],Table1[[#This Row],[Amount 5]]))</f>
        <v/>
      </c>
      <c r="CT489" t="str">
        <f>IF(Table1[[#This Row],[Ledger 6]]="","","No")</f>
        <v/>
      </c>
      <c r="CU489" t="str">
        <f>IF(Table1[[#This Row],[Ledger 6]]="","",IF(Table1[[#This Row],[Effect 6]]="Dr.","Yes","No"))</f>
        <v/>
      </c>
      <c r="CV489" t="str">
        <f>IF(Table1[[#This Row],[Ledger 6]]="","",Table1[[#This Row],[Ledger 6]])</f>
        <v/>
      </c>
      <c r="CW489" t="str">
        <f>IF(Table1[[#This Row],[Ledger 6]]="","",IF(Table1[[#This Row],[Effect 6]]="Dr.",-Table1[[#This Row],[Amount 6]],Table1[[#This Row],[Amount 6]]))</f>
        <v/>
      </c>
      <c r="CZ489" t="str">
        <f>IF(Table1[[#This Row],[Ledger 7]]="","","No")</f>
        <v/>
      </c>
      <c r="DA489" t="str">
        <f>IF(Table1[[#This Row],[Ledger 7]]="","",IF(Table1[[#This Row],[Effect 7]]="Dr.","Yes","No"))</f>
        <v/>
      </c>
      <c r="DB489" t="str">
        <f>IF(Table1[[#This Row],[Ledger 7]]="","",Table1[[#This Row],[Ledger 7]])</f>
        <v/>
      </c>
      <c r="DC489" t="str">
        <f>IF(Table1[[#This Row],[Ledger 7]]="","",IF(Table1[[#This Row],[Effect 7]]="Dr.",-Table1[[#This Row],[Amount 7]],Table1[[#This Row],[Amount 7]]))</f>
        <v/>
      </c>
      <c r="DF489" t="str">
        <f>IF(Table1[[#This Row],[Ledger 8]]="","","No")</f>
        <v/>
      </c>
      <c r="DG489" t="str">
        <f>IF(Table1[[#This Row],[Ledger 8]]="","",IF(Table1[[#This Row],[Effect 8]]="Dr.","Yes","No"))</f>
        <v/>
      </c>
      <c r="DH489" t="str">
        <f>IF(Table1[[#This Row],[Ledger 8]]="","",Table1[[#This Row],[Ledger 8]])</f>
        <v/>
      </c>
      <c r="DI489" t="str">
        <f>IF(Table1[[#This Row],[Ledger 8]]="","",IF(Table1[[#This Row],[Effect 8]]="Dr.",-Table1[[#This Row],[Amount 8]],Table1[[#This Row],[Amount 8]]))</f>
        <v/>
      </c>
      <c r="DL489" t="str">
        <f>IF(Table1[[#This Row],[Ledger 9]]="","","No")</f>
        <v/>
      </c>
      <c r="DM489" t="str">
        <f>IF(Table1[[#This Row],[Ledger 9]]="","",IF(Table1[[#This Row],[Effect 9]]="Dr.","Yes","No"))</f>
        <v/>
      </c>
      <c r="DN489" t="str">
        <f>IF(Table1[[#This Row],[Ledger 9]]="","",Table1[[#This Row],[Ledger 9]])</f>
        <v/>
      </c>
      <c r="DO489" t="str">
        <f>IF(Table1[[#This Row],[Ledger 9]]="","",IF(Table1[[#This Row],[Effect 9]]="Dr.",-Table1[[#This Row],[Amount 9]],Table1[[#This Row],[Amount 9]]))</f>
        <v/>
      </c>
      <c r="DR489" t="str">
        <f>IF(Table1[[#This Row],[Ledger 10]]="","","No")</f>
        <v/>
      </c>
      <c r="DS489" t="str">
        <f>IF(Table1[[#This Row],[Ledger 10]]="","",IF(Table1[[#This Row],[Effect 10]]="Dr.","Yes","No"))</f>
        <v/>
      </c>
      <c r="DT489" t="str">
        <f>IF(Table1[[#This Row],[Ledger 10]]="","",Table1[[#This Row],[Ledger 10]])</f>
        <v/>
      </c>
      <c r="DU489" t="str">
        <f>IF(Table1[[#This Row],[Ledger 10]]="","",IF(Table1[[#This Row],[Effect 10]]="Dr.",-Table1[[#This Row],[Amount 10]],Table1[[#This Row],[Amount 10]]))</f>
        <v/>
      </c>
      <c r="DX489" t="str">
        <f>IF(Table1[[#This Row],[Ledger 11]]="","","No")</f>
        <v/>
      </c>
      <c r="DY489" t="str">
        <f>IF(Table1[[#This Row],[Ledger 11]]="","",IF(Table1[[#This Row],[Effect 11]]="Dr.","Yes","No"))</f>
        <v/>
      </c>
      <c r="DZ489" t="str">
        <f>IF(Table1[[#This Row],[Ledger 11]]="","",Table1[[#This Row],[Ledger 11]])</f>
        <v/>
      </c>
      <c r="EA489" t="str">
        <f>IF(Table1[[#This Row],[Ledger 11]]="","",IF(Table1[[#This Row],[Effect 11]]="Dr.",-Table1[[#This Row],[Amount 11]],Table1[[#This Row],[Amount 11]]))</f>
        <v/>
      </c>
      <c r="ED489" t="str">
        <f>IF(Table1[[#This Row],[Ledger 12]]="","","No")</f>
        <v/>
      </c>
      <c r="EE489" t="str">
        <f>IF(Table1[[#This Row],[Ledger 12]]="","",IF(Table1[[#This Row],[Effect 12]]="Dr.","Yes","No"))</f>
        <v/>
      </c>
      <c r="EF489" t="str">
        <f>IF(Table1[[#This Row],[Ledger 12]]="","",Table1[[#This Row],[Ledger 12]])</f>
        <v/>
      </c>
      <c r="EG489" t="str">
        <f>IF(Table1[[#This Row],[Ledger 12]]="","",IF(Table1[[#This Row],[Effect 12]]="Dr.",-Table1[[#This Row],[Amount 12]],Table1[[#This Row],[Amount 12]]))</f>
        <v/>
      </c>
      <c r="EJ489" t="str">
        <f>IF(Table1[[#This Row],[Ledger 13]]="","","No")</f>
        <v/>
      </c>
      <c r="EK489" t="str">
        <f>IF(Table1[[#This Row],[Ledger 13]]="","",IF(Table1[[#This Row],[Effect 13]]="Dr.","Yes","No"))</f>
        <v/>
      </c>
      <c r="EL489" t="str">
        <f>IF(Table1[[#This Row],[Ledger 13]]="","",Table1[[#This Row],[Ledger 13]])</f>
        <v/>
      </c>
      <c r="EM489" t="str">
        <f>IF(Table1[[#This Row],[Ledger 13]]="","",IF(Table1[[#This Row],[Effect 13]]="Dr.",-Table1[[#This Row],[Amount 13]],Table1[[#This Row],[Amount 13]]))</f>
        <v/>
      </c>
      <c r="EP489" t="str">
        <f>IF(Table1[[#This Row],[Ledger 14]]="","","No")</f>
        <v/>
      </c>
      <c r="EQ489" t="str">
        <f>IF(Table1[[#This Row],[Ledger 14]]="","",IF(Table1[[#This Row],[Effect 14]]="Dr.","Yes","No"))</f>
        <v/>
      </c>
      <c r="ER489" t="str">
        <f>IF(Table1[[#This Row],[Ledger 14]]="","",Table1[[#This Row],[Ledger 14]])</f>
        <v/>
      </c>
      <c r="ES489" t="str">
        <f>IF(Table1[[#This Row],[Ledger 14]]="","",IF(Table1[[#This Row],[Effect 14]]="Dr.",-Table1[[#This Row],[Amount 14]],Table1[[#This Row],[Amount 14]]))</f>
        <v/>
      </c>
      <c r="EV489" t="str">
        <f>IF(Table1[[#This Row],[Ledger 15]]="","","No")</f>
        <v/>
      </c>
      <c r="EW489" t="str">
        <f>IF(Table1[[#This Row],[Ledger 15]]="","",IF(Table1[[#This Row],[Effect 15]]="Dr.","Yes","No"))</f>
        <v/>
      </c>
      <c r="EX489" t="str">
        <f>IF(Table1[[#This Row],[Ledger 15]]="","",Table1[[#This Row],[Ledger 15]])</f>
        <v/>
      </c>
      <c r="EY489" t="str">
        <f>IF(Table1[[#This Row],[Ledger 15]]="","",IF(Table1[[#This Row],[Effect 15]]="Dr.",-Table1[[#This Row],[Amount 15]],Table1[[#This Row],[Amount 15]]))</f>
        <v/>
      </c>
      <c r="FD4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89">
        <f>IF(Table1[[#This Row],[Date]]="",0,IF(AND(Table1[[#This Row],[Date]]&gt;=$FE$2,Table1[[#This Row],[Date]]&lt;=$FE$3),0,1))</f>
        <v>0</v>
      </c>
      <c r="FF489">
        <f>IF(Table1[[#This Row],[Date]]="",0,IF(TYPE(VLOOKUP(Table1[[#This Row],[Voucher Type]],Table1[[#All],[Voucher Type Master]],1,FALSE))=16,1,0))</f>
        <v>0</v>
      </c>
      <c r="FG489">
        <f>IF(TYPE(IF(Table1[[#This Row],[Date]]="",0,IF(VLOOKUP(Table1[[#This Row],[Voucher Type]],$FY$5:$FZ$13,2,0)=Table1[[#This Row],[Effect 1]],0,1)))=16,1,0)</f>
        <v>0</v>
      </c>
      <c r="FH4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89">
        <f>IF(LEN(Table1[[#This Row],[Ledger 1]])&gt;0,IF(TYPE(VLOOKUP(Table1[[#This Row],[Ledger 1]],GZ:GZ,1,0))=16,1,0),0)</f>
        <v>0</v>
      </c>
      <c r="FJ489">
        <f>IF(LEN(Table1[[#This Row],[Ledger 2]])&gt;0,IF(TYPE(VLOOKUP(Table1[[#This Row],[Ledger 2]],GZ:GZ,1,0))=16,1,0),0)</f>
        <v>0</v>
      </c>
      <c r="FK489">
        <f>IF(LEN(Table1[[#This Row],[Ledger 3]])&gt;0,IF(TYPE(VLOOKUP(Table1[[#This Row],[Ledger 3]],GZ:GZ,1,0))=16,1,0),0)</f>
        <v>0</v>
      </c>
      <c r="FL489">
        <f>IF(LEN(Table1[[#This Row],[Ledger 4]])&gt;0,IF(TYPE(VLOOKUP(Table1[[#This Row],[Ledger 4]],GZ:GZ,1,0))=16,1,0),0)</f>
        <v>0</v>
      </c>
      <c r="FM489">
        <f>IF(LEN(Table1[[#This Row],[Ledger 5]])&gt;0,IF(TYPE(VLOOKUP(Table1[[#This Row],[Ledger 5]],GZ:GZ,1,0))=16,1,0),0)</f>
        <v>0</v>
      </c>
      <c r="FN489">
        <f>IF(LEN(Table1[[#This Row],[Ledger 6]])&gt;0,IF(TYPE(VLOOKUP(Table1[[#This Row],[Ledger 6]],$GZ:$GZ,1,0))=16,1,0),0)</f>
        <v>0</v>
      </c>
      <c r="FO489">
        <f>IF(LEN(Table1[[#This Row],[Ledger 7]])&gt;0,IF(TYPE(VLOOKUP(Table1[[#This Row],[Ledger 7]],$GZ:$GZ,1,0))=16,1,0),0)</f>
        <v>0</v>
      </c>
      <c r="FP489">
        <f>IF(LEN(Table1[[#This Row],[Ledger 8]])&gt;0,IF(TYPE(VLOOKUP(Table1[[#This Row],[Ledger 8]],$GZ:$GZ,1,0))=16,1,0),0)</f>
        <v>0</v>
      </c>
      <c r="FQ489">
        <f>IF(LEN(Table1[[#This Row],[Ledger 9]])&gt;0,IF(TYPE(VLOOKUP(Table1[[#This Row],[Ledger 9]],$GZ:$GZ,1,0))=16,1,0),0)</f>
        <v>0</v>
      </c>
      <c r="FR489">
        <f>IF(LEN(Table1[[#This Row],[Ledger 10]])&gt;0,IF(TYPE(VLOOKUP(Table1[[#This Row],[Ledger 10]],$GZ:$GZ,1,0))=16,1,0),0)</f>
        <v>0</v>
      </c>
      <c r="FS489">
        <f>IF(LEN(Table1[[#This Row],[Ledger 11]])&gt;0,IF(TYPE(VLOOKUP(Table1[[#This Row],[Ledger 11]],$GZ:$GZ,1,0))=16,1,0),0)</f>
        <v>0</v>
      </c>
      <c r="FT489">
        <f>IF(LEN(Table1[[#This Row],[Ledger 12]])&gt;0,IF(TYPE(VLOOKUP(Table1[[#This Row],[Ledger 12]],$GZ:$GZ,1,0))=16,1,0),0)</f>
        <v>0</v>
      </c>
      <c r="FU489">
        <f>IF(LEN(Table1[[#This Row],[Ledger 13]])&gt;0,IF(TYPE(VLOOKUP(Table1[[#This Row],[Ledger 13]],$GZ:$GZ,1,0))=16,1,0),0)</f>
        <v>0</v>
      </c>
      <c r="FV489">
        <f>IF(LEN(Table1[[#This Row],[Ledger 14]])&gt;0,IF(TYPE(VLOOKUP(Table1[[#This Row],[Ledger 14]],$GZ:$GZ,1,0))=16,1,0),0)</f>
        <v>0</v>
      </c>
      <c r="FW489">
        <f>IF(LEN(Table1[[#This Row],[Ledger 15]])&gt;0,IF(TYPE(VLOOKUP(Table1[[#This Row],[Ledger 15]],$GZ:$GZ,1,0))=16,1,0),0)</f>
        <v>0</v>
      </c>
    </row>
    <row r="490" spans="4:179" ht="33" customHeight="1" x14ac:dyDescent="0.45">
      <c r="D490" s="8">
        <f t="shared" si="16"/>
        <v>485</v>
      </c>
      <c r="E490" s="32"/>
      <c r="F490" s="34"/>
      <c r="G490" s="34"/>
      <c r="H490" s="34"/>
      <c r="I490" s="34"/>
      <c r="J490" s="38"/>
      <c r="K490" s="33"/>
      <c r="L490" s="36"/>
      <c r="M490" s="35"/>
      <c r="N490" s="34"/>
      <c r="O490" s="41"/>
      <c r="P490" s="35"/>
      <c r="Q490" s="34"/>
      <c r="R490" s="37"/>
      <c r="S490" s="35"/>
      <c r="T490" s="34"/>
      <c r="U490" s="37"/>
      <c r="V490" s="35"/>
      <c r="W490" s="34"/>
      <c r="X490" s="37"/>
      <c r="Y490" s="35"/>
      <c r="Z490" s="34"/>
      <c r="AA490" s="37"/>
      <c r="AB490" s="35"/>
      <c r="AC490" s="34"/>
      <c r="AD490" s="37"/>
      <c r="AE490" s="35"/>
      <c r="AF490" s="34"/>
      <c r="AG490" s="37"/>
      <c r="AH490" s="35"/>
      <c r="AI490" s="34"/>
      <c r="AJ490" s="37"/>
      <c r="AK490" s="35"/>
      <c r="AL490" s="34"/>
      <c r="AM490" s="37"/>
      <c r="AN490" s="35"/>
      <c r="AO490" s="34"/>
      <c r="AP490" s="37"/>
      <c r="AQ490" s="35"/>
      <c r="AR490" s="34"/>
      <c r="AS490" s="37"/>
      <c r="AT490" s="35"/>
      <c r="AU490" s="34"/>
      <c r="AV490" s="37"/>
      <c r="AW490" s="35"/>
      <c r="AX490" s="34"/>
      <c r="AY490" s="37"/>
      <c r="AZ490" s="35"/>
      <c r="BA490" s="34"/>
      <c r="BB490" s="37"/>
      <c r="BC4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0" s="7"/>
      <c r="BF490" t="str">
        <f>IF(Table1[[#This Row],[Date]]="","","&amp;lt;VOUCHER REMOTEID="&amp;""""&amp;$A$11&amp;$A$13&amp;ROW()&amp;""""&amp;" VCHTYPE="""&amp;F490&amp;""" ACTION="""&amp;"Create"&amp;"""&amp;gt;")</f>
        <v/>
      </c>
      <c r="BG490" t="str">
        <f>IF(Table1[[#This Row],[Date]]="","",TEXT(Table1[[#This Row],[Date]],"yyyymmdd"))</f>
        <v/>
      </c>
      <c r="BH490" t="str">
        <f>Table1[[#This Row],[Date2]]</f>
        <v/>
      </c>
      <c r="BI490" t="str">
        <f>IF(Table1[[#This Row],[Date]]="","",Table1[[#This Row],[Voucher Type]])</f>
        <v/>
      </c>
      <c r="BJ490" t="str">
        <f>IF(Table1[[#This Row],[Ref No / Invoice No]]="","",Table1[[#This Row],[Ref No / Invoice No]])</f>
        <v/>
      </c>
      <c r="BK490" t="str">
        <f>IF(Table1[[#This Row],[Voucher No]]="","",Table1[[#This Row],[Voucher No]])</f>
        <v/>
      </c>
      <c r="BL490" t="str">
        <f>IF(Table1[[#This Row],[Date]]="","",Table1[[#This Row],[Narration]])</f>
        <v/>
      </c>
      <c r="BM490" t="str">
        <f>IF(Table1[[#This Row],[Date]]="","",$A$11&amp;$A$13&amp;ROW())</f>
        <v/>
      </c>
      <c r="BN490" t="str">
        <f>IF(Table1[[#This Row],[Date]]="","",$A$13)</f>
        <v/>
      </c>
      <c r="BP490" t="str">
        <f>IF(Table1[[#This Row],[Ledger 1]]="","","No")</f>
        <v/>
      </c>
      <c r="BQ490" t="str">
        <f>IF(Table1[[#This Row],[Date]]="","",IF(Table1[[#This Row],[Effect 1]]="Dr.","Yes","No"))</f>
        <v/>
      </c>
      <c r="BR490" t="str">
        <f>IF(Table1[[#This Row],[Date]]="","",Table1[[#This Row],[Ledger 1]])</f>
        <v/>
      </c>
      <c r="BS490" t="str">
        <f>IF(Table1[[#This Row],[Date]]="","",IF(Table1[[#This Row],[Effect 1]]="Dr.",-Table1[[#This Row],[Amount 1]],Table1[[#This Row],[Amount 1]]))</f>
        <v/>
      </c>
      <c r="BV490" t="str">
        <f>IF(Table1[[#This Row],[Ledger 2]]="","","No")</f>
        <v/>
      </c>
      <c r="BW490" t="str">
        <f>IF(Table1[[#This Row],[Date]]="","",IF(Table1[[#This Row],[Effect 2]]="Dr.","Yes","No"))</f>
        <v/>
      </c>
      <c r="BX490" t="str">
        <f>IF(Table1[[#This Row],[Date]]="","",Table1[[#This Row],[Ledger 2]])</f>
        <v/>
      </c>
      <c r="BY490" t="str">
        <f>IF(Table1[[#This Row],[Date]]="","",IF(Table1[[#This Row],[Effect 2]]="Dr.",-Table1[[#This Row],[Amount 2]],Table1[[#This Row],[Amount 2]]))</f>
        <v/>
      </c>
      <c r="CB490" t="str">
        <f>IF(Table1[[#This Row],[Ledger 3]]="","","No")</f>
        <v/>
      </c>
      <c r="CC490" t="str">
        <f>IF(Table1[[#This Row],[Ledger 3]]="","",IF(Table1[[#This Row],[Effect 3]]="Dr.","Yes","No"))</f>
        <v/>
      </c>
      <c r="CD490" t="str">
        <f>IF(Table1[[#This Row],[Ledger 3]]="","",Table1[[#This Row],[Ledger 3]])</f>
        <v/>
      </c>
      <c r="CE490" t="str">
        <f>IF(Table1[[#This Row],[Ledger 3]]="","",IF(Table1[[#This Row],[Effect 3]]="Dr.",-Table1[[#This Row],[Amount 3]],Table1[[#This Row],[Amount 3]]))</f>
        <v/>
      </c>
      <c r="CH490" t="str">
        <f>IF(Table1[[#This Row],[Ledger 4]]="","","No")</f>
        <v/>
      </c>
      <c r="CI490" t="str">
        <f>IF(Table1[[#This Row],[Ledger 4]]="","",IF(Table1[[#This Row],[Effect 4]]="Dr.","Yes","No"))</f>
        <v/>
      </c>
      <c r="CJ490" t="str">
        <f>IF(Table1[[#This Row],[Ledger 4]]="","",Table1[[#This Row],[Ledger 4]])</f>
        <v/>
      </c>
      <c r="CK490" t="str">
        <f>IF(Table1[[#This Row],[Ledger 4]]="","",IF(Table1[[#This Row],[Effect 4]]="Dr.",-Table1[[#This Row],[Amount 4]],Table1[[#This Row],[Amount 4]]))</f>
        <v/>
      </c>
      <c r="CN490" t="str">
        <f>IF(Table1[[#This Row],[Ledger 5]]="","","No")</f>
        <v/>
      </c>
      <c r="CO490" t="str">
        <f>IF(Table1[[#This Row],[Ledger 5]]="","",IF(Table1[[#This Row],[Effect 5]]="Dr.","Yes","No"))</f>
        <v/>
      </c>
      <c r="CP490" t="str">
        <f>IF(Table1[[#This Row],[Ledger 5]]="","",Table1[[#This Row],[Ledger 5]])</f>
        <v/>
      </c>
      <c r="CQ490" t="str">
        <f>IF(Table1[[#This Row],[Ledger 5]]="","",IF(Table1[[#This Row],[Effect 5]]="Dr.",-Table1[[#This Row],[Amount 5]],Table1[[#This Row],[Amount 5]]))</f>
        <v/>
      </c>
      <c r="CT490" t="str">
        <f>IF(Table1[[#This Row],[Ledger 6]]="","","No")</f>
        <v/>
      </c>
      <c r="CU490" t="str">
        <f>IF(Table1[[#This Row],[Ledger 6]]="","",IF(Table1[[#This Row],[Effect 6]]="Dr.","Yes","No"))</f>
        <v/>
      </c>
      <c r="CV490" t="str">
        <f>IF(Table1[[#This Row],[Ledger 6]]="","",Table1[[#This Row],[Ledger 6]])</f>
        <v/>
      </c>
      <c r="CW490" t="str">
        <f>IF(Table1[[#This Row],[Ledger 6]]="","",IF(Table1[[#This Row],[Effect 6]]="Dr.",-Table1[[#This Row],[Amount 6]],Table1[[#This Row],[Amount 6]]))</f>
        <v/>
      </c>
      <c r="CZ490" t="str">
        <f>IF(Table1[[#This Row],[Ledger 7]]="","","No")</f>
        <v/>
      </c>
      <c r="DA490" t="str">
        <f>IF(Table1[[#This Row],[Ledger 7]]="","",IF(Table1[[#This Row],[Effect 7]]="Dr.","Yes","No"))</f>
        <v/>
      </c>
      <c r="DB490" t="str">
        <f>IF(Table1[[#This Row],[Ledger 7]]="","",Table1[[#This Row],[Ledger 7]])</f>
        <v/>
      </c>
      <c r="DC490" t="str">
        <f>IF(Table1[[#This Row],[Ledger 7]]="","",IF(Table1[[#This Row],[Effect 7]]="Dr.",-Table1[[#This Row],[Amount 7]],Table1[[#This Row],[Amount 7]]))</f>
        <v/>
      </c>
      <c r="DF490" t="str">
        <f>IF(Table1[[#This Row],[Ledger 8]]="","","No")</f>
        <v/>
      </c>
      <c r="DG490" t="str">
        <f>IF(Table1[[#This Row],[Ledger 8]]="","",IF(Table1[[#This Row],[Effect 8]]="Dr.","Yes","No"))</f>
        <v/>
      </c>
      <c r="DH490" t="str">
        <f>IF(Table1[[#This Row],[Ledger 8]]="","",Table1[[#This Row],[Ledger 8]])</f>
        <v/>
      </c>
      <c r="DI490" t="str">
        <f>IF(Table1[[#This Row],[Ledger 8]]="","",IF(Table1[[#This Row],[Effect 8]]="Dr.",-Table1[[#This Row],[Amount 8]],Table1[[#This Row],[Amount 8]]))</f>
        <v/>
      </c>
      <c r="DL490" t="str">
        <f>IF(Table1[[#This Row],[Ledger 9]]="","","No")</f>
        <v/>
      </c>
      <c r="DM490" t="str">
        <f>IF(Table1[[#This Row],[Ledger 9]]="","",IF(Table1[[#This Row],[Effect 9]]="Dr.","Yes","No"))</f>
        <v/>
      </c>
      <c r="DN490" t="str">
        <f>IF(Table1[[#This Row],[Ledger 9]]="","",Table1[[#This Row],[Ledger 9]])</f>
        <v/>
      </c>
      <c r="DO490" t="str">
        <f>IF(Table1[[#This Row],[Ledger 9]]="","",IF(Table1[[#This Row],[Effect 9]]="Dr.",-Table1[[#This Row],[Amount 9]],Table1[[#This Row],[Amount 9]]))</f>
        <v/>
      </c>
      <c r="DR490" t="str">
        <f>IF(Table1[[#This Row],[Ledger 10]]="","","No")</f>
        <v/>
      </c>
      <c r="DS490" t="str">
        <f>IF(Table1[[#This Row],[Ledger 10]]="","",IF(Table1[[#This Row],[Effect 10]]="Dr.","Yes","No"))</f>
        <v/>
      </c>
      <c r="DT490" t="str">
        <f>IF(Table1[[#This Row],[Ledger 10]]="","",Table1[[#This Row],[Ledger 10]])</f>
        <v/>
      </c>
      <c r="DU490" t="str">
        <f>IF(Table1[[#This Row],[Ledger 10]]="","",IF(Table1[[#This Row],[Effect 10]]="Dr.",-Table1[[#This Row],[Amount 10]],Table1[[#This Row],[Amount 10]]))</f>
        <v/>
      </c>
      <c r="DX490" t="str">
        <f>IF(Table1[[#This Row],[Ledger 11]]="","","No")</f>
        <v/>
      </c>
      <c r="DY490" t="str">
        <f>IF(Table1[[#This Row],[Ledger 11]]="","",IF(Table1[[#This Row],[Effect 11]]="Dr.","Yes","No"))</f>
        <v/>
      </c>
      <c r="DZ490" t="str">
        <f>IF(Table1[[#This Row],[Ledger 11]]="","",Table1[[#This Row],[Ledger 11]])</f>
        <v/>
      </c>
      <c r="EA490" t="str">
        <f>IF(Table1[[#This Row],[Ledger 11]]="","",IF(Table1[[#This Row],[Effect 11]]="Dr.",-Table1[[#This Row],[Amount 11]],Table1[[#This Row],[Amount 11]]))</f>
        <v/>
      </c>
      <c r="ED490" t="str">
        <f>IF(Table1[[#This Row],[Ledger 12]]="","","No")</f>
        <v/>
      </c>
      <c r="EE490" t="str">
        <f>IF(Table1[[#This Row],[Ledger 12]]="","",IF(Table1[[#This Row],[Effect 12]]="Dr.","Yes","No"))</f>
        <v/>
      </c>
      <c r="EF490" t="str">
        <f>IF(Table1[[#This Row],[Ledger 12]]="","",Table1[[#This Row],[Ledger 12]])</f>
        <v/>
      </c>
      <c r="EG490" t="str">
        <f>IF(Table1[[#This Row],[Ledger 12]]="","",IF(Table1[[#This Row],[Effect 12]]="Dr.",-Table1[[#This Row],[Amount 12]],Table1[[#This Row],[Amount 12]]))</f>
        <v/>
      </c>
      <c r="EJ490" t="str">
        <f>IF(Table1[[#This Row],[Ledger 13]]="","","No")</f>
        <v/>
      </c>
      <c r="EK490" t="str">
        <f>IF(Table1[[#This Row],[Ledger 13]]="","",IF(Table1[[#This Row],[Effect 13]]="Dr.","Yes","No"))</f>
        <v/>
      </c>
      <c r="EL490" t="str">
        <f>IF(Table1[[#This Row],[Ledger 13]]="","",Table1[[#This Row],[Ledger 13]])</f>
        <v/>
      </c>
      <c r="EM490" t="str">
        <f>IF(Table1[[#This Row],[Ledger 13]]="","",IF(Table1[[#This Row],[Effect 13]]="Dr.",-Table1[[#This Row],[Amount 13]],Table1[[#This Row],[Amount 13]]))</f>
        <v/>
      </c>
      <c r="EP490" t="str">
        <f>IF(Table1[[#This Row],[Ledger 14]]="","","No")</f>
        <v/>
      </c>
      <c r="EQ490" t="str">
        <f>IF(Table1[[#This Row],[Ledger 14]]="","",IF(Table1[[#This Row],[Effect 14]]="Dr.","Yes","No"))</f>
        <v/>
      </c>
      <c r="ER490" t="str">
        <f>IF(Table1[[#This Row],[Ledger 14]]="","",Table1[[#This Row],[Ledger 14]])</f>
        <v/>
      </c>
      <c r="ES490" t="str">
        <f>IF(Table1[[#This Row],[Ledger 14]]="","",IF(Table1[[#This Row],[Effect 14]]="Dr.",-Table1[[#This Row],[Amount 14]],Table1[[#This Row],[Amount 14]]))</f>
        <v/>
      </c>
      <c r="EV490" t="str">
        <f>IF(Table1[[#This Row],[Ledger 15]]="","","No")</f>
        <v/>
      </c>
      <c r="EW490" t="str">
        <f>IF(Table1[[#This Row],[Ledger 15]]="","",IF(Table1[[#This Row],[Effect 15]]="Dr.","Yes","No"))</f>
        <v/>
      </c>
      <c r="EX490" t="str">
        <f>IF(Table1[[#This Row],[Ledger 15]]="","",Table1[[#This Row],[Ledger 15]])</f>
        <v/>
      </c>
      <c r="EY490" t="str">
        <f>IF(Table1[[#This Row],[Ledger 15]]="","",IF(Table1[[#This Row],[Effect 15]]="Dr.",-Table1[[#This Row],[Amount 15]],Table1[[#This Row],[Amount 15]]))</f>
        <v/>
      </c>
      <c r="FD4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0">
        <f>IF(Table1[[#This Row],[Date]]="",0,IF(AND(Table1[[#This Row],[Date]]&gt;=$FE$2,Table1[[#This Row],[Date]]&lt;=$FE$3),0,1))</f>
        <v>0</v>
      </c>
      <c r="FF490">
        <f>IF(Table1[[#This Row],[Date]]="",0,IF(TYPE(VLOOKUP(Table1[[#This Row],[Voucher Type]],Table1[[#All],[Voucher Type Master]],1,FALSE))=16,1,0))</f>
        <v>0</v>
      </c>
      <c r="FG490">
        <f>IF(TYPE(IF(Table1[[#This Row],[Date]]="",0,IF(VLOOKUP(Table1[[#This Row],[Voucher Type]],$FY$5:$FZ$13,2,0)=Table1[[#This Row],[Effect 1]],0,1)))=16,1,0)</f>
        <v>0</v>
      </c>
      <c r="FH4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0">
        <f>IF(LEN(Table1[[#This Row],[Ledger 1]])&gt;0,IF(TYPE(VLOOKUP(Table1[[#This Row],[Ledger 1]],GZ:GZ,1,0))=16,1,0),0)</f>
        <v>0</v>
      </c>
      <c r="FJ490">
        <f>IF(LEN(Table1[[#This Row],[Ledger 2]])&gt;0,IF(TYPE(VLOOKUP(Table1[[#This Row],[Ledger 2]],GZ:GZ,1,0))=16,1,0),0)</f>
        <v>0</v>
      </c>
      <c r="FK490">
        <f>IF(LEN(Table1[[#This Row],[Ledger 3]])&gt;0,IF(TYPE(VLOOKUP(Table1[[#This Row],[Ledger 3]],GZ:GZ,1,0))=16,1,0),0)</f>
        <v>0</v>
      </c>
      <c r="FL490">
        <f>IF(LEN(Table1[[#This Row],[Ledger 4]])&gt;0,IF(TYPE(VLOOKUP(Table1[[#This Row],[Ledger 4]],GZ:GZ,1,0))=16,1,0),0)</f>
        <v>0</v>
      </c>
      <c r="FM490">
        <f>IF(LEN(Table1[[#This Row],[Ledger 5]])&gt;0,IF(TYPE(VLOOKUP(Table1[[#This Row],[Ledger 5]],GZ:GZ,1,0))=16,1,0),0)</f>
        <v>0</v>
      </c>
      <c r="FN490">
        <f>IF(LEN(Table1[[#This Row],[Ledger 6]])&gt;0,IF(TYPE(VLOOKUP(Table1[[#This Row],[Ledger 6]],$GZ:$GZ,1,0))=16,1,0),0)</f>
        <v>0</v>
      </c>
      <c r="FO490">
        <f>IF(LEN(Table1[[#This Row],[Ledger 7]])&gt;0,IF(TYPE(VLOOKUP(Table1[[#This Row],[Ledger 7]],$GZ:$GZ,1,0))=16,1,0),0)</f>
        <v>0</v>
      </c>
      <c r="FP490">
        <f>IF(LEN(Table1[[#This Row],[Ledger 8]])&gt;0,IF(TYPE(VLOOKUP(Table1[[#This Row],[Ledger 8]],$GZ:$GZ,1,0))=16,1,0),0)</f>
        <v>0</v>
      </c>
      <c r="FQ490">
        <f>IF(LEN(Table1[[#This Row],[Ledger 9]])&gt;0,IF(TYPE(VLOOKUP(Table1[[#This Row],[Ledger 9]],$GZ:$GZ,1,0))=16,1,0),0)</f>
        <v>0</v>
      </c>
      <c r="FR490">
        <f>IF(LEN(Table1[[#This Row],[Ledger 10]])&gt;0,IF(TYPE(VLOOKUP(Table1[[#This Row],[Ledger 10]],$GZ:$GZ,1,0))=16,1,0),0)</f>
        <v>0</v>
      </c>
      <c r="FS490">
        <f>IF(LEN(Table1[[#This Row],[Ledger 11]])&gt;0,IF(TYPE(VLOOKUP(Table1[[#This Row],[Ledger 11]],$GZ:$GZ,1,0))=16,1,0),0)</f>
        <v>0</v>
      </c>
      <c r="FT490">
        <f>IF(LEN(Table1[[#This Row],[Ledger 12]])&gt;0,IF(TYPE(VLOOKUP(Table1[[#This Row],[Ledger 12]],$GZ:$GZ,1,0))=16,1,0),0)</f>
        <v>0</v>
      </c>
      <c r="FU490">
        <f>IF(LEN(Table1[[#This Row],[Ledger 13]])&gt;0,IF(TYPE(VLOOKUP(Table1[[#This Row],[Ledger 13]],$GZ:$GZ,1,0))=16,1,0),0)</f>
        <v>0</v>
      </c>
      <c r="FV490">
        <f>IF(LEN(Table1[[#This Row],[Ledger 14]])&gt;0,IF(TYPE(VLOOKUP(Table1[[#This Row],[Ledger 14]],$GZ:$GZ,1,0))=16,1,0),0)</f>
        <v>0</v>
      </c>
      <c r="FW490">
        <f>IF(LEN(Table1[[#This Row],[Ledger 15]])&gt;0,IF(TYPE(VLOOKUP(Table1[[#This Row],[Ledger 15]],$GZ:$GZ,1,0))=16,1,0),0)</f>
        <v>0</v>
      </c>
    </row>
    <row r="491" spans="4:179" ht="33" customHeight="1" x14ac:dyDescent="0.45">
      <c r="D491" s="8">
        <f t="shared" si="16"/>
        <v>486</v>
      </c>
      <c r="E491" s="32"/>
      <c r="F491" s="34"/>
      <c r="G491" s="34"/>
      <c r="H491" s="34"/>
      <c r="I491" s="34"/>
      <c r="J491" s="38"/>
      <c r="K491" s="33"/>
      <c r="L491" s="36"/>
      <c r="M491" s="35"/>
      <c r="N491" s="34"/>
      <c r="O491" s="41"/>
      <c r="P491" s="35"/>
      <c r="Q491" s="34"/>
      <c r="R491" s="37"/>
      <c r="S491" s="35"/>
      <c r="T491" s="34"/>
      <c r="U491" s="37"/>
      <c r="V491" s="35"/>
      <c r="W491" s="34"/>
      <c r="X491" s="37"/>
      <c r="Y491" s="35"/>
      <c r="Z491" s="34"/>
      <c r="AA491" s="37"/>
      <c r="AB491" s="35"/>
      <c r="AC491" s="34"/>
      <c r="AD491" s="37"/>
      <c r="AE491" s="35"/>
      <c r="AF491" s="34"/>
      <c r="AG491" s="37"/>
      <c r="AH491" s="35"/>
      <c r="AI491" s="34"/>
      <c r="AJ491" s="37"/>
      <c r="AK491" s="35"/>
      <c r="AL491" s="34"/>
      <c r="AM491" s="37"/>
      <c r="AN491" s="35"/>
      <c r="AO491" s="34"/>
      <c r="AP491" s="37"/>
      <c r="AQ491" s="35"/>
      <c r="AR491" s="34"/>
      <c r="AS491" s="37"/>
      <c r="AT491" s="35"/>
      <c r="AU491" s="34"/>
      <c r="AV491" s="37"/>
      <c r="AW491" s="35"/>
      <c r="AX491" s="34"/>
      <c r="AY491" s="37"/>
      <c r="AZ491" s="35"/>
      <c r="BA491" s="34"/>
      <c r="BB491" s="37"/>
      <c r="BC4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1" s="7"/>
      <c r="BF491" t="str">
        <f>IF(Table1[[#This Row],[Date]]="","","&amp;lt;VOUCHER REMOTEID="&amp;""""&amp;$A$11&amp;$A$13&amp;ROW()&amp;""""&amp;" VCHTYPE="""&amp;F491&amp;""" ACTION="""&amp;"Create"&amp;"""&amp;gt;")</f>
        <v/>
      </c>
      <c r="BG491" t="str">
        <f>IF(Table1[[#This Row],[Date]]="","",TEXT(Table1[[#This Row],[Date]],"yyyymmdd"))</f>
        <v/>
      </c>
      <c r="BH491" t="str">
        <f>Table1[[#This Row],[Date2]]</f>
        <v/>
      </c>
      <c r="BI491" t="str">
        <f>IF(Table1[[#This Row],[Date]]="","",Table1[[#This Row],[Voucher Type]])</f>
        <v/>
      </c>
      <c r="BJ491" t="str">
        <f>IF(Table1[[#This Row],[Ref No / Invoice No]]="","",Table1[[#This Row],[Ref No / Invoice No]])</f>
        <v/>
      </c>
      <c r="BK491" t="str">
        <f>IF(Table1[[#This Row],[Voucher No]]="","",Table1[[#This Row],[Voucher No]])</f>
        <v/>
      </c>
      <c r="BL491" t="str">
        <f>IF(Table1[[#This Row],[Date]]="","",Table1[[#This Row],[Narration]])</f>
        <v/>
      </c>
      <c r="BM491" t="str">
        <f>IF(Table1[[#This Row],[Date]]="","",$A$11&amp;$A$13&amp;ROW())</f>
        <v/>
      </c>
      <c r="BN491" t="str">
        <f>IF(Table1[[#This Row],[Date]]="","",$A$13)</f>
        <v/>
      </c>
      <c r="BP491" t="str">
        <f>IF(Table1[[#This Row],[Ledger 1]]="","","No")</f>
        <v/>
      </c>
      <c r="BQ491" t="str">
        <f>IF(Table1[[#This Row],[Date]]="","",IF(Table1[[#This Row],[Effect 1]]="Dr.","Yes","No"))</f>
        <v/>
      </c>
      <c r="BR491" t="str">
        <f>IF(Table1[[#This Row],[Date]]="","",Table1[[#This Row],[Ledger 1]])</f>
        <v/>
      </c>
      <c r="BS491" t="str">
        <f>IF(Table1[[#This Row],[Date]]="","",IF(Table1[[#This Row],[Effect 1]]="Dr.",-Table1[[#This Row],[Amount 1]],Table1[[#This Row],[Amount 1]]))</f>
        <v/>
      </c>
      <c r="BV491" t="str">
        <f>IF(Table1[[#This Row],[Ledger 2]]="","","No")</f>
        <v/>
      </c>
      <c r="BW491" t="str">
        <f>IF(Table1[[#This Row],[Date]]="","",IF(Table1[[#This Row],[Effect 2]]="Dr.","Yes","No"))</f>
        <v/>
      </c>
      <c r="BX491" t="str">
        <f>IF(Table1[[#This Row],[Date]]="","",Table1[[#This Row],[Ledger 2]])</f>
        <v/>
      </c>
      <c r="BY491" t="str">
        <f>IF(Table1[[#This Row],[Date]]="","",IF(Table1[[#This Row],[Effect 2]]="Dr.",-Table1[[#This Row],[Amount 2]],Table1[[#This Row],[Amount 2]]))</f>
        <v/>
      </c>
      <c r="CB491" t="str">
        <f>IF(Table1[[#This Row],[Ledger 3]]="","","No")</f>
        <v/>
      </c>
      <c r="CC491" t="str">
        <f>IF(Table1[[#This Row],[Ledger 3]]="","",IF(Table1[[#This Row],[Effect 3]]="Dr.","Yes","No"))</f>
        <v/>
      </c>
      <c r="CD491" t="str">
        <f>IF(Table1[[#This Row],[Ledger 3]]="","",Table1[[#This Row],[Ledger 3]])</f>
        <v/>
      </c>
      <c r="CE491" t="str">
        <f>IF(Table1[[#This Row],[Ledger 3]]="","",IF(Table1[[#This Row],[Effect 3]]="Dr.",-Table1[[#This Row],[Amount 3]],Table1[[#This Row],[Amount 3]]))</f>
        <v/>
      </c>
      <c r="CH491" t="str">
        <f>IF(Table1[[#This Row],[Ledger 4]]="","","No")</f>
        <v/>
      </c>
      <c r="CI491" t="str">
        <f>IF(Table1[[#This Row],[Ledger 4]]="","",IF(Table1[[#This Row],[Effect 4]]="Dr.","Yes","No"))</f>
        <v/>
      </c>
      <c r="CJ491" t="str">
        <f>IF(Table1[[#This Row],[Ledger 4]]="","",Table1[[#This Row],[Ledger 4]])</f>
        <v/>
      </c>
      <c r="CK491" t="str">
        <f>IF(Table1[[#This Row],[Ledger 4]]="","",IF(Table1[[#This Row],[Effect 4]]="Dr.",-Table1[[#This Row],[Amount 4]],Table1[[#This Row],[Amount 4]]))</f>
        <v/>
      </c>
      <c r="CN491" t="str">
        <f>IF(Table1[[#This Row],[Ledger 5]]="","","No")</f>
        <v/>
      </c>
      <c r="CO491" t="str">
        <f>IF(Table1[[#This Row],[Ledger 5]]="","",IF(Table1[[#This Row],[Effect 5]]="Dr.","Yes","No"))</f>
        <v/>
      </c>
      <c r="CP491" t="str">
        <f>IF(Table1[[#This Row],[Ledger 5]]="","",Table1[[#This Row],[Ledger 5]])</f>
        <v/>
      </c>
      <c r="CQ491" t="str">
        <f>IF(Table1[[#This Row],[Ledger 5]]="","",IF(Table1[[#This Row],[Effect 5]]="Dr.",-Table1[[#This Row],[Amount 5]],Table1[[#This Row],[Amount 5]]))</f>
        <v/>
      </c>
      <c r="CT491" t="str">
        <f>IF(Table1[[#This Row],[Ledger 6]]="","","No")</f>
        <v/>
      </c>
      <c r="CU491" t="str">
        <f>IF(Table1[[#This Row],[Ledger 6]]="","",IF(Table1[[#This Row],[Effect 6]]="Dr.","Yes","No"))</f>
        <v/>
      </c>
      <c r="CV491" t="str">
        <f>IF(Table1[[#This Row],[Ledger 6]]="","",Table1[[#This Row],[Ledger 6]])</f>
        <v/>
      </c>
      <c r="CW491" t="str">
        <f>IF(Table1[[#This Row],[Ledger 6]]="","",IF(Table1[[#This Row],[Effect 6]]="Dr.",-Table1[[#This Row],[Amount 6]],Table1[[#This Row],[Amount 6]]))</f>
        <v/>
      </c>
      <c r="CZ491" t="str">
        <f>IF(Table1[[#This Row],[Ledger 7]]="","","No")</f>
        <v/>
      </c>
      <c r="DA491" t="str">
        <f>IF(Table1[[#This Row],[Ledger 7]]="","",IF(Table1[[#This Row],[Effect 7]]="Dr.","Yes","No"))</f>
        <v/>
      </c>
      <c r="DB491" t="str">
        <f>IF(Table1[[#This Row],[Ledger 7]]="","",Table1[[#This Row],[Ledger 7]])</f>
        <v/>
      </c>
      <c r="DC491" t="str">
        <f>IF(Table1[[#This Row],[Ledger 7]]="","",IF(Table1[[#This Row],[Effect 7]]="Dr.",-Table1[[#This Row],[Amount 7]],Table1[[#This Row],[Amount 7]]))</f>
        <v/>
      </c>
      <c r="DF491" t="str">
        <f>IF(Table1[[#This Row],[Ledger 8]]="","","No")</f>
        <v/>
      </c>
      <c r="DG491" t="str">
        <f>IF(Table1[[#This Row],[Ledger 8]]="","",IF(Table1[[#This Row],[Effect 8]]="Dr.","Yes","No"))</f>
        <v/>
      </c>
      <c r="DH491" t="str">
        <f>IF(Table1[[#This Row],[Ledger 8]]="","",Table1[[#This Row],[Ledger 8]])</f>
        <v/>
      </c>
      <c r="DI491" t="str">
        <f>IF(Table1[[#This Row],[Ledger 8]]="","",IF(Table1[[#This Row],[Effect 8]]="Dr.",-Table1[[#This Row],[Amount 8]],Table1[[#This Row],[Amount 8]]))</f>
        <v/>
      </c>
      <c r="DL491" t="str">
        <f>IF(Table1[[#This Row],[Ledger 9]]="","","No")</f>
        <v/>
      </c>
      <c r="DM491" t="str">
        <f>IF(Table1[[#This Row],[Ledger 9]]="","",IF(Table1[[#This Row],[Effect 9]]="Dr.","Yes","No"))</f>
        <v/>
      </c>
      <c r="DN491" t="str">
        <f>IF(Table1[[#This Row],[Ledger 9]]="","",Table1[[#This Row],[Ledger 9]])</f>
        <v/>
      </c>
      <c r="DO491" t="str">
        <f>IF(Table1[[#This Row],[Ledger 9]]="","",IF(Table1[[#This Row],[Effect 9]]="Dr.",-Table1[[#This Row],[Amount 9]],Table1[[#This Row],[Amount 9]]))</f>
        <v/>
      </c>
      <c r="DR491" t="str">
        <f>IF(Table1[[#This Row],[Ledger 10]]="","","No")</f>
        <v/>
      </c>
      <c r="DS491" t="str">
        <f>IF(Table1[[#This Row],[Ledger 10]]="","",IF(Table1[[#This Row],[Effect 10]]="Dr.","Yes","No"))</f>
        <v/>
      </c>
      <c r="DT491" t="str">
        <f>IF(Table1[[#This Row],[Ledger 10]]="","",Table1[[#This Row],[Ledger 10]])</f>
        <v/>
      </c>
      <c r="DU491" t="str">
        <f>IF(Table1[[#This Row],[Ledger 10]]="","",IF(Table1[[#This Row],[Effect 10]]="Dr.",-Table1[[#This Row],[Amount 10]],Table1[[#This Row],[Amount 10]]))</f>
        <v/>
      </c>
      <c r="DX491" t="str">
        <f>IF(Table1[[#This Row],[Ledger 11]]="","","No")</f>
        <v/>
      </c>
      <c r="DY491" t="str">
        <f>IF(Table1[[#This Row],[Ledger 11]]="","",IF(Table1[[#This Row],[Effect 11]]="Dr.","Yes","No"))</f>
        <v/>
      </c>
      <c r="DZ491" t="str">
        <f>IF(Table1[[#This Row],[Ledger 11]]="","",Table1[[#This Row],[Ledger 11]])</f>
        <v/>
      </c>
      <c r="EA491" t="str">
        <f>IF(Table1[[#This Row],[Ledger 11]]="","",IF(Table1[[#This Row],[Effect 11]]="Dr.",-Table1[[#This Row],[Amount 11]],Table1[[#This Row],[Amount 11]]))</f>
        <v/>
      </c>
      <c r="ED491" t="str">
        <f>IF(Table1[[#This Row],[Ledger 12]]="","","No")</f>
        <v/>
      </c>
      <c r="EE491" t="str">
        <f>IF(Table1[[#This Row],[Ledger 12]]="","",IF(Table1[[#This Row],[Effect 12]]="Dr.","Yes","No"))</f>
        <v/>
      </c>
      <c r="EF491" t="str">
        <f>IF(Table1[[#This Row],[Ledger 12]]="","",Table1[[#This Row],[Ledger 12]])</f>
        <v/>
      </c>
      <c r="EG491" t="str">
        <f>IF(Table1[[#This Row],[Ledger 12]]="","",IF(Table1[[#This Row],[Effect 12]]="Dr.",-Table1[[#This Row],[Amount 12]],Table1[[#This Row],[Amount 12]]))</f>
        <v/>
      </c>
      <c r="EJ491" t="str">
        <f>IF(Table1[[#This Row],[Ledger 13]]="","","No")</f>
        <v/>
      </c>
      <c r="EK491" t="str">
        <f>IF(Table1[[#This Row],[Ledger 13]]="","",IF(Table1[[#This Row],[Effect 13]]="Dr.","Yes","No"))</f>
        <v/>
      </c>
      <c r="EL491" t="str">
        <f>IF(Table1[[#This Row],[Ledger 13]]="","",Table1[[#This Row],[Ledger 13]])</f>
        <v/>
      </c>
      <c r="EM491" t="str">
        <f>IF(Table1[[#This Row],[Ledger 13]]="","",IF(Table1[[#This Row],[Effect 13]]="Dr.",-Table1[[#This Row],[Amount 13]],Table1[[#This Row],[Amount 13]]))</f>
        <v/>
      </c>
      <c r="EP491" t="str">
        <f>IF(Table1[[#This Row],[Ledger 14]]="","","No")</f>
        <v/>
      </c>
      <c r="EQ491" t="str">
        <f>IF(Table1[[#This Row],[Ledger 14]]="","",IF(Table1[[#This Row],[Effect 14]]="Dr.","Yes","No"))</f>
        <v/>
      </c>
      <c r="ER491" t="str">
        <f>IF(Table1[[#This Row],[Ledger 14]]="","",Table1[[#This Row],[Ledger 14]])</f>
        <v/>
      </c>
      <c r="ES491" t="str">
        <f>IF(Table1[[#This Row],[Ledger 14]]="","",IF(Table1[[#This Row],[Effect 14]]="Dr.",-Table1[[#This Row],[Amount 14]],Table1[[#This Row],[Amount 14]]))</f>
        <v/>
      </c>
      <c r="EV491" t="str">
        <f>IF(Table1[[#This Row],[Ledger 15]]="","","No")</f>
        <v/>
      </c>
      <c r="EW491" t="str">
        <f>IF(Table1[[#This Row],[Ledger 15]]="","",IF(Table1[[#This Row],[Effect 15]]="Dr.","Yes","No"))</f>
        <v/>
      </c>
      <c r="EX491" t="str">
        <f>IF(Table1[[#This Row],[Ledger 15]]="","",Table1[[#This Row],[Ledger 15]])</f>
        <v/>
      </c>
      <c r="EY491" t="str">
        <f>IF(Table1[[#This Row],[Ledger 15]]="","",IF(Table1[[#This Row],[Effect 15]]="Dr.",-Table1[[#This Row],[Amount 15]],Table1[[#This Row],[Amount 15]]))</f>
        <v/>
      </c>
      <c r="FD4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1">
        <f>IF(Table1[[#This Row],[Date]]="",0,IF(AND(Table1[[#This Row],[Date]]&gt;=$FE$2,Table1[[#This Row],[Date]]&lt;=$FE$3),0,1))</f>
        <v>0</v>
      </c>
      <c r="FF491">
        <f>IF(Table1[[#This Row],[Date]]="",0,IF(TYPE(VLOOKUP(Table1[[#This Row],[Voucher Type]],Table1[[#All],[Voucher Type Master]],1,FALSE))=16,1,0))</f>
        <v>0</v>
      </c>
      <c r="FG491">
        <f>IF(TYPE(IF(Table1[[#This Row],[Date]]="",0,IF(VLOOKUP(Table1[[#This Row],[Voucher Type]],$FY$5:$FZ$13,2,0)=Table1[[#This Row],[Effect 1]],0,1)))=16,1,0)</f>
        <v>0</v>
      </c>
      <c r="FH4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1">
        <f>IF(LEN(Table1[[#This Row],[Ledger 1]])&gt;0,IF(TYPE(VLOOKUP(Table1[[#This Row],[Ledger 1]],GZ:GZ,1,0))=16,1,0),0)</f>
        <v>0</v>
      </c>
      <c r="FJ491">
        <f>IF(LEN(Table1[[#This Row],[Ledger 2]])&gt;0,IF(TYPE(VLOOKUP(Table1[[#This Row],[Ledger 2]],GZ:GZ,1,0))=16,1,0),0)</f>
        <v>0</v>
      </c>
      <c r="FK491">
        <f>IF(LEN(Table1[[#This Row],[Ledger 3]])&gt;0,IF(TYPE(VLOOKUP(Table1[[#This Row],[Ledger 3]],GZ:GZ,1,0))=16,1,0),0)</f>
        <v>0</v>
      </c>
      <c r="FL491">
        <f>IF(LEN(Table1[[#This Row],[Ledger 4]])&gt;0,IF(TYPE(VLOOKUP(Table1[[#This Row],[Ledger 4]],GZ:GZ,1,0))=16,1,0),0)</f>
        <v>0</v>
      </c>
      <c r="FM491">
        <f>IF(LEN(Table1[[#This Row],[Ledger 5]])&gt;0,IF(TYPE(VLOOKUP(Table1[[#This Row],[Ledger 5]],GZ:GZ,1,0))=16,1,0),0)</f>
        <v>0</v>
      </c>
      <c r="FN491">
        <f>IF(LEN(Table1[[#This Row],[Ledger 6]])&gt;0,IF(TYPE(VLOOKUP(Table1[[#This Row],[Ledger 6]],$GZ:$GZ,1,0))=16,1,0),0)</f>
        <v>0</v>
      </c>
      <c r="FO491">
        <f>IF(LEN(Table1[[#This Row],[Ledger 7]])&gt;0,IF(TYPE(VLOOKUP(Table1[[#This Row],[Ledger 7]],$GZ:$GZ,1,0))=16,1,0),0)</f>
        <v>0</v>
      </c>
      <c r="FP491">
        <f>IF(LEN(Table1[[#This Row],[Ledger 8]])&gt;0,IF(TYPE(VLOOKUP(Table1[[#This Row],[Ledger 8]],$GZ:$GZ,1,0))=16,1,0),0)</f>
        <v>0</v>
      </c>
      <c r="FQ491">
        <f>IF(LEN(Table1[[#This Row],[Ledger 9]])&gt;0,IF(TYPE(VLOOKUP(Table1[[#This Row],[Ledger 9]],$GZ:$GZ,1,0))=16,1,0),0)</f>
        <v>0</v>
      </c>
      <c r="FR491">
        <f>IF(LEN(Table1[[#This Row],[Ledger 10]])&gt;0,IF(TYPE(VLOOKUP(Table1[[#This Row],[Ledger 10]],$GZ:$GZ,1,0))=16,1,0),0)</f>
        <v>0</v>
      </c>
      <c r="FS491">
        <f>IF(LEN(Table1[[#This Row],[Ledger 11]])&gt;0,IF(TYPE(VLOOKUP(Table1[[#This Row],[Ledger 11]],$GZ:$GZ,1,0))=16,1,0),0)</f>
        <v>0</v>
      </c>
      <c r="FT491">
        <f>IF(LEN(Table1[[#This Row],[Ledger 12]])&gt;0,IF(TYPE(VLOOKUP(Table1[[#This Row],[Ledger 12]],$GZ:$GZ,1,0))=16,1,0),0)</f>
        <v>0</v>
      </c>
      <c r="FU491">
        <f>IF(LEN(Table1[[#This Row],[Ledger 13]])&gt;0,IF(TYPE(VLOOKUP(Table1[[#This Row],[Ledger 13]],$GZ:$GZ,1,0))=16,1,0),0)</f>
        <v>0</v>
      </c>
      <c r="FV491">
        <f>IF(LEN(Table1[[#This Row],[Ledger 14]])&gt;0,IF(TYPE(VLOOKUP(Table1[[#This Row],[Ledger 14]],$GZ:$GZ,1,0))=16,1,0),0)</f>
        <v>0</v>
      </c>
      <c r="FW491">
        <f>IF(LEN(Table1[[#This Row],[Ledger 15]])&gt;0,IF(TYPE(VLOOKUP(Table1[[#This Row],[Ledger 15]],$GZ:$GZ,1,0))=16,1,0),0)</f>
        <v>0</v>
      </c>
    </row>
    <row r="492" spans="4:179" ht="33" customHeight="1" x14ac:dyDescent="0.45">
      <c r="D492" s="8">
        <f t="shared" si="16"/>
        <v>487</v>
      </c>
      <c r="E492" s="32"/>
      <c r="F492" s="34"/>
      <c r="G492" s="34"/>
      <c r="H492" s="34"/>
      <c r="I492" s="34"/>
      <c r="J492" s="38"/>
      <c r="K492" s="33"/>
      <c r="L492" s="36"/>
      <c r="M492" s="35"/>
      <c r="N492" s="34"/>
      <c r="O492" s="41"/>
      <c r="P492" s="35"/>
      <c r="Q492" s="34"/>
      <c r="R492" s="37"/>
      <c r="S492" s="35"/>
      <c r="T492" s="34"/>
      <c r="U492" s="37"/>
      <c r="V492" s="35"/>
      <c r="W492" s="34"/>
      <c r="X492" s="37"/>
      <c r="Y492" s="35"/>
      <c r="Z492" s="34"/>
      <c r="AA492" s="37"/>
      <c r="AB492" s="35"/>
      <c r="AC492" s="34"/>
      <c r="AD492" s="37"/>
      <c r="AE492" s="35"/>
      <c r="AF492" s="34"/>
      <c r="AG492" s="37"/>
      <c r="AH492" s="35"/>
      <c r="AI492" s="34"/>
      <c r="AJ492" s="37"/>
      <c r="AK492" s="35"/>
      <c r="AL492" s="34"/>
      <c r="AM492" s="37"/>
      <c r="AN492" s="35"/>
      <c r="AO492" s="34"/>
      <c r="AP492" s="37"/>
      <c r="AQ492" s="35"/>
      <c r="AR492" s="34"/>
      <c r="AS492" s="37"/>
      <c r="AT492" s="35"/>
      <c r="AU492" s="34"/>
      <c r="AV492" s="37"/>
      <c r="AW492" s="35"/>
      <c r="AX492" s="34"/>
      <c r="AY492" s="37"/>
      <c r="AZ492" s="35"/>
      <c r="BA492" s="34"/>
      <c r="BB492" s="37"/>
      <c r="BC4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2" s="7"/>
      <c r="BF492" t="str">
        <f>IF(Table1[[#This Row],[Date]]="","","&amp;lt;VOUCHER REMOTEID="&amp;""""&amp;$A$11&amp;$A$13&amp;ROW()&amp;""""&amp;" VCHTYPE="""&amp;F492&amp;""" ACTION="""&amp;"Create"&amp;"""&amp;gt;")</f>
        <v/>
      </c>
      <c r="BG492" t="str">
        <f>IF(Table1[[#This Row],[Date]]="","",TEXT(Table1[[#This Row],[Date]],"yyyymmdd"))</f>
        <v/>
      </c>
      <c r="BH492" t="str">
        <f>Table1[[#This Row],[Date2]]</f>
        <v/>
      </c>
      <c r="BI492" t="str">
        <f>IF(Table1[[#This Row],[Date]]="","",Table1[[#This Row],[Voucher Type]])</f>
        <v/>
      </c>
      <c r="BJ492" t="str">
        <f>IF(Table1[[#This Row],[Ref No / Invoice No]]="","",Table1[[#This Row],[Ref No / Invoice No]])</f>
        <v/>
      </c>
      <c r="BK492" t="str">
        <f>IF(Table1[[#This Row],[Voucher No]]="","",Table1[[#This Row],[Voucher No]])</f>
        <v/>
      </c>
      <c r="BL492" t="str">
        <f>IF(Table1[[#This Row],[Date]]="","",Table1[[#This Row],[Narration]])</f>
        <v/>
      </c>
      <c r="BM492" t="str">
        <f>IF(Table1[[#This Row],[Date]]="","",$A$11&amp;$A$13&amp;ROW())</f>
        <v/>
      </c>
      <c r="BN492" t="str">
        <f>IF(Table1[[#This Row],[Date]]="","",$A$13)</f>
        <v/>
      </c>
      <c r="BP492" t="str">
        <f>IF(Table1[[#This Row],[Ledger 1]]="","","No")</f>
        <v/>
      </c>
      <c r="BQ492" t="str">
        <f>IF(Table1[[#This Row],[Date]]="","",IF(Table1[[#This Row],[Effect 1]]="Dr.","Yes","No"))</f>
        <v/>
      </c>
      <c r="BR492" t="str">
        <f>IF(Table1[[#This Row],[Date]]="","",Table1[[#This Row],[Ledger 1]])</f>
        <v/>
      </c>
      <c r="BS492" t="str">
        <f>IF(Table1[[#This Row],[Date]]="","",IF(Table1[[#This Row],[Effect 1]]="Dr.",-Table1[[#This Row],[Amount 1]],Table1[[#This Row],[Amount 1]]))</f>
        <v/>
      </c>
      <c r="BV492" t="str">
        <f>IF(Table1[[#This Row],[Ledger 2]]="","","No")</f>
        <v/>
      </c>
      <c r="BW492" t="str">
        <f>IF(Table1[[#This Row],[Date]]="","",IF(Table1[[#This Row],[Effect 2]]="Dr.","Yes","No"))</f>
        <v/>
      </c>
      <c r="BX492" t="str">
        <f>IF(Table1[[#This Row],[Date]]="","",Table1[[#This Row],[Ledger 2]])</f>
        <v/>
      </c>
      <c r="BY492" t="str">
        <f>IF(Table1[[#This Row],[Date]]="","",IF(Table1[[#This Row],[Effect 2]]="Dr.",-Table1[[#This Row],[Amount 2]],Table1[[#This Row],[Amount 2]]))</f>
        <v/>
      </c>
      <c r="CB492" t="str">
        <f>IF(Table1[[#This Row],[Ledger 3]]="","","No")</f>
        <v/>
      </c>
      <c r="CC492" t="str">
        <f>IF(Table1[[#This Row],[Ledger 3]]="","",IF(Table1[[#This Row],[Effect 3]]="Dr.","Yes","No"))</f>
        <v/>
      </c>
      <c r="CD492" t="str">
        <f>IF(Table1[[#This Row],[Ledger 3]]="","",Table1[[#This Row],[Ledger 3]])</f>
        <v/>
      </c>
      <c r="CE492" t="str">
        <f>IF(Table1[[#This Row],[Ledger 3]]="","",IF(Table1[[#This Row],[Effect 3]]="Dr.",-Table1[[#This Row],[Amount 3]],Table1[[#This Row],[Amount 3]]))</f>
        <v/>
      </c>
      <c r="CH492" t="str">
        <f>IF(Table1[[#This Row],[Ledger 4]]="","","No")</f>
        <v/>
      </c>
      <c r="CI492" t="str">
        <f>IF(Table1[[#This Row],[Ledger 4]]="","",IF(Table1[[#This Row],[Effect 4]]="Dr.","Yes","No"))</f>
        <v/>
      </c>
      <c r="CJ492" t="str">
        <f>IF(Table1[[#This Row],[Ledger 4]]="","",Table1[[#This Row],[Ledger 4]])</f>
        <v/>
      </c>
      <c r="CK492" t="str">
        <f>IF(Table1[[#This Row],[Ledger 4]]="","",IF(Table1[[#This Row],[Effect 4]]="Dr.",-Table1[[#This Row],[Amount 4]],Table1[[#This Row],[Amount 4]]))</f>
        <v/>
      </c>
      <c r="CN492" t="str">
        <f>IF(Table1[[#This Row],[Ledger 5]]="","","No")</f>
        <v/>
      </c>
      <c r="CO492" t="str">
        <f>IF(Table1[[#This Row],[Ledger 5]]="","",IF(Table1[[#This Row],[Effect 5]]="Dr.","Yes","No"))</f>
        <v/>
      </c>
      <c r="CP492" t="str">
        <f>IF(Table1[[#This Row],[Ledger 5]]="","",Table1[[#This Row],[Ledger 5]])</f>
        <v/>
      </c>
      <c r="CQ492" t="str">
        <f>IF(Table1[[#This Row],[Ledger 5]]="","",IF(Table1[[#This Row],[Effect 5]]="Dr.",-Table1[[#This Row],[Amount 5]],Table1[[#This Row],[Amount 5]]))</f>
        <v/>
      </c>
      <c r="CT492" t="str">
        <f>IF(Table1[[#This Row],[Ledger 6]]="","","No")</f>
        <v/>
      </c>
      <c r="CU492" t="str">
        <f>IF(Table1[[#This Row],[Ledger 6]]="","",IF(Table1[[#This Row],[Effect 6]]="Dr.","Yes","No"))</f>
        <v/>
      </c>
      <c r="CV492" t="str">
        <f>IF(Table1[[#This Row],[Ledger 6]]="","",Table1[[#This Row],[Ledger 6]])</f>
        <v/>
      </c>
      <c r="CW492" t="str">
        <f>IF(Table1[[#This Row],[Ledger 6]]="","",IF(Table1[[#This Row],[Effect 6]]="Dr.",-Table1[[#This Row],[Amount 6]],Table1[[#This Row],[Amount 6]]))</f>
        <v/>
      </c>
      <c r="CZ492" t="str">
        <f>IF(Table1[[#This Row],[Ledger 7]]="","","No")</f>
        <v/>
      </c>
      <c r="DA492" t="str">
        <f>IF(Table1[[#This Row],[Ledger 7]]="","",IF(Table1[[#This Row],[Effect 7]]="Dr.","Yes","No"))</f>
        <v/>
      </c>
      <c r="DB492" t="str">
        <f>IF(Table1[[#This Row],[Ledger 7]]="","",Table1[[#This Row],[Ledger 7]])</f>
        <v/>
      </c>
      <c r="DC492" t="str">
        <f>IF(Table1[[#This Row],[Ledger 7]]="","",IF(Table1[[#This Row],[Effect 7]]="Dr.",-Table1[[#This Row],[Amount 7]],Table1[[#This Row],[Amount 7]]))</f>
        <v/>
      </c>
      <c r="DF492" t="str">
        <f>IF(Table1[[#This Row],[Ledger 8]]="","","No")</f>
        <v/>
      </c>
      <c r="DG492" t="str">
        <f>IF(Table1[[#This Row],[Ledger 8]]="","",IF(Table1[[#This Row],[Effect 8]]="Dr.","Yes","No"))</f>
        <v/>
      </c>
      <c r="DH492" t="str">
        <f>IF(Table1[[#This Row],[Ledger 8]]="","",Table1[[#This Row],[Ledger 8]])</f>
        <v/>
      </c>
      <c r="DI492" t="str">
        <f>IF(Table1[[#This Row],[Ledger 8]]="","",IF(Table1[[#This Row],[Effect 8]]="Dr.",-Table1[[#This Row],[Amount 8]],Table1[[#This Row],[Amount 8]]))</f>
        <v/>
      </c>
      <c r="DL492" t="str">
        <f>IF(Table1[[#This Row],[Ledger 9]]="","","No")</f>
        <v/>
      </c>
      <c r="DM492" t="str">
        <f>IF(Table1[[#This Row],[Ledger 9]]="","",IF(Table1[[#This Row],[Effect 9]]="Dr.","Yes","No"))</f>
        <v/>
      </c>
      <c r="DN492" t="str">
        <f>IF(Table1[[#This Row],[Ledger 9]]="","",Table1[[#This Row],[Ledger 9]])</f>
        <v/>
      </c>
      <c r="DO492" t="str">
        <f>IF(Table1[[#This Row],[Ledger 9]]="","",IF(Table1[[#This Row],[Effect 9]]="Dr.",-Table1[[#This Row],[Amount 9]],Table1[[#This Row],[Amount 9]]))</f>
        <v/>
      </c>
      <c r="DR492" t="str">
        <f>IF(Table1[[#This Row],[Ledger 10]]="","","No")</f>
        <v/>
      </c>
      <c r="DS492" t="str">
        <f>IF(Table1[[#This Row],[Ledger 10]]="","",IF(Table1[[#This Row],[Effect 10]]="Dr.","Yes","No"))</f>
        <v/>
      </c>
      <c r="DT492" t="str">
        <f>IF(Table1[[#This Row],[Ledger 10]]="","",Table1[[#This Row],[Ledger 10]])</f>
        <v/>
      </c>
      <c r="DU492" t="str">
        <f>IF(Table1[[#This Row],[Ledger 10]]="","",IF(Table1[[#This Row],[Effect 10]]="Dr.",-Table1[[#This Row],[Amount 10]],Table1[[#This Row],[Amount 10]]))</f>
        <v/>
      </c>
      <c r="DX492" t="str">
        <f>IF(Table1[[#This Row],[Ledger 11]]="","","No")</f>
        <v/>
      </c>
      <c r="DY492" t="str">
        <f>IF(Table1[[#This Row],[Ledger 11]]="","",IF(Table1[[#This Row],[Effect 11]]="Dr.","Yes","No"))</f>
        <v/>
      </c>
      <c r="DZ492" t="str">
        <f>IF(Table1[[#This Row],[Ledger 11]]="","",Table1[[#This Row],[Ledger 11]])</f>
        <v/>
      </c>
      <c r="EA492" t="str">
        <f>IF(Table1[[#This Row],[Ledger 11]]="","",IF(Table1[[#This Row],[Effect 11]]="Dr.",-Table1[[#This Row],[Amount 11]],Table1[[#This Row],[Amount 11]]))</f>
        <v/>
      </c>
      <c r="ED492" t="str">
        <f>IF(Table1[[#This Row],[Ledger 12]]="","","No")</f>
        <v/>
      </c>
      <c r="EE492" t="str">
        <f>IF(Table1[[#This Row],[Ledger 12]]="","",IF(Table1[[#This Row],[Effect 12]]="Dr.","Yes","No"))</f>
        <v/>
      </c>
      <c r="EF492" t="str">
        <f>IF(Table1[[#This Row],[Ledger 12]]="","",Table1[[#This Row],[Ledger 12]])</f>
        <v/>
      </c>
      <c r="EG492" t="str">
        <f>IF(Table1[[#This Row],[Ledger 12]]="","",IF(Table1[[#This Row],[Effect 12]]="Dr.",-Table1[[#This Row],[Amount 12]],Table1[[#This Row],[Amount 12]]))</f>
        <v/>
      </c>
      <c r="EJ492" t="str">
        <f>IF(Table1[[#This Row],[Ledger 13]]="","","No")</f>
        <v/>
      </c>
      <c r="EK492" t="str">
        <f>IF(Table1[[#This Row],[Ledger 13]]="","",IF(Table1[[#This Row],[Effect 13]]="Dr.","Yes","No"))</f>
        <v/>
      </c>
      <c r="EL492" t="str">
        <f>IF(Table1[[#This Row],[Ledger 13]]="","",Table1[[#This Row],[Ledger 13]])</f>
        <v/>
      </c>
      <c r="EM492" t="str">
        <f>IF(Table1[[#This Row],[Ledger 13]]="","",IF(Table1[[#This Row],[Effect 13]]="Dr.",-Table1[[#This Row],[Amount 13]],Table1[[#This Row],[Amount 13]]))</f>
        <v/>
      </c>
      <c r="EP492" t="str">
        <f>IF(Table1[[#This Row],[Ledger 14]]="","","No")</f>
        <v/>
      </c>
      <c r="EQ492" t="str">
        <f>IF(Table1[[#This Row],[Ledger 14]]="","",IF(Table1[[#This Row],[Effect 14]]="Dr.","Yes","No"))</f>
        <v/>
      </c>
      <c r="ER492" t="str">
        <f>IF(Table1[[#This Row],[Ledger 14]]="","",Table1[[#This Row],[Ledger 14]])</f>
        <v/>
      </c>
      <c r="ES492" t="str">
        <f>IF(Table1[[#This Row],[Ledger 14]]="","",IF(Table1[[#This Row],[Effect 14]]="Dr.",-Table1[[#This Row],[Amount 14]],Table1[[#This Row],[Amount 14]]))</f>
        <v/>
      </c>
      <c r="EV492" t="str">
        <f>IF(Table1[[#This Row],[Ledger 15]]="","","No")</f>
        <v/>
      </c>
      <c r="EW492" t="str">
        <f>IF(Table1[[#This Row],[Ledger 15]]="","",IF(Table1[[#This Row],[Effect 15]]="Dr.","Yes","No"))</f>
        <v/>
      </c>
      <c r="EX492" t="str">
        <f>IF(Table1[[#This Row],[Ledger 15]]="","",Table1[[#This Row],[Ledger 15]])</f>
        <v/>
      </c>
      <c r="EY492" t="str">
        <f>IF(Table1[[#This Row],[Ledger 15]]="","",IF(Table1[[#This Row],[Effect 15]]="Dr.",-Table1[[#This Row],[Amount 15]],Table1[[#This Row],[Amount 15]]))</f>
        <v/>
      </c>
      <c r="FD4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2">
        <f>IF(Table1[[#This Row],[Date]]="",0,IF(AND(Table1[[#This Row],[Date]]&gt;=$FE$2,Table1[[#This Row],[Date]]&lt;=$FE$3),0,1))</f>
        <v>0</v>
      </c>
      <c r="FF492">
        <f>IF(Table1[[#This Row],[Date]]="",0,IF(TYPE(VLOOKUP(Table1[[#This Row],[Voucher Type]],Table1[[#All],[Voucher Type Master]],1,FALSE))=16,1,0))</f>
        <v>0</v>
      </c>
      <c r="FG492">
        <f>IF(TYPE(IF(Table1[[#This Row],[Date]]="",0,IF(VLOOKUP(Table1[[#This Row],[Voucher Type]],$FY$5:$FZ$13,2,0)=Table1[[#This Row],[Effect 1]],0,1)))=16,1,0)</f>
        <v>0</v>
      </c>
      <c r="FH4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2">
        <f>IF(LEN(Table1[[#This Row],[Ledger 1]])&gt;0,IF(TYPE(VLOOKUP(Table1[[#This Row],[Ledger 1]],GZ:GZ,1,0))=16,1,0),0)</f>
        <v>0</v>
      </c>
      <c r="FJ492">
        <f>IF(LEN(Table1[[#This Row],[Ledger 2]])&gt;0,IF(TYPE(VLOOKUP(Table1[[#This Row],[Ledger 2]],GZ:GZ,1,0))=16,1,0),0)</f>
        <v>0</v>
      </c>
      <c r="FK492">
        <f>IF(LEN(Table1[[#This Row],[Ledger 3]])&gt;0,IF(TYPE(VLOOKUP(Table1[[#This Row],[Ledger 3]],GZ:GZ,1,0))=16,1,0),0)</f>
        <v>0</v>
      </c>
      <c r="FL492">
        <f>IF(LEN(Table1[[#This Row],[Ledger 4]])&gt;0,IF(TYPE(VLOOKUP(Table1[[#This Row],[Ledger 4]],GZ:GZ,1,0))=16,1,0),0)</f>
        <v>0</v>
      </c>
      <c r="FM492">
        <f>IF(LEN(Table1[[#This Row],[Ledger 5]])&gt;0,IF(TYPE(VLOOKUP(Table1[[#This Row],[Ledger 5]],GZ:GZ,1,0))=16,1,0),0)</f>
        <v>0</v>
      </c>
      <c r="FN492">
        <f>IF(LEN(Table1[[#This Row],[Ledger 6]])&gt;0,IF(TYPE(VLOOKUP(Table1[[#This Row],[Ledger 6]],$GZ:$GZ,1,0))=16,1,0),0)</f>
        <v>0</v>
      </c>
      <c r="FO492">
        <f>IF(LEN(Table1[[#This Row],[Ledger 7]])&gt;0,IF(TYPE(VLOOKUP(Table1[[#This Row],[Ledger 7]],$GZ:$GZ,1,0))=16,1,0),0)</f>
        <v>0</v>
      </c>
      <c r="FP492">
        <f>IF(LEN(Table1[[#This Row],[Ledger 8]])&gt;0,IF(TYPE(VLOOKUP(Table1[[#This Row],[Ledger 8]],$GZ:$GZ,1,0))=16,1,0),0)</f>
        <v>0</v>
      </c>
      <c r="FQ492">
        <f>IF(LEN(Table1[[#This Row],[Ledger 9]])&gt;0,IF(TYPE(VLOOKUP(Table1[[#This Row],[Ledger 9]],$GZ:$GZ,1,0))=16,1,0),0)</f>
        <v>0</v>
      </c>
      <c r="FR492">
        <f>IF(LEN(Table1[[#This Row],[Ledger 10]])&gt;0,IF(TYPE(VLOOKUP(Table1[[#This Row],[Ledger 10]],$GZ:$GZ,1,0))=16,1,0),0)</f>
        <v>0</v>
      </c>
      <c r="FS492">
        <f>IF(LEN(Table1[[#This Row],[Ledger 11]])&gt;0,IF(TYPE(VLOOKUP(Table1[[#This Row],[Ledger 11]],$GZ:$GZ,1,0))=16,1,0),0)</f>
        <v>0</v>
      </c>
      <c r="FT492">
        <f>IF(LEN(Table1[[#This Row],[Ledger 12]])&gt;0,IF(TYPE(VLOOKUP(Table1[[#This Row],[Ledger 12]],$GZ:$GZ,1,0))=16,1,0),0)</f>
        <v>0</v>
      </c>
      <c r="FU492">
        <f>IF(LEN(Table1[[#This Row],[Ledger 13]])&gt;0,IF(TYPE(VLOOKUP(Table1[[#This Row],[Ledger 13]],$GZ:$GZ,1,0))=16,1,0),0)</f>
        <v>0</v>
      </c>
      <c r="FV492">
        <f>IF(LEN(Table1[[#This Row],[Ledger 14]])&gt;0,IF(TYPE(VLOOKUP(Table1[[#This Row],[Ledger 14]],$GZ:$GZ,1,0))=16,1,0),0)</f>
        <v>0</v>
      </c>
      <c r="FW492">
        <f>IF(LEN(Table1[[#This Row],[Ledger 15]])&gt;0,IF(TYPE(VLOOKUP(Table1[[#This Row],[Ledger 15]],$GZ:$GZ,1,0))=16,1,0),0)</f>
        <v>0</v>
      </c>
    </row>
    <row r="493" spans="4:179" ht="33" customHeight="1" x14ac:dyDescent="0.45">
      <c r="D493" s="8">
        <f t="shared" si="16"/>
        <v>488</v>
      </c>
      <c r="E493" s="32"/>
      <c r="F493" s="34"/>
      <c r="G493" s="34"/>
      <c r="H493" s="34"/>
      <c r="I493" s="34"/>
      <c r="J493" s="38"/>
      <c r="K493" s="33"/>
      <c r="L493" s="36"/>
      <c r="M493" s="35"/>
      <c r="N493" s="34"/>
      <c r="O493" s="41"/>
      <c r="P493" s="35"/>
      <c r="Q493" s="34"/>
      <c r="R493" s="37"/>
      <c r="S493" s="35"/>
      <c r="T493" s="34"/>
      <c r="U493" s="37"/>
      <c r="V493" s="35"/>
      <c r="W493" s="34"/>
      <c r="X493" s="37"/>
      <c r="Y493" s="35"/>
      <c r="Z493" s="34"/>
      <c r="AA493" s="37"/>
      <c r="AB493" s="35"/>
      <c r="AC493" s="34"/>
      <c r="AD493" s="37"/>
      <c r="AE493" s="35"/>
      <c r="AF493" s="34"/>
      <c r="AG493" s="37"/>
      <c r="AH493" s="35"/>
      <c r="AI493" s="34"/>
      <c r="AJ493" s="37"/>
      <c r="AK493" s="35"/>
      <c r="AL493" s="34"/>
      <c r="AM493" s="37"/>
      <c r="AN493" s="35"/>
      <c r="AO493" s="34"/>
      <c r="AP493" s="37"/>
      <c r="AQ493" s="35"/>
      <c r="AR493" s="34"/>
      <c r="AS493" s="37"/>
      <c r="AT493" s="35"/>
      <c r="AU493" s="34"/>
      <c r="AV493" s="37"/>
      <c r="AW493" s="35"/>
      <c r="AX493" s="34"/>
      <c r="AY493" s="37"/>
      <c r="AZ493" s="35"/>
      <c r="BA493" s="34"/>
      <c r="BB493" s="37"/>
      <c r="BC4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3" s="7"/>
      <c r="BF493" t="str">
        <f>IF(Table1[[#This Row],[Date]]="","","&amp;lt;VOUCHER REMOTEID="&amp;""""&amp;$A$11&amp;$A$13&amp;ROW()&amp;""""&amp;" VCHTYPE="""&amp;F493&amp;""" ACTION="""&amp;"Create"&amp;"""&amp;gt;")</f>
        <v/>
      </c>
      <c r="BG493" t="str">
        <f>IF(Table1[[#This Row],[Date]]="","",TEXT(Table1[[#This Row],[Date]],"yyyymmdd"))</f>
        <v/>
      </c>
      <c r="BH493" t="str">
        <f>Table1[[#This Row],[Date2]]</f>
        <v/>
      </c>
      <c r="BI493" t="str">
        <f>IF(Table1[[#This Row],[Date]]="","",Table1[[#This Row],[Voucher Type]])</f>
        <v/>
      </c>
      <c r="BJ493" t="str">
        <f>IF(Table1[[#This Row],[Ref No / Invoice No]]="","",Table1[[#This Row],[Ref No / Invoice No]])</f>
        <v/>
      </c>
      <c r="BK493" t="str">
        <f>IF(Table1[[#This Row],[Voucher No]]="","",Table1[[#This Row],[Voucher No]])</f>
        <v/>
      </c>
      <c r="BL493" t="str">
        <f>IF(Table1[[#This Row],[Date]]="","",Table1[[#This Row],[Narration]])</f>
        <v/>
      </c>
      <c r="BM493" t="str">
        <f>IF(Table1[[#This Row],[Date]]="","",$A$11&amp;$A$13&amp;ROW())</f>
        <v/>
      </c>
      <c r="BN493" t="str">
        <f>IF(Table1[[#This Row],[Date]]="","",$A$13)</f>
        <v/>
      </c>
      <c r="BP493" t="str">
        <f>IF(Table1[[#This Row],[Ledger 1]]="","","No")</f>
        <v/>
      </c>
      <c r="BQ493" t="str">
        <f>IF(Table1[[#This Row],[Date]]="","",IF(Table1[[#This Row],[Effect 1]]="Dr.","Yes","No"))</f>
        <v/>
      </c>
      <c r="BR493" t="str">
        <f>IF(Table1[[#This Row],[Date]]="","",Table1[[#This Row],[Ledger 1]])</f>
        <v/>
      </c>
      <c r="BS493" t="str">
        <f>IF(Table1[[#This Row],[Date]]="","",IF(Table1[[#This Row],[Effect 1]]="Dr.",-Table1[[#This Row],[Amount 1]],Table1[[#This Row],[Amount 1]]))</f>
        <v/>
      </c>
      <c r="BV493" t="str">
        <f>IF(Table1[[#This Row],[Ledger 2]]="","","No")</f>
        <v/>
      </c>
      <c r="BW493" t="str">
        <f>IF(Table1[[#This Row],[Date]]="","",IF(Table1[[#This Row],[Effect 2]]="Dr.","Yes","No"))</f>
        <v/>
      </c>
      <c r="BX493" t="str">
        <f>IF(Table1[[#This Row],[Date]]="","",Table1[[#This Row],[Ledger 2]])</f>
        <v/>
      </c>
      <c r="BY493" t="str">
        <f>IF(Table1[[#This Row],[Date]]="","",IF(Table1[[#This Row],[Effect 2]]="Dr.",-Table1[[#This Row],[Amount 2]],Table1[[#This Row],[Amount 2]]))</f>
        <v/>
      </c>
      <c r="CB493" t="str">
        <f>IF(Table1[[#This Row],[Ledger 3]]="","","No")</f>
        <v/>
      </c>
      <c r="CC493" t="str">
        <f>IF(Table1[[#This Row],[Ledger 3]]="","",IF(Table1[[#This Row],[Effect 3]]="Dr.","Yes","No"))</f>
        <v/>
      </c>
      <c r="CD493" t="str">
        <f>IF(Table1[[#This Row],[Ledger 3]]="","",Table1[[#This Row],[Ledger 3]])</f>
        <v/>
      </c>
      <c r="CE493" t="str">
        <f>IF(Table1[[#This Row],[Ledger 3]]="","",IF(Table1[[#This Row],[Effect 3]]="Dr.",-Table1[[#This Row],[Amount 3]],Table1[[#This Row],[Amount 3]]))</f>
        <v/>
      </c>
      <c r="CH493" t="str">
        <f>IF(Table1[[#This Row],[Ledger 4]]="","","No")</f>
        <v/>
      </c>
      <c r="CI493" t="str">
        <f>IF(Table1[[#This Row],[Ledger 4]]="","",IF(Table1[[#This Row],[Effect 4]]="Dr.","Yes","No"))</f>
        <v/>
      </c>
      <c r="CJ493" t="str">
        <f>IF(Table1[[#This Row],[Ledger 4]]="","",Table1[[#This Row],[Ledger 4]])</f>
        <v/>
      </c>
      <c r="CK493" t="str">
        <f>IF(Table1[[#This Row],[Ledger 4]]="","",IF(Table1[[#This Row],[Effect 4]]="Dr.",-Table1[[#This Row],[Amount 4]],Table1[[#This Row],[Amount 4]]))</f>
        <v/>
      </c>
      <c r="CN493" t="str">
        <f>IF(Table1[[#This Row],[Ledger 5]]="","","No")</f>
        <v/>
      </c>
      <c r="CO493" t="str">
        <f>IF(Table1[[#This Row],[Ledger 5]]="","",IF(Table1[[#This Row],[Effect 5]]="Dr.","Yes","No"))</f>
        <v/>
      </c>
      <c r="CP493" t="str">
        <f>IF(Table1[[#This Row],[Ledger 5]]="","",Table1[[#This Row],[Ledger 5]])</f>
        <v/>
      </c>
      <c r="CQ493" t="str">
        <f>IF(Table1[[#This Row],[Ledger 5]]="","",IF(Table1[[#This Row],[Effect 5]]="Dr.",-Table1[[#This Row],[Amount 5]],Table1[[#This Row],[Amount 5]]))</f>
        <v/>
      </c>
      <c r="CT493" t="str">
        <f>IF(Table1[[#This Row],[Ledger 6]]="","","No")</f>
        <v/>
      </c>
      <c r="CU493" t="str">
        <f>IF(Table1[[#This Row],[Ledger 6]]="","",IF(Table1[[#This Row],[Effect 6]]="Dr.","Yes","No"))</f>
        <v/>
      </c>
      <c r="CV493" t="str">
        <f>IF(Table1[[#This Row],[Ledger 6]]="","",Table1[[#This Row],[Ledger 6]])</f>
        <v/>
      </c>
      <c r="CW493" t="str">
        <f>IF(Table1[[#This Row],[Ledger 6]]="","",IF(Table1[[#This Row],[Effect 6]]="Dr.",-Table1[[#This Row],[Amount 6]],Table1[[#This Row],[Amount 6]]))</f>
        <v/>
      </c>
      <c r="CZ493" t="str">
        <f>IF(Table1[[#This Row],[Ledger 7]]="","","No")</f>
        <v/>
      </c>
      <c r="DA493" t="str">
        <f>IF(Table1[[#This Row],[Ledger 7]]="","",IF(Table1[[#This Row],[Effect 7]]="Dr.","Yes","No"))</f>
        <v/>
      </c>
      <c r="DB493" t="str">
        <f>IF(Table1[[#This Row],[Ledger 7]]="","",Table1[[#This Row],[Ledger 7]])</f>
        <v/>
      </c>
      <c r="DC493" t="str">
        <f>IF(Table1[[#This Row],[Ledger 7]]="","",IF(Table1[[#This Row],[Effect 7]]="Dr.",-Table1[[#This Row],[Amount 7]],Table1[[#This Row],[Amount 7]]))</f>
        <v/>
      </c>
      <c r="DF493" t="str">
        <f>IF(Table1[[#This Row],[Ledger 8]]="","","No")</f>
        <v/>
      </c>
      <c r="DG493" t="str">
        <f>IF(Table1[[#This Row],[Ledger 8]]="","",IF(Table1[[#This Row],[Effect 8]]="Dr.","Yes","No"))</f>
        <v/>
      </c>
      <c r="DH493" t="str">
        <f>IF(Table1[[#This Row],[Ledger 8]]="","",Table1[[#This Row],[Ledger 8]])</f>
        <v/>
      </c>
      <c r="DI493" t="str">
        <f>IF(Table1[[#This Row],[Ledger 8]]="","",IF(Table1[[#This Row],[Effect 8]]="Dr.",-Table1[[#This Row],[Amount 8]],Table1[[#This Row],[Amount 8]]))</f>
        <v/>
      </c>
      <c r="DL493" t="str">
        <f>IF(Table1[[#This Row],[Ledger 9]]="","","No")</f>
        <v/>
      </c>
      <c r="DM493" t="str">
        <f>IF(Table1[[#This Row],[Ledger 9]]="","",IF(Table1[[#This Row],[Effect 9]]="Dr.","Yes","No"))</f>
        <v/>
      </c>
      <c r="DN493" t="str">
        <f>IF(Table1[[#This Row],[Ledger 9]]="","",Table1[[#This Row],[Ledger 9]])</f>
        <v/>
      </c>
      <c r="DO493" t="str">
        <f>IF(Table1[[#This Row],[Ledger 9]]="","",IF(Table1[[#This Row],[Effect 9]]="Dr.",-Table1[[#This Row],[Amount 9]],Table1[[#This Row],[Amount 9]]))</f>
        <v/>
      </c>
      <c r="DR493" t="str">
        <f>IF(Table1[[#This Row],[Ledger 10]]="","","No")</f>
        <v/>
      </c>
      <c r="DS493" t="str">
        <f>IF(Table1[[#This Row],[Ledger 10]]="","",IF(Table1[[#This Row],[Effect 10]]="Dr.","Yes","No"))</f>
        <v/>
      </c>
      <c r="DT493" t="str">
        <f>IF(Table1[[#This Row],[Ledger 10]]="","",Table1[[#This Row],[Ledger 10]])</f>
        <v/>
      </c>
      <c r="DU493" t="str">
        <f>IF(Table1[[#This Row],[Ledger 10]]="","",IF(Table1[[#This Row],[Effect 10]]="Dr.",-Table1[[#This Row],[Amount 10]],Table1[[#This Row],[Amount 10]]))</f>
        <v/>
      </c>
      <c r="DX493" t="str">
        <f>IF(Table1[[#This Row],[Ledger 11]]="","","No")</f>
        <v/>
      </c>
      <c r="DY493" t="str">
        <f>IF(Table1[[#This Row],[Ledger 11]]="","",IF(Table1[[#This Row],[Effect 11]]="Dr.","Yes","No"))</f>
        <v/>
      </c>
      <c r="DZ493" t="str">
        <f>IF(Table1[[#This Row],[Ledger 11]]="","",Table1[[#This Row],[Ledger 11]])</f>
        <v/>
      </c>
      <c r="EA493" t="str">
        <f>IF(Table1[[#This Row],[Ledger 11]]="","",IF(Table1[[#This Row],[Effect 11]]="Dr.",-Table1[[#This Row],[Amount 11]],Table1[[#This Row],[Amount 11]]))</f>
        <v/>
      </c>
      <c r="ED493" t="str">
        <f>IF(Table1[[#This Row],[Ledger 12]]="","","No")</f>
        <v/>
      </c>
      <c r="EE493" t="str">
        <f>IF(Table1[[#This Row],[Ledger 12]]="","",IF(Table1[[#This Row],[Effect 12]]="Dr.","Yes","No"))</f>
        <v/>
      </c>
      <c r="EF493" t="str">
        <f>IF(Table1[[#This Row],[Ledger 12]]="","",Table1[[#This Row],[Ledger 12]])</f>
        <v/>
      </c>
      <c r="EG493" t="str">
        <f>IF(Table1[[#This Row],[Ledger 12]]="","",IF(Table1[[#This Row],[Effect 12]]="Dr.",-Table1[[#This Row],[Amount 12]],Table1[[#This Row],[Amount 12]]))</f>
        <v/>
      </c>
      <c r="EJ493" t="str">
        <f>IF(Table1[[#This Row],[Ledger 13]]="","","No")</f>
        <v/>
      </c>
      <c r="EK493" t="str">
        <f>IF(Table1[[#This Row],[Ledger 13]]="","",IF(Table1[[#This Row],[Effect 13]]="Dr.","Yes","No"))</f>
        <v/>
      </c>
      <c r="EL493" t="str">
        <f>IF(Table1[[#This Row],[Ledger 13]]="","",Table1[[#This Row],[Ledger 13]])</f>
        <v/>
      </c>
      <c r="EM493" t="str">
        <f>IF(Table1[[#This Row],[Ledger 13]]="","",IF(Table1[[#This Row],[Effect 13]]="Dr.",-Table1[[#This Row],[Amount 13]],Table1[[#This Row],[Amount 13]]))</f>
        <v/>
      </c>
      <c r="EP493" t="str">
        <f>IF(Table1[[#This Row],[Ledger 14]]="","","No")</f>
        <v/>
      </c>
      <c r="EQ493" t="str">
        <f>IF(Table1[[#This Row],[Ledger 14]]="","",IF(Table1[[#This Row],[Effect 14]]="Dr.","Yes","No"))</f>
        <v/>
      </c>
      <c r="ER493" t="str">
        <f>IF(Table1[[#This Row],[Ledger 14]]="","",Table1[[#This Row],[Ledger 14]])</f>
        <v/>
      </c>
      <c r="ES493" t="str">
        <f>IF(Table1[[#This Row],[Ledger 14]]="","",IF(Table1[[#This Row],[Effect 14]]="Dr.",-Table1[[#This Row],[Amount 14]],Table1[[#This Row],[Amount 14]]))</f>
        <v/>
      </c>
      <c r="EV493" t="str">
        <f>IF(Table1[[#This Row],[Ledger 15]]="","","No")</f>
        <v/>
      </c>
      <c r="EW493" t="str">
        <f>IF(Table1[[#This Row],[Ledger 15]]="","",IF(Table1[[#This Row],[Effect 15]]="Dr.","Yes","No"))</f>
        <v/>
      </c>
      <c r="EX493" t="str">
        <f>IF(Table1[[#This Row],[Ledger 15]]="","",Table1[[#This Row],[Ledger 15]])</f>
        <v/>
      </c>
      <c r="EY493" t="str">
        <f>IF(Table1[[#This Row],[Ledger 15]]="","",IF(Table1[[#This Row],[Effect 15]]="Dr.",-Table1[[#This Row],[Amount 15]],Table1[[#This Row],[Amount 15]]))</f>
        <v/>
      </c>
      <c r="FD4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3">
        <f>IF(Table1[[#This Row],[Date]]="",0,IF(AND(Table1[[#This Row],[Date]]&gt;=$FE$2,Table1[[#This Row],[Date]]&lt;=$FE$3),0,1))</f>
        <v>0</v>
      </c>
      <c r="FF493">
        <f>IF(Table1[[#This Row],[Date]]="",0,IF(TYPE(VLOOKUP(Table1[[#This Row],[Voucher Type]],Table1[[#All],[Voucher Type Master]],1,FALSE))=16,1,0))</f>
        <v>0</v>
      </c>
      <c r="FG493">
        <f>IF(TYPE(IF(Table1[[#This Row],[Date]]="",0,IF(VLOOKUP(Table1[[#This Row],[Voucher Type]],$FY$5:$FZ$13,2,0)=Table1[[#This Row],[Effect 1]],0,1)))=16,1,0)</f>
        <v>0</v>
      </c>
      <c r="FH4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3">
        <f>IF(LEN(Table1[[#This Row],[Ledger 1]])&gt;0,IF(TYPE(VLOOKUP(Table1[[#This Row],[Ledger 1]],GZ:GZ,1,0))=16,1,0),0)</f>
        <v>0</v>
      </c>
      <c r="FJ493">
        <f>IF(LEN(Table1[[#This Row],[Ledger 2]])&gt;0,IF(TYPE(VLOOKUP(Table1[[#This Row],[Ledger 2]],GZ:GZ,1,0))=16,1,0),0)</f>
        <v>0</v>
      </c>
      <c r="FK493">
        <f>IF(LEN(Table1[[#This Row],[Ledger 3]])&gt;0,IF(TYPE(VLOOKUP(Table1[[#This Row],[Ledger 3]],GZ:GZ,1,0))=16,1,0),0)</f>
        <v>0</v>
      </c>
      <c r="FL493">
        <f>IF(LEN(Table1[[#This Row],[Ledger 4]])&gt;0,IF(TYPE(VLOOKUP(Table1[[#This Row],[Ledger 4]],GZ:GZ,1,0))=16,1,0),0)</f>
        <v>0</v>
      </c>
      <c r="FM493">
        <f>IF(LEN(Table1[[#This Row],[Ledger 5]])&gt;0,IF(TYPE(VLOOKUP(Table1[[#This Row],[Ledger 5]],GZ:GZ,1,0))=16,1,0),0)</f>
        <v>0</v>
      </c>
      <c r="FN493">
        <f>IF(LEN(Table1[[#This Row],[Ledger 6]])&gt;0,IF(TYPE(VLOOKUP(Table1[[#This Row],[Ledger 6]],$GZ:$GZ,1,0))=16,1,0),0)</f>
        <v>0</v>
      </c>
      <c r="FO493">
        <f>IF(LEN(Table1[[#This Row],[Ledger 7]])&gt;0,IF(TYPE(VLOOKUP(Table1[[#This Row],[Ledger 7]],$GZ:$GZ,1,0))=16,1,0),0)</f>
        <v>0</v>
      </c>
      <c r="FP493">
        <f>IF(LEN(Table1[[#This Row],[Ledger 8]])&gt;0,IF(TYPE(VLOOKUP(Table1[[#This Row],[Ledger 8]],$GZ:$GZ,1,0))=16,1,0),0)</f>
        <v>0</v>
      </c>
      <c r="FQ493">
        <f>IF(LEN(Table1[[#This Row],[Ledger 9]])&gt;0,IF(TYPE(VLOOKUP(Table1[[#This Row],[Ledger 9]],$GZ:$GZ,1,0))=16,1,0),0)</f>
        <v>0</v>
      </c>
      <c r="FR493">
        <f>IF(LEN(Table1[[#This Row],[Ledger 10]])&gt;0,IF(TYPE(VLOOKUP(Table1[[#This Row],[Ledger 10]],$GZ:$GZ,1,0))=16,1,0),0)</f>
        <v>0</v>
      </c>
      <c r="FS493">
        <f>IF(LEN(Table1[[#This Row],[Ledger 11]])&gt;0,IF(TYPE(VLOOKUP(Table1[[#This Row],[Ledger 11]],$GZ:$GZ,1,0))=16,1,0),0)</f>
        <v>0</v>
      </c>
      <c r="FT493">
        <f>IF(LEN(Table1[[#This Row],[Ledger 12]])&gt;0,IF(TYPE(VLOOKUP(Table1[[#This Row],[Ledger 12]],$GZ:$GZ,1,0))=16,1,0),0)</f>
        <v>0</v>
      </c>
      <c r="FU493">
        <f>IF(LEN(Table1[[#This Row],[Ledger 13]])&gt;0,IF(TYPE(VLOOKUP(Table1[[#This Row],[Ledger 13]],$GZ:$GZ,1,0))=16,1,0),0)</f>
        <v>0</v>
      </c>
      <c r="FV493">
        <f>IF(LEN(Table1[[#This Row],[Ledger 14]])&gt;0,IF(TYPE(VLOOKUP(Table1[[#This Row],[Ledger 14]],$GZ:$GZ,1,0))=16,1,0),0)</f>
        <v>0</v>
      </c>
      <c r="FW493">
        <f>IF(LEN(Table1[[#This Row],[Ledger 15]])&gt;0,IF(TYPE(VLOOKUP(Table1[[#This Row],[Ledger 15]],$GZ:$GZ,1,0))=16,1,0),0)</f>
        <v>0</v>
      </c>
    </row>
    <row r="494" spans="4:179" ht="33" customHeight="1" x14ac:dyDescent="0.45">
      <c r="D494" s="8">
        <f t="shared" si="16"/>
        <v>489</v>
      </c>
      <c r="E494" s="32"/>
      <c r="F494" s="34"/>
      <c r="G494" s="34"/>
      <c r="H494" s="34"/>
      <c r="I494" s="34"/>
      <c r="J494" s="38"/>
      <c r="K494" s="33"/>
      <c r="L494" s="36"/>
      <c r="M494" s="35"/>
      <c r="N494" s="34"/>
      <c r="O494" s="41"/>
      <c r="P494" s="35"/>
      <c r="Q494" s="34"/>
      <c r="R494" s="37"/>
      <c r="S494" s="35"/>
      <c r="T494" s="34"/>
      <c r="U494" s="37"/>
      <c r="V494" s="35"/>
      <c r="W494" s="34"/>
      <c r="X494" s="37"/>
      <c r="Y494" s="35"/>
      <c r="Z494" s="34"/>
      <c r="AA494" s="37"/>
      <c r="AB494" s="35"/>
      <c r="AC494" s="34"/>
      <c r="AD494" s="37"/>
      <c r="AE494" s="35"/>
      <c r="AF494" s="34"/>
      <c r="AG494" s="37"/>
      <c r="AH494" s="35"/>
      <c r="AI494" s="34"/>
      <c r="AJ494" s="37"/>
      <c r="AK494" s="35"/>
      <c r="AL494" s="34"/>
      <c r="AM494" s="37"/>
      <c r="AN494" s="35"/>
      <c r="AO494" s="34"/>
      <c r="AP494" s="37"/>
      <c r="AQ494" s="35"/>
      <c r="AR494" s="34"/>
      <c r="AS494" s="37"/>
      <c r="AT494" s="35"/>
      <c r="AU494" s="34"/>
      <c r="AV494" s="37"/>
      <c r="AW494" s="35"/>
      <c r="AX494" s="34"/>
      <c r="AY494" s="37"/>
      <c r="AZ494" s="35"/>
      <c r="BA494" s="34"/>
      <c r="BB494" s="37"/>
      <c r="BC4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4" s="7"/>
      <c r="BF494" t="str">
        <f>IF(Table1[[#This Row],[Date]]="","","&amp;lt;VOUCHER REMOTEID="&amp;""""&amp;$A$11&amp;$A$13&amp;ROW()&amp;""""&amp;" VCHTYPE="""&amp;F494&amp;""" ACTION="""&amp;"Create"&amp;"""&amp;gt;")</f>
        <v/>
      </c>
      <c r="BG494" t="str">
        <f>IF(Table1[[#This Row],[Date]]="","",TEXT(Table1[[#This Row],[Date]],"yyyymmdd"))</f>
        <v/>
      </c>
      <c r="BH494" t="str">
        <f>Table1[[#This Row],[Date2]]</f>
        <v/>
      </c>
      <c r="BI494" t="str">
        <f>IF(Table1[[#This Row],[Date]]="","",Table1[[#This Row],[Voucher Type]])</f>
        <v/>
      </c>
      <c r="BJ494" t="str">
        <f>IF(Table1[[#This Row],[Ref No / Invoice No]]="","",Table1[[#This Row],[Ref No / Invoice No]])</f>
        <v/>
      </c>
      <c r="BK494" t="str">
        <f>IF(Table1[[#This Row],[Voucher No]]="","",Table1[[#This Row],[Voucher No]])</f>
        <v/>
      </c>
      <c r="BL494" t="str">
        <f>IF(Table1[[#This Row],[Date]]="","",Table1[[#This Row],[Narration]])</f>
        <v/>
      </c>
      <c r="BM494" t="str">
        <f>IF(Table1[[#This Row],[Date]]="","",$A$11&amp;$A$13&amp;ROW())</f>
        <v/>
      </c>
      <c r="BN494" t="str">
        <f>IF(Table1[[#This Row],[Date]]="","",$A$13)</f>
        <v/>
      </c>
      <c r="BP494" t="str">
        <f>IF(Table1[[#This Row],[Ledger 1]]="","","No")</f>
        <v/>
      </c>
      <c r="BQ494" t="str">
        <f>IF(Table1[[#This Row],[Date]]="","",IF(Table1[[#This Row],[Effect 1]]="Dr.","Yes","No"))</f>
        <v/>
      </c>
      <c r="BR494" t="str">
        <f>IF(Table1[[#This Row],[Date]]="","",Table1[[#This Row],[Ledger 1]])</f>
        <v/>
      </c>
      <c r="BS494" t="str">
        <f>IF(Table1[[#This Row],[Date]]="","",IF(Table1[[#This Row],[Effect 1]]="Dr.",-Table1[[#This Row],[Amount 1]],Table1[[#This Row],[Amount 1]]))</f>
        <v/>
      </c>
      <c r="BV494" t="str">
        <f>IF(Table1[[#This Row],[Ledger 2]]="","","No")</f>
        <v/>
      </c>
      <c r="BW494" t="str">
        <f>IF(Table1[[#This Row],[Date]]="","",IF(Table1[[#This Row],[Effect 2]]="Dr.","Yes","No"))</f>
        <v/>
      </c>
      <c r="BX494" t="str">
        <f>IF(Table1[[#This Row],[Date]]="","",Table1[[#This Row],[Ledger 2]])</f>
        <v/>
      </c>
      <c r="BY494" t="str">
        <f>IF(Table1[[#This Row],[Date]]="","",IF(Table1[[#This Row],[Effect 2]]="Dr.",-Table1[[#This Row],[Amount 2]],Table1[[#This Row],[Amount 2]]))</f>
        <v/>
      </c>
      <c r="CB494" t="str">
        <f>IF(Table1[[#This Row],[Ledger 3]]="","","No")</f>
        <v/>
      </c>
      <c r="CC494" t="str">
        <f>IF(Table1[[#This Row],[Ledger 3]]="","",IF(Table1[[#This Row],[Effect 3]]="Dr.","Yes","No"))</f>
        <v/>
      </c>
      <c r="CD494" t="str">
        <f>IF(Table1[[#This Row],[Ledger 3]]="","",Table1[[#This Row],[Ledger 3]])</f>
        <v/>
      </c>
      <c r="CE494" t="str">
        <f>IF(Table1[[#This Row],[Ledger 3]]="","",IF(Table1[[#This Row],[Effect 3]]="Dr.",-Table1[[#This Row],[Amount 3]],Table1[[#This Row],[Amount 3]]))</f>
        <v/>
      </c>
      <c r="CH494" t="str">
        <f>IF(Table1[[#This Row],[Ledger 4]]="","","No")</f>
        <v/>
      </c>
      <c r="CI494" t="str">
        <f>IF(Table1[[#This Row],[Ledger 4]]="","",IF(Table1[[#This Row],[Effect 4]]="Dr.","Yes","No"))</f>
        <v/>
      </c>
      <c r="CJ494" t="str">
        <f>IF(Table1[[#This Row],[Ledger 4]]="","",Table1[[#This Row],[Ledger 4]])</f>
        <v/>
      </c>
      <c r="CK494" t="str">
        <f>IF(Table1[[#This Row],[Ledger 4]]="","",IF(Table1[[#This Row],[Effect 4]]="Dr.",-Table1[[#This Row],[Amount 4]],Table1[[#This Row],[Amount 4]]))</f>
        <v/>
      </c>
      <c r="CN494" t="str">
        <f>IF(Table1[[#This Row],[Ledger 5]]="","","No")</f>
        <v/>
      </c>
      <c r="CO494" t="str">
        <f>IF(Table1[[#This Row],[Ledger 5]]="","",IF(Table1[[#This Row],[Effect 5]]="Dr.","Yes","No"))</f>
        <v/>
      </c>
      <c r="CP494" t="str">
        <f>IF(Table1[[#This Row],[Ledger 5]]="","",Table1[[#This Row],[Ledger 5]])</f>
        <v/>
      </c>
      <c r="CQ494" t="str">
        <f>IF(Table1[[#This Row],[Ledger 5]]="","",IF(Table1[[#This Row],[Effect 5]]="Dr.",-Table1[[#This Row],[Amount 5]],Table1[[#This Row],[Amount 5]]))</f>
        <v/>
      </c>
      <c r="CT494" t="str">
        <f>IF(Table1[[#This Row],[Ledger 6]]="","","No")</f>
        <v/>
      </c>
      <c r="CU494" t="str">
        <f>IF(Table1[[#This Row],[Ledger 6]]="","",IF(Table1[[#This Row],[Effect 6]]="Dr.","Yes","No"))</f>
        <v/>
      </c>
      <c r="CV494" t="str">
        <f>IF(Table1[[#This Row],[Ledger 6]]="","",Table1[[#This Row],[Ledger 6]])</f>
        <v/>
      </c>
      <c r="CW494" t="str">
        <f>IF(Table1[[#This Row],[Ledger 6]]="","",IF(Table1[[#This Row],[Effect 6]]="Dr.",-Table1[[#This Row],[Amount 6]],Table1[[#This Row],[Amount 6]]))</f>
        <v/>
      </c>
      <c r="CZ494" t="str">
        <f>IF(Table1[[#This Row],[Ledger 7]]="","","No")</f>
        <v/>
      </c>
      <c r="DA494" t="str">
        <f>IF(Table1[[#This Row],[Ledger 7]]="","",IF(Table1[[#This Row],[Effect 7]]="Dr.","Yes","No"))</f>
        <v/>
      </c>
      <c r="DB494" t="str">
        <f>IF(Table1[[#This Row],[Ledger 7]]="","",Table1[[#This Row],[Ledger 7]])</f>
        <v/>
      </c>
      <c r="DC494" t="str">
        <f>IF(Table1[[#This Row],[Ledger 7]]="","",IF(Table1[[#This Row],[Effect 7]]="Dr.",-Table1[[#This Row],[Amount 7]],Table1[[#This Row],[Amount 7]]))</f>
        <v/>
      </c>
      <c r="DF494" t="str">
        <f>IF(Table1[[#This Row],[Ledger 8]]="","","No")</f>
        <v/>
      </c>
      <c r="DG494" t="str">
        <f>IF(Table1[[#This Row],[Ledger 8]]="","",IF(Table1[[#This Row],[Effect 8]]="Dr.","Yes","No"))</f>
        <v/>
      </c>
      <c r="DH494" t="str">
        <f>IF(Table1[[#This Row],[Ledger 8]]="","",Table1[[#This Row],[Ledger 8]])</f>
        <v/>
      </c>
      <c r="DI494" t="str">
        <f>IF(Table1[[#This Row],[Ledger 8]]="","",IF(Table1[[#This Row],[Effect 8]]="Dr.",-Table1[[#This Row],[Amount 8]],Table1[[#This Row],[Amount 8]]))</f>
        <v/>
      </c>
      <c r="DL494" t="str">
        <f>IF(Table1[[#This Row],[Ledger 9]]="","","No")</f>
        <v/>
      </c>
      <c r="DM494" t="str">
        <f>IF(Table1[[#This Row],[Ledger 9]]="","",IF(Table1[[#This Row],[Effect 9]]="Dr.","Yes","No"))</f>
        <v/>
      </c>
      <c r="DN494" t="str">
        <f>IF(Table1[[#This Row],[Ledger 9]]="","",Table1[[#This Row],[Ledger 9]])</f>
        <v/>
      </c>
      <c r="DO494" t="str">
        <f>IF(Table1[[#This Row],[Ledger 9]]="","",IF(Table1[[#This Row],[Effect 9]]="Dr.",-Table1[[#This Row],[Amount 9]],Table1[[#This Row],[Amount 9]]))</f>
        <v/>
      </c>
      <c r="DR494" t="str">
        <f>IF(Table1[[#This Row],[Ledger 10]]="","","No")</f>
        <v/>
      </c>
      <c r="DS494" t="str">
        <f>IF(Table1[[#This Row],[Ledger 10]]="","",IF(Table1[[#This Row],[Effect 10]]="Dr.","Yes","No"))</f>
        <v/>
      </c>
      <c r="DT494" t="str">
        <f>IF(Table1[[#This Row],[Ledger 10]]="","",Table1[[#This Row],[Ledger 10]])</f>
        <v/>
      </c>
      <c r="DU494" t="str">
        <f>IF(Table1[[#This Row],[Ledger 10]]="","",IF(Table1[[#This Row],[Effect 10]]="Dr.",-Table1[[#This Row],[Amount 10]],Table1[[#This Row],[Amount 10]]))</f>
        <v/>
      </c>
      <c r="DX494" t="str">
        <f>IF(Table1[[#This Row],[Ledger 11]]="","","No")</f>
        <v/>
      </c>
      <c r="DY494" t="str">
        <f>IF(Table1[[#This Row],[Ledger 11]]="","",IF(Table1[[#This Row],[Effect 11]]="Dr.","Yes","No"))</f>
        <v/>
      </c>
      <c r="DZ494" t="str">
        <f>IF(Table1[[#This Row],[Ledger 11]]="","",Table1[[#This Row],[Ledger 11]])</f>
        <v/>
      </c>
      <c r="EA494" t="str">
        <f>IF(Table1[[#This Row],[Ledger 11]]="","",IF(Table1[[#This Row],[Effect 11]]="Dr.",-Table1[[#This Row],[Amount 11]],Table1[[#This Row],[Amount 11]]))</f>
        <v/>
      </c>
      <c r="ED494" t="str">
        <f>IF(Table1[[#This Row],[Ledger 12]]="","","No")</f>
        <v/>
      </c>
      <c r="EE494" t="str">
        <f>IF(Table1[[#This Row],[Ledger 12]]="","",IF(Table1[[#This Row],[Effect 12]]="Dr.","Yes","No"))</f>
        <v/>
      </c>
      <c r="EF494" t="str">
        <f>IF(Table1[[#This Row],[Ledger 12]]="","",Table1[[#This Row],[Ledger 12]])</f>
        <v/>
      </c>
      <c r="EG494" t="str">
        <f>IF(Table1[[#This Row],[Ledger 12]]="","",IF(Table1[[#This Row],[Effect 12]]="Dr.",-Table1[[#This Row],[Amount 12]],Table1[[#This Row],[Amount 12]]))</f>
        <v/>
      </c>
      <c r="EJ494" t="str">
        <f>IF(Table1[[#This Row],[Ledger 13]]="","","No")</f>
        <v/>
      </c>
      <c r="EK494" t="str">
        <f>IF(Table1[[#This Row],[Ledger 13]]="","",IF(Table1[[#This Row],[Effect 13]]="Dr.","Yes","No"))</f>
        <v/>
      </c>
      <c r="EL494" t="str">
        <f>IF(Table1[[#This Row],[Ledger 13]]="","",Table1[[#This Row],[Ledger 13]])</f>
        <v/>
      </c>
      <c r="EM494" t="str">
        <f>IF(Table1[[#This Row],[Ledger 13]]="","",IF(Table1[[#This Row],[Effect 13]]="Dr.",-Table1[[#This Row],[Amount 13]],Table1[[#This Row],[Amount 13]]))</f>
        <v/>
      </c>
      <c r="EP494" t="str">
        <f>IF(Table1[[#This Row],[Ledger 14]]="","","No")</f>
        <v/>
      </c>
      <c r="EQ494" t="str">
        <f>IF(Table1[[#This Row],[Ledger 14]]="","",IF(Table1[[#This Row],[Effect 14]]="Dr.","Yes","No"))</f>
        <v/>
      </c>
      <c r="ER494" t="str">
        <f>IF(Table1[[#This Row],[Ledger 14]]="","",Table1[[#This Row],[Ledger 14]])</f>
        <v/>
      </c>
      <c r="ES494" t="str">
        <f>IF(Table1[[#This Row],[Ledger 14]]="","",IF(Table1[[#This Row],[Effect 14]]="Dr.",-Table1[[#This Row],[Amount 14]],Table1[[#This Row],[Amount 14]]))</f>
        <v/>
      </c>
      <c r="EV494" t="str">
        <f>IF(Table1[[#This Row],[Ledger 15]]="","","No")</f>
        <v/>
      </c>
      <c r="EW494" t="str">
        <f>IF(Table1[[#This Row],[Ledger 15]]="","",IF(Table1[[#This Row],[Effect 15]]="Dr.","Yes","No"))</f>
        <v/>
      </c>
      <c r="EX494" t="str">
        <f>IF(Table1[[#This Row],[Ledger 15]]="","",Table1[[#This Row],[Ledger 15]])</f>
        <v/>
      </c>
      <c r="EY494" t="str">
        <f>IF(Table1[[#This Row],[Ledger 15]]="","",IF(Table1[[#This Row],[Effect 15]]="Dr.",-Table1[[#This Row],[Amount 15]],Table1[[#This Row],[Amount 15]]))</f>
        <v/>
      </c>
      <c r="FD4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4">
        <f>IF(Table1[[#This Row],[Date]]="",0,IF(AND(Table1[[#This Row],[Date]]&gt;=$FE$2,Table1[[#This Row],[Date]]&lt;=$FE$3),0,1))</f>
        <v>0</v>
      </c>
      <c r="FF494">
        <f>IF(Table1[[#This Row],[Date]]="",0,IF(TYPE(VLOOKUP(Table1[[#This Row],[Voucher Type]],Table1[[#All],[Voucher Type Master]],1,FALSE))=16,1,0))</f>
        <v>0</v>
      </c>
      <c r="FG494">
        <f>IF(TYPE(IF(Table1[[#This Row],[Date]]="",0,IF(VLOOKUP(Table1[[#This Row],[Voucher Type]],$FY$5:$FZ$13,2,0)=Table1[[#This Row],[Effect 1]],0,1)))=16,1,0)</f>
        <v>0</v>
      </c>
      <c r="FH4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4">
        <f>IF(LEN(Table1[[#This Row],[Ledger 1]])&gt;0,IF(TYPE(VLOOKUP(Table1[[#This Row],[Ledger 1]],GZ:GZ,1,0))=16,1,0),0)</f>
        <v>0</v>
      </c>
      <c r="FJ494">
        <f>IF(LEN(Table1[[#This Row],[Ledger 2]])&gt;0,IF(TYPE(VLOOKUP(Table1[[#This Row],[Ledger 2]],GZ:GZ,1,0))=16,1,0),0)</f>
        <v>0</v>
      </c>
      <c r="FK494">
        <f>IF(LEN(Table1[[#This Row],[Ledger 3]])&gt;0,IF(TYPE(VLOOKUP(Table1[[#This Row],[Ledger 3]],GZ:GZ,1,0))=16,1,0),0)</f>
        <v>0</v>
      </c>
      <c r="FL494">
        <f>IF(LEN(Table1[[#This Row],[Ledger 4]])&gt;0,IF(TYPE(VLOOKUP(Table1[[#This Row],[Ledger 4]],GZ:GZ,1,0))=16,1,0),0)</f>
        <v>0</v>
      </c>
      <c r="FM494">
        <f>IF(LEN(Table1[[#This Row],[Ledger 5]])&gt;0,IF(TYPE(VLOOKUP(Table1[[#This Row],[Ledger 5]],GZ:GZ,1,0))=16,1,0),0)</f>
        <v>0</v>
      </c>
      <c r="FN494">
        <f>IF(LEN(Table1[[#This Row],[Ledger 6]])&gt;0,IF(TYPE(VLOOKUP(Table1[[#This Row],[Ledger 6]],$GZ:$GZ,1,0))=16,1,0),0)</f>
        <v>0</v>
      </c>
      <c r="FO494">
        <f>IF(LEN(Table1[[#This Row],[Ledger 7]])&gt;0,IF(TYPE(VLOOKUP(Table1[[#This Row],[Ledger 7]],$GZ:$GZ,1,0))=16,1,0),0)</f>
        <v>0</v>
      </c>
      <c r="FP494">
        <f>IF(LEN(Table1[[#This Row],[Ledger 8]])&gt;0,IF(TYPE(VLOOKUP(Table1[[#This Row],[Ledger 8]],$GZ:$GZ,1,0))=16,1,0),0)</f>
        <v>0</v>
      </c>
      <c r="FQ494">
        <f>IF(LEN(Table1[[#This Row],[Ledger 9]])&gt;0,IF(TYPE(VLOOKUP(Table1[[#This Row],[Ledger 9]],$GZ:$GZ,1,0))=16,1,0),0)</f>
        <v>0</v>
      </c>
      <c r="FR494">
        <f>IF(LEN(Table1[[#This Row],[Ledger 10]])&gt;0,IF(TYPE(VLOOKUP(Table1[[#This Row],[Ledger 10]],$GZ:$GZ,1,0))=16,1,0),0)</f>
        <v>0</v>
      </c>
      <c r="FS494">
        <f>IF(LEN(Table1[[#This Row],[Ledger 11]])&gt;0,IF(TYPE(VLOOKUP(Table1[[#This Row],[Ledger 11]],$GZ:$GZ,1,0))=16,1,0),0)</f>
        <v>0</v>
      </c>
      <c r="FT494">
        <f>IF(LEN(Table1[[#This Row],[Ledger 12]])&gt;0,IF(TYPE(VLOOKUP(Table1[[#This Row],[Ledger 12]],$GZ:$GZ,1,0))=16,1,0),0)</f>
        <v>0</v>
      </c>
      <c r="FU494">
        <f>IF(LEN(Table1[[#This Row],[Ledger 13]])&gt;0,IF(TYPE(VLOOKUP(Table1[[#This Row],[Ledger 13]],$GZ:$GZ,1,0))=16,1,0),0)</f>
        <v>0</v>
      </c>
      <c r="FV494">
        <f>IF(LEN(Table1[[#This Row],[Ledger 14]])&gt;0,IF(TYPE(VLOOKUP(Table1[[#This Row],[Ledger 14]],$GZ:$GZ,1,0))=16,1,0),0)</f>
        <v>0</v>
      </c>
      <c r="FW494">
        <f>IF(LEN(Table1[[#This Row],[Ledger 15]])&gt;0,IF(TYPE(VLOOKUP(Table1[[#This Row],[Ledger 15]],$GZ:$GZ,1,0))=16,1,0),0)</f>
        <v>0</v>
      </c>
    </row>
    <row r="495" spans="4:179" ht="33" customHeight="1" x14ac:dyDescent="0.45">
      <c r="D495" s="8">
        <f t="shared" si="16"/>
        <v>490</v>
      </c>
      <c r="E495" s="32"/>
      <c r="F495" s="34"/>
      <c r="G495" s="34"/>
      <c r="H495" s="34"/>
      <c r="I495" s="34"/>
      <c r="J495" s="38"/>
      <c r="K495" s="33"/>
      <c r="L495" s="36"/>
      <c r="M495" s="35"/>
      <c r="N495" s="34"/>
      <c r="O495" s="41"/>
      <c r="P495" s="35"/>
      <c r="Q495" s="34"/>
      <c r="R495" s="37"/>
      <c r="S495" s="35"/>
      <c r="T495" s="34"/>
      <c r="U495" s="37"/>
      <c r="V495" s="35"/>
      <c r="W495" s="34"/>
      <c r="X495" s="37"/>
      <c r="Y495" s="35"/>
      <c r="Z495" s="34"/>
      <c r="AA495" s="37"/>
      <c r="AB495" s="35"/>
      <c r="AC495" s="34"/>
      <c r="AD495" s="37"/>
      <c r="AE495" s="35"/>
      <c r="AF495" s="34"/>
      <c r="AG495" s="37"/>
      <c r="AH495" s="35"/>
      <c r="AI495" s="34"/>
      <c r="AJ495" s="37"/>
      <c r="AK495" s="35"/>
      <c r="AL495" s="34"/>
      <c r="AM495" s="37"/>
      <c r="AN495" s="35"/>
      <c r="AO495" s="34"/>
      <c r="AP495" s="37"/>
      <c r="AQ495" s="35"/>
      <c r="AR495" s="34"/>
      <c r="AS495" s="37"/>
      <c r="AT495" s="35"/>
      <c r="AU495" s="34"/>
      <c r="AV495" s="37"/>
      <c r="AW495" s="35"/>
      <c r="AX495" s="34"/>
      <c r="AY495" s="37"/>
      <c r="AZ495" s="35"/>
      <c r="BA495" s="34"/>
      <c r="BB495" s="37"/>
      <c r="BC4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5" s="7"/>
      <c r="BF495" t="str">
        <f>IF(Table1[[#This Row],[Date]]="","","&amp;lt;VOUCHER REMOTEID="&amp;""""&amp;$A$11&amp;$A$13&amp;ROW()&amp;""""&amp;" VCHTYPE="""&amp;F495&amp;""" ACTION="""&amp;"Create"&amp;"""&amp;gt;")</f>
        <v/>
      </c>
      <c r="BG495" t="str">
        <f>IF(Table1[[#This Row],[Date]]="","",TEXT(Table1[[#This Row],[Date]],"yyyymmdd"))</f>
        <v/>
      </c>
      <c r="BH495" t="str">
        <f>Table1[[#This Row],[Date2]]</f>
        <v/>
      </c>
      <c r="BI495" t="str">
        <f>IF(Table1[[#This Row],[Date]]="","",Table1[[#This Row],[Voucher Type]])</f>
        <v/>
      </c>
      <c r="BJ495" t="str">
        <f>IF(Table1[[#This Row],[Ref No / Invoice No]]="","",Table1[[#This Row],[Ref No / Invoice No]])</f>
        <v/>
      </c>
      <c r="BK495" t="str">
        <f>IF(Table1[[#This Row],[Voucher No]]="","",Table1[[#This Row],[Voucher No]])</f>
        <v/>
      </c>
      <c r="BL495" t="str">
        <f>IF(Table1[[#This Row],[Date]]="","",Table1[[#This Row],[Narration]])</f>
        <v/>
      </c>
      <c r="BM495" t="str">
        <f>IF(Table1[[#This Row],[Date]]="","",$A$11&amp;$A$13&amp;ROW())</f>
        <v/>
      </c>
      <c r="BN495" t="str">
        <f>IF(Table1[[#This Row],[Date]]="","",$A$13)</f>
        <v/>
      </c>
      <c r="BP495" t="str">
        <f>IF(Table1[[#This Row],[Ledger 1]]="","","No")</f>
        <v/>
      </c>
      <c r="BQ495" t="str">
        <f>IF(Table1[[#This Row],[Date]]="","",IF(Table1[[#This Row],[Effect 1]]="Dr.","Yes","No"))</f>
        <v/>
      </c>
      <c r="BR495" t="str">
        <f>IF(Table1[[#This Row],[Date]]="","",Table1[[#This Row],[Ledger 1]])</f>
        <v/>
      </c>
      <c r="BS495" t="str">
        <f>IF(Table1[[#This Row],[Date]]="","",IF(Table1[[#This Row],[Effect 1]]="Dr.",-Table1[[#This Row],[Amount 1]],Table1[[#This Row],[Amount 1]]))</f>
        <v/>
      </c>
      <c r="BV495" t="str">
        <f>IF(Table1[[#This Row],[Ledger 2]]="","","No")</f>
        <v/>
      </c>
      <c r="BW495" t="str">
        <f>IF(Table1[[#This Row],[Date]]="","",IF(Table1[[#This Row],[Effect 2]]="Dr.","Yes","No"))</f>
        <v/>
      </c>
      <c r="BX495" t="str">
        <f>IF(Table1[[#This Row],[Date]]="","",Table1[[#This Row],[Ledger 2]])</f>
        <v/>
      </c>
      <c r="BY495" t="str">
        <f>IF(Table1[[#This Row],[Date]]="","",IF(Table1[[#This Row],[Effect 2]]="Dr.",-Table1[[#This Row],[Amount 2]],Table1[[#This Row],[Amount 2]]))</f>
        <v/>
      </c>
      <c r="CB495" t="str">
        <f>IF(Table1[[#This Row],[Ledger 3]]="","","No")</f>
        <v/>
      </c>
      <c r="CC495" t="str">
        <f>IF(Table1[[#This Row],[Ledger 3]]="","",IF(Table1[[#This Row],[Effect 3]]="Dr.","Yes","No"))</f>
        <v/>
      </c>
      <c r="CD495" t="str">
        <f>IF(Table1[[#This Row],[Ledger 3]]="","",Table1[[#This Row],[Ledger 3]])</f>
        <v/>
      </c>
      <c r="CE495" t="str">
        <f>IF(Table1[[#This Row],[Ledger 3]]="","",IF(Table1[[#This Row],[Effect 3]]="Dr.",-Table1[[#This Row],[Amount 3]],Table1[[#This Row],[Amount 3]]))</f>
        <v/>
      </c>
      <c r="CH495" t="str">
        <f>IF(Table1[[#This Row],[Ledger 4]]="","","No")</f>
        <v/>
      </c>
      <c r="CI495" t="str">
        <f>IF(Table1[[#This Row],[Ledger 4]]="","",IF(Table1[[#This Row],[Effect 4]]="Dr.","Yes","No"))</f>
        <v/>
      </c>
      <c r="CJ495" t="str">
        <f>IF(Table1[[#This Row],[Ledger 4]]="","",Table1[[#This Row],[Ledger 4]])</f>
        <v/>
      </c>
      <c r="CK495" t="str">
        <f>IF(Table1[[#This Row],[Ledger 4]]="","",IF(Table1[[#This Row],[Effect 4]]="Dr.",-Table1[[#This Row],[Amount 4]],Table1[[#This Row],[Amount 4]]))</f>
        <v/>
      </c>
      <c r="CN495" t="str">
        <f>IF(Table1[[#This Row],[Ledger 5]]="","","No")</f>
        <v/>
      </c>
      <c r="CO495" t="str">
        <f>IF(Table1[[#This Row],[Ledger 5]]="","",IF(Table1[[#This Row],[Effect 5]]="Dr.","Yes","No"))</f>
        <v/>
      </c>
      <c r="CP495" t="str">
        <f>IF(Table1[[#This Row],[Ledger 5]]="","",Table1[[#This Row],[Ledger 5]])</f>
        <v/>
      </c>
      <c r="CQ495" t="str">
        <f>IF(Table1[[#This Row],[Ledger 5]]="","",IF(Table1[[#This Row],[Effect 5]]="Dr.",-Table1[[#This Row],[Amount 5]],Table1[[#This Row],[Amount 5]]))</f>
        <v/>
      </c>
      <c r="CT495" t="str">
        <f>IF(Table1[[#This Row],[Ledger 6]]="","","No")</f>
        <v/>
      </c>
      <c r="CU495" t="str">
        <f>IF(Table1[[#This Row],[Ledger 6]]="","",IF(Table1[[#This Row],[Effect 6]]="Dr.","Yes","No"))</f>
        <v/>
      </c>
      <c r="CV495" t="str">
        <f>IF(Table1[[#This Row],[Ledger 6]]="","",Table1[[#This Row],[Ledger 6]])</f>
        <v/>
      </c>
      <c r="CW495" t="str">
        <f>IF(Table1[[#This Row],[Ledger 6]]="","",IF(Table1[[#This Row],[Effect 6]]="Dr.",-Table1[[#This Row],[Amount 6]],Table1[[#This Row],[Amount 6]]))</f>
        <v/>
      </c>
      <c r="CZ495" t="str">
        <f>IF(Table1[[#This Row],[Ledger 7]]="","","No")</f>
        <v/>
      </c>
      <c r="DA495" t="str">
        <f>IF(Table1[[#This Row],[Ledger 7]]="","",IF(Table1[[#This Row],[Effect 7]]="Dr.","Yes","No"))</f>
        <v/>
      </c>
      <c r="DB495" t="str">
        <f>IF(Table1[[#This Row],[Ledger 7]]="","",Table1[[#This Row],[Ledger 7]])</f>
        <v/>
      </c>
      <c r="DC495" t="str">
        <f>IF(Table1[[#This Row],[Ledger 7]]="","",IF(Table1[[#This Row],[Effect 7]]="Dr.",-Table1[[#This Row],[Amount 7]],Table1[[#This Row],[Amount 7]]))</f>
        <v/>
      </c>
      <c r="DF495" t="str">
        <f>IF(Table1[[#This Row],[Ledger 8]]="","","No")</f>
        <v/>
      </c>
      <c r="DG495" t="str">
        <f>IF(Table1[[#This Row],[Ledger 8]]="","",IF(Table1[[#This Row],[Effect 8]]="Dr.","Yes","No"))</f>
        <v/>
      </c>
      <c r="DH495" t="str">
        <f>IF(Table1[[#This Row],[Ledger 8]]="","",Table1[[#This Row],[Ledger 8]])</f>
        <v/>
      </c>
      <c r="DI495" t="str">
        <f>IF(Table1[[#This Row],[Ledger 8]]="","",IF(Table1[[#This Row],[Effect 8]]="Dr.",-Table1[[#This Row],[Amount 8]],Table1[[#This Row],[Amount 8]]))</f>
        <v/>
      </c>
      <c r="DL495" t="str">
        <f>IF(Table1[[#This Row],[Ledger 9]]="","","No")</f>
        <v/>
      </c>
      <c r="DM495" t="str">
        <f>IF(Table1[[#This Row],[Ledger 9]]="","",IF(Table1[[#This Row],[Effect 9]]="Dr.","Yes","No"))</f>
        <v/>
      </c>
      <c r="DN495" t="str">
        <f>IF(Table1[[#This Row],[Ledger 9]]="","",Table1[[#This Row],[Ledger 9]])</f>
        <v/>
      </c>
      <c r="DO495" t="str">
        <f>IF(Table1[[#This Row],[Ledger 9]]="","",IF(Table1[[#This Row],[Effect 9]]="Dr.",-Table1[[#This Row],[Amount 9]],Table1[[#This Row],[Amount 9]]))</f>
        <v/>
      </c>
      <c r="DR495" t="str">
        <f>IF(Table1[[#This Row],[Ledger 10]]="","","No")</f>
        <v/>
      </c>
      <c r="DS495" t="str">
        <f>IF(Table1[[#This Row],[Ledger 10]]="","",IF(Table1[[#This Row],[Effect 10]]="Dr.","Yes","No"))</f>
        <v/>
      </c>
      <c r="DT495" t="str">
        <f>IF(Table1[[#This Row],[Ledger 10]]="","",Table1[[#This Row],[Ledger 10]])</f>
        <v/>
      </c>
      <c r="DU495" t="str">
        <f>IF(Table1[[#This Row],[Ledger 10]]="","",IF(Table1[[#This Row],[Effect 10]]="Dr.",-Table1[[#This Row],[Amount 10]],Table1[[#This Row],[Amount 10]]))</f>
        <v/>
      </c>
      <c r="DX495" t="str">
        <f>IF(Table1[[#This Row],[Ledger 11]]="","","No")</f>
        <v/>
      </c>
      <c r="DY495" t="str">
        <f>IF(Table1[[#This Row],[Ledger 11]]="","",IF(Table1[[#This Row],[Effect 11]]="Dr.","Yes","No"))</f>
        <v/>
      </c>
      <c r="DZ495" t="str">
        <f>IF(Table1[[#This Row],[Ledger 11]]="","",Table1[[#This Row],[Ledger 11]])</f>
        <v/>
      </c>
      <c r="EA495" t="str">
        <f>IF(Table1[[#This Row],[Ledger 11]]="","",IF(Table1[[#This Row],[Effect 11]]="Dr.",-Table1[[#This Row],[Amount 11]],Table1[[#This Row],[Amount 11]]))</f>
        <v/>
      </c>
      <c r="ED495" t="str">
        <f>IF(Table1[[#This Row],[Ledger 12]]="","","No")</f>
        <v/>
      </c>
      <c r="EE495" t="str">
        <f>IF(Table1[[#This Row],[Ledger 12]]="","",IF(Table1[[#This Row],[Effect 12]]="Dr.","Yes","No"))</f>
        <v/>
      </c>
      <c r="EF495" t="str">
        <f>IF(Table1[[#This Row],[Ledger 12]]="","",Table1[[#This Row],[Ledger 12]])</f>
        <v/>
      </c>
      <c r="EG495" t="str">
        <f>IF(Table1[[#This Row],[Ledger 12]]="","",IF(Table1[[#This Row],[Effect 12]]="Dr.",-Table1[[#This Row],[Amount 12]],Table1[[#This Row],[Amount 12]]))</f>
        <v/>
      </c>
      <c r="EJ495" t="str">
        <f>IF(Table1[[#This Row],[Ledger 13]]="","","No")</f>
        <v/>
      </c>
      <c r="EK495" t="str">
        <f>IF(Table1[[#This Row],[Ledger 13]]="","",IF(Table1[[#This Row],[Effect 13]]="Dr.","Yes","No"))</f>
        <v/>
      </c>
      <c r="EL495" t="str">
        <f>IF(Table1[[#This Row],[Ledger 13]]="","",Table1[[#This Row],[Ledger 13]])</f>
        <v/>
      </c>
      <c r="EM495" t="str">
        <f>IF(Table1[[#This Row],[Ledger 13]]="","",IF(Table1[[#This Row],[Effect 13]]="Dr.",-Table1[[#This Row],[Amount 13]],Table1[[#This Row],[Amount 13]]))</f>
        <v/>
      </c>
      <c r="EP495" t="str">
        <f>IF(Table1[[#This Row],[Ledger 14]]="","","No")</f>
        <v/>
      </c>
      <c r="EQ495" t="str">
        <f>IF(Table1[[#This Row],[Ledger 14]]="","",IF(Table1[[#This Row],[Effect 14]]="Dr.","Yes","No"))</f>
        <v/>
      </c>
      <c r="ER495" t="str">
        <f>IF(Table1[[#This Row],[Ledger 14]]="","",Table1[[#This Row],[Ledger 14]])</f>
        <v/>
      </c>
      <c r="ES495" t="str">
        <f>IF(Table1[[#This Row],[Ledger 14]]="","",IF(Table1[[#This Row],[Effect 14]]="Dr.",-Table1[[#This Row],[Amount 14]],Table1[[#This Row],[Amount 14]]))</f>
        <v/>
      </c>
      <c r="EV495" t="str">
        <f>IF(Table1[[#This Row],[Ledger 15]]="","","No")</f>
        <v/>
      </c>
      <c r="EW495" t="str">
        <f>IF(Table1[[#This Row],[Ledger 15]]="","",IF(Table1[[#This Row],[Effect 15]]="Dr.","Yes","No"))</f>
        <v/>
      </c>
      <c r="EX495" t="str">
        <f>IF(Table1[[#This Row],[Ledger 15]]="","",Table1[[#This Row],[Ledger 15]])</f>
        <v/>
      </c>
      <c r="EY495" t="str">
        <f>IF(Table1[[#This Row],[Ledger 15]]="","",IF(Table1[[#This Row],[Effect 15]]="Dr.",-Table1[[#This Row],[Amount 15]],Table1[[#This Row],[Amount 15]]))</f>
        <v/>
      </c>
      <c r="FD4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5">
        <f>IF(Table1[[#This Row],[Date]]="",0,IF(AND(Table1[[#This Row],[Date]]&gt;=$FE$2,Table1[[#This Row],[Date]]&lt;=$FE$3),0,1))</f>
        <v>0</v>
      </c>
      <c r="FF495">
        <f>IF(Table1[[#This Row],[Date]]="",0,IF(TYPE(VLOOKUP(Table1[[#This Row],[Voucher Type]],Table1[[#All],[Voucher Type Master]],1,FALSE))=16,1,0))</f>
        <v>0</v>
      </c>
      <c r="FG495">
        <f>IF(TYPE(IF(Table1[[#This Row],[Date]]="",0,IF(VLOOKUP(Table1[[#This Row],[Voucher Type]],$FY$5:$FZ$13,2,0)=Table1[[#This Row],[Effect 1]],0,1)))=16,1,0)</f>
        <v>0</v>
      </c>
      <c r="FH4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5">
        <f>IF(LEN(Table1[[#This Row],[Ledger 1]])&gt;0,IF(TYPE(VLOOKUP(Table1[[#This Row],[Ledger 1]],GZ:GZ,1,0))=16,1,0),0)</f>
        <v>0</v>
      </c>
      <c r="FJ495">
        <f>IF(LEN(Table1[[#This Row],[Ledger 2]])&gt;0,IF(TYPE(VLOOKUP(Table1[[#This Row],[Ledger 2]],GZ:GZ,1,0))=16,1,0),0)</f>
        <v>0</v>
      </c>
      <c r="FK495">
        <f>IF(LEN(Table1[[#This Row],[Ledger 3]])&gt;0,IF(TYPE(VLOOKUP(Table1[[#This Row],[Ledger 3]],GZ:GZ,1,0))=16,1,0),0)</f>
        <v>0</v>
      </c>
      <c r="FL495">
        <f>IF(LEN(Table1[[#This Row],[Ledger 4]])&gt;0,IF(TYPE(VLOOKUP(Table1[[#This Row],[Ledger 4]],GZ:GZ,1,0))=16,1,0),0)</f>
        <v>0</v>
      </c>
      <c r="FM495">
        <f>IF(LEN(Table1[[#This Row],[Ledger 5]])&gt;0,IF(TYPE(VLOOKUP(Table1[[#This Row],[Ledger 5]],GZ:GZ,1,0))=16,1,0),0)</f>
        <v>0</v>
      </c>
      <c r="FN495">
        <f>IF(LEN(Table1[[#This Row],[Ledger 6]])&gt;0,IF(TYPE(VLOOKUP(Table1[[#This Row],[Ledger 6]],$GZ:$GZ,1,0))=16,1,0),0)</f>
        <v>0</v>
      </c>
      <c r="FO495">
        <f>IF(LEN(Table1[[#This Row],[Ledger 7]])&gt;0,IF(TYPE(VLOOKUP(Table1[[#This Row],[Ledger 7]],$GZ:$GZ,1,0))=16,1,0),0)</f>
        <v>0</v>
      </c>
      <c r="FP495">
        <f>IF(LEN(Table1[[#This Row],[Ledger 8]])&gt;0,IF(TYPE(VLOOKUP(Table1[[#This Row],[Ledger 8]],$GZ:$GZ,1,0))=16,1,0),0)</f>
        <v>0</v>
      </c>
      <c r="FQ495">
        <f>IF(LEN(Table1[[#This Row],[Ledger 9]])&gt;0,IF(TYPE(VLOOKUP(Table1[[#This Row],[Ledger 9]],$GZ:$GZ,1,0))=16,1,0),0)</f>
        <v>0</v>
      </c>
      <c r="FR495">
        <f>IF(LEN(Table1[[#This Row],[Ledger 10]])&gt;0,IF(TYPE(VLOOKUP(Table1[[#This Row],[Ledger 10]],$GZ:$GZ,1,0))=16,1,0),0)</f>
        <v>0</v>
      </c>
      <c r="FS495">
        <f>IF(LEN(Table1[[#This Row],[Ledger 11]])&gt;0,IF(TYPE(VLOOKUP(Table1[[#This Row],[Ledger 11]],$GZ:$GZ,1,0))=16,1,0),0)</f>
        <v>0</v>
      </c>
      <c r="FT495">
        <f>IF(LEN(Table1[[#This Row],[Ledger 12]])&gt;0,IF(TYPE(VLOOKUP(Table1[[#This Row],[Ledger 12]],$GZ:$GZ,1,0))=16,1,0),0)</f>
        <v>0</v>
      </c>
      <c r="FU495">
        <f>IF(LEN(Table1[[#This Row],[Ledger 13]])&gt;0,IF(TYPE(VLOOKUP(Table1[[#This Row],[Ledger 13]],$GZ:$GZ,1,0))=16,1,0),0)</f>
        <v>0</v>
      </c>
      <c r="FV495">
        <f>IF(LEN(Table1[[#This Row],[Ledger 14]])&gt;0,IF(TYPE(VLOOKUP(Table1[[#This Row],[Ledger 14]],$GZ:$GZ,1,0))=16,1,0),0)</f>
        <v>0</v>
      </c>
      <c r="FW495">
        <f>IF(LEN(Table1[[#This Row],[Ledger 15]])&gt;0,IF(TYPE(VLOOKUP(Table1[[#This Row],[Ledger 15]],$GZ:$GZ,1,0))=16,1,0),0)</f>
        <v>0</v>
      </c>
    </row>
    <row r="496" spans="4:179" ht="33" customHeight="1" x14ac:dyDescent="0.45">
      <c r="D496" s="8">
        <f t="shared" si="16"/>
        <v>491</v>
      </c>
      <c r="E496" s="32"/>
      <c r="F496" s="34"/>
      <c r="G496" s="34"/>
      <c r="H496" s="34"/>
      <c r="I496" s="34"/>
      <c r="J496" s="38"/>
      <c r="K496" s="33"/>
      <c r="L496" s="36"/>
      <c r="M496" s="35"/>
      <c r="N496" s="34"/>
      <c r="O496" s="41"/>
      <c r="P496" s="35"/>
      <c r="Q496" s="34"/>
      <c r="R496" s="37"/>
      <c r="S496" s="35"/>
      <c r="T496" s="34"/>
      <c r="U496" s="37"/>
      <c r="V496" s="35"/>
      <c r="W496" s="34"/>
      <c r="X496" s="37"/>
      <c r="Y496" s="35"/>
      <c r="Z496" s="34"/>
      <c r="AA496" s="37"/>
      <c r="AB496" s="35"/>
      <c r="AC496" s="34"/>
      <c r="AD496" s="37"/>
      <c r="AE496" s="35"/>
      <c r="AF496" s="34"/>
      <c r="AG496" s="37"/>
      <c r="AH496" s="35"/>
      <c r="AI496" s="34"/>
      <c r="AJ496" s="37"/>
      <c r="AK496" s="35"/>
      <c r="AL496" s="34"/>
      <c r="AM496" s="37"/>
      <c r="AN496" s="35"/>
      <c r="AO496" s="34"/>
      <c r="AP496" s="37"/>
      <c r="AQ496" s="35"/>
      <c r="AR496" s="34"/>
      <c r="AS496" s="37"/>
      <c r="AT496" s="35"/>
      <c r="AU496" s="34"/>
      <c r="AV496" s="37"/>
      <c r="AW496" s="35"/>
      <c r="AX496" s="34"/>
      <c r="AY496" s="37"/>
      <c r="AZ496" s="35"/>
      <c r="BA496" s="34"/>
      <c r="BB496" s="37"/>
      <c r="BC4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6" s="7"/>
      <c r="BF496" t="str">
        <f>IF(Table1[[#This Row],[Date]]="","","&amp;lt;VOUCHER REMOTEID="&amp;""""&amp;$A$11&amp;$A$13&amp;ROW()&amp;""""&amp;" VCHTYPE="""&amp;F496&amp;""" ACTION="""&amp;"Create"&amp;"""&amp;gt;")</f>
        <v/>
      </c>
      <c r="BG496" t="str">
        <f>IF(Table1[[#This Row],[Date]]="","",TEXT(Table1[[#This Row],[Date]],"yyyymmdd"))</f>
        <v/>
      </c>
      <c r="BH496" t="str">
        <f>Table1[[#This Row],[Date2]]</f>
        <v/>
      </c>
      <c r="BI496" t="str">
        <f>IF(Table1[[#This Row],[Date]]="","",Table1[[#This Row],[Voucher Type]])</f>
        <v/>
      </c>
      <c r="BJ496" t="str">
        <f>IF(Table1[[#This Row],[Ref No / Invoice No]]="","",Table1[[#This Row],[Ref No / Invoice No]])</f>
        <v/>
      </c>
      <c r="BK496" t="str">
        <f>IF(Table1[[#This Row],[Voucher No]]="","",Table1[[#This Row],[Voucher No]])</f>
        <v/>
      </c>
      <c r="BL496" t="str">
        <f>IF(Table1[[#This Row],[Date]]="","",Table1[[#This Row],[Narration]])</f>
        <v/>
      </c>
      <c r="BM496" t="str">
        <f>IF(Table1[[#This Row],[Date]]="","",$A$11&amp;$A$13&amp;ROW())</f>
        <v/>
      </c>
      <c r="BN496" t="str">
        <f>IF(Table1[[#This Row],[Date]]="","",$A$13)</f>
        <v/>
      </c>
      <c r="BP496" t="str">
        <f>IF(Table1[[#This Row],[Ledger 1]]="","","No")</f>
        <v/>
      </c>
      <c r="BQ496" t="str">
        <f>IF(Table1[[#This Row],[Date]]="","",IF(Table1[[#This Row],[Effect 1]]="Dr.","Yes","No"))</f>
        <v/>
      </c>
      <c r="BR496" t="str">
        <f>IF(Table1[[#This Row],[Date]]="","",Table1[[#This Row],[Ledger 1]])</f>
        <v/>
      </c>
      <c r="BS496" t="str">
        <f>IF(Table1[[#This Row],[Date]]="","",IF(Table1[[#This Row],[Effect 1]]="Dr.",-Table1[[#This Row],[Amount 1]],Table1[[#This Row],[Amount 1]]))</f>
        <v/>
      </c>
      <c r="BV496" t="str">
        <f>IF(Table1[[#This Row],[Ledger 2]]="","","No")</f>
        <v/>
      </c>
      <c r="BW496" t="str">
        <f>IF(Table1[[#This Row],[Date]]="","",IF(Table1[[#This Row],[Effect 2]]="Dr.","Yes","No"))</f>
        <v/>
      </c>
      <c r="BX496" t="str">
        <f>IF(Table1[[#This Row],[Date]]="","",Table1[[#This Row],[Ledger 2]])</f>
        <v/>
      </c>
      <c r="BY496" t="str">
        <f>IF(Table1[[#This Row],[Date]]="","",IF(Table1[[#This Row],[Effect 2]]="Dr.",-Table1[[#This Row],[Amount 2]],Table1[[#This Row],[Amount 2]]))</f>
        <v/>
      </c>
      <c r="CB496" t="str">
        <f>IF(Table1[[#This Row],[Ledger 3]]="","","No")</f>
        <v/>
      </c>
      <c r="CC496" t="str">
        <f>IF(Table1[[#This Row],[Ledger 3]]="","",IF(Table1[[#This Row],[Effect 3]]="Dr.","Yes","No"))</f>
        <v/>
      </c>
      <c r="CD496" t="str">
        <f>IF(Table1[[#This Row],[Ledger 3]]="","",Table1[[#This Row],[Ledger 3]])</f>
        <v/>
      </c>
      <c r="CE496" t="str">
        <f>IF(Table1[[#This Row],[Ledger 3]]="","",IF(Table1[[#This Row],[Effect 3]]="Dr.",-Table1[[#This Row],[Amount 3]],Table1[[#This Row],[Amount 3]]))</f>
        <v/>
      </c>
      <c r="CH496" t="str">
        <f>IF(Table1[[#This Row],[Ledger 4]]="","","No")</f>
        <v/>
      </c>
      <c r="CI496" t="str">
        <f>IF(Table1[[#This Row],[Ledger 4]]="","",IF(Table1[[#This Row],[Effect 4]]="Dr.","Yes","No"))</f>
        <v/>
      </c>
      <c r="CJ496" t="str">
        <f>IF(Table1[[#This Row],[Ledger 4]]="","",Table1[[#This Row],[Ledger 4]])</f>
        <v/>
      </c>
      <c r="CK496" t="str">
        <f>IF(Table1[[#This Row],[Ledger 4]]="","",IF(Table1[[#This Row],[Effect 4]]="Dr.",-Table1[[#This Row],[Amount 4]],Table1[[#This Row],[Amount 4]]))</f>
        <v/>
      </c>
      <c r="CN496" t="str">
        <f>IF(Table1[[#This Row],[Ledger 5]]="","","No")</f>
        <v/>
      </c>
      <c r="CO496" t="str">
        <f>IF(Table1[[#This Row],[Ledger 5]]="","",IF(Table1[[#This Row],[Effect 5]]="Dr.","Yes","No"))</f>
        <v/>
      </c>
      <c r="CP496" t="str">
        <f>IF(Table1[[#This Row],[Ledger 5]]="","",Table1[[#This Row],[Ledger 5]])</f>
        <v/>
      </c>
      <c r="CQ496" t="str">
        <f>IF(Table1[[#This Row],[Ledger 5]]="","",IF(Table1[[#This Row],[Effect 5]]="Dr.",-Table1[[#This Row],[Amount 5]],Table1[[#This Row],[Amount 5]]))</f>
        <v/>
      </c>
      <c r="CT496" t="str">
        <f>IF(Table1[[#This Row],[Ledger 6]]="","","No")</f>
        <v/>
      </c>
      <c r="CU496" t="str">
        <f>IF(Table1[[#This Row],[Ledger 6]]="","",IF(Table1[[#This Row],[Effect 6]]="Dr.","Yes","No"))</f>
        <v/>
      </c>
      <c r="CV496" t="str">
        <f>IF(Table1[[#This Row],[Ledger 6]]="","",Table1[[#This Row],[Ledger 6]])</f>
        <v/>
      </c>
      <c r="CW496" t="str">
        <f>IF(Table1[[#This Row],[Ledger 6]]="","",IF(Table1[[#This Row],[Effect 6]]="Dr.",-Table1[[#This Row],[Amount 6]],Table1[[#This Row],[Amount 6]]))</f>
        <v/>
      </c>
      <c r="CZ496" t="str">
        <f>IF(Table1[[#This Row],[Ledger 7]]="","","No")</f>
        <v/>
      </c>
      <c r="DA496" t="str">
        <f>IF(Table1[[#This Row],[Ledger 7]]="","",IF(Table1[[#This Row],[Effect 7]]="Dr.","Yes","No"))</f>
        <v/>
      </c>
      <c r="DB496" t="str">
        <f>IF(Table1[[#This Row],[Ledger 7]]="","",Table1[[#This Row],[Ledger 7]])</f>
        <v/>
      </c>
      <c r="DC496" t="str">
        <f>IF(Table1[[#This Row],[Ledger 7]]="","",IF(Table1[[#This Row],[Effect 7]]="Dr.",-Table1[[#This Row],[Amount 7]],Table1[[#This Row],[Amount 7]]))</f>
        <v/>
      </c>
      <c r="DF496" t="str">
        <f>IF(Table1[[#This Row],[Ledger 8]]="","","No")</f>
        <v/>
      </c>
      <c r="DG496" t="str">
        <f>IF(Table1[[#This Row],[Ledger 8]]="","",IF(Table1[[#This Row],[Effect 8]]="Dr.","Yes","No"))</f>
        <v/>
      </c>
      <c r="DH496" t="str">
        <f>IF(Table1[[#This Row],[Ledger 8]]="","",Table1[[#This Row],[Ledger 8]])</f>
        <v/>
      </c>
      <c r="DI496" t="str">
        <f>IF(Table1[[#This Row],[Ledger 8]]="","",IF(Table1[[#This Row],[Effect 8]]="Dr.",-Table1[[#This Row],[Amount 8]],Table1[[#This Row],[Amount 8]]))</f>
        <v/>
      </c>
      <c r="DL496" t="str">
        <f>IF(Table1[[#This Row],[Ledger 9]]="","","No")</f>
        <v/>
      </c>
      <c r="DM496" t="str">
        <f>IF(Table1[[#This Row],[Ledger 9]]="","",IF(Table1[[#This Row],[Effect 9]]="Dr.","Yes","No"))</f>
        <v/>
      </c>
      <c r="DN496" t="str">
        <f>IF(Table1[[#This Row],[Ledger 9]]="","",Table1[[#This Row],[Ledger 9]])</f>
        <v/>
      </c>
      <c r="DO496" t="str">
        <f>IF(Table1[[#This Row],[Ledger 9]]="","",IF(Table1[[#This Row],[Effect 9]]="Dr.",-Table1[[#This Row],[Amount 9]],Table1[[#This Row],[Amount 9]]))</f>
        <v/>
      </c>
      <c r="DR496" t="str">
        <f>IF(Table1[[#This Row],[Ledger 10]]="","","No")</f>
        <v/>
      </c>
      <c r="DS496" t="str">
        <f>IF(Table1[[#This Row],[Ledger 10]]="","",IF(Table1[[#This Row],[Effect 10]]="Dr.","Yes","No"))</f>
        <v/>
      </c>
      <c r="DT496" t="str">
        <f>IF(Table1[[#This Row],[Ledger 10]]="","",Table1[[#This Row],[Ledger 10]])</f>
        <v/>
      </c>
      <c r="DU496" t="str">
        <f>IF(Table1[[#This Row],[Ledger 10]]="","",IF(Table1[[#This Row],[Effect 10]]="Dr.",-Table1[[#This Row],[Amount 10]],Table1[[#This Row],[Amount 10]]))</f>
        <v/>
      </c>
      <c r="DX496" t="str">
        <f>IF(Table1[[#This Row],[Ledger 11]]="","","No")</f>
        <v/>
      </c>
      <c r="DY496" t="str">
        <f>IF(Table1[[#This Row],[Ledger 11]]="","",IF(Table1[[#This Row],[Effect 11]]="Dr.","Yes","No"))</f>
        <v/>
      </c>
      <c r="DZ496" t="str">
        <f>IF(Table1[[#This Row],[Ledger 11]]="","",Table1[[#This Row],[Ledger 11]])</f>
        <v/>
      </c>
      <c r="EA496" t="str">
        <f>IF(Table1[[#This Row],[Ledger 11]]="","",IF(Table1[[#This Row],[Effect 11]]="Dr.",-Table1[[#This Row],[Amount 11]],Table1[[#This Row],[Amount 11]]))</f>
        <v/>
      </c>
      <c r="ED496" t="str">
        <f>IF(Table1[[#This Row],[Ledger 12]]="","","No")</f>
        <v/>
      </c>
      <c r="EE496" t="str">
        <f>IF(Table1[[#This Row],[Ledger 12]]="","",IF(Table1[[#This Row],[Effect 12]]="Dr.","Yes","No"))</f>
        <v/>
      </c>
      <c r="EF496" t="str">
        <f>IF(Table1[[#This Row],[Ledger 12]]="","",Table1[[#This Row],[Ledger 12]])</f>
        <v/>
      </c>
      <c r="EG496" t="str">
        <f>IF(Table1[[#This Row],[Ledger 12]]="","",IF(Table1[[#This Row],[Effect 12]]="Dr.",-Table1[[#This Row],[Amount 12]],Table1[[#This Row],[Amount 12]]))</f>
        <v/>
      </c>
      <c r="EJ496" t="str">
        <f>IF(Table1[[#This Row],[Ledger 13]]="","","No")</f>
        <v/>
      </c>
      <c r="EK496" t="str">
        <f>IF(Table1[[#This Row],[Ledger 13]]="","",IF(Table1[[#This Row],[Effect 13]]="Dr.","Yes","No"))</f>
        <v/>
      </c>
      <c r="EL496" t="str">
        <f>IF(Table1[[#This Row],[Ledger 13]]="","",Table1[[#This Row],[Ledger 13]])</f>
        <v/>
      </c>
      <c r="EM496" t="str">
        <f>IF(Table1[[#This Row],[Ledger 13]]="","",IF(Table1[[#This Row],[Effect 13]]="Dr.",-Table1[[#This Row],[Amount 13]],Table1[[#This Row],[Amount 13]]))</f>
        <v/>
      </c>
      <c r="EP496" t="str">
        <f>IF(Table1[[#This Row],[Ledger 14]]="","","No")</f>
        <v/>
      </c>
      <c r="EQ496" t="str">
        <f>IF(Table1[[#This Row],[Ledger 14]]="","",IF(Table1[[#This Row],[Effect 14]]="Dr.","Yes","No"))</f>
        <v/>
      </c>
      <c r="ER496" t="str">
        <f>IF(Table1[[#This Row],[Ledger 14]]="","",Table1[[#This Row],[Ledger 14]])</f>
        <v/>
      </c>
      <c r="ES496" t="str">
        <f>IF(Table1[[#This Row],[Ledger 14]]="","",IF(Table1[[#This Row],[Effect 14]]="Dr.",-Table1[[#This Row],[Amount 14]],Table1[[#This Row],[Amount 14]]))</f>
        <v/>
      </c>
      <c r="EV496" t="str">
        <f>IF(Table1[[#This Row],[Ledger 15]]="","","No")</f>
        <v/>
      </c>
      <c r="EW496" t="str">
        <f>IF(Table1[[#This Row],[Ledger 15]]="","",IF(Table1[[#This Row],[Effect 15]]="Dr.","Yes","No"))</f>
        <v/>
      </c>
      <c r="EX496" t="str">
        <f>IF(Table1[[#This Row],[Ledger 15]]="","",Table1[[#This Row],[Ledger 15]])</f>
        <v/>
      </c>
      <c r="EY496" t="str">
        <f>IF(Table1[[#This Row],[Ledger 15]]="","",IF(Table1[[#This Row],[Effect 15]]="Dr.",-Table1[[#This Row],[Amount 15]],Table1[[#This Row],[Amount 15]]))</f>
        <v/>
      </c>
      <c r="FD4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6">
        <f>IF(Table1[[#This Row],[Date]]="",0,IF(AND(Table1[[#This Row],[Date]]&gt;=$FE$2,Table1[[#This Row],[Date]]&lt;=$FE$3),0,1))</f>
        <v>0</v>
      </c>
      <c r="FF496">
        <f>IF(Table1[[#This Row],[Date]]="",0,IF(TYPE(VLOOKUP(Table1[[#This Row],[Voucher Type]],Table1[[#All],[Voucher Type Master]],1,FALSE))=16,1,0))</f>
        <v>0</v>
      </c>
      <c r="FG496">
        <f>IF(TYPE(IF(Table1[[#This Row],[Date]]="",0,IF(VLOOKUP(Table1[[#This Row],[Voucher Type]],$FY$5:$FZ$13,2,0)=Table1[[#This Row],[Effect 1]],0,1)))=16,1,0)</f>
        <v>0</v>
      </c>
      <c r="FH4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6">
        <f>IF(LEN(Table1[[#This Row],[Ledger 1]])&gt;0,IF(TYPE(VLOOKUP(Table1[[#This Row],[Ledger 1]],GZ:GZ,1,0))=16,1,0),0)</f>
        <v>0</v>
      </c>
      <c r="FJ496">
        <f>IF(LEN(Table1[[#This Row],[Ledger 2]])&gt;0,IF(TYPE(VLOOKUP(Table1[[#This Row],[Ledger 2]],GZ:GZ,1,0))=16,1,0),0)</f>
        <v>0</v>
      </c>
      <c r="FK496">
        <f>IF(LEN(Table1[[#This Row],[Ledger 3]])&gt;0,IF(TYPE(VLOOKUP(Table1[[#This Row],[Ledger 3]],GZ:GZ,1,0))=16,1,0),0)</f>
        <v>0</v>
      </c>
      <c r="FL496">
        <f>IF(LEN(Table1[[#This Row],[Ledger 4]])&gt;0,IF(TYPE(VLOOKUP(Table1[[#This Row],[Ledger 4]],GZ:GZ,1,0))=16,1,0),0)</f>
        <v>0</v>
      </c>
      <c r="FM496">
        <f>IF(LEN(Table1[[#This Row],[Ledger 5]])&gt;0,IF(TYPE(VLOOKUP(Table1[[#This Row],[Ledger 5]],GZ:GZ,1,0))=16,1,0),0)</f>
        <v>0</v>
      </c>
      <c r="FN496">
        <f>IF(LEN(Table1[[#This Row],[Ledger 6]])&gt;0,IF(TYPE(VLOOKUP(Table1[[#This Row],[Ledger 6]],$GZ:$GZ,1,0))=16,1,0),0)</f>
        <v>0</v>
      </c>
      <c r="FO496">
        <f>IF(LEN(Table1[[#This Row],[Ledger 7]])&gt;0,IF(TYPE(VLOOKUP(Table1[[#This Row],[Ledger 7]],$GZ:$GZ,1,0))=16,1,0),0)</f>
        <v>0</v>
      </c>
      <c r="FP496">
        <f>IF(LEN(Table1[[#This Row],[Ledger 8]])&gt;0,IF(TYPE(VLOOKUP(Table1[[#This Row],[Ledger 8]],$GZ:$GZ,1,0))=16,1,0),0)</f>
        <v>0</v>
      </c>
      <c r="FQ496">
        <f>IF(LEN(Table1[[#This Row],[Ledger 9]])&gt;0,IF(TYPE(VLOOKUP(Table1[[#This Row],[Ledger 9]],$GZ:$GZ,1,0))=16,1,0),0)</f>
        <v>0</v>
      </c>
      <c r="FR496">
        <f>IF(LEN(Table1[[#This Row],[Ledger 10]])&gt;0,IF(TYPE(VLOOKUP(Table1[[#This Row],[Ledger 10]],$GZ:$GZ,1,0))=16,1,0),0)</f>
        <v>0</v>
      </c>
      <c r="FS496">
        <f>IF(LEN(Table1[[#This Row],[Ledger 11]])&gt;0,IF(TYPE(VLOOKUP(Table1[[#This Row],[Ledger 11]],$GZ:$GZ,1,0))=16,1,0),0)</f>
        <v>0</v>
      </c>
      <c r="FT496">
        <f>IF(LEN(Table1[[#This Row],[Ledger 12]])&gt;0,IF(TYPE(VLOOKUP(Table1[[#This Row],[Ledger 12]],$GZ:$GZ,1,0))=16,1,0),0)</f>
        <v>0</v>
      </c>
      <c r="FU496">
        <f>IF(LEN(Table1[[#This Row],[Ledger 13]])&gt;0,IF(TYPE(VLOOKUP(Table1[[#This Row],[Ledger 13]],$GZ:$GZ,1,0))=16,1,0),0)</f>
        <v>0</v>
      </c>
      <c r="FV496">
        <f>IF(LEN(Table1[[#This Row],[Ledger 14]])&gt;0,IF(TYPE(VLOOKUP(Table1[[#This Row],[Ledger 14]],$GZ:$GZ,1,0))=16,1,0),0)</f>
        <v>0</v>
      </c>
      <c r="FW496">
        <f>IF(LEN(Table1[[#This Row],[Ledger 15]])&gt;0,IF(TYPE(VLOOKUP(Table1[[#This Row],[Ledger 15]],$GZ:$GZ,1,0))=16,1,0),0)</f>
        <v>0</v>
      </c>
    </row>
    <row r="497" spans="4:179" ht="33" customHeight="1" x14ac:dyDescent="0.45">
      <c r="D497" s="8">
        <f t="shared" si="16"/>
        <v>492</v>
      </c>
      <c r="E497" s="32"/>
      <c r="F497" s="34"/>
      <c r="G497" s="34"/>
      <c r="H497" s="34"/>
      <c r="I497" s="34"/>
      <c r="J497" s="38"/>
      <c r="K497" s="33"/>
      <c r="L497" s="36"/>
      <c r="M497" s="35"/>
      <c r="N497" s="34"/>
      <c r="O497" s="41"/>
      <c r="P497" s="35"/>
      <c r="Q497" s="34"/>
      <c r="R497" s="37"/>
      <c r="S497" s="35"/>
      <c r="T497" s="34"/>
      <c r="U497" s="37"/>
      <c r="V497" s="35"/>
      <c r="W497" s="34"/>
      <c r="X497" s="37"/>
      <c r="Y497" s="35"/>
      <c r="Z497" s="34"/>
      <c r="AA497" s="37"/>
      <c r="AB497" s="35"/>
      <c r="AC497" s="34"/>
      <c r="AD497" s="37"/>
      <c r="AE497" s="35"/>
      <c r="AF497" s="34"/>
      <c r="AG497" s="37"/>
      <c r="AH497" s="35"/>
      <c r="AI497" s="34"/>
      <c r="AJ497" s="37"/>
      <c r="AK497" s="35"/>
      <c r="AL497" s="34"/>
      <c r="AM497" s="37"/>
      <c r="AN497" s="35"/>
      <c r="AO497" s="34"/>
      <c r="AP497" s="37"/>
      <c r="AQ497" s="35"/>
      <c r="AR497" s="34"/>
      <c r="AS497" s="37"/>
      <c r="AT497" s="35"/>
      <c r="AU497" s="34"/>
      <c r="AV497" s="37"/>
      <c r="AW497" s="35"/>
      <c r="AX497" s="34"/>
      <c r="AY497" s="37"/>
      <c r="AZ497" s="35"/>
      <c r="BA497" s="34"/>
      <c r="BB497" s="37"/>
      <c r="BC4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7" s="7"/>
      <c r="BF497" t="str">
        <f>IF(Table1[[#This Row],[Date]]="","","&amp;lt;VOUCHER REMOTEID="&amp;""""&amp;$A$11&amp;$A$13&amp;ROW()&amp;""""&amp;" VCHTYPE="""&amp;F497&amp;""" ACTION="""&amp;"Create"&amp;"""&amp;gt;")</f>
        <v/>
      </c>
      <c r="BG497" t="str">
        <f>IF(Table1[[#This Row],[Date]]="","",TEXT(Table1[[#This Row],[Date]],"yyyymmdd"))</f>
        <v/>
      </c>
      <c r="BH497" t="str">
        <f>Table1[[#This Row],[Date2]]</f>
        <v/>
      </c>
      <c r="BI497" t="str">
        <f>IF(Table1[[#This Row],[Date]]="","",Table1[[#This Row],[Voucher Type]])</f>
        <v/>
      </c>
      <c r="BJ497" t="str">
        <f>IF(Table1[[#This Row],[Ref No / Invoice No]]="","",Table1[[#This Row],[Ref No / Invoice No]])</f>
        <v/>
      </c>
      <c r="BK497" t="str">
        <f>IF(Table1[[#This Row],[Voucher No]]="","",Table1[[#This Row],[Voucher No]])</f>
        <v/>
      </c>
      <c r="BL497" t="str">
        <f>IF(Table1[[#This Row],[Date]]="","",Table1[[#This Row],[Narration]])</f>
        <v/>
      </c>
      <c r="BM497" t="str">
        <f>IF(Table1[[#This Row],[Date]]="","",$A$11&amp;$A$13&amp;ROW())</f>
        <v/>
      </c>
      <c r="BN497" t="str">
        <f>IF(Table1[[#This Row],[Date]]="","",$A$13)</f>
        <v/>
      </c>
      <c r="BP497" t="str">
        <f>IF(Table1[[#This Row],[Ledger 1]]="","","No")</f>
        <v/>
      </c>
      <c r="BQ497" t="str">
        <f>IF(Table1[[#This Row],[Date]]="","",IF(Table1[[#This Row],[Effect 1]]="Dr.","Yes","No"))</f>
        <v/>
      </c>
      <c r="BR497" t="str">
        <f>IF(Table1[[#This Row],[Date]]="","",Table1[[#This Row],[Ledger 1]])</f>
        <v/>
      </c>
      <c r="BS497" t="str">
        <f>IF(Table1[[#This Row],[Date]]="","",IF(Table1[[#This Row],[Effect 1]]="Dr.",-Table1[[#This Row],[Amount 1]],Table1[[#This Row],[Amount 1]]))</f>
        <v/>
      </c>
      <c r="BV497" t="str">
        <f>IF(Table1[[#This Row],[Ledger 2]]="","","No")</f>
        <v/>
      </c>
      <c r="BW497" t="str">
        <f>IF(Table1[[#This Row],[Date]]="","",IF(Table1[[#This Row],[Effect 2]]="Dr.","Yes","No"))</f>
        <v/>
      </c>
      <c r="BX497" t="str">
        <f>IF(Table1[[#This Row],[Date]]="","",Table1[[#This Row],[Ledger 2]])</f>
        <v/>
      </c>
      <c r="BY497" t="str">
        <f>IF(Table1[[#This Row],[Date]]="","",IF(Table1[[#This Row],[Effect 2]]="Dr.",-Table1[[#This Row],[Amount 2]],Table1[[#This Row],[Amount 2]]))</f>
        <v/>
      </c>
      <c r="CB497" t="str">
        <f>IF(Table1[[#This Row],[Ledger 3]]="","","No")</f>
        <v/>
      </c>
      <c r="CC497" t="str">
        <f>IF(Table1[[#This Row],[Ledger 3]]="","",IF(Table1[[#This Row],[Effect 3]]="Dr.","Yes","No"))</f>
        <v/>
      </c>
      <c r="CD497" t="str">
        <f>IF(Table1[[#This Row],[Ledger 3]]="","",Table1[[#This Row],[Ledger 3]])</f>
        <v/>
      </c>
      <c r="CE497" t="str">
        <f>IF(Table1[[#This Row],[Ledger 3]]="","",IF(Table1[[#This Row],[Effect 3]]="Dr.",-Table1[[#This Row],[Amount 3]],Table1[[#This Row],[Amount 3]]))</f>
        <v/>
      </c>
      <c r="CH497" t="str">
        <f>IF(Table1[[#This Row],[Ledger 4]]="","","No")</f>
        <v/>
      </c>
      <c r="CI497" t="str">
        <f>IF(Table1[[#This Row],[Ledger 4]]="","",IF(Table1[[#This Row],[Effect 4]]="Dr.","Yes","No"))</f>
        <v/>
      </c>
      <c r="CJ497" t="str">
        <f>IF(Table1[[#This Row],[Ledger 4]]="","",Table1[[#This Row],[Ledger 4]])</f>
        <v/>
      </c>
      <c r="CK497" t="str">
        <f>IF(Table1[[#This Row],[Ledger 4]]="","",IF(Table1[[#This Row],[Effect 4]]="Dr.",-Table1[[#This Row],[Amount 4]],Table1[[#This Row],[Amount 4]]))</f>
        <v/>
      </c>
      <c r="CN497" t="str">
        <f>IF(Table1[[#This Row],[Ledger 5]]="","","No")</f>
        <v/>
      </c>
      <c r="CO497" t="str">
        <f>IF(Table1[[#This Row],[Ledger 5]]="","",IF(Table1[[#This Row],[Effect 5]]="Dr.","Yes","No"))</f>
        <v/>
      </c>
      <c r="CP497" t="str">
        <f>IF(Table1[[#This Row],[Ledger 5]]="","",Table1[[#This Row],[Ledger 5]])</f>
        <v/>
      </c>
      <c r="CQ497" t="str">
        <f>IF(Table1[[#This Row],[Ledger 5]]="","",IF(Table1[[#This Row],[Effect 5]]="Dr.",-Table1[[#This Row],[Amount 5]],Table1[[#This Row],[Amount 5]]))</f>
        <v/>
      </c>
      <c r="CT497" t="str">
        <f>IF(Table1[[#This Row],[Ledger 6]]="","","No")</f>
        <v/>
      </c>
      <c r="CU497" t="str">
        <f>IF(Table1[[#This Row],[Ledger 6]]="","",IF(Table1[[#This Row],[Effect 6]]="Dr.","Yes","No"))</f>
        <v/>
      </c>
      <c r="CV497" t="str">
        <f>IF(Table1[[#This Row],[Ledger 6]]="","",Table1[[#This Row],[Ledger 6]])</f>
        <v/>
      </c>
      <c r="CW497" t="str">
        <f>IF(Table1[[#This Row],[Ledger 6]]="","",IF(Table1[[#This Row],[Effect 6]]="Dr.",-Table1[[#This Row],[Amount 6]],Table1[[#This Row],[Amount 6]]))</f>
        <v/>
      </c>
      <c r="CZ497" t="str">
        <f>IF(Table1[[#This Row],[Ledger 7]]="","","No")</f>
        <v/>
      </c>
      <c r="DA497" t="str">
        <f>IF(Table1[[#This Row],[Ledger 7]]="","",IF(Table1[[#This Row],[Effect 7]]="Dr.","Yes","No"))</f>
        <v/>
      </c>
      <c r="DB497" t="str">
        <f>IF(Table1[[#This Row],[Ledger 7]]="","",Table1[[#This Row],[Ledger 7]])</f>
        <v/>
      </c>
      <c r="DC497" t="str">
        <f>IF(Table1[[#This Row],[Ledger 7]]="","",IF(Table1[[#This Row],[Effect 7]]="Dr.",-Table1[[#This Row],[Amount 7]],Table1[[#This Row],[Amount 7]]))</f>
        <v/>
      </c>
      <c r="DF497" t="str">
        <f>IF(Table1[[#This Row],[Ledger 8]]="","","No")</f>
        <v/>
      </c>
      <c r="DG497" t="str">
        <f>IF(Table1[[#This Row],[Ledger 8]]="","",IF(Table1[[#This Row],[Effect 8]]="Dr.","Yes","No"))</f>
        <v/>
      </c>
      <c r="DH497" t="str">
        <f>IF(Table1[[#This Row],[Ledger 8]]="","",Table1[[#This Row],[Ledger 8]])</f>
        <v/>
      </c>
      <c r="DI497" t="str">
        <f>IF(Table1[[#This Row],[Ledger 8]]="","",IF(Table1[[#This Row],[Effect 8]]="Dr.",-Table1[[#This Row],[Amount 8]],Table1[[#This Row],[Amount 8]]))</f>
        <v/>
      </c>
      <c r="DL497" t="str">
        <f>IF(Table1[[#This Row],[Ledger 9]]="","","No")</f>
        <v/>
      </c>
      <c r="DM497" t="str">
        <f>IF(Table1[[#This Row],[Ledger 9]]="","",IF(Table1[[#This Row],[Effect 9]]="Dr.","Yes","No"))</f>
        <v/>
      </c>
      <c r="DN497" t="str">
        <f>IF(Table1[[#This Row],[Ledger 9]]="","",Table1[[#This Row],[Ledger 9]])</f>
        <v/>
      </c>
      <c r="DO497" t="str">
        <f>IF(Table1[[#This Row],[Ledger 9]]="","",IF(Table1[[#This Row],[Effect 9]]="Dr.",-Table1[[#This Row],[Amount 9]],Table1[[#This Row],[Amount 9]]))</f>
        <v/>
      </c>
      <c r="DR497" t="str">
        <f>IF(Table1[[#This Row],[Ledger 10]]="","","No")</f>
        <v/>
      </c>
      <c r="DS497" t="str">
        <f>IF(Table1[[#This Row],[Ledger 10]]="","",IF(Table1[[#This Row],[Effect 10]]="Dr.","Yes","No"))</f>
        <v/>
      </c>
      <c r="DT497" t="str">
        <f>IF(Table1[[#This Row],[Ledger 10]]="","",Table1[[#This Row],[Ledger 10]])</f>
        <v/>
      </c>
      <c r="DU497" t="str">
        <f>IF(Table1[[#This Row],[Ledger 10]]="","",IF(Table1[[#This Row],[Effect 10]]="Dr.",-Table1[[#This Row],[Amount 10]],Table1[[#This Row],[Amount 10]]))</f>
        <v/>
      </c>
      <c r="DX497" t="str">
        <f>IF(Table1[[#This Row],[Ledger 11]]="","","No")</f>
        <v/>
      </c>
      <c r="DY497" t="str">
        <f>IF(Table1[[#This Row],[Ledger 11]]="","",IF(Table1[[#This Row],[Effect 11]]="Dr.","Yes","No"))</f>
        <v/>
      </c>
      <c r="DZ497" t="str">
        <f>IF(Table1[[#This Row],[Ledger 11]]="","",Table1[[#This Row],[Ledger 11]])</f>
        <v/>
      </c>
      <c r="EA497" t="str">
        <f>IF(Table1[[#This Row],[Ledger 11]]="","",IF(Table1[[#This Row],[Effect 11]]="Dr.",-Table1[[#This Row],[Amount 11]],Table1[[#This Row],[Amount 11]]))</f>
        <v/>
      </c>
      <c r="ED497" t="str">
        <f>IF(Table1[[#This Row],[Ledger 12]]="","","No")</f>
        <v/>
      </c>
      <c r="EE497" t="str">
        <f>IF(Table1[[#This Row],[Ledger 12]]="","",IF(Table1[[#This Row],[Effect 12]]="Dr.","Yes","No"))</f>
        <v/>
      </c>
      <c r="EF497" t="str">
        <f>IF(Table1[[#This Row],[Ledger 12]]="","",Table1[[#This Row],[Ledger 12]])</f>
        <v/>
      </c>
      <c r="EG497" t="str">
        <f>IF(Table1[[#This Row],[Ledger 12]]="","",IF(Table1[[#This Row],[Effect 12]]="Dr.",-Table1[[#This Row],[Amount 12]],Table1[[#This Row],[Amount 12]]))</f>
        <v/>
      </c>
      <c r="EJ497" t="str">
        <f>IF(Table1[[#This Row],[Ledger 13]]="","","No")</f>
        <v/>
      </c>
      <c r="EK497" t="str">
        <f>IF(Table1[[#This Row],[Ledger 13]]="","",IF(Table1[[#This Row],[Effect 13]]="Dr.","Yes","No"))</f>
        <v/>
      </c>
      <c r="EL497" t="str">
        <f>IF(Table1[[#This Row],[Ledger 13]]="","",Table1[[#This Row],[Ledger 13]])</f>
        <v/>
      </c>
      <c r="EM497" t="str">
        <f>IF(Table1[[#This Row],[Ledger 13]]="","",IF(Table1[[#This Row],[Effect 13]]="Dr.",-Table1[[#This Row],[Amount 13]],Table1[[#This Row],[Amount 13]]))</f>
        <v/>
      </c>
      <c r="EP497" t="str">
        <f>IF(Table1[[#This Row],[Ledger 14]]="","","No")</f>
        <v/>
      </c>
      <c r="EQ497" t="str">
        <f>IF(Table1[[#This Row],[Ledger 14]]="","",IF(Table1[[#This Row],[Effect 14]]="Dr.","Yes","No"))</f>
        <v/>
      </c>
      <c r="ER497" t="str">
        <f>IF(Table1[[#This Row],[Ledger 14]]="","",Table1[[#This Row],[Ledger 14]])</f>
        <v/>
      </c>
      <c r="ES497" t="str">
        <f>IF(Table1[[#This Row],[Ledger 14]]="","",IF(Table1[[#This Row],[Effect 14]]="Dr.",-Table1[[#This Row],[Amount 14]],Table1[[#This Row],[Amount 14]]))</f>
        <v/>
      </c>
      <c r="EV497" t="str">
        <f>IF(Table1[[#This Row],[Ledger 15]]="","","No")</f>
        <v/>
      </c>
      <c r="EW497" t="str">
        <f>IF(Table1[[#This Row],[Ledger 15]]="","",IF(Table1[[#This Row],[Effect 15]]="Dr.","Yes","No"))</f>
        <v/>
      </c>
      <c r="EX497" t="str">
        <f>IF(Table1[[#This Row],[Ledger 15]]="","",Table1[[#This Row],[Ledger 15]])</f>
        <v/>
      </c>
      <c r="EY497" t="str">
        <f>IF(Table1[[#This Row],[Ledger 15]]="","",IF(Table1[[#This Row],[Effect 15]]="Dr.",-Table1[[#This Row],[Amount 15]],Table1[[#This Row],[Amount 15]]))</f>
        <v/>
      </c>
      <c r="FD4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7">
        <f>IF(Table1[[#This Row],[Date]]="",0,IF(AND(Table1[[#This Row],[Date]]&gt;=$FE$2,Table1[[#This Row],[Date]]&lt;=$FE$3),0,1))</f>
        <v>0</v>
      </c>
      <c r="FF497">
        <f>IF(Table1[[#This Row],[Date]]="",0,IF(TYPE(VLOOKUP(Table1[[#This Row],[Voucher Type]],Table1[[#All],[Voucher Type Master]],1,FALSE))=16,1,0))</f>
        <v>0</v>
      </c>
      <c r="FG497">
        <f>IF(TYPE(IF(Table1[[#This Row],[Date]]="",0,IF(VLOOKUP(Table1[[#This Row],[Voucher Type]],$FY$5:$FZ$13,2,0)=Table1[[#This Row],[Effect 1]],0,1)))=16,1,0)</f>
        <v>0</v>
      </c>
      <c r="FH4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7">
        <f>IF(LEN(Table1[[#This Row],[Ledger 1]])&gt;0,IF(TYPE(VLOOKUP(Table1[[#This Row],[Ledger 1]],GZ:GZ,1,0))=16,1,0),0)</f>
        <v>0</v>
      </c>
      <c r="FJ497">
        <f>IF(LEN(Table1[[#This Row],[Ledger 2]])&gt;0,IF(TYPE(VLOOKUP(Table1[[#This Row],[Ledger 2]],GZ:GZ,1,0))=16,1,0),0)</f>
        <v>0</v>
      </c>
      <c r="FK497">
        <f>IF(LEN(Table1[[#This Row],[Ledger 3]])&gt;0,IF(TYPE(VLOOKUP(Table1[[#This Row],[Ledger 3]],GZ:GZ,1,0))=16,1,0),0)</f>
        <v>0</v>
      </c>
      <c r="FL497">
        <f>IF(LEN(Table1[[#This Row],[Ledger 4]])&gt;0,IF(TYPE(VLOOKUP(Table1[[#This Row],[Ledger 4]],GZ:GZ,1,0))=16,1,0),0)</f>
        <v>0</v>
      </c>
      <c r="FM497">
        <f>IF(LEN(Table1[[#This Row],[Ledger 5]])&gt;0,IF(TYPE(VLOOKUP(Table1[[#This Row],[Ledger 5]],GZ:GZ,1,0))=16,1,0),0)</f>
        <v>0</v>
      </c>
      <c r="FN497">
        <f>IF(LEN(Table1[[#This Row],[Ledger 6]])&gt;0,IF(TYPE(VLOOKUP(Table1[[#This Row],[Ledger 6]],$GZ:$GZ,1,0))=16,1,0),0)</f>
        <v>0</v>
      </c>
      <c r="FO497">
        <f>IF(LEN(Table1[[#This Row],[Ledger 7]])&gt;0,IF(TYPE(VLOOKUP(Table1[[#This Row],[Ledger 7]],$GZ:$GZ,1,0))=16,1,0),0)</f>
        <v>0</v>
      </c>
      <c r="FP497">
        <f>IF(LEN(Table1[[#This Row],[Ledger 8]])&gt;0,IF(TYPE(VLOOKUP(Table1[[#This Row],[Ledger 8]],$GZ:$GZ,1,0))=16,1,0),0)</f>
        <v>0</v>
      </c>
      <c r="FQ497">
        <f>IF(LEN(Table1[[#This Row],[Ledger 9]])&gt;0,IF(TYPE(VLOOKUP(Table1[[#This Row],[Ledger 9]],$GZ:$GZ,1,0))=16,1,0),0)</f>
        <v>0</v>
      </c>
      <c r="FR497">
        <f>IF(LEN(Table1[[#This Row],[Ledger 10]])&gt;0,IF(TYPE(VLOOKUP(Table1[[#This Row],[Ledger 10]],$GZ:$GZ,1,0))=16,1,0),0)</f>
        <v>0</v>
      </c>
      <c r="FS497">
        <f>IF(LEN(Table1[[#This Row],[Ledger 11]])&gt;0,IF(TYPE(VLOOKUP(Table1[[#This Row],[Ledger 11]],$GZ:$GZ,1,0))=16,1,0),0)</f>
        <v>0</v>
      </c>
      <c r="FT497">
        <f>IF(LEN(Table1[[#This Row],[Ledger 12]])&gt;0,IF(TYPE(VLOOKUP(Table1[[#This Row],[Ledger 12]],$GZ:$GZ,1,0))=16,1,0),0)</f>
        <v>0</v>
      </c>
      <c r="FU497">
        <f>IF(LEN(Table1[[#This Row],[Ledger 13]])&gt;0,IF(TYPE(VLOOKUP(Table1[[#This Row],[Ledger 13]],$GZ:$GZ,1,0))=16,1,0),0)</f>
        <v>0</v>
      </c>
      <c r="FV497">
        <f>IF(LEN(Table1[[#This Row],[Ledger 14]])&gt;0,IF(TYPE(VLOOKUP(Table1[[#This Row],[Ledger 14]],$GZ:$GZ,1,0))=16,1,0),0)</f>
        <v>0</v>
      </c>
      <c r="FW497">
        <f>IF(LEN(Table1[[#This Row],[Ledger 15]])&gt;0,IF(TYPE(VLOOKUP(Table1[[#This Row],[Ledger 15]],$GZ:$GZ,1,0))=16,1,0),0)</f>
        <v>0</v>
      </c>
    </row>
    <row r="498" spans="4:179" ht="33" customHeight="1" x14ac:dyDescent="0.45">
      <c r="D498" s="8">
        <f t="shared" si="16"/>
        <v>493</v>
      </c>
      <c r="E498" s="32"/>
      <c r="F498" s="34"/>
      <c r="G498" s="34"/>
      <c r="H498" s="34"/>
      <c r="I498" s="34"/>
      <c r="J498" s="38"/>
      <c r="K498" s="33"/>
      <c r="L498" s="36"/>
      <c r="M498" s="35"/>
      <c r="N498" s="34"/>
      <c r="O498" s="41"/>
      <c r="P498" s="35"/>
      <c r="Q498" s="34"/>
      <c r="R498" s="37"/>
      <c r="S498" s="35"/>
      <c r="T498" s="34"/>
      <c r="U498" s="37"/>
      <c r="V498" s="35"/>
      <c r="W498" s="34"/>
      <c r="X498" s="37"/>
      <c r="Y498" s="35"/>
      <c r="Z498" s="34"/>
      <c r="AA498" s="37"/>
      <c r="AB498" s="35"/>
      <c r="AC498" s="34"/>
      <c r="AD498" s="37"/>
      <c r="AE498" s="35"/>
      <c r="AF498" s="34"/>
      <c r="AG498" s="37"/>
      <c r="AH498" s="35"/>
      <c r="AI498" s="34"/>
      <c r="AJ498" s="37"/>
      <c r="AK498" s="35"/>
      <c r="AL498" s="34"/>
      <c r="AM498" s="37"/>
      <c r="AN498" s="35"/>
      <c r="AO498" s="34"/>
      <c r="AP498" s="37"/>
      <c r="AQ498" s="35"/>
      <c r="AR498" s="34"/>
      <c r="AS498" s="37"/>
      <c r="AT498" s="35"/>
      <c r="AU498" s="34"/>
      <c r="AV498" s="37"/>
      <c r="AW498" s="35"/>
      <c r="AX498" s="34"/>
      <c r="AY498" s="37"/>
      <c r="AZ498" s="35"/>
      <c r="BA498" s="34"/>
      <c r="BB498" s="37"/>
      <c r="BC4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8" s="7"/>
      <c r="BF498" t="str">
        <f>IF(Table1[[#This Row],[Date]]="","","&amp;lt;VOUCHER REMOTEID="&amp;""""&amp;$A$11&amp;$A$13&amp;ROW()&amp;""""&amp;" VCHTYPE="""&amp;F498&amp;""" ACTION="""&amp;"Create"&amp;"""&amp;gt;")</f>
        <v/>
      </c>
      <c r="BG498" t="str">
        <f>IF(Table1[[#This Row],[Date]]="","",TEXT(Table1[[#This Row],[Date]],"yyyymmdd"))</f>
        <v/>
      </c>
      <c r="BH498" t="str">
        <f>Table1[[#This Row],[Date2]]</f>
        <v/>
      </c>
      <c r="BI498" t="str">
        <f>IF(Table1[[#This Row],[Date]]="","",Table1[[#This Row],[Voucher Type]])</f>
        <v/>
      </c>
      <c r="BJ498" t="str">
        <f>IF(Table1[[#This Row],[Ref No / Invoice No]]="","",Table1[[#This Row],[Ref No / Invoice No]])</f>
        <v/>
      </c>
      <c r="BK498" t="str">
        <f>IF(Table1[[#This Row],[Voucher No]]="","",Table1[[#This Row],[Voucher No]])</f>
        <v/>
      </c>
      <c r="BL498" t="str">
        <f>IF(Table1[[#This Row],[Date]]="","",Table1[[#This Row],[Narration]])</f>
        <v/>
      </c>
      <c r="BM498" t="str">
        <f>IF(Table1[[#This Row],[Date]]="","",$A$11&amp;$A$13&amp;ROW())</f>
        <v/>
      </c>
      <c r="BN498" t="str">
        <f>IF(Table1[[#This Row],[Date]]="","",$A$13)</f>
        <v/>
      </c>
      <c r="BP498" t="str">
        <f>IF(Table1[[#This Row],[Ledger 1]]="","","No")</f>
        <v/>
      </c>
      <c r="BQ498" t="str">
        <f>IF(Table1[[#This Row],[Date]]="","",IF(Table1[[#This Row],[Effect 1]]="Dr.","Yes","No"))</f>
        <v/>
      </c>
      <c r="BR498" t="str">
        <f>IF(Table1[[#This Row],[Date]]="","",Table1[[#This Row],[Ledger 1]])</f>
        <v/>
      </c>
      <c r="BS498" t="str">
        <f>IF(Table1[[#This Row],[Date]]="","",IF(Table1[[#This Row],[Effect 1]]="Dr.",-Table1[[#This Row],[Amount 1]],Table1[[#This Row],[Amount 1]]))</f>
        <v/>
      </c>
      <c r="BV498" t="str">
        <f>IF(Table1[[#This Row],[Ledger 2]]="","","No")</f>
        <v/>
      </c>
      <c r="BW498" t="str">
        <f>IF(Table1[[#This Row],[Date]]="","",IF(Table1[[#This Row],[Effect 2]]="Dr.","Yes","No"))</f>
        <v/>
      </c>
      <c r="BX498" t="str">
        <f>IF(Table1[[#This Row],[Date]]="","",Table1[[#This Row],[Ledger 2]])</f>
        <v/>
      </c>
      <c r="BY498" t="str">
        <f>IF(Table1[[#This Row],[Date]]="","",IF(Table1[[#This Row],[Effect 2]]="Dr.",-Table1[[#This Row],[Amount 2]],Table1[[#This Row],[Amount 2]]))</f>
        <v/>
      </c>
      <c r="CB498" t="str">
        <f>IF(Table1[[#This Row],[Ledger 3]]="","","No")</f>
        <v/>
      </c>
      <c r="CC498" t="str">
        <f>IF(Table1[[#This Row],[Ledger 3]]="","",IF(Table1[[#This Row],[Effect 3]]="Dr.","Yes","No"))</f>
        <v/>
      </c>
      <c r="CD498" t="str">
        <f>IF(Table1[[#This Row],[Ledger 3]]="","",Table1[[#This Row],[Ledger 3]])</f>
        <v/>
      </c>
      <c r="CE498" t="str">
        <f>IF(Table1[[#This Row],[Ledger 3]]="","",IF(Table1[[#This Row],[Effect 3]]="Dr.",-Table1[[#This Row],[Amount 3]],Table1[[#This Row],[Amount 3]]))</f>
        <v/>
      </c>
      <c r="CH498" t="str">
        <f>IF(Table1[[#This Row],[Ledger 4]]="","","No")</f>
        <v/>
      </c>
      <c r="CI498" t="str">
        <f>IF(Table1[[#This Row],[Ledger 4]]="","",IF(Table1[[#This Row],[Effect 4]]="Dr.","Yes","No"))</f>
        <v/>
      </c>
      <c r="CJ498" t="str">
        <f>IF(Table1[[#This Row],[Ledger 4]]="","",Table1[[#This Row],[Ledger 4]])</f>
        <v/>
      </c>
      <c r="CK498" t="str">
        <f>IF(Table1[[#This Row],[Ledger 4]]="","",IF(Table1[[#This Row],[Effect 4]]="Dr.",-Table1[[#This Row],[Amount 4]],Table1[[#This Row],[Amount 4]]))</f>
        <v/>
      </c>
      <c r="CN498" t="str">
        <f>IF(Table1[[#This Row],[Ledger 5]]="","","No")</f>
        <v/>
      </c>
      <c r="CO498" t="str">
        <f>IF(Table1[[#This Row],[Ledger 5]]="","",IF(Table1[[#This Row],[Effect 5]]="Dr.","Yes","No"))</f>
        <v/>
      </c>
      <c r="CP498" t="str">
        <f>IF(Table1[[#This Row],[Ledger 5]]="","",Table1[[#This Row],[Ledger 5]])</f>
        <v/>
      </c>
      <c r="CQ498" t="str">
        <f>IF(Table1[[#This Row],[Ledger 5]]="","",IF(Table1[[#This Row],[Effect 5]]="Dr.",-Table1[[#This Row],[Amount 5]],Table1[[#This Row],[Amount 5]]))</f>
        <v/>
      </c>
      <c r="CT498" t="str">
        <f>IF(Table1[[#This Row],[Ledger 6]]="","","No")</f>
        <v/>
      </c>
      <c r="CU498" t="str">
        <f>IF(Table1[[#This Row],[Ledger 6]]="","",IF(Table1[[#This Row],[Effect 6]]="Dr.","Yes","No"))</f>
        <v/>
      </c>
      <c r="CV498" t="str">
        <f>IF(Table1[[#This Row],[Ledger 6]]="","",Table1[[#This Row],[Ledger 6]])</f>
        <v/>
      </c>
      <c r="CW498" t="str">
        <f>IF(Table1[[#This Row],[Ledger 6]]="","",IF(Table1[[#This Row],[Effect 6]]="Dr.",-Table1[[#This Row],[Amount 6]],Table1[[#This Row],[Amount 6]]))</f>
        <v/>
      </c>
      <c r="CZ498" t="str">
        <f>IF(Table1[[#This Row],[Ledger 7]]="","","No")</f>
        <v/>
      </c>
      <c r="DA498" t="str">
        <f>IF(Table1[[#This Row],[Ledger 7]]="","",IF(Table1[[#This Row],[Effect 7]]="Dr.","Yes","No"))</f>
        <v/>
      </c>
      <c r="DB498" t="str">
        <f>IF(Table1[[#This Row],[Ledger 7]]="","",Table1[[#This Row],[Ledger 7]])</f>
        <v/>
      </c>
      <c r="DC498" t="str">
        <f>IF(Table1[[#This Row],[Ledger 7]]="","",IF(Table1[[#This Row],[Effect 7]]="Dr.",-Table1[[#This Row],[Amount 7]],Table1[[#This Row],[Amount 7]]))</f>
        <v/>
      </c>
      <c r="DF498" t="str">
        <f>IF(Table1[[#This Row],[Ledger 8]]="","","No")</f>
        <v/>
      </c>
      <c r="DG498" t="str">
        <f>IF(Table1[[#This Row],[Ledger 8]]="","",IF(Table1[[#This Row],[Effect 8]]="Dr.","Yes","No"))</f>
        <v/>
      </c>
      <c r="DH498" t="str">
        <f>IF(Table1[[#This Row],[Ledger 8]]="","",Table1[[#This Row],[Ledger 8]])</f>
        <v/>
      </c>
      <c r="DI498" t="str">
        <f>IF(Table1[[#This Row],[Ledger 8]]="","",IF(Table1[[#This Row],[Effect 8]]="Dr.",-Table1[[#This Row],[Amount 8]],Table1[[#This Row],[Amount 8]]))</f>
        <v/>
      </c>
      <c r="DL498" t="str">
        <f>IF(Table1[[#This Row],[Ledger 9]]="","","No")</f>
        <v/>
      </c>
      <c r="DM498" t="str">
        <f>IF(Table1[[#This Row],[Ledger 9]]="","",IF(Table1[[#This Row],[Effect 9]]="Dr.","Yes","No"))</f>
        <v/>
      </c>
      <c r="DN498" t="str">
        <f>IF(Table1[[#This Row],[Ledger 9]]="","",Table1[[#This Row],[Ledger 9]])</f>
        <v/>
      </c>
      <c r="DO498" t="str">
        <f>IF(Table1[[#This Row],[Ledger 9]]="","",IF(Table1[[#This Row],[Effect 9]]="Dr.",-Table1[[#This Row],[Amount 9]],Table1[[#This Row],[Amount 9]]))</f>
        <v/>
      </c>
      <c r="DR498" t="str">
        <f>IF(Table1[[#This Row],[Ledger 10]]="","","No")</f>
        <v/>
      </c>
      <c r="DS498" t="str">
        <f>IF(Table1[[#This Row],[Ledger 10]]="","",IF(Table1[[#This Row],[Effect 10]]="Dr.","Yes","No"))</f>
        <v/>
      </c>
      <c r="DT498" t="str">
        <f>IF(Table1[[#This Row],[Ledger 10]]="","",Table1[[#This Row],[Ledger 10]])</f>
        <v/>
      </c>
      <c r="DU498" t="str">
        <f>IF(Table1[[#This Row],[Ledger 10]]="","",IF(Table1[[#This Row],[Effect 10]]="Dr.",-Table1[[#This Row],[Amount 10]],Table1[[#This Row],[Amount 10]]))</f>
        <v/>
      </c>
      <c r="DX498" t="str">
        <f>IF(Table1[[#This Row],[Ledger 11]]="","","No")</f>
        <v/>
      </c>
      <c r="DY498" t="str">
        <f>IF(Table1[[#This Row],[Ledger 11]]="","",IF(Table1[[#This Row],[Effect 11]]="Dr.","Yes","No"))</f>
        <v/>
      </c>
      <c r="DZ498" t="str">
        <f>IF(Table1[[#This Row],[Ledger 11]]="","",Table1[[#This Row],[Ledger 11]])</f>
        <v/>
      </c>
      <c r="EA498" t="str">
        <f>IF(Table1[[#This Row],[Ledger 11]]="","",IF(Table1[[#This Row],[Effect 11]]="Dr.",-Table1[[#This Row],[Amount 11]],Table1[[#This Row],[Amount 11]]))</f>
        <v/>
      </c>
      <c r="ED498" t="str">
        <f>IF(Table1[[#This Row],[Ledger 12]]="","","No")</f>
        <v/>
      </c>
      <c r="EE498" t="str">
        <f>IF(Table1[[#This Row],[Ledger 12]]="","",IF(Table1[[#This Row],[Effect 12]]="Dr.","Yes","No"))</f>
        <v/>
      </c>
      <c r="EF498" t="str">
        <f>IF(Table1[[#This Row],[Ledger 12]]="","",Table1[[#This Row],[Ledger 12]])</f>
        <v/>
      </c>
      <c r="EG498" t="str">
        <f>IF(Table1[[#This Row],[Ledger 12]]="","",IF(Table1[[#This Row],[Effect 12]]="Dr.",-Table1[[#This Row],[Amount 12]],Table1[[#This Row],[Amount 12]]))</f>
        <v/>
      </c>
      <c r="EJ498" t="str">
        <f>IF(Table1[[#This Row],[Ledger 13]]="","","No")</f>
        <v/>
      </c>
      <c r="EK498" t="str">
        <f>IF(Table1[[#This Row],[Ledger 13]]="","",IF(Table1[[#This Row],[Effect 13]]="Dr.","Yes","No"))</f>
        <v/>
      </c>
      <c r="EL498" t="str">
        <f>IF(Table1[[#This Row],[Ledger 13]]="","",Table1[[#This Row],[Ledger 13]])</f>
        <v/>
      </c>
      <c r="EM498" t="str">
        <f>IF(Table1[[#This Row],[Ledger 13]]="","",IF(Table1[[#This Row],[Effect 13]]="Dr.",-Table1[[#This Row],[Amount 13]],Table1[[#This Row],[Amount 13]]))</f>
        <v/>
      </c>
      <c r="EP498" t="str">
        <f>IF(Table1[[#This Row],[Ledger 14]]="","","No")</f>
        <v/>
      </c>
      <c r="EQ498" t="str">
        <f>IF(Table1[[#This Row],[Ledger 14]]="","",IF(Table1[[#This Row],[Effect 14]]="Dr.","Yes","No"))</f>
        <v/>
      </c>
      <c r="ER498" t="str">
        <f>IF(Table1[[#This Row],[Ledger 14]]="","",Table1[[#This Row],[Ledger 14]])</f>
        <v/>
      </c>
      <c r="ES498" t="str">
        <f>IF(Table1[[#This Row],[Ledger 14]]="","",IF(Table1[[#This Row],[Effect 14]]="Dr.",-Table1[[#This Row],[Amount 14]],Table1[[#This Row],[Amount 14]]))</f>
        <v/>
      </c>
      <c r="EV498" t="str">
        <f>IF(Table1[[#This Row],[Ledger 15]]="","","No")</f>
        <v/>
      </c>
      <c r="EW498" t="str">
        <f>IF(Table1[[#This Row],[Ledger 15]]="","",IF(Table1[[#This Row],[Effect 15]]="Dr.","Yes","No"))</f>
        <v/>
      </c>
      <c r="EX498" t="str">
        <f>IF(Table1[[#This Row],[Ledger 15]]="","",Table1[[#This Row],[Ledger 15]])</f>
        <v/>
      </c>
      <c r="EY498" t="str">
        <f>IF(Table1[[#This Row],[Ledger 15]]="","",IF(Table1[[#This Row],[Effect 15]]="Dr.",-Table1[[#This Row],[Amount 15]],Table1[[#This Row],[Amount 15]]))</f>
        <v/>
      </c>
      <c r="FD4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8">
        <f>IF(Table1[[#This Row],[Date]]="",0,IF(AND(Table1[[#This Row],[Date]]&gt;=$FE$2,Table1[[#This Row],[Date]]&lt;=$FE$3),0,1))</f>
        <v>0</v>
      </c>
      <c r="FF498">
        <f>IF(Table1[[#This Row],[Date]]="",0,IF(TYPE(VLOOKUP(Table1[[#This Row],[Voucher Type]],Table1[[#All],[Voucher Type Master]],1,FALSE))=16,1,0))</f>
        <v>0</v>
      </c>
      <c r="FG498">
        <f>IF(TYPE(IF(Table1[[#This Row],[Date]]="",0,IF(VLOOKUP(Table1[[#This Row],[Voucher Type]],$FY$5:$FZ$13,2,0)=Table1[[#This Row],[Effect 1]],0,1)))=16,1,0)</f>
        <v>0</v>
      </c>
      <c r="FH4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8">
        <f>IF(LEN(Table1[[#This Row],[Ledger 1]])&gt;0,IF(TYPE(VLOOKUP(Table1[[#This Row],[Ledger 1]],GZ:GZ,1,0))=16,1,0),0)</f>
        <v>0</v>
      </c>
      <c r="FJ498">
        <f>IF(LEN(Table1[[#This Row],[Ledger 2]])&gt;0,IF(TYPE(VLOOKUP(Table1[[#This Row],[Ledger 2]],GZ:GZ,1,0))=16,1,0),0)</f>
        <v>0</v>
      </c>
      <c r="FK498">
        <f>IF(LEN(Table1[[#This Row],[Ledger 3]])&gt;0,IF(TYPE(VLOOKUP(Table1[[#This Row],[Ledger 3]],GZ:GZ,1,0))=16,1,0),0)</f>
        <v>0</v>
      </c>
      <c r="FL498">
        <f>IF(LEN(Table1[[#This Row],[Ledger 4]])&gt;0,IF(TYPE(VLOOKUP(Table1[[#This Row],[Ledger 4]],GZ:GZ,1,0))=16,1,0),0)</f>
        <v>0</v>
      </c>
      <c r="FM498">
        <f>IF(LEN(Table1[[#This Row],[Ledger 5]])&gt;0,IF(TYPE(VLOOKUP(Table1[[#This Row],[Ledger 5]],GZ:GZ,1,0))=16,1,0),0)</f>
        <v>0</v>
      </c>
      <c r="FN498">
        <f>IF(LEN(Table1[[#This Row],[Ledger 6]])&gt;0,IF(TYPE(VLOOKUP(Table1[[#This Row],[Ledger 6]],$GZ:$GZ,1,0))=16,1,0),0)</f>
        <v>0</v>
      </c>
      <c r="FO498">
        <f>IF(LEN(Table1[[#This Row],[Ledger 7]])&gt;0,IF(TYPE(VLOOKUP(Table1[[#This Row],[Ledger 7]],$GZ:$GZ,1,0))=16,1,0),0)</f>
        <v>0</v>
      </c>
      <c r="FP498">
        <f>IF(LEN(Table1[[#This Row],[Ledger 8]])&gt;0,IF(TYPE(VLOOKUP(Table1[[#This Row],[Ledger 8]],$GZ:$GZ,1,0))=16,1,0),0)</f>
        <v>0</v>
      </c>
      <c r="FQ498">
        <f>IF(LEN(Table1[[#This Row],[Ledger 9]])&gt;0,IF(TYPE(VLOOKUP(Table1[[#This Row],[Ledger 9]],$GZ:$GZ,1,0))=16,1,0),0)</f>
        <v>0</v>
      </c>
      <c r="FR498">
        <f>IF(LEN(Table1[[#This Row],[Ledger 10]])&gt;0,IF(TYPE(VLOOKUP(Table1[[#This Row],[Ledger 10]],$GZ:$GZ,1,0))=16,1,0),0)</f>
        <v>0</v>
      </c>
      <c r="FS498">
        <f>IF(LEN(Table1[[#This Row],[Ledger 11]])&gt;0,IF(TYPE(VLOOKUP(Table1[[#This Row],[Ledger 11]],$GZ:$GZ,1,0))=16,1,0),0)</f>
        <v>0</v>
      </c>
      <c r="FT498">
        <f>IF(LEN(Table1[[#This Row],[Ledger 12]])&gt;0,IF(TYPE(VLOOKUP(Table1[[#This Row],[Ledger 12]],$GZ:$GZ,1,0))=16,1,0),0)</f>
        <v>0</v>
      </c>
      <c r="FU498">
        <f>IF(LEN(Table1[[#This Row],[Ledger 13]])&gt;0,IF(TYPE(VLOOKUP(Table1[[#This Row],[Ledger 13]],$GZ:$GZ,1,0))=16,1,0),0)</f>
        <v>0</v>
      </c>
      <c r="FV498">
        <f>IF(LEN(Table1[[#This Row],[Ledger 14]])&gt;0,IF(TYPE(VLOOKUP(Table1[[#This Row],[Ledger 14]],$GZ:$GZ,1,0))=16,1,0),0)</f>
        <v>0</v>
      </c>
      <c r="FW498">
        <f>IF(LEN(Table1[[#This Row],[Ledger 15]])&gt;0,IF(TYPE(VLOOKUP(Table1[[#This Row],[Ledger 15]],$GZ:$GZ,1,0))=16,1,0),0)</f>
        <v>0</v>
      </c>
    </row>
    <row r="499" spans="4:179" ht="33" customHeight="1" x14ac:dyDescent="0.45">
      <c r="D499" s="8">
        <f t="shared" si="16"/>
        <v>494</v>
      </c>
      <c r="E499" s="32"/>
      <c r="F499" s="34"/>
      <c r="G499" s="34"/>
      <c r="H499" s="34"/>
      <c r="I499" s="34"/>
      <c r="J499" s="38"/>
      <c r="K499" s="33"/>
      <c r="L499" s="36"/>
      <c r="M499" s="35"/>
      <c r="N499" s="34"/>
      <c r="O499" s="41"/>
      <c r="P499" s="35"/>
      <c r="Q499" s="34"/>
      <c r="R499" s="37"/>
      <c r="S499" s="35"/>
      <c r="T499" s="34"/>
      <c r="U499" s="37"/>
      <c r="V499" s="35"/>
      <c r="W499" s="34"/>
      <c r="X499" s="37"/>
      <c r="Y499" s="35"/>
      <c r="Z499" s="34"/>
      <c r="AA499" s="37"/>
      <c r="AB499" s="35"/>
      <c r="AC499" s="34"/>
      <c r="AD499" s="37"/>
      <c r="AE499" s="35"/>
      <c r="AF499" s="34"/>
      <c r="AG499" s="37"/>
      <c r="AH499" s="35"/>
      <c r="AI499" s="34"/>
      <c r="AJ499" s="37"/>
      <c r="AK499" s="35"/>
      <c r="AL499" s="34"/>
      <c r="AM499" s="37"/>
      <c r="AN499" s="35"/>
      <c r="AO499" s="34"/>
      <c r="AP499" s="37"/>
      <c r="AQ499" s="35"/>
      <c r="AR499" s="34"/>
      <c r="AS499" s="37"/>
      <c r="AT499" s="35"/>
      <c r="AU499" s="34"/>
      <c r="AV499" s="37"/>
      <c r="AW499" s="35"/>
      <c r="AX499" s="34"/>
      <c r="AY499" s="37"/>
      <c r="AZ499" s="35"/>
      <c r="BA499" s="34"/>
      <c r="BB499" s="37"/>
      <c r="BC4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499" s="7"/>
      <c r="BF499" t="str">
        <f>IF(Table1[[#This Row],[Date]]="","","&amp;lt;VOUCHER REMOTEID="&amp;""""&amp;$A$11&amp;$A$13&amp;ROW()&amp;""""&amp;" VCHTYPE="""&amp;F499&amp;""" ACTION="""&amp;"Create"&amp;"""&amp;gt;")</f>
        <v/>
      </c>
      <c r="BG499" t="str">
        <f>IF(Table1[[#This Row],[Date]]="","",TEXT(Table1[[#This Row],[Date]],"yyyymmdd"))</f>
        <v/>
      </c>
      <c r="BH499" t="str">
        <f>Table1[[#This Row],[Date2]]</f>
        <v/>
      </c>
      <c r="BI499" t="str">
        <f>IF(Table1[[#This Row],[Date]]="","",Table1[[#This Row],[Voucher Type]])</f>
        <v/>
      </c>
      <c r="BJ499" t="str">
        <f>IF(Table1[[#This Row],[Ref No / Invoice No]]="","",Table1[[#This Row],[Ref No / Invoice No]])</f>
        <v/>
      </c>
      <c r="BK499" t="str">
        <f>IF(Table1[[#This Row],[Voucher No]]="","",Table1[[#This Row],[Voucher No]])</f>
        <v/>
      </c>
      <c r="BL499" t="str">
        <f>IF(Table1[[#This Row],[Date]]="","",Table1[[#This Row],[Narration]])</f>
        <v/>
      </c>
      <c r="BM499" t="str">
        <f>IF(Table1[[#This Row],[Date]]="","",$A$11&amp;$A$13&amp;ROW())</f>
        <v/>
      </c>
      <c r="BN499" t="str">
        <f>IF(Table1[[#This Row],[Date]]="","",$A$13)</f>
        <v/>
      </c>
      <c r="BP499" t="str">
        <f>IF(Table1[[#This Row],[Ledger 1]]="","","No")</f>
        <v/>
      </c>
      <c r="BQ499" t="str">
        <f>IF(Table1[[#This Row],[Date]]="","",IF(Table1[[#This Row],[Effect 1]]="Dr.","Yes","No"))</f>
        <v/>
      </c>
      <c r="BR499" t="str">
        <f>IF(Table1[[#This Row],[Date]]="","",Table1[[#This Row],[Ledger 1]])</f>
        <v/>
      </c>
      <c r="BS499" t="str">
        <f>IF(Table1[[#This Row],[Date]]="","",IF(Table1[[#This Row],[Effect 1]]="Dr.",-Table1[[#This Row],[Amount 1]],Table1[[#This Row],[Amount 1]]))</f>
        <v/>
      </c>
      <c r="BV499" t="str">
        <f>IF(Table1[[#This Row],[Ledger 2]]="","","No")</f>
        <v/>
      </c>
      <c r="BW499" t="str">
        <f>IF(Table1[[#This Row],[Date]]="","",IF(Table1[[#This Row],[Effect 2]]="Dr.","Yes","No"))</f>
        <v/>
      </c>
      <c r="BX499" t="str">
        <f>IF(Table1[[#This Row],[Date]]="","",Table1[[#This Row],[Ledger 2]])</f>
        <v/>
      </c>
      <c r="BY499" t="str">
        <f>IF(Table1[[#This Row],[Date]]="","",IF(Table1[[#This Row],[Effect 2]]="Dr.",-Table1[[#This Row],[Amount 2]],Table1[[#This Row],[Amount 2]]))</f>
        <v/>
      </c>
      <c r="CB499" t="str">
        <f>IF(Table1[[#This Row],[Ledger 3]]="","","No")</f>
        <v/>
      </c>
      <c r="CC499" t="str">
        <f>IF(Table1[[#This Row],[Ledger 3]]="","",IF(Table1[[#This Row],[Effect 3]]="Dr.","Yes","No"))</f>
        <v/>
      </c>
      <c r="CD499" t="str">
        <f>IF(Table1[[#This Row],[Ledger 3]]="","",Table1[[#This Row],[Ledger 3]])</f>
        <v/>
      </c>
      <c r="CE499" t="str">
        <f>IF(Table1[[#This Row],[Ledger 3]]="","",IF(Table1[[#This Row],[Effect 3]]="Dr.",-Table1[[#This Row],[Amount 3]],Table1[[#This Row],[Amount 3]]))</f>
        <v/>
      </c>
      <c r="CH499" t="str">
        <f>IF(Table1[[#This Row],[Ledger 4]]="","","No")</f>
        <v/>
      </c>
      <c r="CI499" t="str">
        <f>IF(Table1[[#This Row],[Ledger 4]]="","",IF(Table1[[#This Row],[Effect 4]]="Dr.","Yes","No"))</f>
        <v/>
      </c>
      <c r="CJ499" t="str">
        <f>IF(Table1[[#This Row],[Ledger 4]]="","",Table1[[#This Row],[Ledger 4]])</f>
        <v/>
      </c>
      <c r="CK499" t="str">
        <f>IF(Table1[[#This Row],[Ledger 4]]="","",IF(Table1[[#This Row],[Effect 4]]="Dr.",-Table1[[#This Row],[Amount 4]],Table1[[#This Row],[Amount 4]]))</f>
        <v/>
      </c>
      <c r="CN499" t="str">
        <f>IF(Table1[[#This Row],[Ledger 5]]="","","No")</f>
        <v/>
      </c>
      <c r="CO499" t="str">
        <f>IF(Table1[[#This Row],[Ledger 5]]="","",IF(Table1[[#This Row],[Effect 5]]="Dr.","Yes","No"))</f>
        <v/>
      </c>
      <c r="CP499" t="str">
        <f>IF(Table1[[#This Row],[Ledger 5]]="","",Table1[[#This Row],[Ledger 5]])</f>
        <v/>
      </c>
      <c r="CQ499" t="str">
        <f>IF(Table1[[#This Row],[Ledger 5]]="","",IF(Table1[[#This Row],[Effect 5]]="Dr.",-Table1[[#This Row],[Amount 5]],Table1[[#This Row],[Amount 5]]))</f>
        <v/>
      </c>
      <c r="CT499" t="str">
        <f>IF(Table1[[#This Row],[Ledger 6]]="","","No")</f>
        <v/>
      </c>
      <c r="CU499" t="str">
        <f>IF(Table1[[#This Row],[Ledger 6]]="","",IF(Table1[[#This Row],[Effect 6]]="Dr.","Yes","No"))</f>
        <v/>
      </c>
      <c r="CV499" t="str">
        <f>IF(Table1[[#This Row],[Ledger 6]]="","",Table1[[#This Row],[Ledger 6]])</f>
        <v/>
      </c>
      <c r="CW499" t="str">
        <f>IF(Table1[[#This Row],[Ledger 6]]="","",IF(Table1[[#This Row],[Effect 6]]="Dr.",-Table1[[#This Row],[Amount 6]],Table1[[#This Row],[Amount 6]]))</f>
        <v/>
      </c>
      <c r="CZ499" t="str">
        <f>IF(Table1[[#This Row],[Ledger 7]]="","","No")</f>
        <v/>
      </c>
      <c r="DA499" t="str">
        <f>IF(Table1[[#This Row],[Ledger 7]]="","",IF(Table1[[#This Row],[Effect 7]]="Dr.","Yes","No"))</f>
        <v/>
      </c>
      <c r="DB499" t="str">
        <f>IF(Table1[[#This Row],[Ledger 7]]="","",Table1[[#This Row],[Ledger 7]])</f>
        <v/>
      </c>
      <c r="DC499" t="str">
        <f>IF(Table1[[#This Row],[Ledger 7]]="","",IF(Table1[[#This Row],[Effect 7]]="Dr.",-Table1[[#This Row],[Amount 7]],Table1[[#This Row],[Amount 7]]))</f>
        <v/>
      </c>
      <c r="DF499" t="str">
        <f>IF(Table1[[#This Row],[Ledger 8]]="","","No")</f>
        <v/>
      </c>
      <c r="DG499" t="str">
        <f>IF(Table1[[#This Row],[Ledger 8]]="","",IF(Table1[[#This Row],[Effect 8]]="Dr.","Yes","No"))</f>
        <v/>
      </c>
      <c r="DH499" t="str">
        <f>IF(Table1[[#This Row],[Ledger 8]]="","",Table1[[#This Row],[Ledger 8]])</f>
        <v/>
      </c>
      <c r="DI499" t="str">
        <f>IF(Table1[[#This Row],[Ledger 8]]="","",IF(Table1[[#This Row],[Effect 8]]="Dr.",-Table1[[#This Row],[Amount 8]],Table1[[#This Row],[Amount 8]]))</f>
        <v/>
      </c>
      <c r="DL499" t="str">
        <f>IF(Table1[[#This Row],[Ledger 9]]="","","No")</f>
        <v/>
      </c>
      <c r="DM499" t="str">
        <f>IF(Table1[[#This Row],[Ledger 9]]="","",IF(Table1[[#This Row],[Effect 9]]="Dr.","Yes","No"))</f>
        <v/>
      </c>
      <c r="DN499" t="str">
        <f>IF(Table1[[#This Row],[Ledger 9]]="","",Table1[[#This Row],[Ledger 9]])</f>
        <v/>
      </c>
      <c r="DO499" t="str">
        <f>IF(Table1[[#This Row],[Ledger 9]]="","",IF(Table1[[#This Row],[Effect 9]]="Dr.",-Table1[[#This Row],[Amount 9]],Table1[[#This Row],[Amount 9]]))</f>
        <v/>
      </c>
      <c r="DR499" t="str">
        <f>IF(Table1[[#This Row],[Ledger 10]]="","","No")</f>
        <v/>
      </c>
      <c r="DS499" t="str">
        <f>IF(Table1[[#This Row],[Ledger 10]]="","",IF(Table1[[#This Row],[Effect 10]]="Dr.","Yes","No"))</f>
        <v/>
      </c>
      <c r="DT499" t="str">
        <f>IF(Table1[[#This Row],[Ledger 10]]="","",Table1[[#This Row],[Ledger 10]])</f>
        <v/>
      </c>
      <c r="DU499" t="str">
        <f>IF(Table1[[#This Row],[Ledger 10]]="","",IF(Table1[[#This Row],[Effect 10]]="Dr.",-Table1[[#This Row],[Amount 10]],Table1[[#This Row],[Amount 10]]))</f>
        <v/>
      </c>
      <c r="DX499" t="str">
        <f>IF(Table1[[#This Row],[Ledger 11]]="","","No")</f>
        <v/>
      </c>
      <c r="DY499" t="str">
        <f>IF(Table1[[#This Row],[Ledger 11]]="","",IF(Table1[[#This Row],[Effect 11]]="Dr.","Yes","No"))</f>
        <v/>
      </c>
      <c r="DZ499" t="str">
        <f>IF(Table1[[#This Row],[Ledger 11]]="","",Table1[[#This Row],[Ledger 11]])</f>
        <v/>
      </c>
      <c r="EA499" t="str">
        <f>IF(Table1[[#This Row],[Ledger 11]]="","",IF(Table1[[#This Row],[Effect 11]]="Dr.",-Table1[[#This Row],[Amount 11]],Table1[[#This Row],[Amount 11]]))</f>
        <v/>
      </c>
      <c r="ED499" t="str">
        <f>IF(Table1[[#This Row],[Ledger 12]]="","","No")</f>
        <v/>
      </c>
      <c r="EE499" t="str">
        <f>IF(Table1[[#This Row],[Ledger 12]]="","",IF(Table1[[#This Row],[Effect 12]]="Dr.","Yes","No"))</f>
        <v/>
      </c>
      <c r="EF499" t="str">
        <f>IF(Table1[[#This Row],[Ledger 12]]="","",Table1[[#This Row],[Ledger 12]])</f>
        <v/>
      </c>
      <c r="EG499" t="str">
        <f>IF(Table1[[#This Row],[Ledger 12]]="","",IF(Table1[[#This Row],[Effect 12]]="Dr.",-Table1[[#This Row],[Amount 12]],Table1[[#This Row],[Amount 12]]))</f>
        <v/>
      </c>
      <c r="EJ499" t="str">
        <f>IF(Table1[[#This Row],[Ledger 13]]="","","No")</f>
        <v/>
      </c>
      <c r="EK499" t="str">
        <f>IF(Table1[[#This Row],[Ledger 13]]="","",IF(Table1[[#This Row],[Effect 13]]="Dr.","Yes","No"))</f>
        <v/>
      </c>
      <c r="EL499" t="str">
        <f>IF(Table1[[#This Row],[Ledger 13]]="","",Table1[[#This Row],[Ledger 13]])</f>
        <v/>
      </c>
      <c r="EM499" t="str">
        <f>IF(Table1[[#This Row],[Ledger 13]]="","",IF(Table1[[#This Row],[Effect 13]]="Dr.",-Table1[[#This Row],[Amount 13]],Table1[[#This Row],[Amount 13]]))</f>
        <v/>
      </c>
      <c r="EP499" t="str">
        <f>IF(Table1[[#This Row],[Ledger 14]]="","","No")</f>
        <v/>
      </c>
      <c r="EQ499" t="str">
        <f>IF(Table1[[#This Row],[Ledger 14]]="","",IF(Table1[[#This Row],[Effect 14]]="Dr.","Yes","No"))</f>
        <v/>
      </c>
      <c r="ER499" t="str">
        <f>IF(Table1[[#This Row],[Ledger 14]]="","",Table1[[#This Row],[Ledger 14]])</f>
        <v/>
      </c>
      <c r="ES499" t="str">
        <f>IF(Table1[[#This Row],[Ledger 14]]="","",IF(Table1[[#This Row],[Effect 14]]="Dr.",-Table1[[#This Row],[Amount 14]],Table1[[#This Row],[Amount 14]]))</f>
        <v/>
      </c>
      <c r="EV499" t="str">
        <f>IF(Table1[[#This Row],[Ledger 15]]="","","No")</f>
        <v/>
      </c>
      <c r="EW499" t="str">
        <f>IF(Table1[[#This Row],[Ledger 15]]="","",IF(Table1[[#This Row],[Effect 15]]="Dr.","Yes","No"))</f>
        <v/>
      </c>
      <c r="EX499" t="str">
        <f>IF(Table1[[#This Row],[Ledger 15]]="","",Table1[[#This Row],[Ledger 15]])</f>
        <v/>
      </c>
      <c r="EY499" t="str">
        <f>IF(Table1[[#This Row],[Ledger 15]]="","",IF(Table1[[#This Row],[Effect 15]]="Dr.",-Table1[[#This Row],[Amount 15]],Table1[[#This Row],[Amount 15]]))</f>
        <v/>
      </c>
      <c r="FD4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499">
        <f>IF(Table1[[#This Row],[Date]]="",0,IF(AND(Table1[[#This Row],[Date]]&gt;=$FE$2,Table1[[#This Row],[Date]]&lt;=$FE$3),0,1))</f>
        <v>0</v>
      </c>
      <c r="FF499">
        <f>IF(Table1[[#This Row],[Date]]="",0,IF(TYPE(VLOOKUP(Table1[[#This Row],[Voucher Type]],Table1[[#All],[Voucher Type Master]],1,FALSE))=16,1,0))</f>
        <v>0</v>
      </c>
      <c r="FG499">
        <f>IF(TYPE(IF(Table1[[#This Row],[Date]]="",0,IF(VLOOKUP(Table1[[#This Row],[Voucher Type]],$FY$5:$FZ$13,2,0)=Table1[[#This Row],[Effect 1]],0,1)))=16,1,0)</f>
        <v>0</v>
      </c>
      <c r="FH4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499">
        <f>IF(LEN(Table1[[#This Row],[Ledger 1]])&gt;0,IF(TYPE(VLOOKUP(Table1[[#This Row],[Ledger 1]],GZ:GZ,1,0))=16,1,0),0)</f>
        <v>0</v>
      </c>
      <c r="FJ499">
        <f>IF(LEN(Table1[[#This Row],[Ledger 2]])&gt;0,IF(TYPE(VLOOKUP(Table1[[#This Row],[Ledger 2]],GZ:GZ,1,0))=16,1,0),0)</f>
        <v>0</v>
      </c>
      <c r="FK499">
        <f>IF(LEN(Table1[[#This Row],[Ledger 3]])&gt;0,IF(TYPE(VLOOKUP(Table1[[#This Row],[Ledger 3]],GZ:GZ,1,0))=16,1,0),0)</f>
        <v>0</v>
      </c>
      <c r="FL499">
        <f>IF(LEN(Table1[[#This Row],[Ledger 4]])&gt;0,IF(TYPE(VLOOKUP(Table1[[#This Row],[Ledger 4]],GZ:GZ,1,0))=16,1,0),0)</f>
        <v>0</v>
      </c>
      <c r="FM499">
        <f>IF(LEN(Table1[[#This Row],[Ledger 5]])&gt;0,IF(TYPE(VLOOKUP(Table1[[#This Row],[Ledger 5]],GZ:GZ,1,0))=16,1,0),0)</f>
        <v>0</v>
      </c>
      <c r="FN499">
        <f>IF(LEN(Table1[[#This Row],[Ledger 6]])&gt;0,IF(TYPE(VLOOKUP(Table1[[#This Row],[Ledger 6]],$GZ:$GZ,1,0))=16,1,0),0)</f>
        <v>0</v>
      </c>
      <c r="FO499">
        <f>IF(LEN(Table1[[#This Row],[Ledger 7]])&gt;0,IF(TYPE(VLOOKUP(Table1[[#This Row],[Ledger 7]],$GZ:$GZ,1,0))=16,1,0),0)</f>
        <v>0</v>
      </c>
      <c r="FP499">
        <f>IF(LEN(Table1[[#This Row],[Ledger 8]])&gt;0,IF(TYPE(VLOOKUP(Table1[[#This Row],[Ledger 8]],$GZ:$GZ,1,0))=16,1,0),0)</f>
        <v>0</v>
      </c>
      <c r="FQ499">
        <f>IF(LEN(Table1[[#This Row],[Ledger 9]])&gt;0,IF(TYPE(VLOOKUP(Table1[[#This Row],[Ledger 9]],$GZ:$GZ,1,0))=16,1,0),0)</f>
        <v>0</v>
      </c>
      <c r="FR499">
        <f>IF(LEN(Table1[[#This Row],[Ledger 10]])&gt;0,IF(TYPE(VLOOKUP(Table1[[#This Row],[Ledger 10]],$GZ:$GZ,1,0))=16,1,0),0)</f>
        <v>0</v>
      </c>
      <c r="FS499">
        <f>IF(LEN(Table1[[#This Row],[Ledger 11]])&gt;0,IF(TYPE(VLOOKUP(Table1[[#This Row],[Ledger 11]],$GZ:$GZ,1,0))=16,1,0),0)</f>
        <v>0</v>
      </c>
      <c r="FT499">
        <f>IF(LEN(Table1[[#This Row],[Ledger 12]])&gt;0,IF(TYPE(VLOOKUP(Table1[[#This Row],[Ledger 12]],$GZ:$GZ,1,0))=16,1,0),0)</f>
        <v>0</v>
      </c>
      <c r="FU499">
        <f>IF(LEN(Table1[[#This Row],[Ledger 13]])&gt;0,IF(TYPE(VLOOKUP(Table1[[#This Row],[Ledger 13]],$GZ:$GZ,1,0))=16,1,0),0)</f>
        <v>0</v>
      </c>
      <c r="FV499">
        <f>IF(LEN(Table1[[#This Row],[Ledger 14]])&gt;0,IF(TYPE(VLOOKUP(Table1[[#This Row],[Ledger 14]],$GZ:$GZ,1,0))=16,1,0),0)</f>
        <v>0</v>
      </c>
      <c r="FW499">
        <f>IF(LEN(Table1[[#This Row],[Ledger 15]])&gt;0,IF(TYPE(VLOOKUP(Table1[[#This Row],[Ledger 15]],$GZ:$GZ,1,0))=16,1,0),0)</f>
        <v>0</v>
      </c>
    </row>
    <row r="500" spans="4:179" ht="33" customHeight="1" x14ac:dyDescent="0.45">
      <c r="D500" s="8">
        <f t="shared" si="16"/>
        <v>495</v>
      </c>
      <c r="E500" s="32"/>
      <c r="F500" s="34"/>
      <c r="G500" s="34"/>
      <c r="H500" s="34"/>
      <c r="I500" s="34"/>
      <c r="J500" s="38"/>
      <c r="K500" s="33"/>
      <c r="L500" s="36"/>
      <c r="M500" s="35"/>
      <c r="N500" s="34"/>
      <c r="O500" s="41"/>
      <c r="P500" s="35"/>
      <c r="Q500" s="34"/>
      <c r="R500" s="37"/>
      <c r="S500" s="35"/>
      <c r="T500" s="34"/>
      <c r="U500" s="37"/>
      <c r="V500" s="35"/>
      <c r="W500" s="34"/>
      <c r="X500" s="37"/>
      <c r="Y500" s="35"/>
      <c r="Z500" s="34"/>
      <c r="AA500" s="37"/>
      <c r="AB500" s="35"/>
      <c r="AC500" s="34"/>
      <c r="AD500" s="37"/>
      <c r="AE500" s="35"/>
      <c r="AF500" s="34"/>
      <c r="AG500" s="37"/>
      <c r="AH500" s="35"/>
      <c r="AI500" s="34"/>
      <c r="AJ500" s="37"/>
      <c r="AK500" s="35"/>
      <c r="AL500" s="34"/>
      <c r="AM500" s="37"/>
      <c r="AN500" s="35"/>
      <c r="AO500" s="34"/>
      <c r="AP500" s="37"/>
      <c r="AQ500" s="35"/>
      <c r="AR500" s="34"/>
      <c r="AS500" s="37"/>
      <c r="AT500" s="35"/>
      <c r="AU500" s="34"/>
      <c r="AV500" s="37"/>
      <c r="AW500" s="35"/>
      <c r="AX500" s="34"/>
      <c r="AY500" s="37"/>
      <c r="AZ500" s="35"/>
      <c r="BA500" s="34"/>
      <c r="BB500" s="37"/>
      <c r="BC5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0" s="7"/>
      <c r="BF500" t="str">
        <f>IF(Table1[[#This Row],[Date]]="","","&amp;lt;VOUCHER REMOTEID="&amp;""""&amp;$A$11&amp;$A$13&amp;ROW()&amp;""""&amp;" VCHTYPE="""&amp;F500&amp;""" ACTION="""&amp;"Create"&amp;"""&amp;gt;")</f>
        <v/>
      </c>
      <c r="BG500" t="str">
        <f>IF(Table1[[#This Row],[Date]]="","",TEXT(Table1[[#This Row],[Date]],"yyyymmdd"))</f>
        <v/>
      </c>
      <c r="BH500" t="str">
        <f>Table1[[#This Row],[Date2]]</f>
        <v/>
      </c>
      <c r="BI500" t="str">
        <f>IF(Table1[[#This Row],[Date]]="","",Table1[[#This Row],[Voucher Type]])</f>
        <v/>
      </c>
      <c r="BJ500" t="str">
        <f>IF(Table1[[#This Row],[Ref No / Invoice No]]="","",Table1[[#This Row],[Ref No / Invoice No]])</f>
        <v/>
      </c>
      <c r="BK500" t="str">
        <f>IF(Table1[[#This Row],[Voucher No]]="","",Table1[[#This Row],[Voucher No]])</f>
        <v/>
      </c>
      <c r="BL500" t="str">
        <f>IF(Table1[[#This Row],[Date]]="","",Table1[[#This Row],[Narration]])</f>
        <v/>
      </c>
      <c r="BM500" t="str">
        <f>IF(Table1[[#This Row],[Date]]="","",$A$11&amp;$A$13&amp;ROW())</f>
        <v/>
      </c>
      <c r="BN500" t="str">
        <f>IF(Table1[[#This Row],[Date]]="","",$A$13)</f>
        <v/>
      </c>
      <c r="BP500" t="str">
        <f>IF(Table1[[#This Row],[Ledger 1]]="","","No")</f>
        <v/>
      </c>
      <c r="BQ500" t="str">
        <f>IF(Table1[[#This Row],[Date]]="","",IF(Table1[[#This Row],[Effect 1]]="Dr.","Yes","No"))</f>
        <v/>
      </c>
      <c r="BR500" t="str">
        <f>IF(Table1[[#This Row],[Date]]="","",Table1[[#This Row],[Ledger 1]])</f>
        <v/>
      </c>
      <c r="BS500" t="str">
        <f>IF(Table1[[#This Row],[Date]]="","",IF(Table1[[#This Row],[Effect 1]]="Dr.",-Table1[[#This Row],[Amount 1]],Table1[[#This Row],[Amount 1]]))</f>
        <v/>
      </c>
      <c r="BV500" t="str">
        <f>IF(Table1[[#This Row],[Ledger 2]]="","","No")</f>
        <v/>
      </c>
      <c r="BW500" t="str">
        <f>IF(Table1[[#This Row],[Date]]="","",IF(Table1[[#This Row],[Effect 2]]="Dr.","Yes","No"))</f>
        <v/>
      </c>
      <c r="BX500" t="str">
        <f>IF(Table1[[#This Row],[Date]]="","",Table1[[#This Row],[Ledger 2]])</f>
        <v/>
      </c>
      <c r="BY500" t="str">
        <f>IF(Table1[[#This Row],[Date]]="","",IF(Table1[[#This Row],[Effect 2]]="Dr.",-Table1[[#This Row],[Amount 2]],Table1[[#This Row],[Amount 2]]))</f>
        <v/>
      </c>
      <c r="CB500" t="str">
        <f>IF(Table1[[#This Row],[Ledger 3]]="","","No")</f>
        <v/>
      </c>
      <c r="CC500" t="str">
        <f>IF(Table1[[#This Row],[Ledger 3]]="","",IF(Table1[[#This Row],[Effect 3]]="Dr.","Yes","No"))</f>
        <v/>
      </c>
      <c r="CD500" t="str">
        <f>IF(Table1[[#This Row],[Ledger 3]]="","",Table1[[#This Row],[Ledger 3]])</f>
        <v/>
      </c>
      <c r="CE500" t="str">
        <f>IF(Table1[[#This Row],[Ledger 3]]="","",IF(Table1[[#This Row],[Effect 3]]="Dr.",-Table1[[#This Row],[Amount 3]],Table1[[#This Row],[Amount 3]]))</f>
        <v/>
      </c>
      <c r="CH500" t="str">
        <f>IF(Table1[[#This Row],[Ledger 4]]="","","No")</f>
        <v/>
      </c>
      <c r="CI500" t="str">
        <f>IF(Table1[[#This Row],[Ledger 4]]="","",IF(Table1[[#This Row],[Effect 4]]="Dr.","Yes","No"))</f>
        <v/>
      </c>
      <c r="CJ500" t="str">
        <f>IF(Table1[[#This Row],[Ledger 4]]="","",Table1[[#This Row],[Ledger 4]])</f>
        <v/>
      </c>
      <c r="CK500" t="str">
        <f>IF(Table1[[#This Row],[Ledger 4]]="","",IF(Table1[[#This Row],[Effect 4]]="Dr.",-Table1[[#This Row],[Amount 4]],Table1[[#This Row],[Amount 4]]))</f>
        <v/>
      </c>
      <c r="CN500" t="str">
        <f>IF(Table1[[#This Row],[Ledger 5]]="","","No")</f>
        <v/>
      </c>
      <c r="CO500" t="str">
        <f>IF(Table1[[#This Row],[Ledger 5]]="","",IF(Table1[[#This Row],[Effect 5]]="Dr.","Yes","No"))</f>
        <v/>
      </c>
      <c r="CP500" t="str">
        <f>IF(Table1[[#This Row],[Ledger 5]]="","",Table1[[#This Row],[Ledger 5]])</f>
        <v/>
      </c>
      <c r="CQ500" t="str">
        <f>IF(Table1[[#This Row],[Ledger 5]]="","",IF(Table1[[#This Row],[Effect 5]]="Dr.",-Table1[[#This Row],[Amount 5]],Table1[[#This Row],[Amount 5]]))</f>
        <v/>
      </c>
      <c r="CT500" t="str">
        <f>IF(Table1[[#This Row],[Ledger 6]]="","","No")</f>
        <v/>
      </c>
      <c r="CU500" t="str">
        <f>IF(Table1[[#This Row],[Ledger 6]]="","",IF(Table1[[#This Row],[Effect 6]]="Dr.","Yes","No"))</f>
        <v/>
      </c>
      <c r="CV500" t="str">
        <f>IF(Table1[[#This Row],[Ledger 6]]="","",Table1[[#This Row],[Ledger 6]])</f>
        <v/>
      </c>
      <c r="CW500" t="str">
        <f>IF(Table1[[#This Row],[Ledger 6]]="","",IF(Table1[[#This Row],[Effect 6]]="Dr.",-Table1[[#This Row],[Amount 6]],Table1[[#This Row],[Amount 6]]))</f>
        <v/>
      </c>
      <c r="CZ500" t="str">
        <f>IF(Table1[[#This Row],[Ledger 7]]="","","No")</f>
        <v/>
      </c>
      <c r="DA500" t="str">
        <f>IF(Table1[[#This Row],[Ledger 7]]="","",IF(Table1[[#This Row],[Effect 7]]="Dr.","Yes","No"))</f>
        <v/>
      </c>
      <c r="DB500" t="str">
        <f>IF(Table1[[#This Row],[Ledger 7]]="","",Table1[[#This Row],[Ledger 7]])</f>
        <v/>
      </c>
      <c r="DC500" t="str">
        <f>IF(Table1[[#This Row],[Ledger 7]]="","",IF(Table1[[#This Row],[Effect 7]]="Dr.",-Table1[[#This Row],[Amount 7]],Table1[[#This Row],[Amount 7]]))</f>
        <v/>
      </c>
      <c r="DF500" t="str">
        <f>IF(Table1[[#This Row],[Ledger 8]]="","","No")</f>
        <v/>
      </c>
      <c r="DG500" t="str">
        <f>IF(Table1[[#This Row],[Ledger 8]]="","",IF(Table1[[#This Row],[Effect 8]]="Dr.","Yes","No"))</f>
        <v/>
      </c>
      <c r="DH500" t="str">
        <f>IF(Table1[[#This Row],[Ledger 8]]="","",Table1[[#This Row],[Ledger 8]])</f>
        <v/>
      </c>
      <c r="DI500" t="str">
        <f>IF(Table1[[#This Row],[Ledger 8]]="","",IF(Table1[[#This Row],[Effect 8]]="Dr.",-Table1[[#This Row],[Amount 8]],Table1[[#This Row],[Amount 8]]))</f>
        <v/>
      </c>
      <c r="DL500" t="str">
        <f>IF(Table1[[#This Row],[Ledger 9]]="","","No")</f>
        <v/>
      </c>
      <c r="DM500" t="str">
        <f>IF(Table1[[#This Row],[Ledger 9]]="","",IF(Table1[[#This Row],[Effect 9]]="Dr.","Yes","No"))</f>
        <v/>
      </c>
      <c r="DN500" t="str">
        <f>IF(Table1[[#This Row],[Ledger 9]]="","",Table1[[#This Row],[Ledger 9]])</f>
        <v/>
      </c>
      <c r="DO500" t="str">
        <f>IF(Table1[[#This Row],[Ledger 9]]="","",IF(Table1[[#This Row],[Effect 9]]="Dr.",-Table1[[#This Row],[Amount 9]],Table1[[#This Row],[Amount 9]]))</f>
        <v/>
      </c>
      <c r="DR500" t="str">
        <f>IF(Table1[[#This Row],[Ledger 10]]="","","No")</f>
        <v/>
      </c>
      <c r="DS500" t="str">
        <f>IF(Table1[[#This Row],[Ledger 10]]="","",IF(Table1[[#This Row],[Effect 10]]="Dr.","Yes","No"))</f>
        <v/>
      </c>
      <c r="DT500" t="str">
        <f>IF(Table1[[#This Row],[Ledger 10]]="","",Table1[[#This Row],[Ledger 10]])</f>
        <v/>
      </c>
      <c r="DU500" t="str">
        <f>IF(Table1[[#This Row],[Ledger 10]]="","",IF(Table1[[#This Row],[Effect 10]]="Dr.",-Table1[[#This Row],[Amount 10]],Table1[[#This Row],[Amount 10]]))</f>
        <v/>
      </c>
      <c r="DX500" t="str">
        <f>IF(Table1[[#This Row],[Ledger 11]]="","","No")</f>
        <v/>
      </c>
      <c r="DY500" t="str">
        <f>IF(Table1[[#This Row],[Ledger 11]]="","",IF(Table1[[#This Row],[Effect 11]]="Dr.","Yes","No"))</f>
        <v/>
      </c>
      <c r="DZ500" t="str">
        <f>IF(Table1[[#This Row],[Ledger 11]]="","",Table1[[#This Row],[Ledger 11]])</f>
        <v/>
      </c>
      <c r="EA500" t="str">
        <f>IF(Table1[[#This Row],[Ledger 11]]="","",IF(Table1[[#This Row],[Effect 11]]="Dr.",-Table1[[#This Row],[Amount 11]],Table1[[#This Row],[Amount 11]]))</f>
        <v/>
      </c>
      <c r="ED500" t="str">
        <f>IF(Table1[[#This Row],[Ledger 12]]="","","No")</f>
        <v/>
      </c>
      <c r="EE500" t="str">
        <f>IF(Table1[[#This Row],[Ledger 12]]="","",IF(Table1[[#This Row],[Effect 12]]="Dr.","Yes","No"))</f>
        <v/>
      </c>
      <c r="EF500" t="str">
        <f>IF(Table1[[#This Row],[Ledger 12]]="","",Table1[[#This Row],[Ledger 12]])</f>
        <v/>
      </c>
      <c r="EG500" t="str">
        <f>IF(Table1[[#This Row],[Ledger 12]]="","",IF(Table1[[#This Row],[Effect 12]]="Dr.",-Table1[[#This Row],[Amount 12]],Table1[[#This Row],[Amount 12]]))</f>
        <v/>
      </c>
      <c r="EJ500" t="str">
        <f>IF(Table1[[#This Row],[Ledger 13]]="","","No")</f>
        <v/>
      </c>
      <c r="EK500" t="str">
        <f>IF(Table1[[#This Row],[Ledger 13]]="","",IF(Table1[[#This Row],[Effect 13]]="Dr.","Yes","No"))</f>
        <v/>
      </c>
      <c r="EL500" t="str">
        <f>IF(Table1[[#This Row],[Ledger 13]]="","",Table1[[#This Row],[Ledger 13]])</f>
        <v/>
      </c>
      <c r="EM500" t="str">
        <f>IF(Table1[[#This Row],[Ledger 13]]="","",IF(Table1[[#This Row],[Effect 13]]="Dr.",-Table1[[#This Row],[Amount 13]],Table1[[#This Row],[Amount 13]]))</f>
        <v/>
      </c>
      <c r="EP500" t="str">
        <f>IF(Table1[[#This Row],[Ledger 14]]="","","No")</f>
        <v/>
      </c>
      <c r="EQ500" t="str">
        <f>IF(Table1[[#This Row],[Ledger 14]]="","",IF(Table1[[#This Row],[Effect 14]]="Dr.","Yes","No"))</f>
        <v/>
      </c>
      <c r="ER500" t="str">
        <f>IF(Table1[[#This Row],[Ledger 14]]="","",Table1[[#This Row],[Ledger 14]])</f>
        <v/>
      </c>
      <c r="ES500" t="str">
        <f>IF(Table1[[#This Row],[Ledger 14]]="","",IF(Table1[[#This Row],[Effect 14]]="Dr.",-Table1[[#This Row],[Amount 14]],Table1[[#This Row],[Amount 14]]))</f>
        <v/>
      </c>
      <c r="EV500" t="str">
        <f>IF(Table1[[#This Row],[Ledger 15]]="","","No")</f>
        <v/>
      </c>
      <c r="EW500" t="str">
        <f>IF(Table1[[#This Row],[Ledger 15]]="","",IF(Table1[[#This Row],[Effect 15]]="Dr.","Yes","No"))</f>
        <v/>
      </c>
      <c r="EX500" t="str">
        <f>IF(Table1[[#This Row],[Ledger 15]]="","",Table1[[#This Row],[Ledger 15]])</f>
        <v/>
      </c>
      <c r="EY500" t="str">
        <f>IF(Table1[[#This Row],[Ledger 15]]="","",IF(Table1[[#This Row],[Effect 15]]="Dr.",-Table1[[#This Row],[Amount 15]],Table1[[#This Row],[Amount 15]]))</f>
        <v/>
      </c>
      <c r="FD5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0">
        <f>IF(Table1[[#This Row],[Date]]="",0,IF(AND(Table1[[#This Row],[Date]]&gt;=$FE$2,Table1[[#This Row],[Date]]&lt;=$FE$3),0,1))</f>
        <v>0</v>
      </c>
      <c r="FF500">
        <f>IF(Table1[[#This Row],[Date]]="",0,IF(TYPE(VLOOKUP(Table1[[#This Row],[Voucher Type]],Table1[[#All],[Voucher Type Master]],1,FALSE))=16,1,0))</f>
        <v>0</v>
      </c>
      <c r="FG500">
        <f>IF(TYPE(IF(Table1[[#This Row],[Date]]="",0,IF(VLOOKUP(Table1[[#This Row],[Voucher Type]],$FY$5:$FZ$13,2,0)=Table1[[#This Row],[Effect 1]],0,1)))=16,1,0)</f>
        <v>0</v>
      </c>
      <c r="FH5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0">
        <f>IF(LEN(Table1[[#This Row],[Ledger 1]])&gt;0,IF(TYPE(VLOOKUP(Table1[[#This Row],[Ledger 1]],GZ:GZ,1,0))=16,1,0),0)</f>
        <v>0</v>
      </c>
      <c r="FJ500">
        <f>IF(LEN(Table1[[#This Row],[Ledger 2]])&gt;0,IF(TYPE(VLOOKUP(Table1[[#This Row],[Ledger 2]],GZ:GZ,1,0))=16,1,0),0)</f>
        <v>0</v>
      </c>
      <c r="FK500">
        <f>IF(LEN(Table1[[#This Row],[Ledger 3]])&gt;0,IF(TYPE(VLOOKUP(Table1[[#This Row],[Ledger 3]],GZ:GZ,1,0))=16,1,0),0)</f>
        <v>0</v>
      </c>
      <c r="FL500">
        <f>IF(LEN(Table1[[#This Row],[Ledger 4]])&gt;0,IF(TYPE(VLOOKUP(Table1[[#This Row],[Ledger 4]],GZ:GZ,1,0))=16,1,0),0)</f>
        <v>0</v>
      </c>
      <c r="FM500">
        <f>IF(LEN(Table1[[#This Row],[Ledger 5]])&gt;0,IF(TYPE(VLOOKUP(Table1[[#This Row],[Ledger 5]],GZ:GZ,1,0))=16,1,0),0)</f>
        <v>0</v>
      </c>
      <c r="FN500">
        <f>IF(LEN(Table1[[#This Row],[Ledger 6]])&gt;0,IF(TYPE(VLOOKUP(Table1[[#This Row],[Ledger 6]],$GZ:$GZ,1,0))=16,1,0),0)</f>
        <v>0</v>
      </c>
      <c r="FO500">
        <f>IF(LEN(Table1[[#This Row],[Ledger 7]])&gt;0,IF(TYPE(VLOOKUP(Table1[[#This Row],[Ledger 7]],$GZ:$GZ,1,0))=16,1,0),0)</f>
        <v>0</v>
      </c>
      <c r="FP500">
        <f>IF(LEN(Table1[[#This Row],[Ledger 8]])&gt;0,IF(TYPE(VLOOKUP(Table1[[#This Row],[Ledger 8]],$GZ:$GZ,1,0))=16,1,0),0)</f>
        <v>0</v>
      </c>
      <c r="FQ500">
        <f>IF(LEN(Table1[[#This Row],[Ledger 9]])&gt;0,IF(TYPE(VLOOKUP(Table1[[#This Row],[Ledger 9]],$GZ:$GZ,1,0))=16,1,0),0)</f>
        <v>0</v>
      </c>
      <c r="FR500">
        <f>IF(LEN(Table1[[#This Row],[Ledger 10]])&gt;0,IF(TYPE(VLOOKUP(Table1[[#This Row],[Ledger 10]],$GZ:$GZ,1,0))=16,1,0),0)</f>
        <v>0</v>
      </c>
      <c r="FS500">
        <f>IF(LEN(Table1[[#This Row],[Ledger 11]])&gt;0,IF(TYPE(VLOOKUP(Table1[[#This Row],[Ledger 11]],$GZ:$GZ,1,0))=16,1,0),0)</f>
        <v>0</v>
      </c>
      <c r="FT500">
        <f>IF(LEN(Table1[[#This Row],[Ledger 12]])&gt;0,IF(TYPE(VLOOKUP(Table1[[#This Row],[Ledger 12]],$GZ:$GZ,1,0))=16,1,0),0)</f>
        <v>0</v>
      </c>
      <c r="FU500">
        <f>IF(LEN(Table1[[#This Row],[Ledger 13]])&gt;0,IF(TYPE(VLOOKUP(Table1[[#This Row],[Ledger 13]],$GZ:$GZ,1,0))=16,1,0),0)</f>
        <v>0</v>
      </c>
      <c r="FV500">
        <f>IF(LEN(Table1[[#This Row],[Ledger 14]])&gt;0,IF(TYPE(VLOOKUP(Table1[[#This Row],[Ledger 14]],$GZ:$GZ,1,0))=16,1,0),0)</f>
        <v>0</v>
      </c>
      <c r="FW500">
        <f>IF(LEN(Table1[[#This Row],[Ledger 15]])&gt;0,IF(TYPE(VLOOKUP(Table1[[#This Row],[Ledger 15]],$GZ:$GZ,1,0))=16,1,0),0)</f>
        <v>0</v>
      </c>
    </row>
    <row r="501" spans="4:179" ht="33" customHeight="1" x14ac:dyDescent="0.45">
      <c r="D501" s="8">
        <f t="shared" si="16"/>
        <v>496</v>
      </c>
      <c r="E501" s="32"/>
      <c r="F501" s="34"/>
      <c r="G501" s="34"/>
      <c r="H501" s="34"/>
      <c r="I501" s="34"/>
      <c r="J501" s="38"/>
      <c r="K501" s="33"/>
      <c r="L501" s="36"/>
      <c r="M501" s="35"/>
      <c r="N501" s="34"/>
      <c r="O501" s="41"/>
      <c r="P501" s="35"/>
      <c r="Q501" s="34"/>
      <c r="R501" s="37"/>
      <c r="S501" s="35"/>
      <c r="T501" s="34"/>
      <c r="U501" s="37"/>
      <c r="V501" s="35"/>
      <c r="W501" s="34"/>
      <c r="X501" s="37"/>
      <c r="Y501" s="35"/>
      <c r="Z501" s="34"/>
      <c r="AA501" s="37"/>
      <c r="AB501" s="35"/>
      <c r="AC501" s="34"/>
      <c r="AD501" s="37"/>
      <c r="AE501" s="35"/>
      <c r="AF501" s="34"/>
      <c r="AG501" s="37"/>
      <c r="AH501" s="35"/>
      <c r="AI501" s="34"/>
      <c r="AJ501" s="37"/>
      <c r="AK501" s="35"/>
      <c r="AL501" s="34"/>
      <c r="AM501" s="37"/>
      <c r="AN501" s="35"/>
      <c r="AO501" s="34"/>
      <c r="AP501" s="37"/>
      <c r="AQ501" s="35"/>
      <c r="AR501" s="34"/>
      <c r="AS501" s="37"/>
      <c r="AT501" s="35"/>
      <c r="AU501" s="34"/>
      <c r="AV501" s="37"/>
      <c r="AW501" s="35"/>
      <c r="AX501" s="34"/>
      <c r="AY501" s="37"/>
      <c r="AZ501" s="35"/>
      <c r="BA501" s="34"/>
      <c r="BB501" s="37"/>
      <c r="BC5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1" s="7"/>
      <c r="BF501" t="str">
        <f>IF(Table1[[#This Row],[Date]]="","","&amp;lt;VOUCHER REMOTEID="&amp;""""&amp;$A$11&amp;$A$13&amp;ROW()&amp;""""&amp;" VCHTYPE="""&amp;F501&amp;""" ACTION="""&amp;"Create"&amp;"""&amp;gt;")</f>
        <v/>
      </c>
      <c r="BG501" t="str">
        <f>IF(Table1[[#This Row],[Date]]="","",TEXT(Table1[[#This Row],[Date]],"yyyymmdd"))</f>
        <v/>
      </c>
      <c r="BH501" t="str">
        <f>Table1[[#This Row],[Date2]]</f>
        <v/>
      </c>
      <c r="BI501" t="str">
        <f>IF(Table1[[#This Row],[Date]]="","",Table1[[#This Row],[Voucher Type]])</f>
        <v/>
      </c>
      <c r="BJ501" t="str">
        <f>IF(Table1[[#This Row],[Ref No / Invoice No]]="","",Table1[[#This Row],[Ref No / Invoice No]])</f>
        <v/>
      </c>
      <c r="BK501" t="str">
        <f>IF(Table1[[#This Row],[Voucher No]]="","",Table1[[#This Row],[Voucher No]])</f>
        <v/>
      </c>
      <c r="BL501" t="str">
        <f>IF(Table1[[#This Row],[Date]]="","",Table1[[#This Row],[Narration]])</f>
        <v/>
      </c>
      <c r="BM501" t="str">
        <f>IF(Table1[[#This Row],[Date]]="","",$A$11&amp;$A$13&amp;ROW())</f>
        <v/>
      </c>
      <c r="BN501" t="str">
        <f>IF(Table1[[#This Row],[Date]]="","",$A$13)</f>
        <v/>
      </c>
      <c r="BP501" t="str">
        <f>IF(Table1[[#This Row],[Ledger 1]]="","","No")</f>
        <v/>
      </c>
      <c r="BQ501" t="str">
        <f>IF(Table1[[#This Row],[Date]]="","",IF(Table1[[#This Row],[Effect 1]]="Dr.","Yes","No"))</f>
        <v/>
      </c>
      <c r="BR501" t="str">
        <f>IF(Table1[[#This Row],[Date]]="","",Table1[[#This Row],[Ledger 1]])</f>
        <v/>
      </c>
      <c r="BS501" t="str">
        <f>IF(Table1[[#This Row],[Date]]="","",IF(Table1[[#This Row],[Effect 1]]="Dr.",-Table1[[#This Row],[Amount 1]],Table1[[#This Row],[Amount 1]]))</f>
        <v/>
      </c>
      <c r="BV501" t="str">
        <f>IF(Table1[[#This Row],[Ledger 2]]="","","No")</f>
        <v/>
      </c>
      <c r="BW501" t="str">
        <f>IF(Table1[[#This Row],[Date]]="","",IF(Table1[[#This Row],[Effect 2]]="Dr.","Yes","No"))</f>
        <v/>
      </c>
      <c r="BX501" t="str">
        <f>IF(Table1[[#This Row],[Date]]="","",Table1[[#This Row],[Ledger 2]])</f>
        <v/>
      </c>
      <c r="BY501" t="str">
        <f>IF(Table1[[#This Row],[Date]]="","",IF(Table1[[#This Row],[Effect 2]]="Dr.",-Table1[[#This Row],[Amount 2]],Table1[[#This Row],[Amount 2]]))</f>
        <v/>
      </c>
      <c r="CB501" t="str">
        <f>IF(Table1[[#This Row],[Ledger 3]]="","","No")</f>
        <v/>
      </c>
      <c r="CC501" t="str">
        <f>IF(Table1[[#This Row],[Ledger 3]]="","",IF(Table1[[#This Row],[Effect 3]]="Dr.","Yes","No"))</f>
        <v/>
      </c>
      <c r="CD501" t="str">
        <f>IF(Table1[[#This Row],[Ledger 3]]="","",Table1[[#This Row],[Ledger 3]])</f>
        <v/>
      </c>
      <c r="CE501" t="str">
        <f>IF(Table1[[#This Row],[Ledger 3]]="","",IF(Table1[[#This Row],[Effect 3]]="Dr.",-Table1[[#This Row],[Amount 3]],Table1[[#This Row],[Amount 3]]))</f>
        <v/>
      </c>
      <c r="CH501" t="str">
        <f>IF(Table1[[#This Row],[Ledger 4]]="","","No")</f>
        <v/>
      </c>
      <c r="CI501" t="str">
        <f>IF(Table1[[#This Row],[Ledger 4]]="","",IF(Table1[[#This Row],[Effect 4]]="Dr.","Yes","No"))</f>
        <v/>
      </c>
      <c r="CJ501" t="str">
        <f>IF(Table1[[#This Row],[Ledger 4]]="","",Table1[[#This Row],[Ledger 4]])</f>
        <v/>
      </c>
      <c r="CK501" t="str">
        <f>IF(Table1[[#This Row],[Ledger 4]]="","",IF(Table1[[#This Row],[Effect 4]]="Dr.",-Table1[[#This Row],[Amount 4]],Table1[[#This Row],[Amount 4]]))</f>
        <v/>
      </c>
      <c r="CN501" t="str">
        <f>IF(Table1[[#This Row],[Ledger 5]]="","","No")</f>
        <v/>
      </c>
      <c r="CO501" t="str">
        <f>IF(Table1[[#This Row],[Ledger 5]]="","",IF(Table1[[#This Row],[Effect 5]]="Dr.","Yes","No"))</f>
        <v/>
      </c>
      <c r="CP501" t="str">
        <f>IF(Table1[[#This Row],[Ledger 5]]="","",Table1[[#This Row],[Ledger 5]])</f>
        <v/>
      </c>
      <c r="CQ501" t="str">
        <f>IF(Table1[[#This Row],[Ledger 5]]="","",IF(Table1[[#This Row],[Effect 5]]="Dr.",-Table1[[#This Row],[Amount 5]],Table1[[#This Row],[Amount 5]]))</f>
        <v/>
      </c>
      <c r="CT501" t="str">
        <f>IF(Table1[[#This Row],[Ledger 6]]="","","No")</f>
        <v/>
      </c>
      <c r="CU501" t="str">
        <f>IF(Table1[[#This Row],[Ledger 6]]="","",IF(Table1[[#This Row],[Effect 6]]="Dr.","Yes","No"))</f>
        <v/>
      </c>
      <c r="CV501" t="str">
        <f>IF(Table1[[#This Row],[Ledger 6]]="","",Table1[[#This Row],[Ledger 6]])</f>
        <v/>
      </c>
      <c r="CW501" t="str">
        <f>IF(Table1[[#This Row],[Ledger 6]]="","",IF(Table1[[#This Row],[Effect 6]]="Dr.",-Table1[[#This Row],[Amount 6]],Table1[[#This Row],[Amount 6]]))</f>
        <v/>
      </c>
      <c r="CZ501" t="str">
        <f>IF(Table1[[#This Row],[Ledger 7]]="","","No")</f>
        <v/>
      </c>
      <c r="DA501" t="str">
        <f>IF(Table1[[#This Row],[Ledger 7]]="","",IF(Table1[[#This Row],[Effect 7]]="Dr.","Yes","No"))</f>
        <v/>
      </c>
      <c r="DB501" t="str">
        <f>IF(Table1[[#This Row],[Ledger 7]]="","",Table1[[#This Row],[Ledger 7]])</f>
        <v/>
      </c>
      <c r="DC501" t="str">
        <f>IF(Table1[[#This Row],[Ledger 7]]="","",IF(Table1[[#This Row],[Effect 7]]="Dr.",-Table1[[#This Row],[Amount 7]],Table1[[#This Row],[Amount 7]]))</f>
        <v/>
      </c>
      <c r="DF501" t="str">
        <f>IF(Table1[[#This Row],[Ledger 8]]="","","No")</f>
        <v/>
      </c>
      <c r="DG501" t="str">
        <f>IF(Table1[[#This Row],[Ledger 8]]="","",IF(Table1[[#This Row],[Effect 8]]="Dr.","Yes","No"))</f>
        <v/>
      </c>
      <c r="DH501" t="str">
        <f>IF(Table1[[#This Row],[Ledger 8]]="","",Table1[[#This Row],[Ledger 8]])</f>
        <v/>
      </c>
      <c r="DI501" t="str">
        <f>IF(Table1[[#This Row],[Ledger 8]]="","",IF(Table1[[#This Row],[Effect 8]]="Dr.",-Table1[[#This Row],[Amount 8]],Table1[[#This Row],[Amount 8]]))</f>
        <v/>
      </c>
      <c r="DL501" t="str">
        <f>IF(Table1[[#This Row],[Ledger 9]]="","","No")</f>
        <v/>
      </c>
      <c r="DM501" t="str">
        <f>IF(Table1[[#This Row],[Ledger 9]]="","",IF(Table1[[#This Row],[Effect 9]]="Dr.","Yes","No"))</f>
        <v/>
      </c>
      <c r="DN501" t="str">
        <f>IF(Table1[[#This Row],[Ledger 9]]="","",Table1[[#This Row],[Ledger 9]])</f>
        <v/>
      </c>
      <c r="DO501" t="str">
        <f>IF(Table1[[#This Row],[Ledger 9]]="","",IF(Table1[[#This Row],[Effect 9]]="Dr.",-Table1[[#This Row],[Amount 9]],Table1[[#This Row],[Amount 9]]))</f>
        <v/>
      </c>
      <c r="DR501" t="str">
        <f>IF(Table1[[#This Row],[Ledger 10]]="","","No")</f>
        <v/>
      </c>
      <c r="DS501" t="str">
        <f>IF(Table1[[#This Row],[Ledger 10]]="","",IF(Table1[[#This Row],[Effect 10]]="Dr.","Yes","No"))</f>
        <v/>
      </c>
      <c r="DT501" t="str">
        <f>IF(Table1[[#This Row],[Ledger 10]]="","",Table1[[#This Row],[Ledger 10]])</f>
        <v/>
      </c>
      <c r="DU501" t="str">
        <f>IF(Table1[[#This Row],[Ledger 10]]="","",IF(Table1[[#This Row],[Effect 10]]="Dr.",-Table1[[#This Row],[Amount 10]],Table1[[#This Row],[Amount 10]]))</f>
        <v/>
      </c>
      <c r="DX501" t="str">
        <f>IF(Table1[[#This Row],[Ledger 11]]="","","No")</f>
        <v/>
      </c>
      <c r="DY501" t="str">
        <f>IF(Table1[[#This Row],[Ledger 11]]="","",IF(Table1[[#This Row],[Effect 11]]="Dr.","Yes","No"))</f>
        <v/>
      </c>
      <c r="DZ501" t="str">
        <f>IF(Table1[[#This Row],[Ledger 11]]="","",Table1[[#This Row],[Ledger 11]])</f>
        <v/>
      </c>
      <c r="EA501" t="str">
        <f>IF(Table1[[#This Row],[Ledger 11]]="","",IF(Table1[[#This Row],[Effect 11]]="Dr.",-Table1[[#This Row],[Amount 11]],Table1[[#This Row],[Amount 11]]))</f>
        <v/>
      </c>
      <c r="ED501" t="str">
        <f>IF(Table1[[#This Row],[Ledger 12]]="","","No")</f>
        <v/>
      </c>
      <c r="EE501" t="str">
        <f>IF(Table1[[#This Row],[Ledger 12]]="","",IF(Table1[[#This Row],[Effect 12]]="Dr.","Yes","No"))</f>
        <v/>
      </c>
      <c r="EF501" t="str">
        <f>IF(Table1[[#This Row],[Ledger 12]]="","",Table1[[#This Row],[Ledger 12]])</f>
        <v/>
      </c>
      <c r="EG501" t="str">
        <f>IF(Table1[[#This Row],[Ledger 12]]="","",IF(Table1[[#This Row],[Effect 12]]="Dr.",-Table1[[#This Row],[Amount 12]],Table1[[#This Row],[Amount 12]]))</f>
        <v/>
      </c>
      <c r="EJ501" t="str">
        <f>IF(Table1[[#This Row],[Ledger 13]]="","","No")</f>
        <v/>
      </c>
      <c r="EK501" t="str">
        <f>IF(Table1[[#This Row],[Ledger 13]]="","",IF(Table1[[#This Row],[Effect 13]]="Dr.","Yes","No"))</f>
        <v/>
      </c>
      <c r="EL501" t="str">
        <f>IF(Table1[[#This Row],[Ledger 13]]="","",Table1[[#This Row],[Ledger 13]])</f>
        <v/>
      </c>
      <c r="EM501" t="str">
        <f>IF(Table1[[#This Row],[Ledger 13]]="","",IF(Table1[[#This Row],[Effect 13]]="Dr.",-Table1[[#This Row],[Amount 13]],Table1[[#This Row],[Amount 13]]))</f>
        <v/>
      </c>
      <c r="EP501" t="str">
        <f>IF(Table1[[#This Row],[Ledger 14]]="","","No")</f>
        <v/>
      </c>
      <c r="EQ501" t="str">
        <f>IF(Table1[[#This Row],[Ledger 14]]="","",IF(Table1[[#This Row],[Effect 14]]="Dr.","Yes","No"))</f>
        <v/>
      </c>
      <c r="ER501" t="str">
        <f>IF(Table1[[#This Row],[Ledger 14]]="","",Table1[[#This Row],[Ledger 14]])</f>
        <v/>
      </c>
      <c r="ES501" t="str">
        <f>IF(Table1[[#This Row],[Ledger 14]]="","",IF(Table1[[#This Row],[Effect 14]]="Dr.",-Table1[[#This Row],[Amount 14]],Table1[[#This Row],[Amount 14]]))</f>
        <v/>
      </c>
      <c r="EV501" t="str">
        <f>IF(Table1[[#This Row],[Ledger 15]]="","","No")</f>
        <v/>
      </c>
      <c r="EW501" t="str">
        <f>IF(Table1[[#This Row],[Ledger 15]]="","",IF(Table1[[#This Row],[Effect 15]]="Dr.","Yes","No"))</f>
        <v/>
      </c>
      <c r="EX501" t="str">
        <f>IF(Table1[[#This Row],[Ledger 15]]="","",Table1[[#This Row],[Ledger 15]])</f>
        <v/>
      </c>
      <c r="EY501" t="str">
        <f>IF(Table1[[#This Row],[Ledger 15]]="","",IF(Table1[[#This Row],[Effect 15]]="Dr.",-Table1[[#This Row],[Amount 15]],Table1[[#This Row],[Amount 15]]))</f>
        <v/>
      </c>
      <c r="FD5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1">
        <f>IF(Table1[[#This Row],[Date]]="",0,IF(AND(Table1[[#This Row],[Date]]&gt;=$FE$2,Table1[[#This Row],[Date]]&lt;=$FE$3),0,1))</f>
        <v>0</v>
      </c>
      <c r="FF501">
        <f>IF(Table1[[#This Row],[Date]]="",0,IF(TYPE(VLOOKUP(Table1[[#This Row],[Voucher Type]],Table1[[#All],[Voucher Type Master]],1,FALSE))=16,1,0))</f>
        <v>0</v>
      </c>
      <c r="FG501">
        <f>IF(TYPE(IF(Table1[[#This Row],[Date]]="",0,IF(VLOOKUP(Table1[[#This Row],[Voucher Type]],$FY$5:$FZ$13,2,0)=Table1[[#This Row],[Effect 1]],0,1)))=16,1,0)</f>
        <v>0</v>
      </c>
      <c r="FH5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1">
        <f>IF(LEN(Table1[[#This Row],[Ledger 1]])&gt;0,IF(TYPE(VLOOKUP(Table1[[#This Row],[Ledger 1]],GZ:GZ,1,0))=16,1,0),0)</f>
        <v>0</v>
      </c>
      <c r="FJ501">
        <f>IF(LEN(Table1[[#This Row],[Ledger 2]])&gt;0,IF(TYPE(VLOOKUP(Table1[[#This Row],[Ledger 2]],GZ:GZ,1,0))=16,1,0),0)</f>
        <v>0</v>
      </c>
      <c r="FK501">
        <f>IF(LEN(Table1[[#This Row],[Ledger 3]])&gt;0,IF(TYPE(VLOOKUP(Table1[[#This Row],[Ledger 3]],GZ:GZ,1,0))=16,1,0),0)</f>
        <v>0</v>
      </c>
      <c r="FL501">
        <f>IF(LEN(Table1[[#This Row],[Ledger 4]])&gt;0,IF(TYPE(VLOOKUP(Table1[[#This Row],[Ledger 4]],GZ:GZ,1,0))=16,1,0),0)</f>
        <v>0</v>
      </c>
      <c r="FM501">
        <f>IF(LEN(Table1[[#This Row],[Ledger 5]])&gt;0,IF(TYPE(VLOOKUP(Table1[[#This Row],[Ledger 5]],GZ:GZ,1,0))=16,1,0),0)</f>
        <v>0</v>
      </c>
      <c r="FN501">
        <f>IF(LEN(Table1[[#This Row],[Ledger 6]])&gt;0,IF(TYPE(VLOOKUP(Table1[[#This Row],[Ledger 6]],$GZ:$GZ,1,0))=16,1,0),0)</f>
        <v>0</v>
      </c>
      <c r="FO501">
        <f>IF(LEN(Table1[[#This Row],[Ledger 7]])&gt;0,IF(TYPE(VLOOKUP(Table1[[#This Row],[Ledger 7]],$GZ:$GZ,1,0))=16,1,0),0)</f>
        <v>0</v>
      </c>
      <c r="FP501">
        <f>IF(LEN(Table1[[#This Row],[Ledger 8]])&gt;0,IF(TYPE(VLOOKUP(Table1[[#This Row],[Ledger 8]],$GZ:$GZ,1,0))=16,1,0),0)</f>
        <v>0</v>
      </c>
      <c r="FQ501">
        <f>IF(LEN(Table1[[#This Row],[Ledger 9]])&gt;0,IF(TYPE(VLOOKUP(Table1[[#This Row],[Ledger 9]],$GZ:$GZ,1,0))=16,1,0),0)</f>
        <v>0</v>
      </c>
      <c r="FR501">
        <f>IF(LEN(Table1[[#This Row],[Ledger 10]])&gt;0,IF(TYPE(VLOOKUP(Table1[[#This Row],[Ledger 10]],$GZ:$GZ,1,0))=16,1,0),0)</f>
        <v>0</v>
      </c>
      <c r="FS501">
        <f>IF(LEN(Table1[[#This Row],[Ledger 11]])&gt;0,IF(TYPE(VLOOKUP(Table1[[#This Row],[Ledger 11]],$GZ:$GZ,1,0))=16,1,0),0)</f>
        <v>0</v>
      </c>
      <c r="FT501">
        <f>IF(LEN(Table1[[#This Row],[Ledger 12]])&gt;0,IF(TYPE(VLOOKUP(Table1[[#This Row],[Ledger 12]],$GZ:$GZ,1,0))=16,1,0),0)</f>
        <v>0</v>
      </c>
      <c r="FU501">
        <f>IF(LEN(Table1[[#This Row],[Ledger 13]])&gt;0,IF(TYPE(VLOOKUP(Table1[[#This Row],[Ledger 13]],$GZ:$GZ,1,0))=16,1,0),0)</f>
        <v>0</v>
      </c>
      <c r="FV501">
        <f>IF(LEN(Table1[[#This Row],[Ledger 14]])&gt;0,IF(TYPE(VLOOKUP(Table1[[#This Row],[Ledger 14]],$GZ:$GZ,1,0))=16,1,0),0)</f>
        <v>0</v>
      </c>
      <c r="FW501">
        <f>IF(LEN(Table1[[#This Row],[Ledger 15]])&gt;0,IF(TYPE(VLOOKUP(Table1[[#This Row],[Ledger 15]],$GZ:$GZ,1,0))=16,1,0),0)</f>
        <v>0</v>
      </c>
    </row>
    <row r="502" spans="4:179" ht="33" customHeight="1" x14ac:dyDescent="0.45">
      <c r="D502" s="8">
        <f t="shared" si="16"/>
        <v>497</v>
      </c>
      <c r="E502" s="32"/>
      <c r="F502" s="34"/>
      <c r="G502" s="34"/>
      <c r="H502" s="34"/>
      <c r="I502" s="34"/>
      <c r="J502" s="38"/>
      <c r="K502" s="33"/>
      <c r="L502" s="36"/>
      <c r="M502" s="35"/>
      <c r="N502" s="34"/>
      <c r="O502" s="41"/>
      <c r="P502" s="35"/>
      <c r="Q502" s="34"/>
      <c r="R502" s="37"/>
      <c r="S502" s="35"/>
      <c r="T502" s="34"/>
      <c r="U502" s="37"/>
      <c r="V502" s="35"/>
      <c r="W502" s="34"/>
      <c r="X502" s="37"/>
      <c r="Y502" s="35"/>
      <c r="Z502" s="34"/>
      <c r="AA502" s="37"/>
      <c r="AB502" s="35"/>
      <c r="AC502" s="34"/>
      <c r="AD502" s="37"/>
      <c r="AE502" s="35"/>
      <c r="AF502" s="34"/>
      <c r="AG502" s="37"/>
      <c r="AH502" s="35"/>
      <c r="AI502" s="34"/>
      <c r="AJ502" s="37"/>
      <c r="AK502" s="35"/>
      <c r="AL502" s="34"/>
      <c r="AM502" s="37"/>
      <c r="AN502" s="35"/>
      <c r="AO502" s="34"/>
      <c r="AP502" s="37"/>
      <c r="AQ502" s="35"/>
      <c r="AR502" s="34"/>
      <c r="AS502" s="37"/>
      <c r="AT502" s="35"/>
      <c r="AU502" s="34"/>
      <c r="AV502" s="37"/>
      <c r="AW502" s="35"/>
      <c r="AX502" s="34"/>
      <c r="AY502" s="37"/>
      <c r="AZ502" s="35"/>
      <c r="BA502" s="34"/>
      <c r="BB502" s="37"/>
      <c r="BC5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2" s="7"/>
      <c r="BF502" t="str">
        <f>IF(Table1[[#This Row],[Date]]="","","&amp;lt;VOUCHER REMOTEID="&amp;""""&amp;$A$11&amp;$A$13&amp;ROW()&amp;""""&amp;" VCHTYPE="""&amp;F502&amp;""" ACTION="""&amp;"Create"&amp;"""&amp;gt;")</f>
        <v/>
      </c>
      <c r="BG502" t="str">
        <f>IF(Table1[[#This Row],[Date]]="","",TEXT(Table1[[#This Row],[Date]],"yyyymmdd"))</f>
        <v/>
      </c>
      <c r="BH502" t="str">
        <f>Table1[[#This Row],[Date2]]</f>
        <v/>
      </c>
      <c r="BI502" t="str">
        <f>IF(Table1[[#This Row],[Date]]="","",Table1[[#This Row],[Voucher Type]])</f>
        <v/>
      </c>
      <c r="BJ502" t="str">
        <f>IF(Table1[[#This Row],[Ref No / Invoice No]]="","",Table1[[#This Row],[Ref No / Invoice No]])</f>
        <v/>
      </c>
      <c r="BK502" t="str">
        <f>IF(Table1[[#This Row],[Voucher No]]="","",Table1[[#This Row],[Voucher No]])</f>
        <v/>
      </c>
      <c r="BL502" t="str">
        <f>IF(Table1[[#This Row],[Date]]="","",Table1[[#This Row],[Narration]])</f>
        <v/>
      </c>
      <c r="BM502" t="str">
        <f>IF(Table1[[#This Row],[Date]]="","",$A$11&amp;$A$13&amp;ROW())</f>
        <v/>
      </c>
      <c r="BN502" t="str">
        <f>IF(Table1[[#This Row],[Date]]="","",$A$13)</f>
        <v/>
      </c>
      <c r="BP502" t="str">
        <f>IF(Table1[[#This Row],[Ledger 1]]="","","No")</f>
        <v/>
      </c>
      <c r="BQ502" t="str">
        <f>IF(Table1[[#This Row],[Date]]="","",IF(Table1[[#This Row],[Effect 1]]="Dr.","Yes","No"))</f>
        <v/>
      </c>
      <c r="BR502" t="str">
        <f>IF(Table1[[#This Row],[Date]]="","",Table1[[#This Row],[Ledger 1]])</f>
        <v/>
      </c>
      <c r="BS502" t="str">
        <f>IF(Table1[[#This Row],[Date]]="","",IF(Table1[[#This Row],[Effect 1]]="Dr.",-Table1[[#This Row],[Amount 1]],Table1[[#This Row],[Amount 1]]))</f>
        <v/>
      </c>
      <c r="BV502" t="str">
        <f>IF(Table1[[#This Row],[Ledger 2]]="","","No")</f>
        <v/>
      </c>
      <c r="BW502" t="str">
        <f>IF(Table1[[#This Row],[Date]]="","",IF(Table1[[#This Row],[Effect 2]]="Dr.","Yes","No"))</f>
        <v/>
      </c>
      <c r="BX502" t="str">
        <f>IF(Table1[[#This Row],[Date]]="","",Table1[[#This Row],[Ledger 2]])</f>
        <v/>
      </c>
      <c r="BY502" t="str">
        <f>IF(Table1[[#This Row],[Date]]="","",IF(Table1[[#This Row],[Effect 2]]="Dr.",-Table1[[#This Row],[Amount 2]],Table1[[#This Row],[Amount 2]]))</f>
        <v/>
      </c>
      <c r="CB502" t="str">
        <f>IF(Table1[[#This Row],[Ledger 3]]="","","No")</f>
        <v/>
      </c>
      <c r="CC502" t="str">
        <f>IF(Table1[[#This Row],[Ledger 3]]="","",IF(Table1[[#This Row],[Effect 3]]="Dr.","Yes","No"))</f>
        <v/>
      </c>
      <c r="CD502" t="str">
        <f>IF(Table1[[#This Row],[Ledger 3]]="","",Table1[[#This Row],[Ledger 3]])</f>
        <v/>
      </c>
      <c r="CE502" t="str">
        <f>IF(Table1[[#This Row],[Ledger 3]]="","",IF(Table1[[#This Row],[Effect 3]]="Dr.",-Table1[[#This Row],[Amount 3]],Table1[[#This Row],[Amount 3]]))</f>
        <v/>
      </c>
      <c r="CH502" t="str">
        <f>IF(Table1[[#This Row],[Ledger 4]]="","","No")</f>
        <v/>
      </c>
      <c r="CI502" t="str">
        <f>IF(Table1[[#This Row],[Ledger 4]]="","",IF(Table1[[#This Row],[Effect 4]]="Dr.","Yes","No"))</f>
        <v/>
      </c>
      <c r="CJ502" t="str">
        <f>IF(Table1[[#This Row],[Ledger 4]]="","",Table1[[#This Row],[Ledger 4]])</f>
        <v/>
      </c>
      <c r="CK502" t="str">
        <f>IF(Table1[[#This Row],[Ledger 4]]="","",IF(Table1[[#This Row],[Effect 4]]="Dr.",-Table1[[#This Row],[Amount 4]],Table1[[#This Row],[Amount 4]]))</f>
        <v/>
      </c>
      <c r="CN502" t="str">
        <f>IF(Table1[[#This Row],[Ledger 5]]="","","No")</f>
        <v/>
      </c>
      <c r="CO502" t="str">
        <f>IF(Table1[[#This Row],[Ledger 5]]="","",IF(Table1[[#This Row],[Effect 5]]="Dr.","Yes","No"))</f>
        <v/>
      </c>
      <c r="CP502" t="str">
        <f>IF(Table1[[#This Row],[Ledger 5]]="","",Table1[[#This Row],[Ledger 5]])</f>
        <v/>
      </c>
      <c r="CQ502" t="str">
        <f>IF(Table1[[#This Row],[Ledger 5]]="","",IF(Table1[[#This Row],[Effect 5]]="Dr.",-Table1[[#This Row],[Amount 5]],Table1[[#This Row],[Amount 5]]))</f>
        <v/>
      </c>
      <c r="CT502" t="str">
        <f>IF(Table1[[#This Row],[Ledger 6]]="","","No")</f>
        <v/>
      </c>
      <c r="CU502" t="str">
        <f>IF(Table1[[#This Row],[Ledger 6]]="","",IF(Table1[[#This Row],[Effect 6]]="Dr.","Yes","No"))</f>
        <v/>
      </c>
      <c r="CV502" t="str">
        <f>IF(Table1[[#This Row],[Ledger 6]]="","",Table1[[#This Row],[Ledger 6]])</f>
        <v/>
      </c>
      <c r="CW502" t="str">
        <f>IF(Table1[[#This Row],[Ledger 6]]="","",IF(Table1[[#This Row],[Effect 6]]="Dr.",-Table1[[#This Row],[Amount 6]],Table1[[#This Row],[Amount 6]]))</f>
        <v/>
      </c>
      <c r="CZ502" t="str">
        <f>IF(Table1[[#This Row],[Ledger 7]]="","","No")</f>
        <v/>
      </c>
      <c r="DA502" t="str">
        <f>IF(Table1[[#This Row],[Ledger 7]]="","",IF(Table1[[#This Row],[Effect 7]]="Dr.","Yes","No"))</f>
        <v/>
      </c>
      <c r="DB502" t="str">
        <f>IF(Table1[[#This Row],[Ledger 7]]="","",Table1[[#This Row],[Ledger 7]])</f>
        <v/>
      </c>
      <c r="DC502" t="str">
        <f>IF(Table1[[#This Row],[Ledger 7]]="","",IF(Table1[[#This Row],[Effect 7]]="Dr.",-Table1[[#This Row],[Amount 7]],Table1[[#This Row],[Amount 7]]))</f>
        <v/>
      </c>
      <c r="DF502" t="str">
        <f>IF(Table1[[#This Row],[Ledger 8]]="","","No")</f>
        <v/>
      </c>
      <c r="DG502" t="str">
        <f>IF(Table1[[#This Row],[Ledger 8]]="","",IF(Table1[[#This Row],[Effect 8]]="Dr.","Yes","No"))</f>
        <v/>
      </c>
      <c r="DH502" t="str">
        <f>IF(Table1[[#This Row],[Ledger 8]]="","",Table1[[#This Row],[Ledger 8]])</f>
        <v/>
      </c>
      <c r="DI502" t="str">
        <f>IF(Table1[[#This Row],[Ledger 8]]="","",IF(Table1[[#This Row],[Effect 8]]="Dr.",-Table1[[#This Row],[Amount 8]],Table1[[#This Row],[Amount 8]]))</f>
        <v/>
      </c>
      <c r="DL502" t="str">
        <f>IF(Table1[[#This Row],[Ledger 9]]="","","No")</f>
        <v/>
      </c>
      <c r="DM502" t="str">
        <f>IF(Table1[[#This Row],[Ledger 9]]="","",IF(Table1[[#This Row],[Effect 9]]="Dr.","Yes","No"))</f>
        <v/>
      </c>
      <c r="DN502" t="str">
        <f>IF(Table1[[#This Row],[Ledger 9]]="","",Table1[[#This Row],[Ledger 9]])</f>
        <v/>
      </c>
      <c r="DO502" t="str">
        <f>IF(Table1[[#This Row],[Ledger 9]]="","",IF(Table1[[#This Row],[Effect 9]]="Dr.",-Table1[[#This Row],[Amount 9]],Table1[[#This Row],[Amount 9]]))</f>
        <v/>
      </c>
      <c r="DR502" t="str">
        <f>IF(Table1[[#This Row],[Ledger 10]]="","","No")</f>
        <v/>
      </c>
      <c r="DS502" t="str">
        <f>IF(Table1[[#This Row],[Ledger 10]]="","",IF(Table1[[#This Row],[Effect 10]]="Dr.","Yes","No"))</f>
        <v/>
      </c>
      <c r="DT502" t="str">
        <f>IF(Table1[[#This Row],[Ledger 10]]="","",Table1[[#This Row],[Ledger 10]])</f>
        <v/>
      </c>
      <c r="DU502" t="str">
        <f>IF(Table1[[#This Row],[Ledger 10]]="","",IF(Table1[[#This Row],[Effect 10]]="Dr.",-Table1[[#This Row],[Amount 10]],Table1[[#This Row],[Amount 10]]))</f>
        <v/>
      </c>
      <c r="DX502" t="str">
        <f>IF(Table1[[#This Row],[Ledger 11]]="","","No")</f>
        <v/>
      </c>
      <c r="DY502" t="str">
        <f>IF(Table1[[#This Row],[Ledger 11]]="","",IF(Table1[[#This Row],[Effect 11]]="Dr.","Yes","No"))</f>
        <v/>
      </c>
      <c r="DZ502" t="str">
        <f>IF(Table1[[#This Row],[Ledger 11]]="","",Table1[[#This Row],[Ledger 11]])</f>
        <v/>
      </c>
      <c r="EA502" t="str">
        <f>IF(Table1[[#This Row],[Ledger 11]]="","",IF(Table1[[#This Row],[Effect 11]]="Dr.",-Table1[[#This Row],[Amount 11]],Table1[[#This Row],[Amount 11]]))</f>
        <v/>
      </c>
      <c r="ED502" t="str">
        <f>IF(Table1[[#This Row],[Ledger 12]]="","","No")</f>
        <v/>
      </c>
      <c r="EE502" t="str">
        <f>IF(Table1[[#This Row],[Ledger 12]]="","",IF(Table1[[#This Row],[Effect 12]]="Dr.","Yes","No"))</f>
        <v/>
      </c>
      <c r="EF502" t="str">
        <f>IF(Table1[[#This Row],[Ledger 12]]="","",Table1[[#This Row],[Ledger 12]])</f>
        <v/>
      </c>
      <c r="EG502" t="str">
        <f>IF(Table1[[#This Row],[Ledger 12]]="","",IF(Table1[[#This Row],[Effect 12]]="Dr.",-Table1[[#This Row],[Amount 12]],Table1[[#This Row],[Amount 12]]))</f>
        <v/>
      </c>
      <c r="EJ502" t="str">
        <f>IF(Table1[[#This Row],[Ledger 13]]="","","No")</f>
        <v/>
      </c>
      <c r="EK502" t="str">
        <f>IF(Table1[[#This Row],[Ledger 13]]="","",IF(Table1[[#This Row],[Effect 13]]="Dr.","Yes","No"))</f>
        <v/>
      </c>
      <c r="EL502" t="str">
        <f>IF(Table1[[#This Row],[Ledger 13]]="","",Table1[[#This Row],[Ledger 13]])</f>
        <v/>
      </c>
      <c r="EM502" t="str">
        <f>IF(Table1[[#This Row],[Ledger 13]]="","",IF(Table1[[#This Row],[Effect 13]]="Dr.",-Table1[[#This Row],[Amount 13]],Table1[[#This Row],[Amount 13]]))</f>
        <v/>
      </c>
      <c r="EP502" t="str">
        <f>IF(Table1[[#This Row],[Ledger 14]]="","","No")</f>
        <v/>
      </c>
      <c r="EQ502" t="str">
        <f>IF(Table1[[#This Row],[Ledger 14]]="","",IF(Table1[[#This Row],[Effect 14]]="Dr.","Yes","No"))</f>
        <v/>
      </c>
      <c r="ER502" t="str">
        <f>IF(Table1[[#This Row],[Ledger 14]]="","",Table1[[#This Row],[Ledger 14]])</f>
        <v/>
      </c>
      <c r="ES502" t="str">
        <f>IF(Table1[[#This Row],[Ledger 14]]="","",IF(Table1[[#This Row],[Effect 14]]="Dr.",-Table1[[#This Row],[Amount 14]],Table1[[#This Row],[Amount 14]]))</f>
        <v/>
      </c>
      <c r="EV502" t="str">
        <f>IF(Table1[[#This Row],[Ledger 15]]="","","No")</f>
        <v/>
      </c>
      <c r="EW502" t="str">
        <f>IF(Table1[[#This Row],[Ledger 15]]="","",IF(Table1[[#This Row],[Effect 15]]="Dr.","Yes","No"))</f>
        <v/>
      </c>
      <c r="EX502" t="str">
        <f>IF(Table1[[#This Row],[Ledger 15]]="","",Table1[[#This Row],[Ledger 15]])</f>
        <v/>
      </c>
      <c r="EY502" t="str">
        <f>IF(Table1[[#This Row],[Ledger 15]]="","",IF(Table1[[#This Row],[Effect 15]]="Dr.",-Table1[[#This Row],[Amount 15]],Table1[[#This Row],[Amount 15]]))</f>
        <v/>
      </c>
      <c r="FD5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2">
        <f>IF(Table1[[#This Row],[Date]]="",0,IF(AND(Table1[[#This Row],[Date]]&gt;=$FE$2,Table1[[#This Row],[Date]]&lt;=$FE$3),0,1))</f>
        <v>0</v>
      </c>
      <c r="FF502">
        <f>IF(Table1[[#This Row],[Date]]="",0,IF(TYPE(VLOOKUP(Table1[[#This Row],[Voucher Type]],Table1[[#All],[Voucher Type Master]],1,FALSE))=16,1,0))</f>
        <v>0</v>
      </c>
      <c r="FG502">
        <f>IF(TYPE(IF(Table1[[#This Row],[Date]]="",0,IF(VLOOKUP(Table1[[#This Row],[Voucher Type]],$FY$5:$FZ$13,2,0)=Table1[[#This Row],[Effect 1]],0,1)))=16,1,0)</f>
        <v>0</v>
      </c>
      <c r="FH5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2">
        <f>IF(LEN(Table1[[#This Row],[Ledger 1]])&gt;0,IF(TYPE(VLOOKUP(Table1[[#This Row],[Ledger 1]],GZ:GZ,1,0))=16,1,0),0)</f>
        <v>0</v>
      </c>
      <c r="FJ502">
        <f>IF(LEN(Table1[[#This Row],[Ledger 2]])&gt;0,IF(TYPE(VLOOKUP(Table1[[#This Row],[Ledger 2]],GZ:GZ,1,0))=16,1,0),0)</f>
        <v>0</v>
      </c>
      <c r="FK502">
        <f>IF(LEN(Table1[[#This Row],[Ledger 3]])&gt;0,IF(TYPE(VLOOKUP(Table1[[#This Row],[Ledger 3]],GZ:GZ,1,0))=16,1,0),0)</f>
        <v>0</v>
      </c>
      <c r="FL502">
        <f>IF(LEN(Table1[[#This Row],[Ledger 4]])&gt;0,IF(TYPE(VLOOKUP(Table1[[#This Row],[Ledger 4]],GZ:GZ,1,0))=16,1,0),0)</f>
        <v>0</v>
      </c>
      <c r="FM502">
        <f>IF(LEN(Table1[[#This Row],[Ledger 5]])&gt;0,IF(TYPE(VLOOKUP(Table1[[#This Row],[Ledger 5]],GZ:GZ,1,0))=16,1,0),0)</f>
        <v>0</v>
      </c>
      <c r="FN502">
        <f>IF(LEN(Table1[[#This Row],[Ledger 6]])&gt;0,IF(TYPE(VLOOKUP(Table1[[#This Row],[Ledger 6]],$GZ:$GZ,1,0))=16,1,0),0)</f>
        <v>0</v>
      </c>
      <c r="FO502">
        <f>IF(LEN(Table1[[#This Row],[Ledger 7]])&gt;0,IF(TYPE(VLOOKUP(Table1[[#This Row],[Ledger 7]],$GZ:$GZ,1,0))=16,1,0),0)</f>
        <v>0</v>
      </c>
      <c r="FP502">
        <f>IF(LEN(Table1[[#This Row],[Ledger 8]])&gt;0,IF(TYPE(VLOOKUP(Table1[[#This Row],[Ledger 8]],$GZ:$GZ,1,0))=16,1,0),0)</f>
        <v>0</v>
      </c>
      <c r="FQ502">
        <f>IF(LEN(Table1[[#This Row],[Ledger 9]])&gt;0,IF(TYPE(VLOOKUP(Table1[[#This Row],[Ledger 9]],$GZ:$GZ,1,0))=16,1,0),0)</f>
        <v>0</v>
      </c>
      <c r="FR502">
        <f>IF(LEN(Table1[[#This Row],[Ledger 10]])&gt;0,IF(TYPE(VLOOKUP(Table1[[#This Row],[Ledger 10]],$GZ:$GZ,1,0))=16,1,0),0)</f>
        <v>0</v>
      </c>
      <c r="FS502">
        <f>IF(LEN(Table1[[#This Row],[Ledger 11]])&gt;0,IF(TYPE(VLOOKUP(Table1[[#This Row],[Ledger 11]],$GZ:$GZ,1,0))=16,1,0),0)</f>
        <v>0</v>
      </c>
      <c r="FT502">
        <f>IF(LEN(Table1[[#This Row],[Ledger 12]])&gt;0,IF(TYPE(VLOOKUP(Table1[[#This Row],[Ledger 12]],$GZ:$GZ,1,0))=16,1,0),0)</f>
        <v>0</v>
      </c>
      <c r="FU502">
        <f>IF(LEN(Table1[[#This Row],[Ledger 13]])&gt;0,IF(TYPE(VLOOKUP(Table1[[#This Row],[Ledger 13]],$GZ:$GZ,1,0))=16,1,0),0)</f>
        <v>0</v>
      </c>
      <c r="FV502">
        <f>IF(LEN(Table1[[#This Row],[Ledger 14]])&gt;0,IF(TYPE(VLOOKUP(Table1[[#This Row],[Ledger 14]],$GZ:$GZ,1,0))=16,1,0),0)</f>
        <v>0</v>
      </c>
      <c r="FW502">
        <f>IF(LEN(Table1[[#This Row],[Ledger 15]])&gt;0,IF(TYPE(VLOOKUP(Table1[[#This Row],[Ledger 15]],$GZ:$GZ,1,0))=16,1,0),0)</f>
        <v>0</v>
      </c>
    </row>
    <row r="503" spans="4:179" ht="33" customHeight="1" x14ac:dyDescent="0.45">
      <c r="D503" s="8">
        <f t="shared" si="16"/>
        <v>498</v>
      </c>
      <c r="E503" s="32"/>
      <c r="F503" s="34"/>
      <c r="G503" s="34"/>
      <c r="H503" s="34"/>
      <c r="I503" s="34"/>
      <c r="J503" s="38"/>
      <c r="K503" s="33"/>
      <c r="L503" s="36"/>
      <c r="M503" s="35"/>
      <c r="N503" s="34"/>
      <c r="O503" s="41"/>
      <c r="P503" s="35"/>
      <c r="Q503" s="34"/>
      <c r="R503" s="37"/>
      <c r="S503" s="35"/>
      <c r="T503" s="34"/>
      <c r="U503" s="37"/>
      <c r="V503" s="35"/>
      <c r="W503" s="34"/>
      <c r="X503" s="37"/>
      <c r="Y503" s="35"/>
      <c r="Z503" s="34"/>
      <c r="AA503" s="37"/>
      <c r="AB503" s="35"/>
      <c r="AC503" s="34"/>
      <c r="AD503" s="37"/>
      <c r="AE503" s="35"/>
      <c r="AF503" s="34"/>
      <c r="AG503" s="37"/>
      <c r="AH503" s="35"/>
      <c r="AI503" s="34"/>
      <c r="AJ503" s="37"/>
      <c r="AK503" s="35"/>
      <c r="AL503" s="34"/>
      <c r="AM503" s="37"/>
      <c r="AN503" s="35"/>
      <c r="AO503" s="34"/>
      <c r="AP503" s="37"/>
      <c r="AQ503" s="35"/>
      <c r="AR503" s="34"/>
      <c r="AS503" s="37"/>
      <c r="AT503" s="35"/>
      <c r="AU503" s="34"/>
      <c r="AV503" s="37"/>
      <c r="AW503" s="35"/>
      <c r="AX503" s="34"/>
      <c r="AY503" s="37"/>
      <c r="AZ503" s="35"/>
      <c r="BA503" s="34"/>
      <c r="BB503" s="37"/>
      <c r="BC5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3" s="7"/>
      <c r="BF503" t="str">
        <f>IF(Table1[[#This Row],[Date]]="","","&amp;lt;VOUCHER REMOTEID="&amp;""""&amp;$A$11&amp;$A$13&amp;ROW()&amp;""""&amp;" VCHTYPE="""&amp;F503&amp;""" ACTION="""&amp;"Create"&amp;"""&amp;gt;")</f>
        <v/>
      </c>
      <c r="BG503" t="str">
        <f>IF(Table1[[#This Row],[Date]]="","",TEXT(Table1[[#This Row],[Date]],"yyyymmdd"))</f>
        <v/>
      </c>
      <c r="BH503" t="str">
        <f>Table1[[#This Row],[Date2]]</f>
        <v/>
      </c>
      <c r="BI503" t="str">
        <f>IF(Table1[[#This Row],[Date]]="","",Table1[[#This Row],[Voucher Type]])</f>
        <v/>
      </c>
      <c r="BJ503" t="str">
        <f>IF(Table1[[#This Row],[Ref No / Invoice No]]="","",Table1[[#This Row],[Ref No / Invoice No]])</f>
        <v/>
      </c>
      <c r="BK503" t="str">
        <f>IF(Table1[[#This Row],[Voucher No]]="","",Table1[[#This Row],[Voucher No]])</f>
        <v/>
      </c>
      <c r="BL503" t="str">
        <f>IF(Table1[[#This Row],[Date]]="","",Table1[[#This Row],[Narration]])</f>
        <v/>
      </c>
      <c r="BM503" t="str">
        <f>IF(Table1[[#This Row],[Date]]="","",$A$11&amp;$A$13&amp;ROW())</f>
        <v/>
      </c>
      <c r="BN503" t="str">
        <f>IF(Table1[[#This Row],[Date]]="","",$A$13)</f>
        <v/>
      </c>
      <c r="BP503" t="str">
        <f>IF(Table1[[#This Row],[Ledger 1]]="","","No")</f>
        <v/>
      </c>
      <c r="BQ503" t="str">
        <f>IF(Table1[[#This Row],[Date]]="","",IF(Table1[[#This Row],[Effect 1]]="Dr.","Yes","No"))</f>
        <v/>
      </c>
      <c r="BR503" t="str">
        <f>IF(Table1[[#This Row],[Date]]="","",Table1[[#This Row],[Ledger 1]])</f>
        <v/>
      </c>
      <c r="BS503" t="str">
        <f>IF(Table1[[#This Row],[Date]]="","",IF(Table1[[#This Row],[Effect 1]]="Dr.",-Table1[[#This Row],[Amount 1]],Table1[[#This Row],[Amount 1]]))</f>
        <v/>
      </c>
      <c r="BV503" t="str">
        <f>IF(Table1[[#This Row],[Ledger 2]]="","","No")</f>
        <v/>
      </c>
      <c r="BW503" t="str">
        <f>IF(Table1[[#This Row],[Date]]="","",IF(Table1[[#This Row],[Effect 2]]="Dr.","Yes","No"))</f>
        <v/>
      </c>
      <c r="BX503" t="str">
        <f>IF(Table1[[#This Row],[Date]]="","",Table1[[#This Row],[Ledger 2]])</f>
        <v/>
      </c>
      <c r="BY503" t="str">
        <f>IF(Table1[[#This Row],[Date]]="","",IF(Table1[[#This Row],[Effect 2]]="Dr.",-Table1[[#This Row],[Amount 2]],Table1[[#This Row],[Amount 2]]))</f>
        <v/>
      </c>
      <c r="CB503" t="str">
        <f>IF(Table1[[#This Row],[Ledger 3]]="","","No")</f>
        <v/>
      </c>
      <c r="CC503" t="str">
        <f>IF(Table1[[#This Row],[Ledger 3]]="","",IF(Table1[[#This Row],[Effect 3]]="Dr.","Yes","No"))</f>
        <v/>
      </c>
      <c r="CD503" t="str">
        <f>IF(Table1[[#This Row],[Ledger 3]]="","",Table1[[#This Row],[Ledger 3]])</f>
        <v/>
      </c>
      <c r="CE503" t="str">
        <f>IF(Table1[[#This Row],[Ledger 3]]="","",IF(Table1[[#This Row],[Effect 3]]="Dr.",-Table1[[#This Row],[Amount 3]],Table1[[#This Row],[Amount 3]]))</f>
        <v/>
      </c>
      <c r="CH503" t="str">
        <f>IF(Table1[[#This Row],[Ledger 4]]="","","No")</f>
        <v/>
      </c>
      <c r="CI503" t="str">
        <f>IF(Table1[[#This Row],[Ledger 4]]="","",IF(Table1[[#This Row],[Effect 4]]="Dr.","Yes","No"))</f>
        <v/>
      </c>
      <c r="CJ503" t="str">
        <f>IF(Table1[[#This Row],[Ledger 4]]="","",Table1[[#This Row],[Ledger 4]])</f>
        <v/>
      </c>
      <c r="CK503" t="str">
        <f>IF(Table1[[#This Row],[Ledger 4]]="","",IF(Table1[[#This Row],[Effect 4]]="Dr.",-Table1[[#This Row],[Amount 4]],Table1[[#This Row],[Amount 4]]))</f>
        <v/>
      </c>
      <c r="CN503" t="str">
        <f>IF(Table1[[#This Row],[Ledger 5]]="","","No")</f>
        <v/>
      </c>
      <c r="CO503" t="str">
        <f>IF(Table1[[#This Row],[Ledger 5]]="","",IF(Table1[[#This Row],[Effect 5]]="Dr.","Yes","No"))</f>
        <v/>
      </c>
      <c r="CP503" t="str">
        <f>IF(Table1[[#This Row],[Ledger 5]]="","",Table1[[#This Row],[Ledger 5]])</f>
        <v/>
      </c>
      <c r="CQ503" t="str">
        <f>IF(Table1[[#This Row],[Ledger 5]]="","",IF(Table1[[#This Row],[Effect 5]]="Dr.",-Table1[[#This Row],[Amount 5]],Table1[[#This Row],[Amount 5]]))</f>
        <v/>
      </c>
      <c r="CT503" t="str">
        <f>IF(Table1[[#This Row],[Ledger 6]]="","","No")</f>
        <v/>
      </c>
      <c r="CU503" t="str">
        <f>IF(Table1[[#This Row],[Ledger 6]]="","",IF(Table1[[#This Row],[Effect 6]]="Dr.","Yes","No"))</f>
        <v/>
      </c>
      <c r="CV503" t="str">
        <f>IF(Table1[[#This Row],[Ledger 6]]="","",Table1[[#This Row],[Ledger 6]])</f>
        <v/>
      </c>
      <c r="CW503" t="str">
        <f>IF(Table1[[#This Row],[Ledger 6]]="","",IF(Table1[[#This Row],[Effect 6]]="Dr.",-Table1[[#This Row],[Amount 6]],Table1[[#This Row],[Amount 6]]))</f>
        <v/>
      </c>
      <c r="CZ503" t="str">
        <f>IF(Table1[[#This Row],[Ledger 7]]="","","No")</f>
        <v/>
      </c>
      <c r="DA503" t="str">
        <f>IF(Table1[[#This Row],[Ledger 7]]="","",IF(Table1[[#This Row],[Effect 7]]="Dr.","Yes","No"))</f>
        <v/>
      </c>
      <c r="DB503" t="str">
        <f>IF(Table1[[#This Row],[Ledger 7]]="","",Table1[[#This Row],[Ledger 7]])</f>
        <v/>
      </c>
      <c r="DC503" t="str">
        <f>IF(Table1[[#This Row],[Ledger 7]]="","",IF(Table1[[#This Row],[Effect 7]]="Dr.",-Table1[[#This Row],[Amount 7]],Table1[[#This Row],[Amount 7]]))</f>
        <v/>
      </c>
      <c r="DF503" t="str">
        <f>IF(Table1[[#This Row],[Ledger 8]]="","","No")</f>
        <v/>
      </c>
      <c r="DG503" t="str">
        <f>IF(Table1[[#This Row],[Ledger 8]]="","",IF(Table1[[#This Row],[Effect 8]]="Dr.","Yes","No"))</f>
        <v/>
      </c>
      <c r="DH503" t="str">
        <f>IF(Table1[[#This Row],[Ledger 8]]="","",Table1[[#This Row],[Ledger 8]])</f>
        <v/>
      </c>
      <c r="DI503" t="str">
        <f>IF(Table1[[#This Row],[Ledger 8]]="","",IF(Table1[[#This Row],[Effect 8]]="Dr.",-Table1[[#This Row],[Amount 8]],Table1[[#This Row],[Amount 8]]))</f>
        <v/>
      </c>
      <c r="DL503" t="str">
        <f>IF(Table1[[#This Row],[Ledger 9]]="","","No")</f>
        <v/>
      </c>
      <c r="DM503" t="str">
        <f>IF(Table1[[#This Row],[Ledger 9]]="","",IF(Table1[[#This Row],[Effect 9]]="Dr.","Yes","No"))</f>
        <v/>
      </c>
      <c r="DN503" t="str">
        <f>IF(Table1[[#This Row],[Ledger 9]]="","",Table1[[#This Row],[Ledger 9]])</f>
        <v/>
      </c>
      <c r="DO503" t="str">
        <f>IF(Table1[[#This Row],[Ledger 9]]="","",IF(Table1[[#This Row],[Effect 9]]="Dr.",-Table1[[#This Row],[Amount 9]],Table1[[#This Row],[Amount 9]]))</f>
        <v/>
      </c>
      <c r="DR503" t="str">
        <f>IF(Table1[[#This Row],[Ledger 10]]="","","No")</f>
        <v/>
      </c>
      <c r="DS503" t="str">
        <f>IF(Table1[[#This Row],[Ledger 10]]="","",IF(Table1[[#This Row],[Effect 10]]="Dr.","Yes","No"))</f>
        <v/>
      </c>
      <c r="DT503" t="str">
        <f>IF(Table1[[#This Row],[Ledger 10]]="","",Table1[[#This Row],[Ledger 10]])</f>
        <v/>
      </c>
      <c r="DU503" t="str">
        <f>IF(Table1[[#This Row],[Ledger 10]]="","",IF(Table1[[#This Row],[Effect 10]]="Dr.",-Table1[[#This Row],[Amount 10]],Table1[[#This Row],[Amount 10]]))</f>
        <v/>
      </c>
      <c r="DX503" t="str">
        <f>IF(Table1[[#This Row],[Ledger 11]]="","","No")</f>
        <v/>
      </c>
      <c r="DY503" t="str">
        <f>IF(Table1[[#This Row],[Ledger 11]]="","",IF(Table1[[#This Row],[Effect 11]]="Dr.","Yes","No"))</f>
        <v/>
      </c>
      <c r="DZ503" t="str">
        <f>IF(Table1[[#This Row],[Ledger 11]]="","",Table1[[#This Row],[Ledger 11]])</f>
        <v/>
      </c>
      <c r="EA503" t="str">
        <f>IF(Table1[[#This Row],[Ledger 11]]="","",IF(Table1[[#This Row],[Effect 11]]="Dr.",-Table1[[#This Row],[Amount 11]],Table1[[#This Row],[Amount 11]]))</f>
        <v/>
      </c>
      <c r="ED503" t="str">
        <f>IF(Table1[[#This Row],[Ledger 12]]="","","No")</f>
        <v/>
      </c>
      <c r="EE503" t="str">
        <f>IF(Table1[[#This Row],[Ledger 12]]="","",IF(Table1[[#This Row],[Effect 12]]="Dr.","Yes","No"))</f>
        <v/>
      </c>
      <c r="EF503" t="str">
        <f>IF(Table1[[#This Row],[Ledger 12]]="","",Table1[[#This Row],[Ledger 12]])</f>
        <v/>
      </c>
      <c r="EG503" t="str">
        <f>IF(Table1[[#This Row],[Ledger 12]]="","",IF(Table1[[#This Row],[Effect 12]]="Dr.",-Table1[[#This Row],[Amount 12]],Table1[[#This Row],[Amount 12]]))</f>
        <v/>
      </c>
      <c r="EJ503" t="str">
        <f>IF(Table1[[#This Row],[Ledger 13]]="","","No")</f>
        <v/>
      </c>
      <c r="EK503" t="str">
        <f>IF(Table1[[#This Row],[Ledger 13]]="","",IF(Table1[[#This Row],[Effect 13]]="Dr.","Yes","No"))</f>
        <v/>
      </c>
      <c r="EL503" t="str">
        <f>IF(Table1[[#This Row],[Ledger 13]]="","",Table1[[#This Row],[Ledger 13]])</f>
        <v/>
      </c>
      <c r="EM503" t="str">
        <f>IF(Table1[[#This Row],[Ledger 13]]="","",IF(Table1[[#This Row],[Effect 13]]="Dr.",-Table1[[#This Row],[Amount 13]],Table1[[#This Row],[Amount 13]]))</f>
        <v/>
      </c>
      <c r="EP503" t="str">
        <f>IF(Table1[[#This Row],[Ledger 14]]="","","No")</f>
        <v/>
      </c>
      <c r="EQ503" t="str">
        <f>IF(Table1[[#This Row],[Ledger 14]]="","",IF(Table1[[#This Row],[Effect 14]]="Dr.","Yes","No"))</f>
        <v/>
      </c>
      <c r="ER503" t="str">
        <f>IF(Table1[[#This Row],[Ledger 14]]="","",Table1[[#This Row],[Ledger 14]])</f>
        <v/>
      </c>
      <c r="ES503" t="str">
        <f>IF(Table1[[#This Row],[Ledger 14]]="","",IF(Table1[[#This Row],[Effect 14]]="Dr.",-Table1[[#This Row],[Amount 14]],Table1[[#This Row],[Amount 14]]))</f>
        <v/>
      </c>
      <c r="EV503" t="str">
        <f>IF(Table1[[#This Row],[Ledger 15]]="","","No")</f>
        <v/>
      </c>
      <c r="EW503" t="str">
        <f>IF(Table1[[#This Row],[Ledger 15]]="","",IF(Table1[[#This Row],[Effect 15]]="Dr.","Yes","No"))</f>
        <v/>
      </c>
      <c r="EX503" t="str">
        <f>IF(Table1[[#This Row],[Ledger 15]]="","",Table1[[#This Row],[Ledger 15]])</f>
        <v/>
      </c>
      <c r="EY503" t="str">
        <f>IF(Table1[[#This Row],[Ledger 15]]="","",IF(Table1[[#This Row],[Effect 15]]="Dr.",-Table1[[#This Row],[Amount 15]],Table1[[#This Row],[Amount 15]]))</f>
        <v/>
      </c>
      <c r="FD5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3">
        <f>IF(Table1[[#This Row],[Date]]="",0,IF(AND(Table1[[#This Row],[Date]]&gt;=$FE$2,Table1[[#This Row],[Date]]&lt;=$FE$3),0,1))</f>
        <v>0</v>
      </c>
      <c r="FF503">
        <f>IF(Table1[[#This Row],[Date]]="",0,IF(TYPE(VLOOKUP(Table1[[#This Row],[Voucher Type]],Table1[[#All],[Voucher Type Master]],1,FALSE))=16,1,0))</f>
        <v>0</v>
      </c>
      <c r="FG503">
        <f>IF(TYPE(IF(Table1[[#This Row],[Date]]="",0,IF(VLOOKUP(Table1[[#This Row],[Voucher Type]],$FY$5:$FZ$13,2,0)=Table1[[#This Row],[Effect 1]],0,1)))=16,1,0)</f>
        <v>0</v>
      </c>
      <c r="FH5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3">
        <f>IF(LEN(Table1[[#This Row],[Ledger 1]])&gt;0,IF(TYPE(VLOOKUP(Table1[[#This Row],[Ledger 1]],GZ:GZ,1,0))=16,1,0),0)</f>
        <v>0</v>
      </c>
      <c r="FJ503">
        <f>IF(LEN(Table1[[#This Row],[Ledger 2]])&gt;0,IF(TYPE(VLOOKUP(Table1[[#This Row],[Ledger 2]],GZ:GZ,1,0))=16,1,0),0)</f>
        <v>0</v>
      </c>
      <c r="FK503">
        <f>IF(LEN(Table1[[#This Row],[Ledger 3]])&gt;0,IF(TYPE(VLOOKUP(Table1[[#This Row],[Ledger 3]],GZ:GZ,1,0))=16,1,0),0)</f>
        <v>0</v>
      </c>
      <c r="FL503">
        <f>IF(LEN(Table1[[#This Row],[Ledger 4]])&gt;0,IF(TYPE(VLOOKUP(Table1[[#This Row],[Ledger 4]],GZ:GZ,1,0))=16,1,0),0)</f>
        <v>0</v>
      </c>
      <c r="FM503">
        <f>IF(LEN(Table1[[#This Row],[Ledger 5]])&gt;0,IF(TYPE(VLOOKUP(Table1[[#This Row],[Ledger 5]],GZ:GZ,1,0))=16,1,0),0)</f>
        <v>0</v>
      </c>
      <c r="FN503">
        <f>IF(LEN(Table1[[#This Row],[Ledger 6]])&gt;0,IF(TYPE(VLOOKUP(Table1[[#This Row],[Ledger 6]],$GZ:$GZ,1,0))=16,1,0),0)</f>
        <v>0</v>
      </c>
      <c r="FO503">
        <f>IF(LEN(Table1[[#This Row],[Ledger 7]])&gt;0,IF(TYPE(VLOOKUP(Table1[[#This Row],[Ledger 7]],$GZ:$GZ,1,0))=16,1,0),0)</f>
        <v>0</v>
      </c>
      <c r="FP503">
        <f>IF(LEN(Table1[[#This Row],[Ledger 8]])&gt;0,IF(TYPE(VLOOKUP(Table1[[#This Row],[Ledger 8]],$GZ:$GZ,1,0))=16,1,0),0)</f>
        <v>0</v>
      </c>
      <c r="FQ503">
        <f>IF(LEN(Table1[[#This Row],[Ledger 9]])&gt;0,IF(TYPE(VLOOKUP(Table1[[#This Row],[Ledger 9]],$GZ:$GZ,1,0))=16,1,0),0)</f>
        <v>0</v>
      </c>
      <c r="FR503">
        <f>IF(LEN(Table1[[#This Row],[Ledger 10]])&gt;0,IF(TYPE(VLOOKUP(Table1[[#This Row],[Ledger 10]],$GZ:$GZ,1,0))=16,1,0),0)</f>
        <v>0</v>
      </c>
      <c r="FS503">
        <f>IF(LEN(Table1[[#This Row],[Ledger 11]])&gt;0,IF(TYPE(VLOOKUP(Table1[[#This Row],[Ledger 11]],$GZ:$GZ,1,0))=16,1,0),0)</f>
        <v>0</v>
      </c>
      <c r="FT503">
        <f>IF(LEN(Table1[[#This Row],[Ledger 12]])&gt;0,IF(TYPE(VLOOKUP(Table1[[#This Row],[Ledger 12]],$GZ:$GZ,1,0))=16,1,0),0)</f>
        <v>0</v>
      </c>
      <c r="FU503">
        <f>IF(LEN(Table1[[#This Row],[Ledger 13]])&gt;0,IF(TYPE(VLOOKUP(Table1[[#This Row],[Ledger 13]],$GZ:$GZ,1,0))=16,1,0),0)</f>
        <v>0</v>
      </c>
      <c r="FV503">
        <f>IF(LEN(Table1[[#This Row],[Ledger 14]])&gt;0,IF(TYPE(VLOOKUP(Table1[[#This Row],[Ledger 14]],$GZ:$GZ,1,0))=16,1,0),0)</f>
        <v>0</v>
      </c>
      <c r="FW503">
        <f>IF(LEN(Table1[[#This Row],[Ledger 15]])&gt;0,IF(TYPE(VLOOKUP(Table1[[#This Row],[Ledger 15]],$GZ:$GZ,1,0))=16,1,0),0)</f>
        <v>0</v>
      </c>
    </row>
    <row r="504" spans="4:179" ht="33" customHeight="1" x14ac:dyDescent="0.45">
      <c r="D504" s="8">
        <f t="shared" si="16"/>
        <v>499</v>
      </c>
      <c r="E504" s="32"/>
      <c r="F504" s="34"/>
      <c r="G504" s="34"/>
      <c r="H504" s="34"/>
      <c r="I504" s="34"/>
      <c r="J504" s="38"/>
      <c r="K504" s="33"/>
      <c r="L504" s="36"/>
      <c r="M504" s="35"/>
      <c r="N504" s="34"/>
      <c r="O504" s="41"/>
      <c r="P504" s="35"/>
      <c r="Q504" s="34"/>
      <c r="R504" s="37"/>
      <c r="S504" s="35"/>
      <c r="T504" s="34"/>
      <c r="U504" s="37"/>
      <c r="V504" s="35"/>
      <c r="W504" s="34"/>
      <c r="X504" s="37"/>
      <c r="Y504" s="35"/>
      <c r="Z504" s="34"/>
      <c r="AA504" s="37"/>
      <c r="AB504" s="35"/>
      <c r="AC504" s="34"/>
      <c r="AD504" s="37"/>
      <c r="AE504" s="35"/>
      <c r="AF504" s="34"/>
      <c r="AG504" s="37"/>
      <c r="AH504" s="35"/>
      <c r="AI504" s="34"/>
      <c r="AJ504" s="37"/>
      <c r="AK504" s="35"/>
      <c r="AL504" s="34"/>
      <c r="AM504" s="37"/>
      <c r="AN504" s="35"/>
      <c r="AO504" s="34"/>
      <c r="AP504" s="37"/>
      <c r="AQ504" s="35"/>
      <c r="AR504" s="34"/>
      <c r="AS504" s="37"/>
      <c r="AT504" s="35"/>
      <c r="AU504" s="34"/>
      <c r="AV504" s="37"/>
      <c r="AW504" s="35"/>
      <c r="AX504" s="34"/>
      <c r="AY504" s="37"/>
      <c r="AZ504" s="35"/>
      <c r="BA504" s="34"/>
      <c r="BB504" s="37"/>
      <c r="BC5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4" s="7"/>
      <c r="BF504" t="str">
        <f>IF(Table1[[#This Row],[Date]]="","","&amp;lt;VOUCHER REMOTEID="&amp;""""&amp;$A$11&amp;$A$13&amp;ROW()&amp;""""&amp;" VCHTYPE="""&amp;F504&amp;""" ACTION="""&amp;"Create"&amp;"""&amp;gt;")</f>
        <v/>
      </c>
      <c r="BG504" t="str">
        <f>IF(Table1[[#This Row],[Date]]="","",TEXT(Table1[[#This Row],[Date]],"yyyymmdd"))</f>
        <v/>
      </c>
      <c r="BH504" t="str">
        <f>Table1[[#This Row],[Date2]]</f>
        <v/>
      </c>
      <c r="BI504" t="str">
        <f>IF(Table1[[#This Row],[Date]]="","",Table1[[#This Row],[Voucher Type]])</f>
        <v/>
      </c>
      <c r="BJ504" t="str">
        <f>IF(Table1[[#This Row],[Ref No / Invoice No]]="","",Table1[[#This Row],[Ref No / Invoice No]])</f>
        <v/>
      </c>
      <c r="BK504" t="str">
        <f>IF(Table1[[#This Row],[Voucher No]]="","",Table1[[#This Row],[Voucher No]])</f>
        <v/>
      </c>
      <c r="BL504" t="str">
        <f>IF(Table1[[#This Row],[Date]]="","",Table1[[#This Row],[Narration]])</f>
        <v/>
      </c>
      <c r="BM504" t="str">
        <f>IF(Table1[[#This Row],[Date]]="","",$A$11&amp;$A$13&amp;ROW())</f>
        <v/>
      </c>
      <c r="BN504" t="str">
        <f>IF(Table1[[#This Row],[Date]]="","",$A$13)</f>
        <v/>
      </c>
      <c r="BP504" t="str">
        <f>IF(Table1[[#This Row],[Ledger 1]]="","","No")</f>
        <v/>
      </c>
      <c r="BQ504" t="str">
        <f>IF(Table1[[#This Row],[Date]]="","",IF(Table1[[#This Row],[Effect 1]]="Dr.","Yes","No"))</f>
        <v/>
      </c>
      <c r="BR504" t="str">
        <f>IF(Table1[[#This Row],[Date]]="","",Table1[[#This Row],[Ledger 1]])</f>
        <v/>
      </c>
      <c r="BS504" t="str">
        <f>IF(Table1[[#This Row],[Date]]="","",IF(Table1[[#This Row],[Effect 1]]="Dr.",-Table1[[#This Row],[Amount 1]],Table1[[#This Row],[Amount 1]]))</f>
        <v/>
      </c>
      <c r="BV504" t="str">
        <f>IF(Table1[[#This Row],[Ledger 2]]="","","No")</f>
        <v/>
      </c>
      <c r="BW504" t="str">
        <f>IF(Table1[[#This Row],[Date]]="","",IF(Table1[[#This Row],[Effect 2]]="Dr.","Yes","No"))</f>
        <v/>
      </c>
      <c r="BX504" t="str">
        <f>IF(Table1[[#This Row],[Date]]="","",Table1[[#This Row],[Ledger 2]])</f>
        <v/>
      </c>
      <c r="BY504" t="str">
        <f>IF(Table1[[#This Row],[Date]]="","",IF(Table1[[#This Row],[Effect 2]]="Dr.",-Table1[[#This Row],[Amount 2]],Table1[[#This Row],[Amount 2]]))</f>
        <v/>
      </c>
      <c r="CB504" t="str">
        <f>IF(Table1[[#This Row],[Ledger 3]]="","","No")</f>
        <v/>
      </c>
      <c r="CC504" t="str">
        <f>IF(Table1[[#This Row],[Ledger 3]]="","",IF(Table1[[#This Row],[Effect 3]]="Dr.","Yes","No"))</f>
        <v/>
      </c>
      <c r="CD504" t="str">
        <f>IF(Table1[[#This Row],[Ledger 3]]="","",Table1[[#This Row],[Ledger 3]])</f>
        <v/>
      </c>
      <c r="CE504" t="str">
        <f>IF(Table1[[#This Row],[Ledger 3]]="","",IF(Table1[[#This Row],[Effect 3]]="Dr.",-Table1[[#This Row],[Amount 3]],Table1[[#This Row],[Amount 3]]))</f>
        <v/>
      </c>
      <c r="CH504" t="str">
        <f>IF(Table1[[#This Row],[Ledger 4]]="","","No")</f>
        <v/>
      </c>
      <c r="CI504" t="str">
        <f>IF(Table1[[#This Row],[Ledger 4]]="","",IF(Table1[[#This Row],[Effect 4]]="Dr.","Yes","No"))</f>
        <v/>
      </c>
      <c r="CJ504" t="str">
        <f>IF(Table1[[#This Row],[Ledger 4]]="","",Table1[[#This Row],[Ledger 4]])</f>
        <v/>
      </c>
      <c r="CK504" t="str">
        <f>IF(Table1[[#This Row],[Ledger 4]]="","",IF(Table1[[#This Row],[Effect 4]]="Dr.",-Table1[[#This Row],[Amount 4]],Table1[[#This Row],[Amount 4]]))</f>
        <v/>
      </c>
      <c r="CN504" t="str">
        <f>IF(Table1[[#This Row],[Ledger 5]]="","","No")</f>
        <v/>
      </c>
      <c r="CO504" t="str">
        <f>IF(Table1[[#This Row],[Ledger 5]]="","",IF(Table1[[#This Row],[Effect 5]]="Dr.","Yes","No"))</f>
        <v/>
      </c>
      <c r="CP504" t="str">
        <f>IF(Table1[[#This Row],[Ledger 5]]="","",Table1[[#This Row],[Ledger 5]])</f>
        <v/>
      </c>
      <c r="CQ504" t="str">
        <f>IF(Table1[[#This Row],[Ledger 5]]="","",IF(Table1[[#This Row],[Effect 5]]="Dr.",-Table1[[#This Row],[Amount 5]],Table1[[#This Row],[Amount 5]]))</f>
        <v/>
      </c>
      <c r="CT504" t="str">
        <f>IF(Table1[[#This Row],[Ledger 6]]="","","No")</f>
        <v/>
      </c>
      <c r="CU504" t="str">
        <f>IF(Table1[[#This Row],[Ledger 6]]="","",IF(Table1[[#This Row],[Effect 6]]="Dr.","Yes","No"))</f>
        <v/>
      </c>
      <c r="CV504" t="str">
        <f>IF(Table1[[#This Row],[Ledger 6]]="","",Table1[[#This Row],[Ledger 6]])</f>
        <v/>
      </c>
      <c r="CW504" t="str">
        <f>IF(Table1[[#This Row],[Ledger 6]]="","",IF(Table1[[#This Row],[Effect 6]]="Dr.",-Table1[[#This Row],[Amount 6]],Table1[[#This Row],[Amount 6]]))</f>
        <v/>
      </c>
      <c r="CZ504" t="str">
        <f>IF(Table1[[#This Row],[Ledger 7]]="","","No")</f>
        <v/>
      </c>
      <c r="DA504" t="str">
        <f>IF(Table1[[#This Row],[Ledger 7]]="","",IF(Table1[[#This Row],[Effect 7]]="Dr.","Yes","No"))</f>
        <v/>
      </c>
      <c r="DB504" t="str">
        <f>IF(Table1[[#This Row],[Ledger 7]]="","",Table1[[#This Row],[Ledger 7]])</f>
        <v/>
      </c>
      <c r="DC504" t="str">
        <f>IF(Table1[[#This Row],[Ledger 7]]="","",IF(Table1[[#This Row],[Effect 7]]="Dr.",-Table1[[#This Row],[Amount 7]],Table1[[#This Row],[Amount 7]]))</f>
        <v/>
      </c>
      <c r="DF504" t="str">
        <f>IF(Table1[[#This Row],[Ledger 8]]="","","No")</f>
        <v/>
      </c>
      <c r="DG504" t="str">
        <f>IF(Table1[[#This Row],[Ledger 8]]="","",IF(Table1[[#This Row],[Effect 8]]="Dr.","Yes","No"))</f>
        <v/>
      </c>
      <c r="DH504" t="str">
        <f>IF(Table1[[#This Row],[Ledger 8]]="","",Table1[[#This Row],[Ledger 8]])</f>
        <v/>
      </c>
      <c r="DI504" t="str">
        <f>IF(Table1[[#This Row],[Ledger 8]]="","",IF(Table1[[#This Row],[Effect 8]]="Dr.",-Table1[[#This Row],[Amount 8]],Table1[[#This Row],[Amount 8]]))</f>
        <v/>
      </c>
      <c r="DL504" t="str">
        <f>IF(Table1[[#This Row],[Ledger 9]]="","","No")</f>
        <v/>
      </c>
      <c r="DM504" t="str">
        <f>IF(Table1[[#This Row],[Ledger 9]]="","",IF(Table1[[#This Row],[Effect 9]]="Dr.","Yes","No"))</f>
        <v/>
      </c>
      <c r="DN504" t="str">
        <f>IF(Table1[[#This Row],[Ledger 9]]="","",Table1[[#This Row],[Ledger 9]])</f>
        <v/>
      </c>
      <c r="DO504" t="str">
        <f>IF(Table1[[#This Row],[Ledger 9]]="","",IF(Table1[[#This Row],[Effect 9]]="Dr.",-Table1[[#This Row],[Amount 9]],Table1[[#This Row],[Amount 9]]))</f>
        <v/>
      </c>
      <c r="DR504" t="str">
        <f>IF(Table1[[#This Row],[Ledger 10]]="","","No")</f>
        <v/>
      </c>
      <c r="DS504" t="str">
        <f>IF(Table1[[#This Row],[Ledger 10]]="","",IF(Table1[[#This Row],[Effect 10]]="Dr.","Yes","No"))</f>
        <v/>
      </c>
      <c r="DT504" t="str">
        <f>IF(Table1[[#This Row],[Ledger 10]]="","",Table1[[#This Row],[Ledger 10]])</f>
        <v/>
      </c>
      <c r="DU504" t="str">
        <f>IF(Table1[[#This Row],[Ledger 10]]="","",IF(Table1[[#This Row],[Effect 10]]="Dr.",-Table1[[#This Row],[Amount 10]],Table1[[#This Row],[Amount 10]]))</f>
        <v/>
      </c>
      <c r="DX504" t="str">
        <f>IF(Table1[[#This Row],[Ledger 11]]="","","No")</f>
        <v/>
      </c>
      <c r="DY504" t="str">
        <f>IF(Table1[[#This Row],[Ledger 11]]="","",IF(Table1[[#This Row],[Effect 11]]="Dr.","Yes","No"))</f>
        <v/>
      </c>
      <c r="DZ504" t="str">
        <f>IF(Table1[[#This Row],[Ledger 11]]="","",Table1[[#This Row],[Ledger 11]])</f>
        <v/>
      </c>
      <c r="EA504" t="str">
        <f>IF(Table1[[#This Row],[Ledger 11]]="","",IF(Table1[[#This Row],[Effect 11]]="Dr.",-Table1[[#This Row],[Amount 11]],Table1[[#This Row],[Amount 11]]))</f>
        <v/>
      </c>
      <c r="ED504" t="str">
        <f>IF(Table1[[#This Row],[Ledger 12]]="","","No")</f>
        <v/>
      </c>
      <c r="EE504" t="str">
        <f>IF(Table1[[#This Row],[Ledger 12]]="","",IF(Table1[[#This Row],[Effect 12]]="Dr.","Yes","No"))</f>
        <v/>
      </c>
      <c r="EF504" t="str">
        <f>IF(Table1[[#This Row],[Ledger 12]]="","",Table1[[#This Row],[Ledger 12]])</f>
        <v/>
      </c>
      <c r="EG504" t="str">
        <f>IF(Table1[[#This Row],[Ledger 12]]="","",IF(Table1[[#This Row],[Effect 12]]="Dr.",-Table1[[#This Row],[Amount 12]],Table1[[#This Row],[Amount 12]]))</f>
        <v/>
      </c>
      <c r="EJ504" t="str">
        <f>IF(Table1[[#This Row],[Ledger 13]]="","","No")</f>
        <v/>
      </c>
      <c r="EK504" t="str">
        <f>IF(Table1[[#This Row],[Ledger 13]]="","",IF(Table1[[#This Row],[Effect 13]]="Dr.","Yes","No"))</f>
        <v/>
      </c>
      <c r="EL504" t="str">
        <f>IF(Table1[[#This Row],[Ledger 13]]="","",Table1[[#This Row],[Ledger 13]])</f>
        <v/>
      </c>
      <c r="EM504" t="str">
        <f>IF(Table1[[#This Row],[Ledger 13]]="","",IF(Table1[[#This Row],[Effect 13]]="Dr.",-Table1[[#This Row],[Amount 13]],Table1[[#This Row],[Amount 13]]))</f>
        <v/>
      </c>
      <c r="EP504" t="str">
        <f>IF(Table1[[#This Row],[Ledger 14]]="","","No")</f>
        <v/>
      </c>
      <c r="EQ504" t="str">
        <f>IF(Table1[[#This Row],[Ledger 14]]="","",IF(Table1[[#This Row],[Effect 14]]="Dr.","Yes","No"))</f>
        <v/>
      </c>
      <c r="ER504" t="str">
        <f>IF(Table1[[#This Row],[Ledger 14]]="","",Table1[[#This Row],[Ledger 14]])</f>
        <v/>
      </c>
      <c r="ES504" t="str">
        <f>IF(Table1[[#This Row],[Ledger 14]]="","",IF(Table1[[#This Row],[Effect 14]]="Dr.",-Table1[[#This Row],[Amount 14]],Table1[[#This Row],[Amount 14]]))</f>
        <v/>
      </c>
      <c r="EV504" t="str">
        <f>IF(Table1[[#This Row],[Ledger 15]]="","","No")</f>
        <v/>
      </c>
      <c r="EW504" t="str">
        <f>IF(Table1[[#This Row],[Ledger 15]]="","",IF(Table1[[#This Row],[Effect 15]]="Dr.","Yes","No"))</f>
        <v/>
      </c>
      <c r="EX504" t="str">
        <f>IF(Table1[[#This Row],[Ledger 15]]="","",Table1[[#This Row],[Ledger 15]])</f>
        <v/>
      </c>
      <c r="EY504" t="str">
        <f>IF(Table1[[#This Row],[Ledger 15]]="","",IF(Table1[[#This Row],[Effect 15]]="Dr.",-Table1[[#This Row],[Amount 15]],Table1[[#This Row],[Amount 15]]))</f>
        <v/>
      </c>
      <c r="FD5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4">
        <f>IF(Table1[[#This Row],[Date]]="",0,IF(AND(Table1[[#This Row],[Date]]&gt;=$FE$2,Table1[[#This Row],[Date]]&lt;=$FE$3),0,1))</f>
        <v>0</v>
      </c>
      <c r="FF504">
        <f>IF(Table1[[#This Row],[Date]]="",0,IF(TYPE(VLOOKUP(Table1[[#This Row],[Voucher Type]],Table1[[#All],[Voucher Type Master]],1,FALSE))=16,1,0))</f>
        <v>0</v>
      </c>
      <c r="FG504">
        <f>IF(TYPE(IF(Table1[[#This Row],[Date]]="",0,IF(VLOOKUP(Table1[[#This Row],[Voucher Type]],$FY$5:$FZ$13,2,0)=Table1[[#This Row],[Effect 1]],0,1)))=16,1,0)</f>
        <v>0</v>
      </c>
      <c r="FH5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4">
        <f>IF(LEN(Table1[[#This Row],[Ledger 1]])&gt;0,IF(TYPE(VLOOKUP(Table1[[#This Row],[Ledger 1]],GZ:GZ,1,0))=16,1,0),0)</f>
        <v>0</v>
      </c>
      <c r="FJ504">
        <f>IF(LEN(Table1[[#This Row],[Ledger 2]])&gt;0,IF(TYPE(VLOOKUP(Table1[[#This Row],[Ledger 2]],GZ:GZ,1,0))=16,1,0),0)</f>
        <v>0</v>
      </c>
      <c r="FK504">
        <f>IF(LEN(Table1[[#This Row],[Ledger 3]])&gt;0,IF(TYPE(VLOOKUP(Table1[[#This Row],[Ledger 3]],GZ:GZ,1,0))=16,1,0),0)</f>
        <v>0</v>
      </c>
      <c r="FL504">
        <f>IF(LEN(Table1[[#This Row],[Ledger 4]])&gt;0,IF(TYPE(VLOOKUP(Table1[[#This Row],[Ledger 4]],GZ:GZ,1,0))=16,1,0),0)</f>
        <v>0</v>
      </c>
      <c r="FM504">
        <f>IF(LEN(Table1[[#This Row],[Ledger 5]])&gt;0,IF(TYPE(VLOOKUP(Table1[[#This Row],[Ledger 5]],GZ:GZ,1,0))=16,1,0),0)</f>
        <v>0</v>
      </c>
      <c r="FN504">
        <f>IF(LEN(Table1[[#This Row],[Ledger 6]])&gt;0,IF(TYPE(VLOOKUP(Table1[[#This Row],[Ledger 6]],$GZ:$GZ,1,0))=16,1,0),0)</f>
        <v>0</v>
      </c>
      <c r="FO504">
        <f>IF(LEN(Table1[[#This Row],[Ledger 7]])&gt;0,IF(TYPE(VLOOKUP(Table1[[#This Row],[Ledger 7]],$GZ:$GZ,1,0))=16,1,0),0)</f>
        <v>0</v>
      </c>
      <c r="FP504">
        <f>IF(LEN(Table1[[#This Row],[Ledger 8]])&gt;0,IF(TYPE(VLOOKUP(Table1[[#This Row],[Ledger 8]],$GZ:$GZ,1,0))=16,1,0),0)</f>
        <v>0</v>
      </c>
      <c r="FQ504">
        <f>IF(LEN(Table1[[#This Row],[Ledger 9]])&gt;0,IF(TYPE(VLOOKUP(Table1[[#This Row],[Ledger 9]],$GZ:$GZ,1,0))=16,1,0),0)</f>
        <v>0</v>
      </c>
      <c r="FR504">
        <f>IF(LEN(Table1[[#This Row],[Ledger 10]])&gt;0,IF(TYPE(VLOOKUP(Table1[[#This Row],[Ledger 10]],$GZ:$GZ,1,0))=16,1,0),0)</f>
        <v>0</v>
      </c>
      <c r="FS504">
        <f>IF(LEN(Table1[[#This Row],[Ledger 11]])&gt;0,IF(TYPE(VLOOKUP(Table1[[#This Row],[Ledger 11]],$GZ:$GZ,1,0))=16,1,0),0)</f>
        <v>0</v>
      </c>
      <c r="FT504">
        <f>IF(LEN(Table1[[#This Row],[Ledger 12]])&gt;0,IF(TYPE(VLOOKUP(Table1[[#This Row],[Ledger 12]],$GZ:$GZ,1,0))=16,1,0),0)</f>
        <v>0</v>
      </c>
      <c r="FU504">
        <f>IF(LEN(Table1[[#This Row],[Ledger 13]])&gt;0,IF(TYPE(VLOOKUP(Table1[[#This Row],[Ledger 13]],$GZ:$GZ,1,0))=16,1,0),0)</f>
        <v>0</v>
      </c>
      <c r="FV504">
        <f>IF(LEN(Table1[[#This Row],[Ledger 14]])&gt;0,IF(TYPE(VLOOKUP(Table1[[#This Row],[Ledger 14]],$GZ:$GZ,1,0))=16,1,0),0)</f>
        <v>0</v>
      </c>
      <c r="FW504">
        <f>IF(LEN(Table1[[#This Row],[Ledger 15]])&gt;0,IF(TYPE(VLOOKUP(Table1[[#This Row],[Ledger 15]],$GZ:$GZ,1,0))=16,1,0),0)</f>
        <v>0</v>
      </c>
    </row>
    <row r="505" spans="4:179" ht="33" customHeight="1" x14ac:dyDescent="0.45">
      <c r="D505" s="8">
        <f t="shared" si="16"/>
        <v>500</v>
      </c>
      <c r="E505" s="32"/>
      <c r="F505" s="34"/>
      <c r="G505" s="34"/>
      <c r="H505" s="34"/>
      <c r="I505" s="34"/>
      <c r="J505" s="38"/>
      <c r="K505" s="33"/>
      <c r="L505" s="36"/>
      <c r="M505" s="35"/>
      <c r="N505" s="34"/>
      <c r="O505" s="41"/>
      <c r="P505" s="35"/>
      <c r="Q505" s="34"/>
      <c r="R505" s="37"/>
      <c r="S505" s="35"/>
      <c r="T505" s="34"/>
      <c r="U505" s="37"/>
      <c r="V505" s="35"/>
      <c r="W505" s="34"/>
      <c r="X505" s="37"/>
      <c r="Y505" s="35"/>
      <c r="Z505" s="34"/>
      <c r="AA505" s="37"/>
      <c r="AB505" s="35"/>
      <c r="AC505" s="34"/>
      <c r="AD505" s="37"/>
      <c r="AE505" s="35"/>
      <c r="AF505" s="34"/>
      <c r="AG505" s="37"/>
      <c r="AH505" s="35"/>
      <c r="AI505" s="34"/>
      <c r="AJ505" s="37"/>
      <c r="AK505" s="35"/>
      <c r="AL505" s="34"/>
      <c r="AM505" s="37"/>
      <c r="AN505" s="35"/>
      <c r="AO505" s="34"/>
      <c r="AP505" s="37"/>
      <c r="AQ505" s="35"/>
      <c r="AR505" s="34"/>
      <c r="AS505" s="37"/>
      <c r="AT505" s="35"/>
      <c r="AU505" s="34"/>
      <c r="AV505" s="37"/>
      <c r="AW505" s="35"/>
      <c r="AX505" s="34"/>
      <c r="AY505" s="37"/>
      <c r="AZ505" s="35"/>
      <c r="BA505" s="34"/>
      <c r="BB505" s="37"/>
      <c r="BC5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5" s="7"/>
      <c r="BF505" t="str">
        <f>IF(Table1[[#This Row],[Date]]="","","&amp;lt;VOUCHER REMOTEID="&amp;""""&amp;$A$11&amp;$A$13&amp;ROW()&amp;""""&amp;" VCHTYPE="""&amp;F505&amp;""" ACTION="""&amp;"Create"&amp;"""&amp;gt;")</f>
        <v/>
      </c>
      <c r="BG505" t="str">
        <f>IF(Table1[[#This Row],[Date]]="","",TEXT(Table1[[#This Row],[Date]],"yyyymmdd"))</f>
        <v/>
      </c>
      <c r="BH505" t="str">
        <f>Table1[[#This Row],[Date2]]</f>
        <v/>
      </c>
      <c r="BI505" t="str">
        <f>IF(Table1[[#This Row],[Date]]="","",Table1[[#This Row],[Voucher Type]])</f>
        <v/>
      </c>
      <c r="BJ505" t="str">
        <f>IF(Table1[[#This Row],[Ref No / Invoice No]]="","",Table1[[#This Row],[Ref No / Invoice No]])</f>
        <v/>
      </c>
      <c r="BK505" t="str">
        <f>IF(Table1[[#This Row],[Voucher No]]="","",Table1[[#This Row],[Voucher No]])</f>
        <v/>
      </c>
      <c r="BL505" t="str">
        <f>IF(Table1[[#This Row],[Date]]="","",Table1[[#This Row],[Narration]])</f>
        <v/>
      </c>
      <c r="BM505" t="str">
        <f>IF(Table1[[#This Row],[Date]]="","",$A$11&amp;$A$13&amp;ROW())</f>
        <v/>
      </c>
      <c r="BN505" t="str">
        <f>IF(Table1[[#This Row],[Date]]="","",$A$13)</f>
        <v/>
      </c>
      <c r="BP505" t="str">
        <f>IF(Table1[[#This Row],[Ledger 1]]="","","No")</f>
        <v/>
      </c>
      <c r="BQ505" t="str">
        <f>IF(Table1[[#This Row],[Date]]="","",IF(Table1[[#This Row],[Effect 1]]="Dr.","Yes","No"))</f>
        <v/>
      </c>
      <c r="BR505" t="str">
        <f>IF(Table1[[#This Row],[Date]]="","",Table1[[#This Row],[Ledger 1]])</f>
        <v/>
      </c>
      <c r="BS505" t="str">
        <f>IF(Table1[[#This Row],[Date]]="","",IF(Table1[[#This Row],[Effect 1]]="Dr.",-Table1[[#This Row],[Amount 1]],Table1[[#This Row],[Amount 1]]))</f>
        <v/>
      </c>
      <c r="BV505" t="str">
        <f>IF(Table1[[#This Row],[Ledger 2]]="","","No")</f>
        <v/>
      </c>
      <c r="BW505" t="str">
        <f>IF(Table1[[#This Row],[Date]]="","",IF(Table1[[#This Row],[Effect 2]]="Dr.","Yes","No"))</f>
        <v/>
      </c>
      <c r="BX505" t="str">
        <f>IF(Table1[[#This Row],[Date]]="","",Table1[[#This Row],[Ledger 2]])</f>
        <v/>
      </c>
      <c r="BY505" t="str">
        <f>IF(Table1[[#This Row],[Date]]="","",IF(Table1[[#This Row],[Effect 2]]="Dr.",-Table1[[#This Row],[Amount 2]],Table1[[#This Row],[Amount 2]]))</f>
        <v/>
      </c>
      <c r="CB505" t="str">
        <f>IF(Table1[[#This Row],[Ledger 3]]="","","No")</f>
        <v/>
      </c>
      <c r="CC505" t="str">
        <f>IF(Table1[[#This Row],[Ledger 3]]="","",IF(Table1[[#This Row],[Effect 3]]="Dr.","Yes","No"))</f>
        <v/>
      </c>
      <c r="CD505" t="str">
        <f>IF(Table1[[#This Row],[Ledger 3]]="","",Table1[[#This Row],[Ledger 3]])</f>
        <v/>
      </c>
      <c r="CE505" t="str">
        <f>IF(Table1[[#This Row],[Ledger 3]]="","",IF(Table1[[#This Row],[Effect 3]]="Dr.",-Table1[[#This Row],[Amount 3]],Table1[[#This Row],[Amount 3]]))</f>
        <v/>
      </c>
      <c r="CH505" t="str">
        <f>IF(Table1[[#This Row],[Ledger 4]]="","","No")</f>
        <v/>
      </c>
      <c r="CI505" t="str">
        <f>IF(Table1[[#This Row],[Ledger 4]]="","",IF(Table1[[#This Row],[Effect 4]]="Dr.","Yes","No"))</f>
        <v/>
      </c>
      <c r="CJ505" t="str">
        <f>IF(Table1[[#This Row],[Ledger 4]]="","",Table1[[#This Row],[Ledger 4]])</f>
        <v/>
      </c>
      <c r="CK505" t="str">
        <f>IF(Table1[[#This Row],[Ledger 4]]="","",IF(Table1[[#This Row],[Effect 4]]="Dr.",-Table1[[#This Row],[Amount 4]],Table1[[#This Row],[Amount 4]]))</f>
        <v/>
      </c>
      <c r="CN505" t="str">
        <f>IF(Table1[[#This Row],[Ledger 5]]="","","No")</f>
        <v/>
      </c>
      <c r="CO505" t="str">
        <f>IF(Table1[[#This Row],[Ledger 5]]="","",IF(Table1[[#This Row],[Effect 5]]="Dr.","Yes","No"))</f>
        <v/>
      </c>
      <c r="CP505" t="str">
        <f>IF(Table1[[#This Row],[Ledger 5]]="","",Table1[[#This Row],[Ledger 5]])</f>
        <v/>
      </c>
      <c r="CQ505" t="str">
        <f>IF(Table1[[#This Row],[Ledger 5]]="","",IF(Table1[[#This Row],[Effect 5]]="Dr.",-Table1[[#This Row],[Amount 5]],Table1[[#This Row],[Amount 5]]))</f>
        <v/>
      </c>
      <c r="CT505" t="str">
        <f>IF(Table1[[#This Row],[Ledger 6]]="","","No")</f>
        <v/>
      </c>
      <c r="CU505" t="str">
        <f>IF(Table1[[#This Row],[Ledger 6]]="","",IF(Table1[[#This Row],[Effect 6]]="Dr.","Yes","No"))</f>
        <v/>
      </c>
      <c r="CV505" t="str">
        <f>IF(Table1[[#This Row],[Ledger 6]]="","",Table1[[#This Row],[Ledger 6]])</f>
        <v/>
      </c>
      <c r="CW505" t="str">
        <f>IF(Table1[[#This Row],[Ledger 6]]="","",IF(Table1[[#This Row],[Effect 6]]="Dr.",-Table1[[#This Row],[Amount 6]],Table1[[#This Row],[Amount 6]]))</f>
        <v/>
      </c>
      <c r="CZ505" t="str">
        <f>IF(Table1[[#This Row],[Ledger 7]]="","","No")</f>
        <v/>
      </c>
      <c r="DA505" t="str">
        <f>IF(Table1[[#This Row],[Ledger 7]]="","",IF(Table1[[#This Row],[Effect 7]]="Dr.","Yes","No"))</f>
        <v/>
      </c>
      <c r="DB505" t="str">
        <f>IF(Table1[[#This Row],[Ledger 7]]="","",Table1[[#This Row],[Ledger 7]])</f>
        <v/>
      </c>
      <c r="DC505" t="str">
        <f>IF(Table1[[#This Row],[Ledger 7]]="","",IF(Table1[[#This Row],[Effect 7]]="Dr.",-Table1[[#This Row],[Amount 7]],Table1[[#This Row],[Amount 7]]))</f>
        <v/>
      </c>
      <c r="DF505" t="str">
        <f>IF(Table1[[#This Row],[Ledger 8]]="","","No")</f>
        <v/>
      </c>
      <c r="DG505" t="str">
        <f>IF(Table1[[#This Row],[Ledger 8]]="","",IF(Table1[[#This Row],[Effect 8]]="Dr.","Yes","No"))</f>
        <v/>
      </c>
      <c r="DH505" t="str">
        <f>IF(Table1[[#This Row],[Ledger 8]]="","",Table1[[#This Row],[Ledger 8]])</f>
        <v/>
      </c>
      <c r="DI505" t="str">
        <f>IF(Table1[[#This Row],[Ledger 8]]="","",IF(Table1[[#This Row],[Effect 8]]="Dr.",-Table1[[#This Row],[Amount 8]],Table1[[#This Row],[Amount 8]]))</f>
        <v/>
      </c>
      <c r="DL505" t="str">
        <f>IF(Table1[[#This Row],[Ledger 9]]="","","No")</f>
        <v/>
      </c>
      <c r="DM505" t="str">
        <f>IF(Table1[[#This Row],[Ledger 9]]="","",IF(Table1[[#This Row],[Effect 9]]="Dr.","Yes","No"))</f>
        <v/>
      </c>
      <c r="DN505" t="str">
        <f>IF(Table1[[#This Row],[Ledger 9]]="","",Table1[[#This Row],[Ledger 9]])</f>
        <v/>
      </c>
      <c r="DO505" t="str">
        <f>IF(Table1[[#This Row],[Ledger 9]]="","",IF(Table1[[#This Row],[Effect 9]]="Dr.",-Table1[[#This Row],[Amount 9]],Table1[[#This Row],[Amount 9]]))</f>
        <v/>
      </c>
      <c r="DR505" t="str">
        <f>IF(Table1[[#This Row],[Ledger 10]]="","","No")</f>
        <v/>
      </c>
      <c r="DS505" t="str">
        <f>IF(Table1[[#This Row],[Ledger 10]]="","",IF(Table1[[#This Row],[Effect 10]]="Dr.","Yes","No"))</f>
        <v/>
      </c>
      <c r="DT505" t="str">
        <f>IF(Table1[[#This Row],[Ledger 10]]="","",Table1[[#This Row],[Ledger 10]])</f>
        <v/>
      </c>
      <c r="DU505" t="str">
        <f>IF(Table1[[#This Row],[Ledger 10]]="","",IF(Table1[[#This Row],[Effect 10]]="Dr.",-Table1[[#This Row],[Amount 10]],Table1[[#This Row],[Amount 10]]))</f>
        <v/>
      </c>
      <c r="DX505" t="str">
        <f>IF(Table1[[#This Row],[Ledger 11]]="","","No")</f>
        <v/>
      </c>
      <c r="DY505" t="str">
        <f>IF(Table1[[#This Row],[Ledger 11]]="","",IF(Table1[[#This Row],[Effect 11]]="Dr.","Yes","No"))</f>
        <v/>
      </c>
      <c r="DZ505" t="str">
        <f>IF(Table1[[#This Row],[Ledger 11]]="","",Table1[[#This Row],[Ledger 11]])</f>
        <v/>
      </c>
      <c r="EA505" t="str">
        <f>IF(Table1[[#This Row],[Ledger 11]]="","",IF(Table1[[#This Row],[Effect 11]]="Dr.",-Table1[[#This Row],[Amount 11]],Table1[[#This Row],[Amount 11]]))</f>
        <v/>
      </c>
      <c r="ED505" t="str">
        <f>IF(Table1[[#This Row],[Ledger 12]]="","","No")</f>
        <v/>
      </c>
      <c r="EE505" t="str">
        <f>IF(Table1[[#This Row],[Ledger 12]]="","",IF(Table1[[#This Row],[Effect 12]]="Dr.","Yes","No"))</f>
        <v/>
      </c>
      <c r="EF505" t="str">
        <f>IF(Table1[[#This Row],[Ledger 12]]="","",Table1[[#This Row],[Ledger 12]])</f>
        <v/>
      </c>
      <c r="EG505" t="str">
        <f>IF(Table1[[#This Row],[Ledger 12]]="","",IF(Table1[[#This Row],[Effect 12]]="Dr.",-Table1[[#This Row],[Amount 12]],Table1[[#This Row],[Amount 12]]))</f>
        <v/>
      </c>
      <c r="EJ505" t="str">
        <f>IF(Table1[[#This Row],[Ledger 13]]="","","No")</f>
        <v/>
      </c>
      <c r="EK505" t="str">
        <f>IF(Table1[[#This Row],[Ledger 13]]="","",IF(Table1[[#This Row],[Effect 13]]="Dr.","Yes","No"))</f>
        <v/>
      </c>
      <c r="EL505" t="str">
        <f>IF(Table1[[#This Row],[Ledger 13]]="","",Table1[[#This Row],[Ledger 13]])</f>
        <v/>
      </c>
      <c r="EM505" t="str">
        <f>IF(Table1[[#This Row],[Ledger 13]]="","",IF(Table1[[#This Row],[Effect 13]]="Dr.",-Table1[[#This Row],[Amount 13]],Table1[[#This Row],[Amount 13]]))</f>
        <v/>
      </c>
      <c r="EP505" t="str">
        <f>IF(Table1[[#This Row],[Ledger 14]]="","","No")</f>
        <v/>
      </c>
      <c r="EQ505" t="str">
        <f>IF(Table1[[#This Row],[Ledger 14]]="","",IF(Table1[[#This Row],[Effect 14]]="Dr.","Yes","No"))</f>
        <v/>
      </c>
      <c r="ER505" t="str">
        <f>IF(Table1[[#This Row],[Ledger 14]]="","",Table1[[#This Row],[Ledger 14]])</f>
        <v/>
      </c>
      <c r="ES505" t="str">
        <f>IF(Table1[[#This Row],[Ledger 14]]="","",IF(Table1[[#This Row],[Effect 14]]="Dr.",-Table1[[#This Row],[Amount 14]],Table1[[#This Row],[Amount 14]]))</f>
        <v/>
      </c>
      <c r="EV505" t="str">
        <f>IF(Table1[[#This Row],[Ledger 15]]="","","No")</f>
        <v/>
      </c>
      <c r="EW505" t="str">
        <f>IF(Table1[[#This Row],[Ledger 15]]="","",IF(Table1[[#This Row],[Effect 15]]="Dr.","Yes","No"))</f>
        <v/>
      </c>
      <c r="EX505" t="str">
        <f>IF(Table1[[#This Row],[Ledger 15]]="","",Table1[[#This Row],[Ledger 15]])</f>
        <v/>
      </c>
      <c r="EY505" t="str">
        <f>IF(Table1[[#This Row],[Ledger 15]]="","",IF(Table1[[#This Row],[Effect 15]]="Dr.",-Table1[[#This Row],[Amount 15]],Table1[[#This Row],[Amount 15]]))</f>
        <v/>
      </c>
      <c r="FD5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5">
        <f>IF(Table1[[#This Row],[Date]]="",0,IF(AND(Table1[[#This Row],[Date]]&gt;=$FE$2,Table1[[#This Row],[Date]]&lt;=$FE$3),0,1))</f>
        <v>0</v>
      </c>
      <c r="FF505">
        <f>IF(Table1[[#This Row],[Date]]="",0,IF(TYPE(VLOOKUP(Table1[[#This Row],[Voucher Type]],Table1[[#All],[Voucher Type Master]],1,FALSE))=16,1,0))</f>
        <v>0</v>
      </c>
      <c r="FG505">
        <f>IF(TYPE(IF(Table1[[#This Row],[Date]]="",0,IF(VLOOKUP(Table1[[#This Row],[Voucher Type]],$FY$5:$FZ$13,2,0)=Table1[[#This Row],[Effect 1]],0,1)))=16,1,0)</f>
        <v>0</v>
      </c>
      <c r="FH5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5">
        <f>IF(LEN(Table1[[#This Row],[Ledger 1]])&gt;0,IF(TYPE(VLOOKUP(Table1[[#This Row],[Ledger 1]],GZ:GZ,1,0))=16,1,0),0)</f>
        <v>0</v>
      </c>
      <c r="FJ505">
        <f>IF(LEN(Table1[[#This Row],[Ledger 2]])&gt;0,IF(TYPE(VLOOKUP(Table1[[#This Row],[Ledger 2]],GZ:GZ,1,0))=16,1,0),0)</f>
        <v>0</v>
      </c>
      <c r="FK505">
        <f>IF(LEN(Table1[[#This Row],[Ledger 3]])&gt;0,IF(TYPE(VLOOKUP(Table1[[#This Row],[Ledger 3]],GZ:GZ,1,0))=16,1,0),0)</f>
        <v>0</v>
      </c>
      <c r="FL505">
        <f>IF(LEN(Table1[[#This Row],[Ledger 4]])&gt;0,IF(TYPE(VLOOKUP(Table1[[#This Row],[Ledger 4]],GZ:GZ,1,0))=16,1,0),0)</f>
        <v>0</v>
      </c>
      <c r="FM505">
        <f>IF(LEN(Table1[[#This Row],[Ledger 5]])&gt;0,IF(TYPE(VLOOKUP(Table1[[#This Row],[Ledger 5]],GZ:GZ,1,0))=16,1,0),0)</f>
        <v>0</v>
      </c>
      <c r="FN505">
        <f>IF(LEN(Table1[[#This Row],[Ledger 6]])&gt;0,IF(TYPE(VLOOKUP(Table1[[#This Row],[Ledger 6]],$GZ:$GZ,1,0))=16,1,0),0)</f>
        <v>0</v>
      </c>
      <c r="FO505">
        <f>IF(LEN(Table1[[#This Row],[Ledger 7]])&gt;0,IF(TYPE(VLOOKUP(Table1[[#This Row],[Ledger 7]],$GZ:$GZ,1,0))=16,1,0),0)</f>
        <v>0</v>
      </c>
      <c r="FP505">
        <f>IF(LEN(Table1[[#This Row],[Ledger 8]])&gt;0,IF(TYPE(VLOOKUP(Table1[[#This Row],[Ledger 8]],$GZ:$GZ,1,0))=16,1,0),0)</f>
        <v>0</v>
      </c>
      <c r="FQ505">
        <f>IF(LEN(Table1[[#This Row],[Ledger 9]])&gt;0,IF(TYPE(VLOOKUP(Table1[[#This Row],[Ledger 9]],$GZ:$GZ,1,0))=16,1,0),0)</f>
        <v>0</v>
      </c>
      <c r="FR505">
        <f>IF(LEN(Table1[[#This Row],[Ledger 10]])&gt;0,IF(TYPE(VLOOKUP(Table1[[#This Row],[Ledger 10]],$GZ:$GZ,1,0))=16,1,0),0)</f>
        <v>0</v>
      </c>
      <c r="FS505">
        <f>IF(LEN(Table1[[#This Row],[Ledger 11]])&gt;0,IF(TYPE(VLOOKUP(Table1[[#This Row],[Ledger 11]],$GZ:$GZ,1,0))=16,1,0),0)</f>
        <v>0</v>
      </c>
      <c r="FT505">
        <f>IF(LEN(Table1[[#This Row],[Ledger 12]])&gt;0,IF(TYPE(VLOOKUP(Table1[[#This Row],[Ledger 12]],$GZ:$GZ,1,0))=16,1,0),0)</f>
        <v>0</v>
      </c>
      <c r="FU505">
        <f>IF(LEN(Table1[[#This Row],[Ledger 13]])&gt;0,IF(TYPE(VLOOKUP(Table1[[#This Row],[Ledger 13]],$GZ:$GZ,1,0))=16,1,0),0)</f>
        <v>0</v>
      </c>
      <c r="FV505">
        <f>IF(LEN(Table1[[#This Row],[Ledger 14]])&gt;0,IF(TYPE(VLOOKUP(Table1[[#This Row],[Ledger 14]],$GZ:$GZ,1,0))=16,1,0),0)</f>
        <v>0</v>
      </c>
      <c r="FW505">
        <f>IF(LEN(Table1[[#This Row],[Ledger 15]])&gt;0,IF(TYPE(VLOOKUP(Table1[[#This Row],[Ledger 15]],$GZ:$GZ,1,0))=16,1,0),0)</f>
        <v>0</v>
      </c>
    </row>
    <row r="506" spans="4:179" ht="33" customHeight="1" x14ac:dyDescent="0.45">
      <c r="D506" s="8">
        <f t="shared" si="16"/>
        <v>501</v>
      </c>
      <c r="E506" s="32"/>
      <c r="F506" s="34"/>
      <c r="G506" s="34"/>
      <c r="H506" s="34"/>
      <c r="I506" s="34"/>
      <c r="J506" s="38"/>
      <c r="K506" s="33"/>
      <c r="L506" s="36"/>
      <c r="M506" s="35"/>
      <c r="N506" s="34"/>
      <c r="O506" s="41"/>
      <c r="P506" s="35"/>
      <c r="Q506" s="34"/>
      <c r="R506" s="37"/>
      <c r="S506" s="35"/>
      <c r="T506" s="34"/>
      <c r="U506" s="37"/>
      <c r="V506" s="35"/>
      <c r="W506" s="34"/>
      <c r="X506" s="37"/>
      <c r="Y506" s="35"/>
      <c r="Z506" s="34"/>
      <c r="AA506" s="37"/>
      <c r="AB506" s="35"/>
      <c r="AC506" s="34"/>
      <c r="AD506" s="37"/>
      <c r="AE506" s="35"/>
      <c r="AF506" s="34"/>
      <c r="AG506" s="37"/>
      <c r="AH506" s="35"/>
      <c r="AI506" s="34"/>
      <c r="AJ506" s="37"/>
      <c r="AK506" s="35"/>
      <c r="AL506" s="34"/>
      <c r="AM506" s="37"/>
      <c r="AN506" s="35"/>
      <c r="AO506" s="34"/>
      <c r="AP506" s="37"/>
      <c r="AQ506" s="35"/>
      <c r="AR506" s="34"/>
      <c r="AS506" s="37"/>
      <c r="AT506" s="35"/>
      <c r="AU506" s="34"/>
      <c r="AV506" s="37"/>
      <c r="AW506" s="35"/>
      <c r="AX506" s="34"/>
      <c r="AY506" s="37"/>
      <c r="AZ506" s="35"/>
      <c r="BA506" s="34"/>
      <c r="BB506" s="37"/>
      <c r="BC5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6" s="7"/>
      <c r="BF506" t="str">
        <f>IF(Table1[[#This Row],[Date]]="","","&amp;lt;VOUCHER REMOTEID="&amp;""""&amp;$A$11&amp;$A$13&amp;ROW()&amp;""""&amp;" VCHTYPE="""&amp;F506&amp;""" ACTION="""&amp;"Create"&amp;"""&amp;gt;")</f>
        <v/>
      </c>
      <c r="BG506" t="str">
        <f>IF(Table1[[#This Row],[Date]]="","",TEXT(Table1[[#This Row],[Date]],"yyyymmdd"))</f>
        <v/>
      </c>
      <c r="BH506" t="str">
        <f>Table1[[#This Row],[Date2]]</f>
        <v/>
      </c>
      <c r="BI506" t="str">
        <f>IF(Table1[[#This Row],[Date]]="","",Table1[[#This Row],[Voucher Type]])</f>
        <v/>
      </c>
      <c r="BJ506" t="str">
        <f>IF(Table1[[#This Row],[Ref No / Invoice No]]="","",Table1[[#This Row],[Ref No / Invoice No]])</f>
        <v/>
      </c>
      <c r="BK506" t="str">
        <f>IF(Table1[[#This Row],[Voucher No]]="","",Table1[[#This Row],[Voucher No]])</f>
        <v/>
      </c>
      <c r="BL506" t="str">
        <f>IF(Table1[[#This Row],[Date]]="","",Table1[[#This Row],[Narration]])</f>
        <v/>
      </c>
      <c r="BM506" t="str">
        <f>IF(Table1[[#This Row],[Date]]="","",$A$11&amp;$A$13&amp;ROW())</f>
        <v/>
      </c>
      <c r="BN506" t="str">
        <f>IF(Table1[[#This Row],[Date]]="","",$A$13)</f>
        <v/>
      </c>
      <c r="BP506" t="str">
        <f>IF(Table1[[#This Row],[Ledger 1]]="","","No")</f>
        <v/>
      </c>
      <c r="BQ506" t="str">
        <f>IF(Table1[[#This Row],[Date]]="","",IF(Table1[[#This Row],[Effect 1]]="Dr.","Yes","No"))</f>
        <v/>
      </c>
      <c r="BR506" t="str">
        <f>IF(Table1[[#This Row],[Date]]="","",Table1[[#This Row],[Ledger 1]])</f>
        <v/>
      </c>
      <c r="BS506" t="str">
        <f>IF(Table1[[#This Row],[Date]]="","",IF(Table1[[#This Row],[Effect 1]]="Dr.",-Table1[[#This Row],[Amount 1]],Table1[[#This Row],[Amount 1]]))</f>
        <v/>
      </c>
      <c r="BV506" t="str">
        <f>IF(Table1[[#This Row],[Ledger 2]]="","","No")</f>
        <v/>
      </c>
      <c r="BW506" t="str">
        <f>IF(Table1[[#This Row],[Date]]="","",IF(Table1[[#This Row],[Effect 2]]="Dr.","Yes","No"))</f>
        <v/>
      </c>
      <c r="BX506" t="str">
        <f>IF(Table1[[#This Row],[Date]]="","",Table1[[#This Row],[Ledger 2]])</f>
        <v/>
      </c>
      <c r="BY506" t="str">
        <f>IF(Table1[[#This Row],[Date]]="","",IF(Table1[[#This Row],[Effect 2]]="Dr.",-Table1[[#This Row],[Amount 2]],Table1[[#This Row],[Amount 2]]))</f>
        <v/>
      </c>
      <c r="CB506" t="str">
        <f>IF(Table1[[#This Row],[Ledger 3]]="","","No")</f>
        <v/>
      </c>
      <c r="CC506" t="str">
        <f>IF(Table1[[#This Row],[Ledger 3]]="","",IF(Table1[[#This Row],[Effect 3]]="Dr.","Yes","No"))</f>
        <v/>
      </c>
      <c r="CD506" t="str">
        <f>IF(Table1[[#This Row],[Ledger 3]]="","",Table1[[#This Row],[Ledger 3]])</f>
        <v/>
      </c>
      <c r="CE506" t="str">
        <f>IF(Table1[[#This Row],[Ledger 3]]="","",IF(Table1[[#This Row],[Effect 3]]="Dr.",-Table1[[#This Row],[Amount 3]],Table1[[#This Row],[Amount 3]]))</f>
        <v/>
      </c>
      <c r="CH506" t="str">
        <f>IF(Table1[[#This Row],[Ledger 4]]="","","No")</f>
        <v/>
      </c>
      <c r="CI506" t="str">
        <f>IF(Table1[[#This Row],[Ledger 4]]="","",IF(Table1[[#This Row],[Effect 4]]="Dr.","Yes","No"))</f>
        <v/>
      </c>
      <c r="CJ506" t="str">
        <f>IF(Table1[[#This Row],[Ledger 4]]="","",Table1[[#This Row],[Ledger 4]])</f>
        <v/>
      </c>
      <c r="CK506" t="str">
        <f>IF(Table1[[#This Row],[Ledger 4]]="","",IF(Table1[[#This Row],[Effect 4]]="Dr.",-Table1[[#This Row],[Amount 4]],Table1[[#This Row],[Amount 4]]))</f>
        <v/>
      </c>
      <c r="CN506" t="str">
        <f>IF(Table1[[#This Row],[Ledger 5]]="","","No")</f>
        <v/>
      </c>
      <c r="CO506" t="str">
        <f>IF(Table1[[#This Row],[Ledger 5]]="","",IF(Table1[[#This Row],[Effect 5]]="Dr.","Yes","No"))</f>
        <v/>
      </c>
      <c r="CP506" t="str">
        <f>IF(Table1[[#This Row],[Ledger 5]]="","",Table1[[#This Row],[Ledger 5]])</f>
        <v/>
      </c>
      <c r="CQ506" t="str">
        <f>IF(Table1[[#This Row],[Ledger 5]]="","",IF(Table1[[#This Row],[Effect 5]]="Dr.",-Table1[[#This Row],[Amount 5]],Table1[[#This Row],[Amount 5]]))</f>
        <v/>
      </c>
      <c r="CT506" t="str">
        <f>IF(Table1[[#This Row],[Ledger 6]]="","","No")</f>
        <v/>
      </c>
      <c r="CU506" t="str">
        <f>IF(Table1[[#This Row],[Ledger 6]]="","",IF(Table1[[#This Row],[Effect 6]]="Dr.","Yes","No"))</f>
        <v/>
      </c>
      <c r="CV506" t="str">
        <f>IF(Table1[[#This Row],[Ledger 6]]="","",Table1[[#This Row],[Ledger 6]])</f>
        <v/>
      </c>
      <c r="CW506" t="str">
        <f>IF(Table1[[#This Row],[Ledger 6]]="","",IF(Table1[[#This Row],[Effect 6]]="Dr.",-Table1[[#This Row],[Amount 6]],Table1[[#This Row],[Amount 6]]))</f>
        <v/>
      </c>
      <c r="CZ506" t="str">
        <f>IF(Table1[[#This Row],[Ledger 7]]="","","No")</f>
        <v/>
      </c>
      <c r="DA506" t="str">
        <f>IF(Table1[[#This Row],[Ledger 7]]="","",IF(Table1[[#This Row],[Effect 7]]="Dr.","Yes","No"))</f>
        <v/>
      </c>
      <c r="DB506" t="str">
        <f>IF(Table1[[#This Row],[Ledger 7]]="","",Table1[[#This Row],[Ledger 7]])</f>
        <v/>
      </c>
      <c r="DC506" t="str">
        <f>IF(Table1[[#This Row],[Ledger 7]]="","",IF(Table1[[#This Row],[Effect 7]]="Dr.",-Table1[[#This Row],[Amount 7]],Table1[[#This Row],[Amount 7]]))</f>
        <v/>
      </c>
      <c r="DF506" t="str">
        <f>IF(Table1[[#This Row],[Ledger 8]]="","","No")</f>
        <v/>
      </c>
      <c r="DG506" t="str">
        <f>IF(Table1[[#This Row],[Ledger 8]]="","",IF(Table1[[#This Row],[Effect 8]]="Dr.","Yes","No"))</f>
        <v/>
      </c>
      <c r="DH506" t="str">
        <f>IF(Table1[[#This Row],[Ledger 8]]="","",Table1[[#This Row],[Ledger 8]])</f>
        <v/>
      </c>
      <c r="DI506" t="str">
        <f>IF(Table1[[#This Row],[Ledger 8]]="","",IF(Table1[[#This Row],[Effect 8]]="Dr.",-Table1[[#This Row],[Amount 8]],Table1[[#This Row],[Amount 8]]))</f>
        <v/>
      </c>
      <c r="DL506" t="str">
        <f>IF(Table1[[#This Row],[Ledger 9]]="","","No")</f>
        <v/>
      </c>
      <c r="DM506" t="str">
        <f>IF(Table1[[#This Row],[Ledger 9]]="","",IF(Table1[[#This Row],[Effect 9]]="Dr.","Yes","No"))</f>
        <v/>
      </c>
      <c r="DN506" t="str">
        <f>IF(Table1[[#This Row],[Ledger 9]]="","",Table1[[#This Row],[Ledger 9]])</f>
        <v/>
      </c>
      <c r="DO506" t="str">
        <f>IF(Table1[[#This Row],[Ledger 9]]="","",IF(Table1[[#This Row],[Effect 9]]="Dr.",-Table1[[#This Row],[Amount 9]],Table1[[#This Row],[Amount 9]]))</f>
        <v/>
      </c>
      <c r="DR506" t="str">
        <f>IF(Table1[[#This Row],[Ledger 10]]="","","No")</f>
        <v/>
      </c>
      <c r="DS506" t="str">
        <f>IF(Table1[[#This Row],[Ledger 10]]="","",IF(Table1[[#This Row],[Effect 10]]="Dr.","Yes","No"))</f>
        <v/>
      </c>
      <c r="DT506" t="str">
        <f>IF(Table1[[#This Row],[Ledger 10]]="","",Table1[[#This Row],[Ledger 10]])</f>
        <v/>
      </c>
      <c r="DU506" t="str">
        <f>IF(Table1[[#This Row],[Ledger 10]]="","",IF(Table1[[#This Row],[Effect 10]]="Dr.",-Table1[[#This Row],[Amount 10]],Table1[[#This Row],[Amount 10]]))</f>
        <v/>
      </c>
      <c r="DX506" t="str">
        <f>IF(Table1[[#This Row],[Ledger 11]]="","","No")</f>
        <v/>
      </c>
      <c r="DY506" t="str">
        <f>IF(Table1[[#This Row],[Ledger 11]]="","",IF(Table1[[#This Row],[Effect 11]]="Dr.","Yes","No"))</f>
        <v/>
      </c>
      <c r="DZ506" t="str">
        <f>IF(Table1[[#This Row],[Ledger 11]]="","",Table1[[#This Row],[Ledger 11]])</f>
        <v/>
      </c>
      <c r="EA506" t="str">
        <f>IF(Table1[[#This Row],[Ledger 11]]="","",IF(Table1[[#This Row],[Effect 11]]="Dr.",-Table1[[#This Row],[Amount 11]],Table1[[#This Row],[Amount 11]]))</f>
        <v/>
      </c>
      <c r="ED506" t="str">
        <f>IF(Table1[[#This Row],[Ledger 12]]="","","No")</f>
        <v/>
      </c>
      <c r="EE506" t="str">
        <f>IF(Table1[[#This Row],[Ledger 12]]="","",IF(Table1[[#This Row],[Effect 12]]="Dr.","Yes","No"))</f>
        <v/>
      </c>
      <c r="EF506" t="str">
        <f>IF(Table1[[#This Row],[Ledger 12]]="","",Table1[[#This Row],[Ledger 12]])</f>
        <v/>
      </c>
      <c r="EG506" t="str">
        <f>IF(Table1[[#This Row],[Ledger 12]]="","",IF(Table1[[#This Row],[Effect 12]]="Dr.",-Table1[[#This Row],[Amount 12]],Table1[[#This Row],[Amount 12]]))</f>
        <v/>
      </c>
      <c r="EJ506" t="str">
        <f>IF(Table1[[#This Row],[Ledger 13]]="","","No")</f>
        <v/>
      </c>
      <c r="EK506" t="str">
        <f>IF(Table1[[#This Row],[Ledger 13]]="","",IF(Table1[[#This Row],[Effect 13]]="Dr.","Yes","No"))</f>
        <v/>
      </c>
      <c r="EL506" t="str">
        <f>IF(Table1[[#This Row],[Ledger 13]]="","",Table1[[#This Row],[Ledger 13]])</f>
        <v/>
      </c>
      <c r="EM506" t="str">
        <f>IF(Table1[[#This Row],[Ledger 13]]="","",IF(Table1[[#This Row],[Effect 13]]="Dr.",-Table1[[#This Row],[Amount 13]],Table1[[#This Row],[Amount 13]]))</f>
        <v/>
      </c>
      <c r="EP506" t="str">
        <f>IF(Table1[[#This Row],[Ledger 14]]="","","No")</f>
        <v/>
      </c>
      <c r="EQ506" t="str">
        <f>IF(Table1[[#This Row],[Ledger 14]]="","",IF(Table1[[#This Row],[Effect 14]]="Dr.","Yes","No"))</f>
        <v/>
      </c>
      <c r="ER506" t="str">
        <f>IF(Table1[[#This Row],[Ledger 14]]="","",Table1[[#This Row],[Ledger 14]])</f>
        <v/>
      </c>
      <c r="ES506" t="str">
        <f>IF(Table1[[#This Row],[Ledger 14]]="","",IF(Table1[[#This Row],[Effect 14]]="Dr.",-Table1[[#This Row],[Amount 14]],Table1[[#This Row],[Amount 14]]))</f>
        <v/>
      </c>
      <c r="EV506" t="str">
        <f>IF(Table1[[#This Row],[Ledger 15]]="","","No")</f>
        <v/>
      </c>
      <c r="EW506" t="str">
        <f>IF(Table1[[#This Row],[Ledger 15]]="","",IF(Table1[[#This Row],[Effect 15]]="Dr.","Yes","No"))</f>
        <v/>
      </c>
      <c r="EX506" t="str">
        <f>IF(Table1[[#This Row],[Ledger 15]]="","",Table1[[#This Row],[Ledger 15]])</f>
        <v/>
      </c>
      <c r="EY506" t="str">
        <f>IF(Table1[[#This Row],[Ledger 15]]="","",IF(Table1[[#This Row],[Effect 15]]="Dr.",-Table1[[#This Row],[Amount 15]],Table1[[#This Row],[Amount 15]]))</f>
        <v/>
      </c>
      <c r="FD5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6">
        <f>IF(Table1[[#This Row],[Date]]="",0,IF(AND(Table1[[#This Row],[Date]]&gt;=$FE$2,Table1[[#This Row],[Date]]&lt;=$FE$3),0,1))</f>
        <v>0</v>
      </c>
      <c r="FF506">
        <f>IF(Table1[[#This Row],[Date]]="",0,IF(TYPE(VLOOKUP(Table1[[#This Row],[Voucher Type]],Table1[[#All],[Voucher Type Master]],1,FALSE))=16,1,0))</f>
        <v>0</v>
      </c>
      <c r="FG506">
        <f>IF(TYPE(IF(Table1[[#This Row],[Date]]="",0,IF(VLOOKUP(Table1[[#This Row],[Voucher Type]],$FY$5:$FZ$13,2,0)=Table1[[#This Row],[Effect 1]],0,1)))=16,1,0)</f>
        <v>0</v>
      </c>
      <c r="FH5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6">
        <f>IF(LEN(Table1[[#This Row],[Ledger 1]])&gt;0,IF(TYPE(VLOOKUP(Table1[[#This Row],[Ledger 1]],GZ:GZ,1,0))=16,1,0),0)</f>
        <v>0</v>
      </c>
      <c r="FJ506">
        <f>IF(LEN(Table1[[#This Row],[Ledger 2]])&gt;0,IF(TYPE(VLOOKUP(Table1[[#This Row],[Ledger 2]],GZ:GZ,1,0))=16,1,0),0)</f>
        <v>0</v>
      </c>
      <c r="FK506">
        <f>IF(LEN(Table1[[#This Row],[Ledger 3]])&gt;0,IF(TYPE(VLOOKUP(Table1[[#This Row],[Ledger 3]],GZ:GZ,1,0))=16,1,0),0)</f>
        <v>0</v>
      </c>
      <c r="FL506">
        <f>IF(LEN(Table1[[#This Row],[Ledger 4]])&gt;0,IF(TYPE(VLOOKUP(Table1[[#This Row],[Ledger 4]],GZ:GZ,1,0))=16,1,0),0)</f>
        <v>0</v>
      </c>
      <c r="FM506">
        <f>IF(LEN(Table1[[#This Row],[Ledger 5]])&gt;0,IF(TYPE(VLOOKUP(Table1[[#This Row],[Ledger 5]],GZ:GZ,1,0))=16,1,0),0)</f>
        <v>0</v>
      </c>
      <c r="FN506">
        <f>IF(LEN(Table1[[#This Row],[Ledger 6]])&gt;0,IF(TYPE(VLOOKUP(Table1[[#This Row],[Ledger 6]],$GZ:$GZ,1,0))=16,1,0),0)</f>
        <v>0</v>
      </c>
      <c r="FO506">
        <f>IF(LEN(Table1[[#This Row],[Ledger 7]])&gt;0,IF(TYPE(VLOOKUP(Table1[[#This Row],[Ledger 7]],$GZ:$GZ,1,0))=16,1,0),0)</f>
        <v>0</v>
      </c>
      <c r="FP506">
        <f>IF(LEN(Table1[[#This Row],[Ledger 8]])&gt;0,IF(TYPE(VLOOKUP(Table1[[#This Row],[Ledger 8]],$GZ:$GZ,1,0))=16,1,0),0)</f>
        <v>0</v>
      </c>
      <c r="FQ506">
        <f>IF(LEN(Table1[[#This Row],[Ledger 9]])&gt;0,IF(TYPE(VLOOKUP(Table1[[#This Row],[Ledger 9]],$GZ:$GZ,1,0))=16,1,0),0)</f>
        <v>0</v>
      </c>
      <c r="FR506">
        <f>IF(LEN(Table1[[#This Row],[Ledger 10]])&gt;0,IF(TYPE(VLOOKUP(Table1[[#This Row],[Ledger 10]],$GZ:$GZ,1,0))=16,1,0),0)</f>
        <v>0</v>
      </c>
      <c r="FS506">
        <f>IF(LEN(Table1[[#This Row],[Ledger 11]])&gt;0,IF(TYPE(VLOOKUP(Table1[[#This Row],[Ledger 11]],$GZ:$GZ,1,0))=16,1,0),0)</f>
        <v>0</v>
      </c>
      <c r="FT506">
        <f>IF(LEN(Table1[[#This Row],[Ledger 12]])&gt;0,IF(TYPE(VLOOKUP(Table1[[#This Row],[Ledger 12]],$GZ:$GZ,1,0))=16,1,0),0)</f>
        <v>0</v>
      </c>
      <c r="FU506">
        <f>IF(LEN(Table1[[#This Row],[Ledger 13]])&gt;0,IF(TYPE(VLOOKUP(Table1[[#This Row],[Ledger 13]],$GZ:$GZ,1,0))=16,1,0),0)</f>
        <v>0</v>
      </c>
      <c r="FV506">
        <f>IF(LEN(Table1[[#This Row],[Ledger 14]])&gt;0,IF(TYPE(VLOOKUP(Table1[[#This Row],[Ledger 14]],$GZ:$GZ,1,0))=16,1,0),0)</f>
        <v>0</v>
      </c>
      <c r="FW506">
        <f>IF(LEN(Table1[[#This Row],[Ledger 15]])&gt;0,IF(TYPE(VLOOKUP(Table1[[#This Row],[Ledger 15]],$GZ:$GZ,1,0))=16,1,0),0)</f>
        <v>0</v>
      </c>
    </row>
    <row r="507" spans="4:179" ht="33" customHeight="1" x14ac:dyDescent="0.45">
      <c r="D507" s="8">
        <f t="shared" si="16"/>
        <v>502</v>
      </c>
      <c r="E507" s="32"/>
      <c r="F507" s="34"/>
      <c r="G507" s="34"/>
      <c r="H507" s="34"/>
      <c r="I507" s="34"/>
      <c r="J507" s="38"/>
      <c r="K507" s="33"/>
      <c r="L507" s="36"/>
      <c r="M507" s="35"/>
      <c r="N507" s="34"/>
      <c r="O507" s="41"/>
      <c r="P507" s="35"/>
      <c r="Q507" s="34"/>
      <c r="R507" s="37"/>
      <c r="S507" s="35"/>
      <c r="T507" s="34"/>
      <c r="U507" s="37"/>
      <c r="V507" s="35"/>
      <c r="W507" s="34"/>
      <c r="X507" s="37"/>
      <c r="Y507" s="35"/>
      <c r="Z507" s="34"/>
      <c r="AA507" s="37"/>
      <c r="AB507" s="35"/>
      <c r="AC507" s="34"/>
      <c r="AD507" s="37"/>
      <c r="AE507" s="35"/>
      <c r="AF507" s="34"/>
      <c r="AG507" s="37"/>
      <c r="AH507" s="35"/>
      <c r="AI507" s="34"/>
      <c r="AJ507" s="37"/>
      <c r="AK507" s="35"/>
      <c r="AL507" s="34"/>
      <c r="AM507" s="37"/>
      <c r="AN507" s="35"/>
      <c r="AO507" s="34"/>
      <c r="AP507" s="37"/>
      <c r="AQ507" s="35"/>
      <c r="AR507" s="34"/>
      <c r="AS507" s="37"/>
      <c r="AT507" s="35"/>
      <c r="AU507" s="34"/>
      <c r="AV507" s="37"/>
      <c r="AW507" s="35"/>
      <c r="AX507" s="34"/>
      <c r="AY507" s="37"/>
      <c r="AZ507" s="35"/>
      <c r="BA507" s="34"/>
      <c r="BB507" s="37"/>
      <c r="BC5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7" s="7"/>
      <c r="BF507" t="str">
        <f>IF(Table1[[#This Row],[Date]]="","","&amp;lt;VOUCHER REMOTEID="&amp;""""&amp;$A$11&amp;$A$13&amp;ROW()&amp;""""&amp;" VCHTYPE="""&amp;F507&amp;""" ACTION="""&amp;"Create"&amp;"""&amp;gt;")</f>
        <v/>
      </c>
      <c r="BG507" t="str">
        <f>IF(Table1[[#This Row],[Date]]="","",TEXT(Table1[[#This Row],[Date]],"yyyymmdd"))</f>
        <v/>
      </c>
      <c r="BH507" t="str">
        <f>Table1[[#This Row],[Date2]]</f>
        <v/>
      </c>
      <c r="BI507" t="str">
        <f>IF(Table1[[#This Row],[Date]]="","",Table1[[#This Row],[Voucher Type]])</f>
        <v/>
      </c>
      <c r="BJ507" t="str">
        <f>IF(Table1[[#This Row],[Ref No / Invoice No]]="","",Table1[[#This Row],[Ref No / Invoice No]])</f>
        <v/>
      </c>
      <c r="BK507" t="str">
        <f>IF(Table1[[#This Row],[Voucher No]]="","",Table1[[#This Row],[Voucher No]])</f>
        <v/>
      </c>
      <c r="BL507" t="str">
        <f>IF(Table1[[#This Row],[Date]]="","",Table1[[#This Row],[Narration]])</f>
        <v/>
      </c>
      <c r="BM507" t="str">
        <f>IF(Table1[[#This Row],[Date]]="","",$A$11&amp;$A$13&amp;ROW())</f>
        <v/>
      </c>
      <c r="BN507" t="str">
        <f>IF(Table1[[#This Row],[Date]]="","",$A$13)</f>
        <v/>
      </c>
      <c r="BP507" t="str">
        <f>IF(Table1[[#This Row],[Ledger 1]]="","","No")</f>
        <v/>
      </c>
      <c r="BQ507" t="str">
        <f>IF(Table1[[#This Row],[Date]]="","",IF(Table1[[#This Row],[Effect 1]]="Dr.","Yes","No"))</f>
        <v/>
      </c>
      <c r="BR507" t="str">
        <f>IF(Table1[[#This Row],[Date]]="","",Table1[[#This Row],[Ledger 1]])</f>
        <v/>
      </c>
      <c r="BS507" t="str">
        <f>IF(Table1[[#This Row],[Date]]="","",IF(Table1[[#This Row],[Effect 1]]="Dr.",-Table1[[#This Row],[Amount 1]],Table1[[#This Row],[Amount 1]]))</f>
        <v/>
      </c>
      <c r="BV507" t="str">
        <f>IF(Table1[[#This Row],[Ledger 2]]="","","No")</f>
        <v/>
      </c>
      <c r="BW507" t="str">
        <f>IF(Table1[[#This Row],[Date]]="","",IF(Table1[[#This Row],[Effect 2]]="Dr.","Yes","No"))</f>
        <v/>
      </c>
      <c r="BX507" t="str">
        <f>IF(Table1[[#This Row],[Date]]="","",Table1[[#This Row],[Ledger 2]])</f>
        <v/>
      </c>
      <c r="BY507" t="str">
        <f>IF(Table1[[#This Row],[Date]]="","",IF(Table1[[#This Row],[Effect 2]]="Dr.",-Table1[[#This Row],[Amount 2]],Table1[[#This Row],[Amount 2]]))</f>
        <v/>
      </c>
      <c r="CB507" t="str">
        <f>IF(Table1[[#This Row],[Ledger 3]]="","","No")</f>
        <v/>
      </c>
      <c r="CC507" t="str">
        <f>IF(Table1[[#This Row],[Ledger 3]]="","",IF(Table1[[#This Row],[Effect 3]]="Dr.","Yes","No"))</f>
        <v/>
      </c>
      <c r="CD507" t="str">
        <f>IF(Table1[[#This Row],[Ledger 3]]="","",Table1[[#This Row],[Ledger 3]])</f>
        <v/>
      </c>
      <c r="CE507" t="str">
        <f>IF(Table1[[#This Row],[Ledger 3]]="","",IF(Table1[[#This Row],[Effect 3]]="Dr.",-Table1[[#This Row],[Amount 3]],Table1[[#This Row],[Amount 3]]))</f>
        <v/>
      </c>
      <c r="CH507" t="str">
        <f>IF(Table1[[#This Row],[Ledger 4]]="","","No")</f>
        <v/>
      </c>
      <c r="CI507" t="str">
        <f>IF(Table1[[#This Row],[Ledger 4]]="","",IF(Table1[[#This Row],[Effect 4]]="Dr.","Yes","No"))</f>
        <v/>
      </c>
      <c r="CJ507" t="str">
        <f>IF(Table1[[#This Row],[Ledger 4]]="","",Table1[[#This Row],[Ledger 4]])</f>
        <v/>
      </c>
      <c r="CK507" t="str">
        <f>IF(Table1[[#This Row],[Ledger 4]]="","",IF(Table1[[#This Row],[Effect 4]]="Dr.",-Table1[[#This Row],[Amount 4]],Table1[[#This Row],[Amount 4]]))</f>
        <v/>
      </c>
      <c r="CN507" t="str">
        <f>IF(Table1[[#This Row],[Ledger 5]]="","","No")</f>
        <v/>
      </c>
      <c r="CO507" t="str">
        <f>IF(Table1[[#This Row],[Ledger 5]]="","",IF(Table1[[#This Row],[Effect 5]]="Dr.","Yes","No"))</f>
        <v/>
      </c>
      <c r="CP507" t="str">
        <f>IF(Table1[[#This Row],[Ledger 5]]="","",Table1[[#This Row],[Ledger 5]])</f>
        <v/>
      </c>
      <c r="CQ507" t="str">
        <f>IF(Table1[[#This Row],[Ledger 5]]="","",IF(Table1[[#This Row],[Effect 5]]="Dr.",-Table1[[#This Row],[Amount 5]],Table1[[#This Row],[Amount 5]]))</f>
        <v/>
      </c>
      <c r="CT507" t="str">
        <f>IF(Table1[[#This Row],[Ledger 6]]="","","No")</f>
        <v/>
      </c>
      <c r="CU507" t="str">
        <f>IF(Table1[[#This Row],[Ledger 6]]="","",IF(Table1[[#This Row],[Effect 6]]="Dr.","Yes","No"))</f>
        <v/>
      </c>
      <c r="CV507" t="str">
        <f>IF(Table1[[#This Row],[Ledger 6]]="","",Table1[[#This Row],[Ledger 6]])</f>
        <v/>
      </c>
      <c r="CW507" t="str">
        <f>IF(Table1[[#This Row],[Ledger 6]]="","",IF(Table1[[#This Row],[Effect 6]]="Dr.",-Table1[[#This Row],[Amount 6]],Table1[[#This Row],[Amount 6]]))</f>
        <v/>
      </c>
      <c r="CZ507" t="str">
        <f>IF(Table1[[#This Row],[Ledger 7]]="","","No")</f>
        <v/>
      </c>
      <c r="DA507" t="str">
        <f>IF(Table1[[#This Row],[Ledger 7]]="","",IF(Table1[[#This Row],[Effect 7]]="Dr.","Yes","No"))</f>
        <v/>
      </c>
      <c r="DB507" t="str">
        <f>IF(Table1[[#This Row],[Ledger 7]]="","",Table1[[#This Row],[Ledger 7]])</f>
        <v/>
      </c>
      <c r="DC507" t="str">
        <f>IF(Table1[[#This Row],[Ledger 7]]="","",IF(Table1[[#This Row],[Effect 7]]="Dr.",-Table1[[#This Row],[Amount 7]],Table1[[#This Row],[Amount 7]]))</f>
        <v/>
      </c>
      <c r="DF507" t="str">
        <f>IF(Table1[[#This Row],[Ledger 8]]="","","No")</f>
        <v/>
      </c>
      <c r="DG507" t="str">
        <f>IF(Table1[[#This Row],[Ledger 8]]="","",IF(Table1[[#This Row],[Effect 8]]="Dr.","Yes","No"))</f>
        <v/>
      </c>
      <c r="DH507" t="str">
        <f>IF(Table1[[#This Row],[Ledger 8]]="","",Table1[[#This Row],[Ledger 8]])</f>
        <v/>
      </c>
      <c r="DI507" t="str">
        <f>IF(Table1[[#This Row],[Ledger 8]]="","",IF(Table1[[#This Row],[Effect 8]]="Dr.",-Table1[[#This Row],[Amount 8]],Table1[[#This Row],[Amount 8]]))</f>
        <v/>
      </c>
      <c r="DL507" t="str">
        <f>IF(Table1[[#This Row],[Ledger 9]]="","","No")</f>
        <v/>
      </c>
      <c r="DM507" t="str">
        <f>IF(Table1[[#This Row],[Ledger 9]]="","",IF(Table1[[#This Row],[Effect 9]]="Dr.","Yes","No"))</f>
        <v/>
      </c>
      <c r="DN507" t="str">
        <f>IF(Table1[[#This Row],[Ledger 9]]="","",Table1[[#This Row],[Ledger 9]])</f>
        <v/>
      </c>
      <c r="DO507" t="str">
        <f>IF(Table1[[#This Row],[Ledger 9]]="","",IF(Table1[[#This Row],[Effect 9]]="Dr.",-Table1[[#This Row],[Amount 9]],Table1[[#This Row],[Amount 9]]))</f>
        <v/>
      </c>
      <c r="DR507" t="str">
        <f>IF(Table1[[#This Row],[Ledger 10]]="","","No")</f>
        <v/>
      </c>
      <c r="DS507" t="str">
        <f>IF(Table1[[#This Row],[Ledger 10]]="","",IF(Table1[[#This Row],[Effect 10]]="Dr.","Yes","No"))</f>
        <v/>
      </c>
      <c r="DT507" t="str">
        <f>IF(Table1[[#This Row],[Ledger 10]]="","",Table1[[#This Row],[Ledger 10]])</f>
        <v/>
      </c>
      <c r="DU507" t="str">
        <f>IF(Table1[[#This Row],[Ledger 10]]="","",IF(Table1[[#This Row],[Effect 10]]="Dr.",-Table1[[#This Row],[Amount 10]],Table1[[#This Row],[Amount 10]]))</f>
        <v/>
      </c>
      <c r="DX507" t="str">
        <f>IF(Table1[[#This Row],[Ledger 11]]="","","No")</f>
        <v/>
      </c>
      <c r="DY507" t="str">
        <f>IF(Table1[[#This Row],[Ledger 11]]="","",IF(Table1[[#This Row],[Effect 11]]="Dr.","Yes","No"))</f>
        <v/>
      </c>
      <c r="DZ507" t="str">
        <f>IF(Table1[[#This Row],[Ledger 11]]="","",Table1[[#This Row],[Ledger 11]])</f>
        <v/>
      </c>
      <c r="EA507" t="str">
        <f>IF(Table1[[#This Row],[Ledger 11]]="","",IF(Table1[[#This Row],[Effect 11]]="Dr.",-Table1[[#This Row],[Amount 11]],Table1[[#This Row],[Amount 11]]))</f>
        <v/>
      </c>
      <c r="ED507" t="str">
        <f>IF(Table1[[#This Row],[Ledger 12]]="","","No")</f>
        <v/>
      </c>
      <c r="EE507" t="str">
        <f>IF(Table1[[#This Row],[Ledger 12]]="","",IF(Table1[[#This Row],[Effect 12]]="Dr.","Yes","No"))</f>
        <v/>
      </c>
      <c r="EF507" t="str">
        <f>IF(Table1[[#This Row],[Ledger 12]]="","",Table1[[#This Row],[Ledger 12]])</f>
        <v/>
      </c>
      <c r="EG507" t="str">
        <f>IF(Table1[[#This Row],[Ledger 12]]="","",IF(Table1[[#This Row],[Effect 12]]="Dr.",-Table1[[#This Row],[Amount 12]],Table1[[#This Row],[Amount 12]]))</f>
        <v/>
      </c>
      <c r="EJ507" t="str">
        <f>IF(Table1[[#This Row],[Ledger 13]]="","","No")</f>
        <v/>
      </c>
      <c r="EK507" t="str">
        <f>IF(Table1[[#This Row],[Ledger 13]]="","",IF(Table1[[#This Row],[Effect 13]]="Dr.","Yes","No"))</f>
        <v/>
      </c>
      <c r="EL507" t="str">
        <f>IF(Table1[[#This Row],[Ledger 13]]="","",Table1[[#This Row],[Ledger 13]])</f>
        <v/>
      </c>
      <c r="EM507" t="str">
        <f>IF(Table1[[#This Row],[Ledger 13]]="","",IF(Table1[[#This Row],[Effect 13]]="Dr.",-Table1[[#This Row],[Amount 13]],Table1[[#This Row],[Amount 13]]))</f>
        <v/>
      </c>
      <c r="EP507" t="str">
        <f>IF(Table1[[#This Row],[Ledger 14]]="","","No")</f>
        <v/>
      </c>
      <c r="EQ507" t="str">
        <f>IF(Table1[[#This Row],[Ledger 14]]="","",IF(Table1[[#This Row],[Effect 14]]="Dr.","Yes","No"))</f>
        <v/>
      </c>
      <c r="ER507" t="str">
        <f>IF(Table1[[#This Row],[Ledger 14]]="","",Table1[[#This Row],[Ledger 14]])</f>
        <v/>
      </c>
      <c r="ES507" t="str">
        <f>IF(Table1[[#This Row],[Ledger 14]]="","",IF(Table1[[#This Row],[Effect 14]]="Dr.",-Table1[[#This Row],[Amount 14]],Table1[[#This Row],[Amount 14]]))</f>
        <v/>
      </c>
      <c r="EV507" t="str">
        <f>IF(Table1[[#This Row],[Ledger 15]]="","","No")</f>
        <v/>
      </c>
      <c r="EW507" t="str">
        <f>IF(Table1[[#This Row],[Ledger 15]]="","",IF(Table1[[#This Row],[Effect 15]]="Dr.","Yes","No"))</f>
        <v/>
      </c>
      <c r="EX507" t="str">
        <f>IF(Table1[[#This Row],[Ledger 15]]="","",Table1[[#This Row],[Ledger 15]])</f>
        <v/>
      </c>
      <c r="EY507" t="str">
        <f>IF(Table1[[#This Row],[Ledger 15]]="","",IF(Table1[[#This Row],[Effect 15]]="Dr.",-Table1[[#This Row],[Amount 15]],Table1[[#This Row],[Amount 15]]))</f>
        <v/>
      </c>
      <c r="FD5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7">
        <f>IF(Table1[[#This Row],[Date]]="",0,IF(AND(Table1[[#This Row],[Date]]&gt;=$FE$2,Table1[[#This Row],[Date]]&lt;=$FE$3),0,1))</f>
        <v>0</v>
      </c>
      <c r="FF507">
        <f>IF(Table1[[#This Row],[Date]]="",0,IF(TYPE(VLOOKUP(Table1[[#This Row],[Voucher Type]],Table1[[#All],[Voucher Type Master]],1,FALSE))=16,1,0))</f>
        <v>0</v>
      </c>
      <c r="FG507">
        <f>IF(TYPE(IF(Table1[[#This Row],[Date]]="",0,IF(VLOOKUP(Table1[[#This Row],[Voucher Type]],$FY$5:$FZ$13,2,0)=Table1[[#This Row],[Effect 1]],0,1)))=16,1,0)</f>
        <v>0</v>
      </c>
      <c r="FH5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7">
        <f>IF(LEN(Table1[[#This Row],[Ledger 1]])&gt;0,IF(TYPE(VLOOKUP(Table1[[#This Row],[Ledger 1]],GZ:GZ,1,0))=16,1,0),0)</f>
        <v>0</v>
      </c>
      <c r="FJ507">
        <f>IF(LEN(Table1[[#This Row],[Ledger 2]])&gt;0,IF(TYPE(VLOOKUP(Table1[[#This Row],[Ledger 2]],GZ:GZ,1,0))=16,1,0),0)</f>
        <v>0</v>
      </c>
      <c r="FK507">
        <f>IF(LEN(Table1[[#This Row],[Ledger 3]])&gt;0,IF(TYPE(VLOOKUP(Table1[[#This Row],[Ledger 3]],GZ:GZ,1,0))=16,1,0),0)</f>
        <v>0</v>
      </c>
      <c r="FL507">
        <f>IF(LEN(Table1[[#This Row],[Ledger 4]])&gt;0,IF(TYPE(VLOOKUP(Table1[[#This Row],[Ledger 4]],GZ:GZ,1,0))=16,1,0),0)</f>
        <v>0</v>
      </c>
      <c r="FM507">
        <f>IF(LEN(Table1[[#This Row],[Ledger 5]])&gt;0,IF(TYPE(VLOOKUP(Table1[[#This Row],[Ledger 5]],GZ:GZ,1,0))=16,1,0),0)</f>
        <v>0</v>
      </c>
      <c r="FN507">
        <f>IF(LEN(Table1[[#This Row],[Ledger 6]])&gt;0,IF(TYPE(VLOOKUP(Table1[[#This Row],[Ledger 6]],$GZ:$GZ,1,0))=16,1,0),0)</f>
        <v>0</v>
      </c>
      <c r="FO507">
        <f>IF(LEN(Table1[[#This Row],[Ledger 7]])&gt;0,IF(TYPE(VLOOKUP(Table1[[#This Row],[Ledger 7]],$GZ:$GZ,1,0))=16,1,0),0)</f>
        <v>0</v>
      </c>
      <c r="FP507">
        <f>IF(LEN(Table1[[#This Row],[Ledger 8]])&gt;0,IF(TYPE(VLOOKUP(Table1[[#This Row],[Ledger 8]],$GZ:$GZ,1,0))=16,1,0),0)</f>
        <v>0</v>
      </c>
      <c r="FQ507">
        <f>IF(LEN(Table1[[#This Row],[Ledger 9]])&gt;0,IF(TYPE(VLOOKUP(Table1[[#This Row],[Ledger 9]],$GZ:$GZ,1,0))=16,1,0),0)</f>
        <v>0</v>
      </c>
      <c r="FR507">
        <f>IF(LEN(Table1[[#This Row],[Ledger 10]])&gt;0,IF(TYPE(VLOOKUP(Table1[[#This Row],[Ledger 10]],$GZ:$GZ,1,0))=16,1,0),0)</f>
        <v>0</v>
      </c>
      <c r="FS507">
        <f>IF(LEN(Table1[[#This Row],[Ledger 11]])&gt;0,IF(TYPE(VLOOKUP(Table1[[#This Row],[Ledger 11]],$GZ:$GZ,1,0))=16,1,0),0)</f>
        <v>0</v>
      </c>
      <c r="FT507">
        <f>IF(LEN(Table1[[#This Row],[Ledger 12]])&gt;0,IF(TYPE(VLOOKUP(Table1[[#This Row],[Ledger 12]],$GZ:$GZ,1,0))=16,1,0),0)</f>
        <v>0</v>
      </c>
      <c r="FU507">
        <f>IF(LEN(Table1[[#This Row],[Ledger 13]])&gt;0,IF(TYPE(VLOOKUP(Table1[[#This Row],[Ledger 13]],$GZ:$GZ,1,0))=16,1,0),0)</f>
        <v>0</v>
      </c>
      <c r="FV507">
        <f>IF(LEN(Table1[[#This Row],[Ledger 14]])&gt;0,IF(TYPE(VLOOKUP(Table1[[#This Row],[Ledger 14]],$GZ:$GZ,1,0))=16,1,0),0)</f>
        <v>0</v>
      </c>
      <c r="FW507">
        <f>IF(LEN(Table1[[#This Row],[Ledger 15]])&gt;0,IF(TYPE(VLOOKUP(Table1[[#This Row],[Ledger 15]],$GZ:$GZ,1,0))=16,1,0),0)</f>
        <v>0</v>
      </c>
    </row>
    <row r="508" spans="4:179" ht="33" customHeight="1" x14ac:dyDescent="0.45">
      <c r="D508" s="8">
        <f t="shared" si="16"/>
        <v>503</v>
      </c>
      <c r="E508" s="32"/>
      <c r="F508" s="34"/>
      <c r="G508" s="34"/>
      <c r="H508" s="34"/>
      <c r="I508" s="34"/>
      <c r="J508" s="38"/>
      <c r="K508" s="33"/>
      <c r="L508" s="36"/>
      <c r="M508" s="35"/>
      <c r="N508" s="34"/>
      <c r="O508" s="41"/>
      <c r="P508" s="35"/>
      <c r="Q508" s="34"/>
      <c r="R508" s="37"/>
      <c r="S508" s="35"/>
      <c r="T508" s="34"/>
      <c r="U508" s="37"/>
      <c r="V508" s="35"/>
      <c r="W508" s="34"/>
      <c r="X508" s="37"/>
      <c r="Y508" s="35"/>
      <c r="Z508" s="34"/>
      <c r="AA508" s="37"/>
      <c r="AB508" s="35"/>
      <c r="AC508" s="34"/>
      <c r="AD508" s="37"/>
      <c r="AE508" s="35"/>
      <c r="AF508" s="34"/>
      <c r="AG508" s="37"/>
      <c r="AH508" s="35"/>
      <c r="AI508" s="34"/>
      <c r="AJ508" s="37"/>
      <c r="AK508" s="35"/>
      <c r="AL508" s="34"/>
      <c r="AM508" s="37"/>
      <c r="AN508" s="35"/>
      <c r="AO508" s="34"/>
      <c r="AP508" s="37"/>
      <c r="AQ508" s="35"/>
      <c r="AR508" s="34"/>
      <c r="AS508" s="37"/>
      <c r="AT508" s="35"/>
      <c r="AU508" s="34"/>
      <c r="AV508" s="37"/>
      <c r="AW508" s="35"/>
      <c r="AX508" s="34"/>
      <c r="AY508" s="37"/>
      <c r="AZ508" s="35"/>
      <c r="BA508" s="34"/>
      <c r="BB508" s="37"/>
      <c r="BC5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8" s="7"/>
      <c r="BF508" t="str">
        <f>IF(Table1[[#This Row],[Date]]="","","&amp;lt;VOUCHER REMOTEID="&amp;""""&amp;$A$11&amp;$A$13&amp;ROW()&amp;""""&amp;" VCHTYPE="""&amp;F508&amp;""" ACTION="""&amp;"Create"&amp;"""&amp;gt;")</f>
        <v/>
      </c>
      <c r="BG508" t="str">
        <f>IF(Table1[[#This Row],[Date]]="","",TEXT(Table1[[#This Row],[Date]],"yyyymmdd"))</f>
        <v/>
      </c>
      <c r="BH508" t="str">
        <f>Table1[[#This Row],[Date2]]</f>
        <v/>
      </c>
      <c r="BI508" t="str">
        <f>IF(Table1[[#This Row],[Date]]="","",Table1[[#This Row],[Voucher Type]])</f>
        <v/>
      </c>
      <c r="BJ508" t="str">
        <f>IF(Table1[[#This Row],[Ref No / Invoice No]]="","",Table1[[#This Row],[Ref No / Invoice No]])</f>
        <v/>
      </c>
      <c r="BK508" t="str">
        <f>IF(Table1[[#This Row],[Voucher No]]="","",Table1[[#This Row],[Voucher No]])</f>
        <v/>
      </c>
      <c r="BL508" t="str">
        <f>IF(Table1[[#This Row],[Date]]="","",Table1[[#This Row],[Narration]])</f>
        <v/>
      </c>
      <c r="BM508" t="str">
        <f>IF(Table1[[#This Row],[Date]]="","",$A$11&amp;$A$13&amp;ROW())</f>
        <v/>
      </c>
      <c r="BN508" t="str">
        <f>IF(Table1[[#This Row],[Date]]="","",$A$13)</f>
        <v/>
      </c>
      <c r="BP508" t="str">
        <f>IF(Table1[[#This Row],[Ledger 1]]="","","No")</f>
        <v/>
      </c>
      <c r="BQ508" t="str">
        <f>IF(Table1[[#This Row],[Date]]="","",IF(Table1[[#This Row],[Effect 1]]="Dr.","Yes","No"))</f>
        <v/>
      </c>
      <c r="BR508" t="str">
        <f>IF(Table1[[#This Row],[Date]]="","",Table1[[#This Row],[Ledger 1]])</f>
        <v/>
      </c>
      <c r="BS508" t="str">
        <f>IF(Table1[[#This Row],[Date]]="","",IF(Table1[[#This Row],[Effect 1]]="Dr.",-Table1[[#This Row],[Amount 1]],Table1[[#This Row],[Amount 1]]))</f>
        <v/>
      </c>
      <c r="BV508" t="str">
        <f>IF(Table1[[#This Row],[Ledger 2]]="","","No")</f>
        <v/>
      </c>
      <c r="BW508" t="str">
        <f>IF(Table1[[#This Row],[Date]]="","",IF(Table1[[#This Row],[Effect 2]]="Dr.","Yes","No"))</f>
        <v/>
      </c>
      <c r="BX508" t="str">
        <f>IF(Table1[[#This Row],[Date]]="","",Table1[[#This Row],[Ledger 2]])</f>
        <v/>
      </c>
      <c r="BY508" t="str">
        <f>IF(Table1[[#This Row],[Date]]="","",IF(Table1[[#This Row],[Effect 2]]="Dr.",-Table1[[#This Row],[Amount 2]],Table1[[#This Row],[Amount 2]]))</f>
        <v/>
      </c>
      <c r="CB508" t="str">
        <f>IF(Table1[[#This Row],[Ledger 3]]="","","No")</f>
        <v/>
      </c>
      <c r="CC508" t="str">
        <f>IF(Table1[[#This Row],[Ledger 3]]="","",IF(Table1[[#This Row],[Effect 3]]="Dr.","Yes","No"))</f>
        <v/>
      </c>
      <c r="CD508" t="str">
        <f>IF(Table1[[#This Row],[Ledger 3]]="","",Table1[[#This Row],[Ledger 3]])</f>
        <v/>
      </c>
      <c r="CE508" t="str">
        <f>IF(Table1[[#This Row],[Ledger 3]]="","",IF(Table1[[#This Row],[Effect 3]]="Dr.",-Table1[[#This Row],[Amount 3]],Table1[[#This Row],[Amount 3]]))</f>
        <v/>
      </c>
      <c r="CH508" t="str">
        <f>IF(Table1[[#This Row],[Ledger 4]]="","","No")</f>
        <v/>
      </c>
      <c r="CI508" t="str">
        <f>IF(Table1[[#This Row],[Ledger 4]]="","",IF(Table1[[#This Row],[Effect 4]]="Dr.","Yes","No"))</f>
        <v/>
      </c>
      <c r="CJ508" t="str">
        <f>IF(Table1[[#This Row],[Ledger 4]]="","",Table1[[#This Row],[Ledger 4]])</f>
        <v/>
      </c>
      <c r="CK508" t="str">
        <f>IF(Table1[[#This Row],[Ledger 4]]="","",IF(Table1[[#This Row],[Effect 4]]="Dr.",-Table1[[#This Row],[Amount 4]],Table1[[#This Row],[Amount 4]]))</f>
        <v/>
      </c>
      <c r="CN508" t="str">
        <f>IF(Table1[[#This Row],[Ledger 5]]="","","No")</f>
        <v/>
      </c>
      <c r="CO508" t="str">
        <f>IF(Table1[[#This Row],[Ledger 5]]="","",IF(Table1[[#This Row],[Effect 5]]="Dr.","Yes","No"))</f>
        <v/>
      </c>
      <c r="CP508" t="str">
        <f>IF(Table1[[#This Row],[Ledger 5]]="","",Table1[[#This Row],[Ledger 5]])</f>
        <v/>
      </c>
      <c r="CQ508" t="str">
        <f>IF(Table1[[#This Row],[Ledger 5]]="","",IF(Table1[[#This Row],[Effect 5]]="Dr.",-Table1[[#This Row],[Amount 5]],Table1[[#This Row],[Amount 5]]))</f>
        <v/>
      </c>
      <c r="CT508" t="str">
        <f>IF(Table1[[#This Row],[Ledger 6]]="","","No")</f>
        <v/>
      </c>
      <c r="CU508" t="str">
        <f>IF(Table1[[#This Row],[Ledger 6]]="","",IF(Table1[[#This Row],[Effect 6]]="Dr.","Yes","No"))</f>
        <v/>
      </c>
      <c r="CV508" t="str">
        <f>IF(Table1[[#This Row],[Ledger 6]]="","",Table1[[#This Row],[Ledger 6]])</f>
        <v/>
      </c>
      <c r="CW508" t="str">
        <f>IF(Table1[[#This Row],[Ledger 6]]="","",IF(Table1[[#This Row],[Effect 6]]="Dr.",-Table1[[#This Row],[Amount 6]],Table1[[#This Row],[Amount 6]]))</f>
        <v/>
      </c>
      <c r="CZ508" t="str">
        <f>IF(Table1[[#This Row],[Ledger 7]]="","","No")</f>
        <v/>
      </c>
      <c r="DA508" t="str">
        <f>IF(Table1[[#This Row],[Ledger 7]]="","",IF(Table1[[#This Row],[Effect 7]]="Dr.","Yes","No"))</f>
        <v/>
      </c>
      <c r="DB508" t="str">
        <f>IF(Table1[[#This Row],[Ledger 7]]="","",Table1[[#This Row],[Ledger 7]])</f>
        <v/>
      </c>
      <c r="DC508" t="str">
        <f>IF(Table1[[#This Row],[Ledger 7]]="","",IF(Table1[[#This Row],[Effect 7]]="Dr.",-Table1[[#This Row],[Amount 7]],Table1[[#This Row],[Amount 7]]))</f>
        <v/>
      </c>
      <c r="DF508" t="str">
        <f>IF(Table1[[#This Row],[Ledger 8]]="","","No")</f>
        <v/>
      </c>
      <c r="DG508" t="str">
        <f>IF(Table1[[#This Row],[Ledger 8]]="","",IF(Table1[[#This Row],[Effect 8]]="Dr.","Yes","No"))</f>
        <v/>
      </c>
      <c r="DH508" t="str">
        <f>IF(Table1[[#This Row],[Ledger 8]]="","",Table1[[#This Row],[Ledger 8]])</f>
        <v/>
      </c>
      <c r="DI508" t="str">
        <f>IF(Table1[[#This Row],[Ledger 8]]="","",IF(Table1[[#This Row],[Effect 8]]="Dr.",-Table1[[#This Row],[Amount 8]],Table1[[#This Row],[Amount 8]]))</f>
        <v/>
      </c>
      <c r="DL508" t="str">
        <f>IF(Table1[[#This Row],[Ledger 9]]="","","No")</f>
        <v/>
      </c>
      <c r="DM508" t="str">
        <f>IF(Table1[[#This Row],[Ledger 9]]="","",IF(Table1[[#This Row],[Effect 9]]="Dr.","Yes","No"))</f>
        <v/>
      </c>
      <c r="DN508" t="str">
        <f>IF(Table1[[#This Row],[Ledger 9]]="","",Table1[[#This Row],[Ledger 9]])</f>
        <v/>
      </c>
      <c r="DO508" t="str">
        <f>IF(Table1[[#This Row],[Ledger 9]]="","",IF(Table1[[#This Row],[Effect 9]]="Dr.",-Table1[[#This Row],[Amount 9]],Table1[[#This Row],[Amount 9]]))</f>
        <v/>
      </c>
      <c r="DR508" t="str">
        <f>IF(Table1[[#This Row],[Ledger 10]]="","","No")</f>
        <v/>
      </c>
      <c r="DS508" t="str">
        <f>IF(Table1[[#This Row],[Ledger 10]]="","",IF(Table1[[#This Row],[Effect 10]]="Dr.","Yes","No"))</f>
        <v/>
      </c>
      <c r="DT508" t="str">
        <f>IF(Table1[[#This Row],[Ledger 10]]="","",Table1[[#This Row],[Ledger 10]])</f>
        <v/>
      </c>
      <c r="DU508" t="str">
        <f>IF(Table1[[#This Row],[Ledger 10]]="","",IF(Table1[[#This Row],[Effect 10]]="Dr.",-Table1[[#This Row],[Amount 10]],Table1[[#This Row],[Amount 10]]))</f>
        <v/>
      </c>
      <c r="DX508" t="str">
        <f>IF(Table1[[#This Row],[Ledger 11]]="","","No")</f>
        <v/>
      </c>
      <c r="DY508" t="str">
        <f>IF(Table1[[#This Row],[Ledger 11]]="","",IF(Table1[[#This Row],[Effect 11]]="Dr.","Yes","No"))</f>
        <v/>
      </c>
      <c r="DZ508" t="str">
        <f>IF(Table1[[#This Row],[Ledger 11]]="","",Table1[[#This Row],[Ledger 11]])</f>
        <v/>
      </c>
      <c r="EA508" t="str">
        <f>IF(Table1[[#This Row],[Ledger 11]]="","",IF(Table1[[#This Row],[Effect 11]]="Dr.",-Table1[[#This Row],[Amount 11]],Table1[[#This Row],[Amount 11]]))</f>
        <v/>
      </c>
      <c r="ED508" t="str">
        <f>IF(Table1[[#This Row],[Ledger 12]]="","","No")</f>
        <v/>
      </c>
      <c r="EE508" t="str">
        <f>IF(Table1[[#This Row],[Ledger 12]]="","",IF(Table1[[#This Row],[Effect 12]]="Dr.","Yes","No"))</f>
        <v/>
      </c>
      <c r="EF508" t="str">
        <f>IF(Table1[[#This Row],[Ledger 12]]="","",Table1[[#This Row],[Ledger 12]])</f>
        <v/>
      </c>
      <c r="EG508" t="str">
        <f>IF(Table1[[#This Row],[Ledger 12]]="","",IF(Table1[[#This Row],[Effect 12]]="Dr.",-Table1[[#This Row],[Amount 12]],Table1[[#This Row],[Amount 12]]))</f>
        <v/>
      </c>
      <c r="EJ508" t="str">
        <f>IF(Table1[[#This Row],[Ledger 13]]="","","No")</f>
        <v/>
      </c>
      <c r="EK508" t="str">
        <f>IF(Table1[[#This Row],[Ledger 13]]="","",IF(Table1[[#This Row],[Effect 13]]="Dr.","Yes","No"))</f>
        <v/>
      </c>
      <c r="EL508" t="str">
        <f>IF(Table1[[#This Row],[Ledger 13]]="","",Table1[[#This Row],[Ledger 13]])</f>
        <v/>
      </c>
      <c r="EM508" t="str">
        <f>IF(Table1[[#This Row],[Ledger 13]]="","",IF(Table1[[#This Row],[Effect 13]]="Dr.",-Table1[[#This Row],[Amount 13]],Table1[[#This Row],[Amount 13]]))</f>
        <v/>
      </c>
      <c r="EP508" t="str">
        <f>IF(Table1[[#This Row],[Ledger 14]]="","","No")</f>
        <v/>
      </c>
      <c r="EQ508" t="str">
        <f>IF(Table1[[#This Row],[Ledger 14]]="","",IF(Table1[[#This Row],[Effect 14]]="Dr.","Yes","No"))</f>
        <v/>
      </c>
      <c r="ER508" t="str">
        <f>IF(Table1[[#This Row],[Ledger 14]]="","",Table1[[#This Row],[Ledger 14]])</f>
        <v/>
      </c>
      <c r="ES508" t="str">
        <f>IF(Table1[[#This Row],[Ledger 14]]="","",IF(Table1[[#This Row],[Effect 14]]="Dr.",-Table1[[#This Row],[Amount 14]],Table1[[#This Row],[Amount 14]]))</f>
        <v/>
      </c>
      <c r="EV508" t="str">
        <f>IF(Table1[[#This Row],[Ledger 15]]="","","No")</f>
        <v/>
      </c>
      <c r="EW508" t="str">
        <f>IF(Table1[[#This Row],[Ledger 15]]="","",IF(Table1[[#This Row],[Effect 15]]="Dr.","Yes","No"))</f>
        <v/>
      </c>
      <c r="EX508" t="str">
        <f>IF(Table1[[#This Row],[Ledger 15]]="","",Table1[[#This Row],[Ledger 15]])</f>
        <v/>
      </c>
      <c r="EY508" t="str">
        <f>IF(Table1[[#This Row],[Ledger 15]]="","",IF(Table1[[#This Row],[Effect 15]]="Dr.",-Table1[[#This Row],[Amount 15]],Table1[[#This Row],[Amount 15]]))</f>
        <v/>
      </c>
      <c r="FD5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8">
        <f>IF(Table1[[#This Row],[Date]]="",0,IF(AND(Table1[[#This Row],[Date]]&gt;=$FE$2,Table1[[#This Row],[Date]]&lt;=$FE$3),0,1))</f>
        <v>0</v>
      </c>
      <c r="FF508">
        <f>IF(Table1[[#This Row],[Date]]="",0,IF(TYPE(VLOOKUP(Table1[[#This Row],[Voucher Type]],Table1[[#All],[Voucher Type Master]],1,FALSE))=16,1,0))</f>
        <v>0</v>
      </c>
      <c r="FG508">
        <f>IF(TYPE(IF(Table1[[#This Row],[Date]]="",0,IF(VLOOKUP(Table1[[#This Row],[Voucher Type]],$FY$5:$FZ$13,2,0)=Table1[[#This Row],[Effect 1]],0,1)))=16,1,0)</f>
        <v>0</v>
      </c>
      <c r="FH5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8">
        <f>IF(LEN(Table1[[#This Row],[Ledger 1]])&gt;0,IF(TYPE(VLOOKUP(Table1[[#This Row],[Ledger 1]],GZ:GZ,1,0))=16,1,0),0)</f>
        <v>0</v>
      </c>
      <c r="FJ508">
        <f>IF(LEN(Table1[[#This Row],[Ledger 2]])&gt;0,IF(TYPE(VLOOKUP(Table1[[#This Row],[Ledger 2]],GZ:GZ,1,0))=16,1,0),0)</f>
        <v>0</v>
      </c>
      <c r="FK508">
        <f>IF(LEN(Table1[[#This Row],[Ledger 3]])&gt;0,IF(TYPE(VLOOKUP(Table1[[#This Row],[Ledger 3]],GZ:GZ,1,0))=16,1,0),0)</f>
        <v>0</v>
      </c>
      <c r="FL508">
        <f>IF(LEN(Table1[[#This Row],[Ledger 4]])&gt;0,IF(TYPE(VLOOKUP(Table1[[#This Row],[Ledger 4]],GZ:GZ,1,0))=16,1,0),0)</f>
        <v>0</v>
      </c>
      <c r="FM508">
        <f>IF(LEN(Table1[[#This Row],[Ledger 5]])&gt;0,IF(TYPE(VLOOKUP(Table1[[#This Row],[Ledger 5]],GZ:GZ,1,0))=16,1,0),0)</f>
        <v>0</v>
      </c>
      <c r="FN508">
        <f>IF(LEN(Table1[[#This Row],[Ledger 6]])&gt;0,IF(TYPE(VLOOKUP(Table1[[#This Row],[Ledger 6]],$GZ:$GZ,1,0))=16,1,0),0)</f>
        <v>0</v>
      </c>
      <c r="FO508">
        <f>IF(LEN(Table1[[#This Row],[Ledger 7]])&gt;0,IF(TYPE(VLOOKUP(Table1[[#This Row],[Ledger 7]],$GZ:$GZ,1,0))=16,1,0),0)</f>
        <v>0</v>
      </c>
      <c r="FP508">
        <f>IF(LEN(Table1[[#This Row],[Ledger 8]])&gt;0,IF(TYPE(VLOOKUP(Table1[[#This Row],[Ledger 8]],$GZ:$GZ,1,0))=16,1,0),0)</f>
        <v>0</v>
      </c>
      <c r="FQ508">
        <f>IF(LEN(Table1[[#This Row],[Ledger 9]])&gt;0,IF(TYPE(VLOOKUP(Table1[[#This Row],[Ledger 9]],$GZ:$GZ,1,0))=16,1,0),0)</f>
        <v>0</v>
      </c>
      <c r="FR508">
        <f>IF(LEN(Table1[[#This Row],[Ledger 10]])&gt;0,IF(TYPE(VLOOKUP(Table1[[#This Row],[Ledger 10]],$GZ:$GZ,1,0))=16,1,0),0)</f>
        <v>0</v>
      </c>
      <c r="FS508">
        <f>IF(LEN(Table1[[#This Row],[Ledger 11]])&gt;0,IF(TYPE(VLOOKUP(Table1[[#This Row],[Ledger 11]],$GZ:$GZ,1,0))=16,1,0),0)</f>
        <v>0</v>
      </c>
      <c r="FT508">
        <f>IF(LEN(Table1[[#This Row],[Ledger 12]])&gt;0,IF(TYPE(VLOOKUP(Table1[[#This Row],[Ledger 12]],$GZ:$GZ,1,0))=16,1,0),0)</f>
        <v>0</v>
      </c>
      <c r="FU508">
        <f>IF(LEN(Table1[[#This Row],[Ledger 13]])&gt;0,IF(TYPE(VLOOKUP(Table1[[#This Row],[Ledger 13]],$GZ:$GZ,1,0))=16,1,0),0)</f>
        <v>0</v>
      </c>
      <c r="FV508">
        <f>IF(LEN(Table1[[#This Row],[Ledger 14]])&gt;0,IF(TYPE(VLOOKUP(Table1[[#This Row],[Ledger 14]],$GZ:$GZ,1,0))=16,1,0),0)</f>
        <v>0</v>
      </c>
      <c r="FW508">
        <f>IF(LEN(Table1[[#This Row],[Ledger 15]])&gt;0,IF(TYPE(VLOOKUP(Table1[[#This Row],[Ledger 15]],$GZ:$GZ,1,0))=16,1,0),0)</f>
        <v>0</v>
      </c>
    </row>
    <row r="509" spans="4:179" ht="33" customHeight="1" x14ac:dyDescent="0.45">
      <c r="D509" s="8">
        <f t="shared" si="16"/>
        <v>504</v>
      </c>
      <c r="E509" s="32"/>
      <c r="F509" s="34"/>
      <c r="G509" s="34"/>
      <c r="H509" s="34"/>
      <c r="I509" s="34"/>
      <c r="J509" s="38"/>
      <c r="K509" s="33"/>
      <c r="L509" s="36"/>
      <c r="M509" s="35"/>
      <c r="N509" s="34"/>
      <c r="O509" s="41"/>
      <c r="P509" s="35"/>
      <c r="Q509" s="34"/>
      <c r="R509" s="37"/>
      <c r="S509" s="35"/>
      <c r="T509" s="34"/>
      <c r="U509" s="37"/>
      <c r="V509" s="35"/>
      <c r="W509" s="34"/>
      <c r="X509" s="37"/>
      <c r="Y509" s="35"/>
      <c r="Z509" s="34"/>
      <c r="AA509" s="37"/>
      <c r="AB509" s="35"/>
      <c r="AC509" s="34"/>
      <c r="AD509" s="37"/>
      <c r="AE509" s="35"/>
      <c r="AF509" s="34"/>
      <c r="AG509" s="37"/>
      <c r="AH509" s="35"/>
      <c r="AI509" s="34"/>
      <c r="AJ509" s="37"/>
      <c r="AK509" s="35"/>
      <c r="AL509" s="34"/>
      <c r="AM509" s="37"/>
      <c r="AN509" s="35"/>
      <c r="AO509" s="34"/>
      <c r="AP509" s="37"/>
      <c r="AQ509" s="35"/>
      <c r="AR509" s="34"/>
      <c r="AS509" s="37"/>
      <c r="AT509" s="35"/>
      <c r="AU509" s="34"/>
      <c r="AV509" s="37"/>
      <c r="AW509" s="35"/>
      <c r="AX509" s="34"/>
      <c r="AY509" s="37"/>
      <c r="AZ509" s="35"/>
      <c r="BA509" s="34"/>
      <c r="BB509" s="37"/>
      <c r="BC5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09" s="7"/>
      <c r="BF509" t="str">
        <f>IF(Table1[[#This Row],[Date]]="","","&amp;lt;VOUCHER REMOTEID="&amp;""""&amp;$A$11&amp;$A$13&amp;ROW()&amp;""""&amp;" VCHTYPE="""&amp;F509&amp;""" ACTION="""&amp;"Create"&amp;"""&amp;gt;")</f>
        <v/>
      </c>
      <c r="BG509" t="str">
        <f>IF(Table1[[#This Row],[Date]]="","",TEXT(Table1[[#This Row],[Date]],"yyyymmdd"))</f>
        <v/>
      </c>
      <c r="BH509" t="str">
        <f>Table1[[#This Row],[Date2]]</f>
        <v/>
      </c>
      <c r="BI509" t="str">
        <f>IF(Table1[[#This Row],[Date]]="","",Table1[[#This Row],[Voucher Type]])</f>
        <v/>
      </c>
      <c r="BJ509" t="str">
        <f>IF(Table1[[#This Row],[Ref No / Invoice No]]="","",Table1[[#This Row],[Ref No / Invoice No]])</f>
        <v/>
      </c>
      <c r="BK509" t="str">
        <f>IF(Table1[[#This Row],[Voucher No]]="","",Table1[[#This Row],[Voucher No]])</f>
        <v/>
      </c>
      <c r="BL509" t="str">
        <f>IF(Table1[[#This Row],[Date]]="","",Table1[[#This Row],[Narration]])</f>
        <v/>
      </c>
      <c r="BM509" t="str">
        <f>IF(Table1[[#This Row],[Date]]="","",$A$11&amp;$A$13&amp;ROW())</f>
        <v/>
      </c>
      <c r="BN509" t="str">
        <f>IF(Table1[[#This Row],[Date]]="","",$A$13)</f>
        <v/>
      </c>
      <c r="BP509" t="str">
        <f>IF(Table1[[#This Row],[Ledger 1]]="","","No")</f>
        <v/>
      </c>
      <c r="BQ509" t="str">
        <f>IF(Table1[[#This Row],[Date]]="","",IF(Table1[[#This Row],[Effect 1]]="Dr.","Yes","No"))</f>
        <v/>
      </c>
      <c r="BR509" t="str">
        <f>IF(Table1[[#This Row],[Date]]="","",Table1[[#This Row],[Ledger 1]])</f>
        <v/>
      </c>
      <c r="BS509" t="str">
        <f>IF(Table1[[#This Row],[Date]]="","",IF(Table1[[#This Row],[Effect 1]]="Dr.",-Table1[[#This Row],[Amount 1]],Table1[[#This Row],[Amount 1]]))</f>
        <v/>
      </c>
      <c r="BV509" t="str">
        <f>IF(Table1[[#This Row],[Ledger 2]]="","","No")</f>
        <v/>
      </c>
      <c r="BW509" t="str">
        <f>IF(Table1[[#This Row],[Date]]="","",IF(Table1[[#This Row],[Effect 2]]="Dr.","Yes","No"))</f>
        <v/>
      </c>
      <c r="BX509" t="str">
        <f>IF(Table1[[#This Row],[Date]]="","",Table1[[#This Row],[Ledger 2]])</f>
        <v/>
      </c>
      <c r="BY509" t="str">
        <f>IF(Table1[[#This Row],[Date]]="","",IF(Table1[[#This Row],[Effect 2]]="Dr.",-Table1[[#This Row],[Amount 2]],Table1[[#This Row],[Amount 2]]))</f>
        <v/>
      </c>
      <c r="CB509" t="str">
        <f>IF(Table1[[#This Row],[Ledger 3]]="","","No")</f>
        <v/>
      </c>
      <c r="CC509" t="str">
        <f>IF(Table1[[#This Row],[Ledger 3]]="","",IF(Table1[[#This Row],[Effect 3]]="Dr.","Yes","No"))</f>
        <v/>
      </c>
      <c r="CD509" t="str">
        <f>IF(Table1[[#This Row],[Ledger 3]]="","",Table1[[#This Row],[Ledger 3]])</f>
        <v/>
      </c>
      <c r="CE509" t="str">
        <f>IF(Table1[[#This Row],[Ledger 3]]="","",IF(Table1[[#This Row],[Effect 3]]="Dr.",-Table1[[#This Row],[Amount 3]],Table1[[#This Row],[Amount 3]]))</f>
        <v/>
      </c>
      <c r="CH509" t="str">
        <f>IF(Table1[[#This Row],[Ledger 4]]="","","No")</f>
        <v/>
      </c>
      <c r="CI509" t="str">
        <f>IF(Table1[[#This Row],[Ledger 4]]="","",IF(Table1[[#This Row],[Effect 4]]="Dr.","Yes","No"))</f>
        <v/>
      </c>
      <c r="CJ509" t="str">
        <f>IF(Table1[[#This Row],[Ledger 4]]="","",Table1[[#This Row],[Ledger 4]])</f>
        <v/>
      </c>
      <c r="CK509" t="str">
        <f>IF(Table1[[#This Row],[Ledger 4]]="","",IF(Table1[[#This Row],[Effect 4]]="Dr.",-Table1[[#This Row],[Amount 4]],Table1[[#This Row],[Amount 4]]))</f>
        <v/>
      </c>
      <c r="CN509" t="str">
        <f>IF(Table1[[#This Row],[Ledger 5]]="","","No")</f>
        <v/>
      </c>
      <c r="CO509" t="str">
        <f>IF(Table1[[#This Row],[Ledger 5]]="","",IF(Table1[[#This Row],[Effect 5]]="Dr.","Yes","No"))</f>
        <v/>
      </c>
      <c r="CP509" t="str">
        <f>IF(Table1[[#This Row],[Ledger 5]]="","",Table1[[#This Row],[Ledger 5]])</f>
        <v/>
      </c>
      <c r="CQ509" t="str">
        <f>IF(Table1[[#This Row],[Ledger 5]]="","",IF(Table1[[#This Row],[Effect 5]]="Dr.",-Table1[[#This Row],[Amount 5]],Table1[[#This Row],[Amount 5]]))</f>
        <v/>
      </c>
      <c r="CT509" t="str">
        <f>IF(Table1[[#This Row],[Ledger 6]]="","","No")</f>
        <v/>
      </c>
      <c r="CU509" t="str">
        <f>IF(Table1[[#This Row],[Ledger 6]]="","",IF(Table1[[#This Row],[Effect 6]]="Dr.","Yes","No"))</f>
        <v/>
      </c>
      <c r="CV509" t="str">
        <f>IF(Table1[[#This Row],[Ledger 6]]="","",Table1[[#This Row],[Ledger 6]])</f>
        <v/>
      </c>
      <c r="CW509" t="str">
        <f>IF(Table1[[#This Row],[Ledger 6]]="","",IF(Table1[[#This Row],[Effect 6]]="Dr.",-Table1[[#This Row],[Amount 6]],Table1[[#This Row],[Amount 6]]))</f>
        <v/>
      </c>
      <c r="CZ509" t="str">
        <f>IF(Table1[[#This Row],[Ledger 7]]="","","No")</f>
        <v/>
      </c>
      <c r="DA509" t="str">
        <f>IF(Table1[[#This Row],[Ledger 7]]="","",IF(Table1[[#This Row],[Effect 7]]="Dr.","Yes","No"))</f>
        <v/>
      </c>
      <c r="DB509" t="str">
        <f>IF(Table1[[#This Row],[Ledger 7]]="","",Table1[[#This Row],[Ledger 7]])</f>
        <v/>
      </c>
      <c r="DC509" t="str">
        <f>IF(Table1[[#This Row],[Ledger 7]]="","",IF(Table1[[#This Row],[Effect 7]]="Dr.",-Table1[[#This Row],[Amount 7]],Table1[[#This Row],[Amount 7]]))</f>
        <v/>
      </c>
      <c r="DF509" t="str">
        <f>IF(Table1[[#This Row],[Ledger 8]]="","","No")</f>
        <v/>
      </c>
      <c r="DG509" t="str">
        <f>IF(Table1[[#This Row],[Ledger 8]]="","",IF(Table1[[#This Row],[Effect 8]]="Dr.","Yes","No"))</f>
        <v/>
      </c>
      <c r="DH509" t="str">
        <f>IF(Table1[[#This Row],[Ledger 8]]="","",Table1[[#This Row],[Ledger 8]])</f>
        <v/>
      </c>
      <c r="DI509" t="str">
        <f>IF(Table1[[#This Row],[Ledger 8]]="","",IF(Table1[[#This Row],[Effect 8]]="Dr.",-Table1[[#This Row],[Amount 8]],Table1[[#This Row],[Amount 8]]))</f>
        <v/>
      </c>
      <c r="DL509" t="str">
        <f>IF(Table1[[#This Row],[Ledger 9]]="","","No")</f>
        <v/>
      </c>
      <c r="DM509" t="str">
        <f>IF(Table1[[#This Row],[Ledger 9]]="","",IF(Table1[[#This Row],[Effect 9]]="Dr.","Yes","No"))</f>
        <v/>
      </c>
      <c r="DN509" t="str">
        <f>IF(Table1[[#This Row],[Ledger 9]]="","",Table1[[#This Row],[Ledger 9]])</f>
        <v/>
      </c>
      <c r="DO509" t="str">
        <f>IF(Table1[[#This Row],[Ledger 9]]="","",IF(Table1[[#This Row],[Effect 9]]="Dr.",-Table1[[#This Row],[Amount 9]],Table1[[#This Row],[Amount 9]]))</f>
        <v/>
      </c>
      <c r="DR509" t="str">
        <f>IF(Table1[[#This Row],[Ledger 10]]="","","No")</f>
        <v/>
      </c>
      <c r="DS509" t="str">
        <f>IF(Table1[[#This Row],[Ledger 10]]="","",IF(Table1[[#This Row],[Effect 10]]="Dr.","Yes","No"))</f>
        <v/>
      </c>
      <c r="DT509" t="str">
        <f>IF(Table1[[#This Row],[Ledger 10]]="","",Table1[[#This Row],[Ledger 10]])</f>
        <v/>
      </c>
      <c r="DU509" t="str">
        <f>IF(Table1[[#This Row],[Ledger 10]]="","",IF(Table1[[#This Row],[Effect 10]]="Dr.",-Table1[[#This Row],[Amount 10]],Table1[[#This Row],[Amount 10]]))</f>
        <v/>
      </c>
      <c r="DX509" t="str">
        <f>IF(Table1[[#This Row],[Ledger 11]]="","","No")</f>
        <v/>
      </c>
      <c r="DY509" t="str">
        <f>IF(Table1[[#This Row],[Ledger 11]]="","",IF(Table1[[#This Row],[Effect 11]]="Dr.","Yes","No"))</f>
        <v/>
      </c>
      <c r="DZ509" t="str">
        <f>IF(Table1[[#This Row],[Ledger 11]]="","",Table1[[#This Row],[Ledger 11]])</f>
        <v/>
      </c>
      <c r="EA509" t="str">
        <f>IF(Table1[[#This Row],[Ledger 11]]="","",IF(Table1[[#This Row],[Effect 11]]="Dr.",-Table1[[#This Row],[Amount 11]],Table1[[#This Row],[Amount 11]]))</f>
        <v/>
      </c>
      <c r="ED509" t="str">
        <f>IF(Table1[[#This Row],[Ledger 12]]="","","No")</f>
        <v/>
      </c>
      <c r="EE509" t="str">
        <f>IF(Table1[[#This Row],[Ledger 12]]="","",IF(Table1[[#This Row],[Effect 12]]="Dr.","Yes","No"))</f>
        <v/>
      </c>
      <c r="EF509" t="str">
        <f>IF(Table1[[#This Row],[Ledger 12]]="","",Table1[[#This Row],[Ledger 12]])</f>
        <v/>
      </c>
      <c r="EG509" t="str">
        <f>IF(Table1[[#This Row],[Ledger 12]]="","",IF(Table1[[#This Row],[Effect 12]]="Dr.",-Table1[[#This Row],[Amount 12]],Table1[[#This Row],[Amount 12]]))</f>
        <v/>
      </c>
      <c r="EJ509" t="str">
        <f>IF(Table1[[#This Row],[Ledger 13]]="","","No")</f>
        <v/>
      </c>
      <c r="EK509" t="str">
        <f>IF(Table1[[#This Row],[Ledger 13]]="","",IF(Table1[[#This Row],[Effect 13]]="Dr.","Yes","No"))</f>
        <v/>
      </c>
      <c r="EL509" t="str">
        <f>IF(Table1[[#This Row],[Ledger 13]]="","",Table1[[#This Row],[Ledger 13]])</f>
        <v/>
      </c>
      <c r="EM509" t="str">
        <f>IF(Table1[[#This Row],[Ledger 13]]="","",IF(Table1[[#This Row],[Effect 13]]="Dr.",-Table1[[#This Row],[Amount 13]],Table1[[#This Row],[Amount 13]]))</f>
        <v/>
      </c>
      <c r="EP509" t="str">
        <f>IF(Table1[[#This Row],[Ledger 14]]="","","No")</f>
        <v/>
      </c>
      <c r="EQ509" t="str">
        <f>IF(Table1[[#This Row],[Ledger 14]]="","",IF(Table1[[#This Row],[Effect 14]]="Dr.","Yes","No"))</f>
        <v/>
      </c>
      <c r="ER509" t="str">
        <f>IF(Table1[[#This Row],[Ledger 14]]="","",Table1[[#This Row],[Ledger 14]])</f>
        <v/>
      </c>
      <c r="ES509" t="str">
        <f>IF(Table1[[#This Row],[Ledger 14]]="","",IF(Table1[[#This Row],[Effect 14]]="Dr.",-Table1[[#This Row],[Amount 14]],Table1[[#This Row],[Amount 14]]))</f>
        <v/>
      </c>
      <c r="EV509" t="str">
        <f>IF(Table1[[#This Row],[Ledger 15]]="","","No")</f>
        <v/>
      </c>
      <c r="EW509" t="str">
        <f>IF(Table1[[#This Row],[Ledger 15]]="","",IF(Table1[[#This Row],[Effect 15]]="Dr.","Yes","No"))</f>
        <v/>
      </c>
      <c r="EX509" t="str">
        <f>IF(Table1[[#This Row],[Ledger 15]]="","",Table1[[#This Row],[Ledger 15]])</f>
        <v/>
      </c>
      <c r="EY509" t="str">
        <f>IF(Table1[[#This Row],[Ledger 15]]="","",IF(Table1[[#This Row],[Effect 15]]="Dr.",-Table1[[#This Row],[Amount 15]],Table1[[#This Row],[Amount 15]]))</f>
        <v/>
      </c>
      <c r="FD5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09">
        <f>IF(Table1[[#This Row],[Date]]="",0,IF(AND(Table1[[#This Row],[Date]]&gt;=$FE$2,Table1[[#This Row],[Date]]&lt;=$FE$3),0,1))</f>
        <v>0</v>
      </c>
      <c r="FF509">
        <f>IF(Table1[[#This Row],[Date]]="",0,IF(TYPE(VLOOKUP(Table1[[#This Row],[Voucher Type]],Table1[[#All],[Voucher Type Master]],1,FALSE))=16,1,0))</f>
        <v>0</v>
      </c>
      <c r="FG509">
        <f>IF(TYPE(IF(Table1[[#This Row],[Date]]="",0,IF(VLOOKUP(Table1[[#This Row],[Voucher Type]],$FY$5:$FZ$13,2,0)=Table1[[#This Row],[Effect 1]],0,1)))=16,1,0)</f>
        <v>0</v>
      </c>
      <c r="FH5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09">
        <f>IF(LEN(Table1[[#This Row],[Ledger 1]])&gt;0,IF(TYPE(VLOOKUP(Table1[[#This Row],[Ledger 1]],GZ:GZ,1,0))=16,1,0),0)</f>
        <v>0</v>
      </c>
      <c r="FJ509">
        <f>IF(LEN(Table1[[#This Row],[Ledger 2]])&gt;0,IF(TYPE(VLOOKUP(Table1[[#This Row],[Ledger 2]],GZ:GZ,1,0))=16,1,0),0)</f>
        <v>0</v>
      </c>
      <c r="FK509">
        <f>IF(LEN(Table1[[#This Row],[Ledger 3]])&gt;0,IF(TYPE(VLOOKUP(Table1[[#This Row],[Ledger 3]],GZ:GZ,1,0))=16,1,0),0)</f>
        <v>0</v>
      </c>
      <c r="FL509">
        <f>IF(LEN(Table1[[#This Row],[Ledger 4]])&gt;0,IF(TYPE(VLOOKUP(Table1[[#This Row],[Ledger 4]],GZ:GZ,1,0))=16,1,0),0)</f>
        <v>0</v>
      </c>
      <c r="FM509">
        <f>IF(LEN(Table1[[#This Row],[Ledger 5]])&gt;0,IF(TYPE(VLOOKUP(Table1[[#This Row],[Ledger 5]],GZ:GZ,1,0))=16,1,0),0)</f>
        <v>0</v>
      </c>
      <c r="FN509">
        <f>IF(LEN(Table1[[#This Row],[Ledger 6]])&gt;0,IF(TYPE(VLOOKUP(Table1[[#This Row],[Ledger 6]],$GZ:$GZ,1,0))=16,1,0),0)</f>
        <v>0</v>
      </c>
      <c r="FO509">
        <f>IF(LEN(Table1[[#This Row],[Ledger 7]])&gt;0,IF(TYPE(VLOOKUP(Table1[[#This Row],[Ledger 7]],$GZ:$GZ,1,0))=16,1,0),0)</f>
        <v>0</v>
      </c>
      <c r="FP509">
        <f>IF(LEN(Table1[[#This Row],[Ledger 8]])&gt;0,IF(TYPE(VLOOKUP(Table1[[#This Row],[Ledger 8]],$GZ:$GZ,1,0))=16,1,0),0)</f>
        <v>0</v>
      </c>
      <c r="FQ509">
        <f>IF(LEN(Table1[[#This Row],[Ledger 9]])&gt;0,IF(TYPE(VLOOKUP(Table1[[#This Row],[Ledger 9]],$GZ:$GZ,1,0))=16,1,0),0)</f>
        <v>0</v>
      </c>
      <c r="FR509">
        <f>IF(LEN(Table1[[#This Row],[Ledger 10]])&gt;0,IF(TYPE(VLOOKUP(Table1[[#This Row],[Ledger 10]],$GZ:$GZ,1,0))=16,1,0),0)</f>
        <v>0</v>
      </c>
      <c r="FS509">
        <f>IF(LEN(Table1[[#This Row],[Ledger 11]])&gt;0,IF(TYPE(VLOOKUP(Table1[[#This Row],[Ledger 11]],$GZ:$GZ,1,0))=16,1,0),0)</f>
        <v>0</v>
      </c>
      <c r="FT509">
        <f>IF(LEN(Table1[[#This Row],[Ledger 12]])&gt;0,IF(TYPE(VLOOKUP(Table1[[#This Row],[Ledger 12]],$GZ:$GZ,1,0))=16,1,0),0)</f>
        <v>0</v>
      </c>
      <c r="FU509">
        <f>IF(LEN(Table1[[#This Row],[Ledger 13]])&gt;0,IF(TYPE(VLOOKUP(Table1[[#This Row],[Ledger 13]],$GZ:$GZ,1,0))=16,1,0),0)</f>
        <v>0</v>
      </c>
      <c r="FV509">
        <f>IF(LEN(Table1[[#This Row],[Ledger 14]])&gt;0,IF(TYPE(VLOOKUP(Table1[[#This Row],[Ledger 14]],$GZ:$GZ,1,0))=16,1,0),0)</f>
        <v>0</v>
      </c>
      <c r="FW509">
        <f>IF(LEN(Table1[[#This Row],[Ledger 15]])&gt;0,IF(TYPE(VLOOKUP(Table1[[#This Row],[Ledger 15]],$GZ:$GZ,1,0))=16,1,0),0)</f>
        <v>0</v>
      </c>
    </row>
    <row r="510" spans="4:179" ht="33" customHeight="1" x14ac:dyDescent="0.45">
      <c r="D510" s="8">
        <f t="shared" si="16"/>
        <v>505</v>
      </c>
      <c r="E510" s="32"/>
      <c r="F510" s="34"/>
      <c r="G510" s="34"/>
      <c r="H510" s="34"/>
      <c r="I510" s="34"/>
      <c r="J510" s="38"/>
      <c r="K510" s="33"/>
      <c r="L510" s="36"/>
      <c r="M510" s="35"/>
      <c r="N510" s="34"/>
      <c r="O510" s="41"/>
      <c r="P510" s="35"/>
      <c r="Q510" s="34"/>
      <c r="R510" s="37"/>
      <c r="S510" s="35"/>
      <c r="T510" s="34"/>
      <c r="U510" s="37"/>
      <c r="V510" s="35"/>
      <c r="W510" s="34"/>
      <c r="X510" s="37"/>
      <c r="Y510" s="35"/>
      <c r="Z510" s="34"/>
      <c r="AA510" s="37"/>
      <c r="AB510" s="35"/>
      <c r="AC510" s="34"/>
      <c r="AD510" s="37"/>
      <c r="AE510" s="35"/>
      <c r="AF510" s="34"/>
      <c r="AG510" s="37"/>
      <c r="AH510" s="35"/>
      <c r="AI510" s="34"/>
      <c r="AJ510" s="37"/>
      <c r="AK510" s="35"/>
      <c r="AL510" s="34"/>
      <c r="AM510" s="37"/>
      <c r="AN510" s="35"/>
      <c r="AO510" s="34"/>
      <c r="AP510" s="37"/>
      <c r="AQ510" s="35"/>
      <c r="AR510" s="34"/>
      <c r="AS510" s="37"/>
      <c r="AT510" s="35"/>
      <c r="AU510" s="34"/>
      <c r="AV510" s="37"/>
      <c r="AW510" s="35"/>
      <c r="AX510" s="34"/>
      <c r="AY510" s="37"/>
      <c r="AZ510" s="35"/>
      <c r="BA510" s="34"/>
      <c r="BB510" s="37"/>
      <c r="BC5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0" s="7"/>
      <c r="BF510" t="str">
        <f>IF(Table1[[#This Row],[Date]]="","","&amp;lt;VOUCHER REMOTEID="&amp;""""&amp;$A$11&amp;$A$13&amp;ROW()&amp;""""&amp;" VCHTYPE="""&amp;F510&amp;""" ACTION="""&amp;"Create"&amp;"""&amp;gt;")</f>
        <v/>
      </c>
      <c r="BG510" t="str">
        <f>IF(Table1[[#This Row],[Date]]="","",TEXT(Table1[[#This Row],[Date]],"yyyymmdd"))</f>
        <v/>
      </c>
      <c r="BH510" t="str">
        <f>Table1[[#This Row],[Date2]]</f>
        <v/>
      </c>
      <c r="BI510" t="str">
        <f>IF(Table1[[#This Row],[Date]]="","",Table1[[#This Row],[Voucher Type]])</f>
        <v/>
      </c>
      <c r="BJ510" t="str">
        <f>IF(Table1[[#This Row],[Ref No / Invoice No]]="","",Table1[[#This Row],[Ref No / Invoice No]])</f>
        <v/>
      </c>
      <c r="BK510" t="str">
        <f>IF(Table1[[#This Row],[Voucher No]]="","",Table1[[#This Row],[Voucher No]])</f>
        <v/>
      </c>
      <c r="BL510" t="str">
        <f>IF(Table1[[#This Row],[Date]]="","",Table1[[#This Row],[Narration]])</f>
        <v/>
      </c>
      <c r="BM510" t="str">
        <f>IF(Table1[[#This Row],[Date]]="","",$A$11&amp;$A$13&amp;ROW())</f>
        <v/>
      </c>
      <c r="BN510" t="str">
        <f>IF(Table1[[#This Row],[Date]]="","",$A$13)</f>
        <v/>
      </c>
      <c r="BP510" t="str">
        <f>IF(Table1[[#This Row],[Ledger 1]]="","","No")</f>
        <v/>
      </c>
      <c r="BQ510" t="str">
        <f>IF(Table1[[#This Row],[Date]]="","",IF(Table1[[#This Row],[Effect 1]]="Dr.","Yes","No"))</f>
        <v/>
      </c>
      <c r="BR510" t="str">
        <f>IF(Table1[[#This Row],[Date]]="","",Table1[[#This Row],[Ledger 1]])</f>
        <v/>
      </c>
      <c r="BS510" t="str">
        <f>IF(Table1[[#This Row],[Date]]="","",IF(Table1[[#This Row],[Effect 1]]="Dr.",-Table1[[#This Row],[Amount 1]],Table1[[#This Row],[Amount 1]]))</f>
        <v/>
      </c>
      <c r="BV510" t="str">
        <f>IF(Table1[[#This Row],[Ledger 2]]="","","No")</f>
        <v/>
      </c>
      <c r="BW510" t="str">
        <f>IF(Table1[[#This Row],[Date]]="","",IF(Table1[[#This Row],[Effect 2]]="Dr.","Yes","No"))</f>
        <v/>
      </c>
      <c r="BX510" t="str">
        <f>IF(Table1[[#This Row],[Date]]="","",Table1[[#This Row],[Ledger 2]])</f>
        <v/>
      </c>
      <c r="BY510" t="str">
        <f>IF(Table1[[#This Row],[Date]]="","",IF(Table1[[#This Row],[Effect 2]]="Dr.",-Table1[[#This Row],[Amount 2]],Table1[[#This Row],[Amount 2]]))</f>
        <v/>
      </c>
      <c r="CB510" t="str">
        <f>IF(Table1[[#This Row],[Ledger 3]]="","","No")</f>
        <v/>
      </c>
      <c r="CC510" t="str">
        <f>IF(Table1[[#This Row],[Ledger 3]]="","",IF(Table1[[#This Row],[Effect 3]]="Dr.","Yes","No"))</f>
        <v/>
      </c>
      <c r="CD510" t="str">
        <f>IF(Table1[[#This Row],[Ledger 3]]="","",Table1[[#This Row],[Ledger 3]])</f>
        <v/>
      </c>
      <c r="CE510" t="str">
        <f>IF(Table1[[#This Row],[Ledger 3]]="","",IF(Table1[[#This Row],[Effect 3]]="Dr.",-Table1[[#This Row],[Amount 3]],Table1[[#This Row],[Amount 3]]))</f>
        <v/>
      </c>
      <c r="CH510" t="str">
        <f>IF(Table1[[#This Row],[Ledger 4]]="","","No")</f>
        <v/>
      </c>
      <c r="CI510" t="str">
        <f>IF(Table1[[#This Row],[Ledger 4]]="","",IF(Table1[[#This Row],[Effect 4]]="Dr.","Yes","No"))</f>
        <v/>
      </c>
      <c r="CJ510" t="str">
        <f>IF(Table1[[#This Row],[Ledger 4]]="","",Table1[[#This Row],[Ledger 4]])</f>
        <v/>
      </c>
      <c r="CK510" t="str">
        <f>IF(Table1[[#This Row],[Ledger 4]]="","",IF(Table1[[#This Row],[Effect 4]]="Dr.",-Table1[[#This Row],[Amount 4]],Table1[[#This Row],[Amount 4]]))</f>
        <v/>
      </c>
      <c r="CN510" t="str">
        <f>IF(Table1[[#This Row],[Ledger 5]]="","","No")</f>
        <v/>
      </c>
      <c r="CO510" t="str">
        <f>IF(Table1[[#This Row],[Ledger 5]]="","",IF(Table1[[#This Row],[Effect 5]]="Dr.","Yes","No"))</f>
        <v/>
      </c>
      <c r="CP510" t="str">
        <f>IF(Table1[[#This Row],[Ledger 5]]="","",Table1[[#This Row],[Ledger 5]])</f>
        <v/>
      </c>
      <c r="CQ510" t="str">
        <f>IF(Table1[[#This Row],[Ledger 5]]="","",IF(Table1[[#This Row],[Effect 5]]="Dr.",-Table1[[#This Row],[Amount 5]],Table1[[#This Row],[Amount 5]]))</f>
        <v/>
      </c>
      <c r="CT510" t="str">
        <f>IF(Table1[[#This Row],[Ledger 6]]="","","No")</f>
        <v/>
      </c>
      <c r="CU510" t="str">
        <f>IF(Table1[[#This Row],[Ledger 6]]="","",IF(Table1[[#This Row],[Effect 6]]="Dr.","Yes","No"))</f>
        <v/>
      </c>
      <c r="CV510" t="str">
        <f>IF(Table1[[#This Row],[Ledger 6]]="","",Table1[[#This Row],[Ledger 6]])</f>
        <v/>
      </c>
      <c r="CW510" t="str">
        <f>IF(Table1[[#This Row],[Ledger 6]]="","",IF(Table1[[#This Row],[Effect 6]]="Dr.",-Table1[[#This Row],[Amount 6]],Table1[[#This Row],[Amount 6]]))</f>
        <v/>
      </c>
      <c r="CZ510" t="str">
        <f>IF(Table1[[#This Row],[Ledger 7]]="","","No")</f>
        <v/>
      </c>
      <c r="DA510" t="str">
        <f>IF(Table1[[#This Row],[Ledger 7]]="","",IF(Table1[[#This Row],[Effect 7]]="Dr.","Yes","No"))</f>
        <v/>
      </c>
      <c r="DB510" t="str">
        <f>IF(Table1[[#This Row],[Ledger 7]]="","",Table1[[#This Row],[Ledger 7]])</f>
        <v/>
      </c>
      <c r="DC510" t="str">
        <f>IF(Table1[[#This Row],[Ledger 7]]="","",IF(Table1[[#This Row],[Effect 7]]="Dr.",-Table1[[#This Row],[Amount 7]],Table1[[#This Row],[Amount 7]]))</f>
        <v/>
      </c>
      <c r="DF510" t="str">
        <f>IF(Table1[[#This Row],[Ledger 8]]="","","No")</f>
        <v/>
      </c>
      <c r="DG510" t="str">
        <f>IF(Table1[[#This Row],[Ledger 8]]="","",IF(Table1[[#This Row],[Effect 8]]="Dr.","Yes","No"))</f>
        <v/>
      </c>
      <c r="DH510" t="str">
        <f>IF(Table1[[#This Row],[Ledger 8]]="","",Table1[[#This Row],[Ledger 8]])</f>
        <v/>
      </c>
      <c r="DI510" t="str">
        <f>IF(Table1[[#This Row],[Ledger 8]]="","",IF(Table1[[#This Row],[Effect 8]]="Dr.",-Table1[[#This Row],[Amount 8]],Table1[[#This Row],[Amount 8]]))</f>
        <v/>
      </c>
      <c r="DL510" t="str">
        <f>IF(Table1[[#This Row],[Ledger 9]]="","","No")</f>
        <v/>
      </c>
      <c r="DM510" t="str">
        <f>IF(Table1[[#This Row],[Ledger 9]]="","",IF(Table1[[#This Row],[Effect 9]]="Dr.","Yes","No"))</f>
        <v/>
      </c>
      <c r="DN510" t="str">
        <f>IF(Table1[[#This Row],[Ledger 9]]="","",Table1[[#This Row],[Ledger 9]])</f>
        <v/>
      </c>
      <c r="DO510" t="str">
        <f>IF(Table1[[#This Row],[Ledger 9]]="","",IF(Table1[[#This Row],[Effect 9]]="Dr.",-Table1[[#This Row],[Amount 9]],Table1[[#This Row],[Amount 9]]))</f>
        <v/>
      </c>
      <c r="DR510" t="str">
        <f>IF(Table1[[#This Row],[Ledger 10]]="","","No")</f>
        <v/>
      </c>
      <c r="DS510" t="str">
        <f>IF(Table1[[#This Row],[Ledger 10]]="","",IF(Table1[[#This Row],[Effect 10]]="Dr.","Yes","No"))</f>
        <v/>
      </c>
      <c r="DT510" t="str">
        <f>IF(Table1[[#This Row],[Ledger 10]]="","",Table1[[#This Row],[Ledger 10]])</f>
        <v/>
      </c>
      <c r="DU510" t="str">
        <f>IF(Table1[[#This Row],[Ledger 10]]="","",IF(Table1[[#This Row],[Effect 10]]="Dr.",-Table1[[#This Row],[Amount 10]],Table1[[#This Row],[Amount 10]]))</f>
        <v/>
      </c>
      <c r="DX510" t="str">
        <f>IF(Table1[[#This Row],[Ledger 11]]="","","No")</f>
        <v/>
      </c>
      <c r="DY510" t="str">
        <f>IF(Table1[[#This Row],[Ledger 11]]="","",IF(Table1[[#This Row],[Effect 11]]="Dr.","Yes","No"))</f>
        <v/>
      </c>
      <c r="DZ510" t="str">
        <f>IF(Table1[[#This Row],[Ledger 11]]="","",Table1[[#This Row],[Ledger 11]])</f>
        <v/>
      </c>
      <c r="EA510" t="str">
        <f>IF(Table1[[#This Row],[Ledger 11]]="","",IF(Table1[[#This Row],[Effect 11]]="Dr.",-Table1[[#This Row],[Amount 11]],Table1[[#This Row],[Amount 11]]))</f>
        <v/>
      </c>
      <c r="ED510" t="str">
        <f>IF(Table1[[#This Row],[Ledger 12]]="","","No")</f>
        <v/>
      </c>
      <c r="EE510" t="str">
        <f>IF(Table1[[#This Row],[Ledger 12]]="","",IF(Table1[[#This Row],[Effect 12]]="Dr.","Yes","No"))</f>
        <v/>
      </c>
      <c r="EF510" t="str">
        <f>IF(Table1[[#This Row],[Ledger 12]]="","",Table1[[#This Row],[Ledger 12]])</f>
        <v/>
      </c>
      <c r="EG510" t="str">
        <f>IF(Table1[[#This Row],[Ledger 12]]="","",IF(Table1[[#This Row],[Effect 12]]="Dr.",-Table1[[#This Row],[Amount 12]],Table1[[#This Row],[Amount 12]]))</f>
        <v/>
      </c>
      <c r="EJ510" t="str">
        <f>IF(Table1[[#This Row],[Ledger 13]]="","","No")</f>
        <v/>
      </c>
      <c r="EK510" t="str">
        <f>IF(Table1[[#This Row],[Ledger 13]]="","",IF(Table1[[#This Row],[Effect 13]]="Dr.","Yes","No"))</f>
        <v/>
      </c>
      <c r="EL510" t="str">
        <f>IF(Table1[[#This Row],[Ledger 13]]="","",Table1[[#This Row],[Ledger 13]])</f>
        <v/>
      </c>
      <c r="EM510" t="str">
        <f>IF(Table1[[#This Row],[Ledger 13]]="","",IF(Table1[[#This Row],[Effect 13]]="Dr.",-Table1[[#This Row],[Amount 13]],Table1[[#This Row],[Amount 13]]))</f>
        <v/>
      </c>
      <c r="EP510" t="str">
        <f>IF(Table1[[#This Row],[Ledger 14]]="","","No")</f>
        <v/>
      </c>
      <c r="EQ510" t="str">
        <f>IF(Table1[[#This Row],[Ledger 14]]="","",IF(Table1[[#This Row],[Effect 14]]="Dr.","Yes","No"))</f>
        <v/>
      </c>
      <c r="ER510" t="str">
        <f>IF(Table1[[#This Row],[Ledger 14]]="","",Table1[[#This Row],[Ledger 14]])</f>
        <v/>
      </c>
      <c r="ES510" t="str">
        <f>IF(Table1[[#This Row],[Ledger 14]]="","",IF(Table1[[#This Row],[Effect 14]]="Dr.",-Table1[[#This Row],[Amount 14]],Table1[[#This Row],[Amount 14]]))</f>
        <v/>
      </c>
      <c r="EV510" t="str">
        <f>IF(Table1[[#This Row],[Ledger 15]]="","","No")</f>
        <v/>
      </c>
      <c r="EW510" t="str">
        <f>IF(Table1[[#This Row],[Ledger 15]]="","",IF(Table1[[#This Row],[Effect 15]]="Dr.","Yes","No"))</f>
        <v/>
      </c>
      <c r="EX510" t="str">
        <f>IF(Table1[[#This Row],[Ledger 15]]="","",Table1[[#This Row],[Ledger 15]])</f>
        <v/>
      </c>
      <c r="EY510" t="str">
        <f>IF(Table1[[#This Row],[Ledger 15]]="","",IF(Table1[[#This Row],[Effect 15]]="Dr.",-Table1[[#This Row],[Amount 15]],Table1[[#This Row],[Amount 15]]))</f>
        <v/>
      </c>
      <c r="FD5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0">
        <f>IF(Table1[[#This Row],[Date]]="",0,IF(AND(Table1[[#This Row],[Date]]&gt;=$FE$2,Table1[[#This Row],[Date]]&lt;=$FE$3),0,1))</f>
        <v>0</v>
      </c>
      <c r="FF510">
        <f>IF(Table1[[#This Row],[Date]]="",0,IF(TYPE(VLOOKUP(Table1[[#This Row],[Voucher Type]],Table1[[#All],[Voucher Type Master]],1,FALSE))=16,1,0))</f>
        <v>0</v>
      </c>
      <c r="FG510">
        <f>IF(TYPE(IF(Table1[[#This Row],[Date]]="",0,IF(VLOOKUP(Table1[[#This Row],[Voucher Type]],$FY$5:$FZ$13,2,0)=Table1[[#This Row],[Effect 1]],0,1)))=16,1,0)</f>
        <v>0</v>
      </c>
      <c r="FH5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0">
        <f>IF(LEN(Table1[[#This Row],[Ledger 1]])&gt;0,IF(TYPE(VLOOKUP(Table1[[#This Row],[Ledger 1]],GZ:GZ,1,0))=16,1,0),0)</f>
        <v>0</v>
      </c>
      <c r="FJ510">
        <f>IF(LEN(Table1[[#This Row],[Ledger 2]])&gt;0,IF(TYPE(VLOOKUP(Table1[[#This Row],[Ledger 2]],GZ:GZ,1,0))=16,1,0),0)</f>
        <v>0</v>
      </c>
      <c r="FK510">
        <f>IF(LEN(Table1[[#This Row],[Ledger 3]])&gt;0,IF(TYPE(VLOOKUP(Table1[[#This Row],[Ledger 3]],GZ:GZ,1,0))=16,1,0),0)</f>
        <v>0</v>
      </c>
      <c r="FL510">
        <f>IF(LEN(Table1[[#This Row],[Ledger 4]])&gt;0,IF(TYPE(VLOOKUP(Table1[[#This Row],[Ledger 4]],GZ:GZ,1,0))=16,1,0),0)</f>
        <v>0</v>
      </c>
      <c r="FM510">
        <f>IF(LEN(Table1[[#This Row],[Ledger 5]])&gt;0,IF(TYPE(VLOOKUP(Table1[[#This Row],[Ledger 5]],GZ:GZ,1,0))=16,1,0),0)</f>
        <v>0</v>
      </c>
      <c r="FN510">
        <f>IF(LEN(Table1[[#This Row],[Ledger 6]])&gt;0,IF(TYPE(VLOOKUP(Table1[[#This Row],[Ledger 6]],$GZ:$GZ,1,0))=16,1,0),0)</f>
        <v>0</v>
      </c>
      <c r="FO510">
        <f>IF(LEN(Table1[[#This Row],[Ledger 7]])&gt;0,IF(TYPE(VLOOKUP(Table1[[#This Row],[Ledger 7]],$GZ:$GZ,1,0))=16,1,0),0)</f>
        <v>0</v>
      </c>
      <c r="FP510">
        <f>IF(LEN(Table1[[#This Row],[Ledger 8]])&gt;0,IF(TYPE(VLOOKUP(Table1[[#This Row],[Ledger 8]],$GZ:$GZ,1,0))=16,1,0),0)</f>
        <v>0</v>
      </c>
      <c r="FQ510">
        <f>IF(LEN(Table1[[#This Row],[Ledger 9]])&gt;0,IF(TYPE(VLOOKUP(Table1[[#This Row],[Ledger 9]],$GZ:$GZ,1,0))=16,1,0),0)</f>
        <v>0</v>
      </c>
      <c r="FR510">
        <f>IF(LEN(Table1[[#This Row],[Ledger 10]])&gt;0,IF(TYPE(VLOOKUP(Table1[[#This Row],[Ledger 10]],$GZ:$GZ,1,0))=16,1,0),0)</f>
        <v>0</v>
      </c>
      <c r="FS510">
        <f>IF(LEN(Table1[[#This Row],[Ledger 11]])&gt;0,IF(TYPE(VLOOKUP(Table1[[#This Row],[Ledger 11]],$GZ:$GZ,1,0))=16,1,0),0)</f>
        <v>0</v>
      </c>
      <c r="FT510">
        <f>IF(LEN(Table1[[#This Row],[Ledger 12]])&gt;0,IF(TYPE(VLOOKUP(Table1[[#This Row],[Ledger 12]],$GZ:$GZ,1,0))=16,1,0),0)</f>
        <v>0</v>
      </c>
      <c r="FU510">
        <f>IF(LEN(Table1[[#This Row],[Ledger 13]])&gt;0,IF(TYPE(VLOOKUP(Table1[[#This Row],[Ledger 13]],$GZ:$GZ,1,0))=16,1,0),0)</f>
        <v>0</v>
      </c>
      <c r="FV510">
        <f>IF(LEN(Table1[[#This Row],[Ledger 14]])&gt;0,IF(TYPE(VLOOKUP(Table1[[#This Row],[Ledger 14]],$GZ:$GZ,1,0))=16,1,0),0)</f>
        <v>0</v>
      </c>
      <c r="FW510">
        <f>IF(LEN(Table1[[#This Row],[Ledger 15]])&gt;0,IF(TYPE(VLOOKUP(Table1[[#This Row],[Ledger 15]],$GZ:$GZ,1,0))=16,1,0),0)</f>
        <v>0</v>
      </c>
    </row>
    <row r="511" spans="4:179" ht="33" customHeight="1" x14ac:dyDescent="0.45">
      <c r="D511" s="8">
        <f t="shared" si="16"/>
        <v>506</v>
      </c>
      <c r="E511" s="32"/>
      <c r="F511" s="34"/>
      <c r="G511" s="34"/>
      <c r="H511" s="34"/>
      <c r="I511" s="34"/>
      <c r="J511" s="38"/>
      <c r="K511" s="33"/>
      <c r="L511" s="36"/>
      <c r="M511" s="35"/>
      <c r="N511" s="34"/>
      <c r="O511" s="41"/>
      <c r="P511" s="35"/>
      <c r="Q511" s="34"/>
      <c r="R511" s="37"/>
      <c r="S511" s="35"/>
      <c r="T511" s="34"/>
      <c r="U511" s="37"/>
      <c r="V511" s="35"/>
      <c r="W511" s="34"/>
      <c r="X511" s="37"/>
      <c r="Y511" s="35"/>
      <c r="Z511" s="34"/>
      <c r="AA511" s="37"/>
      <c r="AB511" s="35"/>
      <c r="AC511" s="34"/>
      <c r="AD511" s="37"/>
      <c r="AE511" s="35"/>
      <c r="AF511" s="34"/>
      <c r="AG511" s="37"/>
      <c r="AH511" s="35"/>
      <c r="AI511" s="34"/>
      <c r="AJ511" s="37"/>
      <c r="AK511" s="35"/>
      <c r="AL511" s="34"/>
      <c r="AM511" s="37"/>
      <c r="AN511" s="35"/>
      <c r="AO511" s="34"/>
      <c r="AP511" s="37"/>
      <c r="AQ511" s="35"/>
      <c r="AR511" s="34"/>
      <c r="AS511" s="37"/>
      <c r="AT511" s="35"/>
      <c r="AU511" s="34"/>
      <c r="AV511" s="37"/>
      <c r="AW511" s="35"/>
      <c r="AX511" s="34"/>
      <c r="AY511" s="37"/>
      <c r="AZ511" s="35"/>
      <c r="BA511" s="34"/>
      <c r="BB511" s="37"/>
      <c r="BC5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1" s="7"/>
      <c r="BF511" t="str">
        <f>IF(Table1[[#This Row],[Date]]="","","&amp;lt;VOUCHER REMOTEID="&amp;""""&amp;$A$11&amp;$A$13&amp;ROW()&amp;""""&amp;" VCHTYPE="""&amp;F511&amp;""" ACTION="""&amp;"Create"&amp;"""&amp;gt;")</f>
        <v/>
      </c>
      <c r="BG511" t="str">
        <f>IF(Table1[[#This Row],[Date]]="","",TEXT(Table1[[#This Row],[Date]],"yyyymmdd"))</f>
        <v/>
      </c>
      <c r="BH511" t="str">
        <f>Table1[[#This Row],[Date2]]</f>
        <v/>
      </c>
      <c r="BI511" t="str">
        <f>IF(Table1[[#This Row],[Date]]="","",Table1[[#This Row],[Voucher Type]])</f>
        <v/>
      </c>
      <c r="BJ511" t="str">
        <f>IF(Table1[[#This Row],[Ref No / Invoice No]]="","",Table1[[#This Row],[Ref No / Invoice No]])</f>
        <v/>
      </c>
      <c r="BK511" t="str">
        <f>IF(Table1[[#This Row],[Voucher No]]="","",Table1[[#This Row],[Voucher No]])</f>
        <v/>
      </c>
      <c r="BL511" t="str">
        <f>IF(Table1[[#This Row],[Date]]="","",Table1[[#This Row],[Narration]])</f>
        <v/>
      </c>
      <c r="BM511" t="str">
        <f>IF(Table1[[#This Row],[Date]]="","",$A$11&amp;$A$13&amp;ROW())</f>
        <v/>
      </c>
      <c r="BN511" t="str">
        <f>IF(Table1[[#This Row],[Date]]="","",$A$13)</f>
        <v/>
      </c>
      <c r="BP511" t="str">
        <f>IF(Table1[[#This Row],[Ledger 1]]="","","No")</f>
        <v/>
      </c>
      <c r="BQ511" t="str">
        <f>IF(Table1[[#This Row],[Date]]="","",IF(Table1[[#This Row],[Effect 1]]="Dr.","Yes","No"))</f>
        <v/>
      </c>
      <c r="BR511" t="str">
        <f>IF(Table1[[#This Row],[Date]]="","",Table1[[#This Row],[Ledger 1]])</f>
        <v/>
      </c>
      <c r="BS511" t="str">
        <f>IF(Table1[[#This Row],[Date]]="","",IF(Table1[[#This Row],[Effect 1]]="Dr.",-Table1[[#This Row],[Amount 1]],Table1[[#This Row],[Amount 1]]))</f>
        <v/>
      </c>
      <c r="BV511" t="str">
        <f>IF(Table1[[#This Row],[Ledger 2]]="","","No")</f>
        <v/>
      </c>
      <c r="BW511" t="str">
        <f>IF(Table1[[#This Row],[Date]]="","",IF(Table1[[#This Row],[Effect 2]]="Dr.","Yes","No"))</f>
        <v/>
      </c>
      <c r="BX511" t="str">
        <f>IF(Table1[[#This Row],[Date]]="","",Table1[[#This Row],[Ledger 2]])</f>
        <v/>
      </c>
      <c r="BY511" t="str">
        <f>IF(Table1[[#This Row],[Date]]="","",IF(Table1[[#This Row],[Effect 2]]="Dr.",-Table1[[#This Row],[Amount 2]],Table1[[#This Row],[Amount 2]]))</f>
        <v/>
      </c>
      <c r="CB511" t="str">
        <f>IF(Table1[[#This Row],[Ledger 3]]="","","No")</f>
        <v/>
      </c>
      <c r="CC511" t="str">
        <f>IF(Table1[[#This Row],[Ledger 3]]="","",IF(Table1[[#This Row],[Effect 3]]="Dr.","Yes","No"))</f>
        <v/>
      </c>
      <c r="CD511" t="str">
        <f>IF(Table1[[#This Row],[Ledger 3]]="","",Table1[[#This Row],[Ledger 3]])</f>
        <v/>
      </c>
      <c r="CE511" t="str">
        <f>IF(Table1[[#This Row],[Ledger 3]]="","",IF(Table1[[#This Row],[Effect 3]]="Dr.",-Table1[[#This Row],[Amount 3]],Table1[[#This Row],[Amount 3]]))</f>
        <v/>
      </c>
      <c r="CH511" t="str">
        <f>IF(Table1[[#This Row],[Ledger 4]]="","","No")</f>
        <v/>
      </c>
      <c r="CI511" t="str">
        <f>IF(Table1[[#This Row],[Ledger 4]]="","",IF(Table1[[#This Row],[Effect 4]]="Dr.","Yes","No"))</f>
        <v/>
      </c>
      <c r="CJ511" t="str">
        <f>IF(Table1[[#This Row],[Ledger 4]]="","",Table1[[#This Row],[Ledger 4]])</f>
        <v/>
      </c>
      <c r="CK511" t="str">
        <f>IF(Table1[[#This Row],[Ledger 4]]="","",IF(Table1[[#This Row],[Effect 4]]="Dr.",-Table1[[#This Row],[Amount 4]],Table1[[#This Row],[Amount 4]]))</f>
        <v/>
      </c>
      <c r="CN511" t="str">
        <f>IF(Table1[[#This Row],[Ledger 5]]="","","No")</f>
        <v/>
      </c>
      <c r="CO511" t="str">
        <f>IF(Table1[[#This Row],[Ledger 5]]="","",IF(Table1[[#This Row],[Effect 5]]="Dr.","Yes","No"))</f>
        <v/>
      </c>
      <c r="CP511" t="str">
        <f>IF(Table1[[#This Row],[Ledger 5]]="","",Table1[[#This Row],[Ledger 5]])</f>
        <v/>
      </c>
      <c r="CQ511" t="str">
        <f>IF(Table1[[#This Row],[Ledger 5]]="","",IF(Table1[[#This Row],[Effect 5]]="Dr.",-Table1[[#This Row],[Amount 5]],Table1[[#This Row],[Amount 5]]))</f>
        <v/>
      </c>
      <c r="CT511" t="str">
        <f>IF(Table1[[#This Row],[Ledger 6]]="","","No")</f>
        <v/>
      </c>
      <c r="CU511" t="str">
        <f>IF(Table1[[#This Row],[Ledger 6]]="","",IF(Table1[[#This Row],[Effect 6]]="Dr.","Yes","No"))</f>
        <v/>
      </c>
      <c r="CV511" t="str">
        <f>IF(Table1[[#This Row],[Ledger 6]]="","",Table1[[#This Row],[Ledger 6]])</f>
        <v/>
      </c>
      <c r="CW511" t="str">
        <f>IF(Table1[[#This Row],[Ledger 6]]="","",IF(Table1[[#This Row],[Effect 6]]="Dr.",-Table1[[#This Row],[Amount 6]],Table1[[#This Row],[Amount 6]]))</f>
        <v/>
      </c>
      <c r="CZ511" t="str">
        <f>IF(Table1[[#This Row],[Ledger 7]]="","","No")</f>
        <v/>
      </c>
      <c r="DA511" t="str">
        <f>IF(Table1[[#This Row],[Ledger 7]]="","",IF(Table1[[#This Row],[Effect 7]]="Dr.","Yes","No"))</f>
        <v/>
      </c>
      <c r="DB511" t="str">
        <f>IF(Table1[[#This Row],[Ledger 7]]="","",Table1[[#This Row],[Ledger 7]])</f>
        <v/>
      </c>
      <c r="DC511" t="str">
        <f>IF(Table1[[#This Row],[Ledger 7]]="","",IF(Table1[[#This Row],[Effect 7]]="Dr.",-Table1[[#This Row],[Amount 7]],Table1[[#This Row],[Amount 7]]))</f>
        <v/>
      </c>
      <c r="DF511" t="str">
        <f>IF(Table1[[#This Row],[Ledger 8]]="","","No")</f>
        <v/>
      </c>
      <c r="DG511" t="str">
        <f>IF(Table1[[#This Row],[Ledger 8]]="","",IF(Table1[[#This Row],[Effect 8]]="Dr.","Yes","No"))</f>
        <v/>
      </c>
      <c r="DH511" t="str">
        <f>IF(Table1[[#This Row],[Ledger 8]]="","",Table1[[#This Row],[Ledger 8]])</f>
        <v/>
      </c>
      <c r="DI511" t="str">
        <f>IF(Table1[[#This Row],[Ledger 8]]="","",IF(Table1[[#This Row],[Effect 8]]="Dr.",-Table1[[#This Row],[Amount 8]],Table1[[#This Row],[Amount 8]]))</f>
        <v/>
      </c>
      <c r="DL511" t="str">
        <f>IF(Table1[[#This Row],[Ledger 9]]="","","No")</f>
        <v/>
      </c>
      <c r="DM511" t="str">
        <f>IF(Table1[[#This Row],[Ledger 9]]="","",IF(Table1[[#This Row],[Effect 9]]="Dr.","Yes","No"))</f>
        <v/>
      </c>
      <c r="DN511" t="str">
        <f>IF(Table1[[#This Row],[Ledger 9]]="","",Table1[[#This Row],[Ledger 9]])</f>
        <v/>
      </c>
      <c r="DO511" t="str">
        <f>IF(Table1[[#This Row],[Ledger 9]]="","",IF(Table1[[#This Row],[Effect 9]]="Dr.",-Table1[[#This Row],[Amount 9]],Table1[[#This Row],[Amount 9]]))</f>
        <v/>
      </c>
      <c r="DR511" t="str">
        <f>IF(Table1[[#This Row],[Ledger 10]]="","","No")</f>
        <v/>
      </c>
      <c r="DS511" t="str">
        <f>IF(Table1[[#This Row],[Ledger 10]]="","",IF(Table1[[#This Row],[Effect 10]]="Dr.","Yes","No"))</f>
        <v/>
      </c>
      <c r="DT511" t="str">
        <f>IF(Table1[[#This Row],[Ledger 10]]="","",Table1[[#This Row],[Ledger 10]])</f>
        <v/>
      </c>
      <c r="DU511" t="str">
        <f>IF(Table1[[#This Row],[Ledger 10]]="","",IF(Table1[[#This Row],[Effect 10]]="Dr.",-Table1[[#This Row],[Amount 10]],Table1[[#This Row],[Amount 10]]))</f>
        <v/>
      </c>
      <c r="DX511" t="str">
        <f>IF(Table1[[#This Row],[Ledger 11]]="","","No")</f>
        <v/>
      </c>
      <c r="DY511" t="str">
        <f>IF(Table1[[#This Row],[Ledger 11]]="","",IF(Table1[[#This Row],[Effect 11]]="Dr.","Yes","No"))</f>
        <v/>
      </c>
      <c r="DZ511" t="str">
        <f>IF(Table1[[#This Row],[Ledger 11]]="","",Table1[[#This Row],[Ledger 11]])</f>
        <v/>
      </c>
      <c r="EA511" t="str">
        <f>IF(Table1[[#This Row],[Ledger 11]]="","",IF(Table1[[#This Row],[Effect 11]]="Dr.",-Table1[[#This Row],[Amount 11]],Table1[[#This Row],[Amount 11]]))</f>
        <v/>
      </c>
      <c r="ED511" t="str">
        <f>IF(Table1[[#This Row],[Ledger 12]]="","","No")</f>
        <v/>
      </c>
      <c r="EE511" t="str">
        <f>IF(Table1[[#This Row],[Ledger 12]]="","",IF(Table1[[#This Row],[Effect 12]]="Dr.","Yes","No"))</f>
        <v/>
      </c>
      <c r="EF511" t="str">
        <f>IF(Table1[[#This Row],[Ledger 12]]="","",Table1[[#This Row],[Ledger 12]])</f>
        <v/>
      </c>
      <c r="EG511" t="str">
        <f>IF(Table1[[#This Row],[Ledger 12]]="","",IF(Table1[[#This Row],[Effect 12]]="Dr.",-Table1[[#This Row],[Amount 12]],Table1[[#This Row],[Amount 12]]))</f>
        <v/>
      </c>
      <c r="EJ511" t="str">
        <f>IF(Table1[[#This Row],[Ledger 13]]="","","No")</f>
        <v/>
      </c>
      <c r="EK511" t="str">
        <f>IF(Table1[[#This Row],[Ledger 13]]="","",IF(Table1[[#This Row],[Effect 13]]="Dr.","Yes","No"))</f>
        <v/>
      </c>
      <c r="EL511" t="str">
        <f>IF(Table1[[#This Row],[Ledger 13]]="","",Table1[[#This Row],[Ledger 13]])</f>
        <v/>
      </c>
      <c r="EM511" t="str">
        <f>IF(Table1[[#This Row],[Ledger 13]]="","",IF(Table1[[#This Row],[Effect 13]]="Dr.",-Table1[[#This Row],[Amount 13]],Table1[[#This Row],[Amount 13]]))</f>
        <v/>
      </c>
      <c r="EP511" t="str">
        <f>IF(Table1[[#This Row],[Ledger 14]]="","","No")</f>
        <v/>
      </c>
      <c r="EQ511" t="str">
        <f>IF(Table1[[#This Row],[Ledger 14]]="","",IF(Table1[[#This Row],[Effect 14]]="Dr.","Yes","No"))</f>
        <v/>
      </c>
      <c r="ER511" t="str">
        <f>IF(Table1[[#This Row],[Ledger 14]]="","",Table1[[#This Row],[Ledger 14]])</f>
        <v/>
      </c>
      <c r="ES511" t="str">
        <f>IF(Table1[[#This Row],[Ledger 14]]="","",IF(Table1[[#This Row],[Effect 14]]="Dr.",-Table1[[#This Row],[Amount 14]],Table1[[#This Row],[Amount 14]]))</f>
        <v/>
      </c>
      <c r="EV511" t="str">
        <f>IF(Table1[[#This Row],[Ledger 15]]="","","No")</f>
        <v/>
      </c>
      <c r="EW511" t="str">
        <f>IF(Table1[[#This Row],[Ledger 15]]="","",IF(Table1[[#This Row],[Effect 15]]="Dr.","Yes","No"))</f>
        <v/>
      </c>
      <c r="EX511" t="str">
        <f>IF(Table1[[#This Row],[Ledger 15]]="","",Table1[[#This Row],[Ledger 15]])</f>
        <v/>
      </c>
      <c r="EY511" t="str">
        <f>IF(Table1[[#This Row],[Ledger 15]]="","",IF(Table1[[#This Row],[Effect 15]]="Dr.",-Table1[[#This Row],[Amount 15]],Table1[[#This Row],[Amount 15]]))</f>
        <v/>
      </c>
      <c r="FD5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1">
        <f>IF(Table1[[#This Row],[Date]]="",0,IF(AND(Table1[[#This Row],[Date]]&gt;=$FE$2,Table1[[#This Row],[Date]]&lt;=$FE$3),0,1))</f>
        <v>0</v>
      </c>
      <c r="FF511">
        <f>IF(Table1[[#This Row],[Date]]="",0,IF(TYPE(VLOOKUP(Table1[[#This Row],[Voucher Type]],Table1[[#All],[Voucher Type Master]],1,FALSE))=16,1,0))</f>
        <v>0</v>
      </c>
      <c r="FG511">
        <f>IF(TYPE(IF(Table1[[#This Row],[Date]]="",0,IF(VLOOKUP(Table1[[#This Row],[Voucher Type]],$FY$5:$FZ$13,2,0)=Table1[[#This Row],[Effect 1]],0,1)))=16,1,0)</f>
        <v>0</v>
      </c>
      <c r="FH5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1">
        <f>IF(LEN(Table1[[#This Row],[Ledger 1]])&gt;0,IF(TYPE(VLOOKUP(Table1[[#This Row],[Ledger 1]],GZ:GZ,1,0))=16,1,0),0)</f>
        <v>0</v>
      </c>
      <c r="FJ511">
        <f>IF(LEN(Table1[[#This Row],[Ledger 2]])&gt;0,IF(TYPE(VLOOKUP(Table1[[#This Row],[Ledger 2]],GZ:GZ,1,0))=16,1,0),0)</f>
        <v>0</v>
      </c>
      <c r="FK511">
        <f>IF(LEN(Table1[[#This Row],[Ledger 3]])&gt;0,IF(TYPE(VLOOKUP(Table1[[#This Row],[Ledger 3]],GZ:GZ,1,0))=16,1,0),0)</f>
        <v>0</v>
      </c>
      <c r="FL511">
        <f>IF(LEN(Table1[[#This Row],[Ledger 4]])&gt;0,IF(TYPE(VLOOKUP(Table1[[#This Row],[Ledger 4]],GZ:GZ,1,0))=16,1,0),0)</f>
        <v>0</v>
      </c>
      <c r="FM511">
        <f>IF(LEN(Table1[[#This Row],[Ledger 5]])&gt;0,IF(TYPE(VLOOKUP(Table1[[#This Row],[Ledger 5]],GZ:GZ,1,0))=16,1,0),0)</f>
        <v>0</v>
      </c>
      <c r="FN511">
        <f>IF(LEN(Table1[[#This Row],[Ledger 6]])&gt;0,IF(TYPE(VLOOKUP(Table1[[#This Row],[Ledger 6]],$GZ:$GZ,1,0))=16,1,0),0)</f>
        <v>0</v>
      </c>
      <c r="FO511">
        <f>IF(LEN(Table1[[#This Row],[Ledger 7]])&gt;0,IF(TYPE(VLOOKUP(Table1[[#This Row],[Ledger 7]],$GZ:$GZ,1,0))=16,1,0),0)</f>
        <v>0</v>
      </c>
      <c r="FP511">
        <f>IF(LEN(Table1[[#This Row],[Ledger 8]])&gt;0,IF(TYPE(VLOOKUP(Table1[[#This Row],[Ledger 8]],$GZ:$GZ,1,0))=16,1,0),0)</f>
        <v>0</v>
      </c>
      <c r="FQ511">
        <f>IF(LEN(Table1[[#This Row],[Ledger 9]])&gt;0,IF(TYPE(VLOOKUP(Table1[[#This Row],[Ledger 9]],$GZ:$GZ,1,0))=16,1,0),0)</f>
        <v>0</v>
      </c>
      <c r="FR511">
        <f>IF(LEN(Table1[[#This Row],[Ledger 10]])&gt;0,IF(TYPE(VLOOKUP(Table1[[#This Row],[Ledger 10]],$GZ:$GZ,1,0))=16,1,0),0)</f>
        <v>0</v>
      </c>
      <c r="FS511">
        <f>IF(LEN(Table1[[#This Row],[Ledger 11]])&gt;0,IF(TYPE(VLOOKUP(Table1[[#This Row],[Ledger 11]],$GZ:$GZ,1,0))=16,1,0),0)</f>
        <v>0</v>
      </c>
      <c r="FT511">
        <f>IF(LEN(Table1[[#This Row],[Ledger 12]])&gt;0,IF(TYPE(VLOOKUP(Table1[[#This Row],[Ledger 12]],$GZ:$GZ,1,0))=16,1,0),0)</f>
        <v>0</v>
      </c>
      <c r="FU511">
        <f>IF(LEN(Table1[[#This Row],[Ledger 13]])&gt;0,IF(TYPE(VLOOKUP(Table1[[#This Row],[Ledger 13]],$GZ:$GZ,1,0))=16,1,0),0)</f>
        <v>0</v>
      </c>
      <c r="FV511">
        <f>IF(LEN(Table1[[#This Row],[Ledger 14]])&gt;0,IF(TYPE(VLOOKUP(Table1[[#This Row],[Ledger 14]],$GZ:$GZ,1,0))=16,1,0),0)</f>
        <v>0</v>
      </c>
      <c r="FW511">
        <f>IF(LEN(Table1[[#This Row],[Ledger 15]])&gt;0,IF(TYPE(VLOOKUP(Table1[[#This Row],[Ledger 15]],$GZ:$GZ,1,0))=16,1,0),0)</f>
        <v>0</v>
      </c>
    </row>
    <row r="512" spans="4:179" ht="33" customHeight="1" x14ac:dyDescent="0.45">
      <c r="D512" s="8">
        <f t="shared" si="16"/>
        <v>507</v>
      </c>
      <c r="E512" s="32"/>
      <c r="F512" s="34"/>
      <c r="G512" s="34"/>
      <c r="H512" s="34"/>
      <c r="I512" s="34"/>
      <c r="J512" s="38"/>
      <c r="K512" s="33"/>
      <c r="L512" s="36"/>
      <c r="M512" s="35"/>
      <c r="N512" s="34"/>
      <c r="O512" s="41"/>
      <c r="P512" s="35"/>
      <c r="Q512" s="34"/>
      <c r="R512" s="37"/>
      <c r="S512" s="35"/>
      <c r="T512" s="34"/>
      <c r="U512" s="37"/>
      <c r="V512" s="35"/>
      <c r="W512" s="34"/>
      <c r="X512" s="37"/>
      <c r="Y512" s="35"/>
      <c r="Z512" s="34"/>
      <c r="AA512" s="37"/>
      <c r="AB512" s="35"/>
      <c r="AC512" s="34"/>
      <c r="AD512" s="37"/>
      <c r="AE512" s="35"/>
      <c r="AF512" s="34"/>
      <c r="AG512" s="37"/>
      <c r="AH512" s="35"/>
      <c r="AI512" s="34"/>
      <c r="AJ512" s="37"/>
      <c r="AK512" s="35"/>
      <c r="AL512" s="34"/>
      <c r="AM512" s="37"/>
      <c r="AN512" s="35"/>
      <c r="AO512" s="34"/>
      <c r="AP512" s="37"/>
      <c r="AQ512" s="35"/>
      <c r="AR512" s="34"/>
      <c r="AS512" s="37"/>
      <c r="AT512" s="35"/>
      <c r="AU512" s="34"/>
      <c r="AV512" s="37"/>
      <c r="AW512" s="35"/>
      <c r="AX512" s="34"/>
      <c r="AY512" s="37"/>
      <c r="AZ512" s="35"/>
      <c r="BA512" s="34"/>
      <c r="BB512" s="37"/>
      <c r="BC5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2" s="7"/>
      <c r="BF512" t="str">
        <f>IF(Table1[[#This Row],[Date]]="","","&amp;lt;VOUCHER REMOTEID="&amp;""""&amp;$A$11&amp;$A$13&amp;ROW()&amp;""""&amp;" VCHTYPE="""&amp;F512&amp;""" ACTION="""&amp;"Create"&amp;"""&amp;gt;")</f>
        <v/>
      </c>
      <c r="BG512" t="str">
        <f>IF(Table1[[#This Row],[Date]]="","",TEXT(Table1[[#This Row],[Date]],"yyyymmdd"))</f>
        <v/>
      </c>
      <c r="BH512" t="str">
        <f>Table1[[#This Row],[Date2]]</f>
        <v/>
      </c>
      <c r="BI512" t="str">
        <f>IF(Table1[[#This Row],[Date]]="","",Table1[[#This Row],[Voucher Type]])</f>
        <v/>
      </c>
      <c r="BJ512" t="str">
        <f>IF(Table1[[#This Row],[Ref No / Invoice No]]="","",Table1[[#This Row],[Ref No / Invoice No]])</f>
        <v/>
      </c>
      <c r="BK512" t="str">
        <f>IF(Table1[[#This Row],[Voucher No]]="","",Table1[[#This Row],[Voucher No]])</f>
        <v/>
      </c>
      <c r="BL512" t="str">
        <f>IF(Table1[[#This Row],[Date]]="","",Table1[[#This Row],[Narration]])</f>
        <v/>
      </c>
      <c r="BM512" t="str">
        <f>IF(Table1[[#This Row],[Date]]="","",$A$11&amp;$A$13&amp;ROW())</f>
        <v/>
      </c>
      <c r="BN512" t="str">
        <f>IF(Table1[[#This Row],[Date]]="","",$A$13)</f>
        <v/>
      </c>
      <c r="BP512" t="str">
        <f>IF(Table1[[#This Row],[Ledger 1]]="","","No")</f>
        <v/>
      </c>
      <c r="BQ512" t="str">
        <f>IF(Table1[[#This Row],[Date]]="","",IF(Table1[[#This Row],[Effect 1]]="Dr.","Yes","No"))</f>
        <v/>
      </c>
      <c r="BR512" t="str">
        <f>IF(Table1[[#This Row],[Date]]="","",Table1[[#This Row],[Ledger 1]])</f>
        <v/>
      </c>
      <c r="BS512" t="str">
        <f>IF(Table1[[#This Row],[Date]]="","",IF(Table1[[#This Row],[Effect 1]]="Dr.",-Table1[[#This Row],[Amount 1]],Table1[[#This Row],[Amount 1]]))</f>
        <v/>
      </c>
      <c r="BV512" t="str">
        <f>IF(Table1[[#This Row],[Ledger 2]]="","","No")</f>
        <v/>
      </c>
      <c r="BW512" t="str">
        <f>IF(Table1[[#This Row],[Date]]="","",IF(Table1[[#This Row],[Effect 2]]="Dr.","Yes","No"))</f>
        <v/>
      </c>
      <c r="BX512" t="str">
        <f>IF(Table1[[#This Row],[Date]]="","",Table1[[#This Row],[Ledger 2]])</f>
        <v/>
      </c>
      <c r="BY512" t="str">
        <f>IF(Table1[[#This Row],[Date]]="","",IF(Table1[[#This Row],[Effect 2]]="Dr.",-Table1[[#This Row],[Amount 2]],Table1[[#This Row],[Amount 2]]))</f>
        <v/>
      </c>
      <c r="CB512" t="str">
        <f>IF(Table1[[#This Row],[Ledger 3]]="","","No")</f>
        <v/>
      </c>
      <c r="CC512" t="str">
        <f>IF(Table1[[#This Row],[Ledger 3]]="","",IF(Table1[[#This Row],[Effect 3]]="Dr.","Yes","No"))</f>
        <v/>
      </c>
      <c r="CD512" t="str">
        <f>IF(Table1[[#This Row],[Ledger 3]]="","",Table1[[#This Row],[Ledger 3]])</f>
        <v/>
      </c>
      <c r="CE512" t="str">
        <f>IF(Table1[[#This Row],[Ledger 3]]="","",IF(Table1[[#This Row],[Effect 3]]="Dr.",-Table1[[#This Row],[Amount 3]],Table1[[#This Row],[Amount 3]]))</f>
        <v/>
      </c>
      <c r="CH512" t="str">
        <f>IF(Table1[[#This Row],[Ledger 4]]="","","No")</f>
        <v/>
      </c>
      <c r="CI512" t="str">
        <f>IF(Table1[[#This Row],[Ledger 4]]="","",IF(Table1[[#This Row],[Effect 4]]="Dr.","Yes","No"))</f>
        <v/>
      </c>
      <c r="CJ512" t="str">
        <f>IF(Table1[[#This Row],[Ledger 4]]="","",Table1[[#This Row],[Ledger 4]])</f>
        <v/>
      </c>
      <c r="CK512" t="str">
        <f>IF(Table1[[#This Row],[Ledger 4]]="","",IF(Table1[[#This Row],[Effect 4]]="Dr.",-Table1[[#This Row],[Amount 4]],Table1[[#This Row],[Amount 4]]))</f>
        <v/>
      </c>
      <c r="CN512" t="str">
        <f>IF(Table1[[#This Row],[Ledger 5]]="","","No")</f>
        <v/>
      </c>
      <c r="CO512" t="str">
        <f>IF(Table1[[#This Row],[Ledger 5]]="","",IF(Table1[[#This Row],[Effect 5]]="Dr.","Yes","No"))</f>
        <v/>
      </c>
      <c r="CP512" t="str">
        <f>IF(Table1[[#This Row],[Ledger 5]]="","",Table1[[#This Row],[Ledger 5]])</f>
        <v/>
      </c>
      <c r="CQ512" t="str">
        <f>IF(Table1[[#This Row],[Ledger 5]]="","",IF(Table1[[#This Row],[Effect 5]]="Dr.",-Table1[[#This Row],[Amount 5]],Table1[[#This Row],[Amount 5]]))</f>
        <v/>
      </c>
      <c r="CT512" t="str">
        <f>IF(Table1[[#This Row],[Ledger 6]]="","","No")</f>
        <v/>
      </c>
      <c r="CU512" t="str">
        <f>IF(Table1[[#This Row],[Ledger 6]]="","",IF(Table1[[#This Row],[Effect 6]]="Dr.","Yes","No"))</f>
        <v/>
      </c>
      <c r="CV512" t="str">
        <f>IF(Table1[[#This Row],[Ledger 6]]="","",Table1[[#This Row],[Ledger 6]])</f>
        <v/>
      </c>
      <c r="CW512" t="str">
        <f>IF(Table1[[#This Row],[Ledger 6]]="","",IF(Table1[[#This Row],[Effect 6]]="Dr.",-Table1[[#This Row],[Amount 6]],Table1[[#This Row],[Amount 6]]))</f>
        <v/>
      </c>
      <c r="CZ512" t="str">
        <f>IF(Table1[[#This Row],[Ledger 7]]="","","No")</f>
        <v/>
      </c>
      <c r="DA512" t="str">
        <f>IF(Table1[[#This Row],[Ledger 7]]="","",IF(Table1[[#This Row],[Effect 7]]="Dr.","Yes","No"))</f>
        <v/>
      </c>
      <c r="DB512" t="str">
        <f>IF(Table1[[#This Row],[Ledger 7]]="","",Table1[[#This Row],[Ledger 7]])</f>
        <v/>
      </c>
      <c r="DC512" t="str">
        <f>IF(Table1[[#This Row],[Ledger 7]]="","",IF(Table1[[#This Row],[Effect 7]]="Dr.",-Table1[[#This Row],[Amount 7]],Table1[[#This Row],[Amount 7]]))</f>
        <v/>
      </c>
      <c r="DF512" t="str">
        <f>IF(Table1[[#This Row],[Ledger 8]]="","","No")</f>
        <v/>
      </c>
      <c r="DG512" t="str">
        <f>IF(Table1[[#This Row],[Ledger 8]]="","",IF(Table1[[#This Row],[Effect 8]]="Dr.","Yes","No"))</f>
        <v/>
      </c>
      <c r="DH512" t="str">
        <f>IF(Table1[[#This Row],[Ledger 8]]="","",Table1[[#This Row],[Ledger 8]])</f>
        <v/>
      </c>
      <c r="DI512" t="str">
        <f>IF(Table1[[#This Row],[Ledger 8]]="","",IF(Table1[[#This Row],[Effect 8]]="Dr.",-Table1[[#This Row],[Amount 8]],Table1[[#This Row],[Amount 8]]))</f>
        <v/>
      </c>
      <c r="DL512" t="str">
        <f>IF(Table1[[#This Row],[Ledger 9]]="","","No")</f>
        <v/>
      </c>
      <c r="DM512" t="str">
        <f>IF(Table1[[#This Row],[Ledger 9]]="","",IF(Table1[[#This Row],[Effect 9]]="Dr.","Yes","No"))</f>
        <v/>
      </c>
      <c r="DN512" t="str">
        <f>IF(Table1[[#This Row],[Ledger 9]]="","",Table1[[#This Row],[Ledger 9]])</f>
        <v/>
      </c>
      <c r="DO512" t="str">
        <f>IF(Table1[[#This Row],[Ledger 9]]="","",IF(Table1[[#This Row],[Effect 9]]="Dr.",-Table1[[#This Row],[Amount 9]],Table1[[#This Row],[Amount 9]]))</f>
        <v/>
      </c>
      <c r="DR512" t="str">
        <f>IF(Table1[[#This Row],[Ledger 10]]="","","No")</f>
        <v/>
      </c>
      <c r="DS512" t="str">
        <f>IF(Table1[[#This Row],[Ledger 10]]="","",IF(Table1[[#This Row],[Effect 10]]="Dr.","Yes","No"))</f>
        <v/>
      </c>
      <c r="DT512" t="str">
        <f>IF(Table1[[#This Row],[Ledger 10]]="","",Table1[[#This Row],[Ledger 10]])</f>
        <v/>
      </c>
      <c r="DU512" t="str">
        <f>IF(Table1[[#This Row],[Ledger 10]]="","",IF(Table1[[#This Row],[Effect 10]]="Dr.",-Table1[[#This Row],[Amount 10]],Table1[[#This Row],[Amount 10]]))</f>
        <v/>
      </c>
      <c r="DX512" t="str">
        <f>IF(Table1[[#This Row],[Ledger 11]]="","","No")</f>
        <v/>
      </c>
      <c r="DY512" t="str">
        <f>IF(Table1[[#This Row],[Ledger 11]]="","",IF(Table1[[#This Row],[Effect 11]]="Dr.","Yes","No"))</f>
        <v/>
      </c>
      <c r="DZ512" t="str">
        <f>IF(Table1[[#This Row],[Ledger 11]]="","",Table1[[#This Row],[Ledger 11]])</f>
        <v/>
      </c>
      <c r="EA512" t="str">
        <f>IF(Table1[[#This Row],[Ledger 11]]="","",IF(Table1[[#This Row],[Effect 11]]="Dr.",-Table1[[#This Row],[Amount 11]],Table1[[#This Row],[Amount 11]]))</f>
        <v/>
      </c>
      <c r="ED512" t="str">
        <f>IF(Table1[[#This Row],[Ledger 12]]="","","No")</f>
        <v/>
      </c>
      <c r="EE512" t="str">
        <f>IF(Table1[[#This Row],[Ledger 12]]="","",IF(Table1[[#This Row],[Effect 12]]="Dr.","Yes","No"))</f>
        <v/>
      </c>
      <c r="EF512" t="str">
        <f>IF(Table1[[#This Row],[Ledger 12]]="","",Table1[[#This Row],[Ledger 12]])</f>
        <v/>
      </c>
      <c r="EG512" t="str">
        <f>IF(Table1[[#This Row],[Ledger 12]]="","",IF(Table1[[#This Row],[Effect 12]]="Dr.",-Table1[[#This Row],[Amount 12]],Table1[[#This Row],[Amount 12]]))</f>
        <v/>
      </c>
      <c r="EJ512" t="str">
        <f>IF(Table1[[#This Row],[Ledger 13]]="","","No")</f>
        <v/>
      </c>
      <c r="EK512" t="str">
        <f>IF(Table1[[#This Row],[Ledger 13]]="","",IF(Table1[[#This Row],[Effect 13]]="Dr.","Yes","No"))</f>
        <v/>
      </c>
      <c r="EL512" t="str">
        <f>IF(Table1[[#This Row],[Ledger 13]]="","",Table1[[#This Row],[Ledger 13]])</f>
        <v/>
      </c>
      <c r="EM512" t="str">
        <f>IF(Table1[[#This Row],[Ledger 13]]="","",IF(Table1[[#This Row],[Effect 13]]="Dr.",-Table1[[#This Row],[Amount 13]],Table1[[#This Row],[Amount 13]]))</f>
        <v/>
      </c>
      <c r="EP512" t="str">
        <f>IF(Table1[[#This Row],[Ledger 14]]="","","No")</f>
        <v/>
      </c>
      <c r="EQ512" t="str">
        <f>IF(Table1[[#This Row],[Ledger 14]]="","",IF(Table1[[#This Row],[Effect 14]]="Dr.","Yes","No"))</f>
        <v/>
      </c>
      <c r="ER512" t="str">
        <f>IF(Table1[[#This Row],[Ledger 14]]="","",Table1[[#This Row],[Ledger 14]])</f>
        <v/>
      </c>
      <c r="ES512" t="str">
        <f>IF(Table1[[#This Row],[Ledger 14]]="","",IF(Table1[[#This Row],[Effect 14]]="Dr.",-Table1[[#This Row],[Amount 14]],Table1[[#This Row],[Amount 14]]))</f>
        <v/>
      </c>
      <c r="EV512" t="str">
        <f>IF(Table1[[#This Row],[Ledger 15]]="","","No")</f>
        <v/>
      </c>
      <c r="EW512" t="str">
        <f>IF(Table1[[#This Row],[Ledger 15]]="","",IF(Table1[[#This Row],[Effect 15]]="Dr.","Yes","No"))</f>
        <v/>
      </c>
      <c r="EX512" t="str">
        <f>IF(Table1[[#This Row],[Ledger 15]]="","",Table1[[#This Row],[Ledger 15]])</f>
        <v/>
      </c>
      <c r="EY512" t="str">
        <f>IF(Table1[[#This Row],[Ledger 15]]="","",IF(Table1[[#This Row],[Effect 15]]="Dr.",-Table1[[#This Row],[Amount 15]],Table1[[#This Row],[Amount 15]]))</f>
        <v/>
      </c>
      <c r="FD5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2">
        <f>IF(Table1[[#This Row],[Date]]="",0,IF(AND(Table1[[#This Row],[Date]]&gt;=$FE$2,Table1[[#This Row],[Date]]&lt;=$FE$3),0,1))</f>
        <v>0</v>
      </c>
      <c r="FF512">
        <f>IF(Table1[[#This Row],[Date]]="",0,IF(TYPE(VLOOKUP(Table1[[#This Row],[Voucher Type]],Table1[[#All],[Voucher Type Master]],1,FALSE))=16,1,0))</f>
        <v>0</v>
      </c>
      <c r="FG512">
        <f>IF(TYPE(IF(Table1[[#This Row],[Date]]="",0,IF(VLOOKUP(Table1[[#This Row],[Voucher Type]],$FY$5:$FZ$13,2,0)=Table1[[#This Row],[Effect 1]],0,1)))=16,1,0)</f>
        <v>0</v>
      </c>
      <c r="FH5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2">
        <f>IF(LEN(Table1[[#This Row],[Ledger 1]])&gt;0,IF(TYPE(VLOOKUP(Table1[[#This Row],[Ledger 1]],GZ:GZ,1,0))=16,1,0),0)</f>
        <v>0</v>
      </c>
      <c r="FJ512">
        <f>IF(LEN(Table1[[#This Row],[Ledger 2]])&gt;0,IF(TYPE(VLOOKUP(Table1[[#This Row],[Ledger 2]],GZ:GZ,1,0))=16,1,0),0)</f>
        <v>0</v>
      </c>
      <c r="FK512">
        <f>IF(LEN(Table1[[#This Row],[Ledger 3]])&gt;0,IF(TYPE(VLOOKUP(Table1[[#This Row],[Ledger 3]],GZ:GZ,1,0))=16,1,0),0)</f>
        <v>0</v>
      </c>
      <c r="FL512">
        <f>IF(LEN(Table1[[#This Row],[Ledger 4]])&gt;0,IF(TYPE(VLOOKUP(Table1[[#This Row],[Ledger 4]],GZ:GZ,1,0))=16,1,0),0)</f>
        <v>0</v>
      </c>
      <c r="FM512">
        <f>IF(LEN(Table1[[#This Row],[Ledger 5]])&gt;0,IF(TYPE(VLOOKUP(Table1[[#This Row],[Ledger 5]],GZ:GZ,1,0))=16,1,0),0)</f>
        <v>0</v>
      </c>
      <c r="FN512">
        <f>IF(LEN(Table1[[#This Row],[Ledger 6]])&gt;0,IF(TYPE(VLOOKUP(Table1[[#This Row],[Ledger 6]],$GZ:$GZ,1,0))=16,1,0),0)</f>
        <v>0</v>
      </c>
      <c r="FO512">
        <f>IF(LEN(Table1[[#This Row],[Ledger 7]])&gt;0,IF(TYPE(VLOOKUP(Table1[[#This Row],[Ledger 7]],$GZ:$GZ,1,0))=16,1,0),0)</f>
        <v>0</v>
      </c>
      <c r="FP512">
        <f>IF(LEN(Table1[[#This Row],[Ledger 8]])&gt;0,IF(TYPE(VLOOKUP(Table1[[#This Row],[Ledger 8]],$GZ:$GZ,1,0))=16,1,0),0)</f>
        <v>0</v>
      </c>
      <c r="FQ512">
        <f>IF(LEN(Table1[[#This Row],[Ledger 9]])&gt;0,IF(TYPE(VLOOKUP(Table1[[#This Row],[Ledger 9]],$GZ:$GZ,1,0))=16,1,0),0)</f>
        <v>0</v>
      </c>
      <c r="FR512">
        <f>IF(LEN(Table1[[#This Row],[Ledger 10]])&gt;0,IF(TYPE(VLOOKUP(Table1[[#This Row],[Ledger 10]],$GZ:$GZ,1,0))=16,1,0),0)</f>
        <v>0</v>
      </c>
      <c r="FS512">
        <f>IF(LEN(Table1[[#This Row],[Ledger 11]])&gt;0,IF(TYPE(VLOOKUP(Table1[[#This Row],[Ledger 11]],$GZ:$GZ,1,0))=16,1,0),0)</f>
        <v>0</v>
      </c>
      <c r="FT512">
        <f>IF(LEN(Table1[[#This Row],[Ledger 12]])&gt;0,IF(TYPE(VLOOKUP(Table1[[#This Row],[Ledger 12]],$GZ:$GZ,1,0))=16,1,0),0)</f>
        <v>0</v>
      </c>
      <c r="FU512">
        <f>IF(LEN(Table1[[#This Row],[Ledger 13]])&gt;0,IF(TYPE(VLOOKUP(Table1[[#This Row],[Ledger 13]],$GZ:$GZ,1,0))=16,1,0),0)</f>
        <v>0</v>
      </c>
      <c r="FV512">
        <f>IF(LEN(Table1[[#This Row],[Ledger 14]])&gt;0,IF(TYPE(VLOOKUP(Table1[[#This Row],[Ledger 14]],$GZ:$GZ,1,0))=16,1,0),0)</f>
        <v>0</v>
      </c>
      <c r="FW512">
        <f>IF(LEN(Table1[[#This Row],[Ledger 15]])&gt;0,IF(TYPE(VLOOKUP(Table1[[#This Row],[Ledger 15]],$GZ:$GZ,1,0))=16,1,0),0)</f>
        <v>0</v>
      </c>
    </row>
    <row r="513" spans="4:179" ht="33" customHeight="1" x14ac:dyDescent="0.45">
      <c r="D513" s="8">
        <f t="shared" si="16"/>
        <v>508</v>
      </c>
      <c r="E513" s="32"/>
      <c r="F513" s="34"/>
      <c r="G513" s="34"/>
      <c r="H513" s="34"/>
      <c r="I513" s="34"/>
      <c r="J513" s="38"/>
      <c r="K513" s="33"/>
      <c r="L513" s="36"/>
      <c r="M513" s="35"/>
      <c r="N513" s="34"/>
      <c r="O513" s="41"/>
      <c r="P513" s="35"/>
      <c r="Q513" s="34"/>
      <c r="R513" s="37"/>
      <c r="S513" s="35"/>
      <c r="T513" s="34"/>
      <c r="U513" s="37"/>
      <c r="V513" s="35"/>
      <c r="W513" s="34"/>
      <c r="X513" s="37"/>
      <c r="Y513" s="35"/>
      <c r="Z513" s="34"/>
      <c r="AA513" s="37"/>
      <c r="AB513" s="35"/>
      <c r="AC513" s="34"/>
      <c r="AD513" s="37"/>
      <c r="AE513" s="35"/>
      <c r="AF513" s="34"/>
      <c r="AG513" s="37"/>
      <c r="AH513" s="35"/>
      <c r="AI513" s="34"/>
      <c r="AJ513" s="37"/>
      <c r="AK513" s="35"/>
      <c r="AL513" s="34"/>
      <c r="AM513" s="37"/>
      <c r="AN513" s="35"/>
      <c r="AO513" s="34"/>
      <c r="AP513" s="37"/>
      <c r="AQ513" s="35"/>
      <c r="AR513" s="34"/>
      <c r="AS513" s="37"/>
      <c r="AT513" s="35"/>
      <c r="AU513" s="34"/>
      <c r="AV513" s="37"/>
      <c r="AW513" s="35"/>
      <c r="AX513" s="34"/>
      <c r="AY513" s="37"/>
      <c r="AZ513" s="35"/>
      <c r="BA513" s="34"/>
      <c r="BB513" s="37"/>
      <c r="BC5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3" s="7"/>
      <c r="BF513" t="str">
        <f>IF(Table1[[#This Row],[Date]]="","","&amp;lt;VOUCHER REMOTEID="&amp;""""&amp;$A$11&amp;$A$13&amp;ROW()&amp;""""&amp;" VCHTYPE="""&amp;F513&amp;""" ACTION="""&amp;"Create"&amp;"""&amp;gt;")</f>
        <v/>
      </c>
      <c r="BG513" t="str">
        <f>IF(Table1[[#This Row],[Date]]="","",TEXT(Table1[[#This Row],[Date]],"yyyymmdd"))</f>
        <v/>
      </c>
      <c r="BH513" t="str">
        <f>Table1[[#This Row],[Date2]]</f>
        <v/>
      </c>
      <c r="BI513" t="str">
        <f>IF(Table1[[#This Row],[Date]]="","",Table1[[#This Row],[Voucher Type]])</f>
        <v/>
      </c>
      <c r="BJ513" t="str">
        <f>IF(Table1[[#This Row],[Ref No / Invoice No]]="","",Table1[[#This Row],[Ref No / Invoice No]])</f>
        <v/>
      </c>
      <c r="BK513" t="str">
        <f>IF(Table1[[#This Row],[Voucher No]]="","",Table1[[#This Row],[Voucher No]])</f>
        <v/>
      </c>
      <c r="BL513" t="str">
        <f>IF(Table1[[#This Row],[Date]]="","",Table1[[#This Row],[Narration]])</f>
        <v/>
      </c>
      <c r="BM513" t="str">
        <f>IF(Table1[[#This Row],[Date]]="","",$A$11&amp;$A$13&amp;ROW())</f>
        <v/>
      </c>
      <c r="BN513" t="str">
        <f>IF(Table1[[#This Row],[Date]]="","",$A$13)</f>
        <v/>
      </c>
      <c r="BP513" t="str">
        <f>IF(Table1[[#This Row],[Ledger 1]]="","","No")</f>
        <v/>
      </c>
      <c r="BQ513" t="str">
        <f>IF(Table1[[#This Row],[Date]]="","",IF(Table1[[#This Row],[Effect 1]]="Dr.","Yes","No"))</f>
        <v/>
      </c>
      <c r="BR513" t="str">
        <f>IF(Table1[[#This Row],[Date]]="","",Table1[[#This Row],[Ledger 1]])</f>
        <v/>
      </c>
      <c r="BS513" t="str">
        <f>IF(Table1[[#This Row],[Date]]="","",IF(Table1[[#This Row],[Effect 1]]="Dr.",-Table1[[#This Row],[Amount 1]],Table1[[#This Row],[Amount 1]]))</f>
        <v/>
      </c>
      <c r="BV513" t="str">
        <f>IF(Table1[[#This Row],[Ledger 2]]="","","No")</f>
        <v/>
      </c>
      <c r="BW513" t="str">
        <f>IF(Table1[[#This Row],[Date]]="","",IF(Table1[[#This Row],[Effect 2]]="Dr.","Yes","No"))</f>
        <v/>
      </c>
      <c r="BX513" t="str">
        <f>IF(Table1[[#This Row],[Date]]="","",Table1[[#This Row],[Ledger 2]])</f>
        <v/>
      </c>
      <c r="BY513" t="str">
        <f>IF(Table1[[#This Row],[Date]]="","",IF(Table1[[#This Row],[Effect 2]]="Dr.",-Table1[[#This Row],[Amount 2]],Table1[[#This Row],[Amount 2]]))</f>
        <v/>
      </c>
      <c r="CB513" t="str">
        <f>IF(Table1[[#This Row],[Ledger 3]]="","","No")</f>
        <v/>
      </c>
      <c r="CC513" t="str">
        <f>IF(Table1[[#This Row],[Ledger 3]]="","",IF(Table1[[#This Row],[Effect 3]]="Dr.","Yes","No"))</f>
        <v/>
      </c>
      <c r="CD513" t="str">
        <f>IF(Table1[[#This Row],[Ledger 3]]="","",Table1[[#This Row],[Ledger 3]])</f>
        <v/>
      </c>
      <c r="CE513" t="str">
        <f>IF(Table1[[#This Row],[Ledger 3]]="","",IF(Table1[[#This Row],[Effect 3]]="Dr.",-Table1[[#This Row],[Amount 3]],Table1[[#This Row],[Amount 3]]))</f>
        <v/>
      </c>
      <c r="CH513" t="str">
        <f>IF(Table1[[#This Row],[Ledger 4]]="","","No")</f>
        <v/>
      </c>
      <c r="CI513" t="str">
        <f>IF(Table1[[#This Row],[Ledger 4]]="","",IF(Table1[[#This Row],[Effect 4]]="Dr.","Yes","No"))</f>
        <v/>
      </c>
      <c r="CJ513" t="str">
        <f>IF(Table1[[#This Row],[Ledger 4]]="","",Table1[[#This Row],[Ledger 4]])</f>
        <v/>
      </c>
      <c r="CK513" t="str">
        <f>IF(Table1[[#This Row],[Ledger 4]]="","",IF(Table1[[#This Row],[Effect 4]]="Dr.",-Table1[[#This Row],[Amount 4]],Table1[[#This Row],[Amount 4]]))</f>
        <v/>
      </c>
      <c r="CN513" t="str">
        <f>IF(Table1[[#This Row],[Ledger 5]]="","","No")</f>
        <v/>
      </c>
      <c r="CO513" t="str">
        <f>IF(Table1[[#This Row],[Ledger 5]]="","",IF(Table1[[#This Row],[Effect 5]]="Dr.","Yes","No"))</f>
        <v/>
      </c>
      <c r="CP513" t="str">
        <f>IF(Table1[[#This Row],[Ledger 5]]="","",Table1[[#This Row],[Ledger 5]])</f>
        <v/>
      </c>
      <c r="CQ513" t="str">
        <f>IF(Table1[[#This Row],[Ledger 5]]="","",IF(Table1[[#This Row],[Effect 5]]="Dr.",-Table1[[#This Row],[Amount 5]],Table1[[#This Row],[Amount 5]]))</f>
        <v/>
      </c>
      <c r="CT513" t="str">
        <f>IF(Table1[[#This Row],[Ledger 6]]="","","No")</f>
        <v/>
      </c>
      <c r="CU513" t="str">
        <f>IF(Table1[[#This Row],[Ledger 6]]="","",IF(Table1[[#This Row],[Effect 6]]="Dr.","Yes","No"))</f>
        <v/>
      </c>
      <c r="CV513" t="str">
        <f>IF(Table1[[#This Row],[Ledger 6]]="","",Table1[[#This Row],[Ledger 6]])</f>
        <v/>
      </c>
      <c r="CW513" t="str">
        <f>IF(Table1[[#This Row],[Ledger 6]]="","",IF(Table1[[#This Row],[Effect 6]]="Dr.",-Table1[[#This Row],[Amount 6]],Table1[[#This Row],[Amount 6]]))</f>
        <v/>
      </c>
      <c r="CZ513" t="str">
        <f>IF(Table1[[#This Row],[Ledger 7]]="","","No")</f>
        <v/>
      </c>
      <c r="DA513" t="str">
        <f>IF(Table1[[#This Row],[Ledger 7]]="","",IF(Table1[[#This Row],[Effect 7]]="Dr.","Yes","No"))</f>
        <v/>
      </c>
      <c r="DB513" t="str">
        <f>IF(Table1[[#This Row],[Ledger 7]]="","",Table1[[#This Row],[Ledger 7]])</f>
        <v/>
      </c>
      <c r="DC513" t="str">
        <f>IF(Table1[[#This Row],[Ledger 7]]="","",IF(Table1[[#This Row],[Effect 7]]="Dr.",-Table1[[#This Row],[Amount 7]],Table1[[#This Row],[Amount 7]]))</f>
        <v/>
      </c>
      <c r="DF513" t="str">
        <f>IF(Table1[[#This Row],[Ledger 8]]="","","No")</f>
        <v/>
      </c>
      <c r="DG513" t="str">
        <f>IF(Table1[[#This Row],[Ledger 8]]="","",IF(Table1[[#This Row],[Effect 8]]="Dr.","Yes","No"))</f>
        <v/>
      </c>
      <c r="DH513" t="str">
        <f>IF(Table1[[#This Row],[Ledger 8]]="","",Table1[[#This Row],[Ledger 8]])</f>
        <v/>
      </c>
      <c r="DI513" t="str">
        <f>IF(Table1[[#This Row],[Ledger 8]]="","",IF(Table1[[#This Row],[Effect 8]]="Dr.",-Table1[[#This Row],[Amount 8]],Table1[[#This Row],[Amount 8]]))</f>
        <v/>
      </c>
      <c r="DL513" t="str">
        <f>IF(Table1[[#This Row],[Ledger 9]]="","","No")</f>
        <v/>
      </c>
      <c r="DM513" t="str">
        <f>IF(Table1[[#This Row],[Ledger 9]]="","",IF(Table1[[#This Row],[Effect 9]]="Dr.","Yes","No"))</f>
        <v/>
      </c>
      <c r="DN513" t="str">
        <f>IF(Table1[[#This Row],[Ledger 9]]="","",Table1[[#This Row],[Ledger 9]])</f>
        <v/>
      </c>
      <c r="DO513" t="str">
        <f>IF(Table1[[#This Row],[Ledger 9]]="","",IF(Table1[[#This Row],[Effect 9]]="Dr.",-Table1[[#This Row],[Amount 9]],Table1[[#This Row],[Amount 9]]))</f>
        <v/>
      </c>
      <c r="DR513" t="str">
        <f>IF(Table1[[#This Row],[Ledger 10]]="","","No")</f>
        <v/>
      </c>
      <c r="DS513" t="str">
        <f>IF(Table1[[#This Row],[Ledger 10]]="","",IF(Table1[[#This Row],[Effect 10]]="Dr.","Yes","No"))</f>
        <v/>
      </c>
      <c r="DT513" t="str">
        <f>IF(Table1[[#This Row],[Ledger 10]]="","",Table1[[#This Row],[Ledger 10]])</f>
        <v/>
      </c>
      <c r="DU513" t="str">
        <f>IF(Table1[[#This Row],[Ledger 10]]="","",IF(Table1[[#This Row],[Effect 10]]="Dr.",-Table1[[#This Row],[Amount 10]],Table1[[#This Row],[Amount 10]]))</f>
        <v/>
      </c>
      <c r="DX513" t="str">
        <f>IF(Table1[[#This Row],[Ledger 11]]="","","No")</f>
        <v/>
      </c>
      <c r="DY513" t="str">
        <f>IF(Table1[[#This Row],[Ledger 11]]="","",IF(Table1[[#This Row],[Effect 11]]="Dr.","Yes","No"))</f>
        <v/>
      </c>
      <c r="DZ513" t="str">
        <f>IF(Table1[[#This Row],[Ledger 11]]="","",Table1[[#This Row],[Ledger 11]])</f>
        <v/>
      </c>
      <c r="EA513" t="str">
        <f>IF(Table1[[#This Row],[Ledger 11]]="","",IF(Table1[[#This Row],[Effect 11]]="Dr.",-Table1[[#This Row],[Amount 11]],Table1[[#This Row],[Amount 11]]))</f>
        <v/>
      </c>
      <c r="ED513" t="str">
        <f>IF(Table1[[#This Row],[Ledger 12]]="","","No")</f>
        <v/>
      </c>
      <c r="EE513" t="str">
        <f>IF(Table1[[#This Row],[Ledger 12]]="","",IF(Table1[[#This Row],[Effect 12]]="Dr.","Yes","No"))</f>
        <v/>
      </c>
      <c r="EF513" t="str">
        <f>IF(Table1[[#This Row],[Ledger 12]]="","",Table1[[#This Row],[Ledger 12]])</f>
        <v/>
      </c>
      <c r="EG513" t="str">
        <f>IF(Table1[[#This Row],[Ledger 12]]="","",IF(Table1[[#This Row],[Effect 12]]="Dr.",-Table1[[#This Row],[Amount 12]],Table1[[#This Row],[Amount 12]]))</f>
        <v/>
      </c>
      <c r="EJ513" t="str">
        <f>IF(Table1[[#This Row],[Ledger 13]]="","","No")</f>
        <v/>
      </c>
      <c r="EK513" t="str">
        <f>IF(Table1[[#This Row],[Ledger 13]]="","",IF(Table1[[#This Row],[Effect 13]]="Dr.","Yes","No"))</f>
        <v/>
      </c>
      <c r="EL513" t="str">
        <f>IF(Table1[[#This Row],[Ledger 13]]="","",Table1[[#This Row],[Ledger 13]])</f>
        <v/>
      </c>
      <c r="EM513" t="str">
        <f>IF(Table1[[#This Row],[Ledger 13]]="","",IF(Table1[[#This Row],[Effect 13]]="Dr.",-Table1[[#This Row],[Amount 13]],Table1[[#This Row],[Amount 13]]))</f>
        <v/>
      </c>
      <c r="EP513" t="str">
        <f>IF(Table1[[#This Row],[Ledger 14]]="","","No")</f>
        <v/>
      </c>
      <c r="EQ513" t="str">
        <f>IF(Table1[[#This Row],[Ledger 14]]="","",IF(Table1[[#This Row],[Effect 14]]="Dr.","Yes","No"))</f>
        <v/>
      </c>
      <c r="ER513" t="str">
        <f>IF(Table1[[#This Row],[Ledger 14]]="","",Table1[[#This Row],[Ledger 14]])</f>
        <v/>
      </c>
      <c r="ES513" t="str">
        <f>IF(Table1[[#This Row],[Ledger 14]]="","",IF(Table1[[#This Row],[Effect 14]]="Dr.",-Table1[[#This Row],[Amount 14]],Table1[[#This Row],[Amount 14]]))</f>
        <v/>
      </c>
      <c r="EV513" t="str">
        <f>IF(Table1[[#This Row],[Ledger 15]]="","","No")</f>
        <v/>
      </c>
      <c r="EW513" t="str">
        <f>IF(Table1[[#This Row],[Ledger 15]]="","",IF(Table1[[#This Row],[Effect 15]]="Dr.","Yes","No"))</f>
        <v/>
      </c>
      <c r="EX513" t="str">
        <f>IF(Table1[[#This Row],[Ledger 15]]="","",Table1[[#This Row],[Ledger 15]])</f>
        <v/>
      </c>
      <c r="EY513" t="str">
        <f>IF(Table1[[#This Row],[Ledger 15]]="","",IF(Table1[[#This Row],[Effect 15]]="Dr.",-Table1[[#This Row],[Amount 15]],Table1[[#This Row],[Amount 15]]))</f>
        <v/>
      </c>
      <c r="FD5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3">
        <f>IF(Table1[[#This Row],[Date]]="",0,IF(AND(Table1[[#This Row],[Date]]&gt;=$FE$2,Table1[[#This Row],[Date]]&lt;=$FE$3),0,1))</f>
        <v>0</v>
      </c>
      <c r="FF513">
        <f>IF(Table1[[#This Row],[Date]]="",0,IF(TYPE(VLOOKUP(Table1[[#This Row],[Voucher Type]],Table1[[#All],[Voucher Type Master]],1,FALSE))=16,1,0))</f>
        <v>0</v>
      </c>
      <c r="FG513">
        <f>IF(TYPE(IF(Table1[[#This Row],[Date]]="",0,IF(VLOOKUP(Table1[[#This Row],[Voucher Type]],$FY$5:$FZ$13,2,0)=Table1[[#This Row],[Effect 1]],0,1)))=16,1,0)</f>
        <v>0</v>
      </c>
      <c r="FH5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3">
        <f>IF(LEN(Table1[[#This Row],[Ledger 1]])&gt;0,IF(TYPE(VLOOKUP(Table1[[#This Row],[Ledger 1]],GZ:GZ,1,0))=16,1,0),0)</f>
        <v>0</v>
      </c>
      <c r="FJ513">
        <f>IF(LEN(Table1[[#This Row],[Ledger 2]])&gt;0,IF(TYPE(VLOOKUP(Table1[[#This Row],[Ledger 2]],GZ:GZ,1,0))=16,1,0),0)</f>
        <v>0</v>
      </c>
      <c r="FK513">
        <f>IF(LEN(Table1[[#This Row],[Ledger 3]])&gt;0,IF(TYPE(VLOOKUP(Table1[[#This Row],[Ledger 3]],GZ:GZ,1,0))=16,1,0),0)</f>
        <v>0</v>
      </c>
      <c r="FL513">
        <f>IF(LEN(Table1[[#This Row],[Ledger 4]])&gt;0,IF(TYPE(VLOOKUP(Table1[[#This Row],[Ledger 4]],GZ:GZ,1,0))=16,1,0),0)</f>
        <v>0</v>
      </c>
      <c r="FM513">
        <f>IF(LEN(Table1[[#This Row],[Ledger 5]])&gt;0,IF(TYPE(VLOOKUP(Table1[[#This Row],[Ledger 5]],GZ:GZ,1,0))=16,1,0),0)</f>
        <v>0</v>
      </c>
      <c r="FN513">
        <f>IF(LEN(Table1[[#This Row],[Ledger 6]])&gt;0,IF(TYPE(VLOOKUP(Table1[[#This Row],[Ledger 6]],$GZ:$GZ,1,0))=16,1,0),0)</f>
        <v>0</v>
      </c>
      <c r="FO513">
        <f>IF(LEN(Table1[[#This Row],[Ledger 7]])&gt;0,IF(TYPE(VLOOKUP(Table1[[#This Row],[Ledger 7]],$GZ:$GZ,1,0))=16,1,0),0)</f>
        <v>0</v>
      </c>
      <c r="FP513">
        <f>IF(LEN(Table1[[#This Row],[Ledger 8]])&gt;0,IF(TYPE(VLOOKUP(Table1[[#This Row],[Ledger 8]],$GZ:$GZ,1,0))=16,1,0),0)</f>
        <v>0</v>
      </c>
      <c r="FQ513">
        <f>IF(LEN(Table1[[#This Row],[Ledger 9]])&gt;0,IF(TYPE(VLOOKUP(Table1[[#This Row],[Ledger 9]],$GZ:$GZ,1,0))=16,1,0),0)</f>
        <v>0</v>
      </c>
      <c r="FR513">
        <f>IF(LEN(Table1[[#This Row],[Ledger 10]])&gt;0,IF(TYPE(VLOOKUP(Table1[[#This Row],[Ledger 10]],$GZ:$GZ,1,0))=16,1,0),0)</f>
        <v>0</v>
      </c>
      <c r="FS513">
        <f>IF(LEN(Table1[[#This Row],[Ledger 11]])&gt;0,IF(TYPE(VLOOKUP(Table1[[#This Row],[Ledger 11]],$GZ:$GZ,1,0))=16,1,0),0)</f>
        <v>0</v>
      </c>
      <c r="FT513">
        <f>IF(LEN(Table1[[#This Row],[Ledger 12]])&gt;0,IF(TYPE(VLOOKUP(Table1[[#This Row],[Ledger 12]],$GZ:$GZ,1,0))=16,1,0),0)</f>
        <v>0</v>
      </c>
      <c r="FU513">
        <f>IF(LEN(Table1[[#This Row],[Ledger 13]])&gt;0,IF(TYPE(VLOOKUP(Table1[[#This Row],[Ledger 13]],$GZ:$GZ,1,0))=16,1,0),0)</f>
        <v>0</v>
      </c>
      <c r="FV513">
        <f>IF(LEN(Table1[[#This Row],[Ledger 14]])&gt;0,IF(TYPE(VLOOKUP(Table1[[#This Row],[Ledger 14]],$GZ:$GZ,1,0))=16,1,0),0)</f>
        <v>0</v>
      </c>
      <c r="FW513">
        <f>IF(LEN(Table1[[#This Row],[Ledger 15]])&gt;0,IF(TYPE(VLOOKUP(Table1[[#This Row],[Ledger 15]],$GZ:$GZ,1,0))=16,1,0),0)</f>
        <v>0</v>
      </c>
    </row>
    <row r="514" spans="4:179" ht="33" customHeight="1" x14ac:dyDescent="0.45">
      <c r="D514" s="8">
        <f t="shared" si="16"/>
        <v>509</v>
      </c>
      <c r="E514" s="32"/>
      <c r="F514" s="34"/>
      <c r="G514" s="34"/>
      <c r="H514" s="34"/>
      <c r="I514" s="34"/>
      <c r="J514" s="38"/>
      <c r="K514" s="33"/>
      <c r="L514" s="36"/>
      <c r="M514" s="35"/>
      <c r="N514" s="34"/>
      <c r="O514" s="41"/>
      <c r="P514" s="35"/>
      <c r="Q514" s="34"/>
      <c r="R514" s="37"/>
      <c r="S514" s="35"/>
      <c r="T514" s="34"/>
      <c r="U514" s="37"/>
      <c r="V514" s="35"/>
      <c r="W514" s="34"/>
      <c r="X514" s="37"/>
      <c r="Y514" s="35"/>
      <c r="Z514" s="34"/>
      <c r="AA514" s="37"/>
      <c r="AB514" s="35"/>
      <c r="AC514" s="34"/>
      <c r="AD514" s="37"/>
      <c r="AE514" s="35"/>
      <c r="AF514" s="34"/>
      <c r="AG514" s="37"/>
      <c r="AH514" s="35"/>
      <c r="AI514" s="34"/>
      <c r="AJ514" s="37"/>
      <c r="AK514" s="35"/>
      <c r="AL514" s="34"/>
      <c r="AM514" s="37"/>
      <c r="AN514" s="35"/>
      <c r="AO514" s="34"/>
      <c r="AP514" s="37"/>
      <c r="AQ514" s="35"/>
      <c r="AR514" s="34"/>
      <c r="AS514" s="37"/>
      <c r="AT514" s="35"/>
      <c r="AU514" s="34"/>
      <c r="AV514" s="37"/>
      <c r="AW514" s="35"/>
      <c r="AX514" s="34"/>
      <c r="AY514" s="37"/>
      <c r="AZ514" s="35"/>
      <c r="BA514" s="34"/>
      <c r="BB514" s="37"/>
      <c r="BC5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4" s="7"/>
      <c r="BF514" t="str">
        <f>IF(Table1[[#This Row],[Date]]="","","&amp;lt;VOUCHER REMOTEID="&amp;""""&amp;$A$11&amp;$A$13&amp;ROW()&amp;""""&amp;" VCHTYPE="""&amp;F514&amp;""" ACTION="""&amp;"Create"&amp;"""&amp;gt;")</f>
        <v/>
      </c>
      <c r="BG514" t="str">
        <f>IF(Table1[[#This Row],[Date]]="","",TEXT(Table1[[#This Row],[Date]],"yyyymmdd"))</f>
        <v/>
      </c>
      <c r="BH514" t="str">
        <f>Table1[[#This Row],[Date2]]</f>
        <v/>
      </c>
      <c r="BI514" t="str">
        <f>IF(Table1[[#This Row],[Date]]="","",Table1[[#This Row],[Voucher Type]])</f>
        <v/>
      </c>
      <c r="BJ514" t="str">
        <f>IF(Table1[[#This Row],[Ref No / Invoice No]]="","",Table1[[#This Row],[Ref No / Invoice No]])</f>
        <v/>
      </c>
      <c r="BK514" t="str">
        <f>IF(Table1[[#This Row],[Voucher No]]="","",Table1[[#This Row],[Voucher No]])</f>
        <v/>
      </c>
      <c r="BL514" t="str">
        <f>IF(Table1[[#This Row],[Date]]="","",Table1[[#This Row],[Narration]])</f>
        <v/>
      </c>
      <c r="BM514" t="str">
        <f>IF(Table1[[#This Row],[Date]]="","",$A$11&amp;$A$13&amp;ROW())</f>
        <v/>
      </c>
      <c r="BN514" t="str">
        <f>IF(Table1[[#This Row],[Date]]="","",$A$13)</f>
        <v/>
      </c>
      <c r="BP514" t="str">
        <f>IF(Table1[[#This Row],[Ledger 1]]="","","No")</f>
        <v/>
      </c>
      <c r="BQ514" t="str">
        <f>IF(Table1[[#This Row],[Date]]="","",IF(Table1[[#This Row],[Effect 1]]="Dr.","Yes","No"))</f>
        <v/>
      </c>
      <c r="BR514" t="str">
        <f>IF(Table1[[#This Row],[Date]]="","",Table1[[#This Row],[Ledger 1]])</f>
        <v/>
      </c>
      <c r="BS514" t="str">
        <f>IF(Table1[[#This Row],[Date]]="","",IF(Table1[[#This Row],[Effect 1]]="Dr.",-Table1[[#This Row],[Amount 1]],Table1[[#This Row],[Amount 1]]))</f>
        <v/>
      </c>
      <c r="BV514" t="str">
        <f>IF(Table1[[#This Row],[Ledger 2]]="","","No")</f>
        <v/>
      </c>
      <c r="BW514" t="str">
        <f>IF(Table1[[#This Row],[Date]]="","",IF(Table1[[#This Row],[Effect 2]]="Dr.","Yes","No"))</f>
        <v/>
      </c>
      <c r="BX514" t="str">
        <f>IF(Table1[[#This Row],[Date]]="","",Table1[[#This Row],[Ledger 2]])</f>
        <v/>
      </c>
      <c r="BY514" t="str">
        <f>IF(Table1[[#This Row],[Date]]="","",IF(Table1[[#This Row],[Effect 2]]="Dr.",-Table1[[#This Row],[Amount 2]],Table1[[#This Row],[Amount 2]]))</f>
        <v/>
      </c>
      <c r="CB514" t="str">
        <f>IF(Table1[[#This Row],[Ledger 3]]="","","No")</f>
        <v/>
      </c>
      <c r="CC514" t="str">
        <f>IF(Table1[[#This Row],[Ledger 3]]="","",IF(Table1[[#This Row],[Effect 3]]="Dr.","Yes","No"))</f>
        <v/>
      </c>
      <c r="CD514" t="str">
        <f>IF(Table1[[#This Row],[Ledger 3]]="","",Table1[[#This Row],[Ledger 3]])</f>
        <v/>
      </c>
      <c r="CE514" t="str">
        <f>IF(Table1[[#This Row],[Ledger 3]]="","",IF(Table1[[#This Row],[Effect 3]]="Dr.",-Table1[[#This Row],[Amount 3]],Table1[[#This Row],[Amount 3]]))</f>
        <v/>
      </c>
      <c r="CH514" t="str">
        <f>IF(Table1[[#This Row],[Ledger 4]]="","","No")</f>
        <v/>
      </c>
      <c r="CI514" t="str">
        <f>IF(Table1[[#This Row],[Ledger 4]]="","",IF(Table1[[#This Row],[Effect 4]]="Dr.","Yes","No"))</f>
        <v/>
      </c>
      <c r="CJ514" t="str">
        <f>IF(Table1[[#This Row],[Ledger 4]]="","",Table1[[#This Row],[Ledger 4]])</f>
        <v/>
      </c>
      <c r="CK514" t="str">
        <f>IF(Table1[[#This Row],[Ledger 4]]="","",IF(Table1[[#This Row],[Effect 4]]="Dr.",-Table1[[#This Row],[Amount 4]],Table1[[#This Row],[Amount 4]]))</f>
        <v/>
      </c>
      <c r="CN514" t="str">
        <f>IF(Table1[[#This Row],[Ledger 5]]="","","No")</f>
        <v/>
      </c>
      <c r="CO514" t="str">
        <f>IF(Table1[[#This Row],[Ledger 5]]="","",IF(Table1[[#This Row],[Effect 5]]="Dr.","Yes","No"))</f>
        <v/>
      </c>
      <c r="CP514" t="str">
        <f>IF(Table1[[#This Row],[Ledger 5]]="","",Table1[[#This Row],[Ledger 5]])</f>
        <v/>
      </c>
      <c r="CQ514" t="str">
        <f>IF(Table1[[#This Row],[Ledger 5]]="","",IF(Table1[[#This Row],[Effect 5]]="Dr.",-Table1[[#This Row],[Amount 5]],Table1[[#This Row],[Amount 5]]))</f>
        <v/>
      </c>
      <c r="CT514" t="str">
        <f>IF(Table1[[#This Row],[Ledger 6]]="","","No")</f>
        <v/>
      </c>
      <c r="CU514" t="str">
        <f>IF(Table1[[#This Row],[Ledger 6]]="","",IF(Table1[[#This Row],[Effect 6]]="Dr.","Yes","No"))</f>
        <v/>
      </c>
      <c r="CV514" t="str">
        <f>IF(Table1[[#This Row],[Ledger 6]]="","",Table1[[#This Row],[Ledger 6]])</f>
        <v/>
      </c>
      <c r="CW514" t="str">
        <f>IF(Table1[[#This Row],[Ledger 6]]="","",IF(Table1[[#This Row],[Effect 6]]="Dr.",-Table1[[#This Row],[Amount 6]],Table1[[#This Row],[Amount 6]]))</f>
        <v/>
      </c>
      <c r="CZ514" t="str">
        <f>IF(Table1[[#This Row],[Ledger 7]]="","","No")</f>
        <v/>
      </c>
      <c r="DA514" t="str">
        <f>IF(Table1[[#This Row],[Ledger 7]]="","",IF(Table1[[#This Row],[Effect 7]]="Dr.","Yes","No"))</f>
        <v/>
      </c>
      <c r="DB514" t="str">
        <f>IF(Table1[[#This Row],[Ledger 7]]="","",Table1[[#This Row],[Ledger 7]])</f>
        <v/>
      </c>
      <c r="DC514" t="str">
        <f>IF(Table1[[#This Row],[Ledger 7]]="","",IF(Table1[[#This Row],[Effect 7]]="Dr.",-Table1[[#This Row],[Amount 7]],Table1[[#This Row],[Amount 7]]))</f>
        <v/>
      </c>
      <c r="DF514" t="str">
        <f>IF(Table1[[#This Row],[Ledger 8]]="","","No")</f>
        <v/>
      </c>
      <c r="DG514" t="str">
        <f>IF(Table1[[#This Row],[Ledger 8]]="","",IF(Table1[[#This Row],[Effect 8]]="Dr.","Yes","No"))</f>
        <v/>
      </c>
      <c r="DH514" t="str">
        <f>IF(Table1[[#This Row],[Ledger 8]]="","",Table1[[#This Row],[Ledger 8]])</f>
        <v/>
      </c>
      <c r="DI514" t="str">
        <f>IF(Table1[[#This Row],[Ledger 8]]="","",IF(Table1[[#This Row],[Effect 8]]="Dr.",-Table1[[#This Row],[Amount 8]],Table1[[#This Row],[Amount 8]]))</f>
        <v/>
      </c>
      <c r="DL514" t="str">
        <f>IF(Table1[[#This Row],[Ledger 9]]="","","No")</f>
        <v/>
      </c>
      <c r="DM514" t="str">
        <f>IF(Table1[[#This Row],[Ledger 9]]="","",IF(Table1[[#This Row],[Effect 9]]="Dr.","Yes","No"))</f>
        <v/>
      </c>
      <c r="DN514" t="str">
        <f>IF(Table1[[#This Row],[Ledger 9]]="","",Table1[[#This Row],[Ledger 9]])</f>
        <v/>
      </c>
      <c r="DO514" t="str">
        <f>IF(Table1[[#This Row],[Ledger 9]]="","",IF(Table1[[#This Row],[Effect 9]]="Dr.",-Table1[[#This Row],[Amount 9]],Table1[[#This Row],[Amount 9]]))</f>
        <v/>
      </c>
      <c r="DR514" t="str">
        <f>IF(Table1[[#This Row],[Ledger 10]]="","","No")</f>
        <v/>
      </c>
      <c r="DS514" t="str">
        <f>IF(Table1[[#This Row],[Ledger 10]]="","",IF(Table1[[#This Row],[Effect 10]]="Dr.","Yes","No"))</f>
        <v/>
      </c>
      <c r="DT514" t="str">
        <f>IF(Table1[[#This Row],[Ledger 10]]="","",Table1[[#This Row],[Ledger 10]])</f>
        <v/>
      </c>
      <c r="DU514" t="str">
        <f>IF(Table1[[#This Row],[Ledger 10]]="","",IF(Table1[[#This Row],[Effect 10]]="Dr.",-Table1[[#This Row],[Amount 10]],Table1[[#This Row],[Amount 10]]))</f>
        <v/>
      </c>
      <c r="DX514" t="str">
        <f>IF(Table1[[#This Row],[Ledger 11]]="","","No")</f>
        <v/>
      </c>
      <c r="DY514" t="str">
        <f>IF(Table1[[#This Row],[Ledger 11]]="","",IF(Table1[[#This Row],[Effect 11]]="Dr.","Yes","No"))</f>
        <v/>
      </c>
      <c r="DZ514" t="str">
        <f>IF(Table1[[#This Row],[Ledger 11]]="","",Table1[[#This Row],[Ledger 11]])</f>
        <v/>
      </c>
      <c r="EA514" t="str">
        <f>IF(Table1[[#This Row],[Ledger 11]]="","",IF(Table1[[#This Row],[Effect 11]]="Dr.",-Table1[[#This Row],[Amount 11]],Table1[[#This Row],[Amount 11]]))</f>
        <v/>
      </c>
      <c r="ED514" t="str">
        <f>IF(Table1[[#This Row],[Ledger 12]]="","","No")</f>
        <v/>
      </c>
      <c r="EE514" t="str">
        <f>IF(Table1[[#This Row],[Ledger 12]]="","",IF(Table1[[#This Row],[Effect 12]]="Dr.","Yes","No"))</f>
        <v/>
      </c>
      <c r="EF514" t="str">
        <f>IF(Table1[[#This Row],[Ledger 12]]="","",Table1[[#This Row],[Ledger 12]])</f>
        <v/>
      </c>
      <c r="EG514" t="str">
        <f>IF(Table1[[#This Row],[Ledger 12]]="","",IF(Table1[[#This Row],[Effect 12]]="Dr.",-Table1[[#This Row],[Amount 12]],Table1[[#This Row],[Amount 12]]))</f>
        <v/>
      </c>
      <c r="EJ514" t="str">
        <f>IF(Table1[[#This Row],[Ledger 13]]="","","No")</f>
        <v/>
      </c>
      <c r="EK514" t="str">
        <f>IF(Table1[[#This Row],[Ledger 13]]="","",IF(Table1[[#This Row],[Effect 13]]="Dr.","Yes","No"))</f>
        <v/>
      </c>
      <c r="EL514" t="str">
        <f>IF(Table1[[#This Row],[Ledger 13]]="","",Table1[[#This Row],[Ledger 13]])</f>
        <v/>
      </c>
      <c r="EM514" t="str">
        <f>IF(Table1[[#This Row],[Ledger 13]]="","",IF(Table1[[#This Row],[Effect 13]]="Dr.",-Table1[[#This Row],[Amount 13]],Table1[[#This Row],[Amount 13]]))</f>
        <v/>
      </c>
      <c r="EP514" t="str">
        <f>IF(Table1[[#This Row],[Ledger 14]]="","","No")</f>
        <v/>
      </c>
      <c r="EQ514" t="str">
        <f>IF(Table1[[#This Row],[Ledger 14]]="","",IF(Table1[[#This Row],[Effect 14]]="Dr.","Yes","No"))</f>
        <v/>
      </c>
      <c r="ER514" t="str">
        <f>IF(Table1[[#This Row],[Ledger 14]]="","",Table1[[#This Row],[Ledger 14]])</f>
        <v/>
      </c>
      <c r="ES514" t="str">
        <f>IF(Table1[[#This Row],[Ledger 14]]="","",IF(Table1[[#This Row],[Effect 14]]="Dr.",-Table1[[#This Row],[Amount 14]],Table1[[#This Row],[Amount 14]]))</f>
        <v/>
      </c>
      <c r="EV514" t="str">
        <f>IF(Table1[[#This Row],[Ledger 15]]="","","No")</f>
        <v/>
      </c>
      <c r="EW514" t="str">
        <f>IF(Table1[[#This Row],[Ledger 15]]="","",IF(Table1[[#This Row],[Effect 15]]="Dr.","Yes","No"))</f>
        <v/>
      </c>
      <c r="EX514" t="str">
        <f>IF(Table1[[#This Row],[Ledger 15]]="","",Table1[[#This Row],[Ledger 15]])</f>
        <v/>
      </c>
      <c r="EY514" t="str">
        <f>IF(Table1[[#This Row],[Ledger 15]]="","",IF(Table1[[#This Row],[Effect 15]]="Dr.",-Table1[[#This Row],[Amount 15]],Table1[[#This Row],[Amount 15]]))</f>
        <v/>
      </c>
      <c r="FD5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4">
        <f>IF(Table1[[#This Row],[Date]]="",0,IF(AND(Table1[[#This Row],[Date]]&gt;=$FE$2,Table1[[#This Row],[Date]]&lt;=$FE$3),0,1))</f>
        <v>0</v>
      </c>
      <c r="FF514">
        <f>IF(Table1[[#This Row],[Date]]="",0,IF(TYPE(VLOOKUP(Table1[[#This Row],[Voucher Type]],Table1[[#All],[Voucher Type Master]],1,FALSE))=16,1,0))</f>
        <v>0</v>
      </c>
      <c r="FG514">
        <f>IF(TYPE(IF(Table1[[#This Row],[Date]]="",0,IF(VLOOKUP(Table1[[#This Row],[Voucher Type]],$FY$5:$FZ$13,2,0)=Table1[[#This Row],[Effect 1]],0,1)))=16,1,0)</f>
        <v>0</v>
      </c>
      <c r="FH5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4">
        <f>IF(LEN(Table1[[#This Row],[Ledger 1]])&gt;0,IF(TYPE(VLOOKUP(Table1[[#This Row],[Ledger 1]],GZ:GZ,1,0))=16,1,0),0)</f>
        <v>0</v>
      </c>
      <c r="FJ514">
        <f>IF(LEN(Table1[[#This Row],[Ledger 2]])&gt;0,IF(TYPE(VLOOKUP(Table1[[#This Row],[Ledger 2]],GZ:GZ,1,0))=16,1,0),0)</f>
        <v>0</v>
      </c>
      <c r="FK514">
        <f>IF(LEN(Table1[[#This Row],[Ledger 3]])&gt;0,IF(TYPE(VLOOKUP(Table1[[#This Row],[Ledger 3]],GZ:GZ,1,0))=16,1,0),0)</f>
        <v>0</v>
      </c>
      <c r="FL514">
        <f>IF(LEN(Table1[[#This Row],[Ledger 4]])&gt;0,IF(TYPE(VLOOKUP(Table1[[#This Row],[Ledger 4]],GZ:GZ,1,0))=16,1,0),0)</f>
        <v>0</v>
      </c>
      <c r="FM514">
        <f>IF(LEN(Table1[[#This Row],[Ledger 5]])&gt;0,IF(TYPE(VLOOKUP(Table1[[#This Row],[Ledger 5]],GZ:GZ,1,0))=16,1,0),0)</f>
        <v>0</v>
      </c>
      <c r="FN514">
        <f>IF(LEN(Table1[[#This Row],[Ledger 6]])&gt;0,IF(TYPE(VLOOKUP(Table1[[#This Row],[Ledger 6]],$GZ:$GZ,1,0))=16,1,0),0)</f>
        <v>0</v>
      </c>
      <c r="FO514">
        <f>IF(LEN(Table1[[#This Row],[Ledger 7]])&gt;0,IF(TYPE(VLOOKUP(Table1[[#This Row],[Ledger 7]],$GZ:$GZ,1,0))=16,1,0),0)</f>
        <v>0</v>
      </c>
      <c r="FP514">
        <f>IF(LEN(Table1[[#This Row],[Ledger 8]])&gt;0,IF(TYPE(VLOOKUP(Table1[[#This Row],[Ledger 8]],$GZ:$GZ,1,0))=16,1,0),0)</f>
        <v>0</v>
      </c>
      <c r="FQ514">
        <f>IF(LEN(Table1[[#This Row],[Ledger 9]])&gt;0,IF(TYPE(VLOOKUP(Table1[[#This Row],[Ledger 9]],$GZ:$GZ,1,0))=16,1,0),0)</f>
        <v>0</v>
      </c>
      <c r="FR514">
        <f>IF(LEN(Table1[[#This Row],[Ledger 10]])&gt;0,IF(TYPE(VLOOKUP(Table1[[#This Row],[Ledger 10]],$GZ:$GZ,1,0))=16,1,0),0)</f>
        <v>0</v>
      </c>
      <c r="FS514">
        <f>IF(LEN(Table1[[#This Row],[Ledger 11]])&gt;0,IF(TYPE(VLOOKUP(Table1[[#This Row],[Ledger 11]],$GZ:$GZ,1,0))=16,1,0),0)</f>
        <v>0</v>
      </c>
      <c r="FT514">
        <f>IF(LEN(Table1[[#This Row],[Ledger 12]])&gt;0,IF(TYPE(VLOOKUP(Table1[[#This Row],[Ledger 12]],$GZ:$GZ,1,0))=16,1,0),0)</f>
        <v>0</v>
      </c>
      <c r="FU514">
        <f>IF(LEN(Table1[[#This Row],[Ledger 13]])&gt;0,IF(TYPE(VLOOKUP(Table1[[#This Row],[Ledger 13]],$GZ:$GZ,1,0))=16,1,0),0)</f>
        <v>0</v>
      </c>
      <c r="FV514">
        <f>IF(LEN(Table1[[#This Row],[Ledger 14]])&gt;0,IF(TYPE(VLOOKUP(Table1[[#This Row],[Ledger 14]],$GZ:$GZ,1,0))=16,1,0),0)</f>
        <v>0</v>
      </c>
      <c r="FW514">
        <f>IF(LEN(Table1[[#This Row],[Ledger 15]])&gt;0,IF(TYPE(VLOOKUP(Table1[[#This Row],[Ledger 15]],$GZ:$GZ,1,0))=16,1,0),0)</f>
        <v>0</v>
      </c>
    </row>
    <row r="515" spans="4:179" ht="33" customHeight="1" x14ac:dyDescent="0.45">
      <c r="D515" s="8">
        <f t="shared" si="16"/>
        <v>510</v>
      </c>
      <c r="E515" s="32"/>
      <c r="F515" s="34"/>
      <c r="G515" s="34"/>
      <c r="H515" s="34"/>
      <c r="I515" s="34"/>
      <c r="J515" s="38"/>
      <c r="K515" s="33"/>
      <c r="L515" s="36"/>
      <c r="M515" s="35"/>
      <c r="N515" s="34"/>
      <c r="O515" s="41"/>
      <c r="P515" s="35"/>
      <c r="Q515" s="34"/>
      <c r="R515" s="37"/>
      <c r="S515" s="35"/>
      <c r="T515" s="34"/>
      <c r="U515" s="37"/>
      <c r="V515" s="35"/>
      <c r="W515" s="34"/>
      <c r="X515" s="37"/>
      <c r="Y515" s="35"/>
      <c r="Z515" s="34"/>
      <c r="AA515" s="37"/>
      <c r="AB515" s="35"/>
      <c r="AC515" s="34"/>
      <c r="AD515" s="37"/>
      <c r="AE515" s="35"/>
      <c r="AF515" s="34"/>
      <c r="AG515" s="37"/>
      <c r="AH515" s="35"/>
      <c r="AI515" s="34"/>
      <c r="AJ515" s="37"/>
      <c r="AK515" s="35"/>
      <c r="AL515" s="34"/>
      <c r="AM515" s="37"/>
      <c r="AN515" s="35"/>
      <c r="AO515" s="34"/>
      <c r="AP515" s="37"/>
      <c r="AQ515" s="35"/>
      <c r="AR515" s="34"/>
      <c r="AS515" s="37"/>
      <c r="AT515" s="35"/>
      <c r="AU515" s="34"/>
      <c r="AV515" s="37"/>
      <c r="AW515" s="35"/>
      <c r="AX515" s="34"/>
      <c r="AY515" s="37"/>
      <c r="AZ515" s="35"/>
      <c r="BA515" s="34"/>
      <c r="BB515" s="37"/>
      <c r="BC5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5" s="7"/>
      <c r="BF515" t="str">
        <f>IF(Table1[[#This Row],[Date]]="","","&amp;lt;VOUCHER REMOTEID="&amp;""""&amp;$A$11&amp;$A$13&amp;ROW()&amp;""""&amp;" VCHTYPE="""&amp;F515&amp;""" ACTION="""&amp;"Create"&amp;"""&amp;gt;")</f>
        <v/>
      </c>
      <c r="BG515" t="str">
        <f>IF(Table1[[#This Row],[Date]]="","",TEXT(Table1[[#This Row],[Date]],"yyyymmdd"))</f>
        <v/>
      </c>
      <c r="BH515" t="str">
        <f>Table1[[#This Row],[Date2]]</f>
        <v/>
      </c>
      <c r="BI515" t="str">
        <f>IF(Table1[[#This Row],[Date]]="","",Table1[[#This Row],[Voucher Type]])</f>
        <v/>
      </c>
      <c r="BJ515" t="str">
        <f>IF(Table1[[#This Row],[Ref No / Invoice No]]="","",Table1[[#This Row],[Ref No / Invoice No]])</f>
        <v/>
      </c>
      <c r="BK515" t="str">
        <f>IF(Table1[[#This Row],[Voucher No]]="","",Table1[[#This Row],[Voucher No]])</f>
        <v/>
      </c>
      <c r="BL515" t="str">
        <f>IF(Table1[[#This Row],[Date]]="","",Table1[[#This Row],[Narration]])</f>
        <v/>
      </c>
      <c r="BM515" t="str">
        <f>IF(Table1[[#This Row],[Date]]="","",$A$11&amp;$A$13&amp;ROW())</f>
        <v/>
      </c>
      <c r="BN515" t="str">
        <f>IF(Table1[[#This Row],[Date]]="","",$A$13)</f>
        <v/>
      </c>
      <c r="BP515" t="str">
        <f>IF(Table1[[#This Row],[Ledger 1]]="","","No")</f>
        <v/>
      </c>
      <c r="BQ515" t="str">
        <f>IF(Table1[[#This Row],[Date]]="","",IF(Table1[[#This Row],[Effect 1]]="Dr.","Yes","No"))</f>
        <v/>
      </c>
      <c r="BR515" t="str">
        <f>IF(Table1[[#This Row],[Date]]="","",Table1[[#This Row],[Ledger 1]])</f>
        <v/>
      </c>
      <c r="BS515" t="str">
        <f>IF(Table1[[#This Row],[Date]]="","",IF(Table1[[#This Row],[Effect 1]]="Dr.",-Table1[[#This Row],[Amount 1]],Table1[[#This Row],[Amount 1]]))</f>
        <v/>
      </c>
      <c r="BV515" t="str">
        <f>IF(Table1[[#This Row],[Ledger 2]]="","","No")</f>
        <v/>
      </c>
      <c r="BW515" t="str">
        <f>IF(Table1[[#This Row],[Date]]="","",IF(Table1[[#This Row],[Effect 2]]="Dr.","Yes","No"))</f>
        <v/>
      </c>
      <c r="BX515" t="str">
        <f>IF(Table1[[#This Row],[Date]]="","",Table1[[#This Row],[Ledger 2]])</f>
        <v/>
      </c>
      <c r="BY515" t="str">
        <f>IF(Table1[[#This Row],[Date]]="","",IF(Table1[[#This Row],[Effect 2]]="Dr.",-Table1[[#This Row],[Amount 2]],Table1[[#This Row],[Amount 2]]))</f>
        <v/>
      </c>
      <c r="CB515" t="str">
        <f>IF(Table1[[#This Row],[Ledger 3]]="","","No")</f>
        <v/>
      </c>
      <c r="CC515" t="str">
        <f>IF(Table1[[#This Row],[Ledger 3]]="","",IF(Table1[[#This Row],[Effect 3]]="Dr.","Yes","No"))</f>
        <v/>
      </c>
      <c r="CD515" t="str">
        <f>IF(Table1[[#This Row],[Ledger 3]]="","",Table1[[#This Row],[Ledger 3]])</f>
        <v/>
      </c>
      <c r="CE515" t="str">
        <f>IF(Table1[[#This Row],[Ledger 3]]="","",IF(Table1[[#This Row],[Effect 3]]="Dr.",-Table1[[#This Row],[Amount 3]],Table1[[#This Row],[Amount 3]]))</f>
        <v/>
      </c>
      <c r="CH515" t="str">
        <f>IF(Table1[[#This Row],[Ledger 4]]="","","No")</f>
        <v/>
      </c>
      <c r="CI515" t="str">
        <f>IF(Table1[[#This Row],[Ledger 4]]="","",IF(Table1[[#This Row],[Effect 4]]="Dr.","Yes","No"))</f>
        <v/>
      </c>
      <c r="CJ515" t="str">
        <f>IF(Table1[[#This Row],[Ledger 4]]="","",Table1[[#This Row],[Ledger 4]])</f>
        <v/>
      </c>
      <c r="CK515" t="str">
        <f>IF(Table1[[#This Row],[Ledger 4]]="","",IF(Table1[[#This Row],[Effect 4]]="Dr.",-Table1[[#This Row],[Amount 4]],Table1[[#This Row],[Amount 4]]))</f>
        <v/>
      </c>
      <c r="CN515" t="str">
        <f>IF(Table1[[#This Row],[Ledger 5]]="","","No")</f>
        <v/>
      </c>
      <c r="CO515" t="str">
        <f>IF(Table1[[#This Row],[Ledger 5]]="","",IF(Table1[[#This Row],[Effect 5]]="Dr.","Yes","No"))</f>
        <v/>
      </c>
      <c r="CP515" t="str">
        <f>IF(Table1[[#This Row],[Ledger 5]]="","",Table1[[#This Row],[Ledger 5]])</f>
        <v/>
      </c>
      <c r="CQ515" t="str">
        <f>IF(Table1[[#This Row],[Ledger 5]]="","",IF(Table1[[#This Row],[Effect 5]]="Dr.",-Table1[[#This Row],[Amount 5]],Table1[[#This Row],[Amount 5]]))</f>
        <v/>
      </c>
      <c r="CT515" t="str">
        <f>IF(Table1[[#This Row],[Ledger 6]]="","","No")</f>
        <v/>
      </c>
      <c r="CU515" t="str">
        <f>IF(Table1[[#This Row],[Ledger 6]]="","",IF(Table1[[#This Row],[Effect 6]]="Dr.","Yes","No"))</f>
        <v/>
      </c>
      <c r="CV515" t="str">
        <f>IF(Table1[[#This Row],[Ledger 6]]="","",Table1[[#This Row],[Ledger 6]])</f>
        <v/>
      </c>
      <c r="CW515" t="str">
        <f>IF(Table1[[#This Row],[Ledger 6]]="","",IF(Table1[[#This Row],[Effect 6]]="Dr.",-Table1[[#This Row],[Amount 6]],Table1[[#This Row],[Amount 6]]))</f>
        <v/>
      </c>
      <c r="CZ515" t="str">
        <f>IF(Table1[[#This Row],[Ledger 7]]="","","No")</f>
        <v/>
      </c>
      <c r="DA515" t="str">
        <f>IF(Table1[[#This Row],[Ledger 7]]="","",IF(Table1[[#This Row],[Effect 7]]="Dr.","Yes","No"))</f>
        <v/>
      </c>
      <c r="DB515" t="str">
        <f>IF(Table1[[#This Row],[Ledger 7]]="","",Table1[[#This Row],[Ledger 7]])</f>
        <v/>
      </c>
      <c r="DC515" t="str">
        <f>IF(Table1[[#This Row],[Ledger 7]]="","",IF(Table1[[#This Row],[Effect 7]]="Dr.",-Table1[[#This Row],[Amount 7]],Table1[[#This Row],[Amount 7]]))</f>
        <v/>
      </c>
      <c r="DF515" t="str">
        <f>IF(Table1[[#This Row],[Ledger 8]]="","","No")</f>
        <v/>
      </c>
      <c r="DG515" t="str">
        <f>IF(Table1[[#This Row],[Ledger 8]]="","",IF(Table1[[#This Row],[Effect 8]]="Dr.","Yes","No"))</f>
        <v/>
      </c>
      <c r="DH515" t="str">
        <f>IF(Table1[[#This Row],[Ledger 8]]="","",Table1[[#This Row],[Ledger 8]])</f>
        <v/>
      </c>
      <c r="DI515" t="str">
        <f>IF(Table1[[#This Row],[Ledger 8]]="","",IF(Table1[[#This Row],[Effect 8]]="Dr.",-Table1[[#This Row],[Amount 8]],Table1[[#This Row],[Amount 8]]))</f>
        <v/>
      </c>
      <c r="DL515" t="str">
        <f>IF(Table1[[#This Row],[Ledger 9]]="","","No")</f>
        <v/>
      </c>
      <c r="DM515" t="str">
        <f>IF(Table1[[#This Row],[Ledger 9]]="","",IF(Table1[[#This Row],[Effect 9]]="Dr.","Yes","No"))</f>
        <v/>
      </c>
      <c r="DN515" t="str">
        <f>IF(Table1[[#This Row],[Ledger 9]]="","",Table1[[#This Row],[Ledger 9]])</f>
        <v/>
      </c>
      <c r="DO515" t="str">
        <f>IF(Table1[[#This Row],[Ledger 9]]="","",IF(Table1[[#This Row],[Effect 9]]="Dr.",-Table1[[#This Row],[Amount 9]],Table1[[#This Row],[Amount 9]]))</f>
        <v/>
      </c>
      <c r="DR515" t="str">
        <f>IF(Table1[[#This Row],[Ledger 10]]="","","No")</f>
        <v/>
      </c>
      <c r="DS515" t="str">
        <f>IF(Table1[[#This Row],[Ledger 10]]="","",IF(Table1[[#This Row],[Effect 10]]="Dr.","Yes","No"))</f>
        <v/>
      </c>
      <c r="DT515" t="str">
        <f>IF(Table1[[#This Row],[Ledger 10]]="","",Table1[[#This Row],[Ledger 10]])</f>
        <v/>
      </c>
      <c r="DU515" t="str">
        <f>IF(Table1[[#This Row],[Ledger 10]]="","",IF(Table1[[#This Row],[Effect 10]]="Dr.",-Table1[[#This Row],[Amount 10]],Table1[[#This Row],[Amount 10]]))</f>
        <v/>
      </c>
      <c r="DX515" t="str">
        <f>IF(Table1[[#This Row],[Ledger 11]]="","","No")</f>
        <v/>
      </c>
      <c r="DY515" t="str">
        <f>IF(Table1[[#This Row],[Ledger 11]]="","",IF(Table1[[#This Row],[Effect 11]]="Dr.","Yes","No"))</f>
        <v/>
      </c>
      <c r="DZ515" t="str">
        <f>IF(Table1[[#This Row],[Ledger 11]]="","",Table1[[#This Row],[Ledger 11]])</f>
        <v/>
      </c>
      <c r="EA515" t="str">
        <f>IF(Table1[[#This Row],[Ledger 11]]="","",IF(Table1[[#This Row],[Effect 11]]="Dr.",-Table1[[#This Row],[Amount 11]],Table1[[#This Row],[Amount 11]]))</f>
        <v/>
      </c>
      <c r="ED515" t="str">
        <f>IF(Table1[[#This Row],[Ledger 12]]="","","No")</f>
        <v/>
      </c>
      <c r="EE515" t="str">
        <f>IF(Table1[[#This Row],[Ledger 12]]="","",IF(Table1[[#This Row],[Effect 12]]="Dr.","Yes","No"))</f>
        <v/>
      </c>
      <c r="EF515" t="str">
        <f>IF(Table1[[#This Row],[Ledger 12]]="","",Table1[[#This Row],[Ledger 12]])</f>
        <v/>
      </c>
      <c r="EG515" t="str">
        <f>IF(Table1[[#This Row],[Ledger 12]]="","",IF(Table1[[#This Row],[Effect 12]]="Dr.",-Table1[[#This Row],[Amount 12]],Table1[[#This Row],[Amount 12]]))</f>
        <v/>
      </c>
      <c r="EJ515" t="str">
        <f>IF(Table1[[#This Row],[Ledger 13]]="","","No")</f>
        <v/>
      </c>
      <c r="EK515" t="str">
        <f>IF(Table1[[#This Row],[Ledger 13]]="","",IF(Table1[[#This Row],[Effect 13]]="Dr.","Yes","No"))</f>
        <v/>
      </c>
      <c r="EL515" t="str">
        <f>IF(Table1[[#This Row],[Ledger 13]]="","",Table1[[#This Row],[Ledger 13]])</f>
        <v/>
      </c>
      <c r="EM515" t="str">
        <f>IF(Table1[[#This Row],[Ledger 13]]="","",IF(Table1[[#This Row],[Effect 13]]="Dr.",-Table1[[#This Row],[Amount 13]],Table1[[#This Row],[Amount 13]]))</f>
        <v/>
      </c>
      <c r="EP515" t="str">
        <f>IF(Table1[[#This Row],[Ledger 14]]="","","No")</f>
        <v/>
      </c>
      <c r="EQ515" t="str">
        <f>IF(Table1[[#This Row],[Ledger 14]]="","",IF(Table1[[#This Row],[Effect 14]]="Dr.","Yes","No"))</f>
        <v/>
      </c>
      <c r="ER515" t="str">
        <f>IF(Table1[[#This Row],[Ledger 14]]="","",Table1[[#This Row],[Ledger 14]])</f>
        <v/>
      </c>
      <c r="ES515" t="str">
        <f>IF(Table1[[#This Row],[Ledger 14]]="","",IF(Table1[[#This Row],[Effect 14]]="Dr.",-Table1[[#This Row],[Amount 14]],Table1[[#This Row],[Amount 14]]))</f>
        <v/>
      </c>
      <c r="EV515" t="str">
        <f>IF(Table1[[#This Row],[Ledger 15]]="","","No")</f>
        <v/>
      </c>
      <c r="EW515" t="str">
        <f>IF(Table1[[#This Row],[Ledger 15]]="","",IF(Table1[[#This Row],[Effect 15]]="Dr.","Yes","No"))</f>
        <v/>
      </c>
      <c r="EX515" t="str">
        <f>IF(Table1[[#This Row],[Ledger 15]]="","",Table1[[#This Row],[Ledger 15]])</f>
        <v/>
      </c>
      <c r="EY515" t="str">
        <f>IF(Table1[[#This Row],[Ledger 15]]="","",IF(Table1[[#This Row],[Effect 15]]="Dr.",-Table1[[#This Row],[Amount 15]],Table1[[#This Row],[Amount 15]]))</f>
        <v/>
      </c>
      <c r="FD5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5">
        <f>IF(Table1[[#This Row],[Date]]="",0,IF(AND(Table1[[#This Row],[Date]]&gt;=$FE$2,Table1[[#This Row],[Date]]&lt;=$FE$3),0,1))</f>
        <v>0</v>
      </c>
      <c r="FF515">
        <f>IF(Table1[[#This Row],[Date]]="",0,IF(TYPE(VLOOKUP(Table1[[#This Row],[Voucher Type]],Table1[[#All],[Voucher Type Master]],1,FALSE))=16,1,0))</f>
        <v>0</v>
      </c>
      <c r="FG515">
        <f>IF(TYPE(IF(Table1[[#This Row],[Date]]="",0,IF(VLOOKUP(Table1[[#This Row],[Voucher Type]],$FY$5:$FZ$13,2,0)=Table1[[#This Row],[Effect 1]],0,1)))=16,1,0)</f>
        <v>0</v>
      </c>
      <c r="FH5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5">
        <f>IF(LEN(Table1[[#This Row],[Ledger 1]])&gt;0,IF(TYPE(VLOOKUP(Table1[[#This Row],[Ledger 1]],GZ:GZ,1,0))=16,1,0),0)</f>
        <v>0</v>
      </c>
      <c r="FJ515">
        <f>IF(LEN(Table1[[#This Row],[Ledger 2]])&gt;0,IF(TYPE(VLOOKUP(Table1[[#This Row],[Ledger 2]],GZ:GZ,1,0))=16,1,0),0)</f>
        <v>0</v>
      </c>
      <c r="FK515">
        <f>IF(LEN(Table1[[#This Row],[Ledger 3]])&gt;0,IF(TYPE(VLOOKUP(Table1[[#This Row],[Ledger 3]],GZ:GZ,1,0))=16,1,0),0)</f>
        <v>0</v>
      </c>
      <c r="FL515">
        <f>IF(LEN(Table1[[#This Row],[Ledger 4]])&gt;0,IF(TYPE(VLOOKUP(Table1[[#This Row],[Ledger 4]],GZ:GZ,1,0))=16,1,0),0)</f>
        <v>0</v>
      </c>
      <c r="FM515">
        <f>IF(LEN(Table1[[#This Row],[Ledger 5]])&gt;0,IF(TYPE(VLOOKUP(Table1[[#This Row],[Ledger 5]],GZ:GZ,1,0))=16,1,0),0)</f>
        <v>0</v>
      </c>
      <c r="FN515">
        <f>IF(LEN(Table1[[#This Row],[Ledger 6]])&gt;0,IF(TYPE(VLOOKUP(Table1[[#This Row],[Ledger 6]],$GZ:$GZ,1,0))=16,1,0),0)</f>
        <v>0</v>
      </c>
      <c r="FO515">
        <f>IF(LEN(Table1[[#This Row],[Ledger 7]])&gt;0,IF(TYPE(VLOOKUP(Table1[[#This Row],[Ledger 7]],$GZ:$GZ,1,0))=16,1,0),0)</f>
        <v>0</v>
      </c>
      <c r="FP515">
        <f>IF(LEN(Table1[[#This Row],[Ledger 8]])&gt;0,IF(TYPE(VLOOKUP(Table1[[#This Row],[Ledger 8]],$GZ:$GZ,1,0))=16,1,0),0)</f>
        <v>0</v>
      </c>
      <c r="FQ515">
        <f>IF(LEN(Table1[[#This Row],[Ledger 9]])&gt;0,IF(TYPE(VLOOKUP(Table1[[#This Row],[Ledger 9]],$GZ:$GZ,1,0))=16,1,0),0)</f>
        <v>0</v>
      </c>
      <c r="FR515">
        <f>IF(LEN(Table1[[#This Row],[Ledger 10]])&gt;0,IF(TYPE(VLOOKUP(Table1[[#This Row],[Ledger 10]],$GZ:$GZ,1,0))=16,1,0),0)</f>
        <v>0</v>
      </c>
      <c r="FS515">
        <f>IF(LEN(Table1[[#This Row],[Ledger 11]])&gt;0,IF(TYPE(VLOOKUP(Table1[[#This Row],[Ledger 11]],$GZ:$GZ,1,0))=16,1,0),0)</f>
        <v>0</v>
      </c>
      <c r="FT515">
        <f>IF(LEN(Table1[[#This Row],[Ledger 12]])&gt;0,IF(TYPE(VLOOKUP(Table1[[#This Row],[Ledger 12]],$GZ:$GZ,1,0))=16,1,0),0)</f>
        <v>0</v>
      </c>
      <c r="FU515">
        <f>IF(LEN(Table1[[#This Row],[Ledger 13]])&gt;0,IF(TYPE(VLOOKUP(Table1[[#This Row],[Ledger 13]],$GZ:$GZ,1,0))=16,1,0),0)</f>
        <v>0</v>
      </c>
      <c r="FV515">
        <f>IF(LEN(Table1[[#This Row],[Ledger 14]])&gt;0,IF(TYPE(VLOOKUP(Table1[[#This Row],[Ledger 14]],$GZ:$GZ,1,0))=16,1,0),0)</f>
        <v>0</v>
      </c>
      <c r="FW515">
        <f>IF(LEN(Table1[[#This Row],[Ledger 15]])&gt;0,IF(TYPE(VLOOKUP(Table1[[#This Row],[Ledger 15]],$GZ:$GZ,1,0))=16,1,0),0)</f>
        <v>0</v>
      </c>
    </row>
    <row r="516" spans="4:179" ht="33" customHeight="1" x14ac:dyDescent="0.45">
      <c r="D516" s="8">
        <f t="shared" si="16"/>
        <v>511</v>
      </c>
      <c r="E516" s="32"/>
      <c r="F516" s="34"/>
      <c r="G516" s="34"/>
      <c r="H516" s="34"/>
      <c r="I516" s="34"/>
      <c r="J516" s="38"/>
      <c r="K516" s="33"/>
      <c r="L516" s="36"/>
      <c r="M516" s="35"/>
      <c r="N516" s="34"/>
      <c r="O516" s="41"/>
      <c r="P516" s="35"/>
      <c r="Q516" s="34"/>
      <c r="R516" s="37"/>
      <c r="S516" s="35"/>
      <c r="T516" s="34"/>
      <c r="U516" s="37"/>
      <c r="V516" s="35"/>
      <c r="W516" s="34"/>
      <c r="X516" s="37"/>
      <c r="Y516" s="35"/>
      <c r="Z516" s="34"/>
      <c r="AA516" s="37"/>
      <c r="AB516" s="35"/>
      <c r="AC516" s="34"/>
      <c r="AD516" s="37"/>
      <c r="AE516" s="35"/>
      <c r="AF516" s="34"/>
      <c r="AG516" s="37"/>
      <c r="AH516" s="35"/>
      <c r="AI516" s="34"/>
      <c r="AJ516" s="37"/>
      <c r="AK516" s="35"/>
      <c r="AL516" s="34"/>
      <c r="AM516" s="37"/>
      <c r="AN516" s="35"/>
      <c r="AO516" s="34"/>
      <c r="AP516" s="37"/>
      <c r="AQ516" s="35"/>
      <c r="AR516" s="34"/>
      <c r="AS516" s="37"/>
      <c r="AT516" s="35"/>
      <c r="AU516" s="34"/>
      <c r="AV516" s="37"/>
      <c r="AW516" s="35"/>
      <c r="AX516" s="34"/>
      <c r="AY516" s="37"/>
      <c r="AZ516" s="35"/>
      <c r="BA516" s="34"/>
      <c r="BB516" s="37"/>
      <c r="BC5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6" s="7"/>
      <c r="BF516" t="str">
        <f>IF(Table1[[#This Row],[Date]]="","","&amp;lt;VOUCHER REMOTEID="&amp;""""&amp;$A$11&amp;$A$13&amp;ROW()&amp;""""&amp;" VCHTYPE="""&amp;F516&amp;""" ACTION="""&amp;"Create"&amp;"""&amp;gt;")</f>
        <v/>
      </c>
      <c r="BG516" t="str">
        <f>IF(Table1[[#This Row],[Date]]="","",TEXT(Table1[[#This Row],[Date]],"yyyymmdd"))</f>
        <v/>
      </c>
      <c r="BH516" t="str">
        <f>Table1[[#This Row],[Date2]]</f>
        <v/>
      </c>
      <c r="BI516" t="str">
        <f>IF(Table1[[#This Row],[Date]]="","",Table1[[#This Row],[Voucher Type]])</f>
        <v/>
      </c>
      <c r="BJ516" t="str">
        <f>IF(Table1[[#This Row],[Ref No / Invoice No]]="","",Table1[[#This Row],[Ref No / Invoice No]])</f>
        <v/>
      </c>
      <c r="BK516" t="str">
        <f>IF(Table1[[#This Row],[Voucher No]]="","",Table1[[#This Row],[Voucher No]])</f>
        <v/>
      </c>
      <c r="BL516" t="str">
        <f>IF(Table1[[#This Row],[Date]]="","",Table1[[#This Row],[Narration]])</f>
        <v/>
      </c>
      <c r="BM516" t="str">
        <f>IF(Table1[[#This Row],[Date]]="","",$A$11&amp;$A$13&amp;ROW())</f>
        <v/>
      </c>
      <c r="BN516" t="str">
        <f>IF(Table1[[#This Row],[Date]]="","",$A$13)</f>
        <v/>
      </c>
      <c r="BP516" t="str">
        <f>IF(Table1[[#This Row],[Ledger 1]]="","","No")</f>
        <v/>
      </c>
      <c r="BQ516" t="str">
        <f>IF(Table1[[#This Row],[Date]]="","",IF(Table1[[#This Row],[Effect 1]]="Dr.","Yes","No"))</f>
        <v/>
      </c>
      <c r="BR516" t="str">
        <f>IF(Table1[[#This Row],[Date]]="","",Table1[[#This Row],[Ledger 1]])</f>
        <v/>
      </c>
      <c r="BS516" t="str">
        <f>IF(Table1[[#This Row],[Date]]="","",IF(Table1[[#This Row],[Effect 1]]="Dr.",-Table1[[#This Row],[Amount 1]],Table1[[#This Row],[Amount 1]]))</f>
        <v/>
      </c>
      <c r="BV516" t="str">
        <f>IF(Table1[[#This Row],[Ledger 2]]="","","No")</f>
        <v/>
      </c>
      <c r="BW516" t="str">
        <f>IF(Table1[[#This Row],[Date]]="","",IF(Table1[[#This Row],[Effect 2]]="Dr.","Yes","No"))</f>
        <v/>
      </c>
      <c r="BX516" t="str">
        <f>IF(Table1[[#This Row],[Date]]="","",Table1[[#This Row],[Ledger 2]])</f>
        <v/>
      </c>
      <c r="BY516" t="str">
        <f>IF(Table1[[#This Row],[Date]]="","",IF(Table1[[#This Row],[Effect 2]]="Dr.",-Table1[[#This Row],[Amount 2]],Table1[[#This Row],[Amount 2]]))</f>
        <v/>
      </c>
      <c r="CB516" t="str">
        <f>IF(Table1[[#This Row],[Ledger 3]]="","","No")</f>
        <v/>
      </c>
      <c r="CC516" t="str">
        <f>IF(Table1[[#This Row],[Ledger 3]]="","",IF(Table1[[#This Row],[Effect 3]]="Dr.","Yes","No"))</f>
        <v/>
      </c>
      <c r="CD516" t="str">
        <f>IF(Table1[[#This Row],[Ledger 3]]="","",Table1[[#This Row],[Ledger 3]])</f>
        <v/>
      </c>
      <c r="CE516" t="str">
        <f>IF(Table1[[#This Row],[Ledger 3]]="","",IF(Table1[[#This Row],[Effect 3]]="Dr.",-Table1[[#This Row],[Amount 3]],Table1[[#This Row],[Amount 3]]))</f>
        <v/>
      </c>
      <c r="CH516" t="str">
        <f>IF(Table1[[#This Row],[Ledger 4]]="","","No")</f>
        <v/>
      </c>
      <c r="CI516" t="str">
        <f>IF(Table1[[#This Row],[Ledger 4]]="","",IF(Table1[[#This Row],[Effect 4]]="Dr.","Yes","No"))</f>
        <v/>
      </c>
      <c r="CJ516" t="str">
        <f>IF(Table1[[#This Row],[Ledger 4]]="","",Table1[[#This Row],[Ledger 4]])</f>
        <v/>
      </c>
      <c r="CK516" t="str">
        <f>IF(Table1[[#This Row],[Ledger 4]]="","",IF(Table1[[#This Row],[Effect 4]]="Dr.",-Table1[[#This Row],[Amount 4]],Table1[[#This Row],[Amount 4]]))</f>
        <v/>
      </c>
      <c r="CN516" t="str">
        <f>IF(Table1[[#This Row],[Ledger 5]]="","","No")</f>
        <v/>
      </c>
      <c r="CO516" t="str">
        <f>IF(Table1[[#This Row],[Ledger 5]]="","",IF(Table1[[#This Row],[Effect 5]]="Dr.","Yes","No"))</f>
        <v/>
      </c>
      <c r="CP516" t="str">
        <f>IF(Table1[[#This Row],[Ledger 5]]="","",Table1[[#This Row],[Ledger 5]])</f>
        <v/>
      </c>
      <c r="CQ516" t="str">
        <f>IF(Table1[[#This Row],[Ledger 5]]="","",IF(Table1[[#This Row],[Effect 5]]="Dr.",-Table1[[#This Row],[Amount 5]],Table1[[#This Row],[Amount 5]]))</f>
        <v/>
      </c>
      <c r="CT516" t="str">
        <f>IF(Table1[[#This Row],[Ledger 6]]="","","No")</f>
        <v/>
      </c>
      <c r="CU516" t="str">
        <f>IF(Table1[[#This Row],[Ledger 6]]="","",IF(Table1[[#This Row],[Effect 6]]="Dr.","Yes","No"))</f>
        <v/>
      </c>
      <c r="CV516" t="str">
        <f>IF(Table1[[#This Row],[Ledger 6]]="","",Table1[[#This Row],[Ledger 6]])</f>
        <v/>
      </c>
      <c r="CW516" t="str">
        <f>IF(Table1[[#This Row],[Ledger 6]]="","",IF(Table1[[#This Row],[Effect 6]]="Dr.",-Table1[[#This Row],[Amount 6]],Table1[[#This Row],[Amount 6]]))</f>
        <v/>
      </c>
      <c r="CZ516" t="str">
        <f>IF(Table1[[#This Row],[Ledger 7]]="","","No")</f>
        <v/>
      </c>
      <c r="DA516" t="str">
        <f>IF(Table1[[#This Row],[Ledger 7]]="","",IF(Table1[[#This Row],[Effect 7]]="Dr.","Yes","No"))</f>
        <v/>
      </c>
      <c r="DB516" t="str">
        <f>IF(Table1[[#This Row],[Ledger 7]]="","",Table1[[#This Row],[Ledger 7]])</f>
        <v/>
      </c>
      <c r="DC516" t="str">
        <f>IF(Table1[[#This Row],[Ledger 7]]="","",IF(Table1[[#This Row],[Effect 7]]="Dr.",-Table1[[#This Row],[Amount 7]],Table1[[#This Row],[Amount 7]]))</f>
        <v/>
      </c>
      <c r="DF516" t="str">
        <f>IF(Table1[[#This Row],[Ledger 8]]="","","No")</f>
        <v/>
      </c>
      <c r="DG516" t="str">
        <f>IF(Table1[[#This Row],[Ledger 8]]="","",IF(Table1[[#This Row],[Effect 8]]="Dr.","Yes","No"))</f>
        <v/>
      </c>
      <c r="DH516" t="str">
        <f>IF(Table1[[#This Row],[Ledger 8]]="","",Table1[[#This Row],[Ledger 8]])</f>
        <v/>
      </c>
      <c r="DI516" t="str">
        <f>IF(Table1[[#This Row],[Ledger 8]]="","",IF(Table1[[#This Row],[Effect 8]]="Dr.",-Table1[[#This Row],[Amount 8]],Table1[[#This Row],[Amount 8]]))</f>
        <v/>
      </c>
      <c r="DL516" t="str">
        <f>IF(Table1[[#This Row],[Ledger 9]]="","","No")</f>
        <v/>
      </c>
      <c r="DM516" t="str">
        <f>IF(Table1[[#This Row],[Ledger 9]]="","",IF(Table1[[#This Row],[Effect 9]]="Dr.","Yes","No"))</f>
        <v/>
      </c>
      <c r="DN516" t="str">
        <f>IF(Table1[[#This Row],[Ledger 9]]="","",Table1[[#This Row],[Ledger 9]])</f>
        <v/>
      </c>
      <c r="DO516" t="str">
        <f>IF(Table1[[#This Row],[Ledger 9]]="","",IF(Table1[[#This Row],[Effect 9]]="Dr.",-Table1[[#This Row],[Amount 9]],Table1[[#This Row],[Amount 9]]))</f>
        <v/>
      </c>
      <c r="DR516" t="str">
        <f>IF(Table1[[#This Row],[Ledger 10]]="","","No")</f>
        <v/>
      </c>
      <c r="DS516" t="str">
        <f>IF(Table1[[#This Row],[Ledger 10]]="","",IF(Table1[[#This Row],[Effect 10]]="Dr.","Yes","No"))</f>
        <v/>
      </c>
      <c r="DT516" t="str">
        <f>IF(Table1[[#This Row],[Ledger 10]]="","",Table1[[#This Row],[Ledger 10]])</f>
        <v/>
      </c>
      <c r="DU516" t="str">
        <f>IF(Table1[[#This Row],[Ledger 10]]="","",IF(Table1[[#This Row],[Effect 10]]="Dr.",-Table1[[#This Row],[Amount 10]],Table1[[#This Row],[Amount 10]]))</f>
        <v/>
      </c>
      <c r="DX516" t="str">
        <f>IF(Table1[[#This Row],[Ledger 11]]="","","No")</f>
        <v/>
      </c>
      <c r="DY516" t="str">
        <f>IF(Table1[[#This Row],[Ledger 11]]="","",IF(Table1[[#This Row],[Effect 11]]="Dr.","Yes","No"))</f>
        <v/>
      </c>
      <c r="DZ516" t="str">
        <f>IF(Table1[[#This Row],[Ledger 11]]="","",Table1[[#This Row],[Ledger 11]])</f>
        <v/>
      </c>
      <c r="EA516" t="str">
        <f>IF(Table1[[#This Row],[Ledger 11]]="","",IF(Table1[[#This Row],[Effect 11]]="Dr.",-Table1[[#This Row],[Amount 11]],Table1[[#This Row],[Amount 11]]))</f>
        <v/>
      </c>
      <c r="ED516" t="str">
        <f>IF(Table1[[#This Row],[Ledger 12]]="","","No")</f>
        <v/>
      </c>
      <c r="EE516" t="str">
        <f>IF(Table1[[#This Row],[Ledger 12]]="","",IF(Table1[[#This Row],[Effect 12]]="Dr.","Yes","No"))</f>
        <v/>
      </c>
      <c r="EF516" t="str">
        <f>IF(Table1[[#This Row],[Ledger 12]]="","",Table1[[#This Row],[Ledger 12]])</f>
        <v/>
      </c>
      <c r="EG516" t="str">
        <f>IF(Table1[[#This Row],[Ledger 12]]="","",IF(Table1[[#This Row],[Effect 12]]="Dr.",-Table1[[#This Row],[Amount 12]],Table1[[#This Row],[Amount 12]]))</f>
        <v/>
      </c>
      <c r="EJ516" t="str">
        <f>IF(Table1[[#This Row],[Ledger 13]]="","","No")</f>
        <v/>
      </c>
      <c r="EK516" t="str">
        <f>IF(Table1[[#This Row],[Ledger 13]]="","",IF(Table1[[#This Row],[Effect 13]]="Dr.","Yes","No"))</f>
        <v/>
      </c>
      <c r="EL516" t="str">
        <f>IF(Table1[[#This Row],[Ledger 13]]="","",Table1[[#This Row],[Ledger 13]])</f>
        <v/>
      </c>
      <c r="EM516" t="str">
        <f>IF(Table1[[#This Row],[Ledger 13]]="","",IF(Table1[[#This Row],[Effect 13]]="Dr.",-Table1[[#This Row],[Amount 13]],Table1[[#This Row],[Amount 13]]))</f>
        <v/>
      </c>
      <c r="EP516" t="str">
        <f>IF(Table1[[#This Row],[Ledger 14]]="","","No")</f>
        <v/>
      </c>
      <c r="EQ516" t="str">
        <f>IF(Table1[[#This Row],[Ledger 14]]="","",IF(Table1[[#This Row],[Effect 14]]="Dr.","Yes","No"))</f>
        <v/>
      </c>
      <c r="ER516" t="str">
        <f>IF(Table1[[#This Row],[Ledger 14]]="","",Table1[[#This Row],[Ledger 14]])</f>
        <v/>
      </c>
      <c r="ES516" t="str">
        <f>IF(Table1[[#This Row],[Ledger 14]]="","",IF(Table1[[#This Row],[Effect 14]]="Dr.",-Table1[[#This Row],[Amount 14]],Table1[[#This Row],[Amount 14]]))</f>
        <v/>
      </c>
      <c r="EV516" t="str">
        <f>IF(Table1[[#This Row],[Ledger 15]]="","","No")</f>
        <v/>
      </c>
      <c r="EW516" t="str">
        <f>IF(Table1[[#This Row],[Ledger 15]]="","",IF(Table1[[#This Row],[Effect 15]]="Dr.","Yes","No"))</f>
        <v/>
      </c>
      <c r="EX516" t="str">
        <f>IF(Table1[[#This Row],[Ledger 15]]="","",Table1[[#This Row],[Ledger 15]])</f>
        <v/>
      </c>
      <c r="EY516" t="str">
        <f>IF(Table1[[#This Row],[Ledger 15]]="","",IF(Table1[[#This Row],[Effect 15]]="Dr.",-Table1[[#This Row],[Amount 15]],Table1[[#This Row],[Amount 15]]))</f>
        <v/>
      </c>
      <c r="FD5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6">
        <f>IF(Table1[[#This Row],[Date]]="",0,IF(AND(Table1[[#This Row],[Date]]&gt;=$FE$2,Table1[[#This Row],[Date]]&lt;=$FE$3),0,1))</f>
        <v>0</v>
      </c>
      <c r="FF516">
        <f>IF(Table1[[#This Row],[Date]]="",0,IF(TYPE(VLOOKUP(Table1[[#This Row],[Voucher Type]],Table1[[#All],[Voucher Type Master]],1,FALSE))=16,1,0))</f>
        <v>0</v>
      </c>
      <c r="FG516">
        <f>IF(TYPE(IF(Table1[[#This Row],[Date]]="",0,IF(VLOOKUP(Table1[[#This Row],[Voucher Type]],$FY$5:$FZ$13,2,0)=Table1[[#This Row],[Effect 1]],0,1)))=16,1,0)</f>
        <v>0</v>
      </c>
      <c r="FH5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6">
        <f>IF(LEN(Table1[[#This Row],[Ledger 1]])&gt;0,IF(TYPE(VLOOKUP(Table1[[#This Row],[Ledger 1]],GZ:GZ,1,0))=16,1,0),0)</f>
        <v>0</v>
      </c>
      <c r="FJ516">
        <f>IF(LEN(Table1[[#This Row],[Ledger 2]])&gt;0,IF(TYPE(VLOOKUP(Table1[[#This Row],[Ledger 2]],GZ:GZ,1,0))=16,1,0),0)</f>
        <v>0</v>
      </c>
      <c r="FK516">
        <f>IF(LEN(Table1[[#This Row],[Ledger 3]])&gt;0,IF(TYPE(VLOOKUP(Table1[[#This Row],[Ledger 3]],GZ:GZ,1,0))=16,1,0),0)</f>
        <v>0</v>
      </c>
      <c r="FL516">
        <f>IF(LEN(Table1[[#This Row],[Ledger 4]])&gt;0,IF(TYPE(VLOOKUP(Table1[[#This Row],[Ledger 4]],GZ:GZ,1,0))=16,1,0),0)</f>
        <v>0</v>
      </c>
      <c r="FM516">
        <f>IF(LEN(Table1[[#This Row],[Ledger 5]])&gt;0,IF(TYPE(VLOOKUP(Table1[[#This Row],[Ledger 5]],GZ:GZ,1,0))=16,1,0),0)</f>
        <v>0</v>
      </c>
      <c r="FN516">
        <f>IF(LEN(Table1[[#This Row],[Ledger 6]])&gt;0,IF(TYPE(VLOOKUP(Table1[[#This Row],[Ledger 6]],$GZ:$GZ,1,0))=16,1,0),0)</f>
        <v>0</v>
      </c>
      <c r="FO516">
        <f>IF(LEN(Table1[[#This Row],[Ledger 7]])&gt;0,IF(TYPE(VLOOKUP(Table1[[#This Row],[Ledger 7]],$GZ:$GZ,1,0))=16,1,0),0)</f>
        <v>0</v>
      </c>
      <c r="FP516">
        <f>IF(LEN(Table1[[#This Row],[Ledger 8]])&gt;0,IF(TYPE(VLOOKUP(Table1[[#This Row],[Ledger 8]],$GZ:$GZ,1,0))=16,1,0),0)</f>
        <v>0</v>
      </c>
      <c r="FQ516">
        <f>IF(LEN(Table1[[#This Row],[Ledger 9]])&gt;0,IF(TYPE(VLOOKUP(Table1[[#This Row],[Ledger 9]],$GZ:$GZ,1,0))=16,1,0),0)</f>
        <v>0</v>
      </c>
      <c r="FR516">
        <f>IF(LEN(Table1[[#This Row],[Ledger 10]])&gt;0,IF(TYPE(VLOOKUP(Table1[[#This Row],[Ledger 10]],$GZ:$GZ,1,0))=16,1,0),0)</f>
        <v>0</v>
      </c>
      <c r="FS516">
        <f>IF(LEN(Table1[[#This Row],[Ledger 11]])&gt;0,IF(TYPE(VLOOKUP(Table1[[#This Row],[Ledger 11]],$GZ:$GZ,1,0))=16,1,0),0)</f>
        <v>0</v>
      </c>
      <c r="FT516">
        <f>IF(LEN(Table1[[#This Row],[Ledger 12]])&gt;0,IF(TYPE(VLOOKUP(Table1[[#This Row],[Ledger 12]],$GZ:$GZ,1,0))=16,1,0),0)</f>
        <v>0</v>
      </c>
      <c r="FU516">
        <f>IF(LEN(Table1[[#This Row],[Ledger 13]])&gt;0,IF(TYPE(VLOOKUP(Table1[[#This Row],[Ledger 13]],$GZ:$GZ,1,0))=16,1,0),0)</f>
        <v>0</v>
      </c>
      <c r="FV516">
        <f>IF(LEN(Table1[[#This Row],[Ledger 14]])&gt;0,IF(TYPE(VLOOKUP(Table1[[#This Row],[Ledger 14]],$GZ:$GZ,1,0))=16,1,0),0)</f>
        <v>0</v>
      </c>
      <c r="FW516">
        <f>IF(LEN(Table1[[#This Row],[Ledger 15]])&gt;0,IF(TYPE(VLOOKUP(Table1[[#This Row],[Ledger 15]],$GZ:$GZ,1,0))=16,1,0),0)</f>
        <v>0</v>
      </c>
    </row>
    <row r="517" spans="4:179" ht="33" customHeight="1" x14ac:dyDescent="0.45">
      <c r="D517" s="8">
        <f t="shared" si="16"/>
        <v>512</v>
      </c>
      <c r="E517" s="32"/>
      <c r="F517" s="34"/>
      <c r="G517" s="34"/>
      <c r="H517" s="34"/>
      <c r="I517" s="34"/>
      <c r="J517" s="38"/>
      <c r="K517" s="33"/>
      <c r="L517" s="36"/>
      <c r="M517" s="35"/>
      <c r="N517" s="34"/>
      <c r="O517" s="41"/>
      <c r="P517" s="35"/>
      <c r="Q517" s="34"/>
      <c r="R517" s="37"/>
      <c r="S517" s="35"/>
      <c r="T517" s="34"/>
      <c r="U517" s="37"/>
      <c r="V517" s="35"/>
      <c r="W517" s="34"/>
      <c r="X517" s="37"/>
      <c r="Y517" s="35"/>
      <c r="Z517" s="34"/>
      <c r="AA517" s="37"/>
      <c r="AB517" s="35"/>
      <c r="AC517" s="34"/>
      <c r="AD517" s="37"/>
      <c r="AE517" s="35"/>
      <c r="AF517" s="34"/>
      <c r="AG517" s="37"/>
      <c r="AH517" s="35"/>
      <c r="AI517" s="34"/>
      <c r="AJ517" s="37"/>
      <c r="AK517" s="35"/>
      <c r="AL517" s="34"/>
      <c r="AM517" s="37"/>
      <c r="AN517" s="35"/>
      <c r="AO517" s="34"/>
      <c r="AP517" s="37"/>
      <c r="AQ517" s="35"/>
      <c r="AR517" s="34"/>
      <c r="AS517" s="37"/>
      <c r="AT517" s="35"/>
      <c r="AU517" s="34"/>
      <c r="AV517" s="37"/>
      <c r="AW517" s="35"/>
      <c r="AX517" s="34"/>
      <c r="AY517" s="37"/>
      <c r="AZ517" s="35"/>
      <c r="BA517" s="34"/>
      <c r="BB517" s="37"/>
      <c r="BC5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7" s="7"/>
      <c r="BF517" t="str">
        <f>IF(Table1[[#This Row],[Date]]="","","&amp;lt;VOUCHER REMOTEID="&amp;""""&amp;$A$11&amp;$A$13&amp;ROW()&amp;""""&amp;" VCHTYPE="""&amp;F517&amp;""" ACTION="""&amp;"Create"&amp;"""&amp;gt;")</f>
        <v/>
      </c>
      <c r="BG517" t="str">
        <f>IF(Table1[[#This Row],[Date]]="","",TEXT(Table1[[#This Row],[Date]],"yyyymmdd"))</f>
        <v/>
      </c>
      <c r="BH517" t="str">
        <f>Table1[[#This Row],[Date2]]</f>
        <v/>
      </c>
      <c r="BI517" t="str">
        <f>IF(Table1[[#This Row],[Date]]="","",Table1[[#This Row],[Voucher Type]])</f>
        <v/>
      </c>
      <c r="BJ517" t="str">
        <f>IF(Table1[[#This Row],[Ref No / Invoice No]]="","",Table1[[#This Row],[Ref No / Invoice No]])</f>
        <v/>
      </c>
      <c r="BK517" t="str">
        <f>IF(Table1[[#This Row],[Voucher No]]="","",Table1[[#This Row],[Voucher No]])</f>
        <v/>
      </c>
      <c r="BL517" t="str">
        <f>IF(Table1[[#This Row],[Date]]="","",Table1[[#This Row],[Narration]])</f>
        <v/>
      </c>
      <c r="BM517" t="str">
        <f>IF(Table1[[#This Row],[Date]]="","",$A$11&amp;$A$13&amp;ROW())</f>
        <v/>
      </c>
      <c r="BN517" t="str">
        <f>IF(Table1[[#This Row],[Date]]="","",$A$13)</f>
        <v/>
      </c>
      <c r="BP517" t="str">
        <f>IF(Table1[[#This Row],[Ledger 1]]="","","No")</f>
        <v/>
      </c>
      <c r="BQ517" t="str">
        <f>IF(Table1[[#This Row],[Date]]="","",IF(Table1[[#This Row],[Effect 1]]="Dr.","Yes","No"))</f>
        <v/>
      </c>
      <c r="BR517" t="str">
        <f>IF(Table1[[#This Row],[Date]]="","",Table1[[#This Row],[Ledger 1]])</f>
        <v/>
      </c>
      <c r="BS517" t="str">
        <f>IF(Table1[[#This Row],[Date]]="","",IF(Table1[[#This Row],[Effect 1]]="Dr.",-Table1[[#This Row],[Amount 1]],Table1[[#This Row],[Amount 1]]))</f>
        <v/>
      </c>
      <c r="BV517" t="str">
        <f>IF(Table1[[#This Row],[Ledger 2]]="","","No")</f>
        <v/>
      </c>
      <c r="BW517" t="str">
        <f>IF(Table1[[#This Row],[Date]]="","",IF(Table1[[#This Row],[Effect 2]]="Dr.","Yes","No"))</f>
        <v/>
      </c>
      <c r="BX517" t="str">
        <f>IF(Table1[[#This Row],[Date]]="","",Table1[[#This Row],[Ledger 2]])</f>
        <v/>
      </c>
      <c r="BY517" t="str">
        <f>IF(Table1[[#This Row],[Date]]="","",IF(Table1[[#This Row],[Effect 2]]="Dr.",-Table1[[#This Row],[Amount 2]],Table1[[#This Row],[Amount 2]]))</f>
        <v/>
      </c>
      <c r="CB517" t="str">
        <f>IF(Table1[[#This Row],[Ledger 3]]="","","No")</f>
        <v/>
      </c>
      <c r="CC517" t="str">
        <f>IF(Table1[[#This Row],[Ledger 3]]="","",IF(Table1[[#This Row],[Effect 3]]="Dr.","Yes","No"))</f>
        <v/>
      </c>
      <c r="CD517" t="str">
        <f>IF(Table1[[#This Row],[Ledger 3]]="","",Table1[[#This Row],[Ledger 3]])</f>
        <v/>
      </c>
      <c r="CE517" t="str">
        <f>IF(Table1[[#This Row],[Ledger 3]]="","",IF(Table1[[#This Row],[Effect 3]]="Dr.",-Table1[[#This Row],[Amount 3]],Table1[[#This Row],[Amount 3]]))</f>
        <v/>
      </c>
      <c r="CH517" t="str">
        <f>IF(Table1[[#This Row],[Ledger 4]]="","","No")</f>
        <v/>
      </c>
      <c r="CI517" t="str">
        <f>IF(Table1[[#This Row],[Ledger 4]]="","",IF(Table1[[#This Row],[Effect 4]]="Dr.","Yes","No"))</f>
        <v/>
      </c>
      <c r="CJ517" t="str">
        <f>IF(Table1[[#This Row],[Ledger 4]]="","",Table1[[#This Row],[Ledger 4]])</f>
        <v/>
      </c>
      <c r="CK517" t="str">
        <f>IF(Table1[[#This Row],[Ledger 4]]="","",IF(Table1[[#This Row],[Effect 4]]="Dr.",-Table1[[#This Row],[Amount 4]],Table1[[#This Row],[Amount 4]]))</f>
        <v/>
      </c>
      <c r="CN517" t="str">
        <f>IF(Table1[[#This Row],[Ledger 5]]="","","No")</f>
        <v/>
      </c>
      <c r="CO517" t="str">
        <f>IF(Table1[[#This Row],[Ledger 5]]="","",IF(Table1[[#This Row],[Effect 5]]="Dr.","Yes","No"))</f>
        <v/>
      </c>
      <c r="CP517" t="str">
        <f>IF(Table1[[#This Row],[Ledger 5]]="","",Table1[[#This Row],[Ledger 5]])</f>
        <v/>
      </c>
      <c r="CQ517" t="str">
        <f>IF(Table1[[#This Row],[Ledger 5]]="","",IF(Table1[[#This Row],[Effect 5]]="Dr.",-Table1[[#This Row],[Amount 5]],Table1[[#This Row],[Amount 5]]))</f>
        <v/>
      </c>
      <c r="CT517" t="str">
        <f>IF(Table1[[#This Row],[Ledger 6]]="","","No")</f>
        <v/>
      </c>
      <c r="CU517" t="str">
        <f>IF(Table1[[#This Row],[Ledger 6]]="","",IF(Table1[[#This Row],[Effect 6]]="Dr.","Yes","No"))</f>
        <v/>
      </c>
      <c r="CV517" t="str">
        <f>IF(Table1[[#This Row],[Ledger 6]]="","",Table1[[#This Row],[Ledger 6]])</f>
        <v/>
      </c>
      <c r="CW517" t="str">
        <f>IF(Table1[[#This Row],[Ledger 6]]="","",IF(Table1[[#This Row],[Effect 6]]="Dr.",-Table1[[#This Row],[Amount 6]],Table1[[#This Row],[Amount 6]]))</f>
        <v/>
      </c>
      <c r="CZ517" t="str">
        <f>IF(Table1[[#This Row],[Ledger 7]]="","","No")</f>
        <v/>
      </c>
      <c r="DA517" t="str">
        <f>IF(Table1[[#This Row],[Ledger 7]]="","",IF(Table1[[#This Row],[Effect 7]]="Dr.","Yes","No"))</f>
        <v/>
      </c>
      <c r="DB517" t="str">
        <f>IF(Table1[[#This Row],[Ledger 7]]="","",Table1[[#This Row],[Ledger 7]])</f>
        <v/>
      </c>
      <c r="DC517" t="str">
        <f>IF(Table1[[#This Row],[Ledger 7]]="","",IF(Table1[[#This Row],[Effect 7]]="Dr.",-Table1[[#This Row],[Amount 7]],Table1[[#This Row],[Amount 7]]))</f>
        <v/>
      </c>
      <c r="DF517" t="str">
        <f>IF(Table1[[#This Row],[Ledger 8]]="","","No")</f>
        <v/>
      </c>
      <c r="DG517" t="str">
        <f>IF(Table1[[#This Row],[Ledger 8]]="","",IF(Table1[[#This Row],[Effect 8]]="Dr.","Yes","No"))</f>
        <v/>
      </c>
      <c r="DH517" t="str">
        <f>IF(Table1[[#This Row],[Ledger 8]]="","",Table1[[#This Row],[Ledger 8]])</f>
        <v/>
      </c>
      <c r="DI517" t="str">
        <f>IF(Table1[[#This Row],[Ledger 8]]="","",IF(Table1[[#This Row],[Effect 8]]="Dr.",-Table1[[#This Row],[Amount 8]],Table1[[#This Row],[Amount 8]]))</f>
        <v/>
      </c>
      <c r="DL517" t="str">
        <f>IF(Table1[[#This Row],[Ledger 9]]="","","No")</f>
        <v/>
      </c>
      <c r="DM517" t="str">
        <f>IF(Table1[[#This Row],[Ledger 9]]="","",IF(Table1[[#This Row],[Effect 9]]="Dr.","Yes","No"))</f>
        <v/>
      </c>
      <c r="DN517" t="str">
        <f>IF(Table1[[#This Row],[Ledger 9]]="","",Table1[[#This Row],[Ledger 9]])</f>
        <v/>
      </c>
      <c r="DO517" t="str">
        <f>IF(Table1[[#This Row],[Ledger 9]]="","",IF(Table1[[#This Row],[Effect 9]]="Dr.",-Table1[[#This Row],[Amount 9]],Table1[[#This Row],[Amount 9]]))</f>
        <v/>
      </c>
      <c r="DR517" t="str">
        <f>IF(Table1[[#This Row],[Ledger 10]]="","","No")</f>
        <v/>
      </c>
      <c r="DS517" t="str">
        <f>IF(Table1[[#This Row],[Ledger 10]]="","",IF(Table1[[#This Row],[Effect 10]]="Dr.","Yes","No"))</f>
        <v/>
      </c>
      <c r="DT517" t="str">
        <f>IF(Table1[[#This Row],[Ledger 10]]="","",Table1[[#This Row],[Ledger 10]])</f>
        <v/>
      </c>
      <c r="DU517" t="str">
        <f>IF(Table1[[#This Row],[Ledger 10]]="","",IF(Table1[[#This Row],[Effect 10]]="Dr.",-Table1[[#This Row],[Amount 10]],Table1[[#This Row],[Amount 10]]))</f>
        <v/>
      </c>
      <c r="DX517" t="str">
        <f>IF(Table1[[#This Row],[Ledger 11]]="","","No")</f>
        <v/>
      </c>
      <c r="DY517" t="str">
        <f>IF(Table1[[#This Row],[Ledger 11]]="","",IF(Table1[[#This Row],[Effect 11]]="Dr.","Yes","No"))</f>
        <v/>
      </c>
      <c r="DZ517" t="str">
        <f>IF(Table1[[#This Row],[Ledger 11]]="","",Table1[[#This Row],[Ledger 11]])</f>
        <v/>
      </c>
      <c r="EA517" t="str">
        <f>IF(Table1[[#This Row],[Ledger 11]]="","",IF(Table1[[#This Row],[Effect 11]]="Dr.",-Table1[[#This Row],[Amount 11]],Table1[[#This Row],[Amount 11]]))</f>
        <v/>
      </c>
      <c r="ED517" t="str">
        <f>IF(Table1[[#This Row],[Ledger 12]]="","","No")</f>
        <v/>
      </c>
      <c r="EE517" t="str">
        <f>IF(Table1[[#This Row],[Ledger 12]]="","",IF(Table1[[#This Row],[Effect 12]]="Dr.","Yes","No"))</f>
        <v/>
      </c>
      <c r="EF517" t="str">
        <f>IF(Table1[[#This Row],[Ledger 12]]="","",Table1[[#This Row],[Ledger 12]])</f>
        <v/>
      </c>
      <c r="EG517" t="str">
        <f>IF(Table1[[#This Row],[Ledger 12]]="","",IF(Table1[[#This Row],[Effect 12]]="Dr.",-Table1[[#This Row],[Amount 12]],Table1[[#This Row],[Amount 12]]))</f>
        <v/>
      </c>
      <c r="EJ517" t="str">
        <f>IF(Table1[[#This Row],[Ledger 13]]="","","No")</f>
        <v/>
      </c>
      <c r="EK517" t="str">
        <f>IF(Table1[[#This Row],[Ledger 13]]="","",IF(Table1[[#This Row],[Effect 13]]="Dr.","Yes","No"))</f>
        <v/>
      </c>
      <c r="EL517" t="str">
        <f>IF(Table1[[#This Row],[Ledger 13]]="","",Table1[[#This Row],[Ledger 13]])</f>
        <v/>
      </c>
      <c r="EM517" t="str">
        <f>IF(Table1[[#This Row],[Ledger 13]]="","",IF(Table1[[#This Row],[Effect 13]]="Dr.",-Table1[[#This Row],[Amount 13]],Table1[[#This Row],[Amount 13]]))</f>
        <v/>
      </c>
      <c r="EP517" t="str">
        <f>IF(Table1[[#This Row],[Ledger 14]]="","","No")</f>
        <v/>
      </c>
      <c r="EQ517" t="str">
        <f>IF(Table1[[#This Row],[Ledger 14]]="","",IF(Table1[[#This Row],[Effect 14]]="Dr.","Yes","No"))</f>
        <v/>
      </c>
      <c r="ER517" t="str">
        <f>IF(Table1[[#This Row],[Ledger 14]]="","",Table1[[#This Row],[Ledger 14]])</f>
        <v/>
      </c>
      <c r="ES517" t="str">
        <f>IF(Table1[[#This Row],[Ledger 14]]="","",IF(Table1[[#This Row],[Effect 14]]="Dr.",-Table1[[#This Row],[Amount 14]],Table1[[#This Row],[Amount 14]]))</f>
        <v/>
      </c>
      <c r="EV517" t="str">
        <f>IF(Table1[[#This Row],[Ledger 15]]="","","No")</f>
        <v/>
      </c>
      <c r="EW517" t="str">
        <f>IF(Table1[[#This Row],[Ledger 15]]="","",IF(Table1[[#This Row],[Effect 15]]="Dr.","Yes","No"))</f>
        <v/>
      </c>
      <c r="EX517" t="str">
        <f>IF(Table1[[#This Row],[Ledger 15]]="","",Table1[[#This Row],[Ledger 15]])</f>
        <v/>
      </c>
      <c r="EY517" t="str">
        <f>IF(Table1[[#This Row],[Ledger 15]]="","",IF(Table1[[#This Row],[Effect 15]]="Dr.",-Table1[[#This Row],[Amount 15]],Table1[[#This Row],[Amount 15]]))</f>
        <v/>
      </c>
      <c r="FD5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7">
        <f>IF(Table1[[#This Row],[Date]]="",0,IF(AND(Table1[[#This Row],[Date]]&gt;=$FE$2,Table1[[#This Row],[Date]]&lt;=$FE$3),0,1))</f>
        <v>0</v>
      </c>
      <c r="FF517">
        <f>IF(Table1[[#This Row],[Date]]="",0,IF(TYPE(VLOOKUP(Table1[[#This Row],[Voucher Type]],Table1[[#All],[Voucher Type Master]],1,FALSE))=16,1,0))</f>
        <v>0</v>
      </c>
      <c r="FG517">
        <f>IF(TYPE(IF(Table1[[#This Row],[Date]]="",0,IF(VLOOKUP(Table1[[#This Row],[Voucher Type]],$FY$5:$FZ$13,2,0)=Table1[[#This Row],[Effect 1]],0,1)))=16,1,0)</f>
        <v>0</v>
      </c>
      <c r="FH5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7">
        <f>IF(LEN(Table1[[#This Row],[Ledger 1]])&gt;0,IF(TYPE(VLOOKUP(Table1[[#This Row],[Ledger 1]],GZ:GZ,1,0))=16,1,0),0)</f>
        <v>0</v>
      </c>
      <c r="FJ517">
        <f>IF(LEN(Table1[[#This Row],[Ledger 2]])&gt;0,IF(TYPE(VLOOKUP(Table1[[#This Row],[Ledger 2]],GZ:GZ,1,0))=16,1,0),0)</f>
        <v>0</v>
      </c>
      <c r="FK517">
        <f>IF(LEN(Table1[[#This Row],[Ledger 3]])&gt;0,IF(TYPE(VLOOKUP(Table1[[#This Row],[Ledger 3]],GZ:GZ,1,0))=16,1,0),0)</f>
        <v>0</v>
      </c>
      <c r="FL517">
        <f>IF(LEN(Table1[[#This Row],[Ledger 4]])&gt;0,IF(TYPE(VLOOKUP(Table1[[#This Row],[Ledger 4]],GZ:GZ,1,0))=16,1,0),0)</f>
        <v>0</v>
      </c>
      <c r="FM517">
        <f>IF(LEN(Table1[[#This Row],[Ledger 5]])&gt;0,IF(TYPE(VLOOKUP(Table1[[#This Row],[Ledger 5]],GZ:GZ,1,0))=16,1,0),0)</f>
        <v>0</v>
      </c>
      <c r="FN517">
        <f>IF(LEN(Table1[[#This Row],[Ledger 6]])&gt;0,IF(TYPE(VLOOKUP(Table1[[#This Row],[Ledger 6]],$GZ:$GZ,1,0))=16,1,0),0)</f>
        <v>0</v>
      </c>
      <c r="FO517">
        <f>IF(LEN(Table1[[#This Row],[Ledger 7]])&gt;0,IF(TYPE(VLOOKUP(Table1[[#This Row],[Ledger 7]],$GZ:$GZ,1,0))=16,1,0),0)</f>
        <v>0</v>
      </c>
      <c r="FP517">
        <f>IF(LEN(Table1[[#This Row],[Ledger 8]])&gt;0,IF(TYPE(VLOOKUP(Table1[[#This Row],[Ledger 8]],$GZ:$GZ,1,0))=16,1,0),0)</f>
        <v>0</v>
      </c>
      <c r="FQ517">
        <f>IF(LEN(Table1[[#This Row],[Ledger 9]])&gt;0,IF(TYPE(VLOOKUP(Table1[[#This Row],[Ledger 9]],$GZ:$GZ,1,0))=16,1,0),0)</f>
        <v>0</v>
      </c>
      <c r="FR517">
        <f>IF(LEN(Table1[[#This Row],[Ledger 10]])&gt;0,IF(TYPE(VLOOKUP(Table1[[#This Row],[Ledger 10]],$GZ:$GZ,1,0))=16,1,0),0)</f>
        <v>0</v>
      </c>
      <c r="FS517">
        <f>IF(LEN(Table1[[#This Row],[Ledger 11]])&gt;0,IF(TYPE(VLOOKUP(Table1[[#This Row],[Ledger 11]],$GZ:$GZ,1,0))=16,1,0),0)</f>
        <v>0</v>
      </c>
      <c r="FT517">
        <f>IF(LEN(Table1[[#This Row],[Ledger 12]])&gt;0,IF(TYPE(VLOOKUP(Table1[[#This Row],[Ledger 12]],$GZ:$GZ,1,0))=16,1,0),0)</f>
        <v>0</v>
      </c>
      <c r="FU517">
        <f>IF(LEN(Table1[[#This Row],[Ledger 13]])&gt;0,IF(TYPE(VLOOKUP(Table1[[#This Row],[Ledger 13]],$GZ:$GZ,1,0))=16,1,0),0)</f>
        <v>0</v>
      </c>
      <c r="FV517">
        <f>IF(LEN(Table1[[#This Row],[Ledger 14]])&gt;0,IF(TYPE(VLOOKUP(Table1[[#This Row],[Ledger 14]],$GZ:$GZ,1,0))=16,1,0),0)</f>
        <v>0</v>
      </c>
      <c r="FW517">
        <f>IF(LEN(Table1[[#This Row],[Ledger 15]])&gt;0,IF(TYPE(VLOOKUP(Table1[[#This Row],[Ledger 15]],$GZ:$GZ,1,0))=16,1,0),0)</f>
        <v>0</v>
      </c>
    </row>
    <row r="518" spans="4:179" ht="33" customHeight="1" x14ac:dyDescent="0.45">
      <c r="D518" s="8">
        <f t="shared" si="16"/>
        <v>513</v>
      </c>
      <c r="E518" s="32"/>
      <c r="F518" s="34"/>
      <c r="G518" s="34"/>
      <c r="H518" s="34"/>
      <c r="I518" s="34"/>
      <c r="J518" s="38"/>
      <c r="K518" s="33"/>
      <c r="L518" s="36"/>
      <c r="M518" s="35"/>
      <c r="N518" s="34"/>
      <c r="O518" s="41"/>
      <c r="P518" s="35"/>
      <c r="Q518" s="34"/>
      <c r="R518" s="37"/>
      <c r="S518" s="35"/>
      <c r="T518" s="34"/>
      <c r="U518" s="37"/>
      <c r="V518" s="35"/>
      <c r="W518" s="34"/>
      <c r="X518" s="37"/>
      <c r="Y518" s="35"/>
      <c r="Z518" s="34"/>
      <c r="AA518" s="37"/>
      <c r="AB518" s="35"/>
      <c r="AC518" s="34"/>
      <c r="AD518" s="37"/>
      <c r="AE518" s="35"/>
      <c r="AF518" s="34"/>
      <c r="AG518" s="37"/>
      <c r="AH518" s="35"/>
      <c r="AI518" s="34"/>
      <c r="AJ518" s="37"/>
      <c r="AK518" s="35"/>
      <c r="AL518" s="34"/>
      <c r="AM518" s="37"/>
      <c r="AN518" s="35"/>
      <c r="AO518" s="34"/>
      <c r="AP518" s="37"/>
      <c r="AQ518" s="35"/>
      <c r="AR518" s="34"/>
      <c r="AS518" s="37"/>
      <c r="AT518" s="35"/>
      <c r="AU518" s="34"/>
      <c r="AV518" s="37"/>
      <c r="AW518" s="35"/>
      <c r="AX518" s="34"/>
      <c r="AY518" s="37"/>
      <c r="AZ518" s="35"/>
      <c r="BA518" s="34"/>
      <c r="BB518" s="37"/>
      <c r="BC5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8" s="7"/>
      <c r="BF518" t="str">
        <f>IF(Table1[[#This Row],[Date]]="","","&amp;lt;VOUCHER REMOTEID="&amp;""""&amp;$A$11&amp;$A$13&amp;ROW()&amp;""""&amp;" VCHTYPE="""&amp;F518&amp;""" ACTION="""&amp;"Create"&amp;"""&amp;gt;")</f>
        <v/>
      </c>
      <c r="BG518" t="str">
        <f>IF(Table1[[#This Row],[Date]]="","",TEXT(Table1[[#This Row],[Date]],"yyyymmdd"))</f>
        <v/>
      </c>
      <c r="BH518" t="str">
        <f>Table1[[#This Row],[Date2]]</f>
        <v/>
      </c>
      <c r="BI518" t="str">
        <f>IF(Table1[[#This Row],[Date]]="","",Table1[[#This Row],[Voucher Type]])</f>
        <v/>
      </c>
      <c r="BJ518" t="str">
        <f>IF(Table1[[#This Row],[Ref No / Invoice No]]="","",Table1[[#This Row],[Ref No / Invoice No]])</f>
        <v/>
      </c>
      <c r="BK518" t="str">
        <f>IF(Table1[[#This Row],[Voucher No]]="","",Table1[[#This Row],[Voucher No]])</f>
        <v/>
      </c>
      <c r="BL518" t="str">
        <f>IF(Table1[[#This Row],[Date]]="","",Table1[[#This Row],[Narration]])</f>
        <v/>
      </c>
      <c r="BM518" t="str">
        <f>IF(Table1[[#This Row],[Date]]="","",$A$11&amp;$A$13&amp;ROW())</f>
        <v/>
      </c>
      <c r="BN518" t="str">
        <f>IF(Table1[[#This Row],[Date]]="","",$A$13)</f>
        <v/>
      </c>
      <c r="BP518" t="str">
        <f>IF(Table1[[#This Row],[Ledger 1]]="","","No")</f>
        <v/>
      </c>
      <c r="BQ518" t="str">
        <f>IF(Table1[[#This Row],[Date]]="","",IF(Table1[[#This Row],[Effect 1]]="Dr.","Yes","No"))</f>
        <v/>
      </c>
      <c r="BR518" t="str">
        <f>IF(Table1[[#This Row],[Date]]="","",Table1[[#This Row],[Ledger 1]])</f>
        <v/>
      </c>
      <c r="BS518" t="str">
        <f>IF(Table1[[#This Row],[Date]]="","",IF(Table1[[#This Row],[Effect 1]]="Dr.",-Table1[[#This Row],[Amount 1]],Table1[[#This Row],[Amount 1]]))</f>
        <v/>
      </c>
      <c r="BV518" t="str">
        <f>IF(Table1[[#This Row],[Ledger 2]]="","","No")</f>
        <v/>
      </c>
      <c r="BW518" t="str">
        <f>IF(Table1[[#This Row],[Date]]="","",IF(Table1[[#This Row],[Effect 2]]="Dr.","Yes","No"))</f>
        <v/>
      </c>
      <c r="BX518" t="str">
        <f>IF(Table1[[#This Row],[Date]]="","",Table1[[#This Row],[Ledger 2]])</f>
        <v/>
      </c>
      <c r="BY518" t="str">
        <f>IF(Table1[[#This Row],[Date]]="","",IF(Table1[[#This Row],[Effect 2]]="Dr.",-Table1[[#This Row],[Amount 2]],Table1[[#This Row],[Amount 2]]))</f>
        <v/>
      </c>
      <c r="CB518" t="str">
        <f>IF(Table1[[#This Row],[Ledger 3]]="","","No")</f>
        <v/>
      </c>
      <c r="CC518" t="str">
        <f>IF(Table1[[#This Row],[Ledger 3]]="","",IF(Table1[[#This Row],[Effect 3]]="Dr.","Yes","No"))</f>
        <v/>
      </c>
      <c r="CD518" t="str">
        <f>IF(Table1[[#This Row],[Ledger 3]]="","",Table1[[#This Row],[Ledger 3]])</f>
        <v/>
      </c>
      <c r="CE518" t="str">
        <f>IF(Table1[[#This Row],[Ledger 3]]="","",IF(Table1[[#This Row],[Effect 3]]="Dr.",-Table1[[#This Row],[Amount 3]],Table1[[#This Row],[Amount 3]]))</f>
        <v/>
      </c>
      <c r="CH518" t="str">
        <f>IF(Table1[[#This Row],[Ledger 4]]="","","No")</f>
        <v/>
      </c>
      <c r="CI518" t="str">
        <f>IF(Table1[[#This Row],[Ledger 4]]="","",IF(Table1[[#This Row],[Effect 4]]="Dr.","Yes","No"))</f>
        <v/>
      </c>
      <c r="CJ518" t="str">
        <f>IF(Table1[[#This Row],[Ledger 4]]="","",Table1[[#This Row],[Ledger 4]])</f>
        <v/>
      </c>
      <c r="CK518" t="str">
        <f>IF(Table1[[#This Row],[Ledger 4]]="","",IF(Table1[[#This Row],[Effect 4]]="Dr.",-Table1[[#This Row],[Amount 4]],Table1[[#This Row],[Amount 4]]))</f>
        <v/>
      </c>
      <c r="CN518" t="str">
        <f>IF(Table1[[#This Row],[Ledger 5]]="","","No")</f>
        <v/>
      </c>
      <c r="CO518" t="str">
        <f>IF(Table1[[#This Row],[Ledger 5]]="","",IF(Table1[[#This Row],[Effect 5]]="Dr.","Yes","No"))</f>
        <v/>
      </c>
      <c r="CP518" t="str">
        <f>IF(Table1[[#This Row],[Ledger 5]]="","",Table1[[#This Row],[Ledger 5]])</f>
        <v/>
      </c>
      <c r="CQ518" t="str">
        <f>IF(Table1[[#This Row],[Ledger 5]]="","",IF(Table1[[#This Row],[Effect 5]]="Dr.",-Table1[[#This Row],[Amount 5]],Table1[[#This Row],[Amount 5]]))</f>
        <v/>
      </c>
      <c r="CT518" t="str">
        <f>IF(Table1[[#This Row],[Ledger 6]]="","","No")</f>
        <v/>
      </c>
      <c r="CU518" t="str">
        <f>IF(Table1[[#This Row],[Ledger 6]]="","",IF(Table1[[#This Row],[Effect 6]]="Dr.","Yes","No"))</f>
        <v/>
      </c>
      <c r="CV518" t="str">
        <f>IF(Table1[[#This Row],[Ledger 6]]="","",Table1[[#This Row],[Ledger 6]])</f>
        <v/>
      </c>
      <c r="CW518" t="str">
        <f>IF(Table1[[#This Row],[Ledger 6]]="","",IF(Table1[[#This Row],[Effect 6]]="Dr.",-Table1[[#This Row],[Amount 6]],Table1[[#This Row],[Amount 6]]))</f>
        <v/>
      </c>
      <c r="CZ518" t="str">
        <f>IF(Table1[[#This Row],[Ledger 7]]="","","No")</f>
        <v/>
      </c>
      <c r="DA518" t="str">
        <f>IF(Table1[[#This Row],[Ledger 7]]="","",IF(Table1[[#This Row],[Effect 7]]="Dr.","Yes","No"))</f>
        <v/>
      </c>
      <c r="DB518" t="str">
        <f>IF(Table1[[#This Row],[Ledger 7]]="","",Table1[[#This Row],[Ledger 7]])</f>
        <v/>
      </c>
      <c r="DC518" t="str">
        <f>IF(Table1[[#This Row],[Ledger 7]]="","",IF(Table1[[#This Row],[Effect 7]]="Dr.",-Table1[[#This Row],[Amount 7]],Table1[[#This Row],[Amount 7]]))</f>
        <v/>
      </c>
      <c r="DF518" t="str">
        <f>IF(Table1[[#This Row],[Ledger 8]]="","","No")</f>
        <v/>
      </c>
      <c r="DG518" t="str">
        <f>IF(Table1[[#This Row],[Ledger 8]]="","",IF(Table1[[#This Row],[Effect 8]]="Dr.","Yes","No"))</f>
        <v/>
      </c>
      <c r="DH518" t="str">
        <f>IF(Table1[[#This Row],[Ledger 8]]="","",Table1[[#This Row],[Ledger 8]])</f>
        <v/>
      </c>
      <c r="DI518" t="str">
        <f>IF(Table1[[#This Row],[Ledger 8]]="","",IF(Table1[[#This Row],[Effect 8]]="Dr.",-Table1[[#This Row],[Amount 8]],Table1[[#This Row],[Amount 8]]))</f>
        <v/>
      </c>
      <c r="DL518" t="str">
        <f>IF(Table1[[#This Row],[Ledger 9]]="","","No")</f>
        <v/>
      </c>
      <c r="DM518" t="str">
        <f>IF(Table1[[#This Row],[Ledger 9]]="","",IF(Table1[[#This Row],[Effect 9]]="Dr.","Yes","No"))</f>
        <v/>
      </c>
      <c r="DN518" t="str">
        <f>IF(Table1[[#This Row],[Ledger 9]]="","",Table1[[#This Row],[Ledger 9]])</f>
        <v/>
      </c>
      <c r="DO518" t="str">
        <f>IF(Table1[[#This Row],[Ledger 9]]="","",IF(Table1[[#This Row],[Effect 9]]="Dr.",-Table1[[#This Row],[Amount 9]],Table1[[#This Row],[Amount 9]]))</f>
        <v/>
      </c>
      <c r="DR518" t="str">
        <f>IF(Table1[[#This Row],[Ledger 10]]="","","No")</f>
        <v/>
      </c>
      <c r="DS518" t="str">
        <f>IF(Table1[[#This Row],[Ledger 10]]="","",IF(Table1[[#This Row],[Effect 10]]="Dr.","Yes","No"))</f>
        <v/>
      </c>
      <c r="DT518" t="str">
        <f>IF(Table1[[#This Row],[Ledger 10]]="","",Table1[[#This Row],[Ledger 10]])</f>
        <v/>
      </c>
      <c r="DU518" t="str">
        <f>IF(Table1[[#This Row],[Ledger 10]]="","",IF(Table1[[#This Row],[Effect 10]]="Dr.",-Table1[[#This Row],[Amount 10]],Table1[[#This Row],[Amount 10]]))</f>
        <v/>
      </c>
      <c r="DX518" t="str">
        <f>IF(Table1[[#This Row],[Ledger 11]]="","","No")</f>
        <v/>
      </c>
      <c r="DY518" t="str">
        <f>IF(Table1[[#This Row],[Ledger 11]]="","",IF(Table1[[#This Row],[Effect 11]]="Dr.","Yes","No"))</f>
        <v/>
      </c>
      <c r="DZ518" t="str">
        <f>IF(Table1[[#This Row],[Ledger 11]]="","",Table1[[#This Row],[Ledger 11]])</f>
        <v/>
      </c>
      <c r="EA518" t="str">
        <f>IF(Table1[[#This Row],[Ledger 11]]="","",IF(Table1[[#This Row],[Effect 11]]="Dr.",-Table1[[#This Row],[Amount 11]],Table1[[#This Row],[Amount 11]]))</f>
        <v/>
      </c>
      <c r="ED518" t="str">
        <f>IF(Table1[[#This Row],[Ledger 12]]="","","No")</f>
        <v/>
      </c>
      <c r="EE518" t="str">
        <f>IF(Table1[[#This Row],[Ledger 12]]="","",IF(Table1[[#This Row],[Effect 12]]="Dr.","Yes","No"))</f>
        <v/>
      </c>
      <c r="EF518" t="str">
        <f>IF(Table1[[#This Row],[Ledger 12]]="","",Table1[[#This Row],[Ledger 12]])</f>
        <v/>
      </c>
      <c r="EG518" t="str">
        <f>IF(Table1[[#This Row],[Ledger 12]]="","",IF(Table1[[#This Row],[Effect 12]]="Dr.",-Table1[[#This Row],[Amount 12]],Table1[[#This Row],[Amount 12]]))</f>
        <v/>
      </c>
      <c r="EJ518" t="str">
        <f>IF(Table1[[#This Row],[Ledger 13]]="","","No")</f>
        <v/>
      </c>
      <c r="EK518" t="str">
        <f>IF(Table1[[#This Row],[Ledger 13]]="","",IF(Table1[[#This Row],[Effect 13]]="Dr.","Yes","No"))</f>
        <v/>
      </c>
      <c r="EL518" t="str">
        <f>IF(Table1[[#This Row],[Ledger 13]]="","",Table1[[#This Row],[Ledger 13]])</f>
        <v/>
      </c>
      <c r="EM518" t="str">
        <f>IF(Table1[[#This Row],[Ledger 13]]="","",IF(Table1[[#This Row],[Effect 13]]="Dr.",-Table1[[#This Row],[Amount 13]],Table1[[#This Row],[Amount 13]]))</f>
        <v/>
      </c>
      <c r="EP518" t="str">
        <f>IF(Table1[[#This Row],[Ledger 14]]="","","No")</f>
        <v/>
      </c>
      <c r="EQ518" t="str">
        <f>IF(Table1[[#This Row],[Ledger 14]]="","",IF(Table1[[#This Row],[Effect 14]]="Dr.","Yes","No"))</f>
        <v/>
      </c>
      <c r="ER518" t="str">
        <f>IF(Table1[[#This Row],[Ledger 14]]="","",Table1[[#This Row],[Ledger 14]])</f>
        <v/>
      </c>
      <c r="ES518" t="str">
        <f>IF(Table1[[#This Row],[Ledger 14]]="","",IF(Table1[[#This Row],[Effect 14]]="Dr.",-Table1[[#This Row],[Amount 14]],Table1[[#This Row],[Amount 14]]))</f>
        <v/>
      </c>
      <c r="EV518" t="str">
        <f>IF(Table1[[#This Row],[Ledger 15]]="","","No")</f>
        <v/>
      </c>
      <c r="EW518" t="str">
        <f>IF(Table1[[#This Row],[Ledger 15]]="","",IF(Table1[[#This Row],[Effect 15]]="Dr.","Yes","No"))</f>
        <v/>
      </c>
      <c r="EX518" t="str">
        <f>IF(Table1[[#This Row],[Ledger 15]]="","",Table1[[#This Row],[Ledger 15]])</f>
        <v/>
      </c>
      <c r="EY518" t="str">
        <f>IF(Table1[[#This Row],[Ledger 15]]="","",IF(Table1[[#This Row],[Effect 15]]="Dr.",-Table1[[#This Row],[Amount 15]],Table1[[#This Row],[Amount 15]]))</f>
        <v/>
      </c>
      <c r="FD5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8">
        <f>IF(Table1[[#This Row],[Date]]="",0,IF(AND(Table1[[#This Row],[Date]]&gt;=$FE$2,Table1[[#This Row],[Date]]&lt;=$FE$3),0,1))</f>
        <v>0</v>
      </c>
      <c r="FF518">
        <f>IF(Table1[[#This Row],[Date]]="",0,IF(TYPE(VLOOKUP(Table1[[#This Row],[Voucher Type]],Table1[[#All],[Voucher Type Master]],1,FALSE))=16,1,0))</f>
        <v>0</v>
      </c>
      <c r="FG518">
        <f>IF(TYPE(IF(Table1[[#This Row],[Date]]="",0,IF(VLOOKUP(Table1[[#This Row],[Voucher Type]],$FY$5:$FZ$13,2,0)=Table1[[#This Row],[Effect 1]],0,1)))=16,1,0)</f>
        <v>0</v>
      </c>
      <c r="FH5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8">
        <f>IF(LEN(Table1[[#This Row],[Ledger 1]])&gt;0,IF(TYPE(VLOOKUP(Table1[[#This Row],[Ledger 1]],GZ:GZ,1,0))=16,1,0),0)</f>
        <v>0</v>
      </c>
      <c r="FJ518">
        <f>IF(LEN(Table1[[#This Row],[Ledger 2]])&gt;0,IF(TYPE(VLOOKUP(Table1[[#This Row],[Ledger 2]],GZ:GZ,1,0))=16,1,0),0)</f>
        <v>0</v>
      </c>
      <c r="FK518">
        <f>IF(LEN(Table1[[#This Row],[Ledger 3]])&gt;0,IF(TYPE(VLOOKUP(Table1[[#This Row],[Ledger 3]],GZ:GZ,1,0))=16,1,0),0)</f>
        <v>0</v>
      </c>
      <c r="FL518">
        <f>IF(LEN(Table1[[#This Row],[Ledger 4]])&gt;0,IF(TYPE(VLOOKUP(Table1[[#This Row],[Ledger 4]],GZ:GZ,1,0))=16,1,0),0)</f>
        <v>0</v>
      </c>
      <c r="FM518">
        <f>IF(LEN(Table1[[#This Row],[Ledger 5]])&gt;0,IF(TYPE(VLOOKUP(Table1[[#This Row],[Ledger 5]],GZ:GZ,1,0))=16,1,0),0)</f>
        <v>0</v>
      </c>
      <c r="FN518">
        <f>IF(LEN(Table1[[#This Row],[Ledger 6]])&gt;0,IF(TYPE(VLOOKUP(Table1[[#This Row],[Ledger 6]],$GZ:$GZ,1,0))=16,1,0),0)</f>
        <v>0</v>
      </c>
      <c r="FO518">
        <f>IF(LEN(Table1[[#This Row],[Ledger 7]])&gt;0,IF(TYPE(VLOOKUP(Table1[[#This Row],[Ledger 7]],$GZ:$GZ,1,0))=16,1,0),0)</f>
        <v>0</v>
      </c>
      <c r="FP518">
        <f>IF(LEN(Table1[[#This Row],[Ledger 8]])&gt;0,IF(TYPE(VLOOKUP(Table1[[#This Row],[Ledger 8]],$GZ:$GZ,1,0))=16,1,0),0)</f>
        <v>0</v>
      </c>
      <c r="FQ518">
        <f>IF(LEN(Table1[[#This Row],[Ledger 9]])&gt;0,IF(TYPE(VLOOKUP(Table1[[#This Row],[Ledger 9]],$GZ:$GZ,1,0))=16,1,0),0)</f>
        <v>0</v>
      </c>
      <c r="FR518">
        <f>IF(LEN(Table1[[#This Row],[Ledger 10]])&gt;0,IF(TYPE(VLOOKUP(Table1[[#This Row],[Ledger 10]],$GZ:$GZ,1,0))=16,1,0),0)</f>
        <v>0</v>
      </c>
      <c r="FS518">
        <f>IF(LEN(Table1[[#This Row],[Ledger 11]])&gt;0,IF(TYPE(VLOOKUP(Table1[[#This Row],[Ledger 11]],$GZ:$GZ,1,0))=16,1,0),0)</f>
        <v>0</v>
      </c>
      <c r="FT518">
        <f>IF(LEN(Table1[[#This Row],[Ledger 12]])&gt;0,IF(TYPE(VLOOKUP(Table1[[#This Row],[Ledger 12]],$GZ:$GZ,1,0))=16,1,0),0)</f>
        <v>0</v>
      </c>
      <c r="FU518">
        <f>IF(LEN(Table1[[#This Row],[Ledger 13]])&gt;0,IF(TYPE(VLOOKUP(Table1[[#This Row],[Ledger 13]],$GZ:$GZ,1,0))=16,1,0),0)</f>
        <v>0</v>
      </c>
      <c r="FV518">
        <f>IF(LEN(Table1[[#This Row],[Ledger 14]])&gt;0,IF(TYPE(VLOOKUP(Table1[[#This Row],[Ledger 14]],$GZ:$GZ,1,0))=16,1,0),0)</f>
        <v>0</v>
      </c>
      <c r="FW518">
        <f>IF(LEN(Table1[[#This Row],[Ledger 15]])&gt;0,IF(TYPE(VLOOKUP(Table1[[#This Row],[Ledger 15]],$GZ:$GZ,1,0))=16,1,0),0)</f>
        <v>0</v>
      </c>
    </row>
    <row r="519" spans="4:179" ht="33" customHeight="1" x14ac:dyDescent="0.45">
      <c r="D519" s="8">
        <f t="shared" si="16"/>
        <v>514</v>
      </c>
      <c r="E519" s="32"/>
      <c r="F519" s="34"/>
      <c r="G519" s="34"/>
      <c r="H519" s="34"/>
      <c r="I519" s="34"/>
      <c r="J519" s="38"/>
      <c r="K519" s="33"/>
      <c r="L519" s="36"/>
      <c r="M519" s="35"/>
      <c r="N519" s="34"/>
      <c r="O519" s="41"/>
      <c r="P519" s="35"/>
      <c r="Q519" s="34"/>
      <c r="R519" s="37"/>
      <c r="S519" s="35"/>
      <c r="T519" s="34"/>
      <c r="U519" s="37"/>
      <c r="V519" s="35"/>
      <c r="W519" s="34"/>
      <c r="X519" s="37"/>
      <c r="Y519" s="35"/>
      <c r="Z519" s="34"/>
      <c r="AA519" s="37"/>
      <c r="AB519" s="35"/>
      <c r="AC519" s="34"/>
      <c r="AD519" s="37"/>
      <c r="AE519" s="35"/>
      <c r="AF519" s="34"/>
      <c r="AG519" s="37"/>
      <c r="AH519" s="35"/>
      <c r="AI519" s="34"/>
      <c r="AJ519" s="37"/>
      <c r="AK519" s="35"/>
      <c r="AL519" s="34"/>
      <c r="AM519" s="37"/>
      <c r="AN519" s="35"/>
      <c r="AO519" s="34"/>
      <c r="AP519" s="37"/>
      <c r="AQ519" s="35"/>
      <c r="AR519" s="34"/>
      <c r="AS519" s="37"/>
      <c r="AT519" s="35"/>
      <c r="AU519" s="34"/>
      <c r="AV519" s="37"/>
      <c r="AW519" s="35"/>
      <c r="AX519" s="34"/>
      <c r="AY519" s="37"/>
      <c r="AZ519" s="35"/>
      <c r="BA519" s="34"/>
      <c r="BB519" s="37"/>
      <c r="BC5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19" s="7"/>
      <c r="BF519" t="str">
        <f>IF(Table1[[#This Row],[Date]]="","","&amp;lt;VOUCHER REMOTEID="&amp;""""&amp;$A$11&amp;$A$13&amp;ROW()&amp;""""&amp;" VCHTYPE="""&amp;F519&amp;""" ACTION="""&amp;"Create"&amp;"""&amp;gt;")</f>
        <v/>
      </c>
      <c r="BG519" t="str">
        <f>IF(Table1[[#This Row],[Date]]="","",TEXT(Table1[[#This Row],[Date]],"yyyymmdd"))</f>
        <v/>
      </c>
      <c r="BH519" t="str">
        <f>Table1[[#This Row],[Date2]]</f>
        <v/>
      </c>
      <c r="BI519" t="str">
        <f>IF(Table1[[#This Row],[Date]]="","",Table1[[#This Row],[Voucher Type]])</f>
        <v/>
      </c>
      <c r="BJ519" t="str">
        <f>IF(Table1[[#This Row],[Ref No / Invoice No]]="","",Table1[[#This Row],[Ref No / Invoice No]])</f>
        <v/>
      </c>
      <c r="BK519" t="str">
        <f>IF(Table1[[#This Row],[Voucher No]]="","",Table1[[#This Row],[Voucher No]])</f>
        <v/>
      </c>
      <c r="BL519" t="str">
        <f>IF(Table1[[#This Row],[Date]]="","",Table1[[#This Row],[Narration]])</f>
        <v/>
      </c>
      <c r="BM519" t="str">
        <f>IF(Table1[[#This Row],[Date]]="","",$A$11&amp;$A$13&amp;ROW())</f>
        <v/>
      </c>
      <c r="BN519" t="str">
        <f>IF(Table1[[#This Row],[Date]]="","",$A$13)</f>
        <v/>
      </c>
      <c r="BP519" t="str">
        <f>IF(Table1[[#This Row],[Ledger 1]]="","","No")</f>
        <v/>
      </c>
      <c r="BQ519" t="str">
        <f>IF(Table1[[#This Row],[Date]]="","",IF(Table1[[#This Row],[Effect 1]]="Dr.","Yes","No"))</f>
        <v/>
      </c>
      <c r="BR519" t="str">
        <f>IF(Table1[[#This Row],[Date]]="","",Table1[[#This Row],[Ledger 1]])</f>
        <v/>
      </c>
      <c r="BS519" t="str">
        <f>IF(Table1[[#This Row],[Date]]="","",IF(Table1[[#This Row],[Effect 1]]="Dr.",-Table1[[#This Row],[Amount 1]],Table1[[#This Row],[Amount 1]]))</f>
        <v/>
      </c>
      <c r="BV519" t="str">
        <f>IF(Table1[[#This Row],[Ledger 2]]="","","No")</f>
        <v/>
      </c>
      <c r="BW519" t="str">
        <f>IF(Table1[[#This Row],[Date]]="","",IF(Table1[[#This Row],[Effect 2]]="Dr.","Yes","No"))</f>
        <v/>
      </c>
      <c r="BX519" t="str">
        <f>IF(Table1[[#This Row],[Date]]="","",Table1[[#This Row],[Ledger 2]])</f>
        <v/>
      </c>
      <c r="BY519" t="str">
        <f>IF(Table1[[#This Row],[Date]]="","",IF(Table1[[#This Row],[Effect 2]]="Dr.",-Table1[[#This Row],[Amount 2]],Table1[[#This Row],[Amount 2]]))</f>
        <v/>
      </c>
      <c r="CB519" t="str">
        <f>IF(Table1[[#This Row],[Ledger 3]]="","","No")</f>
        <v/>
      </c>
      <c r="CC519" t="str">
        <f>IF(Table1[[#This Row],[Ledger 3]]="","",IF(Table1[[#This Row],[Effect 3]]="Dr.","Yes","No"))</f>
        <v/>
      </c>
      <c r="CD519" t="str">
        <f>IF(Table1[[#This Row],[Ledger 3]]="","",Table1[[#This Row],[Ledger 3]])</f>
        <v/>
      </c>
      <c r="CE519" t="str">
        <f>IF(Table1[[#This Row],[Ledger 3]]="","",IF(Table1[[#This Row],[Effect 3]]="Dr.",-Table1[[#This Row],[Amount 3]],Table1[[#This Row],[Amount 3]]))</f>
        <v/>
      </c>
      <c r="CH519" t="str">
        <f>IF(Table1[[#This Row],[Ledger 4]]="","","No")</f>
        <v/>
      </c>
      <c r="CI519" t="str">
        <f>IF(Table1[[#This Row],[Ledger 4]]="","",IF(Table1[[#This Row],[Effect 4]]="Dr.","Yes","No"))</f>
        <v/>
      </c>
      <c r="CJ519" t="str">
        <f>IF(Table1[[#This Row],[Ledger 4]]="","",Table1[[#This Row],[Ledger 4]])</f>
        <v/>
      </c>
      <c r="CK519" t="str">
        <f>IF(Table1[[#This Row],[Ledger 4]]="","",IF(Table1[[#This Row],[Effect 4]]="Dr.",-Table1[[#This Row],[Amount 4]],Table1[[#This Row],[Amount 4]]))</f>
        <v/>
      </c>
      <c r="CN519" t="str">
        <f>IF(Table1[[#This Row],[Ledger 5]]="","","No")</f>
        <v/>
      </c>
      <c r="CO519" t="str">
        <f>IF(Table1[[#This Row],[Ledger 5]]="","",IF(Table1[[#This Row],[Effect 5]]="Dr.","Yes","No"))</f>
        <v/>
      </c>
      <c r="CP519" t="str">
        <f>IF(Table1[[#This Row],[Ledger 5]]="","",Table1[[#This Row],[Ledger 5]])</f>
        <v/>
      </c>
      <c r="CQ519" t="str">
        <f>IF(Table1[[#This Row],[Ledger 5]]="","",IF(Table1[[#This Row],[Effect 5]]="Dr.",-Table1[[#This Row],[Amount 5]],Table1[[#This Row],[Amount 5]]))</f>
        <v/>
      </c>
      <c r="CT519" t="str">
        <f>IF(Table1[[#This Row],[Ledger 6]]="","","No")</f>
        <v/>
      </c>
      <c r="CU519" t="str">
        <f>IF(Table1[[#This Row],[Ledger 6]]="","",IF(Table1[[#This Row],[Effect 6]]="Dr.","Yes","No"))</f>
        <v/>
      </c>
      <c r="CV519" t="str">
        <f>IF(Table1[[#This Row],[Ledger 6]]="","",Table1[[#This Row],[Ledger 6]])</f>
        <v/>
      </c>
      <c r="CW519" t="str">
        <f>IF(Table1[[#This Row],[Ledger 6]]="","",IF(Table1[[#This Row],[Effect 6]]="Dr.",-Table1[[#This Row],[Amount 6]],Table1[[#This Row],[Amount 6]]))</f>
        <v/>
      </c>
      <c r="CZ519" t="str">
        <f>IF(Table1[[#This Row],[Ledger 7]]="","","No")</f>
        <v/>
      </c>
      <c r="DA519" t="str">
        <f>IF(Table1[[#This Row],[Ledger 7]]="","",IF(Table1[[#This Row],[Effect 7]]="Dr.","Yes","No"))</f>
        <v/>
      </c>
      <c r="DB519" t="str">
        <f>IF(Table1[[#This Row],[Ledger 7]]="","",Table1[[#This Row],[Ledger 7]])</f>
        <v/>
      </c>
      <c r="DC519" t="str">
        <f>IF(Table1[[#This Row],[Ledger 7]]="","",IF(Table1[[#This Row],[Effect 7]]="Dr.",-Table1[[#This Row],[Amount 7]],Table1[[#This Row],[Amount 7]]))</f>
        <v/>
      </c>
      <c r="DF519" t="str">
        <f>IF(Table1[[#This Row],[Ledger 8]]="","","No")</f>
        <v/>
      </c>
      <c r="DG519" t="str">
        <f>IF(Table1[[#This Row],[Ledger 8]]="","",IF(Table1[[#This Row],[Effect 8]]="Dr.","Yes","No"))</f>
        <v/>
      </c>
      <c r="DH519" t="str">
        <f>IF(Table1[[#This Row],[Ledger 8]]="","",Table1[[#This Row],[Ledger 8]])</f>
        <v/>
      </c>
      <c r="DI519" t="str">
        <f>IF(Table1[[#This Row],[Ledger 8]]="","",IF(Table1[[#This Row],[Effect 8]]="Dr.",-Table1[[#This Row],[Amount 8]],Table1[[#This Row],[Amount 8]]))</f>
        <v/>
      </c>
      <c r="DL519" t="str">
        <f>IF(Table1[[#This Row],[Ledger 9]]="","","No")</f>
        <v/>
      </c>
      <c r="DM519" t="str">
        <f>IF(Table1[[#This Row],[Ledger 9]]="","",IF(Table1[[#This Row],[Effect 9]]="Dr.","Yes","No"))</f>
        <v/>
      </c>
      <c r="DN519" t="str">
        <f>IF(Table1[[#This Row],[Ledger 9]]="","",Table1[[#This Row],[Ledger 9]])</f>
        <v/>
      </c>
      <c r="DO519" t="str">
        <f>IF(Table1[[#This Row],[Ledger 9]]="","",IF(Table1[[#This Row],[Effect 9]]="Dr.",-Table1[[#This Row],[Amount 9]],Table1[[#This Row],[Amount 9]]))</f>
        <v/>
      </c>
      <c r="DR519" t="str">
        <f>IF(Table1[[#This Row],[Ledger 10]]="","","No")</f>
        <v/>
      </c>
      <c r="DS519" t="str">
        <f>IF(Table1[[#This Row],[Ledger 10]]="","",IF(Table1[[#This Row],[Effect 10]]="Dr.","Yes","No"))</f>
        <v/>
      </c>
      <c r="DT519" t="str">
        <f>IF(Table1[[#This Row],[Ledger 10]]="","",Table1[[#This Row],[Ledger 10]])</f>
        <v/>
      </c>
      <c r="DU519" t="str">
        <f>IF(Table1[[#This Row],[Ledger 10]]="","",IF(Table1[[#This Row],[Effect 10]]="Dr.",-Table1[[#This Row],[Amount 10]],Table1[[#This Row],[Amount 10]]))</f>
        <v/>
      </c>
      <c r="DX519" t="str">
        <f>IF(Table1[[#This Row],[Ledger 11]]="","","No")</f>
        <v/>
      </c>
      <c r="DY519" t="str">
        <f>IF(Table1[[#This Row],[Ledger 11]]="","",IF(Table1[[#This Row],[Effect 11]]="Dr.","Yes","No"))</f>
        <v/>
      </c>
      <c r="DZ519" t="str">
        <f>IF(Table1[[#This Row],[Ledger 11]]="","",Table1[[#This Row],[Ledger 11]])</f>
        <v/>
      </c>
      <c r="EA519" t="str">
        <f>IF(Table1[[#This Row],[Ledger 11]]="","",IF(Table1[[#This Row],[Effect 11]]="Dr.",-Table1[[#This Row],[Amount 11]],Table1[[#This Row],[Amount 11]]))</f>
        <v/>
      </c>
      <c r="ED519" t="str">
        <f>IF(Table1[[#This Row],[Ledger 12]]="","","No")</f>
        <v/>
      </c>
      <c r="EE519" t="str">
        <f>IF(Table1[[#This Row],[Ledger 12]]="","",IF(Table1[[#This Row],[Effect 12]]="Dr.","Yes","No"))</f>
        <v/>
      </c>
      <c r="EF519" t="str">
        <f>IF(Table1[[#This Row],[Ledger 12]]="","",Table1[[#This Row],[Ledger 12]])</f>
        <v/>
      </c>
      <c r="EG519" t="str">
        <f>IF(Table1[[#This Row],[Ledger 12]]="","",IF(Table1[[#This Row],[Effect 12]]="Dr.",-Table1[[#This Row],[Amount 12]],Table1[[#This Row],[Amount 12]]))</f>
        <v/>
      </c>
      <c r="EJ519" t="str">
        <f>IF(Table1[[#This Row],[Ledger 13]]="","","No")</f>
        <v/>
      </c>
      <c r="EK519" t="str">
        <f>IF(Table1[[#This Row],[Ledger 13]]="","",IF(Table1[[#This Row],[Effect 13]]="Dr.","Yes","No"))</f>
        <v/>
      </c>
      <c r="EL519" t="str">
        <f>IF(Table1[[#This Row],[Ledger 13]]="","",Table1[[#This Row],[Ledger 13]])</f>
        <v/>
      </c>
      <c r="EM519" t="str">
        <f>IF(Table1[[#This Row],[Ledger 13]]="","",IF(Table1[[#This Row],[Effect 13]]="Dr.",-Table1[[#This Row],[Amount 13]],Table1[[#This Row],[Amount 13]]))</f>
        <v/>
      </c>
      <c r="EP519" t="str">
        <f>IF(Table1[[#This Row],[Ledger 14]]="","","No")</f>
        <v/>
      </c>
      <c r="EQ519" t="str">
        <f>IF(Table1[[#This Row],[Ledger 14]]="","",IF(Table1[[#This Row],[Effect 14]]="Dr.","Yes","No"))</f>
        <v/>
      </c>
      <c r="ER519" t="str">
        <f>IF(Table1[[#This Row],[Ledger 14]]="","",Table1[[#This Row],[Ledger 14]])</f>
        <v/>
      </c>
      <c r="ES519" t="str">
        <f>IF(Table1[[#This Row],[Ledger 14]]="","",IF(Table1[[#This Row],[Effect 14]]="Dr.",-Table1[[#This Row],[Amount 14]],Table1[[#This Row],[Amount 14]]))</f>
        <v/>
      </c>
      <c r="EV519" t="str">
        <f>IF(Table1[[#This Row],[Ledger 15]]="","","No")</f>
        <v/>
      </c>
      <c r="EW519" t="str">
        <f>IF(Table1[[#This Row],[Ledger 15]]="","",IF(Table1[[#This Row],[Effect 15]]="Dr.","Yes","No"))</f>
        <v/>
      </c>
      <c r="EX519" t="str">
        <f>IF(Table1[[#This Row],[Ledger 15]]="","",Table1[[#This Row],[Ledger 15]])</f>
        <v/>
      </c>
      <c r="EY519" t="str">
        <f>IF(Table1[[#This Row],[Ledger 15]]="","",IF(Table1[[#This Row],[Effect 15]]="Dr.",-Table1[[#This Row],[Amount 15]],Table1[[#This Row],[Amount 15]]))</f>
        <v/>
      </c>
      <c r="FD5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19">
        <f>IF(Table1[[#This Row],[Date]]="",0,IF(AND(Table1[[#This Row],[Date]]&gt;=$FE$2,Table1[[#This Row],[Date]]&lt;=$FE$3),0,1))</f>
        <v>0</v>
      </c>
      <c r="FF519">
        <f>IF(Table1[[#This Row],[Date]]="",0,IF(TYPE(VLOOKUP(Table1[[#This Row],[Voucher Type]],Table1[[#All],[Voucher Type Master]],1,FALSE))=16,1,0))</f>
        <v>0</v>
      </c>
      <c r="FG519">
        <f>IF(TYPE(IF(Table1[[#This Row],[Date]]="",0,IF(VLOOKUP(Table1[[#This Row],[Voucher Type]],$FY$5:$FZ$13,2,0)=Table1[[#This Row],[Effect 1]],0,1)))=16,1,0)</f>
        <v>0</v>
      </c>
      <c r="FH5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19">
        <f>IF(LEN(Table1[[#This Row],[Ledger 1]])&gt;0,IF(TYPE(VLOOKUP(Table1[[#This Row],[Ledger 1]],GZ:GZ,1,0))=16,1,0),0)</f>
        <v>0</v>
      </c>
      <c r="FJ519">
        <f>IF(LEN(Table1[[#This Row],[Ledger 2]])&gt;0,IF(TYPE(VLOOKUP(Table1[[#This Row],[Ledger 2]],GZ:GZ,1,0))=16,1,0),0)</f>
        <v>0</v>
      </c>
      <c r="FK519">
        <f>IF(LEN(Table1[[#This Row],[Ledger 3]])&gt;0,IF(TYPE(VLOOKUP(Table1[[#This Row],[Ledger 3]],GZ:GZ,1,0))=16,1,0),0)</f>
        <v>0</v>
      </c>
      <c r="FL519">
        <f>IF(LEN(Table1[[#This Row],[Ledger 4]])&gt;0,IF(TYPE(VLOOKUP(Table1[[#This Row],[Ledger 4]],GZ:GZ,1,0))=16,1,0),0)</f>
        <v>0</v>
      </c>
      <c r="FM519">
        <f>IF(LEN(Table1[[#This Row],[Ledger 5]])&gt;0,IF(TYPE(VLOOKUP(Table1[[#This Row],[Ledger 5]],GZ:GZ,1,0))=16,1,0),0)</f>
        <v>0</v>
      </c>
      <c r="FN519">
        <f>IF(LEN(Table1[[#This Row],[Ledger 6]])&gt;0,IF(TYPE(VLOOKUP(Table1[[#This Row],[Ledger 6]],$GZ:$GZ,1,0))=16,1,0),0)</f>
        <v>0</v>
      </c>
      <c r="FO519">
        <f>IF(LEN(Table1[[#This Row],[Ledger 7]])&gt;0,IF(TYPE(VLOOKUP(Table1[[#This Row],[Ledger 7]],$GZ:$GZ,1,0))=16,1,0),0)</f>
        <v>0</v>
      </c>
      <c r="FP519">
        <f>IF(LEN(Table1[[#This Row],[Ledger 8]])&gt;0,IF(TYPE(VLOOKUP(Table1[[#This Row],[Ledger 8]],$GZ:$GZ,1,0))=16,1,0),0)</f>
        <v>0</v>
      </c>
      <c r="FQ519">
        <f>IF(LEN(Table1[[#This Row],[Ledger 9]])&gt;0,IF(TYPE(VLOOKUP(Table1[[#This Row],[Ledger 9]],$GZ:$GZ,1,0))=16,1,0),0)</f>
        <v>0</v>
      </c>
      <c r="FR519">
        <f>IF(LEN(Table1[[#This Row],[Ledger 10]])&gt;0,IF(TYPE(VLOOKUP(Table1[[#This Row],[Ledger 10]],$GZ:$GZ,1,0))=16,1,0),0)</f>
        <v>0</v>
      </c>
      <c r="FS519">
        <f>IF(LEN(Table1[[#This Row],[Ledger 11]])&gt;0,IF(TYPE(VLOOKUP(Table1[[#This Row],[Ledger 11]],$GZ:$GZ,1,0))=16,1,0),0)</f>
        <v>0</v>
      </c>
      <c r="FT519">
        <f>IF(LEN(Table1[[#This Row],[Ledger 12]])&gt;0,IF(TYPE(VLOOKUP(Table1[[#This Row],[Ledger 12]],$GZ:$GZ,1,0))=16,1,0),0)</f>
        <v>0</v>
      </c>
      <c r="FU519">
        <f>IF(LEN(Table1[[#This Row],[Ledger 13]])&gt;0,IF(TYPE(VLOOKUP(Table1[[#This Row],[Ledger 13]],$GZ:$GZ,1,0))=16,1,0),0)</f>
        <v>0</v>
      </c>
      <c r="FV519">
        <f>IF(LEN(Table1[[#This Row],[Ledger 14]])&gt;0,IF(TYPE(VLOOKUP(Table1[[#This Row],[Ledger 14]],$GZ:$GZ,1,0))=16,1,0),0)</f>
        <v>0</v>
      </c>
      <c r="FW519">
        <f>IF(LEN(Table1[[#This Row],[Ledger 15]])&gt;0,IF(TYPE(VLOOKUP(Table1[[#This Row],[Ledger 15]],$GZ:$GZ,1,0))=16,1,0),0)</f>
        <v>0</v>
      </c>
    </row>
    <row r="520" spans="4:179" ht="33" customHeight="1" x14ac:dyDescent="0.45">
      <c r="D520" s="8">
        <f t="shared" ref="D520:D583" si="17">D519+1</f>
        <v>515</v>
      </c>
      <c r="E520" s="32"/>
      <c r="F520" s="34"/>
      <c r="G520" s="34"/>
      <c r="H520" s="34"/>
      <c r="I520" s="34"/>
      <c r="J520" s="38"/>
      <c r="K520" s="33"/>
      <c r="L520" s="36"/>
      <c r="M520" s="35"/>
      <c r="N520" s="34"/>
      <c r="O520" s="41"/>
      <c r="P520" s="35"/>
      <c r="Q520" s="34"/>
      <c r="R520" s="37"/>
      <c r="S520" s="35"/>
      <c r="T520" s="34"/>
      <c r="U520" s="37"/>
      <c r="V520" s="35"/>
      <c r="W520" s="34"/>
      <c r="X520" s="37"/>
      <c r="Y520" s="35"/>
      <c r="Z520" s="34"/>
      <c r="AA520" s="37"/>
      <c r="AB520" s="35"/>
      <c r="AC520" s="34"/>
      <c r="AD520" s="37"/>
      <c r="AE520" s="35"/>
      <c r="AF520" s="34"/>
      <c r="AG520" s="37"/>
      <c r="AH520" s="35"/>
      <c r="AI520" s="34"/>
      <c r="AJ520" s="37"/>
      <c r="AK520" s="35"/>
      <c r="AL520" s="34"/>
      <c r="AM520" s="37"/>
      <c r="AN520" s="35"/>
      <c r="AO520" s="34"/>
      <c r="AP520" s="37"/>
      <c r="AQ520" s="35"/>
      <c r="AR520" s="34"/>
      <c r="AS520" s="37"/>
      <c r="AT520" s="35"/>
      <c r="AU520" s="34"/>
      <c r="AV520" s="37"/>
      <c r="AW520" s="35"/>
      <c r="AX520" s="34"/>
      <c r="AY520" s="37"/>
      <c r="AZ520" s="35"/>
      <c r="BA520" s="34"/>
      <c r="BB520" s="37"/>
      <c r="BC5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0" s="7"/>
      <c r="BF520" t="str">
        <f>IF(Table1[[#This Row],[Date]]="","","&amp;lt;VOUCHER REMOTEID="&amp;""""&amp;$A$11&amp;$A$13&amp;ROW()&amp;""""&amp;" VCHTYPE="""&amp;F520&amp;""" ACTION="""&amp;"Create"&amp;"""&amp;gt;")</f>
        <v/>
      </c>
      <c r="BG520" t="str">
        <f>IF(Table1[[#This Row],[Date]]="","",TEXT(Table1[[#This Row],[Date]],"yyyymmdd"))</f>
        <v/>
      </c>
      <c r="BH520" t="str">
        <f>Table1[[#This Row],[Date2]]</f>
        <v/>
      </c>
      <c r="BI520" t="str">
        <f>IF(Table1[[#This Row],[Date]]="","",Table1[[#This Row],[Voucher Type]])</f>
        <v/>
      </c>
      <c r="BJ520" t="str">
        <f>IF(Table1[[#This Row],[Ref No / Invoice No]]="","",Table1[[#This Row],[Ref No / Invoice No]])</f>
        <v/>
      </c>
      <c r="BK520" t="str">
        <f>IF(Table1[[#This Row],[Voucher No]]="","",Table1[[#This Row],[Voucher No]])</f>
        <v/>
      </c>
      <c r="BL520" t="str">
        <f>IF(Table1[[#This Row],[Date]]="","",Table1[[#This Row],[Narration]])</f>
        <v/>
      </c>
      <c r="BM520" t="str">
        <f>IF(Table1[[#This Row],[Date]]="","",$A$11&amp;$A$13&amp;ROW())</f>
        <v/>
      </c>
      <c r="BN520" t="str">
        <f>IF(Table1[[#This Row],[Date]]="","",$A$13)</f>
        <v/>
      </c>
      <c r="BP520" t="str">
        <f>IF(Table1[[#This Row],[Ledger 1]]="","","No")</f>
        <v/>
      </c>
      <c r="BQ520" t="str">
        <f>IF(Table1[[#This Row],[Date]]="","",IF(Table1[[#This Row],[Effect 1]]="Dr.","Yes","No"))</f>
        <v/>
      </c>
      <c r="BR520" t="str">
        <f>IF(Table1[[#This Row],[Date]]="","",Table1[[#This Row],[Ledger 1]])</f>
        <v/>
      </c>
      <c r="BS520" t="str">
        <f>IF(Table1[[#This Row],[Date]]="","",IF(Table1[[#This Row],[Effect 1]]="Dr.",-Table1[[#This Row],[Amount 1]],Table1[[#This Row],[Amount 1]]))</f>
        <v/>
      </c>
      <c r="BV520" t="str">
        <f>IF(Table1[[#This Row],[Ledger 2]]="","","No")</f>
        <v/>
      </c>
      <c r="BW520" t="str">
        <f>IF(Table1[[#This Row],[Date]]="","",IF(Table1[[#This Row],[Effect 2]]="Dr.","Yes","No"))</f>
        <v/>
      </c>
      <c r="BX520" t="str">
        <f>IF(Table1[[#This Row],[Date]]="","",Table1[[#This Row],[Ledger 2]])</f>
        <v/>
      </c>
      <c r="BY520" t="str">
        <f>IF(Table1[[#This Row],[Date]]="","",IF(Table1[[#This Row],[Effect 2]]="Dr.",-Table1[[#This Row],[Amount 2]],Table1[[#This Row],[Amount 2]]))</f>
        <v/>
      </c>
      <c r="CB520" t="str">
        <f>IF(Table1[[#This Row],[Ledger 3]]="","","No")</f>
        <v/>
      </c>
      <c r="CC520" t="str">
        <f>IF(Table1[[#This Row],[Ledger 3]]="","",IF(Table1[[#This Row],[Effect 3]]="Dr.","Yes","No"))</f>
        <v/>
      </c>
      <c r="CD520" t="str">
        <f>IF(Table1[[#This Row],[Ledger 3]]="","",Table1[[#This Row],[Ledger 3]])</f>
        <v/>
      </c>
      <c r="CE520" t="str">
        <f>IF(Table1[[#This Row],[Ledger 3]]="","",IF(Table1[[#This Row],[Effect 3]]="Dr.",-Table1[[#This Row],[Amount 3]],Table1[[#This Row],[Amount 3]]))</f>
        <v/>
      </c>
      <c r="CH520" t="str">
        <f>IF(Table1[[#This Row],[Ledger 4]]="","","No")</f>
        <v/>
      </c>
      <c r="CI520" t="str">
        <f>IF(Table1[[#This Row],[Ledger 4]]="","",IF(Table1[[#This Row],[Effect 4]]="Dr.","Yes","No"))</f>
        <v/>
      </c>
      <c r="CJ520" t="str">
        <f>IF(Table1[[#This Row],[Ledger 4]]="","",Table1[[#This Row],[Ledger 4]])</f>
        <v/>
      </c>
      <c r="CK520" t="str">
        <f>IF(Table1[[#This Row],[Ledger 4]]="","",IF(Table1[[#This Row],[Effect 4]]="Dr.",-Table1[[#This Row],[Amount 4]],Table1[[#This Row],[Amount 4]]))</f>
        <v/>
      </c>
      <c r="CN520" t="str">
        <f>IF(Table1[[#This Row],[Ledger 5]]="","","No")</f>
        <v/>
      </c>
      <c r="CO520" t="str">
        <f>IF(Table1[[#This Row],[Ledger 5]]="","",IF(Table1[[#This Row],[Effect 5]]="Dr.","Yes","No"))</f>
        <v/>
      </c>
      <c r="CP520" t="str">
        <f>IF(Table1[[#This Row],[Ledger 5]]="","",Table1[[#This Row],[Ledger 5]])</f>
        <v/>
      </c>
      <c r="CQ520" t="str">
        <f>IF(Table1[[#This Row],[Ledger 5]]="","",IF(Table1[[#This Row],[Effect 5]]="Dr.",-Table1[[#This Row],[Amount 5]],Table1[[#This Row],[Amount 5]]))</f>
        <v/>
      </c>
      <c r="CT520" t="str">
        <f>IF(Table1[[#This Row],[Ledger 6]]="","","No")</f>
        <v/>
      </c>
      <c r="CU520" t="str">
        <f>IF(Table1[[#This Row],[Ledger 6]]="","",IF(Table1[[#This Row],[Effect 6]]="Dr.","Yes","No"))</f>
        <v/>
      </c>
      <c r="CV520" t="str">
        <f>IF(Table1[[#This Row],[Ledger 6]]="","",Table1[[#This Row],[Ledger 6]])</f>
        <v/>
      </c>
      <c r="CW520" t="str">
        <f>IF(Table1[[#This Row],[Ledger 6]]="","",IF(Table1[[#This Row],[Effect 6]]="Dr.",-Table1[[#This Row],[Amount 6]],Table1[[#This Row],[Amount 6]]))</f>
        <v/>
      </c>
      <c r="CZ520" t="str">
        <f>IF(Table1[[#This Row],[Ledger 7]]="","","No")</f>
        <v/>
      </c>
      <c r="DA520" t="str">
        <f>IF(Table1[[#This Row],[Ledger 7]]="","",IF(Table1[[#This Row],[Effect 7]]="Dr.","Yes","No"))</f>
        <v/>
      </c>
      <c r="DB520" t="str">
        <f>IF(Table1[[#This Row],[Ledger 7]]="","",Table1[[#This Row],[Ledger 7]])</f>
        <v/>
      </c>
      <c r="DC520" t="str">
        <f>IF(Table1[[#This Row],[Ledger 7]]="","",IF(Table1[[#This Row],[Effect 7]]="Dr.",-Table1[[#This Row],[Amount 7]],Table1[[#This Row],[Amount 7]]))</f>
        <v/>
      </c>
      <c r="DF520" t="str">
        <f>IF(Table1[[#This Row],[Ledger 8]]="","","No")</f>
        <v/>
      </c>
      <c r="DG520" t="str">
        <f>IF(Table1[[#This Row],[Ledger 8]]="","",IF(Table1[[#This Row],[Effect 8]]="Dr.","Yes","No"))</f>
        <v/>
      </c>
      <c r="DH520" t="str">
        <f>IF(Table1[[#This Row],[Ledger 8]]="","",Table1[[#This Row],[Ledger 8]])</f>
        <v/>
      </c>
      <c r="DI520" t="str">
        <f>IF(Table1[[#This Row],[Ledger 8]]="","",IF(Table1[[#This Row],[Effect 8]]="Dr.",-Table1[[#This Row],[Amount 8]],Table1[[#This Row],[Amount 8]]))</f>
        <v/>
      </c>
      <c r="DL520" t="str">
        <f>IF(Table1[[#This Row],[Ledger 9]]="","","No")</f>
        <v/>
      </c>
      <c r="DM520" t="str">
        <f>IF(Table1[[#This Row],[Ledger 9]]="","",IF(Table1[[#This Row],[Effect 9]]="Dr.","Yes","No"))</f>
        <v/>
      </c>
      <c r="DN520" t="str">
        <f>IF(Table1[[#This Row],[Ledger 9]]="","",Table1[[#This Row],[Ledger 9]])</f>
        <v/>
      </c>
      <c r="DO520" t="str">
        <f>IF(Table1[[#This Row],[Ledger 9]]="","",IF(Table1[[#This Row],[Effect 9]]="Dr.",-Table1[[#This Row],[Amount 9]],Table1[[#This Row],[Amount 9]]))</f>
        <v/>
      </c>
      <c r="DR520" t="str">
        <f>IF(Table1[[#This Row],[Ledger 10]]="","","No")</f>
        <v/>
      </c>
      <c r="DS520" t="str">
        <f>IF(Table1[[#This Row],[Ledger 10]]="","",IF(Table1[[#This Row],[Effect 10]]="Dr.","Yes","No"))</f>
        <v/>
      </c>
      <c r="DT520" t="str">
        <f>IF(Table1[[#This Row],[Ledger 10]]="","",Table1[[#This Row],[Ledger 10]])</f>
        <v/>
      </c>
      <c r="DU520" t="str">
        <f>IF(Table1[[#This Row],[Ledger 10]]="","",IF(Table1[[#This Row],[Effect 10]]="Dr.",-Table1[[#This Row],[Amount 10]],Table1[[#This Row],[Amount 10]]))</f>
        <v/>
      </c>
      <c r="DX520" t="str">
        <f>IF(Table1[[#This Row],[Ledger 11]]="","","No")</f>
        <v/>
      </c>
      <c r="DY520" t="str">
        <f>IF(Table1[[#This Row],[Ledger 11]]="","",IF(Table1[[#This Row],[Effect 11]]="Dr.","Yes","No"))</f>
        <v/>
      </c>
      <c r="DZ520" t="str">
        <f>IF(Table1[[#This Row],[Ledger 11]]="","",Table1[[#This Row],[Ledger 11]])</f>
        <v/>
      </c>
      <c r="EA520" t="str">
        <f>IF(Table1[[#This Row],[Ledger 11]]="","",IF(Table1[[#This Row],[Effect 11]]="Dr.",-Table1[[#This Row],[Amount 11]],Table1[[#This Row],[Amount 11]]))</f>
        <v/>
      </c>
      <c r="ED520" t="str">
        <f>IF(Table1[[#This Row],[Ledger 12]]="","","No")</f>
        <v/>
      </c>
      <c r="EE520" t="str">
        <f>IF(Table1[[#This Row],[Ledger 12]]="","",IF(Table1[[#This Row],[Effect 12]]="Dr.","Yes","No"))</f>
        <v/>
      </c>
      <c r="EF520" t="str">
        <f>IF(Table1[[#This Row],[Ledger 12]]="","",Table1[[#This Row],[Ledger 12]])</f>
        <v/>
      </c>
      <c r="EG520" t="str">
        <f>IF(Table1[[#This Row],[Ledger 12]]="","",IF(Table1[[#This Row],[Effect 12]]="Dr.",-Table1[[#This Row],[Amount 12]],Table1[[#This Row],[Amount 12]]))</f>
        <v/>
      </c>
      <c r="EJ520" t="str">
        <f>IF(Table1[[#This Row],[Ledger 13]]="","","No")</f>
        <v/>
      </c>
      <c r="EK520" t="str">
        <f>IF(Table1[[#This Row],[Ledger 13]]="","",IF(Table1[[#This Row],[Effect 13]]="Dr.","Yes","No"))</f>
        <v/>
      </c>
      <c r="EL520" t="str">
        <f>IF(Table1[[#This Row],[Ledger 13]]="","",Table1[[#This Row],[Ledger 13]])</f>
        <v/>
      </c>
      <c r="EM520" t="str">
        <f>IF(Table1[[#This Row],[Ledger 13]]="","",IF(Table1[[#This Row],[Effect 13]]="Dr.",-Table1[[#This Row],[Amount 13]],Table1[[#This Row],[Amount 13]]))</f>
        <v/>
      </c>
      <c r="EP520" t="str">
        <f>IF(Table1[[#This Row],[Ledger 14]]="","","No")</f>
        <v/>
      </c>
      <c r="EQ520" t="str">
        <f>IF(Table1[[#This Row],[Ledger 14]]="","",IF(Table1[[#This Row],[Effect 14]]="Dr.","Yes","No"))</f>
        <v/>
      </c>
      <c r="ER520" t="str">
        <f>IF(Table1[[#This Row],[Ledger 14]]="","",Table1[[#This Row],[Ledger 14]])</f>
        <v/>
      </c>
      <c r="ES520" t="str">
        <f>IF(Table1[[#This Row],[Ledger 14]]="","",IF(Table1[[#This Row],[Effect 14]]="Dr.",-Table1[[#This Row],[Amount 14]],Table1[[#This Row],[Amount 14]]))</f>
        <v/>
      </c>
      <c r="EV520" t="str">
        <f>IF(Table1[[#This Row],[Ledger 15]]="","","No")</f>
        <v/>
      </c>
      <c r="EW520" t="str">
        <f>IF(Table1[[#This Row],[Ledger 15]]="","",IF(Table1[[#This Row],[Effect 15]]="Dr.","Yes","No"))</f>
        <v/>
      </c>
      <c r="EX520" t="str">
        <f>IF(Table1[[#This Row],[Ledger 15]]="","",Table1[[#This Row],[Ledger 15]])</f>
        <v/>
      </c>
      <c r="EY520" t="str">
        <f>IF(Table1[[#This Row],[Ledger 15]]="","",IF(Table1[[#This Row],[Effect 15]]="Dr.",-Table1[[#This Row],[Amount 15]],Table1[[#This Row],[Amount 15]]))</f>
        <v/>
      </c>
      <c r="FD5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0">
        <f>IF(Table1[[#This Row],[Date]]="",0,IF(AND(Table1[[#This Row],[Date]]&gt;=$FE$2,Table1[[#This Row],[Date]]&lt;=$FE$3),0,1))</f>
        <v>0</v>
      </c>
      <c r="FF520">
        <f>IF(Table1[[#This Row],[Date]]="",0,IF(TYPE(VLOOKUP(Table1[[#This Row],[Voucher Type]],Table1[[#All],[Voucher Type Master]],1,FALSE))=16,1,0))</f>
        <v>0</v>
      </c>
      <c r="FG520">
        <f>IF(TYPE(IF(Table1[[#This Row],[Date]]="",0,IF(VLOOKUP(Table1[[#This Row],[Voucher Type]],$FY$5:$FZ$13,2,0)=Table1[[#This Row],[Effect 1]],0,1)))=16,1,0)</f>
        <v>0</v>
      </c>
      <c r="FH5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0">
        <f>IF(LEN(Table1[[#This Row],[Ledger 1]])&gt;0,IF(TYPE(VLOOKUP(Table1[[#This Row],[Ledger 1]],GZ:GZ,1,0))=16,1,0),0)</f>
        <v>0</v>
      </c>
      <c r="FJ520">
        <f>IF(LEN(Table1[[#This Row],[Ledger 2]])&gt;0,IF(TYPE(VLOOKUP(Table1[[#This Row],[Ledger 2]],GZ:GZ,1,0))=16,1,0),0)</f>
        <v>0</v>
      </c>
      <c r="FK520">
        <f>IF(LEN(Table1[[#This Row],[Ledger 3]])&gt;0,IF(TYPE(VLOOKUP(Table1[[#This Row],[Ledger 3]],GZ:GZ,1,0))=16,1,0),0)</f>
        <v>0</v>
      </c>
      <c r="FL520">
        <f>IF(LEN(Table1[[#This Row],[Ledger 4]])&gt;0,IF(TYPE(VLOOKUP(Table1[[#This Row],[Ledger 4]],GZ:GZ,1,0))=16,1,0),0)</f>
        <v>0</v>
      </c>
      <c r="FM520">
        <f>IF(LEN(Table1[[#This Row],[Ledger 5]])&gt;0,IF(TYPE(VLOOKUP(Table1[[#This Row],[Ledger 5]],GZ:GZ,1,0))=16,1,0),0)</f>
        <v>0</v>
      </c>
      <c r="FN520">
        <f>IF(LEN(Table1[[#This Row],[Ledger 6]])&gt;0,IF(TYPE(VLOOKUP(Table1[[#This Row],[Ledger 6]],$GZ:$GZ,1,0))=16,1,0),0)</f>
        <v>0</v>
      </c>
      <c r="FO520">
        <f>IF(LEN(Table1[[#This Row],[Ledger 7]])&gt;0,IF(TYPE(VLOOKUP(Table1[[#This Row],[Ledger 7]],$GZ:$GZ,1,0))=16,1,0),0)</f>
        <v>0</v>
      </c>
      <c r="FP520">
        <f>IF(LEN(Table1[[#This Row],[Ledger 8]])&gt;0,IF(TYPE(VLOOKUP(Table1[[#This Row],[Ledger 8]],$GZ:$GZ,1,0))=16,1,0),0)</f>
        <v>0</v>
      </c>
      <c r="FQ520">
        <f>IF(LEN(Table1[[#This Row],[Ledger 9]])&gt;0,IF(TYPE(VLOOKUP(Table1[[#This Row],[Ledger 9]],$GZ:$GZ,1,0))=16,1,0),0)</f>
        <v>0</v>
      </c>
      <c r="FR520">
        <f>IF(LEN(Table1[[#This Row],[Ledger 10]])&gt;0,IF(TYPE(VLOOKUP(Table1[[#This Row],[Ledger 10]],$GZ:$GZ,1,0))=16,1,0),0)</f>
        <v>0</v>
      </c>
      <c r="FS520">
        <f>IF(LEN(Table1[[#This Row],[Ledger 11]])&gt;0,IF(TYPE(VLOOKUP(Table1[[#This Row],[Ledger 11]],$GZ:$GZ,1,0))=16,1,0),0)</f>
        <v>0</v>
      </c>
      <c r="FT520">
        <f>IF(LEN(Table1[[#This Row],[Ledger 12]])&gt;0,IF(TYPE(VLOOKUP(Table1[[#This Row],[Ledger 12]],$GZ:$GZ,1,0))=16,1,0),0)</f>
        <v>0</v>
      </c>
      <c r="FU520">
        <f>IF(LEN(Table1[[#This Row],[Ledger 13]])&gt;0,IF(TYPE(VLOOKUP(Table1[[#This Row],[Ledger 13]],$GZ:$GZ,1,0))=16,1,0),0)</f>
        <v>0</v>
      </c>
      <c r="FV520">
        <f>IF(LEN(Table1[[#This Row],[Ledger 14]])&gt;0,IF(TYPE(VLOOKUP(Table1[[#This Row],[Ledger 14]],$GZ:$GZ,1,0))=16,1,0),0)</f>
        <v>0</v>
      </c>
      <c r="FW520">
        <f>IF(LEN(Table1[[#This Row],[Ledger 15]])&gt;0,IF(TYPE(VLOOKUP(Table1[[#This Row],[Ledger 15]],$GZ:$GZ,1,0))=16,1,0),0)</f>
        <v>0</v>
      </c>
    </row>
    <row r="521" spans="4:179" ht="33" customHeight="1" x14ac:dyDescent="0.45">
      <c r="D521" s="8">
        <f t="shared" si="17"/>
        <v>516</v>
      </c>
      <c r="E521" s="32"/>
      <c r="F521" s="34"/>
      <c r="G521" s="34"/>
      <c r="H521" s="34"/>
      <c r="I521" s="34"/>
      <c r="J521" s="38"/>
      <c r="K521" s="33"/>
      <c r="L521" s="36"/>
      <c r="M521" s="35"/>
      <c r="N521" s="34"/>
      <c r="O521" s="41"/>
      <c r="P521" s="35"/>
      <c r="Q521" s="34"/>
      <c r="R521" s="37"/>
      <c r="S521" s="35"/>
      <c r="T521" s="34"/>
      <c r="U521" s="37"/>
      <c r="V521" s="35"/>
      <c r="W521" s="34"/>
      <c r="X521" s="37"/>
      <c r="Y521" s="35"/>
      <c r="Z521" s="34"/>
      <c r="AA521" s="37"/>
      <c r="AB521" s="35"/>
      <c r="AC521" s="34"/>
      <c r="AD521" s="37"/>
      <c r="AE521" s="35"/>
      <c r="AF521" s="34"/>
      <c r="AG521" s="37"/>
      <c r="AH521" s="35"/>
      <c r="AI521" s="34"/>
      <c r="AJ521" s="37"/>
      <c r="AK521" s="35"/>
      <c r="AL521" s="34"/>
      <c r="AM521" s="37"/>
      <c r="AN521" s="35"/>
      <c r="AO521" s="34"/>
      <c r="AP521" s="37"/>
      <c r="AQ521" s="35"/>
      <c r="AR521" s="34"/>
      <c r="AS521" s="37"/>
      <c r="AT521" s="35"/>
      <c r="AU521" s="34"/>
      <c r="AV521" s="37"/>
      <c r="AW521" s="35"/>
      <c r="AX521" s="34"/>
      <c r="AY521" s="37"/>
      <c r="AZ521" s="35"/>
      <c r="BA521" s="34"/>
      <c r="BB521" s="37"/>
      <c r="BC5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1" s="7"/>
      <c r="BF521" t="str">
        <f>IF(Table1[[#This Row],[Date]]="","","&amp;lt;VOUCHER REMOTEID="&amp;""""&amp;$A$11&amp;$A$13&amp;ROW()&amp;""""&amp;" VCHTYPE="""&amp;F521&amp;""" ACTION="""&amp;"Create"&amp;"""&amp;gt;")</f>
        <v/>
      </c>
      <c r="BG521" t="str">
        <f>IF(Table1[[#This Row],[Date]]="","",TEXT(Table1[[#This Row],[Date]],"yyyymmdd"))</f>
        <v/>
      </c>
      <c r="BH521" t="str">
        <f>Table1[[#This Row],[Date2]]</f>
        <v/>
      </c>
      <c r="BI521" t="str">
        <f>IF(Table1[[#This Row],[Date]]="","",Table1[[#This Row],[Voucher Type]])</f>
        <v/>
      </c>
      <c r="BJ521" t="str">
        <f>IF(Table1[[#This Row],[Ref No / Invoice No]]="","",Table1[[#This Row],[Ref No / Invoice No]])</f>
        <v/>
      </c>
      <c r="BK521" t="str">
        <f>IF(Table1[[#This Row],[Voucher No]]="","",Table1[[#This Row],[Voucher No]])</f>
        <v/>
      </c>
      <c r="BL521" t="str">
        <f>IF(Table1[[#This Row],[Date]]="","",Table1[[#This Row],[Narration]])</f>
        <v/>
      </c>
      <c r="BM521" t="str">
        <f>IF(Table1[[#This Row],[Date]]="","",$A$11&amp;$A$13&amp;ROW())</f>
        <v/>
      </c>
      <c r="BN521" t="str">
        <f>IF(Table1[[#This Row],[Date]]="","",$A$13)</f>
        <v/>
      </c>
      <c r="BP521" t="str">
        <f>IF(Table1[[#This Row],[Ledger 1]]="","","No")</f>
        <v/>
      </c>
      <c r="BQ521" t="str">
        <f>IF(Table1[[#This Row],[Date]]="","",IF(Table1[[#This Row],[Effect 1]]="Dr.","Yes","No"))</f>
        <v/>
      </c>
      <c r="BR521" t="str">
        <f>IF(Table1[[#This Row],[Date]]="","",Table1[[#This Row],[Ledger 1]])</f>
        <v/>
      </c>
      <c r="BS521" t="str">
        <f>IF(Table1[[#This Row],[Date]]="","",IF(Table1[[#This Row],[Effect 1]]="Dr.",-Table1[[#This Row],[Amount 1]],Table1[[#This Row],[Amount 1]]))</f>
        <v/>
      </c>
      <c r="BV521" t="str">
        <f>IF(Table1[[#This Row],[Ledger 2]]="","","No")</f>
        <v/>
      </c>
      <c r="BW521" t="str">
        <f>IF(Table1[[#This Row],[Date]]="","",IF(Table1[[#This Row],[Effect 2]]="Dr.","Yes","No"))</f>
        <v/>
      </c>
      <c r="BX521" t="str">
        <f>IF(Table1[[#This Row],[Date]]="","",Table1[[#This Row],[Ledger 2]])</f>
        <v/>
      </c>
      <c r="BY521" t="str">
        <f>IF(Table1[[#This Row],[Date]]="","",IF(Table1[[#This Row],[Effect 2]]="Dr.",-Table1[[#This Row],[Amount 2]],Table1[[#This Row],[Amount 2]]))</f>
        <v/>
      </c>
      <c r="CB521" t="str">
        <f>IF(Table1[[#This Row],[Ledger 3]]="","","No")</f>
        <v/>
      </c>
      <c r="CC521" t="str">
        <f>IF(Table1[[#This Row],[Ledger 3]]="","",IF(Table1[[#This Row],[Effect 3]]="Dr.","Yes","No"))</f>
        <v/>
      </c>
      <c r="CD521" t="str">
        <f>IF(Table1[[#This Row],[Ledger 3]]="","",Table1[[#This Row],[Ledger 3]])</f>
        <v/>
      </c>
      <c r="CE521" t="str">
        <f>IF(Table1[[#This Row],[Ledger 3]]="","",IF(Table1[[#This Row],[Effect 3]]="Dr.",-Table1[[#This Row],[Amount 3]],Table1[[#This Row],[Amount 3]]))</f>
        <v/>
      </c>
      <c r="CH521" t="str">
        <f>IF(Table1[[#This Row],[Ledger 4]]="","","No")</f>
        <v/>
      </c>
      <c r="CI521" t="str">
        <f>IF(Table1[[#This Row],[Ledger 4]]="","",IF(Table1[[#This Row],[Effect 4]]="Dr.","Yes","No"))</f>
        <v/>
      </c>
      <c r="CJ521" t="str">
        <f>IF(Table1[[#This Row],[Ledger 4]]="","",Table1[[#This Row],[Ledger 4]])</f>
        <v/>
      </c>
      <c r="CK521" t="str">
        <f>IF(Table1[[#This Row],[Ledger 4]]="","",IF(Table1[[#This Row],[Effect 4]]="Dr.",-Table1[[#This Row],[Amount 4]],Table1[[#This Row],[Amount 4]]))</f>
        <v/>
      </c>
      <c r="CN521" t="str">
        <f>IF(Table1[[#This Row],[Ledger 5]]="","","No")</f>
        <v/>
      </c>
      <c r="CO521" t="str">
        <f>IF(Table1[[#This Row],[Ledger 5]]="","",IF(Table1[[#This Row],[Effect 5]]="Dr.","Yes","No"))</f>
        <v/>
      </c>
      <c r="CP521" t="str">
        <f>IF(Table1[[#This Row],[Ledger 5]]="","",Table1[[#This Row],[Ledger 5]])</f>
        <v/>
      </c>
      <c r="CQ521" t="str">
        <f>IF(Table1[[#This Row],[Ledger 5]]="","",IF(Table1[[#This Row],[Effect 5]]="Dr.",-Table1[[#This Row],[Amount 5]],Table1[[#This Row],[Amount 5]]))</f>
        <v/>
      </c>
      <c r="CT521" t="str">
        <f>IF(Table1[[#This Row],[Ledger 6]]="","","No")</f>
        <v/>
      </c>
      <c r="CU521" t="str">
        <f>IF(Table1[[#This Row],[Ledger 6]]="","",IF(Table1[[#This Row],[Effect 6]]="Dr.","Yes","No"))</f>
        <v/>
      </c>
      <c r="CV521" t="str">
        <f>IF(Table1[[#This Row],[Ledger 6]]="","",Table1[[#This Row],[Ledger 6]])</f>
        <v/>
      </c>
      <c r="CW521" t="str">
        <f>IF(Table1[[#This Row],[Ledger 6]]="","",IF(Table1[[#This Row],[Effect 6]]="Dr.",-Table1[[#This Row],[Amount 6]],Table1[[#This Row],[Amount 6]]))</f>
        <v/>
      </c>
      <c r="CZ521" t="str">
        <f>IF(Table1[[#This Row],[Ledger 7]]="","","No")</f>
        <v/>
      </c>
      <c r="DA521" t="str">
        <f>IF(Table1[[#This Row],[Ledger 7]]="","",IF(Table1[[#This Row],[Effect 7]]="Dr.","Yes","No"))</f>
        <v/>
      </c>
      <c r="DB521" t="str">
        <f>IF(Table1[[#This Row],[Ledger 7]]="","",Table1[[#This Row],[Ledger 7]])</f>
        <v/>
      </c>
      <c r="DC521" t="str">
        <f>IF(Table1[[#This Row],[Ledger 7]]="","",IF(Table1[[#This Row],[Effect 7]]="Dr.",-Table1[[#This Row],[Amount 7]],Table1[[#This Row],[Amount 7]]))</f>
        <v/>
      </c>
      <c r="DF521" t="str">
        <f>IF(Table1[[#This Row],[Ledger 8]]="","","No")</f>
        <v/>
      </c>
      <c r="DG521" t="str">
        <f>IF(Table1[[#This Row],[Ledger 8]]="","",IF(Table1[[#This Row],[Effect 8]]="Dr.","Yes","No"))</f>
        <v/>
      </c>
      <c r="DH521" t="str">
        <f>IF(Table1[[#This Row],[Ledger 8]]="","",Table1[[#This Row],[Ledger 8]])</f>
        <v/>
      </c>
      <c r="DI521" t="str">
        <f>IF(Table1[[#This Row],[Ledger 8]]="","",IF(Table1[[#This Row],[Effect 8]]="Dr.",-Table1[[#This Row],[Amount 8]],Table1[[#This Row],[Amount 8]]))</f>
        <v/>
      </c>
      <c r="DL521" t="str">
        <f>IF(Table1[[#This Row],[Ledger 9]]="","","No")</f>
        <v/>
      </c>
      <c r="DM521" t="str">
        <f>IF(Table1[[#This Row],[Ledger 9]]="","",IF(Table1[[#This Row],[Effect 9]]="Dr.","Yes","No"))</f>
        <v/>
      </c>
      <c r="DN521" t="str">
        <f>IF(Table1[[#This Row],[Ledger 9]]="","",Table1[[#This Row],[Ledger 9]])</f>
        <v/>
      </c>
      <c r="DO521" t="str">
        <f>IF(Table1[[#This Row],[Ledger 9]]="","",IF(Table1[[#This Row],[Effect 9]]="Dr.",-Table1[[#This Row],[Amount 9]],Table1[[#This Row],[Amount 9]]))</f>
        <v/>
      </c>
      <c r="DR521" t="str">
        <f>IF(Table1[[#This Row],[Ledger 10]]="","","No")</f>
        <v/>
      </c>
      <c r="DS521" t="str">
        <f>IF(Table1[[#This Row],[Ledger 10]]="","",IF(Table1[[#This Row],[Effect 10]]="Dr.","Yes","No"))</f>
        <v/>
      </c>
      <c r="DT521" t="str">
        <f>IF(Table1[[#This Row],[Ledger 10]]="","",Table1[[#This Row],[Ledger 10]])</f>
        <v/>
      </c>
      <c r="DU521" t="str">
        <f>IF(Table1[[#This Row],[Ledger 10]]="","",IF(Table1[[#This Row],[Effect 10]]="Dr.",-Table1[[#This Row],[Amount 10]],Table1[[#This Row],[Amount 10]]))</f>
        <v/>
      </c>
      <c r="DX521" t="str">
        <f>IF(Table1[[#This Row],[Ledger 11]]="","","No")</f>
        <v/>
      </c>
      <c r="DY521" t="str">
        <f>IF(Table1[[#This Row],[Ledger 11]]="","",IF(Table1[[#This Row],[Effect 11]]="Dr.","Yes","No"))</f>
        <v/>
      </c>
      <c r="DZ521" t="str">
        <f>IF(Table1[[#This Row],[Ledger 11]]="","",Table1[[#This Row],[Ledger 11]])</f>
        <v/>
      </c>
      <c r="EA521" t="str">
        <f>IF(Table1[[#This Row],[Ledger 11]]="","",IF(Table1[[#This Row],[Effect 11]]="Dr.",-Table1[[#This Row],[Amount 11]],Table1[[#This Row],[Amount 11]]))</f>
        <v/>
      </c>
      <c r="ED521" t="str">
        <f>IF(Table1[[#This Row],[Ledger 12]]="","","No")</f>
        <v/>
      </c>
      <c r="EE521" t="str">
        <f>IF(Table1[[#This Row],[Ledger 12]]="","",IF(Table1[[#This Row],[Effect 12]]="Dr.","Yes","No"))</f>
        <v/>
      </c>
      <c r="EF521" t="str">
        <f>IF(Table1[[#This Row],[Ledger 12]]="","",Table1[[#This Row],[Ledger 12]])</f>
        <v/>
      </c>
      <c r="EG521" t="str">
        <f>IF(Table1[[#This Row],[Ledger 12]]="","",IF(Table1[[#This Row],[Effect 12]]="Dr.",-Table1[[#This Row],[Amount 12]],Table1[[#This Row],[Amount 12]]))</f>
        <v/>
      </c>
      <c r="EJ521" t="str">
        <f>IF(Table1[[#This Row],[Ledger 13]]="","","No")</f>
        <v/>
      </c>
      <c r="EK521" t="str">
        <f>IF(Table1[[#This Row],[Ledger 13]]="","",IF(Table1[[#This Row],[Effect 13]]="Dr.","Yes","No"))</f>
        <v/>
      </c>
      <c r="EL521" t="str">
        <f>IF(Table1[[#This Row],[Ledger 13]]="","",Table1[[#This Row],[Ledger 13]])</f>
        <v/>
      </c>
      <c r="EM521" t="str">
        <f>IF(Table1[[#This Row],[Ledger 13]]="","",IF(Table1[[#This Row],[Effect 13]]="Dr.",-Table1[[#This Row],[Amount 13]],Table1[[#This Row],[Amount 13]]))</f>
        <v/>
      </c>
      <c r="EP521" t="str">
        <f>IF(Table1[[#This Row],[Ledger 14]]="","","No")</f>
        <v/>
      </c>
      <c r="EQ521" t="str">
        <f>IF(Table1[[#This Row],[Ledger 14]]="","",IF(Table1[[#This Row],[Effect 14]]="Dr.","Yes","No"))</f>
        <v/>
      </c>
      <c r="ER521" t="str">
        <f>IF(Table1[[#This Row],[Ledger 14]]="","",Table1[[#This Row],[Ledger 14]])</f>
        <v/>
      </c>
      <c r="ES521" t="str">
        <f>IF(Table1[[#This Row],[Ledger 14]]="","",IF(Table1[[#This Row],[Effect 14]]="Dr.",-Table1[[#This Row],[Amount 14]],Table1[[#This Row],[Amount 14]]))</f>
        <v/>
      </c>
      <c r="EV521" t="str">
        <f>IF(Table1[[#This Row],[Ledger 15]]="","","No")</f>
        <v/>
      </c>
      <c r="EW521" t="str">
        <f>IF(Table1[[#This Row],[Ledger 15]]="","",IF(Table1[[#This Row],[Effect 15]]="Dr.","Yes","No"))</f>
        <v/>
      </c>
      <c r="EX521" t="str">
        <f>IF(Table1[[#This Row],[Ledger 15]]="","",Table1[[#This Row],[Ledger 15]])</f>
        <v/>
      </c>
      <c r="EY521" t="str">
        <f>IF(Table1[[#This Row],[Ledger 15]]="","",IF(Table1[[#This Row],[Effect 15]]="Dr.",-Table1[[#This Row],[Amount 15]],Table1[[#This Row],[Amount 15]]))</f>
        <v/>
      </c>
      <c r="FD5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1">
        <f>IF(Table1[[#This Row],[Date]]="",0,IF(AND(Table1[[#This Row],[Date]]&gt;=$FE$2,Table1[[#This Row],[Date]]&lt;=$FE$3),0,1))</f>
        <v>0</v>
      </c>
      <c r="FF521">
        <f>IF(Table1[[#This Row],[Date]]="",0,IF(TYPE(VLOOKUP(Table1[[#This Row],[Voucher Type]],Table1[[#All],[Voucher Type Master]],1,FALSE))=16,1,0))</f>
        <v>0</v>
      </c>
      <c r="FG521">
        <f>IF(TYPE(IF(Table1[[#This Row],[Date]]="",0,IF(VLOOKUP(Table1[[#This Row],[Voucher Type]],$FY$5:$FZ$13,2,0)=Table1[[#This Row],[Effect 1]],0,1)))=16,1,0)</f>
        <v>0</v>
      </c>
      <c r="FH5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1">
        <f>IF(LEN(Table1[[#This Row],[Ledger 1]])&gt;0,IF(TYPE(VLOOKUP(Table1[[#This Row],[Ledger 1]],GZ:GZ,1,0))=16,1,0),0)</f>
        <v>0</v>
      </c>
      <c r="FJ521">
        <f>IF(LEN(Table1[[#This Row],[Ledger 2]])&gt;0,IF(TYPE(VLOOKUP(Table1[[#This Row],[Ledger 2]],GZ:GZ,1,0))=16,1,0),0)</f>
        <v>0</v>
      </c>
      <c r="FK521">
        <f>IF(LEN(Table1[[#This Row],[Ledger 3]])&gt;0,IF(TYPE(VLOOKUP(Table1[[#This Row],[Ledger 3]],GZ:GZ,1,0))=16,1,0),0)</f>
        <v>0</v>
      </c>
      <c r="FL521">
        <f>IF(LEN(Table1[[#This Row],[Ledger 4]])&gt;0,IF(TYPE(VLOOKUP(Table1[[#This Row],[Ledger 4]],GZ:GZ,1,0))=16,1,0),0)</f>
        <v>0</v>
      </c>
      <c r="FM521">
        <f>IF(LEN(Table1[[#This Row],[Ledger 5]])&gt;0,IF(TYPE(VLOOKUP(Table1[[#This Row],[Ledger 5]],GZ:GZ,1,0))=16,1,0),0)</f>
        <v>0</v>
      </c>
      <c r="FN521">
        <f>IF(LEN(Table1[[#This Row],[Ledger 6]])&gt;0,IF(TYPE(VLOOKUP(Table1[[#This Row],[Ledger 6]],$GZ:$GZ,1,0))=16,1,0),0)</f>
        <v>0</v>
      </c>
      <c r="FO521">
        <f>IF(LEN(Table1[[#This Row],[Ledger 7]])&gt;0,IF(TYPE(VLOOKUP(Table1[[#This Row],[Ledger 7]],$GZ:$GZ,1,0))=16,1,0),0)</f>
        <v>0</v>
      </c>
      <c r="FP521">
        <f>IF(LEN(Table1[[#This Row],[Ledger 8]])&gt;0,IF(TYPE(VLOOKUP(Table1[[#This Row],[Ledger 8]],$GZ:$GZ,1,0))=16,1,0),0)</f>
        <v>0</v>
      </c>
      <c r="FQ521">
        <f>IF(LEN(Table1[[#This Row],[Ledger 9]])&gt;0,IF(TYPE(VLOOKUP(Table1[[#This Row],[Ledger 9]],$GZ:$GZ,1,0))=16,1,0),0)</f>
        <v>0</v>
      </c>
      <c r="FR521">
        <f>IF(LEN(Table1[[#This Row],[Ledger 10]])&gt;0,IF(TYPE(VLOOKUP(Table1[[#This Row],[Ledger 10]],$GZ:$GZ,1,0))=16,1,0),0)</f>
        <v>0</v>
      </c>
      <c r="FS521">
        <f>IF(LEN(Table1[[#This Row],[Ledger 11]])&gt;0,IF(TYPE(VLOOKUP(Table1[[#This Row],[Ledger 11]],$GZ:$GZ,1,0))=16,1,0),0)</f>
        <v>0</v>
      </c>
      <c r="FT521">
        <f>IF(LEN(Table1[[#This Row],[Ledger 12]])&gt;0,IF(TYPE(VLOOKUP(Table1[[#This Row],[Ledger 12]],$GZ:$GZ,1,0))=16,1,0),0)</f>
        <v>0</v>
      </c>
      <c r="FU521">
        <f>IF(LEN(Table1[[#This Row],[Ledger 13]])&gt;0,IF(TYPE(VLOOKUP(Table1[[#This Row],[Ledger 13]],$GZ:$GZ,1,0))=16,1,0),0)</f>
        <v>0</v>
      </c>
      <c r="FV521">
        <f>IF(LEN(Table1[[#This Row],[Ledger 14]])&gt;0,IF(TYPE(VLOOKUP(Table1[[#This Row],[Ledger 14]],$GZ:$GZ,1,0))=16,1,0),0)</f>
        <v>0</v>
      </c>
      <c r="FW521">
        <f>IF(LEN(Table1[[#This Row],[Ledger 15]])&gt;0,IF(TYPE(VLOOKUP(Table1[[#This Row],[Ledger 15]],$GZ:$GZ,1,0))=16,1,0),0)</f>
        <v>0</v>
      </c>
    </row>
    <row r="522" spans="4:179" ht="33" customHeight="1" x14ac:dyDescent="0.45">
      <c r="D522" s="8">
        <f t="shared" si="17"/>
        <v>517</v>
      </c>
      <c r="E522" s="32"/>
      <c r="F522" s="34"/>
      <c r="G522" s="34"/>
      <c r="H522" s="34"/>
      <c r="I522" s="34"/>
      <c r="J522" s="38"/>
      <c r="K522" s="33"/>
      <c r="L522" s="36"/>
      <c r="M522" s="35"/>
      <c r="N522" s="34"/>
      <c r="O522" s="41"/>
      <c r="P522" s="35"/>
      <c r="Q522" s="34"/>
      <c r="R522" s="37"/>
      <c r="S522" s="35"/>
      <c r="T522" s="34"/>
      <c r="U522" s="37"/>
      <c r="V522" s="35"/>
      <c r="W522" s="34"/>
      <c r="X522" s="37"/>
      <c r="Y522" s="35"/>
      <c r="Z522" s="34"/>
      <c r="AA522" s="37"/>
      <c r="AB522" s="35"/>
      <c r="AC522" s="34"/>
      <c r="AD522" s="37"/>
      <c r="AE522" s="35"/>
      <c r="AF522" s="34"/>
      <c r="AG522" s="37"/>
      <c r="AH522" s="35"/>
      <c r="AI522" s="34"/>
      <c r="AJ522" s="37"/>
      <c r="AK522" s="35"/>
      <c r="AL522" s="34"/>
      <c r="AM522" s="37"/>
      <c r="AN522" s="35"/>
      <c r="AO522" s="34"/>
      <c r="AP522" s="37"/>
      <c r="AQ522" s="35"/>
      <c r="AR522" s="34"/>
      <c r="AS522" s="37"/>
      <c r="AT522" s="35"/>
      <c r="AU522" s="34"/>
      <c r="AV522" s="37"/>
      <c r="AW522" s="35"/>
      <c r="AX522" s="34"/>
      <c r="AY522" s="37"/>
      <c r="AZ522" s="35"/>
      <c r="BA522" s="34"/>
      <c r="BB522" s="37"/>
      <c r="BC5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2" s="7"/>
      <c r="BF522" t="str">
        <f>IF(Table1[[#This Row],[Date]]="","","&amp;lt;VOUCHER REMOTEID="&amp;""""&amp;$A$11&amp;$A$13&amp;ROW()&amp;""""&amp;" VCHTYPE="""&amp;F522&amp;""" ACTION="""&amp;"Create"&amp;"""&amp;gt;")</f>
        <v/>
      </c>
      <c r="BG522" t="str">
        <f>IF(Table1[[#This Row],[Date]]="","",TEXT(Table1[[#This Row],[Date]],"yyyymmdd"))</f>
        <v/>
      </c>
      <c r="BH522" t="str">
        <f>Table1[[#This Row],[Date2]]</f>
        <v/>
      </c>
      <c r="BI522" t="str">
        <f>IF(Table1[[#This Row],[Date]]="","",Table1[[#This Row],[Voucher Type]])</f>
        <v/>
      </c>
      <c r="BJ522" t="str">
        <f>IF(Table1[[#This Row],[Ref No / Invoice No]]="","",Table1[[#This Row],[Ref No / Invoice No]])</f>
        <v/>
      </c>
      <c r="BK522" t="str">
        <f>IF(Table1[[#This Row],[Voucher No]]="","",Table1[[#This Row],[Voucher No]])</f>
        <v/>
      </c>
      <c r="BL522" t="str">
        <f>IF(Table1[[#This Row],[Date]]="","",Table1[[#This Row],[Narration]])</f>
        <v/>
      </c>
      <c r="BM522" t="str">
        <f>IF(Table1[[#This Row],[Date]]="","",$A$11&amp;$A$13&amp;ROW())</f>
        <v/>
      </c>
      <c r="BN522" t="str">
        <f>IF(Table1[[#This Row],[Date]]="","",$A$13)</f>
        <v/>
      </c>
      <c r="BP522" t="str">
        <f>IF(Table1[[#This Row],[Ledger 1]]="","","No")</f>
        <v/>
      </c>
      <c r="BQ522" t="str">
        <f>IF(Table1[[#This Row],[Date]]="","",IF(Table1[[#This Row],[Effect 1]]="Dr.","Yes","No"))</f>
        <v/>
      </c>
      <c r="BR522" t="str">
        <f>IF(Table1[[#This Row],[Date]]="","",Table1[[#This Row],[Ledger 1]])</f>
        <v/>
      </c>
      <c r="BS522" t="str">
        <f>IF(Table1[[#This Row],[Date]]="","",IF(Table1[[#This Row],[Effect 1]]="Dr.",-Table1[[#This Row],[Amount 1]],Table1[[#This Row],[Amount 1]]))</f>
        <v/>
      </c>
      <c r="BV522" t="str">
        <f>IF(Table1[[#This Row],[Ledger 2]]="","","No")</f>
        <v/>
      </c>
      <c r="BW522" t="str">
        <f>IF(Table1[[#This Row],[Date]]="","",IF(Table1[[#This Row],[Effect 2]]="Dr.","Yes","No"))</f>
        <v/>
      </c>
      <c r="BX522" t="str">
        <f>IF(Table1[[#This Row],[Date]]="","",Table1[[#This Row],[Ledger 2]])</f>
        <v/>
      </c>
      <c r="BY522" t="str">
        <f>IF(Table1[[#This Row],[Date]]="","",IF(Table1[[#This Row],[Effect 2]]="Dr.",-Table1[[#This Row],[Amount 2]],Table1[[#This Row],[Amount 2]]))</f>
        <v/>
      </c>
      <c r="CB522" t="str">
        <f>IF(Table1[[#This Row],[Ledger 3]]="","","No")</f>
        <v/>
      </c>
      <c r="CC522" t="str">
        <f>IF(Table1[[#This Row],[Ledger 3]]="","",IF(Table1[[#This Row],[Effect 3]]="Dr.","Yes","No"))</f>
        <v/>
      </c>
      <c r="CD522" t="str">
        <f>IF(Table1[[#This Row],[Ledger 3]]="","",Table1[[#This Row],[Ledger 3]])</f>
        <v/>
      </c>
      <c r="CE522" t="str">
        <f>IF(Table1[[#This Row],[Ledger 3]]="","",IF(Table1[[#This Row],[Effect 3]]="Dr.",-Table1[[#This Row],[Amount 3]],Table1[[#This Row],[Amount 3]]))</f>
        <v/>
      </c>
      <c r="CH522" t="str">
        <f>IF(Table1[[#This Row],[Ledger 4]]="","","No")</f>
        <v/>
      </c>
      <c r="CI522" t="str">
        <f>IF(Table1[[#This Row],[Ledger 4]]="","",IF(Table1[[#This Row],[Effect 4]]="Dr.","Yes","No"))</f>
        <v/>
      </c>
      <c r="CJ522" t="str">
        <f>IF(Table1[[#This Row],[Ledger 4]]="","",Table1[[#This Row],[Ledger 4]])</f>
        <v/>
      </c>
      <c r="CK522" t="str">
        <f>IF(Table1[[#This Row],[Ledger 4]]="","",IF(Table1[[#This Row],[Effect 4]]="Dr.",-Table1[[#This Row],[Amount 4]],Table1[[#This Row],[Amount 4]]))</f>
        <v/>
      </c>
      <c r="CN522" t="str">
        <f>IF(Table1[[#This Row],[Ledger 5]]="","","No")</f>
        <v/>
      </c>
      <c r="CO522" t="str">
        <f>IF(Table1[[#This Row],[Ledger 5]]="","",IF(Table1[[#This Row],[Effect 5]]="Dr.","Yes","No"))</f>
        <v/>
      </c>
      <c r="CP522" t="str">
        <f>IF(Table1[[#This Row],[Ledger 5]]="","",Table1[[#This Row],[Ledger 5]])</f>
        <v/>
      </c>
      <c r="CQ522" t="str">
        <f>IF(Table1[[#This Row],[Ledger 5]]="","",IF(Table1[[#This Row],[Effect 5]]="Dr.",-Table1[[#This Row],[Amount 5]],Table1[[#This Row],[Amount 5]]))</f>
        <v/>
      </c>
      <c r="CT522" t="str">
        <f>IF(Table1[[#This Row],[Ledger 6]]="","","No")</f>
        <v/>
      </c>
      <c r="CU522" t="str">
        <f>IF(Table1[[#This Row],[Ledger 6]]="","",IF(Table1[[#This Row],[Effect 6]]="Dr.","Yes","No"))</f>
        <v/>
      </c>
      <c r="CV522" t="str">
        <f>IF(Table1[[#This Row],[Ledger 6]]="","",Table1[[#This Row],[Ledger 6]])</f>
        <v/>
      </c>
      <c r="CW522" t="str">
        <f>IF(Table1[[#This Row],[Ledger 6]]="","",IF(Table1[[#This Row],[Effect 6]]="Dr.",-Table1[[#This Row],[Amount 6]],Table1[[#This Row],[Amount 6]]))</f>
        <v/>
      </c>
      <c r="CZ522" t="str">
        <f>IF(Table1[[#This Row],[Ledger 7]]="","","No")</f>
        <v/>
      </c>
      <c r="DA522" t="str">
        <f>IF(Table1[[#This Row],[Ledger 7]]="","",IF(Table1[[#This Row],[Effect 7]]="Dr.","Yes","No"))</f>
        <v/>
      </c>
      <c r="DB522" t="str">
        <f>IF(Table1[[#This Row],[Ledger 7]]="","",Table1[[#This Row],[Ledger 7]])</f>
        <v/>
      </c>
      <c r="DC522" t="str">
        <f>IF(Table1[[#This Row],[Ledger 7]]="","",IF(Table1[[#This Row],[Effect 7]]="Dr.",-Table1[[#This Row],[Amount 7]],Table1[[#This Row],[Amount 7]]))</f>
        <v/>
      </c>
      <c r="DF522" t="str">
        <f>IF(Table1[[#This Row],[Ledger 8]]="","","No")</f>
        <v/>
      </c>
      <c r="DG522" t="str">
        <f>IF(Table1[[#This Row],[Ledger 8]]="","",IF(Table1[[#This Row],[Effect 8]]="Dr.","Yes","No"))</f>
        <v/>
      </c>
      <c r="DH522" t="str">
        <f>IF(Table1[[#This Row],[Ledger 8]]="","",Table1[[#This Row],[Ledger 8]])</f>
        <v/>
      </c>
      <c r="DI522" t="str">
        <f>IF(Table1[[#This Row],[Ledger 8]]="","",IF(Table1[[#This Row],[Effect 8]]="Dr.",-Table1[[#This Row],[Amount 8]],Table1[[#This Row],[Amount 8]]))</f>
        <v/>
      </c>
      <c r="DL522" t="str">
        <f>IF(Table1[[#This Row],[Ledger 9]]="","","No")</f>
        <v/>
      </c>
      <c r="DM522" t="str">
        <f>IF(Table1[[#This Row],[Ledger 9]]="","",IF(Table1[[#This Row],[Effect 9]]="Dr.","Yes","No"))</f>
        <v/>
      </c>
      <c r="DN522" t="str">
        <f>IF(Table1[[#This Row],[Ledger 9]]="","",Table1[[#This Row],[Ledger 9]])</f>
        <v/>
      </c>
      <c r="DO522" t="str">
        <f>IF(Table1[[#This Row],[Ledger 9]]="","",IF(Table1[[#This Row],[Effect 9]]="Dr.",-Table1[[#This Row],[Amount 9]],Table1[[#This Row],[Amount 9]]))</f>
        <v/>
      </c>
      <c r="DR522" t="str">
        <f>IF(Table1[[#This Row],[Ledger 10]]="","","No")</f>
        <v/>
      </c>
      <c r="DS522" t="str">
        <f>IF(Table1[[#This Row],[Ledger 10]]="","",IF(Table1[[#This Row],[Effect 10]]="Dr.","Yes","No"))</f>
        <v/>
      </c>
      <c r="DT522" t="str">
        <f>IF(Table1[[#This Row],[Ledger 10]]="","",Table1[[#This Row],[Ledger 10]])</f>
        <v/>
      </c>
      <c r="DU522" t="str">
        <f>IF(Table1[[#This Row],[Ledger 10]]="","",IF(Table1[[#This Row],[Effect 10]]="Dr.",-Table1[[#This Row],[Amount 10]],Table1[[#This Row],[Amount 10]]))</f>
        <v/>
      </c>
      <c r="DX522" t="str">
        <f>IF(Table1[[#This Row],[Ledger 11]]="","","No")</f>
        <v/>
      </c>
      <c r="DY522" t="str">
        <f>IF(Table1[[#This Row],[Ledger 11]]="","",IF(Table1[[#This Row],[Effect 11]]="Dr.","Yes","No"))</f>
        <v/>
      </c>
      <c r="DZ522" t="str">
        <f>IF(Table1[[#This Row],[Ledger 11]]="","",Table1[[#This Row],[Ledger 11]])</f>
        <v/>
      </c>
      <c r="EA522" t="str">
        <f>IF(Table1[[#This Row],[Ledger 11]]="","",IF(Table1[[#This Row],[Effect 11]]="Dr.",-Table1[[#This Row],[Amount 11]],Table1[[#This Row],[Amount 11]]))</f>
        <v/>
      </c>
      <c r="ED522" t="str">
        <f>IF(Table1[[#This Row],[Ledger 12]]="","","No")</f>
        <v/>
      </c>
      <c r="EE522" t="str">
        <f>IF(Table1[[#This Row],[Ledger 12]]="","",IF(Table1[[#This Row],[Effect 12]]="Dr.","Yes","No"))</f>
        <v/>
      </c>
      <c r="EF522" t="str">
        <f>IF(Table1[[#This Row],[Ledger 12]]="","",Table1[[#This Row],[Ledger 12]])</f>
        <v/>
      </c>
      <c r="EG522" t="str">
        <f>IF(Table1[[#This Row],[Ledger 12]]="","",IF(Table1[[#This Row],[Effect 12]]="Dr.",-Table1[[#This Row],[Amount 12]],Table1[[#This Row],[Amount 12]]))</f>
        <v/>
      </c>
      <c r="EJ522" t="str">
        <f>IF(Table1[[#This Row],[Ledger 13]]="","","No")</f>
        <v/>
      </c>
      <c r="EK522" t="str">
        <f>IF(Table1[[#This Row],[Ledger 13]]="","",IF(Table1[[#This Row],[Effect 13]]="Dr.","Yes","No"))</f>
        <v/>
      </c>
      <c r="EL522" t="str">
        <f>IF(Table1[[#This Row],[Ledger 13]]="","",Table1[[#This Row],[Ledger 13]])</f>
        <v/>
      </c>
      <c r="EM522" t="str">
        <f>IF(Table1[[#This Row],[Ledger 13]]="","",IF(Table1[[#This Row],[Effect 13]]="Dr.",-Table1[[#This Row],[Amount 13]],Table1[[#This Row],[Amount 13]]))</f>
        <v/>
      </c>
      <c r="EP522" t="str">
        <f>IF(Table1[[#This Row],[Ledger 14]]="","","No")</f>
        <v/>
      </c>
      <c r="EQ522" t="str">
        <f>IF(Table1[[#This Row],[Ledger 14]]="","",IF(Table1[[#This Row],[Effect 14]]="Dr.","Yes","No"))</f>
        <v/>
      </c>
      <c r="ER522" t="str">
        <f>IF(Table1[[#This Row],[Ledger 14]]="","",Table1[[#This Row],[Ledger 14]])</f>
        <v/>
      </c>
      <c r="ES522" t="str">
        <f>IF(Table1[[#This Row],[Ledger 14]]="","",IF(Table1[[#This Row],[Effect 14]]="Dr.",-Table1[[#This Row],[Amount 14]],Table1[[#This Row],[Amount 14]]))</f>
        <v/>
      </c>
      <c r="EV522" t="str">
        <f>IF(Table1[[#This Row],[Ledger 15]]="","","No")</f>
        <v/>
      </c>
      <c r="EW522" t="str">
        <f>IF(Table1[[#This Row],[Ledger 15]]="","",IF(Table1[[#This Row],[Effect 15]]="Dr.","Yes","No"))</f>
        <v/>
      </c>
      <c r="EX522" t="str">
        <f>IF(Table1[[#This Row],[Ledger 15]]="","",Table1[[#This Row],[Ledger 15]])</f>
        <v/>
      </c>
      <c r="EY522" t="str">
        <f>IF(Table1[[#This Row],[Ledger 15]]="","",IF(Table1[[#This Row],[Effect 15]]="Dr.",-Table1[[#This Row],[Amount 15]],Table1[[#This Row],[Amount 15]]))</f>
        <v/>
      </c>
      <c r="FD5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2">
        <f>IF(Table1[[#This Row],[Date]]="",0,IF(AND(Table1[[#This Row],[Date]]&gt;=$FE$2,Table1[[#This Row],[Date]]&lt;=$FE$3),0,1))</f>
        <v>0</v>
      </c>
      <c r="FF522">
        <f>IF(Table1[[#This Row],[Date]]="",0,IF(TYPE(VLOOKUP(Table1[[#This Row],[Voucher Type]],Table1[[#All],[Voucher Type Master]],1,FALSE))=16,1,0))</f>
        <v>0</v>
      </c>
      <c r="FG522">
        <f>IF(TYPE(IF(Table1[[#This Row],[Date]]="",0,IF(VLOOKUP(Table1[[#This Row],[Voucher Type]],$FY$5:$FZ$13,2,0)=Table1[[#This Row],[Effect 1]],0,1)))=16,1,0)</f>
        <v>0</v>
      </c>
      <c r="FH5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2">
        <f>IF(LEN(Table1[[#This Row],[Ledger 1]])&gt;0,IF(TYPE(VLOOKUP(Table1[[#This Row],[Ledger 1]],GZ:GZ,1,0))=16,1,0),0)</f>
        <v>0</v>
      </c>
      <c r="FJ522">
        <f>IF(LEN(Table1[[#This Row],[Ledger 2]])&gt;0,IF(TYPE(VLOOKUP(Table1[[#This Row],[Ledger 2]],GZ:GZ,1,0))=16,1,0),0)</f>
        <v>0</v>
      </c>
      <c r="FK522">
        <f>IF(LEN(Table1[[#This Row],[Ledger 3]])&gt;0,IF(TYPE(VLOOKUP(Table1[[#This Row],[Ledger 3]],GZ:GZ,1,0))=16,1,0),0)</f>
        <v>0</v>
      </c>
      <c r="FL522">
        <f>IF(LEN(Table1[[#This Row],[Ledger 4]])&gt;0,IF(TYPE(VLOOKUP(Table1[[#This Row],[Ledger 4]],GZ:GZ,1,0))=16,1,0),0)</f>
        <v>0</v>
      </c>
      <c r="FM522">
        <f>IF(LEN(Table1[[#This Row],[Ledger 5]])&gt;0,IF(TYPE(VLOOKUP(Table1[[#This Row],[Ledger 5]],GZ:GZ,1,0))=16,1,0),0)</f>
        <v>0</v>
      </c>
      <c r="FN522">
        <f>IF(LEN(Table1[[#This Row],[Ledger 6]])&gt;0,IF(TYPE(VLOOKUP(Table1[[#This Row],[Ledger 6]],$GZ:$GZ,1,0))=16,1,0),0)</f>
        <v>0</v>
      </c>
      <c r="FO522">
        <f>IF(LEN(Table1[[#This Row],[Ledger 7]])&gt;0,IF(TYPE(VLOOKUP(Table1[[#This Row],[Ledger 7]],$GZ:$GZ,1,0))=16,1,0),0)</f>
        <v>0</v>
      </c>
      <c r="FP522">
        <f>IF(LEN(Table1[[#This Row],[Ledger 8]])&gt;0,IF(TYPE(VLOOKUP(Table1[[#This Row],[Ledger 8]],$GZ:$GZ,1,0))=16,1,0),0)</f>
        <v>0</v>
      </c>
      <c r="FQ522">
        <f>IF(LEN(Table1[[#This Row],[Ledger 9]])&gt;0,IF(TYPE(VLOOKUP(Table1[[#This Row],[Ledger 9]],$GZ:$GZ,1,0))=16,1,0),0)</f>
        <v>0</v>
      </c>
      <c r="FR522">
        <f>IF(LEN(Table1[[#This Row],[Ledger 10]])&gt;0,IF(TYPE(VLOOKUP(Table1[[#This Row],[Ledger 10]],$GZ:$GZ,1,0))=16,1,0),0)</f>
        <v>0</v>
      </c>
      <c r="FS522">
        <f>IF(LEN(Table1[[#This Row],[Ledger 11]])&gt;0,IF(TYPE(VLOOKUP(Table1[[#This Row],[Ledger 11]],$GZ:$GZ,1,0))=16,1,0),0)</f>
        <v>0</v>
      </c>
      <c r="FT522">
        <f>IF(LEN(Table1[[#This Row],[Ledger 12]])&gt;0,IF(TYPE(VLOOKUP(Table1[[#This Row],[Ledger 12]],$GZ:$GZ,1,0))=16,1,0),0)</f>
        <v>0</v>
      </c>
      <c r="FU522">
        <f>IF(LEN(Table1[[#This Row],[Ledger 13]])&gt;0,IF(TYPE(VLOOKUP(Table1[[#This Row],[Ledger 13]],$GZ:$GZ,1,0))=16,1,0),0)</f>
        <v>0</v>
      </c>
      <c r="FV522">
        <f>IF(LEN(Table1[[#This Row],[Ledger 14]])&gt;0,IF(TYPE(VLOOKUP(Table1[[#This Row],[Ledger 14]],$GZ:$GZ,1,0))=16,1,0),0)</f>
        <v>0</v>
      </c>
      <c r="FW522">
        <f>IF(LEN(Table1[[#This Row],[Ledger 15]])&gt;0,IF(TYPE(VLOOKUP(Table1[[#This Row],[Ledger 15]],$GZ:$GZ,1,0))=16,1,0),0)</f>
        <v>0</v>
      </c>
    </row>
    <row r="523" spans="4:179" ht="33" customHeight="1" x14ac:dyDescent="0.45">
      <c r="D523" s="8">
        <f t="shared" si="17"/>
        <v>518</v>
      </c>
      <c r="E523" s="32"/>
      <c r="F523" s="34"/>
      <c r="G523" s="34"/>
      <c r="H523" s="34"/>
      <c r="I523" s="34"/>
      <c r="J523" s="38"/>
      <c r="K523" s="33"/>
      <c r="L523" s="36"/>
      <c r="M523" s="35"/>
      <c r="N523" s="34"/>
      <c r="O523" s="41"/>
      <c r="P523" s="35"/>
      <c r="Q523" s="34"/>
      <c r="R523" s="37"/>
      <c r="S523" s="35"/>
      <c r="T523" s="34"/>
      <c r="U523" s="37"/>
      <c r="V523" s="35"/>
      <c r="W523" s="34"/>
      <c r="X523" s="37"/>
      <c r="Y523" s="35"/>
      <c r="Z523" s="34"/>
      <c r="AA523" s="37"/>
      <c r="AB523" s="35"/>
      <c r="AC523" s="34"/>
      <c r="AD523" s="37"/>
      <c r="AE523" s="35"/>
      <c r="AF523" s="34"/>
      <c r="AG523" s="37"/>
      <c r="AH523" s="35"/>
      <c r="AI523" s="34"/>
      <c r="AJ523" s="37"/>
      <c r="AK523" s="35"/>
      <c r="AL523" s="34"/>
      <c r="AM523" s="37"/>
      <c r="AN523" s="35"/>
      <c r="AO523" s="34"/>
      <c r="AP523" s="37"/>
      <c r="AQ523" s="35"/>
      <c r="AR523" s="34"/>
      <c r="AS523" s="37"/>
      <c r="AT523" s="35"/>
      <c r="AU523" s="34"/>
      <c r="AV523" s="37"/>
      <c r="AW523" s="35"/>
      <c r="AX523" s="34"/>
      <c r="AY523" s="37"/>
      <c r="AZ523" s="35"/>
      <c r="BA523" s="34"/>
      <c r="BB523" s="37"/>
      <c r="BC5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3" s="7"/>
      <c r="BF523" t="str">
        <f>IF(Table1[[#This Row],[Date]]="","","&amp;lt;VOUCHER REMOTEID="&amp;""""&amp;$A$11&amp;$A$13&amp;ROW()&amp;""""&amp;" VCHTYPE="""&amp;F523&amp;""" ACTION="""&amp;"Create"&amp;"""&amp;gt;")</f>
        <v/>
      </c>
      <c r="BG523" t="str">
        <f>IF(Table1[[#This Row],[Date]]="","",TEXT(Table1[[#This Row],[Date]],"yyyymmdd"))</f>
        <v/>
      </c>
      <c r="BH523" t="str">
        <f>Table1[[#This Row],[Date2]]</f>
        <v/>
      </c>
      <c r="BI523" t="str">
        <f>IF(Table1[[#This Row],[Date]]="","",Table1[[#This Row],[Voucher Type]])</f>
        <v/>
      </c>
      <c r="BJ523" t="str">
        <f>IF(Table1[[#This Row],[Ref No / Invoice No]]="","",Table1[[#This Row],[Ref No / Invoice No]])</f>
        <v/>
      </c>
      <c r="BK523" t="str">
        <f>IF(Table1[[#This Row],[Voucher No]]="","",Table1[[#This Row],[Voucher No]])</f>
        <v/>
      </c>
      <c r="BL523" t="str">
        <f>IF(Table1[[#This Row],[Date]]="","",Table1[[#This Row],[Narration]])</f>
        <v/>
      </c>
      <c r="BM523" t="str">
        <f>IF(Table1[[#This Row],[Date]]="","",$A$11&amp;$A$13&amp;ROW())</f>
        <v/>
      </c>
      <c r="BN523" t="str">
        <f>IF(Table1[[#This Row],[Date]]="","",$A$13)</f>
        <v/>
      </c>
      <c r="BP523" t="str">
        <f>IF(Table1[[#This Row],[Ledger 1]]="","","No")</f>
        <v/>
      </c>
      <c r="BQ523" t="str">
        <f>IF(Table1[[#This Row],[Date]]="","",IF(Table1[[#This Row],[Effect 1]]="Dr.","Yes","No"))</f>
        <v/>
      </c>
      <c r="BR523" t="str">
        <f>IF(Table1[[#This Row],[Date]]="","",Table1[[#This Row],[Ledger 1]])</f>
        <v/>
      </c>
      <c r="BS523" t="str">
        <f>IF(Table1[[#This Row],[Date]]="","",IF(Table1[[#This Row],[Effect 1]]="Dr.",-Table1[[#This Row],[Amount 1]],Table1[[#This Row],[Amount 1]]))</f>
        <v/>
      </c>
      <c r="BV523" t="str">
        <f>IF(Table1[[#This Row],[Ledger 2]]="","","No")</f>
        <v/>
      </c>
      <c r="BW523" t="str">
        <f>IF(Table1[[#This Row],[Date]]="","",IF(Table1[[#This Row],[Effect 2]]="Dr.","Yes","No"))</f>
        <v/>
      </c>
      <c r="BX523" t="str">
        <f>IF(Table1[[#This Row],[Date]]="","",Table1[[#This Row],[Ledger 2]])</f>
        <v/>
      </c>
      <c r="BY523" t="str">
        <f>IF(Table1[[#This Row],[Date]]="","",IF(Table1[[#This Row],[Effect 2]]="Dr.",-Table1[[#This Row],[Amount 2]],Table1[[#This Row],[Amount 2]]))</f>
        <v/>
      </c>
      <c r="CB523" t="str">
        <f>IF(Table1[[#This Row],[Ledger 3]]="","","No")</f>
        <v/>
      </c>
      <c r="CC523" t="str">
        <f>IF(Table1[[#This Row],[Ledger 3]]="","",IF(Table1[[#This Row],[Effect 3]]="Dr.","Yes","No"))</f>
        <v/>
      </c>
      <c r="CD523" t="str">
        <f>IF(Table1[[#This Row],[Ledger 3]]="","",Table1[[#This Row],[Ledger 3]])</f>
        <v/>
      </c>
      <c r="CE523" t="str">
        <f>IF(Table1[[#This Row],[Ledger 3]]="","",IF(Table1[[#This Row],[Effect 3]]="Dr.",-Table1[[#This Row],[Amount 3]],Table1[[#This Row],[Amount 3]]))</f>
        <v/>
      </c>
      <c r="CH523" t="str">
        <f>IF(Table1[[#This Row],[Ledger 4]]="","","No")</f>
        <v/>
      </c>
      <c r="CI523" t="str">
        <f>IF(Table1[[#This Row],[Ledger 4]]="","",IF(Table1[[#This Row],[Effect 4]]="Dr.","Yes","No"))</f>
        <v/>
      </c>
      <c r="CJ523" t="str">
        <f>IF(Table1[[#This Row],[Ledger 4]]="","",Table1[[#This Row],[Ledger 4]])</f>
        <v/>
      </c>
      <c r="CK523" t="str">
        <f>IF(Table1[[#This Row],[Ledger 4]]="","",IF(Table1[[#This Row],[Effect 4]]="Dr.",-Table1[[#This Row],[Amount 4]],Table1[[#This Row],[Amount 4]]))</f>
        <v/>
      </c>
      <c r="CN523" t="str">
        <f>IF(Table1[[#This Row],[Ledger 5]]="","","No")</f>
        <v/>
      </c>
      <c r="CO523" t="str">
        <f>IF(Table1[[#This Row],[Ledger 5]]="","",IF(Table1[[#This Row],[Effect 5]]="Dr.","Yes","No"))</f>
        <v/>
      </c>
      <c r="CP523" t="str">
        <f>IF(Table1[[#This Row],[Ledger 5]]="","",Table1[[#This Row],[Ledger 5]])</f>
        <v/>
      </c>
      <c r="CQ523" t="str">
        <f>IF(Table1[[#This Row],[Ledger 5]]="","",IF(Table1[[#This Row],[Effect 5]]="Dr.",-Table1[[#This Row],[Amount 5]],Table1[[#This Row],[Amount 5]]))</f>
        <v/>
      </c>
      <c r="CT523" t="str">
        <f>IF(Table1[[#This Row],[Ledger 6]]="","","No")</f>
        <v/>
      </c>
      <c r="CU523" t="str">
        <f>IF(Table1[[#This Row],[Ledger 6]]="","",IF(Table1[[#This Row],[Effect 6]]="Dr.","Yes","No"))</f>
        <v/>
      </c>
      <c r="CV523" t="str">
        <f>IF(Table1[[#This Row],[Ledger 6]]="","",Table1[[#This Row],[Ledger 6]])</f>
        <v/>
      </c>
      <c r="CW523" t="str">
        <f>IF(Table1[[#This Row],[Ledger 6]]="","",IF(Table1[[#This Row],[Effect 6]]="Dr.",-Table1[[#This Row],[Amount 6]],Table1[[#This Row],[Amount 6]]))</f>
        <v/>
      </c>
      <c r="CZ523" t="str">
        <f>IF(Table1[[#This Row],[Ledger 7]]="","","No")</f>
        <v/>
      </c>
      <c r="DA523" t="str">
        <f>IF(Table1[[#This Row],[Ledger 7]]="","",IF(Table1[[#This Row],[Effect 7]]="Dr.","Yes","No"))</f>
        <v/>
      </c>
      <c r="DB523" t="str">
        <f>IF(Table1[[#This Row],[Ledger 7]]="","",Table1[[#This Row],[Ledger 7]])</f>
        <v/>
      </c>
      <c r="DC523" t="str">
        <f>IF(Table1[[#This Row],[Ledger 7]]="","",IF(Table1[[#This Row],[Effect 7]]="Dr.",-Table1[[#This Row],[Amount 7]],Table1[[#This Row],[Amount 7]]))</f>
        <v/>
      </c>
      <c r="DF523" t="str">
        <f>IF(Table1[[#This Row],[Ledger 8]]="","","No")</f>
        <v/>
      </c>
      <c r="DG523" t="str">
        <f>IF(Table1[[#This Row],[Ledger 8]]="","",IF(Table1[[#This Row],[Effect 8]]="Dr.","Yes","No"))</f>
        <v/>
      </c>
      <c r="DH523" t="str">
        <f>IF(Table1[[#This Row],[Ledger 8]]="","",Table1[[#This Row],[Ledger 8]])</f>
        <v/>
      </c>
      <c r="DI523" t="str">
        <f>IF(Table1[[#This Row],[Ledger 8]]="","",IF(Table1[[#This Row],[Effect 8]]="Dr.",-Table1[[#This Row],[Amount 8]],Table1[[#This Row],[Amount 8]]))</f>
        <v/>
      </c>
      <c r="DL523" t="str">
        <f>IF(Table1[[#This Row],[Ledger 9]]="","","No")</f>
        <v/>
      </c>
      <c r="DM523" t="str">
        <f>IF(Table1[[#This Row],[Ledger 9]]="","",IF(Table1[[#This Row],[Effect 9]]="Dr.","Yes","No"))</f>
        <v/>
      </c>
      <c r="DN523" t="str">
        <f>IF(Table1[[#This Row],[Ledger 9]]="","",Table1[[#This Row],[Ledger 9]])</f>
        <v/>
      </c>
      <c r="DO523" t="str">
        <f>IF(Table1[[#This Row],[Ledger 9]]="","",IF(Table1[[#This Row],[Effect 9]]="Dr.",-Table1[[#This Row],[Amount 9]],Table1[[#This Row],[Amount 9]]))</f>
        <v/>
      </c>
      <c r="DR523" t="str">
        <f>IF(Table1[[#This Row],[Ledger 10]]="","","No")</f>
        <v/>
      </c>
      <c r="DS523" t="str">
        <f>IF(Table1[[#This Row],[Ledger 10]]="","",IF(Table1[[#This Row],[Effect 10]]="Dr.","Yes","No"))</f>
        <v/>
      </c>
      <c r="DT523" t="str">
        <f>IF(Table1[[#This Row],[Ledger 10]]="","",Table1[[#This Row],[Ledger 10]])</f>
        <v/>
      </c>
      <c r="DU523" t="str">
        <f>IF(Table1[[#This Row],[Ledger 10]]="","",IF(Table1[[#This Row],[Effect 10]]="Dr.",-Table1[[#This Row],[Amount 10]],Table1[[#This Row],[Amount 10]]))</f>
        <v/>
      </c>
      <c r="DX523" t="str">
        <f>IF(Table1[[#This Row],[Ledger 11]]="","","No")</f>
        <v/>
      </c>
      <c r="DY523" t="str">
        <f>IF(Table1[[#This Row],[Ledger 11]]="","",IF(Table1[[#This Row],[Effect 11]]="Dr.","Yes","No"))</f>
        <v/>
      </c>
      <c r="DZ523" t="str">
        <f>IF(Table1[[#This Row],[Ledger 11]]="","",Table1[[#This Row],[Ledger 11]])</f>
        <v/>
      </c>
      <c r="EA523" t="str">
        <f>IF(Table1[[#This Row],[Ledger 11]]="","",IF(Table1[[#This Row],[Effect 11]]="Dr.",-Table1[[#This Row],[Amount 11]],Table1[[#This Row],[Amount 11]]))</f>
        <v/>
      </c>
      <c r="ED523" t="str">
        <f>IF(Table1[[#This Row],[Ledger 12]]="","","No")</f>
        <v/>
      </c>
      <c r="EE523" t="str">
        <f>IF(Table1[[#This Row],[Ledger 12]]="","",IF(Table1[[#This Row],[Effect 12]]="Dr.","Yes","No"))</f>
        <v/>
      </c>
      <c r="EF523" t="str">
        <f>IF(Table1[[#This Row],[Ledger 12]]="","",Table1[[#This Row],[Ledger 12]])</f>
        <v/>
      </c>
      <c r="EG523" t="str">
        <f>IF(Table1[[#This Row],[Ledger 12]]="","",IF(Table1[[#This Row],[Effect 12]]="Dr.",-Table1[[#This Row],[Amount 12]],Table1[[#This Row],[Amount 12]]))</f>
        <v/>
      </c>
      <c r="EJ523" t="str">
        <f>IF(Table1[[#This Row],[Ledger 13]]="","","No")</f>
        <v/>
      </c>
      <c r="EK523" t="str">
        <f>IF(Table1[[#This Row],[Ledger 13]]="","",IF(Table1[[#This Row],[Effect 13]]="Dr.","Yes","No"))</f>
        <v/>
      </c>
      <c r="EL523" t="str">
        <f>IF(Table1[[#This Row],[Ledger 13]]="","",Table1[[#This Row],[Ledger 13]])</f>
        <v/>
      </c>
      <c r="EM523" t="str">
        <f>IF(Table1[[#This Row],[Ledger 13]]="","",IF(Table1[[#This Row],[Effect 13]]="Dr.",-Table1[[#This Row],[Amount 13]],Table1[[#This Row],[Amount 13]]))</f>
        <v/>
      </c>
      <c r="EP523" t="str">
        <f>IF(Table1[[#This Row],[Ledger 14]]="","","No")</f>
        <v/>
      </c>
      <c r="EQ523" t="str">
        <f>IF(Table1[[#This Row],[Ledger 14]]="","",IF(Table1[[#This Row],[Effect 14]]="Dr.","Yes","No"))</f>
        <v/>
      </c>
      <c r="ER523" t="str">
        <f>IF(Table1[[#This Row],[Ledger 14]]="","",Table1[[#This Row],[Ledger 14]])</f>
        <v/>
      </c>
      <c r="ES523" t="str">
        <f>IF(Table1[[#This Row],[Ledger 14]]="","",IF(Table1[[#This Row],[Effect 14]]="Dr.",-Table1[[#This Row],[Amount 14]],Table1[[#This Row],[Amount 14]]))</f>
        <v/>
      </c>
      <c r="EV523" t="str">
        <f>IF(Table1[[#This Row],[Ledger 15]]="","","No")</f>
        <v/>
      </c>
      <c r="EW523" t="str">
        <f>IF(Table1[[#This Row],[Ledger 15]]="","",IF(Table1[[#This Row],[Effect 15]]="Dr.","Yes","No"))</f>
        <v/>
      </c>
      <c r="EX523" t="str">
        <f>IF(Table1[[#This Row],[Ledger 15]]="","",Table1[[#This Row],[Ledger 15]])</f>
        <v/>
      </c>
      <c r="EY523" t="str">
        <f>IF(Table1[[#This Row],[Ledger 15]]="","",IF(Table1[[#This Row],[Effect 15]]="Dr.",-Table1[[#This Row],[Amount 15]],Table1[[#This Row],[Amount 15]]))</f>
        <v/>
      </c>
      <c r="FD5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3">
        <f>IF(Table1[[#This Row],[Date]]="",0,IF(AND(Table1[[#This Row],[Date]]&gt;=$FE$2,Table1[[#This Row],[Date]]&lt;=$FE$3),0,1))</f>
        <v>0</v>
      </c>
      <c r="FF523">
        <f>IF(Table1[[#This Row],[Date]]="",0,IF(TYPE(VLOOKUP(Table1[[#This Row],[Voucher Type]],Table1[[#All],[Voucher Type Master]],1,FALSE))=16,1,0))</f>
        <v>0</v>
      </c>
      <c r="FG523">
        <f>IF(TYPE(IF(Table1[[#This Row],[Date]]="",0,IF(VLOOKUP(Table1[[#This Row],[Voucher Type]],$FY$5:$FZ$13,2,0)=Table1[[#This Row],[Effect 1]],0,1)))=16,1,0)</f>
        <v>0</v>
      </c>
      <c r="FH5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3">
        <f>IF(LEN(Table1[[#This Row],[Ledger 1]])&gt;0,IF(TYPE(VLOOKUP(Table1[[#This Row],[Ledger 1]],GZ:GZ,1,0))=16,1,0),0)</f>
        <v>0</v>
      </c>
      <c r="FJ523">
        <f>IF(LEN(Table1[[#This Row],[Ledger 2]])&gt;0,IF(TYPE(VLOOKUP(Table1[[#This Row],[Ledger 2]],GZ:GZ,1,0))=16,1,0),0)</f>
        <v>0</v>
      </c>
      <c r="FK523">
        <f>IF(LEN(Table1[[#This Row],[Ledger 3]])&gt;0,IF(TYPE(VLOOKUP(Table1[[#This Row],[Ledger 3]],GZ:GZ,1,0))=16,1,0),0)</f>
        <v>0</v>
      </c>
      <c r="FL523">
        <f>IF(LEN(Table1[[#This Row],[Ledger 4]])&gt;0,IF(TYPE(VLOOKUP(Table1[[#This Row],[Ledger 4]],GZ:GZ,1,0))=16,1,0),0)</f>
        <v>0</v>
      </c>
      <c r="FM523">
        <f>IF(LEN(Table1[[#This Row],[Ledger 5]])&gt;0,IF(TYPE(VLOOKUP(Table1[[#This Row],[Ledger 5]],GZ:GZ,1,0))=16,1,0),0)</f>
        <v>0</v>
      </c>
      <c r="FN523">
        <f>IF(LEN(Table1[[#This Row],[Ledger 6]])&gt;0,IF(TYPE(VLOOKUP(Table1[[#This Row],[Ledger 6]],$GZ:$GZ,1,0))=16,1,0),0)</f>
        <v>0</v>
      </c>
      <c r="FO523">
        <f>IF(LEN(Table1[[#This Row],[Ledger 7]])&gt;0,IF(TYPE(VLOOKUP(Table1[[#This Row],[Ledger 7]],$GZ:$GZ,1,0))=16,1,0),0)</f>
        <v>0</v>
      </c>
      <c r="FP523">
        <f>IF(LEN(Table1[[#This Row],[Ledger 8]])&gt;0,IF(TYPE(VLOOKUP(Table1[[#This Row],[Ledger 8]],$GZ:$GZ,1,0))=16,1,0),0)</f>
        <v>0</v>
      </c>
      <c r="FQ523">
        <f>IF(LEN(Table1[[#This Row],[Ledger 9]])&gt;0,IF(TYPE(VLOOKUP(Table1[[#This Row],[Ledger 9]],$GZ:$GZ,1,0))=16,1,0),0)</f>
        <v>0</v>
      </c>
      <c r="FR523">
        <f>IF(LEN(Table1[[#This Row],[Ledger 10]])&gt;0,IF(TYPE(VLOOKUP(Table1[[#This Row],[Ledger 10]],$GZ:$GZ,1,0))=16,1,0),0)</f>
        <v>0</v>
      </c>
      <c r="FS523">
        <f>IF(LEN(Table1[[#This Row],[Ledger 11]])&gt;0,IF(TYPE(VLOOKUP(Table1[[#This Row],[Ledger 11]],$GZ:$GZ,1,0))=16,1,0),0)</f>
        <v>0</v>
      </c>
      <c r="FT523">
        <f>IF(LEN(Table1[[#This Row],[Ledger 12]])&gt;0,IF(TYPE(VLOOKUP(Table1[[#This Row],[Ledger 12]],$GZ:$GZ,1,0))=16,1,0),0)</f>
        <v>0</v>
      </c>
      <c r="FU523">
        <f>IF(LEN(Table1[[#This Row],[Ledger 13]])&gt;0,IF(TYPE(VLOOKUP(Table1[[#This Row],[Ledger 13]],$GZ:$GZ,1,0))=16,1,0),0)</f>
        <v>0</v>
      </c>
      <c r="FV523">
        <f>IF(LEN(Table1[[#This Row],[Ledger 14]])&gt;0,IF(TYPE(VLOOKUP(Table1[[#This Row],[Ledger 14]],$GZ:$GZ,1,0))=16,1,0),0)</f>
        <v>0</v>
      </c>
      <c r="FW523">
        <f>IF(LEN(Table1[[#This Row],[Ledger 15]])&gt;0,IF(TYPE(VLOOKUP(Table1[[#This Row],[Ledger 15]],$GZ:$GZ,1,0))=16,1,0),0)</f>
        <v>0</v>
      </c>
    </row>
    <row r="524" spans="4:179" ht="33" customHeight="1" x14ac:dyDescent="0.45">
      <c r="D524" s="8">
        <f t="shared" si="17"/>
        <v>519</v>
      </c>
      <c r="E524" s="32"/>
      <c r="F524" s="34"/>
      <c r="G524" s="34"/>
      <c r="H524" s="34"/>
      <c r="I524" s="34"/>
      <c r="J524" s="38"/>
      <c r="K524" s="33"/>
      <c r="L524" s="36"/>
      <c r="M524" s="35"/>
      <c r="N524" s="34"/>
      <c r="O524" s="41"/>
      <c r="P524" s="35"/>
      <c r="Q524" s="34"/>
      <c r="R524" s="37"/>
      <c r="S524" s="35"/>
      <c r="T524" s="34"/>
      <c r="U524" s="37"/>
      <c r="V524" s="35"/>
      <c r="W524" s="34"/>
      <c r="X524" s="37"/>
      <c r="Y524" s="35"/>
      <c r="Z524" s="34"/>
      <c r="AA524" s="37"/>
      <c r="AB524" s="35"/>
      <c r="AC524" s="34"/>
      <c r="AD524" s="37"/>
      <c r="AE524" s="35"/>
      <c r="AF524" s="34"/>
      <c r="AG524" s="37"/>
      <c r="AH524" s="35"/>
      <c r="AI524" s="34"/>
      <c r="AJ524" s="37"/>
      <c r="AK524" s="35"/>
      <c r="AL524" s="34"/>
      <c r="AM524" s="37"/>
      <c r="AN524" s="35"/>
      <c r="AO524" s="34"/>
      <c r="AP524" s="37"/>
      <c r="AQ524" s="35"/>
      <c r="AR524" s="34"/>
      <c r="AS524" s="37"/>
      <c r="AT524" s="35"/>
      <c r="AU524" s="34"/>
      <c r="AV524" s="37"/>
      <c r="AW524" s="35"/>
      <c r="AX524" s="34"/>
      <c r="AY524" s="37"/>
      <c r="AZ524" s="35"/>
      <c r="BA524" s="34"/>
      <c r="BB524" s="37"/>
      <c r="BC5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4" s="7"/>
      <c r="BF524" t="str">
        <f>IF(Table1[[#This Row],[Date]]="","","&amp;lt;VOUCHER REMOTEID="&amp;""""&amp;$A$11&amp;$A$13&amp;ROW()&amp;""""&amp;" VCHTYPE="""&amp;F524&amp;""" ACTION="""&amp;"Create"&amp;"""&amp;gt;")</f>
        <v/>
      </c>
      <c r="BG524" t="str">
        <f>IF(Table1[[#This Row],[Date]]="","",TEXT(Table1[[#This Row],[Date]],"yyyymmdd"))</f>
        <v/>
      </c>
      <c r="BH524" t="str">
        <f>Table1[[#This Row],[Date2]]</f>
        <v/>
      </c>
      <c r="BI524" t="str">
        <f>IF(Table1[[#This Row],[Date]]="","",Table1[[#This Row],[Voucher Type]])</f>
        <v/>
      </c>
      <c r="BJ524" t="str">
        <f>IF(Table1[[#This Row],[Ref No / Invoice No]]="","",Table1[[#This Row],[Ref No / Invoice No]])</f>
        <v/>
      </c>
      <c r="BK524" t="str">
        <f>IF(Table1[[#This Row],[Voucher No]]="","",Table1[[#This Row],[Voucher No]])</f>
        <v/>
      </c>
      <c r="BL524" t="str">
        <f>IF(Table1[[#This Row],[Date]]="","",Table1[[#This Row],[Narration]])</f>
        <v/>
      </c>
      <c r="BM524" t="str">
        <f>IF(Table1[[#This Row],[Date]]="","",$A$11&amp;$A$13&amp;ROW())</f>
        <v/>
      </c>
      <c r="BN524" t="str">
        <f>IF(Table1[[#This Row],[Date]]="","",$A$13)</f>
        <v/>
      </c>
      <c r="BP524" t="str">
        <f>IF(Table1[[#This Row],[Ledger 1]]="","","No")</f>
        <v/>
      </c>
      <c r="BQ524" t="str">
        <f>IF(Table1[[#This Row],[Date]]="","",IF(Table1[[#This Row],[Effect 1]]="Dr.","Yes","No"))</f>
        <v/>
      </c>
      <c r="BR524" t="str">
        <f>IF(Table1[[#This Row],[Date]]="","",Table1[[#This Row],[Ledger 1]])</f>
        <v/>
      </c>
      <c r="BS524" t="str">
        <f>IF(Table1[[#This Row],[Date]]="","",IF(Table1[[#This Row],[Effect 1]]="Dr.",-Table1[[#This Row],[Amount 1]],Table1[[#This Row],[Amount 1]]))</f>
        <v/>
      </c>
      <c r="BV524" t="str">
        <f>IF(Table1[[#This Row],[Ledger 2]]="","","No")</f>
        <v/>
      </c>
      <c r="BW524" t="str">
        <f>IF(Table1[[#This Row],[Date]]="","",IF(Table1[[#This Row],[Effect 2]]="Dr.","Yes","No"))</f>
        <v/>
      </c>
      <c r="BX524" t="str">
        <f>IF(Table1[[#This Row],[Date]]="","",Table1[[#This Row],[Ledger 2]])</f>
        <v/>
      </c>
      <c r="BY524" t="str">
        <f>IF(Table1[[#This Row],[Date]]="","",IF(Table1[[#This Row],[Effect 2]]="Dr.",-Table1[[#This Row],[Amount 2]],Table1[[#This Row],[Amount 2]]))</f>
        <v/>
      </c>
      <c r="CB524" t="str">
        <f>IF(Table1[[#This Row],[Ledger 3]]="","","No")</f>
        <v/>
      </c>
      <c r="CC524" t="str">
        <f>IF(Table1[[#This Row],[Ledger 3]]="","",IF(Table1[[#This Row],[Effect 3]]="Dr.","Yes","No"))</f>
        <v/>
      </c>
      <c r="CD524" t="str">
        <f>IF(Table1[[#This Row],[Ledger 3]]="","",Table1[[#This Row],[Ledger 3]])</f>
        <v/>
      </c>
      <c r="CE524" t="str">
        <f>IF(Table1[[#This Row],[Ledger 3]]="","",IF(Table1[[#This Row],[Effect 3]]="Dr.",-Table1[[#This Row],[Amount 3]],Table1[[#This Row],[Amount 3]]))</f>
        <v/>
      </c>
      <c r="CH524" t="str">
        <f>IF(Table1[[#This Row],[Ledger 4]]="","","No")</f>
        <v/>
      </c>
      <c r="CI524" t="str">
        <f>IF(Table1[[#This Row],[Ledger 4]]="","",IF(Table1[[#This Row],[Effect 4]]="Dr.","Yes","No"))</f>
        <v/>
      </c>
      <c r="CJ524" t="str">
        <f>IF(Table1[[#This Row],[Ledger 4]]="","",Table1[[#This Row],[Ledger 4]])</f>
        <v/>
      </c>
      <c r="CK524" t="str">
        <f>IF(Table1[[#This Row],[Ledger 4]]="","",IF(Table1[[#This Row],[Effect 4]]="Dr.",-Table1[[#This Row],[Amount 4]],Table1[[#This Row],[Amount 4]]))</f>
        <v/>
      </c>
      <c r="CN524" t="str">
        <f>IF(Table1[[#This Row],[Ledger 5]]="","","No")</f>
        <v/>
      </c>
      <c r="CO524" t="str">
        <f>IF(Table1[[#This Row],[Ledger 5]]="","",IF(Table1[[#This Row],[Effect 5]]="Dr.","Yes","No"))</f>
        <v/>
      </c>
      <c r="CP524" t="str">
        <f>IF(Table1[[#This Row],[Ledger 5]]="","",Table1[[#This Row],[Ledger 5]])</f>
        <v/>
      </c>
      <c r="CQ524" t="str">
        <f>IF(Table1[[#This Row],[Ledger 5]]="","",IF(Table1[[#This Row],[Effect 5]]="Dr.",-Table1[[#This Row],[Amount 5]],Table1[[#This Row],[Amount 5]]))</f>
        <v/>
      </c>
      <c r="CT524" t="str">
        <f>IF(Table1[[#This Row],[Ledger 6]]="","","No")</f>
        <v/>
      </c>
      <c r="CU524" t="str">
        <f>IF(Table1[[#This Row],[Ledger 6]]="","",IF(Table1[[#This Row],[Effect 6]]="Dr.","Yes","No"))</f>
        <v/>
      </c>
      <c r="CV524" t="str">
        <f>IF(Table1[[#This Row],[Ledger 6]]="","",Table1[[#This Row],[Ledger 6]])</f>
        <v/>
      </c>
      <c r="CW524" t="str">
        <f>IF(Table1[[#This Row],[Ledger 6]]="","",IF(Table1[[#This Row],[Effect 6]]="Dr.",-Table1[[#This Row],[Amount 6]],Table1[[#This Row],[Amount 6]]))</f>
        <v/>
      </c>
      <c r="CZ524" t="str">
        <f>IF(Table1[[#This Row],[Ledger 7]]="","","No")</f>
        <v/>
      </c>
      <c r="DA524" t="str">
        <f>IF(Table1[[#This Row],[Ledger 7]]="","",IF(Table1[[#This Row],[Effect 7]]="Dr.","Yes","No"))</f>
        <v/>
      </c>
      <c r="DB524" t="str">
        <f>IF(Table1[[#This Row],[Ledger 7]]="","",Table1[[#This Row],[Ledger 7]])</f>
        <v/>
      </c>
      <c r="DC524" t="str">
        <f>IF(Table1[[#This Row],[Ledger 7]]="","",IF(Table1[[#This Row],[Effect 7]]="Dr.",-Table1[[#This Row],[Amount 7]],Table1[[#This Row],[Amount 7]]))</f>
        <v/>
      </c>
      <c r="DF524" t="str">
        <f>IF(Table1[[#This Row],[Ledger 8]]="","","No")</f>
        <v/>
      </c>
      <c r="DG524" t="str">
        <f>IF(Table1[[#This Row],[Ledger 8]]="","",IF(Table1[[#This Row],[Effect 8]]="Dr.","Yes","No"))</f>
        <v/>
      </c>
      <c r="DH524" t="str">
        <f>IF(Table1[[#This Row],[Ledger 8]]="","",Table1[[#This Row],[Ledger 8]])</f>
        <v/>
      </c>
      <c r="DI524" t="str">
        <f>IF(Table1[[#This Row],[Ledger 8]]="","",IF(Table1[[#This Row],[Effect 8]]="Dr.",-Table1[[#This Row],[Amount 8]],Table1[[#This Row],[Amount 8]]))</f>
        <v/>
      </c>
      <c r="DL524" t="str">
        <f>IF(Table1[[#This Row],[Ledger 9]]="","","No")</f>
        <v/>
      </c>
      <c r="DM524" t="str">
        <f>IF(Table1[[#This Row],[Ledger 9]]="","",IF(Table1[[#This Row],[Effect 9]]="Dr.","Yes","No"))</f>
        <v/>
      </c>
      <c r="DN524" t="str">
        <f>IF(Table1[[#This Row],[Ledger 9]]="","",Table1[[#This Row],[Ledger 9]])</f>
        <v/>
      </c>
      <c r="DO524" t="str">
        <f>IF(Table1[[#This Row],[Ledger 9]]="","",IF(Table1[[#This Row],[Effect 9]]="Dr.",-Table1[[#This Row],[Amount 9]],Table1[[#This Row],[Amount 9]]))</f>
        <v/>
      </c>
      <c r="DR524" t="str">
        <f>IF(Table1[[#This Row],[Ledger 10]]="","","No")</f>
        <v/>
      </c>
      <c r="DS524" t="str">
        <f>IF(Table1[[#This Row],[Ledger 10]]="","",IF(Table1[[#This Row],[Effect 10]]="Dr.","Yes","No"))</f>
        <v/>
      </c>
      <c r="DT524" t="str">
        <f>IF(Table1[[#This Row],[Ledger 10]]="","",Table1[[#This Row],[Ledger 10]])</f>
        <v/>
      </c>
      <c r="DU524" t="str">
        <f>IF(Table1[[#This Row],[Ledger 10]]="","",IF(Table1[[#This Row],[Effect 10]]="Dr.",-Table1[[#This Row],[Amount 10]],Table1[[#This Row],[Amount 10]]))</f>
        <v/>
      </c>
      <c r="DX524" t="str">
        <f>IF(Table1[[#This Row],[Ledger 11]]="","","No")</f>
        <v/>
      </c>
      <c r="DY524" t="str">
        <f>IF(Table1[[#This Row],[Ledger 11]]="","",IF(Table1[[#This Row],[Effect 11]]="Dr.","Yes","No"))</f>
        <v/>
      </c>
      <c r="DZ524" t="str">
        <f>IF(Table1[[#This Row],[Ledger 11]]="","",Table1[[#This Row],[Ledger 11]])</f>
        <v/>
      </c>
      <c r="EA524" t="str">
        <f>IF(Table1[[#This Row],[Ledger 11]]="","",IF(Table1[[#This Row],[Effect 11]]="Dr.",-Table1[[#This Row],[Amount 11]],Table1[[#This Row],[Amount 11]]))</f>
        <v/>
      </c>
      <c r="ED524" t="str">
        <f>IF(Table1[[#This Row],[Ledger 12]]="","","No")</f>
        <v/>
      </c>
      <c r="EE524" t="str">
        <f>IF(Table1[[#This Row],[Ledger 12]]="","",IF(Table1[[#This Row],[Effect 12]]="Dr.","Yes","No"))</f>
        <v/>
      </c>
      <c r="EF524" t="str">
        <f>IF(Table1[[#This Row],[Ledger 12]]="","",Table1[[#This Row],[Ledger 12]])</f>
        <v/>
      </c>
      <c r="EG524" t="str">
        <f>IF(Table1[[#This Row],[Ledger 12]]="","",IF(Table1[[#This Row],[Effect 12]]="Dr.",-Table1[[#This Row],[Amount 12]],Table1[[#This Row],[Amount 12]]))</f>
        <v/>
      </c>
      <c r="EJ524" t="str">
        <f>IF(Table1[[#This Row],[Ledger 13]]="","","No")</f>
        <v/>
      </c>
      <c r="EK524" t="str">
        <f>IF(Table1[[#This Row],[Ledger 13]]="","",IF(Table1[[#This Row],[Effect 13]]="Dr.","Yes","No"))</f>
        <v/>
      </c>
      <c r="EL524" t="str">
        <f>IF(Table1[[#This Row],[Ledger 13]]="","",Table1[[#This Row],[Ledger 13]])</f>
        <v/>
      </c>
      <c r="EM524" t="str">
        <f>IF(Table1[[#This Row],[Ledger 13]]="","",IF(Table1[[#This Row],[Effect 13]]="Dr.",-Table1[[#This Row],[Amount 13]],Table1[[#This Row],[Amount 13]]))</f>
        <v/>
      </c>
      <c r="EP524" t="str">
        <f>IF(Table1[[#This Row],[Ledger 14]]="","","No")</f>
        <v/>
      </c>
      <c r="EQ524" t="str">
        <f>IF(Table1[[#This Row],[Ledger 14]]="","",IF(Table1[[#This Row],[Effect 14]]="Dr.","Yes","No"))</f>
        <v/>
      </c>
      <c r="ER524" t="str">
        <f>IF(Table1[[#This Row],[Ledger 14]]="","",Table1[[#This Row],[Ledger 14]])</f>
        <v/>
      </c>
      <c r="ES524" t="str">
        <f>IF(Table1[[#This Row],[Ledger 14]]="","",IF(Table1[[#This Row],[Effect 14]]="Dr.",-Table1[[#This Row],[Amount 14]],Table1[[#This Row],[Amount 14]]))</f>
        <v/>
      </c>
      <c r="EV524" t="str">
        <f>IF(Table1[[#This Row],[Ledger 15]]="","","No")</f>
        <v/>
      </c>
      <c r="EW524" t="str">
        <f>IF(Table1[[#This Row],[Ledger 15]]="","",IF(Table1[[#This Row],[Effect 15]]="Dr.","Yes","No"))</f>
        <v/>
      </c>
      <c r="EX524" t="str">
        <f>IF(Table1[[#This Row],[Ledger 15]]="","",Table1[[#This Row],[Ledger 15]])</f>
        <v/>
      </c>
      <c r="EY524" t="str">
        <f>IF(Table1[[#This Row],[Ledger 15]]="","",IF(Table1[[#This Row],[Effect 15]]="Dr.",-Table1[[#This Row],[Amount 15]],Table1[[#This Row],[Amount 15]]))</f>
        <v/>
      </c>
      <c r="FD5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4">
        <f>IF(Table1[[#This Row],[Date]]="",0,IF(AND(Table1[[#This Row],[Date]]&gt;=$FE$2,Table1[[#This Row],[Date]]&lt;=$FE$3),0,1))</f>
        <v>0</v>
      </c>
      <c r="FF524">
        <f>IF(Table1[[#This Row],[Date]]="",0,IF(TYPE(VLOOKUP(Table1[[#This Row],[Voucher Type]],Table1[[#All],[Voucher Type Master]],1,FALSE))=16,1,0))</f>
        <v>0</v>
      </c>
      <c r="FG524">
        <f>IF(TYPE(IF(Table1[[#This Row],[Date]]="",0,IF(VLOOKUP(Table1[[#This Row],[Voucher Type]],$FY$5:$FZ$13,2,0)=Table1[[#This Row],[Effect 1]],0,1)))=16,1,0)</f>
        <v>0</v>
      </c>
      <c r="FH5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4">
        <f>IF(LEN(Table1[[#This Row],[Ledger 1]])&gt;0,IF(TYPE(VLOOKUP(Table1[[#This Row],[Ledger 1]],GZ:GZ,1,0))=16,1,0),0)</f>
        <v>0</v>
      </c>
      <c r="FJ524">
        <f>IF(LEN(Table1[[#This Row],[Ledger 2]])&gt;0,IF(TYPE(VLOOKUP(Table1[[#This Row],[Ledger 2]],GZ:GZ,1,0))=16,1,0),0)</f>
        <v>0</v>
      </c>
      <c r="FK524">
        <f>IF(LEN(Table1[[#This Row],[Ledger 3]])&gt;0,IF(TYPE(VLOOKUP(Table1[[#This Row],[Ledger 3]],GZ:GZ,1,0))=16,1,0),0)</f>
        <v>0</v>
      </c>
      <c r="FL524">
        <f>IF(LEN(Table1[[#This Row],[Ledger 4]])&gt;0,IF(TYPE(VLOOKUP(Table1[[#This Row],[Ledger 4]],GZ:GZ,1,0))=16,1,0),0)</f>
        <v>0</v>
      </c>
      <c r="FM524">
        <f>IF(LEN(Table1[[#This Row],[Ledger 5]])&gt;0,IF(TYPE(VLOOKUP(Table1[[#This Row],[Ledger 5]],GZ:GZ,1,0))=16,1,0),0)</f>
        <v>0</v>
      </c>
      <c r="FN524">
        <f>IF(LEN(Table1[[#This Row],[Ledger 6]])&gt;0,IF(TYPE(VLOOKUP(Table1[[#This Row],[Ledger 6]],$GZ:$GZ,1,0))=16,1,0),0)</f>
        <v>0</v>
      </c>
      <c r="FO524">
        <f>IF(LEN(Table1[[#This Row],[Ledger 7]])&gt;0,IF(TYPE(VLOOKUP(Table1[[#This Row],[Ledger 7]],$GZ:$GZ,1,0))=16,1,0),0)</f>
        <v>0</v>
      </c>
      <c r="FP524">
        <f>IF(LEN(Table1[[#This Row],[Ledger 8]])&gt;0,IF(TYPE(VLOOKUP(Table1[[#This Row],[Ledger 8]],$GZ:$GZ,1,0))=16,1,0),0)</f>
        <v>0</v>
      </c>
      <c r="FQ524">
        <f>IF(LEN(Table1[[#This Row],[Ledger 9]])&gt;0,IF(TYPE(VLOOKUP(Table1[[#This Row],[Ledger 9]],$GZ:$GZ,1,0))=16,1,0),0)</f>
        <v>0</v>
      </c>
      <c r="FR524">
        <f>IF(LEN(Table1[[#This Row],[Ledger 10]])&gt;0,IF(TYPE(VLOOKUP(Table1[[#This Row],[Ledger 10]],$GZ:$GZ,1,0))=16,1,0),0)</f>
        <v>0</v>
      </c>
      <c r="FS524">
        <f>IF(LEN(Table1[[#This Row],[Ledger 11]])&gt;0,IF(TYPE(VLOOKUP(Table1[[#This Row],[Ledger 11]],$GZ:$GZ,1,0))=16,1,0),0)</f>
        <v>0</v>
      </c>
      <c r="FT524">
        <f>IF(LEN(Table1[[#This Row],[Ledger 12]])&gt;0,IF(TYPE(VLOOKUP(Table1[[#This Row],[Ledger 12]],$GZ:$GZ,1,0))=16,1,0),0)</f>
        <v>0</v>
      </c>
      <c r="FU524">
        <f>IF(LEN(Table1[[#This Row],[Ledger 13]])&gt;0,IF(TYPE(VLOOKUP(Table1[[#This Row],[Ledger 13]],$GZ:$GZ,1,0))=16,1,0),0)</f>
        <v>0</v>
      </c>
      <c r="FV524">
        <f>IF(LEN(Table1[[#This Row],[Ledger 14]])&gt;0,IF(TYPE(VLOOKUP(Table1[[#This Row],[Ledger 14]],$GZ:$GZ,1,0))=16,1,0),0)</f>
        <v>0</v>
      </c>
      <c r="FW524">
        <f>IF(LEN(Table1[[#This Row],[Ledger 15]])&gt;0,IF(TYPE(VLOOKUP(Table1[[#This Row],[Ledger 15]],$GZ:$GZ,1,0))=16,1,0),0)</f>
        <v>0</v>
      </c>
    </row>
    <row r="525" spans="4:179" ht="33" customHeight="1" x14ac:dyDescent="0.45">
      <c r="D525" s="8">
        <f t="shared" si="17"/>
        <v>520</v>
      </c>
      <c r="E525" s="32"/>
      <c r="F525" s="34"/>
      <c r="G525" s="34"/>
      <c r="H525" s="34"/>
      <c r="I525" s="34"/>
      <c r="J525" s="38"/>
      <c r="K525" s="33"/>
      <c r="L525" s="36"/>
      <c r="M525" s="35"/>
      <c r="N525" s="34"/>
      <c r="O525" s="41"/>
      <c r="P525" s="35"/>
      <c r="Q525" s="34"/>
      <c r="R525" s="37"/>
      <c r="S525" s="35"/>
      <c r="T525" s="34"/>
      <c r="U525" s="37"/>
      <c r="V525" s="35"/>
      <c r="W525" s="34"/>
      <c r="X525" s="37"/>
      <c r="Y525" s="35"/>
      <c r="Z525" s="34"/>
      <c r="AA525" s="37"/>
      <c r="AB525" s="35"/>
      <c r="AC525" s="34"/>
      <c r="AD525" s="37"/>
      <c r="AE525" s="35"/>
      <c r="AF525" s="34"/>
      <c r="AG525" s="37"/>
      <c r="AH525" s="35"/>
      <c r="AI525" s="34"/>
      <c r="AJ525" s="37"/>
      <c r="AK525" s="35"/>
      <c r="AL525" s="34"/>
      <c r="AM525" s="37"/>
      <c r="AN525" s="35"/>
      <c r="AO525" s="34"/>
      <c r="AP525" s="37"/>
      <c r="AQ525" s="35"/>
      <c r="AR525" s="34"/>
      <c r="AS525" s="37"/>
      <c r="AT525" s="35"/>
      <c r="AU525" s="34"/>
      <c r="AV525" s="37"/>
      <c r="AW525" s="35"/>
      <c r="AX525" s="34"/>
      <c r="AY525" s="37"/>
      <c r="AZ525" s="35"/>
      <c r="BA525" s="34"/>
      <c r="BB525" s="37"/>
      <c r="BC5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5" s="7"/>
      <c r="BF525" t="str">
        <f>IF(Table1[[#This Row],[Date]]="","","&amp;lt;VOUCHER REMOTEID="&amp;""""&amp;$A$11&amp;$A$13&amp;ROW()&amp;""""&amp;" VCHTYPE="""&amp;F525&amp;""" ACTION="""&amp;"Create"&amp;"""&amp;gt;")</f>
        <v/>
      </c>
      <c r="BG525" t="str">
        <f>IF(Table1[[#This Row],[Date]]="","",TEXT(Table1[[#This Row],[Date]],"yyyymmdd"))</f>
        <v/>
      </c>
      <c r="BH525" t="str">
        <f>Table1[[#This Row],[Date2]]</f>
        <v/>
      </c>
      <c r="BI525" t="str">
        <f>IF(Table1[[#This Row],[Date]]="","",Table1[[#This Row],[Voucher Type]])</f>
        <v/>
      </c>
      <c r="BJ525" t="str">
        <f>IF(Table1[[#This Row],[Ref No / Invoice No]]="","",Table1[[#This Row],[Ref No / Invoice No]])</f>
        <v/>
      </c>
      <c r="BK525" t="str">
        <f>IF(Table1[[#This Row],[Voucher No]]="","",Table1[[#This Row],[Voucher No]])</f>
        <v/>
      </c>
      <c r="BL525" t="str">
        <f>IF(Table1[[#This Row],[Date]]="","",Table1[[#This Row],[Narration]])</f>
        <v/>
      </c>
      <c r="BM525" t="str">
        <f>IF(Table1[[#This Row],[Date]]="","",$A$11&amp;$A$13&amp;ROW())</f>
        <v/>
      </c>
      <c r="BN525" t="str">
        <f>IF(Table1[[#This Row],[Date]]="","",$A$13)</f>
        <v/>
      </c>
      <c r="BP525" t="str">
        <f>IF(Table1[[#This Row],[Ledger 1]]="","","No")</f>
        <v/>
      </c>
      <c r="BQ525" t="str">
        <f>IF(Table1[[#This Row],[Date]]="","",IF(Table1[[#This Row],[Effect 1]]="Dr.","Yes","No"))</f>
        <v/>
      </c>
      <c r="BR525" t="str">
        <f>IF(Table1[[#This Row],[Date]]="","",Table1[[#This Row],[Ledger 1]])</f>
        <v/>
      </c>
      <c r="BS525" t="str">
        <f>IF(Table1[[#This Row],[Date]]="","",IF(Table1[[#This Row],[Effect 1]]="Dr.",-Table1[[#This Row],[Amount 1]],Table1[[#This Row],[Amount 1]]))</f>
        <v/>
      </c>
      <c r="BV525" t="str">
        <f>IF(Table1[[#This Row],[Ledger 2]]="","","No")</f>
        <v/>
      </c>
      <c r="BW525" t="str">
        <f>IF(Table1[[#This Row],[Date]]="","",IF(Table1[[#This Row],[Effect 2]]="Dr.","Yes","No"))</f>
        <v/>
      </c>
      <c r="BX525" t="str">
        <f>IF(Table1[[#This Row],[Date]]="","",Table1[[#This Row],[Ledger 2]])</f>
        <v/>
      </c>
      <c r="BY525" t="str">
        <f>IF(Table1[[#This Row],[Date]]="","",IF(Table1[[#This Row],[Effect 2]]="Dr.",-Table1[[#This Row],[Amount 2]],Table1[[#This Row],[Amount 2]]))</f>
        <v/>
      </c>
      <c r="CB525" t="str">
        <f>IF(Table1[[#This Row],[Ledger 3]]="","","No")</f>
        <v/>
      </c>
      <c r="CC525" t="str">
        <f>IF(Table1[[#This Row],[Ledger 3]]="","",IF(Table1[[#This Row],[Effect 3]]="Dr.","Yes","No"))</f>
        <v/>
      </c>
      <c r="CD525" t="str">
        <f>IF(Table1[[#This Row],[Ledger 3]]="","",Table1[[#This Row],[Ledger 3]])</f>
        <v/>
      </c>
      <c r="CE525" t="str">
        <f>IF(Table1[[#This Row],[Ledger 3]]="","",IF(Table1[[#This Row],[Effect 3]]="Dr.",-Table1[[#This Row],[Amount 3]],Table1[[#This Row],[Amount 3]]))</f>
        <v/>
      </c>
      <c r="CH525" t="str">
        <f>IF(Table1[[#This Row],[Ledger 4]]="","","No")</f>
        <v/>
      </c>
      <c r="CI525" t="str">
        <f>IF(Table1[[#This Row],[Ledger 4]]="","",IF(Table1[[#This Row],[Effect 4]]="Dr.","Yes","No"))</f>
        <v/>
      </c>
      <c r="CJ525" t="str">
        <f>IF(Table1[[#This Row],[Ledger 4]]="","",Table1[[#This Row],[Ledger 4]])</f>
        <v/>
      </c>
      <c r="CK525" t="str">
        <f>IF(Table1[[#This Row],[Ledger 4]]="","",IF(Table1[[#This Row],[Effect 4]]="Dr.",-Table1[[#This Row],[Amount 4]],Table1[[#This Row],[Amount 4]]))</f>
        <v/>
      </c>
      <c r="CN525" t="str">
        <f>IF(Table1[[#This Row],[Ledger 5]]="","","No")</f>
        <v/>
      </c>
      <c r="CO525" t="str">
        <f>IF(Table1[[#This Row],[Ledger 5]]="","",IF(Table1[[#This Row],[Effect 5]]="Dr.","Yes","No"))</f>
        <v/>
      </c>
      <c r="CP525" t="str">
        <f>IF(Table1[[#This Row],[Ledger 5]]="","",Table1[[#This Row],[Ledger 5]])</f>
        <v/>
      </c>
      <c r="CQ525" t="str">
        <f>IF(Table1[[#This Row],[Ledger 5]]="","",IF(Table1[[#This Row],[Effect 5]]="Dr.",-Table1[[#This Row],[Amount 5]],Table1[[#This Row],[Amount 5]]))</f>
        <v/>
      </c>
      <c r="CT525" t="str">
        <f>IF(Table1[[#This Row],[Ledger 6]]="","","No")</f>
        <v/>
      </c>
      <c r="CU525" t="str">
        <f>IF(Table1[[#This Row],[Ledger 6]]="","",IF(Table1[[#This Row],[Effect 6]]="Dr.","Yes","No"))</f>
        <v/>
      </c>
      <c r="CV525" t="str">
        <f>IF(Table1[[#This Row],[Ledger 6]]="","",Table1[[#This Row],[Ledger 6]])</f>
        <v/>
      </c>
      <c r="CW525" t="str">
        <f>IF(Table1[[#This Row],[Ledger 6]]="","",IF(Table1[[#This Row],[Effect 6]]="Dr.",-Table1[[#This Row],[Amount 6]],Table1[[#This Row],[Amount 6]]))</f>
        <v/>
      </c>
      <c r="CZ525" t="str">
        <f>IF(Table1[[#This Row],[Ledger 7]]="","","No")</f>
        <v/>
      </c>
      <c r="DA525" t="str">
        <f>IF(Table1[[#This Row],[Ledger 7]]="","",IF(Table1[[#This Row],[Effect 7]]="Dr.","Yes","No"))</f>
        <v/>
      </c>
      <c r="DB525" t="str">
        <f>IF(Table1[[#This Row],[Ledger 7]]="","",Table1[[#This Row],[Ledger 7]])</f>
        <v/>
      </c>
      <c r="DC525" t="str">
        <f>IF(Table1[[#This Row],[Ledger 7]]="","",IF(Table1[[#This Row],[Effect 7]]="Dr.",-Table1[[#This Row],[Amount 7]],Table1[[#This Row],[Amount 7]]))</f>
        <v/>
      </c>
      <c r="DF525" t="str">
        <f>IF(Table1[[#This Row],[Ledger 8]]="","","No")</f>
        <v/>
      </c>
      <c r="DG525" t="str">
        <f>IF(Table1[[#This Row],[Ledger 8]]="","",IF(Table1[[#This Row],[Effect 8]]="Dr.","Yes","No"))</f>
        <v/>
      </c>
      <c r="DH525" t="str">
        <f>IF(Table1[[#This Row],[Ledger 8]]="","",Table1[[#This Row],[Ledger 8]])</f>
        <v/>
      </c>
      <c r="DI525" t="str">
        <f>IF(Table1[[#This Row],[Ledger 8]]="","",IF(Table1[[#This Row],[Effect 8]]="Dr.",-Table1[[#This Row],[Amount 8]],Table1[[#This Row],[Amount 8]]))</f>
        <v/>
      </c>
      <c r="DL525" t="str">
        <f>IF(Table1[[#This Row],[Ledger 9]]="","","No")</f>
        <v/>
      </c>
      <c r="DM525" t="str">
        <f>IF(Table1[[#This Row],[Ledger 9]]="","",IF(Table1[[#This Row],[Effect 9]]="Dr.","Yes","No"))</f>
        <v/>
      </c>
      <c r="DN525" t="str">
        <f>IF(Table1[[#This Row],[Ledger 9]]="","",Table1[[#This Row],[Ledger 9]])</f>
        <v/>
      </c>
      <c r="DO525" t="str">
        <f>IF(Table1[[#This Row],[Ledger 9]]="","",IF(Table1[[#This Row],[Effect 9]]="Dr.",-Table1[[#This Row],[Amount 9]],Table1[[#This Row],[Amount 9]]))</f>
        <v/>
      </c>
      <c r="DR525" t="str">
        <f>IF(Table1[[#This Row],[Ledger 10]]="","","No")</f>
        <v/>
      </c>
      <c r="DS525" t="str">
        <f>IF(Table1[[#This Row],[Ledger 10]]="","",IF(Table1[[#This Row],[Effect 10]]="Dr.","Yes","No"))</f>
        <v/>
      </c>
      <c r="DT525" t="str">
        <f>IF(Table1[[#This Row],[Ledger 10]]="","",Table1[[#This Row],[Ledger 10]])</f>
        <v/>
      </c>
      <c r="DU525" t="str">
        <f>IF(Table1[[#This Row],[Ledger 10]]="","",IF(Table1[[#This Row],[Effect 10]]="Dr.",-Table1[[#This Row],[Amount 10]],Table1[[#This Row],[Amount 10]]))</f>
        <v/>
      </c>
      <c r="DX525" t="str">
        <f>IF(Table1[[#This Row],[Ledger 11]]="","","No")</f>
        <v/>
      </c>
      <c r="DY525" t="str">
        <f>IF(Table1[[#This Row],[Ledger 11]]="","",IF(Table1[[#This Row],[Effect 11]]="Dr.","Yes","No"))</f>
        <v/>
      </c>
      <c r="DZ525" t="str">
        <f>IF(Table1[[#This Row],[Ledger 11]]="","",Table1[[#This Row],[Ledger 11]])</f>
        <v/>
      </c>
      <c r="EA525" t="str">
        <f>IF(Table1[[#This Row],[Ledger 11]]="","",IF(Table1[[#This Row],[Effect 11]]="Dr.",-Table1[[#This Row],[Amount 11]],Table1[[#This Row],[Amount 11]]))</f>
        <v/>
      </c>
      <c r="ED525" t="str">
        <f>IF(Table1[[#This Row],[Ledger 12]]="","","No")</f>
        <v/>
      </c>
      <c r="EE525" t="str">
        <f>IF(Table1[[#This Row],[Ledger 12]]="","",IF(Table1[[#This Row],[Effect 12]]="Dr.","Yes","No"))</f>
        <v/>
      </c>
      <c r="EF525" t="str">
        <f>IF(Table1[[#This Row],[Ledger 12]]="","",Table1[[#This Row],[Ledger 12]])</f>
        <v/>
      </c>
      <c r="EG525" t="str">
        <f>IF(Table1[[#This Row],[Ledger 12]]="","",IF(Table1[[#This Row],[Effect 12]]="Dr.",-Table1[[#This Row],[Amount 12]],Table1[[#This Row],[Amount 12]]))</f>
        <v/>
      </c>
      <c r="EJ525" t="str">
        <f>IF(Table1[[#This Row],[Ledger 13]]="","","No")</f>
        <v/>
      </c>
      <c r="EK525" t="str">
        <f>IF(Table1[[#This Row],[Ledger 13]]="","",IF(Table1[[#This Row],[Effect 13]]="Dr.","Yes","No"))</f>
        <v/>
      </c>
      <c r="EL525" t="str">
        <f>IF(Table1[[#This Row],[Ledger 13]]="","",Table1[[#This Row],[Ledger 13]])</f>
        <v/>
      </c>
      <c r="EM525" t="str">
        <f>IF(Table1[[#This Row],[Ledger 13]]="","",IF(Table1[[#This Row],[Effect 13]]="Dr.",-Table1[[#This Row],[Amount 13]],Table1[[#This Row],[Amount 13]]))</f>
        <v/>
      </c>
      <c r="EP525" t="str">
        <f>IF(Table1[[#This Row],[Ledger 14]]="","","No")</f>
        <v/>
      </c>
      <c r="EQ525" t="str">
        <f>IF(Table1[[#This Row],[Ledger 14]]="","",IF(Table1[[#This Row],[Effect 14]]="Dr.","Yes","No"))</f>
        <v/>
      </c>
      <c r="ER525" t="str">
        <f>IF(Table1[[#This Row],[Ledger 14]]="","",Table1[[#This Row],[Ledger 14]])</f>
        <v/>
      </c>
      <c r="ES525" t="str">
        <f>IF(Table1[[#This Row],[Ledger 14]]="","",IF(Table1[[#This Row],[Effect 14]]="Dr.",-Table1[[#This Row],[Amount 14]],Table1[[#This Row],[Amount 14]]))</f>
        <v/>
      </c>
      <c r="EV525" t="str">
        <f>IF(Table1[[#This Row],[Ledger 15]]="","","No")</f>
        <v/>
      </c>
      <c r="EW525" t="str">
        <f>IF(Table1[[#This Row],[Ledger 15]]="","",IF(Table1[[#This Row],[Effect 15]]="Dr.","Yes","No"))</f>
        <v/>
      </c>
      <c r="EX525" t="str">
        <f>IF(Table1[[#This Row],[Ledger 15]]="","",Table1[[#This Row],[Ledger 15]])</f>
        <v/>
      </c>
      <c r="EY525" t="str">
        <f>IF(Table1[[#This Row],[Ledger 15]]="","",IF(Table1[[#This Row],[Effect 15]]="Dr.",-Table1[[#This Row],[Amount 15]],Table1[[#This Row],[Amount 15]]))</f>
        <v/>
      </c>
      <c r="FD5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5">
        <f>IF(Table1[[#This Row],[Date]]="",0,IF(AND(Table1[[#This Row],[Date]]&gt;=$FE$2,Table1[[#This Row],[Date]]&lt;=$FE$3),0,1))</f>
        <v>0</v>
      </c>
      <c r="FF525">
        <f>IF(Table1[[#This Row],[Date]]="",0,IF(TYPE(VLOOKUP(Table1[[#This Row],[Voucher Type]],Table1[[#All],[Voucher Type Master]],1,FALSE))=16,1,0))</f>
        <v>0</v>
      </c>
      <c r="FG525">
        <f>IF(TYPE(IF(Table1[[#This Row],[Date]]="",0,IF(VLOOKUP(Table1[[#This Row],[Voucher Type]],$FY$5:$FZ$13,2,0)=Table1[[#This Row],[Effect 1]],0,1)))=16,1,0)</f>
        <v>0</v>
      </c>
      <c r="FH5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5">
        <f>IF(LEN(Table1[[#This Row],[Ledger 1]])&gt;0,IF(TYPE(VLOOKUP(Table1[[#This Row],[Ledger 1]],GZ:GZ,1,0))=16,1,0),0)</f>
        <v>0</v>
      </c>
      <c r="FJ525">
        <f>IF(LEN(Table1[[#This Row],[Ledger 2]])&gt;0,IF(TYPE(VLOOKUP(Table1[[#This Row],[Ledger 2]],GZ:GZ,1,0))=16,1,0),0)</f>
        <v>0</v>
      </c>
      <c r="FK525">
        <f>IF(LEN(Table1[[#This Row],[Ledger 3]])&gt;0,IF(TYPE(VLOOKUP(Table1[[#This Row],[Ledger 3]],GZ:GZ,1,0))=16,1,0),0)</f>
        <v>0</v>
      </c>
      <c r="FL525">
        <f>IF(LEN(Table1[[#This Row],[Ledger 4]])&gt;0,IF(TYPE(VLOOKUP(Table1[[#This Row],[Ledger 4]],GZ:GZ,1,0))=16,1,0),0)</f>
        <v>0</v>
      </c>
      <c r="FM525">
        <f>IF(LEN(Table1[[#This Row],[Ledger 5]])&gt;0,IF(TYPE(VLOOKUP(Table1[[#This Row],[Ledger 5]],GZ:GZ,1,0))=16,1,0),0)</f>
        <v>0</v>
      </c>
      <c r="FN525">
        <f>IF(LEN(Table1[[#This Row],[Ledger 6]])&gt;0,IF(TYPE(VLOOKUP(Table1[[#This Row],[Ledger 6]],$GZ:$GZ,1,0))=16,1,0),0)</f>
        <v>0</v>
      </c>
      <c r="FO525">
        <f>IF(LEN(Table1[[#This Row],[Ledger 7]])&gt;0,IF(TYPE(VLOOKUP(Table1[[#This Row],[Ledger 7]],$GZ:$GZ,1,0))=16,1,0),0)</f>
        <v>0</v>
      </c>
      <c r="FP525">
        <f>IF(LEN(Table1[[#This Row],[Ledger 8]])&gt;0,IF(TYPE(VLOOKUP(Table1[[#This Row],[Ledger 8]],$GZ:$GZ,1,0))=16,1,0),0)</f>
        <v>0</v>
      </c>
      <c r="FQ525">
        <f>IF(LEN(Table1[[#This Row],[Ledger 9]])&gt;0,IF(TYPE(VLOOKUP(Table1[[#This Row],[Ledger 9]],$GZ:$GZ,1,0))=16,1,0),0)</f>
        <v>0</v>
      </c>
      <c r="FR525">
        <f>IF(LEN(Table1[[#This Row],[Ledger 10]])&gt;0,IF(TYPE(VLOOKUP(Table1[[#This Row],[Ledger 10]],$GZ:$GZ,1,0))=16,1,0),0)</f>
        <v>0</v>
      </c>
      <c r="FS525">
        <f>IF(LEN(Table1[[#This Row],[Ledger 11]])&gt;0,IF(TYPE(VLOOKUP(Table1[[#This Row],[Ledger 11]],$GZ:$GZ,1,0))=16,1,0),0)</f>
        <v>0</v>
      </c>
      <c r="FT525">
        <f>IF(LEN(Table1[[#This Row],[Ledger 12]])&gt;0,IF(TYPE(VLOOKUP(Table1[[#This Row],[Ledger 12]],$GZ:$GZ,1,0))=16,1,0),0)</f>
        <v>0</v>
      </c>
      <c r="FU525">
        <f>IF(LEN(Table1[[#This Row],[Ledger 13]])&gt;0,IF(TYPE(VLOOKUP(Table1[[#This Row],[Ledger 13]],$GZ:$GZ,1,0))=16,1,0),0)</f>
        <v>0</v>
      </c>
      <c r="FV525">
        <f>IF(LEN(Table1[[#This Row],[Ledger 14]])&gt;0,IF(TYPE(VLOOKUP(Table1[[#This Row],[Ledger 14]],$GZ:$GZ,1,0))=16,1,0),0)</f>
        <v>0</v>
      </c>
      <c r="FW525">
        <f>IF(LEN(Table1[[#This Row],[Ledger 15]])&gt;0,IF(TYPE(VLOOKUP(Table1[[#This Row],[Ledger 15]],$GZ:$GZ,1,0))=16,1,0),0)</f>
        <v>0</v>
      </c>
    </row>
    <row r="526" spans="4:179" ht="33" customHeight="1" x14ac:dyDescent="0.45">
      <c r="D526" s="8">
        <f t="shared" si="17"/>
        <v>521</v>
      </c>
      <c r="E526" s="32"/>
      <c r="F526" s="34"/>
      <c r="G526" s="34"/>
      <c r="H526" s="34"/>
      <c r="I526" s="34"/>
      <c r="J526" s="38"/>
      <c r="K526" s="33"/>
      <c r="L526" s="36"/>
      <c r="M526" s="35"/>
      <c r="N526" s="34"/>
      <c r="O526" s="41"/>
      <c r="P526" s="35"/>
      <c r="Q526" s="34"/>
      <c r="R526" s="37"/>
      <c r="S526" s="35"/>
      <c r="T526" s="34"/>
      <c r="U526" s="37"/>
      <c r="V526" s="35"/>
      <c r="W526" s="34"/>
      <c r="X526" s="37"/>
      <c r="Y526" s="35"/>
      <c r="Z526" s="34"/>
      <c r="AA526" s="37"/>
      <c r="AB526" s="35"/>
      <c r="AC526" s="34"/>
      <c r="AD526" s="37"/>
      <c r="AE526" s="35"/>
      <c r="AF526" s="34"/>
      <c r="AG526" s="37"/>
      <c r="AH526" s="35"/>
      <c r="AI526" s="34"/>
      <c r="AJ526" s="37"/>
      <c r="AK526" s="35"/>
      <c r="AL526" s="34"/>
      <c r="AM526" s="37"/>
      <c r="AN526" s="35"/>
      <c r="AO526" s="34"/>
      <c r="AP526" s="37"/>
      <c r="AQ526" s="35"/>
      <c r="AR526" s="34"/>
      <c r="AS526" s="37"/>
      <c r="AT526" s="35"/>
      <c r="AU526" s="34"/>
      <c r="AV526" s="37"/>
      <c r="AW526" s="35"/>
      <c r="AX526" s="34"/>
      <c r="AY526" s="37"/>
      <c r="AZ526" s="35"/>
      <c r="BA526" s="34"/>
      <c r="BB526" s="37"/>
      <c r="BC5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6" s="7"/>
      <c r="BF526" t="str">
        <f>IF(Table1[[#This Row],[Date]]="","","&amp;lt;VOUCHER REMOTEID="&amp;""""&amp;$A$11&amp;$A$13&amp;ROW()&amp;""""&amp;" VCHTYPE="""&amp;F526&amp;""" ACTION="""&amp;"Create"&amp;"""&amp;gt;")</f>
        <v/>
      </c>
      <c r="BG526" t="str">
        <f>IF(Table1[[#This Row],[Date]]="","",TEXT(Table1[[#This Row],[Date]],"yyyymmdd"))</f>
        <v/>
      </c>
      <c r="BH526" t="str">
        <f>Table1[[#This Row],[Date2]]</f>
        <v/>
      </c>
      <c r="BI526" t="str">
        <f>IF(Table1[[#This Row],[Date]]="","",Table1[[#This Row],[Voucher Type]])</f>
        <v/>
      </c>
      <c r="BJ526" t="str">
        <f>IF(Table1[[#This Row],[Ref No / Invoice No]]="","",Table1[[#This Row],[Ref No / Invoice No]])</f>
        <v/>
      </c>
      <c r="BK526" t="str">
        <f>IF(Table1[[#This Row],[Voucher No]]="","",Table1[[#This Row],[Voucher No]])</f>
        <v/>
      </c>
      <c r="BL526" t="str">
        <f>IF(Table1[[#This Row],[Date]]="","",Table1[[#This Row],[Narration]])</f>
        <v/>
      </c>
      <c r="BM526" t="str">
        <f>IF(Table1[[#This Row],[Date]]="","",$A$11&amp;$A$13&amp;ROW())</f>
        <v/>
      </c>
      <c r="BN526" t="str">
        <f>IF(Table1[[#This Row],[Date]]="","",$A$13)</f>
        <v/>
      </c>
      <c r="BP526" t="str">
        <f>IF(Table1[[#This Row],[Ledger 1]]="","","No")</f>
        <v/>
      </c>
      <c r="BQ526" t="str">
        <f>IF(Table1[[#This Row],[Date]]="","",IF(Table1[[#This Row],[Effect 1]]="Dr.","Yes","No"))</f>
        <v/>
      </c>
      <c r="BR526" t="str">
        <f>IF(Table1[[#This Row],[Date]]="","",Table1[[#This Row],[Ledger 1]])</f>
        <v/>
      </c>
      <c r="BS526" t="str">
        <f>IF(Table1[[#This Row],[Date]]="","",IF(Table1[[#This Row],[Effect 1]]="Dr.",-Table1[[#This Row],[Amount 1]],Table1[[#This Row],[Amount 1]]))</f>
        <v/>
      </c>
      <c r="BV526" t="str">
        <f>IF(Table1[[#This Row],[Ledger 2]]="","","No")</f>
        <v/>
      </c>
      <c r="BW526" t="str">
        <f>IF(Table1[[#This Row],[Date]]="","",IF(Table1[[#This Row],[Effect 2]]="Dr.","Yes","No"))</f>
        <v/>
      </c>
      <c r="BX526" t="str">
        <f>IF(Table1[[#This Row],[Date]]="","",Table1[[#This Row],[Ledger 2]])</f>
        <v/>
      </c>
      <c r="BY526" t="str">
        <f>IF(Table1[[#This Row],[Date]]="","",IF(Table1[[#This Row],[Effect 2]]="Dr.",-Table1[[#This Row],[Amount 2]],Table1[[#This Row],[Amount 2]]))</f>
        <v/>
      </c>
      <c r="CB526" t="str">
        <f>IF(Table1[[#This Row],[Ledger 3]]="","","No")</f>
        <v/>
      </c>
      <c r="CC526" t="str">
        <f>IF(Table1[[#This Row],[Ledger 3]]="","",IF(Table1[[#This Row],[Effect 3]]="Dr.","Yes","No"))</f>
        <v/>
      </c>
      <c r="CD526" t="str">
        <f>IF(Table1[[#This Row],[Ledger 3]]="","",Table1[[#This Row],[Ledger 3]])</f>
        <v/>
      </c>
      <c r="CE526" t="str">
        <f>IF(Table1[[#This Row],[Ledger 3]]="","",IF(Table1[[#This Row],[Effect 3]]="Dr.",-Table1[[#This Row],[Amount 3]],Table1[[#This Row],[Amount 3]]))</f>
        <v/>
      </c>
      <c r="CH526" t="str">
        <f>IF(Table1[[#This Row],[Ledger 4]]="","","No")</f>
        <v/>
      </c>
      <c r="CI526" t="str">
        <f>IF(Table1[[#This Row],[Ledger 4]]="","",IF(Table1[[#This Row],[Effect 4]]="Dr.","Yes","No"))</f>
        <v/>
      </c>
      <c r="CJ526" t="str">
        <f>IF(Table1[[#This Row],[Ledger 4]]="","",Table1[[#This Row],[Ledger 4]])</f>
        <v/>
      </c>
      <c r="CK526" t="str">
        <f>IF(Table1[[#This Row],[Ledger 4]]="","",IF(Table1[[#This Row],[Effect 4]]="Dr.",-Table1[[#This Row],[Amount 4]],Table1[[#This Row],[Amount 4]]))</f>
        <v/>
      </c>
      <c r="CN526" t="str">
        <f>IF(Table1[[#This Row],[Ledger 5]]="","","No")</f>
        <v/>
      </c>
      <c r="CO526" t="str">
        <f>IF(Table1[[#This Row],[Ledger 5]]="","",IF(Table1[[#This Row],[Effect 5]]="Dr.","Yes","No"))</f>
        <v/>
      </c>
      <c r="CP526" t="str">
        <f>IF(Table1[[#This Row],[Ledger 5]]="","",Table1[[#This Row],[Ledger 5]])</f>
        <v/>
      </c>
      <c r="CQ526" t="str">
        <f>IF(Table1[[#This Row],[Ledger 5]]="","",IF(Table1[[#This Row],[Effect 5]]="Dr.",-Table1[[#This Row],[Amount 5]],Table1[[#This Row],[Amount 5]]))</f>
        <v/>
      </c>
      <c r="CT526" t="str">
        <f>IF(Table1[[#This Row],[Ledger 6]]="","","No")</f>
        <v/>
      </c>
      <c r="CU526" t="str">
        <f>IF(Table1[[#This Row],[Ledger 6]]="","",IF(Table1[[#This Row],[Effect 6]]="Dr.","Yes","No"))</f>
        <v/>
      </c>
      <c r="CV526" t="str">
        <f>IF(Table1[[#This Row],[Ledger 6]]="","",Table1[[#This Row],[Ledger 6]])</f>
        <v/>
      </c>
      <c r="CW526" t="str">
        <f>IF(Table1[[#This Row],[Ledger 6]]="","",IF(Table1[[#This Row],[Effect 6]]="Dr.",-Table1[[#This Row],[Amount 6]],Table1[[#This Row],[Amount 6]]))</f>
        <v/>
      </c>
      <c r="CZ526" t="str">
        <f>IF(Table1[[#This Row],[Ledger 7]]="","","No")</f>
        <v/>
      </c>
      <c r="DA526" t="str">
        <f>IF(Table1[[#This Row],[Ledger 7]]="","",IF(Table1[[#This Row],[Effect 7]]="Dr.","Yes","No"))</f>
        <v/>
      </c>
      <c r="DB526" t="str">
        <f>IF(Table1[[#This Row],[Ledger 7]]="","",Table1[[#This Row],[Ledger 7]])</f>
        <v/>
      </c>
      <c r="DC526" t="str">
        <f>IF(Table1[[#This Row],[Ledger 7]]="","",IF(Table1[[#This Row],[Effect 7]]="Dr.",-Table1[[#This Row],[Amount 7]],Table1[[#This Row],[Amount 7]]))</f>
        <v/>
      </c>
      <c r="DF526" t="str">
        <f>IF(Table1[[#This Row],[Ledger 8]]="","","No")</f>
        <v/>
      </c>
      <c r="DG526" t="str">
        <f>IF(Table1[[#This Row],[Ledger 8]]="","",IF(Table1[[#This Row],[Effect 8]]="Dr.","Yes","No"))</f>
        <v/>
      </c>
      <c r="DH526" t="str">
        <f>IF(Table1[[#This Row],[Ledger 8]]="","",Table1[[#This Row],[Ledger 8]])</f>
        <v/>
      </c>
      <c r="DI526" t="str">
        <f>IF(Table1[[#This Row],[Ledger 8]]="","",IF(Table1[[#This Row],[Effect 8]]="Dr.",-Table1[[#This Row],[Amount 8]],Table1[[#This Row],[Amount 8]]))</f>
        <v/>
      </c>
      <c r="DL526" t="str">
        <f>IF(Table1[[#This Row],[Ledger 9]]="","","No")</f>
        <v/>
      </c>
      <c r="DM526" t="str">
        <f>IF(Table1[[#This Row],[Ledger 9]]="","",IF(Table1[[#This Row],[Effect 9]]="Dr.","Yes","No"))</f>
        <v/>
      </c>
      <c r="DN526" t="str">
        <f>IF(Table1[[#This Row],[Ledger 9]]="","",Table1[[#This Row],[Ledger 9]])</f>
        <v/>
      </c>
      <c r="DO526" t="str">
        <f>IF(Table1[[#This Row],[Ledger 9]]="","",IF(Table1[[#This Row],[Effect 9]]="Dr.",-Table1[[#This Row],[Amount 9]],Table1[[#This Row],[Amount 9]]))</f>
        <v/>
      </c>
      <c r="DR526" t="str">
        <f>IF(Table1[[#This Row],[Ledger 10]]="","","No")</f>
        <v/>
      </c>
      <c r="DS526" t="str">
        <f>IF(Table1[[#This Row],[Ledger 10]]="","",IF(Table1[[#This Row],[Effect 10]]="Dr.","Yes","No"))</f>
        <v/>
      </c>
      <c r="DT526" t="str">
        <f>IF(Table1[[#This Row],[Ledger 10]]="","",Table1[[#This Row],[Ledger 10]])</f>
        <v/>
      </c>
      <c r="DU526" t="str">
        <f>IF(Table1[[#This Row],[Ledger 10]]="","",IF(Table1[[#This Row],[Effect 10]]="Dr.",-Table1[[#This Row],[Amount 10]],Table1[[#This Row],[Amount 10]]))</f>
        <v/>
      </c>
      <c r="DX526" t="str">
        <f>IF(Table1[[#This Row],[Ledger 11]]="","","No")</f>
        <v/>
      </c>
      <c r="DY526" t="str">
        <f>IF(Table1[[#This Row],[Ledger 11]]="","",IF(Table1[[#This Row],[Effect 11]]="Dr.","Yes","No"))</f>
        <v/>
      </c>
      <c r="DZ526" t="str">
        <f>IF(Table1[[#This Row],[Ledger 11]]="","",Table1[[#This Row],[Ledger 11]])</f>
        <v/>
      </c>
      <c r="EA526" t="str">
        <f>IF(Table1[[#This Row],[Ledger 11]]="","",IF(Table1[[#This Row],[Effect 11]]="Dr.",-Table1[[#This Row],[Amount 11]],Table1[[#This Row],[Amount 11]]))</f>
        <v/>
      </c>
      <c r="ED526" t="str">
        <f>IF(Table1[[#This Row],[Ledger 12]]="","","No")</f>
        <v/>
      </c>
      <c r="EE526" t="str">
        <f>IF(Table1[[#This Row],[Ledger 12]]="","",IF(Table1[[#This Row],[Effect 12]]="Dr.","Yes","No"))</f>
        <v/>
      </c>
      <c r="EF526" t="str">
        <f>IF(Table1[[#This Row],[Ledger 12]]="","",Table1[[#This Row],[Ledger 12]])</f>
        <v/>
      </c>
      <c r="EG526" t="str">
        <f>IF(Table1[[#This Row],[Ledger 12]]="","",IF(Table1[[#This Row],[Effect 12]]="Dr.",-Table1[[#This Row],[Amount 12]],Table1[[#This Row],[Amount 12]]))</f>
        <v/>
      </c>
      <c r="EJ526" t="str">
        <f>IF(Table1[[#This Row],[Ledger 13]]="","","No")</f>
        <v/>
      </c>
      <c r="EK526" t="str">
        <f>IF(Table1[[#This Row],[Ledger 13]]="","",IF(Table1[[#This Row],[Effect 13]]="Dr.","Yes","No"))</f>
        <v/>
      </c>
      <c r="EL526" t="str">
        <f>IF(Table1[[#This Row],[Ledger 13]]="","",Table1[[#This Row],[Ledger 13]])</f>
        <v/>
      </c>
      <c r="EM526" t="str">
        <f>IF(Table1[[#This Row],[Ledger 13]]="","",IF(Table1[[#This Row],[Effect 13]]="Dr.",-Table1[[#This Row],[Amount 13]],Table1[[#This Row],[Amount 13]]))</f>
        <v/>
      </c>
      <c r="EP526" t="str">
        <f>IF(Table1[[#This Row],[Ledger 14]]="","","No")</f>
        <v/>
      </c>
      <c r="EQ526" t="str">
        <f>IF(Table1[[#This Row],[Ledger 14]]="","",IF(Table1[[#This Row],[Effect 14]]="Dr.","Yes","No"))</f>
        <v/>
      </c>
      <c r="ER526" t="str">
        <f>IF(Table1[[#This Row],[Ledger 14]]="","",Table1[[#This Row],[Ledger 14]])</f>
        <v/>
      </c>
      <c r="ES526" t="str">
        <f>IF(Table1[[#This Row],[Ledger 14]]="","",IF(Table1[[#This Row],[Effect 14]]="Dr.",-Table1[[#This Row],[Amount 14]],Table1[[#This Row],[Amount 14]]))</f>
        <v/>
      </c>
      <c r="EV526" t="str">
        <f>IF(Table1[[#This Row],[Ledger 15]]="","","No")</f>
        <v/>
      </c>
      <c r="EW526" t="str">
        <f>IF(Table1[[#This Row],[Ledger 15]]="","",IF(Table1[[#This Row],[Effect 15]]="Dr.","Yes","No"))</f>
        <v/>
      </c>
      <c r="EX526" t="str">
        <f>IF(Table1[[#This Row],[Ledger 15]]="","",Table1[[#This Row],[Ledger 15]])</f>
        <v/>
      </c>
      <c r="EY526" t="str">
        <f>IF(Table1[[#This Row],[Ledger 15]]="","",IF(Table1[[#This Row],[Effect 15]]="Dr.",-Table1[[#This Row],[Amount 15]],Table1[[#This Row],[Amount 15]]))</f>
        <v/>
      </c>
      <c r="FD5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6">
        <f>IF(Table1[[#This Row],[Date]]="",0,IF(AND(Table1[[#This Row],[Date]]&gt;=$FE$2,Table1[[#This Row],[Date]]&lt;=$FE$3),0,1))</f>
        <v>0</v>
      </c>
      <c r="FF526">
        <f>IF(Table1[[#This Row],[Date]]="",0,IF(TYPE(VLOOKUP(Table1[[#This Row],[Voucher Type]],Table1[[#All],[Voucher Type Master]],1,FALSE))=16,1,0))</f>
        <v>0</v>
      </c>
      <c r="FG526">
        <f>IF(TYPE(IF(Table1[[#This Row],[Date]]="",0,IF(VLOOKUP(Table1[[#This Row],[Voucher Type]],$FY$5:$FZ$13,2,0)=Table1[[#This Row],[Effect 1]],0,1)))=16,1,0)</f>
        <v>0</v>
      </c>
      <c r="FH5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6">
        <f>IF(LEN(Table1[[#This Row],[Ledger 1]])&gt;0,IF(TYPE(VLOOKUP(Table1[[#This Row],[Ledger 1]],GZ:GZ,1,0))=16,1,0),0)</f>
        <v>0</v>
      </c>
      <c r="FJ526">
        <f>IF(LEN(Table1[[#This Row],[Ledger 2]])&gt;0,IF(TYPE(VLOOKUP(Table1[[#This Row],[Ledger 2]],GZ:GZ,1,0))=16,1,0),0)</f>
        <v>0</v>
      </c>
      <c r="FK526">
        <f>IF(LEN(Table1[[#This Row],[Ledger 3]])&gt;0,IF(TYPE(VLOOKUP(Table1[[#This Row],[Ledger 3]],GZ:GZ,1,0))=16,1,0),0)</f>
        <v>0</v>
      </c>
      <c r="FL526">
        <f>IF(LEN(Table1[[#This Row],[Ledger 4]])&gt;0,IF(TYPE(VLOOKUP(Table1[[#This Row],[Ledger 4]],GZ:GZ,1,0))=16,1,0),0)</f>
        <v>0</v>
      </c>
      <c r="FM526">
        <f>IF(LEN(Table1[[#This Row],[Ledger 5]])&gt;0,IF(TYPE(VLOOKUP(Table1[[#This Row],[Ledger 5]],GZ:GZ,1,0))=16,1,0),0)</f>
        <v>0</v>
      </c>
      <c r="FN526">
        <f>IF(LEN(Table1[[#This Row],[Ledger 6]])&gt;0,IF(TYPE(VLOOKUP(Table1[[#This Row],[Ledger 6]],$GZ:$GZ,1,0))=16,1,0),0)</f>
        <v>0</v>
      </c>
      <c r="FO526">
        <f>IF(LEN(Table1[[#This Row],[Ledger 7]])&gt;0,IF(TYPE(VLOOKUP(Table1[[#This Row],[Ledger 7]],$GZ:$GZ,1,0))=16,1,0),0)</f>
        <v>0</v>
      </c>
      <c r="FP526">
        <f>IF(LEN(Table1[[#This Row],[Ledger 8]])&gt;0,IF(TYPE(VLOOKUP(Table1[[#This Row],[Ledger 8]],$GZ:$GZ,1,0))=16,1,0),0)</f>
        <v>0</v>
      </c>
      <c r="FQ526">
        <f>IF(LEN(Table1[[#This Row],[Ledger 9]])&gt;0,IF(TYPE(VLOOKUP(Table1[[#This Row],[Ledger 9]],$GZ:$GZ,1,0))=16,1,0),0)</f>
        <v>0</v>
      </c>
      <c r="FR526">
        <f>IF(LEN(Table1[[#This Row],[Ledger 10]])&gt;0,IF(TYPE(VLOOKUP(Table1[[#This Row],[Ledger 10]],$GZ:$GZ,1,0))=16,1,0),0)</f>
        <v>0</v>
      </c>
      <c r="FS526">
        <f>IF(LEN(Table1[[#This Row],[Ledger 11]])&gt;0,IF(TYPE(VLOOKUP(Table1[[#This Row],[Ledger 11]],$GZ:$GZ,1,0))=16,1,0),0)</f>
        <v>0</v>
      </c>
      <c r="FT526">
        <f>IF(LEN(Table1[[#This Row],[Ledger 12]])&gt;0,IF(TYPE(VLOOKUP(Table1[[#This Row],[Ledger 12]],$GZ:$GZ,1,0))=16,1,0),0)</f>
        <v>0</v>
      </c>
      <c r="FU526">
        <f>IF(LEN(Table1[[#This Row],[Ledger 13]])&gt;0,IF(TYPE(VLOOKUP(Table1[[#This Row],[Ledger 13]],$GZ:$GZ,1,0))=16,1,0),0)</f>
        <v>0</v>
      </c>
      <c r="FV526">
        <f>IF(LEN(Table1[[#This Row],[Ledger 14]])&gt;0,IF(TYPE(VLOOKUP(Table1[[#This Row],[Ledger 14]],$GZ:$GZ,1,0))=16,1,0),0)</f>
        <v>0</v>
      </c>
      <c r="FW526">
        <f>IF(LEN(Table1[[#This Row],[Ledger 15]])&gt;0,IF(TYPE(VLOOKUP(Table1[[#This Row],[Ledger 15]],$GZ:$GZ,1,0))=16,1,0),0)</f>
        <v>0</v>
      </c>
    </row>
    <row r="527" spans="4:179" ht="33" customHeight="1" x14ac:dyDescent="0.45">
      <c r="D527" s="8">
        <f t="shared" si="17"/>
        <v>522</v>
      </c>
      <c r="E527" s="32"/>
      <c r="F527" s="34"/>
      <c r="G527" s="34"/>
      <c r="H527" s="34"/>
      <c r="I527" s="34"/>
      <c r="J527" s="38"/>
      <c r="K527" s="33"/>
      <c r="L527" s="36"/>
      <c r="M527" s="35"/>
      <c r="N527" s="34"/>
      <c r="O527" s="41"/>
      <c r="P527" s="35"/>
      <c r="Q527" s="34"/>
      <c r="R527" s="37"/>
      <c r="S527" s="35"/>
      <c r="T527" s="34"/>
      <c r="U527" s="37"/>
      <c r="V527" s="35"/>
      <c r="W527" s="34"/>
      <c r="X527" s="37"/>
      <c r="Y527" s="35"/>
      <c r="Z527" s="34"/>
      <c r="AA527" s="37"/>
      <c r="AB527" s="35"/>
      <c r="AC527" s="34"/>
      <c r="AD527" s="37"/>
      <c r="AE527" s="35"/>
      <c r="AF527" s="34"/>
      <c r="AG527" s="37"/>
      <c r="AH527" s="35"/>
      <c r="AI527" s="34"/>
      <c r="AJ527" s="37"/>
      <c r="AK527" s="35"/>
      <c r="AL527" s="34"/>
      <c r="AM527" s="37"/>
      <c r="AN527" s="35"/>
      <c r="AO527" s="34"/>
      <c r="AP527" s="37"/>
      <c r="AQ527" s="35"/>
      <c r="AR527" s="34"/>
      <c r="AS527" s="37"/>
      <c r="AT527" s="35"/>
      <c r="AU527" s="34"/>
      <c r="AV527" s="37"/>
      <c r="AW527" s="35"/>
      <c r="AX527" s="34"/>
      <c r="AY527" s="37"/>
      <c r="AZ527" s="35"/>
      <c r="BA527" s="34"/>
      <c r="BB527" s="37"/>
      <c r="BC5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7" s="7"/>
      <c r="BF527" t="str">
        <f>IF(Table1[[#This Row],[Date]]="","","&amp;lt;VOUCHER REMOTEID="&amp;""""&amp;$A$11&amp;$A$13&amp;ROW()&amp;""""&amp;" VCHTYPE="""&amp;F527&amp;""" ACTION="""&amp;"Create"&amp;"""&amp;gt;")</f>
        <v/>
      </c>
      <c r="BG527" t="str">
        <f>IF(Table1[[#This Row],[Date]]="","",TEXT(Table1[[#This Row],[Date]],"yyyymmdd"))</f>
        <v/>
      </c>
      <c r="BH527" t="str">
        <f>Table1[[#This Row],[Date2]]</f>
        <v/>
      </c>
      <c r="BI527" t="str">
        <f>IF(Table1[[#This Row],[Date]]="","",Table1[[#This Row],[Voucher Type]])</f>
        <v/>
      </c>
      <c r="BJ527" t="str">
        <f>IF(Table1[[#This Row],[Ref No / Invoice No]]="","",Table1[[#This Row],[Ref No / Invoice No]])</f>
        <v/>
      </c>
      <c r="BK527" t="str">
        <f>IF(Table1[[#This Row],[Voucher No]]="","",Table1[[#This Row],[Voucher No]])</f>
        <v/>
      </c>
      <c r="BL527" t="str">
        <f>IF(Table1[[#This Row],[Date]]="","",Table1[[#This Row],[Narration]])</f>
        <v/>
      </c>
      <c r="BM527" t="str">
        <f>IF(Table1[[#This Row],[Date]]="","",$A$11&amp;$A$13&amp;ROW())</f>
        <v/>
      </c>
      <c r="BN527" t="str">
        <f>IF(Table1[[#This Row],[Date]]="","",$A$13)</f>
        <v/>
      </c>
      <c r="BP527" t="str">
        <f>IF(Table1[[#This Row],[Ledger 1]]="","","No")</f>
        <v/>
      </c>
      <c r="BQ527" t="str">
        <f>IF(Table1[[#This Row],[Date]]="","",IF(Table1[[#This Row],[Effect 1]]="Dr.","Yes","No"))</f>
        <v/>
      </c>
      <c r="BR527" t="str">
        <f>IF(Table1[[#This Row],[Date]]="","",Table1[[#This Row],[Ledger 1]])</f>
        <v/>
      </c>
      <c r="BS527" t="str">
        <f>IF(Table1[[#This Row],[Date]]="","",IF(Table1[[#This Row],[Effect 1]]="Dr.",-Table1[[#This Row],[Amount 1]],Table1[[#This Row],[Amount 1]]))</f>
        <v/>
      </c>
      <c r="BV527" t="str">
        <f>IF(Table1[[#This Row],[Ledger 2]]="","","No")</f>
        <v/>
      </c>
      <c r="BW527" t="str">
        <f>IF(Table1[[#This Row],[Date]]="","",IF(Table1[[#This Row],[Effect 2]]="Dr.","Yes","No"))</f>
        <v/>
      </c>
      <c r="BX527" t="str">
        <f>IF(Table1[[#This Row],[Date]]="","",Table1[[#This Row],[Ledger 2]])</f>
        <v/>
      </c>
      <c r="BY527" t="str">
        <f>IF(Table1[[#This Row],[Date]]="","",IF(Table1[[#This Row],[Effect 2]]="Dr.",-Table1[[#This Row],[Amount 2]],Table1[[#This Row],[Amount 2]]))</f>
        <v/>
      </c>
      <c r="CB527" t="str">
        <f>IF(Table1[[#This Row],[Ledger 3]]="","","No")</f>
        <v/>
      </c>
      <c r="CC527" t="str">
        <f>IF(Table1[[#This Row],[Ledger 3]]="","",IF(Table1[[#This Row],[Effect 3]]="Dr.","Yes","No"))</f>
        <v/>
      </c>
      <c r="CD527" t="str">
        <f>IF(Table1[[#This Row],[Ledger 3]]="","",Table1[[#This Row],[Ledger 3]])</f>
        <v/>
      </c>
      <c r="CE527" t="str">
        <f>IF(Table1[[#This Row],[Ledger 3]]="","",IF(Table1[[#This Row],[Effect 3]]="Dr.",-Table1[[#This Row],[Amount 3]],Table1[[#This Row],[Amount 3]]))</f>
        <v/>
      </c>
      <c r="CH527" t="str">
        <f>IF(Table1[[#This Row],[Ledger 4]]="","","No")</f>
        <v/>
      </c>
      <c r="CI527" t="str">
        <f>IF(Table1[[#This Row],[Ledger 4]]="","",IF(Table1[[#This Row],[Effect 4]]="Dr.","Yes","No"))</f>
        <v/>
      </c>
      <c r="CJ527" t="str">
        <f>IF(Table1[[#This Row],[Ledger 4]]="","",Table1[[#This Row],[Ledger 4]])</f>
        <v/>
      </c>
      <c r="CK527" t="str">
        <f>IF(Table1[[#This Row],[Ledger 4]]="","",IF(Table1[[#This Row],[Effect 4]]="Dr.",-Table1[[#This Row],[Amount 4]],Table1[[#This Row],[Amount 4]]))</f>
        <v/>
      </c>
      <c r="CN527" t="str">
        <f>IF(Table1[[#This Row],[Ledger 5]]="","","No")</f>
        <v/>
      </c>
      <c r="CO527" t="str">
        <f>IF(Table1[[#This Row],[Ledger 5]]="","",IF(Table1[[#This Row],[Effect 5]]="Dr.","Yes","No"))</f>
        <v/>
      </c>
      <c r="CP527" t="str">
        <f>IF(Table1[[#This Row],[Ledger 5]]="","",Table1[[#This Row],[Ledger 5]])</f>
        <v/>
      </c>
      <c r="CQ527" t="str">
        <f>IF(Table1[[#This Row],[Ledger 5]]="","",IF(Table1[[#This Row],[Effect 5]]="Dr.",-Table1[[#This Row],[Amount 5]],Table1[[#This Row],[Amount 5]]))</f>
        <v/>
      </c>
      <c r="CT527" t="str">
        <f>IF(Table1[[#This Row],[Ledger 6]]="","","No")</f>
        <v/>
      </c>
      <c r="CU527" t="str">
        <f>IF(Table1[[#This Row],[Ledger 6]]="","",IF(Table1[[#This Row],[Effect 6]]="Dr.","Yes","No"))</f>
        <v/>
      </c>
      <c r="CV527" t="str">
        <f>IF(Table1[[#This Row],[Ledger 6]]="","",Table1[[#This Row],[Ledger 6]])</f>
        <v/>
      </c>
      <c r="CW527" t="str">
        <f>IF(Table1[[#This Row],[Ledger 6]]="","",IF(Table1[[#This Row],[Effect 6]]="Dr.",-Table1[[#This Row],[Amount 6]],Table1[[#This Row],[Amount 6]]))</f>
        <v/>
      </c>
      <c r="CZ527" t="str">
        <f>IF(Table1[[#This Row],[Ledger 7]]="","","No")</f>
        <v/>
      </c>
      <c r="DA527" t="str">
        <f>IF(Table1[[#This Row],[Ledger 7]]="","",IF(Table1[[#This Row],[Effect 7]]="Dr.","Yes","No"))</f>
        <v/>
      </c>
      <c r="DB527" t="str">
        <f>IF(Table1[[#This Row],[Ledger 7]]="","",Table1[[#This Row],[Ledger 7]])</f>
        <v/>
      </c>
      <c r="DC527" t="str">
        <f>IF(Table1[[#This Row],[Ledger 7]]="","",IF(Table1[[#This Row],[Effect 7]]="Dr.",-Table1[[#This Row],[Amount 7]],Table1[[#This Row],[Amount 7]]))</f>
        <v/>
      </c>
      <c r="DF527" t="str">
        <f>IF(Table1[[#This Row],[Ledger 8]]="","","No")</f>
        <v/>
      </c>
      <c r="DG527" t="str">
        <f>IF(Table1[[#This Row],[Ledger 8]]="","",IF(Table1[[#This Row],[Effect 8]]="Dr.","Yes","No"))</f>
        <v/>
      </c>
      <c r="DH527" t="str">
        <f>IF(Table1[[#This Row],[Ledger 8]]="","",Table1[[#This Row],[Ledger 8]])</f>
        <v/>
      </c>
      <c r="DI527" t="str">
        <f>IF(Table1[[#This Row],[Ledger 8]]="","",IF(Table1[[#This Row],[Effect 8]]="Dr.",-Table1[[#This Row],[Amount 8]],Table1[[#This Row],[Amount 8]]))</f>
        <v/>
      </c>
      <c r="DL527" t="str">
        <f>IF(Table1[[#This Row],[Ledger 9]]="","","No")</f>
        <v/>
      </c>
      <c r="DM527" t="str">
        <f>IF(Table1[[#This Row],[Ledger 9]]="","",IF(Table1[[#This Row],[Effect 9]]="Dr.","Yes","No"))</f>
        <v/>
      </c>
      <c r="DN527" t="str">
        <f>IF(Table1[[#This Row],[Ledger 9]]="","",Table1[[#This Row],[Ledger 9]])</f>
        <v/>
      </c>
      <c r="DO527" t="str">
        <f>IF(Table1[[#This Row],[Ledger 9]]="","",IF(Table1[[#This Row],[Effect 9]]="Dr.",-Table1[[#This Row],[Amount 9]],Table1[[#This Row],[Amount 9]]))</f>
        <v/>
      </c>
      <c r="DR527" t="str">
        <f>IF(Table1[[#This Row],[Ledger 10]]="","","No")</f>
        <v/>
      </c>
      <c r="DS527" t="str">
        <f>IF(Table1[[#This Row],[Ledger 10]]="","",IF(Table1[[#This Row],[Effect 10]]="Dr.","Yes","No"))</f>
        <v/>
      </c>
      <c r="DT527" t="str">
        <f>IF(Table1[[#This Row],[Ledger 10]]="","",Table1[[#This Row],[Ledger 10]])</f>
        <v/>
      </c>
      <c r="DU527" t="str">
        <f>IF(Table1[[#This Row],[Ledger 10]]="","",IF(Table1[[#This Row],[Effect 10]]="Dr.",-Table1[[#This Row],[Amount 10]],Table1[[#This Row],[Amount 10]]))</f>
        <v/>
      </c>
      <c r="DX527" t="str">
        <f>IF(Table1[[#This Row],[Ledger 11]]="","","No")</f>
        <v/>
      </c>
      <c r="DY527" t="str">
        <f>IF(Table1[[#This Row],[Ledger 11]]="","",IF(Table1[[#This Row],[Effect 11]]="Dr.","Yes","No"))</f>
        <v/>
      </c>
      <c r="DZ527" t="str">
        <f>IF(Table1[[#This Row],[Ledger 11]]="","",Table1[[#This Row],[Ledger 11]])</f>
        <v/>
      </c>
      <c r="EA527" t="str">
        <f>IF(Table1[[#This Row],[Ledger 11]]="","",IF(Table1[[#This Row],[Effect 11]]="Dr.",-Table1[[#This Row],[Amount 11]],Table1[[#This Row],[Amount 11]]))</f>
        <v/>
      </c>
      <c r="ED527" t="str">
        <f>IF(Table1[[#This Row],[Ledger 12]]="","","No")</f>
        <v/>
      </c>
      <c r="EE527" t="str">
        <f>IF(Table1[[#This Row],[Ledger 12]]="","",IF(Table1[[#This Row],[Effect 12]]="Dr.","Yes","No"))</f>
        <v/>
      </c>
      <c r="EF527" t="str">
        <f>IF(Table1[[#This Row],[Ledger 12]]="","",Table1[[#This Row],[Ledger 12]])</f>
        <v/>
      </c>
      <c r="EG527" t="str">
        <f>IF(Table1[[#This Row],[Ledger 12]]="","",IF(Table1[[#This Row],[Effect 12]]="Dr.",-Table1[[#This Row],[Amount 12]],Table1[[#This Row],[Amount 12]]))</f>
        <v/>
      </c>
      <c r="EJ527" t="str">
        <f>IF(Table1[[#This Row],[Ledger 13]]="","","No")</f>
        <v/>
      </c>
      <c r="EK527" t="str">
        <f>IF(Table1[[#This Row],[Ledger 13]]="","",IF(Table1[[#This Row],[Effect 13]]="Dr.","Yes","No"))</f>
        <v/>
      </c>
      <c r="EL527" t="str">
        <f>IF(Table1[[#This Row],[Ledger 13]]="","",Table1[[#This Row],[Ledger 13]])</f>
        <v/>
      </c>
      <c r="EM527" t="str">
        <f>IF(Table1[[#This Row],[Ledger 13]]="","",IF(Table1[[#This Row],[Effect 13]]="Dr.",-Table1[[#This Row],[Amount 13]],Table1[[#This Row],[Amount 13]]))</f>
        <v/>
      </c>
      <c r="EP527" t="str">
        <f>IF(Table1[[#This Row],[Ledger 14]]="","","No")</f>
        <v/>
      </c>
      <c r="EQ527" t="str">
        <f>IF(Table1[[#This Row],[Ledger 14]]="","",IF(Table1[[#This Row],[Effect 14]]="Dr.","Yes","No"))</f>
        <v/>
      </c>
      <c r="ER527" t="str">
        <f>IF(Table1[[#This Row],[Ledger 14]]="","",Table1[[#This Row],[Ledger 14]])</f>
        <v/>
      </c>
      <c r="ES527" t="str">
        <f>IF(Table1[[#This Row],[Ledger 14]]="","",IF(Table1[[#This Row],[Effect 14]]="Dr.",-Table1[[#This Row],[Amount 14]],Table1[[#This Row],[Amount 14]]))</f>
        <v/>
      </c>
      <c r="EV527" t="str">
        <f>IF(Table1[[#This Row],[Ledger 15]]="","","No")</f>
        <v/>
      </c>
      <c r="EW527" t="str">
        <f>IF(Table1[[#This Row],[Ledger 15]]="","",IF(Table1[[#This Row],[Effect 15]]="Dr.","Yes","No"))</f>
        <v/>
      </c>
      <c r="EX527" t="str">
        <f>IF(Table1[[#This Row],[Ledger 15]]="","",Table1[[#This Row],[Ledger 15]])</f>
        <v/>
      </c>
      <c r="EY527" t="str">
        <f>IF(Table1[[#This Row],[Ledger 15]]="","",IF(Table1[[#This Row],[Effect 15]]="Dr.",-Table1[[#This Row],[Amount 15]],Table1[[#This Row],[Amount 15]]))</f>
        <v/>
      </c>
      <c r="FD5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7">
        <f>IF(Table1[[#This Row],[Date]]="",0,IF(AND(Table1[[#This Row],[Date]]&gt;=$FE$2,Table1[[#This Row],[Date]]&lt;=$FE$3),0,1))</f>
        <v>0</v>
      </c>
      <c r="FF527">
        <f>IF(Table1[[#This Row],[Date]]="",0,IF(TYPE(VLOOKUP(Table1[[#This Row],[Voucher Type]],Table1[[#All],[Voucher Type Master]],1,FALSE))=16,1,0))</f>
        <v>0</v>
      </c>
      <c r="FG527">
        <f>IF(TYPE(IF(Table1[[#This Row],[Date]]="",0,IF(VLOOKUP(Table1[[#This Row],[Voucher Type]],$FY$5:$FZ$13,2,0)=Table1[[#This Row],[Effect 1]],0,1)))=16,1,0)</f>
        <v>0</v>
      </c>
      <c r="FH5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7">
        <f>IF(LEN(Table1[[#This Row],[Ledger 1]])&gt;0,IF(TYPE(VLOOKUP(Table1[[#This Row],[Ledger 1]],GZ:GZ,1,0))=16,1,0),0)</f>
        <v>0</v>
      </c>
      <c r="FJ527">
        <f>IF(LEN(Table1[[#This Row],[Ledger 2]])&gt;0,IF(TYPE(VLOOKUP(Table1[[#This Row],[Ledger 2]],GZ:GZ,1,0))=16,1,0),0)</f>
        <v>0</v>
      </c>
      <c r="FK527">
        <f>IF(LEN(Table1[[#This Row],[Ledger 3]])&gt;0,IF(TYPE(VLOOKUP(Table1[[#This Row],[Ledger 3]],GZ:GZ,1,0))=16,1,0),0)</f>
        <v>0</v>
      </c>
      <c r="FL527">
        <f>IF(LEN(Table1[[#This Row],[Ledger 4]])&gt;0,IF(TYPE(VLOOKUP(Table1[[#This Row],[Ledger 4]],GZ:GZ,1,0))=16,1,0),0)</f>
        <v>0</v>
      </c>
      <c r="FM527">
        <f>IF(LEN(Table1[[#This Row],[Ledger 5]])&gt;0,IF(TYPE(VLOOKUP(Table1[[#This Row],[Ledger 5]],GZ:GZ,1,0))=16,1,0),0)</f>
        <v>0</v>
      </c>
      <c r="FN527">
        <f>IF(LEN(Table1[[#This Row],[Ledger 6]])&gt;0,IF(TYPE(VLOOKUP(Table1[[#This Row],[Ledger 6]],$GZ:$GZ,1,0))=16,1,0),0)</f>
        <v>0</v>
      </c>
      <c r="FO527">
        <f>IF(LEN(Table1[[#This Row],[Ledger 7]])&gt;0,IF(TYPE(VLOOKUP(Table1[[#This Row],[Ledger 7]],$GZ:$GZ,1,0))=16,1,0),0)</f>
        <v>0</v>
      </c>
      <c r="FP527">
        <f>IF(LEN(Table1[[#This Row],[Ledger 8]])&gt;0,IF(TYPE(VLOOKUP(Table1[[#This Row],[Ledger 8]],$GZ:$GZ,1,0))=16,1,0),0)</f>
        <v>0</v>
      </c>
      <c r="FQ527">
        <f>IF(LEN(Table1[[#This Row],[Ledger 9]])&gt;0,IF(TYPE(VLOOKUP(Table1[[#This Row],[Ledger 9]],$GZ:$GZ,1,0))=16,1,0),0)</f>
        <v>0</v>
      </c>
      <c r="FR527">
        <f>IF(LEN(Table1[[#This Row],[Ledger 10]])&gt;0,IF(TYPE(VLOOKUP(Table1[[#This Row],[Ledger 10]],$GZ:$GZ,1,0))=16,1,0),0)</f>
        <v>0</v>
      </c>
      <c r="FS527">
        <f>IF(LEN(Table1[[#This Row],[Ledger 11]])&gt;0,IF(TYPE(VLOOKUP(Table1[[#This Row],[Ledger 11]],$GZ:$GZ,1,0))=16,1,0),0)</f>
        <v>0</v>
      </c>
      <c r="FT527">
        <f>IF(LEN(Table1[[#This Row],[Ledger 12]])&gt;0,IF(TYPE(VLOOKUP(Table1[[#This Row],[Ledger 12]],$GZ:$GZ,1,0))=16,1,0),0)</f>
        <v>0</v>
      </c>
      <c r="FU527">
        <f>IF(LEN(Table1[[#This Row],[Ledger 13]])&gt;0,IF(TYPE(VLOOKUP(Table1[[#This Row],[Ledger 13]],$GZ:$GZ,1,0))=16,1,0),0)</f>
        <v>0</v>
      </c>
      <c r="FV527">
        <f>IF(LEN(Table1[[#This Row],[Ledger 14]])&gt;0,IF(TYPE(VLOOKUP(Table1[[#This Row],[Ledger 14]],$GZ:$GZ,1,0))=16,1,0),0)</f>
        <v>0</v>
      </c>
      <c r="FW527">
        <f>IF(LEN(Table1[[#This Row],[Ledger 15]])&gt;0,IF(TYPE(VLOOKUP(Table1[[#This Row],[Ledger 15]],$GZ:$GZ,1,0))=16,1,0),0)</f>
        <v>0</v>
      </c>
    </row>
    <row r="528" spans="4:179" ht="33" customHeight="1" x14ac:dyDescent="0.45">
      <c r="D528" s="8">
        <f t="shared" si="17"/>
        <v>523</v>
      </c>
      <c r="E528" s="32"/>
      <c r="F528" s="34"/>
      <c r="G528" s="34"/>
      <c r="H528" s="34"/>
      <c r="I528" s="34"/>
      <c r="J528" s="38"/>
      <c r="K528" s="33"/>
      <c r="L528" s="36"/>
      <c r="M528" s="35"/>
      <c r="N528" s="34"/>
      <c r="O528" s="41"/>
      <c r="P528" s="35"/>
      <c r="Q528" s="34"/>
      <c r="R528" s="37"/>
      <c r="S528" s="35"/>
      <c r="T528" s="34"/>
      <c r="U528" s="37"/>
      <c r="V528" s="35"/>
      <c r="W528" s="34"/>
      <c r="X528" s="37"/>
      <c r="Y528" s="35"/>
      <c r="Z528" s="34"/>
      <c r="AA528" s="37"/>
      <c r="AB528" s="35"/>
      <c r="AC528" s="34"/>
      <c r="AD528" s="37"/>
      <c r="AE528" s="35"/>
      <c r="AF528" s="34"/>
      <c r="AG528" s="37"/>
      <c r="AH528" s="35"/>
      <c r="AI528" s="34"/>
      <c r="AJ528" s="37"/>
      <c r="AK528" s="35"/>
      <c r="AL528" s="34"/>
      <c r="AM528" s="37"/>
      <c r="AN528" s="35"/>
      <c r="AO528" s="34"/>
      <c r="AP528" s="37"/>
      <c r="AQ528" s="35"/>
      <c r="AR528" s="34"/>
      <c r="AS528" s="37"/>
      <c r="AT528" s="35"/>
      <c r="AU528" s="34"/>
      <c r="AV528" s="37"/>
      <c r="AW528" s="35"/>
      <c r="AX528" s="34"/>
      <c r="AY528" s="37"/>
      <c r="AZ528" s="35"/>
      <c r="BA528" s="34"/>
      <c r="BB528" s="37"/>
      <c r="BC5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8" s="7"/>
      <c r="BF528" t="str">
        <f>IF(Table1[[#This Row],[Date]]="","","&amp;lt;VOUCHER REMOTEID="&amp;""""&amp;$A$11&amp;$A$13&amp;ROW()&amp;""""&amp;" VCHTYPE="""&amp;F528&amp;""" ACTION="""&amp;"Create"&amp;"""&amp;gt;")</f>
        <v/>
      </c>
      <c r="BG528" t="str">
        <f>IF(Table1[[#This Row],[Date]]="","",TEXT(Table1[[#This Row],[Date]],"yyyymmdd"))</f>
        <v/>
      </c>
      <c r="BH528" t="str">
        <f>Table1[[#This Row],[Date2]]</f>
        <v/>
      </c>
      <c r="BI528" t="str">
        <f>IF(Table1[[#This Row],[Date]]="","",Table1[[#This Row],[Voucher Type]])</f>
        <v/>
      </c>
      <c r="BJ528" t="str">
        <f>IF(Table1[[#This Row],[Ref No / Invoice No]]="","",Table1[[#This Row],[Ref No / Invoice No]])</f>
        <v/>
      </c>
      <c r="BK528" t="str">
        <f>IF(Table1[[#This Row],[Voucher No]]="","",Table1[[#This Row],[Voucher No]])</f>
        <v/>
      </c>
      <c r="BL528" t="str">
        <f>IF(Table1[[#This Row],[Date]]="","",Table1[[#This Row],[Narration]])</f>
        <v/>
      </c>
      <c r="BM528" t="str">
        <f>IF(Table1[[#This Row],[Date]]="","",$A$11&amp;$A$13&amp;ROW())</f>
        <v/>
      </c>
      <c r="BN528" t="str">
        <f>IF(Table1[[#This Row],[Date]]="","",$A$13)</f>
        <v/>
      </c>
      <c r="BP528" t="str">
        <f>IF(Table1[[#This Row],[Ledger 1]]="","","No")</f>
        <v/>
      </c>
      <c r="BQ528" t="str">
        <f>IF(Table1[[#This Row],[Date]]="","",IF(Table1[[#This Row],[Effect 1]]="Dr.","Yes","No"))</f>
        <v/>
      </c>
      <c r="BR528" t="str">
        <f>IF(Table1[[#This Row],[Date]]="","",Table1[[#This Row],[Ledger 1]])</f>
        <v/>
      </c>
      <c r="BS528" t="str">
        <f>IF(Table1[[#This Row],[Date]]="","",IF(Table1[[#This Row],[Effect 1]]="Dr.",-Table1[[#This Row],[Amount 1]],Table1[[#This Row],[Amount 1]]))</f>
        <v/>
      </c>
      <c r="BV528" t="str">
        <f>IF(Table1[[#This Row],[Ledger 2]]="","","No")</f>
        <v/>
      </c>
      <c r="BW528" t="str">
        <f>IF(Table1[[#This Row],[Date]]="","",IF(Table1[[#This Row],[Effect 2]]="Dr.","Yes","No"))</f>
        <v/>
      </c>
      <c r="BX528" t="str">
        <f>IF(Table1[[#This Row],[Date]]="","",Table1[[#This Row],[Ledger 2]])</f>
        <v/>
      </c>
      <c r="BY528" t="str">
        <f>IF(Table1[[#This Row],[Date]]="","",IF(Table1[[#This Row],[Effect 2]]="Dr.",-Table1[[#This Row],[Amount 2]],Table1[[#This Row],[Amount 2]]))</f>
        <v/>
      </c>
      <c r="CB528" t="str">
        <f>IF(Table1[[#This Row],[Ledger 3]]="","","No")</f>
        <v/>
      </c>
      <c r="CC528" t="str">
        <f>IF(Table1[[#This Row],[Ledger 3]]="","",IF(Table1[[#This Row],[Effect 3]]="Dr.","Yes","No"))</f>
        <v/>
      </c>
      <c r="CD528" t="str">
        <f>IF(Table1[[#This Row],[Ledger 3]]="","",Table1[[#This Row],[Ledger 3]])</f>
        <v/>
      </c>
      <c r="CE528" t="str">
        <f>IF(Table1[[#This Row],[Ledger 3]]="","",IF(Table1[[#This Row],[Effect 3]]="Dr.",-Table1[[#This Row],[Amount 3]],Table1[[#This Row],[Amount 3]]))</f>
        <v/>
      </c>
      <c r="CH528" t="str">
        <f>IF(Table1[[#This Row],[Ledger 4]]="","","No")</f>
        <v/>
      </c>
      <c r="CI528" t="str">
        <f>IF(Table1[[#This Row],[Ledger 4]]="","",IF(Table1[[#This Row],[Effect 4]]="Dr.","Yes","No"))</f>
        <v/>
      </c>
      <c r="CJ528" t="str">
        <f>IF(Table1[[#This Row],[Ledger 4]]="","",Table1[[#This Row],[Ledger 4]])</f>
        <v/>
      </c>
      <c r="CK528" t="str">
        <f>IF(Table1[[#This Row],[Ledger 4]]="","",IF(Table1[[#This Row],[Effect 4]]="Dr.",-Table1[[#This Row],[Amount 4]],Table1[[#This Row],[Amount 4]]))</f>
        <v/>
      </c>
      <c r="CN528" t="str">
        <f>IF(Table1[[#This Row],[Ledger 5]]="","","No")</f>
        <v/>
      </c>
      <c r="CO528" t="str">
        <f>IF(Table1[[#This Row],[Ledger 5]]="","",IF(Table1[[#This Row],[Effect 5]]="Dr.","Yes","No"))</f>
        <v/>
      </c>
      <c r="CP528" t="str">
        <f>IF(Table1[[#This Row],[Ledger 5]]="","",Table1[[#This Row],[Ledger 5]])</f>
        <v/>
      </c>
      <c r="CQ528" t="str">
        <f>IF(Table1[[#This Row],[Ledger 5]]="","",IF(Table1[[#This Row],[Effect 5]]="Dr.",-Table1[[#This Row],[Amount 5]],Table1[[#This Row],[Amount 5]]))</f>
        <v/>
      </c>
      <c r="CT528" t="str">
        <f>IF(Table1[[#This Row],[Ledger 6]]="","","No")</f>
        <v/>
      </c>
      <c r="CU528" t="str">
        <f>IF(Table1[[#This Row],[Ledger 6]]="","",IF(Table1[[#This Row],[Effect 6]]="Dr.","Yes","No"))</f>
        <v/>
      </c>
      <c r="CV528" t="str">
        <f>IF(Table1[[#This Row],[Ledger 6]]="","",Table1[[#This Row],[Ledger 6]])</f>
        <v/>
      </c>
      <c r="CW528" t="str">
        <f>IF(Table1[[#This Row],[Ledger 6]]="","",IF(Table1[[#This Row],[Effect 6]]="Dr.",-Table1[[#This Row],[Amount 6]],Table1[[#This Row],[Amount 6]]))</f>
        <v/>
      </c>
      <c r="CZ528" t="str">
        <f>IF(Table1[[#This Row],[Ledger 7]]="","","No")</f>
        <v/>
      </c>
      <c r="DA528" t="str">
        <f>IF(Table1[[#This Row],[Ledger 7]]="","",IF(Table1[[#This Row],[Effect 7]]="Dr.","Yes","No"))</f>
        <v/>
      </c>
      <c r="DB528" t="str">
        <f>IF(Table1[[#This Row],[Ledger 7]]="","",Table1[[#This Row],[Ledger 7]])</f>
        <v/>
      </c>
      <c r="DC528" t="str">
        <f>IF(Table1[[#This Row],[Ledger 7]]="","",IF(Table1[[#This Row],[Effect 7]]="Dr.",-Table1[[#This Row],[Amount 7]],Table1[[#This Row],[Amount 7]]))</f>
        <v/>
      </c>
      <c r="DF528" t="str">
        <f>IF(Table1[[#This Row],[Ledger 8]]="","","No")</f>
        <v/>
      </c>
      <c r="DG528" t="str">
        <f>IF(Table1[[#This Row],[Ledger 8]]="","",IF(Table1[[#This Row],[Effect 8]]="Dr.","Yes","No"))</f>
        <v/>
      </c>
      <c r="DH528" t="str">
        <f>IF(Table1[[#This Row],[Ledger 8]]="","",Table1[[#This Row],[Ledger 8]])</f>
        <v/>
      </c>
      <c r="DI528" t="str">
        <f>IF(Table1[[#This Row],[Ledger 8]]="","",IF(Table1[[#This Row],[Effect 8]]="Dr.",-Table1[[#This Row],[Amount 8]],Table1[[#This Row],[Amount 8]]))</f>
        <v/>
      </c>
      <c r="DL528" t="str">
        <f>IF(Table1[[#This Row],[Ledger 9]]="","","No")</f>
        <v/>
      </c>
      <c r="DM528" t="str">
        <f>IF(Table1[[#This Row],[Ledger 9]]="","",IF(Table1[[#This Row],[Effect 9]]="Dr.","Yes","No"))</f>
        <v/>
      </c>
      <c r="DN528" t="str">
        <f>IF(Table1[[#This Row],[Ledger 9]]="","",Table1[[#This Row],[Ledger 9]])</f>
        <v/>
      </c>
      <c r="DO528" t="str">
        <f>IF(Table1[[#This Row],[Ledger 9]]="","",IF(Table1[[#This Row],[Effect 9]]="Dr.",-Table1[[#This Row],[Amount 9]],Table1[[#This Row],[Amount 9]]))</f>
        <v/>
      </c>
      <c r="DR528" t="str">
        <f>IF(Table1[[#This Row],[Ledger 10]]="","","No")</f>
        <v/>
      </c>
      <c r="DS528" t="str">
        <f>IF(Table1[[#This Row],[Ledger 10]]="","",IF(Table1[[#This Row],[Effect 10]]="Dr.","Yes","No"))</f>
        <v/>
      </c>
      <c r="DT528" t="str">
        <f>IF(Table1[[#This Row],[Ledger 10]]="","",Table1[[#This Row],[Ledger 10]])</f>
        <v/>
      </c>
      <c r="DU528" t="str">
        <f>IF(Table1[[#This Row],[Ledger 10]]="","",IF(Table1[[#This Row],[Effect 10]]="Dr.",-Table1[[#This Row],[Amount 10]],Table1[[#This Row],[Amount 10]]))</f>
        <v/>
      </c>
      <c r="DX528" t="str">
        <f>IF(Table1[[#This Row],[Ledger 11]]="","","No")</f>
        <v/>
      </c>
      <c r="DY528" t="str">
        <f>IF(Table1[[#This Row],[Ledger 11]]="","",IF(Table1[[#This Row],[Effect 11]]="Dr.","Yes","No"))</f>
        <v/>
      </c>
      <c r="DZ528" t="str">
        <f>IF(Table1[[#This Row],[Ledger 11]]="","",Table1[[#This Row],[Ledger 11]])</f>
        <v/>
      </c>
      <c r="EA528" t="str">
        <f>IF(Table1[[#This Row],[Ledger 11]]="","",IF(Table1[[#This Row],[Effect 11]]="Dr.",-Table1[[#This Row],[Amount 11]],Table1[[#This Row],[Amount 11]]))</f>
        <v/>
      </c>
      <c r="ED528" t="str">
        <f>IF(Table1[[#This Row],[Ledger 12]]="","","No")</f>
        <v/>
      </c>
      <c r="EE528" t="str">
        <f>IF(Table1[[#This Row],[Ledger 12]]="","",IF(Table1[[#This Row],[Effect 12]]="Dr.","Yes","No"))</f>
        <v/>
      </c>
      <c r="EF528" t="str">
        <f>IF(Table1[[#This Row],[Ledger 12]]="","",Table1[[#This Row],[Ledger 12]])</f>
        <v/>
      </c>
      <c r="EG528" t="str">
        <f>IF(Table1[[#This Row],[Ledger 12]]="","",IF(Table1[[#This Row],[Effect 12]]="Dr.",-Table1[[#This Row],[Amount 12]],Table1[[#This Row],[Amount 12]]))</f>
        <v/>
      </c>
      <c r="EJ528" t="str">
        <f>IF(Table1[[#This Row],[Ledger 13]]="","","No")</f>
        <v/>
      </c>
      <c r="EK528" t="str">
        <f>IF(Table1[[#This Row],[Ledger 13]]="","",IF(Table1[[#This Row],[Effect 13]]="Dr.","Yes","No"))</f>
        <v/>
      </c>
      <c r="EL528" t="str">
        <f>IF(Table1[[#This Row],[Ledger 13]]="","",Table1[[#This Row],[Ledger 13]])</f>
        <v/>
      </c>
      <c r="EM528" t="str">
        <f>IF(Table1[[#This Row],[Ledger 13]]="","",IF(Table1[[#This Row],[Effect 13]]="Dr.",-Table1[[#This Row],[Amount 13]],Table1[[#This Row],[Amount 13]]))</f>
        <v/>
      </c>
      <c r="EP528" t="str">
        <f>IF(Table1[[#This Row],[Ledger 14]]="","","No")</f>
        <v/>
      </c>
      <c r="EQ528" t="str">
        <f>IF(Table1[[#This Row],[Ledger 14]]="","",IF(Table1[[#This Row],[Effect 14]]="Dr.","Yes","No"))</f>
        <v/>
      </c>
      <c r="ER528" t="str">
        <f>IF(Table1[[#This Row],[Ledger 14]]="","",Table1[[#This Row],[Ledger 14]])</f>
        <v/>
      </c>
      <c r="ES528" t="str">
        <f>IF(Table1[[#This Row],[Ledger 14]]="","",IF(Table1[[#This Row],[Effect 14]]="Dr.",-Table1[[#This Row],[Amount 14]],Table1[[#This Row],[Amount 14]]))</f>
        <v/>
      </c>
      <c r="EV528" t="str">
        <f>IF(Table1[[#This Row],[Ledger 15]]="","","No")</f>
        <v/>
      </c>
      <c r="EW528" t="str">
        <f>IF(Table1[[#This Row],[Ledger 15]]="","",IF(Table1[[#This Row],[Effect 15]]="Dr.","Yes","No"))</f>
        <v/>
      </c>
      <c r="EX528" t="str">
        <f>IF(Table1[[#This Row],[Ledger 15]]="","",Table1[[#This Row],[Ledger 15]])</f>
        <v/>
      </c>
      <c r="EY528" t="str">
        <f>IF(Table1[[#This Row],[Ledger 15]]="","",IF(Table1[[#This Row],[Effect 15]]="Dr.",-Table1[[#This Row],[Amount 15]],Table1[[#This Row],[Amount 15]]))</f>
        <v/>
      </c>
      <c r="FD5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8">
        <f>IF(Table1[[#This Row],[Date]]="",0,IF(AND(Table1[[#This Row],[Date]]&gt;=$FE$2,Table1[[#This Row],[Date]]&lt;=$FE$3),0,1))</f>
        <v>0</v>
      </c>
      <c r="FF528">
        <f>IF(Table1[[#This Row],[Date]]="",0,IF(TYPE(VLOOKUP(Table1[[#This Row],[Voucher Type]],Table1[[#All],[Voucher Type Master]],1,FALSE))=16,1,0))</f>
        <v>0</v>
      </c>
      <c r="FG528">
        <f>IF(TYPE(IF(Table1[[#This Row],[Date]]="",0,IF(VLOOKUP(Table1[[#This Row],[Voucher Type]],$FY$5:$FZ$13,2,0)=Table1[[#This Row],[Effect 1]],0,1)))=16,1,0)</f>
        <v>0</v>
      </c>
      <c r="FH5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8">
        <f>IF(LEN(Table1[[#This Row],[Ledger 1]])&gt;0,IF(TYPE(VLOOKUP(Table1[[#This Row],[Ledger 1]],GZ:GZ,1,0))=16,1,0),0)</f>
        <v>0</v>
      </c>
      <c r="FJ528">
        <f>IF(LEN(Table1[[#This Row],[Ledger 2]])&gt;0,IF(TYPE(VLOOKUP(Table1[[#This Row],[Ledger 2]],GZ:GZ,1,0))=16,1,0),0)</f>
        <v>0</v>
      </c>
      <c r="FK528">
        <f>IF(LEN(Table1[[#This Row],[Ledger 3]])&gt;0,IF(TYPE(VLOOKUP(Table1[[#This Row],[Ledger 3]],GZ:GZ,1,0))=16,1,0),0)</f>
        <v>0</v>
      </c>
      <c r="FL528">
        <f>IF(LEN(Table1[[#This Row],[Ledger 4]])&gt;0,IF(TYPE(VLOOKUP(Table1[[#This Row],[Ledger 4]],GZ:GZ,1,0))=16,1,0),0)</f>
        <v>0</v>
      </c>
      <c r="FM528">
        <f>IF(LEN(Table1[[#This Row],[Ledger 5]])&gt;0,IF(TYPE(VLOOKUP(Table1[[#This Row],[Ledger 5]],GZ:GZ,1,0))=16,1,0),0)</f>
        <v>0</v>
      </c>
      <c r="FN528">
        <f>IF(LEN(Table1[[#This Row],[Ledger 6]])&gt;0,IF(TYPE(VLOOKUP(Table1[[#This Row],[Ledger 6]],$GZ:$GZ,1,0))=16,1,0),0)</f>
        <v>0</v>
      </c>
      <c r="FO528">
        <f>IF(LEN(Table1[[#This Row],[Ledger 7]])&gt;0,IF(TYPE(VLOOKUP(Table1[[#This Row],[Ledger 7]],$GZ:$GZ,1,0))=16,1,0),0)</f>
        <v>0</v>
      </c>
      <c r="FP528">
        <f>IF(LEN(Table1[[#This Row],[Ledger 8]])&gt;0,IF(TYPE(VLOOKUP(Table1[[#This Row],[Ledger 8]],$GZ:$GZ,1,0))=16,1,0),0)</f>
        <v>0</v>
      </c>
      <c r="FQ528">
        <f>IF(LEN(Table1[[#This Row],[Ledger 9]])&gt;0,IF(TYPE(VLOOKUP(Table1[[#This Row],[Ledger 9]],$GZ:$GZ,1,0))=16,1,0),0)</f>
        <v>0</v>
      </c>
      <c r="FR528">
        <f>IF(LEN(Table1[[#This Row],[Ledger 10]])&gt;0,IF(TYPE(VLOOKUP(Table1[[#This Row],[Ledger 10]],$GZ:$GZ,1,0))=16,1,0),0)</f>
        <v>0</v>
      </c>
      <c r="FS528">
        <f>IF(LEN(Table1[[#This Row],[Ledger 11]])&gt;0,IF(TYPE(VLOOKUP(Table1[[#This Row],[Ledger 11]],$GZ:$GZ,1,0))=16,1,0),0)</f>
        <v>0</v>
      </c>
      <c r="FT528">
        <f>IF(LEN(Table1[[#This Row],[Ledger 12]])&gt;0,IF(TYPE(VLOOKUP(Table1[[#This Row],[Ledger 12]],$GZ:$GZ,1,0))=16,1,0),0)</f>
        <v>0</v>
      </c>
      <c r="FU528">
        <f>IF(LEN(Table1[[#This Row],[Ledger 13]])&gt;0,IF(TYPE(VLOOKUP(Table1[[#This Row],[Ledger 13]],$GZ:$GZ,1,0))=16,1,0),0)</f>
        <v>0</v>
      </c>
      <c r="FV528">
        <f>IF(LEN(Table1[[#This Row],[Ledger 14]])&gt;0,IF(TYPE(VLOOKUP(Table1[[#This Row],[Ledger 14]],$GZ:$GZ,1,0))=16,1,0),0)</f>
        <v>0</v>
      </c>
      <c r="FW528">
        <f>IF(LEN(Table1[[#This Row],[Ledger 15]])&gt;0,IF(TYPE(VLOOKUP(Table1[[#This Row],[Ledger 15]],$GZ:$GZ,1,0))=16,1,0),0)</f>
        <v>0</v>
      </c>
    </row>
    <row r="529" spans="4:179" ht="33" customHeight="1" x14ac:dyDescent="0.45">
      <c r="D529" s="8">
        <f t="shared" si="17"/>
        <v>524</v>
      </c>
      <c r="E529" s="32"/>
      <c r="F529" s="34"/>
      <c r="G529" s="34"/>
      <c r="H529" s="34"/>
      <c r="I529" s="34"/>
      <c r="J529" s="38"/>
      <c r="K529" s="33"/>
      <c r="L529" s="36"/>
      <c r="M529" s="35"/>
      <c r="N529" s="34"/>
      <c r="O529" s="41"/>
      <c r="P529" s="35"/>
      <c r="Q529" s="34"/>
      <c r="R529" s="37"/>
      <c r="S529" s="35"/>
      <c r="T529" s="34"/>
      <c r="U529" s="37"/>
      <c r="V529" s="35"/>
      <c r="W529" s="34"/>
      <c r="X529" s="37"/>
      <c r="Y529" s="35"/>
      <c r="Z529" s="34"/>
      <c r="AA529" s="37"/>
      <c r="AB529" s="35"/>
      <c r="AC529" s="34"/>
      <c r="AD529" s="37"/>
      <c r="AE529" s="35"/>
      <c r="AF529" s="34"/>
      <c r="AG529" s="37"/>
      <c r="AH529" s="35"/>
      <c r="AI529" s="34"/>
      <c r="AJ529" s="37"/>
      <c r="AK529" s="35"/>
      <c r="AL529" s="34"/>
      <c r="AM529" s="37"/>
      <c r="AN529" s="35"/>
      <c r="AO529" s="34"/>
      <c r="AP529" s="37"/>
      <c r="AQ529" s="35"/>
      <c r="AR529" s="34"/>
      <c r="AS529" s="37"/>
      <c r="AT529" s="35"/>
      <c r="AU529" s="34"/>
      <c r="AV529" s="37"/>
      <c r="AW529" s="35"/>
      <c r="AX529" s="34"/>
      <c r="AY529" s="37"/>
      <c r="AZ529" s="35"/>
      <c r="BA529" s="34"/>
      <c r="BB529" s="37"/>
      <c r="BC5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29" s="7"/>
      <c r="BF529" t="str">
        <f>IF(Table1[[#This Row],[Date]]="","","&amp;lt;VOUCHER REMOTEID="&amp;""""&amp;$A$11&amp;$A$13&amp;ROW()&amp;""""&amp;" VCHTYPE="""&amp;F529&amp;""" ACTION="""&amp;"Create"&amp;"""&amp;gt;")</f>
        <v/>
      </c>
      <c r="BG529" t="str">
        <f>IF(Table1[[#This Row],[Date]]="","",TEXT(Table1[[#This Row],[Date]],"yyyymmdd"))</f>
        <v/>
      </c>
      <c r="BH529" t="str">
        <f>Table1[[#This Row],[Date2]]</f>
        <v/>
      </c>
      <c r="BI529" t="str">
        <f>IF(Table1[[#This Row],[Date]]="","",Table1[[#This Row],[Voucher Type]])</f>
        <v/>
      </c>
      <c r="BJ529" t="str">
        <f>IF(Table1[[#This Row],[Ref No / Invoice No]]="","",Table1[[#This Row],[Ref No / Invoice No]])</f>
        <v/>
      </c>
      <c r="BK529" t="str">
        <f>IF(Table1[[#This Row],[Voucher No]]="","",Table1[[#This Row],[Voucher No]])</f>
        <v/>
      </c>
      <c r="BL529" t="str">
        <f>IF(Table1[[#This Row],[Date]]="","",Table1[[#This Row],[Narration]])</f>
        <v/>
      </c>
      <c r="BM529" t="str">
        <f>IF(Table1[[#This Row],[Date]]="","",$A$11&amp;$A$13&amp;ROW())</f>
        <v/>
      </c>
      <c r="BN529" t="str">
        <f>IF(Table1[[#This Row],[Date]]="","",$A$13)</f>
        <v/>
      </c>
      <c r="BP529" t="str">
        <f>IF(Table1[[#This Row],[Ledger 1]]="","","No")</f>
        <v/>
      </c>
      <c r="BQ529" t="str">
        <f>IF(Table1[[#This Row],[Date]]="","",IF(Table1[[#This Row],[Effect 1]]="Dr.","Yes","No"))</f>
        <v/>
      </c>
      <c r="BR529" t="str">
        <f>IF(Table1[[#This Row],[Date]]="","",Table1[[#This Row],[Ledger 1]])</f>
        <v/>
      </c>
      <c r="BS529" t="str">
        <f>IF(Table1[[#This Row],[Date]]="","",IF(Table1[[#This Row],[Effect 1]]="Dr.",-Table1[[#This Row],[Amount 1]],Table1[[#This Row],[Amount 1]]))</f>
        <v/>
      </c>
      <c r="BV529" t="str">
        <f>IF(Table1[[#This Row],[Ledger 2]]="","","No")</f>
        <v/>
      </c>
      <c r="BW529" t="str">
        <f>IF(Table1[[#This Row],[Date]]="","",IF(Table1[[#This Row],[Effect 2]]="Dr.","Yes","No"))</f>
        <v/>
      </c>
      <c r="BX529" t="str">
        <f>IF(Table1[[#This Row],[Date]]="","",Table1[[#This Row],[Ledger 2]])</f>
        <v/>
      </c>
      <c r="BY529" t="str">
        <f>IF(Table1[[#This Row],[Date]]="","",IF(Table1[[#This Row],[Effect 2]]="Dr.",-Table1[[#This Row],[Amount 2]],Table1[[#This Row],[Amount 2]]))</f>
        <v/>
      </c>
      <c r="CB529" t="str">
        <f>IF(Table1[[#This Row],[Ledger 3]]="","","No")</f>
        <v/>
      </c>
      <c r="CC529" t="str">
        <f>IF(Table1[[#This Row],[Ledger 3]]="","",IF(Table1[[#This Row],[Effect 3]]="Dr.","Yes","No"))</f>
        <v/>
      </c>
      <c r="CD529" t="str">
        <f>IF(Table1[[#This Row],[Ledger 3]]="","",Table1[[#This Row],[Ledger 3]])</f>
        <v/>
      </c>
      <c r="CE529" t="str">
        <f>IF(Table1[[#This Row],[Ledger 3]]="","",IF(Table1[[#This Row],[Effect 3]]="Dr.",-Table1[[#This Row],[Amount 3]],Table1[[#This Row],[Amount 3]]))</f>
        <v/>
      </c>
      <c r="CH529" t="str">
        <f>IF(Table1[[#This Row],[Ledger 4]]="","","No")</f>
        <v/>
      </c>
      <c r="CI529" t="str">
        <f>IF(Table1[[#This Row],[Ledger 4]]="","",IF(Table1[[#This Row],[Effect 4]]="Dr.","Yes","No"))</f>
        <v/>
      </c>
      <c r="CJ529" t="str">
        <f>IF(Table1[[#This Row],[Ledger 4]]="","",Table1[[#This Row],[Ledger 4]])</f>
        <v/>
      </c>
      <c r="CK529" t="str">
        <f>IF(Table1[[#This Row],[Ledger 4]]="","",IF(Table1[[#This Row],[Effect 4]]="Dr.",-Table1[[#This Row],[Amount 4]],Table1[[#This Row],[Amount 4]]))</f>
        <v/>
      </c>
      <c r="CN529" t="str">
        <f>IF(Table1[[#This Row],[Ledger 5]]="","","No")</f>
        <v/>
      </c>
      <c r="CO529" t="str">
        <f>IF(Table1[[#This Row],[Ledger 5]]="","",IF(Table1[[#This Row],[Effect 5]]="Dr.","Yes","No"))</f>
        <v/>
      </c>
      <c r="CP529" t="str">
        <f>IF(Table1[[#This Row],[Ledger 5]]="","",Table1[[#This Row],[Ledger 5]])</f>
        <v/>
      </c>
      <c r="CQ529" t="str">
        <f>IF(Table1[[#This Row],[Ledger 5]]="","",IF(Table1[[#This Row],[Effect 5]]="Dr.",-Table1[[#This Row],[Amount 5]],Table1[[#This Row],[Amount 5]]))</f>
        <v/>
      </c>
      <c r="CT529" t="str">
        <f>IF(Table1[[#This Row],[Ledger 6]]="","","No")</f>
        <v/>
      </c>
      <c r="CU529" t="str">
        <f>IF(Table1[[#This Row],[Ledger 6]]="","",IF(Table1[[#This Row],[Effect 6]]="Dr.","Yes","No"))</f>
        <v/>
      </c>
      <c r="CV529" t="str">
        <f>IF(Table1[[#This Row],[Ledger 6]]="","",Table1[[#This Row],[Ledger 6]])</f>
        <v/>
      </c>
      <c r="CW529" t="str">
        <f>IF(Table1[[#This Row],[Ledger 6]]="","",IF(Table1[[#This Row],[Effect 6]]="Dr.",-Table1[[#This Row],[Amount 6]],Table1[[#This Row],[Amount 6]]))</f>
        <v/>
      </c>
      <c r="CZ529" t="str">
        <f>IF(Table1[[#This Row],[Ledger 7]]="","","No")</f>
        <v/>
      </c>
      <c r="DA529" t="str">
        <f>IF(Table1[[#This Row],[Ledger 7]]="","",IF(Table1[[#This Row],[Effect 7]]="Dr.","Yes","No"))</f>
        <v/>
      </c>
      <c r="DB529" t="str">
        <f>IF(Table1[[#This Row],[Ledger 7]]="","",Table1[[#This Row],[Ledger 7]])</f>
        <v/>
      </c>
      <c r="DC529" t="str">
        <f>IF(Table1[[#This Row],[Ledger 7]]="","",IF(Table1[[#This Row],[Effect 7]]="Dr.",-Table1[[#This Row],[Amount 7]],Table1[[#This Row],[Amount 7]]))</f>
        <v/>
      </c>
      <c r="DF529" t="str">
        <f>IF(Table1[[#This Row],[Ledger 8]]="","","No")</f>
        <v/>
      </c>
      <c r="DG529" t="str">
        <f>IF(Table1[[#This Row],[Ledger 8]]="","",IF(Table1[[#This Row],[Effect 8]]="Dr.","Yes","No"))</f>
        <v/>
      </c>
      <c r="DH529" t="str">
        <f>IF(Table1[[#This Row],[Ledger 8]]="","",Table1[[#This Row],[Ledger 8]])</f>
        <v/>
      </c>
      <c r="DI529" t="str">
        <f>IF(Table1[[#This Row],[Ledger 8]]="","",IF(Table1[[#This Row],[Effect 8]]="Dr.",-Table1[[#This Row],[Amount 8]],Table1[[#This Row],[Amount 8]]))</f>
        <v/>
      </c>
      <c r="DL529" t="str">
        <f>IF(Table1[[#This Row],[Ledger 9]]="","","No")</f>
        <v/>
      </c>
      <c r="DM529" t="str">
        <f>IF(Table1[[#This Row],[Ledger 9]]="","",IF(Table1[[#This Row],[Effect 9]]="Dr.","Yes","No"))</f>
        <v/>
      </c>
      <c r="DN529" t="str">
        <f>IF(Table1[[#This Row],[Ledger 9]]="","",Table1[[#This Row],[Ledger 9]])</f>
        <v/>
      </c>
      <c r="DO529" t="str">
        <f>IF(Table1[[#This Row],[Ledger 9]]="","",IF(Table1[[#This Row],[Effect 9]]="Dr.",-Table1[[#This Row],[Amount 9]],Table1[[#This Row],[Amount 9]]))</f>
        <v/>
      </c>
      <c r="DR529" t="str">
        <f>IF(Table1[[#This Row],[Ledger 10]]="","","No")</f>
        <v/>
      </c>
      <c r="DS529" t="str">
        <f>IF(Table1[[#This Row],[Ledger 10]]="","",IF(Table1[[#This Row],[Effect 10]]="Dr.","Yes","No"))</f>
        <v/>
      </c>
      <c r="DT529" t="str">
        <f>IF(Table1[[#This Row],[Ledger 10]]="","",Table1[[#This Row],[Ledger 10]])</f>
        <v/>
      </c>
      <c r="DU529" t="str">
        <f>IF(Table1[[#This Row],[Ledger 10]]="","",IF(Table1[[#This Row],[Effect 10]]="Dr.",-Table1[[#This Row],[Amount 10]],Table1[[#This Row],[Amount 10]]))</f>
        <v/>
      </c>
      <c r="DX529" t="str">
        <f>IF(Table1[[#This Row],[Ledger 11]]="","","No")</f>
        <v/>
      </c>
      <c r="DY529" t="str">
        <f>IF(Table1[[#This Row],[Ledger 11]]="","",IF(Table1[[#This Row],[Effect 11]]="Dr.","Yes","No"))</f>
        <v/>
      </c>
      <c r="DZ529" t="str">
        <f>IF(Table1[[#This Row],[Ledger 11]]="","",Table1[[#This Row],[Ledger 11]])</f>
        <v/>
      </c>
      <c r="EA529" t="str">
        <f>IF(Table1[[#This Row],[Ledger 11]]="","",IF(Table1[[#This Row],[Effect 11]]="Dr.",-Table1[[#This Row],[Amount 11]],Table1[[#This Row],[Amount 11]]))</f>
        <v/>
      </c>
      <c r="ED529" t="str">
        <f>IF(Table1[[#This Row],[Ledger 12]]="","","No")</f>
        <v/>
      </c>
      <c r="EE529" t="str">
        <f>IF(Table1[[#This Row],[Ledger 12]]="","",IF(Table1[[#This Row],[Effect 12]]="Dr.","Yes","No"))</f>
        <v/>
      </c>
      <c r="EF529" t="str">
        <f>IF(Table1[[#This Row],[Ledger 12]]="","",Table1[[#This Row],[Ledger 12]])</f>
        <v/>
      </c>
      <c r="EG529" t="str">
        <f>IF(Table1[[#This Row],[Ledger 12]]="","",IF(Table1[[#This Row],[Effect 12]]="Dr.",-Table1[[#This Row],[Amount 12]],Table1[[#This Row],[Amount 12]]))</f>
        <v/>
      </c>
      <c r="EJ529" t="str">
        <f>IF(Table1[[#This Row],[Ledger 13]]="","","No")</f>
        <v/>
      </c>
      <c r="EK529" t="str">
        <f>IF(Table1[[#This Row],[Ledger 13]]="","",IF(Table1[[#This Row],[Effect 13]]="Dr.","Yes","No"))</f>
        <v/>
      </c>
      <c r="EL529" t="str">
        <f>IF(Table1[[#This Row],[Ledger 13]]="","",Table1[[#This Row],[Ledger 13]])</f>
        <v/>
      </c>
      <c r="EM529" t="str">
        <f>IF(Table1[[#This Row],[Ledger 13]]="","",IF(Table1[[#This Row],[Effect 13]]="Dr.",-Table1[[#This Row],[Amount 13]],Table1[[#This Row],[Amount 13]]))</f>
        <v/>
      </c>
      <c r="EP529" t="str">
        <f>IF(Table1[[#This Row],[Ledger 14]]="","","No")</f>
        <v/>
      </c>
      <c r="EQ529" t="str">
        <f>IF(Table1[[#This Row],[Ledger 14]]="","",IF(Table1[[#This Row],[Effect 14]]="Dr.","Yes","No"))</f>
        <v/>
      </c>
      <c r="ER529" t="str">
        <f>IF(Table1[[#This Row],[Ledger 14]]="","",Table1[[#This Row],[Ledger 14]])</f>
        <v/>
      </c>
      <c r="ES529" t="str">
        <f>IF(Table1[[#This Row],[Ledger 14]]="","",IF(Table1[[#This Row],[Effect 14]]="Dr.",-Table1[[#This Row],[Amount 14]],Table1[[#This Row],[Amount 14]]))</f>
        <v/>
      </c>
      <c r="EV529" t="str">
        <f>IF(Table1[[#This Row],[Ledger 15]]="","","No")</f>
        <v/>
      </c>
      <c r="EW529" t="str">
        <f>IF(Table1[[#This Row],[Ledger 15]]="","",IF(Table1[[#This Row],[Effect 15]]="Dr.","Yes","No"))</f>
        <v/>
      </c>
      <c r="EX529" t="str">
        <f>IF(Table1[[#This Row],[Ledger 15]]="","",Table1[[#This Row],[Ledger 15]])</f>
        <v/>
      </c>
      <c r="EY529" t="str">
        <f>IF(Table1[[#This Row],[Ledger 15]]="","",IF(Table1[[#This Row],[Effect 15]]="Dr.",-Table1[[#This Row],[Amount 15]],Table1[[#This Row],[Amount 15]]))</f>
        <v/>
      </c>
      <c r="FD5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29">
        <f>IF(Table1[[#This Row],[Date]]="",0,IF(AND(Table1[[#This Row],[Date]]&gt;=$FE$2,Table1[[#This Row],[Date]]&lt;=$FE$3),0,1))</f>
        <v>0</v>
      </c>
      <c r="FF529">
        <f>IF(Table1[[#This Row],[Date]]="",0,IF(TYPE(VLOOKUP(Table1[[#This Row],[Voucher Type]],Table1[[#All],[Voucher Type Master]],1,FALSE))=16,1,0))</f>
        <v>0</v>
      </c>
      <c r="FG529">
        <f>IF(TYPE(IF(Table1[[#This Row],[Date]]="",0,IF(VLOOKUP(Table1[[#This Row],[Voucher Type]],$FY$5:$FZ$13,2,0)=Table1[[#This Row],[Effect 1]],0,1)))=16,1,0)</f>
        <v>0</v>
      </c>
      <c r="FH5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29">
        <f>IF(LEN(Table1[[#This Row],[Ledger 1]])&gt;0,IF(TYPE(VLOOKUP(Table1[[#This Row],[Ledger 1]],GZ:GZ,1,0))=16,1,0),0)</f>
        <v>0</v>
      </c>
      <c r="FJ529">
        <f>IF(LEN(Table1[[#This Row],[Ledger 2]])&gt;0,IF(TYPE(VLOOKUP(Table1[[#This Row],[Ledger 2]],GZ:GZ,1,0))=16,1,0),0)</f>
        <v>0</v>
      </c>
      <c r="FK529">
        <f>IF(LEN(Table1[[#This Row],[Ledger 3]])&gt;0,IF(TYPE(VLOOKUP(Table1[[#This Row],[Ledger 3]],GZ:GZ,1,0))=16,1,0),0)</f>
        <v>0</v>
      </c>
      <c r="FL529">
        <f>IF(LEN(Table1[[#This Row],[Ledger 4]])&gt;0,IF(TYPE(VLOOKUP(Table1[[#This Row],[Ledger 4]],GZ:GZ,1,0))=16,1,0),0)</f>
        <v>0</v>
      </c>
      <c r="FM529">
        <f>IF(LEN(Table1[[#This Row],[Ledger 5]])&gt;0,IF(TYPE(VLOOKUP(Table1[[#This Row],[Ledger 5]],GZ:GZ,1,0))=16,1,0),0)</f>
        <v>0</v>
      </c>
      <c r="FN529">
        <f>IF(LEN(Table1[[#This Row],[Ledger 6]])&gt;0,IF(TYPE(VLOOKUP(Table1[[#This Row],[Ledger 6]],$GZ:$GZ,1,0))=16,1,0),0)</f>
        <v>0</v>
      </c>
      <c r="FO529">
        <f>IF(LEN(Table1[[#This Row],[Ledger 7]])&gt;0,IF(TYPE(VLOOKUP(Table1[[#This Row],[Ledger 7]],$GZ:$GZ,1,0))=16,1,0),0)</f>
        <v>0</v>
      </c>
      <c r="FP529">
        <f>IF(LEN(Table1[[#This Row],[Ledger 8]])&gt;0,IF(TYPE(VLOOKUP(Table1[[#This Row],[Ledger 8]],$GZ:$GZ,1,0))=16,1,0),0)</f>
        <v>0</v>
      </c>
      <c r="FQ529">
        <f>IF(LEN(Table1[[#This Row],[Ledger 9]])&gt;0,IF(TYPE(VLOOKUP(Table1[[#This Row],[Ledger 9]],$GZ:$GZ,1,0))=16,1,0),0)</f>
        <v>0</v>
      </c>
      <c r="FR529">
        <f>IF(LEN(Table1[[#This Row],[Ledger 10]])&gt;0,IF(TYPE(VLOOKUP(Table1[[#This Row],[Ledger 10]],$GZ:$GZ,1,0))=16,1,0),0)</f>
        <v>0</v>
      </c>
      <c r="FS529">
        <f>IF(LEN(Table1[[#This Row],[Ledger 11]])&gt;0,IF(TYPE(VLOOKUP(Table1[[#This Row],[Ledger 11]],$GZ:$GZ,1,0))=16,1,0),0)</f>
        <v>0</v>
      </c>
      <c r="FT529">
        <f>IF(LEN(Table1[[#This Row],[Ledger 12]])&gt;0,IF(TYPE(VLOOKUP(Table1[[#This Row],[Ledger 12]],$GZ:$GZ,1,0))=16,1,0),0)</f>
        <v>0</v>
      </c>
      <c r="FU529">
        <f>IF(LEN(Table1[[#This Row],[Ledger 13]])&gt;0,IF(TYPE(VLOOKUP(Table1[[#This Row],[Ledger 13]],$GZ:$GZ,1,0))=16,1,0),0)</f>
        <v>0</v>
      </c>
      <c r="FV529">
        <f>IF(LEN(Table1[[#This Row],[Ledger 14]])&gt;0,IF(TYPE(VLOOKUP(Table1[[#This Row],[Ledger 14]],$GZ:$GZ,1,0))=16,1,0),0)</f>
        <v>0</v>
      </c>
      <c r="FW529">
        <f>IF(LEN(Table1[[#This Row],[Ledger 15]])&gt;0,IF(TYPE(VLOOKUP(Table1[[#This Row],[Ledger 15]],$GZ:$GZ,1,0))=16,1,0),0)</f>
        <v>0</v>
      </c>
    </row>
    <row r="530" spans="4:179" ht="33" customHeight="1" x14ac:dyDescent="0.45">
      <c r="D530" s="8">
        <f t="shared" si="17"/>
        <v>525</v>
      </c>
      <c r="E530" s="32"/>
      <c r="F530" s="34"/>
      <c r="G530" s="34"/>
      <c r="H530" s="34"/>
      <c r="I530" s="34"/>
      <c r="J530" s="38"/>
      <c r="K530" s="33"/>
      <c r="L530" s="36"/>
      <c r="M530" s="35"/>
      <c r="N530" s="34"/>
      <c r="O530" s="41"/>
      <c r="P530" s="35"/>
      <c r="Q530" s="34"/>
      <c r="R530" s="37"/>
      <c r="S530" s="35"/>
      <c r="T530" s="34"/>
      <c r="U530" s="37"/>
      <c r="V530" s="35"/>
      <c r="W530" s="34"/>
      <c r="X530" s="37"/>
      <c r="Y530" s="35"/>
      <c r="Z530" s="34"/>
      <c r="AA530" s="37"/>
      <c r="AB530" s="35"/>
      <c r="AC530" s="34"/>
      <c r="AD530" s="37"/>
      <c r="AE530" s="35"/>
      <c r="AF530" s="34"/>
      <c r="AG530" s="37"/>
      <c r="AH530" s="35"/>
      <c r="AI530" s="34"/>
      <c r="AJ530" s="37"/>
      <c r="AK530" s="35"/>
      <c r="AL530" s="34"/>
      <c r="AM530" s="37"/>
      <c r="AN530" s="35"/>
      <c r="AO530" s="34"/>
      <c r="AP530" s="37"/>
      <c r="AQ530" s="35"/>
      <c r="AR530" s="34"/>
      <c r="AS530" s="37"/>
      <c r="AT530" s="35"/>
      <c r="AU530" s="34"/>
      <c r="AV530" s="37"/>
      <c r="AW530" s="35"/>
      <c r="AX530" s="34"/>
      <c r="AY530" s="37"/>
      <c r="AZ530" s="35"/>
      <c r="BA530" s="34"/>
      <c r="BB530" s="37"/>
      <c r="BC5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0" s="7"/>
      <c r="BF530" t="str">
        <f>IF(Table1[[#This Row],[Date]]="","","&amp;lt;VOUCHER REMOTEID="&amp;""""&amp;$A$11&amp;$A$13&amp;ROW()&amp;""""&amp;" VCHTYPE="""&amp;F530&amp;""" ACTION="""&amp;"Create"&amp;"""&amp;gt;")</f>
        <v/>
      </c>
      <c r="BG530" t="str">
        <f>IF(Table1[[#This Row],[Date]]="","",TEXT(Table1[[#This Row],[Date]],"yyyymmdd"))</f>
        <v/>
      </c>
      <c r="BH530" t="str">
        <f>Table1[[#This Row],[Date2]]</f>
        <v/>
      </c>
      <c r="BI530" t="str">
        <f>IF(Table1[[#This Row],[Date]]="","",Table1[[#This Row],[Voucher Type]])</f>
        <v/>
      </c>
      <c r="BJ530" t="str">
        <f>IF(Table1[[#This Row],[Ref No / Invoice No]]="","",Table1[[#This Row],[Ref No / Invoice No]])</f>
        <v/>
      </c>
      <c r="BK530" t="str">
        <f>IF(Table1[[#This Row],[Voucher No]]="","",Table1[[#This Row],[Voucher No]])</f>
        <v/>
      </c>
      <c r="BL530" t="str">
        <f>IF(Table1[[#This Row],[Date]]="","",Table1[[#This Row],[Narration]])</f>
        <v/>
      </c>
      <c r="BM530" t="str">
        <f>IF(Table1[[#This Row],[Date]]="","",$A$11&amp;$A$13&amp;ROW())</f>
        <v/>
      </c>
      <c r="BN530" t="str">
        <f>IF(Table1[[#This Row],[Date]]="","",$A$13)</f>
        <v/>
      </c>
      <c r="BP530" t="str">
        <f>IF(Table1[[#This Row],[Ledger 1]]="","","No")</f>
        <v/>
      </c>
      <c r="BQ530" t="str">
        <f>IF(Table1[[#This Row],[Date]]="","",IF(Table1[[#This Row],[Effect 1]]="Dr.","Yes","No"))</f>
        <v/>
      </c>
      <c r="BR530" t="str">
        <f>IF(Table1[[#This Row],[Date]]="","",Table1[[#This Row],[Ledger 1]])</f>
        <v/>
      </c>
      <c r="BS530" t="str">
        <f>IF(Table1[[#This Row],[Date]]="","",IF(Table1[[#This Row],[Effect 1]]="Dr.",-Table1[[#This Row],[Amount 1]],Table1[[#This Row],[Amount 1]]))</f>
        <v/>
      </c>
      <c r="BV530" t="str">
        <f>IF(Table1[[#This Row],[Ledger 2]]="","","No")</f>
        <v/>
      </c>
      <c r="BW530" t="str">
        <f>IF(Table1[[#This Row],[Date]]="","",IF(Table1[[#This Row],[Effect 2]]="Dr.","Yes","No"))</f>
        <v/>
      </c>
      <c r="BX530" t="str">
        <f>IF(Table1[[#This Row],[Date]]="","",Table1[[#This Row],[Ledger 2]])</f>
        <v/>
      </c>
      <c r="BY530" t="str">
        <f>IF(Table1[[#This Row],[Date]]="","",IF(Table1[[#This Row],[Effect 2]]="Dr.",-Table1[[#This Row],[Amount 2]],Table1[[#This Row],[Amount 2]]))</f>
        <v/>
      </c>
      <c r="CB530" t="str">
        <f>IF(Table1[[#This Row],[Ledger 3]]="","","No")</f>
        <v/>
      </c>
      <c r="CC530" t="str">
        <f>IF(Table1[[#This Row],[Ledger 3]]="","",IF(Table1[[#This Row],[Effect 3]]="Dr.","Yes","No"))</f>
        <v/>
      </c>
      <c r="CD530" t="str">
        <f>IF(Table1[[#This Row],[Ledger 3]]="","",Table1[[#This Row],[Ledger 3]])</f>
        <v/>
      </c>
      <c r="CE530" t="str">
        <f>IF(Table1[[#This Row],[Ledger 3]]="","",IF(Table1[[#This Row],[Effect 3]]="Dr.",-Table1[[#This Row],[Amount 3]],Table1[[#This Row],[Amount 3]]))</f>
        <v/>
      </c>
      <c r="CH530" t="str">
        <f>IF(Table1[[#This Row],[Ledger 4]]="","","No")</f>
        <v/>
      </c>
      <c r="CI530" t="str">
        <f>IF(Table1[[#This Row],[Ledger 4]]="","",IF(Table1[[#This Row],[Effect 4]]="Dr.","Yes","No"))</f>
        <v/>
      </c>
      <c r="CJ530" t="str">
        <f>IF(Table1[[#This Row],[Ledger 4]]="","",Table1[[#This Row],[Ledger 4]])</f>
        <v/>
      </c>
      <c r="CK530" t="str">
        <f>IF(Table1[[#This Row],[Ledger 4]]="","",IF(Table1[[#This Row],[Effect 4]]="Dr.",-Table1[[#This Row],[Amount 4]],Table1[[#This Row],[Amount 4]]))</f>
        <v/>
      </c>
      <c r="CN530" t="str">
        <f>IF(Table1[[#This Row],[Ledger 5]]="","","No")</f>
        <v/>
      </c>
      <c r="CO530" t="str">
        <f>IF(Table1[[#This Row],[Ledger 5]]="","",IF(Table1[[#This Row],[Effect 5]]="Dr.","Yes","No"))</f>
        <v/>
      </c>
      <c r="CP530" t="str">
        <f>IF(Table1[[#This Row],[Ledger 5]]="","",Table1[[#This Row],[Ledger 5]])</f>
        <v/>
      </c>
      <c r="CQ530" t="str">
        <f>IF(Table1[[#This Row],[Ledger 5]]="","",IF(Table1[[#This Row],[Effect 5]]="Dr.",-Table1[[#This Row],[Amount 5]],Table1[[#This Row],[Amount 5]]))</f>
        <v/>
      </c>
      <c r="CT530" t="str">
        <f>IF(Table1[[#This Row],[Ledger 6]]="","","No")</f>
        <v/>
      </c>
      <c r="CU530" t="str">
        <f>IF(Table1[[#This Row],[Ledger 6]]="","",IF(Table1[[#This Row],[Effect 6]]="Dr.","Yes","No"))</f>
        <v/>
      </c>
      <c r="CV530" t="str">
        <f>IF(Table1[[#This Row],[Ledger 6]]="","",Table1[[#This Row],[Ledger 6]])</f>
        <v/>
      </c>
      <c r="CW530" t="str">
        <f>IF(Table1[[#This Row],[Ledger 6]]="","",IF(Table1[[#This Row],[Effect 6]]="Dr.",-Table1[[#This Row],[Amount 6]],Table1[[#This Row],[Amount 6]]))</f>
        <v/>
      </c>
      <c r="CZ530" t="str">
        <f>IF(Table1[[#This Row],[Ledger 7]]="","","No")</f>
        <v/>
      </c>
      <c r="DA530" t="str">
        <f>IF(Table1[[#This Row],[Ledger 7]]="","",IF(Table1[[#This Row],[Effect 7]]="Dr.","Yes","No"))</f>
        <v/>
      </c>
      <c r="DB530" t="str">
        <f>IF(Table1[[#This Row],[Ledger 7]]="","",Table1[[#This Row],[Ledger 7]])</f>
        <v/>
      </c>
      <c r="DC530" t="str">
        <f>IF(Table1[[#This Row],[Ledger 7]]="","",IF(Table1[[#This Row],[Effect 7]]="Dr.",-Table1[[#This Row],[Amount 7]],Table1[[#This Row],[Amount 7]]))</f>
        <v/>
      </c>
      <c r="DF530" t="str">
        <f>IF(Table1[[#This Row],[Ledger 8]]="","","No")</f>
        <v/>
      </c>
      <c r="DG530" t="str">
        <f>IF(Table1[[#This Row],[Ledger 8]]="","",IF(Table1[[#This Row],[Effect 8]]="Dr.","Yes","No"))</f>
        <v/>
      </c>
      <c r="DH530" t="str">
        <f>IF(Table1[[#This Row],[Ledger 8]]="","",Table1[[#This Row],[Ledger 8]])</f>
        <v/>
      </c>
      <c r="DI530" t="str">
        <f>IF(Table1[[#This Row],[Ledger 8]]="","",IF(Table1[[#This Row],[Effect 8]]="Dr.",-Table1[[#This Row],[Amount 8]],Table1[[#This Row],[Amount 8]]))</f>
        <v/>
      </c>
      <c r="DL530" t="str">
        <f>IF(Table1[[#This Row],[Ledger 9]]="","","No")</f>
        <v/>
      </c>
      <c r="DM530" t="str">
        <f>IF(Table1[[#This Row],[Ledger 9]]="","",IF(Table1[[#This Row],[Effect 9]]="Dr.","Yes","No"))</f>
        <v/>
      </c>
      <c r="DN530" t="str">
        <f>IF(Table1[[#This Row],[Ledger 9]]="","",Table1[[#This Row],[Ledger 9]])</f>
        <v/>
      </c>
      <c r="DO530" t="str">
        <f>IF(Table1[[#This Row],[Ledger 9]]="","",IF(Table1[[#This Row],[Effect 9]]="Dr.",-Table1[[#This Row],[Amount 9]],Table1[[#This Row],[Amount 9]]))</f>
        <v/>
      </c>
      <c r="DR530" t="str">
        <f>IF(Table1[[#This Row],[Ledger 10]]="","","No")</f>
        <v/>
      </c>
      <c r="DS530" t="str">
        <f>IF(Table1[[#This Row],[Ledger 10]]="","",IF(Table1[[#This Row],[Effect 10]]="Dr.","Yes","No"))</f>
        <v/>
      </c>
      <c r="DT530" t="str">
        <f>IF(Table1[[#This Row],[Ledger 10]]="","",Table1[[#This Row],[Ledger 10]])</f>
        <v/>
      </c>
      <c r="DU530" t="str">
        <f>IF(Table1[[#This Row],[Ledger 10]]="","",IF(Table1[[#This Row],[Effect 10]]="Dr.",-Table1[[#This Row],[Amount 10]],Table1[[#This Row],[Amount 10]]))</f>
        <v/>
      </c>
      <c r="DX530" t="str">
        <f>IF(Table1[[#This Row],[Ledger 11]]="","","No")</f>
        <v/>
      </c>
      <c r="DY530" t="str">
        <f>IF(Table1[[#This Row],[Ledger 11]]="","",IF(Table1[[#This Row],[Effect 11]]="Dr.","Yes","No"))</f>
        <v/>
      </c>
      <c r="DZ530" t="str">
        <f>IF(Table1[[#This Row],[Ledger 11]]="","",Table1[[#This Row],[Ledger 11]])</f>
        <v/>
      </c>
      <c r="EA530" t="str">
        <f>IF(Table1[[#This Row],[Ledger 11]]="","",IF(Table1[[#This Row],[Effect 11]]="Dr.",-Table1[[#This Row],[Amount 11]],Table1[[#This Row],[Amount 11]]))</f>
        <v/>
      </c>
      <c r="ED530" t="str">
        <f>IF(Table1[[#This Row],[Ledger 12]]="","","No")</f>
        <v/>
      </c>
      <c r="EE530" t="str">
        <f>IF(Table1[[#This Row],[Ledger 12]]="","",IF(Table1[[#This Row],[Effect 12]]="Dr.","Yes","No"))</f>
        <v/>
      </c>
      <c r="EF530" t="str">
        <f>IF(Table1[[#This Row],[Ledger 12]]="","",Table1[[#This Row],[Ledger 12]])</f>
        <v/>
      </c>
      <c r="EG530" t="str">
        <f>IF(Table1[[#This Row],[Ledger 12]]="","",IF(Table1[[#This Row],[Effect 12]]="Dr.",-Table1[[#This Row],[Amount 12]],Table1[[#This Row],[Amount 12]]))</f>
        <v/>
      </c>
      <c r="EJ530" t="str">
        <f>IF(Table1[[#This Row],[Ledger 13]]="","","No")</f>
        <v/>
      </c>
      <c r="EK530" t="str">
        <f>IF(Table1[[#This Row],[Ledger 13]]="","",IF(Table1[[#This Row],[Effect 13]]="Dr.","Yes","No"))</f>
        <v/>
      </c>
      <c r="EL530" t="str">
        <f>IF(Table1[[#This Row],[Ledger 13]]="","",Table1[[#This Row],[Ledger 13]])</f>
        <v/>
      </c>
      <c r="EM530" t="str">
        <f>IF(Table1[[#This Row],[Ledger 13]]="","",IF(Table1[[#This Row],[Effect 13]]="Dr.",-Table1[[#This Row],[Amount 13]],Table1[[#This Row],[Amount 13]]))</f>
        <v/>
      </c>
      <c r="EP530" t="str">
        <f>IF(Table1[[#This Row],[Ledger 14]]="","","No")</f>
        <v/>
      </c>
      <c r="EQ530" t="str">
        <f>IF(Table1[[#This Row],[Ledger 14]]="","",IF(Table1[[#This Row],[Effect 14]]="Dr.","Yes","No"))</f>
        <v/>
      </c>
      <c r="ER530" t="str">
        <f>IF(Table1[[#This Row],[Ledger 14]]="","",Table1[[#This Row],[Ledger 14]])</f>
        <v/>
      </c>
      <c r="ES530" t="str">
        <f>IF(Table1[[#This Row],[Ledger 14]]="","",IF(Table1[[#This Row],[Effect 14]]="Dr.",-Table1[[#This Row],[Amount 14]],Table1[[#This Row],[Amount 14]]))</f>
        <v/>
      </c>
      <c r="EV530" t="str">
        <f>IF(Table1[[#This Row],[Ledger 15]]="","","No")</f>
        <v/>
      </c>
      <c r="EW530" t="str">
        <f>IF(Table1[[#This Row],[Ledger 15]]="","",IF(Table1[[#This Row],[Effect 15]]="Dr.","Yes","No"))</f>
        <v/>
      </c>
      <c r="EX530" t="str">
        <f>IF(Table1[[#This Row],[Ledger 15]]="","",Table1[[#This Row],[Ledger 15]])</f>
        <v/>
      </c>
      <c r="EY530" t="str">
        <f>IF(Table1[[#This Row],[Ledger 15]]="","",IF(Table1[[#This Row],[Effect 15]]="Dr.",-Table1[[#This Row],[Amount 15]],Table1[[#This Row],[Amount 15]]))</f>
        <v/>
      </c>
      <c r="FD5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0">
        <f>IF(Table1[[#This Row],[Date]]="",0,IF(AND(Table1[[#This Row],[Date]]&gt;=$FE$2,Table1[[#This Row],[Date]]&lt;=$FE$3),0,1))</f>
        <v>0</v>
      </c>
      <c r="FF530">
        <f>IF(Table1[[#This Row],[Date]]="",0,IF(TYPE(VLOOKUP(Table1[[#This Row],[Voucher Type]],Table1[[#All],[Voucher Type Master]],1,FALSE))=16,1,0))</f>
        <v>0</v>
      </c>
      <c r="FG530">
        <f>IF(TYPE(IF(Table1[[#This Row],[Date]]="",0,IF(VLOOKUP(Table1[[#This Row],[Voucher Type]],$FY$5:$FZ$13,2,0)=Table1[[#This Row],[Effect 1]],0,1)))=16,1,0)</f>
        <v>0</v>
      </c>
      <c r="FH5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0">
        <f>IF(LEN(Table1[[#This Row],[Ledger 1]])&gt;0,IF(TYPE(VLOOKUP(Table1[[#This Row],[Ledger 1]],GZ:GZ,1,0))=16,1,0),0)</f>
        <v>0</v>
      </c>
      <c r="FJ530">
        <f>IF(LEN(Table1[[#This Row],[Ledger 2]])&gt;0,IF(TYPE(VLOOKUP(Table1[[#This Row],[Ledger 2]],GZ:GZ,1,0))=16,1,0),0)</f>
        <v>0</v>
      </c>
      <c r="FK530">
        <f>IF(LEN(Table1[[#This Row],[Ledger 3]])&gt;0,IF(TYPE(VLOOKUP(Table1[[#This Row],[Ledger 3]],GZ:GZ,1,0))=16,1,0),0)</f>
        <v>0</v>
      </c>
      <c r="FL530">
        <f>IF(LEN(Table1[[#This Row],[Ledger 4]])&gt;0,IF(TYPE(VLOOKUP(Table1[[#This Row],[Ledger 4]],GZ:GZ,1,0))=16,1,0),0)</f>
        <v>0</v>
      </c>
      <c r="FM530">
        <f>IF(LEN(Table1[[#This Row],[Ledger 5]])&gt;0,IF(TYPE(VLOOKUP(Table1[[#This Row],[Ledger 5]],GZ:GZ,1,0))=16,1,0),0)</f>
        <v>0</v>
      </c>
      <c r="FN530">
        <f>IF(LEN(Table1[[#This Row],[Ledger 6]])&gt;0,IF(TYPE(VLOOKUP(Table1[[#This Row],[Ledger 6]],$GZ:$GZ,1,0))=16,1,0),0)</f>
        <v>0</v>
      </c>
      <c r="FO530">
        <f>IF(LEN(Table1[[#This Row],[Ledger 7]])&gt;0,IF(TYPE(VLOOKUP(Table1[[#This Row],[Ledger 7]],$GZ:$GZ,1,0))=16,1,0),0)</f>
        <v>0</v>
      </c>
      <c r="FP530">
        <f>IF(LEN(Table1[[#This Row],[Ledger 8]])&gt;0,IF(TYPE(VLOOKUP(Table1[[#This Row],[Ledger 8]],$GZ:$GZ,1,0))=16,1,0),0)</f>
        <v>0</v>
      </c>
      <c r="FQ530">
        <f>IF(LEN(Table1[[#This Row],[Ledger 9]])&gt;0,IF(TYPE(VLOOKUP(Table1[[#This Row],[Ledger 9]],$GZ:$GZ,1,0))=16,1,0),0)</f>
        <v>0</v>
      </c>
      <c r="FR530">
        <f>IF(LEN(Table1[[#This Row],[Ledger 10]])&gt;0,IF(TYPE(VLOOKUP(Table1[[#This Row],[Ledger 10]],$GZ:$GZ,1,0))=16,1,0),0)</f>
        <v>0</v>
      </c>
      <c r="FS530">
        <f>IF(LEN(Table1[[#This Row],[Ledger 11]])&gt;0,IF(TYPE(VLOOKUP(Table1[[#This Row],[Ledger 11]],$GZ:$GZ,1,0))=16,1,0),0)</f>
        <v>0</v>
      </c>
      <c r="FT530">
        <f>IF(LEN(Table1[[#This Row],[Ledger 12]])&gt;0,IF(TYPE(VLOOKUP(Table1[[#This Row],[Ledger 12]],$GZ:$GZ,1,0))=16,1,0),0)</f>
        <v>0</v>
      </c>
      <c r="FU530">
        <f>IF(LEN(Table1[[#This Row],[Ledger 13]])&gt;0,IF(TYPE(VLOOKUP(Table1[[#This Row],[Ledger 13]],$GZ:$GZ,1,0))=16,1,0),0)</f>
        <v>0</v>
      </c>
      <c r="FV530">
        <f>IF(LEN(Table1[[#This Row],[Ledger 14]])&gt;0,IF(TYPE(VLOOKUP(Table1[[#This Row],[Ledger 14]],$GZ:$GZ,1,0))=16,1,0),0)</f>
        <v>0</v>
      </c>
      <c r="FW530">
        <f>IF(LEN(Table1[[#This Row],[Ledger 15]])&gt;0,IF(TYPE(VLOOKUP(Table1[[#This Row],[Ledger 15]],$GZ:$GZ,1,0))=16,1,0),0)</f>
        <v>0</v>
      </c>
    </row>
    <row r="531" spans="4:179" ht="33" customHeight="1" x14ac:dyDescent="0.45">
      <c r="D531" s="8">
        <f t="shared" si="17"/>
        <v>526</v>
      </c>
      <c r="E531" s="32"/>
      <c r="F531" s="34"/>
      <c r="G531" s="34"/>
      <c r="H531" s="34"/>
      <c r="I531" s="34"/>
      <c r="J531" s="38"/>
      <c r="K531" s="33"/>
      <c r="L531" s="36"/>
      <c r="M531" s="35"/>
      <c r="N531" s="34"/>
      <c r="O531" s="41"/>
      <c r="P531" s="35"/>
      <c r="Q531" s="34"/>
      <c r="R531" s="37"/>
      <c r="S531" s="35"/>
      <c r="T531" s="34"/>
      <c r="U531" s="37"/>
      <c r="V531" s="35"/>
      <c r="W531" s="34"/>
      <c r="X531" s="37"/>
      <c r="Y531" s="35"/>
      <c r="Z531" s="34"/>
      <c r="AA531" s="37"/>
      <c r="AB531" s="35"/>
      <c r="AC531" s="34"/>
      <c r="AD531" s="37"/>
      <c r="AE531" s="35"/>
      <c r="AF531" s="34"/>
      <c r="AG531" s="37"/>
      <c r="AH531" s="35"/>
      <c r="AI531" s="34"/>
      <c r="AJ531" s="37"/>
      <c r="AK531" s="35"/>
      <c r="AL531" s="34"/>
      <c r="AM531" s="37"/>
      <c r="AN531" s="35"/>
      <c r="AO531" s="34"/>
      <c r="AP531" s="37"/>
      <c r="AQ531" s="35"/>
      <c r="AR531" s="34"/>
      <c r="AS531" s="37"/>
      <c r="AT531" s="35"/>
      <c r="AU531" s="34"/>
      <c r="AV531" s="37"/>
      <c r="AW531" s="35"/>
      <c r="AX531" s="34"/>
      <c r="AY531" s="37"/>
      <c r="AZ531" s="35"/>
      <c r="BA531" s="34"/>
      <c r="BB531" s="37"/>
      <c r="BC5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1" s="7"/>
      <c r="BF531" t="str">
        <f>IF(Table1[[#This Row],[Date]]="","","&amp;lt;VOUCHER REMOTEID="&amp;""""&amp;$A$11&amp;$A$13&amp;ROW()&amp;""""&amp;" VCHTYPE="""&amp;F531&amp;""" ACTION="""&amp;"Create"&amp;"""&amp;gt;")</f>
        <v/>
      </c>
      <c r="BG531" t="str">
        <f>IF(Table1[[#This Row],[Date]]="","",TEXT(Table1[[#This Row],[Date]],"yyyymmdd"))</f>
        <v/>
      </c>
      <c r="BH531" t="str">
        <f>Table1[[#This Row],[Date2]]</f>
        <v/>
      </c>
      <c r="BI531" t="str">
        <f>IF(Table1[[#This Row],[Date]]="","",Table1[[#This Row],[Voucher Type]])</f>
        <v/>
      </c>
      <c r="BJ531" t="str">
        <f>IF(Table1[[#This Row],[Ref No / Invoice No]]="","",Table1[[#This Row],[Ref No / Invoice No]])</f>
        <v/>
      </c>
      <c r="BK531" t="str">
        <f>IF(Table1[[#This Row],[Voucher No]]="","",Table1[[#This Row],[Voucher No]])</f>
        <v/>
      </c>
      <c r="BL531" t="str">
        <f>IF(Table1[[#This Row],[Date]]="","",Table1[[#This Row],[Narration]])</f>
        <v/>
      </c>
      <c r="BM531" t="str">
        <f>IF(Table1[[#This Row],[Date]]="","",$A$11&amp;$A$13&amp;ROW())</f>
        <v/>
      </c>
      <c r="BN531" t="str">
        <f>IF(Table1[[#This Row],[Date]]="","",$A$13)</f>
        <v/>
      </c>
      <c r="BP531" t="str">
        <f>IF(Table1[[#This Row],[Ledger 1]]="","","No")</f>
        <v/>
      </c>
      <c r="BQ531" t="str">
        <f>IF(Table1[[#This Row],[Date]]="","",IF(Table1[[#This Row],[Effect 1]]="Dr.","Yes","No"))</f>
        <v/>
      </c>
      <c r="BR531" t="str">
        <f>IF(Table1[[#This Row],[Date]]="","",Table1[[#This Row],[Ledger 1]])</f>
        <v/>
      </c>
      <c r="BS531" t="str">
        <f>IF(Table1[[#This Row],[Date]]="","",IF(Table1[[#This Row],[Effect 1]]="Dr.",-Table1[[#This Row],[Amount 1]],Table1[[#This Row],[Amount 1]]))</f>
        <v/>
      </c>
      <c r="BV531" t="str">
        <f>IF(Table1[[#This Row],[Ledger 2]]="","","No")</f>
        <v/>
      </c>
      <c r="BW531" t="str">
        <f>IF(Table1[[#This Row],[Date]]="","",IF(Table1[[#This Row],[Effect 2]]="Dr.","Yes","No"))</f>
        <v/>
      </c>
      <c r="BX531" t="str">
        <f>IF(Table1[[#This Row],[Date]]="","",Table1[[#This Row],[Ledger 2]])</f>
        <v/>
      </c>
      <c r="BY531" t="str">
        <f>IF(Table1[[#This Row],[Date]]="","",IF(Table1[[#This Row],[Effect 2]]="Dr.",-Table1[[#This Row],[Amount 2]],Table1[[#This Row],[Amount 2]]))</f>
        <v/>
      </c>
      <c r="CB531" t="str">
        <f>IF(Table1[[#This Row],[Ledger 3]]="","","No")</f>
        <v/>
      </c>
      <c r="CC531" t="str">
        <f>IF(Table1[[#This Row],[Ledger 3]]="","",IF(Table1[[#This Row],[Effect 3]]="Dr.","Yes","No"))</f>
        <v/>
      </c>
      <c r="CD531" t="str">
        <f>IF(Table1[[#This Row],[Ledger 3]]="","",Table1[[#This Row],[Ledger 3]])</f>
        <v/>
      </c>
      <c r="CE531" t="str">
        <f>IF(Table1[[#This Row],[Ledger 3]]="","",IF(Table1[[#This Row],[Effect 3]]="Dr.",-Table1[[#This Row],[Amount 3]],Table1[[#This Row],[Amount 3]]))</f>
        <v/>
      </c>
      <c r="CH531" t="str">
        <f>IF(Table1[[#This Row],[Ledger 4]]="","","No")</f>
        <v/>
      </c>
      <c r="CI531" t="str">
        <f>IF(Table1[[#This Row],[Ledger 4]]="","",IF(Table1[[#This Row],[Effect 4]]="Dr.","Yes","No"))</f>
        <v/>
      </c>
      <c r="CJ531" t="str">
        <f>IF(Table1[[#This Row],[Ledger 4]]="","",Table1[[#This Row],[Ledger 4]])</f>
        <v/>
      </c>
      <c r="CK531" t="str">
        <f>IF(Table1[[#This Row],[Ledger 4]]="","",IF(Table1[[#This Row],[Effect 4]]="Dr.",-Table1[[#This Row],[Amount 4]],Table1[[#This Row],[Amount 4]]))</f>
        <v/>
      </c>
      <c r="CN531" t="str">
        <f>IF(Table1[[#This Row],[Ledger 5]]="","","No")</f>
        <v/>
      </c>
      <c r="CO531" t="str">
        <f>IF(Table1[[#This Row],[Ledger 5]]="","",IF(Table1[[#This Row],[Effect 5]]="Dr.","Yes","No"))</f>
        <v/>
      </c>
      <c r="CP531" t="str">
        <f>IF(Table1[[#This Row],[Ledger 5]]="","",Table1[[#This Row],[Ledger 5]])</f>
        <v/>
      </c>
      <c r="CQ531" t="str">
        <f>IF(Table1[[#This Row],[Ledger 5]]="","",IF(Table1[[#This Row],[Effect 5]]="Dr.",-Table1[[#This Row],[Amount 5]],Table1[[#This Row],[Amount 5]]))</f>
        <v/>
      </c>
      <c r="CT531" t="str">
        <f>IF(Table1[[#This Row],[Ledger 6]]="","","No")</f>
        <v/>
      </c>
      <c r="CU531" t="str">
        <f>IF(Table1[[#This Row],[Ledger 6]]="","",IF(Table1[[#This Row],[Effect 6]]="Dr.","Yes","No"))</f>
        <v/>
      </c>
      <c r="CV531" t="str">
        <f>IF(Table1[[#This Row],[Ledger 6]]="","",Table1[[#This Row],[Ledger 6]])</f>
        <v/>
      </c>
      <c r="CW531" t="str">
        <f>IF(Table1[[#This Row],[Ledger 6]]="","",IF(Table1[[#This Row],[Effect 6]]="Dr.",-Table1[[#This Row],[Amount 6]],Table1[[#This Row],[Amount 6]]))</f>
        <v/>
      </c>
      <c r="CZ531" t="str">
        <f>IF(Table1[[#This Row],[Ledger 7]]="","","No")</f>
        <v/>
      </c>
      <c r="DA531" t="str">
        <f>IF(Table1[[#This Row],[Ledger 7]]="","",IF(Table1[[#This Row],[Effect 7]]="Dr.","Yes","No"))</f>
        <v/>
      </c>
      <c r="DB531" t="str">
        <f>IF(Table1[[#This Row],[Ledger 7]]="","",Table1[[#This Row],[Ledger 7]])</f>
        <v/>
      </c>
      <c r="DC531" t="str">
        <f>IF(Table1[[#This Row],[Ledger 7]]="","",IF(Table1[[#This Row],[Effect 7]]="Dr.",-Table1[[#This Row],[Amount 7]],Table1[[#This Row],[Amount 7]]))</f>
        <v/>
      </c>
      <c r="DF531" t="str">
        <f>IF(Table1[[#This Row],[Ledger 8]]="","","No")</f>
        <v/>
      </c>
      <c r="DG531" t="str">
        <f>IF(Table1[[#This Row],[Ledger 8]]="","",IF(Table1[[#This Row],[Effect 8]]="Dr.","Yes","No"))</f>
        <v/>
      </c>
      <c r="DH531" t="str">
        <f>IF(Table1[[#This Row],[Ledger 8]]="","",Table1[[#This Row],[Ledger 8]])</f>
        <v/>
      </c>
      <c r="DI531" t="str">
        <f>IF(Table1[[#This Row],[Ledger 8]]="","",IF(Table1[[#This Row],[Effect 8]]="Dr.",-Table1[[#This Row],[Amount 8]],Table1[[#This Row],[Amount 8]]))</f>
        <v/>
      </c>
      <c r="DL531" t="str">
        <f>IF(Table1[[#This Row],[Ledger 9]]="","","No")</f>
        <v/>
      </c>
      <c r="DM531" t="str">
        <f>IF(Table1[[#This Row],[Ledger 9]]="","",IF(Table1[[#This Row],[Effect 9]]="Dr.","Yes","No"))</f>
        <v/>
      </c>
      <c r="DN531" t="str">
        <f>IF(Table1[[#This Row],[Ledger 9]]="","",Table1[[#This Row],[Ledger 9]])</f>
        <v/>
      </c>
      <c r="DO531" t="str">
        <f>IF(Table1[[#This Row],[Ledger 9]]="","",IF(Table1[[#This Row],[Effect 9]]="Dr.",-Table1[[#This Row],[Amount 9]],Table1[[#This Row],[Amount 9]]))</f>
        <v/>
      </c>
      <c r="DR531" t="str">
        <f>IF(Table1[[#This Row],[Ledger 10]]="","","No")</f>
        <v/>
      </c>
      <c r="DS531" t="str">
        <f>IF(Table1[[#This Row],[Ledger 10]]="","",IF(Table1[[#This Row],[Effect 10]]="Dr.","Yes","No"))</f>
        <v/>
      </c>
      <c r="DT531" t="str">
        <f>IF(Table1[[#This Row],[Ledger 10]]="","",Table1[[#This Row],[Ledger 10]])</f>
        <v/>
      </c>
      <c r="DU531" t="str">
        <f>IF(Table1[[#This Row],[Ledger 10]]="","",IF(Table1[[#This Row],[Effect 10]]="Dr.",-Table1[[#This Row],[Amount 10]],Table1[[#This Row],[Amount 10]]))</f>
        <v/>
      </c>
      <c r="DX531" t="str">
        <f>IF(Table1[[#This Row],[Ledger 11]]="","","No")</f>
        <v/>
      </c>
      <c r="DY531" t="str">
        <f>IF(Table1[[#This Row],[Ledger 11]]="","",IF(Table1[[#This Row],[Effect 11]]="Dr.","Yes","No"))</f>
        <v/>
      </c>
      <c r="DZ531" t="str">
        <f>IF(Table1[[#This Row],[Ledger 11]]="","",Table1[[#This Row],[Ledger 11]])</f>
        <v/>
      </c>
      <c r="EA531" t="str">
        <f>IF(Table1[[#This Row],[Ledger 11]]="","",IF(Table1[[#This Row],[Effect 11]]="Dr.",-Table1[[#This Row],[Amount 11]],Table1[[#This Row],[Amount 11]]))</f>
        <v/>
      </c>
      <c r="ED531" t="str">
        <f>IF(Table1[[#This Row],[Ledger 12]]="","","No")</f>
        <v/>
      </c>
      <c r="EE531" t="str">
        <f>IF(Table1[[#This Row],[Ledger 12]]="","",IF(Table1[[#This Row],[Effect 12]]="Dr.","Yes","No"))</f>
        <v/>
      </c>
      <c r="EF531" t="str">
        <f>IF(Table1[[#This Row],[Ledger 12]]="","",Table1[[#This Row],[Ledger 12]])</f>
        <v/>
      </c>
      <c r="EG531" t="str">
        <f>IF(Table1[[#This Row],[Ledger 12]]="","",IF(Table1[[#This Row],[Effect 12]]="Dr.",-Table1[[#This Row],[Amount 12]],Table1[[#This Row],[Amount 12]]))</f>
        <v/>
      </c>
      <c r="EJ531" t="str">
        <f>IF(Table1[[#This Row],[Ledger 13]]="","","No")</f>
        <v/>
      </c>
      <c r="EK531" t="str">
        <f>IF(Table1[[#This Row],[Ledger 13]]="","",IF(Table1[[#This Row],[Effect 13]]="Dr.","Yes","No"))</f>
        <v/>
      </c>
      <c r="EL531" t="str">
        <f>IF(Table1[[#This Row],[Ledger 13]]="","",Table1[[#This Row],[Ledger 13]])</f>
        <v/>
      </c>
      <c r="EM531" t="str">
        <f>IF(Table1[[#This Row],[Ledger 13]]="","",IF(Table1[[#This Row],[Effect 13]]="Dr.",-Table1[[#This Row],[Amount 13]],Table1[[#This Row],[Amount 13]]))</f>
        <v/>
      </c>
      <c r="EP531" t="str">
        <f>IF(Table1[[#This Row],[Ledger 14]]="","","No")</f>
        <v/>
      </c>
      <c r="EQ531" t="str">
        <f>IF(Table1[[#This Row],[Ledger 14]]="","",IF(Table1[[#This Row],[Effect 14]]="Dr.","Yes","No"))</f>
        <v/>
      </c>
      <c r="ER531" t="str">
        <f>IF(Table1[[#This Row],[Ledger 14]]="","",Table1[[#This Row],[Ledger 14]])</f>
        <v/>
      </c>
      <c r="ES531" t="str">
        <f>IF(Table1[[#This Row],[Ledger 14]]="","",IF(Table1[[#This Row],[Effect 14]]="Dr.",-Table1[[#This Row],[Amount 14]],Table1[[#This Row],[Amount 14]]))</f>
        <v/>
      </c>
      <c r="EV531" t="str">
        <f>IF(Table1[[#This Row],[Ledger 15]]="","","No")</f>
        <v/>
      </c>
      <c r="EW531" t="str">
        <f>IF(Table1[[#This Row],[Ledger 15]]="","",IF(Table1[[#This Row],[Effect 15]]="Dr.","Yes","No"))</f>
        <v/>
      </c>
      <c r="EX531" t="str">
        <f>IF(Table1[[#This Row],[Ledger 15]]="","",Table1[[#This Row],[Ledger 15]])</f>
        <v/>
      </c>
      <c r="EY531" t="str">
        <f>IF(Table1[[#This Row],[Ledger 15]]="","",IF(Table1[[#This Row],[Effect 15]]="Dr.",-Table1[[#This Row],[Amount 15]],Table1[[#This Row],[Amount 15]]))</f>
        <v/>
      </c>
      <c r="FD5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1">
        <f>IF(Table1[[#This Row],[Date]]="",0,IF(AND(Table1[[#This Row],[Date]]&gt;=$FE$2,Table1[[#This Row],[Date]]&lt;=$FE$3),0,1))</f>
        <v>0</v>
      </c>
      <c r="FF531">
        <f>IF(Table1[[#This Row],[Date]]="",0,IF(TYPE(VLOOKUP(Table1[[#This Row],[Voucher Type]],Table1[[#All],[Voucher Type Master]],1,FALSE))=16,1,0))</f>
        <v>0</v>
      </c>
      <c r="FG531">
        <f>IF(TYPE(IF(Table1[[#This Row],[Date]]="",0,IF(VLOOKUP(Table1[[#This Row],[Voucher Type]],$FY$5:$FZ$13,2,0)=Table1[[#This Row],[Effect 1]],0,1)))=16,1,0)</f>
        <v>0</v>
      </c>
      <c r="FH5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1">
        <f>IF(LEN(Table1[[#This Row],[Ledger 1]])&gt;0,IF(TYPE(VLOOKUP(Table1[[#This Row],[Ledger 1]],GZ:GZ,1,0))=16,1,0),0)</f>
        <v>0</v>
      </c>
      <c r="FJ531">
        <f>IF(LEN(Table1[[#This Row],[Ledger 2]])&gt;0,IF(TYPE(VLOOKUP(Table1[[#This Row],[Ledger 2]],GZ:GZ,1,0))=16,1,0),0)</f>
        <v>0</v>
      </c>
      <c r="FK531">
        <f>IF(LEN(Table1[[#This Row],[Ledger 3]])&gt;0,IF(TYPE(VLOOKUP(Table1[[#This Row],[Ledger 3]],GZ:GZ,1,0))=16,1,0),0)</f>
        <v>0</v>
      </c>
      <c r="FL531">
        <f>IF(LEN(Table1[[#This Row],[Ledger 4]])&gt;0,IF(TYPE(VLOOKUP(Table1[[#This Row],[Ledger 4]],GZ:GZ,1,0))=16,1,0),0)</f>
        <v>0</v>
      </c>
      <c r="FM531">
        <f>IF(LEN(Table1[[#This Row],[Ledger 5]])&gt;0,IF(TYPE(VLOOKUP(Table1[[#This Row],[Ledger 5]],GZ:GZ,1,0))=16,1,0),0)</f>
        <v>0</v>
      </c>
      <c r="FN531">
        <f>IF(LEN(Table1[[#This Row],[Ledger 6]])&gt;0,IF(TYPE(VLOOKUP(Table1[[#This Row],[Ledger 6]],$GZ:$GZ,1,0))=16,1,0),0)</f>
        <v>0</v>
      </c>
      <c r="FO531">
        <f>IF(LEN(Table1[[#This Row],[Ledger 7]])&gt;0,IF(TYPE(VLOOKUP(Table1[[#This Row],[Ledger 7]],$GZ:$GZ,1,0))=16,1,0),0)</f>
        <v>0</v>
      </c>
      <c r="FP531">
        <f>IF(LEN(Table1[[#This Row],[Ledger 8]])&gt;0,IF(TYPE(VLOOKUP(Table1[[#This Row],[Ledger 8]],$GZ:$GZ,1,0))=16,1,0),0)</f>
        <v>0</v>
      </c>
      <c r="FQ531">
        <f>IF(LEN(Table1[[#This Row],[Ledger 9]])&gt;0,IF(TYPE(VLOOKUP(Table1[[#This Row],[Ledger 9]],$GZ:$GZ,1,0))=16,1,0),0)</f>
        <v>0</v>
      </c>
      <c r="FR531">
        <f>IF(LEN(Table1[[#This Row],[Ledger 10]])&gt;0,IF(TYPE(VLOOKUP(Table1[[#This Row],[Ledger 10]],$GZ:$GZ,1,0))=16,1,0),0)</f>
        <v>0</v>
      </c>
      <c r="FS531">
        <f>IF(LEN(Table1[[#This Row],[Ledger 11]])&gt;0,IF(TYPE(VLOOKUP(Table1[[#This Row],[Ledger 11]],$GZ:$GZ,1,0))=16,1,0),0)</f>
        <v>0</v>
      </c>
      <c r="FT531">
        <f>IF(LEN(Table1[[#This Row],[Ledger 12]])&gt;0,IF(TYPE(VLOOKUP(Table1[[#This Row],[Ledger 12]],$GZ:$GZ,1,0))=16,1,0),0)</f>
        <v>0</v>
      </c>
      <c r="FU531">
        <f>IF(LEN(Table1[[#This Row],[Ledger 13]])&gt;0,IF(TYPE(VLOOKUP(Table1[[#This Row],[Ledger 13]],$GZ:$GZ,1,0))=16,1,0),0)</f>
        <v>0</v>
      </c>
      <c r="FV531">
        <f>IF(LEN(Table1[[#This Row],[Ledger 14]])&gt;0,IF(TYPE(VLOOKUP(Table1[[#This Row],[Ledger 14]],$GZ:$GZ,1,0))=16,1,0),0)</f>
        <v>0</v>
      </c>
      <c r="FW531">
        <f>IF(LEN(Table1[[#This Row],[Ledger 15]])&gt;0,IF(TYPE(VLOOKUP(Table1[[#This Row],[Ledger 15]],$GZ:$GZ,1,0))=16,1,0),0)</f>
        <v>0</v>
      </c>
    </row>
    <row r="532" spans="4:179" ht="33" customHeight="1" x14ac:dyDescent="0.45">
      <c r="D532" s="8">
        <f t="shared" si="17"/>
        <v>527</v>
      </c>
      <c r="E532" s="32"/>
      <c r="F532" s="34"/>
      <c r="G532" s="34"/>
      <c r="H532" s="34"/>
      <c r="I532" s="34"/>
      <c r="J532" s="38"/>
      <c r="K532" s="33"/>
      <c r="L532" s="36"/>
      <c r="M532" s="35"/>
      <c r="N532" s="34"/>
      <c r="O532" s="41"/>
      <c r="P532" s="35"/>
      <c r="Q532" s="34"/>
      <c r="R532" s="37"/>
      <c r="S532" s="35"/>
      <c r="T532" s="34"/>
      <c r="U532" s="37"/>
      <c r="V532" s="35"/>
      <c r="W532" s="34"/>
      <c r="X532" s="37"/>
      <c r="Y532" s="35"/>
      <c r="Z532" s="34"/>
      <c r="AA532" s="37"/>
      <c r="AB532" s="35"/>
      <c r="AC532" s="34"/>
      <c r="AD532" s="37"/>
      <c r="AE532" s="35"/>
      <c r="AF532" s="34"/>
      <c r="AG532" s="37"/>
      <c r="AH532" s="35"/>
      <c r="AI532" s="34"/>
      <c r="AJ532" s="37"/>
      <c r="AK532" s="35"/>
      <c r="AL532" s="34"/>
      <c r="AM532" s="37"/>
      <c r="AN532" s="35"/>
      <c r="AO532" s="34"/>
      <c r="AP532" s="37"/>
      <c r="AQ532" s="35"/>
      <c r="AR532" s="34"/>
      <c r="AS532" s="37"/>
      <c r="AT532" s="35"/>
      <c r="AU532" s="34"/>
      <c r="AV532" s="37"/>
      <c r="AW532" s="35"/>
      <c r="AX532" s="34"/>
      <c r="AY532" s="37"/>
      <c r="AZ532" s="35"/>
      <c r="BA532" s="34"/>
      <c r="BB532" s="37"/>
      <c r="BC5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2" s="7"/>
      <c r="BF532" t="str">
        <f>IF(Table1[[#This Row],[Date]]="","","&amp;lt;VOUCHER REMOTEID="&amp;""""&amp;$A$11&amp;$A$13&amp;ROW()&amp;""""&amp;" VCHTYPE="""&amp;F532&amp;""" ACTION="""&amp;"Create"&amp;"""&amp;gt;")</f>
        <v/>
      </c>
      <c r="BG532" t="str">
        <f>IF(Table1[[#This Row],[Date]]="","",TEXT(Table1[[#This Row],[Date]],"yyyymmdd"))</f>
        <v/>
      </c>
      <c r="BH532" t="str">
        <f>Table1[[#This Row],[Date2]]</f>
        <v/>
      </c>
      <c r="BI532" t="str">
        <f>IF(Table1[[#This Row],[Date]]="","",Table1[[#This Row],[Voucher Type]])</f>
        <v/>
      </c>
      <c r="BJ532" t="str">
        <f>IF(Table1[[#This Row],[Ref No / Invoice No]]="","",Table1[[#This Row],[Ref No / Invoice No]])</f>
        <v/>
      </c>
      <c r="BK532" t="str">
        <f>IF(Table1[[#This Row],[Voucher No]]="","",Table1[[#This Row],[Voucher No]])</f>
        <v/>
      </c>
      <c r="BL532" t="str">
        <f>IF(Table1[[#This Row],[Date]]="","",Table1[[#This Row],[Narration]])</f>
        <v/>
      </c>
      <c r="BM532" t="str">
        <f>IF(Table1[[#This Row],[Date]]="","",$A$11&amp;$A$13&amp;ROW())</f>
        <v/>
      </c>
      <c r="BN532" t="str">
        <f>IF(Table1[[#This Row],[Date]]="","",$A$13)</f>
        <v/>
      </c>
      <c r="BP532" t="str">
        <f>IF(Table1[[#This Row],[Ledger 1]]="","","No")</f>
        <v/>
      </c>
      <c r="BQ532" t="str">
        <f>IF(Table1[[#This Row],[Date]]="","",IF(Table1[[#This Row],[Effect 1]]="Dr.","Yes","No"))</f>
        <v/>
      </c>
      <c r="BR532" t="str">
        <f>IF(Table1[[#This Row],[Date]]="","",Table1[[#This Row],[Ledger 1]])</f>
        <v/>
      </c>
      <c r="BS532" t="str">
        <f>IF(Table1[[#This Row],[Date]]="","",IF(Table1[[#This Row],[Effect 1]]="Dr.",-Table1[[#This Row],[Amount 1]],Table1[[#This Row],[Amount 1]]))</f>
        <v/>
      </c>
      <c r="BV532" t="str">
        <f>IF(Table1[[#This Row],[Ledger 2]]="","","No")</f>
        <v/>
      </c>
      <c r="BW532" t="str">
        <f>IF(Table1[[#This Row],[Date]]="","",IF(Table1[[#This Row],[Effect 2]]="Dr.","Yes","No"))</f>
        <v/>
      </c>
      <c r="BX532" t="str">
        <f>IF(Table1[[#This Row],[Date]]="","",Table1[[#This Row],[Ledger 2]])</f>
        <v/>
      </c>
      <c r="BY532" t="str">
        <f>IF(Table1[[#This Row],[Date]]="","",IF(Table1[[#This Row],[Effect 2]]="Dr.",-Table1[[#This Row],[Amount 2]],Table1[[#This Row],[Amount 2]]))</f>
        <v/>
      </c>
      <c r="CB532" t="str">
        <f>IF(Table1[[#This Row],[Ledger 3]]="","","No")</f>
        <v/>
      </c>
      <c r="CC532" t="str">
        <f>IF(Table1[[#This Row],[Ledger 3]]="","",IF(Table1[[#This Row],[Effect 3]]="Dr.","Yes","No"))</f>
        <v/>
      </c>
      <c r="CD532" t="str">
        <f>IF(Table1[[#This Row],[Ledger 3]]="","",Table1[[#This Row],[Ledger 3]])</f>
        <v/>
      </c>
      <c r="CE532" t="str">
        <f>IF(Table1[[#This Row],[Ledger 3]]="","",IF(Table1[[#This Row],[Effect 3]]="Dr.",-Table1[[#This Row],[Amount 3]],Table1[[#This Row],[Amount 3]]))</f>
        <v/>
      </c>
      <c r="CH532" t="str">
        <f>IF(Table1[[#This Row],[Ledger 4]]="","","No")</f>
        <v/>
      </c>
      <c r="CI532" t="str">
        <f>IF(Table1[[#This Row],[Ledger 4]]="","",IF(Table1[[#This Row],[Effect 4]]="Dr.","Yes","No"))</f>
        <v/>
      </c>
      <c r="CJ532" t="str">
        <f>IF(Table1[[#This Row],[Ledger 4]]="","",Table1[[#This Row],[Ledger 4]])</f>
        <v/>
      </c>
      <c r="CK532" t="str">
        <f>IF(Table1[[#This Row],[Ledger 4]]="","",IF(Table1[[#This Row],[Effect 4]]="Dr.",-Table1[[#This Row],[Amount 4]],Table1[[#This Row],[Amount 4]]))</f>
        <v/>
      </c>
      <c r="CN532" t="str">
        <f>IF(Table1[[#This Row],[Ledger 5]]="","","No")</f>
        <v/>
      </c>
      <c r="CO532" t="str">
        <f>IF(Table1[[#This Row],[Ledger 5]]="","",IF(Table1[[#This Row],[Effect 5]]="Dr.","Yes","No"))</f>
        <v/>
      </c>
      <c r="CP532" t="str">
        <f>IF(Table1[[#This Row],[Ledger 5]]="","",Table1[[#This Row],[Ledger 5]])</f>
        <v/>
      </c>
      <c r="CQ532" t="str">
        <f>IF(Table1[[#This Row],[Ledger 5]]="","",IF(Table1[[#This Row],[Effect 5]]="Dr.",-Table1[[#This Row],[Amount 5]],Table1[[#This Row],[Amount 5]]))</f>
        <v/>
      </c>
      <c r="CT532" t="str">
        <f>IF(Table1[[#This Row],[Ledger 6]]="","","No")</f>
        <v/>
      </c>
      <c r="CU532" t="str">
        <f>IF(Table1[[#This Row],[Ledger 6]]="","",IF(Table1[[#This Row],[Effect 6]]="Dr.","Yes","No"))</f>
        <v/>
      </c>
      <c r="CV532" t="str">
        <f>IF(Table1[[#This Row],[Ledger 6]]="","",Table1[[#This Row],[Ledger 6]])</f>
        <v/>
      </c>
      <c r="CW532" t="str">
        <f>IF(Table1[[#This Row],[Ledger 6]]="","",IF(Table1[[#This Row],[Effect 6]]="Dr.",-Table1[[#This Row],[Amount 6]],Table1[[#This Row],[Amount 6]]))</f>
        <v/>
      </c>
      <c r="CZ532" t="str">
        <f>IF(Table1[[#This Row],[Ledger 7]]="","","No")</f>
        <v/>
      </c>
      <c r="DA532" t="str">
        <f>IF(Table1[[#This Row],[Ledger 7]]="","",IF(Table1[[#This Row],[Effect 7]]="Dr.","Yes","No"))</f>
        <v/>
      </c>
      <c r="DB532" t="str">
        <f>IF(Table1[[#This Row],[Ledger 7]]="","",Table1[[#This Row],[Ledger 7]])</f>
        <v/>
      </c>
      <c r="DC532" t="str">
        <f>IF(Table1[[#This Row],[Ledger 7]]="","",IF(Table1[[#This Row],[Effect 7]]="Dr.",-Table1[[#This Row],[Amount 7]],Table1[[#This Row],[Amount 7]]))</f>
        <v/>
      </c>
      <c r="DF532" t="str">
        <f>IF(Table1[[#This Row],[Ledger 8]]="","","No")</f>
        <v/>
      </c>
      <c r="DG532" t="str">
        <f>IF(Table1[[#This Row],[Ledger 8]]="","",IF(Table1[[#This Row],[Effect 8]]="Dr.","Yes","No"))</f>
        <v/>
      </c>
      <c r="DH532" t="str">
        <f>IF(Table1[[#This Row],[Ledger 8]]="","",Table1[[#This Row],[Ledger 8]])</f>
        <v/>
      </c>
      <c r="DI532" t="str">
        <f>IF(Table1[[#This Row],[Ledger 8]]="","",IF(Table1[[#This Row],[Effect 8]]="Dr.",-Table1[[#This Row],[Amount 8]],Table1[[#This Row],[Amount 8]]))</f>
        <v/>
      </c>
      <c r="DL532" t="str">
        <f>IF(Table1[[#This Row],[Ledger 9]]="","","No")</f>
        <v/>
      </c>
      <c r="DM532" t="str">
        <f>IF(Table1[[#This Row],[Ledger 9]]="","",IF(Table1[[#This Row],[Effect 9]]="Dr.","Yes","No"))</f>
        <v/>
      </c>
      <c r="DN532" t="str">
        <f>IF(Table1[[#This Row],[Ledger 9]]="","",Table1[[#This Row],[Ledger 9]])</f>
        <v/>
      </c>
      <c r="DO532" t="str">
        <f>IF(Table1[[#This Row],[Ledger 9]]="","",IF(Table1[[#This Row],[Effect 9]]="Dr.",-Table1[[#This Row],[Amount 9]],Table1[[#This Row],[Amount 9]]))</f>
        <v/>
      </c>
      <c r="DR532" t="str">
        <f>IF(Table1[[#This Row],[Ledger 10]]="","","No")</f>
        <v/>
      </c>
      <c r="DS532" t="str">
        <f>IF(Table1[[#This Row],[Ledger 10]]="","",IF(Table1[[#This Row],[Effect 10]]="Dr.","Yes","No"))</f>
        <v/>
      </c>
      <c r="DT532" t="str">
        <f>IF(Table1[[#This Row],[Ledger 10]]="","",Table1[[#This Row],[Ledger 10]])</f>
        <v/>
      </c>
      <c r="DU532" t="str">
        <f>IF(Table1[[#This Row],[Ledger 10]]="","",IF(Table1[[#This Row],[Effect 10]]="Dr.",-Table1[[#This Row],[Amount 10]],Table1[[#This Row],[Amount 10]]))</f>
        <v/>
      </c>
      <c r="DX532" t="str">
        <f>IF(Table1[[#This Row],[Ledger 11]]="","","No")</f>
        <v/>
      </c>
      <c r="DY532" t="str">
        <f>IF(Table1[[#This Row],[Ledger 11]]="","",IF(Table1[[#This Row],[Effect 11]]="Dr.","Yes","No"))</f>
        <v/>
      </c>
      <c r="DZ532" t="str">
        <f>IF(Table1[[#This Row],[Ledger 11]]="","",Table1[[#This Row],[Ledger 11]])</f>
        <v/>
      </c>
      <c r="EA532" t="str">
        <f>IF(Table1[[#This Row],[Ledger 11]]="","",IF(Table1[[#This Row],[Effect 11]]="Dr.",-Table1[[#This Row],[Amount 11]],Table1[[#This Row],[Amount 11]]))</f>
        <v/>
      </c>
      <c r="ED532" t="str">
        <f>IF(Table1[[#This Row],[Ledger 12]]="","","No")</f>
        <v/>
      </c>
      <c r="EE532" t="str">
        <f>IF(Table1[[#This Row],[Ledger 12]]="","",IF(Table1[[#This Row],[Effect 12]]="Dr.","Yes","No"))</f>
        <v/>
      </c>
      <c r="EF532" t="str">
        <f>IF(Table1[[#This Row],[Ledger 12]]="","",Table1[[#This Row],[Ledger 12]])</f>
        <v/>
      </c>
      <c r="EG532" t="str">
        <f>IF(Table1[[#This Row],[Ledger 12]]="","",IF(Table1[[#This Row],[Effect 12]]="Dr.",-Table1[[#This Row],[Amount 12]],Table1[[#This Row],[Amount 12]]))</f>
        <v/>
      </c>
      <c r="EJ532" t="str">
        <f>IF(Table1[[#This Row],[Ledger 13]]="","","No")</f>
        <v/>
      </c>
      <c r="EK532" t="str">
        <f>IF(Table1[[#This Row],[Ledger 13]]="","",IF(Table1[[#This Row],[Effect 13]]="Dr.","Yes","No"))</f>
        <v/>
      </c>
      <c r="EL532" t="str">
        <f>IF(Table1[[#This Row],[Ledger 13]]="","",Table1[[#This Row],[Ledger 13]])</f>
        <v/>
      </c>
      <c r="EM532" t="str">
        <f>IF(Table1[[#This Row],[Ledger 13]]="","",IF(Table1[[#This Row],[Effect 13]]="Dr.",-Table1[[#This Row],[Amount 13]],Table1[[#This Row],[Amount 13]]))</f>
        <v/>
      </c>
      <c r="EP532" t="str">
        <f>IF(Table1[[#This Row],[Ledger 14]]="","","No")</f>
        <v/>
      </c>
      <c r="EQ532" t="str">
        <f>IF(Table1[[#This Row],[Ledger 14]]="","",IF(Table1[[#This Row],[Effect 14]]="Dr.","Yes","No"))</f>
        <v/>
      </c>
      <c r="ER532" t="str">
        <f>IF(Table1[[#This Row],[Ledger 14]]="","",Table1[[#This Row],[Ledger 14]])</f>
        <v/>
      </c>
      <c r="ES532" t="str">
        <f>IF(Table1[[#This Row],[Ledger 14]]="","",IF(Table1[[#This Row],[Effect 14]]="Dr.",-Table1[[#This Row],[Amount 14]],Table1[[#This Row],[Amount 14]]))</f>
        <v/>
      </c>
      <c r="EV532" t="str">
        <f>IF(Table1[[#This Row],[Ledger 15]]="","","No")</f>
        <v/>
      </c>
      <c r="EW532" t="str">
        <f>IF(Table1[[#This Row],[Ledger 15]]="","",IF(Table1[[#This Row],[Effect 15]]="Dr.","Yes","No"))</f>
        <v/>
      </c>
      <c r="EX532" t="str">
        <f>IF(Table1[[#This Row],[Ledger 15]]="","",Table1[[#This Row],[Ledger 15]])</f>
        <v/>
      </c>
      <c r="EY532" t="str">
        <f>IF(Table1[[#This Row],[Ledger 15]]="","",IF(Table1[[#This Row],[Effect 15]]="Dr.",-Table1[[#This Row],[Amount 15]],Table1[[#This Row],[Amount 15]]))</f>
        <v/>
      </c>
      <c r="FD5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2">
        <f>IF(Table1[[#This Row],[Date]]="",0,IF(AND(Table1[[#This Row],[Date]]&gt;=$FE$2,Table1[[#This Row],[Date]]&lt;=$FE$3),0,1))</f>
        <v>0</v>
      </c>
      <c r="FF532">
        <f>IF(Table1[[#This Row],[Date]]="",0,IF(TYPE(VLOOKUP(Table1[[#This Row],[Voucher Type]],Table1[[#All],[Voucher Type Master]],1,FALSE))=16,1,0))</f>
        <v>0</v>
      </c>
      <c r="FG532">
        <f>IF(TYPE(IF(Table1[[#This Row],[Date]]="",0,IF(VLOOKUP(Table1[[#This Row],[Voucher Type]],$FY$5:$FZ$13,2,0)=Table1[[#This Row],[Effect 1]],0,1)))=16,1,0)</f>
        <v>0</v>
      </c>
      <c r="FH5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2">
        <f>IF(LEN(Table1[[#This Row],[Ledger 1]])&gt;0,IF(TYPE(VLOOKUP(Table1[[#This Row],[Ledger 1]],GZ:GZ,1,0))=16,1,0),0)</f>
        <v>0</v>
      </c>
      <c r="FJ532">
        <f>IF(LEN(Table1[[#This Row],[Ledger 2]])&gt;0,IF(TYPE(VLOOKUP(Table1[[#This Row],[Ledger 2]],GZ:GZ,1,0))=16,1,0),0)</f>
        <v>0</v>
      </c>
      <c r="FK532">
        <f>IF(LEN(Table1[[#This Row],[Ledger 3]])&gt;0,IF(TYPE(VLOOKUP(Table1[[#This Row],[Ledger 3]],GZ:GZ,1,0))=16,1,0),0)</f>
        <v>0</v>
      </c>
      <c r="FL532">
        <f>IF(LEN(Table1[[#This Row],[Ledger 4]])&gt;0,IF(TYPE(VLOOKUP(Table1[[#This Row],[Ledger 4]],GZ:GZ,1,0))=16,1,0),0)</f>
        <v>0</v>
      </c>
      <c r="FM532">
        <f>IF(LEN(Table1[[#This Row],[Ledger 5]])&gt;0,IF(TYPE(VLOOKUP(Table1[[#This Row],[Ledger 5]],GZ:GZ,1,0))=16,1,0),0)</f>
        <v>0</v>
      </c>
      <c r="FN532">
        <f>IF(LEN(Table1[[#This Row],[Ledger 6]])&gt;0,IF(TYPE(VLOOKUP(Table1[[#This Row],[Ledger 6]],$GZ:$GZ,1,0))=16,1,0),0)</f>
        <v>0</v>
      </c>
      <c r="FO532">
        <f>IF(LEN(Table1[[#This Row],[Ledger 7]])&gt;0,IF(TYPE(VLOOKUP(Table1[[#This Row],[Ledger 7]],$GZ:$GZ,1,0))=16,1,0),0)</f>
        <v>0</v>
      </c>
      <c r="FP532">
        <f>IF(LEN(Table1[[#This Row],[Ledger 8]])&gt;0,IF(TYPE(VLOOKUP(Table1[[#This Row],[Ledger 8]],$GZ:$GZ,1,0))=16,1,0),0)</f>
        <v>0</v>
      </c>
      <c r="FQ532">
        <f>IF(LEN(Table1[[#This Row],[Ledger 9]])&gt;0,IF(TYPE(VLOOKUP(Table1[[#This Row],[Ledger 9]],$GZ:$GZ,1,0))=16,1,0),0)</f>
        <v>0</v>
      </c>
      <c r="FR532">
        <f>IF(LEN(Table1[[#This Row],[Ledger 10]])&gt;0,IF(TYPE(VLOOKUP(Table1[[#This Row],[Ledger 10]],$GZ:$GZ,1,0))=16,1,0),0)</f>
        <v>0</v>
      </c>
      <c r="FS532">
        <f>IF(LEN(Table1[[#This Row],[Ledger 11]])&gt;0,IF(TYPE(VLOOKUP(Table1[[#This Row],[Ledger 11]],$GZ:$GZ,1,0))=16,1,0),0)</f>
        <v>0</v>
      </c>
      <c r="FT532">
        <f>IF(LEN(Table1[[#This Row],[Ledger 12]])&gt;0,IF(TYPE(VLOOKUP(Table1[[#This Row],[Ledger 12]],$GZ:$GZ,1,0))=16,1,0),0)</f>
        <v>0</v>
      </c>
      <c r="FU532">
        <f>IF(LEN(Table1[[#This Row],[Ledger 13]])&gt;0,IF(TYPE(VLOOKUP(Table1[[#This Row],[Ledger 13]],$GZ:$GZ,1,0))=16,1,0),0)</f>
        <v>0</v>
      </c>
      <c r="FV532">
        <f>IF(LEN(Table1[[#This Row],[Ledger 14]])&gt;0,IF(TYPE(VLOOKUP(Table1[[#This Row],[Ledger 14]],$GZ:$GZ,1,0))=16,1,0),0)</f>
        <v>0</v>
      </c>
      <c r="FW532">
        <f>IF(LEN(Table1[[#This Row],[Ledger 15]])&gt;0,IF(TYPE(VLOOKUP(Table1[[#This Row],[Ledger 15]],$GZ:$GZ,1,0))=16,1,0),0)</f>
        <v>0</v>
      </c>
    </row>
    <row r="533" spans="4:179" ht="33" customHeight="1" x14ac:dyDescent="0.45">
      <c r="D533" s="8">
        <f t="shared" si="17"/>
        <v>528</v>
      </c>
      <c r="E533" s="32"/>
      <c r="F533" s="34"/>
      <c r="G533" s="34"/>
      <c r="H533" s="34"/>
      <c r="I533" s="34"/>
      <c r="J533" s="38"/>
      <c r="K533" s="33"/>
      <c r="L533" s="36"/>
      <c r="M533" s="35"/>
      <c r="N533" s="34"/>
      <c r="O533" s="41"/>
      <c r="P533" s="35"/>
      <c r="Q533" s="34"/>
      <c r="R533" s="37"/>
      <c r="S533" s="35"/>
      <c r="T533" s="34"/>
      <c r="U533" s="37"/>
      <c r="V533" s="35"/>
      <c r="W533" s="34"/>
      <c r="X533" s="37"/>
      <c r="Y533" s="35"/>
      <c r="Z533" s="34"/>
      <c r="AA533" s="37"/>
      <c r="AB533" s="35"/>
      <c r="AC533" s="34"/>
      <c r="AD533" s="37"/>
      <c r="AE533" s="35"/>
      <c r="AF533" s="34"/>
      <c r="AG533" s="37"/>
      <c r="AH533" s="35"/>
      <c r="AI533" s="34"/>
      <c r="AJ533" s="37"/>
      <c r="AK533" s="35"/>
      <c r="AL533" s="34"/>
      <c r="AM533" s="37"/>
      <c r="AN533" s="35"/>
      <c r="AO533" s="34"/>
      <c r="AP533" s="37"/>
      <c r="AQ533" s="35"/>
      <c r="AR533" s="34"/>
      <c r="AS533" s="37"/>
      <c r="AT533" s="35"/>
      <c r="AU533" s="34"/>
      <c r="AV533" s="37"/>
      <c r="AW533" s="35"/>
      <c r="AX533" s="34"/>
      <c r="AY533" s="37"/>
      <c r="AZ533" s="35"/>
      <c r="BA533" s="34"/>
      <c r="BB533" s="37"/>
      <c r="BC5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3" s="7"/>
      <c r="BF533" t="str">
        <f>IF(Table1[[#This Row],[Date]]="","","&amp;lt;VOUCHER REMOTEID="&amp;""""&amp;$A$11&amp;$A$13&amp;ROW()&amp;""""&amp;" VCHTYPE="""&amp;F533&amp;""" ACTION="""&amp;"Create"&amp;"""&amp;gt;")</f>
        <v/>
      </c>
      <c r="BG533" t="str">
        <f>IF(Table1[[#This Row],[Date]]="","",TEXT(Table1[[#This Row],[Date]],"yyyymmdd"))</f>
        <v/>
      </c>
      <c r="BH533" t="str">
        <f>Table1[[#This Row],[Date2]]</f>
        <v/>
      </c>
      <c r="BI533" t="str">
        <f>IF(Table1[[#This Row],[Date]]="","",Table1[[#This Row],[Voucher Type]])</f>
        <v/>
      </c>
      <c r="BJ533" t="str">
        <f>IF(Table1[[#This Row],[Ref No / Invoice No]]="","",Table1[[#This Row],[Ref No / Invoice No]])</f>
        <v/>
      </c>
      <c r="BK533" t="str">
        <f>IF(Table1[[#This Row],[Voucher No]]="","",Table1[[#This Row],[Voucher No]])</f>
        <v/>
      </c>
      <c r="BL533" t="str">
        <f>IF(Table1[[#This Row],[Date]]="","",Table1[[#This Row],[Narration]])</f>
        <v/>
      </c>
      <c r="BM533" t="str">
        <f>IF(Table1[[#This Row],[Date]]="","",$A$11&amp;$A$13&amp;ROW())</f>
        <v/>
      </c>
      <c r="BN533" t="str">
        <f>IF(Table1[[#This Row],[Date]]="","",$A$13)</f>
        <v/>
      </c>
      <c r="BP533" t="str">
        <f>IF(Table1[[#This Row],[Ledger 1]]="","","No")</f>
        <v/>
      </c>
      <c r="BQ533" t="str">
        <f>IF(Table1[[#This Row],[Date]]="","",IF(Table1[[#This Row],[Effect 1]]="Dr.","Yes","No"))</f>
        <v/>
      </c>
      <c r="BR533" t="str">
        <f>IF(Table1[[#This Row],[Date]]="","",Table1[[#This Row],[Ledger 1]])</f>
        <v/>
      </c>
      <c r="BS533" t="str">
        <f>IF(Table1[[#This Row],[Date]]="","",IF(Table1[[#This Row],[Effect 1]]="Dr.",-Table1[[#This Row],[Amount 1]],Table1[[#This Row],[Amount 1]]))</f>
        <v/>
      </c>
      <c r="BV533" t="str">
        <f>IF(Table1[[#This Row],[Ledger 2]]="","","No")</f>
        <v/>
      </c>
      <c r="BW533" t="str">
        <f>IF(Table1[[#This Row],[Date]]="","",IF(Table1[[#This Row],[Effect 2]]="Dr.","Yes","No"))</f>
        <v/>
      </c>
      <c r="BX533" t="str">
        <f>IF(Table1[[#This Row],[Date]]="","",Table1[[#This Row],[Ledger 2]])</f>
        <v/>
      </c>
      <c r="BY533" t="str">
        <f>IF(Table1[[#This Row],[Date]]="","",IF(Table1[[#This Row],[Effect 2]]="Dr.",-Table1[[#This Row],[Amount 2]],Table1[[#This Row],[Amount 2]]))</f>
        <v/>
      </c>
      <c r="CB533" t="str">
        <f>IF(Table1[[#This Row],[Ledger 3]]="","","No")</f>
        <v/>
      </c>
      <c r="CC533" t="str">
        <f>IF(Table1[[#This Row],[Ledger 3]]="","",IF(Table1[[#This Row],[Effect 3]]="Dr.","Yes","No"))</f>
        <v/>
      </c>
      <c r="CD533" t="str">
        <f>IF(Table1[[#This Row],[Ledger 3]]="","",Table1[[#This Row],[Ledger 3]])</f>
        <v/>
      </c>
      <c r="CE533" t="str">
        <f>IF(Table1[[#This Row],[Ledger 3]]="","",IF(Table1[[#This Row],[Effect 3]]="Dr.",-Table1[[#This Row],[Amount 3]],Table1[[#This Row],[Amount 3]]))</f>
        <v/>
      </c>
      <c r="CH533" t="str">
        <f>IF(Table1[[#This Row],[Ledger 4]]="","","No")</f>
        <v/>
      </c>
      <c r="CI533" t="str">
        <f>IF(Table1[[#This Row],[Ledger 4]]="","",IF(Table1[[#This Row],[Effect 4]]="Dr.","Yes","No"))</f>
        <v/>
      </c>
      <c r="CJ533" t="str">
        <f>IF(Table1[[#This Row],[Ledger 4]]="","",Table1[[#This Row],[Ledger 4]])</f>
        <v/>
      </c>
      <c r="CK533" t="str">
        <f>IF(Table1[[#This Row],[Ledger 4]]="","",IF(Table1[[#This Row],[Effect 4]]="Dr.",-Table1[[#This Row],[Amount 4]],Table1[[#This Row],[Amount 4]]))</f>
        <v/>
      </c>
      <c r="CN533" t="str">
        <f>IF(Table1[[#This Row],[Ledger 5]]="","","No")</f>
        <v/>
      </c>
      <c r="CO533" t="str">
        <f>IF(Table1[[#This Row],[Ledger 5]]="","",IF(Table1[[#This Row],[Effect 5]]="Dr.","Yes","No"))</f>
        <v/>
      </c>
      <c r="CP533" t="str">
        <f>IF(Table1[[#This Row],[Ledger 5]]="","",Table1[[#This Row],[Ledger 5]])</f>
        <v/>
      </c>
      <c r="CQ533" t="str">
        <f>IF(Table1[[#This Row],[Ledger 5]]="","",IF(Table1[[#This Row],[Effect 5]]="Dr.",-Table1[[#This Row],[Amount 5]],Table1[[#This Row],[Amount 5]]))</f>
        <v/>
      </c>
      <c r="CT533" t="str">
        <f>IF(Table1[[#This Row],[Ledger 6]]="","","No")</f>
        <v/>
      </c>
      <c r="CU533" t="str">
        <f>IF(Table1[[#This Row],[Ledger 6]]="","",IF(Table1[[#This Row],[Effect 6]]="Dr.","Yes","No"))</f>
        <v/>
      </c>
      <c r="CV533" t="str">
        <f>IF(Table1[[#This Row],[Ledger 6]]="","",Table1[[#This Row],[Ledger 6]])</f>
        <v/>
      </c>
      <c r="CW533" t="str">
        <f>IF(Table1[[#This Row],[Ledger 6]]="","",IF(Table1[[#This Row],[Effect 6]]="Dr.",-Table1[[#This Row],[Amount 6]],Table1[[#This Row],[Amount 6]]))</f>
        <v/>
      </c>
      <c r="CZ533" t="str">
        <f>IF(Table1[[#This Row],[Ledger 7]]="","","No")</f>
        <v/>
      </c>
      <c r="DA533" t="str">
        <f>IF(Table1[[#This Row],[Ledger 7]]="","",IF(Table1[[#This Row],[Effect 7]]="Dr.","Yes","No"))</f>
        <v/>
      </c>
      <c r="DB533" t="str">
        <f>IF(Table1[[#This Row],[Ledger 7]]="","",Table1[[#This Row],[Ledger 7]])</f>
        <v/>
      </c>
      <c r="DC533" t="str">
        <f>IF(Table1[[#This Row],[Ledger 7]]="","",IF(Table1[[#This Row],[Effect 7]]="Dr.",-Table1[[#This Row],[Amount 7]],Table1[[#This Row],[Amount 7]]))</f>
        <v/>
      </c>
      <c r="DF533" t="str">
        <f>IF(Table1[[#This Row],[Ledger 8]]="","","No")</f>
        <v/>
      </c>
      <c r="DG533" t="str">
        <f>IF(Table1[[#This Row],[Ledger 8]]="","",IF(Table1[[#This Row],[Effect 8]]="Dr.","Yes","No"))</f>
        <v/>
      </c>
      <c r="DH533" t="str">
        <f>IF(Table1[[#This Row],[Ledger 8]]="","",Table1[[#This Row],[Ledger 8]])</f>
        <v/>
      </c>
      <c r="DI533" t="str">
        <f>IF(Table1[[#This Row],[Ledger 8]]="","",IF(Table1[[#This Row],[Effect 8]]="Dr.",-Table1[[#This Row],[Amount 8]],Table1[[#This Row],[Amount 8]]))</f>
        <v/>
      </c>
      <c r="DL533" t="str">
        <f>IF(Table1[[#This Row],[Ledger 9]]="","","No")</f>
        <v/>
      </c>
      <c r="DM533" t="str">
        <f>IF(Table1[[#This Row],[Ledger 9]]="","",IF(Table1[[#This Row],[Effect 9]]="Dr.","Yes","No"))</f>
        <v/>
      </c>
      <c r="DN533" t="str">
        <f>IF(Table1[[#This Row],[Ledger 9]]="","",Table1[[#This Row],[Ledger 9]])</f>
        <v/>
      </c>
      <c r="DO533" t="str">
        <f>IF(Table1[[#This Row],[Ledger 9]]="","",IF(Table1[[#This Row],[Effect 9]]="Dr.",-Table1[[#This Row],[Amount 9]],Table1[[#This Row],[Amount 9]]))</f>
        <v/>
      </c>
      <c r="DR533" t="str">
        <f>IF(Table1[[#This Row],[Ledger 10]]="","","No")</f>
        <v/>
      </c>
      <c r="DS533" t="str">
        <f>IF(Table1[[#This Row],[Ledger 10]]="","",IF(Table1[[#This Row],[Effect 10]]="Dr.","Yes","No"))</f>
        <v/>
      </c>
      <c r="DT533" t="str">
        <f>IF(Table1[[#This Row],[Ledger 10]]="","",Table1[[#This Row],[Ledger 10]])</f>
        <v/>
      </c>
      <c r="DU533" t="str">
        <f>IF(Table1[[#This Row],[Ledger 10]]="","",IF(Table1[[#This Row],[Effect 10]]="Dr.",-Table1[[#This Row],[Amount 10]],Table1[[#This Row],[Amount 10]]))</f>
        <v/>
      </c>
      <c r="DX533" t="str">
        <f>IF(Table1[[#This Row],[Ledger 11]]="","","No")</f>
        <v/>
      </c>
      <c r="DY533" t="str">
        <f>IF(Table1[[#This Row],[Ledger 11]]="","",IF(Table1[[#This Row],[Effect 11]]="Dr.","Yes","No"))</f>
        <v/>
      </c>
      <c r="DZ533" t="str">
        <f>IF(Table1[[#This Row],[Ledger 11]]="","",Table1[[#This Row],[Ledger 11]])</f>
        <v/>
      </c>
      <c r="EA533" t="str">
        <f>IF(Table1[[#This Row],[Ledger 11]]="","",IF(Table1[[#This Row],[Effect 11]]="Dr.",-Table1[[#This Row],[Amount 11]],Table1[[#This Row],[Amount 11]]))</f>
        <v/>
      </c>
      <c r="ED533" t="str">
        <f>IF(Table1[[#This Row],[Ledger 12]]="","","No")</f>
        <v/>
      </c>
      <c r="EE533" t="str">
        <f>IF(Table1[[#This Row],[Ledger 12]]="","",IF(Table1[[#This Row],[Effect 12]]="Dr.","Yes","No"))</f>
        <v/>
      </c>
      <c r="EF533" t="str">
        <f>IF(Table1[[#This Row],[Ledger 12]]="","",Table1[[#This Row],[Ledger 12]])</f>
        <v/>
      </c>
      <c r="EG533" t="str">
        <f>IF(Table1[[#This Row],[Ledger 12]]="","",IF(Table1[[#This Row],[Effect 12]]="Dr.",-Table1[[#This Row],[Amount 12]],Table1[[#This Row],[Amount 12]]))</f>
        <v/>
      </c>
      <c r="EJ533" t="str">
        <f>IF(Table1[[#This Row],[Ledger 13]]="","","No")</f>
        <v/>
      </c>
      <c r="EK533" t="str">
        <f>IF(Table1[[#This Row],[Ledger 13]]="","",IF(Table1[[#This Row],[Effect 13]]="Dr.","Yes","No"))</f>
        <v/>
      </c>
      <c r="EL533" t="str">
        <f>IF(Table1[[#This Row],[Ledger 13]]="","",Table1[[#This Row],[Ledger 13]])</f>
        <v/>
      </c>
      <c r="EM533" t="str">
        <f>IF(Table1[[#This Row],[Ledger 13]]="","",IF(Table1[[#This Row],[Effect 13]]="Dr.",-Table1[[#This Row],[Amount 13]],Table1[[#This Row],[Amount 13]]))</f>
        <v/>
      </c>
      <c r="EP533" t="str">
        <f>IF(Table1[[#This Row],[Ledger 14]]="","","No")</f>
        <v/>
      </c>
      <c r="EQ533" t="str">
        <f>IF(Table1[[#This Row],[Ledger 14]]="","",IF(Table1[[#This Row],[Effect 14]]="Dr.","Yes","No"))</f>
        <v/>
      </c>
      <c r="ER533" t="str">
        <f>IF(Table1[[#This Row],[Ledger 14]]="","",Table1[[#This Row],[Ledger 14]])</f>
        <v/>
      </c>
      <c r="ES533" t="str">
        <f>IF(Table1[[#This Row],[Ledger 14]]="","",IF(Table1[[#This Row],[Effect 14]]="Dr.",-Table1[[#This Row],[Amount 14]],Table1[[#This Row],[Amount 14]]))</f>
        <v/>
      </c>
      <c r="EV533" t="str">
        <f>IF(Table1[[#This Row],[Ledger 15]]="","","No")</f>
        <v/>
      </c>
      <c r="EW533" t="str">
        <f>IF(Table1[[#This Row],[Ledger 15]]="","",IF(Table1[[#This Row],[Effect 15]]="Dr.","Yes","No"))</f>
        <v/>
      </c>
      <c r="EX533" t="str">
        <f>IF(Table1[[#This Row],[Ledger 15]]="","",Table1[[#This Row],[Ledger 15]])</f>
        <v/>
      </c>
      <c r="EY533" t="str">
        <f>IF(Table1[[#This Row],[Ledger 15]]="","",IF(Table1[[#This Row],[Effect 15]]="Dr.",-Table1[[#This Row],[Amount 15]],Table1[[#This Row],[Amount 15]]))</f>
        <v/>
      </c>
      <c r="FD5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3">
        <f>IF(Table1[[#This Row],[Date]]="",0,IF(AND(Table1[[#This Row],[Date]]&gt;=$FE$2,Table1[[#This Row],[Date]]&lt;=$FE$3),0,1))</f>
        <v>0</v>
      </c>
      <c r="FF533">
        <f>IF(Table1[[#This Row],[Date]]="",0,IF(TYPE(VLOOKUP(Table1[[#This Row],[Voucher Type]],Table1[[#All],[Voucher Type Master]],1,FALSE))=16,1,0))</f>
        <v>0</v>
      </c>
      <c r="FG533">
        <f>IF(TYPE(IF(Table1[[#This Row],[Date]]="",0,IF(VLOOKUP(Table1[[#This Row],[Voucher Type]],$FY$5:$FZ$13,2,0)=Table1[[#This Row],[Effect 1]],0,1)))=16,1,0)</f>
        <v>0</v>
      </c>
      <c r="FH5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3">
        <f>IF(LEN(Table1[[#This Row],[Ledger 1]])&gt;0,IF(TYPE(VLOOKUP(Table1[[#This Row],[Ledger 1]],GZ:GZ,1,0))=16,1,0),0)</f>
        <v>0</v>
      </c>
      <c r="FJ533">
        <f>IF(LEN(Table1[[#This Row],[Ledger 2]])&gt;0,IF(TYPE(VLOOKUP(Table1[[#This Row],[Ledger 2]],GZ:GZ,1,0))=16,1,0),0)</f>
        <v>0</v>
      </c>
      <c r="FK533">
        <f>IF(LEN(Table1[[#This Row],[Ledger 3]])&gt;0,IF(TYPE(VLOOKUP(Table1[[#This Row],[Ledger 3]],GZ:GZ,1,0))=16,1,0),0)</f>
        <v>0</v>
      </c>
      <c r="FL533">
        <f>IF(LEN(Table1[[#This Row],[Ledger 4]])&gt;0,IF(TYPE(VLOOKUP(Table1[[#This Row],[Ledger 4]],GZ:GZ,1,0))=16,1,0),0)</f>
        <v>0</v>
      </c>
      <c r="FM533">
        <f>IF(LEN(Table1[[#This Row],[Ledger 5]])&gt;0,IF(TYPE(VLOOKUP(Table1[[#This Row],[Ledger 5]],GZ:GZ,1,0))=16,1,0),0)</f>
        <v>0</v>
      </c>
      <c r="FN533">
        <f>IF(LEN(Table1[[#This Row],[Ledger 6]])&gt;0,IF(TYPE(VLOOKUP(Table1[[#This Row],[Ledger 6]],$GZ:$GZ,1,0))=16,1,0),0)</f>
        <v>0</v>
      </c>
      <c r="FO533">
        <f>IF(LEN(Table1[[#This Row],[Ledger 7]])&gt;0,IF(TYPE(VLOOKUP(Table1[[#This Row],[Ledger 7]],$GZ:$GZ,1,0))=16,1,0),0)</f>
        <v>0</v>
      </c>
      <c r="FP533">
        <f>IF(LEN(Table1[[#This Row],[Ledger 8]])&gt;0,IF(TYPE(VLOOKUP(Table1[[#This Row],[Ledger 8]],$GZ:$GZ,1,0))=16,1,0),0)</f>
        <v>0</v>
      </c>
      <c r="FQ533">
        <f>IF(LEN(Table1[[#This Row],[Ledger 9]])&gt;0,IF(TYPE(VLOOKUP(Table1[[#This Row],[Ledger 9]],$GZ:$GZ,1,0))=16,1,0),0)</f>
        <v>0</v>
      </c>
      <c r="FR533">
        <f>IF(LEN(Table1[[#This Row],[Ledger 10]])&gt;0,IF(TYPE(VLOOKUP(Table1[[#This Row],[Ledger 10]],$GZ:$GZ,1,0))=16,1,0),0)</f>
        <v>0</v>
      </c>
      <c r="FS533">
        <f>IF(LEN(Table1[[#This Row],[Ledger 11]])&gt;0,IF(TYPE(VLOOKUP(Table1[[#This Row],[Ledger 11]],$GZ:$GZ,1,0))=16,1,0),0)</f>
        <v>0</v>
      </c>
      <c r="FT533">
        <f>IF(LEN(Table1[[#This Row],[Ledger 12]])&gt;0,IF(TYPE(VLOOKUP(Table1[[#This Row],[Ledger 12]],$GZ:$GZ,1,0))=16,1,0),0)</f>
        <v>0</v>
      </c>
      <c r="FU533">
        <f>IF(LEN(Table1[[#This Row],[Ledger 13]])&gt;0,IF(TYPE(VLOOKUP(Table1[[#This Row],[Ledger 13]],$GZ:$GZ,1,0))=16,1,0),0)</f>
        <v>0</v>
      </c>
      <c r="FV533">
        <f>IF(LEN(Table1[[#This Row],[Ledger 14]])&gt;0,IF(TYPE(VLOOKUP(Table1[[#This Row],[Ledger 14]],$GZ:$GZ,1,0))=16,1,0),0)</f>
        <v>0</v>
      </c>
      <c r="FW533">
        <f>IF(LEN(Table1[[#This Row],[Ledger 15]])&gt;0,IF(TYPE(VLOOKUP(Table1[[#This Row],[Ledger 15]],$GZ:$GZ,1,0))=16,1,0),0)</f>
        <v>0</v>
      </c>
    </row>
    <row r="534" spans="4:179" ht="33" customHeight="1" x14ac:dyDescent="0.45">
      <c r="D534" s="8">
        <f t="shared" si="17"/>
        <v>529</v>
      </c>
      <c r="E534" s="32"/>
      <c r="F534" s="34"/>
      <c r="G534" s="34"/>
      <c r="H534" s="34"/>
      <c r="I534" s="34"/>
      <c r="J534" s="38"/>
      <c r="K534" s="33"/>
      <c r="L534" s="36"/>
      <c r="M534" s="35"/>
      <c r="N534" s="34"/>
      <c r="O534" s="41"/>
      <c r="P534" s="35"/>
      <c r="Q534" s="34"/>
      <c r="R534" s="37"/>
      <c r="S534" s="35"/>
      <c r="T534" s="34"/>
      <c r="U534" s="37"/>
      <c r="V534" s="35"/>
      <c r="W534" s="34"/>
      <c r="X534" s="37"/>
      <c r="Y534" s="35"/>
      <c r="Z534" s="34"/>
      <c r="AA534" s="37"/>
      <c r="AB534" s="35"/>
      <c r="AC534" s="34"/>
      <c r="AD534" s="37"/>
      <c r="AE534" s="35"/>
      <c r="AF534" s="34"/>
      <c r="AG534" s="37"/>
      <c r="AH534" s="35"/>
      <c r="AI534" s="34"/>
      <c r="AJ534" s="37"/>
      <c r="AK534" s="35"/>
      <c r="AL534" s="34"/>
      <c r="AM534" s="37"/>
      <c r="AN534" s="35"/>
      <c r="AO534" s="34"/>
      <c r="AP534" s="37"/>
      <c r="AQ534" s="35"/>
      <c r="AR534" s="34"/>
      <c r="AS534" s="37"/>
      <c r="AT534" s="35"/>
      <c r="AU534" s="34"/>
      <c r="AV534" s="37"/>
      <c r="AW534" s="35"/>
      <c r="AX534" s="34"/>
      <c r="AY534" s="37"/>
      <c r="AZ534" s="35"/>
      <c r="BA534" s="34"/>
      <c r="BB534" s="37"/>
      <c r="BC5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4" s="7"/>
      <c r="BF534" t="str">
        <f>IF(Table1[[#This Row],[Date]]="","","&amp;lt;VOUCHER REMOTEID="&amp;""""&amp;$A$11&amp;$A$13&amp;ROW()&amp;""""&amp;" VCHTYPE="""&amp;F534&amp;""" ACTION="""&amp;"Create"&amp;"""&amp;gt;")</f>
        <v/>
      </c>
      <c r="BG534" t="str">
        <f>IF(Table1[[#This Row],[Date]]="","",TEXT(Table1[[#This Row],[Date]],"yyyymmdd"))</f>
        <v/>
      </c>
      <c r="BH534" t="str">
        <f>Table1[[#This Row],[Date2]]</f>
        <v/>
      </c>
      <c r="BI534" t="str">
        <f>IF(Table1[[#This Row],[Date]]="","",Table1[[#This Row],[Voucher Type]])</f>
        <v/>
      </c>
      <c r="BJ534" t="str">
        <f>IF(Table1[[#This Row],[Ref No / Invoice No]]="","",Table1[[#This Row],[Ref No / Invoice No]])</f>
        <v/>
      </c>
      <c r="BK534" t="str">
        <f>IF(Table1[[#This Row],[Voucher No]]="","",Table1[[#This Row],[Voucher No]])</f>
        <v/>
      </c>
      <c r="BL534" t="str">
        <f>IF(Table1[[#This Row],[Date]]="","",Table1[[#This Row],[Narration]])</f>
        <v/>
      </c>
      <c r="BM534" t="str">
        <f>IF(Table1[[#This Row],[Date]]="","",$A$11&amp;$A$13&amp;ROW())</f>
        <v/>
      </c>
      <c r="BN534" t="str">
        <f>IF(Table1[[#This Row],[Date]]="","",$A$13)</f>
        <v/>
      </c>
      <c r="BP534" t="str">
        <f>IF(Table1[[#This Row],[Ledger 1]]="","","No")</f>
        <v/>
      </c>
      <c r="BQ534" t="str">
        <f>IF(Table1[[#This Row],[Date]]="","",IF(Table1[[#This Row],[Effect 1]]="Dr.","Yes","No"))</f>
        <v/>
      </c>
      <c r="BR534" t="str">
        <f>IF(Table1[[#This Row],[Date]]="","",Table1[[#This Row],[Ledger 1]])</f>
        <v/>
      </c>
      <c r="BS534" t="str">
        <f>IF(Table1[[#This Row],[Date]]="","",IF(Table1[[#This Row],[Effect 1]]="Dr.",-Table1[[#This Row],[Amount 1]],Table1[[#This Row],[Amount 1]]))</f>
        <v/>
      </c>
      <c r="BV534" t="str">
        <f>IF(Table1[[#This Row],[Ledger 2]]="","","No")</f>
        <v/>
      </c>
      <c r="BW534" t="str">
        <f>IF(Table1[[#This Row],[Date]]="","",IF(Table1[[#This Row],[Effect 2]]="Dr.","Yes","No"))</f>
        <v/>
      </c>
      <c r="BX534" t="str">
        <f>IF(Table1[[#This Row],[Date]]="","",Table1[[#This Row],[Ledger 2]])</f>
        <v/>
      </c>
      <c r="BY534" t="str">
        <f>IF(Table1[[#This Row],[Date]]="","",IF(Table1[[#This Row],[Effect 2]]="Dr.",-Table1[[#This Row],[Amount 2]],Table1[[#This Row],[Amount 2]]))</f>
        <v/>
      </c>
      <c r="CB534" t="str">
        <f>IF(Table1[[#This Row],[Ledger 3]]="","","No")</f>
        <v/>
      </c>
      <c r="CC534" t="str">
        <f>IF(Table1[[#This Row],[Ledger 3]]="","",IF(Table1[[#This Row],[Effect 3]]="Dr.","Yes","No"))</f>
        <v/>
      </c>
      <c r="CD534" t="str">
        <f>IF(Table1[[#This Row],[Ledger 3]]="","",Table1[[#This Row],[Ledger 3]])</f>
        <v/>
      </c>
      <c r="CE534" t="str">
        <f>IF(Table1[[#This Row],[Ledger 3]]="","",IF(Table1[[#This Row],[Effect 3]]="Dr.",-Table1[[#This Row],[Amount 3]],Table1[[#This Row],[Amount 3]]))</f>
        <v/>
      </c>
      <c r="CH534" t="str">
        <f>IF(Table1[[#This Row],[Ledger 4]]="","","No")</f>
        <v/>
      </c>
      <c r="CI534" t="str">
        <f>IF(Table1[[#This Row],[Ledger 4]]="","",IF(Table1[[#This Row],[Effect 4]]="Dr.","Yes","No"))</f>
        <v/>
      </c>
      <c r="CJ534" t="str">
        <f>IF(Table1[[#This Row],[Ledger 4]]="","",Table1[[#This Row],[Ledger 4]])</f>
        <v/>
      </c>
      <c r="CK534" t="str">
        <f>IF(Table1[[#This Row],[Ledger 4]]="","",IF(Table1[[#This Row],[Effect 4]]="Dr.",-Table1[[#This Row],[Amount 4]],Table1[[#This Row],[Amount 4]]))</f>
        <v/>
      </c>
      <c r="CN534" t="str">
        <f>IF(Table1[[#This Row],[Ledger 5]]="","","No")</f>
        <v/>
      </c>
      <c r="CO534" t="str">
        <f>IF(Table1[[#This Row],[Ledger 5]]="","",IF(Table1[[#This Row],[Effect 5]]="Dr.","Yes","No"))</f>
        <v/>
      </c>
      <c r="CP534" t="str">
        <f>IF(Table1[[#This Row],[Ledger 5]]="","",Table1[[#This Row],[Ledger 5]])</f>
        <v/>
      </c>
      <c r="CQ534" t="str">
        <f>IF(Table1[[#This Row],[Ledger 5]]="","",IF(Table1[[#This Row],[Effect 5]]="Dr.",-Table1[[#This Row],[Amount 5]],Table1[[#This Row],[Amount 5]]))</f>
        <v/>
      </c>
      <c r="CT534" t="str">
        <f>IF(Table1[[#This Row],[Ledger 6]]="","","No")</f>
        <v/>
      </c>
      <c r="CU534" t="str">
        <f>IF(Table1[[#This Row],[Ledger 6]]="","",IF(Table1[[#This Row],[Effect 6]]="Dr.","Yes","No"))</f>
        <v/>
      </c>
      <c r="CV534" t="str">
        <f>IF(Table1[[#This Row],[Ledger 6]]="","",Table1[[#This Row],[Ledger 6]])</f>
        <v/>
      </c>
      <c r="CW534" t="str">
        <f>IF(Table1[[#This Row],[Ledger 6]]="","",IF(Table1[[#This Row],[Effect 6]]="Dr.",-Table1[[#This Row],[Amount 6]],Table1[[#This Row],[Amount 6]]))</f>
        <v/>
      </c>
      <c r="CZ534" t="str">
        <f>IF(Table1[[#This Row],[Ledger 7]]="","","No")</f>
        <v/>
      </c>
      <c r="DA534" t="str">
        <f>IF(Table1[[#This Row],[Ledger 7]]="","",IF(Table1[[#This Row],[Effect 7]]="Dr.","Yes","No"))</f>
        <v/>
      </c>
      <c r="DB534" t="str">
        <f>IF(Table1[[#This Row],[Ledger 7]]="","",Table1[[#This Row],[Ledger 7]])</f>
        <v/>
      </c>
      <c r="DC534" t="str">
        <f>IF(Table1[[#This Row],[Ledger 7]]="","",IF(Table1[[#This Row],[Effect 7]]="Dr.",-Table1[[#This Row],[Amount 7]],Table1[[#This Row],[Amount 7]]))</f>
        <v/>
      </c>
      <c r="DF534" t="str">
        <f>IF(Table1[[#This Row],[Ledger 8]]="","","No")</f>
        <v/>
      </c>
      <c r="DG534" t="str">
        <f>IF(Table1[[#This Row],[Ledger 8]]="","",IF(Table1[[#This Row],[Effect 8]]="Dr.","Yes","No"))</f>
        <v/>
      </c>
      <c r="DH534" t="str">
        <f>IF(Table1[[#This Row],[Ledger 8]]="","",Table1[[#This Row],[Ledger 8]])</f>
        <v/>
      </c>
      <c r="DI534" t="str">
        <f>IF(Table1[[#This Row],[Ledger 8]]="","",IF(Table1[[#This Row],[Effect 8]]="Dr.",-Table1[[#This Row],[Amount 8]],Table1[[#This Row],[Amount 8]]))</f>
        <v/>
      </c>
      <c r="DL534" t="str">
        <f>IF(Table1[[#This Row],[Ledger 9]]="","","No")</f>
        <v/>
      </c>
      <c r="DM534" t="str">
        <f>IF(Table1[[#This Row],[Ledger 9]]="","",IF(Table1[[#This Row],[Effect 9]]="Dr.","Yes","No"))</f>
        <v/>
      </c>
      <c r="DN534" t="str">
        <f>IF(Table1[[#This Row],[Ledger 9]]="","",Table1[[#This Row],[Ledger 9]])</f>
        <v/>
      </c>
      <c r="DO534" t="str">
        <f>IF(Table1[[#This Row],[Ledger 9]]="","",IF(Table1[[#This Row],[Effect 9]]="Dr.",-Table1[[#This Row],[Amount 9]],Table1[[#This Row],[Amount 9]]))</f>
        <v/>
      </c>
      <c r="DR534" t="str">
        <f>IF(Table1[[#This Row],[Ledger 10]]="","","No")</f>
        <v/>
      </c>
      <c r="DS534" t="str">
        <f>IF(Table1[[#This Row],[Ledger 10]]="","",IF(Table1[[#This Row],[Effect 10]]="Dr.","Yes","No"))</f>
        <v/>
      </c>
      <c r="DT534" t="str">
        <f>IF(Table1[[#This Row],[Ledger 10]]="","",Table1[[#This Row],[Ledger 10]])</f>
        <v/>
      </c>
      <c r="DU534" t="str">
        <f>IF(Table1[[#This Row],[Ledger 10]]="","",IF(Table1[[#This Row],[Effect 10]]="Dr.",-Table1[[#This Row],[Amount 10]],Table1[[#This Row],[Amount 10]]))</f>
        <v/>
      </c>
      <c r="DX534" t="str">
        <f>IF(Table1[[#This Row],[Ledger 11]]="","","No")</f>
        <v/>
      </c>
      <c r="DY534" t="str">
        <f>IF(Table1[[#This Row],[Ledger 11]]="","",IF(Table1[[#This Row],[Effect 11]]="Dr.","Yes","No"))</f>
        <v/>
      </c>
      <c r="DZ534" t="str">
        <f>IF(Table1[[#This Row],[Ledger 11]]="","",Table1[[#This Row],[Ledger 11]])</f>
        <v/>
      </c>
      <c r="EA534" t="str">
        <f>IF(Table1[[#This Row],[Ledger 11]]="","",IF(Table1[[#This Row],[Effect 11]]="Dr.",-Table1[[#This Row],[Amount 11]],Table1[[#This Row],[Amount 11]]))</f>
        <v/>
      </c>
      <c r="ED534" t="str">
        <f>IF(Table1[[#This Row],[Ledger 12]]="","","No")</f>
        <v/>
      </c>
      <c r="EE534" t="str">
        <f>IF(Table1[[#This Row],[Ledger 12]]="","",IF(Table1[[#This Row],[Effect 12]]="Dr.","Yes","No"))</f>
        <v/>
      </c>
      <c r="EF534" t="str">
        <f>IF(Table1[[#This Row],[Ledger 12]]="","",Table1[[#This Row],[Ledger 12]])</f>
        <v/>
      </c>
      <c r="EG534" t="str">
        <f>IF(Table1[[#This Row],[Ledger 12]]="","",IF(Table1[[#This Row],[Effect 12]]="Dr.",-Table1[[#This Row],[Amount 12]],Table1[[#This Row],[Amount 12]]))</f>
        <v/>
      </c>
      <c r="EJ534" t="str">
        <f>IF(Table1[[#This Row],[Ledger 13]]="","","No")</f>
        <v/>
      </c>
      <c r="EK534" t="str">
        <f>IF(Table1[[#This Row],[Ledger 13]]="","",IF(Table1[[#This Row],[Effect 13]]="Dr.","Yes","No"))</f>
        <v/>
      </c>
      <c r="EL534" t="str">
        <f>IF(Table1[[#This Row],[Ledger 13]]="","",Table1[[#This Row],[Ledger 13]])</f>
        <v/>
      </c>
      <c r="EM534" t="str">
        <f>IF(Table1[[#This Row],[Ledger 13]]="","",IF(Table1[[#This Row],[Effect 13]]="Dr.",-Table1[[#This Row],[Amount 13]],Table1[[#This Row],[Amount 13]]))</f>
        <v/>
      </c>
      <c r="EP534" t="str">
        <f>IF(Table1[[#This Row],[Ledger 14]]="","","No")</f>
        <v/>
      </c>
      <c r="EQ534" t="str">
        <f>IF(Table1[[#This Row],[Ledger 14]]="","",IF(Table1[[#This Row],[Effect 14]]="Dr.","Yes","No"))</f>
        <v/>
      </c>
      <c r="ER534" t="str">
        <f>IF(Table1[[#This Row],[Ledger 14]]="","",Table1[[#This Row],[Ledger 14]])</f>
        <v/>
      </c>
      <c r="ES534" t="str">
        <f>IF(Table1[[#This Row],[Ledger 14]]="","",IF(Table1[[#This Row],[Effect 14]]="Dr.",-Table1[[#This Row],[Amount 14]],Table1[[#This Row],[Amount 14]]))</f>
        <v/>
      </c>
      <c r="EV534" t="str">
        <f>IF(Table1[[#This Row],[Ledger 15]]="","","No")</f>
        <v/>
      </c>
      <c r="EW534" t="str">
        <f>IF(Table1[[#This Row],[Ledger 15]]="","",IF(Table1[[#This Row],[Effect 15]]="Dr.","Yes","No"))</f>
        <v/>
      </c>
      <c r="EX534" t="str">
        <f>IF(Table1[[#This Row],[Ledger 15]]="","",Table1[[#This Row],[Ledger 15]])</f>
        <v/>
      </c>
      <c r="EY534" t="str">
        <f>IF(Table1[[#This Row],[Ledger 15]]="","",IF(Table1[[#This Row],[Effect 15]]="Dr.",-Table1[[#This Row],[Amount 15]],Table1[[#This Row],[Amount 15]]))</f>
        <v/>
      </c>
      <c r="FD5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4">
        <f>IF(Table1[[#This Row],[Date]]="",0,IF(AND(Table1[[#This Row],[Date]]&gt;=$FE$2,Table1[[#This Row],[Date]]&lt;=$FE$3),0,1))</f>
        <v>0</v>
      </c>
      <c r="FF534">
        <f>IF(Table1[[#This Row],[Date]]="",0,IF(TYPE(VLOOKUP(Table1[[#This Row],[Voucher Type]],Table1[[#All],[Voucher Type Master]],1,FALSE))=16,1,0))</f>
        <v>0</v>
      </c>
      <c r="FG534">
        <f>IF(TYPE(IF(Table1[[#This Row],[Date]]="",0,IF(VLOOKUP(Table1[[#This Row],[Voucher Type]],$FY$5:$FZ$13,2,0)=Table1[[#This Row],[Effect 1]],0,1)))=16,1,0)</f>
        <v>0</v>
      </c>
      <c r="FH5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4">
        <f>IF(LEN(Table1[[#This Row],[Ledger 1]])&gt;0,IF(TYPE(VLOOKUP(Table1[[#This Row],[Ledger 1]],GZ:GZ,1,0))=16,1,0),0)</f>
        <v>0</v>
      </c>
      <c r="FJ534">
        <f>IF(LEN(Table1[[#This Row],[Ledger 2]])&gt;0,IF(TYPE(VLOOKUP(Table1[[#This Row],[Ledger 2]],GZ:GZ,1,0))=16,1,0),0)</f>
        <v>0</v>
      </c>
      <c r="FK534">
        <f>IF(LEN(Table1[[#This Row],[Ledger 3]])&gt;0,IF(TYPE(VLOOKUP(Table1[[#This Row],[Ledger 3]],GZ:GZ,1,0))=16,1,0),0)</f>
        <v>0</v>
      </c>
      <c r="FL534">
        <f>IF(LEN(Table1[[#This Row],[Ledger 4]])&gt;0,IF(TYPE(VLOOKUP(Table1[[#This Row],[Ledger 4]],GZ:GZ,1,0))=16,1,0),0)</f>
        <v>0</v>
      </c>
      <c r="FM534">
        <f>IF(LEN(Table1[[#This Row],[Ledger 5]])&gt;0,IF(TYPE(VLOOKUP(Table1[[#This Row],[Ledger 5]],GZ:GZ,1,0))=16,1,0),0)</f>
        <v>0</v>
      </c>
      <c r="FN534">
        <f>IF(LEN(Table1[[#This Row],[Ledger 6]])&gt;0,IF(TYPE(VLOOKUP(Table1[[#This Row],[Ledger 6]],$GZ:$GZ,1,0))=16,1,0),0)</f>
        <v>0</v>
      </c>
      <c r="FO534">
        <f>IF(LEN(Table1[[#This Row],[Ledger 7]])&gt;0,IF(TYPE(VLOOKUP(Table1[[#This Row],[Ledger 7]],$GZ:$GZ,1,0))=16,1,0),0)</f>
        <v>0</v>
      </c>
      <c r="FP534">
        <f>IF(LEN(Table1[[#This Row],[Ledger 8]])&gt;0,IF(TYPE(VLOOKUP(Table1[[#This Row],[Ledger 8]],$GZ:$GZ,1,0))=16,1,0),0)</f>
        <v>0</v>
      </c>
      <c r="FQ534">
        <f>IF(LEN(Table1[[#This Row],[Ledger 9]])&gt;0,IF(TYPE(VLOOKUP(Table1[[#This Row],[Ledger 9]],$GZ:$GZ,1,0))=16,1,0),0)</f>
        <v>0</v>
      </c>
      <c r="FR534">
        <f>IF(LEN(Table1[[#This Row],[Ledger 10]])&gt;0,IF(TYPE(VLOOKUP(Table1[[#This Row],[Ledger 10]],$GZ:$GZ,1,0))=16,1,0),0)</f>
        <v>0</v>
      </c>
      <c r="FS534">
        <f>IF(LEN(Table1[[#This Row],[Ledger 11]])&gt;0,IF(TYPE(VLOOKUP(Table1[[#This Row],[Ledger 11]],$GZ:$GZ,1,0))=16,1,0),0)</f>
        <v>0</v>
      </c>
      <c r="FT534">
        <f>IF(LEN(Table1[[#This Row],[Ledger 12]])&gt;0,IF(TYPE(VLOOKUP(Table1[[#This Row],[Ledger 12]],$GZ:$GZ,1,0))=16,1,0),0)</f>
        <v>0</v>
      </c>
      <c r="FU534">
        <f>IF(LEN(Table1[[#This Row],[Ledger 13]])&gt;0,IF(TYPE(VLOOKUP(Table1[[#This Row],[Ledger 13]],$GZ:$GZ,1,0))=16,1,0),0)</f>
        <v>0</v>
      </c>
      <c r="FV534">
        <f>IF(LEN(Table1[[#This Row],[Ledger 14]])&gt;0,IF(TYPE(VLOOKUP(Table1[[#This Row],[Ledger 14]],$GZ:$GZ,1,0))=16,1,0),0)</f>
        <v>0</v>
      </c>
      <c r="FW534">
        <f>IF(LEN(Table1[[#This Row],[Ledger 15]])&gt;0,IF(TYPE(VLOOKUP(Table1[[#This Row],[Ledger 15]],$GZ:$GZ,1,0))=16,1,0),0)</f>
        <v>0</v>
      </c>
    </row>
    <row r="535" spans="4:179" ht="33" customHeight="1" x14ac:dyDescent="0.45">
      <c r="D535" s="8">
        <f t="shared" si="17"/>
        <v>530</v>
      </c>
      <c r="E535" s="32"/>
      <c r="F535" s="34"/>
      <c r="G535" s="34"/>
      <c r="H535" s="34"/>
      <c r="I535" s="34"/>
      <c r="J535" s="38"/>
      <c r="K535" s="33"/>
      <c r="L535" s="36"/>
      <c r="M535" s="35"/>
      <c r="N535" s="34"/>
      <c r="O535" s="41"/>
      <c r="P535" s="35"/>
      <c r="Q535" s="34"/>
      <c r="R535" s="37"/>
      <c r="S535" s="35"/>
      <c r="T535" s="34"/>
      <c r="U535" s="37"/>
      <c r="V535" s="35"/>
      <c r="W535" s="34"/>
      <c r="X535" s="37"/>
      <c r="Y535" s="35"/>
      <c r="Z535" s="34"/>
      <c r="AA535" s="37"/>
      <c r="AB535" s="35"/>
      <c r="AC535" s="34"/>
      <c r="AD535" s="37"/>
      <c r="AE535" s="35"/>
      <c r="AF535" s="34"/>
      <c r="AG535" s="37"/>
      <c r="AH535" s="35"/>
      <c r="AI535" s="34"/>
      <c r="AJ535" s="37"/>
      <c r="AK535" s="35"/>
      <c r="AL535" s="34"/>
      <c r="AM535" s="37"/>
      <c r="AN535" s="35"/>
      <c r="AO535" s="34"/>
      <c r="AP535" s="37"/>
      <c r="AQ535" s="35"/>
      <c r="AR535" s="34"/>
      <c r="AS535" s="37"/>
      <c r="AT535" s="35"/>
      <c r="AU535" s="34"/>
      <c r="AV535" s="37"/>
      <c r="AW535" s="35"/>
      <c r="AX535" s="34"/>
      <c r="AY535" s="37"/>
      <c r="AZ535" s="35"/>
      <c r="BA535" s="34"/>
      <c r="BB535" s="37"/>
      <c r="BC5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5" s="7"/>
      <c r="BF535" t="str">
        <f>IF(Table1[[#This Row],[Date]]="","","&amp;lt;VOUCHER REMOTEID="&amp;""""&amp;$A$11&amp;$A$13&amp;ROW()&amp;""""&amp;" VCHTYPE="""&amp;F535&amp;""" ACTION="""&amp;"Create"&amp;"""&amp;gt;")</f>
        <v/>
      </c>
      <c r="BG535" t="str">
        <f>IF(Table1[[#This Row],[Date]]="","",TEXT(Table1[[#This Row],[Date]],"yyyymmdd"))</f>
        <v/>
      </c>
      <c r="BH535" t="str">
        <f>Table1[[#This Row],[Date2]]</f>
        <v/>
      </c>
      <c r="BI535" t="str">
        <f>IF(Table1[[#This Row],[Date]]="","",Table1[[#This Row],[Voucher Type]])</f>
        <v/>
      </c>
      <c r="BJ535" t="str">
        <f>IF(Table1[[#This Row],[Ref No / Invoice No]]="","",Table1[[#This Row],[Ref No / Invoice No]])</f>
        <v/>
      </c>
      <c r="BK535" t="str">
        <f>IF(Table1[[#This Row],[Voucher No]]="","",Table1[[#This Row],[Voucher No]])</f>
        <v/>
      </c>
      <c r="BL535" t="str">
        <f>IF(Table1[[#This Row],[Date]]="","",Table1[[#This Row],[Narration]])</f>
        <v/>
      </c>
      <c r="BM535" t="str">
        <f>IF(Table1[[#This Row],[Date]]="","",$A$11&amp;$A$13&amp;ROW())</f>
        <v/>
      </c>
      <c r="BN535" t="str">
        <f>IF(Table1[[#This Row],[Date]]="","",$A$13)</f>
        <v/>
      </c>
      <c r="BP535" t="str">
        <f>IF(Table1[[#This Row],[Ledger 1]]="","","No")</f>
        <v/>
      </c>
      <c r="BQ535" t="str">
        <f>IF(Table1[[#This Row],[Date]]="","",IF(Table1[[#This Row],[Effect 1]]="Dr.","Yes","No"))</f>
        <v/>
      </c>
      <c r="BR535" t="str">
        <f>IF(Table1[[#This Row],[Date]]="","",Table1[[#This Row],[Ledger 1]])</f>
        <v/>
      </c>
      <c r="BS535" t="str">
        <f>IF(Table1[[#This Row],[Date]]="","",IF(Table1[[#This Row],[Effect 1]]="Dr.",-Table1[[#This Row],[Amount 1]],Table1[[#This Row],[Amount 1]]))</f>
        <v/>
      </c>
      <c r="BV535" t="str">
        <f>IF(Table1[[#This Row],[Ledger 2]]="","","No")</f>
        <v/>
      </c>
      <c r="BW535" t="str">
        <f>IF(Table1[[#This Row],[Date]]="","",IF(Table1[[#This Row],[Effect 2]]="Dr.","Yes","No"))</f>
        <v/>
      </c>
      <c r="BX535" t="str">
        <f>IF(Table1[[#This Row],[Date]]="","",Table1[[#This Row],[Ledger 2]])</f>
        <v/>
      </c>
      <c r="BY535" t="str">
        <f>IF(Table1[[#This Row],[Date]]="","",IF(Table1[[#This Row],[Effect 2]]="Dr.",-Table1[[#This Row],[Amount 2]],Table1[[#This Row],[Amount 2]]))</f>
        <v/>
      </c>
      <c r="CB535" t="str">
        <f>IF(Table1[[#This Row],[Ledger 3]]="","","No")</f>
        <v/>
      </c>
      <c r="CC535" t="str">
        <f>IF(Table1[[#This Row],[Ledger 3]]="","",IF(Table1[[#This Row],[Effect 3]]="Dr.","Yes","No"))</f>
        <v/>
      </c>
      <c r="CD535" t="str">
        <f>IF(Table1[[#This Row],[Ledger 3]]="","",Table1[[#This Row],[Ledger 3]])</f>
        <v/>
      </c>
      <c r="CE535" t="str">
        <f>IF(Table1[[#This Row],[Ledger 3]]="","",IF(Table1[[#This Row],[Effect 3]]="Dr.",-Table1[[#This Row],[Amount 3]],Table1[[#This Row],[Amount 3]]))</f>
        <v/>
      </c>
      <c r="CH535" t="str">
        <f>IF(Table1[[#This Row],[Ledger 4]]="","","No")</f>
        <v/>
      </c>
      <c r="CI535" t="str">
        <f>IF(Table1[[#This Row],[Ledger 4]]="","",IF(Table1[[#This Row],[Effect 4]]="Dr.","Yes","No"))</f>
        <v/>
      </c>
      <c r="CJ535" t="str">
        <f>IF(Table1[[#This Row],[Ledger 4]]="","",Table1[[#This Row],[Ledger 4]])</f>
        <v/>
      </c>
      <c r="CK535" t="str">
        <f>IF(Table1[[#This Row],[Ledger 4]]="","",IF(Table1[[#This Row],[Effect 4]]="Dr.",-Table1[[#This Row],[Amount 4]],Table1[[#This Row],[Amount 4]]))</f>
        <v/>
      </c>
      <c r="CN535" t="str">
        <f>IF(Table1[[#This Row],[Ledger 5]]="","","No")</f>
        <v/>
      </c>
      <c r="CO535" t="str">
        <f>IF(Table1[[#This Row],[Ledger 5]]="","",IF(Table1[[#This Row],[Effect 5]]="Dr.","Yes","No"))</f>
        <v/>
      </c>
      <c r="CP535" t="str">
        <f>IF(Table1[[#This Row],[Ledger 5]]="","",Table1[[#This Row],[Ledger 5]])</f>
        <v/>
      </c>
      <c r="CQ535" t="str">
        <f>IF(Table1[[#This Row],[Ledger 5]]="","",IF(Table1[[#This Row],[Effect 5]]="Dr.",-Table1[[#This Row],[Amount 5]],Table1[[#This Row],[Amount 5]]))</f>
        <v/>
      </c>
      <c r="CT535" t="str">
        <f>IF(Table1[[#This Row],[Ledger 6]]="","","No")</f>
        <v/>
      </c>
      <c r="CU535" t="str">
        <f>IF(Table1[[#This Row],[Ledger 6]]="","",IF(Table1[[#This Row],[Effect 6]]="Dr.","Yes","No"))</f>
        <v/>
      </c>
      <c r="CV535" t="str">
        <f>IF(Table1[[#This Row],[Ledger 6]]="","",Table1[[#This Row],[Ledger 6]])</f>
        <v/>
      </c>
      <c r="CW535" t="str">
        <f>IF(Table1[[#This Row],[Ledger 6]]="","",IF(Table1[[#This Row],[Effect 6]]="Dr.",-Table1[[#This Row],[Amount 6]],Table1[[#This Row],[Amount 6]]))</f>
        <v/>
      </c>
      <c r="CZ535" t="str">
        <f>IF(Table1[[#This Row],[Ledger 7]]="","","No")</f>
        <v/>
      </c>
      <c r="DA535" t="str">
        <f>IF(Table1[[#This Row],[Ledger 7]]="","",IF(Table1[[#This Row],[Effect 7]]="Dr.","Yes","No"))</f>
        <v/>
      </c>
      <c r="DB535" t="str">
        <f>IF(Table1[[#This Row],[Ledger 7]]="","",Table1[[#This Row],[Ledger 7]])</f>
        <v/>
      </c>
      <c r="DC535" t="str">
        <f>IF(Table1[[#This Row],[Ledger 7]]="","",IF(Table1[[#This Row],[Effect 7]]="Dr.",-Table1[[#This Row],[Amount 7]],Table1[[#This Row],[Amount 7]]))</f>
        <v/>
      </c>
      <c r="DF535" t="str">
        <f>IF(Table1[[#This Row],[Ledger 8]]="","","No")</f>
        <v/>
      </c>
      <c r="DG535" t="str">
        <f>IF(Table1[[#This Row],[Ledger 8]]="","",IF(Table1[[#This Row],[Effect 8]]="Dr.","Yes","No"))</f>
        <v/>
      </c>
      <c r="DH535" t="str">
        <f>IF(Table1[[#This Row],[Ledger 8]]="","",Table1[[#This Row],[Ledger 8]])</f>
        <v/>
      </c>
      <c r="DI535" t="str">
        <f>IF(Table1[[#This Row],[Ledger 8]]="","",IF(Table1[[#This Row],[Effect 8]]="Dr.",-Table1[[#This Row],[Amount 8]],Table1[[#This Row],[Amount 8]]))</f>
        <v/>
      </c>
      <c r="DL535" t="str">
        <f>IF(Table1[[#This Row],[Ledger 9]]="","","No")</f>
        <v/>
      </c>
      <c r="DM535" t="str">
        <f>IF(Table1[[#This Row],[Ledger 9]]="","",IF(Table1[[#This Row],[Effect 9]]="Dr.","Yes","No"))</f>
        <v/>
      </c>
      <c r="DN535" t="str">
        <f>IF(Table1[[#This Row],[Ledger 9]]="","",Table1[[#This Row],[Ledger 9]])</f>
        <v/>
      </c>
      <c r="DO535" t="str">
        <f>IF(Table1[[#This Row],[Ledger 9]]="","",IF(Table1[[#This Row],[Effect 9]]="Dr.",-Table1[[#This Row],[Amount 9]],Table1[[#This Row],[Amount 9]]))</f>
        <v/>
      </c>
      <c r="DR535" t="str">
        <f>IF(Table1[[#This Row],[Ledger 10]]="","","No")</f>
        <v/>
      </c>
      <c r="DS535" t="str">
        <f>IF(Table1[[#This Row],[Ledger 10]]="","",IF(Table1[[#This Row],[Effect 10]]="Dr.","Yes","No"))</f>
        <v/>
      </c>
      <c r="DT535" t="str">
        <f>IF(Table1[[#This Row],[Ledger 10]]="","",Table1[[#This Row],[Ledger 10]])</f>
        <v/>
      </c>
      <c r="DU535" t="str">
        <f>IF(Table1[[#This Row],[Ledger 10]]="","",IF(Table1[[#This Row],[Effect 10]]="Dr.",-Table1[[#This Row],[Amount 10]],Table1[[#This Row],[Amount 10]]))</f>
        <v/>
      </c>
      <c r="DX535" t="str">
        <f>IF(Table1[[#This Row],[Ledger 11]]="","","No")</f>
        <v/>
      </c>
      <c r="DY535" t="str">
        <f>IF(Table1[[#This Row],[Ledger 11]]="","",IF(Table1[[#This Row],[Effect 11]]="Dr.","Yes","No"))</f>
        <v/>
      </c>
      <c r="DZ535" t="str">
        <f>IF(Table1[[#This Row],[Ledger 11]]="","",Table1[[#This Row],[Ledger 11]])</f>
        <v/>
      </c>
      <c r="EA535" t="str">
        <f>IF(Table1[[#This Row],[Ledger 11]]="","",IF(Table1[[#This Row],[Effect 11]]="Dr.",-Table1[[#This Row],[Amount 11]],Table1[[#This Row],[Amount 11]]))</f>
        <v/>
      </c>
      <c r="ED535" t="str">
        <f>IF(Table1[[#This Row],[Ledger 12]]="","","No")</f>
        <v/>
      </c>
      <c r="EE535" t="str">
        <f>IF(Table1[[#This Row],[Ledger 12]]="","",IF(Table1[[#This Row],[Effect 12]]="Dr.","Yes","No"))</f>
        <v/>
      </c>
      <c r="EF535" t="str">
        <f>IF(Table1[[#This Row],[Ledger 12]]="","",Table1[[#This Row],[Ledger 12]])</f>
        <v/>
      </c>
      <c r="EG535" t="str">
        <f>IF(Table1[[#This Row],[Ledger 12]]="","",IF(Table1[[#This Row],[Effect 12]]="Dr.",-Table1[[#This Row],[Amount 12]],Table1[[#This Row],[Amount 12]]))</f>
        <v/>
      </c>
      <c r="EJ535" t="str">
        <f>IF(Table1[[#This Row],[Ledger 13]]="","","No")</f>
        <v/>
      </c>
      <c r="EK535" t="str">
        <f>IF(Table1[[#This Row],[Ledger 13]]="","",IF(Table1[[#This Row],[Effect 13]]="Dr.","Yes","No"))</f>
        <v/>
      </c>
      <c r="EL535" t="str">
        <f>IF(Table1[[#This Row],[Ledger 13]]="","",Table1[[#This Row],[Ledger 13]])</f>
        <v/>
      </c>
      <c r="EM535" t="str">
        <f>IF(Table1[[#This Row],[Ledger 13]]="","",IF(Table1[[#This Row],[Effect 13]]="Dr.",-Table1[[#This Row],[Amount 13]],Table1[[#This Row],[Amount 13]]))</f>
        <v/>
      </c>
      <c r="EP535" t="str">
        <f>IF(Table1[[#This Row],[Ledger 14]]="","","No")</f>
        <v/>
      </c>
      <c r="EQ535" t="str">
        <f>IF(Table1[[#This Row],[Ledger 14]]="","",IF(Table1[[#This Row],[Effect 14]]="Dr.","Yes","No"))</f>
        <v/>
      </c>
      <c r="ER535" t="str">
        <f>IF(Table1[[#This Row],[Ledger 14]]="","",Table1[[#This Row],[Ledger 14]])</f>
        <v/>
      </c>
      <c r="ES535" t="str">
        <f>IF(Table1[[#This Row],[Ledger 14]]="","",IF(Table1[[#This Row],[Effect 14]]="Dr.",-Table1[[#This Row],[Amount 14]],Table1[[#This Row],[Amount 14]]))</f>
        <v/>
      </c>
      <c r="EV535" t="str">
        <f>IF(Table1[[#This Row],[Ledger 15]]="","","No")</f>
        <v/>
      </c>
      <c r="EW535" t="str">
        <f>IF(Table1[[#This Row],[Ledger 15]]="","",IF(Table1[[#This Row],[Effect 15]]="Dr.","Yes","No"))</f>
        <v/>
      </c>
      <c r="EX535" t="str">
        <f>IF(Table1[[#This Row],[Ledger 15]]="","",Table1[[#This Row],[Ledger 15]])</f>
        <v/>
      </c>
      <c r="EY535" t="str">
        <f>IF(Table1[[#This Row],[Ledger 15]]="","",IF(Table1[[#This Row],[Effect 15]]="Dr.",-Table1[[#This Row],[Amount 15]],Table1[[#This Row],[Amount 15]]))</f>
        <v/>
      </c>
      <c r="FD5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5">
        <f>IF(Table1[[#This Row],[Date]]="",0,IF(AND(Table1[[#This Row],[Date]]&gt;=$FE$2,Table1[[#This Row],[Date]]&lt;=$FE$3),0,1))</f>
        <v>0</v>
      </c>
      <c r="FF535">
        <f>IF(Table1[[#This Row],[Date]]="",0,IF(TYPE(VLOOKUP(Table1[[#This Row],[Voucher Type]],Table1[[#All],[Voucher Type Master]],1,FALSE))=16,1,0))</f>
        <v>0</v>
      </c>
      <c r="FG535">
        <f>IF(TYPE(IF(Table1[[#This Row],[Date]]="",0,IF(VLOOKUP(Table1[[#This Row],[Voucher Type]],$FY$5:$FZ$13,2,0)=Table1[[#This Row],[Effect 1]],0,1)))=16,1,0)</f>
        <v>0</v>
      </c>
      <c r="FH5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5">
        <f>IF(LEN(Table1[[#This Row],[Ledger 1]])&gt;0,IF(TYPE(VLOOKUP(Table1[[#This Row],[Ledger 1]],GZ:GZ,1,0))=16,1,0),0)</f>
        <v>0</v>
      </c>
      <c r="FJ535">
        <f>IF(LEN(Table1[[#This Row],[Ledger 2]])&gt;0,IF(TYPE(VLOOKUP(Table1[[#This Row],[Ledger 2]],GZ:GZ,1,0))=16,1,0),0)</f>
        <v>0</v>
      </c>
      <c r="FK535">
        <f>IF(LEN(Table1[[#This Row],[Ledger 3]])&gt;0,IF(TYPE(VLOOKUP(Table1[[#This Row],[Ledger 3]],GZ:GZ,1,0))=16,1,0),0)</f>
        <v>0</v>
      </c>
      <c r="FL535">
        <f>IF(LEN(Table1[[#This Row],[Ledger 4]])&gt;0,IF(TYPE(VLOOKUP(Table1[[#This Row],[Ledger 4]],GZ:GZ,1,0))=16,1,0),0)</f>
        <v>0</v>
      </c>
      <c r="FM535">
        <f>IF(LEN(Table1[[#This Row],[Ledger 5]])&gt;0,IF(TYPE(VLOOKUP(Table1[[#This Row],[Ledger 5]],GZ:GZ,1,0))=16,1,0),0)</f>
        <v>0</v>
      </c>
      <c r="FN535">
        <f>IF(LEN(Table1[[#This Row],[Ledger 6]])&gt;0,IF(TYPE(VLOOKUP(Table1[[#This Row],[Ledger 6]],$GZ:$GZ,1,0))=16,1,0),0)</f>
        <v>0</v>
      </c>
      <c r="FO535">
        <f>IF(LEN(Table1[[#This Row],[Ledger 7]])&gt;0,IF(TYPE(VLOOKUP(Table1[[#This Row],[Ledger 7]],$GZ:$GZ,1,0))=16,1,0),0)</f>
        <v>0</v>
      </c>
      <c r="FP535">
        <f>IF(LEN(Table1[[#This Row],[Ledger 8]])&gt;0,IF(TYPE(VLOOKUP(Table1[[#This Row],[Ledger 8]],$GZ:$GZ,1,0))=16,1,0),0)</f>
        <v>0</v>
      </c>
      <c r="FQ535">
        <f>IF(LEN(Table1[[#This Row],[Ledger 9]])&gt;0,IF(TYPE(VLOOKUP(Table1[[#This Row],[Ledger 9]],$GZ:$GZ,1,0))=16,1,0),0)</f>
        <v>0</v>
      </c>
      <c r="FR535">
        <f>IF(LEN(Table1[[#This Row],[Ledger 10]])&gt;0,IF(TYPE(VLOOKUP(Table1[[#This Row],[Ledger 10]],$GZ:$GZ,1,0))=16,1,0),0)</f>
        <v>0</v>
      </c>
      <c r="FS535">
        <f>IF(LEN(Table1[[#This Row],[Ledger 11]])&gt;0,IF(TYPE(VLOOKUP(Table1[[#This Row],[Ledger 11]],$GZ:$GZ,1,0))=16,1,0),0)</f>
        <v>0</v>
      </c>
      <c r="FT535">
        <f>IF(LEN(Table1[[#This Row],[Ledger 12]])&gt;0,IF(TYPE(VLOOKUP(Table1[[#This Row],[Ledger 12]],$GZ:$GZ,1,0))=16,1,0),0)</f>
        <v>0</v>
      </c>
      <c r="FU535">
        <f>IF(LEN(Table1[[#This Row],[Ledger 13]])&gt;0,IF(TYPE(VLOOKUP(Table1[[#This Row],[Ledger 13]],$GZ:$GZ,1,0))=16,1,0),0)</f>
        <v>0</v>
      </c>
      <c r="FV535">
        <f>IF(LEN(Table1[[#This Row],[Ledger 14]])&gt;0,IF(TYPE(VLOOKUP(Table1[[#This Row],[Ledger 14]],$GZ:$GZ,1,0))=16,1,0),0)</f>
        <v>0</v>
      </c>
      <c r="FW535">
        <f>IF(LEN(Table1[[#This Row],[Ledger 15]])&gt;0,IF(TYPE(VLOOKUP(Table1[[#This Row],[Ledger 15]],$GZ:$GZ,1,0))=16,1,0),0)</f>
        <v>0</v>
      </c>
    </row>
    <row r="536" spans="4:179" ht="33" customHeight="1" x14ac:dyDescent="0.45">
      <c r="D536" s="8">
        <f t="shared" si="17"/>
        <v>531</v>
      </c>
      <c r="E536" s="32"/>
      <c r="F536" s="34"/>
      <c r="G536" s="34"/>
      <c r="H536" s="34"/>
      <c r="I536" s="34"/>
      <c r="J536" s="38"/>
      <c r="K536" s="33"/>
      <c r="L536" s="36"/>
      <c r="M536" s="35"/>
      <c r="N536" s="34"/>
      <c r="O536" s="41"/>
      <c r="P536" s="35"/>
      <c r="Q536" s="34"/>
      <c r="R536" s="37"/>
      <c r="S536" s="35"/>
      <c r="T536" s="34"/>
      <c r="U536" s="37"/>
      <c r="V536" s="35"/>
      <c r="W536" s="34"/>
      <c r="X536" s="37"/>
      <c r="Y536" s="35"/>
      <c r="Z536" s="34"/>
      <c r="AA536" s="37"/>
      <c r="AB536" s="35"/>
      <c r="AC536" s="34"/>
      <c r="AD536" s="37"/>
      <c r="AE536" s="35"/>
      <c r="AF536" s="34"/>
      <c r="AG536" s="37"/>
      <c r="AH536" s="35"/>
      <c r="AI536" s="34"/>
      <c r="AJ536" s="37"/>
      <c r="AK536" s="35"/>
      <c r="AL536" s="34"/>
      <c r="AM536" s="37"/>
      <c r="AN536" s="35"/>
      <c r="AO536" s="34"/>
      <c r="AP536" s="37"/>
      <c r="AQ536" s="35"/>
      <c r="AR536" s="34"/>
      <c r="AS536" s="37"/>
      <c r="AT536" s="35"/>
      <c r="AU536" s="34"/>
      <c r="AV536" s="37"/>
      <c r="AW536" s="35"/>
      <c r="AX536" s="34"/>
      <c r="AY536" s="37"/>
      <c r="AZ536" s="35"/>
      <c r="BA536" s="34"/>
      <c r="BB536" s="37"/>
      <c r="BC5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6" s="7"/>
      <c r="BF536" t="str">
        <f>IF(Table1[[#This Row],[Date]]="","","&amp;lt;VOUCHER REMOTEID="&amp;""""&amp;$A$11&amp;$A$13&amp;ROW()&amp;""""&amp;" VCHTYPE="""&amp;F536&amp;""" ACTION="""&amp;"Create"&amp;"""&amp;gt;")</f>
        <v/>
      </c>
      <c r="BG536" t="str">
        <f>IF(Table1[[#This Row],[Date]]="","",TEXT(Table1[[#This Row],[Date]],"yyyymmdd"))</f>
        <v/>
      </c>
      <c r="BH536" t="str">
        <f>Table1[[#This Row],[Date2]]</f>
        <v/>
      </c>
      <c r="BI536" t="str">
        <f>IF(Table1[[#This Row],[Date]]="","",Table1[[#This Row],[Voucher Type]])</f>
        <v/>
      </c>
      <c r="BJ536" t="str">
        <f>IF(Table1[[#This Row],[Ref No / Invoice No]]="","",Table1[[#This Row],[Ref No / Invoice No]])</f>
        <v/>
      </c>
      <c r="BK536" t="str">
        <f>IF(Table1[[#This Row],[Voucher No]]="","",Table1[[#This Row],[Voucher No]])</f>
        <v/>
      </c>
      <c r="BL536" t="str">
        <f>IF(Table1[[#This Row],[Date]]="","",Table1[[#This Row],[Narration]])</f>
        <v/>
      </c>
      <c r="BM536" t="str">
        <f>IF(Table1[[#This Row],[Date]]="","",$A$11&amp;$A$13&amp;ROW())</f>
        <v/>
      </c>
      <c r="BN536" t="str">
        <f>IF(Table1[[#This Row],[Date]]="","",$A$13)</f>
        <v/>
      </c>
      <c r="BP536" t="str">
        <f>IF(Table1[[#This Row],[Ledger 1]]="","","No")</f>
        <v/>
      </c>
      <c r="BQ536" t="str">
        <f>IF(Table1[[#This Row],[Date]]="","",IF(Table1[[#This Row],[Effect 1]]="Dr.","Yes","No"))</f>
        <v/>
      </c>
      <c r="BR536" t="str">
        <f>IF(Table1[[#This Row],[Date]]="","",Table1[[#This Row],[Ledger 1]])</f>
        <v/>
      </c>
      <c r="BS536" t="str">
        <f>IF(Table1[[#This Row],[Date]]="","",IF(Table1[[#This Row],[Effect 1]]="Dr.",-Table1[[#This Row],[Amount 1]],Table1[[#This Row],[Amount 1]]))</f>
        <v/>
      </c>
      <c r="BV536" t="str">
        <f>IF(Table1[[#This Row],[Ledger 2]]="","","No")</f>
        <v/>
      </c>
      <c r="BW536" t="str">
        <f>IF(Table1[[#This Row],[Date]]="","",IF(Table1[[#This Row],[Effect 2]]="Dr.","Yes","No"))</f>
        <v/>
      </c>
      <c r="BX536" t="str">
        <f>IF(Table1[[#This Row],[Date]]="","",Table1[[#This Row],[Ledger 2]])</f>
        <v/>
      </c>
      <c r="BY536" t="str">
        <f>IF(Table1[[#This Row],[Date]]="","",IF(Table1[[#This Row],[Effect 2]]="Dr.",-Table1[[#This Row],[Amount 2]],Table1[[#This Row],[Amount 2]]))</f>
        <v/>
      </c>
      <c r="CB536" t="str">
        <f>IF(Table1[[#This Row],[Ledger 3]]="","","No")</f>
        <v/>
      </c>
      <c r="CC536" t="str">
        <f>IF(Table1[[#This Row],[Ledger 3]]="","",IF(Table1[[#This Row],[Effect 3]]="Dr.","Yes","No"))</f>
        <v/>
      </c>
      <c r="CD536" t="str">
        <f>IF(Table1[[#This Row],[Ledger 3]]="","",Table1[[#This Row],[Ledger 3]])</f>
        <v/>
      </c>
      <c r="CE536" t="str">
        <f>IF(Table1[[#This Row],[Ledger 3]]="","",IF(Table1[[#This Row],[Effect 3]]="Dr.",-Table1[[#This Row],[Amount 3]],Table1[[#This Row],[Amount 3]]))</f>
        <v/>
      </c>
      <c r="CH536" t="str">
        <f>IF(Table1[[#This Row],[Ledger 4]]="","","No")</f>
        <v/>
      </c>
      <c r="CI536" t="str">
        <f>IF(Table1[[#This Row],[Ledger 4]]="","",IF(Table1[[#This Row],[Effect 4]]="Dr.","Yes","No"))</f>
        <v/>
      </c>
      <c r="CJ536" t="str">
        <f>IF(Table1[[#This Row],[Ledger 4]]="","",Table1[[#This Row],[Ledger 4]])</f>
        <v/>
      </c>
      <c r="CK536" t="str">
        <f>IF(Table1[[#This Row],[Ledger 4]]="","",IF(Table1[[#This Row],[Effect 4]]="Dr.",-Table1[[#This Row],[Amount 4]],Table1[[#This Row],[Amount 4]]))</f>
        <v/>
      </c>
      <c r="CN536" t="str">
        <f>IF(Table1[[#This Row],[Ledger 5]]="","","No")</f>
        <v/>
      </c>
      <c r="CO536" t="str">
        <f>IF(Table1[[#This Row],[Ledger 5]]="","",IF(Table1[[#This Row],[Effect 5]]="Dr.","Yes","No"))</f>
        <v/>
      </c>
      <c r="CP536" t="str">
        <f>IF(Table1[[#This Row],[Ledger 5]]="","",Table1[[#This Row],[Ledger 5]])</f>
        <v/>
      </c>
      <c r="CQ536" t="str">
        <f>IF(Table1[[#This Row],[Ledger 5]]="","",IF(Table1[[#This Row],[Effect 5]]="Dr.",-Table1[[#This Row],[Amount 5]],Table1[[#This Row],[Amount 5]]))</f>
        <v/>
      </c>
      <c r="CT536" t="str">
        <f>IF(Table1[[#This Row],[Ledger 6]]="","","No")</f>
        <v/>
      </c>
      <c r="CU536" t="str">
        <f>IF(Table1[[#This Row],[Ledger 6]]="","",IF(Table1[[#This Row],[Effect 6]]="Dr.","Yes","No"))</f>
        <v/>
      </c>
      <c r="CV536" t="str">
        <f>IF(Table1[[#This Row],[Ledger 6]]="","",Table1[[#This Row],[Ledger 6]])</f>
        <v/>
      </c>
      <c r="CW536" t="str">
        <f>IF(Table1[[#This Row],[Ledger 6]]="","",IF(Table1[[#This Row],[Effect 6]]="Dr.",-Table1[[#This Row],[Amount 6]],Table1[[#This Row],[Amount 6]]))</f>
        <v/>
      </c>
      <c r="CZ536" t="str">
        <f>IF(Table1[[#This Row],[Ledger 7]]="","","No")</f>
        <v/>
      </c>
      <c r="DA536" t="str">
        <f>IF(Table1[[#This Row],[Ledger 7]]="","",IF(Table1[[#This Row],[Effect 7]]="Dr.","Yes","No"))</f>
        <v/>
      </c>
      <c r="DB536" t="str">
        <f>IF(Table1[[#This Row],[Ledger 7]]="","",Table1[[#This Row],[Ledger 7]])</f>
        <v/>
      </c>
      <c r="DC536" t="str">
        <f>IF(Table1[[#This Row],[Ledger 7]]="","",IF(Table1[[#This Row],[Effect 7]]="Dr.",-Table1[[#This Row],[Amount 7]],Table1[[#This Row],[Amount 7]]))</f>
        <v/>
      </c>
      <c r="DF536" t="str">
        <f>IF(Table1[[#This Row],[Ledger 8]]="","","No")</f>
        <v/>
      </c>
      <c r="DG536" t="str">
        <f>IF(Table1[[#This Row],[Ledger 8]]="","",IF(Table1[[#This Row],[Effect 8]]="Dr.","Yes","No"))</f>
        <v/>
      </c>
      <c r="DH536" t="str">
        <f>IF(Table1[[#This Row],[Ledger 8]]="","",Table1[[#This Row],[Ledger 8]])</f>
        <v/>
      </c>
      <c r="DI536" t="str">
        <f>IF(Table1[[#This Row],[Ledger 8]]="","",IF(Table1[[#This Row],[Effect 8]]="Dr.",-Table1[[#This Row],[Amount 8]],Table1[[#This Row],[Amount 8]]))</f>
        <v/>
      </c>
      <c r="DL536" t="str">
        <f>IF(Table1[[#This Row],[Ledger 9]]="","","No")</f>
        <v/>
      </c>
      <c r="DM536" t="str">
        <f>IF(Table1[[#This Row],[Ledger 9]]="","",IF(Table1[[#This Row],[Effect 9]]="Dr.","Yes","No"))</f>
        <v/>
      </c>
      <c r="DN536" t="str">
        <f>IF(Table1[[#This Row],[Ledger 9]]="","",Table1[[#This Row],[Ledger 9]])</f>
        <v/>
      </c>
      <c r="DO536" t="str">
        <f>IF(Table1[[#This Row],[Ledger 9]]="","",IF(Table1[[#This Row],[Effect 9]]="Dr.",-Table1[[#This Row],[Amount 9]],Table1[[#This Row],[Amount 9]]))</f>
        <v/>
      </c>
      <c r="DR536" t="str">
        <f>IF(Table1[[#This Row],[Ledger 10]]="","","No")</f>
        <v/>
      </c>
      <c r="DS536" t="str">
        <f>IF(Table1[[#This Row],[Ledger 10]]="","",IF(Table1[[#This Row],[Effect 10]]="Dr.","Yes","No"))</f>
        <v/>
      </c>
      <c r="DT536" t="str">
        <f>IF(Table1[[#This Row],[Ledger 10]]="","",Table1[[#This Row],[Ledger 10]])</f>
        <v/>
      </c>
      <c r="DU536" t="str">
        <f>IF(Table1[[#This Row],[Ledger 10]]="","",IF(Table1[[#This Row],[Effect 10]]="Dr.",-Table1[[#This Row],[Amount 10]],Table1[[#This Row],[Amount 10]]))</f>
        <v/>
      </c>
      <c r="DX536" t="str">
        <f>IF(Table1[[#This Row],[Ledger 11]]="","","No")</f>
        <v/>
      </c>
      <c r="DY536" t="str">
        <f>IF(Table1[[#This Row],[Ledger 11]]="","",IF(Table1[[#This Row],[Effect 11]]="Dr.","Yes","No"))</f>
        <v/>
      </c>
      <c r="DZ536" t="str">
        <f>IF(Table1[[#This Row],[Ledger 11]]="","",Table1[[#This Row],[Ledger 11]])</f>
        <v/>
      </c>
      <c r="EA536" t="str">
        <f>IF(Table1[[#This Row],[Ledger 11]]="","",IF(Table1[[#This Row],[Effect 11]]="Dr.",-Table1[[#This Row],[Amount 11]],Table1[[#This Row],[Amount 11]]))</f>
        <v/>
      </c>
      <c r="ED536" t="str">
        <f>IF(Table1[[#This Row],[Ledger 12]]="","","No")</f>
        <v/>
      </c>
      <c r="EE536" t="str">
        <f>IF(Table1[[#This Row],[Ledger 12]]="","",IF(Table1[[#This Row],[Effect 12]]="Dr.","Yes","No"))</f>
        <v/>
      </c>
      <c r="EF536" t="str">
        <f>IF(Table1[[#This Row],[Ledger 12]]="","",Table1[[#This Row],[Ledger 12]])</f>
        <v/>
      </c>
      <c r="EG536" t="str">
        <f>IF(Table1[[#This Row],[Ledger 12]]="","",IF(Table1[[#This Row],[Effect 12]]="Dr.",-Table1[[#This Row],[Amount 12]],Table1[[#This Row],[Amount 12]]))</f>
        <v/>
      </c>
      <c r="EJ536" t="str">
        <f>IF(Table1[[#This Row],[Ledger 13]]="","","No")</f>
        <v/>
      </c>
      <c r="EK536" t="str">
        <f>IF(Table1[[#This Row],[Ledger 13]]="","",IF(Table1[[#This Row],[Effect 13]]="Dr.","Yes","No"))</f>
        <v/>
      </c>
      <c r="EL536" t="str">
        <f>IF(Table1[[#This Row],[Ledger 13]]="","",Table1[[#This Row],[Ledger 13]])</f>
        <v/>
      </c>
      <c r="EM536" t="str">
        <f>IF(Table1[[#This Row],[Ledger 13]]="","",IF(Table1[[#This Row],[Effect 13]]="Dr.",-Table1[[#This Row],[Amount 13]],Table1[[#This Row],[Amount 13]]))</f>
        <v/>
      </c>
      <c r="EP536" t="str">
        <f>IF(Table1[[#This Row],[Ledger 14]]="","","No")</f>
        <v/>
      </c>
      <c r="EQ536" t="str">
        <f>IF(Table1[[#This Row],[Ledger 14]]="","",IF(Table1[[#This Row],[Effect 14]]="Dr.","Yes","No"))</f>
        <v/>
      </c>
      <c r="ER536" t="str">
        <f>IF(Table1[[#This Row],[Ledger 14]]="","",Table1[[#This Row],[Ledger 14]])</f>
        <v/>
      </c>
      <c r="ES536" t="str">
        <f>IF(Table1[[#This Row],[Ledger 14]]="","",IF(Table1[[#This Row],[Effect 14]]="Dr.",-Table1[[#This Row],[Amount 14]],Table1[[#This Row],[Amount 14]]))</f>
        <v/>
      </c>
      <c r="EV536" t="str">
        <f>IF(Table1[[#This Row],[Ledger 15]]="","","No")</f>
        <v/>
      </c>
      <c r="EW536" t="str">
        <f>IF(Table1[[#This Row],[Ledger 15]]="","",IF(Table1[[#This Row],[Effect 15]]="Dr.","Yes","No"))</f>
        <v/>
      </c>
      <c r="EX536" t="str">
        <f>IF(Table1[[#This Row],[Ledger 15]]="","",Table1[[#This Row],[Ledger 15]])</f>
        <v/>
      </c>
      <c r="EY536" t="str">
        <f>IF(Table1[[#This Row],[Ledger 15]]="","",IF(Table1[[#This Row],[Effect 15]]="Dr.",-Table1[[#This Row],[Amount 15]],Table1[[#This Row],[Amount 15]]))</f>
        <v/>
      </c>
      <c r="FD5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6">
        <f>IF(Table1[[#This Row],[Date]]="",0,IF(AND(Table1[[#This Row],[Date]]&gt;=$FE$2,Table1[[#This Row],[Date]]&lt;=$FE$3),0,1))</f>
        <v>0</v>
      </c>
      <c r="FF536">
        <f>IF(Table1[[#This Row],[Date]]="",0,IF(TYPE(VLOOKUP(Table1[[#This Row],[Voucher Type]],Table1[[#All],[Voucher Type Master]],1,FALSE))=16,1,0))</f>
        <v>0</v>
      </c>
      <c r="FG536">
        <f>IF(TYPE(IF(Table1[[#This Row],[Date]]="",0,IF(VLOOKUP(Table1[[#This Row],[Voucher Type]],$FY$5:$FZ$13,2,0)=Table1[[#This Row],[Effect 1]],0,1)))=16,1,0)</f>
        <v>0</v>
      </c>
      <c r="FH5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6">
        <f>IF(LEN(Table1[[#This Row],[Ledger 1]])&gt;0,IF(TYPE(VLOOKUP(Table1[[#This Row],[Ledger 1]],GZ:GZ,1,0))=16,1,0),0)</f>
        <v>0</v>
      </c>
      <c r="FJ536">
        <f>IF(LEN(Table1[[#This Row],[Ledger 2]])&gt;0,IF(TYPE(VLOOKUP(Table1[[#This Row],[Ledger 2]],GZ:GZ,1,0))=16,1,0),0)</f>
        <v>0</v>
      </c>
      <c r="FK536">
        <f>IF(LEN(Table1[[#This Row],[Ledger 3]])&gt;0,IF(TYPE(VLOOKUP(Table1[[#This Row],[Ledger 3]],GZ:GZ,1,0))=16,1,0),0)</f>
        <v>0</v>
      </c>
      <c r="FL536">
        <f>IF(LEN(Table1[[#This Row],[Ledger 4]])&gt;0,IF(TYPE(VLOOKUP(Table1[[#This Row],[Ledger 4]],GZ:GZ,1,0))=16,1,0),0)</f>
        <v>0</v>
      </c>
      <c r="FM536">
        <f>IF(LEN(Table1[[#This Row],[Ledger 5]])&gt;0,IF(TYPE(VLOOKUP(Table1[[#This Row],[Ledger 5]],GZ:GZ,1,0))=16,1,0),0)</f>
        <v>0</v>
      </c>
      <c r="FN536">
        <f>IF(LEN(Table1[[#This Row],[Ledger 6]])&gt;0,IF(TYPE(VLOOKUP(Table1[[#This Row],[Ledger 6]],$GZ:$GZ,1,0))=16,1,0),0)</f>
        <v>0</v>
      </c>
      <c r="FO536">
        <f>IF(LEN(Table1[[#This Row],[Ledger 7]])&gt;0,IF(TYPE(VLOOKUP(Table1[[#This Row],[Ledger 7]],$GZ:$GZ,1,0))=16,1,0),0)</f>
        <v>0</v>
      </c>
      <c r="FP536">
        <f>IF(LEN(Table1[[#This Row],[Ledger 8]])&gt;0,IF(TYPE(VLOOKUP(Table1[[#This Row],[Ledger 8]],$GZ:$GZ,1,0))=16,1,0),0)</f>
        <v>0</v>
      </c>
      <c r="FQ536">
        <f>IF(LEN(Table1[[#This Row],[Ledger 9]])&gt;0,IF(TYPE(VLOOKUP(Table1[[#This Row],[Ledger 9]],$GZ:$GZ,1,0))=16,1,0),0)</f>
        <v>0</v>
      </c>
      <c r="FR536">
        <f>IF(LEN(Table1[[#This Row],[Ledger 10]])&gt;0,IF(TYPE(VLOOKUP(Table1[[#This Row],[Ledger 10]],$GZ:$GZ,1,0))=16,1,0),0)</f>
        <v>0</v>
      </c>
      <c r="FS536">
        <f>IF(LEN(Table1[[#This Row],[Ledger 11]])&gt;0,IF(TYPE(VLOOKUP(Table1[[#This Row],[Ledger 11]],$GZ:$GZ,1,0))=16,1,0),0)</f>
        <v>0</v>
      </c>
      <c r="FT536">
        <f>IF(LEN(Table1[[#This Row],[Ledger 12]])&gt;0,IF(TYPE(VLOOKUP(Table1[[#This Row],[Ledger 12]],$GZ:$GZ,1,0))=16,1,0),0)</f>
        <v>0</v>
      </c>
      <c r="FU536">
        <f>IF(LEN(Table1[[#This Row],[Ledger 13]])&gt;0,IF(TYPE(VLOOKUP(Table1[[#This Row],[Ledger 13]],$GZ:$GZ,1,0))=16,1,0),0)</f>
        <v>0</v>
      </c>
      <c r="FV536">
        <f>IF(LEN(Table1[[#This Row],[Ledger 14]])&gt;0,IF(TYPE(VLOOKUP(Table1[[#This Row],[Ledger 14]],$GZ:$GZ,1,0))=16,1,0),0)</f>
        <v>0</v>
      </c>
      <c r="FW536">
        <f>IF(LEN(Table1[[#This Row],[Ledger 15]])&gt;0,IF(TYPE(VLOOKUP(Table1[[#This Row],[Ledger 15]],$GZ:$GZ,1,0))=16,1,0),0)</f>
        <v>0</v>
      </c>
    </row>
    <row r="537" spans="4:179" ht="33" customHeight="1" x14ac:dyDescent="0.45">
      <c r="D537" s="8">
        <f t="shared" si="17"/>
        <v>532</v>
      </c>
      <c r="E537" s="32"/>
      <c r="F537" s="34"/>
      <c r="G537" s="34"/>
      <c r="H537" s="34"/>
      <c r="I537" s="34"/>
      <c r="J537" s="38"/>
      <c r="K537" s="33"/>
      <c r="L537" s="36"/>
      <c r="M537" s="35"/>
      <c r="N537" s="34"/>
      <c r="O537" s="41"/>
      <c r="P537" s="35"/>
      <c r="Q537" s="34"/>
      <c r="R537" s="37"/>
      <c r="S537" s="35"/>
      <c r="T537" s="34"/>
      <c r="U537" s="37"/>
      <c r="V537" s="35"/>
      <c r="W537" s="34"/>
      <c r="X537" s="37"/>
      <c r="Y537" s="35"/>
      <c r="Z537" s="34"/>
      <c r="AA537" s="37"/>
      <c r="AB537" s="35"/>
      <c r="AC537" s="34"/>
      <c r="AD537" s="37"/>
      <c r="AE537" s="35"/>
      <c r="AF537" s="34"/>
      <c r="AG537" s="37"/>
      <c r="AH537" s="35"/>
      <c r="AI537" s="34"/>
      <c r="AJ537" s="37"/>
      <c r="AK537" s="35"/>
      <c r="AL537" s="34"/>
      <c r="AM537" s="37"/>
      <c r="AN537" s="35"/>
      <c r="AO537" s="34"/>
      <c r="AP537" s="37"/>
      <c r="AQ537" s="35"/>
      <c r="AR537" s="34"/>
      <c r="AS537" s="37"/>
      <c r="AT537" s="35"/>
      <c r="AU537" s="34"/>
      <c r="AV537" s="37"/>
      <c r="AW537" s="35"/>
      <c r="AX537" s="34"/>
      <c r="AY537" s="37"/>
      <c r="AZ537" s="35"/>
      <c r="BA537" s="34"/>
      <c r="BB537" s="37"/>
      <c r="BC5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7" s="7"/>
      <c r="BF537" t="str">
        <f>IF(Table1[[#This Row],[Date]]="","","&amp;lt;VOUCHER REMOTEID="&amp;""""&amp;$A$11&amp;$A$13&amp;ROW()&amp;""""&amp;" VCHTYPE="""&amp;F537&amp;""" ACTION="""&amp;"Create"&amp;"""&amp;gt;")</f>
        <v/>
      </c>
      <c r="BG537" t="str">
        <f>IF(Table1[[#This Row],[Date]]="","",TEXT(Table1[[#This Row],[Date]],"yyyymmdd"))</f>
        <v/>
      </c>
      <c r="BH537" t="str">
        <f>Table1[[#This Row],[Date2]]</f>
        <v/>
      </c>
      <c r="BI537" t="str">
        <f>IF(Table1[[#This Row],[Date]]="","",Table1[[#This Row],[Voucher Type]])</f>
        <v/>
      </c>
      <c r="BJ537" t="str">
        <f>IF(Table1[[#This Row],[Ref No / Invoice No]]="","",Table1[[#This Row],[Ref No / Invoice No]])</f>
        <v/>
      </c>
      <c r="BK537" t="str">
        <f>IF(Table1[[#This Row],[Voucher No]]="","",Table1[[#This Row],[Voucher No]])</f>
        <v/>
      </c>
      <c r="BL537" t="str">
        <f>IF(Table1[[#This Row],[Date]]="","",Table1[[#This Row],[Narration]])</f>
        <v/>
      </c>
      <c r="BM537" t="str">
        <f>IF(Table1[[#This Row],[Date]]="","",$A$11&amp;$A$13&amp;ROW())</f>
        <v/>
      </c>
      <c r="BN537" t="str">
        <f>IF(Table1[[#This Row],[Date]]="","",$A$13)</f>
        <v/>
      </c>
      <c r="BP537" t="str">
        <f>IF(Table1[[#This Row],[Ledger 1]]="","","No")</f>
        <v/>
      </c>
      <c r="BQ537" t="str">
        <f>IF(Table1[[#This Row],[Date]]="","",IF(Table1[[#This Row],[Effect 1]]="Dr.","Yes","No"))</f>
        <v/>
      </c>
      <c r="BR537" t="str">
        <f>IF(Table1[[#This Row],[Date]]="","",Table1[[#This Row],[Ledger 1]])</f>
        <v/>
      </c>
      <c r="BS537" t="str">
        <f>IF(Table1[[#This Row],[Date]]="","",IF(Table1[[#This Row],[Effect 1]]="Dr.",-Table1[[#This Row],[Amount 1]],Table1[[#This Row],[Amount 1]]))</f>
        <v/>
      </c>
      <c r="BV537" t="str">
        <f>IF(Table1[[#This Row],[Ledger 2]]="","","No")</f>
        <v/>
      </c>
      <c r="BW537" t="str">
        <f>IF(Table1[[#This Row],[Date]]="","",IF(Table1[[#This Row],[Effect 2]]="Dr.","Yes","No"))</f>
        <v/>
      </c>
      <c r="BX537" t="str">
        <f>IF(Table1[[#This Row],[Date]]="","",Table1[[#This Row],[Ledger 2]])</f>
        <v/>
      </c>
      <c r="BY537" t="str">
        <f>IF(Table1[[#This Row],[Date]]="","",IF(Table1[[#This Row],[Effect 2]]="Dr.",-Table1[[#This Row],[Amount 2]],Table1[[#This Row],[Amount 2]]))</f>
        <v/>
      </c>
      <c r="CB537" t="str">
        <f>IF(Table1[[#This Row],[Ledger 3]]="","","No")</f>
        <v/>
      </c>
      <c r="CC537" t="str">
        <f>IF(Table1[[#This Row],[Ledger 3]]="","",IF(Table1[[#This Row],[Effect 3]]="Dr.","Yes","No"))</f>
        <v/>
      </c>
      <c r="CD537" t="str">
        <f>IF(Table1[[#This Row],[Ledger 3]]="","",Table1[[#This Row],[Ledger 3]])</f>
        <v/>
      </c>
      <c r="CE537" t="str">
        <f>IF(Table1[[#This Row],[Ledger 3]]="","",IF(Table1[[#This Row],[Effect 3]]="Dr.",-Table1[[#This Row],[Amount 3]],Table1[[#This Row],[Amount 3]]))</f>
        <v/>
      </c>
      <c r="CH537" t="str">
        <f>IF(Table1[[#This Row],[Ledger 4]]="","","No")</f>
        <v/>
      </c>
      <c r="CI537" t="str">
        <f>IF(Table1[[#This Row],[Ledger 4]]="","",IF(Table1[[#This Row],[Effect 4]]="Dr.","Yes","No"))</f>
        <v/>
      </c>
      <c r="CJ537" t="str">
        <f>IF(Table1[[#This Row],[Ledger 4]]="","",Table1[[#This Row],[Ledger 4]])</f>
        <v/>
      </c>
      <c r="CK537" t="str">
        <f>IF(Table1[[#This Row],[Ledger 4]]="","",IF(Table1[[#This Row],[Effect 4]]="Dr.",-Table1[[#This Row],[Amount 4]],Table1[[#This Row],[Amount 4]]))</f>
        <v/>
      </c>
      <c r="CN537" t="str">
        <f>IF(Table1[[#This Row],[Ledger 5]]="","","No")</f>
        <v/>
      </c>
      <c r="CO537" t="str">
        <f>IF(Table1[[#This Row],[Ledger 5]]="","",IF(Table1[[#This Row],[Effect 5]]="Dr.","Yes","No"))</f>
        <v/>
      </c>
      <c r="CP537" t="str">
        <f>IF(Table1[[#This Row],[Ledger 5]]="","",Table1[[#This Row],[Ledger 5]])</f>
        <v/>
      </c>
      <c r="CQ537" t="str">
        <f>IF(Table1[[#This Row],[Ledger 5]]="","",IF(Table1[[#This Row],[Effect 5]]="Dr.",-Table1[[#This Row],[Amount 5]],Table1[[#This Row],[Amount 5]]))</f>
        <v/>
      </c>
      <c r="CT537" t="str">
        <f>IF(Table1[[#This Row],[Ledger 6]]="","","No")</f>
        <v/>
      </c>
      <c r="CU537" t="str">
        <f>IF(Table1[[#This Row],[Ledger 6]]="","",IF(Table1[[#This Row],[Effect 6]]="Dr.","Yes","No"))</f>
        <v/>
      </c>
      <c r="CV537" t="str">
        <f>IF(Table1[[#This Row],[Ledger 6]]="","",Table1[[#This Row],[Ledger 6]])</f>
        <v/>
      </c>
      <c r="CW537" t="str">
        <f>IF(Table1[[#This Row],[Ledger 6]]="","",IF(Table1[[#This Row],[Effect 6]]="Dr.",-Table1[[#This Row],[Amount 6]],Table1[[#This Row],[Amount 6]]))</f>
        <v/>
      </c>
      <c r="CZ537" t="str">
        <f>IF(Table1[[#This Row],[Ledger 7]]="","","No")</f>
        <v/>
      </c>
      <c r="DA537" t="str">
        <f>IF(Table1[[#This Row],[Ledger 7]]="","",IF(Table1[[#This Row],[Effect 7]]="Dr.","Yes","No"))</f>
        <v/>
      </c>
      <c r="DB537" t="str">
        <f>IF(Table1[[#This Row],[Ledger 7]]="","",Table1[[#This Row],[Ledger 7]])</f>
        <v/>
      </c>
      <c r="DC537" t="str">
        <f>IF(Table1[[#This Row],[Ledger 7]]="","",IF(Table1[[#This Row],[Effect 7]]="Dr.",-Table1[[#This Row],[Amount 7]],Table1[[#This Row],[Amount 7]]))</f>
        <v/>
      </c>
      <c r="DF537" t="str">
        <f>IF(Table1[[#This Row],[Ledger 8]]="","","No")</f>
        <v/>
      </c>
      <c r="DG537" t="str">
        <f>IF(Table1[[#This Row],[Ledger 8]]="","",IF(Table1[[#This Row],[Effect 8]]="Dr.","Yes","No"))</f>
        <v/>
      </c>
      <c r="DH537" t="str">
        <f>IF(Table1[[#This Row],[Ledger 8]]="","",Table1[[#This Row],[Ledger 8]])</f>
        <v/>
      </c>
      <c r="DI537" t="str">
        <f>IF(Table1[[#This Row],[Ledger 8]]="","",IF(Table1[[#This Row],[Effect 8]]="Dr.",-Table1[[#This Row],[Amount 8]],Table1[[#This Row],[Amount 8]]))</f>
        <v/>
      </c>
      <c r="DL537" t="str">
        <f>IF(Table1[[#This Row],[Ledger 9]]="","","No")</f>
        <v/>
      </c>
      <c r="DM537" t="str">
        <f>IF(Table1[[#This Row],[Ledger 9]]="","",IF(Table1[[#This Row],[Effect 9]]="Dr.","Yes","No"))</f>
        <v/>
      </c>
      <c r="DN537" t="str">
        <f>IF(Table1[[#This Row],[Ledger 9]]="","",Table1[[#This Row],[Ledger 9]])</f>
        <v/>
      </c>
      <c r="DO537" t="str">
        <f>IF(Table1[[#This Row],[Ledger 9]]="","",IF(Table1[[#This Row],[Effect 9]]="Dr.",-Table1[[#This Row],[Amount 9]],Table1[[#This Row],[Amount 9]]))</f>
        <v/>
      </c>
      <c r="DR537" t="str">
        <f>IF(Table1[[#This Row],[Ledger 10]]="","","No")</f>
        <v/>
      </c>
      <c r="DS537" t="str">
        <f>IF(Table1[[#This Row],[Ledger 10]]="","",IF(Table1[[#This Row],[Effect 10]]="Dr.","Yes","No"))</f>
        <v/>
      </c>
      <c r="DT537" t="str">
        <f>IF(Table1[[#This Row],[Ledger 10]]="","",Table1[[#This Row],[Ledger 10]])</f>
        <v/>
      </c>
      <c r="DU537" t="str">
        <f>IF(Table1[[#This Row],[Ledger 10]]="","",IF(Table1[[#This Row],[Effect 10]]="Dr.",-Table1[[#This Row],[Amount 10]],Table1[[#This Row],[Amount 10]]))</f>
        <v/>
      </c>
      <c r="DX537" t="str">
        <f>IF(Table1[[#This Row],[Ledger 11]]="","","No")</f>
        <v/>
      </c>
      <c r="DY537" t="str">
        <f>IF(Table1[[#This Row],[Ledger 11]]="","",IF(Table1[[#This Row],[Effect 11]]="Dr.","Yes","No"))</f>
        <v/>
      </c>
      <c r="DZ537" t="str">
        <f>IF(Table1[[#This Row],[Ledger 11]]="","",Table1[[#This Row],[Ledger 11]])</f>
        <v/>
      </c>
      <c r="EA537" t="str">
        <f>IF(Table1[[#This Row],[Ledger 11]]="","",IF(Table1[[#This Row],[Effect 11]]="Dr.",-Table1[[#This Row],[Amount 11]],Table1[[#This Row],[Amount 11]]))</f>
        <v/>
      </c>
      <c r="ED537" t="str">
        <f>IF(Table1[[#This Row],[Ledger 12]]="","","No")</f>
        <v/>
      </c>
      <c r="EE537" t="str">
        <f>IF(Table1[[#This Row],[Ledger 12]]="","",IF(Table1[[#This Row],[Effect 12]]="Dr.","Yes","No"))</f>
        <v/>
      </c>
      <c r="EF537" t="str">
        <f>IF(Table1[[#This Row],[Ledger 12]]="","",Table1[[#This Row],[Ledger 12]])</f>
        <v/>
      </c>
      <c r="EG537" t="str">
        <f>IF(Table1[[#This Row],[Ledger 12]]="","",IF(Table1[[#This Row],[Effect 12]]="Dr.",-Table1[[#This Row],[Amount 12]],Table1[[#This Row],[Amount 12]]))</f>
        <v/>
      </c>
      <c r="EJ537" t="str">
        <f>IF(Table1[[#This Row],[Ledger 13]]="","","No")</f>
        <v/>
      </c>
      <c r="EK537" t="str">
        <f>IF(Table1[[#This Row],[Ledger 13]]="","",IF(Table1[[#This Row],[Effect 13]]="Dr.","Yes","No"))</f>
        <v/>
      </c>
      <c r="EL537" t="str">
        <f>IF(Table1[[#This Row],[Ledger 13]]="","",Table1[[#This Row],[Ledger 13]])</f>
        <v/>
      </c>
      <c r="EM537" t="str">
        <f>IF(Table1[[#This Row],[Ledger 13]]="","",IF(Table1[[#This Row],[Effect 13]]="Dr.",-Table1[[#This Row],[Amount 13]],Table1[[#This Row],[Amount 13]]))</f>
        <v/>
      </c>
      <c r="EP537" t="str">
        <f>IF(Table1[[#This Row],[Ledger 14]]="","","No")</f>
        <v/>
      </c>
      <c r="EQ537" t="str">
        <f>IF(Table1[[#This Row],[Ledger 14]]="","",IF(Table1[[#This Row],[Effect 14]]="Dr.","Yes","No"))</f>
        <v/>
      </c>
      <c r="ER537" t="str">
        <f>IF(Table1[[#This Row],[Ledger 14]]="","",Table1[[#This Row],[Ledger 14]])</f>
        <v/>
      </c>
      <c r="ES537" t="str">
        <f>IF(Table1[[#This Row],[Ledger 14]]="","",IF(Table1[[#This Row],[Effect 14]]="Dr.",-Table1[[#This Row],[Amount 14]],Table1[[#This Row],[Amount 14]]))</f>
        <v/>
      </c>
      <c r="EV537" t="str">
        <f>IF(Table1[[#This Row],[Ledger 15]]="","","No")</f>
        <v/>
      </c>
      <c r="EW537" t="str">
        <f>IF(Table1[[#This Row],[Ledger 15]]="","",IF(Table1[[#This Row],[Effect 15]]="Dr.","Yes","No"))</f>
        <v/>
      </c>
      <c r="EX537" t="str">
        <f>IF(Table1[[#This Row],[Ledger 15]]="","",Table1[[#This Row],[Ledger 15]])</f>
        <v/>
      </c>
      <c r="EY537" t="str">
        <f>IF(Table1[[#This Row],[Ledger 15]]="","",IF(Table1[[#This Row],[Effect 15]]="Dr.",-Table1[[#This Row],[Amount 15]],Table1[[#This Row],[Amount 15]]))</f>
        <v/>
      </c>
      <c r="FD5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7">
        <f>IF(Table1[[#This Row],[Date]]="",0,IF(AND(Table1[[#This Row],[Date]]&gt;=$FE$2,Table1[[#This Row],[Date]]&lt;=$FE$3),0,1))</f>
        <v>0</v>
      </c>
      <c r="FF537">
        <f>IF(Table1[[#This Row],[Date]]="",0,IF(TYPE(VLOOKUP(Table1[[#This Row],[Voucher Type]],Table1[[#All],[Voucher Type Master]],1,FALSE))=16,1,0))</f>
        <v>0</v>
      </c>
      <c r="FG537">
        <f>IF(TYPE(IF(Table1[[#This Row],[Date]]="",0,IF(VLOOKUP(Table1[[#This Row],[Voucher Type]],$FY$5:$FZ$13,2,0)=Table1[[#This Row],[Effect 1]],0,1)))=16,1,0)</f>
        <v>0</v>
      </c>
      <c r="FH5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7">
        <f>IF(LEN(Table1[[#This Row],[Ledger 1]])&gt;0,IF(TYPE(VLOOKUP(Table1[[#This Row],[Ledger 1]],GZ:GZ,1,0))=16,1,0),0)</f>
        <v>0</v>
      </c>
      <c r="FJ537">
        <f>IF(LEN(Table1[[#This Row],[Ledger 2]])&gt;0,IF(TYPE(VLOOKUP(Table1[[#This Row],[Ledger 2]],GZ:GZ,1,0))=16,1,0),0)</f>
        <v>0</v>
      </c>
      <c r="FK537">
        <f>IF(LEN(Table1[[#This Row],[Ledger 3]])&gt;0,IF(TYPE(VLOOKUP(Table1[[#This Row],[Ledger 3]],GZ:GZ,1,0))=16,1,0),0)</f>
        <v>0</v>
      </c>
      <c r="FL537">
        <f>IF(LEN(Table1[[#This Row],[Ledger 4]])&gt;0,IF(TYPE(VLOOKUP(Table1[[#This Row],[Ledger 4]],GZ:GZ,1,0))=16,1,0),0)</f>
        <v>0</v>
      </c>
      <c r="FM537">
        <f>IF(LEN(Table1[[#This Row],[Ledger 5]])&gt;0,IF(TYPE(VLOOKUP(Table1[[#This Row],[Ledger 5]],GZ:GZ,1,0))=16,1,0),0)</f>
        <v>0</v>
      </c>
      <c r="FN537">
        <f>IF(LEN(Table1[[#This Row],[Ledger 6]])&gt;0,IF(TYPE(VLOOKUP(Table1[[#This Row],[Ledger 6]],$GZ:$GZ,1,0))=16,1,0),0)</f>
        <v>0</v>
      </c>
      <c r="FO537">
        <f>IF(LEN(Table1[[#This Row],[Ledger 7]])&gt;0,IF(TYPE(VLOOKUP(Table1[[#This Row],[Ledger 7]],$GZ:$GZ,1,0))=16,1,0),0)</f>
        <v>0</v>
      </c>
      <c r="FP537">
        <f>IF(LEN(Table1[[#This Row],[Ledger 8]])&gt;0,IF(TYPE(VLOOKUP(Table1[[#This Row],[Ledger 8]],$GZ:$GZ,1,0))=16,1,0),0)</f>
        <v>0</v>
      </c>
      <c r="FQ537">
        <f>IF(LEN(Table1[[#This Row],[Ledger 9]])&gt;0,IF(TYPE(VLOOKUP(Table1[[#This Row],[Ledger 9]],$GZ:$GZ,1,0))=16,1,0),0)</f>
        <v>0</v>
      </c>
      <c r="FR537">
        <f>IF(LEN(Table1[[#This Row],[Ledger 10]])&gt;0,IF(TYPE(VLOOKUP(Table1[[#This Row],[Ledger 10]],$GZ:$GZ,1,0))=16,1,0),0)</f>
        <v>0</v>
      </c>
      <c r="FS537">
        <f>IF(LEN(Table1[[#This Row],[Ledger 11]])&gt;0,IF(TYPE(VLOOKUP(Table1[[#This Row],[Ledger 11]],$GZ:$GZ,1,0))=16,1,0),0)</f>
        <v>0</v>
      </c>
      <c r="FT537">
        <f>IF(LEN(Table1[[#This Row],[Ledger 12]])&gt;0,IF(TYPE(VLOOKUP(Table1[[#This Row],[Ledger 12]],$GZ:$GZ,1,0))=16,1,0),0)</f>
        <v>0</v>
      </c>
      <c r="FU537">
        <f>IF(LEN(Table1[[#This Row],[Ledger 13]])&gt;0,IF(TYPE(VLOOKUP(Table1[[#This Row],[Ledger 13]],$GZ:$GZ,1,0))=16,1,0),0)</f>
        <v>0</v>
      </c>
      <c r="FV537">
        <f>IF(LEN(Table1[[#This Row],[Ledger 14]])&gt;0,IF(TYPE(VLOOKUP(Table1[[#This Row],[Ledger 14]],$GZ:$GZ,1,0))=16,1,0),0)</f>
        <v>0</v>
      </c>
      <c r="FW537">
        <f>IF(LEN(Table1[[#This Row],[Ledger 15]])&gt;0,IF(TYPE(VLOOKUP(Table1[[#This Row],[Ledger 15]],$GZ:$GZ,1,0))=16,1,0),0)</f>
        <v>0</v>
      </c>
    </row>
    <row r="538" spans="4:179" ht="33" customHeight="1" x14ac:dyDescent="0.45">
      <c r="D538" s="8">
        <f t="shared" si="17"/>
        <v>533</v>
      </c>
      <c r="E538" s="32"/>
      <c r="F538" s="34"/>
      <c r="G538" s="34"/>
      <c r="H538" s="34"/>
      <c r="I538" s="34"/>
      <c r="J538" s="38"/>
      <c r="K538" s="33"/>
      <c r="L538" s="36"/>
      <c r="M538" s="35"/>
      <c r="N538" s="34"/>
      <c r="O538" s="41"/>
      <c r="P538" s="35"/>
      <c r="Q538" s="34"/>
      <c r="R538" s="37"/>
      <c r="S538" s="35"/>
      <c r="T538" s="34"/>
      <c r="U538" s="37"/>
      <c r="V538" s="35"/>
      <c r="W538" s="34"/>
      <c r="X538" s="37"/>
      <c r="Y538" s="35"/>
      <c r="Z538" s="34"/>
      <c r="AA538" s="37"/>
      <c r="AB538" s="35"/>
      <c r="AC538" s="34"/>
      <c r="AD538" s="37"/>
      <c r="AE538" s="35"/>
      <c r="AF538" s="34"/>
      <c r="AG538" s="37"/>
      <c r="AH538" s="35"/>
      <c r="AI538" s="34"/>
      <c r="AJ538" s="37"/>
      <c r="AK538" s="35"/>
      <c r="AL538" s="34"/>
      <c r="AM538" s="37"/>
      <c r="AN538" s="35"/>
      <c r="AO538" s="34"/>
      <c r="AP538" s="37"/>
      <c r="AQ538" s="35"/>
      <c r="AR538" s="34"/>
      <c r="AS538" s="37"/>
      <c r="AT538" s="35"/>
      <c r="AU538" s="34"/>
      <c r="AV538" s="37"/>
      <c r="AW538" s="35"/>
      <c r="AX538" s="34"/>
      <c r="AY538" s="37"/>
      <c r="AZ538" s="35"/>
      <c r="BA538" s="34"/>
      <c r="BB538" s="37"/>
      <c r="BC5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8" s="7"/>
      <c r="BF538" t="str">
        <f>IF(Table1[[#This Row],[Date]]="","","&amp;lt;VOUCHER REMOTEID="&amp;""""&amp;$A$11&amp;$A$13&amp;ROW()&amp;""""&amp;" VCHTYPE="""&amp;F538&amp;""" ACTION="""&amp;"Create"&amp;"""&amp;gt;")</f>
        <v/>
      </c>
      <c r="BG538" t="str">
        <f>IF(Table1[[#This Row],[Date]]="","",TEXT(Table1[[#This Row],[Date]],"yyyymmdd"))</f>
        <v/>
      </c>
      <c r="BH538" t="str">
        <f>Table1[[#This Row],[Date2]]</f>
        <v/>
      </c>
      <c r="BI538" t="str">
        <f>IF(Table1[[#This Row],[Date]]="","",Table1[[#This Row],[Voucher Type]])</f>
        <v/>
      </c>
      <c r="BJ538" t="str">
        <f>IF(Table1[[#This Row],[Ref No / Invoice No]]="","",Table1[[#This Row],[Ref No / Invoice No]])</f>
        <v/>
      </c>
      <c r="BK538" t="str">
        <f>IF(Table1[[#This Row],[Voucher No]]="","",Table1[[#This Row],[Voucher No]])</f>
        <v/>
      </c>
      <c r="BL538" t="str">
        <f>IF(Table1[[#This Row],[Date]]="","",Table1[[#This Row],[Narration]])</f>
        <v/>
      </c>
      <c r="BM538" t="str">
        <f>IF(Table1[[#This Row],[Date]]="","",$A$11&amp;$A$13&amp;ROW())</f>
        <v/>
      </c>
      <c r="BN538" t="str">
        <f>IF(Table1[[#This Row],[Date]]="","",$A$13)</f>
        <v/>
      </c>
      <c r="BP538" t="str">
        <f>IF(Table1[[#This Row],[Ledger 1]]="","","No")</f>
        <v/>
      </c>
      <c r="BQ538" t="str">
        <f>IF(Table1[[#This Row],[Date]]="","",IF(Table1[[#This Row],[Effect 1]]="Dr.","Yes","No"))</f>
        <v/>
      </c>
      <c r="BR538" t="str">
        <f>IF(Table1[[#This Row],[Date]]="","",Table1[[#This Row],[Ledger 1]])</f>
        <v/>
      </c>
      <c r="BS538" t="str">
        <f>IF(Table1[[#This Row],[Date]]="","",IF(Table1[[#This Row],[Effect 1]]="Dr.",-Table1[[#This Row],[Amount 1]],Table1[[#This Row],[Amount 1]]))</f>
        <v/>
      </c>
      <c r="BV538" t="str">
        <f>IF(Table1[[#This Row],[Ledger 2]]="","","No")</f>
        <v/>
      </c>
      <c r="BW538" t="str">
        <f>IF(Table1[[#This Row],[Date]]="","",IF(Table1[[#This Row],[Effect 2]]="Dr.","Yes","No"))</f>
        <v/>
      </c>
      <c r="BX538" t="str">
        <f>IF(Table1[[#This Row],[Date]]="","",Table1[[#This Row],[Ledger 2]])</f>
        <v/>
      </c>
      <c r="BY538" t="str">
        <f>IF(Table1[[#This Row],[Date]]="","",IF(Table1[[#This Row],[Effect 2]]="Dr.",-Table1[[#This Row],[Amount 2]],Table1[[#This Row],[Amount 2]]))</f>
        <v/>
      </c>
      <c r="CB538" t="str">
        <f>IF(Table1[[#This Row],[Ledger 3]]="","","No")</f>
        <v/>
      </c>
      <c r="CC538" t="str">
        <f>IF(Table1[[#This Row],[Ledger 3]]="","",IF(Table1[[#This Row],[Effect 3]]="Dr.","Yes","No"))</f>
        <v/>
      </c>
      <c r="CD538" t="str">
        <f>IF(Table1[[#This Row],[Ledger 3]]="","",Table1[[#This Row],[Ledger 3]])</f>
        <v/>
      </c>
      <c r="CE538" t="str">
        <f>IF(Table1[[#This Row],[Ledger 3]]="","",IF(Table1[[#This Row],[Effect 3]]="Dr.",-Table1[[#This Row],[Amount 3]],Table1[[#This Row],[Amount 3]]))</f>
        <v/>
      </c>
      <c r="CH538" t="str">
        <f>IF(Table1[[#This Row],[Ledger 4]]="","","No")</f>
        <v/>
      </c>
      <c r="CI538" t="str">
        <f>IF(Table1[[#This Row],[Ledger 4]]="","",IF(Table1[[#This Row],[Effect 4]]="Dr.","Yes","No"))</f>
        <v/>
      </c>
      <c r="CJ538" t="str">
        <f>IF(Table1[[#This Row],[Ledger 4]]="","",Table1[[#This Row],[Ledger 4]])</f>
        <v/>
      </c>
      <c r="CK538" t="str">
        <f>IF(Table1[[#This Row],[Ledger 4]]="","",IF(Table1[[#This Row],[Effect 4]]="Dr.",-Table1[[#This Row],[Amount 4]],Table1[[#This Row],[Amount 4]]))</f>
        <v/>
      </c>
      <c r="CN538" t="str">
        <f>IF(Table1[[#This Row],[Ledger 5]]="","","No")</f>
        <v/>
      </c>
      <c r="CO538" t="str">
        <f>IF(Table1[[#This Row],[Ledger 5]]="","",IF(Table1[[#This Row],[Effect 5]]="Dr.","Yes","No"))</f>
        <v/>
      </c>
      <c r="CP538" t="str">
        <f>IF(Table1[[#This Row],[Ledger 5]]="","",Table1[[#This Row],[Ledger 5]])</f>
        <v/>
      </c>
      <c r="CQ538" t="str">
        <f>IF(Table1[[#This Row],[Ledger 5]]="","",IF(Table1[[#This Row],[Effect 5]]="Dr.",-Table1[[#This Row],[Amount 5]],Table1[[#This Row],[Amount 5]]))</f>
        <v/>
      </c>
      <c r="CT538" t="str">
        <f>IF(Table1[[#This Row],[Ledger 6]]="","","No")</f>
        <v/>
      </c>
      <c r="CU538" t="str">
        <f>IF(Table1[[#This Row],[Ledger 6]]="","",IF(Table1[[#This Row],[Effect 6]]="Dr.","Yes","No"))</f>
        <v/>
      </c>
      <c r="CV538" t="str">
        <f>IF(Table1[[#This Row],[Ledger 6]]="","",Table1[[#This Row],[Ledger 6]])</f>
        <v/>
      </c>
      <c r="CW538" t="str">
        <f>IF(Table1[[#This Row],[Ledger 6]]="","",IF(Table1[[#This Row],[Effect 6]]="Dr.",-Table1[[#This Row],[Amount 6]],Table1[[#This Row],[Amount 6]]))</f>
        <v/>
      </c>
      <c r="CZ538" t="str">
        <f>IF(Table1[[#This Row],[Ledger 7]]="","","No")</f>
        <v/>
      </c>
      <c r="DA538" t="str">
        <f>IF(Table1[[#This Row],[Ledger 7]]="","",IF(Table1[[#This Row],[Effect 7]]="Dr.","Yes","No"))</f>
        <v/>
      </c>
      <c r="DB538" t="str">
        <f>IF(Table1[[#This Row],[Ledger 7]]="","",Table1[[#This Row],[Ledger 7]])</f>
        <v/>
      </c>
      <c r="DC538" t="str">
        <f>IF(Table1[[#This Row],[Ledger 7]]="","",IF(Table1[[#This Row],[Effect 7]]="Dr.",-Table1[[#This Row],[Amount 7]],Table1[[#This Row],[Amount 7]]))</f>
        <v/>
      </c>
      <c r="DF538" t="str">
        <f>IF(Table1[[#This Row],[Ledger 8]]="","","No")</f>
        <v/>
      </c>
      <c r="DG538" t="str">
        <f>IF(Table1[[#This Row],[Ledger 8]]="","",IF(Table1[[#This Row],[Effect 8]]="Dr.","Yes","No"))</f>
        <v/>
      </c>
      <c r="DH538" t="str">
        <f>IF(Table1[[#This Row],[Ledger 8]]="","",Table1[[#This Row],[Ledger 8]])</f>
        <v/>
      </c>
      <c r="DI538" t="str">
        <f>IF(Table1[[#This Row],[Ledger 8]]="","",IF(Table1[[#This Row],[Effect 8]]="Dr.",-Table1[[#This Row],[Amount 8]],Table1[[#This Row],[Amount 8]]))</f>
        <v/>
      </c>
      <c r="DL538" t="str">
        <f>IF(Table1[[#This Row],[Ledger 9]]="","","No")</f>
        <v/>
      </c>
      <c r="DM538" t="str">
        <f>IF(Table1[[#This Row],[Ledger 9]]="","",IF(Table1[[#This Row],[Effect 9]]="Dr.","Yes","No"))</f>
        <v/>
      </c>
      <c r="DN538" t="str">
        <f>IF(Table1[[#This Row],[Ledger 9]]="","",Table1[[#This Row],[Ledger 9]])</f>
        <v/>
      </c>
      <c r="DO538" t="str">
        <f>IF(Table1[[#This Row],[Ledger 9]]="","",IF(Table1[[#This Row],[Effect 9]]="Dr.",-Table1[[#This Row],[Amount 9]],Table1[[#This Row],[Amount 9]]))</f>
        <v/>
      </c>
      <c r="DR538" t="str">
        <f>IF(Table1[[#This Row],[Ledger 10]]="","","No")</f>
        <v/>
      </c>
      <c r="DS538" t="str">
        <f>IF(Table1[[#This Row],[Ledger 10]]="","",IF(Table1[[#This Row],[Effect 10]]="Dr.","Yes","No"))</f>
        <v/>
      </c>
      <c r="DT538" t="str">
        <f>IF(Table1[[#This Row],[Ledger 10]]="","",Table1[[#This Row],[Ledger 10]])</f>
        <v/>
      </c>
      <c r="DU538" t="str">
        <f>IF(Table1[[#This Row],[Ledger 10]]="","",IF(Table1[[#This Row],[Effect 10]]="Dr.",-Table1[[#This Row],[Amount 10]],Table1[[#This Row],[Amount 10]]))</f>
        <v/>
      </c>
      <c r="DX538" t="str">
        <f>IF(Table1[[#This Row],[Ledger 11]]="","","No")</f>
        <v/>
      </c>
      <c r="DY538" t="str">
        <f>IF(Table1[[#This Row],[Ledger 11]]="","",IF(Table1[[#This Row],[Effect 11]]="Dr.","Yes","No"))</f>
        <v/>
      </c>
      <c r="DZ538" t="str">
        <f>IF(Table1[[#This Row],[Ledger 11]]="","",Table1[[#This Row],[Ledger 11]])</f>
        <v/>
      </c>
      <c r="EA538" t="str">
        <f>IF(Table1[[#This Row],[Ledger 11]]="","",IF(Table1[[#This Row],[Effect 11]]="Dr.",-Table1[[#This Row],[Amount 11]],Table1[[#This Row],[Amount 11]]))</f>
        <v/>
      </c>
      <c r="ED538" t="str">
        <f>IF(Table1[[#This Row],[Ledger 12]]="","","No")</f>
        <v/>
      </c>
      <c r="EE538" t="str">
        <f>IF(Table1[[#This Row],[Ledger 12]]="","",IF(Table1[[#This Row],[Effect 12]]="Dr.","Yes","No"))</f>
        <v/>
      </c>
      <c r="EF538" t="str">
        <f>IF(Table1[[#This Row],[Ledger 12]]="","",Table1[[#This Row],[Ledger 12]])</f>
        <v/>
      </c>
      <c r="EG538" t="str">
        <f>IF(Table1[[#This Row],[Ledger 12]]="","",IF(Table1[[#This Row],[Effect 12]]="Dr.",-Table1[[#This Row],[Amount 12]],Table1[[#This Row],[Amount 12]]))</f>
        <v/>
      </c>
      <c r="EJ538" t="str">
        <f>IF(Table1[[#This Row],[Ledger 13]]="","","No")</f>
        <v/>
      </c>
      <c r="EK538" t="str">
        <f>IF(Table1[[#This Row],[Ledger 13]]="","",IF(Table1[[#This Row],[Effect 13]]="Dr.","Yes","No"))</f>
        <v/>
      </c>
      <c r="EL538" t="str">
        <f>IF(Table1[[#This Row],[Ledger 13]]="","",Table1[[#This Row],[Ledger 13]])</f>
        <v/>
      </c>
      <c r="EM538" t="str">
        <f>IF(Table1[[#This Row],[Ledger 13]]="","",IF(Table1[[#This Row],[Effect 13]]="Dr.",-Table1[[#This Row],[Amount 13]],Table1[[#This Row],[Amount 13]]))</f>
        <v/>
      </c>
      <c r="EP538" t="str">
        <f>IF(Table1[[#This Row],[Ledger 14]]="","","No")</f>
        <v/>
      </c>
      <c r="EQ538" t="str">
        <f>IF(Table1[[#This Row],[Ledger 14]]="","",IF(Table1[[#This Row],[Effect 14]]="Dr.","Yes","No"))</f>
        <v/>
      </c>
      <c r="ER538" t="str">
        <f>IF(Table1[[#This Row],[Ledger 14]]="","",Table1[[#This Row],[Ledger 14]])</f>
        <v/>
      </c>
      <c r="ES538" t="str">
        <f>IF(Table1[[#This Row],[Ledger 14]]="","",IF(Table1[[#This Row],[Effect 14]]="Dr.",-Table1[[#This Row],[Amount 14]],Table1[[#This Row],[Amount 14]]))</f>
        <v/>
      </c>
      <c r="EV538" t="str">
        <f>IF(Table1[[#This Row],[Ledger 15]]="","","No")</f>
        <v/>
      </c>
      <c r="EW538" t="str">
        <f>IF(Table1[[#This Row],[Ledger 15]]="","",IF(Table1[[#This Row],[Effect 15]]="Dr.","Yes","No"))</f>
        <v/>
      </c>
      <c r="EX538" t="str">
        <f>IF(Table1[[#This Row],[Ledger 15]]="","",Table1[[#This Row],[Ledger 15]])</f>
        <v/>
      </c>
      <c r="EY538" t="str">
        <f>IF(Table1[[#This Row],[Ledger 15]]="","",IF(Table1[[#This Row],[Effect 15]]="Dr.",-Table1[[#This Row],[Amount 15]],Table1[[#This Row],[Amount 15]]))</f>
        <v/>
      </c>
      <c r="FD5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8">
        <f>IF(Table1[[#This Row],[Date]]="",0,IF(AND(Table1[[#This Row],[Date]]&gt;=$FE$2,Table1[[#This Row],[Date]]&lt;=$FE$3),0,1))</f>
        <v>0</v>
      </c>
      <c r="FF538">
        <f>IF(Table1[[#This Row],[Date]]="",0,IF(TYPE(VLOOKUP(Table1[[#This Row],[Voucher Type]],Table1[[#All],[Voucher Type Master]],1,FALSE))=16,1,0))</f>
        <v>0</v>
      </c>
      <c r="FG538">
        <f>IF(TYPE(IF(Table1[[#This Row],[Date]]="",0,IF(VLOOKUP(Table1[[#This Row],[Voucher Type]],$FY$5:$FZ$13,2,0)=Table1[[#This Row],[Effect 1]],0,1)))=16,1,0)</f>
        <v>0</v>
      </c>
      <c r="FH5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8">
        <f>IF(LEN(Table1[[#This Row],[Ledger 1]])&gt;0,IF(TYPE(VLOOKUP(Table1[[#This Row],[Ledger 1]],GZ:GZ,1,0))=16,1,0),0)</f>
        <v>0</v>
      </c>
      <c r="FJ538">
        <f>IF(LEN(Table1[[#This Row],[Ledger 2]])&gt;0,IF(TYPE(VLOOKUP(Table1[[#This Row],[Ledger 2]],GZ:GZ,1,0))=16,1,0),0)</f>
        <v>0</v>
      </c>
      <c r="FK538">
        <f>IF(LEN(Table1[[#This Row],[Ledger 3]])&gt;0,IF(TYPE(VLOOKUP(Table1[[#This Row],[Ledger 3]],GZ:GZ,1,0))=16,1,0),0)</f>
        <v>0</v>
      </c>
      <c r="FL538">
        <f>IF(LEN(Table1[[#This Row],[Ledger 4]])&gt;0,IF(TYPE(VLOOKUP(Table1[[#This Row],[Ledger 4]],GZ:GZ,1,0))=16,1,0),0)</f>
        <v>0</v>
      </c>
      <c r="FM538">
        <f>IF(LEN(Table1[[#This Row],[Ledger 5]])&gt;0,IF(TYPE(VLOOKUP(Table1[[#This Row],[Ledger 5]],GZ:GZ,1,0))=16,1,0),0)</f>
        <v>0</v>
      </c>
      <c r="FN538">
        <f>IF(LEN(Table1[[#This Row],[Ledger 6]])&gt;0,IF(TYPE(VLOOKUP(Table1[[#This Row],[Ledger 6]],$GZ:$GZ,1,0))=16,1,0),0)</f>
        <v>0</v>
      </c>
      <c r="FO538">
        <f>IF(LEN(Table1[[#This Row],[Ledger 7]])&gt;0,IF(TYPE(VLOOKUP(Table1[[#This Row],[Ledger 7]],$GZ:$GZ,1,0))=16,1,0),0)</f>
        <v>0</v>
      </c>
      <c r="FP538">
        <f>IF(LEN(Table1[[#This Row],[Ledger 8]])&gt;0,IF(TYPE(VLOOKUP(Table1[[#This Row],[Ledger 8]],$GZ:$GZ,1,0))=16,1,0),0)</f>
        <v>0</v>
      </c>
      <c r="FQ538">
        <f>IF(LEN(Table1[[#This Row],[Ledger 9]])&gt;0,IF(TYPE(VLOOKUP(Table1[[#This Row],[Ledger 9]],$GZ:$GZ,1,0))=16,1,0),0)</f>
        <v>0</v>
      </c>
      <c r="FR538">
        <f>IF(LEN(Table1[[#This Row],[Ledger 10]])&gt;0,IF(TYPE(VLOOKUP(Table1[[#This Row],[Ledger 10]],$GZ:$GZ,1,0))=16,1,0),0)</f>
        <v>0</v>
      </c>
      <c r="FS538">
        <f>IF(LEN(Table1[[#This Row],[Ledger 11]])&gt;0,IF(TYPE(VLOOKUP(Table1[[#This Row],[Ledger 11]],$GZ:$GZ,1,0))=16,1,0),0)</f>
        <v>0</v>
      </c>
      <c r="FT538">
        <f>IF(LEN(Table1[[#This Row],[Ledger 12]])&gt;0,IF(TYPE(VLOOKUP(Table1[[#This Row],[Ledger 12]],$GZ:$GZ,1,0))=16,1,0),0)</f>
        <v>0</v>
      </c>
      <c r="FU538">
        <f>IF(LEN(Table1[[#This Row],[Ledger 13]])&gt;0,IF(TYPE(VLOOKUP(Table1[[#This Row],[Ledger 13]],$GZ:$GZ,1,0))=16,1,0),0)</f>
        <v>0</v>
      </c>
      <c r="FV538">
        <f>IF(LEN(Table1[[#This Row],[Ledger 14]])&gt;0,IF(TYPE(VLOOKUP(Table1[[#This Row],[Ledger 14]],$GZ:$GZ,1,0))=16,1,0),0)</f>
        <v>0</v>
      </c>
      <c r="FW538">
        <f>IF(LEN(Table1[[#This Row],[Ledger 15]])&gt;0,IF(TYPE(VLOOKUP(Table1[[#This Row],[Ledger 15]],$GZ:$GZ,1,0))=16,1,0),0)</f>
        <v>0</v>
      </c>
    </row>
    <row r="539" spans="4:179" ht="33" customHeight="1" x14ac:dyDescent="0.45">
      <c r="D539" s="8">
        <f t="shared" si="17"/>
        <v>534</v>
      </c>
      <c r="E539" s="32"/>
      <c r="F539" s="34"/>
      <c r="G539" s="34"/>
      <c r="H539" s="34"/>
      <c r="I539" s="34"/>
      <c r="J539" s="38"/>
      <c r="K539" s="33"/>
      <c r="L539" s="36"/>
      <c r="M539" s="35"/>
      <c r="N539" s="34"/>
      <c r="O539" s="41"/>
      <c r="P539" s="35"/>
      <c r="Q539" s="34"/>
      <c r="R539" s="37"/>
      <c r="S539" s="35"/>
      <c r="T539" s="34"/>
      <c r="U539" s="37"/>
      <c r="V539" s="35"/>
      <c r="W539" s="34"/>
      <c r="X539" s="37"/>
      <c r="Y539" s="35"/>
      <c r="Z539" s="34"/>
      <c r="AA539" s="37"/>
      <c r="AB539" s="35"/>
      <c r="AC539" s="34"/>
      <c r="AD539" s="37"/>
      <c r="AE539" s="35"/>
      <c r="AF539" s="34"/>
      <c r="AG539" s="37"/>
      <c r="AH539" s="35"/>
      <c r="AI539" s="34"/>
      <c r="AJ539" s="37"/>
      <c r="AK539" s="35"/>
      <c r="AL539" s="34"/>
      <c r="AM539" s="37"/>
      <c r="AN539" s="35"/>
      <c r="AO539" s="34"/>
      <c r="AP539" s="37"/>
      <c r="AQ539" s="35"/>
      <c r="AR539" s="34"/>
      <c r="AS539" s="37"/>
      <c r="AT539" s="35"/>
      <c r="AU539" s="34"/>
      <c r="AV539" s="37"/>
      <c r="AW539" s="35"/>
      <c r="AX539" s="34"/>
      <c r="AY539" s="37"/>
      <c r="AZ539" s="35"/>
      <c r="BA539" s="34"/>
      <c r="BB539" s="37"/>
      <c r="BC5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39" s="7"/>
      <c r="BF539" t="str">
        <f>IF(Table1[[#This Row],[Date]]="","","&amp;lt;VOUCHER REMOTEID="&amp;""""&amp;$A$11&amp;$A$13&amp;ROW()&amp;""""&amp;" VCHTYPE="""&amp;F539&amp;""" ACTION="""&amp;"Create"&amp;"""&amp;gt;")</f>
        <v/>
      </c>
      <c r="BG539" t="str">
        <f>IF(Table1[[#This Row],[Date]]="","",TEXT(Table1[[#This Row],[Date]],"yyyymmdd"))</f>
        <v/>
      </c>
      <c r="BH539" t="str">
        <f>Table1[[#This Row],[Date2]]</f>
        <v/>
      </c>
      <c r="BI539" t="str">
        <f>IF(Table1[[#This Row],[Date]]="","",Table1[[#This Row],[Voucher Type]])</f>
        <v/>
      </c>
      <c r="BJ539" t="str">
        <f>IF(Table1[[#This Row],[Ref No / Invoice No]]="","",Table1[[#This Row],[Ref No / Invoice No]])</f>
        <v/>
      </c>
      <c r="BK539" t="str">
        <f>IF(Table1[[#This Row],[Voucher No]]="","",Table1[[#This Row],[Voucher No]])</f>
        <v/>
      </c>
      <c r="BL539" t="str">
        <f>IF(Table1[[#This Row],[Date]]="","",Table1[[#This Row],[Narration]])</f>
        <v/>
      </c>
      <c r="BM539" t="str">
        <f>IF(Table1[[#This Row],[Date]]="","",$A$11&amp;$A$13&amp;ROW())</f>
        <v/>
      </c>
      <c r="BN539" t="str">
        <f>IF(Table1[[#This Row],[Date]]="","",$A$13)</f>
        <v/>
      </c>
      <c r="BP539" t="str">
        <f>IF(Table1[[#This Row],[Ledger 1]]="","","No")</f>
        <v/>
      </c>
      <c r="BQ539" t="str">
        <f>IF(Table1[[#This Row],[Date]]="","",IF(Table1[[#This Row],[Effect 1]]="Dr.","Yes","No"))</f>
        <v/>
      </c>
      <c r="BR539" t="str">
        <f>IF(Table1[[#This Row],[Date]]="","",Table1[[#This Row],[Ledger 1]])</f>
        <v/>
      </c>
      <c r="BS539" t="str">
        <f>IF(Table1[[#This Row],[Date]]="","",IF(Table1[[#This Row],[Effect 1]]="Dr.",-Table1[[#This Row],[Amount 1]],Table1[[#This Row],[Amount 1]]))</f>
        <v/>
      </c>
      <c r="BV539" t="str">
        <f>IF(Table1[[#This Row],[Ledger 2]]="","","No")</f>
        <v/>
      </c>
      <c r="BW539" t="str">
        <f>IF(Table1[[#This Row],[Date]]="","",IF(Table1[[#This Row],[Effect 2]]="Dr.","Yes","No"))</f>
        <v/>
      </c>
      <c r="BX539" t="str">
        <f>IF(Table1[[#This Row],[Date]]="","",Table1[[#This Row],[Ledger 2]])</f>
        <v/>
      </c>
      <c r="BY539" t="str">
        <f>IF(Table1[[#This Row],[Date]]="","",IF(Table1[[#This Row],[Effect 2]]="Dr.",-Table1[[#This Row],[Amount 2]],Table1[[#This Row],[Amount 2]]))</f>
        <v/>
      </c>
      <c r="CB539" t="str">
        <f>IF(Table1[[#This Row],[Ledger 3]]="","","No")</f>
        <v/>
      </c>
      <c r="CC539" t="str">
        <f>IF(Table1[[#This Row],[Ledger 3]]="","",IF(Table1[[#This Row],[Effect 3]]="Dr.","Yes","No"))</f>
        <v/>
      </c>
      <c r="CD539" t="str">
        <f>IF(Table1[[#This Row],[Ledger 3]]="","",Table1[[#This Row],[Ledger 3]])</f>
        <v/>
      </c>
      <c r="CE539" t="str">
        <f>IF(Table1[[#This Row],[Ledger 3]]="","",IF(Table1[[#This Row],[Effect 3]]="Dr.",-Table1[[#This Row],[Amount 3]],Table1[[#This Row],[Amount 3]]))</f>
        <v/>
      </c>
      <c r="CH539" t="str">
        <f>IF(Table1[[#This Row],[Ledger 4]]="","","No")</f>
        <v/>
      </c>
      <c r="CI539" t="str">
        <f>IF(Table1[[#This Row],[Ledger 4]]="","",IF(Table1[[#This Row],[Effect 4]]="Dr.","Yes","No"))</f>
        <v/>
      </c>
      <c r="CJ539" t="str">
        <f>IF(Table1[[#This Row],[Ledger 4]]="","",Table1[[#This Row],[Ledger 4]])</f>
        <v/>
      </c>
      <c r="CK539" t="str">
        <f>IF(Table1[[#This Row],[Ledger 4]]="","",IF(Table1[[#This Row],[Effect 4]]="Dr.",-Table1[[#This Row],[Amount 4]],Table1[[#This Row],[Amount 4]]))</f>
        <v/>
      </c>
      <c r="CN539" t="str">
        <f>IF(Table1[[#This Row],[Ledger 5]]="","","No")</f>
        <v/>
      </c>
      <c r="CO539" t="str">
        <f>IF(Table1[[#This Row],[Ledger 5]]="","",IF(Table1[[#This Row],[Effect 5]]="Dr.","Yes","No"))</f>
        <v/>
      </c>
      <c r="CP539" t="str">
        <f>IF(Table1[[#This Row],[Ledger 5]]="","",Table1[[#This Row],[Ledger 5]])</f>
        <v/>
      </c>
      <c r="CQ539" t="str">
        <f>IF(Table1[[#This Row],[Ledger 5]]="","",IF(Table1[[#This Row],[Effect 5]]="Dr.",-Table1[[#This Row],[Amount 5]],Table1[[#This Row],[Amount 5]]))</f>
        <v/>
      </c>
      <c r="CT539" t="str">
        <f>IF(Table1[[#This Row],[Ledger 6]]="","","No")</f>
        <v/>
      </c>
      <c r="CU539" t="str">
        <f>IF(Table1[[#This Row],[Ledger 6]]="","",IF(Table1[[#This Row],[Effect 6]]="Dr.","Yes","No"))</f>
        <v/>
      </c>
      <c r="CV539" t="str">
        <f>IF(Table1[[#This Row],[Ledger 6]]="","",Table1[[#This Row],[Ledger 6]])</f>
        <v/>
      </c>
      <c r="CW539" t="str">
        <f>IF(Table1[[#This Row],[Ledger 6]]="","",IF(Table1[[#This Row],[Effect 6]]="Dr.",-Table1[[#This Row],[Amount 6]],Table1[[#This Row],[Amount 6]]))</f>
        <v/>
      </c>
      <c r="CZ539" t="str">
        <f>IF(Table1[[#This Row],[Ledger 7]]="","","No")</f>
        <v/>
      </c>
      <c r="DA539" t="str">
        <f>IF(Table1[[#This Row],[Ledger 7]]="","",IF(Table1[[#This Row],[Effect 7]]="Dr.","Yes","No"))</f>
        <v/>
      </c>
      <c r="DB539" t="str">
        <f>IF(Table1[[#This Row],[Ledger 7]]="","",Table1[[#This Row],[Ledger 7]])</f>
        <v/>
      </c>
      <c r="DC539" t="str">
        <f>IF(Table1[[#This Row],[Ledger 7]]="","",IF(Table1[[#This Row],[Effect 7]]="Dr.",-Table1[[#This Row],[Amount 7]],Table1[[#This Row],[Amount 7]]))</f>
        <v/>
      </c>
      <c r="DF539" t="str">
        <f>IF(Table1[[#This Row],[Ledger 8]]="","","No")</f>
        <v/>
      </c>
      <c r="DG539" t="str">
        <f>IF(Table1[[#This Row],[Ledger 8]]="","",IF(Table1[[#This Row],[Effect 8]]="Dr.","Yes","No"))</f>
        <v/>
      </c>
      <c r="DH539" t="str">
        <f>IF(Table1[[#This Row],[Ledger 8]]="","",Table1[[#This Row],[Ledger 8]])</f>
        <v/>
      </c>
      <c r="DI539" t="str">
        <f>IF(Table1[[#This Row],[Ledger 8]]="","",IF(Table1[[#This Row],[Effect 8]]="Dr.",-Table1[[#This Row],[Amount 8]],Table1[[#This Row],[Amount 8]]))</f>
        <v/>
      </c>
      <c r="DL539" t="str">
        <f>IF(Table1[[#This Row],[Ledger 9]]="","","No")</f>
        <v/>
      </c>
      <c r="DM539" t="str">
        <f>IF(Table1[[#This Row],[Ledger 9]]="","",IF(Table1[[#This Row],[Effect 9]]="Dr.","Yes","No"))</f>
        <v/>
      </c>
      <c r="DN539" t="str">
        <f>IF(Table1[[#This Row],[Ledger 9]]="","",Table1[[#This Row],[Ledger 9]])</f>
        <v/>
      </c>
      <c r="DO539" t="str">
        <f>IF(Table1[[#This Row],[Ledger 9]]="","",IF(Table1[[#This Row],[Effect 9]]="Dr.",-Table1[[#This Row],[Amount 9]],Table1[[#This Row],[Amount 9]]))</f>
        <v/>
      </c>
      <c r="DR539" t="str">
        <f>IF(Table1[[#This Row],[Ledger 10]]="","","No")</f>
        <v/>
      </c>
      <c r="DS539" t="str">
        <f>IF(Table1[[#This Row],[Ledger 10]]="","",IF(Table1[[#This Row],[Effect 10]]="Dr.","Yes","No"))</f>
        <v/>
      </c>
      <c r="DT539" t="str">
        <f>IF(Table1[[#This Row],[Ledger 10]]="","",Table1[[#This Row],[Ledger 10]])</f>
        <v/>
      </c>
      <c r="DU539" t="str">
        <f>IF(Table1[[#This Row],[Ledger 10]]="","",IF(Table1[[#This Row],[Effect 10]]="Dr.",-Table1[[#This Row],[Amount 10]],Table1[[#This Row],[Amount 10]]))</f>
        <v/>
      </c>
      <c r="DX539" t="str">
        <f>IF(Table1[[#This Row],[Ledger 11]]="","","No")</f>
        <v/>
      </c>
      <c r="DY539" t="str">
        <f>IF(Table1[[#This Row],[Ledger 11]]="","",IF(Table1[[#This Row],[Effect 11]]="Dr.","Yes","No"))</f>
        <v/>
      </c>
      <c r="DZ539" t="str">
        <f>IF(Table1[[#This Row],[Ledger 11]]="","",Table1[[#This Row],[Ledger 11]])</f>
        <v/>
      </c>
      <c r="EA539" t="str">
        <f>IF(Table1[[#This Row],[Ledger 11]]="","",IF(Table1[[#This Row],[Effect 11]]="Dr.",-Table1[[#This Row],[Amount 11]],Table1[[#This Row],[Amount 11]]))</f>
        <v/>
      </c>
      <c r="ED539" t="str">
        <f>IF(Table1[[#This Row],[Ledger 12]]="","","No")</f>
        <v/>
      </c>
      <c r="EE539" t="str">
        <f>IF(Table1[[#This Row],[Ledger 12]]="","",IF(Table1[[#This Row],[Effect 12]]="Dr.","Yes","No"))</f>
        <v/>
      </c>
      <c r="EF539" t="str">
        <f>IF(Table1[[#This Row],[Ledger 12]]="","",Table1[[#This Row],[Ledger 12]])</f>
        <v/>
      </c>
      <c r="EG539" t="str">
        <f>IF(Table1[[#This Row],[Ledger 12]]="","",IF(Table1[[#This Row],[Effect 12]]="Dr.",-Table1[[#This Row],[Amount 12]],Table1[[#This Row],[Amount 12]]))</f>
        <v/>
      </c>
      <c r="EJ539" t="str">
        <f>IF(Table1[[#This Row],[Ledger 13]]="","","No")</f>
        <v/>
      </c>
      <c r="EK539" t="str">
        <f>IF(Table1[[#This Row],[Ledger 13]]="","",IF(Table1[[#This Row],[Effect 13]]="Dr.","Yes","No"))</f>
        <v/>
      </c>
      <c r="EL539" t="str">
        <f>IF(Table1[[#This Row],[Ledger 13]]="","",Table1[[#This Row],[Ledger 13]])</f>
        <v/>
      </c>
      <c r="EM539" t="str">
        <f>IF(Table1[[#This Row],[Ledger 13]]="","",IF(Table1[[#This Row],[Effect 13]]="Dr.",-Table1[[#This Row],[Amount 13]],Table1[[#This Row],[Amount 13]]))</f>
        <v/>
      </c>
      <c r="EP539" t="str">
        <f>IF(Table1[[#This Row],[Ledger 14]]="","","No")</f>
        <v/>
      </c>
      <c r="EQ539" t="str">
        <f>IF(Table1[[#This Row],[Ledger 14]]="","",IF(Table1[[#This Row],[Effect 14]]="Dr.","Yes","No"))</f>
        <v/>
      </c>
      <c r="ER539" t="str">
        <f>IF(Table1[[#This Row],[Ledger 14]]="","",Table1[[#This Row],[Ledger 14]])</f>
        <v/>
      </c>
      <c r="ES539" t="str">
        <f>IF(Table1[[#This Row],[Ledger 14]]="","",IF(Table1[[#This Row],[Effect 14]]="Dr.",-Table1[[#This Row],[Amount 14]],Table1[[#This Row],[Amount 14]]))</f>
        <v/>
      </c>
      <c r="EV539" t="str">
        <f>IF(Table1[[#This Row],[Ledger 15]]="","","No")</f>
        <v/>
      </c>
      <c r="EW539" t="str">
        <f>IF(Table1[[#This Row],[Ledger 15]]="","",IF(Table1[[#This Row],[Effect 15]]="Dr.","Yes","No"))</f>
        <v/>
      </c>
      <c r="EX539" t="str">
        <f>IF(Table1[[#This Row],[Ledger 15]]="","",Table1[[#This Row],[Ledger 15]])</f>
        <v/>
      </c>
      <c r="EY539" t="str">
        <f>IF(Table1[[#This Row],[Ledger 15]]="","",IF(Table1[[#This Row],[Effect 15]]="Dr.",-Table1[[#This Row],[Amount 15]],Table1[[#This Row],[Amount 15]]))</f>
        <v/>
      </c>
      <c r="FD5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39">
        <f>IF(Table1[[#This Row],[Date]]="",0,IF(AND(Table1[[#This Row],[Date]]&gt;=$FE$2,Table1[[#This Row],[Date]]&lt;=$FE$3),0,1))</f>
        <v>0</v>
      </c>
      <c r="FF539">
        <f>IF(Table1[[#This Row],[Date]]="",0,IF(TYPE(VLOOKUP(Table1[[#This Row],[Voucher Type]],Table1[[#All],[Voucher Type Master]],1,FALSE))=16,1,0))</f>
        <v>0</v>
      </c>
      <c r="FG539">
        <f>IF(TYPE(IF(Table1[[#This Row],[Date]]="",0,IF(VLOOKUP(Table1[[#This Row],[Voucher Type]],$FY$5:$FZ$13,2,0)=Table1[[#This Row],[Effect 1]],0,1)))=16,1,0)</f>
        <v>0</v>
      </c>
      <c r="FH5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39">
        <f>IF(LEN(Table1[[#This Row],[Ledger 1]])&gt;0,IF(TYPE(VLOOKUP(Table1[[#This Row],[Ledger 1]],GZ:GZ,1,0))=16,1,0),0)</f>
        <v>0</v>
      </c>
      <c r="FJ539">
        <f>IF(LEN(Table1[[#This Row],[Ledger 2]])&gt;0,IF(TYPE(VLOOKUP(Table1[[#This Row],[Ledger 2]],GZ:GZ,1,0))=16,1,0),0)</f>
        <v>0</v>
      </c>
      <c r="FK539">
        <f>IF(LEN(Table1[[#This Row],[Ledger 3]])&gt;0,IF(TYPE(VLOOKUP(Table1[[#This Row],[Ledger 3]],GZ:GZ,1,0))=16,1,0),0)</f>
        <v>0</v>
      </c>
      <c r="FL539">
        <f>IF(LEN(Table1[[#This Row],[Ledger 4]])&gt;0,IF(TYPE(VLOOKUP(Table1[[#This Row],[Ledger 4]],GZ:GZ,1,0))=16,1,0),0)</f>
        <v>0</v>
      </c>
      <c r="FM539">
        <f>IF(LEN(Table1[[#This Row],[Ledger 5]])&gt;0,IF(TYPE(VLOOKUP(Table1[[#This Row],[Ledger 5]],GZ:GZ,1,0))=16,1,0),0)</f>
        <v>0</v>
      </c>
      <c r="FN539">
        <f>IF(LEN(Table1[[#This Row],[Ledger 6]])&gt;0,IF(TYPE(VLOOKUP(Table1[[#This Row],[Ledger 6]],$GZ:$GZ,1,0))=16,1,0),0)</f>
        <v>0</v>
      </c>
      <c r="FO539">
        <f>IF(LEN(Table1[[#This Row],[Ledger 7]])&gt;0,IF(TYPE(VLOOKUP(Table1[[#This Row],[Ledger 7]],$GZ:$GZ,1,0))=16,1,0),0)</f>
        <v>0</v>
      </c>
      <c r="FP539">
        <f>IF(LEN(Table1[[#This Row],[Ledger 8]])&gt;0,IF(TYPE(VLOOKUP(Table1[[#This Row],[Ledger 8]],$GZ:$GZ,1,0))=16,1,0),0)</f>
        <v>0</v>
      </c>
      <c r="FQ539">
        <f>IF(LEN(Table1[[#This Row],[Ledger 9]])&gt;0,IF(TYPE(VLOOKUP(Table1[[#This Row],[Ledger 9]],$GZ:$GZ,1,0))=16,1,0),0)</f>
        <v>0</v>
      </c>
      <c r="FR539">
        <f>IF(LEN(Table1[[#This Row],[Ledger 10]])&gt;0,IF(TYPE(VLOOKUP(Table1[[#This Row],[Ledger 10]],$GZ:$GZ,1,0))=16,1,0),0)</f>
        <v>0</v>
      </c>
      <c r="FS539">
        <f>IF(LEN(Table1[[#This Row],[Ledger 11]])&gt;0,IF(TYPE(VLOOKUP(Table1[[#This Row],[Ledger 11]],$GZ:$GZ,1,0))=16,1,0),0)</f>
        <v>0</v>
      </c>
      <c r="FT539">
        <f>IF(LEN(Table1[[#This Row],[Ledger 12]])&gt;0,IF(TYPE(VLOOKUP(Table1[[#This Row],[Ledger 12]],$GZ:$GZ,1,0))=16,1,0),0)</f>
        <v>0</v>
      </c>
      <c r="FU539">
        <f>IF(LEN(Table1[[#This Row],[Ledger 13]])&gt;0,IF(TYPE(VLOOKUP(Table1[[#This Row],[Ledger 13]],$GZ:$GZ,1,0))=16,1,0),0)</f>
        <v>0</v>
      </c>
      <c r="FV539">
        <f>IF(LEN(Table1[[#This Row],[Ledger 14]])&gt;0,IF(TYPE(VLOOKUP(Table1[[#This Row],[Ledger 14]],$GZ:$GZ,1,0))=16,1,0),0)</f>
        <v>0</v>
      </c>
      <c r="FW539">
        <f>IF(LEN(Table1[[#This Row],[Ledger 15]])&gt;0,IF(TYPE(VLOOKUP(Table1[[#This Row],[Ledger 15]],$GZ:$GZ,1,0))=16,1,0),0)</f>
        <v>0</v>
      </c>
    </row>
    <row r="540" spans="4:179" ht="33" customHeight="1" x14ac:dyDescent="0.45">
      <c r="D540" s="8">
        <f t="shared" si="17"/>
        <v>535</v>
      </c>
      <c r="E540" s="32"/>
      <c r="F540" s="34"/>
      <c r="G540" s="34"/>
      <c r="H540" s="34"/>
      <c r="I540" s="34"/>
      <c r="J540" s="38"/>
      <c r="K540" s="33"/>
      <c r="L540" s="36"/>
      <c r="M540" s="35"/>
      <c r="N540" s="34"/>
      <c r="O540" s="41"/>
      <c r="P540" s="35"/>
      <c r="Q540" s="34"/>
      <c r="R540" s="37"/>
      <c r="S540" s="35"/>
      <c r="T540" s="34"/>
      <c r="U540" s="37"/>
      <c r="V540" s="35"/>
      <c r="W540" s="34"/>
      <c r="X540" s="37"/>
      <c r="Y540" s="35"/>
      <c r="Z540" s="34"/>
      <c r="AA540" s="37"/>
      <c r="AB540" s="35"/>
      <c r="AC540" s="34"/>
      <c r="AD540" s="37"/>
      <c r="AE540" s="35"/>
      <c r="AF540" s="34"/>
      <c r="AG540" s="37"/>
      <c r="AH540" s="35"/>
      <c r="AI540" s="34"/>
      <c r="AJ540" s="37"/>
      <c r="AK540" s="35"/>
      <c r="AL540" s="34"/>
      <c r="AM540" s="37"/>
      <c r="AN540" s="35"/>
      <c r="AO540" s="34"/>
      <c r="AP540" s="37"/>
      <c r="AQ540" s="35"/>
      <c r="AR540" s="34"/>
      <c r="AS540" s="37"/>
      <c r="AT540" s="35"/>
      <c r="AU540" s="34"/>
      <c r="AV540" s="37"/>
      <c r="AW540" s="35"/>
      <c r="AX540" s="34"/>
      <c r="AY540" s="37"/>
      <c r="AZ540" s="35"/>
      <c r="BA540" s="34"/>
      <c r="BB540" s="37"/>
      <c r="BC5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0" s="7"/>
      <c r="BF540" t="str">
        <f>IF(Table1[[#This Row],[Date]]="","","&amp;lt;VOUCHER REMOTEID="&amp;""""&amp;$A$11&amp;$A$13&amp;ROW()&amp;""""&amp;" VCHTYPE="""&amp;F540&amp;""" ACTION="""&amp;"Create"&amp;"""&amp;gt;")</f>
        <v/>
      </c>
      <c r="BG540" t="str">
        <f>IF(Table1[[#This Row],[Date]]="","",TEXT(Table1[[#This Row],[Date]],"yyyymmdd"))</f>
        <v/>
      </c>
      <c r="BH540" t="str">
        <f>Table1[[#This Row],[Date2]]</f>
        <v/>
      </c>
      <c r="BI540" t="str">
        <f>IF(Table1[[#This Row],[Date]]="","",Table1[[#This Row],[Voucher Type]])</f>
        <v/>
      </c>
      <c r="BJ540" t="str">
        <f>IF(Table1[[#This Row],[Ref No / Invoice No]]="","",Table1[[#This Row],[Ref No / Invoice No]])</f>
        <v/>
      </c>
      <c r="BK540" t="str">
        <f>IF(Table1[[#This Row],[Voucher No]]="","",Table1[[#This Row],[Voucher No]])</f>
        <v/>
      </c>
      <c r="BL540" t="str">
        <f>IF(Table1[[#This Row],[Date]]="","",Table1[[#This Row],[Narration]])</f>
        <v/>
      </c>
      <c r="BM540" t="str">
        <f>IF(Table1[[#This Row],[Date]]="","",$A$11&amp;$A$13&amp;ROW())</f>
        <v/>
      </c>
      <c r="BN540" t="str">
        <f>IF(Table1[[#This Row],[Date]]="","",$A$13)</f>
        <v/>
      </c>
      <c r="BP540" t="str">
        <f>IF(Table1[[#This Row],[Ledger 1]]="","","No")</f>
        <v/>
      </c>
      <c r="BQ540" t="str">
        <f>IF(Table1[[#This Row],[Date]]="","",IF(Table1[[#This Row],[Effect 1]]="Dr.","Yes","No"))</f>
        <v/>
      </c>
      <c r="BR540" t="str">
        <f>IF(Table1[[#This Row],[Date]]="","",Table1[[#This Row],[Ledger 1]])</f>
        <v/>
      </c>
      <c r="BS540" t="str">
        <f>IF(Table1[[#This Row],[Date]]="","",IF(Table1[[#This Row],[Effect 1]]="Dr.",-Table1[[#This Row],[Amount 1]],Table1[[#This Row],[Amount 1]]))</f>
        <v/>
      </c>
      <c r="BV540" t="str">
        <f>IF(Table1[[#This Row],[Ledger 2]]="","","No")</f>
        <v/>
      </c>
      <c r="BW540" t="str">
        <f>IF(Table1[[#This Row],[Date]]="","",IF(Table1[[#This Row],[Effect 2]]="Dr.","Yes","No"))</f>
        <v/>
      </c>
      <c r="BX540" t="str">
        <f>IF(Table1[[#This Row],[Date]]="","",Table1[[#This Row],[Ledger 2]])</f>
        <v/>
      </c>
      <c r="BY540" t="str">
        <f>IF(Table1[[#This Row],[Date]]="","",IF(Table1[[#This Row],[Effect 2]]="Dr.",-Table1[[#This Row],[Amount 2]],Table1[[#This Row],[Amount 2]]))</f>
        <v/>
      </c>
      <c r="CB540" t="str">
        <f>IF(Table1[[#This Row],[Ledger 3]]="","","No")</f>
        <v/>
      </c>
      <c r="CC540" t="str">
        <f>IF(Table1[[#This Row],[Ledger 3]]="","",IF(Table1[[#This Row],[Effect 3]]="Dr.","Yes","No"))</f>
        <v/>
      </c>
      <c r="CD540" t="str">
        <f>IF(Table1[[#This Row],[Ledger 3]]="","",Table1[[#This Row],[Ledger 3]])</f>
        <v/>
      </c>
      <c r="CE540" t="str">
        <f>IF(Table1[[#This Row],[Ledger 3]]="","",IF(Table1[[#This Row],[Effect 3]]="Dr.",-Table1[[#This Row],[Amount 3]],Table1[[#This Row],[Amount 3]]))</f>
        <v/>
      </c>
      <c r="CH540" t="str">
        <f>IF(Table1[[#This Row],[Ledger 4]]="","","No")</f>
        <v/>
      </c>
      <c r="CI540" t="str">
        <f>IF(Table1[[#This Row],[Ledger 4]]="","",IF(Table1[[#This Row],[Effect 4]]="Dr.","Yes","No"))</f>
        <v/>
      </c>
      <c r="CJ540" t="str">
        <f>IF(Table1[[#This Row],[Ledger 4]]="","",Table1[[#This Row],[Ledger 4]])</f>
        <v/>
      </c>
      <c r="CK540" t="str">
        <f>IF(Table1[[#This Row],[Ledger 4]]="","",IF(Table1[[#This Row],[Effect 4]]="Dr.",-Table1[[#This Row],[Amount 4]],Table1[[#This Row],[Amount 4]]))</f>
        <v/>
      </c>
      <c r="CN540" t="str">
        <f>IF(Table1[[#This Row],[Ledger 5]]="","","No")</f>
        <v/>
      </c>
      <c r="CO540" t="str">
        <f>IF(Table1[[#This Row],[Ledger 5]]="","",IF(Table1[[#This Row],[Effect 5]]="Dr.","Yes","No"))</f>
        <v/>
      </c>
      <c r="CP540" t="str">
        <f>IF(Table1[[#This Row],[Ledger 5]]="","",Table1[[#This Row],[Ledger 5]])</f>
        <v/>
      </c>
      <c r="CQ540" t="str">
        <f>IF(Table1[[#This Row],[Ledger 5]]="","",IF(Table1[[#This Row],[Effect 5]]="Dr.",-Table1[[#This Row],[Amount 5]],Table1[[#This Row],[Amount 5]]))</f>
        <v/>
      </c>
      <c r="CT540" t="str">
        <f>IF(Table1[[#This Row],[Ledger 6]]="","","No")</f>
        <v/>
      </c>
      <c r="CU540" t="str">
        <f>IF(Table1[[#This Row],[Ledger 6]]="","",IF(Table1[[#This Row],[Effect 6]]="Dr.","Yes","No"))</f>
        <v/>
      </c>
      <c r="CV540" t="str">
        <f>IF(Table1[[#This Row],[Ledger 6]]="","",Table1[[#This Row],[Ledger 6]])</f>
        <v/>
      </c>
      <c r="CW540" t="str">
        <f>IF(Table1[[#This Row],[Ledger 6]]="","",IF(Table1[[#This Row],[Effect 6]]="Dr.",-Table1[[#This Row],[Amount 6]],Table1[[#This Row],[Amount 6]]))</f>
        <v/>
      </c>
      <c r="CZ540" t="str">
        <f>IF(Table1[[#This Row],[Ledger 7]]="","","No")</f>
        <v/>
      </c>
      <c r="DA540" t="str">
        <f>IF(Table1[[#This Row],[Ledger 7]]="","",IF(Table1[[#This Row],[Effect 7]]="Dr.","Yes","No"))</f>
        <v/>
      </c>
      <c r="DB540" t="str">
        <f>IF(Table1[[#This Row],[Ledger 7]]="","",Table1[[#This Row],[Ledger 7]])</f>
        <v/>
      </c>
      <c r="DC540" t="str">
        <f>IF(Table1[[#This Row],[Ledger 7]]="","",IF(Table1[[#This Row],[Effect 7]]="Dr.",-Table1[[#This Row],[Amount 7]],Table1[[#This Row],[Amount 7]]))</f>
        <v/>
      </c>
      <c r="DF540" t="str">
        <f>IF(Table1[[#This Row],[Ledger 8]]="","","No")</f>
        <v/>
      </c>
      <c r="DG540" t="str">
        <f>IF(Table1[[#This Row],[Ledger 8]]="","",IF(Table1[[#This Row],[Effect 8]]="Dr.","Yes","No"))</f>
        <v/>
      </c>
      <c r="DH540" t="str">
        <f>IF(Table1[[#This Row],[Ledger 8]]="","",Table1[[#This Row],[Ledger 8]])</f>
        <v/>
      </c>
      <c r="DI540" t="str">
        <f>IF(Table1[[#This Row],[Ledger 8]]="","",IF(Table1[[#This Row],[Effect 8]]="Dr.",-Table1[[#This Row],[Amount 8]],Table1[[#This Row],[Amount 8]]))</f>
        <v/>
      </c>
      <c r="DL540" t="str">
        <f>IF(Table1[[#This Row],[Ledger 9]]="","","No")</f>
        <v/>
      </c>
      <c r="DM540" t="str">
        <f>IF(Table1[[#This Row],[Ledger 9]]="","",IF(Table1[[#This Row],[Effect 9]]="Dr.","Yes","No"))</f>
        <v/>
      </c>
      <c r="DN540" t="str">
        <f>IF(Table1[[#This Row],[Ledger 9]]="","",Table1[[#This Row],[Ledger 9]])</f>
        <v/>
      </c>
      <c r="DO540" t="str">
        <f>IF(Table1[[#This Row],[Ledger 9]]="","",IF(Table1[[#This Row],[Effect 9]]="Dr.",-Table1[[#This Row],[Amount 9]],Table1[[#This Row],[Amount 9]]))</f>
        <v/>
      </c>
      <c r="DR540" t="str">
        <f>IF(Table1[[#This Row],[Ledger 10]]="","","No")</f>
        <v/>
      </c>
      <c r="DS540" t="str">
        <f>IF(Table1[[#This Row],[Ledger 10]]="","",IF(Table1[[#This Row],[Effect 10]]="Dr.","Yes","No"))</f>
        <v/>
      </c>
      <c r="DT540" t="str">
        <f>IF(Table1[[#This Row],[Ledger 10]]="","",Table1[[#This Row],[Ledger 10]])</f>
        <v/>
      </c>
      <c r="DU540" t="str">
        <f>IF(Table1[[#This Row],[Ledger 10]]="","",IF(Table1[[#This Row],[Effect 10]]="Dr.",-Table1[[#This Row],[Amount 10]],Table1[[#This Row],[Amount 10]]))</f>
        <v/>
      </c>
      <c r="DX540" t="str">
        <f>IF(Table1[[#This Row],[Ledger 11]]="","","No")</f>
        <v/>
      </c>
      <c r="DY540" t="str">
        <f>IF(Table1[[#This Row],[Ledger 11]]="","",IF(Table1[[#This Row],[Effect 11]]="Dr.","Yes","No"))</f>
        <v/>
      </c>
      <c r="DZ540" t="str">
        <f>IF(Table1[[#This Row],[Ledger 11]]="","",Table1[[#This Row],[Ledger 11]])</f>
        <v/>
      </c>
      <c r="EA540" t="str">
        <f>IF(Table1[[#This Row],[Ledger 11]]="","",IF(Table1[[#This Row],[Effect 11]]="Dr.",-Table1[[#This Row],[Amount 11]],Table1[[#This Row],[Amount 11]]))</f>
        <v/>
      </c>
      <c r="ED540" t="str">
        <f>IF(Table1[[#This Row],[Ledger 12]]="","","No")</f>
        <v/>
      </c>
      <c r="EE540" t="str">
        <f>IF(Table1[[#This Row],[Ledger 12]]="","",IF(Table1[[#This Row],[Effect 12]]="Dr.","Yes","No"))</f>
        <v/>
      </c>
      <c r="EF540" t="str">
        <f>IF(Table1[[#This Row],[Ledger 12]]="","",Table1[[#This Row],[Ledger 12]])</f>
        <v/>
      </c>
      <c r="EG540" t="str">
        <f>IF(Table1[[#This Row],[Ledger 12]]="","",IF(Table1[[#This Row],[Effect 12]]="Dr.",-Table1[[#This Row],[Amount 12]],Table1[[#This Row],[Amount 12]]))</f>
        <v/>
      </c>
      <c r="EJ540" t="str">
        <f>IF(Table1[[#This Row],[Ledger 13]]="","","No")</f>
        <v/>
      </c>
      <c r="EK540" t="str">
        <f>IF(Table1[[#This Row],[Ledger 13]]="","",IF(Table1[[#This Row],[Effect 13]]="Dr.","Yes","No"))</f>
        <v/>
      </c>
      <c r="EL540" t="str">
        <f>IF(Table1[[#This Row],[Ledger 13]]="","",Table1[[#This Row],[Ledger 13]])</f>
        <v/>
      </c>
      <c r="EM540" t="str">
        <f>IF(Table1[[#This Row],[Ledger 13]]="","",IF(Table1[[#This Row],[Effect 13]]="Dr.",-Table1[[#This Row],[Amount 13]],Table1[[#This Row],[Amount 13]]))</f>
        <v/>
      </c>
      <c r="EP540" t="str">
        <f>IF(Table1[[#This Row],[Ledger 14]]="","","No")</f>
        <v/>
      </c>
      <c r="EQ540" t="str">
        <f>IF(Table1[[#This Row],[Ledger 14]]="","",IF(Table1[[#This Row],[Effect 14]]="Dr.","Yes","No"))</f>
        <v/>
      </c>
      <c r="ER540" t="str">
        <f>IF(Table1[[#This Row],[Ledger 14]]="","",Table1[[#This Row],[Ledger 14]])</f>
        <v/>
      </c>
      <c r="ES540" t="str">
        <f>IF(Table1[[#This Row],[Ledger 14]]="","",IF(Table1[[#This Row],[Effect 14]]="Dr.",-Table1[[#This Row],[Amount 14]],Table1[[#This Row],[Amount 14]]))</f>
        <v/>
      </c>
      <c r="EV540" t="str">
        <f>IF(Table1[[#This Row],[Ledger 15]]="","","No")</f>
        <v/>
      </c>
      <c r="EW540" t="str">
        <f>IF(Table1[[#This Row],[Ledger 15]]="","",IF(Table1[[#This Row],[Effect 15]]="Dr.","Yes","No"))</f>
        <v/>
      </c>
      <c r="EX540" t="str">
        <f>IF(Table1[[#This Row],[Ledger 15]]="","",Table1[[#This Row],[Ledger 15]])</f>
        <v/>
      </c>
      <c r="EY540" t="str">
        <f>IF(Table1[[#This Row],[Ledger 15]]="","",IF(Table1[[#This Row],[Effect 15]]="Dr.",-Table1[[#This Row],[Amount 15]],Table1[[#This Row],[Amount 15]]))</f>
        <v/>
      </c>
      <c r="FD5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0">
        <f>IF(Table1[[#This Row],[Date]]="",0,IF(AND(Table1[[#This Row],[Date]]&gt;=$FE$2,Table1[[#This Row],[Date]]&lt;=$FE$3),0,1))</f>
        <v>0</v>
      </c>
      <c r="FF540">
        <f>IF(Table1[[#This Row],[Date]]="",0,IF(TYPE(VLOOKUP(Table1[[#This Row],[Voucher Type]],Table1[[#All],[Voucher Type Master]],1,FALSE))=16,1,0))</f>
        <v>0</v>
      </c>
      <c r="FG540">
        <f>IF(TYPE(IF(Table1[[#This Row],[Date]]="",0,IF(VLOOKUP(Table1[[#This Row],[Voucher Type]],$FY$5:$FZ$13,2,0)=Table1[[#This Row],[Effect 1]],0,1)))=16,1,0)</f>
        <v>0</v>
      </c>
      <c r="FH5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0">
        <f>IF(LEN(Table1[[#This Row],[Ledger 1]])&gt;0,IF(TYPE(VLOOKUP(Table1[[#This Row],[Ledger 1]],GZ:GZ,1,0))=16,1,0),0)</f>
        <v>0</v>
      </c>
      <c r="FJ540">
        <f>IF(LEN(Table1[[#This Row],[Ledger 2]])&gt;0,IF(TYPE(VLOOKUP(Table1[[#This Row],[Ledger 2]],GZ:GZ,1,0))=16,1,0),0)</f>
        <v>0</v>
      </c>
      <c r="FK540">
        <f>IF(LEN(Table1[[#This Row],[Ledger 3]])&gt;0,IF(TYPE(VLOOKUP(Table1[[#This Row],[Ledger 3]],GZ:GZ,1,0))=16,1,0),0)</f>
        <v>0</v>
      </c>
      <c r="FL540">
        <f>IF(LEN(Table1[[#This Row],[Ledger 4]])&gt;0,IF(TYPE(VLOOKUP(Table1[[#This Row],[Ledger 4]],GZ:GZ,1,0))=16,1,0),0)</f>
        <v>0</v>
      </c>
      <c r="FM540">
        <f>IF(LEN(Table1[[#This Row],[Ledger 5]])&gt;0,IF(TYPE(VLOOKUP(Table1[[#This Row],[Ledger 5]],GZ:GZ,1,0))=16,1,0),0)</f>
        <v>0</v>
      </c>
      <c r="FN540">
        <f>IF(LEN(Table1[[#This Row],[Ledger 6]])&gt;0,IF(TYPE(VLOOKUP(Table1[[#This Row],[Ledger 6]],$GZ:$GZ,1,0))=16,1,0),0)</f>
        <v>0</v>
      </c>
      <c r="FO540">
        <f>IF(LEN(Table1[[#This Row],[Ledger 7]])&gt;0,IF(TYPE(VLOOKUP(Table1[[#This Row],[Ledger 7]],$GZ:$GZ,1,0))=16,1,0),0)</f>
        <v>0</v>
      </c>
      <c r="FP540">
        <f>IF(LEN(Table1[[#This Row],[Ledger 8]])&gt;0,IF(TYPE(VLOOKUP(Table1[[#This Row],[Ledger 8]],$GZ:$GZ,1,0))=16,1,0),0)</f>
        <v>0</v>
      </c>
      <c r="FQ540">
        <f>IF(LEN(Table1[[#This Row],[Ledger 9]])&gt;0,IF(TYPE(VLOOKUP(Table1[[#This Row],[Ledger 9]],$GZ:$GZ,1,0))=16,1,0),0)</f>
        <v>0</v>
      </c>
      <c r="FR540">
        <f>IF(LEN(Table1[[#This Row],[Ledger 10]])&gt;0,IF(TYPE(VLOOKUP(Table1[[#This Row],[Ledger 10]],$GZ:$GZ,1,0))=16,1,0),0)</f>
        <v>0</v>
      </c>
      <c r="FS540">
        <f>IF(LEN(Table1[[#This Row],[Ledger 11]])&gt;0,IF(TYPE(VLOOKUP(Table1[[#This Row],[Ledger 11]],$GZ:$GZ,1,0))=16,1,0),0)</f>
        <v>0</v>
      </c>
      <c r="FT540">
        <f>IF(LEN(Table1[[#This Row],[Ledger 12]])&gt;0,IF(TYPE(VLOOKUP(Table1[[#This Row],[Ledger 12]],$GZ:$GZ,1,0))=16,1,0),0)</f>
        <v>0</v>
      </c>
      <c r="FU540">
        <f>IF(LEN(Table1[[#This Row],[Ledger 13]])&gt;0,IF(TYPE(VLOOKUP(Table1[[#This Row],[Ledger 13]],$GZ:$GZ,1,0))=16,1,0),0)</f>
        <v>0</v>
      </c>
      <c r="FV540">
        <f>IF(LEN(Table1[[#This Row],[Ledger 14]])&gt;0,IF(TYPE(VLOOKUP(Table1[[#This Row],[Ledger 14]],$GZ:$GZ,1,0))=16,1,0),0)</f>
        <v>0</v>
      </c>
      <c r="FW540">
        <f>IF(LEN(Table1[[#This Row],[Ledger 15]])&gt;0,IF(TYPE(VLOOKUP(Table1[[#This Row],[Ledger 15]],$GZ:$GZ,1,0))=16,1,0),0)</f>
        <v>0</v>
      </c>
    </row>
    <row r="541" spans="4:179" ht="33" customHeight="1" x14ac:dyDescent="0.45">
      <c r="D541" s="8">
        <f t="shared" si="17"/>
        <v>536</v>
      </c>
      <c r="E541" s="32"/>
      <c r="F541" s="34"/>
      <c r="G541" s="34"/>
      <c r="H541" s="34"/>
      <c r="I541" s="34"/>
      <c r="J541" s="38"/>
      <c r="K541" s="33"/>
      <c r="L541" s="36"/>
      <c r="M541" s="35"/>
      <c r="N541" s="34"/>
      <c r="O541" s="41"/>
      <c r="P541" s="35"/>
      <c r="Q541" s="34"/>
      <c r="R541" s="37"/>
      <c r="S541" s="35"/>
      <c r="T541" s="34"/>
      <c r="U541" s="37"/>
      <c r="V541" s="35"/>
      <c r="W541" s="34"/>
      <c r="X541" s="37"/>
      <c r="Y541" s="35"/>
      <c r="Z541" s="34"/>
      <c r="AA541" s="37"/>
      <c r="AB541" s="35"/>
      <c r="AC541" s="34"/>
      <c r="AD541" s="37"/>
      <c r="AE541" s="35"/>
      <c r="AF541" s="34"/>
      <c r="AG541" s="37"/>
      <c r="AH541" s="35"/>
      <c r="AI541" s="34"/>
      <c r="AJ541" s="37"/>
      <c r="AK541" s="35"/>
      <c r="AL541" s="34"/>
      <c r="AM541" s="37"/>
      <c r="AN541" s="35"/>
      <c r="AO541" s="34"/>
      <c r="AP541" s="37"/>
      <c r="AQ541" s="35"/>
      <c r="AR541" s="34"/>
      <c r="AS541" s="37"/>
      <c r="AT541" s="35"/>
      <c r="AU541" s="34"/>
      <c r="AV541" s="37"/>
      <c r="AW541" s="35"/>
      <c r="AX541" s="34"/>
      <c r="AY541" s="37"/>
      <c r="AZ541" s="35"/>
      <c r="BA541" s="34"/>
      <c r="BB541" s="37"/>
      <c r="BC5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1" s="7"/>
      <c r="BF541" t="str">
        <f>IF(Table1[[#This Row],[Date]]="","","&amp;lt;VOUCHER REMOTEID="&amp;""""&amp;$A$11&amp;$A$13&amp;ROW()&amp;""""&amp;" VCHTYPE="""&amp;F541&amp;""" ACTION="""&amp;"Create"&amp;"""&amp;gt;")</f>
        <v/>
      </c>
      <c r="BG541" t="str">
        <f>IF(Table1[[#This Row],[Date]]="","",TEXT(Table1[[#This Row],[Date]],"yyyymmdd"))</f>
        <v/>
      </c>
      <c r="BH541" t="str">
        <f>Table1[[#This Row],[Date2]]</f>
        <v/>
      </c>
      <c r="BI541" t="str">
        <f>IF(Table1[[#This Row],[Date]]="","",Table1[[#This Row],[Voucher Type]])</f>
        <v/>
      </c>
      <c r="BJ541" t="str">
        <f>IF(Table1[[#This Row],[Ref No / Invoice No]]="","",Table1[[#This Row],[Ref No / Invoice No]])</f>
        <v/>
      </c>
      <c r="BK541" t="str">
        <f>IF(Table1[[#This Row],[Voucher No]]="","",Table1[[#This Row],[Voucher No]])</f>
        <v/>
      </c>
      <c r="BL541" t="str">
        <f>IF(Table1[[#This Row],[Date]]="","",Table1[[#This Row],[Narration]])</f>
        <v/>
      </c>
      <c r="BM541" t="str">
        <f>IF(Table1[[#This Row],[Date]]="","",$A$11&amp;$A$13&amp;ROW())</f>
        <v/>
      </c>
      <c r="BN541" t="str">
        <f>IF(Table1[[#This Row],[Date]]="","",$A$13)</f>
        <v/>
      </c>
      <c r="BP541" t="str">
        <f>IF(Table1[[#This Row],[Ledger 1]]="","","No")</f>
        <v/>
      </c>
      <c r="BQ541" t="str">
        <f>IF(Table1[[#This Row],[Date]]="","",IF(Table1[[#This Row],[Effect 1]]="Dr.","Yes","No"))</f>
        <v/>
      </c>
      <c r="BR541" t="str">
        <f>IF(Table1[[#This Row],[Date]]="","",Table1[[#This Row],[Ledger 1]])</f>
        <v/>
      </c>
      <c r="BS541" t="str">
        <f>IF(Table1[[#This Row],[Date]]="","",IF(Table1[[#This Row],[Effect 1]]="Dr.",-Table1[[#This Row],[Amount 1]],Table1[[#This Row],[Amount 1]]))</f>
        <v/>
      </c>
      <c r="BV541" t="str">
        <f>IF(Table1[[#This Row],[Ledger 2]]="","","No")</f>
        <v/>
      </c>
      <c r="BW541" t="str">
        <f>IF(Table1[[#This Row],[Date]]="","",IF(Table1[[#This Row],[Effect 2]]="Dr.","Yes","No"))</f>
        <v/>
      </c>
      <c r="BX541" t="str">
        <f>IF(Table1[[#This Row],[Date]]="","",Table1[[#This Row],[Ledger 2]])</f>
        <v/>
      </c>
      <c r="BY541" t="str">
        <f>IF(Table1[[#This Row],[Date]]="","",IF(Table1[[#This Row],[Effect 2]]="Dr.",-Table1[[#This Row],[Amount 2]],Table1[[#This Row],[Amount 2]]))</f>
        <v/>
      </c>
      <c r="CB541" t="str">
        <f>IF(Table1[[#This Row],[Ledger 3]]="","","No")</f>
        <v/>
      </c>
      <c r="CC541" t="str">
        <f>IF(Table1[[#This Row],[Ledger 3]]="","",IF(Table1[[#This Row],[Effect 3]]="Dr.","Yes","No"))</f>
        <v/>
      </c>
      <c r="CD541" t="str">
        <f>IF(Table1[[#This Row],[Ledger 3]]="","",Table1[[#This Row],[Ledger 3]])</f>
        <v/>
      </c>
      <c r="CE541" t="str">
        <f>IF(Table1[[#This Row],[Ledger 3]]="","",IF(Table1[[#This Row],[Effect 3]]="Dr.",-Table1[[#This Row],[Amount 3]],Table1[[#This Row],[Amount 3]]))</f>
        <v/>
      </c>
      <c r="CH541" t="str">
        <f>IF(Table1[[#This Row],[Ledger 4]]="","","No")</f>
        <v/>
      </c>
      <c r="CI541" t="str">
        <f>IF(Table1[[#This Row],[Ledger 4]]="","",IF(Table1[[#This Row],[Effect 4]]="Dr.","Yes","No"))</f>
        <v/>
      </c>
      <c r="CJ541" t="str">
        <f>IF(Table1[[#This Row],[Ledger 4]]="","",Table1[[#This Row],[Ledger 4]])</f>
        <v/>
      </c>
      <c r="CK541" t="str">
        <f>IF(Table1[[#This Row],[Ledger 4]]="","",IF(Table1[[#This Row],[Effect 4]]="Dr.",-Table1[[#This Row],[Amount 4]],Table1[[#This Row],[Amount 4]]))</f>
        <v/>
      </c>
      <c r="CN541" t="str">
        <f>IF(Table1[[#This Row],[Ledger 5]]="","","No")</f>
        <v/>
      </c>
      <c r="CO541" t="str">
        <f>IF(Table1[[#This Row],[Ledger 5]]="","",IF(Table1[[#This Row],[Effect 5]]="Dr.","Yes","No"))</f>
        <v/>
      </c>
      <c r="CP541" t="str">
        <f>IF(Table1[[#This Row],[Ledger 5]]="","",Table1[[#This Row],[Ledger 5]])</f>
        <v/>
      </c>
      <c r="CQ541" t="str">
        <f>IF(Table1[[#This Row],[Ledger 5]]="","",IF(Table1[[#This Row],[Effect 5]]="Dr.",-Table1[[#This Row],[Amount 5]],Table1[[#This Row],[Amount 5]]))</f>
        <v/>
      </c>
      <c r="CT541" t="str">
        <f>IF(Table1[[#This Row],[Ledger 6]]="","","No")</f>
        <v/>
      </c>
      <c r="CU541" t="str">
        <f>IF(Table1[[#This Row],[Ledger 6]]="","",IF(Table1[[#This Row],[Effect 6]]="Dr.","Yes","No"))</f>
        <v/>
      </c>
      <c r="CV541" t="str">
        <f>IF(Table1[[#This Row],[Ledger 6]]="","",Table1[[#This Row],[Ledger 6]])</f>
        <v/>
      </c>
      <c r="CW541" t="str">
        <f>IF(Table1[[#This Row],[Ledger 6]]="","",IF(Table1[[#This Row],[Effect 6]]="Dr.",-Table1[[#This Row],[Amount 6]],Table1[[#This Row],[Amount 6]]))</f>
        <v/>
      </c>
      <c r="CZ541" t="str">
        <f>IF(Table1[[#This Row],[Ledger 7]]="","","No")</f>
        <v/>
      </c>
      <c r="DA541" t="str">
        <f>IF(Table1[[#This Row],[Ledger 7]]="","",IF(Table1[[#This Row],[Effect 7]]="Dr.","Yes","No"))</f>
        <v/>
      </c>
      <c r="DB541" t="str">
        <f>IF(Table1[[#This Row],[Ledger 7]]="","",Table1[[#This Row],[Ledger 7]])</f>
        <v/>
      </c>
      <c r="DC541" t="str">
        <f>IF(Table1[[#This Row],[Ledger 7]]="","",IF(Table1[[#This Row],[Effect 7]]="Dr.",-Table1[[#This Row],[Amount 7]],Table1[[#This Row],[Amount 7]]))</f>
        <v/>
      </c>
      <c r="DF541" t="str">
        <f>IF(Table1[[#This Row],[Ledger 8]]="","","No")</f>
        <v/>
      </c>
      <c r="DG541" t="str">
        <f>IF(Table1[[#This Row],[Ledger 8]]="","",IF(Table1[[#This Row],[Effect 8]]="Dr.","Yes","No"))</f>
        <v/>
      </c>
      <c r="DH541" t="str">
        <f>IF(Table1[[#This Row],[Ledger 8]]="","",Table1[[#This Row],[Ledger 8]])</f>
        <v/>
      </c>
      <c r="DI541" t="str">
        <f>IF(Table1[[#This Row],[Ledger 8]]="","",IF(Table1[[#This Row],[Effect 8]]="Dr.",-Table1[[#This Row],[Amount 8]],Table1[[#This Row],[Amount 8]]))</f>
        <v/>
      </c>
      <c r="DL541" t="str">
        <f>IF(Table1[[#This Row],[Ledger 9]]="","","No")</f>
        <v/>
      </c>
      <c r="DM541" t="str">
        <f>IF(Table1[[#This Row],[Ledger 9]]="","",IF(Table1[[#This Row],[Effect 9]]="Dr.","Yes","No"))</f>
        <v/>
      </c>
      <c r="DN541" t="str">
        <f>IF(Table1[[#This Row],[Ledger 9]]="","",Table1[[#This Row],[Ledger 9]])</f>
        <v/>
      </c>
      <c r="DO541" t="str">
        <f>IF(Table1[[#This Row],[Ledger 9]]="","",IF(Table1[[#This Row],[Effect 9]]="Dr.",-Table1[[#This Row],[Amount 9]],Table1[[#This Row],[Amount 9]]))</f>
        <v/>
      </c>
      <c r="DR541" t="str">
        <f>IF(Table1[[#This Row],[Ledger 10]]="","","No")</f>
        <v/>
      </c>
      <c r="DS541" t="str">
        <f>IF(Table1[[#This Row],[Ledger 10]]="","",IF(Table1[[#This Row],[Effect 10]]="Dr.","Yes","No"))</f>
        <v/>
      </c>
      <c r="DT541" t="str">
        <f>IF(Table1[[#This Row],[Ledger 10]]="","",Table1[[#This Row],[Ledger 10]])</f>
        <v/>
      </c>
      <c r="DU541" t="str">
        <f>IF(Table1[[#This Row],[Ledger 10]]="","",IF(Table1[[#This Row],[Effect 10]]="Dr.",-Table1[[#This Row],[Amount 10]],Table1[[#This Row],[Amount 10]]))</f>
        <v/>
      </c>
      <c r="DX541" t="str">
        <f>IF(Table1[[#This Row],[Ledger 11]]="","","No")</f>
        <v/>
      </c>
      <c r="DY541" t="str">
        <f>IF(Table1[[#This Row],[Ledger 11]]="","",IF(Table1[[#This Row],[Effect 11]]="Dr.","Yes","No"))</f>
        <v/>
      </c>
      <c r="DZ541" t="str">
        <f>IF(Table1[[#This Row],[Ledger 11]]="","",Table1[[#This Row],[Ledger 11]])</f>
        <v/>
      </c>
      <c r="EA541" t="str">
        <f>IF(Table1[[#This Row],[Ledger 11]]="","",IF(Table1[[#This Row],[Effect 11]]="Dr.",-Table1[[#This Row],[Amount 11]],Table1[[#This Row],[Amount 11]]))</f>
        <v/>
      </c>
      <c r="ED541" t="str">
        <f>IF(Table1[[#This Row],[Ledger 12]]="","","No")</f>
        <v/>
      </c>
      <c r="EE541" t="str">
        <f>IF(Table1[[#This Row],[Ledger 12]]="","",IF(Table1[[#This Row],[Effect 12]]="Dr.","Yes","No"))</f>
        <v/>
      </c>
      <c r="EF541" t="str">
        <f>IF(Table1[[#This Row],[Ledger 12]]="","",Table1[[#This Row],[Ledger 12]])</f>
        <v/>
      </c>
      <c r="EG541" t="str">
        <f>IF(Table1[[#This Row],[Ledger 12]]="","",IF(Table1[[#This Row],[Effect 12]]="Dr.",-Table1[[#This Row],[Amount 12]],Table1[[#This Row],[Amount 12]]))</f>
        <v/>
      </c>
      <c r="EJ541" t="str">
        <f>IF(Table1[[#This Row],[Ledger 13]]="","","No")</f>
        <v/>
      </c>
      <c r="EK541" t="str">
        <f>IF(Table1[[#This Row],[Ledger 13]]="","",IF(Table1[[#This Row],[Effect 13]]="Dr.","Yes","No"))</f>
        <v/>
      </c>
      <c r="EL541" t="str">
        <f>IF(Table1[[#This Row],[Ledger 13]]="","",Table1[[#This Row],[Ledger 13]])</f>
        <v/>
      </c>
      <c r="EM541" t="str">
        <f>IF(Table1[[#This Row],[Ledger 13]]="","",IF(Table1[[#This Row],[Effect 13]]="Dr.",-Table1[[#This Row],[Amount 13]],Table1[[#This Row],[Amount 13]]))</f>
        <v/>
      </c>
      <c r="EP541" t="str">
        <f>IF(Table1[[#This Row],[Ledger 14]]="","","No")</f>
        <v/>
      </c>
      <c r="EQ541" t="str">
        <f>IF(Table1[[#This Row],[Ledger 14]]="","",IF(Table1[[#This Row],[Effect 14]]="Dr.","Yes","No"))</f>
        <v/>
      </c>
      <c r="ER541" t="str">
        <f>IF(Table1[[#This Row],[Ledger 14]]="","",Table1[[#This Row],[Ledger 14]])</f>
        <v/>
      </c>
      <c r="ES541" t="str">
        <f>IF(Table1[[#This Row],[Ledger 14]]="","",IF(Table1[[#This Row],[Effect 14]]="Dr.",-Table1[[#This Row],[Amount 14]],Table1[[#This Row],[Amount 14]]))</f>
        <v/>
      </c>
      <c r="EV541" t="str">
        <f>IF(Table1[[#This Row],[Ledger 15]]="","","No")</f>
        <v/>
      </c>
      <c r="EW541" t="str">
        <f>IF(Table1[[#This Row],[Ledger 15]]="","",IF(Table1[[#This Row],[Effect 15]]="Dr.","Yes","No"))</f>
        <v/>
      </c>
      <c r="EX541" t="str">
        <f>IF(Table1[[#This Row],[Ledger 15]]="","",Table1[[#This Row],[Ledger 15]])</f>
        <v/>
      </c>
      <c r="EY541" t="str">
        <f>IF(Table1[[#This Row],[Ledger 15]]="","",IF(Table1[[#This Row],[Effect 15]]="Dr.",-Table1[[#This Row],[Amount 15]],Table1[[#This Row],[Amount 15]]))</f>
        <v/>
      </c>
      <c r="FD5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1">
        <f>IF(Table1[[#This Row],[Date]]="",0,IF(AND(Table1[[#This Row],[Date]]&gt;=$FE$2,Table1[[#This Row],[Date]]&lt;=$FE$3),0,1))</f>
        <v>0</v>
      </c>
      <c r="FF541">
        <f>IF(Table1[[#This Row],[Date]]="",0,IF(TYPE(VLOOKUP(Table1[[#This Row],[Voucher Type]],Table1[[#All],[Voucher Type Master]],1,FALSE))=16,1,0))</f>
        <v>0</v>
      </c>
      <c r="FG541">
        <f>IF(TYPE(IF(Table1[[#This Row],[Date]]="",0,IF(VLOOKUP(Table1[[#This Row],[Voucher Type]],$FY$5:$FZ$13,2,0)=Table1[[#This Row],[Effect 1]],0,1)))=16,1,0)</f>
        <v>0</v>
      </c>
      <c r="FH5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1">
        <f>IF(LEN(Table1[[#This Row],[Ledger 1]])&gt;0,IF(TYPE(VLOOKUP(Table1[[#This Row],[Ledger 1]],GZ:GZ,1,0))=16,1,0),0)</f>
        <v>0</v>
      </c>
      <c r="FJ541">
        <f>IF(LEN(Table1[[#This Row],[Ledger 2]])&gt;0,IF(TYPE(VLOOKUP(Table1[[#This Row],[Ledger 2]],GZ:GZ,1,0))=16,1,0),0)</f>
        <v>0</v>
      </c>
      <c r="FK541">
        <f>IF(LEN(Table1[[#This Row],[Ledger 3]])&gt;0,IF(TYPE(VLOOKUP(Table1[[#This Row],[Ledger 3]],GZ:GZ,1,0))=16,1,0),0)</f>
        <v>0</v>
      </c>
      <c r="FL541">
        <f>IF(LEN(Table1[[#This Row],[Ledger 4]])&gt;0,IF(TYPE(VLOOKUP(Table1[[#This Row],[Ledger 4]],GZ:GZ,1,0))=16,1,0),0)</f>
        <v>0</v>
      </c>
      <c r="FM541">
        <f>IF(LEN(Table1[[#This Row],[Ledger 5]])&gt;0,IF(TYPE(VLOOKUP(Table1[[#This Row],[Ledger 5]],GZ:GZ,1,0))=16,1,0),0)</f>
        <v>0</v>
      </c>
      <c r="FN541">
        <f>IF(LEN(Table1[[#This Row],[Ledger 6]])&gt;0,IF(TYPE(VLOOKUP(Table1[[#This Row],[Ledger 6]],$GZ:$GZ,1,0))=16,1,0),0)</f>
        <v>0</v>
      </c>
      <c r="FO541">
        <f>IF(LEN(Table1[[#This Row],[Ledger 7]])&gt;0,IF(TYPE(VLOOKUP(Table1[[#This Row],[Ledger 7]],$GZ:$GZ,1,0))=16,1,0),0)</f>
        <v>0</v>
      </c>
      <c r="FP541">
        <f>IF(LEN(Table1[[#This Row],[Ledger 8]])&gt;0,IF(TYPE(VLOOKUP(Table1[[#This Row],[Ledger 8]],$GZ:$GZ,1,0))=16,1,0),0)</f>
        <v>0</v>
      </c>
      <c r="FQ541">
        <f>IF(LEN(Table1[[#This Row],[Ledger 9]])&gt;0,IF(TYPE(VLOOKUP(Table1[[#This Row],[Ledger 9]],$GZ:$GZ,1,0))=16,1,0),0)</f>
        <v>0</v>
      </c>
      <c r="FR541">
        <f>IF(LEN(Table1[[#This Row],[Ledger 10]])&gt;0,IF(TYPE(VLOOKUP(Table1[[#This Row],[Ledger 10]],$GZ:$GZ,1,0))=16,1,0),0)</f>
        <v>0</v>
      </c>
      <c r="FS541">
        <f>IF(LEN(Table1[[#This Row],[Ledger 11]])&gt;0,IF(TYPE(VLOOKUP(Table1[[#This Row],[Ledger 11]],$GZ:$GZ,1,0))=16,1,0),0)</f>
        <v>0</v>
      </c>
      <c r="FT541">
        <f>IF(LEN(Table1[[#This Row],[Ledger 12]])&gt;0,IF(TYPE(VLOOKUP(Table1[[#This Row],[Ledger 12]],$GZ:$GZ,1,0))=16,1,0),0)</f>
        <v>0</v>
      </c>
      <c r="FU541">
        <f>IF(LEN(Table1[[#This Row],[Ledger 13]])&gt;0,IF(TYPE(VLOOKUP(Table1[[#This Row],[Ledger 13]],$GZ:$GZ,1,0))=16,1,0),0)</f>
        <v>0</v>
      </c>
      <c r="FV541">
        <f>IF(LEN(Table1[[#This Row],[Ledger 14]])&gt;0,IF(TYPE(VLOOKUP(Table1[[#This Row],[Ledger 14]],$GZ:$GZ,1,0))=16,1,0),0)</f>
        <v>0</v>
      </c>
      <c r="FW541">
        <f>IF(LEN(Table1[[#This Row],[Ledger 15]])&gt;0,IF(TYPE(VLOOKUP(Table1[[#This Row],[Ledger 15]],$GZ:$GZ,1,0))=16,1,0),0)</f>
        <v>0</v>
      </c>
    </row>
    <row r="542" spans="4:179" ht="33" customHeight="1" x14ac:dyDescent="0.45">
      <c r="D542" s="8">
        <f t="shared" si="17"/>
        <v>537</v>
      </c>
      <c r="E542" s="32"/>
      <c r="F542" s="34"/>
      <c r="G542" s="34"/>
      <c r="H542" s="34"/>
      <c r="I542" s="34"/>
      <c r="J542" s="38"/>
      <c r="K542" s="33"/>
      <c r="L542" s="36"/>
      <c r="M542" s="35"/>
      <c r="N542" s="34"/>
      <c r="O542" s="41"/>
      <c r="P542" s="35"/>
      <c r="Q542" s="34"/>
      <c r="R542" s="37"/>
      <c r="S542" s="35"/>
      <c r="T542" s="34"/>
      <c r="U542" s="37"/>
      <c r="V542" s="35"/>
      <c r="W542" s="34"/>
      <c r="X542" s="37"/>
      <c r="Y542" s="35"/>
      <c r="Z542" s="34"/>
      <c r="AA542" s="37"/>
      <c r="AB542" s="35"/>
      <c r="AC542" s="34"/>
      <c r="AD542" s="37"/>
      <c r="AE542" s="35"/>
      <c r="AF542" s="34"/>
      <c r="AG542" s="37"/>
      <c r="AH542" s="35"/>
      <c r="AI542" s="34"/>
      <c r="AJ542" s="37"/>
      <c r="AK542" s="35"/>
      <c r="AL542" s="34"/>
      <c r="AM542" s="37"/>
      <c r="AN542" s="35"/>
      <c r="AO542" s="34"/>
      <c r="AP542" s="37"/>
      <c r="AQ542" s="35"/>
      <c r="AR542" s="34"/>
      <c r="AS542" s="37"/>
      <c r="AT542" s="35"/>
      <c r="AU542" s="34"/>
      <c r="AV542" s="37"/>
      <c r="AW542" s="35"/>
      <c r="AX542" s="34"/>
      <c r="AY542" s="37"/>
      <c r="AZ542" s="35"/>
      <c r="BA542" s="34"/>
      <c r="BB542" s="37"/>
      <c r="BC5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2" s="7"/>
      <c r="BF542" t="str">
        <f>IF(Table1[[#This Row],[Date]]="","","&amp;lt;VOUCHER REMOTEID="&amp;""""&amp;$A$11&amp;$A$13&amp;ROW()&amp;""""&amp;" VCHTYPE="""&amp;F542&amp;""" ACTION="""&amp;"Create"&amp;"""&amp;gt;")</f>
        <v/>
      </c>
      <c r="BG542" t="str">
        <f>IF(Table1[[#This Row],[Date]]="","",TEXT(Table1[[#This Row],[Date]],"yyyymmdd"))</f>
        <v/>
      </c>
      <c r="BH542" t="str">
        <f>Table1[[#This Row],[Date2]]</f>
        <v/>
      </c>
      <c r="BI542" t="str">
        <f>IF(Table1[[#This Row],[Date]]="","",Table1[[#This Row],[Voucher Type]])</f>
        <v/>
      </c>
      <c r="BJ542" t="str">
        <f>IF(Table1[[#This Row],[Ref No / Invoice No]]="","",Table1[[#This Row],[Ref No / Invoice No]])</f>
        <v/>
      </c>
      <c r="BK542" t="str">
        <f>IF(Table1[[#This Row],[Voucher No]]="","",Table1[[#This Row],[Voucher No]])</f>
        <v/>
      </c>
      <c r="BL542" t="str">
        <f>IF(Table1[[#This Row],[Date]]="","",Table1[[#This Row],[Narration]])</f>
        <v/>
      </c>
      <c r="BM542" t="str">
        <f>IF(Table1[[#This Row],[Date]]="","",$A$11&amp;$A$13&amp;ROW())</f>
        <v/>
      </c>
      <c r="BN542" t="str">
        <f>IF(Table1[[#This Row],[Date]]="","",$A$13)</f>
        <v/>
      </c>
      <c r="BP542" t="str">
        <f>IF(Table1[[#This Row],[Ledger 1]]="","","No")</f>
        <v/>
      </c>
      <c r="BQ542" t="str">
        <f>IF(Table1[[#This Row],[Date]]="","",IF(Table1[[#This Row],[Effect 1]]="Dr.","Yes","No"))</f>
        <v/>
      </c>
      <c r="BR542" t="str">
        <f>IF(Table1[[#This Row],[Date]]="","",Table1[[#This Row],[Ledger 1]])</f>
        <v/>
      </c>
      <c r="BS542" t="str">
        <f>IF(Table1[[#This Row],[Date]]="","",IF(Table1[[#This Row],[Effect 1]]="Dr.",-Table1[[#This Row],[Amount 1]],Table1[[#This Row],[Amount 1]]))</f>
        <v/>
      </c>
      <c r="BV542" t="str">
        <f>IF(Table1[[#This Row],[Ledger 2]]="","","No")</f>
        <v/>
      </c>
      <c r="BW542" t="str">
        <f>IF(Table1[[#This Row],[Date]]="","",IF(Table1[[#This Row],[Effect 2]]="Dr.","Yes","No"))</f>
        <v/>
      </c>
      <c r="BX542" t="str">
        <f>IF(Table1[[#This Row],[Date]]="","",Table1[[#This Row],[Ledger 2]])</f>
        <v/>
      </c>
      <c r="BY542" t="str">
        <f>IF(Table1[[#This Row],[Date]]="","",IF(Table1[[#This Row],[Effect 2]]="Dr.",-Table1[[#This Row],[Amount 2]],Table1[[#This Row],[Amount 2]]))</f>
        <v/>
      </c>
      <c r="CB542" t="str">
        <f>IF(Table1[[#This Row],[Ledger 3]]="","","No")</f>
        <v/>
      </c>
      <c r="CC542" t="str">
        <f>IF(Table1[[#This Row],[Ledger 3]]="","",IF(Table1[[#This Row],[Effect 3]]="Dr.","Yes","No"))</f>
        <v/>
      </c>
      <c r="CD542" t="str">
        <f>IF(Table1[[#This Row],[Ledger 3]]="","",Table1[[#This Row],[Ledger 3]])</f>
        <v/>
      </c>
      <c r="CE542" t="str">
        <f>IF(Table1[[#This Row],[Ledger 3]]="","",IF(Table1[[#This Row],[Effect 3]]="Dr.",-Table1[[#This Row],[Amount 3]],Table1[[#This Row],[Amount 3]]))</f>
        <v/>
      </c>
      <c r="CH542" t="str">
        <f>IF(Table1[[#This Row],[Ledger 4]]="","","No")</f>
        <v/>
      </c>
      <c r="CI542" t="str">
        <f>IF(Table1[[#This Row],[Ledger 4]]="","",IF(Table1[[#This Row],[Effect 4]]="Dr.","Yes","No"))</f>
        <v/>
      </c>
      <c r="CJ542" t="str">
        <f>IF(Table1[[#This Row],[Ledger 4]]="","",Table1[[#This Row],[Ledger 4]])</f>
        <v/>
      </c>
      <c r="CK542" t="str">
        <f>IF(Table1[[#This Row],[Ledger 4]]="","",IF(Table1[[#This Row],[Effect 4]]="Dr.",-Table1[[#This Row],[Amount 4]],Table1[[#This Row],[Amount 4]]))</f>
        <v/>
      </c>
      <c r="CN542" t="str">
        <f>IF(Table1[[#This Row],[Ledger 5]]="","","No")</f>
        <v/>
      </c>
      <c r="CO542" t="str">
        <f>IF(Table1[[#This Row],[Ledger 5]]="","",IF(Table1[[#This Row],[Effect 5]]="Dr.","Yes","No"))</f>
        <v/>
      </c>
      <c r="CP542" t="str">
        <f>IF(Table1[[#This Row],[Ledger 5]]="","",Table1[[#This Row],[Ledger 5]])</f>
        <v/>
      </c>
      <c r="CQ542" t="str">
        <f>IF(Table1[[#This Row],[Ledger 5]]="","",IF(Table1[[#This Row],[Effect 5]]="Dr.",-Table1[[#This Row],[Amount 5]],Table1[[#This Row],[Amount 5]]))</f>
        <v/>
      </c>
      <c r="CT542" t="str">
        <f>IF(Table1[[#This Row],[Ledger 6]]="","","No")</f>
        <v/>
      </c>
      <c r="CU542" t="str">
        <f>IF(Table1[[#This Row],[Ledger 6]]="","",IF(Table1[[#This Row],[Effect 6]]="Dr.","Yes","No"))</f>
        <v/>
      </c>
      <c r="CV542" t="str">
        <f>IF(Table1[[#This Row],[Ledger 6]]="","",Table1[[#This Row],[Ledger 6]])</f>
        <v/>
      </c>
      <c r="CW542" t="str">
        <f>IF(Table1[[#This Row],[Ledger 6]]="","",IF(Table1[[#This Row],[Effect 6]]="Dr.",-Table1[[#This Row],[Amount 6]],Table1[[#This Row],[Amount 6]]))</f>
        <v/>
      </c>
      <c r="CZ542" t="str">
        <f>IF(Table1[[#This Row],[Ledger 7]]="","","No")</f>
        <v/>
      </c>
      <c r="DA542" t="str">
        <f>IF(Table1[[#This Row],[Ledger 7]]="","",IF(Table1[[#This Row],[Effect 7]]="Dr.","Yes","No"))</f>
        <v/>
      </c>
      <c r="DB542" t="str">
        <f>IF(Table1[[#This Row],[Ledger 7]]="","",Table1[[#This Row],[Ledger 7]])</f>
        <v/>
      </c>
      <c r="DC542" t="str">
        <f>IF(Table1[[#This Row],[Ledger 7]]="","",IF(Table1[[#This Row],[Effect 7]]="Dr.",-Table1[[#This Row],[Amount 7]],Table1[[#This Row],[Amount 7]]))</f>
        <v/>
      </c>
      <c r="DF542" t="str">
        <f>IF(Table1[[#This Row],[Ledger 8]]="","","No")</f>
        <v/>
      </c>
      <c r="DG542" t="str">
        <f>IF(Table1[[#This Row],[Ledger 8]]="","",IF(Table1[[#This Row],[Effect 8]]="Dr.","Yes","No"))</f>
        <v/>
      </c>
      <c r="DH542" t="str">
        <f>IF(Table1[[#This Row],[Ledger 8]]="","",Table1[[#This Row],[Ledger 8]])</f>
        <v/>
      </c>
      <c r="DI542" t="str">
        <f>IF(Table1[[#This Row],[Ledger 8]]="","",IF(Table1[[#This Row],[Effect 8]]="Dr.",-Table1[[#This Row],[Amount 8]],Table1[[#This Row],[Amount 8]]))</f>
        <v/>
      </c>
      <c r="DL542" t="str">
        <f>IF(Table1[[#This Row],[Ledger 9]]="","","No")</f>
        <v/>
      </c>
      <c r="DM542" t="str">
        <f>IF(Table1[[#This Row],[Ledger 9]]="","",IF(Table1[[#This Row],[Effect 9]]="Dr.","Yes","No"))</f>
        <v/>
      </c>
      <c r="DN542" t="str">
        <f>IF(Table1[[#This Row],[Ledger 9]]="","",Table1[[#This Row],[Ledger 9]])</f>
        <v/>
      </c>
      <c r="DO542" t="str">
        <f>IF(Table1[[#This Row],[Ledger 9]]="","",IF(Table1[[#This Row],[Effect 9]]="Dr.",-Table1[[#This Row],[Amount 9]],Table1[[#This Row],[Amount 9]]))</f>
        <v/>
      </c>
      <c r="DR542" t="str">
        <f>IF(Table1[[#This Row],[Ledger 10]]="","","No")</f>
        <v/>
      </c>
      <c r="DS542" t="str">
        <f>IF(Table1[[#This Row],[Ledger 10]]="","",IF(Table1[[#This Row],[Effect 10]]="Dr.","Yes","No"))</f>
        <v/>
      </c>
      <c r="DT542" t="str">
        <f>IF(Table1[[#This Row],[Ledger 10]]="","",Table1[[#This Row],[Ledger 10]])</f>
        <v/>
      </c>
      <c r="DU542" t="str">
        <f>IF(Table1[[#This Row],[Ledger 10]]="","",IF(Table1[[#This Row],[Effect 10]]="Dr.",-Table1[[#This Row],[Amount 10]],Table1[[#This Row],[Amount 10]]))</f>
        <v/>
      </c>
      <c r="DX542" t="str">
        <f>IF(Table1[[#This Row],[Ledger 11]]="","","No")</f>
        <v/>
      </c>
      <c r="DY542" t="str">
        <f>IF(Table1[[#This Row],[Ledger 11]]="","",IF(Table1[[#This Row],[Effect 11]]="Dr.","Yes","No"))</f>
        <v/>
      </c>
      <c r="DZ542" t="str">
        <f>IF(Table1[[#This Row],[Ledger 11]]="","",Table1[[#This Row],[Ledger 11]])</f>
        <v/>
      </c>
      <c r="EA542" t="str">
        <f>IF(Table1[[#This Row],[Ledger 11]]="","",IF(Table1[[#This Row],[Effect 11]]="Dr.",-Table1[[#This Row],[Amount 11]],Table1[[#This Row],[Amount 11]]))</f>
        <v/>
      </c>
      <c r="ED542" t="str">
        <f>IF(Table1[[#This Row],[Ledger 12]]="","","No")</f>
        <v/>
      </c>
      <c r="EE542" t="str">
        <f>IF(Table1[[#This Row],[Ledger 12]]="","",IF(Table1[[#This Row],[Effect 12]]="Dr.","Yes","No"))</f>
        <v/>
      </c>
      <c r="EF542" t="str">
        <f>IF(Table1[[#This Row],[Ledger 12]]="","",Table1[[#This Row],[Ledger 12]])</f>
        <v/>
      </c>
      <c r="EG542" t="str">
        <f>IF(Table1[[#This Row],[Ledger 12]]="","",IF(Table1[[#This Row],[Effect 12]]="Dr.",-Table1[[#This Row],[Amount 12]],Table1[[#This Row],[Amount 12]]))</f>
        <v/>
      </c>
      <c r="EJ542" t="str">
        <f>IF(Table1[[#This Row],[Ledger 13]]="","","No")</f>
        <v/>
      </c>
      <c r="EK542" t="str">
        <f>IF(Table1[[#This Row],[Ledger 13]]="","",IF(Table1[[#This Row],[Effect 13]]="Dr.","Yes","No"))</f>
        <v/>
      </c>
      <c r="EL542" t="str">
        <f>IF(Table1[[#This Row],[Ledger 13]]="","",Table1[[#This Row],[Ledger 13]])</f>
        <v/>
      </c>
      <c r="EM542" t="str">
        <f>IF(Table1[[#This Row],[Ledger 13]]="","",IF(Table1[[#This Row],[Effect 13]]="Dr.",-Table1[[#This Row],[Amount 13]],Table1[[#This Row],[Amount 13]]))</f>
        <v/>
      </c>
      <c r="EP542" t="str">
        <f>IF(Table1[[#This Row],[Ledger 14]]="","","No")</f>
        <v/>
      </c>
      <c r="EQ542" t="str">
        <f>IF(Table1[[#This Row],[Ledger 14]]="","",IF(Table1[[#This Row],[Effect 14]]="Dr.","Yes","No"))</f>
        <v/>
      </c>
      <c r="ER542" t="str">
        <f>IF(Table1[[#This Row],[Ledger 14]]="","",Table1[[#This Row],[Ledger 14]])</f>
        <v/>
      </c>
      <c r="ES542" t="str">
        <f>IF(Table1[[#This Row],[Ledger 14]]="","",IF(Table1[[#This Row],[Effect 14]]="Dr.",-Table1[[#This Row],[Amount 14]],Table1[[#This Row],[Amount 14]]))</f>
        <v/>
      </c>
      <c r="EV542" t="str">
        <f>IF(Table1[[#This Row],[Ledger 15]]="","","No")</f>
        <v/>
      </c>
      <c r="EW542" t="str">
        <f>IF(Table1[[#This Row],[Ledger 15]]="","",IF(Table1[[#This Row],[Effect 15]]="Dr.","Yes","No"))</f>
        <v/>
      </c>
      <c r="EX542" t="str">
        <f>IF(Table1[[#This Row],[Ledger 15]]="","",Table1[[#This Row],[Ledger 15]])</f>
        <v/>
      </c>
      <c r="EY542" t="str">
        <f>IF(Table1[[#This Row],[Ledger 15]]="","",IF(Table1[[#This Row],[Effect 15]]="Dr.",-Table1[[#This Row],[Amount 15]],Table1[[#This Row],[Amount 15]]))</f>
        <v/>
      </c>
      <c r="FD5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2">
        <f>IF(Table1[[#This Row],[Date]]="",0,IF(AND(Table1[[#This Row],[Date]]&gt;=$FE$2,Table1[[#This Row],[Date]]&lt;=$FE$3),0,1))</f>
        <v>0</v>
      </c>
      <c r="FF542">
        <f>IF(Table1[[#This Row],[Date]]="",0,IF(TYPE(VLOOKUP(Table1[[#This Row],[Voucher Type]],Table1[[#All],[Voucher Type Master]],1,FALSE))=16,1,0))</f>
        <v>0</v>
      </c>
      <c r="FG542">
        <f>IF(TYPE(IF(Table1[[#This Row],[Date]]="",0,IF(VLOOKUP(Table1[[#This Row],[Voucher Type]],$FY$5:$FZ$13,2,0)=Table1[[#This Row],[Effect 1]],0,1)))=16,1,0)</f>
        <v>0</v>
      </c>
      <c r="FH5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2">
        <f>IF(LEN(Table1[[#This Row],[Ledger 1]])&gt;0,IF(TYPE(VLOOKUP(Table1[[#This Row],[Ledger 1]],GZ:GZ,1,0))=16,1,0),0)</f>
        <v>0</v>
      </c>
      <c r="FJ542">
        <f>IF(LEN(Table1[[#This Row],[Ledger 2]])&gt;0,IF(TYPE(VLOOKUP(Table1[[#This Row],[Ledger 2]],GZ:GZ,1,0))=16,1,0),0)</f>
        <v>0</v>
      </c>
      <c r="FK542">
        <f>IF(LEN(Table1[[#This Row],[Ledger 3]])&gt;0,IF(TYPE(VLOOKUP(Table1[[#This Row],[Ledger 3]],GZ:GZ,1,0))=16,1,0),0)</f>
        <v>0</v>
      </c>
      <c r="FL542">
        <f>IF(LEN(Table1[[#This Row],[Ledger 4]])&gt;0,IF(TYPE(VLOOKUP(Table1[[#This Row],[Ledger 4]],GZ:GZ,1,0))=16,1,0),0)</f>
        <v>0</v>
      </c>
      <c r="FM542">
        <f>IF(LEN(Table1[[#This Row],[Ledger 5]])&gt;0,IF(TYPE(VLOOKUP(Table1[[#This Row],[Ledger 5]],GZ:GZ,1,0))=16,1,0),0)</f>
        <v>0</v>
      </c>
      <c r="FN542">
        <f>IF(LEN(Table1[[#This Row],[Ledger 6]])&gt;0,IF(TYPE(VLOOKUP(Table1[[#This Row],[Ledger 6]],$GZ:$GZ,1,0))=16,1,0),0)</f>
        <v>0</v>
      </c>
      <c r="FO542">
        <f>IF(LEN(Table1[[#This Row],[Ledger 7]])&gt;0,IF(TYPE(VLOOKUP(Table1[[#This Row],[Ledger 7]],$GZ:$GZ,1,0))=16,1,0),0)</f>
        <v>0</v>
      </c>
      <c r="FP542">
        <f>IF(LEN(Table1[[#This Row],[Ledger 8]])&gt;0,IF(TYPE(VLOOKUP(Table1[[#This Row],[Ledger 8]],$GZ:$GZ,1,0))=16,1,0),0)</f>
        <v>0</v>
      </c>
      <c r="FQ542">
        <f>IF(LEN(Table1[[#This Row],[Ledger 9]])&gt;0,IF(TYPE(VLOOKUP(Table1[[#This Row],[Ledger 9]],$GZ:$GZ,1,0))=16,1,0),0)</f>
        <v>0</v>
      </c>
      <c r="FR542">
        <f>IF(LEN(Table1[[#This Row],[Ledger 10]])&gt;0,IF(TYPE(VLOOKUP(Table1[[#This Row],[Ledger 10]],$GZ:$GZ,1,0))=16,1,0),0)</f>
        <v>0</v>
      </c>
      <c r="FS542">
        <f>IF(LEN(Table1[[#This Row],[Ledger 11]])&gt;0,IF(TYPE(VLOOKUP(Table1[[#This Row],[Ledger 11]],$GZ:$GZ,1,0))=16,1,0),0)</f>
        <v>0</v>
      </c>
      <c r="FT542">
        <f>IF(LEN(Table1[[#This Row],[Ledger 12]])&gt;0,IF(TYPE(VLOOKUP(Table1[[#This Row],[Ledger 12]],$GZ:$GZ,1,0))=16,1,0),0)</f>
        <v>0</v>
      </c>
      <c r="FU542">
        <f>IF(LEN(Table1[[#This Row],[Ledger 13]])&gt;0,IF(TYPE(VLOOKUP(Table1[[#This Row],[Ledger 13]],$GZ:$GZ,1,0))=16,1,0),0)</f>
        <v>0</v>
      </c>
      <c r="FV542">
        <f>IF(LEN(Table1[[#This Row],[Ledger 14]])&gt;0,IF(TYPE(VLOOKUP(Table1[[#This Row],[Ledger 14]],$GZ:$GZ,1,0))=16,1,0),0)</f>
        <v>0</v>
      </c>
      <c r="FW542">
        <f>IF(LEN(Table1[[#This Row],[Ledger 15]])&gt;0,IF(TYPE(VLOOKUP(Table1[[#This Row],[Ledger 15]],$GZ:$GZ,1,0))=16,1,0),0)</f>
        <v>0</v>
      </c>
    </row>
    <row r="543" spans="4:179" ht="33" customHeight="1" x14ac:dyDescent="0.45">
      <c r="D543" s="8">
        <f t="shared" si="17"/>
        <v>538</v>
      </c>
      <c r="E543" s="32"/>
      <c r="F543" s="34"/>
      <c r="G543" s="34"/>
      <c r="H543" s="34"/>
      <c r="I543" s="34"/>
      <c r="J543" s="38"/>
      <c r="K543" s="33"/>
      <c r="L543" s="36"/>
      <c r="M543" s="35"/>
      <c r="N543" s="34"/>
      <c r="O543" s="41"/>
      <c r="P543" s="35"/>
      <c r="Q543" s="34"/>
      <c r="R543" s="37"/>
      <c r="S543" s="35"/>
      <c r="T543" s="34"/>
      <c r="U543" s="37"/>
      <c r="V543" s="35"/>
      <c r="W543" s="34"/>
      <c r="X543" s="37"/>
      <c r="Y543" s="35"/>
      <c r="Z543" s="34"/>
      <c r="AA543" s="37"/>
      <c r="AB543" s="35"/>
      <c r="AC543" s="34"/>
      <c r="AD543" s="37"/>
      <c r="AE543" s="35"/>
      <c r="AF543" s="34"/>
      <c r="AG543" s="37"/>
      <c r="AH543" s="35"/>
      <c r="AI543" s="34"/>
      <c r="AJ543" s="37"/>
      <c r="AK543" s="35"/>
      <c r="AL543" s="34"/>
      <c r="AM543" s="37"/>
      <c r="AN543" s="35"/>
      <c r="AO543" s="34"/>
      <c r="AP543" s="37"/>
      <c r="AQ543" s="35"/>
      <c r="AR543" s="34"/>
      <c r="AS543" s="37"/>
      <c r="AT543" s="35"/>
      <c r="AU543" s="34"/>
      <c r="AV543" s="37"/>
      <c r="AW543" s="35"/>
      <c r="AX543" s="34"/>
      <c r="AY543" s="37"/>
      <c r="AZ543" s="35"/>
      <c r="BA543" s="34"/>
      <c r="BB543" s="37"/>
      <c r="BC5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3" s="7"/>
      <c r="BF543" t="str">
        <f>IF(Table1[[#This Row],[Date]]="","","&amp;lt;VOUCHER REMOTEID="&amp;""""&amp;$A$11&amp;$A$13&amp;ROW()&amp;""""&amp;" VCHTYPE="""&amp;F543&amp;""" ACTION="""&amp;"Create"&amp;"""&amp;gt;")</f>
        <v/>
      </c>
      <c r="BG543" t="str">
        <f>IF(Table1[[#This Row],[Date]]="","",TEXT(Table1[[#This Row],[Date]],"yyyymmdd"))</f>
        <v/>
      </c>
      <c r="BH543" t="str">
        <f>Table1[[#This Row],[Date2]]</f>
        <v/>
      </c>
      <c r="BI543" t="str">
        <f>IF(Table1[[#This Row],[Date]]="","",Table1[[#This Row],[Voucher Type]])</f>
        <v/>
      </c>
      <c r="BJ543" t="str">
        <f>IF(Table1[[#This Row],[Ref No / Invoice No]]="","",Table1[[#This Row],[Ref No / Invoice No]])</f>
        <v/>
      </c>
      <c r="BK543" t="str">
        <f>IF(Table1[[#This Row],[Voucher No]]="","",Table1[[#This Row],[Voucher No]])</f>
        <v/>
      </c>
      <c r="BL543" t="str">
        <f>IF(Table1[[#This Row],[Date]]="","",Table1[[#This Row],[Narration]])</f>
        <v/>
      </c>
      <c r="BM543" t="str">
        <f>IF(Table1[[#This Row],[Date]]="","",$A$11&amp;$A$13&amp;ROW())</f>
        <v/>
      </c>
      <c r="BN543" t="str">
        <f>IF(Table1[[#This Row],[Date]]="","",$A$13)</f>
        <v/>
      </c>
      <c r="BP543" t="str">
        <f>IF(Table1[[#This Row],[Ledger 1]]="","","No")</f>
        <v/>
      </c>
      <c r="BQ543" t="str">
        <f>IF(Table1[[#This Row],[Date]]="","",IF(Table1[[#This Row],[Effect 1]]="Dr.","Yes","No"))</f>
        <v/>
      </c>
      <c r="BR543" t="str">
        <f>IF(Table1[[#This Row],[Date]]="","",Table1[[#This Row],[Ledger 1]])</f>
        <v/>
      </c>
      <c r="BS543" t="str">
        <f>IF(Table1[[#This Row],[Date]]="","",IF(Table1[[#This Row],[Effect 1]]="Dr.",-Table1[[#This Row],[Amount 1]],Table1[[#This Row],[Amount 1]]))</f>
        <v/>
      </c>
      <c r="BV543" t="str">
        <f>IF(Table1[[#This Row],[Ledger 2]]="","","No")</f>
        <v/>
      </c>
      <c r="BW543" t="str">
        <f>IF(Table1[[#This Row],[Date]]="","",IF(Table1[[#This Row],[Effect 2]]="Dr.","Yes","No"))</f>
        <v/>
      </c>
      <c r="BX543" t="str">
        <f>IF(Table1[[#This Row],[Date]]="","",Table1[[#This Row],[Ledger 2]])</f>
        <v/>
      </c>
      <c r="BY543" t="str">
        <f>IF(Table1[[#This Row],[Date]]="","",IF(Table1[[#This Row],[Effect 2]]="Dr.",-Table1[[#This Row],[Amount 2]],Table1[[#This Row],[Amount 2]]))</f>
        <v/>
      </c>
      <c r="CB543" t="str">
        <f>IF(Table1[[#This Row],[Ledger 3]]="","","No")</f>
        <v/>
      </c>
      <c r="CC543" t="str">
        <f>IF(Table1[[#This Row],[Ledger 3]]="","",IF(Table1[[#This Row],[Effect 3]]="Dr.","Yes","No"))</f>
        <v/>
      </c>
      <c r="CD543" t="str">
        <f>IF(Table1[[#This Row],[Ledger 3]]="","",Table1[[#This Row],[Ledger 3]])</f>
        <v/>
      </c>
      <c r="CE543" t="str">
        <f>IF(Table1[[#This Row],[Ledger 3]]="","",IF(Table1[[#This Row],[Effect 3]]="Dr.",-Table1[[#This Row],[Amount 3]],Table1[[#This Row],[Amount 3]]))</f>
        <v/>
      </c>
      <c r="CH543" t="str">
        <f>IF(Table1[[#This Row],[Ledger 4]]="","","No")</f>
        <v/>
      </c>
      <c r="CI543" t="str">
        <f>IF(Table1[[#This Row],[Ledger 4]]="","",IF(Table1[[#This Row],[Effect 4]]="Dr.","Yes","No"))</f>
        <v/>
      </c>
      <c r="CJ543" t="str">
        <f>IF(Table1[[#This Row],[Ledger 4]]="","",Table1[[#This Row],[Ledger 4]])</f>
        <v/>
      </c>
      <c r="CK543" t="str">
        <f>IF(Table1[[#This Row],[Ledger 4]]="","",IF(Table1[[#This Row],[Effect 4]]="Dr.",-Table1[[#This Row],[Amount 4]],Table1[[#This Row],[Amount 4]]))</f>
        <v/>
      </c>
      <c r="CN543" t="str">
        <f>IF(Table1[[#This Row],[Ledger 5]]="","","No")</f>
        <v/>
      </c>
      <c r="CO543" t="str">
        <f>IF(Table1[[#This Row],[Ledger 5]]="","",IF(Table1[[#This Row],[Effect 5]]="Dr.","Yes","No"))</f>
        <v/>
      </c>
      <c r="CP543" t="str">
        <f>IF(Table1[[#This Row],[Ledger 5]]="","",Table1[[#This Row],[Ledger 5]])</f>
        <v/>
      </c>
      <c r="CQ543" t="str">
        <f>IF(Table1[[#This Row],[Ledger 5]]="","",IF(Table1[[#This Row],[Effect 5]]="Dr.",-Table1[[#This Row],[Amount 5]],Table1[[#This Row],[Amount 5]]))</f>
        <v/>
      </c>
      <c r="CT543" t="str">
        <f>IF(Table1[[#This Row],[Ledger 6]]="","","No")</f>
        <v/>
      </c>
      <c r="CU543" t="str">
        <f>IF(Table1[[#This Row],[Ledger 6]]="","",IF(Table1[[#This Row],[Effect 6]]="Dr.","Yes","No"))</f>
        <v/>
      </c>
      <c r="CV543" t="str">
        <f>IF(Table1[[#This Row],[Ledger 6]]="","",Table1[[#This Row],[Ledger 6]])</f>
        <v/>
      </c>
      <c r="CW543" t="str">
        <f>IF(Table1[[#This Row],[Ledger 6]]="","",IF(Table1[[#This Row],[Effect 6]]="Dr.",-Table1[[#This Row],[Amount 6]],Table1[[#This Row],[Amount 6]]))</f>
        <v/>
      </c>
      <c r="CZ543" t="str">
        <f>IF(Table1[[#This Row],[Ledger 7]]="","","No")</f>
        <v/>
      </c>
      <c r="DA543" t="str">
        <f>IF(Table1[[#This Row],[Ledger 7]]="","",IF(Table1[[#This Row],[Effect 7]]="Dr.","Yes","No"))</f>
        <v/>
      </c>
      <c r="DB543" t="str">
        <f>IF(Table1[[#This Row],[Ledger 7]]="","",Table1[[#This Row],[Ledger 7]])</f>
        <v/>
      </c>
      <c r="DC543" t="str">
        <f>IF(Table1[[#This Row],[Ledger 7]]="","",IF(Table1[[#This Row],[Effect 7]]="Dr.",-Table1[[#This Row],[Amount 7]],Table1[[#This Row],[Amount 7]]))</f>
        <v/>
      </c>
      <c r="DF543" t="str">
        <f>IF(Table1[[#This Row],[Ledger 8]]="","","No")</f>
        <v/>
      </c>
      <c r="DG543" t="str">
        <f>IF(Table1[[#This Row],[Ledger 8]]="","",IF(Table1[[#This Row],[Effect 8]]="Dr.","Yes","No"))</f>
        <v/>
      </c>
      <c r="DH543" t="str">
        <f>IF(Table1[[#This Row],[Ledger 8]]="","",Table1[[#This Row],[Ledger 8]])</f>
        <v/>
      </c>
      <c r="DI543" t="str">
        <f>IF(Table1[[#This Row],[Ledger 8]]="","",IF(Table1[[#This Row],[Effect 8]]="Dr.",-Table1[[#This Row],[Amount 8]],Table1[[#This Row],[Amount 8]]))</f>
        <v/>
      </c>
      <c r="DL543" t="str">
        <f>IF(Table1[[#This Row],[Ledger 9]]="","","No")</f>
        <v/>
      </c>
      <c r="DM543" t="str">
        <f>IF(Table1[[#This Row],[Ledger 9]]="","",IF(Table1[[#This Row],[Effect 9]]="Dr.","Yes","No"))</f>
        <v/>
      </c>
      <c r="DN543" t="str">
        <f>IF(Table1[[#This Row],[Ledger 9]]="","",Table1[[#This Row],[Ledger 9]])</f>
        <v/>
      </c>
      <c r="DO543" t="str">
        <f>IF(Table1[[#This Row],[Ledger 9]]="","",IF(Table1[[#This Row],[Effect 9]]="Dr.",-Table1[[#This Row],[Amount 9]],Table1[[#This Row],[Amount 9]]))</f>
        <v/>
      </c>
      <c r="DR543" t="str">
        <f>IF(Table1[[#This Row],[Ledger 10]]="","","No")</f>
        <v/>
      </c>
      <c r="DS543" t="str">
        <f>IF(Table1[[#This Row],[Ledger 10]]="","",IF(Table1[[#This Row],[Effect 10]]="Dr.","Yes","No"))</f>
        <v/>
      </c>
      <c r="DT543" t="str">
        <f>IF(Table1[[#This Row],[Ledger 10]]="","",Table1[[#This Row],[Ledger 10]])</f>
        <v/>
      </c>
      <c r="DU543" t="str">
        <f>IF(Table1[[#This Row],[Ledger 10]]="","",IF(Table1[[#This Row],[Effect 10]]="Dr.",-Table1[[#This Row],[Amount 10]],Table1[[#This Row],[Amount 10]]))</f>
        <v/>
      </c>
      <c r="DX543" t="str">
        <f>IF(Table1[[#This Row],[Ledger 11]]="","","No")</f>
        <v/>
      </c>
      <c r="DY543" t="str">
        <f>IF(Table1[[#This Row],[Ledger 11]]="","",IF(Table1[[#This Row],[Effect 11]]="Dr.","Yes","No"))</f>
        <v/>
      </c>
      <c r="DZ543" t="str">
        <f>IF(Table1[[#This Row],[Ledger 11]]="","",Table1[[#This Row],[Ledger 11]])</f>
        <v/>
      </c>
      <c r="EA543" t="str">
        <f>IF(Table1[[#This Row],[Ledger 11]]="","",IF(Table1[[#This Row],[Effect 11]]="Dr.",-Table1[[#This Row],[Amount 11]],Table1[[#This Row],[Amount 11]]))</f>
        <v/>
      </c>
      <c r="ED543" t="str">
        <f>IF(Table1[[#This Row],[Ledger 12]]="","","No")</f>
        <v/>
      </c>
      <c r="EE543" t="str">
        <f>IF(Table1[[#This Row],[Ledger 12]]="","",IF(Table1[[#This Row],[Effect 12]]="Dr.","Yes","No"))</f>
        <v/>
      </c>
      <c r="EF543" t="str">
        <f>IF(Table1[[#This Row],[Ledger 12]]="","",Table1[[#This Row],[Ledger 12]])</f>
        <v/>
      </c>
      <c r="EG543" t="str">
        <f>IF(Table1[[#This Row],[Ledger 12]]="","",IF(Table1[[#This Row],[Effect 12]]="Dr.",-Table1[[#This Row],[Amount 12]],Table1[[#This Row],[Amount 12]]))</f>
        <v/>
      </c>
      <c r="EJ543" t="str">
        <f>IF(Table1[[#This Row],[Ledger 13]]="","","No")</f>
        <v/>
      </c>
      <c r="EK543" t="str">
        <f>IF(Table1[[#This Row],[Ledger 13]]="","",IF(Table1[[#This Row],[Effect 13]]="Dr.","Yes","No"))</f>
        <v/>
      </c>
      <c r="EL543" t="str">
        <f>IF(Table1[[#This Row],[Ledger 13]]="","",Table1[[#This Row],[Ledger 13]])</f>
        <v/>
      </c>
      <c r="EM543" t="str">
        <f>IF(Table1[[#This Row],[Ledger 13]]="","",IF(Table1[[#This Row],[Effect 13]]="Dr.",-Table1[[#This Row],[Amount 13]],Table1[[#This Row],[Amount 13]]))</f>
        <v/>
      </c>
      <c r="EP543" t="str">
        <f>IF(Table1[[#This Row],[Ledger 14]]="","","No")</f>
        <v/>
      </c>
      <c r="EQ543" t="str">
        <f>IF(Table1[[#This Row],[Ledger 14]]="","",IF(Table1[[#This Row],[Effect 14]]="Dr.","Yes","No"))</f>
        <v/>
      </c>
      <c r="ER543" t="str">
        <f>IF(Table1[[#This Row],[Ledger 14]]="","",Table1[[#This Row],[Ledger 14]])</f>
        <v/>
      </c>
      <c r="ES543" t="str">
        <f>IF(Table1[[#This Row],[Ledger 14]]="","",IF(Table1[[#This Row],[Effect 14]]="Dr.",-Table1[[#This Row],[Amount 14]],Table1[[#This Row],[Amount 14]]))</f>
        <v/>
      </c>
      <c r="EV543" t="str">
        <f>IF(Table1[[#This Row],[Ledger 15]]="","","No")</f>
        <v/>
      </c>
      <c r="EW543" t="str">
        <f>IF(Table1[[#This Row],[Ledger 15]]="","",IF(Table1[[#This Row],[Effect 15]]="Dr.","Yes","No"))</f>
        <v/>
      </c>
      <c r="EX543" t="str">
        <f>IF(Table1[[#This Row],[Ledger 15]]="","",Table1[[#This Row],[Ledger 15]])</f>
        <v/>
      </c>
      <c r="EY543" t="str">
        <f>IF(Table1[[#This Row],[Ledger 15]]="","",IF(Table1[[#This Row],[Effect 15]]="Dr.",-Table1[[#This Row],[Amount 15]],Table1[[#This Row],[Amount 15]]))</f>
        <v/>
      </c>
      <c r="FD5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3">
        <f>IF(Table1[[#This Row],[Date]]="",0,IF(AND(Table1[[#This Row],[Date]]&gt;=$FE$2,Table1[[#This Row],[Date]]&lt;=$FE$3),0,1))</f>
        <v>0</v>
      </c>
      <c r="FF543">
        <f>IF(Table1[[#This Row],[Date]]="",0,IF(TYPE(VLOOKUP(Table1[[#This Row],[Voucher Type]],Table1[[#All],[Voucher Type Master]],1,FALSE))=16,1,0))</f>
        <v>0</v>
      </c>
      <c r="FG543">
        <f>IF(TYPE(IF(Table1[[#This Row],[Date]]="",0,IF(VLOOKUP(Table1[[#This Row],[Voucher Type]],$FY$5:$FZ$13,2,0)=Table1[[#This Row],[Effect 1]],0,1)))=16,1,0)</f>
        <v>0</v>
      </c>
      <c r="FH5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3">
        <f>IF(LEN(Table1[[#This Row],[Ledger 1]])&gt;0,IF(TYPE(VLOOKUP(Table1[[#This Row],[Ledger 1]],GZ:GZ,1,0))=16,1,0),0)</f>
        <v>0</v>
      </c>
      <c r="FJ543">
        <f>IF(LEN(Table1[[#This Row],[Ledger 2]])&gt;0,IF(TYPE(VLOOKUP(Table1[[#This Row],[Ledger 2]],GZ:GZ,1,0))=16,1,0),0)</f>
        <v>0</v>
      </c>
      <c r="FK543">
        <f>IF(LEN(Table1[[#This Row],[Ledger 3]])&gt;0,IF(TYPE(VLOOKUP(Table1[[#This Row],[Ledger 3]],GZ:GZ,1,0))=16,1,0),0)</f>
        <v>0</v>
      </c>
      <c r="FL543">
        <f>IF(LEN(Table1[[#This Row],[Ledger 4]])&gt;0,IF(TYPE(VLOOKUP(Table1[[#This Row],[Ledger 4]],GZ:GZ,1,0))=16,1,0),0)</f>
        <v>0</v>
      </c>
      <c r="FM543">
        <f>IF(LEN(Table1[[#This Row],[Ledger 5]])&gt;0,IF(TYPE(VLOOKUP(Table1[[#This Row],[Ledger 5]],GZ:GZ,1,0))=16,1,0),0)</f>
        <v>0</v>
      </c>
      <c r="FN543">
        <f>IF(LEN(Table1[[#This Row],[Ledger 6]])&gt;0,IF(TYPE(VLOOKUP(Table1[[#This Row],[Ledger 6]],$GZ:$GZ,1,0))=16,1,0),0)</f>
        <v>0</v>
      </c>
      <c r="FO543">
        <f>IF(LEN(Table1[[#This Row],[Ledger 7]])&gt;0,IF(TYPE(VLOOKUP(Table1[[#This Row],[Ledger 7]],$GZ:$GZ,1,0))=16,1,0),0)</f>
        <v>0</v>
      </c>
      <c r="FP543">
        <f>IF(LEN(Table1[[#This Row],[Ledger 8]])&gt;0,IF(TYPE(VLOOKUP(Table1[[#This Row],[Ledger 8]],$GZ:$GZ,1,0))=16,1,0),0)</f>
        <v>0</v>
      </c>
      <c r="FQ543">
        <f>IF(LEN(Table1[[#This Row],[Ledger 9]])&gt;0,IF(TYPE(VLOOKUP(Table1[[#This Row],[Ledger 9]],$GZ:$GZ,1,0))=16,1,0),0)</f>
        <v>0</v>
      </c>
      <c r="FR543">
        <f>IF(LEN(Table1[[#This Row],[Ledger 10]])&gt;0,IF(TYPE(VLOOKUP(Table1[[#This Row],[Ledger 10]],$GZ:$GZ,1,0))=16,1,0),0)</f>
        <v>0</v>
      </c>
      <c r="FS543">
        <f>IF(LEN(Table1[[#This Row],[Ledger 11]])&gt;0,IF(TYPE(VLOOKUP(Table1[[#This Row],[Ledger 11]],$GZ:$GZ,1,0))=16,1,0),0)</f>
        <v>0</v>
      </c>
      <c r="FT543">
        <f>IF(LEN(Table1[[#This Row],[Ledger 12]])&gt;0,IF(TYPE(VLOOKUP(Table1[[#This Row],[Ledger 12]],$GZ:$GZ,1,0))=16,1,0),0)</f>
        <v>0</v>
      </c>
      <c r="FU543">
        <f>IF(LEN(Table1[[#This Row],[Ledger 13]])&gt;0,IF(TYPE(VLOOKUP(Table1[[#This Row],[Ledger 13]],$GZ:$GZ,1,0))=16,1,0),0)</f>
        <v>0</v>
      </c>
      <c r="FV543">
        <f>IF(LEN(Table1[[#This Row],[Ledger 14]])&gt;0,IF(TYPE(VLOOKUP(Table1[[#This Row],[Ledger 14]],$GZ:$GZ,1,0))=16,1,0),0)</f>
        <v>0</v>
      </c>
      <c r="FW543">
        <f>IF(LEN(Table1[[#This Row],[Ledger 15]])&gt;0,IF(TYPE(VLOOKUP(Table1[[#This Row],[Ledger 15]],$GZ:$GZ,1,0))=16,1,0),0)</f>
        <v>0</v>
      </c>
    </row>
    <row r="544" spans="4:179" ht="33" customHeight="1" x14ac:dyDescent="0.45">
      <c r="D544" s="8">
        <f t="shared" si="17"/>
        <v>539</v>
      </c>
      <c r="E544" s="32"/>
      <c r="F544" s="34"/>
      <c r="G544" s="34"/>
      <c r="H544" s="34"/>
      <c r="I544" s="34"/>
      <c r="J544" s="38"/>
      <c r="K544" s="33"/>
      <c r="L544" s="36"/>
      <c r="M544" s="35"/>
      <c r="N544" s="34"/>
      <c r="O544" s="41"/>
      <c r="P544" s="35"/>
      <c r="Q544" s="34"/>
      <c r="R544" s="37"/>
      <c r="S544" s="35"/>
      <c r="T544" s="34"/>
      <c r="U544" s="37"/>
      <c r="V544" s="35"/>
      <c r="W544" s="34"/>
      <c r="X544" s="37"/>
      <c r="Y544" s="35"/>
      <c r="Z544" s="34"/>
      <c r="AA544" s="37"/>
      <c r="AB544" s="35"/>
      <c r="AC544" s="34"/>
      <c r="AD544" s="37"/>
      <c r="AE544" s="35"/>
      <c r="AF544" s="34"/>
      <c r="AG544" s="37"/>
      <c r="AH544" s="35"/>
      <c r="AI544" s="34"/>
      <c r="AJ544" s="37"/>
      <c r="AK544" s="35"/>
      <c r="AL544" s="34"/>
      <c r="AM544" s="37"/>
      <c r="AN544" s="35"/>
      <c r="AO544" s="34"/>
      <c r="AP544" s="37"/>
      <c r="AQ544" s="35"/>
      <c r="AR544" s="34"/>
      <c r="AS544" s="37"/>
      <c r="AT544" s="35"/>
      <c r="AU544" s="34"/>
      <c r="AV544" s="37"/>
      <c r="AW544" s="35"/>
      <c r="AX544" s="34"/>
      <c r="AY544" s="37"/>
      <c r="AZ544" s="35"/>
      <c r="BA544" s="34"/>
      <c r="BB544" s="37"/>
      <c r="BC5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4" s="7"/>
      <c r="BF544" t="str">
        <f>IF(Table1[[#This Row],[Date]]="","","&amp;lt;VOUCHER REMOTEID="&amp;""""&amp;$A$11&amp;$A$13&amp;ROW()&amp;""""&amp;" VCHTYPE="""&amp;F544&amp;""" ACTION="""&amp;"Create"&amp;"""&amp;gt;")</f>
        <v/>
      </c>
      <c r="BG544" t="str">
        <f>IF(Table1[[#This Row],[Date]]="","",TEXT(Table1[[#This Row],[Date]],"yyyymmdd"))</f>
        <v/>
      </c>
      <c r="BH544" t="str">
        <f>Table1[[#This Row],[Date2]]</f>
        <v/>
      </c>
      <c r="BI544" t="str">
        <f>IF(Table1[[#This Row],[Date]]="","",Table1[[#This Row],[Voucher Type]])</f>
        <v/>
      </c>
      <c r="BJ544" t="str">
        <f>IF(Table1[[#This Row],[Ref No / Invoice No]]="","",Table1[[#This Row],[Ref No / Invoice No]])</f>
        <v/>
      </c>
      <c r="BK544" t="str">
        <f>IF(Table1[[#This Row],[Voucher No]]="","",Table1[[#This Row],[Voucher No]])</f>
        <v/>
      </c>
      <c r="BL544" t="str">
        <f>IF(Table1[[#This Row],[Date]]="","",Table1[[#This Row],[Narration]])</f>
        <v/>
      </c>
      <c r="BM544" t="str">
        <f>IF(Table1[[#This Row],[Date]]="","",$A$11&amp;$A$13&amp;ROW())</f>
        <v/>
      </c>
      <c r="BN544" t="str">
        <f>IF(Table1[[#This Row],[Date]]="","",$A$13)</f>
        <v/>
      </c>
      <c r="BP544" t="str">
        <f>IF(Table1[[#This Row],[Ledger 1]]="","","No")</f>
        <v/>
      </c>
      <c r="BQ544" t="str">
        <f>IF(Table1[[#This Row],[Date]]="","",IF(Table1[[#This Row],[Effect 1]]="Dr.","Yes","No"))</f>
        <v/>
      </c>
      <c r="BR544" t="str">
        <f>IF(Table1[[#This Row],[Date]]="","",Table1[[#This Row],[Ledger 1]])</f>
        <v/>
      </c>
      <c r="BS544" t="str">
        <f>IF(Table1[[#This Row],[Date]]="","",IF(Table1[[#This Row],[Effect 1]]="Dr.",-Table1[[#This Row],[Amount 1]],Table1[[#This Row],[Amount 1]]))</f>
        <v/>
      </c>
      <c r="BV544" t="str">
        <f>IF(Table1[[#This Row],[Ledger 2]]="","","No")</f>
        <v/>
      </c>
      <c r="BW544" t="str">
        <f>IF(Table1[[#This Row],[Date]]="","",IF(Table1[[#This Row],[Effect 2]]="Dr.","Yes","No"))</f>
        <v/>
      </c>
      <c r="BX544" t="str">
        <f>IF(Table1[[#This Row],[Date]]="","",Table1[[#This Row],[Ledger 2]])</f>
        <v/>
      </c>
      <c r="BY544" t="str">
        <f>IF(Table1[[#This Row],[Date]]="","",IF(Table1[[#This Row],[Effect 2]]="Dr.",-Table1[[#This Row],[Amount 2]],Table1[[#This Row],[Amount 2]]))</f>
        <v/>
      </c>
      <c r="CB544" t="str">
        <f>IF(Table1[[#This Row],[Ledger 3]]="","","No")</f>
        <v/>
      </c>
      <c r="CC544" t="str">
        <f>IF(Table1[[#This Row],[Ledger 3]]="","",IF(Table1[[#This Row],[Effect 3]]="Dr.","Yes","No"))</f>
        <v/>
      </c>
      <c r="CD544" t="str">
        <f>IF(Table1[[#This Row],[Ledger 3]]="","",Table1[[#This Row],[Ledger 3]])</f>
        <v/>
      </c>
      <c r="CE544" t="str">
        <f>IF(Table1[[#This Row],[Ledger 3]]="","",IF(Table1[[#This Row],[Effect 3]]="Dr.",-Table1[[#This Row],[Amount 3]],Table1[[#This Row],[Amount 3]]))</f>
        <v/>
      </c>
      <c r="CH544" t="str">
        <f>IF(Table1[[#This Row],[Ledger 4]]="","","No")</f>
        <v/>
      </c>
      <c r="CI544" t="str">
        <f>IF(Table1[[#This Row],[Ledger 4]]="","",IF(Table1[[#This Row],[Effect 4]]="Dr.","Yes","No"))</f>
        <v/>
      </c>
      <c r="CJ544" t="str">
        <f>IF(Table1[[#This Row],[Ledger 4]]="","",Table1[[#This Row],[Ledger 4]])</f>
        <v/>
      </c>
      <c r="CK544" t="str">
        <f>IF(Table1[[#This Row],[Ledger 4]]="","",IF(Table1[[#This Row],[Effect 4]]="Dr.",-Table1[[#This Row],[Amount 4]],Table1[[#This Row],[Amount 4]]))</f>
        <v/>
      </c>
      <c r="CN544" t="str">
        <f>IF(Table1[[#This Row],[Ledger 5]]="","","No")</f>
        <v/>
      </c>
      <c r="CO544" t="str">
        <f>IF(Table1[[#This Row],[Ledger 5]]="","",IF(Table1[[#This Row],[Effect 5]]="Dr.","Yes","No"))</f>
        <v/>
      </c>
      <c r="CP544" t="str">
        <f>IF(Table1[[#This Row],[Ledger 5]]="","",Table1[[#This Row],[Ledger 5]])</f>
        <v/>
      </c>
      <c r="CQ544" t="str">
        <f>IF(Table1[[#This Row],[Ledger 5]]="","",IF(Table1[[#This Row],[Effect 5]]="Dr.",-Table1[[#This Row],[Amount 5]],Table1[[#This Row],[Amount 5]]))</f>
        <v/>
      </c>
      <c r="CT544" t="str">
        <f>IF(Table1[[#This Row],[Ledger 6]]="","","No")</f>
        <v/>
      </c>
      <c r="CU544" t="str">
        <f>IF(Table1[[#This Row],[Ledger 6]]="","",IF(Table1[[#This Row],[Effect 6]]="Dr.","Yes","No"))</f>
        <v/>
      </c>
      <c r="CV544" t="str">
        <f>IF(Table1[[#This Row],[Ledger 6]]="","",Table1[[#This Row],[Ledger 6]])</f>
        <v/>
      </c>
      <c r="CW544" t="str">
        <f>IF(Table1[[#This Row],[Ledger 6]]="","",IF(Table1[[#This Row],[Effect 6]]="Dr.",-Table1[[#This Row],[Amount 6]],Table1[[#This Row],[Amount 6]]))</f>
        <v/>
      </c>
      <c r="CZ544" t="str">
        <f>IF(Table1[[#This Row],[Ledger 7]]="","","No")</f>
        <v/>
      </c>
      <c r="DA544" t="str">
        <f>IF(Table1[[#This Row],[Ledger 7]]="","",IF(Table1[[#This Row],[Effect 7]]="Dr.","Yes","No"))</f>
        <v/>
      </c>
      <c r="DB544" t="str">
        <f>IF(Table1[[#This Row],[Ledger 7]]="","",Table1[[#This Row],[Ledger 7]])</f>
        <v/>
      </c>
      <c r="DC544" t="str">
        <f>IF(Table1[[#This Row],[Ledger 7]]="","",IF(Table1[[#This Row],[Effect 7]]="Dr.",-Table1[[#This Row],[Amount 7]],Table1[[#This Row],[Amount 7]]))</f>
        <v/>
      </c>
      <c r="DF544" t="str">
        <f>IF(Table1[[#This Row],[Ledger 8]]="","","No")</f>
        <v/>
      </c>
      <c r="DG544" t="str">
        <f>IF(Table1[[#This Row],[Ledger 8]]="","",IF(Table1[[#This Row],[Effect 8]]="Dr.","Yes","No"))</f>
        <v/>
      </c>
      <c r="DH544" t="str">
        <f>IF(Table1[[#This Row],[Ledger 8]]="","",Table1[[#This Row],[Ledger 8]])</f>
        <v/>
      </c>
      <c r="DI544" t="str">
        <f>IF(Table1[[#This Row],[Ledger 8]]="","",IF(Table1[[#This Row],[Effect 8]]="Dr.",-Table1[[#This Row],[Amount 8]],Table1[[#This Row],[Amount 8]]))</f>
        <v/>
      </c>
      <c r="DL544" t="str">
        <f>IF(Table1[[#This Row],[Ledger 9]]="","","No")</f>
        <v/>
      </c>
      <c r="DM544" t="str">
        <f>IF(Table1[[#This Row],[Ledger 9]]="","",IF(Table1[[#This Row],[Effect 9]]="Dr.","Yes","No"))</f>
        <v/>
      </c>
      <c r="DN544" t="str">
        <f>IF(Table1[[#This Row],[Ledger 9]]="","",Table1[[#This Row],[Ledger 9]])</f>
        <v/>
      </c>
      <c r="DO544" t="str">
        <f>IF(Table1[[#This Row],[Ledger 9]]="","",IF(Table1[[#This Row],[Effect 9]]="Dr.",-Table1[[#This Row],[Amount 9]],Table1[[#This Row],[Amount 9]]))</f>
        <v/>
      </c>
      <c r="DR544" t="str">
        <f>IF(Table1[[#This Row],[Ledger 10]]="","","No")</f>
        <v/>
      </c>
      <c r="DS544" t="str">
        <f>IF(Table1[[#This Row],[Ledger 10]]="","",IF(Table1[[#This Row],[Effect 10]]="Dr.","Yes","No"))</f>
        <v/>
      </c>
      <c r="DT544" t="str">
        <f>IF(Table1[[#This Row],[Ledger 10]]="","",Table1[[#This Row],[Ledger 10]])</f>
        <v/>
      </c>
      <c r="DU544" t="str">
        <f>IF(Table1[[#This Row],[Ledger 10]]="","",IF(Table1[[#This Row],[Effect 10]]="Dr.",-Table1[[#This Row],[Amount 10]],Table1[[#This Row],[Amount 10]]))</f>
        <v/>
      </c>
      <c r="DX544" t="str">
        <f>IF(Table1[[#This Row],[Ledger 11]]="","","No")</f>
        <v/>
      </c>
      <c r="DY544" t="str">
        <f>IF(Table1[[#This Row],[Ledger 11]]="","",IF(Table1[[#This Row],[Effect 11]]="Dr.","Yes","No"))</f>
        <v/>
      </c>
      <c r="DZ544" t="str">
        <f>IF(Table1[[#This Row],[Ledger 11]]="","",Table1[[#This Row],[Ledger 11]])</f>
        <v/>
      </c>
      <c r="EA544" t="str">
        <f>IF(Table1[[#This Row],[Ledger 11]]="","",IF(Table1[[#This Row],[Effect 11]]="Dr.",-Table1[[#This Row],[Amount 11]],Table1[[#This Row],[Amount 11]]))</f>
        <v/>
      </c>
      <c r="ED544" t="str">
        <f>IF(Table1[[#This Row],[Ledger 12]]="","","No")</f>
        <v/>
      </c>
      <c r="EE544" t="str">
        <f>IF(Table1[[#This Row],[Ledger 12]]="","",IF(Table1[[#This Row],[Effect 12]]="Dr.","Yes","No"))</f>
        <v/>
      </c>
      <c r="EF544" t="str">
        <f>IF(Table1[[#This Row],[Ledger 12]]="","",Table1[[#This Row],[Ledger 12]])</f>
        <v/>
      </c>
      <c r="EG544" t="str">
        <f>IF(Table1[[#This Row],[Ledger 12]]="","",IF(Table1[[#This Row],[Effect 12]]="Dr.",-Table1[[#This Row],[Amount 12]],Table1[[#This Row],[Amount 12]]))</f>
        <v/>
      </c>
      <c r="EJ544" t="str">
        <f>IF(Table1[[#This Row],[Ledger 13]]="","","No")</f>
        <v/>
      </c>
      <c r="EK544" t="str">
        <f>IF(Table1[[#This Row],[Ledger 13]]="","",IF(Table1[[#This Row],[Effect 13]]="Dr.","Yes","No"))</f>
        <v/>
      </c>
      <c r="EL544" t="str">
        <f>IF(Table1[[#This Row],[Ledger 13]]="","",Table1[[#This Row],[Ledger 13]])</f>
        <v/>
      </c>
      <c r="EM544" t="str">
        <f>IF(Table1[[#This Row],[Ledger 13]]="","",IF(Table1[[#This Row],[Effect 13]]="Dr.",-Table1[[#This Row],[Amount 13]],Table1[[#This Row],[Amount 13]]))</f>
        <v/>
      </c>
      <c r="EP544" t="str">
        <f>IF(Table1[[#This Row],[Ledger 14]]="","","No")</f>
        <v/>
      </c>
      <c r="EQ544" t="str">
        <f>IF(Table1[[#This Row],[Ledger 14]]="","",IF(Table1[[#This Row],[Effect 14]]="Dr.","Yes","No"))</f>
        <v/>
      </c>
      <c r="ER544" t="str">
        <f>IF(Table1[[#This Row],[Ledger 14]]="","",Table1[[#This Row],[Ledger 14]])</f>
        <v/>
      </c>
      <c r="ES544" t="str">
        <f>IF(Table1[[#This Row],[Ledger 14]]="","",IF(Table1[[#This Row],[Effect 14]]="Dr.",-Table1[[#This Row],[Amount 14]],Table1[[#This Row],[Amount 14]]))</f>
        <v/>
      </c>
      <c r="EV544" t="str">
        <f>IF(Table1[[#This Row],[Ledger 15]]="","","No")</f>
        <v/>
      </c>
      <c r="EW544" t="str">
        <f>IF(Table1[[#This Row],[Ledger 15]]="","",IF(Table1[[#This Row],[Effect 15]]="Dr.","Yes","No"))</f>
        <v/>
      </c>
      <c r="EX544" t="str">
        <f>IF(Table1[[#This Row],[Ledger 15]]="","",Table1[[#This Row],[Ledger 15]])</f>
        <v/>
      </c>
      <c r="EY544" t="str">
        <f>IF(Table1[[#This Row],[Ledger 15]]="","",IF(Table1[[#This Row],[Effect 15]]="Dr.",-Table1[[#This Row],[Amount 15]],Table1[[#This Row],[Amount 15]]))</f>
        <v/>
      </c>
      <c r="FD5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4">
        <f>IF(Table1[[#This Row],[Date]]="",0,IF(AND(Table1[[#This Row],[Date]]&gt;=$FE$2,Table1[[#This Row],[Date]]&lt;=$FE$3),0,1))</f>
        <v>0</v>
      </c>
      <c r="FF544">
        <f>IF(Table1[[#This Row],[Date]]="",0,IF(TYPE(VLOOKUP(Table1[[#This Row],[Voucher Type]],Table1[[#All],[Voucher Type Master]],1,FALSE))=16,1,0))</f>
        <v>0</v>
      </c>
      <c r="FG544">
        <f>IF(TYPE(IF(Table1[[#This Row],[Date]]="",0,IF(VLOOKUP(Table1[[#This Row],[Voucher Type]],$FY$5:$FZ$13,2,0)=Table1[[#This Row],[Effect 1]],0,1)))=16,1,0)</f>
        <v>0</v>
      </c>
      <c r="FH5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4">
        <f>IF(LEN(Table1[[#This Row],[Ledger 1]])&gt;0,IF(TYPE(VLOOKUP(Table1[[#This Row],[Ledger 1]],GZ:GZ,1,0))=16,1,0),0)</f>
        <v>0</v>
      </c>
      <c r="FJ544">
        <f>IF(LEN(Table1[[#This Row],[Ledger 2]])&gt;0,IF(TYPE(VLOOKUP(Table1[[#This Row],[Ledger 2]],GZ:GZ,1,0))=16,1,0),0)</f>
        <v>0</v>
      </c>
      <c r="FK544">
        <f>IF(LEN(Table1[[#This Row],[Ledger 3]])&gt;0,IF(TYPE(VLOOKUP(Table1[[#This Row],[Ledger 3]],GZ:GZ,1,0))=16,1,0),0)</f>
        <v>0</v>
      </c>
      <c r="FL544">
        <f>IF(LEN(Table1[[#This Row],[Ledger 4]])&gt;0,IF(TYPE(VLOOKUP(Table1[[#This Row],[Ledger 4]],GZ:GZ,1,0))=16,1,0),0)</f>
        <v>0</v>
      </c>
      <c r="FM544">
        <f>IF(LEN(Table1[[#This Row],[Ledger 5]])&gt;0,IF(TYPE(VLOOKUP(Table1[[#This Row],[Ledger 5]],GZ:GZ,1,0))=16,1,0),0)</f>
        <v>0</v>
      </c>
      <c r="FN544">
        <f>IF(LEN(Table1[[#This Row],[Ledger 6]])&gt;0,IF(TYPE(VLOOKUP(Table1[[#This Row],[Ledger 6]],$GZ:$GZ,1,0))=16,1,0),0)</f>
        <v>0</v>
      </c>
      <c r="FO544">
        <f>IF(LEN(Table1[[#This Row],[Ledger 7]])&gt;0,IF(TYPE(VLOOKUP(Table1[[#This Row],[Ledger 7]],$GZ:$GZ,1,0))=16,1,0),0)</f>
        <v>0</v>
      </c>
      <c r="FP544">
        <f>IF(LEN(Table1[[#This Row],[Ledger 8]])&gt;0,IF(TYPE(VLOOKUP(Table1[[#This Row],[Ledger 8]],$GZ:$GZ,1,0))=16,1,0),0)</f>
        <v>0</v>
      </c>
      <c r="FQ544">
        <f>IF(LEN(Table1[[#This Row],[Ledger 9]])&gt;0,IF(TYPE(VLOOKUP(Table1[[#This Row],[Ledger 9]],$GZ:$GZ,1,0))=16,1,0),0)</f>
        <v>0</v>
      </c>
      <c r="FR544">
        <f>IF(LEN(Table1[[#This Row],[Ledger 10]])&gt;0,IF(TYPE(VLOOKUP(Table1[[#This Row],[Ledger 10]],$GZ:$GZ,1,0))=16,1,0),0)</f>
        <v>0</v>
      </c>
      <c r="FS544">
        <f>IF(LEN(Table1[[#This Row],[Ledger 11]])&gt;0,IF(TYPE(VLOOKUP(Table1[[#This Row],[Ledger 11]],$GZ:$GZ,1,0))=16,1,0),0)</f>
        <v>0</v>
      </c>
      <c r="FT544">
        <f>IF(LEN(Table1[[#This Row],[Ledger 12]])&gt;0,IF(TYPE(VLOOKUP(Table1[[#This Row],[Ledger 12]],$GZ:$GZ,1,0))=16,1,0),0)</f>
        <v>0</v>
      </c>
      <c r="FU544">
        <f>IF(LEN(Table1[[#This Row],[Ledger 13]])&gt;0,IF(TYPE(VLOOKUP(Table1[[#This Row],[Ledger 13]],$GZ:$GZ,1,0))=16,1,0),0)</f>
        <v>0</v>
      </c>
      <c r="FV544">
        <f>IF(LEN(Table1[[#This Row],[Ledger 14]])&gt;0,IF(TYPE(VLOOKUP(Table1[[#This Row],[Ledger 14]],$GZ:$GZ,1,0))=16,1,0),0)</f>
        <v>0</v>
      </c>
      <c r="FW544">
        <f>IF(LEN(Table1[[#This Row],[Ledger 15]])&gt;0,IF(TYPE(VLOOKUP(Table1[[#This Row],[Ledger 15]],$GZ:$GZ,1,0))=16,1,0),0)</f>
        <v>0</v>
      </c>
    </row>
    <row r="545" spans="4:179" ht="33" customHeight="1" x14ac:dyDescent="0.45">
      <c r="D545" s="8">
        <f t="shared" si="17"/>
        <v>540</v>
      </c>
      <c r="E545" s="32"/>
      <c r="F545" s="34"/>
      <c r="G545" s="34"/>
      <c r="H545" s="34"/>
      <c r="I545" s="34"/>
      <c r="J545" s="38"/>
      <c r="K545" s="33"/>
      <c r="L545" s="36"/>
      <c r="M545" s="35"/>
      <c r="N545" s="34"/>
      <c r="O545" s="41"/>
      <c r="P545" s="35"/>
      <c r="Q545" s="34"/>
      <c r="R545" s="37"/>
      <c r="S545" s="35"/>
      <c r="T545" s="34"/>
      <c r="U545" s="37"/>
      <c r="V545" s="35"/>
      <c r="W545" s="34"/>
      <c r="X545" s="37"/>
      <c r="Y545" s="35"/>
      <c r="Z545" s="34"/>
      <c r="AA545" s="37"/>
      <c r="AB545" s="35"/>
      <c r="AC545" s="34"/>
      <c r="AD545" s="37"/>
      <c r="AE545" s="35"/>
      <c r="AF545" s="34"/>
      <c r="AG545" s="37"/>
      <c r="AH545" s="35"/>
      <c r="AI545" s="34"/>
      <c r="AJ545" s="37"/>
      <c r="AK545" s="35"/>
      <c r="AL545" s="34"/>
      <c r="AM545" s="37"/>
      <c r="AN545" s="35"/>
      <c r="AO545" s="34"/>
      <c r="AP545" s="37"/>
      <c r="AQ545" s="35"/>
      <c r="AR545" s="34"/>
      <c r="AS545" s="37"/>
      <c r="AT545" s="35"/>
      <c r="AU545" s="34"/>
      <c r="AV545" s="37"/>
      <c r="AW545" s="35"/>
      <c r="AX545" s="34"/>
      <c r="AY545" s="37"/>
      <c r="AZ545" s="35"/>
      <c r="BA545" s="34"/>
      <c r="BB545" s="37"/>
      <c r="BC5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5" s="7"/>
      <c r="BF545" t="str">
        <f>IF(Table1[[#This Row],[Date]]="","","&amp;lt;VOUCHER REMOTEID="&amp;""""&amp;$A$11&amp;$A$13&amp;ROW()&amp;""""&amp;" VCHTYPE="""&amp;F545&amp;""" ACTION="""&amp;"Create"&amp;"""&amp;gt;")</f>
        <v/>
      </c>
      <c r="BG545" t="str">
        <f>IF(Table1[[#This Row],[Date]]="","",TEXT(Table1[[#This Row],[Date]],"yyyymmdd"))</f>
        <v/>
      </c>
      <c r="BH545" t="str">
        <f>Table1[[#This Row],[Date2]]</f>
        <v/>
      </c>
      <c r="BI545" t="str">
        <f>IF(Table1[[#This Row],[Date]]="","",Table1[[#This Row],[Voucher Type]])</f>
        <v/>
      </c>
      <c r="BJ545" t="str">
        <f>IF(Table1[[#This Row],[Ref No / Invoice No]]="","",Table1[[#This Row],[Ref No / Invoice No]])</f>
        <v/>
      </c>
      <c r="BK545" t="str">
        <f>IF(Table1[[#This Row],[Voucher No]]="","",Table1[[#This Row],[Voucher No]])</f>
        <v/>
      </c>
      <c r="BL545" t="str">
        <f>IF(Table1[[#This Row],[Date]]="","",Table1[[#This Row],[Narration]])</f>
        <v/>
      </c>
      <c r="BM545" t="str">
        <f>IF(Table1[[#This Row],[Date]]="","",$A$11&amp;$A$13&amp;ROW())</f>
        <v/>
      </c>
      <c r="BN545" t="str">
        <f>IF(Table1[[#This Row],[Date]]="","",$A$13)</f>
        <v/>
      </c>
      <c r="BP545" t="str">
        <f>IF(Table1[[#This Row],[Ledger 1]]="","","No")</f>
        <v/>
      </c>
      <c r="BQ545" t="str">
        <f>IF(Table1[[#This Row],[Date]]="","",IF(Table1[[#This Row],[Effect 1]]="Dr.","Yes","No"))</f>
        <v/>
      </c>
      <c r="BR545" t="str">
        <f>IF(Table1[[#This Row],[Date]]="","",Table1[[#This Row],[Ledger 1]])</f>
        <v/>
      </c>
      <c r="BS545" t="str">
        <f>IF(Table1[[#This Row],[Date]]="","",IF(Table1[[#This Row],[Effect 1]]="Dr.",-Table1[[#This Row],[Amount 1]],Table1[[#This Row],[Amount 1]]))</f>
        <v/>
      </c>
      <c r="BV545" t="str">
        <f>IF(Table1[[#This Row],[Ledger 2]]="","","No")</f>
        <v/>
      </c>
      <c r="BW545" t="str">
        <f>IF(Table1[[#This Row],[Date]]="","",IF(Table1[[#This Row],[Effect 2]]="Dr.","Yes","No"))</f>
        <v/>
      </c>
      <c r="BX545" t="str">
        <f>IF(Table1[[#This Row],[Date]]="","",Table1[[#This Row],[Ledger 2]])</f>
        <v/>
      </c>
      <c r="BY545" t="str">
        <f>IF(Table1[[#This Row],[Date]]="","",IF(Table1[[#This Row],[Effect 2]]="Dr.",-Table1[[#This Row],[Amount 2]],Table1[[#This Row],[Amount 2]]))</f>
        <v/>
      </c>
      <c r="CB545" t="str">
        <f>IF(Table1[[#This Row],[Ledger 3]]="","","No")</f>
        <v/>
      </c>
      <c r="CC545" t="str">
        <f>IF(Table1[[#This Row],[Ledger 3]]="","",IF(Table1[[#This Row],[Effect 3]]="Dr.","Yes","No"))</f>
        <v/>
      </c>
      <c r="CD545" t="str">
        <f>IF(Table1[[#This Row],[Ledger 3]]="","",Table1[[#This Row],[Ledger 3]])</f>
        <v/>
      </c>
      <c r="CE545" t="str">
        <f>IF(Table1[[#This Row],[Ledger 3]]="","",IF(Table1[[#This Row],[Effect 3]]="Dr.",-Table1[[#This Row],[Amount 3]],Table1[[#This Row],[Amount 3]]))</f>
        <v/>
      </c>
      <c r="CH545" t="str">
        <f>IF(Table1[[#This Row],[Ledger 4]]="","","No")</f>
        <v/>
      </c>
      <c r="CI545" t="str">
        <f>IF(Table1[[#This Row],[Ledger 4]]="","",IF(Table1[[#This Row],[Effect 4]]="Dr.","Yes","No"))</f>
        <v/>
      </c>
      <c r="CJ545" t="str">
        <f>IF(Table1[[#This Row],[Ledger 4]]="","",Table1[[#This Row],[Ledger 4]])</f>
        <v/>
      </c>
      <c r="CK545" t="str">
        <f>IF(Table1[[#This Row],[Ledger 4]]="","",IF(Table1[[#This Row],[Effect 4]]="Dr.",-Table1[[#This Row],[Amount 4]],Table1[[#This Row],[Amount 4]]))</f>
        <v/>
      </c>
      <c r="CN545" t="str">
        <f>IF(Table1[[#This Row],[Ledger 5]]="","","No")</f>
        <v/>
      </c>
      <c r="CO545" t="str">
        <f>IF(Table1[[#This Row],[Ledger 5]]="","",IF(Table1[[#This Row],[Effect 5]]="Dr.","Yes","No"))</f>
        <v/>
      </c>
      <c r="CP545" t="str">
        <f>IF(Table1[[#This Row],[Ledger 5]]="","",Table1[[#This Row],[Ledger 5]])</f>
        <v/>
      </c>
      <c r="CQ545" t="str">
        <f>IF(Table1[[#This Row],[Ledger 5]]="","",IF(Table1[[#This Row],[Effect 5]]="Dr.",-Table1[[#This Row],[Amount 5]],Table1[[#This Row],[Amount 5]]))</f>
        <v/>
      </c>
      <c r="CT545" t="str">
        <f>IF(Table1[[#This Row],[Ledger 6]]="","","No")</f>
        <v/>
      </c>
      <c r="CU545" t="str">
        <f>IF(Table1[[#This Row],[Ledger 6]]="","",IF(Table1[[#This Row],[Effect 6]]="Dr.","Yes","No"))</f>
        <v/>
      </c>
      <c r="CV545" t="str">
        <f>IF(Table1[[#This Row],[Ledger 6]]="","",Table1[[#This Row],[Ledger 6]])</f>
        <v/>
      </c>
      <c r="CW545" t="str">
        <f>IF(Table1[[#This Row],[Ledger 6]]="","",IF(Table1[[#This Row],[Effect 6]]="Dr.",-Table1[[#This Row],[Amount 6]],Table1[[#This Row],[Amount 6]]))</f>
        <v/>
      </c>
      <c r="CZ545" t="str">
        <f>IF(Table1[[#This Row],[Ledger 7]]="","","No")</f>
        <v/>
      </c>
      <c r="DA545" t="str">
        <f>IF(Table1[[#This Row],[Ledger 7]]="","",IF(Table1[[#This Row],[Effect 7]]="Dr.","Yes","No"))</f>
        <v/>
      </c>
      <c r="DB545" t="str">
        <f>IF(Table1[[#This Row],[Ledger 7]]="","",Table1[[#This Row],[Ledger 7]])</f>
        <v/>
      </c>
      <c r="DC545" t="str">
        <f>IF(Table1[[#This Row],[Ledger 7]]="","",IF(Table1[[#This Row],[Effect 7]]="Dr.",-Table1[[#This Row],[Amount 7]],Table1[[#This Row],[Amount 7]]))</f>
        <v/>
      </c>
      <c r="DF545" t="str">
        <f>IF(Table1[[#This Row],[Ledger 8]]="","","No")</f>
        <v/>
      </c>
      <c r="DG545" t="str">
        <f>IF(Table1[[#This Row],[Ledger 8]]="","",IF(Table1[[#This Row],[Effect 8]]="Dr.","Yes","No"))</f>
        <v/>
      </c>
      <c r="DH545" t="str">
        <f>IF(Table1[[#This Row],[Ledger 8]]="","",Table1[[#This Row],[Ledger 8]])</f>
        <v/>
      </c>
      <c r="DI545" t="str">
        <f>IF(Table1[[#This Row],[Ledger 8]]="","",IF(Table1[[#This Row],[Effect 8]]="Dr.",-Table1[[#This Row],[Amount 8]],Table1[[#This Row],[Amount 8]]))</f>
        <v/>
      </c>
      <c r="DL545" t="str">
        <f>IF(Table1[[#This Row],[Ledger 9]]="","","No")</f>
        <v/>
      </c>
      <c r="DM545" t="str">
        <f>IF(Table1[[#This Row],[Ledger 9]]="","",IF(Table1[[#This Row],[Effect 9]]="Dr.","Yes","No"))</f>
        <v/>
      </c>
      <c r="DN545" t="str">
        <f>IF(Table1[[#This Row],[Ledger 9]]="","",Table1[[#This Row],[Ledger 9]])</f>
        <v/>
      </c>
      <c r="DO545" t="str">
        <f>IF(Table1[[#This Row],[Ledger 9]]="","",IF(Table1[[#This Row],[Effect 9]]="Dr.",-Table1[[#This Row],[Amount 9]],Table1[[#This Row],[Amount 9]]))</f>
        <v/>
      </c>
      <c r="DR545" t="str">
        <f>IF(Table1[[#This Row],[Ledger 10]]="","","No")</f>
        <v/>
      </c>
      <c r="DS545" t="str">
        <f>IF(Table1[[#This Row],[Ledger 10]]="","",IF(Table1[[#This Row],[Effect 10]]="Dr.","Yes","No"))</f>
        <v/>
      </c>
      <c r="DT545" t="str">
        <f>IF(Table1[[#This Row],[Ledger 10]]="","",Table1[[#This Row],[Ledger 10]])</f>
        <v/>
      </c>
      <c r="DU545" t="str">
        <f>IF(Table1[[#This Row],[Ledger 10]]="","",IF(Table1[[#This Row],[Effect 10]]="Dr.",-Table1[[#This Row],[Amount 10]],Table1[[#This Row],[Amount 10]]))</f>
        <v/>
      </c>
      <c r="DX545" t="str">
        <f>IF(Table1[[#This Row],[Ledger 11]]="","","No")</f>
        <v/>
      </c>
      <c r="DY545" t="str">
        <f>IF(Table1[[#This Row],[Ledger 11]]="","",IF(Table1[[#This Row],[Effect 11]]="Dr.","Yes","No"))</f>
        <v/>
      </c>
      <c r="DZ545" t="str">
        <f>IF(Table1[[#This Row],[Ledger 11]]="","",Table1[[#This Row],[Ledger 11]])</f>
        <v/>
      </c>
      <c r="EA545" t="str">
        <f>IF(Table1[[#This Row],[Ledger 11]]="","",IF(Table1[[#This Row],[Effect 11]]="Dr.",-Table1[[#This Row],[Amount 11]],Table1[[#This Row],[Amount 11]]))</f>
        <v/>
      </c>
      <c r="ED545" t="str">
        <f>IF(Table1[[#This Row],[Ledger 12]]="","","No")</f>
        <v/>
      </c>
      <c r="EE545" t="str">
        <f>IF(Table1[[#This Row],[Ledger 12]]="","",IF(Table1[[#This Row],[Effect 12]]="Dr.","Yes","No"))</f>
        <v/>
      </c>
      <c r="EF545" t="str">
        <f>IF(Table1[[#This Row],[Ledger 12]]="","",Table1[[#This Row],[Ledger 12]])</f>
        <v/>
      </c>
      <c r="EG545" t="str">
        <f>IF(Table1[[#This Row],[Ledger 12]]="","",IF(Table1[[#This Row],[Effect 12]]="Dr.",-Table1[[#This Row],[Amount 12]],Table1[[#This Row],[Amount 12]]))</f>
        <v/>
      </c>
      <c r="EJ545" t="str">
        <f>IF(Table1[[#This Row],[Ledger 13]]="","","No")</f>
        <v/>
      </c>
      <c r="EK545" t="str">
        <f>IF(Table1[[#This Row],[Ledger 13]]="","",IF(Table1[[#This Row],[Effect 13]]="Dr.","Yes","No"))</f>
        <v/>
      </c>
      <c r="EL545" t="str">
        <f>IF(Table1[[#This Row],[Ledger 13]]="","",Table1[[#This Row],[Ledger 13]])</f>
        <v/>
      </c>
      <c r="EM545" t="str">
        <f>IF(Table1[[#This Row],[Ledger 13]]="","",IF(Table1[[#This Row],[Effect 13]]="Dr.",-Table1[[#This Row],[Amount 13]],Table1[[#This Row],[Amount 13]]))</f>
        <v/>
      </c>
      <c r="EP545" t="str">
        <f>IF(Table1[[#This Row],[Ledger 14]]="","","No")</f>
        <v/>
      </c>
      <c r="EQ545" t="str">
        <f>IF(Table1[[#This Row],[Ledger 14]]="","",IF(Table1[[#This Row],[Effect 14]]="Dr.","Yes","No"))</f>
        <v/>
      </c>
      <c r="ER545" t="str">
        <f>IF(Table1[[#This Row],[Ledger 14]]="","",Table1[[#This Row],[Ledger 14]])</f>
        <v/>
      </c>
      <c r="ES545" t="str">
        <f>IF(Table1[[#This Row],[Ledger 14]]="","",IF(Table1[[#This Row],[Effect 14]]="Dr.",-Table1[[#This Row],[Amount 14]],Table1[[#This Row],[Amount 14]]))</f>
        <v/>
      </c>
      <c r="EV545" t="str">
        <f>IF(Table1[[#This Row],[Ledger 15]]="","","No")</f>
        <v/>
      </c>
      <c r="EW545" t="str">
        <f>IF(Table1[[#This Row],[Ledger 15]]="","",IF(Table1[[#This Row],[Effect 15]]="Dr.","Yes","No"))</f>
        <v/>
      </c>
      <c r="EX545" t="str">
        <f>IF(Table1[[#This Row],[Ledger 15]]="","",Table1[[#This Row],[Ledger 15]])</f>
        <v/>
      </c>
      <c r="EY545" t="str">
        <f>IF(Table1[[#This Row],[Ledger 15]]="","",IF(Table1[[#This Row],[Effect 15]]="Dr.",-Table1[[#This Row],[Amount 15]],Table1[[#This Row],[Amount 15]]))</f>
        <v/>
      </c>
      <c r="FD5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5">
        <f>IF(Table1[[#This Row],[Date]]="",0,IF(AND(Table1[[#This Row],[Date]]&gt;=$FE$2,Table1[[#This Row],[Date]]&lt;=$FE$3),0,1))</f>
        <v>0</v>
      </c>
      <c r="FF545">
        <f>IF(Table1[[#This Row],[Date]]="",0,IF(TYPE(VLOOKUP(Table1[[#This Row],[Voucher Type]],Table1[[#All],[Voucher Type Master]],1,FALSE))=16,1,0))</f>
        <v>0</v>
      </c>
      <c r="FG545">
        <f>IF(TYPE(IF(Table1[[#This Row],[Date]]="",0,IF(VLOOKUP(Table1[[#This Row],[Voucher Type]],$FY$5:$FZ$13,2,0)=Table1[[#This Row],[Effect 1]],0,1)))=16,1,0)</f>
        <v>0</v>
      </c>
      <c r="FH5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5">
        <f>IF(LEN(Table1[[#This Row],[Ledger 1]])&gt;0,IF(TYPE(VLOOKUP(Table1[[#This Row],[Ledger 1]],GZ:GZ,1,0))=16,1,0),0)</f>
        <v>0</v>
      </c>
      <c r="FJ545">
        <f>IF(LEN(Table1[[#This Row],[Ledger 2]])&gt;0,IF(TYPE(VLOOKUP(Table1[[#This Row],[Ledger 2]],GZ:GZ,1,0))=16,1,0),0)</f>
        <v>0</v>
      </c>
      <c r="FK545">
        <f>IF(LEN(Table1[[#This Row],[Ledger 3]])&gt;0,IF(TYPE(VLOOKUP(Table1[[#This Row],[Ledger 3]],GZ:GZ,1,0))=16,1,0),0)</f>
        <v>0</v>
      </c>
      <c r="FL545">
        <f>IF(LEN(Table1[[#This Row],[Ledger 4]])&gt;0,IF(TYPE(VLOOKUP(Table1[[#This Row],[Ledger 4]],GZ:GZ,1,0))=16,1,0),0)</f>
        <v>0</v>
      </c>
      <c r="FM545">
        <f>IF(LEN(Table1[[#This Row],[Ledger 5]])&gt;0,IF(TYPE(VLOOKUP(Table1[[#This Row],[Ledger 5]],GZ:GZ,1,0))=16,1,0),0)</f>
        <v>0</v>
      </c>
      <c r="FN545">
        <f>IF(LEN(Table1[[#This Row],[Ledger 6]])&gt;0,IF(TYPE(VLOOKUP(Table1[[#This Row],[Ledger 6]],$GZ:$GZ,1,0))=16,1,0),0)</f>
        <v>0</v>
      </c>
      <c r="FO545">
        <f>IF(LEN(Table1[[#This Row],[Ledger 7]])&gt;0,IF(TYPE(VLOOKUP(Table1[[#This Row],[Ledger 7]],$GZ:$GZ,1,0))=16,1,0),0)</f>
        <v>0</v>
      </c>
      <c r="FP545">
        <f>IF(LEN(Table1[[#This Row],[Ledger 8]])&gt;0,IF(TYPE(VLOOKUP(Table1[[#This Row],[Ledger 8]],$GZ:$GZ,1,0))=16,1,0),0)</f>
        <v>0</v>
      </c>
      <c r="FQ545">
        <f>IF(LEN(Table1[[#This Row],[Ledger 9]])&gt;0,IF(TYPE(VLOOKUP(Table1[[#This Row],[Ledger 9]],$GZ:$GZ,1,0))=16,1,0),0)</f>
        <v>0</v>
      </c>
      <c r="FR545">
        <f>IF(LEN(Table1[[#This Row],[Ledger 10]])&gt;0,IF(TYPE(VLOOKUP(Table1[[#This Row],[Ledger 10]],$GZ:$GZ,1,0))=16,1,0),0)</f>
        <v>0</v>
      </c>
      <c r="FS545">
        <f>IF(LEN(Table1[[#This Row],[Ledger 11]])&gt;0,IF(TYPE(VLOOKUP(Table1[[#This Row],[Ledger 11]],$GZ:$GZ,1,0))=16,1,0),0)</f>
        <v>0</v>
      </c>
      <c r="FT545">
        <f>IF(LEN(Table1[[#This Row],[Ledger 12]])&gt;0,IF(TYPE(VLOOKUP(Table1[[#This Row],[Ledger 12]],$GZ:$GZ,1,0))=16,1,0),0)</f>
        <v>0</v>
      </c>
      <c r="FU545">
        <f>IF(LEN(Table1[[#This Row],[Ledger 13]])&gt;0,IF(TYPE(VLOOKUP(Table1[[#This Row],[Ledger 13]],$GZ:$GZ,1,0))=16,1,0),0)</f>
        <v>0</v>
      </c>
      <c r="FV545">
        <f>IF(LEN(Table1[[#This Row],[Ledger 14]])&gt;0,IF(TYPE(VLOOKUP(Table1[[#This Row],[Ledger 14]],$GZ:$GZ,1,0))=16,1,0),0)</f>
        <v>0</v>
      </c>
      <c r="FW545">
        <f>IF(LEN(Table1[[#This Row],[Ledger 15]])&gt;0,IF(TYPE(VLOOKUP(Table1[[#This Row],[Ledger 15]],$GZ:$GZ,1,0))=16,1,0),0)</f>
        <v>0</v>
      </c>
    </row>
    <row r="546" spans="4:179" ht="33" customHeight="1" x14ac:dyDescent="0.45">
      <c r="D546" s="8">
        <f t="shared" si="17"/>
        <v>541</v>
      </c>
      <c r="E546" s="32"/>
      <c r="F546" s="34"/>
      <c r="G546" s="34"/>
      <c r="H546" s="34"/>
      <c r="I546" s="34"/>
      <c r="J546" s="38"/>
      <c r="K546" s="33"/>
      <c r="L546" s="36"/>
      <c r="M546" s="35"/>
      <c r="N546" s="34"/>
      <c r="O546" s="41"/>
      <c r="P546" s="35"/>
      <c r="Q546" s="34"/>
      <c r="R546" s="37"/>
      <c r="S546" s="35"/>
      <c r="T546" s="34"/>
      <c r="U546" s="37"/>
      <c r="V546" s="35"/>
      <c r="W546" s="34"/>
      <c r="X546" s="37"/>
      <c r="Y546" s="35"/>
      <c r="Z546" s="34"/>
      <c r="AA546" s="37"/>
      <c r="AB546" s="35"/>
      <c r="AC546" s="34"/>
      <c r="AD546" s="37"/>
      <c r="AE546" s="35"/>
      <c r="AF546" s="34"/>
      <c r="AG546" s="37"/>
      <c r="AH546" s="35"/>
      <c r="AI546" s="34"/>
      <c r="AJ546" s="37"/>
      <c r="AK546" s="35"/>
      <c r="AL546" s="34"/>
      <c r="AM546" s="37"/>
      <c r="AN546" s="35"/>
      <c r="AO546" s="34"/>
      <c r="AP546" s="37"/>
      <c r="AQ546" s="35"/>
      <c r="AR546" s="34"/>
      <c r="AS546" s="37"/>
      <c r="AT546" s="35"/>
      <c r="AU546" s="34"/>
      <c r="AV546" s="37"/>
      <c r="AW546" s="35"/>
      <c r="AX546" s="34"/>
      <c r="AY546" s="37"/>
      <c r="AZ546" s="35"/>
      <c r="BA546" s="34"/>
      <c r="BB546" s="37"/>
      <c r="BC5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6" s="7"/>
      <c r="BF546" t="str">
        <f>IF(Table1[[#This Row],[Date]]="","","&amp;lt;VOUCHER REMOTEID="&amp;""""&amp;$A$11&amp;$A$13&amp;ROW()&amp;""""&amp;" VCHTYPE="""&amp;F546&amp;""" ACTION="""&amp;"Create"&amp;"""&amp;gt;")</f>
        <v/>
      </c>
      <c r="BG546" t="str">
        <f>IF(Table1[[#This Row],[Date]]="","",TEXT(Table1[[#This Row],[Date]],"yyyymmdd"))</f>
        <v/>
      </c>
      <c r="BH546" t="str">
        <f>Table1[[#This Row],[Date2]]</f>
        <v/>
      </c>
      <c r="BI546" t="str">
        <f>IF(Table1[[#This Row],[Date]]="","",Table1[[#This Row],[Voucher Type]])</f>
        <v/>
      </c>
      <c r="BJ546" t="str">
        <f>IF(Table1[[#This Row],[Ref No / Invoice No]]="","",Table1[[#This Row],[Ref No / Invoice No]])</f>
        <v/>
      </c>
      <c r="BK546" t="str">
        <f>IF(Table1[[#This Row],[Voucher No]]="","",Table1[[#This Row],[Voucher No]])</f>
        <v/>
      </c>
      <c r="BL546" t="str">
        <f>IF(Table1[[#This Row],[Date]]="","",Table1[[#This Row],[Narration]])</f>
        <v/>
      </c>
      <c r="BM546" t="str">
        <f>IF(Table1[[#This Row],[Date]]="","",$A$11&amp;$A$13&amp;ROW())</f>
        <v/>
      </c>
      <c r="BN546" t="str">
        <f>IF(Table1[[#This Row],[Date]]="","",$A$13)</f>
        <v/>
      </c>
      <c r="BP546" t="str">
        <f>IF(Table1[[#This Row],[Ledger 1]]="","","No")</f>
        <v/>
      </c>
      <c r="BQ546" t="str">
        <f>IF(Table1[[#This Row],[Date]]="","",IF(Table1[[#This Row],[Effect 1]]="Dr.","Yes","No"))</f>
        <v/>
      </c>
      <c r="BR546" t="str">
        <f>IF(Table1[[#This Row],[Date]]="","",Table1[[#This Row],[Ledger 1]])</f>
        <v/>
      </c>
      <c r="BS546" t="str">
        <f>IF(Table1[[#This Row],[Date]]="","",IF(Table1[[#This Row],[Effect 1]]="Dr.",-Table1[[#This Row],[Amount 1]],Table1[[#This Row],[Amount 1]]))</f>
        <v/>
      </c>
      <c r="BV546" t="str">
        <f>IF(Table1[[#This Row],[Ledger 2]]="","","No")</f>
        <v/>
      </c>
      <c r="BW546" t="str">
        <f>IF(Table1[[#This Row],[Date]]="","",IF(Table1[[#This Row],[Effect 2]]="Dr.","Yes","No"))</f>
        <v/>
      </c>
      <c r="BX546" t="str">
        <f>IF(Table1[[#This Row],[Date]]="","",Table1[[#This Row],[Ledger 2]])</f>
        <v/>
      </c>
      <c r="BY546" t="str">
        <f>IF(Table1[[#This Row],[Date]]="","",IF(Table1[[#This Row],[Effect 2]]="Dr.",-Table1[[#This Row],[Amount 2]],Table1[[#This Row],[Amount 2]]))</f>
        <v/>
      </c>
      <c r="CB546" t="str">
        <f>IF(Table1[[#This Row],[Ledger 3]]="","","No")</f>
        <v/>
      </c>
      <c r="CC546" t="str">
        <f>IF(Table1[[#This Row],[Ledger 3]]="","",IF(Table1[[#This Row],[Effect 3]]="Dr.","Yes","No"))</f>
        <v/>
      </c>
      <c r="CD546" t="str">
        <f>IF(Table1[[#This Row],[Ledger 3]]="","",Table1[[#This Row],[Ledger 3]])</f>
        <v/>
      </c>
      <c r="CE546" t="str">
        <f>IF(Table1[[#This Row],[Ledger 3]]="","",IF(Table1[[#This Row],[Effect 3]]="Dr.",-Table1[[#This Row],[Amount 3]],Table1[[#This Row],[Amount 3]]))</f>
        <v/>
      </c>
      <c r="CH546" t="str">
        <f>IF(Table1[[#This Row],[Ledger 4]]="","","No")</f>
        <v/>
      </c>
      <c r="CI546" t="str">
        <f>IF(Table1[[#This Row],[Ledger 4]]="","",IF(Table1[[#This Row],[Effect 4]]="Dr.","Yes","No"))</f>
        <v/>
      </c>
      <c r="CJ546" t="str">
        <f>IF(Table1[[#This Row],[Ledger 4]]="","",Table1[[#This Row],[Ledger 4]])</f>
        <v/>
      </c>
      <c r="CK546" t="str">
        <f>IF(Table1[[#This Row],[Ledger 4]]="","",IF(Table1[[#This Row],[Effect 4]]="Dr.",-Table1[[#This Row],[Amount 4]],Table1[[#This Row],[Amount 4]]))</f>
        <v/>
      </c>
      <c r="CN546" t="str">
        <f>IF(Table1[[#This Row],[Ledger 5]]="","","No")</f>
        <v/>
      </c>
      <c r="CO546" t="str">
        <f>IF(Table1[[#This Row],[Ledger 5]]="","",IF(Table1[[#This Row],[Effect 5]]="Dr.","Yes","No"))</f>
        <v/>
      </c>
      <c r="CP546" t="str">
        <f>IF(Table1[[#This Row],[Ledger 5]]="","",Table1[[#This Row],[Ledger 5]])</f>
        <v/>
      </c>
      <c r="CQ546" t="str">
        <f>IF(Table1[[#This Row],[Ledger 5]]="","",IF(Table1[[#This Row],[Effect 5]]="Dr.",-Table1[[#This Row],[Amount 5]],Table1[[#This Row],[Amount 5]]))</f>
        <v/>
      </c>
      <c r="CT546" t="str">
        <f>IF(Table1[[#This Row],[Ledger 6]]="","","No")</f>
        <v/>
      </c>
      <c r="CU546" t="str">
        <f>IF(Table1[[#This Row],[Ledger 6]]="","",IF(Table1[[#This Row],[Effect 6]]="Dr.","Yes","No"))</f>
        <v/>
      </c>
      <c r="CV546" t="str">
        <f>IF(Table1[[#This Row],[Ledger 6]]="","",Table1[[#This Row],[Ledger 6]])</f>
        <v/>
      </c>
      <c r="CW546" t="str">
        <f>IF(Table1[[#This Row],[Ledger 6]]="","",IF(Table1[[#This Row],[Effect 6]]="Dr.",-Table1[[#This Row],[Amount 6]],Table1[[#This Row],[Amount 6]]))</f>
        <v/>
      </c>
      <c r="CZ546" t="str">
        <f>IF(Table1[[#This Row],[Ledger 7]]="","","No")</f>
        <v/>
      </c>
      <c r="DA546" t="str">
        <f>IF(Table1[[#This Row],[Ledger 7]]="","",IF(Table1[[#This Row],[Effect 7]]="Dr.","Yes","No"))</f>
        <v/>
      </c>
      <c r="DB546" t="str">
        <f>IF(Table1[[#This Row],[Ledger 7]]="","",Table1[[#This Row],[Ledger 7]])</f>
        <v/>
      </c>
      <c r="DC546" t="str">
        <f>IF(Table1[[#This Row],[Ledger 7]]="","",IF(Table1[[#This Row],[Effect 7]]="Dr.",-Table1[[#This Row],[Amount 7]],Table1[[#This Row],[Amount 7]]))</f>
        <v/>
      </c>
      <c r="DF546" t="str">
        <f>IF(Table1[[#This Row],[Ledger 8]]="","","No")</f>
        <v/>
      </c>
      <c r="DG546" t="str">
        <f>IF(Table1[[#This Row],[Ledger 8]]="","",IF(Table1[[#This Row],[Effect 8]]="Dr.","Yes","No"))</f>
        <v/>
      </c>
      <c r="DH546" t="str">
        <f>IF(Table1[[#This Row],[Ledger 8]]="","",Table1[[#This Row],[Ledger 8]])</f>
        <v/>
      </c>
      <c r="DI546" t="str">
        <f>IF(Table1[[#This Row],[Ledger 8]]="","",IF(Table1[[#This Row],[Effect 8]]="Dr.",-Table1[[#This Row],[Amount 8]],Table1[[#This Row],[Amount 8]]))</f>
        <v/>
      </c>
      <c r="DL546" t="str">
        <f>IF(Table1[[#This Row],[Ledger 9]]="","","No")</f>
        <v/>
      </c>
      <c r="DM546" t="str">
        <f>IF(Table1[[#This Row],[Ledger 9]]="","",IF(Table1[[#This Row],[Effect 9]]="Dr.","Yes","No"))</f>
        <v/>
      </c>
      <c r="DN546" t="str">
        <f>IF(Table1[[#This Row],[Ledger 9]]="","",Table1[[#This Row],[Ledger 9]])</f>
        <v/>
      </c>
      <c r="DO546" t="str">
        <f>IF(Table1[[#This Row],[Ledger 9]]="","",IF(Table1[[#This Row],[Effect 9]]="Dr.",-Table1[[#This Row],[Amount 9]],Table1[[#This Row],[Amount 9]]))</f>
        <v/>
      </c>
      <c r="DR546" t="str">
        <f>IF(Table1[[#This Row],[Ledger 10]]="","","No")</f>
        <v/>
      </c>
      <c r="DS546" t="str">
        <f>IF(Table1[[#This Row],[Ledger 10]]="","",IF(Table1[[#This Row],[Effect 10]]="Dr.","Yes","No"))</f>
        <v/>
      </c>
      <c r="DT546" t="str">
        <f>IF(Table1[[#This Row],[Ledger 10]]="","",Table1[[#This Row],[Ledger 10]])</f>
        <v/>
      </c>
      <c r="DU546" t="str">
        <f>IF(Table1[[#This Row],[Ledger 10]]="","",IF(Table1[[#This Row],[Effect 10]]="Dr.",-Table1[[#This Row],[Amount 10]],Table1[[#This Row],[Amount 10]]))</f>
        <v/>
      </c>
      <c r="DX546" t="str">
        <f>IF(Table1[[#This Row],[Ledger 11]]="","","No")</f>
        <v/>
      </c>
      <c r="DY546" t="str">
        <f>IF(Table1[[#This Row],[Ledger 11]]="","",IF(Table1[[#This Row],[Effect 11]]="Dr.","Yes","No"))</f>
        <v/>
      </c>
      <c r="DZ546" t="str">
        <f>IF(Table1[[#This Row],[Ledger 11]]="","",Table1[[#This Row],[Ledger 11]])</f>
        <v/>
      </c>
      <c r="EA546" t="str">
        <f>IF(Table1[[#This Row],[Ledger 11]]="","",IF(Table1[[#This Row],[Effect 11]]="Dr.",-Table1[[#This Row],[Amount 11]],Table1[[#This Row],[Amount 11]]))</f>
        <v/>
      </c>
      <c r="ED546" t="str">
        <f>IF(Table1[[#This Row],[Ledger 12]]="","","No")</f>
        <v/>
      </c>
      <c r="EE546" t="str">
        <f>IF(Table1[[#This Row],[Ledger 12]]="","",IF(Table1[[#This Row],[Effect 12]]="Dr.","Yes","No"))</f>
        <v/>
      </c>
      <c r="EF546" t="str">
        <f>IF(Table1[[#This Row],[Ledger 12]]="","",Table1[[#This Row],[Ledger 12]])</f>
        <v/>
      </c>
      <c r="EG546" t="str">
        <f>IF(Table1[[#This Row],[Ledger 12]]="","",IF(Table1[[#This Row],[Effect 12]]="Dr.",-Table1[[#This Row],[Amount 12]],Table1[[#This Row],[Amount 12]]))</f>
        <v/>
      </c>
      <c r="EJ546" t="str">
        <f>IF(Table1[[#This Row],[Ledger 13]]="","","No")</f>
        <v/>
      </c>
      <c r="EK546" t="str">
        <f>IF(Table1[[#This Row],[Ledger 13]]="","",IF(Table1[[#This Row],[Effect 13]]="Dr.","Yes","No"))</f>
        <v/>
      </c>
      <c r="EL546" t="str">
        <f>IF(Table1[[#This Row],[Ledger 13]]="","",Table1[[#This Row],[Ledger 13]])</f>
        <v/>
      </c>
      <c r="EM546" t="str">
        <f>IF(Table1[[#This Row],[Ledger 13]]="","",IF(Table1[[#This Row],[Effect 13]]="Dr.",-Table1[[#This Row],[Amount 13]],Table1[[#This Row],[Amount 13]]))</f>
        <v/>
      </c>
      <c r="EP546" t="str">
        <f>IF(Table1[[#This Row],[Ledger 14]]="","","No")</f>
        <v/>
      </c>
      <c r="EQ546" t="str">
        <f>IF(Table1[[#This Row],[Ledger 14]]="","",IF(Table1[[#This Row],[Effect 14]]="Dr.","Yes","No"))</f>
        <v/>
      </c>
      <c r="ER546" t="str">
        <f>IF(Table1[[#This Row],[Ledger 14]]="","",Table1[[#This Row],[Ledger 14]])</f>
        <v/>
      </c>
      <c r="ES546" t="str">
        <f>IF(Table1[[#This Row],[Ledger 14]]="","",IF(Table1[[#This Row],[Effect 14]]="Dr.",-Table1[[#This Row],[Amount 14]],Table1[[#This Row],[Amount 14]]))</f>
        <v/>
      </c>
      <c r="EV546" t="str">
        <f>IF(Table1[[#This Row],[Ledger 15]]="","","No")</f>
        <v/>
      </c>
      <c r="EW546" t="str">
        <f>IF(Table1[[#This Row],[Ledger 15]]="","",IF(Table1[[#This Row],[Effect 15]]="Dr.","Yes","No"))</f>
        <v/>
      </c>
      <c r="EX546" t="str">
        <f>IF(Table1[[#This Row],[Ledger 15]]="","",Table1[[#This Row],[Ledger 15]])</f>
        <v/>
      </c>
      <c r="EY546" t="str">
        <f>IF(Table1[[#This Row],[Ledger 15]]="","",IF(Table1[[#This Row],[Effect 15]]="Dr.",-Table1[[#This Row],[Amount 15]],Table1[[#This Row],[Amount 15]]))</f>
        <v/>
      </c>
      <c r="FD5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6">
        <f>IF(Table1[[#This Row],[Date]]="",0,IF(AND(Table1[[#This Row],[Date]]&gt;=$FE$2,Table1[[#This Row],[Date]]&lt;=$FE$3),0,1))</f>
        <v>0</v>
      </c>
      <c r="FF546">
        <f>IF(Table1[[#This Row],[Date]]="",0,IF(TYPE(VLOOKUP(Table1[[#This Row],[Voucher Type]],Table1[[#All],[Voucher Type Master]],1,FALSE))=16,1,0))</f>
        <v>0</v>
      </c>
      <c r="FG546">
        <f>IF(TYPE(IF(Table1[[#This Row],[Date]]="",0,IF(VLOOKUP(Table1[[#This Row],[Voucher Type]],$FY$5:$FZ$13,2,0)=Table1[[#This Row],[Effect 1]],0,1)))=16,1,0)</f>
        <v>0</v>
      </c>
      <c r="FH5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6">
        <f>IF(LEN(Table1[[#This Row],[Ledger 1]])&gt;0,IF(TYPE(VLOOKUP(Table1[[#This Row],[Ledger 1]],GZ:GZ,1,0))=16,1,0),0)</f>
        <v>0</v>
      </c>
      <c r="FJ546">
        <f>IF(LEN(Table1[[#This Row],[Ledger 2]])&gt;0,IF(TYPE(VLOOKUP(Table1[[#This Row],[Ledger 2]],GZ:GZ,1,0))=16,1,0),0)</f>
        <v>0</v>
      </c>
      <c r="FK546">
        <f>IF(LEN(Table1[[#This Row],[Ledger 3]])&gt;0,IF(TYPE(VLOOKUP(Table1[[#This Row],[Ledger 3]],GZ:GZ,1,0))=16,1,0),0)</f>
        <v>0</v>
      </c>
      <c r="FL546">
        <f>IF(LEN(Table1[[#This Row],[Ledger 4]])&gt;0,IF(TYPE(VLOOKUP(Table1[[#This Row],[Ledger 4]],GZ:GZ,1,0))=16,1,0),0)</f>
        <v>0</v>
      </c>
      <c r="FM546">
        <f>IF(LEN(Table1[[#This Row],[Ledger 5]])&gt;0,IF(TYPE(VLOOKUP(Table1[[#This Row],[Ledger 5]],GZ:GZ,1,0))=16,1,0),0)</f>
        <v>0</v>
      </c>
      <c r="FN546">
        <f>IF(LEN(Table1[[#This Row],[Ledger 6]])&gt;0,IF(TYPE(VLOOKUP(Table1[[#This Row],[Ledger 6]],$GZ:$GZ,1,0))=16,1,0),0)</f>
        <v>0</v>
      </c>
      <c r="FO546">
        <f>IF(LEN(Table1[[#This Row],[Ledger 7]])&gt;0,IF(TYPE(VLOOKUP(Table1[[#This Row],[Ledger 7]],$GZ:$GZ,1,0))=16,1,0),0)</f>
        <v>0</v>
      </c>
      <c r="FP546">
        <f>IF(LEN(Table1[[#This Row],[Ledger 8]])&gt;0,IF(TYPE(VLOOKUP(Table1[[#This Row],[Ledger 8]],$GZ:$GZ,1,0))=16,1,0),0)</f>
        <v>0</v>
      </c>
      <c r="FQ546">
        <f>IF(LEN(Table1[[#This Row],[Ledger 9]])&gt;0,IF(TYPE(VLOOKUP(Table1[[#This Row],[Ledger 9]],$GZ:$GZ,1,0))=16,1,0),0)</f>
        <v>0</v>
      </c>
      <c r="FR546">
        <f>IF(LEN(Table1[[#This Row],[Ledger 10]])&gt;0,IF(TYPE(VLOOKUP(Table1[[#This Row],[Ledger 10]],$GZ:$GZ,1,0))=16,1,0),0)</f>
        <v>0</v>
      </c>
      <c r="FS546">
        <f>IF(LEN(Table1[[#This Row],[Ledger 11]])&gt;0,IF(TYPE(VLOOKUP(Table1[[#This Row],[Ledger 11]],$GZ:$GZ,1,0))=16,1,0),0)</f>
        <v>0</v>
      </c>
      <c r="FT546">
        <f>IF(LEN(Table1[[#This Row],[Ledger 12]])&gt;0,IF(TYPE(VLOOKUP(Table1[[#This Row],[Ledger 12]],$GZ:$GZ,1,0))=16,1,0),0)</f>
        <v>0</v>
      </c>
      <c r="FU546">
        <f>IF(LEN(Table1[[#This Row],[Ledger 13]])&gt;0,IF(TYPE(VLOOKUP(Table1[[#This Row],[Ledger 13]],$GZ:$GZ,1,0))=16,1,0),0)</f>
        <v>0</v>
      </c>
      <c r="FV546">
        <f>IF(LEN(Table1[[#This Row],[Ledger 14]])&gt;0,IF(TYPE(VLOOKUP(Table1[[#This Row],[Ledger 14]],$GZ:$GZ,1,0))=16,1,0),0)</f>
        <v>0</v>
      </c>
      <c r="FW546">
        <f>IF(LEN(Table1[[#This Row],[Ledger 15]])&gt;0,IF(TYPE(VLOOKUP(Table1[[#This Row],[Ledger 15]],$GZ:$GZ,1,0))=16,1,0),0)</f>
        <v>0</v>
      </c>
    </row>
    <row r="547" spans="4:179" ht="33" customHeight="1" x14ac:dyDescent="0.45">
      <c r="D547" s="8">
        <f t="shared" si="17"/>
        <v>542</v>
      </c>
      <c r="E547" s="32"/>
      <c r="F547" s="34"/>
      <c r="G547" s="34"/>
      <c r="H547" s="34"/>
      <c r="I547" s="34"/>
      <c r="J547" s="38"/>
      <c r="K547" s="33"/>
      <c r="L547" s="36"/>
      <c r="M547" s="35"/>
      <c r="N547" s="34"/>
      <c r="O547" s="41"/>
      <c r="P547" s="35"/>
      <c r="Q547" s="34"/>
      <c r="R547" s="37"/>
      <c r="S547" s="35"/>
      <c r="T547" s="34"/>
      <c r="U547" s="37"/>
      <c r="V547" s="35"/>
      <c r="W547" s="34"/>
      <c r="X547" s="37"/>
      <c r="Y547" s="35"/>
      <c r="Z547" s="34"/>
      <c r="AA547" s="37"/>
      <c r="AB547" s="35"/>
      <c r="AC547" s="34"/>
      <c r="AD547" s="37"/>
      <c r="AE547" s="35"/>
      <c r="AF547" s="34"/>
      <c r="AG547" s="37"/>
      <c r="AH547" s="35"/>
      <c r="AI547" s="34"/>
      <c r="AJ547" s="37"/>
      <c r="AK547" s="35"/>
      <c r="AL547" s="34"/>
      <c r="AM547" s="37"/>
      <c r="AN547" s="35"/>
      <c r="AO547" s="34"/>
      <c r="AP547" s="37"/>
      <c r="AQ547" s="35"/>
      <c r="AR547" s="34"/>
      <c r="AS547" s="37"/>
      <c r="AT547" s="35"/>
      <c r="AU547" s="34"/>
      <c r="AV547" s="37"/>
      <c r="AW547" s="35"/>
      <c r="AX547" s="34"/>
      <c r="AY547" s="37"/>
      <c r="AZ547" s="35"/>
      <c r="BA547" s="34"/>
      <c r="BB547" s="37"/>
      <c r="BC5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7" s="7"/>
      <c r="BF547" t="str">
        <f>IF(Table1[[#This Row],[Date]]="","","&amp;lt;VOUCHER REMOTEID="&amp;""""&amp;$A$11&amp;$A$13&amp;ROW()&amp;""""&amp;" VCHTYPE="""&amp;F547&amp;""" ACTION="""&amp;"Create"&amp;"""&amp;gt;")</f>
        <v/>
      </c>
      <c r="BG547" t="str">
        <f>IF(Table1[[#This Row],[Date]]="","",TEXT(Table1[[#This Row],[Date]],"yyyymmdd"))</f>
        <v/>
      </c>
      <c r="BH547" t="str">
        <f>Table1[[#This Row],[Date2]]</f>
        <v/>
      </c>
      <c r="BI547" t="str">
        <f>IF(Table1[[#This Row],[Date]]="","",Table1[[#This Row],[Voucher Type]])</f>
        <v/>
      </c>
      <c r="BJ547" t="str">
        <f>IF(Table1[[#This Row],[Ref No / Invoice No]]="","",Table1[[#This Row],[Ref No / Invoice No]])</f>
        <v/>
      </c>
      <c r="BK547" t="str">
        <f>IF(Table1[[#This Row],[Voucher No]]="","",Table1[[#This Row],[Voucher No]])</f>
        <v/>
      </c>
      <c r="BL547" t="str">
        <f>IF(Table1[[#This Row],[Date]]="","",Table1[[#This Row],[Narration]])</f>
        <v/>
      </c>
      <c r="BM547" t="str">
        <f>IF(Table1[[#This Row],[Date]]="","",$A$11&amp;$A$13&amp;ROW())</f>
        <v/>
      </c>
      <c r="BN547" t="str">
        <f>IF(Table1[[#This Row],[Date]]="","",$A$13)</f>
        <v/>
      </c>
      <c r="BP547" t="str">
        <f>IF(Table1[[#This Row],[Ledger 1]]="","","No")</f>
        <v/>
      </c>
      <c r="BQ547" t="str">
        <f>IF(Table1[[#This Row],[Date]]="","",IF(Table1[[#This Row],[Effect 1]]="Dr.","Yes","No"))</f>
        <v/>
      </c>
      <c r="BR547" t="str">
        <f>IF(Table1[[#This Row],[Date]]="","",Table1[[#This Row],[Ledger 1]])</f>
        <v/>
      </c>
      <c r="BS547" t="str">
        <f>IF(Table1[[#This Row],[Date]]="","",IF(Table1[[#This Row],[Effect 1]]="Dr.",-Table1[[#This Row],[Amount 1]],Table1[[#This Row],[Amount 1]]))</f>
        <v/>
      </c>
      <c r="BV547" t="str">
        <f>IF(Table1[[#This Row],[Ledger 2]]="","","No")</f>
        <v/>
      </c>
      <c r="BW547" t="str">
        <f>IF(Table1[[#This Row],[Date]]="","",IF(Table1[[#This Row],[Effect 2]]="Dr.","Yes","No"))</f>
        <v/>
      </c>
      <c r="BX547" t="str">
        <f>IF(Table1[[#This Row],[Date]]="","",Table1[[#This Row],[Ledger 2]])</f>
        <v/>
      </c>
      <c r="BY547" t="str">
        <f>IF(Table1[[#This Row],[Date]]="","",IF(Table1[[#This Row],[Effect 2]]="Dr.",-Table1[[#This Row],[Amount 2]],Table1[[#This Row],[Amount 2]]))</f>
        <v/>
      </c>
      <c r="CB547" t="str">
        <f>IF(Table1[[#This Row],[Ledger 3]]="","","No")</f>
        <v/>
      </c>
      <c r="CC547" t="str">
        <f>IF(Table1[[#This Row],[Ledger 3]]="","",IF(Table1[[#This Row],[Effect 3]]="Dr.","Yes","No"))</f>
        <v/>
      </c>
      <c r="CD547" t="str">
        <f>IF(Table1[[#This Row],[Ledger 3]]="","",Table1[[#This Row],[Ledger 3]])</f>
        <v/>
      </c>
      <c r="CE547" t="str">
        <f>IF(Table1[[#This Row],[Ledger 3]]="","",IF(Table1[[#This Row],[Effect 3]]="Dr.",-Table1[[#This Row],[Amount 3]],Table1[[#This Row],[Amount 3]]))</f>
        <v/>
      </c>
      <c r="CH547" t="str">
        <f>IF(Table1[[#This Row],[Ledger 4]]="","","No")</f>
        <v/>
      </c>
      <c r="CI547" t="str">
        <f>IF(Table1[[#This Row],[Ledger 4]]="","",IF(Table1[[#This Row],[Effect 4]]="Dr.","Yes","No"))</f>
        <v/>
      </c>
      <c r="CJ547" t="str">
        <f>IF(Table1[[#This Row],[Ledger 4]]="","",Table1[[#This Row],[Ledger 4]])</f>
        <v/>
      </c>
      <c r="CK547" t="str">
        <f>IF(Table1[[#This Row],[Ledger 4]]="","",IF(Table1[[#This Row],[Effect 4]]="Dr.",-Table1[[#This Row],[Amount 4]],Table1[[#This Row],[Amount 4]]))</f>
        <v/>
      </c>
      <c r="CN547" t="str">
        <f>IF(Table1[[#This Row],[Ledger 5]]="","","No")</f>
        <v/>
      </c>
      <c r="CO547" t="str">
        <f>IF(Table1[[#This Row],[Ledger 5]]="","",IF(Table1[[#This Row],[Effect 5]]="Dr.","Yes","No"))</f>
        <v/>
      </c>
      <c r="CP547" t="str">
        <f>IF(Table1[[#This Row],[Ledger 5]]="","",Table1[[#This Row],[Ledger 5]])</f>
        <v/>
      </c>
      <c r="CQ547" t="str">
        <f>IF(Table1[[#This Row],[Ledger 5]]="","",IF(Table1[[#This Row],[Effect 5]]="Dr.",-Table1[[#This Row],[Amount 5]],Table1[[#This Row],[Amount 5]]))</f>
        <v/>
      </c>
      <c r="CT547" t="str">
        <f>IF(Table1[[#This Row],[Ledger 6]]="","","No")</f>
        <v/>
      </c>
      <c r="CU547" t="str">
        <f>IF(Table1[[#This Row],[Ledger 6]]="","",IF(Table1[[#This Row],[Effect 6]]="Dr.","Yes","No"))</f>
        <v/>
      </c>
      <c r="CV547" t="str">
        <f>IF(Table1[[#This Row],[Ledger 6]]="","",Table1[[#This Row],[Ledger 6]])</f>
        <v/>
      </c>
      <c r="CW547" t="str">
        <f>IF(Table1[[#This Row],[Ledger 6]]="","",IF(Table1[[#This Row],[Effect 6]]="Dr.",-Table1[[#This Row],[Amount 6]],Table1[[#This Row],[Amount 6]]))</f>
        <v/>
      </c>
      <c r="CZ547" t="str">
        <f>IF(Table1[[#This Row],[Ledger 7]]="","","No")</f>
        <v/>
      </c>
      <c r="DA547" t="str">
        <f>IF(Table1[[#This Row],[Ledger 7]]="","",IF(Table1[[#This Row],[Effect 7]]="Dr.","Yes","No"))</f>
        <v/>
      </c>
      <c r="DB547" t="str">
        <f>IF(Table1[[#This Row],[Ledger 7]]="","",Table1[[#This Row],[Ledger 7]])</f>
        <v/>
      </c>
      <c r="DC547" t="str">
        <f>IF(Table1[[#This Row],[Ledger 7]]="","",IF(Table1[[#This Row],[Effect 7]]="Dr.",-Table1[[#This Row],[Amount 7]],Table1[[#This Row],[Amount 7]]))</f>
        <v/>
      </c>
      <c r="DF547" t="str">
        <f>IF(Table1[[#This Row],[Ledger 8]]="","","No")</f>
        <v/>
      </c>
      <c r="DG547" t="str">
        <f>IF(Table1[[#This Row],[Ledger 8]]="","",IF(Table1[[#This Row],[Effect 8]]="Dr.","Yes","No"))</f>
        <v/>
      </c>
      <c r="DH547" t="str">
        <f>IF(Table1[[#This Row],[Ledger 8]]="","",Table1[[#This Row],[Ledger 8]])</f>
        <v/>
      </c>
      <c r="DI547" t="str">
        <f>IF(Table1[[#This Row],[Ledger 8]]="","",IF(Table1[[#This Row],[Effect 8]]="Dr.",-Table1[[#This Row],[Amount 8]],Table1[[#This Row],[Amount 8]]))</f>
        <v/>
      </c>
      <c r="DL547" t="str">
        <f>IF(Table1[[#This Row],[Ledger 9]]="","","No")</f>
        <v/>
      </c>
      <c r="DM547" t="str">
        <f>IF(Table1[[#This Row],[Ledger 9]]="","",IF(Table1[[#This Row],[Effect 9]]="Dr.","Yes","No"))</f>
        <v/>
      </c>
      <c r="DN547" t="str">
        <f>IF(Table1[[#This Row],[Ledger 9]]="","",Table1[[#This Row],[Ledger 9]])</f>
        <v/>
      </c>
      <c r="DO547" t="str">
        <f>IF(Table1[[#This Row],[Ledger 9]]="","",IF(Table1[[#This Row],[Effect 9]]="Dr.",-Table1[[#This Row],[Amount 9]],Table1[[#This Row],[Amount 9]]))</f>
        <v/>
      </c>
      <c r="DR547" t="str">
        <f>IF(Table1[[#This Row],[Ledger 10]]="","","No")</f>
        <v/>
      </c>
      <c r="DS547" t="str">
        <f>IF(Table1[[#This Row],[Ledger 10]]="","",IF(Table1[[#This Row],[Effect 10]]="Dr.","Yes","No"))</f>
        <v/>
      </c>
      <c r="DT547" t="str">
        <f>IF(Table1[[#This Row],[Ledger 10]]="","",Table1[[#This Row],[Ledger 10]])</f>
        <v/>
      </c>
      <c r="DU547" t="str">
        <f>IF(Table1[[#This Row],[Ledger 10]]="","",IF(Table1[[#This Row],[Effect 10]]="Dr.",-Table1[[#This Row],[Amount 10]],Table1[[#This Row],[Amount 10]]))</f>
        <v/>
      </c>
      <c r="DX547" t="str">
        <f>IF(Table1[[#This Row],[Ledger 11]]="","","No")</f>
        <v/>
      </c>
      <c r="DY547" t="str">
        <f>IF(Table1[[#This Row],[Ledger 11]]="","",IF(Table1[[#This Row],[Effect 11]]="Dr.","Yes","No"))</f>
        <v/>
      </c>
      <c r="DZ547" t="str">
        <f>IF(Table1[[#This Row],[Ledger 11]]="","",Table1[[#This Row],[Ledger 11]])</f>
        <v/>
      </c>
      <c r="EA547" t="str">
        <f>IF(Table1[[#This Row],[Ledger 11]]="","",IF(Table1[[#This Row],[Effect 11]]="Dr.",-Table1[[#This Row],[Amount 11]],Table1[[#This Row],[Amount 11]]))</f>
        <v/>
      </c>
      <c r="ED547" t="str">
        <f>IF(Table1[[#This Row],[Ledger 12]]="","","No")</f>
        <v/>
      </c>
      <c r="EE547" t="str">
        <f>IF(Table1[[#This Row],[Ledger 12]]="","",IF(Table1[[#This Row],[Effect 12]]="Dr.","Yes","No"))</f>
        <v/>
      </c>
      <c r="EF547" t="str">
        <f>IF(Table1[[#This Row],[Ledger 12]]="","",Table1[[#This Row],[Ledger 12]])</f>
        <v/>
      </c>
      <c r="EG547" t="str">
        <f>IF(Table1[[#This Row],[Ledger 12]]="","",IF(Table1[[#This Row],[Effect 12]]="Dr.",-Table1[[#This Row],[Amount 12]],Table1[[#This Row],[Amount 12]]))</f>
        <v/>
      </c>
      <c r="EJ547" t="str">
        <f>IF(Table1[[#This Row],[Ledger 13]]="","","No")</f>
        <v/>
      </c>
      <c r="EK547" t="str">
        <f>IF(Table1[[#This Row],[Ledger 13]]="","",IF(Table1[[#This Row],[Effect 13]]="Dr.","Yes","No"))</f>
        <v/>
      </c>
      <c r="EL547" t="str">
        <f>IF(Table1[[#This Row],[Ledger 13]]="","",Table1[[#This Row],[Ledger 13]])</f>
        <v/>
      </c>
      <c r="EM547" t="str">
        <f>IF(Table1[[#This Row],[Ledger 13]]="","",IF(Table1[[#This Row],[Effect 13]]="Dr.",-Table1[[#This Row],[Amount 13]],Table1[[#This Row],[Amount 13]]))</f>
        <v/>
      </c>
      <c r="EP547" t="str">
        <f>IF(Table1[[#This Row],[Ledger 14]]="","","No")</f>
        <v/>
      </c>
      <c r="EQ547" t="str">
        <f>IF(Table1[[#This Row],[Ledger 14]]="","",IF(Table1[[#This Row],[Effect 14]]="Dr.","Yes","No"))</f>
        <v/>
      </c>
      <c r="ER547" t="str">
        <f>IF(Table1[[#This Row],[Ledger 14]]="","",Table1[[#This Row],[Ledger 14]])</f>
        <v/>
      </c>
      <c r="ES547" t="str">
        <f>IF(Table1[[#This Row],[Ledger 14]]="","",IF(Table1[[#This Row],[Effect 14]]="Dr.",-Table1[[#This Row],[Amount 14]],Table1[[#This Row],[Amount 14]]))</f>
        <v/>
      </c>
      <c r="EV547" t="str">
        <f>IF(Table1[[#This Row],[Ledger 15]]="","","No")</f>
        <v/>
      </c>
      <c r="EW547" t="str">
        <f>IF(Table1[[#This Row],[Ledger 15]]="","",IF(Table1[[#This Row],[Effect 15]]="Dr.","Yes","No"))</f>
        <v/>
      </c>
      <c r="EX547" t="str">
        <f>IF(Table1[[#This Row],[Ledger 15]]="","",Table1[[#This Row],[Ledger 15]])</f>
        <v/>
      </c>
      <c r="EY547" t="str">
        <f>IF(Table1[[#This Row],[Ledger 15]]="","",IF(Table1[[#This Row],[Effect 15]]="Dr.",-Table1[[#This Row],[Amount 15]],Table1[[#This Row],[Amount 15]]))</f>
        <v/>
      </c>
      <c r="FD5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7">
        <f>IF(Table1[[#This Row],[Date]]="",0,IF(AND(Table1[[#This Row],[Date]]&gt;=$FE$2,Table1[[#This Row],[Date]]&lt;=$FE$3),0,1))</f>
        <v>0</v>
      </c>
      <c r="FF547">
        <f>IF(Table1[[#This Row],[Date]]="",0,IF(TYPE(VLOOKUP(Table1[[#This Row],[Voucher Type]],Table1[[#All],[Voucher Type Master]],1,FALSE))=16,1,0))</f>
        <v>0</v>
      </c>
      <c r="FG547">
        <f>IF(TYPE(IF(Table1[[#This Row],[Date]]="",0,IF(VLOOKUP(Table1[[#This Row],[Voucher Type]],$FY$5:$FZ$13,2,0)=Table1[[#This Row],[Effect 1]],0,1)))=16,1,0)</f>
        <v>0</v>
      </c>
      <c r="FH5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7">
        <f>IF(LEN(Table1[[#This Row],[Ledger 1]])&gt;0,IF(TYPE(VLOOKUP(Table1[[#This Row],[Ledger 1]],GZ:GZ,1,0))=16,1,0),0)</f>
        <v>0</v>
      </c>
      <c r="FJ547">
        <f>IF(LEN(Table1[[#This Row],[Ledger 2]])&gt;0,IF(TYPE(VLOOKUP(Table1[[#This Row],[Ledger 2]],GZ:GZ,1,0))=16,1,0),0)</f>
        <v>0</v>
      </c>
      <c r="FK547">
        <f>IF(LEN(Table1[[#This Row],[Ledger 3]])&gt;0,IF(TYPE(VLOOKUP(Table1[[#This Row],[Ledger 3]],GZ:GZ,1,0))=16,1,0),0)</f>
        <v>0</v>
      </c>
      <c r="FL547">
        <f>IF(LEN(Table1[[#This Row],[Ledger 4]])&gt;0,IF(TYPE(VLOOKUP(Table1[[#This Row],[Ledger 4]],GZ:GZ,1,0))=16,1,0),0)</f>
        <v>0</v>
      </c>
      <c r="FM547">
        <f>IF(LEN(Table1[[#This Row],[Ledger 5]])&gt;0,IF(TYPE(VLOOKUP(Table1[[#This Row],[Ledger 5]],GZ:GZ,1,0))=16,1,0),0)</f>
        <v>0</v>
      </c>
      <c r="FN547">
        <f>IF(LEN(Table1[[#This Row],[Ledger 6]])&gt;0,IF(TYPE(VLOOKUP(Table1[[#This Row],[Ledger 6]],$GZ:$GZ,1,0))=16,1,0),0)</f>
        <v>0</v>
      </c>
      <c r="FO547">
        <f>IF(LEN(Table1[[#This Row],[Ledger 7]])&gt;0,IF(TYPE(VLOOKUP(Table1[[#This Row],[Ledger 7]],$GZ:$GZ,1,0))=16,1,0),0)</f>
        <v>0</v>
      </c>
      <c r="FP547">
        <f>IF(LEN(Table1[[#This Row],[Ledger 8]])&gt;0,IF(TYPE(VLOOKUP(Table1[[#This Row],[Ledger 8]],$GZ:$GZ,1,0))=16,1,0),0)</f>
        <v>0</v>
      </c>
      <c r="FQ547">
        <f>IF(LEN(Table1[[#This Row],[Ledger 9]])&gt;0,IF(TYPE(VLOOKUP(Table1[[#This Row],[Ledger 9]],$GZ:$GZ,1,0))=16,1,0),0)</f>
        <v>0</v>
      </c>
      <c r="FR547">
        <f>IF(LEN(Table1[[#This Row],[Ledger 10]])&gt;0,IF(TYPE(VLOOKUP(Table1[[#This Row],[Ledger 10]],$GZ:$GZ,1,0))=16,1,0),0)</f>
        <v>0</v>
      </c>
      <c r="FS547">
        <f>IF(LEN(Table1[[#This Row],[Ledger 11]])&gt;0,IF(TYPE(VLOOKUP(Table1[[#This Row],[Ledger 11]],$GZ:$GZ,1,0))=16,1,0),0)</f>
        <v>0</v>
      </c>
      <c r="FT547">
        <f>IF(LEN(Table1[[#This Row],[Ledger 12]])&gt;0,IF(TYPE(VLOOKUP(Table1[[#This Row],[Ledger 12]],$GZ:$GZ,1,0))=16,1,0),0)</f>
        <v>0</v>
      </c>
      <c r="FU547">
        <f>IF(LEN(Table1[[#This Row],[Ledger 13]])&gt;0,IF(TYPE(VLOOKUP(Table1[[#This Row],[Ledger 13]],$GZ:$GZ,1,0))=16,1,0),0)</f>
        <v>0</v>
      </c>
      <c r="FV547">
        <f>IF(LEN(Table1[[#This Row],[Ledger 14]])&gt;0,IF(TYPE(VLOOKUP(Table1[[#This Row],[Ledger 14]],$GZ:$GZ,1,0))=16,1,0),0)</f>
        <v>0</v>
      </c>
      <c r="FW547">
        <f>IF(LEN(Table1[[#This Row],[Ledger 15]])&gt;0,IF(TYPE(VLOOKUP(Table1[[#This Row],[Ledger 15]],$GZ:$GZ,1,0))=16,1,0),0)</f>
        <v>0</v>
      </c>
    </row>
    <row r="548" spans="4:179" ht="33" customHeight="1" x14ac:dyDescent="0.45">
      <c r="D548" s="8">
        <f t="shared" si="17"/>
        <v>543</v>
      </c>
      <c r="E548" s="32"/>
      <c r="F548" s="34"/>
      <c r="G548" s="34"/>
      <c r="H548" s="34"/>
      <c r="I548" s="34"/>
      <c r="J548" s="38"/>
      <c r="K548" s="33"/>
      <c r="L548" s="36"/>
      <c r="M548" s="35"/>
      <c r="N548" s="34"/>
      <c r="O548" s="41"/>
      <c r="P548" s="35"/>
      <c r="Q548" s="34"/>
      <c r="R548" s="37"/>
      <c r="S548" s="35"/>
      <c r="T548" s="34"/>
      <c r="U548" s="37"/>
      <c r="V548" s="35"/>
      <c r="W548" s="34"/>
      <c r="X548" s="37"/>
      <c r="Y548" s="35"/>
      <c r="Z548" s="34"/>
      <c r="AA548" s="37"/>
      <c r="AB548" s="35"/>
      <c r="AC548" s="34"/>
      <c r="AD548" s="37"/>
      <c r="AE548" s="35"/>
      <c r="AF548" s="34"/>
      <c r="AG548" s="37"/>
      <c r="AH548" s="35"/>
      <c r="AI548" s="34"/>
      <c r="AJ548" s="37"/>
      <c r="AK548" s="35"/>
      <c r="AL548" s="34"/>
      <c r="AM548" s="37"/>
      <c r="AN548" s="35"/>
      <c r="AO548" s="34"/>
      <c r="AP548" s="37"/>
      <c r="AQ548" s="35"/>
      <c r="AR548" s="34"/>
      <c r="AS548" s="37"/>
      <c r="AT548" s="35"/>
      <c r="AU548" s="34"/>
      <c r="AV548" s="37"/>
      <c r="AW548" s="35"/>
      <c r="AX548" s="34"/>
      <c r="AY548" s="37"/>
      <c r="AZ548" s="35"/>
      <c r="BA548" s="34"/>
      <c r="BB548" s="37"/>
      <c r="BC5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8" s="7"/>
      <c r="BF548" t="str">
        <f>IF(Table1[[#This Row],[Date]]="","","&amp;lt;VOUCHER REMOTEID="&amp;""""&amp;$A$11&amp;$A$13&amp;ROW()&amp;""""&amp;" VCHTYPE="""&amp;F548&amp;""" ACTION="""&amp;"Create"&amp;"""&amp;gt;")</f>
        <v/>
      </c>
      <c r="BG548" t="str">
        <f>IF(Table1[[#This Row],[Date]]="","",TEXT(Table1[[#This Row],[Date]],"yyyymmdd"))</f>
        <v/>
      </c>
      <c r="BH548" t="str">
        <f>Table1[[#This Row],[Date2]]</f>
        <v/>
      </c>
      <c r="BI548" t="str">
        <f>IF(Table1[[#This Row],[Date]]="","",Table1[[#This Row],[Voucher Type]])</f>
        <v/>
      </c>
      <c r="BJ548" t="str">
        <f>IF(Table1[[#This Row],[Ref No / Invoice No]]="","",Table1[[#This Row],[Ref No / Invoice No]])</f>
        <v/>
      </c>
      <c r="BK548" t="str">
        <f>IF(Table1[[#This Row],[Voucher No]]="","",Table1[[#This Row],[Voucher No]])</f>
        <v/>
      </c>
      <c r="BL548" t="str">
        <f>IF(Table1[[#This Row],[Date]]="","",Table1[[#This Row],[Narration]])</f>
        <v/>
      </c>
      <c r="BM548" t="str">
        <f>IF(Table1[[#This Row],[Date]]="","",$A$11&amp;$A$13&amp;ROW())</f>
        <v/>
      </c>
      <c r="BN548" t="str">
        <f>IF(Table1[[#This Row],[Date]]="","",$A$13)</f>
        <v/>
      </c>
      <c r="BP548" t="str">
        <f>IF(Table1[[#This Row],[Ledger 1]]="","","No")</f>
        <v/>
      </c>
      <c r="BQ548" t="str">
        <f>IF(Table1[[#This Row],[Date]]="","",IF(Table1[[#This Row],[Effect 1]]="Dr.","Yes","No"))</f>
        <v/>
      </c>
      <c r="BR548" t="str">
        <f>IF(Table1[[#This Row],[Date]]="","",Table1[[#This Row],[Ledger 1]])</f>
        <v/>
      </c>
      <c r="BS548" t="str">
        <f>IF(Table1[[#This Row],[Date]]="","",IF(Table1[[#This Row],[Effect 1]]="Dr.",-Table1[[#This Row],[Amount 1]],Table1[[#This Row],[Amount 1]]))</f>
        <v/>
      </c>
      <c r="BV548" t="str">
        <f>IF(Table1[[#This Row],[Ledger 2]]="","","No")</f>
        <v/>
      </c>
      <c r="BW548" t="str">
        <f>IF(Table1[[#This Row],[Date]]="","",IF(Table1[[#This Row],[Effect 2]]="Dr.","Yes","No"))</f>
        <v/>
      </c>
      <c r="BX548" t="str">
        <f>IF(Table1[[#This Row],[Date]]="","",Table1[[#This Row],[Ledger 2]])</f>
        <v/>
      </c>
      <c r="BY548" t="str">
        <f>IF(Table1[[#This Row],[Date]]="","",IF(Table1[[#This Row],[Effect 2]]="Dr.",-Table1[[#This Row],[Amount 2]],Table1[[#This Row],[Amount 2]]))</f>
        <v/>
      </c>
      <c r="CB548" t="str">
        <f>IF(Table1[[#This Row],[Ledger 3]]="","","No")</f>
        <v/>
      </c>
      <c r="CC548" t="str">
        <f>IF(Table1[[#This Row],[Ledger 3]]="","",IF(Table1[[#This Row],[Effect 3]]="Dr.","Yes","No"))</f>
        <v/>
      </c>
      <c r="CD548" t="str">
        <f>IF(Table1[[#This Row],[Ledger 3]]="","",Table1[[#This Row],[Ledger 3]])</f>
        <v/>
      </c>
      <c r="CE548" t="str">
        <f>IF(Table1[[#This Row],[Ledger 3]]="","",IF(Table1[[#This Row],[Effect 3]]="Dr.",-Table1[[#This Row],[Amount 3]],Table1[[#This Row],[Amount 3]]))</f>
        <v/>
      </c>
      <c r="CH548" t="str">
        <f>IF(Table1[[#This Row],[Ledger 4]]="","","No")</f>
        <v/>
      </c>
      <c r="CI548" t="str">
        <f>IF(Table1[[#This Row],[Ledger 4]]="","",IF(Table1[[#This Row],[Effect 4]]="Dr.","Yes","No"))</f>
        <v/>
      </c>
      <c r="CJ548" t="str">
        <f>IF(Table1[[#This Row],[Ledger 4]]="","",Table1[[#This Row],[Ledger 4]])</f>
        <v/>
      </c>
      <c r="CK548" t="str">
        <f>IF(Table1[[#This Row],[Ledger 4]]="","",IF(Table1[[#This Row],[Effect 4]]="Dr.",-Table1[[#This Row],[Amount 4]],Table1[[#This Row],[Amount 4]]))</f>
        <v/>
      </c>
      <c r="CN548" t="str">
        <f>IF(Table1[[#This Row],[Ledger 5]]="","","No")</f>
        <v/>
      </c>
      <c r="CO548" t="str">
        <f>IF(Table1[[#This Row],[Ledger 5]]="","",IF(Table1[[#This Row],[Effect 5]]="Dr.","Yes","No"))</f>
        <v/>
      </c>
      <c r="CP548" t="str">
        <f>IF(Table1[[#This Row],[Ledger 5]]="","",Table1[[#This Row],[Ledger 5]])</f>
        <v/>
      </c>
      <c r="CQ548" t="str">
        <f>IF(Table1[[#This Row],[Ledger 5]]="","",IF(Table1[[#This Row],[Effect 5]]="Dr.",-Table1[[#This Row],[Amount 5]],Table1[[#This Row],[Amount 5]]))</f>
        <v/>
      </c>
      <c r="CT548" t="str">
        <f>IF(Table1[[#This Row],[Ledger 6]]="","","No")</f>
        <v/>
      </c>
      <c r="CU548" t="str">
        <f>IF(Table1[[#This Row],[Ledger 6]]="","",IF(Table1[[#This Row],[Effect 6]]="Dr.","Yes","No"))</f>
        <v/>
      </c>
      <c r="CV548" t="str">
        <f>IF(Table1[[#This Row],[Ledger 6]]="","",Table1[[#This Row],[Ledger 6]])</f>
        <v/>
      </c>
      <c r="CW548" t="str">
        <f>IF(Table1[[#This Row],[Ledger 6]]="","",IF(Table1[[#This Row],[Effect 6]]="Dr.",-Table1[[#This Row],[Amount 6]],Table1[[#This Row],[Amount 6]]))</f>
        <v/>
      </c>
      <c r="CZ548" t="str">
        <f>IF(Table1[[#This Row],[Ledger 7]]="","","No")</f>
        <v/>
      </c>
      <c r="DA548" t="str">
        <f>IF(Table1[[#This Row],[Ledger 7]]="","",IF(Table1[[#This Row],[Effect 7]]="Dr.","Yes","No"))</f>
        <v/>
      </c>
      <c r="DB548" t="str">
        <f>IF(Table1[[#This Row],[Ledger 7]]="","",Table1[[#This Row],[Ledger 7]])</f>
        <v/>
      </c>
      <c r="DC548" t="str">
        <f>IF(Table1[[#This Row],[Ledger 7]]="","",IF(Table1[[#This Row],[Effect 7]]="Dr.",-Table1[[#This Row],[Amount 7]],Table1[[#This Row],[Amount 7]]))</f>
        <v/>
      </c>
      <c r="DF548" t="str">
        <f>IF(Table1[[#This Row],[Ledger 8]]="","","No")</f>
        <v/>
      </c>
      <c r="DG548" t="str">
        <f>IF(Table1[[#This Row],[Ledger 8]]="","",IF(Table1[[#This Row],[Effect 8]]="Dr.","Yes","No"))</f>
        <v/>
      </c>
      <c r="DH548" t="str">
        <f>IF(Table1[[#This Row],[Ledger 8]]="","",Table1[[#This Row],[Ledger 8]])</f>
        <v/>
      </c>
      <c r="DI548" t="str">
        <f>IF(Table1[[#This Row],[Ledger 8]]="","",IF(Table1[[#This Row],[Effect 8]]="Dr.",-Table1[[#This Row],[Amount 8]],Table1[[#This Row],[Amount 8]]))</f>
        <v/>
      </c>
      <c r="DL548" t="str">
        <f>IF(Table1[[#This Row],[Ledger 9]]="","","No")</f>
        <v/>
      </c>
      <c r="DM548" t="str">
        <f>IF(Table1[[#This Row],[Ledger 9]]="","",IF(Table1[[#This Row],[Effect 9]]="Dr.","Yes","No"))</f>
        <v/>
      </c>
      <c r="DN548" t="str">
        <f>IF(Table1[[#This Row],[Ledger 9]]="","",Table1[[#This Row],[Ledger 9]])</f>
        <v/>
      </c>
      <c r="DO548" t="str">
        <f>IF(Table1[[#This Row],[Ledger 9]]="","",IF(Table1[[#This Row],[Effect 9]]="Dr.",-Table1[[#This Row],[Amount 9]],Table1[[#This Row],[Amount 9]]))</f>
        <v/>
      </c>
      <c r="DR548" t="str">
        <f>IF(Table1[[#This Row],[Ledger 10]]="","","No")</f>
        <v/>
      </c>
      <c r="DS548" t="str">
        <f>IF(Table1[[#This Row],[Ledger 10]]="","",IF(Table1[[#This Row],[Effect 10]]="Dr.","Yes","No"))</f>
        <v/>
      </c>
      <c r="DT548" t="str">
        <f>IF(Table1[[#This Row],[Ledger 10]]="","",Table1[[#This Row],[Ledger 10]])</f>
        <v/>
      </c>
      <c r="DU548" t="str">
        <f>IF(Table1[[#This Row],[Ledger 10]]="","",IF(Table1[[#This Row],[Effect 10]]="Dr.",-Table1[[#This Row],[Amount 10]],Table1[[#This Row],[Amount 10]]))</f>
        <v/>
      </c>
      <c r="DX548" t="str">
        <f>IF(Table1[[#This Row],[Ledger 11]]="","","No")</f>
        <v/>
      </c>
      <c r="DY548" t="str">
        <f>IF(Table1[[#This Row],[Ledger 11]]="","",IF(Table1[[#This Row],[Effect 11]]="Dr.","Yes","No"))</f>
        <v/>
      </c>
      <c r="DZ548" t="str">
        <f>IF(Table1[[#This Row],[Ledger 11]]="","",Table1[[#This Row],[Ledger 11]])</f>
        <v/>
      </c>
      <c r="EA548" t="str">
        <f>IF(Table1[[#This Row],[Ledger 11]]="","",IF(Table1[[#This Row],[Effect 11]]="Dr.",-Table1[[#This Row],[Amount 11]],Table1[[#This Row],[Amount 11]]))</f>
        <v/>
      </c>
      <c r="ED548" t="str">
        <f>IF(Table1[[#This Row],[Ledger 12]]="","","No")</f>
        <v/>
      </c>
      <c r="EE548" t="str">
        <f>IF(Table1[[#This Row],[Ledger 12]]="","",IF(Table1[[#This Row],[Effect 12]]="Dr.","Yes","No"))</f>
        <v/>
      </c>
      <c r="EF548" t="str">
        <f>IF(Table1[[#This Row],[Ledger 12]]="","",Table1[[#This Row],[Ledger 12]])</f>
        <v/>
      </c>
      <c r="EG548" t="str">
        <f>IF(Table1[[#This Row],[Ledger 12]]="","",IF(Table1[[#This Row],[Effect 12]]="Dr.",-Table1[[#This Row],[Amount 12]],Table1[[#This Row],[Amount 12]]))</f>
        <v/>
      </c>
      <c r="EJ548" t="str">
        <f>IF(Table1[[#This Row],[Ledger 13]]="","","No")</f>
        <v/>
      </c>
      <c r="EK548" t="str">
        <f>IF(Table1[[#This Row],[Ledger 13]]="","",IF(Table1[[#This Row],[Effect 13]]="Dr.","Yes","No"))</f>
        <v/>
      </c>
      <c r="EL548" t="str">
        <f>IF(Table1[[#This Row],[Ledger 13]]="","",Table1[[#This Row],[Ledger 13]])</f>
        <v/>
      </c>
      <c r="EM548" t="str">
        <f>IF(Table1[[#This Row],[Ledger 13]]="","",IF(Table1[[#This Row],[Effect 13]]="Dr.",-Table1[[#This Row],[Amount 13]],Table1[[#This Row],[Amount 13]]))</f>
        <v/>
      </c>
      <c r="EP548" t="str">
        <f>IF(Table1[[#This Row],[Ledger 14]]="","","No")</f>
        <v/>
      </c>
      <c r="EQ548" t="str">
        <f>IF(Table1[[#This Row],[Ledger 14]]="","",IF(Table1[[#This Row],[Effect 14]]="Dr.","Yes","No"))</f>
        <v/>
      </c>
      <c r="ER548" t="str">
        <f>IF(Table1[[#This Row],[Ledger 14]]="","",Table1[[#This Row],[Ledger 14]])</f>
        <v/>
      </c>
      <c r="ES548" t="str">
        <f>IF(Table1[[#This Row],[Ledger 14]]="","",IF(Table1[[#This Row],[Effect 14]]="Dr.",-Table1[[#This Row],[Amount 14]],Table1[[#This Row],[Amount 14]]))</f>
        <v/>
      </c>
      <c r="EV548" t="str">
        <f>IF(Table1[[#This Row],[Ledger 15]]="","","No")</f>
        <v/>
      </c>
      <c r="EW548" t="str">
        <f>IF(Table1[[#This Row],[Ledger 15]]="","",IF(Table1[[#This Row],[Effect 15]]="Dr.","Yes","No"))</f>
        <v/>
      </c>
      <c r="EX548" t="str">
        <f>IF(Table1[[#This Row],[Ledger 15]]="","",Table1[[#This Row],[Ledger 15]])</f>
        <v/>
      </c>
      <c r="EY548" t="str">
        <f>IF(Table1[[#This Row],[Ledger 15]]="","",IF(Table1[[#This Row],[Effect 15]]="Dr.",-Table1[[#This Row],[Amount 15]],Table1[[#This Row],[Amount 15]]))</f>
        <v/>
      </c>
      <c r="FD5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8">
        <f>IF(Table1[[#This Row],[Date]]="",0,IF(AND(Table1[[#This Row],[Date]]&gt;=$FE$2,Table1[[#This Row],[Date]]&lt;=$FE$3),0,1))</f>
        <v>0</v>
      </c>
      <c r="FF548">
        <f>IF(Table1[[#This Row],[Date]]="",0,IF(TYPE(VLOOKUP(Table1[[#This Row],[Voucher Type]],Table1[[#All],[Voucher Type Master]],1,FALSE))=16,1,0))</f>
        <v>0</v>
      </c>
      <c r="FG548">
        <f>IF(TYPE(IF(Table1[[#This Row],[Date]]="",0,IF(VLOOKUP(Table1[[#This Row],[Voucher Type]],$FY$5:$FZ$13,2,0)=Table1[[#This Row],[Effect 1]],0,1)))=16,1,0)</f>
        <v>0</v>
      </c>
      <c r="FH5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8">
        <f>IF(LEN(Table1[[#This Row],[Ledger 1]])&gt;0,IF(TYPE(VLOOKUP(Table1[[#This Row],[Ledger 1]],GZ:GZ,1,0))=16,1,0),0)</f>
        <v>0</v>
      </c>
      <c r="FJ548">
        <f>IF(LEN(Table1[[#This Row],[Ledger 2]])&gt;0,IF(TYPE(VLOOKUP(Table1[[#This Row],[Ledger 2]],GZ:GZ,1,0))=16,1,0),0)</f>
        <v>0</v>
      </c>
      <c r="FK548">
        <f>IF(LEN(Table1[[#This Row],[Ledger 3]])&gt;0,IF(TYPE(VLOOKUP(Table1[[#This Row],[Ledger 3]],GZ:GZ,1,0))=16,1,0),0)</f>
        <v>0</v>
      </c>
      <c r="FL548">
        <f>IF(LEN(Table1[[#This Row],[Ledger 4]])&gt;0,IF(TYPE(VLOOKUP(Table1[[#This Row],[Ledger 4]],GZ:GZ,1,0))=16,1,0),0)</f>
        <v>0</v>
      </c>
      <c r="FM548">
        <f>IF(LEN(Table1[[#This Row],[Ledger 5]])&gt;0,IF(TYPE(VLOOKUP(Table1[[#This Row],[Ledger 5]],GZ:GZ,1,0))=16,1,0),0)</f>
        <v>0</v>
      </c>
      <c r="FN548">
        <f>IF(LEN(Table1[[#This Row],[Ledger 6]])&gt;0,IF(TYPE(VLOOKUP(Table1[[#This Row],[Ledger 6]],$GZ:$GZ,1,0))=16,1,0),0)</f>
        <v>0</v>
      </c>
      <c r="FO548">
        <f>IF(LEN(Table1[[#This Row],[Ledger 7]])&gt;0,IF(TYPE(VLOOKUP(Table1[[#This Row],[Ledger 7]],$GZ:$GZ,1,0))=16,1,0),0)</f>
        <v>0</v>
      </c>
      <c r="FP548">
        <f>IF(LEN(Table1[[#This Row],[Ledger 8]])&gt;0,IF(TYPE(VLOOKUP(Table1[[#This Row],[Ledger 8]],$GZ:$GZ,1,0))=16,1,0),0)</f>
        <v>0</v>
      </c>
      <c r="FQ548">
        <f>IF(LEN(Table1[[#This Row],[Ledger 9]])&gt;0,IF(TYPE(VLOOKUP(Table1[[#This Row],[Ledger 9]],$GZ:$GZ,1,0))=16,1,0),0)</f>
        <v>0</v>
      </c>
      <c r="FR548">
        <f>IF(LEN(Table1[[#This Row],[Ledger 10]])&gt;0,IF(TYPE(VLOOKUP(Table1[[#This Row],[Ledger 10]],$GZ:$GZ,1,0))=16,1,0),0)</f>
        <v>0</v>
      </c>
      <c r="FS548">
        <f>IF(LEN(Table1[[#This Row],[Ledger 11]])&gt;0,IF(TYPE(VLOOKUP(Table1[[#This Row],[Ledger 11]],$GZ:$GZ,1,0))=16,1,0),0)</f>
        <v>0</v>
      </c>
      <c r="FT548">
        <f>IF(LEN(Table1[[#This Row],[Ledger 12]])&gt;0,IF(TYPE(VLOOKUP(Table1[[#This Row],[Ledger 12]],$GZ:$GZ,1,0))=16,1,0),0)</f>
        <v>0</v>
      </c>
      <c r="FU548">
        <f>IF(LEN(Table1[[#This Row],[Ledger 13]])&gt;0,IF(TYPE(VLOOKUP(Table1[[#This Row],[Ledger 13]],$GZ:$GZ,1,0))=16,1,0),0)</f>
        <v>0</v>
      </c>
      <c r="FV548">
        <f>IF(LEN(Table1[[#This Row],[Ledger 14]])&gt;0,IF(TYPE(VLOOKUP(Table1[[#This Row],[Ledger 14]],$GZ:$GZ,1,0))=16,1,0),0)</f>
        <v>0</v>
      </c>
      <c r="FW548">
        <f>IF(LEN(Table1[[#This Row],[Ledger 15]])&gt;0,IF(TYPE(VLOOKUP(Table1[[#This Row],[Ledger 15]],$GZ:$GZ,1,0))=16,1,0),0)</f>
        <v>0</v>
      </c>
    </row>
    <row r="549" spans="4:179" ht="33" customHeight="1" x14ac:dyDescent="0.45">
      <c r="D549" s="8">
        <f t="shared" si="17"/>
        <v>544</v>
      </c>
      <c r="E549" s="32"/>
      <c r="F549" s="34"/>
      <c r="G549" s="34"/>
      <c r="H549" s="34"/>
      <c r="I549" s="34"/>
      <c r="J549" s="38"/>
      <c r="K549" s="33"/>
      <c r="L549" s="36"/>
      <c r="M549" s="35"/>
      <c r="N549" s="34"/>
      <c r="O549" s="41"/>
      <c r="P549" s="35"/>
      <c r="Q549" s="34"/>
      <c r="R549" s="37"/>
      <c r="S549" s="35"/>
      <c r="T549" s="34"/>
      <c r="U549" s="37"/>
      <c r="V549" s="35"/>
      <c r="W549" s="34"/>
      <c r="X549" s="37"/>
      <c r="Y549" s="35"/>
      <c r="Z549" s="34"/>
      <c r="AA549" s="37"/>
      <c r="AB549" s="35"/>
      <c r="AC549" s="34"/>
      <c r="AD549" s="37"/>
      <c r="AE549" s="35"/>
      <c r="AF549" s="34"/>
      <c r="AG549" s="37"/>
      <c r="AH549" s="35"/>
      <c r="AI549" s="34"/>
      <c r="AJ549" s="37"/>
      <c r="AK549" s="35"/>
      <c r="AL549" s="34"/>
      <c r="AM549" s="37"/>
      <c r="AN549" s="35"/>
      <c r="AO549" s="34"/>
      <c r="AP549" s="37"/>
      <c r="AQ549" s="35"/>
      <c r="AR549" s="34"/>
      <c r="AS549" s="37"/>
      <c r="AT549" s="35"/>
      <c r="AU549" s="34"/>
      <c r="AV549" s="37"/>
      <c r="AW549" s="35"/>
      <c r="AX549" s="34"/>
      <c r="AY549" s="37"/>
      <c r="AZ549" s="35"/>
      <c r="BA549" s="34"/>
      <c r="BB549" s="37"/>
      <c r="BC5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49" s="7"/>
      <c r="BF549" t="str">
        <f>IF(Table1[[#This Row],[Date]]="","","&amp;lt;VOUCHER REMOTEID="&amp;""""&amp;$A$11&amp;$A$13&amp;ROW()&amp;""""&amp;" VCHTYPE="""&amp;F549&amp;""" ACTION="""&amp;"Create"&amp;"""&amp;gt;")</f>
        <v/>
      </c>
      <c r="BG549" t="str">
        <f>IF(Table1[[#This Row],[Date]]="","",TEXT(Table1[[#This Row],[Date]],"yyyymmdd"))</f>
        <v/>
      </c>
      <c r="BH549" t="str">
        <f>Table1[[#This Row],[Date2]]</f>
        <v/>
      </c>
      <c r="BI549" t="str">
        <f>IF(Table1[[#This Row],[Date]]="","",Table1[[#This Row],[Voucher Type]])</f>
        <v/>
      </c>
      <c r="BJ549" t="str">
        <f>IF(Table1[[#This Row],[Ref No / Invoice No]]="","",Table1[[#This Row],[Ref No / Invoice No]])</f>
        <v/>
      </c>
      <c r="BK549" t="str">
        <f>IF(Table1[[#This Row],[Voucher No]]="","",Table1[[#This Row],[Voucher No]])</f>
        <v/>
      </c>
      <c r="BL549" t="str">
        <f>IF(Table1[[#This Row],[Date]]="","",Table1[[#This Row],[Narration]])</f>
        <v/>
      </c>
      <c r="BM549" t="str">
        <f>IF(Table1[[#This Row],[Date]]="","",$A$11&amp;$A$13&amp;ROW())</f>
        <v/>
      </c>
      <c r="BN549" t="str">
        <f>IF(Table1[[#This Row],[Date]]="","",$A$13)</f>
        <v/>
      </c>
      <c r="BP549" t="str">
        <f>IF(Table1[[#This Row],[Ledger 1]]="","","No")</f>
        <v/>
      </c>
      <c r="BQ549" t="str">
        <f>IF(Table1[[#This Row],[Date]]="","",IF(Table1[[#This Row],[Effect 1]]="Dr.","Yes","No"))</f>
        <v/>
      </c>
      <c r="BR549" t="str">
        <f>IF(Table1[[#This Row],[Date]]="","",Table1[[#This Row],[Ledger 1]])</f>
        <v/>
      </c>
      <c r="BS549" t="str">
        <f>IF(Table1[[#This Row],[Date]]="","",IF(Table1[[#This Row],[Effect 1]]="Dr.",-Table1[[#This Row],[Amount 1]],Table1[[#This Row],[Amount 1]]))</f>
        <v/>
      </c>
      <c r="BV549" t="str">
        <f>IF(Table1[[#This Row],[Ledger 2]]="","","No")</f>
        <v/>
      </c>
      <c r="BW549" t="str">
        <f>IF(Table1[[#This Row],[Date]]="","",IF(Table1[[#This Row],[Effect 2]]="Dr.","Yes","No"))</f>
        <v/>
      </c>
      <c r="BX549" t="str">
        <f>IF(Table1[[#This Row],[Date]]="","",Table1[[#This Row],[Ledger 2]])</f>
        <v/>
      </c>
      <c r="BY549" t="str">
        <f>IF(Table1[[#This Row],[Date]]="","",IF(Table1[[#This Row],[Effect 2]]="Dr.",-Table1[[#This Row],[Amount 2]],Table1[[#This Row],[Amount 2]]))</f>
        <v/>
      </c>
      <c r="CB549" t="str">
        <f>IF(Table1[[#This Row],[Ledger 3]]="","","No")</f>
        <v/>
      </c>
      <c r="CC549" t="str">
        <f>IF(Table1[[#This Row],[Ledger 3]]="","",IF(Table1[[#This Row],[Effect 3]]="Dr.","Yes","No"))</f>
        <v/>
      </c>
      <c r="CD549" t="str">
        <f>IF(Table1[[#This Row],[Ledger 3]]="","",Table1[[#This Row],[Ledger 3]])</f>
        <v/>
      </c>
      <c r="CE549" t="str">
        <f>IF(Table1[[#This Row],[Ledger 3]]="","",IF(Table1[[#This Row],[Effect 3]]="Dr.",-Table1[[#This Row],[Amount 3]],Table1[[#This Row],[Amount 3]]))</f>
        <v/>
      </c>
      <c r="CH549" t="str">
        <f>IF(Table1[[#This Row],[Ledger 4]]="","","No")</f>
        <v/>
      </c>
      <c r="CI549" t="str">
        <f>IF(Table1[[#This Row],[Ledger 4]]="","",IF(Table1[[#This Row],[Effect 4]]="Dr.","Yes","No"))</f>
        <v/>
      </c>
      <c r="CJ549" t="str">
        <f>IF(Table1[[#This Row],[Ledger 4]]="","",Table1[[#This Row],[Ledger 4]])</f>
        <v/>
      </c>
      <c r="CK549" t="str">
        <f>IF(Table1[[#This Row],[Ledger 4]]="","",IF(Table1[[#This Row],[Effect 4]]="Dr.",-Table1[[#This Row],[Amount 4]],Table1[[#This Row],[Amount 4]]))</f>
        <v/>
      </c>
      <c r="CN549" t="str">
        <f>IF(Table1[[#This Row],[Ledger 5]]="","","No")</f>
        <v/>
      </c>
      <c r="CO549" t="str">
        <f>IF(Table1[[#This Row],[Ledger 5]]="","",IF(Table1[[#This Row],[Effect 5]]="Dr.","Yes","No"))</f>
        <v/>
      </c>
      <c r="CP549" t="str">
        <f>IF(Table1[[#This Row],[Ledger 5]]="","",Table1[[#This Row],[Ledger 5]])</f>
        <v/>
      </c>
      <c r="CQ549" t="str">
        <f>IF(Table1[[#This Row],[Ledger 5]]="","",IF(Table1[[#This Row],[Effect 5]]="Dr.",-Table1[[#This Row],[Amount 5]],Table1[[#This Row],[Amount 5]]))</f>
        <v/>
      </c>
      <c r="CT549" t="str">
        <f>IF(Table1[[#This Row],[Ledger 6]]="","","No")</f>
        <v/>
      </c>
      <c r="CU549" t="str">
        <f>IF(Table1[[#This Row],[Ledger 6]]="","",IF(Table1[[#This Row],[Effect 6]]="Dr.","Yes","No"))</f>
        <v/>
      </c>
      <c r="CV549" t="str">
        <f>IF(Table1[[#This Row],[Ledger 6]]="","",Table1[[#This Row],[Ledger 6]])</f>
        <v/>
      </c>
      <c r="CW549" t="str">
        <f>IF(Table1[[#This Row],[Ledger 6]]="","",IF(Table1[[#This Row],[Effect 6]]="Dr.",-Table1[[#This Row],[Amount 6]],Table1[[#This Row],[Amount 6]]))</f>
        <v/>
      </c>
      <c r="CZ549" t="str">
        <f>IF(Table1[[#This Row],[Ledger 7]]="","","No")</f>
        <v/>
      </c>
      <c r="DA549" t="str">
        <f>IF(Table1[[#This Row],[Ledger 7]]="","",IF(Table1[[#This Row],[Effect 7]]="Dr.","Yes","No"))</f>
        <v/>
      </c>
      <c r="DB549" t="str">
        <f>IF(Table1[[#This Row],[Ledger 7]]="","",Table1[[#This Row],[Ledger 7]])</f>
        <v/>
      </c>
      <c r="DC549" t="str">
        <f>IF(Table1[[#This Row],[Ledger 7]]="","",IF(Table1[[#This Row],[Effect 7]]="Dr.",-Table1[[#This Row],[Amount 7]],Table1[[#This Row],[Amount 7]]))</f>
        <v/>
      </c>
      <c r="DF549" t="str">
        <f>IF(Table1[[#This Row],[Ledger 8]]="","","No")</f>
        <v/>
      </c>
      <c r="DG549" t="str">
        <f>IF(Table1[[#This Row],[Ledger 8]]="","",IF(Table1[[#This Row],[Effect 8]]="Dr.","Yes","No"))</f>
        <v/>
      </c>
      <c r="DH549" t="str">
        <f>IF(Table1[[#This Row],[Ledger 8]]="","",Table1[[#This Row],[Ledger 8]])</f>
        <v/>
      </c>
      <c r="DI549" t="str">
        <f>IF(Table1[[#This Row],[Ledger 8]]="","",IF(Table1[[#This Row],[Effect 8]]="Dr.",-Table1[[#This Row],[Amount 8]],Table1[[#This Row],[Amount 8]]))</f>
        <v/>
      </c>
      <c r="DL549" t="str">
        <f>IF(Table1[[#This Row],[Ledger 9]]="","","No")</f>
        <v/>
      </c>
      <c r="DM549" t="str">
        <f>IF(Table1[[#This Row],[Ledger 9]]="","",IF(Table1[[#This Row],[Effect 9]]="Dr.","Yes","No"))</f>
        <v/>
      </c>
      <c r="DN549" t="str">
        <f>IF(Table1[[#This Row],[Ledger 9]]="","",Table1[[#This Row],[Ledger 9]])</f>
        <v/>
      </c>
      <c r="DO549" t="str">
        <f>IF(Table1[[#This Row],[Ledger 9]]="","",IF(Table1[[#This Row],[Effect 9]]="Dr.",-Table1[[#This Row],[Amount 9]],Table1[[#This Row],[Amount 9]]))</f>
        <v/>
      </c>
      <c r="DR549" t="str">
        <f>IF(Table1[[#This Row],[Ledger 10]]="","","No")</f>
        <v/>
      </c>
      <c r="DS549" t="str">
        <f>IF(Table1[[#This Row],[Ledger 10]]="","",IF(Table1[[#This Row],[Effect 10]]="Dr.","Yes","No"))</f>
        <v/>
      </c>
      <c r="DT549" t="str">
        <f>IF(Table1[[#This Row],[Ledger 10]]="","",Table1[[#This Row],[Ledger 10]])</f>
        <v/>
      </c>
      <c r="DU549" t="str">
        <f>IF(Table1[[#This Row],[Ledger 10]]="","",IF(Table1[[#This Row],[Effect 10]]="Dr.",-Table1[[#This Row],[Amount 10]],Table1[[#This Row],[Amount 10]]))</f>
        <v/>
      </c>
      <c r="DX549" t="str">
        <f>IF(Table1[[#This Row],[Ledger 11]]="","","No")</f>
        <v/>
      </c>
      <c r="DY549" t="str">
        <f>IF(Table1[[#This Row],[Ledger 11]]="","",IF(Table1[[#This Row],[Effect 11]]="Dr.","Yes","No"))</f>
        <v/>
      </c>
      <c r="DZ549" t="str">
        <f>IF(Table1[[#This Row],[Ledger 11]]="","",Table1[[#This Row],[Ledger 11]])</f>
        <v/>
      </c>
      <c r="EA549" t="str">
        <f>IF(Table1[[#This Row],[Ledger 11]]="","",IF(Table1[[#This Row],[Effect 11]]="Dr.",-Table1[[#This Row],[Amount 11]],Table1[[#This Row],[Amount 11]]))</f>
        <v/>
      </c>
      <c r="ED549" t="str">
        <f>IF(Table1[[#This Row],[Ledger 12]]="","","No")</f>
        <v/>
      </c>
      <c r="EE549" t="str">
        <f>IF(Table1[[#This Row],[Ledger 12]]="","",IF(Table1[[#This Row],[Effect 12]]="Dr.","Yes","No"))</f>
        <v/>
      </c>
      <c r="EF549" t="str">
        <f>IF(Table1[[#This Row],[Ledger 12]]="","",Table1[[#This Row],[Ledger 12]])</f>
        <v/>
      </c>
      <c r="EG549" t="str">
        <f>IF(Table1[[#This Row],[Ledger 12]]="","",IF(Table1[[#This Row],[Effect 12]]="Dr.",-Table1[[#This Row],[Amount 12]],Table1[[#This Row],[Amount 12]]))</f>
        <v/>
      </c>
      <c r="EJ549" t="str">
        <f>IF(Table1[[#This Row],[Ledger 13]]="","","No")</f>
        <v/>
      </c>
      <c r="EK549" t="str">
        <f>IF(Table1[[#This Row],[Ledger 13]]="","",IF(Table1[[#This Row],[Effect 13]]="Dr.","Yes","No"))</f>
        <v/>
      </c>
      <c r="EL549" t="str">
        <f>IF(Table1[[#This Row],[Ledger 13]]="","",Table1[[#This Row],[Ledger 13]])</f>
        <v/>
      </c>
      <c r="EM549" t="str">
        <f>IF(Table1[[#This Row],[Ledger 13]]="","",IF(Table1[[#This Row],[Effect 13]]="Dr.",-Table1[[#This Row],[Amount 13]],Table1[[#This Row],[Amount 13]]))</f>
        <v/>
      </c>
      <c r="EP549" t="str">
        <f>IF(Table1[[#This Row],[Ledger 14]]="","","No")</f>
        <v/>
      </c>
      <c r="EQ549" t="str">
        <f>IF(Table1[[#This Row],[Ledger 14]]="","",IF(Table1[[#This Row],[Effect 14]]="Dr.","Yes","No"))</f>
        <v/>
      </c>
      <c r="ER549" t="str">
        <f>IF(Table1[[#This Row],[Ledger 14]]="","",Table1[[#This Row],[Ledger 14]])</f>
        <v/>
      </c>
      <c r="ES549" t="str">
        <f>IF(Table1[[#This Row],[Ledger 14]]="","",IF(Table1[[#This Row],[Effect 14]]="Dr.",-Table1[[#This Row],[Amount 14]],Table1[[#This Row],[Amount 14]]))</f>
        <v/>
      </c>
      <c r="EV549" t="str">
        <f>IF(Table1[[#This Row],[Ledger 15]]="","","No")</f>
        <v/>
      </c>
      <c r="EW549" t="str">
        <f>IF(Table1[[#This Row],[Ledger 15]]="","",IF(Table1[[#This Row],[Effect 15]]="Dr.","Yes","No"))</f>
        <v/>
      </c>
      <c r="EX549" t="str">
        <f>IF(Table1[[#This Row],[Ledger 15]]="","",Table1[[#This Row],[Ledger 15]])</f>
        <v/>
      </c>
      <c r="EY549" t="str">
        <f>IF(Table1[[#This Row],[Ledger 15]]="","",IF(Table1[[#This Row],[Effect 15]]="Dr.",-Table1[[#This Row],[Amount 15]],Table1[[#This Row],[Amount 15]]))</f>
        <v/>
      </c>
      <c r="FD5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49">
        <f>IF(Table1[[#This Row],[Date]]="",0,IF(AND(Table1[[#This Row],[Date]]&gt;=$FE$2,Table1[[#This Row],[Date]]&lt;=$FE$3),0,1))</f>
        <v>0</v>
      </c>
      <c r="FF549">
        <f>IF(Table1[[#This Row],[Date]]="",0,IF(TYPE(VLOOKUP(Table1[[#This Row],[Voucher Type]],Table1[[#All],[Voucher Type Master]],1,FALSE))=16,1,0))</f>
        <v>0</v>
      </c>
      <c r="FG549">
        <f>IF(TYPE(IF(Table1[[#This Row],[Date]]="",0,IF(VLOOKUP(Table1[[#This Row],[Voucher Type]],$FY$5:$FZ$13,2,0)=Table1[[#This Row],[Effect 1]],0,1)))=16,1,0)</f>
        <v>0</v>
      </c>
      <c r="FH5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49">
        <f>IF(LEN(Table1[[#This Row],[Ledger 1]])&gt;0,IF(TYPE(VLOOKUP(Table1[[#This Row],[Ledger 1]],GZ:GZ,1,0))=16,1,0),0)</f>
        <v>0</v>
      </c>
      <c r="FJ549">
        <f>IF(LEN(Table1[[#This Row],[Ledger 2]])&gt;0,IF(TYPE(VLOOKUP(Table1[[#This Row],[Ledger 2]],GZ:GZ,1,0))=16,1,0),0)</f>
        <v>0</v>
      </c>
      <c r="FK549">
        <f>IF(LEN(Table1[[#This Row],[Ledger 3]])&gt;0,IF(TYPE(VLOOKUP(Table1[[#This Row],[Ledger 3]],GZ:GZ,1,0))=16,1,0),0)</f>
        <v>0</v>
      </c>
      <c r="FL549">
        <f>IF(LEN(Table1[[#This Row],[Ledger 4]])&gt;0,IF(TYPE(VLOOKUP(Table1[[#This Row],[Ledger 4]],GZ:GZ,1,0))=16,1,0),0)</f>
        <v>0</v>
      </c>
      <c r="FM549">
        <f>IF(LEN(Table1[[#This Row],[Ledger 5]])&gt;0,IF(TYPE(VLOOKUP(Table1[[#This Row],[Ledger 5]],GZ:GZ,1,0))=16,1,0),0)</f>
        <v>0</v>
      </c>
      <c r="FN549">
        <f>IF(LEN(Table1[[#This Row],[Ledger 6]])&gt;0,IF(TYPE(VLOOKUP(Table1[[#This Row],[Ledger 6]],$GZ:$GZ,1,0))=16,1,0),0)</f>
        <v>0</v>
      </c>
      <c r="FO549">
        <f>IF(LEN(Table1[[#This Row],[Ledger 7]])&gt;0,IF(TYPE(VLOOKUP(Table1[[#This Row],[Ledger 7]],$GZ:$GZ,1,0))=16,1,0),0)</f>
        <v>0</v>
      </c>
      <c r="FP549">
        <f>IF(LEN(Table1[[#This Row],[Ledger 8]])&gt;0,IF(TYPE(VLOOKUP(Table1[[#This Row],[Ledger 8]],$GZ:$GZ,1,0))=16,1,0),0)</f>
        <v>0</v>
      </c>
      <c r="FQ549">
        <f>IF(LEN(Table1[[#This Row],[Ledger 9]])&gt;0,IF(TYPE(VLOOKUP(Table1[[#This Row],[Ledger 9]],$GZ:$GZ,1,0))=16,1,0),0)</f>
        <v>0</v>
      </c>
      <c r="FR549">
        <f>IF(LEN(Table1[[#This Row],[Ledger 10]])&gt;0,IF(TYPE(VLOOKUP(Table1[[#This Row],[Ledger 10]],$GZ:$GZ,1,0))=16,1,0),0)</f>
        <v>0</v>
      </c>
      <c r="FS549">
        <f>IF(LEN(Table1[[#This Row],[Ledger 11]])&gt;0,IF(TYPE(VLOOKUP(Table1[[#This Row],[Ledger 11]],$GZ:$GZ,1,0))=16,1,0),0)</f>
        <v>0</v>
      </c>
      <c r="FT549">
        <f>IF(LEN(Table1[[#This Row],[Ledger 12]])&gt;0,IF(TYPE(VLOOKUP(Table1[[#This Row],[Ledger 12]],$GZ:$GZ,1,0))=16,1,0),0)</f>
        <v>0</v>
      </c>
      <c r="FU549">
        <f>IF(LEN(Table1[[#This Row],[Ledger 13]])&gt;0,IF(TYPE(VLOOKUP(Table1[[#This Row],[Ledger 13]],$GZ:$GZ,1,0))=16,1,0),0)</f>
        <v>0</v>
      </c>
      <c r="FV549">
        <f>IF(LEN(Table1[[#This Row],[Ledger 14]])&gt;0,IF(TYPE(VLOOKUP(Table1[[#This Row],[Ledger 14]],$GZ:$GZ,1,0))=16,1,0),0)</f>
        <v>0</v>
      </c>
      <c r="FW549">
        <f>IF(LEN(Table1[[#This Row],[Ledger 15]])&gt;0,IF(TYPE(VLOOKUP(Table1[[#This Row],[Ledger 15]],$GZ:$GZ,1,0))=16,1,0),0)</f>
        <v>0</v>
      </c>
    </row>
    <row r="550" spans="4:179" ht="33" customHeight="1" x14ac:dyDescent="0.45">
      <c r="D550" s="8">
        <f t="shared" si="17"/>
        <v>545</v>
      </c>
      <c r="E550" s="32"/>
      <c r="F550" s="34"/>
      <c r="G550" s="34"/>
      <c r="H550" s="34"/>
      <c r="I550" s="34"/>
      <c r="J550" s="38"/>
      <c r="K550" s="33"/>
      <c r="L550" s="36"/>
      <c r="M550" s="35"/>
      <c r="N550" s="34"/>
      <c r="O550" s="41"/>
      <c r="P550" s="35"/>
      <c r="Q550" s="34"/>
      <c r="R550" s="37"/>
      <c r="S550" s="35"/>
      <c r="T550" s="34"/>
      <c r="U550" s="37"/>
      <c r="V550" s="35"/>
      <c r="W550" s="34"/>
      <c r="X550" s="37"/>
      <c r="Y550" s="35"/>
      <c r="Z550" s="34"/>
      <c r="AA550" s="37"/>
      <c r="AB550" s="35"/>
      <c r="AC550" s="34"/>
      <c r="AD550" s="37"/>
      <c r="AE550" s="35"/>
      <c r="AF550" s="34"/>
      <c r="AG550" s="37"/>
      <c r="AH550" s="35"/>
      <c r="AI550" s="34"/>
      <c r="AJ550" s="37"/>
      <c r="AK550" s="35"/>
      <c r="AL550" s="34"/>
      <c r="AM550" s="37"/>
      <c r="AN550" s="35"/>
      <c r="AO550" s="34"/>
      <c r="AP550" s="37"/>
      <c r="AQ550" s="35"/>
      <c r="AR550" s="34"/>
      <c r="AS550" s="37"/>
      <c r="AT550" s="35"/>
      <c r="AU550" s="34"/>
      <c r="AV550" s="37"/>
      <c r="AW550" s="35"/>
      <c r="AX550" s="34"/>
      <c r="AY550" s="37"/>
      <c r="AZ550" s="35"/>
      <c r="BA550" s="34"/>
      <c r="BB550" s="37"/>
      <c r="BC5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0" s="7"/>
      <c r="BF550" t="str">
        <f>IF(Table1[[#This Row],[Date]]="","","&amp;lt;VOUCHER REMOTEID="&amp;""""&amp;$A$11&amp;$A$13&amp;ROW()&amp;""""&amp;" VCHTYPE="""&amp;F550&amp;""" ACTION="""&amp;"Create"&amp;"""&amp;gt;")</f>
        <v/>
      </c>
      <c r="BG550" t="str">
        <f>IF(Table1[[#This Row],[Date]]="","",TEXT(Table1[[#This Row],[Date]],"yyyymmdd"))</f>
        <v/>
      </c>
      <c r="BH550" t="str">
        <f>Table1[[#This Row],[Date2]]</f>
        <v/>
      </c>
      <c r="BI550" t="str">
        <f>IF(Table1[[#This Row],[Date]]="","",Table1[[#This Row],[Voucher Type]])</f>
        <v/>
      </c>
      <c r="BJ550" t="str">
        <f>IF(Table1[[#This Row],[Ref No / Invoice No]]="","",Table1[[#This Row],[Ref No / Invoice No]])</f>
        <v/>
      </c>
      <c r="BK550" t="str">
        <f>IF(Table1[[#This Row],[Voucher No]]="","",Table1[[#This Row],[Voucher No]])</f>
        <v/>
      </c>
      <c r="BL550" t="str">
        <f>IF(Table1[[#This Row],[Date]]="","",Table1[[#This Row],[Narration]])</f>
        <v/>
      </c>
      <c r="BM550" t="str">
        <f>IF(Table1[[#This Row],[Date]]="","",$A$11&amp;$A$13&amp;ROW())</f>
        <v/>
      </c>
      <c r="BN550" t="str">
        <f>IF(Table1[[#This Row],[Date]]="","",$A$13)</f>
        <v/>
      </c>
      <c r="BP550" t="str">
        <f>IF(Table1[[#This Row],[Ledger 1]]="","","No")</f>
        <v/>
      </c>
      <c r="BQ550" t="str">
        <f>IF(Table1[[#This Row],[Date]]="","",IF(Table1[[#This Row],[Effect 1]]="Dr.","Yes","No"))</f>
        <v/>
      </c>
      <c r="BR550" t="str">
        <f>IF(Table1[[#This Row],[Date]]="","",Table1[[#This Row],[Ledger 1]])</f>
        <v/>
      </c>
      <c r="BS550" t="str">
        <f>IF(Table1[[#This Row],[Date]]="","",IF(Table1[[#This Row],[Effect 1]]="Dr.",-Table1[[#This Row],[Amount 1]],Table1[[#This Row],[Amount 1]]))</f>
        <v/>
      </c>
      <c r="BV550" t="str">
        <f>IF(Table1[[#This Row],[Ledger 2]]="","","No")</f>
        <v/>
      </c>
      <c r="BW550" t="str">
        <f>IF(Table1[[#This Row],[Date]]="","",IF(Table1[[#This Row],[Effect 2]]="Dr.","Yes","No"))</f>
        <v/>
      </c>
      <c r="BX550" t="str">
        <f>IF(Table1[[#This Row],[Date]]="","",Table1[[#This Row],[Ledger 2]])</f>
        <v/>
      </c>
      <c r="BY550" t="str">
        <f>IF(Table1[[#This Row],[Date]]="","",IF(Table1[[#This Row],[Effect 2]]="Dr.",-Table1[[#This Row],[Amount 2]],Table1[[#This Row],[Amount 2]]))</f>
        <v/>
      </c>
      <c r="CB550" t="str">
        <f>IF(Table1[[#This Row],[Ledger 3]]="","","No")</f>
        <v/>
      </c>
      <c r="CC550" t="str">
        <f>IF(Table1[[#This Row],[Ledger 3]]="","",IF(Table1[[#This Row],[Effect 3]]="Dr.","Yes","No"))</f>
        <v/>
      </c>
      <c r="CD550" t="str">
        <f>IF(Table1[[#This Row],[Ledger 3]]="","",Table1[[#This Row],[Ledger 3]])</f>
        <v/>
      </c>
      <c r="CE550" t="str">
        <f>IF(Table1[[#This Row],[Ledger 3]]="","",IF(Table1[[#This Row],[Effect 3]]="Dr.",-Table1[[#This Row],[Amount 3]],Table1[[#This Row],[Amount 3]]))</f>
        <v/>
      </c>
      <c r="CH550" t="str">
        <f>IF(Table1[[#This Row],[Ledger 4]]="","","No")</f>
        <v/>
      </c>
      <c r="CI550" t="str">
        <f>IF(Table1[[#This Row],[Ledger 4]]="","",IF(Table1[[#This Row],[Effect 4]]="Dr.","Yes","No"))</f>
        <v/>
      </c>
      <c r="CJ550" t="str">
        <f>IF(Table1[[#This Row],[Ledger 4]]="","",Table1[[#This Row],[Ledger 4]])</f>
        <v/>
      </c>
      <c r="CK550" t="str">
        <f>IF(Table1[[#This Row],[Ledger 4]]="","",IF(Table1[[#This Row],[Effect 4]]="Dr.",-Table1[[#This Row],[Amount 4]],Table1[[#This Row],[Amount 4]]))</f>
        <v/>
      </c>
      <c r="CN550" t="str">
        <f>IF(Table1[[#This Row],[Ledger 5]]="","","No")</f>
        <v/>
      </c>
      <c r="CO550" t="str">
        <f>IF(Table1[[#This Row],[Ledger 5]]="","",IF(Table1[[#This Row],[Effect 5]]="Dr.","Yes","No"))</f>
        <v/>
      </c>
      <c r="CP550" t="str">
        <f>IF(Table1[[#This Row],[Ledger 5]]="","",Table1[[#This Row],[Ledger 5]])</f>
        <v/>
      </c>
      <c r="CQ550" t="str">
        <f>IF(Table1[[#This Row],[Ledger 5]]="","",IF(Table1[[#This Row],[Effect 5]]="Dr.",-Table1[[#This Row],[Amount 5]],Table1[[#This Row],[Amount 5]]))</f>
        <v/>
      </c>
      <c r="CT550" t="str">
        <f>IF(Table1[[#This Row],[Ledger 6]]="","","No")</f>
        <v/>
      </c>
      <c r="CU550" t="str">
        <f>IF(Table1[[#This Row],[Ledger 6]]="","",IF(Table1[[#This Row],[Effect 6]]="Dr.","Yes","No"))</f>
        <v/>
      </c>
      <c r="CV550" t="str">
        <f>IF(Table1[[#This Row],[Ledger 6]]="","",Table1[[#This Row],[Ledger 6]])</f>
        <v/>
      </c>
      <c r="CW550" t="str">
        <f>IF(Table1[[#This Row],[Ledger 6]]="","",IF(Table1[[#This Row],[Effect 6]]="Dr.",-Table1[[#This Row],[Amount 6]],Table1[[#This Row],[Amount 6]]))</f>
        <v/>
      </c>
      <c r="CZ550" t="str">
        <f>IF(Table1[[#This Row],[Ledger 7]]="","","No")</f>
        <v/>
      </c>
      <c r="DA550" t="str">
        <f>IF(Table1[[#This Row],[Ledger 7]]="","",IF(Table1[[#This Row],[Effect 7]]="Dr.","Yes","No"))</f>
        <v/>
      </c>
      <c r="DB550" t="str">
        <f>IF(Table1[[#This Row],[Ledger 7]]="","",Table1[[#This Row],[Ledger 7]])</f>
        <v/>
      </c>
      <c r="DC550" t="str">
        <f>IF(Table1[[#This Row],[Ledger 7]]="","",IF(Table1[[#This Row],[Effect 7]]="Dr.",-Table1[[#This Row],[Amount 7]],Table1[[#This Row],[Amount 7]]))</f>
        <v/>
      </c>
      <c r="DF550" t="str">
        <f>IF(Table1[[#This Row],[Ledger 8]]="","","No")</f>
        <v/>
      </c>
      <c r="DG550" t="str">
        <f>IF(Table1[[#This Row],[Ledger 8]]="","",IF(Table1[[#This Row],[Effect 8]]="Dr.","Yes","No"))</f>
        <v/>
      </c>
      <c r="DH550" t="str">
        <f>IF(Table1[[#This Row],[Ledger 8]]="","",Table1[[#This Row],[Ledger 8]])</f>
        <v/>
      </c>
      <c r="DI550" t="str">
        <f>IF(Table1[[#This Row],[Ledger 8]]="","",IF(Table1[[#This Row],[Effect 8]]="Dr.",-Table1[[#This Row],[Amount 8]],Table1[[#This Row],[Amount 8]]))</f>
        <v/>
      </c>
      <c r="DL550" t="str">
        <f>IF(Table1[[#This Row],[Ledger 9]]="","","No")</f>
        <v/>
      </c>
      <c r="DM550" t="str">
        <f>IF(Table1[[#This Row],[Ledger 9]]="","",IF(Table1[[#This Row],[Effect 9]]="Dr.","Yes","No"))</f>
        <v/>
      </c>
      <c r="DN550" t="str">
        <f>IF(Table1[[#This Row],[Ledger 9]]="","",Table1[[#This Row],[Ledger 9]])</f>
        <v/>
      </c>
      <c r="DO550" t="str">
        <f>IF(Table1[[#This Row],[Ledger 9]]="","",IF(Table1[[#This Row],[Effect 9]]="Dr.",-Table1[[#This Row],[Amount 9]],Table1[[#This Row],[Amount 9]]))</f>
        <v/>
      </c>
      <c r="DR550" t="str">
        <f>IF(Table1[[#This Row],[Ledger 10]]="","","No")</f>
        <v/>
      </c>
      <c r="DS550" t="str">
        <f>IF(Table1[[#This Row],[Ledger 10]]="","",IF(Table1[[#This Row],[Effect 10]]="Dr.","Yes","No"))</f>
        <v/>
      </c>
      <c r="DT550" t="str">
        <f>IF(Table1[[#This Row],[Ledger 10]]="","",Table1[[#This Row],[Ledger 10]])</f>
        <v/>
      </c>
      <c r="DU550" t="str">
        <f>IF(Table1[[#This Row],[Ledger 10]]="","",IF(Table1[[#This Row],[Effect 10]]="Dr.",-Table1[[#This Row],[Amount 10]],Table1[[#This Row],[Amount 10]]))</f>
        <v/>
      </c>
      <c r="DX550" t="str">
        <f>IF(Table1[[#This Row],[Ledger 11]]="","","No")</f>
        <v/>
      </c>
      <c r="DY550" t="str">
        <f>IF(Table1[[#This Row],[Ledger 11]]="","",IF(Table1[[#This Row],[Effect 11]]="Dr.","Yes","No"))</f>
        <v/>
      </c>
      <c r="DZ550" t="str">
        <f>IF(Table1[[#This Row],[Ledger 11]]="","",Table1[[#This Row],[Ledger 11]])</f>
        <v/>
      </c>
      <c r="EA550" t="str">
        <f>IF(Table1[[#This Row],[Ledger 11]]="","",IF(Table1[[#This Row],[Effect 11]]="Dr.",-Table1[[#This Row],[Amount 11]],Table1[[#This Row],[Amount 11]]))</f>
        <v/>
      </c>
      <c r="ED550" t="str">
        <f>IF(Table1[[#This Row],[Ledger 12]]="","","No")</f>
        <v/>
      </c>
      <c r="EE550" t="str">
        <f>IF(Table1[[#This Row],[Ledger 12]]="","",IF(Table1[[#This Row],[Effect 12]]="Dr.","Yes","No"))</f>
        <v/>
      </c>
      <c r="EF550" t="str">
        <f>IF(Table1[[#This Row],[Ledger 12]]="","",Table1[[#This Row],[Ledger 12]])</f>
        <v/>
      </c>
      <c r="EG550" t="str">
        <f>IF(Table1[[#This Row],[Ledger 12]]="","",IF(Table1[[#This Row],[Effect 12]]="Dr.",-Table1[[#This Row],[Amount 12]],Table1[[#This Row],[Amount 12]]))</f>
        <v/>
      </c>
      <c r="EJ550" t="str">
        <f>IF(Table1[[#This Row],[Ledger 13]]="","","No")</f>
        <v/>
      </c>
      <c r="EK550" t="str">
        <f>IF(Table1[[#This Row],[Ledger 13]]="","",IF(Table1[[#This Row],[Effect 13]]="Dr.","Yes","No"))</f>
        <v/>
      </c>
      <c r="EL550" t="str">
        <f>IF(Table1[[#This Row],[Ledger 13]]="","",Table1[[#This Row],[Ledger 13]])</f>
        <v/>
      </c>
      <c r="EM550" t="str">
        <f>IF(Table1[[#This Row],[Ledger 13]]="","",IF(Table1[[#This Row],[Effect 13]]="Dr.",-Table1[[#This Row],[Amount 13]],Table1[[#This Row],[Amount 13]]))</f>
        <v/>
      </c>
      <c r="EP550" t="str">
        <f>IF(Table1[[#This Row],[Ledger 14]]="","","No")</f>
        <v/>
      </c>
      <c r="EQ550" t="str">
        <f>IF(Table1[[#This Row],[Ledger 14]]="","",IF(Table1[[#This Row],[Effect 14]]="Dr.","Yes","No"))</f>
        <v/>
      </c>
      <c r="ER550" t="str">
        <f>IF(Table1[[#This Row],[Ledger 14]]="","",Table1[[#This Row],[Ledger 14]])</f>
        <v/>
      </c>
      <c r="ES550" t="str">
        <f>IF(Table1[[#This Row],[Ledger 14]]="","",IF(Table1[[#This Row],[Effect 14]]="Dr.",-Table1[[#This Row],[Amount 14]],Table1[[#This Row],[Amount 14]]))</f>
        <v/>
      </c>
      <c r="EV550" t="str">
        <f>IF(Table1[[#This Row],[Ledger 15]]="","","No")</f>
        <v/>
      </c>
      <c r="EW550" t="str">
        <f>IF(Table1[[#This Row],[Ledger 15]]="","",IF(Table1[[#This Row],[Effect 15]]="Dr.","Yes","No"))</f>
        <v/>
      </c>
      <c r="EX550" t="str">
        <f>IF(Table1[[#This Row],[Ledger 15]]="","",Table1[[#This Row],[Ledger 15]])</f>
        <v/>
      </c>
      <c r="EY550" t="str">
        <f>IF(Table1[[#This Row],[Ledger 15]]="","",IF(Table1[[#This Row],[Effect 15]]="Dr.",-Table1[[#This Row],[Amount 15]],Table1[[#This Row],[Amount 15]]))</f>
        <v/>
      </c>
      <c r="FD5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0">
        <f>IF(Table1[[#This Row],[Date]]="",0,IF(AND(Table1[[#This Row],[Date]]&gt;=$FE$2,Table1[[#This Row],[Date]]&lt;=$FE$3),0,1))</f>
        <v>0</v>
      </c>
      <c r="FF550">
        <f>IF(Table1[[#This Row],[Date]]="",0,IF(TYPE(VLOOKUP(Table1[[#This Row],[Voucher Type]],Table1[[#All],[Voucher Type Master]],1,FALSE))=16,1,0))</f>
        <v>0</v>
      </c>
      <c r="FG550">
        <f>IF(TYPE(IF(Table1[[#This Row],[Date]]="",0,IF(VLOOKUP(Table1[[#This Row],[Voucher Type]],$FY$5:$FZ$13,2,0)=Table1[[#This Row],[Effect 1]],0,1)))=16,1,0)</f>
        <v>0</v>
      </c>
      <c r="FH5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0">
        <f>IF(LEN(Table1[[#This Row],[Ledger 1]])&gt;0,IF(TYPE(VLOOKUP(Table1[[#This Row],[Ledger 1]],GZ:GZ,1,0))=16,1,0),0)</f>
        <v>0</v>
      </c>
      <c r="FJ550">
        <f>IF(LEN(Table1[[#This Row],[Ledger 2]])&gt;0,IF(TYPE(VLOOKUP(Table1[[#This Row],[Ledger 2]],GZ:GZ,1,0))=16,1,0),0)</f>
        <v>0</v>
      </c>
      <c r="FK550">
        <f>IF(LEN(Table1[[#This Row],[Ledger 3]])&gt;0,IF(TYPE(VLOOKUP(Table1[[#This Row],[Ledger 3]],GZ:GZ,1,0))=16,1,0),0)</f>
        <v>0</v>
      </c>
      <c r="FL550">
        <f>IF(LEN(Table1[[#This Row],[Ledger 4]])&gt;0,IF(TYPE(VLOOKUP(Table1[[#This Row],[Ledger 4]],GZ:GZ,1,0))=16,1,0),0)</f>
        <v>0</v>
      </c>
      <c r="FM550">
        <f>IF(LEN(Table1[[#This Row],[Ledger 5]])&gt;0,IF(TYPE(VLOOKUP(Table1[[#This Row],[Ledger 5]],GZ:GZ,1,0))=16,1,0),0)</f>
        <v>0</v>
      </c>
      <c r="FN550">
        <f>IF(LEN(Table1[[#This Row],[Ledger 6]])&gt;0,IF(TYPE(VLOOKUP(Table1[[#This Row],[Ledger 6]],$GZ:$GZ,1,0))=16,1,0),0)</f>
        <v>0</v>
      </c>
      <c r="FO550">
        <f>IF(LEN(Table1[[#This Row],[Ledger 7]])&gt;0,IF(TYPE(VLOOKUP(Table1[[#This Row],[Ledger 7]],$GZ:$GZ,1,0))=16,1,0),0)</f>
        <v>0</v>
      </c>
      <c r="FP550">
        <f>IF(LEN(Table1[[#This Row],[Ledger 8]])&gt;0,IF(TYPE(VLOOKUP(Table1[[#This Row],[Ledger 8]],$GZ:$GZ,1,0))=16,1,0),0)</f>
        <v>0</v>
      </c>
      <c r="FQ550">
        <f>IF(LEN(Table1[[#This Row],[Ledger 9]])&gt;0,IF(TYPE(VLOOKUP(Table1[[#This Row],[Ledger 9]],$GZ:$GZ,1,0))=16,1,0),0)</f>
        <v>0</v>
      </c>
      <c r="FR550">
        <f>IF(LEN(Table1[[#This Row],[Ledger 10]])&gt;0,IF(TYPE(VLOOKUP(Table1[[#This Row],[Ledger 10]],$GZ:$GZ,1,0))=16,1,0),0)</f>
        <v>0</v>
      </c>
      <c r="FS550">
        <f>IF(LEN(Table1[[#This Row],[Ledger 11]])&gt;0,IF(TYPE(VLOOKUP(Table1[[#This Row],[Ledger 11]],$GZ:$GZ,1,0))=16,1,0),0)</f>
        <v>0</v>
      </c>
      <c r="FT550">
        <f>IF(LEN(Table1[[#This Row],[Ledger 12]])&gt;0,IF(TYPE(VLOOKUP(Table1[[#This Row],[Ledger 12]],$GZ:$GZ,1,0))=16,1,0),0)</f>
        <v>0</v>
      </c>
      <c r="FU550">
        <f>IF(LEN(Table1[[#This Row],[Ledger 13]])&gt;0,IF(TYPE(VLOOKUP(Table1[[#This Row],[Ledger 13]],$GZ:$GZ,1,0))=16,1,0),0)</f>
        <v>0</v>
      </c>
      <c r="FV550">
        <f>IF(LEN(Table1[[#This Row],[Ledger 14]])&gt;0,IF(TYPE(VLOOKUP(Table1[[#This Row],[Ledger 14]],$GZ:$GZ,1,0))=16,1,0),0)</f>
        <v>0</v>
      </c>
      <c r="FW550">
        <f>IF(LEN(Table1[[#This Row],[Ledger 15]])&gt;0,IF(TYPE(VLOOKUP(Table1[[#This Row],[Ledger 15]],$GZ:$GZ,1,0))=16,1,0),0)</f>
        <v>0</v>
      </c>
    </row>
    <row r="551" spans="4:179" ht="33" customHeight="1" x14ac:dyDescent="0.45">
      <c r="D551" s="8">
        <f t="shared" si="17"/>
        <v>546</v>
      </c>
      <c r="E551" s="32"/>
      <c r="F551" s="34"/>
      <c r="G551" s="34"/>
      <c r="H551" s="34"/>
      <c r="I551" s="34"/>
      <c r="J551" s="38"/>
      <c r="K551" s="33"/>
      <c r="L551" s="36"/>
      <c r="M551" s="35"/>
      <c r="N551" s="34"/>
      <c r="O551" s="41"/>
      <c r="P551" s="35"/>
      <c r="Q551" s="34"/>
      <c r="R551" s="37"/>
      <c r="S551" s="35"/>
      <c r="T551" s="34"/>
      <c r="U551" s="37"/>
      <c r="V551" s="35"/>
      <c r="W551" s="34"/>
      <c r="X551" s="37"/>
      <c r="Y551" s="35"/>
      <c r="Z551" s="34"/>
      <c r="AA551" s="37"/>
      <c r="AB551" s="35"/>
      <c r="AC551" s="34"/>
      <c r="AD551" s="37"/>
      <c r="AE551" s="35"/>
      <c r="AF551" s="34"/>
      <c r="AG551" s="37"/>
      <c r="AH551" s="35"/>
      <c r="AI551" s="34"/>
      <c r="AJ551" s="37"/>
      <c r="AK551" s="35"/>
      <c r="AL551" s="34"/>
      <c r="AM551" s="37"/>
      <c r="AN551" s="35"/>
      <c r="AO551" s="34"/>
      <c r="AP551" s="37"/>
      <c r="AQ551" s="35"/>
      <c r="AR551" s="34"/>
      <c r="AS551" s="37"/>
      <c r="AT551" s="35"/>
      <c r="AU551" s="34"/>
      <c r="AV551" s="37"/>
      <c r="AW551" s="35"/>
      <c r="AX551" s="34"/>
      <c r="AY551" s="37"/>
      <c r="AZ551" s="35"/>
      <c r="BA551" s="34"/>
      <c r="BB551" s="37"/>
      <c r="BC5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1" s="7"/>
      <c r="BF551" t="str">
        <f>IF(Table1[[#This Row],[Date]]="","","&amp;lt;VOUCHER REMOTEID="&amp;""""&amp;$A$11&amp;$A$13&amp;ROW()&amp;""""&amp;" VCHTYPE="""&amp;F551&amp;""" ACTION="""&amp;"Create"&amp;"""&amp;gt;")</f>
        <v/>
      </c>
      <c r="BG551" t="str">
        <f>IF(Table1[[#This Row],[Date]]="","",TEXT(Table1[[#This Row],[Date]],"yyyymmdd"))</f>
        <v/>
      </c>
      <c r="BH551" t="str">
        <f>Table1[[#This Row],[Date2]]</f>
        <v/>
      </c>
      <c r="BI551" t="str">
        <f>IF(Table1[[#This Row],[Date]]="","",Table1[[#This Row],[Voucher Type]])</f>
        <v/>
      </c>
      <c r="BJ551" t="str">
        <f>IF(Table1[[#This Row],[Ref No / Invoice No]]="","",Table1[[#This Row],[Ref No / Invoice No]])</f>
        <v/>
      </c>
      <c r="BK551" t="str">
        <f>IF(Table1[[#This Row],[Voucher No]]="","",Table1[[#This Row],[Voucher No]])</f>
        <v/>
      </c>
      <c r="BL551" t="str">
        <f>IF(Table1[[#This Row],[Date]]="","",Table1[[#This Row],[Narration]])</f>
        <v/>
      </c>
      <c r="BM551" t="str">
        <f>IF(Table1[[#This Row],[Date]]="","",$A$11&amp;$A$13&amp;ROW())</f>
        <v/>
      </c>
      <c r="BN551" t="str">
        <f>IF(Table1[[#This Row],[Date]]="","",$A$13)</f>
        <v/>
      </c>
      <c r="BP551" t="str">
        <f>IF(Table1[[#This Row],[Ledger 1]]="","","No")</f>
        <v/>
      </c>
      <c r="BQ551" t="str">
        <f>IF(Table1[[#This Row],[Date]]="","",IF(Table1[[#This Row],[Effect 1]]="Dr.","Yes","No"))</f>
        <v/>
      </c>
      <c r="BR551" t="str">
        <f>IF(Table1[[#This Row],[Date]]="","",Table1[[#This Row],[Ledger 1]])</f>
        <v/>
      </c>
      <c r="BS551" t="str">
        <f>IF(Table1[[#This Row],[Date]]="","",IF(Table1[[#This Row],[Effect 1]]="Dr.",-Table1[[#This Row],[Amount 1]],Table1[[#This Row],[Amount 1]]))</f>
        <v/>
      </c>
      <c r="BV551" t="str">
        <f>IF(Table1[[#This Row],[Ledger 2]]="","","No")</f>
        <v/>
      </c>
      <c r="BW551" t="str">
        <f>IF(Table1[[#This Row],[Date]]="","",IF(Table1[[#This Row],[Effect 2]]="Dr.","Yes","No"))</f>
        <v/>
      </c>
      <c r="BX551" t="str">
        <f>IF(Table1[[#This Row],[Date]]="","",Table1[[#This Row],[Ledger 2]])</f>
        <v/>
      </c>
      <c r="BY551" t="str">
        <f>IF(Table1[[#This Row],[Date]]="","",IF(Table1[[#This Row],[Effect 2]]="Dr.",-Table1[[#This Row],[Amount 2]],Table1[[#This Row],[Amount 2]]))</f>
        <v/>
      </c>
      <c r="CB551" t="str">
        <f>IF(Table1[[#This Row],[Ledger 3]]="","","No")</f>
        <v/>
      </c>
      <c r="CC551" t="str">
        <f>IF(Table1[[#This Row],[Ledger 3]]="","",IF(Table1[[#This Row],[Effect 3]]="Dr.","Yes","No"))</f>
        <v/>
      </c>
      <c r="CD551" t="str">
        <f>IF(Table1[[#This Row],[Ledger 3]]="","",Table1[[#This Row],[Ledger 3]])</f>
        <v/>
      </c>
      <c r="CE551" t="str">
        <f>IF(Table1[[#This Row],[Ledger 3]]="","",IF(Table1[[#This Row],[Effect 3]]="Dr.",-Table1[[#This Row],[Amount 3]],Table1[[#This Row],[Amount 3]]))</f>
        <v/>
      </c>
      <c r="CH551" t="str">
        <f>IF(Table1[[#This Row],[Ledger 4]]="","","No")</f>
        <v/>
      </c>
      <c r="CI551" t="str">
        <f>IF(Table1[[#This Row],[Ledger 4]]="","",IF(Table1[[#This Row],[Effect 4]]="Dr.","Yes","No"))</f>
        <v/>
      </c>
      <c r="CJ551" t="str">
        <f>IF(Table1[[#This Row],[Ledger 4]]="","",Table1[[#This Row],[Ledger 4]])</f>
        <v/>
      </c>
      <c r="CK551" t="str">
        <f>IF(Table1[[#This Row],[Ledger 4]]="","",IF(Table1[[#This Row],[Effect 4]]="Dr.",-Table1[[#This Row],[Amount 4]],Table1[[#This Row],[Amount 4]]))</f>
        <v/>
      </c>
      <c r="CN551" t="str">
        <f>IF(Table1[[#This Row],[Ledger 5]]="","","No")</f>
        <v/>
      </c>
      <c r="CO551" t="str">
        <f>IF(Table1[[#This Row],[Ledger 5]]="","",IF(Table1[[#This Row],[Effect 5]]="Dr.","Yes","No"))</f>
        <v/>
      </c>
      <c r="CP551" t="str">
        <f>IF(Table1[[#This Row],[Ledger 5]]="","",Table1[[#This Row],[Ledger 5]])</f>
        <v/>
      </c>
      <c r="CQ551" t="str">
        <f>IF(Table1[[#This Row],[Ledger 5]]="","",IF(Table1[[#This Row],[Effect 5]]="Dr.",-Table1[[#This Row],[Amount 5]],Table1[[#This Row],[Amount 5]]))</f>
        <v/>
      </c>
      <c r="CT551" t="str">
        <f>IF(Table1[[#This Row],[Ledger 6]]="","","No")</f>
        <v/>
      </c>
      <c r="CU551" t="str">
        <f>IF(Table1[[#This Row],[Ledger 6]]="","",IF(Table1[[#This Row],[Effect 6]]="Dr.","Yes","No"))</f>
        <v/>
      </c>
      <c r="CV551" t="str">
        <f>IF(Table1[[#This Row],[Ledger 6]]="","",Table1[[#This Row],[Ledger 6]])</f>
        <v/>
      </c>
      <c r="CW551" t="str">
        <f>IF(Table1[[#This Row],[Ledger 6]]="","",IF(Table1[[#This Row],[Effect 6]]="Dr.",-Table1[[#This Row],[Amount 6]],Table1[[#This Row],[Amount 6]]))</f>
        <v/>
      </c>
      <c r="CZ551" t="str">
        <f>IF(Table1[[#This Row],[Ledger 7]]="","","No")</f>
        <v/>
      </c>
      <c r="DA551" t="str">
        <f>IF(Table1[[#This Row],[Ledger 7]]="","",IF(Table1[[#This Row],[Effect 7]]="Dr.","Yes","No"))</f>
        <v/>
      </c>
      <c r="DB551" t="str">
        <f>IF(Table1[[#This Row],[Ledger 7]]="","",Table1[[#This Row],[Ledger 7]])</f>
        <v/>
      </c>
      <c r="DC551" t="str">
        <f>IF(Table1[[#This Row],[Ledger 7]]="","",IF(Table1[[#This Row],[Effect 7]]="Dr.",-Table1[[#This Row],[Amount 7]],Table1[[#This Row],[Amount 7]]))</f>
        <v/>
      </c>
      <c r="DF551" t="str">
        <f>IF(Table1[[#This Row],[Ledger 8]]="","","No")</f>
        <v/>
      </c>
      <c r="DG551" t="str">
        <f>IF(Table1[[#This Row],[Ledger 8]]="","",IF(Table1[[#This Row],[Effect 8]]="Dr.","Yes","No"))</f>
        <v/>
      </c>
      <c r="DH551" t="str">
        <f>IF(Table1[[#This Row],[Ledger 8]]="","",Table1[[#This Row],[Ledger 8]])</f>
        <v/>
      </c>
      <c r="DI551" t="str">
        <f>IF(Table1[[#This Row],[Ledger 8]]="","",IF(Table1[[#This Row],[Effect 8]]="Dr.",-Table1[[#This Row],[Amount 8]],Table1[[#This Row],[Amount 8]]))</f>
        <v/>
      </c>
      <c r="DL551" t="str">
        <f>IF(Table1[[#This Row],[Ledger 9]]="","","No")</f>
        <v/>
      </c>
      <c r="DM551" t="str">
        <f>IF(Table1[[#This Row],[Ledger 9]]="","",IF(Table1[[#This Row],[Effect 9]]="Dr.","Yes","No"))</f>
        <v/>
      </c>
      <c r="DN551" t="str">
        <f>IF(Table1[[#This Row],[Ledger 9]]="","",Table1[[#This Row],[Ledger 9]])</f>
        <v/>
      </c>
      <c r="DO551" t="str">
        <f>IF(Table1[[#This Row],[Ledger 9]]="","",IF(Table1[[#This Row],[Effect 9]]="Dr.",-Table1[[#This Row],[Amount 9]],Table1[[#This Row],[Amount 9]]))</f>
        <v/>
      </c>
      <c r="DR551" t="str">
        <f>IF(Table1[[#This Row],[Ledger 10]]="","","No")</f>
        <v/>
      </c>
      <c r="DS551" t="str">
        <f>IF(Table1[[#This Row],[Ledger 10]]="","",IF(Table1[[#This Row],[Effect 10]]="Dr.","Yes","No"))</f>
        <v/>
      </c>
      <c r="DT551" t="str">
        <f>IF(Table1[[#This Row],[Ledger 10]]="","",Table1[[#This Row],[Ledger 10]])</f>
        <v/>
      </c>
      <c r="DU551" t="str">
        <f>IF(Table1[[#This Row],[Ledger 10]]="","",IF(Table1[[#This Row],[Effect 10]]="Dr.",-Table1[[#This Row],[Amount 10]],Table1[[#This Row],[Amount 10]]))</f>
        <v/>
      </c>
      <c r="DX551" t="str">
        <f>IF(Table1[[#This Row],[Ledger 11]]="","","No")</f>
        <v/>
      </c>
      <c r="DY551" t="str">
        <f>IF(Table1[[#This Row],[Ledger 11]]="","",IF(Table1[[#This Row],[Effect 11]]="Dr.","Yes","No"))</f>
        <v/>
      </c>
      <c r="DZ551" t="str">
        <f>IF(Table1[[#This Row],[Ledger 11]]="","",Table1[[#This Row],[Ledger 11]])</f>
        <v/>
      </c>
      <c r="EA551" t="str">
        <f>IF(Table1[[#This Row],[Ledger 11]]="","",IF(Table1[[#This Row],[Effect 11]]="Dr.",-Table1[[#This Row],[Amount 11]],Table1[[#This Row],[Amount 11]]))</f>
        <v/>
      </c>
      <c r="ED551" t="str">
        <f>IF(Table1[[#This Row],[Ledger 12]]="","","No")</f>
        <v/>
      </c>
      <c r="EE551" t="str">
        <f>IF(Table1[[#This Row],[Ledger 12]]="","",IF(Table1[[#This Row],[Effect 12]]="Dr.","Yes","No"))</f>
        <v/>
      </c>
      <c r="EF551" t="str">
        <f>IF(Table1[[#This Row],[Ledger 12]]="","",Table1[[#This Row],[Ledger 12]])</f>
        <v/>
      </c>
      <c r="EG551" t="str">
        <f>IF(Table1[[#This Row],[Ledger 12]]="","",IF(Table1[[#This Row],[Effect 12]]="Dr.",-Table1[[#This Row],[Amount 12]],Table1[[#This Row],[Amount 12]]))</f>
        <v/>
      </c>
      <c r="EJ551" t="str">
        <f>IF(Table1[[#This Row],[Ledger 13]]="","","No")</f>
        <v/>
      </c>
      <c r="EK551" t="str">
        <f>IF(Table1[[#This Row],[Ledger 13]]="","",IF(Table1[[#This Row],[Effect 13]]="Dr.","Yes","No"))</f>
        <v/>
      </c>
      <c r="EL551" t="str">
        <f>IF(Table1[[#This Row],[Ledger 13]]="","",Table1[[#This Row],[Ledger 13]])</f>
        <v/>
      </c>
      <c r="EM551" t="str">
        <f>IF(Table1[[#This Row],[Ledger 13]]="","",IF(Table1[[#This Row],[Effect 13]]="Dr.",-Table1[[#This Row],[Amount 13]],Table1[[#This Row],[Amount 13]]))</f>
        <v/>
      </c>
      <c r="EP551" t="str">
        <f>IF(Table1[[#This Row],[Ledger 14]]="","","No")</f>
        <v/>
      </c>
      <c r="EQ551" t="str">
        <f>IF(Table1[[#This Row],[Ledger 14]]="","",IF(Table1[[#This Row],[Effect 14]]="Dr.","Yes","No"))</f>
        <v/>
      </c>
      <c r="ER551" t="str">
        <f>IF(Table1[[#This Row],[Ledger 14]]="","",Table1[[#This Row],[Ledger 14]])</f>
        <v/>
      </c>
      <c r="ES551" t="str">
        <f>IF(Table1[[#This Row],[Ledger 14]]="","",IF(Table1[[#This Row],[Effect 14]]="Dr.",-Table1[[#This Row],[Amount 14]],Table1[[#This Row],[Amount 14]]))</f>
        <v/>
      </c>
      <c r="EV551" t="str">
        <f>IF(Table1[[#This Row],[Ledger 15]]="","","No")</f>
        <v/>
      </c>
      <c r="EW551" t="str">
        <f>IF(Table1[[#This Row],[Ledger 15]]="","",IF(Table1[[#This Row],[Effect 15]]="Dr.","Yes","No"))</f>
        <v/>
      </c>
      <c r="EX551" t="str">
        <f>IF(Table1[[#This Row],[Ledger 15]]="","",Table1[[#This Row],[Ledger 15]])</f>
        <v/>
      </c>
      <c r="EY551" t="str">
        <f>IF(Table1[[#This Row],[Ledger 15]]="","",IF(Table1[[#This Row],[Effect 15]]="Dr.",-Table1[[#This Row],[Amount 15]],Table1[[#This Row],[Amount 15]]))</f>
        <v/>
      </c>
      <c r="FD5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1">
        <f>IF(Table1[[#This Row],[Date]]="",0,IF(AND(Table1[[#This Row],[Date]]&gt;=$FE$2,Table1[[#This Row],[Date]]&lt;=$FE$3),0,1))</f>
        <v>0</v>
      </c>
      <c r="FF551">
        <f>IF(Table1[[#This Row],[Date]]="",0,IF(TYPE(VLOOKUP(Table1[[#This Row],[Voucher Type]],Table1[[#All],[Voucher Type Master]],1,FALSE))=16,1,0))</f>
        <v>0</v>
      </c>
      <c r="FG551">
        <f>IF(TYPE(IF(Table1[[#This Row],[Date]]="",0,IF(VLOOKUP(Table1[[#This Row],[Voucher Type]],$FY$5:$FZ$13,2,0)=Table1[[#This Row],[Effect 1]],0,1)))=16,1,0)</f>
        <v>0</v>
      </c>
      <c r="FH5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1">
        <f>IF(LEN(Table1[[#This Row],[Ledger 1]])&gt;0,IF(TYPE(VLOOKUP(Table1[[#This Row],[Ledger 1]],GZ:GZ,1,0))=16,1,0),0)</f>
        <v>0</v>
      </c>
      <c r="FJ551">
        <f>IF(LEN(Table1[[#This Row],[Ledger 2]])&gt;0,IF(TYPE(VLOOKUP(Table1[[#This Row],[Ledger 2]],GZ:GZ,1,0))=16,1,0),0)</f>
        <v>0</v>
      </c>
      <c r="FK551">
        <f>IF(LEN(Table1[[#This Row],[Ledger 3]])&gt;0,IF(TYPE(VLOOKUP(Table1[[#This Row],[Ledger 3]],GZ:GZ,1,0))=16,1,0),0)</f>
        <v>0</v>
      </c>
      <c r="FL551">
        <f>IF(LEN(Table1[[#This Row],[Ledger 4]])&gt;0,IF(TYPE(VLOOKUP(Table1[[#This Row],[Ledger 4]],GZ:GZ,1,0))=16,1,0),0)</f>
        <v>0</v>
      </c>
      <c r="FM551">
        <f>IF(LEN(Table1[[#This Row],[Ledger 5]])&gt;0,IF(TYPE(VLOOKUP(Table1[[#This Row],[Ledger 5]],GZ:GZ,1,0))=16,1,0),0)</f>
        <v>0</v>
      </c>
      <c r="FN551">
        <f>IF(LEN(Table1[[#This Row],[Ledger 6]])&gt;0,IF(TYPE(VLOOKUP(Table1[[#This Row],[Ledger 6]],$GZ:$GZ,1,0))=16,1,0),0)</f>
        <v>0</v>
      </c>
      <c r="FO551">
        <f>IF(LEN(Table1[[#This Row],[Ledger 7]])&gt;0,IF(TYPE(VLOOKUP(Table1[[#This Row],[Ledger 7]],$GZ:$GZ,1,0))=16,1,0),0)</f>
        <v>0</v>
      </c>
      <c r="FP551">
        <f>IF(LEN(Table1[[#This Row],[Ledger 8]])&gt;0,IF(TYPE(VLOOKUP(Table1[[#This Row],[Ledger 8]],$GZ:$GZ,1,0))=16,1,0),0)</f>
        <v>0</v>
      </c>
      <c r="FQ551">
        <f>IF(LEN(Table1[[#This Row],[Ledger 9]])&gt;0,IF(TYPE(VLOOKUP(Table1[[#This Row],[Ledger 9]],$GZ:$GZ,1,0))=16,1,0),0)</f>
        <v>0</v>
      </c>
      <c r="FR551">
        <f>IF(LEN(Table1[[#This Row],[Ledger 10]])&gt;0,IF(TYPE(VLOOKUP(Table1[[#This Row],[Ledger 10]],$GZ:$GZ,1,0))=16,1,0),0)</f>
        <v>0</v>
      </c>
      <c r="FS551">
        <f>IF(LEN(Table1[[#This Row],[Ledger 11]])&gt;0,IF(TYPE(VLOOKUP(Table1[[#This Row],[Ledger 11]],$GZ:$GZ,1,0))=16,1,0),0)</f>
        <v>0</v>
      </c>
      <c r="FT551">
        <f>IF(LEN(Table1[[#This Row],[Ledger 12]])&gt;0,IF(TYPE(VLOOKUP(Table1[[#This Row],[Ledger 12]],$GZ:$GZ,1,0))=16,1,0),0)</f>
        <v>0</v>
      </c>
      <c r="FU551">
        <f>IF(LEN(Table1[[#This Row],[Ledger 13]])&gt;0,IF(TYPE(VLOOKUP(Table1[[#This Row],[Ledger 13]],$GZ:$GZ,1,0))=16,1,0),0)</f>
        <v>0</v>
      </c>
      <c r="FV551">
        <f>IF(LEN(Table1[[#This Row],[Ledger 14]])&gt;0,IF(TYPE(VLOOKUP(Table1[[#This Row],[Ledger 14]],$GZ:$GZ,1,0))=16,1,0),0)</f>
        <v>0</v>
      </c>
      <c r="FW551">
        <f>IF(LEN(Table1[[#This Row],[Ledger 15]])&gt;0,IF(TYPE(VLOOKUP(Table1[[#This Row],[Ledger 15]],$GZ:$GZ,1,0))=16,1,0),0)</f>
        <v>0</v>
      </c>
    </row>
    <row r="552" spans="4:179" ht="33" customHeight="1" x14ac:dyDescent="0.45">
      <c r="D552" s="8">
        <f t="shared" si="17"/>
        <v>547</v>
      </c>
      <c r="E552" s="32"/>
      <c r="F552" s="34"/>
      <c r="G552" s="34"/>
      <c r="H552" s="34"/>
      <c r="I552" s="34"/>
      <c r="J552" s="38"/>
      <c r="K552" s="33"/>
      <c r="L552" s="36"/>
      <c r="M552" s="35"/>
      <c r="N552" s="34"/>
      <c r="O552" s="41"/>
      <c r="P552" s="35"/>
      <c r="Q552" s="34"/>
      <c r="R552" s="37"/>
      <c r="S552" s="35"/>
      <c r="T552" s="34"/>
      <c r="U552" s="37"/>
      <c r="V552" s="35"/>
      <c r="W552" s="34"/>
      <c r="X552" s="37"/>
      <c r="Y552" s="35"/>
      <c r="Z552" s="34"/>
      <c r="AA552" s="37"/>
      <c r="AB552" s="35"/>
      <c r="AC552" s="34"/>
      <c r="AD552" s="37"/>
      <c r="AE552" s="35"/>
      <c r="AF552" s="34"/>
      <c r="AG552" s="37"/>
      <c r="AH552" s="35"/>
      <c r="AI552" s="34"/>
      <c r="AJ552" s="37"/>
      <c r="AK552" s="35"/>
      <c r="AL552" s="34"/>
      <c r="AM552" s="37"/>
      <c r="AN552" s="35"/>
      <c r="AO552" s="34"/>
      <c r="AP552" s="37"/>
      <c r="AQ552" s="35"/>
      <c r="AR552" s="34"/>
      <c r="AS552" s="37"/>
      <c r="AT552" s="35"/>
      <c r="AU552" s="34"/>
      <c r="AV552" s="37"/>
      <c r="AW552" s="35"/>
      <c r="AX552" s="34"/>
      <c r="AY552" s="37"/>
      <c r="AZ552" s="35"/>
      <c r="BA552" s="34"/>
      <c r="BB552" s="37"/>
      <c r="BC5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2" s="7"/>
      <c r="BF552" t="str">
        <f>IF(Table1[[#This Row],[Date]]="","","&amp;lt;VOUCHER REMOTEID="&amp;""""&amp;$A$11&amp;$A$13&amp;ROW()&amp;""""&amp;" VCHTYPE="""&amp;F552&amp;""" ACTION="""&amp;"Create"&amp;"""&amp;gt;")</f>
        <v/>
      </c>
      <c r="BG552" t="str">
        <f>IF(Table1[[#This Row],[Date]]="","",TEXT(Table1[[#This Row],[Date]],"yyyymmdd"))</f>
        <v/>
      </c>
      <c r="BH552" t="str">
        <f>Table1[[#This Row],[Date2]]</f>
        <v/>
      </c>
      <c r="BI552" t="str">
        <f>IF(Table1[[#This Row],[Date]]="","",Table1[[#This Row],[Voucher Type]])</f>
        <v/>
      </c>
      <c r="BJ552" t="str">
        <f>IF(Table1[[#This Row],[Ref No / Invoice No]]="","",Table1[[#This Row],[Ref No / Invoice No]])</f>
        <v/>
      </c>
      <c r="BK552" t="str">
        <f>IF(Table1[[#This Row],[Voucher No]]="","",Table1[[#This Row],[Voucher No]])</f>
        <v/>
      </c>
      <c r="BL552" t="str">
        <f>IF(Table1[[#This Row],[Date]]="","",Table1[[#This Row],[Narration]])</f>
        <v/>
      </c>
      <c r="BM552" t="str">
        <f>IF(Table1[[#This Row],[Date]]="","",$A$11&amp;$A$13&amp;ROW())</f>
        <v/>
      </c>
      <c r="BN552" t="str">
        <f>IF(Table1[[#This Row],[Date]]="","",$A$13)</f>
        <v/>
      </c>
      <c r="BP552" t="str">
        <f>IF(Table1[[#This Row],[Ledger 1]]="","","No")</f>
        <v/>
      </c>
      <c r="BQ552" t="str">
        <f>IF(Table1[[#This Row],[Date]]="","",IF(Table1[[#This Row],[Effect 1]]="Dr.","Yes","No"))</f>
        <v/>
      </c>
      <c r="BR552" t="str">
        <f>IF(Table1[[#This Row],[Date]]="","",Table1[[#This Row],[Ledger 1]])</f>
        <v/>
      </c>
      <c r="BS552" t="str">
        <f>IF(Table1[[#This Row],[Date]]="","",IF(Table1[[#This Row],[Effect 1]]="Dr.",-Table1[[#This Row],[Amount 1]],Table1[[#This Row],[Amount 1]]))</f>
        <v/>
      </c>
      <c r="BV552" t="str">
        <f>IF(Table1[[#This Row],[Ledger 2]]="","","No")</f>
        <v/>
      </c>
      <c r="BW552" t="str">
        <f>IF(Table1[[#This Row],[Date]]="","",IF(Table1[[#This Row],[Effect 2]]="Dr.","Yes","No"))</f>
        <v/>
      </c>
      <c r="BX552" t="str">
        <f>IF(Table1[[#This Row],[Date]]="","",Table1[[#This Row],[Ledger 2]])</f>
        <v/>
      </c>
      <c r="BY552" t="str">
        <f>IF(Table1[[#This Row],[Date]]="","",IF(Table1[[#This Row],[Effect 2]]="Dr.",-Table1[[#This Row],[Amount 2]],Table1[[#This Row],[Amount 2]]))</f>
        <v/>
      </c>
      <c r="CB552" t="str">
        <f>IF(Table1[[#This Row],[Ledger 3]]="","","No")</f>
        <v/>
      </c>
      <c r="CC552" t="str">
        <f>IF(Table1[[#This Row],[Ledger 3]]="","",IF(Table1[[#This Row],[Effect 3]]="Dr.","Yes","No"))</f>
        <v/>
      </c>
      <c r="CD552" t="str">
        <f>IF(Table1[[#This Row],[Ledger 3]]="","",Table1[[#This Row],[Ledger 3]])</f>
        <v/>
      </c>
      <c r="CE552" t="str">
        <f>IF(Table1[[#This Row],[Ledger 3]]="","",IF(Table1[[#This Row],[Effect 3]]="Dr.",-Table1[[#This Row],[Amount 3]],Table1[[#This Row],[Amount 3]]))</f>
        <v/>
      </c>
      <c r="CH552" t="str">
        <f>IF(Table1[[#This Row],[Ledger 4]]="","","No")</f>
        <v/>
      </c>
      <c r="CI552" t="str">
        <f>IF(Table1[[#This Row],[Ledger 4]]="","",IF(Table1[[#This Row],[Effect 4]]="Dr.","Yes","No"))</f>
        <v/>
      </c>
      <c r="CJ552" t="str">
        <f>IF(Table1[[#This Row],[Ledger 4]]="","",Table1[[#This Row],[Ledger 4]])</f>
        <v/>
      </c>
      <c r="CK552" t="str">
        <f>IF(Table1[[#This Row],[Ledger 4]]="","",IF(Table1[[#This Row],[Effect 4]]="Dr.",-Table1[[#This Row],[Amount 4]],Table1[[#This Row],[Amount 4]]))</f>
        <v/>
      </c>
      <c r="CN552" t="str">
        <f>IF(Table1[[#This Row],[Ledger 5]]="","","No")</f>
        <v/>
      </c>
      <c r="CO552" t="str">
        <f>IF(Table1[[#This Row],[Ledger 5]]="","",IF(Table1[[#This Row],[Effect 5]]="Dr.","Yes","No"))</f>
        <v/>
      </c>
      <c r="CP552" t="str">
        <f>IF(Table1[[#This Row],[Ledger 5]]="","",Table1[[#This Row],[Ledger 5]])</f>
        <v/>
      </c>
      <c r="CQ552" t="str">
        <f>IF(Table1[[#This Row],[Ledger 5]]="","",IF(Table1[[#This Row],[Effect 5]]="Dr.",-Table1[[#This Row],[Amount 5]],Table1[[#This Row],[Amount 5]]))</f>
        <v/>
      </c>
      <c r="CT552" t="str">
        <f>IF(Table1[[#This Row],[Ledger 6]]="","","No")</f>
        <v/>
      </c>
      <c r="CU552" t="str">
        <f>IF(Table1[[#This Row],[Ledger 6]]="","",IF(Table1[[#This Row],[Effect 6]]="Dr.","Yes","No"))</f>
        <v/>
      </c>
      <c r="CV552" t="str">
        <f>IF(Table1[[#This Row],[Ledger 6]]="","",Table1[[#This Row],[Ledger 6]])</f>
        <v/>
      </c>
      <c r="CW552" t="str">
        <f>IF(Table1[[#This Row],[Ledger 6]]="","",IF(Table1[[#This Row],[Effect 6]]="Dr.",-Table1[[#This Row],[Amount 6]],Table1[[#This Row],[Amount 6]]))</f>
        <v/>
      </c>
      <c r="CZ552" t="str">
        <f>IF(Table1[[#This Row],[Ledger 7]]="","","No")</f>
        <v/>
      </c>
      <c r="DA552" t="str">
        <f>IF(Table1[[#This Row],[Ledger 7]]="","",IF(Table1[[#This Row],[Effect 7]]="Dr.","Yes","No"))</f>
        <v/>
      </c>
      <c r="DB552" t="str">
        <f>IF(Table1[[#This Row],[Ledger 7]]="","",Table1[[#This Row],[Ledger 7]])</f>
        <v/>
      </c>
      <c r="DC552" t="str">
        <f>IF(Table1[[#This Row],[Ledger 7]]="","",IF(Table1[[#This Row],[Effect 7]]="Dr.",-Table1[[#This Row],[Amount 7]],Table1[[#This Row],[Amount 7]]))</f>
        <v/>
      </c>
      <c r="DF552" t="str">
        <f>IF(Table1[[#This Row],[Ledger 8]]="","","No")</f>
        <v/>
      </c>
      <c r="DG552" t="str">
        <f>IF(Table1[[#This Row],[Ledger 8]]="","",IF(Table1[[#This Row],[Effect 8]]="Dr.","Yes","No"))</f>
        <v/>
      </c>
      <c r="DH552" t="str">
        <f>IF(Table1[[#This Row],[Ledger 8]]="","",Table1[[#This Row],[Ledger 8]])</f>
        <v/>
      </c>
      <c r="DI552" t="str">
        <f>IF(Table1[[#This Row],[Ledger 8]]="","",IF(Table1[[#This Row],[Effect 8]]="Dr.",-Table1[[#This Row],[Amount 8]],Table1[[#This Row],[Amount 8]]))</f>
        <v/>
      </c>
      <c r="DL552" t="str">
        <f>IF(Table1[[#This Row],[Ledger 9]]="","","No")</f>
        <v/>
      </c>
      <c r="DM552" t="str">
        <f>IF(Table1[[#This Row],[Ledger 9]]="","",IF(Table1[[#This Row],[Effect 9]]="Dr.","Yes","No"))</f>
        <v/>
      </c>
      <c r="DN552" t="str">
        <f>IF(Table1[[#This Row],[Ledger 9]]="","",Table1[[#This Row],[Ledger 9]])</f>
        <v/>
      </c>
      <c r="DO552" t="str">
        <f>IF(Table1[[#This Row],[Ledger 9]]="","",IF(Table1[[#This Row],[Effect 9]]="Dr.",-Table1[[#This Row],[Amount 9]],Table1[[#This Row],[Amount 9]]))</f>
        <v/>
      </c>
      <c r="DR552" t="str">
        <f>IF(Table1[[#This Row],[Ledger 10]]="","","No")</f>
        <v/>
      </c>
      <c r="DS552" t="str">
        <f>IF(Table1[[#This Row],[Ledger 10]]="","",IF(Table1[[#This Row],[Effect 10]]="Dr.","Yes","No"))</f>
        <v/>
      </c>
      <c r="DT552" t="str">
        <f>IF(Table1[[#This Row],[Ledger 10]]="","",Table1[[#This Row],[Ledger 10]])</f>
        <v/>
      </c>
      <c r="DU552" t="str">
        <f>IF(Table1[[#This Row],[Ledger 10]]="","",IF(Table1[[#This Row],[Effect 10]]="Dr.",-Table1[[#This Row],[Amount 10]],Table1[[#This Row],[Amount 10]]))</f>
        <v/>
      </c>
      <c r="DX552" t="str">
        <f>IF(Table1[[#This Row],[Ledger 11]]="","","No")</f>
        <v/>
      </c>
      <c r="DY552" t="str">
        <f>IF(Table1[[#This Row],[Ledger 11]]="","",IF(Table1[[#This Row],[Effect 11]]="Dr.","Yes","No"))</f>
        <v/>
      </c>
      <c r="DZ552" t="str">
        <f>IF(Table1[[#This Row],[Ledger 11]]="","",Table1[[#This Row],[Ledger 11]])</f>
        <v/>
      </c>
      <c r="EA552" t="str">
        <f>IF(Table1[[#This Row],[Ledger 11]]="","",IF(Table1[[#This Row],[Effect 11]]="Dr.",-Table1[[#This Row],[Amount 11]],Table1[[#This Row],[Amount 11]]))</f>
        <v/>
      </c>
      <c r="ED552" t="str">
        <f>IF(Table1[[#This Row],[Ledger 12]]="","","No")</f>
        <v/>
      </c>
      <c r="EE552" t="str">
        <f>IF(Table1[[#This Row],[Ledger 12]]="","",IF(Table1[[#This Row],[Effect 12]]="Dr.","Yes","No"))</f>
        <v/>
      </c>
      <c r="EF552" t="str">
        <f>IF(Table1[[#This Row],[Ledger 12]]="","",Table1[[#This Row],[Ledger 12]])</f>
        <v/>
      </c>
      <c r="EG552" t="str">
        <f>IF(Table1[[#This Row],[Ledger 12]]="","",IF(Table1[[#This Row],[Effect 12]]="Dr.",-Table1[[#This Row],[Amount 12]],Table1[[#This Row],[Amount 12]]))</f>
        <v/>
      </c>
      <c r="EJ552" t="str">
        <f>IF(Table1[[#This Row],[Ledger 13]]="","","No")</f>
        <v/>
      </c>
      <c r="EK552" t="str">
        <f>IF(Table1[[#This Row],[Ledger 13]]="","",IF(Table1[[#This Row],[Effect 13]]="Dr.","Yes","No"))</f>
        <v/>
      </c>
      <c r="EL552" t="str">
        <f>IF(Table1[[#This Row],[Ledger 13]]="","",Table1[[#This Row],[Ledger 13]])</f>
        <v/>
      </c>
      <c r="EM552" t="str">
        <f>IF(Table1[[#This Row],[Ledger 13]]="","",IF(Table1[[#This Row],[Effect 13]]="Dr.",-Table1[[#This Row],[Amount 13]],Table1[[#This Row],[Amount 13]]))</f>
        <v/>
      </c>
      <c r="EP552" t="str">
        <f>IF(Table1[[#This Row],[Ledger 14]]="","","No")</f>
        <v/>
      </c>
      <c r="EQ552" t="str">
        <f>IF(Table1[[#This Row],[Ledger 14]]="","",IF(Table1[[#This Row],[Effect 14]]="Dr.","Yes","No"))</f>
        <v/>
      </c>
      <c r="ER552" t="str">
        <f>IF(Table1[[#This Row],[Ledger 14]]="","",Table1[[#This Row],[Ledger 14]])</f>
        <v/>
      </c>
      <c r="ES552" t="str">
        <f>IF(Table1[[#This Row],[Ledger 14]]="","",IF(Table1[[#This Row],[Effect 14]]="Dr.",-Table1[[#This Row],[Amount 14]],Table1[[#This Row],[Amount 14]]))</f>
        <v/>
      </c>
      <c r="EV552" t="str">
        <f>IF(Table1[[#This Row],[Ledger 15]]="","","No")</f>
        <v/>
      </c>
      <c r="EW552" t="str">
        <f>IF(Table1[[#This Row],[Ledger 15]]="","",IF(Table1[[#This Row],[Effect 15]]="Dr.","Yes","No"))</f>
        <v/>
      </c>
      <c r="EX552" t="str">
        <f>IF(Table1[[#This Row],[Ledger 15]]="","",Table1[[#This Row],[Ledger 15]])</f>
        <v/>
      </c>
      <c r="EY552" t="str">
        <f>IF(Table1[[#This Row],[Ledger 15]]="","",IF(Table1[[#This Row],[Effect 15]]="Dr.",-Table1[[#This Row],[Amount 15]],Table1[[#This Row],[Amount 15]]))</f>
        <v/>
      </c>
      <c r="FD5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2">
        <f>IF(Table1[[#This Row],[Date]]="",0,IF(AND(Table1[[#This Row],[Date]]&gt;=$FE$2,Table1[[#This Row],[Date]]&lt;=$FE$3),0,1))</f>
        <v>0</v>
      </c>
      <c r="FF552">
        <f>IF(Table1[[#This Row],[Date]]="",0,IF(TYPE(VLOOKUP(Table1[[#This Row],[Voucher Type]],Table1[[#All],[Voucher Type Master]],1,FALSE))=16,1,0))</f>
        <v>0</v>
      </c>
      <c r="FG552">
        <f>IF(TYPE(IF(Table1[[#This Row],[Date]]="",0,IF(VLOOKUP(Table1[[#This Row],[Voucher Type]],$FY$5:$FZ$13,2,0)=Table1[[#This Row],[Effect 1]],0,1)))=16,1,0)</f>
        <v>0</v>
      </c>
      <c r="FH5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2">
        <f>IF(LEN(Table1[[#This Row],[Ledger 1]])&gt;0,IF(TYPE(VLOOKUP(Table1[[#This Row],[Ledger 1]],GZ:GZ,1,0))=16,1,0),0)</f>
        <v>0</v>
      </c>
      <c r="FJ552">
        <f>IF(LEN(Table1[[#This Row],[Ledger 2]])&gt;0,IF(TYPE(VLOOKUP(Table1[[#This Row],[Ledger 2]],GZ:GZ,1,0))=16,1,0),0)</f>
        <v>0</v>
      </c>
      <c r="FK552">
        <f>IF(LEN(Table1[[#This Row],[Ledger 3]])&gt;0,IF(TYPE(VLOOKUP(Table1[[#This Row],[Ledger 3]],GZ:GZ,1,0))=16,1,0),0)</f>
        <v>0</v>
      </c>
      <c r="FL552">
        <f>IF(LEN(Table1[[#This Row],[Ledger 4]])&gt;0,IF(TYPE(VLOOKUP(Table1[[#This Row],[Ledger 4]],GZ:GZ,1,0))=16,1,0),0)</f>
        <v>0</v>
      </c>
      <c r="FM552">
        <f>IF(LEN(Table1[[#This Row],[Ledger 5]])&gt;0,IF(TYPE(VLOOKUP(Table1[[#This Row],[Ledger 5]],GZ:GZ,1,0))=16,1,0),0)</f>
        <v>0</v>
      </c>
      <c r="FN552">
        <f>IF(LEN(Table1[[#This Row],[Ledger 6]])&gt;0,IF(TYPE(VLOOKUP(Table1[[#This Row],[Ledger 6]],$GZ:$GZ,1,0))=16,1,0),0)</f>
        <v>0</v>
      </c>
      <c r="FO552">
        <f>IF(LEN(Table1[[#This Row],[Ledger 7]])&gt;0,IF(TYPE(VLOOKUP(Table1[[#This Row],[Ledger 7]],$GZ:$GZ,1,0))=16,1,0),0)</f>
        <v>0</v>
      </c>
      <c r="FP552">
        <f>IF(LEN(Table1[[#This Row],[Ledger 8]])&gt;0,IF(TYPE(VLOOKUP(Table1[[#This Row],[Ledger 8]],$GZ:$GZ,1,0))=16,1,0),0)</f>
        <v>0</v>
      </c>
      <c r="FQ552">
        <f>IF(LEN(Table1[[#This Row],[Ledger 9]])&gt;0,IF(TYPE(VLOOKUP(Table1[[#This Row],[Ledger 9]],$GZ:$GZ,1,0))=16,1,0),0)</f>
        <v>0</v>
      </c>
      <c r="FR552">
        <f>IF(LEN(Table1[[#This Row],[Ledger 10]])&gt;0,IF(TYPE(VLOOKUP(Table1[[#This Row],[Ledger 10]],$GZ:$GZ,1,0))=16,1,0),0)</f>
        <v>0</v>
      </c>
      <c r="FS552">
        <f>IF(LEN(Table1[[#This Row],[Ledger 11]])&gt;0,IF(TYPE(VLOOKUP(Table1[[#This Row],[Ledger 11]],$GZ:$GZ,1,0))=16,1,0),0)</f>
        <v>0</v>
      </c>
      <c r="FT552">
        <f>IF(LEN(Table1[[#This Row],[Ledger 12]])&gt;0,IF(TYPE(VLOOKUP(Table1[[#This Row],[Ledger 12]],$GZ:$GZ,1,0))=16,1,0),0)</f>
        <v>0</v>
      </c>
      <c r="FU552">
        <f>IF(LEN(Table1[[#This Row],[Ledger 13]])&gt;0,IF(TYPE(VLOOKUP(Table1[[#This Row],[Ledger 13]],$GZ:$GZ,1,0))=16,1,0),0)</f>
        <v>0</v>
      </c>
      <c r="FV552">
        <f>IF(LEN(Table1[[#This Row],[Ledger 14]])&gt;0,IF(TYPE(VLOOKUP(Table1[[#This Row],[Ledger 14]],$GZ:$GZ,1,0))=16,1,0),0)</f>
        <v>0</v>
      </c>
      <c r="FW552">
        <f>IF(LEN(Table1[[#This Row],[Ledger 15]])&gt;0,IF(TYPE(VLOOKUP(Table1[[#This Row],[Ledger 15]],$GZ:$GZ,1,0))=16,1,0),0)</f>
        <v>0</v>
      </c>
    </row>
    <row r="553" spans="4:179" ht="33" customHeight="1" x14ac:dyDescent="0.45">
      <c r="D553" s="8">
        <f t="shared" si="17"/>
        <v>548</v>
      </c>
      <c r="E553" s="32"/>
      <c r="F553" s="34"/>
      <c r="G553" s="34"/>
      <c r="H553" s="34"/>
      <c r="I553" s="34"/>
      <c r="J553" s="38"/>
      <c r="K553" s="33"/>
      <c r="L553" s="36"/>
      <c r="M553" s="35"/>
      <c r="N553" s="34"/>
      <c r="O553" s="41"/>
      <c r="P553" s="35"/>
      <c r="Q553" s="34"/>
      <c r="R553" s="37"/>
      <c r="S553" s="35"/>
      <c r="T553" s="34"/>
      <c r="U553" s="37"/>
      <c r="V553" s="35"/>
      <c r="W553" s="34"/>
      <c r="X553" s="37"/>
      <c r="Y553" s="35"/>
      <c r="Z553" s="34"/>
      <c r="AA553" s="37"/>
      <c r="AB553" s="35"/>
      <c r="AC553" s="34"/>
      <c r="AD553" s="37"/>
      <c r="AE553" s="35"/>
      <c r="AF553" s="34"/>
      <c r="AG553" s="37"/>
      <c r="AH553" s="35"/>
      <c r="AI553" s="34"/>
      <c r="AJ553" s="37"/>
      <c r="AK553" s="35"/>
      <c r="AL553" s="34"/>
      <c r="AM553" s="37"/>
      <c r="AN553" s="35"/>
      <c r="AO553" s="34"/>
      <c r="AP553" s="37"/>
      <c r="AQ553" s="35"/>
      <c r="AR553" s="34"/>
      <c r="AS553" s="37"/>
      <c r="AT553" s="35"/>
      <c r="AU553" s="34"/>
      <c r="AV553" s="37"/>
      <c r="AW553" s="35"/>
      <c r="AX553" s="34"/>
      <c r="AY553" s="37"/>
      <c r="AZ553" s="35"/>
      <c r="BA553" s="34"/>
      <c r="BB553" s="37"/>
      <c r="BC5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3" s="7"/>
      <c r="BF553" t="str">
        <f>IF(Table1[[#This Row],[Date]]="","","&amp;lt;VOUCHER REMOTEID="&amp;""""&amp;$A$11&amp;$A$13&amp;ROW()&amp;""""&amp;" VCHTYPE="""&amp;F553&amp;""" ACTION="""&amp;"Create"&amp;"""&amp;gt;")</f>
        <v/>
      </c>
      <c r="BG553" t="str">
        <f>IF(Table1[[#This Row],[Date]]="","",TEXT(Table1[[#This Row],[Date]],"yyyymmdd"))</f>
        <v/>
      </c>
      <c r="BH553" t="str">
        <f>Table1[[#This Row],[Date2]]</f>
        <v/>
      </c>
      <c r="BI553" t="str">
        <f>IF(Table1[[#This Row],[Date]]="","",Table1[[#This Row],[Voucher Type]])</f>
        <v/>
      </c>
      <c r="BJ553" t="str">
        <f>IF(Table1[[#This Row],[Ref No / Invoice No]]="","",Table1[[#This Row],[Ref No / Invoice No]])</f>
        <v/>
      </c>
      <c r="BK553" t="str">
        <f>IF(Table1[[#This Row],[Voucher No]]="","",Table1[[#This Row],[Voucher No]])</f>
        <v/>
      </c>
      <c r="BL553" t="str">
        <f>IF(Table1[[#This Row],[Date]]="","",Table1[[#This Row],[Narration]])</f>
        <v/>
      </c>
      <c r="BM553" t="str">
        <f>IF(Table1[[#This Row],[Date]]="","",$A$11&amp;$A$13&amp;ROW())</f>
        <v/>
      </c>
      <c r="BN553" t="str">
        <f>IF(Table1[[#This Row],[Date]]="","",$A$13)</f>
        <v/>
      </c>
      <c r="BP553" t="str">
        <f>IF(Table1[[#This Row],[Ledger 1]]="","","No")</f>
        <v/>
      </c>
      <c r="BQ553" t="str">
        <f>IF(Table1[[#This Row],[Date]]="","",IF(Table1[[#This Row],[Effect 1]]="Dr.","Yes","No"))</f>
        <v/>
      </c>
      <c r="BR553" t="str">
        <f>IF(Table1[[#This Row],[Date]]="","",Table1[[#This Row],[Ledger 1]])</f>
        <v/>
      </c>
      <c r="BS553" t="str">
        <f>IF(Table1[[#This Row],[Date]]="","",IF(Table1[[#This Row],[Effect 1]]="Dr.",-Table1[[#This Row],[Amount 1]],Table1[[#This Row],[Amount 1]]))</f>
        <v/>
      </c>
      <c r="BV553" t="str">
        <f>IF(Table1[[#This Row],[Ledger 2]]="","","No")</f>
        <v/>
      </c>
      <c r="BW553" t="str">
        <f>IF(Table1[[#This Row],[Date]]="","",IF(Table1[[#This Row],[Effect 2]]="Dr.","Yes","No"))</f>
        <v/>
      </c>
      <c r="BX553" t="str">
        <f>IF(Table1[[#This Row],[Date]]="","",Table1[[#This Row],[Ledger 2]])</f>
        <v/>
      </c>
      <c r="BY553" t="str">
        <f>IF(Table1[[#This Row],[Date]]="","",IF(Table1[[#This Row],[Effect 2]]="Dr.",-Table1[[#This Row],[Amount 2]],Table1[[#This Row],[Amount 2]]))</f>
        <v/>
      </c>
      <c r="CB553" t="str">
        <f>IF(Table1[[#This Row],[Ledger 3]]="","","No")</f>
        <v/>
      </c>
      <c r="CC553" t="str">
        <f>IF(Table1[[#This Row],[Ledger 3]]="","",IF(Table1[[#This Row],[Effect 3]]="Dr.","Yes","No"))</f>
        <v/>
      </c>
      <c r="CD553" t="str">
        <f>IF(Table1[[#This Row],[Ledger 3]]="","",Table1[[#This Row],[Ledger 3]])</f>
        <v/>
      </c>
      <c r="CE553" t="str">
        <f>IF(Table1[[#This Row],[Ledger 3]]="","",IF(Table1[[#This Row],[Effect 3]]="Dr.",-Table1[[#This Row],[Amount 3]],Table1[[#This Row],[Amount 3]]))</f>
        <v/>
      </c>
      <c r="CH553" t="str">
        <f>IF(Table1[[#This Row],[Ledger 4]]="","","No")</f>
        <v/>
      </c>
      <c r="CI553" t="str">
        <f>IF(Table1[[#This Row],[Ledger 4]]="","",IF(Table1[[#This Row],[Effect 4]]="Dr.","Yes","No"))</f>
        <v/>
      </c>
      <c r="CJ553" t="str">
        <f>IF(Table1[[#This Row],[Ledger 4]]="","",Table1[[#This Row],[Ledger 4]])</f>
        <v/>
      </c>
      <c r="CK553" t="str">
        <f>IF(Table1[[#This Row],[Ledger 4]]="","",IF(Table1[[#This Row],[Effect 4]]="Dr.",-Table1[[#This Row],[Amount 4]],Table1[[#This Row],[Amount 4]]))</f>
        <v/>
      </c>
      <c r="CN553" t="str">
        <f>IF(Table1[[#This Row],[Ledger 5]]="","","No")</f>
        <v/>
      </c>
      <c r="CO553" t="str">
        <f>IF(Table1[[#This Row],[Ledger 5]]="","",IF(Table1[[#This Row],[Effect 5]]="Dr.","Yes","No"))</f>
        <v/>
      </c>
      <c r="CP553" t="str">
        <f>IF(Table1[[#This Row],[Ledger 5]]="","",Table1[[#This Row],[Ledger 5]])</f>
        <v/>
      </c>
      <c r="CQ553" t="str">
        <f>IF(Table1[[#This Row],[Ledger 5]]="","",IF(Table1[[#This Row],[Effect 5]]="Dr.",-Table1[[#This Row],[Amount 5]],Table1[[#This Row],[Amount 5]]))</f>
        <v/>
      </c>
      <c r="CT553" t="str">
        <f>IF(Table1[[#This Row],[Ledger 6]]="","","No")</f>
        <v/>
      </c>
      <c r="CU553" t="str">
        <f>IF(Table1[[#This Row],[Ledger 6]]="","",IF(Table1[[#This Row],[Effect 6]]="Dr.","Yes","No"))</f>
        <v/>
      </c>
      <c r="CV553" t="str">
        <f>IF(Table1[[#This Row],[Ledger 6]]="","",Table1[[#This Row],[Ledger 6]])</f>
        <v/>
      </c>
      <c r="CW553" t="str">
        <f>IF(Table1[[#This Row],[Ledger 6]]="","",IF(Table1[[#This Row],[Effect 6]]="Dr.",-Table1[[#This Row],[Amount 6]],Table1[[#This Row],[Amount 6]]))</f>
        <v/>
      </c>
      <c r="CZ553" t="str">
        <f>IF(Table1[[#This Row],[Ledger 7]]="","","No")</f>
        <v/>
      </c>
      <c r="DA553" t="str">
        <f>IF(Table1[[#This Row],[Ledger 7]]="","",IF(Table1[[#This Row],[Effect 7]]="Dr.","Yes","No"))</f>
        <v/>
      </c>
      <c r="DB553" t="str">
        <f>IF(Table1[[#This Row],[Ledger 7]]="","",Table1[[#This Row],[Ledger 7]])</f>
        <v/>
      </c>
      <c r="DC553" t="str">
        <f>IF(Table1[[#This Row],[Ledger 7]]="","",IF(Table1[[#This Row],[Effect 7]]="Dr.",-Table1[[#This Row],[Amount 7]],Table1[[#This Row],[Amount 7]]))</f>
        <v/>
      </c>
      <c r="DF553" t="str">
        <f>IF(Table1[[#This Row],[Ledger 8]]="","","No")</f>
        <v/>
      </c>
      <c r="DG553" t="str">
        <f>IF(Table1[[#This Row],[Ledger 8]]="","",IF(Table1[[#This Row],[Effect 8]]="Dr.","Yes","No"))</f>
        <v/>
      </c>
      <c r="DH553" t="str">
        <f>IF(Table1[[#This Row],[Ledger 8]]="","",Table1[[#This Row],[Ledger 8]])</f>
        <v/>
      </c>
      <c r="DI553" t="str">
        <f>IF(Table1[[#This Row],[Ledger 8]]="","",IF(Table1[[#This Row],[Effect 8]]="Dr.",-Table1[[#This Row],[Amount 8]],Table1[[#This Row],[Amount 8]]))</f>
        <v/>
      </c>
      <c r="DL553" t="str">
        <f>IF(Table1[[#This Row],[Ledger 9]]="","","No")</f>
        <v/>
      </c>
      <c r="DM553" t="str">
        <f>IF(Table1[[#This Row],[Ledger 9]]="","",IF(Table1[[#This Row],[Effect 9]]="Dr.","Yes","No"))</f>
        <v/>
      </c>
      <c r="DN553" t="str">
        <f>IF(Table1[[#This Row],[Ledger 9]]="","",Table1[[#This Row],[Ledger 9]])</f>
        <v/>
      </c>
      <c r="DO553" t="str">
        <f>IF(Table1[[#This Row],[Ledger 9]]="","",IF(Table1[[#This Row],[Effect 9]]="Dr.",-Table1[[#This Row],[Amount 9]],Table1[[#This Row],[Amount 9]]))</f>
        <v/>
      </c>
      <c r="DR553" t="str">
        <f>IF(Table1[[#This Row],[Ledger 10]]="","","No")</f>
        <v/>
      </c>
      <c r="DS553" t="str">
        <f>IF(Table1[[#This Row],[Ledger 10]]="","",IF(Table1[[#This Row],[Effect 10]]="Dr.","Yes","No"))</f>
        <v/>
      </c>
      <c r="DT553" t="str">
        <f>IF(Table1[[#This Row],[Ledger 10]]="","",Table1[[#This Row],[Ledger 10]])</f>
        <v/>
      </c>
      <c r="DU553" t="str">
        <f>IF(Table1[[#This Row],[Ledger 10]]="","",IF(Table1[[#This Row],[Effect 10]]="Dr.",-Table1[[#This Row],[Amount 10]],Table1[[#This Row],[Amount 10]]))</f>
        <v/>
      </c>
      <c r="DX553" t="str">
        <f>IF(Table1[[#This Row],[Ledger 11]]="","","No")</f>
        <v/>
      </c>
      <c r="DY553" t="str">
        <f>IF(Table1[[#This Row],[Ledger 11]]="","",IF(Table1[[#This Row],[Effect 11]]="Dr.","Yes","No"))</f>
        <v/>
      </c>
      <c r="DZ553" t="str">
        <f>IF(Table1[[#This Row],[Ledger 11]]="","",Table1[[#This Row],[Ledger 11]])</f>
        <v/>
      </c>
      <c r="EA553" t="str">
        <f>IF(Table1[[#This Row],[Ledger 11]]="","",IF(Table1[[#This Row],[Effect 11]]="Dr.",-Table1[[#This Row],[Amount 11]],Table1[[#This Row],[Amount 11]]))</f>
        <v/>
      </c>
      <c r="ED553" t="str">
        <f>IF(Table1[[#This Row],[Ledger 12]]="","","No")</f>
        <v/>
      </c>
      <c r="EE553" t="str">
        <f>IF(Table1[[#This Row],[Ledger 12]]="","",IF(Table1[[#This Row],[Effect 12]]="Dr.","Yes","No"))</f>
        <v/>
      </c>
      <c r="EF553" t="str">
        <f>IF(Table1[[#This Row],[Ledger 12]]="","",Table1[[#This Row],[Ledger 12]])</f>
        <v/>
      </c>
      <c r="EG553" t="str">
        <f>IF(Table1[[#This Row],[Ledger 12]]="","",IF(Table1[[#This Row],[Effect 12]]="Dr.",-Table1[[#This Row],[Amount 12]],Table1[[#This Row],[Amount 12]]))</f>
        <v/>
      </c>
      <c r="EJ553" t="str">
        <f>IF(Table1[[#This Row],[Ledger 13]]="","","No")</f>
        <v/>
      </c>
      <c r="EK553" t="str">
        <f>IF(Table1[[#This Row],[Ledger 13]]="","",IF(Table1[[#This Row],[Effect 13]]="Dr.","Yes","No"))</f>
        <v/>
      </c>
      <c r="EL553" t="str">
        <f>IF(Table1[[#This Row],[Ledger 13]]="","",Table1[[#This Row],[Ledger 13]])</f>
        <v/>
      </c>
      <c r="EM553" t="str">
        <f>IF(Table1[[#This Row],[Ledger 13]]="","",IF(Table1[[#This Row],[Effect 13]]="Dr.",-Table1[[#This Row],[Amount 13]],Table1[[#This Row],[Amount 13]]))</f>
        <v/>
      </c>
      <c r="EP553" t="str">
        <f>IF(Table1[[#This Row],[Ledger 14]]="","","No")</f>
        <v/>
      </c>
      <c r="EQ553" t="str">
        <f>IF(Table1[[#This Row],[Ledger 14]]="","",IF(Table1[[#This Row],[Effect 14]]="Dr.","Yes","No"))</f>
        <v/>
      </c>
      <c r="ER553" t="str">
        <f>IF(Table1[[#This Row],[Ledger 14]]="","",Table1[[#This Row],[Ledger 14]])</f>
        <v/>
      </c>
      <c r="ES553" t="str">
        <f>IF(Table1[[#This Row],[Ledger 14]]="","",IF(Table1[[#This Row],[Effect 14]]="Dr.",-Table1[[#This Row],[Amount 14]],Table1[[#This Row],[Amount 14]]))</f>
        <v/>
      </c>
      <c r="EV553" t="str">
        <f>IF(Table1[[#This Row],[Ledger 15]]="","","No")</f>
        <v/>
      </c>
      <c r="EW553" t="str">
        <f>IF(Table1[[#This Row],[Ledger 15]]="","",IF(Table1[[#This Row],[Effect 15]]="Dr.","Yes","No"))</f>
        <v/>
      </c>
      <c r="EX553" t="str">
        <f>IF(Table1[[#This Row],[Ledger 15]]="","",Table1[[#This Row],[Ledger 15]])</f>
        <v/>
      </c>
      <c r="EY553" t="str">
        <f>IF(Table1[[#This Row],[Ledger 15]]="","",IF(Table1[[#This Row],[Effect 15]]="Dr.",-Table1[[#This Row],[Amount 15]],Table1[[#This Row],[Amount 15]]))</f>
        <v/>
      </c>
      <c r="FD5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3">
        <f>IF(Table1[[#This Row],[Date]]="",0,IF(AND(Table1[[#This Row],[Date]]&gt;=$FE$2,Table1[[#This Row],[Date]]&lt;=$FE$3),0,1))</f>
        <v>0</v>
      </c>
      <c r="FF553">
        <f>IF(Table1[[#This Row],[Date]]="",0,IF(TYPE(VLOOKUP(Table1[[#This Row],[Voucher Type]],Table1[[#All],[Voucher Type Master]],1,FALSE))=16,1,0))</f>
        <v>0</v>
      </c>
      <c r="FG553">
        <f>IF(TYPE(IF(Table1[[#This Row],[Date]]="",0,IF(VLOOKUP(Table1[[#This Row],[Voucher Type]],$FY$5:$FZ$13,2,0)=Table1[[#This Row],[Effect 1]],0,1)))=16,1,0)</f>
        <v>0</v>
      </c>
      <c r="FH5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3">
        <f>IF(LEN(Table1[[#This Row],[Ledger 1]])&gt;0,IF(TYPE(VLOOKUP(Table1[[#This Row],[Ledger 1]],GZ:GZ,1,0))=16,1,0),0)</f>
        <v>0</v>
      </c>
      <c r="FJ553">
        <f>IF(LEN(Table1[[#This Row],[Ledger 2]])&gt;0,IF(TYPE(VLOOKUP(Table1[[#This Row],[Ledger 2]],GZ:GZ,1,0))=16,1,0),0)</f>
        <v>0</v>
      </c>
      <c r="FK553">
        <f>IF(LEN(Table1[[#This Row],[Ledger 3]])&gt;0,IF(TYPE(VLOOKUP(Table1[[#This Row],[Ledger 3]],GZ:GZ,1,0))=16,1,0),0)</f>
        <v>0</v>
      </c>
      <c r="FL553">
        <f>IF(LEN(Table1[[#This Row],[Ledger 4]])&gt;0,IF(TYPE(VLOOKUP(Table1[[#This Row],[Ledger 4]],GZ:GZ,1,0))=16,1,0),0)</f>
        <v>0</v>
      </c>
      <c r="FM553">
        <f>IF(LEN(Table1[[#This Row],[Ledger 5]])&gt;0,IF(TYPE(VLOOKUP(Table1[[#This Row],[Ledger 5]],GZ:GZ,1,0))=16,1,0),0)</f>
        <v>0</v>
      </c>
      <c r="FN553">
        <f>IF(LEN(Table1[[#This Row],[Ledger 6]])&gt;0,IF(TYPE(VLOOKUP(Table1[[#This Row],[Ledger 6]],$GZ:$GZ,1,0))=16,1,0),0)</f>
        <v>0</v>
      </c>
      <c r="FO553">
        <f>IF(LEN(Table1[[#This Row],[Ledger 7]])&gt;0,IF(TYPE(VLOOKUP(Table1[[#This Row],[Ledger 7]],$GZ:$GZ,1,0))=16,1,0),0)</f>
        <v>0</v>
      </c>
      <c r="FP553">
        <f>IF(LEN(Table1[[#This Row],[Ledger 8]])&gt;0,IF(TYPE(VLOOKUP(Table1[[#This Row],[Ledger 8]],$GZ:$GZ,1,0))=16,1,0),0)</f>
        <v>0</v>
      </c>
      <c r="FQ553">
        <f>IF(LEN(Table1[[#This Row],[Ledger 9]])&gt;0,IF(TYPE(VLOOKUP(Table1[[#This Row],[Ledger 9]],$GZ:$GZ,1,0))=16,1,0),0)</f>
        <v>0</v>
      </c>
      <c r="FR553">
        <f>IF(LEN(Table1[[#This Row],[Ledger 10]])&gt;0,IF(TYPE(VLOOKUP(Table1[[#This Row],[Ledger 10]],$GZ:$GZ,1,0))=16,1,0),0)</f>
        <v>0</v>
      </c>
      <c r="FS553">
        <f>IF(LEN(Table1[[#This Row],[Ledger 11]])&gt;0,IF(TYPE(VLOOKUP(Table1[[#This Row],[Ledger 11]],$GZ:$GZ,1,0))=16,1,0),0)</f>
        <v>0</v>
      </c>
      <c r="FT553">
        <f>IF(LEN(Table1[[#This Row],[Ledger 12]])&gt;0,IF(TYPE(VLOOKUP(Table1[[#This Row],[Ledger 12]],$GZ:$GZ,1,0))=16,1,0),0)</f>
        <v>0</v>
      </c>
      <c r="FU553">
        <f>IF(LEN(Table1[[#This Row],[Ledger 13]])&gt;0,IF(TYPE(VLOOKUP(Table1[[#This Row],[Ledger 13]],$GZ:$GZ,1,0))=16,1,0),0)</f>
        <v>0</v>
      </c>
      <c r="FV553">
        <f>IF(LEN(Table1[[#This Row],[Ledger 14]])&gt;0,IF(TYPE(VLOOKUP(Table1[[#This Row],[Ledger 14]],$GZ:$GZ,1,0))=16,1,0),0)</f>
        <v>0</v>
      </c>
      <c r="FW553">
        <f>IF(LEN(Table1[[#This Row],[Ledger 15]])&gt;0,IF(TYPE(VLOOKUP(Table1[[#This Row],[Ledger 15]],$GZ:$GZ,1,0))=16,1,0),0)</f>
        <v>0</v>
      </c>
    </row>
    <row r="554" spans="4:179" ht="33" customHeight="1" x14ac:dyDescent="0.45">
      <c r="D554" s="8">
        <f t="shared" si="17"/>
        <v>549</v>
      </c>
      <c r="E554" s="32"/>
      <c r="F554" s="34"/>
      <c r="G554" s="34"/>
      <c r="H554" s="34"/>
      <c r="I554" s="34"/>
      <c r="J554" s="38"/>
      <c r="K554" s="33"/>
      <c r="L554" s="36"/>
      <c r="M554" s="35"/>
      <c r="N554" s="34"/>
      <c r="O554" s="41"/>
      <c r="P554" s="35"/>
      <c r="Q554" s="34"/>
      <c r="R554" s="37"/>
      <c r="S554" s="35"/>
      <c r="T554" s="34"/>
      <c r="U554" s="37"/>
      <c r="V554" s="35"/>
      <c r="W554" s="34"/>
      <c r="X554" s="37"/>
      <c r="Y554" s="35"/>
      <c r="Z554" s="34"/>
      <c r="AA554" s="37"/>
      <c r="AB554" s="35"/>
      <c r="AC554" s="34"/>
      <c r="AD554" s="37"/>
      <c r="AE554" s="35"/>
      <c r="AF554" s="34"/>
      <c r="AG554" s="37"/>
      <c r="AH554" s="35"/>
      <c r="AI554" s="34"/>
      <c r="AJ554" s="37"/>
      <c r="AK554" s="35"/>
      <c r="AL554" s="34"/>
      <c r="AM554" s="37"/>
      <c r="AN554" s="35"/>
      <c r="AO554" s="34"/>
      <c r="AP554" s="37"/>
      <c r="AQ554" s="35"/>
      <c r="AR554" s="34"/>
      <c r="AS554" s="37"/>
      <c r="AT554" s="35"/>
      <c r="AU554" s="34"/>
      <c r="AV554" s="37"/>
      <c r="AW554" s="35"/>
      <c r="AX554" s="34"/>
      <c r="AY554" s="37"/>
      <c r="AZ554" s="35"/>
      <c r="BA554" s="34"/>
      <c r="BB554" s="37"/>
      <c r="BC5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4" s="7"/>
      <c r="BF554" t="str">
        <f>IF(Table1[[#This Row],[Date]]="","","&amp;lt;VOUCHER REMOTEID="&amp;""""&amp;$A$11&amp;$A$13&amp;ROW()&amp;""""&amp;" VCHTYPE="""&amp;F554&amp;""" ACTION="""&amp;"Create"&amp;"""&amp;gt;")</f>
        <v/>
      </c>
      <c r="BG554" t="str">
        <f>IF(Table1[[#This Row],[Date]]="","",TEXT(Table1[[#This Row],[Date]],"yyyymmdd"))</f>
        <v/>
      </c>
      <c r="BH554" t="str">
        <f>Table1[[#This Row],[Date2]]</f>
        <v/>
      </c>
      <c r="BI554" t="str">
        <f>IF(Table1[[#This Row],[Date]]="","",Table1[[#This Row],[Voucher Type]])</f>
        <v/>
      </c>
      <c r="BJ554" t="str">
        <f>IF(Table1[[#This Row],[Ref No / Invoice No]]="","",Table1[[#This Row],[Ref No / Invoice No]])</f>
        <v/>
      </c>
      <c r="BK554" t="str">
        <f>IF(Table1[[#This Row],[Voucher No]]="","",Table1[[#This Row],[Voucher No]])</f>
        <v/>
      </c>
      <c r="BL554" t="str">
        <f>IF(Table1[[#This Row],[Date]]="","",Table1[[#This Row],[Narration]])</f>
        <v/>
      </c>
      <c r="BM554" t="str">
        <f>IF(Table1[[#This Row],[Date]]="","",$A$11&amp;$A$13&amp;ROW())</f>
        <v/>
      </c>
      <c r="BN554" t="str">
        <f>IF(Table1[[#This Row],[Date]]="","",$A$13)</f>
        <v/>
      </c>
      <c r="BP554" t="str">
        <f>IF(Table1[[#This Row],[Ledger 1]]="","","No")</f>
        <v/>
      </c>
      <c r="BQ554" t="str">
        <f>IF(Table1[[#This Row],[Date]]="","",IF(Table1[[#This Row],[Effect 1]]="Dr.","Yes","No"))</f>
        <v/>
      </c>
      <c r="BR554" t="str">
        <f>IF(Table1[[#This Row],[Date]]="","",Table1[[#This Row],[Ledger 1]])</f>
        <v/>
      </c>
      <c r="BS554" t="str">
        <f>IF(Table1[[#This Row],[Date]]="","",IF(Table1[[#This Row],[Effect 1]]="Dr.",-Table1[[#This Row],[Amount 1]],Table1[[#This Row],[Amount 1]]))</f>
        <v/>
      </c>
      <c r="BV554" t="str">
        <f>IF(Table1[[#This Row],[Ledger 2]]="","","No")</f>
        <v/>
      </c>
      <c r="BW554" t="str">
        <f>IF(Table1[[#This Row],[Date]]="","",IF(Table1[[#This Row],[Effect 2]]="Dr.","Yes","No"))</f>
        <v/>
      </c>
      <c r="BX554" t="str">
        <f>IF(Table1[[#This Row],[Date]]="","",Table1[[#This Row],[Ledger 2]])</f>
        <v/>
      </c>
      <c r="BY554" t="str">
        <f>IF(Table1[[#This Row],[Date]]="","",IF(Table1[[#This Row],[Effect 2]]="Dr.",-Table1[[#This Row],[Amount 2]],Table1[[#This Row],[Amount 2]]))</f>
        <v/>
      </c>
      <c r="CB554" t="str">
        <f>IF(Table1[[#This Row],[Ledger 3]]="","","No")</f>
        <v/>
      </c>
      <c r="CC554" t="str">
        <f>IF(Table1[[#This Row],[Ledger 3]]="","",IF(Table1[[#This Row],[Effect 3]]="Dr.","Yes","No"))</f>
        <v/>
      </c>
      <c r="CD554" t="str">
        <f>IF(Table1[[#This Row],[Ledger 3]]="","",Table1[[#This Row],[Ledger 3]])</f>
        <v/>
      </c>
      <c r="CE554" t="str">
        <f>IF(Table1[[#This Row],[Ledger 3]]="","",IF(Table1[[#This Row],[Effect 3]]="Dr.",-Table1[[#This Row],[Amount 3]],Table1[[#This Row],[Amount 3]]))</f>
        <v/>
      </c>
      <c r="CH554" t="str">
        <f>IF(Table1[[#This Row],[Ledger 4]]="","","No")</f>
        <v/>
      </c>
      <c r="CI554" t="str">
        <f>IF(Table1[[#This Row],[Ledger 4]]="","",IF(Table1[[#This Row],[Effect 4]]="Dr.","Yes","No"))</f>
        <v/>
      </c>
      <c r="CJ554" t="str">
        <f>IF(Table1[[#This Row],[Ledger 4]]="","",Table1[[#This Row],[Ledger 4]])</f>
        <v/>
      </c>
      <c r="CK554" t="str">
        <f>IF(Table1[[#This Row],[Ledger 4]]="","",IF(Table1[[#This Row],[Effect 4]]="Dr.",-Table1[[#This Row],[Amount 4]],Table1[[#This Row],[Amount 4]]))</f>
        <v/>
      </c>
      <c r="CN554" t="str">
        <f>IF(Table1[[#This Row],[Ledger 5]]="","","No")</f>
        <v/>
      </c>
      <c r="CO554" t="str">
        <f>IF(Table1[[#This Row],[Ledger 5]]="","",IF(Table1[[#This Row],[Effect 5]]="Dr.","Yes","No"))</f>
        <v/>
      </c>
      <c r="CP554" t="str">
        <f>IF(Table1[[#This Row],[Ledger 5]]="","",Table1[[#This Row],[Ledger 5]])</f>
        <v/>
      </c>
      <c r="CQ554" t="str">
        <f>IF(Table1[[#This Row],[Ledger 5]]="","",IF(Table1[[#This Row],[Effect 5]]="Dr.",-Table1[[#This Row],[Amount 5]],Table1[[#This Row],[Amount 5]]))</f>
        <v/>
      </c>
      <c r="CT554" t="str">
        <f>IF(Table1[[#This Row],[Ledger 6]]="","","No")</f>
        <v/>
      </c>
      <c r="CU554" t="str">
        <f>IF(Table1[[#This Row],[Ledger 6]]="","",IF(Table1[[#This Row],[Effect 6]]="Dr.","Yes","No"))</f>
        <v/>
      </c>
      <c r="CV554" t="str">
        <f>IF(Table1[[#This Row],[Ledger 6]]="","",Table1[[#This Row],[Ledger 6]])</f>
        <v/>
      </c>
      <c r="CW554" t="str">
        <f>IF(Table1[[#This Row],[Ledger 6]]="","",IF(Table1[[#This Row],[Effect 6]]="Dr.",-Table1[[#This Row],[Amount 6]],Table1[[#This Row],[Amount 6]]))</f>
        <v/>
      </c>
      <c r="CZ554" t="str">
        <f>IF(Table1[[#This Row],[Ledger 7]]="","","No")</f>
        <v/>
      </c>
      <c r="DA554" t="str">
        <f>IF(Table1[[#This Row],[Ledger 7]]="","",IF(Table1[[#This Row],[Effect 7]]="Dr.","Yes","No"))</f>
        <v/>
      </c>
      <c r="DB554" t="str">
        <f>IF(Table1[[#This Row],[Ledger 7]]="","",Table1[[#This Row],[Ledger 7]])</f>
        <v/>
      </c>
      <c r="DC554" t="str">
        <f>IF(Table1[[#This Row],[Ledger 7]]="","",IF(Table1[[#This Row],[Effect 7]]="Dr.",-Table1[[#This Row],[Amount 7]],Table1[[#This Row],[Amount 7]]))</f>
        <v/>
      </c>
      <c r="DF554" t="str">
        <f>IF(Table1[[#This Row],[Ledger 8]]="","","No")</f>
        <v/>
      </c>
      <c r="DG554" t="str">
        <f>IF(Table1[[#This Row],[Ledger 8]]="","",IF(Table1[[#This Row],[Effect 8]]="Dr.","Yes","No"))</f>
        <v/>
      </c>
      <c r="DH554" t="str">
        <f>IF(Table1[[#This Row],[Ledger 8]]="","",Table1[[#This Row],[Ledger 8]])</f>
        <v/>
      </c>
      <c r="DI554" t="str">
        <f>IF(Table1[[#This Row],[Ledger 8]]="","",IF(Table1[[#This Row],[Effect 8]]="Dr.",-Table1[[#This Row],[Amount 8]],Table1[[#This Row],[Amount 8]]))</f>
        <v/>
      </c>
      <c r="DL554" t="str">
        <f>IF(Table1[[#This Row],[Ledger 9]]="","","No")</f>
        <v/>
      </c>
      <c r="DM554" t="str">
        <f>IF(Table1[[#This Row],[Ledger 9]]="","",IF(Table1[[#This Row],[Effect 9]]="Dr.","Yes","No"))</f>
        <v/>
      </c>
      <c r="DN554" t="str">
        <f>IF(Table1[[#This Row],[Ledger 9]]="","",Table1[[#This Row],[Ledger 9]])</f>
        <v/>
      </c>
      <c r="DO554" t="str">
        <f>IF(Table1[[#This Row],[Ledger 9]]="","",IF(Table1[[#This Row],[Effect 9]]="Dr.",-Table1[[#This Row],[Amount 9]],Table1[[#This Row],[Amount 9]]))</f>
        <v/>
      </c>
      <c r="DR554" t="str">
        <f>IF(Table1[[#This Row],[Ledger 10]]="","","No")</f>
        <v/>
      </c>
      <c r="DS554" t="str">
        <f>IF(Table1[[#This Row],[Ledger 10]]="","",IF(Table1[[#This Row],[Effect 10]]="Dr.","Yes","No"))</f>
        <v/>
      </c>
      <c r="DT554" t="str">
        <f>IF(Table1[[#This Row],[Ledger 10]]="","",Table1[[#This Row],[Ledger 10]])</f>
        <v/>
      </c>
      <c r="DU554" t="str">
        <f>IF(Table1[[#This Row],[Ledger 10]]="","",IF(Table1[[#This Row],[Effect 10]]="Dr.",-Table1[[#This Row],[Amount 10]],Table1[[#This Row],[Amount 10]]))</f>
        <v/>
      </c>
      <c r="DX554" t="str">
        <f>IF(Table1[[#This Row],[Ledger 11]]="","","No")</f>
        <v/>
      </c>
      <c r="DY554" t="str">
        <f>IF(Table1[[#This Row],[Ledger 11]]="","",IF(Table1[[#This Row],[Effect 11]]="Dr.","Yes","No"))</f>
        <v/>
      </c>
      <c r="DZ554" t="str">
        <f>IF(Table1[[#This Row],[Ledger 11]]="","",Table1[[#This Row],[Ledger 11]])</f>
        <v/>
      </c>
      <c r="EA554" t="str">
        <f>IF(Table1[[#This Row],[Ledger 11]]="","",IF(Table1[[#This Row],[Effect 11]]="Dr.",-Table1[[#This Row],[Amount 11]],Table1[[#This Row],[Amount 11]]))</f>
        <v/>
      </c>
      <c r="ED554" t="str">
        <f>IF(Table1[[#This Row],[Ledger 12]]="","","No")</f>
        <v/>
      </c>
      <c r="EE554" t="str">
        <f>IF(Table1[[#This Row],[Ledger 12]]="","",IF(Table1[[#This Row],[Effect 12]]="Dr.","Yes","No"))</f>
        <v/>
      </c>
      <c r="EF554" t="str">
        <f>IF(Table1[[#This Row],[Ledger 12]]="","",Table1[[#This Row],[Ledger 12]])</f>
        <v/>
      </c>
      <c r="EG554" t="str">
        <f>IF(Table1[[#This Row],[Ledger 12]]="","",IF(Table1[[#This Row],[Effect 12]]="Dr.",-Table1[[#This Row],[Amount 12]],Table1[[#This Row],[Amount 12]]))</f>
        <v/>
      </c>
      <c r="EJ554" t="str">
        <f>IF(Table1[[#This Row],[Ledger 13]]="","","No")</f>
        <v/>
      </c>
      <c r="EK554" t="str">
        <f>IF(Table1[[#This Row],[Ledger 13]]="","",IF(Table1[[#This Row],[Effect 13]]="Dr.","Yes","No"))</f>
        <v/>
      </c>
      <c r="EL554" t="str">
        <f>IF(Table1[[#This Row],[Ledger 13]]="","",Table1[[#This Row],[Ledger 13]])</f>
        <v/>
      </c>
      <c r="EM554" t="str">
        <f>IF(Table1[[#This Row],[Ledger 13]]="","",IF(Table1[[#This Row],[Effect 13]]="Dr.",-Table1[[#This Row],[Amount 13]],Table1[[#This Row],[Amount 13]]))</f>
        <v/>
      </c>
      <c r="EP554" t="str">
        <f>IF(Table1[[#This Row],[Ledger 14]]="","","No")</f>
        <v/>
      </c>
      <c r="EQ554" t="str">
        <f>IF(Table1[[#This Row],[Ledger 14]]="","",IF(Table1[[#This Row],[Effect 14]]="Dr.","Yes","No"))</f>
        <v/>
      </c>
      <c r="ER554" t="str">
        <f>IF(Table1[[#This Row],[Ledger 14]]="","",Table1[[#This Row],[Ledger 14]])</f>
        <v/>
      </c>
      <c r="ES554" t="str">
        <f>IF(Table1[[#This Row],[Ledger 14]]="","",IF(Table1[[#This Row],[Effect 14]]="Dr.",-Table1[[#This Row],[Amount 14]],Table1[[#This Row],[Amount 14]]))</f>
        <v/>
      </c>
      <c r="EV554" t="str">
        <f>IF(Table1[[#This Row],[Ledger 15]]="","","No")</f>
        <v/>
      </c>
      <c r="EW554" t="str">
        <f>IF(Table1[[#This Row],[Ledger 15]]="","",IF(Table1[[#This Row],[Effect 15]]="Dr.","Yes","No"))</f>
        <v/>
      </c>
      <c r="EX554" t="str">
        <f>IF(Table1[[#This Row],[Ledger 15]]="","",Table1[[#This Row],[Ledger 15]])</f>
        <v/>
      </c>
      <c r="EY554" t="str">
        <f>IF(Table1[[#This Row],[Ledger 15]]="","",IF(Table1[[#This Row],[Effect 15]]="Dr.",-Table1[[#This Row],[Amount 15]],Table1[[#This Row],[Amount 15]]))</f>
        <v/>
      </c>
      <c r="FD5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4">
        <f>IF(Table1[[#This Row],[Date]]="",0,IF(AND(Table1[[#This Row],[Date]]&gt;=$FE$2,Table1[[#This Row],[Date]]&lt;=$FE$3),0,1))</f>
        <v>0</v>
      </c>
      <c r="FF554">
        <f>IF(Table1[[#This Row],[Date]]="",0,IF(TYPE(VLOOKUP(Table1[[#This Row],[Voucher Type]],Table1[[#All],[Voucher Type Master]],1,FALSE))=16,1,0))</f>
        <v>0</v>
      </c>
      <c r="FG554">
        <f>IF(TYPE(IF(Table1[[#This Row],[Date]]="",0,IF(VLOOKUP(Table1[[#This Row],[Voucher Type]],$FY$5:$FZ$13,2,0)=Table1[[#This Row],[Effect 1]],0,1)))=16,1,0)</f>
        <v>0</v>
      </c>
      <c r="FH5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4">
        <f>IF(LEN(Table1[[#This Row],[Ledger 1]])&gt;0,IF(TYPE(VLOOKUP(Table1[[#This Row],[Ledger 1]],GZ:GZ,1,0))=16,1,0),0)</f>
        <v>0</v>
      </c>
      <c r="FJ554">
        <f>IF(LEN(Table1[[#This Row],[Ledger 2]])&gt;0,IF(TYPE(VLOOKUP(Table1[[#This Row],[Ledger 2]],GZ:GZ,1,0))=16,1,0),0)</f>
        <v>0</v>
      </c>
      <c r="FK554">
        <f>IF(LEN(Table1[[#This Row],[Ledger 3]])&gt;0,IF(TYPE(VLOOKUP(Table1[[#This Row],[Ledger 3]],GZ:GZ,1,0))=16,1,0),0)</f>
        <v>0</v>
      </c>
      <c r="FL554">
        <f>IF(LEN(Table1[[#This Row],[Ledger 4]])&gt;0,IF(TYPE(VLOOKUP(Table1[[#This Row],[Ledger 4]],GZ:GZ,1,0))=16,1,0),0)</f>
        <v>0</v>
      </c>
      <c r="FM554">
        <f>IF(LEN(Table1[[#This Row],[Ledger 5]])&gt;0,IF(TYPE(VLOOKUP(Table1[[#This Row],[Ledger 5]],GZ:GZ,1,0))=16,1,0),0)</f>
        <v>0</v>
      </c>
      <c r="FN554">
        <f>IF(LEN(Table1[[#This Row],[Ledger 6]])&gt;0,IF(TYPE(VLOOKUP(Table1[[#This Row],[Ledger 6]],$GZ:$GZ,1,0))=16,1,0),0)</f>
        <v>0</v>
      </c>
      <c r="FO554">
        <f>IF(LEN(Table1[[#This Row],[Ledger 7]])&gt;0,IF(TYPE(VLOOKUP(Table1[[#This Row],[Ledger 7]],$GZ:$GZ,1,0))=16,1,0),0)</f>
        <v>0</v>
      </c>
      <c r="FP554">
        <f>IF(LEN(Table1[[#This Row],[Ledger 8]])&gt;0,IF(TYPE(VLOOKUP(Table1[[#This Row],[Ledger 8]],$GZ:$GZ,1,0))=16,1,0),0)</f>
        <v>0</v>
      </c>
      <c r="FQ554">
        <f>IF(LEN(Table1[[#This Row],[Ledger 9]])&gt;0,IF(TYPE(VLOOKUP(Table1[[#This Row],[Ledger 9]],$GZ:$GZ,1,0))=16,1,0),0)</f>
        <v>0</v>
      </c>
      <c r="FR554">
        <f>IF(LEN(Table1[[#This Row],[Ledger 10]])&gt;0,IF(TYPE(VLOOKUP(Table1[[#This Row],[Ledger 10]],$GZ:$GZ,1,0))=16,1,0),0)</f>
        <v>0</v>
      </c>
      <c r="FS554">
        <f>IF(LEN(Table1[[#This Row],[Ledger 11]])&gt;0,IF(TYPE(VLOOKUP(Table1[[#This Row],[Ledger 11]],$GZ:$GZ,1,0))=16,1,0),0)</f>
        <v>0</v>
      </c>
      <c r="FT554">
        <f>IF(LEN(Table1[[#This Row],[Ledger 12]])&gt;0,IF(TYPE(VLOOKUP(Table1[[#This Row],[Ledger 12]],$GZ:$GZ,1,0))=16,1,0),0)</f>
        <v>0</v>
      </c>
      <c r="FU554">
        <f>IF(LEN(Table1[[#This Row],[Ledger 13]])&gt;0,IF(TYPE(VLOOKUP(Table1[[#This Row],[Ledger 13]],$GZ:$GZ,1,0))=16,1,0),0)</f>
        <v>0</v>
      </c>
      <c r="FV554">
        <f>IF(LEN(Table1[[#This Row],[Ledger 14]])&gt;0,IF(TYPE(VLOOKUP(Table1[[#This Row],[Ledger 14]],$GZ:$GZ,1,0))=16,1,0),0)</f>
        <v>0</v>
      </c>
      <c r="FW554">
        <f>IF(LEN(Table1[[#This Row],[Ledger 15]])&gt;0,IF(TYPE(VLOOKUP(Table1[[#This Row],[Ledger 15]],$GZ:$GZ,1,0))=16,1,0),0)</f>
        <v>0</v>
      </c>
    </row>
    <row r="555" spans="4:179" ht="33" customHeight="1" x14ac:dyDescent="0.45">
      <c r="D555" s="8">
        <f t="shared" si="17"/>
        <v>550</v>
      </c>
      <c r="E555" s="32"/>
      <c r="F555" s="34"/>
      <c r="G555" s="34"/>
      <c r="H555" s="34"/>
      <c r="I555" s="34"/>
      <c r="J555" s="38"/>
      <c r="K555" s="33"/>
      <c r="L555" s="36"/>
      <c r="M555" s="35"/>
      <c r="N555" s="34"/>
      <c r="O555" s="41"/>
      <c r="P555" s="35"/>
      <c r="Q555" s="34"/>
      <c r="R555" s="37"/>
      <c r="S555" s="35"/>
      <c r="T555" s="34"/>
      <c r="U555" s="37"/>
      <c r="V555" s="35"/>
      <c r="W555" s="34"/>
      <c r="X555" s="37"/>
      <c r="Y555" s="35"/>
      <c r="Z555" s="34"/>
      <c r="AA555" s="37"/>
      <c r="AB555" s="35"/>
      <c r="AC555" s="34"/>
      <c r="AD555" s="37"/>
      <c r="AE555" s="35"/>
      <c r="AF555" s="34"/>
      <c r="AG555" s="37"/>
      <c r="AH555" s="35"/>
      <c r="AI555" s="34"/>
      <c r="AJ555" s="37"/>
      <c r="AK555" s="35"/>
      <c r="AL555" s="34"/>
      <c r="AM555" s="37"/>
      <c r="AN555" s="35"/>
      <c r="AO555" s="34"/>
      <c r="AP555" s="37"/>
      <c r="AQ555" s="35"/>
      <c r="AR555" s="34"/>
      <c r="AS555" s="37"/>
      <c r="AT555" s="35"/>
      <c r="AU555" s="34"/>
      <c r="AV555" s="37"/>
      <c r="AW555" s="35"/>
      <c r="AX555" s="34"/>
      <c r="AY555" s="37"/>
      <c r="AZ555" s="35"/>
      <c r="BA555" s="34"/>
      <c r="BB555" s="37"/>
      <c r="BC5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5" s="7"/>
      <c r="BF555" t="str">
        <f>IF(Table1[[#This Row],[Date]]="","","&amp;lt;VOUCHER REMOTEID="&amp;""""&amp;$A$11&amp;$A$13&amp;ROW()&amp;""""&amp;" VCHTYPE="""&amp;F555&amp;""" ACTION="""&amp;"Create"&amp;"""&amp;gt;")</f>
        <v/>
      </c>
      <c r="BG555" t="str">
        <f>IF(Table1[[#This Row],[Date]]="","",TEXT(Table1[[#This Row],[Date]],"yyyymmdd"))</f>
        <v/>
      </c>
      <c r="BH555" t="str">
        <f>Table1[[#This Row],[Date2]]</f>
        <v/>
      </c>
      <c r="BI555" t="str">
        <f>IF(Table1[[#This Row],[Date]]="","",Table1[[#This Row],[Voucher Type]])</f>
        <v/>
      </c>
      <c r="BJ555" t="str">
        <f>IF(Table1[[#This Row],[Ref No / Invoice No]]="","",Table1[[#This Row],[Ref No / Invoice No]])</f>
        <v/>
      </c>
      <c r="BK555" t="str">
        <f>IF(Table1[[#This Row],[Voucher No]]="","",Table1[[#This Row],[Voucher No]])</f>
        <v/>
      </c>
      <c r="BL555" t="str">
        <f>IF(Table1[[#This Row],[Date]]="","",Table1[[#This Row],[Narration]])</f>
        <v/>
      </c>
      <c r="BM555" t="str">
        <f>IF(Table1[[#This Row],[Date]]="","",$A$11&amp;$A$13&amp;ROW())</f>
        <v/>
      </c>
      <c r="BN555" t="str">
        <f>IF(Table1[[#This Row],[Date]]="","",$A$13)</f>
        <v/>
      </c>
      <c r="BP555" t="str">
        <f>IF(Table1[[#This Row],[Ledger 1]]="","","No")</f>
        <v/>
      </c>
      <c r="BQ555" t="str">
        <f>IF(Table1[[#This Row],[Date]]="","",IF(Table1[[#This Row],[Effect 1]]="Dr.","Yes","No"))</f>
        <v/>
      </c>
      <c r="BR555" t="str">
        <f>IF(Table1[[#This Row],[Date]]="","",Table1[[#This Row],[Ledger 1]])</f>
        <v/>
      </c>
      <c r="BS555" t="str">
        <f>IF(Table1[[#This Row],[Date]]="","",IF(Table1[[#This Row],[Effect 1]]="Dr.",-Table1[[#This Row],[Amount 1]],Table1[[#This Row],[Amount 1]]))</f>
        <v/>
      </c>
      <c r="BV555" t="str">
        <f>IF(Table1[[#This Row],[Ledger 2]]="","","No")</f>
        <v/>
      </c>
      <c r="BW555" t="str">
        <f>IF(Table1[[#This Row],[Date]]="","",IF(Table1[[#This Row],[Effect 2]]="Dr.","Yes","No"))</f>
        <v/>
      </c>
      <c r="BX555" t="str">
        <f>IF(Table1[[#This Row],[Date]]="","",Table1[[#This Row],[Ledger 2]])</f>
        <v/>
      </c>
      <c r="BY555" t="str">
        <f>IF(Table1[[#This Row],[Date]]="","",IF(Table1[[#This Row],[Effect 2]]="Dr.",-Table1[[#This Row],[Amount 2]],Table1[[#This Row],[Amount 2]]))</f>
        <v/>
      </c>
      <c r="CB555" t="str">
        <f>IF(Table1[[#This Row],[Ledger 3]]="","","No")</f>
        <v/>
      </c>
      <c r="CC555" t="str">
        <f>IF(Table1[[#This Row],[Ledger 3]]="","",IF(Table1[[#This Row],[Effect 3]]="Dr.","Yes","No"))</f>
        <v/>
      </c>
      <c r="CD555" t="str">
        <f>IF(Table1[[#This Row],[Ledger 3]]="","",Table1[[#This Row],[Ledger 3]])</f>
        <v/>
      </c>
      <c r="CE555" t="str">
        <f>IF(Table1[[#This Row],[Ledger 3]]="","",IF(Table1[[#This Row],[Effect 3]]="Dr.",-Table1[[#This Row],[Amount 3]],Table1[[#This Row],[Amount 3]]))</f>
        <v/>
      </c>
      <c r="CH555" t="str">
        <f>IF(Table1[[#This Row],[Ledger 4]]="","","No")</f>
        <v/>
      </c>
      <c r="CI555" t="str">
        <f>IF(Table1[[#This Row],[Ledger 4]]="","",IF(Table1[[#This Row],[Effect 4]]="Dr.","Yes","No"))</f>
        <v/>
      </c>
      <c r="CJ555" t="str">
        <f>IF(Table1[[#This Row],[Ledger 4]]="","",Table1[[#This Row],[Ledger 4]])</f>
        <v/>
      </c>
      <c r="CK555" t="str">
        <f>IF(Table1[[#This Row],[Ledger 4]]="","",IF(Table1[[#This Row],[Effect 4]]="Dr.",-Table1[[#This Row],[Amount 4]],Table1[[#This Row],[Amount 4]]))</f>
        <v/>
      </c>
      <c r="CN555" t="str">
        <f>IF(Table1[[#This Row],[Ledger 5]]="","","No")</f>
        <v/>
      </c>
      <c r="CO555" t="str">
        <f>IF(Table1[[#This Row],[Ledger 5]]="","",IF(Table1[[#This Row],[Effect 5]]="Dr.","Yes","No"))</f>
        <v/>
      </c>
      <c r="CP555" t="str">
        <f>IF(Table1[[#This Row],[Ledger 5]]="","",Table1[[#This Row],[Ledger 5]])</f>
        <v/>
      </c>
      <c r="CQ555" t="str">
        <f>IF(Table1[[#This Row],[Ledger 5]]="","",IF(Table1[[#This Row],[Effect 5]]="Dr.",-Table1[[#This Row],[Amount 5]],Table1[[#This Row],[Amount 5]]))</f>
        <v/>
      </c>
      <c r="CT555" t="str">
        <f>IF(Table1[[#This Row],[Ledger 6]]="","","No")</f>
        <v/>
      </c>
      <c r="CU555" t="str">
        <f>IF(Table1[[#This Row],[Ledger 6]]="","",IF(Table1[[#This Row],[Effect 6]]="Dr.","Yes","No"))</f>
        <v/>
      </c>
      <c r="CV555" t="str">
        <f>IF(Table1[[#This Row],[Ledger 6]]="","",Table1[[#This Row],[Ledger 6]])</f>
        <v/>
      </c>
      <c r="CW555" t="str">
        <f>IF(Table1[[#This Row],[Ledger 6]]="","",IF(Table1[[#This Row],[Effect 6]]="Dr.",-Table1[[#This Row],[Amount 6]],Table1[[#This Row],[Amount 6]]))</f>
        <v/>
      </c>
      <c r="CZ555" t="str">
        <f>IF(Table1[[#This Row],[Ledger 7]]="","","No")</f>
        <v/>
      </c>
      <c r="DA555" t="str">
        <f>IF(Table1[[#This Row],[Ledger 7]]="","",IF(Table1[[#This Row],[Effect 7]]="Dr.","Yes","No"))</f>
        <v/>
      </c>
      <c r="DB555" t="str">
        <f>IF(Table1[[#This Row],[Ledger 7]]="","",Table1[[#This Row],[Ledger 7]])</f>
        <v/>
      </c>
      <c r="DC555" t="str">
        <f>IF(Table1[[#This Row],[Ledger 7]]="","",IF(Table1[[#This Row],[Effect 7]]="Dr.",-Table1[[#This Row],[Amount 7]],Table1[[#This Row],[Amount 7]]))</f>
        <v/>
      </c>
      <c r="DF555" t="str">
        <f>IF(Table1[[#This Row],[Ledger 8]]="","","No")</f>
        <v/>
      </c>
      <c r="DG555" t="str">
        <f>IF(Table1[[#This Row],[Ledger 8]]="","",IF(Table1[[#This Row],[Effect 8]]="Dr.","Yes","No"))</f>
        <v/>
      </c>
      <c r="DH555" t="str">
        <f>IF(Table1[[#This Row],[Ledger 8]]="","",Table1[[#This Row],[Ledger 8]])</f>
        <v/>
      </c>
      <c r="DI555" t="str">
        <f>IF(Table1[[#This Row],[Ledger 8]]="","",IF(Table1[[#This Row],[Effect 8]]="Dr.",-Table1[[#This Row],[Amount 8]],Table1[[#This Row],[Amount 8]]))</f>
        <v/>
      </c>
      <c r="DL555" t="str">
        <f>IF(Table1[[#This Row],[Ledger 9]]="","","No")</f>
        <v/>
      </c>
      <c r="DM555" t="str">
        <f>IF(Table1[[#This Row],[Ledger 9]]="","",IF(Table1[[#This Row],[Effect 9]]="Dr.","Yes","No"))</f>
        <v/>
      </c>
      <c r="DN555" t="str">
        <f>IF(Table1[[#This Row],[Ledger 9]]="","",Table1[[#This Row],[Ledger 9]])</f>
        <v/>
      </c>
      <c r="DO555" t="str">
        <f>IF(Table1[[#This Row],[Ledger 9]]="","",IF(Table1[[#This Row],[Effect 9]]="Dr.",-Table1[[#This Row],[Amount 9]],Table1[[#This Row],[Amount 9]]))</f>
        <v/>
      </c>
      <c r="DR555" t="str">
        <f>IF(Table1[[#This Row],[Ledger 10]]="","","No")</f>
        <v/>
      </c>
      <c r="DS555" t="str">
        <f>IF(Table1[[#This Row],[Ledger 10]]="","",IF(Table1[[#This Row],[Effect 10]]="Dr.","Yes","No"))</f>
        <v/>
      </c>
      <c r="DT555" t="str">
        <f>IF(Table1[[#This Row],[Ledger 10]]="","",Table1[[#This Row],[Ledger 10]])</f>
        <v/>
      </c>
      <c r="DU555" t="str">
        <f>IF(Table1[[#This Row],[Ledger 10]]="","",IF(Table1[[#This Row],[Effect 10]]="Dr.",-Table1[[#This Row],[Amount 10]],Table1[[#This Row],[Amount 10]]))</f>
        <v/>
      </c>
      <c r="DX555" t="str">
        <f>IF(Table1[[#This Row],[Ledger 11]]="","","No")</f>
        <v/>
      </c>
      <c r="DY555" t="str">
        <f>IF(Table1[[#This Row],[Ledger 11]]="","",IF(Table1[[#This Row],[Effect 11]]="Dr.","Yes","No"))</f>
        <v/>
      </c>
      <c r="DZ555" t="str">
        <f>IF(Table1[[#This Row],[Ledger 11]]="","",Table1[[#This Row],[Ledger 11]])</f>
        <v/>
      </c>
      <c r="EA555" t="str">
        <f>IF(Table1[[#This Row],[Ledger 11]]="","",IF(Table1[[#This Row],[Effect 11]]="Dr.",-Table1[[#This Row],[Amount 11]],Table1[[#This Row],[Amount 11]]))</f>
        <v/>
      </c>
      <c r="ED555" t="str">
        <f>IF(Table1[[#This Row],[Ledger 12]]="","","No")</f>
        <v/>
      </c>
      <c r="EE555" t="str">
        <f>IF(Table1[[#This Row],[Ledger 12]]="","",IF(Table1[[#This Row],[Effect 12]]="Dr.","Yes","No"))</f>
        <v/>
      </c>
      <c r="EF555" t="str">
        <f>IF(Table1[[#This Row],[Ledger 12]]="","",Table1[[#This Row],[Ledger 12]])</f>
        <v/>
      </c>
      <c r="EG555" t="str">
        <f>IF(Table1[[#This Row],[Ledger 12]]="","",IF(Table1[[#This Row],[Effect 12]]="Dr.",-Table1[[#This Row],[Amount 12]],Table1[[#This Row],[Amount 12]]))</f>
        <v/>
      </c>
      <c r="EJ555" t="str">
        <f>IF(Table1[[#This Row],[Ledger 13]]="","","No")</f>
        <v/>
      </c>
      <c r="EK555" t="str">
        <f>IF(Table1[[#This Row],[Ledger 13]]="","",IF(Table1[[#This Row],[Effect 13]]="Dr.","Yes","No"))</f>
        <v/>
      </c>
      <c r="EL555" t="str">
        <f>IF(Table1[[#This Row],[Ledger 13]]="","",Table1[[#This Row],[Ledger 13]])</f>
        <v/>
      </c>
      <c r="EM555" t="str">
        <f>IF(Table1[[#This Row],[Ledger 13]]="","",IF(Table1[[#This Row],[Effect 13]]="Dr.",-Table1[[#This Row],[Amount 13]],Table1[[#This Row],[Amount 13]]))</f>
        <v/>
      </c>
      <c r="EP555" t="str">
        <f>IF(Table1[[#This Row],[Ledger 14]]="","","No")</f>
        <v/>
      </c>
      <c r="EQ555" t="str">
        <f>IF(Table1[[#This Row],[Ledger 14]]="","",IF(Table1[[#This Row],[Effect 14]]="Dr.","Yes","No"))</f>
        <v/>
      </c>
      <c r="ER555" t="str">
        <f>IF(Table1[[#This Row],[Ledger 14]]="","",Table1[[#This Row],[Ledger 14]])</f>
        <v/>
      </c>
      <c r="ES555" t="str">
        <f>IF(Table1[[#This Row],[Ledger 14]]="","",IF(Table1[[#This Row],[Effect 14]]="Dr.",-Table1[[#This Row],[Amount 14]],Table1[[#This Row],[Amount 14]]))</f>
        <v/>
      </c>
      <c r="EV555" t="str">
        <f>IF(Table1[[#This Row],[Ledger 15]]="","","No")</f>
        <v/>
      </c>
      <c r="EW555" t="str">
        <f>IF(Table1[[#This Row],[Ledger 15]]="","",IF(Table1[[#This Row],[Effect 15]]="Dr.","Yes","No"))</f>
        <v/>
      </c>
      <c r="EX555" t="str">
        <f>IF(Table1[[#This Row],[Ledger 15]]="","",Table1[[#This Row],[Ledger 15]])</f>
        <v/>
      </c>
      <c r="EY555" t="str">
        <f>IF(Table1[[#This Row],[Ledger 15]]="","",IF(Table1[[#This Row],[Effect 15]]="Dr.",-Table1[[#This Row],[Amount 15]],Table1[[#This Row],[Amount 15]]))</f>
        <v/>
      </c>
      <c r="FD5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5">
        <f>IF(Table1[[#This Row],[Date]]="",0,IF(AND(Table1[[#This Row],[Date]]&gt;=$FE$2,Table1[[#This Row],[Date]]&lt;=$FE$3),0,1))</f>
        <v>0</v>
      </c>
      <c r="FF555">
        <f>IF(Table1[[#This Row],[Date]]="",0,IF(TYPE(VLOOKUP(Table1[[#This Row],[Voucher Type]],Table1[[#All],[Voucher Type Master]],1,FALSE))=16,1,0))</f>
        <v>0</v>
      </c>
      <c r="FG555">
        <f>IF(TYPE(IF(Table1[[#This Row],[Date]]="",0,IF(VLOOKUP(Table1[[#This Row],[Voucher Type]],$FY$5:$FZ$13,2,0)=Table1[[#This Row],[Effect 1]],0,1)))=16,1,0)</f>
        <v>0</v>
      </c>
      <c r="FH5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5">
        <f>IF(LEN(Table1[[#This Row],[Ledger 1]])&gt;0,IF(TYPE(VLOOKUP(Table1[[#This Row],[Ledger 1]],GZ:GZ,1,0))=16,1,0),0)</f>
        <v>0</v>
      </c>
      <c r="FJ555">
        <f>IF(LEN(Table1[[#This Row],[Ledger 2]])&gt;0,IF(TYPE(VLOOKUP(Table1[[#This Row],[Ledger 2]],GZ:GZ,1,0))=16,1,0),0)</f>
        <v>0</v>
      </c>
      <c r="FK555">
        <f>IF(LEN(Table1[[#This Row],[Ledger 3]])&gt;0,IF(TYPE(VLOOKUP(Table1[[#This Row],[Ledger 3]],GZ:GZ,1,0))=16,1,0),0)</f>
        <v>0</v>
      </c>
      <c r="FL555">
        <f>IF(LEN(Table1[[#This Row],[Ledger 4]])&gt;0,IF(TYPE(VLOOKUP(Table1[[#This Row],[Ledger 4]],GZ:GZ,1,0))=16,1,0),0)</f>
        <v>0</v>
      </c>
      <c r="FM555">
        <f>IF(LEN(Table1[[#This Row],[Ledger 5]])&gt;0,IF(TYPE(VLOOKUP(Table1[[#This Row],[Ledger 5]],GZ:GZ,1,0))=16,1,0),0)</f>
        <v>0</v>
      </c>
      <c r="FN555">
        <f>IF(LEN(Table1[[#This Row],[Ledger 6]])&gt;0,IF(TYPE(VLOOKUP(Table1[[#This Row],[Ledger 6]],$GZ:$GZ,1,0))=16,1,0),0)</f>
        <v>0</v>
      </c>
      <c r="FO555">
        <f>IF(LEN(Table1[[#This Row],[Ledger 7]])&gt;0,IF(TYPE(VLOOKUP(Table1[[#This Row],[Ledger 7]],$GZ:$GZ,1,0))=16,1,0),0)</f>
        <v>0</v>
      </c>
      <c r="FP555">
        <f>IF(LEN(Table1[[#This Row],[Ledger 8]])&gt;0,IF(TYPE(VLOOKUP(Table1[[#This Row],[Ledger 8]],$GZ:$GZ,1,0))=16,1,0),0)</f>
        <v>0</v>
      </c>
      <c r="FQ555">
        <f>IF(LEN(Table1[[#This Row],[Ledger 9]])&gt;0,IF(TYPE(VLOOKUP(Table1[[#This Row],[Ledger 9]],$GZ:$GZ,1,0))=16,1,0),0)</f>
        <v>0</v>
      </c>
      <c r="FR555">
        <f>IF(LEN(Table1[[#This Row],[Ledger 10]])&gt;0,IF(TYPE(VLOOKUP(Table1[[#This Row],[Ledger 10]],$GZ:$GZ,1,0))=16,1,0),0)</f>
        <v>0</v>
      </c>
      <c r="FS555">
        <f>IF(LEN(Table1[[#This Row],[Ledger 11]])&gt;0,IF(TYPE(VLOOKUP(Table1[[#This Row],[Ledger 11]],$GZ:$GZ,1,0))=16,1,0),0)</f>
        <v>0</v>
      </c>
      <c r="FT555">
        <f>IF(LEN(Table1[[#This Row],[Ledger 12]])&gt;0,IF(TYPE(VLOOKUP(Table1[[#This Row],[Ledger 12]],$GZ:$GZ,1,0))=16,1,0),0)</f>
        <v>0</v>
      </c>
      <c r="FU555">
        <f>IF(LEN(Table1[[#This Row],[Ledger 13]])&gt;0,IF(TYPE(VLOOKUP(Table1[[#This Row],[Ledger 13]],$GZ:$GZ,1,0))=16,1,0),0)</f>
        <v>0</v>
      </c>
      <c r="FV555">
        <f>IF(LEN(Table1[[#This Row],[Ledger 14]])&gt;0,IF(TYPE(VLOOKUP(Table1[[#This Row],[Ledger 14]],$GZ:$GZ,1,0))=16,1,0),0)</f>
        <v>0</v>
      </c>
      <c r="FW555">
        <f>IF(LEN(Table1[[#This Row],[Ledger 15]])&gt;0,IF(TYPE(VLOOKUP(Table1[[#This Row],[Ledger 15]],$GZ:$GZ,1,0))=16,1,0),0)</f>
        <v>0</v>
      </c>
    </row>
    <row r="556" spans="4:179" ht="33" customHeight="1" x14ac:dyDescent="0.45">
      <c r="D556" s="8">
        <f t="shared" si="17"/>
        <v>551</v>
      </c>
      <c r="E556" s="32"/>
      <c r="F556" s="34"/>
      <c r="G556" s="34"/>
      <c r="H556" s="34"/>
      <c r="I556" s="34"/>
      <c r="J556" s="38"/>
      <c r="K556" s="33"/>
      <c r="L556" s="36"/>
      <c r="M556" s="35"/>
      <c r="N556" s="34"/>
      <c r="O556" s="41"/>
      <c r="P556" s="35"/>
      <c r="Q556" s="34"/>
      <c r="R556" s="37"/>
      <c r="S556" s="35"/>
      <c r="T556" s="34"/>
      <c r="U556" s="37"/>
      <c r="V556" s="35"/>
      <c r="W556" s="34"/>
      <c r="X556" s="37"/>
      <c r="Y556" s="35"/>
      <c r="Z556" s="34"/>
      <c r="AA556" s="37"/>
      <c r="AB556" s="35"/>
      <c r="AC556" s="34"/>
      <c r="AD556" s="37"/>
      <c r="AE556" s="35"/>
      <c r="AF556" s="34"/>
      <c r="AG556" s="37"/>
      <c r="AH556" s="35"/>
      <c r="AI556" s="34"/>
      <c r="AJ556" s="37"/>
      <c r="AK556" s="35"/>
      <c r="AL556" s="34"/>
      <c r="AM556" s="37"/>
      <c r="AN556" s="35"/>
      <c r="AO556" s="34"/>
      <c r="AP556" s="37"/>
      <c r="AQ556" s="35"/>
      <c r="AR556" s="34"/>
      <c r="AS556" s="37"/>
      <c r="AT556" s="35"/>
      <c r="AU556" s="34"/>
      <c r="AV556" s="37"/>
      <c r="AW556" s="35"/>
      <c r="AX556" s="34"/>
      <c r="AY556" s="37"/>
      <c r="AZ556" s="35"/>
      <c r="BA556" s="34"/>
      <c r="BB556" s="37"/>
      <c r="BC5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6" s="7"/>
      <c r="BF556" t="str">
        <f>IF(Table1[[#This Row],[Date]]="","","&amp;lt;VOUCHER REMOTEID="&amp;""""&amp;$A$11&amp;$A$13&amp;ROW()&amp;""""&amp;" VCHTYPE="""&amp;F556&amp;""" ACTION="""&amp;"Create"&amp;"""&amp;gt;")</f>
        <v/>
      </c>
      <c r="BG556" t="str">
        <f>IF(Table1[[#This Row],[Date]]="","",TEXT(Table1[[#This Row],[Date]],"yyyymmdd"))</f>
        <v/>
      </c>
      <c r="BH556" t="str">
        <f>Table1[[#This Row],[Date2]]</f>
        <v/>
      </c>
      <c r="BI556" t="str">
        <f>IF(Table1[[#This Row],[Date]]="","",Table1[[#This Row],[Voucher Type]])</f>
        <v/>
      </c>
      <c r="BJ556" t="str">
        <f>IF(Table1[[#This Row],[Ref No / Invoice No]]="","",Table1[[#This Row],[Ref No / Invoice No]])</f>
        <v/>
      </c>
      <c r="BK556" t="str">
        <f>IF(Table1[[#This Row],[Voucher No]]="","",Table1[[#This Row],[Voucher No]])</f>
        <v/>
      </c>
      <c r="BL556" t="str">
        <f>IF(Table1[[#This Row],[Date]]="","",Table1[[#This Row],[Narration]])</f>
        <v/>
      </c>
      <c r="BM556" t="str">
        <f>IF(Table1[[#This Row],[Date]]="","",$A$11&amp;$A$13&amp;ROW())</f>
        <v/>
      </c>
      <c r="BN556" t="str">
        <f>IF(Table1[[#This Row],[Date]]="","",$A$13)</f>
        <v/>
      </c>
      <c r="BP556" t="str">
        <f>IF(Table1[[#This Row],[Ledger 1]]="","","No")</f>
        <v/>
      </c>
      <c r="BQ556" t="str">
        <f>IF(Table1[[#This Row],[Date]]="","",IF(Table1[[#This Row],[Effect 1]]="Dr.","Yes","No"))</f>
        <v/>
      </c>
      <c r="BR556" t="str">
        <f>IF(Table1[[#This Row],[Date]]="","",Table1[[#This Row],[Ledger 1]])</f>
        <v/>
      </c>
      <c r="BS556" t="str">
        <f>IF(Table1[[#This Row],[Date]]="","",IF(Table1[[#This Row],[Effect 1]]="Dr.",-Table1[[#This Row],[Amount 1]],Table1[[#This Row],[Amount 1]]))</f>
        <v/>
      </c>
      <c r="BV556" t="str">
        <f>IF(Table1[[#This Row],[Ledger 2]]="","","No")</f>
        <v/>
      </c>
      <c r="BW556" t="str">
        <f>IF(Table1[[#This Row],[Date]]="","",IF(Table1[[#This Row],[Effect 2]]="Dr.","Yes","No"))</f>
        <v/>
      </c>
      <c r="BX556" t="str">
        <f>IF(Table1[[#This Row],[Date]]="","",Table1[[#This Row],[Ledger 2]])</f>
        <v/>
      </c>
      <c r="BY556" t="str">
        <f>IF(Table1[[#This Row],[Date]]="","",IF(Table1[[#This Row],[Effect 2]]="Dr.",-Table1[[#This Row],[Amount 2]],Table1[[#This Row],[Amount 2]]))</f>
        <v/>
      </c>
      <c r="CB556" t="str">
        <f>IF(Table1[[#This Row],[Ledger 3]]="","","No")</f>
        <v/>
      </c>
      <c r="CC556" t="str">
        <f>IF(Table1[[#This Row],[Ledger 3]]="","",IF(Table1[[#This Row],[Effect 3]]="Dr.","Yes","No"))</f>
        <v/>
      </c>
      <c r="CD556" t="str">
        <f>IF(Table1[[#This Row],[Ledger 3]]="","",Table1[[#This Row],[Ledger 3]])</f>
        <v/>
      </c>
      <c r="CE556" t="str">
        <f>IF(Table1[[#This Row],[Ledger 3]]="","",IF(Table1[[#This Row],[Effect 3]]="Dr.",-Table1[[#This Row],[Amount 3]],Table1[[#This Row],[Amount 3]]))</f>
        <v/>
      </c>
      <c r="CH556" t="str">
        <f>IF(Table1[[#This Row],[Ledger 4]]="","","No")</f>
        <v/>
      </c>
      <c r="CI556" t="str">
        <f>IF(Table1[[#This Row],[Ledger 4]]="","",IF(Table1[[#This Row],[Effect 4]]="Dr.","Yes","No"))</f>
        <v/>
      </c>
      <c r="CJ556" t="str">
        <f>IF(Table1[[#This Row],[Ledger 4]]="","",Table1[[#This Row],[Ledger 4]])</f>
        <v/>
      </c>
      <c r="CK556" t="str">
        <f>IF(Table1[[#This Row],[Ledger 4]]="","",IF(Table1[[#This Row],[Effect 4]]="Dr.",-Table1[[#This Row],[Amount 4]],Table1[[#This Row],[Amount 4]]))</f>
        <v/>
      </c>
      <c r="CN556" t="str">
        <f>IF(Table1[[#This Row],[Ledger 5]]="","","No")</f>
        <v/>
      </c>
      <c r="CO556" t="str">
        <f>IF(Table1[[#This Row],[Ledger 5]]="","",IF(Table1[[#This Row],[Effect 5]]="Dr.","Yes","No"))</f>
        <v/>
      </c>
      <c r="CP556" t="str">
        <f>IF(Table1[[#This Row],[Ledger 5]]="","",Table1[[#This Row],[Ledger 5]])</f>
        <v/>
      </c>
      <c r="CQ556" t="str">
        <f>IF(Table1[[#This Row],[Ledger 5]]="","",IF(Table1[[#This Row],[Effect 5]]="Dr.",-Table1[[#This Row],[Amount 5]],Table1[[#This Row],[Amount 5]]))</f>
        <v/>
      </c>
      <c r="CT556" t="str">
        <f>IF(Table1[[#This Row],[Ledger 6]]="","","No")</f>
        <v/>
      </c>
      <c r="CU556" t="str">
        <f>IF(Table1[[#This Row],[Ledger 6]]="","",IF(Table1[[#This Row],[Effect 6]]="Dr.","Yes","No"))</f>
        <v/>
      </c>
      <c r="CV556" t="str">
        <f>IF(Table1[[#This Row],[Ledger 6]]="","",Table1[[#This Row],[Ledger 6]])</f>
        <v/>
      </c>
      <c r="CW556" t="str">
        <f>IF(Table1[[#This Row],[Ledger 6]]="","",IF(Table1[[#This Row],[Effect 6]]="Dr.",-Table1[[#This Row],[Amount 6]],Table1[[#This Row],[Amount 6]]))</f>
        <v/>
      </c>
      <c r="CZ556" t="str">
        <f>IF(Table1[[#This Row],[Ledger 7]]="","","No")</f>
        <v/>
      </c>
      <c r="DA556" t="str">
        <f>IF(Table1[[#This Row],[Ledger 7]]="","",IF(Table1[[#This Row],[Effect 7]]="Dr.","Yes","No"))</f>
        <v/>
      </c>
      <c r="DB556" t="str">
        <f>IF(Table1[[#This Row],[Ledger 7]]="","",Table1[[#This Row],[Ledger 7]])</f>
        <v/>
      </c>
      <c r="DC556" t="str">
        <f>IF(Table1[[#This Row],[Ledger 7]]="","",IF(Table1[[#This Row],[Effect 7]]="Dr.",-Table1[[#This Row],[Amount 7]],Table1[[#This Row],[Amount 7]]))</f>
        <v/>
      </c>
      <c r="DF556" t="str">
        <f>IF(Table1[[#This Row],[Ledger 8]]="","","No")</f>
        <v/>
      </c>
      <c r="DG556" t="str">
        <f>IF(Table1[[#This Row],[Ledger 8]]="","",IF(Table1[[#This Row],[Effect 8]]="Dr.","Yes","No"))</f>
        <v/>
      </c>
      <c r="DH556" t="str">
        <f>IF(Table1[[#This Row],[Ledger 8]]="","",Table1[[#This Row],[Ledger 8]])</f>
        <v/>
      </c>
      <c r="DI556" t="str">
        <f>IF(Table1[[#This Row],[Ledger 8]]="","",IF(Table1[[#This Row],[Effect 8]]="Dr.",-Table1[[#This Row],[Amount 8]],Table1[[#This Row],[Amount 8]]))</f>
        <v/>
      </c>
      <c r="DL556" t="str">
        <f>IF(Table1[[#This Row],[Ledger 9]]="","","No")</f>
        <v/>
      </c>
      <c r="DM556" t="str">
        <f>IF(Table1[[#This Row],[Ledger 9]]="","",IF(Table1[[#This Row],[Effect 9]]="Dr.","Yes","No"))</f>
        <v/>
      </c>
      <c r="DN556" t="str">
        <f>IF(Table1[[#This Row],[Ledger 9]]="","",Table1[[#This Row],[Ledger 9]])</f>
        <v/>
      </c>
      <c r="DO556" t="str">
        <f>IF(Table1[[#This Row],[Ledger 9]]="","",IF(Table1[[#This Row],[Effect 9]]="Dr.",-Table1[[#This Row],[Amount 9]],Table1[[#This Row],[Amount 9]]))</f>
        <v/>
      </c>
      <c r="DR556" t="str">
        <f>IF(Table1[[#This Row],[Ledger 10]]="","","No")</f>
        <v/>
      </c>
      <c r="DS556" t="str">
        <f>IF(Table1[[#This Row],[Ledger 10]]="","",IF(Table1[[#This Row],[Effect 10]]="Dr.","Yes","No"))</f>
        <v/>
      </c>
      <c r="DT556" t="str">
        <f>IF(Table1[[#This Row],[Ledger 10]]="","",Table1[[#This Row],[Ledger 10]])</f>
        <v/>
      </c>
      <c r="DU556" t="str">
        <f>IF(Table1[[#This Row],[Ledger 10]]="","",IF(Table1[[#This Row],[Effect 10]]="Dr.",-Table1[[#This Row],[Amount 10]],Table1[[#This Row],[Amount 10]]))</f>
        <v/>
      </c>
      <c r="DX556" t="str">
        <f>IF(Table1[[#This Row],[Ledger 11]]="","","No")</f>
        <v/>
      </c>
      <c r="DY556" t="str">
        <f>IF(Table1[[#This Row],[Ledger 11]]="","",IF(Table1[[#This Row],[Effect 11]]="Dr.","Yes","No"))</f>
        <v/>
      </c>
      <c r="DZ556" t="str">
        <f>IF(Table1[[#This Row],[Ledger 11]]="","",Table1[[#This Row],[Ledger 11]])</f>
        <v/>
      </c>
      <c r="EA556" t="str">
        <f>IF(Table1[[#This Row],[Ledger 11]]="","",IF(Table1[[#This Row],[Effect 11]]="Dr.",-Table1[[#This Row],[Amount 11]],Table1[[#This Row],[Amount 11]]))</f>
        <v/>
      </c>
      <c r="ED556" t="str">
        <f>IF(Table1[[#This Row],[Ledger 12]]="","","No")</f>
        <v/>
      </c>
      <c r="EE556" t="str">
        <f>IF(Table1[[#This Row],[Ledger 12]]="","",IF(Table1[[#This Row],[Effect 12]]="Dr.","Yes","No"))</f>
        <v/>
      </c>
      <c r="EF556" t="str">
        <f>IF(Table1[[#This Row],[Ledger 12]]="","",Table1[[#This Row],[Ledger 12]])</f>
        <v/>
      </c>
      <c r="EG556" t="str">
        <f>IF(Table1[[#This Row],[Ledger 12]]="","",IF(Table1[[#This Row],[Effect 12]]="Dr.",-Table1[[#This Row],[Amount 12]],Table1[[#This Row],[Amount 12]]))</f>
        <v/>
      </c>
      <c r="EJ556" t="str">
        <f>IF(Table1[[#This Row],[Ledger 13]]="","","No")</f>
        <v/>
      </c>
      <c r="EK556" t="str">
        <f>IF(Table1[[#This Row],[Ledger 13]]="","",IF(Table1[[#This Row],[Effect 13]]="Dr.","Yes","No"))</f>
        <v/>
      </c>
      <c r="EL556" t="str">
        <f>IF(Table1[[#This Row],[Ledger 13]]="","",Table1[[#This Row],[Ledger 13]])</f>
        <v/>
      </c>
      <c r="EM556" t="str">
        <f>IF(Table1[[#This Row],[Ledger 13]]="","",IF(Table1[[#This Row],[Effect 13]]="Dr.",-Table1[[#This Row],[Amount 13]],Table1[[#This Row],[Amount 13]]))</f>
        <v/>
      </c>
      <c r="EP556" t="str">
        <f>IF(Table1[[#This Row],[Ledger 14]]="","","No")</f>
        <v/>
      </c>
      <c r="EQ556" t="str">
        <f>IF(Table1[[#This Row],[Ledger 14]]="","",IF(Table1[[#This Row],[Effect 14]]="Dr.","Yes","No"))</f>
        <v/>
      </c>
      <c r="ER556" t="str">
        <f>IF(Table1[[#This Row],[Ledger 14]]="","",Table1[[#This Row],[Ledger 14]])</f>
        <v/>
      </c>
      <c r="ES556" t="str">
        <f>IF(Table1[[#This Row],[Ledger 14]]="","",IF(Table1[[#This Row],[Effect 14]]="Dr.",-Table1[[#This Row],[Amount 14]],Table1[[#This Row],[Amount 14]]))</f>
        <v/>
      </c>
      <c r="EV556" t="str">
        <f>IF(Table1[[#This Row],[Ledger 15]]="","","No")</f>
        <v/>
      </c>
      <c r="EW556" t="str">
        <f>IF(Table1[[#This Row],[Ledger 15]]="","",IF(Table1[[#This Row],[Effect 15]]="Dr.","Yes","No"))</f>
        <v/>
      </c>
      <c r="EX556" t="str">
        <f>IF(Table1[[#This Row],[Ledger 15]]="","",Table1[[#This Row],[Ledger 15]])</f>
        <v/>
      </c>
      <c r="EY556" t="str">
        <f>IF(Table1[[#This Row],[Ledger 15]]="","",IF(Table1[[#This Row],[Effect 15]]="Dr.",-Table1[[#This Row],[Amount 15]],Table1[[#This Row],[Amount 15]]))</f>
        <v/>
      </c>
      <c r="FD5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6">
        <f>IF(Table1[[#This Row],[Date]]="",0,IF(AND(Table1[[#This Row],[Date]]&gt;=$FE$2,Table1[[#This Row],[Date]]&lt;=$FE$3),0,1))</f>
        <v>0</v>
      </c>
      <c r="FF556">
        <f>IF(Table1[[#This Row],[Date]]="",0,IF(TYPE(VLOOKUP(Table1[[#This Row],[Voucher Type]],Table1[[#All],[Voucher Type Master]],1,FALSE))=16,1,0))</f>
        <v>0</v>
      </c>
      <c r="FG556">
        <f>IF(TYPE(IF(Table1[[#This Row],[Date]]="",0,IF(VLOOKUP(Table1[[#This Row],[Voucher Type]],$FY$5:$FZ$13,2,0)=Table1[[#This Row],[Effect 1]],0,1)))=16,1,0)</f>
        <v>0</v>
      </c>
      <c r="FH5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6">
        <f>IF(LEN(Table1[[#This Row],[Ledger 1]])&gt;0,IF(TYPE(VLOOKUP(Table1[[#This Row],[Ledger 1]],GZ:GZ,1,0))=16,1,0),0)</f>
        <v>0</v>
      </c>
      <c r="FJ556">
        <f>IF(LEN(Table1[[#This Row],[Ledger 2]])&gt;0,IF(TYPE(VLOOKUP(Table1[[#This Row],[Ledger 2]],GZ:GZ,1,0))=16,1,0),0)</f>
        <v>0</v>
      </c>
      <c r="FK556">
        <f>IF(LEN(Table1[[#This Row],[Ledger 3]])&gt;0,IF(TYPE(VLOOKUP(Table1[[#This Row],[Ledger 3]],GZ:GZ,1,0))=16,1,0),0)</f>
        <v>0</v>
      </c>
      <c r="FL556">
        <f>IF(LEN(Table1[[#This Row],[Ledger 4]])&gt;0,IF(TYPE(VLOOKUP(Table1[[#This Row],[Ledger 4]],GZ:GZ,1,0))=16,1,0),0)</f>
        <v>0</v>
      </c>
      <c r="FM556">
        <f>IF(LEN(Table1[[#This Row],[Ledger 5]])&gt;0,IF(TYPE(VLOOKUP(Table1[[#This Row],[Ledger 5]],GZ:GZ,1,0))=16,1,0),0)</f>
        <v>0</v>
      </c>
      <c r="FN556">
        <f>IF(LEN(Table1[[#This Row],[Ledger 6]])&gt;0,IF(TYPE(VLOOKUP(Table1[[#This Row],[Ledger 6]],$GZ:$GZ,1,0))=16,1,0),0)</f>
        <v>0</v>
      </c>
      <c r="FO556">
        <f>IF(LEN(Table1[[#This Row],[Ledger 7]])&gt;0,IF(TYPE(VLOOKUP(Table1[[#This Row],[Ledger 7]],$GZ:$GZ,1,0))=16,1,0),0)</f>
        <v>0</v>
      </c>
      <c r="FP556">
        <f>IF(LEN(Table1[[#This Row],[Ledger 8]])&gt;0,IF(TYPE(VLOOKUP(Table1[[#This Row],[Ledger 8]],$GZ:$GZ,1,0))=16,1,0),0)</f>
        <v>0</v>
      </c>
      <c r="FQ556">
        <f>IF(LEN(Table1[[#This Row],[Ledger 9]])&gt;0,IF(TYPE(VLOOKUP(Table1[[#This Row],[Ledger 9]],$GZ:$GZ,1,0))=16,1,0),0)</f>
        <v>0</v>
      </c>
      <c r="FR556">
        <f>IF(LEN(Table1[[#This Row],[Ledger 10]])&gt;0,IF(TYPE(VLOOKUP(Table1[[#This Row],[Ledger 10]],$GZ:$GZ,1,0))=16,1,0),0)</f>
        <v>0</v>
      </c>
      <c r="FS556">
        <f>IF(LEN(Table1[[#This Row],[Ledger 11]])&gt;0,IF(TYPE(VLOOKUP(Table1[[#This Row],[Ledger 11]],$GZ:$GZ,1,0))=16,1,0),0)</f>
        <v>0</v>
      </c>
      <c r="FT556">
        <f>IF(LEN(Table1[[#This Row],[Ledger 12]])&gt;0,IF(TYPE(VLOOKUP(Table1[[#This Row],[Ledger 12]],$GZ:$GZ,1,0))=16,1,0),0)</f>
        <v>0</v>
      </c>
      <c r="FU556">
        <f>IF(LEN(Table1[[#This Row],[Ledger 13]])&gt;0,IF(TYPE(VLOOKUP(Table1[[#This Row],[Ledger 13]],$GZ:$GZ,1,0))=16,1,0),0)</f>
        <v>0</v>
      </c>
      <c r="FV556">
        <f>IF(LEN(Table1[[#This Row],[Ledger 14]])&gt;0,IF(TYPE(VLOOKUP(Table1[[#This Row],[Ledger 14]],$GZ:$GZ,1,0))=16,1,0),0)</f>
        <v>0</v>
      </c>
      <c r="FW556">
        <f>IF(LEN(Table1[[#This Row],[Ledger 15]])&gt;0,IF(TYPE(VLOOKUP(Table1[[#This Row],[Ledger 15]],$GZ:$GZ,1,0))=16,1,0),0)</f>
        <v>0</v>
      </c>
    </row>
    <row r="557" spans="4:179" ht="33" customHeight="1" x14ac:dyDescent="0.45">
      <c r="D557" s="8">
        <f t="shared" si="17"/>
        <v>552</v>
      </c>
      <c r="E557" s="32"/>
      <c r="F557" s="34"/>
      <c r="G557" s="34"/>
      <c r="H557" s="34"/>
      <c r="I557" s="34"/>
      <c r="J557" s="38"/>
      <c r="K557" s="33"/>
      <c r="L557" s="36"/>
      <c r="M557" s="35"/>
      <c r="N557" s="34"/>
      <c r="O557" s="41"/>
      <c r="P557" s="35"/>
      <c r="Q557" s="34"/>
      <c r="R557" s="37"/>
      <c r="S557" s="35"/>
      <c r="T557" s="34"/>
      <c r="U557" s="37"/>
      <c r="V557" s="35"/>
      <c r="W557" s="34"/>
      <c r="X557" s="37"/>
      <c r="Y557" s="35"/>
      <c r="Z557" s="34"/>
      <c r="AA557" s="37"/>
      <c r="AB557" s="35"/>
      <c r="AC557" s="34"/>
      <c r="AD557" s="37"/>
      <c r="AE557" s="35"/>
      <c r="AF557" s="34"/>
      <c r="AG557" s="37"/>
      <c r="AH557" s="35"/>
      <c r="AI557" s="34"/>
      <c r="AJ557" s="37"/>
      <c r="AK557" s="35"/>
      <c r="AL557" s="34"/>
      <c r="AM557" s="37"/>
      <c r="AN557" s="35"/>
      <c r="AO557" s="34"/>
      <c r="AP557" s="37"/>
      <c r="AQ557" s="35"/>
      <c r="AR557" s="34"/>
      <c r="AS557" s="37"/>
      <c r="AT557" s="35"/>
      <c r="AU557" s="34"/>
      <c r="AV557" s="37"/>
      <c r="AW557" s="35"/>
      <c r="AX557" s="34"/>
      <c r="AY557" s="37"/>
      <c r="AZ557" s="35"/>
      <c r="BA557" s="34"/>
      <c r="BB557" s="37"/>
      <c r="BC5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7" s="7"/>
      <c r="BF557" t="str">
        <f>IF(Table1[[#This Row],[Date]]="","","&amp;lt;VOUCHER REMOTEID="&amp;""""&amp;$A$11&amp;$A$13&amp;ROW()&amp;""""&amp;" VCHTYPE="""&amp;F557&amp;""" ACTION="""&amp;"Create"&amp;"""&amp;gt;")</f>
        <v/>
      </c>
      <c r="BG557" t="str">
        <f>IF(Table1[[#This Row],[Date]]="","",TEXT(Table1[[#This Row],[Date]],"yyyymmdd"))</f>
        <v/>
      </c>
      <c r="BH557" t="str">
        <f>Table1[[#This Row],[Date2]]</f>
        <v/>
      </c>
      <c r="BI557" t="str">
        <f>IF(Table1[[#This Row],[Date]]="","",Table1[[#This Row],[Voucher Type]])</f>
        <v/>
      </c>
      <c r="BJ557" t="str">
        <f>IF(Table1[[#This Row],[Ref No / Invoice No]]="","",Table1[[#This Row],[Ref No / Invoice No]])</f>
        <v/>
      </c>
      <c r="BK557" t="str">
        <f>IF(Table1[[#This Row],[Voucher No]]="","",Table1[[#This Row],[Voucher No]])</f>
        <v/>
      </c>
      <c r="BL557" t="str">
        <f>IF(Table1[[#This Row],[Date]]="","",Table1[[#This Row],[Narration]])</f>
        <v/>
      </c>
      <c r="BM557" t="str">
        <f>IF(Table1[[#This Row],[Date]]="","",$A$11&amp;$A$13&amp;ROW())</f>
        <v/>
      </c>
      <c r="BN557" t="str">
        <f>IF(Table1[[#This Row],[Date]]="","",$A$13)</f>
        <v/>
      </c>
      <c r="BP557" t="str">
        <f>IF(Table1[[#This Row],[Ledger 1]]="","","No")</f>
        <v/>
      </c>
      <c r="BQ557" t="str">
        <f>IF(Table1[[#This Row],[Date]]="","",IF(Table1[[#This Row],[Effect 1]]="Dr.","Yes","No"))</f>
        <v/>
      </c>
      <c r="BR557" t="str">
        <f>IF(Table1[[#This Row],[Date]]="","",Table1[[#This Row],[Ledger 1]])</f>
        <v/>
      </c>
      <c r="BS557" t="str">
        <f>IF(Table1[[#This Row],[Date]]="","",IF(Table1[[#This Row],[Effect 1]]="Dr.",-Table1[[#This Row],[Amount 1]],Table1[[#This Row],[Amount 1]]))</f>
        <v/>
      </c>
      <c r="BV557" t="str">
        <f>IF(Table1[[#This Row],[Ledger 2]]="","","No")</f>
        <v/>
      </c>
      <c r="BW557" t="str">
        <f>IF(Table1[[#This Row],[Date]]="","",IF(Table1[[#This Row],[Effect 2]]="Dr.","Yes","No"))</f>
        <v/>
      </c>
      <c r="BX557" t="str">
        <f>IF(Table1[[#This Row],[Date]]="","",Table1[[#This Row],[Ledger 2]])</f>
        <v/>
      </c>
      <c r="BY557" t="str">
        <f>IF(Table1[[#This Row],[Date]]="","",IF(Table1[[#This Row],[Effect 2]]="Dr.",-Table1[[#This Row],[Amount 2]],Table1[[#This Row],[Amount 2]]))</f>
        <v/>
      </c>
      <c r="CB557" t="str">
        <f>IF(Table1[[#This Row],[Ledger 3]]="","","No")</f>
        <v/>
      </c>
      <c r="CC557" t="str">
        <f>IF(Table1[[#This Row],[Ledger 3]]="","",IF(Table1[[#This Row],[Effect 3]]="Dr.","Yes","No"))</f>
        <v/>
      </c>
      <c r="CD557" t="str">
        <f>IF(Table1[[#This Row],[Ledger 3]]="","",Table1[[#This Row],[Ledger 3]])</f>
        <v/>
      </c>
      <c r="CE557" t="str">
        <f>IF(Table1[[#This Row],[Ledger 3]]="","",IF(Table1[[#This Row],[Effect 3]]="Dr.",-Table1[[#This Row],[Amount 3]],Table1[[#This Row],[Amount 3]]))</f>
        <v/>
      </c>
      <c r="CH557" t="str">
        <f>IF(Table1[[#This Row],[Ledger 4]]="","","No")</f>
        <v/>
      </c>
      <c r="CI557" t="str">
        <f>IF(Table1[[#This Row],[Ledger 4]]="","",IF(Table1[[#This Row],[Effect 4]]="Dr.","Yes","No"))</f>
        <v/>
      </c>
      <c r="CJ557" t="str">
        <f>IF(Table1[[#This Row],[Ledger 4]]="","",Table1[[#This Row],[Ledger 4]])</f>
        <v/>
      </c>
      <c r="CK557" t="str">
        <f>IF(Table1[[#This Row],[Ledger 4]]="","",IF(Table1[[#This Row],[Effect 4]]="Dr.",-Table1[[#This Row],[Amount 4]],Table1[[#This Row],[Amount 4]]))</f>
        <v/>
      </c>
      <c r="CN557" t="str">
        <f>IF(Table1[[#This Row],[Ledger 5]]="","","No")</f>
        <v/>
      </c>
      <c r="CO557" t="str">
        <f>IF(Table1[[#This Row],[Ledger 5]]="","",IF(Table1[[#This Row],[Effect 5]]="Dr.","Yes","No"))</f>
        <v/>
      </c>
      <c r="CP557" t="str">
        <f>IF(Table1[[#This Row],[Ledger 5]]="","",Table1[[#This Row],[Ledger 5]])</f>
        <v/>
      </c>
      <c r="CQ557" t="str">
        <f>IF(Table1[[#This Row],[Ledger 5]]="","",IF(Table1[[#This Row],[Effect 5]]="Dr.",-Table1[[#This Row],[Amount 5]],Table1[[#This Row],[Amount 5]]))</f>
        <v/>
      </c>
      <c r="CT557" t="str">
        <f>IF(Table1[[#This Row],[Ledger 6]]="","","No")</f>
        <v/>
      </c>
      <c r="CU557" t="str">
        <f>IF(Table1[[#This Row],[Ledger 6]]="","",IF(Table1[[#This Row],[Effect 6]]="Dr.","Yes","No"))</f>
        <v/>
      </c>
      <c r="CV557" t="str">
        <f>IF(Table1[[#This Row],[Ledger 6]]="","",Table1[[#This Row],[Ledger 6]])</f>
        <v/>
      </c>
      <c r="CW557" t="str">
        <f>IF(Table1[[#This Row],[Ledger 6]]="","",IF(Table1[[#This Row],[Effect 6]]="Dr.",-Table1[[#This Row],[Amount 6]],Table1[[#This Row],[Amount 6]]))</f>
        <v/>
      </c>
      <c r="CZ557" t="str">
        <f>IF(Table1[[#This Row],[Ledger 7]]="","","No")</f>
        <v/>
      </c>
      <c r="DA557" t="str">
        <f>IF(Table1[[#This Row],[Ledger 7]]="","",IF(Table1[[#This Row],[Effect 7]]="Dr.","Yes","No"))</f>
        <v/>
      </c>
      <c r="DB557" t="str">
        <f>IF(Table1[[#This Row],[Ledger 7]]="","",Table1[[#This Row],[Ledger 7]])</f>
        <v/>
      </c>
      <c r="DC557" t="str">
        <f>IF(Table1[[#This Row],[Ledger 7]]="","",IF(Table1[[#This Row],[Effect 7]]="Dr.",-Table1[[#This Row],[Amount 7]],Table1[[#This Row],[Amount 7]]))</f>
        <v/>
      </c>
      <c r="DF557" t="str">
        <f>IF(Table1[[#This Row],[Ledger 8]]="","","No")</f>
        <v/>
      </c>
      <c r="DG557" t="str">
        <f>IF(Table1[[#This Row],[Ledger 8]]="","",IF(Table1[[#This Row],[Effect 8]]="Dr.","Yes","No"))</f>
        <v/>
      </c>
      <c r="DH557" t="str">
        <f>IF(Table1[[#This Row],[Ledger 8]]="","",Table1[[#This Row],[Ledger 8]])</f>
        <v/>
      </c>
      <c r="DI557" t="str">
        <f>IF(Table1[[#This Row],[Ledger 8]]="","",IF(Table1[[#This Row],[Effect 8]]="Dr.",-Table1[[#This Row],[Amount 8]],Table1[[#This Row],[Amount 8]]))</f>
        <v/>
      </c>
      <c r="DL557" t="str">
        <f>IF(Table1[[#This Row],[Ledger 9]]="","","No")</f>
        <v/>
      </c>
      <c r="DM557" t="str">
        <f>IF(Table1[[#This Row],[Ledger 9]]="","",IF(Table1[[#This Row],[Effect 9]]="Dr.","Yes","No"))</f>
        <v/>
      </c>
      <c r="DN557" t="str">
        <f>IF(Table1[[#This Row],[Ledger 9]]="","",Table1[[#This Row],[Ledger 9]])</f>
        <v/>
      </c>
      <c r="DO557" t="str">
        <f>IF(Table1[[#This Row],[Ledger 9]]="","",IF(Table1[[#This Row],[Effect 9]]="Dr.",-Table1[[#This Row],[Amount 9]],Table1[[#This Row],[Amount 9]]))</f>
        <v/>
      </c>
      <c r="DR557" t="str">
        <f>IF(Table1[[#This Row],[Ledger 10]]="","","No")</f>
        <v/>
      </c>
      <c r="DS557" t="str">
        <f>IF(Table1[[#This Row],[Ledger 10]]="","",IF(Table1[[#This Row],[Effect 10]]="Dr.","Yes","No"))</f>
        <v/>
      </c>
      <c r="DT557" t="str">
        <f>IF(Table1[[#This Row],[Ledger 10]]="","",Table1[[#This Row],[Ledger 10]])</f>
        <v/>
      </c>
      <c r="DU557" t="str">
        <f>IF(Table1[[#This Row],[Ledger 10]]="","",IF(Table1[[#This Row],[Effect 10]]="Dr.",-Table1[[#This Row],[Amount 10]],Table1[[#This Row],[Amount 10]]))</f>
        <v/>
      </c>
      <c r="DX557" t="str">
        <f>IF(Table1[[#This Row],[Ledger 11]]="","","No")</f>
        <v/>
      </c>
      <c r="DY557" t="str">
        <f>IF(Table1[[#This Row],[Ledger 11]]="","",IF(Table1[[#This Row],[Effect 11]]="Dr.","Yes","No"))</f>
        <v/>
      </c>
      <c r="DZ557" t="str">
        <f>IF(Table1[[#This Row],[Ledger 11]]="","",Table1[[#This Row],[Ledger 11]])</f>
        <v/>
      </c>
      <c r="EA557" t="str">
        <f>IF(Table1[[#This Row],[Ledger 11]]="","",IF(Table1[[#This Row],[Effect 11]]="Dr.",-Table1[[#This Row],[Amount 11]],Table1[[#This Row],[Amount 11]]))</f>
        <v/>
      </c>
      <c r="ED557" t="str">
        <f>IF(Table1[[#This Row],[Ledger 12]]="","","No")</f>
        <v/>
      </c>
      <c r="EE557" t="str">
        <f>IF(Table1[[#This Row],[Ledger 12]]="","",IF(Table1[[#This Row],[Effect 12]]="Dr.","Yes","No"))</f>
        <v/>
      </c>
      <c r="EF557" t="str">
        <f>IF(Table1[[#This Row],[Ledger 12]]="","",Table1[[#This Row],[Ledger 12]])</f>
        <v/>
      </c>
      <c r="EG557" t="str">
        <f>IF(Table1[[#This Row],[Ledger 12]]="","",IF(Table1[[#This Row],[Effect 12]]="Dr.",-Table1[[#This Row],[Amount 12]],Table1[[#This Row],[Amount 12]]))</f>
        <v/>
      </c>
      <c r="EJ557" t="str">
        <f>IF(Table1[[#This Row],[Ledger 13]]="","","No")</f>
        <v/>
      </c>
      <c r="EK557" t="str">
        <f>IF(Table1[[#This Row],[Ledger 13]]="","",IF(Table1[[#This Row],[Effect 13]]="Dr.","Yes","No"))</f>
        <v/>
      </c>
      <c r="EL557" t="str">
        <f>IF(Table1[[#This Row],[Ledger 13]]="","",Table1[[#This Row],[Ledger 13]])</f>
        <v/>
      </c>
      <c r="EM557" t="str">
        <f>IF(Table1[[#This Row],[Ledger 13]]="","",IF(Table1[[#This Row],[Effect 13]]="Dr.",-Table1[[#This Row],[Amount 13]],Table1[[#This Row],[Amount 13]]))</f>
        <v/>
      </c>
      <c r="EP557" t="str">
        <f>IF(Table1[[#This Row],[Ledger 14]]="","","No")</f>
        <v/>
      </c>
      <c r="EQ557" t="str">
        <f>IF(Table1[[#This Row],[Ledger 14]]="","",IF(Table1[[#This Row],[Effect 14]]="Dr.","Yes","No"))</f>
        <v/>
      </c>
      <c r="ER557" t="str">
        <f>IF(Table1[[#This Row],[Ledger 14]]="","",Table1[[#This Row],[Ledger 14]])</f>
        <v/>
      </c>
      <c r="ES557" t="str">
        <f>IF(Table1[[#This Row],[Ledger 14]]="","",IF(Table1[[#This Row],[Effect 14]]="Dr.",-Table1[[#This Row],[Amount 14]],Table1[[#This Row],[Amount 14]]))</f>
        <v/>
      </c>
      <c r="EV557" t="str">
        <f>IF(Table1[[#This Row],[Ledger 15]]="","","No")</f>
        <v/>
      </c>
      <c r="EW557" t="str">
        <f>IF(Table1[[#This Row],[Ledger 15]]="","",IF(Table1[[#This Row],[Effect 15]]="Dr.","Yes","No"))</f>
        <v/>
      </c>
      <c r="EX557" t="str">
        <f>IF(Table1[[#This Row],[Ledger 15]]="","",Table1[[#This Row],[Ledger 15]])</f>
        <v/>
      </c>
      <c r="EY557" t="str">
        <f>IF(Table1[[#This Row],[Ledger 15]]="","",IF(Table1[[#This Row],[Effect 15]]="Dr.",-Table1[[#This Row],[Amount 15]],Table1[[#This Row],[Amount 15]]))</f>
        <v/>
      </c>
      <c r="FD5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7">
        <f>IF(Table1[[#This Row],[Date]]="",0,IF(AND(Table1[[#This Row],[Date]]&gt;=$FE$2,Table1[[#This Row],[Date]]&lt;=$FE$3),0,1))</f>
        <v>0</v>
      </c>
      <c r="FF557">
        <f>IF(Table1[[#This Row],[Date]]="",0,IF(TYPE(VLOOKUP(Table1[[#This Row],[Voucher Type]],Table1[[#All],[Voucher Type Master]],1,FALSE))=16,1,0))</f>
        <v>0</v>
      </c>
      <c r="FG557">
        <f>IF(TYPE(IF(Table1[[#This Row],[Date]]="",0,IF(VLOOKUP(Table1[[#This Row],[Voucher Type]],$FY$5:$FZ$13,2,0)=Table1[[#This Row],[Effect 1]],0,1)))=16,1,0)</f>
        <v>0</v>
      </c>
      <c r="FH5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7">
        <f>IF(LEN(Table1[[#This Row],[Ledger 1]])&gt;0,IF(TYPE(VLOOKUP(Table1[[#This Row],[Ledger 1]],GZ:GZ,1,0))=16,1,0),0)</f>
        <v>0</v>
      </c>
      <c r="FJ557">
        <f>IF(LEN(Table1[[#This Row],[Ledger 2]])&gt;0,IF(TYPE(VLOOKUP(Table1[[#This Row],[Ledger 2]],GZ:GZ,1,0))=16,1,0),0)</f>
        <v>0</v>
      </c>
      <c r="FK557">
        <f>IF(LEN(Table1[[#This Row],[Ledger 3]])&gt;0,IF(TYPE(VLOOKUP(Table1[[#This Row],[Ledger 3]],GZ:GZ,1,0))=16,1,0),0)</f>
        <v>0</v>
      </c>
      <c r="FL557">
        <f>IF(LEN(Table1[[#This Row],[Ledger 4]])&gt;0,IF(TYPE(VLOOKUP(Table1[[#This Row],[Ledger 4]],GZ:GZ,1,0))=16,1,0),0)</f>
        <v>0</v>
      </c>
      <c r="FM557">
        <f>IF(LEN(Table1[[#This Row],[Ledger 5]])&gt;0,IF(TYPE(VLOOKUP(Table1[[#This Row],[Ledger 5]],GZ:GZ,1,0))=16,1,0),0)</f>
        <v>0</v>
      </c>
      <c r="FN557">
        <f>IF(LEN(Table1[[#This Row],[Ledger 6]])&gt;0,IF(TYPE(VLOOKUP(Table1[[#This Row],[Ledger 6]],$GZ:$GZ,1,0))=16,1,0),0)</f>
        <v>0</v>
      </c>
      <c r="FO557">
        <f>IF(LEN(Table1[[#This Row],[Ledger 7]])&gt;0,IF(TYPE(VLOOKUP(Table1[[#This Row],[Ledger 7]],$GZ:$GZ,1,0))=16,1,0),0)</f>
        <v>0</v>
      </c>
      <c r="FP557">
        <f>IF(LEN(Table1[[#This Row],[Ledger 8]])&gt;0,IF(TYPE(VLOOKUP(Table1[[#This Row],[Ledger 8]],$GZ:$GZ,1,0))=16,1,0),0)</f>
        <v>0</v>
      </c>
      <c r="FQ557">
        <f>IF(LEN(Table1[[#This Row],[Ledger 9]])&gt;0,IF(TYPE(VLOOKUP(Table1[[#This Row],[Ledger 9]],$GZ:$GZ,1,0))=16,1,0),0)</f>
        <v>0</v>
      </c>
      <c r="FR557">
        <f>IF(LEN(Table1[[#This Row],[Ledger 10]])&gt;0,IF(TYPE(VLOOKUP(Table1[[#This Row],[Ledger 10]],$GZ:$GZ,1,0))=16,1,0),0)</f>
        <v>0</v>
      </c>
      <c r="FS557">
        <f>IF(LEN(Table1[[#This Row],[Ledger 11]])&gt;0,IF(TYPE(VLOOKUP(Table1[[#This Row],[Ledger 11]],$GZ:$GZ,1,0))=16,1,0),0)</f>
        <v>0</v>
      </c>
      <c r="FT557">
        <f>IF(LEN(Table1[[#This Row],[Ledger 12]])&gt;0,IF(TYPE(VLOOKUP(Table1[[#This Row],[Ledger 12]],$GZ:$GZ,1,0))=16,1,0),0)</f>
        <v>0</v>
      </c>
      <c r="FU557">
        <f>IF(LEN(Table1[[#This Row],[Ledger 13]])&gt;0,IF(TYPE(VLOOKUP(Table1[[#This Row],[Ledger 13]],$GZ:$GZ,1,0))=16,1,0),0)</f>
        <v>0</v>
      </c>
      <c r="FV557">
        <f>IF(LEN(Table1[[#This Row],[Ledger 14]])&gt;0,IF(TYPE(VLOOKUP(Table1[[#This Row],[Ledger 14]],$GZ:$GZ,1,0))=16,1,0),0)</f>
        <v>0</v>
      </c>
      <c r="FW557">
        <f>IF(LEN(Table1[[#This Row],[Ledger 15]])&gt;0,IF(TYPE(VLOOKUP(Table1[[#This Row],[Ledger 15]],$GZ:$GZ,1,0))=16,1,0),0)</f>
        <v>0</v>
      </c>
    </row>
    <row r="558" spans="4:179" ht="33" customHeight="1" x14ac:dyDescent="0.45">
      <c r="D558" s="8">
        <f t="shared" si="17"/>
        <v>553</v>
      </c>
      <c r="E558" s="32"/>
      <c r="F558" s="34"/>
      <c r="G558" s="34"/>
      <c r="H558" s="34"/>
      <c r="I558" s="34"/>
      <c r="J558" s="38"/>
      <c r="K558" s="33"/>
      <c r="L558" s="36"/>
      <c r="M558" s="35"/>
      <c r="N558" s="34"/>
      <c r="O558" s="41"/>
      <c r="P558" s="35"/>
      <c r="Q558" s="34"/>
      <c r="R558" s="37"/>
      <c r="S558" s="35"/>
      <c r="T558" s="34"/>
      <c r="U558" s="37"/>
      <c r="V558" s="35"/>
      <c r="W558" s="34"/>
      <c r="X558" s="37"/>
      <c r="Y558" s="35"/>
      <c r="Z558" s="34"/>
      <c r="AA558" s="37"/>
      <c r="AB558" s="35"/>
      <c r="AC558" s="34"/>
      <c r="AD558" s="37"/>
      <c r="AE558" s="35"/>
      <c r="AF558" s="34"/>
      <c r="AG558" s="37"/>
      <c r="AH558" s="35"/>
      <c r="AI558" s="34"/>
      <c r="AJ558" s="37"/>
      <c r="AK558" s="35"/>
      <c r="AL558" s="34"/>
      <c r="AM558" s="37"/>
      <c r="AN558" s="35"/>
      <c r="AO558" s="34"/>
      <c r="AP558" s="37"/>
      <c r="AQ558" s="35"/>
      <c r="AR558" s="34"/>
      <c r="AS558" s="37"/>
      <c r="AT558" s="35"/>
      <c r="AU558" s="34"/>
      <c r="AV558" s="37"/>
      <c r="AW558" s="35"/>
      <c r="AX558" s="34"/>
      <c r="AY558" s="37"/>
      <c r="AZ558" s="35"/>
      <c r="BA558" s="34"/>
      <c r="BB558" s="37"/>
      <c r="BC5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8" s="7"/>
      <c r="BF558" t="str">
        <f>IF(Table1[[#This Row],[Date]]="","","&amp;lt;VOUCHER REMOTEID="&amp;""""&amp;$A$11&amp;$A$13&amp;ROW()&amp;""""&amp;" VCHTYPE="""&amp;F558&amp;""" ACTION="""&amp;"Create"&amp;"""&amp;gt;")</f>
        <v/>
      </c>
      <c r="BG558" t="str">
        <f>IF(Table1[[#This Row],[Date]]="","",TEXT(Table1[[#This Row],[Date]],"yyyymmdd"))</f>
        <v/>
      </c>
      <c r="BH558" t="str">
        <f>Table1[[#This Row],[Date2]]</f>
        <v/>
      </c>
      <c r="BI558" t="str">
        <f>IF(Table1[[#This Row],[Date]]="","",Table1[[#This Row],[Voucher Type]])</f>
        <v/>
      </c>
      <c r="BJ558" t="str">
        <f>IF(Table1[[#This Row],[Ref No / Invoice No]]="","",Table1[[#This Row],[Ref No / Invoice No]])</f>
        <v/>
      </c>
      <c r="BK558" t="str">
        <f>IF(Table1[[#This Row],[Voucher No]]="","",Table1[[#This Row],[Voucher No]])</f>
        <v/>
      </c>
      <c r="BL558" t="str">
        <f>IF(Table1[[#This Row],[Date]]="","",Table1[[#This Row],[Narration]])</f>
        <v/>
      </c>
      <c r="BM558" t="str">
        <f>IF(Table1[[#This Row],[Date]]="","",$A$11&amp;$A$13&amp;ROW())</f>
        <v/>
      </c>
      <c r="BN558" t="str">
        <f>IF(Table1[[#This Row],[Date]]="","",$A$13)</f>
        <v/>
      </c>
      <c r="BP558" t="str">
        <f>IF(Table1[[#This Row],[Ledger 1]]="","","No")</f>
        <v/>
      </c>
      <c r="BQ558" t="str">
        <f>IF(Table1[[#This Row],[Date]]="","",IF(Table1[[#This Row],[Effect 1]]="Dr.","Yes","No"))</f>
        <v/>
      </c>
      <c r="BR558" t="str">
        <f>IF(Table1[[#This Row],[Date]]="","",Table1[[#This Row],[Ledger 1]])</f>
        <v/>
      </c>
      <c r="BS558" t="str">
        <f>IF(Table1[[#This Row],[Date]]="","",IF(Table1[[#This Row],[Effect 1]]="Dr.",-Table1[[#This Row],[Amount 1]],Table1[[#This Row],[Amount 1]]))</f>
        <v/>
      </c>
      <c r="BV558" t="str">
        <f>IF(Table1[[#This Row],[Ledger 2]]="","","No")</f>
        <v/>
      </c>
      <c r="BW558" t="str">
        <f>IF(Table1[[#This Row],[Date]]="","",IF(Table1[[#This Row],[Effect 2]]="Dr.","Yes","No"))</f>
        <v/>
      </c>
      <c r="BX558" t="str">
        <f>IF(Table1[[#This Row],[Date]]="","",Table1[[#This Row],[Ledger 2]])</f>
        <v/>
      </c>
      <c r="BY558" t="str">
        <f>IF(Table1[[#This Row],[Date]]="","",IF(Table1[[#This Row],[Effect 2]]="Dr.",-Table1[[#This Row],[Amount 2]],Table1[[#This Row],[Amount 2]]))</f>
        <v/>
      </c>
      <c r="CB558" t="str">
        <f>IF(Table1[[#This Row],[Ledger 3]]="","","No")</f>
        <v/>
      </c>
      <c r="CC558" t="str">
        <f>IF(Table1[[#This Row],[Ledger 3]]="","",IF(Table1[[#This Row],[Effect 3]]="Dr.","Yes","No"))</f>
        <v/>
      </c>
      <c r="CD558" t="str">
        <f>IF(Table1[[#This Row],[Ledger 3]]="","",Table1[[#This Row],[Ledger 3]])</f>
        <v/>
      </c>
      <c r="CE558" t="str">
        <f>IF(Table1[[#This Row],[Ledger 3]]="","",IF(Table1[[#This Row],[Effect 3]]="Dr.",-Table1[[#This Row],[Amount 3]],Table1[[#This Row],[Amount 3]]))</f>
        <v/>
      </c>
      <c r="CH558" t="str">
        <f>IF(Table1[[#This Row],[Ledger 4]]="","","No")</f>
        <v/>
      </c>
      <c r="CI558" t="str">
        <f>IF(Table1[[#This Row],[Ledger 4]]="","",IF(Table1[[#This Row],[Effect 4]]="Dr.","Yes","No"))</f>
        <v/>
      </c>
      <c r="CJ558" t="str">
        <f>IF(Table1[[#This Row],[Ledger 4]]="","",Table1[[#This Row],[Ledger 4]])</f>
        <v/>
      </c>
      <c r="CK558" t="str">
        <f>IF(Table1[[#This Row],[Ledger 4]]="","",IF(Table1[[#This Row],[Effect 4]]="Dr.",-Table1[[#This Row],[Amount 4]],Table1[[#This Row],[Amount 4]]))</f>
        <v/>
      </c>
      <c r="CN558" t="str">
        <f>IF(Table1[[#This Row],[Ledger 5]]="","","No")</f>
        <v/>
      </c>
      <c r="CO558" t="str">
        <f>IF(Table1[[#This Row],[Ledger 5]]="","",IF(Table1[[#This Row],[Effect 5]]="Dr.","Yes","No"))</f>
        <v/>
      </c>
      <c r="CP558" t="str">
        <f>IF(Table1[[#This Row],[Ledger 5]]="","",Table1[[#This Row],[Ledger 5]])</f>
        <v/>
      </c>
      <c r="CQ558" t="str">
        <f>IF(Table1[[#This Row],[Ledger 5]]="","",IF(Table1[[#This Row],[Effect 5]]="Dr.",-Table1[[#This Row],[Amount 5]],Table1[[#This Row],[Amount 5]]))</f>
        <v/>
      </c>
      <c r="CT558" t="str">
        <f>IF(Table1[[#This Row],[Ledger 6]]="","","No")</f>
        <v/>
      </c>
      <c r="CU558" t="str">
        <f>IF(Table1[[#This Row],[Ledger 6]]="","",IF(Table1[[#This Row],[Effect 6]]="Dr.","Yes","No"))</f>
        <v/>
      </c>
      <c r="CV558" t="str">
        <f>IF(Table1[[#This Row],[Ledger 6]]="","",Table1[[#This Row],[Ledger 6]])</f>
        <v/>
      </c>
      <c r="CW558" t="str">
        <f>IF(Table1[[#This Row],[Ledger 6]]="","",IF(Table1[[#This Row],[Effect 6]]="Dr.",-Table1[[#This Row],[Amount 6]],Table1[[#This Row],[Amount 6]]))</f>
        <v/>
      </c>
      <c r="CZ558" t="str">
        <f>IF(Table1[[#This Row],[Ledger 7]]="","","No")</f>
        <v/>
      </c>
      <c r="DA558" t="str">
        <f>IF(Table1[[#This Row],[Ledger 7]]="","",IF(Table1[[#This Row],[Effect 7]]="Dr.","Yes","No"))</f>
        <v/>
      </c>
      <c r="DB558" t="str">
        <f>IF(Table1[[#This Row],[Ledger 7]]="","",Table1[[#This Row],[Ledger 7]])</f>
        <v/>
      </c>
      <c r="DC558" t="str">
        <f>IF(Table1[[#This Row],[Ledger 7]]="","",IF(Table1[[#This Row],[Effect 7]]="Dr.",-Table1[[#This Row],[Amount 7]],Table1[[#This Row],[Amount 7]]))</f>
        <v/>
      </c>
      <c r="DF558" t="str">
        <f>IF(Table1[[#This Row],[Ledger 8]]="","","No")</f>
        <v/>
      </c>
      <c r="DG558" t="str">
        <f>IF(Table1[[#This Row],[Ledger 8]]="","",IF(Table1[[#This Row],[Effect 8]]="Dr.","Yes","No"))</f>
        <v/>
      </c>
      <c r="DH558" t="str">
        <f>IF(Table1[[#This Row],[Ledger 8]]="","",Table1[[#This Row],[Ledger 8]])</f>
        <v/>
      </c>
      <c r="DI558" t="str">
        <f>IF(Table1[[#This Row],[Ledger 8]]="","",IF(Table1[[#This Row],[Effect 8]]="Dr.",-Table1[[#This Row],[Amount 8]],Table1[[#This Row],[Amount 8]]))</f>
        <v/>
      </c>
      <c r="DL558" t="str">
        <f>IF(Table1[[#This Row],[Ledger 9]]="","","No")</f>
        <v/>
      </c>
      <c r="DM558" t="str">
        <f>IF(Table1[[#This Row],[Ledger 9]]="","",IF(Table1[[#This Row],[Effect 9]]="Dr.","Yes","No"))</f>
        <v/>
      </c>
      <c r="DN558" t="str">
        <f>IF(Table1[[#This Row],[Ledger 9]]="","",Table1[[#This Row],[Ledger 9]])</f>
        <v/>
      </c>
      <c r="DO558" t="str">
        <f>IF(Table1[[#This Row],[Ledger 9]]="","",IF(Table1[[#This Row],[Effect 9]]="Dr.",-Table1[[#This Row],[Amount 9]],Table1[[#This Row],[Amount 9]]))</f>
        <v/>
      </c>
      <c r="DR558" t="str">
        <f>IF(Table1[[#This Row],[Ledger 10]]="","","No")</f>
        <v/>
      </c>
      <c r="DS558" t="str">
        <f>IF(Table1[[#This Row],[Ledger 10]]="","",IF(Table1[[#This Row],[Effect 10]]="Dr.","Yes","No"))</f>
        <v/>
      </c>
      <c r="DT558" t="str">
        <f>IF(Table1[[#This Row],[Ledger 10]]="","",Table1[[#This Row],[Ledger 10]])</f>
        <v/>
      </c>
      <c r="DU558" t="str">
        <f>IF(Table1[[#This Row],[Ledger 10]]="","",IF(Table1[[#This Row],[Effect 10]]="Dr.",-Table1[[#This Row],[Amount 10]],Table1[[#This Row],[Amount 10]]))</f>
        <v/>
      </c>
      <c r="DX558" t="str">
        <f>IF(Table1[[#This Row],[Ledger 11]]="","","No")</f>
        <v/>
      </c>
      <c r="DY558" t="str">
        <f>IF(Table1[[#This Row],[Ledger 11]]="","",IF(Table1[[#This Row],[Effect 11]]="Dr.","Yes","No"))</f>
        <v/>
      </c>
      <c r="DZ558" t="str">
        <f>IF(Table1[[#This Row],[Ledger 11]]="","",Table1[[#This Row],[Ledger 11]])</f>
        <v/>
      </c>
      <c r="EA558" t="str">
        <f>IF(Table1[[#This Row],[Ledger 11]]="","",IF(Table1[[#This Row],[Effect 11]]="Dr.",-Table1[[#This Row],[Amount 11]],Table1[[#This Row],[Amount 11]]))</f>
        <v/>
      </c>
      <c r="ED558" t="str">
        <f>IF(Table1[[#This Row],[Ledger 12]]="","","No")</f>
        <v/>
      </c>
      <c r="EE558" t="str">
        <f>IF(Table1[[#This Row],[Ledger 12]]="","",IF(Table1[[#This Row],[Effect 12]]="Dr.","Yes","No"))</f>
        <v/>
      </c>
      <c r="EF558" t="str">
        <f>IF(Table1[[#This Row],[Ledger 12]]="","",Table1[[#This Row],[Ledger 12]])</f>
        <v/>
      </c>
      <c r="EG558" t="str">
        <f>IF(Table1[[#This Row],[Ledger 12]]="","",IF(Table1[[#This Row],[Effect 12]]="Dr.",-Table1[[#This Row],[Amount 12]],Table1[[#This Row],[Amount 12]]))</f>
        <v/>
      </c>
      <c r="EJ558" t="str">
        <f>IF(Table1[[#This Row],[Ledger 13]]="","","No")</f>
        <v/>
      </c>
      <c r="EK558" t="str">
        <f>IF(Table1[[#This Row],[Ledger 13]]="","",IF(Table1[[#This Row],[Effect 13]]="Dr.","Yes","No"))</f>
        <v/>
      </c>
      <c r="EL558" t="str">
        <f>IF(Table1[[#This Row],[Ledger 13]]="","",Table1[[#This Row],[Ledger 13]])</f>
        <v/>
      </c>
      <c r="EM558" t="str">
        <f>IF(Table1[[#This Row],[Ledger 13]]="","",IF(Table1[[#This Row],[Effect 13]]="Dr.",-Table1[[#This Row],[Amount 13]],Table1[[#This Row],[Amount 13]]))</f>
        <v/>
      </c>
      <c r="EP558" t="str">
        <f>IF(Table1[[#This Row],[Ledger 14]]="","","No")</f>
        <v/>
      </c>
      <c r="EQ558" t="str">
        <f>IF(Table1[[#This Row],[Ledger 14]]="","",IF(Table1[[#This Row],[Effect 14]]="Dr.","Yes","No"))</f>
        <v/>
      </c>
      <c r="ER558" t="str">
        <f>IF(Table1[[#This Row],[Ledger 14]]="","",Table1[[#This Row],[Ledger 14]])</f>
        <v/>
      </c>
      <c r="ES558" t="str">
        <f>IF(Table1[[#This Row],[Ledger 14]]="","",IF(Table1[[#This Row],[Effect 14]]="Dr.",-Table1[[#This Row],[Amount 14]],Table1[[#This Row],[Amount 14]]))</f>
        <v/>
      </c>
      <c r="EV558" t="str">
        <f>IF(Table1[[#This Row],[Ledger 15]]="","","No")</f>
        <v/>
      </c>
      <c r="EW558" t="str">
        <f>IF(Table1[[#This Row],[Ledger 15]]="","",IF(Table1[[#This Row],[Effect 15]]="Dr.","Yes","No"))</f>
        <v/>
      </c>
      <c r="EX558" t="str">
        <f>IF(Table1[[#This Row],[Ledger 15]]="","",Table1[[#This Row],[Ledger 15]])</f>
        <v/>
      </c>
      <c r="EY558" t="str">
        <f>IF(Table1[[#This Row],[Ledger 15]]="","",IF(Table1[[#This Row],[Effect 15]]="Dr.",-Table1[[#This Row],[Amount 15]],Table1[[#This Row],[Amount 15]]))</f>
        <v/>
      </c>
      <c r="FD5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8">
        <f>IF(Table1[[#This Row],[Date]]="",0,IF(AND(Table1[[#This Row],[Date]]&gt;=$FE$2,Table1[[#This Row],[Date]]&lt;=$FE$3),0,1))</f>
        <v>0</v>
      </c>
      <c r="FF558">
        <f>IF(Table1[[#This Row],[Date]]="",0,IF(TYPE(VLOOKUP(Table1[[#This Row],[Voucher Type]],Table1[[#All],[Voucher Type Master]],1,FALSE))=16,1,0))</f>
        <v>0</v>
      </c>
      <c r="FG558">
        <f>IF(TYPE(IF(Table1[[#This Row],[Date]]="",0,IF(VLOOKUP(Table1[[#This Row],[Voucher Type]],$FY$5:$FZ$13,2,0)=Table1[[#This Row],[Effect 1]],0,1)))=16,1,0)</f>
        <v>0</v>
      </c>
      <c r="FH5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8">
        <f>IF(LEN(Table1[[#This Row],[Ledger 1]])&gt;0,IF(TYPE(VLOOKUP(Table1[[#This Row],[Ledger 1]],GZ:GZ,1,0))=16,1,0),0)</f>
        <v>0</v>
      </c>
      <c r="FJ558">
        <f>IF(LEN(Table1[[#This Row],[Ledger 2]])&gt;0,IF(TYPE(VLOOKUP(Table1[[#This Row],[Ledger 2]],GZ:GZ,1,0))=16,1,0),0)</f>
        <v>0</v>
      </c>
      <c r="FK558">
        <f>IF(LEN(Table1[[#This Row],[Ledger 3]])&gt;0,IF(TYPE(VLOOKUP(Table1[[#This Row],[Ledger 3]],GZ:GZ,1,0))=16,1,0),0)</f>
        <v>0</v>
      </c>
      <c r="FL558">
        <f>IF(LEN(Table1[[#This Row],[Ledger 4]])&gt;0,IF(TYPE(VLOOKUP(Table1[[#This Row],[Ledger 4]],GZ:GZ,1,0))=16,1,0),0)</f>
        <v>0</v>
      </c>
      <c r="FM558">
        <f>IF(LEN(Table1[[#This Row],[Ledger 5]])&gt;0,IF(TYPE(VLOOKUP(Table1[[#This Row],[Ledger 5]],GZ:GZ,1,0))=16,1,0),0)</f>
        <v>0</v>
      </c>
      <c r="FN558">
        <f>IF(LEN(Table1[[#This Row],[Ledger 6]])&gt;0,IF(TYPE(VLOOKUP(Table1[[#This Row],[Ledger 6]],$GZ:$GZ,1,0))=16,1,0),0)</f>
        <v>0</v>
      </c>
      <c r="FO558">
        <f>IF(LEN(Table1[[#This Row],[Ledger 7]])&gt;0,IF(TYPE(VLOOKUP(Table1[[#This Row],[Ledger 7]],$GZ:$GZ,1,0))=16,1,0),0)</f>
        <v>0</v>
      </c>
      <c r="FP558">
        <f>IF(LEN(Table1[[#This Row],[Ledger 8]])&gt;0,IF(TYPE(VLOOKUP(Table1[[#This Row],[Ledger 8]],$GZ:$GZ,1,0))=16,1,0),0)</f>
        <v>0</v>
      </c>
      <c r="FQ558">
        <f>IF(LEN(Table1[[#This Row],[Ledger 9]])&gt;0,IF(TYPE(VLOOKUP(Table1[[#This Row],[Ledger 9]],$GZ:$GZ,1,0))=16,1,0),0)</f>
        <v>0</v>
      </c>
      <c r="FR558">
        <f>IF(LEN(Table1[[#This Row],[Ledger 10]])&gt;0,IF(TYPE(VLOOKUP(Table1[[#This Row],[Ledger 10]],$GZ:$GZ,1,0))=16,1,0),0)</f>
        <v>0</v>
      </c>
      <c r="FS558">
        <f>IF(LEN(Table1[[#This Row],[Ledger 11]])&gt;0,IF(TYPE(VLOOKUP(Table1[[#This Row],[Ledger 11]],$GZ:$GZ,1,0))=16,1,0),0)</f>
        <v>0</v>
      </c>
      <c r="FT558">
        <f>IF(LEN(Table1[[#This Row],[Ledger 12]])&gt;0,IF(TYPE(VLOOKUP(Table1[[#This Row],[Ledger 12]],$GZ:$GZ,1,0))=16,1,0),0)</f>
        <v>0</v>
      </c>
      <c r="FU558">
        <f>IF(LEN(Table1[[#This Row],[Ledger 13]])&gt;0,IF(TYPE(VLOOKUP(Table1[[#This Row],[Ledger 13]],$GZ:$GZ,1,0))=16,1,0),0)</f>
        <v>0</v>
      </c>
      <c r="FV558">
        <f>IF(LEN(Table1[[#This Row],[Ledger 14]])&gt;0,IF(TYPE(VLOOKUP(Table1[[#This Row],[Ledger 14]],$GZ:$GZ,1,0))=16,1,0),0)</f>
        <v>0</v>
      </c>
      <c r="FW558">
        <f>IF(LEN(Table1[[#This Row],[Ledger 15]])&gt;0,IF(TYPE(VLOOKUP(Table1[[#This Row],[Ledger 15]],$GZ:$GZ,1,0))=16,1,0),0)</f>
        <v>0</v>
      </c>
    </row>
    <row r="559" spans="4:179" ht="33" customHeight="1" x14ac:dyDescent="0.45">
      <c r="D559" s="8">
        <f t="shared" si="17"/>
        <v>554</v>
      </c>
      <c r="E559" s="32"/>
      <c r="F559" s="34"/>
      <c r="G559" s="34"/>
      <c r="H559" s="34"/>
      <c r="I559" s="34"/>
      <c r="J559" s="38"/>
      <c r="K559" s="33"/>
      <c r="L559" s="36"/>
      <c r="M559" s="35"/>
      <c r="N559" s="34"/>
      <c r="O559" s="41"/>
      <c r="P559" s="35"/>
      <c r="Q559" s="34"/>
      <c r="R559" s="37"/>
      <c r="S559" s="35"/>
      <c r="T559" s="34"/>
      <c r="U559" s="37"/>
      <c r="V559" s="35"/>
      <c r="W559" s="34"/>
      <c r="X559" s="37"/>
      <c r="Y559" s="35"/>
      <c r="Z559" s="34"/>
      <c r="AA559" s="37"/>
      <c r="AB559" s="35"/>
      <c r="AC559" s="34"/>
      <c r="AD559" s="37"/>
      <c r="AE559" s="35"/>
      <c r="AF559" s="34"/>
      <c r="AG559" s="37"/>
      <c r="AH559" s="35"/>
      <c r="AI559" s="34"/>
      <c r="AJ559" s="37"/>
      <c r="AK559" s="35"/>
      <c r="AL559" s="34"/>
      <c r="AM559" s="37"/>
      <c r="AN559" s="35"/>
      <c r="AO559" s="34"/>
      <c r="AP559" s="37"/>
      <c r="AQ559" s="35"/>
      <c r="AR559" s="34"/>
      <c r="AS559" s="37"/>
      <c r="AT559" s="35"/>
      <c r="AU559" s="34"/>
      <c r="AV559" s="37"/>
      <c r="AW559" s="35"/>
      <c r="AX559" s="34"/>
      <c r="AY559" s="37"/>
      <c r="AZ559" s="35"/>
      <c r="BA559" s="34"/>
      <c r="BB559" s="37"/>
      <c r="BC5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59" s="7"/>
      <c r="BF559" t="str">
        <f>IF(Table1[[#This Row],[Date]]="","","&amp;lt;VOUCHER REMOTEID="&amp;""""&amp;$A$11&amp;$A$13&amp;ROW()&amp;""""&amp;" VCHTYPE="""&amp;F559&amp;""" ACTION="""&amp;"Create"&amp;"""&amp;gt;")</f>
        <v/>
      </c>
      <c r="BG559" t="str">
        <f>IF(Table1[[#This Row],[Date]]="","",TEXT(Table1[[#This Row],[Date]],"yyyymmdd"))</f>
        <v/>
      </c>
      <c r="BH559" t="str">
        <f>Table1[[#This Row],[Date2]]</f>
        <v/>
      </c>
      <c r="BI559" t="str">
        <f>IF(Table1[[#This Row],[Date]]="","",Table1[[#This Row],[Voucher Type]])</f>
        <v/>
      </c>
      <c r="BJ559" t="str">
        <f>IF(Table1[[#This Row],[Ref No / Invoice No]]="","",Table1[[#This Row],[Ref No / Invoice No]])</f>
        <v/>
      </c>
      <c r="BK559" t="str">
        <f>IF(Table1[[#This Row],[Voucher No]]="","",Table1[[#This Row],[Voucher No]])</f>
        <v/>
      </c>
      <c r="BL559" t="str">
        <f>IF(Table1[[#This Row],[Date]]="","",Table1[[#This Row],[Narration]])</f>
        <v/>
      </c>
      <c r="BM559" t="str">
        <f>IF(Table1[[#This Row],[Date]]="","",$A$11&amp;$A$13&amp;ROW())</f>
        <v/>
      </c>
      <c r="BN559" t="str">
        <f>IF(Table1[[#This Row],[Date]]="","",$A$13)</f>
        <v/>
      </c>
      <c r="BP559" t="str">
        <f>IF(Table1[[#This Row],[Ledger 1]]="","","No")</f>
        <v/>
      </c>
      <c r="BQ559" t="str">
        <f>IF(Table1[[#This Row],[Date]]="","",IF(Table1[[#This Row],[Effect 1]]="Dr.","Yes","No"))</f>
        <v/>
      </c>
      <c r="BR559" t="str">
        <f>IF(Table1[[#This Row],[Date]]="","",Table1[[#This Row],[Ledger 1]])</f>
        <v/>
      </c>
      <c r="BS559" t="str">
        <f>IF(Table1[[#This Row],[Date]]="","",IF(Table1[[#This Row],[Effect 1]]="Dr.",-Table1[[#This Row],[Amount 1]],Table1[[#This Row],[Amount 1]]))</f>
        <v/>
      </c>
      <c r="BV559" t="str">
        <f>IF(Table1[[#This Row],[Ledger 2]]="","","No")</f>
        <v/>
      </c>
      <c r="BW559" t="str">
        <f>IF(Table1[[#This Row],[Date]]="","",IF(Table1[[#This Row],[Effect 2]]="Dr.","Yes","No"))</f>
        <v/>
      </c>
      <c r="BX559" t="str">
        <f>IF(Table1[[#This Row],[Date]]="","",Table1[[#This Row],[Ledger 2]])</f>
        <v/>
      </c>
      <c r="BY559" t="str">
        <f>IF(Table1[[#This Row],[Date]]="","",IF(Table1[[#This Row],[Effect 2]]="Dr.",-Table1[[#This Row],[Amount 2]],Table1[[#This Row],[Amount 2]]))</f>
        <v/>
      </c>
      <c r="CB559" t="str">
        <f>IF(Table1[[#This Row],[Ledger 3]]="","","No")</f>
        <v/>
      </c>
      <c r="CC559" t="str">
        <f>IF(Table1[[#This Row],[Ledger 3]]="","",IF(Table1[[#This Row],[Effect 3]]="Dr.","Yes","No"))</f>
        <v/>
      </c>
      <c r="CD559" t="str">
        <f>IF(Table1[[#This Row],[Ledger 3]]="","",Table1[[#This Row],[Ledger 3]])</f>
        <v/>
      </c>
      <c r="CE559" t="str">
        <f>IF(Table1[[#This Row],[Ledger 3]]="","",IF(Table1[[#This Row],[Effect 3]]="Dr.",-Table1[[#This Row],[Amount 3]],Table1[[#This Row],[Amount 3]]))</f>
        <v/>
      </c>
      <c r="CH559" t="str">
        <f>IF(Table1[[#This Row],[Ledger 4]]="","","No")</f>
        <v/>
      </c>
      <c r="CI559" t="str">
        <f>IF(Table1[[#This Row],[Ledger 4]]="","",IF(Table1[[#This Row],[Effect 4]]="Dr.","Yes","No"))</f>
        <v/>
      </c>
      <c r="CJ559" t="str">
        <f>IF(Table1[[#This Row],[Ledger 4]]="","",Table1[[#This Row],[Ledger 4]])</f>
        <v/>
      </c>
      <c r="CK559" t="str">
        <f>IF(Table1[[#This Row],[Ledger 4]]="","",IF(Table1[[#This Row],[Effect 4]]="Dr.",-Table1[[#This Row],[Amount 4]],Table1[[#This Row],[Amount 4]]))</f>
        <v/>
      </c>
      <c r="CN559" t="str">
        <f>IF(Table1[[#This Row],[Ledger 5]]="","","No")</f>
        <v/>
      </c>
      <c r="CO559" t="str">
        <f>IF(Table1[[#This Row],[Ledger 5]]="","",IF(Table1[[#This Row],[Effect 5]]="Dr.","Yes","No"))</f>
        <v/>
      </c>
      <c r="CP559" t="str">
        <f>IF(Table1[[#This Row],[Ledger 5]]="","",Table1[[#This Row],[Ledger 5]])</f>
        <v/>
      </c>
      <c r="CQ559" t="str">
        <f>IF(Table1[[#This Row],[Ledger 5]]="","",IF(Table1[[#This Row],[Effect 5]]="Dr.",-Table1[[#This Row],[Amount 5]],Table1[[#This Row],[Amount 5]]))</f>
        <v/>
      </c>
      <c r="CT559" t="str">
        <f>IF(Table1[[#This Row],[Ledger 6]]="","","No")</f>
        <v/>
      </c>
      <c r="CU559" t="str">
        <f>IF(Table1[[#This Row],[Ledger 6]]="","",IF(Table1[[#This Row],[Effect 6]]="Dr.","Yes","No"))</f>
        <v/>
      </c>
      <c r="CV559" t="str">
        <f>IF(Table1[[#This Row],[Ledger 6]]="","",Table1[[#This Row],[Ledger 6]])</f>
        <v/>
      </c>
      <c r="CW559" t="str">
        <f>IF(Table1[[#This Row],[Ledger 6]]="","",IF(Table1[[#This Row],[Effect 6]]="Dr.",-Table1[[#This Row],[Amount 6]],Table1[[#This Row],[Amount 6]]))</f>
        <v/>
      </c>
      <c r="CZ559" t="str">
        <f>IF(Table1[[#This Row],[Ledger 7]]="","","No")</f>
        <v/>
      </c>
      <c r="DA559" t="str">
        <f>IF(Table1[[#This Row],[Ledger 7]]="","",IF(Table1[[#This Row],[Effect 7]]="Dr.","Yes","No"))</f>
        <v/>
      </c>
      <c r="DB559" t="str">
        <f>IF(Table1[[#This Row],[Ledger 7]]="","",Table1[[#This Row],[Ledger 7]])</f>
        <v/>
      </c>
      <c r="DC559" t="str">
        <f>IF(Table1[[#This Row],[Ledger 7]]="","",IF(Table1[[#This Row],[Effect 7]]="Dr.",-Table1[[#This Row],[Amount 7]],Table1[[#This Row],[Amount 7]]))</f>
        <v/>
      </c>
      <c r="DF559" t="str">
        <f>IF(Table1[[#This Row],[Ledger 8]]="","","No")</f>
        <v/>
      </c>
      <c r="DG559" t="str">
        <f>IF(Table1[[#This Row],[Ledger 8]]="","",IF(Table1[[#This Row],[Effect 8]]="Dr.","Yes","No"))</f>
        <v/>
      </c>
      <c r="DH559" t="str">
        <f>IF(Table1[[#This Row],[Ledger 8]]="","",Table1[[#This Row],[Ledger 8]])</f>
        <v/>
      </c>
      <c r="DI559" t="str">
        <f>IF(Table1[[#This Row],[Ledger 8]]="","",IF(Table1[[#This Row],[Effect 8]]="Dr.",-Table1[[#This Row],[Amount 8]],Table1[[#This Row],[Amount 8]]))</f>
        <v/>
      </c>
      <c r="DL559" t="str">
        <f>IF(Table1[[#This Row],[Ledger 9]]="","","No")</f>
        <v/>
      </c>
      <c r="DM559" t="str">
        <f>IF(Table1[[#This Row],[Ledger 9]]="","",IF(Table1[[#This Row],[Effect 9]]="Dr.","Yes","No"))</f>
        <v/>
      </c>
      <c r="DN559" t="str">
        <f>IF(Table1[[#This Row],[Ledger 9]]="","",Table1[[#This Row],[Ledger 9]])</f>
        <v/>
      </c>
      <c r="DO559" t="str">
        <f>IF(Table1[[#This Row],[Ledger 9]]="","",IF(Table1[[#This Row],[Effect 9]]="Dr.",-Table1[[#This Row],[Amount 9]],Table1[[#This Row],[Amount 9]]))</f>
        <v/>
      </c>
      <c r="DR559" t="str">
        <f>IF(Table1[[#This Row],[Ledger 10]]="","","No")</f>
        <v/>
      </c>
      <c r="DS559" t="str">
        <f>IF(Table1[[#This Row],[Ledger 10]]="","",IF(Table1[[#This Row],[Effect 10]]="Dr.","Yes","No"))</f>
        <v/>
      </c>
      <c r="DT559" t="str">
        <f>IF(Table1[[#This Row],[Ledger 10]]="","",Table1[[#This Row],[Ledger 10]])</f>
        <v/>
      </c>
      <c r="DU559" t="str">
        <f>IF(Table1[[#This Row],[Ledger 10]]="","",IF(Table1[[#This Row],[Effect 10]]="Dr.",-Table1[[#This Row],[Amount 10]],Table1[[#This Row],[Amount 10]]))</f>
        <v/>
      </c>
      <c r="DX559" t="str">
        <f>IF(Table1[[#This Row],[Ledger 11]]="","","No")</f>
        <v/>
      </c>
      <c r="DY559" t="str">
        <f>IF(Table1[[#This Row],[Ledger 11]]="","",IF(Table1[[#This Row],[Effect 11]]="Dr.","Yes","No"))</f>
        <v/>
      </c>
      <c r="DZ559" t="str">
        <f>IF(Table1[[#This Row],[Ledger 11]]="","",Table1[[#This Row],[Ledger 11]])</f>
        <v/>
      </c>
      <c r="EA559" t="str">
        <f>IF(Table1[[#This Row],[Ledger 11]]="","",IF(Table1[[#This Row],[Effect 11]]="Dr.",-Table1[[#This Row],[Amount 11]],Table1[[#This Row],[Amount 11]]))</f>
        <v/>
      </c>
      <c r="ED559" t="str">
        <f>IF(Table1[[#This Row],[Ledger 12]]="","","No")</f>
        <v/>
      </c>
      <c r="EE559" t="str">
        <f>IF(Table1[[#This Row],[Ledger 12]]="","",IF(Table1[[#This Row],[Effect 12]]="Dr.","Yes","No"))</f>
        <v/>
      </c>
      <c r="EF559" t="str">
        <f>IF(Table1[[#This Row],[Ledger 12]]="","",Table1[[#This Row],[Ledger 12]])</f>
        <v/>
      </c>
      <c r="EG559" t="str">
        <f>IF(Table1[[#This Row],[Ledger 12]]="","",IF(Table1[[#This Row],[Effect 12]]="Dr.",-Table1[[#This Row],[Amount 12]],Table1[[#This Row],[Amount 12]]))</f>
        <v/>
      </c>
      <c r="EJ559" t="str">
        <f>IF(Table1[[#This Row],[Ledger 13]]="","","No")</f>
        <v/>
      </c>
      <c r="EK559" t="str">
        <f>IF(Table1[[#This Row],[Ledger 13]]="","",IF(Table1[[#This Row],[Effect 13]]="Dr.","Yes","No"))</f>
        <v/>
      </c>
      <c r="EL559" t="str">
        <f>IF(Table1[[#This Row],[Ledger 13]]="","",Table1[[#This Row],[Ledger 13]])</f>
        <v/>
      </c>
      <c r="EM559" t="str">
        <f>IF(Table1[[#This Row],[Ledger 13]]="","",IF(Table1[[#This Row],[Effect 13]]="Dr.",-Table1[[#This Row],[Amount 13]],Table1[[#This Row],[Amount 13]]))</f>
        <v/>
      </c>
      <c r="EP559" t="str">
        <f>IF(Table1[[#This Row],[Ledger 14]]="","","No")</f>
        <v/>
      </c>
      <c r="EQ559" t="str">
        <f>IF(Table1[[#This Row],[Ledger 14]]="","",IF(Table1[[#This Row],[Effect 14]]="Dr.","Yes","No"))</f>
        <v/>
      </c>
      <c r="ER559" t="str">
        <f>IF(Table1[[#This Row],[Ledger 14]]="","",Table1[[#This Row],[Ledger 14]])</f>
        <v/>
      </c>
      <c r="ES559" t="str">
        <f>IF(Table1[[#This Row],[Ledger 14]]="","",IF(Table1[[#This Row],[Effect 14]]="Dr.",-Table1[[#This Row],[Amount 14]],Table1[[#This Row],[Amount 14]]))</f>
        <v/>
      </c>
      <c r="EV559" t="str">
        <f>IF(Table1[[#This Row],[Ledger 15]]="","","No")</f>
        <v/>
      </c>
      <c r="EW559" t="str">
        <f>IF(Table1[[#This Row],[Ledger 15]]="","",IF(Table1[[#This Row],[Effect 15]]="Dr.","Yes","No"))</f>
        <v/>
      </c>
      <c r="EX559" t="str">
        <f>IF(Table1[[#This Row],[Ledger 15]]="","",Table1[[#This Row],[Ledger 15]])</f>
        <v/>
      </c>
      <c r="EY559" t="str">
        <f>IF(Table1[[#This Row],[Ledger 15]]="","",IF(Table1[[#This Row],[Effect 15]]="Dr.",-Table1[[#This Row],[Amount 15]],Table1[[#This Row],[Amount 15]]))</f>
        <v/>
      </c>
      <c r="FD5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59">
        <f>IF(Table1[[#This Row],[Date]]="",0,IF(AND(Table1[[#This Row],[Date]]&gt;=$FE$2,Table1[[#This Row],[Date]]&lt;=$FE$3),0,1))</f>
        <v>0</v>
      </c>
      <c r="FF559">
        <f>IF(Table1[[#This Row],[Date]]="",0,IF(TYPE(VLOOKUP(Table1[[#This Row],[Voucher Type]],Table1[[#All],[Voucher Type Master]],1,FALSE))=16,1,0))</f>
        <v>0</v>
      </c>
      <c r="FG559">
        <f>IF(TYPE(IF(Table1[[#This Row],[Date]]="",0,IF(VLOOKUP(Table1[[#This Row],[Voucher Type]],$FY$5:$FZ$13,2,0)=Table1[[#This Row],[Effect 1]],0,1)))=16,1,0)</f>
        <v>0</v>
      </c>
      <c r="FH5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59">
        <f>IF(LEN(Table1[[#This Row],[Ledger 1]])&gt;0,IF(TYPE(VLOOKUP(Table1[[#This Row],[Ledger 1]],GZ:GZ,1,0))=16,1,0),0)</f>
        <v>0</v>
      </c>
      <c r="FJ559">
        <f>IF(LEN(Table1[[#This Row],[Ledger 2]])&gt;0,IF(TYPE(VLOOKUP(Table1[[#This Row],[Ledger 2]],GZ:GZ,1,0))=16,1,0),0)</f>
        <v>0</v>
      </c>
      <c r="FK559">
        <f>IF(LEN(Table1[[#This Row],[Ledger 3]])&gt;0,IF(TYPE(VLOOKUP(Table1[[#This Row],[Ledger 3]],GZ:GZ,1,0))=16,1,0),0)</f>
        <v>0</v>
      </c>
      <c r="FL559">
        <f>IF(LEN(Table1[[#This Row],[Ledger 4]])&gt;0,IF(TYPE(VLOOKUP(Table1[[#This Row],[Ledger 4]],GZ:GZ,1,0))=16,1,0),0)</f>
        <v>0</v>
      </c>
      <c r="FM559">
        <f>IF(LEN(Table1[[#This Row],[Ledger 5]])&gt;0,IF(TYPE(VLOOKUP(Table1[[#This Row],[Ledger 5]],GZ:GZ,1,0))=16,1,0),0)</f>
        <v>0</v>
      </c>
      <c r="FN559">
        <f>IF(LEN(Table1[[#This Row],[Ledger 6]])&gt;0,IF(TYPE(VLOOKUP(Table1[[#This Row],[Ledger 6]],$GZ:$GZ,1,0))=16,1,0),0)</f>
        <v>0</v>
      </c>
      <c r="FO559">
        <f>IF(LEN(Table1[[#This Row],[Ledger 7]])&gt;0,IF(TYPE(VLOOKUP(Table1[[#This Row],[Ledger 7]],$GZ:$GZ,1,0))=16,1,0),0)</f>
        <v>0</v>
      </c>
      <c r="FP559">
        <f>IF(LEN(Table1[[#This Row],[Ledger 8]])&gt;0,IF(TYPE(VLOOKUP(Table1[[#This Row],[Ledger 8]],$GZ:$GZ,1,0))=16,1,0),0)</f>
        <v>0</v>
      </c>
      <c r="FQ559">
        <f>IF(LEN(Table1[[#This Row],[Ledger 9]])&gt;0,IF(TYPE(VLOOKUP(Table1[[#This Row],[Ledger 9]],$GZ:$GZ,1,0))=16,1,0),0)</f>
        <v>0</v>
      </c>
      <c r="FR559">
        <f>IF(LEN(Table1[[#This Row],[Ledger 10]])&gt;0,IF(TYPE(VLOOKUP(Table1[[#This Row],[Ledger 10]],$GZ:$GZ,1,0))=16,1,0),0)</f>
        <v>0</v>
      </c>
      <c r="FS559">
        <f>IF(LEN(Table1[[#This Row],[Ledger 11]])&gt;0,IF(TYPE(VLOOKUP(Table1[[#This Row],[Ledger 11]],$GZ:$GZ,1,0))=16,1,0),0)</f>
        <v>0</v>
      </c>
      <c r="FT559">
        <f>IF(LEN(Table1[[#This Row],[Ledger 12]])&gt;0,IF(TYPE(VLOOKUP(Table1[[#This Row],[Ledger 12]],$GZ:$GZ,1,0))=16,1,0),0)</f>
        <v>0</v>
      </c>
      <c r="FU559">
        <f>IF(LEN(Table1[[#This Row],[Ledger 13]])&gt;0,IF(TYPE(VLOOKUP(Table1[[#This Row],[Ledger 13]],$GZ:$GZ,1,0))=16,1,0),0)</f>
        <v>0</v>
      </c>
      <c r="FV559">
        <f>IF(LEN(Table1[[#This Row],[Ledger 14]])&gt;0,IF(TYPE(VLOOKUP(Table1[[#This Row],[Ledger 14]],$GZ:$GZ,1,0))=16,1,0),0)</f>
        <v>0</v>
      </c>
      <c r="FW559">
        <f>IF(LEN(Table1[[#This Row],[Ledger 15]])&gt;0,IF(TYPE(VLOOKUP(Table1[[#This Row],[Ledger 15]],$GZ:$GZ,1,0))=16,1,0),0)</f>
        <v>0</v>
      </c>
    </row>
    <row r="560" spans="4:179" ht="33" customHeight="1" x14ac:dyDescent="0.45">
      <c r="D560" s="8">
        <f t="shared" si="17"/>
        <v>555</v>
      </c>
      <c r="E560" s="32"/>
      <c r="F560" s="34"/>
      <c r="G560" s="34"/>
      <c r="H560" s="34"/>
      <c r="I560" s="34"/>
      <c r="J560" s="38"/>
      <c r="K560" s="33"/>
      <c r="L560" s="36"/>
      <c r="M560" s="35"/>
      <c r="N560" s="34"/>
      <c r="O560" s="41"/>
      <c r="P560" s="35"/>
      <c r="Q560" s="34"/>
      <c r="R560" s="37"/>
      <c r="S560" s="35"/>
      <c r="T560" s="34"/>
      <c r="U560" s="37"/>
      <c r="V560" s="35"/>
      <c r="W560" s="34"/>
      <c r="X560" s="37"/>
      <c r="Y560" s="35"/>
      <c r="Z560" s="34"/>
      <c r="AA560" s="37"/>
      <c r="AB560" s="35"/>
      <c r="AC560" s="34"/>
      <c r="AD560" s="37"/>
      <c r="AE560" s="35"/>
      <c r="AF560" s="34"/>
      <c r="AG560" s="37"/>
      <c r="AH560" s="35"/>
      <c r="AI560" s="34"/>
      <c r="AJ560" s="37"/>
      <c r="AK560" s="35"/>
      <c r="AL560" s="34"/>
      <c r="AM560" s="37"/>
      <c r="AN560" s="35"/>
      <c r="AO560" s="34"/>
      <c r="AP560" s="37"/>
      <c r="AQ560" s="35"/>
      <c r="AR560" s="34"/>
      <c r="AS560" s="37"/>
      <c r="AT560" s="35"/>
      <c r="AU560" s="34"/>
      <c r="AV560" s="37"/>
      <c r="AW560" s="35"/>
      <c r="AX560" s="34"/>
      <c r="AY560" s="37"/>
      <c r="AZ560" s="35"/>
      <c r="BA560" s="34"/>
      <c r="BB560" s="37"/>
      <c r="BC5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0" s="7"/>
      <c r="BF560" t="str">
        <f>IF(Table1[[#This Row],[Date]]="","","&amp;lt;VOUCHER REMOTEID="&amp;""""&amp;$A$11&amp;$A$13&amp;ROW()&amp;""""&amp;" VCHTYPE="""&amp;F560&amp;""" ACTION="""&amp;"Create"&amp;"""&amp;gt;")</f>
        <v/>
      </c>
      <c r="BG560" t="str">
        <f>IF(Table1[[#This Row],[Date]]="","",TEXT(Table1[[#This Row],[Date]],"yyyymmdd"))</f>
        <v/>
      </c>
      <c r="BH560" t="str">
        <f>Table1[[#This Row],[Date2]]</f>
        <v/>
      </c>
      <c r="BI560" t="str">
        <f>IF(Table1[[#This Row],[Date]]="","",Table1[[#This Row],[Voucher Type]])</f>
        <v/>
      </c>
      <c r="BJ560" t="str">
        <f>IF(Table1[[#This Row],[Ref No / Invoice No]]="","",Table1[[#This Row],[Ref No / Invoice No]])</f>
        <v/>
      </c>
      <c r="BK560" t="str">
        <f>IF(Table1[[#This Row],[Voucher No]]="","",Table1[[#This Row],[Voucher No]])</f>
        <v/>
      </c>
      <c r="BL560" t="str">
        <f>IF(Table1[[#This Row],[Date]]="","",Table1[[#This Row],[Narration]])</f>
        <v/>
      </c>
      <c r="BM560" t="str">
        <f>IF(Table1[[#This Row],[Date]]="","",$A$11&amp;$A$13&amp;ROW())</f>
        <v/>
      </c>
      <c r="BN560" t="str">
        <f>IF(Table1[[#This Row],[Date]]="","",$A$13)</f>
        <v/>
      </c>
      <c r="BP560" t="str">
        <f>IF(Table1[[#This Row],[Ledger 1]]="","","No")</f>
        <v/>
      </c>
      <c r="BQ560" t="str">
        <f>IF(Table1[[#This Row],[Date]]="","",IF(Table1[[#This Row],[Effect 1]]="Dr.","Yes","No"))</f>
        <v/>
      </c>
      <c r="BR560" t="str">
        <f>IF(Table1[[#This Row],[Date]]="","",Table1[[#This Row],[Ledger 1]])</f>
        <v/>
      </c>
      <c r="BS560" t="str">
        <f>IF(Table1[[#This Row],[Date]]="","",IF(Table1[[#This Row],[Effect 1]]="Dr.",-Table1[[#This Row],[Amount 1]],Table1[[#This Row],[Amount 1]]))</f>
        <v/>
      </c>
      <c r="BV560" t="str">
        <f>IF(Table1[[#This Row],[Ledger 2]]="","","No")</f>
        <v/>
      </c>
      <c r="BW560" t="str">
        <f>IF(Table1[[#This Row],[Date]]="","",IF(Table1[[#This Row],[Effect 2]]="Dr.","Yes","No"))</f>
        <v/>
      </c>
      <c r="BX560" t="str">
        <f>IF(Table1[[#This Row],[Date]]="","",Table1[[#This Row],[Ledger 2]])</f>
        <v/>
      </c>
      <c r="BY560" t="str">
        <f>IF(Table1[[#This Row],[Date]]="","",IF(Table1[[#This Row],[Effect 2]]="Dr.",-Table1[[#This Row],[Amount 2]],Table1[[#This Row],[Amount 2]]))</f>
        <v/>
      </c>
      <c r="CB560" t="str">
        <f>IF(Table1[[#This Row],[Ledger 3]]="","","No")</f>
        <v/>
      </c>
      <c r="CC560" t="str">
        <f>IF(Table1[[#This Row],[Ledger 3]]="","",IF(Table1[[#This Row],[Effect 3]]="Dr.","Yes","No"))</f>
        <v/>
      </c>
      <c r="CD560" t="str">
        <f>IF(Table1[[#This Row],[Ledger 3]]="","",Table1[[#This Row],[Ledger 3]])</f>
        <v/>
      </c>
      <c r="CE560" t="str">
        <f>IF(Table1[[#This Row],[Ledger 3]]="","",IF(Table1[[#This Row],[Effect 3]]="Dr.",-Table1[[#This Row],[Amount 3]],Table1[[#This Row],[Amount 3]]))</f>
        <v/>
      </c>
      <c r="CH560" t="str">
        <f>IF(Table1[[#This Row],[Ledger 4]]="","","No")</f>
        <v/>
      </c>
      <c r="CI560" t="str">
        <f>IF(Table1[[#This Row],[Ledger 4]]="","",IF(Table1[[#This Row],[Effect 4]]="Dr.","Yes","No"))</f>
        <v/>
      </c>
      <c r="CJ560" t="str">
        <f>IF(Table1[[#This Row],[Ledger 4]]="","",Table1[[#This Row],[Ledger 4]])</f>
        <v/>
      </c>
      <c r="CK560" t="str">
        <f>IF(Table1[[#This Row],[Ledger 4]]="","",IF(Table1[[#This Row],[Effect 4]]="Dr.",-Table1[[#This Row],[Amount 4]],Table1[[#This Row],[Amount 4]]))</f>
        <v/>
      </c>
      <c r="CN560" t="str">
        <f>IF(Table1[[#This Row],[Ledger 5]]="","","No")</f>
        <v/>
      </c>
      <c r="CO560" t="str">
        <f>IF(Table1[[#This Row],[Ledger 5]]="","",IF(Table1[[#This Row],[Effect 5]]="Dr.","Yes","No"))</f>
        <v/>
      </c>
      <c r="CP560" t="str">
        <f>IF(Table1[[#This Row],[Ledger 5]]="","",Table1[[#This Row],[Ledger 5]])</f>
        <v/>
      </c>
      <c r="CQ560" t="str">
        <f>IF(Table1[[#This Row],[Ledger 5]]="","",IF(Table1[[#This Row],[Effect 5]]="Dr.",-Table1[[#This Row],[Amount 5]],Table1[[#This Row],[Amount 5]]))</f>
        <v/>
      </c>
      <c r="CT560" t="str">
        <f>IF(Table1[[#This Row],[Ledger 6]]="","","No")</f>
        <v/>
      </c>
      <c r="CU560" t="str">
        <f>IF(Table1[[#This Row],[Ledger 6]]="","",IF(Table1[[#This Row],[Effect 6]]="Dr.","Yes","No"))</f>
        <v/>
      </c>
      <c r="CV560" t="str">
        <f>IF(Table1[[#This Row],[Ledger 6]]="","",Table1[[#This Row],[Ledger 6]])</f>
        <v/>
      </c>
      <c r="CW560" t="str">
        <f>IF(Table1[[#This Row],[Ledger 6]]="","",IF(Table1[[#This Row],[Effect 6]]="Dr.",-Table1[[#This Row],[Amount 6]],Table1[[#This Row],[Amount 6]]))</f>
        <v/>
      </c>
      <c r="CZ560" t="str">
        <f>IF(Table1[[#This Row],[Ledger 7]]="","","No")</f>
        <v/>
      </c>
      <c r="DA560" t="str">
        <f>IF(Table1[[#This Row],[Ledger 7]]="","",IF(Table1[[#This Row],[Effect 7]]="Dr.","Yes","No"))</f>
        <v/>
      </c>
      <c r="DB560" t="str">
        <f>IF(Table1[[#This Row],[Ledger 7]]="","",Table1[[#This Row],[Ledger 7]])</f>
        <v/>
      </c>
      <c r="DC560" t="str">
        <f>IF(Table1[[#This Row],[Ledger 7]]="","",IF(Table1[[#This Row],[Effect 7]]="Dr.",-Table1[[#This Row],[Amount 7]],Table1[[#This Row],[Amount 7]]))</f>
        <v/>
      </c>
      <c r="DF560" t="str">
        <f>IF(Table1[[#This Row],[Ledger 8]]="","","No")</f>
        <v/>
      </c>
      <c r="DG560" t="str">
        <f>IF(Table1[[#This Row],[Ledger 8]]="","",IF(Table1[[#This Row],[Effect 8]]="Dr.","Yes","No"))</f>
        <v/>
      </c>
      <c r="DH560" t="str">
        <f>IF(Table1[[#This Row],[Ledger 8]]="","",Table1[[#This Row],[Ledger 8]])</f>
        <v/>
      </c>
      <c r="DI560" t="str">
        <f>IF(Table1[[#This Row],[Ledger 8]]="","",IF(Table1[[#This Row],[Effect 8]]="Dr.",-Table1[[#This Row],[Amount 8]],Table1[[#This Row],[Amount 8]]))</f>
        <v/>
      </c>
      <c r="DL560" t="str">
        <f>IF(Table1[[#This Row],[Ledger 9]]="","","No")</f>
        <v/>
      </c>
      <c r="DM560" t="str">
        <f>IF(Table1[[#This Row],[Ledger 9]]="","",IF(Table1[[#This Row],[Effect 9]]="Dr.","Yes","No"))</f>
        <v/>
      </c>
      <c r="DN560" t="str">
        <f>IF(Table1[[#This Row],[Ledger 9]]="","",Table1[[#This Row],[Ledger 9]])</f>
        <v/>
      </c>
      <c r="DO560" t="str">
        <f>IF(Table1[[#This Row],[Ledger 9]]="","",IF(Table1[[#This Row],[Effect 9]]="Dr.",-Table1[[#This Row],[Amount 9]],Table1[[#This Row],[Amount 9]]))</f>
        <v/>
      </c>
      <c r="DR560" t="str">
        <f>IF(Table1[[#This Row],[Ledger 10]]="","","No")</f>
        <v/>
      </c>
      <c r="DS560" t="str">
        <f>IF(Table1[[#This Row],[Ledger 10]]="","",IF(Table1[[#This Row],[Effect 10]]="Dr.","Yes","No"))</f>
        <v/>
      </c>
      <c r="DT560" t="str">
        <f>IF(Table1[[#This Row],[Ledger 10]]="","",Table1[[#This Row],[Ledger 10]])</f>
        <v/>
      </c>
      <c r="DU560" t="str">
        <f>IF(Table1[[#This Row],[Ledger 10]]="","",IF(Table1[[#This Row],[Effect 10]]="Dr.",-Table1[[#This Row],[Amount 10]],Table1[[#This Row],[Amount 10]]))</f>
        <v/>
      </c>
      <c r="DX560" t="str">
        <f>IF(Table1[[#This Row],[Ledger 11]]="","","No")</f>
        <v/>
      </c>
      <c r="DY560" t="str">
        <f>IF(Table1[[#This Row],[Ledger 11]]="","",IF(Table1[[#This Row],[Effect 11]]="Dr.","Yes","No"))</f>
        <v/>
      </c>
      <c r="DZ560" t="str">
        <f>IF(Table1[[#This Row],[Ledger 11]]="","",Table1[[#This Row],[Ledger 11]])</f>
        <v/>
      </c>
      <c r="EA560" t="str">
        <f>IF(Table1[[#This Row],[Ledger 11]]="","",IF(Table1[[#This Row],[Effect 11]]="Dr.",-Table1[[#This Row],[Amount 11]],Table1[[#This Row],[Amount 11]]))</f>
        <v/>
      </c>
      <c r="ED560" t="str">
        <f>IF(Table1[[#This Row],[Ledger 12]]="","","No")</f>
        <v/>
      </c>
      <c r="EE560" t="str">
        <f>IF(Table1[[#This Row],[Ledger 12]]="","",IF(Table1[[#This Row],[Effect 12]]="Dr.","Yes","No"))</f>
        <v/>
      </c>
      <c r="EF560" t="str">
        <f>IF(Table1[[#This Row],[Ledger 12]]="","",Table1[[#This Row],[Ledger 12]])</f>
        <v/>
      </c>
      <c r="EG560" t="str">
        <f>IF(Table1[[#This Row],[Ledger 12]]="","",IF(Table1[[#This Row],[Effect 12]]="Dr.",-Table1[[#This Row],[Amount 12]],Table1[[#This Row],[Amount 12]]))</f>
        <v/>
      </c>
      <c r="EJ560" t="str">
        <f>IF(Table1[[#This Row],[Ledger 13]]="","","No")</f>
        <v/>
      </c>
      <c r="EK560" t="str">
        <f>IF(Table1[[#This Row],[Ledger 13]]="","",IF(Table1[[#This Row],[Effect 13]]="Dr.","Yes","No"))</f>
        <v/>
      </c>
      <c r="EL560" t="str">
        <f>IF(Table1[[#This Row],[Ledger 13]]="","",Table1[[#This Row],[Ledger 13]])</f>
        <v/>
      </c>
      <c r="EM560" t="str">
        <f>IF(Table1[[#This Row],[Ledger 13]]="","",IF(Table1[[#This Row],[Effect 13]]="Dr.",-Table1[[#This Row],[Amount 13]],Table1[[#This Row],[Amount 13]]))</f>
        <v/>
      </c>
      <c r="EP560" t="str">
        <f>IF(Table1[[#This Row],[Ledger 14]]="","","No")</f>
        <v/>
      </c>
      <c r="EQ560" t="str">
        <f>IF(Table1[[#This Row],[Ledger 14]]="","",IF(Table1[[#This Row],[Effect 14]]="Dr.","Yes","No"))</f>
        <v/>
      </c>
      <c r="ER560" t="str">
        <f>IF(Table1[[#This Row],[Ledger 14]]="","",Table1[[#This Row],[Ledger 14]])</f>
        <v/>
      </c>
      <c r="ES560" t="str">
        <f>IF(Table1[[#This Row],[Ledger 14]]="","",IF(Table1[[#This Row],[Effect 14]]="Dr.",-Table1[[#This Row],[Amount 14]],Table1[[#This Row],[Amount 14]]))</f>
        <v/>
      </c>
      <c r="EV560" t="str">
        <f>IF(Table1[[#This Row],[Ledger 15]]="","","No")</f>
        <v/>
      </c>
      <c r="EW560" t="str">
        <f>IF(Table1[[#This Row],[Ledger 15]]="","",IF(Table1[[#This Row],[Effect 15]]="Dr.","Yes","No"))</f>
        <v/>
      </c>
      <c r="EX560" t="str">
        <f>IF(Table1[[#This Row],[Ledger 15]]="","",Table1[[#This Row],[Ledger 15]])</f>
        <v/>
      </c>
      <c r="EY560" t="str">
        <f>IF(Table1[[#This Row],[Ledger 15]]="","",IF(Table1[[#This Row],[Effect 15]]="Dr.",-Table1[[#This Row],[Amount 15]],Table1[[#This Row],[Amount 15]]))</f>
        <v/>
      </c>
      <c r="FD5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0">
        <f>IF(Table1[[#This Row],[Date]]="",0,IF(AND(Table1[[#This Row],[Date]]&gt;=$FE$2,Table1[[#This Row],[Date]]&lt;=$FE$3),0,1))</f>
        <v>0</v>
      </c>
      <c r="FF560">
        <f>IF(Table1[[#This Row],[Date]]="",0,IF(TYPE(VLOOKUP(Table1[[#This Row],[Voucher Type]],Table1[[#All],[Voucher Type Master]],1,FALSE))=16,1,0))</f>
        <v>0</v>
      </c>
      <c r="FG560">
        <f>IF(TYPE(IF(Table1[[#This Row],[Date]]="",0,IF(VLOOKUP(Table1[[#This Row],[Voucher Type]],$FY$5:$FZ$13,2,0)=Table1[[#This Row],[Effect 1]],0,1)))=16,1,0)</f>
        <v>0</v>
      </c>
      <c r="FH5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0">
        <f>IF(LEN(Table1[[#This Row],[Ledger 1]])&gt;0,IF(TYPE(VLOOKUP(Table1[[#This Row],[Ledger 1]],GZ:GZ,1,0))=16,1,0),0)</f>
        <v>0</v>
      </c>
      <c r="FJ560">
        <f>IF(LEN(Table1[[#This Row],[Ledger 2]])&gt;0,IF(TYPE(VLOOKUP(Table1[[#This Row],[Ledger 2]],GZ:GZ,1,0))=16,1,0),0)</f>
        <v>0</v>
      </c>
      <c r="FK560">
        <f>IF(LEN(Table1[[#This Row],[Ledger 3]])&gt;0,IF(TYPE(VLOOKUP(Table1[[#This Row],[Ledger 3]],GZ:GZ,1,0))=16,1,0),0)</f>
        <v>0</v>
      </c>
      <c r="FL560">
        <f>IF(LEN(Table1[[#This Row],[Ledger 4]])&gt;0,IF(TYPE(VLOOKUP(Table1[[#This Row],[Ledger 4]],GZ:GZ,1,0))=16,1,0),0)</f>
        <v>0</v>
      </c>
      <c r="FM560">
        <f>IF(LEN(Table1[[#This Row],[Ledger 5]])&gt;0,IF(TYPE(VLOOKUP(Table1[[#This Row],[Ledger 5]],GZ:GZ,1,0))=16,1,0),0)</f>
        <v>0</v>
      </c>
      <c r="FN560">
        <f>IF(LEN(Table1[[#This Row],[Ledger 6]])&gt;0,IF(TYPE(VLOOKUP(Table1[[#This Row],[Ledger 6]],$GZ:$GZ,1,0))=16,1,0),0)</f>
        <v>0</v>
      </c>
      <c r="FO560">
        <f>IF(LEN(Table1[[#This Row],[Ledger 7]])&gt;0,IF(TYPE(VLOOKUP(Table1[[#This Row],[Ledger 7]],$GZ:$GZ,1,0))=16,1,0),0)</f>
        <v>0</v>
      </c>
      <c r="FP560">
        <f>IF(LEN(Table1[[#This Row],[Ledger 8]])&gt;0,IF(TYPE(VLOOKUP(Table1[[#This Row],[Ledger 8]],$GZ:$GZ,1,0))=16,1,0),0)</f>
        <v>0</v>
      </c>
      <c r="FQ560">
        <f>IF(LEN(Table1[[#This Row],[Ledger 9]])&gt;0,IF(TYPE(VLOOKUP(Table1[[#This Row],[Ledger 9]],$GZ:$GZ,1,0))=16,1,0),0)</f>
        <v>0</v>
      </c>
      <c r="FR560">
        <f>IF(LEN(Table1[[#This Row],[Ledger 10]])&gt;0,IF(TYPE(VLOOKUP(Table1[[#This Row],[Ledger 10]],$GZ:$GZ,1,0))=16,1,0),0)</f>
        <v>0</v>
      </c>
      <c r="FS560">
        <f>IF(LEN(Table1[[#This Row],[Ledger 11]])&gt;0,IF(TYPE(VLOOKUP(Table1[[#This Row],[Ledger 11]],$GZ:$GZ,1,0))=16,1,0),0)</f>
        <v>0</v>
      </c>
      <c r="FT560">
        <f>IF(LEN(Table1[[#This Row],[Ledger 12]])&gt;0,IF(TYPE(VLOOKUP(Table1[[#This Row],[Ledger 12]],$GZ:$GZ,1,0))=16,1,0),0)</f>
        <v>0</v>
      </c>
      <c r="FU560">
        <f>IF(LEN(Table1[[#This Row],[Ledger 13]])&gt;0,IF(TYPE(VLOOKUP(Table1[[#This Row],[Ledger 13]],$GZ:$GZ,1,0))=16,1,0),0)</f>
        <v>0</v>
      </c>
      <c r="FV560">
        <f>IF(LEN(Table1[[#This Row],[Ledger 14]])&gt;0,IF(TYPE(VLOOKUP(Table1[[#This Row],[Ledger 14]],$GZ:$GZ,1,0))=16,1,0),0)</f>
        <v>0</v>
      </c>
      <c r="FW560">
        <f>IF(LEN(Table1[[#This Row],[Ledger 15]])&gt;0,IF(TYPE(VLOOKUP(Table1[[#This Row],[Ledger 15]],$GZ:$GZ,1,0))=16,1,0),0)</f>
        <v>0</v>
      </c>
    </row>
    <row r="561" spans="4:179" ht="33" customHeight="1" x14ac:dyDescent="0.45">
      <c r="D561" s="8">
        <f t="shared" si="17"/>
        <v>556</v>
      </c>
      <c r="E561" s="32"/>
      <c r="F561" s="34"/>
      <c r="G561" s="34"/>
      <c r="H561" s="34"/>
      <c r="I561" s="34"/>
      <c r="J561" s="38"/>
      <c r="K561" s="33"/>
      <c r="L561" s="36"/>
      <c r="M561" s="35"/>
      <c r="N561" s="34"/>
      <c r="O561" s="41"/>
      <c r="P561" s="35"/>
      <c r="Q561" s="34"/>
      <c r="R561" s="37"/>
      <c r="S561" s="35"/>
      <c r="T561" s="34"/>
      <c r="U561" s="37"/>
      <c r="V561" s="35"/>
      <c r="W561" s="34"/>
      <c r="X561" s="37"/>
      <c r="Y561" s="35"/>
      <c r="Z561" s="34"/>
      <c r="AA561" s="37"/>
      <c r="AB561" s="35"/>
      <c r="AC561" s="34"/>
      <c r="AD561" s="37"/>
      <c r="AE561" s="35"/>
      <c r="AF561" s="34"/>
      <c r="AG561" s="37"/>
      <c r="AH561" s="35"/>
      <c r="AI561" s="34"/>
      <c r="AJ561" s="37"/>
      <c r="AK561" s="35"/>
      <c r="AL561" s="34"/>
      <c r="AM561" s="37"/>
      <c r="AN561" s="35"/>
      <c r="AO561" s="34"/>
      <c r="AP561" s="37"/>
      <c r="AQ561" s="35"/>
      <c r="AR561" s="34"/>
      <c r="AS561" s="37"/>
      <c r="AT561" s="35"/>
      <c r="AU561" s="34"/>
      <c r="AV561" s="37"/>
      <c r="AW561" s="35"/>
      <c r="AX561" s="34"/>
      <c r="AY561" s="37"/>
      <c r="AZ561" s="35"/>
      <c r="BA561" s="34"/>
      <c r="BB561" s="37"/>
      <c r="BC5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1" s="7"/>
      <c r="BF561" t="str">
        <f>IF(Table1[[#This Row],[Date]]="","","&amp;lt;VOUCHER REMOTEID="&amp;""""&amp;$A$11&amp;$A$13&amp;ROW()&amp;""""&amp;" VCHTYPE="""&amp;F561&amp;""" ACTION="""&amp;"Create"&amp;"""&amp;gt;")</f>
        <v/>
      </c>
      <c r="BG561" t="str">
        <f>IF(Table1[[#This Row],[Date]]="","",TEXT(Table1[[#This Row],[Date]],"yyyymmdd"))</f>
        <v/>
      </c>
      <c r="BH561" t="str">
        <f>Table1[[#This Row],[Date2]]</f>
        <v/>
      </c>
      <c r="BI561" t="str">
        <f>IF(Table1[[#This Row],[Date]]="","",Table1[[#This Row],[Voucher Type]])</f>
        <v/>
      </c>
      <c r="BJ561" t="str">
        <f>IF(Table1[[#This Row],[Ref No / Invoice No]]="","",Table1[[#This Row],[Ref No / Invoice No]])</f>
        <v/>
      </c>
      <c r="BK561" t="str">
        <f>IF(Table1[[#This Row],[Voucher No]]="","",Table1[[#This Row],[Voucher No]])</f>
        <v/>
      </c>
      <c r="BL561" t="str">
        <f>IF(Table1[[#This Row],[Date]]="","",Table1[[#This Row],[Narration]])</f>
        <v/>
      </c>
      <c r="BM561" t="str">
        <f>IF(Table1[[#This Row],[Date]]="","",$A$11&amp;$A$13&amp;ROW())</f>
        <v/>
      </c>
      <c r="BN561" t="str">
        <f>IF(Table1[[#This Row],[Date]]="","",$A$13)</f>
        <v/>
      </c>
      <c r="BP561" t="str">
        <f>IF(Table1[[#This Row],[Ledger 1]]="","","No")</f>
        <v/>
      </c>
      <c r="BQ561" t="str">
        <f>IF(Table1[[#This Row],[Date]]="","",IF(Table1[[#This Row],[Effect 1]]="Dr.","Yes","No"))</f>
        <v/>
      </c>
      <c r="BR561" t="str">
        <f>IF(Table1[[#This Row],[Date]]="","",Table1[[#This Row],[Ledger 1]])</f>
        <v/>
      </c>
      <c r="BS561" t="str">
        <f>IF(Table1[[#This Row],[Date]]="","",IF(Table1[[#This Row],[Effect 1]]="Dr.",-Table1[[#This Row],[Amount 1]],Table1[[#This Row],[Amount 1]]))</f>
        <v/>
      </c>
      <c r="BV561" t="str">
        <f>IF(Table1[[#This Row],[Ledger 2]]="","","No")</f>
        <v/>
      </c>
      <c r="BW561" t="str">
        <f>IF(Table1[[#This Row],[Date]]="","",IF(Table1[[#This Row],[Effect 2]]="Dr.","Yes","No"))</f>
        <v/>
      </c>
      <c r="BX561" t="str">
        <f>IF(Table1[[#This Row],[Date]]="","",Table1[[#This Row],[Ledger 2]])</f>
        <v/>
      </c>
      <c r="BY561" t="str">
        <f>IF(Table1[[#This Row],[Date]]="","",IF(Table1[[#This Row],[Effect 2]]="Dr.",-Table1[[#This Row],[Amount 2]],Table1[[#This Row],[Amount 2]]))</f>
        <v/>
      </c>
      <c r="CB561" t="str">
        <f>IF(Table1[[#This Row],[Ledger 3]]="","","No")</f>
        <v/>
      </c>
      <c r="CC561" t="str">
        <f>IF(Table1[[#This Row],[Ledger 3]]="","",IF(Table1[[#This Row],[Effect 3]]="Dr.","Yes","No"))</f>
        <v/>
      </c>
      <c r="CD561" t="str">
        <f>IF(Table1[[#This Row],[Ledger 3]]="","",Table1[[#This Row],[Ledger 3]])</f>
        <v/>
      </c>
      <c r="CE561" t="str">
        <f>IF(Table1[[#This Row],[Ledger 3]]="","",IF(Table1[[#This Row],[Effect 3]]="Dr.",-Table1[[#This Row],[Amount 3]],Table1[[#This Row],[Amount 3]]))</f>
        <v/>
      </c>
      <c r="CH561" t="str">
        <f>IF(Table1[[#This Row],[Ledger 4]]="","","No")</f>
        <v/>
      </c>
      <c r="CI561" t="str">
        <f>IF(Table1[[#This Row],[Ledger 4]]="","",IF(Table1[[#This Row],[Effect 4]]="Dr.","Yes","No"))</f>
        <v/>
      </c>
      <c r="CJ561" t="str">
        <f>IF(Table1[[#This Row],[Ledger 4]]="","",Table1[[#This Row],[Ledger 4]])</f>
        <v/>
      </c>
      <c r="CK561" t="str">
        <f>IF(Table1[[#This Row],[Ledger 4]]="","",IF(Table1[[#This Row],[Effect 4]]="Dr.",-Table1[[#This Row],[Amount 4]],Table1[[#This Row],[Amount 4]]))</f>
        <v/>
      </c>
      <c r="CN561" t="str">
        <f>IF(Table1[[#This Row],[Ledger 5]]="","","No")</f>
        <v/>
      </c>
      <c r="CO561" t="str">
        <f>IF(Table1[[#This Row],[Ledger 5]]="","",IF(Table1[[#This Row],[Effect 5]]="Dr.","Yes","No"))</f>
        <v/>
      </c>
      <c r="CP561" t="str">
        <f>IF(Table1[[#This Row],[Ledger 5]]="","",Table1[[#This Row],[Ledger 5]])</f>
        <v/>
      </c>
      <c r="CQ561" t="str">
        <f>IF(Table1[[#This Row],[Ledger 5]]="","",IF(Table1[[#This Row],[Effect 5]]="Dr.",-Table1[[#This Row],[Amount 5]],Table1[[#This Row],[Amount 5]]))</f>
        <v/>
      </c>
      <c r="CT561" t="str">
        <f>IF(Table1[[#This Row],[Ledger 6]]="","","No")</f>
        <v/>
      </c>
      <c r="CU561" t="str">
        <f>IF(Table1[[#This Row],[Ledger 6]]="","",IF(Table1[[#This Row],[Effect 6]]="Dr.","Yes","No"))</f>
        <v/>
      </c>
      <c r="CV561" t="str">
        <f>IF(Table1[[#This Row],[Ledger 6]]="","",Table1[[#This Row],[Ledger 6]])</f>
        <v/>
      </c>
      <c r="CW561" t="str">
        <f>IF(Table1[[#This Row],[Ledger 6]]="","",IF(Table1[[#This Row],[Effect 6]]="Dr.",-Table1[[#This Row],[Amount 6]],Table1[[#This Row],[Amount 6]]))</f>
        <v/>
      </c>
      <c r="CZ561" t="str">
        <f>IF(Table1[[#This Row],[Ledger 7]]="","","No")</f>
        <v/>
      </c>
      <c r="DA561" t="str">
        <f>IF(Table1[[#This Row],[Ledger 7]]="","",IF(Table1[[#This Row],[Effect 7]]="Dr.","Yes","No"))</f>
        <v/>
      </c>
      <c r="DB561" t="str">
        <f>IF(Table1[[#This Row],[Ledger 7]]="","",Table1[[#This Row],[Ledger 7]])</f>
        <v/>
      </c>
      <c r="DC561" t="str">
        <f>IF(Table1[[#This Row],[Ledger 7]]="","",IF(Table1[[#This Row],[Effect 7]]="Dr.",-Table1[[#This Row],[Amount 7]],Table1[[#This Row],[Amount 7]]))</f>
        <v/>
      </c>
      <c r="DF561" t="str">
        <f>IF(Table1[[#This Row],[Ledger 8]]="","","No")</f>
        <v/>
      </c>
      <c r="DG561" t="str">
        <f>IF(Table1[[#This Row],[Ledger 8]]="","",IF(Table1[[#This Row],[Effect 8]]="Dr.","Yes","No"))</f>
        <v/>
      </c>
      <c r="DH561" t="str">
        <f>IF(Table1[[#This Row],[Ledger 8]]="","",Table1[[#This Row],[Ledger 8]])</f>
        <v/>
      </c>
      <c r="DI561" t="str">
        <f>IF(Table1[[#This Row],[Ledger 8]]="","",IF(Table1[[#This Row],[Effect 8]]="Dr.",-Table1[[#This Row],[Amount 8]],Table1[[#This Row],[Amount 8]]))</f>
        <v/>
      </c>
      <c r="DL561" t="str">
        <f>IF(Table1[[#This Row],[Ledger 9]]="","","No")</f>
        <v/>
      </c>
      <c r="DM561" t="str">
        <f>IF(Table1[[#This Row],[Ledger 9]]="","",IF(Table1[[#This Row],[Effect 9]]="Dr.","Yes","No"))</f>
        <v/>
      </c>
      <c r="DN561" t="str">
        <f>IF(Table1[[#This Row],[Ledger 9]]="","",Table1[[#This Row],[Ledger 9]])</f>
        <v/>
      </c>
      <c r="DO561" t="str">
        <f>IF(Table1[[#This Row],[Ledger 9]]="","",IF(Table1[[#This Row],[Effect 9]]="Dr.",-Table1[[#This Row],[Amount 9]],Table1[[#This Row],[Amount 9]]))</f>
        <v/>
      </c>
      <c r="DR561" t="str">
        <f>IF(Table1[[#This Row],[Ledger 10]]="","","No")</f>
        <v/>
      </c>
      <c r="DS561" t="str">
        <f>IF(Table1[[#This Row],[Ledger 10]]="","",IF(Table1[[#This Row],[Effect 10]]="Dr.","Yes","No"))</f>
        <v/>
      </c>
      <c r="DT561" t="str">
        <f>IF(Table1[[#This Row],[Ledger 10]]="","",Table1[[#This Row],[Ledger 10]])</f>
        <v/>
      </c>
      <c r="DU561" t="str">
        <f>IF(Table1[[#This Row],[Ledger 10]]="","",IF(Table1[[#This Row],[Effect 10]]="Dr.",-Table1[[#This Row],[Amount 10]],Table1[[#This Row],[Amount 10]]))</f>
        <v/>
      </c>
      <c r="DX561" t="str">
        <f>IF(Table1[[#This Row],[Ledger 11]]="","","No")</f>
        <v/>
      </c>
      <c r="DY561" t="str">
        <f>IF(Table1[[#This Row],[Ledger 11]]="","",IF(Table1[[#This Row],[Effect 11]]="Dr.","Yes","No"))</f>
        <v/>
      </c>
      <c r="DZ561" t="str">
        <f>IF(Table1[[#This Row],[Ledger 11]]="","",Table1[[#This Row],[Ledger 11]])</f>
        <v/>
      </c>
      <c r="EA561" t="str">
        <f>IF(Table1[[#This Row],[Ledger 11]]="","",IF(Table1[[#This Row],[Effect 11]]="Dr.",-Table1[[#This Row],[Amount 11]],Table1[[#This Row],[Amount 11]]))</f>
        <v/>
      </c>
      <c r="ED561" t="str">
        <f>IF(Table1[[#This Row],[Ledger 12]]="","","No")</f>
        <v/>
      </c>
      <c r="EE561" t="str">
        <f>IF(Table1[[#This Row],[Ledger 12]]="","",IF(Table1[[#This Row],[Effect 12]]="Dr.","Yes","No"))</f>
        <v/>
      </c>
      <c r="EF561" t="str">
        <f>IF(Table1[[#This Row],[Ledger 12]]="","",Table1[[#This Row],[Ledger 12]])</f>
        <v/>
      </c>
      <c r="EG561" t="str">
        <f>IF(Table1[[#This Row],[Ledger 12]]="","",IF(Table1[[#This Row],[Effect 12]]="Dr.",-Table1[[#This Row],[Amount 12]],Table1[[#This Row],[Amount 12]]))</f>
        <v/>
      </c>
      <c r="EJ561" t="str">
        <f>IF(Table1[[#This Row],[Ledger 13]]="","","No")</f>
        <v/>
      </c>
      <c r="EK561" t="str">
        <f>IF(Table1[[#This Row],[Ledger 13]]="","",IF(Table1[[#This Row],[Effect 13]]="Dr.","Yes","No"))</f>
        <v/>
      </c>
      <c r="EL561" t="str">
        <f>IF(Table1[[#This Row],[Ledger 13]]="","",Table1[[#This Row],[Ledger 13]])</f>
        <v/>
      </c>
      <c r="EM561" t="str">
        <f>IF(Table1[[#This Row],[Ledger 13]]="","",IF(Table1[[#This Row],[Effect 13]]="Dr.",-Table1[[#This Row],[Amount 13]],Table1[[#This Row],[Amount 13]]))</f>
        <v/>
      </c>
      <c r="EP561" t="str">
        <f>IF(Table1[[#This Row],[Ledger 14]]="","","No")</f>
        <v/>
      </c>
      <c r="EQ561" t="str">
        <f>IF(Table1[[#This Row],[Ledger 14]]="","",IF(Table1[[#This Row],[Effect 14]]="Dr.","Yes","No"))</f>
        <v/>
      </c>
      <c r="ER561" t="str">
        <f>IF(Table1[[#This Row],[Ledger 14]]="","",Table1[[#This Row],[Ledger 14]])</f>
        <v/>
      </c>
      <c r="ES561" t="str">
        <f>IF(Table1[[#This Row],[Ledger 14]]="","",IF(Table1[[#This Row],[Effect 14]]="Dr.",-Table1[[#This Row],[Amount 14]],Table1[[#This Row],[Amount 14]]))</f>
        <v/>
      </c>
      <c r="EV561" t="str">
        <f>IF(Table1[[#This Row],[Ledger 15]]="","","No")</f>
        <v/>
      </c>
      <c r="EW561" t="str">
        <f>IF(Table1[[#This Row],[Ledger 15]]="","",IF(Table1[[#This Row],[Effect 15]]="Dr.","Yes","No"))</f>
        <v/>
      </c>
      <c r="EX561" t="str">
        <f>IF(Table1[[#This Row],[Ledger 15]]="","",Table1[[#This Row],[Ledger 15]])</f>
        <v/>
      </c>
      <c r="EY561" t="str">
        <f>IF(Table1[[#This Row],[Ledger 15]]="","",IF(Table1[[#This Row],[Effect 15]]="Dr.",-Table1[[#This Row],[Amount 15]],Table1[[#This Row],[Amount 15]]))</f>
        <v/>
      </c>
      <c r="FD5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1">
        <f>IF(Table1[[#This Row],[Date]]="",0,IF(AND(Table1[[#This Row],[Date]]&gt;=$FE$2,Table1[[#This Row],[Date]]&lt;=$FE$3),0,1))</f>
        <v>0</v>
      </c>
      <c r="FF561">
        <f>IF(Table1[[#This Row],[Date]]="",0,IF(TYPE(VLOOKUP(Table1[[#This Row],[Voucher Type]],Table1[[#All],[Voucher Type Master]],1,FALSE))=16,1,0))</f>
        <v>0</v>
      </c>
      <c r="FG561">
        <f>IF(TYPE(IF(Table1[[#This Row],[Date]]="",0,IF(VLOOKUP(Table1[[#This Row],[Voucher Type]],$FY$5:$FZ$13,2,0)=Table1[[#This Row],[Effect 1]],0,1)))=16,1,0)</f>
        <v>0</v>
      </c>
      <c r="FH5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1">
        <f>IF(LEN(Table1[[#This Row],[Ledger 1]])&gt;0,IF(TYPE(VLOOKUP(Table1[[#This Row],[Ledger 1]],GZ:GZ,1,0))=16,1,0),0)</f>
        <v>0</v>
      </c>
      <c r="FJ561">
        <f>IF(LEN(Table1[[#This Row],[Ledger 2]])&gt;0,IF(TYPE(VLOOKUP(Table1[[#This Row],[Ledger 2]],GZ:GZ,1,0))=16,1,0),0)</f>
        <v>0</v>
      </c>
      <c r="FK561">
        <f>IF(LEN(Table1[[#This Row],[Ledger 3]])&gt;0,IF(TYPE(VLOOKUP(Table1[[#This Row],[Ledger 3]],GZ:GZ,1,0))=16,1,0),0)</f>
        <v>0</v>
      </c>
      <c r="FL561">
        <f>IF(LEN(Table1[[#This Row],[Ledger 4]])&gt;0,IF(TYPE(VLOOKUP(Table1[[#This Row],[Ledger 4]],GZ:GZ,1,0))=16,1,0),0)</f>
        <v>0</v>
      </c>
      <c r="FM561">
        <f>IF(LEN(Table1[[#This Row],[Ledger 5]])&gt;0,IF(TYPE(VLOOKUP(Table1[[#This Row],[Ledger 5]],GZ:GZ,1,0))=16,1,0),0)</f>
        <v>0</v>
      </c>
      <c r="FN561">
        <f>IF(LEN(Table1[[#This Row],[Ledger 6]])&gt;0,IF(TYPE(VLOOKUP(Table1[[#This Row],[Ledger 6]],$GZ:$GZ,1,0))=16,1,0),0)</f>
        <v>0</v>
      </c>
      <c r="FO561">
        <f>IF(LEN(Table1[[#This Row],[Ledger 7]])&gt;0,IF(TYPE(VLOOKUP(Table1[[#This Row],[Ledger 7]],$GZ:$GZ,1,0))=16,1,0),0)</f>
        <v>0</v>
      </c>
      <c r="FP561">
        <f>IF(LEN(Table1[[#This Row],[Ledger 8]])&gt;0,IF(TYPE(VLOOKUP(Table1[[#This Row],[Ledger 8]],$GZ:$GZ,1,0))=16,1,0),0)</f>
        <v>0</v>
      </c>
      <c r="FQ561">
        <f>IF(LEN(Table1[[#This Row],[Ledger 9]])&gt;0,IF(TYPE(VLOOKUP(Table1[[#This Row],[Ledger 9]],$GZ:$GZ,1,0))=16,1,0),0)</f>
        <v>0</v>
      </c>
      <c r="FR561">
        <f>IF(LEN(Table1[[#This Row],[Ledger 10]])&gt;0,IF(TYPE(VLOOKUP(Table1[[#This Row],[Ledger 10]],$GZ:$GZ,1,0))=16,1,0),0)</f>
        <v>0</v>
      </c>
      <c r="FS561">
        <f>IF(LEN(Table1[[#This Row],[Ledger 11]])&gt;0,IF(TYPE(VLOOKUP(Table1[[#This Row],[Ledger 11]],$GZ:$GZ,1,0))=16,1,0),0)</f>
        <v>0</v>
      </c>
      <c r="FT561">
        <f>IF(LEN(Table1[[#This Row],[Ledger 12]])&gt;0,IF(TYPE(VLOOKUP(Table1[[#This Row],[Ledger 12]],$GZ:$GZ,1,0))=16,1,0),0)</f>
        <v>0</v>
      </c>
      <c r="FU561">
        <f>IF(LEN(Table1[[#This Row],[Ledger 13]])&gt;0,IF(TYPE(VLOOKUP(Table1[[#This Row],[Ledger 13]],$GZ:$GZ,1,0))=16,1,0),0)</f>
        <v>0</v>
      </c>
      <c r="FV561">
        <f>IF(LEN(Table1[[#This Row],[Ledger 14]])&gt;0,IF(TYPE(VLOOKUP(Table1[[#This Row],[Ledger 14]],$GZ:$GZ,1,0))=16,1,0),0)</f>
        <v>0</v>
      </c>
      <c r="FW561">
        <f>IF(LEN(Table1[[#This Row],[Ledger 15]])&gt;0,IF(TYPE(VLOOKUP(Table1[[#This Row],[Ledger 15]],$GZ:$GZ,1,0))=16,1,0),0)</f>
        <v>0</v>
      </c>
    </row>
    <row r="562" spans="4:179" ht="33" customHeight="1" x14ac:dyDescent="0.45">
      <c r="D562" s="8">
        <f t="shared" si="17"/>
        <v>557</v>
      </c>
      <c r="E562" s="32"/>
      <c r="F562" s="34"/>
      <c r="G562" s="34"/>
      <c r="H562" s="34"/>
      <c r="I562" s="34"/>
      <c r="J562" s="38"/>
      <c r="K562" s="33"/>
      <c r="L562" s="36"/>
      <c r="M562" s="35"/>
      <c r="N562" s="34"/>
      <c r="O562" s="41"/>
      <c r="P562" s="35"/>
      <c r="Q562" s="34"/>
      <c r="R562" s="37"/>
      <c r="S562" s="35"/>
      <c r="T562" s="34"/>
      <c r="U562" s="37"/>
      <c r="V562" s="35"/>
      <c r="W562" s="34"/>
      <c r="X562" s="37"/>
      <c r="Y562" s="35"/>
      <c r="Z562" s="34"/>
      <c r="AA562" s="37"/>
      <c r="AB562" s="35"/>
      <c r="AC562" s="34"/>
      <c r="AD562" s="37"/>
      <c r="AE562" s="35"/>
      <c r="AF562" s="34"/>
      <c r="AG562" s="37"/>
      <c r="AH562" s="35"/>
      <c r="AI562" s="34"/>
      <c r="AJ562" s="37"/>
      <c r="AK562" s="35"/>
      <c r="AL562" s="34"/>
      <c r="AM562" s="37"/>
      <c r="AN562" s="35"/>
      <c r="AO562" s="34"/>
      <c r="AP562" s="37"/>
      <c r="AQ562" s="35"/>
      <c r="AR562" s="34"/>
      <c r="AS562" s="37"/>
      <c r="AT562" s="35"/>
      <c r="AU562" s="34"/>
      <c r="AV562" s="37"/>
      <c r="AW562" s="35"/>
      <c r="AX562" s="34"/>
      <c r="AY562" s="37"/>
      <c r="AZ562" s="35"/>
      <c r="BA562" s="34"/>
      <c r="BB562" s="37"/>
      <c r="BC5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2" s="7"/>
      <c r="BF562" t="str">
        <f>IF(Table1[[#This Row],[Date]]="","","&amp;lt;VOUCHER REMOTEID="&amp;""""&amp;$A$11&amp;$A$13&amp;ROW()&amp;""""&amp;" VCHTYPE="""&amp;F562&amp;""" ACTION="""&amp;"Create"&amp;"""&amp;gt;")</f>
        <v/>
      </c>
      <c r="BG562" t="str">
        <f>IF(Table1[[#This Row],[Date]]="","",TEXT(Table1[[#This Row],[Date]],"yyyymmdd"))</f>
        <v/>
      </c>
      <c r="BH562" t="str">
        <f>Table1[[#This Row],[Date2]]</f>
        <v/>
      </c>
      <c r="BI562" t="str">
        <f>IF(Table1[[#This Row],[Date]]="","",Table1[[#This Row],[Voucher Type]])</f>
        <v/>
      </c>
      <c r="BJ562" t="str">
        <f>IF(Table1[[#This Row],[Ref No / Invoice No]]="","",Table1[[#This Row],[Ref No / Invoice No]])</f>
        <v/>
      </c>
      <c r="BK562" t="str">
        <f>IF(Table1[[#This Row],[Voucher No]]="","",Table1[[#This Row],[Voucher No]])</f>
        <v/>
      </c>
      <c r="BL562" t="str">
        <f>IF(Table1[[#This Row],[Date]]="","",Table1[[#This Row],[Narration]])</f>
        <v/>
      </c>
      <c r="BM562" t="str">
        <f>IF(Table1[[#This Row],[Date]]="","",$A$11&amp;$A$13&amp;ROW())</f>
        <v/>
      </c>
      <c r="BN562" t="str">
        <f>IF(Table1[[#This Row],[Date]]="","",$A$13)</f>
        <v/>
      </c>
      <c r="BP562" t="str">
        <f>IF(Table1[[#This Row],[Ledger 1]]="","","No")</f>
        <v/>
      </c>
      <c r="BQ562" t="str">
        <f>IF(Table1[[#This Row],[Date]]="","",IF(Table1[[#This Row],[Effect 1]]="Dr.","Yes","No"))</f>
        <v/>
      </c>
      <c r="BR562" t="str">
        <f>IF(Table1[[#This Row],[Date]]="","",Table1[[#This Row],[Ledger 1]])</f>
        <v/>
      </c>
      <c r="BS562" t="str">
        <f>IF(Table1[[#This Row],[Date]]="","",IF(Table1[[#This Row],[Effect 1]]="Dr.",-Table1[[#This Row],[Amount 1]],Table1[[#This Row],[Amount 1]]))</f>
        <v/>
      </c>
      <c r="BV562" t="str">
        <f>IF(Table1[[#This Row],[Ledger 2]]="","","No")</f>
        <v/>
      </c>
      <c r="BW562" t="str">
        <f>IF(Table1[[#This Row],[Date]]="","",IF(Table1[[#This Row],[Effect 2]]="Dr.","Yes","No"))</f>
        <v/>
      </c>
      <c r="BX562" t="str">
        <f>IF(Table1[[#This Row],[Date]]="","",Table1[[#This Row],[Ledger 2]])</f>
        <v/>
      </c>
      <c r="BY562" t="str">
        <f>IF(Table1[[#This Row],[Date]]="","",IF(Table1[[#This Row],[Effect 2]]="Dr.",-Table1[[#This Row],[Amount 2]],Table1[[#This Row],[Amount 2]]))</f>
        <v/>
      </c>
      <c r="CB562" t="str">
        <f>IF(Table1[[#This Row],[Ledger 3]]="","","No")</f>
        <v/>
      </c>
      <c r="CC562" t="str">
        <f>IF(Table1[[#This Row],[Ledger 3]]="","",IF(Table1[[#This Row],[Effect 3]]="Dr.","Yes","No"))</f>
        <v/>
      </c>
      <c r="CD562" t="str">
        <f>IF(Table1[[#This Row],[Ledger 3]]="","",Table1[[#This Row],[Ledger 3]])</f>
        <v/>
      </c>
      <c r="CE562" t="str">
        <f>IF(Table1[[#This Row],[Ledger 3]]="","",IF(Table1[[#This Row],[Effect 3]]="Dr.",-Table1[[#This Row],[Amount 3]],Table1[[#This Row],[Amount 3]]))</f>
        <v/>
      </c>
      <c r="CH562" t="str">
        <f>IF(Table1[[#This Row],[Ledger 4]]="","","No")</f>
        <v/>
      </c>
      <c r="CI562" t="str">
        <f>IF(Table1[[#This Row],[Ledger 4]]="","",IF(Table1[[#This Row],[Effect 4]]="Dr.","Yes","No"))</f>
        <v/>
      </c>
      <c r="CJ562" t="str">
        <f>IF(Table1[[#This Row],[Ledger 4]]="","",Table1[[#This Row],[Ledger 4]])</f>
        <v/>
      </c>
      <c r="CK562" t="str">
        <f>IF(Table1[[#This Row],[Ledger 4]]="","",IF(Table1[[#This Row],[Effect 4]]="Dr.",-Table1[[#This Row],[Amount 4]],Table1[[#This Row],[Amount 4]]))</f>
        <v/>
      </c>
      <c r="CN562" t="str">
        <f>IF(Table1[[#This Row],[Ledger 5]]="","","No")</f>
        <v/>
      </c>
      <c r="CO562" t="str">
        <f>IF(Table1[[#This Row],[Ledger 5]]="","",IF(Table1[[#This Row],[Effect 5]]="Dr.","Yes","No"))</f>
        <v/>
      </c>
      <c r="CP562" t="str">
        <f>IF(Table1[[#This Row],[Ledger 5]]="","",Table1[[#This Row],[Ledger 5]])</f>
        <v/>
      </c>
      <c r="CQ562" t="str">
        <f>IF(Table1[[#This Row],[Ledger 5]]="","",IF(Table1[[#This Row],[Effect 5]]="Dr.",-Table1[[#This Row],[Amount 5]],Table1[[#This Row],[Amount 5]]))</f>
        <v/>
      </c>
      <c r="CT562" t="str">
        <f>IF(Table1[[#This Row],[Ledger 6]]="","","No")</f>
        <v/>
      </c>
      <c r="CU562" t="str">
        <f>IF(Table1[[#This Row],[Ledger 6]]="","",IF(Table1[[#This Row],[Effect 6]]="Dr.","Yes","No"))</f>
        <v/>
      </c>
      <c r="CV562" t="str">
        <f>IF(Table1[[#This Row],[Ledger 6]]="","",Table1[[#This Row],[Ledger 6]])</f>
        <v/>
      </c>
      <c r="CW562" t="str">
        <f>IF(Table1[[#This Row],[Ledger 6]]="","",IF(Table1[[#This Row],[Effect 6]]="Dr.",-Table1[[#This Row],[Amount 6]],Table1[[#This Row],[Amount 6]]))</f>
        <v/>
      </c>
      <c r="CZ562" t="str">
        <f>IF(Table1[[#This Row],[Ledger 7]]="","","No")</f>
        <v/>
      </c>
      <c r="DA562" t="str">
        <f>IF(Table1[[#This Row],[Ledger 7]]="","",IF(Table1[[#This Row],[Effect 7]]="Dr.","Yes","No"))</f>
        <v/>
      </c>
      <c r="DB562" t="str">
        <f>IF(Table1[[#This Row],[Ledger 7]]="","",Table1[[#This Row],[Ledger 7]])</f>
        <v/>
      </c>
      <c r="DC562" t="str">
        <f>IF(Table1[[#This Row],[Ledger 7]]="","",IF(Table1[[#This Row],[Effect 7]]="Dr.",-Table1[[#This Row],[Amount 7]],Table1[[#This Row],[Amount 7]]))</f>
        <v/>
      </c>
      <c r="DF562" t="str">
        <f>IF(Table1[[#This Row],[Ledger 8]]="","","No")</f>
        <v/>
      </c>
      <c r="DG562" t="str">
        <f>IF(Table1[[#This Row],[Ledger 8]]="","",IF(Table1[[#This Row],[Effect 8]]="Dr.","Yes","No"))</f>
        <v/>
      </c>
      <c r="DH562" t="str">
        <f>IF(Table1[[#This Row],[Ledger 8]]="","",Table1[[#This Row],[Ledger 8]])</f>
        <v/>
      </c>
      <c r="DI562" t="str">
        <f>IF(Table1[[#This Row],[Ledger 8]]="","",IF(Table1[[#This Row],[Effect 8]]="Dr.",-Table1[[#This Row],[Amount 8]],Table1[[#This Row],[Amount 8]]))</f>
        <v/>
      </c>
      <c r="DL562" t="str">
        <f>IF(Table1[[#This Row],[Ledger 9]]="","","No")</f>
        <v/>
      </c>
      <c r="DM562" t="str">
        <f>IF(Table1[[#This Row],[Ledger 9]]="","",IF(Table1[[#This Row],[Effect 9]]="Dr.","Yes","No"))</f>
        <v/>
      </c>
      <c r="DN562" t="str">
        <f>IF(Table1[[#This Row],[Ledger 9]]="","",Table1[[#This Row],[Ledger 9]])</f>
        <v/>
      </c>
      <c r="DO562" t="str">
        <f>IF(Table1[[#This Row],[Ledger 9]]="","",IF(Table1[[#This Row],[Effect 9]]="Dr.",-Table1[[#This Row],[Amount 9]],Table1[[#This Row],[Amount 9]]))</f>
        <v/>
      </c>
      <c r="DR562" t="str">
        <f>IF(Table1[[#This Row],[Ledger 10]]="","","No")</f>
        <v/>
      </c>
      <c r="DS562" t="str">
        <f>IF(Table1[[#This Row],[Ledger 10]]="","",IF(Table1[[#This Row],[Effect 10]]="Dr.","Yes","No"))</f>
        <v/>
      </c>
      <c r="DT562" t="str">
        <f>IF(Table1[[#This Row],[Ledger 10]]="","",Table1[[#This Row],[Ledger 10]])</f>
        <v/>
      </c>
      <c r="DU562" t="str">
        <f>IF(Table1[[#This Row],[Ledger 10]]="","",IF(Table1[[#This Row],[Effect 10]]="Dr.",-Table1[[#This Row],[Amount 10]],Table1[[#This Row],[Amount 10]]))</f>
        <v/>
      </c>
      <c r="DX562" t="str">
        <f>IF(Table1[[#This Row],[Ledger 11]]="","","No")</f>
        <v/>
      </c>
      <c r="DY562" t="str">
        <f>IF(Table1[[#This Row],[Ledger 11]]="","",IF(Table1[[#This Row],[Effect 11]]="Dr.","Yes","No"))</f>
        <v/>
      </c>
      <c r="DZ562" t="str">
        <f>IF(Table1[[#This Row],[Ledger 11]]="","",Table1[[#This Row],[Ledger 11]])</f>
        <v/>
      </c>
      <c r="EA562" t="str">
        <f>IF(Table1[[#This Row],[Ledger 11]]="","",IF(Table1[[#This Row],[Effect 11]]="Dr.",-Table1[[#This Row],[Amount 11]],Table1[[#This Row],[Amount 11]]))</f>
        <v/>
      </c>
      <c r="ED562" t="str">
        <f>IF(Table1[[#This Row],[Ledger 12]]="","","No")</f>
        <v/>
      </c>
      <c r="EE562" t="str">
        <f>IF(Table1[[#This Row],[Ledger 12]]="","",IF(Table1[[#This Row],[Effect 12]]="Dr.","Yes","No"))</f>
        <v/>
      </c>
      <c r="EF562" t="str">
        <f>IF(Table1[[#This Row],[Ledger 12]]="","",Table1[[#This Row],[Ledger 12]])</f>
        <v/>
      </c>
      <c r="EG562" t="str">
        <f>IF(Table1[[#This Row],[Ledger 12]]="","",IF(Table1[[#This Row],[Effect 12]]="Dr.",-Table1[[#This Row],[Amount 12]],Table1[[#This Row],[Amount 12]]))</f>
        <v/>
      </c>
      <c r="EJ562" t="str">
        <f>IF(Table1[[#This Row],[Ledger 13]]="","","No")</f>
        <v/>
      </c>
      <c r="EK562" t="str">
        <f>IF(Table1[[#This Row],[Ledger 13]]="","",IF(Table1[[#This Row],[Effect 13]]="Dr.","Yes","No"))</f>
        <v/>
      </c>
      <c r="EL562" t="str">
        <f>IF(Table1[[#This Row],[Ledger 13]]="","",Table1[[#This Row],[Ledger 13]])</f>
        <v/>
      </c>
      <c r="EM562" t="str">
        <f>IF(Table1[[#This Row],[Ledger 13]]="","",IF(Table1[[#This Row],[Effect 13]]="Dr.",-Table1[[#This Row],[Amount 13]],Table1[[#This Row],[Amount 13]]))</f>
        <v/>
      </c>
      <c r="EP562" t="str">
        <f>IF(Table1[[#This Row],[Ledger 14]]="","","No")</f>
        <v/>
      </c>
      <c r="EQ562" t="str">
        <f>IF(Table1[[#This Row],[Ledger 14]]="","",IF(Table1[[#This Row],[Effect 14]]="Dr.","Yes","No"))</f>
        <v/>
      </c>
      <c r="ER562" t="str">
        <f>IF(Table1[[#This Row],[Ledger 14]]="","",Table1[[#This Row],[Ledger 14]])</f>
        <v/>
      </c>
      <c r="ES562" t="str">
        <f>IF(Table1[[#This Row],[Ledger 14]]="","",IF(Table1[[#This Row],[Effect 14]]="Dr.",-Table1[[#This Row],[Amount 14]],Table1[[#This Row],[Amount 14]]))</f>
        <v/>
      </c>
      <c r="EV562" t="str">
        <f>IF(Table1[[#This Row],[Ledger 15]]="","","No")</f>
        <v/>
      </c>
      <c r="EW562" t="str">
        <f>IF(Table1[[#This Row],[Ledger 15]]="","",IF(Table1[[#This Row],[Effect 15]]="Dr.","Yes","No"))</f>
        <v/>
      </c>
      <c r="EX562" t="str">
        <f>IF(Table1[[#This Row],[Ledger 15]]="","",Table1[[#This Row],[Ledger 15]])</f>
        <v/>
      </c>
      <c r="EY562" t="str">
        <f>IF(Table1[[#This Row],[Ledger 15]]="","",IF(Table1[[#This Row],[Effect 15]]="Dr.",-Table1[[#This Row],[Amount 15]],Table1[[#This Row],[Amount 15]]))</f>
        <v/>
      </c>
      <c r="FD5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2">
        <f>IF(Table1[[#This Row],[Date]]="",0,IF(AND(Table1[[#This Row],[Date]]&gt;=$FE$2,Table1[[#This Row],[Date]]&lt;=$FE$3),0,1))</f>
        <v>0</v>
      </c>
      <c r="FF562">
        <f>IF(Table1[[#This Row],[Date]]="",0,IF(TYPE(VLOOKUP(Table1[[#This Row],[Voucher Type]],Table1[[#All],[Voucher Type Master]],1,FALSE))=16,1,0))</f>
        <v>0</v>
      </c>
      <c r="FG562">
        <f>IF(TYPE(IF(Table1[[#This Row],[Date]]="",0,IF(VLOOKUP(Table1[[#This Row],[Voucher Type]],$FY$5:$FZ$13,2,0)=Table1[[#This Row],[Effect 1]],0,1)))=16,1,0)</f>
        <v>0</v>
      </c>
      <c r="FH5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2">
        <f>IF(LEN(Table1[[#This Row],[Ledger 1]])&gt;0,IF(TYPE(VLOOKUP(Table1[[#This Row],[Ledger 1]],GZ:GZ,1,0))=16,1,0),0)</f>
        <v>0</v>
      </c>
      <c r="FJ562">
        <f>IF(LEN(Table1[[#This Row],[Ledger 2]])&gt;0,IF(TYPE(VLOOKUP(Table1[[#This Row],[Ledger 2]],GZ:GZ,1,0))=16,1,0),0)</f>
        <v>0</v>
      </c>
      <c r="FK562">
        <f>IF(LEN(Table1[[#This Row],[Ledger 3]])&gt;0,IF(TYPE(VLOOKUP(Table1[[#This Row],[Ledger 3]],GZ:GZ,1,0))=16,1,0),0)</f>
        <v>0</v>
      </c>
      <c r="FL562">
        <f>IF(LEN(Table1[[#This Row],[Ledger 4]])&gt;0,IF(TYPE(VLOOKUP(Table1[[#This Row],[Ledger 4]],GZ:GZ,1,0))=16,1,0),0)</f>
        <v>0</v>
      </c>
      <c r="FM562">
        <f>IF(LEN(Table1[[#This Row],[Ledger 5]])&gt;0,IF(TYPE(VLOOKUP(Table1[[#This Row],[Ledger 5]],GZ:GZ,1,0))=16,1,0),0)</f>
        <v>0</v>
      </c>
      <c r="FN562">
        <f>IF(LEN(Table1[[#This Row],[Ledger 6]])&gt;0,IF(TYPE(VLOOKUP(Table1[[#This Row],[Ledger 6]],$GZ:$GZ,1,0))=16,1,0),0)</f>
        <v>0</v>
      </c>
      <c r="FO562">
        <f>IF(LEN(Table1[[#This Row],[Ledger 7]])&gt;0,IF(TYPE(VLOOKUP(Table1[[#This Row],[Ledger 7]],$GZ:$GZ,1,0))=16,1,0),0)</f>
        <v>0</v>
      </c>
      <c r="FP562">
        <f>IF(LEN(Table1[[#This Row],[Ledger 8]])&gt;0,IF(TYPE(VLOOKUP(Table1[[#This Row],[Ledger 8]],$GZ:$GZ,1,0))=16,1,0),0)</f>
        <v>0</v>
      </c>
      <c r="FQ562">
        <f>IF(LEN(Table1[[#This Row],[Ledger 9]])&gt;0,IF(TYPE(VLOOKUP(Table1[[#This Row],[Ledger 9]],$GZ:$GZ,1,0))=16,1,0),0)</f>
        <v>0</v>
      </c>
      <c r="FR562">
        <f>IF(LEN(Table1[[#This Row],[Ledger 10]])&gt;0,IF(TYPE(VLOOKUP(Table1[[#This Row],[Ledger 10]],$GZ:$GZ,1,0))=16,1,0),0)</f>
        <v>0</v>
      </c>
      <c r="FS562">
        <f>IF(LEN(Table1[[#This Row],[Ledger 11]])&gt;0,IF(TYPE(VLOOKUP(Table1[[#This Row],[Ledger 11]],$GZ:$GZ,1,0))=16,1,0),0)</f>
        <v>0</v>
      </c>
      <c r="FT562">
        <f>IF(LEN(Table1[[#This Row],[Ledger 12]])&gt;0,IF(TYPE(VLOOKUP(Table1[[#This Row],[Ledger 12]],$GZ:$GZ,1,0))=16,1,0),0)</f>
        <v>0</v>
      </c>
      <c r="FU562">
        <f>IF(LEN(Table1[[#This Row],[Ledger 13]])&gt;0,IF(TYPE(VLOOKUP(Table1[[#This Row],[Ledger 13]],$GZ:$GZ,1,0))=16,1,0),0)</f>
        <v>0</v>
      </c>
      <c r="FV562">
        <f>IF(LEN(Table1[[#This Row],[Ledger 14]])&gt;0,IF(TYPE(VLOOKUP(Table1[[#This Row],[Ledger 14]],$GZ:$GZ,1,0))=16,1,0),0)</f>
        <v>0</v>
      </c>
      <c r="FW562">
        <f>IF(LEN(Table1[[#This Row],[Ledger 15]])&gt;0,IF(TYPE(VLOOKUP(Table1[[#This Row],[Ledger 15]],$GZ:$GZ,1,0))=16,1,0),0)</f>
        <v>0</v>
      </c>
    </row>
    <row r="563" spans="4:179" ht="33" customHeight="1" x14ac:dyDescent="0.45">
      <c r="D563" s="8">
        <f t="shared" si="17"/>
        <v>558</v>
      </c>
      <c r="E563" s="32"/>
      <c r="F563" s="34"/>
      <c r="G563" s="34"/>
      <c r="H563" s="34"/>
      <c r="I563" s="34"/>
      <c r="J563" s="38"/>
      <c r="K563" s="33"/>
      <c r="L563" s="36"/>
      <c r="M563" s="35"/>
      <c r="N563" s="34"/>
      <c r="O563" s="41"/>
      <c r="P563" s="35"/>
      <c r="Q563" s="34"/>
      <c r="R563" s="37"/>
      <c r="S563" s="35"/>
      <c r="T563" s="34"/>
      <c r="U563" s="37"/>
      <c r="V563" s="35"/>
      <c r="W563" s="34"/>
      <c r="X563" s="37"/>
      <c r="Y563" s="35"/>
      <c r="Z563" s="34"/>
      <c r="AA563" s="37"/>
      <c r="AB563" s="35"/>
      <c r="AC563" s="34"/>
      <c r="AD563" s="37"/>
      <c r="AE563" s="35"/>
      <c r="AF563" s="34"/>
      <c r="AG563" s="37"/>
      <c r="AH563" s="35"/>
      <c r="AI563" s="34"/>
      <c r="AJ563" s="37"/>
      <c r="AK563" s="35"/>
      <c r="AL563" s="34"/>
      <c r="AM563" s="37"/>
      <c r="AN563" s="35"/>
      <c r="AO563" s="34"/>
      <c r="AP563" s="37"/>
      <c r="AQ563" s="35"/>
      <c r="AR563" s="34"/>
      <c r="AS563" s="37"/>
      <c r="AT563" s="35"/>
      <c r="AU563" s="34"/>
      <c r="AV563" s="37"/>
      <c r="AW563" s="35"/>
      <c r="AX563" s="34"/>
      <c r="AY563" s="37"/>
      <c r="AZ563" s="35"/>
      <c r="BA563" s="34"/>
      <c r="BB563" s="37"/>
      <c r="BC5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3" s="7"/>
      <c r="BF563" t="str">
        <f>IF(Table1[[#This Row],[Date]]="","","&amp;lt;VOUCHER REMOTEID="&amp;""""&amp;$A$11&amp;$A$13&amp;ROW()&amp;""""&amp;" VCHTYPE="""&amp;F563&amp;""" ACTION="""&amp;"Create"&amp;"""&amp;gt;")</f>
        <v/>
      </c>
      <c r="BG563" t="str">
        <f>IF(Table1[[#This Row],[Date]]="","",TEXT(Table1[[#This Row],[Date]],"yyyymmdd"))</f>
        <v/>
      </c>
      <c r="BH563" t="str">
        <f>Table1[[#This Row],[Date2]]</f>
        <v/>
      </c>
      <c r="BI563" t="str">
        <f>IF(Table1[[#This Row],[Date]]="","",Table1[[#This Row],[Voucher Type]])</f>
        <v/>
      </c>
      <c r="BJ563" t="str">
        <f>IF(Table1[[#This Row],[Ref No / Invoice No]]="","",Table1[[#This Row],[Ref No / Invoice No]])</f>
        <v/>
      </c>
      <c r="BK563" t="str">
        <f>IF(Table1[[#This Row],[Voucher No]]="","",Table1[[#This Row],[Voucher No]])</f>
        <v/>
      </c>
      <c r="BL563" t="str">
        <f>IF(Table1[[#This Row],[Date]]="","",Table1[[#This Row],[Narration]])</f>
        <v/>
      </c>
      <c r="BM563" t="str">
        <f>IF(Table1[[#This Row],[Date]]="","",$A$11&amp;$A$13&amp;ROW())</f>
        <v/>
      </c>
      <c r="BN563" t="str">
        <f>IF(Table1[[#This Row],[Date]]="","",$A$13)</f>
        <v/>
      </c>
      <c r="BP563" t="str">
        <f>IF(Table1[[#This Row],[Ledger 1]]="","","No")</f>
        <v/>
      </c>
      <c r="BQ563" t="str">
        <f>IF(Table1[[#This Row],[Date]]="","",IF(Table1[[#This Row],[Effect 1]]="Dr.","Yes","No"))</f>
        <v/>
      </c>
      <c r="BR563" t="str">
        <f>IF(Table1[[#This Row],[Date]]="","",Table1[[#This Row],[Ledger 1]])</f>
        <v/>
      </c>
      <c r="BS563" t="str">
        <f>IF(Table1[[#This Row],[Date]]="","",IF(Table1[[#This Row],[Effect 1]]="Dr.",-Table1[[#This Row],[Amount 1]],Table1[[#This Row],[Amount 1]]))</f>
        <v/>
      </c>
      <c r="BV563" t="str">
        <f>IF(Table1[[#This Row],[Ledger 2]]="","","No")</f>
        <v/>
      </c>
      <c r="BW563" t="str">
        <f>IF(Table1[[#This Row],[Date]]="","",IF(Table1[[#This Row],[Effect 2]]="Dr.","Yes","No"))</f>
        <v/>
      </c>
      <c r="BX563" t="str">
        <f>IF(Table1[[#This Row],[Date]]="","",Table1[[#This Row],[Ledger 2]])</f>
        <v/>
      </c>
      <c r="BY563" t="str">
        <f>IF(Table1[[#This Row],[Date]]="","",IF(Table1[[#This Row],[Effect 2]]="Dr.",-Table1[[#This Row],[Amount 2]],Table1[[#This Row],[Amount 2]]))</f>
        <v/>
      </c>
      <c r="CB563" t="str">
        <f>IF(Table1[[#This Row],[Ledger 3]]="","","No")</f>
        <v/>
      </c>
      <c r="CC563" t="str">
        <f>IF(Table1[[#This Row],[Ledger 3]]="","",IF(Table1[[#This Row],[Effect 3]]="Dr.","Yes","No"))</f>
        <v/>
      </c>
      <c r="CD563" t="str">
        <f>IF(Table1[[#This Row],[Ledger 3]]="","",Table1[[#This Row],[Ledger 3]])</f>
        <v/>
      </c>
      <c r="CE563" t="str">
        <f>IF(Table1[[#This Row],[Ledger 3]]="","",IF(Table1[[#This Row],[Effect 3]]="Dr.",-Table1[[#This Row],[Amount 3]],Table1[[#This Row],[Amount 3]]))</f>
        <v/>
      </c>
      <c r="CH563" t="str">
        <f>IF(Table1[[#This Row],[Ledger 4]]="","","No")</f>
        <v/>
      </c>
      <c r="CI563" t="str">
        <f>IF(Table1[[#This Row],[Ledger 4]]="","",IF(Table1[[#This Row],[Effect 4]]="Dr.","Yes","No"))</f>
        <v/>
      </c>
      <c r="CJ563" t="str">
        <f>IF(Table1[[#This Row],[Ledger 4]]="","",Table1[[#This Row],[Ledger 4]])</f>
        <v/>
      </c>
      <c r="CK563" t="str">
        <f>IF(Table1[[#This Row],[Ledger 4]]="","",IF(Table1[[#This Row],[Effect 4]]="Dr.",-Table1[[#This Row],[Amount 4]],Table1[[#This Row],[Amount 4]]))</f>
        <v/>
      </c>
      <c r="CN563" t="str">
        <f>IF(Table1[[#This Row],[Ledger 5]]="","","No")</f>
        <v/>
      </c>
      <c r="CO563" t="str">
        <f>IF(Table1[[#This Row],[Ledger 5]]="","",IF(Table1[[#This Row],[Effect 5]]="Dr.","Yes","No"))</f>
        <v/>
      </c>
      <c r="CP563" t="str">
        <f>IF(Table1[[#This Row],[Ledger 5]]="","",Table1[[#This Row],[Ledger 5]])</f>
        <v/>
      </c>
      <c r="CQ563" t="str">
        <f>IF(Table1[[#This Row],[Ledger 5]]="","",IF(Table1[[#This Row],[Effect 5]]="Dr.",-Table1[[#This Row],[Amount 5]],Table1[[#This Row],[Amount 5]]))</f>
        <v/>
      </c>
      <c r="CT563" t="str">
        <f>IF(Table1[[#This Row],[Ledger 6]]="","","No")</f>
        <v/>
      </c>
      <c r="CU563" t="str">
        <f>IF(Table1[[#This Row],[Ledger 6]]="","",IF(Table1[[#This Row],[Effect 6]]="Dr.","Yes","No"))</f>
        <v/>
      </c>
      <c r="CV563" t="str">
        <f>IF(Table1[[#This Row],[Ledger 6]]="","",Table1[[#This Row],[Ledger 6]])</f>
        <v/>
      </c>
      <c r="CW563" t="str">
        <f>IF(Table1[[#This Row],[Ledger 6]]="","",IF(Table1[[#This Row],[Effect 6]]="Dr.",-Table1[[#This Row],[Amount 6]],Table1[[#This Row],[Amount 6]]))</f>
        <v/>
      </c>
      <c r="CZ563" t="str">
        <f>IF(Table1[[#This Row],[Ledger 7]]="","","No")</f>
        <v/>
      </c>
      <c r="DA563" t="str">
        <f>IF(Table1[[#This Row],[Ledger 7]]="","",IF(Table1[[#This Row],[Effect 7]]="Dr.","Yes","No"))</f>
        <v/>
      </c>
      <c r="DB563" t="str">
        <f>IF(Table1[[#This Row],[Ledger 7]]="","",Table1[[#This Row],[Ledger 7]])</f>
        <v/>
      </c>
      <c r="DC563" t="str">
        <f>IF(Table1[[#This Row],[Ledger 7]]="","",IF(Table1[[#This Row],[Effect 7]]="Dr.",-Table1[[#This Row],[Amount 7]],Table1[[#This Row],[Amount 7]]))</f>
        <v/>
      </c>
      <c r="DF563" t="str">
        <f>IF(Table1[[#This Row],[Ledger 8]]="","","No")</f>
        <v/>
      </c>
      <c r="DG563" t="str">
        <f>IF(Table1[[#This Row],[Ledger 8]]="","",IF(Table1[[#This Row],[Effect 8]]="Dr.","Yes","No"))</f>
        <v/>
      </c>
      <c r="DH563" t="str">
        <f>IF(Table1[[#This Row],[Ledger 8]]="","",Table1[[#This Row],[Ledger 8]])</f>
        <v/>
      </c>
      <c r="DI563" t="str">
        <f>IF(Table1[[#This Row],[Ledger 8]]="","",IF(Table1[[#This Row],[Effect 8]]="Dr.",-Table1[[#This Row],[Amount 8]],Table1[[#This Row],[Amount 8]]))</f>
        <v/>
      </c>
      <c r="DL563" t="str">
        <f>IF(Table1[[#This Row],[Ledger 9]]="","","No")</f>
        <v/>
      </c>
      <c r="DM563" t="str">
        <f>IF(Table1[[#This Row],[Ledger 9]]="","",IF(Table1[[#This Row],[Effect 9]]="Dr.","Yes","No"))</f>
        <v/>
      </c>
      <c r="DN563" t="str">
        <f>IF(Table1[[#This Row],[Ledger 9]]="","",Table1[[#This Row],[Ledger 9]])</f>
        <v/>
      </c>
      <c r="DO563" t="str">
        <f>IF(Table1[[#This Row],[Ledger 9]]="","",IF(Table1[[#This Row],[Effect 9]]="Dr.",-Table1[[#This Row],[Amount 9]],Table1[[#This Row],[Amount 9]]))</f>
        <v/>
      </c>
      <c r="DR563" t="str">
        <f>IF(Table1[[#This Row],[Ledger 10]]="","","No")</f>
        <v/>
      </c>
      <c r="DS563" t="str">
        <f>IF(Table1[[#This Row],[Ledger 10]]="","",IF(Table1[[#This Row],[Effect 10]]="Dr.","Yes","No"))</f>
        <v/>
      </c>
      <c r="DT563" t="str">
        <f>IF(Table1[[#This Row],[Ledger 10]]="","",Table1[[#This Row],[Ledger 10]])</f>
        <v/>
      </c>
      <c r="DU563" t="str">
        <f>IF(Table1[[#This Row],[Ledger 10]]="","",IF(Table1[[#This Row],[Effect 10]]="Dr.",-Table1[[#This Row],[Amount 10]],Table1[[#This Row],[Amount 10]]))</f>
        <v/>
      </c>
      <c r="DX563" t="str">
        <f>IF(Table1[[#This Row],[Ledger 11]]="","","No")</f>
        <v/>
      </c>
      <c r="DY563" t="str">
        <f>IF(Table1[[#This Row],[Ledger 11]]="","",IF(Table1[[#This Row],[Effect 11]]="Dr.","Yes","No"))</f>
        <v/>
      </c>
      <c r="DZ563" t="str">
        <f>IF(Table1[[#This Row],[Ledger 11]]="","",Table1[[#This Row],[Ledger 11]])</f>
        <v/>
      </c>
      <c r="EA563" t="str">
        <f>IF(Table1[[#This Row],[Ledger 11]]="","",IF(Table1[[#This Row],[Effect 11]]="Dr.",-Table1[[#This Row],[Amount 11]],Table1[[#This Row],[Amount 11]]))</f>
        <v/>
      </c>
      <c r="ED563" t="str">
        <f>IF(Table1[[#This Row],[Ledger 12]]="","","No")</f>
        <v/>
      </c>
      <c r="EE563" t="str">
        <f>IF(Table1[[#This Row],[Ledger 12]]="","",IF(Table1[[#This Row],[Effect 12]]="Dr.","Yes","No"))</f>
        <v/>
      </c>
      <c r="EF563" t="str">
        <f>IF(Table1[[#This Row],[Ledger 12]]="","",Table1[[#This Row],[Ledger 12]])</f>
        <v/>
      </c>
      <c r="EG563" t="str">
        <f>IF(Table1[[#This Row],[Ledger 12]]="","",IF(Table1[[#This Row],[Effect 12]]="Dr.",-Table1[[#This Row],[Amount 12]],Table1[[#This Row],[Amount 12]]))</f>
        <v/>
      </c>
      <c r="EJ563" t="str">
        <f>IF(Table1[[#This Row],[Ledger 13]]="","","No")</f>
        <v/>
      </c>
      <c r="EK563" t="str">
        <f>IF(Table1[[#This Row],[Ledger 13]]="","",IF(Table1[[#This Row],[Effect 13]]="Dr.","Yes","No"))</f>
        <v/>
      </c>
      <c r="EL563" t="str">
        <f>IF(Table1[[#This Row],[Ledger 13]]="","",Table1[[#This Row],[Ledger 13]])</f>
        <v/>
      </c>
      <c r="EM563" t="str">
        <f>IF(Table1[[#This Row],[Ledger 13]]="","",IF(Table1[[#This Row],[Effect 13]]="Dr.",-Table1[[#This Row],[Amount 13]],Table1[[#This Row],[Amount 13]]))</f>
        <v/>
      </c>
      <c r="EP563" t="str">
        <f>IF(Table1[[#This Row],[Ledger 14]]="","","No")</f>
        <v/>
      </c>
      <c r="EQ563" t="str">
        <f>IF(Table1[[#This Row],[Ledger 14]]="","",IF(Table1[[#This Row],[Effect 14]]="Dr.","Yes","No"))</f>
        <v/>
      </c>
      <c r="ER563" t="str">
        <f>IF(Table1[[#This Row],[Ledger 14]]="","",Table1[[#This Row],[Ledger 14]])</f>
        <v/>
      </c>
      <c r="ES563" t="str">
        <f>IF(Table1[[#This Row],[Ledger 14]]="","",IF(Table1[[#This Row],[Effect 14]]="Dr.",-Table1[[#This Row],[Amount 14]],Table1[[#This Row],[Amount 14]]))</f>
        <v/>
      </c>
      <c r="EV563" t="str">
        <f>IF(Table1[[#This Row],[Ledger 15]]="","","No")</f>
        <v/>
      </c>
      <c r="EW563" t="str">
        <f>IF(Table1[[#This Row],[Ledger 15]]="","",IF(Table1[[#This Row],[Effect 15]]="Dr.","Yes","No"))</f>
        <v/>
      </c>
      <c r="EX563" t="str">
        <f>IF(Table1[[#This Row],[Ledger 15]]="","",Table1[[#This Row],[Ledger 15]])</f>
        <v/>
      </c>
      <c r="EY563" t="str">
        <f>IF(Table1[[#This Row],[Ledger 15]]="","",IF(Table1[[#This Row],[Effect 15]]="Dr.",-Table1[[#This Row],[Amount 15]],Table1[[#This Row],[Amount 15]]))</f>
        <v/>
      </c>
      <c r="FD5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3">
        <f>IF(Table1[[#This Row],[Date]]="",0,IF(AND(Table1[[#This Row],[Date]]&gt;=$FE$2,Table1[[#This Row],[Date]]&lt;=$FE$3),0,1))</f>
        <v>0</v>
      </c>
      <c r="FF563">
        <f>IF(Table1[[#This Row],[Date]]="",0,IF(TYPE(VLOOKUP(Table1[[#This Row],[Voucher Type]],Table1[[#All],[Voucher Type Master]],1,FALSE))=16,1,0))</f>
        <v>0</v>
      </c>
      <c r="FG563">
        <f>IF(TYPE(IF(Table1[[#This Row],[Date]]="",0,IF(VLOOKUP(Table1[[#This Row],[Voucher Type]],$FY$5:$FZ$13,2,0)=Table1[[#This Row],[Effect 1]],0,1)))=16,1,0)</f>
        <v>0</v>
      </c>
      <c r="FH5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3">
        <f>IF(LEN(Table1[[#This Row],[Ledger 1]])&gt;0,IF(TYPE(VLOOKUP(Table1[[#This Row],[Ledger 1]],GZ:GZ,1,0))=16,1,0),0)</f>
        <v>0</v>
      </c>
      <c r="FJ563">
        <f>IF(LEN(Table1[[#This Row],[Ledger 2]])&gt;0,IF(TYPE(VLOOKUP(Table1[[#This Row],[Ledger 2]],GZ:GZ,1,0))=16,1,0),0)</f>
        <v>0</v>
      </c>
      <c r="FK563">
        <f>IF(LEN(Table1[[#This Row],[Ledger 3]])&gt;0,IF(TYPE(VLOOKUP(Table1[[#This Row],[Ledger 3]],GZ:GZ,1,0))=16,1,0),0)</f>
        <v>0</v>
      </c>
      <c r="FL563">
        <f>IF(LEN(Table1[[#This Row],[Ledger 4]])&gt;0,IF(TYPE(VLOOKUP(Table1[[#This Row],[Ledger 4]],GZ:GZ,1,0))=16,1,0),0)</f>
        <v>0</v>
      </c>
      <c r="FM563">
        <f>IF(LEN(Table1[[#This Row],[Ledger 5]])&gt;0,IF(TYPE(VLOOKUP(Table1[[#This Row],[Ledger 5]],GZ:GZ,1,0))=16,1,0),0)</f>
        <v>0</v>
      </c>
      <c r="FN563">
        <f>IF(LEN(Table1[[#This Row],[Ledger 6]])&gt;0,IF(TYPE(VLOOKUP(Table1[[#This Row],[Ledger 6]],$GZ:$GZ,1,0))=16,1,0),0)</f>
        <v>0</v>
      </c>
      <c r="FO563">
        <f>IF(LEN(Table1[[#This Row],[Ledger 7]])&gt;0,IF(TYPE(VLOOKUP(Table1[[#This Row],[Ledger 7]],$GZ:$GZ,1,0))=16,1,0),0)</f>
        <v>0</v>
      </c>
      <c r="FP563">
        <f>IF(LEN(Table1[[#This Row],[Ledger 8]])&gt;0,IF(TYPE(VLOOKUP(Table1[[#This Row],[Ledger 8]],$GZ:$GZ,1,0))=16,1,0),0)</f>
        <v>0</v>
      </c>
      <c r="FQ563">
        <f>IF(LEN(Table1[[#This Row],[Ledger 9]])&gt;0,IF(TYPE(VLOOKUP(Table1[[#This Row],[Ledger 9]],$GZ:$GZ,1,0))=16,1,0),0)</f>
        <v>0</v>
      </c>
      <c r="FR563">
        <f>IF(LEN(Table1[[#This Row],[Ledger 10]])&gt;0,IF(TYPE(VLOOKUP(Table1[[#This Row],[Ledger 10]],$GZ:$GZ,1,0))=16,1,0),0)</f>
        <v>0</v>
      </c>
      <c r="FS563">
        <f>IF(LEN(Table1[[#This Row],[Ledger 11]])&gt;0,IF(TYPE(VLOOKUP(Table1[[#This Row],[Ledger 11]],$GZ:$GZ,1,0))=16,1,0),0)</f>
        <v>0</v>
      </c>
      <c r="FT563">
        <f>IF(LEN(Table1[[#This Row],[Ledger 12]])&gt;0,IF(TYPE(VLOOKUP(Table1[[#This Row],[Ledger 12]],$GZ:$GZ,1,0))=16,1,0),0)</f>
        <v>0</v>
      </c>
      <c r="FU563">
        <f>IF(LEN(Table1[[#This Row],[Ledger 13]])&gt;0,IF(TYPE(VLOOKUP(Table1[[#This Row],[Ledger 13]],$GZ:$GZ,1,0))=16,1,0),0)</f>
        <v>0</v>
      </c>
      <c r="FV563">
        <f>IF(LEN(Table1[[#This Row],[Ledger 14]])&gt;0,IF(TYPE(VLOOKUP(Table1[[#This Row],[Ledger 14]],$GZ:$GZ,1,0))=16,1,0),0)</f>
        <v>0</v>
      </c>
      <c r="FW563">
        <f>IF(LEN(Table1[[#This Row],[Ledger 15]])&gt;0,IF(TYPE(VLOOKUP(Table1[[#This Row],[Ledger 15]],$GZ:$GZ,1,0))=16,1,0),0)</f>
        <v>0</v>
      </c>
    </row>
    <row r="564" spans="4:179" ht="33" customHeight="1" x14ac:dyDescent="0.45">
      <c r="D564" s="8">
        <f t="shared" si="17"/>
        <v>559</v>
      </c>
      <c r="E564" s="32"/>
      <c r="F564" s="34"/>
      <c r="G564" s="34"/>
      <c r="H564" s="34"/>
      <c r="I564" s="34"/>
      <c r="J564" s="38"/>
      <c r="K564" s="33"/>
      <c r="L564" s="36"/>
      <c r="M564" s="35"/>
      <c r="N564" s="34"/>
      <c r="O564" s="41"/>
      <c r="P564" s="35"/>
      <c r="Q564" s="34"/>
      <c r="R564" s="37"/>
      <c r="S564" s="35"/>
      <c r="T564" s="34"/>
      <c r="U564" s="37"/>
      <c r="V564" s="35"/>
      <c r="W564" s="34"/>
      <c r="X564" s="37"/>
      <c r="Y564" s="35"/>
      <c r="Z564" s="34"/>
      <c r="AA564" s="37"/>
      <c r="AB564" s="35"/>
      <c r="AC564" s="34"/>
      <c r="AD564" s="37"/>
      <c r="AE564" s="35"/>
      <c r="AF564" s="34"/>
      <c r="AG564" s="37"/>
      <c r="AH564" s="35"/>
      <c r="AI564" s="34"/>
      <c r="AJ564" s="37"/>
      <c r="AK564" s="35"/>
      <c r="AL564" s="34"/>
      <c r="AM564" s="37"/>
      <c r="AN564" s="35"/>
      <c r="AO564" s="34"/>
      <c r="AP564" s="37"/>
      <c r="AQ564" s="35"/>
      <c r="AR564" s="34"/>
      <c r="AS564" s="37"/>
      <c r="AT564" s="35"/>
      <c r="AU564" s="34"/>
      <c r="AV564" s="37"/>
      <c r="AW564" s="35"/>
      <c r="AX564" s="34"/>
      <c r="AY564" s="37"/>
      <c r="AZ564" s="35"/>
      <c r="BA564" s="34"/>
      <c r="BB564" s="37"/>
      <c r="BC5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4" s="7"/>
      <c r="BF564" t="str">
        <f>IF(Table1[[#This Row],[Date]]="","","&amp;lt;VOUCHER REMOTEID="&amp;""""&amp;$A$11&amp;$A$13&amp;ROW()&amp;""""&amp;" VCHTYPE="""&amp;F564&amp;""" ACTION="""&amp;"Create"&amp;"""&amp;gt;")</f>
        <v/>
      </c>
      <c r="BG564" t="str">
        <f>IF(Table1[[#This Row],[Date]]="","",TEXT(Table1[[#This Row],[Date]],"yyyymmdd"))</f>
        <v/>
      </c>
      <c r="BH564" t="str">
        <f>Table1[[#This Row],[Date2]]</f>
        <v/>
      </c>
      <c r="BI564" t="str">
        <f>IF(Table1[[#This Row],[Date]]="","",Table1[[#This Row],[Voucher Type]])</f>
        <v/>
      </c>
      <c r="BJ564" t="str">
        <f>IF(Table1[[#This Row],[Ref No / Invoice No]]="","",Table1[[#This Row],[Ref No / Invoice No]])</f>
        <v/>
      </c>
      <c r="BK564" t="str">
        <f>IF(Table1[[#This Row],[Voucher No]]="","",Table1[[#This Row],[Voucher No]])</f>
        <v/>
      </c>
      <c r="BL564" t="str">
        <f>IF(Table1[[#This Row],[Date]]="","",Table1[[#This Row],[Narration]])</f>
        <v/>
      </c>
      <c r="BM564" t="str">
        <f>IF(Table1[[#This Row],[Date]]="","",$A$11&amp;$A$13&amp;ROW())</f>
        <v/>
      </c>
      <c r="BN564" t="str">
        <f>IF(Table1[[#This Row],[Date]]="","",$A$13)</f>
        <v/>
      </c>
      <c r="BP564" t="str">
        <f>IF(Table1[[#This Row],[Ledger 1]]="","","No")</f>
        <v/>
      </c>
      <c r="BQ564" t="str">
        <f>IF(Table1[[#This Row],[Date]]="","",IF(Table1[[#This Row],[Effect 1]]="Dr.","Yes","No"))</f>
        <v/>
      </c>
      <c r="BR564" t="str">
        <f>IF(Table1[[#This Row],[Date]]="","",Table1[[#This Row],[Ledger 1]])</f>
        <v/>
      </c>
      <c r="BS564" t="str">
        <f>IF(Table1[[#This Row],[Date]]="","",IF(Table1[[#This Row],[Effect 1]]="Dr.",-Table1[[#This Row],[Amount 1]],Table1[[#This Row],[Amount 1]]))</f>
        <v/>
      </c>
      <c r="BV564" t="str">
        <f>IF(Table1[[#This Row],[Ledger 2]]="","","No")</f>
        <v/>
      </c>
      <c r="BW564" t="str">
        <f>IF(Table1[[#This Row],[Date]]="","",IF(Table1[[#This Row],[Effect 2]]="Dr.","Yes","No"))</f>
        <v/>
      </c>
      <c r="BX564" t="str">
        <f>IF(Table1[[#This Row],[Date]]="","",Table1[[#This Row],[Ledger 2]])</f>
        <v/>
      </c>
      <c r="BY564" t="str">
        <f>IF(Table1[[#This Row],[Date]]="","",IF(Table1[[#This Row],[Effect 2]]="Dr.",-Table1[[#This Row],[Amount 2]],Table1[[#This Row],[Amount 2]]))</f>
        <v/>
      </c>
      <c r="CB564" t="str">
        <f>IF(Table1[[#This Row],[Ledger 3]]="","","No")</f>
        <v/>
      </c>
      <c r="CC564" t="str">
        <f>IF(Table1[[#This Row],[Ledger 3]]="","",IF(Table1[[#This Row],[Effect 3]]="Dr.","Yes","No"))</f>
        <v/>
      </c>
      <c r="CD564" t="str">
        <f>IF(Table1[[#This Row],[Ledger 3]]="","",Table1[[#This Row],[Ledger 3]])</f>
        <v/>
      </c>
      <c r="CE564" t="str">
        <f>IF(Table1[[#This Row],[Ledger 3]]="","",IF(Table1[[#This Row],[Effect 3]]="Dr.",-Table1[[#This Row],[Amount 3]],Table1[[#This Row],[Amount 3]]))</f>
        <v/>
      </c>
      <c r="CH564" t="str">
        <f>IF(Table1[[#This Row],[Ledger 4]]="","","No")</f>
        <v/>
      </c>
      <c r="CI564" t="str">
        <f>IF(Table1[[#This Row],[Ledger 4]]="","",IF(Table1[[#This Row],[Effect 4]]="Dr.","Yes","No"))</f>
        <v/>
      </c>
      <c r="CJ564" t="str">
        <f>IF(Table1[[#This Row],[Ledger 4]]="","",Table1[[#This Row],[Ledger 4]])</f>
        <v/>
      </c>
      <c r="CK564" t="str">
        <f>IF(Table1[[#This Row],[Ledger 4]]="","",IF(Table1[[#This Row],[Effect 4]]="Dr.",-Table1[[#This Row],[Amount 4]],Table1[[#This Row],[Amount 4]]))</f>
        <v/>
      </c>
      <c r="CN564" t="str">
        <f>IF(Table1[[#This Row],[Ledger 5]]="","","No")</f>
        <v/>
      </c>
      <c r="CO564" t="str">
        <f>IF(Table1[[#This Row],[Ledger 5]]="","",IF(Table1[[#This Row],[Effect 5]]="Dr.","Yes","No"))</f>
        <v/>
      </c>
      <c r="CP564" t="str">
        <f>IF(Table1[[#This Row],[Ledger 5]]="","",Table1[[#This Row],[Ledger 5]])</f>
        <v/>
      </c>
      <c r="CQ564" t="str">
        <f>IF(Table1[[#This Row],[Ledger 5]]="","",IF(Table1[[#This Row],[Effect 5]]="Dr.",-Table1[[#This Row],[Amount 5]],Table1[[#This Row],[Amount 5]]))</f>
        <v/>
      </c>
      <c r="CT564" t="str">
        <f>IF(Table1[[#This Row],[Ledger 6]]="","","No")</f>
        <v/>
      </c>
      <c r="CU564" t="str">
        <f>IF(Table1[[#This Row],[Ledger 6]]="","",IF(Table1[[#This Row],[Effect 6]]="Dr.","Yes","No"))</f>
        <v/>
      </c>
      <c r="CV564" t="str">
        <f>IF(Table1[[#This Row],[Ledger 6]]="","",Table1[[#This Row],[Ledger 6]])</f>
        <v/>
      </c>
      <c r="CW564" t="str">
        <f>IF(Table1[[#This Row],[Ledger 6]]="","",IF(Table1[[#This Row],[Effect 6]]="Dr.",-Table1[[#This Row],[Amount 6]],Table1[[#This Row],[Amount 6]]))</f>
        <v/>
      </c>
      <c r="CZ564" t="str">
        <f>IF(Table1[[#This Row],[Ledger 7]]="","","No")</f>
        <v/>
      </c>
      <c r="DA564" t="str">
        <f>IF(Table1[[#This Row],[Ledger 7]]="","",IF(Table1[[#This Row],[Effect 7]]="Dr.","Yes","No"))</f>
        <v/>
      </c>
      <c r="DB564" t="str">
        <f>IF(Table1[[#This Row],[Ledger 7]]="","",Table1[[#This Row],[Ledger 7]])</f>
        <v/>
      </c>
      <c r="DC564" t="str">
        <f>IF(Table1[[#This Row],[Ledger 7]]="","",IF(Table1[[#This Row],[Effect 7]]="Dr.",-Table1[[#This Row],[Amount 7]],Table1[[#This Row],[Amount 7]]))</f>
        <v/>
      </c>
      <c r="DF564" t="str">
        <f>IF(Table1[[#This Row],[Ledger 8]]="","","No")</f>
        <v/>
      </c>
      <c r="DG564" t="str">
        <f>IF(Table1[[#This Row],[Ledger 8]]="","",IF(Table1[[#This Row],[Effect 8]]="Dr.","Yes","No"))</f>
        <v/>
      </c>
      <c r="DH564" t="str">
        <f>IF(Table1[[#This Row],[Ledger 8]]="","",Table1[[#This Row],[Ledger 8]])</f>
        <v/>
      </c>
      <c r="DI564" t="str">
        <f>IF(Table1[[#This Row],[Ledger 8]]="","",IF(Table1[[#This Row],[Effect 8]]="Dr.",-Table1[[#This Row],[Amount 8]],Table1[[#This Row],[Amount 8]]))</f>
        <v/>
      </c>
      <c r="DL564" t="str">
        <f>IF(Table1[[#This Row],[Ledger 9]]="","","No")</f>
        <v/>
      </c>
      <c r="DM564" t="str">
        <f>IF(Table1[[#This Row],[Ledger 9]]="","",IF(Table1[[#This Row],[Effect 9]]="Dr.","Yes","No"))</f>
        <v/>
      </c>
      <c r="DN564" t="str">
        <f>IF(Table1[[#This Row],[Ledger 9]]="","",Table1[[#This Row],[Ledger 9]])</f>
        <v/>
      </c>
      <c r="DO564" t="str">
        <f>IF(Table1[[#This Row],[Ledger 9]]="","",IF(Table1[[#This Row],[Effect 9]]="Dr.",-Table1[[#This Row],[Amount 9]],Table1[[#This Row],[Amount 9]]))</f>
        <v/>
      </c>
      <c r="DR564" t="str">
        <f>IF(Table1[[#This Row],[Ledger 10]]="","","No")</f>
        <v/>
      </c>
      <c r="DS564" t="str">
        <f>IF(Table1[[#This Row],[Ledger 10]]="","",IF(Table1[[#This Row],[Effect 10]]="Dr.","Yes","No"))</f>
        <v/>
      </c>
      <c r="DT564" t="str">
        <f>IF(Table1[[#This Row],[Ledger 10]]="","",Table1[[#This Row],[Ledger 10]])</f>
        <v/>
      </c>
      <c r="DU564" t="str">
        <f>IF(Table1[[#This Row],[Ledger 10]]="","",IF(Table1[[#This Row],[Effect 10]]="Dr.",-Table1[[#This Row],[Amount 10]],Table1[[#This Row],[Amount 10]]))</f>
        <v/>
      </c>
      <c r="DX564" t="str">
        <f>IF(Table1[[#This Row],[Ledger 11]]="","","No")</f>
        <v/>
      </c>
      <c r="DY564" t="str">
        <f>IF(Table1[[#This Row],[Ledger 11]]="","",IF(Table1[[#This Row],[Effect 11]]="Dr.","Yes","No"))</f>
        <v/>
      </c>
      <c r="DZ564" t="str">
        <f>IF(Table1[[#This Row],[Ledger 11]]="","",Table1[[#This Row],[Ledger 11]])</f>
        <v/>
      </c>
      <c r="EA564" t="str">
        <f>IF(Table1[[#This Row],[Ledger 11]]="","",IF(Table1[[#This Row],[Effect 11]]="Dr.",-Table1[[#This Row],[Amount 11]],Table1[[#This Row],[Amount 11]]))</f>
        <v/>
      </c>
      <c r="ED564" t="str">
        <f>IF(Table1[[#This Row],[Ledger 12]]="","","No")</f>
        <v/>
      </c>
      <c r="EE564" t="str">
        <f>IF(Table1[[#This Row],[Ledger 12]]="","",IF(Table1[[#This Row],[Effect 12]]="Dr.","Yes","No"))</f>
        <v/>
      </c>
      <c r="EF564" t="str">
        <f>IF(Table1[[#This Row],[Ledger 12]]="","",Table1[[#This Row],[Ledger 12]])</f>
        <v/>
      </c>
      <c r="EG564" t="str">
        <f>IF(Table1[[#This Row],[Ledger 12]]="","",IF(Table1[[#This Row],[Effect 12]]="Dr.",-Table1[[#This Row],[Amount 12]],Table1[[#This Row],[Amount 12]]))</f>
        <v/>
      </c>
      <c r="EJ564" t="str">
        <f>IF(Table1[[#This Row],[Ledger 13]]="","","No")</f>
        <v/>
      </c>
      <c r="EK564" t="str">
        <f>IF(Table1[[#This Row],[Ledger 13]]="","",IF(Table1[[#This Row],[Effect 13]]="Dr.","Yes","No"))</f>
        <v/>
      </c>
      <c r="EL564" t="str">
        <f>IF(Table1[[#This Row],[Ledger 13]]="","",Table1[[#This Row],[Ledger 13]])</f>
        <v/>
      </c>
      <c r="EM564" t="str">
        <f>IF(Table1[[#This Row],[Ledger 13]]="","",IF(Table1[[#This Row],[Effect 13]]="Dr.",-Table1[[#This Row],[Amount 13]],Table1[[#This Row],[Amount 13]]))</f>
        <v/>
      </c>
      <c r="EP564" t="str">
        <f>IF(Table1[[#This Row],[Ledger 14]]="","","No")</f>
        <v/>
      </c>
      <c r="EQ564" t="str">
        <f>IF(Table1[[#This Row],[Ledger 14]]="","",IF(Table1[[#This Row],[Effect 14]]="Dr.","Yes","No"))</f>
        <v/>
      </c>
      <c r="ER564" t="str">
        <f>IF(Table1[[#This Row],[Ledger 14]]="","",Table1[[#This Row],[Ledger 14]])</f>
        <v/>
      </c>
      <c r="ES564" t="str">
        <f>IF(Table1[[#This Row],[Ledger 14]]="","",IF(Table1[[#This Row],[Effect 14]]="Dr.",-Table1[[#This Row],[Amount 14]],Table1[[#This Row],[Amount 14]]))</f>
        <v/>
      </c>
      <c r="EV564" t="str">
        <f>IF(Table1[[#This Row],[Ledger 15]]="","","No")</f>
        <v/>
      </c>
      <c r="EW564" t="str">
        <f>IF(Table1[[#This Row],[Ledger 15]]="","",IF(Table1[[#This Row],[Effect 15]]="Dr.","Yes","No"))</f>
        <v/>
      </c>
      <c r="EX564" t="str">
        <f>IF(Table1[[#This Row],[Ledger 15]]="","",Table1[[#This Row],[Ledger 15]])</f>
        <v/>
      </c>
      <c r="EY564" t="str">
        <f>IF(Table1[[#This Row],[Ledger 15]]="","",IF(Table1[[#This Row],[Effect 15]]="Dr.",-Table1[[#This Row],[Amount 15]],Table1[[#This Row],[Amount 15]]))</f>
        <v/>
      </c>
      <c r="FD5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4">
        <f>IF(Table1[[#This Row],[Date]]="",0,IF(AND(Table1[[#This Row],[Date]]&gt;=$FE$2,Table1[[#This Row],[Date]]&lt;=$FE$3),0,1))</f>
        <v>0</v>
      </c>
      <c r="FF564">
        <f>IF(Table1[[#This Row],[Date]]="",0,IF(TYPE(VLOOKUP(Table1[[#This Row],[Voucher Type]],Table1[[#All],[Voucher Type Master]],1,FALSE))=16,1,0))</f>
        <v>0</v>
      </c>
      <c r="FG564">
        <f>IF(TYPE(IF(Table1[[#This Row],[Date]]="",0,IF(VLOOKUP(Table1[[#This Row],[Voucher Type]],$FY$5:$FZ$13,2,0)=Table1[[#This Row],[Effect 1]],0,1)))=16,1,0)</f>
        <v>0</v>
      </c>
      <c r="FH5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4">
        <f>IF(LEN(Table1[[#This Row],[Ledger 1]])&gt;0,IF(TYPE(VLOOKUP(Table1[[#This Row],[Ledger 1]],GZ:GZ,1,0))=16,1,0),0)</f>
        <v>0</v>
      </c>
      <c r="FJ564">
        <f>IF(LEN(Table1[[#This Row],[Ledger 2]])&gt;0,IF(TYPE(VLOOKUP(Table1[[#This Row],[Ledger 2]],GZ:GZ,1,0))=16,1,0),0)</f>
        <v>0</v>
      </c>
      <c r="FK564">
        <f>IF(LEN(Table1[[#This Row],[Ledger 3]])&gt;0,IF(TYPE(VLOOKUP(Table1[[#This Row],[Ledger 3]],GZ:GZ,1,0))=16,1,0),0)</f>
        <v>0</v>
      </c>
      <c r="FL564">
        <f>IF(LEN(Table1[[#This Row],[Ledger 4]])&gt;0,IF(TYPE(VLOOKUP(Table1[[#This Row],[Ledger 4]],GZ:GZ,1,0))=16,1,0),0)</f>
        <v>0</v>
      </c>
      <c r="FM564">
        <f>IF(LEN(Table1[[#This Row],[Ledger 5]])&gt;0,IF(TYPE(VLOOKUP(Table1[[#This Row],[Ledger 5]],GZ:GZ,1,0))=16,1,0),0)</f>
        <v>0</v>
      </c>
      <c r="FN564">
        <f>IF(LEN(Table1[[#This Row],[Ledger 6]])&gt;0,IF(TYPE(VLOOKUP(Table1[[#This Row],[Ledger 6]],$GZ:$GZ,1,0))=16,1,0),0)</f>
        <v>0</v>
      </c>
      <c r="FO564">
        <f>IF(LEN(Table1[[#This Row],[Ledger 7]])&gt;0,IF(TYPE(VLOOKUP(Table1[[#This Row],[Ledger 7]],$GZ:$GZ,1,0))=16,1,0),0)</f>
        <v>0</v>
      </c>
      <c r="FP564">
        <f>IF(LEN(Table1[[#This Row],[Ledger 8]])&gt;0,IF(TYPE(VLOOKUP(Table1[[#This Row],[Ledger 8]],$GZ:$GZ,1,0))=16,1,0),0)</f>
        <v>0</v>
      </c>
      <c r="FQ564">
        <f>IF(LEN(Table1[[#This Row],[Ledger 9]])&gt;0,IF(TYPE(VLOOKUP(Table1[[#This Row],[Ledger 9]],$GZ:$GZ,1,0))=16,1,0),0)</f>
        <v>0</v>
      </c>
      <c r="FR564">
        <f>IF(LEN(Table1[[#This Row],[Ledger 10]])&gt;0,IF(TYPE(VLOOKUP(Table1[[#This Row],[Ledger 10]],$GZ:$GZ,1,0))=16,1,0),0)</f>
        <v>0</v>
      </c>
      <c r="FS564">
        <f>IF(LEN(Table1[[#This Row],[Ledger 11]])&gt;0,IF(TYPE(VLOOKUP(Table1[[#This Row],[Ledger 11]],$GZ:$GZ,1,0))=16,1,0),0)</f>
        <v>0</v>
      </c>
      <c r="FT564">
        <f>IF(LEN(Table1[[#This Row],[Ledger 12]])&gt;0,IF(TYPE(VLOOKUP(Table1[[#This Row],[Ledger 12]],$GZ:$GZ,1,0))=16,1,0),0)</f>
        <v>0</v>
      </c>
      <c r="FU564">
        <f>IF(LEN(Table1[[#This Row],[Ledger 13]])&gt;0,IF(TYPE(VLOOKUP(Table1[[#This Row],[Ledger 13]],$GZ:$GZ,1,0))=16,1,0),0)</f>
        <v>0</v>
      </c>
      <c r="FV564">
        <f>IF(LEN(Table1[[#This Row],[Ledger 14]])&gt;0,IF(TYPE(VLOOKUP(Table1[[#This Row],[Ledger 14]],$GZ:$GZ,1,0))=16,1,0),0)</f>
        <v>0</v>
      </c>
      <c r="FW564">
        <f>IF(LEN(Table1[[#This Row],[Ledger 15]])&gt;0,IF(TYPE(VLOOKUP(Table1[[#This Row],[Ledger 15]],$GZ:$GZ,1,0))=16,1,0),0)</f>
        <v>0</v>
      </c>
    </row>
    <row r="565" spans="4:179" ht="33" customHeight="1" x14ac:dyDescent="0.45">
      <c r="D565" s="8">
        <f t="shared" si="17"/>
        <v>560</v>
      </c>
      <c r="E565" s="32"/>
      <c r="F565" s="34"/>
      <c r="G565" s="34"/>
      <c r="H565" s="34"/>
      <c r="I565" s="34"/>
      <c r="J565" s="38"/>
      <c r="K565" s="33"/>
      <c r="L565" s="36"/>
      <c r="M565" s="35"/>
      <c r="N565" s="34"/>
      <c r="O565" s="41"/>
      <c r="P565" s="35"/>
      <c r="Q565" s="34"/>
      <c r="R565" s="37"/>
      <c r="S565" s="35"/>
      <c r="T565" s="34"/>
      <c r="U565" s="37"/>
      <c r="V565" s="35"/>
      <c r="W565" s="34"/>
      <c r="X565" s="37"/>
      <c r="Y565" s="35"/>
      <c r="Z565" s="34"/>
      <c r="AA565" s="37"/>
      <c r="AB565" s="35"/>
      <c r="AC565" s="34"/>
      <c r="AD565" s="37"/>
      <c r="AE565" s="35"/>
      <c r="AF565" s="34"/>
      <c r="AG565" s="37"/>
      <c r="AH565" s="35"/>
      <c r="AI565" s="34"/>
      <c r="AJ565" s="37"/>
      <c r="AK565" s="35"/>
      <c r="AL565" s="34"/>
      <c r="AM565" s="37"/>
      <c r="AN565" s="35"/>
      <c r="AO565" s="34"/>
      <c r="AP565" s="37"/>
      <c r="AQ565" s="35"/>
      <c r="AR565" s="34"/>
      <c r="AS565" s="37"/>
      <c r="AT565" s="35"/>
      <c r="AU565" s="34"/>
      <c r="AV565" s="37"/>
      <c r="AW565" s="35"/>
      <c r="AX565" s="34"/>
      <c r="AY565" s="37"/>
      <c r="AZ565" s="35"/>
      <c r="BA565" s="34"/>
      <c r="BB565" s="37"/>
      <c r="BC5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5" s="7"/>
      <c r="BF565" t="str">
        <f>IF(Table1[[#This Row],[Date]]="","","&amp;lt;VOUCHER REMOTEID="&amp;""""&amp;$A$11&amp;$A$13&amp;ROW()&amp;""""&amp;" VCHTYPE="""&amp;F565&amp;""" ACTION="""&amp;"Create"&amp;"""&amp;gt;")</f>
        <v/>
      </c>
      <c r="BG565" t="str">
        <f>IF(Table1[[#This Row],[Date]]="","",TEXT(Table1[[#This Row],[Date]],"yyyymmdd"))</f>
        <v/>
      </c>
      <c r="BH565" t="str">
        <f>Table1[[#This Row],[Date2]]</f>
        <v/>
      </c>
      <c r="BI565" t="str">
        <f>IF(Table1[[#This Row],[Date]]="","",Table1[[#This Row],[Voucher Type]])</f>
        <v/>
      </c>
      <c r="BJ565" t="str">
        <f>IF(Table1[[#This Row],[Ref No / Invoice No]]="","",Table1[[#This Row],[Ref No / Invoice No]])</f>
        <v/>
      </c>
      <c r="BK565" t="str">
        <f>IF(Table1[[#This Row],[Voucher No]]="","",Table1[[#This Row],[Voucher No]])</f>
        <v/>
      </c>
      <c r="BL565" t="str">
        <f>IF(Table1[[#This Row],[Date]]="","",Table1[[#This Row],[Narration]])</f>
        <v/>
      </c>
      <c r="BM565" t="str">
        <f>IF(Table1[[#This Row],[Date]]="","",$A$11&amp;$A$13&amp;ROW())</f>
        <v/>
      </c>
      <c r="BN565" t="str">
        <f>IF(Table1[[#This Row],[Date]]="","",$A$13)</f>
        <v/>
      </c>
      <c r="BP565" t="str">
        <f>IF(Table1[[#This Row],[Ledger 1]]="","","No")</f>
        <v/>
      </c>
      <c r="BQ565" t="str">
        <f>IF(Table1[[#This Row],[Date]]="","",IF(Table1[[#This Row],[Effect 1]]="Dr.","Yes","No"))</f>
        <v/>
      </c>
      <c r="BR565" t="str">
        <f>IF(Table1[[#This Row],[Date]]="","",Table1[[#This Row],[Ledger 1]])</f>
        <v/>
      </c>
      <c r="BS565" t="str">
        <f>IF(Table1[[#This Row],[Date]]="","",IF(Table1[[#This Row],[Effect 1]]="Dr.",-Table1[[#This Row],[Amount 1]],Table1[[#This Row],[Amount 1]]))</f>
        <v/>
      </c>
      <c r="BV565" t="str">
        <f>IF(Table1[[#This Row],[Ledger 2]]="","","No")</f>
        <v/>
      </c>
      <c r="BW565" t="str">
        <f>IF(Table1[[#This Row],[Date]]="","",IF(Table1[[#This Row],[Effect 2]]="Dr.","Yes","No"))</f>
        <v/>
      </c>
      <c r="BX565" t="str">
        <f>IF(Table1[[#This Row],[Date]]="","",Table1[[#This Row],[Ledger 2]])</f>
        <v/>
      </c>
      <c r="BY565" t="str">
        <f>IF(Table1[[#This Row],[Date]]="","",IF(Table1[[#This Row],[Effect 2]]="Dr.",-Table1[[#This Row],[Amount 2]],Table1[[#This Row],[Amount 2]]))</f>
        <v/>
      </c>
      <c r="CB565" t="str">
        <f>IF(Table1[[#This Row],[Ledger 3]]="","","No")</f>
        <v/>
      </c>
      <c r="CC565" t="str">
        <f>IF(Table1[[#This Row],[Ledger 3]]="","",IF(Table1[[#This Row],[Effect 3]]="Dr.","Yes","No"))</f>
        <v/>
      </c>
      <c r="CD565" t="str">
        <f>IF(Table1[[#This Row],[Ledger 3]]="","",Table1[[#This Row],[Ledger 3]])</f>
        <v/>
      </c>
      <c r="CE565" t="str">
        <f>IF(Table1[[#This Row],[Ledger 3]]="","",IF(Table1[[#This Row],[Effect 3]]="Dr.",-Table1[[#This Row],[Amount 3]],Table1[[#This Row],[Amount 3]]))</f>
        <v/>
      </c>
      <c r="CH565" t="str">
        <f>IF(Table1[[#This Row],[Ledger 4]]="","","No")</f>
        <v/>
      </c>
      <c r="CI565" t="str">
        <f>IF(Table1[[#This Row],[Ledger 4]]="","",IF(Table1[[#This Row],[Effect 4]]="Dr.","Yes","No"))</f>
        <v/>
      </c>
      <c r="CJ565" t="str">
        <f>IF(Table1[[#This Row],[Ledger 4]]="","",Table1[[#This Row],[Ledger 4]])</f>
        <v/>
      </c>
      <c r="CK565" t="str">
        <f>IF(Table1[[#This Row],[Ledger 4]]="","",IF(Table1[[#This Row],[Effect 4]]="Dr.",-Table1[[#This Row],[Amount 4]],Table1[[#This Row],[Amount 4]]))</f>
        <v/>
      </c>
      <c r="CN565" t="str">
        <f>IF(Table1[[#This Row],[Ledger 5]]="","","No")</f>
        <v/>
      </c>
      <c r="CO565" t="str">
        <f>IF(Table1[[#This Row],[Ledger 5]]="","",IF(Table1[[#This Row],[Effect 5]]="Dr.","Yes","No"))</f>
        <v/>
      </c>
      <c r="CP565" t="str">
        <f>IF(Table1[[#This Row],[Ledger 5]]="","",Table1[[#This Row],[Ledger 5]])</f>
        <v/>
      </c>
      <c r="CQ565" t="str">
        <f>IF(Table1[[#This Row],[Ledger 5]]="","",IF(Table1[[#This Row],[Effect 5]]="Dr.",-Table1[[#This Row],[Amount 5]],Table1[[#This Row],[Amount 5]]))</f>
        <v/>
      </c>
      <c r="CT565" t="str">
        <f>IF(Table1[[#This Row],[Ledger 6]]="","","No")</f>
        <v/>
      </c>
      <c r="CU565" t="str">
        <f>IF(Table1[[#This Row],[Ledger 6]]="","",IF(Table1[[#This Row],[Effect 6]]="Dr.","Yes","No"))</f>
        <v/>
      </c>
      <c r="CV565" t="str">
        <f>IF(Table1[[#This Row],[Ledger 6]]="","",Table1[[#This Row],[Ledger 6]])</f>
        <v/>
      </c>
      <c r="CW565" t="str">
        <f>IF(Table1[[#This Row],[Ledger 6]]="","",IF(Table1[[#This Row],[Effect 6]]="Dr.",-Table1[[#This Row],[Amount 6]],Table1[[#This Row],[Amount 6]]))</f>
        <v/>
      </c>
      <c r="CZ565" t="str">
        <f>IF(Table1[[#This Row],[Ledger 7]]="","","No")</f>
        <v/>
      </c>
      <c r="DA565" t="str">
        <f>IF(Table1[[#This Row],[Ledger 7]]="","",IF(Table1[[#This Row],[Effect 7]]="Dr.","Yes","No"))</f>
        <v/>
      </c>
      <c r="DB565" t="str">
        <f>IF(Table1[[#This Row],[Ledger 7]]="","",Table1[[#This Row],[Ledger 7]])</f>
        <v/>
      </c>
      <c r="DC565" t="str">
        <f>IF(Table1[[#This Row],[Ledger 7]]="","",IF(Table1[[#This Row],[Effect 7]]="Dr.",-Table1[[#This Row],[Amount 7]],Table1[[#This Row],[Amount 7]]))</f>
        <v/>
      </c>
      <c r="DF565" t="str">
        <f>IF(Table1[[#This Row],[Ledger 8]]="","","No")</f>
        <v/>
      </c>
      <c r="DG565" t="str">
        <f>IF(Table1[[#This Row],[Ledger 8]]="","",IF(Table1[[#This Row],[Effect 8]]="Dr.","Yes","No"))</f>
        <v/>
      </c>
      <c r="DH565" t="str">
        <f>IF(Table1[[#This Row],[Ledger 8]]="","",Table1[[#This Row],[Ledger 8]])</f>
        <v/>
      </c>
      <c r="DI565" t="str">
        <f>IF(Table1[[#This Row],[Ledger 8]]="","",IF(Table1[[#This Row],[Effect 8]]="Dr.",-Table1[[#This Row],[Amount 8]],Table1[[#This Row],[Amount 8]]))</f>
        <v/>
      </c>
      <c r="DL565" t="str">
        <f>IF(Table1[[#This Row],[Ledger 9]]="","","No")</f>
        <v/>
      </c>
      <c r="DM565" t="str">
        <f>IF(Table1[[#This Row],[Ledger 9]]="","",IF(Table1[[#This Row],[Effect 9]]="Dr.","Yes","No"))</f>
        <v/>
      </c>
      <c r="DN565" t="str">
        <f>IF(Table1[[#This Row],[Ledger 9]]="","",Table1[[#This Row],[Ledger 9]])</f>
        <v/>
      </c>
      <c r="DO565" t="str">
        <f>IF(Table1[[#This Row],[Ledger 9]]="","",IF(Table1[[#This Row],[Effect 9]]="Dr.",-Table1[[#This Row],[Amount 9]],Table1[[#This Row],[Amount 9]]))</f>
        <v/>
      </c>
      <c r="DR565" t="str">
        <f>IF(Table1[[#This Row],[Ledger 10]]="","","No")</f>
        <v/>
      </c>
      <c r="DS565" t="str">
        <f>IF(Table1[[#This Row],[Ledger 10]]="","",IF(Table1[[#This Row],[Effect 10]]="Dr.","Yes","No"))</f>
        <v/>
      </c>
      <c r="DT565" t="str">
        <f>IF(Table1[[#This Row],[Ledger 10]]="","",Table1[[#This Row],[Ledger 10]])</f>
        <v/>
      </c>
      <c r="DU565" t="str">
        <f>IF(Table1[[#This Row],[Ledger 10]]="","",IF(Table1[[#This Row],[Effect 10]]="Dr.",-Table1[[#This Row],[Amount 10]],Table1[[#This Row],[Amount 10]]))</f>
        <v/>
      </c>
      <c r="DX565" t="str">
        <f>IF(Table1[[#This Row],[Ledger 11]]="","","No")</f>
        <v/>
      </c>
      <c r="DY565" t="str">
        <f>IF(Table1[[#This Row],[Ledger 11]]="","",IF(Table1[[#This Row],[Effect 11]]="Dr.","Yes","No"))</f>
        <v/>
      </c>
      <c r="DZ565" t="str">
        <f>IF(Table1[[#This Row],[Ledger 11]]="","",Table1[[#This Row],[Ledger 11]])</f>
        <v/>
      </c>
      <c r="EA565" t="str">
        <f>IF(Table1[[#This Row],[Ledger 11]]="","",IF(Table1[[#This Row],[Effect 11]]="Dr.",-Table1[[#This Row],[Amount 11]],Table1[[#This Row],[Amount 11]]))</f>
        <v/>
      </c>
      <c r="ED565" t="str">
        <f>IF(Table1[[#This Row],[Ledger 12]]="","","No")</f>
        <v/>
      </c>
      <c r="EE565" t="str">
        <f>IF(Table1[[#This Row],[Ledger 12]]="","",IF(Table1[[#This Row],[Effect 12]]="Dr.","Yes","No"))</f>
        <v/>
      </c>
      <c r="EF565" t="str">
        <f>IF(Table1[[#This Row],[Ledger 12]]="","",Table1[[#This Row],[Ledger 12]])</f>
        <v/>
      </c>
      <c r="EG565" t="str">
        <f>IF(Table1[[#This Row],[Ledger 12]]="","",IF(Table1[[#This Row],[Effect 12]]="Dr.",-Table1[[#This Row],[Amount 12]],Table1[[#This Row],[Amount 12]]))</f>
        <v/>
      </c>
      <c r="EJ565" t="str">
        <f>IF(Table1[[#This Row],[Ledger 13]]="","","No")</f>
        <v/>
      </c>
      <c r="EK565" t="str">
        <f>IF(Table1[[#This Row],[Ledger 13]]="","",IF(Table1[[#This Row],[Effect 13]]="Dr.","Yes","No"))</f>
        <v/>
      </c>
      <c r="EL565" t="str">
        <f>IF(Table1[[#This Row],[Ledger 13]]="","",Table1[[#This Row],[Ledger 13]])</f>
        <v/>
      </c>
      <c r="EM565" t="str">
        <f>IF(Table1[[#This Row],[Ledger 13]]="","",IF(Table1[[#This Row],[Effect 13]]="Dr.",-Table1[[#This Row],[Amount 13]],Table1[[#This Row],[Amount 13]]))</f>
        <v/>
      </c>
      <c r="EP565" t="str">
        <f>IF(Table1[[#This Row],[Ledger 14]]="","","No")</f>
        <v/>
      </c>
      <c r="EQ565" t="str">
        <f>IF(Table1[[#This Row],[Ledger 14]]="","",IF(Table1[[#This Row],[Effect 14]]="Dr.","Yes","No"))</f>
        <v/>
      </c>
      <c r="ER565" t="str">
        <f>IF(Table1[[#This Row],[Ledger 14]]="","",Table1[[#This Row],[Ledger 14]])</f>
        <v/>
      </c>
      <c r="ES565" t="str">
        <f>IF(Table1[[#This Row],[Ledger 14]]="","",IF(Table1[[#This Row],[Effect 14]]="Dr.",-Table1[[#This Row],[Amount 14]],Table1[[#This Row],[Amount 14]]))</f>
        <v/>
      </c>
      <c r="EV565" t="str">
        <f>IF(Table1[[#This Row],[Ledger 15]]="","","No")</f>
        <v/>
      </c>
      <c r="EW565" t="str">
        <f>IF(Table1[[#This Row],[Ledger 15]]="","",IF(Table1[[#This Row],[Effect 15]]="Dr.","Yes","No"))</f>
        <v/>
      </c>
      <c r="EX565" t="str">
        <f>IF(Table1[[#This Row],[Ledger 15]]="","",Table1[[#This Row],[Ledger 15]])</f>
        <v/>
      </c>
      <c r="EY565" t="str">
        <f>IF(Table1[[#This Row],[Ledger 15]]="","",IF(Table1[[#This Row],[Effect 15]]="Dr.",-Table1[[#This Row],[Amount 15]],Table1[[#This Row],[Amount 15]]))</f>
        <v/>
      </c>
      <c r="FD5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5">
        <f>IF(Table1[[#This Row],[Date]]="",0,IF(AND(Table1[[#This Row],[Date]]&gt;=$FE$2,Table1[[#This Row],[Date]]&lt;=$FE$3),0,1))</f>
        <v>0</v>
      </c>
      <c r="FF565">
        <f>IF(Table1[[#This Row],[Date]]="",0,IF(TYPE(VLOOKUP(Table1[[#This Row],[Voucher Type]],Table1[[#All],[Voucher Type Master]],1,FALSE))=16,1,0))</f>
        <v>0</v>
      </c>
      <c r="FG565">
        <f>IF(TYPE(IF(Table1[[#This Row],[Date]]="",0,IF(VLOOKUP(Table1[[#This Row],[Voucher Type]],$FY$5:$FZ$13,2,0)=Table1[[#This Row],[Effect 1]],0,1)))=16,1,0)</f>
        <v>0</v>
      </c>
      <c r="FH5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5">
        <f>IF(LEN(Table1[[#This Row],[Ledger 1]])&gt;0,IF(TYPE(VLOOKUP(Table1[[#This Row],[Ledger 1]],GZ:GZ,1,0))=16,1,0),0)</f>
        <v>0</v>
      </c>
      <c r="FJ565">
        <f>IF(LEN(Table1[[#This Row],[Ledger 2]])&gt;0,IF(TYPE(VLOOKUP(Table1[[#This Row],[Ledger 2]],GZ:GZ,1,0))=16,1,0),0)</f>
        <v>0</v>
      </c>
      <c r="FK565">
        <f>IF(LEN(Table1[[#This Row],[Ledger 3]])&gt;0,IF(TYPE(VLOOKUP(Table1[[#This Row],[Ledger 3]],GZ:GZ,1,0))=16,1,0),0)</f>
        <v>0</v>
      </c>
      <c r="FL565">
        <f>IF(LEN(Table1[[#This Row],[Ledger 4]])&gt;0,IF(TYPE(VLOOKUP(Table1[[#This Row],[Ledger 4]],GZ:GZ,1,0))=16,1,0),0)</f>
        <v>0</v>
      </c>
      <c r="FM565">
        <f>IF(LEN(Table1[[#This Row],[Ledger 5]])&gt;0,IF(TYPE(VLOOKUP(Table1[[#This Row],[Ledger 5]],GZ:GZ,1,0))=16,1,0),0)</f>
        <v>0</v>
      </c>
      <c r="FN565">
        <f>IF(LEN(Table1[[#This Row],[Ledger 6]])&gt;0,IF(TYPE(VLOOKUP(Table1[[#This Row],[Ledger 6]],$GZ:$GZ,1,0))=16,1,0),0)</f>
        <v>0</v>
      </c>
      <c r="FO565">
        <f>IF(LEN(Table1[[#This Row],[Ledger 7]])&gt;0,IF(TYPE(VLOOKUP(Table1[[#This Row],[Ledger 7]],$GZ:$GZ,1,0))=16,1,0),0)</f>
        <v>0</v>
      </c>
      <c r="FP565">
        <f>IF(LEN(Table1[[#This Row],[Ledger 8]])&gt;0,IF(TYPE(VLOOKUP(Table1[[#This Row],[Ledger 8]],$GZ:$GZ,1,0))=16,1,0),0)</f>
        <v>0</v>
      </c>
      <c r="FQ565">
        <f>IF(LEN(Table1[[#This Row],[Ledger 9]])&gt;0,IF(TYPE(VLOOKUP(Table1[[#This Row],[Ledger 9]],$GZ:$GZ,1,0))=16,1,0),0)</f>
        <v>0</v>
      </c>
      <c r="FR565">
        <f>IF(LEN(Table1[[#This Row],[Ledger 10]])&gt;0,IF(TYPE(VLOOKUP(Table1[[#This Row],[Ledger 10]],$GZ:$GZ,1,0))=16,1,0),0)</f>
        <v>0</v>
      </c>
      <c r="FS565">
        <f>IF(LEN(Table1[[#This Row],[Ledger 11]])&gt;0,IF(TYPE(VLOOKUP(Table1[[#This Row],[Ledger 11]],$GZ:$GZ,1,0))=16,1,0),0)</f>
        <v>0</v>
      </c>
      <c r="FT565">
        <f>IF(LEN(Table1[[#This Row],[Ledger 12]])&gt;0,IF(TYPE(VLOOKUP(Table1[[#This Row],[Ledger 12]],$GZ:$GZ,1,0))=16,1,0),0)</f>
        <v>0</v>
      </c>
      <c r="FU565">
        <f>IF(LEN(Table1[[#This Row],[Ledger 13]])&gt;0,IF(TYPE(VLOOKUP(Table1[[#This Row],[Ledger 13]],$GZ:$GZ,1,0))=16,1,0),0)</f>
        <v>0</v>
      </c>
      <c r="FV565">
        <f>IF(LEN(Table1[[#This Row],[Ledger 14]])&gt;0,IF(TYPE(VLOOKUP(Table1[[#This Row],[Ledger 14]],$GZ:$GZ,1,0))=16,1,0),0)</f>
        <v>0</v>
      </c>
      <c r="FW565">
        <f>IF(LEN(Table1[[#This Row],[Ledger 15]])&gt;0,IF(TYPE(VLOOKUP(Table1[[#This Row],[Ledger 15]],$GZ:$GZ,1,0))=16,1,0),0)</f>
        <v>0</v>
      </c>
    </row>
    <row r="566" spans="4:179" ht="33" customHeight="1" x14ac:dyDescent="0.45">
      <c r="D566" s="8">
        <f t="shared" si="17"/>
        <v>561</v>
      </c>
      <c r="E566" s="32"/>
      <c r="F566" s="34"/>
      <c r="G566" s="34"/>
      <c r="H566" s="34"/>
      <c r="I566" s="34"/>
      <c r="J566" s="38"/>
      <c r="K566" s="33"/>
      <c r="L566" s="36"/>
      <c r="M566" s="35"/>
      <c r="N566" s="34"/>
      <c r="O566" s="41"/>
      <c r="P566" s="35"/>
      <c r="Q566" s="34"/>
      <c r="R566" s="37"/>
      <c r="S566" s="35"/>
      <c r="T566" s="34"/>
      <c r="U566" s="37"/>
      <c r="V566" s="35"/>
      <c r="W566" s="34"/>
      <c r="X566" s="37"/>
      <c r="Y566" s="35"/>
      <c r="Z566" s="34"/>
      <c r="AA566" s="37"/>
      <c r="AB566" s="35"/>
      <c r="AC566" s="34"/>
      <c r="AD566" s="37"/>
      <c r="AE566" s="35"/>
      <c r="AF566" s="34"/>
      <c r="AG566" s="37"/>
      <c r="AH566" s="35"/>
      <c r="AI566" s="34"/>
      <c r="AJ566" s="37"/>
      <c r="AK566" s="35"/>
      <c r="AL566" s="34"/>
      <c r="AM566" s="37"/>
      <c r="AN566" s="35"/>
      <c r="AO566" s="34"/>
      <c r="AP566" s="37"/>
      <c r="AQ566" s="35"/>
      <c r="AR566" s="34"/>
      <c r="AS566" s="37"/>
      <c r="AT566" s="35"/>
      <c r="AU566" s="34"/>
      <c r="AV566" s="37"/>
      <c r="AW566" s="35"/>
      <c r="AX566" s="34"/>
      <c r="AY566" s="37"/>
      <c r="AZ566" s="35"/>
      <c r="BA566" s="34"/>
      <c r="BB566" s="37"/>
      <c r="BC5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6" s="7"/>
      <c r="BF566" t="str">
        <f>IF(Table1[[#This Row],[Date]]="","","&amp;lt;VOUCHER REMOTEID="&amp;""""&amp;$A$11&amp;$A$13&amp;ROW()&amp;""""&amp;" VCHTYPE="""&amp;F566&amp;""" ACTION="""&amp;"Create"&amp;"""&amp;gt;")</f>
        <v/>
      </c>
      <c r="BG566" t="str">
        <f>IF(Table1[[#This Row],[Date]]="","",TEXT(Table1[[#This Row],[Date]],"yyyymmdd"))</f>
        <v/>
      </c>
      <c r="BH566" t="str">
        <f>Table1[[#This Row],[Date2]]</f>
        <v/>
      </c>
      <c r="BI566" t="str">
        <f>IF(Table1[[#This Row],[Date]]="","",Table1[[#This Row],[Voucher Type]])</f>
        <v/>
      </c>
      <c r="BJ566" t="str">
        <f>IF(Table1[[#This Row],[Ref No / Invoice No]]="","",Table1[[#This Row],[Ref No / Invoice No]])</f>
        <v/>
      </c>
      <c r="BK566" t="str">
        <f>IF(Table1[[#This Row],[Voucher No]]="","",Table1[[#This Row],[Voucher No]])</f>
        <v/>
      </c>
      <c r="BL566" t="str">
        <f>IF(Table1[[#This Row],[Date]]="","",Table1[[#This Row],[Narration]])</f>
        <v/>
      </c>
      <c r="BM566" t="str">
        <f>IF(Table1[[#This Row],[Date]]="","",$A$11&amp;$A$13&amp;ROW())</f>
        <v/>
      </c>
      <c r="BN566" t="str">
        <f>IF(Table1[[#This Row],[Date]]="","",$A$13)</f>
        <v/>
      </c>
      <c r="BP566" t="str">
        <f>IF(Table1[[#This Row],[Ledger 1]]="","","No")</f>
        <v/>
      </c>
      <c r="BQ566" t="str">
        <f>IF(Table1[[#This Row],[Date]]="","",IF(Table1[[#This Row],[Effect 1]]="Dr.","Yes","No"))</f>
        <v/>
      </c>
      <c r="BR566" t="str">
        <f>IF(Table1[[#This Row],[Date]]="","",Table1[[#This Row],[Ledger 1]])</f>
        <v/>
      </c>
      <c r="BS566" t="str">
        <f>IF(Table1[[#This Row],[Date]]="","",IF(Table1[[#This Row],[Effect 1]]="Dr.",-Table1[[#This Row],[Amount 1]],Table1[[#This Row],[Amount 1]]))</f>
        <v/>
      </c>
      <c r="BV566" t="str">
        <f>IF(Table1[[#This Row],[Ledger 2]]="","","No")</f>
        <v/>
      </c>
      <c r="BW566" t="str">
        <f>IF(Table1[[#This Row],[Date]]="","",IF(Table1[[#This Row],[Effect 2]]="Dr.","Yes","No"))</f>
        <v/>
      </c>
      <c r="BX566" t="str">
        <f>IF(Table1[[#This Row],[Date]]="","",Table1[[#This Row],[Ledger 2]])</f>
        <v/>
      </c>
      <c r="BY566" t="str">
        <f>IF(Table1[[#This Row],[Date]]="","",IF(Table1[[#This Row],[Effect 2]]="Dr.",-Table1[[#This Row],[Amount 2]],Table1[[#This Row],[Amount 2]]))</f>
        <v/>
      </c>
      <c r="CB566" t="str">
        <f>IF(Table1[[#This Row],[Ledger 3]]="","","No")</f>
        <v/>
      </c>
      <c r="CC566" t="str">
        <f>IF(Table1[[#This Row],[Ledger 3]]="","",IF(Table1[[#This Row],[Effect 3]]="Dr.","Yes","No"))</f>
        <v/>
      </c>
      <c r="CD566" t="str">
        <f>IF(Table1[[#This Row],[Ledger 3]]="","",Table1[[#This Row],[Ledger 3]])</f>
        <v/>
      </c>
      <c r="CE566" t="str">
        <f>IF(Table1[[#This Row],[Ledger 3]]="","",IF(Table1[[#This Row],[Effect 3]]="Dr.",-Table1[[#This Row],[Amount 3]],Table1[[#This Row],[Amount 3]]))</f>
        <v/>
      </c>
      <c r="CH566" t="str">
        <f>IF(Table1[[#This Row],[Ledger 4]]="","","No")</f>
        <v/>
      </c>
      <c r="CI566" t="str">
        <f>IF(Table1[[#This Row],[Ledger 4]]="","",IF(Table1[[#This Row],[Effect 4]]="Dr.","Yes","No"))</f>
        <v/>
      </c>
      <c r="CJ566" t="str">
        <f>IF(Table1[[#This Row],[Ledger 4]]="","",Table1[[#This Row],[Ledger 4]])</f>
        <v/>
      </c>
      <c r="CK566" t="str">
        <f>IF(Table1[[#This Row],[Ledger 4]]="","",IF(Table1[[#This Row],[Effect 4]]="Dr.",-Table1[[#This Row],[Amount 4]],Table1[[#This Row],[Amount 4]]))</f>
        <v/>
      </c>
      <c r="CN566" t="str">
        <f>IF(Table1[[#This Row],[Ledger 5]]="","","No")</f>
        <v/>
      </c>
      <c r="CO566" t="str">
        <f>IF(Table1[[#This Row],[Ledger 5]]="","",IF(Table1[[#This Row],[Effect 5]]="Dr.","Yes","No"))</f>
        <v/>
      </c>
      <c r="CP566" t="str">
        <f>IF(Table1[[#This Row],[Ledger 5]]="","",Table1[[#This Row],[Ledger 5]])</f>
        <v/>
      </c>
      <c r="CQ566" t="str">
        <f>IF(Table1[[#This Row],[Ledger 5]]="","",IF(Table1[[#This Row],[Effect 5]]="Dr.",-Table1[[#This Row],[Amount 5]],Table1[[#This Row],[Amount 5]]))</f>
        <v/>
      </c>
      <c r="CT566" t="str">
        <f>IF(Table1[[#This Row],[Ledger 6]]="","","No")</f>
        <v/>
      </c>
      <c r="CU566" t="str">
        <f>IF(Table1[[#This Row],[Ledger 6]]="","",IF(Table1[[#This Row],[Effect 6]]="Dr.","Yes","No"))</f>
        <v/>
      </c>
      <c r="CV566" t="str">
        <f>IF(Table1[[#This Row],[Ledger 6]]="","",Table1[[#This Row],[Ledger 6]])</f>
        <v/>
      </c>
      <c r="CW566" t="str">
        <f>IF(Table1[[#This Row],[Ledger 6]]="","",IF(Table1[[#This Row],[Effect 6]]="Dr.",-Table1[[#This Row],[Amount 6]],Table1[[#This Row],[Amount 6]]))</f>
        <v/>
      </c>
      <c r="CZ566" t="str">
        <f>IF(Table1[[#This Row],[Ledger 7]]="","","No")</f>
        <v/>
      </c>
      <c r="DA566" t="str">
        <f>IF(Table1[[#This Row],[Ledger 7]]="","",IF(Table1[[#This Row],[Effect 7]]="Dr.","Yes","No"))</f>
        <v/>
      </c>
      <c r="DB566" t="str">
        <f>IF(Table1[[#This Row],[Ledger 7]]="","",Table1[[#This Row],[Ledger 7]])</f>
        <v/>
      </c>
      <c r="DC566" t="str">
        <f>IF(Table1[[#This Row],[Ledger 7]]="","",IF(Table1[[#This Row],[Effect 7]]="Dr.",-Table1[[#This Row],[Amount 7]],Table1[[#This Row],[Amount 7]]))</f>
        <v/>
      </c>
      <c r="DF566" t="str">
        <f>IF(Table1[[#This Row],[Ledger 8]]="","","No")</f>
        <v/>
      </c>
      <c r="DG566" t="str">
        <f>IF(Table1[[#This Row],[Ledger 8]]="","",IF(Table1[[#This Row],[Effect 8]]="Dr.","Yes","No"))</f>
        <v/>
      </c>
      <c r="DH566" t="str">
        <f>IF(Table1[[#This Row],[Ledger 8]]="","",Table1[[#This Row],[Ledger 8]])</f>
        <v/>
      </c>
      <c r="DI566" t="str">
        <f>IF(Table1[[#This Row],[Ledger 8]]="","",IF(Table1[[#This Row],[Effect 8]]="Dr.",-Table1[[#This Row],[Amount 8]],Table1[[#This Row],[Amount 8]]))</f>
        <v/>
      </c>
      <c r="DL566" t="str">
        <f>IF(Table1[[#This Row],[Ledger 9]]="","","No")</f>
        <v/>
      </c>
      <c r="DM566" t="str">
        <f>IF(Table1[[#This Row],[Ledger 9]]="","",IF(Table1[[#This Row],[Effect 9]]="Dr.","Yes","No"))</f>
        <v/>
      </c>
      <c r="DN566" t="str">
        <f>IF(Table1[[#This Row],[Ledger 9]]="","",Table1[[#This Row],[Ledger 9]])</f>
        <v/>
      </c>
      <c r="DO566" t="str">
        <f>IF(Table1[[#This Row],[Ledger 9]]="","",IF(Table1[[#This Row],[Effect 9]]="Dr.",-Table1[[#This Row],[Amount 9]],Table1[[#This Row],[Amount 9]]))</f>
        <v/>
      </c>
      <c r="DR566" t="str">
        <f>IF(Table1[[#This Row],[Ledger 10]]="","","No")</f>
        <v/>
      </c>
      <c r="DS566" t="str">
        <f>IF(Table1[[#This Row],[Ledger 10]]="","",IF(Table1[[#This Row],[Effect 10]]="Dr.","Yes","No"))</f>
        <v/>
      </c>
      <c r="DT566" t="str">
        <f>IF(Table1[[#This Row],[Ledger 10]]="","",Table1[[#This Row],[Ledger 10]])</f>
        <v/>
      </c>
      <c r="DU566" t="str">
        <f>IF(Table1[[#This Row],[Ledger 10]]="","",IF(Table1[[#This Row],[Effect 10]]="Dr.",-Table1[[#This Row],[Amount 10]],Table1[[#This Row],[Amount 10]]))</f>
        <v/>
      </c>
      <c r="DX566" t="str">
        <f>IF(Table1[[#This Row],[Ledger 11]]="","","No")</f>
        <v/>
      </c>
      <c r="DY566" t="str">
        <f>IF(Table1[[#This Row],[Ledger 11]]="","",IF(Table1[[#This Row],[Effect 11]]="Dr.","Yes","No"))</f>
        <v/>
      </c>
      <c r="DZ566" t="str">
        <f>IF(Table1[[#This Row],[Ledger 11]]="","",Table1[[#This Row],[Ledger 11]])</f>
        <v/>
      </c>
      <c r="EA566" t="str">
        <f>IF(Table1[[#This Row],[Ledger 11]]="","",IF(Table1[[#This Row],[Effect 11]]="Dr.",-Table1[[#This Row],[Amount 11]],Table1[[#This Row],[Amount 11]]))</f>
        <v/>
      </c>
      <c r="ED566" t="str">
        <f>IF(Table1[[#This Row],[Ledger 12]]="","","No")</f>
        <v/>
      </c>
      <c r="EE566" t="str">
        <f>IF(Table1[[#This Row],[Ledger 12]]="","",IF(Table1[[#This Row],[Effect 12]]="Dr.","Yes","No"))</f>
        <v/>
      </c>
      <c r="EF566" t="str">
        <f>IF(Table1[[#This Row],[Ledger 12]]="","",Table1[[#This Row],[Ledger 12]])</f>
        <v/>
      </c>
      <c r="EG566" t="str">
        <f>IF(Table1[[#This Row],[Ledger 12]]="","",IF(Table1[[#This Row],[Effect 12]]="Dr.",-Table1[[#This Row],[Amount 12]],Table1[[#This Row],[Amount 12]]))</f>
        <v/>
      </c>
      <c r="EJ566" t="str">
        <f>IF(Table1[[#This Row],[Ledger 13]]="","","No")</f>
        <v/>
      </c>
      <c r="EK566" t="str">
        <f>IF(Table1[[#This Row],[Ledger 13]]="","",IF(Table1[[#This Row],[Effect 13]]="Dr.","Yes","No"))</f>
        <v/>
      </c>
      <c r="EL566" t="str">
        <f>IF(Table1[[#This Row],[Ledger 13]]="","",Table1[[#This Row],[Ledger 13]])</f>
        <v/>
      </c>
      <c r="EM566" t="str">
        <f>IF(Table1[[#This Row],[Ledger 13]]="","",IF(Table1[[#This Row],[Effect 13]]="Dr.",-Table1[[#This Row],[Amount 13]],Table1[[#This Row],[Amount 13]]))</f>
        <v/>
      </c>
      <c r="EP566" t="str">
        <f>IF(Table1[[#This Row],[Ledger 14]]="","","No")</f>
        <v/>
      </c>
      <c r="EQ566" t="str">
        <f>IF(Table1[[#This Row],[Ledger 14]]="","",IF(Table1[[#This Row],[Effect 14]]="Dr.","Yes","No"))</f>
        <v/>
      </c>
      <c r="ER566" t="str">
        <f>IF(Table1[[#This Row],[Ledger 14]]="","",Table1[[#This Row],[Ledger 14]])</f>
        <v/>
      </c>
      <c r="ES566" t="str">
        <f>IF(Table1[[#This Row],[Ledger 14]]="","",IF(Table1[[#This Row],[Effect 14]]="Dr.",-Table1[[#This Row],[Amount 14]],Table1[[#This Row],[Amount 14]]))</f>
        <v/>
      </c>
      <c r="EV566" t="str">
        <f>IF(Table1[[#This Row],[Ledger 15]]="","","No")</f>
        <v/>
      </c>
      <c r="EW566" t="str">
        <f>IF(Table1[[#This Row],[Ledger 15]]="","",IF(Table1[[#This Row],[Effect 15]]="Dr.","Yes","No"))</f>
        <v/>
      </c>
      <c r="EX566" t="str">
        <f>IF(Table1[[#This Row],[Ledger 15]]="","",Table1[[#This Row],[Ledger 15]])</f>
        <v/>
      </c>
      <c r="EY566" t="str">
        <f>IF(Table1[[#This Row],[Ledger 15]]="","",IF(Table1[[#This Row],[Effect 15]]="Dr.",-Table1[[#This Row],[Amount 15]],Table1[[#This Row],[Amount 15]]))</f>
        <v/>
      </c>
      <c r="FD5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6">
        <f>IF(Table1[[#This Row],[Date]]="",0,IF(AND(Table1[[#This Row],[Date]]&gt;=$FE$2,Table1[[#This Row],[Date]]&lt;=$FE$3),0,1))</f>
        <v>0</v>
      </c>
      <c r="FF566">
        <f>IF(Table1[[#This Row],[Date]]="",0,IF(TYPE(VLOOKUP(Table1[[#This Row],[Voucher Type]],Table1[[#All],[Voucher Type Master]],1,FALSE))=16,1,0))</f>
        <v>0</v>
      </c>
      <c r="FG566">
        <f>IF(TYPE(IF(Table1[[#This Row],[Date]]="",0,IF(VLOOKUP(Table1[[#This Row],[Voucher Type]],$FY$5:$FZ$13,2,0)=Table1[[#This Row],[Effect 1]],0,1)))=16,1,0)</f>
        <v>0</v>
      </c>
      <c r="FH5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6">
        <f>IF(LEN(Table1[[#This Row],[Ledger 1]])&gt;0,IF(TYPE(VLOOKUP(Table1[[#This Row],[Ledger 1]],GZ:GZ,1,0))=16,1,0),0)</f>
        <v>0</v>
      </c>
      <c r="FJ566">
        <f>IF(LEN(Table1[[#This Row],[Ledger 2]])&gt;0,IF(TYPE(VLOOKUP(Table1[[#This Row],[Ledger 2]],GZ:GZ,1,0))=16,1,0),0)</f>
        <v>0</v>
      </c>
      <c r="FK566">
        <f>IF(LEN(Table1[[#This Row],[Ledger 3]])&gt;0,IF(TYPE(VLOOKUP(Table1[[#This Row],[Ledger 3]],GZ:GZ,1,0))=16,1,0),0)</f>
        <v>0</v>
      </c>
      <c r="FL566">
        <f>IF(LEN(Table1[[#This Row],[Ledger 4]])&gt;0,IF(TYPE(VLOOKUP(Table1[[#This Row],[Ledger 4]],GZ:GZ,1,0))=16,1,0),0)</f>
        <v>0</v>
      </c>
      <c r="FM566">
        <f>IF(LEN(Table1[[#This Row],[Ledger 5]])&gt;0,IF(TYPE(VLOOKUP(Table1[[#This Row],[Ledger 5]],GZ:GZ,1,0))=16,1,0),0)</f>
        <v>0</v>
      </c>
      <c r="FN566">
        <f>IF(LEN(Table1[[#This Row],[Ledger 6]])&gt;0,IF(TYPE(VLOOKUP(Table1[[#This Row],[Ledger 6]],$GZ:$GZ,1,0))=16,1,0),0)</f>
        <v>0</v>
      </c>
      <c r="FO566">
        <f>IF(LEN(Table1[[#This Row],[Ledger 7]])&gt;0,IF(TYPE(VLOOKUP(Table1[[#This Row],[Ledger 7]],$GZ:$GZ,1,0))=16,1,0),0)</f>
        <v>0</v>
      </c>
      <c r="FP566">
        <f>IF(LEN(Table1[[#This Row],[Ledger 8]])&gt;0,IF(TYPE(VLOOKUP(Table1[[#This Row],[Ledger 8]],$GZ:$GZ,1,0))=16,1,0),0)</f>
        <v>0</v>
      </c>
      <c r="FQ566">
        <f>IF(LEN(Table1[[#This Row],[Ledger 9]])&gt;0,IF(TYPE(VLOOKUP(Table1[[#This Row],[Ledger 9]],$GZ:$GZ,1,0))=16,1,0),0)</f>
        <v>0</v>
      </c>
      <c r="FR566">
        <f>IF(LEN(Table1[[#This Row],[Ledger 10]])&gt;0,IF(TYPE(VLOOKUP(Table1[[#This Row],[Ledger 10]],$GZ:$GZ,1,0))=16,1,0),0)</f>
        <v>0</v>
      </c>
      <c r="FS566">
        <f>IF(LEN(Table1[[#This Row],[Ledger 11]])&gt;0,IF(TYPE(VLOOKUP(Table1[[#This Row],[Ledger 11]],$GZ:$GZ,1,0))=16,1,0),0)</f>
        <v>0</v>
      </c>
      <c r="FT566">
        <f>IF(LEN(Table1[[#This Row],[Ledger 12]])&gt;0,IF(TYPE(VLOOKUP(Table1[[#This Row],[Ledger 12]],$GZ:$GZ,1,0))=16,1,0),0)</f>
        <v>0</v>
      </c>
      <c r="FU566">
        <f>IF(LEN(Table1[[#This Row],[Ledger 13]])&gt;0,IF(TYPE(VLOOKUP(Table1[[#This Row],[Ledger 13]],$GZ:$GZ,1,0))=16,1,0),0)</f>
        <v>0</v>
      </c>
      <c r="FV566">
        <f>IF(LEN(Table1[[#This Row],[Ledger 14]])&gt;0,IF(TYPE(VLOOKUP(Table1[[#This Row],[Ledger 14]],$GZ:$GZ,1,0))=16,1,0),0)</f>
        <v>0</v>
      </c>
      <c r="FW566">
        <f>IF(LEN(Table1[[#This Row],[Ledger 15]])&gt;0,IF(TYPE(VLOOKUP(Table1[[#This Row],[Ledger 15]],$GZ:$GZ,1,0))=16,1,0),0)</f>
        <v>0</v>
      </c>
    </row>
    <row r="567" spans="4:179" ht="33" customHeight="1" x14ac:dyDescent="0.45">
      <c r="D567" s="8">
        <f t="shared" si="17"/>
        <v>562</v>
      </c>
      <c r="E567" s="32"/>
      <c r="F567" s="34"/>
      <c r="G567" s="34"/>
      <c r="H567" s="34"/>
      <c r="I567" s="34"/>
      <c r="J567" s="38"/>
      <c r="K567" s="33"/>
      <c r="L567" s="36"/>
      <c r="M567" s="35"/>
      <c r="N567" s="34"/>
      <c r="O567" s="41"/>
      <c r="P567" s="35"/>
      <c r="Q567" s="34"/>
      <c r="R567" s="37"/>
      <c r="S567" s="35"/>
      <c r="T567" s="34"/>
      <c r="U567" s="37"/>
      <c r="V567" s="35"/>
      <c r="W567" s="34"/>
      <c r="X567" s="37"/>
      <c r="Y567" s="35"/>
      <c r="Z567" s="34"/>
      <c r="AA567" s="37"/>
      <c r="AB567" s="35"/>
      <c r="AC567" s="34"/>
      <c r="AD567" s="37"/>
      <c r="AE567" s="35"/>
      <c r="AF567" s="34"/>
      <c r="AG567" s="37"/>
      <c r="AH567" s="35"/>
      <c r="AI567" s="34"/>
      <c r="AJ567" s="37"/>
      <c r="AK567" s="35"/>
      <c r="AL567" s="34"/>
      <c r="AM567" s="37"/>
      <c r="AN567" s="35"/>
      <c r="AO567" s="34"/>
      <c r="AP567" s="37"/>
      <c r="AQ567" s="35"/>
      <c r="AR567" s="34"/>
      <c r="AS567" s="37"/>
      <c r="AT567" s="35"/>
      <c r="AU567" s="34"/>
      <c r="AV567" s="37"/>
      <c r="AW567" s="35"/>
      <c r="AX567" s="34"/>
      <c r="AY567" s="37"/>
      <c r="AZ567" s="35"/>
      <c r="BA567" s="34"/>
      <c r="BB567" s="37"/>
      <c r="BC5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7" s="7"/>
      <c r="BF567" t="str">
        <f>IF(Table1[[#This Row],[Date]]="","","&amp;lt;VOUCHER REMOTEID="&amp;""""&amp;$A$11&amp;$A$13&amp;ROW()&amp;""""&amp;" VCHTYPE="""&amp;F567&amp;""" ACTION="""&amp;"Create"&amp;"""&amp;gt;")</f>
        <v/>
      </c>
      <c r="BG567" t="str">
        <f>IF(Table1[[#This Row],[Date]]="","",TEXT(Table1[[#This Row],[Date]],"yyyymmdd"))</f>
        <v/>
      </c>
      <c r="BH567" t="str">
        <f>Table1[[#This Row],[Date2]]</f>
        <v/>
      </c>
      <c r="BI567" t="str">
        <f>IF(Table1[[#This Row],[Date]]="","",Table1[[#This Row],[Voucher Type]])</f>
        <v/>
      </c>
      <c r="BJ567" t="str">
        <f>IF(Table1[[#This Row],[Ref No / Invoice No]]="","",Table1[[#This Row],[Ref No / Invoice No]])</f>
        <v/>
      </c>
      <c r="BK567" t="str">
        <f>IF(Table1[[#This Row],[Voucher No]]="","",Table1[[#This Row],[Voucher No]])</f>
        <v/>
      </c>
      <c r="BL567" t="str">
        <f>IF(Table1[[#This Row],[Date]]="","",Table1[[#This Row],[Narration]])</f>
        <v/>
      </c>
      <c r="BM567" t="str">
        <f>IF(Table1[[#This Row],[Date]]="","",$A$11&amp;$A$13&amp;ROW())</f>
        <v/>
      </c>
      <c r="BN567" t="str">
        <f>IF(Table1[[#This Row],[Date]]="","",$A$13)</f>
        <v/>
      </c>
      <c r="BP567" t="str">
        <f>IF(Table1[[#This Row],[Ledger 1]]="","","No")</f>
        <v/>
      </c>
      <c r="BQ567" t="str">
        <f>IF(Table1[[#This Row],[Date]]="","",IF(Table1[[#This Row],[Effect 1]]="Dr.","Yes","No"))</f>
        <v/>
      </c>
      <c r="BR567" t="str">
        <f>IF(Table1[[#This Row],[Date]]="","",Table1[[#This Row],[Ledger 1]])</f>
        <v/>
      </c>
      <c r="BS567" t="str">
        <f>IF(Table1[[#This Row],[Date]]="","",IF(Table1[[#This Row],[Effect 1]]="Dr.",-Table1[[#This Row],[Amount 1]],Table1[[#This Row],[Amount 1]]))</f>
        <v/>
      </c>
      <c r="BV567" t="str">
        <f>IF(Table1[[#This Row],[Ledger 2]]="","","No")</f>
        <v/>
      </c>
      <c r="BW567" t="str">
        <f>IF(Table1[[#This Row],[Date]]="","",IF(Table1[[#This Row],[Effect 2]]="Dr.","Yes","No"))</f>
        <v/>
      </c>
      <c r="BX567" t="str">
        <f>IF(Table1[[#This Row],[Date]]="","",Table1[[#This Row],[Ledger 2]])</f>
        <v/>
      </c>
      <c r="BY567" t="str">
        <f>IF(Table1[[#This Row],[Date]]="","",IF(Table1[[#This Row],[Effect 2]]="Dr.",-Table1[[#This Row],[Amount 2]],Table1[[#This Row],[Amount 2]]))</f>
        <v/>
      </c>
      <c r="CB567" t="str">
        <f>IF(Table1[[#This Row],[Ledger 3]]="","","No")</f>
        <v/>
      </c>
      <c r="CC567" t="str">
        <f>IF(Table1[[#This Row],[Ledger 3]]="","",IF(Table1[[#This Row],[Effect 3]]="Dr.","Yes","No"))</f>
        <v/>
      </c>
      <c r="CD567" t="str">
        <f>IF(Table1[[#This Row],[Ledger 3]]="","",Table1[[#This Row],[Ledger 3]])</f>
        <v/>
      </c>
      <c r="CE567" t="str">
        <f>IF(Table1[[#This Row],[Ledger 3]]="","",IF(Table1[[#This Row],[Effect 3]]="Dr.",-Table1[[#This Row],[Amount 3]],Table1[[#This Row],[Amount 3]]))</f>
        <v/>
      </c>
      <c r="CH567" t="str">
        <f>IF(Table1[[#This Row],[Ledger 4]]="","","No")</f>
        <v/>
      </c>
      <c r="CI567" t="str">
        <f>IF(Table1[[#This Row],[Ledger 4]]="","",IF(Table1[[#This Row],[Effect 4]]="Dr.","Yes","No"))</f>
        <v/>
      </c>
      <c r="CJ567" t="str">
        <f>IF(Table1[[#This Row],[Ledger 4]]="","",Table1[[#This Row],[Ledger 4]])</f>
        <v/>
      </c>
      <c r="CK567" t="str">
        <f>IF(Table1[[#This Row],[Ledger 4]]="","",IF(Table1[[#This Row],[Effect 4]]="Dr.",-Table1[[#This Row],[Amount 4]],Table1[[#This Row],[Amount 4]]))</f>
        <v/>
      </c>
      <c r="CN567" t="str">
        <f>IF(Table1[[#This Row],[Ledger 5]]="","","No")</f>
        <v/>
      </c>
      <c r="CO567" t="str">
        <f>IF(Table1[[#This Row],[Ledger 5]]="","",IF(Table1[[#This Row],[Effect 5]]="Dr.","Yes","No"))</f>
        <v/>
      </c>
      <c r="CP567" t="str">
        <f>IF(Table1[[#This Row],[Ledger 5]]="","",Table1[[#This Row],[Ledger 5]])</f>
        <v/>
      </c>
      <c r="CQ567" t="str">
        <f>IF(Table1[[#This Row],[Ledger 5]]="","",IF(Table1[[#This Row],[Effect 5]]="Dr.",-Table1[[#This Row],[Amount 5]],Table1[[#This Row],[Amount 5]]))</f>
        <v/>
      </c>
      <c r="CT567" t="str">
        <f>IF(Table1[[#This Row],[Ledger 6]]="","","No")</f>
        <v/>
      </c>
      <c r="CU567" t="str">
        <f>IF(Table1[[#This Row],[Ledger 6]]="","",IF(Table1[[#This Row],[Effect 6]]="Dr.","Yes","No"))</f>
        <v/>
      </c>
      <c r="CV567" t="str">
        <f>IF(Table1[[#This Row],[Ledger 6]]="","",Table1[[#This Row],[Ledger 6]])</f>
        <v/>
      </c>
      <c r="CW567" t="str">
        <f>IF(Table1[[#This Row],[Ledger 6]]="","",IF(Table1[[#This Row],[Effect 6]]="Dr.",-Table1[[#This Row],[Amount 6]],Table1[[#This Row],[Amount 6]]))</f>
        <v/>
      </c>
      <c r="CZ567" t="str">
        <f>IF(Table1[[#This Row],[Ledger 7]]="","","No")</f>
        <v/>
      </c>
      <c r="DA567" t="str">
        <f>IF(Table1[[#This Row],[Ledger 7]]="","",IF(Table1[[#This Row],[Effect 7]]="Dr.","Yes","No"))</f>
        <v/>
      </c>
      <c r="DB567" t="str">
        <f>IF(Table1[[#This Row],[Ledger 7]]="","",Table1[[#This Row],[Ledger 7]])</f>
        <v/>
      </c>
      <c r="DC567" t="str">
        <f>IF(Table1[[#This Row],[Ledger 7]]="","",IF(Table1[[#This Row],[Effect 7]]="Dr.",-Table1[[#This Row],[Amount 7]],Table1[[#This Row],[Amount 7]]))</f>
        <v/>
      </c>
      <c r="DF567" t="str">
        <f>IF(Table1[[#This Row],[Ledger 8]]="","","No")</f>
        <v/>
      </c>
      <c r="DG567" t="str">
        <f>IF(Table1[[#This Row],[Ledger 8]]="","",IF(Table1[[#This Row],[Effect 8]]="Dr.","Yes","No"))</f>
        <v/>
      </c>
      <c r="DH567" t="str">
        <f>IF(Table1[[#This Row],[Ledger 8]]="","",Table1[[#This Row],[Ledger 8]])</f>
        <v/>
      </c>
      <c r="DI567" t="str">
        <f>IF(Table1[[#This Row],[Ledger 8]]="","",IF(Table1[[#This Row],[Effect 8]]="Dr.",-Table1[[#This Row],[Amount 8]],Table1[[#This Row],[Amount 8]]))</f>
        <v/>
      </c>
      <c r="DL567" t="str">
        <f>IF(Table1[[#This Row],[Ledger 9]]="","","No")</f>
        <v/>
      </c>
      <c r="DM567" t="str">
        <f>IF(Table1[[#This Row],[Ledger 9]]="","",IF(Table1[[#This Row],[Effect 9]]="Dr.","Yes","No"))</f>
        <v/>
      </c>
      <c r="DN567" t="str">
        <f>IF(Table1[[#This Row],[Ledger 9]]="","",Table1[[#This Row],[Ledger 9]])</f>
        <v/>
      </c>
      <c r="DO567" t="str">
        <f>IF(Table1[[#This Row],[Ledger 9]]="","",IF(Table1[[#This Row],[Effect 9]]="Dr.",-Table1[[#This Row],[Amount 9]],Table1[[#This Row],[Amount 9]]))</f>
        <v/>
      </c>
      <c r="DR567" t="str">
        <f>IF(Table1[[#This Row],[Ledger 10]]="","","No")</f>
        <v/>
      </c>
      <c r="DS567" t="str">
        <f>IF(Table1[[#This Row],[Ledger 10]]="","",IF(Table1[[#This Row],[Effect 10]]="Dr.","Yes","No"))</f>
        <v/>
      </c>
      <c r="DT567" t="str">
        <f>IF(Table1[[#This Row],[Ledger 10]]="","",Table1[[#This Row],[Ledger 10]])</f>
        <v/>
      </c>
      <c r="DU567" t="str">
        <f>IF(Table1[[#This Row],[Ledger 10]]="","",IF(Table1[[#This Row],[Effect 10]]="Dr.",-Table1[[#This Row],[Amount 10]],Table1[[#This Row],[Amount 10]]))</f>
        <v/>
      </c>
      <c r="DX567" t="str">
        <f>IF(Table1[[#This Row],[Ledger 11]]="","","No")</f>
        <v/>
      </c>
      <c r="DY567" t="str">
        <f>IF(Table1[[#This Row],[Ledger 11]]="","",IF(Table1[[#This Row],[Effect 11]]="Dr.","Yes","No"))</f>
        <v/>
      </c>
      <c r="DZ567" t="str">
        <f>IF(Table1[[#This Row],[Ledger 11]]="","",Table1[[#This Row],[Ledger 11]])</f>
        <v/>
      </c>
      <c r="EA567" t="str">
        <f>IF(Table1[[#This Row],[Ledger 11]]="","",IF(Table1[[#This Row],[Effect 11]]="Dr.",-Table1[[#This Row],[Amount 11]],Table1[[#This Row],[Amount 11]]))</f>
        <v/>
      </c>
      <c r="ED567" t="str">
        <f>IF(Table1[[#This Row],[Ledger 12]]="","","No")</f>
        <v/>
      </c>
      <c r="EE567" t="str">
        <f>IF(Table1[[#This Row],[Ledger 12]]="","",IF(Table1[[#This Row],[Effect 12]]="Dr.","Yes","No"))</f>
        <v/>
      </c>
      <c r="EF567" t="str">
        <f>IF(Table1[[#This Row],[Ledger 12]]="","",Table1[[#This Row],[Ledger 12]])</f>
        <v/>
      </c>
      <c r="EG567" t="str">
        <f>IF(Table1[[#This Row],[Ledger 12]]="","",IF(Table1[[#This Row],[Effect 12]]="Dr.",-Table1[[#This Row],[Amount 12]],Table1[[#This Row],[Amount 12]]))</f>
        <v/>
      </c>
      <c r="EJ567" t="str">
        <f>IF(Table1[[#This Row],[Ledger 13]]="","","No")</f>
        <v/>
      </c>
      <c r="EK567" t="str">
        <f>IF(Table1[[#This Row],[Ledger 13]]="","",IF(Table1[[#This Row],[Effect 13]]="Dr.","Yes","No"))</f>
        <v/>
      </c>
      <c r="EL567" t="str">
        <f>IF(Table1[[#This Row],[Ledger 13]]="","",Table1[[#This Row],[Ledger 13]])</f>
        <v/>
      </c>
      <c r="EM567" t="str">
        <f>IF(Table1[[#This Row],[Ledger 13]]="","",IF(Table1[[#This Row],[Effect 13]]="Dr.",-Table1[[#This Row],[Amount 13]],Table1[[#This Row],[Amount 13]]))</f>
        <v/>
      </c>
      <c r="EP567" t="str">
        <f>IF(Table1[[#This Row],[Ledger 14]]="","","No")</f>
        <v/>
      </c>
      <c r="EQ567" t="str">
        <f>IF(Table1[[#This Row],[Ledger 14]]="","",IF(Table1[[#This Row],[Effect 14]]="Dr.","Yes","No"))</f>
        <v/>
      </c>
      <c r="ER567" t="str">
        <f>IF(Table1[[#This Row],[Ledger 14]]="","",Table1[[#This Row],[Ledger 14]])</f>
        <v/>
      </c>
      <c r="ES567" t="str">
        <f>IF(Table1[[#This Row],[Ledger 14]]="","",IF(Table1[[#This Row],[Effect 14]]="Dr.",-Table1[[#This Row],[Amount 14]],Table1[[#This Row],[Amount 14]]))</f>
        <v/>
      </c>
      <c r="EV567" t="str">
        <f>IF(Table1[[#This Row],[Ledger 15]]="","","No")</f>
        <v/>
      </c>
      <c r="EW567" t="str">
        <f>IF(Table1[[#This Row],[Ledger 15]]="","",IF(Table1[[#This Row],[Effect 15]]="Dr.","Yes","No"))</f>
        <v/>
      </c>
      <c r="EX567" t="str">
        <f>IF(Table1[[#This Row],[Ledger 15]]="","",Table1[[#This Row],[Ledger 15]])</f>
        <v/>
      </c>
      <c r="EY567" t="str">
        <f>IF(Table1[[#This Row],[Ledger 15]]="","",IF(Table1[[#This Row],[Effect 15]]="Dr.",-Table1[[#This Row],[Amount 15]],Table1[[#This Row],[Amount 15]]))</f>
        <v/>
      </c>
      <c r="FD5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7">
        <f>IF(Table1[[#This Row],[Date]]="",0,IF(AND(Table1[[#This Row],[Date]]&gt;=$FE$2,Table1[[#This Row],[Date]]&lt;=$FE$3),0,1))</f>
        <v>0</v>
      </c>
      <c r="FF567">
        <f>IF(Table1[[#This Row],[Date]]="",0,IF(TYPE(VLOOKUP(Table1[[#This Row],[Voucher Type]],Table1[[#All],[Voucher Type Master]],1,FALSE))=16,1,0))</f>
        <v>0</v>
      </c>
      <c r="FG567">
        <f>IF(TYPE(IF(Table1[[#This Row],[Date]]="",0,IF(VLOOKUP(Table1[[#This Row],[Voucher Type]],$FY$5:$FZ$13,2,0)=Table1[[#This Row],[Effect 1]],0,1)))=16,1,0)</f>
        <v>0</v>
      </c>
      <c r="FH5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7">
        <f>IF(LEN(Table1[[#This Row],[Ledger 1]])&gt;0,IF(TYPE(VLOOKUP(Table1[[#This Row],[Ledger 1]],GZ:GZ,1,0))=16,1,0),0)</f>
        <v>0</v>
      </c>
      <c r="FJ567">
        <f>IF(LEN(Table1[[#This Row],[Ledger 2]])&gt;0,IF(TYPE(VLOOKUP(Table1[[#This Row],[Ledger 2]],GZ:GZ,1,0))=16,1,0),0)</f>
        <v>0</v>
      </c>
      <c r="FK567">
        <f>IF(LEN(Table1[[#This Row],[Ledger 3]])&gt;0,IF(TYPE(VLOOKUP(Table1[[#This Row],[Ledger 3]],GZ:GZ,1,0))=16,1,0),0)</f>
        <v>0</v>
      </c>
      <c r="FL567">
        <f>IF(LEN(Table1[[#This Row],[Ledger 4]])&gt;0,IF(TYPE(VLOOKUP(Table1[[#This Row],[Ledger 4]],GZ:GZ,1,0))=16,1,0),0)</f>
        <v>0</v>
      </c>
      <c r="FM567">
        <f>IF(LEN(Table1[[#This Row],[Ledger 5]])&gt;0,IF(TYPE(VLOOKUP(Table1[[#This Row],[Ledger 5]],GZ:GZ,1,0))=16,1,0),0)</f>
        <v>0</v>
      </c>
      <c r="FN567">
        <f>IF(LEN(Table1[[#This Row],[Ledger 6]])&gt;0,IF(TYPE(VLOOKUP(Table1[[#This Row],[Ledger 6]],$GZ:$GZ,1,0))=16,1,0),0)</f>
        <v>0</v>
      </c>
      <c r="FO567">
        <f>IF(LEN(Table1[[#This Row],[Ledger 7]])&gt;0,IF(TYPE(VLOOKUP(Table1[[#This Row],[Ledger 7]],$GZ:$GZ,1,0))=16,1,0),0)</f>
        <v>0</v>
      </c>
      <c r="FP567">
        <f>IF(LEN(Table1[[#This Row],[Ledger 8]])&gt;0,IF(TYPE(VLOOKUP(Table1[[#This Row],[Ledger 8]],$GZ:$GZ,1,0))=16,1,0),0)</f>
        <v>0</v>
      </c>
      <c r="FQ567">
        <f>IF(LEN(Table1[[#This Row],[Ledger 9]])&gt;0,IF(TYPE(VLOOKUP(Table1[[#This Row],[Ledger 9]],$GZ:$GZ,1,0))=16,1,0),0)</f>
        <v>0</v>
      </c>
      <c r="FR567">
        <f>IF(LEN(Table1[[#This Row],[Ledger 10]])&gt;0,IF(TYPE(VLOOKUP(Table1[[#This Row],[Ledger 10]],$GZ:$GZ,1,0))=16,1,0),0)</f>
        <v>0</v>
      </c>
      <c r="FS567">
        <f>IF(LEN(Table1[[#This Row],[Ledger 11]])&gt;0,IF(TYPE(VLOOKUP(Table1[[#This Row],[Ledger 11]],$GZ:$GZ,1,0))=16,1,0),0)</f>
        <v>0</v>
      </c>
      <c r="FT567">
        <f>IF(LEN(Table1[[#This Row],[Ledger 12]])&gt;0,IF(TYPE(VLOOKUP(Table1[[#This Row],[Ledger 12]],$GZ:$GZ,1,0))=16,1,0),0)</f>
        <v>0</v>
      </c>
      <c r="FU567">
        <f>IF(LEN(Table1[[#This Row],[Ledger 13]])&gt;0,IF(TYPE(VLOOKUP(Table1[[#This Row],[Ledger 13]],$GZ:$GZ,1,0))=16,1,0),0)</f>
        <v>0</v>
      </c>
      <c r="FV567">
        <f>IF(LEN(Table1[[#This Row],[Ledger 14]])&gt;0,IF(TYPE(VLOOKUP(Table1[[#This Row],[Ledger 14]],$GZ:$GZ,1,0))=16,1,0),0)</f>
        <v>0</v>
      </c>
      <c r="FW567">
        <f>IF(LEN(Table1[[#This Row],[Ledger 15]])&gt;0,IF(TYPE(VLOOKUP(Table1[[#This Row],[Ledger 15]],$GZ:$GZ,1,0))=16,1,0),0)</f>
        <v>0</v>
      </c>
    </row>
    <row r="568" spans="4:179" ht="33" customHeight="1" x14ac:dyDescent="0.45">
      <c r="D568" s="8">
        <f t="shared" si="17"/>
        <v>563</v>
      </c>
      <c r="E568" s="32"/>
      <c r="F568" s="34"/>
      <c r="G568" s="34"/>
      <c r="H568" s="34"/>
      <c r="I568" s="34"/>
      <c r="J568" s="38"/>
      <c r="K568" s="33"/>
      <c r="L568" s="36"/>
      <c r="M568" s="35"/>
      <c r="N568" s="34"/>
      <c r="O568" s="41"/>
      <c r="P568" s="35"/>
      <c r="Q568" s="34"/>
      <c r="R568" s="37"/>
      <c r="S568" s="35"/>
      <c r="T568" s="34"/>
      <c r="U568" s="37"/>
      <c r="V568" s="35"/>
      <c r="W568" s="34"/>
      <c r="X568" s="37"/>
      <c r="Y568" s="35"/>
      <c r="Z568" s="34"/>
      <c r="AA568" s="37"/>
      <c r="AB568" s="35"/>
      <c r="AC568" s="34"/>
      <c r="AD568" s="37"/>
      <c r="AE568" s="35"/>
      <c r="AF568" s="34"/>
      <c r="AG568" s="37"/>
      <c r="AH568" s="35"/>
      <c r="AI568" s="34"/>
      <c r="AJ568" s="37"/>
      <c r="AK568" s="35"/>
      <c r="AL568" s="34"/>
      <c r="AM568" s="37"/>
      <c r="AN568" s="35"/>
      <c r="AO568" s="34"/>
      <c r="AP568" s="37"/>
      <c r="AQ568" s="35"/>
      <c r="AR568" s="34"/>
      <c r="AS568" s="37"/>
      <c r="AT568" s="35"/>
      <c r="AU568" s="34"/>
      <c r="AV568" s="37"/>
      <c r="AW568" s="35"/>
      <c r="AX568" s="34"/>
      <c r="AY568" s="37"/>
      <c r="AZ568" s="35"/>
      <c r="BA568" s="34"/>
      <c r="BB568" s="37"/>
      <c r="BC5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8" s="7"/>
      <c r="BF568" t="str">
        <f>IF(Table1[[#This Row],[Date]]="","","&amp;lt;VOUCHER REMOTEID="&amp;""""&amp;$A$11&amp;$A$13&amp;ROW()&amp;""""&amp;" VCHTYPE="""&amp;F568&amp;""" ACTION="""&amp;"Create"&amp;"""&amp;gt;")</f>
        <v/>
      </c>
      <c r="BG568" t="str">
        <f>IF(Table1[[#This Row],[Date]]="","",TEXT(Table1[[#This Row],[Date]],"yyyymmdd"))</f>
        <v/>
      </c>
      <c r="BH568" t="str">
        <f>Table1[[#This Row],[Date2]]</f>
        <v/>
      </c>
      <c r="BI568" t="str">
        <f>IF(Table1[[#This Row],[Date]]="","",Table1[[#This Row],[Voucher Type]])</f>
        <v/>
      </c>
      <c r="BJ568" t="str">
        <f>IF(Table1[[#This Row],[Ref No / Invoice No]]="","",Table1[[#This Row],[Ref No / Invoice No]])</f>
        <v/>
      </c>
      <c r="BK568" t="str">
        <f>IF(Table1[[#This Row],[Voucher No]]="","",Table1[[#This Row],[Voucher No]])</f>
        <v/>
      </c>
      <c r="BL568" t="str">
        <f>IF(Table1[[#This Row],[Date]]="","",Table1[[#This Row],[Narration]])</f>
        <v/>
      </c>
      <c r="BM568" t="str">
        <f>IF(Table1[[#This Row],[Date]]="","",$A$11&amp;$A$13&amp;ROW())</f>
        <v/>
      </c>
      <c r="BN568" t="str">
        <f>IF(Table1[[#This Row],[Date]]="","",$A$13)</f>
        <v/>
      </c>
      <c r="BP568" t="str">
        <f>IF(Table1[[#This Row],[Ledger 1]]="","","No")</f>
        <v/>
      </c>
      <c r="BQ568" t="str">
        <f>IF(Table1[[#This Row],[Date]]="","",IF(Table1[[#This Row],[Effect 1]]="Dr.","Yes","No"))</f>
        <v/>
      </c>
      <c r="BR568" t="str">
        <f>IF(Table1[[#This Row],[Date]]="","",Table1[[#This Row],[Ledger 1]])</f>
        <v/>
      </c>
      <c r="BS568" t="str">
        <f>IF(Table1[[#This Row],[Date]]="","",IF(Table1[[#This Row],[Effect 1]]="Dr.",-Table1[[#This Row],[Amount 1]],Table1[[#This Row],[Amount 1]]))</f>
        <v/>
      </c>
      <c r="BV568" t="str">
        <f>IF(Table1[[#This Row],[Ledger 2]]="","","No")</f>
        <v/>
      </c>
      <c r="BW568" t="str">
        <f>IF(Table1[[#This Row],[Date]]="","",IF(Table1[[#This Row],[Effect 2]]="Dr.","Yes","No"))</f>
        <v/>
      </c>
      <c r="BX568" t="str">
        <f>IF(Table1[[#This Row],[Date]]="","",Table1[[#This Row],[Ledger 2]])</f>
        <v/>
      </c>
      <c r="BY568" t="str">
        <f>IF(Table1[[#This Row],[Date]]="","",IF(Table1[[#This Row],[Effect 2]]="Dr.",-Table1[[#This Row],[Amount 2]],Table1[[#This Row],[Amount 2]]))</f>
        <v/>
      </c>
      <c r="CB568" t="str">
        <f>IF(Table1[[#This Row],[Ledger 3]]="","","No")</f>
        <v/>
      </c>
      <c r="CC568" t="str">
        <f>IF(Table1[[#This Row],[Ledger 3]]="","",IF(Table1[[#This Row],[Effect 3]]="Dr.","Yes","No"))</f>
        <v/>
      </c>
      <c r="CD568" t="str">
        <f>IF(Table1[[#This Row],[Ledger 3]]="","",Table1[[#This Row],[Ledger 3]])</f>
        <v/>
      </c>
      <c r="CE568" t="str">
        <f>IF(Table1[[#This Row],[Ledger 3]]="","",IF(Table1[[#This Row],[Effect 3]]="Dr.",-Table1[[#This Row],[Amount 3]],Table1[[#This Row],[Amount 3]]))</f>
        <v/>
      </c>
      <c r="CH568" t="str">
        <f>IF(Table1[[#This Row],[Ledger 4]]="","","No")</f>
        <v/>
      </c>
      <c r="CI568" t="str">
        <f>IF(Table1[[#This Row],[Ledger 4]]="","",IF(Table1[[#This Row],[Effect 4]]="Dr.","Yes","No"))</f>
        <v/>
      </c>
      <c r="CJ568" t="str">
        <f>IF(Table1[[#This Row],[Ledger 4]]="","",Table1[[#This Row],[Ledger 4]])</f>
        <v/>
      </c>
      <c r="CK568" t="str">
        <f>IF(Table1[[#This Row],[Ledger 4]]="","",IF(Table1[[#This Row],[Effect 4]]="Dr.",-Table1[[#This Row],[Amount 4]],Table1[[#This Row],[Amount 4]]))</f>
        <v/>
      </c>
      <c r="CN568" t="str">
        <f>IF(Table1[[#This Row],[Ledger 5]]="","","No")</f>
        <v/>
      </c>
      <c r="CO568" t="str">
        <f>IF(Table1[[#This Row],[Ledger 5]]="","",IF(Table1[[#This Row],[Effect 5]]="Dr.","Yes","No"))</f>
        <v/>
      </c>
      <c r="CP568" t="str">
        <f>IF(Table1[[#This Row],[Ledger 5]]="","",Table1[[#This Row],[Ledger 5]])</f>
        <v/>
      </c>
      <c r="CQ568" t="str">
        <f>IF(Table1[[#This Row],[Ledger 5]]="","",IF(Table1[[#This Row],[Effect 5]]="Dr.",-Table1[[#This Row],[Amount 5]],Table1[[#This Row],[Amount 5]]))</f>
        <v/>
      </c>
      <c r="CT568" t="str">
        <f>IF(Table1[[#This Row],[Ledger 6]]="","","No")</f>
        <v/>
      </c>
      <c r="CU568" t="str">
        <f>IF(Table1[[#This Row],[Ledger 6]]="","",IF(Table1[[#This Row],[Effect 6]]="Dr.","Yes","No"))</f>
        <v/>
      </c>
      <c r="CV568" t="str">
        <f>IF(Table1[[#This Row],[Ledger 6]]="","",Table1[[#This Row],[Ledger 6]])</f>
        <v/>
      </c>
      <c r="CW568" t="str">
        <f>IF(Table1[[#This Row],[Ledger 6]]="","",IF(Table1[[#This Row],[Effect 6]]="Dr.",-Table1[[#This Row],[Amount 6]],Table1[[#This Row],[Amount 6]]))</f>
        <v/>
      </c>
      <c r="CZ568" t="str">
        <f>IF(Table1[[#This Row],[Ledger 7]]="","","No")</f>
        <v/>
      </c>
      <c r="DA568" t="str">
        <f>IF(Table1[[#This Row],[Ledger 7]]="","",IF(Table1[[#This Row],[Effect 7]]="Dr.","Yes","No"))</f>
        <v/>
      </c>
      <c r="DB568" t="str">
        <f>IF(Table1[[#This Row],[Ledger 7]]="","",Table1[[#This Row],[Ledger 7]])</f>
        <v/>
      </c>
      <c r="DC568" t="str">
        <f>IF(Table1[[#This Row],[Ledger 7]]="","",IF(Table1[[#This Row],[Effect 7]]="Dr.",-Table1[[#This Row],[Amount 7]],Table1[[#This Row],[Amount 7]]))</f>
        <v/>
      </c>
      <c r="DF568" t="str">
        <f>IF(Table1[[#This Row],[Ledger 8]]="","","No")</f>
        <v/>
      </c>
      <c r="DG568" t="str">
        <f>IF(Table1[[#This Row],[Ledger 8]]="","",IF(Table1[[#This Row],[Effect 8]]="Dr.","Yes","No"))</f>
        <v/>
      </c>
      <c r="DH568" t="str">
        <f>IF(Table1[[#This Row],[Ledger 8]]="","",Table1[[#This Row],[Ledger 8]])</f>
        <v/>
      </c>
      <c r="DI568" t="str">
        <f>IF(Table1[[#This Row],[Ledger 8]]="","",IF(Table1[[#This Row],[Effect 8]]="Dr.",-Table1[[#This Row],[Amount 8]],Table1[[#This Row],[Amount 8]]))</f>
        <v/>
      </c>
      <c r="DL568" t="str">
        <f>IF(Table1[[#This Row],[Ledger 9]]="","","No")</f>
        <v/>
      </c>
      <c r="DM568" t="str">
        <f>IF(Table1[[#This Row],[Ledger 9]]="","",IF(Table1[[#This Row],[Effect 9]]="Dr.","Yes","No"))</f>
        <v/>
      </c>
      <c r="DN568" t="str">
        <f>IF(Table1[[#This Row],[Ledger 9]]="","",Table1[[#This Row],[Ledger 9]])</f>
        <v/>
      </c>
      <c r="DO568" t="str">
        <f>IF(Table1[[#This Row],[Ledger 9]]="","",IF(Table1[[#This Row],[Effect 9]]="Dr.",-Table1[[#This Row],[Amount 9]],Table1[[#This Row],[Amount 9]]))</f>
        <v/>
      </c>
      <c r="DR568" t="str">
        <f>IF(Table1[[#This Row],[Ledger 10]]="","","No")</f>
        <v/>
      </c>
      <c r="DS568" t="str">
        <f>IF(Table1[[#This Row],[Ledger 10]]="","",IF(Table1[[#This Row],[Effect 10]]="Dr.","Yes","No"))</f>
        <v/>
      </c>
      <c r="DT568" t="str">
        <f>IF(Table1[[#This Row],[Ledger 10]]="","",Table1[[#This Row],[Ledger 10]])</f>
        <v/>
      </c>
      <c r="DU568" t="str">
        <f>IF(Table1[[#This Row],[Ledger 10]]="","",IF(Table1[[#This Row],[Effect 10]]="Dr.",-Table1[[#This Row],[Amount 10]],Table1[[#This Row],[Amount 10]]))</f>
        <v/>
      </c>
      <c r="DX568" t="str">
        <f>IF(Table1[[#This Row],[Ledger 11]]="","","No")</f>
        <v/>
      </c>
      <c r="DY568" t="str">
        <f>IF(Table1[[#This Row],[Ledger 11]]="","",IF(Table1[[#This Row],[Effect 11]]="Dr.","Yes","No"))</f>
        <v/>
      </c>
      <c r="DZ568" t="str">
        <f>IF(Table1[[#This Row],[Ledger 11]]="","",Table1[[#This Row],[Ledger 11]])</f>
        <v/>
      </c>
      <c r="EA568" t="str">
        <f>IF(Table1[[#This Row],[Ledger 11]]="","",IF(Table1[[#This Row],[Effect 11]]="Dr.",-Table1[[#This Row],[Amount 11]],Table1[[#This Row],[Amount 11]]))</f>
        <v/>
      </c>
      <c r="ED568" t="str">
        <f>IF(Table1[[#This Row],[Ledger 12]]="","","No")</f>
        <v/>
      </c>
      <c r="EE568" t="str">
        <f>IF(Table1[[#This Row],[Ledger 12]]="","",IF(Table1[[#This Row],[Effect 12]]="Dr.","Yes","No"))</f>
        <v/>
      </c>
      <c r="EF568" t="str">
        <f>IF(Table1[[#This Row],[Ledger 12]]="","",Table1[[#This Row],[Ledger 12]])</f>
        <v/>
      </c>
      <c r="EG568" t="str">
        <f>IF(Table1[[#This Row],[Ledger 12]]="","",IF(Table1[[#This Row],[Effect 12]]="Dr.",-Table1[[#This Row],[Amount 12]],Table1[[#This Row],[Amount 12]]))</f>
        <v/>
      </c>
      <c r="EJ568" t="str">
        <f>IF(Table1[[#This Row],[Ledger 13]]="","","No")</f>
        <v/>
      </c>
      <c r="EK568" t="str">
        <f>IF(Table1[[#This Row],[Ledger 13]]="","",IF(Table1[[#This Row],[Effect 13]]="Dr.","Yes","No"))</f>
        <v/>
      </c>
      <c r="EL568" t="str">
        <f>IF(Table1[[#This Row],[Ledger 13]]="","",Table1[[#This Row],[Ledger 13]])</f>
        <v/>
      </c>
      <c r="EM568" t="str">
        <f>IF(Table1[[#This Row],[Ledger 13]]="","",IF(Table1[[#This Row],[Effect 13]]="Dr.",-Table1[[#This Row],[Amount 13]],Table1[[#This Row],[Amount 13]]))</f>
        <v/>
      </c>
      <c r="EP568" t="str">
        <f>IF(Table1[[#This Row],[Ledger 14]]="","","No")</f>
        <v/>
      </c>
      <c r="EQ568" t="str">
        <f>IF(Table1[[#This Row],[Ledger 14]]="","",IF(Table1[[#This Row],[Effect 14]]="Dr.","Yes","No"))</f>
        <v/>
      </c>
      <c r="ER568" t="str">
        <f>IF(Table1[[#This Row],[Ledger 14]]="","",Table1[[#This Row],[Ledger 14]])</f>
        <v/>
      </c>
      <c r="ES568" t="str">
        <f>IF(Table1[[#This Row],[Ledger 14]]="","",IF(Table1[[#This Row],[Effect 14]]="Dr.",-Table1[[#This Row],[Amount 14]],Table1[[#This Row],[Amount 14]]))</f>
        <v/>
      </c>
      <c r="EV568" t="str">
        <f>IF(Table1[[#This Row],[Ledger 15]]="","","No")</f>
        <v/>
      </c>
      <c r="EW568" t="str">
        <f>IF(Table1[[#This Row],[Ledger 15]]="","",IF(Table1[[#This Row],[Effect 15]]="Dr.","Yes","No"))</f>
        <v/>
      </c>
      <c r="EX568" t="str">
        <f>IF(Table1[[#This Row],[Ledger 15]]="","",Table1[[#This Row],[Ledger 15]])</f>
        <v/>
      </c>
      <c r="EY568" t="str">
        <f>IF(Table1[[#This Row],[Ledger 15]]="","",IF(Table1[[#This Row],[Effect 15]]="Dr.",-Table1[[#This Row],[Amount 15]],Table1[[#This Row],[Amount 15]]))</f>
        <v/>
      </c>
      <c r="FD5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8">
        <f>IF(Table1[[#This Row],[Date]]="",0,IF(AND(Table1[[#This Row],[Date]]&gt;=$FE$2,Table1[[#This Row],[Date]]&lt;=$FE$3),0,1))</f>
        <v>0</v>
      </c>
      <c r="FF568">
        <f>IF(Table1[[#This Row],[Date]]="",0,IF(TYPE(VLOOKUP(Table1[[#This Row],[Voucher Type]],Table1[[#All],[Voucher Type Master]],1,FALSE))=16,1,0))</f>
        <v>0</v>
      </c>
      <c r="FG568">
        <f>IF(TYPE(IF(Table1[[#This Row],[Date]]="",0,IF(VLOOKUP(Table1[[#This Row],[Voucher Type]],$FY$5:$FZ$13,2,0)=Table1[[#This Row],[Effect 1]],0,1)))=16,1,0)</f>
        <v>0</v>
      </c>
      <c r="FH5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8">
        <f>IF(LEN(Table1[[#This Row],[Ledger 1]])&gt;0,IF(TYPE(VLOOKUP(Table1[[#This Row],[Ledger 1]],GZ:GZ,1,0))=16,1,0),0)</f>
        <v>0</v>
      </c>
      <c r="FJ568">
        <f>IF(LEN(Table1[[#This Row],[Ledger 2]])&gt;0,IF(TYPE(VLOOKUP(Table1[[#This Row],[Ledger 2]],GZ:GZ,1,0))=16,1,0),0)</f>
        <v>0</v>
      </c>
      <c r="FK568">
        <f>IF(LEN(Table1[[#This Row],[Ledger 3]])&gt;0,IF(TYPE(VLOOKUP(Table1[[#This Row],[Ledger 3]],GZ:GZ,1,0))=16,1,0),0)</f>
        <v>0</v>
      </c>
      <c r="FL568">
        <f>IF(LEN(Table1[[#This Row],[Ledger 4]])&gt;0,IF(TYPE(VLOOKUP(Table1[[#This Row],[Ledger 4]],GZ:GZ,1,0))=16,1,0),0)</f>
        <v>0</v>
      </c>
      <c r="FM568">
        <f>IF(LEN(Table1[[#This Row],[Ledger 5]])&gt;0,IF(TYPE(VLOOKUP(Table1[[#This Row],[Ledger 5]],GZ:GZ,1,0))=16,1,0),0)</f>
        <v>0</v>
      </c>
      <c r="FN568">
        <f>IF(LEN(Table1[[#This Row],[Ledger 6]])&gt;0,IF(TYPE(VLOOKUP(Table1[[#This Row],[Ledger 6]],$GZ:$GZ,1,0))=16,1,0),0)</f>
        <v>0</v>
      </c>
      <c r="FO568">
        <f>IF(LEN(Table1[[#This Row],[Ledger 7]])&gt;0,IF(TYPE(VLOOKUP(Table1[[#This Row],[Ledger 7]],$GZ:$GZ,1,0))=16,1,0),0)</f>
        <v>0</v>
      </c>
      <c r="FP568">
        <f>IF(LEN(Table1[[#This Row],[Ledger 8]])&gt;0,IF(TYPE(VLOOKUP(Table1[[#This Row],[Ledger 8]],$GZ:$GZ,1,0))=16,1,0),0)</f>
        <v>0</v>
      </c>
      <c r="FQ568">
        <f>IF(LEN(Table1[[#This Row],[Ledger 9]])&gt;0,IF(TYPE(VLOOKUP(Table1[[#This Row],[Ledger 9]],$GZ:$GZ,1,0))=16,1,0),0)</f>
        <v>0</v>
      </c>
      <c r="FR568">
        <f>IF(LEN(Table1[[#This Row],[Ledger 10]])&gt;0,IF(TYPE(VLOOKUP(Table1[[#This Row],[Ledger 10]],$GZ:$GZ,1,0))=16,1,0),0)</f>
        <v>0</v>
      </c>
      <c r="FS568">
        <f>IF(LEN(Table1[[#This Row],[Ledger 11]])&gt;0,IF(TYPE(VLOOKUP(Table1[[#This Row],[Ledger 11]],$GZ:$GZ,1,0))=16,1,0),0)</f>
        <v>0</v>
      </c>
      <c r="FT568">
        <f>IF(LEN(Table1[[#This Row],[Ledger 12]])&gt;0,IF(TYPE(VLOOKUP(Table1[[#This Row],[Ledger 12]],$GZ:$GZ,1,0))=16,1,0),0)</f>
        <v>0</v>
      </c>
      <c r="FU568">
        <f>IF(LEN(Table1[[#This Row],[Ledger 13]])&gt;0,IF(TYPE(VLOOKUP(Table1[[#This Row],[Ledger 13]],$GZ:$GZ,1,0))=16,1,0),0)</f>
        <v>0</v>
      </c>
      <c r="FV568">
        <f>IF(LEN(Table1[[#This Row],[Ledger 14]])&gt;0,IF(TYPE(VLOOKUP(Table1[[#This Row],[Ledger 14]],$GZ:$GZ,1,0))=16,1,0),0)</f>
        <v>0</v>
      </c>
      <c r="FW568">
        <f>IF(LEN(Table1[[#This Row],[Ledger 15]])&gt;0,IF(TYPE(VLOOKUP(Table1[[#This Row],[Ledger 15]],$GZ:$GZ,1,0))=16,1,0),0)</f>
        <v>0</v>
      </c>
    </row>
    <row r="569" spans="4:179" ht="33" customHeight="1" x14ac:dyDescent="0.45">
      <c r="D569" s="8">
        <f t="shared" si="17"/>
        <v>564</v>
      </c>
      <c r="E569" s="32"/>
      <c r="F569" s="34"/>
      <c r="G569" s="34"/>
      <c r="H569" s="34"/>
      <c r="I569" s="34"/>
      <c r="J569" s="38"/>
      <c r="K569" s="33"/>
      <c r="L569" s="36"/>
      <c r="M569" s="35"/>
      <c r="N569" s="34"/>
      <c r="O569" s="41"/>
      <c r="P569" s="35"/>
      <c r="Q569" s="34"/>
      <c r="R569" s="37"/>
      <c r="S569" s="35"/>
      <c r="T569" s="34"/>
      <c r="U569" s="37"/>
      <c r="V569" s="35"/>
      <c r="W569" s="34"/>
      <c r="X569" s="37"/>
      <c r="Y569" s="35"/>
      <c r="Z569" s="34"/>
      <c r="AA569" s="37"/>
      <c r="AB569" s="35"/>
      <c r="AC569" s="34"/>
      <c r="AD569" s="37"/>
      <c r="AE569" s="35"/>
      <c r="AF569" s="34"/>
      <c r="AG569" s="37"/>
      <c r="AH569" s="35"/>
      <c r="AI569" s="34"/>
      <c r="AJ569" s="37"/>
      <c r="AK569" s="35"/>
      <c r="AL569" s="34"/>
      <c r="AM569" s="37"/>
      <c r="AN569" s="35"/>
      <c r="AO569" s="34"/>
      <c r="AP569" s="37"/>
      <c r="AQ569" s="35"/>
      <c r="AR569" s="34"/>
      <c r="AS569" s="37"/>
      <c r="AT569" s="35"/>
      <c r="AU569" s="34"/>
      <c r="AV569" s="37"/>
      <c r="AW569" s="35"/>
      <c r="AX569" s="34"/>
      <c r="AY569" s="37"/>
      <c r="AZ569" s="35"/>
      <c r="BA569" s="34"/>
      <c r="BB569" s="37"/>
      <c r="BC5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69" s="7"/>
      <c r="BF569" t="str">
        <f>IF(Table1[[#This Row],[Date]]="","","&amp;lt;VOUCHER REMOTEID="&amp;""""&amp;$A$11&amp;$A$13&amp;ROW()&amp;""""&amp;" VCHTYPE="""&amp;F569&amp;""" ACTION="""&amp;"Create"&amp;"""&amp;gt;")</f>
        <v/>
      </c>
      <c r="BG569" t="str">
        <f>IF(Table1[[#This Row],[Date]]="","",TEXT(Table1[[#This Row],[Date]],"yyyymmdd"))</f>
        <v/>
      </c>
      <c r="BH569" t="str">
        <f>Table1[[#This Row],[Date2]]</f>
        <v/>
      </c>
      <c r="BI569" t="str">
        <f>IF(Table1[[#This Row],[Date]]="","",Table1[[#This Row],[Voucher Type]])</f>
        <v/>
      </c>
      <c r="BJ569" t="str">
        <f>IF(Table1[[#This Row],[Ref No / Invoice No]]="","",Table1[[#This Row],[Ref No / Invoice No]])</f>
        <v/>
      </c>
      <c r="BK569" t="str">
        <f>IF(Table1[[#This Row],[Voucher No]]="","",Table1[[#This Row],[Voucher No]])</f>
        <v/>
      </c>
      <c r="BL569" t="str">
        <f>IF(Table1[[#This Row],[Date]]="","",Table1[[#This Row],[Narration]])</f>
        <v/>
      </c>
      <c r="BM569" t="str">
        <f>IF(Table1[[#This Row],[Date]]="","",$A$11&amp;$A$13&amp;ROW())</f>
        <v/>
      </c>
      <c r="BN569" t="str">
        <f>IF(Table1[[#This Row],[Date]]="","",$A$13)</f>
        <v/>
      </c>
      <c r="BP569" t="str">
        <f>IF(Table1[[#This Row],[Ledger 1]]="","","No")</f>
        <v/>
      </c>
      <c r="BQ569" t="str">
        <f>IF(Table1[[#This Row],[Date]]="","",IF(Table1[[#This Row],[Effect 1]]="Dr.","Yes","No"))</f>
        <v/>
      </c>
      <c r="BR569" t="str">
        <f>IF(Table1[[#This Row],[Date]]="","",Table1[[#This Row],[Ledger 1]])</f>
        <v/>
      </c>
      <c r="BS569" t="str">
        <f>IF(Table1[[#This Row],[Date]]="","",IF(Table1[[#This Row],[Effect 1]]="Dr.",-Table1[[#This Row],[Amount 1]],Table1[[#This Row],[Amount 1]]))</f>
        <v/>
      </c>
      <c r="BV569" t="str">
        <f>IF(Table1[[#This Row],[Ledger 2]]="","","No")</f>
        <v/>
      </c>
      <c r="BW569" t="str">
        <f>IF(Table1[[#This Row],[Date]]="","",IF(Table1[[#This Row],[Effect 2]]="Dr.","Yes","No"))</f>
        <v/>
      </c>
      <c r="BX569" t="str">
        <f>IF(Table1[[#This Row],[Date]]="","",Table1[[#This Row],[Ledger 2]])</f>
        <v/>
      </c>
      <c r="BY569" t="str">
        <f>IF(Table1[[#This Row],[Date]]="","",IF(Table1[[#This Row],[Effect 2]]="Dr.",-Table1[[#This Row],[Amount 2]],Table1[[#This Row],[Amount 2]]))</f>
        <v/>
      </c>
      <c r="CB569" t="str">
        <f>IF(Table1[[#This Row],[Ledger 3]]="","","No")</f>
        <v/>
      </c>
      <c r="CC569" t="str">
        <f>IF(Table1[[#This Row],[Ledger 3]]="","",IF(Table1[[#This Row],[Effect 3]]="Dr.","Yes","No"))</f>
        <v/>
      </c>
      <c r="CD569" t="str">
        <f>IF(Table1[[#This Row],[Ledger 3]]="","",Table1[[#This Row],[Ledger 3]])</f>
        <v/>
      </c>
      <c r="CE569" t="str">
        <f>IF(Table1[[#This Row],[Ledger 3]]="","",IF(Table1[[#This Row],[Effect 3]]="Dr.",-Table1[[#This Row],[Amount 3]],Table1[[#This Row],[Amount 3]]))</f>
        <v/>
      </c>
      <c r="CH569" t="str">
        <f>IF(Table1[[#This Row],[Ledger 4]]="","","No")</f>
        <v/>
      </c>
      <c r="CI569" t="str">
        <f>IF(Table1[[#This Row],[Ledger 4]]="","",IF(Table1[[#This Row],[Effect 4]]="Dr.","Yes","No"))</f>
        <v/>
      </c>
      <c r="CJ569" t="str">
        <f>IF(Table1[[#This Row],[Ledger 4]]="","",Table1[[#This Row],[Ledger 4]])</f>
        <v/>
      </c>
      <c r="CK569" t="str">
        <f>IF(Table1[[#This Row],[Ledger 4]]="","",IF(Table1[[#This Row],[Effect 4]]="Dr.",-Table1[[#This Row],[Amount 4]],Table1[[#This Row],[Amount 4]]))</f>
        <v/>
      </c>
      <c r="CN569" t="str">
        <f>IF(Table1[[#This Row],[Ledger 5]]="","","No")</f>
        <v/>
      </c>
      <c r="CO569" t="str">
        <f>IF(Table1[[#This Row],[Ledger 5]]="","",IF(Table1[[#This Row],[Effect 5]]="Dr.","Yes","No"))</f>
        <v/>
      </c>
      <c r="CP569" t="str">
        <f>IF(Table1[[#This Row],[Ledger 5]]="","",Table1[[#This Row],[Ledger 5]])</f>
        <v/>
      </c>
      <c r="CQ569" t="str">
        <f>IF(Table1[[#This Row],[Ledger 5]]="","",IF(Table1[[#This Row],[Effect 5]]="Dr.",-Table1[[#This Row],[Amount 5]],Table1[[#This Row],[Amount 5]]))</f>
        <v/>
      </c>
      <c r="CT569" t="str">
        <f>IF(Table1[[#This Row],[Ledger 6]]="","","No")</f>
        <v/>
      </c>
      <c r="CU569" t="str">
        <f>IF(Table1[[#This Row],[Ledger 6]]="","",IF(Table1[[#This Row],[Effect 6]]="Dr.","Yes","No"))</f>
        <v/>
      </c>
      <c r="CV569" t="str">
        <f>IF(Table1[[#This Row],[Ledger 6]]="","",Table1[[#This Row],[Ledger 6]])</f>
        <v/>
      </c>
      <c r="CW569" t="str">
        <f>IF(Table1[[#This Row],[Ledger 6]]="","",IF(Table1[[#This Row],[Effect 6]]="Dr.",-Table1[[#This Row],[Amount 6]],Table1[[#This Row],[Amount 6]]))</f>
        <v/>
      </c>
      <c r="CZ569" t="str">
        <f>IF(Table1[[#This Row],[Ledger 7]]="","","No")</f>
        <v/>
      </c>
      <c r="DA569" t="str">
        <f>IF(Table1[[#This Row],[Ledger 7]]="","",IF(Table1[[#This Row],[Effect 7]]="Dr.","Yes","No"))</f>
        <v/>
      </c>
      <c r="DB569" t="str">
        <f>IF(Table1[[#This Row],[Ledger 7]]="","",Table1[[#This Row],[Ledger 7]])</f>
        <v/>
      </c>
      <c r="DC569" t="str">
        <f>IF(Table1[[#This Row],[Ledger 7]]="","",IF(Table1[[#This Row],[Effect 7]]="Dr.",-Table1[[#This Row],[Amount 7]],Table1[[#This Row],[Amount 7]]))</f>
        <v/>
      </c>
      <c r="DF569" t="str">
        <f>IF(Table1[[#This Row],[Ledger 8]]="","","No")</f>
        <v/>
      </c>
      <c r="DG569" t="str">
        <f>IF(Table1[[#This Row],[Ledger 8]]="","",IF(Table1[[#This Row],[Effect 8]]="Dr.","Yes","No"))</f>
        <v/>
      </c>
      <c r="DH569" t="str">
        <f>IF(Table1[[#This Row],[Ledger 8]]="","",Table1[[#This Row],[Ledger 8]])</f>
        <v/>
      </c>
      <c r="DI569" t="str">
        <f>IF(Table1[[#This Row],[Ledger 8]]="","",IF(Table1[[#This Row],[Effect 8]]="Dr.",-Table1[[#This Row],[Amount 8]],Table1[[#This Row],[Amount 8]]))</f>
        <v/>
      </c>
      <c r="DL569" t="str">
        <f>IF(Table1[[#This Row],[Ledger 9]]="","","No")</f>
        <v/>
      </c>
      <c r="DM569" t="str">
        <f>IF(Table1[[#This Row],[Ledger 9]]="","",IF(Table1[[#This Row],[Effect 9]]="Dr.","Yes","No"))</f>
        <v/>
      </c>
      <c r="DN569" t="str">
        <f>IF(Table1[[#This Row],[Ledger 9]]="","",Table1[[#This Row],[Ledger 9]])</f>
        <v/>
      </c>
      <c r="DO569" t="str">
        <f>IF(Table1[[#This Row],[Ledger 9]]="","",IF(Table1[[#This Row],[Effect 9]]="Dr.",-Table1[[#This Row],[Amount 9]],Table1[[#This Row],[Amount 9]]))</f>
        <v/>
      </c>
      <c r="DR569" t="str">
        <f>IF(Table1[[#This Row],[Ledger 10]]="","","No")</f>
        <v/>
      </c>
      <c r="DS569" t="str">
        <f>IF(Table1[[#This Row],[Ledger 10]]="","",IF(Table1[[#This Row],[Effect 10]]="Dr.","Yes","No"))</f>
        <v/>
      </c>
      <c r="DT569" t="str">
        <f>IF(Table1[[#This Row],[Ledger 10]]="","",Table1[[#This Row],[Ledger 10]])</f>
        <v/>
      </c>
      <c r="DU569" t="str">
        <f>IF(Table1[[#This Row],[Ledger 10]]="","",IF(Table1[[#This Row],[Effect 10]]="Dr.",-Table1[[#This Row],[Amount 10]],Table1[[#This Row],[Amount 10]]))</f>
        <v/>
      </c>
      <c r="DX569" t="str">
        <f>IF(Table1[[#This Row],[Ledger 11]]="","","No")</f>
        <v/>
      </c>
      <c r="DY569" t="str">
        <f>IF(Table1[[#This Row],[Ledger 11]]="","",IF(Table1[[#This Row],[Effect 11]]="Dr.","Yes","No"))</f>
        <v/>
      </c>
      <c r="DZ569" t="str">
        <f>IF(Table1[[#This Row],[Ledger 11]]="","",Table1[[#This Row],[Ledger 11]])</f>
        <v/>
      </c>
      <c r="EA569" t="str">
        <f>IF(Table1[[#This Row],[Ledger 11]]="","",IF(Table1[[#This Row],[Effect 11]]="Dr.",-Table1[[#This Row],[Amount 11]],Table1[[#This Row],[Amount 11]]))</f>
        <v/>
      </c>
      <c r="ED569" t="str">
        <f>IF(Table1[[#This Row],[Ledger 12]]="","","No")</f>
        <v/>
      </c>
      <c r="EE569" t="str">
        <f>IF(Table1[[#This Row],[Ledger 12]]="","",IF(Table1[[#This Row],[Effect 12]]="Dr.","Yes","No"))</f>
        <v/>
      </c>
      <c r="EF569" t="str">
        <f>IF(Table1[[#This Row],[Ledger 12]]="","",Table1[[#This Row],[Ledger 12]])</f>
        <v/>
      </c>
      <c r="EG569" t="str">
        <f>IF(Table1[[#This Row],[Ledger 12]]="","",IF(Table1[[#This Row],[Effect 12]]="Dr.",-Table1[[#This Row],[Amount 12]],Table1[[#This Row],[Amount 12]]))</f>
        <v/>
      </c>
      <c r="EJ569" t="str">
        <f>IF(Table1[[#This Row],[Ledger 13]]="","","No")</f>
        <v/>
      </c>
      <c r="EK569" t="str">
        <f>IF(Table1[[#This Row],[Ledger 13]]="","",IF(Table1[[#This Row],[Effect 13]]="Dr.","Yes","No"))</f>
        <v/>
      </c>
      <c r="EL569" t="str">
        <f>IF(Table1[[#This Row],[Ledger 13]]="","",Table1[[#This Row],[Ledger 13]])</f>
        <v/>
      </c>
      <c r="EM569" t="str">
        <f>IF(Table1[[#This Row],[Ledger 13]]="","",IF(Table1[[#This Row],[Effect 13]]="Dr.",-Table1[[#This Row],[Amount 13]],Table1[[#This Row],[Amount 13]]))</f>
        <v/>
      </c>
      <c r="EP569" t="str">
        <f>IF(Table1[[#This Row],[Ledger 14]]="","","No")</f>
        <v/>
      </c>
      <c r="EQ569" t="str">
        <f>IF(Table1[[#This Row],[Ledger 14]]="","",IF(Table1[[#This Row],[Effect 14]]="Dr.","Yes","No"))</f>
        <v/>
      </c>
      <c r="ER569" t="str">
        <f>IF(Table1[[#This Row],[Ledger 14]]="","",Table1[[#This Row],[Ledger 14]])</f>
        <v/>
      </c>
      <c r="ES569" t="str">
        <f>IF(Table1[[#This Row],[Ledger 14]]="","",IF(Table1[[#This Row],[Effect 14]]="Dr.",-Table1[[#This Row],[Amount 14]],Table1[[#This Row],[Amount 14]]))</f>
        <v/>
      </c>
      <c r="EV569" t="str">
        <f>IF(Table1[[#This Row],[Ledger 15]]="","","No")</f>
        <v/>
      </c>
      <c r="EW569" t="str">
        <f>IF(Table1[[#This Row],[Ledger 15]]="","",IF(Table1[[#This Row],[Effect 15]]="Dr.","Yes","No"))</f>
        <v/>
      </c>
      <c r="EX569" t="str">
        <f>IF(Table1[[#This Row],[Ledger 15]]="","",Table1[[#This Row],[Ledger 15]])</f>
        <v/>
      </c>
      <c r="EY569" t="str">
        <f>IF(Table1[[#This Row],[Ledger 15]]="","",IF(Table1[[#This Row],[Effect 15]]="Dr.",-Table1[[#This Row],[Amount 15]],Table1[[#This Row],[Amount 15]]))</f>
        <v/>
      </c>
      <c r="FD5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69">
        <f>IF(Table1[[#This Row],[Date]]="",0,IF(AND(Table1[[#This Row],[Date]]&gt;=$FE$2,Table1[[#This Row],[Date]]&lt;=$FE$3),0,1))</f>
        <v>0</v>
      </c>
      <c r="FF569">
        <f>IF(Table1[[#This Row],[Date]]="",0,IF(TYPE(VLOOKUP(Table1[[#This Row],[Voucher Type]],Table1[[#All],[Voucher Type Master]],1,FALSE))=16,1,0))</f>
        <v>0</v>
      </c>
      <c r="FG569">
        <f>IF(TYPE(IF(Table1[[#This Row],[Date]]="",0,IF(VLOOKUP(Table1[[#This Row],[Voucher Type]],$FY$5:$FZ$13,2,0)=Table1[[#This Row],[Effect 1]],0,1)))=16,1,0)</f>
        <v>0</v>
      </c>
      <c r="FH5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69">
        <f>IF(LEN(Table1[[#This Row],[Ledger 1]])&gt;0,IF(TYPE(VLOOKUP(Table1[[#This Row],[Ledger 1]],GZ:GZ,1,0))=16,1,0),0)</f>
        <v>0</v>
      </c>
      <c r="FJ569">
        <f>IF(LEN(Table1[[#This Row],[Ledger 2]])&gt;0,IF(TYPE(VLOOKUP(Table1[[#This Row],[Ledger 2]],GZ:GZ,1,0))=16,1,0),0)</f>
        <v>0</v>
      </c>
      <c r="FK569">
        <f>IF(LEN(Table1[[#This Row],[Ledger 3]])&gt;0,IF(TYPE(VLOOKUP(Table1[[#This Row],[Ledger 3]],GZ:GZ,1,0))=16,1,0),0)</f>
        <v>0</v>
      </c>
      <c r="FL569">
        <f>IF(LEN(Table1[[#This Row],[Ledger 4]])&gt;0,IF(TYPE(VLOOKUP(Table1[[#This Row],[Ledger 4]],GZ:GZ,1,0))=16,1,0),0)</f>
        <v>0</v>
      </c>
      <c r="FM569">
        <f>IF(LEN(Table1[[#This Row],[Ledger 5]])&gt;0,IF(TYPE(VLOOKUP(Table1[[#This Row],[Ledger 5]],GZ:GZ,1,0))=16,1,0),0)</f>
        <v>0</v>
      </c>
      <c r="FN569">
        <f>IF(LEN(Table1[[#This Row],[Ledger 6]])&gt;0,IF(TYPE(VLOOKUP(Table1[[#This Row],[Ledger 6]],$GZ:$GZ,1,0))=16,1,0),0)</f>
        <v>0</v>
      </c>
      <c r="FO569">
        <f>IF(LEN(Table1[[#This Row],[Ledger 7]])&gt;0,IF(TYPE(VLOOKUP(Table1[[#This Row],[Ledger 7]],$GZ:$GZ,1,0))=16,1,0),0)</f>
        <v>0</v>
      </c>
      <c r="FP569">
        <f>IF(LEN(Table1[[#This Row],[Ledger 8]])&gt;0,IF(TYPE(VLOOKUP(Table1[[#This Row],[Ledger 8]],$GZ:$GZ,1,0))=16,1,0),0)</f>
        <v>0</v>
      </c>
      <c r="FQ569">
        <f>IF(LEN(Table1[[#This Row],[Ledger 9]])&gt;0,IF(TYPE(VLOOKUP(Table1[[#This Row],[Ledger 9]],$GZ:$GZ,1,0))=16,1,0),0)</f>
        <v>0</v>
      </c>
      <c r="FR569">
        <f>IF(LEN(Table1[[#This Row],[Ledger 10]])&gt;0,IF(TYPE(VLOOKUP(Table1[[#This Row],[Ledger 10]],$GZ:$GZ,1,0))=16,1,0),0)</f>
        <v>0</v>
      </c>
      <c r="FS569">
        <f>IF(LEN(Table1[[#This Row],[Ledger 11]])&gt;0,IF(TYPE(VLOOKUP(Table1[[#This Row],[Ledger 11]],$GZ:$GZ,1,0))=16,1,0),0)</f>
        <v>0</v>
      </c>
      <c r="FT569">
        <f>IF(LEN(Table1[[#This Row],[Ledger 12]])&gt;0,IF(TYPE(VLOOKUP(Table1[[#This Row],[Ledger 12]],$GZ:$GZ,1,0))=16,1,0),0)</f>
        <v>0</v>
      </c>
      <c r="FU569">
        <f>IF(LEN(Table1[[#This Row],[Ledger 13]])&gt;0,IF(TYPE(VLOOKUP(Table1[[#This Row],[Ledger 13]],$GZ:$GZ,1,0))=16,1,0),0)</f>
        <v>0</v>
      </c>
      <c r="FV569">
        <f>IF(LEN(Table1[[#This Row],[Ledger 14]])&gt;0,IF(TYPE(VLOOKUP(Table1[[#This Row],[Ledger 14]],$GZ:$GZ,1,0))=16,1,0),0)</f>
        <v>0</v>
      </c>
      <c r="FW569">
        <f>IF(LEN(Table1[[#This Row],[Ledger 15]])&gt;0,IF(TYPE(VLOOKUP(Table1[[#This Row],[Ledger 15]],$GZ:$GZ,1,0))=16,1,0),0)</f>
        <v>0</v>
      </c>
    </row>
    <row r="570" spans="4:179" ht="33" customHeight="1" x14ac:dyDescent="0.45">
      <c r="D570" s="8">
        <f t="shared" si="17"/>
        <v>565</v>
      </c>
      <c r="E570" s="32"/>
      <c r="F570" s="34"/>
      <c r="G570" s="34"/>
      <c r="H570" s="34"/>
      <c r="I570" s="34"/>
      <c r="J570" s="38"/>
      <c r="K570" s="33"/>
      <c r="L570" s="36"/>
      <c r="M570" s="35"/>
      <c r="N570" s="34"/>
      <c r="O570" s="41"/>
      <c r="P570" s="35"/>
      <c r="Q570" s="34"/>
      <c r="R570" s="37"/>
      <c r="S570" s="35"/>
      <c r="T570" s="34"/>
      <c r="U570" s="37"/>
      <c r="V570" s="35"/>
      <c r="W570" s="34"/>
      <c r="X570" s="37"/>
      <c r="Y570" s="35"/>
      <c r="Z570" s="34"/>
      <c r="AA570" s="37"/>
      <c r="AB570" s="35"/>
      <c r="AC570" s="34"/>
      <c r="AD570" s="37"/>
      <c r="AE570" s="35"/>
      <c r="AF570" s="34"/>
      <c r="AG570" s="37"/>
      <c r="AH570" s="35"/>
      <c r="AI570" s="34"/>
      <c r="AJ570" s="37"/>
      <c r="AK570" s="35"/>
      <c r="AL570" s="34"/>
      <c r="AM570" s="37"/>
      <c r="AN570" s="35"/>
      <c r="AO570" s="34"/>
      <c r="AP570" s="37"/>
      <c r="AQ570" s="35"/>
      <c r="AR570" s="34"/>
      <c r="AS570" s="37"/>
      <c r="AT570" s="35"/>
      <c r="AU570" s="34"/>
      <c r="AV570" s="37"/>
      <c r="AW570" s="35"/>
      <c r="AX570" s="34"/>
      <c r="AY570" s="37"/>
      <c r="AZ570" s="35"/>
      <c r="BA570" s="34"/>
      <c r="BB570" s="37"/>
      <c r="BC5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0" s="7"/>
      <c r="BF570" t="str">
        <f>IF(Table1[[#This Row],[Date]]="","","&amp;lt;VOUCHER REMOTEID="&amp;""""&amp;$A$11&amp;$A$13&amp;ROW()&amp;""""&amp;" VCHTYPE="""&amp;F570&amp;""" ACTION="""&amp;"Create"&amp;"""&amp;gt;")</f>
        <v/>
      </c>
      <c r="BG570" t="str">
        <f>IF(Table1[[#This Row],[Date]]="","",TEXT(Table1[[#This Row],[Date]],"yyyymmdd"))</f>
        <v/>
      </c>
      <c r="BH570" t="str">
        <f>Table1[[#This Row],[Date2]]</f>
        <v/>
      </c>
      <c r="BI570" t="str">
        <f>IF(Table1[[#This Row],[Date]]="","",Table1[[#This Row],[Voucher Type]])</f>
        <v/>
      </c>
      <c r="BJ570" t="str">
        <f>IF(Table1[[#This Row],[Ref No / Invoice No]]="","",Table1[[#This Row],[Ref No / Invoice No]])</f>
        <v/>
      </c>
      <c r="BK570" t="str">
        <f>IF(Table1[[#This Row],[Voucher No]]="","",Table1[[#This Row],[Voucher No]])</f>
        <v/>
      </c>
      <c r="BL570" t="str">
        <f>IF(Table1[[#This Row],[Date]]="","",Table1[[#This Row],[Narration]])</f>
        <v/>
      </c>
      <c r="BM570" t="str">
        <f>IF(Table1[[#This Row],[Date]]="","",$A$11&amp;$A$13&amp;ROW())</f>
        <v/>
      </c>
      <c r="BN570" t="str">
        <f>IF(Table1[[#This Row],[Date]]="","",$A$13)</f>
        <v/>
      </c>
      <c r="BP570" t="str">
        <f>IF(Table1[[#This Row],[Ledger 1]]="","","No")</f>
        <v/>
      </c>
      <c r="BQ570" t="str">
        <f>IF(Table1[[#This Row],[Date]]="","",IF(Table1[[#This Row],[Effect 1]]="Dr.","Yes","No"))</f>
        <v/>
      </c>
      <c r="BR570" t="str">
        <f>IF(Table1[[#This Row],[Date]]="","",Table1[[#This Row],[Ledger 1]])</f>
        <v/>
      </c>
      <c r="BS570" t="str">
        <f>IF(Table1[[#This Row],[Date]]="","",IF(Table1[[#This Row],[Effect 1]]="Dr.",-Table1[[#This Row],[Amount 1]],Table1[[#This Row],[Amount 1]]))</f>
        <v/>
      </c>
      <c r="BV570" t="str">
        <f>IF(Table1[[#This Row],[Ledger 2]]="","","No")</f>
        <v/>
      </c>
      <c r="BW570" t="str">
        <f>IF(Table1[[#This Row],[Date]]="","",IF(Table1[[#This Row],[Effect 2]]="Dr.","Yes","No"))</f>
        <v/>
      </c>
      <c r="BX570" t="str">
        <f>IF(Table1[[#This Row],[Date]]="","",Table1[[#This Row],[Ledger 2]])</f>
        <v/>
      </c>
      <c r="BY570" t="str">
        <f>IF(Table1[[#This Row],[Date]]="","",IF(Table1[[#This Row],[Effect 2]]="Dr.",-Table1[[#This Row],[Amount 2]],Table1[[#This Row],[Amount 2]]))</f>
        <v/>
      </c>
      <c r="CB570" t="str">
        <f>IF(Table1[[#This Row],[Ledger 3]]="","","No")</f>
        <v/>
      </c>
      <c r="CC570" t="str">
        <f>IF(Table1[[#This Row],[Ledger 3]]="","",IF(Table1[[#This Row],[Effect 3]]="Dr.","Yes","No"))</f>
        <v/>
      </c>
      <c r="CD570" t="str">
        <f>IF(Table1[[#This Row],[Ledger 3]]="","",Table1[[#This Row],[Ledger 3]])</f>
        <v/>
      </c>
      <c r="CE570" t="str">
        <f>IF(Table1[[#This Row],[Ledger 3]]="","",IF(Table1[[#This Row],[Effect 3]]="Dr.",-Table1[[#This Row],[Amount 3]],Table1[[#This Row],[Amount 3]]))</f>
        <v/>
      </c>
      <c r="CH570" t="str">
        <f>IF(Table1[[#This Row],[Ledger 4]]="","","No")</f>
        <v/>
      </c>
      <c r="CI570" t="str">
        <f>IF(Table1[[#This Row],[Ledger 4]]="","",IF(Table1[[#This Row],[Effect 4]]="Dr.","Yes","No"))</f>
        <v/>
      </c>
      <c r="CJ570" t="str">
        <f>IF(Table1[[#This Row],[Ledger 4]]="","",Table1[[#This Row],[Ledger 4]])</f>
        <v/>
      </c>
      <c r="CK570" t="str">
        <f>IF(Table1[[#This Row],[Ledger 4]]="","",IF(Table1[[#This Row],[Effect 4]]="Dr.",-Table1[[#This Row],[Amount 4]],Table1[[#This Row],[Amount 4]]))</f>
        <v/>
      </c>
      <c r="CN570" t="str">
        <f>IF(Table1[[#This Row],[Ledger 5]]="","","No")</f>
        <v/>
      </c>
      <c r="CO570" t="str">
        <f>IF(Table1[[#This Row],[Ledger 5]]="","",IF(Table1[[#This Row],[Effect 5]]="Dr.","Yes","No"))</f>
        <v/>
      </c>
      <c r="CP570" t="str">
        <f>IF(Table1[[#This Row],[Ledger 5]]="","",Table1[[#This Row],[Ledger 5]])</f>
        <v/>
      </c>
      <c r="CQ570" t="str">
        <f>IF(Table1[[#This Row],[Ledger 5]]="","",IF(Table1[[#This Row],[Effect 5]]="Dr.",-Table1[[#This Row],[Amount 5]],Table1[[#This Row],[Amount 5]]))</f>
        <v/>
      </c>
      <c r="CT570" t="str">
        <f>IF(Table1[[#This Row],[Ledger 6]]="","","No")</f>
        <v/>
      </c>
      <c r="CU570" t="str">
        <f>IF(Table1[[#This Row],[Ledger 6]]="","",IF(Table1[[#This Row],[Effect 6]]="Dr.","Yes","No"))</f>
        <v/>
      </c>
      <c r="CV570" t="str">
        <f>IF(Table1[[#This Row],[Ledger 6]]="","",Table1[[#This Row],[Ledger 6]])</f>
        <v/>
      </c>
      <c r="CW570" t="str">
        <f>IF(Table1[[#This Row],[Ledger 6]]="","",IF(Table1[[#This Row],[Effect 6]]="Dr.",-Table1[[#This Row],[Amount 6]],Table1[[#This Row],[Amount 6]]))</f>
        <v/>
      </c>
      <c r="CZ570" t="str">
        <f>IF(Table1[[#This Row],[Ledger 7]]="","","No")</f>
        <v/>
      </c>
      <c r="DA570" t="str">
        <f>IF(Table1[[#This Row],[Ledger 7]]="","",IF(Table1[[#This Row],[Effect 7]]="Dr.","Yes","No"))</f>
        <v/>
      </c>
      <c r="DB570" t="str">
        <f>IF(Table1[[#This Row],[Ledger 7]]="","",Table1[[#This Row],[Ledger 7]])</f>
        <v/>
      </c>
      <c r="DC570" t="str">
        <f>IF(Table1[[#This Row],[Ledger 7]]="","",IF(Table1[[#This Row],[Effect 7]]="Dr.",-Table1[[#This Row],[Amount 7]],Table1[[#This Row],[Amount 7]]))</f>
        <v/>
      </c>
      <c r="DF570" t="str">
        <f>IF(Table1[[#This Row],[Ledger 8]]="","","No")</f>
        <v/>
      </c>
      <c r="DG570" t="str">
        <f>IF(Table1[[#This Row],[Ledger 8]]="","",IF(Table1[[#This Row],[Effect 8]]="Dr.","Yes","No"))</f>
        <v/>
      </c>
      <c r="DH570" t="str">
        <f>IF(Table1[[#This Row],[Ledger 8]]="","",Table1[[#This Row],[Ledger 8]])</f>
        <v/>
      </c>
      <c r="DI570" t="str">
        <f>IF(Table1[[#This Row],[Ledger 8]]="","",IF(Table1[[#This Row],[Effect 8]]="Dr.",-Table1[[#This Row],[Amount 8]],Table1[[#This Row],[Amount 8]]))</f>
        <v/>
      </c>
      <c r="DL570" t="str">
        <f>IF(Table1[[#This Row],[Ledger 9]]="","","No")</f>
        <v/>
      </c>
      <c r="DM570" t="str">
        <f>IF(Table1[[#This Row],[Ledger 9]]="","",IF(Table1[[#This Row],[Effect 9]]="Dr.","Yes","No"))</f>
        <v/>
      </c>
      <c r="DN570" t="str">
        <f>IF(Table1[[#This Row],[Ledger 9]]="","",Table1[[#This Row],[Ledger 9]])</f>
        <v/>
      </c>
      <c r="DO570" t="str">
        <f>IF(Table1[[#This Row],[Ledger 9]]="","",IF(Table1[[#This Row],[Effect 9]]="Dr.",-Table1[[#This Row],[Amount 9]],Table1[[#This Row],[Amount 9]]))</f>
        <v/>
      </c>
      <c r="DR570" t="str">
        <f>IF(Table1[[#This Row],[Ledger 10]]="","","No")</f>
        <v/>
      </c>
      <c r="DS570" t="str">
        <f>IF(Table1[[#This Row],[Ledger 10]]="","",IF(Table1[[#This Row],[Effect 10]]="Dr.","Yes","No"))</f>
        <v/>
      </c>
      <c r="DT570" t="str">
        <f>IF(Table1[[#This Row],[Ledger 10]]="","",Table1[[#This Row],[Ledger 10]])</f>
        <v/>
      </c>
      <c r="DU570" t="str">
        <f>IF(Table1[[#This Row],[Ledger 10]]="","",IF(Table1[[#This Row],[Effect 10]]="Dr.",-Table1[[#This Row],[Amount 10]],Table1[[#This Row],[Amount 10]]))</f>
        <v/>
      </c>
      <c r="DX570" t="str">
        <f>IF(Table1[[#This Row],[Ledger 11]]="","","No")</f>
        <v/>
      </c>
      <c r="DY570" t="str">
        <f>IF(Table1[[#This Row],[Ledger 11]]="","",IF(Table1[[#This Row],[Effect 11]]="Dr.","Yes","No"))</f>
        <v/>
      </c>
      <c r="DZ570" t="str">
        <f>IF(Table1[[#This Row],[Ledger 11]]="","",Table1[[#This Row],[Ledger 11]])</f>
        <v/>
      </c>
      <c r="EA570" t="str">
        <f>IF(Table1[[#This Row],[Ledger 11]]="","",IF(Table1[[#This Row],[Effect 11]]="Dr.",-Table1[[#This Row],[Amount 11]],Table1[[#This Row],[Amount 11]]))</f>
        <v/>
      </c>
      <c r="ED570" t="str">
        <f>IF(Table1[[#This Row],[Ledger 12]]="","","No")</f>
        <v/>
      </c>
      <c r="EE570" t="str">
        <f>IF(Table1[[#This Row],[Ledger 12]]="","",IF(Table1[[#This Row],[Effect 12]]="Dr.","Yes","No"))</f>
        <v/>
      </c>
      <c r="EF570" t="str">
        <f>IF(Table1[[#This Row],[Ledger 12]]="","",Table1[[#This Row],[Ledger 12]])</f>
        <v/>
      </c>
      <c r="EG570" t="str">
        <f>IF(Table1[[#This Row],[Ledger 12]]="","",IF(Table1[[#This Row],[Effect 12]]="Dr.",-Table1[[#This Row],[Amount 12]],Table1[[#This Row],[Amount 12]]))</f>
        <v/>
      </c>
      <c r="EJ570" t="str">
        <f>IF(Table1[[#This Row],[Ledger 13]]="","","No")</f>
        <v/>
      </c>
      <c r="EK570" t="str">
        <f>IF(Table1[[#This Row],[Ledger 13]]="","",IF(Table1[[#This Row],[Effect 13]]="Dr.","Yes","No"))</f>
        <v/>
      </c>
      <c r="EL570" t="str">
        <f>IF(Table1[[#This Row],[Ledger 13]]="","",Table1[[#This Row],[Ledger 13]])</f>
        <v/>
      </c>
      <c r="EM570" t="str">
        <f>IF(Table1[[#This Row],[Ledger 13]]="","",IF(Table1[[#This Row],[Effect 13]]="Dr.",-Table1[[#This Row],[Amount 13]],Table1[[#This Row],[Amount 13]]))</f>
        <v/>
      </c>
      <c r="EP570" t="str">
        <f>IF(Table1[[#This Row],[Ledger 14]]="","","No")</f>
        <v/>
      </c>
      <c r="EQ570" t="str">
        <f>IF(Table1[[#This Row],[Ledger 14]]="","",IF(Table1[[#This Row],[Effect 14]]="Dr.","Yes","No"))</f>
        <v/>
      </c>
      <c r="ER570" t="str">
        <f>IF(Table1[[#This Row],[Ledger 14]]="","",Table1[[#This Row],[Ledger 14]])</f>
        <v/>
      </c>
      <c r="ES570" t="str">
        <f>IF(Table1[[#This Row],[Ledger 14]]="","",IF(Table1[[#This Row],[Effect 14]]="Dr.",-Table1[[#This Row],[Amount 14]],Table1[[#This Row],[Amount 14]]))</f>
        <v/>
      </c>
      <c r="EV570" t="str">
        <f>IF(Table1[[#This Row],[Ledger 15]]="","","No")</f>
        <v/>
      </c>
      <c r="EW570" t="str">
        <f>IF(Table1[[#This Row],[Ledger 15]]="","",IF(Table1[[#This Row],[Effect 15]]="Dr.","Yes","No"))</f>
        <v/>
      </c>
      <c r="EX570" t="str">
        <f>IF(Table1[[#This Row],[Ledger 15]]="","",Table1[[#This Row],[Ledger 15]])</f>
        <v/>
      </c>
      <c r="EY570" t="str">
        <f>IF(Table1[[#This Row],[Ledger 15]]="","",IF(Table1[[#This Row],[Effect 15]]="Dr.",-Table1[[#This Row],[Amount 15]],Table1[[#This Row],[Amount 15]]))</f>
        <v/>
      </c>
      <c r="FD5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0">
        <f>IF(Table1[[#This Row],[Date]]="",0,IF(AND(Table1[[#This Row],[Date]]&gt;=$FE$2,Table1[[#This Row],[Date]]&lt;=$FE$3),0,1))</f>
        <v>0</v>
      </c>
      <c r="FF570">
        <f>IF(Table1[[#This Row],[Date]]="",0,IF(TYPE(VLOOKUP(Table1[[#This Row],[Voucher Type]],Table1[[#All],[Voucher Type Master]],1,FALSE))=16,1,0))</f>
        <v>0</v>
      </c>
      <c r="FG570">
        <f>IF(TYPE(IF(Table1[[#This Row],[Date]]="",0,IF(VLOOKUP(Table1[[#This Row],[Voucher Type]],$FY$5:$FZ$13,2,0)=Table1[[#This Row],[Effect 1]],0,1)))=16,1,0)</f>
        <v>0</v>
      </c>
      <c r="FH5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0">
        <f>IF(LEN(Table1[[#This Row],[Ledger 1]])&gt;0,IF(TYPE(VLOOKUP(Table1[[#This Row],[Ledger 1]],GZ:GZ,1,0))=16,1,0),0)</f>
        <v>0</v>
      </c>
      <c r="FJ570">
        <f>IF(LEN(Table1[[#This Row],[Ledger 2]])&gt;0,IF(TYPE(VLOOKUP(Table1[[#This Row],[Ledger 2]],GZ:GZ,1,0))=16,1,0),0)</f>
        <v>0</v>
      </c>
      <c r="FK570">
        <f>IF(LEN(Table1[[#This Row],[Ledger 3]])&gt;0,IF(TYPE(VLOOKUP(Table1[[#This Row],[Ledger 3]],GZ:GZ,1,0))=16,1,0),0)</f>
        <v>0</v>
      </c>
      <c r="FL570">
        <f>IF(LEN(Table1[[#This Row],[Ledger 4]])&gt;0,IF(TYPE(VLOOKUP(Table1[[#This Row],[Ledger 4]],GZ:GZ,1,0))=16,1,0),0)</f>
        <v>0</v>
      </c>
      <c r="FM570">
        <f>IF(LEN(Table1[[#This Row],[Ledger 5]])&gt;0,IF(TYPE(VLOOKUP(Table1[[#This Row],[Ledger 5]],GZ:GZ,1,0))=16,1,0),0)</f>
        <v>0</v>
      </c>
      <c r="FN570">
        <f>IF(LEN(Table1[[#This Row],[Ledger 6]])&gt;0,IF(TYPE(VLOOKUP(Table1[[#This Row],[Ledger 6]],$GZ:$GZ,1,0))=16,1,0),0)</f>
        <v>0</v>
      </c>
      <c r="FO570">
        <f>IF(LEN(Table1[[#This Row],[Ledger 7]])&gt;0,IF(TYPE(VLOOKUP(Table1[[#This Row],[Ledger 7]],$GZ:$GZ,1,0))=16,1,0),0)</f>
        <v>0</v>
      </c>
      <c r="FP570">
        <f>IF(LEN(Table1[[#This Row],[Ledger 8]])&gt;0,IF(TYPE(VLOOKUP(Table1[[#This Row],[Ledger 8]],$GZ:$GZ,1,0))=16,1,0),0)</f>
        <v>0</v>
      </c>
      <c r="FQ570">
        <f>IF(LEN(Table1[[#This Row],[Ledger 9]])&gt;0,IF(TYPE(VLOOKUP(Table1[[#This Row],[Ledger 9]],$GZ:$GZ,1,0))=16,1,0),0)</f>
        <v>0</v>
      </c>
      <c r="FR570">
        <f>IF(LEN(Table1[[#This Row],[Ledger 10]])&gt;0,IF(TYPE(VLOOKUP(Table1[[#This Row],[Ledger 10]],$GZ:$GZ,1,0))=16,1,0),0)</f>
        <v>0</v>
      </c>
      <c r="FS570">
        <f>IF(LEN(Table1[[#This Row],[Ledger 11]])&gt;0,IF(TYPE(VLOOKUP(Table1[[#This Row],[Ledger 11]],$GZ:$GZ,1,0))=16,1,0),0)</f>
        <v>0</v>
      </c>
      <c r="FT570">
        <f>IF(LEN(Table1[[#This Row],[Ledger 12]])&gt;0,IF(TYPE(VLOOKUP(Table1[[#This Row],[Ledger 12]],$GZ:$GZ,1,0))=16,1,0),0)</f>
        <v>0</v>
      </c>
      <c r="FU570">
        <f>IF(LEN(Table1[[#This Row],[Ledger 13]])&gt;0,IF(TYPE(VLOOKUP(Table1[[#This Row],[Ledger 13]],$GZ:$GZ,1,0))=16,1,0),0)</f>
        <v>0</v>
      </c>
      <c r="FV570">
        <f>IF(LEN(Table1[[#This Row],[Ledger 14]])&gt;0,IF(TYPE(VLOOKUP(Table1[[#This Row],[Ledger 14]],$GZ:$GZ,1,0))=16,1,0),0)</f>
        <v>0</v>
      </c>
      <c r="FW570">
        <f>IF(LEN(Table1[[#This Row],[Ledger 15]])&gt;0,IF(TYPE(VLOOKUP(Table1[[#This Row],[Ledger 15]],$GZ:$GZ,1,0))=16,1,0),0)</f>
        <v>0</v>
      </c>
    </row>
    <row r="571" spans="4:179" ht="33" customHeight="1" x14ac:dyDescent="0.45">
      <c r="D571" s="8">
        <f t="shared" si="17"/>
        <v>566</v>
      </c>
      <c r="E571" s="32"/>
      <c r="F571" s="34"/>
      <c r="G571" s="34"/>
      <c r="H571" s="34"/>
      <c r="I571" s="34"/>
      <c r="J571" s="38"/>
      <c r="K571" s="33"/>
      <c r="L571" s="36"/>
      <c r="M571" s="35"/>
      <c r="N571" s="34"/>
      <c r="O571" s="41"/>
      <c r="P571" s="35"/>
      <c r="Q571" s="34"/>
      <c r="R571" s="37"/>
      <c r="S571" s="35"/>
      <c r="T571" s="34"/>
      <c r="U571" s="37"/>
      <c r="V571" s="35"/>
      <c r="W571" s="34"/>
      <c r="X571" s="37"/>
      <c r="Y571" s="35"/>
      <c r="Z571" s="34"/>
      <c r="AA571" s="37"/>
      <c r="AB571" s="35"/>
      <c r="AC571" s="34"/>
      <c r="AD571" s="37"/>
      <c r="AE571" s="35"/>
      <c r="AF571" s="34"/>
      <c r="AG571" s="37"/>
      <c r="AH571" s="35"/>
      <c r="AI571" s="34"/>
      <c r="AJ571" s="37"/>
      <c r="AK571" s="35"/>
      <c r="AL571" s="34"/>
      <c r="AM571" s="37"/>
      <c r="AN571" s="35"/>
      <c r="AO571" s="34"/>
      <c r="AP571" s="37"/>
      <c r="AQ571" s="35"/>
      <c r="AR571" s="34"/>
      <c r="AS571" s="37"/>
      <c r="AT571" s="35"/>
      <c r="AU571" s="34"/>
      <c r="AV571" s="37"/>
      <c r="AW571" s="35"/>
      <c r="AX571" s="34"/>
      <c r="AY571" s="37"/>
      <c r="AZ571" s="35"/>
      <c r="BA571" s="34"/>
      <c r="BB571" s="37"/>
      <c r="BC5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1" s="7"/>
      <c r="BF571" t="str">
        <f>IF(Table1[[#This Row],[Date]]="","","&amp;lt;VOUCHER REMOTEID="&amp;""""&amp;$A$11&amp;$A$13&amp;ROW()&amp;""""&amp;" VCHTYPE="""&amp;F571&amp;""" ACTION="""&amp;"Create"&amp;"""&amp;gt;")</f>
        <v/>
      </c>
      <c r="BG571" t="str">
        <f>IF(Table1[[#This Row],[Date]]="","",TEXT(Table1[[#This Row],[Date]],"yyyymmdd"))</f>
        <v/>
      </c>
      <c r="BH571" t="str">
        <f>Table1[[#This Row],[Date2]]</f>
        <v/>
      </c>
      <c r="BI571" t="str">
        <f>IF(Table1[[#This Row],[Date]]="","",Table1[[#This Row],[Voucher Type]])</f>
        <v/>
      </c>
      <c r="BJ571" t="str">
        <f>IF(Table1[[#This Row],[Ref No / Invoice No]]="","",Table1[[#This Row],[Ref No / Invoice No]])</f>
        <v/>
      </c>
      <c r="BK571" t="str">
        <f>IF(Table1[[#This Row],[Voucher No]]="","",Table1[[#This Row],[Voucher No]])</f>
        <v/>
      </c>
      <c r="BL571" t="str">
        <f>IF(Table1[[#This Row],[Date]]="","",Table1[[#This Row],[Narration]])</f>
        <v/>
      </c>
      <c r="BM571" t="str">
        <f>IF(Table1[[#This Row],[Date]]="","",$A$11&amp;$A$13&amp;ROW())</f>
        <v/>
      </c>
      <c r="BN571" t="str">
        <f>IF(Table1[[#This Row],[Date]]="","",$A$13)</f>
        <v/>
      </c>
      <c r="BP571" t="str">
        <f>IF(Table1[[#This Row],[Ledger 1]]="","","No")</f>
        <v/>
      </c>
      <c r="BQ571" t="str">
        <f>IF(Table1[[#This Row],[Date]]="","",IF(Table1[[#This Row],[Effect 1]]="Dr.","Yes","No"))</f>
        <v/>
      </c>
      <c r="BR571" t="str">
        <f>IF(Table1[[#This Row],[Date]]="","",Table1[[#This Row],[Ledger 1]])</f>
        <v/>
      </c>
      <c r="BS571" t="str">
        <f>IF(Table1[[#This Row],[Date]]="","",IF(Table1[[#This Row],[Effect 1]]="Dr.",-Table1[[#This Row],[Amount 1]],Table1[[#This Row],[Amount 1]]))</f>
        <v/>
      </c>
      <c r="BV571" t="str">
        <f>IF(Table1[[#This Row],[Ledger 2]]="","","No")</f>
        <v/>
      </c>
      <c r="BW571" t="str">
        <f>IF(Table1[[#This Row],[Date]]="","",IF(Table1[[#This Row],[Effect 2]]="Dr.","Yes","No"))</f>
        <v/>
      </c>
      <c r="BX571" t="str">
        <f>IF(Table1[[#This Row],[Date]]="","",Table1[[#This Row],[Ledger 2]])</f>
        <v/>
      </c>
      <c r="BY571" t="str">
        <f>IF(Table1[[#This Row],[Date]]="","",IF(Table1[[#This Row],[Effect 2]]="Dr.",-Table1[[#This Row],[Amount 2]],Table1[[#This Row],[Amount 2]]))</f>
        <v/>
      </c>
      <c r="CB571" t="str">
        <f>IF(Table1[[#This Row],[Ledger 3]]="","","No")</f>
        <v/>
      </c>
      <c r="CC571" t="str">
        <f>IF(Table1[[#This Row],[Ledger 3]]="","",IF(Table1[[#This Row],[Effect 3]]="Dr.","Yes","No"))</f>
        <v/>
      </c>
      <c r="CD571" t="str">
        <f>IF(Table1[[#This Row],[Ledger 3]]="","",Table1[[#This Row],[Ledger 3]])</f>
        <v/>
      </c>
      <c r="CE571" t="str">
        <f>IF(Table1[[#This Row],[Ledger 3]]="","",IF(Table1[[#This Row],[Effect 3]]="Dr.",-Table1[[#This Row],[Amount 3]],Table1[[#This Row],[Amount 3]]))</f>
        <v/>
      </c>
      <c r="CH571" t="str">
        <f>IF(Table1[[#This Row],[Ledger 4]]="","","No")</f>
        <v/>
      </c>
      <c r="CI571" t="str">
        <f>IF(Table1[[#This Row],[Ledger 4]]="","",IF(Table1[[#This Row],[Effect 4]]="Dr.","Yes","No"))</f>
        <v/>
      </c>
      <c r="CJ571" t="str">
        <f>IF(Table1[[#This Row],[Ledger 4]]="","",Table1[[#This Row],[Ledger 4]])</f>
        <v/>
      </c>
      <c r="CK571" t="str">
        <f>IF(Table1[[#This Row],[Ledger 4]]="","",IF(Table1[[#This Row],[Effect 4]]="Dr.",-Table1[[#This Row],[Amount 4]],Table1[[#This Row],[Amount 4]]))</f>
        <v/>
      </c>
      <c r="CN571" t="str">
        <f>IF(Table1[[#This Row],[Ledger 5]]="","","No")</f>
        <v/>
      </c>
      <c r="CO571" t="str">
        <f>IF(Table1[[#This Row],[Ledger 5]]="","",IF(Table1[[#This Row],[Effect 5]]="Dr.","Yes","No"))</f>
        <v/>
      </c>
      <c r="CP571" t="str">
        <f>IF(Table1[[#This Row],[Ledger 5]]="","",Table1[[#This Row],[Ledger 5]])</f>
        <v/>
      </c>
      <c r="CQ571" t="str">
        <f>IF(Table1[[#This Row],[Ledger 5]]="","",IF(Table1[[#This Row],[Effect 5]]="Dr.",-Table1[[#This Row],[Amount 5]],Table1[[#This Row],[Amount 5]]))</f>
        <v/>
      </c>
      <c r="CT571" t="str">
        <f>IF(Table1[[#This Row],[Ledger 6]]="","","No")</f>
        <v/>
      </c>
      <c r="CU571" t="str">
        <f>IF(Table1[[#This Row],[Ledger 6]]="","",IF(Table1[[#This Row],[Effect 6]]="Dr.","Yes","No"))</f>
        <v/>
      </c>
      <c r="CV571" t="str">
        <f>IF(Table1[[#This Row],[Ledger 6]]="","",Table1[[#This Row],[Ledger 6]])</f>
        <v/>
      </c>
      <c r="CW571" t="str">
        <f>IF(Table1[[#This Row],[Ledger 6]]="","",IF(Table1[[#This Row],[Effect 6]]="Dr.",-Table1[[#This Row],[Amount 6]],Table1[[#This Row],[Amount 6]]))</f>
        <v/>
      </c>
      <c r="CZ571" t="str">
        <f>IF(Table1[[#This Row],[Ledger 7]]="","","No")</f>
        <v/>
      </c>
      <c r="DA571" t="str">
        <f>IF(Table1[[#This Row],[Ledger 7]]="","",IF(Table1[[#This Row],[Effect 7]]="Dr.","Yes","No"))</f>
        <v/>
      </c>
      <c r="DB571" t="str">
        <f>IF(Table1[[#This Row],[Ledger 7]]="","",Table1[[#This Row],[Ledger 7]])</f>
        <v/>
      </c>
      <c r="DC571" t="str">
        <f>IF(Table1[[#This Row],[Ledger 7]]="","",IF(Table1[[#This Row],[Effect 7]]="Dr.",-Table1[[#This Row],[Amount 7]],Table1[[#This Row],[Amount 7]]))</f>
        <v/>
      </c>
      <c r="DF571" t="str">
        <f>IF(Table1[[#This Row],[Ledger 8]]="","","No")</f>
        <v/>
      </c>
      <c r="DG571" t="str">
        <f>IF(Table1[[#This Row],[Ledger 8]]="","",IF(Table1[[#This Row],[Effect 8]]="Dr.","Yes","No"))</f>
        <v/>
      </c>
      <c r="DH571" t="str">
        <f>IF(Table1[[#This Row],[Ledger 8]]="","",Table1[[#This Row],[Ledger 8]])</f>
        <v/>
      </c>
      <c r="DI571" t="str">
        <f>IF(Table1[[#This Row],[Ledger 8]]="","",IF(Table1[[#This Row],[Effect 8]]="Dr.",-Table1[[#This Row],[Amount 8]],Table1[[#This Row],[Amount 8]]))</f>
        <v/>
      </c>
      <c r="DL571" t="str">
        <f>IF(Table1[[#This Row],[Ledger 9]]="","","No")</f>
        <v/>
      </c>
      <c r="DM571" t="str">
        <f>IF(Table1[[#This Row],[Ledger 9]]="","",IF(Table1[[#This Row],[Effect 9]]="Dr.","Yes","No"))</f>
        <v/>
      </c>
      <c r="DN571" t="str">
        <f>IF(Table1[[#This Row],[Ledger 9]]="","",Table1[[#This Row],[Ledger 9]])</f>
        <v/>
      </c>
      <c r="DO571" t="str">
        <f>IF(Table1[[#This Row],[Ledger 9]]="","",IF(Table1[[#This Row],[Effect 9]]="Dr.",-Table1[[#This Row],[Amount 9]],Table1[[#This Row],[Amount 9]]))</f>
        <v/>
      </c>
      <c r="DR571" t="str">
        <f>IF(Table1[[#This Row],[Ledger 10]]="","","No")</f>
        <v/>
      </c>
      <c r="DS571" t="str">
        <f>IF(Table1[[#This Row],[Ledger 10]]="","",IF(Table1[[#This Row],[Effect 10]]="Dr.","Yes","No"))</f>
        <v/>
      </c>
      <c r="DT571" t="str">
        <f>IF(Table1[[#This Row],[Ledger 10]]="","",Table1[[#This Row],[Ledger 10]])</f>
        <v/>
      </c>
      <c r="DU571" t="str">
        <f>IF(Table1[[#This Row],[Ledger 10]]="","",IF(Table1[[#This Row],[Effect 10]]="Dr.",-Table1[[#This Row],[Amount 10]],Table1[[#This Row],[Amount 10]]))</f>
        <v/>
      </c>
      <c r="DX571" t="str">
        <f>IF(Table1[[#This Row],[Ledger 11]]="","","No")</f>
        <v/>
      </c>
      <c r="DY571" t="str">
        <f>IF(Table1[[#This Row],[Ledger 11]]="","",IF(Table1[[#This Row],[Effect 11]]="Dr.","Yes","No"))</f>
        <v/>
      </c>
      <c r="DZ571" t="str">
        <f>IF(Table1[[#This Row],[Ledger 11]]="","",Table1[[#This Row],[Ledger 11]])</f>
        <v/>
      </c>
      <c r="EA571" t="str">
        <f>IF(Table1[[#This Row],[Ledger 11]]="","",IF(Table1[[#This Row],[Effect 11]]="Dr.",-Table1[[#This Row],[Amount 11]],Table1[[#This Row],[Amount 11]]))</f>
        <v/>
      </c>
      <c r="ED571" t="str">
        <f>IF(Table1[[#This Row],[Ledger 12]]="","","No")</f>
        <v/>
      </c>
      <c r="EE571" t="str">
        <f>IF(Table1[[#This Row],[Ledger 12]]="","",IF(Table1[[#This Row],[Effect 12]]="Dr.","Yes","No"))</f>
        <v/>
      </c>
      <c r="EF571" t="str">
        <f>IF(Table1[[#This Row],[Ledger 12]]="","",Table1[[#This Row],[Ledger 12]])</f>
        <v/>
      </c>
      <c r="EG571" t="str">
        <f>IF(Table1[[#This Row],[Ledger 12]]="","",IF(Table1[[#This Row],[Effect 12]]="Dr.",-Table1[[#This Row],[Amount 12]],Table1[[#This Row],[Amount 12]]))</f>
        <v/>
      </c>
      <c r="EJ571" t="str">
        <f>IF(Table1[[#This Row],[Ledger 13]]="","","No")</f>
        <v/>
      </c>
      <c r="EK571" t="str">
        <f>IF(Table1[[#This Row],[Ledger 13]]="","",IF(Table1[[#This Row],[Effect 13]]="Dr.","Yes","No"))</f>
        <v/>
      </c>
      <c r="EL571" t="str">
        <f>IF(Table1[[#This Row],[Ledger 13]]="","",Table1[[#This Row],[Ledger 13]])</f>
        <v/>
      </c>
      <c r="EM571" t="str">
        <f>IF(Table1[[#This Row],[Ledger 13]]="","",IF(Table1[[#This Row],[Effect 13]]="Dr.",-Table1[[#This Row],[Amount 13]],Table1[[#This Row],[Amount 13]]))</f>
        <v/>
      </c>
      <c r="EP571" t="str">
        <f>IF(Table1[[#This Row],[Ledger 14]]="","","No")</f>
        <v/>
      </c>
      <c r="EQ571" t="str">
        <f>IF(Table1[[#This Row],[Ledger 14]]="","",IF(Table1[[#This Row],[Effect 14]]="Dr.","Yes","No"))</f>
        <v/>
      </c>
      <c r="ER571" t="str">
        <f>IF(Table1[[#This Row],[Ledger 14]]="","",Table1[[#This Row],[Ledger 14]])</f>
        <v/>
      </c>
      <c r="ES571" t="str">
        <f>IF(Table1[[#This Row],[Ledger 14]]="","",IF(Table1[[#This Row],[Effect 14]]="Dr.",-Table1[[#This Row],[Amount 14]],Table1[[#This Row],[Amount 14]]))</f>
        <v/>
      </c>
      <c r="EV571" t="str">
        <f>IF(Table1[[#This Row],[Ledger 15]]="","","No")</f>
        <v/>
      </c>
      <c r="EW571" t="str">
        <f>IF(Table1[[#This Row],[Ledger 15]]="","",IF(Table1[[#This Row],[Effect 15]]="Dr.","Yes","No"))</f>
        <v/>
      </c>
      <c r="EX571" t="str">
        <f>IF(Table1[[#This Row],[Ledger 15]]="","",Table1[[#This Row],[Ledger 15]])</f>
        <v/>
      </c>
      <c r="EY571" t="str">
        <f>IF(Table1[[#This Row],[Ledger 15]]="","",IF(Table1[[#This Row],[Effect 15]]="Dr.",-Table1[[#This Row],[Amount 15]],Table1[[#This Row],[Amount 15]]))</f>
        <v/>
      </c>
      <c r="FD5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1">
        <f>IF(Table1[[#This Row],[Date]]="",0,IF(AND(Table1[[#This Row],[Date]]&gt;=$FE$2,Table1[[#This Row],[Date]]&lt;=$FE$3),0,1))</f>
        <v>0</v>
      </c>
      <c r="FF571">
        <f>IF(Table1[[#This Row],[Date]]="",0,IF(TYPE(VLOOKUP(Table1[[#This Row],[Voucher Type]],Table1[[#All],[Voucher Type Master]],1,FALSE))=16,1,0))</f>
        <v>0</v>
      </c>
      <c r="FG571">
        <f>IF(TYPE(IF(Table1[[#This Row],[Date]]="",0,IF(VLOOKUP(Table1[[#This Row],[Voucher Type]],$FY$5:$FZ$13,2,0)=Table1[[#This Row],[Effect 1]],0,1)))=16,1,0)</f>
        <v>0</v>
      </c>
      <c r="FH5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1">
        <f>IF(LEN(Table1[[#This Row],[Ledger 1]])&gt;0,IF(TYPE(VLOOKUP(Table1[[#This Row],[Ledger 1]],GZ:GZ,1,0))=16,1,0),0)</f>
        <v>0</v>
      </c>
      <c r="FJ571">
        <f>IF(LEN(Table1[[#This Row],[Ledger 2]])&gt;0,IF(TYPE(VLOOKUP(Table1[[#This Row],[Ledger 2]],GZ:GZ,1,0))=16,1,0),0)</f>
        <v>0</v>
      </c>
      <c r="FK571">
        <f>IF(LEN(Table1[[#This Row],[Ledger 3]])&gt;0,IF(TYPE(VLOOKUP(Table1[[#This Row],[Ledger 3]],GZ:GZ,1,0))=16,1,0),0)</f>
        <v>0</v>
      </c>
      <c r="FL571">
        <f>IF(LEN(Table1[[#This Row],[Ledger 4]])&gt;0,IF(TYPE(VLOOKUP(Table1[[#This Row],[Ledger 4]],GZ:GZ,1,0))=16,1,0),0)</f>
        <v>0</v>
      </c>
      <c r="FM571">
        <f>IF(LEN(Table1[[#This Row],[Ledger 5]])&gt;0,IF(TYPE(VLOOKUP(Table1[[#This Row],[Ledger 5]],GZ:GZ,1,0))=16,1,0),0)</f>
        <v>0</v>
      </c>
      <c r="FN571">
        <f>IF(LEN(Table1[[#This Row],[Ledger 6]])&gt;0,IF(TYPE(VLOOKUP(Table1[[#This Row],[Ledger 6]],$GZ:$GZ,1,0))=16,1,0),0)</f>
        <v>0</v>
      </c>
      <c r="FO571">
        <f>IF(LEN(Table1[[#This Row],[Ledger 7]])&gt;0,IF(TYPE(VLOOKUP(Table1[[#This Row],[Ledger 7]],$GZ:$GZ,1,0))=16,1,0),0)</f>
        <v>0</v>
      </c>
      <c r="FP571">
        <f>IF(LEN(Table1[[#This Row],[Ledger 8]])&gt;0,IF(TYPE(VLOOKUP(Table1[[#This Row],[Ledger 8]],$GZ:$GZ,1,0))=16,1,0),0)</f>
        <v>0</v>
      </c>
      <c r="FQ571">
        <f>IF(LEN(Table1[[#This Row],[Ledger 9]])&gt;0,IF(TYPE(VLOOKUP(Table1[[#This Row],[Ledger 9]],$GZ:$GZ,1,0))=16,1,0),0)</f>
        <v>0</v>
      </c>
      <c r="FR571">
        <f>IF(LEN(Table1[[#This Row],[Ledger 10]])&gt;0,IF(TYPE(VLOOKUP(Table1[[#This Row],[Ledger 10]],$GZ:$GZ,1,0))=16,1,0),0)</f>
        <v>0</v>
      </c>
      <c r="FS571">
        <f>IF(LEN(Table1[[#This Row],[Ledger 11]])&gt;0,IF(TYPE(VLOOKUP(Table1[[#This Row],[Ledger 11]],$GZ:$GZ,1,0))=16,1,0),0)</f>
        <v>0</v>
      </c>
      <c r="FT571">
        <f>IF(LEN(Table1[[#This Row],[Ledger 12]])&gt;0,IF(TYPE(VLOOKUP(Table1[[#This Row],[Ledger 12]],$GZ:$GZ,1,0))=16,1,0),0)</f>
        <v>0</v>
      </c>
      <c r="FU571">
        <f>IF(LEN(Table1[[#This Row],[Ledger 13]])&gt;0,IF(TYPE(VLOOKUP(Table1[[#This Row],[Ledger 13]],$GZ:$GZ,1,0))=16,1,0),0)</f>
        <v>0</v>
      </c>
      <c r="FV571">
        <f>IF(LEN(Table1[[#This Row],[Ledger 14]])&gt;0,IF(TYPE(VLOOKUP(Table1[[#This Row],[Ledger 14]],$GZ:$GZ,1,0))=16,1,0),0)</f>
        <v>0</v>
      </c>
      <c r="FW571">
        <f>IF(LEN(Table1[[#This Row],[Ledger 15]])&gt;0,IF(TYPE(VLOOKUP(Table1[[#This Row],[Ledger 15]],$GZ:$GZ,1,0))=16,1,0),0)</f>
        <v>0</v>
      </c>
    </row>
    <row r="572" spans="4:179" ht="33" customHeight="1" x14ac:dyDescent="0.45">
      <c r="D572" s="8">
        <f t="shared" si="17"/>
        <v>567</v>
      </c>
      <c r="E572" s="32"/>
      <c r="F572" s="34"/>
      <c r="G572" s="34"/>
      <c r="H572" s="34"/>
      <c r="I572" s="34"/>
      <c r="J572" s="38"/>
      <c r="K572" s="33"/>
      <c r="L572" s="36"/>
      <c r="M572" s="35"/>
      <c r="N572" s="34"/>
      <c r="O572" s="41"/>
      <c r="P572" s="35"/>
      <c r="Q572" s="34"/>
      <c r="R572" s="37"/>
      <c r="S572" s="35"/>
      <c r="T572" s="34"/>
      <c r="U572" s="37"/>
      <c r="V572" s="35"/>
      <c r="W572" s="34"/>
      <c r="X572" s="37"/>
      <c r="Y572" s="35"/>
      <c r="Z572" s="34"/>
      <c r="AA572" s="37"/>
      <c r="AB572" s="35"/>
      <c r="AC572" s="34"/>
      <c r="AD572" s="37"/>
      <c r="AE572" s="35"/>
      <c r="AF572" s="34"/>
      <c r="AG572" s="37"/>
      <c r="AH572" s="35"/>
      <c r="AI572" s="34"/>
      <c r="AJ572" s="37"/>
      <c r="AK572" s="35"/>
      <c r="AL572" s="34"/>
      <c r="AM572" s="37"/>
      <c r="AN572" s="35"/>
      <c r="AO572" s="34"/>
      <c r="AP572" s="37"/>
      <c r="AQ572" s="35"/>
      <c r="AR572" s="34"/>
      <c r="AS572" s="37"/>
      <c r="AT572" s="35"/>
      <c r="AU572" s="34"/>
      <c r="AV572" s="37"/>
      <c r="AW572" s="35"/>
      <c r="AX572" s="34"/>
      <c r="AY572" s="37"/>
      <c r="AZ572" s="35"/>
      <c r="BA572" s="34"/>
      <c r="BB572" s="37"/>
      <c r="BC5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2" s="7"/>
      <c r="BF572" t="str">
        <f>IF(Table1[[#This Row],[Date]]="","","&amp;lt;VOUCHER REMOTEID="&amp;""""&amp;$A$11&amp;$A$13&amp;ROW()&amp;""""&amp;" VCHTYPE="""&amp;F572&amp;""" ACTION="""&amp;"Create"&amp;"""&amp;gt;")</f>
        <v/>
      </c>
      <c r="BG572" t="str">
        <f>IF(Table1[[#This Row],[Date]]="","",TEXT(Table1[[#This Row],[Date]],"yyyymmdd"))</f>
        <v/>
      </c>
      <c r="BH572" t="str">
        <f>Table1[[#This Row],[Date2]]</f>
        <v/>
      </c>
      <c r="BI572" t="str">
        <f>IF(Table1[[#This Row],[Date]]="","",Table1[[#This Row],[Voucher Type]])</f>
        <v/>
      </c>
      <c r="BJ572" t="str">
        <f>IF(Table1[[#This Row],[Ref No / Invoice No]]="","",Table1[[#This Row],[Ref No / Invoice No]])</f>
        <v/>
      </c>
      <c r="BK572" t="str">
        <f>IF(Table1[[#This Row],[Voucher No]]="","",Table1[[#This Row],[Voucher No]])</f>
        <v/>
      </c>
      <c r="BL572" t="str">
        <f>IF(Table1[[#This Row],[Date]]="","",Table1[[#This Row],[Narration]])</f>
        <v/>
      </c>
      <c r="BM572" t="str">
        <f>IF(Table1[[#This Row],[Date]]="","",$A$11&amp;$A$13&amp;ROW())</f>
        <v/>
      </c>
      <c r="BN572" t="str">
        <f>IF(Table1[[#This Row],[Date]]="","",$A$13)</f>
        <v/>
      </c>
      <c r="BP572" t="str">
        <f>IF(Table1[[#This Row],[Ledger 1]]="","","No")</f>
        <v/>
      </c>
      <c r="BQ572" t="str">
        <f>IF(Table1[[#This Row],[Date]]="","",IF(Table1[[#This Row],[Effect 1]]="Dr.","Yes","No"))</f>
        <v/>
      </c>
      <c r="BR572" t="str">
        <f>IF(Table1[[#This Row],[Date]]="","",Table1[[#This Row],[Ledger 1]])</f>
        <v/>
      </c>
      <c r="BS572" t="str">
        <f>IF(Table1[[#This Row],[Date]]="","",IF(Table1[[#This Row],[Effect 1]]="Dr.",-Table1[[#This Row],[Amount 1]],Table1[[#This Row],[Amount 1]]))</f>
        <v/>
      </c>
      <c r="BV572" t="str">
        <f>IF(Table1[[#This Row],[Ledger 2]]="","","No")</f>
        <v/>
      </c>
      <c r="BW572" t="str">
        <f>IF(Table1[[#This Row],[Date]]="","",IF(Table1[[#This Row],[Effect 2]]="Dr.","Yes","No"))</f>
        <v/>
      </c>
      <c r="BX572" t="str">
        <f>IF(Table1[[#This Row],[Date]]="","",Table1[[#This Row],[Ledger 2]])</f>
        <v/>
      </c>
      <c r="BY572" t="str">
        <f>IF(Table1[[#This Row],[Date]]="","",IF(Table1[[#This Row],[Effect 2]]="Dr.",-Table1[[#This Row],[Amount 2]],Table1[[#This Row],[Amount 2]]))</f>
        <v/>
      </c>
      <c r="CB572" t="str">
        <f>IF(Table1[[#This Row],[Ledger 3]]="","","No")</f>
        <v/>
      </c>
      <c r="CC572" t="str">
        <f>IF(Table1[[#This Row],[Ledger 3]]="","",IF(Table1[[#This Row],[Effect 3]]="Dr.","Yes","No"))</f>
        <v/>
      </c>
      <c r="CD572" t="str">
        <f>IF(Table1[[#This Row],[Ledger 3]]="","",Table1[[#This Row],[Ledger 3]])</f>
        <v/>
      </c>
      <c r="CE572" t="str">
        <f>IF(Table1[[#This Row],[Ledger 3]]="","",IF(Table1[[#This Row],[Effect 3]]="Dr.",-Table1[[#This Row],[Amount 3]],Table1[[#This Row],[Amount 3]]))</f>
        <v/>
      </c>
      <c r="CH572" t="str">
        <f>IF(Table1[[#This Row],[Ledger 4]]="","","No")</f>
        <v/>
      </c>
      <c r="CI572" t="str">
        <f>IF(Table1[[#This Row],[Ledger 4]]="","",IF(Table1[[#This Row],[Effect 4]]="Dr.","Yes","No"))</f>
        <v/>
      </c>
      <c r="CJ572" t="str">
        <f>IF(Table1[[#This Row],[Ledger 4]]="","",Table1[[#This Row],[Ledger 4]])</f>
        <v/>
      </c>
      <c r="CK572" t="str">
        <f>IF(Table1[[#This Row],[Ledger 4]]="","",IF(Table1[[#This Row],[Effect 4]]="Dr.",-Table1[[#This Row],[Amount 4]],Table1[[#This Row],[Amount 4]]))</f>
        <v/>
      </c>
      <c r="CN572" t="str">
        <f>IF(Table1[[#This Row],[Ledger 5]]="","","No")</f>
        <v/>
      </c>
      <c r="CO572" t="str">
        <f>IF(Table1[[#This Row],[Ledger 5]]="","",IF(Table1[[#This Row],[Effect 5]]="Dr.","Yes","No"))</f>
        <v/>
      </c>
      <c r="CP572" t="str">
        <f>IF(Table1[[#This Row],[Ledger 5]]="","",Table1[[#This Row],[Ledger 5]])</f>
        <v/>
      </c>
      <c r="CQ572" t="str">
        <f>IF(Table1[[#This Row],[Ledger 5]]="","",IF(Table1[[#This Row],[Effect 5]]="Dr.",-Table1[[#This Row],[Amount 5]],Table1[[#This Row],[Amount 5]]))</f>
        <v/>
      </c>
      <c r="CT572" t="str">
        <f>IF(Table1[[#This Row],[Ledger 6]]="","","No")</f>
        <v/>
      </c>
      <c r="CU572" t="str">
        <f>IF(Table1[[#This Row],[Ledger 6]]="","",IF(Table1[[#This Row],[Effect 6]]="Dr.","Yes","No"))</f>
        <v/>
      </c>
      <c r="CV572" t="str">
        <f>IF(Table1[[#This Row],[Ledger 6]]="","",Table1[[#This Row],[Ledger 6]])</f>
        <v/>
      </c>
      <c r="CW572" t="str">
        <f>IF(Table1[[#This Row],[Ledger 6]]="","",IF(Table1[[#This Row],[Effect 6]]="Dr.",-Table1[[#This Row],[Amount 6]],Table1[[#This Row],[Amount 6]]))</f>
        <v/>
      </c>
      <c r="CZ572" t="str">
        <f>IF(Table1[[#This Row],[Ledger 7]]="","","No")</f>
        <v/>
      </c>
      <c r="DA572" t="str">
        <f>IF(Table1[[#This Row],[Ledger 7]]="","",IF(Table1[[#This Row],[Effect 7]]="Dr.","Yes","No"))</f>
        <v/>
      </c>
      <c r="DB572" t="str">
        <f>IF(Table1[[#This Row],[Ledger 7]]="","",Table1[[#This Row],[Ledger 7]])</f>
        <v/>
      </c>
      <c r="DC572" t="str">
        <f>IF(Table1[[#This Row],[Ledger 7]]="","",IF(Table1[[#This Row],[Effect 7]]="Dr.",-Table1[[#This Row],[Amount 7]],Table1[[#This Row],[Amount 7]]))</f>
        <v/>
      </c>
      <c r="DF572" t="str">
        <f>IF(Table1[[#This Row],[Ledger 8]]="","","No")</f>
        <v/>
      </c>
      <c r="DG572" t="str">
        <f>IF(Table1[[#This Row],[Ledger 8]]="","",IF(Table1[[#This Row],[Effect 8]]="Dr.","Yes","No"))</f>
        <v/>
      </c>
      <c r="DH572" t="str">
        <f>IF(Table1[[#This Row],[Ledger 8]]="","",Table1[[#This Row],[Ledger 8]])</f>
        <v/>
      </c>
      <c r="DI572" t="str">
        <f>IF(Table1[[#This Row],[Ledger 8]]="","",IF(Table1[[#This Row],[Effect 8]]="Dr.",-Table1[[#This Row],[Amount 8]],Table1[[#This Row],[Amount 8]]))</f>
        <v/>
      </c>
      <c r="DL572" t="str">
        <f>IF(Table1[[#This Row],[Ledger 9]]="","","No")</f>
        <v/>
      </c>
      <c r="DM572" t="str">
        <f>IF(Table1[[#This Row],[Ledger 9]]="","",IF(Table1[[#This Row],[Effect 9]]="Dr.","Yes","No"))</f>
        <v/>
      </c>
      <c r="DN572" t="str">
        <f>IF(Table1[[#This Row],[Ledger 9]]="","",Table1[[#This Row],[Ledger 9]])</f>
        <v/>
      </c>
      <c r="DO572" t="str">
        <f>IF(Table1[[#This Row],[Ledger 9]]="","",IF(Table1[[#This Row],[Effect 9]]="Dr.",-Table1[[#This Row],[Amount 9]],Table1[[#This Row],[Amount 9]]))</f>
        <v/>
      </c>
      <c r="DR572" t="str">
        <f>IF(Table1[[#This Row],[Ledger 10]]="","","No")</f>
        <v/>
      </c>
      <c r="DS572" t="str">
        <f>IF(Table1[[#This Row],[Ledger 10]]="","",IF(Table1[[#This Row],[Effect 10]]="Dr.","Yes","No"))</f>
        <v/>
      </c>
      <c r="DT572" t="str">
        <f>IF(Table1[[#This Row],[Ledger 10]]="","",Table1[[#This Row],[Ledger 10]])</f>
        <v/>
      </c>
      <c r="DU572" t="str">
        <f>IF(Table1[[#This Row],[Ledger 10]]="","",IF(Table1[[#This Row],[Effect 10]]="Dr.",-Table1[[#This Row],[Amount 10]],Table1[[#This Row],[Amount 10]]))</f>
        <v/>
      </c>
      <c r="DX572" t="str">
        <f>IF(Table1[[#This Row],[Ledger 11]]="","","No")</f>
        <v/>
      </c>
      <c r="DY572" t="str">
        <f>IF(Table1[[#This Row],[Ledger 11]]="","",IF(Table1[[#This Row],[Effect 11]]="Dr.","Yes","No"))</f>
        <v/>
      </c>
      <c r="DZ572" t="str">
        <f>IF(Table1[[#This Row],[Ledger 11]]="","",Table1[[#This Row],[Ledger 11]])</f>
        <v/>
      </c>
      <c r="EA572" t="str">
        <f>IF(Table1[[#This Row],[Ledger 11]]="","",IF(Table1[[#This Row],[Effect 11]]="Dr.",-Table1[[#This Row],[Amount 11]],Table1[[#This Row],[Amount 11]]))</f>
        <v/>
      </c>
      <c r="ED572" t="str">
        <f>IF(Table1[[#This Row],[Ledger 12]]="","","No")</f>
        <v/>
      </c>
      <c r="EE572" t="str">
        <f>IF(Table1[[#This Row],[Ledger 12]]="","",IF(Table1[[#This Row],[Effect 12]]="Dr.","Yes","No"))</f>
        <v/>
      </c>
      <c r="EF572" t="str">
        <f>IF(Table1[[#This Row],[Ledger 12]]="","",Table1[[#This Row],[Ledger 12]])</f>
        <v/>
      </c>
      <c r="EG572" t="str">
        <f>IF(Table1[[#This Row],[Ledger 12]]="","",IF(Table1[[#This Row],[Effect 12]]="Dr.",-Table1[[#This Row],[Amount 12]],Table1[[#This Row],[Amount 12]]))</f>
        <v/>
      </c>
      <c r="EJ572" t="str">
        <f>IF(Table1[[#This Row],[Ledger 13]]="","","No")</f>
        <v/>
      </c>
      <c r="EK572" t="str">
        <f>IF(Table1[[#This Row],[Ledger 13]]="","",IF(Table1[[#This Row],[Effect 13]]="Dr.","Yes","No"))</f>
        <v/>
      </c>
      <c r="EL572" t="str">
        <f>IF(Table1[[#This Row],[Ledger 13]]="","",Table1[[#This Row],[Ledger 13]])</f>
        <v/>
      </c>
      <c r="EM572" t="str">
        <f>IF(Table1[[#This Row],[Ledger 13]]="","",IF(Table1[[#This Row],[Effect 13]]="Dr.",-Table1[[#This Row],[Amount 13]],Table1[[#This Row],[Amount 13]]))</f>
        <v/>
      </c>
      <c r="EP572" t="str">
        <f>IF(Table1[[#This Row],[Ledger 14]]="","","No")</f>
        <v/>
      </c>
      <c r="EQ572" t="str">
        <f>IF(Table1[[#This Row],[Ledger 14]]="","",IF(Table1[[#This Row],[Effect 14]]="Dr.","Yes","No"))</f>
        <v/>
      </c>
      <c r="ER572" t="str">
        <f>IF(Table1[[#This Row],[Ledger 14]]="","",Table1[[#This Row],[Ledger 14]])</f>
        <v/>
      </c>
      <c r="ES572" t="str">
        <f>IF(Table1[[#This Row],[Ledger 14]]="","",IF(Table1[[#This Row],[Effect 14]]="Dr.",-Table1[[#This Row],[Amount 14]],Table1[[#This Row],[Amount 14]]))</f>
        <v/>
      </c>
      <c r="EV572" t="str">
        <f>IF(Table1[[#This Row],[Ledger 15]]="","","No")</f>
        <v/>
      </c>
      <c r="EW572" t="str">
        <f>IF(Table1[[#This Row],[Ledger 15]]="","",IF(Table1[[#This Row],[Effect 15]]="Dr.","Yes","No"))</f>
        <v/>
      </c>
      <c r="EX572" t="str">
        <f>IF(Table1[[#This Row],[Ledger 15]]="","",Table1[[#This Row],[Ledger 15]])</f>
        <v/>
      </c>
      <c r="EY572" t="str">
        <f>IF(Table1[[#This Row],[Ledger 15]]="","",IF(Table1[[#This Row],[Effect 15]]="Dr.",-Table1[[#This Row],[Amount 15]],Table1[[#This Row],[Amount 15]]))</f>
        <v/>
      </c>
      <c r="FD5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2">
        <f>IF(Table1[[#This Row],[Date]]="",0,IF(AND(Table1[[#This Row],[Date]]&gt;=$FE$2,Table1[[#This Row],[Date]]&lt;=$FE$3),0,1))</f>
        <v>0</v>
      </c>
      <c r="FF572">
        <f>IF(Table1[[#This Row],[Date]]="",0,IF(TYPE(VLOOKUP(Table1[[#This Row],[Voucher Type]],Table1[[#All],[Voucher Type Master]],1,FALSE))=16,1,0))</f>
        <v>0</v>
      </c>
      <c r="FG572">
        <f>IF(TYPE(IF(Table1[[#This Row],[Date]]="",0,IF(VLOOKUP(Table1[[#This Row],[Voucher Type]],$FY$5:$FZ$13,2,0)=Table1[[#This Row],[Effect 1]],0,1)))=16,1,0)</f>
        <v>0</v>
      </c>
      <c r="FH5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2">
        <f>IF(LEN(Table1[[#This Row],[Ledger 1]])&gt;0,IF(TYPE(VLOOKUP(Table1[[#This Row],[Ledger 1]],GZ:GZ,1,0))=16,1,0),0)</f>
        <v>0</v>
      </c>
      <c r="FJ572">
        <f>IF(LEN(Table1[[#This Row],[Ledger 2]])&gt;0,IF(TYPE(VLOOKUP(Table1[[#This Row],[Ledger 2]],GZ:GZ,1,0))=16,1,0),0)</f>
        <v>0</v>
      </c>
      <c r="FK572">
        <f>IF(LEN(Table1[[#This Row],[Ledger 3]])&gt;0,IF(TYPE(VLOOKUP(Table1[[#This Row],[Ledger 3]],GZ:GZ,1,0))=16,1,0),0)</f>
        <v>0</v>
      </c>
      <c r="FL572">
        <f>IF(LEN(Table1[[#This Row],[Ledger 4]])&gt;0,IF(TYPE(VLOOKUP(Table1[[#This Row],[Ledger 4]],GZ:GZ,1,0))=16,1,0),0)</f>
        <v>0</v>
      </c>
      <c r="FM572">
        <f>IF(LEN(Table1[[#This Row],[Ledger 5]])&gt;0,IF(TYPE(VLOOKUP(Table1[[#This Row],[Ledger 5]],GZ:GZ,1,0))=16,1,0),0)</f>
        <v>0</v>
      </c>
      <c r="FN572">
        <f>IF(LEN(Table1[[#This Row],[Ledger 6]])&gt;0,IF(TYPE(VLOOKUP(Table1[[#This Row],[Ledger 6]],$GZ:$GZ,1,0))=16,1,0),0)</f>
        <v>0</v>
      </c>
      <c r="FO572">
        <f>IF(LEN(Table1[[#This Row],[Ledger 7]])&gt;0,IF(TYPE(VLOOKUP(Table1[[#This Row],[Ledger 7]],$GZ:$GZ,1,0))=16,1,0),0)</f>
        <v>0</v>
      </c>
      <c r="FP572">
        <f>IF(LEN(Table1[[#This Row],[Ledger 8]])&gt;0,IF(TYPE(VLOOKUP(Table1[[#This Row],[Ledger 8]],$GZ:$GZ,1,0))=16,1,0),0)</f>
        <v>0</v>
      </c>
      <c r="FQ572">
        <f>IF(LEN(Table1[[#This Row],[Ledger 9]])&gt;0,IF(TYPE(VLOOKUP(Table1[[#This Row],[Ledger 9]],$GZ:$GZ,1,0))=16,1,0),0)</f>
        <v>0</v>
      </c>
      <c r="FR572">
        <f>IF(LEN(Table1[[#This Row],[Ledger 10]])&gt;0,IF(TYPE(VLOOKUP(Table1[[#This Row],[Ledger 10]],$GZ:$GZ,1,0))=16,1,0),0)</f>
        <v>0</v>
      </c>
      <c r="FS572">
        <f>IF(LEN(Table1[[#This Row],[Ledger 11]])&gt;0,IF(TYPE(VLOOKUP(Table1[[#This Row],[Ledger 11]],$GZ:$GZ,1,0))=16,1,0),0)</f>
        <v>0</v>
      </c>
      <c r="FT572">
        <f>IF(LEN(Table1[[#This Row],[Ledger 12]])&gt;0,IF(TYPE(VLOOKUP(Table1[[#This Row],[Ledger 12]],$GZ:$GZ,1,0))=16,1,0),0)</f>
        <v>0</v>
      </c>
      <c r="FU572">
        <f>IF(LEN(Table1[[#This Row],[Ledger 13]])&gt;0,IF(TYPE(VLOOKUP(Table1[[#This Row],[Ledger 13]],$GZ:$GZ,1,0))=16,1,0),0)</f>
        <v>0</v>
      </c>
      <c r="FV572">
        <f>IF(LEN(Table1[[#This Row],[Ledger 14]])&gt;0,IF(TYPE(VLOOKUP(Table1[[#This Row],[Ledger 14]],$GZ:$GZ,1,0))=16,1,0),0)</f>
        <v>0</v>
      </c>
      <c r="FW572">
        <f>IF(LEN(Table1[[#This Row],[Ledger 15]])&gt;0,IF(TYPE(VLOOKUP(Table1[[#This Row],[Ledger 15]],$GZ:$GZ,1,0))=16,1,0),0)</f>
        <v>0</v>
      </c>
    </row>
    <row r="573" spans="4:179" ht="33" customHeight="1" x14ac:dyDescent="0.45">
      <c r="D573" s="8">
        <f t="shared" si="17"/>
        <v>568</v>
      </c>
      <c r="E573" s="32"/>
      <c r="F573" s="34"/>
      <c r="G573" s="34"/>
      <c r="H573" s="34"/>
      <c r="I573" s="34"/>
      <c r="J573" s="38"/>
      <c r="K573" s="33"/>
      <c r="L573" s="36"/>
      <c r="M573" s="35"/>
      <c r="N573" s="34"/>
      <c r="O573" s="41"/>
      <c r="P573" s="35"/>
      <c r="Q573" s="34"/>
      <c r="R573" s="37"/>
      <c r="S573" s="35"/>
      <c r="T573" s="34"/>
      <c r="U573" s="37"/>
      <c r="V573" s="35"/>
      <c r="W573" s="34"/>
      <c r="X573" s="37"/>
      <c r="Y573" s="35"/>
      <c r="Z573" s="34"/>
      <c r="AA573" s="37"/>
      <c r="AB573" s="35"/>
      <c r="AC573" s="34"/>
      <c r="AD573" s="37"/>
      <c r="AE573" s="35"/>
      <c r="AF573" s="34"/>
      <c r="AG573" s="37"/>
      <c r="AH573" s="35"/>
      <c r="AI573" s="34"/>
      <c r="AJ573" s="37"/>
      <c r="AK573" s="35"/>
      <c r="AL573" s="34"/>
      <c r="AM573" s="37"/>
      <c r="AN573" s="35"/>
      <c r="AO573" s="34"/>
      <c r="AP573" s="37"/>
      <c r="AQ573" s="35"/>
      <c r="AR573" s="34"/>
      <c r="AS573" s="37"/>
      <c r="AT573" s="35"/>
      <c r="AU573" s="34"/>
      <c r="AV573" s="37"/>
      <c r="AW573" s="35"/>
      <c r="AX573" s="34"/>
      <c r="AY573" s="37"/>
      <c r="AZ573" s="35"/>
      <c r="BA573" s="34"/>
      <c r="BB573" s="37"/>
      <c r="BC5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3" s="7"/>
      <c r="BF573" t="str">
        <f>IF(Table1[[#This Row],[Date]]="","","&amp;lt;VOUCHER REMOTEID="&amp;""""&amp;$A$11&amp;$A$13&amp;ROW()&amp;""""&amp;" VCHTYPE="""&amp;F573&amp;""" ACTION="""&amp;"Create"&amp;"""&amp;gt;")</f>
        <v/>
      </c>
      <c r="BG573" t="str">
        <f>IF(Table1[[#This Row],[Date]]="","",TEXT(Table1[[#This Row],[Date]],"yyyymmdd"))</f>
        <v/>
      </c>
      <c r="BH573" t="str">
        <f>Table1[[#This Row],[Date2]]</f>
        <v/>
      </c>
      <c r="BI573" t="str">
        <f>IF(Table1[[#This Row],[Date]]="","",Table1[[#This Row],[Voucher Type]])</f>
        <v/>
      </c>
      <c r="BJ573" t="str">
        <f>IF(Table1[[#This Row],[Ref No / Invoice No]]="","",Table1[[#This Row],[Ref No / Invoice No]])</f>
        <v/>
      </c>
      <c r="BK573" t="str">
        <f>IF(Table1[[#This Row],[Voucher No]]="","",Table1[[#This Row],[Voucher No]])</f>
        <v/>
      </c>
      <c r="BL573" t="str">
        <f>IF(Table1[[#This Row],[Date]]="","",Table1[[#This Row],[Narration]])</f>
        <v/>
      </c>
      <c r="BM573" t="str">
        <f>IF(Table1[[#This Row],[Date]]="","",$A$11&amp;$A$13&amp;ROW())</f>
        <v/>
      </c>
      <c r="BN573" t="str">
        <f>IF(Table1[[#This Row],[Date]]="","",$A$13)</f>
        <v/>
      </c>
      <c r="BP573" t="str">
        <f>IF(Table1[[#This Row],[Ledger 1]]="","","No")</f>
        <v/>
      </c>
      <c r="BQ573" t="str">
        <f>IF(Table1[[#This Row],[Date]]="","",IF(Table1[[#This Row],[Effect 1]]="Dr.","Yes","No"))</f>
        <v/>
      </c>
      <c r="BR573" t="str">
        <f>IF(Table1[[#This Row],[Date]]="","",Table1[[#This Row],[Ledger 1]])</f>
        <v/>
      </c>
      <c r="BS573" t="str">
        <f>IF(Table1[[#This Row],[Date]]="","",IF(Table1[[#This Row],[Effect 1]]="Dr.",-Table1[[#This Row],[Amount 1]],Table1[[#This Row],[Amount 1]]))</f>
        <v/>
      </c>
      <c r="BV573" t="str">
        <f>IF(Table1[[#This Row],[Ledger 2]]="","","No")</f>
        <v/>
      </c>
      <c r="BW573" t="str">
        <f>IF(Table1[[#This Row],[Date]]="","",IF(Table1[[#This Row],[Effect 2]]="Dr.","Yes","No"))</f>
        <v/>
      </c>
      <c r="BX573" t="str">
        <f>IF(Table1[[#This Row],[Date]]="","",Table1[[#This Row],[Ledger 2]])</f>
        <v/>
      </c>
      <c r="BY573" t="str">
        <f>IF(Table1[[#This Row],[Date]]="","",IF(Table1[[#This Row],[Effect 2]]="Dr.",-Table1[[#This Row],[Amount 2]],Table1[[#This Row],[Amount 2]]))</f>
        <v/>
      </c>
      <c r="CB573" t="str">
        <f>IF(Table1[[#This Row],[Ledger 3]]="","","No")</f>
        <v/>
      </c>
      <c r="CC573" t="str">
        <f>IF(Table1[[#This Row],[Ledger 3]]="","",IF(Table1[[#This Row],[Effect 3]]="Dr.","Yes","No"))</f>
        <v/>
      </c>
      <c r="CD573" t="str">
        <f>IF(Table1[[#This Row],[Ledger 3]]="","",Table1[[#This Row],[Ledger 3]])</f>
        <v/>
      </c>
      <c r="CE573" t="str">
        <f>IF(Table1[[#This Row],[Ledger 3]]="","",IF(Table1[[#This Row],[Effect 3]]="Dr.",-Table1[[#This Row],[Amount 3]],Table1[[#This Row],[Amount 3]]))</f>
        <v/>
      </c>
      <c r="CH573" t="str">
        <f>IF(Table1[[#This Row],[Ledger 4]]="","","No")</f>
        <v/>
      </c>
      <c r="CI573" t="str">
        <f>IF(Table1[[#This Row],[Ledger 4]]="","",IF(Table1[[#This Row],[Effect 4]]="Dr.","Yes","No"))</f>
        <v/>
      </c>
      <c r="CJ573" t="str">
        <f>IF(Table1[[#This Row],[Ledger 4]]="","",Table1[[#This Row],[Ledger 4]])</f>
        <v/>
      </c>
      <c r="CK573" t="str">
        <f>IF(Table1[[#This Row],[Ledger 4]]="","",IF(Table1[[#This Row],[Effect 4]]="Dr.",-Table1[[#This Row],[Amount 4]],Table1[[#This Row],[Amount 4]]))</f>
        <v/>
      </c>
      <c r="CN573" t="str">
        <f>IF(Table1[[#This Row],[Ledger 5]]="","","No")</f>
        <v/>
      </c>
      <c r="CO573" t="str">
        <f>IF(Table1[[#This Row],[Ledger 5]]="","",IF(Table1[[#This Row],[Effect 5]]="Dr.","Yes","No"))</f>
        <v/>
      </c>
      <c r="CP573" t="str">
        <f>IF(Table1[[#This Row],[Ledger 5]]="","",Table1[[#This Row],[Ledger 5]])</f>
        <v/>
      </c>
      <c r="CQ573" t="str">
        <f>IF(Table1[[#This Row],[Ledger 5]]="","",IF(Table1[[#This Row],[Effect 5]]="Dr.",-Table1[[#This Row],[Amount 5]],Table1[[#This Row],[Amount 5]]))</f>
        <v/>
      </c>
      <c r="CT573" t="str">
        <f>IF(Table1[[#This Row],[Ledger 6]]="","","No")</f>
        <v/>
      </c>
      <c r="CU573" t="str">
        <f>IF(Table1[[#This Row],[Ledger 6]]="","",IF(Table1[[#This Row],[Effect 6]]="Dr.","Yes","No"))</f>
        <v/>
      </c>
      <c r="CV573" t="str">
        <f>IF(Table1[[#This Row],[Ledger 6]]="","",Table1[[#This Row],[Ledger 6]])</f>
        <v/>
      </c>
      <c r="CW573" t="str">
        <f>IF(Table1[[#This Row],[Ledger 6]]="","",IF(Table1[[#This Row],[Effect 6]]="Dr.",-Table1[[#This Row],[Amount 6]],Table1[[#This Row],[Amount 6]]))</f>
        <v/>
      </c>
      <c r="CZ573" t="str">
        <f>IF(Table1[[#This Row],[Ledger 7]]="","","No")</f>
        <v/>
      </c>
      <c r="DA573" t="str">
        <f>IF(Table1[[#This Row],[Ledger 7]]="","",IF(Table1[[#This Row],[Effect 7]]="Dr.","Yes","No"))</f>
        <v/>
      </c>
      <c r="DB573" t="str">
        <f>IF(Table1[[#This Row],[Ledger 7]]="","",Table1[[#This Row],[Ledger 7]])</f>
        <v/>
      </c>
      <c r="DC573" t="str">
        <f>IF(Table1[[#This Row],[Ledger 7]]="","",IF(Table1[[#This Row],[Effect 7]]="Dr.",-Table1[[#This Row],[Amount 7]],Table1[[#This Row],[Amount 7]]))</f>
        <v/>
      </c>
      <c r="DF573" t="str">
        <f>IF(Table1[[#This Row],[Ledger 8]]="","","No")</f>
        <v/>
      </c>
      <c r="DG573" t="str">
        <f>IF(Table1[[#This Row],[Ledger 8]]="","",IF(Table1[[#This Row],[Effect 8]]="Dr.","Yes","No"))</f>
        <v/>
      </c>
      <c r="DH573" t="str">
        <f>IF(Table1[[#This Row],[Ledger 8]]="","",Table1[[#This Row],[Ledger 8]])</f>
        <v/>
      </c>
      <c r="DI573" t="str">
        <f>IF(Table1[[#This Row],[Ledger 8]]="","",IF(Table1[[#This Row],[Effect 8]]="Dr.",-Table1[[#This Row],[Amount 8]],Table1[[#This Row],[Amount 8]]))</f>
        <v/>
      </c>
      <c r="DL573" t="str">
        <f>IF(Table1[[#This Row],[Ledger 9]]="","","No")</f>
        <v/>
      </c>
      <c r="DM573" t="str">
        <f>IF(Table1[[#This Row],[Ledger 9]]="","",IF(Table1[[#This Row],[Effect 9]]="Dr.","Yes","No"))</f>
        <v/>
      </c>
      <c r="DN573" t="str">
        <f>IF(Table1[[#This Row],[Ledger 9]]="","",Table1[[#This Row],[Ledger 9]])</f>
        <v/>
      </c>
      <c r="DO573" t="str">
        <f>IF(Table1[[#This Row],[Ledger 9]]="","",IF(Table1[[#This Row],[Effect 9]]="Dr.",-Table1[[#This Row],[Amount 9]],Table1[[#This Row],[Amount 9]]))</f>
        <v/>
      </c>
      <c r="DR573" t="str">
        <f>IF(Table1[[#This Row],[Ledger 10]]="","","No")</f>
        <v/>
      </c>
      <c r="DS573" t="str">
        <f>IF(Table1[[#This Row],[Ledger 10]]="","",IF(Table1[[#This Row],[Effect 10]]="Dr.","Yes","No"))</f>
        <v/>
      </c>
      <c r="DT573" t="str">
        <f>IF(Table1[[#This Row],[Ledger 10]]="","",Table1[[#This Row],[Ledger 10]])</f>
        <v/>
      </c>
      <c r="DU573" t="str">
        <f>IF(Table1[[#This Row],[Ledger 10]]="","",IF(Table1[[#This Row],[Effect 10]]="Dr.",-Table1[[#This Row],[Amount 10]],Table1[[#This Row],[Amount 10]]))</f>
        <v/>
      </c>
      <c r="DX573" t="str">
        <f>IF(Table1[[#This Row],[Ledger 11]]="","","No")</f>
        <v/>
      </c>
      <c r="DY573" t="str">
        <f>IF(Table1[[#This Row],[Ledger 11]]="","",IF(Table1[[#This Row],[Effect 11]]="Dr.","Yes","No"))</f>
        <v/>
      </c>
      <c r="DZ573" t="str">
        <f>IF(Table1[[#This Row],[Ledger 11]]="","",Table1[[#This Row],[Ledger 11]])</f>
        <v/>
      </c>
      <c r="EA573" t="str">
        <f>IF(Table1[[#This Row],[Ledger 11]]="","",IF(Table1[[#This Row],[Effect 11]]="Dr.",-Table1[[#This Row],[Amount 11]],Table1[[#This Row],[Amount 11]]))</f>
        <v/>
      </c>
      <c r="ED573" t="str">
        <f>IF(Table1[[#This Row],[Ledger 12]]="","","No")</f>
        <v/>
      </c>
      <c r="EE573" t="str">
        <f>IF(Table1[[#This Row],[Ledger 12]]="","",IF(Table1[[#This Row],[Effect 12]]="Dr.","Yes","No"))</f>
        <v/>
      </c>
      <c r="EF573" t="str">
        <f>IF(Table1[[#This Row],[Ledger 12]]="","",Table1[[#This Row],[Ledger 12]])</f>
        <v/>
      </c>
      <c r="EG573" t="str">
        <f>IF(Table1[[#This Row],[Ledger 12]]="","",IF(Table1[[#This Row],[Effect 12]]="Dr.",-Table1[[#This Row],[Amount 12]],Table1[[#This Row],[Amount 12]]))</f>
        <v/>
      </c>
      <c r="EJ573" t="str">
        <f>IF(Table1[[#This Row],[Ledger 13]]="","","No")</f>
        <v/>
      </c>
      <c r="EK573" t="str">
        <f>IF(Table1[[#This Row],[Ledger 13]]="","",IF(Table1[[#This Row],[Effect 13]]="Dr.","Yes","No"))</f>
        <v/>
      </c>
      <c r="EL573" t="str">
        <f>IF(Table1[[#This Row],[Ledger 13]]="","",Table1[[#This Row],[Ledger 13]])</f>
        <v/>
      </c>
      <c r="EM573" t="str">
        <f>IF(Table1[[#This Row],[Ledger 13]]="","",IF(Table1[[#This Row],[Effect 13]]="Dr.",-Table1[[#This Row],[Amount 13]],Table1[[#This Row],[Amount 13]]))</f>
        <v/>
      </c>
      <c r="EP573" t="str">
        <f>IF(Table1[[#This Row],[Ledger 14]]="","","No")</f>
        <v/>
      </c>
      <c r="EQ573" t="str">
        <f>IF(Table1[[#This Row],[Ledger 14]]="","",IF(Table1[[#This Row],[Effect 14]]="Dr.","Yes","No"))</f>
        <v/>
      </c>
      <c r="ER573" t="str">
        <f>IF(Table1[[#This Row],[Ledger 14]]="","",Table1[[#This Row],[Ledger 14]])</f>
        <v/>
      </c>
      <c r="ES573" t="str">
        <f>IF(Table1[[#This Row],[Ledger 14]]="","",IF(Table1[[#This Row],[Effect 14]]="Dr.",-Table1[[#This Row],[Amount 14]],Table1[[#This Row],[Amount 14]]))</f>
        <v/>
      </c>
      <c r="EV573" t="str">
        <f>IF(Table1[[#This Row],[Ledger 15]]="","","No")</f>
        <v/>
      </c>
      <c r="EW573" t="str">
        <f>IF(Table1[[#This Row],[Ledger 15]]="","",IF(Table1[[#This Row],[Effect 15]]="Dr.","Yes","No"))</f>
        <v/>
      </c>
      <c r="EX573" t="str">
        <f>IF(Table1[[#This Row],[Ledger 15]]="","",Table1[[#This Row],[Ledger 15]])</f>
        <v/>
      </c>
      <c r="EY573" t="str">
        <f>IF(Table1[[#This Row],[Ledger 15]]="","",IF(Table1[[#This Row],[Effect 15]]="Dr.",-Table1[[#This Row],[Amount 15]],Table1[[#This Row],[Amount 15]]))</f>
        <v/>
      </c>
      <c r="FD5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3">
        <f>IF(Table1[[#This Row],[Date]]="",0,IF(AND(Table1[[#This Row],[Date]]&gt;=$FE$2,Table1[[#This Row],[Date]]&lt;=$FE$3),0,1))</f>
        <v>0</v>
      </c>
      <c r="FF573">
        <f>IF(Table1[[#This Row],[Date]]="",0,IF(TYPE(VLOOKUP(Table1[[#This Row],[Voucher Type]],Table1[[#All],[Voucher Type Master]],1,FALSE))=16,1,0))</f>
        <v>0</v>
      </c>
      <c r="FG573">
        <f>IF(TYPE(IF(Table1[[#This Row],[Date]]="",0,IF(VLOOKUP(Table1[[#This Row],[Voucher Type]],$FY$5:$FZ$13,2,0)=Table1[[#This Row],[Effect 1]],0,1)))=16,1,0)</f>
        <v>0</v>
      </c>
      <c r="FH5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3">
        <f>IF(LEN(Table1[[#This Row],[Ledger 1]])&gt;0,IF(TYPE(VLOOKUP(Table1[[#This Row],[Ledger 1]],GZ:GZ,1,0))=16,1,0),0)</f>
        <v>0</v>
      </c>
      <c r="FJ573">
        <f>IF(LEN(Table1[[#This Row],[Ledger 2]])&gt;0,IF(TYPE(VLOOKUP(Table1[[#This Row],[Ledger 2]],GZ:GZ,1,0))=16,1,0),0)</f>
        <v>0</v>
      </c>
      <c r="FK573">
        <f>IF(LEN(Table1[[#This Row],[Ledger 3]])&gt;0,IF(TYPE(VLOOKUP(Table1[[#This Row],[Ledger 3]],GZ:GZ,1,0))=16,1,0),0)</f>
        <v>0</v>
      </c>
      <c r="FL573">
        <f>IF(LEN(Table1[[#This Row],[Ledger 4]])&gt;0,IF(TYPE(VLOOKUP(Table1[[#This Row],[Ledger 4]],GZ:GZ,1,0))=16,1,0),0)</f>
        <v>0</v>
      </c>
      <c r="FM573">
        <f>IF(LEN(Table1[[#This Row],[Ledger 5]])&gt;0,IF(TYPE(VLOOKUP(Table1[[#This Row],[Ledger 5]],GZ:GZ,1,0))=16,1,0),0)</f>
        <v>0</v>
      </c>
      <c r="FN573">
        <f>IF(LEN(Table1[[#This Row],[Ledger 6]])&gt;0,IF(TYPE(VLOOKUP(Table1[[#This Row],[Ledger 6]],$GZ:$GZ,1,0))=16,1,0),0)</f>
        <v>0</v>
      </c>
      <c r="FO573">
        <f>IF(LEN(Table1[[#This Row],[Ledger 7]])&gt;0,IF(TYPE(VLOOKUP(Table1[[#This Row],[Ledger 7]],$GZ:$GZ,1,0))=16,1,0),0)</f>
        <v>0</v>
      </c>
      <c r="FP573">
        <f>IF(LEN(Table1[[#This Row],[Ledger 8]])&gt;0,IF(TYPE(VLOOKUP(Table1[[#This Row],[Ledger 8]],$GZ:$GZ,1,0))=16,1,0),0)</f>
        <v>0</v>
      </c>
      <c r="FQ573">
        <f>IF(LEN(Table1[[#This Row],[Ledger 9]])&gt;0,IF(TYPE(VLOOKUP(Table1[[#This Row],[Ledger 9]],$GZ:$GZ,1,0))=16,1,0),0)</f>
        <v>0</v>
      </c>
      <c r="FR573">
        <f>IF(LEN(Table1[[#This Row],[Ledger 10]])&gt;0,IF(TYPE(VLOOKUP(Table1[[#This Row],[Ledger 10]],$GZ:$GZ,1,0))=16,1,0),0)</f>
        <v>0</v>
      </c>
      <c r="FS573">
        <f>IF(LEN(Table1[[#This Row],[Ledger 11]])&gt;0,IF(TYPE(VLOOKUP(Table1[[#This Row],[Ledger 11]],$GZ:$GZ,1,0))=16,1,0),0)</f>
        <v>0</v>
      </c>
      <c r="FT573">
        <f>IF(LEN(Table1[[#This Row],[Ledger 12]])&gt;0,IF(TYPE(VLOOKUP(Table1[[#This Row],[Ledger 12]],$GZ:$GZ,1,0))=16,1,0),0)</f>
        <v>0</v>
      </c>
      <c r="FU573">
        <f>IF(LEN(Table1[[#This Row],[Ledger 13]])&gt;0,IF(TYPE(VLOOKUP(Table1[[#This Row],[Ledger 13]],$GZ:$GZ,1,0))=16,1,0),0)</f>
        <v>0</v>
      </c>
      <c r="FV573">
        <f>IF(LEN(Table1[[#This Row],[Ledger 14]])&gt;0,IF(TYPE(VLOOKUP(Table1[[#This Row],[Ledger 14]],$GZ:$GZ,1,0))=16,1,0),0)</f>
        <v>0</v>
      </c>
      <c r="FW573">
        <f>IF(LEN(Table1[[#This Row],[Ledger 15]])&gt;0,IF(TYPE(VLOOKUP(Table1[[#This Row],[Ledger 15]],$GZ:$GZ,1,0))=16,1,0),0)</f>
        <v>0</v>
      </c>
    </row>
    <row r="574" spans="4:179" ht="33" customHeight="1" x14ac:dyDescent="0.45">
      <c r="D574" s="8">
        <f t="shared" si="17"/>
        <v>569</v>
      </c>
      <c r="E574" s="32"/>
      <c r="F574" s="34"/>
      <c r="G574" s="34"/>
      <c r="H574" s="34"/>
      <c r="I574" s="34"/>
      <c r="J574" s="38"/>
      <c r="K574" s="33"/>
      <c r="L574" s="36"/>
      <c r="M574" s="35"/>
      <c r="N574" s="34"/>
      <c r="O574" s="41"/>
      <c r="P574" s="35"/>
      <c r="Q574" s="34"/>
      <c r="R574" s="37"/>
      <c r="S574" s="35"/>
      <c r="T574" s="34"/>
      <c r="U574" s="37"/>
      <c r="V574" s="35"/>
      <c r="W574" s="34"/>
      <c r="X574" s="37"/>
      <c r="Y574" s="35"/>
      <c r="Z574" s="34"/>
      <c r="AA574" s="37"/>
      <c r="AB574" s="35"/>
      <c r="AC574" s="34"/>
      <c r="AD574" s="37"/>
      <c r="AE574" s="35"/>
      <c r="AF574" s="34"/>
      <c r="AG574" s="37"/>
      <c r="AH574" s="35"/>
      <c r="AI574" s="34"/>
      <c r="AJ574" s="37"/>
      <c r="AK574" s="35"/>
      <c r="AL574" s="34"/>
      <c r="AM574" s="37"/>
      <c r="AN574" s="35"/>
      <c r="AO574" s="34"/>
      <c r="AP574" s="37"/>
      <c r="AQ574" s="35"/>
      <c r="AR574" s="34"/>
      <c r="AS574" s="37"/>
      <c r="AT574" s="35"/>
      <c r="AU574" s="34"/>
      <c r="AV574" s="37"/>
      <c r="AW574" s="35"/>
      <c r="AX574" s="34"/>
      <c r="AY574" s="37"/>
      <c r="AZ574" s="35"/>
      <c r="BA574" s="34"/>
      <c r="BB574" s="37"/>
      <c r="BC5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4" s="7"/>
      <c r="BF574" t="str">
        <f>IF(Table1[[#This Row],[Date]]="","","&amp;lt;VOUCHER REMOTEID="&amp;""""&amp;$A$11&amp;$A$13&amp;ROW()&amp;""""&amp;" VCHTYPE="""&amp;F574&amp;""" ACTION="""&amp;"Create"&amp;"""&amp;gt;")</f>
        <v/>
      </c>
      <c r="BG574" t="str">
        <f>IF(Table1[[#This Row],[Date]]="","",TEXT(Table1[[#This Row],[Date]],"yyyymmdd"))</f>
        <v/>
      </c>
      <c r="BH574" t="str">
        <f>Table1[[#This Row],[Date2]]</f>
        <v/>
      </c>
      <c r="BI574" t="str">
        <f>IF(Table1[[#This Row],[Date]]="","",Table1[[#This Row],[Voucher Type]])</f>
        <v/>
      </c>
      <c r="BJ574" t="str">
        <f>IF(Table1[[#This Row],[Ref No / Invoice No]]="","",Table1[[#This Row],[Ref No / Invoice No]])</f>
        <v/>
      </c>
      <c r="BK574" t="str">
        <f>IF(Table1[[#This Row],[Voucher No]]="","",Table1[[#This Row],[Voucher No]])</f>
        <v/>
      </c>
      <c r="BL574" t="str">
        <f>IF(Table1[[#This Row],[Date]]="","",Table1[[#This Row],[Narration]])</f>
        <v/>
      </c>
      <c r="BM574" t="str">
        <f>IF(Table1[[#This Row],[Date]]="","",$A$11&amp;$A$13&amp;ROW())</f>
        <v/>
      </c>
      <c r="BN574" t="str">
        <f>IF(Table1[[#This Row],[Date]]="","",$A$13)</f>
        <v/>
      </c>
      <c r="BP574" t="str">
        <f>IF(Table1[[#This Row],[Ledger 1]]="","","No")</f>
        <v/>
      </c>
      <c r="BQ574" t="str">
        <f>IF(Table1[[#This Row],[Date]]="","",IF(Table1[[#This Row],[Effect 1]]="Dr.","Yes","No"))</f>
        <v/>
      </c>
      <c r="BR574" t="str">
        <f>IF(Table1[[#This Row],[Date]]="","",Table1[[#This Row],[Ledger 1]])</f>
        <v/>
      </c>
      <c r="BS574" t="str">
        <f>IF(Table1[[#This Row],[Date]]="","",IF(Table1[[#This Row],[Effect 1]]="Dr.",-Table1[[#This Row],[Amount 1]],Table1[[#This Row],[Amount 1]]))</f>
        <v/>
      </c>
      <c r="BV574" t="str">
        <f>IF(Table1[[#This Row],[Ledger 2]]="","","No")</f>
        <v/>
      </c>
      <c r="BW574" t="str">
        <f>IF(Table1[[#This Row],[Date]]="","",IF(Table1[[#This Row],[Effect 2]]="Dr.","Yes","No"))</f>
        <v/>
      </c>
      <c r="BX574" t="str">
        <f>IF(Table1[[#This Row],[Date]]="","",Table1[[#This Row],[Ledger 2]])</f>
        <v/>
      </c>
      <c r="BY574" t="str">
        <f>IF(Table1[[#This Row],[Date]]="","",IF(Table1[[#This Row],[Effect 2]]="Dr.",-Table1[[#This Row],[Amount 2]],Table1[[#This Row],[Amount 2]]))</f>
        <v/>
      </c>
      <c r="CB574" t="str">
        <f>IF(Table1[[#This Row],[Ledger 3]]="","","No")</f>
        <v/>
      </c>
      <c r="CC574" t="str">
        <f>IF(Table1[[#This Row],[Ledger 3]]="","",IF(Table1[[#This Row],[Effect 3]]="Dr.","Yes","No"))</f>
        <v/>
      </c>
      <c r="CD574" t="str">
        <f>IF(Table1[[#This Row],[Ledger 3]]="","",Table1[[#This Row],[Ledger 3]])</f>
        <v/>
      </c>
      <c r="CE574" t="str">
        <f>IF(Table1[[#This Row],[Ledger 3]]="","",IF(Table1[[#This Row],[Effect 3]]="Dr.",-Table1[[#This Row],[Amount 3]],Table1[[#This Row],[Amount 3]]))</f>
        <v/>
      </c>
      <c r="CH574" t="str">
        <f>IF(Table1[[#This Row],[Ledger 4]]="","","No")</f>
        <v/>
      </c>
      <c r="CI574" t="str">
        <f>IF(Table1[[#This Row],[Ledger 4]]="","",IF(Table1[[#This Row],[Effect 4]]="Dr.","Yes","No"))</f>
        <v/>
      </c>
      <c r="CJ574" t="str">
        <f>IF(Table1[[#This Row],[Ledger 4]]="","",Table1[[#This Row],[Ledger 4]])</f>
        <v/>
      </c>
      <c r="CK574" t="str">
        <f>IF(Table1[[#This Row],[Ledger 4]]="","",IF(Table1[[#This Row],[Effect 4]]="Dr.",-Table1[[#This Row],[Amount 4]],Table1[[#This Row],[Amount 4]]))</f>
        <v/>
      </c>
      <c r="CN574" t="str">
        <f>IF(Table1[[#This Row],[Ledger 5]]="","","No")</f>
        <v/>
      </c>
      <c r="CO574" t="str">
        <f>IF(Table1[[#This Row],[Ledger 5]]="","",IF(Table1[[#This Row],[Effect 5]]="Dr.","Yes","No"))</f>
        <v/>
      </c>
      <c r="CP574" t="str">
        <f>IF(Table1[[#This Row],[Ledger 5]]="","",Table1[[#This Row],[Ledger 5]])</f>
        <v/>
      </c>
      <c r="CQ574" t="str">
        <f>IF(Table1[[#This Row],[Ledger 5]]="","",IF(Table1[[#This Row],[Effect 5]]="Dr.",-Table1[[#This Row],[Amount 5]],Table1[[#This Row],[Amount 5]]))</f>
        <v/>
      </c>
      <c r="CT574" t="str">
        <f>IF(Table1[[#This Row],[Ledger 6]]="","","No")</f>
        <v/>
      </c>
      <c r="CU574" t="str">
        <f>IF(Table1[[#This Row],[Ledger 6]]="","",IF(Table1[[#This Row],[Effect 6]]="Dr.","Yes","No"))</f>
        <v/>
      </c>
      <c r="CV574" t="str">
        <f>IF(Table1[[#This Row],[Ledger 6]]="","",Table1[[#This Row],[Ledger 6]])</f>
        <v/>
      </c>
      <c r="CW574" t="str">
        <f>IF(Table1[[#This Row],[Ledger 6]]="","",IF(Table1[[#This Row],[Effect 6]]="Dr.",-Table1[[#This Row],[Amount 6]],Table1[[#This Row],[Amount 6]]))</f>
        <v/>
      </c>
      <c r="CZ574" t="str">
        <f>IF(Table1[[#This Row],[Ledger 7]]="","","No")</f>
        <v/>
      </c>
      <c r="DA574" t="str">
        <f>IF(Table1[[#This Row],[Ledger 7]]="","",IF(Table1[[#This Row],[Effect 7]]="Dr.","Yes","No"))</f>
        <v/>
      </c>
      <c r="DB574" t="str">
        <f>IF(Table1[[#This Row],[Ledger 7]]="","",Table1[[#This Row],[Ledger 7]])</f>
        <v/>
      </c>
      <c r="DC574" t="str">
        <f>IF(Table1[[#This Row],[Ledger 7]]="","",IF(Table1[[#This Row],[Effect 7]]="Dr.",-Table1[[#This Row],[Amount 7]],Table1[[#This Row],[Amount 7]]))</f>
        <v/>
      </c>
      <c r="DF574" t="str">
        <f>IF(Table1[[#This Row],[Ledger 8]]="","","No")</f>
        <v/>
      </c>
      <c r="DG574" t="str">
        <f>IF(Table1[[#This Row],[Ledger 8]]="","",IF(Table1[[#This Row],[Effect 8]]="Dr.","Yes","No"))</f>
        <v/>
      </c>
      <c r="DH574" t="str">
        <f>IF(Table1[[#This Row],[Ledger 8]]="","",Table1[[#This Row],[Ledger 8]])</f>
        <v/>
      </c>
      <c r="DI574" t="str">
        <f>IF(Table1[[#This Row],[Ledger 8]]="","",IF(Table1[[#This Row],[Effect 8]]="Dr.",-Table1[[#This Row],[Amount 8]],Table1[[#This Row],[Amount 8]]))</f>
        <v/>
      </c>
      <c r="DL574" t="str">
        <f>IF(Table1[[#This Row],[Ledger 9]]="","","No")</f>
        <v/>
      </c>
      <c r="DM574" t="str">
        <f>IF(Table1[[#This Row],[Ledger 9]]="","",IF(Table1[[#This Row],[Effect 9]]="Dr.","Yes","No"))</f>
        <v/>
      </c>
      <c r="DN574" t="str">
        <f>IF(Table1[[#This Row],[Ledger 9]]="","",Table1[[#This Row],[Ledger 9]])</f>
        <v/>
      </c>
      <c r="DO574" t="str">
        <f>IF(Table1[[#This Row],[Ledger 9]]="","",IF(Table1[[#This Row],[Effect 9]]="Dr.",-Table1[[#This Row],[Amount 9]],Table1[[#This Row],[Amount 9]]))</f>
        <v/>
      </c>
      <c r="DR574" t="str">
        <f>IF(Table1[[#This Row],[Ledger 10]]="","","No")</f>
        <v/>
      </c>
      <c r="DS574" t="str">
        <f>IF(Table1[[#This Row],[Ledger 10]]="","",IF(Table1[[#This Row],[Effect 10]]="Dr.","Yes","No"))</f>
        <v/>
      </c>
      <c r="DT574" t="str">
        <f>IF(Table1[[#This Row],[Ledger 10]]="","",Table1[[#This Row],[Ledger 10]])</f>
        <v/>
      </c>
      <c r="DU574" t="str">
        <f>IF(Table1[[#This Row],[Ledger 10]]="","",IF(Table1[[#This Row],[Effect 10]]="Dr.",-Table1[[#This Row],[Amount 10]],Table1[[#This Row],[Amount 10]]))</f>
        <v/>
      </c>
      <c r="DX574" t="str">
        <f>IF(Table1[[#This Row],[Ledger 11]]="","","No")</f>
        <v/>
      </c>
      <c r="DY574" t="str">
        <f>IF(Table1[[#This Row],[Ledger 11]]="","",IF(Table1[[#This Row],[Effect 11]]="Dr.","Yes","No"))</f>
        <v/>
      </c>
      <c r="DZ574" t="str">
        <f>IF(Table1[[#This Row],[Ledger 11]]="","",Table1[[#This Row],[Ledger 11]])</f>
        <v/>
      </c>
      <c r="EA574" t="str">
        <f>IF(Table1[[#This Row],[Ledger 11]]="","",IF(Table1[[#This Row],[Effect 11]]="Dr.",-Table1[[#This Row],[Amount 11]],Table1[[#This Row],[Amount 11]]))</f>
        <v/>
      </c>
      <c r="ED574" t="str">
        <f>IF(Table1[[#This Row],[Ledger 12]]="","","No")</f>
        <v/>
      </c>
      <c r="EE574" t="str">
        <f>IF(Table1[[#This Row],[Ledger 12]]="","",IF(Table1[[#This Row],[Effect 12]]="Dr.","Yes","No"))</f>
        <v/>
      </c>
      <c r="EF574" t="str">
        <f>IF(Table1[[#This Row],[Ledger 12]]="","",Table1[[#This Row],[Ledger 12]])</f>
        <v/>
      </c>
      <c r="EG574" t="str">
        <f>IF(Table1[[#This Row],[Ledger 12]]="","",IF(Table1[[#This Row],[Effect 12]]="Dr.",-Table1[[#This Row],[Amount 12]],Table1[[#This Row],[Amount 12]]))</f>
        <v/>
      </c>
      <c r="EJ574" t="str">
        <f>IF(Table1[[#This Row],[Ledger 13]]="","","No")</f>
        <v/>
      </c>
      <c r="EK574" t="str">
        <f>IF(Table1[[#This Row],[Ledger 13]]="","",IF(Table1[[#This Row],[Effect 13]]="Dr.","Yes","No"))</f>
        <v/>
      </c>
      <c r="EL574" t="str">
        <f>IF(Table1[[#This Row],[Ledger 13]]="","",Table1[[#This Row],[Ledger 13]])</f>
        <v/>
      </c>
      <c r="EM574" t="str">
        <f>IF(Table1[[#This Row],[Ledger 13]]="","",IF(Table1[[#This Row],[Effect 13]]="Dr.",-Table1[[#This Row],[Amount 13]],Table1[[#This Row],[Amount 13]]))</f>
        <v/>
      </c>
      <c r="EP574" t="str">
        <f>IF(Table1[[#This Row],[Ledger 14]]="","","No")</f>
        <v/>
      </c>
      <c r="EQ574" t="str">
        <f>IF(Table1[[#This Row],[Ledger 14]]="","",IF(Table1[[#This Row],[Effect 14]]="Dr.","Yes","No"))</f>
        <v/>
      </c>
      <c r="ER574" t="str">
        <f>IF(Table1[[#This Row],[Ledger 14]]="","",Table1[[#This Row],[Ledger 14]])</f>
        <v/>
      </c>
      <c r="ES574" t="str">
        <f>IF(Table1[[#This Row],[Ledger 14]]="","",IF(Table1[[#This Row],[Effect 14]]="Dr.",-Table1[[#This Row],[Amount 14]],Table1[[#This Row],[Amount 14]]))</f>
        <v/>
      </c>
      <c r="EV574" t="str">
        <f>IF(Table1[[#This Row],[Ledger 15]]="","","No")</f>
        <v/>
      </c>
      <c r="EW574" t="str">
        <f>IF(Table1[[#This Row],[Ledger 15]]="","",IF(Table1[[#This Row],[Effect 15]]="Dr.","Yes","No"))</f>
        <v/>
      </c>
      <c r="EX574" t="str">
        <f>IF(Table1[[#This Row],[Ledger 15]]="","",Table1[[#This Row],[Ledger 15]])</f>
        <v/>
      </c>
      <c r="EY574" t="str">
        <f>IF(Table1[[#This Row],[Ledger 15]]="","",IF(Table1[[#This Row],[Effect 15]]="Dr.",-Table1[[#This Row],[Amount 15]],Table1[[#This Row],[Amount 15]]))</f>
        <v/>
      </c>
      <c r="FD5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4">
        <f>IF(Table1[[#This Row],[Date]]="",0,IF(AND(Table1[[#This Row],[Date]]&gt;=$FE$2,Table1[[#This Row],[Date]]&lt;=$FE$3),0,1))</f>
        <v>0</v>
      </c>
      <c r="FF574">
        <f>IF(Table1[[#This Row],[Date]]="",0,IF(TYPE(VLOOKUP(Table1[[#This Row],[Voucher Type]],Table1[[#All],[Voucher Type Master]],1,FALSE))=16,1,0))</f>
        <v>0</v>
      </c>
      <c r="FG574">
        <f>IF(TYPE(IF(Table1[[#This Row],[Date]]="",0,IF(VLOOKUP(Table1[[#This Row],[Voucher Type]],$FY$5:$FZ$13,2,0)=Table1[[#This Row],[Effect 1]],0,1)))=16,1,0)</f>
        <v>0</v>
      </c>
      <c r="FH5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4">
        <f>IF(LEN(Table1[[#This Row],[Ledger 1]])&gt;0,IF(TYPE(VLOOKUP(Table1[[#This Row],[Ledger 1]],GZ:GZ,1,0))=16,1,0),0)</f>
        <v>0</v>
      </c>
      <c r="FJ574">
        <f>IF(LEN(Table1[[#This Row],[Ledger 2]])&gt;0,IF(TYPE(VLOOKUP(Table1[[#This Row],[Ledger 2]],GZ:GZ,1,0))=16,1,0),0)</f>
        <v>0</v>
      </c>
      <c r="FK574">
        <f>IF(LEN(Table1[[#This Row],[Ledger 3]])&gt;0,IF(TYPE(VLOOKUP(Table1[[#This Row],[Ledger 3]],GZ:GZ,1,0))=16,1,0),0)</f>
        <v>0</v>
      </c>
      <c r="FL574">
        <f>IF(LEN(Table1[[#This Row],[Ledger 4]])&gt;0,IF(TYPE(VLOOKUP(Table1[[#This Row],[Ledger 4]],GZ:GZ,1,0))=16,1,0),0)</f>
        <v>0</v>
      </c>
      <c r="FM574">
        <f>IF(LEN(Table1[[#This Row],[Ledger 5]])&gt;0,IF(TYPE(VLOOKUP(Table1[[#This Row],[Ledger 5]],GZ:GZ,1,0))=16,1,0),0)</f>
        <v>0</v>
      </c>
      <c r="FN574">
        <f>IF(LEN(Table1[[#This Row],[Ledger 6]])&gt;0,IF(TYPE(VLOOKUP(Table1[[#This Row],[Ledger 6]],$GZ:$GZ,1,0))=16,1,0),0)</f>
        <v>0</v>
      </c>
      <c r="FO574">
        <f>IF(LEN(Table1[[#This Row],[Ledger 7]])&gt;0,IF(TYPE(VLOOKUP(Table1[[#This Row],[Ledger 7]],$GZ:$GZ,1,0))=16,1,0),0)</f>
        <v>0</v>
      </c>
      <c r="FP574">
        <f>IF(LEN(Table1[[#This Row],[Ledger 8]])&gt;0,IF(TYPE(VLOOKUP(Table1[[#This Row],[Ledger 8]],$GZ:$GZ,1,0))=16,1,0),0)</f>
        <v>0</v>
      </c>
      <c r="FQ574">
        <f>IF(LEN(Table1[[#This Row],[Ledger 9]])&gt;0,IF(TYPE(VLOOKUP(Table1[[#This Row],[Ledger 9]],$GZ:$GZ,1,0))=16,1,0),0)</f>
        <v>0</v>
      </c>
      <c r="FR574">
        <f>IF(LEN(Table1[[#This Row],[Ledger 10]])&gt;0,IF(TYPE(VLOOKUP(Table1[[#This Row],[Ledger 10]],$GZ:$GZ,1,0))=16,1,0),0)</f>
        <v>0</v>
      </c>
      <c r="FS574">
        <f>IF(LEN(Table1[[#This Row],[Ledger 11]])&gt;0,IF(TYPE(VLOOKUP(Table1[[#This Row],[Ledger 11]],$GZ:$GZ,1,0))=16,1,0),0)</f>
        <v>0</v>
      </c>
      <c r="FT574">
        <f>IF(LEN(Table1[[#This Row],[Ledger 12]])&gt;0,IF(TYPE(VLOOKUP(Table1[[#This Row],[Ledger 12]],$GZ:$GZ,1,0))=16,1,0),0)</f>
        <v>0</v>
      </c>
      <c r="FU574">
        <f>IF(LEN(Table1[[#This Row],[Ledger 13]])&gt;0,IF(TYPE(VLOOKUP(Table1[[#This Row],[Ledger 13]],$GZ:$GZ,1,0))=16,1,0),0)</f>
        <v>0</v>
      </c>
      <c r="FV574">
        <f>IF(LEN(Table1[[#This Row],[Ledger 14]])&gt;0,IF(TYPE(VLOOKUP(Table1[[#This Row],[Ledger 14]],$GZ:$GZ,1,0))=16,1,0),0)</f>
        <v>0</v>
      </c>
      <c r="FW574">
        <f>IF(LEN(Table1[[#This Row],[Ledger 15]])&gt;0,IF(TYPE(VLOOKUP(Table1[[#This Row],[Ledger 15]],$GZ:$GZ,1,0))=16,1,0),0)</f>
        <v>0</v>
      </c>
    </row>
    <row r="575" spans="4:179" ht="33" customHeight="1" x14ac:dyDescent="0.45">
      <c r="D575" s="8">
        <f t="shared" si="17"/>
        <v>570</v>
      </c>
      <c r="E575" s="32"/>
      <c r="F575" s="34"/>
      <c r="G575" s="34"/>
      <c r="H575" s="34"/>
      <c r="I575" s="34"/>
      <c r="J575" s="38"/>
      <c r="K575" s="33"/>
      <c r="L575" s="36"/>
      <c r="M575" s="35"/>
      <c r="N575" s="34"/>
      <c r="O575" s="41"/>
      <c r="P575" s="35"/>
      <c r="Q575" s="34"/>
      <c r="R575" s="37"/>
      <c r="S575" s="35"/>
      <c r="T575" s="34"/>
      <c r="U575" s="37"/>
      <c r="V575" s="35"/>
      <c r="W575" s="34"/>
      <c r="X575" s="37"/>
      <c r="Y575" s="35"/>
      <c r="Z575" s="34"/>
      <c r="AA575" s="37"/>
      <c r="AB575" s="35"/>
      <c r="AC575" s="34"/>
      <c r="AD575" s="37"/>
      <c r="AE575" s="35"/>
      <c r="AF575" s="34"/>
      <c r="AG575" s="37"/>
      <c r="AH575" s="35"/>
      <c r="AI575" s="34"/>
      <c r="AJ575" s="37"/>
      <c r="AK575" s="35"/>
      <c r="AL575" s="34"/>
      <c r="AM575" s="37"/>
      <c r="AN575" s="35"/>
      <c r="AO575" s="34"/>
      <c r="AP575" s="37"/>
      <c r="AQ575" s="35"/>
      <c r="AR575" s="34"/>
      <c r="AS575" s="37"/>
      <c r="AT575" s="35"/>
      <c r="AU575" s="34"/>
      <c r="AV575" s="37"/>
      <c r="AW575" s="35"/>
      <c r="AX575" s="34"/>
      <c r="AY575" s="37"/>
      <c r="AZ575" s="35"/>
      <c r="BA575" s="34"/>
      <c r="BB575" s="37"/>
      <c r="BC5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5" s="7"/>
      <c r="BF575" t="str">
        <f>IF(Table1[[#This Row],[Date]]="","","&amp;lt;VOUCHER REMOTEID="&amp;""""&amp;$A$11&amp;$A$13&amp;ROW()&amp;""""&amp;" VCHTYPE="""&amp;F575&amp;""" ACTION="""&amp;"Create"&amp;"""&amp;gt;")</f>
        <v/>
      </c>
      <c r="BG575" t="str">
        <f>IF(Table1[[#This Row],[Date]]="","",TEXT(Table1[[#This Row],[Date]],"yyyymmdd"))</f>
        <v/>
      </c>
      <c r="BH575" t="str">
        <f>Table1[[#This Row],[Date2]]</f>
        <v/>
      </c>
      <c r="BI575" t="str">
        <f>IF(Table1[[#This Row],[Date]]="","",Table1[[#This Row],[Voucher Type]])</f>
        <v/>
      </c>
      <c r="BJ575" t="str">
        <f>IF(Table1[[#This Row],[Ref No / Invoice No]]="","",Table1[[#This Row],[Ref No / Invoice No]])</f>
        <v/>
      </c>
      <c r="BK575" t="str">
        <f>IF(Table1[[#This Row],[Voucher No]]="","",Table1[[#This Row],[Voucher No]])</f>
        <v/>
      </c>
      <c r="BL575" t="str">
        <f>IF(Table1[[#This Row],[Date]]="","",Table1[[#This Row],[Narration]])</f>
        <v/>
      </c>
      <c r="BM575" t="str">
        <f>IF(Table1[[#This Row],[Date]]="","",$A$11&amp;$A$13&amp;ROW())</f>
        <v/>
      </c>
      <c r="BN575" t="str">
        <f>IF(Table1[[#This Row],[Date]]="","",$A$13)</f>
        <v/>
      </c>
      <c r="BP575" t="str">
        <f>IF(Table1[[#This Row],[Ledger 1]]="","","No")</f>
        <v/>
      </c>
      <c r="BQ575" t="str">
        <f>IF(Table1[[#This Row],[Date]]="","",IF(Table1[[#This Row],[Effect 1]]="Dr.","Yes","No"))</f>
        <v/>
      </c>
      <c r="BR575" t="str">
        <f>IF(Table1[[#This Row],[Date]]="","",Table1[[#This Row],[Ledger 1]])</f>
        <v/>
      </c>
      <c r="BS575" t="str">
        <f>IF(Table1[[#This Row],[Date]]="","",IF(Table1[[#This Row],[Effect 1]]="Dr.",-Table1[[#This Row],[Amount 1]],Table1[[#This Row],[Amount 1]]))</f>
        <v/>
      </c>
      <c r="BV575" t="str">
        <f>IF(Table1[[#This Row],[Ledger 2]]="","","No")</f>
        <v/>
      </c>
      <c r="BW575" t="str">
        <f>IF(Table1[[#This Row],[Date]]="","",IF(Table1[[#This Row],[Effect 2]]="Dr.","Yes","No"))</f>
        <v/>
      </c>
      <c r="BX575" t="str">
        <f>IF(Table1[[#This Row],[Date]]="","",Table1[[#This Row],[Ledger 2]])</f>
        <v/>
      </c>
      <c r="BY575" t="str">
        <f>IF(Table1[[#This Row],[Date]]="","",IF(Table1[[#This Row],[Effect 2]]="Dr.",-Table1[[#This Row],[Amount 2]],Table1[[#This Row],[Amount 2]]))</f>
        <v/>
      </c>
      <c r="CB575" t="str">
        <f>IF(Table1[[#This Row],[Ledger 3]]="","","No")</f>
        <v/>
      </c>
      <c r="CC575" t="str">
        <f>IF(Table1[[#This Row],[Ledger 3]]="","",IF(Table1[[#This Row],[Effect 3]]="Dr.","Yes","No"))</f>
        <v/>
      </c>
      <c r="CD575" t="str">
        <f>IF(Table1[[#This Row],[Ledger 3]]="","",Table1[[#This Row],[Ledger 3]])</f>
        <v/>
      </c>
      <c r="CE575" t="str">
        <f>IF(Table1[[#This Row],[Ledger 3]]="","",IF(Table1[[#This Row],[Effect 3]]="Dr.",-Table1[[#This Row],[Amount 3]],Table1[[#This Row],[Amount 3]]))</f>
        <v/>
      </c>
      <c r="CH575" t="str">
        <f>IF(Table1[[#This Row],[Ledger 4]]="","","No")</f>
        <v/>
      </c>
      <c r="CI575" t="str">
        <f>IF(Table1[[#This Row],[Ledger 4]]="","",IF(Table1[[#This Row],[Effect 4]]="Dr.","Yes","No"))</f>
        <v/>
      </c>
      <c r="CJ575" t="str">
        <f>IF(Table1[[#This Row],[Ledger 4]]="","",Table1[[#This Row],[Ledger 4]])</f>
        <v/>
      </c>
      <c r="CK575" t="str">
        <f>IF(Table1[[#This Row],[Ledger 4]]="","",IF(Table1[[#This Row],[Effect 4]]="Dr.",-Table1[[#This Row],[Amount 4]],Table1[[#This Row],[Amount 4]]))</f>
        <v/>
      </c>
      <c r="CN575" t="str">
        <f>IF(Table1[[#This Row],[Ledger 5]]="","","No")</f>
        <v/>
      </c>
      <c r="CO575" t="str">
        <f>IF(Table1[[#This Row],[Ledger 5]]="","",IF(Table1[[#This Row],[Effect 5]]="Dr.","Yes","No"))</f>
        <v/>
      </c>
      <c r="CP575" t="str">
        <f>IF(Table1[[#This Row],[Ledger 5]]="","",Table1[[#This Row],[Ledger 5]])</f>
        <v/>
      </c>
      <c r="CQ575" t="str">
        <f>IF(Table1[[#This Row],[Ledger 5]]="","",IF(Table1[[#This Row],[Effect 5]]="Dr.",-Table1[[#This Row],[Amount 5]],Table1[[#This Row],[Amount 5]]))</f>
        <v/>
      </c>
      <c r="CT575" t="str">
        <f>IF(Table1[[#This Row],[Ledger 6]]="","","No")</f>
        <v/>
      </c>
      <c r="CU575" t="str">
        <f>IF(Table1[[#This Row],[Ledger 6]]="","",IF(Table1[[#This Row],[Effect 6]]="Dr.","Yes","No"))</f>
        <v/>
      </c>
      <c r="CV575" t="str">
        <f>IF(Table1[[#This Row],[Ledger 6]]="","",Table1[[#This Row],[Ledger 6]])</f>
        <v/>
      </c>
      <c r="CW575" t="str">
        <f>IF(Table1[[#This Row],[Ledger 6]]="","",IF(Table1[[#This Row],[Effect 6]]="Dr.",-Table1[[#This Row],[Amount 6]],Table1[[#This Row],[Amount 6]]))</f>
        <v/>
      </c>
      <c r="CZ575" t="str">
        <f>IF(Table1[[#This Row],[Ledger 7]]="","","No")</f>
        <v/>
      </c>
      <c r="DA575" t="str">
        <f>IF(Table1[[#This Row],[Ledger 7]]="","",IF(Table1[[#This Row],[Effect 7]]="Dr.","Yes","No"))</f>
        <v/>
      </c>
      <c r="DB575" t="str">
        <f>IF(Table1[[#This Row],[Ledger 7]]="","",Table1[[#This Row],[Ledger 7]])</f>
        <v/>
      </c>
      <c r="DC575" t="str">
        <f>IF(Table1[[#This Row],[Ledger 7]]="","",IF(Table1[[#This Row],[Effect 7]]="Dr.",-Table1[[#This Row],[Amount 7]],Table1[[#This Row],[Amount 7]]))</f>
        <v/>
      </c>
      <c r="DF575" t="str">
        <f>IF(Table1[[#This Row],[Ledger 8]]="","","No")</f>
        <v/>
      </c>
      <c r="DG575" t="str">
        <f>IF(Table1[[#This Row],[Ledger 8]]="","",IF(Table1[[#This Row],[Effect 8]]="Dr.","Yes","No"))</f>
        <v/>
      </c>
      <c r="DH575" t="str">
        <f>IF(Table1[[#This Row],[Ledger 8]]="","",Table1[[#This Row],[Ledger 8]])</f>
        <v/>
      </c>
      <c r="DI575" t="str">
        <f>IF(Table1[[#This Row],[Ledger 8]]="","",IF(Table1[[#This Row],[Effect 8]]="Dr.",-Table1[[#This Row],[Amount 8]],Table1[[#This Row],[Amount 8]]))</f>
        <v/>
      </c>
      <c r="DL575" t="str">
        <f>IF(Table1[[#This Row],[Ledger 9]]="","","No")</f>
        <v/>
      </c>
      <c r="DM575" t="str">
        <f>IF(Table1[[#This Row],[Ledger 9]]="","",IF(Table1[[#This Row],[Effect 9]]="Dr.","Yes","No"))</f>
        <v/>
      </c>
      <c r="DN575" t="str">
        <f>IF(Table1[[#This Row],[Ledger 9]]="","",Table1[[#This Row],[Ledger 9]])</f>
        <v/>
      </c>
      <c r="DO575" t="str">
        <f>IF(Table1[[#This Row],[Ledger 9]]="","",IF(Table1[[#This Row],[Effect 9]]="Dr.",-Table1[[#This Row],[Amount 9]],Table1[[#This Row],[Amount 9]]))</f>
        <v/>
      </c>
      <c r="DR575" t="str">
        <f>IF(Table1[[#This Row],[Ledger 10]]="","","No")</f>
        <v/>
      </c>
      <c r="DS575" t="str">
        <f>IF(Table1[[#This Row],[Ledger 10]]="","",IF(Table1[[#This Row],[Effect 10]]="Dr.","Yes","No"))</f>
        <v/>
      </c>
      <c r="DT575" t="str">
        <f>IF(Table1[[#This Row],[Ledger 10]]="","",Table1[[#This Row],[Ledger 10]])</f>
        <v/>
      </c>
      <c r="DU575" t="str">
        <f>IF(Table1[[#This Row],[Ledger 10]]="","",IF(Table1[[#This Row],[Effect 10]]="Dr.",-Table1[[#This Row],[Amount 10]],Table1[[#This Row],[Amount 10]]))</f>
        <v/>
      </c>
      <c r="DX575" t="str">
        <f>IF(Table1[[#This Row],[Ledger 11]]="","","No")</f>
        <v/>
      </c>
      <c r="DY575" t="str">
        <f>IF(Table1[[#This Row],[Ledger 11]]="","",IF(Table1[[#This Row],[Effect 11]]="Dr.","Yes","No"))</f>
        <v/>
      </c>
      <c r="DZ575" t="str">
        <f>IF(Table1[[#This Row],[Ledger 11]]="","",Table1[[#This Row],[Ledger 11]])</f>
        <v/>
      </c>
      <c r="EA575" t="str">
        <f>IF(Table1[[#This Row],[Ledger 11]]="","",IF(Table1[[#This Row],[Effect 11]]="Dr.",-Table1[[#This Row],[Amount 11]],Table1[[#This Row],[Amount 11]]))</f>
        <v/>
      </c>
      <c r="ED575" t="str">
        <f>IF(Table1[[#This Row],[Ledger 12]]="","","No")</f>
        <v/>
      </c>
      <c r="EE575" t="str">
        <f>IF(Table1[[#This Row],[Ledger 12]]="","",IF(Table1[[#This Row],[Effect 12]]="Dr.","Yes","No"))</f>
        <v/>
      </c>
      <c r="EF575" t="str">
        <f>IF(Table1[[#This Row],[Ledger 12]]="","",Table1[[#This Row],[Ledger 12]])</f>
        <v/>
      </c>
      <c r="EG575" t="str">
        <f>IF(Table1[[#This Row],[Ledger 12]]="","",IF(Table1[[#This Row],[Effect 12]]="Dr.",-Table1[[#This Row],[Amount 12]],Table1[[#This Row],[Amount 12]]))</f>
        <v/>
      </c>
      <c r="EJ575" t="str">
        <f>IF(Table1[[#This Row],[Ledger 13]]="","","No")</f>
        <v/>
      </c>
      <c r="EK575" t="str">
        <f>IF(Table1[[#This Row],[Ledger 13]]="","",IF(Table1[[#This Row],[Effect 13]]="Dr.","Yes","No"))</f>
        <v/>
      </c>
      <c r="EL575" t="str">
        <f>IF(Table1[[#This Row],[Ledger 13]]="","",Table1[[#This Row],[Ledger 13]])</f>
        <v/>
      </c>
      <c r="EM575" t="str">
        <f>IF(Table1[[#This Row],[Ledger 13]]="","",IF(Table1[[#This Row],[Effect 13]]="Dr.",-Table1[[#This Row],[Amount 13]],Table1[[#This Row],[Amount 13]]))</f>
        <v/>
      </c>
      <c r="EP575" t="str">
        <f>IF(Table1[[#This Row],[Ledger 14]]="","","No")</f>
        <v/>
      </c>
      <c r="EQ575" t="str">
        <f>IF(Table1[[#This Row],[Ledger 14]]="","",IF(Table1[[#This Row],[Effect 14]]="Dr.","Yes","No"))</f>
        <v/>
      </c>
      <c r="ER575" t="str">
        <f>IF(Table1[[#This Row],[Ledger 14]]="","",Table1[[#This Row],[Ledger 14]])</f>
        <v/>
      </c>
      <c r="ES575" t="str">
        <f>IF(Table1[[#This Row],[Ledger 14]]="","",IF(Table1[[#This Row],[Effect 14]]="Dr.",-Table1[[#This Row],[Amount 14]],Table1[[#This Row],[Amount 14]]))</f>
        <v/>
      </c>
      <c r="EV575" t="str">
        <f>IF(Table1[[#This Row],[Ledger 15]]="","","No")</f>
        <v/>
      </c>
      <c r="EW575" t="str">
        <f>IF(Table1[[#This Row],[Ledger 15]]="","",IF(Table1[[#This Row],[Effect 15]]="Dr.","Yes","No"))</f>
        <v/>
      </c>
      <c r="EX575" t="str">
        <f>IF(Table1[[#This Row],[Ledger 15]]="","",Table1[[#This Row],[Ledger 15]])</f>
        <v/>
      </c>
      <c r="EY575" t="str">
        <f>IF(Table1[[#This Row],[Ledger 15]]="","",IF(Table1[[#This Row],[Effect 15]]="Dr.",-Table1[[#This Row],[Amount 15]],Table1[[#This Row],[Amount 15]]))</f>
        <v/>
      </c>
      <c r="FD5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5">
        <f>IF(Table1[[#This Row],[Date]]="",0,IF(AND(Table1[[#This Row],[Date]]&gt;=$FE$2,Table1[[#This Row],[Date]]&lt;=$FE$3),0,1))</f>
        <v>0</v>
      </c>
      <c r="FF575">
        <f>IF(Table1[[#This Row],[Date]]="",0,IF(TYPE(VLOOKUP(Table1[[#This Row],[Voucher Type]],Table1[[#All],[Voucher Type Master]],1,FALSE))=16,1,0))</f>
        <v>0</v>
      </c>
      <c r="FG575">
        <f>IF(TYPE(IF(Table1[[#This Row],[Date]]="",0,IF(VLOOKUP(Table1[[#This Row],[Voucher Type]],$FY$5:$FZ$13,2,0)=Table1[[#This Row],[Effect 1]],0,1)))=16,1,0)</f>
        <v>0</v>
      </c>
      <c r="FH5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5">
        <f>IF(LEN(Table1[[#This Row],[Ledger 1]])&gt;0,IF(TYPE(VLOOKUP(Table1[[#This Row],[Ledger 1]],GZ:GZ,1,0))=16,1,0),0)</f>
        <v>0</v>
      </c>
      <c r="FJ575">
        <f>IF(LEN(Table1[[#This Row],[Ledger 2]])&gt;0,IF(TYPE(VLOOKUP(Table1[[#This Row],[Ledger 2]],GZ:GZ,1,0))=16,1,0),0)</f>
        <v>0</v>
      </c>
      <c r="FK575">
        <f>IF(LEN(Table1[[#This Row],[Ledger 3]])&gt;0,IF(TYPE(VLOOKUP(Table1[[#This Row],[Ledger 3]],GZ:GZ,1,0))=16,1,0),0)</f>
        <v>0</v>
      </c>
      <c r="FL575">
        <f>IF(LEN(Table1[[#This Row],[Ledger 4]])&gt;0,IF(TYPE(VLOOKUP(Table1[[#This Row],[Ledger 4]],GZ:GZ,1,0))=16,1,0),0)</f>
        <v>0</v>
      </c>
      <c r="FM575">
        <f>IF(LEN(Table1[[#This Row],[Ledger 5]])&gt;0,IF(TYPE(VLOOKUP(Table1[[#This Row],[Ledger 5]],GZ:GZ,1,0))=16,1,0),0)</f>
        <v>0</v>
      </c>
      <c r="FN575">
        <f>IF(LEN(Table1[[#This Row],[Ledger 6]])&gt;0,IF(TYPE(VLOOKUP(Table1[[#This Row],[Ledger 6]],$GZ:$GZ,1,0))=16,1,0),0)</f>
        <v>0</v>
      </c>
      <c r="FO575">
        <f>IF(LEN(Table1[[#This Row],[Ledger 7]])&gt;0,IF(TYPE(VLOOKUP(Table1[[#This Row],[Ledger 7]],$GZ:$GZ,1,0))=16,1,0),0)</f>
        <v>0</v>
      </c>
      <c r="FP575">
        <f>IF(LEN(Table1[[#This Row],[Ledger 8]])&gt;0,IF(TYPE(VLOOKUP(Table1[[#This Row],[Ledger 8]],$GZ:$GZ,1,0))=16,1,0),0)</f>
        <v>0</v>
      </c>
      <c r="FQ575">
        <f>IF(LEN(Table1[[#This Row],[Ledger 9]])&gt;0,IF(TYPE(VLOOKUP(Table1[[#This Row],[Ledger 9]],$GZ:$GZ,1,0))=16,1,0),0)</f>
        <v>0</v>
      </c>
      <c r="FR575">
        <f>IF(LEN(Table1[[#This Row],[Ledger 10]])&gt;0,IF(TYPE(VLOOKUP(Table1[[#This Row],[Ledger 10]],$GZ:$GZ,1,0))=16,1,0),0)</f>
        <v>0</v>
      </c>
      <c r="FS575">
        <f>IF(LEN(Table1[[#This Row],[Ledger 11]])&gt;0,IF(TYPE(VLOOKUP(Table1[[#This Row],[Ledger 11]],$GZ:$GZ,1,0))=16,1,0),0)</f>
        <v>0</v>
      </c>
      <c r="FT575">
        <f>IF(LEN(Table1[[#This Row],[Ledger 12]])&gt;0,IF(TYPE(VLOOKUP(Table1[[#This Row],[Ledger 12]],$GZ:$GZ,1,0))=16,1,0),0)</f>
        <v>0</v>
      </c>
      <c r="FU575">
        <f>IF(LEN(Table1[[#This Row],[Ledger 13]])&gt;0,IF(TYPE(VLOOKUP(Table1[[#This Row],[Ledger 13]],$GZ:$GZ,1,0))=16,1,0),0)</f>
        <v>0</v>
      </c>
      <c r="FV575">
        <f>IF(LEN(Table1[[#This Row],[Ledger 14]])&gt;0,IF(TYPE(VLOOKUP(Table1[[#This Row],[Ledger 14]],$GZ:$GZ,1,0))=16,1,0),0)</f>
        <v>0</v>
      </c>
      <c r="FW575">
        <f>IF(LEN(Table1[[#This Row],[Ledger 15]])&gt;0,IF(TYPE(VLOOKUP(Table1[[#This Row],[Ledger 15]],$GZ:$GZ,1,0))=16,1,0),0)</f>
        <v>0</v>
      </c>
    </row>
    <row r="576" spans="4:179" ht="33" customHeight="1" x14ac:dyDescent="0.45">
      <c r="D576" s="8">
        <f t="shared" si="17"/>
        <v>571</v>
      </c>
      <c r="E576" s="32"/>
      <c r="F576" s="34"/>
      <c r="G576" s="34"/>
      <c r="H576" s="34"/>
      <c r="I576" s="34"/>
      <c r="J576" s="38"/>
      <c r="K576" s="33"/>
      <c r="L576" s="36"/>
      <c r="M576" s="35"/>
      <c r="N576" s="34"/>
      <c r="O576" s="41"/>
      <c r="P576" s="35"/>
      <c r="Q576" s="34"/>
      <c r="R576" s="37"/>
      <c r="S576" s="35"/>
      <c r="T576" s="34"/>
      <c r="U576" s="37"/>
      <c r="V576" s="35"/>
      <c r="W576" s="34"/>
      <c r="X576" s="37"/>
      <c r="Y576" s="35"/>
      <c r="Z576" s="34"/>
      <c r="AA576" s="37"/>
      <c r="AB576" s="35"/>
      <c r="AC576" s="34"/>
      <c r="AD576" s="37"/>
      <c r="AE576" s="35"/>
      <c r="AF576" s="34"/>
      <c r="AG576" s="37"/>
      <c r="AH576" s="35"/>
      <c r="AI576" s="34"/>
      <c r="AJ576" s="37"/>
      <c r="AK576" s="35"/>
      <c r="AL576" s="34"/>
      <c r="AM576" s="37"/>
      <c r="AN576" s="35"/>
      <c r="AO576" s="34"/>
      <c r="AP576" s="37"/>
      <c r="AQ576" s="35"/>
      <c r="AR576" s="34"/>
      <c r="AS576" s="37"/>
      <c r="AT576" s="35"/>
      <c r="AU576" s="34"/>
      <c r="AV576" s="37"/>
      <c r="AW576" s="35"/>
      <c r="AX576" s="34"/>
      <c r="AY576" s="37"/>
      <c r="AZ576" s="35"/>
      <c r="BA576" s="34"/>
      <c r="BB576" s="37"/>
      <c r="BC5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6" s="7"/>
      <c r="BF576" t="str">
        <f>IF(Table1[[#This Row],[Date]]="","","&amp;lt;VOUCHER REMOTEID="&amp;""""&amp;$A$11&amp;$A$13&amp;ROW()&amp;""""&amp;" VCHTYPE="""&amp;F576&amp;""" ACTION="""&amp;"Create"&amp;"""&amp;gt;")</f>
        <v/>
      </c>
      <c r="BG576" t="str">
        <f>IF(Table1[[#This Row],[Date]]="","",TEXT(Table1[[#This Row],[Date]],"yyyymmdd"))</f>
        <v/>
      </c>
      <c r="BH576" t="str">
        <f>Table1[[#This Row],[Date2]]</f>
        <v/>
      </c>
      <c r="BI576" t="str">
        <f>IF(Table1[[#This Row],[Date]]="","",Table1[[#This Row],[Voucher Type]])</f>
        <v/>
      </c>
      <c r="BJ576" t="str">
        <f>IF(Table1[[#This Row],[Ref No / Invoice No]]="","",Table1[[#This Row],[Ref No / Invoice No]])</f>
        <v/>
      </c>
      <c r="BK576" t="str">
        <f>IF(Table1[[#This Row],[Voucher No]]="","",Table1[[#This Row],[Voucher No]])</f>
        <v/>
      </c>
      <c r="BL576" t="str">
        <f>IF(Table1[[#This Row],[Date]]="","",Table1[[#This Row],[Narration]])</f>
        <v/>
      </c>
      <c r="BM576" t="str">
        <f>IF(Table1[[#This Row],[Date]]="","",$A$11&amp;$A$13&amp;ROW())</f>
        <v/>
      </c>
      <c r="BN576" t="str">
        <f>IF(Table1[[#This Row],[Date]]="","",$A$13)</f>
        <v/>
      </c>
      <c r="BP576" t="str">
        <f>IF(Table1[[#This Row],[Ledger 1]]="","","No")</f>
        <v/>
      </c>
      <c r="BQ576" t="str">
        <f>IF(Table1[[#This Row],[Date]]="","",IF(Table1[[#This Row],[Effect 1]]="Dr.","Yes","No"))</f>
        <v/>
      </c>
      <c r="BR576" t="str">
        <f>IF(Table1[[#This Row],[Date]]="","",Table1[[#This Row],[Ledger 1]])</f>
        <v/>
      </c>
      <c r="BS576" t="str">
        <f>IF(Table1[[#This Row],[Date]]="","",IF(Table1[[#This Row],[Effect 1]]="Dr.",-Table1[[#This Row],[Amount 1]],Table1[[#This Row],[Amount 1]]))</f>
        <v/>
      </c>
      <c r="BV576" t="str">
        <f>IF(Table1[[#This Row],[Ledger 2]]="","","No")</f>
        <v/>
      </c>
      <c r="BW576" t="str">
        <f>IF(Table1[[#This Row],[Date]]="","",IF(Table1[[#This Row],[Effect 2]]="Dr.","Yes","No"))</f>
        <v/>
      </c>
      <c r="BX576" t="str">
        <f>IF(Table1[[#This Row],[Date]]="","",Table1[[#This Row],[Ledger 2]])</f>
        <v/>
      </c>
      <c r="BY576" t="str">
        <f>IF(Table1[[#This Row],[Date]]="","",IF(Table1[[#This Row],[Effect 2]]="Dr.",-Table1[[#This Row],[Amount 2]],Table1[[#This Row],[Amount 2]]))</f>
        <v/>
      </c>
      <c r="CB576" t="str">
        <f>IF(Table1[[#This Row],[Ledger 3]]="","","No")</f>
        <v/>
      </c>
      <c r="CC576" t="str">
        <f>IF(Table1[[#This Row],[Ledger 3]]="","",IF(Table1[[#This Row],[Effect 3]]="Dr.","Yes","No"))</f>
        <v/>
      </c>
      <c r="CD576" t="str">
        <f>IF(Table1[[#This Row],[Ledger 3]]="","",Table1[[#This Row],[Ledger 3]])</f>
        <v/>
      </c>
      <c r="CE576" t="str">
        <f>IF(Table1[[#This Row],[Ledger 3]]="","",IF(Table1[[#This Row],[Effect 3]]="Dr.",-Table1[[#This Row],[Amount 3]],Table1[[#This Row],[Amount 3]]))</f>
        <v/>
      </c>
      <c r="CH576" t="str">
        <f>IF(Table1[[#This Row],[Ledger 4]]="","","No")</f>
        <v/>
      </c>
      <c r="CI576" t="str">
        <f>IF(Table1[[#This Row],[Ledger 4]]="","",IF(Table1[[#This Row],[Effect 4]]="Dr.","Yes","No"))</f>
        <v/>
      </c>
      <c r="CJ576" t="str">
        <f>IF(Table1[[#This Row],[Ledger 4]]="","",Table1[[#This Row],[Ledger 4]])</f>
        <v/>
      </c>
      <c r="CK576" t="str">
        <f>IF(Table1[[#This Row],[Ledger 4]]="","",IF(Table1[[#This Row],[Effect 4]]="Dr.",-Table1[[#This Row],[Amount 4]],Table1[[#This Row],[Amount 4]]))</f>
        <v/>
      </c>
      <c r="CN576" t="str">
        <f>IF(Table1[[#This Row],[Ledger 5]]="","","No")</f>
        <v/>
      </c>
      <c r="CO576" t="str">
        <f>IF(Table1[[#This Row],[Ledger 5]]="","",IF(Table1[[#This Row],[Effect 5]]="Dr.","Yes","No"))</f>
        <v/>
      </c>
      <c r="CP576" t="str">
        <f>IF(Table1[[#This Row],[Ledger 5]]="","",Table1[[#This Row],[Ledger 5]])</f>
        <v/>
      </c>
      <c r="CQ576" t="str">
        <f>IF(Table1[[#This Row],[Ledger 5]]="","",IF(Table1[[#This Row],[Effect 5]]="Dr.",-Table1[[#This Row],[Amount 5]],Table1[[#This Row],[Amount 5]]))</f>
        <v/>
      </c>
      <c r="CT576" t="str">
        <f>IF(Table1[[#This Row],[Ledger 6]]="","","No")</f>
        <v/>
      </c>
      <c r="CU576" t="str">
        <f>IF(Table1[[#This Row],[Ledger 6]]="","",IF(Table1[[#This Row],[Effect 6]]="Dr.","Yes","No"))</f>
        <v/>
      </c>
      <c r="CV576" t="str">
        <f>IF(Table1[[#This Row],[Ledger 6]]="","",Table1[[#This Row],[Ledger 6]])</f>
        <v/>
      </c>
      <c r="CW576" t="str">
        <f>IF(Table1[[#This Row],[Ledger 6]]="","",IF(Table1[[#This Row],[Effect 6]]="Dr.",-Table1[[#This Row],[Amount 6]],Table1[[#This Row],[Amount 6]]))</f>
        <v/>
      </c>
      <c r="CZ576" t="str">
        <f>IF(Table1[[#This Row],[Ledger 7]]="","","No")</f>
        <v/>
      </c>
      <c r="DA576" t="str">
        <f>IF(Table1[[#This Row],[Ledger 7]]="","",IF(Table1[[#This Row],[Effect 7]]="Dr.","Yes","No"))</f>
        <v/>
      </c>
      <c r="DB576" t="str">
        <f>IF(Table1[[#This Row],[Ledger 7]]="","",Table1[[#This Row],[Ledger 7]])</f>
        <v/>
      </c>
      <c r="DC576" t="str">
        <f>IF(Table1[[#This Row],[Ledger 7]]="","",IF(Table1[[#This Row],[Effect 7]]="Dr.",-Table1[[#This Row],[Amount 7]],Table1[[#This Row],[Amount 7]]))</f>
        <v/>
      </c>
      <c r="DF576" t="str">
        <f>IF(Table1[[#This Row],[Ledger 8]]="","","No")</f>
        <v/>
      </c>
      <c r="DG576" t="str">
        <f>IF(Table1[[#This Row],[Ledger 8]]="","",IF(Table1[[#This Row],[Effect 8]]="Dr.","Yes","No"))</f>
        <v/>
      </c>
      <c r="DH576" t="str">
        <f>IF(Table1[[#This Row],[Ledger 8]]="","",Table1[[#This Row],[Ledger 8]])</f>
        <v/>
      </c>
      <c r="DI576" t="str">
        <f>IF(Table1[[#This Row],[Ledger 8]]="","",IF(Table1[[#This Row],[Effect 8]]="Dr.",-Table1[[#This Row],[Amount 8]],Table1[[#This Row],[Amount 8]]))</f>
        <v/>
      </c>
      <c r="DL576" t="str">
        <f>IF(Table1[[#This Row],[Ledger 9]]="","","No")</f>
        <v/>
      </c>
      <c r="DM576" t="str">
        <f>IF(Table1[[#This Row],[Ledger 9]]="","",IF(Table1[[#This Row],[Effect 9]]="Dr.","Yes","No"))</f>
        <v/>
      </c>
      <c r="DN576" t="str">
        <f>IF(Table1[[#This Row],[Ledger 9]]="","",Table1[[#This Row],[Ledger 9]])</f>
        <v/>
      </c>
      <c r="DO576" t="str">
        <f>IF(Table1[[#This Row],[Ledger 9]]="","",IF(Table1[[#This Row],[Effect 9]]="Dr.",-Table1[[#This Row],[Amount 9]],Table1[[#This Row],[Amount 9]]))</f>
        <v/>
      </c>
      <c r="DR576" t="str">
        <f>IF(Table1[[#This Row],[Ledger 10]]="","","No")</f>
        <v/>
      </c>
      <c r="DS576" t="str">
        <f>IF(Table1[[#This Row],[Ledger 10]]="","",IF(Table1[[#This Row],[Effect 10]]="Dr.","Yes","No"))</f>
        <v/>
      </c>
      <c r="DT576" t="str">
        <f>IF(Table1[[#This Row],[Ledger 10]]="","",Table1[[#This Row],[Ledger 10]])</f>
        <v/>
      </c>
      <c r="DU576" t="str">
        <f>IF(Table1[[#This Row],[Ledger 10]]="","",IF(Table1[[#This Row],[Effect 10]]="Dr.",-Table1[[#This Row],[Amount 10]],Table1[[#This Row],[Amount 10]]))</f>
        <v/>
      </c>
      <c r="DX576" t="str">
        <f>IF(Table1[[#This Row],[Ledger 11]]="","","No")</f>
        <v/>
      </c>
      <c r="DY576" t="str">
        <f>IF(Table1[[#This Row],[Ledger 11]]="","",IF(Table1[[#This Row],[Effect 11]]="Dr.","Yes","No"))</f>
        <v/>
      </c>
      <c r="DZ576" t="str">
        <f>IF(Table1[[#This Row],[Ledger 11]]="","",Table1[[#This Row],[Ledger 11]])</f>
        <v/>
      </c>
      <c r="EA576" t="str">
        <f>IF(Table1[[#This Row],[Ledger 11]]="","",IF(Table1[[#This Row],[Effect 11]]="Dr.",-Table1[[#This Row],[Amount 11]],Table1[[#This Row],[Amount 11]]))</f>
        <v/>
      </c>
      <c r="ED576" t="str">
        <f>IF(Table1[[#This Row],[Ledger 12]]="","","No")</f>
        <v/>
      </c>
      <c r="EE576" t="str">
        <f>IF(Table1[[#This Row],[Ledger 12]]="","",IF(Table1[[#This Row],[Effect 12]]="Dr.","Yes","No"))</f>
        <v/>
      </c>
      <c r="EF576" t="str">
        <f>IF(Table1[[#This Row],[Ledger 12]]="","",Table1[[#This Row],[Ledger 12]])</f>
        <v/>
      </c>
      <c r="EG576" t="str">
        <f>IF(Table1[[#This Row],[Ledger 12]]="","",IF(Table1[[#This Row],[Effect 12]]="Dr.",-Table1[[#This Row],[Amount 12]],Table1[[#This Row],[Amount 12]]))</f>
        <v/>
      </c>
      <c r="EJ576" t="str">
        <f>IF(Table1[[#This Row],[Ledger 13]]="","","No")</f>
        <v/>
      </c>
      <c r="EK576" t="str">
        <f>IF(Table1[[#This Row],[Ledger 13]]="","",IF(Table1[[#This Row],[Effect 13]]="Dr.","Yes","No"))</f>
        <v/>
      </c>
      <c r="EL576" t="str">
        <f>IF(Table1[[#This Row],[Ledger 13]]="","",Table1[[#This Row],[Ledger 13]])</f>
        <v/>
      </c>
      <c r="EM576" t="str">
        <f>IF(Table1[[#This Row],[Ledger 13]]="","",IF(Table1[[#This Row],[Effect 13]]="Dr.",-Table1[[#This Row],[Amount 13]],Table1[[#This Row],[Amount 13]]))</f>
        <v/>
      </c>
      <c r="EP576" t="str">
        <f>IF(Table1[[#This Row],[Ledger 14]]="","","No")</f>
        <v/>
      </c>
      <c r="EQ576" t="str">
        <f>IF(Table1[[#This Row],[Ledger 14]]="","",IF(Table1[[#This Row],[Effect 14]]="Dr.","Yes","No"))</f>
        <v/>
      </c>
      <c r="ER576" t="str">
        <f>IF(Table1[[#This Row],[Ledger 14]]="","",Table1[[#This Row],[Ledger 14]])</f>
        <v/>
      </c>
      <c r="ES576" t="str">
        <f>IF(Table1[[#This Row],[Ledger 14]]="","",IF(Table1[[#This Row],[Effect 14]]="Dr.",-Table1[[#This Row],[Amount 14]],Table1[[#This Row],[Amount 14]]))</f>
        <v/>
      </c>
      <c r="EV576" t="str">
        <f>IF(Table1[[#This Row],[Ledger 15]]="","","No")</f>
        <v/>
      </c>
      <c r="EW576" t="str">
        <f>IF(Table1[[#This Row],[Ledger 15]]="","",IF(Table1[[#This Row],[Effect 15]]="Dr.","Yes","No"))</f>
        <v/>
      </c>
      <c r="EX576" t="str">
        <f>IF(Table1[[#This Row],[Ledger 15]]="","",Table1[[#This Row],[Ledger 15]])</f>
        <v/>
      </c>
      <c r="EY576" t="str">
        <f>IF(Table1[[#This Row],[Ledger 15]]="","",IF(Table1[[#This Row],[Effect 15]]="Dr.",-Table1[[#This Row],[Amount 15]],Table1[[#This Row],[Amount 15]]))</f>
        <v/>
      </c>
      <c r="FD5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6">
        <f>IF(Table1[[#This Row],[Date]]="",0,IF(AND(Table1[[#This Row],[Date]]&gt;=$FE$2,Table1[[#This Row],[Date]]&lt;=$FE$3),0,1))</f>
        <v>0</v>
      </c>
      <c r="FF576">
        <f>IF(Table1[[#This Row],[Date]]="",0,IF(TYPE(VLOOKUP(Table1[[#This Row],[Voucher Type]],Table1[[#All],[Voucher Type Master]],1,FALSE))=16,1,0))</f>
        <v>0</v>
      </c>
      <c r="FG576">
        <f>IF(TYPE(IF(Table1[[#This Row],[Date]]="",0,IF(VLOOKUP(Table1[[#This Row],[Voucher Type]],$FY$5:$FZ$13,2,0)=Table1[[#This Row],[Effect 1]],0,1)))=16,1,0)</f>
        <v>0</v>
      </c>
      <c r="FH5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6">
        <f>IF(LEN(Table1[[#This Row],[Ledger 1]])&gt;0,IF(TYPE(VLOOKUP(Table1[[#This Row],[Ledger 1]],GZ:GZ,1,0))=16,1,0),0)</f>
        <v>0</v>
      </c>
      <c r="FJ576">
        <f>IF(LEN(Table1[[#This Row],[Ledger 2]])&gt;0,IF(TYPE(VLOOKUP(Table1[[#This Row],[Ledger 2]],GZ:GZ,1,0))=16,1,0),0)</f>
        <v>0</v>
      </c>
      <c r="FK576">
        <f>IF(LEN(Table1[[#This Row],[Ledger 3]])&gt;0,IF(TYPE(VLOOKUP(Table1[[#This Row],[Ledger 3]],GZ:GZ,1,0))=16,1,0),0)</f>
        <v>0</v>
      </c>
      <c r="FL576">
        <f>IF(LEN(Table1[[#This Row],[Ledger 4]])&gt;0,IF(TYPE(VLOOKUP(Table1[[#This Row],[Ledger 4]],GZ:GZ,1,0))=16,1,0),0)</f>
        <v>0</v>
      </c>
      <c r="FM576">
        <f>IF(LEN(Table1[[#This Row],[Ledger 5]])&gt;0,IF(TYPE(VLOOKUP(Table1[[#This Row],[Ledger 5]],GZ:GZ,1,0))=16,1,0),0)</f>
        <v>0</v>
      </c>
      <c r="FN576">
        <f>IF(LEN(Table1[[#This Row],[Ledger 6]])&gt;0,IF(TYPE(VLOOKUP(Table1[[#This Row],[Ledger 6]],$GZ:$GZ,1,0))=16,1,0),0)</f>
        <v>0</v>
      </c>
      <c r="FO576">
        <f>IF(LEN(Table1[[#This Row],[Ledger 7]])&gt;0,IF(TYPE(VLOOKUP(Table1[[#This Row],[Ledger 7]],$GZ:$GZ,1,0))=16,1,0),0)</f>
        <v>0</v>
      </c>
      <c r="FP576">
        <f>IF(LEN(Table1[[#This Row],[Ledger 8]])&gt;0,IF(TYPE(VLOOKUP(Table1[[#This Row],[Ledger 8]],$GZ:$GZ,1,0))=16,1,0),0)</f>
        <v>0</v>
      </c>
      <c r="FQ576">
        <f>IF(LEN(Table1[[#This Row],[Ledger 9]])&gt;0,IF(TYPE(VLOOKUP(Table1[[#This Row],[Ledger 9]],$GZ:$GZ,1,0))=16,1,0),0)</f>
        <v>0</v>
      </c>
      <c r="FR576">
        <f>IF(LEN(Table1[[#This Row],[Ledger 10]])&gt;0,IF(TYPE(VLOOKUP(Table1[[#This Row],[Ledger 10]],$GZ:$GZ,1,0))=16,1,0),0)</f>
        <v>0</v>
      </c>
      <c r="FS576">
        <f>IF(LEN(Table1[[#This Row],[Ledger 11]])&gt;0,IF(TYPE(VLOOKUP(Table1[[#This Row],[Ledger 11]],$GZ:$GZ,1,0))=16,1,0),0)</f>
        <v>0</v>
      </c>
      <c r="FT576">
        <f>IF(LEN(Table1[[#This Row],[Ledger 12]])&gt;0,IF(TYPE(VLOOKUP(Table1[[#This Row],[Ledger 12]],$GZ:$GZ,1,0))=16,1,0),0)</f>
        <v>0</v>
      </c>
      <c r="FU576">
        <f>IF(LEN(Table1[[#This Row],[Ledger 13]])&gt;0,IF(TYPE(VLOOKUP(Table1[[#This Row],[Ledger 13]],$GZ:$GZ,1,0))=16,1,0),0)</f>
        <v>0</v>
      </c>
      <c r="FV576">
        <f>IF(LEN(Table1[[#This Row],[Ledger 14]])&gt;0,IF(TYPE(VLOOKUP(Table1[[#This Row],[Ledger 14]],$GZ:$GZ,1,0))=16,1,0),0)</f>
        <v>0</v>
      </c>
      <c r="FW576">
        <f>IF(LEN(Table1[[#This Row],[Ledger 15]])&gt;0,IF(TYPE(VLOOKUP(Table1[[#This Row],[Ledger 15]],$GZ:$GZ,1,0))=16,1,0),0)</f>
        <v>0</v>
      </c>
    </row>
    <row r="577" spans="4:179" ht="33" customHeight="1" x14ac:dyDescent="0.45">
      <c r="D577" s="8">
        <f t="shared" si="17"/>
        <v>572</v>
      </c>
      <c r="E577" s="32"/>
      <c r="F577" s="34"/>
      <c r="G577" s="34"/>
      <c r="H577" s="34"/>
      <c r="I577" s="34"/>
      <c r="J577" s="38"/>
      <c r="K577" s="33"/>
      <c r="L577" s="36"/>
      <c r="M577" s="35"/>
      <c r="N577" s="34"/>
      <c r="O577" s="41"/>
      <c r="P577" s="35"/>
      <c r="Q577" s="34"/>
      <c r="R577" s="37"/>
      <c r="S577" s="35"/>
      <c r="T577" s="34"/>
      <c r="U577" s="37"/>
      <c r="V577" s="35"/>
      <c r="W577" s="34"/>
      <c r="X577" s="37"/>
      <c r="Y577" s="35"/>
      <c r="Z577" s="34"/>
      <c r="AA577" s="37"/>
      <c r="AB577" s="35"/>
      <c r="AC577" s="34"/>
      <c r="AD577" s="37"/>
      <c r="AE577" s="35"/>
      <c r="AF577" s="34"/>
      <c r="AG577" s="37"/>
      <c r="AH577" s="35"/>
      <c r="AI577" s="34"/>
      <c r="AJ577" s="37"/>
      <c r="AK577" s="35"/>
      <c r="AL577" s="34"/>
      <c r="AM577" s="37"/>
      <c r="AN577" s="35"/>
      <c r="AO577" s="34"/>
      <c r="AP577" s="37"/>
      <c r="AQ577" s="35"/>
      <c r="AR577" s="34"/>
      <c r="AS577" s="37"/>
      <c r="AT577" s="35"/>
      <c r="AU577" s="34"/>
      <c r="AV577" s="37"/>
      <c r="AW577" s="35"/>
      <c r="AX577" s="34"/>
      <c r="AY577" s="37"/>
      <c r="AZ577" s="35"/>
      <c r="BA577" s="34"/>
      <c r="BB577" s="37"/>
      <c r="BC5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7" s="7"/>
      <c r="BF577" t="str">
        <f>IF(Table1[[#This Row],[Date]]="","","&amp;lt;VOUCHER REMOTEID="&amp;""""&amp;$A$11&amp;$A$13&amp;ROW()&amp;""""&amp;" VCHTYPE="""&amp;F577&amp;""" ACTION="""&amp;"Create"&amp;"""&amp;gt;")</f>
        <v/>
      </c>
      <c r="BG577" t="str">
        <f>IF(Table1[[#This Row],[Date]]="","",TEXT(Table1[[#This Row],[Date]],"yyyymmdd"))</f>
        <v/>
      </c>
      <c r="BH577" t="str">
        <f>Table1[[#This Row],[Date2]]</f>
        <v/>
      </c>
      <c r="BI577" t="str">
        <f>IF(Table1[[#This Row],[Date]]="","",Table1[[#This Row],[Voucher Type]])</f>
        <v/>
      </c>
      <c r="BJ577" t="str">
        <f>IF(Table1[[#This Row],[Ref No / Invoice No]]="","",Table1[[#This Row],[Ref No / Invoice No]])</f>
        <v/>
      </c>
      <c r="BK577" t="str">
        <f>IF(Table1[[#This Row],[Voucher No]]="","",Table1[[#This Row],[Voucher No]])</f>
        <v/>
      </c>
      <c r="BL577" t="str">
        <f>IF(Table1[[#This Row],[Date]]="","",Table1[[#This Row],[Narration]])</f>
        <v/>
      </c>
      <c r="BM577" t="str">
        <f>IF(Table1[[#This Row],[Date]]="","",$A$11&amp;$A$13&amp;ROW())</f>
        <v/>
      </c>
      <c r="BN577" t="str">
        <f>IF(Table1[[#This Row],[Date]]="","",$A$13)</f>
        <v/>
      </c>
      <c r="BP577" t="str">
        <f>IF(Table1[[#This Row],[Ledger 1]]="","","No")</f>
        <v/>
      </c>
      <c r="BQ577" t="str">
        <f>IF(Table1[[#This Row],[Date]]="","",IF(Table1[[#This Row],[Effect 1]]="Dr.","Yes","No"))</f>
        <v/>
      </c>
      <c r="BR577" t="str">
        <f>IF(Table1[[#This Row],[Date]]="","",Table1[[#This Row],[Ledger 1]])</f>
        <v/>
      </c>
      <c r="BS577" t="str">
        <f>IF(Table1[[#This Row],[Date]]="","",IF(Table1[[#This Row],[Effect 1]]="Dr.",-Table1[[#This Row],[Amount 1]],Table1[[#This Row],[Amount 1]]))</f>
        <v/>
      </c>
      <c r="BV577" t="str">
        <f>IF(Table1[[#This Row],[Ledger 2]]="","","No")</f>
        <v/>
      </c>
      <c r="BW577" t="str">
        <f>IF(Table1[[#This Row],[Date]]="","",IF(Table1[[#This Row],[Effect 2]]="Dr.","Yes","No"))</f>
        <v/>
      </c>
      <c r="BX577" t="str">
        <f>IF(Table1[[#This Row],[Date]]="","",Table1[[#This Row],[Ledger 2]])</f>
        <v/>
      </c>
      <c r="BY577" t="str">
        <f>IF(Table1[[#This Row],[Date]]="","",IF(Table1[[#This Row],[Effect 2]]="Dr.",-Table1[[#This Row],[Amount 2]],Table1[[#This Row],[Amount 2]]))</f>
        <v/>
      </c>
      <c r="CB577" t="str">
        <f>IF(Table1[[#This Row],[Ledger 3]]="","","No")</f>
        <v/>
      </c>
      <c r="CC577" t="str">
        <f>IF(Table1[[#This Row],[Ledger 3]]="","",IF(Table1[[#This Row],[Effect 3]]="Dr.","Yes","No"))</f>
        <v/>
      </c>
      <c r="CD577" t="str">
        <f>IF(Table1[[#This Row],[Ledger 3]]="","",Table1[[#This Row],[Ledger 3]])</f>
        <v/>
      </c>
      <c r="CE577" t="str">
        <f>IF(Table1[[#This Row],[Ledger 3]]="","",IF(Table1[[#This Row],[Effect 3]]="Dr.",-Table1[[#This Row],[Amount 3]],Table1[[#This Row],[Amount 3]]))</f>
        <v/>
      </c>
      <c r="CH577" t="str">
        <f>IF(Table1[[#This Row],[Ledger 4]]="","","No")</f>
        <v/>
      </c>
      <c r="CI577" t="str">
        <f>IF(Table1[[#This Row],[Ledger 4]]="","",IF(Table1[[#This Row],[Effect 4]]="Dr.","Yes","No"))</f>
        <v/>
      </c>
      <c r="CJ577" t="str">
        <f>IF(Table1[[#This Row],[Ledger 4]]="","",Table1[[#This Row],[Ledger 4]])</f>
        <v/>
      </c>
      <c r="CK577" t="str">
        <f>IF(Table1[[#This Row],[Ledger 4]]="","",IF(Table1[[#This Row],[Effect 4]]="Dr.",-Table1[[#This Row],[Amount 4]],Table1[[#This Row],[Amount 4]]))</f>
        <v/>
      </c>
      <c r="CN577" t="str">
        <f>IF(Table1[[#This Row],[Ledger 5]]="","","No")</f>
        <v/>
      </c>
      <c r="CO577" t="str">
        <f>IF(Table1[[#This Row],[Ledger 5]]="","",IF(Table1[[#This Row],[Effect 5]]="Dr.","Yes","No"))</f>
        <v/>
      </c>
      <c r="CP577" t="str">
        <f>IF(Table1[[#This Row],[Ledger 5]]="","",Table1[[#This Row],[Ledger 5]])</f>
        <v/>
      </c>
      <c r="CQ577" t="str">
        <f>IF(Table1[[#This Row],[Ledger 5]]="","",IF(Table1[[#This Row],[Effect 5]]="Dr.",-Table1[[#This Row],[Amount 5]],Table1[[#This Row],[Amount 5]]))</f>
        <v/>
      </c>
      <c r="CT577" t="str">
        <f>IF(Table1[[#This Row],[Ledger 6]]="","","No")</f>
        <v/>
      </c>
      <c r="CU577" t="str">
        <f>IF(Table1[[#This Row],[Ledger 6]]="","",IF(Table1[[#This Row],[Effect 6]]="Dr.","Yes","No"))</f>
        <v/>
      </c>
      <c r="CV577" t="str">
        <f>IF(Table1[[#This Row],[Ledger 6]]="","",Table1[[#This Row],[Ledger 6]])</f>
        <v/>
      </c>
      <c r="CW577" t="str">
        <f>IF(Table1[[#This Row],[Ledger 6]]="","",IF(Table1[[#This Row],[Effect 6]]="Dr.",-Table1[[#This Row],[Amount 6]],Table1[[#This Row],[Amount 6]]))</f>
        <v/>
      </c>
      <c r="CZ577" t="str">
        <f>IF(Table1[[#This Row],[Ledger 7]]="","","No")</f>
        <v/>
      </c>
      <c r="DA577" t="str">
        <f>IF(Table1[[#This Row],[Ledger 7]]="","",IF(Table1[[#This Row],[Effect 7]]="Dr.","Yes","No"))</f>
        <v/>
      </c>
      <c r="DB577" t="str">
        <f>IF(Table1[[#This Row],[Ledger 7]]="","",Table1[[#This Row],[Ledger 7]])</f>
        <v/>
      </c>
      <c r="DC577" t="str">
        <f>IF(Table1[[#This Row],[Ledger 7]]="","",IF(Table1[[#This Row],[Effect 7]]="Dr.",-Table1[[#This Row],[Amount 7]],Table1[[#This Row],[Amount 7]]))</f>
        <v/>
      </c>
      <c r="DF577" t="str">
        <f>IF(Table1[[#This Row],[Ledger 8]]="","","No")</f>
        <v/>
      </c>
      <c r="DG577" t="str">
        <f>IF(Table1[[#This Row],[Ledger 8]]="","",IF(Table1[[#This Row],[Effect 8]]="Dr.","Yes","No"))</f>
        <v/>
      </c>
      <c r="DH577" t="str">
        <f>IF(Table1[[#This Row],[Ledger 8]]="","",Table1[[#This Row],[Ledger 8]])</f>
        <v/>
      </c>
      <c r="DI577" t="str">
        <f>IF(Table1[[#This Row],[Ledger 8]]="","",IF(Table1[[#This Row],[Effect 8]]="Dr.",-Table1[[#This Row],[Amount 8]],Table1[[#This Row],[Amount 8]]))</f>
        <v/>
      </c>
      <c r="DL577" t="str">
        <f>IF(Table1[[#This Row],[Ledger 9]]="","","No")</f>
        <v/>
      </c>
      <c r="DM577" t="str">
        <f>IF(Table1[[#This Row],[Ledger 9]]="","",IF(Table1[[#This Row],[Effect 9]]="Dr.","Yes","No"))</f>
        <v/>
      </c>
      <c r="DN577" t="str">
        <f>IF(Table1[[#This Row],[Ledger 9]]="","",Table1[[#This Row],[Ledger 9]])</f>
        <v/>
      </c>
      <c r="DO577" t="str">
        <f>IF(Table1[[#This Row],[Ledger 9]]="","",IF(Table1[[#This Row],[Effect 9]]="Dr.",-Table1[[#This Row],[Amount 9]],Table1[[#This Row],[Amount 9]]))</f>
        <v/>
      </c>
      <c r="DR577" t="str">
        <f>IF(Table1[[#This Row],[Ledger 10]]="","","No")</f>
        <v/>
      </c>
      <c r="DS577" t="str">
        <f>IF(Table1[[#This Row],[Ledger 10]]="","",IF(Table1[[#This Row],[Effect 10]]="Dr.","Yes","No"))</f>
        <v/>
      </c>
      <c r="DT577" t="str">
        <f>IF(Table1[[#This Row],[Ledger 10]]="","",Table1[[#This Row],[Ledger 10]])</f>
        <v/>
      </c>
      <c r="DU577" t="str">
        <f>IF(Table1[[#This Row],[Ledger 10]]="","",IF(Table1[[#This Row],[Effect 10]]="Dr.",-Table1[[#This Row],[Amount 10]],Table1[[#This Row],[Amount 10]]))</f>
        <v/>
      </c>
      <c r="DX577" t="str">
        <f>IF(Table1[[#This Row],[Ledger 11]]="","","No")</f>
        <v/>
      </c>
      <c r="DY577" t="str">
        <f>IF(Table1[[#This Row],[Ledger 11]]="","",IF(Table1[[#This Row],[Effect 11]]="Dr.","Yes","No"))</f>
        <v/>
      </c>
      <c r="DZ577" t="str">
        <f>IF(Table1[[#This Row],[Ledger 11]]="","",Table1[[#This Row],[Ledger 11]])</f>
        <v/>
      </c>
      <c r="EA577" t="str">
        <f>IF(Table1[[#This Row],[Ledger 11]]="","",IF(Table1[[#This Row],[Effect 11]]="Dr.",-Table1[[#This Row],[Amount 11]],Table1[[#This Row],[Amount 11]]))</f>
        <v/>
      </c>
      <c r="ED577" t="str">
        <f>IF(Table1[[#This Row],[Ledger 12]]="","","No")</f>
        <v/>
      </c>
      <c r="EE577" t="str">
        <f>IF(Table1[[#This Row],[Ledger 12]]="","",IF(Table1[[#This Row],[Effect 12]]="Dr.","Yes","No"))</f>
        <v/>
      </c>
      <c r="EF577" t="str">
        <f>IF(Table1[[#This Row],[Ledger 12]]="","",Table1[[#This Row],[Ledger 12]])</f>
        <v/>
      </c>
      <c r="EG577" t="str">
        <f>IF(Table1[[#This Row],[Ledger 12]]="","",IF(Table1[[#This Row],[Effect 12]]="Dr.",-Table1[[#This Row],[Amount 12]],Table1[[#This Row],[Amount 12]]))</f>
        <v/>
      </c>
      <c r="EJ577" t="str">
        <f>IF(Table1[[#This Row],[Ledger 13]]="","","No")</f>
        <v/>
      </c>
      <c r="EK577" t="str">
        <f>IF(Table1[[#This Row],[Ledger 13]]="","",IF(Table1[[#This Row],[Effect 13]]="Dr.","Yes","No"))</f>
        <v/>
      </c>
      <c r="EL577" t="str">
        <f>IF(Table1[[#This Row],[Ledger 13]]="","",Table1[[#This Row],[Ledger 13]])</f>
        <v/>
      </c>
      <c r="EM577" t="str">
        <f>IF(Table1[[#This Row],[Ledger 13]]="","",IF(Table1[[#This Row],[Effect 13]]="Dr.",-Table1[[#This Row],[Amount 13]],Table1[[#This Row],[Amount 13]]))</f>
        <v/>
      </c>
      <c r="EP577" t="str">
        <f>IF(Table1[[#This Row],[Ledger 14]]="","","No")</f>
        <v/>
      </c>
      <c r="EQ577" t="str">
        <f>IF(Table1[[#This Row],[Ledger 14]]="","",IF(Table1[[#This Row],[Effect 14]]="Dr.","Yes","No"))</f>
        <v/>
      </c>
      <c r="ER577" t="str">
        <f>IF(Table1[[#This Row],[Ledger 14]]="","",Table1[[#This Row],[Ledger 14]])</f>
        <v/>
      </c>
      <c r="ES577" t="str">
        <f>IF(Table1[[#This Row],[Ledger 14]]="","",IF(Table1[[#This Row],[Effect 14]]="Dr.",-Table1[[#This Row],[Amount 14]],Table1[[#This Row],[Amount 14]]))</f>
        <v/>
      </c>
      <c r="EV577" t="str">
        <f>IF(Table1[[#This Row],[Ledger 15]]="","","No")</f>
        <v/>
      </c>
      <c r="EW577" t="str">
        <f>IF(Table1[[#This Row],[Ledger 15]]="","",IF(Table1[[#This Row],[Effect 15]]="Dr.","Yes","No"))</f>
        <v/>
      </c>
      <c r="EX577" t="str">
        <f>IF(Table1[[#This Row],[Ledger 15]]="","",Table1[[#This Row],[Ledger 15]])</f>
        <v/>
      </c>
      <c r="EY577" t="str">
        <f>IF(Table1[[#This Row],[Ledger 15]]="","",IF(Table1[[#This Row],[Effect 15]]="Dr.",-Table1[[#This Row],[Amount 15]],Table1[[#This Row],[Amount 15]]))</f>
        <v/>
      </c>
      <c r="FD5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7">
        <f>IF(Table1[[#This Row],[Date]]="",0,IF(AND(Table1[[#This Row],[Date]]&gt;=$FE$2,Table1[[#This Row],[Date]]&lt;=$FE$3),0,1))</f>
        <v>0</v>
      </c>
      <c r="FF577">
        <f>IF(Table1[[#This Row],[Date]]="",0,IF(TYPE(VLOOKUP(Table1[[#This Row],[Voucher Type]],Table1[[#All],[Voucher Type Master]],1,FALSE))=16,1,0))</f>
        <v>0</v>
      </c>
      <c r="FG577">
        <f>IF(TYPE(IF(Table1[[#This Row],[Date]]="",0,IF(VLOOKUP(Table1[[#This Row],[Voucher Type]],$FY$5:$FZ$13,2,0)=Table1[[#This Row],[Effect 1]],0,1)))=16,1,0)</f>
        <v>0</v>
      </c>
      <c r="FH5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7">
        <f>IF(LEN(Table1[[#This Row],[Ledger 1]])&gt;0,IF(TYPE(VLOOKUP(Table1[[#This Row],[Ledger 1]],GZ:GZ,1,0))=16,1,0),0)</f>
        <v>0</v>
      </c>
      <c r="FJ577">
        <f>IF(LEN(Table1[[#This Row],[Ledger 2]])&gt;0,IF(TYPE(VLOOKUP(Table1[[#This Row],[Ledger 2]],GZ:GZ,1,0))=16,1,0),0)</f>
        <v>0</v>
      </c>
      <c r="FK577">
        <f>IF(LEN(Table1[[#This Row],[Ledger 3]])&gt;0,IF(TYPE(VLOOKUP(Table1[[#This Row],[Ledger 3]],GZ:GZ,1,0))=16,1,0),0)</f>
        <v>0</v>
      </c>
      <c r="FL577">
        <f>IF(LEN(Table1[[#This Row],[Ledger 4]])&gt;0,IF(TYPE(VLOOKUP(Table1[[#This Row],[Ledger 4]],GZ:GZ,1,0))=16,1,0),0)</f>
        <v>0</v>
      </c>
      <c r="FM577">
        <f>IF(LEN(Table1[[#This Row],[Ledger 5]])&gt;0,IF(TYPE(VLOOKUP(Table1[[#This Row],[Ledger 5]],GZ:GZ,1,0))=16,1,0),0)</f>
        <v>0</v>
      </c>
      <c r="FN577">
        <f>IF(LEN(Table1[[#This Row],[Ledger 6]])&gt;0,IF(TYPE(VLOOKUP(Table1[[#This Row],[Ledger 6]],$GZ:$GZ,1,0))=16,1,0),0)</f>
        <v>0</v>
      </c>
      <c r="FO577">
        <f>IF(LEN(Table1[[#This Row],[Ledger 7]])&gt;0,IF(TYPE(VLOOKUP(Table1[[#This Row],[Ledger 7]],$GZ:$GZ,1,0))=16,1,0),0)</f>
        <v>0</v>
      </c>
      <c r="FP577">
        <f>IF(LEN(Table1[[#This Row],[Ledger 8]])&gt;0,IF(TYPE(VLOOKUP(Table1[[#This Row],[Ledger 8]],$GZ:$GZ,1,0))=16,1,0),0)</f>
        <v>0</v>
      </c>
      <c r="FQ577">
        <f>IF(LEN(Table1[[#This Row],[Ledger 9]])&gt;0,IF(TYPE(VLOOKUP(Table1[[#This Row],[Ledger 9]],$GZ:$GZ,1,0))=16,1,0),0)</f>
        <v>0</v>
      </c>
      <c r="FR577">
        <f>IF(LEN(Table1[[#This Row],[Ledger 10]])&gt;0,IF(TYPE(VLOOKUP(Table1[[#This Row],[Ledger 10]],$GZ:$GZ,1,0))=16,1,0),0)</f>
        <v>0</v>
      </c>
      <c r="FS577">
        <f>IF(LEN(Table1[[#This Row],[Ledger 11]])&gt;0,IF(TYPE(VLOOKUP(Table1[[#This Row],[Ledger 11]],$GZ:$GZ,1,0))=16,1,0),0)</f>
        <v>0</v>
      </c>
      <c r="FT577">
        <f>IF(LEN(Table1[[#This Row],[Ledger 12]])&gt;0,IF(TYPE(VLOOKUP(Table1[[#This Row],[Ledger 12]],$GZ:$GZ,1,0))=16,1,0),0)</f>
        <v>0</v>
      </c>
      <c r="FU577">
        <f>IF(LEN(Table1[[#This Row],[Ledger 13]])&gt;0,IF(TYPE(VLOOKUP(Table1[[#This Row],[Ledger 13]],$GZ:$GZ,1,0))=16,1,0),0)</f>
        <v>0</v>
      </c>
      <c r="FV577">
        <f>IF(LEN(Table1[[#This Row],[Ledger 14]])&gt;0,IF(TYPE(VLOOKUP(Table1[[#This Row],[Ledger 14]],$GZ:$GZ,1,0))=16,1,0),0)</f>
        <v>0</v>
      </c>
      <c r="FW577">
        <f>IF(LEN(Table1[[#This Row],[Ledger 15]])&gt;0,IF(TYPE(VLOOKUP(Table1[[#This Row],[Ledger 15]],$GZ:$GZ,1,0))=16,1,0),0)</f>
        <v>0</v>
      </c>
    </row>
    <row r="578" spans="4:179" ht="33" customHeight="1" x14ac:dyDescent="0.45">
      <c r="D578" s="8">
        <f t="shared" si="17"/>
        <v>573</v>
      </c>
      <c r="E578" s="32"/>
      <c r="F578" s="34"/>
      <c r="G578" s="34"/>
      <c r="H578" s="34"/>
      <c r="I578" s="34"/>
      <c r="J578" s="38"/>
      <c r="K578" s="33"/>
      <c r="L578" s="36"/>
      <c r="M578" s="35"/>
      <c r="N578" s="34"/>
      <c r="O578" s="41"/>
      <c r="P578" s="35"/>
      <c r="Q578" s="34"/>
      <c r="R578" s="37"/>
      <c r="S578" s="35"/>
      <c r="T578" s="34"/>
      <c r="U578" s="37"/>
      <c r="V578" s="35"/>
      <c r="W578" s="34"/>
      <c r="X578" s="37"/>
      <c r="Y578" s="35"/>
      <c r="Z578" s="34"/>
      <c r="AA578" s="37"/>
      <c r="AB578" s="35"/>
      <c r="AC578" s="34"/>
      <c r="AD578" s="37"/>
      <c r="AE578" s="35"/>
      <c r="AF578" s="34"/>
      <c r="AG578" s="37"/>
      <c r="AH578" s="35"/>
      <c r="AI578" s="34"/>
      <c r="AJ578" s="37"/>
      <c r="AK578" s="35"/>
      <c r="AL578" s="34"/>
      <c r="AM578" s="37"/>
      <c r="AN578" s="35"/>
      <c r="AO578" s="34"/>
      <c r="AP578" s="37"/>
      <c r="AQ578" s="35"/>
      <c r="AR578" s="34"/>
      <c r="AS578" s="37"/>
      <c r="AT578" s="35"/>
      <c r="AU578" s="34"/>
      <c r="AV578" s="37"/>
      <c r="AW578" s="35"/>
      <c r="AX578" s="34"/>
      <c r="AY578" s="37"/>
      <c r="AZ578" s="35"/>
      <c r="BA578" s="34"/>
      <c r="BB578" s="37"/>
      <c r="BC5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8" s="7"/>
      <c r="BF578" t="str">
        <f>IF(Table1[[#This Row],[Date]]="","","&amp;lt;VOUCHER REMOTEID="&amp;""""&amp;$A$11&amp;$A$13&amp;ROW()&amp;""""&amp;" VCHTYPE="""&amp;F578&amp;""" ACTION="""&amp;"Create"&amp;"""&amp;gt;")</f>
        <v/>
      </c>
      <c r="BG578" t="str">
        <f>IF(Table1[[#This Row],[Date]]="","",TEXT(Table1[[#This Row],[Date]],"yyyymmdd"))</f>
        <v/>
      </c>
      <c r="BH578" t="str">
        <f>Table1[[#This Row],[Date2]]</f>
        <v/>
      </c>
      <c r="BI578" t="str">
        <f>IF(Table1[[#This Row],[Date]]="","",Table1[[#This Row],[Voucher Type]])</f>
        <v/>
      </c>
      <c r="BJ578" t="str">
        <f>IF(Table1[[#This Row],[Ref No / Invoice No]]="","",Table1[[#This Row],[Ref No / Invoice No]])</f>
        <v/>
      </c>
      <c r="BK578" t="str">
        <f>IF(Table1[[#This Row],[Voucher No]]="","",Table1[[#This Row],[Voucher No]])</f>
        <v/>
      </c>
      <c r="BL578" t="str">
        <f>IF(Table1[[#This Row],[Date]]="","",Table1[[#This Row],[Narration]])</f>
        <v/>
      </c>
      <c r="BM578" t="str">
        <f>IF(Table1[[#This Row],[Date]]="","",$A$11&amp;$A$13&amp;ROW())</f>
        <v/>
      </c>
      <c r="BN578" t="str">
        <f>IF(Table1[[#This Row],[Date]]="","",$A$13)</f>
        <v/>
      </c>
      <c r="BP578" t="str">
        <f>IF(Table1[[#This Row],[Ledger 1]]="","","No")</f>
        <v/>
      </c>
      <c r="BQ578" t="str">
        <f>IF(Table1[[#This Row],[Date]]="","",IF(Table1[[#This Row],[Effect 1]]="Dr.","Yes","No"))</f>
        <v/>
      </c>
      <c r="BR578" t="str">
        <f>IF(Table1[[#This Row],[Date]]="","",Table1[[#This Row],[Ledger 1]])</f>
        <v/>
      </c>
      <c r="BS578" t="str">
        <f>IF(Table1[[#This Row],[Date]]="","",IF(Table1[[#This Row],[Effect 1]]="Dr.",-Table1[[#This Row],[Amount 1]],Table1[[#This Row],[Amount 1]]))</f>
        <v/>
      </c>
      <c r="BV578" t="str">
        <f>IF(Table1[[#This Row],[Ledger 2]]="","","No")</f>
        <v/>
      </c>
      <c r="BW578" t="str">
        <f>IF(Table1[[#This Row],[Date]]="","",IF(Table1[[#This Row],[Effect 2]]="Dr.","Yes","No"))</f>
        <v/>
      </c>
      <c r="BX578" t="str">
        <f>IF(Table1[[#This Row],[Date]]="","",Table1[[#This Row],[Ledger 2]])</f>
        <v/>
      </c>
      <c r="BY578" t="str">
        <f>IF(Table1[[#This Row],[Date]]="","",IF(Table1[[#This Row],[Effect 2]]="Dr.",-Table1[[#This Row],[Amount 2]],Table1[[#This Row],[Amount 2]]))</f>
        <v/>
      </c>
      <c r="CB578" t="str">
        <f>IF(Table1[[#This Row],[Ledger 3]]="","","No")</f>
        <v/>
      </c>
      <c r="CC578" t="str">
        <f>IF(Table1[[#This Row],[Ledger 3]]="","",IF(Table1[[#This Row],[Effect 3]]="Dr.","Yes","No"))</f>
        <v/>
      </c>
      <c r="CD578" t="str">
        <f>IF(Table1[[#This Row],[Ledger 3]]="","",Table1[[#This Row],[Ledger 3]])</f>
        <v/>
      </c>
      <c r="CE578" t="str">
        <f>IF(Table1[[#This Row],[Ledger 3]]="","",IF(Table1[[#This Row],[Effect 3]]="Dr.",-Table1[[#This Row],[Amount 3]],Table1[[#This Row],[Amount 3]]))</f>
        <v/>
      </c>
      <c r="CH578" t="str">
        <f>IF(Table1[[#This Row],[Ledger 4]]="","","No")</f>
        <v/>
      </c>
      <c r="CI578" t="str">
        <f>IF(Table1[[#This Row],[Ledger 4]]="","",IF(Table1[[#This Row],[Effect 4]]="Dr.","Yes","No"))</f>
        <v/>
      </c>
      <c r="CJ578" t="str">
        <f>IF(Table1[[#This Row],[Ledger 4]]="","",Table1[[#This Row],[Ledger 4]])</f>
        <v/>
      </c>
      <c r="CK578" t="str">
        <f>IF(Table1[[#This Row],[Ledger 4]]="","",IF(Table1[[#This Row],[Effect 4]]="Dr.",-Table1[[#This Row],[Amount 4]],Table1[[#This Row],[Amount 4]]))</f>
        <v/>
      </c>
      <c r="CN578" t="str">
        <f>IF(Table1[[#This Row],[Ledger 5]]="","","No")</f>
        <v/>
      </c>
      <c r="CO578" t="str">
        <f>IF(Table1[[#This Row],[Ledger 5]]="","",IF(Table1[[#This Row],[Effect 5]]="Dr.","Yes","No"))</f>
        <v/>
      </c>
      <c r="CP578" t="str">
        <f>IF(Table1[[#This Row],[Ledger 5]]="","",Table1[[#This Row],[Ledger 5]])</f>
        <v/>
      </c>
      <c r="CQ578" t="str">
        <f>IF(Table1[[#This Row],[Ledger 5]]="","",IF(Table1[[#This Row],[Effect 5]]="Dr.",-Table1[[#This Row],[Amount 5]],Table1[[#This Row],[Amount 5]]))</f>
        <v/>
      </c>
      <c r="CT578" t="str">
        <f>IF(Table1[[#This Row],[Ledger 6]]="","","No")</f>
        <v/>
      </c>
      <c r="CU578" t="str">
        <f>IF(Table1[[#This Row],[Ledger 6]]="","",IF(Table1[[#This Row],[Effect 6]]="Dr.","Yes","No"))</f>
        <v/>
      </c>
      <c r="CV578" t="str">
        <f>IF(Table1[[#This Row],[Ledger 6]]="","",Table1[[#This Row],[Ledger 6]])</f>
        <v/>
      </c>
      <c r="CW578" t="str">
        <f>IF(Table1[[#This Row],[Ledger 6]]="","",IF(Table1[[#This Row],[Effect 6]]="Dr.",-Table1[[#This Row],[Amount 6]],Table1[[#This Row],[Amount 6]]))</f>
        <v/>
      </c>
      <c r="CZ578" t="str">
        <f>IF(Table1[[#This Row],[Ledger 7]]="","","No")</f>
        <v/>
      </c>
      <c r="DA578" t="str">
        <f>IF(Table1[[#This Row],[Ledger 7]]="","",IF(Table1[[#This Row],[Effect 7]]="Dr.","Yes","No"))</f>
        <v/>
      </c>
      <c r="DB578" t="str">
        <f>IF(Table1[[#This Row],[Ledger 7]]="","",Table1[[#This Row],[Ledger 7]])</f>
        <v/>
      </c>
      <c r="DC578" t="str">
        <f>IF(Table1[[#This Row],[Ledger 7]]="","",IF(Table1[[#This Row],[Effect 7]]="Dr.",-Table1[[#This Row],[Amount 7]],Table1[[#This Row],[Amount 7]]))</f>
        <v/>
      </c>
      <c r="DF578" t="str">
        <f>IF(Table1[[#This Row],[Ledger 8]]="","","No")</f>
        <v/>
      </c>
      <c r="DG578" t="str">
        <f>IF(Table1[[#This Row],[Ledger 8]]="","",IF(Table1[[#This Row],[Effect 8]]="Dr.","Yes","No"))</f>
        <v/>
      </c>
      <c r="DH578" t="str">
        <f>IF(Table1[[#This Row],[Ledger 8]]="","",Table1[[#This Row],[Ledger 8]])</f>
        <v/>
      </c>
      <c r="DI578" t="str">
        <f>IF(Table1[[#This Row],[Ledger 8]]="","",IF(Table1[[#This Row],[Effect 8]]="Dr.",-Table1[[#This Row],[Amount 8]],Table1[[#This Row],[Amount 8]]))</f>
        <v/>
      </c>
      <c r="DL578" t="str">
        <f>IF(Table1[[#This Row],[Ledger 9]]="","","No")</f>
        <v/>
      </c>
      <c r="DM578" t="str">
        <f>IF(Table1[[#This Row],[Ledger 9]]="","",IF(Table1[[#This Row],[Effect 9]]="Dr.","Yes","No"))</f>
        <v/>
      </c>
      <c r="DN578" t="str">
        <f>IF(Table1[[#This Row],[Ledger 9]]="","",Table1[[#This Row],[Ledger 9]])</f>
        <v/>
      </c>
      <c r="DO578" t="str">
        <f>IF(Table1[[#This Row],[Ledger 9]]="","",IF(Table1[[#This Row],[Effect 9]]="Dr.",-Table1[[#This Row],[Amount 9]],Table1[[#This Row],[Amount 9]]))</f>
        <v/>
      </c>
      <c r="DR578" t="str">
        <f>IF(Table1[[#This Row],[Ledger 10]]="","","No")</f>
        <v/>
      </c>
      <c r="DS578" t="str">
        <f>IF(Table1[[#This Row],[Ledger 10]]="","",IF(Table1[[#This Row],[Effect 10]]="Dr.","Yes","No"))</f>
        <v/>
      </c>
      <c r="DT578" t="str">
        <f>IF(Table1[[#This Row],[Ledger 10]]="","",Table1[[#This Row],[Ledger 10]])</f>
        <v/>
      </c>
      <c r="DU578" t="str">
        <f>IF(Table1[[#This Row],[Ledger 10]]="","",IF(Table1[[#This Row],[Effect 10]]="Dr.",-Table1[[#This Row],[Amount 10]],Table1[[#This Row],[Amount 10]]))</f>
        <v/>
      </c>
      <c r="DX578" t="str">
        <f>IF(Table1[[#This Row],[Ledger 11]]="","","No")</f>
        <v/>
      </c>
      <c r="DY578" t="str">
        <f>IF(Table1[[#This Row],[Ledger 11]]="","",IF(Table1[[#This Row],[Effect 11]]="Dr.","Yes","No"))</f>
        <v/>
      </c>
      <c r="DZ578" t="str">
        <f>IF(Table1[[#This Row],[Ledger 11]]="","",Table1[[#This Row],[Ledger 11]])</f>
        <v/>
      </c>
      <c r="EA578" t="str">
        <f>IF(Table1[[#This Row],[Ledger 11]]="","",IF(Table1[[#This Row],[Effect 11]]="Dr.",-Table1[[#This Row],[Amount 11]],Table1[[#This Row],[Amount 11]]))</f>
        <v/>
      </c>
      <c r="ED578" t="str">
        <f>IF(Table1[[#This Row],[Ledger 12]]="","","No")</f>
        <v/>
      </c>
      <c r="EE578" t="str">
        <f>IF(Table1[[#This Row],[Ledger 12]]="","",IF(Table1[[#This Row],[Effect 12]]="Dr.","Yes","No"))</f>
        <v/>
      </c>
      <c r="EF578" t="str">
        <f>IF(Table1[[#This Row],[Ledger 12]]="","",Table1[[#This Row],[Ledger 12]])</f>
        <v/>
      </c>
      <c r="EG578" t="str">
        <f>IF(Table1[[#This Row],[Ledger 12]]="","",IF(Table1[[#This Row],[Effect 12]]="Dr.",-Table1[[#This Row],[Amount 12]],Table1[[#This Row],[Amount 12]]))</f>
        <v/>
      </c>
      <c r="EJ578" t="str">
        <f>IF(Table1[[#This Row],[Ledger 13]]="","","No")</f>
        <v/>
      </c>
      <c r="EK578" t="str">
        <f>IF(Table1[[#This Row],[Ledger 13]]="","",IF(Table1[[#This Row],[Effect 13]]="Dr.","Yes","No"))</f>
        <v/>
      </c>
      <c r="EL578" t="str">
        <f>IF(Table1[[#This Row],[Ledger 13]]="","",Table1[[#This Row],[Ledger 13]])</f>
        <v/>
      </c>
      <c r="EM578" t="str">
        <f>IF(Table1[[#This Row],[Ledger 13]]="","",IF(Table1[[#This Row],[Effect 13]]="Dr.",-Table1[[#This Row],[Amount 13]],Table1[[#This Row],[Amount 13]]))</f>
        <v/>
      </c>
      <c r="EP578" t="str">
        <f>IF(Table1[[#This Row],[Ledger 14]]="","","No")</f>
        <v/>
      </c>
      <c r="EQ578" t="str">
        <f>IF(Table1[[#This Row],[Ledger 14]]="","",IF(Table1[[#This Row],[Effect 14]]="Dr.","Yes","No"))</f>
        <v/>
      </c>
      <c r="ER578" t="str">
        <f>IF(Table1[[#This Row],[Ledger 14]]="","",Table1[[#This Row],[Ledger 14]])</f>
        <v/>
      </c>
      <c r="ES578" t="str">
        <f>IF(Table1[[#This Row],[Ledger 14]]="","",IF(Table1[[#This Row],[Effect 14]]="Dr.",-Table1[[#This Row],[Amount 14]],Table1[[#This Row],[Amount 14]]))</f>
        <v/>
      </c>
      <c r="EV578" t="str">
        <f>IF(Table1[[#This Row],[Ledger 15]]="","","No")</f>
        <v/>
      </c>
      <c r="EW578" t="str">
        <f>IF(Table1[[#This Row],[Ledger 15]]="","",IF(Table1[[#This Row],[Effect 15]]="Dr.","Yes","No"))</f>
        <v/>
      </c>
      <c r="EX578" t="str">
        <f>IF(Table1[[#This Row],[Ledger 15]]="","",Table1[[#This Row],[Ledger 15]])</f>
        <v/>
      </c>
      <c r="EY578" t="str">
        <f>IF(Table1[[#This Row],[Ledger 15]]="","",IF(Table1[[#This Row],[Effect 15]]="Dr.",-Table1[[#This Row],[Amount 15]],Table1[[#This Row],[Amount 15]]))</f>
        <v/>
      </c>
      <c r="FD5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8">
        <f>IF(Table1[[#This Row],[Date]]="",0,IF(AND(Table1[[#This Row],[Date]]&gt;=$FE$2,Table1[[#This Row],[Date]]&lt;=$FE$3),0,1))</f>
        <v>0</v>
      </c>
      <c r="FF578">
        <f>IF(Table1[[#This Row],[Date]]="",0,IF(TYPE(VLOOKUP(Table1[[#This Row],[Voucher Type]],Table1[[#All],[Voucher Type Master]],1,FALSE))=16,1,0))</f>
        <v>0</v>
      </c>
      <c r="FG578">
        <f>IF(TYPE(IF(Table1[[#This Row],[Date]]="",0,IF(VLOOKUP(Table1[[#This Row],[Voucher Type]],$FY$5:$FZ$13,2,0)=Table1[[#This Row],[Effect 1]],0,1)))=16,1,0)</f>
        <v>0</v>
      </c>
      <c r="FH5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8">
        <f>IF(LEN(Table1[[#This Row],[Ledger 1]])&gt;0,IF(TYPE(VLOOKUP(Table1[[#This Row],[Ledger 1]],GZ:GZ,1,0))=16,1,0),0)</f>
        <v>0</v>
      </c>
      <c r="FJ578">
        <f>IF(LEN(Table1[[#This Row],[Ledger 2]])&gt;0,IF(TYPE(VLOOKUP(Table1[[#This Row],[Ledger 2]],GZ:GZ,1,0))=16,1,0),0)</f>
        <v>0</v>
      </c>
      <c r="FK578">
        <f>IF(LEN(Table1[[#This Row],[Ledger 3]])&gt;0,IF(TYPE(VLOOKUP(Table1[[#This Row],[Ledger 3]],GZ:GZ,1,0))=16,1,0),0)</f>
        <v>0</v>
      </c>
      <c r="FL578">
        <f>IF(LEN(Table1[[#This Row],[Ledger 4]])&gt;0,IF(TYPE(VLOOKUP(Table1[[#This Row],[Ledger 4]],GZ:GZ,1,0))=16,1,0),0)</f>
        <v>0</v>
      </c>
      <c r="FM578">
        <f>IF(LEN(Table1[[#This Row],[Ledger 5]])&gt;0,IF(TYPE(VLOOKUP(Table1[[#This Row],[Ledger 5]],GZ:GZ,1,0))=16,1,0),0)</f>
        <v>0</v>
      </c>
      <c r="FN578">
        <f>IF(LEN(Table1[[#This Row],[Ledger 6]])&gt;0,IF(TYPE(VLOOKUP(Table1[[#This Row],[Ledger 6]],$GZ:$GZ,1,0))=16,1,0),0)</f>
        <v>0</v>
      </c>
      <c r="FO578">
        <f>IF(LEN(Table1[[#This Row],[Ledger 7]])&gt;0,IF(TYPE(VLOOKUP(Table1[[#This Row],[Ledger 7]],$GZ:$GZ,1,0))=16,1,0),0)</f>
        <v>0</v>
      </c>
      <c r="FP578">
        <f>IF(LEN(Table1[[#This Row],[Ledger 8]])&gt;0,IF(TYPE(VLOOKUP(Table1[[#This Row],[Ledger 8]],$GZ:$GZ,1,0))=16,1,0),0)</f>
        <v>0</v>
      </c>
      <c r="FQ578">
        <f>IF(LEN(Table1[[#This Row],[Ledger 9]])&gt;0,IF(TYPE(VLOOKUP(Table1[[#This Row],[Ledger 9]],$GZ:$GZ,1,0))=16,1,0),0)</f>
        <v>0</v>
      </c>
      <c r="FR578">
        <f>IF(LEN(Table1[[#This Row],[Ledger 10]])&gt;0,IF(TYPE(VLOOKUP(Table1[[#This Row],[Ledger 10]],$GZ:$GZ,1,0))=16,1,0),0)</f>
        <v>0</v>
      </c>
      <c r="FS578">
        <f>IF(LEN(Table1[[#This Row],[Ledger 11]])&gt;0,IF(TYPE(VLOOKUP(Table1[[#This Row],[Ledger 11]],$GZ:$GZ,1,0))=16,1,0),0)</f>
        <v>0</v>
      </c>
      <c r="FT578">
        <f>IF(LEN(Table1[[#This Row],[Ledger 12]])&gt;0,IF(TYPE(VLOOKUP(Table1[[#This Row],[Ledger 12]],$GZ:$GZ,1,0))=16,1,0),0)</f>
        <v>0</v>
      </c>
      <c r="FU578">
        <f>IF(LEN(Table1[[#This Row],[Ledger 13]])&gt;0,IF(TYPE(VLOOKUP(Table1[[#This Row],[Ledger 13]],$GZ:$GZ,1,0))=16,1,0),0)</f>
        <v>0</v>
      </c>
      <c r="FV578">
        <f>IF(LEN(Table1[[#This Row],[Ledger 14]])&gt;0,IF(TYPE(VLOOKUP(Table1[[#This Row],[Ledger 14]],$GZ:$GZ,1,0))=16,1,0),0)</f>
        <v>0</v>
      </c>
      <c r="FW578">
        <f>IF(LEN(Table1[[#This Row],[Ledger 15]])&gt;0,IF(TYPE(VLOOKUP(Table1[[#This Row],[Ledger 15]],$GZ:$GZ,1,0))=16,1,0),0)</f>
        <v>0</v>
      </c>
    </row>
    <row r="579" spans="4:179" ht="33" customHeight="1" x14ac:dyDescent="0.45">
      <c r="D579" s="8">
        <f t="shared" si="17"/>
        <v>574</v>
      </c>
      <c r="E579" s="32"/>
      <c r="F579" s="34"/>
      <c r="G579" s="34"/>
      <c r="H579" s="34"/>
      <c r="I579" s="34"/>
      <c r="J579" s="38"/>
      <c r="K579" s="33"/>
      <c r="L579" s="36"/>
      <c r="M579" s="35"/>
      <c r="N579" s="34"/>
      <c r="O579" s="41"/>
      <c r="P579" s="35"/>
      <c r="Q579" s="34"/>
      <c r="R579" s="37"/>
      <c r="S579" s="35"/>
      <c r="T579" s="34"/>
      <c r="U579" s="37"/>
      <c r="V579" s="35"/>
      <c r="W579" s="34"/>
      <c r="X579" s="37"/>
      <c r="Y579" s="35"/>
      <c r="Z579" s="34"/>
      <c r="AA579" s="37"/>
      <c r="AB579" s="35"/>
      <c r="AC579" s="34"/>
      <c r="AD579" s="37"/>
      <c r="AE579" s="35"/>
      <c r="AF579" s="34"/>
      <c r="AG579" s="37"/>
      <c r="AH579" s="35"/>
      <c r="AI579" s="34"/>
      <c r="AJ579" s="37"/>
      <c r="AK579" s="35"/>
      <c r="AL579" s="34"/>
      <c r="AM579" s="37"/>
      <c r="AN579" s="35"/>
      <c r="AO579" s="34"/>
      <c r="AP579" s="37"/>
      <c r="AQ579" s="35"/>
      <c r="AR579" s="34"/>
      <c r="AS579" s="37"/>
      <c r="AT579" s="35"/>
      <c r="AU579" s="34"/>
      <c r="AV579" s="37"/>
      <c r="AW579" s="35"/>
      <c r="AX579" s="34"/>
      <c r="AY579" s="37"/>
      <c r="AZ579" s="35"/>
      <c r="BA579" s="34"/>
      <c r="BB579" s="37"/>
      <c r="BC5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79" s="7"/>
      <c r="BF579" t="str">
        <f>IF(Table1[[#This Row],[Date]]="","","&amp;lt;VOUCHER REMOTEID="&amp;""""&amp;$A$11&amp;$A$13&amp;ROW()&amp;""""&amp;" VCHTYPE="""&amp;F579&amp;""" ACTION="""&amp;"Create"&amp;"""&amp;gt;")</f>
        <v/>
      </c>
      <c r="BG579" t="str">
        <f>IF(Table1[[#This Row],[Date]]="","",TEXT(Table1[[#This Row],[Date]],"yyyymmdd"))</f>
        <v/>
      </c>
      <c r="BH579" t="str">
        <f>Table1[[#This Row],[Date2]]</f>
        <v/>
      </c>
      <c r="BI579" t="str">
        <f>IF(Table1[[#This Row],[Date]]="","",Table1[[#This Row],[Voucher Type]])</f>
        <v/>
      </c>
      <c r="BJ579" t="str">
        <f>IF(Table1[[#This Row],[Ref No / Invoice No]]="","",Table1[[#This Row],[Ref No / Invoice No]])</f>
        <v/>
      </c>
      <c r="BK579" t="str">
        <f>IF(Table1[[#This Row],[Voucher No]]="","",Table1[[#This Row],[Voucher No]])</f>
        <v/>
      </c>
      <c r="BL579" t="str">
        <f>IF(Table1[[#This Row],[Date]]="","",Table1[[#This Row],[Narration]])</f>
        <v/>
      </c>
      <c r="BM579" t="str">
        <f>IF(Table1[[#This Row],[Date]]="","",$A$11&amp;$A$13&amp;ROW())</f>
        <v/>
      </c>
      <c r="BN579" t="str">
        <f>IF(Table1[[#This Row],[Date]]="","",$A$13)</f>
        <v/>
      </c>
      <c r="BP579" t="str">
        <f>IF(Table1[[#This Row],[Ledger 1]]="","","No")</f>
        <v/>
      </c>
      <c r="BQ579" t="str">
        <f>IF(Table1[[#This Row],[Date]]="","",IF(Table1[[#This Row],[Effect 1]]="Dr.","Yes","No"))</f>
        <v/>
      </c>
      <c r="BR579" t="str">
        <f>IF(Table1[[#This Row],[Date]]="","",Table1[[#This Row],[Ledger 1]])</f>
        <v/>
      </c>
      <c r="BS579" t="str">
        <f>IF(Table1[[#This Row],[Date]]="","",IF(Table1[[#This Row],[Effect 1]]="Dr.",-Table1[[#This Row],[Amount 1]],Table1[[#This Row],[Amount 1]]))</f>
        <v/>
      </c>
      <c r="BV579" t="str">
        <f>IF(Table1[[#This Row],[Ledger 2]]="","","No")</f>
        <v/>
      </c>
      <c r="BW579" t="str">
        <f>IF(Table1[[#This Row],[Date]]="","",IF(Table1[[#This Row],[Effect 2]]="Dr.","Yes","No"))</f>
        <v/>
      </c>
      <c r="BX579" t="str">
        <f>IF(Table1[[#This Row],[Date]]="","",Table1[[#This Row],[Ledger 2]])</f>
        <v/>
      </c>
      <c r="BY579" t="str">
        <f>IF(Table1[[#This Row],[Date]]="","",IF(Table1[[#This Row],[Effect 2]]="Dr.",-Table1[[#This Row],[Amount 2]],Table1[[#This Row],[Amount 2]]))</f>
        <v/>
      </c>
      <c r="CB579" t="str">
        <f>IF(Table1[[#This Row],[Ledger 3]]="","","No")</f>
        <v/>
      </c>
      <c r="CC579" t="str">
        <f>IF(Table1[[#This Row],[Ledger 3]]="","",IF(Table1[[#This Row],[Effect 3]]="Dr.","Yes","No"))</f>
        <v/>
      </c>
      <c r="CD579" t="str">
        <f>IF(Table1[[#This Row],[Ledger 3]]="","",Table1[[#This Row],[Ledger 3]])</f>
        <v/>
      </c>
      <c r="CE579" t="str">
        <f>IF(Table1[[#This Row],[Ledger 3]]="","",IF(Table1[[#This Row],[Effect 3]]="Dr.",-Table1[[#This Row],[Amount 3]],Table1[[#This Row],[Amount 3]]))</f>
        <v/>
      </c>
      <c r="CH579" t="str">
        <f>IF(Table1[[#This Row],[Ledger 4]]="","","No")</f>
        <v/>
      </c>
      <c r="CI579" t="str">
        <f>IF(Table1[[#This Row],[Ledger 4]]="","",IF(Table1[[#This Row],[Effect 4]]="Dr.","Yes","No"))</f>
        <v/>
      </c>
      <c r="CJ579" t="str">
        <f>IF(Table1[[#This Row],[Ledger 4]]="","",Table1[[#This Row],[Ledger 4]])</f>
        <v/>
      </c>
      <c r="CK579" t="str">
        <f>IF(Table1[[#This Row],[Ledger 4]]="","",IF(Table1[[#This Row],[Effect 4]]="Dr.",-Table1[[#This Row],[Amount 4]],Table1[[#This Row],[Amount 4]]))</f>
        <v/>
      </c>
      <c r="CN579" t="str">
        <f>IF(Table1[[#This Row],[Ledger 5]]="","","No")</f>
        <v/>
      </c>
      <c r="CO579" t="str">
        <f>IF(Table1[[#This Row],[Ledger 5]]="","",IF(Table1[[#This Row],[Effect 5]]="Dr.","Yes","No"))</f>
        <v/>
      </c>
      <c r="CP579" t="str">
        <f>IF(Table1[[#This Row],[Ledger 5]]="","",Table1[[#This Row],[Ledger 5]])</f>
        <v/>
      </c>
      <c r="CQ579" t="str">
        <f>IF(Table1[[#This Row],[Ledger 5]]="","",IF(Table1[[#This Row],[Effect 5]]="Dr.",-Table1[[#This Row],[Amount 5]],Table1[[#This Row],[Amount 5]]))</f>
        <v/>
      </c>
      <c r="CT579" t="str">
        <f>IF(Table1[[#This Row],[Ledger 6]]="","","No")</f>
        <v/>
      </c>
      <c r="CU579" t="str">
        <f>IF(Table1[[#This Row],[Ledger 6]]="","",IF(Table1[[#This Row],[Effect 6]]="Dr.","Yes","No"))</f>
        <v/>
      </c>
      <c r="CV579" t="str">
        <f>IF(Table1[[#This Row],[Ledger 6]]="","",Table1[[#This Row],[Ledger 6]])</f>
        <v/>
      </c>
      <c r="CW579" t="str">
        <f>IF(Table1[[#This Row],[Ledger 6]]="","",IF(Table1[[#This Row],[Effect 6]]="Dr.",-Table1[[#This Row],[Amount 6]],Table1[[#This Row],[Amount 6]]))</f>
        <v/>
      </c>
      <c r="CZ579" t="str">
        <f>IF(Table1[[#This Row],[Ledger 7]]="","","No")</f>
        <v/>
      </c>
      <c r="DA579" t="str">
        <f>IF(Table1[[#This Row],[Ledger 7]]="","",IF(Table1[[#This Row],[Effect 7]]="Dr.","Yes","No"))</f>
        <v/>
      </c>
      <c r="DB579" t="str">
        <f>IF(Table1[[#This Row],[Ledger 7]]="","",Table1[[#This Row],[Ledger 7]])</f>
        <v/>
      </c>
      <c r="DC579" t="str">
        <f>IF(Table1[[#This Row],[Ledger 7]]="","",IF(Table1[[#This Row],[Effect 7]]="Dr.",-Table1[[#This Row],[Amount 7]],Table1[[#This Row],[Amount 7]]))</f>
        <v/>
      </c>
      <c r="DF579" t="str">
        <f>IF(Table1[[#This Row],[Ledger 8]]="","","No")</f>
        <v/>
      </c>
      <c r="DG579" t="str">
        <f>IF(Table1[[#This Row],[Ledger 8]]="","",IF(Table1[[#This Row],[Effect 8]]="Dr.","Yes","No"))</f>
        <v/>
      </c>
      <c r="DH579" t="str">
        <f>IF(Table1[[#This Row],[Ledger 8]]="","",Table1[[#This Row],[Ledger 8]])</f>
        <v/>
      </c>
      <c r="DI579" t="str">
        <f>IF(Table1[[#This Row],[Ledger 8]]="","",IF(Table1[[#This Row],[Effect 8]]="Dr.",-Table1[[#This Row],[Amount 8]],Table1[[#This Row],[Amount 8]]))</f>
        <v/>
      </c>
      <c r="DL579" t="str">
        <f>IF(Table1[[#This Row],[Ledger 9]]="","","No")</f>
        <v/>
      </c>
      <c r="DM579" t="str">
        <f>IF(Table1[[#This Row],[Ledger 9]]="","",IF(Table1[[#This Row],[Effect 9]]="Dr.","Yes","No"))</f>
        <v/>
      </c>
      <c r="DN579" t="str">
        <f>IF(Table1[[#This Row],[Ledger 9]]="","",Table1[[#This Row],[Ledger 9]])</f>
        <v/>
      </c>
      <c r="DO579" t="str">
        <f>IF(Table1[[#This Row],[Ledger 9]]="","",IF(Table1[[#This Row],[Effect 9]]="Dr.",-Table1[[#This Row],[Amount 9]],Table1[[#This Row],[Amount 9]]))</f>
        <v/>
      </c>
      <c r="DR579" t="str">
        <f>IF(Table1[[#This Row],[Ledger 10]]="","","No")</f>
        <v/>
      </c>
      <c r="DS579" t="str">
        <f>IF(Table1[[#This Row],[Ledger 10]]="","",IF(Table1[[#This Row],[Effect 10]]="Dr.","Yes","No"))</f>
        <v/>
      </c>
      <c r="DT579" t="str">
        <f>IF(Table1[[#This Row],[Ledger 10]]="","",Table1[[#This Row],[Ledger 10]])</f>
        <v/>
      </c>
      <c r="DU579" t="str">
        <f>IF(Table1[[#This Row],[Ledger 10]]="","",IF(Table1[[#This Row],[Effect 10]]="Dr.",-Table1[[#This Row],[Amount 10]],Table1[[#This Row],[Amount 10]]))</f>
        <v/>
      </c>
      <c r="DX579" t="str">
        <f>IF(Table1[[#This Row],[Ledger 11]]="","","No")</f>
        <v/>
      </c>
      <c r="DY579" t="str">
        <f>IF(Table1[[#This Row],[Ledger 11]]="","",IF(Table1[[#This Row],[Effect 11]]="Dr.","Yes","No"))</f>
        <v/>
      </c>
      <c r="DZ579" t="str">
        <f>IF(Table1[[#This Row],[Ledger 11]]="","",Table1[[#This Row],[Ledger 11]])</f>
        <v/>
      </c>
      <c r="EA579" t="str">
        <f>IF(Table1[[#This Row],[Ledger 11]]="","",IF(Table1[[#This Row],[Effect 11]]="Dr.",-Table1[[#This Row],[Amount 11]],Table1[[#This Row],[Amount 11]]))</f>
        <v/>
      </c>
      <c r="ED579" t="str">
        <f>IF(Table1[[#This Row],[Ledger 12]]="","","No")</f>
        <v/>
      </c>
      <c r="EE579" t="str">
        <f>IF(Table1[[#This Row],[Ledger 12]]="","",IF(Table1[[#This Row],[Effect 12]]="Dr.","Yes","No"))</f>
        <v/>
      </c>
      <c r="EF579" t="str">
        <f>IF(Table1[[#This Row],[Ledger 12]]="","",Table1[[#This Row],[Ledger 12]])</f>
        <v/>
      </c>
      <c r="EG579" t="str">
        <f>IF(Table1[[#This Row],[Ledger 12]]="","",IF(Table1[[#This Row],[Effect 12]]="Dr.",-Table1[[#This Row],[Amount 12]],Table1[[#This Row],[Amount 12]]))</f>
        <v/>
      </c>
      <c r="EJ579" t="str">
        <f>IF(Table1[[#This Row],[Ledger 13]]="","","No")</f>
        <v/>
      </c>
      <c r="EK579" t="str">
        <f>IF(Table1[[#This Row],[Ledger 13]]="","",IF(Table1[[#This Row],[Effect 13]]="Dr.","Yes","No"))</f>
        <v/>
      </c>
      <c r="EL579" t="str">
        <f>IF(Table1[[#This Row],[Ledger 13]]="","",Table1[[#This Row],[Ledger 13]])</f>
        <v/>
      </c>
      <c r="EM579" t="str">
        <f>IF(Table1[[#This Row],[Ledger 13]]="","",IF(Table1[[#This Row],[Effect 13]]="Dr.",-Table1[[#This Row],[Amount 13]],Table1[[#This Row],[Amount 13]]))</f>
        <v/>
      </c>
      <c r="EP579" t="str">
        <f>IF(Table1[[#This Row],[Ledger 14]]="","","No")</f>
        <v/>
      </c>
      <c r="EQ579" t="str">
        <f>IF(Table1[[#This Row],[Ledger 14]]="","",IF(Table1[[#This Row],[Effect 14]]="Dr.","Yes","No"))</f>
        <v/>
      </c>
      <c r="ER579" t="str">
        <f>IF(Table1[[#This Row],[Ledger 14]]="","",Table1[[#This Row],[Ledger 14]])</f>
        <v/>
      </c>
      <c r="ES579" t="str">
        <f>IF(Table1[[#This Row],[Ledger 14]]="","",IF(Table1[[#This Row],[Effect 14]]="Dr.",-Table1[[#This Row],[Amount 14]],Table1[[#This Row],[Amount 14]]))</f>
        <v/>
      </c>
      <c r="EV579" t="str">
        <f>IF(Table1[[#This Row],[Ledger 15]]="","","No")</f>
        <v/>
      </c>
      <c r="EW579" t="str">
        <f>IF(Table1[[#This Row],[Ledger 15]]="","",IF(Table1[[#This Row],[Effect 15]]="Dr.","Yes","No"))</f>
        <v/>
      </c>
      <c r="EX579" t="str">
        <f>IF(Table1[[#This Row],[Ledger 15]]="","",Table1[[#This Row],[Ledger 15]])</f>
        <v/>
      </c>
      <c r="EY579" t="str">
        <f>IF(Table1[[#This Row],[Ledger 15]]="","",IF(Table1[[#This Row],[Effect 15]]="Dr.",-Table1[[#This Row],[Amount 15]],Table1[[#This Row],[Amount 15]]))</f>
        <v/>
      </c>
      <c r="FD5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79">
        <f>IF(Table1[[#This Row],[Date]]="",0,IF(AND(Table1[[#This Row],[Date]]&gt;=$FE$2,Table1[[#This Row],[Date]]&lt;=$FE$3),0,1))</f>
        <v>0</v>
      </c>
      <c r="FF579">
        <f>IF(Table1[[#This Row],[Date]]="",0,IF(TYPE(VLOOKUP(Table1[[#This Row],[Voucher Type]],Table1[[#All],[Voucher Type Master]],1,FALSE))=16,1,0))</f>
        <v>0</v>
      </c>
      <c r="FG579">
        <f>IF(TYPE(IF(Table1[[#This Row],[Date]]="",0,IF(VLOOKUP(Table1[[#This Row],[Voucher Type]],$FY$5:$FZ$13,2,0)=Table1[[#This Row],[Effect 1]],0,1)))=16,1,0)</f>
        <v>0</v>
      </c>
      <c r="FH5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79">
        <f>IF(LEN(Table1[[#This Row],[Ledger 1]])&gt;0,IF(TYPE(VLOOKUP(Table1[[#This Row],[Ledger 1]],GZ:GZ,1,0))=16,1,0),0)</f>
        <v>0</v>
      </c>
      <c r="FJ579">
        <f>IF(LEN(Table1[[#This Row],[Ledger 2]])&gt;0,IF(TYPE(VLOOKUP(Table1[[#This Row],[Ledger 2]],GZ:GZ,1,0))=16,1,0),0)</f>
        <v>0</v>
      </c>
      <c r="FK579">
        <f>IF(LEN(Table1[[#This Row],[Ledger 3]])&gt;0,IF(TYPE(VLOOKUP(Table1[[#This Row],[Ledger 3]],GZ:GZ,1,0))=16,1,0),0)</f>
        <v>0</v>
      </c>
      <c r="FL579">
        <f>IF(LEN(Table1[[#This Row],[Ledger 4]])&gt;0,IF(TYPE(VLOOKUP(Table1[[#This Row],[Ledger 4]],GZ:GZ,1,0))=16,1,0),0)</f>
        <v>0</v>
      </c>
      <c r="FM579">
        <f>IF(LEN(Table1[[#This Row],[Ledger 5]])&gt;0,IF(TYPE(VLOOKUP(Table1[[#This Row],[Ledger 5]],GZ:GZ,1,0))=16,1,0),0)</f>
        <v>0</v>
      </c>
      <c r="FN579">
        <f>IF(LEN(Table1[[#This Row],[Ledger 6]])&gt;0,IF(TYPE(VLOOKUP(Table1[[#This Row],[Ledger 6]],$GZ:$GZ,1,0))=16,1,0),0)</f>
        <v>0</v>
      </c>
      <c r="FO579">
        <f>IF(LEN(Table1[[#This Row],[Ledger 7]])&gt;0,IF(TYPE(VLOOKUP(Table1[[#This Row],[Ledger 7]],$GZ:$GZ,1,0))=16,1,0),0)</f>
        <v>0</v>
      </c>
      <c r="FP579">
        <f>IF(LEN(Table1[[#This Row],[Ledger 8]])&gt;0,IF(TYPE(VLOOKUP(Table1[[#This Row],[Ledger 8]],$GZ:$GZ,1,0))=16,1,0),0)</f>
        <v>0</v>
      </c>
      <c r="FQ579">
        <f>IF(LEN(Table1[[#This Row],[Ledger 9]])&gt;0,IF(TYPE(VLOOKUP(Table1[[#This Row],[Ledger 9]],$GZ:$GZ,1,0))=16,1,0),0)</f>
        <v>0</v>
      </c>
      <c r="FR579">
        <f>IF(LEN(Table1[[#This Row],[Ledger 10]])&gt;0,IF(TYPE(VLOOKUP(Table1[[#This Row],[Ledger 10]],$GZ:$GZ,1,0))=16,1,0),0)</f>
        <v>0</v>
      </c>
      <c r="FS579">
        <f>IF(LEN(Table1[[#This Row],[Ledger 11]])&gt;0,IF(TYPE(VLOOKUP(Table1[[#This Row],[Ledger 11]],$GZ:$GZ,1,0))=16,1,0),0)</f>
        <v>0</v>
      </c>
      <c r="FT579">
        <f>IF(LEN(Table1[[#This Row],[Ledger 12]])&gt;0,IF(TYPE(VLOOKUP(Table1[[#This Row],[Ledger 12]],$GZ:$GZ,1,0))=16,1,0),0)</f>
        <v>0</v>
      </c>
      <c r="FU579">
        <f>IF(LEN(Table1[[#This Row],[Ledger 13]])&gt;0,IF(TYPE(VLOOKUP(Table1[[#This Row],[Ledger 13]],$GZ:$GZ,1,0))=16,1,0),0)</f>
        <v>0</v>
      </c>
      <c r="FV579">
        <f>IF(LEN(Table1[[#This Row],[Ledger 14]])&gt;0,IF(TYPE(VLOOKUP(Table1[[#This Row],[Ledger 14]],$GZ:$GZ,1,0))=16,1,0),0)</f>
        <v>0</v>
      </c>
      <c r="FW579">
        <f>IF(LEN(Table1[[#This Row],[Ledger 15]])&gt;0,IF(TYPE(VLOOKUP(Table1[[#This Row],[Ledger 15]],$GZ:$GZ,1,0))=16,1,0),0)</f>
        <v>0</v>
      </c>
    </row>
    <row r="580" spans="4:179" ht="33" customHeight="1" x14ac:dyDescent="0.45">
      <c r="D580" s="8">
        <f t="shared" si="17"/>
        <v>575</v>
      </c>
      <c r="E580" s="32"/>
      <c r="F580" s="34"/>
      <c r="G580" s="34"/>
      <c r="H580" s="34"/>
      <c r="I580" s="34"/>
      <c r="J580" s="38"/>
      <c r="K580" s="33"/>
      <c r="L580" s="36"/>
      <c r="M580" s="35"/>
      <c r="N580" s="34"/>
      <c r="O580" s="41"/>
      <c r="P580" s="35"/>
      <c r="Q580" s="34"/>
      <c r="R580" s="37"/>
      <c r="S580" s="35"/>
      <c r="T580" s="34"/>
      <c r="U580" s="37"/>
      <c r="V580" s="35"/>
      <c r="W580" s="34"/>
      <c r="X580" s="37"/>
      <c r="Y580" s="35"/>
      <c r="Z580" s="34"/>
      <c r="AA580" s="37"/>
      <c r="AB580" s="35"/>
      <c r="AC580" s="34"/>
      <c r="AD580" s="37"/>
      <c r="AE580" s="35"/>
      <c r="AF580" s="34"/>
      <c r="AG580" s="37"/>
      <c r="AH580" s="35"/>
      <c r="AI580" s="34"/>
      <c r="AJ580" s="37"/>
      <c r="AK580" s="35"/>
      <c r="AL580" s="34"/>
      <c r="AM580" s="37"/>
      <c r="AN580" s="35"/>
      <c r="AO580" s="34"/>
      <c r="AP580" s="37"/>
      <c r="AQ580" s="35"/>
      <c r="AR580" s="34"/>
      <c r="AS580" s="37"/>
      <c r="AT580" s="35"/>
      <c r="AU580" s="34"/>
      <c r="AV580" s="37"/>
      <c r="AW580" s="35"/>
      <c r="AX580" s="34"/>
      <c r="AY580" s="37"/>
      <c r="AZ580" s="35"/>
      <c r="BA580" s="34"/>
      <c r="BB580" s="37"/>
      <c r="BC5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0" s="7"/>
      <c r="BF580" t="str">
        <f>IF(Table1[[#This Row],[Date]]="","","&amp;lt;VOUCHER REMOTEID="&amp;""""&amp;$A$11&amp;$A$13&amp;ROW()&amp;""""&amp;" VCHTYPE="""&amp;F580&amp;""" ACTION="""&amp;"Create"&amp;"""&amp;gt;")</f>
        <v/>
      </c>
      <c r="BG580" t="str">
        <f>IF(Table1[[#This Row],[Date]]="","",TEXT(Table1[[#This Row],[Date]],"yyyymmdd"))</f>
        <v/>
      </c>
      <c r="BH580" t="str">
        <f>Table1[[#This Row],[Date2]]</f>
        <v/>
      </c>
      <c r="BI580" t="str">
        <f>IF(Table1[[#This Row],[Date]]="","",Table1[[#This Row],[Voucher Type]])</f>
        <v/>
      </c>
      <c r="BJ580" t="str">
        <f>IF(Table1[[#This Row],[Ref No / Invoice No]]="","",Table1[[#This Row],[Ref No / Invoice No]])</f>
        <v/>
      </c>
      <c r="BK580" t="str">
        <f>IF(Table1[[#This Row],[Voucher No]]="","",Table1[[#This Row],[Voucher No]])</f>
        <v/>
      </c>
      <c r="BL580" t="str">
        <f>IF(Table1[[#This Row],[Date]]="","",Table1[[#This Row],[Narration]])</f>
        <v/>
      </c>
      <c r="BM580" t="str">
        <f>IF(Table1[[#This Row],[Date]]="","",$A$11&amp;$A$13&amp;ROW())</f>
        <v/>
      </c>
      <c r="BN580" t="str">
        <f>IF(Table1[[#This Row],[Date]]="","",$A$13)</f>
        <v/>
      </c>
      <c r="BP580" t="str">
        <f>IF(Table1[[#This Row],[Ledger 1]]="","","No")</f>
        <v/>
      </c>
      <c r="BQ580" t="str">
        <f>IF(Table1[[#This Row],[Date]]="","",IF(Table1[[#This Row],[Effect 1]]="Dr.","Yes","No"))</f>
        <v/>
      </c>
      <c r="BR580" t="str">
        <f>IF(Table1[[#This Row],[Date]]="","",Table1[[#This Row],[Ledger 1]])</f>
        <v/>
      </c>
      <c r="BS580" t="str">
        <f>IF(Table1[[#This Row],[Date]]="","",IF(Table1[[#This Row],[Effect 1]]="Dr.",-Table1[[#This Row],[Amount 1]],Table1[[#This Row],[Amount 1]]))</f>
        <v/>
      </c>
      <c r="BV580" t="str">
        <f>IF(Table1[[#This Row],[Ledger 2]]="","","No")</f>
        <v/>
      </c>
      <c r="BW580" t="str">
        <f>IF(Table1[[#This Row],[Date]]="","",IF(Table1[[#This Row],[Effect 2]]="Dr.","Yes","No"))</f>
        <v/>
      </c>
      <c r="BX580" t="str">
        <f>IF(Table1[[#This Row],[Date]]="","",Table1[[#This Row],[Ledger 2]])</f>
        <v/>
      </c>
      <c r="BY580" t="str">
        <f>IF(Table1[[#This Row],[Date]]="","",IF(Table1[[#This Row],[Effect 2]]="Dr.",-Table1[[#This Row],[Amount 2]],Table1[[#This Row],[Amount 2]]))</f>
        <v/>
      </c>
      <c r="CB580" t="str">
        <f>IF(Table1[[#This Row],[Ledger 3]]="","","No")</f>
        <v/>
      </c>
      <c r="CC580" t="str">
        <f>IF(Table1[[#This Row],[Ledger 3]]="","",IF(Table1[[#This Row],[Effect 3]]="Dr.","Yes","No"))</f>
        <v/>
      </c>
      <c r="CD580" t="str">
        <f>IF(Table1[[#This Row],[Ledger 3]]="","",Table1[[#This Row],[Ledger 3]])</f>
        <v/>
      </c>
      <c r="CE580" t="str">
        <f>IF(Table1[[#This Row],[Ledger 3]]="","",IF(Table1[[#This Row],[Effect 3]]="Dr.",-Table1[[#This Row],[Amount 3]],Table1[[#This Row],[Amount 3]]))</f>
        <v/>
      </c>
      <c r="CH580" t="str">
        <f>IF(Table1[[#This Row],[Ledger 4]]="","","No")</f>
        <v/>
      </c>
      <c r="CI580" t="str">
        <f>IF(Table1[[#This Row],[Ledger 4]]="","",IF(Table1[[#This Row],[Effect 4]]="Dr.","Yes","No"))</f>
        <v/>
      </c>
      <c r="CJ580" t="str">
        <f>IF(Table1[[#This Row],[Ledger 4]]="","",Table1[[#This Row],[Ledger 4]])</f>
        <v/>
      </c>
      <c r="CK580" t="str">
        <f>IF(Table1[[#This Row],[Ledger 4]]="","",IF(Table1[[#This Row],[Effect 4]]="Dr.",-Table1[[#This Row],[Amount 4]],Table1[[#This Row],[Amount 4]]))</f>
        <v/>
      </c>
      <c r="CN580" t="str">
        <f>IF(Table1[[#This Row],[Ledger 5]]="","","No")</f>
        <v/>
      </c>
      <c r="CO580" t="str">
        <f>IF(Table1[[#This Row],[Ledger 5]]="","",IF(Table1[[#This Row],[Effect 5]]="Dr.","Yes","No"))</f>
        <v/>
      </c>
      <c r="CP580" t="str">
        <f>IF(Table1[[#This Row],[Ledger 5]]="","",Table1[[#This Row],[Ledger 5]])</f>
        <v/>
      </c>
      <c r="CQ580" t="str">
        <f>IF(Table1[[#This Row],[Ledger 5]]="","",IF(Table1[[#This Row],[Effect 5]]="Dr.",-Table1[[#This Row],[Amount 5]],Table1[[#This Row],[Amount 5]]))</f>
        <v/>
      </c>
      <c r="CT580" t="str">
        <f>IF(Table1[[#This Row],[Ledger 6]]="","","No")</f>
        <v/>
      </c>
      <c r="CU580" t="str">
        <f>IF(Table1[[#This Row],[Ledger 6]]="","",IF(Table1[[#This Row],[Effect 6]]="Dr.","Yes","No"))</f>
        <v/>
      </c>
      <c r="CV580" t="str">
        <f>IF(Table1[[#This Row],[Ledger 6]]="","",Table1[[#This Row],[Ledger 6]])</f>
        <v/>
      </c>
      <c r="CW580" t="str">
        <f>IF(Table1[[#This Row],[Ledger 6]]="","",IF(Table1[[#This Row],[Effect 6]]="Dr.",-Table1[[#This Row],[Amount 6]],Table1[[#This Row],[Amount 6]]))</f>
        <v/>
      </c>
      <c r="CZ580" t="str">
        <f>IF(Table1[[#This Row],[Ledger 7]]="","","No")</f>
        <v/>
      </c>
      <c r="DA580" t="str">
        <f>IF(Table1[[#This Row],[Ledger 7]]="","",IF(Table1[[#This Row],[Effect 7]]="Dr.","Yes","No"))</f>
        <v/>
      </c>
      <c r="DB580" t="str">
        <f>IF(Table1[[#This Row],[Ledger 7]]="","",Table1[[#This Row],[Ledger 7]])</f>
        <v/>
      </c>
      <c r="DC580" t="str">
        <f>IF(Table1[[#This Row],[Ledger 7]]="","",IF(Table1[[#This Row],[Effect 7]]="Dr.",-Table1[[#This Row],[Amount 7]],Table1[[#This Row],[Amount 7]]))</f>
        <v/>
      </c>
      <c r="DF580" t="str">
        <f>IF(Table1[[#This Row],[Ledger 8]]="","","No")</f>
        <v/>
      </c>
      <c r="DG580" t="str">
        <f>IF(Table1[[#This Row],[Ledger 8]]="","",IF(Table1[[#This Row],[Effect 8]]="Dr.","Yes","No"))</f>
        <v/>
      </c>
      <c r="DH580" t="str">
        <f>IF(Table1[[#This Row],[Ledger 8]]="","",Table1[[#This Row],[Ledger 8]])</f>
        <v/>
      </c>
      <c r="DI580" t="str">
        <f>IF(Table1[[#This Row],[Ledger 8]]="","",IF(Table1[[#This Row],[Effect 8]]="Dr.",-Table1[[#This Row],[Amount 8]],Table1[[#This Row],[Amount 8]]))</f>
        <v/>
      </c>
      <c r="DL580" t="str">
        <f>IF(Table1[[#This Row],[Ledger 9]]="","","No")</f>
        <v/>
      </c>
      <c r="DM580" t="str">
        <f>IF(Table1[[#This Row],[Ledger 9]]="","",IF(Table1[[#This Row],[Effect 9]]="Dr.","Yes","No"))</f>
        <v/>
      </c>
      <c r="DN580" t="str">
        <f>IF(Table1[[#This Row],[Ledger 9]]="","",Table1[[#This Row],[Ledger 9]])</f>
        <v/>
      </c>
      <c r="DO580" t="str">
        <f>IF(Table1[[#This Row],[Ledger 9]]="","",IF(Table1[[#This Row],[Effect 9]]="Dr.",-Table1[[#This Row],[Amount 9]],Table1[[#This Row],[Amount 9]]))</f>
        <v/>
      </c>
      <c r="DR580" t="str">
        <f>IF(Table1[[#This Row],[Ledger 10]]="","","No")</f>
        <v/>
      </c>
      <c r="DS580" t="str">
        <f>IF(Table1[[#This Row],[Ledger 10]]="","",IF(Table1[[#This Row],[Effect 10]]="Dr.","Yes","No"))</f>
        <v/>
      </c>
      <c r="DT580" t="str">
        <f>IF(Table1[[#This Row],[Ledger 10]]="","",Table1[[#This Row],[Ledger 10]])</f>
        <v/>
      </c>
      <c r="DU580" t="str">
        <f>IF(Table1[[#This Row],[Ledger 10]]="","",IF(Table1[[#This Row],[Effect 10]]="Dr.",-Table1[[#This Row],[Amount 10]],Table1[[#This Row],[Amount 10]]))</f>
        <v/>
      </c>
      <c r="DX580" t="str">
        <f>IF(Table1[[#This Row],[Ledger 11]]="","","No")</f>
        <v/>
      </c>
      <c r="DY580" t="str">
        <f>IF(Table1[[#This Row],[Ledger 11]]="","",IF(Table1[[#This Row],[Effect 11]]="Dr.","Yes","No"))</f>
        <v/>
      </c>
      <c r="DZ580" t="str">
        <f>IF(Table1[[#This Row],[Ledger 11]]="","",Table1[[#This Row],[Ledger 11]])</f>
        <v/>
      </c>
      <c r="EA580" t="str">
        <f>IF(Table1[[#This Row],[Ledger 11]]="","",IF(Table1[[#This Row],[Effect 11]]="Dr.",-Table1[[#This Row],[Amount 11]],Table1[[#This Row],[Amount 11]]))</f>
        <v/>
      </c>
      <c r="ED580" t="str">
        <f>IF(Table1[[#This Row],[Ledger 12]]="","","No")</f>
        <v/>
      </c>
      <c r="EE580" t="str">
        <f>IF(Table1[[#This Row],[Ledger 12]]="","",IF(Table1[[#This Row],[Effect 12]]="Dr.","Yes","No"))</f>
        <v/>
      </c>
      <c r="EF580" t="str">
        <f>IF(Table1[[#This Row],[Ledger 12]]="","",Table1[[#This Row],[Ledger 12]])</f>
        <v/>
      </c>
      <c r="EG580" t="str">
        <f>IF(Table1[[#This Row],[Ledger 12]]="","",IF(Table1[[#This Row],[Effect 12]]="Dr.",-Table1[[#This Row],[Amount 12]],Table1[[#This Row],[Amount 12]]))</f>
        <v/>
      </c>
      <c r="EJ580" t="str">
        <f>IF(Table1[[#This Row],[Ledger 13]]="","","No")</f>
        <v/>
      </c>
      <c r="EK580" t="str">
        <f>IF(Table1[[#This Row],[Ledger 13]]="","",IF(Table1[[#This Row],[Effect 13]]="Dr.","Yes","No"))</f>
        <v/>
      </c>
      <c r="EL580" t="str">
        <f>IF(Table1[[#This Row],[Ledger 13]]="","",Table1[[#This Row],[Ledger 13]])</f>
        <v/>
      </c>
      <c r="EM580" t="str">
        <f>IF(Table1[[#This Row],[Ledger 13]]="","",IF(Table1[[#This Row],[Effect 13]]="Dr.",-Table1[[#This Row],[Amount 13]],Table1[[#This Row],[Amount 13]]))</f>
        <v/>
      </c>
      <c r="EP580" t="str">
        <f>IF(Table1[[#This Row],[Ledger 14]]="","","No")</f>
        <v/>
      </c>
      <c r="EQ580" t="str">
        <f>IF(Table1[[#This Row],[Ledger 14]]="","",IF(Table1[[#This Row],[Effect 14]]="Dr.","Yes","No"))</f>
        <v/>
      </c>
      <c r="ER580" t="str">
        <f>IF(Table1[[#This Row],[Ledger 14]]="","",Table1[[#This Row],[Ledger 14]])</f>
        <v/>
      </c>
      <c r="ES580" t="str">
        <f>IF(Table1[[#This Row],[Ledger 14]]="","",IF(Table1[[#This Row],[Effect 14]]="Dr.",-Table1[[#This Row],[Amount 14]],Table1[[#This Row],[Amount 14]]))</f>
        <v/>
      </c>
      <c r="EV580" t="str">
        <f>IF(Table1[[#This Row],[Ledger 15]]="","","No")</f>
        <v/>
      </c>
      <c r="EW580" t="str">
        <f>IF(Table1[[#This Row],[Ledger 15]]="","",IF(Table1[[#This Row],[Effect 15]]="Dr.","Yes","No"))</f>
        <v/>
      </c>
      <c r="EX580" t="str">
        <f>IF(Table1[[#This Row],[Ledger 15]]="","",Table1[[#This Row],[Ledger 15]])</f>
        <v/>
      </c>
      <c r="EY580" t="str">
        <f>IF(Table1[[#This Row],[Ledger 15]]="","",IF(Table1[[#This Row],[Effect 15]]="Dr.",-Table1[[#This Row],[Amount 15]],Table1[[#This Row],[Amount 15]]))</f>
        <v/>
      </c>
      <c r="FD5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0">
        <f>IF(Table1[[#This Row],[Date]]="",0,IF(AND(Table1[[#This Row],[Date]]&gt;=$FE$2,Table1[[#This Row],[Date]]&lt;=$FE$3),0,1))</f>
        <v>0</v>
      </c>
      <c r="FF580">
        <f>IF(Table1[[#This Row],[Date]]="",0,IF(TYPE(VLOOKUP(Table1[[#This Row],[Voucher Type]],Table1[[#All],[Voucher Type Master]],1,FALSE))=16,1,0))</f>
        <v>0</v>
      </c>
      <c r="FG580">
        <f>IF(TYPE(IF(Table1[[#This Row],[Date]]="",0,IF(VLOOKUP(Table1[[#This Row],[Voucher Type]],$FY$5:$FZ$13,2,0)=Table1[[#This Row],[Effect 1]],0,1)))=16,1,0)</f>
        <v>0</v>
      </c>
      <c r="FH5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0">
        <f>IF(LEN(Table1[[#This Row],[Ledger 1]])&gt;0,IF(TYPE(VLOOKUP(Table1[[#This Row],[Ledger 1]],GZ:GZ,1,0))=16,1,0),0)</f>
        <v>0</v>
      </c>
      <c r="FJ580">
        <f>IF(LEN(Table1[[#This Row],[Ledger 2]])&gt;0,IF(TYPE(VLOOKUP(Table1[[#This Row],[Ledger 2]],GZ:GZ,1,0))=16,1,0),0)</f>
        <v>0</v>
      </c>
      <c r="FK580">
        <f>IF(LEN(Table1[[#This Row],[Ledger 3]])&gt;0,IF(TYPE(VLOOKUP(Table1[[#This Row],[Ledger 3]],GZ:GZ,1,0))=16,1,0),0)</f>
        <v>0</v>
      </c>
      <c r="FL580">
        <f>IF(LEN(Table1[[#This Row],[Ledger 4]])&gt;0,IF(TYPE(VLOOKUP(Table1[[#This Row],[Ledger 4]],GZ:GZ,1,0))=16,1,0),0)</f>
        <v>0</v>
      </c>
      <c r="FM580">
        <f>IF(LEN(Table1[[#This Row],[Ledger 5]])&gt;0,IF(TYPE(VLOOKUP(Table1[[#This Row],[Ledger 5]],GZ:GZ,1,0))=16,1,0),0)</f>
        <v>0</v>
      </c>
      <c r="FN580">
        <f>IF(LEN(Table1[[#This Row],[Ledger 6]])&gt;0,IF(TYPE(VLOOKUP(Table1[[#This Row],[Ledger 6]],$GZ:$GZ,1,0))=16,1,0),0)</f>
        <v>0</v>
      </c>
      <c r="FO580">
        <f>IF(LEN(Table1[[#This Row],[Ledger 7]])&gt;0,IF(TYPE(VLOOKUP(Table1[[#This Row],[Ledger 7]],$GZ:$GZ,1,0))=16,1,0),0)</f>
        <v>0</v>
      </c>
      <c r="FP580">
        <f>IF(LEN(Table1[[#This Row],[Ledger 8]])&gt;0,IF(TYPE(VLOOKUP(Table1[[#This Row],[Ledger 8]],$GZ:$GZ,1,0))=16,1,0),0)</f>
        <v>0</v>
      </c>
      <c r="FQ580">
        <f>IF(LEN(Table1[[#This Row],[Ledger 9]])&gt;0,IF(TYPE(VLOOKUP(Table1[[#This Row],[Ledger 9]],$GZ:$GZ,1,0))=16,1,0),0)</f>
        <v>0</v>
      </c>
      <c r="FR580">
        <f>IF(LEN(Table1[[#This Row],[Ledger 10]])&gt;0,IF(TYPE(VLOOKUP(Table1[[#This Row],[Ledger 10]],$GZ:$GZ,1,0))=16,1,0),0)</f>
        <v>0</v>
      </c>
      <c r="FS580">
        <f>IF(LEN(Table1[[#This Row],[Ledger 11]])&gt;0,IF(TYPE(VLOOKUP(Table1[[#This Row],[Ledger 11]],$GZ:$GZ,1,0))=16,1,0),0)</f>
        <v>0</v>
      </c>
      <c r="FT580">
        <f>IF(LEN(Table1[[#This Row],[Ledger 12]])&gt;0,IF(TYPE(VLOOKUP(Table1[[#This Row],[Ledger 12]],$GZ:$GZ,1,0))=16,1,0),0)</f>
        <v>0</v>
      </c>
      <c r="FU580">
        <f>IF(LEN(Table1[[#This Row],[Ledger 13]])&gt;0,IF(TYPE(VLOOKUP(Table1[[#This Row],[Ledger 13]],$GZ:$GZ,1,0))=16,1,0),0)</f>
        <v>0</v>
      </c>
      <c r="FV580">
        <f>IF(LEN(Table1[[#This Row],[Ledger 14]])&gt;0,IF(TYPE(VLOOKUP(Table1[[#This Row],[Ledger 14]],$GZ:$GZ,1,0))=16,1,0),0)</f>
        <v>0</v>
      </c>
      <c r="FW580">
        <f>IF(LEN(Table1[[#This Row],[Ledger 15]])&gt;0,IF(TYPE(VLOOKUP(Table1[[#This Row],[Ledger 15]],$GZ:$GZ,1,0))=16,1,0),0)</f>
        <v>0</v>
      </c>
    </row>
    <row r="581" spans="4:179" ht="33" customHeight="1" x14ac:dyDescent="0.45">
      <c r="D581" s="8">
        <f t="shared" si="17"/>
        <v>576</v>
      </c>
      <c r="E581" s="32"/>
      <c r="F581" s="34"/>
      <c r="G581" s="34"/>
      <c r="H581" s="34"/>
      <c r="I581" s="34"/>
      <c r="J581" s="38"/>
      <c r="K581" s="33"/>
      <c r="L581" s="36"/>
      <c r="M581" s="35"/>
      <c r="N581" s="34"/>
      <c r="O581" s="41"/>
      <c r="P581" s="35"/>
      <c r="Q581" s="34"/>
      <c r="R581" s="37"/>
      <c r="S581" s="35"/>
      <c r="T581" s="34"/>
      <c r="U581" s="37"/>
      <c r="V581" s="35"/>
      <c r="W581" s="34"/>
      <c r="X581" s="37"/>
      <c r="Y581" s="35"/>
      <c r="Z581" s="34"/>
      <c r="AA581" s="37"/>
      <c r="AB581" s="35"/>
      <c r="AC581" s="34"/>
      <c r="AD581" s="37"/>
      <c r="AE581" s="35"/>
      <c r="AF581" s="34"/>
      <c r="AG581" s="37"/>
      <c r="AH581" s="35"/>
      <c r="AI581" s="34"/>
      <c r="AJ581" s="37"/>
      <c r="AK581" s="35"/>
      <c r="AL581" s="34"/>
      <c r="AM581" s="37"/>
      <c r="AN581" s="35"/>
      <c r="AO581" s="34"/>
      <c r="AP581" s="37"/>
      <c r="AQ581" s="35"/>
      <c r="AR581" s="34"/>
      <c r="AS581" s="37"/>
      <c r="AT581" s="35"/>
      <c r="AU581" s="34"/>
      <c r="AV581" s="37"/>
      <c r="AW581" s="35"/>
      <c r="AX581" s="34"/>
      <c r="AY581" s="37"/>
      <c r="AZ581" s="35"/>
      <c r="BA581" s="34"/>
      <c r="BB581" s="37"/>
      <c r="BC5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1" s="7"/>
      <c r="BF581" t="str">
        <f>IF(Table1[[#This Row],[Date]]="","","&amp;lt;VOUCHER REMOTEID="&amp;""""&amp;$A$11&amp;$A$13&amp;ROW()&amp;""""&amp;" VCHTYPE="""&amp;F581&amp;""" ACTION="""&amp;"Create"&amp;"""&amp;gt;")</f>
        <v/>
      </c>
      <c r="BG581" t="str">
        <f>IF(Table1[[#This Row],[Date]]="","",TEXT(Table1[[#This Row],[Date]],"yyyymmdd"))</f>
        <v/>
      </c>
      <c r="BH581" t="str">
        <f>Table1[[#This Row],[Date2]]</f>
        <v/>
      </c>
      <c r="BI581" t="str">
        <f>IF(Table1[[#This Row],[Date]]="","",Table1[[#This Row],[Voucher Type]])</f>
        <v/>
      </c>
      <c r="BJ581" t="str">
        <f>IF(Table1[[#This Row],[Ref No / Invoice No]]="","",Table1[[#This Row],[Ref No / Invoice No]])</f>
        <v/>
      </c>
      <c r="BK581" t="str">
        <f>IF(Table1[[#This Row],[Voucher No]]="","",Table1[[#This Row],[Voucher No]])</f>
        <v/>
      </c>
      <c r="BL581" t="str">
        <f>IF(Table1[[#This Row],[Date]]="","",Table1[[#This Row],[Narration]])</f>
        <v/>
      </c>
      <c r="BM581" t="str">
        <f>IF(Table1[[#This Row],[Date]]="","",$A$11&amp;$A$13&amp;ROW())</f>
        <v/>
      </c>
      <c r="BN581" t="str">
        <f>IF(Table1[[#This Row],[Date]]="","",$A$13)</f>
        <v/>
      </c>
      <c r="BP581" t="str">
        <f>IF(Table1[[#This Row],[Ledger 1]]="","","No")</f>
        <v/>
      </c>
      <c r="BQ581" t="str">
        <f>IF(Table1[[#This Row],[Date]]="","",IF(Table1[[#This Row],[Effect 1]]="Dr.","Yes","No"))</f>
        <v/>
      </c>
      <c r="BR581" t="str">
        <f>IF(Table1[[#This Row],[Date]]="","",Table1[[#This Row],[Ledger 1]])</f>
        <v/>
      </c>
      <c r="BS581" t="str">
        <f>IF(Table1[[#This Row],[Date]]="","",IF(Table1[[#This Row],[Effect 1]]="Dr.",-Table1[[#This Row],[Amount 1]],Table1[[#This Row],[Amount 1]]))</f>
        <v/>
      </c>
      <c r="BV581" t="str">
        <f>IF(Table1[[#This Row],[Ledger 2]]="","","No")</f>
        <v/>
      </c>
      <c r="BW581" t="str">
        <f>IF(Table1[[#This Row],[Date]]="","",IF(Table1[[#This Row],[Effect 2]]="Dr.","Yes","No"))</f>
        <v/>
      </c>
      <c r="BX581" t="str">
        <f>IF(Table1[[#This Row],[Date]]="","",Table1[[#This Row],[Ledger 2]])</f>
        <v/>
      </c>
      <c r="BY581" t="str">
        <f>IF(Table1[[#This Row],[Date]]="","",IF(Table1[[#This Row],[Effect 2]]="Dr.",-Table1[[#This Row],[Amount 2]],Table1[[#This Row],[Amount 2]]))</f>
        <v/>
      </c>
      <c r="CB581" t="str">
        <f>IF(Table1[[#This Row],[Ledger 3]]="","","No")</f>
        <v/>
      </c>
      <c r="CC581" t="str">
        <f>IF(Table1[[#This Row],[Ledger 3]]="","",IF(Table1[[#This Row],[Effect 3]]="Dr.","Yes","No"))</f>
        <v/>
      </c>
      <c r="CD581" t="str">
        <f>IF(Table1[[#This Row],[Ledger 3]]="","",Table1[[#This Row],[Ledger 3]])</f>
        <v/>
      </c>
      <c r="CE581" t="str">
        <f>IF(Table1[[#This Row],[Ledger 3]]="","",IF(Table1[[#This Row],[Effect 3]]="Dr.",-Table1[[#This Row],[Amount 3]],Table1[[#This Row],[Amount 3]]))</f>
        <v/>
      </c>
      <c r="CH581" t="str">
        <f>IF(Table1[[#This Row],[Ledger 4]]="","","No")</f>
        <v/>
      </c>
      <c r="CI581" t="str">
        <f>IF(Table1[[#This Row],[Ledger 4]]="","",IF(Table1[[#This Row],[Effect 4]]="Dr.","Yes","No"))</f>
        <v/>
      </c>
      <c r="CJ581" t="str">
        <f>IF(Table1[[#This Row],[Ledger 4]]="","",Table1[[#This Row],[Ledger 4]])</f>
        <v/>
      </c>
      <c r="CK581" t="str">
        <f>IF(Table1[[#This Row],[Ledger 4]]="","",IF(Table1[[#This Row],[Effect 4]]="Dr.",-Table1[[#This Row],[Amount 4]],Table1[[#This Row],[Amount 4]]))</f>
        <v/>
      </c>
      <c r="CN581" t="str">
        <f>IF(Table1[[#This Row],[Ledger 5]]="","","No")</f>
        <v/>
      </c>
      <c r="CO581" t="str">
        <f>IF(Table1[[#This Row],[Ledger 5]]="","",IF(Table1[[#This Row],[Effect 5]]="Dr.","Yes","No"))</f>
        <v/>
      </c>
      <c r="CP581" t="str">
        <f>IF(Table1[[#This Row],[Ledger 5]]="","",Table1[[#This Row],[Ledger 5]])</f>
        <v/>
      </c>
      <c r="CQ581" t="str">
        <f>IF(Table1[[#This Row],[Ledger 5]]="","",IF(Table1[[#This Row],[Effect 5]]="Dr.",-Table1[[#This Row],[Amount 5]],Table1[[#This Row],[Amount 5]]))</f>
        <v/>
      </c>
      <c r="CT581" t="str">
        <f>IF(Table1[[#This Row],[Ledger 6]]="","","No")</f>
        <v/>
      </c>
      <c r="CU581" t="str">
        <f>IF(Table1[[#This Row],[Ledger 6]]="","",IF(Table1[[#This Row],[Effect 6]]="Dr.","Yes","No"))</f>
        <v/>
      </c>
      <c r="CV581" t="str">
        <f>IF(Table1[[#This Row],[Ledger 6]]="","",Table1[[#This Row],[Ledger 6]])</f>
        <v/>
      </c>
      <c r="CW581" t="str">
        <f>IF(Table1[[#This Row],[Ledger 6]]="","",IF(Table1[[#This Row],[Effect 6]]="Dr.",-Table1[[#This Row],[Amount 6]],Table1[[#This Row],[Amount 6]]))</f>
        <v/>
      </c>
      <c r="CZ581" t="str">
        <f>IF(Table1[[#This Row],[Ledger 7]]="","","No")</f>
        <v/>
      </c>
      <c r="DA581" t="str">
        <f>IF(Table1[[#This Row],[Ledger 7]]="","",IF(Table1[[#This Row],[Effect 7]]="Dr.","Yes","No"))</f>
        <v/>
      </c>
      <c r="DB581" t="str">
        <f>IF(Table1[[#This Row],[Ledger 7]]="","",Table1[[#This Row],[Ledger 7]])</f>
        <v/>
      </c>
      <c r="DC581" t="str">
        <f>IF(Table1[[#This Row],[Ledger 7]]="","",IF(Table1[[#This Row],[Effect 7]]="Dr.",-Table1[[#This Row],[Amount 7]],Table1[[#This Row],[Amount 7]]))</f>
        <v/>
      </c>
      <c r="DF581" t="str">
        <f>IF(Table1[[#This Row],[Ledger 8]]="","","No")</f>
        <v/>
      </c>
      <c r="DG581" t="str">
        <f>IF(Table1[[#This Row],[Ledger 8]]="","",IF(Table1[[#This Row],[Effect 8]]="Dr.","Yes","No"))</f>
        <v/>
      </c>
      <c r="DH581" t="str">
        <f>IF(Table1[[#This Row],[Ledger 8]]="","",Table1[[#This Row],[Ledger 8]])</f>
        <v/>
      </c>
      <c r="DI581" t="str">
        <f>IF(Table1[[#This Row],[Ledger 8]]="","",IF(Table1[[#This Row],[Effect 8]]="Dr.",-Table1[[#This Row],[Amount 8]],Table1[[#This Row],[Amount 8]]))</f>
        <v/>
      </c>
      <c r="DL581" t="str">
        <f>IF(Table1[[#This Row],[Ledger 9]]="","","No")</f>
        <v/>
      </c>
      <c r="DM581" t="str">
        <f>IF(Table1[[#This Row],[Ledger 9]]="","",IF(Table1[[#This Row],[Effect 9]]="Dr.","Yes","No"))</f>
        <v/>
      </c>
      <c r="DN581" t="str">
        <f>IF(Table1[[#This Row],[Ledger 9]]="","",Table1[[#This Row],[Ledger 9]])</f>
        <v/>
      </c>
      <c r="DO581" t="str">
        <f>IF(Table1[[#This Row],[Ledger 9]]="","",IF(Table1[[#This Row],[Effect 9]]="Dr.",-Table1[[#This Row],[Amount 9]],Table1[[#This Row],[Amount 9]]))</f>
        <v/>
      </c>
      <c r="DR581" t="str">
        <f>IF(Table1[[#This Row],[Ledger 10]]="","","No")</f>
        <v/>
      </c>
      <c r="DS581" t="str">
        <f>IF(Table1[[#This Row],[Ledger 10]]="","",IF(Table1[[#This Row],[Effect 10]]="Dr.","Yes","No"))</f>
        <v/>
      </c>
      <c r="DT581" t="str">
        <f>IF(Table1[[#This Row],[Ledger 10]]="","",Table1[[#This Row],[Ledger 10]])</f>
        <v/>
      </c>
      <c r="DU581" t="str">
        <f>IF(Table1[[#This Row],[Ledger 10]]="","",IF(Table1[[#This Row],[Effect 10]]="Dr.",-Table1[[#This Row],[Amount 10]],Table1[[#This Row],[Amount 10]]))</f>
        <v/>
      </c>
      <c r="DX581" t="str">
        <f>IF(Table1[[#This Row],[Ledger 11]]="","","No")</f>
        <v/>
      </c>
      <c r="DY581" t="str">
        <f>IF(Table1[[#This Row],[Ledger 11]]="","",IF(Table1[[#This Row],[Effect 11]]="Dr.","Yes","No"))</f>
        <v/>
      </c>
      <c r="DZ581" t="str">
        <f>IF(Table1[[#This Row],[Ledger 11]]="","",Table1[[#This Row],[Ledger 11]])</f>
        <v/>
      </c>
      <c r="EA581" t="str">
        <f>IF(Table1[[#This Row],[Ledger 11]]="","",IF(Table1[[#This Row],[Effect 11]]="Dr.",-Table1[[#This Row],[Amount 11]],Table1[[#This Row],[Amount 11]]))</f>
        <v/>
      </c>
      <c r="ED581" t="str">
        <f>IF(Table1[[#This Row],[Ledger 12]]="","","No")</f>
        <v/>
      </c>
      <c r="EE581" t="str">
        <f>IF(Table1[[#This Row],[Ledger 12]]="","",IF(Table1[[#This Row],[Effect 12]]="Dr.","Yes","No"))</f>
        <v/>
      </c>
      <c r="EF581" t="str">
        <f>IF(Table1[[#This Row],[Ledger 12]]="","",Table1[[#This Row],[Ledger 12]])</f>
        <v/>
      </c>
      <c r="EG581" t="str">
        <f>IF(Table1[[#This Row],[Ledger 12]]="","",IF(Table1[[#This Row],[Effect 12]]="Dr.",-Table1[[#This Row],[Amount 12]],Table1[[#This Row],[Amount 12]]))</f>
        <v/>
      </c>
      <c r="EJ581" t="str">
        <f>IF(Table1[[#This Row],[Ledger 13]]="","","No")</f>
        <v/>
      </c>
      <c r="EK581" t="str">
        <f>IF(Table1[[#This Row],[Ledger 13]]="","",IF(Table1[[#This Row],[Effect 13]]="Dr.","Yes","No"))</f>
        <v/>
      </c>
      <c r="EL581" t="str">
        <f>IF(Table1[[#This Row],[Ledger 13]]="","",Table1[[#This Row],[Ledger 13]])</f>
        <v/>
      </c>
      <c r="EM581" t="str">
        <f>IF(Table1[[#This Row],[Ledger 13]]="","",IF(Table1[[#This Row],[Effect 13]]="Dr.",-Table1[[#This Row],[Amount 13]],Table1[[#This Row],[Amount 13]]))</f>
        <v/>
      </c>
      <c r="EP581" t="str">
        <f>IF(Table1[[#This Row],[Ledger 14]]="","","No")</f>
        <v/>
      </c>
      <c r="EQ581" t="str">
        <f>IF(Table1[[#This Row],[Ledger 14]]="","",IF(Table1[[#This Row],[Effect 14]]="Dr.","Yes","No"))</f>
        <v/>
      </c>
      <c r="ER581" t="str">
        <f>IF(Table1[[#This Row],[Ledger 14]]="","",Table1[[#This Row],[Ledger 14]])</f>
        <v/>
      </c>
      <c r="ES581" t="str">
        <f>IF(Table1[[#This Row],[Ledger 14]]="","",IF(Table1[[#This Row],[Effect 14]]="Dr.",-Table1[[#This Row],[Amount 14]],Table1[[#This Row],[Amount 14]]))</f>
        <v/>
      </c>
      <c r="EV581" t="str">
        <f>IF(Table1[[#This Row],[Ledger 15]]="","","No")</f>
        <v/>
      </c>
      <c r="EW581" t="str">
        <f>IF(Table1[[#This Row],[Ledger 15]]="","",IF(Table1[[#This Row],[Effect 15]]="Dr.","Yes","No"))</f>
        <v/>
      </c>
      <c r="EX581" t="str">
        <f>IF(Table1[[#This Row],[Ledger 15]]="","",Table1[[#This Row],[Ledger 15]])</f>
        <v/>
      </c>
      <c r="EY581" t="str">
        <f>IF(Table1[[#This Row],[Ledger 15]]="","",IF(Table1[[#This Row],[Effect 15]]="Dr.",-Table1[[#This Row],[Amount 15]],Table1[[#This Row],[Amount 15]]))</f>
        <v/>
      </c>
      <c r="FD5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1">
        <f>IF(Table1[[#This Row],[Date]]="",0,IF(AND(Table1[[#This Row],[Date]]&gt;=$FE$2,Table1[[#This Row],[Date]]&lt;=$FE$3),0,1))</f>
        <v>0</v>
      </c>
      <c r="FF581">
        <f>IF(Table1[[#This Row],[Date]]="",0,IF(TYPE(VLOOKUP(Table1[[#This Row],[Voucher Type]],Table1[[#All],[Voucher Type Master]],1,FALSE))=16,1,0))</f>
        <v>0</v>
      </c>
      <c r="FG581">
        <f>IF(TYPE(IF(Table1[[#This Row],[Date]]="",0,IF(VLOOKUP(Table1[[#This Row],[Voucher Type]],$FY$5:$FZ$13,2,0)=Table1[[#This Row],[Effect 1]],0,1)))=16,1,0)</f>
        <v>0</v>
      </c>
      <c r="FH5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1">
        <f>IF(LEN(Table1[[#This Row],[Ledger 1]])&gt;0,IF(TYPE(VLOOKUP(Table1[[#This Row],[Ledger 1]],GZ:GZ,1,0))=16,1,0),0)</f>
        <v>0</v>
      </c>
      <c r="FJ581">
        <f>IF(LEN(Table1[[#This Row],[Ledger 2]])&gt;0,IF(TYPE(VLOOKUP(Table1[[#This Row],[Ledger 2]],GZ:GZ,1,0))=16,1,0),0)</f>
        <v>0</v>
      </c>
      <c r="FK581">
        <f>IF(LEN(Table1[[#This Row],[Ledger 3]])&gt;0,IF(TYPE(VLOOKUP(Table1[[#This Row],[Ledger 3]],GZ:GZ,1,0))=16,1,0),0)</f>
        <v>0</v>
      </c>
      <c r="FL581">
        <f>IF(LEN(Table1[[#This Row],[Ledger 4]])&gt;0,IF(TYPE(VLOOKUP(Table1[[#This Row],[Ledger 4]],GZ:GZ,1,0))=16,1,0),0)</f>
        <v>0</v>
      </c>
      <c r="FM581">
        <f>IF(LEN(Table1[[#This Row],[Ledger 5]])&gt;0,IF(TYPE(VLOOKUP(Table1[[#This Row],[Ledger 5]],GZ:GZ,1,0))=16,1,0),0)</f>
        <v>0</v>
      </c>
      <c r="FN581">
        <f>IF(LEN(Table1[[#This Row],[Ledger 6]])&gt;0,IF(TYPE(VLOOKUP(Table1[[#This Row],[Ledger 6]],$GZ:$GZ,1,0))=16,1,0),0)</f>
        <v>0</v>
      </c>
      <c r="FO581">
        <f>IF(LEN(Table1[[#This Row],[Ledger 7]])&gt;0,IF(TYPE(VLOOKUP(Table1[[#This Row],[Ledger 7]],$GZ:$GZ,1,0))=16,1,0),0)</f>
        <v>0</v>
      </c>
      <c r="FP581">
        <f>IF(LEN(Table1[[#This Row],[Ledger 8]])&gt;0,IF(TYPE(VLOOKUP(Table1[[#This Row],[Ledger 8]],$GZ:$GZ,1,0))=16,1,0),0)</f>
        <v>0</v>
      </c>
      <c r="FQ581">
        <f>IF(LEN(Table1[[#This Row],[Ledger 9]])&gt;0,IF(TYPE(VLOOKUP(Table1[[#This Row],[Ledger 9]],$GZ:$GZ,1,0))=16,1,0),0)</f>
        <v>0</v>
      </c>
      <c r="FR581">
        <f>IF(LEN(Table1[[#This Row],[Ledger 10]])&gt;0,IF(TYPE(VLOOKUP(Table1[[#This Row],[Ledger 10]],$GZ:$GZ,1,0))=16,1,0),0)</f>
        <v>0</v>
      </c>
      <c r="FS581">
        <f>IF(LEN(Table1[[#This Row],[Ledger 11]])&gt;0,IF(TYPE(VLOOKUP(Table1[[#This Row],[Ledger 11]],$GZ:$GZ,1,0))=16,1,0),0)</f>
        <v>0</v>
      </c>
      <c r="FT581">
        <f>IF(LEN(Table1[[#This Row],[Ledger 12]])&gt;0,IF(TYPE(VLOOKUP(Table1[[#This Row],[Ledger 12]],$GZ:$GZ,1,0))=16,1,0),0)</f>
        <v>0</v>
      </c>
      <c r="FU581">
        <f>IF(LEN(Table1[[#This Row],[Ledger 13]])&gt;0,IF(TYPE(VLOOKUP(Table1[[#This Row],[Ledger 13]],$GZ:$GZ,1,0))=16,1,0),0)</f>
        <v>0</v>
      </c>
      <c r="FV581">
        <f>IF(LEN(Table1[[#This Row],[Ledger 14]])&gt;0,IF(TYPE(VLOOKUP(Table1[[#This Row],[Ledger 14]],$GZ:$GZ,1,0))=16,1,0),0)</f>
        <v>0</v>
      </c>
      <c r="FW581">
        <f>IF(LEN(Table1[[#This Row],[Ledger 15]])&gt;0,IF(TYPE(VLOOKUP(Table1[[#This Row],[Ledger 15]],$GZ:$GZ,1,0))=16,1,0),0)</f>
        <v>0</v>
      </c>
    </row>
    <row r="582" spans="4:179" ht="33" customHeight="1" x14ac:dyDescent="0.45">
      <c r="D582" s="8">
        <f t="shared" si="17"/>
        <v>577</v>
      </c>
      <c r="E582" s="32"/>
      <c r="F582" s="34"/>
      <c r="G582" s="34"/>
      <c r="H582" s="34"/>
      <c r="I582" s="34"/>
      <c r="J582" s="38"/>
      <c r="K582" s="33"/>
      <c r="L582" s="36"/>
      <c r="M582" s="35"/>
      <c r="N582" s="34"/>
      <c r="O582" s="41"/>
      <c r="P582" s="35"/>
      <c r="Q582" s="34"/>
      <c r="R582" s="37"/>
      <c r="S582" s="35"/>
      <c r="T582" s="34"/>
      <c r="U582" s="37"/>
      <c r="V582" s="35"/>
      <c r="W582" s="34"/>
      <c r="X582" s="37"/>
      <c r="Y582" s="35"/>
      <c r="Z582" s="34"/>
      <c r="AA582" s="37"/>
      <c r="AB582" s="35"/>
      <c r="AC582" s="34"/>
      <c r="AD582" s="37"/>
      <c r="AE582" s="35"/>
      <c r="AF582" s="34"/>
      <c r="AG582" s="37"/>
      <c r="AH582" s="35"/>
      <c r="AI582" s="34"/>
      <c r="AJ582" s="37"/>
      <c r="AK582" s="35"/>
      <c r="AL582" s="34"/>
      <c r="AM582" s="37"/>
      <c r="AN582" s="35"/>
      <c r="AO582" s="34"/>
      <c r="AP582" s="37"/>
      <c r="AQ582" s="35"/>
      <c r="AR582" s="34"/>
      <c r="AS582" s="37"/>
      <c r="AT582" s="35"/>
      <c r="AU582" s="34"/>
      <c r="AV582" s="37"/>
      <c r="AW582" s="35"/>
      <c r="AX582" s="34"/>
      <c r="AY582" s="37"/>
      <c r="AZ582" s="35"/>
      <c r="BA582" s="34"/>
      <c r="BB582" s="37"/>
      <c r="BC5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2" s="7"/>
      <c r="BF582" t="str">
        <f>IF(Table1[[#This Row],[Date]]="","","&amp;lt;VOUCHER REMOTEID="&amp;""""&amp;$A$11&amp;$A$13&amp;ROW()&amp;""""&amp;" VCHTYPE="""&amp;F582&amp;""" ACTION="""&amp;"Create"&amp;"""&amp;gt;")</f>
        <v/>
      </c>
      <c r="BG582" t="str">
        <f>IF(Table1[[#This Row],[Date]]="","",TEXT(Table1[[#This Row],[Date]],"yyyymmdd"))</f>
        <v/>
      </c>
      <c r="BH582" t="str">
        <f>Table1[[#This Row],[Date2]]</f>
        <v/>
      </c>
      <c r="BI582" t="str">
        <f>IF(Table1[[#This Row],[Date]]="","",Table1[[#This Row],[Voucher Type]])</f>
        <v/>
      </c>
      <c r="BJ582" t="str">
        <f>IF(Table1[[#This Row],[Ref No / Invoice No]]="","",Table1[[#This Row],[Ref No / Invoice No]])</f>
        <v/>
      </c>
      <c r="BK582" t="str">
        <f>IF(Table1[[#This Row],[Voucher No]]="","",Table1[[#This Row],[Voucher No]])</f>
        <v/>
      </c>
      <c r="BL582" t="str">
        <f>IF(Table1[[#This Row],[Date]]="","",Table1[[#This Row],[Narration]])</f>
        <v/>
      </c>
      <c r="BM582" t="str">
        <f>IF(Table1[[#This Row],[Date]]="","",$A$11&amp;$A$13&amp;ROW())</f>
        <v/>
      </c>
      <c r="BN582" t="str">
        <f>IF(Table1[[#This Row],[Date]]="","",$A$13)</f>
        <v/>
      </c>
      <c r="BP582" t="str">
        <f>IF(Table1[[#This Row],[Ledger 1]]="","","No")</f>
        <v/>
      </c>
      <c r="BQ582" t="str">
        <f>IF(Table1[[#This Row],[Date]]="","",IF(Table1[[#This Row],[Effect 1]]="Dr.","Yes","No"))</f>
        <v/>
      </c>
      <c r="BR582" t="str">
        <f>IF(Table1[[#This Row],[Date]]="","",Table1[[#This Row],[Ledger 1]])</f>
        <v/>
      </c>
      <c r="BS582" t="str">
        <f>IF(Table1[[#This Row],[Date]]="","",IF(Table1[[#This Row],[Effect 1]]="Dr.",-Table1[[#This Row],[Amount 1]],Table1[[#This Row],[Amount 1]]))</f>
        <v/>
      </c>
      <c r="BV582" t="str">
        <f>IF(Table1[[#This Row],[Ledger 2]]="","","No")</f>
        <v/>
      </c>
      <c r="BW582" t="str">
        <f>IF(Table1[[#This Row],[Date]]="","",IF(Table1[[#This Row],[Effect 2]]="Dr.","Yes","No"))</f>
        <v/>
      </c>
      <c r="BX582" t="str">
        <f>IF(Table1[[#This Row],[Date]]="","",Table1[[#This Row],[Ledger 2]])</f>
        <v/>
      </c>
      <c r="BY582" t="str">
        <f>IF(Table1[[#This Row],[Date]]="","",IF(Table1[[#This Row],[Effect 2]]="Dr.",-Table1[[#This Row],[Amount 2]],Table1[[#This Row],[Amount 2]]))</f>
        <v/>
      </c>
      <c r="CB582" t="str">
        <f>IF(Table1[[#This Row],[Ledger 3]]="","","No")</f>
        <v/>
      </c>
      <c r="CC582" t="str">
        <f>IF(Table1[[#This Row],[Ledger 3]]="","",IF(Table1[[#This Row],[Effect 3]]="Dr.","Yes","No"))</f>
        <v/>
      </c>
      <c r="CD582" t="str">
        <f>IF(Table1[[#This Row],[Ledger 3]]="","",Table1[[#This Row],[Ledger 3]])</f>
        <v/>
      </c>
      <c r="CE582" t="str">
        <f>IF(Table1[[#This Row],[Ledger 3]]="","",IF(Table1[[#This Row],[Effect 3]]="Dr.",-Table1[[#This Row],[Amount 3]],Table1[[#This Row],[Amount 3]]))</f>
        <v/>
      </c>
      <c r="CH582" t="str">
        <f>IF(Table1[[#This Row],[Ledger 4]]="","","No")</f>
        <v/>
      </c>
      <c r="CI582" t="str">
        <f>IF(Table1[[#This Row],[Ledger 4]]="","",IF(Table1[[#This Row],[Effect 4]]="Dr.","Yes","No"))</f>
        <v/>
      </c>
      <c r="CJ582" t="str">
        <f>IF(Table1[[#This Row],[Ledger 4]]="","",Table1[[#This Row],[Ledger 4]])</f>
        <v/>
      </c>
      <c r="CK582" t="str">
        <f>IF(Table1[[#This Row],[Ledger 4]]="","",IF(Table1[[#This Row],[Effect 4]]="Dr.",-Table1[[#This Row],[Amount 4]],Table1[[#This Row],[Amount 4]]))</f>
        <v/>
      </c>
      <c r="CN582" t="str">
        <f>IF(Table1[[#This Row],[Ledger 5]]="","","No")</f>
        <v/>
      </c>
      <c r="CO582" t="str">
        <f>IF(Table1[[#This Row],[Ledger 5]]="","",IF(Table1[[#This Row],[Effect 5]]="Dr.","Yes","No"))</f>
        <v/>
      </c>
      <c r="CP582" t="str">
        <f>IF(Table1[[#This Row],[Ledger 5]]="","",Table1[[#This Row],[Ledger 5]])</f>
        <v/>
      </c>
      <c r="CQ582" t="str">
        <f>IF(Table1[[#This Row],[Ledger 5]]="","",IF(Table1[[#This Row],[Effect 5]]="Dr.",-Table1[[#This Row],[Amount 5]],Table1[[#This Row],[Amount 5]]))</f>
        <v/>
      </c>
      <c r="CT582" t="str">
        <f>IF(Table1[[#This Row],[Ledger 6]]="","","No")</f>
        <v/>
      </c>
      <c r="CU582" t="str">
        <f>IF(Table1[[#This Row],[Ledger 6]]="","",IF(Table1[[#This Row],[Effect 6]]="Dr.","Yes","No"))</f>
        <v/>
      </c>
      <c r="CV582" t="str">
        <f>IF(Table1[[#This Row],[Ledger 6]]="","",Table1[[#This Row],[Ledger 6]])</f>
        <v/>
      </c>
      <c r="CW582" t="str">
        <f>IF(Table1[[#This Row],[Ledger 6]]="","",IF(Table1[[#This Row],[Effect 6]]="Dr.",-Table1[[#This Row],[Amount 6]],Table1[[#This Row],[Amount 6]]))</f>
        <v/>
      </c>
      <c r="CZ582" t="str">
        <f>IF(Table1[[#This Row],[Ledger 7]]="","","No")</f>
        <v/>
      </c>
      <c r="DA582" t="str">
        <f>IF(Table1[[#This Row],[Ledger 7]]="","",IF(Table1[[#This Row],[Effect 7]]="Dr.","Yes","No"))</f>
        <v/>
      </c>
      <c r="DB582" t="str">
        <f>IF(Table1[[#This Row],[Ledger 7]]="","",Table1[[#This Row],[Ledger 7]])</f>
        <v/>
      </c>
      <c r="DC582" t="str">
        <f>IF(Table1[[#This Row],[Ledger 7]]="","",IF(Table1[[#This Row],[Effect 7]]="Dr.",-Table1[[#This Row],[Amount 7]],Table1[[#This Row],[Amount 7]]))</f>
        <v/>
      </c>
      <c r="DF582" t="str">
        <f>IF(Table1[[#This Row],[Ledger 8]]="","","No")</f>
        <v/>
      </c>
      <c r="DG582" t="str">
        <f>IF(Table1[[#This Row],[Ledger 8]]="","",IF(Table1[[#This Row],[Effect 8]]="Dr.","Yes","No"))</f>
        <v/>
      </c>
      <c r="DH582" t="str">
        <f>IF(Table1[[#This Row],[Ledger 8]]="","",Table1[[#This Row],[Ledger 8]])</f>
        <v/>
      </c>
      <c r="DI582" t="str">
        <f>IF(Table1[[#This Row],[Ledger 8]]="","",IF(Table1[[#This Row],[Effect 8]]="Dr.",-Table1[[#This Row],[Amount 8]],Table1[[#This Row],[Amount 8]]))</f>
        <v/>
      </c>
      <c r="DL582" t="str">
        <f>IF(Table1[[#This Row],[Ledger 9]]="","","No")</f>
        <v/>
      </c>
      <c r="DM582" t="str">
        <f>IF(Table1[[#This Row],[Ledger 9]]="","",IF(Table1[[#This Row],[Effect 9]]="Dr.","Yes","No"))</f>
        <v/>
      </c>
      <c r="DN582" t="str">
        <f>IF(Table1[[#This Row],[Ledger 9]]="","",Table1[[#This Row],[Ledger 9]])</f>
        <v/>
      </c>
      <c r="DO582" t="str">
        <f>IF(Table1[[#This Row],[Ledger 9]]="","",IF(Table1[[#This Row],[Effect 9]]="Dr.",-Table1[[#This Row],[Amount 9]],Table1[[#This Row],[Amount 9]]))</f>
        <v/>
      </c>
      <c r="DR582" t="str">
        <f>IF(Table1[[#This Row],[Ledger 10]]="","","No")</f>
        <v/>
      </c>
      <c r="DS582" t="str">
        <f>IF(Table1[[#This Row],[Ledger 10]]="","",IF(Table1[[#This Row],[Effect 10]]="Dr.","Yes","No"))</f>
        <v/>
      </c>
      <c r="DT582" t="str">
        <f>IF(Table1[[#This Row],[Ledger 10]]="","",Table1[[#This Row],[Ledger 10]])</f>
        <v/>
      </c>
      <c r="DU582" t="str">
        <f>IF(Table1[[#This Row],[Ledger 10]]="","",IF(Table1[[#This Row],[Effect 10]]="Dr.",-Table1[[#This Row],[Amount 10]],Table1[[#This Row],[Amount 10]]))</f>
        <v/>
      </c>
      <c r="DX582" t="str">
        <f>IF(Table1[[#This Row],[Ledger 11]]="","","No")</f>
        <v/>
      </c>
      <c r="DY582" t="str">
        <f>IF(Table1[[#This Row],[Ledger 11]]="","",IF(Table1[[#This Row],[Effect 11]]="Dr.","Yes","No"))</f>
        <v/>
      </c>
      <c r="DZ582" t="str">
        <f>IF(Table1[[#This Row],[Ledger 11]]="","",Table1[[#This Row],[Ledger 11]])</f>
        <v/>
      </c>
      <c r="EA582" t="str">
        <f>IF(Table1[[#This Row],[Ledger 11]]="","",IF(Table1[[#This Row],[Effect 11]]="Dr.",-Table1[[#This Row],[Amount 11]],Table1[[#This Row],[Amount 11]]))</f>
        <v/>
      </c>
      <c r="ED582" t="str">
        <f>IF(Table1[[#This Row],[Ledger 12]]="","","No")</f>
        <v/>
      </c>
      <c r="EE582" t="str">
        <f>IF(Table1[[#This Row],[Ledger 12]]="","",IF(Table1[[#This Row],[Effect 12]]="Dr.","Yes","No"))</f>
        <v/>
      </c>
      <c r="EF582" t="str">
        <f>IF(Table1[[#This Row],[Ledger 12]]="","",Table1[[#This Row],[Ledger 12]])</f>
        <v/>
      </c>
      <c r="EG582" t="str">
        <f>IF(Table1[[#This Row],[Ledger 12]]="","",IF(Table1[[#This Row],[Effect 12]]="Dr.",-Table1[[#This Row],[Amount 12]],Table1[[#This Row],[Amount 12]]))</f>
        <v/>
      </c>
      <c r="EJ582" t="str">
        <f>IF(Table1[[#This Row],[Ledger 13]]="","","No")</f>
        <v/>
      </c>
      <c r="EK582" t="str">
        <f>IF(Table1[[#This Row],[Ledger 13]]="","",IF(Table1[[#This Row],[Effect 13]]="Dr.","Yes","No"))</f>
        <v/>
      </c>
      <c r="EL582" t="str">
        <f>IF(Table1[[#This Row],[Ledger 13]]="","",Table1[[#This Row],[Ledger 13]])</f>
        <v/>
      </c>
      <c r="EM582" t="str">
        <f>IF(Table1[[#This Row],[Ledger 13]]="","",IF(Table1[[#This Row],[Effect 13]]="Dr.",-Table1[[#This Row],[Amount 13]],Table1[[#This Row],[Amount 13]]))</f>
        <v/>
      </c>
      <c r="EP582" t="str">
        <f>IF(Table1[[#This Row],[Ledger 14]]="","","No")</f>
        <v/>
      </c>
      <c r="EQ582" t="str">
        <f>IF(Table1[[#This Row],[Ledger 14]]="","",IF(Table1[[#This Row],[Effect 14]]="Dr.","Yes","No"))</f>
        <v/>
      </c>
      <c r="ER582" t="str">
        <f>IF(Table1[[#This Row],[Ledger 14]]="","",Table1[[#This Row],[Ledger 14]])</f>
        <v/>
      </c>
      <c r="ES582" t="str">
        <f>IF(Table1[[#This Row],[Ledger 14]]="","",IF(Table1[[#This Row],[Effect 14]]="Dr.",-Table1[[#This Row],[Amount 14]],Table1[[#This Row],[Amount 14]]))</f>
        <v/>
      </c>
      <c r="EV582" t="str">
        <f>IF(Table1[[#This Row],[Ledger 15]]="","","No")</f>
        <v/>
      </c>
      <c r="EW582" t="str">
        <f>IF(Table1[[#This Row],[Ledger 15]]="","",IF(Table1[[#This Row],[Effect 15]]="Dr.","Yes","No"))</f>
        <v/>
      </c>
      <c r="EX582" t="str">
        <f>IF(Table1[[#This Row],[Ledger 15]]="","",Table1[[#This Row],[Ledger 15]])</f>
        <v/>
      </c>
      <c r="EY582" t="str">
        <f>IF(Table1[[#This Row],[Ledger 15]]="","",IF(Table1[[#This Row],[Effect 15]]="Dr.",-Table1[[#This Row],[Amount 15]],Table1[[#This Row],[Amount 15]]))</f>
        <v/>
      </c>
      <c r="FD5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2">
        <f>IF(Table1[[#This Row],[Date]]="",0,IF(AND(Table1[[#This Row],[Date]]&gt;=$FE$2,Table1[[#This Row],[Date]]&lt;=$FE$3),0,1))</f>
        <v>0</v>
      </c>
      <c r="FF582">
        <f>IF(Table1[[#This Row],[Date]]="",0,IF(TYPE(VLOOKUP(Table1[[#This Row],[Voucher Type]],Table1[[#All],[Voucher Type Master]],1,FALSE))=16,1,0))</f>
        <v>0</v>
      </c>
      <c r="FG582">
        <f>IF(TYPE(IF(Table1[[#This Row],[Date]]="",0,IF(VLOOKUP(Table1[[#This Row],[Voucher Type]],$FY$5:$FZ$13,2,0)=Table1[[#This Row],[Effect 1]],0,1)))=16,1,0)</f>
        <v>0</v>
      </c>
      <c r="FH5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2">
        <f>IF(LEN(Table1[[#This Row],[Ledger 1]])&gt;0,IF(TYPE(VLOOKUP(Table1[[#This Row],[Ledger 1]],GZ:GZ,1,0))=16,1,0),0)</f>
        <v>0</v>
      </c>
      <c r="FJ582">
        <f>IF(LEN(Table1[[#This Row],[Ledger 2]])&gt;0,IF(TYPE(VLOOKUP(Table1[[#This Row],[Ledger 2]],GZ:GZ,1,0))=16,1,0),0)</f>
        <v>0</v>
      </c>
      <c r="FK582">
        <f>IF(LEN(Table1[[#This Row],[Ledger 3]])&gt;0,IF(TYPE(VLOOKUP(Table1[[#This Row],[Ledger 3]],GZ:GZ,1,0))=16,1,0),0)</f>
        <v>0</v>
      </c>
      <c r="FL582">
        <f>IF(LEN(Table1[[#This Row],[Ledger 4]])&gt;0,IF(TYPE(VLOOKUP(Table1[[#This Row],[Ledger 4]],GZ:GZ,1,0))=16,1,0),0)</f>
        <v>0</v>
      </c>
      <c r="FM582">
        <f>IF(LEN(Table1[[#This Row],[Ledger 5]])&gt;0,IF(TYPE(VLOOKUP(Table1[[#This Row],[Ledger 5]],GZ:GZ,1,0))=16,1,0),0)</f>
        <v>0</v>
      </c>
      <c r="FN582">
        <f>IF(LEN(Table1[[#This Row],[Ledger 6]])&gt;0,IF(TYPE(VLOOKUP(Table1[[#This Row],[Ledger 6]],$GZ:$GZ,1,0))=16,1,0),0)</f>
        <v>0</v>
      </c>
      <c r="FO582">
        <f>IF(LEN(Table1[[#This Row],[Ledger 7]])&gt;0,IF(TYPE(VLOOKUP(Table1[[#This Row],[Ledger 7]],$GZ:$GZ,1,0))=16,1,0),0)</f>
        <v>0</v>
      </c>
      <c r="FP582">
        <f>IF(LEN(Table1[[#This Row],[Ledger 8]])&gt;0,IF(TYPE(VLOOKUP(Table1[[#This Row],[Ledger 8]],$GZ:$GZ,1,0))=16,1,0),0)</f>
        <v>0</v>
      </c>
      <c r="FQ582">
        <f>IF(LEN(Table1[[#This Row],[Ledger 9]])&gt;0,IF(TYPE(VLOOKUP(Table1[[#This Row],[Ledger 9]],$GZ:$GZ,1,0))=16,1,0),0)</f>
        <v>0</v>
      </c>
      <c r="FR582">
        <f>IF(LEN(Table1[[#This Row],[Ledger 10]])&gt;0,IF(TYPE(VLOOKUP(Table1[[#This Row],[Ledger 10]],$GZ:$GZ,1,0))=16,1,0),0)</f>
        <v>0</v>
      </c>
      <c r="FS582">
        <f>IF(LEN(Table1[[#This Row],[Ledger 11]])&gt;0,IF(TYPE(VLOOKUP(Table1[[#This Row],[Ledger 11]],$GZ:$GZ,1,0))=16,1,0),0)</f>
        <v>0</v>
      </c>
      <c r="FT582">
        <f>IF(LEN(Table1[[#This Row],[Ledger 12]])&gt;0,IF(TYPE(VLOOKUP(Table1[[#This Row],[Ledger 12]],$GZ:$GZ,1,0))=16,1,0),0)</f>
        <v>0</v>
      </c>
      <c r="FU582">
        <f>IF(LEN(Table1[[#This Row],[Ledger 13]])&gt;0,IF(TYPE(VLOOKUP(Table1[[#This Row],[Ledger 13]],$GZ:$GZ,1,0))=16,1,0),0)</f>
        <v>0</v>
      </c>
      <c r="FV582">
        <f>IF(LEN(Table1[[#This Row],[Ledger 14]])&gt;0,IF(TYPE(VLOOKUP(Table1[[#This Row],[Ledger 14]],$GZ:$GZ,1,0))=16,1,0),0)</f>
        <v>0</v>
      </c>
      <c r="FW582">
        <f>IF(LEN(Table1[[#This Row],[Ledger 15]])&gt;0,IF(TYPE(VLOOKUP(Table1[[#This Row],[Ledger 15]],$GZ:$GZ,1,0))=16,1,0),0)</f>
        <v>0</v>
      </c>
    </row>
    <row r="583" spans="4:179" ht="33" customHeight="1" x14ac:dyDescent="0.45">
      <c r="D583" s="8">
        <f t="shared" si="17"/>
        <v>578</v>
      </c>
      <c r="E583" s="32"/>
      <c r="F583" s="34"/>
      <c r="G583" s="34"/>
      <c r="H583" s="34"/>
      <c r="I583" s="34"/>
      <c r="J583" s="38"/>
      <c r="K583" s="33"/>
      <c r="L583" s="36"/>
      <c r="M583" s="35"/>
      <c r="N583" s="34"/>
      <c r="O583" s="41"/>
      <c r="P583" s="35"/>
      <c r="Q583" s="34"/>
      <c r="R583" s="37"/>
      <c r="S583" s="35"/>
      <c r="T583" s="34"/>
      <c r="U583" s="37"/>
      <c r="V583" s="35"/>
      <c r="W583" s="34"/>
      <c r="X583" s="37"/>
      <c r="Y583" s="35"/>
      <c r="Z583" s="34"/>
      <c r="AA583" s="37"/>
      <c r="AB583" s="35"/>
      <c r="AC583" s="34"/>
      <c r="AD583" s="37"/>
      <c r="AE583" s="35"/>
      <c r="AF583" s="34"/>
      <c r="AG583" s="37"/>
      <c r="AH583" s="35"/>
      <c r="AI583" s="34"/>
      <c r="AJ583" s="37"/>
      <c r="AK583" s="35"/>
      <c r="AL583" s="34"/>
      <c r="AM583" s="37"/>
      <c r="AN583" s="35"/>
      <c r="AO583" s="34"/>
      <c r="AP583" s="37"/>
      <c r="AQ583" s="35"/>
      <c r="AR583" s="34"/>
      <c r="AS583" s="37"/>
      <c r="AT583" s="35"/>
      <c r="AU583" s="34"/>
      <c r="AV583" s="37"/>
      <c r="AW583" s="35"/>
      <c r="AX583" s="34"/>
      <c r="AY583" s="37"/>
      <c r="AZ583" s="35"/>
      <c r="BA583" s="34"/>
      <c r="BB583" s="37"/>
      <c r="BC5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3" s="7"/>
      <c r="BF583" t="str">
        <f>IF(Table1[[#This Row],[Date]]="","","&amp;lt;VOUCHER REMOTEID="&amp;""""&amp;$A$11&amp;$A$13&amp;ROW()&amp;""""&amp;" VCHTYPE="""&amp;F583&amp;""" ACTION="""&amp;"Create"&amp;"""&amp;gt;")</f>
        <v/>
      </c>
      <c r="BG583" t="str">
        <f>IF(Table1[[#This Row],[Date]]="","",TEXT(Table1[[#This Row],[Date]],"yyyymmdd"))</f>
        <v/>
      </c>
      <c r="BH583" t="str">
        <f>Table1[[#This Row],[Date2]]</f>
        <v/>
      </c>
      <c r="BI583" t="str">
        <f>IF(Table1[[#This Row],[Date]]="","",Table1[[#This Row],[Voucher Type]])</f>
        <v/>
      </c>
      <c r="BJ583" t="str">
        <f>IF(Table1[[#This Row],[Ref No / Invoice No]]="","",Table1[[#This Row],[Ref No / Invoice No]])</f>
        <v/>
      </c>
      <c r="BK583" t="str">
        <f>IF(Table1[[#This Row],[Voucher No]]="","",Table1[[#This Row],[Voucher No]])</f>
        <v/>
      </c>
      <c r="BL583" t="str">
        <f>IF(Table1[[#This Row],[Date]]="","",Table1[[#This Row],[Narration]])</f>
        <v/>
      </c>
      <c r="BM583" t="str">
        <f>IF(Table1[[#This Row],[Date]]="","",$A$11&amp;$A$13&amp;ROW())</f>
        <v/>
      </c>
      <c r="BN583" t="str">
        <f>IF(Table1[[#This Row],[Date]]="","",$A$13)</f>
        <v/>
      </c>
      <c r="BP583" t="str">
        <f>IF(Table1[[#This Row],[Ledger 1]]="","","No")</f>
        <v/>
      </c>
      <c r="BQ583" t="str">
        <f>IF(Table1[[#This Row],[Date]]="","",IF(Table1[[#This Row],[Effect 1]]="Dr.","Yes","No"))</f>
        <v/>
      </c>
      <c r="BR583" t="str">
        <f>IF(Table1[[#This Row],[Date]]="","",Table1[[#This Row],[Ledger 1]])</f>
        <v/>
      </c>
      <c r="BS583" t="str">
        <f>IF(Table1[[#This Row],[Date]]="","",IF(Table1[[#This Row],[Effect 1]]="Dr.",-Table1[[#This Row],[Amount 1]],Table1[[#This Row],[Amount 1]]))</f>
        <v/>
      </c>
      <c r="BV583" t="str">
        <f>IF(Table1[[#This Row],[Ledger 2]]="","","No")</f>
        <v/>
      </c>
      <c r="BW583" t="str">
        <f>IF(Table1[[#This Row],[Date]]="","",IF(Table1[[#This Row],[Effect 2]]="Dr.","Yes","No"))</f>
        <v/>
      </c>
      <c r="BX583" t="str">
        <f>IF(Table1[[#This Row],[Date]]="","",Table1[[#This Row],[Ledger 2]])</f>
        <v/>
      </c>
      <c r="BY583" t="str">
        <f>IF(Table1[[#This Row],[Date]]="","",IF(Table1[[#This Row],[Effect 2]]="Dr.",-Table1[[#This Row],[Amount 2]],Table1[[#This Row],[Amount 2]]))</f>
        <v/>
      </c>
      <c r="CB583" t="str">
        <f>IF(Table1[[#This Row],[Ledger 3]]="","","No")</f>
        <v/>
      </c>
      <c r="CC583" t="str">
        <f>IF(Table1[[#This Row],[Ledger 3]]="","",IF(Table1[[#This Row],[Effect 3]]="Dr.","Yes","No"))</f>
        <v/>
      </c>
      <c r="CD583" t="str">
        <f>IF(Table1[[#This Row],[Ledger 3]]="","",Table1[[#This Row],[Ledger 3]])</f>
        <v/>
      </c>
      <c r="CE583" t="str">
        <f>IF(Table1[[#This Row],[Ledger 3]]="","",IF(Table1[[#This Row],[Effect 3]]="Dr.",-Table1[[#This Row],[Amount 3]],Table1[[#This Row],[Amount 3]]))</f>
        <v/>
      </c>
      <c r="CH583" t="str">
        <f>IF(Table1[[#This Row],[Ledger 4]]="","","No")</f>
        <v/>
      </c>
      <c r="CI583" t="str">
        <f>IF(Table1[[#This Row],[Ledger 4]]="","",IF(Table1[[#This Row],[Effect 4]]="Dr.","Yes","No"))</f>
        <v/>
      </c>
      <c r="CJ583" t="str">
        <f>IF(Table1[[#This Row],[Ledger 4]]="","",Table1[[#This Row],[Ledger 4]])</f>
        <v/>
      </c>
      <c r="CK583" t="str">
        <f>IF(Table1[[#This Row],[Ledger 4]]="","",IF(Table1[[#This Row],[Effect 4]]="Dr.",-Table1[[#This Row],[Amount 4]],Table1[[#This Row],[Amount 4]]))</f>
        <v/>
      </c>
      <c r="CN583" t="str">
        <f>IF(Table1[[#This Row],[Ledger 5]]="","","No")</f>
        <v/>
      </c>
      <c r="CO583" t="str">
        <f>IF(Table1[[#This Row],[Ledger 5]]="","",IF(Table1[[#This Row],[Effect 5]]="Dr.","Yes","No"))</f>
        <v/>
      </c>
      <c r="CP583" t="str">
        <f>IF(Table1[[#This Row],[Ledger 5]]="","",Table1[[#This Row],[Ledger 5]])</f>
        <v/>
      </c>
      <c r="CQ583" t="str">
        <f>IF(Table1[[#This Row],[Ledger 5]]="","",IF(Table1[[#This Row],[Effect 5]]="Dr.",-Table1[[#This Row],[Amount 5]],Table1[[#This Row],[Amount 5]]))</f>
        <v/>
      </c>
      <c r="CT583" t="str">
        <f>IF(Table1[[#This Row],[Ledger 6]]="","","No")</f>
        <v/>
      </c>
      <c r="CU583" t="str">
        <f>IF(Table1[[#This Row],[Ledger 6]]="","",IF(Table1[[#This Row],[Effect 6]]="Dr.","Yes","No"))</f>
        <v/>
      </c>
      <c r="CV583" t="str">
        <f>IF(Table1[[#This Row],[Ledger 6]]="","",Table1[[#This Row],[Ledger 6]])</f>
        <v/>
      </c>
      <c r="CW583" t="str">
        <f>IF(Table1[[#This Row],[Ledger 6]]="","",IF(Table1[[#This Row],[Effect 6]]="Dr.",-Table1[[#This Row],[Amount 6]],Table1[[#This Row],[Amount 6]]))</f>
        <v/>
      </c>
      <c r="CZ583" t="str">
        <f>IF(Table1[[#This Row],[Ledger 7]]="","","No")</f>
        <v/>
      </c>
      <c r="DA583" t="str">
        <f>IF(Table1[[#This Row],[Ledger 7]]="","",IF(Table1[[#This Row],[Effect 7]]="Dr.","Yes","No"))</f>
        <v/>
      </c>
      <c r="DB583" t="str">
        <f>IF(Table1[[#This Row],[Ledger 7]]="","",Table1[[#This Row],[Ledger 7]])</f>
        <v/>
      </c>
      <c r="DC583" t="str">
        <f>IF(Table1[[#This Row],[Ledger 7]]="","",IF(Table1[[#This Row],[Effect 7]]="Dr.",-Table1[[#This Row],[Amount 7]],Table1[[#This Row],[Amount 7]]))</f>
        <v/>
      </c>
      <c r="DF583" t="str">
        <f>IF(Table1[[#This Row],[Ledger 8]]="","","No")</f>
        <v/>
      </c>
      <c r="DG583" t="str">
        <f>IF(Table1[[#This Row],[Ledger 8]]="","",IF(Table1[[#This Row],[Effect 8]]="Dr.","Yes","No"))</f>
        <v/>
      </c>
      <c r="DH583" t="str">
        <f>IF(Table1[[#This Row],[Ledger 8]]="","",Table1[[#This Row],[Ledger 8]])</f>
        <v/>
      </c>
      <c r="DI583" t="str">
        <f>IF(Table1[[#This Row],[Ledger 8]]="","",IF(Table1[[#This Row],[Effect 8]]="Dr.",-Table1[[#This Row],[Amount 8]],Table1[[#This Row],[Amount 8]]))</f>
        <v/>
      </c>
      <c r="DL583" t="str">
        <f>IF(Table1[[#This Row],[Ledger 9]]="","","No")</f>
        <v/>
      </c>
      <c r="DM583" t="str">
        <f>IF(Table1[[#This Row],[Ledger 9]]="","",IF(Table1[[#This Row],[Effect 9]]="Dr.","Yes","No"))</f>
        <v/>
      </c>
      <c r="DN583" t="str">
        <f>IF(Table1[[#This Row],[Ledger 9]]="","",Table1[[#This Row],[Ledger 9]])</f>
        <v/>
      </c>
      <c r="DO583" t="str">
        <f>IF(Table1[[#This Row],[Ledger 9]]="","",IF(Table1[[#This Row],[Effect 9]]="Dr.",-Table1[[#This Row],[Amount 9]],Table1[[#This Row],[Amount 9]]))</f>
        <v/>
      </c>
      <c r="DR583" t="str">
        <f>IF(Table1[[#This Row],[Ledger 10]]="","","No")</f>
        <v/>
      </c>
      <c r="DS583" t="str">
        <f>IF(Table1[[#This Row],[Ledger 10]]="","",IF(Table1[[#This Row],[Effect 10]]="Dr.","Yes","No"))</f>
        <v/>
      </c>
      <c r="DT583" t="str">
        <f>IF(Table1[[#This Row],[Ledger 10]]="","",Table1[[#This Row],[Ledger 10]])</f>
        <v/>
      </c>
      <c r="DU583" t="str">
        <f>IF(Table1[[#This Row],[Ledger 10]]="","",IF(Table1[[#This Row],[Effect 10]]="Dr.",-Table1[[#This Row],[Amount 10]],Table1[[#This Row],[Amount 10]]))</f>
        <v/>
      </c>
      <c r="DX583" t="str">
        <f>IF(Table1[[#This Row],[Ledger 11]]="","","No")</f>
        <v/>
      </c>
      <c r="DY583" t="str">
        <f>IF(Table1[[#This Row],[Ledger 11]]="","",IF(Table1[[#This Row],[Effect 11]]="Dr.","Yes","No"))</f>
        <v/>
      </c>
      <c r="DZ583" t="str">
        <f>IF(Table1[[#This Row],[Ledger 11]]="","",Table1[[#This Row],[Ledger 11]])</f>
        <v/>
      </c>
      <c r="EA583" t="str">
        <f>IF(Table1[[#This Row],[Ledger 11]]="","",IF(Table1[[#This Row],[Effect 11]]="Dr.",-Table1[[#This Row],[Amount 11]],Table1[[#This Row],[Amount 11]]))</f>
        <v/>
      </c>
      <c r="ED583" t="str">
        <f>IF(Table1[[#This Row],[Ledger 12]]="","","No")</f>
        <v/>
      </c>
      <c r="EE583" t="str">
        <f>IF(Table1[[#This Row],[Ledger 12]]="","",IF(Table1[[#This Row],[Effect 12]]="Dr.","Yes","No"))</f>
        <v/>
      </c>
      <c r="EF583" t="str">
        <f>IF(Table1[[#This Row],[Ledger 12]]="","",Table1[[#This Row],[Ledger 12]])</f>
        <v/>
      </c>
      <c r="EG583" t="str">
        <f>IF(Table1[[#This Row],[Ledger 12]]="","",IF(Table1[[#This Row],[Effect 12]]="Dr.",-Table1[[#This Row],[Amount 12]],Table1[[#This Row],[Amount 12]]))</f>
        <v/>
      </c>
      <c r="EJ583" t="str">
        <f>IF(Table1[[#This Row],[Ledger 13]]="","","No")</f>
        <v/>
      </c>
      <c r="EK583" t="str">
        <f>IF(Table1[[#This Row],[Ledger 13]]="","",IF(Table1[[#This Row],[Effect 13]]="Dr.","Yes","No"))</f>
        <v/>
      </c>
      <c r="EL583" t="str">
        <f>IF(Table1[[#This Row],[Ledger 13]]="","",Table1[[#This Row],[Ledger 13]])</f>
        <v/>
      </c>
      <c r="EM583" t="str">
        <f>IF(Table1[[#This Row],[Ledger 13]]="","",IF(Table1[[#This Row],[Effect 13]]="Dr.",-Table1[[#This Row],[Amount 13]],Table1[[#This Row],[Amount 13]]))</f>
        <v/>
      </c>
      <c r="EP583" t="str">
        <f>IF(Table1[[#This Row],[Ledger 14]]="","","No")</f>
        <v/>
      </c>
      <c r="EQ583" t="str">
        <f>IF(Table1[[#This Row],[Ledger 14]]="","",IF(Table1[[#This Row],[Effect 14]]="Dr.","Yes","No"))</f>
        <v/>
      </c>
      <c r="ER583" t="str">
        <f>IF(Table1[[#This Row],[Ledger 14]]="","",Table1[[#This Row],[Ledger 14]])</f>
        <v/>
      </c>
      <c r="ES583" t="str">
        <f>IF(Table1[[#This Row],[Ledger 14]]="","",IF(Table1[[#This Row],[Effect 14]]="Dr.",-Table1[[#This Row],[Amount 14]],Table1[[#This Row],[Amount 14]]))</f>
        <v/>
      </c>
      <c r="EV583" t="str">
        <f>IF(Table1[[#This Row],[Ledger 15]]="","","No")</f>
        <v/>
      </c>
      <c r="EW583" t="str">
        <f>IF(Table1[[#This Row],[Ledger 15]]="","",IF(Table1[[#This Row],[Effect 15]]="Dr.","Yes","No"))</f>
        <v/>
      </c>
      <c r="EX583" t="str">
        <f>IF(Table1[[#This Row],[Ledger 15]]="","",Table1[[#This Row],[Ledger 15]])</f>
        <v/>
      </c>
      <c r="EY583" t="str">
        <f>IF(Table1[[#This Row],[Ledger 15]]="","",IF(Table1[[#This Row],[Effect 15]]="Dr.",-Table1[[#This Row],[Amount 15]],Table1[[#This Row],[Amount 15]]))</f>
        <v/>
      </c>
      <c r="FD5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3">
        <f>IF(Table1[[#This Row],[Date]]="",0,IF(AND(Table1[[#This Row],[Date]]&gt;=$FE$2,Table1[[#This Row],[Date]]&lt;=$FE$3),0,1))</f>
        <v>0</v>
      </c>
      <c r="FF583">
        <f>IF(Table1[[#This Row],[Date]]="",0,IF(TYPE(VLOOKUP(Table1[[#This Row],[Voucher Type]],Table1[[#All],[Voucher Type Master]],1,FALSE))=16,1,0))</f>
        <v>0</v>
      </c>
      <c r="FG583">
        <f>IF(TYPE(IF(Table1[[#This Row],[Date]]="",0,IF(VLOOKUP(Table1[[#This Row],[Voucher Type]],$FY$5:$FZ$13,2,0)=Table1[[#This Row],[Effect 1]],0,1)))=16,1,0)</f>
        <v>0</v>
      </c>
      <c r="FH5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3">
        <f>IF(LEN(Table1[[#This Row],[Ledger 1]])&gt;0,IF(TYPE(VLOOKUP(Table1[[#This Row],[Ledger 1]],GZ:GZ,1,0))=16,1,0),0)</f>
        <v>0</v>
      </c>
      <c r="FJ583">
        <f>IF(LEN(Table1[[#This Row],[Ledger 2]])&gt;0,IF(TYPE(VLOOKUP(Table1[[#This Row],[Ledger 2]],GZ:GZ,1,0))=16,1,0),0)</f>
        <v>0</v>
      </c>
      <c r="FK583">
        <f>IF(LEN(Table1[[#This Row],[Ledger 3]])&gt;0,IF(TYPE(VLOOKUP(Table1[[#This Row],[Ledger 3]],GZ:GZ,1,0))=16,1,0),0)</f>
        <v>0</v>
      </c>
      <c r="FL583">
        <f>IF(LEN(Table1[[#This Row],[Ledger 4]])&gt;0,IF(TYPE(VLOOKUP(Table1[[#This Row],[Ledger 4]],GZ:GZ,1,0))=16,1,0),0)</f>
        <v>0</v>
      </c>
      <c r="FM583">
        <f>IF(LEN(Table1[[#This Row],[Ledger 5]])&gt;0,IF(TYPE(VLOOKUP(Table1[[#This Row],[Ledger 5]],GZ:GZ,1,0))=16,1,0),0)</f>
        <v>0</v>
      </c>
      <c r="FN583">
        <f>IF(LEN(Table1[[#This Row],[Ledger 6]])&gt;0,IF(TYPE(VLOOKUP(Table1[[#This Row],[Ledger 6]],$GZ:$GZ,1,0))=16,1,0),0)</f>
        <v>0</v>
      </c>
      <c r="FO583">
        <f>IF(LEN(Table1[[#This Row],[Ledger 7]])&gt;0,IF(TYPE(VLOOKUP(Table1[[#This Row],[Ledger 7]],$GZ:$GZ,1,0))=16,1,0),0)</f>
        <v>0</v>
      </c>
      <c r="FP583">
        <f>IF(LEN(Table1[[#This Row],[Ledger 8]])&gt;0,IF(TYPE(VLOOKUP(Table1[[#This Row],[Ledger 8]],$GZ:$GZ,1,0))=16,1,0),0)</f>
        <v>0</v>
      </c>
      <c r="FQ583">
        <f>IF(LEN(Table1[[#This Row],[Ledger 9]])&gt;0,IF(TYPE(VLOOKUP(Table1[[#This Row],[Ledger 9]],$GZ:$GZ,1,0))=16,1,0),0)</f>
        <v>0</v>
      </c>
      <c r="FR583">
        <f>IF(LEN(Table1[[#This Row],[Ledger 10]])&gt;0,IF(TYPE(VLOOKUP(Table1[[#This Row],[Ledger 10]],$GZ:$GZ,1,0))=16,1,0),0)</f>
        <v>0</v>
      </c>
      <c r="FS583">
        <f>IF(LEN(Table1[[#This Row],[Ledger 11]])&gt;0,IF(TYPE(VLOOKUP(Table1[[#This Row],[Ledger 11]],$GZ:$GZ,1,0))=16,1,0),0)</f>
        <v>0</v>
      </c>
      <c r="FT583">
        <f>IF(LEN(Table1[[#This Row],[Ledger 12]])&gt;0,IF(TYPE(VLOOKUP(Table1[[#This Row],[Ledger 12]],$GZ:$GZ,1,0))=16,1,0),0)</f>
        <v>0</v>
      </c>
      <c r="FU583">
        <f>IF(LEN(Table1[[#This Row],[Ledger 13]])&gt;0,IF(TYPE(VLOOKUP(Table1[[#This Row],[Ledger 13]],$GZ:$GZ,1,0))=16,1,0),0)</f>
        <v>0</v>
      </c>
      <c r="FV583">
        <f>IF(LEN(Table1[[#This Row],[Ledger 14]])&gt;0,IF(TYPE(VLOOKUP(Table1[[#This Row],[Ledger 14]],$GZ:$GZ,1,0))=16,1,0),0)</f>
        <v>0</v>
      </c>
      <c r="FW583">
        <f>IF(LEN(Table1[[#This Row],[Ledger 15]])&gt;0,IF(TYPE(VLOOKUP(Table1[[#This Row],[Ledger 15]],$GZ:$GZ,1,0))=16,1,0),0)</f>
        <v>0</v>
      </c>
    </row>
    <row r="584" spans="4:179" ht="33" customHeight="1" x14ac:dyDescent="0.45">
      <c r="D584" s="8">
        <f t="shared" ref="D584:D647" si="18">D583+1</f>
        <v>579</v>
      </c>
      <c r="E584" s="32"/>
      <c r="F584" s="34"/>
      <c r="G584" s="34"/>
      <c r="H584" s="34"/>
      <c r="I584" s="34"/>
      <c r="J584" s="38"/>
      <c r="K584" s="33"/>
      <c r="L584" s="36"/>
      <c r="M584" s="35"/>
      <c r="N584" s="34"/>
      <c r="O584" s="41"/>
      <c r="P584" s="35"/>
      <c r="Q584" s="34"/>
      <c r="R584" s="37"/>
      <c r="S584" s="35"/>
      <c r="T584" s="34"/>
      <c r="U584" s="37"/>
      <c r="V584" s="35"/>
      <c r="W584" s="34"/>
      <c r="X584" s="37"/>
      <c r="Y584" s="35"/>
      <c r="Z584" s="34"/>
      <c r="AA584" s="37"/>
      <c r="AB584" s="35"/>
      <c r="AC584" s="34"/>
      <c r="AD584" s="37"/>
      <c r="AE584" s="35"/>
      <c r="AF584" s="34"/>
      <c r="AG584" s="37"/>
      <c r="AH584" s="35"/>
      <c r="AI584" s="34"/>
      <c r="AJ584" s="37"/>
      <c r="AK584" s="35"/>
      <c r="AL584" s="34"/>
      <c r="AM584" s="37"/>
      <c r="AN584" s="35"/>
      <c r="AO584" s="34"/>
      <c r="AP584" s="37"/>
      <c r="AQ584" s="35"/>
      <c r="AR584" s="34"/>
      <c r="AS584" s="37"/>
      <c r="AT584" s="35"/>
      <c r="AU584" s="34"/>
      <c r="AV584" s="37"/>
      <c r="AW584" s="35"/>
      <c r="AX584" s="34"/>
      <c r="AY584" s="37"/>
      <c r="AZ584" s="35"/>
      <c r="BA584" s="34"/>
      <c r="BB584" s="37"/>
      <c r="BC5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4" s="7"/>
      <c r="BF584" t="str">
        <f>IF(Table1[[#This Row],[Date]]="","","&amp;lt;VOUCHER REMOTEID="&amp;""""&amp;$A$11&amp;$A$13&amp;ROW()&amp;""""&amp;" VCHTYPE="""&amp;F584&amp;""" ACTION="""&amp;"Create"&amp;"""&amp;gt;")</f>
        <v/>
      </c>
      <c r="BG584" t="str">
        <f>IF(Table1[[#This Row],[Date]]="","",TEXT(Table1[[#This Row],[Date]],"yyyymmdd"))</f>
        <v/>
      </c>
      <c r="BH584" t="str">
        <f>Table1[[#This Row],[Date2]]</f>
        <v/>
      </c>
      <c r="BI584" t="str">
        <f>IF(Table1[[#This Row],[Date]]="","",Table1[[#This Row],[Voucher Type]])</f>
        <v/>
      </c>
      <c r="BJ584" t="str">
        <f>IF(Table1[[#This Row],[Ref No / Invoice No]]="","",Table1[[#This Row],[Ref No / Invoice No]])</f>
        <v/>
      </c>
      <c r="BK584" t="str">
        <f>IF(Table1[[#This Row],[Voucher No]]="","",Table1[[#This Row],[Voucher No]])</f>
        <v/>
      </c>
      <c r="BL584" t="str">
        <f>IF(Table1[[#This Row],[Date]]="","",Table1[[#This Row],[Narration]])</f>
        <v/>
      </c>
      <c r="BM584" t="str">
        <f>IF(Table1[[#This Row],[Date]]="","",$A$11&amp;$A$13&amp;ROW())</f>
        <v/>
      </c>
      <c r="BN584" t="str">
        <f>IF(Table1[[#This Row],[Date]]="","",$A$13)</f>
        <v/>
      </c>
      <c r="BP584" t="str">
        <f>IF(Table1[[#This Row],[Ledger 1]]="","","No")</f>
        <v/>
      </c>
      <c r="BQ584" t="str">
        <f>IF(Table1[[#This Row],[Date]]="","",IF(Table1[[#This Row],[Effect 1]]="Dr.","Yes","No"))</f>
        <v/>
      </c>
      <c r="BR584" t="str">
        <f>IF(Table1[[#This Row],[Date]]="","",Table1[[#This Row],[Ledger 1]])</f>
        <v/>
      </c>
      <c r="BS584" t="str">
        <f>IF(Table1[[#This Row],[Date]]="","",IF(Table1[[#This Row],[Effect 1]]="Dr.",-Table1[[#This Row],[Amount 1]],Table1[[#This Row],[Amount 1]]))</f>
        <v/>
      </c>
      <c r="BV584" t="str">
        <f>IF(Table1[[#This Row],[Ledger 2]]="","","No")</f>
        <v/>
      </c>
      <c r="BW584" t="str">
        <f>IF(Table1[[#This Row],[Date]]="","",IF(Table1[[#This Row],[Effect 2]]="Dr.","Yes","No"))</f>
        <v/>
      </c>
      <c r="BX584" t="str">
        <f>IF(Table1[[#This Row],[Date]]="","",Table1[[#This Row],[Ledger 2]])</f>
        <v/>
      </c>
      <c r="BY584" t="str">
        <f>IF(Table1[[#This Row],[Date]]="","",IF(Table1[[#This Row],[Effect 2]]="Dr.",-Table1[[#This Row],[Amount 2]],Table1[[#This Row],[Amount 2]]))</f>
        <v/>
      </c>
      <c r="CB584" t="str">
        <f>IF(Table1[[#This Row],[Ledger 3]]="","","No")</f>
        <v/>
      </c>
      <c r="CC584" t="str">
        <f>IF(Table1[[#This Row],[Ledger 3]]="","",IF(Table1[[#This Row],[Effect 3]]="Dr.","Yes","No"))</f>
        <v/>
      </c>
      <c r="CD584" t="str">
        <f>IF(Table1[[#This Row],[Ledger 3]]="","",Table1[[#This Row],[Ledger 3]])</f>
        <v/>
      </c>
      <c r="CE584" t="str">
        <f>IF(Table1[[#This Row],[Ledger 3]]="","",IF(Table1[[#This Row],[Effect 3]]="Dr.",-Table1[[#This Row],[Amount 3]],Table1[[#This Row],[Amount 3]]))</f>
        <v/>
      </c>
      <c r="CH584" t="str">
        <f>IF(Table1[[#This Row],[Ledger 4]]="","","No")</f>
        <v/>
      </c>
      <c r="CI584" t="str">
        <f>IF(Table1[[#This Row],[Ledger 4]]="","",IF(Table1[[#This Row],[Effect 4]]="Dr.","Yes","No"))</f>
        <v/>
      </c>
      <c r="CJ584" t="str">
        <f>IF(Table1[[#This Row],[Ledger 4]]="","",Table1[[#This Row],[Ledger 4]])</f>
        <v/>
      </c>
      <c r="CK584" t="str">
        <f>IF(Table1[[#This Row],[Ledger 4]]="","",IF(Table1[[#This Row],[Effect 4]]="Dr.",-Table1[[#This Row],[Amount 4]],Table1[[#This Row],[Amount 4]]))</f>
        <v/>
      </c>
      <c r="CN584" t="str">
        <f>IF(Table1[[#This Row],[Ledger 5]]="","","No")</f>
        <v/>
      </c>
      <c r="CO584" t="str">
        <f>IF(Table1[[#This Row],[Ledger 5]]="","",IF(Table1[[#This Row],[Effect 5]]="Dr.","Yes","No"))</f>
        <v/>
      </c>
      <c r="CP584" t="str">
        <f>IF(Table1[[#This Row],[Ledger 5]]="","",Table1[[#This Row],[Ledger 5]])</f>
        <v/>
      </c>
      <c r="CQ584" t="str">
        <f>IF(Table1[[#This Row],[Ledger 5]]="","",IF(Table1[[#This Row],[Effect 5]]="Dr.",-Table1[[#This Row],[Amount 5]],Table1[[#This Row],[Amount 5]]))</f>
        <v/>
      </c>
      <c r="CT584" t="str">
        <f>IF(Table1[[#This Row],[Ledger 6]]="","","No")</f>
        <v/>
      </c>
      <c r="CU584" t="str">
        <f>IF(Table1[[#This Row],[Ledger 6]]="","",IF(Table1[[#This Row],[Effect 6]]="Dr.","Yes","No"))</f>
        <v/>
      </c>
      <c r="CV584" t="str">
        <f>IF(Table1[[#This Row],[Ledger 6]]="","",Table1[[#This Row],[Ledger 6]])</f>
        <v/>
      </c>
      <c r="CW584" t="str">
        <f>IF(Table1[[#This Row],[Ledger 6]]="","",IF(Table1[[#This Row],[Effect 6]]="Dr.",-Table1[[#This Row],[Amount 6]],Table1[[#This Row],[Amount 6]]))</f>
        <v/>
      </c>
      <c r="CZ584" t="str">
        <f>IF(Table1[[#This Row],[Ledger 7]]="","","No")</f>
        <v/>
      </c>
      <c r="DA584" t="str">
        <f>IF(Table1[[#This Row],[Ledger 7]]="","",IF(Table1[[#This Row],[Effect 7]]="Dr.","Yes","No"))</f>
        <v/>
      </c>
      <c r="DB584" t="str">
        <f>IF(Table1[[#This Row],[Ledger 7]]="","",Table1[[#This Row],[Ledger 7]])</f>
        <v/>
      </c>
      <c r="DC584" t="str">
        <f>IF(Table1[[#This Row],[Ledger 7]]="","",IF(Table1[[#This Row],[Effect 7]]="Dr.",-Table1[[#This Row],[Amount 7]],Table1[[#This Row],[Amount 7]]))</f>
        <v/>
      </c>
      <c r="DF584" t="str">
        <f>IF(Table1[[#This Row],[Ledger 8]]="","","No")</f>
        <v/>
      </c>
      <c r="DG584" t="str">
        <f>IF(Table1[[#This Row],[Ledger 8]]="","",IF(Table1[[#This Row],[Effect 8]]="Dr.","Yes","No"))</f>
        <v/>
      </c>
      <c r="DH584" t="str">
        <f>IF(Table1[[#This Row],[Ledger 8]]="","",Table1[[#This Row],[Ledger 8]])</f>
        <v/>
      </c>
      <c r="DI584" t="str">
        <f>IF(Table1[[#This Row],[Ledger 8]]="","",IF(Table1[[#This Row],[Effect 8]]="Dr.",-Table1[[#This Row],[Amount 8]],Table1[[#This Row],[Amount 8]]))</f>
        <v/>
      </c>
      <c r="DL584" t="str">
        <f>IF(Table1[[#This Row],[Ledger 9]]="","","No")</f>
        <v/>
      </c>
      <c r="DM584" t="str">
        <f>IF(Table1[[#This Row],[Ledger 9]]="","",IF(Table1[[#This Row],[Effect 9]]="Dr.","Yes","No"))</f>
        <v/>
      </c>
      <c r="DN584" t="str">
        <f>IF(Table1[[#This Row],[Ledger 9]]="","",Table1[[#This Row],[Ledger 9]])</f>
        <v/>
      </c>
      <c r="DO584" t="str">
        <f>IF(Table1[[#This Row],[Ledger 9]]="","",IF(Table1[[#This Row],[Effect 9]]="Dr.",-Table1[[#This Row],[Amount 9]],Table1[[#This Row],[Amount 9]]))</f>
        <v/>
      </c>
      <c r="DR584" t="str">
        <f>IF(Table1[[#This Row],[Ledger 10]]="","","No")</f>
        <v/>
      </c>
      <c r="DS584" t="str">
        <f>IF(Table1[[#This Row],[Ledger 10]]="","",IF(Table1[[#This Row],[Effect 10]]="Dr.","Yes","No"))</f>
        <v/>
      </c>
      <c r="DT584" t="str">
        <f>IF(Table1[[#This Row],[Ledger 10]]="","",Table1[[#This Row],[Ledger 10]])</f>
        <v/>
      </c>
      <c r="DU584" t="str">
        <f>IF(Table1[[#This Row],[Ledger 10]]="","",IF(Table1[[#This Row],[Effect 10]]="Dr.",-Table1[[#This Row],[Amount 10]],Table1[[#This Row],[Amount 10]]))</f>
        <v/>
      </c>
      <c r="DX584" t="str">
        <f>IF(Table1[[#This Row],[Ledger 11]]="","","No")</f>
        <v/>
      </c>
      <c r="DY584" t="str">
        <f>IF(Table1[[#This Row],[Ledger 11]]="","",IF(Table1[[#This Row],[Effect 11]]="Dr.","Yes","No"))</f>
        <v/>
      </c>
      <c r="DZ584" t="str">
        <f>IF(Table1[[#This Row],[Ledger 11]]="","",Table1[[#This Row],[Ledger 11]])</f>
        <v/>
      </c>
      <c r="EA584" t="str">
        <f>IF(Table1[[#This Row],[Ledger 11]]="","",IF(Table1[[#This Row],[Effect 11]]="Dr.",-Table1[[#This Row],[Amount 11]],Table1[[#This Row],[Amount 11]]))</f>
        <v/>
      </c>
      <c r="ED584" t="str">
        <f>IF(Table1[[#This Row],[Ledger 12]]="","","No")</f>
        <v/>
      </c>
      <c r="EE584" t="str">
        <f>IF(Table1[[#This Row],[Ledger 12]]="","",IF(Table1[[#This Row],[Effect 12]]="Dr.","Yes","No"))</f>
        <v/>
      </c>
      <c r="EF584" t="str">
        <f>IF(Table1[[#This Row],[Ledger 12]]="","",Table1[[#This Row],[Ledger 12]])</f>
        <v/>
      </c>
      <c r="EG584" t="str">
        <f>IF(Table1[[#This Row],[Ledger 12]]="","",IF(Table1[[#This Row],[Effect 12]]="Dr.",-Table1[[#This Row],[Amount 12]],Table1[[#This Row],[Amount 12]]))</f>
        <v/>
      </c>
      <c r="EJ584" t="str">
        <f>IF(Table1[[#This Row],[Ledger 13]]="","","No")</f>
        <v/>
      </c>
      <c r="EK584" t="str">
        <f>IF(Table1[[#This Row],[Ledger 13]]="","",IF(Table1[[#This Row],[Effect 13]]="Dr.","Yes","No"))</f>
        <v/>
      </c>
      <c r="EL584" t="str">
        <f>IF(Table1[[#This Row],[Ledger 13]]="","",Table1[[#This Row],[Ledger 13]])</f>
        <v/>
      </c>
      <c r="EM584" t="str">
        <f>IF(Table1[[#This Row],[Ledger 13]]="","",IF(Table1[[#This Row],[Effect 13]]="Dr.",-Table1[[#This Row],[Amount 13]],Table1[[#This Row],[Amount 13]]))</f>
        <v/>
      </c>
      <c r="EP584" t="str">
        <f>IF(Table1[[#This Row],[Ledger 14]]="","","No")</f>
        <v/>
      </c>
      <c r="EQ584" t="str">
        <f>IF(Table1[[#This Row],[Ledger 14]]="","",IF(Table1[[#This Row],[Effect 14]]="Dr.","Yes","No"))</f>
        <v/>
      </c>
      <c r="ER584" t="str">
        <f>IF(Table1[[#This Row],[Ledger 14]]="","",Table1[[#This Row],[Ledger 14]])</f>
        <v/>
      </c>
      <c r="ES584" t="str">
        <f>IF(Table1[[#This Row],[Ledger 14]]="","",IF(Table1[[#This Row],[Effect 14]]="Dr.",-Table1[[#This Row],[Amount 14]],Table1[[#This Row],[Amount 14]]))</f>
        <v/>
      </c>
      <c r="EV584" t="str">
        <f>IF(Table1[[#This Row],[Ledger 15]]="","","No")</f>
        <v/>
      </c>
      <c r="EW584" t="str">
        <f>IF(Table1[[#This Row],[Ledger 15]]="","",IF(Table1[[#This Row],[Effect 15]]="Dr.","Yes","No"))</f>
        <v/>
      </c>
      <c r="EX584" t="str">
        <f>IF(Table1[[#This Row],[Ledger 15]]="","",Table1[[#This Row],[Ledger 15]])</f>
        <v/>
      </c>
      <c r="EY584" t="str">
        <f>IF(Table1[[#This Row],[Ledger 15]]="","",IF(Table1[[#This Row],[Effect 15]]="Dr.",-Table1[[#This Row],[Amount 15]],Table1[[#This Row],[Amount 15]]))</f>
        <v/>
      </c>
      <c r="FD5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4">
        <f>IF(Table1[[#This Row],[Date]]="",0,IF(AND(Table1[[#This Row],[Date]]&gt;=$FE$2,Table1[[#This Row],[Date]]&lt;=$FE$3),0,1))</f>
        <v>0</v>
      </c>
      <c r="FF584">
        <f>IF(Table1[[#This Row],[Date]]="",0,IF(TYPE(VLOOKUP(Table1[[#This Row],[Voucher Type]],Table1[[#All],[Voucher Type Master]],1,FALSE))=16,1,0))</f>
        <v>0</v>
      </c>
      <c r="FG584">
        <f>IF(TYPE(IF(Table1[[#This Row],[Date]]="",0,IF(VLOOKUP(Table1[[#This Row],[Voucher Type]],$FY$5:$FZ$13,2,0)=Table1[[#This Row],[Effect 1]],0,1)))=16,1,0)</f>
        <v>0</v>
      </c>
      <c r="FH5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4">
        <f>IF(LEN(Table1[[#This Row],[Ledger 1]])&gt;0,IF(TYPE(VLOOKUP(Table1[[#This Row],[Ledger 1]],GZ:GZ,1,0))=16,1,0),0)</f>
        <v>0</v>
      </c>
      <c r="FJ584">
        <f>IF(LEN(Table1[[#This Row],[Ledger 2]])&gt;0,IF(TYPE(VLOOKUP(Table1[[#This Row],[Ledger 2]],GZ:GZ,1,0))=16,1,0),0)</f>
        <v>0</v>
      </c>
      <c r="FK584">
        <f>IF(LEN(Table1[[#This Row],[Ledger 3]])&gt;0,IF(TYPE(VLOOKUP(Table1[[#This Row],[Ledger 3]],GZ:GZ,1,0))=16,1,0),0)</f>
        <v>0</v>
      </c>
      <c r="FL584">
        <f>IF(LEN(Table1[[#This Row],[Ledger 4]])&gt;0,IF(TYPE(VLOOKUP(Table1[[#This Row],[Ledger 4]],GZ:GZ,1,0))=16,1,0),0)</f>
        <v>0</v>
      </c>
      <c r="FM584">
        <f>IF(LEN(Table1[[#This Row],[Ledger 5]])&gt;0,IF(TYPE(VLOOKUP(Table1[[#This Row],[Ledger 5]],GZ:GZ,1,0))=16,1,0),0)</f>
        <v>0</v>
      </c>
      <c r="FN584">
        <f>IF(LEN(Table1[[#This Row],[Ledger 6]])&gt;0,IF(TYPE(VLOOKUP(Table1[[#This Row],[Ledger 6]],$GZ:$GZ,1,0))=16,1,0),0)</f>
        <v>0</v>
      </c>
      <c r="FO584">
        <f>IF(LEN(Table1[[#This Row],[Ledger 7]])&gt;0,IF(TYPE(VLOOKUP(Table1[[#This Row],[Ledger 7]],$GZ:$GZ,1,0))=16,1,0),0)</f>
        <v>0</v>
      </c>
      <c r="FP584">
        <f>IF(LEN(Table1[[#This Row],[Ledger 8]])&gt;0,IF(TYPE(VLOOKUP(Table1[[#This Row],[Ledger 8]],$GZ:$GZ,1,0))=16,1,0),0)</f>
        <v>0</v>
      </c>
      <c r="FQ584">
        <f>IF(LEN(Table1[[#This Row],[Ledger 9]])&gt;0,IF(TYPE(VLOOKUP(Table1[[#This Row],[Ledger 9]],$GZ:$GZ,1,0))=16,1,0),0)</f>
        <v>0</v>
      </c>
      <c r="FR584">
        <f>IF(LEN(Table1[[#This Row],[Ledger 10]])&gt;0,IF(TYPE(VLOOKUP(Table1[[#This Row],[Ledger 10]],$GZ:$GZ,1,0))=16,1,0),0)</f>
        <v>0</v>
      </c>
      <c r="FS584">
        <f>IF(LEN(Table1[[#This Row],[Ledger 11]])&gt;0,IF(TYPE(VLOOKUP(Table1[[#This Row],[Ledger 11]],$GZ:$GZ,1,0))=16,1,0),0)</f>
        <v>0</v>
      </c>
      <c r="FT584">
        <f>IF(LEN(Table1[[#This Row],[Ledger 12]])&gt;0,IF(TYPE(VLOOKUP(Table1[[#This Row],[Ledger 12]],$GZ:$GZ,1,0))=16,1,0),0)</f>
        <v>0</v>
      </c>
      <c r="FU584">
        <f>IF(LEN(Table1[[#This Row],[Ledger 13]])&gt;0,IF(TYPE(VLOOKUP(Table1[[#This Row],[Ledger 13]],$GZ:$GZ,1,0))=16,1,0),0)</f>
        <v>0</v>
      </c>
      <c r="FV584">
        <f>IF(LEN(Table1[[#This Row],[Ledger 14]])&gt;0,IF(TYPE(VLOOKUP(Table1[[#This Row],[Ledger 14]],$GZ:$GZ,1,0))=16,1,0),0)</f>
        <v>0</v>
      </c>
      <c r="FW584">
        <f>IF(LEN(Table1[[#This Row],[Ledger 15]])&gt;0,IF(TYPE(VLOOKUP(Table1[[#This Row],[Ledger 15]],$GZ:$GZ,1,0))=16,1,0),0)</f>
        <v>0</v>
      </c>
    </row>
    <row r="585" spans="4:179" ht="33" customHeight="1" x14ac:dyDescent="0.45">
      <c r="D585" s="8">
        <f t="shared" si="18"/>
        <v>580</v>
      </c>
      <c r="E585" s="32"/>
      <c r="F585" s="34"/>
      <c r="G585" s="34"/>
      <c r="H585" s="34"/>
      <c r="I585" s="34"/>
      <c r="J585" s="38"/>
      <c r="K585" s="33"/>
      <c r="L585" s="36"/>
      <c r="M585" s="35"/>
      <c r="N585" s="34"/>
      <c r="O585" s="41"/>
      <c r="P585" s="35"/>
      <c r="Q585" s="34"/>
      <c r="R585" s="37"/>
      <c r="S585" s="35"/>
      <c r="T585" s="34"/>
      <c r="U585" s="37"/>
      <c r="V585" s="35"/>
      <c r="W585" s="34"/>
      <c r="X585" s="37"/>
      <c r="Y585" s="35"/>
      <c r="Z585" s="34"/>
      <c r="AA585" s="37"/>
      <c r="AB585" s="35"/>
      <c r="AC585" s="34"/>
      <c r="AD585" s="37"/>
      <c r="AE585" s="35"/>
      <c r="AF585" s="34"/>
      <c r="AG585" s="37"/>
      <c r="AH585" s="35"/>
      <c r="AI585" s="34"/>
      <c r="AJ585" s="37"/>
      <c r="AK585" s="35"/>
      <c r="AL585" s="34"/>
      <c r="AM585" s="37"/>
      <c r="AN585" s="35"/>
      <c r="AO585" s="34"/>
      <c r="AP585" s="37"/>
      <c r="AQ585" s="35"/>
      <c r="AR585" s="34"/>
      <c r="AS585" s="37"/>
      <c r="AT585" s="35"/>
      <c r="AU585" s="34"/>
      <c r="AV585" s="37"/>
      <c r="AW585" s="35"/>
      <c r="AX585" s="34"/>
      <c r="AY585" s="37"/>
      <c r="AZ585" s="35"/>
      <c r="BA585" s="34"/>
      <c r="BB585" s="37"/>
      <c r="BC5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5" s="7"/>
      <c r="BF585" t="str">
        <f>IF(Table1[[#This Row],[Date]]="","","&amp;lt;VOUCHER REMOTEID="&amp;""""&amp;$A$11&amp;$A$13&amp;ROW()&amp;""""&amp;" VCHTYPE="""&amp;F585&amp;""" ACTION="""&amp;"Create"&amp;"""&amp;gt;")</f>
        <v/>
      </c>
      <c r="BG585" t="str">
        <f>IF(Table1[[#This Row],[Date]]="","",TEXT(Table1[[#This Row],[Date]],"yyyymmdd"))</f>
        <v/>
      </c>
      <c r="BH585" t="str">
        <f>Table1[[#This Row],[Date2]]</f>
        <v/>
      </c>
      <c r="BI585" t="str">
        <f>IF(Table1[[#This Row],[Date]]="","",Table1[[#This Row],[Voucher Type]])</f>
        <v/>
      </c>
      <c r="BJ585" t="str">
        <f>IF(Table1[[#This Row],[Ref No / Invoice No]]="","",Table1[[#This Row],[Ref No / Invoice No]])</f>
        <v/>
      </c>
      <c r="BK585" t="str">
        <f>IF(Table1[[#This Row],[Voucher No]]="","",Table1[[#This Row],[Voucher No]])</f>
        <v/>
      </c>
      <c r="BL585" t="str">
        <f>IF(Table1[[#This Row],[Date]]="","",Table1[[#This Row],[Narration]])</f>
        <v/>
      </c>
      <c r="BM585" t="str">
        <f>IF(Table1[[#This Row],[Date]]="","",$A$11&amp;$A$13&amp;ROW())</f>
        <v/>
      </c>
      <c r="BN585" t="str">
        <f>IF(Table1[[#This Row],[Date]]="","",$A$13)</f>
        <v/>
      </c>
      <c r="BP585" t="str">
        <f>IF(Table1[[#This Row],[Ledger 1]]="","","No")</f>
        <v/>
      </c>
      <c r="BQ585" t="str">
        <f>IF(Table1[[#This Row],[Date]]="","",IF(Table1[[#This Row],[Effect 1]]="Dr.","Yes","No"))</f>
        <v/>
      </c>
      <c r="BR585" t="str">
        <f>IF(Table1[[#This Row],[Date]]="","",Table1[[#This Row],[Ledger 1]])</f>
        <v/>
      </c>
      <c r="BS585" t="str">
        <f>IF(Table1[[#This Row],[Date]]="","",IF(Table1[[#This Row],[Effect 1]]="Dr.",-Table1[[#This Row],[Amount 1]],Table1[[#This Row],[Amount 1]]))</f>
        <v/>
      </c>
      <c r="BV585" t="str">
        <f>IF(Table1[[#This Row],[Ledger 2]]="","","No")</f>
        <v/>
      </c>
      <c r="BW585" t="str">
        <f>IF(Table1[[#This Row],[Date]]="","",IF(Table1[[#This Row],[Effect 2]]="Dr.","Yes","No"))</f>
        <v/>
      </c>
      <c r="BX585" t="str">
        <f>IF(Table1[[#This Row],[Date]]="","",Table1[[#This Row],[Ledger 2]])</f>
        <v/>
      </c>
      <c r="BY585" t="str">
        <f>IF(Table1[[#This Row],[Date]]="","",IF(Table1[[#This Row],[Effect 2]]="Dr.",-Table1[[#This Row],[Amount 2]],Table1[[#This Row],[Amount 2]]))</f>
        <v/>
      </c>
      <c r="CB585" t="str">
        <f>IF(Table1[[#This Row],[Ledger 3]]="","","No")</f>
        <v/>
      </c>
      <c r="CC585" t="str">
        <f>IF(Table1[[#This Row],[Ledger 3]]="","",IF(Table1[[#This Row],[Effect 3]]="Dr.","Yes","No"))</f>
        <v/>
      </c>
      <c r="CD585" t="str">
        <f>IF(Table1[[#This Row],[Ledger 3]]="","",Table1[[#This Row],[Ledger 3]])</f>
        <v/>
      </c>
      <c r="CE585" t="str">
        <f>IF(Table1[[#This Row],[Ledger 3]]="","",IF(Table1[[#This Row],[Effect 3]]="Dr.",-Table1[[#This Row],[Amount 3]],Table1[[#This Row],[Amount 3]]))</f>
        <v/>
      </c>
      <c r="CH585" t="str">
        <f>IF(Table1[[#This Row],[Ledger 4]]="","","No")</f>
        <v/>
      </c>
      <c r="CI585" t="str">
        <f>IF(Table1[[#This Row],[Ledger 4]]="","",IF(Table1[[#This Row],[Effect 4]]="Dr.","Yes","No"))</f>
        <v/>
      </c>
      <c r="CJ585" t="str">
        <f>IF(Table1[[#This Row],[Ledger 4]]="","",Table1[[#This Row],[Ledger 4]])</f>
        <v/>
      </c>
      <c r="CK585" t="str">
        <f>IF(Table1[[#This Row],[Ledger 4]]="","",IF(Table1[[#This Row],[Effect 4]]="Dr.",-Table1[[#This Row],[Amount 4]],Table1[[#This Row],[Amount 4]]))</f>
        <v/>
      </c>
      <c r="CN585" t="str">
        <f>IF(Table1[[#This Row],[Ledger 5]]="","","No")</f>
        <v/>
      </c>
      <c r="CO585" t="str">
        <f>IF(Table1[[#This Row],[Ledger 5]]="","",IF(Table1[[#This Row],[Effect 5]]="Dr.","Yes","No"))</f>
        <v/>
      </c>
      <c r="CP585" t="str">
        <f>IF(Table1[[#This Row],[Ledger 5]]="","",Table1[[#This Row],[Ledger 5]])</f>
        <v/>
      </c>
      <c r="CQ585" t="str">
        <f>IF(Table1[[#This Row],[Ledger 5]]="","",IF(Table1[[#This Row],[Effect 5]]="Dr.",-Table1[[#This Row],[Amount 5]],Table1[[#This Row],[Amount 5]]))</f>
        <v/>
      </c>
      <c r="CT585" t="str">
        <f>IF(Table1[[#This Row],[Ledger 6]]="","","No")</f>
        <v/>
      </c>
      <c r="CU585" t="str">
        <f>IF(Table1[[#This Row],[Ledger 6]]="","",IF(Table1[[#This Row],[Effect 6]]="Dr.","Yes","No"))</f>
        <v/>
      </c>
      <c r="CV585" t="str">
        <f>IF(Table1[[#This Row],[Ledger 6]]="","",Table1[[#This Row],[Ledger 6]])</f>
        <v/>
      </c>
      <c r="CW585" t="str">
        <f>IF(Table1[[#This Row],[Ledger 6]]="","",IF(Table1[[#This Row],[Effect 6]]="Dr.",-Table1[[#This Row],[Amount 6]],Table1[[#This Row],[Amount 6]]))</f>
        <v/>
      </c>
      <c r="CZ585" t="str">
        <f>IF(Table1[[#This Row],[Ledger 7]]="","","No")</f>
        <v/>
      </c>
      <c r="DA585" t="str">
        <f>IF(Table1[[#This Row],[Ledger 7]]="","",IF(Table1[[#This Row],[Effect 7]]="Dr.","Yes","No"))</f>
        <v/>
      </c>
      <c r="DB585" t="str">
        <f>IF(Table1[[#This Row],[Ledger 7]]="","",Table1[[#This Row],[Ledger 7]])</f>
        <v/>
      </c>
      <c r="DC585" t="str">
        <f>IF(Table1[[#This Row],[Ledger 7]]="","",IF(Table1[[#This Row],[Effect 7]]="Dr.",-Table1[[#This Row],[Amount 7]],Table1[[#This Row],[Amount 7]]))</f>
        <v/>
      </c>
      <c r="DF585" t="str">
        <f>IF(Table1[[#This Row],[Ledger 8]]="","","No")</f>
        <v/>
      </c>
      <c r="DG585" t="str">
        <f>IF(Table1[[#This Row],[Ledger 8]]="","",IF(Table1[[#This Row],[Effect 8]]="Dr.","Yes","No"))</f>
        <v/>
      </c>
      <c r="DH585" t="str">
        <f>IF(Table1[[#This Row],[Ledger 8]]="","",Table1[[#This Row],[Ledger 8]])</f>
        <v/>
      </c>
      <c r="DI585" t="str">
        <f>IF(Table1[[#This Row],[Ledger 8]]="","",IF(Table1[[#This Row],[Effect 8]]="Dr.",-Table1[[#This Row],[Amount 8]],Table1[[#This Row],[Amount 8]]))</f>
        <v/>
      </c>
      <c r="DL585" t="str">
        <f>IF(Table1[[#This Row],[Ledger 9]]="","","No")</f>
        <v/>
      </c>
      <c r="DM585" t="str">
        <f>IF(Table1[[#This Row],[Ledger 9]]="","",IF(Table1[[#This Row],[Effect 9]]="Dr.","Yes","No"))</f>
        <v/>
      </c>
      <c r="DN585" t="str">
        <f>IF(Table1[[#This Row],[Ledger 9]]="","",Table1[[#This Row],[Ledger 9]])</f>
        <v/>
      </c>
      <c r="DO585" t="str">
        <f>IF(Table1[[#This Row],[Ledger 9]]="","",IF(Table1[[#This Row],[Effect 9]]="Dr.",-Table1[[#This Row],[Amount 9]],Table1[[#This Row],[Amount 9]]))</f>
        <v/>
      </c>
      <c r="DR585" t="str">
        <f>IF(Table1[[#This Row],[Ledger 10]]="","","No")</f>
        <v/>
      </c>
      <c r="DS585" t="str">
        <f>IF(Table1[[#This Row],[Ledger 10]]="","",IF(Table1[[#This Row],[Effect 10]]="Dr.","Yes","No"))</f>
        <v/>
      </c>
      <c r="DT585" t="str">
        <f>IF(Table1[[#This Row],[Ledger 10]]="","",Table1[[#This Row],[Ledger 10]])</f>
        <v/>
      </c>
      <c r="DU585" t="str">
        <f>IF(Table1[[#This Row],[Ledger 10]]="","",IF(Table1[[#This Row],[Effect 10]]="Dr.",-Table1[[#This Row],[Amount 10]],Table1[[#This Row],[Amount 10]]))</f>
        <v/>
      </c>
      <c r="DX585" t="str">
        <f>IF(Table1[[#This Row],[Ledger 11]]="","","No")</f>
        <v/>
      </c>
      <c r="DY585" t="str">
        <f>IF(Table1[[#This Row],[Ledger 11]]="","",IF(Table1[[#This Row],[Effect 11]]="Dr.","Yes","No"))</f>
        <v/>
      </c>
      <c r="DZ585" t="str">
        <f>IF(Table1[[#This Row],[Ledger 11]]="","",Table1[[#This Row],[Ledger 11]])</f>
        <v/>
      </c>
      <c r="EA585" t="str">
        <f>IF(Table1[[#This Row],[Ledger 11]]="","",IF(Table1[[#This Row],[Effect 11]]="Dr.",-Table1[[#This Row],[Amount 11]],Table1[[#This Row],[Amount 11]]))</f>
        <v/>
      </c>
      <c r="ED585" t="str">
        <f>IF(Table1[[#This Row],[Ledger 12]]="","","No")</f>
        <v/>
      </c>
      <c r="EE585" t="str">
        <f>IF(Table1[[#This Row],[Ledger 12]]="","",IF(Table1[[#This Row],[Effect 12]]="Dr.","Yes","No"))</f>
        <v/>
      </c>
      <c r="EF585" t="str">
        <f>IF(Table1[[#This Row],[Ledger 12]]="","",Table1[[#This Row],[Ledger 12]])</f>
        <v/>
      </c>
      <c r="EG585" t="str">
        <f>IF(Table1[[#This Row],[Ledger 12]]="","",IF(Table1[[#This Row],[Effect 12]]="Dr.",-Table1[[#This Row],[Amount 12]],Table1[[#This Row],[Amount 12]]))</f>
        <v/>
      </c>
      <c r="EJ585" t="str">
        <f>IF(Table1[[#This Row],[Ledger 13]]="","","No")</f>
        <v/>
      </c>
      <c r="EK585" t="str">
        <f>IF(Table1[[#This Row],[Ledger 13]]="","",IF(Table1[[#This Row],[Effect 13]]="Dr.","Yes","No"))</f>
        <v/>
      </c>
      <c r="EL585" t="str">
        <f>IF(Table1[[#This Row],[Ledger 13]]="","",Table1[[#This Row],[Ledger 13]])</f>
        <v/>
      </c>
      <c r="EM585" t="str">
        <f>IF(Table1[[#This Row],[Ledger 13]]="","",IF(Table1[[#This Row],[Effect 13]]="Dr.",-Table1[[#This Row],[Amount 13]],Table1[[#This Row],[Amount 13]]))</f>
        <v/>
      </c>
      <c r="EP585" t="str">
        <f>IF(Table1[[#This Row],[Ledger 14]]="","","No")</f>
        <v/>
      </c>
      <c r="EQ585" t="str">
        <f>IF(Table1[[#This Row],[Ledger 14]]="","",IF(Table1[[#This Row],[Effect 14]]="Dr.","Yes","No"))</f>
        <v/>
      </c>
      <c r="ER585" t="str">
        <f>IF(Table1[[#This Row],[Ledger 14]]="","",Table1[[#This Row],[Ledger 14]])</f>
        <v/>
      </c>
      <c r="ES585" t="str">
        <f>IF(Table1[[#This Row],[Ledger 14]]="","",IF(Table1[[#This Row],[Effect 14]]="Dr.",-Table1[[#This Row],[Amount 14]],Table1[[#This Row],[Amount 14]]))</f>
        <v/>
      </c>
      <c r="EV585" t="str">
        <f>IF(Table1[[#This Row],[Ledger 15]]="","","No")</f>
        <v/>
      </c>
      <c r="EW585" t="str">
        <f>IF(Table1[[#This Row],[Ledger 15]]="","",IF(Table1[[#This Row],[Effect 15]]="Dr.","Yes","No"))</f>
        <v/>
      </c>
      <c r="EX585" t="str">
        <f>IF(Table1[[#This Row],[Ledger 15]]="","",Table1[[#This Row],[Ledger 15]])</f>
        <v/>
      </c>
      <c r="EY585" t="str">
        <f>IF(Table1[[#This Row],[Ledger 15]]="","",IF(Table1[[#This Row],[Effect 15]]="Dr.",-Table1[[#This Row],[Amount 15]],Table1[[#This Row],[Amount 15]]))</f>
        <v/>
      </c>
      <c r="FD5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5">
        <f>IF(Table1[[#This Row],[Date]]="",0,IF(AND(Table1[[#This Row],[Date]]&gt;=$FE$2,Table1[[#This Row],[Date]]&lt;=$FE$3),0,1))</f>
        <v>0</v>
      </c>
      <c r="FF585">
        <f>IF(Table1[[#This Row],[Date]]="",0,IF(TYPE(VLOOKUP(Table1[[#This Row],[Voucher Type]],Table1[[#All],[Voucher Type Master]],1,FALSE))=16,1,0))</f>
        <v>0</v>
      </c>
      <c r="FG585">
        <f>IF(TYPE(IF(Table1[[#This Row],[Date]]="",0,IF(VLOOKUP(Table1[[#This Row],[Voucher Type]],$FY$5:$FZ$13,2,0)=Table1[[#This Row],[Effect 1]],0,1)))=16,1,0)</f>
        <v>0</v>
      </c>
      <c r="FH5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5">
        <f>IF(LEN(Table1[[#This Row],[Ledger 1]])&gt;0,IF(TYPE(VLOOKUP(Table1[[#This Row],[Ledger 1]],GZ:GZ,1,0))=16,1,0),0)</f>
        <v>0</v>
      </c>
      <c r="FJ585">
        <f>IF(LEN(Table1[[#This Row],[Ledger 2]])&gt;0,IF(TYPE(VLOOKUP(Table1[[#This Row],[Ledger 2]],GZ:GZ,1,0))=16,1,0),0)</f>
        <v>0</v>
      </c>
      <c r="FK585">
        <f>IF(LEN(Table1[[#This Row],[Ledger 3]])&gt;0,IF(TYPE(VLOOKUP(Table1[[#This Row],[Ledger 3]],GZ:GZ,1,0))=16,1,0),0)</f>
        <v>0</v>
      </c>
      <c r="FL585">
        <f>IF(LEN(Table1[[#This Row],[Ledger 4]])&gt;0,IF(TYPE(VLOOKUP(Table1[[#This Row],[Ledger 4]],GZ:GZ,1,0))=16,1,0),0)</f>
        <v>0</v>
      </c>
      <c r="FM585">
        <f>IF(LEN(Table1[[#This Row],[Ledger 5]])&gt;0,IF(TYPE(VLOOKUP(Table1[[#This Row],[Ledger 5]],GZ:GZ,1,0))=16,1,0),0)</f>
        <v>0</v>
      </c>
      <c r="FN585">
        <f>IF(LEN(Table1[[#This Row],[Ledger 6]])&gt;0,IF(TYPE(VLOOKUP(Table1[[#This Row],[Ledger 6]],$GZ:$GZ,1,0))=16,1,0),0)</f>
        <v>0</v>
      </c>
      <c r="FO585">
        <f>IF(LEN(Table1[[#This Row],[Ledger 7]])&gt;0,IF(TYPE(VLOOKUP(Table1[[#This Row],[Ledger 7]],$GZ:$GZ,1,0))=16,1,0),0)</f>
        <v>0</v>
      </c>
      <c r="FP585">
        <f>IF(LEN(Table1[[#This Row],[Ledger 8]])&gt;0,IF(TYPE(VLOOKUP(Table1[[#This Row],[Ledger 8]],$GZ:$GZ,1,0))=16,1,0),0)</f>
        <v>0</v>
      </c>
      <c r="FQ585">
        <f>IF(LEN(Table1[[#This Row],[Ledger 9]])&gt;0,IF(TYPE(VLOOKUP(Table1[[#This Row],[Ledger 9]],$GZ:$GZ,1,0))=16,1,0),0)</f>
        <v>0</v>
      </c>
      <c r="FR585">
        <f>IF(LEN(Table1[[#This Row],[Ledger 10]])&gt;0,IF(TYPE(VLOOKUP(Table1[[#This Row],[Ledger 10]],$GZ:$GZ,1,0))=16,1,0),0)</f>
        <v>0</v>
      </c>
      <c r="FS585">
        <f>IF(LEN(Table1[[#This Row],[Ledger 11]])&gt;0,IF(TYPE(VLOOKUP(Table1[[#This Row],[Ledger 11]],$GZ:$GZ,1,0))=16,1,0),0)</f>
        <v>0</v>
      </c>
      <c r="FT585">
        <f>IF(LEN(Table1[[#This Row],[Ledger 12]])&gt;0,IF(TYPE(VLOOKUP(Table1[[#This Row],[Ledger 12]],$GZ:$GZ,1,0))=16,1,0),0)</f>
        <v>0</v>
      </c>
      <c r="FU585">
        <f>IF(LEN(Table1[[#This Row],[Ledger 13]])&gt;0,IF(TYPE(VLOOKUP(Table1[[#This Row],[Ledger 13]],$GZ:$GZ,1,0))=16,1,0),0)</f>
        <v>0</v>
      </c>
      <c r="FV585">
        <f>IF(LEN(Table1[[#This Row],[Ledger 14]])&gt;0,IF(TYPE(VLOOKUP(Table1[[#This Row],[Ledger 14]],$GZ:$GZ,1,0))=16,1,0),0)</f>
        <v>0</v>
      </c>
      <c r="FW585">
        <f>IF(LEN(Table1[[#This Row],[Ledger 15]])&gt;0,IF(TYPE(VLOOKUP(Table1[[#This Row],[Ledger 15]],$GZ:$GZ,1,0))=16,1,0),0)</f>
        <v>0</v>
      </c>
    </row>
    <row r="586" spans="4:179" ht="33" customHeight="1" x14ac:dyDescent="0.45">
      <c r="D586" s="8">
        <f t="shared" si="18"/>
        <v>581</v>
      </c>
      <c r="E586" s="32"/>
      <c r="F586" s="34"/>
      <c r="G586" s="34"/>
      <c r="H586" s="34"/>
      <c r="I586" s="34"/>
      <c r="J586" s="38"/>
      <c r="K586" s="33"/>
      <c r="L586" s="36"/>
      <c r="M586" s="35"/>
      <c r="N586" s="34"/>
      <c r="O586" s="41"/>
      <c r="P586" s="35"/>
      <c r="Q586" s="34"/>
      <c r="R586" s="37"/>
      <c r="S586" s="35"/>
      <c r="T586" s="34"/>
      <c r="U586" s="37"/>
      <c r="V586" s="35"/>
      <c r="W586" s="34"/>
      <c r="X586" s="37"/>
      <c r="Y586" s="35"/>
      <c r="Z586" s="34"/>
      <c r="AA586" s="37"/>
      <c r="AB586" s="35"/>
      <c r="AC586" s="34"/>
      <c r="AD586" s="37"/>
      <c r="AE586" s="35"/>
      <c r="AF586" s="34"/>
      <c r="AG586" s="37"/>
      <c r="AH586" s="35"/>
      <c r="AI586" s="34"/>
      <c r="AJ586" s="37"/>
      <c r="AK586" s="35"/>
      <c r="AL586" s="34"/>
      <c r="AM586" s="37"/>
      <c r="AN586" s="35"/>
      <c r="AO586" s="34"/>
      <c r="AP586" s="37"/>
      <c r="AQ586" s="35"/>
      <c r="AR586" s="34"/>
      <c r="AS586" s="37"/>
      <c r="AT586" s="35"/>
      <c r="AU586" s="34"/>
      <c r="AV586" s="37"/>
      <c r="AW586" s="35"/>
      <c r="AX586" s="34"/>
      <c r="AY586" s="37"/>
      <c r="AZ586" s="35"/>
      <c r="BA586" s="34"/>
      <c r="BB586" s="37"/>
      <c r="BC5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6" s="7"/>
      <c r="BF586" t="str">
        <f>IF(Table1[[#This Row],[Date]]="","","&amp;lt;VOUCHER REMOTEID="&amp;""""&amp;$A$11&amp;$A$13&amp;ROW()&amp;""""&amp;" VCHTYPE="""&amp;F586&amp;""" ACTION="""&amp;"Create"&amp;"""&amp;gt;")</f>
        <v/>
      </c>
      <c r="BG586" t="str">
        <f>IF(Table1[[#This Row],[Date]]="","",TEXT(Table1[[#This Row],[Date]],"yyyymmdd"))</f>
        <v/>
      </c>
      <c r="BH586" t="str">
        <f>Table1[[#This Row],[Date2]]</f>
        <v/>
      </c>
      <c r="BI586" t="str">
        <f>IF(Table1[[#This Row],[Date]]="","",Table1[[#This Row],[Voucher Type]])</f>
        <v/>
      </c>
      <c r="BJ586" t="str">
        <f>IF(Table1[[#This Row],[Ref No / Invoice No]]="","",Table1[[#This Row],[Ref No / Invoice No]])</f>
        <v/>
      </c>
      <c r="BK586" t="str">
        <f>IF(Table1[[#This Row],[Voucher No]]="","",Table1[[#This Row],[Voucher No]])</f>
        <v/>
      </c>
      <c r="BL586" t="str">
        <f>IF(Table1[[#This Row],[Date]]="","",Table1[[#This Row],[Narration]])</f>
        <v/>
      </c>
      <c r="BM586" t="str">
        <f>IF(Table1[[#This Row],[Date]]="","",$A$11&amp;$A$13&amp;ROW())</f>
        <v/>
      </c>
      <c r="BN586" t="str">
        <f>IF(Table1[[#This Row],[Date]]="","",$A$13)</f>
        <v/>
      </c>
      <c r="BP586" t="str">
        <f>IF(Table1[[#This Row],[Ledger 1]]="","","No")</f>
        <v/>
      </c>
      <c r="BQ586" t="str">
        <f>IF(Table1[[#This Row],[Date]]="","",IF(Table1[[#This Row],[Effect 1]]="Dr.","Yes","No"))</f>
        <v/>
      </c>
      <c r="BR586" t="str">
        <f>IF(Table1[[#This Row],[Date]]="","",Table1[[#This Row],[Ledger 1]])</f>
        <v/>
      </c>
      <c r="BS586" t="str">
        <f>IF(Table1[[#This Row],[Date]]="","",IF(Table1[[#This Row],[Effect 1]]="Dr.",-Table1[[#This Row],[Amount 1]],Table1[[#This Row],[Amount 1]]))</f>
        <v/>
      </c>
      <c r="BV586" t="str">
        <f>IF(Table1[[#This Row],[Ledger 2]]="","","No")</f>
        <v/>
      </c>
      <c r="BW586" t="str">
        <f>IF(Table1[[#This Row],[Date]]="","",IF(Table1[[#This Row],[Effect 2]]="Dr.","Yes","No"))</f>
        <v/>
      </c>
      <c r="BX586" t="str">
        <f>IF(Table1[[#This Row],[Date]]="","",Table1[[#This Row],[Ledger 2]])</f>
        <v/>
      </c>
      <c r="BY586" t="str">
        <f>IF(Table1[[#This Row],[Date]]="","",IF(Table1[[#This Row],[Effect 2]]="Dr.",-Table1[[#This Row],[Amount 2]],Table1[[#This Row],[Amount 2]]))</f>
        <v/>
      </c>
      <c r="CB586" t="str">
        <f>IF(Table1[[#This Row],[Ledger 3]]="","","No")</f>
        <v/>
      </c>
      <c r="CC586" t="str">
        <f>IF(Table1[[#This Row],[Ledger 3]]="","",IF(Table1[[#This Row],[Effect 3]]="Dr.","Yes","No"))</f>
        <v/>
      </c>
      <c r="CD586" t="str">
        <f>IF(Table1[[#This Row],[Ledger 3]]="","",Table1[[#This Row],[Ledger 3]])</f>
        <v/>
      </c>
      <c r="CE586" t="str">
        <f>IF(Table1[[#This Row],[Ledger 3]]="","",IF(Table1[[#This Row],[Effect 3]]="Dr.",-Table1[[#This Row],[Amount 3]],Table1[[#This Row],[Amount 3]]))</f>
        <v/>
      </c>
      <c r="CH586" t="str">
        <f>IF(Table1[[#This Row],[Ledger 4]]="","","No")</f>
        <v/>
      </c>
      <c r="CI586" t="str">
        <f>IF(Table1[[#This Row],[Ledger 4]]="","",IF(Table1[[#This Row],[Effect 4]]="Dr.","Yes","No"))</f>
        <v/>
      </c>
      <c r="CJ586" t="str">
        <f>IF(Table1[[#This Row],[Ledger 4]]="","",Table1[[#This Row],[Ledger 4]])</f>
        <v/>
      </c>
      <c r="CK586" t="str">
        <f>IF(Table1[[#This Row],[Ledger 4]]="","",IF(Table1[[#This Row],[Effect 4]]="Dr.",-Table1[[#This Row],[Amount 4]],Table1[[#This Row],[Amount 4]]))</f>
        <v/>
      </c>
      <c r="CN586" t="str">
        <f>IF(Table1[[#This Row],[Ledger 5]]="","","No")</f>
        <v/>
      </c>
      <c r="CO586" t="str">
        <f>IF(Table1[[#This Row],[Ledger 5]]="","",IF(Table1[[#This Row],[Effect 5]]="Dr.","Yes","No"))</f>
        <v/>
      </c>
      <c r="CP586" t="str">
        <f>IF(Table1[[#This Row],[Ledger 5]]="","",Table1[[#This Row],[Ledger 5]])</f>
        <v/>
      </c>
      <c r="CQ586" t="str">
        <f>IF(Table1[[#This Row],[Ledger 5]]="","",IF(Table1[[#This Row],[Effect 5]]="Dr.",-Table1[[#This Row],[Amount 5]],Table1[[#This Row],[Amount 5]]))</f>
        <v/>
      </c>
      <c r="CT586" t="str">
        <f>IF(Table1[[#This Row],[Ledger 6]]="","","No")</f>
        <v/>
      </c>
      <c r="CU586" t="str">
        <f>IF(Table1[[#This Row],[Ledger 6]]="","",IF(Table1[[#This Row],[Effect 6]]="Dr.","Yes","No"))</f>
        <v/>
      </c>
      <c r="CV586" t="str">
        <f>IF(Table1[[#This Row],[Ledger 6]]="","",Table1[[#This Row],[Ledger 6]])</f>
        <v/>
      </c>
      <c r="CW586" t="str">
        <f>IF(Table1[[#This Row],[Ledger 6]]="","",IF(Table1[[#This Row],[Effect 6]]="Dr.",-Table1[[#This Row],[Amount 6]],Table1[[#This Row],[Amount 6]]))</f>
        <v/>
      </c>
      <c r="CZ586" t="str">
        <f>IF(Table1[[#This Row],[Ledger 7]]="","","No")</f>
        <v/>
      </c>
      <c r="DA586" t="str">
        <f>IF(Table1[[#This Row],[Ledger 7]]="","",IF(Table1[[#This Row],[Effect 7]]="Dr.","Yes","No"))</f>
        <v/>
      </c>
      <c r="DB586" t="str">
        <f>IF(Table1[[#This Row],[Ledger 7]]="","",Table1[[#This Row],[Ledger 7]])</f>
        <v/>
      </c>
      <c r="DC586" t="str">
        <f>IF(Table1[[#This Row],[Ledger 7]]="","",IF(Table1[[#This Row],[Effect 7]]="Dr.",-Table1[[#This Row],[Amount 7]],Table1[[#This Row],[Amount 7]]))</f>
        <v/>
      </c>
      <c r="DF586" t="str">
        <f>IF(Table1[[#This Row],[Ledger 8]]="","","No")</f>
        <v/>
      </c>
      <c r="DG586" t="str">
        <f>IF(Table1[[#This Row],[Ledger 8]]="","",IF(Table1[[#This Row],[Effect 8]]="Dr.","Yes","No"))</f>
        <v/>
      </c>
      <c r="DH586" t="str">
        <f>IF(Table1[[#This Row],[Ledger 8]]="","",Table1[[#This Row],[Ledger 8]])</f>
        <v/>
      </c>
      <c r="DI586" t="str">
        <f>IF(Table1[[#This Row],[Ledger 8]]="","",IF(Table1[[#This Row],[Effect 8]]="Dr.",-Table1[[#This Row],[Amount 8]],Table1[[#This Row],[Amount 8]]))</f>
        <v/>
      </c>
      <c r="DL586" t="str">
        <f>IF(Table1[[#This Row],[Ledger 9]]="","","No")</f>
        <v/>
      </c>
      <c r="DM586" t="str">
        <f>IF(Table1[[#This Row],[Ledger 9]]="","",IF(Table1[[#This Row],[Effect 9]]="Dr.","Yes","No"))</f>
        <v/>
      </c>
      <c r="DN586" t="str">
        <f>IF(Table1[[#This Row],[Ledger 9]]="","",Table1[[#This Row],[Ledger 9]])</f>
        <v/>
      </c>
      <c r="DO586" t="str">
        <f>IF(Table1[[#This Row],[Ledger 9]]="","",IF(Table1[[#This Row],[Effect 9]]="Dr.",-Table1[[#This Row],[Amount 9]],Table1[[#This Row],[Amount 9]]))</f>
        <v/>
      </c>
      <c r="DR586" t="str">
        <f>IF(Table1[[#This Row],[Ledger 10]]="","","No")</f>
        <v/>
      </c>
      <c r="DS586" t="str">
        <f>IF(Table1[[#This Row],[Ledger 10]]="","",IF(Table1[[#This Row],[Effect 10]]="Dr.","Yes","No"))</f>
        <v/>
      </c>
      <c r="DT586" t="str">
        <f>IF(Table1[[#This Row],[Ledger 10]]="","",Table1[[#This Row],[Ledger 10]])</f>
        <v/>
      </c>
      <c r="DU586" t="str">
        <f>IF(Table1[[#This Row],[Ledger 10]]="","",IF(Table1[[#This Row],[Effect 10]]="Dr.",-Table1[[#This Row],[Amount 10]],Table1[[#This Row],[Amount 10]]))</f>
        <v/>
      </c>
      <c r="DX586" t="str">
        <f>IF(Table1[[#This Row],[Ledger 11]]="","","No")</f>
        <v/>
      </c>
      <c r="DY586" t="str">
        <f>IF(Table1[[#This Row],[Ledger 11]]="","",IF(Table1[[#This Row],[Effect 11]]="Dr.","Yes","No"))</f>
        <v/>
      </c>
      <c r="DZ586" t="str">
        <f>IF(Table1[[#This Row],[Ledger 11]]="","",Table1[[#This Row],[Ledger 11]])</f>
        <v/>
      </c>
      <c r="EA586" t="str">
        <f>IF(Table1[[#This Row],[Ledger 11]]="","",IF(Table1[[#This Row],[Effect 11]]="Dr.",-Table1[[#This Row],[Amount 11]],Table1[[#This Row],[Amount 11]]))</f>
        <v/>
      </c>
      <c r="ED586" t="str">
        <f>IF(Table1[[#This Row],[Ledger 12]]="","","No")</f>
        <v/>
      </c>
      <c r="EE586" t="str">
        <f>IF(Table1[[#This Row],[Ledger 12]]="","",IF(Table1[[#This Row],[Effect 12]]="Dr.","Yes","No"))</f>
        <v/>
      </c>
      <c r="EF586" t="str">
        <f>IF(Table1[[#This Row],[Ledger 12]]="","",Table1[[#This Row],[Ledger 12]])</f>
        <v/>
      </c>
      <c r="EG586" t="str">
        <f>IF(Table1[[#This Row],[Ledger 12]]="","",IF(Table1[[#This Row],[Effect 12]]="Dr.",-Table1[[#This Row],[Amount 12]],Table1[[#This Row],[Amount 12]]))</f>
        <v/>
      </c>
      <c r="EJ586" t="str">
        <f>IF(Table1[[#This Row],[Ledger 13]]="","","No")</f>
        <v/>
      </c>
      <c r="EK586" t="str">
        <f>IF(Table1[[#This Row],[Ledger 13]]="","",IF(Table1[[#This Row],[Effect 13]]="Dr.","Yes","No"))</f>
        <v/>
      </c>
      <c r="EL586" t="str">
        <f>IF(Table1[[#This Row],[Ledger 13]]="","",Table1[[#This Row],[Ledger 13]])</f>
        <v/>
      </c>
      <c r="EM586" t="str">
        <f>IF(Table1[[#This Row],[Ledger 13]]="","",IF(Table1[[#This Row],[Effect 13]]="Dr.",-Table1[[#This Row],[Amount 13]],Table1[[#This Row],[Amount 13]]))</f>
        <v/>
      </c>
      <c r="EP586" t="str">
        <f>IF(Table1[[#This Row],[Ledger 14]]="","","No")</f>
        <v/>
      </c>
      <c r="EQ586" t="str">
        <f>IF(Table1[[#This Row],[Ledger 14]]="","",IF(Table1[[#This Row],[Effect 14]]="Dr.","Yes","No"))</f>
        <v/>
      </c>
      <c r="ER586" t="str">
        <f>IF(Table1[[#This Row],[Ledger 14]]="","",Table1[[#This Row],[Ledger 14]])</f>
        <v/>
      </c>
      <c r="ES586" t="str">
        <f>IF(Table1[[#This Row],[Ledger 14]]="","",IF(Table1[[#This Row],[Effect 14]]="Dr.",-Table1[[#This Row],[Amount 14]],Table1[[#This Row],[Amount 14]]))</f>
        <v/>
      </c>
      <c r="EV586" t="str">
        <f>IF(Table1[[#This Row],[Ledger 15]]="","","No")</f>
        <v/>
      </c>
      <c r="EW586" t="str">
        <f>IF(Table1[[#This Row],[Ledger 15]]="","",IF(Table1[[#This Row],[Effect 15]]="Dr.","Yes","No"))</f>
        <v/>
      </c>
      <c r="EX586" t="str">
        <f>IF(Table1[[#This Row],[Ledger 15]]="","",Table1[[#This Row],[Ledger 15]])</f>
        <v/>
      </c>
      <c r="EY586" t="str">
        <f>IF(Table1[[#This Row],[Ledger 15]]="","",IF(Table1[[#This Row],[Effect 15]]="Dr.",-Table1[[#This Row],[Amount 15]],Table1[[#This Row],[Amount 15]]))</f>
        <v/>
      </c>
      <c r="FD5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6">
        <f>IF(Table1[[#This Row],[Date]]="",0,IF(AND(Table1[[#This Row],[Date]]&gt;=$FE$2,Table1[[#This Row],[Date]]&lt;=$FE$3),0,1))</f>
        <v>0</v>
      </c>
      <c r="FF586">
        <f>IF(Table1[[#This Row],[Date]]="",0,IF(TYPE(VLOOKUP(Table1[[#This Row],[Voucher Type]],Table1[[#All],[Voucher Type Master]],1,FALSE))=16,1,0))</f>
        <v>0</v>
      </c>
      <c r="FG586">
        <f>IF(TYPE(IF(Table1[[#This Row],[Date]]="",0,IF(VLOOKUP(Table1[[#This Row],[Voucher Type]],$FY$5:$FZ$13,2,0)=Table1[[#This Row],[Effect 1]],0,1)))=16,1,0)</f>
        <v>0</v>
      </c>
      <c r="FH5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6">
        <f>IF(LEN(Table1[[#This Row],[Ledger 1]])&gt;0,IF(TYPE(VLOOKUP(Table1[[#This Row],[Ledger 1]],GZ:GZ,1,0))=16,1,0),0)</f>
        <v>0</v>
      </c>
      <c r="FJ586">
        <f>IF(LEN(Table1[[#This Row],[Ledger 2]])&gt;0,IF(TYPE(VLOOKUP(Table1[[#This Row],[Ledger 2]],GZ:GZ,1,0))=16,1,0),0)</f>
        <v>0</v>
      </c>
      <c r="FK586">
        <f>IF(LEN(Table1[[#This Row],[Ledger 3]])&gt;0,IF(TYPE(VLOOKUP(Table1[[#This Row],[Ledger 3]],GZ:GZ,1,0))=16,1,0),0)</f>
        <v>0</v>
      </c>
      <c r="FL586">
        <f>IF(LEN(Table1[[#This Row],[Ledger 4]])&gt;0,IF(TYPE(VLOOKUP(Table1[[#This Row],[Ledger 4]],GZ:GZ,1,0))=16,1,0),0)</f>
        <v>0</v>
      </c>
      <c r="FM586">
        <f>IF(LEN(Table1[[#This Row],[Ledger 5]])&gt;0,IF(TYPE(VLOOKUP(Table1[[#This Row],[Ledger 5]],GZ:GZ,1,0))=16,1,0),0)</f>
        <v>0</v>
      </c>
      <c r="FN586">
        <f>IF(LEN(Table1[[#This Row],[Ledger 6]])&gt;0,IF(TYPE(VLOOKUP(Table1[[#This Row],[Ledger 6]],$GZ:$GZ,1,0))=16,1,0),0)</f>
        <v>0</v>
      </c>
      <c r="FO586">
        <f>IF(LEN(Table1[[#This Row],[Ledger 7]])&gt;0,IF(TYPE(VLOOKUP(Table1[[#This Row],[Ledger 7]],$GZ:$GZ,1,0))=16,1,0),0)</f>
        <v>0</v>
      </c>
      <c r="FP586">
        <f>IF(LEN(Table1[[#This Row],[Ledger 8]])&gt;0,IF(TYPE(VLOOKUP(Table1[[#This Row],[Ledger 8]],$GZ:$GZ,1,0))=16,1,0),0)</f>
        <v>0</v>
      </c>
      <c r="FQ586">
        <f>IF(LEN(Table1[[#This Row],[Ledger 9]])&gt;0,IF(TYPE(VLOOKUP(Table1[[#This Row],[Ledger 9]],$GZ:$GZ,1,0))=16,1,0),0)</f>
        <v>0</v>
      </c>
      <c r="FR586">
        <f>IF(LEN(Table1[[#This Row],[Ledger 10]])&gt;0,IF(TYPE(VLOOKUP(Table1[[#This Row],[Ledger 10]],$GZ:$GZ,1,0))=16,1,0),0)</f>
        <v>0</v>
      </c>
      <c r="FS586">
        <f>IF(LEN(Table1[[#This Row],[Ledger 11]])&gt;0,IF(TYPE(VLOOKUP(Table1[[#This Row],[Ledger 11]],$GZ:$GZ,1,0))=16,1,0),0)</f>
        <v>0</v>
      </c>
      <c r="FT586">
        <f>IF(LEN(Table1[[#This Row],[Ledger 12]])&gt;0,IF(TYPE(VLOOKUP(Table1[[#This Row],[Ledger 12]],$GZ:$GZ,1,0))=16,1,0),0)</f>
        <v>0</v>
      </c>
      <c r="FU586">
        <f>IF(LEN(Table1[[#This Row],[Ledger 13]])&gt;0,IF(TYPE(VLOOKUP(Table1[[#This Row],[Ledger 13]],$GZ:$GZ,1,0))=16,1,0),0)</f>
        <v>0</v>
      </c>
      <c r="FV586">
        <f>IF(LEN(Table1[[#This Row],[Ledger 14]])&gt;0,IF(TYPE(VLOOKUP(Table1[[#This Row],[Ledger 14]],$GZ:$GZ,1,0))=16,1,0),0)</f>
        <v>0</v>
      </c>
      <c r="FW586">
        <f>IF(LEN(Table1[[#This Row],[Ledger 15]])&gt;0,IF(TYPE(VLOOKUP(Table1[[#This Row],[Ledger 15]],$GZ:$GZ,1,0))=16,1,0),0)</f>
        <v>0</v>
      </c>
    </row>
    <row r="587" spans="4:179" ht="33" customHeight="1" x14ac:dyDescent="0.45">
      <c r="D587" s="8">
        <f t="shared" si="18"/>
        <v>582</v>
      </c>
      <c r="E587" s="32"/>
      <c r="F587" s="34"/>
      <c r="G587" s="34"/>
      <c r="H587" s="34"/>
      <c r="I587" s="34"/>
      <c r="J587" s="38"/>
      <c r="K587" s="33"/>
      <c r="L587" s="36"/>
      <c r="M587" s="35"/>
      <c r="N587" s="34"/>
      <c r="O587" s="41"/>
      <c r="P587" s="35"/>
      <c r="Q587" s="34"/>
      <c r="R587" s="37"/>
      <c r="S587" s="35"/>
      <c r="T587" s="34"/>
      <c r="U587" s="37"/>
      <c r="V587" s="35"/>
      <c r="W587" s="34"/>
      <c r="X587" s="37"/>
      <c r="Y587" s="35"/>
      <c r="Z587" s="34"/>
      <c r="AA587" s="37"/>
      <c r="AB587" s="35"/>
      <c r="AC587" s="34"/>
      <c r="AD587" s="37"/>
      <c r="AE587" s="35"/>
      <c r="AF587" s="34"/>
      <c r="AG587" s="37"/>
      <c r="AH587" s="35"/>
      <c r="AI587" s="34"/>
      <c r="AJ587" s="37"/>
      <c r="AK587" s="35"/>
      <c r="AL587" s="34"/>
      <c r="AM587" s="37"/>
      <c r="AN587" s="35"/>
      <c r="AO587" s="34"/>
      <c r="AP587" s="37"/>
      <c r="AQ587" s="35"/>
      <c r="AR587" s="34"/>
      <c r="AS587" s="37"/>
      <c r="AT587" s="35"/>
      <c r="AU587" s="34"/>
      <c r="AV587" s="37"/>
      <c r="AW587" s="35"/>
      <c r="AX587" s="34"/>
      <c r="AY587" s="37"/>
      <c r="AZ587" s="35"/>
      <c r="BA587" s="34"/>
      <c r="BB587" s="37"/>
      <c r="BC5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7" s="7"/>
      <c r="BF587" t="str">
        <f>IF(Table1[[#This Row],[Date]]="","","&amp;lt;VOUCHER REMOTEID="&amp;""""&amp;$A$11&amp;$A$13&amp;ROW()&amp;""""&amp;" VCHTYPE="""&amp;F587&amp;""" ACTION="""&amp;"Create"&amp;"""&amp;gt;")</f>
        <v/>
      </c>
      <c r="BG587" t="str">
        <f>IF(Table1[[#This Row],[Date]]="","",TEXT(Table1[[#This Row],[Date]],"yyyymmdd"))</f>
        <v/>
      </c>
      <c r="BH587" t="str">
        <f>Table1[[#This Row],[Date2]]</f>
        <v/>
      </c>
      <c r="BI587" t="str">
        <f>IF(Table1[[#This Row],[Date]]="","",Table1[[#This Row],[Voucher Type]])</f>
        <v/>
      </c>
      <c r="BJ587" t="str">
        <f>IF(Table1[[#This Row],[Ref No / Invoice No]]="","",Table1[[#This Row],[Ref No / Invoice No]])</f>
        <v/>
      </c>
      <c r="BK587" t="str">
        <f>IF(Table1[[#This Row],[Voucher No]]="","",Table1[[#This Row],[Voucher No]])</f>
        <v/>
      </c>
      <c r="BL587" t="str">
        <f>IF(Table1[[#This Row],[Date]]="","",Table1[[#This Row],[Narration]])</f>
        <v/>
      </c>
      <c r="BM587" t="str">
        <f>IF(Table1[[#This Row],[Date]]="","",$A$11&amp;$A$13&amp;ROW())</f>
        <v/>
      </c>
      <c r="BN587" t="str">
        <f>IF(Table1[[#This Row],[Date]]="","",$A$13)</f>
        <v/>
      </c>
      <c r="BP587" t="str">
        <f>IF(Table1[[#This Row],[Ledger 1]]="","","No")</f>
        <v/>
      </c>
      <c r="BQ587" t="str">
        <f>IF(Table1[[#This Row],[Date]]="","",IF(Table1[[#This Row],[Effect 1]]="Dr.","Yes","No"))</f>
        <v/>
      </c>
      <c r="BR587" t="str">
        <f>IF(Table1[[#This Row],[Date]]="","",Table1[[#This Row],[Ledger 1]])</f>
        <v/>
      </c>
      <c r="BS587" t="str">
        <f>IF(Table1[[#This Row],[Date]]="","",IF(Table1[[#This Row],[Effect 1]]="Dr.",-Table1[[#This Row],[Amount 1]],Table1[[#This Row],[Amount 1]]))</f>
        <v/>
      </c>
      <c r="BV587" t="str">
        <f>IF(Table1[[#This Row],[Ledger 2]]="","","No")</f>
        <v/>
      </c>
      <c r="BW587" t="str">
        <f>IF(Table1[[#This Row],[Date]]="","",IF(Table1[[#This Row],[Effect 2]]="Dr.","Yes","No"))</f>
        <v/>
      </c>
      <c r="BX587" t="str">
        <f>IF(Table1[[#This Row],[Date]]="","",Table1[[#This Row],[Ledger 2]])</f>
        <v/>
      </c>
      <c r="BY587" t="str">
        <f>IF(Table1[[#This Row],[Date]]="","",IF(Table1[[#This Row],[Effect 2]]="Dr.",-Table1[[#This Row],[Amount 2]],Table1[[#This Row],[Amount 2]]))</f>
        <v/>
      </c>
      <c r="CB587" t="str">
        <f>IF(Table1[[#This Row],[Ledger 3]]="","","No")</f>
        <v/>
      </c>
      <c r="CC587" t="str">
        <f>IF(Table1[[#This Row],[Ledger 3]]="","",IF(Table1[[#This Row],[Effect 3]]="Dr.","Yes","No"))</f>
        <v/>
      </c>
      <c r="CD587" t="str">
        <f>IF(Table1[[#This Row],[Ledger 3]]="","",Table1[[#This Row],[Ledger 3]])</f>
        <v/>
      </c>
      <c r="CE587" t="str">
        <f>IF(Table1[[#This Row],[Ledger 3]]="","",IF(Table1[[#This Row],[Effect 3]]="Dr.",-Table1[[#This Row],[Amount 3]],Table1[[#This Row],[Amount 3]]))</f>
        <v/>
      </c>
      <c r="CH587" t="str">
        <f>IF(Table1[[#This Row],[Ledger 4]]="","","No")</f>
        <v/>
      </c>
      <c r="CI587" t="str">
        <f>IF(Table1[[#This Row],[Ledger 4]]="","",IF(Table1[[#This Row],[Effect 4]]="Dr.","Yes","No"))</f>
        <v/>
      </c>
      <c r="CJ587" t="str">
        <f>IF(Table1[[#This Row],[Ledger 4]]="","",Table1[[#This Row],[Ledger 4]])</f>
        <v/>
      </c>
      <c r="CK587" t="str">
        <f>IF(Table1[[#This Row],[Ledger 4]]="","",IF(Table1[[#This Row],[Effect 4]]="Dr.",-Table1[[#This Row],[Amount 4]],Table1[[#This Row],[Amount 4]]))</f>
        <v/>
      </c>
      <c r="CN587" t="str">
        <f>IF(Table1[[#This Row],[Ledger 5]]="","","No")</f>
        <v/>
      </c>
      <c r="CO587" t="str">
        <f>IF(Table1[[#This Row],[Ledger 5]]="","",IF(Table1[[#This Row],[Effect 5]]="Dr.","Yes","No"))</f>
        <v/>
      </c>
      <c r="CP587" t="str">
        <f>IF(Table1[[#This Row],[Ledger 5]]="","",Table1[[#This Row],[Ledger 5]])</f>
        <v/>
      </c>
      <c r="CQ587" t="str">
        <f>IF(Table1[[#This Row],[Ledger 5]]="","",IF(Table1[[#This Row],[Effect 5]]="Dr.",-Table1[[#This Row],[Amount 5]],Table1[[#This Row],[Amount 5]]))</f>
        <v/>
      </c>
      <c r="CT587" t="str">
        <f>IF(Table1[[#This Row],[Ledger 6]]="","","No")</f>
        <v/>
      </c>
      <c r="CU587" t="str">
        <f>IF(Table1[[#This Row],[Ledger 6]]="","",IF(Table1[[#This Row],[Effect 6]]="Dr.","Yes","No"))</f>
        <v/>
      </c>
      <c r="CV587" t="str">
        <f>IF(Table1[[#This Row],[Ledger 6]]="","",Table1[[#This Row],[Ledger 6]])</f>
        <v/>
      </c>
      <c r="CW587" t="str">
        <f>IF(Table1[[#This Row],[Ledger 6]]="","",IF(Table1[[#This Row],[Effect 6]]="Dr.",-Table1[[#This Row],[Amount 6]],Table1[[#This Row],[Amount 6]]))</f>
        <v/>
      </c>
      <c r="CZ587" t="str">
        <f>IF(Table1[[#This Row],[Ledger 7]]="","","No")</f>
        <v/>
      </c>
      <c r="DA587" t="str">
        <f>IF(Table1[[#This Row],[Ledger 7]]="","",IF(Table1[[#This Row],[Effect 7]]="Dr.","Yes","No"))</f>
        <v/>
      </c>
      <c r="DB587" t="str">
        <f>IF(Table1[[#This Row],[Ledger 7]]="","",Table1[[#This Row],[Ledger 7]])</f>
        <v/>
      </c>
      <c r="DC587" t="str">
        <f>IF(Table1[[#This Row],[Ledger 7]]="","",IF(Table1[[#This Row],[Effect 7]]="Dr.",-Table1[[#This Row],[Amount 7]],Table1[[#This Row],[Amount 7]]))</f>
        <v/>
      </c>
      <c r="DF587" t="str">
        <f>IF(Table1[[#This Row],[Ledger 8]]="","","No")</f>
        <v/>
      </c>
      <c r="DG587" t="str">
        <f>IF(Table1[[#This Row],[Ledger 8]]="","",IF(Table1[[#This Row],[Effect 8]]="Dr.","Yes","No"))</f>
        <v/>
      </c>
      <c r="DH587" t="str">
        <f>IF(Table1[[#This Row],[Ledger 8]]="","",Table1[[#This Row],[Ledger 8]])</f>
        <v/>
      </c>
      <c r="DI587" t="str">
        <f>IF(Table1[[#This Row],[Ledger 8]]="","",IF(Table1[[#This Row],[Effect 8]]="Dr.",-Table1[[#This Row],[Amount 8]],Table1[[#This Row],[Amount 8]]))</f>
        <v/>
      </c>
      <c r="DL587" t="str">
        <f>IF(Table1[[#This Row],[Ledger 9]]="","","No")</f>
        <v/>
      </c>
      <c r="DM587" t="str">
        <f>IF(Table1[[#This Row],[Ledger 9]]="","",IF(Table1[[#This Row],[Effect 9]]="Dr.","Yes","No"))</f>
        <v/>
      </c>
      <c r="DN587" t="str">
        <f>IF(Table1[[#This Row],[Ledger 9]]="","",Table1[[#This Row],[Ledger 9]])</f>
        <v/>
      </c>
      <c r="DO587" t="str">
        <f>IF(Table1[[#This Row],[Ledger 9]]="","",IF(Table1[[#This Row],[Effect 9]]="Dr.",-Table1[[#This Row],[Amount 9]],Table1[[#This Row],[Amount 9]]))</f>
        <v/>
      </c>
      <c r="DR587" t="str">
        <f>IF(Table1[[#This Row],[Ledger 10]]="","","No")</f>
        <v/>
      </c>
      <c r="DS587" t="str">
        <f>IF(Table1[[#This Row],[Ledger 10]]="","",IF(Table1[[#This Row],[Effect 10]]="Dr.","Yes","No"))</f>
        <v/>
      </c>
      <c r="DT587" t="str">
        <f>IF(Table1[[#This Row],[Ledger 10]]="","",Table1[[#This Row],[Ledger 10]])</f>
        <v/>
      </c>
      <c r="DU587" t="str">
        <f>IF(Table1[[#This Row],[Ledger 10]]="","",IF(Table1[[#This Row],[Effect 10]]="Dr.",-Table1[[#This Row],[Amount 10]],Table1[[#This Row],[Amount 10]]))</f>
        <v/>
      </c>
      <c r="DX587" t="str">
        <f>IF(Table1[[#This Row],[Ledger 11]]="","","No")</f>
        <v/>
      </c>
      <c r="DY587" t="str">
        <f>IF(Table1[[#This Row],[Ledger 11]]="","",IF(Table1[[#This Row],[Effect 11]]="Dr.","Yes","No"))</f>
        <v/>
      </c>
      <c r="DZ587" t="str">
        <f>IF(Table1[[#This Row],[Ledger 11]]="","",Table1[[#This Row],[Ledger 11]])</f>
        <v/>
      </c>
      <c r="EA587" t="str">
        <f>IF(Table1[[#This Row],[Ledger 11]]="","",IF(Table1[[#This Row],[Effect 11]]="Dr.",-Table1[[#This Row],[Amount 11]],Table1[[#This Row],[Amount 11]]))</f>
        <v/>
      </c>
      <c r="ED587" t="str">
        <f>IF(Table1[[#This Row],[Ledger 12]]="","","No")</f>
        <v/>
      </c>
      <c r="EE587" t="str">
        <f>IF(Table1[[#This Row],[Ledger 12]]="","",IF(Table1[[#This Row],[Effect 12]]="Dr.","Yes","No"))</f>
        <v/>
      </c>
      <c r="EF587" t="str">
        <f>IF(Table1[[#This Row],[Ledger 12]]="","",Table1[[#This Row],[Ledger 12]])</f>
        <v/>
      </c>
      <c r="EG587" t="str">
        <f>IF(Table1[[#This Row],[Ledger 12]]="","",IF(Table1[[#This Row],[Effect 12]]="Dr.",-Table1[[#This Row],[Amount 12]],Table1[[#This Row],[Amount 12]]))</f>
        <v/>
      </c>
      <c r="EJ587" t="str">
        <f>IF(Table1[[#This Row],[Ledger 13]]="","","No")</f>
        <v/>
      </c>
      <c r="EK587" t="str">
        <f>IF(Table1[[#This Row],[Ledger 13]]="","",IF(Table1[[#This Row],[Effect 13]]="Dr.","Yes","No"))</f>
        <v/>
      </c>
      <c r="EL587" t="str">
        <f>IF(Table1[[#This Row],[Ledger 13]]="","",Table1[[#This Row],[Ledger 13]])</f>
        <v/>
      </c>
      <c r="EM587" t="str">
        <f>IF(Table1[[#This Row],[Ledger 13]]="","",IF(Table1[[#This Row],[Effect 13]]="Dr.",-Table1[[#This Row],[Amount 13]],Table1[[#This Row],[Amount 13]]))</f>
        <v/>
      </c>
      <c r="EP587" t="str">
        <f>IF(Table1[[#This Row],[Ledger 14]]="","","No")</f>
        <v/>
      </c>
      <c r="EQ587" t="str">
        <f>IF(Table1[[#This Row],[Ledger 14]]="","",IF(Table1[[#This Row],[Effect 14]]="Dr.","Yes","No"))</f>
        <v/>
      </c>
      <c r="ER587" t="str">
        <f>IF(Table1[[#This Row],[Ledger 14]]="","",Table1[[#This Row],[Ledger 14]])</f>
        <v/>
      </c>
      <c r="ES587" t="str">
        <f>IF(Table1[[#This Row],[Ledger 14]]="","",IF(Table1[[#This Row],[Effect 14]]="Dr.",-Table1[[#This Row],[Amount 14]],Table1[[#This Row],[Amount 14]]))</f>
        <v/>
      </c>
      <c r="EV587" t="str">
        <f>IF(Table1[[#This Row],[Ledger 15]]="","","No")</f>
        <v/>
      </c>
      <c r="EW587" t="str">
        <f>IF(Table1[[#This Row],[Ledger 15]]="","",IF(Table1[[#This Row],[Effect 15]]="Dr.","Yes","No"))</f>
        <v/>
      </c>
      <c r="EX587" t="str">
        <f>IF(Table1[[#This Row],[Ledger 15]]="","",Table1[[#This Row],[Ledger 15]])</f>
        <v/>
      </c>
      <c r="EY587" t="str">
        <f>IF(Table1[[#This Row],[Ledger 15]]="","",IF(Table1[[#This Row],[Effect 15]]="Dr.",-Table1[[#This Row],[Amount 15]],Table1[[#This Row],[Amount 15]]))</f>
        <v/>
      </c>
      <c r="FD5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7">
        <f>IF(Table1[[#This Row],[Date]]="",0,IF(AND(Table1[[#This Row],[Date]]&gt;=$FE$2,Table1[[#This Row],[Date]]&lt;=$FE$3),0,1))</f>
        <v>0</v>
      </c>
      <c r="FF587">
        <f>IF(Table1[[#This Row],[Date]]="",0,IF(TYPE(VLOOKUP(Table1[[#This Row],[Voucher Type]],Table1[[#All],[Voucher Type Master]],1,FALSE))=16,1,0))</f>
        <v>0</v>
      </c>
      <c r="FG587">
        <f>IF(TYPE(IF(Table1[[#This Row],[Date]]="",0,IF(VLOOKUP(Table1[[#This Row],[Voucher Type]],$FY$5:$FZ$13,2,0)=Table1[[#This Row],[Effect 1]],0,1)))=16,1,0)</f>
        <v>0</v>
      </c>
      <c r="FH5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7">
        <f>IF(LEN(Table1[[#This Row],[Ledger 1]])&gt;0,IF(TYPE(VLOOKUP(Table1[[#This Row],[Ledger 1]],GZ:GZ,1,0))=16,1,0),0)</f>
        <v>0</v>
      </c>
      <c r="FJ587">
        <f>IF(LEN(Table1[[#This Row],[Ledger 2]])&gt;0,IF(TYPE(VLOOKUP(Table1[[#This Row],[Ledger 2]],GZ:GZ,1,0))=16,1,0),0)</f>
        <v>0</v>
      </c>
      <c r="FK587">
        <f>IF(LEN(Table1[[#This Row],[Ledger 3]])&gt;0,IF(TYPE(VLOOKUP(Table1[[#This Row],[Ledger 3]],GZ:GZ,1,0))=16,1,0),0)</f>
        <v>0</v>
      </c>
      <c r="FL587">
        <f>IF(LEN(Table1[[#This Row],[Ledger 4]])&gt;0,IF(TYPE(VLOOKUP(Table1[[#This Row],[Ledger 4]],GZ:GZ,1,0))=16,1,0),0)</f>
        <v>0</v>
      </c>
      <c r="FM587">
        <f>IF(LEN(Table1[[#This Row],[Ledger 5]])&gt;0,IF(TYPE(VLOOKUP(Table1[[#This Row],[Ledger 5]],GZ:GZ,1,0))=16,1,0),0)</f>
        <v>0</v>
      </c>
      <c r="FN587">
        <f>IF(LEN(Table1[[#This Row],[Ledger 6]])&gt;0,IF(TYPE(VLOOKUP(Table1[[#This Row],[Ledger 6]],$GZ:$GZ,1,0))=16,1,0),0)</f>
        <v>0</v>
      </c>
      <c r="FO587">
        <f>IF(LEN(Table1[[#This Row],[Ledger 7]])&gt;0,IF(TYPE(VLOOKUP(Table1[[#This Row],[Ledger 7]],$GZ:$GZ,1,0))=16,1,0),0)</f>
        <v>0</v>
      </c>
      <c r="FP587">
        <f>IF(LEN(Table1[[#This Row],[Ledger 8]])&gt;0,IF(TYPE(VLOOKUP(Table1[[#This Row],[Ledger 8]],$GZ:$GZ,1,0))=16,1,0),0)</f>
        <v>0</v>
      </c>
      <c r="FQ587">
        <f>IF(LEN(Table1[[#This Row],[Ledger 9]])&gt;0,IF(TYPE(VLOOKUP(Table1[[#This Row],[Ledger 9]],$GZ:$GZ,1,0))=16,1,0),0)</f>
        <v>0</v>
      </c>
      <c r="FR587">
        <f>IF(LEN(Table1[[#This Row],[Ledger 10]])&gt;0,IF(TYPE(VLOOKUP(Table1[[#This Row],[Ledger 10]],$GZ:$GZ,1,0))=16,1,0),0)</f>
        <v>0</v>
      </c>
      <c r="FS587">
        <f>IF(LEN(Table1[[#This Row],[Ledger 11]])&gt;0,IF(TYPE(VLOOKUP(Table1[[#This Row],[Ledger 11]],$GZ:$GZ,1,0))=16,1,0),0)</f>
        <v>0</v>
      </c>
      <c r="FT587">
        <f>IF(LEN(Table1[[#This Row],[Ledger 12]])&gt;0,IF(TYPE(VLOOKUP(Table1[[#This Row],[Ledger 12]],$GZ:$GZ,1,0))=16,1,0),0)</f>
        <v>0</v>
      </c>
      <c r="FU587">
        <f>IF(LEN(Table1[[#This Row],[Ledger 13]])&gt;0,IF(TYPE(VLOOKUP(Table1[[#This Row],[Ledger 13]],$GZ:$GZ,1,0))=16,1,0),0)</f>
        <v>0</v>
      </c>
      <c r="FV587">
        <f>IF(LEN(Table1[[#This Row],[Ledger 14]])&gt;0,IF(TYPE(VLOOKUP(Table1[[#This Row],[Ledger 14]],$GZ:$GZ,1,0))=16,1,0),0)</f>
        <v>0</v>
      </c>
      <c r="FW587">
        <f>IF(LEN(Table1[[#This Row],[Ledger 15]])&gt;0,IF(TYPE(VLOOKUP(Table1[[#This Row],[Ledger 15]],$GZ:$GZ,1,0))=16,1,0),0)</f>
        <v>0</v>
      </c>
    </row>
    <row r="588" spans="4:179" ht="33" customHeight="1" x14ac:dyDescent="0.45">
      <c r="D588" s="8">
        <f t="shared" si="18"/>
        <v>583</v>
      </c>
      <c r="E588" s="32"/>
      <c r="F588" s="34"/>
      <c r="G588" s="34"/>
      <c r="H588" s="34"/>
      <c r="I588" s="34"/>
      <c r="J588" s="38"/>
      <c r="K588" s="33"/>
      <c r="L588" s="36"/>
      <c r="M588" s="35"/>
      <c r="N588" s="34"/>
      <c r="O588" s="41"/>
      <c r="P588" s="35"/>
      <c r="Q588" s="34"/>
      <c r="R588" s="37"/>
      <c r="S588" s="35"/>
      <c r="T588" s="34"/>
      <c r="U588" s="37"/>
      <c r="V588" s="35"/>
      <c r="W588" s="34"/>
      <c r="X588" s="37"/>
      <c r="Y588" s="35"/>
      <c r="Z588" s="34"/>
      <c r="AA588" s="37"/>
      <c r="AB588" s="35"/>
      <c r="AC588" s="34"/>
      <c r="AD588" s="37"/>
      <c r="AE588" s="35"/>
      <c r="AF588" s="34"/>
      <c r="AG588" s="37"/>
      <c r="AH588" s="35"/>
      <c r="AI588" s="34"/>
      <c r="AJ588" s="37"/>
      <c r="AK588" s="35"/>
      <c r="AL588" s="34"/>
      <c r="AM588" s="37"/>
      <c r="AN588" s="35"/>
      <c r="AO588" s="34"/>
      <c r="AP588" s="37"/>
      <c r="AQ588" s="35"/>
      <c r="AR588" s="34"/>
      <c r="AS588" s="37"/>
      <c r="AT588" s="35"/>
      <c r="AU588" s="34"/>
      <c r="AV588" s="37"/>
      <c r="AW588" s="35"/>
      <c r="AX588" s="34"/>
      <c r="AY588" s="37"/>
      <c r="AZ588" s="35"/>
      <c r="BA588" s="34"/>
      <c r="BB588" s="37"/>
      <c r="BC5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8" s="7"/>
      <c r="BF588" t="str">
        <f>IF(Table1[[#This Row],[Date]]="","","&amp;lt;VOUCHER REMOTEID="&amp;""""&amp;$A$11&amp;$A$13&amp;ROW()&amp;""""&amp;" VCHTYPE="""&amp;F588&amp;""" ACTION="""&amp;"Create"&amp;"""&amp;gt;")</f>
        <v/>
      </c>
      <c r="BG588" t="str">
        <f>IF(Table1[[#This Row],[Date]]="","",TEXT(Table1[[#This Row],[Date]],"yyyymmdd"))</f>
        <v/>
      </c>
      <c r="BH588" t="str">
        <f>Table1[[#This Row],[Date2]]</f>
        <v/>
      </c>
      <c r="BI588" t="str">
        <f>IF(Table1[[#This Row],[Date]]="","",Table1[[#This Row],[Voucher Type]])</f>
        <v/>
      </c>
      <c r="BJ588" t="str">
        <f>IF(Table1[[#This Row],[Ref No / Invoice No]]="","",Table1[[#This Row],[Ref No / Invoice No]])</f>
        <v/>
      </c>
      <c r="BK588" t="str">
        <f>IF(Table1[[#This Row],[Voucher No]]="","",Table1[[#This Row],[Voucher No]])</f>
        <v/>
      </c>
      <c r="BL588" t="str">
        <f>IF(Table1[[#This Row],[Date]]="","",Table1[[#This Row],[Narration]])</f>
        <v/>
      </c>
      <c r="BM588" t="str">
        <f>IF(Table1[[#This Row],[Date]]="","",$A$11&amp;$A$13&amp;ROW())</f>
        <v/>
      </c>
      <c r="BN588" t="str">
        <f>IF(Table1[[#This Row],[Date]]="","",$A$13)</f>
        <v/>
      </c>
      <c r="BP588" t="str">
        <f>IF(Table1[[#This Row],[Ledger 1]]="","","No")</f>
        <v/>
      </c>
      <c r="BQ588" t="str">
        <f>IF(Table1[[#This Row],[Date]]="","",IF(Table1[[#This Row],[Effect 1]]="Dr.","Yes","No"))</f>
        <v/>
      </c>
      <c r="BR588" t="str">
        <f>IF(Table1[[#This Row],[Date]]="","",Table1[[#This Row],[Ledger 1]])</f>
        <v/>
      </c>
      <c r="BS588" t="str">
        <f>IF(Table1[[#This Row],[Date]]="","",IF(Table1[[#This Row],[Effect 1]]="Dr.",-Table1[[#This Row],[Amount 1]],Table1[[#This Row],[Amount 1]]))</f>
        <v/>
      </c>
      <c r="BV588" t="str">
        <f>IF(Table1[[#This Row],[Ledger 2]]="","","No")</f>
        <v/>
      </c>
      <c r="BW588" t="str">
        <f>IF(Table1[[#This Row],[Date]]="","",IF(Table1[[#This Row],[Effect 2]]="Dr.","Yes","No"))</f>
        <v/>
      </c>
      <c r="BX588" t="str">
        <f>IF(Table1[[#This Row],[Date]]="","",Table1[[#This Row],[Ledger 2]])</f>
        <v/>
      </c>
      <c r="BY588" t="str">
        <f>IF(Table1[[#This Row],[Date]]="","",IF(Table1[[#This Row],[Effect 2]]="Dr.",-Table1[[#This Row],[Amount 2]],Table1[[#This Row],[Amount 2]]))</f>
        <v/>
      </c>
      <c r="CB588" t="str">
        <f>IF(Table1[[#This Row],[Ledger 3]]="","","No")</f>
        <v/>
      </c>
      <c r="CC588" t="str">
        <f>IF(Table1[[#This Row],[Ledger 3]]="","",IF(Table1[[#This Row],[Effect 3]]="Dr.","Yes","No"))</f>
        <v/>
      </c>
      <c r="CD588" t="str">
        <f>IF(Table1[[#This Row],[Ledger 3]]="","",Table1[[#This Row],[Ledger 3]])</f>
        <v/>
      </c>
      <c r="CE588" t="str">
        <f>IF(Table1[[#This Row],[Ledger 3]]="","",IF(Table1[[#This Row],[Effect 3]]="Dr.",-Table1[[#This Row],[Amount 3]],Table1[[#This Row],[Amount 3]]))</f>
        <v/>
      </c>
      <c r="CH588" t="str">
        <f>IF(Table1[[#This Row],[Ledger 4]]="","","No")</f>
        <v/>
      </c>
      <c r="CI588" t="str">
        <f>IF(Table1[[#This Row],[Ledger 4]]="","",IF(Table1[[#This Row],[Effect 4]]="Dr.","Yes","No"))</f>
        <v/>
      </c>
      <c r="CJ588" t="str">
        <f>IF(Table1[[#This Row],[Ledger 4]]="","",Table1[[#This Row],[Ledger 4]])</f>
        <v/>
      </c>
      <c r="CK588" t="str">
        <f>IF(Table1[[#This Row],[Ledger 4]]="","",IF(Table1[[#This Row],[Effect 4]]="Dr.",-Table1[[#This Row],[Amount 4]],Table1[[#This Row],[Amount 4]]))</f>
        <v/>
      </c>
      <c r="CN588" t="str">
        <f>IF(Table1[[#This Row],[Ledger 5]]="","","No")</f>
        <v/>
      </c>
      <c r="CO588" t="str">
        <f>IF(Table1[[#This Row],[Ledger 5]]="","",IF(Table1[[#This Row],[Effect 5]]="Dr.","Yes","No"))</f>
        <v/>
      </c>
      <c r="CP588" t="str">
        <f>IF(Table1[[#This Row],[Ledger 5]]="","",Table1[[#This Row],[Ledger 5]])</f>
        <v/>
      </c>
      <c r="CQ588" t="str">
        <f>IF(Table1[[#This Row],[Ledger 5]]="","",IF(Table1[[#This Row],[Effect 5]]="Dr.",-Table1[[#This Row],[Amount 5]],Table1[[#This Row],[Amount 5]]))</f>
        <v/>
      </c>
      <c r="CT588" t="str">
        <f>IF(Table1[[#This Row],[Ledger 6]]="","","No")</f>
        <v/>
      </c>
      <c r="CU588" t="str">
        <f>IF(Table1[[#This Row],[Ledger 6]]="","",IF(Table1[[#This Row],[Effect 6]]="Dr.","Yes","No"))</f>
        <v/>
      </c>
      <c r="CV588" t="str">
        <f>IF(Table1[[#This Row],[Ledger 6]]="","",Table1[[#This Row],[Ledger 6]])</f>
        <v/>
      </c>
      <c r="CW588" t="str">
        <f>IF(Table1[[#This Row],[Ledger 6]]="","",IF(Table1[[#This Row],[Effect 6]]="Dr.",-Table1[[#This Row],[Amount 6]],Table1[[#This Row],[Amount 6]]))</f>
        <v/>
      </c>
      <c r="CZ588" t="str">
        <f>IF(Table1[[#This Row],[Ledger 7]]="","","No")</f>
        <v/>
      </c>
      <c r="DA588" t="str">
        <f>IF(Table1[[#This Row],[Ledger 7]]="","",IF(Table1[[#This Row],[Effect 7]]="Dr.","Yes","No"))</f>
        <v/>
      </c>
      <c r="DB588" t="str">
        <f>IF(Table1[[#This Row],[Ledger 7]]="","",Table1[[#This Row],[Ledger 7]])</f>
        <v/>
      </c>
      <c r="DC588" t="str">
        <f>IF(Table1[[#This Row],[Ledger 7]]="","",IF(Table1[[#This Row],[Effect 7]]="Dr.",-Table1[[#This Row],[Amount 7]],Table1[[#This Row],[Amount 7]]))</f>
        <v/>
      </c>
      <c r="DF588" t="str">
        <f>IF(Table1[[#This Row],[Ledger 8]]="","","No")</f>
        <v/>
      </c>
      <c r="DG588" t="str">
        <f>IF(Table1[[#This Row],[Ledger 8]]="","",IF(Table1[[#This Row],[Effect 8]]="Dr.","Yes","No"))</f>
        <v/>
      </c>
      <c r="DH588" t="str">
        <f>IF(Table1[[#This Row],[Ledger 8]]="","",Table1[[#This Row],[Ledger 8]])</f>
        <v/>
      </c>
      <c r="DI588" t="str">
        <f>IF(Table1[[#This Row],[Ledger 8]]="","",IF(Table1[[#This Row],[Effect 8]]="Dr.",-Table1[[#This Row],[Amount 8]],Table1[[#This Row],[Amount 8]]))</f>
        <v/>
      </c>
      <c r="DL588" t="str">
        <f>IF(Table1[[#This Row],[Ledger 9]]="","","No")</f>
        <v/>
      </c>
      <c r="DM588" t="str">
        <f>IF(Table1[[#This Row],[Ledger 9]]="","",IF(Table1[[#This Row],[Effect 9]]="Dr.","Yes","No"))</f>
        <v/>
      </c>
      <c r="DN588" t="str">
        <f>IF(Table1[[#This Row],[Ledger 9]]="","",Table1[[#This Row],[Ledger 9]])</f>
        <v/>
      </c>
      <c r="DO588" t="str">
        <f>IF(Table1[[#This Row],[Ledger 9]]="","",IF(Table1[[#This Row],[Effect 9]]="Dr.",-Table1[[#This Row],[Amount 9]],Table1[[#This Row],[Amount 9]]))</f>
        <v/>
      </c>
      <c r="DR588" t="str">
        <f>IF(Table1[[#This Row],[Ledger 10]]="","","No")</f>
        <v/>
      </c>
      <c r="DS588" t="str">
        <f>IF(Table1[[#This Row],[Ledger 10]]="","",IF(Table1[[#This Row],[Effect 10]]="Dr.","Yes","No"))</f>
        <v/>
      </c>
      <c r="DT588" t="str">
        <f>IF(Table1[[#This Row],[Ledger 10]]="","",Table1[[#This Row],[Ledger 10]])</f>
        <v/>
      </c>
      <c r="DU588" t="str">
        <f>IF(Table1[[#This Row],[Ledger 10]]="","",IF(Table1[[#This Row],[Effect 10]]="Dr.",-Table1[[#This Row],[Amount 10]],Table1[[#This Row],[Amount 10]]))</f>
        <v/>
      </c>
      <c r="DX588" t="str">
        <f>IF(Table1[[#This Row],[Ledger 11]]="","","No")</f>
        <v/>
      </c>
      <c r="DY588" t="str">
        <f>IF(Table1[[#This Row],[Ledger 11]]="","",IF(Table1[[#This Row],[Effect 11]]="Dr.","Yes","No"))</f>
        <v/>
      </c>
      <c r="DZ588" t="str">
        <f>IF(Table1[[#This Row],[Ledger 11]]="","",Table1[[#This Row],[Ledger 11]])</f>
        <v/>
      </c>
      <c r="EA588" t="str">
        <f>IF(Table1[[#This Row],[Ledger 11]]="","",IF(Table1[[#This Row],[Effect 11]]="Dr.",-Table1[[#This Row],[Amount 11]],Table1[[#This Row],[Amount 11]]))</f>
        <v/>
      </c>
      <c r="ED588" t="str">
        <f>IF(Table1[[#This Row],[Ledger 12]]="","","No")</f>
        <v/>
      </c>
      <c r="EE588" t="str">
        <f>IF(Table1[[#This Row],[Ledger 12]]="","",IF(Table1[[#This Row],[Effect 12]]="Dr.","Yes","No"))</f>
        <v/>
      </c>
      <c r="EF588" t="str">
        <f>IF(Table1[[#This Row],[Ledger 12]]="","",Table1[[#This Row],[Ledger 12]])</f>
        <v/>
      </c>
      <c r="EG588" t="str">
        <f>IF(Table1[[#This Row],[Ledger 12]]="","",IF(Table1[[#This Row],[Effect 12]]="Dr.",-Table1[[#This Row],[Amount 12]],Table1[[#This Row],[Amount 12]]))</f>
        <v/>
      </c>
      <c r="EJ588" t="str">
        <f>IF(Table1[[#This Row],[Ledger 13]]="","","No")</f>
        <v/>
      </c>
      <c r="EK588" t="str">
        <f>IF(Table1[[#This Row],[Ledger 13]]="","",IF(Table1[[#This Row],[Effect 13]]="Dr.","Yes","No"))</f>
        <v/>
      </c>
      <c r="EL588" t="str">
        <f>IF(Table1[[#This Row],[Ledger 13]]="","",Table1[[#This Row],[Ledger 13]])</f>
        <v/>
      </c>
      <c r="EM588" t="str">
        <f>IF(Table1[[#This Row],[Ledger 13]]="","",IF(Table1[[#This Row],[Effect 13]]="Dr.",-Table1[[#This Row],[Amount 13]],Table1[[#This Row],[Amount 13]]))</f>
        <v/>
      </c>
      <c r="EP588" t="str">
        <f>IF(Table1[[#This Row],[Ledger 14]]="","","No")</f>
        <v/>
      </c>
      <c r="EQ588" t="str">
        <f>IF(Table1[[#This Row],[Ledger 14]]="","",IF(Table1[[#This Row],[Effect 14]]="Dr.","Yes","No"))</f>
        <v/>
      </c>
      <c r="ER588" t="str">
        <f>IF(Table1[[#This Row],[Ledger 14]]="","",Table1[[#This Row],[Ledger 14]])</f>
        <v/>
      </c>
      <c r="ES588" t="str">
        <f>IF(Table1[[#This Row],[Ledger 14]]="","",IF(Table1[[#This Row],[Effect 14]]="Dr.",-Table1[[#This Row],[Amount 14]],Table1[[#This Row],[Amount 14]]))</f>
        <v/>
      </c>
      <c r="EV588" t="str">
        <f>IF(Table1[[#This Row],[Ledger 15]]="","","No")</f>
        <v/>
      </c>
      <c r="EW588" t="str">
        <f>IF(Table1[[#This Row],[Ledger 15]]="","",IF(Table1[[#This Row],[Effect 15]]="Dr.","Yes","No"))</f>
        <v/>
      </c>
      <c r="EX588" t="str">
        <f>IF(Table1[[#This Row],[Ledger 15]]="","",Table1[[#This Row],[Ledger 15]])</f>
        <v/>
      </c>
      <c r="EY588" t="str">
        <f>IF(Table1[[#This Row],[Ledger 15]]="","",IF(Table1[[#This Row],[Effect 15]]="Dr.",-Table1[[#This Row],[Amount 15]],Table1[[#This Row],[Amount 15]]))</f>
        <v/>
      </c>
      <c r="FD5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8">
        <f>IF(Table1[[#This Row],[Date]]="",0,IF(AND(Table1[[#This Row],[Date]]&gt;=$FE$2,Table1[[#This Row],[Date]]&lt;=$FE$3),0,1))</f>
        <v>0</v>
      </c>
      <c r="FF588">
        <f>IF(Table1[[#This Row],[Date]]="",0,IF(TYPE(VLOOKUP(Table1[[#This Row],[Voucher Type]],Table1[[#All],[Voucher Type Master]],1,FALSE))=16,1,0))</f>
        <v>0</v>
      </c>
      <c r="FG588">
        <f>IF(TYPE(IF(Table1[[#This Row],[Date]]="",0,IF(VLOOKUP(Table1[[#This Row],[Voucher Type]],$FY$5:$FZ$13,2,0)=Table1[[#This Row],[Effect 1]],0,1)))=16,1,0)</f>
        <v>0</v>
      </c>
      <c r="FH5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8">
        <f>IF(LEN(Table1[[#This Row],[Ledger 1]])&gt;0,IF(TYPE(VLOOKUP(Table1[[#This Row],[Ledger 1]],GZ:GZ,1,0))=16,1,0),0)</f>
        <v>0</v>
      </c>
      <c r="FJ588">
        <f>IF(LEN(Table1[[#This Row],[Ledger 2]])&gt;0,IF(TYPE(VLOOKUP(Table1[[#This Row],[Ledger 2]],GZ:GZ,1,0))=16,1,0),0)</f>
        <v>0</v>
      </c>
      <c r="FK588">
        <f>IF(LEN(Table1[[#This Row],[Ledger 3]])&gt;0,IF(TYPE(VLOOKUP(Table1[[#This Row],[Ledger 3]],GZ:GZ,1,0))=16,1,0),0)</f>
        <v>0</v>
      </c>
      <c r="FL588">
        <f>IF(LEN(Table1[[#This Row],[Ledger 4]])&gt;0,IF(TYPE(VLOOKUP(Table1[[#This Row],[Ledger 4]],GZ:GZ,1,0))=16,1,0),0)</f>
        <v>0</v>
      </c>
      <c r="FM588">
        <f>IF(LEN(Table1[[#This Row],[Ledger 5]])&gt;0,IF(TYPE(VLOOKUP(Table1[[#This Row],[Ledger 5]],GZ:GZ,1,0))=16,1,0),0)</f>
        <v>0</v>
      </c>
      <c r="FN588">
        <f>IF(LEN(Table1[[#This Row],[Ledger 6]])&gt;0,IF(TYPE(VLOOKUP(Table1[[#This Row],[Ledger 6]],$GZ:$GZ,1,0))=16,1,0),0)</f>
        <v>0</v>
      </c>
      <c r="FO588">
        <f>IF(LEN(Table1[[#This Row],[Ledger 7]])&gt;0,IF(TYPE(VLOOKUP(Table1[[#This Row],[Ledger 7]],$GZ:$GZ,1,0))=16,1,0),0)</f>
        <v>0</v>
      </c>
      <c r="FP588">
        <f>IF(LEN(Table1[[#This Row],[Ledger 8]])&gt;0,IF(TYPE(VLOOKUP(Table1[[#This Row],[Ledger 8]],$GZ:$GZ,1,0))=16,1,0),0)</f>
        <v>0</v>
      </c>
      <c r="FQ588">
        <f>IF(LEN(Table1[[#This Row],[Ledger 9]])&gt;0,IF(TYPE(VLOOKUP(Table1[[#This Row],[Ledger 9]],$GZ:$GZ,1,0))=16,1,0),0)</f>
        <v>0</v>
      </c>
      <c r="FR588">
        <f>IF(LEN(Table1[[#This Row],[Ledger 10]])&gt;0,IF(TYPE(VLOOKUP(Table1[[#This Row],[Ledger 10]],$GZ:$GZ,1,0))=16,1,0),0)</f>
        <v>0</v>
      </c>
      <c r="FS588">
        <f>IF(LEN(Table1[[#This Row],[Ledger 11]])&gt;0,IF(TYPE(VLOOKUP(Table1[[#This Row],[Ledger 11]],$GZ:$GZ,1,0))=16,1,0),0)</f>
        <v>0</v>
      </c>
      <c r="FT588">
        <f>IF(LEN(Table1[[#This Row],[Ledger 12]])&gt;0,IF(TYPE(VLOOKUP(Table1[[#This Row],[Ledger 12]],$GZ:$GZ,1,0))=16,1,0),0)</f>
        <v>0</v>
      </c>
      <c r="FU588">
        <f>IF(LEN(Table1[[#This Row],[Ledger 13]])&gt;0,IF(TYPE(VLOOKUP(Table1[[#This Row],[Ledger 13]],$GZ:$GZ,1,0))=16,1,0),0)</f>
        <v>0</v>
      </c>
      <c r="FV588">
        <f>IF(LEN(Table1[[#This Row],[Ledger 14]])&gt;0,IF(TYPE(VLOOKUP(Table1[[#This Row],[Ledger 14]],$GZ:$GZ,1,0))=16,1,0),0)</f>
        <v>0</v>
      </c>
      <c r="FW588">
        <f>IF(LEN(Table1[[#This Row],[Ledger 15]])&gt;0,IF(TYPE(VLOOKUP(Table1[[#This Row],[Ledger 15]],$GZ:$GZ,1,0))=16,1,0),0)</f>
        <v>0</v>
      </c>
    </row>
    <row r="589" spans="4:179" ht="33" customHeight="1" x14ac:dyDescent="0.45">
      <c r="D589" s="8">
        <f t="shared" si="18"/>
        <v>584</v>
      </c>
      <c r="E589" s="32"/>
      <c r="F589" s="34"/>
      <c r="G589" s="34"/>
      <c r="H589" s="34"/>
      <c r="I589" s="34"/>
      <c r="J589" s="38"/>
      <c r="K589" s="33"/>
      <c r="L589" s="36"/>
      <c r="M589" s="35"/>
      <c r="N589" s="34"/>
      <c r="O589" s="41"/>
      <c r="P589" s="35"/>
      <c r="Q589" s="34"/>
      <c r="R589" s="37"/>
      <c r="S589" s="35"/>
      <c r="T589" s="34"/>
      <c r="U589" s="37"/>
      <c r="V589" s="35"/>
      <c r="W589" s="34"/>
      <c r="X589" s="37"/>
      <c r="Y589" s="35"/>
      <c r="Z589" s="34"/>
      <c r="AA589" s="37"/>
      <c r="AB589" s="35"/>
      <c r="AC589" s="34"/>
      <c r="AD589" s="37"/>
      <c r="AE589" s="35"/>
      <c r="AF589" s="34"/>
      <c r="AG589" s="37"/>
      <c r="AH589" s="35"/>
      <c r="AI589" s="34"/>
      <c r="AJ589" s="37"/>
      <c r="AK589" s="35"/>
      <c r="AL589" s="34"/>
      <c r="AM589" s="37"/>
      <c r="AN589" s="35"/>
      <c r="AO589" s="34"/>
      <c r="AP589" s="37"/>
      <c r="AQ589" s="35"/>
      <c r="AR589" s="34"/>
      <c r="AS589" s="37"/>
      <c r="AT589" s="35"/>
      <c r="AU589" s="34"/>
      <c r="AV589" s="37"/>
      <c r="AW589" s="35"/>
      <c r="AX589" s="34"/>
      <c r="AY589" s="37"/>
      <c r="AZ589" s="35"/>
      <c r="BA589" s="34"/>
      <c r="BB589" s="37"/>
      <c r="BC5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89" s="7"/>
      <c r="BF589" t="str">
        <f>IF(Table1[[#This Row],[Date]]="","","&amp;lt;VOUCHER REMOTEID="&amp;""""&amp;$A$11&amp;$A$13&amp;ROW()&amp;""""&amp;" VCHTYPE="""&amp;F589&amp;""" ACTION="""&amp;"Create"&amp;"""&amp;gt;")</f>
        <v/>
      </c>
      <c r="BG589" t="str">
        <f>IF(Table1[[#This Row],[Date]]="","",TEXT(Table1[[#This Row],[Date]],"yyyymmdd"))</f>
        <v/>
      </c>
      <c r="BH589" t="str">
        <f>Table1[[#This Row],[Date2]]</f>
        <v/>
      </c>
      <c r="BI589" t="str">
        <f>IF(Table1[[#This Row],[Date]]="","",Table1[[#This Row],[Voucher Type]])</f>
        <v/>
      </c>
      <c r="BJ589" t="str">
        <f>IF(Table1[[#This Row],[Ref No / Invoice No]]="","",Table1[[#This Row],[Ref No / Invoice No]])</f>
        <v/>
      </c>
      <c r="BK589" t="str">
        <f>IF(Table1[[#This Row],[Voucher No]]="","",Table1[[#This Row],[Voucher No]])</f>
        <v/>
      </c>
      <c r="BL589" t="str">
        <f>IF(Table1[[#This Row],[Date]]="","",Table1[[#This Row],[Narration]])</f>
        <v/>
      </c>
      <c r="BM589" t="str">
        <f>IF(Table1[[#This Row],[Date]]="","",$A$11&amp;$A$13&amp;ROW())</f>
        <v/>
      </c>
      <c r="BN589" t="str">
        <f>IF(Table1[[#This Row],[Date]]="","",$A$13)</f>
        <v/>
      </c>
      <c r="BP589" t="str">
        <f>IF(Table1[[#This Row],[Ledger 1]]="","","No")</f>
        <v/>
      </c>
      <c r="BQ589" t="str">
        <f>IF(Table1[[#This Row],[Date]]="","",IF(Table1[[#This Row],[Effect 1]]="Dr.","Yes","No"))</f>
        <v/>
      </c>
      <c r="BR589" t="str">
        <f>IF(Table1[[#This Row],[Date]]="","",Table1[[#This Row],[Ledger 1]])</f>
        <v/>
      </c>
      <c r="BS589" t="str">
        <f>IF(Table1[[#This Row],[Date]]="","",IF(Table1[[#This Row],[Effect 1]]="Dr.",-Table1[[#This Row],[Amount 1]],Table1[[#This Row],[Amount 1]]))</f>
        <v/>
      </c>
      <c r="BV589" t="str">
        <f>IF(Table1[[#This Row],[Ledger 2]]="","","No")</f>
        <v/>
      </c>
      <c r="BW589" t="str">
        <f>IF(Table1[[#This Row],[Date]]="","",IF(Table1[[#This Row],[Effect 2]]="Dr.","Yes","No"))</f>
        <v/>
      </c>
      <c r="BX589" t="str">
        <f>IF(Table1[[#This Row],[Date]]="","",Table1[[#This Row],[Ledger 2]])</f>
        <v/>
      </c>
      <c r="BY589" t="str">
        <f>IF(Table1[[#This Row],[Date]]="","",IF(Table1[[#This Row],[Effect 2]]="Dr.",-Table1[[#This Row],[Amount 2]],Table1[[#This Row],[Amount 2]]))</f>
        <v/>
      </c>
      <c r="CB589" t="str">
        <f>IF(Table1[[#This Row],[Ledger 3]]="","","No")</f>
        <v/>
      </c>
      <c r="CC589" t="str">
        <f>IF(Table1[[#This Row],[Ledger 3]]="","",IF(Table1[[#This Row],[Effect 3]]="Dr.","Yes","No"))</f>
        <v/>
      </c>
      <c r="CD589" t="str">
        <f>IF(Table1[[#This Row],[Ledger 3]]="","",Table1[[#This Row],[Ledger 3]])</f>
        <v/>
      </c>
      <c r="CE589" t="str">
        <f>IF(Table1[[#This Row],[Ledger 3]]="","",IF(Table1[[#This Row],[Effect 3]]="Dr.",-Table1[[#This Row],[Amount 3]],Table1[[#This Row],[Amount 3]]))</f>
        <v/>
      </c>
      <c r="CH589" t="str">
        <f>IF(Table1[[#This Row],[Ledger 4]]="","","No")</f>
        <v/>
      </c>
      <c r="CI589" t="str">
        <f>IF(Table1[[#This Row],[Ledger 4]]="","",IF(Table1[[#This Row],[Effect 4]]="Dr.","Yes","No"))</f>
        <v/>
      </c>
      <c r="CJ589" t="str">
        <f>IF(Table1[[#This Row],[Ledger 4]]="","",Table1[[#This Row],[Ledger 4]])</f>
        <v/>
      </c>
      <c r="CK589" t="str">
        <f>IF(Table1[[#This Row],[Ledger 4]]="","",IF(Table1[[#This Row],[Effect 4]]="Dr.",-Table1[[#This Row],[Amount 4]],Table1[[#This Row],[Amount 4]]))</f>
        <v/>
      </c>
      <c r="CN589" t="str">
        <f>IF(Table1[[#This Row],[Ledger 5]]="","","No")</f>
        <v/>
      </c>
      <c r="CO589" t="str">
        <f>IF(Table1[[#This Row],[Ledger 5]]="","",IF(Table1[[#This Row],[Effect 5]]="Dr.","Yes","No"))</f>
        <v/>
      </c>
      <c r="CP589" t="str">
        <f>IF(Table1[[#This Row],[Ledger 5]]="","",Table1[[#This Row],[Ledger 5]])</f>
        <v/>
      </c>
      <c r="CQ589" t="str">
        <f>IF(Table1[[#This Row],[Ledger 5]]="","",IF(Table1[[#This Row],[Effect 5]]="Dr.",-Table1[[#This Row],[Amount 5]],Table1[[#This Row],[Amount 5]]))</f>
        <v/>
      </c>
      <c r="CT589" t="str">
        <f>IF(Table1[[#This Row],[Ledger 6]]="","","No")</f>
        <v/>
      </c>
      <c r="CU589" t="str">
        <f>IF(Table1[[#This Row],[Ledger 6]]="","",IF(Table1[[#This Row],[Effect 6]]="Dr.","Yes","No"))</f>
        <v/>
      </c>
      <c r="CV589" t="str">
        <f>IF(Table1[[#This Row],[Ledger 6]]="","",Table1[[#This Row],[Ledger 6]])</f>
        <v/>
      </c>
      <c r="CW589" t="str">
        <f>IF(Table1[[#This Row],[Ledger 6]]="","",IF(Table1[[#This Row],[Effect 6]]="Dr.",-Table1[[#This Row],[Amount 6]],Table1[[#This Row],[Amount 6]]))</f>
        <v/>
      </c>
      <c r="CZ589" t="str">
        <f>IF(Table1[[#This Row],[Ledger 7]]="","","No")</f>
        <v/>
      </c>
      <c r="DA589" t="str">
        <f>IF(Table1[[#This Row],[Ledger 7]]="","",IF(Table1[[#This Row],[Effect 7]]="Dr.","Yes","No"))</f>
        <v/>
      </c>
      <c r="DB589" t="str">
        <f>IF(Table1[[#This Row],[Ledger 7]]="","",Table1[[#This Row],[Ledger 7]])</f>
        <v/>
      </c>
      <c r="DC589" t="str">
        <f>IF(Table1[[#This Row],[Ledger 7]]="","",IF(Table1[[#This Row],[Effect 7]]="Dr.",-Table1[[#This Row],[Amount 7]],Table1[[#This Row],[Amount 7]]))</f>
        <v/>
      </c>
      <c r="DF589" t="str">
        <f>IF(Table1[[#This Row],[Ledger 8]]="","","No")</f>
        <v/>
      </c>
      <c r="DG589" t="str">
        <f>IF(Table1[[#This Row],[Ledger 8]]="","",IF(Table1[[#This Row],[Effect 8]]="Dr.","Yes","No"))</f>
        <v/>
      </c>
      <c r="DH589" t="str">
        <f>IF(Table1[[#This Row],[Ledger 8]]="","",Table1[[#This Row],[Ledger 8]])</f>
        <v/>
      </c>
      <c r="DI589" t="str">
        <f>IF(Table1[[#This Row],[Ledger 8]]="","",IF(Table1[[#This Row],[Effect 8]]="Dr.",-Table1[[#This Row],[Amount 8]],Table1[[#This Row],[Amount 8]]))</f>
        <v/>
      </c>
      <c r="DL589" t="str">
        <f>IF(Table1[[#This Row],[Ledger 9]]="","","No")</f>
        <v/>
      </c>
      <c r="DM589" t="str">
        <f>IF(Table1[[#This Row],[Ledger 9]]="","",IF(Table1[[#This Row],[Effect 9]]="Dr.","Yes","No"))</f>
        <v/>
      </c>
      <c r="DN589" t="str">
        <f>IF(Table1[[#This Row],[Ledger 9]]="","",Table1[[#This Row],[Ledger 9]])</f>
        <v/>
      </c>
      <c r="DO589" t="str">
        <f>IF(Table1[[#This Row],[Ledger 9]]="","",IF(Table1[[#This Row],[Effect 9]]="Dr.",-Table1[[#This Row],[Amount 9]],Table1[[#This Row],[Amount 9]]))</f>
        <v/>
      </c>
      <c r="DR589" t="str">
        <f>IF(Table1[[#This Row],[Ledger 10]]="","","No")</f>
        <v/>
      </c>
      <c r="DS589" t="str">
        <f>IF(Table1[[#This Row],[Ledger 10]]="","",IF(Table1[[#This Row],[Effect 10]]="Dr.","Yes","No"))</f>
        <v/>
      </c>
      <c r="DT589" t="str">
        <f>IF(Table1[[#This Row],[Ledger 10]]="","",Table1[[#This Row],[Ledger 10]])</f>
        <v/>
      </c>
      <c r="DU589" t="str">
        <f>IF(Table1[[#This Row],[Ledger 10]]="","",IF(Table1[[#This Row],[Effect 10]]="Dr.",-Table1[[#This Row],[Amount 10]],Table1[[#This Row],[Amount 10]]))</f>
        <v/>
      </c>
      <c r="DX589" t="str">
        <f>IF(Table1[[#This Row],[Ledger 11]]="","","No")</f>
        <v/>
      </c>
      <c r="DY589" t="str">
        <f>IF(Table1[[#This Row],[Ledger 11]]="","",IF(Table1[[#This Row],[Effect 11]]="Dr.","Yes","No"))</f>
        <v/>
      </c>
      <c r="DZ589" t="str">
        <f>IF(Table1[[#This Row],[Ledger 11]]="","",Table1[[#This Row],[Ledger 11]])</f>
        <v/>
      </c>
      <c r="EA589" t="str">
        <f>IF(Table1[[#This Row],[Ledger 11]]="","",IF(Table1[[#This Row],[Effect 11]]="Dr.",-Table1[[#This Row],[Amount 11]],Table1[[#This Row],[Amount 11]]))</f>
        <v/>
      </c>
      <c r="ED589" t="str">
        <f>IF(Table1[[#This Row],[Ledger 12]]="","","No")</f>
        <v/>
      </c>
      <c r="EE589" t="str">
        <f>IF(Table1[[#This Row],[Ledger 12]]="","",IF(Table1[[#This Row],[Effect 12]]="Dr.","Yes","No"))</f>
        <v/>
      </c>
      <c r="EF589" t="str">
        <f>IF(Table1[[#This Row],[Ledger 12]]="","",Table1[[#This Row],[Ledger 12]])</f>
        <v/>
      </c>
      <c r="EG589" t="str">
        <f>IF(Table1[[#This Row],[Ledger 12]]="","",IF(Table1[[#This Row],[Effect 12]]="Dr.",-Table1[[#This Row],[Amount 12]],Table1[[#This Row],[Amount 12]]))</f>
        <v/>
      </c>
      <c r="EJ589" t="str">
        <f>IF(Table1[[#This Row],[Ledger 13]]="","","No")</f>
        <v/>
      </c>
      <c r="EK589" t="str">
        <f>IF(Table1[[#This Row],[Ledger 13]]="","",IF(Table1[[#This Row],[Effect 13]]="Dr.","Yes","No"))</f>
        <v/>
      </c>
      <c r="EL589" t="str">
        <f>IF(Table1[[#This Row],[Ledger 13]]="","",Table1[[#This Row],[Ledger 13]])</f>
        <v/>
      </c>
      <c r="EM589" t="str">
        <f>IF(Table1[[#This Row],[Ledger 13]]="","",IF(Table1[[#This Row],[Effect 13]]="Dr.",-Table1[[#This Row],[Amount 13]],Table1[[#This Row],[Amount 13]]))</f>
        <v/>
      </c>
      <c r="EP589" t="str">
        <f>IF(Table1[[#This Row],[Ledger 14]]="","","No")</f>
        <v/>
      </c>
      <c r="EQ589" t="str">
        <f>IF(Table1[[#This Row],[Ledger 14]]="","",IF(Table1[[#This Row],[Effect 14]]="Dr.","Yes","No"))</f>
        <v/>
      </c>
      <c r="ER589" t="str">
        <f>IF(Table1[[#This Row],[Ledger 14]]="","",Table1[[#This Row],[Ledger 14]])</f>
        <v/>
      </c>
      <c r="ES589" t="str">
        <f>IF(Table1[[#This Row],[Ledger 14]]="","",IF(Table1[[#This Row],[Effect 14]]="Dr.",-Table1[[#This Row],[Amount 14]],Table1[[#This Row],[Amount 14]]))</f>
        <v/>
      </c>
      <c r="EV589" t="str">
        <f>IF(Table1[[#This Row],[Ledger 15]]="","","No")</f>
        <v/>
      </c>
      <c r="EW589" t="str">
        <f>IF(Table1[[#This Row],[Ledger 15]]="","",IF(Table1[[#This Row],[Effect 15]]="Dr.","Yes","No"))</f>
        <v/>
      </c>
      <c r="EX589" t="str">
        <f>IF(Table1[[#This Row],[Ledger 15]]="","",Table1[[#This Row],[Ledger 15]])</f>
        <v/>
      </c>
      <c r="EY589" t="str">
        <f>IF(Table1[[#This Row],[Ledger 15]]="","",IF(Table1[[#This Row],[Effect 15]]="Dr.",-Table1[[#This Row],[Amount 15]],Table1[[#This Row],[Amount 15]]))</f>
        <v/>
      </c>
      <c r="FD5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89">
        <f>IF(Table1[[#This Row],[Date]]="",0,IF(AND(Table1[[#This Row],[Date]]&gt;=$FE$2,Table1[[#This Row],[Date]]&lt;=$FE$3),0,1))</f>
        <v>0</v>
      </c>
      <c r="FF589">
        <f>IF(Table1[[#This Row],[Date]]="",0,IF(TYPE(VLOOKUP(Table1[[#This Row],[Voucher Type]],Table1[[#All],[Voucher Type Master]],1,FALSE))=16,1,0))</f>
        <v>0</v>
      </c>
      <c r="FG589">
        <f>IF(TYPE(IF(Table1[[#This Row],[Date]]="",0,IF(VLOOKUP(Table1[[#This Row],[Voucher Type]],$FY$5:$FZ$13,2,0)=Table1[[#This Row],[Effect 1]],0,1)))=16,1,0)</f>
        <v>0</v>
      </c>
      <c r="FH5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89">
        <f>IF(LEN(Table1[[#This Row],[Ledger 1]])&gt;0,IF(TYPE(VLOOKUP(Table1[[#This Row],[Ledger 1]],GZ:GZ,1,0))=16,1,0),0)</f>
        <v>0</v>
      </c>
      <c r="FJ589">
        <f>IF(LEN(Table1[[#This Row],[Ledger 2]])&gt;0,IF(TYPE(VLOOKUP(Table1[[#This Row],[Ledger 2]],GZ:GZ,1,0))=16,1,0),0)</f>
        <v>0</v>
      </c>
      <c r="FK589">
        <f>IF(LEN(Table1[[#This Row],[Ledger 3]])&gt;0,IF(TYPE(VLOOKUP(Table1[[#This Row],[Ledger 3]],GZ:GZ,1,0))=16,1,0),0)</f>
        <v>0</v>
      </c>
      <c r="FL589">
        <f>IF(LEN(Table1[[#This Row],[Ledger 4]])&gt;0,IF(TYPE(VLOOKUP(Table1[[#This Row],[Ledger 4]],GZ:GZ,1,0))=16,1,0),0)</f>
        <v>0</v>
      </c>
      <c r="FM589">
        <f>IF(LEN(Table1[[#This Row],[Ledger 5]])&gt;0,IF(TYPE(VLOOKUP(Table1[[#This Row],[Ledger 5]],GZ:GZ,1,0))=16,1,0),0)</f>
        <v>0</v>
      </c>
      <c r="FN589">
        <f>IF(LEN(Table1[[#This Row],[Ledger 6]])&gt;0,IF(TYPE(VLOOKUP(Table1[[#This Row],[Ledger 6]],$GZ:$GZ,1,0))=16,1,0),0)</f>
        <v>0</v>
      </c>
      <c r="FO589">
        <f>IF(LEN(Table1[[#This Row],[Ledger 7]])&gt;0,IF(TYPE(VLOOKUP(Table1[[#This Row],[Ledger 7]],$GZ:$GZ,1,0))=16,1,0),0)</f>
        <v>0</v>
      </c>
      <c r="FP589">
        <f>IF(LEN(Table1[[#This Row],[Ledger 8]])&gt;0,IF(TYPE(VLOOKUP(Table1[[#This Row],[Ledger 8]],$GZ:$GZ,1,0))=16,1,0),0)</f>
        <v>0</v>
      </c>
      <c r="FQ589">
        <f>IF(LEN(Table1[[#This Row],[Ledger 9]])&gt;0,IF(TYPE(VLOOKUP(Table1[[#This Row],[Ledger 9]],$GZ:$GZ,1,0))=16,1,0),0)</f>
        <v>0</v>
      </c>
      <c r="FR589">
        <f>IF(LEN(Table1[[#This Row],[Ledger 10]])&gt;0,IF(TYPE(VLOOKUP(Table1[[#This Row],[Ledger 10]],$GZ:$GZ,1,0))=16,1,0),0)</f>
        <v>0</v>
      </c>
      <c r="FS589">
        <f>IF(LEN(Table1[[#This Row],[Ledger 11]])&gt;0,IF(TYPE(VLOOKUP(Table1[[#This Row],[Ledger 11]],$GZ:$GZ,1,0))=16,1,0),0)</f>
        <v>0</v>
      </c>
      <c r="FT589">
        <f>IF(LEN(Table1[[#This Row],[Ledger 12]])&gt;0,IF(TYPE(VLOOKUP(Table1[[#This Row],[Ledger 12]],$GZ:$GZ,1,0))=16,1,0),0)</f>
        <v>0</v>
      </c>
      <c r="FU589">
        <f>IF(LEN(Table1[[#This Row],[Ledger 13]])&gt;0,IF(TYPE(VLOOKUP(Table1[[#This Row],[Ledger 13]],$GZ:$GZ,1,0))=16,1,0),0)</f>
        <v>0</v>
      </c>
      <c r="FV589">
        <f>IF(LEN(Table1[[#This Row],[Ledger 14]])&gt;0,IF(TYPE(VLOOKUP(Table1[[#This Row],[Ledger 14]],$GZ:$GZ,1,0))=16,1,0),0)</f>
        <v>0</v>
      </c>
      <c r="FW589">
        <f>IF(LEN(Table1[[#This Row],[Ledger 15]])&gt;0,IF(TYPE(VLOOKUP(Table1[[#This Row],[Ledger 15]],$GZ:$GZ,1,0))=16,1,0),0)</f>
        <v>0</v>
      </c>
    </row>
    <row r="590" spans="4:179" ht="33" customHeight="1" x14ac:dyDescent="0.45">
      <c r="D590" s="8">
        <f t="shared" si="18"/>
        <v>585</v>
      </c>
      <c r="E590" s="32"/>
      <c r="F590" s="34"/>
      <c r="G590" s="34"/>
      <c r="H590" s="34"/>
      <c r="I590" s="34"/>
      <c r="J590" s="38"/>
      <c r="K590" s="33"/>
      <c r="L590" s="36"/>
      <c r="M590" s="35"/>
      <c r="N590" s="34"/>
      <c r="O590" s="41"/>
      <c r="P590" s="35"/>
      <c r="Q590" s="34"/>
      <c r="R590" s="37"/>
      <c r="S590" s="35"/>
      <c r="T590" s="34"/>
      <c r="U590" s="37"/>
      <c r="V590" s="35"/>
      <c r="W590" s="34"/>
      <c r="X590" s="37"/>
      <c r="Y590" s="35"/>
      <c r="Z590" s="34"/>
      <c r="AA590" s="37"/>
      <c r="AB590" s="35"/>
      <c r="AC590" s="34"/>
      <c r="AD590" s="37"/>
      <c r="AE590" s="35"/>
      <c r="AF590" s="34"/>
      <c r="AG590" s="37"/>
      <c r="AH590" s="35"/>
      <c r="AI590" s="34"/>
      <c r="AJ590" s="37"/>
      <c r="AK590" s="35"/>
      <c r="AL590" s="34"/>
      <c r="AM590" s="37"/>
      <c r="AN590" s="35"/>
      <c r="AO590" s="34"/>
      <c r="AP590" s="37"/>
      <c r="AQ590" s="35"/>
      <c r="AR590" s="34"/>
      <c r="AS590" s="37"/>
      <c r="AT590" s="35"/>
      <c r="AU590" s="34"/>
      <c r="AV590" s="37"/>
      <c r="AW590" s="35"/>
      <c r="AX590" s="34"/>
      <c r="AY590" s="37"/>
      <c r="AZ590" s="35"/>
      <c r="BA590" s="34"/>
      <c r="BB590" s="37"/>
      <c r="BC5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0" s="7"/>
      <c r="BF590" t="str">
        <f>IF(Table1[[#This Row],[Date]]="","","&amp;lt;VOUCHER REMOTEID="&amp;""""&amp;$A$11&amp;$A$13&amp;ROW()&amp;""""&amp;" VCHTYPE="""&amp;F590&amp;""" ACTION="""&amp;"Create"&amp;"""&amp;gt;")</f>
        <v/>
      </c>
      <c r="BG590" t="str">
        <f>IF(Table1[[#This Row],[Date]]="","",TEXT(Table1[[#This Row],[Date]],"yyyymmdd"))</f>
        <v/>
      </c>
      <c r="BH590" t="str">
        <f>Table1[[#This Row],[Date2]]</f>
        <v/>
      </c>
      <c r="BI590" t="str">
        <f>IF(Table1[[#This Row],[Date]]="","",Table1[[#This Row],[Voucher Type]])</f>
        <v/>
      </c>
      <c r="BJ590" t="str">
        <f>IF(Table1[[#This Row],[Ref No / Invoice No]]="","",Table1[[#This Row],[Ref No / Invoice No]])</f>
        <v/>
      </c>
      <c r="BK590" t="str">
        <f>IF(Table1[[#This Row],[Voucher No]]="","",Table1[[#This Row],[Voucher No]])</f>
        <v/>
      </c>
      <c r="BL590" t="str">
        <f>IF(Table1[[#This Row],[Date]]="","",Table1[[#This Row],[Narration]])</f>
        <v/>
      </c>
      <c r="BM590" t="str">
        <f>IF(Table1[[#This Row],[Date]]="","",$A$11&amp;$A$13&amp;ROW())</f>
        <v/>
      </c>
      <c r="BN590" t="str">
        <f>IF(Table1[[#This Row],[Date]]="","",$A$13)</f>
        <v/>
      </c>
      <c r="BP590" t="str">
        <f>IF(Table1[[#This Row],[Ledger 1]]="","","No")</f>
        <v/>
      </c>
      <c r="BQ590" t="str">
        <f>IF(Table1[[#This Row],[Date]]="","",IF(Table1[[#This Row],[Effect 1]]="Dr.","Yes","No"))</f>
        <v/>
      </c>
      <c r="BR590" t="str">
        <f>IF(Table1[[#This Row],[Date]]="","",Table1[[#This Row],[Ledger 1]])</f>
        <v/>
      </c>
      <c r="BS590" t="str">
        <f>IF(Table1[[#This Row],[Date]]="","",IF(Table1[[#This Row],[Effect 1]]="Dr.",-Table1[[#This Row],[Amount 1]],Table1[[#This Row],[Amount 1]]))</f>
        <v/>
      </c>
      <c r="BV590" t="str">
        <f>IF(Table1[[#This Row],[Ledger 2]]="","","No")</f>
        <v/>
      </c>
      <c r="BW590" t="str">
        <f>IF(Table1[[#This Row],[Date]]="","",IF(Table1[[#This Row],[Effect 2]]="Dr.","Yes","No"))</f>
        <v/>
      </c>
      <c r="BX590" t="str">
        <f>IF(Table1[[#This Row],[Date]]="","",Table1[[#This Row],[Ledger 2]])</f>
        <v/>
      </c>
      <c r="BY590" t="str">
        <f>IF(Table1[[#This Row],[Date]]="","",IF(Table1[[#This Row],[Effect 2]]="Dr.",-Table1[[#This Row],[Amount 2]],Table1[[#This Row],[Amount 2]]))</f>
        <v/>
      </c>
      <c r="CB590" t="str">
        <f>IF(Table1[[#This Row],[Ledger 3]]="","","No")</f>
        <v/>
      </c>
      <c r="CC590" t="str">
        <f>IF(Table1[[#This Row],[Ledger 3]]="","",IF(Table1[[#This Row],[Effect 3]]="Dr.","Yes","No"))</f>
        <v/>
      </c>
      <c r="CD590" t="str">
        <f>IF(Table1[[#This Row],[Ledger 3]]="","",Table1[[#This Row],[Ledger 3]])</f>
        <v/>
      </c>
      <c r="CE590" t="str">
        <f>IF(Table1[[#This Row],[Ledger 3]]="","",IF(Table1[[#This Row],[Effect 3]]="Dr.",-Table1[[#This Row],[Amount 3]],Table1[[#This Row],[Amount 3]]))</f>
        <v/>
      </c>
      <c r="CH590" t="str">
        <f>IF(Table1[[#This Row],[Ledger 4]]="","","No")</f>
        <v/>
      </c>
      <c r="CI590" t="str">
        <f>IF(Table1[[#This Row],[Ledger 4]]="","",IF(Table1[[#This Row],[Effect 4]]="Dr.","Yes","No"))</f>
        <v/>
      </c>
      <c r="CJ590" t="str">
        <f>IF(Table1[[#This Row],[Ledger 4]]="","",Table1[[#This Row],[Ledger 4]])</f>
        <v/>
      </c>
      <c r="CK590" t="str">
        <f>IF(Table1[[#This Row],[Ledger 4]]="","",IF(Table1[[#This Row],[Effect 4]]="Dr.",-Table1[[#This Row],[Amount 4]],Table1[[#This Row],[Amount 4]]))</f>
        <v/>
      </c>
      <c r="CN590" t="str">
        <f>IF(Table1[[#This Row],[Ledger 5]]="","","No")</f>
        <v/>
      </c>
      <c r="CO590" t="str">
        <f>IF(Table1[[#This Row],[Ledger 5]]="","",IF(Table1[[#This Row],[Effect 5]]="Dr.","Yes","No"))</f>
        <v/>
      </c>
      <c r="CP590" t="str">
        <f>IF(Table1[[#This Row],[Ledger 5]]="","",Table1[[#This Row],[Ledger 5]])</f>
        <v/>
      </c>
      <c r="CQ590" t="str">
        <f>IF(Table1[[#This Row],[Ledger 5]]="","",IF(Table1[[#This Row],[Effect 5]]="Dr.",-Table1[[#This Row],[Amount 5]],Table1[[#This Row],[Amount 5]]))</f>
        <v/>
      </c>
      <c r="CT590" t="str">
        <f>IF(Table1[[#This Row],[Ledger 6]]="","","No")</f>
        <v/>
      </c>
      <c r="CU590" t="str">
        <f>IF(Table1[[#This Row],[Ledger 6]]="","",IF(Table1[[#This Row],[Effect 6]]="Dr.","Yes","No"))</f>
        <v/>
      </c>
      <c r="CV590" t="str">
        <f>IF(Table1[[#This Row],[Ledger 6]]="","",Table1[[#This Row],[Ledger 6]])</f>
        <v/>
      </c>
      <c r="CW590" t="str">
        <f>IF(Table1[[#This Row],[Ledger 6]]="","",IF(Table1[[#This Row],[Effect 6]]="Dr.",-Table1[[#This Row],[Amount 6]],Table1[[#This Row],[Amount 6]]))</f>
        <v/>
      </c>
      <c r="CZ590" t="str">
        <f>IF(Table1[[#This Row],[Ledger 7]]="","","No")</f>
        <v/>
      </c>
      <c r="DA590" t="str">
        <f>IF(Table1[[#This Row],[Ledger 7]]="","",IF(Table1[[#This Row],[Effect 7]]="Dr.","Yes","No"))</f>
        <v/>
      </c>
      <c r="DB590" t="str">
        <f>IF(Table1[[#This Row],[Ledger 7]]="","",Table1[[#This Row],[Ledger 7]])</f>
        <v/>
      </c>
      <c r="DC590" t="str">
        <f>IF(Table1[[#This Row],[Ledger 7]]="","",IF(Table1[[#This Row],[Effect 7]]="Dr.",-Table1[[#This Row],[Amount 7]],Table1[[#This Row],[Amount 7]]))</f>
        <v/>
      </c>
      <c r="DF590" t="str">
        <f>IF(Table1[[#This Row],[Ledger 8]]="","","No")</f>
        <v/>
      </c>
      <c r="DG590" t="str">
        <f>IF(Table1[[#This Row],[Ledger 8]]="","",IF(Table1[[#This Row],[Effect 8]]="Dr.","Yes","No"))</f>
        <v/>
      </c>
      <c r="DH590" t="str">
        <f>IF(Table1[[#This Row],[Ledger 8]]="","",Table1[[#This Row],[Ledger 8]])</f>
        <v/>
      </c>
      <c r="DI590" t="str">
        <f>IF(Table1[[#This Row],[Ledger 8]]="","",IF(Table1[[#This Row],[Effect 8]]="Dr.",-Table1[[#This Row],[Amount 8]],Table1[[#This Row],[Amount 8]]))</f>
        <v/>
      </c>
      <c r="DL590" t="str">
        <f>IF(Table1[[#This Row],[Ledger 9]]="","","No")</f>
        <v/>
      </c>
      <c r="DM590" t="str">
        <f>IF(Table1[[#This Row],[Ledger 9]]="","",IF(Table1[[#This Row],[Effect 9]]="Dr.","Yes","No"))</f>
        <v/>
      </c>
      <c r="DN590" t="str">
        <f>IF(Table1[[#This Row],[Ledger 9]]="","",Table1[[#This Row],[Ledger 9]])</f>
        <v/>
      </c>
      <c r="DO590" t="str">
        <f>IF(Table1[[#This Row],[Ledger 9]]="","",IF(Table1[[#This Row],[Effect 9]]="Dr.",-Table1[[#This Row],[Amount 9]],Table1[[#This Row],[Amount 9]]))</f>
        <v/>
      </c>
      <c r="DR590" t="str">
        <f>IF(Table1[[#This Row],[Ledger 10]]="","","No")</f>
        <v/>
      </c>
      <c r="DS590" t="str">
        <f>IF(Table1[[#This Row],[Ledger 10]]="","",IF(Table1[[#This Row],[Effect 10]]="Dr.","Yes","No"))</f>
        <v/>
      </c>
      <c r="DT590" t="str">
        <f>IF(Table1[[#This Row],[Ledger 10]]="","",Table1[[#This Row],[Ledger 10]])</f>
        <v/>
      </c>
      <c r="DU590" t="str">
        <f>IF(Table1[[#This Row],[Ledger 10]]="","",IF(Table1[[#This Row],[Effect 10]]="Dr.",-Table1[[#This Row],[Amount 10]],Table1[[#This Row],[Amount 10]]))</f>
        <v/>
      </c>
      <c r="DX590" t="str">
        <f>IF(Table1[[#This Row],[Ledger 11]]="","","No")</f>
        <v/>
      </c>
      <c r="DY590" t="str">
        <f>IF(Table1[[#This Row],[Ledger 11]]="","",IF(Table1[[#This Row],[Effect 11]]="Dr.","Yes","No"))</f>
        <v/>
      </c>
      <c r="DZ590" t="str">
        <f>IF(Table1[[#This Row],[Ledger 11]]="","",Table1[[#This Row],[Ledger 11]])</f>
        <v/>
      </c>
      <c r="EA590" t="str">
        <f>IF(Table1[[#This Row],[Ledger 11]]="","",IF(Table1[[#This Row],[Effect 11]]="Dr.",-Table1[[#This Row],[Amount 11]],Table1[[#This Row],[Amount 11]]))</f>
        <v/>
      </c>
      <c r="ED590" t="str">
        <f>IF(Table1[[#This Row],[Ledger 12]]="","","No")</f>
        <v/>
      </c>
      <c r="EE590" t="str">
        <f>IF(Table1[[#This Row],[Ledger 12]]="","",IF(Table1[[#This Row],[Effect 12]]="Dr.","Yes","No"))</f>
        <v/>
      </c>
      <c r="EF590" t="str">
        <f>IF(Table1[[#This Row],[Ledger 12]]="","",Table1[[#This Row],[Ledger 12]])</f>
        <v/>
      </c>
      <c r="EG590" t="str">
        <f>IF(Table1[[#This Row],[Ledger 12]]="","",IF(Table1[[#This Row],[Effect 12]]="Dr.",-Table1[[#This Row],[Amount 12]],Table1[[#This Row],[Amount 12]]))</f>
        <v/>
      </c>
      <c r="EJ590" t="str">
        <f>IF(Table1[[#This Row],[Ledger 13]]="","","No")</f>
        <v/>
      </c>
      <c r="EK590" t="str">
        <f>IF(Table1[[#This Row],[Ledger 13]]="","",IF(Table1[[#This Row],[Effect 13]]="Dr.","Yes","No"))</f>
        <v/>
      </c>
      <c r="EL590" t="str">
        <f>IF(Table1[[#This Row],[Ledger 13]]="","",Table1[[#This Row],[Ledger 13]])</f>
        <v/>
      </c>
      <c r="EM590" t="str">
        <f>IF(Table1[[#This Row],[Ledger 13]]="","",IF(Table1[[#This Row],[Effect 13]]="Dr.",-Table1[[#This Row],[Amount 13]],Table1[[#This Row],[Amount 13]]))</f>
        <v/>
      </c>
      <c r="EP590" t="str">
        <f>IF(Table1[[#This Row],[Ledger 14]]="","","No")</f>
        <v/>
      </c>
      <c r="EQ590" t="str">
        <f>IF(Table1[[#This Row],[Ledger 14]]="","",IF(Table1[[#This Row],[Effect 14]]="Dr.","Yes","No"))</f>
        <v/>
      </c>
      <c r="ER590" t="str">
        <f>IF(Table1[[#This Row],[Ledger 14]]="","",Table1[[#This Row],[Ledger 14]])</f>
        <v/>
      </c>
      <c r="ES590" t="str">
        <f>IF(Table1[[#This Row],[Ledger 14]]="","",IF(Table1[[#This Row],[Effect 14]]="Dr.",-Table1[[#This Row],[Amount 14]],Table1[[#This Row],[Amount 14]]))</f>
        <v/>
      </c>
      <c r="EV590" t="str">
        <f>IF(Table1[[#This Row],[Ledger 15]]="","","No")</f>
        <v/>
      </c>
      <c r="EW590" t="str">
        <f>IF(Table1[[#This Row],[Ledger 15]]="","",IF(Table1[[#This Row],[Effect 15]]="Dr.","Yes","No"))</f>
        <v/>
      </c>
      <c r="EX590" t="str">
        <f>IF(Table1[[#This Row],[Ledger 15]]="","",Table1[[#This Row],[Ledger 15]])</f>
        <v/>
      </c>
      <c r="EY590" t="str">
        <f>IF(Table1[[#This Row],[Ledger 15]]="","",IF(Table1[[#This Row],[Effect 15]]="Dr.",-Table1[[#This Row],[Amount 15]],Table1[[#This Row],[Amount 15]]))</f>
        <v/>
      </c>
      <c r="FD5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0">
        <f>IF(Table1[[#This Row],[Date]]="",0,IF(AND(Table1[[#This Row],[Date]]&gt;=$FE$2,Table1[[#This Row],[Date]]&lt;=$FE$3),0,1))</f>
        <v>0</v>
      </c>
      <c r="FF590">
        <f>IF(Table1[[#This Row],[Date]]="",0,IF(TYPE(VLOOKUP(Table1[[#This Row],[Voucher Type]],Table1[[#All],[Voucher Type Master]],1,FALSE))=16,1,0))</f>
        <v>0</v>
      </c>
      <c r="FG590">
        <f>IF(TYPE(IF(Table1[[#This Row],[Date]]="",0,IF(VLOOKUP(Table1[[#This Row],[Voucher Type]],$FY$5:$FZ$13,2,0)=Table1[[#This Row],[Effect 1]],0,1)))=16,1,0)</f>
        <v>0</v>
      </c>
      <c r="FH5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0">
        <f>IF(LEN(Table1[[#This Row],[Ledger 1]])&gt;0,IF(TYPE(VLOOKUP(Table1[[#This Row],[Ledger 1]],GZ:GZ,1,0))=16,1,0),0)</f>
        <v>0</v>
      </c>
      <c r="FJ590">
        <f>IF(LEN(Table1[[#This Row],[Ledger 2]])&gt;0,IF(TYPE(VLOOKUP(Table1[[#This Row],[Ledger 2]],GZ:GZ,1,0))=16,1,0),0)</f>
        <v>0</v>
      </c>
      <c r="FK590">
        <f>IF(LEN(Table1[[#This Row],[Ledger 3]])&gt;0,IF(TYPE(VLOOKUP(Table1[[#This Row],[Ledger 3]],GZ:GZ,1,0))=16,1,0),0)</f>
        <v>0</v>
      </c>
      <c r="FL590">
        <f>IF(LEN(Table1[[#This Row],[Ledger 4]])&gt;0,IF(TYPE(VLOOKUP(Table1[[#This Row],[Ledger 4]],GZ:GZ,1,0))=16,1,0),0)</f>
        <v>0</v>
      </c>
      <c r="FM590">
        <f>IF(LEN(Table1[[#This Row],[Ledger 5]])&gt;0,IF(TYPE(VLOOKUP(Table1[[#This Row],[Ledger 5]],GZ:GZ,1,0))=16,1,0),0)</f>
        <v>0</v>
      </c>
      <c r="FN590">
        <f>IF(LEN(Table1[[#This Row],[Ledger 6]])&gt;0,IF(TYPE(VLOOKUP(Table1[[#This Row],[Ledger 6]],$GZ:$GZ,1,0))=16,1,0),0)</f>
        <v>0</v>
      </c>
      <c r="FO590">
        <f>IF(LEN(Table1[[#This Row],[Ledger 7]])&gt;0,IF(TYPE(VLOOKUP(Table1[[#This Row],[Ledger 7]],$GZ:$GZ,1,0))=16,1,0),0)</f>
        <v>0</v>
      </c>
      <c r="FP590">
        <f>IF(LEN(Table1[[#This Row],[Ledger 8]])&gt;0,IF(TYPE(VLOOKUP(Table1[[#This Row],[Ledger 8]],$GZ:$GZ,1,0))=16,1,0),0)</f>
        <v>0</v>
      </c>
      <c r="FQ590">
        <f>IF(LEN(Table1[[#This Row],[Ledger 9]])&gt;0,IF(TYPE(VLOOKUP(Table1[[#This Row],[Ledger 9]],$GZ:$GZ,1,0))=16,1,0),0)</f>
        <v>0</v>
      </c>
      <c r="FR590">
        <f>IF(LEN(Table1[[#This Row],[Ledger 10]])&gt;0,IF(TYPE(VLOOKUP(Table1[[#This Row],[Ledger 10]],$GZ:$GZ,1,0))=16,1,0),0)</f>
        <v>0</v>
      </c>
      <c r="FS590">
        <f>IF(LEN(Table1[[#This Row],[Ledger 11]])&gt;0,IF(TYPE(VLOOKUP(Table1[[#This Row],[Ledger 11]],$GZ:$GZ,1,0))=16,1,0),0)</f>
        <v>0</v>
      </c>
      <c r="FT590">
        <f>IF(LEN(Table1[[#This Row],[Ledger 12]])&gt;0,IF(TYPE(VLOOKUP(Table1[[#This Row],[Ledger 12]],$GZ:$GZ,1,0))=16,1,0),0)</f>
        <v>0</v>
      </c>
      <c r="FU590">
        <f>IF(LEN(Table1[[#This Row],[Ledger 13]])&gt;0,IF(TYPE(VLOOKUP(Table1[[#This Row],[Ledger 13]],$GZ:$GZ,1,0))=16,1,0),0)</f>
        <v>0</v>
      </c>
      <c r="FV590">
        <f>IF(LEN(Table1[[#This Row],[Ledger 14]])&gt;0,IF(TYPE(VLOOKUP(Table1[[#This Row],[Ledger 14]],$GZ:$GZ,1,0))=16,1,0),0)</f>
        <v>0</v>
      </c>
      <c r="FW590">
        <f>IF(LEN(Table1[[#This Row],[Ledger 15]])&gt;0,IF(TYPE(VLOOKUP(Table1[[#This Row],[Ledger 15]],$GZ:$GZ,1,0))=16,1,0),0)</f>
        <v>0</v>
      </c>
    </row>
    <row r="591" spans="4:179" ht="33" customHeight="1" x14ac:dyDescent="0.45">
      <c r="D591" s="8">
        <f t="shared" si="18"/>
        <v>586</v>
      </c>
      <c r="E591" s="32"/>
      <c r="F591" s="34"/>
      <c r="G591" s="34"/>
      <c r="H591" s="34"/>
      <c r="I591" s="34"/>
      <c r="J591" s="38"/>
      <c r="K591" s="33"/>
      <c r="L591" s="36"/>
      <c r="M591" s="35"/>
      <c r="N591" s="34"/>
      <c r="O591" s="41"/>
      <c r="P591" s="35"/>
      <c r="Q591" s="34"/>
      <c r="R591" s="37"/>
      <c r="S591" s="35"/>
      <c r="T591" s="34"/>
      <c r="U591" s="37"/>
      <c r="V591" s="35"/>
      <c r="W591" s="34"/>
      <c r="X591" s="37"/>
      <c r="Y591" s="35"/>
      <c r="Z591" s="34"/>
      <c r="AA591" s="37"/>
      <c r="AB591" s="35"/>
      <c r="AC591" s="34"/>
      <c r="AD591" s="37"/>
      <c r="AE591" s="35"/>
      <c r="AF591" s="34"/>
      <c r="AG591" s="37"/>
      <c r="AH591" s="35"/>
      <c r="AI591" s="34"/>
      <c r="AJ591" s="37"/>
      <c r="AK591" s="35"/>
      <c r="AL591" s="34"/>
      <c r="AM591" s="37"/>
      <c r="AN591" s="35"/>
      <c r="AO591" s="34"/>
      <c r="AP591" s="37"/>
      <c r="AQ591" s="35"/>
      <c r="AR591" s="34"/>
      <c r="AS591" s="37"/>
      <c r="AT591" s="35"/>
      <c r="AU591" s="34"/>
      <c r="AV591" s="37"/>
      <c r="AW591" s="35"/>
      <c r="AX591" s="34"/>
      <c r="AY591" s="37"/>
      <c r="AZ591" s="35"/>
      <c r="BA591" s="34"/>
      <c r="BB591" s="37"/>
      <c r="BC5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1" s="7"/>
      <c r="BF591" t="str">
        <f>IF(Table1[[#This Row],[Date]]="","","&amp;lt;VOUCHER REMOTEID="&amp;""""&amp;$A$11&amp;$A$13&amp;ROW()&amp;""""&amp;" VCHTYPE="""&amp;F591&amp;""" ACTION="""&amp;"Create"&amp;"""&amp;gt;")</f>
        <v/>
      </c>
      <c r="BG591" t="str">
        <f>IF(Table1[[#This Row],[Date]]="","",TEXT(Table1[[#This Row],[Date]],"yyyymmdd"))</f>
        <v/>
      </c>
      <c r="BH591" t="str">
        <f>Table1[[#This Row],[Date2]]</f>
        <v/>
      </c>
      <c r="BI591" t="str">
        <f>IF(Table1[[#This Row],[Date]]="","",Table1[[#This Row],[Voucher Type]])</f>
        <v/>
      </c>
      <c r="BJ591" t="str">
        <f>IF(Table1[[#This Row],[Ref No / Invoice No]]="","",Table1[[#This Row],[Ref No / Invoice No]])</f>
        <v/>
      </c>
      <c r="BK591" t="str">
        <f>IF(Table1[[#This Row],[Voucher No]]="","",Table1[[#This Row],[Voucher No]])</f>
        <v/>
      </c>
      <c r="BL591" t="str">
        <f>IF(Table1[[#This Row],[Date]]="","",Table1[[#This Row],[Narration]])</f>
        <v/>
      </c>
      <c r="BM591" t="str">
        <f>IF(Table1[[#This Row],[Date]]="","",$A$11&amp;$A$13&amp;ROW())</f>
        <v/>
      </c>
      <c r="BN591" t="str">
        <f>IF(Table1[[#This Row],[Date]]="","",$A$13)</f>
        <v/>
      </c>
      <c r="BP591" t="str">
        <f>IF(Table1[[#This Row],[Ledger 1]]="","","No")</f>
        <v/>
      </c>
      <c r="BQ591" t="str">
        <f>IF(Table1[[#This Row],[Date]]="","",IF(Table1[[#This Row],[Effect 1]]="Dr.","Yes","No"))</f>
        <v/>
      </c>
      <c r="BR591" t="str">
        <f>IF(Table1[[#This Row],[Date]]="","",Table1[[#This Row],[Ledger 1]])</f>
        <v/>
      </c>
      <c r="BS591" t="str">
        <f>IF(Table1[[#This Row],[Date]]="","",IF(Table1[[#This Row],[Effect 1]]="Dr.",-Table1[[#This Row],[Amount 1]],Table1[[#This Row],[Amount 1]]))</f>
        <v/>
      </c>
      <c r="BV591" t="str">
        <f>IF(Table1[[#This Row],[Ledger 2]]="","","No")</f>
        <v/>
      </c>
      <c r="BW591" t="str">
        <f>IF(Table1[[#This Row],[Date]]="","",IF(Table1[[#This Row],[Effect 2]]="Dr.","Yes","No"))</f>
        <v/>
      </c>
      <c r="BX591" t="str">
        <f>IF(Table1[[#This Row],[Date]]="","",Table1[[#This Row],[Ledger 2]])</f>
        <v/>
      </c>
      <c r="BY591" t="str">
        <f>IF(Table1[[#This Row],[Date]]="","",IF(Table1[[#This Row],[Effect 2]]="Dr.",-Table1[[#This Row],[Amount 2]],Table1[[#This Row],[Amount 2]]))</f>
        <v/>
      </c>
      <c r="CB591" t="str">
        <f>IF(Table1[[#This Row],[Ledger 3]]="","","No")</f>
        <v/>
      </c>
      <c r="CC591" t="str">
        <f>IF(Table1[[#This Row],[Ledger 3]]="","",IF(Table1[[#This Row],[Effect 3]]="Dr.","Yes","No"))</f>
        <v/>
      </c>
      <c r="CD591" t="str">
        <f>IF(Table1[[#This Row],[Ledger 3]]="","",Table1[[#This Row],[Ledger 3]])</f>
        <v/>
      </c>
      <c r="CE591" t="str">
        <f>IF(Table1[[#This Row],[Ledger 3]]="","",IF(Table1[[#This Row],[Effect 3]]="Dr.",-Table1[[#This Row],[Amount 3]],Table1[[#This Row],[Amount 3]]))</f>
        <v/>
      </c>
      <c r="CH591" t="str">
        <f>IF(Table1[[#This Row],[Ledger 4]]="","","No")</f>
        <v/>
      </c>
      <c r="CI591" t="str">
        <f>IF(Table1[[#This Row],[Ledger 4]]="","",IF(Table1[[#This Row],[Effect 4]]="Dr.","Yes","No"))</f>
        <v/>
      </c>
      <c r="CJ591" t="str">
        <f>IF(Table1[[#This Row],[Ledger 4]]="","",Table1[[#This Row],[Ledger 4]])</f>
        <v/>
      </c>
      <c r="CK591" t="str">
        <f>IF(Table1[[#This Row],[Ledger 4]]="","",IF(Table1[[#This Row],[Effect 4]]="Dr.",-Table1[[#This Row],[Amount 4]],Table1[[#This Row],[Amount 4]]))</f>
        <v/>
      </c>
      <c r="CN591" t="str">
        <f>IF(Table1[[#This Row],[Ledger 5]]="","","No")</f>
        <v/>
      </c>
      <c r="CO591" t="str">
        <f>IF(Table1[[#This Row],[Ledger 5]]="","",IF(Table1[[#This Row],[Effect 5]]="Dr.","Yes","No"))</f>
        <v/>
      </c>
      <c r="CP591" t="str">
        <f>IF(Table1[[#This Row],[Ledger 5]]="","",Table1[[#This Row],[Ledger 5]])</f>
        <v/>
      </c>
      <c r="CQ591" t="str">
        <f>IF(Table1[[#This Row],[Ledger 5]]="","",IF(Table1[[#This Row],[Effect 5]]="Dr.",-Table1[[#This Row],[Amount 5]],Table1[[#This Row],[Amount 5]]))</f>
        <v/>
      </c>
      <c r="CT591" t="str">
        <f>IF(Table1[[#This Row],[Ledger 6]]="","","No")</f>
        <v/>
      </c>
      <c r="CU591" t="str">
        <f>IF(Table1[[#This Row],[Ledger 6]]="","",IF(Table1[[#This Row],[Effect 6]]="Dr.","Yes","No"))</f>
        <v/>
      </c>
      <c r="CV591" t="str">
        <f>IF(Table1[[#This Row],[Ledger 6]]="","",Table1[[#This Row],[Ledger 6]])</f>
        <v/>
      </c>
      <c r="CW591" t="str">
        <f>IF(Table1[[#This Row],[Ledger 6]]="","",IF(Table1[[#This Row],[Effect 6]]="Dr.",-Table1[[#This Row],[Amount 6]],Table1[[#This Row],[Amount 6]]))</f>
        <v/>
      </c>
      <c r="CZ591" t="str">
        <f>IF(Table1[[#This Row],[Ledger 7]]="","","No")</f>
        <v/>
      </c>
      <c r="DA591" t="str">
        <f>IF(Table1[[#This Row],[Ledger 7]]="","",IF(Table1[[#This Row],[Effect 7]]="Dr.","Yes","No"))</f>
        <v/>
      </c>
      <c r="DB591" t="str">
        <f>IF(Table1[[#This Row],[Ledger 7]]="","",Table1[[#This Row],[Ledger 7]])</f>
        <v/>
      </c>
      <c r="DC591" t="str">
        <f>IF(Table1[[#This Row],[Ledger 7]]="","",IF(Table1[[#This Row],[Effect 7]]="Dr.",-Table1[[#This Row],[Amount 7]],Table1[[#This Row],[Amount 7]]))</f>
        <v/>
      </c>
      <c r="DF591" t="str">
        <f>IF(Table1[[#This Row],[Ledger 8]]="","","No")</f>
        <v/>
      </c>
      <c r="DG591" t="str">
        <f>IF(Table1[[#This Row],[Ledger 8]]="","",IF(Table1[[#This Row],[Effect 8]]="Dr.","Yes","No"))</f>
        <v/>
      </c>
      <c r="DH591" t="str">
        <f>IF(Table1[[#This Row],[Ledger 8]]="","",Table1[[#This Row],[Ledger 8]])</f>
        <v/>
      </c>
      <c r="DI591" t="str">
        <f>IF(Table1[[#This Row],[Ledger 8]]="","",IF(Table1[[#This Row],[Effect 8]]="Dr.",-Table1[[#This Row],[Amount 8]],Table1[[#This Row],[Amount 8]]))</f>
        <v/>
      </c>
      <c r="DL591" t="str">
        <f>IF(Table1[[#This Row],[Ledger 9]]="","","No")</f>
        <v/>
      </c>
      <c r="DM591" t="str">
        <f>IF(Table1[[#This Row],[Ledger 9]]="","",IF(Table1[[#This Row],[Effect 9]]="Dr.","Yes","No"))</f>
        <v/>
      </c>
      <c r="DN591" t="str">
        <f>IF(Table1[[#This Row],[Ledger 9]]="","",Table1[[#This Row],[Ledger 9]])</f>
        <v/>
      </c>
      <c r="DO591" t="str">
        <f>IF(Table1[[#This Row],[Ledger 9]]="","",IF(Table1[[#This Row],[Effect 9]]="Dr.",-Table1[[#This Row],[Amount 9]],Table1[[#This Row],[Amount 9]]))</f>
        <v/>
      </c>
      <c r="DR591" t="str">
        <f>IF(Table1[[#This Row],[Ledger 10]]="","","No")</f>
        <v/>
      </c>
      <c r="DS591" t="str">
        <f>IF(Table1[[#This Row],[Ledger 10]]="","",IF(Table1[[#This Row],[Effect 10]]="Dr.","Yes","No"))</f>
        <v/>
      </c>
      <c r="DT591" t="str">
        <f>IF(Table1[[#This Row],[Ledger 10]]="","",Table1[[#This Row],[Ledger 10]])</f>
        <v/>
      </c>
      <c r="DU591" t="str">
        <f>IF(Table1[[#This Row],[Ledger 10]]="","",IF(Table1[[#This Row],[Effect 10]]="Dr.",-Table1[[#This Row],[Amount 10]],Table1[[#This Row],[Amount 10]]))</f>
        <v/>
      </c>
      <c r="DX591" t="str">
        <f>IF(Table1[[#This Row],[Ledger 11]]="","","No")</f>
        <v/>
      </c>
      <c r="DY591" t="str">
        <f>IF(Table1[[#This Row],[Ledger 11]]="","",IF(Table1[[#This Row],[Effect 11]]="Dr.","Yes","No"))</f>
        <v/>
      </c>
      <c r="DZ591" t="str">
        <f>IF(Table1[[#This Row],[Ledger 11]]="","",Table1[[#This Row],[Ledger 11]])</f>
        <v/>
      </c>
      <c r="EA591" t="str">
        <f>IF(Table1[[#This Row],[Ledger 11]]="","",IF(Table1[[#This Row],[Effect 11]]="Dr.",-Table1[[#This Row],[Amount 11]],Table1[[#This Row],[Amount 11]]))</f>
        <v/>
      </c>
      <c r="ED591" t="str">
        <f>IF(Table1[[#This Row],[Ledger 12]]="","","No")</f>
        <v/>
      </c>
      <c r="EE591" t="str">
        <f>IF(Table1[[#This Row],[Ledger 12]]="","",IF(Table1[[#This Row],[Effect 12]]="Dr.","Yes","No"))</f>
        <v/>
      </c>
      <c r="EF591" t="str">
        <f>IF(Table1[[#This Row],[Ledger 12]]="","",Table1[[#This Row],[Ledger 12]])</f>
        <v/>
      </c>
      <c r="EG591" t="str">
        <f>IF(Table1[[#This Row],[Ledger 12]]="","",IF(Table1[[#This Row],[Effect 12]]="Dr.",-Table1[[#This Row],[Amount 12]],Table1[[#This Row],[Amount 12]]))</f>
        <v/>
      </c>
      <c r="EJ591" t="str">
        <f>IF(Table1[[#This Row],[Ledger 13]]="","","No")</f>
        <v/>
      </c>
      <c r="EK591" t="str">
        <f>IF(Table1[[#This Row],[Ledger 13]]="","",IF(Table1[[#This Row],[Effect 13]]="Dr.","Yes","No"))</f>
        <v/>
      </c>
      <c r="EL591" t="str">
        <f>IF(Table1[[#This Row],[Ledger 13]]="","",Table1[[#This Row],[Ledger 13]])</f>
        <v/>
      </c>
      <c r="EM591" t="str">
        <f>IF(Table1[[#This Row],[Ledger 13]]="","",IF(Table1[[#This Row],[Effect 13]]="Dr.",-Table1[[#This Row],[Amount 13]],Table1[[#This Row],[Amount 13]]))</f>
        <v/>
      </c>
      <c r="EP591" t="str">
        <f>IF(Table1[[#This Row],[Ledger 14]]="","","No")</f>
        <v/>
      </c>
      <c r="EQ591" t="str">
        <f>IF(Table1[[#This Row],[Ledger 14]]="","",IF(Table1[[#This Row],[Effect 14]]="Dr.","Yes","No"))</f>
        <v/>
      </c>
      <c r="ER591" t="str">
        <f>IF(Table1[[#This Row],[Ledger 14]]="","",Table1[[#This Row],[Ledger 14]])</f>
        <v/>
      </c>
      <c r="ES591" t="str">
        <f>IF(Table1[[#This Row],[Ledger 14]]="","",IF(Table1[[#This Row],[Effect 14]]="Dr.",-Table1[[#This Row],[Amount 14]],Table1[[#This Row],[Amount 14]]))</f>
        <v/>
      </c>
      <c r="EV591" t="str">
        <f>IF(Table1[[#This Row],[Ledger 15]]="","","No")</f>
        <v/>
      </c>
      <c r="EW591" t="str">
        <f>IF(Table1[[#This Row],[Ledger 15]]="","",IF(Table1[[#This Row],[Effect 15]]="Dr.","Yes","No"))</f>
        <v/>
      </c>
      <c r="EX591" t="str">
        <f>IF(Table1[[#This Row],[Ledger 15]]="","",Table1[[#This Row],[Ledger 15]])</f>
        <v/>
      </c>
      <c r="EY591" t="str">
        <f>IF(Table1[[#This Row],[Ledger 15]]="","",IF(Table1[[#This Row],[Effect 15]]="Dr.",-Table1[[#This Row],[Amount 15]],Table1[[#This Row],[Amount 15]]))</f>
        <v/>
      </c>
      <c r="FD5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1">
        <f>IF(Table1[[#This Row],[Date]]="",0,IF(AND(Table1[[#This Row],[Date]]&gt;=$FE$2,Table1[[#This Row],[Date]]&lt;=$FE$3),0,1))</f>
        <v>0</v>
      </c>
      <c r="FF591">
        <f>IF(Table1[[#This Row],[Date]]="",0,IF(TYPE(VLOOKUP(Table1[[#This Row],[Voucher Type]],Table1[[#All],[Voucher Type Master]],1,FALSE))=16,1,0))</f>
        <v>0</v>
      </c>
      <c r="FG591">
        <f>IF(TYPE(IF(Table1[[#This Row],[Date]]="",0,IF(VLOOKUP(Table1[[#This Row],[Voucher Type]],$FY$5:$FZ$13,2,0)=Table1[[#This Row],[Effect 1]],0,1)))=16,1,0)</f>
        <v>0</v>
      </c>
      <c r="FH5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1">
        <f>IF(LEN(Table1[[#This Row],[Ledger 1]])&gt;0,IF(TYPE(VLOOKUP(Table1[[#This Row],[Ledger 1]],GZ:GZ,1,0))=16,1,0),0)</f>
        <v>0</v>
      </c>
      <c r="FJ591">
        <f>IF(LEN(Table1[[#This Row],[Ledger 2]])&gt;0,IF(TYPE(VLOOKUP(Table1[[#This Row],[Ledger 2]],GZ:GZ,1,0))=16,1,0),0)</f>
        <v>0</v>
      </c>
      <c r="FK591">
        <f>IF(LEN(Table1[[#This Row],[Ledger 3]])&gt;0,IF(TYPE(VLOOKUP(Table1[[#This Row],[Ledger 3]],GZ:GZ,1,0))=16,1,0),0)</f>
        <v>0</v>
      </c>
      <c r="FL591">
        <f>IF(LEN(Table1[[#This Row],[Ledger 4]])&gt;0,IF(TYPE(VLOOKUP(Table1[[#This Row],[Ledger 4]],GZ:GZ,1,0))=16,1,0),0)</f>
        <v>0</v>
      </c>
      <c r="FM591">
        <f>IF(LEN(Table1[[#This Row],[Ledger 5]])&gt;0,IF(TYPE(VLOOKUP(Table1[[#This Row],[Ledger 5]],GZ:GZ,1,0))=16,1,0),0)</f>
        <v>0</v>
      </c>
      <c r="FN591">
        <f>IF(LEN(Table1[[#This Row],[Ledger 6]])&gt;0,IF(TYPE(VLOOKUP(Table1[[#This Row],[Ledger 6]],$GZ:$GZ,1,0))=16,1,0),0)</f>
        <v>0</v>
      </c>
      <c r="FO591">
        <f>IF(LEN(Table1[[#This Row],[Ledger 7]])&gt;0,IF(TYPE(VLOOKUP(Table1[[#This Row],[Ledger 7]],$GZ:$GZ,1,0))=16,1,0),0)</f>
        <v>0</v>
      </c>
      <c r="FP591">
        <f>IF(LEN(Table1[[#This Row],[Ledger 8]])&gt;0,IF(TYPE(VLOOKUP(Table1[[#This Row],[Ledger 8]],$GZ:$GZ,1,0))=16,1,0),0)</f>
        <v>0</v>
      </c>
      <c r="FQ591">
        <f>IF(LEN(Table1[[#This Row],[Ledger 9]])&gt;0,IF(TYPE(VLOOKUP(Table1[[#This Row],[Ledger 9]],$GZ:$GZ,1,0))=16,1,0),0)</f>
        <v>0</v>
      </c>
      <c r="FR591">
        <f>IF(LEN(Table1[[#This Row],[Ledger 10]])&gt;0,IF(TYPE(VLOOKUP(Table1[[#This Row],[Ledger 10]],$GZ:$GZ,1,0))=16,1,0),0)</f>
        <v>0</v>
      </c>
      <c r="FS591">
        <f>IF(LEN(Table1[[#This Row],[Ledger 11]])&gt;0,IF(TYPE(VLOOKUP(Table1[[#This Row],[Ledger 11]],$GZ:$GZ,1,0))=16,1,0),0)</f>
        <v>0</v>
      </c>
      <c r="FT591">
        <f>IF(LEN(Table1[[#This Row],[Ledger 12]])&gt;0,IF(TYPE(VLOOKUP(Table1[[#This Row],[Ledger 12]],$GZ:$GZ,1,0))=16,1,0),0)</f>
        <v>0</v>
      </c>
      <c r="FU591">
        <f>IF(LEN(Table1[[#This Row],[Ledger 13]])&gt;0,IF(TYPE(VLOOKUP(Table1[[#This Row],[Ledger 13]],$GZ:$GZ,1,0))=16,1,0),0)</f>
        <v>0</v>
      </c>
      <c r="FV591">
        <f>IF(LEN(Table1[[#This Row],[Ledger 14]])&gt;0,IF(TYPE(VLOOKUP(Table1[[#This Row],[Ledger 14]],$GZ:$GZ,1,0))=16,1,0),0)</f>
        <v>0</v>
      </c>
      <c r="FW591">
        <f>IF(LEN(Table1[[#This Row],[Ledger 15]])&gt;0,IF(TYPE(VLOOKUP(Table1[[#This Row],[Ledger 15]],$GZ:$GZ,1,0))=16,1,0),0)</f>
        <v>0</v>
      </c>
    </row>
    <row r="592" spans="4:179" ht="33" customHeight="1" x14ac:dyDescent="0.45">
      <c r="D592" s="8">
        <f t="shared" si="18"/>
        <v>587</v>
      </c>
      <c r="E592" s="32"/>
      <c r="F592" s="34"/>
      <c r="G592" s="34"/>
      <c r="H592" s="34"/>
      <c r="I592" s="34"/>
      <c r="J592" s="38"/>
      <c r="K592" s="33"/>
      <c r="L592" s="36"/>
      <c r="M592" s="35"/>
      <c r="N592" s="34"/>
      <c r="O592" s="41"/>
      <c r="P592" s="35"/>
      <c r="Q592" s="34"/>
      <c r="R592" s="37"/>
      <c r="S592" s="35"/>
      <c r="T592" s="34"/>
      <c r="U592" s="37"/>
      <c r="V592" s="35"/>
      <c r="W592" s="34"/>
      <c r="X592" s="37"/>
      <c r="Y592" s="35"/>
      <c r="Z592" s="34"/>
      <c r="AA592" s="37"/>
      <c r="AB592" s="35"/>
      <c r="AC592" s="34"/>
      <c r="AD592" s="37"/>
      <c r="AE592" s="35"/>
      <c r="AF592" s="34"/>
      <c r="AG592" s="37"/>
      <c r="AH592" s="35"/>
      <c r="AI592" s="34"/>
      <c r="AJ592" s="37"/>
      <c r="AK592" s="35"/>
      <c r="AL592" s="34"/>
      <c r="AM592" s="37"/>
      <c r="AN592" s="35"/>
      <c r="AO592" s="34"/>
      <c r="AP592" s="37"/>
      <c r="AQ592" s="35"/>
      <c r="AR592" s="34"/>
      <c r="AS592" s="37"/>
      <c r="AT592" s="35"/>
      <c r="AU592" s="34"/>
      <c r="AV592" s="37"/>
      <c r="AW592" s="35"/>
      <c r="AX592" s="34"/>
      <c r="AY592" s="37"/>
      <c r="AZ592" s="35"/>
      <c r="BA592" s="34"/>
      <c r="BB592" s="37"/>
      <c r="BC5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2" s="7"/>
      <c r="BF592" t="str">
        <f>IF(Table1[[#This Row],[Date]]="","","&amp;lt;VOUCHER REMOTEID="&amp;""""&amp;$A$11&amp;$A$13&amp;ROW()&amp;""""&amp;" VCHTYPE="""&amp;F592&amp;""" ACTION="""&amp;"Create"&amp;"""&amp;gt;")</f>
        <v/>
      </c>
      <c r="BG592" t="str">
        <f>IF(Table1[[#This Row],[Date]]="","",TEXT(Table1[[#This Row],[Date]],"yyyymmdd"))</f>
        <v/>
      </c>
      <c r="BH592" t="str">
        <f>Table1[[#This Row],[Date2]]</f>
        <v/>
      </c>
      <c r="BI592" t="str">
        <f>IF(Table1[[#This Row],[Date]]="","",Table1[[#This Row],[Voucher Type]])</f>
        <v/>
      </c>
      <c r="BJ592" t="str">
        <f>IF(Table1[[#This Row],[Ref No / Invoice No]]="","",Table1[[#This Row],[Ref No / Invoice No]])</f>
        <v/>
      </c>
      <c r="BK592" t="str">
        <f>IF(Table1[[#This Row],[Voucher No]]="","",Table1[[#This Row],[Voucher No]])</f>
        <v/>
      </c>
      <c r="BL592" t="str">
        <f>IF(Table1[[#This Row],[Date]]="","",Table1[[#This Row],[Narration]])</f>
        <v/>
      </c>
      <c r="BM592" t="str">
        <f>IF(Table1[[#This Row],[Date]]="","",$A$11&amp;$A$13&amp;ROW())</f>
        <v/>
      </c>
      <c r="BN592" t="str">
        <f>IF(Table1[[#This Row],[Date]]="","",$A$13)</f>
        <v/>
      </c>
      <c r="BP592" t="str">
        <f>IF(Table1[[#This Row],[Ledger 1]]="","","No")</f>
        <v/>
      </c>
      <c r="BQ592" t="str">
        <f>IF(Table1[[#This Row],[Date]]="","",IF(Table1[[#This Row],[Effect 1]]="Dr.","Yes","No"))</f>
        <v/>
      </c>
      <c r="BR592" t="str">
        <f>IF(Table1[[#This Row],[Date]]="","",Table1[[#This Row],[Ledger 1]])</f>
        <v/>
      </c>
      <c r="BS592" t="str">
        <f>IF(Table1[[#This Row],[Date]]="","",IF(Table1[[#This Row],[Effect 1]]="Dr.",-Table1[[#This Row],[Amount 1]],Table1[[#This Row],[Amount 1]]))</f>
        <v/>
      </c>
      <c r="BV592" t="str">
        <f>IF(Table1[[#This Row],[Ledger 2]]="","","No")</f>
        <v/>
      </c>
      <c r="BW592" t="str">
        <f>IF(Table1[[#This Row],[Date]]="","",IF(Table1[[#This Row],[Effect 2]]="Dr.","Yes","No"))</f>
        <v/>
      </c>
      <c r="BX592" t="str">
        <f>IF(Table1[[#This Row],[Date]]="","",Table1[[#This Row],[Ledger 2]])</f>
        <v/>
      </c>
      <c r="BY592" t="str">
        <f>IF(Table1[[#This Row],[Date]]="","",IF(Table1[[#This Row],[Effect 2]]="Dr.",-Table1[[#This Row],[Amount 2]],Table1[[#This Row],[Amount 2]]))</f>
        <v/>
      </c>
      <c r="CB592" t="str">
        <f>IF(Table1[[#This Row],[Ledger 3]]="","","No")</f>
        <v/>
      </c>
      <c r="CC592" t="str">
        <f>IF(Table1[[#This Row],[Ledger 3]]="","",IF(Table1[[#This Row],[Effect 3]]="Dr.","Yes","No"))</f>
        <v/>
      </c>
      <c r="CD592" t="str">
        <f>IF(Table1[[#This Row],[Ledger 3]]="","",Table1[[#This Row],[Ledger 3]])</f>
        <v/>
      </c>
      <c r="CE592" t="str">
        <f>IF(Table1[[#This Row],[Ledger 3]]="","",IF(Table1[[#This Row],[Effect 3]]="Dr.",-Table1[[#This Row],[Amount 3]],Table1[[#This Row],[Amount 3]]))</f>
        <v/>
      </c>
      <c r="CH592" t="str">
        <f>IF(Table1[[#This Row],[Ledger 4]]="","","No")</f>
        <v/>
      </c>
      <c r="CI592" t="str">
        <f>IF(Table1[[#This Row],[Ledger 4]]="","",IF(Table1[[#This Row],[Effect 4]]="Dr.","Yes","No"))</f>
        <v/>
      </c>
      <c r="CJ592" t="str">
        <f>IF(Table1[[#This Row],[Ledger 4]]="","",Table1[[#This Row],[Ledger 4]])</f>
        <v/>
      </c>
      <c r="CK592" t="str">
        <f>IF(Table1[[#This Row],[Ledger 4]]="","",IF(Table1[[#This Row],[Effect 4]]="Dr.",-Table1[[#This Row],[Amount 4]],Table1[[#This Row],[Amount 4]]))</f>
        <v/>
      </c>
      <c r="CN592" t="str">
        <f>IF(Table1[[#This Row],[Ledger 5]]="","","No")</f>
        <v/>
      </c>
      <c r="CO592" t="str">
        <f>IF(Table1[[#This Row],[Ledger 5]]="","",IF(Table1[[#This Row],[Effect 5]]="Dr.","Yes","No"))</f>
        <v/>
      </c>
      <c r="CP592" t="str">
        <f>IF(Table1[[#This Row],[Ledger 5]]="","",Table1[[#This Row],[Ledger 5]])</f>
        <v/>
      </c>
      <c r="CQ592" t="str">
        <f>IF(Table1[[#This Row],[Ledger 5]]="","",IF(Table1[[#This Row],[Effect 5]]="Dr.",-Table1[[#This Row],[Amount 5]],Table1[[#This Row],[Amount 5]]))</f>
        <v/>
      </c>
      <c r="CT592" t="str">
        <f>IF(Table1[[#This Row],[Ledger 6]]="","","No")</f>
        <v/>
      </c>
      <c r="CU592" t="str">
        <f>IF(Table1[[#This Row],[Ledger 6]]="","",IF(Table1[[#This Row],[Effect 6]]="Dr.","Yes","No"))</f>
        <v/>
      </c>
      <c r="CV592" t="str">
        <f>IF(Table1[[#This Row],[Ledger 6]]="","",Table1[[#This Row],[Ledger 6]])</f>
        <v/>
      </c>
      <c r="CW592" t="str">
        <f>IF(Table1[[#This Row],[Ledger 6]]="","",IF(Table1[[#This Row],[Effect 6]]="Dr.",-Table1[[#This Row],[Amount 6]],Table1[[#This Row],[Amount 6]]))</f>
        <v/>
      </c>
      <c r="CZ592" t="str">
        <f>IF(Table1[[#This Row],[Ledger 7]]="","","No")</f>
        <v/>
      </c>
      <c r="DA592" t="str">
        <f>IF(Table1[[#This Row],[Ledger 7]]="","",IF(Table1[[#This Row],[Effect 7]]="Dr.","Yes","No"))</f>
        <v/>
      </c>
      <c r="DB592" t="str">
        <f>IF(Table1[[#This Row],[Ledger 7]]="","",Table1[[#This Row],[Ledger 7]])</f>
        <v/>
      </c>
      <c r="DC592" t="str">
        <f>IF(Table1[[#This Row],[Ledger 7]]="","",IF(Table1[[#This Row],[Effect 7]]="Dr.",-Table1[[#This Row],[Amount 7]],Table1[[#This Row],[Amount 7]]))</f>
        <v/>
      </c>
      <c r="DF592" t="str">
        <f>IF(Table1[[#This Row],[Ledger 8]]="","","No")</f>
        <v/>
      </c>
      <c r="DG592" t="str">
        <f>IF(Table1[[#This Row],[Ledger 8]]="","",IF(Table1[[#This Row],[Effect 8]]="Dr.","Yes","No"))</f>
        <v/>
      </c>
      <c r="DH592" t="str">
        <f>IF(Table1[[#This Row],[Ledger 8]]="","",Table1[[#This Row],[Ledger 8]])</f>
        <v/>
      </c>
      <c r="DI592" t="str">
        <f>IF(Table1[[#This Row],[Ledger 8]]="","",IF(Table1[[#This Row],[Effect 8]]="Dr.",-Table1[[#This Row],[Amount 8]],Table1[[#This Row],[Amount 8]]))</f>
        <v/>
      </c>
      <c r="DL592" t="str">
        <f>IF(Table1[[#This Row],[Ledger 9]]="","","No")</f>
        <v/>
      </c>
      <c r="DM592" t="str">
        <f>IF(Table1[[#This Row],[Ledger 9]]="","",IF(Table1[[#This Row],[Effect 9]]="Dr.","Yes","No"))</f>
        <v/>
      </c>
      <c r="DN592" t="str">
        <f>IF(Table1[[#This Row],[Ledger 9]]="","",Table1[[#This Row],[Ledger 9]])</f>
        <v/>
      </c>
      <c r="DO592" t="str">
        <f>IF(Table1[[#This Row],[Ledger 9]]="","",IF(Table1[[#This Row],[Effect 9]]="Dr.",-Table1[[#This Row],[Amount 9]],Table1[[#This Row],[Amount 9]]))</f>
        <v/>
      </c>
      <c r="DR592" t="str">
        <f>IF(Table1[[#This Row],[Ledger 10]]="","","No")</f>
        <v/>
      </c>
      <c r="DS592" t="str">
        <f>IF(Table1[[#This Row],[Ledger 10]]="","",IF(Table1[[#This Row],[Effect 10]]="Dr.","Yes","No"))</f>
        <v/>
      </c>
      <c r="DT592" t="str">
        <f>IF(Table1[[#This Row],[Ledger 10]]="","",Table1[[#This Row],[Ledger 10]])</f>
        <v/>
      </c>
      <c r="DU592" t="str">
        <f>IF(Table1[[#This Row],[Ledger 10]]="","",IF(Table1[[#This Row],[Effect 10]]="Dr.",-Table1[[#This Row],[Amount 10]],Table1[[#This Row],[Amount 10]]))</f>
        <v/>
      </c>
      <c r="DX592" t="str">
        <f>IF(Table1[[#This Row],[Ledger 11]]="","","No")</f>
        <v/>
      </c>
      <c r="DY592" t="str">
        <f>IF(Table1[[#This Row],[Ledger 11]]="","",IF(Table1[[#This Row],[Effect 11]]="Dr.","Yes","No"))</f>
        <v/>
      </c>
      <c r="DZ592" t="str">
        <f>IF(Table1[[#This Row],[Ledger 11]]="","",Table1[[#This Row],[Ledger 11]])</f>
        <v/>
      </c>
      <c r="EA592" t="str">
        <f>IF(Table1[[#This Row],[Ledger 11]]="","",IF(Table1[[#This Row],[Effect 11]]="Dr.",-Table1[[#This Row],[Amount 11]],Table1[[#This Row],[Amount 11]]))</f>
        <v/>
      </c>
      <c r="ED592" t="str">
        <f>IF(Table1[[#This Row],[Ledger 12]]="","","No")</f>
        <v/>
      </c>
      <c r="EE592" t="str">
        <f>IF(Table1[[#This Row],[Ledger 12]]="","",IF(Table1[[#This Row],[Effect 12]]="Dr.","Yes","No"))</f>
        <v/>
      </c>
      <c r="EF592" t="str">
        <f>IF(Table1[[#This Row],[Ledger 12]]="","",Table1[[#This Row],[Ledger 12]])</f>
        <v/>
      </c>
      <c r="EG592" t="str">
        <f>IF(Table1[[#This Row],[Ledger 12]]="","",IF(Table1[[#This Row],[Effect 12]]="Dr.",-Table1[[#This Row],[Amount 12]],Table1[[#This Row],[Amount 12]]))</f>
        <v/>
      </c>
      <c r="EJ592" t="str">
        <f>IF(Table1[[#This Row],[Ledger 13]]="","","No")</f>
        <v/>
      </c>
      <c r="EK592" t="str">
        <f>IF(Table1[[#This Row],[Ledger 13]]="","",IF(Table1[[#This Row],[Effect 13]]="Dr.","Yes","No"))</f>
        <v/>
      </c>
      <c r="EL592" t="str">
        <f>IF(Table1[[#This Row],[Ledger 13]]="","",Table1[[#This Row],[Ledger 13]])</f>
        <v/>
      </c>
      <c r="EM592" t="str">
        <f>IF(Table1[[#This Row],[Ledger 13]]="","",IF(Table1[[#This Row],[Effect 13]]="Dr.",-Table1[[#This Row],[Amount 13]],Table1[[#This Row],[Amount 13]]))</f>
        <v/>
      </c>
      <c r="EP592" t="str">
        <f>IF(Table1[[#This Row],[Ledger 14]]="","","No")</f>
        <v/>
      </c>
      <c r="EQ592" t="str">
        <f>IF(Table1[[#This Row],[Ledger 14]]="","",IF(Table1[[#This Row],[Effect 14]]="Dr.","Yes","No"))</f>
        <v/>
      </c>
      <c r="ER592" t="str">
        <f>IF(Table1[[#This Row],[Ledger 14]]="","",Table1[[#This Row],[Ledger 14]])</f>
        <v/>
      </c>
      <c r="ES592" t="str">
        <f>IF(Table1[[#This Row],[Ledger 14]]="","",IF(Table1[[#This Row],[Effect 14]]="Dr.",-Table1[[#This Row],[Amount 14]],Table1[[#This Row],[Amount 14]]))</f>
        <v/>
      </c>
      <c r="EV592" t="str">
        <f>IF(Table1[[#This Row],[Ledger 15]]="","","No")</f>
        <v/>
      </c>
      <c r="EW592" t="str">
        <f>IF(Table1[[#This Row],[Ledger 15]]="","",IF(Table1[[#This Row],[Effect 15]]="Dr.","Yes","No"))</f>
        <v/>
      </c>
      <c r="EX592" t="str">
        <f>IF(Table1[[#This Row],[Ledger 15]]="","",Table1[[#This Row],[Ledger 15]])</f>
        <v/>
      </c>
      <c r="EY592" t="str">
        <f>IF(Table1[[#This Row],[Ledger 15]]="","",IF(Table1[[#This Row],[Effect 15]]="Dr.",-Table1[[#This Row],[Amount 15]],Table1[[#This Row],[Amount 15]]))</f>
        <v/>
      </c>
      <c r="FD5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2">
        <f>IF(Table1[[#This Row],[Date]]="",0,IF(AND(Table1[[#This Row],[Date]]&gt;=$FE$2,Table1[[#This Row],[Date]]&lt;=$FE$3),0,1))</f>
        <v>0</v>
      </c>
      <c r="FF592">
        <f>IF(Table1[[#This Row],[Date]]="",0,IF(TYPE(VLOOKUP(Table1[[#This Row],[Voucher Type]],Table1[[#All],[Voucher Type Master]],1,FALSE))=16,1,0))</f>
        <v>0</v>
      </c>
      <c r="FG592">
        <f>IF(TYPE(IF(Table1[[#This Row],[Date]]="",0,IF(VLOOKUP(Table1[[#This Row],[Voucher Type]],$FY$5:$FZ$13,2,0)=Table1[[#This Row],[Effect 1]],0,1)))=16,1,0)</f>
        <v>0</v>
      </c>
      <c r="FH5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2">
        <f>IF(LEN(Table1[[#This Row],[Ledger 1]])&gt;0,IF(TYPE(VLOOKUP(Table1[[#This Row],[Ledger 1]],GZ:GZ,1,0))=16,1,0),0)</f>
        <v>0</v>
      </c>
      <c r="FJ592">
        <f>IF(LEN(Table1[[#This Row],[Ledger 2]])&gt;0,IF(TYPE(VLOOKUP(Table1[[#This Row],[Ledger 2]],GZ:GZ,1,0))=16,1,0),0)</f>
        <v>0</v>
      </c>
      <c r="FK592">
        <f>IF(LEN(Table1[[#This Row],[Ledger 3]])&gt;0,IF(TYPE(VLOOKUP(Table1[[#This Row],[Ledger 3]],GZ:GZ,1,0))=16,1,0),0)</f>
        <v>0</v>
      </c>
      <c r="FL592">
        <f>IF(LEN(Table1[[#This Row],[Ledger 4]])&gt;0,IF(TYPE(VLOOKUP(Table1[[#This Row],[Ledger 4]],GZ:GZ,1,0))=16,1,0),0)</f>
        <v>0</v>
      </c>
      <c r="FM592">
        <f>IF(LEN(Table1[[#This Row],[Ledger 5]])&gt;0,IF(TYPE(VLOOKUP(Table1[[#This Row],[Ledger 5]],GZ:GZ,1,0))=16,1,0),0)</f>
        <v>0</v>
      </c>
      <c r="FN592">
        <f>IF(LEN(Table1[[#This Row],[Ledger 6]])&gt;0,IF(TYPE(VLOOKUP(Table1[[#This Row],[Ledger 6]],$GZ:$GZ,1,0))=16,1,0),0)</f>
        <v>0</v>
      </c>
      <c r="FO592">
        <f>IF(LEN(Table1[[#This Row],[Ledger 7]])&gt;0,IF(TYPE(VLOOKUP(Table1[[#This Row],[Ledger 7]],$GZ:$GZ,1,0))=16,1,0),0)</f>
        <v>0</v>
      </c>
      <c r="FP592">
        <f>IF(LEN(Table1[[#This Row],[Ledger 8]])&gt;0,IF(TYPE(VLOOKUP(Table1[[#This Row],[Ledger 8]],$GZ:$GZ,1,0))=16,1,0),0)</f>
        <v>0</v>
      </c>
      <c r="FQ592">
        <f>IF(LEN(Table1[[#This Row],[Ledger 9]])&gt;0,IF(TYPE(VLOOKUP(Table1[[#This Row],[Ledger 9]],$GZ:$GZ,1,0))=16,1,0),0)</f>
        <v>0</v>
      </c>
      <c r="FR592">
        <f>IF(LEN(Table1[[#This Row],[Ledger 10]])&gt;0,IF(TYPE(VLOOKUP(Table1[[#This Row],[Ledger 10]],$GZ:$GZ,1,0))=16,1,0),0)</f>
        <v>0</v>
      </c>
      <c r="FS592">
        <f>IF(LEN(Table1[[#This Row],[Ledger 11]])&gt;0,IF(TYPE(VLOOKUP(Table1[[#This Row],[Ledger 11]],$GZ:$GZ,1,0))=16,1,0),0)</f>
        <v>0</v>
      </c>
      <c r="FT592">
        <f>IF(LEN(Table1[[#This Row],[Ledger 12]])&gt;0,IF(TYPE(VLOOKUP(Table1[[#This Row],[Ledger 12]],$GZ:$GZ,1,0))=16,1,0),0)</f>
        <v>0</v>
      </c>
      <c r="FU592">
        <f>IF(LEN(Table1[[#This Row],[Ledger 13]])&gt;0,IF(TYPE(VLOOKUP(Table1[[#This Row],[Ledger 13]],$GZ:$GZ,1,0))=16,1,0),0)</f>
        <v>0</v>
      </c>
      <c r="FV592">
        <f>IF(LEN(Table1[[#This Row],[Ledger 14]])&gt;0,IF(TYPE(VLOOKUP(Table1[[#This Row],[Ledger 14]],$GZ:$GZ,1,0))=16,1,0),0)</f>
        <v>0</v>
      </c>
      <c r="FW592">
        <f>IF(LEN(Table1[[#This Row],[Ledger 15]])&gt;0,IF(TYPE(VLOOKUP(Table1[[#This Row],[Ledger 15]],$GZ:$GZ,1,0))=16,1,0),0)</f>
        <v>0</v>
      </c>
    </row>
    <row r="593" spans="4:179" ht="33" customHeight="1" x14ac:dyDescent="0.45">
      <c r="D593" s="8">
        <f t="shared" si="18"/>
        <v>588</v>
      </c>
      <c r="E593" s="32"/>
      <c r="F593" s="34"/>
      <c r="G593" s="34"/>
      <c r="H593" s="34"/>
      <c r="I593" s="34"/>
      <c r="J593" s="38"/>
      <c r="K593" s="33"/>
      <c r="L593" s="36"/>
      <c r="M593" s="35"/>
      <c r="N593" s="34"/>
      <c r="O593" s="41"/>
      <c r="P593" s="35"/>
      <c r="Q593" s="34"/>
      <c r="R593" s="37"/>
      <c r="S593" s="35"/>
      <c r="T593" s="34"/>
      <c r="U593" s="37"/>
      <c r="V593" s="35"/>
      <c r="W593" s="34"/>
      <c r="X593" s="37"/>
      <c r="Y593" s="35"/>
      <c r="Z593" s="34"/>
      <c r="AA593" s="37"/>
      <c r="AB593" s="35"/>
      <c r="AC593" s="34"/>
      <c r="AD593" s="37"/>
      <c r="AE593" s="35"/>
      <c r="AF593" s="34"/>
      <c r="AG593" s="37"/>
      <c r="AH593" s="35"/>
      <c r="AI593" s="34"/>
      <c r="AJ593" s="37"/>
      <c r="AK593" s="35"/>
      <c r="AL593" s="34"/>
      <c r="AM593" s="37"/>
      <c r="AN593" s="35"/>
      <c r="AO593" s="34"/>
      <c r="AP593" s="37"/>
      <c r="AQ593" s="35"/>
      <c r="AR593" s="34"/>
      <c r="AS593" s="37"/>
      <c r="AT593" s="35"/>
      <c r="AU593" s="34"/>
      <c r="AV593" s="37"/>
      <c r="AW593" s="35"/>
      <c r="AX593" s="34"/>
      <c r="AY593" s="37"/>
      <c r="AZ593" s="35"/>
      <c r="BA593" s="34"/>
      <c r="BB593" s="37"/>
      <c r="BC5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3" s="7"/>
      <c r="BF593" t="str">
        <f>IF(Table1[[#This Row],[Date]]="","","&amp;lt;VOUCHER REMOTEID="&amp;""""&amp;$A$11&amp;$A$13&amp;ROW()&amp;""""&amp;" VCHTYPE="""&amp;F593&amp;""" ACTION="""&amp;"Create"&amp;"""&amp;gt;")</f>
        <v/>
      </c>
      <c r="BG593" t="str">
        <f>IF(Table1[[#This Row],[Date]]="","",TEXT(Table1[[#This Row],[Date]],"yyyymmdd"))</f>
        <v/>
      </c>
      <c r="BH593" t="str">
        <f>Table1[[#This Row],[Date2]]</f>
        <v/>
      </c>
      <c r="BI593" t="str">
        <f>IF(Table1[[#This Row],[Date]]="","",Table1[[#This Row],[Voucher Type]])</f>
        <v/>
      </c>
      <c r="BJ593" t="str">
        <f>IF(Table1[[#This Row],[Ref No / Invoice No]]="","",Table1[[#This Row],[Ref No / Invoice No]])</f>
        <v/>
      </c>
      <c r="BK593" t="str">
        <f>IF(Table1[[#This Row],[Voucher No]]="","",Table1[[#This Row],[Voucher No]])</f>
        <v/>
      </c>
      <c r="BL593" t="str">
        <f>IF(Table1[[#This Row],[Date]]="","",Table1[[#This Row],[Narration]])</f>
        <v/>
      </c>
      <c r="BM593" t="str">
        <f>IF(Table1[[#This Row],[Date]]="","",$A$11&amp;$A$13&amp;ROW())</f>
        <v/>
      </c>
      <c r="BN593" t="str">
        <f>IF(Table1[[#This Row],[Date]]="","",$A$13)</f>
        <v/>
      </c>
      <c r="BP593" t="str">
        <f>IF(Table1[[#This Row],[Ledger 1]]="","","No")</f>
        <v/>
      </c>
      <c r="BQ593" t="str">
        <f>IF(Table1[[#This Row],[Date]]="","",IF(Table1[[#This Row],[Effect 1]]="Dr.","Yes","No"))</f>
        <v/>
      </c>
      <c r="BR593" t="str">
        <f>IF(Table1[[#This Row],[Date]]="","",Table1[[#This Row],[Ledger 1]])</f>
        <v/>
      </c>
      <c r="BS593" t="str">
        <f>IF(Table1[[#This Row],[Date]]="","",IF(Table1[[#This Row],[Effect 1]]="Dr.",-Table1[[#This Row],[Amount 1]],Table1[[#This Row],[Amount 1]]))</f>
        <v/>
      </c>
      <c r="BV593" t="str">
        <f>IF(Table1[[#This Row],[Ledger 2]]="","","No")</f>
        <v/>
      </c>
      <c r="BW593" t="str">
        <f>IF(Table1[[#This Row],[Date]]="","",IF(Table1[[#This Row],[Effect 2]]="Dr.","Yes","No"))</f>
        <v/>
      </c>
      <c r="BX593" t="str">
        <f>IF(Table1[[#This Row],[Date]]="","",Table1[[#This Row],[Ledger 2]])</f>
        <v/>
      </c>
      <c r="BY593" t="str">
        <f>IF(Table1[[#This Row],[Date]]="","",IF(Table1[[#This Row],[Effect 2]]="Dr.",-Table1[[#This Row],[Amount 2]],Table1[[#This Row],[Amount 2]]))</f>
        <v/>
      </c>
      <c r="CB593" t="str">
        <f>IF(Table1[[#This Row],[Ledger 3]]="","","No")</f>
        <v/>
      </c>
      <c r="CC593" t="str">
        <f>IF(Table1[[#This Row],[Ledger 3]]="","",IF(Table1[[#This Row],[Effect 3]]="Dr.","Yes","No"))</f>
        <v/>
      </c>
      <c r="CD593" t="str">
        <f>IF(Table1[[#This Row],[Ledger 3]]="","",Table1[[#This Row],[Ledger 3]])</f>
        <v/>
      </c>
      <c r="CE593" t="str">
        <f>IF(Table1[[#This Row],[Ledger 3]]="","",IF(Table1[[#This Row],[Effect 3]]="Dr.",-Table1[[#This Row],[Amount 3]],Table1[[#This Row],[Amount 3]]))</f>
        <v/>
      </c>
      <c r="CH593" t="str">
        <f>IF(Table1[[#This Row],[Ledger 4]]="","","No")</f>
        <v/>
      </c>
      <c r="CI593" t="str">
        <f>IF(Table1[[#This Row],[Ledger 4]]="","",IF(Table1[[#This Row],[Effect 4]]="Dr.","Yes","No"))</f>
        <v/>
      </c>
      <c r="CJ593" t="str">
        <f>IF(Table1[[#This Row],[Ledger 4]]="","",Table1[[#This Row],[Ledger 4]])</f>
        <v/>
      </c>
      <c r="CK593" t="str">
        <f>IF(Table1[[#This Row],[Ledger 4]]="","",IF(Table1[[#This Row],[Effect 4]]="Dr.",-Table1[[#This Row],[Amount 4]],Table1[[#This Row],[Amount 4]]))</f>
        <v/>
      </c>
      <c r="CN593" t="str">
        <f>IF(Table1[[#This Row],[Ledger 5]]="","","No")</f>
        <v/>
      </c>
      <c r="CO593" t="str">
        <f>IF(Table1[[#This Row],[Ledger 5]]="","",IF(Table1[[#This Row],[Effect 5]]="Dr.","Yes","No"))</f>
        <v/>
      </c>
      <c r="CP593" t="str">
        <f>IF(Table1[[#This Row],[Ledger 5]]="","",Table1[[#This Row],[Ledger 5]])</f>
        <v/>
      </c>
      <c r="CQ593" t="str">
        <f>IF(Table1[[#This Row],[Ledger 5]]="","",IF(Table1[[#This Row],[Effect 5]]="Dr.",-Table1[[#This Row],[Amount 5]],Table1[[#This Row],[Amount 5]]))</f>
        <v/>
      </c>
      <c r="CT593" t="str">
        <f>IF(Table1[[#This Row],[Ledger 6]]="","","No")</f>
        <v/>
      </c>
      <c r="CU593" t="str">
        <f>IF(Table1[[#This Row],[Ledger 6]]="","",IF(Table1[[#This Row],[Effect 6]]="Dr.","Yes","No"))</f>
        <v/>
      </c>
      <c r="CV593" t="str">
        <f>IF(Table1[[#This Row],[Ledger 6]]="","",Table1[[#This Row],[Ledger 6]])</f>
        <v/>
      </c>
      <c r="CW593" t="str">
        <f>IF(Table1[[#This Row],[Ledger 6]]="","",IF(Table1[[#This Row],[Effect 6]]="Dr.",-Table1[[#This Row],[Amount 6]],Table1[[#This Row],[Amount 6]]))</f>
        <v/>
      </c>
      <c r="CZ593" t="str">
        <f>IF(Table1[[#This Row],[Ledger 7]]="","","No")</f>
        <v/>
      </c>
      <c r="DA593" t="str">
        <f>IF(Table1[[#This Row],[Ledger 7]]="","",IF(Table1[[#This Row],[Effect 7]]="Dr.","Yes","No"))</f>
        <v/>
      </c>
      <c r="DB593" t="str">
        <f>IF(Table1[[#This Row],[Ledger 7]]="","",Table1[[#This Row],[Ledger 7]])</f>
        <v/>
      </c>
      <c r="DC593" t="str">
        <f>IF(Table1[[#This Row],[Ledger 7]]="","",IF(Table1[[#This Row],[Effect 7]]="Dr.",-Table1[[#This Row],[Amount 7]],Table1[[#This Row],[Amount 7]]))</f>
        <v/>
      </c>
      <c r="DF593" t="str">
        <f>IF(Table1[[#This Row],[Ledger 8]]="","","No")</f>
        <v/>
      </c>
      <c r="DG593" t="str">
        <f>IF(Table1[[#This Row],[Ledger 8]]="","",IF(Table1[[#This Row],[Effect 8]]="Dr.","Yes","No"))</f>
        <v/>
      </c>
      <c r="DH593" t="str">
        <f>IF(Table1[[#This Row],[Ledger 8]]="","",Table1[[#This Row],[Ledger 8]])</f>
        <v/>
      </c>
      <c r="DI593" t="str">
        <f>IF(Table1[[#This Row],[Ledger 8]]="","",IF(Table1[[#This Row],[Effect 8]]="Dr.",-Table1[[#This Row],[Amount 8]],Table1[[#This Row],[Amount 8]]))</f>
        <v/>
      </c>
      <c r="DL593" t="str">
        <f>IF(Table1[[#This Row],[Ledger 9]]="","","No")</f>
        <v/>
      </c>
      <c r="DM593" t="str">
        <f>IF(Table1[[#This Row],[Ledger 9]]="","",IF(Table1[[#This Row],[Effect 9]]="Dr.","Yes","No"))</f>
        <v/>
      </c>
      <c r="DN593" t="str">
        <f>IF(Table1[[#This Row],[Ledger 9]]="","",Table1[[#This Row],[Ledger 9]])</f>
        <v/>
      </c>
      <c r="DO593" t="str">
        <f>IF(Table1[[#This Row],[Ledger 9]]="","",IF(Table1[[#This Row],[Effect 9]]="Dr.",-Table1[[#This Row],[Amount 9]],Table1[[#This Row],[Amount 9]]))</f>
        <v/>
      </c>
      <c r="DR593" t="str">
        <f>IF(Table1[[#This Row],[Ledger 10]]="","","No")</f>
        <v/>
      </c>
      <c r="DS593" t="str">
        <f>IF(Table1[[#This Row],[Ledger 10]]="","",IF(Table1[[#This Row],[Effect 10]]="Dr.","Yes","No"))</f>
        <v/>
      </c>
      <c r="DT593" t="str">
        <f>IF(Table1[[#This Row],[Ledger 10]]="","",Table1[[#This Row],[Ledger 10]])</f>
        <v/>
      </c>
      <c r="DU593" t="str">
        <f>IF(Table1[[#This Row],[Ledger 10]]="","",IF(Table1[[#This Row],[Effect 10]]="Dr.",-Table1[[#This Row],[Amount 10]],Table1[[#This Row],[Amount 10]]))</f>
        <v/>
      </c>
      <c r="DX593" t="str">
        <f>IF(Table1[[#This Row],[Ledger 11]]="","","No")</f>
        <v/>
      </c>
      <c r="DY593" t="str">
        <f>IF(Table1[[#This Row],[Ledger 11]]="","",IF(Table1[[#This Row],[Effect 11]]="Dr.","Yes","No"))</f>
        <v/>
      </c>
      <c r="DZ593" t="str">
        <f>IF(Table1[[#This Row],[Ledger 11]]="","",Table1[[#This Row],[Ledger 11]])</f>
        <v/>
      </c>
      <c r="EA593" t="str">
        <f>IF(Table1[[#This Row],[Ledger 11]]="","",IF(Table1[[#This Row],[Effect 11]]="Dr.",-Table1[[#This Row],[Amount 11]],Table1[[#This Row],[Amount 11]]))</f>
        <v/>
      </c>
      <c r="ED593" t="str">
        <f>IF(Table1[[#This Row],[Ledger 12]]="","","No")</f>
        <v/>
      </c>
      <c r="EE593" t="str">
        <f>IF(Table1[[#This Row],[Ledger 12]]="","",IF(Table1[[#This Row],[Effect 12]]="Dr.","Yes","No"))</f>
        <v/>
      </c>
      <c r="EF593" t="str">
        <f>IF(Table1[[#This Row],[Ledger 12]]="","",Table1[[#This Row],[Ledger 12]])</f>
        <v/>
      </c>
      <c r="EG593" t="str">
        <f>IF(Table1[[#This Row],[Ledger 12]]="","",IF(Table1[[#This Row],[Effect 12]]="Dr.",-Table1[[#This Row],[Amount 12]],Table1[[#This Row],[Amount 12]]))</f>
        <v/>
      </c>
      <c r="EJ593" t="str">
        <f>IF(Table1[[#This Row],[Ledger 13]]="","","No")</f>
        <v/>
      </c>
      <c r="EK593" t="str">
        <f>IF(Table1[[#This Row],[Ledger 13]]="","",IF(Table1[[#This Row],[Effect 13]]="Dr.","Yes","No"))</f>
        <v/>
      </c>
      <c r="EL593" t="str">
        <f>IF(Table1[[#This Row],[Ledger 13]]="","",Table1[[#This Row],[Ledger 13]])</f>
        <v/>
      </c>
      <c r="EM593" t="str">
        <f>IF(Table1[[#This Row],[Ledger 13]]="","",IF(Table1[[#This Row],[Effect 13]]="Dr.",-Table1[[#This Row],[Amount 13]],Table1[[#This Row],[Amount 13]]))</f>
        <v/>
      </c>
      <c r="EP593" t="str">
        <f>IF(Table1[[#This Row],[Ledger 14]]="","","No")</f>
        <v/>
      </c>
      <c r="EQ593" t="str">
        <f>IF(Table1[[#This Row],[Ledger 14]]="","",IF(Table1[[#This Row],[Effect 14]]="Dr.","Yes","No"))</f>
        <v/>
      </c>
      <c r="ER593" t="str">
        <f>IF(Table1[[#This Row],[Ledger 14]]="","",Table1[[#This Row],[Ledger 14]])</f>
        <v/>
      </c>
      <c r="ES593" t="str">
        <f>IF(Table1[[#This Row],[Ledger 14]]="","",IF(Table1[[#This Row],[Effect 14]]="Dr.",-Table1[[#This Row],[Amount 14]],Table1[[#This Row],[Amount 14]]))</f>
        <v/>
      </c>
      <c r="EV593" t="str">
        <f>IF(Table1[[#This Row],[Ledger 15]]="","","No")</f>
        <v/>
      </c>
      <c r="EW593" t="str">
        <f>IF(Table1[[#This Row],[Ledger 15]]="","",IF(Table1[[#This Row],[Effect 15]]="Dr.","Yes","No"))</f>
        <v/>
      </c>
      <c r="EX593" t="str">
        <f>IF(Table1[[#This Row],[Ledger 15]]="","",Table1[[#This Row],[Ledger 15]])</f>
        <v/>
      </c>
      <c r="EY593" t="str">
        <f>IF(Table1[[#This Row],[Ledger 15]]="","",IF(Table1[[#This Row],[Effect 15]]="Dr.",-Table1[[#This Row],[Amount 15]],Table1[[#This Row],[Amount 15]]))</f>
        <v/>
      </c>
      <c r="FD5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3">
        <f>IF(Table1[[#This Row],[Date]]="",0,IF(AND(Table1[[#This Row],[Date]]&gt;=$FE$2,Table1[[#This Row],[Date]]&lt;=$FE$3),0,1))</f>
        <v>0</v>
      </c>
      <c r="FF593">
        <f>IF(Table1[[#This Row],[Date]]="",0,IF(TYPE(VLOOKUP(Table1[[#This Row],[Voucher Type]],Table1[[#All],[Voucher Type Master]],1,FALSE))=16,1,0))</f>
        <v>0</v>
      </c>
      <c r="FG593">
        <f>IF(TYPE(IF(Table1[[#This Row],[Date]]="",0,IF(VLOOKUP(Table1[[#This Row],[Voucher Type]],$FY$5:$FZ$13,2,0)=Table1[[#This Row],[Effect 1]],0,1)))=16,1,0)</f>
        <v>0</v>
      </c>
      <c r="FH5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3">
        <f>IF(LEN(Table1[[#This Row],[Ledger 1]])&gt;0,IF(TYPE(VLOOKUP(Table1[[#This Row],[Ledger 1]],GZ:GZ,1,0))=16,1,0),0)</f>
        <v>0</v>
      </c>
      <c r="FJ593">
        <f>IF(LEN(Table1[[#This Row],[Ledger 2]])&gt;0,IF(TYPE(VLOOKUP(Table1[[#This Row],[Ledger 2]],GZ:GZ,1,0))=16,1,0),0)</f>
        <v>0</v>
      </c>
      <c r="FK593">
        <f>IF(LEN(Table1[[#This Row],[Ledger 3]])&gt;0,IF(TYPE(VLOOKUP(Table1[[#This Row],[Ledger 3]],GZ:GZ,1,0))=16,1,0),0)</f>
        <v>0</v>
      </c>
      <c r="FL593">
        <f>IF(LEN(Table1[[#This Row],[Ledger 4]])&gt;0,IF(TYPE(VLOOKUP(Table1[[#This Row],[Ledger 4]],GZ:GZ,1,0))=16,1,0),0)</f>
        <v>0</v>
      </c>
      <c r="FM593">
        <f>IF(LEN(Table1[[#This Row],[Ledger 5]])&gt;0,IF(TYPE(VLOOKUP(Table1[[#This Row],[Ledger 5]],GZ:GZ,1,0))=16,1,0),0)</f>
        <v>0</v>
      </c>
      <c r="FN593">
        <f>IF(LEN(Table1[[#This Row],[Ledger 6]])&gt;0,IF(TYPE(VLOOKUP(Table1[[#This Row],[Ledger 6]],$GZ:$GZ,1,0))=16,1,0),0)</f>
        <v>0</v>
      </c>
      <c r="FO593">
        <f>IF(LEN(Table1[[#This Row],[Ledger 7]])&gt;0,IF(TYPE(VLOOKUP(Table1[[#This Row],[Ledger 7]],$GZ:$GZ,1,0))=16,1,0),0)</f>
        <v>0</v>
      </c>
      <c r="FP593">
        <f>IF(LEN(Table1[[#This Row],[Ledger 8]])&gt;0,IF(TYPE(VLOOKUP(Table1[[#This Row],[Ledger 8]],$GZ:$GZ,1,0))=16,1,0),0)</f>
        <v>0</v>
      </c>
      <c r="FQ593">
        <f>IF(LEN(Table1[[#This Row],[Ledger 9]])&gt;0,IF(TYPE(VLOOKUP(Table1[[#This Row],[Ledger 9]],$GZ:$GZ,1,0))=16,1,0),0)</f>
        <v>0</v>
      </c>
      <c r="FR593">
        <f>IF(LEN(Table1[[#This Row],[Ledger 10]])&gt;0,IF(TYPE(VLOOKUP(Table1[[#This Row],[Ledger 10]],$GZ:$GZ,1,0))=16,1,0),0)</f>
        <v>0</v>
      </c>
      <c r="FS593">
        <f>IF(LEN(Table1[[#This Row],[Ledger 11]])&gt;0,IF(TYPE(VLOOKUP(Table1[[#This Row],[Ledger 11]],$GZ:$GZ,1,0))=16,1,0),0)</f>
        <v>0</v>
      </c>
      <c r="FT593">
        <f>IF(LEN(Table1[[#This Row],[Ledger 12]])&gt;0,IF(TYPE(VLOOKUP(Table1[[#This Row],[Ledger 12]],$GZ:$GZ,1,0))=16,1,0),0)</f>
        <v>0</v>
      </c>
      <c r="FU593">
        <f>IF(LEN(Table1[[#This Row],[Ledger 13]])&gt;0,IF(TYPE(VLOOKUP(Table1[[#This Row],[Ledger 13]],$GZ:$GZ,1,0))=16,1,0),0)</f>
        <v>0</v>
      </c>
      <c r="FV593">
        <f>IF(LEN(Table1[[#This Row],[Ledger 14]])&gt;0,IF(TYPE(VLOOKUP(Table1[[#This Row],[Ledger 14]],$GZ:$GZ,1,0))=16,1,0),0)</f>
        <v>0</v>
      </c>
      <c r="FW593">
        <f>IF(LEN(Table1[[#This Row],[Ledger 15]])&gt;0,IF(TYPE(VLOOKUP(Table1[[#This Row],[Ledger 15]],$GZ:$GZ,1,0))=16,1,0),0)</f>
        <v>0</v>
      </c>
    </row>
    <row r="594" spans="4:179" ht="33" customHeight="1" x14ac:dyDescent="0.45">
      <c r="D594" s="8">
        <f t="shared" si="18"/>
        <v>589</v>
      </c>
      <c r="E594" s="32"/>
      <c r="F594" s="34"/>
      <c r="G594" s="34"/>
      <c r="H594" s="34"/>
      <c r="I594" s="34"/>
      <c r="J594" s="38"/>
      <c r="K594" s="33"/>
      <c r="L594" s="36"/>
      <c r="M594" s="35"/>
      <c r="N594" s="34"/>
      <c r="O594" s="41"/>
      <c r="P594" s="35"/>
      <c r="Q594" s="34"/>
      <c r="R594" s="37"/>
      <c r="S594" s="35"/>
      <c r="T594" s="34"/>
      <c r="U594" s="37"/>
      <c r="V594" s="35"/>
      <c r="W594" s="34"/>
      <c r="X594" s="37"/>
      <c r="Y594" s="35"/>
      <c r="Z594" s="34"/>
      <c r="AA594" s="37"/>
      <c r="AB594" s="35"/>
      <c r="AC594" s="34"/>
      <c r="AD594" s="37"/>
      <c r="AE594" s="35"/>
      <c r="AF594" s="34"/>
      <c r="AG594" s="37"/>
      <c r="AH594" s="35"/>
      <c r="AI594" s="34"/>
      <c r="AJ594" s="37"/>
      <c r="AK594" s="35"/>
      <c r="AL594" s="34"/>
      <c r="AM594" s="37"/>
      <c r="AN594" s="35"/>
      <c r="AO594" s="34"/>
      <c r="AP594" s="37"/>
      <c r="AQ594" s="35"/>
      <c r="AR594" s="34"/>
      <c r="AS594" s="37"/>
      <c r="AT594" s="35"/>
      <c r="AU594" s="34"/>
      <c r="AV594" s="37"/>
      <c r="AW594" s="35"/>
      <c r="AX594" s="34"/>
      <c r="AY594" s="37"/>
      <c r="AZ594" s="35"/>
      <c r="BA594" s="34"/>
      <c r="BB594" s="37"/>
      <c r="BC5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4" s="7"/>
      <c r="BF594" t="str">
        <f>IF(Table1[[#This Row],[Date]]="","","&amp;lt;VOUCHER REMOTEID="&amp;""""&amp;$A$11&amp;$A$13&amp;ROW()&amp;""""&amp;" VCHTYPE="""&amp;F594&amp;""" ACTION="""&amp;"Create"&amp;"""&amp;gt;")</f>
        <v/>
      </c>
      <c r="BG594" t="str">
        <f>IF(Table1[[#This Row],[Date]]="","",TEXT(Table1[[#This Row],[Date]],"yyyymmdd"))</f>
        <v/>
      </c>
      <c r="BH594" t="str">
        <f>Table1[[#This Row],[Date2]]</f>
        <v/>
      </c>
      <c r="BI594" t="str">
        <f>IF(Table1[[#This Row],[Date]]="","",Table1[[#This Row],[Voucher Type]])</f>
        <v/>
      </c>
      <c r="BJ594" t="str">
        <f>IF(Table1[[#This Row],[Ref No / Invoice No]]="","",Table1[[#This Row],[Ref No / Invoice No]])</f>
        <v/>
      </c>
      <c r="BK594" t="str">
        <f>IF(Table1[[#This Row],[Voucher No]]="","",Table1[[#This Row],[Voucher No]])</f>
        <v/>
      </c>
      <c r="BL594" t="str">
        <f>IF(Table1[[#This Row],[Date]]="","",Table1[[#This Row],[Narration]])</f>
        <v/>
      </c>
      <c r="BM594" t="str">
        <f>IF(Table1[[#This Row],[Date]]="","",$A$11&amp;$A$13&amp;ROW())</f>
        <v/>
      </c>
      <c r="BN594" t="str">
        <f>IF(Table1[[#This Row],[Date]]="","",$A$13)</f>
        <v/>
      </c>
      <c r="BP594" t="str">
        <f>IF(Table1[[#This Row],[Ledger 1]]="","","No")</f>
        <v/>
      </c>
      <c r="BQ594" t="str">
        <f>IF(Table1[[#This Row],[Date]]="","",IF(Table1[[#This Row],[Effect 1]]="Dr.","Yes","No"))</f>
        <v/>
      </c>
      <c r="BR594" t="str">
        <f>IF(Table1[[#This Row],[Date]]="","",Table1[[#This Row],[Ledger 1]])</f>
        <v/>
      </c>
      <c r="BS594" t="str">
        <f>IF(Table1[[#This Row],[Date]]="","",IF(Table1[[#This Row],[Effect 1]]="Dr.",-Table1[[#This Row],[Amount 1]],Table1[[#This Row],[Amount 1]]))</f>
        <v/>
      </c>
      <c r="BV594" t="str">
        <f>IF(Table1[[#This Row],[Ledger 2]]="","","No")</f>
        <v/>
      </c>
      <c r="BW594" t="str">
        <f>IF(Table1[[#This Row],[Date]]="","",IF(Table1[[#This Row],[Effect 2]]="Dr.","Yes","No"))</f>
        <v/>
      </c>
      <c r="BX594" t="str">
        <f>IF(Table1[[#This Row],[Date]]="","",Table1[[#This Row],[Ledger 2]])</f>
        <v/>
      </c>
      <c r="BY594" t="str">
        <f>IF(Table1[[#This Row],[Date]]="","",IF(Table1[[#This Row],[Effect 2]]="Dr.",-Table1[[#This Row],[Amount 2]],Table1[[#This Row],[Amount 2]]))</f>
        <v/>
      </c>
      <c r="CB594" t="str">
        <f>IF(Table1[[#This Row],[Ledger 3]]="","","No")</f>
        <v/>
      </c>
      <c r="CC594" t="str">
        <f>IF(Table1[[#This Row],[Ledger 3]]="","",IF(Table1[[#This Row],[Effect 3]]="Dr.","Yes","No"))</f>
        <v/>
      </c>
      <c r="CD594" t="str">
        <f>IF(Table1[[#This Row],[Ledger 3]]="","",Table1[[#This Row],[Ledger 3]])</f>
        <v/>
      </c>
      <c r="CE594" t="str">
        <f>IF(Table1[[#This Row],[Ledger 3]]="","",IF(Table1[[#This Row],[Effect 3]]="Dr.",-Table1[[#This Row],[Amount 3]],Table1[[#This Row],[Amount 3]]))</f>
        <v/>
      </c>
      <c r="CH594" t="str">
        <f>IF(Table1[[#This Row],[Ledger 4]]="","","No")</f>
        <v/>
      </c>
      <c r="CI594" t="str">
        <f>IF(Table1[[#This Row],[Ledger 4]]="","",IF(Table1[[#This Row],[Effect 4]]="Dr.","Yes","No"))</f>
        <v/>
      </c>
      <c r="CJ594" t="str">
        <f>IF(Table1[[#This Row],[Ledger 4]]="","",Table1[[#This Row],[Ledger 4]])</f>
        <v/>
      </c>
      <c r="CK594" t="str">
        <f>IF(Table1[[#This Row],[Ledger 4]]="","",IF(Table1[[#This Row],[Effect 4]]="Dr.",-Table1[[#This Row],[Amount 4]],Table1[[#This Row],[Amount 4]]))</f>
        <v/>
      </c>
      <c r="CN594" t="str">
        <f>IF(Table1[[#This Row],[Ledger 5]]="","","No")</f>
        <v/>
      </c>
      <c r="CO594" t="str">
        <f>IF(Table1[[#This Row],[Ledger 5]]="","",IF(Table1[[#This Row],[Effect 5]]="Dr.","Yes","No"))</f>
        <v/>
      </c>
      <c r="CP594" t="str">
        <f>IF(Table1[[#This Row],[Ledger 5]]="","",Table1[[#This Row],[Ledger 5]])</f>
        <v/>
      </c>
      <c r="CQ594" t="str">
        <f>IF(Table1[[#This Row],[Ledger 5]]="","",IF(Table1[[#This Row],[Effect 5]]="Dr.",-Table1[[#This Row],[Amount 5]],Table1[[#This Row],[Amount 5]]))</f>
        <v/>
      </c>
      <c r="CT594" t="str">
        <f>IF(Table1[[#This Row],[Ledger 6]]="","","No")</f>
        <v/>
      </c>
      <c r="CU594" t="str">
        <f>IF(Table1[[#This Row],[Ledger 6]]="","",IF(Table1[[#This Row],[Effect 6]]="Dr.","Yes","No"))</f>
        <v/>
      </c>
      <c r="CV594" t="str">
        <f>IF(Table1[[#This Row],[Ledger 6]]="","",Table1[[#This Row],[Ledger 6]])</f>
        <v/>
      </c>
      <c r="CW594" t="str">
        <f>IF(Table1[[#This Row],[Ledger 6]]="","",IF(Table1[[#This Row],[Effect 6]]="Dr.",-Table1[[#This Row],[Amount 6]],Table1[[#This Row],[Amount 6]]))</f>
        <v/>
      </c>
      <c r="CZ594" t="str">
        <f>IF(Table1[[#This Row],[Ledger 7]]="","","No")</f>
        <v/>
      </c>
      <c r="DA594" t="str">
        <f>IF(Table1[[#This Row],[Ledger 7]]="","",IF(Table1[[#This Row],[Effect 7]]="Dr.","Yes","No"))</f>
        <v/>
      </c>
      <c r="DB594" t="str">
        <f>IF(Table1[[#This Row],[Ledger 7]]="","",Table1[[#This Row],[Ledger 7]])</f>
        <v/>
      </c>
      <c r="DC594" t="str">
        <f>IF(Table1[[#This Row],[Ledger 7]]="","",IF(Table1[[#This Row],[Effect 7]]="Dr.",-Table1[[#This Row],[Amount 7]],Table1[[#This Row],[Amount 7]]))</f>
        <v/>
      </c>
      <c r="DF594" t="str">
        <f>IF(Table1[[#This Row],[Ledger 8]]="","","No")</f>
        <v/>
      </c>
      <c r="DG594" t="str">
        <f>IF(Table1[[#This Row],[Ledger 8]]="","",IF(Table1[[#This Row],[Effect 8]]="Dr.","Yes","No"))</f>
        <v/>
      </c>
      <c r="DH594" t="str">
        <f>IF(Table1[[#This Row],[Ledger 8]]="","",Table1[[#This Row],[Ledger 8]])</f>
        <v/>
      </c>
      <c r="DI594" t="str">
        <f>IF(Table1[[#This Row],[Ledger 8]]="","",IF(Table1[[#This Row],[Effect 8]]="Dr.",-Table1[[#This Row],[Amount 8]],Table1[[#This Row],[Amount 8]]))</f>
        <v/>
      </c>
      <c r="DL594" t="str">
        <f>IF(Table1[[#This Row],[Ledger 9]]="","","No")</f>
        <v/>
      </c>
      <c r="DM594" t="str">
        <f>IF(Table1[[#This Row],[Ledger 9]]="","",IF(Table1[[#This Row],[Effect 9]]="Dr.","Yes","No"))</f>
        <v/>
      </c>
      <c r="DN594" t="str">
        <f>IF(Table1[[#This Row],[Ledger 9]]="","",Table1[[#This Row],[Ledger 9]])</f>
        <v/>
      </c>
      <c r="DO594" t="str">
        <f>IF(Table1[[#This Row],[Ledger 9]]="","",IF(Table1[[#This Row],[Effect 9]]="Dr.",-Table1[[#This Row],[Amount 9]],Table1[[#This Row],[Amount 9]]))</f>
        <v/>
      </c>
      <c r="DR594" t="str">
        <f>IF(Table1[[#This Row],[Ledger 10]]="","","No")</f>
        <v/>
      </c>
      <c r="DS594" t="str">
        <f>IF(Table1[[#This Row],[Ledger 10]]="","",IF(Table1[[#This Row],[Effect 10]]="Dr.","Yes","No"))</f>
        <v/>
      </c>
      <c r="DT594" t="str">
        <f>IF(Table1[[#This Row],[Ledger 10]]="","",Table1[[#This Row],[Ledger 10]])</f>
        <v/>
      </c>
      <c r="DU594" t="str">
        <f>IF(Table1[[#This Row],[Ledger 10]]="","",IF(Table1[[#This Row],[Effect 10]]="Dr.",-Table1[[#This Row],[Amount 10]],Table1[[#This Row],[Amount 10]]))</f>
        <v/>
      </c>
      <c r="DX594" t="str">
        <f>IF(Table1[[#This Row],[Ledger 11]]="","","No")</f>
        <v/>
      </c>
      <c r="DY594" t="str">
        <f>IF(Table1[[#This Row],[Ledger 11]]="","",IF(Table1[[#This Row],[Effect 11]]="Dr.","Yes","No"))</f>
        <v/>
      </c>
      <c r="DZ594" t="str">
        <f>IF(Table1[[#This Row],[Ledger 11]]="","",Table1[[#This Row],[Ledger 11]])</f>
        <v/>
      </c>
      <c r="EA594" t="str">
        <f>IF(Table1[[#This Row],[Ledger 11]]="","",IF(Table1[[#This Row],[Effect 11]]="Dr.",-Table1[[#This Row],[Amount 11]],Table1[[#This Row],[Amount 11]]))</f>
        <v/>
      </c>
      <c r="ED594" t="str">
        <f>IF(Table1[[#This Row],[Ledger 12]]="","","No")</f>
        <v/>
      </c>
      <c r="EE594" t="str">
        <f>IF(Table1[[#This Row],[Ledger 12]]="","",IF(Table1[[#This Row],[Effect 12]]="Dr.","Yes","No"))</f>
        <v/>
      </c>
      <c r="EF594" t="str">
        <f>IF(Table1[[#This Row],[Ledger 12]]="","",Table1[[#This Row],[Ledger 12]])</f>
        <v/>
      </c>
      <c r="EG594" t="str">
        <f>IF(Table1[[#This Row],[Ledger 12]]="","",IF(Table1[[#This Row],[Effect 12]]="Dr.",-Table1[[#This Row],[Amount 12]],Table1[[#This Row],[Amount 12]]))</f>
        <v/>
      </c>
      <c r="EJ594" t="str">
        <f>IF(Table1[[#This Row],[Ledger 13]]="","","No")</f>
        <v/>
      </c>
      <c r="EK594" t="str">
        <f>IF(Table1[[#This Row],[Ledger 13]]="","",IF(Table1[[#This Row],[Effect 13]]="Dr.","Yes","No"))</f>
        <v/>
      </c>
      <c r="EL594" t="str">
        <f>IF(Table1[[#This Row],[Ledger 13]]="","",Table1[[#This Row],[Ledger 13]])</f>
        <v/>
      </c>
      <c r="EM594" t="str">
        <f>IF(Table1[[#This Row],[Ledger 13]]="","",IF(Table1[[#This Row],[Effect 13]]="Dr.",-Table1[[#This Row],[Amount 13]],Table1[[#This Row],[Amount 13]]))</f>
        <v/>
      </c>
      <c r="EP594" t="str">
        <f>IF(Table1[[#This Row],[Ledger 14]]="","","No")</f>
        <v/>
      </c>
      <c r="EQ594" t="str">
        <f>IF(Table1[[#This Row],[Ledger 14]]="","",IF(Table1[[#This Row],[Effect 14]]="Dr.","Yes","No"))</f>
        <v/>
      </c>
      <c r="ER594" t="str">
        <f>IF(Table1[[#This Row],[Ledger 14]]="","",Table1[[#This Row],[Ledger 14]])</f>
        <v/>
      </c>
      <c r="ES594" t="str">
        <f>IF(Table1[[#This Row],[Ledger 14]]="","",IF(Table1[[#This Row],[Effect 14]]="Dr.",-Table1[[#This Row],[Amount 14]],Table1[[#This Row],[Amount 14]]))</f>
        <v/>
      </c>
      <c r="EV594" t="str">
        <f>IF(Table1[[#This Row],[Ledger 15]]="","","No")</f>
        <v/>
      </c>
      <c r="EW594" t="str">
        <f>IF(Table1[[#This Row],[Ledger 15]]="","",IF(Table1[[#This Row],[Effect 15]]="Dr.","Yes","No"))</f>
        <v/>
      </c>
      <c r="EX594" t="str">
        <f>IF(Table1[[#This Row],[Ledger 15]]="","",Table1[[#This Row],[Ledger 15]])</f>
        <v/>
      </c>
      <c r="EY594" t="str">
        <f>IF(Table1[[#This Row],[Ledger 15]]="","",IF(Table1[[#This Row],[Effect 15]]="Dr.",-Table1[[#This Row],[Amount 15]],Table1[[#This Row],[Amount 15]]))</f>
        <v/>
      </c>
      <c r="FD5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4">
        <f>IF(Table1[[#This Row],[Date]]="",0,IF(AND(Table1[[#This Row],[Date]]&gt;=$FE$2,Table1[[#This Row],[Date]]&lt;=$FE$3),0,1))</f>
        <v>0</v>
      </c>
      <c r="FF594">
        <f>IF(Table1[[#This Row],[Date]]="",0,IF(TYPE(VLOOKUP(Table1[[#This Row],[Voucher Type]],Table1[[#All],[Voucher Type Master]],1,FALSE))=16,1,0))</f>
        <v>0</v>
      </c>
      <c r="FG594">
        <f>IF(TYPE(IF(Table1[[#This Row],[Date]]="",0,IF(VLOOKUP(Table1[[#This Row],[Voucher Type]],$FY$5:$FZ$13,2,0)=Table1[[#This Row],[Effect 1]],0,1)))=16,1,0)</f>
        <v>0</v>
      </c>
      <c r="FH5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4">
        <f>IF(LEN(Table1[[#This Row],[Ledger 1]])&gt;0,IF(TYPE(VLOOKUP(Table1[[#This Row],[Ledger 1]],GZ:GZ,1,0))=16,1,0),0)</f>
        <v>0</v>
      </c>
      <c r="FJ594">
        <f>IF(LEN(Table1[[#This Row],[Ledger 2]])&gt;0,IF(TYPE(VLOOKUP(Table1[[#This Row],[Ledger 2]],GZ:GZ,1,0))=16,1,0),0)</f>
        <v>0</v>
      </c>
      <c r="FK594">
        <f>IF(LEN(Table1[[#This Row],[Ledger 3]])&gt;0,IF(TYPE(VLOOKUP(Table1[[#This Row],[Ledger 3]],GZ:GZ,1,0))=16,1,0),0)</f>
        <v>0</v>
      </c>
      <c r="FL594">
        <f>IF(LEN(Table1[[#This Row],[Ledger 4]])&gt;0,IF(TYPE(VLOOKUP(Table1[[#This Row],[Ledger 4]],GZ:GZ,1,0))=16,1,0),0)</f>
        <v>0</v>
      </c>
      <c r="FM594">
        <f>IF(LEN(Table1[[#This Row],[Ledger 5]])&gt;0,IF(TYPE(VLOOKUP(Table1[[#This Row],[Ledger 5]],GZ:GZ,1,0))=16,1,0),0)</f>
        <v>0</v>
      </c>
      <c r="FN594">
        <f>IF(LEN(Table1[[#This Row],[Ledger 6]])&gt;0,IF(TYPE(VLOOKUP(Table1[[#This Row],[Ledger 6]],$GZ:$GZ,1,0))=16,1,0),0)</f>
        <v>0</v>
      </c>
      <c r="FO594">
        <f>IF(LEN(Table1[[#This Row],[Ledger 7]])&gt;0,IF(TYPE(VLOOKUP(Table1[[#This Row],[Ledger 7]],$GZ:$GZ,1,0))=16,1,0),0)</f>
        <v>0</v>
      </c>
      <c r="FP594">
        <f>IF(LEN(Table1[[#This Row],[Ledger 8]])&gt;0,IF(TYPE(VLOOKUP(Table1[[#This Row],[Ledger 8]],$GZ:$GZ,1,0))=16,1,0),0)</f>
        <v>0</v>
      </c>
      <c r="FQ594">
        <f>IF(LEN(Table1[[#This Row],[Ledger 9]])&gt;0,IF(TYPE(VLOOKUP(Table1[[#This Row],[Ledger 9]],$GZ:$GZ,1,0))=16,1,0),0)</f>
        <v>0</v>
      </c>
      <c r="FR594">
        <f>IF(LEN(Table1[[#This Row],[Ledger 10]])&gt;0,IF(TYPE(VLOOKUP(Table1[[#This Row],[Ledger 10]],$GZ:$GZ,1,0))=16,1,0),0)</f>
        <v>0</v>
      </c>
      <c r="FS594">
        <f>IF(LEN(Table1[[#This Row],[Ledger 11]])&gt;0,IF(TYPE(VLOOKUP(Table1[[#This Row],[Ledger 11]],$GZ:$GZ,1,0))=16,1,0),0)</f>
        <v>0</v>
      </c>
      <c r="FT594">
        <f>IF(LEN(Table1[[#This Row],[Ledger 12]])&gt;0,IF(TYPE(VLOOKUP(Table1[[#This Row],[Ledger 12]],$GZ:$GZ,1,0))=16,1,0),0)</f>
        <v>0</v>
      </c>
      <c r="FU594">
        <f>IF(LEN(Table1[[#This Row],[Ledger 13]])&gt;0,IF(TYPE(VLOOKUP(Table1[[#This Row],[Ledger 13]],$GZ:$GZ,1,0))=16,1,0),0)</f>
        <v>0</v>
      </c>
      <c r="FV594">
        <f>IF(LEN(Table1[[#This Row],[Ledger 14]])&gt;0,IF(TYPE(VLOOKUP(Table1[[#This Row],[Ledger 14]],$GZ:$GZ,1,0))=16,1,0),0)</f>
        <v>0</v>
      </c>
      <c r="FW594">
        <f>IF(LEN(Table1[[#This Row],[Ledger 15]])&gt;0,IF(TYPE(VLOOKUP(Table1[[#This Row],[Ledger 15]],$GZ:$GZ,1,0))=16,1,0),0)</f>
        <v>0</v>
      </c>
    </row>
    <row r="595" spans="4:179" ht="33" customHeight="1" x14ac:dyDescent="0.45">
      <c r="D595" s="8">
        <f t="shared" si="18"/>
        <v>590</v>
      </c>
      <c r="E595" s="32"/>
      <c r="F595" s="34"/>
      <c r="G595" s="34"/>
      <c r="H595" s="34"/>
      <c r="I595" s="34"/>
      <c r="J595" s="38"/>
      <c r="K595" s="33"/>
      <c r="L595" s="36"/>
      <c r="M595" s="35"/>
      <c r="N595" s="34"/>
      <c r="O595" s="41"/>
      <c r="P595" s="35"/>
      <c r="Q595" s="34"/>
      <c r="R595" s="37"/>
      <c r="S595" s="35"/>
      <c r="T595" s="34"/>
      <c r="U595" s="37"/>
      <c r="V595" s="35"/>
      <c r="W595" s="34"/>
      <c r="X595" s="37"/>
      <c r="Y595" s="35"/>
      <c r="Z595" s="34"/>
      <c r="AA595" s="37"/>
      <c r="AB595" s="35"/>
      <c r="AC595" s="34"/>
      <c r="AD595" s="37"/>
      <c r="AE595" s="35"/>
      <c r="AF595" s="34"/>
      <c r="AG595" s="37"/>
      <c r="AH595" s="35"/>
      <c r="AI595" s="34"/>
      <c r="AJ595" s="37"/>
      <c r="AK595" s="35"/>
      <c r="AL595" s="34"/>
      <c r="AM595" s="37"/>
      <c r="AN595" s="35"/>
      <c r="AO595" s="34"/>
      <c r="AP595" s="37"/>
      <c r="AQ595" s="35"/>
      <c r="AR595" s="34"/>
      <c r="AS595" s="37"/>
      <c r="AT595" s="35"/>
      <c r="AU595" s="34"/>
      <c r="AV595" s="37"/>
      <c r="AW595" s="35"/>
      <c r="AX595" s="34"/>
      <c r="AY595" s="37"/>
      <c r="AZ595" s="35"/>
      <c r="BA595" s="34"/>
      <c r="BB595" s="37"/>
      <c r="BC5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5" s="7"/>
      <c r="BF595" t="str">
        <f>IF(Table1[[#This Row],[Date]]="","","&amp;lt;VOUCHER REMOTEID="&amp;""""&amp;$A$11&amp;$A$13&amp;ROW()&amp;""""&amp;" VCHTYPE="""&amp;F595&amp;""" ACTION="""&amp;"Create"&amp;"""&amp;gt;")</f>
        <v/>
      </c>
      <c r="BG595" t="str">
        <f>IF(Table1[[#This Row],[Date]]="","",TEXT(Table1[[#This Row],[Date]],"yyyymmdd"))</f>
        <v/>
      </c>
      <c r="BH595" t="str">
        <f>Table1[[#This Row],[Date2]]</f>
        <v/>
      </c>
      <c r="BI595" t="str">
        <f>IF(Table1[[#This Row],[Date]]="","",Table1[[#This Row],[Voucher Type]])</f>
        <v/>
      </c>
      <c r="BJ595" t="str">
        <f>IF(Table1[[#This Row],[Ref No / Invoice No]]="","",Table1[[#This Row],[Ref No / Invoice No]])</f>
        <v/>
      </c>
      <c r="BK595" t="str">
        <f>IF(Table1[[#This Row],[Voucher No]]="","",Table1[[#This Row],[Voucher No]])</f>
        <v/>
      </c>
      <c r="BL595" t="str">
        <f>IF(Table1[[#This Row],[Date]]="","",Table1[[#This Row],[Narration]])</f>
        <v/>
      </c>
      <c r="BM595" t="str">
        <f>IF(Table1[[#This Row],[Date]]="","",$A$11&amp;$A$13&amp;ROW())</f>
        <v/>
      </c>
      <c r="BN595" t="str">
        <f>IF(Table1[[#This Row],[Date]]="","",$A$13)</f>
        <v/>
      </c>
      <c r="BP595" t="str">
        <f>IF(Table1[[#This Row],[Ledger 1]]="","","No")</f>
        <v/>
      </c>
      <c r="BQ595" t="str">
        <f>IF(Table1[[#This Row],[Date]]="","",IF(Table1[[#This Row],[Effect 1]]="Dr.","Yes","No"))</f>
        <v/>
      </c>
      <c r="BR595" t="str">
        <f>IF(Table1[[#This Row],[Date]]="","",Table1[[#This Row],[Ledger 1]])</f>
        <v/>
      </c>
      <c r="BS595" t="str">
        <f>IF(Table1[[#This Row],[Date]]="","",IF(Table1[[#This Row],[Effect 1]]="Dr.",-Table1[[#This Row],[Amount 1]],Table1[[#This Row],[Amount 1]]))</f>
        <v/>
      </c>
      <c r="BV595" t="str">
        <f>IF(Table1[[#This Row],[Ledger 2]]="","","No")</f>
        <v/>
      </c>
      <c r="BW595" t="str">
        <f>IF(Table1[[#This Row],[Date]]="","",IF(Table1[[#This Row],[Effect 2]]="Dr.","Yes","No"))</f>
        <v/>
      </c>
      <c r="BX595" t="str">
        <f>IF(Table1[[#This Row],[Date]]="","",Table1[[#This Row],[Ledger 2]])</f>
        <v/>
      </c>
      <c r="BY595" t="str">
        <f>IF(Table1[[#This Row],[Date]]="","",IF(Table1[[#This Row],[Effect 2]]="Dr.",-Table1[[#This Row],[Amount 2]],Table1[[#This Row],[Amount 2]]))</f>
        <v/>
      </c>
      <c r="CB595" t="str">
        <f>IF(Table1[[#This Row],[Ledger 3]]="","","No")</f>
        <v/>
      </c>
      <c r="CC595" t="str">
        <f>IF(Table1[[#This Row],[Ledger 3]]="","",IF(Table1[[#This Row],[Effect 3]]="Dr.","Yes","No"))</f>
        <v/>
      </c>
      <c r="CD595" t="str">
        <f>IF(Table1[[#This Row],[Ledger 3]]="","",Table1[[#This Row],[Ledger 3]])</f>
        <v/>
      </c>
      <c r="CE595" t="str">
        <f>IF(Table1[[#This Row],[Ledger 3]]="","",IF(Table1[[#This Row],[Effect 3]]="Dr.",-Table1[[#This Row],[Amount 3]],Table1[[#This Row],[Amount 3]]))</f>
        <v/>
      </c>
      <c r="CH595" t="str">
        <f>IF(Table1[[#This Row],[Ledger 4]]="","","No")</f>
        <v/>
      </c>
      <c r="CI595" t="str">
        <f>IF(Table1[[#This Row],[Ledger 4]]="","",IF(Table1[[#This Row],[Effect 4]]="Dr.","Yes","No"))</f>
        <v/>
      </c>
      <c r="CJ595" t="str">
        <f>IF(Table1[[#This Row],[Ledger 4]]="","",Table1[[#This Row],[Ledger 4]])</f>
        <v/>
      </c>
      <c r="CK595" t="str">
        <f>IF(Table1[[#This Row],[Ledger 4]]="","",IF(Table1[[#This Row],[Effect 4]]="Dr.",-Table1[[#This Row],[Amount 4]],Table1[[#This Row],[Amount 4]]))</f>
        <v/>
      </c>
      <c r="CN595" t="str">
        <f>IF(Table1[[#This Row],[Ledger 5]]="","","No")</f>
        <v/>
      </c>
      <c r="CO595" t="str">
        <f>IF(Table1[[#This Row],[Ledger 5]]="","",IF(Table1[[#This Row],[Effect 5]]="Dr.","Yes","No"))</f>
        <v/>
      </c>
      <c r="CP595" t="str">
        <f>IF(Table1[[#This Row],[Ledger 5]]="","",Table1[[#This Row],[Ledger 5]])</f>
        <v/>
      </c>
      <c r="CQ595" t="str">
        <f>IF(Table1[[#This Row],[Ledger 5]]="","",IF(Table1[[#This Row],[Effect 5]]="Dr.",-Table1[[#This Row],[Amount 5]],Table1[[#This Row],[Amount 5]]))</f>
        <v/>
      </c>
      <c r="CT595" t="str">
        <f>IF(Table1[[#This Row],[Ledger 6]]="","","No")</f>
        <v/>
      </c>
      <c r="CU595" t="str">
        <f>IF(Table1[[#This Row],[Ledger 6]]="","",IF(Table1[[#This Row],[Effect 6]]="Dr.","Yes","No"))</f>
        <v/>
      </c>
      <c r="CV595" t="str">
        <f>IF(Table1[[#This Row],[Ledger 6]]="","",Table1[[#This Row],[Ledger 6]])</f>
        <v/>
      </c>
      <c r="CW595" t="str">
        <f>IF(Table1[[#This Row],[Ledger 6]]="","",IF(Table1[[#This Row],[Effect 6]]="Dr.",-Table1[[#This Row],[Amount 6]],Table1[[#This Row],[Amount 6]]))</f>
        <v/>
      </c>
      <c r="CZ595" t="str">
        <f>IF(Table1[[#This Row],[Ledger 7]]="","","No")</f>
        <v/>
      </c>
      <c r="DA595" t="str">
        <f>IF(Table1[[#This Row],[Ledger 7]]="","",IF(Table1[[#This Row],[Effect 7]]="Dr.","Yes","No"))</f>
        <v/>
      </c>
      <c r="DB595" t="str">
        <f>IF(Table1[[#This Row],[Ledger 7]]="","",Table1[[#This Row],[Ledger 7]])</f>
        <v/>
      </c>
      <c r="DC595" t="str">
        <f>IF(Table1[[#This Row],[Ledger 7]]="","",IF(Table1[[#This Row],[Effect 7]]="Dr.",-Table1[[#This Row],[Amount 7]],Table1[[#This Row],[Amount 7]]))</f>
        <v/>
      </c>
      <c r="DF595" t="str">
        <f>IF(Table1[[#This Row],[Ledger 8]]="","","No")</f>
        <v/>
      </c>
      <c r="DG595" t="str">
        <f>IF(Table1[[#This Row],[Ledger 8]]="","",IF(Table1[[#This Row],[Effect 8]]="Dr.","Yes","No"))</f>
        <v/>
      </c>
      <c r="DH595" t="str">
        <f>IF(Table1[[#This Row],[Ledger 8]]="","",Table1[[#This Row],[Ledger 8]])</f>
        <v/>
      </c>
      <c r="DI595" t="str">
        <f>IF(Table1[[#This Row],[Ledger 8]]="","",IF(Table1[[#This Row],[Effect 8]]="Dr.",-Table1[[#This Row],[Amount 8]],Table1[[#This Row],[Amount 8]]))</f>
        <v/>
      </c>
      <c r="DL595" t="str">
        <f>IF(Table1[[#This Row],[Ledger 9]]="","","No")</f>
        <v/>
      </c>
      <c r="DM595" t="str">
        <f>IF(Table1[[#This Row],[Ledger 9]]="","",IF(Table1[[#This Row],[Effect 9]]="Dr.","Yes","No"))</f>
        <v/>
      </c>
      <c r="DN595" t="str">
        <f>IF(Table1[[#This Row],[Ledger 9]]="","",Table1[[#This Row],[Ledger 9]])</f>
        <v/>
      </c>
      <c r="DO595" t="str">
        <f>IF(Table1[[#This Row],[Ledger 9]]="","",IF(Table1[[#This Row],[Effect 9]]="Dr.",-Table1[[#This Row],[Amount 9]],Table1[[#This Row],[Amount 9]]))</f>
        <v/>
      </c>
      <c r="DR595" t="str">
        <f>IF(Table1[[#This Row],[Ledger 10]]="","","No")</f>
        <v/>
      </c>
      <c r="DS595" t="str">
        <f>IF(Table1[[#This Row],[Ledger 10]]="","",IF(Table1[[#This Row],[Effect 10]]="Dr.","Yes","No"))</f>
        <v/>
      </c>
      <c r="DT595" t="str">
        <f>IF(Table1[[#This Row],[Ledger 10]]="","",Table1[[#This Row],[Ledger 10]])</f>
        <v/>
      </c>
      <c r="DU595" t="str">
        <f>IF(Table1[[#This Row],[Ledger 10]]="","",IF(Table1[[#This Row],[Effect 10]]="Dr.",-Table1[[#This Row],[Amount 10]],Table1[[#This Row],[Amount 10]]))</f>
        <v/>
      </c>
      <c r="DX595" t="str">
        <f>IF(Table1[[#This Row],[Ledger 11]]="","","No")</f>
        <v/>
      </c>
      <c r="DY595" t="str">
        <f>IF(Table1[[#This Row],[Ledger 11]]="","",IF(Table1[[#This Row],[Effect 11]]="Dr.","Yes","No"))</f>
        <v/>
      </c>
      <c r="DZ595" t="str">
        <f>IF(Table1[[#This Row],[Ledger 11]]="","",Table1[[#This Row],[Ledger 11]])</f>
        <v/>
      </c>
      <c r="EA595" t="str">
        <f>IF(Table1[[#This Row],[Ledger 11]]="","",IF(Table1[[#This Row],[Effect 11]]="Dr.",-Table1[[#This Row],[Amount 11]],Table1[[#This Row],[Amount 11]]))</f>
        <v/>
      </c>
      <c r="ED595" t="str">
        <f>IF(Table1[[#This Row],[Ledger 12]]="","","No")</f>
        <v/>
      </c>
      <c r="EE595" t="str">
        <f>IF(Table1[[#This Row],[Ledger 12]]="","",IF(Table1[[#This Row],[Effect 12]]="Dr.","Yes","No"))</f>
        <v/>
      </c>
      <c r="EF595" t="str">
        <f>IF(Table1[[#This Row],[Ledger 12]]="","",Table1[[#This Row],[Ledger 12]])</f>
        <v/>
      </c>
      <c r="EG595" t="str">
        <f>IF(Table1[[#This Row],[Ledger 12]]="","",IF(Table1[[#This Row],[Effect 12]]="Dr.",-Table1[[#This Row],[Amount 12]],Table1[[#This Row],[Amount 12]]))</f>
        <v/>
      </c>
      <c r="EJ595" t="str">
        <f>IF(Table1[[#This Row],[Ledger 13]]="","","No")</f>
        <v/>
      </c>
      <c r="EK595" t="str">
        <f>IF(Table1[[#This Row],[Ledger 13]]="","",IF(Table1[[#This Row],[Effect 13]]="Dr.","Yes","No"))</f>
        <v/>
      </c>
      <c r="EL595" t="str">
        <f>IF(Table1[[#This Row],[Ledger 13]]="","",Table1[[#This Row],[Ledger 13]])</f>
        <v/>
      </c>
      <c r="EM595" t="str">
        <f>IF(Table1[[#This Row],[Ledger 13]]="","",IF(Table1[[#This Row],[Effect 13]]="Dr.",-Table1[[#This Row],[Amount 13]],Table1[[#This Row],[Amount 13]]))</f>
        <v/>
      </c>
      <c r="EP595" t="str">
        <f>IF(Table1[[#This Row],[Ledger 14]]="","","No")</f>
        <v/>
      </c>
      <c r="EQ595" t="str">
        <f>IF(Table1[[#This Row],[Ledger 14]]="","",IF(Table1[[#This Row],[Effect 14]]="Dr.","Yes","No"))</f>
        <v/>
      </c>
      <c r="ER595" t="str">
        <f>IF(Table1[[#This Row],[Ledger 14]]="","",Table1[[#This Row],[Ledger 14]])</f>
        <v/>
      </c>
      <c r="ES595" t="str">
        <f>IF(Table1[[#This Row],[Ledger 14]]="","",IF(Table1[[#This Row],[Effect 14]]="Dr.",-Table1[[#This Row],[Amount 14]],Table1[[#This Row],[Amount 14]]))</f>
        <v/>
      </c>
      <c r="EV595" t="str">
        <f>IF(Table1[[#This Row],[Ledger 15]]="","","No")</f>
        <v/>
      </c>
      <c r="EW595" t="str">
        <f>IF(Table1[[#This Row],[Ledger 15]]="","",IF(Table1[[#This Row],[Effect 15]]="Dr.","Yes","No"))</f>
        <v/>
      </c>
      <c r="EX595" t="str">
        <f>IF(Table1[[#This Row],[Ledger 15]]="","",Table1[[#This Row],[Ledger 15]])</f>
        <v/>
      </c>
      <c r="EY595" t="str">
        <f>IF(Table1[[#This Row],[Ledger 15]]="","",IF(Table1[[#This Row],[Effect 15]]="Dr.",-Table1[[#This Row],[Amount 15]],Table1[[#This Row],[Amount 15]]))</f>
        <v/>
      </c>
      <c r="FD5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5">
        <f>IF(Table1[[#This Row],[Date]]="",0,IF(AND(Table1[[#This Row],[Date]]&gt;=$FE$2,Table1[[#This Row],[Date]]&lt;=$FE$3),0,1))</f>
        <v>0</v>
      </c>
      <c r="FF595">
        <f>IF(Table1[[#This Row],[Date]]="",0,IF(TYPE(VLOOKUP(Table1[[#This Row],[Voucher Type]],Table1[[#All],[Voucher Type Master]],1,FALSE))=16,1,0))</f>
        <v>0</v>
      </c>
      <c r="FG595">
        <f>IF(TYPE(IF(Table1[[#This Row],[Date]]="",0,IF(VLOOKUP(Table1[[#This Row],[Voucher Type]],$FY$5:$FZ$13,2,0)=Table1[[#This Row],[Effect 1]],0,1)))=16,1,0)</f>
        <v>0</v>
      </c>
      <c r="FH5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5">
        <f>IF(LEN(Table1[[#This Row],[Ledger 1]])&gt;0,IF(TYPE(VLOOKUP(Table1[[#This Row],[Ledger 1]],GZ:GZ,1,0))=16,1,0),0)</f>
        <v>0</v>
      </c>
      <c r="FJ595">
        <f>IF(LEN(Table1[[#This Row],[Ledger 2]])&gt;0,IF(TYPE(VLOOKUP(Table1[[#This Row],[Ledger 2]],GZ:GZ,1,0))=16,1,0),0)</f>
        <v>0</v>
      </c>
      <c r="FK595">
        <f>IF(LEN(Table1[[#This Row],[Ledger 3]])&gt;0,IF(TYPE(VLOOKUP(Table1[[#This Row],[Ledger 3]],GZ:GZ,1,0))=16,1,0),0)</f>
        <v>0</v>
      </c>
      <c r="FL595">
        <f>IF(LEN(Table1[[#This Row],[Ledger 4]])&gt;0,IF(TYPE(VLOOKUP(Table1[[#This Row],[Ledger 4]],GZ:GZ,1,0))=16,1,0),0)</f>
        <v>0</v>
      </c>
      <c r="FM595">
        <f>IF(LEN(Table1[[#This Row],[Ledger 5]])&gt;0,IF(TYPE(VLOOKUP(Table1[[#This Row],[Ledger 5]],GZ:GZ,1,0))=16,1,0),0)</f>
        <v>0</v>
      </c>
      <c r="FN595">
        <f>IF(LEN(Table1[[#This Row],[Ledger 6]])&gt;0,IF(TYPE(VLOOKUP(Table1[[#This Row],[Ledger 6]],$GZ:$GZ,1,0))=16,1,0),0)</f>
        <v>0</v>
      </c>
      <c r="FO595">
        <f>IF(LEN(Table1[[#This Row],[Ledger 7]])&gt;0,IF(TYPE(VLOOKUP(Table1[[#This Row],[Ledger 7]],$GZ:$GZ,1,0))=16,1,0),0)</f>
        <v>0</v>
      </c>
      <c r="FP595">
        <f>IF(LEN(Table1[[#This Row],[Ledger 8]])&gt;0,IF(TYPE(VLOOKUP(Table1[[#This Row],[Ledger 8]],$GZ:$GZ,1,0))=16,1,0),0)</f>
        <v>0</v>
      </c>
      <c r="FQ595">
        <f>IF(LEN(Table1[[#This Row],[Ledger 9]])&gt;0,IF(TYPE(VLOOKUP(Table1[[#This Row],[Ledger 9]],$GZ:$GZ,1,0))=16,1,0),0)</f>
        <v>0</v>
      </c>
      <c r="FR595">
        <f>IF(LEN(Table1[[#This Row],[Ledger 10]])&gt;0,IF(TYPE(VLOOKUP(Table1[[#This Row],[Ledger 10]],$GZ:$GZ,1,0))=16,1,0),0)</f>
        <v>0</v>
      </c>
      <c r="FS595">
        <f>IF(LEN(Table1[[#This Row],[Ledger 11]])&gt;0,IF(TYPE(VLOOKUP(Table1[[#This Row],[Ledger 11]],$GZ:$GZ,1,0))=16,1,0),0)</f>
        <v>0</v>
      </c>
      <c r="FT595">
        <f>IF(LEN(Table1[[#This Row],[Ledger 12]])&gt;0,IF(TYPE(VLOOKUP(Table1[[#This Row],[Ledger 12]],$GZ:$GZ,1,0))=16,1,0),0)</f>
        <v>0</v>
      </c>
      <c r="FU595">
        <f>IF(LEN(Table1[[#This Row],[Ledger 13]])&gt;0,IF(TYPE(VLOOKUP(Table1[[#This Row],[Ledger 13]],$GZ:$GZ,1,0))=16,1,0),0)</f>
        <v>0</v>
      </c>
      <c r="FV595">
        <f>IF(LEN(Table1[[#This Row],[Ledger 14]])&gt;0,IF(TYPE(VLOOKUP(Table1[[#This Row],[Ledger 14]],$GZ:$GZ,1,0))=16,1,0),0)</f>
        <v>0</v>
      </c>
      <c r="FW595">
        <f>IF(LEN(Table1[[#This Row],[Ledger 15]])&gt;0,IF(TYPE(VLOOKUP(Table1[[#This Row],[Ledger 15]],$GZ:$GZ,1,0))=16,1,0),0)</f>
        <v>0</v>
      </c>
    </row>
    <row r="596" spans="4:179" ht="33" customHeight="1" x14ac:dyDescent="0.45">
      <c r="D596" s="8">
        <f t="shared" si="18"/>
        <v>591</v>
      </c>
      <c r="E596" s="32"/>
      <c r="F596" s="34"/>
      <c r="G596" s="34"/>
      <c r="H596" s="34"/>
      <c r="I596" s="34"/>
      <c r="J596" s="38"/>
      <c r="K596" s="33"/>
      <c r="L596" s="36"/>
      <c r="M596" s="35"/>
      <c r="N596" s="34"/>
      <c r="O596" s="41"/>
      <c r="P596" s="35"/>
      <c r="Q596" s="34"/>
      <c r="R596" s="37"/>
      <c r="S596" s="35"/>
      <c r="T596" s="34"/>
      <c r="U596" s="37"/>
      <c r="V596" s="35"/>
      <c r="W596" s="34"/>
      <c r="X596" s="37"/>
      <c r="Y596" s="35"/>
      <c r="Z596" s="34"/>
      <c r="AA596" s="37"/>
      <c r="AB596" s="35"/>
      <c r="AC596" s="34"/>
      <c r="AD596" s="37"/>
      <c r="AE596" s="35"/>
      <c r="AF596" s="34"/>
      <c r="AG596" s="37"/>
      <c r="AH596" s="35"/>
      <c r="AI596" s="34"/>
      <c r="AJ596" s="37"/>
      <c r="AK596" s="35"/>
      <c r="AL596" s="34"/>
      <c r="AM596" s="37"/>
      <c r="AN596" s="35"/>
      <c r="AO596" s="34"/>
      <c r="AP596" s="37"/>
      <c r="AQ596" s="35"/>
      <c r="AR596" s="34"/>
      <c r="AS596" s="37"/>
      <c r="AT596" s="35"/>
      <c r="AU596" s="34"/>
      <c r="AV596" s="37"/>
      <c r="AW596" s="35"/>
      <c r="AX596" s="34"/>
      <c r="AY596" s="37"/>
      <c r="AZ596" s="35"/>
      <c r="BA596" s="34"/>
      <c r="BB596" s="37"/>
      <c r="BC5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6" s="7"/>
      <c r="BF596" t="str">
        <f>IF(Table1[[#This Row],[Date]]="","","&amp;lt;VOUCHER REMOTEID="&amp;""""&amp;$A$11&amp;$A$13&amp;ROW()&amp;""""&amp;" VCHTYPE="""&amp;F596&amp;""" ACTION="""&amp;"Create"&amp;"""&amp;gt;")</f>
        <v/>
      </c>
      <c r="BG596" t="str">
        <f>IF(Table1[[#This Row],[Date]]="","",TEXT(Table1[[#This Row],[Date]],"yyyymmdd"))</f>
        <v/>
      </c>
      <c r="BH596" t="str">
        <f>Table1[[#This Row],[Date2]]</f>
        <v/>
      </c>
      <c r="BI596" t="str">
        <f>IF(Table1[[#This Row],[Date]]="","",Table1[[#This Row],[Voucher Type]])</f>
        <v/>
      </c>
      <c r="BJ596" t="str">
        <f>IF(Table1[[#This Row],[Ref No / Invoice No]]="","",Table1[[#This Row],[Ref No / Invoice No]])</f>
        <v/>
      </c>
      <c r="BK596" t="str">
        <f>IF(Table1[[#This Row],[Voucher No]]="","",Table1[[#This Row],[Voucher No]])</f>
        <v/>
      </c>
      <c r="BL596" t="str">
        <f>IF(Table1[[#This Row],[Date]]="","",Table1[[#This Row],[Narration]])</f>
        <v/>
      </c>
      <c r="BM596" t="str">
        <f>IF(Table1[[#This Row],[Date]]="","",$A$11&amp;$A$13&amp;ROW())</f>
        <v/>
      </c>
      <c r="BN596" t="str">
        <f>IF(Table1[[#This Row],[Date]]="","",$A$13)</f>
        <v/>
      </c>
      <c r="BP596" t="str">
        <f>IF(Table1[[#This Row],[Ledger 1]]="","","No")</f>
        <v/>
      </c>
      <c r="BQ596" t="str">
        <f>IF(Table1[[#This Row],[Date]]="","",IF(Table1[[#This Row],[Effect 1]]="Dr.","Yes","No"))</f>
        <v/>
      </c>
      <c r="BR596" t="str">
        <f>IF(Table1[[#This Row],[Date]]="","",Table1[[#This Row],[Ledger 1]])</f>
        <v/>
      </c>
      <c r="BS596" t="str">
        <f>IF(Table1[[#This Row],[Date]]="","",IF(Table1[[#This Row],[Effect 1]]="Dr.",-Table1[[#This Row],[Amount 1]],Table1[[#This Row],[Amount 1]]))</f>
        <v/>
      </c>
      <c r="BV596" t="str">
        <f>IF(Table1[[#This Row],[Ledger 2]]="","","No")</f>
        <v/>
      </c>
      <c r="BW596" t="str">
        <f>IF(Table1[[#This Row],[Date]]="","",IF(Table1[[#This Row],[Effect 2]]="Dr.","Yes","No"))</f>
        <v/>
      </c>
      <c r="BX596" t="str">
        <f>IF(Table1[[#This Row],[Date]]="","",Table1[[#This Row],[Ledger 2]])</f>
        <v/>
      </c>
      <c r="BY596" t="str">
        <f>IF(Table1[[#This Row],[Date]]="","",IF(Table1[[#This Row],[Effect 2]]="Dr.",-Table1[[#This Row],[Amount 2]],Table1[[#This Row],[Amount 2]]))</f>
        <v/>
      </c>
      <c r="CB596" t="str">
        <f>IF(Table1[[#This Row],[Ledger 3]]="","","No")</f>
        <v/>
      </c>
      <c r="CC596" t="str">
        <f>IF(Table1[[#This Row],[Ledger 3]]="","",IF(Table1[[#This Row],[Effect 3]]="Dr.","Yes","No"))</f>
        <v/>
      </c>
      <c r="CD596" t="str">
        <f>IF(Table1[[#This Row],[Ledger 3]]="","",Table1[[#This Row],[Ledger 3]])</f>
        <v/>
      </c>
      <c r="CE596" t="str">
        <f>IF(Table1[[#This Row],[Ledger 3]]="","",IF(Table1[[#This Row],[Effect 3]]="Dr.",-Table1[[#This Row],[Amount 3]],Table1[[#This Row],[Amount 3]]))</f>
        <v/>
      </c>
      <c r="CH596" t="str">
        <f>IF(Table1[[#This Row],[Ledger 4]]="","","No")</f>
        <v/>
      </c>
      <c r="CI596" t="str">
        <f>IF(Table1[[#This Row],[Ledger 4]]="","",IF(Table1[[#This Row],[Effect 4]]="Dr.","Yes","No"))</f>
        <v/>
      </c>
      <c r="CJ596" t="str">
        <f>IF(Table1[[#This Row],[Ledger 4]]="","",Table1[[#This Row],[Ledger 4]])</f>
        <v/>
      </c>
      <c r="CK596" t="str">
        <f>IF(Table1[[#This Row],[Ledger 4]]="","",IF(Table1[[#This Row],[Effect 4]]="Dr.",-Table1[[#This Row],[Amount 4]],Table1[[#This Row],[Amount 4]]))</f>
        <v/>
      </c>
      <c r="CN596" t="str">
        <f>IF(Table1[[#This Row],[Ledger 5]]="","","No")</f>
        <v/>
      </c>
      <c r="CO596" t="str">
        <f>IF(Table1[[#This Row],[Ledger 5]]="","",IF(Table1[[#This Row],[Effect 5]]="Dr.","Yes","No"))</f>
        <v/>
      </c>
      <c r="CP596" t="str">
        <f>IF(Table1[[#This Row],[Ledger 5]]="","",Table1[[#This Row],[Ledger 5]])</f>
        <v/>
      </c>
      <c r="CQ596" t="str">
        <f>IF(Table1[[#This Row],[Ledger 5]]="","",IF(Table1[[#This Row],[Effect 5]]="Dr.",-Table1[[#This Row],[Amount 5]],Table1[[#This Row],[Amount 5]]))</f>
        <v/>
      </c>
      <c r="CT596" t="str">
        <f>IF(Table1[[#This Row],[Ledger 6]]="","","No")</f>
        <v/>
      </c>
      <c r="CU596" t="str">
        <f>IF(Table1[[#This Row],[Ledger 6]]="","",IF(Table1[[#This Row],[Effect 6]]="Dr.","Yes","No"))</f>
        <v/>
      </c>
      <c r="CV596" t="str">
        <f>IF(Table1[[#This Row],[Ledger 6]]="","",Table1[[#This Row],[Ledger 6]])</f>
        <v/>
      </c>
      <c r="CW596" t="str">
        <f>IF(Table1[[#This Row],[Ledger 6]]="","",IF(Table1[[#This Row],[Effect 6]]="Dr.",-Table1[[#This Row],[Amount 6]],Table1[[#This Row],[Amount 6]]))</f>
        <v/>
      </c>
      <c r="CZ596" t="str">
        <f>IF(Table1[[#This Row],[Ledger 7]]="","","No")</f>
        <v/>
      </c>
      <c r="DA596" t="str">
        <f>IF(Table1[[#This Row],[Ledger 7]]="","",IF(Table1[[#This Row],[Effect 7]]="Dr.","Yes","No"))</f>
        <v/>
      </c>
      <c r="DB596" t="str">
        <f>IF(Table1[[#This Row],[Ledger 7]]="","",Table1[[#This Row],[Ledger 7]])</f>
        <v/>
      </c>
      <c r="DC596" t="str">
        <f>IF(Table1[[#This Row],[Ledger 7]]="","",IF(Table1[[#This Row],[Effect 7]]="Dr.",-Table1[[#This Row],[Amount 7]],Table1[[#This Row],[Amount 7]]))</f>
        <v/>
      </c>
      <c r="DF596" t="str">
        <f>IF(Table1[[#This Row],[Ledger 8]]="","","No")</f>
        <v/>
      </c>
      <c r="DG596" t="str">
        <f>IF(Table1[[#This Row],[Ledger 8]]="","",IF(Table1[[#This Row],[Effect 8]]="Dr.","Yes","No"))</f>
        <v/>
      </c>
      <c r="DH596" t="str">
        <f>IF(Table1[[#This Row],[Ledger 8]]="","",Table1[[#This Row],[Ledger 8]])</f>
        <v/>
      </c>
      <c r="DI596" t="str">
        <f>IF(Table1[[#This Row],[Ledger 8]]="","",IF(Table1[[#This Row],[Effect 8]]="Dr.",-Table1[[#This Row],[Amount 8]],Table1[[#This Row],[Amount 8]]))</f>
        <v/>
      </c>
      <c r="DL596" t="str">
        <f>IF(Table1[[#This Row],[Ledger 9]]="","","No")</f>
        <v/>
      </c>
      <c r="DM596" t="str">
        <f>IF(Table1[[#This Row],[Ledger 9]]="","",IF(Table1[[#This Row],[Effect 9]]="Dr.","Yes","No"))</f>
        <v/>
      </c>
      <c r="DN596" t="str">
        <f>IF(Table1[[#This Row],[Ledger 9]]="","",Table1[[#This Row],[Ledger 9]])</f>
        <v/>
      </c>
      <c r="DO596" t="str">
        <f>IF(Table1[[#This Row],[Ledger 9]]="","",IF(Table1[[#This Row],[Effect 9]]="Dr.",-Table1[[#This Row],[Amount 9]],Table1[[#This Row],[Amount 9]]))</f>
        <v/>
      </c>
      <c r="DR596" t="str">
        <f>IF(Table1[[#This Row],[Ledger 10]]="","","No")</f>
        <v/>
      </c>
      <c r="DS596" t="str">
        <f>IF(Table1[[#This Row],[Ledger 10]]="","",IF(Table1[[#This Row],[Effect 10]]="Dr.","Yes","No"))</f>
        <v/>
      </c>
      <c r="DT596" t="str">
        <f>IF(Table1[[#This Row],[Ledger 10]]="","",Table1[[#This Row],[Ledger 10]])</f>
        <v/>
      </c>
      <c r="DU596" t="str">
        <f>IF(Table1[[#This Row],[Ledger 10]]="","",IF(Table1[[#This Row],[Effect 10]]="Dr.",-Table1[[#This Row],[Amount 10]],Table1[[#This Row],[Amount 10]]))</f>
        <v/>
      </c>
      <c r="DX596" t="str">
        <f>IF(Table1[[#This Row],[Ledger 11]]="","","No")</f>
        <v/>
      </c>
      <c r="DY596" t="str">
        <f>IF(Table1[[#This Row],[Ledger 11]]="","",IF(Table1[[#This Row],[Effect 11]]="Dr.","Yes","No"))</f>
        <v/>
      </c>
      <c r="DZ596" t="str">
        <f>IF(Table1[[#This Row],[Ledger 11]]="","",Table1[[#This Row],[Ledger 11]])</f>
        <v/>
      </c>
      <c r="EA596" t="str">
        <f>IF(Table1[[#This Row],[Ledger 11]]="","",IF(Table1[[#This Row],[Effect 11]]="Dr.",-Table1[[#This Row],[Amount 11]],Table1[[#This Row],[Amount 11]]))</f>
        <v/>
      </c>
      <c r="ED596" t="str">
        <f>IF(Table1[[#This Row],[Ledger 12]]="","","No")</f>
        <v/>
      </c>
      <c r="EE596" t="str">
        <f>IF(Table1[[#This Row],[Ledger 12]]="","",IF(Table1[[#This Row],[Effect 12]]="Dr.","Yes","No"))</f>
        <v/>
      </c>
      <c r="EF596" t="str">
        <f>IF(Table1[[#This Row],[Ledger 12]]="","",Table1[[#This Row],[Ledger 12]])</f>
        <v/>
      </c>
      <c r="EG596" t="str">
        <f>IF(Table1[[#This Row],[Ledger 12]]="","",IF(Table1[[#This Row],[Effect 12]]="Dr.",-Table1[[#This Row],[Amount 12]],Table1[[#This Row],[Amount 12]]))</f>
        <v/>
      </c>
      <c r="EJ596" t="str">
        <f>IF(Table1[[#This Row],[Ledger 13]]="","","No")</f>
        <v/>
      </c>
      <c r="EK596" t="str">
        <f>IF(Table1[[#This Row],[Ledger 13]]="","",IF(Table1[[#This Row],[Effect 13]]="Dr.","Yes","No"))</f>
        <v/>
      </c>
      <c r="EL596" t="str">
        <f>IF(Table1[[#This Row],[Ledger 13]]="","",Table1[[#This Row],[Ledger 13]])</f>
        <v/>
      </c>
      <c r="EM596" t="str">
        <f>IF(Table1[[#This Row],[Ledger 13]]="","",IF(Table1[[#This Row],[Effect 13]]="Dr.",-Table1[[#This Row],[Amount 13]],Table1[[#This Row],[Amount 13]]))</f>
        <v/>
      </c>
      <c r="EP596" t="str">
        <f>IF(Table1[[#This Row],[Ledger 14]]="","","No")</f>
        <v/>
      </c>
      <c r="EQ596" t="str">
        <f>IF(Table1[[#This Row],[Ledger 14]]="","",IF(Table1[[#This Row],[Effect 14]]="Dr.","Yes","No"))</f>
        <v/>
      </c>
      <c r="ER596" t="str">
        <f>IF(Table1[[#This Row],[Ledger 14]]="","",Table1[[#This Row],[Ledger 14]])</f>
        <v/>
      </c>
      <c r="ES596" t="str">
        <f>IF(Table1[[#This Row],[Ledger 14]]="","",IF(Table1[[#This Row],[Effect 14]]="Dr.",-Table1[[#This Row],[Amount 14]],Table1[[#This Row],[Amount 14]]))</f>
        <v/>
      </c>
      <c r="EV596" t="str">
        <f>IF(Table1[[#This Row],[Ledger 15]]="","","No")</f>
        <v/>
      </c>
      <c r="EW596" t="str">
        <f>IF(Table1[[#This Row],[Ledger 15]]="","",IF(Table1[[#This Row],[Effect 15]]="Dr.","Yes","No"))</f>
        <v/>
      </c>
      <c r="EX596" t="str">
        <f>IF(Table1[[#This Row],[Ledger 15]]="","",Table1[[#This Row],[Ledger 15]])</f>
        <v/>
      </c>
      <c r="EY596" t="str">
        <f>IF(Table1[[#This Row],[Ledger 15]]="","",IF(Table1[[#This Row],[Effect 15]]="Dr.",-Table1[[#This Row],[Amount 15]],Table1[[#This Row],[Amount 15]]))</f>
        <v/>
      </c>
      <c r="FD5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6">
        <f>IF(Table1[[#This Row],[Date]]="",0,IF(AND(Table1[[#This Row],[Date]]&gt;=$FE$2,Table1[[#This Row],[Date]]&lt;=$FE$3),0,1))</f>
        <v>0</v>
      </c>
      <c r="FF596">
        <f>IF(Table1[[#This Row],[Date]]="",0,IF(TYPE(VLOOKUP(Table1[[#This Row],[Voucher Type]],Table1[[#All],[Voucher Type Master]],1,FALSE))=16,1,0))</f>
        <v>0</v>
      </c>
      <c r="FG596">
        <f>IF(TYPE(IF(Table1[[#This Row],[Date]]="",0,IF(VLOOKUP(Table1[[#This Row],[Voucher Type]],$FY$5:$FZ$13,2,0)=Table1[[#This Row],[Effect 1]],0,1)))=16,1,0)</f>
        <v>0</v>
      </c>
      <c r="FH5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6">
        <f>IF(LEN(Table1[[#This Row],[Ledger 1]])&gt;0,IF(TYPE(VLOOKUP(Table1[[#This Row],[Ledger 1]],GZ:GZ,1,0))=16,1,0),0)</f>
        <v>0</v>
      </c>
      <c r="FJ596">
        <f>IF(LEN(Table1[[#This Row],[Ledger 2]])&gt;0,IF(TYPE(VLOOKUP(Table1[[#This Row],[Ledger 2]],GZ:GZ,1,0))=16,1,0),0)</f>
        <v>0</v>
      </c>
      <c r="FK596">
        <f>IF(LEN(Table1[[#This Row],[Ledger 3]])&gt;0,IF(TYPE(VLOOKUP(Table1[[#This Row],[Ledger 3]],GZ:GZ,1,0))=16,1,0),0)</f>
        <v>0</v>
      </c>
      <c r="FL596">
        <f>IF(LEN(Table1[[#This Row],[Ledger 4]])&gt;0,IF(TYPE(VLOOKUP(Table1[[#This Row],[Ledger 4]],GZ:GZ,1,0))=16,1,0),0)</f>
        <v>0</v>
      </c>
      <c r="FM596">
        <f>IF(LEN(Table1[[#This Row],[Ledger 5]])&gt;0,IF(TYPE(VLOOKUP(Table1[[#This Row],[Ledger 5]],GZ:GZ,1,0))=16,1,0),0)</f>
        <v>0</v>
      </c>
      <c r="FN596">
        <f>IF(LEN(Table1[[#This Row],[Ledger 6]])&gt;0,IF(TYPE(VLOOKUP(Table1[[#This Row],[Ledger 6]],$GZ:$GZ,1,0))=16,1,0),0)</f>
        <v>0</v>
      </c>
      <c r="FO596">
        <f>IF(LEN(Table1[[#This Row],[Ledger 7]])&gt;0,IF(TYPE(VLOOKUP(Table1[[#This Row],[Ledger 7]],$GZ:$GZ,1,0))=16,1,0),0)</f>
        <v>0</v>
      </c>
      <c r="FP596">
        <f>IF(LEN(Table1[[#This Row],[Ledger 8]])&gt;0,IF(TYPE(VLOOKUP(Table1[[#This Row],[Ledger 8]],$GZ:$GZ,1,0))=16,1,0),0)</f>
        <v>0</v>
      </c>
      <c r="FQ596">
        <f>IF(LEN(Table1[[#This Row],[Ledger 9]])&gt;0,IF(TYPE(VLOOKUP(Table1[[#This Row],[Ledger 9]],$GZ:$GZ,1,0))=16,1,0),0)</f>
        <v>0</v>
      </c>
      <c r="FR596">
        <f>IF(LEN(Table1[[#This Row],[Ledger 10]])&gt;0,IF(TYPE(VLOOKUP(Table1[[#This Row],[Ledger 10]],$GZ:$GZ,1,0))=16,1,0),0)</f>
        <v>0</v>
      </c>
      <c r="FS596">
        <f>IF(LEN(Table1[[#This Row],[Ledger 11]])&gt;0,IF(TYPE(VLOOKUP(Table1[[#This Row],[Ledger 11]],$GZ:$GZ,1,0))=16,1,0),0)</f>
        <v>0</v>
      </c>
      <c r="FT596">
        <f>IF(LEN(Table1[[#This Row],[Ledger 12]])&gt;0,IF(TYPE(VLOOKUP(Table1[[#This Row],[Ledger 12]],$GZ:$GZ,1,0))=16,1,0),0)</f>
        <v>0</v>
      </c>
      <c r="FU596">
        <f>IF(LEN(Table1[[#This Row],[Ledger 13]])&gt;0,IF(TYPE(VLOOKUP(Table1[[#This Row],[Ledger 13]],$GZ:$GZ,1,0))=16,1,0),0)</f>
        <v>0</v>
      </c>
      <c r="FV596">
        <f>IF(LEN(Table1[[#This Row],[Ledger 14]])&gt;0,IF(TYPE(VLOOKUP(Table1[[#This Row],[Ledger 14]],$GZ:$GZ,1,0))=16,1,0),0)</f>
        <v>0</v>
      </c>
      <c r="FW596">
        <f>IF(LEN(Table1[[#This Row],[Ledger 15]])&gt;0,IF(TYPE(VLOOKUP(Table1[[#This Row],[Ledger 15]],$GZ:$GZ,1,0))=16,1,0),0)</f>
        <v>0</v>
      </c>
    </row>
    <row r="597" spans="4:179" ht="33" customHeight="1" x14ac:dyDescent="0.45">
      <c r="D597" s="8">
        <f t="shared" si="18"/>
        <v>592</v>
      </c>
      <c r="E597" s="32"/>
      <c r="F597" s="34"/>
      <c r="G597" s="34"/>
      <c r="H597" s="34"/>
      <c r="I597" s="34"/>
      <c r="J597" s="38"/>
      <c r="K597" s="33"/>
      <c r="L597" s="36"/>
      <c r="M597" s="35"/>
      <c r="N597" s="34"/>
      <c r="O597" s="41"/>
      <c r="P597" s="35"/>
      <c r="Q597" s="34"/>
      <c r="R597" s="37"/>
      <c r="S597" s="35"/>
      <c r="T597" s="34"/>
      <c r="U597" s="37"/>
      <c r="V597" s="35"/>
      <c r="W597" s="34"/>
      <c r="X597" s="37"/>
      <c r="Y597" s="35"/>
      <c r="Z597" s="34"/>
      <c r="AA597" s="37"/>
      <c r="AB597" s="35"/>
      <c r="AC597" s="34"/>
      <c r="AD597" s="37"/>
      <c r="AE597" s="35"/>
      <c r="AF597" s="34"/>
      <c r="AG597" s="37"/>
      <c r="AH597" s="35"/>
      <c r="AI597" s="34"/>
      <c r="AJ597" s="37"/>
      <c r="AK597" s="35"/>
      <c r="AL597" s="34"/>
      <c r="AM597" s="37"/>
      <c r="AN597" s="35"/>
      <c r="AO597" s="34"/>
      <c r="AP597" s="37"/>
      <c r="AQ597" s="35"/>
      <c r="AR597" s="34"/>
      <c r="AS597" s="37"/>
      <c r="AT597" s="35"/>
      <c r="AU597" s="34"/>
      <c r="AV597" s="37"/>
      <c r="AW597" s="35"/>
      <c r="AX597" s="34"/>
      <c r="AY597" s="37"/>
      <c r="AZ597" s="35"/>
      <c r="BA597" s="34"/>
      <c r="BB597" s="37"/>
      <c r="BC5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7" s="7"/>
      <c r="BF597" t="str">
        <f>IF(Table1[[#This Row],[Date]]="","","&amp;lt;VOUCHER REMOTEID="&amp;""""&amp;$A$11&amp;$A$13&amp;ROW()&amp;""""&amp;" VCHTYPE="""&amp;F597&amp;""" ACTION="""&amp;"Create"&amp;"""&amp;gt;")</f>
        <v/>
      </c>
      <c r="BG597" t="str">
        <f>IF(Table1[[#This Row],[Date]]="","",TEXT(Table1[[#This Row],[Date]],"yyyymmdd"))</f>
        <v/>
      </c>
      <c r="BH597" t="str">
        <f>Table1[[#This Row],[Date2]]</f>
        <v/>
      </c>
      <c r="BI597" t="str">
        <f>IF(Table1[[#This Row],[Date]]="","",Table1[[#This Row],[Voucher Type]])</f>
        <v/>
      </c>
      <c r="BJ597" t="str">
        <f>IF(Table1[[#This Row],[Ref No / Invoice No]]="","",Table1[[#This Row],[Ref No / Invoice No]])</f>
        <v/>
      </c>
      <c r="BK597" t="str">
        <f>IF(Table1[[#This Row],[Voucher No]]="","",Table1[[#This Row],[Voucher No]])</f>
        <v/>
      </c>
      <c r="BL597" t="str">
        <f>IF(Table1[[#This Row],[Date]]="","",Table1[[#This Row],[Narration]])</f>
        <v/>
      </c>
      <c r="BM597" t="str">
        <f>IF(Table1[[#This Row],[Date]]="","",$A$11&amp;$A$13&amp;ROW())</f>
        <v/>
      </c>
      <c r="BN597" t="str">
        <f>IF(Table1[[#This Row],[Date]]="","",$A$13)</f>
        <v/>
      </c>
      <c r="BP597" t="str">
        <f>IF(Table1[[#This Row],[Ledger 1]]="","","No")</f>
        <v/>
      </c>
      <c r="BQ597" t="str">
        <f>IF(Table1[[#This Row],[Date]]="","",IF(Table1[[#This Row],[Effect 1]]="Dr.","Yes","No"))</f>
        <v/>
      </c>
      <c r="BR597" t="str">
        <f>IF(Table1[[#This Row],[Date]]="","",Table1[[#This Row],[Ledger 1]])</f>
        <v/>
      </c>
      <c r="BS597" t="str">
        <f>IF(Table1[[#This Row],[Date]]="","",IF(Table1[[#This Row],[Effect 1]]="Dr.",-Table1[[#This Row],[Amount 1]],Table1[[#This Row],[Amount 1]]))</f>
        <v/>
      </c>
      <c r="BV597" t="str">
        <f>IF(Table1[[#This Row],[Ledger 2]]="","","No")</f>
        <v/>
      </c>
      <c r="BW597" t="str">
        <f>IF(Table1[[#This Row],[Date]]="","",IF(Table1[[#This Row],[Effect 2]]="Dr.","Yes","No"))</f>
        <v/>
      </c>
      <c r="BX597" t="str">
        <f>IF(Table1[[#This Row],[Date]]="","",Table1[[#This Row],[Ledger 2]])</f>
        <v/>
      </c>
      <c r="BY597" t="str">
        <f>IF(Table1[[#This Row],[Date]]="","",IF(Table1[[#This Row],[Effect 2]]="Dr.",-Table1[[#This Row],[Amount 2]],Table1[[#This Row],[Amount 2]]))</f>
        <v/>
      </c>
      <c r="CB597" t="str">
        <f>IF(Table1[[#This Row],[Ledger 3]]="","","No")</f>
        <v/>
      </c>
      <c r="CC597" t="str">
        <f>IF(Table1[[#This Row],[Ledger 3]]="","",IF(Table1[[#This Row],[Effect 3]]="Dr.","Yes","No"))</f>
        <v/>
      </c>
      <c r="CD597" t="str">
        <f>IF(Table1[[#This Row],[Ledger 3]]="","",Table1[[#This Row],[Ledger 3]])</f>
        <v/>
      </c>
      <c r="CE597" t="str">
        <f>IF(Table1[[#This Row],[Ledger 3]]="","",IF(Table1[[#This Row],[Effect 3]]="Dr.",-Table1[[#This Row],[Amount 3]],Table1[[#This Row],[Amount 3]]))</f>
        <v/>
      </c>
      <c r="CH597" t="str">
        <f>IF(Table1[[#This Row],[Ledger 4]]="","","No")</f>
        <v/>
      </c>
      <c r="CI597" t="str">
        <f>IF(Table1[[#This Row],[Ledger 4]]="","",IF(Table1[[#This Row],[Effect 4]]="Dr.","Yes","No"))</f>
        <v/>
      </c>
      <c r="CJ597" t="str">
        <f>IF(Table1[[#This Row],[Ledger 4]]="","",Table1[[#This Row],[Ledger 4]])</f>
        <v/>
      </c>
      <c r="CK597" t="str">
        <f>IF(Table1[[#This Row],[Ledger 4]]="","",IF(Table1[[#This Row],[Effect 4]]="Dr.",-Table1[[#This Row],[Amount 4]],Table1[[#This Row],[Amount 4]]))</f>
        <v/>
      </c>
      <c r="CN597" t="str">
        <f>IF(Table1[[#This Row],[Ledger 5]]="","","No")</f>
        <v/>
      </c>
      <c r="CO597" t="str">
        <f>IF(Table1[[#This Row],[Ledger 5]]="","",IF(Table1[[#This Row],[Effect 5]]="Dr.","Yes","No"))</f>
        <v/>
      </c>
      <c r="CP597" t="str">
        <f>IF(Table1[[#This Row],[Ledger 5]]="","",Table1[[#This Row],[Ledger 5]])</f>
        <v/>
      </c>
      <c r="CQ597" t="str">
        <f>IF(Table1[[#This Row],[Ledger 5]]="","",IF(Table1[[#This Row],[Effect 5]]="Dr.",-Table1[[#This Row],[Amount 5]],Table1[[#This Row],[Amount 5]]))</f>
        <v/>
      </c>
      <c r="CT597" t="str">
        <f>IF(Table1[[#This Row],[Ledger 6]]="","","No")</f>
        <v/>
      </c>
      <c r="CU597" t="str">
        <f>IF(Table1[[#This Row],[Ledger 6]]="","",IF(Table1[[#This Row],[Effect 6]]="Dr.","Yes","No"))</f>
        <v/>
      </c>
      <c r="CV597" t="str">
        <f>IF(Table1[[#This Row],[Ledger 6]]="","",Table1[[#This Row],[Ledger 6]])</f>
        <v/>
      </c>
      <c r="CW597" t="str">
        <f>IF(Table1[[#This Row],[Ledger 6]]="","",IF(Table1[[#This Row],[Effect 6]]="Dr.",-Table1[[#This Row],[Amount 6]],Table1[[#This Row],[Amount 6]]))</f>
        <v/>
      </c>
      <c r="CZ597" t="str">
        <f>IF(Table1[[#This Row],[Ledger 7]]="","","No")</f>
        <v/>
      </c>
      <c r="DA597" t="str">
        <f>IF(Table1[[#This Row],[Ledger 7]]="","",IF(Table1[[#This Row],[Effect 7]]="Dr.","Yes","No"))</f>
        <v/>
      </c>
      <c r="DB597" t="str">
        <f>IF(Table1[[#This Row],[Ledger 7]]="","",Table1[[#This Row],[Ledger 7]])</f>
        <v/>
      </c>
      <c r="DC597" t="str">
        <f>IF(Table1[[#This Row],[Ledger 7]]="","",IF(Table1[[#This Row],[Effect 7]]="Dr.",-Table1[[#This Row],[Amount 7]],Table1[[#This Row],[Amount 7]]))</f>
        <v/>
      </c>
      <c r="DF597" t="str">
        <f>IF(Table1[[#This Row],[Ledger 8]]="","","No")</f>
        <v/>
      </c>
      <c r="DG597" t="str">
        <f>IF(Table1[[#This Row],[Ledger 8]]="","",IF(Table1[[#This Row],[Effect 8]]="Dr.","Yes","No"))</f>
        <v/>
      </c>
      <c r="DH597" t="str">
        <f>IF(Table1[[#This Row],[Ledger 8]]="","",Table1[[#This Row],[Ledger 8]])</f>
        <v/>
      </c>
      <c r="DI597" t="str">
        <f>IF(Table1[[#This Row],[Ledger 8]]="","",IF(Table1[[#This Row],[Effect 8]]="Dr.",-Table1[[#This Row],[Amount 8]],Table1[[#This Row],[Amount 8]]))</f>
        <v/>
      </c>
      <c r="DL597" t="str">
        <f>IF(Table1[[#This Row],[Ledger 9]]="","","No")</f>
        <v/>
      </c>
      <c r="DM597" t="str">
        <f>IF(Table1[[#This Row],[Ledger 9]]="","",IF(Table1[[#This Row],[Effect 9]]="Dr.","Yes","No"))</f>
        <v/>
      </c>
      <c r="DN597" t="str">
        <f>IF(Table1[[#This Row],[Ledger 9]]="","",Table1[[#This Row],[Ledger 9]])</f>
        <v/>
      </c>
      <c r="DO597" t="str">
        <f>IF(Table1[[#This Row],[Ledger 9]]="","",IF(Table1[[#This Row],[Effect 9]]="Dr.",-Table1[[#This Row],[Amount 9]],Table1[[#This Row],[Amount 9]]))</f>
        <v/>
      </c>
      <c r="DR597" t="str">
        <f>IF(Table1[[#This Row],[Ledger 10]]="","","No")</f>
        <v/>
      </c>
      <c r="DS597" t="str">
        <f>IF(Table1[[#This Row],[Ledger 10]]="","",IF(Table1[[#This Row],[Effect 10]]="Dr.","Yes","No"))</f>
        <v/>
      </c>
      <c r="DT597" t="str">
        <f>IF(Table1[[#This Row],[Ledger 10]]="","",Table1[[#This Row],[Ledger 10]])</f>
        <v/>
      </c>
      <c r="DU597" t="str">
        <f>IF(Table1[[#This Row],[Ledger 10]]="","",IF(Table1[[#This Row],[Effect 10]]="Dr.",-Table1[[#This Row],[Amount 10]],Table1[[#This Row],[Amount 10]]))</f>
        <v/>
      </c>
      <c r="DX597" t="str">
        <f>IF(Table1[[#This Row],[Ledger 11]]="","","No")</f>
        <v/>
      </c>
      <c r="DY597" t="str">
        <f>IF(Table1[[#This Row],[Ledger 11]]="","",IF(Table1[[#This Row],[Effect 11]]="Dr.","Yes","No"))</f>
        <v/>
      </c>
      <c r="DZ597" t="str">
        <f>IF(Table1[[#This Row],[Ledger 11]]="","",Table1[[#This Row],[Ledger 11]])</f>
        <v/>
      </c>
      <c r="EA597" t="str">
        <f>IF(Table1[[#This Row],[Ledger 11]]="","",IF(Table1[[#This Row],[Effect 11]]="Dr.",-Table1[[#This Row],[Amount 11]],Table1[[#This Row],[Amount 11]]))</f>
        <v/>
      </c>
      <c r="ED597" t="str">
        <f>IF(Table1[[#This Row],[Ledger 12]]="","","No")</f>
        <v/>
      </c>
      <c r="EE597" t="str">
        <f>IF(Table1[[#This Row],[Ledger 12]]="","",IF(Table1[[#This Row],[Effect 12]]="Dr.","Yes","No"))</f>
        <v/>
      </c>
      <c r="EF597" t="str">
        <f>IF(Table1[[#This Row],[Ledger 12]]="","",Table1[[#This Row],[Ledger 12]])</f>
        <v/>
      </c>
      <c r="EG597" t="str">
        <f>IF(Table1[[#This Row],[Ledger 12]]="","",IF(Table1[[#This Row],[Effect 12]]="Dr.",-Table1[[#This Row],[Amount 12]],Table1[[#This Row],[Amount 12]]))</f>
        <v/>
      </c>
      <c r="EJ597" t="str">
        <f>IF(Table1[[#This Row],[Ledger 13]]="","","No")</f>
        <v/>
      </c>
      <c r="EK597" t="str">
        <f>IF(Table1[[#This Row],[Ledger 13]]="","",IF(Table1[[#This Row],[Effect 13]]="Dr.","Yes","No"))</f>
        <v/>
      </c>
      <c r="EL597" t="str">
        <f>IF(Table1[[#This Row],[Ledger 13]]="","",Table1[[#This Row],[Ledger 13]])</f>
        <v/>
      </c>
      <c r="EM597" t="str">
        <f>IF(Table1[[#This Row],[Ledger 13]]="","",IF(Table1[[#This Row],[Effect 13]]="Dr.",-Table1[[#This Row],[Amount 13]],Table1[[#This Row],[Amount 13]]))</f>
        <v/>
      </c>
      <c r="EP597" t="str">
        <f>IF(Table1[[#This Row],[Ledger 14]]="","","No")</f>
        <v/>
      </c>
      <c r="EQ597" t="str">
        <f>IF(Table1[[#This Row],[Ledger 14]]="","",IF(Table1[[#This Row],[Effect 14]]="Dr.","Yes","No"))</f>
        <v/>
      </c>
      <c r="ER597" t="str">
        <f>IF(Table1[[#This Row],[Ledger 14]]="","",Table1[[#This Row],[Ledger 14]])</f>
        <v/>
      </c>
      <c r="ES597" t="str">
        <f>IF(Table1[[#This Row],[Ledger 14]]="","",IF(Table1[[#This Row],[Effect 14]]="Dr.",-Table1[[#This Row],[Amount 14]],Table1[[#This Row],[Amount 14]]))</f>
        <v/>
      </c>
      <c r="EV597" t="str">
        <f>IF(Table1[[#This Row],[Ledger 15]]="","","No")</f>
        <v/>
      </c>
      <c r="EW597" t="str">
        <f>IF(Table1[[#This Row],[Ledger 15]]="","",IF(Table1[[#This Row],[Effect 15]]="Dr.","Yes","No"))</f>
        <v/>
      </c>
      <c r="EX597" t="str">
        <f>IF(Table1[[#This Row],[Ledger 15]]="","",Table1[[#This Row],[Ledger 15]])</f>
        <v/>
      </c>
      <c r="EY597" t="str">
        <f>IF(Table1[[#This Row],[Ledger 15]]="","",IF(Table1[[#This Row],[Effect 15]]="Dr.",-Table1[[#This Row],[Amount 15]],Table1[[#This Row],[Amount 15]]))</f>
        <v/>
      </c>
      <c r="FD5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7">
        <f>IF(Table1[[#This Row],[Date]]="",0,IF(AND(Table1[[#This Row],[Date]]&gt;=$FE$2,Table1[[#This Row],[Date]]&lt;=$FE$3),0,1))</f>
        <v>0</v>
      </c>
      <c r="FF597">
        <f>IF(Table1[[#This Row],[Date]]="",0,IF(TYPE(VLOOKUP(Table1[[#This Row],[Voucher Type]],Table1[[#All],[Voucher Type Master]],1,FALSE))=16,1,0))</f>
        <v>0</v>
      </c>
      <c r="FG597">
        <f>IF(TYPE(IF(Table1[[#This Row],[Date]]="",0,IF(VLOOKUP(Table1[[#This Row],[Voucher Type]],$FY$5:$FZ$13,2,0)=Table1[[#This Row],[Effect 1]],0,1)))=16,1,0)</f>
        <v>0</v>
      </c>
      <c r="FH5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7">
        <f>IF(LEN(Table1[[#This Row],[Ledger 1]])&gt;0,IF(TYPE(VLOOKUP(Table1[[#This Row],[Ledger 1]],GZ:GZ,1,0))=16,1,0),0)</f>
        <v>0</v>
      </c>
      <c r="FJ597">
        <f>IF(LEN(Table1[[#This Row],[Ledger 2]])&gt;0,IF(TYPE(VLOOKUP(Table1[[#This Row],[Ledger 2]],GZ:GZ,1,0))=16,1,0),0)</f>
        <v>0</v>
      </c>
      <c r="FK597">
        <f>IF(LEN(Table1[[#This Row],[Ledger 3]])&gt;0,IF(TYPE(VLOOKUP(Table1[[#This Row],[Ledger 3]],GZ:GZ,1,0))=16,1,0),0)</f>
        <v>0</v>
      </c>
      <c r="FL597">
        <f>IF(LEN(Table1[[#This Row],[Ledger 4]])&gt;0,IF(TYPE(VLOOKUP(Table1[[#This Row],[Ledger 4]],GZ:GZ,1,0))=16,1,0),0)</f>
        <v>0</v>
      </c>
      <c r="FM597">
        <f>IF(LEN(Table1[[#This Row],[Ledger 5]])&gt;0,IF(TYPE(VLOOKUP(Table1[[#This Row],[Ledger 5]],GZ:GZ,1,0))=16,1,0),0)</f>
        <v>0</v>
      </c>
      <c r="FN597">
        <f>IF(LEN(Table1[[#This Row],[Ledger 6]])&gt;0,IF(TYPE(VLOOKUP(Table1[[#This Row],[Ledger 6]],$GZ:$GZ,1,0))=16,1,0),0)</f>
        <v>0</v>
      </c>
      <c r="FO597">
        <f>IF(LEN(Table1[[#This Row],[Ledger 7]])&gt;0,IF(TYPE(VLOOKUP(Table1[[#This Row],[Ledger 7]],$GZ:$GZ,1,0))=16,1,0),0)</f>
        <v>0</v>
      </c>
      <c r="FP597">
        <f>IF(LEN(Table1[[#This Row],[Ledger 8]])&gt;0,IF(TYPE(VLOOKUP(Table1[[#This Row],[Ledger 8]],$GZ:$GZ,1,0))=16,1,0),0)</f>
        <v>0</v>
      </c>
      <c r="FQ597">
        <f>IF(LEN(Table1[[#This Row],[Ledger 9]])&gt;0,IF(TYPE(VLOOKUP(Table1[[#This Row],[Ledger 9]],$GZ:$GZ,1,0))=16,1,0),0)</f>
        <v>0</v>
      </c>
      <c r="FR597">
        <f>IF(LEN(Table1[[#This Row],[Ledger 10]])&gt;0,IF(TYPE(VLOOKUP(Table1[[#This Row],[Ledger 10]],$GZ:$GZ,1,0))=16,1,0),0)</f>
        <v>0</v>
      </c>
      <c r="FS597">
        <f>IF(LEN(Table1[[#This Row],[Ledger 11]])&gt;0,IF(TYPE(VLOOKUP(Table1[[#This Row],[Ledger 11]],$GZ:$GZ,1,0))=16,1,0),0)</f>
        <v>0</v>
      </c>
      <c r="FT597">
        <f>IF(LEN(Table1[[#This Row],[Ledger 12]])&gt;0,IF(TYPE(VLOOKUP(Table1[[#This Row],[Ledger 12]],$GZ:$GZ,1,0))=16,1,0),0)</f>
        <v>0</v>
      </c>
      <c r="FU597">
        <f>IF(LEN(Table1[[#This Row],[Ledger 13]])&gt;0,IF(TYPE(VLOOKUP(Table1[[#This Row],[Ledger 13]],$GZ:$GZ,1,0))=16,1,0),0)</f>
        <v>0</v>
      </c>
      <c r="FV597">
        <f>IF(LEN(Table1[[#This Row],[Ledger 14]])&gt;0,IF(TYPE(VLOOKUP(Table1[[#This Row],[Ledger 14]],$GZ:$GZ,1,0))=16,1,0),0)</f>
        <v>0</v>
      </c>
      <c r="FW597">
        <f>IF(LEN(Table1[[#This Row],[Ledger 15]])&gt;0,IF(TYPE(VLOOKUP(Table1[[#This Row],[Ledger 15]],$GZ:$GZ,1,0))=16,1,0),0)</f>
        <v>0</v>
      </c>
    </row>
    <row r="598" spans="4:179" ht="33" customHeight="1" x14ac:dyDescent="0.45">
      <c r="D598" s="8">
        <f t="shared" si="18"/>
        <v>593</v>
      </c>
      <c r="E598" s="32"/>
      <c r="F598" s="34"/>
      <c r="G598" s="34"/>
      <c r="H598" s="34"/>
      <c r="I598" s="34"/>
      <c r="J598" s="38"/>
      <c r="K598" s="33"/>
      <c r="L598" s="36"/>
      <c r="M598" s="35"/>
      <c r="N598" s="34"/>
      <c r="O598" s="41"/>
      <c r="P598" s="35"/>
      <c r="Q598" s="34"/>
      <c r="R598" s="37"/>
      <c r="S598" s="35"/>
      <c r="T598" s="34"/>
      <c r="U598" s="37"/>
      <c r="V598" s="35"/>
      <c r="W598" s="34"/>
      <c r="X598" s="37"/>
      <c r="Y598" s="35"/>
      <c r="Z598" s="34"/>
      <c r="AA598" s="37"/>
      <c r="AB598" s="35"/>
      <c r="AC598" s="34"/>
      <c r="AD598" s="37"/>
      <c r="AE598" s="35"/>
      <c r="AF598" s="34"/>
      <c r="AG598" s="37"/>
      <c r="AH598" s="35"/>
      <c r="AI598" s="34"/>
      <c r="AJ598" s="37"/>
      <c r="AK598" s="35"/>
      <c r="AL598" s="34"/>
      <c r="AM598" s="37"/>
      <c r="AN598" s="35"/>
      <c r="AO598" s="34"/>
      <c r="AP598" s="37"/>
      <c r="AQ598" s="35"/>
      <c r="AR598" s="34"/>
      <c r="AS598" s="37"/>
      <c r="AT598" s="35"/>
      <c r="AU598" s="34"/>
      <c r="AV598" s="37"/>
      <c r="AW598" s="35"/>
      <c r="AX598" s="34"/>
      <c r="AY598" s="37"/>
      <c r="AZ598" s="35"/>
      <c r="BA598" s="34"/>
      <c r="BB598" s="37"/>
      <c r="BC5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8" s="7"/>
      <c r="BF598" t="str">
        <f>IF(Table1[[#This Row],[Date]]="","","&amp;lt;VOUCHER REMOTEID="&amp;""""&amp;$A$11&amp;$A$13&amp;ROW()&amp;""""&amp;" VCHTYPE="""&amp;F598&amp;""" ACTION="""&amp;"Create"&amp;"""&amp;gt;")</f>
        <v/>
      </c>
      <c r="BG598" t="str">
        <f>IF(Table1[[#This Row],[Date]]="","",TEXT(Table1[[#This Row],[Date]],"yyyymmdd"))</f>
        <v/>
      </c>
      <c r="BH598" t="str">
        <f>Table1[[#This Row],[Date2]]</f>
        <v/>
      </c>
      <c r="BI598" t="str">
        <f>IF(Table1[[#This Row],[Date]]="","",Table1[[#This Row],[Voucher Type]])</f>
        <v/>
      </c>
      <c r="BJ598" t="str">
        <f>IF(Table1[[#This Row],[Ref No / Invoice No]]="","",Table1[[#This Row],[Ref No / Invoice No]])</f>
        <v/>
      </c>
      <c r="BK598" t="str">
        <f>IF(Table1[[#This Row],[Voucher No]]="","",Table1[[#This Row],[Voucher No]])</f>
        <v/>
      </c>
      <c r="BL598" t="str">
        <f>IF(Table1[[#This Row],[Date]]="","",Table1[[#This Row],[Narration]])</f>
        <v/>
      </c>
      <c r="BM598" t="str">
        <f>IF(Table1[[#This Row],[Date]]="","",$A$11&amp;$A$13&amp;ROW())</f>
        <v/>
      </c>
      <c r="BN598" t="str">
        <f>IF(Table1[[#This Row],[Date]]="","",$A$13)</f>
        <v/>
      </c>
      <c r="BP598" t="str">
        <f>IF(Table1[[#This Row],[Ledger 1]]="","","No")</f>
        <v/>
      </c>
      <c r="BQ598" t="str">
        <f>IF(Table1[[#This Row],[Date]]="","",IF(Table1[[#This Row],[Effect 1]]="Dr.","Yes","No"))</f>
        <v/>
      </c>
      <c r="BR598" t="str">
        <f>IF(Table1[[#This Row],[Date]]="","",Table1[[#This Row],[Ledger 1]])</f>
        <v/>
      </c>
      <c r="BS598" t="str">
        <f>IF(Table1[[#This Row],[Date]]="","",IF(Table1[[#This Row],[Effect 1]]="Dr.",-Table1[[#This Row],[Amount 1]],Table1[[#This Row],[Amount 1]]))</f>
        <v/>
      </c>
      <c r="BV598" t="str">
        <f>IF(Table1[[#This Row],[Ledger 2]]="","","No")</f>
        <v/>
      </c>
      <c r="BW598" t="str">
        <f>IF(Table1[[#This Row],[Date]]="","",IF(Table1[[#This Row],[Effect 2]]="Dr.","Yes","No"))</f>
        <v/>
      </c>
      <c r="BX598" t="str">
        <f>IF(Table1[[#This Row],[Date]]="","",Table1[[#This Row],[Ledger 2]])</f>
        <v/>
      </c>
      <c r="BY598" t="str">
        <f>IF(Table1[[#This Row],[Date]]="","",IF(Table1[[#This Row],[Effect 2]]="Dr.",-Table1[[#This Row],[Amount 2]],Table1[[#This Row],[Amount 2]]))</f>
        <v/>
      </c>
      <c r="CB598" t="str">
        <f>IF(Table1[[#This Row],[Ledger 3]]="","","No")</f>
        <v/>
      </c>
      <c r="CC598" t="str">
        <f>IF(Table1[[#This Row],[Ledger 3]]="","",IF(Table1[[#This Row],[Effect 3]]="Dr.","Yes","No"))</f>
        <v/>
      </c>
      <c r="CD598" t="str">
        <f>IF(Table1[[#This Row],[Ledger 3]]="","",Table1[[#This Row],[Ledger 3]])</f>
        <v/>
      </c>
      <c r="CE598" t="str">
        <f>IF(Table1[[#This Row],[Ledger 3]]="","",IF(Table1[[#This Row],[Effect 3]]="Dr.",-Table1[[#This Row],[Amount 3]],Table1[[#This Row],[Amount 3]]))</f>
        <v/>
      </c>
      <c r="CH598" t="str">
        <f>IF(Table1[[#This Row],[Ledger 4]]="","","No")</f>
        <v/>
      </c>
      <c r="CI598" t="str">
        <f>IF(Table1[[#This Row],[Ledger 4]]="","",IF(Table1[[#This Row],[Effect 4]]="Dr.","Yes","No"))</f>
        <v/>
      </c>
      <c r="CJ598" t="str">
        <f>IF(Table1[[#This Row],[Ledger 4]]="","",Table1[[#This Row],[Ledger 4]])</f>
        <v/>
      </c>
      <c r="CK598" t="str">
        <f>IF(Table1[[#This Row],[Ledger 4]]="","",IF(Table1[[#This Row],[Effect 4]]="Dr.",-Table1[[#This Row],[Amount 4]],Table1[[#This Row],[Amount 4]]))</f>
        <v/>
      </c>
      <c r="CN598" t="str">
        <f>IF(Table1[[#This Row],[Ledger 5]]="","","No")</f>
        <v/>
      </c>
      <c r="CO598" t="str">
        <f>IF(Table1[[#This Row],[Ledger 5]]="","",IF(Table1[[#This Row],[Effect 5]]="Dr.","Yes","No"))</f>
        <v/>
      </c>
      <c r="CP598" t="str">
        <f>IF(Table1[[#This Row],[Ledger 5]]="","",Table1[[#This Row],[Ledger 5]])</f>
        <v/>
      </c>
      <c r="CQ598" t="str">
        <f>IF(Table1[[#This Row],[Ledger 5]]="","",IF(Table1[[#This Row],[Effect 5]]="Dr.",-Table1[[#This Row],[Amount 5]],Table1[[#This Row],[Amount 5]]))</f>
        <v/>
      </c>
      <c r="CT598" t="str">
        <f>IF(Table1[[#This Row],[Ledger 6]]="","","No")</f>
        <v/>
      </c>
      <c r="CU598" t="str">
        <f>IF(Table1[[#This Row],[Ledger 6]]="","",IF(Table1[[#This Row],[Effect 6]]="Dr.","Yes","No"))</f>
        <v/>
      </c>
      <c r="CV598" t="str">
        <f>IF(Table1[[#This Row],[Ledger 6]]="","",Table1[[#This Row],[Ledger 6]])</f>
        <v/>
      </c>
      <c r="CW598" t="str">
        <f>IF(Table1[[#This Row],[Ledger 6]]="","",IF(Table1[[#This Row],[Effect 6]]="Dr.",-Table1[[#This Row],[Amount 6]],Table1[[#This Row],[Amount 6]]))</f>
        <v/>
      </c>
      <c r="CZ598" t="str">
        <f>IF(Table1[[#This Row],[Ledger 7]]="","","No")</f>
        <v/>
      </c>
      <c r="DA598" t="str">
        <f>IF(Table1[[#This Row],[Ledger 7]]="","",IF(Table1[[#This Row],[Effect 7]]="Dr.","Yes","No"))</f>
        <v/>
      </c>
      <c r="DB598" t="str">
        <f>IF(Table1[[#This Row],[Ledger 7]]="","",Table1[[#This Row],[Ledger 7]])</f>
        <v/>
      </c>
      <c r="DC598" t="str">
        <f>IF(Table1[[#This Row],[Ledger 7]]="","",IF(Table1[[#This Row],[Effect 7]]="Dr.",-Table1[[#This Row],[Amount 7]],Table1[[#This Row],[Amount 7]]))</f>
        <v/>
      </c>
      <c r="DF598" t="str">
        <f>IF(Table1[[#This Row],[Ledger 8]]="","","No")</f>
        <v/>
      </c>
      <c r="DG598" t="str">
        <f>IF(Table1[[#This Row],[Ledger 8]]="","",IF(Table1[[#This Row],[Effect 8]]="Dr.","Yes","No"))</f>
        <v/>
      </c>
      <c r="DH598" t="str">
        <f>IF(Table1[[#This Row],[Ledger 8]]="","",Table1[[#This Row],[Ledger 8]])</f>
        <v/>
      </c>
      <c r="DI598" t="str">
        <f>IF(Table1[[#This Row],[Ledger 8]]="","",IF(Table1[[#This Row],[Effect 8]]="Dr.",-Table1[[#This Row],[Amount 8]],Table1[[#This Row],[Amount 8]]))</f>
        <v/>
      </c>
      <c r="DL598" t="str">
        <f>IF(Table1[[#This Row],[Ledger 9]]="","","No")</f>
        <v/>
      </c>
      <c r="DM598" t="str">
        <f>IF(Table1[[#This Row],[Ledger 9]]="","",IF(Table1[[#This Row],[Effect 9]]="Dr.","Yes","No"))</f>
        <v/>
      </c>
      <c r="DN598" t="str">
        <f>IF(Table1[[#This Row],[Ledger 9]]="","",Table1[[#This Row],[Ledger 9]])</f>
        <v/>
      </c>
      <c r="DO598" t="str">
        <f>IF(Table1[[#This Row],[Ledger 9]]="","",IF(Table1[[#This Row],[Effect 9]]="Dr.",-Table1[[#This Row],[Amount 9]],Table1[[#This Row],[Amount 9]]))</f>
        <v/>
      </c>
      <c r="DR598" t="str">
        <f>IF(Table1[[#This Row],[Ledger 10]]="","","No")</f>
        <v/>
      </c>
      <c r="DS598" t="str">
        <f>IF(Table1[[#This Row],[Ledger 10]]="","",IF(Table1[[#This Row],[Effect 10]]="Dr.","Yes","No"))</f>
        <v/>
      </c>
      <c r="DT598" t="str">
        <f>IF(Table1[[#This Row],[Ledger 10]]="","",Table1[[#This Row],[Ledger 10]])</f>
        <v/>
      </c>
      <c r="DU598" t="str">
        <f>IF(Table1[[#This Row],[Ledger 10]]="","",IF(Table1[[#This Row],[Effect 10]]="Dr.",-Table1[[#This Row],[Amount 10]],Table1[[#This Row],[Amount 10]]))</f>
        <v/>
      </c>
      <c r="DX598" t="str">
        <f>IF(Table1[[#This Row],[Ledger 11]]="","","No")</f>
        <v/>
      </c>
      <c r="DY598" t="str">
        <f>IF(Table1[[#This Row],[Ledger 11]]="","",IF(Table1[[#This Row],[Effect 11]]="Dr.","Yes","No"))</f>
        <v/>
      </c>
      <c r="DZ598" t="str">
        <f>IF(Table1[[#This Row],[Ledger 11]]="","",Table1[[#This Row],[Ledger 11]])</f>
        <v/>
      </c>
      <c r="EA598" t="str">
        <f>IF(Table1[[#This Row],[Ledger 11]]="","",IF(Table1[[#This Row],[Effect 11]]="Dr.",-Table1[[#This Row],[Amount 11]],Table1[[#This Row],[Amount 11]]))</f>
        <v/>
      </c>
      <c r="ED598" t="str">
        <f>IF(Table1[[#This Row],[Ledger 12]]="","","No")</f>
        <v/>
      </c>
      <c r="EE598" t="str">
        <f>IF(Table1[[#This Row],[Ledger 12]]="","",IF(Table1[[#This Row],[Effect 12]]="Dr.","Yes","No"))</f>
        <v/>
      </c>
      <c r="EF598" t="str">
        <f>IF(Table1[[#This Row],[Ledger 12]]="","",Table1[[#This Row],[Ledger 12]])</f>
        <v/>
      </c>
      <c r="EG598" t="str">
        <f>IF(Table1[[#This Row],[Ledger 12]]="","",IF(Table1[[#This Row],[Effect 12]]="Dr.",-Table1[[#This Row],[Amount 12]],Table1[[#This Row],[Amount 12]]))</f>
        <v/>
      </c>
      <c r="EJ598" t="str">
        <f>IF(Table1[[#This Row],[Ledger 13]]="","","No")</f>
        <v/>
      </c>
      <c r="EK598" t="str">
        <f>IF(Table1[[#This Row],[Ledger 13]]="","",IF(Table1[[#This Row],[Effect 13]]="Dr.","Yes","No"))</f>
        <v/>
      </c>
      <c r="EL598" t="str">
        <f>IF(Table1[[#This Row],[Ledger 13]]="","",Table1[[#This Row],[Ledger 13]])</f>
        <v/>
      </c>
      <c r="EM598" t="str">
        <f>IF(Table1[[#This Row],[Ledger 13]]="","",IF(Table1[[#This Row],[Effect 13]]="Dr.",-Table1[[#This Row],[Amount 13]],Table1[[#This Row],[Amount 13]]))</f>
        <v/>
      </c>
      <c r="EP598" t="str">
        <f>IF(Table1[[#This Row],[Ledger 14]]="","","No")</f>
        <v/>
      </c>
      <c r="EQ598" t="str">
        <f>IF(Table1[[#This Row],[Ledger 14]]="","",IF(Table1[[#This Row],[Effect 14]]="Dr.","Yes","No"))</f>
        <v/>
      </c>
      <c r="ER598" t="str">
        <f>IF(Table1[[#This Row],[Ledger 14]]="","",Table1[[#This Row],[Ledger 14]])</f>
        <v/>
      </c>
      <c r="ES598" t="str">
        <f>IF(Table1[[#This Row],[Ledger 14]]="","",IF(Table1[[#This Row],[Effect 14]]="Dr.",-Table1[[#This Row],[Amount 14]],Table1[[#This Row],[Amount 14]]))</f>
        <v/>
      </c>
      <c r="EV598" t="str">
        <f>IF(Table1[[#This Row],[Ledger 15]]="","","No")</f>
        <v/>
      </c>
      <c r="EW598" t="str">
        <f>IF(Table1[[#This Row],[Ledger 15]]="","",IF(Table1[[#This Row],[Effect 15]]="Dr.","Yes","No"))</f>
        <v/>
      </c>
      <c r="EX598" t="str">
        <f>IF(Table1[[#This Row],[Ledger 15]]="","",Table1[[#This Row],[Ledger 15]])</f>
        <v/>
      </c>
      <c r="EY598" t="str">
        <f>IF(Table1[[#This Row],[Ledger 15]]="","",IF(Table1[[#This Row],[Effect 15]]="Dr.",-Table1[[#This Row],[Amount 15]],Table1[[#This Row],[Amount 15]]))</f>
        <v/>
      </c>
      <c r="FD5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8">
        <f>IF(Table1[[#This Row],[Date]]="",0,IF(AND(Table1[[#This Row],[Date]]&gt;=$FE$2,Table1[[#This Row],[Date]]&lt;=$FE$3),0,1))</f>
        <v>0</v>
      </c>
      <c r="FF598">
        <f>IF(Table1[[#This Row],[Date]]="",0,IF(TYPE(VLOOKUP(Table1[[#This Row],[Voucher Type]],Table1[[#All],[Voucher Type Master]],1,FALSE))=16,1,0))</f>
        <v>0</v>
      </c>
      <c r="FG598">
        <f>IF(TYPE(IF(Table1[[#This Row],[Date]]="",0,IF(VLOOKUP(Table1[[#This Row],[Voucher Type]],$FY$5:$FZ$13,2,0)=Table1[[#This Row],[Effect 1]],0,1)))=16,1,0)</f>
        <v>0</v>
      </c>
      <c r="FH5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8">
        <f>IF(LEN(Table1[[#This Row],[Ledger 1]])&gt;0,IF(TYPE(VLOOKUP(Table1[[#This Row],[Ledger 1]],GZ:GZ,1,0))=16,1,0),0)</f>
        <v>0</v>
      </c>
      <c r="FJ598">
        <f>IF(LEN(Table1[[#This Row],[Ledger 2]])&gt;0,IF(TYPE(VLOOKUP(Table1[[#This Row],[Ledger 2]],GZ:GZ,1,0))=16,1,0),0)</f>
        <v>0</v>
      </c>
      <c r="FK598">
        <f>IF(LEN(Table1[[#This Row],[Ledger 3]])&gt;0,IF(TYPE(VLOOKUP(Table1[[#This Row],[Ledger 3]],GZ:GZ,1,0))=16,1,0),0)</f>
        <v>0</v>
      </c>
      <c r="FL598">
        <f>IF(LEN(Table1[[#This Row],[Ledger 4]])&gt;0,IF(TYPE(VLOOKUP(Table1[[#This Row],[Ledger 4]],GZ:GZ,1,0))=16,1,0),0)</f>
        <v>0</v>
      </c>
      <c r="FM598">
        <f>IF(LEN(Table1[[#This Row],[Ledger 5]])&gt;0,IF(TYPE(VLOOKUP(Table1[[#This Row],[Ledger 5]],GZ:GZ,1,0))=16,1,0),0)</f>
        <v>0</v>
      </c>
      <c r="FN598">
        <f>IF(LEN(Table1[[#This Row],[Ledger 6]])&gt;0,IF(TYPE(VLOOKUP(Table1[[#This Row],[Ledger 6]],$GZ:$GZ,1,0))=16,1,0),0)</f>
        <v>0</v>
      </c>
      <c r="FO598">
        <f>IF(LEN(Table1[[#This Row],[Ledger 7]])&gt;0,IF(TYPE(VLOOKUP(Table1[[#This Row],[Ledger 7]],$GZ:$GZ,1,0))=16,1,0),0)</f>
        <v>0</v>
      </c>
      <c r="FP598">
        <f>IF(LEN(Table1[[#This Row],[Ledger 8]])&gt;0,IF(TYPE(VLOOKUP(Table1[[#This Row],[Ledger 8]],$GZ:$GZ,1,0))=16,1,0),0)</f>
        <v>0</v>
      </c>
      <c r="FQ598">
        <f>IF(LEN(Table1[[#This Row],[Ledger 9]])&gt;0,IF(TYPE(VLOOKUP(Table1[[#This Row],[Ledger 9]],$GZ:$GZ,1,0))=16,1,0),0)</f>
        <v>0</v>
      </c>
      <c r="FR598">
        <f>IF(LEN(Table1[[#This Row],[Ledger 10]])&gt;0,IF(TYPE(VLOOKUP(Table1[[#This Row],[Ledger 10]],$GZ:$GZ,1,0))=16,1,0),0)</f>
        <v>0</v>
      </c>
      <c r="FS598">
        <f>IF(LEN(Table1[[#This Row],[Ledger 11]])&gt;0,IF(TYPE(VLOOKUP(Table1[[#This Row],[Ledger 11]],$GZ:$GZ,1,0))=16,1,0),0)</f>
        <v>0</v>
      </c>
      <c r="FT598">
        <f>IF(LEN(Table1[[#This Row],[Ledger 12]])&gt;0,IF(TYPE(VLOOKUP(Table1[[#This Row],[Ledger 12]],$GZ:$GZ,1,0))=16,1,0),0)</f>
        <v>0</v>
      </c>
      <c r="FU598">
        <f>IF(LEN(Table1[[#This Row],[Ledger 13]])&gt;0,IF(TYPE(VLOOKUP(Table1[[#This Row],[Ledger 13]],$GZ:$GZ,1,0))=16,1,0),0)</f>
        <v>0</v>
      </c>
      <c r="FV598">
        <f>IF(LEN(Table1[[#This Row],[Ledger 14]])&gt;0,IF(TYPE(VLOOKUP(Table1[[#This Row],[Ledger 14]],$GZ:$GZ,1,0))=16,1,0),0)</f>
        <v>0</v>
      </c>
      <c r="FW598">
        <f>IF(LEN(Table1[[#This Row],[Ledger 15]])&gt;0,IF(TYPE(VLOOKUP(Table1[[#This Row],[Ledger 15]],$GZ:$GZ,1,0))=16,1,0),0)</f>
        <v>0</v>
      </c>
    </row>
    <row r="599" spans="4:179" ht="33" customHeight="1" x14ac:dyDescent="0.45">
      <c r="D599" s="8">
        <f t="shared" si="18"/>
        <v>594</v>
      </c>
      <c r="E599" s="32"/>
      <c r="F599" s="34"/>
      <c r="G599" s="34"/>
      <c r="H599" s="34"/>
      <c r="I599" s="34"/>
      <c r="J599" s="38"/>
      <c r="K599" s="33"/>
      <c r="L599" s="36"/>
      <c r="M599" s="35"/>
      <c r="N599" s="34"/>
      <c r="O599" s="41"/>
      <c r="P599" s="35"/>
      <c r="Q599" s="34"/>
      <c r="R599" s="37"/>
      <c r="S599" s="35"/>
      <c r="T599" s="34"/>
      <c r="U599" s="37"/>
      <c r="V599" s="35"/>
      <c r="W599" s="34"/>
      <c r="X599" s="37"/>
      <c r="Y599" s="35"/>
      <c r="Z599" s="34"/>
      <c r="AA599" s="37"/>
      <c r="AB599" s="35"/>
      <c r="AC599" s="34"/>
      <c r="AD599" s="37"/>
      <c r="AE599" s="35"/>
      <c r="AF599" s="34"/>
      <c r="AG599" s="37"/>
      <c r="AH599" s="35"/>
      <c r="AI599" s="34"/>
      <c r="AJ599" s="37"/>
      <c r="AK599" s="35"/>
      <c r="AL599" s="34"/>
      <c r="AM599" s="37"/>
      <c r="AN599" s="35"/>
      <c r="AO599" s="34"/>
      <c r="AP599" s="37"/>
      <c r="AQ599" s="35"/>
      <c r="AR599" s="34"/>
      <c r="AS599" s="37"/>
      <c r="AT599" s="35"/>
      <c r="AU599" s="34"/>
      <c r="AV599" s="37"/>
      <c r="AW599" s="35"/>
      <c r="AX599" s="34"/>
      <c r="AY599" s="37"/>
      <c r="AZ599" s="35"/>
      <c r="BA599" s="34"/>
      <c r="BB599" s="37"/>
      <c r="BC5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599" s="7"/>
      <c r="BF599" t="str">
        <f>IF(Table1[[#This Row],[Date]]="","","&amp;lt;VOUCHER REMOTEID="&amp;""""&amp;$A$11&amp;$A$13&amp;ROW()&amp;""""&amp;" VCHTYPE="""&amp;F599&amp;""" ACTION="""&amp;"Create"&amp;"""&amp;gt;")</f>
        <v/>
      </c>
      <c r="BG599" t="str">
        <f>IF(Table1[[#This Row],[Date]]="","",TEXT(Table1[[#This Row],[Date]],"yyyymmdd"))</f>
        <v/>
      </c>
      <c r="BH599" t="str">
        <f>Table1[[#This Row],[Date2]]</f>
        <v/>
      </c>
      <c r="BI599" t="str">
        <f>IF(Table1[[#This Row],[Date]]="","",Table1[[#This Row],[Voucher Type]])</f>
        <v/>
      </c>
      <c r="BJ599" t="str">
        <f>IF(Table1[[#This Row],[Ref No / Invoice No]]="","",Table1[[#This Row],[Ref No / Invoice No]])</f>
        <v/>
      </c>
      <c r="BK599" t="str">
        <f>IF(Table1[[#This Row],[Voucher No]]="","",Table1[[#This Row],[Voucher No]])</f>
        <v/>
      </c>
      <c r="BL599" t="str">
        <f>IF(Table1[[#This Row],[Date]]="","",Table1[[#This Row],[Narration]])</f>
        <v/>
      </c>
      <c r="BM599" t="str">
        <f>IF(Table1[[#This Row],[Date]]="","",$A$11&amp;$A$13&amp;ROW())</f>
        <v/>
      </c>
      <c r="BN599" t="str">
        <f>IF(Table1[[#This Row],[Date]]="","",$A$13)</f>
        <v/>
      </c>
      <c r="BP599" t="str">
        <f>IF(Table1[[#This Row],[Ledger 1]]="","","No")</f>
        <v/>
      </c>
      <c r="BQ599" t="str">
        <f>IF(Table1[[#This Row],[Date]]="","",IF(Table1[[#This Row],[Effect 1]]="Dr.","Yes","No"))</f>
        <v/>
      </c>
      <c r="BR599" t="str">
        <f>IF(Table1[[#This Row],[Date]]="","",Table1[[#This Row],[Ledger 1]])</f>
        <v/>
      </c>
      <c r="BS599" t="str">
        <f>IF(Table1[[#This Row],[Date]]="","",IF(Table1[[#This Row],[Effect 1]]="Dr.",-Table1[[#This Row],[Amount 1]],Table1[[#This Row],[Amount 1]]))</f>
        <v/>
      </c>
      <c r="BV599" t="str">
        <f>IF(Table1[[#This Row],[Ledger 2]]="","","No")</f>
        <v/>
      </c>
      <c r="BW599" t="str">
        <f>IF(Table1[[#This Row],[Date]]="","",IF(Table1[[#This Row],[Effect 2]]="Dr.","Yes","No"))</f>
        <v/>
      </c>
      <c r="BX599" t="str">
        <f>IF(Table1[[#This Row],[Date]]="","",Table1[[#This Row],[Ledger 2]])</f>
        <v/>
      </c>
      <c r="BY599" t="str">
        <f>IF(Table1[[#This Row],[Date]]="","",IF(Table1[[#This Row],[Effect 2]]="Dr.",-Table1[[#This Row],[Amount 2]],Table1[[#This Row],[Amount 2]]))</f>
        <v/>
      </c>
      <c r="CB599" t="str">
        <f>IF(Table1[[#This Row],[Ledger 3]]="","","No")</f>
        <v/>
      </c>
      <c r="CC599" t="str">
        <f>IF(Table1[[#This Row],[Ledger 3]]="","",IF(Table1[[#This Row],[Effect 3]]="Dr.","Yes","No"))</f>
        <v/>
      </c>
      <c r="CD599" t="str">
        <f>IF(Table1[[#This Row],[Ledger 3]]="","",Table1[[#This Row],[Ledger 3]])</f>
        <v/>
      </c>
      <c r="CE599" t="str">
        <f>IF(Table1[[#This Row],[Ledger 3]]="","",IF(Table1[[#This Row],[Effect 3]]="Dr.",-Table1[[#This Row],[Amount 3]],Table1[[#This Row],[Amount 3]]))</f>
        <v/>
      </c>
      <c r="CH599" t="str">
        <f>IF(Table1[[#This Row],[Ledger 4]]="","","No")</f>
        <v/>
      </c>
      <c r="CI599" t="str">
        <f>IF(Table1[[#This Row],[Ledger 4]]="","",IF(Table1[[#This Row],[Effect 4]]="Dr.","Yes","No"))</f>
        <v/>
      </c>
      <c r="CJ599" t="str">
        <f>IF(Table1[[#This Row],[Ledger 4]]="","",Table1[[#This Row],[Ledger 4]])</f>
        <v/>
      </c>
      <c r="CK599" t="str">
        <f>IF(Table1[[#This Row],[Ledger 4]]="","",IF(Table1[[#This Row],[Effect 4]]="Dr.",-Table1[[#This Row],[Amount 4]],Table1[[#This Row],[Amount 4]]))</f>
        <v/>
      </c>
      <c r="CN599" t="str">
        <f>IF(Table1[[#This Row],[Ledger 5]]="","","No")</f>
        <v/>
      </c>
      <c r="CO599" t="str">
        <f>IF(Table1[[#This Row],[Ledger 5]]="","",IF(Table1[[#This Row],[Effect 5]]="Dr.","Yes","No"))</f>
        <v/>
      </c>
      <c r="CP599" t="str">
        <f>IF(Table1[[#This Row],[Ledger 5]]="","",Table1[[#This Row],[Ledger 5]])</f>
        <v/>
      </c>
      <c r="CQ599" t="str">
        <f>IF(Table1[[#This Row],[Ledger 5]]="","",IF(Table1[[#This Row],[Effect 5]]="Dr.",-Table1[[#This Row],[Amount 5]],Table1[[#This Row],[Amount 5]]))</f>
        <v/>
      </c>
      <c r="CT599" t="str">
        <f>IF(Table1[[#This Row],[Ledger 6]]="","","No")</f>
        <v/>
      </c>
      <c r="CU599" t="str">
        <f>IF(Table1[[#This Row],[Ledger 6]]="","",IF(Table1[[#This Row],[Effect 6]]="Dr.","Yes","No"))</f>
        <v/>
      </c>
      <c r="CV599" t="str">
        <f>IF(Table1[[#This Row],[Ledger 6]]="","",Table1[[#This Row],[Ledger 6]])</f>
        <v/>
      </c>
      <c r="CW599" t="str">
        <f>IF(Table1[[#This Row],[Ledger 6]]="","",IF(Table1[[#This Row],[Effect 6]]="Dr.",-Table1[[#This Row],[Amount 6]],Table1[[#This Row],[Amount 6]]))</f>
        <v/>
      </c>
      <c r="CZ599" t="str">
        <f>IF(Table1[[#This Row],[Ledger 7]]="","","No")</f>
        <v/>
      </c>
      <c r="DA599" t="str">
        <f>IF(Table1[[#This Row],[Ledger 7]]="","",IF(Table1[[#This Row],[Effect 7]]="Dr.","Yes","No"))</f>
        <v/>
      </c>
      <c r="DB599" t="str">
        <f>IF(Table1[[#This Row],[Ledger 7]]="","",Table1[[#This Row],[Ledger 7]])</f>
        <v/>
      </c>
      <c r="DC599" t="str">
        <f>IF(Table1[[#This Row],[Ledger 7]]="","",IF(Table1[[#This Row],[Effect 7]]="Dr.",-Table1[[#This Row],[Amount 7]],Table1[[#This Row],[Amount 7]]))</f>
        <v/>
      </c>
      <c r="DF599" t="str">
        <f>IF(Table1[[#This Row],[Ledger 8]]="","","No")</f>
        <v/>
      </c>
      <c r="DG599" t="str">
        <f>IF(Table1[[#This Row],[Ledger 8]]="","",IF(Table1[[#This Row],[Effect 8]]="Dr.","Yes","No"))</f>
        <v/>
      </c>
      <c r="DH599" t="str">
        <f>IF(Table1[[#This Row],[Ledger 8]]="","",Table1[[#This Row],[Ledger 8]])</f>
        <v/>
      </c>
      <c r="DI599" t="str">
        <f>IF(Table1[[#This Row],[Ledger 8]]="","",IF(Table1[[#This Row],[Effect 8]]="Dr.",-Table1[[#This Row],[Amount 8]],Table1[[#This Row],[Amount 8]]))</f>
        <v/>
      </c>
      <c r="DL599" t="str">
        <f>IF(Table1[[#This Row],[Ledger 9]]="","","No")</f>
        <v/>
      </c>
      <c r="DM599" t="str">
        <f>IF(Table1[[#This Row],[Ledger 9]]="","",IF(Table1[[#This Row],[Effect 9]]="Dr.","Yes","No"))</f>
        <v/>
      </c>
      <c r="DN599" t="str">
        <f>IF(Table1[[#This Row],[Ledger 9]]="","",Table1[[#This Row],[Ledger 9]])</f>
        <v/>
      </c>
      <c r="DO599" t="str">
        <f>IF(Table1[[#This Row],[Ledger 9]]="","",IF(Table1[[#This Row],[Effect 9]]="Dr.",-Table1[[#This Row],[Amount 9]],Table1[[#This Row],[Amount 9]]))</f>
        <v/>
      </c>
      <c r="DR599" t="str">
        <f>IF(Table1[[#This Row],[Ledger 10]]="","","No")</f>
        <v/>
      </c>
      <c r="DS599" t="str">
        <f>IF(Table1[[#This Row],[Ledger 10]]="","",IF(Table1[[#This Row],[Effect 10]]="Dr.","Yes","No"))</f>
        <v/>
      </c>
      <c r="DT599" t="str">
        <f>IF(Table1[[#This Row],[Ledger 10]]="","",Table1[[#This Row],[Ledger 10]])</f>
        <v/>
      </c>
      <c r="DU599" t="str">
        <f>IF(Table1[[#This Row],[Ledger 10]]="","",IF(Table1[[#This Row],[Effect 10]]="Dr.",-Table1[[#This Row],[Amount 10]],Table1[[#This Row],[Amount 10]]))</f>
        <v/>
      </c>
      <c r="DX599" t="str">
        <f>IF(Table1[[#This Row],[Ledger 11]]="","","No")</f>
        <v/>
      </c>
      <c r="DY599" t="str">
        <f>IF(Table1[[#This Row],[Ledger 11]]="","",IF(Table1[[#This Row],[Effect 11]]="Dr.","Yes","No"))</f>
        <v/>
      </c>
      <c r="DZ599" t="str">
        <f>IF(Table1[[#This Row],[Ledger 11]]="","",Table1[[#This Row],[Ledger 11]])</f>
        <v/>
      </c>
      <c r="EA599" t="str">
        <f>IF(Table1[[#This Row],[Ledger 11]]="","",IF(Table1[[#This Row],[Effect 11]]="Dr.",-Table1[[#This Row],[Amount 11]],Table1[[#This Row],[Amount 11]]))</f>
        <v/>
      </c>
      <c r="ED599" t="str">
        <f>IF(Table1[[#This Row],[Ledger 12]]="","","No")</f>
        <v/>
      </c>
      <c r="EE599" t="str">
        <f>IF(Table1[[#This Row],[Ledger 12]]="","",IF(Table1[[#This Row],[Effect 12]]="Dr.","Yes","No"))</f>
        <v/>
      </c>
      <c r="EF599" t="str">
        <f>IF(Table1[[#This Row],[Ledger 12]]="","",Table1[[#This Row],[Ledger 12]])</f>
        <v/>
      </c>
      <c r="EG599" t="str">
        <f>IF(Table1[[#This Row],[Ledger 12]]="","",IF(Table1[[#This Row],[Effect 12]]="Dr.",-Table1[[#This Row],[Amount 12]],Table1[[#This Row],[Amount 12]]))</f>
        <v/>
      </c>
      <c r="EJ599" t="str">
        <f>IF(Table1[[#This Row],[Ledger 13]]="","","No")</f>
        <v/>
      </c>
      <c r="EK599" t="str">
        <f>IF(Table1[[#This Row],[Ledger 13]]="","",IF(Table1[[#This Row],[Effect 13]]="Dr.","Yes","No"))</f>
        <v/>
      </c>
      <c r="EL599" t="str">
        <f>IF(Table1[[#This Row],[Ledger 13]]="","",Table1[[#This Row],[Ledger 13]])</f>
        <v/>
      </c>
      <c r="EM599" t="str">
        <f>IF(Table1[[#This Row],[Ledger 13]]="","",IF(Table1[[#This Row],[Effect 13]]="Dr.",-Table1[[#This Row],[Amount 13]],Table1[[#This Row],[Amount 13]]))</f>
        <v/>
      </c>
      <c r="EP599" t="str">
        <f>IF(Table1[[#This Row],[Ledger 14]]="","","No")</f>
        <v/>
      </c>
      <c r="EQ599" t="str">
        <f>IF(Table1[[#This Row],[Ledger 14]]="","",IF(Table1[[#This Row],[Effect 14]]="Dr.","Yes","No"))</f>
        <v/>
      </c>
      <c r="ER599" t="str">
        <f>IF(Table1[[#This Row],[Ledger 14]]="","",Table1[[#This Row],[Ledger 14]])</f>
        <v/>
      </c>
      <c r="ES599" t="str">
        <f>IF(Table1[[#This Row],[Ledger 14]]="","",IF(Table1[[#This Row],[Effect 14]]="Dr.",-Table1[[#This Row],[Amount 14]],Table1[[#This Row],[Amount 14]]))</f>
        <v/>
      </c>
      <c r="EV599" t="str">
        <f>IF(Table1[[#This Row],[Ledger 15]]="","","No")</f>
        <v/>
      </c>
      <c r="EW599" t="str">
        <f>IF(Table1[[#This Row],[Ledger 15]]="","",IF(Table1[[#This Row],[Effect 15]]="Dr.","Yes","No"))</f>
        <v/>
      </c>
      <c r="EX599" t="str">
        <f>IF(Table1[[#This Row],[Ledger 15]]="","",Table1[[#This Row],[Ledger 15]])</f>
        <v/>
      </c>
      <c r="EY599" t="str">
        <f>IF(Table1[[#This Row],[Ledger 15]]="","",IF(Table1[[#This Row],[Effect 15]]="Dr.",-Table1[[#This Row],[Amount 15]],Table1[[#This Row],[Amount 15]]))</f>
        <v/>
      </c>
      <c r="FD5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599">
        <f>IF(Table1[[#This Row],[Date]]="",0,IF(AND(Table1[[#This Row],[Date]]&gt;=$FE$2,Table1[[#This Row],[Date]]&lt;=$FE$3),0,1))</f>
        <v>0</v>
      </c>
      <c r="FF599">
        <f>IF(Table1[[#This Row],[Date]]="",0,IF(TYPE(VLOOKUP(Table1[[#This Row],[Voucher Type]],Table1[[#All],[Voucher Type Master]],1,FALSE))=16,1,0))</f>
        <v>0</v>
      </c>
      <c r="FG599">
        <f>IF(TYPE(IF(Table1[[#This Row],[Date]]="",0,IF(VLOOKUP(Table1[[#This Row],[Voucher Type]],$FY$5:$FZ$13,2,0)=Table1[[#This Row],[Effect 1]],0,1)))=16,1,0)</f>
        <v>0</v>
      </c>
      <c r="FH5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599">
        <f>IF(LEN(Table1[[#This Row],[Ledger 1]])&gt;0,IF(TYPE(VLOOKUP(Table1[[#This Row],[Ledger 1]],GZ:GZ,1,0))=16,1,0),0)</f>
        <v>0</v>
      </c>
      <c r="FJ599">
        <f>IF(LEN(Table1[[#This Row],[Ledger 2]])&gt;0,IF(TYPE(VLOOKUP(Table1[[#This Row],[Ledger 2]],GZ:GZ,1,0))=16,1,0),0)</f>
        <v>0</v>
      </c>
      <c r="FK599">
        <f>IF(LEN(Table1[[#This Row],[Ledger 3]])&gt;0,IF(TYPE(VLOOKUP(Table1[[#This Row],[Ledger 3]],GZ:GZ,1,0))=16,1,0),0)</f>
        <v>0</v>
      </c>
      <c r="FL599">
        <f>IF(LEN(Table1[[#This Row],[Ledger 4]])&gt;0,IF(TYPE(VLOOKUP(Table1[[#This Row],[Ledger 4]],GZ:GZ,1,0))=16,1,0),0)</f>
        <v>0</v>
      </c>
      <c r="FM599">
        <f>IF(LEN(Table1[[#This Row],[Ledger 5]])&gt;0,IF(TYPE(VLOOKUP(Table1[[#This Row],[Ledger 5]],GZ:GZ,1,0))=16,1,0),0)</f>
        <v>0</v>
      </c>
      <c r="FN599">
        <f>IF(LEN(Table1[[#This Row],[Ledger 6]])&gt;0,IF(TYPE(VLOOKUP(Table1[[#This Row],[Ledger 6]],$GZ:$GZ,1,0))=16,1,0),0)</f>
        <v>0</v>
      </c>
      <c r="FO599">
        <f>IF(LEN(Table1[[#This Row],[Ledger 7]])&gt;0,IF(TYPE(VLOOKUP(Table1[[#This Row],[Ledger 7]],$GZ:$GZ,1,0))=16,1,0),0)</f>
        <v>0</v>
      </c>
      <c r="FP599">
        <f>IF(LEN(Table1[[#This Row],[Ledger 8]])&gt;0,IF(TYPE(VLOOKUP(Table1[[#This Row],[Ledger 8]],$GZ:$GZ,1,0))=16,1,0),0)</f>
        <v>0</v>
      </c>
      <c r="FQ599">
        <f>IF(LEN(Table1[[#This Row],[Ledger 9]])&gt;0,IF(TYPE(VLOOKUP(Table1[[#This Row],[Ledger 9]],$GZ:$GZ,1,0))=16,1,0),0)</f>
        <v>0</v>
      </c>
      <c r="FR599">
        <f>IF(LEN(Table1[[#This Row],[Ledger 10]])&gt;0,IF(TYPE(VLOOKUP(Table1[[#This Row],[Ledger 10]],$GZ:$GZ,1,0))=16,1,0),0)</f>
        <v>0</v>
      </c>
      <c r="FS599">
        <f>IF(LEN(Table1[[#This Row],[Ledger 11]])&gt;0,IF(TYPE(VLOOKUP(Table1[[#This Row],[Ledger 11]],$GZ:$GZ,1,0))=16,1,0),0)</f>
        <v>0</v>
      </c>
      <c r="FT599">
        <f>IF(LEN(Table1[[#This Row],[Ledger 12]])&gt;0,IF(TYPE(VLOOKUP(Table1[[#This Row],[Ledger 12]],$GZ:$GZ,1,0))=16,1,0),0)</f>
        <v>0</v>
      </c>
      <c r="FU599">
        <f>IF(LEN(Table1[[#This Row],[Ledger 13]])&gt;0,IF(TYPE(VLOOKUP(Table1[[#This Row],[Ledger 13]],$GZ:$GZ,1,0))=16,1,0),0)</f>
        <v>0</v>
      </c>
      <c r="FV599">
        <f>IF(LEN(Table1[[#This Row],[Ledger 14]])&gt;0,IF(TYPE(VLOOKUP(Table1[[#This Row],[Ledger 14]],$GZ:$GZ,1,0))=16,1,0),0)</f>
        <v>0</v>
      </c>
      <c r="FW599">
        <f>IF(LEN(Table1[[#This Row],[Ledger 15]])&gt;0,IF(TYPE(VLOOKUP(Table1[[#This Row],[Ledger 15]],$GZ:$GZ,1,0))=16,1,0),0)</f>
        <v>0</v>
      </c>
    </row>
    <row r="600" spans="4:179" ht="33" customHeight="1" x14ac:dyDescent="0.45">
      <c r="D600" s="8">
        <f t="shared" si="18"/>
        <v>595</v>
      </c>
      <c r="E600" s="32"/>
      <c r="F600" s="34"/>
      <c r="G600" s="34"/>
      <c r="H600" s="34"/>
      <c r="I600" s="34"/>
      <c r="J600" s="38"/>
      <c r="K600" s="33"/>
      <c r="L600" s="36"/>
      <c r="M600" s="35"/>
      <c r="N600" s="34"/>
      <c r="O600" s="41"/>
      <c r="P600" s="35"/>
      <c r="Q600" s="34"/>
      <c r="R600" s="37"/>
      <c r="S600" s="35"/>
      <c r="T600" s="34"/>
      <c r="U600" s="37"/>
      <c r="V600" s="35"/>
      <c r="W600" s="34"/>
      <c r="X600" s="37"/>
      <c r="Y600" s="35"/>
      <c r="Z600" s="34"/>
      <c r="AA600" s="37"/>
      <c r="AB600" s="35"/>
      <c r="AC600" s="34"/>
      <c r="AD600" s="37"/>
      <c r="AE600" s="35"/>
      <c r="AF600" s="34"/>
      <c r="AG600" s="37"/>
      <c r="AH600" s="35"/>
      <c r="AI600" s="34"/>
      <c r="AJ600" s="37"/>
      <c r="AK600" s="35"/>
      <c r="AL600" s="34"/>
      <c r="AM600" s="37"/>
      <c r="AN600" s="35"/>
      <c r="AO600" s="34"/>
      <c r="AP600" s="37"/>
      <c r="AQ600" s="35"/>
      <c r="AR600" s="34"/>
      <c r="AS600" s="37"/>
      <c r="AT600" s="35"/>
      <c r="AU600" s="34"/>
      <c r="AV600" s="37"/>
      <c r="AW600" s="35"/>
      <c r="AX600" s="34"/>
      <c r="AY600" s="37"/>
      <c r="AZ600" s="35"/>
      <c r="BA600" s="34"/>
      <c r="BB600" s="37"/>
      <c r="BC6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0" s="7"/>
      <c r="BF600" t="str">
        <f>IF(Table1[[#This Row],[Date]]="","","&amp;lt;VOUCHER REMOTEID="&amp;""""&amp;$A$11&amp;$A$13&amp;ROW()&amp;""""&amp;" VCHTYPE="""&amp;F600&amp;""" ACTION="""&amp;"Create"&amp;"""&amp;gt;")</f>
        <v/>
      </c>
      <c r="BG600" t="str">
        <f>IF(Table1[[#This Row],[Date]]="","",TEXT(Table1[[#This Row],[Date]],"yyyymmdd"))</f>
        <v/>
      </c>
      <c r="BH600" t="str">
        <f>Table1[[#This Row],[Date2]]</f>
        <v/>
      </c>
      <c r="BI600" t="str">
        <f>IF(Table1[[#This Row],[Date]]="","",Table1[[#This Row],[Voucher Type]])</f>
        <v/>
      </c>
      <c r="BJ600" t="str">
        <f>IF(Table1[[#This Row],[Ref No / Invoice No]]="","",Table1[[#This Row],[Ref No / Invoice No]])</f>
        <v/>
      </c>
      <c r="BK600" t="str">
        <f>IF(Table1[[#This Row],[Voucher No]]="","",Table1[[#This Row],[Voucher No]])</f>
        <v/>
      </c>
      <c r="BL600" t="str">
        <f>IF(Table1[[#This Row],[Date]]="","",Table1[[#This Row],[Narration]])</f>
        <v/>
      </c>
      <c r="BM600" t="str">
        <f>IF(Table1[[#This Row],[Date]]="","",$A$11&amp;$A$13&amp;ROW())</f>
        <v/>
      </c>
      <c r="BN600" t="str">
        <f>IF(Table1[[#This Row],[Date]]="","",$A$13)</f>
        <v/>
      </c>
      <c r="BP600" t="str">
        <f>IF(Table1[[#This Row],[Ledger 1]]="","","No")</f>
        <v/>
      </c>
      <c r="BQ600" t="str">
        <f>IF(Table1[[#This Row],[Date]]="","",IF(Table1[[#This Row],[Effect 1]]="Dr.","Yes","No"))</f>
        <v/>
      </c>
      <c r="BR600" t="str">
        <f>IF(Table1[[#This Row],[Date]]="","",Table1[[#This Row],[Ledger 1]])</f>
        <v/>
      </c>
      <c r="BS600" t="str">
        <f>IF(Table1[[#This Row],[Date]]="","",IF(Table1[[#This Row],[Effect 1]]="Dr.",-Table1[[#This Row],[Amount 1]],Table1[[#This Row],[Amount 1]]))</f>
        <v/>
      </c>
      <c r="BV600" t="str">
        <f>IF(Table1[[#This Row],[Ledger 2]]="","","No")</f>
        <v/>
      </c>
      <c r="BW600" t="str">
        <f>IF(Table1[[#This Row],[Date]]="","",IF(Table1[[#This Row],[Effect 2]]="Dr.","Yes","No"))</f>
        <v/>
      </c>
      <c r="BX600" t="str">
        <f>IF(Table1[[#This Row],[Date]]="","",Table1[[#This Row],[Ledger 2]])</f>
        <v/>
      </c>
      <c r="BY600" t="str">
        <f>IF(Table1[[#This Row],[Date]]="","",IF(Table1[[#This Row],[Effect 2]]="Dr.",-Table1[[#This Row],[Amount 2]],Table1[[#This Row],[Amount 2]]))</f>
        <v/>
      </c>
      <c r="CB600" t="str">
        <f>IF(Table1[[#This Row],[Ledger 3]]="","","No")</f>
        <v/>
      </c>
      <c r="CC600" t="str">
        <f>IF(Table1[[#This Row],[Ledger 3]]="","",IF(Table1[[#This Row],[Effect 3]]="Dr.","Yes","No"))</f>
        <v/>
      </c>
      <c r="CD600" t="str">
        <f>IF(Table1[[#This Row],[Ledger 3]]="","",Table1[[#This Row],[Ledger 3]])</f>
        <v/>
      </c>
      <c r="CE600" t="str">
        <f>IF(Table1[[#This Row],[Ledger 3]]="","",IF(Table1[[#This Row],[Effect 3]]="Dr.",-Table1[[#This Row],[Amount 3]],Table1[[#This Row],[Amount 3]]))</f>
        <v/>
      </c>
      <c r="CH600" t="str">
        <f>IF(Table1[[#This Row],[Ledger 4]]="","","No")</f>
        <v/>
      </c>
      <c r="CI600" t="str">
        <f>IF(Table1[[#This Row],[Ledger 4]]="","",IF(Table1[[#This Row],[Effect 4]]="Dr.","Yes","No"))</f>
        <v/>
      </c>
      <c r="CJ600" t="str">
        <f>IF(Table1[[#This Row],[Ledger 4]]="","",Table1[[#This Row],[Ledger 4]])</f>
        <v/>
      </c>
      <c r="CK600" t="str">
        <f>IF(Table1[[#This Row],[Ledger 4]]="","",IF(Table1[[#This Row],[Effect 4]]="Dr.",-Table1[[#This Row],[Amount 4]],Table1[[#This Row],[Amount 4]]))</f>
        <v/>
      </c>
      <c r="CN600" t="str">
        <f>IF(Table1[[#This Row],[Ledger 5]]="","","No")</f>
        <v/>
      </c>
      <c r="CO600" t="str">
        <f>IF(Table1[[#This Row],[Ledger 5]]="","",IF(Table1[[#This Row],[Effect 5]]="Dr.","Yes","No"))</f>
        <v/>
      </c>
      <c r="CP600" t="str">
        <f>IF(Table1[[#This Row],[Ledger 5]]="","",Table1[[#This Row],[Ledger 5]])</f>
        <v/>
      </c>
      <c r="CQ600" t="str">
        <f>IF(Table1[[#This Row],[Ledger 5]]="","",IF(Table1[[#This Row],[Effect 5]]="Dr.",-Table1[[#This Row],[Amount 5]],Table1[[#This Row],[Amount 5]]))</f>
        <v/>
      </c>
      <c r="CT600" t="str">
        <f>IF(Table1[[#This Row],[Ledger 6]]="","","No")</f>
        <v/>
      </c>
      <c r="CU600" t="str">
        <f>IF(Table1[[#This Row],[Ledger 6]]="","",IF(Table1[[#This Row],[Effect 6]]="Dr.","Yes","No"))</f>
        <v/>
      </c>
      <c r="CV600" t="str">
        <f>IF(Table1[[#This Row],[Ledger 6]]="","",Table1[[#This Row],[Ledger 6]])</f>
        <v/>
      </c>
      <c r="CW600" t="str">
        <f>IF(Table1[[#This Row],[Ledger 6]]="","",IF(Table1[[#This Row],[Effect 6]]="Dr.",-Table1[[#This Row],[Amount 6]],Table1[[#This Row],[Amount 6]]))</f>
        <v/>
      </c>
      <c r="CZ600" t="str">
        <f>IF(Table1[[#This Row],[Ledger 7]]="","","No")</f>
        <v/>
      </c>
      <c r="DA600" t="str">
        <f>IF(Table1[[#This Row],[Ledger 7]]="","",IF(Table1[[#This Row],[Effect 7]]="Dr.","Yes","No"))</f>
        <v/>
      </c>
      <c r="DB600" t="str">
        <f>IF(Table1[[#This Row],[Ledger 7]]="","",Table1[[#This Row],[Ledger 7]])</f>
        <v/>
      </c>
      <c r="DC600" t="str">
        <f>IF(Table1[[#This Row],[Ledger 7]]="","",IF(Table1[[#This Row],[Effect 7]]="Dr.",-Table1[[#This Row],[Amount 7]],Table1[[#This Row],[Amount 7]]))</f>
        <v/>
      </c>
      <c r="DF600" t="str">
        <f>IF(Table1[[#This Row],[Ledger 8]]="","","No")</f>
        <v/>
      </c>
      <c r="DG600" t="str">
        <f>IF(Table1[[#This Row],[Ledger 8]]="","",IF(Table1[[#This Row],[Effect 8]]="Dr.","Yes","No"))</f>
        <v/>
      </c>
      <c r="DH600" t="str">
        <f>IF(Table1[[#This Row],[Ledger 8]]="","",Table1[[#This Row],[Ledger 8]])</f>
        <v/>
      </c>
      <c r="DI600" t="str">
        <f>IF(Table1[[#This Row],[Ledger 8]]="","",IF(Table1[[#This Row],[Effect 8]]="Dr.",-Table1[[#This Row],[Amount 8]],Table1[[#This Row],[Amount 8]]))</f>
        <v/>
      </c>
      <c r="DL600" t="str">
        <f>IF(Table1[[#This Row],[Ledger 9]]="","","No")</f>
        <v/>
      </c>
      <c r="DM600" t="str">
        <f>IF(Table1[[#This Row],[Ledger 9]]="","",IF(Table1[[#This Row],[Effect 9]]="Dr.","Yes","No"))</f>
        <v/>
      </c>
      <c r="DN600" t="str">
        <f>IF(Table1[[#This Row],[Ledger 9]]="","",Table1[[#This Row],[Ledger 9]])</f>
        <v/>
      </c>
      <c r="DO600" t="str">
        <f>IF(Table1[[#This Row],[Ledger 9]]="","",IF(Table1[[#This Row],[Effect 9]]="Dr.",-Table1[[#This Row],[Amount 9]],Table1[[#This Row],[Amount 9]]))</f>
        <v/>
      </c>
      <c r="DR600" t="str">
        <f>IF(Table1[[#This Row],[Ledger 10]]="","","No")</f>
        <v/>
      </c>
      <c r="DS600" t="str">
        <f>IF(Table1[[#This Row],[Ledger 10]]="","",IF(Table1[[#This Row],[Effect 10]]="Dr.","Yes","No"))</f>
        <v/>
      </c>
      <c r="DT600" t="str">
        <f>IF(Table1[[#This Row],[Ledger 10]]="","",Table1[[#This Row],[Ledger 10]])</f>
        <v/>
      </c>
      <c r="DU600" t="str">
        <f>IF(Table1[[#This Row],[Ledger 10]]="","",IF(Table1[[#This Row],[Effect 10]]="Dr.",-Table1[[#This Row],[Amount 10]],Table1[[#This Row],[Amount 10]]))</f>
        <v/>
      </c>
      <c r="DX600" t="str">
        <f>IF(Table1[[#This Row],[Ledger 11]]="","","No")</f>
        <v/>
      </c>
      <c r="DY600" t="str">
        <f>IF(Table1[[#This Row],[Ledger 11]]="","",IF(Table1[[#This Row],[Effect 11]]="Dr.","Yes","No"))</f>
        <v/>
      </c>
      <c r="DZ600" t="str">
        <f>IF(Table1[[#This Row],[Ledger 11]]="","",Table1[[#This Row],[Ledger 11]])</f>
        <v/>
      </c>
      <c r="EA600" t="str">
        <f>IF(Table1[[#This Row],[Ledger 11]]="","",IF(Table1[[#This Row],[Effect 11]]="Dr.",-Table1[[#This Row],[Amount 11]],Table1[[#This Row],[Amount 11]]))</f>
        <v/>
      </c>
      <c r="ED600" t="str">
        <f>IF(Table1[[#This Row],[Ledger 12]]="","","No")</f>
        <v/>
      </c>
      <c r="EE600" t="str">
        <f>IF(Table1[[#This Row],[Ledger 12]]="","",IF(Table1[[#This Row],[Effect 12]]="Dr.","Yes","No"))</f>
        <v/>
      </c>
      <c r="EF600" t="str">
        <f>IF(Table1[[#This Row],[Ledger 12]]="","",Table1[[#This Row],[Ledger 12]])</f>
        <v/>
      </c>
      <c r="EG600" t="str">
        <f>IF(Table1[[#This Row],[Ledger 12]]="","",IF(Table1[[#This Row],[Effect 12]]="Dr.",-Table1[[#This Row],[Amount 12]],Table1[[#This Row],[Amount 12]]))</f>
        <v/>
      </c>
      <c r="EJ600" t="str">
        <f>IF(Table1[[#This Row],[Ledger 13]]="","","No")</f>
        <v/>
      </c>
      <c r="EK600" t="str">
        <f>IF(Table1[[#This Row],[Ledger 13]]="","",IF(Table1[[#This Row],[Effect 13]]="Dr.","Yes","No"))</f>
        <v/>
      </c>
      <c r="EL600" t="str">
        <f>IF(Table1[[#This Row],[Ledger 13]]="","",Table1[[#This Row],[Ledger 13]])</f>
        <v/>
      </c>
      <c r="EM600" t="str">
        <f>IF(Table1[[#This Row],[Ledger 13]]="","",IF(Table1[[#This Row],[Effect 13]]="Dr.",-Table1[[#This Row],[Amount 13]],Table1[[#This Row],[Amount 13]]))</f>
        <v/>
      </c>
      <c r="EP600" t="str">
        <f>IF(Table1[[#This Row],[Ledger 14]]="","","No")</f>
        <v/>
      </c>
      <c r="EQ600" t="str">
        <f>IF(Table1[[#This Row],[Ledger 14]]="","",IF(Table1[[#This Row],[Effect 14]]="Dr.","Yes","No"))</f>
        <v/>
      </c>
      <c r="ER600" t="str">
        <f>IF(Table1[[#This Row],[Ledger 14]]="","",Table1[[#This Row],[Ledger 14]])</f>
        <v/>
      </c>
      <c r="ES600" t="str">
        <f>IF(Table1[[#This Row],[Ledger 14]]="","",IF(Table1[[#This Row],[Effect 14]]="Dr.",-Table1[[#This Row],[Amount 14]],Table1[[#This Row],[Amount 14]]))</f>
        <v/>
      </c>
      <c r="EV600" t="str">
        <f>IF(Table1[[#This Row],[Ledger 15]]="","","No")</f>
        <v/>
      </c>
      <c r="EW600" t="str">
        <f>IF(Table1[[#This Row],[Ledger 15]]="","",IF(Table1[[#This Row],[Effect 15]]="Dr.","Yes","No"))</f>
        <v/>
      </c>
      <c r="EX600" t="str">
        <f>IF(Table1[[#This Row],[Ledger 15]]="","",Table1[[#This Row],[Ledger 15]])</f>
        <v/>
      </c>
      <c r="EY600" t="str">
        <f>IF(Table1[[#This Row],[Ledger 15]]="","",IF(Table1[[#This Row],[Effect 15]]="Dr.",-Table1[[#This Row],[Amount 15]],Table1[[#This Row],[Amount 15]]))</f>
        <v/>
      </c>
      <c r="FD6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0">
        <f>IF(Table1[[#This Row],[Date]]="",0,IF(AND(Table1[[#This Row],[Date]]&gt;=$FE$2,Table1[[#This Row],[Date]]&lt;=$FE$3),0,1))</f>
        <v>0</v>
      </c>
      <c r="FF600">
        <f>IF(Table1[[#This Row],[Date]]="",0,IF(TYPE(VLOOKUP(Table1[[#This Row],[Voucher Type]],Table1[[#All],[Voucher Type Master]],1,FALSE))=16,1,0))</f>
        <v>0</v>
      </c>
      <c r="FG600">
        <f>IF(TYPE(IF(Table1[[#This Row],[Date]]="",0,IF(VLOOKUP(Table1[[#This Row],[Voucher Type]],$FY$5:$FZ$13,2,0)=Table1[[#This Row],[Effect 1]],0,1)))=16,1,0)</f>
        <v>0</v>
      </c>
      <c r="FH6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0">
        <f>IF(LEN(Table1[[#This Row],[Ledger 1]])&gt;0,IF(TYPE(VLOOKUP(Table1[[#This Row],[Ledger 1]],GZ:GZ,1,0))=16,1,0),0)</f>
        <v>0</v>
      </c>
      <c r="FJ600">
        <f>IF(LEN(Table1[[#This Row],[Ledger 2]])&gt;0,IF(TYPE(VLOOKUP(Table1[[#This Row],[Ledger 2]],GZ:GZ,1,0))=16,1,0),0)</f>
        <v>0</v>
      </c>
      <c r="FK600">
        <f>IF(LEN(Table1[[#This Row],[Ledger 3]])&gt;0,IF(TYPE(VLOOKUP(Table1[[#This Row],[Ledger 3]],GZ:GZ,1,0))=16,1,0),0)</f>
        <v>0</v>
      </c>
      <c r="FL600">
        <f>IF(LEN(Table1[[#This Row],[Ledger 4]])&gt;0,IF(TYPE(VLOOKUP(Table1[[#This Row],[Ledger 4]],GZ:GZ,1,0))=16,1,0),0)</f>
        <v>0</v>
      </c>
      <c r="FM600">
        <f>IF(LEN(Table1[[#This Row],[Ledger 5]])&gt;0,IF(TYPE(VLOOKUP(Table1[[#This Row],[Ledger 5]],GZ:GZ,1,0))=16,1,0),0)</f>
        <v>0</v>
      </c>
      <c r="FN600">
        <f>IF(LEN(Table1[[#This Row],[Ledger 6]])&gt;0,IF(TYPE(VLOOKUP(Table1[[#This Row],[Ledger 6]],$GZ:$GZ,1,0))=16,1,0),0)</f>
        <v>0</v>
      </c>
      <c r="FO600">
        <f>IF(LEN(Table1[[#This Row],[Ledger 7]])&gt;0,IF(TYPE(VLOOKUP(Table1[[#This Row],[Ledger 7]],$GZ:$GZ,1,0))=16,1,0),0)</f>
        <v>0</v>
      </c>
      <c r="FP600">
        <f>IF(LEN(Table1[[#This Row],[Ledger 8]])&gt;0,IF(TYPE(VLOOKUP(Table1[[#This Row],[Ledger 8]],$GZ:$GZ,1,0))=16,1,0),0)</f>
        <v>0</v>
      </c>
      <c r="FQ600">
        <f>IF(LEN(Table1[[#This Row],[Ledger 9]])&gt;0,IF(TYPE(VLOOKUP(Table1[[#This Row],[Ledger 9]],$GZ:$GZ,1,0))=16,1,0),0)</f>
        <v>0</v>
      </c>
      <c r="FR600">
        <f>IF(LEN(Table1[[#This Row],[Ledger 10]])&gt;0,IF(TYPE(VLOOKUP(Table1[[#This Row],[Ledger 10]],$GZ:$GZ,1,0))=16,1,0),0)</f>
        <v>0</v>
      </c>
      <c r="FS600">
        <f>IF(LEN(Table1[[#This Row],[Ledger 11]])&gt;0,IF(TYPE(VLOOKUP(Table1[[#This Row],[Ledger 11]],$GZ:$GZ,1,0))=16,1,0),0)</f>
        <v>0</v>
      </c>
      <c r="FT600">
        <f>IF(LEN(Table1[[#This Row],[Ledger 12]])&gt;0,IF(TYPE(VLOOKUP(Table1[[#This Row],[Ledger 12]],$GZ:$GZ,1,0))=16,1,0),0)</f>
        <v>0</v>
      </c>
      <c r="FU600">
        <f>IF(LEN(Table1[[#This Row],[Ledger 13]])&gt;0,IF(TYPE(VLOOKUP(Table1[[#This Row],[Ledger 13]],$GZ:$GZ,1,0))=16,1,0),0)</f>
        <v>0</v>
      </c>
      <c r="FV600">
        <f>IF(LEN(Table1[[#This Row],[Ledger 14]])&gt;0,IF(TYPE(VLOOKUP(Table1[[#This Row],[Ledger 14]],$GZ:$GZ,1,0))=16,1,0),0)</f>
        <v>0</v>
      </c>
      <c r="FW600">
        <f>IF(LEN(Table1[[#This Row],[Ledger 15]])&gt;0,IF(TYPE(VLOOKUP(Table1[[#This Row],[Ledger 15]],$GZ:$GZ,1,0))=16,1,0),0)</f>
        <v>0</v>
      </c>
    </row>
    <row r="601" spans="4:179" ht="33" customHeight="1" x14ac:dyDescent="0.45">
      <c r="D601" s="8">
        <f t="shared" si="18"/>
        <v>596</v>
      </c>
      <c r="E601" s="32"/>
      <c r="F601" s="34"/>
      <c r="G601" s="34"/>
      <c r="H601" s="34"/>
      <c r="I601" s="34"/>
      <c r="J601" s="38"/>
      <c r="K601" s="33"/>
      <c r="L601" s="36"/>
      <c r="M601" s="35"/>
      <c r="N601" s="34"/>
      <c r="O601" s="41"/>
      <c r="P601" s="35"/>
      <c r="Q601" s="34"/>
      <c r="R601" s="37"/>
      <c r="S601" s="35"/>
      <c r="T601" s="34"/>
      <c r="U601" s="37"/>
      <c r="V601" s="35"/>
      <c r="W601" s="34"/>
      <c r="X601" s="37"/>
      <c r="Y601" s="35"/>
      <c r="Z601" s="34"/>
      <c r="AA601" s="37"/>
      <c r="AB601" s="35"/>
      <c r="AC601" s="34"/>
      <c r="AD601" s="37"/>
      <c r="AE601" s="35"/>
      <c r="AF601" s="34"/>
      <c r="AG601" s="37"/>
      <c r="AH601" s="35"/>
      <c r="AI601" s="34"/>
      <c r="AJ601" s="37"/>
      <c r="AK601" s="35"/>
      <c r="AL601" s="34"/>
      <c r="AM601" s="37"/>
      <c r="AN601" s="35"/>
      <c r="AO601" s="34"/>
      <c r="AP601" s="37"/>
      <c r="AQ601" s="35"/>
      <c r="AR601" s="34"/>
      <c r="AS601" s="37"/>
      <c r="AT601" s="35"/>
      <c r="AU601" s="34"/>
      <c r="AV601" s="37"/>
      <c r="AW601" s="35"/>
      <c r="AX601" s="34"/>
      <c r="AY601" s="37"/>
      <c r="AZ601" s="35"/>
      <c r="BA601" s="34"/>
      <c r="BB601" s="37"/>
      <c r="BC6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1" s="7"/>
      <c r="BF601" t="str">
        <f>IF(Table1[[#This Row],[Date]]="","","&amp;lt;VOUCHER REMOTEID="&amp;""""&amp;$A$11&amp;$A$13&amp;ROW()&amp;""""&amp;" VCHTYPE="""&amp;F601&amp;""" ACTION="""&amp;"Create"&amp;"""&amp;gt;")</f>
        <v/>
      </c>
      <c r="BG601" t="str">
        <f>IF(Table1[[#This Row],[Date]]="","",TEXT(Table1[[#This Row],[Date]],"yyyymmdd"))</f>
        <v/>
      </c>
      <c r="BH601" t="str">
        <f>Table1[[#This Row],[Date2]]</f>
        <v/>
      </c>
      <c r="BI601" t="str">
        <f>IF(Table1[[#This Row],[Date]]="","",Table1[[#This Row],[Voucher Type]])</f>
        <v/>
      </c>
      <c r="BJ601" t="str">
        <f>IF(Table1[[#This Row],[Ref No / Invoice No]]="","",Table1[[#This Row],[Ref No / Invoice No]])</f>
        <v/>
      </c>
      <c r="BK601" t="str">
        <f>IF(Table1[[#This Row],[Voucher No]]="","",Table1[[#This Row],[Voucher No]])</f>
        <v/>
      </c>
      <c r="BL601" t="str">
        <f>IF(Table1[[#This Row],[Date]]="","",Table1[[#This Row],[Narration]])</f>
        <v/>
      </c>
      <c r="BM601" t="str">
        <f>IF(Table1[[#This Row],[Date]]="","",$A$11&amp;$A$13&amp;ROW())</f>
        <v/>
      </c>
      <c r="BN601" t="str">
        <f>IF(Table1[[#This Row],[Date]]="","",$A$13)</f>
        <v/>
      </c>
      <c r="BP601" t="str">
        <f>IF(Table1[[#This Row],[Ledger 1]]="","","No")</f>
        <v/>
      </c>
      <c r="BQ601" t="str">
        <f>IF(Table1[[#This Row],[Date]]="","",IF(Table1[[#This Row],[Effect 1]]="Dr.","Yes","No"))</f>
        <v/>
      </c>
      <c r="BR601" t="str">
        <f>IF(Table1[[#This Row],[Date]]="","",Table1[[#This Row],[Ledger 1]])</f>
        <v/>
      </c>
      <c r="BS601" t="str">
        <f>IF(Table1[[#This Row],[Date]]="","",IF(Table1[[#This Row],[Effect 1]]="Dr.",-Table1[[#This Row],[Amount 1]],Table1[[#This Row],[Amount 1]]))</f>
        <v/>
      </c>
      <c r="BV601" t="str">
        <f>IF(Table1[[#This Row],[Ledger 2]]="","","No")</f>
        <v/>
      </c>
      <c r="BW601" t="str">
        <f>IF(Table1[[#This Row],[Date]]="","",IF(Table1[[#This Row],[Effect 2]]="Dr.","Yes","No"))</f>
        <v/>
      </c>
      <c r="BX601" t="str">
        <f>IF(Table1[[#This Row],[Date]]="","",Table1[[#This Row],[Ledger 2]])</f>
        <v/>
      </c>
      <c r="BY601" t="str">
        <f>IF(Table1[[#This Row],[Date]]="","",IF(Table1[[#This Row],[Effect 2]]="Dr.",-Table1[[#This Row],[Amount 2]],Table1[[#This Row],[Amount 2]]))</f>
        <v/>
      </c>
      <c r="CB601" t="str">
        <f>IF(Table1[[#This Row],[Ledger 3]]="","","No")</f>
        <v/>
      </c>
      <c r="CC601" t="str">
        <f>IF(Table1[[#This Row],[Ledger 3]]="","",IF(Table1[[#This Row],[Effect 3]]="Dr.","Yes","No"))</f>
        <v/>
      </c>
      <c r="CD601" t="str">
        <f>IF(Table1[[#This Row],[Ledger 3]]="","",Table1[[#This Row],[Ledger 3]])</f>
        <v/>
      </c>
      <c r="CE601" t="str">
        <f>IF(Table1[[#This Row],[Ledger 3]]="","",IF(Table1[[#This Row],[Effect 3]]="Dr.",-Table1[[#This Row],[Amount 3]],Table1[[#This Row],[Amount 3]]))</f>
        <v/>
      </c>
      <c r="CH601" t="str">
        <f>IF(Table1[[#This Row],[Ledger 4]]="","","No")</f>
        <v/>
      </c>
      <c r="CI601" t="str">
        <f>IF(Table1[[#This Row],[Ledger 4]]="","",IF(Table1[[#This Row],[Effect 4]]="Dr.","Yes","No"))</f>
        <v/>
      </c>
      <c r="CJ601" t="str">
        <f>IF(Table1[[#This Row],[Ledger 4]]="","",Table1[[#This Row],[Ledger 4]])</f>
        <v/>
      </c>
      <c r="CK601" t="str">
        <f>IF(Table1[[#This Row],[Ledger 4]]="","",IF(Table1[[#This Row],[Effect 4]]="Dr.",-Table1[[#This Row],[Amount 4]],Table1[[#This Row],[Amount 4]]))</f>
        <v/>
      </c>
      <c r="CN601" t="str">
        <f>IF(Table1[[#This Row],[Ledger 5]]="","","No")</f>
        <v/>
      </c>
      <c r="CO601" t="str">
        <f>IF(Table1[[#This Row],[Ledger 5]]="","",IF(Table1[[#This Row],[Effect 5]]="Dr.","Yes","No"))</f>
        <v/>
      </c>
      <c r="CP601" t="str">
        <f>IF(Table1[[#This Row],[Ledger 5]]="","",Table1[[#This Row],[Ledger 5]])</f>
        <v/>
      </c>
      <c r="CQ601" t="str">
        <f>IF(Table1[[#This Row],[Ledger 5]]="","",IF(Table1[[#This Row],[Effect 5]]="Dr.",-Table1[[#This Row],[Amount 5]],Table1[[#This Row],[Amount 5]]))</f>
        <v/>
      </c>
      <c r="CT601" t="str">
        <f>IF(Table1[[#This Row],[Ledger 6]]="","","No")</f>
        <v/>
      </c>
      <c r="CU601" t="str">
        <f>IF(Table1[[#This Row],[Ledger 6]]="","",IF(Table1[[#This Row],[Effect 6]]="Dr.","Yes","No"))</f>
        <v/>
      </c>
      <c r="CV601" t="str">
        <f>IF(Table1[[#This Row],[Ledger 6]]="","",Table1[[#This Row],[Ledger 6]])</f>
        <v/>
      </c>
      <c r="CW601" t="str">
        <f>IF(Table1[[#This Row],[Ledger 6]]="","",IF(Table1[[#This Row],[Effect 6]]="Dr.",-Table1[[#This Row],[Amount 6]],Table1[[#This Row],[Amount 6]]))</f>
        <v/>
      </c>
      <c r="CZ601" t="str">
        <f>IF(Table1[[#This Row],[Ledger 7]]="","","No")</f>
        <v/>
      </c>
      <c r="DA601" t="str">
        <f>IF(Table1[[#This Row],[Ledger 7]]="","",IF(Table1[[#This Row],[Effect 7]]="Dr.","Yes","No"))</f>
        <v/>
      </c>
      <c r="DB601" t="str">
        <f>IF(Table1[[#This Row],[Ledger 7]]="","",Table1[[#This Row],[Ledger 7]])</f>
        <v/>
      </c>
      <c r="DC601" t="str">
        <f>IF(Table1[[#This Row],[Ledger 7]]="","",IF(Table1[[#This Row],[Effect 7]]="Dr.",-Table1[[#This Row],[Amount 7]],Table1[[#This Row],[Amount 7]]))</f>
        <v/>
      </c>
      <c r="DF601" t="str">
        <f>IF(Table1[[#This Row],[Ledger 8]]="","","No")</f>
        <v/>
      </c>
      <c r="DG601" t="str">
        <f>IF(Table1[[#This Row],[Ledger 8]]="","",IF(Table1[[#This Row],[Effect 8]]="Dr.","Yes","No"))</f>
        <v/>
      </c>
      <c r="DH601" t="str">
        <f>IF(Table1[[#This Row],[Ledger 8]]="","",Table1[[#This Row],[Ledger 8]])</f>
        <v/>
      </c>
      <c r="DI601" t="str">
        <f>IF(Table1[[#This Row],[Ledger 8]]="","",IF(Table1[[#This Row],[Effect 8]]="Dr.",-Table1[[#This Row],[Amount 8]],Table1[[#This Row],[Amount 8]]))</f>
        <v/>
      </c>
      <c r="DL601" t="str">
        <f>IF(Table1[[#This Row],[Ledger 9]]="","","No")</f>
        <v/>
      </c>
      <c r="DM601" t="str">
        <f>IF(Table1[[#This Row],[Ledger 9]]="","",IF(Table1[[#This Row],[Effect 9]]="Dr.","Yes","No"))</f>
        <v/>
      </c>
      <c r="DN601" t="str">
        <f>IF(Table1[[#This Row],[Ledger 9]]="","",Table1[[#This Row],[Ledger 9]])</f>
        <v/>
      </c>
      <c r="DO601" t="str">
        <f>IF(Table1[[#This Row],[Ledger 9]]="","",IF(Table1[[#This Row],[Effect 9]]="Dr.",-Table1[[#This Row],[Amount 9]],Table1[[#This Row],[Amount 9]]))</f>
        <v/>
      </c>
      <c r="DR601" t="str">
        <f>IF(Table1[[#This Row],[Ledger 10]]="","","No")</f>
        <v/>
      </c>
      <c r="DS601" t="str">
        <f>IF(Table1[[#This Row],[Ledger 10]]="","",IF(Table1[[#This Row],[Effect 10]]="Dr.","Yes","No"))</f>
        <v/>
      </c>
      <c r="DT601" t="str">
        <f>IF(Table1[[#This Row],[Ledger 10]]="","",Table1[[#This Row],[Ledger 10]])</f>
        <v/>
      </c>
      <c r="DU601" t="str">
        <f>IF(Table1[[#This Row],[Ledger 10]]="","",IF(Table1[[#This Row],[Effect 10]]="Dr.",-Table1[[#This Row],[Amount 10]],Table1[[#This Row],[Amount 10]]))</f>
        <v/>
      </c>
      <c r="DX601" t="str">
        <f>IF(Table1[[#This Row],[Ledger 11]]="","","No")</f>
        <v/>
      </c>
      <c r="DY601" t="str">
        <f>IF(Table1[[#This Row],[Ledger 11]]="","",IF(Table1[[#This Row],[Effect 11]]="Dr.","Yes","No"))</f>
        <v/>
      </c>
      <c r="DZ601" t="str">
        <f>IF(Table1[[#This Row],[Ledger 11]]="","",Table1[[#This Row],[Ledger 11]])</f>
        <v/>
      </c>
      <c r="EA601" t="str">
        <f>IF(Table1[[#This Row],[Ledger 11]]="","",IF(Table1[[#This Row],[Effect 11]]="Dr.",-Table1[[#This Row],[Amount 11]],Table1[[#This Row],[Amount 11]]))</f>
        <v/>
      </c>
      <c r="ED601" t="str">
        <f>IF(Table1[[#This Row],[Ledger 12]]="","","No")</f>
        <v/>
      </c>
      <c r="EE601" t="str">
        <f>IF(Table1[[#This Row],[Ledger 12]]="","",IF(Table1[[#This Row],[Effect 12]]="Dr.","Yes","No"))</f>
        <v/>
      </c>
      <c r="EF601" t="str">
        <f>IF(Table1[[#This Row],[Ledger 12]]="","",Table1[[#This Row],[Ledger 12]])</f>
        <v/>
      </c>
      <c r="EG601" t="str">
        <f>IF(Table1[[#This Row],[Ledger 12]]="","",IF(Table1[[#This Row],[Effect 12]]="Dr.",-Table1[[#This Row],[Amount 12]],Table1[[#This Row],[Amount 12]]))</f>
        <v/>
      </c>
      <c r="EJ601" t="str">
        <f>IF(Table1[[#This Row],[Ledger 13]]="","","No")</f>
        <v/>
      </c>
      <c r="EK601" t="str">
        <f>IF(Table1[[#This Row],[Ledger 13]]="","",IF(Table1[[#This Row],[Effect 13]]="Dr.","Yes","No"))</f>
        <v/>
      </c>
      <c r="EL601" t="str">
        <f>IF(Table1[[#This Row],[Ledger 13]]="","",Table1[[#This Row],[Ledger 13]])</f>
        <v/>
      </c>
      <c r="EM601" t="str">
        <f>IF(Table1[[#This Row],[Ledger 13]]="","",IF(Table1[[#This Row],[Effect 13]]="Dr.",-Table1[[#This Row],[Amount 13]],Table1[[#This Row],[Amount 13]]))</f>
        <v/>
      </c>
      <c r="EP601" t="str">
        <f>IF(Table1[[#This Row],[Ledger 14]]="","","No")</f>
        <v/>
      </c>
      <c r="EQ601" t="str">
        <f>IF(Table1[[#This Row],[Ledger 14]]="","",IF(Table1[[#This Row],[Effect 14]]="Dr.","Yes","No"))</f>
        <v/>
      </c>
      <c r="ER601" t="str">
        <f>IF(Table1[[#This Row],[Ledger 14]]="","",Table1[[#This Row],[Ledger 14]])</f>
        <v/>
      </c>
      <c r="ES601" t="str">
        <f>IF(Table1[[#This Row],[Ledger 14]]="","",IF(Table1[[#This Row],[Effect 14]]="Dr.",-Table1[[#This Row],[Amount 14]],Table1[[#This Row],[Amount 14]]))</f>
        <v/>
      </c>
      <c r="EV601" t="str">
        <f>IF(Table1[[#This Row],[Ledger 15]]="","","No")</f>
        <v/>
      </c>
      <c r="EW601" t="str">
        <f>IF(Table1[[#This Row],[Ledger 15]]="","",IF(Table1[[#This Row],[Effect 15]]="Dr.","Yes","No"))</f>
        <v/>
      </c>
      <c r="EX601" t="str">
        <f>IF(Table1[[#This Row],[Ledger 15]]="","",Table1[[#This Row],[Ledger 15]])</f>
        <v/>
      </c>
      <c r="EY601" t="str">
        <f>IF(Table1[[#This Row],[Ledger 15]]="","",IF(Table1[[#This Row],[Effect 15]]="Dr.",-Table1[[#This Row],[Amount 15]],Table1[[#This Row],[Amount 15]]))</f>
        <v/>
      </c>
      <c r="FD6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1">
        <f>IF(Table1[[#This Row],[Date]]="",0,IF(AND(Table1[[#This Row],[Date]]&gt;=$FE$2,Table1[[#This Row],[Date]]&lt;=$FE$3),0,1))</f>
        <v>0</v>
      </c>
      <c r="FF601">
        <f>IF(Table1[[#This Row],[Date]]="",0,IF(TYPE(VLOOKUP(Table1[[#This Row],[Voucher Type]],Table1[[#All],[Voucher Type Master]],1,FALSE))=16,1,0))</f>
        <v>0</v>
      </c>
      <c r="FG601">
        <f>IF(TYPE(IF(Table1[[#This Row],[Date]]="",0,IF(VLOOKUP(Table1[[#This Row],[Voucher Type]],$FY$5:$FZ$13,2,0)=Table1[[#This Row],[Effect 1]],0,1)))=16,1,0)</f>
        <v>0</v>
      </c>
      <c r="FH6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1">
        <f>IF(LEN(Table1[[#This Row],[Ledger 1]])&gt;0,IF(TYPE(VLOOKUP(Table1[[#This Row],[Ledger 1]],GZ:GZ,1,0))=16,1,0),0)</f>
        <v>0</v>
      </c>
      <c r="FJ601">
        <f>IF(LEN(Table1[[#This Row],[Ledger 2]])&gt;0,IF(TYPE(VLOOKUP(Table1[[#This Row],[Ledger 2]],GZ:GZ,1,0))=16,1,0),0)</f>
        <v>0</v>
      </c>
      <c r="FK601">
        <f>IF(LEN(Table1[[#This Row],[Ledger 3]])&gt;0,IF(TYPE(VLOOKUP(Table1[[#This Row],[Ledger 3]],GZ:GZ,1,0))=16,1,0),0)</f>
        <v>0</v>
      </c>
      <c r="FL601">
        <f>IF(LEN(Table1[[#This Row],[Ledger 4]])&gt;0,IF(TYPE(VLOOKUP(Table1[[#This Row],[Ledger 4]],GZ:GZ,1,0))=16,1,0),0)</f>
        <v>0</v>
      </c>
      <c r="FM601">
        <f>IF(LEN(Table1[[#This Row],[Ledger 5]])&gt;0,IF(TYPE(VLOOKUP(Table1[[#This Row],[Ledger 5]],GZ:GZ,1,0))=16,1,0),0)</f>
        <v>0</v>
      </c>
      <c r="FN601">
        <f>IF(LEN(Table1[[#This Row],[Ledger 6]])&gt;0,IF(TYPE(VLOOKUP(Table1[[#This Row],[Ledger 6]],$GZ:$GZ,1,0))=16,1,0),0)</f>
        <v>0</v>
      </c>
      <c r="FO601">
        <f>IF(LEN(Table1[[#This Row],[Ledger 7]])&gt;0,IF(TYPE(VLOOKUP(Table1[[#This Row],[Ledger 7]],$GZ:$GZ,1,0))=16,1,0),0)</f>
        <v>0</v>
      </c>
      <c r="FP601">
        <f>IF(LEN(Table1[[#This Row],[Ledger 8]])&gt;0,IF(TYPE(VLOOKUP(Table1[[#This Row],[Ledger 8]],$GZ:$GZ,1,0))=16,1,0),0)</f>
        <v>0</v>
      </c>
      <c r="FQ601">
        <f>IF(LEN(Table1[[#This Row],[Ledger 9]])&gt;0,IF(TYPE(VLOOKUP(Table1[[#This Row],[Ledger 9]],$GZ:$GZ,1,0))=16,1,0),0)</f>
        <v>0</v>
      </c>
      <c r="FR601">
        <f>IF(LEN(Table1[[#This Row],[Ledger 10]])&gt;0,IF(TYPE(VLOOKUP(Table1[[#This Row],[Ledger 10]],$GZ:$GZ,1,0))=16,1,0),0)</f>
        <v>0</v>
      </c>
      <c r="FS601">
        <f>IF(LEN(Table1[[#This Row],[Ledger 11]])&gt;0,IF(TYPE(VLOOKUP(Table1[[#This Row],[Ledger 11]],$GZ:$GZ,1,0))=16,1,0),0)</f>
        <v>0</v>
      </c>
      <c r="FT601">
        <f>IF(LEN(Table1[[#This Row],[Ledger 12]])&gt;0,IF(TYPE(VLOOKUP(Table1[[#This Row],[Ledger 12]],$GZ:$GZ,1,0))=16,1,0),0)</f>
        <v>0</v>
      </c>
      <c r="FU601">
        <f>IF(LEN(Table1[[#This Row],[Ledger 13]])&gt;0,IF(TYPE(VLOOKUP(Table1[[#This Row],[Ledger 13]],$GZ:$GZ,1,0))=16,1,0),0)</f>
        <v>0</v>
      </c>
      <c r="FV601">
        <f>IF(LEN(Table1[[#This Row],[Ledger 14]])&gt;0,IF(TYPE(VLOOKUP(Table1[[#This Row],[Ledger 14]],$GZ:$GZ,1,0))=16,1,0),0)</f>
        <v>0</v>
      </c>
      <c r="FW601">
        <f>IF(LEN(Table1[[#This Row],[Ledger 15]])&gt;0,IF(TYPE(VLOOKUP(Table1[[#This Row],[Ledger 15]],$GZ:$GZ,1,0))=16,1,0),0)</f>
        <v>0</v>
      </c>
    </row>
    <row r="602" spans="4:179" ht="33" customHeight="1" x14ac:dyDescent="0.45">
      <c r="D602" s="8">
        <f t="shared" si="18"/>
        <v>597</v>
      </c>
      <c r="E602" s="32"/>
      <c r="F602" s="34"/>
      <c r="G602" s="34"/>
      <c r="H602" s="34"/>
      <c r="I602" s="34"/>
      <c r="J602" s="38"/>
      <c r="K602" s="33"/>
      <c r="L602" s="36"/>
      <c r="M602" s="35"/>
      <c r="N602" s="34"/>
      <c r="O602" s="41"/>
      <c r="P602" s="35"/>
      <c r="Q602" s="34"/>
      <c r="R602" s="37"/>
      <c r="S602" s="35"/>
      <c r="T602" s="34"/>
      <c r="U602" s="37"/>
      <c r="V602" s="35"/>
      <c r="W602" s="34"/>
      <c r="X602" s="37"/>
      <c r="Y602" s="35"/>
      <c r="Z602" s="34"/>
      <c r="AA602" s="37"/>
      <c r="AB602" s="35"/>
      <c r="AC602" s="34"/>
      <c r="AD602" s="37"/>
      <c r="AE602" s="35"/>
      <c r="AF602" s="34"/>
      <c r="AG602" s="37"/>
      <c r="AH602" s="35"/>
      <c r="AI602" s="34"/>
      <c r="AJ602" s="37"/>
      <c r="AK602" s="35"/>
      <c r="AL602" s="34"/>
      <c r="AM602" s="37"/>
      <c r="AN602" s="35"/>
      <c r="AO602" s="34"/>
      <c r="AP602" s="37"/>
      <c r="AQ602" s="35"/>
      <c r="AR602" s="34"/>
      <c r="AS602" s="37"/>
      <c r="AT602" s="35"/>
      <c r="AU602" s="34"/>
      <c r="AV602" s="37"/>
      <c r="AW602" s="35"/>
      <c r="AX602" s="34"/>
      <c r="AY602" s="37"/>
      <c r="AZ602" s="35"/>
      <c r="BA602" s="34"/>
      <c r="BB602" s="37"/>
      <c r="BC6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2" s="7"/>
      <c r="BF602" t="str">
        <f>IF(Table1[[#This Row],[Date]]="","","&amp;lt;VOUCHER REMOTEID="&amp;""""&amp;$A$11&amp;$A$13&amp;ROW()&amp;""""&amp;" VCHTYPE="""&amp;F602&amp;""" ACTION="""&amp;"Create"&amp;"""&amp;gt;")</f>
        <v/>
      </c>
      <c r="BG602" t="str">
        <f>IF(Table1[[#This Row],[Date]]="","",TEXT(Table1[[#This Row],[Date]],"yyyymmdd"))</f>
        <v/>
      </c>
      <c r="BH602" t="str">
        <f>Table1[[#This Row],[Date2]]</f>
        <v/>
      </c>
      <c r="BI602" t="str">
        <f>IF(Table1[[#This Row],[Date]]="","",Table1[[#This Row],[Voucher Type]])</f>
        <v/>
      </c>
      <c r="BJ602" t="str">
        <f>IF(Table1[[#This Row],[Ref No / Invoice No]]="","",Table1[[#This Row],[Ref No / Invoice No]])</f>
        <v/>
      </c>
      <c r="BK602" t="str">
        <f>IF(Table1[[#This Row],[Voucher No]]="","",Table1[[#This Row],[Voucher No]])</f>
        <v/>
      </c>
      <c r="BL602" t="str">
        <f>IF(Table1[[#This Row],[Date]]="","",Table1[[#This Row],[Narration]])</f>
        <v/>
      </c>
      <c r="BM602" t="str">
        <f>IF(Table1[[#This Row],[Date]]="","",$A$11&amp;$A$13&amp;ROW())</f>
        <v/>
      </c>
      <c r="BN602" t="str">
        <f>IF(Table1[[#This Row],[Date]]="","",$A$13)</f>
        <v/>
      </c>
      <c r="BP602" t="str">
        <f>IF(Table1[[#This Row],[Ledger 1]]="","","No")</f>
        <v/>
      </c>
      <c r="BQ602" t="str">
        <f>IF(Table1[[#This Row],[Date]]="","",IF(Table1[[#This Row],[Effect 1]]="Dr.","Yes","No"))</f>
        <v/>
      </c>
      <c r="BR602" t="str">
        <f>IF(Table1[[#This Row],[Date]]="","",Table1[[#This Row],[Ledger 1]])</f>
        <v/>
      </c>
      <c r="BS602" t="str">
        <f>IF(Table1[[#This Row],[Date]]="","",IF(Table1[[#This Row],[Effect 1]]="Dr.",-Table1[[#This Row],[Amount 1]],Table1[[#This Row],[Amount 1]]))</f>
        <v/>
      </c>
      <c r="BV602" t="str">
        <f>IF(Table1[[#This Row],[Ledger 2]]="","","No")</f>
        <v/>
      </c>
      <c r="BW602" t="str">
        <f>IF(Table1[[#This Row],[Date]]="","",IF(Table1[[#This Row],[Effect 2]]="Dr.","Yes","No"))</f>
        <v/>
      </c>
      <c r="BX602" t="str">
        <f>IF(Table1[[#This Row],[Date]]="","",Table1[[#This Row],[Ledger 2]])</f>
        <v/>
      </c>
      <c r="BY602" t="str">
        <f>IF(Table1[[#This Row],[Date]]="","",IF(Table1[[#This Row],[Effect 2]]="Dr.",-Table1[[#This Row],[Amount 2]],Table1[[#This Row],[Amount 2]]))</f>
        <v/>
      </c>
      <c r="CB602" t="str">
        <f>IF(Table1[[#This Row],[Ledger 3]]="","","No")</f>
        <v/>
      </c>
      <c r="CC602" t="str">
        <f>IF(Table1[[#This Row],[Ledger 3]]="","",IF(Table1[[#This Row],[Effect 3]]="Dr.","Yes","No"))</f>
        <v/>
      </c>
      <c r="CD602" t="str">
        <f>IF(Table1[[#This Row],[Ledger 3]]="","",Table1[[#This Row],[Ledger 3]])</f>
        <v/>
      </c>
      <c r="CE602" t="str">
        <f>IF(Table1[[#This Row],[Ledger 3]]="","",IF(Table1[[#This Row],[Effect 3]]="Dr.",-Table1[[#This Row],[Amount 3]],Table1[[#This Row],[Amount 3]]))</f>
        <v/>
      </c>
      <c r="CH602" t="str">
        <f>IF(Table1[[#This Row],[Ledger 4]]="","","No")</f>
        <v/>
      </c>
      <c r="CI602" t="str">
        <f>IF(Table1[[#This Row],[Ledger 4]]="","",IF(Table1[[#This Row],[Effect 4]]="Dr.","Yes","No"))</f>
        <v/>
      </c>
      <c r="CJ602" t="str">
        <f>IF(Table1[[#This Row],[Ledger 4]]="","",Table1[[#This Row],[Ledger 4]])</f>
        <v/>
      </c>
      <c r="CK602" t="str">
        <f>IF(Table1[[#This Row],[Ledger 4]]="","",IF(Table1[[#This Row],[Effect 4]]="Dr.",-Table1[[#This Row],[Amount 4]],Table1[[#This Row],[Amount 4]]))</f>
        <v/>
      </c>
      <c r="CN602" t="str">
        <f>IF(Table1[[#This Row],[Ledger 5]]="","","No")</f>
        <v/>
      </c>
      <c r="CO602" t="str">
        <f>IF(Table1[[#This Row],[Ledger 5]]="","",IF(Table1[[#This Row],[Effect 5]]="Dr.","Yes","No"))</f>
        <v/>
      </c>
      <c r="CP602" t="str">
        <f>IF(Table1[[#This Row],[Ledger 5]]="","",Table1[[#This Row],[Ledger 5]])</f>
        <v/>
      </c>
      <c r="CQ602" t="str">
        <f>IF(Table1[[#This Row],[Ledger 5]]="","",IF(Table1[[#This Row],[Effect 5]]="Dr.",-Table1[[#This Row],[Amount 5]],Table1[[#This Row],[Amount 5]]))</f>
        <v/>
      </c>
      <c r="CT602" t="str">
        <f>IF(Table1[[#This Row],[Ledger 6]]="","","No")</f>
        <v/>
      </c>
      <c r="CU602" t="str">
        <f>IF(Table1[[#This Row],[Ledger 6]]="","",IF(Table1[[#This Row],[Effect 6]]="Dr.","Yes","No"))</f>
        <v/>
      </c>
      <c r="CV602" t="str">
        <f>IF(Table1[[#This Row],[Ledger 6]]="","",Table1[[#This Row],[Ledger 6]])</f>
        <v/>
      </c>
      <c r="CW602" t="str">
        <f>IF(Table1[[#This Row],[Ledger 6]]="","",IF(Table1[[#This Row],[Effect 6]]="Dr.",-Table1[[#This Row],[Amount 6]],Table1[[#This Row],[Amount 6]]))</f>
        <v/>
      </c>
      <c r="CZ602" t="str">
        <f>IF(Table1[[#This Row],[Ledger 7]]="","","No")</f>
        <v/>
      </c>
      <c r="DA602" t="str">
        <f>IF(Table1[[#This Row],[Ledger 7]]="","",IF(Table1[[#This Row],[Effect 7]]="Dr.","Yes","No"))</f>
        <v/>
      </c>
      <c r="DB602" t="str">
        <f>IF(Table1[[#This Row],[Ledger 7]]="","",Table1[[#This Row],[Ledger 7]])</f>
        <v/>
      </c>
      <c r="DC602" t="str">
        <f>IF(Table1[[#This Row],[Ledger 7]]="","",IF(Table1[[#This Row],[Effect 7]]="Dr.",-Table1[[#This Row],[Amount 7]],Table1[[#This Row],[Amount 7]]))</f>
        <v/>
      </c>
      <c r="DF602" t="str">
        <f>IF(Table1[[#This Row],[Ledger 8]]="","","No")</f>
        <v/>
      </c>
      <c r="DG602" t="str">
        <f>IF(Table1[[#This Row],[Ledger 8]]="","",IF(Table1[[#This Row],[Effect 8]]="Dr.","Yes","No"))</f>
        <v/>
      </c>
      <c r="DH602" t="str">
        <f>IF(Table1[[#This Row],[Ledger 8]]="","",Table1[[#This Row],[Ledger 8]])</f>
        <v/>
      </c>
      <c r="DI602" t="str">
        <f>IF(Table1[[#This Row],[Ledger 8]]="","",IF(Table1[[#This Row],[Effect 8]]="Dr.",-Table1[[#This Row],[Amount 8]],Table1[[#This Row],[Amount 8]]))</f>
        <v/>
      </c>
      <c r="DL602" t="str">
        <f>IF(Table1[[#This Row],[Ledger 9]]="","","No")</f>
        <v/>
      </c>
      <c r="DM602" t="str">
        <f>IF(Table1[[#This Row],[Ledger 9]]="","",IF(Table1[[#This Row],[Effect 9]]="Dr.","Yes","No"))</f>
        <v/>
      </c>
      <c r="DN602" t="str">
        <f>IF(Table1[[#This Row],[Ledger 9]]="","",Table1[[#This Row],[Ledger 9]])</f>
        <v/>
      </c>
      <c r="DO602" t="str">
        <f>IF(Table1[[#This Row],[Ledger 9]]="","",IF(Table1[[#This Row],[Effect 9]]="Dr.",-Table1[[#This Row],[Amount 9]],Table1[[#This Row],[Amount 9]]))</f>
        <v/>
      </c>
      <c r="DR602" t="str">
        <f>IF(Table1[[#This Row],[Ledger 10]]="","","No")</f>
        <v/>
      </c>
      <c r="DS602" t="str">
        <f>IF(Table1[[#This Row],[Ledger 10]]="","",IF(Table1[[#This Row],[Effect 10]]="Dr.","Yes","No"))</f>
        <v/>
      </c>
      <c r="DT602" t="str">
        <f>IF(Table1[[#This Row],[Ledger 10]]="","",Table1[[#This Row],[Ledger 10]])</f>
        <v/>
      </c>
      <c r="DU602" t="str">
        <f>IF(Table1[[#This Row],[Ledger 10]]="","",IF(Table1[[#This Row],[Effect 10]]="Dr.",-Table1[[#This Row],[Amount 10]],Table1[[#This Row],[Amount 10]]))</f>
        <v/>
      </c>
      <c r="DX602" t="str">
        <f>IF(Table1[[#This Row],[Ledger 11]]="","","No")</f>
        <v/>
      </c>
      <c r="DY602" t="str">
        <f>IF(Table1[[#This Row],[Ledger 11]]="","",IF(Table1[[#This Row],[Effect 11]]="Dr.","Yes","No"))</f>
        <v/>
      </c>
      <c r="DZ602" t="str">
        <f>IF(Table1[[#This Row],[Ledger 11]]="","",Table1[[#This Row],[Ledger 11]])</f>
        <v/>
      </c>
      <c r="EA602" t="str">
        <f>IF(Table1[[#This Row],[Ledger 11]]="","",IF(Table1[[#This Row],[Effect 11]]="Dr.",-Table1[[#This Row],[Amount 11]],Table1[[#This Row],[Amount 11]]))</f>
        <v/>
      </c>
      <c r="ED602" t="str">
        <f>IF(Table1[[#This Row],[Ledger 12]]="","","No")</f>
        <v/>
      </c>
      <c r="EE602" t="str">
        <f>IF(Table1[[#This Row],[Ledger 12]]="","",IF(Table1[[#This Row],[Effect 12]]="Dr.","Yes","No"))</f>
        <v/>
      </c>
      <c r="EF602" t="str">
        <f>IF(Table1[[#This Row],[Ledger 12]]="","",Table1[[#This Row],[Ledger 12]])</f>
        <v/>
      </c>
      <c r="EG602" t="str">
        <f>IF(Table1[[#This Row],[Ledger 12]]="","",IF(Table1[[#This Row],[Effect 12]]="Dr.",-Table1[[#This Row],[Amount 12]],Table1[[#This Row],[Amount 12]]))</f>
        <v/>
      </c>
      <c r="EJ602" t="str">
        <f>IF(Table1[[#This Row],[Ledger 13]]="","","No")</f>
        <v/>
      </c>
      <c r="EK602" t="str">
        <f>IF(Table1[[#This Row],[Ledger 13]]="","",IF(Table1[[#This Row],[Effect 13]]="Dr.","Yes","No"))</f>
        <v/>
      </c>
      <c r="EL602" t="str">
        <f>IF(Table1[[#This Row],[Ledger 13]]="","",Table1[[#This Row],[Ledger 13]])</f>
        <v/>
      </c>
      <c r="EM602" t="str">
        <f>IF(Table1[[#This Row],[Ledger 13]]="","",IF(Table1[[#This Row],[Effect 13]]="Dr.",-Table1[[#This Row],[Amount 13]],Table1[[#This Row],[Amount 13]]))</f>
        <v/>
      </c>
      <c r="EP602" t="str">
        <f>IF(Table1[[#This Row],[Ledger 14]]="","","No")</f>
        <v/>
      </c>
      <c r="EQ602" t="str">
        <f>IF(Table1[[#This Row],[Ledger 14]]="","",IF(Table1[[#This Row],[Effect 14]]="Dr.","Yes","No"))</f>
        <v/>
      </c>
      <c r="ER602" t="str">
        <f>IF(Table1[[#This Row],[Ledger 14]]="","",Table1[[#This Row],[Ledger 14]])</f>
        <v/>
      </c>
      <c r="ES602" t="str">
        <f>IF(Table1[[#This Row],[Ledger 14]]="","",IF(Table1[[#This Row],[Effect 14]]="Dr.",-Table1[[#This Row],[Amount 14]],Table1[[#This Row],[Amount 14]]))</f>
        <v/>
      </c>
      <c r="EV602" t="str">
        <f>IF(Table1[[#This Row],[Ledger 15]]="","","No")</f>
        <v/>
      </c>
      <c r="EW602" t="str">
        <f>IF(Table1[[#This Row],[Ledger 15]]="","",IF(Table1[[#This Row],[Effect 15]]="Dr.","Yes","No"))</f>
        <v/>
      </c>
      <c r="EX602" t="str">
        <f>IF(Table1[[#This Row],[Ledger 15]]="","",Table1[[#This Row],[Ledger 15]])</f>
        <v/>
      </c>
      <c r="EY602" t="str">
        <f>IF(Table1[[#This Row],[Ledger 15]]="","",IF(Table1[[#This Row],[Effect 15]]="Dr.",-Table1[[#This Row],[Amount 15]],Table1[[#This Row],[Amount 15]]))</f>
        <v/>
      </c>
      <c r="FD6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2">
        <f>IF(Table1[[#This Row],[Date]]="",0,IF(AND(Table1[[#This Row],[Date]]&gt;=$FE$2,Table1[[#This Row],[Date]]&lt;=$FE$3),0,1))</f>
        <v>0</v>
      </c>
      <c r="FF602">
        <f>IF(Table1[[#This Row],[Date]]="",0,IF(TYPE(VLOOKUP(Table1[[#This Row],[Voucher Type]],Table1[[#All],[Voucher Type Master]],1,FALSE))=16,1,0))</f>
        <v>0</v>
      </c>
      <c r="FG602">
        <f>IF(TYPE(IF(Table1[[#This Row],[Date]]="",0,IF(VLOOKUP(Table1[[#This Row],[Voucher Type]],$FY$5:$FZ$13,2,0)=Table1[[#This Row],[Effect 1]],0,1)))=16,1,0)</f>
        <v>0</v>
      </c>
      <c r="FH6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2">
        <f>IF(LEN(Table1[[#This Row],[Ledger 1]])&gt;0,IF(TYPE(VLOOKUP(Table1[[#This Row],[Ledger 1]],GZ:GZ,1,0))=16,1,0),0)</f>
        <v>0</v>
      </c>
      <c r="FJ602">
        <f>IF(LEN(Table1[[#This Row],[Ledger 2]])&gt;0,IF(TYPE(VLOOKUP(Table1[[#This Row],[Ledger 2]],GZ:GZ,1,0))=16,1,0),0)</f>
        <v>0</v>
      </c>
      <c r="FK602">
        <f>IF(LEN(Table1[[#This Row],[Ledger 3]])&gt;0,IF(TYPE(VLOOKUP(Table1[[#This Row],[Ledger 3]],GZ:GZ,1,0))=16,1,0),0)</f>
        <v>0</v>
      </c>
      <c r="FL602">
        <f>IF(LEN(Table1[[#This Row],[Ledger 4]])&gt;0,IF(TYPE(VLOOKUP(Table1[[#This Row],[Ledger 4]],GZ:GZ,1,0))=16,1,0),0)</f>
        <v>0</v>
      </c>
      <c r="FM602">
        <f>IF(LEN(Table1[[#This Row],[Ledger 5]])&gt;0,IF(TYPE(VLOOKUP(Table1[[#This Row],[Ledger 5]],GZ:GZ,1,0))=16,1,0),0)</f>
        <v>0</v>
      </c>
      <c r="FN602">
        <f>IF(LEN(Table1[[#This Row],[Ledger 6]])&gt;0,IF(TYPE(VLOOKUP(Table1[[#This Row],[Ledger 6]],$GZ:$GZ,1,0))=16,1,0),0)</f>
        <v>0</v>
      </c>
      <c r="FO602">
        <f>IF(LEN(Table1[[#This Row],[Ledger 7]])&gt;0,IF(TYPE(VLOOKUP(Table1[[#This Row],[Ledger 7]],$GZ:$GZ,1,0))=16,1,0),0)</f>
        <v>0</v>
      </c>
      <c r="FP602">
        <f>IF(LEN(Table1[[#This Row],[Ledger 8]])&gt;0,IF(TYPE(VLOOKUP(Table1[[#This Row],[Ledger 8]],$GZ:$GZ,1,0))=16,1,0),0)</f>
        <v>0</v>
      </c>
      <c r="FQ602">
        <f>IF(LEN(Table1[[#This Row],[Ledger 9]])&gt;0,IF(TYPE(VLOOKUP(Table1[[#This Row],[Ledger 9]],$GZ:$GZ,1,0))=16,1,0),0)</f>
        <v>0</v>
      </c>
      <c r="FR602">
        <f>IF(LEN(Table1[[#This Row],[Ledger 10]])&gt;0,IF(TYPE(VLOOKUP(Table1[[#This Row],[Ledger 10]],$GZ:$GZ,1,0))=16,1,0),0)</f>
        <v>0</v>
      </c>
      <c r="FS602">
        <f>IF(LEN(Table1[[#This Row],[Ledger 11]])&gt;0,IF(TYPE(VLOOKUP(Table1[[#This Row],[Ledger 11]],$GZ:$GZ,1,0))=16,1,0),0)</f>
        <v>0</v>
      </c>
      <c r="FT602">
        <f>IF(LEN(Table1[[#This Row],[Ledger 12]])&gt;0,IF(TYPE(VLOOKUP(Table1[[#This Row],[Ledger 12]],$GZ:$GZ,1,0))=16,1,0),0)</f>
        <v>0</v>
      </c>
      <c r="FU602">
        <f>IF(LEN(Table1[[#This Row],[Ledger 13]])&gt;0,IF(TYPE(VLOOKUP(Table1[[#This Row],[Ledger 13]],$GZ:$GZ,1,0))=16,1,0),0)</f>
        <v>0</v>
      </c>
      <c r="FV602">
        <f>IF(LEN(Table1[[#This Row],[Ledger 14]])&gt;0,IF(TYPE(VLOOKUP(Table1[[#This Row],[Ledger 14]],$GZ:$GZ,1,0))=16,1,0),0)</f>
        <v>0</v>
      </c>
      <c r="FW602">
        <f>IF(LEN(Table1[[#This Row],[Ledger 15]])&gt;0,IF(TYPE(VLOOKUP(Table1[[#This Row],[Ledger 15]],$GZ:$GZ,1,0))=16,1,0),0)</f>
        <v>0</v>
      </c>
    </row>
    <row r="603" spans="4:179" ht="33" customHeight="1" x14ac:dyDescent="0.45">
      <c r="D603" s="8">
        <f t="shared" si="18"/>
        <v>598</v>
      </c>
      <c r="E603" s="32"/>
      <c r="F603" s="34"/>
      <c r="G603" s="34"/>
      <c r="H603" s="34"/>
      <c r="I603" s="34"/>
      <c r="J603" s="38"/>
      <c r="K603" s="33"/>
      <c r="L603" s="36"/>
      <c r="M603" s="35"/>
      <c r="N603" s="34"/>
      <c r="O603" s="41"/>
      <c r="P603" s="35"/>
      <c r="Q603" s="34"/>
      <c r="R603" s="37"/>
      <c r="S603" s="35"/>
      <c r="T603" s="34"/>
      <c r="U603" s="37"/>
      <c r="V603" s="35"/>
      <c r="W603" s="34"/>
      <c r="X603" s="37"/>
      <c r="Y603" s="35"/>
      <c r="Z603" s="34"/>
      <c r="AA603" s="37"/>
      <c r="AB603" s="35"/>
      <c r="AC603" s="34"/>
      <c r="AD603" s="37"/>
      <c r="AE603" s="35"/>
      <c r="AF603" s="34"/>
      <c r="AG603" s="37"/>
      <c r="AH603" s="35"/>
      <c r="AI603" s="34"/>
      <c r="AJ603" s="37"/>
      <c r="AK603" s="35"/>
      <c r="AL603" s="34"/>
      <c r="AM603" s="37"/>
      <c r="AN603" s="35"/>
      <c r="AO603" s="34"/>
      <c r="AP603" s="37"/>
      <c r="AQ603" s="35"/>
      <c r="AR603" s="34"/>
      <c r="AS603" s="37"/>
      <c r="AT603" s="35"/>
      <c r="AU603" s="34"/>
      <c r="AV603" s="37"/>
      <c r="AW603" s="35"/>
      <c r="AX603" s="34"/>
      <c r="AY603" s="37"/>
      <c r="AZ603" s="35"/>
      <c r="BA603" s="34"/>
      <c r="BB603" s="37"/>
      <c r="BC6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3" s="7"/>
      <c r="BF603" t="str">
        <f>IF(Table1[[#This Row],[Date]]="","","&amp;lt;VOUCHER REMOTEID="&amp;""""&amp;$A$11&amp;$A$13&amp;ROW()&amp;""""&amp;" VCHTYPE="""&amp;F603&amp;""" ACTION="""&amp;"Create"&amp;"""&amp;gt;")</f>
        <v/>
      </c>
      <c r="BG603" t="str">
        <f>IF(Table1[[#This Row],[Date]]="","",TEXT(Table1[[#This Row],[Date]],"yyyymmdd"))</f>
        <v/>
      </c>
      <c r="BH603" t="str">
        <f>Table1[[#This Row],[Date2]]</f>
        <v/>
      </c>
      <c r="BI603" t="str">
        <f>IF(Table1[[#This Row],[Date]]="","",Table1[[#This Row],[Voucher Type]])</f>
        <v/>
      </c>
      <c r="BJ603" t="str">
        <f>IF(Table1[[#This Row],[Ref No / Invoice No]]="","",Table1[[#This Row],[Ref No / Invoice No]])</f>
        <v/>
      </c>
      <c r="BK603" t="str">
        <f>IF(Table1[[#This Row],[Voucher No]]="","",Table1[[#This Row],[Voucher No]])</f>
        <v/>
      </c>
      <c r="BL603" t="str">
        <f>IF(Table1[[#This Row],[Date]]="","",Table1[[#This Row],[Narration]])</f>
        <v/>
      </c>
      <c r="BM603" t="str">
        <f>IF(Table1[[#This Row],[Date]]="","",$A$11&amp;$A$13&amp;ROW())</f>
        <v/>
      </c>
      <c r="BN603" t="str">
        <f>IF(Table1[[#This Row],[Date]]="","",$A$13)</f>
        <v/>
      </c>
      <c r="BP603" t="str">
        <f>IF(Table1[[#This Row],[Ledger 1]]="","","No")</f>
        <v/>
      </c>
      <c r="BQ603" t="str">
        <f>IF(Table1[[#This Row],[Date]]="","",IF(Table1[[#This Row],[Effect 1]]="Dr.","Yes","No"))</f>
        <v/>
      </c>
      <c r="BR603" t="str">
        <f>IF(Table1[[#This Row],[Date]]="","",Table1[[#This Row],[Ledger 1]])</f>
        <v/>
      </c>
      <c r="BS603" t="str">
        <f>IF(Table1[[#This Row],[Date]]="","",IF(Table1[[#This Row],[Effect 1]]="Dr.",-Table1[[#This Row],[Amount 1]],Table1[[#This Row],[Amount 1]]))</f>
        <v/>
      </c>
      <c r="BV603" t="str">
        <f>IF(Table1[[#This Row],[Ledger 2]]="","","No")</f>
        <v/>
      </c>
      <c r="BW603" t="str">
        <f>IF(Table1[[#This Row],[Date]]="","",IF(Table1[[#This Row],[Effect 2]]="Dr.","Yes","No"))</f>
        <v/>
      </c>
      <c r="BX603" t="str">
        <f>IF(Table1[[#This Row],[Date]]="","",Table1[[#This Row],[Ledger 2]])</f>
        <v/>
      </c>
      <c r="BY603" t="str">
        <f>IF(Table1[[#This Row],[Date]]="","",IF(Table1[[#This Row],[Effect 2]]="Dr.",-Table1[[#This Row],[Amount 2]],Table1[[#This Row],[Amount 2]]))</f>
        <v/>
      </c>
      <c r="CB603" t="str">
        <f>IF(Table1[[#This Row],[Ledger 3]]="","","No")</f>
        <v/>
      </c>
      <c r="CC603" t="str">
        <f>IF(Table1[[#This Row],[Ledger 3]]="","",IF(Table1[[#This Row],[Effect 3]]="Dr.","Yes","No"))</f>
        <v/>
      </c>
      <c r="CD603" t="str">
        <f>IF(Table1[[#This Row],[Ledger 3]]="","",Table1[[#This Row],[Ledger 3]])</f>
        <v/>
      </c>
      <c r="CE603" t="str">
        <f>IF(Table1[[#This Row],[Ledger 3]]="","",IF(Table1[[#This Row],[Effect 3]]="Dr.",-Table1[[#This Row],[Amount 3]],Table1[[#This Row],[Amount 3]]))</f>
        <v/>
      </c>
      <c r="CH603" t="str">
        <f>IF(Table1[[#This Row],[Ledger 4]]="","","No")</f>
        <v/>
      </c>
      <c r="CI603" t="str">
        <f>IF(Table1[[#This Row],[Ledger 4]]="","",IF(Table1[[#This Row],[Effect 4]]="Dr.","Yes","No"))</f>
        <v/>
      </c>
      <c r="CJ603" t="str">
        <f>IF(Table1[[#This Row],[Ledger 4]]="","",Table1[[#This Row],[Ledger 4]])</f>
        <v/>
      </c>
      <c r="CK603" t="str">
        <f>IF(Table1[[#This Row],[Ledger 4]]="","",IF(Table1[[#This Row],[Effect 4]]="Dr.",-Table1[[#This Row],[Amount 4]],Table1[[#This Row],[Amount 4]]))</f>
        <v/>
      </c>
      <c r="CN603" t="str">
        <f>IF(Table1[[#This Row],[Ledger 5]]="","","No")</f>
        <v/>
      </c>
      <c r="CO603" t="str">
        <f>IF(Table1[[#This Row],[Ledger 5]]="","",IF(Table1[[#This Row],[Effect 5]]="Dr.","Yes","No"))</f>
        <v/>
      </c>
      <c r="CP603" t="str">
        <f>IF(Table1[[#This Row],[Ledger 5]]="","",Table1[[#This Row],[Ledger 5]])</f>
        <v/>
      </c>
      <c r="CQ603" t="str">
        <f>IF(Table1[[#This Row],[Ledger 5]]="","",IF(Table1[[#This Row],[Effect 5]]="Dr.",-Table1[[#This Row],[Amount 5]],Table1[[#This Row],[Amount 5]]))</f>
        <v/>
      </c>
      <c r="CT603" t="str">
        <f>IF(Table1[[#This Row],[Ledger 6]]="","","No")</f>
        <v/>
      </c>
      <c r="CU603" t="str">
        <f>IF(Table1[[#This Row],[Ledger 6]]="","",IF(Table1[[#This Row],[Effect 6]]="Dr.","Yes","No"))</f>
        <v/>
      </c>
      <c r="CV603" t="str">
        <f>IF(Table1[[#This Row],[Ledger 6]]="","",Table1[[#This Row],[Ledger 6]])</f>
        <v/>
      </c>
      <c r="CW603" t="str">
        <f>IF(Table1[[#This Row],[Ledger 6]]="","",IF(Table1[[#This Row],[Effect 6]]="Dr.",-Table1[[#This Row],[Amount 6]],Table1[[#This Row],[Amount 6]]))</f>
        <v/>
      </c>
      <c r="CZ603" t="str">
        <f>IF(Table1[[#This Row],[Ledger 7]]="","","No")</f>
        <v/>
      </c>
      <c r="DA603" t="str">
        <f>IF(Table1[[#This Row],[Ledger 7]]="","",IF(Table1[[#This Row],[Effect 7]]="Dr.","Yes","No"))</f>
        <v/>
      </c>
      <c r="DB603" t="str">
        <f>IF(Table1[[#This Row],[Ledger 7]]="","",Table1[[#This Row],[Ledger 7]])</f>
        <v/>
      </c>
      <c r="DC603" t="str">
        <f>IF(Table1[[#This Row],[Ledger 7]]="","",IF(Table1[[#This Row],[Effect 7]]="Dr.",-Table1[[#This Row],[Amount 7]],Table1[[#This Row],[Amount 7]]))</f>
        <v/>
      </c>
      <c r="DF603" t="str">
        <f>IF(Table1[[#This Row],[Ledger 8]]="","","No")</f>
        <v/>
      </c>
      <c r="DG603" t="str">
        <f>IF(Table1[[#This Row],[Ledger 8]]="","",IF(Table1[[#This Row],[Effect 8]]="Dr.","Yes","No"))</f>
        <v/>
      </c>
      <c r="DH603" t="str">
        <f>IF(Table1[[#This Row],[Ledger 8]]="","",Table1[[#This Row],[Ledger 8]])</f>
        <v/>
      </c>
      <c r="DI603" t="str">
        <f>IF(Table1[[#This Row],[Ledger 8]]="","",IF(Table1[[#This Row],[Effect 8]]="Dr.",-Table1[[#This Row],[Amount 8]],Table1[[#This Row],[Amount 8]]))</f>
        <v/>
      </c>
      <c r="DL603" t="str">
        <f>IF(Table1[[#This Row],[Ledger 9]]="","","No")</f>
        <v/>
      </c>
      <c r="DM603" t="str">
        <f>IF(Table1[[#This Row],[Ledger 9]]="","",IF(Table1[[#This Row],[Effect 9]]="Dr.","Yes","No"))</f>
        <v/>
      </c>
      <c r="DN603" t="str">
        <f>IF(Table1[[#This Row],[Ledger 9]]="","",Table1[[#This Row],[Ledger 9]])</f>
        <v/>
      </c>
      <c r="DO603" t="str">
        <f>IF(Table1[[#This Row],[Ledger 9]]="","",IF(Table1[[#This Row],[Effect 9]]="Dr.",-Table1[[#This Row],[Amount 9]],Table1[[#This Row],[Amount 9]]))</f>
        <v/>
      </c>
      <c r="DR603" t="str">
        <f>IF(Table1[[#This Row],[Ledger 10]]="","","No")</f>
        <v/>
      </c>
      <c r="DS603" t="str">
        <f>IF(Table1[[#This Row],[Ledger 10]]="","",IF(Table1[[#This Row],[Effect 10]]="Dr.","Yes","No"))</f>
        <v/>
      </c>
      <c r="DT603" t="str">
        <f>IF(Table1[[#This Row],[Ledger 10]]="","",Table1[[#This Row],[Ledger 10]])</f>
        <v/>
      </c>
      <c r="DU603" t="str">
        <f>IF(Table1[[#This Row],[Ledger 10]]="","",IF(Table1[[#This Row],[Effect 10]]="Dr.",-Table1[[#This Row],[Amount 10]],Table1[[#This Row],[Amount 10]]))</f>
        <v/>
      </c>
      <c r="DX603" t="str">
        <f>IF(Table1[[#This Row],[Ledger 11]]="","","No")</f>
        <v/>
      </c>
      <c r="DY603" t="str">
        <f>IF(Table1[[#This Row],[Ledger 11]]="","",IF(Table1[[#This Row],[Effect 11]]="Dr.","Yes","No"))</f>
        <v/>
      </c>
      <c r="DZ603" t="str">
        <f>IF(Table1[[#This Row],[Ledger 11]]="","",Table1[[#This Row],[Ledger 11]])</f>
        <v/>
      </c>
      <c r="EA603" t="str">
        <f>IF(Table1[[#This Row],[Ledger 11]]="","",IF(Table1[[#This Row],[Effect 11]]="Dr.",-Table1[[#This Row],[Amount 11]],Table1[[#This Row],[Amount 11]]))</f>
        <v/>
      </c>
      <c r="ED603" t="str">
        <f>IF(Table1[[#This Row],[Ledger 12]]="","","No")</f>
        <v/>
      </c>
      <c r="EE603" t="str">
        <f>IF(Table1[[#This Row],[Ledger 12]]="","",IF(Table1[[#This Row],[Effect 12]]="Dr.","Yes","No"))</f>
        <v/>
      </c>
      <c r="EF603" t="str">
        <f>IF(Table1[[#This Row],[Ledger 12]]="","",Table1[[#This Row],[Ledger 12]])</f>
        <v/>
      </c>
      <c r="EG603" t="str">
        <f>IF(Table1[[#This Row],[Ledger 12]]="","",IF(Table1[[#This Row],[Effect 12]]="Dr.",-Table1[[#This Row],[Amount 12]],Table1[[#This Row],[Amount 12]]))</f>
        <v/>
      </c>
      <c r="EJ603" t="str">
        <f>IF(Table1[[#This Row],[Ledger 13]]="","","No")</f>
        <v/>
      </c>
      <c r="EK603" t="str">
        <f>IF(Table1[[#This Row],[Ledger 13]]="","",IF(Table1[[#This Row],[Effect 13]]="Dr.","Yes","No"))</f>
        <v/>
      </c>
      <c r="EL603" t="str">
        <f>IF(Table1[[#This Row],[Ledger 13]]="","",Table1[[#This Row],[Ledger 13]])</f>
        <v/>
      </c>
      <c r="EM603" t="str">
        <f>IF(Table1[[#This Row],[Ledger 13]]="","",IF(Table1[[#This Row],[Effect 13]]="Dr.",-Table1[[#This Row],[Amount 13]],Table1[[#This Row],[Amount 13]]))</f>
        <v/>
      </c>
      <c r="EP603" t="str">
        <f>IF(Table1[[#This Row],[Ledger 14]]="","","No")</f>
        <v/>
      </c>
      <c r="EQ603" t="str">
        <f>IF(Table1[[#This Row],[Ledger 14]]="","",IF(Table1[[#This Row],[Effect 14]]="Dr.","Yes","No"))</f>
        <v/>
      </c>
      <c r="ER603" t="str">
        <f>IF(Table1[[#This Row],[Ledger 14]]="","",Table1[[#This Row],[Ledger 14]])</f>
        <v/>
      </c>
      <c r="ES603" t="str">
        <f>IF(Table1[[#This Row],[Ledger 14]]="","",IF(Table1[[#This Row],[Effect 14]]="Dr.",-Table1[[#This Row],[Amount 14]],Table1[[#This Row],[Amount 14]]))</f>
        <v/>
      </c>
      <c r="EV603" t="str">
        <f>IF(Table1[[#This Row],[Ledger 15]]="","","No")</f>
        <v/>
      </c>
      <c r="EW603" t="str">
        <f>IF(Table1[[#This Row],[Ledger 15]]="","",IF(Table1[[#This Row],[Effect 15]]="Dr.","Yes","No"))</f>
        <v/>
      </c>
      <c r="EX603" t="str">
        <f>IF(Table1[[#This Row],[Ledger 15]]="","",Table1[[#This Row],[Ledger 15]])</f>
        <v/>
      </c>
      <c r="EY603" t="str">
        <f>IF(Table1[[#This Row],[Ledger 15]]="","",IF(Table1[[#This Row],[Effect 15]]="Dr.",-Table1[[#This Row],[Amount 15]],Table1[[#This Row],[Amount 15]]))</f>
        <v/>
      </c>
      <c r="FD6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3">
        <f>IF(Table1[[#This Row],[Date]]="",0,IF(AND(Table1[[#This Row],[Date]]&gt;=$FE$2,Table1[[#This Row],[Date]]&lt;=$FE$3),0,1))</f>
        <v>0</v>
      </c>
      <c r="FF603">
        <f>IF(Table1[[#This Row],[Date]]="",0,IF(TYPE(VLOOKUP(Table1[[#This Row],[Voucher Type]],Table1[[#All],[Voucher Type Master]],1,FALSE))=16,1,0))</f>
        <v>0</v>
      </c>
      <c r="FG603">
        <f>IF(TYPE(IF(Table1[[#This Row],[Date]]="",0,IF(VLOOKUP(Table1[[#This Row],[Voucher Type]],$FY$5:$FZ$13,2,0)=Table1[[#This Row],[Effect 1]],0,1)))=16,1,0)</f>
        <v>0</v>
      </c>
      <c r="FH6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3">
        <f>IF(LEN(Table1[[#This Row],[Ledger 1]])&gt;0,IF(TYPE(VLOOKUP(Table1[[#This Row],[Ledger 1]],GZ:GZ,1,0))=16,1,0),0)</f>
        <v>0</v>
      </c>
      <c r="FJ603">
        <f>IF(LEN(Table1[[#This Row],[Ledger 2]])&gt;0,IF(TYPE(VLOOKUP(Table1[[#This Row],[Ledger 2]],GZ:GZ,1,0))=16,1,0),0)</f>
        <v>0</v>
      </c>
      <c r="FK603">
        <f>IF(LEN(Table1[[#This Row],[Ledger 3]])&gt;0,IF(TYPE(VLOOKUP(Table1[[#This Row],[Ledger 3]],GZ:GZ,1,0))=16,1,0),0)</f>
        <v>0</v>
      </c>
      <c r="FL603">
        <f>IF(LEN(Table1[[#This Row],[Ledger 4]])&gt;0,IF(TYPE(VLOOKUP(Table1[[#This Row],[Ledger 4]],GZ:GZ,1,0))=16,1,0),0)</f>
        <v>0</v>
      </c>
      <c r="FM603">
        <f>IF(LEN(Table1[[#This Row],[Ledger 5]])&gt;0,IF(TYPE(VLOOKUP(Table1[[#This Row],[Ledger 5]],GZ:GZ,1,0))=16,1,0),0)</f>
        <v>0</v>
      </c>
      <c r="FN603">
        <f>IF(LEN(Table1[[#This Row],[Ledger 6]])&gt;0,IF(TYPE(VLOOKUP(Table1[[#This Row],[Ledger 6]],$GZ:$GZ,1,0))=16,1,0),0)</f>
        <v>0</v>
      </c>
      <c r="FO603">
        <f>IF(LEN(Table1[[#This Row],[Ledger 7]])&gt;0,IF(TYPE(VLOOKUP(Table1[[#This Row],[Ledger 7]],$GZ:$GZ,1,0))=16,1,0),0)</f>
        <v>0</v>
      </c>
      <c r="FP603">
        <f>IF(LEN(Table1[[#This Row],[Ledger 8]])&gt;0,IF(TYPE(VLOOKUP(Table1[[#This Row],[Ledger 8]],$GZ:$GZ,1,0))=16,1,0),0)</f>
        <v>0</v>
      </c>
      <c r="FQ603">
        <f>IF(LEN(Table1[[#This Row],[Ledger 9]])&gt;0,IF(TYPE(VLOOKUP(Table1[[#This Row],[Ledger 9]],$GZ:$GZ,1,0))=16,1,0),0)</f>
        <v>0</v>
      </c>
      <c r="FR603">
        <f>IF(LEN(Table1[[#This Row],[Ledger 10]])&gt;0,IF(TYPE(VLOOKUP(Table1[[#This Row],[Ledger 10]],$GZ:$GZ,1,0))=16,1,0),0)</f>
        <v>0</v>
      </c>
      <c r="FS603">
        <f>IF(LEN(Table1[[#This Row],[Ledger 11]])&gt;0,IF(TYPE(VLOOKUP(Table1[[#This Row],[Ledger 11]],$GZ:$GZ,1,0))=16,1,0),0)</f>
        <v>0</v>
      </c>
      <c r="FT603">
        <f>IF(LEN(Table1[[#This Row],[Ledger 12]])&gt;0,IF(TYPE(VLOOKUP(Table1[[#This Row],[Ledger 12]],$GZ:$GZ,1,0))=16,1,0),0)</f>
        <v>0</v>
      </c>
      <c r="FU603">
        <f>IF(LEN(Table1[[#This Row],[Ledger 13]])&gt;0,IF(TYPE(VLOOKUP(Table1[[#This Row],[Ledger 13]],$GZ:$GZ,1,0))=16,1,0),0)</f>
        <v>0</v>
      </c>
      <c r="FV603">
        <f>IF(LEN(Table1[[#This Row],[Ledger 14]])&gt;0,IF(TYPE(VLOOKUP(Table1[[#This Row],[Ledger 14]],$GZ:$GZ,1,0))=16,1,0),0)</f>
        <v>0</v>
      </c>
      <c r="FW603">
        <f>IF(LEN(Table1[[#This Row],[Ledger 15]])&gt;0,IF(TYPE(VLOOKUP(Table1[[#This Row],[Ledger 15]],$GZ:$GZ,1,0))=16,1,0),0)</f>
        <v>0</v>
      </c>
    </row>
    <row r="604" spans="4:179" ht="33" customHeight="1" x14ac:dyDescent="0.45">
      <c r="D604" s="8">
        <f t="shared" si="18"/>
        <v>599</v>
      </c>
      <c r="E604" s="32"/>
      <c r="F604" s="34"/>
      <c r="G604" s="34"/>
      <c r="H604" s="34"/>
      <c r="I604" s="34"/>
      <c r="J604" s="38"/>
      <c r="K604" s="33"/>
      <c r="L604" s="36"/>
      <c r="M604" s="35"/>
      <c r="N604" s="34"/>
      <c r="O604" s="41"/>
      <c r="P604" s="35"/>
      <c r="Q604" s="34"/>
      <c r="R604" s="37"/>
      <c r="S604" s="35"/>
      <c r="T604" s="34"/>
      <c r="U604" s="37"/>
      <c r="V604" s="35"/>
      <c r="W604" s="34"/>
      <c r="X604" s="37"/>
      <c r="Y604" s="35"/>
      <c r="Z604" s="34"/>
      <c r="AA604" s="37"/>
      <c r="AB604" s="35"/>
      <c r="AC604" s="34"/>
      <c r="AD604" s="37"/>
      <c r="AE604" s="35"/>
      <c r="AF604" s="34"/>
      <c r="AG604" s="37"/>
      <c r="AH604" s="35"/>
      <c r="AI604" s="34"/>
      <c r="AJ604" s="37"/>
      <c r="AK604" s="35"/>
      <c r="AL604" s="34"/>
      <c r="AM604" s="37"/>
      <c r="AN604" s="35"/>
      <c r="AO604" s="34"/>
      <c r="AP604" s="37"/>
      <c r="AQ604" s="35"/>
      <c r="AR604" s="34"/>
      <c r="AS604" s="37"/>
      <c r="AT604" s="35"/>
      <c r="AU604" s="34"/>
      <c r="AV604" s="37"/>
      <c r="AW604" s="35"/>
      <c r="AX604" s="34"/>
      <c r="AY604" s="37"/>
      <c r="AZ604" s="35"/>
      <c r="BA604" s="34"/>
      <c r="BB604" s="37"/>
      <c r="BC6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4" s="7"/>
      <c r="BF604" t="str">
        <f>IF(Table1[[#This Row],[Date]]="","","&amp;lt;VOUCHER REMOTEID="&amp;""""&amp;$A$11&amp;$A$13&amp;ROW()&amp;""""&amp;" VCHTYPE="""&amp;F604&amp;""" ACTION="""&amp;"Create"&amp;"""&amp;gt;")</f>
        <v/>
      </c>
      <c r="BG604" t="str">
        <f>IF(Table1[[#This Row],[Date]]="","",TEXT(Table1[[#This Row],[Date]],"yyyymmdd"))</f>
        <v/>
      </c>
      <c r="BH604" t="str">
        <f>Table1[[#This Row],[Date2]]</f>
        <v/>
      </c>
      <c r="BI604" t="str">
        <f>IF(Table1[[#This Row],[Date]]="","",Table1[[#This Row],[Voucher Type]])</f>
        <v/>
      </c>
      <c r="BJ604" t="str">
        <f>IF(Table1[[#This Row],[Ref No / Invoice No]]="","",Table1[[#This Row],[Ref No / Invoice No]])</f>
        <v/>
      </c>
      <c r="BK604" t="str">
        <f>IF(Table1[[#This Row],[Voucher No]]="","",Table1[[#This Row],[Voucher No]])</f>
        <v/>
      </c>
      <c r="BL604" t="str">
        <f>IF(Table1[[#This Row],[Date]]="","",Table1[[#This Row],[Narration]])</f>
        <v/>
      </c>
      <c r="BM604" t="str">
        <f>IF(Table1[[#This Row],[Date]]="","",$A$11&amp;$A$13&amp;ROW())</f>
        <v/>
      </c>
      <c r="BN604" t="str">
        <f>IF(Table1[[#This Row],[Date]]="","",$A$13)</f>
        <v/>
      </c>
      <c r="BP604" t="str">
        <f>IF(Table1[[#This Row],[Ledger 1]]="","","No")</f>
        <v/>
      </c>
      <c r="BQ604" t="str">
        <f>IF(Table1[[#This Row],[Date]]="","",IF(Table1[[#This Row],[Effect 1]]="Dr.","Yes","No"))</f>
        <v/>
      </c>
      <c r="BR604" t="str">
        <f>IF(Table1[[#This Row],[Date]]="","",Table1[[#This Row],[Ledger 1]])</f>
        <v/>
      </c>
      <c r="BS604" t="str">
        <f>IF(Table1[[#This Row],[Date]]="","",IF(Table1[[#This Row],[Effect 1]]="Dr.",-Table1[[#This Row],[Amount 1]],Table1[[#This Row],[Amount 1]]))</f>
        <v/>
      </c>
      <c r="BV604" t="str">
        <f>IF(Table1[[#This Row],[Ledger 2]]="","","No")</f>
        <v/>
      </c>
      <c r="BW604" t="str">
        <f>IF(Table1[[#This Row],[Date]]="","",IF(Table1[[#This Row],[Effect 2]]="Dr.","Yes","No"))</f>
        <v/>
      </c>
      <c r="BX604" t="str">
        <f>IF(Table1[[#This Row],[Date]]="","",Table1[[#This Row],[Ledger 2]])</f>
        <v/>
      </c>
      <c r="BY604" t="str">
        <f>IF(Table1[[#This Row],[Date]]="","",IF(Table1[[#This Row],[Effect 2]]="Dr.",-Table1[[#This Row],[Amount 2]],Table1[[#This Row],[Amount 2]]))</f>
        <v/>
      </c>
      <c r="CB604" t="str">
        <f>IF(Table1[[#This Row],[Ledger 3]]="","","No")</f>
        <v/>
      </c>
      <c r="CC604" t="str">
        <f>IF(Table1[[#This Row],[Ledger 3]]="","",IF(Table1[[#This Row],[Effect 3]]="Dr.","Yes","No"))</f>
        <v/>
      </c>
      <c r="CD604" t="str">
        <f>IF(Table1[[#This Row],[Ledger 3]]="","",Table1[[#This Row],[Ledger 3]])</f>
        <v/>
      </c>
      <c r="CE604" t="str">
        <f>IF(Table1[[#This Row],[Ledger 3]]="","",IF(Table1[[#This Row],[Effect 3]]="Dr.",-Table1[[#This Row],[Amount 3]],Table1[[#This Row],[Amount 3]]))</f>
        <v/>
      </c>
      <c r="CH604" t="str">
        <f>IF(Table1[[#This Row],[Ledger 4]]="","","No")</f>
        <v/>
      </c>
      <c r="CI604" t="str">
        <f>IF(Table1[[#This Row],[Ledger 4]]="","",IF(Table1[[#This Row],[Effect 4]]="Dr.","Yes","No"))</f>
        <v/>
      </c>
      <c r="CJ604" t="str">
        <f>IF(Table1[[#This Row],[Ledger 4]]="","",Table1[[#This Row],[Ledger 4]])</f>
        <v/>
      </c>
      <c r="CK604" t="str">
        <f>IF(Table1[[#This Row],[Ledger 4]]="","",IF(Table1[[#This Row],[Effect 4]]="Dr.",-Table1[[#This Row],[Amount 4]],Table1[[#This Row],[Amount 4]]))</f>
        <v/>
      </c>
      <c r="CN604" t="str">
        <f>IF(Table1[[#This Row],[Ledger 5]]="","","No")</f>
        <v/>
      </c>
      <c r="CO604" t="str">
        <f>IF(Table1[[#This Row],[Ledger 5]]="","",IF(Table1[[#This Row],[Effect 5]]="Dr.","Yes","No"))</f>
        <v/>
      </c>
      <c r="CP604" t="str">
        <f>IF(Table1[[#This Row],[Ledger 5]]="","",Table1[[#This Row],[Ledger 5]])</f>
        <v/>
      </c>
      <c r="CQ604" t="str">
        <f>IF(Table1[[#This Row],[Ledger 5]]="","",IF(Table1[[#This Row],[Effect 5]]="Dr.",-Table1[[#This Row],[Amount 5]],Table1[[#This Row],[Amount 5]]))</f>
        <v/>
      </c>
      <c r="CT604" t="str">
        <f>IF(Table1[[#This Row],[Ledger 6]]="","","No")</f>
        <v/>
      </c>
      <c r="CU604" t="str">
        <f>IF(Table1[[#This Row],[Ledger 6]]="","",IF(Table1[[#This Row],[Effect 6]]="Dr.","Yes","No"))</f>
        <v/>
      </c>
      <c r="CV604" t="str">
        <f>IF(Table1[[#This Row],[Ledger 6]]="","",Table1[[#This Row],[Ledger 6]])</f>
        <v/>
      </c>
      <c r="CW604" t="str">
        <f>IF(Table1[[#This Row],[Ledger 6]]="","",IF(Table1[[#This Row],[Effect 6]]="Dr.",-Table1[[#This Row],[Amount 6]],Table1[[#This Row],[Amount 6]]))</f>
        <v/>
      </c>
      <c r="CZ604" t="str">
        <f>IF(Table1[[#This Row],[Ledger 7]]="","","No")</f>
        <v/>
      </c>
      <c r="DA604" t="str">
        <f>IF(Table1[[#This Row],[Ledger 7]]="","",IF(Table1[[#This Row],[Effect 7]]="Dr.","Yes","No"))</f>
        <v/>
      </c>
      <c r="DB604" t="str">
        <f>IF(Table1[[#This Row],[Ledger 7]]="","",Table1[[#This Row],[Ledger 7]])</f>
        <v/>
      </c>
      <c r="DC604" t="str">
        <f>IF(Table1[[#This Row],[Ledger 7]]="","",IF(Table1[[#This Row],[Effect 7]]="Dr.",-Table1[[#This Row],[Amount 7]],Table1[[#This Row],[Amount 7]]))</f>
        <v/>
      </c>
      <c r="DF604" t="str">
        <f>IF(Table1[[#This Row],[Ledger 8]]="","","No")</f>
        <v/>
      </c>
      <c r="DG604" t="str">
        <f>IF(Table1[[#This Row],[Ledger 8]]="","",IF(Table1[[#This Row],[Effect 8]]="Dr.","Yes","No"))</f>
        <v/>
      </c>
      <c r="DH604" t="str">
        <f>IF(Table1[[#This Row],[Ledger 8]]="","",Table1[[#This Row],[Ledger 8]])</f>
        <v/>
      </c>
      <c r="DI604" t="str">
        <f>IF(Table1[[#This Row],[Ledger 8]]="","",IF(Table1[[#This Row],[Effect 8]]="Dr.",-Table1[[#This Row],[Amount 8]],Table1[[#This Row],[Amount 8]]))</f>
        <v/>
      </c>
      <c r="DL604" t="str">
        <f>IF(Table1[[#This Row],[Ledger 9]]="","","No")</f>
        <v/>
      </c>
      <c r="DM604" t="str">
        <f>IF(Table1[[#This Row],[Ledger 9]]="","",IF(Table1[[#This Row],[Effect 9]]="Dr.","Yes","No"))</f>
        <v/>
      </c>
      <c r="DN604" t="str">
        <f>IF(Table1[[#This Row],[Ledger 9]]="","",Table1[[#This Row],[Ledger 9]])</f>
        <v/>
      </c>
      <c r="DO604" t="str">
        <f>IF(Table1[[#This Row],[Ledger 9]]="","",IF(Table1[[#This Row],[Effect 9]]="Dr.",-Table1[[#This Row],[Amount 9]],Table1[[#This Row],[Amount 9]]))</f>
        <v/>
      </c>
      <c r="DR604" t="str">
        <f>IF(Table1[[#This Row],[Ledger 10]]="","","No")</f>
        <v/>
      </c>
      <c r="DS604" t="str">
        <f>IF(Table1[[#This Row],[Ledger 10]]="","",IF(Table1[[#This Row],[Effect 10]]="Dr.","Yes","No"))</f>
        <v/>
      </c>
      <c r="DT604" t="str">
        <f>IF(Table1[[#This Row],[Ledger 10]]="","",Table1[[#This Row],[Ledger 10]])</f>
        <v/>
      </c>
      <c r="DU604" t="str">
        <f>IF(Table1[[#This Row],[Ledger 10]]="","",IF(Table1[[#This Row],[Effect 10]]="Dr.",-Table1[[#This Row],[Amount 10]],Table1[[#This Row],[Amount 10]]))</f>
        <v/>
      </c>
      <c r="DX604" t="str">
        <f>IF(Table1[[#This Row],[Ledger 11]]="","","No")</f>
        <v/>
      </c>
      <c r="DY604" t="str">
        <f>IF(Table1[[#This Row],[Ledger 11]]="","",IF(Table1[[#This Row],[Effect 11]]="Dr.","Yes","No"))</f>
        <v/>
      </c>
      <c r="DZ604" t="str">
        <f>IF(Table1[[#This Row],[Ledger 11]]="","",Table1[[#This Row],[Ledger 11]])</f>
        <v/>
      </c>
      <c r="EA604" t="str">
        <f>IF(Table1[[#This Row],[Ledger 11]]="","",IF(Table1[[#This Row],[Effect 11]]="Dr.",-Table1[[#This Row],[Amount 11]],Table1[[#This Row],[Amount 11]]))</f>
        <v/>
      </c>
      <c r="ED604" t="str">
        <f>IF(Table1[[#This Row],[Ledger 12]]="","","No")</f>
        <v/>
      </c>
      <c r="EE604" t="str">
        <f>IF(Table1[[#This Row],[Ledger 12]]="","",IF(Table1[[#This Row],[Effect 12]]="Dr.","Yes","No"))</f>
        <v/>
      </c>
      <c r="EF604" t="str">
        <f>IF(Table1[[#This Row],[Ledger 12]]="","",Table1[[#This Row],[Ledger 12]])</f>
        <v/>
      </c>
      <c r="EG604" t="str">
        <f>IF(Table1[[#This Row],[Ledger 12]]="","",IF(Table1[[#This Row],[Effect 12]]="Dr.",-Table1[[#This Row],[Amount 12]],Table1[[#This Row],[Amount 12]]))</f>
        <v/>
      </c>
      <c r="EJ604" t="str">
        <f>IF(Table1[[#This Row],[Ledger 13]]="","","No")</f>
        <v/>
      </c>
      <c r="EK604" t="str">
        <f>IF(Table1[[#This Row],[Ledger 13]]="","",IF(Table1[[#This Row],[Effect 13]]="Dr.","Yes","No"))</f>
        <v/>
      </c>
      <c r="EL604" t="str">
        <f>IF(Table1[[#This Row],[Ledger 13]]="","",Table1[[#This Row],[Ledger 13]])</f>
        <v/>
      </c>
      <c r="EM604" t="str">
        <f>IF(Table1[[#This Row],[Ledger 13]]="","",IF(Table1[[#This Row],[Effect 13]]="Dr.",-Table1[[#This Row],[Amount 13]],Table1[[#This Row],[Amount 13]]))</f>
        <v/>
      </c>
      <c r="EP604" t="str">
        <f>IF(Table1[[#This Row],[Ledger 14]]="","","No")</f>
        <v/>
      </c>
      <c r="EQ604" t="str">
        <f>IF(Table1[[#This Row],[Ledger 14]]="","",IF(Table1[[#This Row],[Effect 14]]="Dr.","Yes","No"))</f>
        <v/>
      </c>
      <c r="ER604" t="str">
        <f>IF(Table1[[#This Row],[Ledger 14]]="","",Table1[[#This Row],[Ledger 14]])</f>
        <v/>
      </c>
      <c r="ES604" t="str">
        <f>IF(Table1[[#This Row],[Ledger 14]]="","",IF(Table1[[#This Row],[Effect 14]]="Dr.",-Table1[[#This Row],[Amount 14]],Table1[[#This Row],[Amount 14]]))</f>
        <v/>
      </c>
      <c r="EV604" t="str">
        <f>IF(Table1[[#This Row],[Ledger 15]]="","","No")</f>
        <v/>
      </c>
      <c r="EW604" t="str">
        <f>IF(Table1[[#This Row],[Ledger 15]]="","",IF(Table1[[#This Row],[Effect 15]]="Dr.","Yes","No"))</f>
        <v/>
      </c>
      <c r="EX604" t="str">
        <f>IF(Table1[[#This Row],[Ledger 15]]="","",Table1[[#This Row],[Ledger 15]])</f>
        <v/>
      </c>
      <c r="EY604" t="str">
        <f>IF(Table1[[#This Row],[Ledger 15]]="","",IF(Table1[[#This Row],[Effect 15]]="Dr.",-Table1[[#This Row],[Amount 15]],Table1[[#This Row],[Amount 15]]))</f>
        <v/>
      </c>
      <c r="FD6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4">
        <f>IF(Table1[[#This Row],[Date]]="",0,IF(AND(Table1[[#This Row],[Date]]&gt;=$FE$2,Table1[[#This Row],[Date]]&lt;=$FE$3),0,1))</f>
        <v>0</v>
      </c>
      <c r="FF604">
        <f>IF(Table1[[#This Row],[Date]]="",0,IF(TYPE(VLOOKUP(Table1[[#This Row],[Voucher Type]],Table1[[#All],[Voucher Type Master]],1,FALSE))=16,1,0))</f>
        <v>0</v>
      </c>
      <c r="FG604">
        <f>IF(TYPE(IF(Table1[[#This Row],[Date]]="",0,IF(VLOOKUP(Table1[[#This Row],[Voucher Type]],$FY$5:$FZ$13,2,0)=Table1[[#This Row],[Effect 1]],0,1)))=16,1,0)</f>
        <v>0</v>
      </c>
      <c r="FH6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4">
        <f>IF(LEN(Table1[[#This Row],[Ledger 1]])&gt;0,IF(TYPE(VLOOKUP(Table1[[#This Row],[Ledger 1]],GZ:GZ,1,0))=16,1,0),0)</f>
        <v>0</v>
      </c>
      <c r="FJ604">
        <f>IF(LEN(Table1[[#This Row],[Ledger 2]])&gt;0,IF(TYPE(VLOOKUP(Table1[[#This Row],[Ledger 2]],GZ:GZ,1,0))=16,1,0),0)</f>
        <v>0</v>
      </c>
      <c r="FK604">
        <f>IF(LEN(Table1[[#This Row],[Ledger 3]])&gt;0,IF(TYPE(VLOOKUP(Table1[[#This Row],[Ledger 3]],GZ:GZ,1,0))=16,1,0),0)</f>
        <v>0</v>
      </c>
      <c r="FL604">
        <f>IF(LEN(Table1[[#This Row],[Ledger 4]])&gt;0,IF(TYPE(VLOOKUP(Table1[[#This Row],[Ledger 4]],GZ:GZ,1,0))=16,1,0),0)</f>
        <v>0</v>
      </c>
      <c r="FM604">
        <f>IF(LEN(Table1[[#This Row],[Ledger 5]])&gt;0,IF(TYPE(VLOOKUP(Table1[[#This Row],[Ledger 5]],GZ:GZ,1,0))=16,1,0),0)</f>
        <v>0</v>
      </c>
      <c r="FN604">
        <f>IF(LEN(Table1[[#This Row],[Ledger 6]])&gt;0,IF(TYPE(VLOOKUP(Table1[[#This Row],[Ledger 6]],$GZ:$GZ,1,0))=16,1,0),0)</f>
        <v>0</v>
      </c>
      <c r="FO604">
        <f>IF(LEN(Table1[[#This Row],[Ledger 7]])&gt;0,IF(TYPE(VLOOKUP(Table1[[#This Row],[Ledger 7]],$GZ:$GZ,1,0))=16,1,0),0)</f>
        <v>0</v>
      </c>
      <c r="FP604">
        <f>IF(LEN(Table1[[#This Row],[Ledger 8]])&gt;0,IF(TYPE(VLOOKUP(Table1[[#This Row],[Ledger 8]],$GZ:$GZ,1,0))=16,1,0),0)</f>
        <v>0</v>
      </c>
      <c r="FQ604">
        <f>IF(LEN(Table1[[#This Row],[Ledger 9]])&gt;0,IF(TYPE(VLOOKUP(Table1[[#This Row],[Ledger 9]],$GZ:$GZ,1,0))=16,1,0),0)</f>
        <v>0</v>
      </c>
      <c r="FR604">
        <f>IF(LEN(Table1[[#This Row],[Ledger 10]])&gt;0,IF(TYPE(VLOOKUP(Table1[[#This Row],[Ledger 10]],$GZ:$GZ,1,0))=16,1,0),0)</f>
        <v>0</v>
      </c>
      <c r="FS604">
        <f>IF(LEN(Table1[[#This Row],[Ledger 11]])&gt;0,IF(TYPE(VLOOKUP(Table1[[#This Row],[Ledger 11]],$GZ:$GZ,1,0))=16,1,0),0)</f>
        <v>0</v>
      </c>
      <c r="FT604">
        <f>IF(LEN(Table1[[#This Row],[Ledger 12]])&gt;0,IF(TYPE(VLOOKUP(Table1[[#This Row],[Ledger 12]],$GZ:$GZ,1,0))=16,1,0),0)</f>
        <v>0</v>
      </c>
      <c r="FU604">
        <f>IF(LEN(Table1[[#This Row],[Ledger 13]])&gt;0,IF(TYPE(VLOOKUP(Table1[[#This Row],[Ledger 13]],$GZ:$GZ,1,0))=16,1,0),0)</f>
        <v>0</v>
      </c>
      <c r="FV604">
        <f>IF(LEN(Table1[[#This Row],[Ledger 14]])&gt;0,IF(TYPE(VLOOKUP(Table1[[#This Row],[Ledger 14]],$GZ:$GZ,1,0))=16,1,0),0)</f>
        <v>0</v>
      </c>
      <c r="FW604">
        <f>IF(LEN(Table1[[#This Row],[Ledger 15]])&gt;0,IF(TYPE(VLOOKUP(Table1[[#This Row],[Ledger 15]],$GZ:$GZ,1,0))=16,1,0),0)</f>
        <v>0</v>
      </c>
    </row>
    <row r="605" spans="4:179" ht="33" customHeight="1" x14ac:dyDescent="0.45">
      <c r="D605" s="8">
        <f t="shared" si="18"/>
        <v>600</v>
      </c>
      <c r="E605" s="32"/>
      <c r="F605" s="34"/>
      <c r="G605" s="34"/>
      <c r="H605" s="34"/>
      <c r="I605" s="34"/>
      <c r="J605" s="38"/>
      <c r="K605" s="33"/>
      <c r="L605" s="36"/>
      <c r="M605" s="35"/>
      <c r="N605" s="34"/>
      <c r="O605" s="41"/>
      <c r="P605" s="35"/>
      <c r="Q605" s="34"/>
      <c r="R605" s="37"/>
      <c r="S605" s="35"/>
      <c r="T605" s="34"/>
      <c r="U605" s="37"/>
      <c r="V605" s="35"/>
      <c r="W605" s="34"/>
      <c r="X605" s="37"/>
      <c r="Y605" s="35"/>
      <c r="Z605" s="34"/>
      <c r="AA605" s="37"/>
      <c r="AB605" s="35"/>
      <c r="AC605" s="34"/>
      <c r="AD605" s="37"/>
      <c r="AE605" s="35"/>
      <c r="AF605" s="34"/>
      <c r="AG605" s="37"/>
      <c r="AH605" s="35"/>
      <c r="AI605" s="34"/>
      <c r="AJ605" s="37"/>
      <c r="AK605" s="35"/>
      <c r="AL605" s="34"/>
      <c r="AM605" s="37"/>
      <c r="AN605" s="35"/>
      <c r="AO605" s="34"/>
      <c r="AP605" s="37"/>
      <c r="AQ605" s="35"/>
      <c r="AR605" s="34"/>
      <c r="AS605" s="37"/>
      <c r="AT605" s="35"/>
      <c r="AU605" s="34"/>
      <c r="AV605" s="37"/>
      <c r="AW605" s="35"/>
      <c r="AX605" s="34"/>
      <c r="AY605" s="37"/>
      <c r="AZ605" s="35"/>
      <c r="BA605" s="34"/>
      <c r="BB605" s="37"/>
      <c r="BC6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5" s="7"/>
      <c r="BF605" t="str">
        <f>IF(Table1[[#This Row],[Date]]="","","&amp;lt;VOUCHER REMOTEID="&amp;""""&amp;$A$11&amp;$A$13&amp;ROW()&amp;""""&amp;" VCHTYPE="""&amp;F605&amp;""" ACTION="""&amp;"Create"&amp;"""&amp;gt;")</f>
        <v/>
      </c>
      <c r="BG605" t="str">
        <f>IF(Table1[[#This Row],[Date]]="","",TEXT(Table1[[#This Row],[Date]],"yyyymmdd"))</f>
        <v/>
      </c>
      <c r="BH605" t="str">
        <f>Table1[[#This Row],[Date2]]</f>
        <v/>
      </c>
      <c r="BI605" t="str">
        <f>IF(Table1[[#This Row],[Date]]="","",Table1[[#This Row],[Voucher Type]])</f>
        <v/>
      </c>
      <c r="BJ605" t="str">
        <f>IF(Table1[[#This Row],[Ref No / Invoice No]]="","",Table1[[#This Row],[Ref No / Invoice No]])</f>
        <v/>
      </c>
      <c r="BK605" t="str">
        <f>IF(Table1[[#This Row],[Voucher No]]="","",Table1[[#This Row],[Voucher No]])</f>
        <v/>
      </c>
      <c r="BL605" t="str">
        <f>IF(Table1[[#This Row],[Date]]="","",Table1[[#This Row],[Narration]])</f>
        <v/>
      </c>
      <c r="BM605" t="str">
        <f>IF(Table1[[#This Row],[Date]]="","",$A$11&amp;$A$13&amp;ROW())</f>
        <v/>
      </c>
      <c r="BN605" t="str">
        <f>IF(Table1[[#This Row],[Date]]="","",$A$13)</f>
        <v/>
      </c>
      <c r="BP605" t="str">
        <f>IF(Table1[[#This Row],[Ledger 1]]="","","No")</f>
        <v/>
      </c>
      <c r="BQ605" t="str">
        <f>IF(Table1[[#This Row],[Date]]="","",IF(Table1[[#This Row],[Effect 1]]="Dr.","Yes","No"))</f>
        <v/>
      </c>
      <c r="BR605" t="str">
        <f>IF(Table1[[#This Row],[Date]]="","",Table1[[#This Row],[Ledger 1]])</f>
        <v/>
      </c>
      <c r="BS605" t="str">
        <f>IF(Table1[[#This Row],[Date]]="","",IF(Table1[[#This Row],[Effect 1]]="Dr.",-Table1[[#This Row],[Amount 1]],Table1[[#This Row],[Amount 1]]))</f>
        <v/>
      </c>
      <c r="BV605" t="str">
        <f>IF(Table1[[#This Row],[Ledger 2]]="","","No")</f>
        <v/>
      </c>
      <c r="BW605" t="str">
        <f>IF(Table1[[#This Row],[Date]]="","",IF(Table1[[#This Row],[Effect 2]]="Dr.","Yes","No"))</f>
        <v/>
      </c>
      <c r="BX605" t="str">
        <f>IF(Table1[[#This Row],[Date]]="","",Table1[[#This Row],[Ledger 2]])</f>
        <v/>
      </c>
      <c r="BY605" t="str">
        <f>IF(Table1[[#This Row],[Date]]="","",IF(Table1[[#This Row],[Effect 2]]="Dr.",-Table1[[#This Row],[Amount 2]],Table1[[#This Row],[Amount 2]]))</f>
        <v/>
      </c>
      <c r="CB605" t="str">
        <f>IF(Table1[[#This Row],[Ledger 3]]="","","No")</f>
        <v/>
      </c>
      <c r="CC605" t="str">
        <f>IF(Table1[[#This Row],[Ledger 3]]="","",IF(Table1[[#This Row],[Effect 3]]="Dr.","Yes","No"))</f>
        <v/>
      </c>
      <c r="CD605" t="str">
        <f>IF(Table1[[#This Row],[Ledger 3]]="","",Table1[[#This Row],[Ledger 3]])</f>
        <v/>
      </c>
      <c r="CE605" t="str">
        <f>IF(Table1[[#This Row],[Ledger 3]]="","",IF(Table1[[#This Row],[Effect 3]]="Dr.",-Table1[[#This Row],[Amount 3]],Table1[[#This Row],[Amount 3]]))</f>
        <v/>
      </c>
      <c r="CH605" t="str">
        <f>IF(Table1[[#This Row],[Ledger 4]]="","","No")</f>
        <v/>
      </c>
      <c r="CI605" t="str">
        <f>IF(Table1[[#This Row],[Ledger 4]]="","",IF(Table1[[#This Row],[Effect 4]]="Dr.","Yes","No"))</f>
        <v/>
      </c>
      <c r="CJ605" t="str">
        <f>IF(Table1[[#This Row],[Ledger 4]]="","",Table1[[#This Row],[Ledger 4]])</f>
        <v/>
      </c>
      <c r="CK605" t="str">
        <f>IF(Table1[[#This Row],[Ledger 4]]="","",IF(Table1[[#This Row],[Effect 4]]="Dr.",-Table1[[#This Row],[Amount 4]],Table1[[#This Row],[Amount 4]]))</f>
        <v/>
      </c>
      <c r="CN605" t="str">
        <f>IF(Table1[[#This Row],[Ledger 5]]="","","No")</f>
        <v/>
      </c>
      <c r="CO605" t="str">
        <f>IF(Table1[[#This Row],[Ledger 5]]="","",IF(Table1[[#This Row],[Effect 5]]="Dr.","Yes","No"))</f>
        <v/>
      </c>
      <c r="CP605" t="str">
        <f>IF(Table1[[#This Row],[Ledger 5]]="","",Table1[[#This Row],[Ledger 5]])</f>
        <v/>
      </c>
      <c r="CQ605" t="str">
        <f>IF(Table1[[#This Row],[Ledger 5]]="","",IF(Table1[[#This Row],[Effect 5]]="Dr.",-Table1[[#This Row],[Amount 5]],Table1[[#This Row],[Amount 5]]))</f>
        <v/>
      </c>
      <c r="CT605" t="str">
        <f>IF(Table1[[#This Row],[Ledger 6]]="","","No")</f>
        <v/>
      </c>
      <c r="CU605" t="str">
        <f>IF(Table1[[#This Row],[Ledger 6]]="","",IF(Table1[[#This Row],[Effect 6]]="Dr.","Yes","No"))</f>
        <v/>
      </c>
      <c r="CV605" t="str">
        <f>IF(Table1[[#This Row],[Ledger 6]]="","",Table1[[#This Row],[Ledger 6]])</f>
        <v/>
      </c>
      <c r="CW605" t="str">
        <f>IF(Table1[[#This Row],[Ledger 6]]="","",IF(Table1[[#This Row],[Effect 6]]="Dr.",-Table1[[#This Row],[Amount 6]],Table1[[#This Row],[Amount 6]]))</f>
        <v/>
      </c>
      <c r="CZ605" t="str">
        <f>IF(Table1[[#This Row],[Ledger 7]]="","","No")</f>
        <v/>
      </c>
      <c r="DA605" t="str">
        <f>IF(Table1[[#This Row],[Ledger 7]]="","",IF(Table1[[#This Row],[Effect 7]]="Dr.","Yes","No"))</f>
        <v/>
      </c>
      <c r="DB605" t="str">
        <f>IF(Table1[[#This Row],[Ledger 7]]="","",Table1[[#This Row],[Ledger 7]])</f>
        <v/>
      </c>
      <c r="DC605" t="str">
        <f>IF(Table1[[#This Row],[Ledger 7]]="","",IF(Table1[[#This Row],[Effect 7]]="Dr.",-Table1[[#This Row],[Amount 7]],Table1[[#This Row],[Amount 7]]))</f>
        <v/>
      </c>
      <c r="DF605" t="str">
        <f>IF(Table1[[#This Row],[Ledger 8]]="","","No")</f>
        <v/>
      </c>
      <c r="DG605" t="str">
        <f>IF(Table1[[#This Row],[Ledger 8]]="","",IF(Table1[[#This Row],[Effect 8]]="Dr.","Yes","No"))</f>
        <v/>
      </c>
      <c r="DH605" t="str">
        <f>IF(Table1[[#This Row],[Ledger 8]]="","",Table1[[#This Row],[Ledger 8]])</f>
        <v/>
      </c>
      <c r="DI605" t="str">
        <f>IF(Table1[[#This Row],[Ledger 8]]="","",IF(Table1[[#This Row],[Effect 8]]="Dr.",-Table1[[#This Row],[Amount 8]],Table1[[#This Row],[Amount 8]]))</f>
        <v/>
      </c>
      <c r="DL605" t="str">
        <f>IF(Table1[[#This Row],[Ledger 9]]="","","No")</f>
        <v/>
      </c>
      <c r="DM605" t="str">
        <f>IF(Table1[[#This Row],[Ledger 9]]="","",IF(Table1[[#This Row],[Effect 9]]="Dr.","Yes","No"))</f>
        <v/>
      </c>
      <c r="DN605" t="str">
        <f>IF(Table1[[#This Row],[Ledger 9]]="","",Table1[[#This Row],[Ledger 9]])</f>
        <v/>
      </c>
      <c r="DO605" t="str">
        <f>IF(Table1[[#This Row],[Ledger 9]]="","",IF(Table1[[#This Row],[Effect 9]]="Dr.",-Table1[[#This Row],[Amount 9]],Table1[[#This Row],[Amount 9]]))</f>
        <v/>
      </c>
      <c r="DR605" t="str">
        <f>IF(Table1[[#This Row],[Ledger 10]]="","","No")</f>
        <v/>
      </c>
      <c r="DS605" t="str">
        <f>IF(Table1[[#This Row],[Ledger 10]]="","",IF(Table1[[#This Row],[Effect 10]]="Dr.","Yes","No"))</f>
        <v/>
      </c>
      <c r="DT605" t="str">
        <f>IF(Table1[[#This Row],[Ledger 10]]="","",Table1[[#This Row],[Ledger 10]])</f>
        <v/>
      </c>
      <c r="DU605" t="str">
        <f>IF(Table1[[#This Row],[Ledger 10]]="","",IF(Table1[[#This Row],[Effect 10]]="Dr.",-Table1[[#This Row],[Amount 10]],Table1[[#This Row],[Amount 10]]))</f>
        <v/>
      </c>
      <c r="DX605" t="str">
        <f>IF(Table1[[#This Row],[Ledger 11]]="","","No")</f>
        <v/>
      </c>
      <c r="DY605" t="str">
        <f>IF(Table1[[#This Row],[Ledger 11]]="","",IF(Table1[[#This Row],[Effect 11]]="Dr.","Yes","No"))</f>
        <v/>
      </c>
      <c r="DZ605" t="str">
        <f>IF(Table1[[#This Row],[Ledger 11]]="","",Table1[[#This Row],[Ledger 11]])</f>
        <v/>
      </c>
      <c r="EA605" t="str">
        <f>IF(Table1[[#This Row],[Ledger 11]]="","",IF(Table1[[#This Row],[Effect 11]]="Dr.",-Table1[[#This Row],[Amount 11]],Table1[[#This Row],[Amount 11]]))</f>
        <v/>
      </c>
      <c r="ED605" t="str">
        <f>IF(Table1[[#This Row],[Ledger 12]]="","","No")</f>
        <v/>
      </c>
      <c r="EE605" t="str">
        <f>IF(Table1[[#This Row],[Ledger 12]]="","",IF(Table1[[#This Row],[Effect 12]]="Dr.","Yes","No"))</f>
        <v/>
      </c>
      <c r="EF605" t="str">
        <f>IF(Table1[[#This Row],[Ledger 12]]="","",Table1[[#This Row],[Ledger 12]])</f>
        <v/>
      </c>
      <c r="EG605" t="str">
        <f>IF(Table1[[#This Row],[Ledger 12]]="","",IF(Table1[[#This Row],[Effect 12]]="Dr.",-Table1[[#This Row],[Amount 12]],Table1[[#This Row],[Amount 12]]))</f>
        <v/>
      </c>
      <c r="EJ605" t="str">
        <f>IF(Table1[[#This Row],[Ledger 13]]="","","No")</f>
        <v/>
      </c>
      <c r="EK605" t="str">
        <f>IF(Table1[[#This Row],[Ledger 13]]="","",IF(Table1[[#This Row],[Effect 13]]="Dr.","Yes","No"))</f>
        <v/>
      </c>
      <c r="EL605" t="str">
        <f>IF(Table1[[#This Row],[Ledger 13]]="","",Table1[[#This Row],[Ledger 13]])</f>
        <v/>
      </c>
      <c r="EM605" t="str">
        <f>IF(Table1[[#This Row],[Ledger 13]]="","",IF(Table1[[#This Row],[Effect 13]]="Dr.",-Table1[[#This Row],[Amount 13]],Table1[[#This Row],[Amount 13]]))</f>
        <v/>
      </c>
      <c r="EP605" t="str">
        <f>IF(Table1[[#This Row],[Ledger 14]]="","","No")</f>
        <v/>
      </c>
      <c r="EQ605" t="str">
        <f>IF(Table1[[#This Row],[Ledger 14]]="","",IF(Table1[[#This Row],[Effect 14]]="Dr.","Yes","No"))</f>
        <v/>
      </c>
      <c r="ER605" t="str">
        <f>IF(Table1[[#This Row],[Ledger 14]]="","",Table1[[#This Row],[Ledger 14]])</f>
        <v/>
      </c>
      <c r="ES605" t="str">
        <f>IF(Table1[[#This Row],[Ledger 14]]="","",IF(Table1[[#This Row],[Effect 14]]="Dr.",-Table1[[#This Row],[Amount 14]],Table1[[#This Row],[Amount 14]]))</f>
        <v/>
      </c>
      <c r="EV605" t="str">
        <f>IF(Table1[[#This Row],[Ledger 15]]="","","No")</f>
        <v/>
      </c>
      <c r="EW605" t="str">
        <f>IF(Table1[[#This Row],[Ledger 15]]="","",IF(Table1[[#This Row],[Effect 15]]="Dr.","Yes","No"))</f>
        <v/>
      </c>
      <c r="EX605" t="str">
        <f>IF(Table1[[#This Row],[Ledger 15]]="","",Table1[[#This Row],[Ledger 15]])</f>
        <v/>
      </c>
      <c r="EY605" t="str">
        <f>IF(Table1[[#This Row],[Ledger 15]]="","",IF(Table1[[#This Row],[Effect 15]]="Dr.",-Table1[[#This Row],[Amount 15]],Table1[[#This Row],[Amount 15]]))</f>
        <v/>
      </c>
      <c r="FD6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5">
        <f>IF(Table1[[#This Row],[Date]]="",0,IF(AND(Table1[[#This Row],[Date]]&gt;=$FE$2,Table1[[#This Row],[Date]]&lt;=$FE$3),0,1))</f>
        <v>0</v>
      </c>
      <c r="FF605">
        <f>IF(Table1[[#This Row],[Date]]="",0,IF(TYPE(VLOOKUP(Table1[[#This Row],[Voucher Type]],Table1[[#All],[Voucher Type Master]],1,FALSE))=16,1,0))</f>
        <v>0</v>
      </c>
      <c r="FG605">
        <f>IF(TYPE(IF(Table1[[#This Row],[Date]]="",0,IF(VLOOKUP(Table1[[#This Row],[Voucher Type]],$FY$5:$FZ$13,2,0)=Table1[[#This Row],[Effect 1]],0,1)))=16,1,0)</f>
        <v>0</v>
      </c>
      <c r="FH6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5">
        <f>IF(LEN(Table1[[#This Row],[Ledger 1]])&gt;0,IF(TYPE(VLOOKUP(Table1[[#This Row],[Ledger 1]],GZ:GZ,1,0))=16,1,0),0)</f>
        <v>0</v>
      </c>
      <c r="FJ605">
        <f>IF(LEN(Table1[[#This Row],[Ledger 2]])&gt;0,IF(TYPE(VLOOKUP(Table1[[#This Row],[Ledger 2]],GZ:GZ,1,0))=16,1,0),0)</f>
        <v>0</v>
      </c>
      <c r="FK605">
        <f>IF(LEN(Table1[[#This Row],[Ledger 3]])&gt;0,IF(TYPE(VLOOKUP(Table1[[#This Row],[Ledger 3]],GZ:GZ,1,0))=16,1,0),0)</f>
        <v>0</v>
      </c>
      <c r="FL605">
        <f>IF(LEN(Table1[[#This Row],[Ledger 4]])&gt;0,IF(TYPE(VLOOKUP(Table1[[#This Row],[Ledger 4]],GZ:GZ,1,0))=16,1,0),0)</f>
        <v>0</v>
      </c>
      <c r="FM605">
        <f>IF(LEN(Table1[[#This Row],[Ledger 5]])&gt;0,IF(TYPE(VLOOKUP(Table1[[#This Row],[Ledger 5]],GZ:GZ,1,0))=16,1,0),0)</f>
        <v>0</v>
      </c>
      <c r="FN605">
        <f>IF(LEN(Table1[[#This Row],[Ledger 6]])&gt;0,IF(TYPE(VLOOKUP(Table1[[#This Row],[Ledger 6]],$GZ:$GZ,1,0))=16,1,0),0)</f>
        <v>0</v>
      </c>
      <c r="FO605">
        <f>IF(LEN(Table1[[#This Row],[Ledger 7]])&gt;0,IF(TYPE(VLOOKUP(Table1[[#This Row],[Ledger 7]],$GZ:$GZ,1,0))=16,1,0),0)</f>
        <v>0</v>
      </c>
      <c r="FP605">
        <f>IF(LEN(Table1[[#This Row],[Ledger 8]])&gt;0,IF(TYPE(VLOOKUP(Table1[[#This Row],[Ledger 8]],$GZ:$GZ,1,0))=16,1,0),0)</f>
        <v>0</v>
      </c>
      <c r="FQ605">
        <f>IF(LEN(Table1[[#This Row],[Ledger 9]])&gt;0,IF(TYPE(VLOOKUP(Table1[[#This Row],[Ledger 9]],$GZ:$GZ,1,0))=16,1,0),0)</f>
        <v>0</v>
      </c>
      <c r="FR605">
        <f>IF(LEN(Table1[[#This Row],[Ledger 10]])&gt;0,IF(TYPE(VLOOKUP(Table1[[#This Row],[Ledger 10]],$GZ:$GZ,1,0))=16,1,0),0)</f>
        <v>0</v>
      </c>
      <c r="FS605">
        <f>IF(LEN(Table1[[#This Row],[Ledger 11]])&gt;0,IF(TYPE(VLOOKUP(Table1[[#This Row],[Ledger 11]],$GZ:$GZ,1,0))=16,1,0),0)</f>
        <v>0</v>
      </c>
      <c r="FT605">
        <f>IF(LEN(Table1[[#This Row],[Ledger 12]])&gt;0,IF(TYPE(VLOOKUP(Table1[[#This Row],[Ledger 12]],$GZ:$GZ,1,0))=16,1,0),0)</f>
        <v>0</v>
      </c>
      <c r="FU605">
        <f>IF(LEN(Table1[[#This Row],[Ledger 13]])&gt;0,IF(TYPE(VLOOKUP(Table1[[#This Row],[Ledger 13]],$GZ:$GZ,1,0))=16,1,0),0)</f>
        <v>0</v>
      </c>
      <c r="FV605">
        <f>IF(LEN(Table1[[#This Row],[Ledger 14]])&gt;0,IF(TYPE(VLOOKUP(Table1[[#This Row],[Ledger 14]],$GZ:$GZ,1,0))=16,1,0),0)</f>
        <v>0</v>
      </c>
      <c r="FW605">
        <f>IF(LEN(Table1[[#This Row],[Ledger 15]])&gt;0,IF(TYPE(VLOOKUP(Table1[[#This Row],[Ledger 15]],$GZ:$GZ,1,0))=16,1,0),0)</f>
        <v>0</v>
      </c>
    </row>
    <row r="606" spans="4:179" ht="33" customHeight="1" x14ac:dyDescent="0.45">
      <c r="D606" s="8">
        <f t="shared" si="18"/>
        <v>601</v>
      </c>
      <c r="E606" s="32"/>
      <c r="F606" s="34"/>
      <c r="G606" s="34"/>
      <c r="H606" s="34"/>
      <c r="I606" s="34"/>
      <c r="J606" s="38"/>
      <c r="K606" s="33"/>
      <c r="L606" s="36"/>
      <c r="M606" s="35"/>
      <c r="N606" s="34"/>
      <c r="O606" s="41"/>
      <c r="P606" s="35"/>
      <c r="Q606" s="34"/>
      <c r="R606" s="37"/>
      <c r="S606" s="35"/>
      <c r="T606" s="34"/>
      <c r="U606" s="37"/>
      <c r="V606" s="35"/>
      <c r="W606" s="34"/>
      <c r="X606" s="37"/>
      <c r="Y606" s="35"/>
      <c r="Z606" s="34"/>
      <c r="AA606" s="37"/>
      <c r="AB606" s="35"/>
      <c r="AC606" s="34"/>
      <c r="AD606" s="37"/>
      <c r="AE606" s="35"/>
      <c r="AF606" s="34"/>
      <c r="AG606" s="37"/>
      <c r="AH606" s="35"/>
      <c r="AI606" s="34"/>
      <c r="AJ606" s="37"/>
      <c r="AK606" s="35"/>
      <c r="AL606" s="34"/>
      <c r="AM606" s="37"/>
      <c r="AN606" s="35"/>
      <c r="AO606" s="34"/>
      <c r="AP606" s="37"/>
      <c r="AQ606" s="35"/>
      <c r="AR606" s="34"/>
      <c r="AS606" s="37"/>
      <c r="AT606" s="35"/>
      <c r="AU606" s="34"/>
      <c r="AV606" s="37"/>
      <c r="AW606" s="35"/>
      <c r="AX606" s="34"/>
      <c r="AY606" s="37"/>
      <c r="AZ606" s="35"/>
      <c r="BA606" s="34"/>
      <c r="BB606" s="37"/>
      <c r="BC6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6" s="7"/>
      <c r="BF606" t="str">
        <f>IF(Table1[[#This Row],[Date]]="","","&amp;lt;VOUCHER REMOTEID="&amp;""""&amp;$A$11&amp;$A$13&amp;ROW()&amp;""""&amp;" VCHTYPE="""&amp;F606&amp;""" ACTION="""&amp;"Create"&amp;"""&amp;gt;")</f>
        <v/>
      </c>
      <c r="BG606" t="str">
        <f>IF(Table1[[#This Row],[Date]]="","",TEXT(Table1[[#This Row],[Date]],"yyyymmdd"))</f>
        <v/>
      </c>
      <c r="BH606" t="str">
        <f>Table1[[#This Row],[Date2]]</f>
        <v/>
      </c>
      <c r="BI606" t="str">
        <f>IF(Table1[[#This Row],[Date]]="","",Table1[[#This Row],[Voucher Type]])</f>
        <v/>
      </c>
      <c r="BJ606" t="str">
        <f>IF(Table1[[#This Row],[Ref No / Invoice No]]="","",Table1[[#This Row],[Ref No / Invoice No]])</f>
        <v/>
      </c>
      <c r="BK606" t="str">
        <f>IF(Table1[[#This Row],[Voucher No]]="","",Table1[[#This Row],[Voucher No]])</f>
        <v/>
      </c>
      <c r="BL606" t="str">
        <f>IF(Table1[[#This Row],[Date]]="","",Table1[[#This Row],[Narration]])</f>
        <v/>
      </c>
      <c r="BM606" t="str">
        <f>IF(Table1[[#This Row],[Date]]="","",$A$11&amp;$A$13&amp;ROW())</f>
        <v/>
      </c>
      <c r="BN606" t="str">
        <f>IF(Table1[[#This Row],[Date]]="","",$A$13)</f>
        <v/>
      </c>
      <c r="BP606" t="str">
        <f>IF(Table1[[#This Row],[Ledger 1]]="","","No")</f>
        <v/>
      </c>
      <c r="BQ606" t="str">
        <f>IF(Table1[[#This Row],[Date]]="","",IF(Table1[[#This Row],[Effect 1]]="Dr.","Yes","No"))</f>
        <v/>
      </c>
      <c r="BR606" t="str">
        <f>IF(Table1[[#This Row],[Date]]="","",Table1[[#This Row],[Ledger 1]])</f>
        <v/>
      </c>
      <c r="BS606" t="str">
        <f>IF(Table1[[#This Row],[Date]]="","",IF(Table1[[#This Row],[Effect 1]]="Dr.",-Table1[[#This Row],[Amount 1]],Table1[[#This Row],[Amount 1]]))</f>
        <v/>
      </c>
      <c r="BV606" t="str">
        <f>IF(Table1[[#This Row],[Ledger 2]]="","","No")</f>
        <v/>
      </c>
      <c r="BW606" t="str">
        <f>IF(Table1[[#This Row],[Date]]="","",IF(Table1[[#This Row],[Effect 2]]="Dr.","Yes","No"))</f>
        <v/>
      </c>
      <c r="BX606" t="str">
        <f>IF(Table1[[#This Row],[Date]]="","",Table1[[#This Row],[Ledger 2]])</f>
        <v/>
      </c>
      <c r="BY606" t="str">
        <f>IF(Table1[[#This Row],[Date]]="","",IF(Table1[[#This Row],[Effect 2]]="Dr.",-Table1[[#This Row],[Amount 2]],Table1[[#This Row],[Amount 2]]))</f>
        <v/>
      </c>
      <c r="CB606" t="str">
        <f>IF(Table1[[#This Row],[Ledger 3]]="","","No")</f>
        <v/>
      </c>
      <c r="CC606" t="str">
        <f>IF(Table1[[#This Row],[Ledger 3]]="","",IF(Table1[[#This Row],[Effect 3]]="Dr.","Yes","No"))</f>
        <v/>
      </c>
      <c r="CD606" t="str">
        <f>IF(Table1[[#This Row],[Ledger 3]]="","",Table1[[#This Row],[Ledger 3]])</f>
        <v/>
      </c>
      <c r="CE606" t="str">
        <f>IF(Table1[[#This Row],[Ledger 3]]="","",IF(Table1[[#This Row],[Effect 3]]="Dr.",-Table1[[#This Row],[Amount 3]],Table1[[#This Row],[Amount 3]]))</f>
        <v/>
      </c>
      <c r="CH606" t="str">
        <f>IF(Table1[[#This Row],[Ledger 4]]="","","No")</f>
        <v/>
      </c>
      <c r="CI606" t="str">
        <f>IF(Table1[[#This Row],[Ledger 4]]="","",IF(Table1[[#This Row],[Effect 4]]="Dr.","Yes","No"))</f>
        <v/>
      </c>
      <c r="CJ606" t="str">
        <f>IF(Table1[[#This Row],[Ledger 4]]="","",Table1[[#This Row],[Ledger 4]])</f>
        <v/>
      </c>
      <c r="CK606" t="str">
        <f>IF(Table1[[#This Row],[Ledger 4]]="","",IF(Table1[[#This Row],[Effect 4]]="Dr.",-Table1[[#This Row],[Amount 4]],Table1[[#This Row],[Amount 4]]))</f>
        <v/>
      </c>
      <c r="CN606" t="str">
        <f>IF(Table1[[#This Row],[Ledger 5]]="","","No")</f>
        <v/>
      </c>
      <c r="CO606" t="str">
        <f>IF(Table1[[#This Row],[Ledger 5]]="","",IF(Table1[[#This Row],[Effect 5]]="Dr.","Yes","No"))</f>
        <v/>
      </c>
      <c r="CP606" t="str">
        <f>IF(Table1[[#This Row],[Ledger 5]]="","",Table1[[#This Row],[Ledger 5]])</f>
        <v/>
      </c>
      <c r="CQ606" t="str">
        <f>IF(Table1[[#This Row],[Ledger 5]]="","",IF(Table1[[#This Row],[Effect 5]]="Dr.",-Table1[[#This Row],[Amount 5]],Table1[[#This Row],[Amount 5]]))</f>
        <v/>
      </c>
      <c r="CT606" t="str">
        <f>IF(Table1[[#This Row],[Ledger 6]]="","","No")</f>
        <v/>
      </c>
      <c r="CU606" t="str">
        <f>IF(Table1[[#This Row],[Ledger 6]]="","",IF(Table1[[#This Row],[Effect 6]]="Dr.","Yes","No"))</f>
        <v/>
      </c>
      <c r="CV606" t="str">
        <f>IF(Table1[[#This Row],[Ledger 6]]="","",Table1[[#This Row],[Ledger 6]])</f>
        <v/>
      </c>
      <c r="CW606" t="str">
        <f>IF(Table1[[#This Row],[Ledger 6]]="","",IF(Table1[[#This Row],[Effect 6]]="Dr.",-Table1[[#This Row],[Amount 6]],Table1[[#This Row],[Amount 6]]))</f>
        <v/>
      </c>
      <c r="CZ606" t="str">
        <f>IF(Table1[[#This Row],[Ledger 7]]="","","No")</f>
        <v/>
      </c>
      <c r="DA606" t="str">
        <f>IF(Table1[[#This Row],[Ledger 7]]="","",IF(Table1[[#This Row],[Effect 7]]="Dr.","Yes","No"))</f>
        <v/>
      </c>
      <c r="DB606" t="str">
        <f>IF(Table1[[#This Row],[Ledger 7]]="","",Table1[[#This Row],[Ledger 7]])</f>
        <v/>
      </c>
      <c r="DC606" t="str">
        <f>IF(Table1[[#This Row],[Ledger 7]]="","",IF(Table1[[#This Row],[Effect 7]]="Dr.",-Table1[[#This Row],[Amount 7]],Table1[[#This Row],[Amount 7]]))</f>
        <v/>
      </c>
      <c r="DF606" t="str">
        <f>IF(Table1[[#This Row],[Ledger 8]]="","","No")</f>
        <v/>
      </c>
      <c r="DG606" t="str">
        <f>IF(Table1[[#This Row],[Ledger 8]]="","",IF(Table1[[#This Row],[Effect 8]]="Dr.","Yes","No"))</f>
        <v/>
      </c>
      <c r="DH606" t="str">
        <f>IF(Table1[[#This Row],[Ledger 8]]="","",Table1[[#This Row],[Ledger 8]])</f>
        <v/>
      </c>
      <c r="DI606" t="str">
        <f>IF(Table1[[#This Row],[Ledger 8]]="","",IF(Table1[[#This Row],[Effect 8]]="Dr.",-Table1[[#This Row],[Amount 8]],Table1[[#This Row],[Amount 8]]))</f>
        <v/>
      </c>
      <c r="DL606" t="str">
        <f>IF(Table1[[#This Row],[Ledger 9]]="","","No")</f>
        <v/>
      </c>
      <c r="DM606" t="str">
        <f>IF(Table1[[#This Row],[Ledger 9]]="","",IF(Table1[[#This Row],[Effect 9]]="Dr.","Yes","No"))</f>
        <v/>
      </c>
      <c r="DN606" t="str">
        <f>IF(Table1[[#This Row],[Ledger 9]]="","",Table1[[#This Row],[Ledger 9]])</f>
        <v/>
      </c>
      <c r="DO606" t="str">
        <f>IF(Table1[[#This Row],[Ledger 9]]="","",IF(Table1[[#This Row],[Effect 9]]="Dr.",-Table1[[#This Row],[Amount 9]],Table1[[#This Row],[Amount 9]]))</f>
        <v/>
      </c>
      <c r="DR606" t="str">
        <f>IF(Table1[[#This Row],[Ledger 10]]="","","No")</f>
        <v/>
      </c>
      <c r="DS606" t="str">
        <f>IF(Table1[[#This Row],[Ledger 10]]="","",IF(Table1[[#This Row],[Effect 10]]="Dr.","Yes","No"))</f>
        <v/>
      </c>
      <c r="DT606" t="str">
        <f>IF(Table1[[#This Row],[Ledger 10]]="","",Table1[[#This Row],[Ledger 10]])</f>
        <v/>
      </c>
      <c r="DU606" t="str">
        <f>IF(Table1[[#This Row],[Ledger 10]]="","",IF(Table1[[#This Row],[Effect 10]]="Dr.",-Table1[[#This Row],[Amount 10]],Table1[[#This Row],[Amount 10]]))</f>
        <v/>
      </c>
      <c r="DX606" t="str">
        <f>IF(Table1[[#This Row],[Ledger 11]]="","","No")</f>
        <v/>
      </c>
      <c r="DY606" t="str">
        <f>IF(Table1[[#This Row],[Ledger 11]]="","",IF(Table1[[#This Row],[Effect 11]]="Dr.","Yes","No"))</f>
        <v/>
      </c>
      <c r="DZ606" t="str">
        <f>IF(Table1[[#This Row],[Ledger 11]]="","",Table1[[#This Row],[Ledger 11]])</f>
        <v/>
      </c>
      <c r="EA606" t="str">
        <f>IF(Table1[[#This Row],[Ledger 11]]="","",IF(Table1[[#This Row],[Effect 11]]="Dr.",-Table1[[#This Row],[Amount 11]],Table1[[#This Row],[Amount 11]]))</f>
        <v/>
      </c>
      <c r="ED606" t="str">
        <f>IF(Table1[[#This Row],[Ledger 12]]="","","No")</f>
        <v/>
      </c>
      <c r="EE606" t="str">
        <f>IF(Table1[[#This Row],[Ledger 12]]="","",IF(Table1[[#This Row],[Effect 12]]="Dr.","Yes","No"))</f>
        <v/>
      </c>
      <c r="EF606" t="str">
        <f>IF(Table1[[#This Row],[Ledger 12]]="","",Table1[[#This Row],[Ledger 12]])</f>
        <v/>
      </c>
      <c r="EG606" t="str">
        <f>IF(Table1[[#This Row],[Ledger 12]]="","",IF(Table1[[#This Row],[Effect 12]]="Dr.",-Table1[[#This Row],[Amount 12]],Table1[[#This Row],[Amount 12]]))</f>
        <v/>
      </c>
      <c r="EJ606" t="str">
        <f>IF(Table1[[#This Row],[Ledger 13]]="","","No")</f>
        <v/>
      </c>
      <c r="EK606" t="str">
        <f>IF(Table1[[#This Row],[Ledger 13]]="","",IF(Table1[[#This Row],[Effect 13]]="Dr.","Yes","No"))</f>
        <v/>
      </c>
      <c r="EL606" t="str">
        <f>IF(Table1[[#This Row],[Ledger 13]]="","",Table1[[#This Row],[Ledger 13]])</f>
        <v/>
      </c>
      <c r="EM606" t="str">
        <f>IF(Table1[[#This Row],[Ledger 13]]="","",IF(Table1[[#This Row],[Effect 13]]="Dr.",-Table1[[#This Row],[Amount 13]],Table1[[#This Row],[Amount 13]]))</f>
        <v/>
      </c>
      <c r="EP606" t="str">
        <f>IF(Table1[[#This Row],[Ledger 14]]="","","No")</f>
        <v/>
      </c>
      <c r="EQ606" t="str">
        <f>IF(Table1[[#This Row],[Ledger 14]]="","",IF(Table1[[#This Row],[Effect 14]]="Dr.","Yes","No"))</f>
        <v/>
      </c>
      <c r="ER606" t="str">
        <f>IF(Table1[[#This Row],[Ledger 14]]="","",Table1[[#This Row],[Ledger 14]])</f>
        <v/>
      </c>
      <c r="ES606" t="str">
        <f>IF(Table1[[#This Row],[Ledger 14]]="","",IF(Table1[[#This Row],[Effect 14]]="Dr.",-Table1[[#This Row],[Amount 14]],Table1[[#This Row],[Amount 14]]))</f>
        <v/>
      </c>
      <c r="EV606" t="str">
        <f>IF(Table1[[#This Row],[Ledger 15]]="","","No")</f>
        <v/>
      </c>
      <c r="EW606" t="str">
        <f>IF(Table1[[#This Row],[Ledger 15]]="","",IF(Table1[[#This Row],[Effect 15]]="Dr.","Yes","No"))</f>
        <v/>
      </c>
      <c r="EX606" t="str">
        <f>IF(Table1[[#This Row],[Ledger 15]]="","",Table1[[#This Row],[Ledger 15]])</f>
        <v/>
      </c>
      <c r="EY606" t="str">
        <f>IF(Table1[[#This Row],[Ledger 15]]="","",IF(Table1[[#This Row],[Effect 15]]="Dr.",-Table1[[#This Row],[Amount 15]],Table1[[#This Row],[Amount 15]]))</f>
        <v/>
      </c>
      <c r="FD6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6">
        <f>IF(Table1[[#This Row],[Date]]="",0,IF(AND(Table1[[#This Row],[Date]]&gt;=$FE$2,Table1[[#This Row],[Date]]&lt;=$FE$3),0,1))</f>
        <v>0</v>
      </c>
      <c r="FF606">
        <f>IF(Table1[[#This Row],[Date]]="",0,IF(TYPE(VLOOKUP(Table1[[#This Row],[Voucher Type]],Table1[[#All],[Voucher Type Master]],1,FALSE))=16,1,0))</f>
        <v>0</v>
      </c>
      <c r="FG606">
        <f>IF(TYPE(IF(Table1[[#This Row],[Date]]="",0,IF(VLOOKUP(Table1[[#This Row],[Voucher Type]],$FY$5:$FZ$13,2,0)=Table1[[#This Row],[Effect 1]],0,1)))=16,1,0)</f>
        <v>0</v>
      </c>
      <c r="FH6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6">
        <f>IF(LEN(Table1[[#This Row],[Ledger 1]])&gt;0,IF(TYPE(VLOOKUP(Table1[[#This Row],[Ledger 1]],GZ:GZ,1,0))=16,1,0),0)</f>
        <v>0</v>
      </c>
      <c r="FJ606">
        <f>IF(LEN(Table1[[#This Row],[Ledger 2]])&gt;0,IF(TYPE(VLOOKUP(Table1[[#This Row],[Ledger 2]],GZ:GZ,1,0))=16,1,0),0)</f>
        <v>0</v>
      </c>
      <c r="FK606">
        <f>IF(LEN(Table1[[#This Row],[Ledger 3]])&gt;0,IF(TYPE(VLOOKUP(Table1[[#This Row],[Ledger 3]],GZ:GZ,1,0))=16,1,0),0)</f>
        <v>0</v>
      </c>
      <c r="FL606">
        <f>IF(LEN(Table1[[#This Row],[Ledger 4]])&gt;0,IF(TYPE(VLOOKUP(Table1[[#This Row],[Ledger 4]],GZ:GZ,1,0))=16,1,0),0)</f>
        <v>0</v>
      </c>
      <c r="FM606">
        <f>IF(LEN(Table1[[#This Row],[Ledger 5]])&gt;0,IF(TYPE(VLOOKUP(Table1[[#This Row],[Ledger 5]],GZ:GZ,1,0))=16,1,0),0)</f>
        <v>0</v>
      </c>
      <c r="FN606">
        <f>IF(LEN(Table1[[#This Row],[Ledger 6]])&gt;0,IF(TYPE(VLOOKUP(Table1[[#This Row],[Ledger 6]],$GZ:$GZ,1,0))=16,1,0),0)</f>
        <v>0</v>
      </c>
      <c r="FO606">
        <f>IF(LEN(Table1[[#This Row],[Ledger 7]])&gt;0,IF(TYPE(VLOOKUP(Table1[[#This Row],[Ledger 7]],$GZ:$GZ,1,0))=16,1,0),0)</f>
        <v>0</v>
      </c>
      <c r="FP606">
        <f>IF(LEN(Table1[[#This Row],[Ledger 8]])&gt;0,IF(TYPE(VLOOKUP(Table1[[#This Row],[Ledger 8]],$GZ:$GZ,1,0))=16,1,0),0)</f>
        <v>0</v>
      </c>
      <c r="FQ606">
        <f>IF(LEN(Table1[[#This Row],[Ledger 9]])&gt;0,IF(TYPE(VLOOKUP(Table1[[#This Row],[Ledger 9]],$GZ:$GZ,1,0))=16,1,0),0)</f>
        <v>0</v>
      </c>
      <c r="FR606">
        <f>IF(LEN(Table1[[#This Row],[Ledger 10]])&gt;0,IF(TYPE(VLOOKUP(Table1[[#This Row],[Ledger 10]],$GZ:$GZ,1,0))=16,1,0),0)</f>
        <v>0</v>
      </c>
      <c r="FS606">
        <f>IF(LEN(Table1[[#This Row],[Ledger 11]])&gt;0,IF(TYPE(VLOOKUP(Table1[[#This Row],[Ledger 11]],$GZ:$GZ,1,0))=16,1,0),0)</f>
        <v>0</v>
      </c>
      <c r="FT606">
        <f>IF(LEN(Table1[[#This Row],[Ledger 12]])&gt;0,IF(TYPE(VLOOKUP(Table1[[#This Row],[Ledger 12]],$GZ:$GZ,1,0))=16,1,0),0)</f>
        <v>0</v>
      </c>
      <c r="FU606">
        <f>IF(LEN(Table1[[#This Row],[Ledger 13]])&gt;0,IF(TYPE(VLOOKUP(Table1[[#This Row],[Ledger 13]],$GZ:$GZ,1,0))=16,1,0),0)</f>
        <v>0</v>
      </c>
      <c r="FV606">
        <f>IF(LEN(Table1[[#This Row],[Ledger 14]])&gt;0,IF(TYPE(VLOOKUP(Table1[[#This Row],[Ledger 14]],$GZ:$GZ,1,0))=16,1,0),0)</f>
        <v>0</v>
      </c>
      <c r="FW606">
        <f>IF(LEN(Table1[[#This Row],[Ledger 15]])&gt;0,IF(TYPE(VLOOKUP(Table1[[#This Row],[Ledger 15]],$GZ:$GZ,1,0))=16,1,0),0)</f>
        <v>0</v>
      </c>
    </row>
    <row r="607" spans="4:179" ht="33" customHeight="1" x14ac:dyDescent="0.45">
      <c r="D607" s="8">
        <f t="shared" si="18"/>
        <v>602</v>
      </c>
      <c r="E607" s="32"/>
      <c r="F607" s="34"/>
      <c r="G607" s="34"/>
      <c r="H607" s="34"/>
      <c r="I607" s="34"/>
      <c r="J607" s="38"/>
      <c r="K607" s="33"/>
      <c r="L607" s="36"/>
      <c r="M607" s="35"/>
      <c r="N607" s="34"/>
      <c r="O607" s="41"/>
      <c r="P607" s="35"/>
      <c r="Q607" s="34"/>
      <c r="R607" s="37"/>
      <c r="S607" s="35"/>
      <c r="T607" s="34"/>
      <c r="U607" s="37"/>
      <c r="V607" s="35"/>
      <c r="W607" s="34"/>
      <c r="X607" s="37"/>
      <c r="Y607" s="35"/>
      <c r="Z607" s="34"/>
      <c r="AA607" s="37"/>
      <c r="AB607" s="35"/>
      <c r="AC607" s="34"/>
      <c r="AD607" s="37"/>
      <c r="AE607" s="35"/>
      <c r="AF607" s="34"/>
      <c r="AG607" s="37"/>
      <c r="AH607" s="35"/>
      <c r="AI607" s="34"/>
      <c r="AJ607" s="37"/>
      <c r="AK607" s="35"/>
      <c r="AL607" s="34"/>
      <c r="AM607" s="37"/>
      <c r="AN607" s="35"/>
      <c r="AO607" s="34"/>
      <c r="AP607" s="37"/>
      <c r="AQ607" s="35"/>
      <c r="AR607" s="34"/>
      <c r="AS607" s="37"/>
      <c r="AT607" s="35"/>
      <c r="AU607" s="34"/>
      <c r="AV607" s="37"/>
      <c r="AW607" s="35"/>
      <c r="AX607" s="34"/>
      <c r="AY607" s="37"/>
      <c r="AZ607" s="35"/>
      <c r="BA607" s="34"/>
      <c r="BB607" s="37"/>
      <c r="BC6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7" s="7"/>
      <c r="BF607" t="str">
        <f>IF(Table1[[#This Row],[Date]]="","","&amp;lt;VOUCHER REMOTEID="&amp;""""&amp;$A$11&amp;$A$13&amp;ROW()&amp;""""&amp;" VCHTYPE="""&amp;F607&amp;""" ACTION="""&amp;"Create"&amp;"""&amp;gt;")</f>
        <v/>
      </c>
      <c r="BG607" t="str">
        <f>IF(Table1[[#This Row],[Date]]="","",TEXT(Table1[[#This Row],[Date]],"yyyymmdd"))</f>
        <v/>
      </c>
      <c r="BH607" t="str">
        <f>Table1[[#This Row],[Date2]]</f>
        <v/>
      </c>
      <c r="BI607" t="str">
        <f>IF(Table1[[#This Row],[Date]]="","",Table1[[#This Row],[Voucher Type]])</f>
        <v/>
      </c>
      <c r="BJ607" t="str">
        <f>IF(Table1[[#This Row],[Ref No / Invoice No]]="","",Table1[[#This Row],[Ref No / Invoice No]])</f>
        <v/>
      </c>
      <c r="BK607" t="str">
        <f>IF(Table1[[#This Row],[Voucher No]]="","",Table1[[#This Row],[Voucher No]])</f>
        <v/>
      </c>
      <c r="BL607" t="str">
        <f>IF(Table1[[#This Row],[Date]]="","",Table1[[#This Row],[Narration]])</f>
        <v/>
      </c>
      <c r="BM607" t="str">
        <f>IF(Table1[[#This Row],[Date]]="","",$A$11&amp;$A$13&amp;ROW())</f>
        <v/>
      </c>
      <c r="BN607" t="str">
        <f>IF(Table1[[#This Row],[Date]]="","",$A$13)</f>
        <v/>
      </c>
      <c r="BP607" t="str">
        <f>IF(Table1[[#This Row],[Ledger 1]]="","","No")</f>
        <v/>
      </c>
      <c r="BQ607" t="str">
        <f>IF(Table1[[#This Row],[Date]]="","",IF(Table1[[#This Row],[Effect 1]]="Dr.","Yes","No"))</f>
        <v/>
      </c>
      <c r="BR607" t="str">
        <f>IF(Table1[[#This Row],[Date]]="","",Table1[[#This Row],[Ledger 1]])</f>
        <v/>
      </c>
      <c r="BS607" t="str">
        <f>IF(Table1[[#This Row],[Date]]="","",IF(Table1[[#This Row],[Effect 1]]="Dr.",-Table1[[#This Row],[Amount 1]],Table1[[#This Row],[Amount 1]]))</f>
        <v/>
      </c>
      <c r="BV607" t="str">
        <f>IF(Table1[[#This Row],[Ledger 2]]="","","No")</f>
        <v/>
      </c>
      <c r="BW607" t="str">
        <f>IF(Table1[[#This Row],[Date]]="","",IF(Table1[[#This Row],[Effect 2]]="Dr.","Yes","No"))</f>
        <v/>
      </c>
      <c r="BX607" t="str">
        <f>IF(Table1[[#This Row],[Date]]="","",Table1[[#This Row],[Ledger 2]])</f>
        <v/>
      </c>
      <c r="BY607" t="str">
        <f>IF(Table1[[#This Row],[Date]]="","",IF(Table1[[#This Row],[Effect 2]]="Dr.",-Table1[[#This Row],[Amount 2]],Table1[[#This Row],[Amount 2]]))</f>
        <v/>
      </c>
      <c r="CB607" t="str">
        <f>IF(Table1[[#This Row],[Ledger 3]]="","","No")</f>
        <v/>
      </c>
      <c r="CC607" t="str">
        <f>IF(Table1[[#This Row],[Ledger 3]]="","",IF(Table1[[#This Row],[Effect 3]]="Dr.","Yes","No"))</f>
        <v/>
      </c>
      <c r="CD607" t="str">
        <f>IF(Table1[[#This Row],[Ledger 3]]="","",Table1[[#This Row],[Ledger 3]])</f>
        <v/>
      </c>
      <c r="CE607" t="str">
        <f>IF(Table1[[#This Row],[Ledger 3]]="","",IF(Table1[[#This Row],[Effect 3]]="Dr.",-Table1[[#This Row],[Amount 3]],Table1[[#This Row],[Amount 3]]))</f>
        <v/>
      </c>
      <c r="CH607" t="str">
        <f>IF(Table1[[#This Row],[Ledger 4]]="","","No")</f>
        <v/>
      </c>
      <c r="CI607" t="str">
        <f>IF(Table1[[#This Row],[Ledger 4]]="","",IF(Table1[[#This Row],[Effect 4]]="Dr.","Yes","No"))</f>
        <v/>
      </c>
      <c r="CJ607" t="str">
        <f>IF(Table1[[#This Row],[Ledger 4]]="","",Table1[[#This Row],[Ledger 4]])</f>
        <v/>
      </c>
      <c r="CK607" t="str">
        <f>IF(Table1[[#This Row],[Ledger 4]]="","",IF(Table1[[#This Row],[Effect 4]]="Dr.",-Table1[[#This Row],[Amount 4]],Table1[[#This Row],[Amount 4]]))</f>
        <v/>
      </c>
      <c r="CN607" t="str">
        <f>IF(Table1[[#This Row],[Ledger 5]]="","","No")</f>
        <v/>
      </c>
      <c r="CO607" t="str">
        <f>IF(Table1[[#This Row],[Ledger 5]]="","",IF(Table1[[#This Row],[Effect 5]]="Dr.","Yes","No"))</f>
        <v/>
      </c>
      <c r="CP607" t="str">
        <f>IF(Table1[[#This Row],[Ledger 5]]="","",Table1[[#This Row],[Ledger 5]])</f>
        <v/>
      </c>
      <c r="CQ607" t="str">
        <f>IF(Table1[[#This Row],[Ledger 5]]="","",IF(Table1[[#This Row],[Effect 5]]="Dr.",-Table1[[#This Row],[Amount 5]],Table1[[#This Row],[Amount 5]]))</f>
        <v/>
      </c>
      <c r="CT607" t="str">
        <f>IF(Table1[[#This Row],[Ledger 6]]="","","No")</f>
        <v/>
      </c>
      <c r="CU607" t="str">
        <f>IF(Table1[[#This Row],[Ledger 6]]="","",IF(Table1[[#This Row],[Effect 6]]="Dr.","Yes","No"))</f>
        <v/>
      </c>
      <c r="CV607" t="str">
        <f>IF(Table1[[#This Row],[Ledger 6]]="","",Table1[[#This Row],[Ledger 6]])</f>
        <v/>
      </c>
      <c r="CW607" t="str">
        <f>IF(Table1[[#This Row],[Ledger 6]]="","",IF(Table1[[#This Row],[Effect 6]]="Dr.",-Table1[[#This Row],[Amount 6]],Table1[[#This Row],[Amount 6]]))</f>
        <v/>
      </c>
      <c r="CZ607" t="str">
        <f>IF(Table1[[#This Row],[Ledger 7]]="","","No")</f>
        <v/>
      </c>
      <c r="DA607" t="str">
        <f>IF(Table1[[#This Row],[Ledger 7]]="","",IF(Table1[[#This Row],[Effect 7]]="Dr.","Yes","No"))</f>
        <v/>
      </c>
      <c r="DB607" t="str">
        <f>IF(Table1[[#This Row],[Ledger 7]]="","",Table1[[#This Row],[Ledger 7]])</f>
        <v/>
      </c>
      <c r="DC607" t="str">
        <f>IF(Table1[[#This Row],[Ledger 7]]="","",IF(Table1[[#This Row],[Effect 7]]="Dr.",-Table1[[#This Row],[Amount 7]],Table1[[#This Row],[Amount 7]]))</f>
        <v/>
      </c>
      <c r="DF607" t="str">
        <f>IF(Table1[[#This Row],[Ledger 8]]="","","No")</f>
        <v/>
      </c>
      <c r="DG607" t="str">
        <f>IF(Table1[[#This Row],[Ledger 8]]="","",IF(Table1[[#This Row],[Effect 8]]="Dr.","Yes","No"))</f>
        <v/>
      </c>
      <c r="DH607" t="str">
        <f>IF(Table1[[#This Row],[Ledger 8]]="","",Table1[[#This Row],[Ledger 8]])</f>
        <v/>
      </c>
      <c r="DI607" t="str">
        <f>IF(Table1[[#This Row],[Ledger 8]]="","",IF(Table1[[#This Row],[Effect 8]]="Dr.",-Table1[[#This Row],[Amount 8]],Table1[[#This Row],[Amount 8]]))</f>
        <v/>
      </c>
      <c r="DL607" t="str">
        <f>IF(Table1[[#This Row],[Ledger 9]]="","","No")</f>
        <v/>
      </c>
      <c r="DM607" t="str">
        <f>IF(Table1[[#This Row],[Ledger 9]]="","",IF(Table1[[#This Row],[Effect 9]]="Dr.","Yes","No"))</f>
        <v/>
      </c>
      <c r="DN607" t="str">
        <f>IF(Table1[[#This Row],[Ledger 9]]="","",Table1[[#This Row],[Ledger 9]])</f>
        <v/>
      </c>
      <c r="DO607" t="str">
        <f>IF(Table1[[#This Row],[Ledger 9]]="","",IF(Table1[[#This Row],[Effect 9]]="Dr.",-Table1[[#This Row],[Amount 9]],Table1[[#This Row],[Amount 9]]))</f>
        <v/>
      </c>
      <c r="DR607" t="str">
        <f>IF(Table1[[#This Row],[Ledger 10]]="","","No")</f>
        <v/>
      </c>
      <c r="DS607" t="str">
        <f>IF(Table1[[#This Row],[Ledger 10]]="","",IF(Table1[[#This Row],[Effect 10]]="Dr.","Yes","No"))</f>
        <v/>
      </c>
      <c r="DT607" t="str">
        <f>IF(Table1[[#This Row],[Ledger 10]]="","",Table1[[#This Row],[Ledger 10]])</f>
        <v/>
      </c>
      <c r="DU607" t="str">
        <f>IF(Table1[[#This Row],[Ledger 10]]="","",IF(Table1[[#This Row],[Effect 10]]="Dr.",-Table1[[#This Row],[Amount 10]],Table1[[#This Row],[Amount 10]]))</f>
        <v/>
      </c>
      <c r="DX607" t="str">
        <f>IF(Table1[[#This Row],[Ledger 11]]="","","No")</f>
        <v/>
      </c>
      <c r="DY607" t="str">
        <f>IF(Table1[[#This Row],[Ledger 11]]="","",IF(Table1[[#This Row],[Effect 11]]="Dr.","Yes","No"))</f>
        <v/>
      </c>
      <c r="DZ607" t="str">
        <f>IF(Table1[[#This Row],[Ledger 11]]="","",Table1[[#This Row],[Ledger 11]])</f>
        <v/>
      </c>
      <c r="EA607" t="str">
        <f>IF(Table1[[#This Row],[Ledger 11]]="","",IF(Table1[[#This Row],[Effect 11]]="Dr.",-Table1[[#This Row],[Amount 11]],Table1[[#This Row],[Amount 11]]))</f>
        <v/>
      </c>
      <c r="ED607" t="str">
        <f>IF(Table1[[#This Row],[Ledger 12]]="","","No")</f>
        <v/>
      </c>
      <c r="EE607" t="str">
        <f>IF(Table1[[#This Row],[Ledger 12]]="","",IF(Table1[[#This Row],[Effect 12]]="Dr.","Yes","No"))</f>
        <v/>
      </c>
      <c r="EF607" t="str">
        <f>IF(Table1[[#This Row],[Ledger 12]]="","",Table1[[#This Row],[Ledger 12]])</f>
        <v/>
      </c>
      <c r="EG607" t="str">
        <f>IF(Table1[[#This Row],[Ledger 12]]="","",IF(Table1[[#This Row],[Effect 12]]="Dr.",-Table1[[#This Row],[Amount 12]],Table1[[#This Row],[Amount 12]]))</f>
        <v/>
      </c>
      <c r="EJ607" t="str">
        <f>IF(Table1[[#This Row],[Ledger 13]]="","","No")</f>
        <v/>
      </c>
      <c r="EK607" t="str">
        <f>IF(Table1[[#This Row],[Ledger 13]]="","",IF(Table1[[#This Row],[Effect 13]]="Dr.","Yes","No"))</f>
        <v/>
      </c>
      <c r="EL607" t="str">
        <f>IF(Table1[[#This Row],[Ledger 13]]="","",Table1[[#This Row],[Ledger 13]])</f>
        <v/>
      </c>
      <c r="EM607" t="str">
        <f>IF(Table1[[#This Row],[Ledger 13]]="","",IF(Table1[[#This Row],[Effect 13]]="Dr.",-Table1[[#This Row],[Amount 13]],Table1[[#This Row],[Amount 13]]))</f>
        <v/>
      </c>
      <c r="EP607" t="str">
        <f>IF(Table1[[#This Row],[Ledger 14]]="","","No")</f>
        <v/>
      </c>
      <c r="EQ607" t="str">
        <f>IF(Table1[[#This Row],[Ledger 14]]="","",IF(Table1[[#This Row],[Effect 14]]="Dr.","Yes","No"))</f>
        <v/>
      </c>
      <c r="ER607" t="str">
        <f>IF(Table1[[#This Row],[Ledger 14]]="","",Table1[[#This Row],[Ledger 14]])</f>
        <v/>
      </c>
      <c r="ES607" t="str">
        <f>IF(Table1[[#This Row],[Ledger 14]]="","",IF(Table1[[#This Row],[Effect 14]]="Dr.",-Table1[[#This Row],[Amount 14]],Table1[[#This Row],[Amount 14]]))</f>
        <v/>
      </c>
      <c r="EV607" t="str">
        <f>IF(Table1[[#This Row],[Ledger 15]]="","","No")</f>
        <v/>
      </c>
      <c r="EW607" t="str">
        <f>IF(Table1[[#This Row],[Ledger 15]]="","",IF(Table1[[#This Row],[Effect 15]]="Dr.","Yes","No"))</f>
        <v/>
      </c>
      <c r="EX607" t="str">
        <f>IF(Table1[[#This Row],[Ledger 15]]="","",Table1[[#This Row],[Ledger 15]])</f>
        <v/>
      </c>
      <c r="EY607" t="str">
        <f>IF(Table1[[#This Row],[Ledger 15]]="","",IF(Table1[[#This Row],[Effect 15]]="Dr.",-Table1[[#This Row],[Amount 15]],Table1[[#This Row],[Amount 15]]))</f>
        <v/>
      </c>
      <c r="FD6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7">
        <f>IF(Table1[[#This Row],[Date]]="",0,IF(AND(Table1[[#This Row],[Date]]&gt;=$FE$2,Table1[[#This Row],[Date]]&lt;=$FE$3),0,1))</f>
        <v>0</v>
      </c>
      <c r="FF607">
        <f>IF(Table1[[#This Row],[Date]]="",0,IF(TYPE(VLOOKUP(Table1[[#This Row],[Voucher Type]],Table1[[#All],[Voucher Type Master]],1,FALSE))=16,1,0))</f>
        <v>0</v>
      </c>
      <c r="FG607">
        <f>IF(TYPE(IF(Table1[[#This Row],[Date]]="",0,IF(VLOOKUP(Table1[[#This Row],[Voucher Type]],$FY$5:$FZ$13,2,0)=Table1[[#This Row],[Effect 1]],0,1)))=16,1,0)</f>
        <v>0</v>
      </c>
      <c r="FH6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7">
        <f>IF(LEN(Table1[[#This Row],[Ledger 1]])&gt;0,IF(TYPE(VLOOKUP(Table1[[#This Row],[Ledger 1]],GZ:GZ,1,0))=16,1,0),0)</f>
        <v>0</v>
      </c>
      <c r="FJ607">
        <f>IF(LEN(Table1[[#This Row],[Ledger 2]])&gt;0,IF(TYPE(VLOOKUP(Table1[[#This Row],[Ledger 2]],GZ:GZ,1,0))=16,1,0),0)</f>
        <v>0</v>
      </c>
      <c r="FK607">
        <f>IF(LEN(Table1[[#This Row],[Ledger 3]])&gt;0,IF(TYPE(VLOOKUP(Table1[[#This Row],[Ledger 3]],GZ:GZ,1,0))=16,1,0),0)</f>
        <v>0</v>
      </c>
      <c r="FL607">
        <f>IF(LEN(Table1[[#This Row],[Ledger 4]])&gt;0,IF(TYPE(VLOOKUP(Table1[[#This Row],[Ledger 4]],GZ:GZ,1,0))=16,1,0),0)</f>
        <v>0</v>
      </c>
      <c r="FM607">
        <f>IF(LEN(Table1[[#This Row],[Ledger 5]])&gt;0,IF(TYPE(VLOOKUP(Table1[[#This Row],[Ledger 5]],GZ:GZ,1,0))=16,1,0),0)</f>
        <v>0</v>
      </c>
      <c r="FN607">
        <f>IF(LEN(Table1[[#This Row],[Ledger 6]])&gt;0,IF(TYPE(VLOOKUP(Table1[[#This Row],[Ledger 6]],$GZ:$GZ,1,0))=16,1,0),0)</f>
        <v>0</v>
      </c>
      <c r="FO607">
        <f>IF(LEN(Table1[[#This Row],[Ledger 7]])&gt;0,IF(TYPE(VLOOKUP(Table1[[#This Row],[Ledger 7]],$GZ:$GZ,1,0))=16,1,0),0)</f>
        <v>0</v>
      </c>
      <c r="FP607">
        <f>IF(LEN(Table1[[#This Row],[Ledger 8]])&gt;0,IF(TYPE(VLOOKUP(Table1[[#This Row],[Ledger 8]],$GZ:$GZ,1,0))=16,1,0),0)</f>
        <v>0</v>
      </c>
      <c r="FQ607">
        <f>IF(LEN(Table1[[#This Row],[Ledger 9]])&gt;0,IF(TYPE(VLOOKUP(Table1[[#This Row],[Ledger 9]],$GZ:$GZ,1,0))=16,1,0),0)</f>
        <v>0</v>
      </c>
      <c r="FR607">
        <f>IF(LEN(Table1[[#This Row],[Ledger 10]])&gt;0,IF(TYPE(VLOOKUP(Table1[[#This Row],[Ledger 10]],$GZ:$GZ,1,0))=16,1,0),0)</f>
        <v>0</v>
      </c>
      <c r="FS607">
        <f>IF(LEN(Table1[[#This Row],[Ledger 11]])&gt;0,IF(TYPE(VLOOKUP(Table1[[#This Row],[Ledger 11]],$GZ:$GZ,1,0))=16,1,0),0)</f>
        <v>0</v>
      </c>
      <c r="FT607">
        <f>IF(LEN(Table1[[#This Row],[Ledger 12]])&gt;0,IF(TYPE(VLOOKUP(Table1[[#This Row],[Ledger 12]],$GZ:$GZ,1,0))=16,1,0),0)</f>
        <v>0</v>
      </c>
      <c r="FU607">
        <f>IF(LEN(Table1[[#This Row],[Ledger 13]])&gt;0,IF(TYPE(VLOOKUP(Table1[[#This Row],[Ledger 13]],$GZ:$GZ,1,0))=16,1,0),0)</f>
        <v>0</v>
      </c>
      <c r="FV607">
        <f>IF(LEN(Table1[[#This Row],[Ledger 14]])&gt;0,IF(TYPE(VLOOKUP(Table1[[#This Row],[Ledger 14]],$GZ:$GZ,1,0))=16,1,0),0)</f>
        <v>0</v>
      </c>
      <c r="FW607">
        <f>IF(LEN(Table1[[#This Row],[Ledger 15]])&gt;0,IF(TYPE(VLOOKUP(Table1[[#This Row],[Ledger 15]],$GZ:$GZ,1,0))=16,1,0),0)</f>
        <v>0</v>
      </c>
    </row>
    <row r="608" spans="4:179" ht="33" customHeight="1" x14ac:dyDescent="0.45">
      <c r="D608" s="8">
        <f t="shared" si="18"/>
        <v>603</v>
      </c>
      <c r="E608" s="32"/>
      <c r="F608" s="34"/>
      <c r="G608" s="34"/>
      <c r="H608" s="34"/>
      <c r="I608" s="34"/>
      <c r="J608" s="38"/>
      <c r="K608" s="33"/>
      <c r="L608" s="36"/>
      <c r="M608" s="35"/>
      <c r="N608" s="34"/>
      <c r="O608" s="41"/>
      <c r="P608" s="35"/>
      <c r="Q608" s="34"/>
      <c r="R608" s="37"/>
      <c r="S608" s="35"/>
      <c r="T608" s="34"/>
      <c r="U608" s="37"/>
      <c r="V608" s="35"/>
      <c r="W608" s="34"/>
      <c r="X608" s="37"/>
      <c r="Y608" s="35"/>
      <c r="Z608" s="34"/>
      <c r="AA608" s="37"/>
      <c r="AB608" s="35"/>
      <c r="AC608" s="34"/>
      <c r="AD608" s="37"/>
      <c r="AE608" s="35"/>
      <c r="AF608" s="34"/>
      <c r="AG608" s="37"/>
      <c r="AH608" s="35"/>
      <c r="AI608" s="34"/>
      <c r="AJ608" s="37"/>
      <c r="AK608" s="35"/>
      <c r="AL608" s="34"/>
      <c r="AM608" s="37"/>
      <c r="AN608" s="35"/>
      <c r="AO608" s="34"/>
      <c r="AP608" s="37"/>
      <c r="AQ608" s="35"/>
      <c r="AR608" s="34"/>
      <c r="AS608" s="37"/>
      <c r="AT608" s="35"/>
      <c r="AU608" s="34"/>
      <c r="AV608" s="37"/>
      <c r="AW608" s="35"/>
      <c r="AX608" s="34"/>
      <c r="AY608" s="37"/>
      <c r="AZ608" s="35"/>
      <c r="BA608" s="34"/>
      <c r="BB608" s="37"/>
      <c r="BC6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8" s="7"/>
      <c r="BF608" t="str">
        <f>IF(Table1[[#This Row],[Date]]="","","&amp;lt;VOUCHER REMOTEID="&amp;""""&amp;$A$11&amp;$A$13&amp;ROW()&amp;""""&amp;" VCHTYPE="""&amp;F608&amp;""" ACTION="""&amp;"Create"&amp;"""&amp;gt;")</f>
        <v/>
      </c>
      <c r="BG608" t="str">
        <f>IF(Table1[[#This Row],[Date]]="","",TEXT(Table1[[#This Row],[Date]],"yyyymmdd"))</f>
        <v/>
      </c>
      <c r="BH608" t="str">
        <f>Table1[[#This Row],[Date2]]</f>
        <v/>
      </c>
      <c r="BI608" t="str">
        <f>IF(Table1[[#This Row],[Date]]="","",Table1[[#This Row],[Voucher Type]])</f>
        <v/>
      </c>
      <c r="BJ608" t="str">
        <f>IF(Table1[[#This Row],[Ref No / Invoice No]]="","",Table1[[#This Row],[Ref No / Invoice No]])</f>
        <v/>
      </c>
      <c r="BK608" t="str">
        <f>IF(Table1[[#This Row],[Voucher No]]="","",Table1[[#This Row],[Voucher No]])</f>
        <v/>
      </c>
      <c r="BL608" t="str">
        <f>IF(Table1[[#This Row],[Date]]="","",Table1[[#This Row],[Narration]])</f>
        <v/>
      </c>
      <c r="BM608" t="str">
        <f>IF(Table1[[#This Row],[Date]]="","",$A$11&amp;$A$13&amp;ROW())</f>
        <v/>
      </c>
      <c r="BN608" t="str">
        <f>IF(Table1[[#This Row],[Date]]="","",$A$13)</f>
        <v/>
      </c>
      <c r="BP608" t="str">
        <f>IF(Table1[[#This Row],[Ledger 1]]="","","No")</f>
        <v/>
      </c>
      <c r="BQ608" t="str">
        <f>IF(Table1[[#This Row],[Date]]="","",IF(Table1[[#This Row],[Effect 1]]="Dr.","Yes","No"))</f>
        <v/>
      </c>
      <c r="BR608" t="str">
        <f>IF(Table1[[#This Row],[Date]]="","",Table1[[#This Row],[Ledger 1]])</f>
        <v/>
      </c>
      <c r="BS608" t="str">
        <f>IF(Table1[[#This Row],[Date]]="","",IF(Table1[[#This Row],[Effect 1]]="Dr.",-Table1[[#This Row],[Amount 1]],Table1[[#This Row],[Amount 1]]))</f>
        <v/>
      </c>
      <c r="BV608" t="str">
        <f>IF(Table1[[#This Row],[Ledger 2]]="","","No")</f>
        <v/>
      </c>
      <c r="BW608" t="str">
        <f>IF(Table1[[#This Row],[Date]]="","",IF(Table1[[#This Row],[Effect 2]]="Dr.","Yes","No"))</f>
        <v/>
      </c>
      <c r="BX608" t="str">
        <f>IF(Table1[[#This Row],[Date]]="","",Table1[[#This Row],[Ledger 2]])</f>
        <v/>
      </c>
      <c r="BY608" t="str">
        <f>IF(Table1[[#This Row],[Date]]="","",IF(Table1[[#This Row],[Effect 2]]="Dr.",-Table1[[#This Row],[Amount 2]],Table1[[#This Row],[Amount 2]]))</f>
        <v/>
      </c>
      <c r="CB608" t="str">
        <f>IF(Table1[[#This Row],[Ledger 3]]="","","No")</f>
        <v/>
      </c>
      <c r="CC608" t="str">
        <f>IF(Table1[[#This Row],[Ledger 3]]="","",IF(Table1[[#This Row],[Effect 3]]="Dr.","Yes","No"))</f>
        <v/>
      </c>
      <c r="CD608" t="str">
        <f>IF(Table1[[#This Row],[Ledger 3]]="","",Table1[[#This Row],[Ledger 3]])</f>
        <v/>
      </c>
      <c r="CE608" t="str">
        <f>IF(Table1[[#This Row],[Ledger 3]]="","",IF(Table1[[#This Row],[Effect 3]]="Dr.",-Table1[[#This Row],[Amount 3]],Table1[[#This Row],[Amount 3]]))</f>
        <v/>
      </c>
      <c r="CH608" t="str">
        <f>IF(Table1[[#This Row],[Ledger 4]]="","","No")</f>
        <v/>
      </c>
      <c r="CI608" t="str">
        <f>IF(Table1[[#This Row],[Ledger 4]]="","",IF(Table1[[#This Row],[Effect 4]]="Dr.","Yes","No"))</f>
        <v/>
      </c>
      <c r="CJ608" t="str">
        <f>IF(Table1[[#This Row],[Ledger 4]]="","",Table1[[#This Row],[Ledger 4]])</f>
        <v/>
      </c>
      <c r="CK608" t="str">
        <f>IF(Table1[[#This Row],[Ledger 4]]="","",IF(Table1[[#This Row],[Effect 4]]="Dr.",-Table1[[#This Row],[Amount 4]],Table1[[#This Row],[Amount 4]]))</f>
        <v/>
      </c>
      <c r="CN608" t="str">
        <f>IF(Table1[[#This Row],[Ledger 5]]="","","No")</f>
        <v/>
      </c>
      <c r="CO608" t="str">
        <f>IF(Table1[[#This Row],[Ledger 5]]="","",IF(Table1[[#This Row],[Effect 5]]="Dr.","Yes","No"))</f>
        <v/>
      </c>
      <c r="CP608" t="str">
        <f>IF(Table1[[#This Row],[Ledger 5]]="","",Table1[[#This Row],[Ledger 5]])</f>
        <v/>
      </c>
      <c r="CQ608" t="str">
        <f>IF(Table1[[#This Row],[Ledger 5]]="","",IF(Table1[[#This Row],[Effect 5]]="Dr.",-Table1[[#This Row],[Amount 5]],Table1[[#This Row],[Amount 5]]))</f>
        <v/>
      </c>
      <c r="CT608" t="str">
        <f>IF(Table1[[#This Row],[Ledger 6]]="","","No")</f>
        <v/>
      </c>
      <c r="CU608" t="str">
        <f>IF(Table1[[#This Row],[Ledger 6]]="","",IF(Table1[[#This Row],[Effect 6]]="Dr.","Yes","No"))</f>
        <v/>
      </c>
      <c r="CV608" t="str">
        <f>IF(Table1[[#This Row],[Ledger 6]]="","",Table1[[#This Row],[Ledger 6]])</f>
        <v/>
      </c>
      <c r="CW608" t="str">
        <f>IF(Table1[[#This Row],[Ledger 6]]="","",IF(Table1[[#This Row],[Effect 6]]="Dr.",-Table1[[#This Row],[Amount 6]],Table1[[#This Row],[Amount 6]]))</f>
        <v/>
      </c>
      <c r="CZ608" t="str">
        <f>IF(Table1[[#This Row],[Ledger 7]]="","","No")</f>
        <v/>
      </c>
      <c r="DA608" t="str">
        <f>IF(Table1[[#This Row],[Ledger 7]]="","",IF(Table1[[#This Row],[Effect 7]]="Dr.","Yes","No"))</f>
        <v/>
      </c>
      <c r="DB608" t="str">
        <f>IF(Table1[[#This Row],[Ledger 7]]="","",Table1[[#This Row],[Ledger 7]])</f>
        <v/>
      </c>
      <c r="DC608" t="str">
        <f>IF(Table1[[#This Row],[Ledger 7]]="","",IF(Table1[[#This Row],[Effect 7]]="Dr.",-Table1[[#This Row],[Amount 7]],Table1[[#This Row],[Amount 7]]))</f>
        <v/>
      </c>
      <c r="DF608" t="str">
        <f>IF(Table1[[#This Row],[Ledger 8]]="","","No")</f>
        <v/>
      </c>
      <c r="DG608" t="str">
        <f>IF(Table1[[#This Row],[Ledger 8]]="","",IF(Table1[[#This Row],[Effect 8]]="Dr.","Yes","No"))</f>
        <v/>
      </c>
      <c r="DH608" t="str">
        <f>IF(Table1[[#This Row],[Ledger 8]]="","",Table1[[#This Row],[Ledger 8]])</f>
        <v/>
      </c>
      <c r="DI608" t="str">
        <f>IF(Table1[[#This Row],[Ledger 8]]="","",IF(Table1[[#This Row],[Effect 8]]="Dr.",-Table1[[#This Row],[Amount 8]],Table1[[#This Row],[Amount 8]]))</f>
        <v/>
      </c>
      <c r="DL608" t="str">
        <f>IF(Table1[[#This Row],[Ledger 9]]="","","No")</f>
        <v/>
      </c>
      <c r="DM608" t="str">
        <f>IF(Table1[[#This Row],[Ledger 9]]="","",IF(Table1[[#This Row],[Effect 9]]="Dr.","Yes","No"))</f>
        <v/>
      </c>
      <c r="DN608" t="str">
        <f>IF(Table1[[#This Row],[Ledger 9]]="","",Table1[[#This Row],[Ledger 9]])</f>
        <v/>
      </c>
      <c r="DO608" t="str">
        <f>IF(Table1[[#This Row],[Ledger 9]]="","",IF(Table1[[#This Row],[Effect 9]]="Dr.",-Table1[[#This Row],[Amount 9]],Table1[[#This Row],[Amount 9]]))</f>
        <v/>
      </c>
      <c r="DR608" t="str">
        <f>IF(Table1[[#This Row],[Ledger 10]]="","","No")</f>
        <v/>
      </c>
      <c r="DS608" t="str">
        <f>IF(Table1[[#This Row],[Ledger 10]]="","",IF(Table1[[#This Row],[Effect 10]]="Dr.","Yes","No"))</f>
        <v/>
      </c>
      <c r="DT608" t="str">
        <f>IF(Table1[[#This Row],[Ledger 10]]="","",Table1[[#This Row],[Ledger 10]])</f>
        <v/>
      </c>
      <c r="DU608" t="str">
        <f>IF(Table1[[#This Row],[Ledger 10]]="","",IF(Table1[[#This Row],[Effect 10]]="Dr.",-Table1[[#This Row],[Amount 10]],Table1[[#This Row],[Amount 10]]))</f>
        <v/>
      </c>
      <c r="DX608" t="str">
        <f>IF(Table1[[#This Row],[Ledger 11]]="","","No")</f>
        <v/>
      </c>
      <c r="DY608" t="str">
        <f>IF(Table1[[#This Row],[Ledger 11]]="","",IF(Table1[[#This Row],[Effect 11]]="Dr.","Yes","No"))</f>
        <v/>
      </c>
      <c r="DZ608" t="str">
        <f>IF(Table1[[#This Row],[Ledger 11]]="","",Table1[[#This Row],[Ledger 11]])</f>
        <v/>
      </c>
      <c r="EA608" t="str">
        <f>IF(Table1[[#This Row],[Ledger 11]]="","",IF(Table1[[#This Row],[Effect 11]]="Dr.",-Table1[[#This Row],[Amount 11]],Table1[[#This Row],[Amount 11]]))</f>
        <v/>
      </c>
      <c r="ED608" t="str">
        <f>IF(Table1[[#This Row],[Ledger 12]]="","","No")</f>
        <v/>
      </c>
      <c r="EE608" t="str">
        <f>IF(Table1[[#This Row],[Ledger 12]]="","",IF(Table1[[#This Row],[Effect 12]]="Dr.","Yes","No"))</f>
        <v/>
      </c>
      <c r="EF608" t="str">
        <f>IF(Table1[[#This Row],[Ledger 12]]="","",Table1[[#This Row],[Ledger 12]])</f>
        <v/>
      </c>
      <c r="EG608" t="str">
        <f>IF(Table1[[#This Row],[Ledger 12]]="","",IF(Table1[[#This Row],[Effect 12]]="Dr.",-Table1[[#This Row],[Amount 12]],Table1[[#This Row],[Amount 12]]))</f>
        <v/>
      </c>
      <c r="EJ608" t="str">
        <f>IF(Table1[[#This Row],[Ledger 13]]="","","No")</f>
        <v/>
      </c>
      <c r="EK608" t="str">
        <f>IF(Table1[[#This Row],[Ledger 13]]="","",IF(Table1[[#This Row],[Effect 13]]="Dr.","Yes","No"))</f>
        <v/>
      </c>
      <c r="EL608" t="str">
        <f>IF(Table1[[#This Row],[Ledger 13]]="","",Table1[[#This Row],[Ledger 13]])</f>
        <v/>
      </c>
      <c r="EM608" t="str">
        <f>IF(Table1[[#This Row],[Ledger 13]]="","",IF(Table1[[#This Row],[Effect 13]]="Dr.",-Table1[[#This Row],[Amount 13]],Table1[[#This Row],[Amount 13]]))</f>
        <v/>
      </c>
      <c r="EP608" t="str">
        <f>IF(Table1[[#This Row],[Ledger 14]]="","","No")</f>
        <v/>
      </c>
      <c r="EQ608" t="str">
        <f>IF(Table1[[#This Row],[Ledger 14]]="","",IF(Table1[[#This Row],[Effect 14]]="Dr.","Yes","No"))</f>
        <v/>
      </c>
      <c r="ER608" t="str">
        <f>IF(Table1[[#This Row],[Ledger 14]]="","",Table1[[#This Row],[Ledger 14]])</f>
        <v/>
      </c>
      <c r="ES608" t="str">
        <f>IF(Table1[[#This Row],[Ledger 14]]="","",IF(Table1[[#This Row],[Effect 14]]="Dr.",-Table1[[#This Row],[Amount 14]],Table1[[#This Row],[Amount 14]]))</f>
        <v/>
      </c>
      <c r="EV608" t="str">
        <f>IF(Table1[[#This Row],[Ledger 15]]="","","No")</f>
        <v/>
      </c>
      <c r="EW608" t="str">
        <f>IF(Table1[[#This Row],[Ledger 15]]="","",IF(Table1[[#This Row],[Effect 15]]="Dr.","Yes","No"))</f>
        <v/>
      </c>
      <c r="EX608" t="str">
        <f>IF(Table1[[#This Row],[Ledger 15]]="","",Table1[[#This Row],[Ledger 15]])</f>
        <v/>
      </c>
      <c r="EY608" t="str">
        <f>IF(Table1[[#This Row],[Ledger 15]]="","",IF(Table1[[#This Row],[Effect 15]]="Dr.",-Table1[[#This Row],[Amount 15]],Table1[[#This Row],[Amount 15]]))</f>
        <v/>
      </c>
      <c r="FD6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8">
        <f>IF(Table1[[#This Row],[Date]]="",0,IF(AND(Table1[[#This Row],[Date]]&gt;=$FE$2,Table1[[#This Row],[Date]]&lt;=$FE$3),0,1))</f>
        <v>0</v>
      </c>
      <c r="FF608">
        <f>IF(Table1[[#This Row],[Date]]="",0,IF(TYPE(VLOOKUP(Table1[[#This Row],[Voucher Type]],Table1[[#All],[Voucher Type Master]],1,FALSE))=16,1,0))</f>
        <v>0</v>
      </c>
      <c r="FG608">
        <f>IF(TYPE(IF(Table1[[#This Row],[Date]]="",0,IF(VLOOKUP(Table1[[#This Row],[Voucher Type]],$FY$5:$FZ$13,2,0)=Table1[[#This Row],[Effect 1]],0,1)))=16,1,0)</f>
        <v>0</v>
      </c>
      <c r="FH6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8">
        <f>IF(LEN(Table1[[#This Row],[Ledger 1]])&gt;0,IF(TYPE(VLOOKUP(Table1[[#This Row],[Ledger 1]],GZ:GZ,1,0))=16,1,0),0)</f>
        <v>0</v>
      </c>
      <c r="FJ608">
        <f>IF(LEN(Table1[[#This Row],[Ledger 2]])&gt;0,IF(TYPE(VLOOKUP(Table1[[#This Row],[Ledger 2]],GZ:GZ,1,0))=16,1,0),0)</f>
        <v>0</v>
      </c>
      <c r="FK608">
        <f>IF(LEN(Table1[[#This Row],[Ledger 3]])&gt;0,IF(TYPE(VLOOKUP(Table1[[#This Row],[Ledger 3]],GZ:GZ,1,0))=16,1,0),0)</f>
        <v>0</v>
      </c>
      <c r="FL608">
        <f>IF(LEN(Table1[[#This Row],[Ledger 4]])&gt;0,IF(TYPE(VLOOKUP(Table1[[#This Row],[Ledger 4]],GZ:GZ,1,0))=16,1,0),0)</f>
        <v>0</v>
      </c>
      <c r="FM608">
        <f>IF(LEN(Table1[[#This Row],[Ledger 5]])&gt;0,IF(TYPE(VLOOKUP(Table1[[#This Row],[Ledger 5]],GZ:GZ,1,0))=16,1,0),0)</f>
        <v>0</v>
      </c>
      <c r="FN608">
        <f>IF(LEN(Table1[[#This Row],[Ledger 6]])&gt;0,IF(TYPE(VLOOKUP(Table1[[#This Row],[Ledger 6]],$GZ:$GZ,1,0))=16,1,0),0)</f>
        <v>0</v>
      </c>
      <c r="FO608">
        <f>IF(LEN(Table1[[#This Row],[Ledger 7]])&gt;0,IF(TYPE(VLOOKUP(Table1[[#This Row],[Ledger 7]],$GZ:$GZ,1,0))=16,1,0),0)</f>
        <v>0</v>
      </c>
      <c r="FP608">
        <f>IF(LEN(Table1[[#This Row],[Ledger 8]])&gt;0,IF(TYPE(VLOOKUP(Table1[[#This Row],[Ledger 8]],$GZ:$GZ,1,0))=16,1,0),0)</f>
        <v>0</v>
      </c>
      <c r="FQ608">
        <f>IF(LEN(Table1[[#This Row],[Ledger 9]])&gt;0,IF(TYPE(VLOOKUP(Table1[[#This Row],[Ledger 9]],$GZ:$GZ,1,0))=16,1,0),0)</f>
        <v>0</v>
      </c>
      <c r="FR608">
        <f>IF(LEN(Table1[[#This Row],[Ledger 10]])&gt;0,IF(TYPE(VLOOKUP(Table1[[#This Row],[Ledger 10]],$GZ:$GZ,1,0))=16,1,0),0)</f>
        <v>0</v>
      </c>
      <c r="FS608">
        <f>IF(LEN(Table1[[#This Row],[Ledger 11]])&gt;0,IF(TYPE(VLOOKUP(Table1[[#This Row],[Ledger 11]],$GZ:$GZ,1,0))=16,1,0),0)</f>
        <v>0</v>
      </c>
      <c r="FT608">
        <f>IF(LEN(Table1[[#This Row],[Ledger 12]])&gt;0,IF(TYPE(VLOOKUP(Table1[[#This Row],[Ledger 12]],$GZ:$GZ,1,0))=16,1,0),0)</f>
        <v>0</v>
      </c>
      <c r="FU608">
        <f>IF(LEN(Table1[[#This Row],[Ledger 13]])&gt;0,IF(TYPE(VLOOKUP(Table1[[#This Row],[Ledger 13]],$GZ:$GZ,1,0))=16,1,0),0)</f>
        <v>0</v>
      </c>
      <c r="FV608">
        <f>IF(LEN(Table1[[#This Row],[Ledger 14]])&gt;0,IF(TYPE(VLOOKUP(Table1[[#This Row],[Ledger 14]],$GZ:$GZ,1,0))=16,1,0),0)</f>
        <v>0</v>
      </c>
      <c r="FW608">
        <f>IF(LEN(Table1[[#This Row],[Ledger 15]])&gt;0,IF(TYPE(VLOOKUP(Table1[[#This Row],[Ledger 15]],$GZ:$GZ,1,0))=16,1,0),0)</f>
        <v>0</v>
      </c>
    </row>
    <row r="609" spans="4:179" ht="33" customHeight="1" x14ac:dyDescent="0.45">
      <c r="D609" s="8">
        <f t="shared" si="18"/>
        <v>604</v>
      </c>
      <c r="E609" s="32"/>
      <c r="F609" s="34"/>
      <c r="G609" s="34"/>
      <c r="H609" s="34"/>
      <c r="I609" s="34"/>
      <c r="J609" s="38"/>
      <c r="K609" s="33"/>
      <c r="L609" s="36"/>
      <c r="M609" s="35"/>
      <c r="N609" s="34"/>
      <c r="O609" s="41"/>
      <c r="P609" s="35"/>
      <c r="Q609" s="34"/>
      <c r="R609" s="37"/>
      <c r="S609" s="35"/>
      <c r="T609" s="34"/>
      <c r="U609" s="37"/>
      <c r="V609" s="35"/>
      <c r="W609" s="34"/>
      <c r="X609" s="37"/>
      <c r="Y609" s="35"/>
      <c r="Z609" s="34"/>
      <c r="AA609" s="37"/>
      <c r="AB609" s="35"/>
      <c r="AC609" s="34"/>
      <c r="AD609" s="37"/>
      <c r="AE609" s="35"/>
      <c r="AF609" s="34"/>
      <c r="AG609" s="37"/>
      <c r="AH609" s="35"/>
      <c r="AI609" s="34"/>
      <c r="AJ609" s="37"/>
      <c r="AK609" s="35"/>
      <c r="AL609" s="34"/>
      <c r="AM609" s="37"/>
      <c r="AN609" s="35"/>
      <c r="AO609" s="34"/>
      <c r="AP609" s="37"/>
      <c r="AQ609" s="35"/>
      <c r="AR609" s="34"/>
      <c r="AS609" s="37"/>
      <c r="AT609" s="35"/>
      <c r="AU609" s="34"/>
      <c r="AV609" s="37"/>
      <c r="AW609" s="35"/>
      <c r="AX609" s="34"/>
      <c r="AY609" s="37"/>
      <c r="AZ609" s="35"/>
      <c r="BA609" s="34"/>
      <c r="BB609" s="37"/>
      <c r="BC6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09" s="7"/>
      <c r="BF609" t="str">
        <f>IF(Table1[[#This Row],[Date]]="","","&amp;lt;VOUCHER REMOTEID="&amp;""""&amp;$A$11&amp;$A$13&amp;ROW()&amp;""""&amp;" VCHTYPE="""&amp;F609&amp;""" ACTION="""&amp;"Create"&amp;"""&amp;gt;")</f>
        <v/>
      </c>
      <c r="BG609" t="str">
        <f>IF(Table1[[#This Row],[Date]]="","",TEXT(Table1[[#This Row],[Date]],"yyyymmdd"))</f>
        <v/>
      </c>
      <c r="BH609" t="str">
        <f>Table1[[#This Row],[Date2]]</f>
        <v/>
      </c>
      <c r="BI609" t="str">
        <f>IF(Table1[[#This Row],[Date]]="","",Table1[[#This Row],[Voucher Type]])</f>
        <v/>
      </c>
      <c r="BJ609" t="str">
        <f>IF(Table1[[#This Row],[Ref No / Invoice No]]="","",Table1[[#This Row],[Ref No / Invoice No]])</f>
        <v/>
      </c>
      <c r="BK609" t="str">
        <f>IF(Table1[[#This Row],[Voucher No]]="","",Table1[[#This Row],[Voucher No]])</f>
        <v/>
      </c>
      <c r="BL609" t="str">
        <f>IF(Table1[[#This Row],[Date]]="","",Table1[[#This Row],[Narration]])</f>
        <v/>
      </c>
      <c r="BM609" t="str">
        <f>IF(Table1[[#This Row],[Date]]="","",$A$11&amp;$A$13&amp;ROW())</f>
        <v/>
      </c>
      <c r="BN609" t="str">
        <f>IF(Table1[[#This Row],[Date]]="","",$A$13)</f>
        <v/>
      </c>
      <c r="BP609" t="str">
        <f>IF(Table1[[#This Row],[Ledger 1]]="","","No")</f>
        <v/>
      </c>
      <c r="BQ609" t="str">
        <f>IF(Table1[[#This Row],[Date]]="","",IF(Table1[[#This Row],[Effect 1]]="Dr.","Yes","No"))</f>
        <v/>
      </c>
      <c r="BR609" t="str">
        <f>IF(Table1[[#This Row],[Date]]="","",Table1[[#This Row],[Ledger 1]])</f>
        <v/>
      </c>
      <c r="BS609" t="str">
        <f>IF(Table1[[#This Row],[Date]]="","",IF(Table1[[#This Row],[Effect 1]]="Dr.",-Table1[[#This Row],[Amount 1]],Table1[[#This Row],[Amount 1]]))</f>
        <v/>
      </c>
      <c r="BV609" t="str">
        <f>IF(Table1[[#This Row],[Ledger 2]]="","","No")</f>
        <v/>
      </c>
      <c r="BW609" t="str">
        <f>IF(Table1[[#This Row],[Date]]="","",IF(Table1[[#This Row],[Effect 2]]="Dr.","Yes","No"))</f>
        <v/>
      </c>
      <c r="BX609" t="str">
        <f>IF(Table1[[#This Row],[Date]]="","",Table1[[#This Row],[Ledger 2]])</f>
        <v/>
      </c>
      <c r="BY609" t="str">
        <f>IF(Table1[[#This Row],[Date]]="","",IF(Table1[[#This Row],[Effect 2]]="Dr.",-Table1[[#This Row],[Amount 2]],Table1[[#This Row],[Amount 2]]))</f>
        <v/>
      </c>
      <c r="CB609" t="str">
        <f>IF(Table1[[#This Row],[Ledger 3]]="","","No")</f>
        <v/>
      </c>
      <c r="CC609" t="str">
        <f>IF(Table1[[#This Row],[Ledger 3]]="","",IF(Table1[[#This Row],[Effect 3]]="Dr.","Yes","No"))</f>
        <v/>
      </c>
      <c r="CD609" t="str">
        <f>IF(Table1[[#This Row],[Ledger 3]]="","",Table1[[#This Row],[Ledger 3]])</f>
        <v/>
      </c>
      <c r="CE609" t="str">
        <f>IF(Table1[[#This Row],[Ledger 3]]="","",IF(Table1[[#This Row],[Effect 3]]="Dr.",-Table1[[#This Row],[Amount 3]],Table1[[#This Row],[Amount 3]]))</f>
        <v/>
      </c>
      <c r="CH609" t="str">
        <f>IF(Table1[[#This Row],[Ledger 4]]="","","No")</f>
        <v/>
      </c>
      <c r="CI609" t="str">
        <f>IF(Table1[[#This Row],[Ledger 4]]="","",IF(Table1[[#This Row],[Effect 4]]="Dr.","Yes","No"))</f>
        <v/>
      </c>
      <c r="CJ609" t="str">
        <f>IF(Table1[[#This Row],[Ledger 4]]="","",Table1[[#This Row],[Ledger 4]])</f>
        <v/>
      </c>
      <c r="CK609" t="str">
        <f>IF(Table1[[#This Row],[Ledger 4]]="","",IF(Table1[[#This Row],[Effect 4]]="Dr.",-Table1[[#This Row],[Amount 4]],Table1[[#This Row],[Amount 4]]))</f>
        <v/>
      </c>
      <c r="CN609" t="str">
        <f>IF(Table1[[#This Row],[Ledger 5]]="","","No")</f>
        <v/>
      </c>
      <c r="CO609" t="str">
        <f>IF(Table1[[#This Row],[Ledger 5]]="","",IF(Table1[[#This Row],[Effect 5]]="Dr.","Yes","No"))</f>
        <v/>
      </c>
      <c r="CP609" t="str">
        <f>IF(Table1[[#This Row],[Ledger 5]]="","",Table1[[#This Row],[Ledger 5]])</f>
        <v/>
      </c>
      <c r="CQ609" t="str">
        <f>IF(Table1[[#This Row],[Ledger 5]]="","",IF(Table1[[#This Row],[Effect 5]]="Dr.",-Table1[[#This Row],[Amount 5]],Table1[[#This Row],[Amount 5]]))</f>
        <v/>
      </c>
      <c r="CT609" t="str">
        <f>IF(Table1[[#This Row],[Ledger 6]]="","","No")</f>
        <v/>
      </c>
      <c r="CU609" t="str">
        <f>IF(Table1[[#This Row],[Ledger 6]]="","",IF(Table1[[#This Row],[Effect 6]]="Dr.","Yes","No"))</f>
        <v/>
      </c>
      <c r="CV609" t="str">
        <f>IF(Table1[[#This Row],[Ledger 6]]="","",Table1[[#This Row],[Ledger 6]])</f>
        <v/>
      </c>
      <c r="CW609" t="str">
        <f>IF(Table1[[#This Row],[Ledger 6]]="","",IF(Table1[[#This Row],[Effect 6]]="Dr.",-Table1[[#This Row],[Amount 6]],Table1[[#This Row],[Amount 6]]))</f>
        <v/>
      </c>
      <c r="CZ609" t="str">
        <f>IF(Table1[[#This Row],[Ledger 7]]="","","No")</f>
        <v/>
      </c>
      <c r="DA609" t="str">
        <f>IF(Table1[[#This Row],[Ledger 7]]="","",IF(Table1[[#This Row],[Effect 7]]="Dr.","Yes","No"))</f>
        <v/>
      </c>
      <c r="DB609" t="str">
        <f>IF(Table1[[#This Row],[Ledger 7]]="","",Table1[[#This Row],[Ledger 7]])</f>
        <v/>
      </c>
      <c r="DC609" t="str">
        <f>IF(Table1[[#This Row],[Ledger 7]]="","",IF(Table1[[#This Row],[Effect 7]]="Dr.",-Table1[[#This Row],[Amount 7]],Table1[[#This Row],[Amount 7]]))</f>
        <v/>
      </c>
      <c r="DF609" t="str">
        <f>IF(Table1[[#This Row],[Ledger 8]]="","","No")</f>
        <v/>
      </c>
      <c r="DG609" t="str">
        <f>IF(Table1[[#This Row],[Ledger 8]]="","",IF(Table1[[#This Row],[Effect 8]]="Dr.","Yes","No"))</f>
        <v/>
      </c>
      <c r="DH609" t="str">
        <f>IF(Table1[[#This Row],[Ledger 8]]="","",Table1[[#This Row],[Ledger 8]])</f>
        <v/>
      </c>
      <c r="DI609" t="str">
        <f>IF(Table1[[#This Row],[Ledger 8]]="","",IF(Table1[[#This Row],[Effect 8]]="Dr.",-Table1[[#This Row],[Amount 8]],Table1[[#This Row],[Amount 8]]))</f>
        <v/>
      </c>
      <c r="DL609" t="str">
        <f>IF(Table1[[#This Row],[Ledger 9]]="","","No")</f>
        <v/>
      </c>
      <c r="DM609" t="str">
        <f>IF(Table1[[#This Row],[Ledger 9]]="","",IF(Table1[[#This Row],[Effect 9]]="Dr.","Yes","No"))</f>
        <v/>
      </c>
      <c r="DN609" t="str">
        <f>IF(Table1[[#This Row],[Ledger 9]]="","",Table1[[#This Row],[Ledger 9]])</f>
        <v/>
      </c>
      <c r="DO609" t="str">
        <f>IF(Table1[[#This Row],[Ledger 9]]="","",IF(Table1[[#This Row],[Effect 9]]="Dr.",-Table1[[#This Row],[Amount 9]],Table1[[#This Row],[Amount 9]]))</f>
        <v/>
      </c>
      <c r="DR609" t="str">
        <f>IF(Table1[[#This Row],[Ledger 10]]="","","No")</f>
        <v/>
      </c>
      <c r="DS609" t="str">
        <f>IF(Table1[[#This Row],[Ledger 10]]="","",IF(Table1[[#This Row],[Effect 10]]="Dr.","Yes","No"))</f>
        <v/>
      </c>
      <c r="DT609" t="str">
        <f>IF(Table1[[#This Row],[Ledger 10]]="","",Table1[[#This Row],[Ledger 10]])</f>
        <v/>
      </c>
      <c r="DU609" t="str">
        <f>IF(Table1[[#This Row],[Ledger 10]]="","",IF(Table1[[#This Row],[Effect 10]]="Dr.",-Table1[[#This Row],[Amount 10]],Table1[[#This Row],[Amount 10]]))</f>
        <v/>
      </c>
      <c r="DX609" t="str">
        <f>IF(Table1[[#This Row],[Ledger 11]]="","","No")</f>
        <v/>
      </c>
      <c r="DY609" t="str">
        <f>IF(Table1[[#This Row],[Ledger 11]]="","",IF(Table1[[#This Row],[Effect 11]]="Dr.","Yes","No"))</f>
        <v/>
      </c>
      <c r="DZ609" t="str">
        <f>IF(Table1[[#This Row],[Ledger 11]]="","",Table1[[#This Row],[Ledger 11]])</f>
        <v/>
      </c>
      <c r="EA609" t="str">
        <f>IF(Table1[[#This Row],[Ledger 11]]="","",IF(Table1[[#This Row],[Effect 11]]="Dr.",-Table1[[#This Row],[Amount 11]],Table1[[#This Row],[Amount 11]]))</f>
        <v/>
      </c>
      <c r="ED609" t="str">
        <f>IF(Table1[[#This Row],[Ledger 12]]="","","No")</f>
        <v/>
      </c>
      <c r="EE609" t="str">
        <f>IF(Table1[[#This Row],[Ledger 12]]="","",IF(Table1[[#This Row],[Effect 12]]="Dr.","Yes","No"))</f>
        <v/>
      </c>
      <c r="EF609" t="str">
        <f>IF(Table1[[#This Row],[Ledger 12]]="","",Table1[[#This Row],[Ledger 12]])</f>
        <v/>
      </c>
      <c r="EG609" t="str">
        <f>IF(Table1[[#This Row],[Ledger 12]]="","",IF(Table1[[#This Row],[Effect 12]]="Dr.",-Table1[[#This Row],[Amount 12]],Table1[[#This Row],[Amount 12]]))</f>
        <v/>
      </c>
      <c r="EJ609" t="str">
        <f>IF(Table1[[#This Row],[Ledger 13]]="","","No")</f>
        <v/>
      </c>
      <c r="EK609" t="str">
        <f>IF(Table1[[#This Row],[Ledger 13]]="","",IF(Table1[[#This Row],[Effect 13]]="Dr.","Yes","No"))</f>
        <v/>
      </c>
      <c r="EL609" t="str">
        <f>IF(Table1[[#This Row],[Ledger 13]]="","",Table1[[#This Row],[Ledger 13]])</f>
        <v/>
      </c>
      <c r="EM609" t="str">
        <f>IF(Table1[[#This Row],[Ledger 13]]="","",IF(Table1[[#This Row],[Effect 13]]="Dr.",-Table1[[#This Row],[Amount 13]],Table1[[#This Row],[Amount 13]]))</f>
        <v/>
      </c>
      <c r="EP609" t="str">
        <f>IF(Table1[[#This Row],[Ledger 14]]="","","No")</f>
        <v/>
      </c>
      <c r="EQ609" t="str">
        <f>IF(Table1[[#This Row],[Ledger 14]]="","",IF(Table1[[#This Row],[Effect 14]]="Dr.","Yes","No"))</f>
        <v/>
      </c>
      <c r="ER609" t="str">
        <f>IF(Table1[[#This Row],[Ledger 14]]="","",Table1[[#This Row],[Ledger 14]])</f>
        <v/>
      </c>
      <c r="ES609" t="str">
        <f>IF(Table1[[#This Row],[Ledger 14]]="","",IF(Table1[[#This Row],[Effect 14]]="Dr.",-Table1[[#This Row],[Amount 14]],Table1[[#This Row],[Amount 14]]))</f>
        <v/>
      </c>
      <c r="EV609" t="str">
        <f>IF(Table1[[#This Row],[Ledger 15]]="","","No")</f>
        <v/>
      </c>
      <c r="EW609" t="str">
        <f>IF(Table1[[#This Row],[Ledger 15]]="","",IF(Table1[[#This Row],[Effect 15]]="Dr.","Yes","No"))</f>
        <v/>
      </c>
      <c r="EX609" t="str">
        <f>IF(Table1[[#This Row],[Ledger 15]]="","",Table1[[#This Row],[Ledger 15]])</f>
        <v/>
      </c>
      <c r="EY609" t="str">
        <f>IF(Table1[[#This Row],[Ledger 15]]="","",IF(Table1[[#This Row],[Effect 15]]="Dr.",-Table1[[#This Row],[Amount 15]],Table1[[#This Row],[Amount 15]]))</f>
        <v/>
      </c>
      <c r="FD6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09">
        <f>IF(Table1[[#This Row],[Date]]="",0,IF(AND(Table1[[#This Row],[Date]]&gt;=$FE$2,Table1[[#This Row],[Date]]&lt;=$FE$3),0,1))</f>
        <v>0</v>
      </c>
      <c r="FF609">
        <f>IF(Table1[[#This Row],[Date]]="",0,IF(TYPE(VLOOKUP(Table1[[#This Row],[Voucher Type]],Table1[[#All],[Voucher Type Master]],1,FALSE))=16,1,0))</f>
        <v>0</v>
      </c>
      <c r="FG609">
        <f>IF(TYPE(IF(Table1[[#This Row],[Date]]="",0,IF(VLOOKUP(Table1[[#This Row],[Voucher Type]],$FY$5:$FZ$13,2,0)=Table1[[#This Row],[Effect 1]],0,1)))=16,1,0)</f>
        <v>0</v>
      </c>
      <c r="FH6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09">
        <f>IF(LEN(Table1[[#This Row],[Ledger 1]])&gt;0,IF(TYPE(VLOOKUP(Table1[[#This Row],[Ledger 1]],GZ:GZ,1,0))=16,1,0),0)</f>
        <v>0</v>
      </c>
      <c r="FJ609">
        <f>IF(LEN(Table1[[#This Row],[Ledger 2]])&gt;0,IF(TYPE(VLOOKUP(Table1[[#This Row],[Ledger 2]],GZ:GZ,1,0))=16,1,0),0)</f>
        <v>0</v>
      </c>
      <c r="FK609">
        <f>IF(LEN(Table1[[#This Row],[Ledger 3]])&gt;0,IF(TYPE(VLOOKUP(Table1[[#This Row],[Ledger 3]],GZ:GZ,1,0))=16,1,0),0)</f>
        <v>0</v>
      </c>
      <c r="FL609">
        <f>IF(LEN(Table1[[#This Row],[Ledger 4]])&gt;0,IF(TYPE(VLOOKUP(Table1[[#This Row],[Ledger 4]],GZ:GZ,1,0))=16,1,0),0)</f>
        <v>0</v>
      </c>
      <c r="FM609">
        <f>IF(LEN(Table1[[#This Row],[Ledger 5]])&gt;0,IF(TYPE(VLOOKUP(Table1[[#This Row],[Ledger 5]],GZ:GZ,1,0))=16,1,0),0)</f>
        <v>0</v>
      </c>
      <c r="FN609">
        <f>IF(LEN(Table1[[#This Row],[Ledger 6]])&gt;0,IF(TYPE(VLOOKUP(Table1[[#This Row],[Ledger 6]],$GZ:$GZ,1,0))=16,1,0),0)</f>
        <v>0</v>
      </c>
      <c r="FO609">
        <f>IF(LEN(Table1[[#This Row],[Ledger 7]])&gt;0,IF(TYPE(VLOOKUP(Table1[[#This Row],[Ledger 7]],$GZ:$GZ,1,0))=16,1,0),0)</f>
        <v>0</v>
      </c>
      <c r="FP609">
        <f>IF(LEN(Table1[[#This Row],[Ledger 8]])&gt;0,IF(TYPE(VLOOKUP(Table1[[#This Row],[Ledger 8]],$GZ:$GZ,1,0))=16,1,0),0)</f>
        <v>0</v>
      </c>
      <c r="FQ609">
        <f>IF(LEN(Table1[[#This Row],[Ledger 9]])&gt;0,IF(TYPE(VLOOKUP(Table1[[#This Row],[Ledger 9]],$GZ:$GZ,1,0))=16,1,0),0)</f>
        <v>0</v>
      </c>
      <c r="FR609">
        <f>IF(LEN(Table1[[#This Row],[Ledger 10]])&gt;0,IF(TYPE(VLOOKUP(Table1[[#This Row],[Ledger 10]],$GZ:$GZ,1,0))=16,1,0),0)</f>
        <v>0</v>
      </c>
      <c r="FS609">
        <f>IF(LEN(Table1[[#This Row],[Ledger 11]])&gt;0,IF(TYPE(VLOOKUP(Table1[[#This Row],[Ledger 11]],$GZ:$GZ,1,0))=16,1,0),0)</f>
        <v>0</v>
      </c>
      <c r="FT609">
        <f>IF(LEN(Table1[[#This Row],[Ledger 12]])&gt;0,IF(TYPE(VLOOKUP(Table1[[#This Row],[Ledger 12]],$GZ:$GZ,1,0))=16,1,0),0)</f>
        <v>0</v>
      </c>
      <c r="FU609">
        <f>IF(LEN(Table1[[#This Row],[Ledger 13]])&gt;0,IF(TYPE(VLOOKUP(Table1[[#This Row],[Ledger 13]],$GZ:$GZ,1,0))=16,1,0),0)</f>
        <v>0</v>
      </c>
      <c r="FV609">
        <f>IF(LEN(Table1[[#This Row],[Ledger 14]])&gt;0,IF(TYPE(VLOOKUP(Table1[[#This Row],[Ledger 14]],$GZ:$GZ,1,0))=16,1,0),0)</f>
        <v>0</v>
      </c>
      <c r="FW609">
        <f>IF(LEN(Table1[[#This Row],[Ledger 15]])&gt;0,IF(TYPE(VLOOKUP(Table1[[#This Row],[Ledger 15]],$GZ:$GZ,1,0))=16,1,0),0)</f>
        <v>0</v>
      </c>
    </row>
    <row r="610" spans="4:179" ht="33" customHeight="1" x14ac:dyDescent="0.45">
      <c r="D610" s="8">
        <f t="shared" si="18"/>
        <v>605</v>
      </c>
      <c r="E610" s="32"/>
      <c r="F610" s="34"/>
      <c r="G610" s="34"/>
      <c r="H610" s="34"/>
      <c r="I610" s="34"/>
      <c r="J610" s="38"/>
      <c r="K610" s="33"/>
      <c r="L610" s="36"/>
      <c r="M610" s="35"/>
      <c r="N610" s="34"/>
      <c r="O610" s="41"/>
      <c r="P610" s="35"/>
      <c r="Q610" s="34"/>
      <c r="R610" s="37"/>
      <c r="S610" s="35"/>
      <c r="T610" s="34"/>
      <c r="U610" s="37"/>
      <c r="V610" s="35"/>
      <c r="W610" s="34"/>
      <c r="X610" s="37"/>
      <c r="Y610" s="35"/>
      <c r="Z610" s="34"/>
      <c r="AA610" s="37"/>
      <c r="AB610" s="35"/>
      <c r="AC610" s="34"/>
      <c r="AD610" s="37"/>
      <c r="AE610" s="35"/>
      <c r="AF610" s="34"/>
      <c r="AG610" s="37"/>
      <c r="AH610" s="35"/>
      <c r="AI610" s="34"/>
      <c r="AJ610" s="37"/>
      <c r="AK610" s="35"/>
      <c r="AL610" s="34"/>
      <c r="AM610" s="37"/>
      <c r="AN610" s="35"/>
      <c r="AO610" s="34"/>
      <c r="AP610" s="37"/>
      <c r="AQ610" s="35"/>
      <c r="AR610" s="34"/>
      <c r="AS610" s="37"/>
      <c r="AT610" s="35"/>
      <c r="AU610" s="34"/>
      <c r="AV610" s="37"/>
      <c r="AW610" s="35"/>
      <c r="AX610" s="34"/>
      <c r="AY610" s="37"/>
      <c r="AZ610" s="35"/>
      <c r="BA610" s="34"/>
      <c r="BB610" s="37"/>
      <c r="BC6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0" s="7"/>
      <c r="BF610" t="str">
        <f>IF(Table1[[#This Row],[Date]]="","","&amp;lt;VOUCHER REMOTEID="&amp;""""&amp;$A$11&amp;$A$13&amp;ROW()&amp;""""&amp;" VCHTYPE="""&amp;F610&amp;""" ACTION="""&amp;"Create"&amp;"""&amp;gt;")</f>
        <v/>
      </c>
      <c r="BG610" t="str">
        <f>IF(Table1[[#This Row],[Date]]="","",TEXT(Table1[[#This Row],[Date]],"yyyymmdd"))</f>
        <v/>
      </c>
      <c r="BH610" t="str">
        <f>Table1[[#This Row],[Date2]]</f>
        <v/>
      </c>
      <c r="BI610" t="str">
        <f>IF(Table1[[#This Row],[Date]]="","",Table1[[#This Row],[Voucher Type]])</f>
        <v/>
      </c>
      <c r="BJ610" t="str">
        <f>IF(Table1[[#This Row],[Ref No / Invoice No]]="","",Table1[[#This Row],[Ref No / Invoice No]])</f>
        <v/>
      </c>
      <c r="BK610" t="str">
        <f>IF(Table1[[#This Row],[Voucher No]]="","",Table1[[#This Row],[Voucher No]])</f>
        <v/>
      </c>
      <c r="BL610" t="str">
        <f>IF(Table1[[#This Row],[Date]]="","",Table1[[#This Row],[Narration]])</f>
        <v/>
      </c>
      <c r="BM610" t="str">
        <f>IF(Table1[[#This Row],[Date]]="","",$A$11&amp;$A$13&amp;ROW())</f>
        <v/>
      </c>
      <c r="BN610" t="str">
        <f>IF(Table1[[#This Row],[Date]]="","",$A$13)</f>
        <v/>
      </c>
      <c r="BP610" t="str">
        <f>IF(Table1[[#This Row],[Ledger 1]]="","","No")</f>
        <v/>
      </c>
      <c r="BQ610" t="str">
        <f>IF(Table1[[#This Row],[Date]]="","",IF(Table1[[#This Row],[Effect 1]]="Dr.","Yes","No"))</f>
        <v/>
      </c>
      <c r="BR610" t="str">
        <f>IF(Table1[[#This Row],[Date]]="","",Table1[[#This Row],[Ledger 1]])</f>
        <v/>
      </c>
      <c r="BS610" t="str">
        <f>IF(Table1[[#This Row],[Date]]="","",IF(Table1[[#This Row],[Effect 1]]="Dr.",-Table1[[#This Row],[Amount 1]],Table1[[#This Row],[Amount 1]]))</f>
        <v/>
      </c>
      <c r="BV610" t="str">
        <f>IF(Table1[[#This Row],[Ledger 2]]="","","No")</f>
        <v/>
      </c>
      <c r="BW610" t="str">
        <f>IF(Table1[[#This Row],[Date]]="","",IF(Table1[[#This Row],[Effect 2]]="Dr.","Yes","No"))</f>
        <v/>
      </c>
      <c r="BX610" t="str">
        <f>IF(Table1[[#This Row],[Date]]="","",Table1[[#This Row],[Ledger 2]])</f>
        <v/>
      </c>
      <c r="BY610" t="str">
        <f>IF(Table1[[#This Row],[Date]]="","",IF(Table1[[#This Row],[Effect 2]]="Dr.",-Table1[[#This Row],[Amount 2]],Table1[[#This Row],[Amount 2]]))</f>
        <v/>
      </c>
      <c r="CB610" t="str">
        <f>IF(Table1[[#This Row],[Ledger 3]]="","","No")</f>
        <v/>
      </c>
      <c r="CC610" t="str">
        <f>IF(Table1[[#This Row],[Ledger 3]]="","",IF(Table1[[#This Row],[Effect 3]]="Dr.","Yes","No"))</f>
        <v/>
      </c>
      <c r="CD610" t="str">
        <f>IF(Table1[[#This Row],[Ledger 3]]="","",Table1[[#This Row],[Ledger 3]])</f>
        <v/>
      </c>
      <c r="CE610" t="str">
        <f>IF(Table1[[#This Row],[Ledger 3]]="","",IF(Table1[[#This Row],[Effect 3]]="Dr.",-Table1[[#This Row],[Amount 3]],Table1[[#This Row],[Amount 3]]))</f>
        <v/>
      </c>
      <c r="CH610" t="str">
        <f>IF(Table1[[#This Row],[Ledger 4]]="","","No")</f>
        <v/>
      </c>
      <c r="CI610" t="str">
        <f>IF(Table1[[#This Row],[Ledger 4]]="","",IF(Table1[[#This Row],[Effect 4]]="Dr.","Yes","No"))</f>
        <v/>
      </c>
      <c r="CJ610" t="str">
        <f>IF(Table1[[#This Row],[Ledger 4]]="","",Table1[[#This Row],[Ledger 4]])</f>
        <v/>
      </c>
      <c r="CK610" t="str">
        <f>IF(Table1[[#This Row],[Ledger 4]]="","",IF(Table1[[#This Row],[Effect 4]]="Dr.",-Table1[[#This Row],[Amount 4]],Table1[[#This Row],[Amount 4]]))</f>
        <v/>
      </c>
      <c r="CN610" t="str">
        <f>IF(Table1[[#This Row],[Ledger 5]]="","","No")</f>
        <v/>
      </c>
      <c r="CO610" t="str">
        <f>IF(Table1[[#This Row],[Ledger 5]]="","",IF(Table1[[#This Row],[Effect 5]]="Dr.","Yes","No"))</f>
        <v/>
      </c>
      <c r="CP610" t="str">
        <f>IF(Table1[[#This Row],[Ledger 5]]="","",Table1[[#This Row],[Ledger 5]])</f>
        <v/>
      </c>
      <c r="CQ610" t="str">
        <f>IF(Table1[[#This Row],[Ledger 5]]="","",IF(Table1[[#This Row],[Effect 5]]="Dr.",-Table1[[#This Row],[Amount 5]],Table1[[#This Row],[Amount 5]]))</f>
        <v/>
      </c>
      <c r="CT610" t="str">
        <f>IF(Table1[[#This Row],[Ledger 6]]="","","No")</f>
        <v/>
      </c>
      <c r="CU610" t="str">
        <f>IF(Table1[[#This Row],[Ledger 6]]="","",IF(Table1[[#This Row],[Effect 6]]="Dr.","Yes","No"))</f>
        <v/>
      </c>
      <c r="CV610" t="str">
        <f>IF(Table1[[#This Row],[Ledger 6]]="","",Table1[[#This Row],[Ledger 6]])</f>
        <v/>
      </c>
      <c r="CW610" t="str">
        <f>IF(Table1[[#This Row],[Ledger 6]]="","",IF(Table1[[#This Row],[Effect 6]]="Dr.",-Table1[[#This Row],[Amount 6]],Table1[[#This Row],[Amount 6]]))</f>
        <v/>
      </c>
      <c r="CZ610" t="str">
        <f>IF(Table1[[#This Row],[Ledger 7]]="","","No")</f>
        <v/>
      </c>
      <c r="DA610" t="str">
        <f>IF(Table1[[#This Row],[Ledger 7]]="","",IF(Table1[[#This Row],[Effect 7]]="Dr.","Yes","No"))</f>
        <v/>
      </c>
      <c r="DB610" t="str">
        <f>IF(Table1[[#This Row],[Ledger 7]]="","",Table1[[#This Row],[Ledger 7]])</f>
        <v/>
      </c>
      <c r="DC610" t="str">
        <f>IF(Table1[[#This Row],[Ledger 7]]="","",IF(Table1[[#This Row],[Effect 7]]="Dr.",-Table1[[#This Row],[Amount 7]],Table1[[#This Row],[Amount 7]]))</f>
        <v/>
      </c>
      <c r="DF610" t="str">
        <f>IF(Table1[[#This Row],[Ledger 8]]="","","No")</f>
        <v/>
      </c>
      <c r="DG610" t="str">
        <f>IF(Table1[[#This Row],[Ledger 8]]="","",IF(Table1[[#This Row],[Effect 8]]="Dr.","Yes","No"))</f>
        <v/>
      </c>
      <c r="DH610" t="str">
        <f>IF(Table1[[#This Row],[Ledger 8]]="","",Table1[[#This Row],[Ledger 8]])</f>
        <v/>
      </c>
      <c r="DI610" t="str">
        <f>IF(Table1[[#This Row],[Ledger 8]]="","",IF(Table1[[#This Row],[Effect 8]]="Dr.",-Table1[[#This Row],[Amount 8]],Table1[[#This Row],[Amount 8]]))</f>
        <v/>
      </c>
      <c r="DL610" t="str">
        <f>IF(Table1[[#This Row],[Ledger 9]]="","","No")</f>
        <v/>
      </c>
      <c r="DM610" t="str">
        <f>IF(Table1[[#This Row],[Ledger 9]]="","",IF(Table1[[#This Row],[Effect 9]]="Dr.","Yes","No"))</f>
        <v/>
      </c>
      <c r="DN610" t="str">
        <f>IF(Table1[[#This Row],[Ledger 9]]="","",Table1[[#This Row],[Ledger 9]])</f>
        <v/>
      </c>
      <c r="DO610" t="str">
        <f>IF(Table1[[#This Row],[Ledger 9]]="","",IF(Table1[[#This Row],[Effect 9]]="Dr.",-Table1[[#This Row],[Amount 9]],Table1[[#This Row],[Amount 9]]))</f>
        <v/>
      </c>
      <c r="DR610" t="str">
        <f>IF(Table1[[#This Row],[Ledger 10]]="","","No")</f>
        <v/>
      </c>
      <c r="DS610" t="str">
        <f>IF(Table1[[#This Row],[Ledger 10]]="","",IF(Table1[[#This Row],[Effect 10]]="Dr.","Yes","No"))</f>
        <v/>
      </c>
      <c r="DT610" t="str">
        <f>IF(Table1[[#This Row],[Ledger 10]]="","",Table1[[#This Row],[Ledger 10]])</f>
        <v/>
      </c>
      <c r="DU610" t="str">
        <f>IF(Table1[[#This Row],[Ledger 10]]="","",IF(Table1[[#This Row],[Effect 10]]="Dr.",-Table1[[#This Row],[Amount 10]],Table1[[#This Row],[Amount 10]]))</f>
        <v/>
      </c>
      <c r="DX610" t="str">
        <f>IF(Table1[[#This Row],[Ledger 11]]="","","No")</f>
        <v/>
      </c>
      <c r="DY610" t="str">
        <f>IF(Table1[[#This Row],[Ledger 11]]="","",IF(Table1[[#This Row],[Effect 11]]="Dr.","Yes","No"))</f>
        <v/>
      </c>
      <c r="DZ610" t="str">
        <f>IF(Table1[[#This Row],[Ledger 11]]="","",Table1[[#This Row],[Ledger 11]])</f>
        <v/>
      </c>
      <c r="EA610" t="str">
        <f>IF(Table1[[#This Row],[Ledger 11]]="","",IF(Table1[[#This Row],[Effect 11]]="Dr.",-Table1[[#This Row],[Amount 11]],Table1[[#This Row],[Amount 11]]))</f>
        <v/>
      </c>
      <c r="ED610" t="str">
        <f>IF(Table1[[#This Row],[Ledger 12]]="","","No")</f>
        <v/>
      </c>
      <c r="EE610" t="str">
        <f>IF(Table1[[#This Row],[Ledger 12]]="","",IF(Table1[[#This Row],[Effect 12]]="Dr.","Yes","No"))</f>
        <v/>
      </c>
      <c r="EF610" t="str">
        <f>IF(Table1[[#This Row],[Ledger 12]]="","",Table1[[#This Row],[Ledger 12]])</f>
        <v/>
      </c>
      <c r="EG610" t="str">
        <f>IF(Table1[[#This Row],[Ledger 12]]="","",IF(Table1[[#This Row],[Effect 12]]="Dr.",-Table1[[#This Row],[Amount 12]],Table1[[#This Row],[Amount 12]]))</f>
        <v/>
      </c>
      <c r="EJ610" t="str">
        <f>IF(Table1[[#This Row],[Ledger 13]]="","","No")</f>
        <v/>
      </c>
      <c r="EK610" t="str">
        <f>IF(Table1[[#This Row],[Ledger 13]]="","",IF(Table1[[#This Row],[Effect 13]]="Dr.","Yes","No"))</f>
        <v/>
      </c>
      <c r="EL610" t="str">
        <f>IF(Table1[[#This Row],[Ledger 13]]="","",Table1[[#This Row],[Ledger 13]])</f>
        <v/>
      </c>
      <c r="EM610" t="str">
        <f>IF(Table1[[#This Row],[Ledger 13]]="","",IF(Table1[[#This Row],[Effect 13]]="Dr.",-Table1[[#This Row],[Amount 13]],Table1[[#This Row],[Amount 13]]))</f>
        <v/>
      </c>
      <c r="EP610" t="str">
        <f>IF(Table1[[#This Row],[Ledger 14]]="","","No")</f>
        <v/>
      </c>
      <c r="EQ610" t="str">
        <f>IF(Table1[[#This Row],[Ledger 14]]="","",IF(Table1[[#This Row],[Effect 14]]="Dr.","Yes","No"))</f>
        <v/>
      </c>
      <c r="ER610" t="str">
        <f>IF(Table1[[#This Row],[Ledger 14]]="","",Table1[[#This Row],[Ledger 14]])</f>
        <v/>
      </c>
      <c r="ES610" t="str">
        <f>IF(Table1[[#This Row],[Ledger 14]]="","",IF(Table1[[#This Row],[Effect 14]]="Dr.",-Table1[[#This Row],[Amount 14]],Table1[[#This Row],[Amount 14]]))</f>
        <v/>
      </c>
      <c r="EV610" t="str">
        <f>IF(Table1[[#This Row],[Ledger 15]]="","","No")</f>
        <v/>
      </c>
      <c r="EW610" t="str">
        <f>IF(Table1[[#This Row],[Ledger 15]]="","",IF(Table1[[#This Row],[Effect 15]]="Dr.","Yes","No"))</f>
        <v/>
      </c>
      <c r="EX610" t="str">
        <f>IF(Table1[[#This Row],[Ledger 15]]="","",Table1[[#This Row],[Ledger 15]])</f>
        <v/>
      </c>
      <c r="EY610" t="str">
        <f>IF(Table1[[#This Row],[Ledger 15]]="","",IF(Table1[[#This Row],[Effect 15]]="Dr.",-Table1[[#This Row],[Amount 15]],Table1[[#This Row],[Amount 15]]))</f>
        <v/>
      </c>
      <c r="FD6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0">
        <f>IF(Table1[[#This Row],[Date]]="",0,IF(AND(Table1[[#This Row],[Date]]&gt;=$FE$2,Table1[[#This Row],[Date]]&lt;=$FE$3),0,1))</f>
        <v>0</v>
      </c>
      <c r="FF610">
        <f>IF(Table1[[#This Row],[Date]]="",0,IF(TYPE(VLOOKUP(Table1[[#This Row],[Voucher Type]],Table1[[#All],[Voucher Type Master]],1,FALSE))=16,1,0))</f>
        <v>0</v>
      </c>
      <c r="FG610">
        <f>IF(TYPE(IF(Table1[[#This Row],[Date]]="",0,IF(VLOOKUP(Table1[[#This Row],[Voucher Type]],$FY$5:$FZ$13,2,0)=Table1[[#This Row],[Effect 1]],0,1)))=16,1,0)</f>
        <v>0</v>
      </c>
      <c r="FH6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0">
        <f>IF(LEN(Table1[[#This Row],[Ledger 1]])&gt;0,IF(TYPE(VLOOKUP(Table1[[#This Row],[Ledger 1]],GZ:GZ,1,0))=16,1,0),0)</f>
        <v>0</v>
      </c>
      <c r="FJ610">
        <f>IF(LEN(Table1[[#This Row],[Ledger 2]])&gt;0,IF(TYPE(VLOOKUP(Table1[[#This Row],[Ledger 2]],GZ:GZ,1,0))=16,1,0),0)</f>
        <v>0</v>
      </c>
      <c r="FK610">
        <f>IF(LEN(Table1[[#This Row],[Ledger 3]])&gt;0,IF(TYPE(VLOOKUP(Table1[[#This Row],[Ledger 3]],GZ:GZ,1,0))=16,1,0),0)</f>
        <v>0</v>
      </c>
      <c r="FL610">
        <f>IF(LEN(Table1[[#This Row],[Ledger 4]])&gt;0,IF(TYPE(VLOOKUP(Table1[[#This Row],[Ledger 4]],GZ:GZ,1,0))=16,1,0),0)</f>
        <v>0</v>
      </c>
      <c r="FM610">
        <f>IF(LEN(Table1[[#This Row],[Ledger 5]])&gt;0,IF(TYPE(VLOOKUP(Table1[[#This Row],[Ledger 5]],GZ:GZ,1,0))=16,1,0),0)</f>
        <v>0</v>
      </c>
      <c r="FN610">
        <f>IF(LEN(Table1[[#This Row],[Ledger 6]])&gt;0,IF(TYPE(VLOOKUP(Table1[[#This Row],[Ledger 6]],$GZ:$GZ,1,0))=16,1,0),0)</f>
        <v>0</v>
      </c>
      <c r="FO610">
        <f>IF(LEN(Table1[[#This Row],[Ledger 7]])&gt;0,IF(TYPE(VLOOKUP(Table1[[#This Row],[Ledger 7]],$GZ:$GZ,1,0))=16,1,0),0)</f>
        <v>0</v>
      </c>
      <c r="FP610">
        <f>IF(LEN(Table1[[#This Row],[Ledger 8]])&gt;0,IF(TYPE(VLOOKUP(Table1[[#This Row],[Ledger 8]],$GZ:$GZ,1,0))=16,1,0),0)</f>
        <v>0</v>
      </c>
      <c r="FQ610">
        <f>IF(LEN(Table1[[#This Row],[Ledger 9]])&gt;0,IF(TYPE(VLOOKUP(Table1[[#This Row],[Ledger 9]],$GZ:$GZ,1,0))=16,1,0),0)</f>
        <v>0</v>
      </c>
      <c r="FR610">
        <f>IF(LEN(Table1[[#This Row],[Ledger 10]])&gt;0,IF(TYPE(VLOOKUP(Table1[[#This Row],[Ledger 10]],$GZ:$GZ,1,0))=16,1,0),0)</f>
        <v>0</v>
      </c>
      <c r="FS610">
        <f>IF(LEN(Table1[[#This Row],[Ledger 11]])&gt;0,IF(TYPE(VLOOKUP(Table1[[#This Row],[Ledger 11]],$GZ:$GZ,1,0))=16,1,0),0)</f>
        <v>0</v>
      </c>
      <c r="FT610">
        <f>IF(LEN(Table1[[#This Row],[Ledger 12]])&gt;0,IF(TYPE(VLOOKUP(Table1[[#This Row],[Ledger 12]],$GZ:$GZ,1,0))=16,1,0),0)</f>
        <v>0</v>
      </c>
      <c r="FU610">
        <f>IF(LEN(Table1[[#This Row],[Ledger 13]])&gt;0,IF(TYPE(VLOOKUP(Table1[[#This Row],[Ledger 13]],$GZ:$GZ,1,0))=16,1,0),0)</f>
        <v>0</v>
      </c>
      <c r="FV610">
        <f>IF(LEN(Table1[[#This Row],[Ledger 14]])&gt;0,IF(TYPE(VLOOKUP(Table1[[#This Row],[Ledger 14]],$GZ:$GZ,1,0))=16,1,0),0)</f>
        <v>0</v>
      </c>
      <c r="FW610">
        <f>IF(LEN(Table1[[#This Row],[Ledger 15]])&gt;0,IF(TYPE(VLOOKUP(Table1[[#This Row],[Ledger 15]],$GZ:$GZ,1,0))=16,1,0),0)</f>
        <v>0</v>
      </c>
    </row>
    <row r="611" spans="4:179" ht="33" customHeight="1" x14ac:dyDescent="0.45">
      <c r="D611" s="8">
        <f t="shared" si="18"/>
        <v>606</v>
      </c>
      <c r="E611" s="32"/>
      <c r="F611" s="34"/>
      <c r="G611" s="34"/>
      <c r="H611" s="34"/>
      <c r="I611" s="34"/>
      <c r="J611" s="38"/>
      <c r="K611" s="33"/>
      <c r="L611" s="36"/>
      <c r="M611" s="35"/>
      <c r="N611" s="34"/>
      <c r="O611" s="41"/>
      <c r="P611" s="35"/>
      <c r="Q611" s="34"/>
      <c r="R611" s="37"/>
      <c r="S611" s="35"/>
      <c r="T611" s="34"/>
      <c r="U611" s="37"/>
      <c r="V611" s="35"/>
      <c r="W611" s="34"/>
      <c r="X611" s="37"/>
      <c r="Y611" s="35"/>
      <c r="Z611" s="34"/>
      <c r="AA611" s="37"/>
      <c r="AB611" s="35"/>
      <c r="AC611" s="34"/>
      <c r="AD611" s="37"/>
      <c r="AE611" s="35"/>
      <c r="AF611" s="34"/>
      <c r="AG611" s="37"/>
      <c r="AH611" s="35"/>
      <c r="AI611" s="34"/>
      <c r="AJ611" s="37"/>
      <c r="AK611" s="35"/>
      <c r="AL611" s="34"/>
      <c r="AM611" s="37"/>
      <c r="AN611" s="35"/>
      <c r="AO611" s="34"/>
      <c r="AP611" s="37"/>
      <c r="AQ611" s="35"/>
      <c r="AR611" s="34"/>
      <c r="AS611" s="37"/>
      <c r="AT611" s="35"/>
      <c r="AU611" s="34"/>
      <c r="AV611" s="37"/>
      <c r="AW611" s="35"/>
      <c r="AX611" s="34"/>
      <c r="AY611" s="37"/>
      <c r="AZ611" s="35"/>
      <c r="BA611" s="34"/>
      <c r="BB611" s="37"/>
      <c r="BC6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1" s="7"/>
      <c r="BF611" t="str">
        <f>IF(Table1[[#This Row],[Date]]="","","&amp;lt;VOUCHER REMOTEID="&amp;""""&amp;$A$11&amp;$A$13&amp;ROW()&amp;""""&amp;" VCHTYPE="""&amp;F611&amp;""" ACTION="""&amp;"Create"&amp;"""&amp;gt;")</f>
        <v/>
      </c>
      <c r="BG611" t="str">
        <f>IF(Table1[[#This Row],[Date]]="","",TEXT(Table1[[#This Row],[Date]],"yyyymmdd"))</f>
        <v/>
      </c>
      <c r="BH611" t="str">
        <f>Table1[[#This Row],[Date2]]</f>
        <v/>
      </c>
      <c r="BI611" t="str">
        <f>IF(Table1[[#This Row],[Date]]="","",Table1[[#This Row],[Voucher Type]])</f>
        <v/>
      </c>
      <c r="BJ611" t="str">
        <f>IF(Table1[[#This Row],[Ref No / Invoice No]]="","",Table1[[#This Row],[Ref No / Invoice No]])</f>
        <v/>
      </c>
      <c r="BK611" t="str">
        <f>IF(Table1[[#This Row],[Voucher No]]="","",Table1[[#This Row],[Voucher No]])</f>
        <v/>
      </c>
      <c r="BL611" t="str">
        <f>IF(Table1[[#This Row],[Date]]="","",Table1[[#This Row],[Narration]])</f>
        <v/>
      </c>
      <c r="BM611" t="str">
        <f>IF(Table1[[#This Row],[Date]]="","",$A$11&amp;$A$13&amp;ROW())</f>
        <v/>
      </c>
      <c r="BN611" t="str">
        <f>IF(Table1[[#This Row],[Date]]="","",$A$13)</f>
        <v/>
      </c>
      <c r="BP611" t="str">
        <f>IF(Table1[[#This Row],[Ledger 1]]="","","No")</f>
        <v/>
      </c>
      <c r="BQ611" t="str">
        <f>IF(Table1[[#This Row],[Date]]="","",IF(Table1[[#This Row],[Effect 1]]="Dr.","Yes","No"))</f>
        <v/>
      </c>
      <c r="BR611" t="str">
        <f>IF(Table1[[#This Row],[Date]]="","",Table1[[#This Row],[Ledger 1]])</f>
        <v/>
      </c>
      <c r="BS611" t="str">
        <f>IF(Table1[[#This Row],[Date]]="","",IF(Table1[[#This Row],[Effect 1]]="Dr.",-Table1[[#This Row],[Amount 1]],Table1[[#This Row],[Amount 1]]))</f>
        <v/>
      </c>
      <c r="BV611" t="str">
        <f>IF(Table1[[#This Row],[Ledger 2]]="","","No")</f>
        <v/>
      </c>
      <c r="BW611" t="str">
        <f>IF(Table1[[#This Row],[Date]]="","",IF(Table1[[#This Row],[Effect 2]]="Dr.","Yes","No"))</f>
        <v/>
      </c>
      <c r="BX611" t="str">
        <f>IF(Table1[[#This Row],[Date]]="","",Table1[[#This Row],[Ledger 2]])</f>
        <v/>
      </c>
      <c r="BY611" t="str">
        <f>IF(Table1[[#This Row],[Date]]="","",IF(Table1[[#This Row],[Effect 2]]="Dr.",-Table1[[#This Row],[Amount 2]],Table1[[#This Row],[Amount 2]]))</f>
        <v/>
      </c>
      <c r="CB611" t="str">
        <f>IF(Table1[[#This Row],[Ledger 3]]="","","No")</f>
        <v/>
      </c>
      <c r="CC611" t="str">
        <f>IF(Table1[[#This Row],[Ledger 3]]="","",IF(Table1[[#This Row],[Effect 3]]="Dr.","Yes","No"))</f>
        <v/>
      </c>
      <c r="CD611" t="str">
        <f>IF(Table1[[#This Row],[Ledger 3]]="","",Table1[[#This Row],[Ledger 3]])</f>
        <v/>
      </c>
      <c r="CE611" t="str">
        <f>IF(Table1[[#This Row],[Ledger 3]]="","",IF(Table1[[#This Row],[Effect 3]]="Dr.",-Table1[[#This Row],[Amount 3]],Table1[[#This Row],[Amount 3]]))</f>
        <v/>
      </c>
      <c r="CH611" t="str">
        <f>IF(Table1[[#This Row],[Ledger 4]]="","","No")</f>
        <v/>
      </c>
      <c r="CI611" t="str">
        <f>IF(Table1[[#This Row],[Ledger 4]]="","",IF(Table1[[#This Row],[Effect 4]]="Dr.","Yes","No"))</f>
        <v/>
      </c>
      <c r="CJ611" t="str">
        <f>IF(Table1[[#This Row],[Ledger 4]]="","",Table1[[#This Row],[Ledger 4]])</f>
        <v/>
      </c>
      <c r="CK611" t="str">
        <f>IF(Table1[[#This Row],[Ledger 4]]="","",IF(Table1[[#This Row],[Effect 4]]="Dr.",-Table1[[#This Row],[Amount 4]],Table1[[#This Row],[Amount 4]]))</f>
        <v/>
      </c>
      <c r="CN611" t="str">
        <f>IF(Table1[[#This Row],[Ledger 5]]="","","No")</f>
        <v/>
      </c>
      <c r="CO611" t="str">
        <f>IF(Table1[[#This Row],[Ledger 5]]="","",IF(Table1[[#This Row],[Effect 5]]="Dr.","Yes","No"))</f>
        <v/>
      </c>
      <c r="CP611" t="str">
        <f>IF(Table1[[#This Row],[Ledger 5]]="","",Table1[[#This Row],[Ledger 5]])</f>
        <v/>
      </c>
      <c r="CQ611" t="str">
        <f>IF(Table1[[#This Row],[Ledger 5]]="","",IF(Table1[[#This Row],[Effect 5]]="Dr.",-Table1[[#This Row],[Amount 5]],Table1[[#This Row],[Amount 5]]))</f>
        <v/>
      </c>
      <c r="CT611" t="str">
        <f>IF(Table1[[#This Row],[Ledger 6]]="","","No")</f>
        <v/>
      </c>
      <c r="CU611" t="str">
        <f>IF(Table1[[#This Row],[Ledger 6]]="","",IF(Table1[[#This Row],[Effect 6]]="Dr.","Yes","No"))</f>
        <v/>
      </c>
      <c r="CV611" t="str">
        <f>IF(Table1[[#This Row],[Ledger 6]]="","",Table1[[#This Row],[Ledger 6]])</f>
        <v/>
      </c>
      <c r="CW611" t="str">
        <f>IF(Table1[[#This Row],[Ledger 6]]="","",IF(Table1[[#This Row],[Effect 6]]="Dr.",-Table1[[#This Row],[Amount 6]],Table1[[#This Row],[Amount 6]]))</f>
        <v/>
      </c>
      <c r="CZ611" t="str">
        <f>IF(Table1[[#This Row],[Ledger 7]]="","","No")</f>
        <v/>
      </c>
      <c r="DA611" t="str">
        <f>IF(Table1[[#This Row],[Ledger 7]]="","",IF(Table1[[#This Row],[Effect 7]]="Dr.","Yes","No"))</f>
        <v/>
      </c>
      <c r="DB611" t="str">
        <f>IF(Table1[[#This Row],[Ledger 7]]="","",Table1[[#This Row],[Ledger 7]])</f>
        <v/>
      </c>
      <c r="DC611" t="str">
        <f>IF(Table1[[#This Row],[Ledger 7]]="","",IF(Table1[[#This Row],[Effect 7]]="Dr.",-Table1[[#This Row],[Amount 7]],Table1[[#This Row],[Amount 7]]))</f>
        <v/>
      </c>
      <c r="DF611" t="str">
        <f>IF(Table1[[#This Row],[Ledger 8]]="","","No")</f>
        <v/>
      </c>
      <c r="DG611" t="str">
        <f>IF(Table1[[#This Row],[Ledger 8]]="","",IF(Table1[[#This Row],[Effect 8]]="Dr.","Yes","No"))</f>
        <v/>
      </c>
      <c r="DH611" t="str">
        <f>IF(Table1[[#This Row],[Ledger 8]]="","",Table1[[#This Row],[Ledger 8]])</f>
        <v/>
      </c>
      <c r="DI611" t="str">
        <f>IF(Table1[[#This Row],[Ledger 8]]="","",IF(Table1[[#This Row],[Effect 8]]="Dr.",-Table1[[#This Row],[Amount 8]],Table1[[#This Row],[Amount 8]]))</f>
        <v/>
      </c>
      <c r="DL611" t="str">
        <f>IF(Table1[[#This Row],[Ledger 9]]="","","No")</f>
        <v/>
      </c>
      <c r="DM611" t="str">
        <f>IF(Table1[[#This Row],[Ledger 9]]="","",IF(Table1[[#This Row],[Effect 9]]="Dr.","Yes","No"))</f>
        <v/>
      </c>
      <c r="DN611" t="str">
        <f>IF(Table1[[#This Row],[Ledger 9]]="","",Table1[[#This Row],[Ledger 9]])</f>
        <v/>
      </c>
      <c r="DO611" t="str">
        <f>IF(Table1[[#This Row],[Ledger 9]]="","",IF(Table1[[#This Row],[Effect 9]]="Dr.",-Table1[[#This Row],[Amount 9]],Table1[[#This Row],[Amount 9]]))</f>
        <v/>
      </c>
      <c r="DR611" t="str">
        <f>IF(Table1[[#This Row],[Ledger 10]]="","","No")</f>
        <v/>
      </c>
      <c r="DS611" t="str">
        <f>IF(Table1[[#This Row],[Ledger 10]]="","",IF(Table1[[#This Row],[Effect 10]]="Dr.","Yes","No"))</f>
        <v/>
      </c>
      <c r="DT611" t="str">
        <f>IF(Table1[[#This Row],[Ledger 10]]="","",Table1[[#This Row],[Ledger 10]])</f>
        <v/>
      </c>
      <c r="DU611" t="str">
        <f>IF(Table1[[#This Row],[Ledger 10]]="","",IF(Table1[[#This Row],[Effect 10]]="Dr.",-Table1[[#This Row],[Amount 10]],Table1[[#This Row],[Amount 10]]))</f>
        <v/>
      </c>
      <c r="DX611" t="str">
        <f>IF(Table1[[#This Row],[Ledger 11]]="","","No")</f>
        <v/>
      </c>
      <c r="DY611" t="str">
        <f>IF(Table1[[#This Row],[Ledger 11]]="","",IF(Table1[[#This Row],[Effect 11]]="Dr.","Yes","No"))</f>
        <v/>
      </c>
      <c r="DZ611" t="str">
        <f>IF(Table1[[#This Row],[Ledger 11]]="","",Table1[[#This Row],[Ledger 11]])</f>
        <v/>
      </c>
      <c r="EA611" t="str">
        <f>IF(Table1[[#This Row],[Ledger 11]]="","",IF(Table1[[#This Row],[Effect 11]]="Dr.",-Table1[[#This Row],[Amount 11]],Table1[[#This Row],[Amount 11]]))</f>
        <v/>
      </c>
      <c r="ED611" t="str">
        <f>IF(Table1[[#This Row],[Ledger 12]]="","","No")</f>
        <v/>
      </c>
      <c r="EE611" t="str">
        <f>IF(Table1[[#This Row],[Ledger 12]]="","",IF(Table1[[#This Row],[Effect 12]]="Dr.","Yes","No"))</f>
        <v/>
      </c>
      <c r="EF611" t="str">
        <f>IF(Table1[[#This Row],[Ledger 12]]="","",Table1[[#This Row],[Ledger 12]])</f>
        <v/>
      </c>
      <c r="EG611" t="str">
        <f>IF(Table1[[#This Row],[Ledger 12]]="","",IF(Table1[[#This Row],[Effect 12]]="Dr.",-Table1[[#This Row],[Amount 12]],Table1[[#This Row],[Amount 12]]))</f>
        <v/>
      </c>
      <c r="EJ611" t="str">
        <f>IF(Table1[[#This Row],[Ledger 13]]="","","No")</f>
        <v/>
      </c>
      <c r="EK611" t="str">
        <f>IF(Table1[[#This Row],[Ledger 13]]="","",IF(Table1[[#This Row],[Effect 13]]="Dr.","Yes","No"))</f>
        <v/>
      </c>
      <c r="EL611" t="str">
        <f>IF(Table1[[#This Row],[Ledger 13]]="","",Table1[[#This Row],[Ledger 13]])</f>
        <v/>
      </c>
      <c r="EM611" t="str">
        <f>IF(Table1[[#This Row],[Ledger 13]]="","",IF(Table1[[#This Row],[Effect 13]]="Dr.",-Table1[[#This Row],[Amount 13]],Table1[[#This Row],[Amount 13]]))</f>
        <v/>
      </c>
      <c r="EP611" t="str">
        <f>IF(Table1[[#This Row],[Ledger 14]]="","","No")</f>
        <v/>
      </c>
      <c r="EQ611" t="str">
        <f>IF(Table1[[#This Row],[Ledger 14]]="","",IF(Table1[[#This Row],[Effect 14]]="Dr.","Yes","No"))</f>
        <v/>
      </c>
      <c r="ER611" t="str">
        <f>IF(Table1[[#This Row],[Ledger 14]]="","",Table1[[#This Row],[Ledger 14]])</f>
        <v/>
      </c>
      <c r="ES611" t="str">
        <f>IF(Table1[[#This Row],[Ledger 14]]="","",IF(Table1[[#This Row],[Effect 14]]="Dr.",-Table1[[#This Row],[Amount 14]],Table1[[#This Row],[Amount 14]]))</f>
        <v/>
      </c>
      <c r="EV611" t="str">
        <f>IF(Table1[[#This Row],[Ledger 15]]="","","No")</f>
        <v/>
      </c>
      <c r="EW611" t="str">
        <f>IF(Table1[[#This Row],[Ledger 15]]="","",IF(Table1[[#This Row],[Effect 15]]="Dr.","Yes","No"))</f>
        <v/>
      </c>
      <c r="EX611" t="str">
        <f>IF(Table1[[#This Row],[Ledger 15]]="","",Table1[[#This Row],[Ledger 15]])</f>
        <v/>
      </c>
      <c r="EY611" t="str">
        <f>IF(Table1[[#This Row],[Ledger 15]]="","",IF(Table1[[#This Row],[Effect 15]]="Dr.",-Table1[[#This Row],[Amount 15]],Table1[[#This Row],[Amount 15]]))</f>
        <v/>
      </c>
      <c r="FD6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1">
        <f>IF(Table1[[#This Row],[Date]]="",0,IF(AND(Table1[[#This Row],[Date]]&gt;=$FE$2,Table1[[#This Row],[Date]]&lt;=$FE$3),0,1))</f>
        <v>0</v>
      </c>
      <c r="FF611">
        <f>IF(Table1[[#This Row],[Date]]="",0,IF(TYPE(VLOOKUP(Table1[[#This Row],[Voucher Type]],Table1[[#All],[Voucher Type Master]],1,FALSE))=16,1,0))</f>
        <v>0</v>
      </c>
      <c r="FG611">
        <f>IF(TYPE(IF(Table1[[#This Row],[Date]]="",0,IF(VLOOKUP(Table1[[#This Row],[Voucher Type]],$FY$5:$FZ$13,2,0)=Table1[[#This Row],[Effect 1]],0,1)))=16,1,0)</f>
        <v>0</v>
      </c>
      <c r="FH6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1">
        <f>IF(LEN(Table1[[#This Row],[Ledger 1]])&gt;0,IF(TYPE(VLOOKUP(Table1[[#This Row],[Ledger 1]],GZ:GZ,1,0))=16,1,0),0)</f>
        <v>0</v>
      </c>
      <c r="FJ611">
        <f>IF(LEN(Table1[[#This Row],[Ledger 2]])&gt;0,IF(TYPE(VLOOKUP(Table1[[#This Row],[Ledger 2]],GZ:GZ,1,0))=16,1,0),0)</f>
        <v>0</v>
      </c>
      <c r="FK611">
        <f>IF(LEN(Table1[[#This Row],[Ledger 3]])&gt;0,IF(TYPE(VLOOKUP(Table1[[#This Row],[Ledger 3]],GZ:GZ,1,0))=16,1,0),0)</f>
        <v>0</v>
      </c>
      <c r="FL611">
        <f>IF(LEN(Table1[[#This Row],[Ledger 4]])&gt;0,IF(TYPE(VLOOKUP(Table1[[#This Row],[Ledger 4]],GZ:GZ,1,0))=16,1,0),0)</f>
        <v>0</v>
      </c>
      <c r="FM611">
        <f>IF(LEN(Table1[[#This Row],[Ledger 5]])&gt;0,IF(TYPE(VLOOKUP(Table1[[#This Row],[Ledger 5]],GZ:GZ,1,0))=16,1,0),0)</f>
        <v>0</v>
      </c>
      <c r="FN611">
        <f>IF(LEN(Table1[[#This Row],[Ledger 6]])&gt;0,IF(TYPE(VLOOKUP(Table1[[#This Row],[Ledger 6]],$GZ:$GZ,1,0))=16,1,0),0)</f>
        <v>0</v>
      </c>
      <c r="FO611">
        <f>IF(LEN(Table1[[#This Row],[Ledger 7]])&gt;0,IF(TYPE(VLOOKUP(Table1[[#This Row],[Ledger 7]],$GZ:$GZ,1,0))=16,1,0),0)</f>
        <v>0</v>
      </c>
      <c r="FP611">
        <f>IF(LEN(Table1[[#This Row],[Ledger 8]])&gt;0,IF(TYPE(VLOOKUP(Table1[[#This Row],[Ledger 8]],$GZ:$GZ,1,0))=16,1,0),0)</f>
        <v>0</v>
      </c>
      <c r="FQ611">
        <f>IF(LEN(Table1[[#This Row],[Ledger 9]])&gt;0,IF(TYPE(VLOOKUP(Table1[[#This Row],[Ledger 9]],$GZ:$GZ,1,0))=16,1,0),0)</f>
        <v>0</v>
      </c>
      <c r="FR611">
        <f>IF(LEN(Table1[[#This Row],[Ledger 10]])&gt;0,IF(TYPE(VLOOKUP(Table1[[#This Row],[Ledger 10]],$GZ:$GZ,1,0))=16,1,0),0)</f>
        <v>0</v>
      </c>
      <c r="FS611">
        <f>IF(LEN(Table1[[#This Row],[Ledger 11]])&gt;0,IF(TYPE(VLOOKUP(Table1[[#This Row],[Ledger 11]],$GZ:$GZ,1,0))=16,1,0),0)</f>
        <v>0</v>
      </c>
      <c r="FT611">
        <f>IF(LEN(Table1[[#This Row],[Ledger 12]])&gt;0,IF(TYPE(VLOOKUP(Table1[[#This Row],[Ledger 12]],$GZ:$GZ,1,0))=16,1,0),0)</f>
        <v>0</v>
      </c>
      <c r="FU611">
        <f>IF(LEN(Table1[[#This Row],[Ledger 13]])&gt;0,IF(TYPE(VLOOKUP(Table1[[#This Row],[Ledger 13]],$GZ:$GZ,1,0))=16,1,0),0)</f>
        <v>0</v>
      </c>
      <c r="FV611">
        <f>IF(LEN(Table1[[#This Row],[Ledger 14]])&gt;0,IF(TYPE(VLOOKUP(Table1[[#This Row],[Ledger 14]],$GZ:$GZ,1,0))=16,1,0),0)</f>
        <v>0</v>
      </c>
      <c r="FW611">
        <f>IF(LEN(Table1[[#This Row],[Ledger 15]])&gt;0,IF(TYPE(VLOOKUP(Table1[[#This Row],[Ledger 15]],$GZ:$GZ,1,0))=16,1,0),0)</f>
        <v>0</v>
      </c>
    </row>
    <row r="612" spans="4:179" ht="33" customHeight="1" x14ac:dyDescent="0.45">
      <c r="D612" s="8">
        <f t="shared" si="18"/>
        <v>607</v>
      </c>
      <c r="E612" s="32"/>
      <c r="F612" s="34"/>
      <c r="G612" s="34"/>
      <c r="H612" s="34"/>
      <c r="I612" s="34"/>
      <c r="J612" s="38"/>
      <c r="K612" s="33"/>
      <c r="L612" s="36"/>
      <c r="M612" s="35"/>
      <c r="N612" s="34"/>
      <c r="O612" s="41"/>
      <c r="P612" s="35"/>
      <c r="Q612" s="34"/>
      <c r="R612" s="37"/>
      <c r="S612" s="35"/>
      <c r="T612" s="34"/>
      <c r="U612" s="37"/>
      <c r="V612" s="35"/>
      <c r="W612" s="34"/>
      <c r="X612" s="37"/>
      <c r="Y612" s="35"/>
      <c r="Z612" s="34"/>
      <c r="AA612" s="37"/>
      <c r="AB612" s="35"/>
      <c r="AC612" s="34"/>
      <c r="AD612" s="37"/>
      <c r="AE612" s="35"/>
      <c r="AF612" s="34"/>
      <c r="AG612" s="37"/>
      <c r="AH612" s="35"/>
      <c r="AI612" s="34"/>
      <c r="AJ612" s="37"/>
      <c r="AK612" s="35"/>
      <c r="AL612" s="34"/>
      <c r="AM612" s="37"/>
      <c r="AN612" s="35"/>
      <c r="AO612" s="34"/>
      <c r="AP612" s="37"/>
      <c r="AQ612" s="35"/>
      <c r="AR612" s="34"/>
      <c r="AS612" s="37"/>
      <c r="AT612" s="35"/>
      <c r="AU612" s="34"/>
      <c r="AV612" s="37"/>
      <c r="AW612" s="35"/>
      <c r="AX612" s="34"/>
      <c r="AY612" s="37"/>
      <c r="AZ612" s="35"/>
      <c r="BA612" s="34"/>
      <c r="BB612" s="37"/>
      <c r="BC6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2" s="7"/>
      <c r="BF612" t="str">
        <f>IF(Table1[[#This Row],[Date]]="","","&amp;lt;VOUCHER REMOTEID="&amp;""""&amp;$A$11&amp;$A$13&amp;ROW()&amp;""""&amp;" VCHTYPE="""&amp;F612&amp;""" ACTION="""&amp;"Create"&amp;"""&amp;gt;")</f>
        <v/>
      </c>
      <c r="BG612" t="str">
        <f>IF(Table1[[#This Row],[Date]]="","",TEXT(Table1[[#This Row],[Date]],"yyyymmdd"))</f>
        <v/>
      </c>
      <c r="BH612" t="str">
        <f>Table1[[#This Row],[Date2]]</f>
        <v/>
      </c>
      <c r="BI612" t="str">
        <f>IF(Table1[[#This Row],[Date]]="","",Table1[[#This Row],[Voucher Type]])</f>
        <v/>
      </c>
      <c r="BJ612" t="str">
        <f>IF(Table1[[#This Row],[Ref No / Invoice No]]="","",Table1[[#This Row],[Ref No / Invoice No]])</f>
        <v/>
      </c>
      <c r="BK612" t="str">
        <f>IF(Table1[[#This Row],[Voucher No]]="","",Table1[[#This Row],[Voucher No]])</f>
        <v/>
      </c>
      <c r="BL612" t="str">
        <f>IF(Table1[[#This Row],[Date]]="","",Table1[[#This Row],[Narration]])</f>
        <v/>
      </c>
      <c r="BM612" t="str">
        <f>IF(Table1[[#This Row],[Date]]="","",$A$11&amp;$A$13&amp;ROW())</f>
        <v/>
      </c>
      <c r="BN612" t="str">
        <f>IF(Table1[[#This Row],[Date]]="","",$A$13)</f>
        <v/>
      </c>
      <c r="BP612" t="str">
        <f>IF(Table1[[#This Row],[Ledger 1]]="","","No")</f>
        <v/>
      </c>
      <c r="BQ612" t="str">
        <f>IF(Table1[[#This Row],[Date]]="","",IF(Table1[[#This Row],[Effect 1]]="Dr.","Yes","No"))</f>
        <v/>
      </c>
      <c r="BR612" t="str">
        <f>IF(Table1[[#This Row],[Date]]="","",Table1[[#This Row],[Ledger 1]])</f>
        <v/>
      </c>
      <c r="BS612" t="str">
        <f>IF(Table1[[#This Row],[Date]]="","",IF(Table1[[#This Row],[Effect 1]]="Dr.",-Table1[[#This Row],[Amount 1]],Table1[[#This Row],[Amount 1]]))</f>
        <v/>
      </c>
      <c r="BV612" t="str">
        <f>IF(Table1[[#This Row],[Ledger 2]]="","","No")</f>
        <v/>
      </c>
      <c r="BW612" t="str">
        <f>IF(Table1[[#This Row],[Date]]="","",IF(Table1[[#This Row],[Effect 2]]="Dr.","Yes","No"))</f>
        <v/>
      </c>
      <c r="BX612" t="str">
        <f>IF(Table1[[#This Row],[Date]]="","",Table1[[#This Row],[Ledger 2]])</f>
        <v/>
      </c>
      <c r="BY612" t="str">
        <f>IF(Table1[[#This Row],[Date]]="","",IF(Table1[[#This Row],[Effect 2]]="Dr.",-Table1[[#This Row],[Amount 2]],Table1[[#This Row],[Amount 2]]))</f>
        <v/>
      </c>
      <c r="CB612" t="str">
        <f>IF(Table1[[#This Row],[Ledger 3]]="","","No")</f>
        <v/>
      </c>
      <c r="CC612" t="str">
        <f>IF(Table1[[#This Row],[Ledger 3]]="","",IF(Table1[[#This Row],[Effect 3]]="Dr.","Yes","No"))</f>
        <v/>
      </c>
      <c r="CD612" t="str">
        <f>IF(Table1[[#This Row],[Ledger 3]]="","",Table1[[#This Row],[Ledger 3]])</f>
        <v/>
      </c>
      <c r="CE612" t="str">
        <f>IF(Table1[[#This Row],[Ledger 3]]="","",IF(Table1[[#This Row],[Effect 3]]="Dr.",-Table1[[#This Row],[Amount 3]],Table1[[#This Row],[Amount 3]]))</f>
        <v/>
      </c>
      <c r="CH612" t="str">
        <f>IF(Table1[[#This Row],[Ledger 4]]="","","No")</f>
        <v/>
      </c>
      <c r="CI612" t="str">
        <f>IF(Table1[[#This Row],[Ledger 4]]="","",IF(Table1[[#This Row],[Effect 4]]="Dr.","Yes","No"))</f>
        <v/>
      </c>
      <c r="CJ612" t="str">
        <f>IF(Table1[[#This Row],[Ledger 4]]="","",Table1[[#This Row],[Ledger 4]])</f>
        <v/>
      </c>
      <c r="CK612" t="str">
        <f>IF(Table1[[#This Row],[Ledger 4]]="","",IF(Table1[[#This Row],[Effect 4]]="Dr.",-Table1[[#This Row],[Amount 4]],Table1[[#This Row],[Amount 4]]))</f>
        <v/>
      </c>
      <c r="CN612" t="str">
        <f>IF(Table1[[#This Row],[Ledger 5]]="","","No")</f>
        <v/>
      </c>
      <c r="CO612" t="str">
        <f>IF(Table1[[#This Row],[Ledger 5]]="","",IF(Table1[[#This Row],[Effect 5]]="Dr.","Yes","No"))</f>
        <v/>
      </c>
      <c r="CP612" t="str">
        <f>IF(Table1[[#This Row],[Ledger 5]]="","",Table1[[#This Row],[Ledger 5]])</f>
        <v/>
      </c>
      <c r="CQ612" t="str">
        <f>IF(Table1[[#This Row],[Ledger 5]]="","",IF(Table1[[#This Row],[Effect 5]]="Dr.",-Table1[[#This Row],[Amount 5]],Table1[[#This Row],[Amount 5]]))</f>
        <v/>
      </c>
      <c r="CT612" t="str">
        <f>IF(Table1[[#This Row],[Ledger 6]]="","","No")</f>
        <v/>
      </c>
      <c r="CU612" t="str">
        <f>IF(Table1[[#This Row],[Ledger 6]]="","",IF(Table1[[#This Row],[Effect 6]]="Dr.","Yes","No"))</f>
        <v/>
      </c>
      <c r="CV612" t="str">
        <f>IF(Table1[[#This Row],[Ledger 6]]="","",Table1[[#This Row],[Ledger 6]])</f>
        <v/>
      </c>
      <c r="CW612" t="str">
        <f>IF(Table1[[#This Row],[Ledger 6]]="","",IF(Table1[[#This Row],[Effect 6]]="Dr.",-Table1[[#This Row],[Amount 6]],Table1[[#This Row],[Amount 6]]))</f>
        <v/>
      </c>
      <c r="CZ612" t="str">
        <f>IF(Table1[[#This Row],[Ledger 7]]="","","No")</f>
        <v/>
      </c>
      <c r="DA612" t="str">
        <f>IF(Table1[[#This Row],[Ledger 7]]="","",IF(Table1[[#This Row],[Effect 7]]="Dr.","Yes","No"))</f>
        <v/>
      </c>
      <c r="DB612" t="str">
        <f>IF(Table1[[#This Row],[Ledger 7]]="","",Table1[[#This Row],[Ledger 7]])</f>
        <v/>
      </c>
      <c r="DC612" t="str">
        <f>IF(Table1[[#This Row],[Ledger 7]]="","",IF(Table1[[#This Row],[Effect 7]]="Dr.",-Table1[[#This Row],[Amount 7]],Table1[[#This Row],[Amount 7]]))</f>
        <v/>
      </c>
      <c r="DF612" t="str">
        <f>IF(Table1[[#This Row],[Ledger 8]]="","","No")</f>
        <v/>
      </c>
      <c r="DG612" t="str">
        <f>IF(Table1[[#This Row],[Ledger 8]]="","",IF(Table1[[#This Row],[Effect 8]]="Dr.","Yes","No"))</f>
        <v/>
      </c>
      <c r="DH612" t="str">
        <f>IF(Table1[[#This Row],[Ledger 8]]="","",Table1[[#This Row],[Ledger 8]])</f>
        <v/>
      </c>
      <c r="DI612" t="str">
        <f>IF(Table1[[#This Row],[Ledger 8]]="","",IF(Table1[[#This Row],[Effect 8]]="Dr.",-Table1[[#This Row],[Amount 8]],Table1[[#This Row],[Amount 8]]))</f>
        <v/>
      </c>
      <c r="DL612" t="str">
        <f>IF(Table1[[#This Row],[Ledger 9]]="","","No")</f>
        <v/>
      </c>
      <c r="DM612" t="str">
        <f>IF(Table1[[#This Row],[Ledger 9]]="","",IF(Table1[[#This Row],[Effect 9]]="Dr.","Yes","No"))</f>
        <v/>
      </c>
      <c r="DN612" t="str">
        <f>IF(Table1[[#This Row],[Ledger 9]]="","",Table1[[#This Row],[Ledger 9]])</f>
        <v/>
      </c>
      <c r="DO612" t="str">
        <f>IF(Table1[[#This Row],[Ledger 9]]="","",IF(Table1[[#This Row],[Effect 9]]="Dr.",-Table1[[#This Row],[Amount 9]],Table1[[#This Row],[Amount 9]]))</f>
        <v/>
      </c>
      <c r="DR612" t="str">
        <f>IF(Table1[[#This Row],[Ledger 10]]="","","No")</f>
        <v/>
      </c>
      <c r="DS612" t="str">
        <f>IF(Table1[[#This Row],[Ledger 10]]="","",IF(Table1[[#This Row],[Effect 10]]="Dr.","Yes","No"))</f>
        <v/>
      </c>
      <c r="DT612" t="str">
        <f>IF(Table1[[#This Row],[Ledger 10]]="","",Table1[[#This Row],[Ledger 10]])</f>
        <v/>
      </c>
      <c r="DU612" t="str">
        <f>IF(Table1[[#This Row],[Ledger 10]]="","",IF(Table1[[#This Row],[Effect 10]]="Dr.",-Table1[[#This Row],[Amount 10]],Table1[[#This Row],[Amount 10]]))</f>
        <v/>
      </c>
      <c r="DX612" t="str">
        <f>IF(Table1[[#This Row],[Ledger 11]]="","","No")</f>
        <v/>
      </c>
      <c r="DY612" t="str">
        <f>IF(Table1[[#This Row],[Ledger 11]]="","",IF(Table1[[#This Row],[Effect 11]]="Dr.","Yes","No"))</f>
        <v/>
      </c>
      <c r="DZ612" t="str">
        <f>IF(Table1[[#This Row],[Ledger 11]]="","",Table1[[#This Row],[Ledger 11]])</f>
        <v/>
      </c>
      <c r="EA612" t="str">
        <f>IF(Table1[[#This Row],[Ledger 11]]="","",IF(Table1[[#This Row],[Effect 11]]="Dr.",-Table1[[#This Row],[Amount 11]],Table1[[#This Row],[Amount 11]]))</f>
        <v/>
      </c>
      <c r="ED612" t="str">
        <f>IF(Table1[[#This Row],[Ledger 12]]="","","No")</f>
        <v/>
      </c>
      <c r="EE612" t="str">
        <f>IF(Table1[[#This Row],[Ledger 12]]="","",IF(Table1[[#This Row],[Effect 12]]="Dr.","Yes","No"))</f>
        <v/>
      </c>
      <c r="EF612" t="str">
        <f>IF(Table1[[#This Row],[Ledger 12]]="","",Table1[[#This Row],[Ledger 12]])</f>
        <v/>
      </c>
      <c r="EG612" t="str">
        <f>IF(Table1[[#This Row],[Ledger 12]]="","",IF(Table1[[#This Row],[Effect 12]]="Dr.",-Table1[[#This Row],[Amount 12]],Table1[[#This Row],[Amount 12]]))</f>
        <v/>
      </c>
      <c r="EJ612" t="str">
        <f>IF(Table1[[#This Row],[Ledger 13]]="","","No")</f>
        <v/>
      </c>
      <c r="EK612" t="str">
        <f>IF(Table1[[#This Row],[Ledger 13]]="","",IF(Table1[[#This Row],[Effect 13]]="Dr.","Yes","No"))</f>
        <v/>
      </c>
      <c r="EL612" t="str">
        <f>IF(Table1[[#This Row],[Ledger 13]]="","",Table1[[#This Row],[Ledger 13]])</f>
        <v/>
      </c>
      <c r="EM612" t="str">
        <f>IF(Table1[[#This Row],[Ledger 13]]="","",IF(Table1[[#This Row],[Effect 13]]="Dr.",-Table1[[#This Row],[Amount 13]],Table1[[#This Row],[Amount 13]]))</f>
        <v/>
      </c>
      <c r="EP612" t="str">
        <f>IF(Table1[[#This Row],[Ledger 14]]="","","No")</f>
        <v/>
      </c>
      <c r="EQ612" t="str">
        <f>IF(Table1[[#This Row],[Ledger 14]]="","",IF(Table1[[#This Row],[Effect 14]]="Dr.","Yes","No"))</f>
        <v/>
      </c>
      <c r="ER612" t="str">
        <f>IF(Table1[[#This Row],[Ledger 14]]="","",Table1[[#This Row],[Ledger 14]])</f>
        <v/>
      </c>
      <c r="ES612" t="str">
        <f>IF(Table1[[#This Row],[Ledger 14]]="","",IF(Table1[[#This Row],[Effect 14]]="Dr.",-Table1[[#This Row],[Amount 14]],Table1[[#This Row],[Amount 14]]))</f>
        <v/>
      </c>
      <c r="EV612" t="str">
        <f>IF(Table1[[#This Row],[Ledger 15]]="","","No")</f>
        <v/>
      </c>
      <c r="EW612" t="str">
        <f>IF(Table1[[#This Row],[Ledger 15]]="","",IF(Table1[[#This Row],[Effect 15]]="Dr.","Yes","No"))</f>
        <v/>
      </c>
      <c r="EX612" t="str">
        <f>IF(Table1[[#This Row],[Ledger 15]]="","",Table1[[#This Row],[Ledger 15]])</f>
        <v/>
      </c>
      <c r="EY612" t="str">
        <f>IF(Table1[[#This Row],[Ledger 15]]="","",IF(Table1[[#This Row],[Effect 15]]="Dr.",-Table1[[#This Row],[Amount 15]],Table1[[#This Row],[Amount 15]]))</f>
        <v/>
      </c>
      <c r="FD6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2">
        <f>IF(Table1[[#This Row],[Date]]="",0,IF(AND(Table1[[#This Row],[Date]]&gt;=$FE$2,Table1[[#This Row],[Date]]&lt;=$FE$3),0,1))</f>
        <v>0</v>
      </c>
      <c r="FF612">
        <f>IF(Table1[[#This Row],[Date]]="",0,IF(TYPE(VLOOKUP(Table1[[#This Row],[Voucher Type]],Table1[[#All],[Voucher Type Master]],1,FALSE))=16,1,0))</f>
        <v>0</v>
      </c>
      <c r="FG612">
        <f>IF(TYPE(IF(Table1[[#This Row],[Date]]="",0,IF(VLOOKUP(Table1[[#This Row],[Voucher Type]],$FY$5:$FZ$13,2,0)=Table1[[#This Row],[Effect 1]],0,1)))=16,1,0)</f>
        <v>0</v>
      </c>
      <c r="FH6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2">
        <f>IF(LEN(Table1[[#This Row],[Ledger 1]])&gt;0,IF(TYPE(VLOOKUP(Table1[[#This Row],[Ledger 1]],GZ:GZ,1,0))=16,1,0),0)</f>
        <v>0</v>
      </c>
      <c r="FJ612">
        <f>IF(LEN(Table1[[#This Row],[Ledger 2]])&gt;0,IF(TYPE(VLOOKUP(Table1[[#This Row],[Ledger 2]],GZ:GZ,1,0))=16,1,0),0)</f>
        <v>0</v>
      </c>
      <c r="FK612">
        <f>IF(LEN(Table1[[#This Row],[Ledger 3]])&gt;0,IF(TYPE(VLOOKUP(Table1[[#This Row],[Ledger 3]],GZ:GZ,1,0))=16,1,0),0)</f>
        <v>0</v>
      </c>
      <c r="FL612">
        <f>IF(LEN(Table1[[#This Row],[Ledger 4]])&gt;0,IF(TYPE(VLOOKUP(Table1[[#This Row],[Ledger 4]],GZ:GZ,1,0))=16,1,0),0)</f>
        <v>0</v>
      </c>
      <c r="FM612">
        <f>IF(LEN(Table1[[#This Row],[Ledger 5]])&gt;0,IF(TYPE(VLOOKUP(Table1[[#This Row],[Ledger 5]],GZ:GZ,1,0))=16,1,0),0)</f>
        <v>0</v>
      </c>
      <c r="FN612">
        <f>IF(LEN(Table1[[#This Row],[Ledger 6]])&gt;0,IF(TYPE(VLOOKUP(Table1[[#This Row],[Ledger 6]],$GZ:$GZ,1,0))=16,1,0),0)</f>
        <v>0</v>
      </c>
      <c r="FO612">
        <f>IF(LEN(Table1[[#This Row],[Ledger 7]])&gt;0,IF(TYPE(VLOOKUP(Table1[[#This Row],[Ledger 7]],$GZ:$GZ,1,0))=16,1,0),0)</f>
        <v>0</v>
      </c>
      <c r="FP612">
        <f>IF(LEN(Table1[[#This Row],[Ledger 8]])&gt;0,IF(TYPE(VLOOKUP(Table1[[#This Row],[Ledger 8]],$GZ:$GZ,1,0))=16,1,0),0)</f>
        <v>0</v>
      </c>
      <c r="FQ612">
        <f>IF(LEN(Table1[[#This Row],[Ledger 9]])&gt;0,IF(TYPE(VLOOKUP(Table1[[#This Row],[Ledger 9]],$GZ:$GZ,1,0))=16,1,0),0)</f>
        <v>0</v>
      </c>
      <c r="FR612">
        <f>IF(LEN(Table1[[#This Row],[Ledger 10]])&gt;0,IF(TYPE(VLOOKUP(Table1[[#This Row],[Ledger 10]],$GZ:$GZ,1,0))=16,1,0),0)</f>
        <v>0</v>
      </c>
      <c r="FS612">
        <f>IF(LEN(Table1[[#This Row],[Ledger 11]])&gt;0,IF(TYPE(VLOOKUP(Table1[[#This Row],[Ledger 11]],$GZ:$GZ,1,0))=16,1,0),0)</f>
        <v>0</v>
      </c>
      <c r="FT612">
        <f>IF(LEN(Table1[[#This Row],[Ledger 12]])&gt;0,IF(TYPE(VLOOKUP(Table1[[#This Row],[Ledger 12]],$GZ:$GZ,1,0))=16,1,0),0)</f>
        <v>0</v>
      </c>
      <c r="FU612">
        <f>IF(LEN(Table1[[#This Row],[Ledger 13]])&gt;0,IF(TYPE(VLOOKUP(Table1[[#This Row],[Ledger 13]],$GZ:$GZ,1,0))=16,1,0),0)</f>
        <v>0</v>
      </c>
      <c r="FV612">
        <f>IF(LEN(Table1[[#This Row],[Ledger 14]])&gt;0,IF(TYPE(VLOOKUP(Table1[[#This Row],[Ledger 14]],$GZ:$GZ,1,0))=16,1,0),0)</f>
        <v>0</v>
      </c>
      <c r="FW612">
        <f>IF(LEN(Table1[[#This Row],[Ledger 15]])&gt;0,IF(TYPE(VLOOKUP(Table1[[#This Row],[Ledger 15]],$GZ:$GZ,1,0))=16,1,0),0)</f>
        <v>0</v>
      </c>
    </row>
    <row r="613" spans="4:179" ht="33" customHeight="1" x14ac:dyDescent="0.45">
      <c r="D613" s="8">
        <f t="shared" si="18"/>
        <v>608</v>
      </c>
      <c r="E613" s="32"/>
      <c r="F613" s="34"/>
      <c r="G613" s="34"/>
      <c r="H613" s="34"/>
      <c r="I613" s="34"/>
      <c r="J613" s="38"/>
      <c r="K613" s="33"/>
      <c r="L613" s="36"/>
      <c r="M613" s="35"/>
      <c r="N613" s="34"/>
      <c r="O613" s="41"/>
      <c r="P613" s="35"/>
      <c r="Q613" s="34"/>
      <c r="R613" s="37"/>
      <c r="S613" s="35"/>
      <c r="T613" s="34"/>
      <c r="U613" s="37"/>
      <c r="V613" s="35"/>
      <c r="W613" s="34"/>
      <c r="X613" s="37"/>
      <c r="Y613" s="35"/>
      <c r="Z613" s="34"/>
      <c r="AA613" s="37"/>
      <c r="AB613" s="35"/>
      <c r="AC613" s="34"/>
      <c r="AD613" s="37"/>
      <c r="AE613" s="35"/>
      <c r="AF613" s="34"/>
      <c r="AG613" s="37"/>
      <c r="AH613" s="35"/>
      <c r="AI613" s="34"/>
      <c r="AJ613" s="37"/>
      <c r="AK613" s="35"/>
      <c r="AL613" s="34"/>
      <c r="AM613" s="37"/>
      <c r="AN613" s="35"/>
      <c r="AO613" s="34"/>
      <c r="AP613" s="37"/>
      <c r="AQ613" s="35"/>
      <c r="AR613" s="34"/>
      <c r="AS613" s="37"/>
      <c r="AT613" s="35"/>
      <c r="AU613" s="34"/>
      <c r="AV613" s="37"/>
      <c r="AW613" s="35"/>
      <c r="AX613" s="34"/>
      <c r="AY613" s="37"/>
      <c r="AZ613" s="35"/>
      <c r="BA613" s="34"/>
      <c r="BB613" s="37"/>
      <c r="BC6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3" s="7"/>
      <c r="BF613" t="str">
        <f>IF(Table1[[#This Row],[Date]]="","","&amp;lt;VOUCHER REMOTEID="&amp;""""&amp;$A$11&amp;$A$13&amp;ROW()&amp;""""&amp;" VCHTYPE="""&amp;F613&amp;""" ACTION="""&amp;"Create"&amp;"""&amp;gt;")</f>
        <v/>
      </c>
      <c r="BG613" t="str">
        <f>IF(Table1[[#This Row],[Date]]="","",TEXT(Table1[[#This Row],[Date]],"yyyymmdd"))</f>
        <v/>
      </c>
      <c r="BH613" t="str">
        <f>Table1[[#This Row],[Date2]]</f>
        <v/>
      </c>
      <c r="BI613" t="str">
        <f>IF(Table1[[#This Row],[Date]]="","",Table1[[#This Row],[Voucher Type]])</f>
        <v/>
      </c>
      <c r="BJ613" t="str">
        <f>IF(Table1[[#This Row],[Ref No / Invoice No]]="","",Table1[[#This Row],[Ref No / Invoice No]])</f>
        <v/>
      </c>
      <c r="BK613" t="str">
        <f>IF(Table1[[#This Row],[Voucher No]]="","",Table1[[#This Row],[Voucher No]])</f>
        <v/>
      </c>
      <c r="BL613" t="str">
        <f>IF(Table1[[#This Row],[Date]]="","",Table1[[#This Row],[Narration]])</f>
        <v/>
      </c>
      <c r="BM613" t="str">
        <f>IF(Table1[[#This Row],[Date]]="","",$A$11&amp;$A$13&amp;ROW())</f>
        <v/>
      </c>
      <c r="BN613" t="str">
        <f>IF(Table1[[#This Row],[Date]]="","",$A$13)</f>
        <v/>
      </c>
      <c r="BP613" t="str">
        <f>IF(Table1[[#This Row],[Ledger 1]]="","","No")</f>
        <v/>
      </c>
      <c r="BQ613" t="str">
        <f>IF(Table1[[#This Row],[Date]]="","",IF(Table1[[#This Row],[Effect 1]]="Dr.","Yes","No"))</f>
        <v/>
      </c>
      <c r="BR613" t="str">
        <f>IF(Table1[[#This Row],[Date]]="","",Table1[[#This Row],[Ledger 1]])</f>
        <v/>
      </c>
      <c r="BS613" t="str">
        <f>IF(Table1[[#This Row],[Date]]="","",IF(Table1[[#This Row],[Effect 1]]="Dr.",-Table1[[#This Row],[Amount 1]],Table1[[#This Row],[Amount 1]]))</f>
        <v/>
      </c>
      <c r="BV613" t="str">
        <f>IF(Table1[[#This Row],[Ledger 2]]="","","No")</f>
        <v/>
      </c>
      <c r="BW613" t="str">
        <f>IF(Table1[[#This Row],[Date]]="","",IF(Table1[[#This Row],[Effect 2]]="Dr.","Yes","No"))</f>
        <v/>
      </c>
      <c r="BX613" t="str">
        <f>IF(Table1[[#This Row],[Date]]="","",Table1[[#This Row],[Ledger 2]])</f>
        <v/>
      </c>
      <c r="BY613" t="str">
        <f>IF(Table1[[#This Row],[Date]]="","",IF(Table1[[#This Row],[Effect 2]]="Dr.",-Table1[[#This Row],[Amount 2]],Table1[[#This Row],[Amount 2]]))</f>
        <v/>
      </c>
      <c r="CB613" t="str">
        <f>IF(Table1[[#This Row],[Ledger 3]]="","","No")</f>
        <v/>
      </c>
      <c r="CC613" t="str">
        <f>IF(Table1[[#This Row],[Ledger 3]]="","",IF(Table1[[#This Row],[Effect 3]]="Dr.","Yes","No"))</f>
        <v/>
      </c>
      <c r="CD613" t="str">
        <f>IF(Table1[[#This Row],[Ledger 3]]="","",Table1[[#This Row],[Ledger 3]])</f>
        <v/>
      </c>
      <c r="CE613" t="str">
        <f>IF(Table1[[#This Row],[Ledger 3]]="","",IF(Table1[[#This Row],[Effect 3]]="Dr.",-Table1[[#This Row],[Amount 3]],Table1[[#This Row],[Amount 3]]))</f>
        <v/>
      </c>
      <c r="CH613" t="str">
        <f>IF(Table1[[#This Row],[Ledger 4]]="","","No")</f>
        <v/>
      </c>
      <c r="CI613" t="str">
        <f>IF(Table1[[#This Row],[Ledger 4]]="","",IF(Table1[[#This Row],[Effect 4]]="Dr.","Yes","No"))</f>
        <v/>
      </c>
      <c r="CJ613" t="str">
        <f>IF(Table1[[#This Row],[Ledger 4]]="","",Table1[[#This Row],[Ledger 4]])</f>
        <v/>
      </c>
      <c r="CK613" t="str">
        <f>IF(Table1[[#This Row],[Ledger 4]]="","",IF(Table1[[#This Row],[Effect 4]]="Dr.",-Table1[[#This Row],[Amount 4]],Table1[[#This Row],[Amount 4]]))</f>
        <v/>
      </c>
      <c r="CN613" t="str">
        <f>IF(Table1[[#This Row],[Ledger 5]]="","","No")</f>
        <v/>
      </c>
      <c r="CO613" t="str">
        <f>IF(Table1[[#This Row],[Ledger 5]]="","",IF(Table1[[#This Row],[Effect 5]]="Dr.","Yes","No"))</f>
        <v/>
      </c>
      <c r="CP613" t="str">
        <f>IF(Table1[[#This Row],[Ledger 5]]="","",Table1[[#This Row],[Ledger 5]])</f>
        <v/>
      </c>
      <c r="CQ613" t="str">
        <f>IF(Table1[[#This Row],[Ledger 5]]="","",IF(Table1[[#This Row],[Effect 5]]="Dr.",-Table1[[#This Row],[Amount 5]],Table1[[#This Row],[Amount 5]]))</f>
        <v/>
      </c>
      <c r="CT613" t="str">
        <f>IF(Table1[[#This Row],[Ledger 6]]="","","No")</f>
        <v/>
      </c>
      <c r="CU613" t="str">
        <f>IF(Table1[[#This Row],[Ledger 6]]="","",IF(Table1[[#This Row],[Effect 6]]="Dr.","Yes","No"))</f>
        <v/>
      </c>
      <c r="CV613" t="str">
        <f>IF(Table1[[#This Row],[Ledger 6]]="","",Table1[[#This Row],[Ledger 6]])</f>
        <v/>
      </c>
      <c r="CW613" t="str">
        <f>IF(Table1[[#This Row],[Ledger 6]]="","",IF(Table1[[#This Row],[Effect 6]]="Dr.",-Table1[[#This Row],[Amount 6]],Table1[[#This Row],[Amount 6]]))</f>
        <v/>
      </c>
      <c r="CZ613" t="str">
        <f>IF(Table1[[#This Row],[Ledger 7]]="","","No")</f>
        <v/>
      </c>
      <c r="DA613" t="str">
        <f>IF(Table1[[#This Row],[Ledger 7]]="","",IF(Table1[[#This Row],[Effect 7]]="Dr.","Yes","No"))</f>
        <v/>
      </c>
      <c r="DB613" t="str">
        <f>IF(Table1[[#This Row],[Ledger 7]]="","",Table1[[#This Row],[Ledger 7]])</f>
        <v/>
      </c>
      <c r="DC613" t="str">
        <f>IF(Table1[[#This Row],[Ledger 7]]="","",IF(Table1[[#This Row],[Effect 7]]="Dr.",-Table1[[#This Row],[Amount 7]],Table1[[#This Row],[Amount 7]]))</f>
        <v/>
      </c>
      <c r="DF613" t="str">
        <f>IF(Table1[[#This Row],[Ledger 8]]="","","No")</f>
        <v/>
      </c>
      <c r="DG613" t="str">
        <f>IF(Table1[[#This Row],[Ledger 8]]="","",IF(Table1[[#This Row],[Effect 8]]="Dr.","Yes","No"))</f>
        <v/>
      </c>
      <c r="DH613" t="str">
        <f>IF(Table1[[#This Row],[Ledger 8]]="","",Table1[[#This Row],[Ledger 8]])</f>
        <v/>
      </c>
      <c r="DI613" t="str">
        <f>IF(Table1[[#This Row],[Ledger 8]]="","",IF(Table1[[#This Row],[Effect 8]]="Dr.",-Table1[[#This Row],[Amount 8]],Table1[[#This Row],[Amount 8]]))</f>
        <v/>
      </c>
      <c r="DL613" t="str">
        <f>IF(Table1[[#This Row],[Ledger 9]]="","","No")</f>
        <v/>
      </c>
      <c r="DM613" t="str">
        <f>IF(Table1[[#This Row],[Ledger 9]]="","",IF(Table1[[#This Row],[Effect 9]]="Dr.","Yes","No"))</f>
        <v/>
      </c>
      <c r="DN613" t="str">
        <f>IF(Table1[[#This Row],[Ledger 9]]="","",Table1[[#This Row],[Ledger 9]])</f>
        <v/>
      </c>
      <c r="DO613" t="str">
        <f>IF(Table1[[#This Row],[Ledger 9]]="","",IF(Table1[[#This Row],[Effect 9]]="Dr.",-Table1[[#This Row],[Amount 9]],Table1[[#This Row],[Amount 9]]))</f>
        <v/>
      </c>
      <c r="DR613" t="str">
        <f>IF(Table1[[#This Row],[Ledger 10]]="","","No")</f>
        <v/>
      </c>
      <c r="DS613" t="str">
        <f>IF(Table1[[#This Row],[Ledger 10]]="","",IF(Table1[[#This Row],[Effect 10]]="Dr.","Yes","No"))</f>
        <v/>
      </c>
      <c r="DT613" t="str">
        <f>IF(Table1[[#This Row],[Ledger 10]]="","",Table1[[#This Row],[Ledger 10]])</f>
        <v/>
      </c>
      <c r="DU613" t="str">
        <f>IF(Table1[[#This Row],[Ledger 10]]="","",IF(Table1[[#This Row],[Effect 10]]="Dr.",-Table1[[#This Row],[Amount 10]],Table1[[#This Row],[Amount 10]]))</f>
        <v/>
      </c>
      <c r="DX613" t="str">
        <f>IF(Table1[[#This Row],[Ledger 11]]="","","No")</f>
        <v/>
      </c>
      <c r="DY613" t="str">
        <f>IF(Table1[[#This Row],[Ledger 11]]="","",IF(Table1[[#This Row],[Effect 11]]="Dr.","Yes","No"))</f>
        <v/>
      </c>
      <c r="DZ613" t="str">
        <f>IF(Table1[[#This Row],[Ledger 11]]="","",Table1[[#This Row],[Ledger 11]])</f>
        <v/>
      </c>
      <c r="EA613" t="str">
        <f>IF(Table1[[#This Row],[Ledger 11]]="","",IF(Table1[[#This Row],[Effect 11]]="Dr.",-Table1[[#This Row],[Amount 11]],Table1[[#This Row],[Amount 11]]))</f>
        <v/>
      </c>
      <c r="ED613" t="str">
        <f>IF(Table1[[#This Row],[Ledger 12]]="","","No")</f>
        <v/>
      </c>
      <c r="EE613" t="str">
        <f>IF(Table1[[#This Row],[Ledger 12]]="","",IF(Table1[[#This Row],[Effect 12]]="Dr.","Yes","No"))</f>
        <v/>
      </c>
      <c r="EF613" t="str">
        <f>IF(Table1[[#This Row],[Ledger 12]]="","",Table1[[#This Row],[Ledger 12]])</f>
        <v/>
      </c>
      <c r="EG613" t="str">
        <f>IF(Table1[[#This Row],[Ledger 12]]="","",IF(Table1[[#This Row],[Effect 12]]="Dr.",-Table1[[#This Row],[Amount 12]],Table1[[#This Row],[Amount 12]]))</f>
        <v/>
      </c>
      <c r="EJ613" t="str">
        <f>IF(Table1[[#This Row],[Ledger 13]]="","","No")</f>
        <v/>
      </c>
      <c r="EK613" t="str">
        <f>IF(Table1[[#This Row],[Ledger 13]]="","",IF(Table1[[#This Row],[Effect 13]]="Dr.","Yes","No"))</f>
        <v/>
      </c>
      <c r="EL613" t="str">
        <f>IF(Table1[[#This Row],[Ledger 13]]="","",Table1[[#This Row],[Ledger 13]])</f>
        <v/>
      </c>
      <c r="EM613" t="str">
        <f>IF(Table1[[#This Row],[Ledger 13]]="","",IF(Table1[[#This Row],[Effect 13]]="Dr.",-Table1[[#This Row],[Amount 13]],Table1[[#This Row],[Amount 13]]))</f>
        <v/>
      </c>
      <c r="EP613" t="str">
        <f>IF(Table1[[#This Row],[Ledger 14]]="","","No")</f>
        <v/>
      </c>
      <c r="EQ613" t="str">
        <f>IF(Table1[[#This Row],[Ledger 14]]="","",IF(Table1[[#This Row],[Effect 14]]="Dr.","Yes","No"))</f>
        <v/>
      </c>
      <c r="ER613" t="str">
        <f>IF(Table1[[#This Row],[Ledger 14]]="","",Table1[[#This Row],[Ledger 14]])</f>
        <v/>
      </c>
      <c r="ES613" t="str">
        <f>IF(Table1[[#This Row],[Ledger 14]]="","",IF(Table1[[#This Row],[Effect 14]]="Dr.",-Table1[[#This Row],[Amount 14]],Table1[[#This Row],[Amount 14]]))</f>
        <v/>
      </c>
      <c r="EV613" t="str">
        <f>IF(Table1[[#This Row],[Ledger 15]]="","","No")</f>
        <v/>
      </c>
      <c r="EW613" t="str">
        <f>IF(Table1[[#This Row],[Ledger 15]]="","",IF(Table1[[#This Row],[Effect 15]]="Dr.","Yes","No"))</f>
        <v/>
      </c>
      <c r="EX613" t="str">
        <f>IF(Table1[[#This Row],[Ledger 15]]="","",Table1[[#This Row],[Ledger 15]])</f>
        <v/>
      </c>
      <c r="EY613" t="str">
        <f>IF(Table1[[#This Row],[Ledger 15]]="","",IF(Table1[[#This Row],[Effect 15]]="Dr.",-Table1[[#This Row],[Amount 15]],Table1[[#This Row],[Amount 15]]))</f>
        <v/>
      </c>
      <c r="FD6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3">
        <f>IF(Table1[[#This Row],[Date]]="",0,IF(AND(Table1[[#This Row],[Date]]&gt;=$FE$2,Table1[[#This Row],[Date]]&lt;=$FE$3),0,1))</f>
        <v>0</v>
      </c>
      <c r="FF613">
        <f>IF(Table1[[#This Row],[Date]]="",0,IF(TYPE(VLOOKUP(Table1[[#This Row],[Voucher Type]],Table1[[#All],[Voucher Type Master]],1,FALSE))=16,1,0))</f>
        <v>0</v>
      </c>
      <c r="FG613">
        <f>IF(TYPE(IF(Table1[[#This Row],[Date]]="",0,IF(VLOOKUP(Table1[[#This Row],[Voucher Type]],$FY$5:$FZ$13,2,0)=Table1[[#This Row],[Effect 1]],0,1)))=16,1,0)</f>
        <v>0</v>
      </c>
      <c r="FH6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3">
        <f>IF(LEN(Table1[[#This Row],[Ledger 1]])&gt;0,IF(TYPE(VLOOKUP(Table1[[#This Row],[Ledger 1]],GZ:GZ,1,0))=16,1,0),0)</f>
        <v>0</v>
      </c>
      <c r="FJ613">
        <f>IF(LEN(Table1[[#This Row],[Ledger 2]])&gt;0,IF(TYPE(VLOOKUP(Table1[[#This Row],[Ledger 2]],GZ:GZ,1,0))=16,1,0),0)</f>
        <v>0</v>
      </c>
      <c r="FK613">
        <f>IF(LEN(Table1[[#This Row],[Ledger 3]])&gt;0,IF(TYPE(VLOOKUP(Table1[[#This Row],[Ledger 3]],GZ:GZ,1,0))=16,1,0),0)</f>
        <v>0</v>
      </c>
      <c r="FL613">
        <f>IF(LEN(Table1[[#This Row],[Ledger 4]])&gt;0,IF(TYPE(VLOOKUP(Table1[[#This Row],[Ledger 4]],GZ:GZ,1,0))=16,1,0),0)</f>
        <v>0</v>
      </c>
      <c r="FM613">
        <f>IF(LEN(Table1[[#This Row],[Ledger 5]])&gt;0,IF(TYPE(VLOOKUP(Table1[[#This Row],[Ledger 5]],GZ:GZ,1,0))=16,1,0),0)</f>
        <v>0</v>
      </c>
      <c r="FN613">
        <f>IF(LEN(Table1[[#This Row],[Ledger 6]])&gt;0,IF(TYPE(VLOOKUP(Table1[[#This Row],[Ledger 6]],$GZ:$GZ,1,0))=16,1,0),0)</f>
        <v>0</v>
      </c>
      <c r="FO613">
        <f>IF(LEN(Table1[[#This Row],[Ledger 7]])&gt;0,IF(TYPE(VLOOKUP(Table1[[#This Row],[Ledger 7]],$GZ:$GZ,1,0))=16,1,0),0)</f>
        <v>0</v>
      </c>
      <c r="FP613">
        <f>IF(LEN(Table1[[#This Row],[Ledger 8]])&gt;0,IF(TYPE(VLOOKUP(Table1[[#This Row],[Ledger 8]],$GZ:$GZ,1,0))=16,1,0),0)</f>
        <v>0</v>
      </c>
      <c r="FQ613">
        <f>IF(LEN(Table1[[#This Row],[Ledger 9]])&gt;0,IF(TYPE(VLOOKUP(Table1[[#This Row],[Ledger 9]],$GZ:$GZ,1,0))=16,1,0),0)</f>
        <v>0</v>
      </c>
      <c r="FR613">
        <f>IF(LEN(Table1[[#This Row],[Ledger 10]])&gt;0,IF(TYPE(VLOOKUP(Table1[[#This Row],[Ledger 10]],$GZ:$GZ,1,0))=16,1,0),0)</f>
        <v>0</v>
      </c>
      <c r="FS613">
        <f>IF(LEN(Table1[[#This Row],[Ledger 11]])&gt;0,IF(TYPE(VLOOKUP(Table1[[#This Row],[Ledger 11]],$GZ:$GZ,1,0))=16,1,0),0)</f>
        <v>0</v>
      </c>
      <c r="FT613">
        <f>IF(LEN(Table1[[#This Row],[Ledger 12]])&gt;0,IF(TYPE(VLOOKUP(Table1[[#This Row],[Ledger 12]],$GZ:$GZ,1,0))=16,1,0),0)</f>
        <v>0</v>
      </c>
      <c r="FU613">
        <f>IF(LEN(Table1[[#This Row],[Ledger 13]])&gt;0,IF(TYPE(VLOOKUP(Table1[[#This Row],[Ledger 13]],$GZ:$GZ,1,0))=16,1,0),0)</f>
        <v>0</v>
      </c>
      <c r="FV613">
        <f>IF(LEN(Table1[[#This Row],[Ledger 14]])&gt;0,IF(TYPE(VLOOKUP(Table1[[#This Row],[Ledger 14]],$GZ:$GZ,1,0))=16,1,0),0)</f>
        <v>0</v>
      </c>
      <c r="FW613">
        <f>IF(LEN(Table1[[#This Row],[Ledger 15]])&gt;0,IF(TYPE(VLOOKUP(Table1[[#This Row],[Ledger 15]],$GZ:$GZ,1,0))=16,1,0),0)</f>
        <v>0</v>
      </c>
    </row>
    <row r="614" spans="4:179" ht="33" customHeight="1" x14ac:dyDescent="0.45">
      <c r="D614" s="8">
        <f t="shared" si="18"/>
        <v>609</v>
      </c>
      <c r="E614" s="32"/>
      <c r="F614" s="34"/>
      <c r="G614" s="34"/>
      <c r="H614" s="34"/>
      <c r="I614" s="34"/>
      <c r="J614" s="38"/>
      <c r="K614" s="33"/>
      <c r="L614" s="36"/>
      <c r="M614" s="35"/>
      <c r="N614" s="34"/>
      <c r="O614" s="41"/>
      <c r="P614" s="35"/>
      <c r="Q614" s="34"/>
      <c r="R614" s="37"/>
      <c r="S614" s="35"/>
      <c r="T614" s="34"/>
      <c r="U614" s="37"/>
      <c r="V614" s="35"/>
      <c r="W614" s="34"/>
      <c r="X614" s="37"/>
      <c r="Y614" s="35"/>
      <c r="Z614" s="34"/>
      <c r="AA614" s="37"/>
      <c r="AB614" s="35"/>
      <c r="AC614" s="34"/>
      <c r="AD614" s="37"/>
      <c r="AE614" s="35"/>
      <c r="AF614" s="34"/>
      <c r="AG614" s="37"/>
      <c r="AH614" s="35"/>
      <c r="AI614" s="34"/>
      <c r="AJ614" s="37"/>
      <c r="AK614" s="35"/>
      <c r="AL614" s="34"/>
      <c r="AM614" s="37"/>
      <c r="AN614" s="35"/>
      <c r="AO614" s="34"/>
      <c r="AP614" s="37"/>
      <c r="AQ614" s="35"/>
      <c r="AR614" s="34"/>
      <c r="AS614" s="37"/>
      <c r="AT614" s="35"/>
      <c r="AU614" s="34"/>
      <c r="AV614" s="37"/>
      <c r="AW614" s="35"/>
      <c r="AX614" s="34"/>
      <c r="AY614" s="37"/>
      <c r="AZ614" s="35"/>
      <c r="BA614" s="34"/>
      <c r="BB614" s="37"/>
      <c r="BC6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4" s="7"/>
      <c r="BF614" t="str">
        <f>IF(Table1[[#This Row],[Date]]="","","&amp;lt;VOUCHER REMOTEID="&amp;""""&amp;$A$11&amp;$A$13&amp;ROW()&amp;""""&amp;" VCHTYPE="""&amp;F614&amp;""" ACTION="""&amp;"Create"&amp;"""&amp;gt;")</f>
        <v/>
      </c>
      <c r="BG614" t="str">
        <f>IF(Table1[[#This Row],[Date]]="","",TEXT(Table1[[#This Row],[Date]],"yyyymmdd"))</f>
        <v/>
      </c>
      <c r="BH614" t="str">
        <f>Table1[[#This Row],[Date2]]</f>
        <v/>
      </c>
      <c r="BI614" t="str">
        <f>IF(Table1[[#This Row],[Date]]="","",Table1[[#This Row],[Voucher Type]])</f>
        <v/>
      </c>
      <c r="BJ614" t="str">
        <f>IF(Table1[[#This Row],[Ref No / Invoice No]]="","",Table1[[#This Row],[Ref No / Invoice No]])</f>
        <v/>
      </c>
      <c r="BK614" t="str">
        <f>IF(Table1[[#This Row],[Voucher No]]="","",Table1[[#This Row],[Voucher No]])</f>
        <v/>
      </c>
      <c r="BL614" t="str">
        <f>IF(Table1[[#This Row],[Date]]="","",Table1[[#This Row],[Narration]])</f>
        <v/>
      </c>
      <c r="BM614" t="str">
        <f>IF(Table1[[#This Row],[Date]]="","",$A$11&amp;$A$13&amp;ROW())</f>
        <v/>
      </c>
      <c r="BN614" t="str">
        <f>IF(Table1[[#This Row],[Date]]="","",$A$13)</f>
        <v/>
      </c>
      <c r="BP614" t="str">
        <f>IF(Table1[[#This Row],[Ledger 1]]="","","No")</f>
        <v/>
      </c>
      <c r="BQ614" t="str">
        <f>IF(Table1[[#This Row],[Date]]="","",IF(Table1[[#This Row],[Effect 1]]="Dr.","Yes","No"))</f>
        <v/>
      </c>
      <c r="BR614" t="str">
        <f>IF(Table1[[#This Row],[Date]]="","",Table1[[#This Row],[Ledger 1]])</f>
        <v/>
      </c>
      <c r="BS614" t="str">
        <f>IF(Table1[[#This Row],[Date]]="","",IF(Table1[[#This Row],[Effect 1]]="Dr.",-Table1[[#This Row],[Amount 1]],Table1[[#This Row],[Amount 1]]))</f>
        <v/>
      </c>
      <c r="BV614" t="str">
        <f>IF(Table1[[#This Row],[Ledger 2]]="","","No")</f>
        <v/>
      </c>
      <c r="BW614" t="str">
        <f>IF(Table1[[#This Row],[Date]]="","",IF(Table1[[#This Row],[Effect 2]]="Dr.","Yes","No"))</f>
        <v/>
      </c>
      <c r="BX614" t="str">
        <f>IF(Table1[[#This Row],[Date]]="","",Table1[[#This Row],[Ledger 2]])</f>
        <v/>
      </c>
      <c r="BY614" t="str">
        <f>IF(Table1[[#This Row],[Date]]="","",IF(Table1[[#This Row],[Effect 2]]="Dr.",-Table1[[#This Row],[Amount 2]],Table1[[#This Row],[Amount 2]]))</f>
        <v/>
      </c>
      <c r="CB614" t="str">
        <f>IF(Table1[[#This Row],[Ledger 3]]="","","No")</f>
        <v/>
      </c>
      <c r="CC614" t="str">
        <f>IF(Table1[[#This Row],[Ledger 3]]="","",IF(Table1[[#This Row],[Effect 3]]="Dr.","Yes","No"))</f>
        <v/>
      </c>
      <c r="CD614" t="str">
        <f>IF(Table1[[#This Row],[Ledger 3]]="","",Table1[[#This Row],[Ledger 3]])</f>
        <v/>
      </c>
      <c r="CE614" t="str">
        <f>IF(Table1[[#This Row],[Ledger 3]]="","",IF(Table1[[#This Row],[Effect 3]]="Dr.",-Table1[[#This Row],[Amount 3]],Table1[[#This Row],[Amount 3]]))</f>
        <v/>
      </c>
      <c r="CH614" t="str">
        <f>IF(Table1[[#This Row],[Ledger 4]]="","","No")</f>
        <v/>
      </c>
      <c r="CI614" t="str">
        <f>IF(Table1[[#This Row],[Ledger 4]]="","",IF(Table1[[#This Row],[Effect 4]]="Dr.","Yes","No"))</f>
        <v/>
      </c>
      <c r="CJ614" t="str">
        <f>IF(Table1[[#This Row],[Ledger 4]]="","",Table1[[#This Row],[Ledger 4]])</f>
        <v/>
      </c>
      <c r="CK614" t="str">
        <f>IF(Table1[[#This Row],[Ledger 4]]="","",IF(Table1[[#This Row],[Effect 4]]="Dr.",-Table1[[#This Row],[Amount 4]],Table1[[#This Row],[Amount 4]]))</f>
        <v/>
      </c>
      <c r="CN614" t="str">
        <f>IF(Table1[[#This Row],[Ledger 5]]="","","No")</f>
        <v/>
      </c>
      <c r="CO614" t="str">
        <f>IF(Table1[[#This Row],[Ledger 5]]="","",IF(Table1[[#This Row],[Effect 5]]="Dr.","Yes","No"))</f>
        <v/>
      </c>
      <c r="CP614" t="str">
        <f>IF(Table1[[#This Row],[Ledger 5]]="","",Table1[[#This Row],[Ledger 5]])</f>
        <v/>
      </c>
      <c r="CQ614" t="str">
        <f>IF(Table1[[#This Row],[Ledger 5]]="","",IF(Table1[[#This Row],[Effect 5]]="Dr.",-Table1[[#This Row],[Amount 5]],Table1[[#This Row],[Amount 5]]))</f>
        <v/>
      </c>
      <c r="CT614" t="str">
        <f>IF(Table1[[#This Row],[Ledger 6]]="","","No")</f>
        <v/>
      </c>
      <c r="CU614" t="str">
        <f>IF(Table1[[#This Row],[Ledger 6]]="","",IF(Table1[[#This Row],[Effect 6]]="Dr.","Yes","No"))</f>
        <v/>
      </c>
      <c r="CV614" t="str">
        <f>IF(Table1[[#This Row],[Ledger 6]]="","",Table1[[#This Row],[Ledger 6]])</f>
        <v/>
      </c>
      <c r="CW614" t="str">
        <f>IF(Table1[[#This Row],[Ledger 6]]="","",IF(Table1[[#This Row],[Effect 6]]="Dr.",-Table1[[#This Row],[Amount 6]],Table1[[#This Row],[Amount 6]]))</f>
        <v/>
      </c>
      <c r="CZ614" t="str">
        <f>IF(Table1[[#This Row],[Ledger 7]]="","","No")</f>
        <v/>
      </c>
      <c r="DA614" t="str">
        <f>IF(Table1[[#This Row],[Ledger 7]]="","",IF(Table1[[#This Row],[Effect 7]]="Dr.","Yes","No"))</f>
        <v/>
      </c>
      <c r="DB614" t="str">
        <f>IF(Table1[[#This Row],[Ledger 7]]="","",Table1[[#This Row],[Ledger 7]])</f>
        <v/>
      </c>
      <c r="DC614" t="str">
        <f>IF(Table1[[#This Row],[Ledger 7]]="","",IF(Table1[[#This Row],[Effect 7]]="Dr.",-Table1[[#This Row],[Amount 7]],Table1[[#This Row],[Amount 7]]))</f>
        <v/>
      </c>
      <c r="DF614" t="str">
        <f>IF(Table1[[#This Row],[Ledger 8]]="","","No")</f>
        <v/>
      </c>
      <c r="DG614" t="str">
        <f>IF(Table1[[#This Row],[Ledger 8]]="","",IF(Table1[[#This Row],[Effect 8]]="Dr.","Yes","No"))</f>
        <v/>
      </c>
      <c r="DH614" t="str">
        <f>IF(Table1[[#This Row],[Ledger 8]]="","",Table1[[#This Row],[Ledger 8]])</f>
        <v/>
      </c>
      <c r="DI614" t="str">
        <f>IF(Table1[[#This Row],[Ledger 8]]="","",IF(Table1[[#This Row],[Effect 8]]="Dr.",-Table1[[#This Row],[Amount 8]],Table1[[#This Row],[Amount 8]]))</f>
        <v/>
      </c>
      <c r="DL614" t="str">
        <f>IF(Table1[[#This Row],[Ledger 9]]="","","No")</f>
        <v/>
      </c>
      <c r="DM614" t="str">
        <f>IF(Table1[[#This Row],[Ledger 9]]="","",IF(Table1[[#This Row],[Effect 9]]="Dr.","Yes","No"))</f>
        <v/>
      </c>
      <c r="DN614" t="str">
        <f>IF(Table1[[#This Row],[Ledger 9]]="","",Table1[[#This Row],[Ledger 9]])</f>
        <v/>
      </c>
      <c r="DO614" t="str">
        <f>IF(Table1[[#This Row],[Ledger 9]]="","",IF(Table1[[#This Row],[Effect 9]]="Dr.",-Table1[[#This Row],[Amount 9]],Table1[[#This Row],[Amount 9]]))</f>
        <v/>
      </c>
      <c r="DR614" t="str">
        <f>IF(Table1[[#This Row],[Ledger 10]]="","","No")</f>
        <v/>
      </c>
      <c r="DS614" t="str">
        <f>IF(Table1[[#This Row],[Ledger 10]]="","",IF(Table1[[#This Row],[Effect 10]]="Dr.","Yes","No"))</f>
        <v/>
      </c>
      <c r="DT614" t="str">
        <f>IF(Table1[[#This Row],[Ledger 10]]="","",Table1[[#This Row],[Ledger 10]])</f>
        <v/>
      </c>
      <c r="DU614" t="str">
        <f>IF(Table1[[#This Row],[Ledger 10]]="","",IF(Table1[[#This Row],[Effect 10]]="Dr.",-Table1[[#This Row],[Amount 10]],Table1[[#This Row],[Amount 10]]))</f>
        <v/>
      </c>
      <c r="DX614" t="str">
        <f>IF(Table1[[#This Row],[Ledger 11]]="","","No")</f>
        <v/>
      </c>
      <c r="DY614" t="str">
        <f>IF(Table1[[#This Row],[Ledger 11]]="","",IF(Table1[[#This Row],[Effect 11]]="Dr.","Yes","No"))</f>
        <v/>
      </c>
      <c r="DZ614" t="str">
        <f>IF(Table1[[#This Row],[Ledger 11]]="","",Table1[[#This Row],[Ledger 11]])</f>
        <v/>
      </c>
      <c r="EA614" t="str">
        <f>IF(Table1[[#This Row],[Ledger 11]]="","",IF(Table1[[#This Row],[Effect 11]]="Dr.",-Table1[[#This Row],[Amount 11]],Table1[[#This Row],[Amount 11]]))</f>
        <v/>
      </c>
      <c r="ED614" t="str">
        <f>IF(Table1[[#This Row],[Ledger 12]]="","","No")</f>
        <v/>
      </c>
      <c r="EE614" t="str">
        <f>IF(Table1[[#This Row],[Ledger 12]]="","",IF(Table1[[#This Row],[Effect 12]]="Dr.","Yes","No"))</f>
        <v/>
      </c>
      <c r="EF614" t="str">
        <f>IF(Table1[[#This Row],[Ledger 12]]="","",Table1[[#This Row],[Ledger 12]])</f>
        <v/>
      </c>
      <c r="EG614" t="str">
        <f>IF(Table1[[#This Row],[Ledger 12]]="","",IF(Table1[[#This Row],[Effect 12]]="Dr.",-Table1[[#This Row],[Amount 12]],Table1[[#This Row],[Amount 12]]))</f>
        <v/>
      </c>
      <c r="EJ614" t="str">
        <f>IF(Table1[[#This Row],[Ledger 13]]="","","No")</f>
        <v/>
      </c>
      <c r="EK614" t="str">
        <f>IF(Table1[[#This Row],[Ledger 13]]="","",IF(Table1[[#This Row],[Effect 13]]="Dr.","Yes","No"))</f>
        <v/>
      </c>
      <c r="EL614" t="str">
        <f>IF(Table1[[#This Row],[Ledger 13]]="","",Table1[[#This Row],[Ledger 13]])</f>
        <v/>
      </c>
      <c r="EM614" t="str">
        <f>IF(Table1[[#This Row],[Ledger 13]]="","",IF(Table1[[#This Row],[Effect 13]]="Dr.",-Table1[[#This Row],[Amount 13]],Table1[[#This Row],[Amount 13]]))</f>
        <v/>
      </c>
      <c r="EP614" t="str">
        <f>IF(Table1[[#This Row],[Ledger 14]]="","","No")</f>
        <v/>
      </c>
      <c r="EQ614" t="str">
        <f>IF(Table1[[#This Row],[Ledger 14]]="","",IF(Table1[[#This Row],[Effect 14]]="Dr.","Yes","No"))</f>
        <v/>
      </c>
      <c r="ER614" t="str">
        <f>IF(Table1[[#This Row],[Ledger 14]]="","",Table1[[#This Row],[Ledger 14]])</f>
        <v/>
      </c>
      <c r="ES614" t="str">
        <f>IF(Table1[[#This Row],[Ledger 14]]="","",IF(Table1[[#This Row],[Effect 14]]="Dr.",-Table1[[#This Row],[Amount 14]],Table1[[#This Row],[Amount 14]]))</f>
        <v/>
      </c>
      <c r="EV614" t="str">
        <f>IF(Table1[[#This Row],[Ledger 15]]="","","No")</f>
        <v/>
      </c>
      <c r="EW614" t="str">
        <f>IF(Table1[[#This Row],[Ledger 15]]="","",IF(Table1[[#This Row],[Effect 15]]="Dr.","Yes","No"))</f>
        <v/>
      </c>
      <c r="EX614" t="str">
        <f>IF(Table1[[#This Row],[Ledger 15]]="","",Table1[[#This Row],[Ledger 15]])</f>
        <v/>
      </c>
      <c r="EY614" t="str">
        <f>IF(Table1[[#This Row],[Ledger 15]]="","",IF(Table1[[#This Row],[Effect 15]]="Dr.",-Table1[[#This Row],[Amount 15]],Table1[[#This Row],[Amount 15]]))</f>
        <v/>
      </c>
      <c r="FD6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4">
        <f>IF(Table1[[#This Row],[Date]]="",0,IF(AND(Table1[[#This Row],[Date]]&gt;=$FE$2,Table1[[#This Row],[Date]]&lt;=$FE$3),0,1))</f>
        <v>0</v>
      </c>
      <c r="FF614">
        <f>IF(Table1[[#This Row],[Date]]="",0,IF(TYPE(VLOOKUP(Table1[[#This Row],[Voucher Type]],Table1[[#All],[Voucher Type Master]],1,FALSE))=16,1,0))</f>
        <v>0</v>
      </c>
      <c r="FG614">
        <f>IF(TYPE(IF(Table1[[#This Row],[Date]]="",0,IF(VLOOKUP(Table1[[#This Row],[Voucher Type]],$FY$5:$FZ$13,2,0)=Table1[[#This Row],[Effect 1]],0,1)))=16,1,0)</f>
        <v>0</v>
      </c>
      <c r="FH6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4">
        <f>IF(LEN(Table1[[#This Row],[Ledger 1]])&gt;0,IF(TYPE(VLOOKUP(Table1[[#This Row],[Ledger 1]],GZ:GZ,1,0))=16,1,0),0)</f>
        <v>0</v>
      </c>
      <c r="FJ614">
        <f>IF(LEN(Table1[[#This Row],[Ledger 2]])&gt;0,IF(TYPE(VLOOKUP(Table1[[#This Row],[Ledger 2]],GZ:GZ,1,0))=16,1,0),0)</f>
        <v>0</v>
      </c>
      <c r="FK614">
        <f>IF(LEN(Table1[[#This Row],[Ledger 3]])&gt;0,IF(TYPE(VLOOKUP(Table1[[#This Row],[Ledger 3]],GZ:GZ,1,0))=16,1,0),0)</f>
        <v>0</v>
      </c>
      <c r="FL614">
        <f>IF(LEN(Table1[[#This Row],[Ledger 4]])&gt;0,IF(TYPE(VLOOKUP(Table1[[#This Row],[Ledger 4]],GZ:GZ,1,0))=16,1,0),0)</f>
        <v>0</v>
      </c>
      <c r="FM614">
        <f>IF(LEN(Table1[[#This Row],[Ledger 5]])&gt;0,IF(TYPE(VLOOKUP(Table1[[#This Row],[Ledger 5]],GZ:GZ,1,0))=16,1,0),0)</f>
        <v>0</v>
      </c>
      <c r="FN614">
        <f>IF(LEN(Table1[[#This Row],[Ledger 6]])&gt;0,IF(TYPE(VLOOKUP(Table1[[#This Row],[Ledger 6]],$GZ:$GZ,1,0))=16,1,0),0)</f>
        <v>0</v>
      </c>
      <c r="FO614">
        <f>IF(LEN(Table1[[#This Row],[Ledger 7]])&gt;0,IF(TYPE(VLOOKUP(Table1[[#This Row],[Ledger 7]],$GZ:$GZ,1,0))=16,1,0),0)</f>
        <v>0</v>
      </c>
      <c r="FP614">
        <f>IF(LEN(Table1[[#This Row],[Ledger 8]])&gt;0,IF(TYPE(VLOOKUP(Table1[[#This Row],[Ledger 8]],$GZ:$GZ,1,0))=16,1,0),0)</f>
        <v>0</v>
      </c>
      <c r="FQ614">
        <f>IF(LEN(Table1[[#This Row],[Ledger 9]])&gt;0,IF(TYPE(VLOOKUP(Table1[[#This Row],[Ledger 9]],$GZ:$GZ,1,0))=16,1,0),0)</f>
        <v>0</v>
      </c>
      <c r="FR614">
        <f>IF(LEN(Table1[[#This Row],[Ledger 10]])&gt;0,IF(TYPE(VLOOKUP(Table1[[#This Row],[Ledger 10]],$GZ:$GZ,1,0))=16,1,0),0)</f>
        <v>0</v>
      </c>
      <c r="FS614">
        <f>IF(LEN(Table1[[#This Row],[Ledger 11]])&gt;0,IF(TYPE(VLOOKUP(Table1[[#This Row],[Ledger 11]],$GZ:$GZ,1,0))=16,1,0),0)</f>
        <v>0</v>
      </c>
      <c r="FT614">
        <f>IF(LEN(Table1[[#This Row],[Ledger 12]])&gt;0,IF(TYPE(VLOOKUP(Table1[[#This Row],[Ledger 12]],$GZ:$GZ,1,0))=16,1,0),0)</f>
        <v>0</v>
      </c>
      <c r="FU614">
        <f>IF(LEN(Table1[[#This Row],[Ledger 13]])&gt;0,IF(TYPE(VLOOKUP(Table1[[#This Row],[Ledger 13]],$GZ:$GZ,1,0))=16,1,0),0)</f>
        <v>0</v>
      </c>
      <c r="FV614">
        <f>IF(LEN(Table1[[#This Row],[Ledger 14]])&gt;0,IF(TYPE(VLOOKUP(Table1[[#This Row],[Ledger 14]],$GZ:$GZ,1,0))=16,1,0),0)</f>
        <v>0</v>
      </c>
      <c r="FW614">
        <f>IF(LEN(Table1[[#This Row],[Ledger 15]])&gt;0,IF(TYPE(VLOOKUP(Table1[[#This Row],[Ledger 15]],$GZ:$GZ,1,0))=16,1,0),0)</f>
        <v>0</v>
      </c>
    </row>
    <row r="615" spans="4:179" ht="33" customHeight="1" x14ac:dyDescent="0.45">
      <c r="D615" s="8">
        <f t="shared" si="18"/>
        <v>610</v>
      </c>
      <c r="E615" s="32"/>
      <c r="F615" s="34"/>
      <c r="G615" s="34"/>
      <c r="H615" s="34"/>
      <c r="I615" s="34"/>
      <c r="J615" s="38"/>
      <c r="K615" s="33"/>
      <c r="L615" s="36"/>
      <c r="M615" s="35"/>
      <c r="N615" s="34"/>
      <c r="O615" s="41"/>
      <c r="P615" s="35"/>
      <c r="Q615" s="34"/>
      <c r="R615" s="37"/>
      <c r="S615" s="35"/>
      <c r="T615" s="34"/>
      <c r="U615" s="37"/>
      <c r="V615" s="35"/>
      <c r="W615" s="34"/>
      <c r="X615" s="37"/>
      <c r="Y615" s="35"/>
      <c r="Z615" s="34"/>
      <c r="AA615" s="37"/>
      <c r="AB615" s="35"/>
      <c r="AC615" s="34"/>
      <c r="AD615" s="37"/>
      <c r="AE615" s="35"/>
      <c r="AF615" s="34"/>
      <c r="AG615" s="37"/>
      <c r="AH615" s="35"/>
      <c r="AI615" s="34"/>
      <c r="AJ615" s="37"/>
      <c r="AK615" s="35"/>
      <c r="AL615" s="34"/>
      <c r="AM615" s="37"/>
      <c r="AN615" s="35"/>
      <c r="AO615" s="34"/>
      <c r="AP615" s="37"/>
      <c r="AQ615" s="35"/>
      <c r="AR615" s="34"/>
      <c r="AS615" s="37"/>
      <c r="AT615" s="35"/>
      <c r="AU615" s="34"/>
      <c r="AV615" s="37"/>
      <c r="AW615" s="35"/>
      <c r="AX615" s="34"/>
      <c r="AY615" s="37"/>
      <c r="AZ615" s="35"/>
      <c r="BA615" s="34"/>
      <c r="BB615" s="37"/>
      <c r="BC6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5" s="7"/>
      <c r="BF615" t="str">
        <f>IF(Table1[[#This Row],[Date]]="","","&amp;lt;VOUCHER REMOTEID="&amp;""""&amp;$A$11&amp;$A$13&amp;ROW()&amp;""""&amp;" VCHTYPE="""&amp;F615&amp;""" ACTION="""&amp;"Create"&amp;"""&amp;gt;")</f>
        <v/>
      </c>
      <c r="BG615" t="str">
        <f>IF(Table1[[#This Row],[Date]]="","",TEXT(Table1[[#This Row],[Date]],"yyyymmdd"))</f>
        <v/>
      </c>
      <c r="BH615" t="str">
        <f>Table1[[#This Row],[Date2]]</f>
        <v/>
      </c>
      <c r="BI615" t="str">
        <f>IF(Table1[[#This Row],[Date]]="","",Table1[[#This Row],[Voucher Type]])</f>
        <v/>
      </c>
      <c r="BJ615" t="str">
        <f>IF(Table1[[#This Row],[Ref No / Invoice No]]="","",Table1[[#This Row],[Ref No / Invoice No]])</f>
        <v/>
      </c>
      <c r="BK615" t="str">
        <f>IF(Table1[[#This Row],[Voucher No]]="","",Table1[[#This Row],[Voucher No]])</f>
        <v/>
      </c>
      <c r="BL615" t="str">
        <f>IF(Table1[[#This Row],[Date]]="","",Table1[[#This Row],[Narration]])</f>
        <v/>
      </c>
      <c r="BM615" t="str">
        <f>IF(Table1[[#This Row],[Date]]="","",$A$11&amp;$A$13&amp;ROW())</f>
        <v/>
      </c>
      <c r="BN615" t="str">
        <f>IF(Table1[[#This Row],[Date]]="","",$A$13)</f>
        <v/>
      </c>
      <c r="BP615" t="str">
        <f>IF(Table1[[#This Row],[Ledger 1]]="","","No")</f>
        <v/>
      </c>
      <c r="BQ615" t="str">
        <f>IF(Table1[[#This Row],[Date]]="","",IF(Table1[[#This Row],[Effect 1]]="Dr.","Yes","No"))</f>
        <v/>
      </c>
      <c r="BR615" t="str">
        <f>IF(Table1[[#This Row],[Date]]="","",Table1[[#This Row],[Ledger 1]])</f>
        <v/>
      </c>
      <c r="BS615" t="str">
        <f>IF(Table1[[#This Row],[Date]]="","",IF(Table1[[#This Row],[Effect 1]]="Dr.",-Table1[[#This Row],[Amount 1]],Table1[[#This Row],[Amount 1]]))</f>
        <v/>
      </c>
      <c r="BV615" t="str">
        <f>IF(Table1[[#This Row],[Ledger 2]]="","","No")</f>
        <v/>
      </c>
      <c r="BW615" t="str">
        <f>IF(Table1[[#This Row],[Date]]="","",IF(Table1[[#This Row],[Effect 2]]="Dr.","Yes","No"))</f>
        <v/>
      </c>
      <c r="BX615" t="str">
        <f>IF(Table1[[#This Row],[Date]]="","",Table1[[#This Row],[Ledger 2]])</f>
        <v/>
      </c>
      <c r="BY615" t="str">
        <f>IF(Table1[[#This Row],[Date]]="","",IF(Table1[[#This Row],[Effect 2]]="Dr.",-Table1[[#This Row],[Amount 2]],Table1[[#This Row],[Amount 2]]))</f>
        <v/>
      </c>
      <c r="CB615" t="str">
        <f>IF(Table1[[#This Row],[Ledger 3]]="","","No")</f>
        <v/>
      </c>
      <c r="CC615" t="str">
        <f>IF(Table1[[#This Row],[Ledger 3]]="","",IF(Table1[[#This Row],[Effect 3]]="Dr.","Yes","No"))</f>
        <v/>
      </c>
      <c r="CD615" t="str">
        <f>IF(Table1[[#This Row],[Ledger 3]]="","",Table1[[#This Row],[Ledger 3]])</f>
        <v/>
      </c>
      <c r="CE615" t="str">
        <f>IF(Table1[[#This Row],[Ledger 3]]="","",IF(Table1[[#This Row],[Effect 3]]="Dr.",-Table1[[#This Row],[Amount 3]],Table1[[#This Row],[Amount 3]]))</f>
        <v/>
      </c>
      <c r="CH615" t="str">
        <f>IF(Table1[[#This Row],[Ledger 4]]="","","No")</f>
        <v/>
      </c>
      <c r="CI615" t="str">
        <f>IF(Table1[[#This Row],[Ledger 4]]="","",IF(Table1[[#This Row],[Effect 4]]="Dr.","Yes","No"))</f>
        <v/>
      </c>
      <c r="CJ615" t="str">
        <f>IF(Table1[[#This Row],[Ledger 4]]="","",Table1[[#This Row],[Ledger 4]])</f>
        <v/>
      </c>
      <c r="CK615" t="str">
        <f>IF(Table1[[#This Row],[Ledger 4]]="","",IF(Table1[[#This Row],[Effect 4]]="Dr.",-Table1[[#This Row],[Amount 4]],Table1[[#This Row],[Amount 4]]))</f>
        <v/>
      </c>
      <c r="CN615" t="str">
        <f>IF(Table1[[#This Row],[Ledger 5]]="","","No")</f>
        <v/>
      </c>
      <c r="CO615" t="str">
        <f>IF(Table1[[#This Row],[Ledger 5]]="","",IF(Table1[[#This Row],[Effect 5]]="Dr.","Yes","No"))</f>
        <v/>
      </c>
      <c r="CP615" t="str">
        <f>IF(Table1[[#This Row],[Ledger 5]]="","",Table1[[#This Row],[Ledger 5]])</f>
        <v/>
      </c>
      <c r="CQ615" t="str">
        <f>IF(Table1[[#This Row],[Ledger 5]]="","",IF(Table1[[#This Row],[Effect 5]]="Dr.",-Table1[[#This Row],[Amount 5]],Table1[[#This Row],[Amount 5]]))</f>
        <v/>
      </c>
      <c r="CT615" t="str">
        <f>IF(Table1[[#This Row],[Ledger 6]]="","","No")</f>
        <v/>
      </c>
      <c r="CU615" t="str">
        <f>IF(Table1[[#This Row],[Ledger 6]]="","",IF(Table1[[#This Row],[Effect 6]]="Dr.","Yes","No"))</f>
        <v/>
      </c>
      <c r="CV615" t="str">
        <f>IF(Table1[[#This Row],[Ledger 6]]="","",Table1[[#This Row],[Ledger 6]])</f>
        <v/>
      </c>
      <c r="CW615" t="str">
        <f>IF(Table1[[#This Row],[Ledger 6]]="","",IF(Table1[[#This Row],[Effect 6]]="Dr.",-Table1[[#This Row],[Amount 6]],Table1[[#This Row],[Amount 6]]))</f>
        <v/>
      </c>
      <c r="CZ615" t="str">
        <f>IF(Table1[[#This Row],[Ledger 7]]="","","No")</f>
        <v/>
      </c>
      <c r="DA615" t="str">
        <f>IF(Table1[[#This Row],[Ledger 7]]="","",IF(Table1[[#This Row],[Effect 7]]="Dr.","Yes","No"))</f>
        <v/>
      </c>
      <c r="DB615" t="str">
        <f>IF(Table1[[#This Row],[Ledger 7]]="","",Table1[[#This Row],[Ledger 7]])</f>
        <v/>
      </c>
      <c r="DC615" t="str">
        <f>IF(Table1[[#This Row],[Ledger 7]]="","",IF(Table1[[#This Row],[Effect 7]]="Dr.",-Table1[[#This Row],[Amount 7]],Table1[[#This Row],[Amount 7]]))</f>
        <v/>
      </c>
      <c r="DF615" t="str">
        <f>IF(Table1[[#This Row],[Ledger 8]]="","","No")</f>
        <v/>
      </c>
      <c r="DG615" t="str">
        <f>IF(Table1[[#This Row],[Ledger 8]]="","",IF(Table1[[#This Row],[Effect 8]]="Dr.","Yes","No"))</f>
        <v/>
      </c>
      <c r="DH615" t="str">
        <f>IF(Table1[[#This Row],[Ledger 8]]="","",Table1[[#This Row],[Ledger 8]])</f>
        <v/>
      </c>
      <c r="DI615" t="str">
        <f>IF(Table1[[#This Row],[Ledger 8]]="","",IF(Table1[[#This Row],[Effect 8]]="Dr.",-Table1[[#This Row],[Amount 8]],Table1[[#This Row],[Amount 8]]))</f>
        <v/>
      </c>
      <c r="DL615" t="str">
        <f>IF(Table1[[#This Row],[Ledger 9]]="","","No")</f>
        <v/>
      </c>
      <c r="DM615" t="str">
        <f>IF(Table1[[#This Row],[Ledger 9]]="","",IF(Table1[[#This Row],[Effect 9]]="Dr.","Yes","No"))</f>
        <v/>
      </c>
      <c r="DN615" t="str">
        <f>IF(Table1[[#This Row],[Ledger 9]]="","",Table1[[#This Row],[Ledger 9]])</f>
        <v/>
      </c>
      <c r="DO615" t="str">
        <f>IF(Table1[[#This Row],[Ledger 9]]="","",IF(Table1[[#This Row],[Effect 9]]="Dr.",-Table1[[#This Row],[Amount 9]],Table1[[#This Row],[Amount 9]]))</f>
        <v/>
      </c>
      <c r="DR615" t="str">
        <f>IF(Table1[[#This Row],[Ledger 10]]="","","No")</f>
        <v/>
      </c>
      <c r="DS615" t="str">
        <f>IF(Table1[[#This Row],[Ledger 10]]="","",IF(Table1[[#This Row],[Effect 10]]="Dr.","Yes","No"))</f>
        <v/>
      </c>
      <c r="DT615" t="str">
        <f>IF(Table1[[#This Row],[Ledger 10]]="","",Table1[[#This Row],[Ledger 10]])</f>
        <v/>
      </c>
      <c r="DU615" t="str">
        <f>IF(Table1[[#This Row],[Ledger 10]]="","",IF(Table1[[#This Row],[Effect 10]]="Dr.",-Table1[[#This Row],[Amount 10]],Table1[[#This Row],[Amount 10]]))</f>
        <v/>
      </c>
      <c r="DX615" t="str">
        <f>IF(Table1[[#This Row],[Ledger 11]]="","","No")</f>
        <v/>
      </c>
      <c r="DY615" t="str">
        <f>IF(Table1[[#This Row],[Ledger 11]]="","",IF(Table1[[#This Row],[Effect 11]]="Dr.","Yes","No"))</f>
        <v/>
      </c>
      <c r="DZ615" t="str">
        <f>IF(Table1[[#This Row],[Ledger 11]]="","",Table1[[#This Row],[Ledger 11]])</f>
        <v/>
      </c>
      <c r="EA615" t="str">
        <f>IF(Table1[[#This Row],[Ledger 11]]="","",IF(Table1[[#This Row],[Effect 11]]="Dr.",-Table1[[#This Row],[Amount 11]],Table1[[#This Row],[Amount 11]]))</f>
        <v/>
      </c>
      <c r="ED615" t="str">
        <f>IF(Table1[[#This Row],[Ledger 12]]="","","No")</f>
        <v/>
      </c>
      <c r="EE615" t="str">
        <f>IF(Table1[[#This Row],[Ledger 12]]="","",IF(Table1[[#This Row],[Effect 12]]="Dr.","Yes","No"))</f>
        <v/>
      </c>
      <c r="EF615" t="str">
        <f>IF(Table1[[#This Row],[Ledger 12]]="","",Table1[[#This Row],[Ledger 12]])</f>
        <v/>
      </c>
      <c r="EG615" t="str">
        <f>IF(Table1[[#This Row],[Ledger 12]]="","",IF(Table1[[#This Row],[Effect 12]]="Dr.",-Table1[[#This Row],[Amount 12]],Table1[[#This Row],[Amount 12]]))</f>
        <v/>
      </c>
      <c r="EJ615" t="str">
        <f>IF(Table1[[#This Row],[Ledger 13]]="","","No")</f>
        <v/>
      </c>
      <c r="EK615" t="str">
        <f>IF(Table1[[#This Row],[Ledger 13]]="","",IF(Table1[[#This Row],[Effect 13]]="Dr.","Yes","No"))</f>
        <v/>
      </c>
      <c r="EL615" t="str">
        <f>IF(Table1[[#This Row],[Ledger 13]]="","",Table1[[#This Row],[Ledger 13]])</f>
        <v/>
      </c>
      <c r="EM615" t="str">
        <f>IF(Table1[[#This Row],[Ledger 13]]="","",IF(Table1[[#This Row],[Effect 13]]="Dr.",-Table1[[#This Row],[Amount 13]],Table1[[#This Row],[Amount 13]]))</f>
        <v/>
      </c>
      <c r="EP615" t="str">
        <f>IF(Table1[[#This Row],[Ledger 14]]="","","No")</f>
        <v/>
      </c>
      <c r="EQ615" t="str">
        <f>IF(Table1[[#This Row],[Ledger 14]]="","",IF(Table1[[#This Row],[Effect 14]]="Dr.","Yes","No"))</f>
        <v/>
      </c>
      <c r="ER615" t="str">
        <f>IF(Table1[[#This Row],[Ledger 14]]="","",Table1[[#This Row],[Ledger 14]])</f>
        <v/>
      </c>
      <c r="ES615" t="str">
        <f>IF(Table1[[#This Row],[Ledger 14]]="","",IF(Table1[[#This Row],[Effect 14]]="Dr.",-Table1[[#This Row],[Amount 14]],Table1[[#This Row],[Amount 14]]))</f>
        <v/>
      </c>
      <c r="EV615" t="str">
        <f>IF(Table1[[#This Row],[Ledger 15]]="","","No")</f>
        <v/>
      </c>
      <c r="EW615" t="str">
        <f>IF(Table1[[#This Row],[Ledger 15]]="","",IF(Table1[[#This Row],[Effect 15]]="Dr.","Yes","No"))</f>
        <v/>
      </c>
      <c r="EX615" t="str">
        <f>IF(Table1[[#This Row],[Ledger 15]]="","",Table1[[#This Row],[Ledger 15]])</f>
        <v/>
      </c>
      <c r="EY615" t="str">
        <f>IF(Table1[[#This Row],[Ledger 15]]="","",IF(Table1[[#This Row],[Effect 15]]="Dr.",-Table1[[#This Row],[Amount 15]],Table1[[#This Row],[Amount 15]]))</f>
        <v/>
      </c>
      <c r="FD6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5">
        <f>IF(Table1[[#This Row],[Date]]="",0,IF(AND(Table1[[#This Row],[Date]]&gt;=$FE$2,Table1[[#This Row],[Date]]&lt;=$FE$3),0,1))</f>
        <v>0</v>
      </c>
      <c r="FF615">
        <f>IF(Table1[[#This Row],[Date]]="",0,IF(TYPE(VLOOKUP(Table1[[#This Row],[Voucher Type]],Table1[[#All],[Voucher Type Master]],1,FALSE))=16,1,0))</f>
        <v>0</v>
      </c>
      <c r="FG615">
        <f>IF(TYPE(IF(Table1[[#This Row],[Date]]="",0,IF(VLOOKUP(Table1[[#This Row],[Voucher Type]],$FY$5:$FZ$13,2,0)=Table1[[#This Row],[Effect 1]],0,1)))=16,1,0)</f>
        <v>0</v>
      </c>
      <c r="FH6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5">
        <f>IF(LEN(Table1[[#This Row],[Ledger 1]])&gt;0,IF(TYPE(VLOOKUP(Table1[[#This Row],[Ledger 1]],GZ:GZ,1,0))=16,1,0),0)</f>
        <v>0</v>
      </c>
      <c r="FJ615">
        <f>IF(LEN(Table1[[#This Row],[Ledger 2]])&gt;0,IF(TYPE(VLOOKUP(Table1[[#This Row],[Ledger 2]],GZ:GZ,1,0))=16,1,0),0)</f>
        <v>0</v>
      </c>
      <c r="FK615">
        <f>IF(LEN(Table1[[#This Row],[Ledger 3]])&gt;0,IF(TYPE(VLOOKUP(Table1[[#This Row],[Ledger 3]],GZ:GZ,1,0))=16,1,0),0)</f>
        <v>0</v>
      </c>
      <c r="FL615">
        <f>IF(LEN(Table1[[#This Row],[Ledger 4]])&gt;0,IF(TYPE(VLOOKUP(Table1[[#This Row],[Ledger 4]],GZ:GZ,1,0))=16,1,0),0)</f>
        <v>0</v>
      </c>
      <c r="FM615">
        <f>IF(LEN(Table1[[#This Row],[Ledger 5]])&gt;0,IF(TYPE(VLOOKUP(Table1[[#This Row],[Ledger 5]],GZ:GZ,1,0))=16,1,0),0)</f>
        <v>0</v>
      </c>
      <c r="FN615">
        <f>IF(LEN(Table1[[#This Row],[Ledger 6]])&gt;0,IF(TYPE(VLOOKUP(Table1[[#This Row],[Ledger 6]],$GZ:$GZ,1,0))=16,1,0),0)</f>
        <v>0</v>
      </c>
      <c r="FO615">
        <f>IF(LEN(Table1[[#This Row],[Ledger 7]])&gt;0,IF(TYPE(VLOOKUP(Table1[[#This Row],[Ledger 7]],$GZ:$GZ,1,0))=16,1,0),0)</f>
        <v>0</v>
      </c>
      <c r="FP615">
        <f>IF(LEN(Table1[[#This Row],[Ledger 8]])&gt;0,IF(TYPE(VLOOKUP(Table1[[#This Row],[Ledger 8]],$GZ:$GZ,1,0))=16,1,0),0)</f>
        <v>0</v>
      </c>
      <c r="FQ615">
        <f>IF(LEN(Table1[[#This Row],[Ledger 9]])&gt;0,IF(TYPE(VLOOKUP(Table1[[#This Row],[Ledger 9]],$GZ:$GZ,1,0))=16,1,0),0)</f>
        <v>0</v>
      </c>
      <c r="FR615">
        <f>IF(LEN(Table1[[#This Row],[Ledger 10]])&gt;0,IF(TYPE(VLOOKUP(Table1[[#This Row],[Ledger 10]],$GZ:$GZ,1,0))=16,1,0),0)</f>
        <v>0</v>
      </c>
      <c r="FS615">
        <f>IF(LEN(Table1[[#This Row],[Ledger 11]])&gt;0,IF(TYPE(VLOOKUP(Table1[[#This Row],[Ledger 11]],$GZ:$GZ,1,0))=16,1,0),0)</f>
        <v>0</v>
      </c>
      <c r="FT615">
        <f>IF(LEN(Table1[[#This Row],[Ledger 12]])&gt;0,IF(TYPE(VLOOKUP(Table1[[#This Row],[Ledger 12]],$GZ:$GZ,1,0))=16,1,0),0)</f>
        <v>0</v>
      </c>
      <c r="FU615">
        <f>IF(LEN(Table1[[#This Row],[Ledger 13]])&gt;0,IF(TYPE(VLOOKUP(Table1[[#This Row],[Ledger 13]],$GZ:$GZ,1,0))=16,1,0),0)</f>
        <v>0</v>
      </c>
      <c r="FV615">
        <f>IF(LEN(Table1[[#This Row],[Ledger 14]])&gt;0,IF(TYPE(VLOOKUP(Table1[[#This Row],[Ledger 14]],$GZ:$GZ,1,0))=16,1,0),0)</f>
        <v>0</v>
      </c>
      <c r="FW615">
        <f>IF(LEN(Table1[[#This Row],[Ledger 15]])&gt;0,IF(TYPE(VLOOKUP(Table1[[#This Row],[Ledger 15]],$GZ:$GZ,1,0))=16,1,0),0)</f>
        <v>0</v>
      </c>
    </row>
    <row r="616" spans="4:179" ht="33" customHeight="1" x14ac:dyDescent="0.45">
      <c r="D616" s="8">
        <f t="shared" si="18"/>
        <v>611</v>
      </c>
      <c r="E616" s="32"/>
      <c r="F616" s="34"/>
      <c r="G616" s="34"/>
      <c r="H616" s="34"/>
      <c r="I616" s="34"/>
      <c r="J616" s="38"/>
      <c r="K616" s="33"/>
      <c r="L616" s="36"/>
      <c r="M616" s="35"/>
      <c r="N616" s="34"/>
      <c r="O616" s="41"/>
      <c r="P616" s="35"/>
      <c r="Q616" s="34"/>
      <c r="R616" s="37"/>
      <c r="S616" s="35"/>
      <c r="T616" s="34"/>
      <c r="U616" s="37"/>
      <c r="V616" s="35"/>
      <c r="W616" s="34"/>
      <c r="X616" s="37"/>
      <c r="Y616" s="35"/>
      <c r="Z616" s="34"/>
      <c r="AA616" s="37"/>
      <c r="AB616" s="35"/>
      <c r="AC616" s="34"/>
      <c r="AD616" s="37"/>
      <c r="AE616" s="35"/>
      <c r="AF616" s="34"/>
      <c r="AG616" s="37"/>
      <c r="AH616" s="35"/>
      <c r="AI616" s="34"/>
      <c r="AJ616" s="37"/>
      <c r="AK616" s="35"/>
      <c r="AL616" s="34"/>
      <c r="AM616" s="37"/>
      <c r="AN616" s="35"/>
      <c r="AO616" s="34"/>
      <c r="AP616" s="37"/>
      <c r="AQ616" s="35"/>
      <c r="AR616" s="34"/>
      <c r="AS616" s="37"/>
      <c r="AT616" s="35"/>
      <c r="AU616" s="34"/>
      <c r="AV616" s="37"/>
      <c r="AW616" s="35"/>
      <c r="AX616" s="34"/>
      <c r="AY616" s="37"/>
      <c r="AZ616" s="35"/>
      <c r="BA616" s="34"/>
      <c r="BB616" s="37"/>
      <c r="BC6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6" s="7"/>
      <c r="BF616" t="str">
        <f>IF(Table1[[#This Row],[Date]]="","","&amp;lt;VOUCHER REMOTEID="&amp;""""&amp;$A$11&amp;$A$13&amp;ROW()&amp;""""&amp;" VCHTYPE="""&amp;F616&amp;""" ACTION="""&amp;"Create"&amp;"""&amp;gt;")</f>
        <v/>
      </c>
      <c r="BG616" t="str">
        <f>IF(Table1[[#This Row],[Date]]="","",TEXT(Table1[[#This Row],[Date]],"yyyymmdd"))</f>
        <v/>
      </c>
      <c r="BH616" t="str">
        <f>Table1[[#This Row],[Date2]]</f>
        <v/>
      </c>
      <c r="BI616" t="str">
        <f>IF(Table1[[#This Row],[Date]]="","",Table1[[#This Row],[Voucher Type]])</f>
        <v/>
      </c>
      <c r="BJ616" t="str">
        <f>IF(Table1[[#This Row],[Ref No / Invoice No]]="","",Table1[[#This Row],[Ref No / Invoice No]])</f>
        <v/>
      </c>
      <c r="BK616" t="str">
        <f>IF(Table1[[#This Row],[Voucher No]]="","",Table1[[#This Row],[Voucher No]])</f>
        <v/>
      </c>
      <c r="BL616" t="str">
        <f>IF(Table1[[#This Row],[Date]]="","",Table1[[#This Row],[Narration]])</f>
        <v/>
      </c>
      <c r="BM616" t="str">
        <f>IF(Table1[[#This Row],[Date]]="","",$A$11&amp;$A$13&amp;ROW())</f>
        <v/>
      </c>
      <c r="BN616" t="str">
        <f>IF(Table1[[#This Row],[Date]]="","",$A$13)</f>
        <v/>
      </c>
      <c r="BP616" t="str">
        <f>IF(Table1[[#This Row],[Ledger 1]]="","","No")</f>
        <v/>
      </c>
      <c r="BQ616" t="str">
        <f>IF(Table1[[#This Row],[Date]]="","",IF(Table1[[#This Row],[Effect 1]]="Dr.","Yes","No"))</f>
        <v/>
      </c>
      <c r="BR616" t="str">
        <f>IF(Table1[[#This Row],[Date]]="","",Table1[[#This Row],[Ledger 1]])</f>
        <v/>
      </c>
      <c r="BS616" t="str">
        <f>IF(Table1[[#This Row],[Date]]="","",IF(Table1[[#This Row],[Effect 1]]="Dr.",-Table1[[#This Row],[Amount 1]],Table1[[#This Row],[Amount 1]]))</f>
        <v/>
      </c>
      <c r="BV616" t="str">
        <f>IF(Table1[[#This Row],[Ledger 2]]="","","No")</f>
        <v/>
      </c>
      <c r="BW616" t="str">
        <f>IF(Table1[[#This Row],[Date]]="","",IF(Table1[[#This Row],[Effect 2]]="Dr.","Yes","No"))</f>
        <v/>
      </c>
      <c r="BX616" t="str">
        <f>IF(Table1[[#This Row],[Date]]="","",Table1[[#This Row],[Ledger 2]])</f>
        <v/>
      </c>
      <c r="BY616" t="str">
        <f>IF(Table1[[#This Row],[Date]]="","",IF(Table1[[#This Row],[Effect 2]]="Dr.",-Table1[[#This Row],[Amount 2]],Table1[[#This Row],[Amount 2]]))</f>
        <v/>
      </c>
      <c r="CB616" t="str">
        <f>IF(Table1[[#This Row],[Ledger 3]]="","","No")</f>
        <v/>
      </c>
      <c r="CC616" t="str">
        <f>IF(Table1[[#This Row],[Ledger 3]]="","",IF(Table1[[#This Row],[Effect 3]]="Dr.","Yes","No"))</f>
        <v/>
      </c>
      <c r="CD616" t="str">
        <f>IF(Table1[[#This Row],[Ledger 3]]="","",Table1[[#This Row],[Ledger 3]])</f>
        <v/>
      </c>
      <c r="CE616" t="str">
        <f>IF(Table1[[#This Row],[Ledger 3]]="","",IF(Table1[[#This Row],[Effect 3]]="Dr.",-Table1[[#This Row],[Amount 3]],Table1[[#This Row],[Amount 3]]))</f>
        <v/>
      </c>
      <c r="CH616" t="str">
        <f>IF(Table1[[#This Row],[Ledger 4]]="","","No")</f>
        <v/>
      </c>
      <c r="CI616" t="str">
        <f>IF(Table1[[#This Row],[Ledger 4]]="","",IF(Table1[[#This Row],[Effect 4]]="Dr.","Yes","No"))</f>
        <v/>
      </c>
      <c r="CJ616" t="str">
        <f>IF(Table1[[#This Row],[Ledger 4]]="","",Table1[[#This Row],[Ledger 4]])</f>
        <v/>
      </c>
      <c r="CK616" t="str">
        <f>IF(Table1[[#This Row],[Ledger 4]]="","",IF(Table1[[#This Row],[Effect 4]]="Dr.",-Table1[[#This Row],[Amount 4]],Table1[[#This Row],[Amount 4]]))</f>
        <v/>
      </c>
      <c r="CN616" t="str">
        <f>IF(Table1[[#This Row],[Ledger 5]]="","","No")</f>
        <v/>
      </c>
      <c r="CO616" t="str">
        <f>IF(Table1[[#This Row],[Ledger 5]]="","",IF(Table1[[#This Row],[Effect 5]]="Dr.","Yes","No"))</f>
        <v/>
      </c>
      <c r="CP616" t="str">
        <f>IF(Table1[[#This Row],[Ledger 5]]="","",Table1[[#This Row],[Ledger 5]])</f>
        <v/>
      </c>
      <c r="CQ616" t="str">
        <f>IF(Table1[[#This Row],[Ledger 5]]="","",IF(Table1[[#This Row],[Effect 5]]="Dr.",-Table1[[#This Row],[Amount 5]],Table1[[#This Row],[Amount 5]]))</f>
        <v/>
      </c>
      <c r="CT616" t="str">
        <f>IF(Table1[[#This Row],[Ledger 6]]="","","No")</f>
        <v/>
      </c>
      <c r="CU616" t="str">
        <f>IF(Table1[[#This Row],[Ledger 6]]="","",IF(Table1[[#This Row],[Effect 6]]="Dr.","Yes","No"))</f>
        <v/>
      </c>
      <c r="CV616" t="str">
        <f>IF(Table1[[#This Row],[Ledger 6]]="","",Table1[[#This Row],[Ledger 6]])</f>
        <v/>
      </c>
      <c r="CW616" t="str">
        <f>IF(Table1[[#This Row],[Ledger 6]]="","",IF(Table1[[#This Row],[Effect 6]]="Dr.",-Table1[[#This Row],[Amount 6]],Table1[[#This Row],[Amount 6]]))</f>
        <v/>
      </c>
      <c r="CZ616" t="str">
        <f>IF(Table1[[#This Row],[Ledger 7]]="","","No")</f>
        <v/>
      </c>
      <c r="DA616" t="str">
        <f>IF(Table1[[#This Row],[Ledger 7]]="","",IF(Table1[[#This Row],[Effect 7]]="Dr.","Yes","No"))</f>
        <v/>
      </c>
      <c r="DB616" t="str">
        <f>IF(Table1[[#This Row],[Ledger 7]]="","",Table1[[#This Row],[Ledger 7]])</f>
        <v/>
      </c>
      <c r="DC616" t="str">
        <f>IF(Table1[[#This Row],[Ledger 7]]="","",IF(Table1[[#This Row],[Effect 7]]="Dr.",-Table1[[#This Row],[Amount 7]],Table1[[#This Row],[Amount 7]]))</f>
        <v/>
      </c>
      <c r="DF616" t="str">
        <f>IF(Table1[[#This Row],[Ledger 8]]="","","No")</f>
        <v/>
      </c>
      <c r="DG616" t="str">
        <f>IF(Table1[[#This Row],[Ledger 8]]="","",IF(Table1[[#This Row],[Effect 8]]="Dr.","Yes","No"))</f>
        <v/>
      </c>
      <c r="DH616" t="str">
        <f>IF(Table1[[#This Row],[Ledger 8]]="","",Table1[[#This Row],[Ledger 8]])</f>
        <v/>
      </c>
      <c r="DI616" t="str">
        <f>IF(Table1[[#This Row],[Ledger 8]]="","",IF(Table1[[#This Row],[Effect 8]]="Dr.",-Table1[[#This Row],[Amount 8]],Table1[[#This Row],[Amount 8]]))</f>
        <v/>
      </c>
      <c r="DL616" t="str">
        <f>IF(Table1[[#This Row],[Ledger 9]]="","","No")</f>
        <v/>
      </c>
      <c r="DM616" t="str">
        <f>IF(Table1[[#This Row],[Ledger 9]]="","",IF(Table1[[#This Row],[Effect 9]]="Dr.","Yes","No"))</f>
        <v/>
      </c>
      <c r="DN616" t="str">
        <f>IF(Table1[[#This Row],[Ledger 9]]="","",Table1[[#This Row],[Ledger 9]])</f>
        <v/>
      </c>
      <c r="DO616" t="str">
        <f>IF(Table1[[#This Row],[Ledger 9]]="","",IF(Table1[[#This Row],[Effect 9]]="Dr.",-Table1[[#This Row],[Amount 9]],Table1[[#This Row],[Amount 9]]))</f>
        <v/>
      </c>
      <c r="DR616" t="str">
        <f>IF(Table1[[#This Row],[Ledger 10]]="","","No")</f>
        <v/>
      </c>
      <c r="DS616" t="str">
        <f>IF(Table1[[#This Row],[Ledger 10]]="","",IF(Table1[[#This Row],[Effect 10]]="Dr.","Yes","No"))</f>
        <v/>
      </c>
      <c r="DT616" t="str">
        <f>IF(Table1[[#This Row],[Ledger 10]]="","",Table1[[#This Row],[Ledger 10]])</f>
        <v/>
      </c>
      <c r="DU616" t="str">
        <f>IF(Table1[[#This Row],[Ledger 10]]="","",IF(Table1[[#This Row],[Effect 10]]="Dr.",-Table1[[#This Row],[Amount 10]],Table1[[#This Row],[Amount 10]]))</f>
        <v/>
      </c>
      <c r="DX616" t="str">
        <f>IF(Table1[[#This Row],[Ledger 11]]="","","No")</f>
        <v/>
      </c>
      <c r="DY616" t="str">
        <f>IF(Table1[[#This Row],[Ledger 11]]="","",IF(Table1[[#This Row],[Effect 11]]="Dr.","Yes","No"))</f>
        <v/>
      </c>
      <c r="DZ616" t="str">
        <f>IF(Table1[[#This Row],[Ledger 11]]="","",Table1[[#This Row],[Ledger 11]])</f>
        <v/>
      </c>
      <c r="EA616" t="str">
        <f>IF(Table1[[#This Row],[Ledger 11]]="","",IF(Table1[[#This Row],[Effect 11]]="Dr.",-Table1[[#This Row],[Amount 11]],Table1[[#This Row],[Amount 11]]))</f>
        <v/>
      </c>
      <c r="ED616" t="str">
        <f>IF(Table1[[#This Row],[Ledger 12]]="","","No")</f>
        <v/>
      </c>
      <c r="EE616" t="str">
        <f>IF(Table1[[#This Row],[Ledger 12]]="","",IF(Table1[[#This Row],[Effect 12]]="Dr.","Yes","No"))</f>
        <v/>
      </c>
      <c r="EF616" t="str">
        <f>IF(Table1[[#This Row],[Ledger 12]]="","",Table1[[#This Row],[Ledger 12]])</f>
        <v/>
      </c>
      <c r="EG616" t="str">
        <f>IF(Table1[[#This Row],[Ledger 12]]="","",IF(Table1[[#This Row],[Effect 12]]="Dr.",-Table1[[#This Row],[Amount 12]],Table1[[#This Row],[Amount 12]]))</f>
        <v/>
      </c>
      <c r="EJ616" t="str">
        <f>IF(Table1[[#This Row],[Ledger 13]]="","","No")</f>
        <v/>
      </c>
      <c r="EK616" t="str">
        <f>IF(Table1[[#This Row],[Ledger 13]]="","",IF(Table1[[#This Row],[Effect 13]]="Dr.","Yes","No"))</f>
        <v/>
      </c>
      <c r="EL616" t="str">
        <f>IF(Table1[[#This Row],[Ledger 13]]="","",Table1[[#This Row],[Ledger 13]])</f>
        <v/>
      </c>
      <c r="EM616" t="str">
        <f>IF(Table1[[#This Row],[Ledger 13]]="","",IF(Table1[[#This Row],[Effect 13]]="Dr.",-Table1[[#This Row],[Amount 13]],Table1[[#This Row],[Amount 13]]))</f>
        <v/>
      </c>
      <c r="EP616" t="str">
        <f>IF(Table1[[#This Row],[Ledger 14]]="","","No")</f>
        <v/>
      </c>
      <c r="EQ616" t="str">
        <f>IF(Table1[[#This Row],[Ledger 14]]="","",IF(Table1[[#This Row],[Effect 14]]="Dr.","Yes","No"))</f>
        <v/>
      </c>
      <c r="ER616" t="str">
        <f>IF(Table1[[#This Row],[Ledger 14]]="","",Table1[[#This Row],[Ledger 14]])</f>
        <v/>
      </c>
      <c r="ES616" t="str">
        <f>IF(Table1[[#This Row],[Ledger 14]]="","",IF(Table1[[#This Row],[Effect 14]]="Dr.",-Table1[[#This Row],[Amount 14]],Table1[[#This Row],[Amount 14]]))</f>
        <v/>
      </c>
      <c r="EV616" t="str">
        <f>IF(Table1[[#This Row],[Ledger 15]]="","","No")</f>
        <v/>
      </c>
      <c r="EW616" t="str">
        <f>IF(Table1[[#This Row],[Ledger 15]]="","",IF(Table1[[#This Row],[Effect 15]]="Dr.","Yes","No"))</f>
        <v/>
      </c>
      <c r="EX616" t="str">
        <f>IF(Table1[[#This Row],[Ledger 15]]="","",Table1[[#This Row],[Ledger 15]])</f>
        <v/>
      </c>
      <c r="EY616" t="str">
        <f>IF(Table1[[#This Row],[Ledger 15]]="","",IF(Table1[[#This Row],[Effect 15]]="Dr.",-Table1[[#This Row],[Amount 15]],Table1[[#This Row],[Amount 15]]))</f>
        <v/>
      </c>
      <c r="FD6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6">
        <f>IF(Table1[[#This Row],[Date]]="",0,IF(AND(Table1[[#This Row],[Date]]&gt;=$FE$2,Table1[[#This Row],[Date]]&lt;=$FE$3),0,1))</f>
        <v>0</v>
      </c>
      <c r="FF616">
        <f>IF(Table1[[#This Row],[Date]]="",0,IF(TYPE(VLOOKUP(Table1[[#This Row],[Voucher Type]],Table1[[#All],[Voucher Type Master]],1,FALSE))=16,1,0))</f>
        <v>0</v>
      </c>
      <c r="FG616">
        <f>IF(TYPE(IF(Table1[[#This Row],[Date]]="",0,IF(VLOOKUP(Table1[[#This Row],[Voucher Type]],$FY$5:$FZ$13,2,0)=Table1[[#This Row],[Effect 1]],0,1)))=16,1,0)</f>
        <v>0</v>
      </c>
      <c r="FH6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6">
        <f>IF(LEN(Table1[[#This Row],[Ledger 1]])&gt;0,IF(TYPE(VLOOKUP(Table1[[#This Row],[Ledger 1]],GZ:GZ,1,0))=16,1,0),0)</f>
        <v>0</v>
      </c>
      <c r="FJ616">
        <f>IF(LEN(Table1[[#This Row],[Ledger 2]])&gt;0,IF(TYPE(VLOOKUP(Table1[[#This Row],[Ledger 2]],GZ:GZ,1,0))=16,1,0),0)</f>
        <v>0</v>
      </c>
      <c r="FK616">
        <f>IF(LEN(Table1[[#This Row],[Ledger 3]])&gt;0,IF(TYPE(VLOOKUP(Table1[[#This Row],[Ledger 3]],GZ:GZ,1,0))=16,1,0),0)</f>
        <v>0</v>
      </c>
      <c r="FL616">
        <f>IF(LEN(Table1[[#This Row],[Ledger 4]])&gt;0,IF(TYPE(VLOOKUP(Table1[[#This Row],[Ledger 4]],GZ:GZ,1,0))=16,1,0),0)</f>
        <v>0</v>
      </c>
      <c r="FM616">
        <f>IF(LEN(Table1[[#This Row],[Ledger 5]])&gt;0,IF(TYPE(VLOOKUP(Table1[[#This Row],[Ledger 5]],GZ:GZ,1,0))=16,1,0),0)</f>
        <v>0</v>
      </c>
      <c r="FN616">
        <f>IF(LEN(Table1[[#This Row],[Ledger 6]])&gt;0,IF(TYPE(VLOOKUP(Table1[[#This Row],[Ledger 6]],$GZ:$GZ,1,0))=16,1,0),0)</f>
        <v>0</v>
      </c>
      <c r="FO616">
        <f>IF(LEN(Table1[[#This Row],[Ledger 7]])&gt;0,IF(TYPE(VLOOKUP(Table1[[#This Row],[Ledger 7]],$GZ:$GZ,1,0))=16,1,0),0)</f>
        <v>0</v>
      </c>
      <c r="FP616">
        <f>IF(LEN(Table1[[#This Row],[Ledger 8]])&gt;0,IF(TYPE(VLOOKUP(Table1[[#This Row],[Ledger 8]],$GZ:$GZ,1,0))=16,1,0),0)</f>
        <v>0</v>
      </c>
      <c r="FQ616">
        <f>IF(LEN(Table1[[#This Row],[Ledger 9]])&gt;0,IF(TYPE(VLOOKUP(Table1[[#This Row],[Ledger 9]],$GZ:$GZ,1,0))=16,1,0),0)</f>
        <v>0</v>
      </c>
      <c r="FR616">
        <f>IF(LEN(Table1[[#This Row],[Ledger 10]])&gt;0,IF(TYPE(VLOOKUP(Table1[[#This Row],[Ledger 10]],$GZ:$GZ,1,0))=16,1,0),0)</f>
        <v>0</v>
      </c>
      <c r="FS616">
        <f>IF(LEN(Table1[[#This Row],[Ledger 11]])&gt;0,IF(TYPE(VLOOKUP(Table1[[#This Row],[Ledger 11]],$GZ:$GZ,1,0))=16,1,0),0)</f>
        <v>0</v>
      </c>
      <c r="FT616">
        <f>IF(LEN(Table1[[#This Row],[Ledger 12]])&gt;0,IF(TYPE(VLOOKUP(Table1[[#This Row],[Ledger 12]],$GZ:$GZ,1,0))=16,1,0),0)</f>
        <v>0</v>
      </c>
      <c r="FU616">
        <f>IF(LEN(Table1[[#This Row],[Ledger 13]])&gt;0,IF(TYPE(VLOOKUP(Table1[[#This Row],[Ledger 13]],$GZ:$GZ,1,0))=16,1,0),0)</f>
        <v>0</v>
      </c>
      <c r="FV616">
        <f>IF(LEN(Table1[[#This Row],[Ledger 14]])&gt;0,IF(TYPE(VLOOKUP(Table1[[#This Row],[Ledger 14]],$GZ:$GZ,1,0))=16,1,0),0)</f>
        <v>0</v>
      </c>
      <c r="FW616">
        <f>IF(LEN(Table1[[#This Row],[Ledger 15]])&gt;0,IF(TYPE(VLOOKUP(Table1[[#This Row],[Ledger 15]],$GZ:$GZ,1,0))=16,1,0),0)</f>
        <v>0</v>
      </c>
    </row>
    <row r="617" spans="4:179" ht="33" customHeight="1" x14ac:dyDescent="0.45">
      <c r="D617" s="8">
        <f t="shared" si="18"/>
        <v>612</v>
      </c>
      <c r="E617" s="32"/>
      <c r="F617" s="34"/>
      <c r="G617" s="34"/>
      <c r="H617" s="34"/>
      <c r="I617" s="34"/>
      <c r="J617" s="38"/>
      <c r="K617" s="33"/>
      <c r="L617" s="36"/>
      <c r="M617" s="35"/>
      <c r="N617" s="34"/>
      <c r="O617" s="41"/>
      <c r="P617" s="35"/>
      <c r="Q617" s="34"/>
      <c r="R617" s="37"/>
      <c r="S617" s="35"/>
      <c r="T617" s="34"/>
      <c r="U617" s="37"/>
      <c r="V617" s="35"/>
      <c r="W617" s="34"/>
      <c r="X617" s="37"/>
      <c r="Y617" s="35"/>
      <c r="Z617" s="34"/>
      <c r="AA617" s="37"/>
      <c r="AB617" s="35"/>
      <c r="AC617" s="34"/>
      <c r="AD617" s="37"/>
      <c r="AE617" s="35"/>
      <c r="AF617" s="34"/>
      <c r="AG617" s="37"/>
      <c r="AH617" s="35"/>
      <c r="AI617" s="34"/>
      <c r="AJ617" s="37"/>
      <c r="AK617" s="35"/>
      <c r="AL617" s="34"/>
      <c r="AM617" s="37"/>
      <c r="AN617" s="35"/>
      <c r="AO617" s="34"/>
      <c r="AP617" s="37"/>
      <c r="AQ617" s="35"/>
      <c r="AR617" s="34"/>
      <c r="AS617" s="37"/>
      <c r="AT617" s="35"/>
      <c r="AU617" s="34"/>
      <c r="AV617" s="37"/>
      <c r="AW617" s="35"/>
      <c r="AX617" s="34"/>
      <c r="AY617" s="37"/>
      <c r="AZ617" s="35"/>
      <c r="BA617" s="34"/>
      <c r="BB617" s="37"/>
      <c r="BC6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7" s="7"/>
      <c r="BF617" t="str">
        <f>IF(Table1[[#This Row],[Date]]="","","&amp;lt;VOUCHER REMOTEID="&amp;""""&amp;$A$11&amp;$A$13&amp;ROW()&amp;""""&amp;" VCHTYPE="""&amp;F617&amp;""" ACTION="""&amp;"Create"&amp;"""&amp;gt;")</f>
        <v/>
      </c>
      <c r="BG617" t="str">
        <f>IF(Table1[[#This Row],[Date]]="","",TEXT(Table1[[#This Row],[Date]],"yyyymmdd"))</f>
        <v/>
      </c>
      <c r="BH617" t="str">
        <f>Table1[[#This Row],[Date2]]</f>
        <v/>
      </c>
      <c r="BI617" t="str">
        <f>IF(Table1[[#This Row],[Date]]="","",Table1[[#This Row],[Voucher Type]])</f>
        <v/>
      </c>
      <c r="BJ617" t="str">
        <f>IF(Table1[[#This Row],[Ref No / Invoice No]]="","",Table1[[#This Row],[Ref No / Invoice No]])</f>
        <v/>
      </c>
      <c r="BK617" t="str">
        <f>IF(Table1[[#This Row],[Voucher No]]="","",Table1[[#This Row],[Voucher No]])</f>
        <v/>
      </c>
      <c r="BL617" t="str">
        <f>IF(Table1[[#This Row],[Date]]="","",Table1[[#This Row],[Narration]])</f>
        <v/>
      </c>
      <c r="BM617" t="str">
        <f>IF(Table1[[#This Row],[Date]]="","",$A$11&amp;$A$13&amp;ROW())</f>
        <v/>
      </c>
      <c r="BN617" t="str">
        <f>IF(Table1[[#This Row],[Date]]="","",$A$13)</f>
        <v/>
      </c>
      <c r="BP617" t="str">
        <f>IF(Table1[[#This Row],[Ledger 1]]="","","No")</f>
        <v/>
      </c>
      <c r="BQ617" t="str">
        <f>IF(Table1[[#This Row],[Date]]="","",IF(Table1[[#This Row],[Effect 1]]="Dr.","Yes","No"))</f>
        <v/>
      </c>
      <c r="BR617" t="str">
        <f>IF(Table1[[#This Row],[Date]]="","",Table1[[#This Row],[Ledger 1]])</f>
        <v/>
      </c>
      <c r="BS617" t="str">
        <f>IF(Table1[[#This Row],[Date]]="","",IF(Table1[[#This Row],[Effect 1]]="Dr.",-Table1[[#This Row],[Amount 1]],Table1[[#This Row],[Amount 1]]))</f>
        <v/>
      </c>
      <c r="BV617" t="str">
        <f>IF(Table1[[#This Row],[Ledger 2]]="","","No")</f>
        <v/>
      </c>
      <c r="BW617" t="str">
        <f>IF(Table1[[#This Row],[Date]]="","",IF(Table1[[#This Row],[Effect 2]]="Dr.","Yes","No"))</f>
        <v/>
      </c>
      <c r="BX617" t="str">
        <f>IF(Table1[[#This Row],[Date]]="","",Table1[[#This Row],[Ledger 2]])</f>
        <v/>
      </c>
      <c r="BY617" t="str">
        <f>IF(Table1[[#This Row],[Date]]="","",IF(Table1[[#This Row],[Effect 2]]="Dr.",-Table1[[#This Row],[Amount 2]],Table1[[#This Row],[Amount 2]]))</f>
        <v/>
      </c>
      <c r="CB617" t="str">
        <f>IF(Table1[[#This Row],[Ledger 3]]="","","No")</f>
        <v/>
      </c>
      <c r="CC617" t="str">
        <f>IF(Table1[[#This Row],[Ledger 3]]="","",IF(Table1[[#This Row],[Effect 3]]="Dr.","Yes","No"))</f>
        <v/>
      </c>
      <c r="CD617" t="str">
        <f>IF(Table1[[#This Row],[Ledger 3]]="","",Table1[[#This Row],[Ledger 3]])</f>
        <v/>
      </c>
      <c r="CE617" t="str">
        <f>IF(Table1[[#This Row],[Ledger 3]]="","",IF(Table1[[#This Row],[Effect 3]]="Dr.",-Table1[[#This Row],[Amount 3]],Table1[[#This Row],[Amount 3]]))</f>
        <v/>
      </c>
      <c r="CH617" t="str">
        <f>IF(Table1[[#This Row],[Ledger 4]]="","","No")</f>
        <v/>
      </c>
      <c r="CI617" t="str">
        <f>IF(Table1[[#This Row],[Ledger 4]]="","",IF(Table1[[#This Row],[Effect 4]]="Dr.","Yes","No"))</f>
        <v/>
      </c>
      <c r="CJ617" t="str">
        <f>IF(Table1[[#This Row],[Ledger 4]]="","",Table1[[#This Row],[Ledger 4]])</f>
        <v/>
      </c>
      <c r="CK617" t="str">
        <f>IF(Table1[[#This Row],[Ledger 4]]="","",IF(Table1[[#This Row],[Effect 4]]="Dr.",-Table1[[#This Row],[Amount 4]],Table1[[#This Row],[Amount 4]]))</f>
        <v/>
      </c>
      <c r="CN617" t="str">
        <f>IF(Table1[[#This Row],[Ledger 5]]="","","No")</f>
        <v/>
      </c>
      <c r="CO617" t="str">
        <f>IF(Table1[[#This Row],[Ledger 5]]="","",IF(Table1[[#This Row],[Effect 5]]="Dr.","Yes","No"))</f>
        <v/>
      </c>
      <c r="CP617" t="str">
        <f>IF(Table1[[#This Row],[Ledger 5]]="","",Table1[[#This Row],[Ledger 5]])</f>
        <v/>
      </c>
      <c r="CQ617" t="str">
        <f>IF(Table1[[#This Row],[Ledger 5]]="","",IF(Table1[[#This Row],[Effect 5]]="Dr.",-Table1[[#This Row],[Amount 5]],Table1[[#This Row],[Amount 5]]))</f>
        <v/>
      </c>
      <c r="CT617" t="str">
        <f>IF(Table1[[#This Row],[Ledger 6]]="","","No")</f>
        <v/>
      </c>
      <c r="CU617" t="str">
        <f>IF(Table1[[#This Row],[Ledger 6]]="","",IF(Table1[[#This Row],[Effect 6]]="Dr.","Yes","No"))</f>
        <v/>
      </c>
      <c r="CV617" t="str">
        <f>IF(Table1[[#This Row],[Ledger 6]]="","",Table1[[#This Row],[Ledger 6]])</f>
        <v/>
      </c>
      <c r="CW617" t="str">
        <f>IF(Table1[[#This Row],[Ledger 6]]="","",IF(Table1[[#This Row],[Effect 6]]="Dr.",-Table1[[#This Row],[Amount 6]],Table1[[#This Row],[Amount 6]]))</f>
        <v/>
      </c>
      <c r="CZ617" t="str">
        <f>IF(Table1[[#This Row],[Ledger 7]]="","","No")</f>
        <v/>
      </c>
      <c r="DA617" t="str">
        <f>IF(Table1[[#This Row],[Ledger 7]]="","",IF(Table1[[#This Row],[Effect 7]]="Dr.","Yes","No"))</f>
        <v/>
      </c>
      <c r="DB617" t="str">
        <f>IF(Table1[[#This Row],[Ledger 7]]="","",Table1[[#This Row],[Ledger 7]])</f>
        <v/>
      </c>
      <c r="DC617" t="str">
        <f>IF(Table1[[#This Row],[Ledger 7]]="","",IF(Table1[[#This Row],[Effect 7]]="Dr.",-Table1[[#This Row],[Amount 7]],Table1[[#This Row],[Amount 7]]))</f>
        <v/>
      </c>
      <c r="DF617" t="str">
        <f>IF(Table1[[#This Row],[Ledger 8]]="","","No")</f>
        <v/>
      </c>
      <c r="DG617" t="str">
        <f>IF(Table1[[#This Row],[Ledger 8]]="","",IF(Table1[[#This Row],[Effect 8]]="Dr.","Yes","No"))</f>
        <v/>
      </c>
      <c r="DH617" t="str">
        <f>IF(Table1[[#This Row],[Ledger 8]]="","",Table1[[#This Row],[Ledger 8]])</f>
        <v/>
      </c>
      <c r="DI617" t="str">
        <f>IF(Table1[[#This Row],[Ledger 8]]="","",IF(Table1[[#This Row],[Effect 8]]="Dr.",-Table1[[#This Row],[Amount 8]],Table1[[#This Row],[Amount 8]]))</f>
        <v/>
      </c>
      <c r="DL617" t="str">
        <f>IF(Table1[[#This Row],[Ledger 9]]="","","No")</f>
        <v/>
      </c>
      <c r="DM617" t="str">
        <f>IF(Table1[[#This Row],[Ledger 9]]="","",IF(Table1[[#This Row],[Effect 9]]="Dr.","Yes","No"))</f>
        <v/>
      </c>
      <c r="DN617" t="str">
        <f>IF(Table1[[#This Row],[Ledger 9]]="","",Table1[[#This Row],[Ledger 9]])</f>
        <v/>
      </c>
      <c r="DO617" t="str">
        <f>IF(Table1[[#This Row],[Ledger 9]]="","",IF(Table1[[#This Row],[Effect 9]]="Dr.",-Table1[[#This Row],[Amount 9]],Table1[[#This Row],[Amount 9]]))</f>
        <v/>
      </c>
      <c r="DR617" t="str">
        <f>IF(Table1[[#This Row],[Ledger 10]]="","","No")</f>
        <v/>
      </c>
      <c r="DS617" t="str">
        <f>IF(Table1[[#This Row],[Ledger 10]]="","",IF(Table1[[#This Row],[Effect 10]]="Dr.","Yes","No"))</f>
        <v/>
      </c>
      <c r="DT617" t="str">
        <f>IF(Table1[[#This Row],[Ledger 10]]="","",Table1[[#This Row],[Ledger 10]])</f>
        <v/>
      </c>
      <c r="DU617" t="str">
        <f>IF(Table1[[#This Row],[Ledger 10]]="","",IF(Table1[[#This Row],[Effect 10]]="Dr.",-Table1[[#This Row],[Amount 10]],Table1[[#This Row],[Amount 10]]))</f>
        <v/>
      </c>
      <c r="DX617" t="str">
        <f>IF(Table1[[#This Row],[Ledger 11]]="","","No")</f>
        <v/>
      </c>
      <c r="DY617" t="str">
        <f>IF(Table1[[#This Row],[Ledger 11]]="","",IF(Table1[[#This Row],[Effect 11]]="Dr.","Yes","No"))</f>
        <v/>
      </c>
      <c r="DZ617" t="str">
        <f>IF(Table1[[#This Row],[Ledger 11]]="","",Table1[[#This Row],[Ledger 11]])</f>
        <v/>
      </c>
      <c r="EA617" t="str">
        <f>IF(Table1[[#This Row],[Ledger 11]]="","",IF(Table1[[#This Row],[Effect 11]]="Dr.",-Table1[[#This Row],[Amount 11]],Table1[[#This Row],[Amount 11]]))</f>
        <v/>
      </c>
      <c r="ED617" t="str">
        <f>IF(Table1[[#This Row],[Ledger 12]]="","","No")</f>
        <v/>
      </c>
      <c r="EE617" t="str">
        <f>IF(Table1[[#This Row],[Ledger 12]]="","",IF(Table1[[#This Row],[Effect 12]]="Dr.","Yes","No"))</f>
        <v/>
      </c>
      <c r="EF617" t="str">
        <f>IF(Table1[[#This Row],[Ledger 12]]="","",Table1[[#This Row],[Ledger 12]])</f>
        <v/>
      </c>
      <c r="EG617" t="str">
        <f>IF(Table1[[#This Row],[Ledger 12]]="","",IF(Table1[[#This Row],[Effect 12]]="Dr.",-Table1[[#This Row],[Amount 12]],Table1[[#This Row],[Amount 12]]))</f>
        <v/>
      </c>
      <c r="EJ617" t="str">
        <f>IF(Table1[[#This Row],[Ledger 13]]="","","No")</f>
        <v/>
      </c>
      <c r="EK617" t="str">
        <f>IF(Table1[[#This Row],[Ledger 13]]="","",IF(Table1[[#This Row],[Effect 13]]="Dr.","Yes","No"))</f>
        <v/>
      </c>
      <c r="EL617" t="str">
        <f>IF(Table1[[#This Row],[Ledger 13]]="","",Table1[[#This Row],[Ledger 13]])</f>
        <v/>
      </c>
      <c r="EM617" t="str">
        <f>IF(Table1[[#This Row],[Ledger 13]]="","",IF(Table1[[#This Row],[Effect 13]]="Dr.",-Table1[[#This Row],[Amount 13]],Table1[[#This Row],[Amount 13]]))</f>
        <v/>
      </c>
      <c r="EP617" t="str">
        <f>IF(Table1[[#This Row],[Ledger 14]]="","","No")</f>
        <v/>
      </c>
      <c r="EQ617" t="str">
        <f>IF(Table1[[#This Row],[Ledger 14]]="","",IF(Table1[[#This Row],[Effect 14]]="Dr.","Yes","No"))</f>
        <v/>
      </c>
      <c r="ER617" t="str">
        <f>IF(Table1[[#This Row],[Ledger 14]]="","",Table1[[#This Row],[Ledger 14]])</f>
        <v/>
      </c>
      <c r="ES617" t="str">
        <f>IF(Table1[[#This Row],[Ledger 14]]="","",IF(Table1[[#This Row],[Effect 14]]="Dr.",-Table1[[#This Row],[Amount 14]],Table1[[#This Row],[Amount 14]]))</f>
        <v/>
      </c>
      <c r="EV617" t="str">
        <f>IF(Table1[[#This Row],[Ledger 15]]="","","No")</f>
        <v/>
      </c>
      <c r="EW617" t="str">
        <f>IF(Table1[[#This Row],[Ledger 15]]="","",IF(Table1[[#This Row],[Effect 15]]="Dr.","Yes","No"))</f>
        <v/>
      </c>
      <c r="EX617" t="str">
        <f>IF(Table1[[#This Row],[Ledger 15]]="","",Table1[[#This Row],[Ledger 15]])</f>
        <v/>
      </c>
      <c r="EY617" t="str">
        <f>IF(Table1[[#This Row],[Ledger 15]]="","",IF(Table1[[#This Row],[Effect 15]]="Dr.",-Table1[[#This Row],[Amount 15]],Table1[[#This Row],[Amount 15]]))</f>
        <v/>
      </c>
      <c r="FD6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7">
        <f>IF(Table1[[#This Row],[Date]]="",0,IF(AND(Table1[[#This Row],[Date]]&gt;=$FE$2,Table1[[#This Row],[Date]]&lt;=$FE$3),0,1))</f>
        <v>0</v>
      </c>
      <c r="FF617">
        <f>IF(Table1[[#This Row],[Date]]="",0,IF(TYPE(VLOOKUP(Table1[[#This Row],[Voucher Type]],Table1[[#All],[Voucher Type Master]],1,FALSE))=16,1,0))</f>
        <v>0</v>
      </c>
      <c r="FG617">
        <f>IF(TYPE(IF(Table1[[#This Row],[Date]]="",0,IF(VLOOKUP(Table1[[#This Row],[Voucher Type]],$FY$5:$FZ$13,2,0)=Table1[[#This Row],[Effect 1]],0,1)))=16,1,0)</f>
        <v>0</v>
      </c>
      <c r="FH6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7">
        <f>IF(LEN(Table1[[#This Row],[Ledger 1]])&gt;0,IF(TYPE(VLOOKUP(Table1[[#This Row],[Ledger 1]],GZ:GZ,1,0))=16,1,0),0)</f>
        <v>0</v>
      </c>
      <c r="FJ617">
        <f>IF(LEN(Table1[[#This Row],[Ledger 2]])&gt;0,IF(TYPE(VLOOKUP(Table1[[#This Row],[Ledger 2]],GZ:GZ,1,0))=16,1,0),0)</f>
        <v>0</v>
      </c>
      <c r="FK617">
        <f>IF(LEN(Table1[[#This Row],[Ledger 3]])&gt;0,IF(TYPE(VLOOKUP(Table1[[#This Row],[Ledger 3]],GZ:GZ,1,0))=16,1,0),0)</f>
        <v>0</v>
      </c>
      <c r="FL617">
        <f>IF(LEN(Table1[[#This Row],[Ledger 4]])&gt;0,IF(TYPE(VLOOKUP(Table1[[#This Row],[Ledger 4]],GZ:GZ,1,0))=16,1,0),0)</f>
        <v>0</v>
      </c>
      <c r="FM617">
        <f>IF(LEN(Table1[[#This Row],[Ledger 5]])&gt;0,IF(TYPE(VLOOKUP(Table1[[#This Row],[Ledger 5]],GZ:GZ,1,0))=16,1,0),0)</f>
        <v>0</v>
      </c>
      <c r="FN617">
        <f>IF(LEN(Table1[[#This Row],[Ledger 6]])&gt;0,IF(TYPE(VLOOKUP(Table1[[#This Row],[Ledger 6]],$GZ:$GZ,1,0))=16,1,0),0)</f>
        <v>0</v>
      </c>
      <c r="FO617">
        <f>IF(LEN(Table1[[#This Row],[Ledger 7]])&gt;0,IF(TYPE(VLOOKUP(Table1[[#This Row],[Ledger 7]],$GZ:$GZ,1,0))=16,1,0),0)</f>
        <v>0</v>
      </c>
      <c r="FP617">
        <f>IF(LEN(Table1[[#This Row],[Ledger 8]])&gt;0,IF(TYPE(VLOOKUP(Table1[[#This Row],[Ledger 8]],$GZ:$GZ,1,0))=16,1,0),0)</f>
        <v>0</v>
      </c>
      <c r="FQ617">
        <f>IF(LEN(Table1[[#This Row],[Ledger 9]])&gt;0,IF(TYPE(VLOOKUP(Table1[[#This Row],[Ledger 9]],$GZ:$GZ,1,0))=16,1,0),0)</f>
        <v>0</v>
      </c>
      <c r="FR617">
        <f>IF(LEN(Table1[[#This Row],[Ledger 10]])&gt;0,IF(TYPE(VLOOKUP(Table1[[#This Row],[Ledger 10]],$GZ:$GZ,1,0))=16,1,0),0)</f>
        <v>0</v>
      </c>
      <c r="FS617">
        <f>IF(LEN(Table1[[#This Row],[Ledger 11]])&gt;0,IF(TYPE(VLOOKUP(Table1[[#This Row],[Ledger 11]],$GZ:$GZ,1,0))=16,1,0),0)</f>
        <v>0</v>
      </c>
      <c r="FT617">
        <f>IF(LEN(Table1[[#This Row],[Ledger 12]])&gt;0,IF(TYPE(VLOOKUP(Table1[[#This Row],[Ledger 12]],$GZ:$GZ,1,0))=16,1,0),0)</f>
        <v>0</v>
      </c>
      <c r="FU617">
        <f>IF(LEN(Table1[[#This Row],[Ledger 13]])&gt;0,IF(TYPE(VLOOKUP(Table1[[#This Row],[Ledger 13]],$GZ:$GZ,1,0))=16,1,0),0)</f>
        <v>0</v>
      </c>
      <c r="FV617">
        <f>IF(LEN(Table1[[#This Row],[Ledger 14]])&gt;0,IF(TYPE(VLOOKUP(Table1[[#This Row],[Ledger 14]],$GZ:$GZ,1,0))=16,1,0),0)</f>
        <v>0</v>
      </c>
      <c r="FW617">
        <f>IF(LEN(Table1[[#This Row],[Ledger 15]])&gt;0,IF(TYPE(VLOOKUP(Table1[[#This Row],[Ledger 15]],$GZ:$GZ,1,0))=16,1,0),0)</f>
        <v>0</v>
      </c>
    </row>
    <row r="618" spans="4:179" ht="33" customHeight="1" x14ac:dyDescent="0.45">
      <c r="D618" s="8">
        <f t="shared" si="18"/>
        <v>613</v>
      </c>
      <c r="E618" s="32"/>
      <c r="F618" s="34"/>
      <c r="G618" s="34"/>
      <c r="H618" s="34"/>
      <c r="I618" s="34"/>
      <c r="J618" s="38"/>
      <c r="K618" s="33"/>
      <c r="L618" s="36"/>
      <c r="M618" s="35"/>
      <c r="N618" s="34"/>
      <c r="O618" s="41"/>
      <c r="P618" s="35"/>
      <c r="Q618" s="34"/>
      <c r="R618" s="37"/>
      <c r="S618" s="35"/>
      <c r="T618" s="34"/>
      <c r="U618" s="37"/>
      <c r="V618" s="35"/>
      <c r="W618" s="34"/>
      <c r="X618" s="37"/>
      <c r="Y618" s="35"/>
      <c r="Z618" s="34"/>
      <c r="AA618" s="37"/>
      <c r="AB618" s="35"/>
      <c r="AC618" s="34"/>
      <c r="AD618" s="37"/>
      <c r="AE618" s="35"/>
      <c r="AF618" s="34"/>
      <c r="AG618" s="37"/>
      <c r="AH618" s="35"/>
      <c r="AI618" s="34"/>
      <c r="AJ618" s="37"/>
      <c r="AK618" s="35"/>
      <c r="AL618" s="34"/>
      <c r="AM618" s="37"/>
      <c r="AN618" s="35"/>
      <c r="AO618" s="34"/>
      <c r="AP618" s="37"/>
      <c r="AQ618" s="35"/>
      <c r="AR618" s="34"/>
      <c r="AS618" s="37"/>
      <c r="AT618" s="35"/>
      <c r="AU618" s="34"/>
      <c r="AV618" s="37"/>
      <c r="AW618" s="35"/>
      <c r="AX618" s="34"/>
      <c r="AY618" s="37"/>
      <c r="AZ618" s="35"/>
      <c r="BA618" s="34"/>
      <c r="BB618" s="37"/>
      <c r="BC6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8" s="7"/>
      <c r="BF618" t="str">
        <f>IF(Table1[[#This Row],[Date]]="","","&amp;lt;VOUCHER REMOTEID="&amp;""""&amp;$A$11&amp;$A$13&amp;ROW()&amp;""""&amp;" VCHTYPE="""&amp;F618&amp;""" ACTION="""&amp;"Create"&amp;"""&amp;gt;")</f>
        <v/>
      </c>
      <c r="BG618" t="str">
        <f>IF(Table1[[#This Row],[Date]]="","",TEXT(Table1[[#This Row],[Date]],"yyyymmdd"))</f>
        <v/>
      </c>
      <c r="BH618" t="str">
        <f>Table1[[#This Row],[Date2]]</f>
        <v/>
      </c>
      <c r="BI618" t="str">
        <f>IF(Table1[[#This Row],[Date]]="","",Table1[[#This Row],[Voucher Type]])</f>
        <v/>
      </c>
      <c r="BJ618" t="str">
        <f>IF(Table1[[#This Row],[Ref No / Invoice No]]="","",Table1[[#This Row],[Ref No / Invoice No]])</f>
        <v/>
      </c>
      <c r="BK618" t="str">
        <f>IF(Table1[[#This Row],[Voucher No]]="","",Table1[[#This Row],[Voucher No]])</f>
        <v/>
      </c>
      <c r="BL618" t="str">
        <f>IF(Table1[[#This Row],[Date]]="","",Table1[[#This Row],[Narration]])</f>
        <v/>
      </c>
      <c r="BM618" t="str">
        <f>IF(Table1[[#This Row],[Date]]="","",$A$11&amp;$A$13&amp;ROW())</f>
        <v/>
      </c>
      <c r="BN618" t="str">
        <f>IF(Table1[[#This Row],[Date]]="","",$A$13)</f>
        <v/>
      </c>
      <c r="BP618" t="str">
        <f>IF(Table1[[#This Row],[Ledger 1]]="","","No")</f>
        <v/>
      </c>
      <c r="BQ618" t="str">
        <f>IF(Table1[[#This Row],[Date]]="","",IF(Table1[[#This Row],[Effect 1]]="Dr.","Yes","No"))</f>
        <v/>
      </c>
      <c r="BR618" t="str">
        <f>IF(Table1[[#This Row],[Date]]="","",Table1[[#This Row],[Ledger 1]])</f>
        <v/>
      </c>
      <c r="BS618" t="str">
        <f>IF(Table1[[#This Row],[Date]]="","",IF(Table1[[#This Row],[Effect 1]]="Dr.",-Table1[[#This Row],[Amount 1]],Table1[[#This Row],[Amount 1]]))</f>
        <v/>
      </c>
      <c r="BV618" t="str">
        <f>IF(Table1[[#This Row],[Ledger 2]]="","","No")</f>
        <v/>
      </c>
      <c r="BW618" t="str">
        <f>IF(Table1[[#This Row],[Date]]="","",IF(Table1[[#This Row],[Effect 2]]="Dr.","Yes","No"))</f>
        <v/>
      </c>
      <c r="BX618" t="str">
        <f>IF(Table1[[#This Row],[Date]]="","",Table1[[#This Row],[Ledger 2]])</f>
        <v/>
      </c>
      <c r="BY618" t="str">
        <f>IF(Table1[[#This Row],[Date]]="","",IF(Table1[[#This Row],[Effect 2]]="Dr.",-Table1[[#This Row],[Amount 2]],Table1[[#This Row],[Amount 2]]))</f>
        <v/>
      </c>
      <c r="CB618" t="str">
        <f>IF(Table1[[#This Row],[Ledger 3]]="","","No")</f>
        <v/>
      </c>
      <c r="CC618" t="str">
        <f>IF(Table1[[#This Row],[Ledger 3]]="","",IF(Table1[[#This Row],[Effect 3]]="Dr.","Yes","No"))</f>
        <v/>
      </c>
      <c r="CD618" t="str">
        <f>IF(Table1[[#This Row],[Ledger 3]]="","",Table1[[#This Row],[Ledger 3]])</f>
        <v/>
      </c>
      <c r="CE618" t="str">
        <f>IF(Table1[[#This Row],[Ledger 3]]="","",IF(Table1[[#This Row],[Effect 3]]="Dr.",-Table1[[#This Row],[Amount 3]],Table1[[#This Row],[Amount 3]]))</f>
        <v/>
      </c>
      <c r="CH618" t="str">
        <f>IF(Table1[[#This Row],[Ledger 4]]="","","No")</f>
        <v/>
      </c>
      <c r="CI618" t="str">
        <f>IF(Table1[[#This Row],[Ledger 4]]="","",IF(Table1[[#This Row],[Effect 4]]="Dr.","Yes","No"))</f>
        <v/>
      </c>
      <c r="CJ618" t="str">
        <f>IF(Table1[[#This Row],[Ledger 4]]="","",Table1[[#This Row],[Ledger 4]])</f>
        <v/>
      </c>
      <c r="CK618" t="str">
        <f>IF(Table1[[#This Row],[Ledger 4]]="","",IF(Table1[[#This Row],[Effect 4]]="Dr.",-Table1[[#This Row],[Amount 4]],Table1[[#This Row],[Amount 4]]))</f>
        <v/>
      </c>
      <c r="CN618" t="str">
        <f>IF(Table1[[#This Row],[Ledger 5]]="","","No")</f>
        <v/>
      </c>
      <c r="CO618" t="str">
        <f>IF(Table1[[#This Row],[Ledger 5]]="","",IF(Table1[[#This Row],[Effect 5]]="Dr.","Yes","No"))</f>
        <v/>
      </c>
      <c r="CP618" t="str">
        <f>IF(Table1[[#This Row],[Ledger 5]]="","",Table1[[#This Row],[Ledger 5]])</f>
        <v/>
      </c>
      <c r="CQ618" t="str">
        <f>IF(Table1[[#This Row],[Ledger 5]]="","",IF(Table1[[#This Row],[Effect 5]]="Dr.",-Table1[[#This Row],[Amount 5]],Table1[[#This Row],[Amount 5]]))</f>
        <v/>
      </c>
      <c r="CT618" t="str">
        <f>IF(Table1[[#This Row],[Ledger 6]]="","","No")</f>
        <v/>
      </c>
      <c r="CU618" t="str">
        <f>IF(Table1[[#This Row],[Ledger 6]]="","",IF(Table1[[#This Row],[Effect 6]]="Dr.","Yes","No"))</f>
        <v/>
      </c>
      <c r="CV618" t="str">
        <f>IF(Table1[[#This Row],[Ledger 6]]="","",Table1[[#This Row],[Ledger 6]])</f>
        <v/>
      </c>
      <c r="CW618" t="str">
        <f>IF(Table1[[#This Row],[Ledger 6]]="","",IF(Table1[[#This Row],[Effect 6]]="Dr.",-Table1[[#This Row],[Amount 6]],Table1[[#This Row],[Amount 6]]))</f>
        <v/>
      </c>
      <c r="CZ618" t="str">
        <f>IF(Table1[[#This Row],[Ledger 7]]="","","No")</f>
        <v/>
      </c>
      <c r="DA618" t="str">
        <f>IF(Table1[[#This Row],[Ledger 7]]="","",IF(Table1[[#This Row],[Effect 7]]="Dr.","Yes","No"))</f>
        <v/>
      </c>
      <c r="DB618" t="str">
        <f>IF(Table1[[#This Row],[Ledger 7]]="","",Table1[[#This Row],[Ledger 7]])</f>
        <v/>
      </c>
      <c r="DC618" t="str">
        <f>IF(Table1[[#This Row],[Ledger 7]]="","",IF(Table1[[#This Row],[Effect 7]]="Dr.",-Table1[[#This Row],[Amount 7]],Table1[[#This Row],[Amount 7]]))</f>
        <v/>
      </c>
      <c r="DF618" t="str">
        <f>IF(Table1[[#This Row],[Ledger 8]]="","","No")</f>
        <v/>
      </c>
      <c r="DG618" t="str">
        <f>IF(Table1[[#This Row],[Ledger 8]]="","",IF(Table1[[#This Row],[Effect 8]]="Dr.","Yes","No"))</f>
        <v/>
      </c>
      <c r="DH618" t="str">
        <f>IF(Table1[[#This Row],[Ledger 8]]="","",Table1[[#This Row],[Ledger 8]])</f>
        <v/>
      </c>
      <c r="DI618" t="str">
        <f>IF(Table1[[#This Row],[Ledger 8]]="","",IF(Table1[[#This Row],[Effect 8]]="Dr.",-Table1[[#This Row],[Amount 8]],Table1[[#This Row],[Amount 8]]))</f>
        <v/>
      </c>
      <c r="DL618" t="str">
        <f>IF(Table1[[#This Row],[Ledger 9]]="","","No")</f>
        <v/>
      </c>
      <c r="DM618" t="str">
        <f>IF(Table1[[#This Row],[Ledger 9]]="","",IF(Table1[[#This Row],[Effect 9]]="Dr.","Yes","No"))</f>
        <v/>
      </c>
      <c r="DN618" t="str">
        <f>IF(Table1[[#This Row],[Ledger 9]]="","",Table1[[#This Row],[Ledger 9]])</f>
        <v/>
      </c>
      <c r="DO618" t="str">
        <f>IF(Table1[[#This Row],[Ledger 9]]="","",IF(Table1[[#This Row],[Effect 9]]="Dr.",-Table1[[#This Row],[Amount 9]],Table1[[#This Row],[Amount 9]]))</f>
        <v/>
      </c>
      <c r="DR618" t="str">
        <f>IF(Table1[[#This Row],[Ledger 10]]="","","No")</f>
        <v/>
      </c>
      <c r="DS618" t="str">
        <f>IF(Table1[[#This Row],[Ledger 10]]="","",IF(Table1[[#This Row],[Effect 10]]="Dr.","Yes","No"))</f>
        <v/>
      </c>
      <c r="DT618" t="str">
        <f>IF(Table1[[#This Row],[Ledger 10]]="","",Table1[[#This Row],[Ledger 10]])</f>
        <v/>
      </c>
      <c r="DU618" t="str">
        <f>IF(Table1[[#This Row],[Ledger 10]]="","",IF(Table1[[#This Row],[Effect 10]]="Dr.",-Table1[[#This Row],[Amount 10]],Table1[[#This Row],[Amount 10]]))</f>
        <v/>
      </c>
      <c r="DX618" t="str">
        <f>IF(Table1[[#This Row],[Ledger 11]]="","","No")</f>
        <v/>
      </c>
      <c r="DY618" t="str">
        <f>IF(Table1[[#This Row],[Ledger 11]]="","",IF(Table1[[#This Row],[Effect 11]]="Dr.","Yes","No"))</f>
        <v/>
      </c>
      <c r="DZ618" t="str">
        <f>IF(Table1[[#This Row],[Ledger 11]]="","",Table1[[#This Row],[Ledger 11]])</f>
        <v/>
      </c>
      <c r="EA618" t="str">
        <f>IF(Table1[[#This Row],[Ledger 11]]="","",IF(Table1[[#This Row],[Effect 11]]="Dr.",-Table1[[#This Row],[Amount 11]],Table1[[#This Row],[Amount 11]]))</f>
        <v/>
      </c>
      <c r="ED618" t="str">
        <f>IF(Table1[[#This Row],[Ledger 12]]="","","No")</f>
        <v/>
      </c>
      <c r="EE618" t="str">
        <f>IF(Table1[[#This Row],[Ledger 12]]="","",IF(Table1[[#This Row],[Effect 12]]="Dr.","Yes","No"))</f>
        <v/>
      </c>
      <c r="EF618" t="str">
        <f>IF(Table1[[#This Row],[Ledger 12]]="","",Table1[[#This Row],[Ledger 12]])</f>
        <v/>
      </c>
      <c r="EG618" t="str">
        <f>IF(Table1[[#This Row],[Ledger 12]]="","",IF(Table1[[#This Row],[Effect 12]]="Dr.",-Table1[[#This Row],[Amount 12]],Table1[[#This Row],[Amount 12]]))</f>
        <v/>
      </c>
      <c r="EJ618" t="str">
        <f>IF(Table1[[#This Row],[Ledger 13]]="","","No")</f>
        <v/>
      </c>
      <c r="EK618" t="str">
        <f>IF(Table1[[#This Row],[Ledger 13]]="","",IF(Table1[[#This Row],[Effect 13]]="Dr.","Yes","No"))</f>
        <v/>
      </c>
      <c r="EL618" t="str">
        <f>IF(Table1[[#This Row],[Ledger 13]]="","",Table1[[#This Row],[Ledger 13]])</f>
        <v/>
      </c>
      <c r="EM618" t="str">
        <f>IF(Table1[[#This Row],[Ledger 13]]="","",IF(Table1[[#This Row],[Effect 13]]="Dr.",-Table1[[#This Row],[Amount 13]],Table1[[#This Row],[Amount 13]]))</f>
        <v/>
      </c>
      <c r="EP618" t="str">
        <f>IF(Table1[[#This Row],[Ledger 14]]="","","No")</f>
        <v/>
      </c>
      <c r="EQ618" t="str">
        <f>IF(Table1[[#This Row],[Ledger 14]]="","",IF(Table1[[#This Row],[Effect 14]]="Dr.","Yes","No"))</f>
        <v/>
      </c>
      <c r="ER618" t="str">
        <f>IF(Table1[[#This Row],[Ledger 14]]="","",Table1[[#This Row],[Ledger 14]])</f>
        <v/>
      </c>
      <c r="ES618" t="str">
        <f>IF(Table1[[#This Row],[Ledger 14]]="","",IF(Table1[[#This Row],[Effect 14]]="Dr.",-Table1[[#This Row],[Amount 14]],Table1[[#This Row],[Amount 14]]))</f>
        <v/>
      </c>
      <c r="EV618" t="str">
        <f>IF(Table1[[#This Row],[Ledger 15]]="","","No")</f>
        <v/>
      </c>
      <c r="EW618" t="str">
        <f>IF(Table1[[#This Row],[Ledger 15]]="","",IF(Table1[[#This Row],[Effect 15]]="Dr.","Yes","No"))</f>
        <v/>
      </c>
      <c r="EX618" t="str">
        <f>IF(Table1[[#This Row],[Ledger 15]]="","",Table1[[#This Row],[Ledger 15]])</f>
        <v/>
      </c>
      <c r="EY618" t="str">
        <f>IF(Table1[[#This Row],[Ledger 15]]="","",IF(Table1[[#This Row],[Effect 15]]="Dr.",-Table1[[#This Row],[Amount 15]],Table1[[#This Row],[Amount 15]]))</f>
        <v/>
      </c>
      <c r="FD6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8">
        <f>IF(Table1[[#This Row],[Date]]="",0,IF(AND(Table1[[#This Row],[Date]]&gt;=$FE$2,Table1[[#This Row],[Date]]&lt;=$FE$3),0,1))</f>
        <v>0</v>
      </c>
      <c r="FF618">
        <f>IF(Table1[[#This Row],[Date]]="",0,IF(TYPE(VLOOKUP(Table1[[#This Row],[Voucher Type]],Table1[[#All],[Voucher Type Master]],1,FALSE))=16,1,0))</f>
        <v>0</v>
      </c>
      <c r="FG618">
        <f>IF(TYPE(IF(Table1[[#This Row],[Date]]="",0,IF(VLOOKUP(Table1[[#This Row],[Voucher Type]],$FY$5:$FZ$13,2,0)=Table1[[#This Row],[Effect 1]],0,1)))=16,1,0)</f>
        <v>0</v>
      </c>
      <c r="FH6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8">
        <f>IF(LEN(Table1[[#This Row],[Ledger 1]])&gt;0,IF(TYPE(VLOOKUP(Table1[[#This Row],[Ledger 1]],GZ:GZ,1,0))=16,1,0),0)</f>
        <v>0</v>
      </c>
      <c r="FJ618">
        <f>IF(LEN(Table1[[#This Row],[Ledger 2]])&gt;0,IF(TYPE(VLOOKUP(Table1[[#This Row],[Ledger 2]],GZ:GZ,1,0))=16,1,0),0)</f>
        <v>0</v>
      </c>
      <c r="FK618">
        <f>IF(LEN(Table1[[#This Row],[Ledger 3]])&gt;0,IF(TYPE(VLOOKUP(Table1[[#This Row],[Ledger 3]],GZ:GZ,1,0))=16,1,0),0)</f>
        <v>0</v>
      </c>
      <c r="FL618">
        <f>IF(LEN(Table1[[#This Row],[Ledger 4]])&gt;0,IF(TYPE(VLOOKUP(Table1[[#This Row],[Ledger 4]],GZ:GZ,1,0))=16,1,0),0)</f>
        <v>0</v>
      </c>
      <c r="FM618">
        <f>IF(LEN(Table1[[#This Row],[Ledger 5]])&gt;0,IF(TYPE(VLOOKUP(Table1[[#This Row],[Ledger 5]],GZ:GZ,1,0))=16,1,0),0)</f>
        <v>0</v>
      </c>
      <c r="FN618">
        <f>IF(LEN(Table1[[#This Row],[Ledger 6]])&gt;0,IF(TYPE(VLOOKUP(Table1[[#This Row],[Ledger 6]],$GZ:$GZ,1,0))=16,1,0),0)</f>
        <v>0</v>
      </c>
      <c r="FO618">
        <f>IF(LEN(Table1[[#This Row],[Ledger 7]])&gt;0,IF(TYPE(VLOOKUP(Table1[[#This Row],[Ledger 7]],$GZ:$GZ,1,0))=16,1,0),0)</f>
        <v>0</v>
      </c>
      <c r="FP618">
        <f>IF(LEN(Table1[[#This Row],[Ledger 8]])&gt;0,IF(TYPE(VLOOKUP(Table1[[#This Row],[Ledger 8]],$GZ:$GZ,1,0))=16,1,0),0)</f>
        <v>0</v>
      </c>
      <c r="FQ618">
        <f>IF(LEN(Table1[[#This Row],[Ledger 9]])&gt;0,IF(TYPE(VLOOKUP(Table1[[#This Row],[Ledger 9]],$GZ:$GZ,1,0))=16,1,0),0)</f>
        <v>0</v>
      </c>
      <c r="FR618">
        <f>IF(LEN(Table1[[#This Row],[Ledger 10]])&gt;0,IF(TYPE(VLOOKUP(Table1[[#This Row],[Ledger 10]],$GZ:$GZ,1,0))=16,1,0),0)</f>
        <v>0</v>
      </c>
      <c r="FS618">
        <f>IF(LEN(Table1[[#This Row],[Ledger 11]])&gt;0,IF(TYPE(VLOOKUP(Table1[[#This Row],[Ledger 11]],$GZ:$GZ,1,0))=16,1,0),0)</f>
        <v>0</v>
      </c>
      <c r="FT618">
        <f>IF(LEN(Table1[[#This Row],[Ledger 12]])&gt;0,IF(TYPE(VLOOKUP(Table1[[#This Row],[Ledger 12]],$GZ:$GZ,1,0))=16,1,0),0)</f>
        <v>0</v>
      </c>
      <c r="FU618">
        <f>IF(LEN(Table1[[#This Row],[Ledger 13]])&gt;0,IF(TYPE(VLOOKUP(Table1[[#This Row],[Ledger 13]],$GZ:$GZ,1,0))=16,1,0),0)</f>
        <v>0</v>
      </c>
      <c r="FV618">
        <f>IF(LEN(Table1[[#This Row],[Ledger 14]])&gt;0,IF(TYPE(VLOOKUP(Table1[[#This Row],[Ledger 14]],$GZ:$GZ,1,0))=16,1,0),0)</f>
        <v>0</v>
      </c>
      <c r="FW618">
        <f>IF(LEN(Table1[[#This Row],[Ledger 15]])&gt;0,IF(TYPE(VLOOKUP(Table1[[#This Row],[Ledger 15]],$GZ:$GZ,1,0))=16,1,0),0)</f>
        <v>0</v>
      </c>
    </row>
    <row r="619" spans="4:179" ht="33" customHeight="1" x14ac:dyDescent="0.45">
      <c r="D619" s="8">
        <f t="shared" si="18"/>
        <v>614</v>
      </c>
      <c r="E619" s="32"/>
      <c r="F619" s="34"/>
      <c r="G619" s="34"/>
      <c r="H619" s="34"/>
      <c r="I619" s="34"/>
      <c r="J619" s="38"/>
      <c r="K619" s="33"/>
      <c r="L619" s="36"/>
      <c r="M619" s="35"/>
      <c r="N619" s="34"/>
      <c r="O619" s="41"/>
      <c r="P619" s="35"/>
      <c r="Q619" s="34"/>
      <c r="R619" s="37"/>
      <c r="S619" s="35"/>
      <c r="T619" s="34"/>
      <c r="U619" s="37"/>
      <c r="V619" s="35"/>
      <c r="W619" s="34"/>
      <c r="X619" s="37"/>
      <c r="Y619" s="35"/>
      <c r="Z619" s="34"/>
      <c r="AA619" s="37"/>
      <c r="AB619" s="35"/>
      <c r="AC619" s="34"/>
      <c r="AD619" s="37"/>
      <c r="AE619" s="35"/>
      <c r="AF619" s="34"/>
      <c r="AG619" s="37"/>
      <c r="AH619" s="35"/>
      <c r="AI619" s="34"/>
      <c r="AJ619" s="37"/>
      <c r="AK619" s="35"/>
      <c r="AL619" s="34"/>
      <c r="AM619" s="37"/>
      <c r="AN619" s="35"/>
      <c r="AO619" s="34"/>
      <c r="AP619" s="37"/>
      <c r="AQ619" s="35"/>
      <c r="AR619" s="34"/>
      <c r="AS619" s="37"/>
      <c r="AT619" s="35"/>
      <c r="AU619" s="34"/>
      <c r="AV619" s="37"/>
      <c r="AW619" s="35"/>
      <c r="AX619" s="34"/>
      <c r="AY619" s="37"/>
      <c r="AZ619" s="35"/>
      <c r="BA619" s="34"/>
      <c r="BB619" s="37"/>
      <c r="BC6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19" s="7"/>
      <c r="BF619" t="str">
        <f>IF(Table1[[#This Row],[Date]]="","","&amp;lt;VOUCHER REMOTEID="&amp;""""&amp;$A$11&amp;$A$13&amp;ROW()&amp;""""&amp;" VCHTYPE="""&amp;F619&amp;""" ACTION="""&amp;"Create"&amp;"""&amp;gt;")</f>
        <v/>
      </c>
      <c r="BG619" t="str">
        <f>IF(Table1[[#This Row],[Date]]="","",TEXT(Table1[[#This Row],[Date]],"yyyymmdd"))</f>
        <v/>
      </c>
      <c r="BH619" t="str">
        <f>Table1[[#This Row],[Date2]]</f>
        <v/>
      </c>
      <c r="BI619" t="str">
        <f>IF(Table1[[#This Row],[Date]]="","",Table1[[#This Row],[Voucher Type]])</f>
        <v/>
      </c>
      <c r="BJ619" t="str">
        <f>IF(Table1[[#This Row],[Ref No / Invoice No]]="","",Table1[[#This Row],[Ref No / Invoice No]])</f>
        <v/>
      </c>
      <c r="BK619" t="str">
        <f>IF(Table1[[#This Row],[Voucher No]]="","",Table1[[#This Row],[Voucher No]])</f>
        <v/>
      </c>
      <c r="BL619" t="str">
        <f>IF(Table1[[#This Row],[Date]]="","",Table1[[#This Row],[Narration]])</f>
        <v/>
      </c>
      <c r="BM619" t="str">
        <f>IF(Table1[[#This Row],[Date]]="","",$A$11&amp;$A$13&amp;ROW())</f>
        <v/>
      </c>
      <c r="BN619" t="str">
        <f>IF(Table1[[#This Row],[Date]]="","",$A$13)</f>
        <v/>
      </c>
      <c r="BP619" t="str">
        <f>IF(Table1[[#This Row],[Ledger 1]]="","","No")</f>
        <v/>
      </c>
      <c r="BQ619" t="str">
        <f>IF(Table1[[#This Row],[Date]]="","",IF(Table1[[#This Row],[Effect 1]]="Dr.","Yes","No"))</f>
        <v/>
      </c>
      <c r="BR619" t="str">
        <f>IF(Table1[[#This Row],[Date]]="","",Table1[[#This Row],[Ledger 1]])</f>
        <v/>
      </c>
      <c r="BS619" t="str">
        <f>IF(Table1[[#This Row],[Date]]="","",IF(Table1[[#This Row],[Effect 1]]="Dr.",-Table1[[#This Row],[Amount 1]],Table1[[#This Row],[Amount 1]]))</f>
        <v/>
      </c>
      <c r="BV619" t="str">
        <f>IF(Table1[[#This Row],[Ledger 2]]="","","No")</f>
        <v/>
      </c>
      <c r="BW619" t="str">
        <f>IF(Table1[[#This Row],[Date]]="","",IF(Table1[[#This Row],[Effect 2]]="Dr.","Yes","No"))</f>
        <v/>
      </c>
      <c r="BX619" t="str">
        <f>IF(Table1[[#This Row],[Date]]="","",Table1[[#This Row],[Ledger 2]])</f>
        <v/>
      </c>
      <c r="BY619" t="str">
        <f>IF(Table1[[#This Row],[Date]]="","",IF(Table1[[#This Row],[Effect 2]]="Dr.",-Table1[[#This Row],[Amount 2]],Table1[[#This Row],[Amount 2]]))</f>
        <v/>
      </c>
      <c r="CB619" t="str">
        <f>IF(Table1[[#This Row],[Ledger 3]]="","","No")</f>
        <v/>
      </c>
      <c r="CC619" t="str">
        <f>IF(Table1[[#This Row],[Ledger 3]]="","",IF(Table1[[#This Row],[Effect 3]]="Dr.","Yes","No"))</f>
        <v/>
      </c>
      <c r="CD619" t="str">
        <f>IF(Table1[[#This Row],[Ledger 3]]="","",Table1[[#This Row],[Ledger 3]])</f>
        <v/>
      </c>
      <c r="CE619" t="str">
        <f>IF(Table1[[#This Row],[Ledger 3]]="","",IF(Table1[[#This Row],[Effect 3]]="Dr.",-Table1[[#This Row],[Amount 3]],Table1[[#This Row],[Amount 3]]))</f>
        <v/>
      </c>
      <c r="CH619" t="str">
        <f>IF(Table1[[#This Row],[Ledger 4]]="","","No")</f>
        <v/>
      </c>
      <c r="CI619" t="str">
        <f>IF(Table1[[#This Row],[Ledger 4]]="","",IF(Table1[[#This Row],[Effect 4]]="Dr.","Yes","No"))</f>
        <v/>
      </c>
      <c r="CJ619" t="str">
        <f>IF(Table1[[#This Row],[Ledger 4]]="","",Table1[[#This Row],[Ledger 4]])</f>
        <v/>
      </c>
      <c r="CK619" t="str">
        <f>IF(Table1[[#This Row],[Ledger 4]]="","",IF(Table1[[#This Row],[Effect 4]]="Dr.",-Table1[[#This Row],[Amount 4]],Table1[[#This Row],[Amount 4]]))</f>
        <v/>
      </c>
      <c r="CN619" t="str">
        <f>IF(Table1[[#This Row],[Ledger 5]]="","","No")</f>
        <v/>
      </c>
      <c r="CO619" t="str">
        <f>IF(Table1[[#This Row],[Ledger 5]]="","",IF(Table1[[#This Row],[Effect 5]]="Dr.","Yes","No"))</f>
        <v/>
      </c>
      <c r="CP619" t="str">
        <f>IF(Table1[[#This Row],[Ledger 5]]="","",Table1[[#This Row],[Ledger 5]])</f>
        <v/>
      </c>
      <c r="CQ619" t="str">
        <f>IF(Table1[[#This Row],[Ledger 5]]="","",IF(Table1[[#This Row],[Effect 5]]="Dr.",-Table1[[#This Row],[Amount 5]],Table1[[#This Row],[Amount 5]]))</f>
        <v/>
      </c>
      <c r="CT619" t="str">
        <f>IF(Table1[[#This Row],[Ledger 6]]="","","No")</f>
        <v/>
      </c>
      <c r="CU619" t="str">
        <f>IF(Table1[[#This Row],[Ledger 6]]="","",IF(Table1[[#This Row],[Effect 6]]="Dr.","Yes","No"))</f>
        <v/>
      </c>
      <c r="CV619" t="str">
        <f>IF(Table1[[#This Row],[Ledger 6]]="","",Table1[[#This Row],[Ledger 6]])</f>
        <v/>
      </c>
      <c r="CW619" t="str">
        <f>IF(Table1[[#This Row],[Ledger 6]]="","",IF(Table1[[#This Row],[Effect 6]]="Dr.",-Table1[[#This Row],[Amount 6]],Table1[[#This Row],[Amount 6]]))</f>
        <v/>
      </c>
      <c r="CZ619" t="str">
        <f>IF(Table1[[#This Row],[Ledger 7]]="","","No")</f>
        <v/>
      </c>
      <c r="DA619" t="str">
        <f>IF(Table1[[#This Row],[Ledger 7]]="","",IF(Table1[[#This Row],[Effect 7]]="Dr.","Yes","No"))</f>
        <v/>
      </c>
      <c r="DB619" t="str">
        <f>IF(Table1[[#This Row],[Ledger 7]]="","",Table1[[#This Row],[Ledger 7]])</f>
        <v/>
      </c>
      <c r="DC619" t="str">
        <f>IF(Table1[[#This Row],[Ledger 7]]="","",IF(Table1[[#This Row],[Effect 7]]="Dr.",-Table1[[#This Row],[Amount 7]],Table1[[#This Row],[Amount 7]]))</f>
        <v/>
      </c>
      <c r="DF619" t="str">
        <f>IF(Table1[[#This Row],[Ledger 8]]="","","No")</f>
        <v/>
      </c>
      <c r="DG619" t="str">
        <f>IF(Table1[[#This Row],[Ledger 8]]="","",IF(Table1[[#This Row],[Effect 8]]="Dr.","Yes","No"))</f>
        <v/>
      </c>
      <c r="DH619" t="str">
        <f>IF(Table1[[#This Row],[Ledger 8]]="","",Table1[[#This Row],[Ledger 8]])</f>
        <v/>
      </c>
      <c r="DI619" t="str">
        <f>IF(Table1[[#This Row],[Ledger 8]]="","",IF(Table1[[#This Row],[Effect 8]]="Dr.",-Table1[[#This Row],[Amount 8]],Table1[[#This Row],[Amount 8]]))</f>
        <v/>
      </c>
      <c r="DL619" t="str">
        <f>IF(Table1[[#This Row],[Ledger 9]]="","","No")</f>
        <v/>
      </c>
      <c r="DM619" t="str">
        <f>IF(Table1[[#This Row],[Ledger 9]]="","",IF(Table1[[#This Row],[Effect 9]]="Dr.","Yes","No"))</f>
        <v/>
      </c>
      <c r="DN619" t="str">
        <f>IF(Table1[[#This Row],[Ledger 9]]="","",Table1[[#This Row],[Ledger 9]])</f>
        <v/>
      </c>
      <c r="DO619" t="str">
        <f>IF(Table1[[#This Row],[Ledger 9]]="","",IF(Table1[[#This Row],[Effect 9]]="Dr.",-Table1[[#This Row],[Amount 9]],Table1[[#This Row],[Amount 9]]))</f>
        <v/>
      </c>
      <c r="DR619" t="str">
        <f>IF(Table1[[#This Row],[Ledger 10]]="","","No")</f>
        <v/>
      </c>
      <c r="DS619" t="str">
        <f>IF(Table1[[#This Row],[Ledger 10]]="","",IF(Table1[[#This Row],[Effect 10]]="Dr.","Yes","No"))</f>
        <v/>
      </c>
      <c r="DT619" t="str">
        <f>IF(Table1[[#This Row],[Ledger 10]]="","",Table1[[#This Row],[Ledger 10]])</f>
        <v/>
      </c>
      <c r="DU619" t="str">
        <f>IF(Table1[[#This Row],[Ledger 10]]="","",IF(Table1[[#This Row],[Effect 10]]="Dr.",-Table1[[#This Row],[Amount 10]],Table1[[#This Row],[Amount 10]]))</f>
        <v/>
      </c>
      <c r="DX619" t="str">
        <f>IF(Table1[[#This Row],[Ledger 11]]="","","No")</f>
        <v/>
      </c>
      <c r="DY619" t="str">
        <f>IF(Table1[[#This Row],[Ledger 11]]="","",IF(Table1[[#This Row],[Effect 11]]="Dr.","Yes","No"))</f>
        <v/>
      </c>
      <c r="DZ619" t="str">
        <f>IF(Table1[[#This Row],[Ledger 11]]="","",Table1[[#This Row],[Ledger 11]])</f>
        <v/>
      </c>
      <c r="EA619" t="str">
        <f>IF(Table1[[#This Row],[Ledger 11]]="","",IF(Table1[[#This Row],[Effect 11]]="Dr.",-Table1[[#This Row],[Amount 11]],Table1[[#This Row],[Amount 11]]))</f>
        <v/>
      </c>
      <c r="ED619" t="str">
        <f>IF(Table1[[#This Row],[Ledger 12]]="","","No")</f>
        <v/>
      </c>
      <c r="EE619" t="str">
        <f>IF(Table1[[#This Row],[Ledger 12]]="","",IF(Table1[[#This Row],[Effect 12]]="Dr.","Yes","No"))</f>
        <v/>
      </c>
      <c r="EF619" t="str">
        <f>IF(Table1[[#This Row],[Ledger 12]]="","",Table1[[#This Row],[Ledger 12]])</f>
        <v/>
      </c>
      <c r="EG619" t="str">
        <f>IF(Table1[[#This Row],[Ledger 12]]="","",IF(Table1[[#This Row],[Effect 12]]="Dr.",-Table1[[#This Row],[Amount 12]],Table1[[#This Row],[Amount 12]]))</f>
        <v/>
      </c>
      <c r="EJ619" t="str">
        <f>IF(Table1[[#This Row],[Ledger 13]]="","","No")</f>
        <v/>
      </c>
      <c r="EK619" t="str">
        <f>IF(Table1[[#This Row],[Ledger 13]]="","",IF(Table1[[#This Row],[Effect 13]]="Dr.","Yes","No"))</f>
        <v/>
      </c>
      <c r="EL619" t="str">
        <f>IF(Table1[[#This Row],[Ledger 13]]="","",Table1[[#This Row],[Ledger 13]])</f>
        <v/>
      </c>
      <c r="EM619" t="str">
        <f>IF(Table1[[#This Row],[Ledger 13]]="","",IF(Table1[[#This Row],[Effect 13]]="Dr.",-Table1[[#This Row],[Amount 13]],Table1[[#This Row],[Amount 13]]))</f>
        <v/>
      </c>
      <c r="EP619" t="str">
        <f>IF(Table1[[#This Row],[Ledger 14]]="","","No")</f>
        <v/>
      </c>
      <c r="EQ619" t="str">
        <f>IF(Table1[[#This Row],[Ledger 14]]="","",IF(Table1[[#This Row],[Effect 14]]="Dr.","Yes","No"))</f>
        <v/>
      </c>
      <c r="ER619" t="str">
        <f>IF(Table1[[#This Row],[Ledger 14]]="","",Table1[[#This Row],[Ledger 14]])</f>
        <v/>
      </c>
      <c r="ES619" t="str">
        <f>IF(Table1[[#This Row],[Ledger 14]]="","",IF(Table1[[#This Row],[Effect 14]]="Dr.",-Table1[[#This Row],[Amount 14]],Table1[[#This Row],[Amount 14]]))</f>
        <v/>
      </c>
      <c r="EV619" t="str">
        <f>IF(Table1[[#This Row],[Ledger 15]]="","","No")</f>
        <v/>
      </c>
      <c r="EW619" t="str">
        <f>IF(Table1[[#This Row],[Ledger 15]]="","",IF(Table1[[#This Row],[Effect 15]]="Dr.","Yes","No"))</f>
        <v/>
      </c>
      <c r="EX619" t="str">
        <f>IF(Table1[[#This Row],[Ledger 15]]="","",Table1[[#This Row],[Ledger 15]])</f>
        <v/>
      </c>
      <c r="EY619" t="str">
        <f>IF(Table1[[#This Row],[Ledger 15]]="","",IF(Table1[[#This Row],[Effect 15]]="Dr.",-Table1[[#This Row],[Amount 15]],Table1[[#This Row],[Amount 15]]))</f>
        <v/>
      </c>
      <c r="FD6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19">
        <f>IF(Table1[[#This Row],[Date]]="",0,IF(AND(Table1[[#This Row],[Date]]&gt;=$FE$2,Table1[[#This Row],[Date]]&lt;=$FE$3),0,1))</f>
        <v>0</v>
      </c>
      <c r="FF619">
        <f>IF(Table1[[#This Row],[Date]]="",0,IF(TYPE(VLOOKUP(Table1[[#This Row],[Voucher Type]],Table1[[#All],[Voucher Type Master]],1,FALSE))=16,1,0))</f>
        <v>0</v>
      </c>
      <c r="FG619">
        <f>IF(TYPE(IF(Table1[[#This Row],[Date]]="",0,IF(VLOOKUP(Table1[[#This Row],[Voucher Type]],$FY$5:$FZ$13,2,0)=Table1[[#This Row],[Effect 1]],0,1)))=16,1,0)</f>
        <v>0</v>
      </c>
      <c r="FH6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19">
        <f>IF(LEN(Table1[[#This Row],[Ledger 1]])&gt;0,IF(TYPE(VLOOKUP(Table1[[#This Row],[Ledger 1]],GZ:GZ,1,0))=16,1,0),0)</f>
        <v>0</v>
      </c>
      <c r="FJ619">
        <f>IF(LEN(Table1[[#This Row],[Ledger 2]])&gt;0,IF(TYPE(VLOOKUP(Table1[[#This Row],[Ledger 2]],GZ:GZ,1,0))=16,1,0),0)</f>
        <v>0</v>
      </c>
      <c r="FK619">
        <f>IF(LEN(Table1[[#This Row],[Ledger 3]])&gt;0,IF(TYPE(VLOOKUP(Table1[[#This Row],[Ledger 3]],GZ:GZ,1,0))=16,1,0),0)</f>
        <v>0</v>
      </c>
      <c r="FL619">
        <f>IF(LEN(Table1[[#This Row],[Ledger 4]])&gt;0,IF(TYPE(VLOOKUP(Table1[[#This Row],[Ledger 4]],GZ:GZ,1,0))=16,1,0),0)</f>
        <v>0</v>
      </c>
      <c r="FM619">
        <f>IF(LEN(Table1[[#This Row],[Ledger 5]])&gt;0,IF(TYPE(VLOOKUP(Table1[[#This Row],[Ledger 5]],GZ:GZ,1,0))=16,1,0),0)</f>
        <v>0</v>
      </c>
      <c r="FN619">
        <f>IF(LEN(Table1[[#This Row],[Ledger 6]])&gt;0,IF(TYPE(VLOOKUP(Table1[[#This Row],[Ledger 6]],$GZ:$GZ,1,0))=16,1,0),0)</f>
        <v>0</v>
      </c>
      <c r="FO619">
        <f>IF(LEN(Table1[[#This Row],[Ledger 7]])&gt;0,IF(TYPE(VLOOKUP(Table1[[#This Row],[Ledger 7]],$GZ:$GZ,1,0))=16,1,0),0)</f>
        <v>0</v>
      </c>
      <c r="FP619">
        <f>IF(LEN(Table1[[#This Row],[Ledger 8]])&gt;0,IF(TYPE(VLOOKUP(Table1[[#This Row],[Ledger 8]],$GZ:$GZ,1,0))=16,1,0),0)</f>
        <v>0</v>
      </c>
      <c r="FQ619">
        <f>IF(LEN(Table1[[#This Row],[Ledger 9]])&gt;0,IF(TYPE(VLOOKUP(Table1[[#This Row],[Ledger 9]],$GZ:$GZ,1,0))=16,1,0),0)</f>
        <v>0</v>
      </c>
      <c r="FR619">
        <f>IF(LEN(Table1[[#This Row],[Ledger 10]])&gt;0,IF(TYPE(VLOOKUP(Table1[[#This Row],[Ledger 10]],$GZ:$GZ,1,0))=16,1,0),0)</f>
        <v>0</v>
      </c>
      <c r="FS619">
        <f>IF(LEN(Table1[[#This Row],[Ledger 11]])&gt;0,IF(TYPE(VLOOKUP(Table1[[#This Row],[Ledger 11]],$GZ:$GZ,1,0))=16,1,0),0)</f>
        <v>0</v>
      </c>
      <c r="FT619">
        <f>IF(LEN(Table1[[#This Row],[Ledger 12]])&gt;0,IF(TYPE(VLOOKUP(Table1[[#This Row],[Ledger 12]],$GZ:$GZ,1,0))=16,1,0),0)</f>
        <v>0</v>
      </c>
      <c r="FU619">
        <f>IF(LEN(Table1[[#This Row],[Ledger 13]])&gt;0,IF(TYPE(VLOOKUP(Table1[[#This Row],[Ledger 13]],$GZ:$GZ,1,0))=16,1,0),0)</f>
        <v>0</v>
      </c>
      <c r="FV619">
        <f>IF(LEN(Table1[[#This Row],[Ledger 14]])&gt;0,IF(TYPE(VLOOKUP(Table1[[#This Row],[Ledger 14]],$GZ:$GZ,1,0))=16,1,0),0)</f>
        <v>0</v>
      </c>
      <c r="FW619">
        <f>IF(LEN(Table1[[#This Row],[Ledger 15]])&gt;0,IF(TYPE(VLOOKUP(Table1[[#This Row],[Ledger 15]],$GZ:$GZ,1,0))=16,1,0),0)</f>
        <v>0</v>
      </c>
    </row>
    <row r="620" spans="4:179" ht="33" customHeight="1" x14ac:dyDescent="0.45">
      <c r="D620" s="8">
        <f t="shared" si="18"/>
        <v>615</v>
      </c>
      <c r="E620" s="32"/>
      <c r="F620" s="34"/>
      <c r="G620" s="34"/>
      <c r="H620" s="34"/>
      <c r="I620" s="34"/>
      <c r="J620" s="38"/>
      <c r="K620" s="33"/>
      <c r="L620" s="36"/>
      <c r="M620" s="35"/>
      <c r="N620" s="34"/>
      <c r="O620" s="41"/>
      <c r="P620" s="35"/>
      <c r="Q620" s="34"/>
      <c r="R620" s="37"/>
      <c r="S620" s="35"/>
      <c r="T620" s="34"/>
      <c r="U620" s="37"/>
      <c r="V620" s="35"/>
      <c r="W620" s="34"/>
      <c r="X620" s="37"/>
      <c r="Y620" s="35"/>
      <c r="Z620" s="34"/>
      <c r="AA620" s="37"/>
      <c r="AB620" s="35"/>
      <c r="AC620" s="34"/>
      <c r="AD620" s="37"/>
      <c r="AE620" s="35"/>
      <c r="AF620" s="34"/>
      <c r="AG620" s="37"/>
      <c r="AH620" s="35"/>
      <c r="AI620" s="34"/>
      <c r="AJ620" s="37"/>
      <c r="AK620" s="35"/>
      <c r="AL620" s="34"/>
      <c r="AM620" s="37"/>
      <c r="AN620" s="35"/>
      <c r="AO620" s="34"/>
      <c r="AP620" s="37"/>
      <c r="AQ620" s="35"/>
      <c r="AR620" s="34"/>
      <c r="AS620" s="37"/>
      <c r="AT620" s="35"/>
      <c r="AU620" s="34"/>
      <c r="AV620" s="37"/>
      <c r="AW620" s="35"/>
      <c r="AX620" s="34"/>
      <c r="AY620" s="37"/>
      <c r="AZ620" s="35"/>
      <c r="BA620" s="34"/>
      <c r="BB620" s="37"/>
      <c r="BC6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0" s="7"/>
      <c r="BF620" t="str">
        <f>IF(Table1[[#This Row],[Date]]="","","&amp;lt;VOUCHER REMOTEID="&amp;""""&amp;$A$11&amp;$A$13&amp;ROW()&amp;""""&amp;" VCHTYPE="""&amp;F620&amp;""" ACTION="""&amp;"Create"&amp;"""&amp;gt;")</f>
        <v/>
      </c>
      <c r="BG620" t="str">
        <f>IF(Table1[[#This Row],[Date]]="","",TEXT(Table1[[#This Row],[Date]],"yyyymmdd"))</f>
        <v/>
      </c>
      <c r="BH620" t="str">
        <f>Table1[[#This Row],[Date2]]</f>
        <v/>
      </c>
      <c r="BI620" t="str">
        <f>IF(Table1[[#This Row],[Date]]="","",Table1[[#This Row],[Voucher Type]])</f>
        <v/>
      </c>
      <c r="BJ620" t="str">
        <f>IF(Table1[[#This Row],[Ref No / Invoice No]]="","",Table1[[#This Row],[Ref No / Invoice No]])</f>
        <v/>
      </c>
      <c r="BK620" t="str">
        <f>IF(Table1[[#This Row],[Voucher No]]="","",Table1[[#This Row],[Voucher No]])</f>
        <v/>
      </c>
      <c r="BL620" t="str">
        <f>IF(Table1[[#This Row],[Date]]="","",Table1[[#This Row],[Narration]])</f>
        <v/>
      </c>
      <c r="BM620" t="str">
        <f>IF(Table1[[#This Row],[Date]]="","",$A$11&amp;$A$13&amp;ROW())</f>
        <v/>
      </c>
      <c r="BN620" t="str">
        <f>IF(Table1[[#This Row],[Date]]="","",$A$13)</f>
        <v/>
      </c>
      <c r="BP620" t="str">
        <f>IF(Table1[[#This Row],[Ledger 1]]="","","No")</f>
        <v/>
      </c>
      <c r="BQ620" t="str">
        <f>IF(Table1[[#This Row],[Date]]="","",IF(Table1[[#This Row],[Effect 1]]="Dr.","Yes","No"))</f>
        <v/>
      </c>
      <c r="BR620" t="str">
        <f>IF(Table1[[#This Row],[Date]]="","",Table1[[#This Row],[Ledger 1]])</f>
        <v/>
      </c>
      <c r="BS620" t="str">
        <f>IF(Table1[[#This Row],[Date]]="","",IF(Table1[[#This Row],[Effect 1]]="Dr.",-Table1[[#This Row],[Amount 1]],Table1[[#This Row],[Amount 1]]))</f>
        <v/>
      </c>
      <c r="BV620" t="str">
        <f>IF(Table1[[#This Row],[Ledger 2]]="","","No")</f>
        <v/>
      </c>
      <c r="BW620" t="str">
        <f>IF(Table1[[#This Row],[Date]]="","",IF(Table1[[#This Row],[Effect 2]]="Dr.","Yes","No"))</f>
        <v/>
      </c>
      <c r="BX620" t="str">
        <f>IF(Table1[[#This Row],[Date]]="","",Table1[[#This Row],[Ledger 2]])</f>
        <v/>
      </c>
      <c r="BY620" t="str">
        <f>IF(Table1[[#This Row],[Date]]="","",IF(Table1[[#This Row],[Effect 2]]="Dr.",-Table1[[#This Row],[Amount 2]],Table1[[#This Row],[Amount 2]]))</f>
        <v/>
      </c>
      <c r="CB620" t="str">
        <f>IF(Table1[[#This Row],[Ledger 3]]="","","No")</f>
        <v/>
      </c>
      <c r="CC620" t="str">
        <f>IF(Table1[[#This Row],[Ledger 3]]="","",IF(Table1[[#This Row],[Effect 3]]="Dr.","Yes","No"))</f>
        <v/>
      </c>
      <c r="CD620" t="str">
        <f>IF(Table1[[#This Row],[Ledger 3]]="","",Table1[[#This Row],[Ledger 3]])</f>
        <v/>
      </c>
      <c r="CE620" t="str">
        <f>IF(Table1[[#This Row],[Ledger 3]]="","",IF(Table1[[#This Row],[Effect 3]]="Dr.",-Table1[[#This Row],[Amount 3]],Table1[[#This Row],[Amount 3]]))</f>
        <v/>
      </c>
      <c r="CH620" t="str">
        <f>IF(Table1[[#This Row],[Ledger 4]]="","","No")</f>
        <v/>
      </c>
      <c r="CI620" t="str">
        <f>IF(Table1[[#This Row],[Ledger 4]]="","",IF(Table1[[#This Row],[Effect 4]]="Dr.","Yes","No"))</f>
        <v/>
      </c>
      <c r="CJ620" t="str">
        <f>IF(Table1[[#This Row],[Ledger 4]]="","",Table1[[#This Row],[Ledger 4]])</f>
        <v/>
      </c>
      <c r="CK620" t="str">
        <f>IF(Table1[[#This Row],[Ledger 4]]="","",IF(Table1[[#This Row],[Effect 4]]="Dr.",-Table1[[#This Row],[Amount 4]],Table1[[#This Row],[Amount 4]]))</f>
        <v/>
      </c>
      <c r="CN620" t="str">
        <f>IF(Table1[[#This Row],[Ledger 5]]="","","No")</f>
        <v/>
      </c>
      <c r="CO620" t="str">
        <f>IF(Table1[[#This Row],[Ledger 5]]="","",IF(Table1[[#This Row],[Effect 5]]="Dr.","Yes","No"))</f>
        <v/>
      </c>
      <c r="CP620" t="str">
        <f>IF(Table1[[#This Row],[Ledger 5]]="","",Table1[[#This Row],[Ledger 5]])</f>
        <v/>
      </c>
      <c r="CQ620" t="str">
        <f>IF(Table1[[#This Row],[Ledger 5]]="","",IF(Table1[[#This Row],[Effect 5]]="Dr.",-Table1[[#This Row],[Amount 5]],Table1[[#This Row],[Amount 5]]))</f>
        <v/>
      </c>
      <c r="CT620" t="str">
        <f>IF(Table1[[#This Row],[Ledger 6]]="","","No")</f>
        <v/>
      </c>
      <c r="CU620" t="str">
        <f>IF(Table1[[#This Row],[Ledger 6]]="","",IF(Table1[[#This Row],[Effect 6]]="Dr.","Yes","No"))</f>
        <v/>
      </c>
      <c r="CV620" t="str">
        <f>IF(Table1[[#This Row],[Ledger 6]]="","",Table1[[#This Row],[Ledger 6]])</f>
        <v/>
      </c>
      <c r="CW620" t="str">
        <f>IF(Table1[[#This Row],[Ledger 6]]="","",IF(Table1[[#This Row],[Effect 6]]="Dr.",-Table1[[#This Row],[Amount 6]],Table1[[#This Row],[Amount 6]]))</f>
        <v/>
      </c>
      <c r="CZ620" t="str">
        <f>IF(Table1[[#This Row],[Ledger 7]]="","","No")</f>
        <v/>
      </c>
      <c r="DA620" t="str">
        <f>IF(Table1[[#This Row],[Ledger 7]]="","",IF(Table1[[#This Row],[Effect 7]]="Dr.","Yes","No"))</f>
        <v/>
      </c>
      <c r="DB620" t="str">
        <f>IF(Table1[[#This Row],[Ledger 7]]="","",Table1[[#This Row],[Ledger 7]])</f>
        <v/>
      </c>
      <c r="DC620" t="str">
        <f>IF(Table1[[#This Row],[Ledger 7]]="","",IF(Table1[[#This Row],[Effect 7]]="Dr.",-Table1[[#This Row],[Amount 7]],Table1[[#This Row],[Amount 7]]))</f>
        <v/>
      </c>
      <c r="DF620" t="str">
        <f>IF(Table1[[#This Row],[Ledger 8]]="","","No")</f>
        <v/>
      </c>
      <c r="DG620" t="str">
        <f>IF(Table1[[#This Row],[Ledger 8]]="","",IF(Table1[[#This Row],[Effect 8]]="Dr.","Yes","No"))</f>
        <v/>
      </c>
      <c r="DH620" t="str">
        <f>IF(Table1[[#This Row],[Ledger 8]]="","",Table1[[#This Row],[Ledger 8]])</f>
        <v/>
      </c>
      <c r="DI620" t="str">
        <f>IF(Table1[[#This Row],[Ledger 8]]="","",IF(Table1[[#This Row],[Effect 8]]="Dr.",-Table1[[#This Row],[Amount 8]],Table1[[#This Row],[Amount 8]]))</f>
        <v/>
      </c>
      <c r="DL620" t="str">
        <f>IF(Table1[[#This Row],[Ledger 9]]="","","No")</f>
        <v/>
      </c>
      <c r="DM620" t="str">
        <f>IF(Table1[[#This Row],[Ledger 9]]="","",IF(Table1[[#This Row],[Effect 9]]="Dr.","Yes","No"))</f>
        <v/>
      </c>
      <c r="DN620" t="str">
        <f>IF(Table1[[#This Row],[Ledger 9]]="","",Table1[[#This Row],[Ledger 9]])</f>
        <v/>
      </c>
      <c r="DO620" t="str">
        <f>IF(Table1[[#This Row],[Ledger 9]]="","",IF(Table1[[#This Row],[Effect 9]]="Dr.",-Table1[[#This Row],[Amount 9]],Table1[[#This Row],[Amount 9]]))</f>
        <v/>
      </c>
      <c r="DR620" t="str">
        <f>IF(Table1[[#This Row],[Ledger 10]]="","","No")</f>
        <v/>
      </c>
      <c r="DS620" t="str">
        <f>IF(Table1[[#This Row],[Ledger 10]]="","",IF(Table1[[#This Row],[Effect 10]]="Dr.","Yes","No"))</f>
        <v/>
      </c>
      <c r="DT620" t="str">
        <f>IF(Table1[[#This Row],[Ledger 10]]="","",Table1[[#This Row],[Ledger 10]])</f>
        <v/>
      </c>
      <c r="DU620" t="str">
        <f>IF(Table1[[#This Row],[Ledger 10]]="","",IF(Table1[[#This Row],[Effect 10]]="Dr.",-Table1[[#This Row],[Amount 10]],Table1[[#This Row],[Amount 10]]))</f>
        <v/>
      </c>
      <c r="DX620" t="str">
        <f>IF(Table1[[#This Row],[Ledger 11]]="","","No")</f>
        <v/>
      </c>
      <c r="DY620" t="str">
        <f>IF(Table1[[#This Row],[Ledger 11]]="","",IF(Table1[[#This Row],[Effect 11]]="Dr.","Yes","No"))</f>
        <v/>
      </c>
      <c r="DZ620" t="str">
        <f>IF(Table1[[#This Row],[Ledger 11]]="","",Table1[[#This Row],[Ledger 11]])</f>
        <v/>
      </c>
      <c r="EA620" t="str">
        <f>IF(Table1[[#This Row],[Ledger 11]]="","",IF(Table1[[#This Row],[Effect 11]]="Dr.",-Table1[[#This Row],[Amount 11]],Table1[[#This Row],[Amount 11]]))</f>
        <v/>
      </c>
      <c r="ED620" t="str">
        <f>IF(Table1[[#This Row],[Ledger 12]]="","","No")</f>
        <v/>
      </c>
      <c r="EE620" t="str">
        <f>IF(Table1[[#This Row],[Ledger 12]]="","",IF(Table1[[#This Row],[Effect 12]]="Dr.","Yes","No"))</f>
        <v/>
      </c>
      <c r="EF620" t="str">
        <f>IF(Table1[[#This Row],[Ledger 12]]="","",Table1[[#This Row],[Ledger 12]])</f>
        <v/>
      </c>
      <c r="EG620" t="str">
        <f>IF(Table1[[#This Row],[Ledger 12]]="","",IF(Table1[[#This Row],[Effect 12]]="Dr.",-Table1[[#This Row],[Amount 12]],Table1[[#This Row],[Amount 12]]))</f>
        <v/>
      </c>
      <c r="EJ620" t="str">
        <f>IF(Table1[[#This Row],[Ledger 13]]="","","No")</f>
        <v/>
      </c>
      <c r="EK620" t="str">
        <f>IF(Table1[[#This Row],[Ledger 13]]="","",IF(Table1[[#This Row],[Effect 13]]="Dr.","Yes","No"))</f>
        <v/>
      </c>
      <c r="EL620" t="str">
        <f>IF(Table1[[#This Row],[Ledger 13]]="","",Table1[[#This Row],[Ledger 13]])</f>
        <v/>
      </c>
      <c r="EM620" t="str">
        <f>IF(Table1[[#This Row],[Ledger 13]]="","",IF(Table1[[#This Row],[Effect 13]]="Dr.",-Table1[[#This Row],[Amount 13]],Table1[[#This Row],[Amount 13]]))</f>
        <v/>
      </c>
      <c r="EP620" t="str">
        <f>IF(Table1[[#This Row],[Ledger 14]]="","","No")</f>
        <v/>
      </c>
      <c r="EQ620" t="str">
        <f>IF(Table1[[#This Row],[Ledger 14]]="","",IF(Table1[[#This Row],[Effect 14]]="Dr.","Yes","No"))</f>
        <v/>
      </c>
      <c r="ER620" t="str">
        <f>IF(Table1[[#This Row],[Ledger 14]]="","",Table1[[#This Row],[Ledger 14]])</f>
        <v/>
      </c>
      <c r="ES620" t="str">
        <f>IF(Table1[[#This Row],[Ledger 14]]="","",IF(Table1[[#This Row],[Effect 14]]="Dr.",-Table1[[#This Row],[Amount 14]],Table1[[#This Row],[Amount 14]]))</f>
        <v/>
      </c>
      <c r="EV620" t="str">
        <f>IF(Table1[[#This Row],[Ledger 15]]="","","No")</f>
        <v/>
      </c>
      <c r="EW620" t="str">
        <f>IF(Table1[[#This Row],[Ledger 15]]="","",IF(Table1[[#This Row],[Effect 15]]="Dr.","Yes","No"))</f>
        <v/>
      </c>
      <c r="EX620" t="str">
        <f>IF(Table1[[#This Row],[Ledger 15]]="","",Table1[[#This Row],[Ledger 15]])</f>
        <v/>
      </c>
      <c r="EY620" t="str">
        <f>IF(Table1[[#This Row],[Ledger 15]]="","",IF(Table1[[#This Row],[Effect 15]]="Dr.",-Table1[[#This Row],[Amount 15]],Table1[[#This Row],[Amount 15]]))</f>
        <v/>
      </c>
      <c r="FD6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0">
        <f>IF(Table1[[#This Row],[Date]]="",0,IF(AND(Table1[[#This Row],[Date]]&gt;=$FE$2,Table1[[#This Row],[Date]]&lt;=$FE$3),0,1))</f>
        <v>0</v>
      </c>
      <c r="FF620">
        <f>IF(Table1[[#This Row],[Date]]="",0,IF(TYPE(VLOOKUP(Table1[[#This Row],[Voucher Type]],Table1[[#All],[Voucher Type Master]],1,FALSE))=16,1,0))</f>
        <v>0</v>
      </c>
      <c r="FG620">
        <f>IF(TYPE(IF(Table1[[#This Row],[Date]]="",0,IF(VLOOKUP(Table1[[#This Row],[Voucher Type]],$FY$5:$FZ$13,2,0)=Table1[[#This Row],[Effect 1]],0,1)))=16,1,0)</f>
        <v>0</v>
      </c>
      <c r="FH6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0">
        <f>IF(LEN(Table1[[#This Row],[Ledger 1]])&gt;0,IF(TYPE(VLOOKUP(Table1[[#This Row],[Ledger 1]],GZ:GZ,1,0))=16,1,0),0)</f>
        <v>0</v>
      </c>
      <c r="FJ620">
        <f>IF(LEN(Table1[[#This Row],[Ledger 2]])&gt;0,IF(TYPE(VLOOKUP(Table1[[#This Row],[Ledger 2]],GZ:GZ,1,0))=16,1,0),0)</f>
        <v>0</v>
      </c>
      <c r="FK620">
        <f>IF(LEN(Table1[[#This Row],[Ledger 3]])&gt;0,IF(TYPE(VLOOKUP(Table1[[#This Row],[Ledger 3]],GZ:GZ,1,0))=16,1,0),0)</f>
        <v>0</v>
      </c>
      <c r="FL620">
        <f>IF(LEN(Table1[[#This Row],[Ledger 4]])&gt;0,IF(TYPE(VLOOKUP(Table1[[#This Row],[Ledger 4]],GZ:GZ,1,0))=16,1,0),0)</f>
        <v>0</v>
      </c>
      <c r="FM620">
        <f>IF(LEN(Table1[[#This Row],[Ledger 5]])&gt;0,IF(TYPE(VLOOKUP(Table1[[#This Row],[Ledger 5]],GZ:GZ,1,0))=16,1,0),0)</f>
        <v>0</v>
      </c>
      <c r="FN620">
        <f>IF(LEN(Table1[[#This Row],[Ledger 6]])&gt;0,IF(TYPE(VLOOKUP(Table1[[#This Row],[Ledger 6]],$GZ:$GZ,1,0))=16,1,0),0)</f>
        <v>0</v>
      </c>
      <c r="FO620">
        <f>IF(LEN(Table1[[#This Row],[Ledger 7]])&gt;0,IF(TYPE(VLOOKUP(Table1[[#This Row],[Ledger 7]],$GZ:$GZ,1,0))=16,1,0),0)</f>
        <v>0</v>
      </c>
      <c r="FP620">
        <f>IF(LEN(Table1[[#This Row],[Ledger 8]])&gt;0,IF(TYPE(VLOOKUP(Table1[[#This Row],[Ledger 8]],$GZ:$GZ,1,0))=16,1,0),0)</f>
        <v>0</v>
      </c>
      <c r="FQ620">
        <f>IF(LEN(Table1[[#This Row],[Ledger 9]])&gt;0,IF(TYPE(VLOOKUP(Table1[[#This Row],[Ledger 9]],$GZ:$GZ,1,0))=16,1,0),0)</f>
        <v>0</v>
      </c>
      <c r="FR620">
        <f>IF(LEN(Table1[[#This Row],[Ledger 10]])&gt;0,IF(TYPE(VLOOKUP(Table1[[#This Row],[Ledger 10]],$GZ:$GZ,1,0))=16,1,0),0)</f>
        <v>0</v>
      </c>
      <c r="FS620">
        <f>IF(LEN(Table1[[#This Row],[Ledger 11]])&gt;0,IF(TYPE(VLOOKUP(Table1[[#This Row],[Ledger 11]],$GZ:$GZ,1,0))=16,1,0),0)</f>
        <v>0</v>
      </c>
      <c r="FT620">
        <f>IF(LEN(Table1[[#This Row],[Ledger 12]])&gt;0,IF(TYPE(VLOOKUP(Table1[[#This Row],[Ledger 12]],$GZ:$GZ,1,0))=16,1,0),0)</f>
        <v>0</v>
      </c>
      <c r="FU620">
        <f>IF(LEN(Table1[[#This Row],[Ledger 13]])&gt;0,IF(TYPE(VLOOKUP(Table1[[#This Row],[Ledger 13]],$GZ:$GZ,1,0))=16,1,0),0)</f>
        <v>0</v>
      </c>
      <c r="FV620">
        <f>IF(LEN(Table1[[#This Row],[Ledger 14]])&gt;0,IF(TYPE(VLOOKUP(Table1[[#This Row],[Ledger 14]],$GZ:$GZ,1,0))=16,1,0),0)</f>
        <v>0</v>
      </c>
      <c r="FW620">
        <f>IF(LEN(Table1[[#This Row],[Ledger 15]])&gt;0,IF(TYPE(VLOOKUP(Table1[[#This Row],[Ledger 15]],$GZ:$GZ,1,0))=16,1,0),0)</f>
        <v>0</v>
      </c>
    </row>
    <row r="621" spans="4:179" ht="33" customHeight="1" x14ac:dyDescent="0.45">
      <c r="D621" s="8">
        <f t="shared" si="18"/>
        <v>616</v>
      </c>
      <c r="E621" s="32"/>
      <c r="F621" s="34"/>
      <c r="G621" s="34"/>
      <c r="H621" s="34"/>
      <c r="I621" s="34"/>
      <c r="J621" s="38"/>
      <c r="K621" s="33"/>
      <c r="L621" s="36"/>
      <c r="M621" s="35"/>
      <c r="N621" s="34"/>
      <c r="O621" s="41"/>
      <c r="P621" s="35"/>
      <c r="Q621" s="34"/>
      <c r="R621" s="37"/>
      <c r="S621" s="35"/>
      <c r="T621" s="34"/>
      <c r="U621" s="37"/>
      <c r="V621" s="35"/>
      <c r="W621" s="34"/>
      <c r="X621" s="37"/>
      <c r="Y621" s="35"/>
      <c r="Z621" s="34"/>
      <c r="AA621" s="37"/>
      <c r="AB621" s="35"/>
      <c r="AC621" s="34"/>
      <c r="AD621" s="37"/>
      <c r="AE621" s="35"/>
      <c r="AF621" s="34"/>
      <c r="AG621" s="37"/>
      <c r="AH621" s="35"/>
      <c r="AI621" s="34"/>
      <c r="AJ621" s="37"/>
      <c r="AK621" s="35"/>
      <c r="AL621" s="34"/>
      <c r="AM621" s="37"/>
      <c r="AN621" s="35"/>
      <c r="AO621" s="34"/>
      <c r="AP621" s="37"/>
      <c r="AQ621" s="35"/>
      <c r="AR621" s="34"/>
      <c r="AS621" s="37"/>
      <c r="AT621" s="35"/>
      <c r="AU621" s="34"/>
      <c r="AV621" s="37"/>
      <c r="AW621" s="35"/>
      <c r="AX621" s="34"/>
      <c r="AY621" s="37"/>
      <c r="AZ621" s="35"/>
      <c r="BA621" s="34"/>
      <c r="BB621" s="37"/>
      <c r="BC6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1" s="7"/>
      <c r="BF621" t="str">
        <f>IF(Table1[[#This Row],[Date]]="","","&amp;lt;VOUCHER REMOTEID="&amp;""""&amp;$A$11&amp;$A$13&amp;ROW()&amp;""""&amp;" VCHTYPE="""&amp;F621&amp;""" ACTION="""&amp;"Create"&amp;"""&amp;gt;")</f>
        <v/>
      </c>
      <c r="BG621" t="str">
        <f>IF(Table1[[#This Row],[Date]]="","",TEXT(Table1[[#This Row],[Date]],"yyyymmdd"))</f>
        <v/>
      </c>
      <c r="BH621" t="str">
        <f>Table1[[#This Row],[Date2]]</f>
        <v/>
      </c>
      <c r="BI621" t="str">
        <f>IF(Table1[[#This Row],[Date]]="","",Table1[[#This Row],[Voucher Type]])</f>
        <v/>
      </c>
      <c r="BJ621" t="str">
        <f>IF(Table1[[#This Row],[Ref No / Invoice No]]="","",Table1[[#This Row],[Ref No / Invoice No]])</f>
        <v/>
      </c>
      <c r="BK621" t="str">
        <f>IF(Table1[[#This Row],[Voucher No]]="","",Table1[[#This Row],[Voucher No]])</f>
        <v/>
      </c>
      <c r="BL621" t="str">
        <f>IF(Table1[[#This Row],[Date]]="","",Table1[[#This Row],[Narration]])</f>
        <v/>
      </c>
      <c r="BM621" t="str">
        <f>IF(Table1[[#This Row],[Date]]="","",$A$11&amp;$A$13&amp;ROW())</f>
        <v/>
      </c>
      <c r="BN621" t="str">
        <f>IF(Table1[[#This Row],[Date]]="","",$A$13)</f>
        <v/>
      </c>
      <c r="BP621" t="str">
        <f>IF(Table1[[#This Row],[Ledger 1]]="","","No")</f>
        <v/>
      </c>
      <c r="BQ621" t="str">
        <f>IF(Table1[[#This Row],[Date]]="","",IF(Table1[[#This Row],[Effect 1]]="Dr.","Yes","No"))</f>
        <v/>
      </c>
      <c r="BR621" t="str">
        <f>IF(Table1[[#This Row],[Date]]="","",Table1[[#This Row],[Ledger 1]])</f>
        <v/>
      </c>
      <c r="BS621" t="str">
        <f>IF(Table1[[#This Row],[Date]]="","",IF(Table1[[#This Row],[Effect 1]]="Dr.",-Table1[[#This Row],[Amount 1]],Table1[[#This Row],[Amount 1]]))</f>
        <v/>
      </c>
      <c r="BV621" t="str">
        <f>IF(Table1[[#This Row],[Ledger 2]]="","","No")</f>
        <v/>
      </c>
      <c r="BW621" t="str">
        <f>IF(Table1[[#This Row],[Date]]="","",IF(Table1[[#This Row],[Effect 2]]="Dr.","Yes","No"))</f>
        <v/>
      </c>
      <c r="BX621" t="str">
        <f>IF(Table1[[#This Row],[Date]]="","",Table1[[#This Row],[Ledger 2]])</f>
        <v/>
      </c>
      <c r="BY621" t="str">
        <f>IF(Table1[[#This Row],[Date]]="","",IF(Table1[[#This Row],[Effect 2]]="Dr.",-Table1[[#This Row],[Amount 2]],Table1[[#This Row],[Amount 2]]))</f>
        <v/>
      </c>
      <c r="CB621" t="str">
        <f>IF(Table1[[#This Row],[Ledger 3]]="","","No")</f>
        <v/>
      </c>
      <c r="CC621" t="str">
        <f>IF(Table1[[#This Row],[Ledger 3]]="","",IF(Table1[[#This Row],[Effect 3]]="Dr.","Yes","No"))</f>
        <v/>
      </c>
      <c r="CD621" t="str">
        <f>IF(Table1[[#This Row],[Ledger 3]]="","",Table1[[#This Row],[Ledger 3]])</f>
        <v/>
      </c>
      <c r="CE621" t="str">
        <f>IF(Table1[[#This Row],[Ledger 3]]="","",IF(Table1[[#This Row],[Effect 3]]="Dr.",-Table1[[#This Row],[Amount 3]],Table1[[#This Row],[Amount 3]]))</f>
        <v/>
      </c>
      <c r="CH621" t="str">
        <f>IF(Table1[[#This Row],[Ledger 4]]="","","No")</f>
        <v/>
      </c>
      <c r="CI621" t="str">
        <f>IF(Table1[[#This Row],[Ledger 4]]="","",IF(Table1[[#This Row],[Effect 4]]="Dr.","Yes","No"))</f>
        <v/>
      </c>
      <c r="CJ621" t="str">
        <f>IF(Table1[[#This Row],[Ledger 4]]="","",Table1[[#This Row],[Ledger 4]])</f>
        <v/>
      </c>
      <c r="CK621" t="str">
        <f>IF(Table1[[#This Row],[Ledger 4]]="","",IF(Table1[[#This Row],[Effect 4]]="Dr.",-Table1[[#This Row],[Amount 4]],Table1[[#This Row],[Amount 4]]))</f>
        <v/>
      </c>
      <c r="CN621" t="str">
        <f>IF(Table1[[#This Row],[Ledger 5]]="","","No")</f>
        <v/>
      </c>
      <c r="CO621" t="str">
        <f>IF(Table1[[#This Row],[Ledger 5]]="","",IF(Table1[[#This Row],[Effect 5]]="Dr.","Yes","No"))</f>
        <v/>
      </c>
      <c r="CP621" t="str">
        <f>IF(Table1[[#This Row],[Ledger 5]]="","",Table1[[#This Row],[Ledger 5]])</f>
        <v/>
      </c>
      <c r="CQ621" t="str">
        <f>IF(Table1[[#This Row],[Ledger 5]]="","",IF(Table1[[#This Row],[Effect 5]]="Dr.",-Table1[[#This Row],[Amount 5]],Table1[[#This Row],[Amount 5]]))</f>
        <v/>
      </c>
      <c r="CT621" t="str">
        <f>IF(Table1[[#This Row],[Ledger 6]]="","","No")</f>
        <v/>
      </c>
      <c r="CU621" t="str">
        <f>IF(Table1[[#This Row],[Ledger 6]]="","",IF(Table1[[#This Row],[Effect 6]]="Dr.","Yes","No"))</f>
        <v/>
      </c>
      <c r="CV621" t="str">
        <f>IF(Table1[[#This Row],[Ledger 6]]="","",Table1[[#This Row],[Ledger 6]])</f>
        <v/>
      </c>
      <c r="CW621" t="str">
        <f>IF(Table1[[#This Row],[Ledger 6]]="","",IF(Table1[[#This Row],[Effect 6]]="Dr.",-Table1[[#This Row],[Amount 6]],Table1[[#This Row],[Amount 6]]))</f>
        <v/>
      </c>
      <c r="CZ621" t="str">
        <f>IF(Table1[[#This Row],[Ledger 7]]="","","No")</f>
        <v/>
      </c>
      <c r="DA621" t="str">
        <f>IF(Table1[[#This Row],[Ledger 7]]="","",IF(Table1[[#This Row],[Effect 7]]="Dr.","Yes","No"))</f>
        <v/>
      </c>
      <c r="DB621" t="str">
        <f>IF(Table1[[#This Row],[Ledger 7]]="","",Table1[[#This Row],[Ledger 7]])</f>
        <v/>
      </c>
      <c r="DC621" t="str">
        <f>IF(Table1[[#This Row],[Ledger 7]]="","",IF(Table1[[#This Row],[Effect 7]]="Dr.",-Table1[[#This Row],[Amount 7]],Table1[[#This Row],[Amount 7]]))</f>
        <v/>
      </c>
      <c r="DF621" t="str">
        <f>IF(Table1[[#This Row],[Ledger 8]]="","","No")</f>
        <v/>
      </c>
      <c r="DG621" t="str">
        <f>IF(Table1[[#This Row],[Ledger 8]]="","",IF(Table1[[#This Row],[Effect 8]]="Dr.","Yes","No"))</f>
        <v/>
      </c>
      <c r="DH621" t="str">
        <f>IF(Table1[[#This Row],[Ledger 8]]="","",Table1[[#This Row],[Ledger 8]])</f>
        <v/>
      </c>
      <c r="DI621" t="str">
        <f>IF(Table1[[#This Row],[Ledger 8]]="","",IF(Table1[[#This Row],[Effect 8]]="Dr.",-Table1[[#This Row],[Amount 8]],Table1[[#This Row],[Amount 8]]))</f>
        <v/>
      </c>
      <c r="DL621" t="str">
        <f>IF(Table1[[#This Row],[Ledger 9]]="","","No")</f>
        <v/>
      </c>
      <c r="DM621" t="str">
        <f>IF(Table1[[#This Row],[Ledger 9]]="","",IF(Table1[[#This Row],[Effect 9]]="Dr.","Yes","No"))</f>
        <v/>
      </c>
      <c r="DN621" t="str">
        <f>IF(Table1[[#This Row],[Ledger 9]]="","",Table1[[#This Row],[Ledger 9]])</f>
        <v/>
      </c>
      <c r="DO621" t="str">
        <f>IF(Table1[[#This Row],[Ledger 9]]="","",IF(Table1[[#This Row],[Effect 9]]="Dr.",-Table1[[#This Row],[Amount 9]],Table1[[#This Row],[Amount 9]]))</f>
        <v/>
      </c>
      <c r="DR621" t="str">
        <f>IF(Table1[[#This Row],[Ledger 10]]="","","No")</f>
        <v/>
      </c>
      <c r="DS621" t="str">
        <f>IF(Table1[[#This Row],[Ledger 10]]="","",IF(Table1[[#This Row],[Effect 10]]="Dr.","Yes","No"))</f>
        <v/>
      </c>
      <c r="DT621" t="str">
        <f>IF(Table1[[#This Row],[Ledger 10]]="","",Table1[[#This Row],[Ledger 10]])</f>
        <v/>
      </c>
      <c r="DU621" t="str">
        <f>IF(Table1[[#This Row],[Ledger 10]]="","",IF(Table1[[#This Row],[Effect 10]]="Dr.",-Table1[[#This Row],[Amount 10]],Table1[[#This Row],[Amount 10]]))</f>
        <v/>
      </c>
      <c r="DX621" t="str">
        <f>IF(Table1[[#This Row],[Ledger 11]]="","","No")</f>
        <v/>
      </c>
      <c r="DY621" t="str">
        <f>IF(Table1[[#This Row],[Ledger 11]]="","",IF(Table1[[#This Row],[Effect 11]]="Dr.","Yes","No"))</f>
        <v/>
      </c>
      <c r="DZ621" t="str">
        <f>IF(Table1[[#This Row],[Ledger 11]]="","",Table1[[#This Row],[Ledger 11]])</f>
        <v/>
      </c>
      <c r="EA621" t="str">
        <f>IF(Table1[[#This Row],[Ledger 11]]="","",IF(Table1[[#This Row],[Effect 11]]="Dr.",-Table1[[#This Row],[Amount 11]],Table1[[#This Row],[Amount 11]]))</f>
        <v/>
      </c>
      <c r="ED621" t="str">
        <f>IF(Table1[[#This Row],[Ledger 12]]="","","No")</f>
        <v/>
      </c>
      <c r="EE621" t="str">
        <f>IF(Table1[[#This Row],[Ledger 12]]="","",IF(Table1[[#This Row],[Effect 12]]="Dr.","Yes","No"))</f>
        <v/>
      </c>
      <c r="EF621" t="str">
        <f>IF(Table1[[#This Row],[Ledger 12]]="","",Table1[[#This Row],[Ledger 12]])</f>
        <v/>
      </c>
      <c r="EG621" t="str">
        <f>IF(Table1[[#This Row],[Ledger 12]]="","",IF(Table1[[#This Row],[Effect 12]]="Dr.",-Table1[[#This Row],[Amount 12]],Table1[[#This Row],[Amount 12]]))</f>
        <v/>
      </c>
      <c r="EJ621" t="str">
        <f>IF(Table1[[#This Row],[Ledger 13]]="","","No")</f>
        <v/>
      </c>
      <c r="EK621" t="str">
        <f>IF(Table1[[#This Row],[Ledger 13]]="","",IF(Table1[[#This Row],[Effect 13]]="Dr.","Yes","No"))</f>
        <v/>
      </c>
      <c r="EL621" t="str">
        <f>IF(Table1[[#This Row],[Ledger 13]]="","",Table1[[#This Row],[Ledger 13]])</f>
        <v/>
      </c>
      <c r="EM621" t="str">
        <f>IF(Table1[[#This Row],[Ledger 13]]="","",IF(Table1[[#This Row],[Effect 13]]="Dr.",-Table1[[#This Row],[Amount 13]],Table1[[#This Row],[Amount 13]]))</f>
        <v/>
      </c>
      <c r="EP621" t="str">
        <f>IF(Table1[[#This Row],[Ledger 14]]="","","No")</f>
        <v/>
      </c>
      <c r="EQ621" t="str">
        <f>IF(Table1[[#This Row],[Ledger 14]]="","",IF(Table1[[#This Row],[Effect 14]]="Dr.","Yes","No"))</f>
        <v/>
      </c>
      <c r="ER621" t="str">
        <f>IF(Table1[[#This Row],[Ledger 14]]="","",Table1[[#This Row],[Ledger 14]])</f>
        <v/>
      </c>
      <c r="ES621" t="str">
        <f>IF(Table1[[#This Row],[Ledger 14]]="","",IF(Table1[[#This Row],[Effect 14]]="Dr.",-Table1[[#This Row],[Amount 14]],Table1[[#This Row],[Amount 14]]))</f>
        <v/>
      </c>
      <c r="EV621" t="str">
        <f>IF(Table1[[#This Row],[Ledger 15]]="","","No")</f>
        <v/>
      </c>
      <c r="EW621" t="str">
        <f>IF(Table1[[#This Row],[Ledger 15]]="","",IF(Table1[[#This Row],[Effect 15]]="Dr.","Yes","No"))</f>
        <v/>
      </c>
      <c r="EX621" t="str">
        <f>IF(Table1[[#This Row],[Ledger 15]]="","",Table1[[#This Row],[Ledger 15]])</f>
        <v/>
      </c>
      <c r="EY621" t="str">
        <f>IF(Table1[[#This Row],[Ledger 15]]="","",IF(Table1[[#This Row],[Effect 15]]="Dr.",-Table1[[#This Row],[Amount 15]],Table1[[#This Row],[Amount 15]]))</f>
        <v/>
      </c>
      <c r="FD6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1">
        <f>IF(Table1[[#This Row],[Date]]="",0,IF(AND(Table1[[#This Row],[Date]]&gt;=$FE$2,Table1[[#This Row],[Date]]&lt;=$FE$3),0,1))</f>
        <v>0</v>
      </c>
      <c r="FF621">
        <f>IF(Table1[[#This Row],[Date]]="",0,IF(TYPE(VLOOKUP(Table1[[#This Row],[Voucher Type]],Table1[[#All],[Voucher Type Master]],1,FALSE))=16,1,0))</f>
        <v>0</v>
      </c>
      <c r="FG621">
        <f>IF(TYPE(IF(Table1[[#This Row],[Date]]="",0,IF(VLOOKUP(Table1[[#This Row],[Voucher Type]],$FY$5:$FZ$13,2,0)=Table1[[#This Row],[Effect 1]],0,1)))=16,1,0)</f>
        <v>0</v>
      </c>
      <c r="FH6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1">
        <f>IF(LEN(Table1[[#This Row],[Ledger 1]])&gt;0,IF(TYPE(VLOOKUP(Table1[[#This Row],[Ledger 1]],GZ:GZ,1,0))=16,1,0),0)</f>
        <v>0</v>
      </c>
      <c r="FJ621">
        <f>IF(LEN(Table1[[#This Row],[Ledger 2]])&gt;0,IF(TYPE(VLOOKUP(Table1[[#This Row],[Ledger 2]],GZ:GZ,1,0))=16,1,0),0)</f>
        <v>0</v>
      </c>
      <c r="FK621">
        <f>IF(LEN(Table1[[#This Row],[Ledger 3]])&gt;0,IF(TYPE(VLOOKUP(Table1[[#This Row],[Ledger 3]],GZ:GZ,1,0))=16,1,0),0)</f>
        <v>0</v>
      </c>
      <c r="FL621">
        <f>IF(LEN(Table1[[#This Row],[Ledger 4]])&gt;0,IF(TYPE(VLOOKUP(Table1[[#This Row],[Ledger 4]],GZ:GZ,1,0))=16,1,0),0)</f>
        <v>0</v>
      </c>
      <c r="FM621">
        <f>IF(LEN(Table1[[#This Row],[Ledger 5]])&gt;0,IF(TYPE(VLOOKUP(Table1[[#This Row],[Ledger 5]],GZ:GZ,1,0))=16,1,0),0)</f>
        <v>0</v>
      </c>
      <c r="FN621">
        <f>IF(LEN(Table1[[#This Row],[Ledger 6]])&gt;0,IF(TYPE(VLOOKUP(Table1[[#This Row],[Ledger 6]],$GZ:$GZ,1,0))=16,1,0),0)</f>
        <v>0</v>
      </c>
      <c r="FO621">
        <f>IF(LEN(Table1[[#This Row],[Ledger 7]])&gt;0,IF(TYPE(VLOOKUP(Table1[[#This Row],[Ledger 7]],$GZ:$GZ,1,0))=16,1,0),0)</f>
        <v>0</v>
      </c>
      <c r="FP621">
        <f>IF(LEN(Table1[[#This Row],[Ledger 8]])&gt;0,IF(TYPE(VLOOKUP(Table1[[#This Row],[Ledger 8]],$GZ:$GZ,1,0))=16,1,0),0)</f>
        <v>0</v>
      </c>
      <c r="FQ621">
        <f>IF(LEN(Table1[[#This Row],[Ledger 9]])&gt;0,IF(TYPE(VLOOKUP(Table1[[#This Row],[Ledger 9]],$GZ:$GZ,1,0))=16,1,0),0)</f>
        <v>0</v>
      </c>
      <c r="FR621">
        <f>IF(LEN(Table1[[#This Row],[Ledger 10]])&gt;0,IF(TYPE(VLOOKUP(Table1[[#This Row],[Ledger 10]],$GZ:$GZ,1,0))=16,1,0),0)</f>
        <v>0</v>
      </c>
      <c r="FS621">
        <f>IF(LEN(Table1[[#This Row],[Ledger 11]])&gt;0,IF(TYPE(VLOOKUP(Table1[[#This Row],[Ledger 11]],$GZ:$GZ,1,0))=16,1,0),0)</f>
        <v>0</v>
      </c>
      <c r="FT621">
        <f>IF(LEN(Table1[[#This Row],[Ledger 12]])&gt;0,IF(TYPE(VLOOKUP(Table1[[#This Row],[Ledger 12]],$GZ:$GZ,1,0))=16,1,0),0)</f>
        <v>0</v>
      </c>
      <c r="FU621">
        <f>IF(LEN(Table1[[#This Row],[Ledger 13]])&gt;0,IF(TYPE(VLOOKUP(Table1[[#This Row],[Ledger 13]],$GZ:$GZ,1,0))=16,1,0),0)</f>
        <v>0</v>
      </c>
      <c r="FV621">
        <f>IF(LEN(Table1[[#This Row],[Ledger 14]])&gt;0,IF(TYPE(VLOOKUP(Table1[[#This Row],[Ledger 14]],$GZ:$GZ,1,0))=16,1,0),0)</f>
        <v>0</v>
      </c>
      <c r="FW621">
        <f>IF(LEN(Table1[[#This Row],[Ledger 15]])&gt;0,IF(TYPE(VLOOKUP(Table1[[#This Row],[Ledger 15]],$GZ:$GZ,1,0))=16,1,0),0)</f>
        <v>0</v>
      </c>
    </row>
    <row r="622" spans="4:179" ht="33" customHeight="1" x14ac:dyDescent="0.45">
      <c r="D622" s="8">
        <f t="shared" si="18"/>
        <v>617</v>
      </c>
      <c r="E622" s="32"/>
      <c r="F622" s="34"/>
      <c r="G622" s="34"/>
      <c r="H622" s="34"/>
      <c r="I622" s="34"/>
      <c r="J622" s="38"/>
      <c r="K622" s="33"/>
      <c r="L622" s="36"/>
      <c r="M622" s="35"/>
      <c r="N622" s="34"/>
      <c r="O622" s="41"/>
      <c r="P622" s="35"/>
      <c r="Q622" s="34"/>
      <c r="R622" s="37"/>
      <c r="S622" s="35"/>
      <c r="T622" s="34"/>
      <c r="U622" s="37"/>
      <c r="V622" s="35"/>
      <c r="W622" s="34"/>
      <c r="X622" s="37"/>
      <c r="Y622" s="35"/>
      <c r="Z622" s="34"/>
      <c r="AA622" s="37"/>
      <c r="AB622" s="35"/>
      <c r="AC622" s="34"/>
      <c r="AD622" s="37"/>
      <c r="AE622" s="35"/>
      <c r="AF622" s="34"/>
      <c r="AG622" s="37"/>
      <c r="AH622" s="35"/>
      <c r="AI622" s="34"/>
      <c r="AJ622" s="37"/>
      <c r="AK622" s="35"/>
      <c r="AL622" s="34"/>
      <c r="AM622" s="37"/>
      <c r="AN622" s="35"/>
      <c r="AO622" s="34"/>
      <c r="AP622" s="37"/>
      <c r="AQ622" s="35"/>
      <c r="AR622" s="34"/>
      <c r="AS622" s="37"/>
      <c r="AT622" s="35"/>
      <c r="AU622" s="34"/>
      <c r="AV622" s="37"/>
      <c r="AW622" s="35"/>
      <c r="AX622" s="34"/>
      <c r="AY622" s="37"/>
      <c r="AZ622" s="35"/>
      <c r="BA622" s="34"/>
      <c r="BB622" s="37"/>
      <c r="BC6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2" s="7"/>
      <c r="BF622" t="str">
        <f>IF(Table1[[#This Row],[Date]]="","","&amp;lt;VOUCHER REMOTEID="&amp;""""&amp;$A$11&amp;$A$13&amp;ROW()&amp;""""&amp;" VCHTYPE="""&amp;F622&amp;""" ACTION="""&amp;"Create"&amp;"""&amp;gt;")</f>
        <v/>
      </c>
      <c r="BG622" t="str">
        <f>IF(Table1[[#This Row],[Date]]="","",TEXT(Table1[[#This Row],[Date]],"yyyymmdd"))</f>
        <v/>
      </c>
      <c r="BH622" t="str">
        <f>Table1[[#This Row],[Date2]]</f>
        <v/>
      </c>
      <c r="BI622" t="str">
        <f>IF(Table1[[#This Row],[Date]]="","",Table1[[#This Row],[Voucher Type]])</f>
        <v/>
      </c>
      <c r="BJ622" t="str">
        <f>IF(Table1[[#This Row],[Ref No / Invoice No]]="","",Table1[[#This Row],[Ref No / Invoice No]])</f>
        <v/>
      </c>
      <c r="BK622" t="str">
        <f>IF(Table1[[#This Row],[Voucher No]]="","",Table1[[#This Row],[Voucher No]])</f>
        <v/>
      </c>
      <c r="BL622" t="str">
        <f>IF(Table1[[#This Row],[Date]]="","",Table1[[#This Row],[Narration]])</f>
        <v/>
      </c>
      <c r="BM622" t="str">
        <f>IF(Table1[[#This Row],[Date]]="","",$A$11&amp;$A$13&amp;ROW())</f>
        <v/>
      </c>
      <c r="BN622" t="str">
        <f>IF(Table1[[#This Row],[Date]]="","",$A$13)</f>
        <v/>
      </c>
      <c r="BP622" t="str">
        <f>IF(Table1[[#This Row],[Ledger 1]]="","","No")</f>
        <v/>
      </c>
      <c r="BQ622" t="str">
        <f>IF(Table1[[#This Row],[Date]]="","",IF(Table1[[#This Row],[Effect 1]]="Dr.","Yes","No"))</f>
        <v/>
      </c>
      <c r="BR622" t="str">
        <f>IF(Table1[[#This Row],[Date]]="","",Table1[[#This Row],[Ledger 1]])</f>
        <v/>
      </c>
      <c r="BS622" t="str">
        <f>IF(Table1[[#This Row],[Date]]="","",IF(Table1[[#This Row],[Effect 1]]="Dr.",-Table1[[#This Row],[Amount 1]],Table1[[#This Row],[Amount 1]]))</f>
        <v/>
      </c>
      <c r="BV622" t="str">
        <f>IF(Table1[[#This Row],[Ledger 2]]="","","No")</f>
        <v/>
      </c>
      <c r="BW622" t="str">
        <f>IF(Table1[[#This Row],[Date]]="","",IF(Table1[[#This Row],[Effect 2]]="Dr.","Yes","No"))</f>
        <v/>
      </c>
      <c r="BX622" t="str">
        <f>IF(Table1[[#This Row],[Date]]="","",Table1[[#This Row],[Ledger 2]])</f>
        <v/>
      </c>
      <c r="BY622" t="str">
        <f>IF(Table1[[#This Row],[Date]]="","",IF(Table1[[#This Row],[Effect 2]]="Dr.",-Table1[[#This Row],[Amount 2]],Table1[[#This Row],[Amount 2]]))</f>
        <v/>
      </c>
      <c r="CB622" t="str">
        <f>IF(Table1[[#This Row],[Ledger 3]]="","","No")</f>
        <v/>
      </c>
      <c r="CC622" t="str">
        <f>IF(Table1[[#This Row],[Ledger 3]]="","",IF(Table1[[#This Row],[Effect 3]]="Dr.","Yes","No"))</f>
        <v/>
      </c>
      <c r="CD622" t="str">
        <f>IF(Table1[[#This Row],[Ledger 3]]="","",Table1[[#This Row],[Ledger 3]])</f>
        <v/>
      </c>
      <c r="CE622" t="str">
        <f>IF(Table1[[#This Row],[Ledger 3]]="","",IF(Table1[[#This Row],[Effect 3]]="Dr.",-Table1[[#This Row],[Amount 3]],Table1[[#This Row],[Amount 3]]))</f>
        <v/>
      </c>
      <c r="CH622" t="str">
        <f>IF(Table1[[#This Row],[Ledger 4]]="","","No")</f>
        <v/>
      </c>
      <c r="CI622" t="str">
        <f>IF(Table1[[#This Row],[Ledger 4]]="","",IF(Table1[[#This Row],[Effect 4]]="Dr.","Yes","No"))</f>
        <v/>
      </c>
      <c r="CJ622" t="str">
        <f>IF(Table1[[#This Row],[Ledger 4]]="","",Table1[[#This Row],[Ledger 4]])</f>
        <v/>
      </c>
      <c r="CK622" t="str">
        <f>IF(Table1[[#This Row],[Ledger 4]]="","",IF(Table1[[#This Row],[Effect 4]]="Dr.",-Table1[[#This Row],[Amount 4]],Table1[[#This Row],[Amount 4]]))</f>
        <v/>
      </c>
      <c r="CN622" t="str">
        <f>IF(Table1[[#This Row],[Ledger 5]]="","","No")</f>
        <v/>
      </c>
      <c r="CO622" t="str">
        <f>IF(Table1[[#This Row],[Ledger 5]]="","",IF(Table1[[#This Row],[Effect 5]]="Dr.","Yes","No"))</f>
        <v/>
      </c>
      <c r="CP622" t="str">
        <f>IF(Table1[[#This Row],[Ledger 5]]="","",Table1[[#This Row],[Ledger 5]])</f>
        <v/>
      </c>
      <c r="CQ622" t="str">
        <f>IF(Table1[[#This Row],[Ledger 5]]="","",IF(Table1[[#This Row],[Effect 5]]="Dr.",-Table1[[#This Row],[Amount 5]],Table1[[#This Row],[Amount 5]]))</f>
        <v/>
      </c>
      <c r="CT622" t="str">
        <f>IF(Table1[[#This Row],[Ledger 6]]="","","No")</f>
        <v/>
      </c>
      <c r="CU622" t="str">
        <f>IF(Table1[[#This Row],[Ledger 6]]="","",IF(Table1[[#This Row],[Effect 6]]="Dr.","Yes","No"))</f>
        <v/>
      </c>
      <c r="CV622" t="str">
        <f>IF(Table1[[#This Row],[Ledger 6]]="","",Table1[[#This Row],[Ledger 6]])</f>
        <v/>
      </c>
      <c r="CW622" t="str">
        <f>IF(Table1[[#This Row],[Ledger 6]]="","",IF(Table1[[#This Row],[Effect 6]]="Dr.",-Table1[[#This Row],[Amount 6]],Table1[[#This Row],[Amount 6]]))</f>
        <v/>
      </c>
      <c r="CZ622" t="str">
        <f>IF(Table1[[#This Row],[Ledger 7]]="","","No")</f>
        <v/>
      </c>
      <c r="DA622" t="str">
        <f>IF(Table1[[#This Row],[Ledger 7]]="","",IF(Table1[[#This Row],[Effect 7]]="Dr.","Yes","No"))</f>
        <v/>
      </c>
      <c r="DB622" t="str">
        <f>IF(Table1[[#This Row],[Ledger 7]]="","",Table1[[#This Row],[Ledger 7]])</f>
        <v/>
      </c>
      <c r="DC622" t="str">
        <f>IF(Table1[[#This Row],[Ledger 7]]="","",IF(Table1[[#This Row],[Effect 7]]="Dr.",-Table1[[#This Row],[Amount 7]],Table1[[#This Row],[Amount 7]]))</f>
        <v/>
      </c>
      <c r="DF622" t="str">
        <f>IF(Table1[[#This Row],[Ledger 8]]="","","No")</f>
        <v/>
      </c>
      <c r="DG622" t="str">
        <f>IF(Table1[[#This Row],[Ledger 8]]="","",IF(Table1[[#This Row],[Effect 8]]="Dr.","Yes","No"))</f>
        <v/>
      </c>
      <c r="DH622" t="str">
        <f>IF(Table1[[#This Row],[Ledger 8]]="","",Table1[[#This Row],[Ledger 8]])</f>
        <v/>
      </c>
      <c r="DI622" t="str">
        <f>IF(Table1[[#This Row],[Ledger 8]]="","",IF(Table1[[#This Row],[Effect 8]]="Dr.",-Table1[[#This Row],[Amount 8]],Table1[[#This Row],[Amount 8]]))</f>
        <v/>
      </c>
      <c r="DL622" t="str">
        <f>IF(Table1[[#This Row],[Ledger 9]]="","","No")</f>
        <v/>
      </c>
      <c r="DM622" t="str">
        <f>IF(Table1[[#This Row],[Ledger 9]]="","",IF(Table1[[#This Row],[Effect 9]]="Dr.","Yes","No"))</f>
        <v/>
      </c>
      <c r="DN622" t="str">
        <f>IF(Table1[[#This Row],[Ledger 9]]="","",Table1[[#This Row],[Ledger 9]])</f>
        <v/>
      </c>
      <c r="DO622" t="str">
        <f>IF(Table1[[#This Row],[Ledger 9]]="","",IF(Table1[[#This Row],[Effect 9]]="Dr.",-Table1[[#This Row],[Amount 9]],Table1[[#This Row],[Amount 9]]))</f>
        <v/>
      </c>
      <c r="DR622" t="str">
        <f>IF(Table1[[#This Row],[Ledger 10]]="","","No")</f>
        <v/>
      </c>
      <c r="DS622" t="str">
        <f>IF(Table1[[#This Row],[Ledger 10]]="","",IF(Table1[[#This Row],[Effect 10]]="Dr.","Yes","No"))</f>
        <v/>
      </c>
      <c r="DT622" t="str">
        <f>IF(Table1[[#This Row],[Ledger 10]]="","",Table1[[#This Row],[Ledger 10]])</f>
        <v/>
      </c>
      <c r="DU622" t="str">
        <f>IF(Table1[[#This Row],[Ledger 10]]="","",IF(Table1[[#This Row],[Effect 10]]="Dr.",-Table1[[#This Row],[Amount 10]],Table1[[#This Row],[Amount 10]]))</f>
        <v/>
      </c>
      <c r="DX622" t="str">
        <f>IF(Table1[[#This Row],[Ledger 11]]="","","No")</f>
        <v/>
      </c>
      <c r="DY622" t="str">
        <f>IF(Table1[[#This Row],[Ledger 11]]="","",IF(Table1[[#This Row],[Effect 11]]="Dr.","Yes","No"))</f>
        <v/>
      </c>
      <c r="DZ622" t="str">
        <f>IF(Table1[[#This Row],[Ledger 11]]="","",Table1[[#This Row],[Ledger 11]])</f>
        <v/>
      </c>
      <c r="EA622" t="str">
        <f>IF(Table1[[#This Row],[Ledger 11]]="","",IF(Table1[[#This Row],[Effect 11]]="Dr.",-Table1[[#This Row],[Amount 11]],Table1[[#This Row],[Amount 11]]))</f>
        <v/>
      </c>
      <c r="ED622" t="str">
        <f>IF(Table1[[#This Row],[Ledger 12]]="","","No")</f>
        <v/>
      </c>
      <c r="EE622" t="str">
        <f>IF(Table1[[#This Row],[Ledger 12]]="","",IF(Table1[[#This Row],[Effect 12]]="Dr.","Yes","No"))</f>
        <v/>
      </c>
      <c r="EF622" t="str">
        <f>IF(Table1[[#This Row],[Ledger 12]]="","",Table1[[#This Row],[Ledger 12]])</f>
        <v/>
      </c>
      <c r="EG622" t="str">
        <f>IF(Table1[[#This Row],[Ledger 12]]="","",IF(Table1[[#This Row],[Effect 12]]="Dr.",-Table1[[#This Row],[Amount 12]],Table1[[#This Row],[Amount 12]]))</f>
        <v/>
      </c>
      <c r="EJ622" t="str">
        <f>IF(Table1[[#This Row],[Ledger 13]]="","","No")</f>
        <v/>
      </c>
      <c r="EK622" t="str">
        <f>IF(Table1[[#This Row],[Ledger 13]]="","",IF(Table1[[#This Row],[Effect 13]]="Dr.","Yes","No"))</f>
        <v/>
      </c>
      <c r="EL622" t="str">
        <f>IF(Table1[[#This Row],[Ledger 13]]="","",Table1[[#This Row],[Ledger 13]])</f>
        <v/>
      </c>
      <c r="EM622" t="str">
        <f>IF(Table1[[#This Row],[Ledger 13]]="","",IF(Table1[[#This Row],[Effect 13]]="Dr.",-Table1[[#This Row],[Amount 13]],Table1[[#This Row],[Amount 13]]))</f>
        <v/>
      </c>
      <c r="EP622" t="str">
        <f>IF(Table1[[#This Row],[Ledger 14]]="","","No")</f>
        <v/>
      </c>
      <c r="EQ622" t="str">
        <f>IF(Table1[[#This Row],[Ledger 14]]="","",IF(Table1[[#This Row],[Effect 14]]="Dr.","Yes","No"))</f>
        <v/>
      </c>
      <c r="ER622" t="str">
        <f>IF(Table1[[#This Row],[Ledger 14]]="","",Table1[[#This Row],[Ledger 14]])</f>
        <v/>
      </c>
      <c r="ES622" t="str">
        <f>IF(Table1[[#This Row],[Ledger 14]]="","",IF(Table1[[#This Row],[Effect 14]]="Dr.",-Table1[[#This Row],[Amount 14]],Table1[[#This Row],[Amount 14]]))</f>
        <v/>
      </c>
      <c r="EV622" t="str">
        <f>IF(Table1[[#This Row],[Ledger 15]]="","","No")</f>
        <v/>
      </c>
      <c r="EW622" t="str">
        <f>IF(Table1[[#This Row],[Ledger 15]]="","",IF(Table1[[#This Row],[Effect 15]]="Dr.","Yes","No"))</f>
        <v/>
      </c>
      <c r="EX622" t="str">
        <f>IF(Table1[[#This Row],[Ledger 15]]="","",Table1[[#This Row],[Ledger 15]])</f>
        <v/>
      </c>
      <c r="EY622" t="str">
        <f>IF(Table1[[#This Row],[Ledger 15]]="","",IF(Table1[[#This Row],[Effect 15]]="Dr.",-Table1[[#This Row],[Amount 15]],Table1[[#This Row],[Amount 15]]))</f>
        <v/>
      </c>
      <c r="FD6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2">
        <f>IF(Table1[[#This Row],[Date]]="",0,IF(AND(Table1[[#This Row],[Date]]&gt;=$FE$2,Table1[[#This Row],[Date]]&lt;=$FE$3),0,1))</f>
        <v>0</v>
      </c>
      <c r="FF622">
        <f>IF(Table1[[#This Row],[Date]]="",0,IF(TYPE(VLOOKUP(Table1[[#This Row],[Voucher Type]],Table1[[#All],[Voucher Type Master]],1,FALSE))=16,1,0))</f>
        <v>0</v>
      </c>
      <c r="FG622">
        <f>IF(TYPE(IF(Table1[[#This Row],[Date]]="",0,IF(VLOOKUP(Table1[[#This Row],[Voucher Type]],$FY$5:$FZ$13,2,0)=Table1[[#This Row],[Effect 1]],0,1)))=16,1,0)</f>
        <v>0</v>
      </c>
      <c r="FH6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2">
        <f>IF(LEN(Table1[[#This Row],[Ledger 1]])&gt;0,IF(TYPE(VLOOKUP(Table1[[#This Row],[Ledger 1]],GZ:GZ,1,0))=16,1,0),0)</f>
        <v>0</v>
      </c>
      <c r="FJ622">
        <f>IF(LEN(Table1[[#This Row],[Ledger 2]])&gt;0,IF(TYPE(VLOOKUP(Table1[[#This Row],[Ledger 2]],GZ:GZ,1,0))=16,1,0),0)</f>
        <v>0</v>
      </c>
      <c r="FK622">
        <f>IF(LEN(Table1[[#This Row],[Ledger 3]])&gt;0,IF(TYPE(VLOOKUP(Table1[[#This Row],[Ledger 3]],GZ:GZ,1,0))=16,1,0),0)</f>
        <v>0</v>
      </c>
      <c r="FL622">
        <f>IF(LEN(Table1[[#This Row],[Ledger 4]])&gt;0,IF(TYPE(VLOOKUP(Table1[[#This Row],[Ledger 4]],GZ:GZ,1,0))=16,1,0),0)</f>
        <v>0</v>
      </c>
      <c r="FM622">
        <f>IF(LEN(Table1[[#This Row],[Ledger 5]])&gt;0,IF(TYPE(VLOOKUP(Table1[[#This Row],[Ledger 5]],GZ:GZ,1,0))=16,1,0),0)</f>
        <v>0</v>
      </c>
      <c r="FN622">
        <f>IF(LEN(Table1[[#This Row],[Ledger 6]])&gt;0,IF(TYPE(VLOOKUP(Table1[[#This Row],[Ledger 6]],$GZ:$GZ,1,0))=16,1,0),0)</f>
        <v>0</v>
      </c>
      <c r="FO622">
        <f>IF(LEN(Table1[[#This Row],[Ledger 7]])&gt;0,IF(TYPE(VLOOKUP(Table1[[#This Row],[Ledger 7]],$GZ:$GZ,1,0))=16,1,0),0)</f>
        <v>0</v>
      </c>
      <c r="FP622">
        <f>IF(LEN(Table1[[#This Row],[Ledger 8]])&gt;0,IF(TYPE(VLOOKUP(Table1[[#This Row],[Ledger 8]],$GZ:$GZ,1,0))=16,1,0),0)</f>
        <v>0</v>
      </c>
      <c r="FQ622">
        <f>IF(LEN(Table1[[#This Row],[Ledger 9]])&gt;0,IF(TYPE(VLOOKUP(Table1[[#This Row],[Ledger 9]],$GZ:$GZ,1,0))=16,1,0),0)</f>
        <v>0</v>
      </c>
      <c r="FR622">
        <f>IF(LEN(Table1[[#This Row],[Ledger 10]])&gt;0,IF(TYPE(VLOOKUP(Table1[[#This Row],[Ledger 10]],$GZ:$GZ,1,0))=16,1,0),0)</f>
        <v>0</v>
      </c>
      <c r="FS622">
        <f>IF(LEN(Table1[[#This Row],[Ledger 11]])&gt;0,IF(TYPE(VLOOKUP(Table1[[#This Row],[Ledger 11]],$GZ:$GZ,1,0))=16,1,0),0)</f>
        <v>0</v>
      </c>
      <c r="FT622">
        <f>IF(LEN(Table1[[#This Row],[Ledger 12]])&gt;0,IF(TYPE(VLOOKUP(Table1[[#This Row],[Ledger 12]],$GZ:$GZ,1,0))=16,1,0),0)</f>
        <v>0</v>
      </c>
      <c r="FU622">
        <f>IF(LEN(Table1[[#This Row],[Ledger 13]])&gt;0,IF(TYPE(VLOOKUP(Table1[[#This Row],[Ledger 13]],$GZ:$GZ,1,0))=16,1,0),0)</f>
        <v>0</v>
      </c>
      <c r="FV622">
        <f>IF(LEN(Table1[[#This Row],[Ledger 14]])&gt;0,IF(TYPE(VLOOKUP(Table1[[#This Row],[Ledger 14]],$GZ:$GZ,1,0))=16,1,0),0)</f>
        <v>0</v>
      </c>
      <c r="FW622">
        <f>IF(LEN(Table1[[#This Row],[Ledger 15]])&gt;0,IF(TYPE(VLOOKUP(Table1[[#This Row],[Ledger 15]],$GZ:$GZ,1,0))=16,1,0),0)</f>
        <v>0</v>
      </c>
    </row>
    <row r="623" spans="4:179" ht="33" customHeight="1" x14ac:dyDescent="0.45">
      <c r="D623" s="8">
        <f t="shared" si="18"/>
        <v>618</v>
      </c>
      <c r="E623" s="32"/>
      <c r="F623" s="34"/>
      <c r="G623" s="34"/>
      <c r="H623" s="34"/>
      <c r="I623" s="34"/>
      <c r="J623" s="38"/>
      <c r="K623" s="33"/>
      <c r="L623" s="36"/>
      <c r="M623" s="35"/>
      <c r="N623" s="34"/>
      <c r="O623" s="41"/>
      <c r="P623" s="35"/>
      <c r="Q623" s="34"/>
      <c r="R623" s="37"/>
      <c r="S623" s="35"/>
      <c r="T623" s="34"/>
      <c r="U623" s="37"/>
      <c r="V623" s="35"/>
      <c r="W623" s="34"/>
      <c r="X623" s="37"/>
      <c r="Y623" s="35"/>
      <c r="Z623" s="34"/>
      <c r="AA623" s="37"/>
      <c r="AB623" s="35"/>
      <c r="AC623" s="34"/>
      <c r="AD623" s="37"/>
      <c r="AE623" s="35"/>
      <c r="AF623" s="34"/>
      <c r="AG623" s="37"/>
      <c r="AH623" s="35"/>
      <c r="AI623" s="34"/>
      <c r="AJ623" s="37"/>
      <c r="AK623" s="35"/>
      <c r="AL623" s="34"/>
      <c r="AM623" s="37"/>
      <c r="AN623" s="35"/>
      <c r="AO623" s="34"/>
      <c r="AP623" s="37"/>
      <c r="AQ623" s="35"/>
      <c r="AR623" s="34"/>
      <c r="AS623" s="37"/>
      <c r="AT623" s="35"/>
      <c r="AU623" s="34"/>
      <c r="AV623" s="37"/>
      <c r="AW623" s="35"/>
      <c r="AX623" s="34"/>
      <c r="AY623" s="37"/>
      <c r="AZ623" s="35"/>
      <c r="BA623" s="34"/>
      <c r="BB623" s="37"/>
      <c r="BC6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3" s="7"/>
      <c r="BF623" t="str">
        <f>IF(Table1[[#This Row],[Date]]="","","&amp;lt;VOUCHER REMOTEID="&amp;""""&amp;$A$11&amp;$A$13&amp;ROW()&amp;""""&amp;" VCHTYPE="""&amp;F623&amp;""" ACTION="""&amp;"Create"&amp;"""&amp;gt;")</f>
        <v/>
      </c>
      <c r="BG623" t="str">
        <f>IF(Table1[[#This Row],[Date]]="","",TEXT(Table1[[#This Row],[Date]],"yyyymmdd"))</f>
        <v/>
      </c>
      <c r="BH623" t="str">
        <f>Table1[[#This Row],[Date2]]</f>
        <v/>
      </c>
      <c r="BI623" t="str">
        <f>IF(Table1[[#This Row],[Date]]="","",Table1[[#This Row],[Voucher Type]])</f>
        <v/>
      </c>
      <c r="BJ623" t="str">
        <f>IF(Table1[[#This Row],[Ref No / Invoice No]]="","",Table1[[#This Row],[Ref No / Invoice No]])</f>
        <v/>
      </c>
      <c r="BK623" t="str">
        <f>IF(Table1[[#This Row],[Voucher No]]="","",Table1[[#This Row],[Voucher No]])</f>
        <v/>
      </c>
      <c r="BL623" t="str">
        <f>IF(Table1[[#This Row],[Date]]="","",Table1[[#This Row],[Narration]])</f>
        <v/>
      </c>
      <c r="BM623" t="str">
        <f>IF(Table1[[#This Row],[Date]]="","",$A$11&amp;$A$13&amp;ROW())</f>
        <v/>
      </c>
      <c r="BN623" t="str">
        <f>IF(Table1[[#This Row],[Date]]="","",$A$13)</f>
        <v/>
      </c>
      <c r="BP623" t="str">
        <f>IF(Table1[[#This Row],[Ledger 1]]="","","No")</f>
        <v/>
      </c>
      <c r="BQ623" t="str">
        <f>IF(Table1[[#This Row],[Date]]="","",IF(Table1[[#This Row],[Effect 1]]="Dr.","Yes","No"))</f>
        <v/>
      </c>
      <c r="BR623" t="str">
        <f>IF(Table1[[#This Row],[Date]]="","",Table1[[#This Row],[Ledger 1]])</f>
        <v/>
      </c>
      <c r="BS623" t="str">
        <f>IF(Table1[[#This Row],[Date]]="","",IF(Table1[[#This Row],[Effect 1]]="Dr.",-Table1[[#This Row],[Amount 1]],Table1[[#This Row],[Amount 1]]))</f>
        <v/>
      </c>
      <c r="BV623" t="str">
        <f>IF(Table1[[#This Row],[Ledger 2]]="","","No")</f>
        <v/>
      </c>
      <c r="BW623" t="str">
        <f>IF(Table1[[#This Row],[Date]]="","",IF(Table1[[#This Row],[Effect 2]]="Dr.","Yes","No"))</f>
        <v/>
      </c>
      <c r="BX623" t="str">
        <f>IF(Table1[[#This Row],[Date]]="","",Table1[[#This Row],[Ledger 2]])</f>
        <v/>
      </c>
      <c r="BY623" t="str">
        <f>IF(Table1[[#This Row],[Date]]="","",IF(Table1[[#This Row],[Effect 2]]="Dr.",-Table1[[#This Row],[Amount 2]],Table1[[#This Row],[Amount 2]]))</f>
        <v/>
      </c>
      <c r="CB623" t="str">
        <f>IF(Table1[[#This Row],[Ledger 3]]="","","No")</f>
        <v/>
      </c>
      <c r="CC623" t="str">
        <f>IF(Table1[[#This Row],[Ledger 3]]="","",IF(Table1[[#This Row],[Effect 3]]="Dr.","Yes","No"))</f>
        <v/>
      </c>
      <c r="CD623" t="str">
        <f>IF(Table1[[#This Row],[Ledger 3]]="","",Table1[[#This Row],[Ledger 3]])</f>
        <v/>
      </c>
      <c r="CE623" t="str">
        <f>IF(Table1[[#This Row],[Ledger 3]]="","",IF(Table1[[#This Row],[Effect 3]]="Dr.",-Table1[[#This Row],[Amount 3]],Table1[[#This Row],[Amount 3]]))</f>
        <v/>
      </c>
      <c r="CH623" t="str">
        <f>IF(Table1[[#This Row],[Ledger 4]]="","","No")</f>
        <v/>
      </c>
      <c r="CI623" t="str">
        <f>IF(Table1[[#This Row],[Ledger 4]]="","",IF(Table1[[#This Row],[Effect 4]]="Dr.","Yes","No"))</f>
        <v/>
      </c>
      <c r="CJ623" t="str">
        <f>IF(Table1[[#This Row],[Ledger 4]]="","",Table1[[#This Row],[Ledger 4]])</f>
        <v/>
      </c>
      <c r="CK623" t="str">
        <f>IF(Table1[[#This Row],[Ledger 4]]="","",IF(Table1[[#This Row],[Effect 4]]="Dr.",-Table1[[#This Row],[Amount 4]],Table1[[#This Row],[Amount 4]]))</f>
        <v/>
      </c>
      <c r="CN623" t="str">
        <f>IF(Table1[[#This Row],[Ledger 5]]="","","No")</f>
        <v/>
      </c>
      <c r="CO623" t="str">
        <f>IF(Table1[[#This Row],[Ledger 5]]="","",IF(Table1[[#This Row],[Effect 5]]="Dr.","Yes","No"))</f>
        <v/>
      </c>
      <c r="CP623" t="str">
        <f>IF(Table1[[#This Row],[Ledger 5]]="","",Table1[[#This Row],[Ledger 5]])</f>
        <v/>
      </c>
      <c r="CQ623" t="str">
        <f>IF(Table1[[#This Row],[Ledger 5]]="","",IF(Table1[[#This Row],[Effect 5]]="Dr.",-Table1[[#This Row],[Amount 5]],Table1[[#This Row],[Amount 5]]))</f>
        <v/>
      </c>
      <c r="CT623" t="str">
        <f>IF(Table1[[#This Row],[Ledger 6]]="","","No")</f>
        <v/>
      </c>
      <c r="CU623" t="str">
        <f>IF(Table1[[#This Row],[Ledger 6]]="","",IF(Table1[[#This Row],[Effect 6]]="Dr.","Yes","No"))</f>
        <v/>
      </c>
      <c r="CV623" t="str">
        <f>IF(Table1[[#This Row],[Ledger 6]]="","",Table1[[#This Row],[Ledger 6]])</f>
        <v/>
      </c>
      <c r="CW623" t="str">
        <f>IF(Table1[[#This Row],[Ledger 6]]="","",IF(Table1[[#This Row],[Effect 6]]="Dr.",-Table1[[#This Row],[Amount 6]],Table1[[#This Row],[Amount 6]]))</f>
        <v/>
      </c>
      <c r="CZ623" t="str">
        <f>IF(Table1[[#This Row],[Ledger 7]]="","","No")</f>
        <v/>
      </c>
      <c r="DA623" t="str">
        <f>IF(Table1[[#This Row],[Ledger 7]]="","",IF(Table1[[#This Row],[Effect 7]]="Dr.","Yes","No"))</f>
        <v/>
      </c>
      <c r="DB623" t="str">
        <f>IF(Table1[[#This Row],[Ledger 7]]="","",Table1[[#This Row],[Ledger 7]])</f>
        <v/>
      </c>
      <c r="DC623" t="str">
        <f>IF(Table1[[#This Row],[Ledger 7]]="","",IF(Table1[[#This Row],[Effect 7]]="Dr.",-Table1[[#This Row],[Amount 7]],Table1[[#This Row],[Amount 7]]))</f>
        <v/>
      </c>
      <c r="DF623" t="str">
        <f>IF(Table1[[#This Row],[Ledger 8]]="","","No")</f>
        <v/>
      </c>
      <c r="DG623" t="str">
        <f>IF(Table1[[#This Row],[Ledger 8]]="","",IF(Table1[[#This Row],[Effect 8]]="Dr.","Yes","No"))</f>
        <v/>
      </c>
      <c r="DH623" t="str">
        <f>IF(Table1[[#This Row],[Ledger 8]]="","",Table1[[#This Row],[Ledger 8]])</f>
        <v/>
      </c>
      <c r="DI623" t="str">
        <f>IF(Table1[[#This Row],[Ledger 8]]="","",IF(Table1[[#This Row],[Effect 8]]="Dr.",-Table1[[#This Row],[Amount 8]],Table1[[#This Row],[Amount 8]]))</f>
        <v/>
      </c>
      <c r="DL623" t="str">
        <f>IF(Table1[[#This Row],[Ledger 9]]="","","No")</f>
        <v/>
      </c>
      <c r="DM623" t="str">
        <f>IF(Table1[[#This Row],[Ledger 9]]="","",IF(Table1[[#This Row],[Effect 9]]="Dr.","Yes","No"))</f>
        <v/>
      </c>
      <c r="DN623" t="str">
        <f>IF(Table1[[#This Row],[Ledger 9]]="","",Table1[[#This Row],[Ledger 9]])</f>
        <v/>
      </c>
      <c r="DO623" t="str">
        <f>IF(Table1[[#This Row],[Ledger 9]]="","",IF(Table1[[#This Row],[Effect 9]]="Dr.",-Table1[[#This Row],[Amount 9]],Table1[[#This Row],[Amount 9]]))</f>
        <v/>
      </c>
      <c r="DR623" t="str">
        <f>IF(Table1[[#This Row],[Ledger 10]]="","","No")</f>
        <v/>
      </c>
      <c r="DS623" t="str">
        <f>IF(Table1[[#This Row],[Ledger 10]]="","",IF(Table1[[#This Row],[Effect 10]]="Dr.","Yes","No"))</f>
        <v/>
      </c>
      <c r="DT623" t="str">
        <f>IF(Table1[[#This Row],[Ledger 10]]="","",Table1[[#This Row],[Ledger 10]])</f>
        <v/>
      </c>
      <c r="DU623" t="str">
        <f>IF(Table1[[#This Row],[Ledger 10]]="","",IF(Table1[[#This Row],[Effect 10]]="Dr.",-Table1[[#This Row],[Amount 10]],Table1[[#This Row],[Amount 10]]))</f>
        <v/>
      </c>
      <c r="DX623" t="str">
        <f>IF(Table1[[#This Row],[Ledger 11]]="","","No")</f>
        <v/>
      </c>
      <c r="DY623" t="str">
        <f>IF(Table1[[#This Row],[Ledger 11]]="","",IF(Table1[[#This Row],[Effect 11]]="Dr.","Yes","No"))</f>
        <v/>
      </c>
      <c r="DZ623" t="str">
        <f>IF(Table1[[#This Row],[Ledger 11]]="","",Table1[[#This Row],[Ledger 11]])</f>
        <v/>
      </c>
      <c r="EA623" t="str">
        <f>IF(Table1[[#This Row],[Ledger 11]]="","",IF(Table1[[#This Row],[Effect 11]]="Dr.",-Table1[[#This Row],[Amount 11]],Table1[[#This Row],[Amount 11]]))</f>
        <v/>
      </c>
      <c r="ED623" t="str">
        <f>IF(Table1[[#This Row],[Ledger 12]]="","","No")</f>
        <v/>
      </c>
      <c r="EE623" t="str">
        <f>IF(Table1[[#This Row],[Ledger 12]]="","",IF(Table1[[#This Row],[Effect 12]]="Dr.","Yes","No"))</f>
        <v/>
      </c>
      <c r="EF623" t="str">
        <f>IF(Table1[[#This Row],[Ledger 12]]="","",Table1[[#This Row],[Ledger 12]])</f>
        <v/>
      </c>
      <c r="EG623" t="str">
        <f>IF(Table1[[#This Row],[Ledger 12]]="","",IF(Table1[[#This Row],[Effect 12]]="Dr.",-Table1[[#This Row],[Amount 12]],Table1[[#This Row],[Amount 12]]))</f>
        <v/>
      </c>
      <c r="EJ623" t="str">
        <f>IF(Table1[[#This Row],[Ledger 13]]="","","No")</f>
        <v/>
      </c>
      <c r="EK623" t="str">
        <f>IF(Table1[[#This Row],[Ledger 13]]="","",IF(Table1[[#This Row],[Effect 13]]="Dr.","Yes","No"))</f>
        <v/>
      </c>
      <c r="EL623" t="str">
        <f>IF(Table1[[#This Row],[Ledger 13]]="","",Table1[[#This Row],[Ledger 13]])</f>
        <v/>
      </c>
      <c r="EM623" t="str">
        <f>IF(Table1[[#This Row],[Ledger 13]]="","",IF(Table1[[#This Row],[Effect 13]]="Dr.",-Table1[[#This Row],[Amount 13]],Table1[[#This Row],[Amount 13]]))</f>
        <v/>
      </c>
      <c r="EP623" t="str">
        <f>IF(Table1[[#This Row],[Ledger 14]]="","","No")</f>
        <v/>
      </c>
      <c r="EQ623" t="str">
        <f>IF(Table1[[#This Row],[Ledger 14]]="","",IF(Table1[[#This Row],[Effect 14]]="Dr.","Yes","No"))</f>
        <v/>
      </c>
      <c r="ER623" t="str">
        <f>IF(Table1[[#This Row],[Ledger 14]]="","",Table1[[#This Row],[Ledger 14]])</f>
        <v/>
      </c>
      <c r="ES623" t="str">
        <f>IF(Table1[[#This Row],[Ledger 14]]="","",IF(Table1[[#This Row],[Effect 14]]="Dr.",-Table1[[#This Row],[Amount 14]],Table1[[#This Row],[Amount 14]]))</f>
        <v/>
      </c>
      <c r="EV623" t="str">
        <f>IF(Table1[[#This Row],[Ledger 15]]="","","No")</f>
        <v/>
      </c>
      <c r="EW623" t="str">
        <f>IF(Table1[[#This Row],[Ledger 15]]="","",IF(Table1[[#This Row],[Effect 15]]="Dr.","Yes","No"))</f>
        <v/>
      </c>
      <c r="EX623" t="str">
        <f>IF(Table1[[#This Row],[Ledger 15]]="","",Table1[[#This Row],[Ledger 15]])</f>
        <v/>
      </c>
      <c r="EY623" t="str">
        <f>IF(Table1[[#This Row],[Ledger 15]]="","",IF(Table1[[#This Row],[Effect 15]]="Dr.",-Table1[[#This Row],[Amount 15]],Table1[[#This Row],[Amount 15]]))</f>
        <v/>
      </c>
      <c r="FD6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3">
        <f>IF(Table1[[#This Row],[Date]]="",0,IF(AND(Table1[[#This Row],[Date]]&gt;=$FE$2,Table1[[#This Row],[Date]]&lt;=$FE$3),0,1))</f>
        <v>0</v>
      </c>
      <c r="FF623">
        <f>IF(Table1[[#This Row],[Date]]="",0,IF(TYPE(VLOOKUP(Table1[[#This Row],[Voucher Type]],Table1[[#All],[Voucher Type Master]],1,FALSE))=16,1,0))</f>
        <v>0</v>
      </c>
      <c r="FG623">
        <f>IF(TYPE(IF(Table1[[#This Row],[Date]]="",0,IF(VLOOKUP(Table1[[#This Row],[Voucher Type]],$FY$5:$FZ$13,2,0)=Table1[[#This Row],[Effect 1]],0,1)))=16,1,0)</f>
        <v>0</v>
      </c>
      <c r="FH6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3">
        <f>IF(LEN(Table1[[#This Row],[Ledger 1]])&gt;0,IF(TYPE(VLOOKUP(Table1[[#This Row],[Ledger 1]],GZ:GZ,1,0))=16,1,0),0)</f>
        <v>0</v>
      </c>
      <c r="FJ623">
        <f>IF(LEN(Table1[[#This Row],[Ledger 2]])&gt;0,IF(TYPE(VLOOKUP(Table1[[#This Row],[Ledger 2]],GZ:GZ,1,0))=16,1,0),0)</f>
        <v>0</v>
      </c>
      <c r="FK623">
        <f>IF(LEN(Table1[[#This Row],[Ledger 3]])&gt;0,IF(TYPE(VLOOKUP(Table1[[#This Row],[Ledger 3]],GZ:GZ,1,0))=16,1,0),0)</f>
        <v>0</v>
      </c>
      <c r="FL623">
        <f>IF(LEN(Table1[[#This Row],[Ledger 4]])&gt;0,IF(TYPE(VLOOKUP(Table1[[#This Row],[Ledger 4]],GZ:GZ,1,0))=16,1,0),0)</f>
        <v>0</v>
      </c>
      <c r="FM623">
        <f>IF(LEN(Table1[[#This Row],[Ledger 5]])&gt;0,IF(TYPE(VLOOKUP(Table1[[#This Row],[Ledger 5]],GZ:GZ,1,0))=16,1,0),0)</f>
        <v>0</v>
      </c>
      <c r="FN623">
        <f>IF(LEN(Table1[[#This Row],[Ledger 6]])&gt;0,IF(TYPE(VLOOKUP(Table1[[#This Row],[Ledger 6]],$GZ:$GZ,1,0))=16,1,0),0)</f>
        <v>0</v>
      </c>
      <c r="FO623">
        <f>IF(LEN(Table1[[#This Row],[Ledger 7]])&gt;0,IF(TYPE(VLOOKUP(Table1[[#This Row],[Ledger 7]],$GZ:$GZ,1,0))=16,1,0),0)</f>
        <v>0</v>
      </c>
      <c r="FP623">
        <f>IF(LEN(Table1[[#This Row],[Ledger 8]])&gt;0,IF(TYPE(VLOOKUP(Table1[[#This Row],[Ledger 8]],$GZ:$GZ,1,0))=16,1,0),0)</f>
        <v>0</v>
      </c>
      <c r="FQ623">
        <f>IF(LEN(Table1[[#This Row],[Ledger 9]])&gt;0,IF(TYPE(VLOOKUP(Table1[[#This Row],[Ledger 9]],$GZ:$GZ,1,0))=16,1,0),0)</f>
        <v>0</v>
      </c>
      <c r="FR623">
        <f>IF(LEN(Table1[[#This Row],[Ledger 10]])&gt;0,IF(TYPE(VLOOKUP(Table1[[#This Row],[Ledger 10]],$GZ:$GZ,1,0))=16,1,0),0)</f>
        <v>0</v>
      </c>
      <c r="FS623">
        <f>IF(LEN(Table1[[#This Row],[Ledger 11]])&gt;0,IF(TYPE(VLOOKUP(Table1[[#This Row],[Ledger 11]],$GZ:$GZ,1,0))=16,1,0),0)</f>
        <v>0</v>
      </c>
      <c r="FT623">
        <f>IF(LEN(Table1[[#This Row],[Ledger 12]])&gt;0,IF(TYPE(VLOOKUP(Table1[[#This Row],[Ledger 12]],$GZ:$GZ,1,0))=16,1,0),0)</f>
        <v>0</v>
      </c>
      <c r="FU623">
        <f>IF(LEN(Table1[[#This Row],[Ledger 13]])&gt;0,IF(TYPE(VLOOKUP(Table1[[#This Row],[Ledger 13]],$GZ:$GZ,1,0))=16,1,0),0)</f>
        <v>0</v>
      </c>
      <c r="FV623">
        <f>IF(LEN(Table1[[#This Row],[Ledger 14]])&gt;0,IF(TYPE(VLOOKUP(Table1[[#This Row],[Ledger 14]],$GZ:$GZ,1,0))=16,1,0),0)</f>
        <v>0</v>
      </c>
      <c r="FW623">
        <f>IF(LEN(Table1[[#This Row],[Ledger 15]])&gt;0,IF(TYPE(VLOOKUP(Table1[[#This Row],[Ledger 15]],$GZ:$GZ,1,0))=16,1,0),0)</f>
        <v>0</v>
      </c>
    </row>
    <row r="624" spans="4:179" ht="33" customHeight="1" x14ac:dyDescent="0.45">
      <c r="D624" s="8">
        <f t="shared" si="18"/>
        <v>619</v>
      </c>
      <c r="E624" s="32"/>
      <c r="F624" s="34"/>
      <c r="G624" s="34"/>
      <c r="H624" s="34"/>
      <c r="I624" s="34"/>
      <c r="J624" s="38"/>
      <c r="K624" s="33"/>
      <c r="L624" s="36"/>
      <c r="M624" s="35"/>
      <c r="N624" s="34"/>
      <c r="O624" s="41"/>
      <c r="P624" s="35"/>
      <c r="Q624" s="34"/>
      <c r="R624" s="37"/>
      <c r="S624" s="35"/>
      <c r="T624" s="34"/>
      <c r="U624" s="37"/>
      <c r="V624" s="35"/>
      <c r="W624" s="34"/>
      <c r="X624" s="37"/>
      <c r="Y624" s="35"/>
      <c r="Z624" s="34"/>
      <c r="AA624" s="37"/>
      <c r="AB624" s="35"/>
      <c r="AC624" s="34"/>
      <c r="AD624" s="37"/>
      <c r="AE624" s="35"/>
      <c r="AF624" s="34"/>
      <c r="AG624" s="37"/>
      <c r="AH624" s="35"/>
      <c r="AI624" s="34"/>
      <c r="AJ624" s="37"/>
      <c r="AK624" s="35"/>
      <c r="AL624" s="34"/>
      <c r="AM624" s="37"/>
      <c r="AN624" s="35"/>
      <c r="AO624" s="34"/>
      <c r="AP624" s="37"/>
      <c r="AQ624" s="35"/>
      <c r="AR624" s="34"/>
      <c r="AS624" s="37"/>
      <c r="AT624" s="35"/>
      <c r="AU624" s="34"/>
      <c r="AV624" s="37"/>
      <c r="AW624" s="35"/>
      <c r="AX624" s="34"/>
      <c r="AY624" s="37"/>
      <c r="AZ624" s="35"/>
      <c r="BA624" s="34"/>
      <c r="BB624" s="37"/>
      <c r="BC6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4" s="7"/>
      <c r="BF624" t="str">
        <f>IF(Table1[[#This Row],[Date]]="","","&amp;lt;VOUCHER REMOTEID="&amp;""""&amp;$A$11&amp;$A$13&amp;ROW()&amp;""""&amp;" VCHTYPE="""&amp;F624&amp;""" ACTION="""&amp;"Create"&amp;"""&amp;gt;")</f>
        <v/>
      </c>
      <c r="BG624" t="str">
        <f>IF(Table1[[#This Row],[Date]]="","",TEXT(Table1[[#This Row],[Date]],"yyyymmdd"))</f>
        <v/>
      </c>
      <c r="BH624" t="str">
        <f>Table1[[#This Row],[Date2]]</f>
        <v/>
      </c>
      <c r="BI624" t="str">
        <f>IF(Table1[[#This Row],[Date]]="","",Table1[[#This Row],[Voucher Type]])</f>
        <v/>
      </c>
      <c r="BJ624" t="str">
        <f>IF(Table1[[#This Row],[Ref No / Invoice No]]="","",Table1[[#This Row],[Ref No / Invoice No]])</f>
        <v/>
      </c>
      <c r="BK624" t="str">
        <f>IF(Table1[[#This Row],[Voucher No]]="","",Table1[[#This Row],[Voucher No]])</f>
        <v/>
      </c>
      <c r="BL624" t="str">
        <f>IF(Table1[[#This Row],[Date]]="","",Table1[[#This Row],[Narration]])</f>
        <v/>
      </c>
      <c r="BM624" t="str">
        <f>IF(Table1[[#This Row],[Date]]="","",$A$11&amp;$A$13&amp;ROW())</f>
        <v/>
      </c>
      <c r="BN624" t="str">
        <f>IF(Table1[[#This Row],[Date]]="","",$A$13)</f>
        <v/>
      </c>
      <c r="BP624" t="str">
        <f>IF(Table1[[#This Row],[Ledger 1]]="","","No")</f>
        <v/>
      </c>
      <c r="BQ624" t="str">
        <f>IF(Table1[[#This Row],[Date]]="","",IF(Table1[[#This Row],[Effect 1]]="Dr.","Yes","No"))</f>
        <v/>
      </c>
      <c r="BR624" t="str">
        <f>IF(Table1[[#This Row],[Date]]="","",Table1[[#This Row],[Ledger 1]])</f>
        <v/>
      </c>
      <c r="BS624" t="str">
        <f>IF(Table1[[#This Row],[Date]]="","",IF(Table1[[#This Row],[Effect 1]]="Dr.",-Table1[[#This Row],[Amount 1]],Table1[[#This Row],[Amount 1]]))</f>
        <v/>
      </c>
      <c r="BV624" t="str">
        <f>IF(Table1[[#This Row],[Ledger 2]]="","","No")</f>
        <v/>
      </c>
      <c r="BW624" t="str">
        <f>IF(Table1[[#This Row],[Date]]="","",IF(Table1[[#This Row],[Effect 2]]="Dr.","Yes","No"))</f>
        <v/>
      </c>
      <c r="BX624" t="str">
        <f>IF(Table1[[#This Row],[Date]]="","",Table1[[#This Row],[Ledger 2]])</f>
        <v/>
      </c>
      <c r="BY624" t="str">
        <f>IF(Table1[[#This Row],[Date]]="","",IF(Table1[[#This Row],[Effect 2]]="Dr.",-Table1[[#This Row],[Amount 2]],Table1[[#This Row],[Amount 2]]))</f>
        <v/>
      </c>
      <c r="CB624" t="str">
        <f>IF(Table1[[#This Row],[Ledger 3]]="","","No")</f>
        <v/>
      </c>
      <c r="CC624" t="str">
        <f>IF(Table1[[#This Row],[Ledger 3]]="","",IF(Table1[[#This Row],[Effect 3]]="Dr.","Yes","No"))</f>
        <v/>
      </c>
      <c r="CD624" t="str">
        <f>IF(Table1[[#This Row],[Ledger 3]]="","",Table1[[#This Row],[Ledger 3]])</f>
        <v/>
      </c>
      <c r="CE624" t="str">
        <f>IF(Table1[[#This Row],[Ledger 3]]="","",IF(Table1[[#This Row],[Effect 3]]="Dr.",-Table1[[#This Row],[Amount 3]],Table1[[#This Row],[Amount 3]]))</f>
        <v/>
      </c>
      <c r="CH624" t="str">
        <f>IF(Table1[[#This Row],[Ledger 4]]="","","No")</f>
        <v/>
      </c>
      <c r="CI624" t="str">
        <f>IF(Table1[[#This Row],[Ledger 4]]="","",IF(Table1[[#This Row],[Effect 4]]="Dr.","Yes","No"))</f>
        <v/>
      </c>
      <c r="CJ624" t="str">
        <f>IF(Table1[[#This Row],[Ledger 4]]="","",Table1[[#This Row],[Ledger 4]])</f>
        <v/>
      </c>
      <c r="CK624" t="str">
        <f>IF(Table1[[#This Row],[Ledger 4]]="","",IF(Table1[[#This Row],[Effect 4]]="Dr.",-Table1[[#This Row],[Amount 4]],Table1[[#This Row],[Amount 4]]))</f>
        <v/>
      </c>
      <c r="CN624" t="str">
        <f>IF(Table1[[#This Row],[Ledger 5]]="","","No")</f>
        <v/>
      </c>
      <c r="CO624" t="str">
        <f>IF(Table1[[#This Row],[Ledger 5]]="","",IF(Table1[[#This Row],[Effect 5]]="Dr.","Yes","No"))</f>
        <v/>
      </c>
      <c r="CP624" t="str">
        <f>IF(Table1[[#This Row],[Ledger 5]]="","",Table1[[#This Row],[Ledger 5]])</f>
        <v/>
      </c>
      <c r="CQ624" t="str">
        <f>IF(Table1[[#This Row],[Ledger 5]]="","",IF(Table1[[#This Row],[Effect 5]]="Dr.",-Table1[[#This Row],[Amount 5]],Table1[[#This Row],[Amount 5]]))</f>
        <v/>
      </c>
      <c r="CT624" t="str">
        <f>IF(Table1[[#This Row],[Ledger 6]]="","","No")</f>
        <v/>
      </c>
      <c r="CU624" t="str">
        <f>IF(Table1[[#This Row],[Ledger 6]]="","",IF(Table1[[#This Row],[Effect 6]]="Dr.","Yes","No"))</f>
        <v/>
      </c>
      <c r="CV624" t="str">
        <f>IF(Table1[[#This Row],[Ledger 6]]="","",Table1[[#This Row],[Ledger 6]])</f>
        <v/>
      </c>
      <c r="CW624" t="str">
        <f>IF(Table1[[#This Row],[Ledger 6]]="","",IF(Table1[[#This Row],[Effect 6]]="Dr.",-Table1[[#This Row],[Amount 6]],Table1[[#This Row],[Amount 6]]))</f>
        <v/>
      </c>
      <c r="CZ624" t="str">
        <f>IF(Table1[[#This Row],[Ledger 7]]="","","No")</f>
        <v/>
      </c>
      <c r="DA624" t="str">
        <f>IF(Table1[[#This Row],[Ledger 7]]="","",IF(Table1[[#This Row],[Effect 7]]="Dr.","Yes","No"))</f>
        <v/>
      </c>
      <c r="DB624" t="str">
        <f>IF(Table1[[#This Row],[Ledger 7]]="","",Table1[[#This Row],[Ledger 7]])</f>
        <v/>
      </c>
      <c r="DC624" t="str">
        <f>IF(Table1[[#This Row],[Ledger 7]]="","",IF(Table1[[#This Row],[Effect 7]]="Dr.",-Table1[[#This Row],[Amount 7]],Table1[[#This Row],[Amount 7]]))</f>
        <v/>
      </c>
      <c r="DF624" t="str">
        <f>IF(Table1[[#This Row],[Ledger 8]]="","","No")</f>
        <v/>
      </c>
      <c r="DG624" t="str">
        <f>IF(Table1[[#This Row],[Ledger 8]]="","",IF(Table1[[#This Row],[Effect 8]]="Dr.","Yes","No"))</f>
        <v/>
      </c>
      <c r="DH624" t="str">
        <f>IF(Table1[[#This Row],[Ledger 8]]="","",Table1[[#This Row],[Ledger 8]])</f>
        <v/>
      </c>
      <c r="DI624" t="str">
        <f>IF(Table1[[#This Row],[Ledger 8]]="","",IF(Table1[[#This Row],[Effect 8]]="Dr.",-Table1[[#This Row],[Amount 8]],Table1[[#This Row],[Amount 8]]))</f>
        <v/>
      </c>
      <c r="DL624" t="str">
        <f>IF(Table1[[#This Row],[Ledger 9]]="","","No")</f>
        <v/>
      </c>
      <c r="DM624" t="str">
        <f>IF(Table1[[#This Row],[Ledger 9]]="","",IF(Table1[[#This Row],[Effect 9]]="Dr.","Yes","No"))</f>
        <v/>
      </c>
      <c r="DN624" t="str">
        <f>IF(Table1[[#This Row],[Ledger 9]]="","",Table1[[#This Row],[Ledger 9]])</f>
        <v/>
      </c>
      <c r="DO624" t="str">
        <f>IF(Table1[[#This Row],[Ledger 9]]="","",IF(Table1[[#This Row],[Effect 9]]="Dr.",-Table1[[#This Row],[Amount 9]],Table1[[#This Row],[Amount 9]]))</f>
        <v/>
      </c>
      <c r="DR624" t="str">
        <f>IF(Table1[[#This Row],[Ledger 10]]="","","No")</f>
        <v/>
      </c>
      <c r="DS624" t="str">
        <f>IF(Table1[[#This Row],[Ledger 10]]="","",IF(Table1[[#This Row],[Effect 10]]="Dr.","Yes","No"))</f>
        <v/>
      </c>
      <c r="DT624" t="str">
        <f>IF(Table1[[#This Row],[Ledger 10]]="","",Table1[[#This Row],[Ledger 10]])</f>
        <v/>
      </c>
      <c r="DU624" t="str">
        <f>IF(Table1[[#This Row],[Ledger 10]]="","",IF(Table1[[#This Row],[Effect 10]]="Dr.",-Table1[[#This Row],[Amount 10]],Table1[[#This Row],[Amount 10]]))</f>
        <v/>
      </c>
      <c r="DX624" t="str">
        <f>IF(Table1[[#This Row],[Ledger 11]]="","","No")</f>
        <v/>
      </c>
      <c r="DY624" t="str">
        <f>IF(Table1[[#This Row],[Ledger 11]]="","",IF(Table1[[#This Row],[Effect 11]]="Dr.","Yes","No"))</f>
        <v/>
      </c>
      <c r="DZ624" t="str">
        <f>IF(Table1[[#This Row],[Ledger 11]]="","",Table1[[#This Row],[Ledger 11]])</f>
        <v/>
      </c>
      <c r="EA624" t="str">
        <f>IF(Table1[[#This Row],[Ledger 11]]="","",IF(Table1[[#This Row],[Effect 11]]="Dr.",-Table1[[#This Row],[Amount 11]],Table1[[#This Row],[Amount 11]]))</f>
        <v/>
      </c>
      <c r="ED624" t="str">
        <f>IF(Table1[[#This Row],[Ledger 12]]="","","No")</f>
        <v/>
      </c>
      <c r="EE624" t="str">
        <f>IF(Table1[[#This Row],[Ledger 12]]="","",IF(Table1[[#This Row],[Effect 12]]="Dr.","Yes","No"))</f>
        <v/>
      </c>
      <c r="EF624" t="str">
        <f>IF(Table1[[#This Row],[Ledger 12]]="","",Table1[[#This Row],[Ledger 12]])</f>
        <v/>
      </c>
      <c r="EG624" t="str">
        <f>IF(Table1[[#This Row],[Ledger 12]]="","",IF(Table1[[#This Row],[Effect 12]]="Dr.",-Table1[[#This Row],[Amount 12]],Table1[[#This Row],[Amount 12]]))</f>
        <v/>
      </c>
      <c r="EJ624" t="str">
        <f>IF(Table1[[#This Row],[Ledger 13]]="","","No")</f>
        <v/>
      </c>
      <c r="EK624" t="str">
        <f>IF(Table1[[#This Row],[Ledger 13]]="","",IF(Table1[[#This Row],[Effect 13]]="Dr.","Yes","No"))</f>
        <v/>
      </c>
      <c r="EL624" t="str">
        <f>IF(Table1[[#This Row],[Ledger 13]]="","",Table1[[#This Row],[Ledger 13]])</f>
        <v/>
      </c>
      <c r="EM624" t="str">
        <f>IF(Table1[[#This Row],[Ledger 13]]="","",IF(Table1[[#This Row],[Effect 13]]="Dr.",-Table1[[#This Row],[Amount 13]],Table1[[#This Row],[Amount 13]]))</f>
        <v/>
      </c>
      <c r="EP624" t="str">
        <f>IF(Table1[[#This Row],[Ledger 14]]="","","No")</f>
        <v/>
      </c>
      <c r="EQ624" t="str">
        <f>IF(Table1[[#This Row],[Ledger 14]]="","",IF(Table1[[#This Row],[Effect 14]]="Dr.","Yes","No"))</f>
        <v/>
      </c>
      <c r="ER624" t="str">
        <f>IF(Table1[[#This Row],[Ledger 14]]="","",Table1[[#This Row],[Ledger 14]])</f>
        <v/>
      </c>
      <c r="ES624" t="str">
        <f>IF(Table1[[#This Row],[Ledger 14]]="","",IF(Table1[[#This Row],[Effect 14]]="Dr.",-Table1[[#This Row],[Amount 14]],Table1[[#This Row],[Amount 14]]))</f>
        <v/>
      </c>
      <c r="EV624" t="str">
        <f>IF(Table1[[#This Row],[Ledger 15]]="","","No")</f>
        <v/>
      </c>
      <c r="EW624" t="str">
        <f>IF(Table1[[#This Row],[Ledger 15]]="","",IF(Table1[[#This Row],[Effect 15]]="Dr.","Yes","No"))</f>
        <v/>
      </c>
      <c r="EX624" t="str">
        <f>IF(Table1[[#This Row],[Ledger 15]]="","",Table1[[#This Row],[Ledger 15]])</f>
        <v/>
      </c>
      <c r="EY624" t="str">
        <f>IF(Table1[[#This Row],[Ledger 15]]="","",IF(Table1[[#This Row],[Effect 15]]="Dr.",-Table1[[#This Row],[Amount 15]],Table1[[#This Row],[Amount 15]]))</f>
        <v/>
      </c>
      <c r="FD6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4">
        <f>IF(Table1[[#This Row],[Date]]="",0,IF(AND(Table1[[#This Row],[Date]]&gt;=$FE$2,Table1[[#This Row],[Date]]&lt;=$FE$3),0,1))</f>
        <v>0</v>
      </c>
      <c r="FF624">
        <f>IF(Table1[[#This Row],[Date]]="",0,IF(TYPE(VLOOKUP(Table1[[#This Row],[Voucher Type]],Table1[[#All],[Voucher Type Master]],1,FALSE))=16,1,0))</f>
        <v>0</v>
      </c>
      <c r="FG624">
        <f>IF(TYPE(IF(Table1[[#This Row],[Date]]="",0,IF(VLOOKUP(Table1[[#This Row],[Voucher Type]],$FY$5:$FZ$13,2,0)=Table1[[#This Row],[Effect 1]],0,1)))=16,1,0)</f>
        <v>0</v>
      </c>
      <c r="FH6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4">
        <f>IF(LEN(Table1[[#This Row],[Ledger 1]])&gt;0,IF(TYPE(VLOOKUP(Table1[[#This Row],[Ledger 1]],GZ:GZ,1,0))=16,1,0),0)</f>
        <v>0</v>
      </c>
      <c r="FJ624">
        <f>IF(LEN(Table1[[#This Row],[Ledger 2]])&gt;0,IF(TYPE(VLOOKUP(Table1[[#This Row],[Ledger 2]],GZ:GZ,1,0))=16,1,0),0)</f>
        <v>0</v>
      </c>
      <c r="FK624">
        <f>IF(LEN(Table1[[#This Row],[Ledger 3]])&gt;0,IF(TYPE(VLOOKUP(Table1[[#This Row],[Ledger 3]],GZ:GZ,1,0))=16,1,0),0)</f>
        <v>0</v>
      </c>
      <c r="FL624">
        <f>IF(LEN(Table1[[#This Row],[Ledger 4]])&gt;0,IF(TYPE(VLOOKUP(Table1[[#This Row],[Ledger 4]],GZ:GZ,1,0))=16,1,0),0)</f>
        <v>0</v>
      </c>
      <c r="FM624">
        <f>IF(LEN(Table1[[#This Row],[Ledger 5]])&gt;0,IF(TYPE(VLOOKUP(Table1[[#This Row],[Ledger 5]],GZ:GZ,1,0))=16,1,0),0)</f>
        <v>0</v>
      </c>
      <c r="FN624">
        <f>IF(LEN(Table1[[#This Row],[Ledger 6]])&gt;0,IF(TYPE(VLOOKUP(Table1[[#This Row],[Ledger 6]],$GZ:$GZ,1,0))=16,1,0),0)</f>
        <v>0</v>
      </c>
      <c r="FO624">
        <f>IF(LEN(Table1[[#This Row],[Ledger 7]])&gt;0,IF(TYPE(VLOOKUP(Table1[[#This Row],[Ledger 7]],$GZ:$GZ,1,0))=16,1,0),0)</f>
        <v>0</v>
      </c>
      <c r="FP624">
        <f>IF(LEN(Table1[[#This Row],[Ledger 8]])&gt;0,IF(TYPE(VLOOKUP(Table1[[#This Row],[Ledger 8]],$GZ:$GZ,1,0))=16,1,0),0)</f>
        <v>0</v>
      </c>
      <c r="FQ624">
        <f>IF(LEN(Table1[[#This Row],[Ledger 9]])&gt;0,IF(TYPE(VLOOKUP(Table1[[#This Row],[Ledger 9]],$GZ:$GZ,1,0))=16,1,0),0)</f>
        <v>0</v>
      </c>
      <c r="FR624">
        <f>IF(LEN(Table1[[#This Row],[Ledger 10]])&gt;0,IF(TYPE(VLOOKUP(Table1[[#This Row],[Ledger 10]],$GZ:$GZ,1,0))=16,1,0),0)</f>
        <v>0</v>
      </c>
      <c r="FS624">
        <f>IF(LEN(Table1[[#This Row],[Ledger 11]])&gt;0,IF(TYPE(VLOOKUP(Table1[[#This Row],[Ledger 11]],$GZ:$GZ,1,0))=16,1,0),0)</f>
        <v>0</v>
      </c>
      <c r="FT624">
        <f>IF(LEN(Table1[[#This Row],[Ledger 12]])&gt;0,IF(TYPE(VLOOKUP(Table1[[#This Row],[Ledger 12]],$GZ:$GZ,1,0))=16,1,0),0)</f>
        <v>0</v>
      </c>
      <c r="FU624">
        <f>IF(LEN(Table1[[#This Row],[Ledger 13]])&gt;0,IF(TYPE(VLOOKUP(Table1[[#This Row],[Ledger 13]],$GZ:$GZ,1,0))=16,1,0),0)</f>
        <v>0</v>
      </c>
      <c r="FV624">
        <f>IF(LEN(Table1[[#This Row],[Ledger 14]])&gt;0,IF(TYPE(VLOOKUP(Table1[[#This Row],[Ledger 14]],$GZ:$GZ,1,0))=16,1,0),0)</f>
        <v>0</v>
      </c>
      <c r="FW624">
        <f>IF(LEN(Table1[[#This Row],[Ledger 15]])&gt;0,IF(TYPE(VLOOKUP(Table1[[#This Row],[Ledger 15]],$GZ:$GZ,1,0))=16,1,0),0)</f>
        <v>0</v>
      </c>
    </row>
    <row r="625" spans="4:179" ht="33" customHeight="1" x14ac:dyDescent="0.45">
      <c r="D625" s="8">
        <f t="shared" si="18"/>
        <v>620</v>
      </c>
      <c r="E625" s="32"/>
      <c r="F625" s="34"/>
      <c r="G625" s="34"/>
      <c r="H625" s="34"/>
      <c r="I625" s="34"/>
      <c r="J625" s="38"/>
      <c r="K625" s="33"/>
      <c r="L625" s="36"/>
      <c r="M625" s="35"/>
      <c r="N625" s="34"/>
      <c r="O625" s="41"/>
      <c r="P625" s="35"/>
      <c r="Q625" s="34"/>
      <c r="R625" s="37"/>
      <c r="S625" s="35"/>
      <c r="T625" s="34"/>
      <c r="U625" s="37"/>
      <c r="V625" s="35"/>
      <c r="W625" s="34"/>
      <c r="X625" s="37"/>
      <c r="Y625" s="35"/>
      <c r="Z625" s="34"/>
      <c r="AA625" s="37"/>
      <c r="AB625" s="35"/>
      <c r="AC625" s="34"/>
      <c r="AD625" s="37"/>
      <c r="AE625" s="35"/>
      <c r="AF625" s="34"/>
      <c r="AG625" s="37"/>
      <c r="AH625" s="35"/>
      <c r="AI625" s="34"/>
      <c r="AJ625" s="37"/>
      <c r="AK625" s="35"/>
      <c r="AL625" s="34"/>
      <c r="AM625" s="37"/>
      <c r="AN625" s="35"/>
      <c r="AO625" s="34"/>
      <c r="AP625" s="37"/>
      <c r="AQ625" s="35"/>
      <c r="AR625" s="34"/>
      <c r="AS625" s="37"/>
      <c r="AT625" s="35"/>
      <c r="AU625" s="34"/>
      <c r="AV625" s="37"/>
      <c r="AW625" s="35"/>
      <c r="AX625" s="34"/>
      <c r="AY625" s="37"/>
      <c r="AZ625" s="35"/>
      <c r="BA625" s="34"/>
      <c r="BB625" s="37"/>
      <c r="BC6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5" s="7"/>
      <c r="BF625" t="str">
        <f>IF(Table1[[#This Row],[Date]]="","","&amp;lt;VOUCHER REMOTEID="&amp;""""&amp;$A$11&amp;$A$13&amp;ROW()&amp;""""&amp;" VCHTYPE="""&amp;F625&amp;""" ACTION="""&amp;"Create"&amp;"""&amp;gt;")</f>
        <v/>
      </c>
      <c r="BG625" t="str">
        <f>IF(Table1[[#This Row],[Date]]="","",TEXT(Table1[[#This Row],[Date]],"yyyymmdd"))</f>
        <v/>
      </c>
      <c r="BH625" t="str">
        <f>Table1[[#This Row],[Date2]]</f>
        <v/>
      </c>
      <c r="BI625" t="str">
        <f>IF(Table1[[#This Row],[Date]]="","",Table1[[#This Row],[Voucher Type]])</f>
        <v/>
      </c>
      <c r="BJ625" t="str">
        <f>IF(Table1[[#This Row],[Ref No / Invoice No]]="","",Table1[[#This Row],[Ref No / Invoice No]])</f>
        <v/>
      </c>
      <c r="BK625" t="str">
        <f>IF(Table1[[#This Row],[Voucher No]]="","",Table1[[#This Row],[Voucher No]])</f>
        <v/>
      </c>
      <c r="BL625" t="str">
        <f>IF(Table1[[#This Row],[Date]]="","",Table1[[#This Row],[Narration]])</f>
        <v/>
      </c>
      <c r="BM625" t="str">
        <f>IF(Table1[[#This Row],[Date]]="","",$A$11&amp;$A$13&amp;ROW())</f>
        <v/>
      </c>
      <c r="BN625" t="str">
        <f>IF(Table1[[#This Row],[Date]]="","",$A$13)</f>
        <v/>
      </c>
      <c r="BP625" t="str">
        <f>IF(Table1[[#This Row],[Ledger 1]]="","","No")</f>
        <v/>
      </c>
      <c r="BQ625" t="str">
        <f>IF(Table1[[#This Row],[Date]]="","",IF(Table1[[#This Row],[Effect 1]]="Dr.","Yes","No"))</f>
        <v/>
      </c>
      <c r="BR625" t="str">
        <f>IF(Table1[[#This Row],[Date]]="","",Table1[[#This Row],[Ledger 1]])</f>
        <v/>
      </c>
      <c r="BS625" t="str">
        <f>IF(Table1[[#This Row],[Date]]="","",IF(Table1[[#This Row],[Effect 1]]="Dr.",-Table1[[#This Row],[Amount 1]],Table1[[#This Row],[Amount 1]]))</f>
        <v/>
      </c>
      <c r="BV625" t="str">
        <f>IF(Table1[[#This Row],[Ledger 2]]="","","No")</f>
        <v/>
      </c>
      <c r="BW625" t="str">
        <f>IF(Table1[[#This Row],[Date]]="","",IF(Table1[[#This Row],[Effect 2]]="Dr.","Yes","No"))</f>
        <v/>
      </c>
      <c r="BX625" t="str">
        <f>IF(Table1[[#This Row],[Date]]="","",Table1[[#This Row],[Ledger 2]])</f>
        <v/>
      </c>
      <c r="BY625" t="str">
        <f>IF(Table1[[#This Row],[Date]]="","",IF(Table1[[#This Row],[Effect 2]]="Dr.",-Table1[[#This Row],[Amount 2]],Table1[[#This Row],[Amount 2]]))</f>
        <v/>
      </c>
      <c r="CB625" t="str">
        <f>IF(Table1[[#This Row],[Ledger 3]]="","","No")</f>
        <v/>
      </c>
      <c r="CC625" t="str">
        <f>IF(Table1[[#This Row],[Ledger 3]]="","",IF(Table1[[#This Row],[Effect 3]]="Dr.","Yes","No"))</f>
        <v/>
      </c>
      <c r="CD625" t="str">
        <f>IF(Table1[[#This Row],[Ledger 3]]="","",Table1[[#This Row],[Ledger 3]])</f>
        <v/>
      </c>
      <c r="CE625" t="str">
        <f>IF(Table1[[#This Row],[Ledger 3]]="","",IF(Table1[[#This Row],[Effect 3]]="Dr.",-Table1[[#This Row],[Amount 3]],Table1[[#This Row],[Amount 3]]))</f>
        <v/>
      </c>
      <c r="CH625" t="str">
        <f>IF(Table1[[#This Row],[Ledger 4]]="","","No")</f>
        <v/>
      </c>
      <c r="CI625" t="str">
        <f>IF(Table1[[#This Row],[Ledger 4]]="","",IF(Table1[[#This Row],[Effect 4]]="Dr.","Yes","No"))</f>
        <v/>
      </c>
      <c r="CJ625" t="str">
        <f>IF(Table1[[#This Row],[Ledger 4]]="","",Table1[[#This Row],[Ledger 4]])</f>
        <v/>
      </c>
      <c r="CK625" t="str">
        <f>IF(Table1[[#This Row],[Ledger 4]]="","",IF(Table1[[#This Row],[Effect 4]]="Dr.",-Table1[[#This Row],[Amount 4]],Table1[[#This Row],[Amount 4]]))</f>
        <v/>
      </c>
      <c r="CN625" t="str">
        <f>IF(Table1[[#This Row],[Ledger 5]]="","","No")</f>
        <v/>
      </c>
      <c r="CO625" t="str">
        <f>IF(Table1[[#This Row],[Ledger 5]]="","",IF(Table1[[#This Row],[Effect 5]]="Dr.","Yes","No"))</f>
        <v/>
      </c>
      <c r="CP625" t="str">
        <f>IF(Table1[[#This Row],[Ledger 5]]="","",Table1[[#This Row],[Ledger 5]])</f>
        <v/>
      </c>
      <c r="CQ625" t="str">
        <f>IF(Table1[[#This Row],[Ledger 5]]="","",IF(Table1[[#This Row],[Effect 5]]="Dr.",-Table1[[#This Row],[Amount 5]],Table1[[#This Row],[Amount 5]]))</f>
        <v/>
      </c>
      <c r="CT625" t="str">
        <f>IF(Table1[[#This Row],[Ledger 6]]="","","No")</f>
        <v/>
      </c>
      <c r="CU625" t="str">
        <f>IF(Table1[[#This Row],[Ledger 6]]="","",IF(Table1[[#This Row],[Effect 6]]="Dr.","Yes","No"))</f>
        <v/>
      </c>
      <c r="CV625" t="str">
        <f>IF(Table1[[#This Row],[Ledger 6]]="","",Table1[[#This Row],[Ledger 6]])</f>
        <v/>
      </c>
      <c r="CW625" t="str">
        <f>IF(Table1[[#This Row],[Ledger 6]]="","",IF(Table1[[#This Row],[Effect 6]]="Dr.",-Table1[[#This Row],[Amount 6]],Table1[[#This Row],[Amount 6]]))</f>
        <v/>
      </c>
      <c r="CZ625" t="str">
        <f>IF(Table1[[#This Row],[Ledger 7]]="","","No")</f>
        <v/>
      </c>
      <c r="DA625" t="str">
        <f>IF(Table1[[#This Row],[Ledger 7]]="","",IF(Table1[[#This Row],[Effect 7]]="Dr.","Yes","No"))</f>
        <v/>
      </c>
      <c r="DB625" t="str">
        <f>IF(Table1[[#This Row],[Ledger 7]]="","",Table1[[#This Row],[Ledger 7]])</f>
        <v/>
      </c>
      <c r="DC625" t="str">
        <f>IF(Table1[[#This Row],[Ledger 7]]="","",IF(Table1[[#This Row],[Effect 7]]="Dr.",-Table1[[#This Row],[Amount 7]],Table1[[#This Row],[Amount 7]]))</f>
        <v/>
      </c>
      <c r="DF625" t="str">
        <f>IF(Table1[[#This Row],[Ledger 8]]="","","No")</f>
        <v/>
      </c>
      <c r="DG625" t="str">
        <f>IF(Table1[[#This Row],[Ledger 8]]="","",IF(Table1[[#This Row],[Effect 8]]="Dr.","Yes","No"))</f>
        <v/>
      </c>
      <c r="DH625" t="str">
        <f>IF(Table1[[#This Row],[Ledger 8]]="","",Table1[[#This Row],[Ledger 8]])</f>
        <v/>
      </c>
      <c r="DI625" t="str">
        <f>IF(Table1[[#This Row],[Ledger 8]]="","",IF(Table1[[#This Row],[Effect 8]]="Dr.",-Table1[[#This Row],[Amount 8]],Table1[[#This Row],[Amount 8]]))</f>
        <v/>
      </c>
      <c r="DL625" t="str">
        <f>IF(Table1[[#This Row],[Ledger 9]]="","","No")</f>
        <v/>
      </c>
      <c r="DM625" t="str">
        <f>IF(Table1[[#This Row],[Ledger 9]]="","",IF(Table1[[#This Row],[Effect 9]]="Dr.","Yes","No"))</f>
        <v/>
      </c>
      <c r="DN625" t="str">
        <f>IF(Table1[[#This Row],[Ledger 9]]="","",Table1[[#This Row],[Ledger 9]])</f>
        <v/>
      </c>
      <c r="DO625" t="str">
        <f>IF(Table1[[#This Row],[Ledger 9]]="","",IF(Table1[[#This Row],[Effect 9]]="Dr.",-Table1[[#This Row],[Amount 9]],Table1[[#This Row],[Amount 9]]))</f>
        <v/>
      </c>
      <c r="DR625" t="str">
        <f>IF(Table1[[#This Row],[Ledger 10]]="","","No")</f>
        <v/>
      </c>
      <c r="DS625" t="str">
        <f>IF(Table1[[#This Row],[Ledger 10]]="","",IF(Table1[[#This Row],[Effect 10]]="Dr.","Yes","No"))</f>
        <v/>
      </c>
      <c r="DT625" t="str">
        <f>IF(Table1[[#This Row],[Ledger 10]]="","",Table1[[#This Row],[Ledger 10]])</f>
        <v/>
      </c>
      <c r="DU625" t="str">
        <f>IF(Table1[[#This Row],[Ledger 10]]="","",IF(Table1[[#This Row],[Effect 10]]="Dr.",-Table1[[#This Row],[Amount 10]],Table1[[#This Row],[Amount 10]]))</f>
        <v/>
      </c>
      <c r="DX625" t="str">
        <f>IF(Table1[[#This Row],[Ledger 11]]="","","No")</f>
        <v/>
      </c>
      <c r="DY625" t="str">
        <f>IF(Table1[[#This Row],[Ledger 11]]="","",IF(Table1[[#This Row],[Effect 11]]="Dr.","Yes","No"))</f>
        <v/>
      </c>
      <c r="DZ625" t="str">
        <f>IF(Table1[[#This Row],[Ledger 11]]="","",Table1[[#This Row],[Ledger 11]])</f>
        <v/>
      </c>
      <c r="EA625" t="str">
        <f>IF(Table1[[#This Row],[Ledger 11]]="","",IF(Table1[[#This Row],[Effect 11]]="Dr.",-Table1[[#This Row],[Amount 11]],Table1[[#This Row],[Amount 11]]))</f>
        <v/>
      </c>
      <c r="ED625" t="str">
        <f>IF(Table1[[#This Row],[Ledger 12]]="","","No")</f>
        <v/>
      </c>
      <c r="EE625" t="str">
        <f>IF(Table1[[#This Row],[Ledger 12]]="","",IF(Table1[[#This Row],[Effect 12]]="Dr.","Yes","No"))</f>
        <v/>
      </c>
      <c r="EF625" t="str">
        <f>IF(Table1[[#This Row],[Ledger 12]]="","",Table1[[#This Row],[Ledger 12]])</f>
        <v/>
      </c>
      <c r="EG625" t="str">
        <f>IF(Table1[[#This Row],[Ledger 12]]="","",IF(Table1[[#This Row],[Effect 12]]="Dr.",-Table1[[#This Row],[Amount 12]],Table1[[#This Row],[Amount 12]]))</f>
        <v/>
      </c>
      <c r="EJ625" t="str">
        <f>IF(Table1[[#This Row],[Ledger 13]]="","","No")</f>
        <v/>
      </c>
      <c r="EK625" t="str">
        <f>IF(Table1[[#This Row],[Ledger 13]]="","",IF(Table1[[#This Row],[Effect 13]]="Dr.","Yes","No"))</f>
        <v/>
      </c>
      <c r="EL625" t="str">
        <f>IF(Table1[[#This Row],[Ledger 13]]="","",Table1[[#This Row],[Ledger 13]])</f>
        <v/>
      </c>
      <c r="EM625" t="str">
        <f>IF(Table1[[#This Row],[Ledger 13]]="","",IF(Table1[[#This Row],[Effect 13]]="Dr.",-Table1[[#This Row],[Amount 13]],Table1[[#This Row],[Amount 13]]))</f>
        <v/>
      </c>
      <c r="EP625" t="str">
        <f>IF(Table1[[#This Row],[Ledger 14]]="","","No")</f>
        <v/>
      </c>
      <c r="EQ625" t="str">
        <f>IF(Table1[[#This Row],[Ledger 14]]="","",IF(Table1[[#This Row],[Effect 14]]="Dr.","Yes","No"))</f>
        <v/>
      </c>
      <c r="ER625" t="str">
        <f>IF(Table1[[#This Row],[Ledger 14]]="","",Table1[[#This Row],[Ledger 14]])</f>
        <v/>
      </c>
      <c r="ES625" t="str">
        <f>IF(Table1[[#This Row],[Ledger 14]]="","",IF(Table1[[#This Row],[Effect 14]]="Dr.",-Table1[[#This Row],[Amount 14]],Table1[[#This Row],[Amount 14]]))</f>
        <v/>
      </c>
      <c r="EV625" t="str">
        <f>IF(Table1[[#This Row],[Ledger 15]]="","","No")</f>
        <v/>
      </c>
      <c r="EW625" t="str">
        <f>IF(Table1[[#This Row],[Ledger 15]]="","",IF(Table1[[#This Row],[Effect 15]]="Dr.","Yes","No"))</f>
        <v/>
      </c>
      <c r="EX625" t="str">
        <f>IF(Table1[[#This Row],[Ledger 15]]="","",Table1[[#This Row],[Ledger 15]])</f>
        <v/>
      </c>
      <c r="EY625" t="str">
        <f>IF(Table1[[#This Row],[Ledger 15]]="","",IF(Table1[[#This Row],[Effect 15]]="Dr.",-Table1[[#This Row],[Amount 15]],Table1[[#This Row],[Amount 15]]))</f>
        <v/>
      </c>
      <c r="FD6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5">
        <f>IF(Table1[[#This Row],[Date]]="",0,IF(AND(Table1[[#This Row],[Date]]&gt;=$FE$2,Table1[[#This Row],[Date]]&lt;=$FE$3),0,1))</f>
        <v>0</v>
      </c>
      <c r="FF625">
        <f>IF(Table1[[#This Row],[Date]]="",0,IF(TYPE(VLOOKUP(Table1[[#This Row],[Voucher Type]],Table1[[#All],[Voucher Type Master]],1,FALSE))=16,1,0))</f>
        <v>0</v>
      </c>
      <c r="FG625">
        <f>IF(TYPE(IF(Table1[[#This Row],[Date]]="",0,IF(VLOOKUP(Table1[[#This Row],[Voucher Type]],$FY$5:$FZ$13,2,0)=Table1[[#This Row],[Effect 1]],0,1)))=16,1,0)</f>
        <v>0</v>
      </c>
      <c r="FH6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5">
        <f>IF(LEN(Table1[[#This Row],[Ledger 1]])&gt;0,IF(TYPE(VLOOKUP(Table1[[#This Row],[Ledger 1]],GZ:GZ,1,0))=16,1,0),0)</f>
        <v>0</v>
      </c>
      <c r="FJ625">
        <f>IF(LEN(Table1[[#This Row],[Ledger 2]])&gt;0,IF(TYPE(VLOOKUP(Table1[[#This Row],[Ledger 2]],GZ:GZ,1,0))=16,1,0),0)</f>
        <v>0</v>
      </c>
      <c r="FK625">
        <f>IF(LEN(Table1[[#This Row],[Ledger 3]])&gt;0,IF(TYPE(VLOOKUP(Table1[[#This Row],[Ledger 3]],GZ:GZ,1,0))=16,1,0),0)</f>
        <v>0</v>
      </c>
      <c r="FL625">
        <f>IF(LEN(Table1[[#This Row],[Ledger 4]])&gt;0,IF(TYPE(VLOOKUP(Table1[[#This Row],[Ledger 4]],GZ:GZ,1,0))=16,1,0),0)</f>
        <v>0</v>
      </c>
      <c r="FM625">
        <f>IF(LEN(Table1[[#This Row],[Ledger 5]])&gt;0,IF(TYPE(VLOOKUP(Table1[[#This Row],[Ledger 5]],GZ:GZ,1,0))=16,1,0),0)</f>
        <v>0</v>
      </c>
      <c r="FN625">
        <f>IF(LEN(Table1[[#This Row],[Ledger 6]])&gt;0,IF(TYPE(VLOOKUP(Table1[[#This Row],[Ledger 6]],$GZ:$GZ,1,0))=16,1,0),0)</f>
        <v>0</v>
      </c>
      <c r="FO625">
        <f>IF(LEN(Table1[[#This Row],[Ledger 7]])&gt;0,IF(TYPE(VLOOKUP(Table1[[#This Row],[Ledger 7]],$GZ:$GZ,1,0))=16,1,0),0)</f>
        <v>0</v>
      </c>
      <c r="FP625">
        <f>IF(LEN(Table1[[#This Row],[Ledger 8]])&gt;0,IF(TYPE(VLOOKUP(Table1[[#This Row],[Ledger 8]],$GZ:$GZ,1,0))=16,1,0),0)</f>
        <v>0</v>
      </c>
      <c r="FQ625">
        <f>IF(LEN(Table1[[#This Row],[Ledger 9]])&gt;0,IF(TYPE(VLOOKUP(Table1[[#This Row],[Ledger 9]],$GZ:$GZ,1,0))=16,1,0),0)</f>
        <v>0</v>
      </c>
      <c r="FR625">
        <f>IF(LEN(Table1[[#This Row],[Ledger 10]])&gt;0,IF(TYPE(VLOOKUP(Table1[[#This Row],[Ledger 10]],$GZ:$GZ,1,0))=16,1,0),0)</f>
        <v>0</v>
      </c>
      <c r="FS625">
        <f>IF(LEN(Table1[[#This Row],[Ledger 11]])&gt;0,IF(TYPE(VLOOKUP(Table1[[#This Row],[Ledger 11]],$GZ:$GZ,1,0))=16,1,0),0)</f>
        <v>0</v>
      </c>
      <c r="FT625">
        <f>IF(LEN(Table1[[#This Row],[Ledger 12]])&gt;0,IF(TYPE(VLOOKUP(Table1[[#This Row],[Ledger 12]],$GZ:$GZ,1,0))=16,1,0),0)</f>
        <v>0</v>
      </c>
      <c r="FU625">
        <f>IF(LEN(Table1[[#This Row],[Ledger 13]])&gt;0,IF(TYPE(VLOOKUP(Table1[[#This Row],[Ledger 13]],$GZ:$GZ,1,0))=16,1,0),0)</f>
        <v>0</v>
      </c>
      <c r="FV625">
        <f>IF(LEN(Table1[[#This Row],[Ledger 14]])&gt;0,IF(TYPE(VLOOKUP(Table1[[#This Row],[Ledger 14]],$GZ:$GZ,1,0))=16,1,0),0)</f>
        <v>0</v>
      </c>
      <c r="FW625">
        <f>IF(LEN(Table1[[#This Row],[Ledger 15]])&gt;0,IF(TYPE(VLOOKUP(Table1[[#This Row],[Ledger 15]],$GZ:$GZ,1,0))=16,1,0),0)</f>
        <v>0</v>
      </c>
    </row>
    <row r="626" spans="4:179" ht="33" customHeight="1" x14ac:dyDescent="0.45">
      <c r="D626" s="8">
        <f t="shared" si="18"/>
        <v>621</v>
      </c>
      <c r="E626" s="32"/>
      <c r="F626" s="34"/>
      <c r="G626" s="34"/>
      <c r="H626" s="34"/>
      <c r="I626" s="34"/>
      <c r="J626" s="38"/>
      <c r="K626" s="33"/>
      <c r="L626" s="36"/>
      <c r="M626" s="35"/>
      <c r="N626" s="34"/>
      <c r="O626" s="41"/>
      <c r="P626" s="35"/>
      <c r="Q626" s="34"/>
      <c r="R626" s="37"/>
      <c r="S626" s="35"/>
      <c r="T626" s="34"/>
      <c r="U626" s="37"/>
      <c r="V626" s="35"/>
      <c r="W626" s="34"/>
      <c r="X626" s="37"/>
      <c r="Y626" s="35"/>
      <c r="Z626" s="34"/>
      <c r="AA626" s="37"/>
      <c r="AB626" s="35"/>
      <c r="AC626" s="34"/>
      <c r="AD626" s="37"/>
      <c r="AE626" s="35"/>
      <c r="AF626" s="34"/>
      <c r="AG626" s="37"/>
      <c r="AH626" s="35"/>
      <c r="AI626" s="34"/>
      <c r="AJ626" s="37"/>
      <c r="AK626" s="35"/>
      <c r="AL626" s="34"/>
      <c r="AM626" s="37"/>
      <c r="AN626" s="35"/>
      <c r="AO626" s="34"/>
      <c r="AP626" s="37"/>
      <c r="AQ626" s="35"/>
      <c r="AR626" s="34"/>
      <c r="AS626" s="37"/>
      <c r="AT626" s="35"/>
      <c r="AU626" s="34"/>
      <c r="AV626" s="37"/>
      <c r="AW626" s="35"/>
      <c r="AX626" s="34"/>
      <c r="AY626" s="37"/>
      <c r="AZ626" s="35"/>
      <c r="BA626" s="34"/>
      <c r="BB626" s="37"/>
      <c r="BC6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6" s="7"/>
      <c r="BF626" t="str">
        <f>IF(Table1[[#This Row],[Date]]="","","&amp;lt;VOUCHER REMOTEID="&amp;""""&amp;$A$11&amp;$A$13&amp;ROW()&amp;""""&amp;" VCHTYPE="""&amp;F626&amp;""" ACTION="""&amp;"Create"&amp;"""&amp;gt;")</f>
        <v/>
      </c>
      <c r="BG626" t="str">
        <f>IF(Table1[[#This Row],[Date]]="","",TEXT(Table1[[#This Row],[Date]],"yyyymmdd"))</f>
        <v/>
      </c>
      <c r="BH626" t="str">
        <f>Table1[[#This Row],[Date2]]</f>
        <v/>
      </c>
      <c r="BI626" t="str">
        <f>IF(Table1[[#This Row],[Date]]="","",Table1[[#This Row],[Voucher Type]])</f>
        <v/>
      </c>
      <c r="BJ626" t="str">
        <f>IF(Table1[[#This Row],[Ref No / Invoice No]]="","",Table1[[#This Row],[Ref No / Invoice No]])</f>
        <v/>
      </c>
      <c r="BK626" t="str">
        <f>IF(Table1[[#This Row],[Voucher No]]="","",Table1[[#This Row],[Voucher No]])</f>
        <v/>
      </c>
      <c r="BL626" t="str">
        <f>IF(Table1[[#This Row],[Date]]="","",Table1[[#This Row],[Narration]])</f>
        <v/>
      </c>
      <c r="BM626" t="str">
        <f>IF(Table1[[#This Row],[Date]]="","",$A$11&amp;$A$13&amp;ROW())</f>
        <v/>
      </c>
      <c r="BN626" t="str">
        <f>IF(Table1[[#This Row],[Date]]="","",$A$13)</f>
        <v/>
      </c>
      <c r="BP626" t="str">
        <f>IF(Table1[[#This Row],[Ledger 1]]="","","No")</f>
        <v/>
      </c>
      <c r="BQ626" t="str">
        <f>IF(Table1[[#This Row],[Date]]="","",IF(Table1[[#This Row],[Effect 1]]="Dr.","Yes","No"))</f>
        <v/>
      </c>
      <c r="BR626" t="str">
        <f>IF(Table1[[#This Row],[Date]]="","",Table1[[#This Row],[Ledger 1]])</f>
        <v/>
      </c>
      <c r="BS626" t="str">
        <f>IF(Table1[[#This Row],[Date]]="","",IF(Table1[[#This Row],[Effect 1]]="Dr.",-Table1[[#This Row],[Amount 1]],Table1[[#This Row],[Amount 1]]))</f>
        <v/>
      </c>
      <c r="BV626" t="str">
        <f>IF(Table1[[#This Row],[Ledger 2]]="","","No")</f>
        <v/>
      </c>
      <c r="BW626" t="str">
        <f>IF(Table1[[#This Row],[Date]]="","",IF(Table1[[#This Row],[Effect 2]]="Dr.","Yes","No"))</f>
        <v/>
      </c>
      <c r="BX626" t="str">
        <f>IF(Table1[[#This Row],[Date]]="","",Table1[[#This Row],[Ledger 2]])</f>
        <v/>
      </c>
      <c r="BY626" t="str">
        <f>IF(Table1[[#This Row],[Date]]="","",IF(Table1[[#This Row],[Effect 2]]="Dr.",-Table1[[#This Row],[Amount 2]],Table1[[#This Row],[Amount 2]]))</f>
        <v/>
      </c>
      <c r="CB626" t="str">
        <f>IF(Table1[[#This Row],[Ledger 3]]="","","No")</f>
        <v/>
      </c>
      <c r="CC626" t="str">
        <f>IF(Table1[[#This Row],[Ledger 3]]="","",IF(Table1[[#This Row],[Effect 3]]="Dr.","Yes","No"))</f>
        <v/>
      </c>
      <c r="CD626" t="str">
        <f>IF(Table1[[#This Row],[Ledger 3]]="","",Table1[[#This Row],[Ledger 3]])</f>
        <v/>
      </c>
      <c r="CE626" t="str">
        <f>IF(Table1[[#This Row],[Ledger 3]]="","",IF(Table1[[#This Row],[Effect 3]]="Dr.",-Table1[[#This Row],[Amount 3]],Table1[[#This Row],[Amount 3]]))</f>
        <v/>
      </c>
      <c r="CH626" t="str">
        <f>IF(Table1[[#This Row],[Ledger 4]]="","","No")</f>
        <v/>
      </c>
      <c r="CI626" t="str">
        <f>IF(Table1[[#This Row],[Ledger 4]]="","",IF(Table1[[#This Row],[Effect 4]]="Dr.","Yes","No"))</f>
        <v/>
      </c>
      <c r="CJ626" t="str">
        <f>IF(Table1[[#This Row],[Ledger 4]]="","",Table1[[#This Row],[Ledger 4]])</f>
        <v/>
      </c>
      <c r="CK626" t="str">
        <f>IF(Table1[[#This Row],[Ledger 4]]="","",IF(Table1[[#This Row],[Effect 4]]="Dr.",-Table1[[#This Row],[Amount 4]],Table1[[#This Row],[Amount 4]]))</f>
        <v/>
      </c>
      <c r="CN626" t="str">
        <f>IF(Table1[[#This Row],[Ledger 5]]="","","No")</f>
        <v/>
      </c>
      <c r="CO626" t="str">
        <f>IF(Table1[[#This Row],[Ledger 5]]="","",IF(Table1[[#This Row],[Effect 5]]="Dr.","Yes","No"))</f>
        <v/>
      </c>
      <c r="CP626" t="str">
        <f>IF(Table1[[#This Row],[Ledger 5]]="","",Table1[[#This Row],[Ledger 5]])</f>
        <v/>
      </c>
      <c r="CQ626" t="str">
        <f>IF(Table1[[#This Row],[Ledger 5]]="","",IF(Table1[[#This Row],[Effect 5]]="Dr.",-Table1[[#This Row],[Amount 5]],Table1[[#This Row],[Amount 5]]))</f>
        <v/>
      </c>
      <c r="CT626" t="str">
        <f>IF(Table1[[#This Row],[Ledger 6]]="","","No")</f>
        <v/>
      </c>
      <c r="CU626" t="str">
        <f>IF(Table1[[#This Row],[Ledger 6]]="","",IF(Table1[[#This Row],[Effect 6]]="Dr.","Yes","No"))</f>
        <v/>
      </c>
      <c r="CV626" t="str">
        <f>IF(Table1[[#This Row],[Ledger 6]]="","",Table1[[#This Row],[Ledger 6]])</f>
        <v/>
      </c>
      <c r="CW626" t="str">
        <f>IF(Table1[[#This Row],[Ledger 6]]="","",IF(Table1[[#This Row],[Effect 6]]="Dr.",-Table1[[#This Row],[Amount 6]],Table1[[#This Row],[Amount 6]]))</f>
        <v/>
      </c>
      <c r="CZ626" t="str">
        <f>IF(Table1[[#This Row],[Ledger 7]]="","","No")</f>
        <v/>
      </c>
      <c r="DA626" t="str">
        <f>IF(Table1[[#This Row],[Ledger 7]]="","",IF(Table1[[#This Row],[Effect 7]]="Dr.","Yes","No"))</f>
        <v/>
      </c>
      <c r="DB626" t="str">
        <f>IF(Table1[[#This Row],[Ledger 7]]="","",Table1[[#This Row],[Ledger 7]])</f>
        <v/>
      </c>
      <c r="DC626" t="str">
        <f>IF(Table1[[#This Row],[Ledger 7]]="","",IF(Table1[[#This Row],[Effect 7]]="Dr.",-Table1[[#This Row],[Amount 7]],Table1[[#This Row],[Amount 7]]))</f>
        <v/>
      </c>
      <c r="DF626" t="str">
        <f>IF(Table1[[#This Row],[Ledger 8]]="","","No")</f>
        <v/>
      </c>
      <c r="DG626" t="str">
        <f>IF(Table1[[#This Row],[Ledger 8]]="","",IF(Table1[[#This Row],[Effect 8]]="Dr.","Yes","No"))</f>
        <v/>
      </c>
      <c r="DH626" t="str">
        <f>IF(Table1[[#This Row],[Ledger 8]]="","",Table1[[#This Row],[Ledger 8]])</f>
        <v/>
      </c>
      <c r="DI626" t="str">
        <f>IF(Table1[[#This Row],[Ledger 8]]="","",IF(Table1[[#This Row],[Effect 8]]="Dr.",-Table1[[#This Row],[Amount 8]],Table1[[#This Row],[Amount 8]]))</f>
        <v/>
      </c>
      <c r="DL626" t="str">
        <f>IF(Table1[[#This Row],[Ledger 9]]="","","No")</f>
        <v/>
      </c>
      <c r="DM626" t="str">
        <f>IF(Table1[[#This Row],[Ledger 9]]="","",IF(Table1[[#This Row],[Effect 9]]="Dr.","Yes","No"))</f>
        <v/>
      </c>
      <c r="DN626" t="str">
        <f>IF(Table1[[#This Row],[Ledger 9]]="","",Table1[[#This Row],[Ledger 9]])</f>
        <v/>
      </c>
      <c r="DO626" t="str">
        <f>IF(Table1[[#This Row],[Ledger 9]]="","",IF(Table1[[#This Row],[Effect 9]]="Dr.",-Table1[[#This Row],[Amount 9]],Table1[[#This Row],[Amount 9]]))</f>
        <v/>
      </c>
      <c r="DR626" t="str">
        <f>IF(Table1[[#This Row],[Ledger 10]]="","","No")</f>
        <v/>
      </c>
      <c r="DS626" t="str">
        <f>IF(Table1[[#This Row],[Ledger 10]]="","",IF(Table1[[#This Row],[Effect 10]]="Dr.","Yes","No"))</f>
        <v/>
      </c>
      <c r="DT626" t="str">
        <f>IF(Table1[[#This Row],[Ledger 10]]="","",Table1[[#This Row],[Ledger 10]])</f>
        <v/>
      </c>
      <c r="DU626" t="str">
        <f>IF(Table1[[#This Row],[Ledger 10]]="","",IF(Table1[[#This Row],[Effect 10]]="Dr.",-Table1[[#This Row],[Amount 10]],Table1[[#This Row],[Amount 10]]))</f>
        <v/>
      </c>
      <c r="DX626" t="str">
        <f>IF(Table1[[#This Row],[Ledger 11]]="","","No")</f>
        <v/>
      </c>
      <c r="DY626" t="str">
        <f>IF(Table1[[#This Row],[Ledger 11]]="","",IF(Table1[[#This Row],[Effect 11]]="Dr.","Yes","No"))</f>
        <v/>
      </c>
      <c r="DZ626" t="str">
        <f>IF(Table1[[#This Row],[Ledger 11]]="","",Table1[[#This Row],[Ledger 11]])</f>
        <v/>
      </c>
      <c r="EA626" t="str">
        <f>IF(Table1[[#This Row],[Ledger 11]]="","",IF(Table1[[#This Row],[Effect 11]]="Dr.",-Table1[[#This Row],[Amount 11]],Table1[[#This Row],[Amount 11]]))</f>
        <v/>
      </c>
      <c r="ED626" t="str">
        <f>IF(Table1[[#This Row],[Ledger 12]]="","","No")</f>
        <v/>
      </c>
      <c r="EE626" t="str">
        <f>IF(Table1[[#This Row],[Ledger 12]]="","",IF(Table1[[#This Row],[Effect 12]]="Dr.","Yes","No"))</f>
        <v/>
      </c>
      <c r="EF626" t="str">
        <f>IF(Table1[[#This Row],[Ledger 12]]="","",Table1[[#This Row],[Ledger 12]])</f>
        <v/>
      </c>
      <c r="EG626" t="str">
        <f>IF(Table1[[#This Row],[Ledger 12]]="","",IF(Table1[[#This Row],[Effect 12]]="Dr.",-Table1[[#This Row],[Amount 12]],Table1[[#This Row],[Amount 12]]))</f>
        <v/>
      </c>
      <c r="EJ626" t="str">
        <f>IF(Table1[[#This Row],[Ledger 13]]="","","No")</f>
        <v/>
      </c>
      <c r="EK626" t="str">
        <f>IF(Table1[[#This Row],[Ledger 13]]="","",IF(Table1[[#This Row],[Effect 13]]="Dr.","Yes","No"))</f>
        <v/>
      </c>
      <c r="EL626" t="str">
        <f>IF(Table1[[#This Row],[Ledger 13]]="","",Table1[[#This Row],[Ledger 13]])</f>
        <v/>
      </c>
      <c r="EM626" t="str">
        <f>IF(Table1[[#This Row],[Ledger 13]]="","",IF(Table1[[#This Row],[Effect 13]]="Dr.",-Table1[[#This Row],[Amount 13]],Table1[[#This Row],[Amount 13]]))</f>
        <v/>
      </c>
      <c r="EP626" t="str">
        <f>IF(Table1[[#This Row],[Ledger 14]]="","","No")</f>
        <v/>
      </c>
      <c r="EQ626" t="str">
        <f>IF(Table1[[#This Row],[Ledger 14]]="","",IF(Table1[[#This Row],[Effect 14]]="Dr.","Yes","No"))</f>
        <v/>
      </c>
      <c r="ER626" t="str">
        <f>IF(Table1[[#This Row],[Ledger 14]]="","",Table1[[#This Row],[Ledger 14]])</f>
        <v/>
      </c>
      <c r="ES626" t="str">
        <f>IF(Table1[[#This Row],[Ledger 14]]="","",IF(Table1[[#This Row],[Effect 14]]="Dr.",-Table1[[#This Row],[Amount 14]],Table1[[#This Row],[Amount 14]]))</f>
        <v/>
      </c>
      <c r="EV626" t="str">
        <f>IF(Table1[[#This Row],[Ledger 15]]="","","No")</f>
        <v/>
      </c>
      <c r="EW626" t="str">
        <f>IF(Table1[[#This Row],[Ledger 15]]="","",IF(Table1[[#This Row],[Effect 15]]="Dr.","Yes","No"))</f>
        <v/>
      </c>
      <c r="EX626" t="str">
        <f>IF(Table1[[#This Row],[Ledger 15]]="","",Table1[[#This Row],[Ledger 15]])</f>
        <v/>
      </c>
      <c r="EY626" t="str">
        <f>IF(Table1[[#This Row],[Ledger 15]]="","",IF(Table1[[#This Row],[Effect 15]]="Dr.",-Table1[[#This Row],[Amount 15]],Table1[[#This Row],[Amount 15]]))</f>
        <v/>
      </c>
      <c r="FD6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6">
        <f>IF(Table1[[#This Row],[Date]]="",0,IF(AND(Table1[[#This Row],[Date]]&gt;=$FE$2,Table1[[#This Row],[Date]]&lt;=$FE$3),0,1))</f>
        <v>0</v>
      </c>
      <c r="FF626">
        <f>IF(Table1[[#This Row],[Date]]="",0,IF(TYPE(VLOOKUP(Table1[[#This Row],[Voucher Type]],Table1[[#All],[Voucher Type Master]],1,FALSE))=16,1,0))</f>
        <v>0</v>
      </c>
      <c r="FG626">
        <f>IF(TYPE(IF(Table1[[#This Row],[Date]]="",0,IF(VLOOKUP(Table1[[#This Row],[Voucher Type]],$FY$5:$FZ$13,2,0)=Table1[[#This Row],[Effect 1]],0,1)))=16,1,0)</f>
        <v>0</v>
      </c>
      <c r="FH6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6">
        <f>IF(LEN(Table1[[#This Row],[Ledger 1]])&gt;0,IF(TYPE(VLOOKUP(Table1[[#This Row],[Ledger 1]],GZ:GZ,1,0))=16,1,0),0)</f>
        <v>0</v>
      </c>
      <c r="FJ626">
        <f>IF(LEN(Table1[[#This Row],[Ledger 2]])&gt;0,IF(TYPE(VLOOKUP(Table1[[#This Row],[Ledger 2]],GZ:GZ,1,0))=16,1,0),0)</f>
        <v>0</v>
      </c>
      <c r="FK626">
        <f>IF(LEN(Table1[[#This Row],[Ledger 3]])&gt;0,IF(TYPE(VLOOKUP(Table1[[#This Row],[Ledger 3]],GZ:GZ,1,0))=16,1,0),0)</f>
        <v>0</v>
      </c>
      <c r="FL626">
        <f>IF(LEN(Table1[[#This Row],[Ledger 4]])&gt;0,IF(TYPE(VLOOKUP(Table1[[#This Row],[Ledger 4]],GZ:GZ,1,0))=16,1,0),0)</f>
        <v>0</v>
      </c>
      <c r="FM626">
        <f>IF(LEN(Table1[[#This Row],[Ledger 5]])&gt;0,IF(TYPE(VLOOKUP(Table1[[#This Row],[Ledger 5]],GZ:GZ,1,0))=16,1,0),0)</f>
        <v>0</v>
      </c>
      <c r="FN626">
        <f>IF(LEN(Table1[[#This Row],[Ledger 6]])&gt;0,IF(TYPE(VLOOKUP(Table1[[#This Row],[Ledger 6]],$GZ:$GZ,1,0))=16,1,0),0)</f>
        <v>0</v>
      </c>
      <c r="FO626">
        <f>IF(LEN(Table1[[#This Row],[Ledger 7]])&gt;0,IF(TYPE(VLOOKUP(Table1[[#This Row],[Ledger 7]],$GZ:$GZ,1,0))=16,1,0),0)</f>
        <v>0</v>
      </c>
      <c r="FP626">
        <f>IF(LEN(Table1[[#This Row],[Ledger 8]])&gt;0,IF(TYPE(VLOOKUP(Table1[[#This Row],[Ledger 8]],$GZ:$GZ,1,0))=16,1,0),0)</f>
        <v>0</v>
      </c>
      <c r="FQ626">
        <f>IF(LEN(Table1[[#This Row],[Ledger 9]])&gt;0,IF(TYPE(VLOOKUP(Table1[[#This Row],[Ledger 9]],$GZ:$GZ,1,0))=16,1,0),0)</f>
        <v>0</v>
      </c>
      <c r="FR626">
        <f>IF(LEN(Table1[[#This Row],[Ledger 10]])&gt;0,IF(TYPE(VLOOKUP(Table1[[#This Row],[Ledger 10]],$GZ:$GZ,1,0))=16,1,0),0)</f>
        <v>0</v>
      </c>
      <c r="FS626">
        <f>IF(LEN(Table1[[#This Row],[Ledger 11]])&gt;0,IF(TYPE(VLOOKUP(Table1[[#This Row],[Ledger 11]],$GZ:$GZ,1,0))=16,1,0),0)</f>
        <v>0</v>
      </c>
      <c r="FT626">
        <f>IF(LEN(Table1[[#This Row],[Ledger 12]])&gt;0,IF(TYPE(VLOOKUP(Table1[[#This Row],[Ledger 12]],$GZ:$GZ,1,0))=16,1,0),0)</f>
        <v>0</v>
      </c>
      <c r="FU626">
        <f>IF(LEN(Table1[[#This Row],[Ledger 13]])&gt;0,IF(TYPE(VLOOKUP(Table1[[#This Row],[Ledger 13]],$GZ:$GZ,1,0))=16,1,0),0)</f>
        <v>0</v>
      </c>
      <c r="FV626">
        <f>IF(LEN(Table1[[#This Row],[Ledger 14]])&gt;0,IF(TYPE(VLOOKUP(Table1[[#This Row],[Ledger 14]],$GZ:$GZ,1,0))=16,1,0),0)</f>
        <v>0</v>
      </c>
      <c r="FW626">
        <f>IF(LEN(Table1[[#This Row],[Ledger 15]])&gt;0,IF(TYPE(VLOOKUP(Table1[[#This Row],[Ledger 15]],$GZ:$GZ,1,0))=16,1,0),0)</f>
        <v>0</v>
      </c>
    </row>
    <row r="627" spans="4:179" ht="33" customHeight="1" x14ac:dyDescent="0.45">
      <c r="D627" s="8">
        <f t="shared" si="18"/>
        <v>622</v>
      </c>
      <c r="E627" s="32"/>
      <c r="F627" s="34"/>
      <c r="G627" s="34"/>
      <c r="H627" s="34"/>
      <c r="I627" s="34"/>
      <c r="J627" s="38"/>
      <c r="K627" s="33"/>
      <c r="L627" s="36"/>
      <c r="M627" s="35"/>
      <c r="N627" s="34"/>
      <c r="O627" s="41"/>
      <c r="P627" s="35"/>
      <c r="Q627" s="34"/>
      <c r="R627" s="37"/>
      <c r="S627" s="35"/>
      <c r="T627" s="34"/>
      <c r="U627" s="37"/>
      <c r="V627" s="35"/>
      <c r="W627" s="34"/>
      <c r="X627" s="37"/>
      <c r="Y627" s="35"/>
      <c r="Z627" s="34"/>
      <c r="AA627" s="37"/>
      <c r="AB627" s="35"/>
      <c r="AC627" s="34"/>
      <c r="AD627" s="37"/>
      <c r="AE627" s="35"/>
      <c r="AF627" s="34"/>
      <c r="AG627" s="37"/>
      <c r="AH627" s="35"/>
      <c r="AI627" s="34"/>
      <c r="AJ627" s="37"/>
      <c r="AK627" s="35"/>
      <c r="AL627" s="34"/>
      <c r="AM627" s="37"/>
      <c r="AN627" s="35"/>
      <c r="AO627" s="34"/>
      <c r="AP627" s="37"/>
      <c r="AQ627" s="35"/>
      <c r="AR627" s="34"/>
      <c r="AS627" s="37"/>
      <c r="AT627" s="35"/>
      <c r="AU627" s="34"/>
      <c r="AV627" s="37"/>
      <c r="AW627" s="35"/>
      <c r="AX627" s="34"/>
      <c r="AY627" s="37"/>
      <c r="AZ627" s="35"/>
      <c r="BA627" s="34"/>
      <c r="BB627" s="37"/>
      <c r="BC6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7" s="7"/>
      <c r="BF627" t="str">
        <f>IF(Table1[[#This Row],[Date]]="","","&amp;lt;VOUCHER REMOTEID="&amp;""""&amp;$A$11&amp;$A$13&amp;ROW()&amp;""""&amp;" VCHTYPE="""&amp;F627&amp;""" ACTION="""&amp;"Create"&amp;"""&amp;gt;")</f>
        <v/>
      </c>
      <c r="BG627" t="str">
        <f>IF(Table1[[#This Row],[Date]]="","",TEXT(Table1[[#This Row],[Date]],"yyyymmdd"))</f>
        <v/>
      </c>
      <c r="BH627" t="str">
        <f>Table1[[#This Row],[Date2]]</f>
        <v/>
      </c>
      <c r="BI627" t="str">
        <f>IF(Table1[[#This Row],[Date]]="","",Table1[[#This Row],[Voucher Type]])</f>
        <v/>
      </c>
      <c r="BJ627" t="str">
        <f>IF(Table1[[#This Row],[Ref No / Invoice No]]="","",Table1[[#This Row],[Ref No / Invoice No]])</f>
        <v/>
      </c>
      <c r="BK627" t="str">
        <f>IF(Table1[[#This Row],[Voucher No]]="","",Table1[[#This Row],[Voucher No]])</f>
        <v/>
      </c>
      <c r="BL627" t="str">
        <f>IF(Table1[[#This Row],[Date]]="","",Table1[[#This Row],[Narration]])</f>
        <v/>
      </c>
      <c r="BM627" t="str">
        <f>IF(Table1[[#This Row],[Date]]="","",$A$11&amp;$A$13&amp;ROW())</f>
        <v/>
      </c>
      <c r="BN627" t="str">
        <f>IF(Table1[[#This Row],[Date]]="","",$A$13)</f>
        <v/>
      </c>
      <c r="BP627" t="str">
        <f>IF(Table1[[#This Row],[Ledger 1]]="","","No")</f>
        <v/>
      </c>
      <c r="BQ627" t="str">
        <f>IF(Table1[[#This Row],[Date]]="","",IF(Table1[[#This Row],[Effect 1]]="Dr.","Yes","No"))</f>
        <v/>
      </c>
      <c r="BR627" t="str">
        <f>IF(Table1[[#This Row],[Date]]="","",Table1[[#This Row],[Ledger 1]])</f>
        <v/>
      </c>
      <c r="BS627" t="str">
        <f>IF(Table1[[#This Row],[Date]]="","",IF(Table1[[#This Row],[Effect 1]]="Dr.",-Table1[[#This Row],[Amount 1]],Table1[[#This Row],[Amount 1]]))</f>
        <v/>
      </c>
      <c r="BV627" t="str">
        <f>IF(Table1[[#This Row],[Ledger 2]]="","","No")</f>
        <v/>
      </c>
      <c r="BW627" t="str">
        <f>IF(Table1[[#This Row],[Date]]="","",IF(Table1[[#This Row],[Effect 2]]="Dr.","Yes","No"))</f>
        <v/>
      </c>
      <c r="BX627" t="str">
        <f>IF(Table1[[#This Row],[Date]]="","",Table1[[#This Row],[Ledger 2]])</f>
        <v/>
      </c>
      <c r="BY627" t="str">
        <f>IF(Table1[[#This Row],[Date]]="","",IF(Table1[[#This Row],[Effect 2]]="Dr.",-Table1[[#This Row],[Amount 2]],Table1[[#This Row],[Amount 2]]))</f>
        <v/>
      </c>
      <c r="CB627" t="str">
        <f>IF(Table1[[#This Row],[Ledger 3]]="","","No")</f>
        <v/>
      </c>
      <c r="CC627" t="str">
        <f>IF(Table1[[#This Row],[Ledger 3]]="","",IF(Table1[[#This Row],[Effect 3]]="Dr.","Yes","No"))</f>
        <v/>
      </c>
      <c r="CD627" t="str">
        <f>IF(Table1[[#This Row],[Ledger 3]]="","",Table1[[#This Row],[Ledger 3]])</f>
        <v/>
      </c>
      <c r="CE627" t="str">
        <f>IF(Table1[[#This Row],[Ledger 3]]="","",IF(Table1[[#This Row],[Effect 3]]="Dr.",-Table1[[#This Row],[Amount 3]],Table1[[#This Row],[Amount 3]]))</f>
        <v/>
      </c>
      <c r="CH627" t="str">
        <f>IF(Table1[[#This Row],[Ledger 4]]="","","No")</f>
        <v/>
      </c>
      <c r="CI627" t="str">
        <f>IF(Table1[[#This Row],[Ledger 4]]="","",IF(Table1[[#This Row],[Effect 4]]="Dr.","Yes","No"))</f>
        <v/>
      </c>
      <c r="CJ627" t="str">
        <f>IF(Table1[[#This Row],[Ledger 4]]="","",Table1[[#This Row],[Ledger 4]])</f>
        <v/>
      </c>
      <c r="CK627" t="str">
        <f>IF(Table1[[#This Row],[Ledger 4]]="","",IF(Table1[[#This Row],[Effect 4]]="Dr.",-Table1[[#This Row],[Amount 4]],Table1[[#This Row],[Amount 4]]))</f>
        <v/>
      </c>
      <c r="CN627" t="str">
        <f>IF(Table1[[#This Row],[Ledger 5]]="","","No")</f>
        <v/>
      </c>
      <c r="CO627" t="str">
        <f>IF(Table1[[#This Row],[Ledger 5]]="","",IF(Table1[[#This Row],[Effect 5]]="Dr.","Yes","No"))</f>
        <v/>
      </c>
      <c r="CP627" t="str">
        <f>IF(Table1[[#This Row],[Ledger 5]]="","",Table1[[#This Row],[Ledger 5]])</f>
        <v/>
      </c>
      <c r="CQ627" t="str">
        <f>IF(Table1[[#This Row],[Ledger 5]]="","",IF(Table1[[#This Row],[Effect 5]]="Dr.",-Table1[[#This Row],[Amount 5]],Table1[[#This Row],[Amount 5]]))</f>
        <v/>
      </c>
      <c r="CT627" t="str">
        <f>IF(Table1[[#This Row],[Ledger 6]]="","","No")</f>
        <v/>
      </c>
      <c r="CU627" t="str">
        <f>IF(Table1[[#This Row],[Ledger 6]]="","",IF(Table1[[#This Row],[Effect 6]]="Dr.","Yes","No"))</f>
        <v/>
      </c>
      <c r="CV627" t="str">
        <f>IF(Table1[[#This Row],[Ledger 6]]="","",Table1[[#This Row],[Ledger 6]])</f>
        <v/>
      </c>
      <c r="CW627" t="str">
        <f>IF(Table1[[#This Row],[Ledger 6]]="","",IF(Table1[[#This Row],[Effect 6]]="Dr.",-Table1[[#This Row],[Amount 6]],Table1[[#This Row],[Amount 6]]))</f>
        <v/>
      </c>
      <c r="CZ627" t="str">
        <f>IF(Table1[[#This Row],[Ledger 7]]="","","No")</f>
        <v/>
      </c>
      <c r="DA627" t="str">
        <f>IF(Table1[[#This Row],[Ledger 7]]="","",IF(Table1[[#This Row],[Effect 7]]="Dr.","Yes","No"))</f>
        <v/>
      </c>
      <c r="DB627" t="str">
        <f>IF(Table1[[#This Row],[Ledger 7]]="","",Table1[[#This Row],[Ledger 7]])</f>
        <v/>
      </c>
      <c r="DC627" t="str">
        <f>IF(Table1[[#This Row],[Ledger 7]]="","",IF(Table1[[#This Row],[Effect 7]]="Dr.",-Table1[[#This Row],[Amount 7]],Table1[[#This Row],[Amount 7]]))</f>
        <v/>
      </c>
      <c r="DF627" t="str">
        <f>IF(Table1[[#This Row],[Ledger 8]]="","","No")</f>
        <v/>
      </c>
      <c r="DG627" t="str">
        <f>IF(Table1[[#This Row],[Ledger 8]]="","",IF(Table1[[#This Row],[Effect 8]]="Dr.","Yes","No"))</f>
        <v/>
      </c>
      <c r="DH627" t="str">
        <f>IF(Table1[[#This Row],[Ledger 8]]="","",Table1[[#This Row],[Ledger 8]])</f>
        <v/>
      </c>
      <c r="DI627" t="str">
        <f>IF(Table1[[#This Row],[Ledger 8]]="","",IF(Table1[[#This Row],[Effect 8]]="Dr.",-Table1[[#This Row],[Amount 8]],Table1[[#This Row],[Amount 8]]))</f>
        <v/>
      </c>
      <c r="DL627" t="str">
        <f>IF(Table1[[#This Row],[Ledger 9]]="","","No")</f>
        <v/>
      </c>
      <c r="DM627" t="str">
        <f>IF(Table1[[#This Row],[Ledger 9]]="","",IF(Table1[[#This Row],[Effect 9]]="Dr.","Yes","No"))</f>
        <v/>
      </c>
      <c r="DN627" t="str">
        <f>IF(Table1[[#This Row],[Ledger 9]]="","",Table1[[#This Row],[Ledger 9]])</f>
        <v/>
      </c>
      <c r="DO627" t="str">
        <f>IF(Table1[[#This Row],[Ledger 9]]="","",IF(Table1[[#This Row],[Effect 9]]="Dr.",-Table1[[#This Row],[Amount 9]],Table1[[#This Row],[Amount 9]]))</f>
        <v/>
      </c>
      <c r="DR627" t="str">
        <f>IF(Table1[[#This Row],[Ledger 10]]="","","No")</f>
        <v/>
      </c>
      <c r="DS627" t="str">
        <f>IF(Table1[[#This Row],[Ledger 10]]="","",IF(Table1[[#This Row],[Effect 10]]="Dr.","Yes","No"))</f>
        <v/>
      </c>
      <c r="DT627" t="str">
        <f>IF(Table1[[#This Row],[Ledger 10]]="","",Table1[[#This Row],[Ledger 10]])</f>
        <v/>
      </c>
      <c r="DU627" t="str">
        <f>IF(Table1[[#This Row],[Ledger 10]]="","",IF(Table1[[#This Row],[Effect 10]]="Dr.",-Table1[[#This Row],[Amount 10]],Table1[[#This Row],[Amount 10]]))</f>
        <v/>
      </c>
      <c r="DX627" t="str">
        <f>IF(Table1[[#This Row],[Ledger 11]]="","","No")</f>
        <v/>
      </c>
      <c r="DY627" t="str">
        <f>IF(Table1[[#This Row],[Ledger 11]]="","",IF(Table1[[#This Row],[Effect 11]]="Dr.","Yes","No"))</f>
        <v/>
      </c>
      <c r="DZ627" t="str">
        <f>IF(Table1[[#This Row],[Ledger 11]]="","",Table1[[#This Row],[Ledger 11]])</f>
        <v/>
      </c>
      <c r="EA627" t="str">
        <f>IF(Table1[[#This Row],[Ledger 11]]="","",IF(Table1[[#This Row],[Effect 11]]="Dr.",-Table1[[#This Row],[Amount 11]],Table1[[#This Row],[Amount 11]]))</f>
        <v/>
      </c>
      <c r="ED627" t="str">
        <f>IF(Table1[[#This Row],[Ledger 12]]="","","No")</f>
        <v/>
      </c>
      <c r="EE627" t="str">
        <f>IF(Table1[[#This Row],[Ledger 12]]="","",IF(Table1[[#This Row],[Effect 12]]="Dr.","Yes","No"))</f>
        <v/>
      </c>
      <c r="EF627" t="str">
        <f>IF(Table1[[#This Row],[Ledger 12]]="","",Table1[[#This Row],[Ledger 12]])</f>
        <v/>
      </c>
      <c r="EG627" t="str">
        <f>IF(Table1[[#This Row],[Ledger 12]]="","",IF(Table1[[#This Row],[Effect 12]]="Dr.",-Table1[[#This Row],[Amount 12]],Table1[[#This Row],[Amount 12]]))</f>
        <v/>
      </c>
      <c r="EJ627" t="str">
        <f>IF(Table1[[#This Row],[Ledger 13]]="","","No")</f>
        <v/>
      </c>
      <c r="EK627" t="str">
        <f>IF(Table1[[#This Row],[Ledger 13]]="","",IF(Table1[[#This Row],[Effect 13]]="Dr.","Yes","No"))</f>
        <v/>
      </c>
      <c r="EL627" t="str">
        <f>IF(Table1[[#This Row],[Ledger 13]]="","",Table1[[#This Row],[Ledger 13]])</f>
        <v/>
      </c>
      <c r="EM627" t="str">
        <f>IF(Table1[[#This Row],[Ledger 13]]="","",IF(Table1[[#This Row],[Effect 13]]="Dr.",-Table1[[#This Row],[Amount 13]],Table1[[#This Row],[Amount 13]]))</f>
        <v/>
      </c>
      <c r="EP627" t="str">
        <f>IF(Table1[[#This Row],[Ledger 14]]="","","No")</f>
        <v/>
      </c>
      <c r="EQ627" t="str">
        <f>IF(Table1[[#This Row],[Ledger 14]]="","",IF(Table1[[#This Row],[Effect 14]]="Dr.","Yes","No"))</f>
        <v/>
      </c>
      <c r="ER627" t="str">
        <f>IF(Table1[[#This Row],[Ledger 14]]="","",Table1[[#This Row],[Ledger 14]])</f>
        <v/>
      </c>
      <c r="ES627" t="str">
        <f>IF(Table1[[#This Row],[Ledger 14]]="","",IF(Table1[[#This Row],[Effect 14]]="Dr.",-Table1[[#This Row],[Amount 14]],Table1[[#This Row],[Amount 14]]))</f>
        <v/>
      </c>
      <c r="EV627" t="str">
        <f>IF(Table1[[#This Row],[Ledger 15]]="","","No")</f>
        <v/>
      </c>
      <c r="EW627" t="str">
        <f>IF(Table1[[#This Row],[Ledger 15]]="","",IF(Table1[[#This Row],[Effect 15]]="Dr.","Yes","No"))</f>
        <v/>
      </c>
      <c r="EX627" t="str">
        <f>IF(Table1[[#This Row],[Ledger 15]]="","",Table1[[#This Row],[Ledger 15]])</f>
        <v/>
      </c>
      <c r="EY627" t="str">
        <f>IF(Table1[[#This Row],[Ledger 15]]="","",IF(Table1[[#This Row],[Effect 15]]="Dr.",-Table1[[#This Row],[Amount 15]],Table1[[#This Row],[Amount 15]]))</f>
        <v/>
      </c>
      <c r="FD6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7">
        <f>IF(Table1[[#This Row],[Date]]="",0,IF(AND(Table1[[#This Row],[Date]]&gt;=$FE$2,Table1[[#This Row],[Date]]&lt;=$FE$3),0,1))</f>
        <v>0</v>
      </c>
      <c r="FF627">
        <f>IF(Table1[[#This Row],[Date]]="",0,IF(TYPE(VLOOKUP(Table1[[#This Row],[Voucher Type]],Table1[[#All],[Voucher Type Master]],1,FALSE))=16,1,0))</f>
        <v>0</v>
      </c>
      <c r="FG627">
        <f>IF(TYPE(IF(Table1[[#This Row],[Date]]="",0,IF(VLOOKUP(Table1[[#This Row],[Voucher Type]],$FY$5:$FZ$13,2,0)=Table1[[#This Row],[Effect 1]],0,1)))=16,1,0)</f>
        <v>0</v>
      </c>
      <c r="FH6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7">
        <f>IF(LEN(Table1[[#This Row],[Ledger 1]])&gt;0,IF(TYPE(VLOOKUP(Table1[[#This Row],[Ledger 1]],GZ:GZ,1,0))=16,1,0),0)</f>
        <v>0</v>
      </c>
      <c r="FJ627">
        <f>IF(LEN(Table1[[#This Row],[Ledger 2]])&gt;0,IF(TYPE(VLOOKUP(Table1[[#This Row],[Ledger 2]],GZ:GZ,1,0))=16,1,0),0)</f>
        <v>0</v>
      </c>
      <c r="FK627">
        <f>IF(LEN(Table1[[#This Row],[Ledger 3]])&gt;0,IF(TYPE(VLOOKUP(Table1[[#This Row],[Ledger 3]],GZ:GZ,1,0))=16,1,0),0)</f>
        <v>0</v>
      </c>
      <c r="FL627">
        <f>IF(LEN(Table1[[#This Row],[Ledger 4]])&gt;0,IF(TYPE(VLOOKUP(Table1[[#This Row],[Ledger 4]],GZ:GZ,1,0))=16,1,0),0)</f>
        <v>0</v>
      </c>
      <c r="FM627">
        <f>IF(LEN(Table1[[#This Row],[Ledger 5]])&gt;0,IF(TYPE(VLOOKUP(Table1[[#This Row],[Ledger 5]],GZ:GZ,1,0))=16,1,0),0)</f>
        <v>0</v>
      </c>
      <c r="FN627">
        <f>IF(LEN(Table1[[#This Row],[Ledger 6]])&gt;0,IF(TYPE(VLOOKUP(Table1[[#This Row],[Ledger 6]],$GZ:$GZ,1,0))=16,1,0),0)</f>
        <v>0</v>
      </c>
      <c r="FO627">
        <f>IF(LEN(Table1[[#This Row],[Ledger 7]])&gt;0,IF(TYPE(VLOOKUP(Table1[[#This Row],[Ledger 7]],$GZ:$GZ,1,0))=16,1,0),0)</f>
        <v>0</v>
      </c>
      <c r="FP627">
        <f>IF(LEN(Table1[[#This Row],[Ledger 8]])&gt;0,IF(TYPE(VLOOKUP(Table1[[#This Row],[Ledger 8]],$GZ:$GZ,1,0))=16,1,0),0)</f>
        <v>0</v>
      </c>
      <c r="FQ627">
        <f>IF(LEN(Table1[[#This Row],[Ledger 9]])&gt;0,IF(TYPE(VLOOKUP(Table1[[#This Row],[Ledger 9]],$GZ:$GZ,1,0))=16,1,0),0)</f>
        <v>0</v>
      </c>
      <c r="FR627">
        <f>IF(LEN(Table1[[#This Row],[Ledger 10]])&gt;0,IF(TYPE(VLOOKUP(Table1[[#This Row],[Ledger 10]],$GZ:$GZ,1,0))=16,1,0),0)</f>
        <v>0</v>
      </c>
      <c r="FS627">
        <f>IF(LEN(Table1[[#This Row],[Ledger 11]])&gt;0,IF(TYPE(VLOOKUP(Table1[[#This Row],[Ledger 11]],$GZ:$GZ,1,0))=16,1,0),0)</f>
        <v>0</v>
      </c>
      <c r="FT627">
        <f>IF(LEN(Table1[[#This Row],[Ledger 12]])&gt;0,IF(TYPE(VLOOKUP(Table1[[#This Row],[Ledger 12]],$GZ:$GZ,1,0))=16,1,0),0)</f>
        <v>0</v>
      </c>
      <c r="FU627">
        <f>IF(LEN(Table1[[#This Row],[Ledger 13]])&gt;0,IF(TYPE(VLOOKUP(Table1[[#This Row],[Ledger 13]],$GZ:$GZ,1,0))=16,1,0),0)</f>
        <v>0</v>
      </c>
      <c r="FV627">
        <f>IF(LEN(Table1[[#This Row],[Ledger 14]])&gt;0,IF(TYPE(VLOOKUP(Table1[[#This Row],[Ledger 14]],$GZ:$GZ,1,0))=16,1,0),0)</f>
        <v>0</v>
      </c>
      <c r="FW627">
        <f>IF(LEN(Table1[[#This Row],[Ledger 15]])&gt;0,IF(TYPE(VLOOKUP(Table1[[#This Row],[Ledger 15]],$GZ:$GZ,1,0))=16,1,0),0)</f>
        <v>0</v>
      </c>
    </row>
    <row r="628" spans="4:179" ht="33" customHeight="1" x14ac:dyDescent="0.45">
      <c r="D628" s="8">
        <f t="shared" si="18"/>
        <v>623</v>
      </c>
      <c r="E628" s="32"/>
      <c r="F628" s="34"/>
      <c r="G628" s="34"/>
      <c r="H628" s="34"/>
      <c r="I628" s="34"/>
      <c r="J628" s="38"/>
      <c r="K628" s="33"/>
      <c r="L628" s="36"/>
      <c r="M628" s="35"/>
      <c r="N628" s="34"/>
      <c r="O628" s="41"/>
      <c r="P628" s="35"/>
      <c r="Q628" s="34"/>
      <c r="R628" s="37"/>
      <c r="S628" s="35"/>
      <c r="T628" s="34"/>
      <c r="U628" s="37"/>
      <c r="V628" s="35"/>
      <c r="W628" s="34"/>
      <c r="X628" s="37"/>
      <c r="Y628" s="35"/>
      <c r="Z628" s="34"/>
      <c r="AA628" s="37"/>
      <c r="AB628" s="35"/>
      <c r="AC628" s="34"/>
      <c r="AD628" s="37"/>
      <c r="AE628" s="35"/>
      <c r="AF628" s="34"/>
      <c r="AG628" s="37"/>
      <c r="AH628" s="35"/>
      <c r="AI628" s="34"/>
      <c r="AJ628" s="37"/>
      <c r="AK628" s="35"/>
      <c r="AL628" s="34"/>
      <c r="AM628" s="37"/>
      <c r="AN628" s="35"/>
      <c r="AO628" s="34"/>
      <c r="AP628" s="37"/>
      <c r="AQ628" s="35"/>
      <c r="AR628" s="34"/>
      <c r="AS628" s="37"/>
      <c r="AT628" s="35"/>
      <c r="AU628" s="34"/>
      <c r="AV628" s="37"/>
      <c r="AW628" s="35"/>
      <c r="AX628" s="34"/>
      <c r="AY628" s="37"/>
      <c r="AZ628" s="35"/>
      <c r="BA628" s="34"/>
      <c r="BB628" s="37"/>
      <c r="BC6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8" s="7"/>
      <c r="BF628" t="str">
        <f>IF(Table1[[#This Row],[Date]]="","","&amp;lt;VOUCHER REMOTEID="&amp;""""&amp;$A$11&amp;$A$13&amp;ROW()&amp;""""&amp;" VCHTYPE="""&amp;F628&amp;""" ACTION="""&amp;"Create"&amp;"""&amp;gt;")</f>
        <v/>
      </c>
      <c r="BG628" t="str">
        <f>IF(Table1[[#This Row],[Date]]="","",TEXT(Table1[[#This Row],[Date]],"yyyymmdd"))</f>
        <v/>
      </c>
      <c r="BH628" t="str">
        <f>Table1[[#This Row],[Date2]]</f>
        <v/>
      </c>
      <c r="BI628" t="str">
        <f>IF(Table1[[#This Row],[Date]]="","",Table1[[#This Row],[Voucher Type]])</f>
        <v/>
      </c>
      <c r="BJ628" t="str">
        <f>IF(Table1[[#This Row],[Ref No / Invoice No]]="","",Table1[[#This Row],[Ref No / Invoice No]])</f>
        <v/>
      </c>
      <c r="BK628" t="str">
        <f>IF(Table1[[#This Row],[Voucher No]]="","",Table1[[#This Row],[Voucher No]])</f>
        <v/>
      </c>
      <c r="BL628" t="str">
        <f>IF(Table1[[#This Row],[Date]]="","",Table1[[#This Row],[Narration]])</f>
        <v/>
      </c>
      <c r="BM628" t="str">
        <f>IF(Table1[[#This Row],[Date]]="","",$A$11&amp;$A$13&amp;ROW())</f>
        <v/>
      </c>
      <c r="BN628" t="str">
        <f>IF(Table1[[#This Row],[Date]]="","",$A$13)</f>
        <v/>
      </c>
      <c r="BP628" t="str">
        <f>IF(Table1[[#This Row],[Ledger 1]]="","","No")</f>
        <v/>
      </c>
      <c r="BQ628" t="str">
        <f>IF(Table1[[#This Row],[Date]]="","",IF(Table1[[#This Row],[Effect 1]]="Dr.","Yes","No"))</f>
        <v/>
      </c>
      <c r="BR628" t="str">
        <f>IF(Table1[[#This Row],[Date]]="","",Table1[[#This Row],[Ledger 1]])</f>
        <v/>
      </c>
      <c r="BS628" t="str">
        <f>IF(Table1[[#This Row],[Date]]="","",IF(Table1[[#This Row],[Effect 1]]="Dr.",-Table1[[#This Row],[Amount 1]],Table1[[#This Row],[Amount 1]]))</f>
        <v/>
      </c>
      <c r="BV628" t="str">
        <f>IF(Table1[[#This Row],[Ledger 2]]="","","No")</f>
        <v/>
      </c>
      <c r="BW628" t="str">
        <f>IF(Table1[[#This Row],[Date]]="","",IF(Table1[[#This Row],[Effect 2]]="Dr.","Yes","No"))</f>
        <v/>
      </c>
      <c r="BX628" t="str">
        <f>IF(Table1[[#This Row],[Date]]="","",Table1[[#This Row],[Ledger 2]])</f>
        <v/>
      </c>
      <c r="BY628" t="str">
        <f>IF(Table1[[#This Row],[Date]]="","",IF(Table1[[#This Row],[Effect 2]]="Dr.",-Table1[[#This Row],[Amount 2]],Table1[[#This Row],[Amount 2]]))</f>
        <v/>
      </c>
      <c r="CB628" t="str">
        <f>IF(Table1[[#This Row],[Ledger 3]]="","","No")</f>
        <v/>
      </c>
      <c r="CC628" t="str">
        <f>IF(Table1[[#This Row],[Ledger 3]]="","",IF(Table1[[#This Row],[Effect 3]]="Dr.","Yes","No"))</f>
        <v/>
      </c>
      <c r="CD628" t="str">
        <f>IF(Table1[[#This Row],[Ledger 3]]="","",Table1[[#This Row],[Ledger 3]])</f>
        <v/>
      </c>
      <c r="CE628" t="str">
        <f>IF(Table1[[#This Row],[Ledger 3]]="","",IF(Table1[[#This Row],[Effect 3]]="Dr.",-Table1[[#This Row],[Amount 3]],Table1[[#This Row],[Amount 3]]))</f>
        <v/>
      </c>
      <c r="CH628" t="str">
        <f>IF(Table1[[#This Row],[Ledger 4]]="","","No")</f>
        <v/>
      </c>
      <c r="CI628" t="str">
        <f>IF(Table1[[#This Row],[Ledger 4]]="","",IF(Table1[[#This Row],[Effect 4]]="Dr.","Yes","No"))</f>
        <v/>
      </c>
      <c r="CJ628" t="str">
        <f>IF(Table1[[#This Row],[Ledger 4]]="","",Table1[[#This Row],[Ledger 4]])</f>
        <v/>
      </c>
      <c r="CK628" t="str">
        <f>IF(Table1[[#This Row],[Ledger 4]]="","",IF(Table1[[#This Row],[Effect 4]]="Dr.",-Table1[[#This Row],[Amount 4]],Table1[[#This Row],[Amount 4]]))</f>
        <v/>
      </c>
      <c r="CN628" t="str">
        <f>IF(Table1[[#This Row],[Ledger 5]]="","","No")</f>
        <v/>
      </c>
      <c r="CO628" t="str">
        <f>IF(Table1[[#This Row],[Ledger 5]]="","",IF(Table1[[#This Row],[Effect 5]]="Dr.","Yes","No"))</f>
        <v/>
      </c>
      <c r="CP628" t="str">
        <f>IF(Table1[[#This Row],[Ledger 5]]="","",Table1[[#This Row],[Ledger 5]])</f>
        <v/>
      </c>
      <c r="CQ628" t="str">
        <f>IF(Table1[[#This Row],[Ledger 5]]="","",IF(Table1[[#This Row],[Effect 5]]="Dr.",-Table1[[#This Row],[Amount 5]],Table1[[#This Row],[Amount 5]]))</f>
        <v/>
      </c>
      <c r="CT628" t="str">
        <f>IF(Table1[[#This Row],[Ledger 6]]="","","No")</f>
        <v/>
      </c>
      <c r="CU628" t="str">
        <f>IF(Table1[[#This Row],[Ledger 6]]="","",IF(Table1[[#This Row],[Effect 6]]="Dr.","Yes","No"))</f>
        <v/>
      </c>
      <c r="CV628" t="str">
        <f>IF(Table1[[#This Row],[Ledger 6]]="","",Table1[[#This Row],[Ledger 6]])</f>
        <v/>
      </c>
      <c r="CW628" t="str">
        <f>IF(Table1[[#This Row],[Ledger 6]]="","",IF(Table1[[#This Row],[Effect 6]]="Dr.",-Table1[[#This Row],[Amount 6]],Table1[[#This Row],[Amount 6]]))</f>
        <v/>
      </c>
      <c r="CZ628" t="str">
        <f>IF(Table1[[#This Row],[Ledger 7]]="","","No")</f>
        <v/>
      </c>
      <c r="DA628" t="str">
        <f>IF(Table1[[#This Row],[Ledger 7]]="","",IF(Table1[[#This Row],[Effect 7]]="Dr.","Yes","No"))</f>
        <v/>
      </c>
      <c r="DB628" t="str">
        <f>IF(Table1[[#This Row],[Ledger 7]]="","",Table1[[#This Row],[Ledger 7]])</f>
        <v/>
      </c>
      <c r="DC628" t="str">
        <f>IF(Table1[[#This Row],[Ledger 7]]="","",IF(Table1[[#This Row],[Effect 7]]="Dr.",-Table1[[#This Row],[Amount 7]],Table1[[#This Row],[Amount 7]]))</f>
        <v/>
      </c>
      <c r="DF628" t="str">
        <f>IF(Table1[[#This Row],[Ledger 8]]="","","No")</f>
        <v/>
      </c>
      <c r="DG628" t="str">
        <f>IF(Table1[[#This Row],[Ledger 8]]="","",IF(Table1[[#This Row],[Effect 8]]="Dr.","Yes","No"))</f>
        <v/>
      </c>
      <c r="DH628" t="str">
        <f>IF(Table1[[#This Row],[Ledger 8]]="","",Table1[[#This Row],[Ledger 8]])</f>
        <v/>
      </c>
      <c r="DI628" t="str">
        <f>IF(Table1[[#This Row],[Ledger 8]]="","",IF(Table1[[#This Row],[Effect 8]]="Dr.",-Table1[[#This Row],[Amount 8]],Table1[[#This Row],[Amount 8]]))</f>
        <v/>
      </c>
      <c r="DL628" t="str">
        <f>IF(Table1[[#This Row],[Ledger 9]]="","","No")</f>
        <v/>
      </c>
      <c r="DM628" t="str">
        <f>IF(Table1[[#This Row],[Ledger 9]]="","",IF(Table1[[#This Row],[Effect 9]]="Dr.","Yes","No"))</f>
        <v/>
      </c>
      <c r="DN628" t="str">
        <f>IF(Table1[[#This Row],[Ledger 9]]="","",Table1[[#This Row],[Ledger 9]])</f>
        <v/>
      </c>
      <c r="DO628" t="str">
        <f>IF(Table1[[#This Row],[Ledger 9]]="","",IF(Table1[[#This Row],[Effect 9]]="Dr.",-Table1[[#This Row],[Amount 9]],Table1[[#This Row],[Amount 9]]))</f>
        <v/>
      </c>
      <c r="DR628" t="str">
        <f>IF(Table1[[#This Row],[Ledger 10]]="","","No")</f>
        <v/>
      </c>
      <c r="DS628" t="str">
        <f>IF(Table1[[#This Row],[Ledger 10]]="","",IF(Table1[[#This Row],[Effect 10]]="Dr.","Yes","No"))</f>
        <v/>
      </c>
      <c r="DT628" t="str">
        <f>IF(Table1[[#This Row],[Ledger 10]]="","",Table1[[#This Row],[Ledger 10]])</f>
        <v/>
      </c>
      <c r="DU628" t="str">
        <f>IF(Table1[[#This Row],[Ledger 10]]="","",IF(Table1[[#This Row],[Effect 10]]="Dr.",-Table1[[#This Row],[Amount 10]],Table1[[#This Row],[Amount 10]]))</f>
        <v/>
      </c>
      <c r="DX628" t="str">
        <f>IF(Table1[[#This Row],[Ledger 11]]="","","No")</f>
        <v/>
      </c>
      <c r="DY628" t="str">
        <f>IF(Table1[[#This Row],[Ledger 11]]="","",IF(Table1[[#This Row],[Effect 11]]="Dr.","Yes","No"))</f>
        <v/>
      </c>
      <c r="DZ628" t="str">
        <f>IF(Table1[[#This Row],[Ledger 11]]="","",Table1[[#This Row],[Ledger 11]])</f>
        <v/>
      </c>
      <c r="EA628" t="str">
        <f>IF(Table1[[#This Row],[Ledger 11]]="","",IF(Table1[[#This Row],[Effect 11]]="Dr.",-Table1[[#This Row],[Amount 11]],Table1[[#This Row],[Amount 11]]))</f>
        <v/>
      </c>
      <c r="ED628" t="str">
        <f>IF(Table1[[#This Row],[Ledger 12]]="","","No")</f>
        <v/>
      </c>
      <c r="EE628" t="str">
        <f>IF(Table1[[#This Row],[Ledger 12]]="","",IF(Table1[[#This Row],[Effect 12]]="Dr.","Yes","No"))</f>
        <v/>
      </c>
      <c r="EF628" t="str">
        <f>IF(Table1[[#This Row],[Ledger 12]]="","",Table1[[#This Row],[Ledger 12]])</f>
        <v/>
      </c>
      <c r="EG628" t="str">
        <f>IF(Table1[[#This Row],[Ledger 12]]="","",IF(Table1[[#This Row],[Effect 12]]="Dr.",-Table1[[#This Row],[Amount 12]],Table1[[#This Row],[Amount 12]]))</f>
        <v/>
      </c>
      <c r="EJ628" t="str">
        <f>IF(Table1[[#This Row],[Ledger 13]]="","","No")</f>
        <v/>
      </c>
      <c r="EK628" t="str">
        <f>IF(Table1[[#This Row],[Ledger 13]]="","",IF(Table1[[#This Row],[Effect 13]]="Dr.","Yes","No"))</f>
        <v/>
      </c>
      <c r="EL628" t="str">
        <f>IF(Table1[[#This Row],[Ledger 13]]="","",Table1[[#This Row],[Ledger 13]])</f>
        <v/>
      </c>
      <c r="EM628" t="str">
        <f>IF(Table1[[#This Row],[Ledger 13]]="","",IF(Table1[[#This Row],[Effect 13]]="Dr.",-Table1[[#This Row],[Amount 13]],Table1[[#This Row],[Amount 13]]))</f>
        <v/>
      </c>
      <c r="EP628" t="str">
        <f>IF(Table1[[#This Row],[Ledger 14]]="","","No")</f>
        <v/>
      </c>
      <c r="EQ628" t="str">
        <f>IF(Table1[[#This Row],[Ledger 14]]="","",IF(Table1[[#This Row],[Effect 14]]="Dr.","Yes","No"))</f>
        <v/>
      </c>
      <c r="ER628" t="str">
        <f>IF(Table1[[#This Row],[Ledger 14]]="","",Table1[[#This Row],[Ledger 14]])</f>
        <v/>
      </c>
      <c r="ES628" t="str">
        <f>IF(Table1[[#This Row],[Ledger 14]]="","",IF(Table1[[#This Row],[Effect 14]]="Dr.",-Table1[[#This Row],[Amount 14]],Table1[[#This Row],[Amount 14]]))</f>
        <v/>
      </c>
      <c r="EV628" t="str">
        <f>IF(Table1[[#This Row],[Ledger 15]]="","","No")</f>
        <v/>
      </c>
      <c r="EW628" t="str">
        <f>IF(Table1[[#This Row],[Ledger 15]]="","",IF(Table1[[#This Row],[Effect 15]]="Dr.","Yes","No"))</f>
        <v/>
      </c>
      <c r="EX628" t="str">
        <f>IF(Table1[[#This Row],[Ledger 15]]="","",Table1[[#This Row],[Ledger 15]])</f>
        <v/>
      </c>
      <c r="EY628" t="str">
        <f>IF(Table1[[#This Row],[Ledger 15]]="","",IF(Table1[[#This Row],[Effect 15]]="Dr.",-Table1[[#This Row],[Amount 15]],Table1[[#This Row],[Amount 15]]))</f>
        <v/>
      </c>
      <c r="FD6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8">
        <f>IF(Table1[[#This Row],[Date]]="",0,IF(AND(Table1[[#This Row],[Date]]&gt;=$FE$2,Table1[[#This Row],[Date]]&lt;=$FE$3),0,1))</f>
        <v>0</v>
      </c>
      <c r="FF628">
        <f>IF(Table1[[#This Row],[Date]]="",0,IF(TYPE(VLOOKUP(Table1[[#This Row],[Voucher Type]],Table1[[#All],[Voucher Type Master]],1,FALSE))=16,1,0))</f>
        <v>0</v>
      </c>
      <c r="FG628">
        <f>IF(TYPE(IF(Table1[[#This Row],[Date]]="",0,IF(VLOOKUP(Table1[[#This Row],[Voucher Type]],$FY$5:$FZ$13,2,0)=Table1[[#This Row],[Effect 1]],0,1)))=16,1,0)</f>
        <v>0</v>
      </c>
      <c r="FH6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8">
        <f>IF(LEN(Table1[[#This Row],[Ledger 1]])&gt;0,IF(TYPE(VLOOKUP(Table1[[#This Row],[Ledger 1]],GZ:GZ,1,0))=16,1,0),0)</f>
        <v>0</v>
      </c>
      <c r="FJ628">
        <f>IF(LEN(Table1[[#This Row],[Ledger 2]])&gt;0,IF(TYPE(VLOOKUP(Table1[[#This Row],[Ledger 2]],GZ:GZ,1,0))=16,1,0),0)</f>
        <v>0</v>
      </c>
      <c r="FK628">
        <f>IF(LEN(Table1[[#This Row],[Ledger 3]])&gt;0,IF(TYPE(VLOOKUP(Table1[[#This Row],[Ledger 3]],GZ:GZ,1,0))=16,1,0),0)</f>
        <v>0</v>
      </c>
      <c r="FL628">
        <f>IF(LEN(Table1[[#This Row],[Ledger 4]])&gt;0,IF(TYPE(VLOOKUP(Table1[[#This Row],[Ledger 4]],GZ:GZ,1,0))=16,1,0),0)</f>
        <v>0</v>
      </c>
      <c r="FM628">
        <f>IF(LEN(Table1[[#This Row],[Ledger 5]])&gt;0,IF(TYPE(VLOOKUP(Table1[[#This Row],[Ledger 5]],GZ:GZ,1,0))=16,1,0),0)</f>
        <v>0</v>
      </c>
      <c r="FN628">
        <f>IF(LEN(Table1[[#This Row],[Ledger 6]])&gt;0,IF(TYPE(VLOOKUP(Table1[[#This Row],[Ledger 6]],$GZ:$GZ,1,0))=16,1,0),0)</f>
        <v>0</v>
      </c>
      <c r="FO628">
        <f>IF(LEN(Table1[[#This Row],[Ledger 7]])&gt;0,IF(TYPE(VLOOKUP(Table1[[#This Row],[Ledger 7]],$GZ:$GZ,1,0))=16,1,0),0)</f>
        <v>0</v>
      </c>
      <c r="FP628">
        <f>IF(LEN(Table1[[#This Row],[Ledger 8]])&gt;0,IF(TYPE(VLOOKUP(Table1[[#This Row],[Ledger 8]],$GZ:$GZ,1,0))=16,1,0),0)</f>
        <v>0</v>
      </c>
      <c r="FQ628">
        <f>IF(LEN(Table1[[#This Row],[Ledger 9]])&gt;0,IF(TYPE(VLOOKUP(Table1[[#This Row],[Ledger 9]],$GZ:$GZ,1,0))=16,1,0),0)</f>
        <v>0</v>
      </c>
      <c r="FR628">
        <f>IF(LEN(Table1[[#This Row],[Ledger 10]])&gt;0,IF(TYPE(VLOOKUP(Table1[[#This Row],[Ledger 10]],$GZ:$GZ,1,0))=16,1,0),0)</f>
        <v>0</v>
      </c>
      <c r="FS628">
        <f>IF(LEN(Table1[[#This Row],[Ledger 11]])&gt;0,IF(TYPE(VLOOKUP(Table1[[#This Row],[Ledger 11]],$GZ:$GZ,1,0))=16,1,0),0)</f>
        <v>0</v>
      </c>
      <c r="FT628">
        <f>IF(LEN(Table1[[#This Row],[Ledger 12]])&gt;0,IF(TYPE(VLOOKUP(Table1[[#This Row],[Ledger 12]],$GZ:$GZ,1,0))=16,1,0),0)</f>
        <v>0</v>
      </c>
      <c r="FU628">
        <f>IF(LEN(Table1[[#This Row],[Ledger 13]])&gt;0,IF(TYPE(VLOOKUP(Table1[[#This Row],[Ledger 13]],$GZ:$GZ,1,0))=16,1,0),0)</f>
        <v>0</v>
      </c>
      <c r="FV628">
        <f>IF(LEN(Table1[[#This Row],[Ledger 14]])&gt;0,IF(TYPE(VLOOKUP(Table1[[#This Row],[Ledger 14]],$GZ:$GZ,1,0))=16,1,0),0)</f>
        <v>0</v>
      </c>
      <c r="FW628">
        <f>IF(LEN(Table1[[#This Row],[Ledger 15]])&gt;0,IF(TYPE(VLOOKUP(Table1[[#This Row],[Ledger 15]],$GZ:$GZ,1,0))=16,1,0),0)</f>
        <v>0</v>
      </c>
    </row>
    <row r="629" spans="4:179" ht="33" customHeight="1" x14ac:dyDescent="0.45">
      <c r="D629" s="8">
        <f t="shared" si="18"/>
        <v>624</v>
      </c>
      <c r="E629" s="32"/>
      <c r="F629" s="34"/>
      <c r="G629" s="34"/>
      <c r="H629" s="34"/>
      <c r="I629" s="34"/>
      <c r="J629" s="38"/>
      <c r="K629" s="33"/>
      <c r="L629" s="36"/>
      <c r="M629" s="35"/>
      <c r="N629" s="34"/>
      <c r="O629" s="41"/>
      <c r="P629" s="35"/>
      <c r="Q629" s="34"/>
      <c r="R629" s="37"/>
      <c r="S629" s="35"/>
      <c r="T629" s="34"/>
      <c r="U629" s="37"/>
      <c r="V629" s="35"/>
      <c r="W629" s="34"/>
      <c r="X629" s="37"/>
      <c r="Y629" s="35"/>
      <c r="Z629" s="34"/>
      <c r="AA629" s="37"/>
      <c r="AB629" s="35"/>
      <c r="AC629" s="34"/>
      <c r="AD629" s="37"/>
      <c r="AE629" s="35"/>
      <c r="AF629" s="34"/>
      <c r="AG629" s="37"/>
      <c r="AH629" s="35"/>
      <c r="AI629" s="34"/>
      <c r="AJ629" s="37"/>
      <c r="AK629" s="35"/>
      <c r="AL629" s="34"/>
      <c r="AM629" s="37"/>
      <c r="AN629" s="35"/>
      <c r="AO629" s="34"/>
      <c r="AP629" s="37"/>
      <c r="AQ629" s="35"/>
      <c r="AR629" s="34"/>
      <c r="AS629" s="37"/>
      <c r="AT629" s="35"/>
      <c r="AU629" s="34"/>
      <c r="AV629" s="37"/>
      <c r="AW629" s="35"/>
      <c r="AX629" s="34"/>
      <c r="AY629" s="37"/>
      <c r="AZ629" s="35"/>
      <c r="BA629" s="34"/>
      <c r="BB629" s="37"/>
      <c r="BC6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29" s="7"/>
      <c r="BF629" t="str">
        <f>IF(Table1[[#This Row],[Date]]="","","&amp;lt;VOUCHER REMOTEID="&amp;""""&amp;$A$11&amp;$A$13&amp;ROW()&amp;""""&amp;" VCHTYPE="""&amp;F629&amp;""" ACTION="""&amp;"Create"&amp;"""&amp;gt;")</f>
        <v/>
      </c>
      <c r="BG629" t="str">
        <f>IF(Table1[[#This Row],[Date]]="","",TEXT(Table1[[#This Row],[Date]],"yyyymmdd"))</f>
        <v/>
      </c>
      <c r="BH629" t="str">
        <f>Table1[[#This Row],[Date2]]</f>
        <v/>
      </c>
      <c r="BI629" t="str">
        <f>IF(Table1[[#This Row],[Date]]="","",Table1[[#This Row],[Voucher Type]])</f>
        <v/>
      </c>
      <c r="BJ629" t="str">
        <f>IF(Table1[[#This Row],[Ref No / Invoice No]]="","",Table1[[#This Row],[Ref No / Invoice No]])</f>
        <v/>
      </c>
      <c r="BK629" t="str">
        <f>IF(Table1[[#This Row],[Voucher No]]="","",Table1[[#This Row],[Voucher No]])</f>
        <v/>
      </c>
      <c r="BL629" t="str">
        <f>IF(Table1[[#This Row],[Date]]="","",Table1[[#This Row],[Narration]])</f>
        <v/>
      </c>
      <c r="BM629" t="str">
        <f>IF(Table1[[#This Row],[Date]]="","",$A$11&amp;$A$13&amp;ROW())</f>
        <v/>
      </c>
      <c r="BN629" t="str">
        <f>IF(Table1[[#This Row],[Date]]="","",$A$13)</f>
        <v/>
      </c>
      <c r="BP629" t="str">
        <f>IF(Table1[[#This Row],[Ledger 1]]="","","No")</f>
        <v/>
      </c>
      <c r="BQ629" t="str">
        <f>IF(Table1[[#This Row],[Date]]="","",IF(Table1[[#This Row],[Effect 1]]="Dr.","Yes","No"))</f>
        <v/>
      </c>
      <c r="BR629" t="str">
        <f>IF(Table1[[#This Row],[Date]]="","",Table1[[#This Row],[Ledger 1]])</f>
        <v/>
      </c>
      <c r="BS629" t="str">
        <f>IF(Table1[[#This Row],[Date]]="","",IF(Table1[[#This Row],[Effect 1]]="Dr.",-Table1[[#This Row],[Amount 1]],Table1[[#This Row],[Amount 1]]))</f>
        <v/>
      </c>
      <c r="BV629" t="str">
        <f>IF(Table1[[#This Row],[Ledger 2]]="","","No")</f>
        <v/>
      </c>
      <c r="BW629" t="str">
        <f>IF(Table1[[#This Row],[Date]]="","",IF(Table1[[#This Row],[Effect 2]]="Dr.","Yes","No"))</f>
        <v/>
      </c>
      <c r="BX629" t="str">
        <f>IF(Table1[[#This Row],[Date]]="","",Table1[[#This Row],[Ledger 2]])</f>
        <v/>
      </c>
      <c r="BY629" t="str">
        <f>IF(Table1[[#This Row],[Date]]="","",IF(Table1[[#This Row],[Effect 2]]="Dr.",-Table1[[#This Row],[Amount 2]],Table1[[#This Row],[Amount 2]]))</f>
        <v/>
      </c>
      <c r="CB629" t="str">
        <f>IF(Table1[[#This Row],[Ledger 3]]="","","No")</f>
        <v/>
      </c>
      <c r="CC629" t="str">
        <f>IF(Table1[[#This Row],[Ledger 3]]="","",IF(Table1[[#This Row],[Effect 3]]="Dr.","Yes","No"))</f>
        <v/>
      </c>
      <c r="CD629" t="str">
        <f>IF(Table1[[#This Row],[Ledger 3]]="","",Table1[[#This Row],[Ledger 3]])</f>
        <v/>
      </c>
      <c r="CE629" t="str">
        <f>IF(Table1[[#This Row],[Ledger 3]]="","",IF(Table1[[#This Row],[Effect 3]]="Dr.",-Table1[[#This Row],[Amount 3]],Table1[[#This Row],[Amount 3]]))</f>
        <v/>
      </c>
      <c r="CH629" t="str">
        <f>IF(Table1[[#This Row],[Ledger 4]]="","","No")</f>
        <v/>
      </c>
      <c r="CI629" t="str">
        <f>IF(Table1[[#This Row],[Ledger 4]]="","",IF(Table1[[#This Row],[Effect 4]]="Dr.","Yes","No"))</f>
        <v/>
      </c>
      <c r="CJ629" t="str">
        <f>IF(Table1[[#This Row],[Ledger 4]]="","",Table1[[#This Row],[Ledger 4]])</f>
        <v/>
      </c>
      <c r="CK629" t="str">
        <f>IF(Table1[[#This Row],[Ledger 4]]="","",IF(Table1[[#This Row],[Effect 4]]="Dr.",-Table1[[#This Row],[Amount 4]],Table1[[#This Row],[Amount 4]]))</f>
        <v/>
      </c>
      <c r="CN629" t="str">
        <f>IF(Table1[[#This Row],[Ledger 5]]="","","No")</f>
        <v/>
      </c>
      <c r="CO629" t="str">
        <f>IF(Table1[[#This Row],[Ledger 5]]="","",IF(Table1[[#This Row],[Effect 5]]="Dr.","Yes","No"))</f>
        <v/>
      </c>
      <c r="CP629" t="str">
        <f>IF(Table1[[#This Row],[Ledger 5]]="","",Table1[[#This Row],[Ledger 5]])</f>
        <v/>
      </c>
      <c r="CQ629" t="str">
        <f>IF(Table1[[#This Row],[Ledger 5]]="","",IF(Table1[[#This Row],[Effect 5]]="Dr.",-Table1[[#This Row],[Amount 5]],Table1[[#This Row],[Amount 5]]))</f>
        <v/>
      </c>
      <c r="CT629" t="str">
        <f>IF(Table1[[#This Row],[Ledger 6]]="","","No")</f>
        <v/>
      </c>
      <c r="CU629" t="str">
        <f>IF(Table1[[#This Row],[Ledger 6]]="","",IF(Table1[[#This Row],[Effect 6]]="Dr.","Yes","No"))</f>
        <v/>
      </c>
      <c r="CV629" t="str">
        <f>IF(Table1[[#This Row],[Ledger 6]]="","",Table1[[#This Row],[Ledger 6]])</f>
        <v/>
      </c>
      <c r="CW629" t="str">
        <f>IF(Table1[[#This Row],[Ledger 6]]="","",IF(Table1[[#This Row],[Effect 6]]="Dr.",-Table1[[#This Row],[Amount 6]],Table1[[#This Row],[Amount 6]]))</f>
        <v/>
      </c>
      <c r="CZ629" t="str">
        <f>IF(Table1[[#This Row],[Ledger 7]]="","","No")</f>
        <v/>
      </c>
      <c r="DA629" t="str">
        <f>IF(Table1[[#This Row],[Ledger 7]]="","",IF(Table1[[#This Row],[Effect 7]]="Dr.","Yes","No"))</f>
        <v/>
      </c>
      <c r="DB629" t="str">
        <f>IF(Table1[[#This Row],[Ledger 7]]="","",Table1[[#This Row],[Ledger 7]])</f>
        <v/>
      </c>
      <c r="DC629" t="str">
        <f>IF(Table1[[#This Row],[Ledger 7]]="","",IF(Table1[[#This Row],[Effect 7]]="Dr.",-Table1[[#This Row],[Amount 7]],Table1[[#This Row],[Amount 7]]))</f>
        <v/>
      </c>
      <c r="DF629" t="str">
        <f>IF(Table1[[#This Row],[Ledger 8]]="","","No")</f>
        <v/>
      </c>
      <c r="DG629" t="str">
        <f>IF(Table1[[#This Row],[Ledger 8]]="","",IF(Table1[[#This Row],[Effect 8]]="Dr.","Yes","No"))</f>
        <v/>
      </c>
      <c r="DH629" t="str">
        <f>IF(Table1[[#This Row],[Ledger 8]]="","",Table1[[#This Row],[Ledger 8]])</f>
        <v/>
      </c>
      <c r="DI629" t="str">
        <f>IF(Table1[[#This Row],[Ledger 8]]="","",IF(Table1[[#This Row],[Effect 8]]="Dr.",-Table1[[#This Row],[Amount 8]],Table1[[#This Row],[Amount 8]]))</f>
        <v/>
      </c>
      <c r="DL629" t="str">
        <f>IF(Table1[[#This Row],[Ledger 9]]="","","No")</f>
        <v/>
      </c>
      <c r="DM629" t="str">
        <f>IF(Table1[[#This Row],[Ledger 9]]="","",IF(Table1[[#This Row],[Effect 9]]="Dr.","Yes","No"))</f>
        <v/>
      </c>
      <c r="DN629" t="str">
        <f>IF(Table1[[#This Row],[Ledger 9]]="","",Table1[[#This Row],[Ledger 9]])</f>
        <v/>
      </c>
      <c r="DO629" t="str">
        <f>IF(Table1[[#This Row],[Ledger 9]]="","",IF(Table1[[#This Row],[Effect 9]]="Dr.",-Table1[[#This Row],[Amount 9]],Table1[[#This Row],[Amount 9]]))</f>
        <v/>
      </c>
      <c r="DR629" t="str">
        <f>IF(Table1[[#This Row],[Ledger 10]]="","","No")</f>
        <v/>
      </c>
      <c r="DS629" t="str">
        <f>IF(Table1[[#This Row],[Ledger 10]]="","",IF(Table1[[#This Row],[Effect 10]]="Dr.","Yes","No"))</f>
        <v/>
      </c>
      <c r="DT629" t="str">
        <f>IF(Table1[[#This Row],[Ledger 10]]="","",Table1[[#This Row],[Ledger 10]])</f>
        <v/>
      </c>
      <c r="DU629" t="str">
        <f>IF(Table1[[#This Row],[Ledger 10]]="","",IF(Table1[[#This Row],[Effect 10]]="Dr.",-Table1[[#This Row],[Amount 10]],Table1[[#This Row],[Amount 10]]))</f>
        <v/>
      </c>
      <c r="DX629" t="str">
        <f>IF(Table1[[#This Row],[Ledger 11]]="","","No")</f>
        <v/>
      </c>
      <c r="DY629" t="str">
        <f>IF(Table1[[#This Row],[Ledger 11]]="","",IF(Table1[[#This Row],[Effect 11]]="Dr.","Yes","No"))</f>
        <v/>
      </c>
      <c r="DZ629" t="str">
        <f>IF(Table1[[#This Row],[Ledger 11]]="","",Table1[[#This Row],[Ledger 11]])</f>
        <v/>
      </c>
      <c r="EA629" t="str">
        <f>IF(Table1[[#This Row],[Ledger 11]]="","",IF(Table1[[#This Row],[Effect 11]]="Dr.",-Table1[[#This Row],[Amount 11]],Table1[[#This Row],[Amount 11]]))</f>
        <v/>
      </c>
      <c r="ED629" t="str">
        <f>IF(Table1[[#This Row],[Ledger 12]]="","","No")</f>
        <v/>
      </c>
      <c r="EE629" t="str">
        <f>IF(Table1[[#This Row],[Ledger 12]]="","",IF(Table1[[#This Row],[Effect 12]]="Dr.","Yes","No"))</f>
        <v/>
      </c>
      <c r="EF629" t="str">
        <f>IF(Table1[[#This Row],[Ledger 12]]="","",Table1[[#This Row],[Ledger 12]])</f>
        <v/>
      </c>
      <c r="EG629" t="str">
        <f>IF(Table1[[#This Row],[Ledger 12]]="","",IF(Table1[[#This Row],[Effect 12]]="Dr.",-Table1[[#This Row],[Amount 12]],Table1[[#This Row],[Amount 12]]))</f>
        <v/>
      </c>
      <c r="EJ629" t="str">
        <f>IF(Table1[[#This Row],[Ledger 13]]="","","No")</f>
        <v/>
      </c>
      <c r="EK629" t="str">
        <f>IF(Table1[[#This Row],[Ledger 13]]="","",IF(Table1[[#This Row],[Effect 13]]="Dr.","Yes","No"))</f>
        <v/>
      </c>
      <c r="EL629" t="str">
        <f>IF(Table1[[#This Row],[Ledger 13]]="","",Table1[[#This Row],[Ledger 13]])</f>
        <v/>
      </c>
      <c r="EM629" t="str">
        <f>IF(Table1[[#This Row],[Ledger 13]]="","",IF(Table1[[#This Row],[Effect 13]]="Dr.",-Table1[[#This Row],[Amount 13]],Table1[[#This Row],[Amount 13]]))</f>
        <v/>
      </c>
      <c r="EP629" t="str">
        <f>IF(Table1[[#This Row],[Ledger 14]]="","","No")</f>
        <v/>
      </c>
      <c r="EQ629" t="str">
        <f>IF(Table1[[#This Row],[Ledger 14]]="","",IF(Table1[[#This Row],[Effect 14]]="Dr.","Yes","No"))</f>
        <v/>
      </c>
      <c r="ER629" t="str">
        <f>IF(Table1[[#This Row],[Ledger 14]]="","",Table1[[#This Row],[Ledger 14]])</f>
        <v/>
      </c>
      <c r="ES629" t="str">
        <f>IF(Table1[[#This Row],[Ledger 14]]="","",IF(Table1[[#This Row],[Effect 14]]="Dr.",-Table1[[#This Row],[Amount 14]],Table1[[#This Row],[Amount 14]]))</f>
        <v/>
      </c>
      <c r="EV629" t="str">
        <f>IF(Table1[[#This Row],[Ledger 15]]="","","No")</f>
        <v/>
      </c>
      <c r="EW629" t="str">
        <f>IF(Table1[[#This Row],[Ledger 15]]="","",IF(Table1[[#This Row],[Effect 15]]="Dr.","Yes","No"))</f>
        <v/>
      </c>
      <c r="EX629" t="str">
        <f>IF(Table1[[#This Row],[Ledger 15]]="","",Table1[[#This Row],[Ledger 15]])</f>
        <v/>
      </c>
      <c r="EY629" t="str">
        <f>IF(Table1[[#This Row],[Ledger 15]]="","",IF(Table1[[#This Row],[Effect 15]]="Dr.",-Table1[[#This Row],[Amount 15]],Table1[[#This Row],[Amount 15]]))</f>
        <v/>
      </c>
      <c r="FD6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29">
        <f>IF(Table1[[#This Row],[Date]]="",0,IF(AND(Table1[[#This Row],[Date]]&gt;=$FE$2,Table1[[#This Row],[Date]]&lt;=$FE$3),0,1))</f>
        <v>0</v>
      </c>
      <c r="FF629">
        <f>IF(Table1[[#This Row],[Date]]="",0,IF(TYPE(VLOOKUP(Table1[[#This Row],[Voucher Type]],Table1[[#All],[Voucher Type Master]],1,FALSE))=16,1,0))</f>
        <v>0</v>
      </c>
      <c r="FG629">
        <f>IF(TYPE(IF(Table1[[#This Row],[Date]]="",0,IF(VLOOKUP(Table1[[#This Row],[Voucher Type]],$FY$5:$FZ$13,2,0)=Table1[[#This Row],[Effect 1]],0,1)))=16,1,0)</f>
        <v>0</v>
      </c>
      <c r="FH6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29">
        <f>IF(LEN(Table1[[#This Row],[Ledger 1]])&gt;0,IF(TYPE(VLOOKUP(Table1[[#This Row],[Ledger 1]],GZ:GZ,1,0))=16,1,0),0)</f>
        <v>0</v>
      </c>
      <c r="FJ629">
        <f>IF(LEN(Table1[[#This Row],[Ledger 2]])&gt;0,IF(TYPE(VLOOKUP(Table1[[#This Row],[Ledger 2]],GZ:GZ,1,0))=16,1,0),0)</f>
        <v>0</v>
      </c>
      <c r="FK629">
        <f>IF(LEN(Table1[[#This Row],[Ledger 3]])&gt;0,IF(TYPE(VLOOKUP(Table1[[#This Row],[Ledger 3]],GZ:GZ,1,0))=16,1,0),0)</f>
        <v>0</v>
      </c>
      <c r="FL629">
        <f>IF(LEN(Table1[[#This Row],[Ledger 4]])&gt;0,IF(TYPE(VLOOKUP(Table1[[#This Row],[Ledger 4]],GZ:GZ,1,0))=16,1,0),0)</f>
        <v>0</v>
      </c>
      <c r="FM629">
        <f>IF(LEN(Table1[[#This Row],[Ledger 5]])&gt;0,IF(TYPE(VLOOKUP(Table1[[#This Row],[Ledger 5]],GZ:GZ,1,0))=16,1,0),0)</f>
        <v>0</v>
      </c>
      <c r="FN629">
        <f>IF(LEN(Table1[[#This Row],[Ledger 6]])&gt;0,IF(TYPE(VLOOKUP(Table1[[#This Row],[Ledger 6]],$GZ:$GZ,1,0))=16,1,0),0)</f>
        <v>0</v>
      </c>
      <c r="FO629">
        <f>IF(LEN(Table1[[#This Row],[Ledger 7]])&gt;0,IF(TYPE(VLOOKUP(Table1[[#This Row],[Ledger 7]],$GZ:$GZ,1,0))=16,1,0),0)</f>
        <v>0</v>
      </c>
      <c r="FP629">
        <f>IF(LEN(Table1[[#This Row],[Ledger 8]])&gt;0,IF(TYPE(VLOOKUP(Table1[[#This Row],[Ledger 8]],$GZ:$GZ,1,0))=16,1,0),0)</f>
        <v>0</v>
      </c>
      <c r="FQ629">
        <f>IF(LEN(Table1[[#This Row],[Ledger 9]])&gt;0,IF(TYPE(VLOOKUP(Table1[[#This Row],[Ledger 9]],$GZ:$GZ,1,0))=16,1,0),0)</f>
        <v>0</v>
      </c>
      <c r="FR629">
        <f>IF(LEN(Table1[[#This Row],[Ledger 10]])&gt;0,IF(TYPE(VLOOKUP(Table1[[#This Row],[Ledger 10]],$GZ:$GZ,1,0))=16,1,0),0)</f>
        <v>0</v>
      </c>
      <c r="FS629">
        <f>IF(LEN(Table1[[#This Row],[Ledger 11]])&gt;0,IF(TYPE(VLOOKUP(Table1[[#This Row],[Ledger 11]],$GZ:$GZ,1,0))=16,1,0),0)</f>
        <v>0</v>
      </c>
      <c r="FT629">
        <f>IF(LEN(Table1[[#This Row],[Ledger 12]])&gt;0,IF(TYPE(VLOOKUP(Table1[[#This Row],[Ledger 12]],$GZ:$GZ,1,0))=16,1,0),0)</f>
        <v>0</v>
      </c>
      <c r="FU629">
        <f>IF(LEN(Table1[[#This Row],[Ledger 13]])&gt;0,IF(TYPE(VLOOKUP(Table1[[#This Row],[Ledger 13]],$GZ:$GZ,1,0))=16,1,0),0)</f>
        <v>0</v>
      </c>
      <c r="FV629">
        <f>IF(LEN(Table1[[#This Row],[Ledger 14]])&gt;0,IF(TYPE(VLOOKUP(Table1[[#This Row],[Ledger 14]],$GZ:$GZ,1,0))=16,1,0),0)</f>
        <v>0</v>
      </c>
      <c r="FW629">
        <f>IF(LEN(Table1[[#This Row],[Ledger 15]])&gt;0,IF(TYPE(VLOOKUP(Table1[[#This Row],[Ledger 15]],$GZ:$GZ,1,0))=16,1,0),0)</f>
        <v>0</v>
      </c>
    </row>
    <row r="630" spans="4:179" ht="33" customHeight="1" x14ac:dyDescent="0.45">
      <c r="D630" s="8">
        <f t="shared" si="18"/>
        <v>625</v>
      </c>
      <c r="E630" s="32"/>
      <c r="F630" s="34"/>
      <c r="G630" s="34"/>
      <c r="H630" s="34"/>
      <c r="I630" s="34"/>
      <c r="J630" s="38"/>
      <c r="K630" s="33"/>
      <c r="L630" s="36"/>
      <c r="M630" s="35"/>
      <c r="N630" s="34"/>
      <c r="O630" s="41"/>
      <c r="P630" s="35"/>
      <c r="Q630" s="34"/>
      <c r="R630" s="37"/>
      <c r="S630" s="35"/>
      <c r="T630" s="34"/>
      <c r="U630" s="37"/>
      <c r="V630" s="35"/>
      <c r="W630" s="34"/>
      <c r="X630" s="37"/>
      <c r="Y630" s="35"/>
      <c r="Z630" s="34"/>
      <c r="AA630" s="37"/>
      <c r="AB630" s="35"/>
      <c r="AC630" s="34"/>
      <c r="AD630" s="37"/>
      <c r="AE630" s="35"/>
      <c r="AF630" s="34"/>
      <c r="AG630" s="37"/>
      <c r="AH630" s="35"/>
      <c r="AI630" s="34"/>
      <c r="AJ630" s="37"/>
      <c r="AK630" s="35"/>
      <c r="AL630" s="34"/>
      <c r="AM630" s="37"/>
      <c r="AN630" s="35"/>
      <c r="AO630" s="34"/>
      <c r="AP630" s="37"/>
      <c r="AQ630" s="35"/>
      <c r="AR630" s="34"/>
      <c r="AS630" s="37"/>
      <c r="AT630" s="35"/>
      <c r="AU630" s="34"/>
      <c r="AV630" s="37"/>
      <c r="AW630" s="35"/>
      <c r="AX630" s="34"/>
      <c r="AY630" s="37"/>
      <c r="AZ630" s="35"/>
      <c r="BA630" s="34"/>
      <c r="BB630" s="37"/>
      <c r="BC6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0" s="7"/>
      <c r="BF630" t="str">
        <f>IF(Table1[[#This Row],[Date]]="","","&amp;lt;VOUCHER REMOTEID="&amp;""""&amp;$A$11&amp;$A$13&amp;ROW()&amp;""""&amp;" VCHTYPE="""&amp;F630&amp;""" ACTION="""&amp;"Create"&amp;"""&amp;gt;")</f>
        <v/>
      </c>
      <c r="BG630" t="str">
        <f>IF(Table1[[#This Row],[Date]]="","",TEXT(Table1[[#This Row],[Date]],"yyyymmdd"))</f>
        <v/>
      </c>
      <c r="BH630" t="str">
        <f>Table1[[#This Row],[Date2]]</f>
        <v/>
      </c>
      <c r="BI630" t="str">
        <f>IF(Table1[[#This Row],[Date]]="","",Table1[[#This Row],[Voucher Type]])</f>
        <v/>
      </c>
      <c r="BJ630" t="str">
        <f>IF(Table1[[#This Row],[Ref No / Invoice No]]="","",Table1[[#This Row],[Ref No / Invoice No]])</f>
        <v/>
      </c>
      <c r="BK630" t="str">
        <f>IF(Table1[[#This Row],[Voucher No]]="","",Table1[[#This Row],[Voucher No]])</f>
        <v/>
      </c>
      <c r="BL630" t="str">
        <f>IF(Table1[[#This Row],[Date]]="","",Table1[[#This Row],[Narration]])</f>
        <v/>
      </c>
      <c r="BM630" t="str">
        <f>IF(Table1[[#This Row],[Date]]="","",$A$11&amp;$A$13&amp;ROW())</f>
        <v/>
      </c>
      <c r="BN630" t="str">
        <f>IF(Table1[[#This Row],[Date]]="","",$A$13)</f>
        <v/>
      </c>
      <c r="BP630" t="str">
        <f>IF(Table1[[#This Row],[Ledger 1]]="","","No")</f>
        <v/>
      </c>
      <c r="BQ630" t="str">
        <f>IF(Table1[[#This Row],[Date]]="","",IF(Table1[[#This Row],[Effect 1]]="Dr.","Yes","No"))</f>
        <v/>
      </c>
      <c r="BR630" t="str">
        <f>IF(Table1[[#This Row],[Date]]="","",Table1[[#This Row],[Ledger 1]])</f>
        <v/>
      </c>
      <c r="BS630" t="str">
        <f>IF(Table1[[#This Row],[Date]]="","",IF(Table1[[#This Row],[Effect 1]]="Dr.",-Table1[[#This Row],[Amount 1]],Table1[[#This Row],[Amount 1]]))</f>
        <v/>
      </c>
      <c r="BV630" t="str">
        <f>IF(Table1[[#This Row],[Ledger 2]]="","","No")</f>
        <v/>
      </c>
      <c r="BW630" t="str">
        <f>IF(Table1[[#This Row],[Date]]="","",IF(Table1[[#This Row],[Effect 2]]="Dr.","Yes","No"))</f>
        <v/>
      </c>
      <c r="BX630" t="str">
        <f>IF(Table1[[#This Row],[Date]]="","",Table1[[#This Row],[Ledger 2]])</f>
        <v/>
      </c>
      <c r="BY630" t="str">
        <f>IF(Table1[[#This Row],[Date]]="","",IF(Table1[[#This Row],[Effect 2]]="Dr.",-Table1[[#This Row],[Amount 2]],Table1[[#This Row],[Amount 2]]))</f>
        <v/>
      </c>
      <c r="CB630" t="str">
        <f>IF(Table1[[#This Row],[Ledger 3]]="","","No")</f>
        <v/>
      </c>
      <c r="CC630" t="str">
        <f>IF(Table1[[#This Row],[Ledger 3]]="","",IF(Table1[[#This Row],[Effect 3]]="Dr.","Yes","No"))</f>
        <v/>
      </c>
      <c r="CD630" t="str">
        <f>IF(Table1[[#This Row],[Ledger 3]]="","",Table1[[#This Row],[Ledger 3]])</f>
        <v/>
      </c>
      <c r="CE630" t="str">
        <f>IF(Table1[[#This Row],[Ledger 3]]="","",IF(Table1[[#This Row],[Effect 3]]="Dr.",-Table1[[#This Row],[Amount 3]],Table1[[#This Row],[Amount 3]]))</f>
        <v/>
      </c>
      <c r="CH630" t="str">
        <f>IF(Table1[[#This Row],[Ledger 4]]="","","No")</f>
        <v/>
      </c>
      <c r="CI630" t="str">
        <f>IF(Table1[[#This Row],[Ledger 4]]="","",IF(Table1[[#This Row],[Effect 4]]="Dr.","Yes","No"))</f>
        <v/>
      </c>
      <c r="CJ630" t="str">
        <f>IF(Table1[[#This Row],[Ledger 4]]="","",Table1[[#This Row],[Ledger 4]])</f>
        <v/>
      </c>
      <c r="CK630" t="str">
        <f>IF(Table1[[#This Row],[Ledger 4]]="","",IF(Table1[[#This Row],[Effect 4]]="Dr.",-Table1[[#This Row],[Amount 4]],Table1[[#This Row],[Amount 4]]))</f>
        <v/>
      </c>
      <c r="CN630" t="str">
        <f>IF(Table1[[#This Row],[Ledger 5]]="","","No")</f>
        <v/>
      </c>
      <c r="CO630" t="str">
        <f>IF(Table1[[#This Row],[Ledger 5]]="","",IF(Table1[[#This Row],[Effect 5]]="Dr.","Yes","No"))</f>
        <v/>
      </c>
      <c r="CP630" t="str">
        <f>IF(Table1[[#This Row],[Ledger 5]]="","",Table1[[#This Row],[Ledger 5]])</f>
        <v/>
      </c>
      <c r="CQ630" t="str">
        <f>IF(Table1[[#This Row],[Ledger 5]]="","",IF(Table1[[#This Row],[Effect 5]]="Dr.",-Table1[[#This Row],[Amount 5]],Table1[[#This Row],[Amount 5]]))</f>
        <v/>
      </c>
      <c r="CT630" t="str">
        <f>IF(Table1[[#This Row],[Ledger 6]]="","","No")</f>
        <v/>
      </c>
      <c r="CU630" t="str">
        <f>IF(Table1[[#This Row],[Ledger 6]]="","",IF(Table1[[#This Row],[Effect 6]]="Dr.","Yes","No"))</f>
        <v/>
      </c>
      <c r="CV630" t="str">
        <f>IF(Table1[[#This Row],[Ledger 6]]="","",Table1[[#This Row],[Ledger 6]])</f>
        <v/>
      </c>
      <c r="CW630" t="str">
        <f>IF(Table1[[#This Row],[Ledger 6]]="","",IF(Table1[[#This Row],[Effect 6]]="Dr.",-Table1[[#This Row],[Amount 6]],Table1[[#This Row],[Amount 6]]))</f>
        <v/>
      </c>
      <c r="CZ630" t="str">
        <f>IF(Table1[[#This Row],[Ledger 7]]="","","No")</f>
        <v/>
      </c>
      <c r="DA630" t="str">
        <f>IF(Table1[[#This Row],[Ledger 7]]="","",IF(Table1[[#This Row],[Effect 7]]="Dr.","Yes","No"))</f>
        <v/>
      </c>
      <c r="DB630" t="str">
        <f>IF(Table1[[#This Row],[Ledger 7]]="","",Table1[[#This Row],[Ledger 7]])</f>
        <v/>
      </c>
      <c r="DC630" t="str">
        <f>IF(Table1[[#This Row],[Ledger 7]]="","",IF(Table1[[#This Row],[Effect 7]]="Dr.",-Table1[[#This Row],[Amount 7]],Table1[[#This Row],[Amount 7]]))</f>
        <v/>
      </c>
      <c r="DF630" t="str">
        <f>IF(Table1[[#This Row],[Ledger 8]]="","","No")</f>
        <v/>
      </c>
      <c r="DG630" t="str">
        <f>IF(Table1[[#This Row],[Ledger 8]]="","",IF(Table1[[#This Row],[Effect 8]]="Dr.","Yes","No"))</f>
        <v/>
      </c>
      <c r="DH630" t="str">
        <f>IF(Table1[[#This Row],[Ledger 8]]="","",Table1[[#This Row],[Ledger 8]])</f>
        <v/>
      </c>
      <c r="DI630" t="str">
        <f>IF(Table1[[#This Row],[Ledger 8]]="","",IF(Table1[[#This Row],[Effect 8]]="Dr.",-Table1[[#This Row],[Amount 8]],Table1[[#This Row],[Amount 8]]))</f>
        <v/>
      </c>
      <c r="DL630" t="str">
        <f>IF(Table1[[#This Row],[Ledger 9]]="","","No")</f>
        <v/>
      </c>
      <c r="DM630" t="str">
        <f>IF(Table1[[#This Row],[Ledger 9]]="","",IF(Table1[[#This Row],[Effect 9]]="Dr.","Yes","No"))</f>
        <v/>
      </c>
      <c r="DN630" t="str">
        <f>IF(Table1[[#This Row],[Ledger 9]]="","",Table1[[#This Row],[Ledger 9]])</f>
        <v/>
      </c>
      <c r="DO630" t="str">
        <f>IF(Table1[[#This Row],[Ledger 9]]="","",IF(Table1[[#This Row],[Effect 9]]="Dr.",-Table1[[#This Row],[Amount 9]],Table1[[#This Row],[Amount 9]]))</f>
        <v/>
      </c>
      <c r="DR630" t="str">
        <f>IF(Table1[[#This Row],[Ledger 10]]="","","No")</f>
        <v/>
      </c>
      <c r="DS630" t="str">
        <f>IF(Table1[[#This Row],[Ledger 10]]="","",IF(Table1[[#This Row],[Effect 10]]="Dr.","Yes","No"))</f>
        <v/>
      </c>
      <c r="DT630" t="str">
        <f>IF(Table1[[#This Row],[Ledger 10]]="","",Table1[[#This Row],[Ledger 10]])</f>
        <v/>
      </c>
      <c r="DU630" t="str">
        <f>IF(Table1[[#This Row],[Ledger 10]]="","",IF(Table1[[#This Row],[Effect 10]]="Dr.",-Table1[[#This Row],[Amount 10]],Table1[[#This Row],[Amount 10]]))</f>
        <v/>
      </c>
      <c r="DX630" t="str">
        <f>IF(Table1[[#This Row],[Ledger 11]]="","","No")</f>
        <v/>
      </c>
      <c r="DY630" t="str">
        <f>IF(Table1[[#This Row],[Ledger 11]]="","",IF(Table1[[#This Row],[Effect 11]]="Dr.","Yes","No"))</f>
        <v/>
      </c>
      <c r="DZ630" t="str">
        <f>IF(Table1[[#This Row],[Ledger 11]]="","",Table1[[#This Row],[Ledger 11]])</f>
        <v/>
      </c>
      <c r="EA630" t="str">
        <f>IF(Table1[[#This Row],[Ledger 11]]="","",IF(Table1[[#This Row],[Effect 11]]="Dr.",-Table1[[#This Row],[Amount 11]],Table1[[#This Row],[Amount 11]]))</f>
        <v/>
      </c>
      <c r="ED630" t="str">
        <f>IF(Table1[[#This Row],[Ledger 12]]="","","No")</f>
        <v/>
      </c>
      <c r="EE630" t="str">
        <f>IF(Table1[[#This Row],[Ledger 12]]="","",IF(Table1[[#This Row],[Effect 12]]="Dr.","Yes","No"))</f>
        <v/>
      </c>
      <c r="EF630" t="str">
        <f>IF(Table1[[#This Row],[Ledger 12]]="","",Table1[[#This Row],[Ledger 12]])</f>
        <v/>
      </c>
      <c r="EG630" t="str">
        <f>IF(Table1[[#This Row],[Ledger 12]]="","",IF(Table1[[#This Row],[Effect 12]]="Dr.",-Table1[[#This Row],[Amount 12]],Table1[[#This Row],[Amount 12]]))</f>
        <v/>
      </c>
      <c r="EJ630" t="str">
        <f>IF(Table1[[#This Row],[Ledger 13]]="","","No")</f>
        <v/>
      </c>
      <c r="EK630" t="str">
        <f>IF(Table1[[#This Row],[Ledger 13]]="","",IF(Table1[[#This Row],[Effect 13]]="Dr.","Yes","No"))</f>
        <v/>
      </c>
      <c r="EL630" t="str">
        <f>IF(Table1[[#This Row],[Ledger 13]]="","",Table1[[#This Row],[Ledger 13]])</f>
        <v/>
      </c>
      <c r="EM630" t="str">
        <f>IF(Table1[[#This Row],[Ledger 13]]="","",IF(Table1[[#This Row],[Effect 13]]="Dr.",-Table1[[#This Row],[Amount 13]],Table1[[#This Row],[Amount 13]]))</f>
        <v/>
      </c>
      <c r="EP630" t="str">
        <f>IF(Table1[[#This Row],[Ledger 14]]="","","No")</f>
        <v/>
      </c>
      <c r="EQ630" t="str">
        <f>IF(Table1[[#This Row],[Ledger 14]]="","",IF(Table1[[#This Row],[Effect 14]]="Dr.","Yes","No"))</f>
        <v/>
      </c>
      <c r="ER630" t="str">
        <f>IF(Table1[[#This Row],[Ledger 14]]="","",Table1[[#This Row],[Ledger 14]])</f>
        <v/>
      </c>
      <c r="ES630" t="str">
        <f>IF(Table1[[#This Row],[Ledger 14]]="","",IF(Table1[[#This Row],[Effect 14]]="Dr.",-Table1[[#This Row],[Amount 14]],Table1[[#This Row],[Amount 14]]))</f>
        <v/>
      </c>
      <c r="EV630" t="str">
        <f>IF(Table1[[#This Row],[Ledger 15]]="","","No")</f>
        <v/>
      </c>
      <c r="EW630" t="str">
        <f>IF(Table1[[#This Row],[Ledger 15]]="","",IF(Table1[[#This Row],[Effect 15]]="Dr.","Yes","No"))</f>
        <v/>
      </c>
      <c r="EX630" t="str">
        <f>IF(Table1[[#This Row],[Ledger 15]]="","",Table1[[#This Row],[Ledger 15]])</f>
        <v/>
      </c>
      <c r="EY630" t="str">
        <f>IF(Table1[[#This Row],[Ledger 15]]="","",IF(Table1[[#This Row],[Effect 15]]="Dr.",-Table1[[#This Row],[Amount 15]],Table1[[#This Row],[Amount 15]]))</f>
        <v/>
      </c>
      <c r="FD6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0">
        <f>IF(Table1[[#This Row],[Date]]="",0,IF(AND(Table1[[#This Row],[Date]]&gt;=$FE$2,Table1[[#This Row],[Date]]&lt;=$FE$3),0,1))</f>
        <v>0</v>
      </c>
      <c r="FF630">
        <f>IF(Table1[[#This Row],[Date]]="",0,IF(TYPE(VLOOKUP(Table1[[#This Row],[Voucher Type]],Table1[[#All],[Voucher Type Master]],1,FALSE))=16,1,0))</f>
        <v>0</v>
      </c>
      <c r="FG630">
        <f>IF(TYPE(IF(Table1[[#This Row],[Date]]="",0,IF(VLOOKUP(Table1[[#This Row],[Voucher Type]],$FY$5:$FZ$13,2,0)=Table1[[#This Row],[Effect 1]],0,1)))=16,1,0)</f>
        <v>0</v>
      </c>
      <c r="FH6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0">
        <f>IF(LEN(Table1[[#This Row],[Ledger 1]])&gt;0,IF(TYPE(VLOOKUP(Table1[[#This Row],[Ledger 1]],GZ:GZ,1,0))=16,1,0),0)</f>
        <v>0</v>
      </c>
      <c r="FJ630">
        <f>IF(LEN(Table1[[#This Row],[Ledger 2]])&gt;0,IF(TYPE(VLOOKUP(Table1[[#This Row],[Ledger 2]],GZ:GZ,1,0))=16,1,0),0)</f>
        <v>0</v>
      </c>
      <c r="FK630">
        <f>IF(LEN(Table1[[#This Row],[Ledger 3]])&gt;0,IF(TYPE(VLOOKUP(Table1[[#This Row],[Ledger 3]],GZ:GZ,1,0))=16,1,0),0)</f>
        <v>0</v>
      </c>
      <c r="FL630">
        <f>IF(LEN(Table1[[#This Row],[Ledger 4]])&gt;0,IF(TYPE(VLOOKUP(Table1[[#This Row],[Ledger 4]],GZ:GZ,1,0))=16,1,0),0)</f>
        <v>0</v>
      </c>
      <c r="FM630">
        <f>IF(LEN(Table1[[#This Row],[Ledger 5]])&gt;0,IF(TYPE(VLOOKUP(Table1[[#This Row],[Ledger 5]],GZ:GZ,1,0))=16,1,0),0)</f>
        <v>0</v>
      </c>
      <c r="FN630">
        <f>IF(LEN(Table1[[#This Row],[Ledger 6]])&gt;0,IF(TYPE(VLOOKUP(Table1[[#This Row],[Ledger 6]],$GZ:$GZ,1,0))=16,1,0),0)</f>
        <v>0</v>
      </c>
      <c r="FO630">
        <f>IF(LEN(Table1[[#This Row],[Ledger 7]])&gt;0,IF(TYPE(VLOOKUP(Table1[[#This Row],[Ledger 7]],$GZ:$GZ,1,0))=16,1,0),0)</f>
        <v>0</v>
      </c>
      <c r="FP630">
        <f>IF(LEN(Table1[[#This Row],[Ledger 8]])&gt;0,IF(TYPE(VLOOKUP(Table1[[#This Row],[Ledger 8]],$GZ:$GZ,1,0))=16,1,0),0)</f>
        <v>0</v>
      </c>
      <c r="FQ630">
        <f>IF(LEN(Table1[[#This Row],[Ledger 9]])&gt;0,IF(TYPE(VLOOKUP(Table1[[#This Row],[Ledger 9]],$GZ:$GZ,1,0))=16,1,0),0)</f>
        <v>0</v>
      </c>
      <c r="FR630">
        <f>IF(LEN(Table1[[#This Row],[Ledger 10]])&gt;0,IF(TYPE(VLOOKUP(Table1[[#This Row],[Ledger 10]],$GZ:$GZ,1,0))=16,1,0),0)</f>
        <v>0</v>
      </c>
      <c r="FS630">
        <f>IF(LEN(Table1[[#This Row],[Ledger 11]])&gt;0,IF(TYPE(VLOOKUP(Table1[[#This Row],[Ledger 11]],$GZ:$GZ,1,0))=16,1,0),0)</f>
        <v>0</v>
      </c>
      <c r="FT630">
        <f>IF(LEN(Table1[[#This Row],[Ledger 12]])&gt;0,IF(TYPE(VLOOKUP(Table1[[#This Row],[Ledger 12]],$GZ:$GZ,1,0))=16,1,0),0)</f>
        <v>0</v>
      </c>
      <c r="FU630">
        <f>IF(LEN(Table1[[#This Row],[Ledger 13]])&gt;0,IF(TYPE(VLOOKUP(Table1[[#This Row],[Ledger 13]],$GZ:$GZ,1,0))=16,1,0),0)</f>
        <v>0</v>
      </c>
      <c r="FV630">
        <f>IF(LEN(Table1[[#This Row],[Ledger 14]])&gt;0,IF(TYPE(VLOOKUP(Table1[[#This Row],[Ledger 14]],$GZ:$GZ,1,0))=16,1,0),0)</f>
        <v>0</v>
      </c>
      <c r="FW630">
        <f>IF(LEN(Table1[[#This Row],[Ledger 15]])&gt;0,IF(TYPE(VLOOKUP(Table1[[#This Row],[Ledger 15]],$GZ:$GZ,1,0))=16,1,0),0)</f>
        <v>0</v>
      </c>
    </row>
    <row r="631" spans="4:179" ht="33" customHeight="1" x14ac:dyDescent="0.45">
      <c r="D631" s="8">
        <f t="shared" si="18"/>
        <v>626</v>
      </c>
      <c r="E631" s="32"/>
      <c r="F631" s="34"/>
      <c r="G631" s="34"/>
      <c r="H631" s="34"/>
      <c r="I631" s="34"/>
      <c r="J631" s="38"/>
      <c r="K631" s="33"/>
      <c r="L631" s="36"/>
      <c r="M631" s="35"/>
      <c r="N631" s="34"/>
      <c r="O631" s="41"/>
      <c r="P631" s="35"/>
      <c r="Q631" s="34"/>
      <c r="R631" s="37"/>
      <c r="S631" s="35"/>
      <c r="T631" s="34"/>
      <c r="U631" s="37"/>
      <c r="V631" s="35"/>
      <c r="W631" s="34"/>
      <c r="X631" s="37"/>
      <c r="Y631" s="35"/>
      <c r="Z631" s="34"/>
      <c r="AA631" s="37"/>
      <c r="AB631" s="35"/>
      <c r="AC631" s="34"/>
      <c r="AD631" s="37"/>
      <c r="AE631" s="35"/>
      <c r="AF631" s="34"/>
      <c r="AG631" s="37"/>
      <c r="AH631" s="35"/>
      <c r="AI631" s="34"/>
      <c r="AJ631" s="37"/>
      <c r="AK631" s="35"/>
      <c r="AL631" s="34"/>
      <c r="AM631" s="37"/>
      <c r="AN631" s="35"/>
      <c r="AO631" s="34"/>
      <c r="AP631" s="37"/>
      <c r="AQ631" s="35"/>
      <c r="AR631" s="34"/>
      <c r="AS631" s="37"/>
      <c r="AT631" s="35"/>
      <c r="AU631" s="34"/>
      <c r="AV631" s="37"/>
      <c r="AW631" s="35"/>
      <c r="AX631" s="34"/>
      <c r="AY631" s="37"/>
      <c r="AZ631" s="35"/>
      <c r="BA631" s="34"/>
      <c r="BB631" s="37"/>
      <c r="BC6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1" s="7"/>
      <c r="BF631" t="str">
        <f>IF(Table1[[#This Row],[Date]]="","","&amp;lt;VOUCHER REMOTEID="&amp;""""&amp;$A$11&amp;$A$13&amp;ROW()&amp;""""&amp;" VCHTYPE="""&amp;F631&amp;""" ACTION="""&amp;"Create"&amp;"""&amp;gt;")</f>
        <v/>
      </c>
      <c r="BG631" t="str">
        <f>IF(Table1[[#This Row],[Date]]="","",TEXT(Table1[[#This Row],[Date]],"yyyymmdd"))</f>
        <v/>
      </c>
      <c r="BH631" t="str">
        <f>Table1[[#This Row],[Date2]]</f>
        <v/>
      </c>
      <c r="BI631" t="str">
        <f>IF(Table1[[#This Row],[Date]]="","",Table1[[#This Row],[Voucher Type]])</f>
        <v/>
      </c>
      <c r="BJ631" t="str">
        <f>IF(Table1[[#This Row],[Ref No / Invoice No]]="","",Table1[[#This Row],[Ref No / Invoice No]])</f>
        <v/>
      </c>
      <c r="BK631" t="str">
        <f>IF(Table1[[#This Row],[Voucher No]]="","",Table1[[#This Row],[Voucher No]])</f>
        <v/>
      </c>
      <c r="BL631" t="str">
        <f>IF(Table1[[#This Row],[Date]]="","",Table1[[#This Row],[Narration]])</f>
        <v/>
      </c>
      <c r="BM631" t="str">
        <f>IF(Table1[[#This Row],[Date]]="","",$A$11&amp;$A$13&amp;ROW())</f>
        <v/>
      </c>
      <c r="BN631" t="str">
        <f>IF(Table1[[#This Row],[Date]]="","",$A$13)</f>
        <v/>
      </c>
      <c r="BP631" t="str">
        <f>IF(Table1[[#This Row],[Ledger 1]]="","","No")</f>
        <v/>
      </c>
      <c r="BQ631" t="str">
        <f>IF(Table1[[#This Row],[Date]]="","",IF(Table1[[#This Row],[Effect 1]]="Dr.","Yes","No"))</f>
        <v/>
      </c>
      <c r="BR631" t="str">
        <f>IF(Table1[[#This Row],[Date]]="","",Table1[[#This Row],[Ledger 1]])</f>
        <v/>
      </c>
      <c r="BS631" t="str">
        <f>IF(Table1[[#This Row],[Date]]="","",IF(Table1[[#This Row],[Effect 1]]="Dr.",-Table1[[#This Row],[Amount 1]],Table1[[#This Row],[Amount 1]]))</f>
        <v/>
      </c>
      <c r="BV631" t="str">
        <f>IF(Table1[[#This Row],[Ledger 2]]="","","No")</f>
        <v/>
      </c>
      <c r="BW631" t="str">
        <f>IF(Table1[[#This Row],[Date]]="","",IF(Table1[[#This Row],[Effect 2]]="Dr.","Yes","No"))</f>
        <v/>
      </c>
      <c r="BX631" t="str">
        <f>IF(Table1[[#This Row],[Date]]="","",Table1[[#This Row],[Ledger 2]])</f>
        <v/>
      </c>
      <c r="BY631" t="str">
        <f>IF(Table1[[#This Row],[Date]]="","",IF(Table1[[#This Row],[Effect 2]]="Dr.",-Table1[[#This Row],[Amount 2]],Table1[[#This Row],[Amount 2]]))</f>
        <v/>
      </c>
      <c r="CB631" t="str">
        <f>IF(Table1[[#This Row],[Ledger 3]]="","","No")</f>
        <v/>
      </c>
      <c r="CC631" t="str">
        <f>IF(Table1[[#This Row],[Ledger 3]]="","",IF(Table1[[#This Row],[Effect 3]]="Dr.","Yes","No"))</f>
        <v/>
      </c>
      <c r="CD631" t="str">
        <f>IF(Table1[[#This Row],[Ledger 3]]="","",Table1[[#This Row],[Ledger 3]])</f>
        <v/>
      </c>
      <c r="CE631" t="str">
        <f>IF(Table1[[#This Row],[Ledger 3]]="","",IF(Table1[[#This Row],[Effect 3]]="Dr.",-Table1[[#This Row],[Amount 3]],Table1[[#This Row],[Amount 3]]))</f>
        <v/>
      </c>
      <c r="CH631" t="str">
        <f>IF(Table1[[#This Row],[Ledger 4]]="","","No")</f>
        <v/>
      </c>
      <c r="CI631" t="str">
        <f>IF(Table1[[#This Row],[Ledger 4]]="","",IF(Table1[[#This Row],[Effect 4]]="Dr.","Yes","No"))</f>
        <v/>
      </c>
      <c r="CJ631" t="str">
        <f>IF(Table1[[#This Row],[Ledger 4]]="","",Table1[[#This Row],[Ledger 4]])</f>
        <v/>
      </c>
      <c r="CK631" t="str">
        <f>IF(Table1[[#This Row],[Ledger 4]]="","",IF(Table1[[#This Row],[Effect 4]]="Dr.",-Table1[[#This Row],[Amount 4]],Table1[[#This Row],[Amount 4]]))</f>
        <v/>
      </c>
      <c r="CN631" t="str">
        <f>IF(Table1[[#This Row],[Ledger 5]]="","","No")</f>
        <v/>
      </c>
      <c r="CO631" t="str">
        <f>IF(Table1[[#This Row],[Ledger 5]]="","",IF(Table1[[#This Row],[Effect 5]]="Dr.","Yes","No"))</f>
        <v/>
      </c>
      <c r="CP631" t="str">
        <f>IF(Table1[[#This Row],[Ledger 5]]="","",Table1[[#This Row],[Ledger 5]])</f>
        <v/>
      </c>
      <c r="CQ631" t="str">
        <f>IF(Table1[[#This Row],[Ledger 5]]="","",IF(Table1[[#This Row],[Effect 5]]="Dr.",-Table1[[#This Row],[Amount 5]],Table1[[#This Row],[Amount 5]]))</f>
        <v/>
      </c>
      <c r="CT631" t="str">
        <f>IF(Table1[[#This Row],[Ledger 6]]="","","No")</f>
        <v/>
      </c>
      <c r="CU631" t="str">
        <f>IF(Table1[[#This Row],[Ledger 6]]="","",IF(Table1[[#This Row],[Effect 6]]="Dr.","Yes","No"))</f>
        <v/>
      </c>
      <c r="CV631" t="str">
        <f>IF(Table1[[#This Row],[Ledger 6]]="","",Table1[[#This Row],[Ledger 6]])</f>
        <v/>
      </c>
      <c r="CW631" t="str">
        <f>IF(Table1[[#This Row],[Ledger 6]]="","",IF(Table1[[#This Row],[Effect 6]]="Dr.",-Table1[[#This Row],[Amount 6]],Table1[[#This Row],[Amount 6]]))</f>
        <v/>
      </c>
      <c r="CZ631" t="str">
        <f>IF(Table1[[#This Row],[Ledger 7]]="","","No")</f>
        <v/>
      </c>
      <c r="DA631" t="str">
        <f>IF(Table1[[#This Row],[Ledger 7]]="","",IF(Table1[[#This Row],[Effect 7]]="Dr.","Yes","No"))</f>
        <v/>
      </c>
      <c r="DB631" t="str">
        <f>IF(Table1[[#This Row],[Ledger 7]]="","",Table1[[#This Row],[Ledger 7]])</f>
        <v/>
      </c>
      <c r="DC631" t="str">
        <f>IF(Table1[[#This Row],[Ledger 7]]="","",IF(Table1[[#This Row],[Effect 7]]="Dr.",-Table1[[#This Row],[Amount 7]],Table1[[#This Row],[Amount 7]]))</f>
        <v/>
      </c>
      <c r="DF631" t="str">
        <f>IF(Table1[[#This Row],[Ledger 8]]="","","No")</f>
        <v/>
      </c>
      <c r="DG631" t="str">
        <f>IF(Table1[[#This Row],[Ledger 8]]="","",IF(Table1[[#This Row],[Effect 8]]="Dr.","Yes","No"))</f>
        <v/>
      </c>
      <c r="DH631" t="str">
        <f>IF(Table1[[#This Row],[Ledger 8]]="","",Table1[[#This Row],[Ledger 8]])</f>
        <v/>
      </c>
      <c r="DI631" t="str">
        <f>IF(Table1[[#This Row],[Ledger 8]]="","",IF(Table1[[#This Row],[Effect 8]]="Dr.",-Table1[[#This Row],[Amount 8]],Table1[[#This Row],[Amount 8]]))</f>
        <v/>
      </c>
      <c r="DL631" t="str">
        <f>IF(Table1[[#This Row],[Ledger 9]]="","","No")</f>
        <v/>
      </c>
      <c r="DM631" t="str">
        <f>IF(Table1[[#This Row],[Ledger 9]]="","",IF(Table1[[#This Row],[Effect 9]]="Dr.","Yes","No"))</f>
        <v/>
      </c>
      <c r="DN631" t="str">
        <f>IF(Table1[[#This Row],[Ledger 9]]="","",Table1[[#This Row],[Ledger 9]])</f>
        <v/>
      </c>
      <c r="DO631" t="str">
        <f>IF(Table1[[#This Row],[Ledger 9]]="","",IF(Table1[[#This Row],[Effect 9]]="Dr.",-Table1[[#This Row],[Amount 9]],Table1[[#This Row],[Amount 9]]))</f>
        <v/>
      </c>
      <c r="DR631" t="str">
        <f>IF(Table1[[#This Row],[Ledger 10]]="","","No")</f>
        <v/>
      </c>
      <c r="DS631" t="str">
        <f>IF(Table1[[#This Row],[Ledger 10]]="","",IF(Table1[[#This Row],[Effect 10]]="Dr.","Yes","No"))</f>
        <v/>
      </c>
      <c r="DT631" t="str">
        <f>IF(Table1[[#This Row],[Ledger 10]]="","",Table1[[#This Row],[Ledger 10]])</f>
        <v/>
      </c>
      <c r="DU631" t="str">
        <f>IF(Table1[[#This Row],[Ledger 10]]="","",IF(Table1[[#This Row],[Effect 10]]="Dr.",-Table1[[#This Row],[Amount 10]],Table1[[#This Row],[Amount 10]]))</f>
        <v/>
      </c>
      <c r="DX631" t="str">
        <f>IF(Table1[[#This Row],[Ledger 11]]="","","No")</f>
        <v/>
      </c>
      <c r="DY631" t="str">
        <f>IF(Table1[[#This Row],[Ledger 11]]="","",IF(Table1[[#This Row],[Effect 11]]="Dr.","Yes","No"))</f>
        <v/>
      </c>
      <c r="DZ631" t="str">
        <f>IF(Table1[[#This Row],[Ledger 11]]="","",Table1[[#This Row],[Ledger 11]])</f>
        <v/>
      </c>
      <c r="EA631" t="str">
        <f>IF(Table1[[#This Row],[Ledger 11]]="","",IF(Table1[[#This Row],[Effect 11]]="Dr.",-Table1[[#This Row],[Amount 11]],Table1[[#This Row],[Amount 11]]))</f>
        <v/>
      </c>
      <c r="ED631" t="str">
        <f>IF(Table1[[#This Row],[Ledger 12]]="","","No")</f>
        <v/>
      </c>
      <c r="EE631" t="str">
        <f>IF(Table1[[#This Row],[Ledger 12]]="","",IF(Table1[[#This Row],[Effect 12]]="Dr.","Yes","No"))</f>
        <v/>
      </c>
      <c r="EF631" t="str">
        <f>IF(Table1[[#This Row],[Ledger 12]]="","",Table1[[#This Row],[Ledger 12]])</f>
        <v/>
      </c>
      <c r="EG631" t="str">
        <f>IF(Table1[[#This Row],[Ledger 12]]="","",IF(Table1[[#This Row],[Effect 12]]="Dr.",-Table1[[#This Row],[Amount 12]],Table1[[#This Row],[Amount 12]]))</f>
        <v/>
      </c>
      <c r="EJ631" t="str">
        <f>IF(Table1[[#This Row],[Ledger 13]]="","","No")</f>
        <v/>
      </c>
      <c r="EK631" t="str">
        <f>IF(Table1[[#This Row],[Ledger 13]]="","",IF(Table1[[#This Row],[Effect 13]]="Dr.","Yes","No"))</f>
        <v/>
      </c>
      <c r="EL631" t="str">
        <f>IF(Table1[[#This Row],[Ledger 13]]="","",Table1[[#This Row],[Ledger 13]])</f>
        <v/>
      </c>
      <c r="EM631" t="str">
        <f>IF(Table1[[#This Row],[Ledger 13]]="","",IF(Table1[[#This Row],[Effect 13]]="Dr.",-Table1[[#This Row],[Amount 13]],Table1[[#This Row],[Amount 13]]))</f>
        <v/>
      </c>
      <c r="EP631" t="str">
        <f>IF(Table1[[#This Row],[Ledger 14]]="","","No")</f>
        <v/>
      </c>
      <c r="EQ631" t="str">
        <f>IF(Table1[[#This Row],[Ledger 14]]="","",IF(Table1[[#This Row],[Effect 14]]="Dr.","Yes","No"))</f>
        <v/>
      </c>
      <c r="ER631" t="str">
        <f>IF(Table1[[#This Row],[Ledger 14]]="","",Table1[[#This Row],[Ledger 14]])</f>
        <v/>
      </c>
      <c r="ES631" t="str">
        <f>IF(Table1[[#This Row],[Ledger 14]]="","",IF(Table1[[#This Row],[Effect 14]]="Dr.",-Table1[[#This Row],[Amount 14]],Table1[[#This Row],[Amount 14]]))</f>
        <v/>
      </c>
      <c r="EV631" t="str">
        <f>IF(Table1[[#This Row],[Ledger 15]]="","","No")</f>
        <v/>
      </c>
      <c r="EW631" t="str">
        <f>IF(Table1[[#This Row],[Ledger 15]]="","",IF(Table1[[#This Row],[Effect 15]]="Dr.","Yes","No"))</f>
        <v/>
      </c>
      <c r="EX631" t="str">
        <f>IF(Table1[[#This Row],[Ledger 15]]="","",Table1[[#This Row],[Ledger 15]])</f>
        <v/>
      </c>
      <c r="EY631" t="str">
        <f>IF(Table1[[#This Row],[Ledger 15]]="","",IF(Table1[[#This Row],[Effect 15]]="Dr.",-Table1[[#This Row],[Amount 15]],Table1[[#This Row],[Amount 15]]))</f>
        <v/>
      </c>
      <c r="FD6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1">
        <f>IF(Table1[[#This Row],[Date]]="",0,IF(AND(Table1[[#This Row],[Date]]&gt;=$FE$2,Table1[[#This Row],[Date]]&lt;=$FE$3),0,1))</f>
        <v>0</v>
      </c>
      <c r="FF631">
        <f>IF(Table1[[#This Row],[Date]]="",0,IF(TYPE(VLOOKUP(Table1[[#This Row],[Voucher Type]],Table1[[#All],[Voucher Type Master]],1,FALSE))=16,1,0))</f>
        <v>0</v>
      </c>
      <c r="FG631">
        <f>IF(TYPE(IF(Table1[[#This Row],[Date]]="",0,IF(VLOOKUP(Table1[[#This Row],[Voucher Type]],$FY$5:$FZ$13,2,0)=Table1[[#This Row],[Effect 1]],0,1)))=16,1,0)</f>
        <v>0</v>
      </c>
      <c r="FH6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1">
        <f>IF(LEN(Table1[[#This Row],[Ledger 1]])&gt;0,IF(TYPE(VLOOKUP(Table1[[#This Row],[Ledger 1]],GZ:GZ,1,0))=16,1,0),0)</f>
        <v>0</v>
      </c>
      <c r="FJ631">
        <f>IF(LEN(Table1[[#This Row],[Ledger 2]])&gt;0,IF(TYPE(VLOOKUP(Table1[[#This Row],[Ledger 2]],GZ:GZ,1,0))=16,1,0),0)</f>
        <v>0</v>
      </c>
      <c r="FK631">
        <f>IF(LEN(Table1[[#This Row],[Ledger 3]])&gt;0,IF(TYPE(VLOOKUP(Table1[[#This Row],[Ledger 3]],GZ:GZ,1,0))=16,1,0),0)</f>
        <v>0</v>
      </c>
      <c r="FL631">
        <f>IF(LEN(Table1[[#This Row],[Ledger 4]])&gt;0,IF(TYPE(VLOOKUP(Table1[[#This Row],[Ledger 4]],GZ:GZ,1,0))=16,1,0),0)</f>
        <v>0</v>
      </c>
      <c r="FM631">
        <f>IF(LEN(Table1[[#This Row],[Ledger 5]])&gt;0,IF(TYPE(VLOOKUP(Table1[[#This Row],[Ledger 5]],GZ:GZ,1,0))=16,1,0),0)</f>
        <v>0</v>
      </c>
      <c r="FN631">
        <f>IF(LEN(Table1[[#This Row],[Ledger 6]])&gt;0,IF(TYPE(VLOOKUP(Table1[[#This Row],[Ledger 6]],$GZ:$GZ,1,0))=16,1,0),0)</f>
        <v>0</v>
      </c>
      <c r="FO631">
        <f>IF(LEN(Table1[[#This Row],[Ledger 7]])&gt;0,IF(TYPE(VLOOKUP(Table1[[#This Row],[Ledger 7]],$GZ:$GZ,1,0))=16,1,0),0)</f>
        <v>0</v>
      </c>
      <c r="FP631">
        <f>IF(LEN(Table1[[#This Row],[Ledger 8]])&gt;0,IF(TYPE(VLOOKUP(Table1[[#This Row],[Ledger 8]],$GZ:$GZ,1,0))=16,1,0),0)</f>
        <v>0</v>
      </c>
      <c r="FQ631">
        <f>IF(LEN(Table1[[#This Row],[Ledger 9]])&gt;0,IF(TYPE(VLOOKUP(Table1[[#This Row],[Ledger 9]],$GZ:$GZ,1,0))=16,1,0),0)</f>
        <v>0</v>
      </c>
      <c r="FR631">
        <f>IF(LEN(Table1[[#This Row],[Ledger 10]])&gt;0,IF(TYPE(VLOOKUP(Table1[[#This Row],[Ledger 10]],$GZ:$GZ,1,0))=16,1,0),0)</f>
        <v>0</v>
      </c>
      <c r="FS631">
        <f>IF(LEN(Table1[[#This Row],[Ledger 11]])&gt;0,IF(TYPE(VLOOKUP(Table1[[#This Row],[Ledger 11]],$GZ:$GZ,1,0))=16,1,0),0)</f>
        <v>0</v>
      </c>
      <c r="FT631">
        <f>IF(LEN(Table1[[#This Row],[Ledger 12]])&gt;0,IF(TYPE(VLOOKUP(Table1[[#This Row],[Ledger 12]],$GZ:$GZ,1,0))=16,1,0),0)</f>
        <v>0</v>
      </c>
      <c r="FU631">
        <f>IF(LEN(Table1[[#This Row],[Ledger 13]])&gt;0,IF(TYPE(VLOOKUP(Table1[[#This Row],[Ledger 13]],$GZ:$GZ,1,0))=16,1,0),0)</f>
        <v>0</v>
      </c>
      <c r="FV631">
        <f>IF(LEN(Table1[[#This Row],[Ledger 14]])&gt;0,IF(TYPE(VLOOKUP(Table1[[#This Row],[Ledger 14]],$GZ:$GZ,1,0))=16,1,0),0)</f>
        <v>0</v>
      </c>
      <c r="FW631">
        <f>IF(LEN(Table1[[#This Row],[Ledger 15]])&gt;0,IF(TYPE(VLOOKUP(Table1[[#This Row],[Ledger 15]],$GZ:$GZ,1,0))=16,1,0),0)</f>
        <v>0</v>
      </c>
    </row>
    <row r="632" spans="4:179" ht="33" customHeight="1" x14ac:dyDescent="0.45">
      <c r="D632" s="8">
        <f t="shared" si="18"/>
        <v>627</v>
      </c>
      <c r="E632" s="32"/>
      <c r="F632" s="34"/>
      <c r="G632" s="34"/>
      <c r="H632" s="34"/>
      <c r="I632" s="34"/>
      <c r="J632" s="38"/>
      <c r="K632" s="33"/>
      <c r="L632" s="36"/>
      <c r="M632" s="35"/>
      <c r="N632" s="34"/>
      <c r="O632" s="41"/>
      <c r="P632" s="35"/>
      <c r="Q632" s="34"/>
      <c r="R632" s="37"/>
      <c r="S632" s="35"/>
      <c r="T632" s="34"/>
      <c r="U632" s="37"/>
      <c r="V632" s="35"/>
      <c r="W632" s="34"/>
      <c r="X632" s="37"/>
      <c r="Y632" s="35"/>
      <c r="Z632" s="34"/>
      <c r="AA632" s="37"/>
      <c r="AB632" s="35"/>
      <c r="AC632" s="34"/>
      <c r="AD632" s="37"/>
      <c r="AE632" s="35"/>
      <c r="AF632" s="34"/>
      <c r="AG632" s="37"/>
      <c r="AH632" s="35"/>
      <c r="AI632" s="34"/>
      <c r="AJ632" s="37"/>
      <c r="AK632" s="35"/>
      <c r="AL632" s="34"/>
      <c r="AM632" s="37"/>
      <c r="AN632" s="35"/>
      <c r="AO632" s="34"/>
      <c r="AP632" s="37"/>
      <c r="AQ632" s="35"/>
      <c r="AR632" s="34"/>
      <c r="AS632" s="37"/>
      <c r="AT632" s="35"/>
      <c r="AU632" s="34"/>
      <c r="AV632" s="37"/>
      <c r="AW632" s="35"/>
      <c r="AX632" s="34"/>
      <c r="AY632" s="37"/>
      <c r="AZ632" s="35"/>
      <c r="BA632" s="34"/>
      <c r="BB632" s="37"/>
      <c r="BC6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2" s="7"/>
      <c r="BF632" t="str">
        <f>IF(Table1[[#This Row],[Date]]="","","&amp;lt;VOUCHER REMOTEID="&amp;""""&amp;$A$11&amp;$A$13&amp;ROW()&amp;""""&amp;" VCHTYPE="""&amp;F632&amp;""" ACTION="""&amp;"Create"&amp;"""&amp;gt;")</f>
        <v/>
      </c>
      <c r="BG632" t="str">
        <f>IF(Table1[[#This Row],[Date]]="","",TEXT(Table1[[#This Row],[Date]],"yyyymmdd"))</f>
        <v/>
      </c>
      <c r="BH632" t="str">
        <f>Table1[[#This Row],[Date2]]</f>
        <v/>
      </c>
      <c r="BI632" t="str">
        <f>IF(Table1[[#This Row],[Date]]="","",Table1[[#This Row],[Voucher Type]])</f>
        <v/>
      </c>
      <c r="BJ632" t="str">
        <f>IF(Table1[[#This Row],[Ref No / Invoice No]]="","",Table1[[#This Row],[Ref No / Invoice No]])</f>
        <v/>
      </c>
      <c r="BK632" t="str">
        <f>IF(Table1[[#This Row],[Voucher No]]="","",Table1[[#This Row],[Voucher No]])</f>
        <v/>
      </c>
      <c r="BL632" t="str">
        <f>IF(Table1[[#This Row],[Date]]="","",Table1[[#This Row],[Narration]])</f>
        <v/>
      </c>
      <c r="BM632" t="str">
        <f>IF(Table1[[#This Row],[Date]]="","",$A$11&amp;$A$13&amp;ROW())</f>
        <v/>
      </c>
      <c r="BN632" t="str">
        <f>IF(Table1[[#This Row],[Date]]="","",$A$13)</f>
        <v/>
      </c>
      <c r="BP632" t="str">
        <f>IF(Table1[[#This Row],[Ledger 1]]="","","No")</f>
        <v/>
      </c>
      <c r="BQ632" t="str">
        <f>IF(Table1[[#This Row],[Date]]="","",IF(Table1[[#This Row],[Effect 1]]="Dr.","Yes","No"))</f>
        <v/>
      </c>
      <c r="BR632" t="str">
        <f>IF(Table1[[#This Row],[Date]]="","",Table1[[#This Row],[Ledger 1]])</f>
        <v/>
      </c>
      <c r="BS632" t="str">
        <f>IF(Table1[[#This Row],[Date]]="","",IF(Table1[[#This Row],[Effect 1]]="Dr.",-Table1[[#This Row],[Amount 1]],Table1[[#This Row],[Amount 1]]))</f>
        <v/>
      </c>
      <c r="BV632" t="str">
        <f>IF(Table1[[#This Row],[Ledger 2]]="","","No")</f>
        <v/>
      </c>
      <c r="BW632" t="str">
        <f>IF(Table1[[#This Row],[Date]]="","",IF(Table1[[#This Row],[Effect 2]]="Dr.","Yes","No"))</f>
        <v/>
      </c>
      <c r="BX632" t="str">
        <f>IF(Table1[[#This Row],[Date]]="","",Table1[[#This Row],[Ledger 2]])</f>
        <v/>
      </c>
      <c r="BY632" t="str">
        <f>IF(Table1[[#This Row],[Date]]="","",IF(Table1[[#This Row],[Effect 2]]="Dr.",-Table1[[#This Row],[Amount 2]],Table1[[#This Row],[Amount 2]]))</f>
        <v/>
      </c>
      <c r="CB632" t="str">
        <f>IF(Table1[[#This Row],[Ledger 3]]="","","No")</f>
        <v/>
      </c>
      <c r="CC632" t="str">
        <f>IF(Table1[[#This Row],[Ledger 3]]="","",IF(Table1[[#This Row],[Effect 3]]="Dr.","Yes","No"))</f>
        <v/>
      </c>
      <c r="CD632" t="str">
        <f>IF(Table1[[#This Row],[Ledger 3]]="","",Table1[[#This Row],[Ledger 3]])</f>
        <v/>
      </c>
      <c r="CE632" t="str">
        <f>IF(Table1[[#This Row],[Ledger 3]]="","",IF(Table1[[#This Row],[Effect 3]]="Dr.",-Table1[[#This Row],[Amount 3]],Table1[[#This Row],[Amount 3]]))</f>
        <v/>
      </c>
      <c r="CH632" t="str">
        <f>IF(Table1[[#This Row],[Ledger 4]]="","","No")</f>
        <v/>
      </c>
      <c r="CI632" t="str">
        <f>IF(Table1[[#This Row],[Ledger 4]]="","",IF(Table1[[#This Row],[Effect 4]]="Dr.","Yes","No"))</f>
        <v/>
      </c>
      <c r="CJ632" t="str">
        <f>IF(Table1[[#This Row],[Ledger 4]]="","",Table1[[#This Row],[Ledger 4]])</f>
        <v/>
      </c>
      <c r="CK632" t="str">
        <f>IF(Table1[[#This Row],[Ledger 4]]="","",IF(Table1[[#This Row],[Effect 4]]="Dr.",-Table1[[#This Row],[Amount 4]],Table1[[#This Row],[Amount 4]]))</f>
        <v/>
      </c>
      <c r="CN632" t="str">
        <f>IF(Table1[[#This Row],[Ledger 5]]="","","No")</f>
        <v/>
      </c>
      <c r="CO632" t="str">
        <f>IF(Table1[[#This Row],[Ledger 5]]="","",IF(Table1[[#This Row],[Effect 5]]="Dr.","Yes","No"))</f>
        <v/>
      </c>
      <c r="CP632" t="str">
        <f>IF(Table1[[#This Row],[Ledger 5]]="","",Table1[[#This Row],[Ledger 5]])</f>
        <v/>
      </c>
      <c r="CQ632" t="str">
        <f>IF(Table1[[#This Row],[Ledger 5]]="","",IF(Table1[[#This Row],[Effect 5]]="Dr.",-Table1[[#This Row],[Amount 5]],Table1[[#This Row],[Amount 5]]))</f>
        <v/>
      </c>
      <c r="CT632" t="str">
        <f>IF(Table1[[#This Row],[Ledger 6]]="","","No")</f>
        <v/>
      </c>
      <c r="CU632" t="str">
        <f>IF(Table1[[#This Row],[Ledger 6]]="","",IF(Table1[[#This Row],[Effect 6]]="Dr.","Yes","No"))</f>
        <v/>
      </c>
      <c r="CV632" t="str">
        <f>IF(Table1[[#This Row],[Ledger 6]]="","",Table1[[#This Row],[Ledger 6]])</f>
        <v/>
      </c>
      <c r="CW632" t="str">
        <f>IF(Table1[[#This Row],[Ledger 6]]="","",IF(Table1[[#This Row],[Effect 6]]="Dr.",-Table1[[#This Row],[Amount 6]],Table1[[#This Row],[Amount 6]]))</f>
        <v/>
      </c>
      <c r="CZ632" t="str">
        <f>IF(Table1[[#This Row],[Ledger 7]]="","","No")</f>
        <v/>
      </c>
      <c r="DA632" t="str">
        <f>IF(Table1[[#This Row],[Ledger 7]]="","",IF(Table1[[#This Row],[Effect 7]]="Dr.","Yes","No"))</f>
        <v/>
      </c>
      <c r="DB632" t="str">
        <f>IF(Table1[[#This Row],[Ledger 7]]="","",Table1[[#This Row],[Ledger 7]])</f>
        <v/>
      </c>
      <c r="DC632" t="str">
        <f>IF(Table1[[#This Row],[Ledger 7]]="","",IF(Table1[[#This Row],[Effect 7]]="Dr.",-Table1[[#This Row],[Amount 7]],Table1[[#This Row],[Amount 7]]))</f>
        <v/>
      </c>
      <c r="DF632" t="str">
        <f>IF(Table1[[#This Row],[Ledger 8]]="","","No")</f>
        <v/>
      </c>
      <c r="DG632" t="str">
        <f>IF(Table1[[#This Row],[Ledger 8]]="","",IF(Table1[[#This Row],[Effect 8]]="Dr.","Yes","No"))</f>
        <v/>
      </c>
      <c r="DH632" t="str">
        <f>IF(Table1[[#This Row],[Ledger 8]]="","",Table1[[#This Row],[Ledger 8]])</f>
        <v/>
      </c>
      <c r="DI632" t="str">
        <f>IF(Table1[[#This Row],[Ledger 8]]="","",IF(Table1[[#This Row],[Effect 8]]="Dr.",-Table1[[#This Row],[Amount 8]],Table1[[#This Row],[Amount 8]]))</f>
        <v/>
      </c>
      <c r="DL632" t="str">
        <f>IF(Table1[[#This Row],[Ledger 9]]="","","No")</f>
        <v/>
      </c>
      <c r="DM632" t="str">
        <f>IF(Table1[[#This Row],[Ledger 9]]="","",IF(Table1[[#This Row],[Effect 9]]="Dr.","Yes","No"))</f>
        <v/>
      </c>
      <c r="DN632" t="str">
        <f>IF(Table1[[#This Row],[Ledger 9]]="","",Table1[[#This Row],[Ledger 9]])</f>
        <v/>
      </c>
      <c r="DO632" t="str">
        <f>IF(Table1[[#This Row],[Ledger 9]]="","",IF(Table1[[#This Row],[Effect 9]]="Dr.",-Table1[[#This Row],[Amount 9]],Table1[[#This Row],[Amount 9]]))</f>
        <v/>
      </c>
      <c r="DR632" t="str">
        <f>IF(Table1[[#This Row],[Ledger 10]]="","","No")</f>
        <v/>
      </c>
      <c r="DS632" t="str">
        <f>IF(Table1[[#This Row],[Ledger 10]]="","",IF(Table1[[#This Row],[Effect 10]]="Dr.","Yes","No"))</f>
        <v/>
      </c>
      <c r="DT632" t="str">
        <f>IF(Table1[[#This Row],[Ledger 10]]="","",Table1[[#This Row],[Ledger 10]])</f>
        <v/>
      </c>
      <c r="DU632" t="str">
        <f>IF(Table1[[#This Row],[Ledger 10]]="","",IF(Table1[[#This Row],[Effect 10]]="Dr.",-Table1[[#This Row],[Amount 10]],Table1[[#This Row],[Amount 10]]))</f>
        <v/>
      </c>
      <c r="DX632" t="str">
        <f>IF(Table1[[#This Row],[Ledger 11]]="","","No")</f>
        <v/>
      </c>
      <c r="DY632" t="str">
        <f>IF(Table1[[#This Row],[Ledger 11]]="","",IF(Table1[[#This Row],[Effect 11]]="Dr.","Yes","No"))</f>
        <v/>
      </c>
      <c r="DZ632" t="str">
        <f>IF(Table1[[#This Row],[Ledger 11]]="","",Table1[[#This Row],[Ledger 11]])</f>
        <v/>
      </c>
      <c r="EA632" t="str">
        <f>IF(Table1[[#This Row],[Ledger 11]]="","",IF(Table1[[#This Row],[Effect 11]]="Dr.",-Table1[[#This Row],[Amount 11]],Table1[[#This Row],[Amount 11]]))</f>
        <v/>
      </c>
      <c r="ED632" t="str">
        <f>IF(Table1[[#This Row],[Ledger 12]]="","","No")</f>
        <v/>
      </c>
      <c r="EE632" t="str">
        <f>IF(Table1[[#This Row],[Ledger 12]]="","",IF(Table1[[#This Row],[Effect 12]]="Dr.","Yes","No"))</f>
        <v/>
      </c>
      <c r="EF632" t="str">
        <f>IF(Table1[[#This Row],[Ledger 12]]="","",Table1[[#This Row],[Ledger 12]])</f>
        <v/>
      </c>
      <c r="EG632" t="str">
        <f>IF(Table1[[#This Row],[Ledger 12]]="","",IF(Table1[[#This Row],[Effect 12]]="Dr.",-Table1[[#This Row],[Amount 12]],Table1[[#This Row],[Amount 12]]))</f>
        <v/>
      </c>
      <c r="EJ632" t="str">
        <f>IF(Table1[[#This Row],[Ledger 13]]="","","No")</f>
        <v/>
      </c>
      <c r="EK632" t="str">
        <f>IF(Table1[[#This Row],[Ledger 13]]="","",IF(Table1[[#This Row],[Effect 13]]="Dr.","Yes","No"))</f>
        <v/>
      </c>
      <c r="EL632" t="str">
        <f>IF(Table1[[#This Row],[Ledger 13]]="","",Table1[[#This Row],[Ledger 13]])</f>
        <v/>
      </c>
      <c r="EM632" t="str">
        <f>IF(Table1[[#This Row],[Ledger 13]]="","",IF(Table1[[#This Row],[Effect 13]]="Dr.",-Table1[[#This Row],[Amount 13]],Table1[[#This Row],[Amount 13]]))</f>
        <v/>
      </c>
      <c r="EP632" t="str">
        <f>IF(Table1[[#This Row],[Ledger 14]]="","","No")</f>
        <v/>
      </c>
      <c r="EQ632" t="str">
        <f>IF(Table1[[#This Row],[Ledger 14]]="","",IF(Table1[[#This Row],[Effect 14]]="Dr.","Yes","No"))</f>
        <v/>
      </c>
      <c r="ER632" t="str">
        <f>IF(Table1[[#This Row],[Ledger 14]]="","",Table1[[#This Row],[Ledger 14]])</f>
        <v/>
      </c>
      <c r="ES632" t="str">
        <f>IF(Table1[[#This Row],[Ledger 14]]="","",IF(Table1[[#This Row],[Effect 14]]="Dr.",-Table1[[#This Row],[Amount 14]],Table1[[#This Row],[Amount 14]]))</f>
        <v/>
      </c>
      <c r="EV632" t="str">
        <f>IF(Table1[[#This Row],[Ledger 15]]="","","No")</f>
        <v/>
      </c>
      <c r="EW632" t="str">
        <f>IF(Table1[[#This Row],[Ledger 15]]="","",IF(Table1[[#This Row],[Effect 15]]="Dr.","Yes","No"))</f>
        <v/>
      </c>
      <c r="EX632" t="str">
        <f>IF(Table1[[#This Row],[Ledger 15]]="","",Table1[[#This Row],[Ledger 15]])</f>
        <v/>
      </c>
      <c r="EY632" t="str">
        <f>IF(Table1[[#This Row],[Ledger 15]]="","",IF(Table1[[#This Row],[Effect 15]]="Dr.",-Table1[[#This Row],[Amount 15]],Table1[[#This Row],[Amount 15]]))</f>
        <v/>
      </c>
      <c r="FD6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2">
        <f>IF(Table1[[#This Row],[Date]]="",0,IF(AND(Table1[[#This Row],[Date]]&gt;=$FE$2,Table1[[#This Row],[Date]]&lt;=$FE$3),0,1))</f>
        <v>0</v>
      </c>
      <c r="FF632">
        <f>IF(Table1[[#This Row],[Date]]="",0,IF(TYPE(VLOOKUP(Table1[[#This Row],[Voucher Type]],Table1[[#All],[Voucher Type Master]],1,FALSE))=16,1,0))</f>
        <v>0</v>
      </c>
      <c r="FG632">
        <f>IF(TYPE(IF(Table1[[#This Row],[Date]]="",0,IF(VLOOKUP(Table1[[#This Row],[Voucher Type]],$FY$5:$FZ$13,2,0)=Table1[[#This Row],[Effect 1]],0,1)))=16,1,0)</f>
        <v>0</v>
      </c>
      <c r="FH6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2">
        <f>IF(LEN(Table1[[#This Row],[Ledger 1]])&gt;0,IF(TYPE(VLOOKUP(Table1[[#This Row],[Ledger 1]],GZ:GZ,1,0))=16,1,0),0)</f>
        <v>0</v>
      </c>
      <c r="FJ632">
        <f>IF(LEN(Table1[[#This Row],[Ledger 2]])&gt;0,IF(TYPE(VLOOKUP(Table1[[#This Row],[Ledger 2]],GZ:GZ,1,0))=16,1,0),0)</f>
        <v>0</v>
      </c>
      <c r="FK632">
        <f>IF(LEN(Table1[[#This Row],[Ledger 3]])&gt;0,IF(TYPE(VLOOKUP(Table1[[#This Row],[Ledger 3]],GZ:GZ,1,0))=16,1,0),0)</f>
        <v>0</v>
      </c>
      <c r="FL632">
        <f>IF(LEN(Table1[[#This Row],[Ledger 4]])&gt;0,IF(TYPE(VLOOKUP(Table1[[#This Row],[Ledger 4]],GZ:GZ,1,0))=16,1,0),0)</f>
        <v>0</v>
      </c>
      <c r="FM632">
        <f>IF(LEN(Table1[[#This Row],[Ledger 5]])&gt;0,IF(TYPE(VLOOKUP(Table1[[#This Row],[Ledger 5]],GZ:GZ,1,0))=16,1,0),0)</f>
        <v>0</v>
      </c>
      <c r="FN632">
        <f>IF(LEN(Table1[[#This Row],[Ledger 6]])&gt;0,IF(TYPE(VLOOKUP(Table1[[#This Row],[Ledger 6]],$GZ:$GZ,1,0))=16,1,0),0)</f>
        <v>0</v>
      </c>
      <c r="FO632">
        <f>IF(LEN(Table1[[#This Row],[Ledger 7]])&gt;0,IF(TYPE(VLOOKUP(Table1[[#This Row],[Ledger 7]],$GZ:$GZ,1,0))=16,1,0),0)</f>
        <v>0</v>
      </c>
      <c r="FP632">
        <f>IF(LEN(Table1[[#This Row],[Ledger 8]])&gt;0,IF(TYPE(VLOOKUP(Table1[[#This Row],[Ledger 8]],$GZ:$GZ,1,0))=16,1,0),0)</f>
        <v>0</v>
      </c>
      <c r="FQ632">
        <f>IF(LEN(Table1[[#This Row],[Ledger 9]])&gt;0,IF(TYPE(VLOOKUP(Table1[[#This Row],[Ledger 9]],$GZ:$GZ,1,0))=16,1,0),0)</f>
        <v>0</v>
      </c>
      <c r="FR632">
        <f>IF(LEN(Table1[[#This Row],[Ledger 10]])&gt;0,IF(TYPE(VLOOKUP(Table1[[#This Row],[Ledger 10]],$GZ:$GZ,1,0))=16,1,0),0)</f>
        <v>0</v>
      </c>
      <c r="FS632">
        <f>IF(LEN(Table1[[#This Row],[Ledger 11]])&gt;0,IF(TYPE(VLOOKUP(Table1[[#This Row],[Ledger 11]],$GZ:$GZ,1,0))=16,1,0),0)</f>
        <v>0</v>
      </c>
      <c r="FT632">
        <f>IF(LEN(Table1[[#This Row],[Ledger 12]])&gt;0,IF(TYPE(VLOOKUP(Table1[[#This Row],[Ledger 12]],$GZ:$GZ,1,0))=16,1,0),0)</f>
        <v>0</v>
      </c>
      <c r="FU632">
        <f>IF(LEN(Table1[[#This Row],[Ledger 13]])&gt;0,IF(TYPE(VLOOKUP(Table1[[#This Row],[Ledger 13]],$GZ:$GZ,1,0))=16,1,0),0)</f>
        <v>0</v>
      </c>
      <c r="FV632">
        <f>IF(LEN(Table1[[#This Row],[Ledger 14]])&gt;0,IF(TYPE(VLOOKUP(Table1[[#This Row],[Ledger 14]],$GZ:$GZ,1,0))=16,1,0),0)</f>
        <v>0</v>
      </c>
      <c r="FW632">
        <f>IF(LEN(Table1[[#This Row],[Ledger 15]])&gt;0,IF(TYPE(VLOOKUP(Table1[[#This Row],[Ledger 15]],$GZ:$GZ,1,0))=16,1,0),0)</f>
        <v>0</v>
      </c>
    </row>
    <row r="633" spans="4:179" ht="33" customHeight="1" x14ac:dyDescent="0.45">
      <c r="D633" s="8">
        <f t="shared" si="18"/>
        <v>628</v>
      </c>
      <c r="E633" s="32"/>
      <c r="F633" s="34"/>
      <c r="G633" s="34"/>
      <c r="H633" s="34"/>
      <c r="I633" s="34"/>
      <c r="J633" s="38"/>
      <c r="K633" s="33"/>
      <c r="L633" s="36"/>
      <c r="M633" s="35"/>
      <c r="N633" s="34"/>
      <c r="O633" s="41"/>
      <c r="P633" s="35"/>
      <c r="Q633" s="34"/>
      <c r="R633" s="37"/>
      <c r="S633" s="35"/>
      <c r="T633" s="34"/>
      <c r="U633" s="37"/>
      <c r="V633" s="35"/>
      <c r="W633" s="34"/>
      <c r="X633" s="37"/>
      <c r="Y633" s="35"/>
      <c r="Z633" s="34"/>
      <c r="AA633" s="37"/>
      <c r="AB633" s="35"/>
      <c r="AC633" s="34"/>
      <c r="AD633" s="37"/>
      <c r="AE633" s="35"/>
      <c r="AF633" s="34"/>
      <c r="AG633" s="37"/>
      <c r="AH633" s="35"/>
      <c r="AI633" s="34"/>
      <c r="AJ633" s="37"/>
      <c r="AK633" s="35"/>
      <c r="AL633" s="34"/>
      <c r="AM633" s="37"/>
      <c r="AN633" s="35"/>
      <c r="AO633" s="34"/>
      <c r="AP633" s="37"/>
      <c r="AQ633" s="35"/>
      <c r="AR633" s="34"/>
      <c r="AS633" s="37"/>
      <c r="AT633" s="35"/>
      <c r="AU633" s="34"/>
      <c r="AV633" s="37"/>
      <c r="AW633" s="35"/>
      <c r="AX633" s="34"/>
      <c r="AY633" s="37"/>
      <c r="AZ633" s="35"/>
      <c r="BA633" s="34"/>
      <c r="BB633" s="37"/>
      <c r="BC6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3" s="7"/>
      <c r="BF633" t="str">
        <f>IF(Table1[[#This Row],[Date]]="","","&amp;lt;VOUCHER REMOTEID="&amp;""""&amp;$A$11&amp;$A$13&amp;ROW()&amp;""""&amp;" VCHTYPE="""&amp;F633&amp;""" ACTION="""&amp;"Create"&amp;"""&amp;gt;")</f>
        <v/>
      </c>
      <c r="BG633" t="str">
        <f>IF(Table1[[#This Row],[Date]]="","",TEXT(Table1[[#This Row],[Date]],"yyyymmdd"))</f>
        <v/>
      </c>
      <c r="BH633" t="str">
        <f>Table1[[#This Row],[Date2]]</f>
        <v/>
      </c>
      <c r="BI633" t="str">
        <f>IF(Table1[[#This Row],[Date]]="","",Table1[[#This Row],[Voucher Type]])</f>
        <v/>
      </c>
      <c r="BJ633" t="str">
        <f>IF(Table1[[#This Row],[Ref No / Invoice No]]="","",Table1[[#This Row],[Ref No / Invoice No]])</f>
        <v/>
      </c>
      <c r="BK633" t="str">
        <f>IF(Table1[[#This Row],[Voucher No]]="","",Table1[[#This Row],[Voucher No]])</f>
        <v/>
      </c>
      <c r="BL633" t="str">
        <f>IF(Table1[[#This Row],[Date]]="","",Table1[[#This Row],[Narration]])</f>
        <v/>
      </c>
      <c r="BM633" t="str">
        <f>IF(Table1[[#This Row],[Date]]="","",$A$11&amp;$A$13&amp;ROW())</f>
        <v/>
      </c>
      <c r="BN633" t="str">
        <f>IF(Table1[[#This Row],[Date]]="","",$A$13)</f>
        <v/>
      </c>
      <c r="BP633" t="str">
        <f>IF(Table1[[#This Row],[Ledger 1]]="","","No")</f>
        <v/>
      </c>
      <c r="BQ633" t="str">
        <f>IF(Table1[[#This Row],[Date]]="","",IF(Table1[[#This Row],[Effect 1]]="Dr.","Yes","No"))</f>
        <v/>
      </c>
      <c r="BR633" t="str">
        <f>IF(Table1[[#This Row],[Date]]="","",Table1[[#This Row],[Ledger 1]])</f>
        <v/>
      </c>
      <c r="BS633" t="str">
        <f>IF(Table1[[#This Row],[Date]]="","",IF(Table1[[#This Row],[Effect 1]]="Dr.",-Table1[[#This Row],[Amount 1]],Table1[[#This Row],[Amount 1]]))</f>
        <v/>
      </c>
      <c r="BV633" t="str">
        <f>IF(Table1[[#This Row],[Ledger 2]]="","","No")</f>
        <v/>
      </c>
      <c r="BW633" t="str">
        <f>IF(Table1[[#This Row],[Date]]="","",IF(Table1[[#This Row],[Effect 2]]="Dr.","Yes","No"))</f>
        <v/>
      </c>
      <c r="BX633" t="str">
        <f>IF(Table1[[#This Row],[Date]]="","",Table1[[#This Row],[Ledger 2]])</f>
        <v/>
      </c>
      <c r="BY633" t="str">
        <f>IF(Table1[[#This Row],[Date]]="","",IF(Table1[[#This Row],[Effect 2]]="Dr.",-Table1[[#This Row],[Amount 2]],Table1[[#This Row],[Amount 2]]))</f>
        <v/>
      </c>
      <c r="CB633" t="str">
        <f>IF(Table1[[#This Row],[Ledger 3]]="","","No")</f>
        <v/>
      </c>
      <c r="CC633" t="str">
        <f>IF(Table1[[#This Row],[Ledger 3]]="","",IF(Table1[[#This Row],[Effect 3]]="Dr.","Yes","No"))</f>
        <v/>
      </c>
      <c r="CD633" t="str">
        <f>IF(Table1[[#This Row],[Ledger 3]]="","",Table1[[#This Row],[Ledger 3]])</f>
        <v/>
      </c>
      <c r="CE633" t="str">
        <f>IF(Table1[[#This Row],[Ledger 3]]="","",IF(Table1[[#This Row],[Effect 3]]="Dr.",-Table1[[#This Row],[Amount 3]],Table1[[#This Row],[Amount 3]]))</f>
        <v/>
      </c>
      <c r="CH633" t="str">
        <f>IF(Table1[[#This Row],[Ledger 4]]="","","No")</f>
        <v/>
      </c>
      <c r="CI633" t="str">
        <f>IF(Table1[[#This Row],[Ledger 4]]="","",IF(Table1[[#This Row],[Effect 4]]="Dr.","Yes","No"))</f>
        <v/>
      </c>
      <c r="CJ633" t="str">
        <f>IF(Table1[[#This Row],[Ledger 4]]="","",Table1[[#This Row],[Ledger 4]])</f>
        <v/>
      </c>
      <c r="CK633" t="str">
        <f>IF(Table1[[#This Row],[Ledger 4]]="","",IF(Table1[[#This Row],[Effect 4]]="Dr.",-Table1[[#This Row],[Amount 4]],Table1[[#This Row],[Amount 4]]))</f>
        <v/>
      </c>
      <c r="CN633" t="str">
        <f>IF(Table1[[#This Row],[Ledger 5]]="","","No")</f>
        <v/>
      </c>
      <c r="CO633" t="str">
        <f>IF(Table1[[#This Row],[Ledger 5]]="","",IF(Table1[[#This Row],[Effect 5]]="Dr.","Yes","No"))</f>
        <v/>
      </c>
      <c r="CP633" t="str">
        <f>IF(Table1[[#This Row],[Ledger 5]]="","",Table1[[#This Row],[Ledger 5]])</f>
        <v/>
      </c>
      <c r="CQ633" t="str">
        <f>IF(Table1[[#This Row],[Ledger 5]]="","",IF(Table1[[#This Row],[Effect 5]]="Dr.",-Table1[[#This Row],[Amount 5]],Table1[[#This Row],[Amount 5]]))</f>
        <v/>
      </c>
      <c r="CT633" t="str">
        <f>IF(Table1[[#This Row],[Ledger 6]]="","","No")</f>
        <v/>
      </c>
      <c r="CU633" t="str">
        <f>IF(Table1[[#This Row],[Ledger 6]]="","",IF(Table1[[#This Row],[Effect 6]]="Dr.","Yes","No"))</f>
        <v/>
      </c>
      <c r="CV633" t="str">
        <f>IF(Table1[[#This Row],[Ledger 6]]="","",Table1[[#This Row],[Ledger 6]])</f>
        <v/>
      </c>
      <c r="CW633" t="str">
        <f>IF(Table1[[#This Row],[Ledger 6]]="","",IF(Table1[[#This Row],[Effect 6]]="Dr.",-Table1[[#This Row],[Amount 6]],Table1[[#This Row],[Amount 6]]))</f>
        <v/>
      </c>
      <c r="CZ633" t="str">
        <f>IF(Table1[[#This Row],[Ledger 7]]="","","No")</f>
        <v/>
      </c>
      <c r="DA633" t="str">
        <f>IF(Table1[[#This Row],[Ledger 7]]="","",IF(Table1[[#This Row],[Effect 7]]="Dr.","Yes","No"))</f>
        <v/>
      </c>
      <c r="DB633" t="str">
        <f>IF(Table1[[#This Row],[Ledger 7]]="","",Table1[[#This Row],[Ledger 7]])</f>
        <v/>
      </c>
      <c r="DC633" t="str">
        <f>IF(Table1[[#This Row],[Ledger 7]]="","",IF(Table1[[#This Row],[Effect 7]]="Dr.",-Table1[[#This Row],[Amount 7]],Table1[[#This Row],[Amount 7]]))</f>
        <v/>
      </c>
      <c r="DF633" t="str">
        <f>IF(Table1[[#This Row],[Ledger 8]]="","","No")</f>
        <v/>
      </c>
      <c r="DG633" t="str">
        <f>IF(Table1[[#This Row],[Ledger 8]]="","",IF(Table1[[#This Row],[Effect 8]]="Dr.","Yes","No"))</f>
        <v/>
      </c>
      <c r="DH633" t="str">
        <f>IF(Table1[[#This Row],[Ledger 8]]="","",Table1[[#This Row],[Ledger 8]])</f>
        <v/>
      </c>
      <c r="DI633" t="str">
        <f>IF(Table1[[#This Row],[Ledger 8]]="","",IF(Table1[[#This Row],[Effect 8]]="Dr.",-Table1[[#This Row],[Amount 8]],Table1[[#This Row],[Amount 8]]))</f>
        <v/>
      </c>
      <c r="DL633" t="str">
        <f>IF(Table1[[#This Row],[Ledger 9]]="","","No")</f>
        <v/>
      </c>
      <c r="DM633" t="str">
        <f>IF(Table1[[#This Row],[Ledger 9]]="","",IF(Table1[[#This Row],[Effect 9]]="Dr.","Yes","No"))</f>
        <v/>
      </c>
      <c r="DN633" t="str">
        <f>IF(Table1[[#This Row],[Ledger 9]]="","",Table1[[#This Row],[Ledger 9]])</f>
        <v/>
      </c>
      <c r="DO633" t="str">
        <f>IF(Table1[[#This Row],[Ledger 9]]="","",IF(Table1[[#This Row],[Effect 9]]="Dr.",-Table1[[#This Row],[Amount 9]],Table1[[#This Row],[Amount 9]]))</f>
        <v/>
      </c>
      <c r="DR633" t="str">
        <f>IF(Table1[[#This Row],[Ledger 10]]="","","No")</f>
        <v/>
      </c>
      <c r="DS633" t="str">
        <f>IF(Table1[[#This Row],[Ledger 10]]="","",IF(Table1[[#This Row],[Effect 10]]="Dr.","Yes","No"))</f>
        <v/>
      </c>
      <c r="DT633" t="str">
        <f>IF(Table1[[#This Row],[Ledger 10]]="","",Table1[[#This Row],[Ledger 10]])</f>
        <v/>
      </c>
      <c r="DU633" t="str">
        <f>IF(Table1[[#This Row],[Ledger 10]]="","",IF(Table1[[#This Row],[Effect 10]]="Dr.",-Table1[[#This Row],[Amount 10]],Table1[[#This Row],[Amount 10]]))</f>
        <v/>
      </c>
      <c r="DX633" t="str">
        <f>IF(Table1[[#This Row],[Ledger 11]]="","","No")</f>
        <v/>
      </c>
      <c r="DY633" t="str">
        <f>IF(Table1[[#This Row],[Ledger 11]]="","",IF(Table1[[#This Row],[Effect 11]]="Dr.","Yes","No"))</f>
        <v/>
      </c>
      <c r="DZ633" t="str">
        <f>IF(Table1[[#This Row],[Ledger 11]]="","",Table1[[#This Row],[Ledger 11]])</f>
        <v/>
      </c>
      <c r="EA633" t="str">
        <f>IF(Table1[[#This Row],[Ledger 11]]="","",IF(Table1[[#This Row],[Effect 11]]="Dr.",-Table1[[#This Row],[Amount 11]],Table1[[#This Row],[Amount 11]]))</f>
        <v/>
      </c>
      <c r="ED633" t="str">
        <f>IF(Table1[[#This Row],[Ledger 12]]="","","No")</f>
        <v/>
      </c>
      <c r="EE633" t="str">
        <f>IF(Table1[[#This Row],[Ledger 12]]="","",IF(Table1[[#This Row],[Effect 12]]="Dr.","Yes","No"))</f>
        <v/>
      </c>
      <c r="EF633" t="str">
        <f>IF(Table1[[#This Row],[Ledger 12]]="","",Table1[[#This Row],[Ledger 12]])</f>
        <v/>
      </c>
      <c r="EG633" t="str">
        <f>IF(Table1[[#This Row],[Ledger 12]]="","",IF(Table1[[#This Row],[Effect 12]]="Dr.",-Table1[[#This Row],[Amount 12]],Table1[[#This Row],[Amount 12]]))</f>
        <v/>
      </c>
      <c r="EJ633" t="str">
        <f>IF(Table1[[#This Row],[Ledger 13]]="","","No")</f>
        <v/>
      </c>
      <c r="EK633" t="str">
        <f>IF(Table1[[#This Row],[Ledger 13]]="","",IF(Table1[[#This Row],[Effect 13]]="Dr.","Yes","No"))</f>
        <v/>
      </c>
      <c r="EL633" t="str">
        <f>IF(Table1[[#This Row],[Ledger 13]]="","",Table1[[#This Row],[Ledger 13]])</f>
        <v/>
      </c>
      <c r="EM633" t="str">
        <f>IF(Table1[[#This Row],[Ledger 13]]="","",IF(Table1[[#This Row],[Effect 13]]="Dr.",-Table1[[#This Row],[Amount 13]],Table1[[#This Row],[Amount 13]]))</f>
        <v/>
      </c>
      <c r="EP633" t="str">
        <f>IF(Table1[[#This Row],[Ledger 14]]="","","No")</f>
        <v/>
      </c>
      <c r="EQ633" t="str">
        <f>IF(Table1[[#This Row],[Ledger 14]]="","",IF(Table1[[#This Row],[Effect 14]]="Dr.","Yes","No"))</f>
        <v/>
      </c>
      <c r="ER633" t="str">
        <f>IF(Table1[[#This Row],[Ledger 14]]="","",Table1[[#This Row],[Ledger 14]])</f>
        <v/>
      </c>
      <c r="ES633" t="str">
        <f>IF(Table1[[#This Row],[Ledger 14]]="","",IF(Table1[[#This Row],[Effect 14]]="Dr.",-Table1[[#This Row],[Amount 14]],Table1[[#This Row],[Amount 14]]))</f>
        <v/>
      </c>
      <c r="EV633" t="str">
        <f>IF(Table1[[#This Row],[Ledger 15]]="","","No")</f>
        <v/>
      </c>
      <c r="EW633" t="str">
        <f>IF(Table1[[#This Row],[Ledger 15]]="","",IF(Table1[[#This Row],[Effect 15]]="Dr.","Yes","No"))</f>
        <v/>
      </c>
      <c r="EX633" t="str">
        <f>IF(Table1[[#This Row],[Ledger 15]]="","",Table1[[#This Row],[Ledger 15]])</f>
        <v/>
      </c>
      <c r="EY633" t="str">
        <f>IF(Table1[[#This Row],[Ledger 15]]="","",IF(Table1[[#This Row],[Effect 15]]="Dr.",-Table1[[#This Row],[Amount 15]],Table1[[#This Row],[Amount 15]]))</f>
        <v/>
      </c>
      <c r="FD6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3">
        <f>IF(Table1[[#This Row],[Date]]="",0,IF(AND(Table1[[#This Row],[Date]]&gt;=$FE$2,Table1[[#This Row],[Date]]&lt;=$FE$3),0,1))</f>
        <v>0</v>
      </c>
      <c r="FF633">
        <f>IF(Table1[[#This Row],[Date]]="",0,IF(TYPE(VLOOKUP(Table1[[#This Row],[Voucher Type]],Table1[[#All],[Voucher Type Master]],1,FALSE))=16,1,0))</f>
        <v>0</v>
      </c>
      <c r="FG633">
        <f>IF(TYPE(IF(Table1[[#This Row],[Date]]="",0,IF(VLOOKUP(Table1[[#This Row],[Voucher Type]],$FY$5:$FZ$13,2,0)=Table1[[#This Row],[Effect 1]],0,1)))=16,1,0)</f>
        <v>0</v>
      </c>
      <c r="FH6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3">
        <f>IF(LEN(Table1[[#This Row],[Ledger 1]])&gt;0,IF(TYPE(VLOOKUP(Table1[[#This Row],[Ledger 1]],GZ:GZ,1,0))=16,1,0),0)</f>
        <v>0</v>
      </c>
      <c r="FJ633">
        <f>IF(LEN(Table1[[#This Row],[Ledger 2]])&gt;0,IF(TYPE(VLOOKUP(Table1[[#This Row],[Ledger 2]],GZ:GZ,1,0))=16,1,0),0)</f>
        <v>0</v>
      </c>
      <c r="FK633">
        <f>IF(LEN(Table1[[#This Row],[Ledger 3]])&gt;0,IF(TYPE(VLOOKUP(Table1[[#This Row],[Ledger 3]],GZ:GZ,1,0))=16,1,0),0)</f>
        <v>0</v>
      </c>
      <c r="FL633">
        <f>IF(LEN(Table1[[#This Row],[Ledger 4]])&gt;0,IF(TYPE(VLOOKUP(Table1[[#This Row],[Ledger 4]],GZ:GZ,1,0))=16,1,0),0)</f>
        <v>0</v>
      </c>
      <c r="FM633">
        <f>IF(LEN(Table1[[#This Row],[Ledger 5]])&gt;0,IF(TYPE(VLOOKUP(Table1[[#This Row],[Ledger 5]],GZ:GZ,1,0))=16,1,0),0)</f>
        <v>0</v>
      </c>
      <c r="FN633">
        <f>IF(LEN(Table1[[#This Row],[Ledger 6]])&gt;0,IF(TYPE(VLOOKUP(Table1[[#This Row],[Ledger 6]],$GZ:$GZ,1,0))=16,1,0),0)</f>
        <v>0</v>
      </c>
      <c r="FO633">
        <f>IF(LEN(Table1[[#This Row],[Ledger 7]])&gt;0,IF(TYPE(VLOOKUP(Table1[[#This Row],[Ledger 7]],$GZ:$GZ,1,0))=16,1,0),0)</f>
        <v>0</v>
      </c>
      <c r="FP633">
        <f>IF(LEN(Table1[[#This Row],[Ledger 8]])&gt;0,IF(TYPE(VLOOKUP(Table1[[#This Row],[Ledger 8]],$GZ:$GZ,1,0))=16,1,0),0)</f>
        <v>0</v>
      </c>
      <c r="FQ633">
        <f>IF(LEN(Table1[[#This Row],[Ledger 9]])&gt;0,IF(TYPE(VLOOKUP(Table1[[#This Row],[Ledger 9]],$GZ:$GZ,1,0))=16,1,0),0)</f>
        <v>0</v>
      </c>
      <c r="FR633">
        <f>IF(LEN(Table1[[#This Row],[Ledger 10]])&gt;0,IF(TYPE(VLOOKUP(Table1[[#This Row],[Ledger 10]],$GZ:$GZ,1,0))=16,1,0),0)</f>
        <v>0</v>
      </c>
      <c r="FS633">
        <f>IF(LEN(Table1[[#This Row],[Ledger 11]])&gt;0,IF(TYPE(VLOOKUP(Table1[[#This Row],[Ledger 11]],$GZ:$GZ,1,0))=16,1,0),0)</f>
        <v>0</v>
      </c>
      <c r="FT633">
        <f>IF(LEN(Table1[[#This Row],[Ledger 12]])&gt;0,IF(TYPE(VLOOKUP(Table1[[#This Row],[Ledger 12]],$GZ:$GZ,1,0))=16,1,0),0)</f>
        <v>0</v>
      </c>
      <c r="FU633">
        <f>IF(LEN(Table1[[#This Row],[Ledger 13]])&gt;0,IF(TYPE(VLOOKUP(Table1[[#This Row],[Ledger 13]],$GZ:$GZ,1,0))=16,1,0),0)</f>
        <v>0</v>
      </c>
      <c r="FV633">
        <f>IF(LEN(Table1[[#This Row],[Ledger 14]])&gt;0,IF(TYPE(VLOOKUP(Table1[[#This Row],[Ledger 14]],$GZ:$GZ,1,0))=16,1,0),0)</f>
        <v>0</v>
      </c>
      <c r="FW633">
        <f>IF(LEN(Table1[[#This Row],[Ledger 15]])&gt;0,IF(TYPE(VLOOKUP(Table1[[#This Row],[Ledger 15]],$GZ:$GZ,1,0))=16,1,0),0)</f>
        <v>0</v>
      </c>
    </row>
    <row r="634" spans="4:179" ht="33" customHeight="1" x14ac:dyDescent="0.45">
      <c r="D634" s="8">
        <f t="shared" si="18"/>
        <v>629</v>
      </c>
      <c r="E634" s="32"/>
      <c r="F634" s="34"/>
      <c r="G634" s="34"/>
      <c r="H634" s="34"/>
      <c r="I634" s="34"/>
      <c r="J634" s="38"/>
      <c r="K634" s="33"/>
      <c r="L634" s="36"/>
      <c r="M634" s="35"/>
      <c r="N634" s="34"/>
      <c r="O634" s="41"/>
      <c r="P634" s="35"/>
      <c r="Q634" s="34"/>
      <c r="R634" s="37"/>
      <c r="S634" s="35"/>
      <c r="T634" s="34"/>
      <c r="U634" s="37"/>
      <c r="V634" s="35"/>
      <c r="W634" s="34"/>
      <c r="X634" s="37"/>
      <c r="Y634" s="35"/>
      <c r="Z634" s="34"/>
      <c r="AA634" s="37"/>
      <c r="AB634" s="35"/>
      <c r="AC634" s="34"/>
      <c r="AD634" s="37"/>
      <c r="AE634" s="35"/>
      <c r="AF634" s="34"/>
      <c r="AG634" s="37"/>
      <c r="AH634" s="35"/>
      <c r="AI634" s="34"/>
      <c r="AJ634" s="37"/>
      <c r="AK634" s="35"/>
      <c r="AL634" s="34"/>
      <c r="AM634" s="37"/>
      <c r="AN634" s="35"/>
      <c r="AO634" s="34"/>
      <c r="AP634" s="37"/>
      <c r="AQ634" s="35"/>
      <c r="AR634" s="34"/>
      <c r="AS634" s="37"/>
      <c r="AT634" s="35"/>
      <c r="AU634" s="34"/>
      <c r="AV634" s="37"/>
      <c r="AW634" s="35"/>
      <c r="AX634" s="34"/>
      <c r="AY634" s="37"/>
      <c r="AZ634" s="35"/>
      <c r="BA634" s="34"/>
      <c r="BB634" s="37"/>
      <c r="BC6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4" s="7"/>
      <c r="BF634" t="str">
        <f>IF(Table1[[#This Row],[Date]]="","","&amp;lt;VOUCHER REMOTEID="&amp;""""&amp;$A$11&amp;$A$13&amp;ROW()&amp;""""&amp;" VCHTYPE="""&amp;F634&amp;""" ACTION="""&amp;"Create"&amp;"""&amp;gt;")</f>
        <v/>
      </c>
      <c r="BG634" t="str">
        <f>IF(Table1[[#This Row],[Date]]="","",TEXT(Table1[[#This Row],[Date]],"yyyymmdd"))</f>
        <v/>
      </c>
      <c r="BH634" t="str">
        <f>Table1[[#This Row],[Date2]]</f>
        <v/>
      </c>
      <c r="BI634" t="str">
        <f>IF(Table1[[#This Row],[Date]]="","",Table1[[#This Row],[Voucher Type]])</f>
        <v/>
      </c>
      <c r="BJ634" t="str">
        <f>IF(Table1[[#This Row],[Ref No / Invoice No]]="","",Table1[[#This Row],[Ref No / Invoice No]])</f>
        <v/>
      </c>
      <c r="BK634" t="str">
        <f>IF(Table1[[#This Row],[Voucher No]]="","",Table1[[#This Row],[Voucher No]])</f>
        <v/>
      </c>
      <c r="BL634" t="str">
        <f>IF(Table1[[#This Row],[Date]]="","",Table1[[#This Row],[Narration]])</f>
        <v/>
      </c>
      <c r="BM634" t="str">
        <f>IF(Table1[[#This Row],[Date]]="","",$A$11&amp;$A$13&amp;ROW())</f>
        <v/>
      </c>
      <c r="BN634" t="str">
        <f>IF(Table1[[#This Row],[Date]]="","",$A$13)</f>
        <v/>
      </c>
      <c r="BP634" t="str">
        <f>IF(Table1[[#This Row],[Ledger 1]]="","","No")</f>
        <v/>
      </c>
      <c r="BQ634" t="str">
        <f>IF(Table1[[#This Row],[Date]]="","",IF(Table1[[#This Row],[Effect 1]]="Dr.","Yes","No"))</f>
        <v/>
      </c>
      <c r="BR634" t="str">
        <f>IF(Table1[[#This Row],[Date]]="","",Table1[[#This Row],[Ledger 1]])</f>
        <v/>
      </c>
      <c r="BS634" t="str">
        <f>IF(Table1[[#This Row],[Date]]="","",IF(Table1[[#This Row],[Effect 1]]="Dr.",-Table1[[#This Row],[Amount 1]],Table1[[#This Row],[Amount 1]]))</f>
        <v/>
      </c>
      <c r="BV634" t="str">
        <f>IF(Table1[[#This Row],[Ledger 2]]="","","No")</f>
        <v/>
      </c>
      <c r="BW634" t="str">
        <f>IF(Table1[[#This Row],[Date]]="","",IF(Table1[[#This Row],[Effect 2]]="Dr.","Yes","No"))</f>
        <v/>
      </c>
      <c r="BX634" t="str">
        <f>IF(Table1[[#This Row],[Date]]="","",Table1[[#This Row],[Ledger 2]])</f>
        <v/>
      </c>
      <c r="BY634" t="str">
        <f>IF(Table1[[#This Row],[Date]]="","",IF(Table1[[#This Row],[Effect 2]]="Dr.",-Table1[[#This Row],[Amount 2]],Table1[[#This Row],[Amount 2]]))</f>
        <v/>
      </c>
      <c r="CB634" t="str">
        <f>IF(Table1[[#This Row],[Ledger 3]]="","","No")</f>
        <v/>
      </c>
      <c r="CC634" t="str">
        <f>IF(Table1[[#This Row],[Ledger 3]]="","",IF(Table1[[#This Row],[Effect 3]]="Dr.","Yes","No"))</f>
        <v/>
      </c>
      <c r="CD634" t="str">
        <f>IF(Table1[[#This Row],[Ledger 3]]="","",Table1[[#This Row],[Ledger 3]])</f>
        <v/>
      </c>
      <c r="CE634" t="str">
        <f>IF(Table1[[#This Row],[Ledger 3]]="","",IF(Table1[[#This Row],[Effect 3]]="Dr.",-Table1[[#This Row],[Amount 3]],Table1[[#This Row],[Amount 3]]))</f>
        <v/>
      </c>
      <c r="CH634" t="str">
        <f>IF(Table1[[#This Row],[Ledger 4]]="","","No")</f>
        <v/>
      </c>
      <c r="CI634" t="str">
        <f>IF(Table1[[#This Row],[Ledger 4]]="","",IF(Table1[[#This Row],[Effect 4]]="Dr.","Yes","No"))</f>
        <v/>
      </c>
      <c r="CJ634" t="str">
        <f>IF(Table1[[#This Row],[Ledger 4]]="","",Table1[[#This Row],[Ledger 4]])</f>
        <v/>
      </c>
      <c r="CK634" t="str">
        <f>IF(Table1[[#This Row],[Ledger 4]]="","",IF(Table1[[#This Row],[Effect 4]]="Dr.",-Table1[[#This Row],[Amount 4]],Table1[[#This Row],[Amount 4]]))</f>
        <v/>
      </c>
      <c r="CN634" t="str">
        <f>IF(Table1[[#This Row],[Ledger 5]]="","","No")</f>
        <v/>
      </c>
      <c r="CO634" t="str">
        <f>IF(Table1[[#This Row],[Ledger 5]]="","",IF(Table1[[#This Row],[Effect 5]]="Dr.","Yes","No"))</f>
        <v/>
      </c>
      <c r="CP634" t="str">
        <f>IF(Table1[[#This Row],[Ledger 5]]="","",Table1[[#This Row],[Ledger 5]])</f>
        <v/>
      </c>
      <c r="CQ634" t="str">
        <f>IF(Table1[[#This Row],[Ledger 5]]="","",IF(Table1[[#This Row],[Effect 5]]="Dr.",-Table1[[#This Row],[Amount 5]],Table1[[#This Row],[Amount 5]]))</f>
        <v/>
      </c>
      <c r="CT634" t="str">
        <f>IF(Table1[[#This Row],[Ledger 6]]="","","No")</f>
        <v/>
      </c>
      <c r="CU634" t="str">
        <f>IF(Table1[[#This Row],[Ledger 6]]="","",IF(Table1[[#This Row],[Effect 6]]="Dr.","Yes","No"))</f>
        <v/>
      </c>
      <c r="CV634" t="str">
        <f>IF(Table1[[#This Row],[Ledger 6]]="","",Table1[[#This Row],[Ledger 6]])</f>
        <v/>
      </c>
      <c r="CW634" t="str">
        <f>IF(Table1[[#This Row],[Ledger 6]]="","",IF(Table1[[#This Row],[Effect 6]]="Dr.",-Table1[[#This Row],[Amount 6]],Table1[[#This Row],[Amount 6]]))</f>
        <v/>
      </c>
      <c r="CZ634" t="str">
        <f>IF(Table1[[#This Row],[Ledger 7]]="","","No")</f>
        <v/>
      </c>
      <c r="DA634" t="str">
        <f>IF(Table1[[#This Row],[Ledger 7]]="","",IF(Table1[[#This Row],[Effect 7]]="Dr.","Yes","No"))</f>
        <v/>
      </c>
      <c r="DB634" t="str">
        <f>IF(Table1[[#This Row],[Ledger 7]]="","",Table1[[#This Row],[Ledger 7]])</f>
        <v/>
      </c>
      <c r="DC634" t="str">
        <f>IF(Table1[[#This Row],[Ledger 7]]="","",IF(Table1[[#This Row],[Effect 7]]="Dr.",-Table1[[#This Row],[Amount 7]],Table1[[#This Row],[Amount 7]]))</f>
        <v/>
      </c>
      <c r="DF634" t="str">
        <f>IF(Table1[[#This Row],[Ledger 8]]="","","No")</f>
        <v/>
      </c>
      <c r="DG634" t="str">
        <f>IF(Table1[[#This Row],[Ledger 8]]="","",IF(Table1[[#This Row],[Effect 8]]="Dr.","Yes","No"))</f>
        <v/>
      </c>
      <c r="DH634" t="str">
        <f>IF(Table1[[#This Row],[Ledger 8]]="","",Table1[[#This Row],[Ledger 8]])</f>
        <v/>
      </c>
      <c r="DI634" t="str">
        <f>IF(Table1[[#This Row],[Ledger 8]]="","",IF(Table1[[#This Row],[Effect 8]]="Dr.",-Table1[[#This Row],[Amount 8]],Table1[[#This Row],[Amount 8]]))</f>
        <v/>
      </c>
      <c r="DL634" t="str">
        <f>IF(Table1[[#This Row],[Ledger 9]]="","","No")</f>
        <v/>
      </c>
      <c r="DM634" t="str">
        <f>IF(Table1[[#This Row],[Ledger 9]]="","",IF(Table1[[#This Row],[Effect 9]]="Dr.","Yes","No"))</f>
        <v/>
      </c>
      <c r="DN634" t="str">
        <f>IF(Table1[[#This Row],[Ledger 9]]="","",Table1[[#This Row],[Ledger 9]])</f>
        <v/>
      </c>
      <c r="DO634" t="str">
        <f>IF(Table1[[#This Row],[Ledger 9]]="","",IF(Table1[[#This Row],[Effect 9]]="Dr.",-Table1[[#This Row],[Amount 9]],Table1[[#This Row],[Amount 9]]))</f>
        <v/>
      </c>
      <c r="DR634" t="str">
        <f>IF(Table1[[#This Row],[Ledger 10]]="","","No")</f>
        <v/>
      </c>
      <c r="DS634" t="str">
        <f>IF(Table1[[#This Row],[Ledger 10]]="","",IF(Table1[[#This Row],[Effect 10]]="Dr.","Yes","No"))</f>
        <v/>
      </c>
      <c r="DT634" t="str">
        <f>IF(Table1[[#This Row],[Ledger 10]]="","",Table1[[#This Row],[Ledger 10]])</f>
        <v/>
      </c>
      <c r="DU634" t="str">
        <f>IF(Table1[[#This Row],[Ledger 10]]="","",IF(Table1[[#This Row],[Effect 10]]="Dr.",-Table1[[#This Row],[Amount 10]],Table1[[#This Row],[Amount 10]]))</f>
        <v/>
      </c>
      <c r="DX634" t="str">
        <f>IF(Table1[[#This Row],[Ledger 11]]="","","No")</f>
        <v/>
      </c>
      <c r="DY634" t="str">
        <f>IF(Table1[[#This Row],[Ledger 11]]="","",IF(Table1[[#This Row],[Effect 11]]="Dr.","Yes","No"))</f>
        <v/>
      </c>
      <c r="DZ634" t="str">
        <f>IF(Table1[[#This Row],[Ledger 11]]="","",Table1[[#This Row],[Ledger 11]])</f>
        <v/>
      </c>
      <c r="EA634" t="str">
        <f>IF(Table1[[#This Row],[Ledger 11]]="","",IF(Table1[[#This Row],[Effect 11]]="Dr.",-Table1[[#This Row],[Amount 11]],Table1[[#This Row],[Amount 11]]))</f>
        <v/>
      </c>
      <c r="ED634" t="str">
        <f>IF(Table1[[#This Row],[Ledger 12]]="","","No")</f>
        <v/>
      </c>
      <c r="EE634" t="str">
        <f>IF(Table1[[#This Row],[Ledger 12]]="","",IF(Table1[[#This Row],[Effect 12]]="Dr.","Yes","No"))</f>
        <v/>
      </c>
      <c r="EF634" t="str">
        <f>IF(Table1[[#This Row],[Ledger 12]]="","",Table1[[#This Row],[Ledger 12]])</f>
        <v/>
      </c>
      <c r="EG634" t="str">
        <f>IF(Table1[[#This Row],[Ledger 12]]="","",IF(Table1[[#This Row],[Effect 12]]="Dr.",-Table1[[#This Row],[Amount 12]],Table1[[#This Row],[Amount 12]]))</f>
        <v/>
      </c>
      <c r="EJ634" t="str">
        <f>IF(Table1[[#This Row],[Ledger 13]]="","","No")</f>
        <v/>
      </c>
      <c r="EK634" t="str">
        <f>IF(Table1[[#This Row],[Ledger 13]]="","",IF(Table1[[#This Row],[Effect 13]]="Dr.","Yes","No"))</f>
        <v/>
      </c>
      <c r="EL634" t="str">
        <f>IF(Table1[[#This Row],[Ledger 13]]="","",Table1[[#This Row],[Ledger 13]])</f>
        <v/>
      </c>
      <c r="EM634" t="str">
        <f>IF(Table1[[#This Row],[Ledger 13]]="","",IF(Table1[[#This Row],[Effect 13]]="Dr.",-Table1[[#This Row],[Amount 13]],Table1[[#This Row],[Amount 13]]))</f>
        <v/>
      </c>
      <c r="EP634" t="str">
        <f>IF(Table1[[#This Row],[Ledger 14]]="","","No")</f>
        <v/>
      </c>
      <c r="EQ634" t="str">
        <f>IF(Table1[[#This Row],[Ledger 14]]="","",IF(Table1[[#This Row],[Effect 14]]="Dr.","Yes","No"))</f>
        <v/>
      </c>
      <c r="ER634" t="str">
        <f>IF(Table1[[#This Row],[Ledger 14]]="","",Table1[[#This Row],[Ledger 14]])</f>
        <v/>
      </c>
      <c r="ES634" t="str">
        <f>IF(Table1[[#This Row],[Ledger 14]]="","",IF(Table1[[#This Row],[Effect 14]]="Dr.",-Table1[[#This Row],[Amount 14]],Table1[[#This Row],[Amount 14]]))</f>
        <v/>
      </c>
      <c r="EV634" t="str">
        <f>IF(Table1[[#This Row],[Ledger 15]]="","","No")</f>
        <v/>
      </c>
      <c r="EW634" t="str">
        <f>IF(Table1[[#This Row],[Ledger 15]]="","",IF(Table1[[#This Row],[Effect 15]]="Dr.","Yes","No"))</f>
        <v/>
      </c>
      <c r="EX634" t="str">
        <f>IF(Table1[[#This Row],[Ledger 15]]="","",Table1[[#This Row],[Ledger 15]])</f>
        <v/>
      </c>
      <c r="EY634" t="str">
        <f>IF(Table1[[#This Row],[Ledger 15]]="","",IF(Table1[[#This Row],[Effect 15]]="Dr.",-Table1[[#This Row],[Amount 15]],Table1[[#This Row],[Amount 15]]))</f>
        <v/>
      </c>
      <c r="FD6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4">
        <f>IF(Table1[[#This Row],[Date]]="",0,IF(AND(Table1[[#This Row],[Date]]&gt;=$FE$2,Table1[[#This Row],[Date]]&lt;=$FE$3),0,1))</f>
        <v>0</v>
      </c>
      <c r="FF634">
        <f>IF(Table1[[#This Row],[Date]]="",0,IF(TYPE(VLOOKUP(Table1[[#This Row],[Voucher Type]],Table1[[#All],[Voucher Type Master]],1,FALSE))=16,1,0))</f>
        <v>0</v>
      </c>
      <c r="FG634">
        <f>IF(TYPE(IF(Table1[[#This Row],[Date]]="",0,IF(VLOOKUP(Table1[[#This Row],[Voucher Type]],$FY$5:$FZ$13,2,0)=Table1[[#This Row],[Effect 1]],0,1)))=16,1,0)</f>
        <v>0</v>
      </c>
      <c r="FH6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4">
        <f>IF(LEN(Table1[[#This Row],[Ledger 1]])&gt;0,IF(TYPE(VLOOKUP(Table1[[#This Row],[Ledger 1]],GZ:GZ,1,0))=16,1,0),0)</f>
        <v>0</v>
      </c>
      <c r="FJ634">
        <f>IF(LEN(Table1[[#This Row],[Ledger 2]])&gt;0,IF(TYPE(VLOOKUP(Table1[[#This Row],[Ledger 2]],GZ:GZ,1,0))=16,1,0),0)</f>
        <v>0</v>
      </c>
      <c r="FK634">
        <f>IF(LEN(Table1[[#This Row],[Ledger 3]])&gt;0,IF(TYPE(VLOOKUP(Table1[[#This Row],[Ledger 3]],GZ:GZ,1,0))=16,1,0),0)</f>
        <v>0</v>
      </c>
      <c r="FL634">
        <f>IF(LEN(Table1[[#This Row],[Ledger 4]])&gt;0,IF(TYPE(VLOOKUP(Table1[[#This Row],[Ledger 4]],GZ:GZ,1,0))=16,1,0),0)</f>
        <v>0</v>
      </c>
      <c r="FM634">
        <f>IF(LEN(Table1[[#This Row],[Ledger 5]])&gt;0,IF(TYPE(VLOOKUP(Table1[[#This Row],[Ledger 5]],GZ:GZ,1,0))=16,1,0),0)</f>
        <v>0</v>
      </c>
      <c r="FN634">
        <f>IF(LEN(Table1[[#This Row],[Ledger 6]])&gt;0,IF(TYPE(VLOOKUP(Table1[[#This Row],[Ledger 6]],$GZ:$GZ,1,0))=16,1,0),0)</f>
        <v>0</v>
      </c>
      <c r="FO634">
        <f>IF(LEN(Table1[[#This Row],[Ledger 7]])&gt;0,IF(TYPE(VLOOKUP(Table1[[#This Row],[Ledger 7]],$GZ:$GZ,1,0))=16,1,0),0)</f>
        <v>0</v>
      </c>
      <c r="FP634">
        <f>IF(LEN(Table1[[#This Row],[Ledger 8]])&gt;0,IF(TYPE(VLOOKUP(Table1[[#This Row],[Ledger 8]],$GZ:$GZ,1,0))=16,1,0),0)</f>
        <v>0</v>
      </c>
      <c r="FQ634">
        <f>IF(LEN(Table1[[#This Row],[Ledger 9]])&gt;0,IF(TYPE(VLOOKUP(Table1[[#This Row],[Ledger 9]],$GZ:$GZ,1,0))=16,1,0),0)</f>
        <v>0</v>
      </c>
      <c r="FR634">
        <f>IF(LEN(Table1[[#This Row],[Ledger 10]])&gt;0,IF(TYPE(VLOOKUP(Table1[[#This Row],[Ledger 10]],$GZ:$GZ,1,0))=16,1,0),0)</f>
        <v>0</v>
      </c>
      <c r="FS634">
        <f>IF(LEN(Table1[[#This Row],[Ledger 11]])&gt;0,IF(TYPE(VLOOKUP(Table1[[#This Row],[Ledger 11]],$GZ:$GZ,1,0))=16,1,0),0)</f>
        <v>0</v>
      </c>
      <c r="FT634">
        <f>IF(LEN(Table1[[#This Row],[Ledger 12]])&gt;0,IF(TYPE(VLOOKUP(Table1[[#This Row],[Ledger 12]],$GZ:$GZ,1,0))=16,1,0),0)</f>
        <v>0</v>
      </c>
      <c r="FU634">
        <f>IF(LEN(Table1[[#This Row],[Ledger 13]])&gt;0,IF(TYPE(VLOOKUP(Table1[[#This Row],[Ledger 13]],$GZ:$GZ,1,0))=16,1,0),0)</f>
        <v>0</v>
      </c>
      <c r="FV634">
        <f>IF(LEN(Table1[[#This Row],[Ledger 14]])&gt;0,IF(TYPE(VLOOKUP(Table1[[#This Row],[Ledger 14]],$GZ:$GZ,1,0))=16,1,0),0)</f>
        <v>0</v>
      </c>
      <c r="FW634">
        <f>IF(LEN(Table1[[#This Row],[Ledger 15]])&gt;0,IF(TYPE(VLOOKUP(Table1[[#This Row],[Ledger 15]],$GZ:$GZ,1,0))=16,1,0),0)</f>
        <v>0</v>
      </c>
    </row>
    <row r="635" spans="4:179" ht="33" customHeight="1" x14ac:dyDescent="0.45">
      <c r="D635" s="8">
        <f t="shared" si="18"/>
        <v>630</v>
      </c>
      <c r="E635" s="32"/>
      <c r="F635" s="34"/>
      <c r="G635" s="34"/>
      <c r="H635" s="34"/>
      <c r="I635" s="34"/>
      <c r="J635" s="38"/>
      <c r="K635" s="33"/>
      <c r="L635" s="36"/>
      <c r="M635" s="35"/>
      <c r="N635" s="34"/>
      <c r="O635" s="41"/>
      <c r="P635" s="35"/>
      <c r="Q635" s="34"/>
      <c r="R635" s="37"/>
      <c r="S635" s="35"/>
      <c r="T635" s="34"/>
      <c r="U635" s="37"/>
      <c r="V635" s="35"/>
      <c r="W635" s="34"/>
      <c r="X635" s="37"/>
      <c r="Y635" s="35"/>
      <c r="Z635" s="34"/>
      <c r="AA635" s="37"/>
      <c r="AB635" s="35"/>
      <c r="AC635" s="34"/>
      <c r="AD635" s="37"/>
      <c r="AE635" s="35"/>
      <c r="AF635" s="34"/>
      <c r="AG635" s="37"/>
      <c r="AH635" s="35"/>
      <c r="AI635" s="34"/>
      <c r="AJ635" s="37"/>
      <c r="AK635" s="35"/>
      <c r="AL635" s="34"/>
      <c r="AM635" s="37"/>
      <c r="AN635" s="35"/>
      <c r="AO635" s="34"/>
      <c r="AP635" s="37"/>
      <c r="AQ635" s="35"/>
      <c r="AR635" s="34"/>
      <c r="AS635" s="37"/>
      <c r="AT635" s="35"/>
      <c r="AU635" s="34"/>
      <c r="AV635" s="37"/>
      <c r="AW635" s="35"/>
      <c r="AX635" s="34"/>
      <c r="AY635" s="37"/>
      <c r="AZ635" s="35"/>
      <c r="BA635" s="34"/>
      <c r="BB635" s="37"/>
      <c r="BC6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5" s="7"/>
      <c r="BF635" t="str">
        <f>IF(Table1[[#This Row],[Date]]="","","&amp;lt;VOUCHER REMOTEID="&amp;""""&amp;$A$11&amp;$A$13&amp;ROW()&amp;""""&amp;" VCHTYPE="""&amp;F635&amp;""" ACTION="""&amp;"Create"&amp;"""&amp;gt;")</f>
        <v/>
      </c>
      <c r="BG635" t="str">
        <f>IF(Table1[[#This Row],[Date]]="","",TEXT(Table1[[#This Row],[Date]],"yyyymmdd"))</f>
        <v/>
      </c>
      <c r="BH635" t="str">
        <f>Table1[[#This Row],[Date2]]</f>
        <v/>
      </c>
      <c r="BI635" t="str">
        <f>IF(Table1[[#This Row],[Date]]="","",Table1[[#This Row],[Voucher Type]])</f>
        <v/>
      </c>
      <c r="BJ635" t="str">
        <f>IF(Table1[[#This Row],[Ref No / Invoice No]]="","",Table1[[#This Row],[Ref No / Invoice No]])</f>
        <v/>
      </c>
      <c r="BK635" t="str">
        <f>IF(Table1[[#This Row],[Voucher No]]="","",Table1[[#This Row],[Voucher No]])</f>
        <v/>
      </c>
      <c r="BL635" t="str">
        <f>IF(Table1[[#This Row],[Date]]="","",Table1[[#This Row],[Narration]])</f>
        <v/>
      </c>
      <c r="BM635" t="str">
        <f>IF(Table1[[#This Row],[Date]]="","",$A$11&amp;$A$13&amp;ROW())</f>
        <v/>
      </c>
      <c r="BN635" t="str">
        <f>IF(Table1[[#This Row],[Date]]="","",$A$13)</f>
        <v/>
      </c>
      <c r="BP635" t="str">
        <f>IF(Table1[[#This Row],[Ledger 1]]="","","No")</f>
        <v/>
      </c>
      <c r="BQ635" t="str">
        <f>IF(Table1[[#This Row],[Date]]="","",IF(Table1[[#This Row],[Effect 1]]="Dr.","Yes","No"))</f>
        <v/>
      </c>
      <c r="BR635" t="str">
        <f>IF(Table1[[#This Row],[Date]]="","",Table1[[#This Row],[Ledger 1]])</f>
        <v/>
      </c>
      <c r="BS635" t="str">
        <f>IF(Table1[[#This Row],[Date]]="","",IF(Table1[[#This Row],[Effect 1]]="Dr.",-Table1[[#This Row],[Amount 1]],Table1[[#This Row],[Amount 1]]))</f>
        <v/>
      </c>
      <c r="BV635" t="str">
        <f>IF(Table1[[#This Row],[Ledger 2]]="","","No")</f>
        <v/>
      </c>
      <c r="BW635" t="str">
        <f>IF(Table1[[#This Row],[Date]]="","",IF(Table1[[#This Row],[Effect 2]]="Dr.","Yes","No"))</f>
        <v/>
      </c>
      <c r="BX635" t="str">
        <f>IF(Table1[[#This Row],[Date]]="","",Table1[[#This Row],[Ledger 2]])</f>
        <v/>
      </c>
      <c r="BY635" t="str">
        <f>IF(Table1[[#This Row],[Date]]="","",IF(Table1[[#This Row],[Effect 2]]="Dr.",-Table1[[#This Row],[Amount 2]],Table1[[#This Row],[Amount 2]]))</f>
        <v/>
      </c>
      <c r="CB635" t="str">
        <f>IF(Table1[[#This Row],[Ledger 3]]="","","No")</f>
        <v/>
      </c>
      <c r="CC635" t="str">
        <f>IF(Table1[[#This Row],[Ledger 3]]="","",IF(Table1[[#This Row],[Effect 3]]="Dr.","Yes","No"))</f>
        <v/>
      </c>
      <c r="CD635" t="str">
        <f>IF(Table1[[#This Row],[Ledger 3]]="","",Table1[[#This Row],[Ledger 3]])</f>
        <v/>
      </c>
      <c r="CE635" t="str">
        <f>IF(Table1[[#This Row],[Ledger 3]]="","",IF(Table1[[#This Row],[Effect 3]]="Dr.",-Table1[[#This Row],[Amount 3]],Table1[[#This Row],[Amount 3]]))</f>
        <v/>
      </c>
      <c r="CH635" t="str">
        <f>IF(Table1[[#This Row],[Ledger 4]]="","","No")</f>
        <v/>
      </c>
      <c r="CI635" t="str">
        <f>IF(Table1[[#This Row],[Ledger 4]]="","",IF(Table1[[#This Row],[Effect 4]]="Dr.","Yes","No"))</f>
        <v/>
      </c>
      <c r="CJ635" t="str">
        <f>IF(Table1[[#This Row],[Ledger 4]]="","",Table1[[#This Row],[Ledger 4]])</f>
        <v/>
      </c>
      <c r="CK635" t="str">
        <f>IF(Table1[[#This Row],[Ledger 4]]="","",IF(Table1[[#This Row],[Effect 4]]="Dr.",-Table1[[#This Row],[Amount 4]],Table1[[#This Row],[Amount 4]]))</f>
        <v/>
      </c>
      <c r="CN635" t="str">
        <f>IF(Table1[[#This Row],[Ledger 5]]="","","No")</f>
        <v/>
      </c>
      <c r="CO635" t="str">
        <f>IF(Table1[[#This Row],[Ledger 5]]="","",IF(Table1[[#This Row],[Effect 5]]="Dr.","Yes","No"))</f>
        <v/>
      </c>
      <c r="CP635" t="str">
        <f>IF(Table1[[#This Row],[Ledger 5]]="","",Table1[[#This Row],[Ledger 5]])</f>
        <v/>
      </c>
      <c r="CQ635" t="str">
        <f>IF(Table1[[#This Row],[Ledger 5]]="","",IF(Table1[[#This Row],[Effect 5]]="Dr.",-Table1[[#This Row],[Amount 5]],Table1[[#This Row],[Amount 5]]))</f>
        <v/>
      </c>
      <c r="CT635" t="str">
        <f>IF(Table1[[#This Row],[Ledger 6]]="","","No")</f>
        <v/>
      </c>
      <c r="CU635" t="str">
        <f>IF(Table1[[#This Row],[Ledger 6]]="","",IF(Table1[[#This Row],[Effect 6]]="Dr.","Yes","No"))</f>
        <v/>
      </c>
      <c r="CV635" t="str">
        <f>IF(Table1[[#This Row],[Ledger 6]]="","",Table1[[#This Row],[Ledger 6]])</f>
        <v/>
      </c>
      <c r="CW635" t="str">
        <f>IF(Table1[[#This Row],[Ledger 6]]="","",IF(Table1[[#This Row],[Effect 6]]="Dr.",-Table1[[#This Row],[Amount 6]],Table1[[#This Row],[Amount 6]]))</f>
        <v/>
      </c>
      <c r="CZ635" t="str">
        <f>IF(Table1[[#This Row],[Ledger 7]]="","","No")</f>
        <v/>
      </c>
      <c r="DA635" t="str">
        <f>IF(Table1[[#This Row],[Ledger 7]]="","",IF(Table1[[#This Row],[Effect 7]]="Dr.","Yes","No"))</f>
        <v/>
      </c>
      <c r="DB635" t="str">
        <f>IF(Table1[[#This Row],[Ledger 7]]="","",Table1[[#This Row],[Ledger 7]])</f>
        <v/>
      </c>
      <c r="DC635" t="str">
        <f>IF(Table1[[#This Row],[Ledger 7]]="","",IF(Table1[[#This Row],[Effect 7]]="Dr.",-Table1[[#This Row],[Amount 7]],Table1[[#This Row],[Amount 7]]))</f>
        <v/>
      </c>
      <c r="DF635" t="str">
        <f>IF(Table1[[#This Row],[Ledger 8]]="","","No")</f>
        <v/>
      </c>
      <c r="DG635" t="str">
        <f>IF(Table1[[#This Row],[Ledger 8]]="","",IF(Table1[[#This Row],[Effect 8]]="Dr.","Yes","No"))</f>
        <v/>
      </c>
      <c r="DH635" t="str">
        <f>IF(Table1[[#This Row],[Ledger 8]]="","",Table1[[#This Row],[Ledger 8]])</f>
        <v/>
      </c>
      <c r="DI635" t="str">
        <f>IF(Table1[[#This Row],[Ledger 8]]="","",IF(Table1[[#This Row],[Effect 8]]="Dr.",-Table1[[#This Row],[Amount 8]],Table1[[#This Row],[Amount 8]]))</f>
        <v/>
      </c>
      <c r="DL635" t="str">
        <f>IF(Table1[[#This Row],[Ledger 9]]="","","No")</f>
        <v/>
      </c>
      <c r="DM635" t="str">
        <f>IF(Table1[[#This Row],[Ledger 9]]="","",IF(Table1[[#This Row],[Effect 9]]="Dr.","Yes","No"))</f>
        <v/>
      </c>
      <c r="DN635" t="str">
        <f>IF(Table1[[#This Row],[Ledger 9]]="","",Table1[[#This Row],[Ledger 9]])</f>
        <v/>
      </c>
      <c r="DO635" t="str">
        <f>IF(Table1[[#This Row],[Ledger 9]]="","",IF(Table1[[#This Row],[Effect 9]]="Dr.",-Table1[[#This Row],[Amount 9]],Table1[[#This Row],[Amount 9]]))</f>
        <v/>
      </c>
      <c r="DR635" t="str">
        <f>IF(Table1[[#This Row],[Ledger 10]]="","","No")</f>
        <v/>
      </c>
      <c r="DS635" t="str">
        <f>IF(Table1[[#This Row],[Ledger 10]]="","",IF(Table1[[#This Row],[Effect 10]]="Dr.","Yes","No"))</f>
        <v/>
      </c>
      <c r="DT635" t="str">
        <f>IF(Table1[[#This Row],[Ledger 10]]="","",Table1[[#This Row],[Ledger 10]])</f>
        <v/>
      </c>
      <c r="DU635" t="str">
        <f>IF(Table1[[#This Row],[Ledger 10]]="","",IF(Table1[[#This Row],[Effect 10]]="Dr.",-Table1[[#This Row],[Amount 10]],Table1[[#This Row],[Amount 10]]))</f>
        <v/>
      </c>
      <c r="DX635" t="str">
        <f>IF(Table1[[#This Row],[Ledger 11]]="","","No")</f>
        <v/>
      </c>
      <c r="DY635" t="str">
        <f>IF(Table1[[#This Row],[Ledger 11]]="","",IF(Table1[[#This Row],[Effect 11]]="Dr.","Yes","No"))</f>
        <v/>
      </c>
      <c r="DZ635" t="str">
        <f>IF(Table1[[#This Row],[Ledger 11]]="","",Table1[[#This Row],[Ledger 11]])</f>
        <v/>
      </c>
      <c r="EA635" t="str">
        <f>IF(Table1[[#This Row],[Ledger 11]]="","",IF(Table1[[#This Row],[Effect 11]]="Dr.",-Table1[[#This Row],[Amount 11]],Table1[[#This Row],[Amount 11]]))</f>
        <v/>
      </c>
      <c r="ED635" t="str">
        <f>IF(Table1[[#This Row],[Ledger 12]]="","","No")</f>
        <v/>
      </c>
      <c r="EE635" t="str">
        <f>IF(Table1[[#This Row],[Ledger 12]]="","",IF(Table1[[#This Row],[Effect 12]]="Dr.","Yes","No"))</f>
        <v/>
      </c>
      <c r="EF635" t="str">
        <f>IF(Table1[[#This Row],[Ledger 12]]="","",Table1[[#This Row],[Ledger 12]])</f>
        <v/>
      </c>
      <c r="EG635" t="str">
        <f>IF(Table1[[#This Row],[Ledger 12]]="","",IF(Table1[[#This Row],[Effect 12]]="Dr.",-Table1[[#This Row],[Amount 12]],Table1[[#This Row],[Amount 12]]))</f>
        <v/>
      </c>
      <c r="EJ635" t="str">
        <f>IF(Table1[[#This Row],[Ledger 13]]="","","No")</f>
        <v/>
      </c>
      <c r="EK635" t="str">
        <f>IF(Table1[[#This Row],[Ledger 13]]="","",IF(Table1[[#This Row],[Effect 13]]="Dr.","Yes","No"))</f>
        <v/>
      </c>
      <c r="EL635" t="str">
        <f>IF(Table1[[#This Row],[Ledger 13]]="","",Table1[[#This Row],[Ledger 13]])</f>
        <v/>
      </c>
      <c r="EM635" t="str">
        <f>IF(Table1[[#This Row],[Ledger 13]]="","",IF(Table1[[#This Row],[Effect 13]]="Dr.",-Table1[[#This Row],[Amount 13]],Table1[[#This Row],[Amount 13]]))</f>
        <v/>
      </c>
      <c r="EP635" t="str">
        <f>IF(Table1[[#This Row],[Ledger 14]]="","","No")</f>
        <v/>
      </c>
      <c r="EQ635" t="str">
        <f>IF(Table1[[#This Row],[Ledger 14]]="","",IF(Table1[[#This Row],[Effect 14]]="Dr.","Yes","No"))</f>
        <v/>
      </c>
      <c r="ER635" t="str">
        <f>IF(Table1[[#This Row],[Ledger 14]]="","",Table1[[#This Row],[Ledger 14]])</f>
        <v/>
      </c>
      <c r="ES635" t="str">
        <f>IF(Table1[[#This Row],[Ledger 14]]="","",IF(Table1[[#This Row],[Effect 14]]="Dr.",-Table1[[#This Row],[Amount 14]],Table1[[#This Row],[Amount 14]]))</f>
        <v/>
      </c>
      <c r="EV635" t="str">
        <f>IF(Table1[[#This Row],[Ledger 15]]="","","No")</f>
        <v/>
      </c>
      <c r="EW635" t="str">
        <f>IF(Table1[[#This Row],[Ledger 15]]="","",IF(Table1[[#This Row],[Effect 15]]="Dr.","Yes","No"))</f>
        <v/>
      </c>
      <c r="EX635" t="str">
        <f>IF(Table1[[#This Row],[Ledger 15]]="","",Table1[[#This Row],[Ledger 15]])</f>
        <v/>
      </c>
      <c r="EY635" t="str">
        <f>IF(Table1[[#This Row],[Ledger 15]]="","",IF(Table1[[#This Row],[Effect 15]]="Dr.",-Table1[[#This Row],[Amount 15]],Table1[[#This Row],[Amount 15]]))</f>
        <v/>
      </c>
      <c r="FD6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5">
        <f>IF(Table1[[#This Row],[Date]]="",0,IF(AND(Table1[[#This Row],[Date]]&gt;=$FE$2,Table1[[#This Row],[Date]]&lt;=$FE$3),0,1))</f>
        <v>0</v>
      </c>
      <c r="FF635">
        <f>IF(Table1[[#This Row],[Date]]="",0,IF(TYPE(VLOOKUP(Table1[[#This Row],[Voucher Type]],Table1[[#All],[Voucher Type Master]],1,FALSE))=16,1,0))</f>
        <v>0</v>
      </c>
      <c r="FG635">
        <f>IF(TYPE(IF(Table1[[#This Row],[Date]]="",0,IF(VLOOKUP(Table1[[#This Row],[Voucher Type]],$FY$5:$FZ$13,2,0)=Table1[[#This Row],[Effect 1]],0,1)))=16,1,0)</f>
        <v>0</v>
      </c>
      <c r="FH6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5">
        <f>IF(LEN(Table1[[#This Row],[Ledger 1]])&gt;0,IF(TYPE(VLOOKUP(Table1[[#This Row],[Ledger 1]],GZ:GZ,1,0))=16,1,0),0)</f>
        <v>0</v>
      </c>
      <c r="FJ635">
        <f>IF(LEN(Table1[[#This Row],[Ledger 2]])&gt;0,IF(TYPE(VLOOKUP(Table1[[#This Row],[Ledger 2]],GZ:GZ,1,0))=16,1,0),0)</f>
        <v>0</v>
      </c>
      <c r="FK635">
        <f>IF(LEN(Table1[[#This Row],[Ledger 3]])&gt;0,IF(TYPE(VLOOKUP(Table1[[#This Row],[Ledger 3]],GZ:GZ,1,0))=16,1,0),0)</f>
        <v>0</v>
      </c>
      <c r="FL635">
        <f>IF(LEN(Table1[[#This Row],[Ledger 4]])&gt;0,IF(TYPE(VLOOKUP(Table1[[#This Row],[Ledger 4]],GZ:GZ,1,0))=16,1,0),0)</f>
        <v>0</v>
      </c>
      <c r="FM635">
        <f>IF(LEN(Table1[[#This Row],[Ledger 5]])&gt;0,IF(TYPE(VLOOKUP(Table1[[#This Row],[Ledger 5]],GZ:GZ,1,0))=16,1,0),0)</f>
        <v>0</v>
      </c>
      <c r="FN635">
        <f>IF(LEN(Table1[[#This Row],[Ledger 6]])&gt;0,IF(TYPE(VLOOKUP(Table1[[#This Row],[Ledger 6]],$GZ:$GZ,1,0))=16,1,0),0)</f>
        <v>0</v>
      </c>
      <c r="FO635">
        <f>IF(LEN(Table1[[#This Row],[Ledger 7]])&gt;0,IF(TYPE(VLOOKUP(Table1[[#This Row],[Ledger 7]],$GZ:$GZ,1,0))=16,1,0),0)</f>
        <v>0</v>
      </c>
      <c r="FP635">
        <f>IF(LEN(Table1[[#This Row],[Ledger 8]])&gt;0,IF(TYPE(VLOOKUP(Table1[[#This Row],[Ledger 8]],$GZ:$GZ,1,0))=16,1,0),0)</f>
        <v>0</v>
      </c>
      <c r="FQ635">
        <f>IF(LEN(Table1[[#This Row],[Ledger 9]])&gt;0,IF(TYPE(VLOOKUP(Table1[[#This Row],[Ledger 9]],$GZ:$GZ,1,0))=16,1,0),0)</f>
        <v>0</v>
      </c>
      <c r="FR635">
        <f>IF(LEN(Table1[[#This Row],[Ledger 10]])&gt;0,IF(TYPE(VLOOKUP(Table1[[#This Row],[Ledger 10]],$GZ:$GZ,1,0))=16,1,0),0)</f>
        <v>0</v>
      </c>
      <c r="FS635">
        <f>IF(LEN(Table1[[#This Row],[Ledger 11]])&gt;0,IF(TYPE(VLOOKUP(Table1[[#This Row],[Ledger 11]],$GZ:$GZ,1,0))=16,1,0),0)</f>
        <v>0</v>
      </c>
      <c r="FT635">
        <f>IF(LEN(Table1[[#This Row],[Ledger 12]])&gt;0,IF(TYPE(VLOOKUP(Table1[[#This Row],[Ledger 12]],$GZ:$GZ,1,0))=16,1,0),0)</f>
        <v>0</v>
      </c>
      <c r="FU635">
        <f>IF(LEN(Table1[[#This Row],[Ledger 13]])&gt;0,IF(TYPE(VLOOKUP(Table1[[#This Row],[Ledger 13]],$GZ:$GZ,1,0))=16,1,0),0)</f>
        <v>0</v>
      </c>
      <c r="FV635">
        <f>IF(LEN(Table1[[#This Row],[Ledger 14]])&gt;0,IF(TYPE(VLOOKUP(Table1[[#This Row],[Ledger 14]],$GZ:$GZ,1,0))=16,1,0),0)</f>
        <v>0</v>
      </c>
      <c r="FW635">
        <f>IF(LEN(Table1[[#This Row],[Ledger 15]])&gt;0,IF(TYPE(VLOOKUP(Table1[[#This Row],[Ledger 15]],$GZ:$GZ,1,0))=16,1,0),0)</f>
        <v>0</v>
      </c>
    </row>
    <row r="636" spans="4:179" ht="33" customHeight="1" x14ac:dyDescent="0.45">
      <c r="D636" s="8">
        <f t="shared" si="18"/>
        <v>631</v>
      </c>
      <c r="E636" s="32"/>
      <c r="F636" s="34"/>
      <c r="G636" s="34"/>
      <c r="H636" s="34"/>
      <c r="I636" s="34"/>
      <c r="J636" s="38"/>
      <c r="K636" s="33"/>
      <c r="L636" s="36"/>
      <c r="M636" s="35"/>
      <c r="N636" s="34"/>
      <c r="O636" s="41"/>
      <c r="P636" s="35"/>
      <c r="Q636" s="34"/>
      <c r="R636" s="37"/>
      <c r="S636" s="35"/>
      <c r="T636" s="34"/>
      <c r="U636" s="37"/>
      <c r="V636" s="35"/>
      <c r="W636" s="34"/>
      <c r="X636" s="37"/>
      <c r="Y636" s="35"/>
      <c r="Z636" s="34"/>
      <c r="AA636" s="37"/>
      <c r="AB636" s="35"/>
      <c r="AC636" s="34"/>
      <c r="AD636" s="37"/>
      <c r="AE636" s="35"/>
      <c r="AF636" s="34"/>
      <c r="AG636" s="37"/>
      <c r="AH636" s="35"/>
      <c r="AI636" s="34"/>
      <c r="AJ636" s="37"/>
      <c r="AK636" s="35"/>
      <c r="AL636" s="34"/>
      <c r="AM636" s="37"/>
      <c r="AN636" s="35"/>
      <c r="AO636" s="34"/>
      <c r="AP636" s="37"/>
      <c r="AQ636" s="35"/>
      <c r="AR636" s="34"/>
      <c r="AS636" s="37"/>
      <c r="AT636" s="35"/>
      <c r="AU636" s="34"/>
      <c r="AV636" s="37"/>
      <c r="AW636" s="35"/>
      <c r="AX636" s="34"/>
      <c r="AY636" s="37"/>
      <c r="AZ636" s="35"/>
      <c r="BA636" s="34"/>
      <c r="BB636" s="37"/>
      <c r="BC6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6" s="7"/>
      <c r="BF636" t="str">
        <f>IF(Table1[[#This Row],[Date]]="","","&amp;lt;VOUCHER REMOTEID="&amp;""""&amp;$A$11&amp;$A$13&amp;ROW()&amp;""""&amp;" VCHTYPE="""&amp;F636&amp;""" ACTION="""&amp;"Create"&amp;"""&amp;gt;")</f>
        <v/>
      </c>
      <c r="BG636" t="str">
        <f>IF(Table1[[#This Row],[Date]]="","",TEXT(Table1[[#This Row],[Date]],"yyyymmdd"))</f>
        <v/>
      </c>
      <c r="BH636" t="str">
        <f>Table1[[#This Row],[Date2]]</f>
        <v/>
      </c>
      <c r="BI636" t="str">
        <f>IF(Table1[[#This Row],[Date]]="","",Table1[[#This Row],[Voucher Type]])</f>
        <v/>
      </c>
      <c r="BJ636" t="str">
        <f>IF(Table1[[#This Row],[Ref No / Invoice No]]="","",Table1[[#This Row],[Ref No / Invoice No]])</f>
        <v/>
      </c>
      <c r="BK636" t="str">
        <f>IF(Table1[[#This Row],[Voucher No]]="","",Table1[[#This Row],[Voucher No]])</f>
        <v/>
      </c>
      <c r="BL636" t="str">
        <f>IF(Table1[[#This Row],[Date]]="","",Table1[[#This Row],[Narration]])</f>
        <v/>
      </c>
      <c r="BM636" t="str">
        <f>IF(Table1[[#This Row],[Date]]="","",$A$11&amp;$A$13&amp;ROW())</f>
        <v/>
      </c>
      <c r="BN636" t="str">
        <f>IF(Table1[[#This Row],[Date]]="","",$A$13)</f>
        <v/>
      </c>
      <c r="BP636" t="str">
        <f>IF(Table1[[#This Row],[Ledger 1]]="","","No")</f>
        <v/>
      </c>
      <c r="BQ636" t="str">
        <f>IF(Table1[[#This Row],[Date]]="","",IF(Table1[[#This Row],[Effect 1]]="Dr.","Yes","No"))</f>
        <v/>
      </c>
      <c r="BR636" t="str">
        <f>IF(Table1[[#This Row],[Date]]="","",Table1[[#This Row],[Ledger 1]])</f>
        <v/>
      </c>
      <c r="BS636" t="str">
        <f>IF(Table1[[#This Row],[Date]]="","",IF(Table1[[#This Row],[Effect 1]]="Dr.",-Table1[[#This Row],[Amount 1]],Table1[[#This Row],[Amount 1]]))</f>
        <v/>
      </c>
      <c r="BV636" t="str">
        <f>IF(Table1[[#This Row],[Ledger 2]]="","","No")</f>
        <v/>
      </c>
      <c r="BW636" t="str">
        <f>IF(Table1[[#This Row],[Date]]="","",IF(Table1[[#This Row],[Effect 2]]="Dr.","Yes","No"))</f>
        <v/>
      </c>
      <c r="BX636" t="str">
        <f>IF(Table1[[#This Row],[Date]]="","",Table1[[#This Row],[Ledger 2]])</f>
        <v/>
      </c>
      <c r="BY636" t="str">
        <f>IF(Table1[[#This Row],[Date]]="","",IF(Table1[[#This Row],[Effect 2]]="Dr.",-Table1[[#This Row],[Amount 2]],Table1[[#This Row],[Amount 2]]))</f>
        <v/>
      </c>
      <c r="CB636" t="str">
        <f>IF(Table1[[#This Row],[Ledger 3]]="","","No")</f>
        <v/>
      </c>
      <c r="CC636" t="str">
        <f>IF(Table1[[#This Row],[Ledger 3]]="","",IF(Table1[[#This Row],[Effect 3]]="Dr.","Yes","No"))</f>
        <v/>
      </c>
      <c r="CD636" t="str">
        <f>IF(Table1[[#This Row],[Ledger 3]]="","",Table1[[#This Row],[Ledger 3]])</f>
        <v/>
      </c>
      <c r="CE636" t="str">
        <f>IF(Table1[[#This Row],[Ledger 3]]="","",IF(Table1[[#This Row],[Effect 3]]="Dr.",-Table1[[#This Row],[Amount 3]],Table1[[#This Row],[Amount 3]]))</f>
        <v/>
      </c>
      <c r="CH636" t="str">
        <f>IF(Table1[[#This Row],[Ledger 4]]="","","No")</f>
        <v/>
      </c>
      <c r="CI636" t="str">
        <f>IF(Table1[[#This Row],[Ledger 4]]="","",IF(Table1[[#This Row],[Effect 4]]="Dr.","Yes","No"))</f>
        <v/>
      </c>
      <c r="CJ636" t="str">
        <f>IF(Table1[[#This Row],[Ledger 4]]="","",Table1[[#This Row],[Ledger 4]])</f>
        <v/>
      </c>
      <c r="CK636" t="str">
        <f>IF(Table1[[#This Row],[Ledger 4]]="","",IF(Table1[[#This Row],[Effect 4]]="Dr.",-Table1[[#This Row],[Amount 4]],Table1[[#This Row],[Amount 4]]))</f>
        <v/>
      </c>
      <c r="CN636" t="str">
        <f>IF(Table1[[#This Row],[Ledger 5]]="","","No")</f>
        <v/>
      </c>
      <c r="CO636" t="str">
        <f>IF(Table1[[#This Row],[Ledger 5]]="","",IF(Table1[[#This Row],[Effect 5]]="Dr.","Yes","No"))</f>
        <v/>
      </c>
      <c r="CP636" t="str">
        <f>IF(Table1[[#This Row],[Ledger 5]]="","",Table1[[#This Row],[Ledger 5]])</f>
        <v/>
      </c>
      <c r="CQ636" t="str">
        <f>IF(Table1[[#This Row],[Ledger 5]]="","",IF(Table1[[#This Row],[Effect 5]]="Dr.",-Table1[[#This Row],[Amount 5]],Table1[[#This Row],[Amount 5]]))</f>
        <v/>
      </c>
      <c r="CT636" t="str">
        <f>IF(Table1[[#This Row],[Ledger 6]]="","","No")</f>
        <v/>
      </c>
      <c r="CU636" t="str">
        <f>IF(Table1[[#This Row],[Ledger 6]]="","",IF(Table1[[#This Row],[Effect 6]]="Dr.","Yes","No"))</f>
        <v/>
      </c>
      <c r="CV636" t="str">
        <f>IF(Table1[[#This Row],[Ledger 6]]="","",Table1[[#This Row],[Ledger 6]])</f>
        <v/>
      </c>
      <c r="CW636" t="str">
        <f>IF(Table1[[#This Row],[Ledger 6]]="","",IF(Table1[[#This Row],[Effect 6]]="Dr.",-Table1[[#This Row],[Amount 6]],Table1[[#This Row],[Amount 6]]))</f>
        <v/>
      </c>
      <c r="CZ636" t="str">
        <f>IF(Table1[[#This Row],[Ledger 7]]="","","No")</f>
        <v/>
      </c>
      <c r="DA636" t="str">
        <f>IF(Table1[[#This Row],[Ledger 7]]="","",IF(Table1[[#This Row],[Effect 7]]="Dr.","Yes","No"))</f>
        <v/>
      </c>
      <c r="DB636" t="str">
        <f>IF(Table1[[#This Row],[Ledger 7]]="","",Table1[[#This Row],[Ledger 7]])</f>
        <v/>
      </c>
      <c r="DC636" t="str">
        <f>IF(Table1[[#This Row],[Ledger 7]]="","",IF(Table1[[#This Row],[Effect 7]]="Dr.",-Table1[[#This Row],[Amount 7]],Table1[[#This Row],[Amount 7]]))</f>
        <v/>
      </c>
      <c r="DF636" t="str">
        <f>IF(Table1[[#This Row],[Ledger 8]]="","","No")</f>
        <v/>
      </c>
      <c r="DG636" t="str">
        <f>IF(Table1[[#This Row],[Ledger 8]]="","",IF(Table1[[#This Row],[Effect 8]]="Dr.","Yes","No"))</f>
        <v/>
      </c>
      <c r="DH636" t="str">
        <f>IF(Table1[[#This Row],[Ledger 8]]="","",Table1[[#This Row],[Ledger 8]])</f>
        <v/>
      </c>
      <c r="DI636" t="str">
        <f>IF(Table1[[#This Row],[Ledger 8]]="","",IF(Table1[[#This Row],[Effect 8]]="Dr.",-Table1[[#This Row],[Amount 8]],Table1[[#This Row],[Amount 8]]))</f>
        <v/>
      </c>
      <c r="DL636" t="str">
        <f>IF(Table1[[#This Row],[Ledger 9]]="","","No")</f>
        <v/>
      </c>
      <c r="DM636" t="str">
        <f>IF(Table1[[#This Row],[Ledger 9]]="","",IF(Table1[[#This Row],[Effect 9]]="Dr.","Yes","No"))</f>
        <v/>
      </c>
      <c r="DN636" t="str">
        <f>IF(Table1[[#This Row],[Ledger 9]]="","",Table1[[#This Row],[Ledger 9]])</f>
        <v/>
      </c>
      <c r="DO636" t="str">
        <f>IF(Table1[[#This Row],[Ledger 9]]="","",IF(Table1[[#This Row],[Effect 9]]="Dr.",-Table1[[#This Row],[Amount 9]],Table1[[#This Row],[Amount 9]]))</f>
        <v/>
      </c>
      <c r="DR636" t="str">
        <f>IF(Table1[[#This Row],[Ledger 10]]="","","No")</f>
        <v/>
      </c>
      <c r="DS636" t="str">
        <f>IF(Table1[[#This Row],[Ledger 10]]="","",IF(Table1[[#This Row],[Effect 10]]="Dr.","Yes","No"))</f>
        <v/>
      </c>
      <c r="DT636" t="str">
        <f>IF(Table1[[#This Row],[Ledger 10]]="","",Table1[[#This Row],[Ledger 10]])</f>
        <v/>
      </c>
      <c r="DU636" t="str">
        <f>IF(Table1[[#This Row],[Ledger 10]]="","",IF(Table1[[#This Row],[Effect 10]]="Dr.",-Table1[[#This Row],[Amount 10]],Table1[[#This Row],[Amount 10]]))</f>
        <v/>
      </c>
      <c r="DX636" t="str">
        <f>IF(Table1[[#This Row],[Ledger 11]]="","","No")</f>
        <v/>
      </c>
      <c r="DY636" t="str">
        <f>IF(Table1[[#This Row],[Ledger 11]]="","",IF(Table1[[#This Row],[Effect 11]]="Dr.","Yes","No"))</f>
        <v/>
      </c>
      <c r="DZ636" t="str">
        <f>IF(Table1[[#This Row],[Ledger 11]]="","",Table1[[#This Row],[Ledger 11]])</f>
        <v/>
      </c>
      <c r="EA636" t="str">
        <f>IF(Table1[[#This Row],[Ledger 11]]="","",IF(Table1[[#This Row],[Effect 11]]="Dr.",-Table1[[#This Row],[Amount 11]],Table1[[#This Row],[Amount 11]]))</f>
        <v/>
      </c>
      <c r="ED636" t="str">
        <f>IF(Table1[[#This Row],[Ledger 12]]="","","No")</f>
        <v/>
      </c>
      <c r="EE636" t="str">
        <f>IF(Table1[[#This Row],[Ledger 12]]="","",IF(Table1[[#This Row],[Effect 12]]="Dr.","Yes","No"))</f>
        <v/>
      </c>
      <c r="EF636" t="str">
        <f>IF(Table1[[#This Row],[Ledger 12]]="","",Table1[[#This Row],[Ledger 12]])</f>
        <v/>
      </c>
      <c r="EG636" t="str">
        <f>IF(Table1[[#This Row],[Ledger 12]]="","",IF(Table1[[#This Row],[Effect 12]]="Dr.",-Table1[[#This Row],[Amount 12]],Table1[[#This Row],[Amount 12]]))</f>
        <v/>
      </c>
      <c r="EJ636" t="str">
        <f>IF(Table1[[#This Row],[Ledger 13]]="","","No")</f>
        <v/>
      </c>
      <c r="EK636" t="str">
        <f>IF(Table1[[#This Row],[Ledger 13]]="","",IF(Table1[[#This Row],[Effect 13]]="Dr.","Yes","No"))</f>
        <v/>
      </c>
      <c r="EL636" t="str">
        <f>IF(Table1[[#This Row],[Ledger 13]]="","",Table1[[#This Row],[Ledger 13]])</f>
        <v/>
      </c>
      <c r="EM636" t="str">
        <f>IF(Table1[[#This Row],[Ledger 13]]="","",IF(Table1[[#This Row],[Effect 13]]="Dr.",-Table1[[#This Row],[Amount 13]],Table1[[#This Row],[Amount 13]]))</f>
        <v/>
      </c>
      <c r="EP636" t="str">
        <f>IF(Table1[[#This Row],[Ledger 14]]="","","No")</f>
        <v/>
      </c>
      <c r="EQ636" t="str">
        <f>IF(Table1[[#This Row],[Ledger 14]]="","",IF(Table1[[#This Row],[Effect 14]]="Dr.","Yes","No"))</f>
        <v/>
      </c>
      <c r="ER636" t="str">
        <f>IF(Table1[[#This Row],[Ledger 14]]="","",Table1[[#This Row],[Ledger 14]])</f>
        <v/>
      </c>
      <c r="ES636" t="str">
        <f>IF(Table1[[#This Row],[Ledger 14]]="","",IF(Table1[[#This Row],[Effect 14]]="Dr.",-Table1[[#This Row],[Amount 14]],Table1[[#This Row],[Amount 14]]))</f>
        <v/>
      </c>
      <c r="EV636" t="str">
        <f>IF(Table1[[#This Row],[Ledger 15]]="","","No")</f>
        <v/>
      </c>
      <c r="EW636" t="str">
        <f>IF(Table1[[#This Row],[Ledger 15]]="","",IF(Table1[[#This Row],[Effect 15]]="Dr.","Yes","No"))</f>
        <v/>
      </c>
      <c r="EX636" t="str">
        <f>IF(Table1[[#This Row],[Ledger 15]]="","",Table1[[#This Row],[Ledger 15]])</f>
        <v/>
      </c>
      <c r="EY636" t="str">
        <f>IF(Table1[[#This Row],[Ledger 15]]="","",IF(Table1[[#This Row],[Effect 15]]="Dr.",-Table1[[#This Row],[Amount 15]],Table1[[#This Row],[Amount 15]]))</f>
        <v/>
      </c>
      <c r="FD6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6">
        <f>IF(Table1[[#This Row],[Date]]="",0,IF(AND(Table1[[#This Row],[Date]]&gt;=$FE$2,Table1[[#This Row],[Date]]&lt;=$FE$3),0,1))</f>
        <v>0</v>
      </c>
      <c r="FF636">
        <f>IF(Table1[[#This Row],[Date]]="",0,IF(TYPE(VLOOKUP(Table1[[#This Row],[Voucher Type]],Table1[[#All],[Voucher Type Master]],1,FALSE))=16,1,0))</f>
        <v>0</v>
      </c>
      <c r="FG636">
        <f>IF(TYPE(IF(Table1[[#This Row],[Date]]="",0,IF(VLOOKUP(Table1[[#This Row],[Voucher Type]],$FY$5:$FZ$13,2,0)=Table1[[#This Row],[Effect 1]],0,1)))=16,1,0)</f>
        <v>0</v>
      </c>
      <c r="FH6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6">
        <f>IF(LEN(Table1[[#This Row],[Ledger 1]])&gt;0,IF(TYPE(VLOOKUP(Table1[[#This Row],[Ledger 1]],GZ:GZ,1,0))=16,1,0),0)</f>
        <v>0</v>
      </c>
      <c r="FJ636">
        <f>IF(LEN(Table1[[#This Row],[Ledger 2]])&gt;0,IF(TYPE(VLOOKUP(Table1[[#This Row],[Ledger 2]],GZ:GZ,1,0))=16,1,0),0)</f>
        <v>0</v>
      </c>
      <c r="FK636">
        <f>IF(LEN(Table1[[#This Row],[Ledger 3]])&gt;0,IF(TYPE(VLOOKUP(Table1[[#This Row],[Ledger 3]],GZ:GZ,1,0))=16,1,0),0)</f>
        <v>0</v>
      </c>
      <c r="FL636">
        <f>IF(LEN(Table1[[#This Row],[Ledger 4]])&gt;0,IF(TYPE(VLOOKUP(Table1[[#This Row],[Ledger 4]],GZ:GZ,1,0))=16,1,0),0)</f>
        <v>0</v>
      </c>
      <c r="FM636">
        <f>IF(LEN(Table1[[#This Row],[Ledger 5]])&gt;0,IF(TYPE(VLOOKUP(Table1[[#This Row],[Ledger 5]],GZ:GZ,1,0))=16,1,0),0)</f>
        <v>0</v>
      </c>
      <c r="FN636">
        <f>IF(LEN(Table1[[#This Row],[Ledger 6]])&gt;0,IF(TYPE(VLOOKUP(Table1[[#This Row],[Ledger 6]],$GZ:$GZ,1,0))=16,1,0),0)</f>
        <v>0</v>
      </c>
      <c r="FO636">
        <f>IF(LEN(Table1[[#This Row],[Ledger 7]])&gt;0,IF(TYPE(VLOOKUP(Table1[[#This Row],[Ledger 7]],$GZ:$GZ,1,0))=16,1,0),0)</f>
        <v>0</v>
      </c>
      <c r="FP636">
        <f>IF(LEN(Table1[[#This Row],[Ledger 8]])&gt;0,IF(TYPE(VLOOKUP(Table1[[#This Row],[Ledger 8]],$GZ:$GZ,1,0))=16,1,0),0)</f>
        <v>0</v>
      </c>
      <c r="FQ636">
        <f>IF(LEN(Table1[[#This Row],[Ledger 9]])&gt;0,IF(TYPE(VLOOKUP(Table1[[#This Row],[Ledger 9]],$GZ:$GZ,1,0))=16,1,0),0)</f>
        <v>0</v>
      </c>
      <c r="FR636">
        <f>IF(LEN(Table1[[#This Row],[Ledger 10]])&gt;0,IF(TYPE(VLOOKUP(Table1[[#This Row],[Ledger 10]],$GZ:$GZ,1,0))=16,1,0),0)</f>
        <v>0</v>
      </c>
      <c r="FS636">
        <f>IF(LEN(Table1[[#This Row],[Ledger 11]])&gt;0,IF(TYPE(VLOOKUP(Table1[[#This Row],[Ledger 11]],$GZ:$GZ,1,0))=16,1,0),0)</f>
        <v>0</v>
      </c>
      <c r="FT636">
        <f>IF(LEN(Table1[[#This Row],[Ledger 12]])&gt;0,IF(TYPE(VLOOKUP(Table1[[#This Row],[Ledger 12]],$GZ:$GZ,1,0))=16,1,0),0)</f>
        <v>0</v>
      </c>
      <c r="FU636">
        <f>IF(LEN(Table1[[#This Row],[Ledger 13]])&gt;0,IF(TYPE(VLOOKUP(Table1[[#This Row],[Ledger 13]],$GZ:$GZ,1,0))=16,1,0),0)</f>
        <v>0</v>
      </c>
      <c r="FV636">
        <f>IF(LEN(Table1[[#This Row],[Ledger 14]])&gt;0,IF(TYPE(VLOOKUP(Table1[[#This Row],[Ledger 14]],$GZ:$GZ,1,0))=16,1,0),0)</f>
        <v>0</v>
      </c>
      <c r="FW636">
        <f>IF(LEN(Table1[[#This Row],[Ledger 15]])&gt;0,IF(TYPE(VLOOKUP(Table1[[#This Row],[Ledger 15]],$GZ:$GZ,1,0))=16,1,0),0)</f>
        <v>0</v>
      </c>
    </row>
    <row r="637" spans="4:179" ht="33" customHeight="1" x14ac:dyDescent="0.45">
      <c r="D637" s="8">
        <f t="shared" si="18"/>
        <v>632</v>
      </c>
      <c r="E637" s="32"/>
      <c r="F637" s="34"/>
      <c r="G637" s="34"/>
      <c r="H637" s="34"/>
      <c r="I637" s="34"/>
      <c r="J637" s="38"/>
      <c r="K637" s="33"/>
      <c r="L637" s="36"/>
      <c r="M637" s="35"/>
      <c r="N637" s="34"/>
      <c r="O637" s="41"/>
      <c r="P637" s="35"/>
      <c r="Q637" s="34"/>
      <c r="R637" s="37"/>
      <c r="S637" s="35"/>
      <c r="T637" s="34"/>
      <c r="U637" s="37"/>
      <c r="V637" s="35"/>
      <c r="W637" s="34"/>
      <c r="X637" s="37"/>
      <c r="Y637" s="35"/>
      <c r="Z637" s="34"/>
      <c r="AA637" s="37"/>
      <c r="AB637" s="35"/>
      <c r="AC637" s="34"/>
      <c r="AD637" s="37"/>
      <c r="AE637" s="35"/>
      <c r="AF637" s="34"/>
      <c r="AG637" s="37"/>
      <c r="AH637" s="35"/>
      <c r="AI637" s="34"/>
      <c r="AJ637" s="37"/>
      <c r="AK637" s="35"/>
      <c r="AL637" s="34"/>
      <c r="AM637" s="37"/>
      <c r="AN637" s="35"/>
      <c r="AO637" s="34"/>
      <c r="AP637" s="37"/>
      <c r="AQ637" s="35"/>
      <c r="AR637" s="34"/>
      <c r="AS637" s="37"/>
      <c r="AT637" s="35"/>
      <c r="AU637" s="34"/>
      <c r="AV637" s="37"/>
      <c r="AW637" s="35"/>
      <c r="AX637" s="34"/>
      <c r="AY637" s="37"/>
      <c r="AZ637" s="35"/>
      <c r="BA637" s="34"/>
      <c r="BB637" s="37"/>
      <c r="BC6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7" s="7"/>
      <c r="BF637" t="str">
        <f>IF(Table1[[#This Row],[Date]]="","","&amp;lt;VOUCHER REMOTEID="&amp;""""&amp;$A$11&amp;$A$13&amp;ROW()&amp;""""&amp;" VCHTYPE="""&amp;F637&amp;""" ACTION="""&amp;"Create"&amp;"""&amp;gt;")</f>
        <v/>
      </c>
      <c r="BG637" t="str">
        <f>IF(Table1[[#This Row],[Date]]="","",TEXT(Table1[[#This Row],[Date]],"yyyymmdd"))</f>
        <v/>
      </c>
      <c r="BH637" t="str">
        <f>Table1[[#This Row],[Date2]]</f>
        <v/>
      </c>
      <c r="BI637" t="str">
        <f>IF(Table1[[#This Row],[Date]]="","",Table1[[#This Row],[Voucher Type]])</f>
        <v/>
      </c>
      <c r="BJ637" t="str">
        <f>IF(Table1[[#This Row],[Ref No / Invoice No]]="","",Table1[[#This Row],[Ref No / Invoice No]])</f>
        <v/>
      </c>
      <c r="BK637" t="str">
        <f>IF(Table1[[#This Row],[Voucher No]]="","",Table1[[#This Row],[Voucher No]])</f>
        <v/>
      </c>
      <c r="BL637" t="str">
        <f>IF(Table1[[#This Row],[Date]]="","",Table1[[#This Row],[Narration]])</f>
        <v/>
      </c>
      <c r="BM637" t="str">
        <f>IF(Table1[[#This Row],[Date]]="","",$A$11&amp;$A$13&amp;ROW())</f>
        <v/>
      </c>
      <c r="BN637" t="str">
        <f>IF(Table1[[#This Row],[Date]]="","",$A$13)</f>
        <v/>
      </c>
      <c r="BP637" t="str">
        <f>IF(Table1[[#This Row],[Ledger 1]]="","","No")</f>
        <v/>
      </c>
      <c r="BQ637" t="str">
        <f>IF(Table1[[#This Row],[Date]]="","",IF(Table1[[#This Row],[Effect 1]]="Dr.","Yes","No"))</f>
        <v/>
      </c>
      <c r="BR637" t="str">
        <f>IF(Table1[[#This Row],[Date]]="","",Table1[[#This Row],[Ledger 1]])</f>
        <v/>
      </c>
      <c r="BS637" t="str">
        <f>IF(Table1[[#This Row],[Date]]="","",IF(Table1[[#This Row],[Effect 1]]="Dr.",-Table1[[#This Row],[Amount 1]],Table1[[#This Row],[Amount 1]]))</f>
        <v/>
      </c>
      <c r="BV637" t="str">
        <f>IF(Table1[[#This Row],[Ledger 2]]="","","No")</f>
        <v/>
      </c>
      <c r="BW637" t="str">
        <f>IF(Table1[[#This Row],[Date]]="","",IF(Table1[[#This Row],[Effect 2]]="Dr.","Yes","No"))</f>
        <v/>
      </c>
      <c r="BX637" t="str">
        <f>IF(Table1[[#This Row],[Date]]="","",Table1[[#This Row],[Ledger 2]])</f>
        <v/>
      </c>
      <c r="BY637" t="str">
        <f>IF(Table1[[#This Row],[Date]]="","",IF(Table1[[#This Row],[Effect 2]]="Dr.",-Table1[[#This Row],[Amount 2]],Table1[[#This Row],[Amount 2]]))</f>
        <v/>
      </c>
      <c r="CB637" t="str">
        <f>IF(Table1[[#This Row],[Ledger 3]]="","","No")</f>
        <v/>
      </c>
      <c r="CC637" t="str">
        <f>IF(Table1[[#This Row],[Ledger 3]]="","",IF(Table1[[#This Row],[Effect 3]]="Dr.","Yes","No"))</f>
        <v/>
      </c>
      <c r="CD637" t="str">
        <f>IF(Table1[[#This Row],[Ledger 3]]="","",Table1[[#This Row],[Ledger 3]])</f>
        <v/>
      </c>
      <c r="CE637" t="str">
        <f>IF(Table1[[#This Row],[Ledger 3]]="","",IF(Table1[[#This Row],[Effect 3]]="Dr.",-Table1[[#This Row],[Amount 3]],Table1[[#This Row],[Amount 3]]))</f>
        <v/>
      </c>
      <c r="CH637" t="str">
        <f>IF(Table1[[#This Row],[Ledger 4]]="","","No")</f>
        <v/>
      </c>
      <c r="CI637" t="str">
        <f>IF(Table1[[#This Row],[Ledger 4]]="","",IF(Table1[[#This Row],[Effect 4]]="Dr.","Yes","No"))</f>
        <v/>
      </c>
      <c r="CJ637" t="str">
        <f>IF(Table1[[#This Row],[Ledger 4]]="","",Table1[[#This Row],[Ledger 4]])</f>
        <v/>
      </c>
      <c r="CK637" t="str">
        <f>IF(Table1[[#This Row],[Ledger 4]]="","",IF(Table1[[#This Row],[Effect 4]]="Dr.",-Table1[[#This Row],[Amount 4]],Table1[[#This Row],[Amount 4]]))</f>
        <v/>
      </c>
      <c r="CN637" t="str">
        <f>IF(Table1[[#This Row],[Ledger 5]]="","","No")</f>
        <v/>
      </c>
      <c r="CO637" t="str">
        <f>IF(Table1[[#This Row],[Ledger 5]]="","",IF(Table1[[#This Row],[Effect 5]]="Dr.","Yes","No"))</f>
        <v/>
      </c>
      <c r="CP637" t="str">
        <f>IF(Table1[[#This Row],[Ledger 5]]="","",Table1[[#This Row],[Ledger 5]])</f>
        <v/>
      </c>
      <c r="CQ637" t="str">
        <f>IF(Table1[[#This Row],[Ledger 5]]="","",IF(Table1[[#This Row],[Effect 5]]="Dr.",-Table1[[#This Row],[Amount 5]],Table1[[#This Row],[Amount 5]]))</f>
        <v/>
      </c>
      <c r="CT637" t="str">
        <f>IF(Table1[[#This Row],[Ledger 6]]="","","No")</f>
        <v/>
      </c>
      <c r="CU637" t="str">
        <f>IF(Table1[[#This Row],[Ledger 6]]="","",IF(Table1[[#This Row],[Effect 6]]="Dr.","Yes","No"))</f>
        <v/>
      </c>
      <c r="CV637" t="str">
        <f>IF(Table1[[#This Row],[Ledger 6]]="","",Table1[[#This Row],[Ledger 6]])</f>
        <v/>
      </c>
      <c r="CW637" t="str">
        <f>IF(Table1[[#This Row],[Ledger 6]]="","",IF(Table1[[#This Row],[Effect 6]]="Dr.",-Table1[[#This Row],[Amount 6]],Table1[[#This Row],[Amount 6]]))</f>
        <v/>
      </c>
      <c r="CZ637" t="str">
        <f>IF(Table1[[#This Row],[Ledger 7]]="","","No")</f>
        <v/>
      </c>
      <c r="DA637" t="str">
        <f>IF(Table1[[#This Row],[Ledger 7]]="","",IF(Table1[[#This Row],[Effect 7]]="Dr.","Yes","No"))</f>
        <v/>
      </c>
      <c r="DB637" t="str">
        <f>IF(Table1[[#This Row],[Ledger 7]]="","",Table1[[#This Row],[Ledger 7]])</f>
        <v/>
      </c>
      <c r="DC637" t="str">
        <f>IF(Table1[[#This Row],[Ledger 7]]="","",IF(Table1[[#This Row],[Effect 7]]="Dr.",-Table1[[#This Row],[Amount 7]],Table1[[#This Row],[Amount 7]]))</f>
        <v/>
      </c>
      <c r="DF637" t="str">
        <f>IF(Table1[[#This Row],[Ledger 8]]="","","No")</f>
        <v/>
      </c>
      <c r="DG637" t="str">
        <f>IF(Table1[[#This Row],[Ledger 8]]="","",IF(Table1[[#This Row],[Effect 8]]="Dr.","Yes","No"))</f>
        <v/>
      </c>
      <c r="DH637" t="str">
        <f>IF(Table1[[#This Row],[Ledger 8]]="","",Table1[[#This Row],[Ledger 8]])</f>
        <v/>
      </c>
      <c r="DI637" t="str">
        <f>IF(Table1[[#This Row],[Ledger 8]]="","",IF(Table1[[#This Row],[Effect 8]]="Dr.",-Table1[[#This Row],[Amount 8]],Table1[[#This Row],[Amount 8]]))</f>
        <v/>
      </c>
      <c r="DL637" t="str">
        <f>IF(Table1[[#This Row],[Ledger 9]]="","","No")</f>
        <v/>
      </c>
      <c r="DM637" t="str">
        <f>IF(Table1[[#This Row],[Ledger 9]]="","",IF(Table1[[#This Row],[Effect 9]]="Dr.","Yes","No"))</f>
        <v/>
      </c>
      <c r="DN637" t="str">
        <f>IF(Table1[[#This Row],[Ledger 9]]="","",Table1[[#This Row],[Ledger 9]])</f>
        <v/>
      </c>
      <c r="DO637" t="str">
        <f>IF(Table1[[#This Row],[Ledger 9]]="","",IF(Table1[[#This Row],[Effect 9]]="Dr.",-Table1[[#This Row],[Amount 9]],Table1[[#This Row],[Amount 9]]))</f>
        <v/>
      </c>
      <c r="DR637" t="str">
        <f>IF(Table1[[#This Row],[Ledger 10]]="","","No")</f>
        <v/>
      </c>
      <c r="DS637" t="str">
        <f>IF(Table1[[#This Row],[Ledger 10]]="","",IF(Table1[[#This Row],[Effect 10]]="Dr.","Yes","No"))</f>
        <v/>
      </c>
      <c r="DT637" t="str">
        <f>IF(Table1[[#This Row],[Ledger 10]]="","",Table1[[#This Row],[Ledger 10]])</f>
        <v/>
      </c>
      <c r="DU637" t="str">
        <f>IF(Table1[[#This Row],[Ledger 10]]="","",IF(Table1[[#This Row],[Effect 10]]="Dr.",-Table1[[#This Row],[Amount 10]],Table1[[#This Row],[Amount 10]]))</f>
        <v/>
      </c>
      <c r="DX637" t="str">
        <f>IF(Table1[[#This Row],[Ledger 11]]="","","No")</f>
        <v/>
      </c>
      <c r="DY637" t="str">
        <f>IF(Table1[[#This Row],[Ledger 11]]="","",IF(Table1[[#This Row],[Effect 11]]="Dr.","Yes","No"))</f>
        <v/>
      </c>
      <c r="DZ637" t="str">
        <f>IF(Table1[[#This Row],[Ledger 11]]="","",Table1[[#This Row],[Ledger 11]])</f>
        <v/>
      </c>
      <c r="EA637" t="str">
        <f>IF(Table1[[#This Row],[Ledger 11]]="","",IF(Table1[[#This Row],[Effect 11]]="Dr.",-Table1[[#This Row],[Amount 11]],Table1[[#This Row],[Amount 11]]))</f>
        <v/>
      </c>
      <c r="ED637" t="str">
        <f>IF(Table1[[#This Row],[Ledger 12]]="","","No")</f>
        <v/>
      </c>
      <c r="EE637" t="str">
        <f>IF(Table1[[#This Row],[Ledger 12]]="","",IF(Table1[[#This Row],[Effect 12]]="Dr.","Yes","No"))</f>
        <v/>
      </c>
      <c r="EF637" t="str">
        <f>IF(Table1[[#This Row],[Ledger 12]]="","",Table1[[#This Row],[Ledger 12]])</f>
        <v/>
      </c>
      <c r="EG637" t="str">
        <f>IF(Table1[[#This Row],[Ledger 12]]="","",IF(Table1[[#This Row],[Effect 12]]="Dr.",-Table1[[#This Row],[Amount 12]],Table1[[#This Row],[Amount 12]]))</f>
        <v/>
      </c>
      <c r="EJ637" t="str">
        <f>IF(Table1[[#This Row],[Ledger 13]]="","","No")</f>
        <v/>
      </c>
      <c r="EK637" t="str">
        <f>IF(Table1[[#This Row],[Ledger 13]]="","",IF(Table1[[#This Row],[Effect 13]]="Dr.","Yes","No"))</f>
        <v/>
      </c>
      <c r="EL637" t="str">
        <f>IF(Table1[[#This Row],[Ledger 13]]="","",Table1[[#This Row],[Ledger 13]])</f>
        <v/>
      </c>
      <c r="EM637" t="str">
        <f>IF(Table1[[#This Row],[Ledger 13]]="","",IF(Table1[[#This Row],[Effect 13]]="Dr.",-Table1[[#This Row],[Amount 13]],Table1[[#This Row],[Amount 13]]))</f>
        <v/>
      </c>
      <c r="EP637" t="str">
        <f>IF(Table1[[#This Row],[Ledger 14]]="","","No")</f>
        <v/>
      </c>
      <c r="EQ637" t="str">
        <f>IF(Table1[[#This Row],[Ledger 14]]="","",IF(Table1[[#This Row],[Effect 14]]="Dr.","Yes","No"))</f>
        <v/>
      </c>
      <c r="ER637" t="str">
        <f>IF(Table1[[#This Row],[Ledger 14]]="","",Table1[[#This Row],[Ledger 14]])</f>
        <v/>
      </c>
      <c r="ES637" t="str">
        <f>IF(Table1[[#This Row],[Ledger 14]]="","",IF(Table1[[#This Row],[Effect 14]]="Dr.",-Table1[[#This Row],[Amount 14]],Table1[[#This Row],[Amount 14]]))</f>
        <v/>
      </c>
      <c r="EV637" t="str">
        <f>IF(Table1[[#This Row],[Ledger 15]]="","","No")</f>
        <v/>
      </c>
      <c r="EW637" t="str">
        <f>IF(Table1[[#This Row],[Ledger 15]]="","",IF(Table1[[#This Row],[Effect 15]]="Dr.","Yes","No"))</f>
        <v/>
      </c>
      <c r="EX637" t="str">
        <f>IF(Table1[[#This Row],[Ledger 15]]="","",Table1[[#This Row],[Ledger 15]])</f>
        <v/>
      </c>
      <c r="EY637" t="str">
        <f>IF(Table1[[#This Row],[Ledger 15]]="","",IF(Table1[[#This Row],[Effect 15]]="Dr.",-Table1[[#This Row],[Amount 15]],Table1[[#This Row],[Amount 15]]))</f>
        <v/>
      </c>
      <c r="FD6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7">
        <f>IF(Table1[[#This Row],[Date]]="",0,IF(AND(Table1[[#This Row],[Date]]&gt;=$FE$2,Table1[[#This Row],[Date]]&lt;=$FE$3),0,1))</f>
        <v>0</v>
      </c>
      <c r="FF637">
        <f>IF(Table1[[#This Row],[Date]]="",0,IF(TYPE(VLOOKUP(Table1[[#This Row],[Voucher Type]],Table1[[#All],[Voucher Type Master]],1,FALSE))=16,1,0))</f>
        <v>0</v>
      </c>
      <c r="FG637">
        <f>IF(TYPE(IF(Table1[[#This Row],[Date]]="",0,IF(VLOOKUP(Table1[[#This Row],[Voucher Type]],$FY$5:$FZ$13,2,0)=Table1[[#This Row],[Effect 1]],0,1)))=16,1,0)</f>
        <v>0</v>
      </c>
      <c r="FH6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7">
        <f>IF(LEN(Table1[[#This Row],[Ledger 1]])&gt;0,IF(TYPE(VLOOKUP(Table1[[#This Row],[Ledger 1]],GZ:GZ,1,0))=16,1,0),0)</f>
        <v>0</v>
      </c>
      <c r="FJ637">
        <f>IF(LEN(Table1[[#This Row],[Ledger 2]])&gt;0,IF(TYPE(VLOOKUP(Table1[[#This Row],[Ledger 2]],GZ:GZ,1,0))=16,1,0),0)</f>
        <v>0</v>
      </c>
      <c r="FK637">
        <f>IF(LEN(Table1[[#This Row],[Ledger 3]])&gt;0,IF(TYPE(VLOOKUP(Table1[[#This Row],[Ledger 3]],GZ:GZ,1,0))=16,1,0),0)</f>
        <v>0</v>
      </c>
      <c r="FL637">
        <f>IF(LEN(Table1[[#This Row],[Ledger 4]])&gt;0,IF(TYPE(VLOOKUP(Table1[[#This Row],[Ledger 4]],GZ:GZ,1,0))=16,1,0),0)</f>
        <v>0</v>
      </c>
      <c r="FM637">
        <f>IF(LEN(Table1[[#This Row],[Ledger 5]])&gt;0,IF(TYPE(VLOOKUP(Table1[[#This Row],[Ledger 5]],GZ:GZ,1,0))=16,1,0),0)</f>
        <v>0</v>
      </c>
      <c r="FN637">
        <f>IF(LEN(Table1[[#This Row],[Ledger 6]])&gt;0,IF(TYPE(VLOOKUP(Table1[[#This Row],[Ledger 6]],$GZ:$GZ,1,0))=16,1,0),0)</f>
        <v>0</v>
      </c>
      <c r="FO637">
        <f>IF(LEN(Table1[[#This Row],[Ledger 7]])&gt;0,IF(TYPE(VLOOKUP(Table1[[#This Row],[Ledger 7]],$GZ:$GZ,1,0))=16,1,0),0)</f>
        <v>0</v>
      </c>
      <c r="FP637">
        <f>IF(LEN(Table1[[#This Row],[Ledger 8]])&gt;0,IF(TYPE(VLOOKUP(Table1[[#This Row],[Ledger 8]],$GZ:$GZ,1,0))=16,1,0),0)</f>
        <v>0</v>
      </c>
      <c r="FQ637">
        <f>IF(LEN(Table1[[#This Row],[Ledger 9]])&gt;0,IF(TYPE(VLOOKUP(Table1[[#This Row],[Ledger 9]],$GZ:$GZ,1,0))=16,1,0),0)</f>
        <v>0</v>
      </c>
      <c r="FR637">
        <f>IF(LEN(Table1[[#This Row],[Ledger 10]])&gt;0,IF(TYPE(VLOOKUP(Table1[[#This Row],[Ledger 10]],$GZ:$GZ,1,0))=16,1,0),0)</f>
        <v>0</v>
      </c>
      <c r="FS637">
        <f>IF(LEN(Table1[[#This Row],[Ledger 11]])&gt;0,IF(TYPE(VLOOKUP(Table1[[#This Row],[Ledger 11]],$GZ:$GZ,1,0))=16,1,0),0)</f>
        <v>0</v>
      </c>
      <c r="FT637">
        <f>IF(LEN(Table1[[#This Row],[Ledger 12]])&gt;0,IF(TYPE(VLOOKUP(Table1[[#This Row],[Ledger 12]],$GZ:$GZ,1,0))=16,1,0),0)</f>
        <v>0</v>
      </c>
      <c r="FU637">
        <f>IF(LEN(Table1[[#This Row],[Ledger 13]])&gt;0,IF(TYPE(VLOOKUP(Table1[[#This Row],[Ledger 13]],$GZ:$GZ,1,0))=16,1,0),0)</f>
        <v>0</v>
      </c>
      <c r="FV637">
        <f>IF(LEN(Table1[[#This Row],[Ledger 14]])&gt;0,IF(TYPE(VLOOKUP(Table1[[#This Row],[Ledger 14]],$GZ:$GZ,1,0))=16,1,0),0)</f>
        <v>0</v>
      </c>
      <c r="FW637">
        <f>IF(LEN(Table1[[#This Row],[Ledger 15]])&gt;0,IF(TYPE(VLOOKUP(Table1[[#This Row],[Ledger 15]],$GZ:$GZ,1,0))=16,1,0),0)</f>
        <v>0</v>
      </c>
    </row>
    <row r="638" spans="4:179" ht="33" customHeight="1" x14ac:dyDescent="0.45">
      <c r="D638" s="8">
        <f t="shared" si="18"/>
        <v>633</v>
      </c>
      <c r="E638" s="32"/>
      <c r="F638" s="34"/>
      <c r="G638" s="34"/>
      <c r="H638" s="34"/>
      <c r="I638" s="34"/>
      <c r="J638" s="38"/>
      <c r="K638" s="33"/>
      <c r="L638" s="36"/>
      <c r="M638" s="35"/>
      <c r="N638" s="34"/>
      <c r="O638" s="41"/>
      <c r="P638" s="35"/>
      <c r="Q638" s="34"/>
      <c r="R638" s="37"/>
      <c r="S638" s="35"/>
      <c r="T638" s="34"/>
      <c r="U638" s="37"/>
      <c r="V638" s="35"/>
      <c r="W638" s="34"/>
      <c r="X638" s="37"/>
      <c r="Y638" s="35"/>
      <c r="Z638" s="34"/>
      <c r="AA638" s="37"/>
      <c r="AB638" s="35"/>
      <c r="AC638" s="34"/>
      <c r="AD638" s="37"/>
      <c r="AE638" s="35"/>
      <c r="AF638" s="34"/>
      <c r="AG638" s="37"/>
      <c r="AH638" s="35"/>
      <c r="AI638" s="34"/>
      <c r="AJ638" s="37"/>
      <c r="AK638" s="35"/>
      <c r="AL638" s="34"/>
      <c r="AM638" s="37"/>
      <c r="AN638" s="35"/>
      <c r="AO638" s="34"/>
      <c r="AP638" s="37"/>
      <c r="AQ638" s="35"/>
      <c r="AR638" s="34"/>
      <c r="AS638" s="37"/>
      <c r="AT638" s="35"/>
      <c r="AU638" s="34"/>
      <c r="AV638" s="37"/>
      <c r="AW638" s="35"/>
      <c r="AX638" s="34"/>
      <c r="AY638" s="37"/>
      <c r="AZ638" s="35"/>
      <c r="BA638" s="34"/>
      <c r="BB638" s="37"/>
      <c r="BC6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8" s="7"/>
      <c r="BF638" t="str">
        <f>IF(Table1[[#This Row],[Date]]="","","&amp;lt;VOUCHER REMOTEID="&amp;""""&amp;$A$11&amp;$A$13&amp;ROW()&amp;""""&amp;" VCHTYPE="""&amp;F638&amp;""" ACTION="""&amp;"Create"&amp;"""&amp;gt;")</f>
        <v/>
      </c>
      <c r="BG638" t="str">
        <f>IF(Table1[[#This Row],[Date]]="","",TEXT(Table1[[#This Row],[Date]],"yyyymmdd"))</f>
        <v/>
      </c>
      <c r="BH638" t="str">
        <f>Table1[[#This Row],[Date2]]</f>
        <v/>
      </c>
      <c r="BI638" t="str">
        <f>IF(Table1[[#This Row],[Date]]="","",Table1[[#This Row],[Voucher Type]])</f>
        <v/>
      </c>
      <c r="BJ638" t="str">
        <f>IF(Table1[[#This Row],[Ref No / Invoice No]]="","",Table1[[#This Row],[Ref No / Invoice No]])</f>
        <v/>
      </c>
      <c r="BK638" t="str">
        <f>IF(Table1[[#This Row],[Voucher No]]="","",Table1[[#This Row],[Voucher No]])</f>
        <v/>
      </c>
      <c r="BL638" t="str">
        <f>IF(Table1[[#This Row],[Date]]="","",Table1[[#This Row],[Narration]])</f>
        <v/>
      </c>
      <c r="BM638" t="str">
        <f>IF(Table1[[#This Row],[Date]]="","",$A$11&amp;$A$13&amp;ROW())</f>
        <v/>
      </c>
      <c r="BN638" t="str">
        <f>IF(Table1[[#This Row],[Date]]="","",$A$13)</f>
        <v/>
      </c>
      <c r="BP638" t="str">
        <f>IF(Table1[[#This Row],[Ledger 1]]="","","No")</f>
        <v/>
      </c>
      <c r="BQ638" t="str">
        <f>IF(Table1[[#This Row],[Date]]="","",IF(Table1[[#This Row],[Effect 1]]="Dr.","Yes","No"))</f>
        <v/>
      </c>
      <c r="BR638" t="str">
        <f>IF(Table1[[#This Row],[Date]]="","",Table1[[#This Row],[Ledger 1]])</f>
        <v/>
      </c>
      <c r="BS638" t="str">
        <f>IF(Table1[[#This Row],[Date]]="","",IF(Table1[[#This Row],[Effect 1]]="Dr.",-Table1[[#This Row],[Amount 1]],Table1[[#This Row],[Amount 1]]))</f>
        <v/>
      </c>
      <c r="BV638" t="str">
        <f>IF(Table1[[#This Row],[Ledger 2]]="","","No")</f>
        <v/>
      </c>
      <c r="BW638" t="str">
        <f>IF(Table1[[#This Row],[Date]]="","",IF(Table1[[#This Row],[Effect 2]]="Dr.","Yes","No"))</f>
        <v/>
      </c>
      <c r="BX638" t="str">
        <f>IF(Table1[[#This Row],[Date]]="","",Table1[[#This Row],[Ledger 2]])</f>
        <v/>
      </c>
      <c r="BY638" t="str">
        <f>IF(Table1[[#This Row],[Date]]="","",IF(Table1[[#This Row],[Effect 2]]="Dr.",-Table1[[#This Row],[Amount 2]],Table1[[#This Row],[Amount 2]]))</f>
        <v/>
      </c>
      <c r="CB638" t="str">
        <f>IF(Table1[[#This Row],[Ledger 3]]="","","No")</f>
        <v/>
      </c>
      <c r="CC638" t="str">
        <f>IF(Table1[[#This Row],[Ledger 3]]="","",IF(Table1[[#This Row],[Effect 3]]="Dr.","Yes","No"))</f>
        <v/>
      </c>
      <c r="CD638" t="str">
        <f>IF(Table1[[#This Row],[Ledger 3]]="","",Table1[[#This Row],[Ledger 3]])</f>
        <v/>
      </c>
      <c r="CE638" t="str">
        <f>IF(Table1[[#This Row],[Ledger 3]]="","",IF(Table1[[#This Row],[Effect 3]]="Dr.",-Table1[[#This Row],[Amount 3]],Table1[[#This Row],[Amount 3]]))</f>
        <v/>
      </c>
      <c r="CH638" t="str">
        <f>IF(Table1[[#This Row],[Ledger 4]]="","","No")</f>
        <v/>
      </c>
      <c r="CI638" t="str">
        <f>IF(Table1[[#This Row],[Ledger 4]]="","",IF(Table1[[#This Row],[Effect 4]]="Dr.","Yes","No"))</f>
        <v/>
      </c>
      <c r="CJ638" t="str">
        <f>IF(Table1[[#This Row],[Ledger 4]]="","",Table1[[#This Row],[Ledger 4]])</f>
        <v/>
      </c>
      <c r="CK638" t="str">
        <f>IF(Table1[[#This Row],[Ledger 4]]="","",IF(Table1[[#This Row],[Effect 4]]="Dr.",-Table1[[#This Row],[Amount 4]],Table1[[#This Row],[Amount 4]]))</f>
        <v/>
      </c>
      <c r="CN638" t="str">
        <f>IF(Table1[[#This Row],[Ledger 5]]="","","No")</f>
        <v/>
      </c>
      <c r="CO638" t="str">
        <f>IF(Table1[[#This Row],[Ledger 5]]="","",IF(Table1[[#This Row],[Effect 5]]="Dr.","Yes","No"))</f>
        <v/>
      </c>
      <c r="CP638" t="str">
        <f>IF(Table1[[#This Row],[Ledger 5]]="","",Table1[[#This Row],[Ledger 5]])</f>
        <v/>
      </c>
      <c r="CQ638" t="str">
        <f>IF(Table1[[#This Row],[Ledger 5]]="","",IF(Table1[[#This Row],[Effect 5]]="Dr.",-Table1[[#This Row],[Amount 5]],Table1[[#This Row],[Amount 5]]))</f>
        <v/>
      </c>
      <c r="CT638" t="str">
        <f>IF(Table1[[#This Row],[Ledger 6]]="","","No")</f>
        <v/>
      </c>
      <c r="CU638" t="str">
        <f>IF(Table1[[#This Row],[Ledger 6]]="","",IF(Table1[[#This Row],[Effect 6]]="Dr.","Yes","No"))</f>
        <v/>
      </c>
      <c r="CV638" t="str">
        <f>IF(Table1[[#This Row],[Ledger 6]]="","",Table1[[#This Row],[Ledger 6]])</f>
        <v/>
      </c>
      <c r="CW638" t="str">
        <f>IF(Table1[[#This Row],[Ledger 6]]="","",IF(Table1[[#This Row],[Effect 6]]="Dr.",-Table1[[#This Row],[Amount 6]],Table1[[#This Row],[Amount 6]]))</f>
        <v/>
      </c>
      <c r="CZ638" t="str">
        <f>IF(Table1[[#This Row],[Ledger 7]]="","","No")</f>
        <v/>
      </c>
      <c r="DA638" t="str">
        <f>IF(Table1[[#This Row],[Ledger 7]]="","",IF(Table1[[#This Row],[Effect 7]]="Dr.","Yes","No"))</f>
        <v/>
      </c>
      <c r="DB638" t="str">
        <f>IF(Table1[[#This Row],[Ledger 7]]="","",Table1[[#This Row],[Ledger 7]])</f>
        <v/>
      </c>
      <c r="DC638" t="str">
        <f>IF(Table1[[#This Row],[Ledger 7]]="","",IF(Table1[[#This Row],[Effect 7]]="Dr.",-Table1[[#This Row],[Amount 7]],Table1[[#This Row],[Amount 7]]))</f>
        <v/>
      </c>
      <c r="DF638" t="str">
        <f>IF(Table1[[#This Row],[Ledger 8]]="","","No")</f>
        <v/>
      </c>
      <c r="DG638" t="str">
        <f>IF(Table1[[#This Row],[Ledger 8]]="","",IF(Table1[[#This Row],[Effect 8]]="Dr.","Yes","No"))</f>
        <v/>
      </c>
      <c r="DH638" t="str">
        <f>IF(Table1[[#This Row],[Ledger 8]]="","",Table1[[#This Row],[Ledger 8]])</f>
        <v/>
      </c>
      <c r="DI638" t="str">
        <f>IF(Table1[[#This Row],[Ledger 8]]="","",IF(Table1[[#This Row],[Effect 8]]="Dr.",-Table1[[#This Row],[Amount 8]],Table1[[#This Row],[Amount 8]]))</f>
        <v/>
      </c>
      <c r="DL638" t="str">
        <f>IF(Table1[[#This Row],[Ledger 9]]="","","No")</f>
        <v/>
      </c>
      <c r="DM638" t="str">
        <f>IF(Table1[[#This Row],[Ledger 9]]="","",IF(Table1[[#This Row],[Effect 9]]="Dr.","Yes","No"))</f>
        <v/>
      </c>
      <c r="DN638" t="str">
        <f>IF(Table1[[#This Row],[Ledger 9]]="","",Table1[[#This Row],[Ledger 9]])</f>
        <v/>
      </c>
      <c r="DO638" t="str">
        <f>IF(Table1[[#This Row],[Ledger 9]]="","",IF(Table1[[#This Row],[Effect 9]]="Dr.",-Table1[[#This Row],[Amount 9]],Table1[[#This Row],[Amount 9]]))</f>
        <v/>
      </c>
      <c r="DR638" t="str">
        <f>IF(Table1[[#This Row],[Ledger 10]]="","","No")</f>
        <v/>
      </c>
      <c r="DS638" t="str">
        <f>IF(Table1[[#This Row],[Ledger 10]]="","",IF(Table1[[#This Row],[Effect 10]]="Dr.","Yes","No"))</f>
        <v/>
      </c>
      <c r="DT638" t="str">
        <f>IF(Table1[[#This Row],[Ledger 10]]="","",Table1[[#This Row],[Ledger 10]])</f>
        <v/>
      </c>
      <c r="DU638" t="str">
        <f>IF(Table1[[#This Row],[Ledger 10]]="","",IF(Table1[[#This Row],[Effect 10]]="Dr.",-Table1[[#This Row],[Amount 10]],Table1[[#This Row],[Amount 10]]))</f>
        <v/>
      </c>
      <c r="DX638" t="str">
        <f>IF(Table1[[#This Row],[Ledger 11]]="","","No")</f>
        <v/>
      </c>
      <c r="DY638" t="str">
        <f>IF(Table1[[#This Row],[Ledger 11]]="","",IF(Table1[[#This Row],[Effect 11]]="Dr.","Yes","No"))</f>
        <v/>
      </c>
      <c r="DZ638" t="str">
        <f>IF(Table1[[#This Row],[Ledger 11]]="","",Table1[[#This Row],[Ledger 11]])</f>
        <v/>
      </c>
      <c r="EA638" t="str">
        <f>IF(Table1[[#This Row],[Ledger 11]]="","",IF(Table1[[#This Row],[Effect 11]]="Dr.",-Table1[[#This Row],[Amount 11]],Table1[[#This Row],[Amount 11]]))</f>
        <v/>
      </c>
      <c r="ED638" t="str">
        <f>IF(Table1[[#This Row],[Ledger 12]]="","","No")</f>
        <v/>
      </c>
      <c r="EE638" t="str">
        <f>IF(Table1[[#This Row],[Ledger 12]]="","",IF(Table1[[#This Row],[Effect 12]]="Dr.","Yes","No"))</f>
        <v/>
      </c>
      <c r="EF638" t="str">
        <f>IF(Table1[[#This Row],[Ledger 12]]="","",Table1[[#This Row],[Ledger 12]])</f>
        <v/>
      </c>
      <c r="EG638" t="str">
        <f>IF(Table1[[#This Row],[Ledger 12]]="","",IF(Table1[[#This Row],[Effect 12]]="Dr.",-Table1[[#This Row],[Amount 12]],Table1[[#This Row],[Amount 12]]))</f>
        <v/>
      </c>
      <c r="EJ638" t="str">
        <f>IF(Table1[[#This Row],[Ledger 13]]="","","No")</f>
        <v/>
      </c>
      <c r="EK638" t="str">
        <f>IF(Table1[[#This Row],[Ledger 13]]="","",IF(Table1[[#This Row],[Effect 13]]="Dr.","Yes","No"))</f>
        <v/>
      </c>
      <c r="EL638" t="str">
        <f>IF(Table1[[#This Row],[Ledger 13]]="","",Table1[[#This Row],[Ledger 13]])</f>
        <v/>
      </c>
      <c r="EM638" t="str">
        <f>IF(Table1[[#This Row],[Ledger 13]]="","",IF(Table1[[#This Row],[Effect 13]]="Dr.",-Table1[[#This Row],[Amount 13]],Table1[[#This Row],[Amount 13]]))</f>
        <v/>
      </c>
      <c r="EP638" t="str">
        <f>IF(Table1[[#This Row],[Ledger 14]]="","","No")</f>
        <v/>
      </c>
      <c r="EQ638" t="str">
        <f>IF(Table1[[#This Row],[Ledger 14]]="","",IF(Table1[[#This Row],[Effect 14]]="Dr.","Yes","No"))</f>
        <v/>
      </c>
      <c r="ER638" t="str">
        <f>IF(Table1[[#This Row],[Ledger 14]]="","",Table1[[#This Row],[Ledger 14]])</f>
        <v/>
      </c>
      <c r="ES638" t="str">
        <f>IF(Table1[[#This Row],[Ledger 14]]="","",IF(Table1[[#This Row],[Effect 14]]="Dr.",-Table1[[#This Row],[Amount 14]],Table1[[#This Row],[Amount 14]]))</f>
        <v/>
      </c>
      <c r="EV638" t="str">
        <f>IF(Table1[[#This Row],[Ledger 15]]="","","No")</f>
        <v/>
      </c>
      <c r="EW638" t="str">
        <f>IF(Table1[[#This Row],[Ledger 15]]="","",IF(Table1[[#This Row],[Effect 15]]="Dr.","Yes","No"))</f>
        <v/>
      </c>
      <c r="EX638" t="str">
        <f>IF(Table1[[#This Row],[Ledger 15]]="","",Table1[[#This Row],[Ledger 15]])</f>
        <v/>
      </c>
      <c r="EY638" t="str">
        <f>IF(Table1[[#This Row],[Ledger 15]]="","",IF(Table1[[#This Row],[Effect 15]]="Dr.",-Table1[[#This Row],[Amount 15]],Table1[[#This Row],[Amount 15]]))</f>
        <v/>
      </c>
      <c r="FD6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8">
        <f>IF(Table1[[#This Row],[Date]]="",0,IF(AND(Table1[[#This Row],[Date]]&gt;=$FE$2,Table1[[#This Row],[Date]]&lt;=$FE$3),0,1))</f>
        <v>0</v>
      </c>
      <c r="FF638">
        <f>IF(Table1[[#This Row],[Date]]="",0,IF(TYPE(VLOOKUP(Table1[[#This Row],[Voucher Type]],Table1[[#All],[Voucher Type Master]],1,FALSE))=16,1,0))</f>
        <v>0</v>
      </c>
      <c r="FG638">
        <f>IF(TYPE(IF(Table1[[#This Row],[Date]]="",0,IF(VLOOKUP(Table1[[#This Row],[Voucher Type]],$FY$5:$FZ$13,2,0)=Table1[[#This Row],[Effect 1]],0,1)))=16,1,0)</f>
        <v>0</v>
      </c>
      <c r="FH6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8">
        <f>IF(LEN(Table1[[#This Row],[Ledger 1]])&gt;0,IF(TYPE(VLOOKUP(Table1[[#This Row],[Ledger 1]],GZ:GZ,1,0))=16,1,0),0)</f>
        <v>0</v>
      </c>
      <c r="FJ638">
        <f>IF(LEN(Table1[[#This Row],[Ledger 2]])&gt;0,IF(TYPE(VLOOKUP(Table1[[#This Row],[Ledger 2]],GZ:GZ,1,0))=16,1,0),0)</f>
        <v>0</v>
      </c>
      <c r="FK638">
        <f>IF(LEN(Table1[[#This Row],[Ledger 3]])&gt;0,IF(TYPE(VLOOKUP(Table1[[#This Row],[Ledger 3]],GZ:GZ,1,0))=16,1,0),0)</f>
        <v>0</v>
      </c>
      <c r="FL638">
        <f>IF(LEN(Table1[[#This Row],[Ledger 4]])&gt;0,IF(TYPE(VLOOKUP(Table1[[#This Row],[Ledger 4]],GZ:GZ,1,0))=16,1,0),0)</f>
        <v>0</v>
      </c>
      <c r="FM638">
        <f>IF(LEN(Table1[[#This Row],[Ledger 5]])&gt;0,IF(TYPE(VLOOKUP(Table1[[#This Row],[Ledger 5]],GZ:GZ,1,0))=16,1,0),0)</f>
        <v>0</v>
      </c>
      <c r="FN638">
        <f>IF(LEN(Table1[[#This Row],[Ledger 6]])&gt;0,IF(TYPE(VLOOKUP(Table1[[#This Row],[Ledger 6]],$GZ:$GZ,1,0))=16,1,0),0)</f>
        <v>0</v>
      </c>
      <c r="FO638">
        <f>IF(LEN(Table1[[#This Row],[Ledger 7]])&gt;0,IF(TYPE(VLOOKUP(Table1[[#This Row],[Ledger 7]],$GZ:$GZ,1,0))=16,1,0),0)</f>
        <v>0</v>
      </c>
      <c r="FP638">
        <f>IF(LEN(Table1[[#This Row],[Ledger 8]])&gt;0,IF(TYPE(VLOOKUP(Table1[[#This Row],[Ledger 8]],$GZ:$GZ,1,0))=16,1,0),0)</f>
        <v>0</v>
      </c>
      <c r="FQ638">
        <f>IF(LEN(Table1[[#This Row],[Ledger 9]])&gt;0,IF(TYPE(VLOOKUP(Table1[[#This Row],[Ledger 9]],$GZ:$GZ,1,0))=16,1,0),0)</f>
        <v>0</v>
      </c>
      <c r="FR638">
        <f>IF(LEN(Table1[[#This Row],[Ledger 10]])&gt;0,IF(TYPE(VLOOKUP(Table1[[#This Row],[Ledger 10]],$GZ:$GZ,1,0))=16,1,0),0)</f>
        <v>0</v>
      </c>
      <c r="FS638">
        <f>IF(LEN(Table1[[#This Row],[Ledger 11]])&gt;0,IF(TYPE(VLOOKUP(Table1[[#This Row],[Ledger 11]],$GZ:$GZ,1,0))=16,1,0),0)</f>
        <v>0</v>
      </c>
      <c r="FT638">
        <f>IF(LEN(Table1[[#This Row],[Ledger 12]])&gt;0,IF(TYPE(VLOOKUP(Table1[[#This Row],[Ledger 12]],$GZ:$GZ,1,0))=16,1,0),0)</f>
        <v>0</v>
      </c>
      <c r="FU638">
        <f>IF(LEN(Table1[[#This Row],[Ledger 13]])&gt;0,IF(TYPE(VLOOKUP(Table1[[#This Row],[Ledger 13]],$GZ:$GZ,1,0))=16,1,0),0)</f>
        <v>0</v>
      </c>
      <c r="FV638">
        <f>IF(LEN(Table1[[#This Row],[Ledger 14]])&gt;0,IF(TYPE(VLOOKUP(Table1[[#This Row],[Ledger 14]],$GZ:$GZ,1,0))=16,1,0),0)</f>
        <v>0</v>
      </c>
      <c r="FW638">
        <f>IF(LEN(Table1[[#This Row],[Ledger 15]])&gt;0,IF(TYPE(VLOOKUP(Table1[[#This Row],[Ledger 15]],$GZ:$GZ,1,0))=16,1,0),0)</f>
        <v>0</v>
      </c>
    </row>
    <row r="639" spans="4:179" ht="33" customHeight="1" x14ac:dyDescent="0.45">
      <c r="D639" s="8">
        <f t="shared" si="18"/>
        <v>634</v>
      </c>
      <c r="E639" s="32"/>
      <c r="F639" s="34"/>
      <c r="G639" s="34"/>
      <c r="H639" s="34"/>
      <c r="I639" s="34"/>
      <c r="J639" s="38"/>
      <c r="K639" s="33"/>
      <c r="L639" s="36"/>
      <c r="M639" s="35"/>
      <c r="N639" s="34"/>
      <c r="O639" s="41"/>
      <c r="P639" s="35"/>
      <c r="Q639" s="34"/>
      <c r="R639" s="37"/>
      <c r="S639" s="35"/>
      <c r="T639" s="34"/>
      <c r="U639" s="37"/>
      <c r="V639" s="35"/>
      <c r="W639" s="34"/>
      <c r="X639" s="37"/>
      <c r="Y639" s="35"/>
      <c r="Z639" s="34"/>
      <c r="AA639" s="37"/>
      <c r="AB639" s="35"/>
      <c r="AC639" s="34"/>
      <c r="AD639" s="37"/>
      <c r="AE639" s="35"/>
      <c r="AF639" s="34"/>
      <c r="AG639" s="37"/>
      <c r="AH639" s="35"/>
      <c r="AI639" s="34"/>
      <c r="AJ639" s="37"/>
      <c r="AK639" s="35"/>
      <c r="AL639" s="34"/>
      <c r="AM639" s="37"/>
      <c r="AN639" s="35"/>
      <c r="AO639" s="34"/>
      <c r="AP639" s="37"/>
      <c r="AQ639" s="35"/>
      <c r="AR639" s="34"/>
      <c r="AS639" s="37"/>
      <c r="AT639" s="35"/>
      <c r="AU639" s="34"/>
      <c r="AV639" s="37"/>
      <c r="AW639" s="35"/>
      <c r="AX639" s="34"/>
      <c r="AY639" s="37"/>
      <c r="AZ639" s="35"/>
      <c r="BA639" s="34"/>
      <c r="BB639" s="37"/>
      <c r="BC6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39" s="7"/>
      <c r="BF639" t="str">
        <f>IF(Table1[[#This Row],[Date]]="","","&amp;lt;VOUCHER REMOTEID="&amp;""""&amp;$A$11&amp;$A$13&amp;ROW()&amp;""""&amp;" VCHTYPE="""&amp;F639&amp;""" ACTION="""&amp;"Create"&amp;"""&amp;gt;")</f>
        <v/>
      </c>
      <c r="BG639" t="str">
        <f>IF(Table1[[#This Row],[Date]]="","",TEXT(Table1[[#This Row],[Date]],"yyyymmdd"))</f>
        <v/>
      </c>
      <c r="BH639" t="str">
        <f>Table1[[#This Row],[Date2]]</f>
        <v/>
      </c>
      <c r="BI639" t="str">
        <f>IF(Table1[[#This Row],[Date]]="","",Table1[[#This Row],[Voucher Type]])</f>
        <v/>
      </c>
      <c r="BJ639" t="str">
        <f>IF(Table1[[#This Row],[Ref No / Invoice No]]="","",Table1[[#This Row],[Ref No / Invoice No]])</f>
        <v/>
      </c>
      <c r="BK639" t="str">
        <f>IF(Table1[[#This Row],[Voucher No]]="","",Table1[[#This Row],[Voucher No]])</f>
        <v/>
      </c>
      <c r="BL639" t="str">
        <f>IF(Table1[[#This Row],[Date]]="","",Table1[[#This Row],[Narration]])</f>
        <v/>
      </c>
      <c r="BM639" t="str">
        <f>IF(Table1[[#This Row],[Date]]="","",$A$11&amp;$A$13&amp;ROW())</f>
        <v/>
      </c>
      <c r="BN639" t="str">
        <f>IF(Table1[[#This Row],[Date]]="","",$A$13)</f>
        <v/>
      </c>
      <c r="BP639" t="str">
        <f>IF(Table1[[#This Row],[Ledger 1]]="","","No")</f>
        <v/>
      </c>
      <c r="BQ639" t="str">
        <f>IF(Table1[[#This Row],[Date]]="","",IF(Table1[[#This Row],[Effect 1]]="Dr.","Yes","No"))</f>
        <v/>
      </c>
      <c r="BR639" t="str">
        <f>IF(Table1[[#This Row],[Date]]="","",Table1[[#This Row],[Ledger 1]])</f>
        <v/>
      </c>
      <c r="BS639" t="str">
        <f>IF(Table1[[#This Row],[Date]]="","",IF(Table1[[#This Row],[Effect 1]]="Dr.",-Table1[[#This Row],[Amount 1]],Table1[[#This Row],[Amount 1]]))</f>
        <v/>
      </c>
      <c r="BV639" t="str">
        <f>IF(Table1[[#This Row],[Ledger 2]]="","","No")</f>
        <v/>
      </c>
      <c r="BW639" t="str">
        <f>IF(Table1[[#This Row],[Date]]="","",IF(Table1[[#This Row],[Effect 2]]="Dr.","Yes","No"))</f>
        <v/>
      </c>
      <c r="BX639" t="str">
        <f>IF(Table1[[#This Row],[Date]]="","",Table1[[#This Row],[Ledger 2]])</f>
        <v/>
      </c>
      <c r="BY639" t="str">
        <f>IF(Table1[[#This Row],[Date]]="","",IF(Table1[[#This Row],[Effect 2]]="Dr.",-Table1[[#This Row],[Amount 2]],Table1[[#This Row],[Amount 2]]))</f>
        <v/>
      </c>
      <c r="CB639" t="str">
        <f>IF(Table1[[#This Row],[Ledger 3]]="","","No")</f>
        <v/>
      </c>
      <c r="CC639" t="str">
        <f>IF(Table1[[#This Row],[Ledger 3]]="","",IF(Table1[[#This Row],[Effect 3]]="Dr.","Yes","No"))</f>
        <v/>
      </c>
      <c r="CD639" t="str">
        <f>IF(Table1[[#This Row],[Ledger 3]]="","",Table1[[#This Row],[Ledger 3]])</f>
        <v/>
      </c>
      <c r="CE639" t="str">
        <f>IF(Table1[[#This Row],[Ledger 3]]="","",IF(Table1[[#This Row],[Effect 3]]="Dr.",-Table1[[#This Row],[Amount 3]],Table1[[#This Row],[Amount 3]]))</f>
        <v/>
      </c>
      <c r="CH639" t="str">
        <f>IF(Table1[[#This Row],[Ledger 4]]="","","No")</f>
        <v/>
      </c>
      <c r="CI639" t="str">
        <f>IF(Table1[[#This Row],[Ledger 4]]="","",IF(Table1[[#This Row],[Effect 4]]="Dr.","Yes","No"))</f>
        <v/>
      </c>
      <c r="CJ639" t="str">
        <f>IF(Table1[[#This Row],[Ledger 4]]="","",Table1[[#This Row],[Ledger 4]])</f>
        <v/>
      </c>
      <c r="CK639" t="str">
        <f>IF(Table1[[#This Row],[Ledger 4]]="","",IF(Table1[[#This Row],[Effect 4]]="Dr.",-Table1[[#This Row],[Amount 4]],Table1[[#This Row],[Amount 4]]))</f>
        <v/>
      </c>
      <c r="CN639" t="str">
        <f>IF(Table1[[#This Row],[Ledger 5]]="","","No")</f>
        <v/>
      </c>
      <c r="CO639" t="str">
        <f>IF(Table1[[#This Row],[Ledger 5]]="","",IF(Table1[[#This Row],[Effect 5]]="Dr.","Yes","No"))</f>
        <v/>
      </c>
      <c r="CP639" t="str">
        <f>IF(Table1[[#This Row],[Ledger 5]]="","",Table1[[#This Row],[Ledger 5]])</f>
        <v/>
      </c>
      <c r="CQ639" t="str">
        <f>IF(Table1[[#This Row],[Ledger 5]]="","",IF(Table1[[#This Row],[Effect 5]]="Dr.",-Table1[[#This Row],[Amount 5]],Table1[[#This Row],[Amount 5]]))</f>
        <v/>
      </c>
      <c r="CT639" t="str">
        <f>IF(Table1[[#This Row],[Ledger 6]]="","","No")</f>
        <v/>
      </c>
      <c r="CU639" t="str">
        <f>IF(Table1[[#This Row],[Ledger 6]]="","",IF(Table1[[#This Row],[Effect 6]]="Dr.","Yes","No"))</f>
        <v/>
      </c>
      <c r="CV639" t="str">
        <f>IF(Table1[[#This Row],[Ledger 6]]="","",Table1[[#This Row],[Ledger 6]])</f>
        <v/>
      </c>
      <c r="CW639" t="str">
        <f>IF(Table1[[#This Row],[Ledger 6]]="","",IF(Table1[[#This Row],[Effect 6]]="Dr.",-Table1[[#This Row],[Amount 6]],Table1[[#This Row],[Amount 6]]))</f>
        <v/>
      </c>
      <c r="CZ639" t="str">
        <f>IF(Table1[[#This Row],[Ledger 7]]="","","No")</f>
        <v/>
      </c>
      <c r="DA639" t="str">
        <f>IF(Table1[[#This Row],[Ledger 7]]="","",IF(Table1[[#This Row],[Effect 7]]="Dr.","Yes","No"))</f>
        <v/>
      </c>
      <c r="DB639" t="str">
        <f>IF(Table1[[#This Row],[Ledger 7]]="","",Table1[[#This Row],[Ledger 7]])</f>
        <v/>
      </c>
      <c r="DC639" t="str">
        <f>IF(Table1[[#This Row],[Ledger 7]]="","",IF(Table1[[#This Row],[Effect 7]]="Dr.",-Table1[[#This Row],[Amount 7]],Table1[[#This Row],[Amount 7]]))</f>
        <v/>
      </c>
      <c r="DF639" t="str">
        <f>IF(Table1[[#This Row],[Ledger 8]]="","","No")</f>
        <v/>
      </c>
      <c r="DG639" t="str">
        <f>IF(Table1[[#This Row],[Ledger 8]]="","",IF(Table1[[#This Row],[Effect 8]]="Dr.","Yes","No"))</f>
        <v/>
      </c>
      <c r="DH639" t="str">
        <f>IF(Table1[[#This Row],[Ledger 8]]="","",Table1[[#This Row],[Ledger 8]])</f>
        <v/>
      </c>
      <c r="DI639" t="str">
        <f>IF(Table1[[#This Row],[Ledger 8]]="","",IF(Table1[[#This Row],[Effect 8]]="Dr.",-Table1[[#This Row],[Amount 8]],Table1[[#This Row],[Amount 8]]))</f>
        <v/>
      </c>
      <c r="DL639" t="str">
        <f>IF(Table1[[#This Row],[Ledger 9]]="","","No")</f>
        <v/>
      </c>
      <c r="DM639" t="str">
        <f>IF(Table1[[#This Row],[Ledger 9]]="","",IF(Table1[[#This Row],[Effect 9]]="Dr.","Yes","No"))</f>
        <v/>
      </c>
      <c r="DN639" t="str">
        <f>IF(Table1[[#This Row],[Ledger 9]]="","",Table1[[#This Row],[Ledger 9]])</f>
        <v/>
      </c>
      <c r="DO639" t="str">
        <f>IF(Table1[[#This Row],[Ledger 9]]="","",IF(Table1[[#This Row],[Effect 9]]="Dr.",-Table1[[#This Row],[Amount 9]],Table1[[#This Row],[Amount 9]]))</f>
        <v/>
      </c>
      <c r="DR639" t="str">
        <f>IF(Table1[[#This Row],[Ledger 10]]="","","No")</f>
        <v/>
      </c>
      <c r="DS639" t="str">
        <f>IF(Table1[[#This Row],[Ledger 10]]="","",IF(Table1[[#This Row],[Effect 10]]="Dr.","Yes","No"))</f>
        <v/>
      </c>
      <c r="DT639" t="str">
        <f>IF(Table1[[#This Row],[Ledger 10]]="","",Table1[[#This Row],[Ledger 10]])</f>
        <v/>
      </c>
      <c r="DU639" t="str">
        <f>IF(Table1[[#This Row],[Ledger 10]]="","",IF(Table1[[#This Row],[Effect 10]]="Dr.",-Table1[[#This Row],[Amount 10]],Table1[[#This Row],[Amount 10]]))</f>
        <v/>
      </c>
      <c r="DX639" t="str">
        <f>IF(Table1[[#This Row],[Ledger 11]]="","","No")</f>
        <v/>
      </c>
      <c r="DY639" t="str">
        <f>IF(Table1[[#This Row],[Ledger 11]]="","",IF(Table1[[#This Row],[Effect 11]]="Dr.","Yes","No"))</f>
        <v/>
      </c>
      <c r="DZ639" t="str">
        <f>IF(Table1[[#This Row],[Ledger 11]]="","",Table1[[#This Row],[Ledger 11]])</f>
        <v/>
      </c>
      <c r="EA639" t="str">
        <f>IF(Table1[[#This Row],[Ledger 11]]="","",IF(Table1[[#This Row],[Effect 11]]="Dr.",-Table1[[#This Row],[Amount 11]],Table1[[#This Row],[Amount 11]]))</f>
        <v/>
      </c>
      <c r="ED639" t="str">
        <f>IF(Table1[[#This Row],[Ledger 12]]="","","No")</f>
        <v/>
      </c>
      <c r="EE639" t="str">
        <f>IF(Table1[[#This Row],[Ledger 12]]="","",IF(Table1[[#This Row],[Effect 12]]="Dr.","Yes","No"))</f>
        <v/>
      </c>
      <c r="EF639" t="str">
        <f>IF(Table1[[#This Row],[Ledger 12]]="","",Table1[[#This Row],[Ledger 12]])</f>
        <v/>
      </c>
      <c r="EG639" t="str">
        <f>IF(Table1[[#This Row],[Ledger 12]]="","",IF(Table1[[#This Row],[Effect 12]]="Dr.",-Table1[[#This Row],[Amount 12]],Table1[[#This Row],[Amount 12]]))</f>
        <v/>
      </c>
      <c r="EJ639" t="str">
        <f>IF(Table1[[#This Row],[Ledger 13]]="","","No")</f>
        <v/>
      </c>
      <c r="EK639" t="str">
        <f>IF(Table1[[#This Row],[Ledger 13]]="","",IF(Table1[[#This Row],[Effect 13]]="Dr.","Yes","No"))</f>
        <v/>
      </c>
      <c r="EL639" t="str">
        <f>IF(Table1[[#This Row],[Ledger 13]]="","",Table1[[#This Row],[Ledger 13]])</f>
        <v/>
      </c>
      <c r="EM639" t="str">
        <f>IF(Table1[[#This Row],[Ledger 13]]="","",IF(Table1[[#This Row],[Effect 13]]="Dr.",-Table1[[#This Row],[Amount 13]],Table1[[#This Row],[Amount 13]]))</f>
        <v/>
      </c>
      <c r="EP639" t="str">
        <f>IF(Table1[[#This Row],[Ledger 14]]="","","No")</f>
        <v/>
      </c>
      <c r="EQ639" t="str">
        <f>IF(Table1[[#This Row],[Ledger 14]]="","",IF(Table1[[#This Row],[Effect 14]]="Dr.","Yes","No"))</f>
        <v/>
      </c>
      <c r="ER639" t="str">
        <f>IF(Table1[[#This Row],[Ledger 14]]="","",Table1[[#This Row],[Ledger 14]])</f>
        <v/>
      </c>
      <c r="ES639" t="str">
        <f>IF(Table1[[#This Row],[Ledger 14]]="","",IF(Table1[[#This Row],[Effect 14]]="Dr.",-Table1[[#This Row],[Amount 14]],Table1[[#This Row],[Amount 14]]))</f>
        <v/>
      </c>
      <c r="EV639" t="str">
        <f>IF(Table1[[#This Row],[Ledger 15]]="","","No")</f>
        <v/>
      </c>
      <c r="EW639" t="str">
        <f>IF(Table1[[#This Row],[Ledger 15]]="","",IF(Table1[[#This Row],[Effect 15]]="Dr.","Yes","No"))</f>
        <v/>
      </c>
      <c r="EX639" t="str">
        <f>IF(Table1[[#This Row],[Ledger 15]]="","",Table1[[#This Row],[Ledger 15]])</f>
        <v/>
      </c>
      <c r="EY639" t="str">
        <f>IF(Table1[[#This Row],[Ledger 15]]="","",IF(Table1[[#This Row],[Effect 15]]="Dr.",-Table1[[#This Row],[Amount 15]],Table1[[#This Row],[Amount 15]]))</f>
        <v/>
      </c>
      <c r="FD6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39">
        <f>IF(Table1[[#This Row],[Date]]="",0,IF(AND(Table1[[#This Row],[Date]]&gt;=$FE$2,Table1[[#This Row],[Date]]&lt;=$FE$3),0,1))</f>
        <v>0</v>
      </c>
      <c r="FF639">
        <f>IF(Table1[[#This Row],[Date]]="",0,IF(TYPE(VLOOKUP(Table1[[#This Row],[Voucher Type]],Table1[[#All],[Voucher Type Master]],1,FALSE))=16,1,0))</f>
        <v>0</v>
      </c>
      <c r="FG639">
        <f>IF(TYPE(IF(Table1[[#This Row],[Date]]="",0,IF(VLOOKUP(Table1[[#This Row],[Voucher Type]],$FY$5:$FZ$13,2,0)=Table1[[#This Row],[Effect 1]],0,1)))=16,1,0)</f>
        <v>0</v>
      </c>
      <c r="FH6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39">
        <f>IF(LEN(Table1[[#This Row],[Ledger 1]])&gt;0,IF(TYPE(VLOOKUP(Table1[[#This Row],[Ledger 1]],GZ:GZ,1,0))=16,1,0),0)</f>
        <v>0</v>
      </c>
      <c r="FJ639">
        <f>IF(LEN(Table1[[#This Row],[Ledger 2]])&gt;0,IF(TYPE(VLOOKUP(Table1[[#This Row],[Ledger 2]],GZ:GZ,1,0))=16,1,0),0)</f>
        <v>0</v>
      </c>
      <c r="FK639">
        <f>IF(LEN(Table1[[#This Row],[Ledger 3]])&gt;0,IF(TYPE(VLOOKUP(Table1[[#This Row],[Ledger 3]],GZ:GZ,1,0))=16,1,0),0)</f>
        <v>0</v>
      </c>
      <c r="FL639">
        <f>IF(LEN(Table1[[#This Row],[Ledger 4]])&gt;0,IF(TYPE(VLOOKUP(Table1[[#This Row],[Ledger 4]],GZ:GZ,1,0))=16,1,0),0)</f>
        <v>0</v>
      </c>
      <c r="FM639">
        <f>IF(LEN(Table1[[#This Row],[Ledger 5]])&gt;0,IF(TYPE(VLOOKUP(Table1[[#This Row],[Ledger 5]],GZ:GZ,1,0))=16,1,0),0)</f>
        <v>0</v>
      </c>
      <c r="FN639">
        <f>IF(LEN(Table1[[#This Row],[Ledger 6]])&gt;0,IF(TYPE(VLOOKUP(Table1[[#This Row],[Ledger 6]],$GZ:$GZ,1,0))=16,1,0),0)</f>
        <v>0</v>
      </c>
      <c r="FO639">
        <f>IF(LEN(Table1[[#This Row],[Ledger 7]])&gt;0,IF(TYPE(VLOOKUP(Table1[[#This Row],[Ledger 7]],$GZ:$GZ,1,0))=16,1,0),0)</f>
        <v>0</v>
      </c>
      <c r="FP639">
        <f>IF(LEN(Table1[[#This Row],[Ledger 8]])&gt;0,IF(TYPE(VLOOKUP(Table1[[#This Row],[Ledger 8]],$GZ:$GZ,1,0))=16,1,0),0)</f>
        <v>0</v>
      </c>
      <c r="FQ639">
        <f>IF(LEN(Table1[[#This Row],[Ledger 9]])&gt;0,IF(TYPE(VLOOKUP(Table1[[#This Row],[Ledger 9]],$GZ:$GZ,1,0))=16,1,0),0)</f>
        <v>0</v>
      </c>
      <c r="FR639">
        <f>IF(LEN(Table1[[#This Row],[Ledger 10]])&gt;0,IF(TYPE(VLOOKUP(Table1[[#This Row],[Ledger 10]],$GZ:$GZ,1,0))=16,1,0),0)</f>
        <v>0</v>
      </c>
      <c r="FS639">
        <f>IF(LEN(Table1[[#This Row],[Ledger 11]])&gt;0,IF(TYPE(VLOOKUP(Table1[[#This Row],[Ledger 11]],$GZ:$GZ,1,0))=16,1,0),0)</f>
        <v>0</v>
      </c>
      <c r="FT639">
        <f>IF(LEN(Table1[[#This Row],[Ledger 12]])&gt;0,IF(TYPE(VLOOKUP(Table1[[#This Row],[Ledger 12]],$GZ:$GZ,1,0))=16,1,0),0)</f>
        <v>0</v>
      </c>
      <c r="FU639">
        <f>IF(LEN(Table1[[#This Row],[Ledger 13]])&gt;0,IF(TYPE(VLOOKUP(Table1[[#This Row],[Ledger 13]],$GZ:$GZ,1,0))=16,1,0),0)</f>
        <v>0</v>
      </c>
      <c r="FV639">
        <f>IF(LEN(Table1[[#This Row],[Ledger 14]])&gt;0,IF(TYPE(VLOOKUP(Table1[[#This Row],[Ledger 14]],$GZ:$GZ,1,0))=16,1,0),0)</f>
        <v>0</v>
      </c>
      <c r="FW639">
        <f>IF(LEN(Table1[[#This Row],[Ledger 15]])&gt;0,IF(TYPE(VLOOKUP(Table1[[#This Row],[Ledger 15]],$GZ:$GZ,1,0))=16,1,0),0)</f>
        <v>0</v>
      </c>
    </row>
    <row r="640" spans="4:179" ht="33" customHeight="1" x14ac:dyDescent="0.45">
      <c r="D640" s="8">
        <f t="shared" si="18"/>
        <v>635</v>
      </c>
      <c r="E640" s="32"/>
      <c r="F640" s="34"/>
      <c r="G640" s="34"/>
      <c r="H640" s="34"/>
      <c r="I640" s="34"/>
      <c r="J640" s="38"/>
      <c r="K640" s="33"/>
      <c r="L640" s="36"/>
      <c r="M640" s="35"/>
      <c r="N640" s="34"/>
      <c r="O640" s="41"/>
      <c r="P640" s="35"/>
      <c r="Q640" s="34"/>
      <c r="R640" s="37"/>
      <c r="S640" s="35"/>
      <c r="T640" s="34"/>
      <c r="U640" s="37"/>
      <c r="V640" s="35"/>
      <c r="W640" s="34"/>
      <c r="X640" s="37"/>
      <c r="Y640" s="35"/>
      <c r="Z640" s="34"/>
      <c r="AA640" s="37"/>
      <c r="AB640" s="35"/>
      <c r="AC640" s="34"/>
      <c r="AD640" s="37"/>
      <c r="AE640" s="35"/>
      <c r="AF640" s="34"/>
      <c r="AG640" s="37"/>
      <c r="AH640" s="35"/>
      <c r="AI640" s="34"/>
      <c r="AJ640" s="37"/>
      <c r="AK640" s="35"/>
      <c r="AL640" s="34"/>
      <c r="AM640" s="37"/>
      <c r="AN640" s="35"/>
      <c r="AO640" s="34"/>
      <c r="AP640" s="37"/>
      <c r="AQ640" s="35"/>
      <c r="AR640" s="34"/>
      <c r="AS640" s="37"/>
      <c r="AT640" s="35"/>
      <c r="AU640" s="34"/>
      <c r="AV640" s="37"/>
      <c r="AW640" s="35"/>
      <c r="AX640" s="34"/>
      <c r="AY640" s="37"/>
      <c r="AZ640" s="35"/>
      <c r="BA640" s="34"/>
      <c r="BB640" s="37"/>
      <c r="BC6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0" s="7"/>
      <c r="BF640" t="str">
        <f>IF(Table1[[#This Row],[Date]]="","","&amp;lt;VOUCHER REMOTEID="&amp;""""&amp;$A$11&amp;$A$13&amp;ROW()&amp;""""&amp;" VCHTYPE="""&amp;F640&amp;""" ACTION="""&amp;"Create"&amp;"""&amp;gt;")</f>
        <v/>
      </c>
      <c r="BG640" t="str">
        <f>IF(Table1[[#This Row],[Date]]="","",TEXT(Table1[[#This Row],[Date]],"yyyymmdd"))</f>
        <v/>
      </c>
      <c r="BH640" t="str">
        <f>Table1[[#This Row],[Date2]]</f>
        <v/>
      </c>
      <c r="BI640" t="str">
        <f>IF(Table1[[#This Row],[Date]]="","",Table1[[#This Row],[Voucher Type]])</f>
        <v/>
      </c>
      <c r="BJ640" t="str">
        <f>IF(Table1[[#This Row],[Ref No / Invoice No]]="","",Table1[[#This Row],[Ref No / Invoice No]])</f>
        <v/>
      </c>
      <c r="BK640" t="str">
        <f>IF(Table1[[#This Row],[Voucher No]]="","",Table1[[#This Row],[Voucher No]])</f>
        <v/>
      </c>
      <c r="BL640" t="str">
        <f>IF(Table1[[#This Row],[Date]]="","",Table1[[#This Row],[Narration]])</f>
        <v/>
      </c>
      <c r="BM640" t="str">
        <f>IF(Table1[[#This Row],[Date]]="","",$A$11&amp;$A$13&amp;ROW())</f>
        <v/>
      </c>
      <c r="BN640" t="str">
        <f>IF(Table1[[#This Row],[Date]]="","",$A$13)</f>
        <v/>
      </c>
      <c r="BP640" t="str">
        <f>IF(Table1[[#This Row],[Ledger 1]]="","","No")</f>
        <v/>
      </c>
      <c r="BQ640" t="str">
        <f>IF(Table1[[#This Row],[Date]]="","",IF(Table1[[#This Row],[Effect 1]]="Dr.","Yes","No"))</f>
        <v/>
      </c>
      <c r="BR640" t="str">
        <f>IF(Table1[[#This Row],[Date]]="","",Table1[[#This Row],[Ledger 1]])</f>
        <v/>
      </c>
      <c r="BS640" t="str">
        <f>IF(Table1[[#This Row],[Date]]="","",IF(Table1[[#This Row],[Effect 1]]="Dr.",-Table1[[#This Row],[Amount 1]],Table1[[#This Row],[Amount 1]]))</f>
        <v/>
      </c>
      <c r="BV640" t="str">
        <f>IF(Table1[[#This Row],[Ledger 2]]="","","No")</f>
        <v/>
      </c>
      <c r="BW640" t="str">
        <f>IF(Table1[[#This Row],[Date]]="","",IF(Table1[[#This Row],[Effect 2]]="Dr.","Yes","No"))</f>
        <v/>
      </c>
      <c r="BX640" t="str">
        <f>IF(Table1[[#This Row],[Date]]="","",Table1[[#This Row],[Ledger 2]])</f>
        <v/>
      </c>
      <c r="BY640" t="str">
        <f>IF(Table1[[#This Row],[Date]]="","",IF(Table1[[#This Row],[Effect 2]]="Dr.",-Table1[[#This Row],[Amount 2]],Table1[[#This Row],[Amount 2]]))</f>
        <v/>
      </c>
      <c r="CB640" t="str">
        <f>IF(Table1[[#This Row],[Ledger 3]]="","","No")</f>
        <v/>
      </c>
      <c r="CC640" t="str">
        <f>IF(Table1[[#This Row],[Ledger 3]]="","",IF(Table1[[#This Row],[Effect 3]]="Dr.","Yes","No"))</f>
        <v/>
      </c>
      <c r="CD640" t="str">
        <f>IF(Table1[[#This Row],[Ledger 3]]="","",Table1[[#This Row],[Ledger 3]])</f>
        <v/>
      </c>
      <c r="CE640" t="str">
        <f>IF(Table1[[#This Row],[Ledger 3]]="","",IF(Table1[[#This Row],[Effect 3]]="Dr.",-Table1[[#This Row],[Amount 3]],Table1[[#This Row],[Amount 3]]))</f>
        <v/>
      </c>
      <c r="CH640" t="str">
        <f>IF(Table1[[#This Row],[Ledger 4]]="","","No")</f>
        <v/>
      </c>
      <c r="CI640" t="str">
        <f>IF(Table1[[#This Row],[Ledger 4]]="","",IF(Table1[[#This Row],[Effect 4]]="Dr.","Yes","No"))</f>
        <v/>
      </c>
      <c r="CJ640" t="str">
        <f>IF(Table1[[#This Row],[Ledger 4]]="","",Table1[[#This Row],[Ledger 4]])</f>
        <v/>
      </c>
      <c r="CK640" t="str">
        <f>IF(Table1[[#This Row],[Ledger 4]]="","",IF(Table1[[#This Row],[Effect 4]]="Dr.",-Table1[[#This Row],[Amount 4]],Table1[[#This Row],[Amount 4]]))</f>
        <v/>
      </c>
      <c r="CN640" t="str">
        <f>IF(Table1[[#This Row],[Ledger 5]]="","","No")</f>
        <v/>
      </c>
      <c r="CO640" t="str">
        <f>IF(Table1[[#This Row],[Ledger 5]]="","",IF(Table1[[#This Row],[Effect 5]]="Dr.","Yes","No"))</f>
        <v/>
      </c>
      <c r="CP640" t="str">
        <f>IF(Table1[[#This Row],[Ledger 5]]="","",Table1[[#This Row],[Ledger 5]])</f>
        <v/>
      </c>
      <c r="CQ640" t="str">
        <f>IF(Table1[[#This Row],[Ledger 5]]="","",IF(Table1[[#This Row],[Effect 5]]="Dr.",-Table1[[#This Row],[Amount 5]],Table1[[#This Row],[Amount 5]]))</f>
        <v/>
      </c>
      <c r="CT640" t="str">
        <f>IF(Table1[[#This Row],[Ledger 6]]="","","No")</f>
        <v/>
      </c>
      <c r="CU640" t="str">
        <f>IF(Table1[[#This Row],[Ledger 6]]="","",IF(Table1[[#This Row],[Effect 6]]="Dr.","Yes","No"))</f>
        <v/>
      </c>
      <c r="CV640" t="str">
        <f>IF(Table1[[#This Row],[Ledger 6]]="","",Table1[[#This Row],[Ledger 6]])</f>
        <v/>
      </c>
      <c r="CW640" t="str">
        <f>IF(Table1[[#This Row],[Ledger 6]]="","",IF(Table1[[#This Row],[Effect 6]]="Dr.",-Table1[[#This Row],[Amount 6]],Table1[[#This Row],[Amount 6]]))</f>
        <v/>
      </c>
      <c r="CZ640" t="str">
        <f>IF(Table1[[#This Row],[Ledger 7]]="","","No")</f>
        <v/>
      </c>
      <c r="DA640" t="str">
        <f>IF(Table1[[#This Row],[Ledger 7]]="","",IF(Table1[[#This Row],[Effect 7]]="Dr.","Yes","No"))</f>
        <v/>
      </c>
      <c r="DB640" t="str">
        <f>IF(Table1[[#This Row],[Ledger 7]]="","",Table1[[#This Row],[Ledger 7]])</f>
        <v/>
      </c>
      <c r="DC640" t="str">
        <f>IF(Table1[[#This Row],[Ledger 7]]="","",IF(Table1[[#This Row],[Effect 7]]="Dr.",-Table1[[#This Row],[Amount 7]],Table1[[#This Row],[Amount 7]]))</f>
        <v/>
      </c>
      <c r="DF640" t="str">
        <f>IF(Table1[[#This Row],[Ledger 8]]="","","No")</f>
        <v/>
      </c>
      <c r="DG640" t="str">
        <f>IF(Table1[[#This Row],[Ledger 8]]="","",IF(Table1[[#This Row],[Effect 8]]="Dr.","Yes","No"))</f>
        <v/>
      </c>
      <c r="DH640" t="str">
        <f>IF(Table1[[#This Row],[Ledger 8]]="","",Table1[[#This Row],[Ledger 8]])</f>
        <v/>
      </c>
      <c r="DI640" t="str">
        <f>IF(Table1[[#This Row],[Ledger 8]]="","",IF(Table1[[#This Row],[Effect 8]]="Dr.",-Table1[[#This Row],[Amount 8]],Table1[[#This Row],[Amount 8]]))</f>
        <v/>
      </c>
      <c r="DL640" t="str">
        <f>IF(Table1[[#This Row],[Ledger 9]]="","","No")</f>
        <v/>
      </c>
      <c r="DM640" t="str">
        <f>IF(Table1[[#This Row],[Ledger 9]]="","",IF(Table1[[#This Row],[Effect 9]]="Dr.","Yes","No"))</f>
        <v/>
      </c>
      <c r="DN640" t="str">
        <f>IF(Table1[[#This Row],[Ledger 9]]="","",Table1[[#This Row],[Ledger 9]])</f>
        <v/>
      </c>
      <c r="DO640" t="str">
        <f>IF(Table1[[#This Row],[Ledger 9]]="","",IF(Table1[[#This Row],[Effect 9]]="Dr.",-Table1[[#This Row],[Amount 9]],Table1[[#This Row],[Amount 9]]))</f>
        <v/>
      </c>
      <c r="DR640" t="str">
        <f>IF(Table1[[#This Row],[Ledger 10]]="","","No")</f>
        <v/>
      </c>
      <c r="DS640" t="str">
        <f>IF(Table1[[#This Row],[Ledger 10]]="","",IF(Table1[[#This Row],[Effect 10]]="Dr.","Yes","No"))</f>
        <v/>
      </c>
      <c r="DT640" t="str">
        <f>IF(Table1[[#This Row],[Ledger 10]]="","",Table1[[#This Row],[Ledger 10]])</f>
        <v/>
      </c>
      <c r="DU640" t="str">
        <f>IF(Table1[[#This Row],[Ledger 10]]="","",IF(Table1[[#This Row],[Effect 10]]="Dr.",-Table1[[#This Row],[Amount 10]],Table1[[#This Row],[Amount 10]]))</f>
        <v/>
      </c>
      <c r="DX640" t="str">
        <f>IF(Table1[[#This Row],[Ledger 11]]="","","No")</f>
        <v/>
      </c>
      <c r="DY640" t="str">
        <f>IF(Table1[[#This Row],[Ledger 11]]="","",IF(Table1[[#This Row],[Effect 11]]="Dr.","Yes","No"))</f>
        <v/>
      </c>
      <c r="DZ640" t="str">
        <f>IF(Table1[[#This Row],[Ledger 11]]="","",Table1[[#This Row],[Ledger 11]])</f>
        <v/>
      </c>
      <c r="EA640" t="str">
        <f>IF(Table1[[#This Row],[Ledger 11]]="","",IF(Table1[[#This Row],[Effect 11]]="Dr.",-Table1[[#This Row],[Amount 11]],Table1[[#This Row],[Amount 11]]))</f>
        <v/>
      </c>
      <c r="ED640" t="str">
        <f>IF(Table1[[#This Row],[Ledger 12]]="","","No")</f>
        <v/>
      </c>
      <c r="EE640" t="str">
        <f>IF(Table1[[#This Row],[Ledger 12]]="","",IF(Table1[[#This Row],[Effect 12]]="Dr.","Yes","No"))</f>
        <v/>
      </c>
      <c r="EF640" t="str">
        <f>IF(Table1[[#This Row],[Ledger 12]]="","",Table1[[#This Row],[Ledger 12]])</f>
        <v/>
      </c>
      <c r="EG640" t="str">
        <f>IF(Table1[[#This Row],[Ledger 12]]="","",IF(Table1[[#This Row],[Effect 12]]="Dr.",-Table1[[#This Row],[Amount 12]],Table1[[#This Row],[Amount 12]]))</f>
        <v/>
      </c>
      <c r="EJ640" t="str">
        <f>IF(Table1[[#This Row],[Ledger 13]]="","","No")</f>
        <v/>
      </c>
      <c r="EK640" t="str">
        <f>IF(Table1[[#This Row],[Ledger 13]]="","",IF(Table1[[#This Row],[Effect 13]]="Dr.","Yes","No"))</f>
        <v/>
      </c>
      <c r="EL640" t="str">
        <f>IF(Table1[[#This Row],[Ledger 13]]="","",Table1[[#This Row],[Ledger 13]])</f>
        <v/>
      </c>
      <c r="EM640" t="str">
        <f>IF(Table1[[#This Row],[Ledger 13]]="","",IF(Table1[[#This Row],[Effect 13]]="Dr.",-Table1[[#This Row],[Amount 13]],Table1[[#This Row],[Amount 13]]))</f>
        <v/>
      </c>
      <c r="EP640" t="str">
        <f>IF(Table1[[#This Row],[Ledger 14]]="","","No")</f>
        <v/>
      </c>
      <c r="EQ640" t="str">
        <f>IF(Table1[[#This Row],[Ledger 14]]="","",IF(Table1[[#This Row],[Effect 14]]="Dr.","Yes","No"))</f>
        <v/>
      </c>
      <c r="ER640" t="str">
        <f>IF(Table1[[#This Row],[Ledger 14]]="","",Table1[[#This Row],[Ledger 14]])</f>
        <v/>
      </c>
      <c r="ES640" t="str">
        <f>IF(Table1[[#This Row],[Ledger 14]]="","",IF(Table1[[#This Row],[Effect 14]]="Dr.",-Table1[[#This Row],[Amount 14]],Table1[[#This Row],[Amount 14]]))</f>
        <v/>
      </c>
      <c r="EV640" t="str">
        <f>IF(Table1[[#This Row],[Ledger 15]]="","","No")</f>
        <v/>
      </c>
      <c r="EW640" t="str">
        <f>IF(Table1[[#This Row],[Ledger 15]]="","",IF(Table1[[#This Row],[Effect 15]]="Dr.","Yes","No"))</f>
        <v/>
      </c>
      <c r="EX640" t="str">
        <f>IF(Table1[[#This Row],[Ledger 15]]="","",Table1[[#This Row],[Ledger 15]])</f>
        <v/>
      </c>
      <c r="EY640" t="str">
        <f>IF(Table1[[#This Row],[Ledger 15]]="","",IF(Table1[[#This Row],[Effect 15]]="Dr.",-Table1[[#This Row],[Amount 15]],Table1[[#This Row],[Amount 15]]))</f>
        <v/>
      </c>
      <c r="FD6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0">
        <f>IF(Table1[[#This Row],[Date]]="",0,IF(AND(Table1[[#This Row],[Date]]&gt;=$FE$2,Table1[[#This Row],[Date]]&lt;=$FE$3),0,1))</f>
        <v>0</v>
      </c>
      <c r="FF640">
        <f>IF(Table1[[#This Row],[Date]]="",0,IF(TYPE(VLOOKUP(Table1[[#This Row],[Voucher Type]],Table1[[#All],[Voucher Type Master]],1,FALSE))=16,1,0))</f>
        <v>0</v>
      </c>
      <c r="FG640">
        <f>IF(TYPE(IF(Table1[[#This Row],[Date]]="",0,IF(VLOOKUP(Table1[[#This Row],[Voucher Type]],$FY$5:$FZ$13,2,0)=Table1[[#This Row],[Effect 1]],0,1)))=16,1,0)</f>
        <v>0</v>
      </c>
      <c r="FH6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0">
        <f>IF(LEN(Table1[[#This Row],[Ledger 1]])&gt;0,IF(TYPE(VLOOKUP(Table1[[#This Row],[Ledger 1]],GZ:GZ,1,0))=16,1,0),0)</f>
        <v>0</v>
      </c>
      <c r="FJ640">
        <f>IF(LEN(Table1[[#This Row],[Ledger 2]])&gt;0,IF(TYPE(VLOOKUP(Table1[[#This Row],[Ledger 2]],GZ:GZ,1,0))=16,1,0),0)</f>
        <v>0</v>
      </c>
      <c r="FK640">
        <f>IF(LEN(Table1[[#This Row],[Ledger 3]])&gt;0,IF(TYPE(VLOOKUP(Table1[[#This Row],[Ledger 3]],GZ:GZ,1,0))=16,1,0),0)</f>
        <v>0</v>
      </c>
      <c r="FL640">
        <f>IF(LEN(Table1[[#This Row],[Ledger 4]])&gt;0,IF(TYPE(VLOOKUP(Table1[[#This Row],[Ledger 4]],GZ:GZ,1,0))=16,1,0),0)</f>
        <v>0</v>
      </c>
      <c r="FM640">
        <f>IF(LEN(Table1[[#This Row],[Ledger 5]])&gt;0,IF(TYPE(VLOOKUP(Table1[[#This Row],[Ledger 5]],GZ:GZ,1,0))=16,1,0),0)</f>
        <v>0</v>
      </c>
      <c r="FN640">
        <f>IF(LEN(Table1[[#This Row],[Ledger 6]])&gt;0,IF(TYPE(VLOOKUP(Table1[[#This Row],[Ledger 6]],$GZ:$GZ,1,0))=16,1,0),0)</f>
        <v>0</v>
      </c>
      <c r="FO640">
        <f>IF(LEN(Table1[[#This Row],[Ledger 7]])&gt;0,IF(TYPE(VLOOKUP(Table1[[#This Row],[Ledger 7]],$GZ:$GZ,1,0))=16,1,0),0)</f>
        <v>0</v>
      </c>
      <c r="FP640">
        <f>IF(LEN(Table1[[#This Row],[Ledger 8]])&gt;0,IF(TYPE(VLOOKUP(Table1[[#This Row],[Ledger 8]],$GZ:$GZ,1,0))=16,1,0),0)</f>
        <v>0</v>
      </c>
      <c r="FQ640">
        <f>IF(LEN(Table1[[#This Row],[Ledger 9]])&gt;0,IF(TYPE(VLOOKUP(Table1[[#This Row],[Ledger 9]],$GZ:$GZ,1,0))=16,1,0),0)</f>
        <v>0</v>
      </c>
      <c r="FR640">
        <f>IF(LEN(Table1[[#This Row],[Ledger 10]])&gt;0,IF(TYPE(VLOOKUP(Table1[[#This Row],[Ledger 10]],$GZ:$GZ,1,0))=16,1,0),0)</f>
        <v>0</v>
      </c>
      <c r="FS640">
        <f>IF(LEN(Table1[[#This Row],[Ledger 11]])&gt;0,IF(TYPE(VLOOKUP(Table1[[#This Row],[Ledger 11]],$GZ:$GZ,1,0))=16,1,0),0)</f>
        <v>0</v>
      </c>
      <c r="FT640">
        <f>IF(LEN(Table1[[#This Row],[Ledger 12]])&gt;0,IF(TYPE(VLOOKUP(Table1[[#This Row],[Ledger 12]],$GZ:$GZ,1,0))=16,1,0),0)</f>
        <v>0</v>
      </c>
      <c r="FU640">
        <f>IF(LEN(Table1[[#This Row],[Ledger 13]])&gt;0,IF(TYPE(VLOOKUP(Table1[[#This Row],[Ledger 13]],$GZ:$GZ,1,0))=16,1,0),0)</f>
        <v>0</v>
      </c>
      <c r="FV640">
        <f>IF(LEN(Table1[[#This Row],[Ledger 14]])&gt;0,IF(TYPE(VLOOKUP(Table1[[#This Row],[Ledger 14]],$GZ:$GZ,1,0))=16,1,0),0)</f>
        <v>0</v>
      </c>
      <c r="FW640">
        <f>IF(LEN(Table1[[#This Row],[Ledger 15]])&gt;0,IF(TYPE(VLOOKUP(Table1[[#This Row],[Ledger 15]],$GZ:$GZ,1,0))=16,1,0),0)</f>
        <v>0</v>
      </c>
    </row>
    <row r="641" spans="4:179" ht="33" customHeight="1" x14ac:dyDescent="0.45">
      <c r="D641" s="8">
        <f t="shared" si="18"/>
        <v>636</v>
      </c>
      <c r="E641" s="32"/>
      <c r="F641" s="34"/>
      <c r="G641" s="34"/>
      <c r="H641" s="34"/>
      <c r="I641" s="34"/>
      <c r="J641" s="38"/>
      <c r="K641" s="33"/>
      <c r="L641" s="36"/>
      <c r="M641" s="35"/>
      <c r="N641" s="34"/>
      <c r="O641" s="41"/>
      <c r="P641" s="35"/>
      <c r="Q641" s="34"/>
      <c r="R641" s="37"/>
      <c r="S641" s="35"/>
      <c r="T641" s="34"/>
      <c r="U641" s="37"/>
      <c r="V641" s="35"/>
      <c r="W641" s="34"/>
      <c r="X641" s="37"/>
      <c r="Y641" s="35"/>
      <c r="Z641" s="34"/>
      <c r="AA641" s="37"/>
      <c r="AB641" s="35"/>
      <c r="AC641" s="34"/>
      <c r="AD641" s="37"/>
      <c r="AE641" s="35"/>
      <c r="AF641" s="34"/>
      <c r="AG641" s="37"/>
      <c r="AH641" s="35"/>
      <c r="AI641" s="34"/>
      <c r="AJ641" s="37"/>
      <c r="AK641" s="35"/>
      <c r="AL641" s="34"/>
      <c r="AM641" s="37"/>
      <c r="AN641" s="35"/>
      <c r="AO641" s="34"/>
      <c r="AP641" s="37"/>
      <c r="AQ641" s="35"/>
      <c r="AR641" s="34"/>
      <c r="AS641" s="37"/>
      <c r="AT641" s="35"/>
      <c r="AU641" s="34"/>
      <c r="AV641" s="37"/>
      <c r="AW641" s="35"/>
      <c r="AX641" s="34"/>
      <c r="AY641" s="37"/>
      <c r="AZ641" s="35"/>
      <c r="BA641" s="34"/>
      <c r="BB641" s="37"/>
      <c r="BC6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1" s="7"/>
      <c r="BF641" t="str">
        <f>IF(Table1[[#This Row],[Date]]="","","&amp;lt;VOUCHER REMOTEID="&amp;""""&amp;$A$11&amp;$A$13&amp;ROW()&amp;""""&amp;" VCHTYPE="""&amp;F641&amp;""" ACTION="""&amp;"Create"&amp;"""&amp;gt;")</f>
        <v/>
      </c>
      <c r="BG641" t="str">
        <f>IF(Table1[[#This Row],[Date]]="","",TEXT(Table1[[#This Row],[Date]],"yyyymmdd"))</f>
        <v/>
      </c>
      <c r="BH641" t="str">
        <f>Table1[[#This Row],[Date2]]</f>
        <v/>
      </c>
      <c r="BI641" t="str">
        <f>IF(Table1[[#This Row],[Date]]="","",Table1[[#This Row],[Voucher Type]])</f>
        <v/>
      </c>
      <c r="BJ641" t="str">
        <f>IF(Table1[[#This Row],[Ref No / Invoice No]]="","",Table1[[#This Row],[Ref No / Invoice No]])</f>
        <v/>
      </c>
      <c r="BK641" t="str">
        <f>IF(Table1[[#This Row],[Voucher No]]="","",Table1[[#This Row],[Voucher No]])</f>
        <v/>
      </c>
      <c r="BL641" t="str">
        <f>IF(Table1[[#This Row],[Date]]="","",Table1[[#This Row],[Narration]])</f>
        <v/>
      </c>
      <c r="BM641" t="str">
        <f>IF(Table1[[#This Row],[Date]]="","",$A$11&amp;$A$13&amp;ROW())</f>
        <v/>
      </c>
      <c r="BN641" t="str">
        <f>IF(Table1[[#This Row],[Date]]="","",$A$13)</f>
        <v/>
      </c>
      <c r="BP641" t="str">
        <f>IF(Table1[[#This Row],[Ledger 1]]="","","No")</f>
        <v/>
      </c>
      <c r="BQ641" t="str">
        <f>IF(Table1[[#This Row],[Date]]="","",IF(Table1[[#This Row],[Effect 1]]="Dr.","Yes","No"))</f>
        <v/>
      </c>
      <c r="BR641" t="str">
        <f>IF(Table1[[#This Row],[Date]]="","",Table1[[#This Row],[Ledger 1]])</f>
        <v/>
      </c>
      <c r="BS641" t="str">
        <f>IF(Table1[[#This Row],[Date]]="","",IF(Table1[[#This Row],[Effect 1]]="Dr.",-Table1[[#This Row],[Amount 1]],Table1[[#This Row],[Amount 1]]))</f>
        <v/>
      </c>
      <c r="BV641" t="str">
        <f>IF(Table1[[#This Row],[Ledger 2]]="","","No")</f>
        <v/>
      </c>
      <c r="BW641" t="str">
        <f>IF(Table1[[#This Row],[Date]]="","",IF(Table1[[#This Row],[Effect 2]]="Dr.","Yes","No"))</f>
        <v/>
      </c>
      <c r="BX641" t="str">
        <f>IF(Table1[[#This Row],[Date]]="","",Table1[[#This Row],[Ledger 2]])</f>
        <v/>
      </c>
      <c r="BY641" t="str">
        <f>IF(Table1[[#This Row],[Date]]="","",IF(Table1[[#This Row],[Effect 2]]="Dr.",-Table1[[#This Row],[Amount 2]],Table1[[#This Row],[Amount 2]]))</f>
        <v/>
      </c>
      <c r="CB641" t="str">
        <f>IF(Table1[[#This Row],[Ledger 3]]="","","No")</f>
        <v/>
      </c>
      <c r="CC641" t="str">
        <f>IF(Table1[[#This Row],[Ledger 3]]="","",IF(Table1[[#This Row],[Effect 3]]="Dr.","Yes","No"))</f>
        <v/>
      </c>
      <c r="CD641" t="str">
        <f>IF(Table1[[#This Row],[Ledger 3]]="","",Table1[[#This Row],[Ledger 3]])</f>
        <v/>
      </c>
      <c r="CE641" t="str">
        <f>IF(Table1[[#This Row],[Ledger 3]]="","",IF(Table1[[#This Row],[Effect 3]]="Dr.",-Table1[[#This Row],[Amount 3]],Table1[[#This Row],[Amount 3]]))</f>
        <v/>
      </c>
      <c r="CH641" t="str">
        <f>IF(Table1[[#This Row],[Ledger 4]]="","","No")</f>
        <v/>
      </c>
      <c r="CI641" t="str">
        <f>IF(Table1[[#This Row],[Ledger 4]]="","",IF(Table1[[#This Row],[Effect 4]]="Dr.","Yes","No"))</f>
        <v/>
      </c>
      <c r="CJ641" t="str">
        <f>IF(Table1[[#This Row],[Ledger 4]]="","",Table1[[#This Row],[Ledger 4]])</f>
        <v/>
      </c>
      <c r="CK641" t="str">
        <f>IF(Table1[[#This Row],[Ledger 4]]="","",IF(Table1[[#This Row],[Effect 4]]="Dr.",-Table1[[#This Row],[Amount 4]],Table1[[#This Row],[Amount 4]]))</f>
        <v/>
      </c>
      <c r="CN641" t="str">
        <f>IF(Table1[[#This Row],[Ledger 5]]="","","No")</f>
        <v/>
      </c>
      <c r="CO641" t="str">
        <f>IF(Table1[[#This Row],[Ledger 5]]="","",IF(Table1[[#This Row],[Effect 5]]="Dr.","Yes","No"))</f>
        <v/>
      </c>
      <c r="CP641" t="str">
        <f>IF(Table1[[#This Row],[Ledger 5]]="","",Table1[[#This Row],[Ledger 5]])</f>
        <v/>
      </c>
      <c r="CQ641" t="str">
        <f>IF(Table1[[#This Row],[Ledger 5]]="","",IF(Table1[[#This Row],[Effect 5]]="Dr.",-Table1[[#This Row],[Amount 5]],Table1[[#This Row],[Amount 5]]))</f>
        <v/>
      </c>
      <c r="CT641" t="str">
        <f>IF(Table1[[#This Row],[Ledger 6]]="","","No")</f>
        <v/>
      </c>
      <c r="CU641" t="str">
        <f>IF(Table1[[#This Row],[Ledger 6]]="","",IF(Table1[[#This Row],[Effect 6]]="Dr.","Yes","No"))</f>
        <v/>
      </c>
      <c r="CV641" t="str">
        <f>IF(Table1[[#This Row],[Ledger 6]]="","",Table1[[#This Row],[Ledger 6]])</f>
        <v/>
      </c>
      <c r="CW641" t="str">
        <f>IF(Table1[[#This Row],[Ledger 6]]="","",IF(Table1[[#This Row],[Effect 6]]="Dr.",-Table1[[#This Row],[Amount 6]],Table1[[#This Row],[Amount 6]]))</f>
        <v/>
      </c>
      <c r="CZ641" t="str">
        <f>IF(Table1[[#This Row],[Ledger 7]]="","","No")</f>
        <v/>
      </c>
      <c r="DA641" t="str">
        <f>IF(Table1[[#This Row],[Ledger 7]]="","",IF(Table1[[#This Row],[Effect 7]]="Dr.","Yes","No"))</f>
        <v/>
      </c>
      <c r="DB641" t="str">
        <f>IF(Table1[[#This Row],[Ledger 7]]="","",Table1[[#This Row],[Ledger 7]])</f>
        <v/>
      </c>
      <c r="DC641" t="str">
        <f>IF(Table1[[#This Row],[Ledger 7]]="","",IF(Table1[[#This Row],[Effect 7]]="Dr.",-Table1[[#This Row],[Amount 7]],Table1[[#This Row],[Amount 7]]))</f>
        <v/>
      </c>
      <c r="DF641" t="str">
        <f>IF(Table1[[#This Row],[Ledger 8]]="","","No")</f>
        <v/>
      </c>
      <c r="DG641" t="str">
        <f>IF(Table1[[#This Row],[Ledger 8]]="","",IF(Table1[[#This Row],[Effect 8]]="Dr.","Yes","No"))</f>
        <v/>
      </c>
      <c r="DH641" t="str">
        <f>IF(Table1[[#This Row],[Ledger 8]]="","",Table1[[#This Row],[Ledger 8]])</f>
        <v/>
      </c>
      <c r="DI641" t="str">
        <f>IF(Table1[[#This Row],[Ledger 8]]="","",IF(Table1[[#This Row],[Effect 8]]="Dr.",-Table1[[#This Row],[Amount 8]],Table1[[#This Row],[Amount 8]]))</f>
        <v/>
      </c>
      <c r="DL641" t="str">
        <f>IF(Table1[[#This Row],[Ledger 9]]="","","No")</f>
        <v/>
      </c>
      <c r="DM641" t="str">
        <f>IF(Table1[[#This Row],[Ledger 9]]="","",IF(Table1[[#This Row],[Effect 9]]="Dr.","Yes","No"))</f>
        <v/>
      </c>
      <c r="DN641" t="str">
        <f>IF(Table1[[#This Row],[Ledger 9]]="","",Table1[[#This Row],[Ledger 9]])</f>
        <v/>
      </c>
      <c r="DO641" t="str">
        <f>IF(Table1[[#This Row],[Ledger 9]]="","",IF(Table1[[#This Row],[Effect 9]]="Dr.",-Table1[[#This Row],[Amount 9]],Table1[[#This Row],[Amount 9]]))</f>
        <v/>
      </c>
      <c r="DR641" t="str">
        <f>IF(Table1[[#This Row],[Ledger 10]]="","","No")</f>
        <v/>
      </c>
      <c r="DS641" t="str">
        <f>IF(Table1[[#This Row],[Ledger 10]]="","",IF(Table1[[#This Row],[Effect 10]]="Dr.","Yes","No"))</f>
        <v/>
      </c>
      <c r="DT641" t="str">
        <f>IF(Table1[[#This Row],[Ledger 10]]="","",Table1[[#This Row],[Ledger 10]])</f>
        <v/>
      </c>
      <c r="DU641" t="str">
        <f>IF(Table1[[#This Row],[Ledger 10]]="","",IF(Table1[[#This Row],[Effect 10]]="Dr.",-Table1[[#This Row],[Amount 10]],Table1[[#This Row],[Amount 10]]))</f>
        <v/>
      </c>
      <c r="DX641" t="str">
        <f>IF(Table1[[#This Row],[Ledger 11]]="","","No")</f>
        <v/>
      </c>
      <c r="DY641" t="str">
        <f>IF(Table1[[#This Row],[Ledger 11]]="","",IF(Table1[[#This Row],[Effect 11]]="Dr.","Yes","No"))</f>
        <v/>
      </c>
      <c r="DZ641" t="str">
        <f>IF(Table1[[#This Row],[Ledger 11]]="","",Table1[[#This Row],[Ledger 11]])</f>
        <v/>
      </c>
      <c r="EA641" t="str">
        <f>IF(Table1[[#This Row],[Ledger 11]]="","",IF(Table1[[#This Row],[Effect 11]]="Dr.",-Table1[[#This Row],[Amount 11]],Table1[[#This Row],[Amount 11]]))</f>
        <v/>
      </c>
      <c r="ED641" t="str">
        <f>IF(Table1[[#This Row],[Ledger 12]]="","","No")</f>
        <v/>
      </c>
      <c r="EE641" t="str">
        <f>IF(Table1[[#This Row],[Ledger 12]]="","",IF(Table1[[#This Row],[Effect 12]]="Dr.","Yes","No"))</f>
        <v/>
      </c>
      <c r="EF641" t="str">
        <f>IF(Table1[[#This Row],[Ledger 12]]="","",Table1[[#This Row],[Ledger 12]])</f>
        <v/>
      </c>
      <c r="EG641" t="str">
        <f>IF(Table1[[#This Row],[Ledger 12]]="","",IF(Table1[[#This Row],[Effect 12]]="Dr.",-Table1[[#This Row],[Amount 12]],Table1[[#This Row],[Amount 12]]))</f>
        <v/>
      </c>
      <c r="EJ641" t="str">
        <f>IF(Table1[[#This Row],[Ledger 13]]="","","No")</f>
        <v/>
      </c>
      <c r="EK641" t="str">
        <f>IF(Table1[[#This Row],[Ledger 13]]="","",IF(Table1[[#This Row],[Effect 13]]="Dr.","Yes","No"))</f>
        <v/>
      </c>
      <c r="EL641" t="str">
        <f>IF(Table1[[#This Row],[Ledger 13]]="","",Table1[[#This Row],[Ledger 13]])</f>
        <v/>
      </c>
      <c r="EM641" t="str">
        <f>IF(Table1[[#This Row],[Ledger 13]]="","",IF(Table1[[#This Row],[Effect 13]]="Dr.",-Table1[[#This Row],[Amount 13]],Table1[[#This Row],[Amount 13]]))</f>
        <v/>
      </c>
      <c r="EP641" t="str">
        <f>IF(Table1[[#This Row],[Ledger 14]]="","","No")</f>
        <v/>
      </c>
      <c r="EQ641" t="str">
        <f>IF(Table1[[#This Row],[Ledger 14]]="","",IF(Table1[[#This Row],[Effect 14]]="Dr.","Yes","No"))</f>
        <v/>
      </c>
      <c r="ER641" t="str">
        <f>IF(Table1[[#This Row],[Ledger 14]]="","",Table1[[#This Row],[Ledger 14]])</f>
        <v/>
      </c>
      <c r="ES641" t="str">
        <f>IF(Table1[[#This Row],[Ledger 14]]="","",IF(Table1[[#This Row],[Effect 14]]="Dr.",-Table1[[#This Row],[Amount 14]],Table1[[#This Row],[Amount 14]]))</f>
        <v/>
      </c>
      <c r="EV641" t="str">
        <f>IF(Table1[[#This Row],[Ledger 15]]="","","No")</f>
        <v/>
      </c>
      <c r="EW641" t="str">
        <f>IF(Table1[[#This Row],[Ledger 15]]="","",IF(Table1[[#This Row],[Effect 15]]="Dr.","Yes","No"))</f>
        <v/>
      </c>
      <c r="EX641" t="str">
        <f>IF(Table1[[#This Row],[Ledger 15]]="","",Table1[[#This Row],[Ledger 15]])</f>
        <v/>
      </c>
      <c r="EY641" t="str">
        <f>IF(Table1[[#This Row],[Ledger 15]]="","",IF(Table1[[#This Row],[Effect 15]]="Dr.",-Table1[[#This Row],[Amount 15]],Table1[[#This Row],[Amount 15]]))</f>
        <v/>
      </c>
      <c r="FD6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1">
        <f>IF(Table1[[#This Row],[Date]]="",0,IF(AND(Table1[[#This Row],[Date]]&gt;=$FE$2,Table1[[#This Row],[Date]]&lt;=$FE$3),0,1))</f>
        <v>0</v>
      </c>
      <c r="FF641">
        <f>IF(Table1[[#This Row],[Date]]="",0,IF(TYPE(VLOOKUP(Table1[[#This Row],[Voucher Type]],Table1[[#All],[Voucher Type Master]],1,FALSE))=16,1,0))</f>
        <v>0</v>
      </c>
      <c r="FG641">
        <f>IF(TYPE(IF(Table1[[#This Row],[Date]]="",0,IF(VLOOKUP(Table1[[#This Row],[Voucher Type]],$FY$5:$FZ$13,2,0)=Table1[[#This Row],[Effect 1]],0,1)))=16,1,0)</f>
        <v>0</v>
      </c>
      <c r="FH6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1">
        <f>IF(LEN(Table1[[#This Row],[Ledger 1]])&gt;0,IF(TYPE(VLOOKUP(Table1[[#This Row],[Ledger 1]],GZ:GZ,1,0))=16,1,0),0)</f>
        <v>0</v>
      </c>
      <c r="FJ641">
        <f>IF(LEN(Table1[[#This Row],[Ledger 2]])&gt;0,IF(TYPE(VLOOKUP(Table1[[#This Row],[Ledger 2]],GZ:GZ,1,0))=16,1,0),0)</f>
        <v>0</v>
      </c>
      <c r="FK641">
        <f>IF(LEN(Table1[[#This Row],[Ledger 3]])&gt;0,IF(TYPE(VLOOKUP(Table1[[#This Row],[Ledger 3]],GZ:GZ,1,0))=16,1,0),0)</f>
        <v>0</v>
      </c>
      <c r="FL641">
        <f>IF(LEN(Table1[[#This Row],[Ledger 4]])&gt;0,IF(TYPE(VLOOKUP(Table1[[#This Row],[Ledger 4]],GZ:GZ,1,0))=16,1,0),0)</f>
        <v>0</v>
      </c>
      <c r="FM641">
        <f>IF(LEN(Table1[[#This Row],[Ledger 5]])&gt;0,IF(TYPE(VLOOKUP(Table1[[#This Row],[Ledger 5]],GZ:GZ,1,0))=16,1,0),0)</f>
        <v>0</v>
      </c>
      <c r="FN641">
        <f>IF(LEN(Table1[[#This Row],[Ledger 6]])&gt;0,IF(TYPE(VLOOKUP(Table1[[#This Row],[Ledger 6]],$GZ:$GZ,1,0))=16,1,0),0)</f>
        <v>0</v>
      </c>
      <c r="FO641">
        <f>IF(LEN(Table1[[#This Row],[Ledger 7]])&gt;0,IF(TYPE(VLOOKUP(Table1[[#This Row],[Ledger 7]],$GZ:$GZ,1,0))=16,1,0),0)</f>
        <v>0</v>
      </c>
      <c r="FP641">
        <f>IF(LEN(Table1[[#This Row],[Ledger 8]])&gt;0,IF(TYPE(VLOOKUP(Table1[[#This Row],[Ledger 8]],$GZ:$GZ,1,0))=16,1,0),0)</f>
        <v>0</v>
      </c>
      <c r="FQ641">
        <f>IF(LEN(Table1[[#This Row],[Ledger 9]])&gt;0,IF(TYPE(VLOOKUP(Table1[[#This Row],[Ledger 9]],$GZ:$GZ,1,0))=16,1,0),0)</f>
        <v>0</v>
      </c>
      <c r="FR641">
        <f>IF(LEN(Table1[[#This Row],[Ledger 10]])&gt;0,IF(TYPE(VLOOKUP(Table1[[#This Row],[Ledger 10]],$GZ:$GZ,1,0))=16,1,0),0)</f>
        <v>0</v>
      </c>
      <c r="FS641">
        <f>IF(LEN(Table1[[#This Row],[Ledger 11]])&gt;0,IF(TYPE(VLOOKUP(Table1[[#This Row],[Ledger 11]],$GZ:$GZ,1,0))=16,1,0),0)</f>
        <v>0</v>
      </c>
      <c r="FT641">
        <f>IF(LEN(Table1[[#This Row],[Ledger 12]])&gt;0,IF(TYPE(VLOOKUP(Table1[[#This Row],[Ledger 12]],$GZ:$GZ,1,0))=16,1,0),0)</f>
        <v>0</v>
      </c>
      <c r="FU641">
        <f>IF(LEN(Table1[[#This Row],[Ledger 13]])&gt;0,IF(TYPE(VLOOKUP(Table1[[#This Row],[Ledger 13]],$GZ:$GZ,1,0))=16,1,0),0)</f>
        <v>0</v>
      </c>
      <c r="FV641">
        <f>IF(LEN(Table1[[#This Row],[Ledger 14]])&gt;0,IF(TYPE(VLOOKUP(Table1[[#This Row],[Ledger 14]],$GZ:$GZ,1,0))=16,1,0),0)</f>
        <v>0</v>
      </c>
      <c r="FW641">
        <f>IF(LEN(Table1[[#This Row],[Ledger 15]])&gt;0,IF(TYPE(VLOOKUP(Table1[[#This Row],[Ledger 15]],$GZ:$GZ,1,0))=16,1,0),0)</f>
        <v>0</v>
      </c>
    </row>
    <row r="642" spans="4:179" ht="33" customHeight="1" x14ac:dyDescent="0.45">
      <c r="D642" s="8">
        <f t="shared" si="18"/>
        <v>637</v>
      </c>
      <c r="E642" s="32"/>
      <c r="F642" s="34"/>
      <c r="G642" s="34"/>
      <c r="H642" s="34"/>
      <c r="I642" s="34"/>
      <c r="J642" s="38"/>
      <c r="K642" s="33"/>
      <c r="L642" s="36"/>
      <c r="M642" s="35"/>
      <c r="N642" s="34"/>
      <c r="O642" s="41"/>
      <c r="P642" s="35"/>
      <c r="Q642" s="34"/>
      <c r="R642" s="37"/>
      <c r="S642" s="35"/>
      <c r="T642" s="34"/>
      <c r="U642" s="37"/>
      <c r="V642" s="35"/>
      <c r="W642" s="34"/>
      <c r="X642" s="37"/>
      <c r="Y642" s="35"/>
      <c r="Z642" s="34"/>
      <c r="AA642" s="37"/>
      <c r="AB642" s="35"/>
      <c r="AC642" s="34"/>
      <c r="AD642" s="37"/>
      <c r="AE642" s="35"/>
      <c r="AF642" s="34"/>
      <c r="AG642" s="37"/>
      <c r="AH642" s="35"/>
      <c r="AI642" s="34"/>
      <c r="AJ642" s="37"/>
      <c r="AK642" s="35"/>
      <c r="AL642" s="34"/>
      <c r="AM642" s="37"/>
      <c r="AN642" s="35"/>
      <c r="AO642" s="34"/>
      <c r="AP642" s="37"/>
      <c r="AQ642" s="35"/>
      <c r="AR642" s="34"/>
      <c r="AS642" s="37"/>
      <c r="AT642" s="35"/>
      <c r="AU642" s="34"/>
      <c r="AV642" s="37"/>
      <c r="AW642" s="35"/>
      <c r="AX642" s="34"/>
      <c r="AY642" s="37"/>
      <c r="AZ642" s="35"/>
      <c r="BA642" s="34"/>
      <c r="BB642" s="37"/>
      <c r="BC6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2" s="7"/>
      <c r="BF642" t="str">
        <f>IF(Table1[[#This Row],[Date]]="","","&amp;lt;VOUCHER REMOTEID="&amp;""""&amp;$A$11&amp;$A$13&amp;ROW()&amp;""""&amp;" VCHTYPE="""&amp;F642&amp;""" ACTION="""&amp;"Create"&amp;"""&amp;gt;")</f>
        <v/>
      </c>
      <c r="BG642" t="str">
        <f>IF(Table1[[#This Row],[Date]]="","",TEXT(Table1[[#This Row],[Date]],"yyyymmdd"))</f>
        <v/>
      </c>
      <c r="BH642" t="str">
        <f>Table1[[#This Row],[Date2]]</f>
        <v/>
      </c>
      <c r="BI642" t="str">
        <f>IF(Table1[[#This Row],[Date]]="","",Table1[[#This Row],[Voucher Type]])</f>
        <v/>
      </c>
      <c r="BJ642" t="str">
        <f>IF(Table1[[#This Row],[Ref No / Invoice No]]="","",Table1[[#This Row],[Ref No / Invoice No]])</f>
        <v/>
      </c>
      <c r="BK642" t="str">
        <f>IF(Table1[[#This Row],[Voucher No]]="","",Table1[[#This Row],[Voucher No]])</f>
        <v/>
      </c>
      <c r="BL642" t="str">
        <f>IF(Table1[[#This Row],[Date]]="","",Table1[[#This Row],[Narration]])</f>
        <v/>
      </c>
      <c r="BM642" t="str">
        <f>IF(Table1[[#This Row],[Date]]="","",$A$11&amp;$A$13&amp;ROW())</f>
        <v/>
      </c>
      <c r="BN642" t="str">
        <f>IF(Table1[[#This Row],[Date]]="","",$A$13)</f>
        <v/>
      </c>
      <c r="BP642" t="str">
        <f>IF(Table1[[#This Row],[Ledger 1]]="","","No")</f>
        <v/>
      </c>
      <c r="BQ642" t="str">
        <f>IF(Table1[[#This Row],[Date]]="","",IF(Table1[[#This Row],[Effect 1]]="Dr.","Yes","No"))</f>
        <v/>
      </c>
      <c r="BR642" t="str">
        <f>IF(Table1[[#This Row],[Date]]="","",Table1[[#This Row],[Ledger 1]])</f>
        <v/>
      </c>
      <c r="BS642" t="str">
        <f>IF(Table1[[#This Row],[Date]]="","",IF(Table1[[#This Row],[Effect 1]]="Dr.",-Table1[[#This Row],[Amount 1]],Table1[[#This Row],[Amount 1]]))</f>
        <v/>
      </c>
      <c r="BV642" t="str">
        <f>IF(Table1[[#This Row],[Ledger 2]]="","","No")</f>
        <v/>
      </c>
      <c r="BW642" t="str">
        <f>IF(Table1[[#This Row],[Date]]="","",IF(Table1[[#This Row],[Effect 2]]="Dr.","Yes","No"))</f>
        <v/>
      </c>
      <c r="BX642" t="str">
        <f>IF(Table1[[#This Row],[Date]]="","",Table1[[#This Row],[Ledger 2]])</f>
        <v/>
      </c>
      <c r="BY642" t="str">
        <f>IF(Table1[[#This Row],[Date]]="","",IF(Table1[[#This Row],[Effect 2]]="Dr.",-Table1[[#This Row],[Amount 2]],Table1[[#This Row],[Amount 2]]))</f>
        <v/>
      </c>
      <c r="CB642" t="str">
        <f>IF(Table1[[#This Row],[Ledger 3]]="","","No")</f>
        <v/>
      </c>
      <c r="CC642" t="str">
        <f>IF(Table1[[#This Row],[Ledger 3]]="","",IF(Table1[[#This Row],[Effect 3]]="Dr.","Yes","No"))</f>
        <v/>
      </c>
      <c r="CD642" t="str">
        <f>IF(Table1[[#This Row],[Ledger 3]]="","",Table1[[#This Row],[Ledger 3]])</f>
        <v/>
      </c>
      <c r="CE642" t="str">
        <f>IF(Table1[[#This Row],[Ledger 3]]="","",IF(Table1[[#This Row],[Effect 3]]="Dr.",-Table1[[#This Row],[Amount 3]],Table1[[#This Row],[Amount 3]]))</f>
        <v/>
      </c>
      <c r="CH642" t="str">
        <f>IF(Table1[[#This Row],[Ledger 4]]="","","No")</f>
        <v/>
      </c>
      <c r="CI642" t="str">
        <f>IF(Table1[[#This Row],[Ledger 4]]="","",IF(Table1[[#This Row],[Effect 4]]="Dr.","Yes","No"))</f>
        <v/>
      </c>
      <c r="CJ642" t="str">
        <f>IF(Table1[[#This Row],[Ledger 4]]="","",Table1[[#This Row],[Ledger 4]])</f>
        <v/>
      </c>
      <c r="CK642" t="str">
        <f>IF(Table1[[#This Row],[Ledger 4]]="","",IF(Table1[[#This Row],[Effect 4]]="Dr.",-Table1[[#This Row],[Amount 4]],Table1[[#This Row],[Amount 4]]))</f>
        <v/>
      </c>
      <c r="CN642" t="str">
        <f>IF(Table1[[#This Row],[Ledger 5]]="","","No")</f>
        <v/>
      </c>
      <c r="CO642" t="str">
        <f>IF(Table1[[#This Row],[Ledger 5]]="","",IF(Table1[[#This Row],[Effect 5]]="Dr.","Yes","No"))</f>
        <v/>
      </c>
      <c r="CP642" t="str">
        <f>IF(Table1[[#This Row],[Ledger 5]]="","",Table1[[#This Row],[Ledger 5]])</f>
        <v/>
      </c>
      <c r="CQ642" t="str">
        <f>IF(Table1[[#This Row],[Ledger 5]]="","",IF(Table1[[#This Row],[Effect 5]]="Dr.",-Table1[[#This Row],[Amount 5]],Table1[[#This Row],[Amount 5]]))</f>
        <v/>
      </c>
      <c r="CT642" t="str">
        <f>IF(Table1[[#This Row],[Ledger 6]]="","","No")</f>
        <v/>
      </c>
      <c r="CU642" t="str">
        <f>IF(Table1[[#This Row],[Ledger 6]]="","",IF(Table1[[#This Row],[Effect 6]]="Dr.","Yes","No"))</f>
        <v/>
      </c>
      <c r="CV642" t="str">
        <f>IF(Table1[[#This Row],[Ledger 6]]="","",Table1[[#This Row],[Ledger 6]])</f>
        <v/>
      </c>
      <c r="CW642" t="str">
        <f>IF(Table1[[#This Row],[Ledger 6]]="","",IF(Table1[[#This Row],[Effect 6]]="Dr.",-Table1[[#This Row],[Amount 6]],Table1[[#This Row],[Amount 6]]))</f>
        <v/>
      </c>
      <c r="CZ642" t="str">
        <f>IF(Table1[[#This Row],[Ledger 7]]="","","No")</f>
        <v/>
      </c>
      <c r="DA642" t="str">
        <f>IF(Table1[[#This Row],[Ledger 7]]="","",IF(Table1[[#This Row],[Effect 7]]="Dr.","Yes","No"))</f>
        <v/>
      </c>
      <c r="DB642" t="str">
        <f>IF(Table1[[#This Row],[Ledger 7]]="","",Table1[[#This Row],[Ledger 7]])</f>
        <v/>
      </c>
      <c r="DC642" t="str">
        <f>IF(Table1[[#This Row],[Ledger 7]]="","",IF(Table1[[#This Row],[Effect 7]]="Dr.",-Table1[[#This Row],[Amount 7]],Table1[[#This Row],[Amount 7]]))</f>
        <v/>
      </c>
      <c r="DF642" t="str">
        <f>IF(Table1[[#This Row],[Ledger 8]]="","","No")</f>
        <v/>
      </c>
      <c r="DG642" t="str">
        <f>IF(Table1[[#This Row],[Ledger 8]]="","",IF(Table1[[#This Row],[Effect 8]]="Dr.","Yes","No"))</f>
        <v/>
      </c>
      <c r="DH642" t="str">
        <f>IF(Table1[[#This Row],[Ledger 8]]="","",Table1[[#This Row],[Ledger 8]])</f>
        <v/>
      </c>
      <c r="DI642" t="str">
        <f>IF(Table1[[#This Row],[Ledger 8]]="","",IF(Table1[[#This Row],[Effect 8]]="Dr.",-Table1[[#This Row],[Amount 8]],Table1[[#This Row],[Amount 8]]))</f>
        <v/>
      </c>
      <c r="DL642" t="str">
        <f>IF(Table1[[#This Row],[Ledger 9]]="","","No")</f>
        <v/>
      </c>
      <c r="DM642" t="str">
        <f>IF(Table1[[#This Row],[Ledger 9]]="","",IF(Table1[[#This Row],[Effect 9]]="Dr.","Yes","No"))</f>
        <v/>
      </c>
      <c r="DN642" t="str">
        <f>IF(Table1[[#This Row],[Ledger 9]]="","",Table1[[#This Row],[Ledger 9]])</f>
        <v/>
      </c>
      <c r="DO642" t="str">
        <f>IF(Table1[[#This Row],[Ledger 9]]="","",IF(Table1[[#This Row],[Effect 9]]="Dr.",-Table1[[#This Row],[Amount 9]],Table1[[#This Row],[Amount 9]]))</f>
        <v/>
      </c>
      <c r="DR642" t="str">
        <f>IF(Table1[[#This Row],[Ledger 10]]="","","No")</f>
        <v/>
      </c>
      <c r="DS642" t="str">
        <f>IF(Table1[[#This Row],[Ledger 10]]="","",IF(Table1[[#This Row],[Effect 10]]="Dr.","Yes","No"))</f>
        <v/>
      </c>
      <c r="DT642" t="str">
        <f>IF(Table1[[#This Row],[Ledger 10]]="","",Table1[[#This Row],[Ledger 10]])</f>
        <v/>
      </c>
      <c r="DU642" t="str">
        <f>IF(Table1[[#This Row],[Ledger 10]]="","",IF(Table1[[#This Row],[Effect 10]]="Dr.",-Table1[[#This Row],[Amount 10]],Table1[[#This Row],[Amount 10]]))</f>
        <v/>
      </c>
      <c r="DX642" t="str">
        <f>IF(Table1[[#This Row],[Ledger 11]]="","","No")</f>
        <v/>
      </c>
      <c r="DY642" t="str">
        <f>IF(Table1[[#This Row],[Ledger 11]]="","",IF(Table1[[#This Row],[Effect 11]]="Dr.","Yes","No"))</f>
        <v/>
      </c>
      <c r="DZ642" t="str">
        <f>IF(Table1[[#This Row],[Ledger 11]]="","",Table1[[#This Row],[Ledger 11]])</f>
        <v/>
      </c>
      <c r="EA642" t="str">
        <f>IF(Table1[[#This Row],[Ledger 11]]="","",IF(Table1[[#This Row],[Effect 11]]="Dr.",-Table1[[#This Row],[Amount 11]],Table1[[#This Row],[Amount 11]]))</f>
        <v/>
      </c>
      <c r="ED642" t="str">
        <f>IF(Table1[[#This Row],[Ledger 12]]="","","No")</f>
        <v/>
      </c>
      <c r="EE642" t="str">
        <f>IF(Table1[[#This Row],[Ledger 12]]="","",IF(Table1[[#This Row],[Effect 12]]="Dr.","Yes","No"))</f>
        <v/>
      </c>
      <c r="EF642" t="str">
        <f>IF(Table1[[#This Row],[Ledger 12]]="","",Table1[[#This Row],[Ledger 12]])</f>
        <v/>
      </c>
      <c r="EG642" t="str">
        <f>IF(Table1[[#This Row],[Ledger 12]]="","",IF(Table1[[#This Row],[Effect 12]]="Dr.",-Table1[[#This Row],[Amount 12]],Table1[[#This Row],[Amount 12]]))</f>
        <v/>
      </c>
      <c r="EJ642" t="str">
        <f>IF(Table1[[#This Row],[Ledger 13]]="","","No")</f>
        <v/>
      </c>
      <c r="EK642" t="str">
        <f>IF(Table1[[#This Row],[Ledger 13]]="","",IF(Table1[[#This Row],[Effect 13]]="Dr.","Yes","No"))</f>
        <v/>
      </c>
      <c r="EL642" t="str">
        <f>IF(Table1[[#This Row],[Ledger 13]]="","",Table1[[#This Row],[Ledger 13]])</f>
        <v/>
      </c>
      <c r="EM642" t="str">
        <f>IF(Table1[[#This Row],[Ledger 13]]="","",IF(Table1[[#This Row],[Effect 13]]="Dr.",-Table1[[#This Row],[Amount 13]],Table1[[#This Row],[Amount 13]]))</f>
        <v/>
      </c>
      <c r="EP642" t="str">
        <f>IF(Table1[[#This Row],[Ledger 14]]="","","No")</f>
        <v/>
      </c>
      <c r="EQ642" t="str">
        <f>IF(Table1[[#This Row],[Ledger 14]]="","",IF(Table1[[#This Row],[Effect 14]]="Dr.","Yes","No"))</f>
        <v/>
      </c>
      <c r="ER642" t="str">
        <f>IF(Table1[[#This Row],[Ledger 14]]="","",Table1[[#This Row],[Ledger 14]])</f>
        <v/>
      </c>
      <c r="ES642" t="str">
        <f>IF(Table1[[#This Row],[Ledger 14]]="","",IF(Table1[[#This Row],[Effect 14]]="Dr.",-Table1[[#This Row],[Amount 14]],Table1[[#This Row],[Amount 14]]))</f>
        <v/>
      </c>
      <c r="EV642" t="str">
        <f>IF(Table1[[#This Row],[Ledger 15]]="","","No")</f>
        <v/>
      </c>
      <c r="EW642" t="str">
        <f>IF(Table1[[#This Row],[Ledger 15]]="","",IF(Table1[[#This Row],[Effect 15]]="Dr.","Yes","No"))</f>
        <v/>
      </c>
      <c r="EX642" t="str">
        <f>IF(Table1[[#This Row],[Ledger 15]]="","",Table1[[#This Row],[Ledger 15]])</f>
        <v/>
      </c>
      <c r="EY642" t="str">
        <f>IF(Table1[[#This Row],[Ledger 15]]="","",IF(Table1[[#This Row],[Effect 15]]="Dr.",-Table1[[#This Row],[Amount 15]],Table1[[#This Row],[Amount 15]]))</f>
        <v/>
      </c>
      <c r="FD6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2">
        <f>IF(Table1[[#This Row],[Date]]="",0,IF(AND(Table1[[#This Row],[Date]]&gt;=$FE$2,Table1[[#This Row],[Date]]&lt;=$FE$3),0,1))</f>
        <v>0</v>
      </c>
      <c r="FF642">
        <f>IF(Table1[[#This Row],[Date]]="",0,IF(TYPE(VLOOKUP(Table1[[#This Row],[Voucher Type]],Table1[[#All],[Voucher Type Master]],1,FALSE))=16,1,0))</f>
        <v>0</v>
      </c>
      <c r="FG642">
        <f>IF(TYPE(IF(Table1[[#This Row],[Date]]="",0,IF(VLOOKUP(Table1[[#This Row],[Voucher Type]],$FY$5:$FZ$13,2,0)=Table1[[#This Row],[Effect 1]],0,1)))=16,1,0)</f>
        <v>0</v>
      </c>
      <c r="FH6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2">
        <f>IF(LEN(Table1[[#This Row],[Ledger 1]])&gt;0,IF(TYPE(VLOOKUP(Table1[[#This Row],[Ledger 1]],GZ:GZ,1,0))=16,1,0),0)</f>
        <v>0</v>
      </c>
      <c r="FJ642">
        <f>IF(LEN(Table1[[#This Row],[Ledger 2]])&gt;0,IF(TYPE(VLOOKUP(Table1[[#This Row],[Ledger 2]],GZ:GZ,1,0))=16,1,0),0)</f>
        <v>0</v>
      </c>
      <c r="FK642">
        <f>IF(LEN(Table1[[#This Row],[Ledger 3]])&gt;0,IF(TYPE(VLOOKUP(Table1[[#This Row],[Ledger 3]],GZ:GZ,1,0))=16,1,0),0)</f>
        <v>0</v>
      </c>
      <c r="FL642">
        <f>IF(LEN(Table1[[#This Row],[Ledger 4]])&gt;0,IF(TYPE(VLOOKUP(Table1[[#This Row],[Ledger 4]],GZ:GZ,1,0))=16,1,0),0)</f>
        <v>0</v>
      </c>
      <c r="FM642">
        <f>IF(LEN(Table1[[#This Row],[Ledger 5]])&gt;0,IF(TYPE(VLOOKUP(Table1[[#This Row],[Ledger 5]],GZ:GZ,1,0))=16,1,0),0)</f>
        <v>0</v>
      </c>
      <c r="FN642">
        <f>IF(LEN(Table1[[#This Row],[Ledger 6]])&gt;0,IF(TYPE(VLOOKUP(Table1[[#This Row],[Ledger 6]],$GZ:$GZ,1,0))=16,1,0),0)</f>
        <v>0</v>
      </c>
      <c r="FO642">
        <f>IF(LEN(Table1[[#This Row],[Ledger 7]])&gt;0,IF(TYPE(VLOOKUP(Table1[[#This Row],[Ledger 7]],$GZ:$GZ,1,0))=16,1,0),0)</f>
        <v>0</v>
      </c>
      <c r="FP642">
        <f>IF(LEN(Table1[[#This Row],[Ledger 8]])&gt;0,IF(TYPE(VLOOKUP(Table1[[#This Row],[Ledger 8]],$GZ:$GZ,1,0))=16,1,0),0)</f>
        <v>0</v>
      </c>
      <c r="FQ642">
        <f>IF(LEN(Table1[[#This Row],[Ledger 9]])&gt;0,IF(TYPE(VLOOKUP(Table1[[#This Row],[Ledger 9]],$GZ:$GZ,1,0))=16,1,0),0)</f>
        <v>0</v>
      </c>
      <c r="FR642">
        <f>IF(LEN(Table1[[#This Row],[Ledger 10]])&gt;0,IF(TYPE(VLOOKUP(Table1[[#This Row],[Ledger 10]],$GZ:$GZ,1,0))=16,1,0),0)</f>
        <v>0</v>
      </c>
      <c r="FS642">
        <f>IF(LEN(Table1[[#This Row],[Ledger 11]])&gt;0,IF(TYPE(VLOOKUP(Table1[[#This Row],[Ledger 11]],$GZ:$GZ,1,0))=16,1,0),0)</f>
        <v>0</v>
      </c>
      <c r="FT642">
        <f>IF(LEN(Table1[[#This Row],[Ledger 12]])&gt;0,IF(TYPE(VLOOKUP(Table1[[#This Row],[Ledger 12]],$GZ:$GZ,1,0))=16,1,0),0)</f>
        <v>0</v>
      </c>
      <c r="FU642">
        <f>IF(LEN(Table1[[#This Row],[Ledger 13]])&gt;0,IF(TYPE(VLOOKUP(Table1[[#This Row],[Ledger 13]],$GZ:$GZ,1,0))=16,1,0),0)</f>
        <v>0</v>
      </c>
      <c r="FV642">
        <f>IF(LEN(Table1[[#This Row],[Ledger 14]])&gt;0,IF(TYPE(VLOOKUP(Table1[[#This Row],[Ledger 14]],$GZ:$GZ,1,0))=16,1,0),0)</f>
        <v>0</v>
      </c>
      <c r="FW642">
        <f>IF(LEN(Table1[[#This Row],[Ledger 15]])&gt;0,IF(TYPE(VLOOKUP(Table1[[#This Row],[Ledger 15]],$GZ:$GZ,1,0))=16,1,0),0)</f>
        <v>0</v>
      </c>
    </row>
    <row r="643" spans="4:179" ht="33" customHeight="1" x14ac:dyDescent="0.45">
      <c r="D643" s="8">
        <f t="shared" si="18"/>
        <v>638</v>
      </c>
      <c r="E643" s="32"/>
      <c r="F643" s="34"/>
      <c r="G643" s="34"/>
      <c r="H643" s="34"/>
      <c r="I643" s="34"/>
      <c r="J643" s="38"/>
      <c r="K643" s="33"/>
      <c r="L643" s="36"/>
      <c r="M643" s="35"/>
      <c r="N643" s="34"/>
      <c r="O643" s="41"/>
      <c r="P643" s="35"/>
      <c r="Q643" s="34"/>
      <c r="R643" s="37"/>
      <c r="S643" s="35"/>
      <c r="T643" s="34"/>
      <c r="U643" s="37"/>
      <c r="V643" s="35"/>
      <c r="W643" s="34"/>
      <c r="X643" s="37"/>
      <c r="Y643" s="35"/>
      <c r="Z643" s="34"/>
      <c r="AA643" s="37"/>
      <c r="AB643" s="35"/>
      <c r="AC643" s="34"/>
      <c r="AD643" s="37"/>
      <c r="AE643" s="35"/>
      <c r="AF643" s="34"/>
      <c r="AG643" s="37"/>
      <c r="AH643" s="35"/>
      <c r="AI643" s="34"/>
      <c r="AJ643" s="37"/>
      <c r="AK643" s="35"/>
      <c r="AL643" s="34"/>
      <c r="AM643" s="37"/>
      <c r="AN643" s="35"/>
      <c r="AO643" s="34"/>
      <c r="AP643" s="37"/>
      <c r="AQ643" s="35"/>
      <c r="AR643" s="34"/>
      <c r="AS643" s="37"/>
      <c r="AT643" s="35"/>
      <c r="AU643" s="34"/>
      <c r="AV643" s="37"/>
      <c r="AW643" s="35"/>
      <c r="AX643" s="34"/>
      <c r="AY643" s="37"/>
      <c r="AZ643" s="35"/>
      <c r="BA643" s="34"/>
      <c r="BB643" s="37"/>
      <c r="BC6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3" s="7"/>
      <c r="BF643" t="str">
        <f>IF(Table1[[#This Row],[Date]]="","","&amp;lt;VOUCHER REMOTEID="&amp;""""&amp;$A$11&amp;$A$13&amp;ROW()&amp;""""&amp;" VCHTYPE="""&amp;F643&amp;""" ACTION="""&amp;"Create"&amp;"""&amp;gt;")</f>
        <v/>
      </c>
      <c r="BG643" t="str">
        <f>IF(Table1[[#This Row],[Date]]="","",TEXT(Table1[[#This Row],[Date]],"yyyymmdd"))</f>
        <v/>
      </c>
      <c r="BH643" t="str">
        <f>Table1[[#This Row],[Date2]]</f>
        <v/>
      </c>
      <c r="BI643" t="str">
        <f>IF(Table1[[#This Row],[Date]]="","",Table1[[#This Row],[Voucher Type]])</f>
        <v/>
      </c>
      <c r="BJ643" t="str">
        <f>IF(Table1[[#This Row],[Ref No / Invoice No]]="","",Table1[[#This Row],[Ref No / Invoice No]])</f>
        <v/>
      </c>
      <c r="BK643" t="str">
        <f>IF(Table1[[#This Row],[Voucher No]]="","",Table1[[#This Row],[Voucher No]])</f>
        <v/>
      </c>
      <c r="BL643" t="str">
        <f>IF(Table1[[#This Row],[Date]]="","",Table1[[#This Row],[Narration]])</f>
        <v/>
      </c>
      <c r="BM643" t="str">
        <f>IF(Table1[[#This Row],[Date]]="","",$A$11&amp;$A$13&amp;ROW())</f>
        <v/>
      </c>
      <c r="BN643" t="str">
        <f>IF(Table1[[#This Row],[Date]]="","",$A$13)</f>
        <v/>
      </c>
      <c r="BP643" t="str">
        <f>IF(Table1[[#This Row],[Ledger 1]]="","","No")</f>
        <v/>
      </c>
      <c r="BQ643" t="str">
        <f>IF(Table1[[#This Row],[Date]]="","",IF(Table1[[#This Row],[Effect 1]]="Dr.","Yes","No"))</f>
        <v/>
      </c>
      <c r="BR643" t="str">
        <f>IF(Table1[[#This Row],[Date]]="","",Table1[[#This Row],[Ledger 1]])</f>
        <v/>
      </c>
      <c r="BS643" t="str">
        <f>IF(Table1[[#This Row],[Date]]="","",IF(Table1[[#This Row],[Effect 1]]="Dr.",-Table1[[#This Row],[Amount 1]],Table1[[#This Row],[Amount 1]]))</f>
        <v/>
      </c>
      <c r="BV643" t="str">
        <f>IF(Table1[[#This Row],[Ledger 2]]="","","No")</f>
        <v/>
      </c>
      <c r="BW643" t="str">
        <f>IF(Table1[[#This Row],[Date]]="","",IF(Table1[[#This Row],[Effect 2]]="Dr.","Yes","No"))</f>
        <v/>
      </c>
      <c r="BX643" t="str">
        <f>IF(Table1[[#This Row],[Date]]="","",Table1[[#This Row],[Ledger 2]])</f>
        <v/>
      </c>
      <c r="BY643" t="str">
        <f>IF(Table1[[#This Row],[Date]]="","",IF(Table1[[#This Row],[Effect 2]]="Dr.",-Table1[[#This Row],[Amount 2]],Table1[[#This Row],[Amount 2]]))</f>
        <v/>
      </c>
      <c r="CB643" t="str">
        <f>IF(Table1[[#This Row],[Ledger 3]]="","","No")</f>
        <v/>
      </c>
      <c r="CC643" t="str">
        <f>IF(Table1[[#This Row],[Ledger 3]]="","",IF(Table1[[#This Row],[Effect 3]]="Dr.","Yes","No"))</f>
        <v/>
      </c>
      <c r="CD643" t="str">
        <f>IF(Table1[[#This Row],[Ledger 3]]="","",Table1[[#This Row],[Ledger 3]])</f>
        <v/>
      </c>
      <c r="CE643" t="str">
        <f>IF(Table1[[#This Row],[Ledger 3]]="","",IF(Table1[[#This Row],[Effect 3]]="Dr.",-Table1[[#This Row],[Amount 3]],Table1[[#This Row],[Amount 3]]))</f>
        <v/>
      </c>
      <c r="CH643" t="str">
        <f>IF(Table1[[#This Row],[Ledger 4]]="","","No")</f>
        <v/>
      </c>
      <c r="CI643" t="str">
        <f>IF(Table1[[#This Row],[Ledger 4]]="","",IF(Table1[[#This Row],[Effect 4]]="Dr.","Yes","No"))</f>
        <v/>
      </c>
      <c r="CJ643" t="str">
        <f>IF(Table1[[#This Row],[Ledger 4]]="","",Table1[[#This Row],[Ledger 4]])</f>
        <v/>
      </c>
      <c r="CK643" t="str">
        <f>IF(Table1[[#This Row],[Ledger 4]]="","",IF(Table1[[#This Row],[Effect 4]]="Dr.",-Table1[[#This Row],[Amount 4]],Table1[[#This Row],[Amount 4]]))</f>
        <v/>
      </c>
      <c r="CN643" t="str">
        <f>IF(Table1[[#This Row],[Ledger 5]]="","","No")</f>
        <v/>
      </c>
      <c r="CO643" t="str">
        <f>IF(Table1[[#This Row],[Ledger 5]]="","",IF(Table1[[#This Row],[Effect 5]]="Dr.","Yes","No"))</f>
        <v/>
      </c>
      <c r="CP643" t="str">
        <f>IF(Table1[[#This Row],[Ledger 5]]="","",Table1[[#This Row],[Ledger 5]])</f>
        <v/>
      </c>
      <c r="CQ643" t="str">
        <f>IF(Table1[[#This Row],[Ledger 5]]="","",IF(Table1[[#This Row],[Effect 5]]="Dr.",-Table1[[#This Row],[Amount 5]],Table1[[#This Row],[Amount 5]]))</f>
        <v/>
      </c>
      <c r="CT643" t="str">
        <f>IF(Table1[[#This Row],[Ledger 6]]="","","No")</f>
        <v/>
      </c>
      <c r="CU643" t="str">
        <f>IF(Table1[[#This Row],[Ledger 6]]="","",IF(Table1[[#This Row],[Effect 6]]="Dr.","Yes","No"))</f>
        <v/>
      </c>
      <c r="CV643" t="str">
        <f>IF(Table1[[#This Row],[Ledger 6]]="","",Table1[[#This Row],[Ledger 6]])</f>
        <v/>
      </c>
      <c r="CW643" t="str">
        <f>IF(Table1[[#This Row],[Ledger 6]]="","",IF(Table1[[#This Row],[Effect 6]]="Dr.",-Table1[[#This Row],[Amount 6]],Table1[[#This Row],[Amount 6]]))</f>
        <v/>
      </c>
      <c r="CZ643" t="str">
        <f>IF(Table1[[#This Row],[Ledger 7]]="","","No")</f>
        <v/>
      </c>
      <c r="DA643" t="str">
        <f>IF(Table1[[#This Row],[Ledger 7]]="","",IF(Table1[[#This Row],[Effect 7]]="Dr.","Yes","No"))</f>
        <v/>
      </c>
      <c r="DB643" t="str">
        <f>IF(Table1[[#This Row],[Ledger 7]]="","",Table1[[#This Row],[Ledger 7]])</f>
        <v/>
      </c>
      <c r="DC643" t="str">
        <f>IF(Table1[[#This Row],[Ledger 7]]="","",IF(Table1[[#This Row],[Effect 7]]="Dr.",-Table1[[#This Row],[Amount 7]],Table1[[#This Row],[Amount 7]]))</f>
        <v/>
      </c>
      <c r="DF643" t="str">
        <f>IF(Table1[[#This Row],[Ledger 8]]="","","No")</f>
        <v/>
      </c>
      <c r="DG643" t="str">
        <f>IF(Table1[[#This Row],[Ledger 8]]="","",IF(Table1[[#This Row],[Effect 8]]="Dr.","Yes","No"))</f>
        <v/>
      </c>
      <c r="DH643" t="str">
        <f>IF(Table1[[#This Row],[Ledger 8]]="","",Table1[[#This Row],[Ledger 8]])</f>
        <v/>
      </c>
      <c r="DI643" t="str">
        <f>IF(Table1[[#This Row],[Ledger 8]]="","",IF(Table1[[#This Row],[Effect 8]]="Dr.",-Table1[[#This Row],[Amount 8]],Table1[[#This Row],[Amount 8]]))</f>
        <v/>
      </c>
      <c r="DL643" t="str">
        <f>IF(Table1[[#This Row],[Ledger 9]]="","","No")</f>
        <v/>
      </c>
      <c r="DM643" t="str">
        <f>IF(Table1[[#This Row],[Ledger 9]]="","",IF(Table1[[#This Row],[Effect 9]]="Dr.","Yes","No"))</f>
        <v/>
      </c>
      <c r="DN643" t="str">
        <f>IF(Table1[[#This Row],[Ledger 9]]="","",Table1[[#This Row],[Ledger 9]])</f>
        <v/>
      </c>
      <c r="DO643" t="str">
        <f>IF(Table1[[#This Row],[Ledger 9]]="","",IF(Table1[[#This Row],[Effect 9]]="Dr.",-Table1[[#This Row],[Amount 9]],Table1[[#This Row],[Amount 9]]))</f>
        <v/>
      </c>
      <c r="DR643" t="str">
        <f>IF(Table1[[#This Row],[Ledger 10]]="","","No")</f>
        <v/>
      </c>
      <c r="DS643" t="str">
        <f>IF(Table1[[#This Row],[Ledger 10]]="","",IF(Table1[[#This Row],[Effect 10]]="Dr.","Yes","No"))</f>
        <v/>
      </c>
      <c r="DT643" t="str">
        <f>IF(Table1[[#This Row],[Ledger 10]]="","",Table1[[#This Row],[Ledger 10]])</f>
        <v/>
      </c>
      <c r="DU643" t="str">
        <f>IF(Table1[[#This Row],[Ledger 10]]="","",IF(Table1[[#This Row],[Effect 10]]="Dr.",-Table1[[#This Row],[Amount 10]],Table1[[#This Row],[Amount 10]]))</f>
        <v/>
      </c>
      <c r="DX643" t="str">
        <f>IF(Table1[[#This Row],[Ledger 11]]="","","No")</f>
        <v/>
      </c>
      <c r="DY643" t="str">
        <f>IF(Table1[[#This Row],[Ledger 11]]="","",IF(Table1[[#This Row],[Effect 11]]="Dr.","Yes","No"))</f>
        <v/>
      </c>
      <c r="DZ643" t="str">
        <f>IF(Table1[[#This Row],[Ledger 11]]="","",Table1[[#This Row],[Ledger 11]])</f>
        <v/>
      </c>
      <c r="EA643" t="str">
        <f>IF(Table1[[#This Row],[Ledger 11]]="","",IF(Table1[[#This Row],[Effect 11]]="Dr.",-Table1[[#This Row],[Amount 11]],Table1[[#This Row],[Amount 11]]))</f>
        <v/>
      </c>
      <c r="ED643" t="str">
        <f>IF(Table1[[#This Row],[Ledger 12]]="","","No")</f>
        <v/>
      </c>
      <c r="EE643" t="str">
        <f>IF(Table1[[#This Row],[Ledger 12]]="","",IF(Table1[[#This Row],[Effect 12]]="Dr.","Yes","No"))</f>
        <v/>
      </c>
      <c r="EF643" t="str">
        <f>IF(Table1[[#This Row],[Ledger 12]]="","",Table1[[#This Row],[Ledger 12]])</f>
        <v/>
      </c>
      <c r="EG643" t="str">
        <f>IF(Table1[[#This Row],[Ledger 12]]="","",IF(Table1[[#This Row],[Effect 12]]="Dr.",-Table1[[#This Row],[Amount 12]],Table1[[#This Row],[Amount 12]]))</f>
        <v/>
      </c>
      <c r="EJ643" t="str">
        <f>IF(Table1[[#This Row],[Ledger 13]]="","","No")</f>
        <v/>
      </c>
      <c r="EK643" t="str">
        <f>IF(Table1[[#This Row],[Ledger 13]]="","",IF(Table1[[#This Row],[Effect 13]]="Dr.","Yes","No"))</f>
        <v/>
      </c>
      <c r="EL643" t="str">
        <f>IF(Table1[[#This Row],[Ledger 13]]="","",Table1[[#This Row],[Ledger 13]])</f>
        <v/>
      </c>
      <c r="EM643" t="str">
        <f>IF(Table1[[#This Row],[Ledger 13]]="","",IF(Table1[[#This Row],[Effect 13]]="Dr.",-Table1[[#This Row],[Amount 13]],Table1[[#This Row],[Amount 13]]))</f>
        <v/>
      </c>
      <c r="EP643" t="str">
        <f>IF(Table1[[#This Row],[Ledger 14]]="","","No")</f>
        <v/>
      </c>
      <c r="EQ643" t="str">
        <f>IF(Table1[[#This Row],[Ledger 14]]="","",IF(Table1[[#This Row],[Effect 14]]="Dr.","Yes","No"))</f>
        <v/>
      </c>
      <c r="ER643" t="str">
        <f>IF(Table1[[#This Row],[Ledger 14]]="","",Table1[[#This Row],[Ledger 14]])</f>
        <v/>
      </c>
      <c r="ES643" t="str">
        <f>IF(Table1[[#This Row],[Ledger 14]]="","",IF(Table1[[#This Row],[Effect 14]]="Dr.",-Table1[[#This Row],[Amount 14]],Table1[[#This Row],[Amount 14]]))</f>
        <v/>
      </c>
      <c r="EV643" t="str">
        <f>IF(Table1[[#This Row],[Ledger 15]]="","","No")</f>
        <v/>
      </c>
      <c r="EW643" t="str">
        <f>IF(Table1[[#This Row],[Ledger 15]]="","",IF(Table1[[#This Row],[Effect 15]]="Dr.","Yes","No"))</f>
        <v/>
      </c>
      <c r="EX643" t="str">
        <f>IF(Table1[[#This Row],[Ledger 15]]="","",Table1[[#This Row],[Ledger 15]])</f>
        <v/>
      </c>
      <c r="EY643" t="str">
        <f>IF(Table1[[#This Row],[Ledger 15]]="","",IF(Table1[[#This Row],[Effect 15]]="Dr.",-Table1[[#This Row],[Amount 15]],Table1[[#This Row],[Amount 15]]))</f>
        <v/>
      </c>
      <c r="FD6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3">
        <f>IF(Table1[[#This Row],[Date]]="",0,IF(AND(Table1[[#This Row],[Date]]&gt;=$FE$2,Table1[[#This Row],[Date]]&lt;=$FE$3),0,1))</f>
        <v>0</v>
      </c>
      <c r="FF643">
        <f>IF(Table1[[#This Row],[Date]]="",0,IF(TYPE(VLOOKUP(Table1[[#This Row],[Voucher Type]],Table1[[#All],[Voucher Type Master]],1,FALSE))=16,1,0))</f>
        <v>0</v>
      </c>
      <c r="FG643">
        <f>IF(TYPE(IF(Table1[[#This Row],[Date]]="",0,IF(VLOOKUP(Table1[[#This Row],[Voucher Type]],$FY$5:$FZ$13,2,0)=Table1[[#This Row],[Effect 1]],0,1)))=16,1,0)</f>
        <v>0</v>
      </c>
      <c r="FH6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3">
        <f>IF(LEN(Table1[[#This Row],[Ledger 1]])&gt;0,IF(TYPE(VLOOKUP(Table1[[#This Row],[Ledger 1]],GZ:GZ,1,0))=16,1,0),0)</f>
        <v>0</v>
      </c>
      <c r="FJ643">
        <f>IF(LEN(Table1[[#This Row],[Ledger 2]])&gt;0,IF(TYPE(VLOOKUP(Table1[[#This Row],[Ledger 2]],GZ:GZ,1,0))=16,1,0),0)</f>
        <v>0</v>
      </c>
      <c r="FK643">
        <f>IF(LEN(Table1[[#This Row],[Ledger 3]])&gt;0,IF(TYPE(VLOOKUP(Table1[[#This Row],[Ledger 3]],GZ:GZ,1,0))=16,1,0),0)</f>
        <v>0</v>
      </c>
      <c r="FL643">
        <f>IF(LEN(Table1[[#This Row],[Ledger 4]])&gt;0,IF(TYPE(VLOOKUP(Table1[[#This Row],[Ledger 4]],GZ:GZ,1,0))=16,1,0),0)</f>
        <v>0</v>
      </c>
      <c r="FM643">
        <f>IF(LEN(Table1[[#This Row],[Ledger 5]])&gt;0,IF(TYPE(VLOOKUP(Table1[[#This Row],[Ledger 5]],GZ:GZ,1,0))=16,1,0),0)</f>
        <v>0</v>
      </c>
      <c r="FN643">
        <f>IF(LEN(Table1[[#This Row],[Ledger 6]])&gt;0,IF(TYPE(VLOOKUP(Table1[[#This Row],[Ledger 6]],$GZ:$GZ,1,0))=16,1,0),0)</f>
        <v>0</v>
      </c>
      <c r="FO643">
        <f>IF(LEN(Table1[[#This Row],[Ledger 7]])&gt;0,IF(TYPE(VLOOKUP(Table1[[#This Row],[Ledger 7]],$GZ:$GZ,1,0))=16,1,0),0)</f>
        <v>0</v>
      </c>
      <c r="FP643">
        <f>IF(LEN(Table1[[#This Row],[Ledger 8]])&gt;0,IF(TYPE(VLOOKUP(Table1[[#This Row],[Ledger 8]],$GZ:$GZ,1,0))=16,1,0),0)</f>
        <v>0</v>
      </c>
      <c r="FQ643">
        <f>IF(LEN(Table1[[#This Row],[Ledger 9]])&gt;0,IF(TYPE(VLOOKUP(Table1[[#This Row],[Ledger 9]],$GZ:$GZ,1,0))=16,1,0),0)</f>
        <v>0</v>
      </c>
      <c r="FR643">
        <f>IF(LEN(Table1[[#This Row],[Ledger 10]])&gt;0,IF(TYPE(VLOOKUP(Table1[[#This Row],[Ledger 10]],$GZ:$GZ,1,0))=16,1,0),0)</f>
        <v>0</v>
      </c>
      <c r="FS643">
        <f>IF(LEN(Table1[[#This Row],[Ledger 11]])&gt;0,IF(TYPE(VLOOKUP(Table1[[#This Row],[Ledger 11]],$GZ:$GZ,1,0))=16,1,0),0)</f>
        <v>0</v>
      </c>
      <c r="FT643">
        <f>IF(LEN(Table1[[#This Row],[Ledger 12]])&gt;0,IF(TYPE(VLOOKUP(Table1[[#This Row],[Ledger 12]],$GZ:$GZ,1,0))=16,1,0),0)</f>
        <v>0</v>
      </c>
      <c r="FU643">
        <f>IF(LEN(Table1[[#This Row],[Ledger 13]])&gt;0,IF(TYPE(VLOOKUP(Table1[[#This Row],[Ledger 13]],$GZ:$GZ,1,0))=16,1,0),0)</f>
        <v>0</v>
      </c>
      <c r="FV643">
        <f>IF(LEN(Table1[[#This Row],[Ledger 14]])&gt;0,IF(TYPE(VLOOKUP(Table1[[#This Row],[Ledger 14]],$GZ:$GZ,1,0))=16,1,0),0)</f>
        <v>0</v>
      </c>
      <c r="FW643">
        <f>IF(LEN(Table1[[#This Row],[Ledger 15]])&gt;0,IF(TYPE(VLOOKUP(Table1[[#This Row],[Ledger 15]],$GZ:$GZ,1,0))=16,1,0),0)</f>
        <v>0</v>
      </c>
    </row>
    <row r="644" spans="4:179" ht="33" customHeight="1" x14ac:dyDescent="0.45">
      <c r="D644" s="8">
        <f t="shared" si="18"/>
        <v>639</v>
      </c>
      <c r="E644" s="32"/>
      <c r="F644" s="34"/>
      <c r="G644" s="34"/>
      <c r="H644" s="34"/>
      <c r="I644" s="34"/>
      <c r="J644" s="38"/>
      <c r="K644" s="33"/>
      <c r="L644" s="36"/>
      <c r="M644" s="35"/>
      <c r="N644" s="34"/>
      <c r="O644" s="41"/>
      <c r="P644" s="35"/>
      <c r="Q644" s="34"/>
      <c r="R644" s="37"/>
      <c r="S644" s="35"/>
      <c r="T644" s="34"/>
      <c r="U644" s="37"/>
      <c r="V644" s="35"/>
      <c r="W644" s="34"/>
      <c r="X644" s="37"/>
      <c r="Y644" s="35"/>
      <c r="Z644" s="34"/>
      <c r="AA644" s="37"/>
      <c r="AB644" s="35"/>
      <c r="AC644" s="34"/>
      <c r="AD644" s="37"/>
      <c r="AE644" s="35"/>
      <c r="AF644" s="34"/>
      <c r="AG644" s="37"/>
      <c r="AH644" s="35"/>
      <c r="AI644" s="34"/>
      <c r="AJ644" s="37"/>
      <c r="AK644" s="35"/>
      <c r="AL644" s="34"/>
      <c r="AM644" s="37"/>
      <c r="AN644" s="35"/>
      <c r="AO644" s="34"/>
      <c r="AP644" s="37"/>
      <c r="AQ644" s="35"/>
      <c r="AR644" s="34"/>
      <c r="AS644" s="37"/>
      <c r="AT644" s="35"/>
      <c r="AU644" s="34"/>
      <c r="AV644" s="37"/>
      <c r="AW644" s="35"/>
      <c r="AX644" s="34"/>
      <c r="AY644" s="37"/>
      <c r="AZ644" s="35"/>
      <c r="BA644" s="34"/>
      <c r="BB644" s="37"/>
      <c r="BC6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4" s="7"/>
      <c r="BF644" t="str">
        <f>IF(Table1[[#This Row],[Date]]="","","&amp;lt;VOUCHER REMOTEID="&amp;""""&amp;$A$11&amp;$A$13&amp;ROW()&amp;""""&amp;" VCHTYPE="""&amp;F644&amp;""" ACTION="""&amp;"Create"&amp;"""&amp;gt;")</f>
        <v/>
      </c>
      <c r="BG644" t="str">
        <f>IF(Table1[[#This Row],[Date]]="","",TEXT(Table1[[#This Row],[Date]],"yyyymmdd"))</f>
        <v/>
      </c>
      <c r="BH644" t="str">
        <f>Table1[[#This Row],[Date2]]</f>
        <v/>
      </c>
      <c r="BI644" t="str">
        <f>IF(Table1[[#This Row],[Date]]="","",Table1[[#This Row],[Voucher Type]])</f>
        <v/>
      </c>
      <c r="BJ644" t="str">
        <f>IF(Table1[[#This Row],[Ref No / Invoice No]]="","",Table1[[#This Row],[Ref No / Invoice No]])</f>
        <v/>
      </c>
      <c r="BK644" t="str">
        <f>IF(Table1[[#This Row],[Voucher No]]="","",Table1[[#This Row],[Voucher No]])</f>
        <v/>
      </c>
      <c r="BL644" t="str">
        <f>IF(Table1[[#This Row],[Date]]="","",Table1[[#This Row],[Narration]])</f>
        <v/>
      </c>
      <c r="BM644" t="str">
        <f>IF(Table1[[#This Row],[Date]]="","",$A$11&amp;$A$13&amp;ROW())</f>
        <v/>
      </c>
      <c r="BN644" t="str">
        <f>IF(Table1[[#This Row],[Date]]="","",$A$13)</f>
        <v/>
      </c>
      <c r="BP644" t="str">
        <f>IF(Table1[[#This Row],[Ledger 1]]="","","No")</f>
        <v/>
      </c>
      <c r="BQ644" t="str">
        <f>IF(Table1[[#This Row],[Date]]="","",IF(Table1[[#This Row],[Effect 1]]="Dr.","Yes","No"))</f>
        <v/>
      </c>
      <c r="BR644" t="str">
        <f>IF(Table1[[#This Row],[Date]]="","",Table1[[#This Row],[Ledger 1]])</f>
        <v/>
      </c>
      <c r="BS644" t="str">
        <f>IF(Table1[[#This Row],[Date]]="","",IF(Table1[[#This Row],[Effect 1]]="Dr.",-Table1[[#This Row],[Amount 1]],Table1[[#This Row],[Amount 1]]))</f>
        <v/>
      </c>
      <c r="BV644" t="str">
        <f>IF(Table1[[#This Row],[Ledger 2]]="","","No")</f>
        <v/>
      </c>
      <c r="BW644" t="str">
        <f>IF(Table1[[#This Row],[Date]]="","",IF(Table1[[#This Row],[Effect 2]]="Dr.","Yes","No"))</f>
        <v/>
      </c>
      <c r="BX644" t="str">
        <f>IF(Table1[[#This Row],[Date]]="","",Table1[[#This Row],[Ledger 2]])</f>
        <v/>
      </c>
      <c r="BY644" t="str">
        <f>IF(Table1[[#This Row],[Date]]="","",IF(Table1[[#This Row],[Effect 2]]="Dr.",-Table1[[#This Row],[Amount 2]],Table1[[#This Row],[Amount 2]]))</f>
        <v/>
      </c>
      <c r="CB644" t="str">
        <f>IF(Table1[[#This Row],[Ledger 3]]="","","No")</f>
        <v/>
      </c>
      <c r="CC644" t="str">
        <f>IF(Table1[[#This Row],[Ledger 3]]="","",IF(Table1[[#This Row],[Effect 3]]="Dr.","Yes","No"))</f>
        <v/>
      </c>
      <c r="CD644" t="str">
        <f>IF(Table1[[#This Row],[Ledger 3]]="","",Table1[[#This Row],[Ledger 3]])</f>
        <v/>
      </c>
      <c r="CE644" t="str">
        <f>IF(Table1[[#This Row],[Ledger 3]]="","",IF(Table1[[#This Row],[Effect 3]]="Dr.",-Table1[[#This Row],[Amount 3]],Table1[[#This Row],[Amount 3]]))</f>
        <v/>
      </c>
      <c r="CH644" t="str">
        <f>IF(Table1[[#This Row],[Ledger 4]]="","","No")</f>
        <v/>
      </c>
      <c r="CI644" t="str">
        <f>IF(Table1[[#This Row],[Ledger 4]]="","",IF(Table1[[#This Row],[Effect 4]]="Dr.","Yes","No"))</f>
        <v/>
      </c>
      <c r="CJ644" t="str">
        <f>IF(Table1[[#This Row],[Ledger 4]]="","",Table1[[#This Row],[Ledger 4]])</f>
        <v/>
      </c>
      <c r="CK644" t="str">
        <f>IF(Table1[[#This Row],[Ledger 4]]="","",IF(Table1[[#This Row],[Effect 4]]="Dr.",-Table1[[#This Row],[Amount 4]],Table1[[#This Row],[Amount 4]]))</f>
        <v/>
      </c>
      <c r="CN644" t="str">
        <f>IF(Table1[[#This Row],[Ledger 5]]="","","No")</f>
        <v/>
      </c>
      <c r="CO644" t="str">
        <f>IF(Table1[[#This Row],[Ledger 5]]="","",IF(Table1[[#This Row],[Effect 5]]="Dr.","Yes","No"))</f>
        <v/>
      </c>
      <c r="CP644" t="str">
        <f>IF(Table1[[#This Row],[Ledger 5]]="","",Table1[[#This Row],[Ledger 5]])</f>
        <v/>
      </c>
      <c r="CQ644" t="str">
        <f>IF(Table1[[#This Row],[Ledger 5]]="","",IF(Table1[[#This Row],[Effect 5]]="Dr.",-Table1[[#This Row],[Amount 5]],Table1[[#This Row],[Amount 5]]))</f>
        <v/>
      </c>
      <c r="CT644" t="str">
        <f>IF(Table1[[#This Row],[Ledger 6]]="","","No")</f>
        <v/>
      </c>
      <c r="CU644" t="str">
        <f>IF(Table1[[#This Row],[Ledger 6]]="","",IF(Table1[[#This Row],[Effect 6]]="Dr.","Yes","No"))</f>
        <v/>
      </c>
      <c r="CV644" t="str">
        <f>IF(Table1[[#This Row],[Ledger 6]]="","",Table1[[#This Row],[Ledger 6]])</f>
        <v/>
      </c>
      <c r="CW644" t="str">
        <f>IF(Table1[[#This Row],[Ledger 6]]="","",IF(Table1[[#This Row],[Effect 6]]="Dr.",-Table1[[#This Row],[Amount 6]],Table1[[#This Row],[Amount 6]]))</f>
        <v/>
      </c>
      <c r="CZ644" t="str">
        <f>IF(Table1[[#This Row],[Ledger 7]]="","","No")</f>
        <v/>
      </c>
      <c r="DA644" t="str">
        <f>IF(Table1[[#This Row],[Ledger 7]]="","",IF(Table1[[#This Row],[Effect 7]]="Dr.","Yes","No"))</f>
        <v/>
      </c>
      <c r="DB644" t="str">
        <f>IF(Table1[[#This Row],[Ledger 7]]="","",Table1[[#This Row],[Ledger 7]])</f>
        <v/>
      </c>
      <c r="DC644" t="str">
        <f>IF(Table1[[#This Row],[Ledger 7]]="","",IF(Table1[[#This Row],[Effect 7]]="Dr.",-Table1[[#This Row],[Amount 7]],Table1[[#This Row],[Amount 7]]))</f>
        <v/>
      </c>
      <c r="DF644" t="str">
        <f>IF(Table1[[#This Row],[Ledger 8]]="","","No")</f>
        <v/>
      </c>
      <c r="DG644" t="str">
        <f>IF(Table1[[#This Row],[Ledger 8]]="","",IF(Table1[[#This Row],[Effect 8]]="Dr.","Yes","No"))</f>
        <v/>
      </c>
      <c r="DH644" t="str">
        <f>IF(Table1[[#This Row],[Ledger 8]]="","",Table1[[#This Row],[Ledger 8]])</f>
        <v/>
      </c>
      <c r="DI644" t="str">
        <f>IF(Table1[[#This Row],[Ledger 8]]="","",IF(Table1[[#This Row],[Effect 8]]="Dr.",-Table1[[#This Row],[Amount 8]],Table1[[#This Row],[Amount 8]]))</f>
        <v/>
      </c>
      <c r="DL644" t="str">
        <f>IF(Table1[[#This Row],[Ledger 9]]="","","No")</f>
        <v/>
      </c>
      <c r="DM644" t="str">
        <f>IF(Table1[[#This Row],[Ledger 9]]="","",IF(Table1[[#This Row],[Effect 9]]="Dr.","Yes","No"))</f>
        <v/>
      </c>
      <c r="DN644" t="str">
        <f>IF(Table1[[#This Row],[Ledger 9]]="","",Table1[[#This Row],[Ledger 9]])</f>
        <v/>
      </c>
      <c r="DO644" t="str">
        <f>IF(Table1[[#This Row],[Ledger 9]]="","",IF(Table1[[#This Row],[Effect 9]]="Dr.",-Table1[[#This Row],[Amount 9]],Table1[[#This Row],[Amount 9]]))</f>
        <v/>
      </c>
      <c r="DR644" t="str">
        <f>IF(Table1[[#This Row],[Ledger 10]]="","","No")</f>
        <v/>
      </c>
      <c r="DS644" t="str">
        <f>IF(Table1[[#This Row],[Ledger 10]]="","",IF(Table1[[#This Row],[Effect 10]]="Dr.","Yes","No"))</f>
        <v/>
      </c>
      <c r="DT644" t="str">
        <f>IF(Table1[[#This Row],[Ledger 10]]="","",Table1[[#This Row],[Ledger 10]])</f>
        <v/>
      </c>
      <c r="DU644" t="str">
        <f>IF(Table1[[#This Row],[Ledger 10]]="","",IF(Table1[[#This Row],[Effect 10]]="Dr.",-Table1[[#This Row],[Amount 10]],Table1[[#This Row],[Amount 10]]))</f>
        <v/>
      </c>
      <c r="DX644" t="str">
        <f>IF(Table1[[#This Row],[Ledger 11]]="","","No")</f>
        <v/>
      </c>
      <c r="DY644" t="str">
        <f>IF(Table1[[#This Row],[Ledger 11]]="","",IF(Table1[[#This Row],[Effect 11]]="Dr.","Yes","No"))</f>
        <v/>
      </c>
      <c r="DZ644" t="str">
        <f>IF(Table1[[#This Row],[Ledger 11]]="","",Table1[[#This Row],[Ledger 11]])</f>
        <v/>
      </c>
      <c r="EA644" t="str">
        <f>IF(Table1[[#This Row],[Ledger 11]]="","",IF(Table1[[#This Row],[Effect 11]]="Dr.",-Table1[[#This Row],[Amount 11]],Table1[[#This Row],[Amount 11]]))</f>
        <v/>
      </c>
      <c r="ED644" t="str">
        <f>IF(Table1[[#This Row],[Ledger 12]]="","","No")</f>
        <v/>
      </c>
      <c r="EE644" t="str">
        <f>IF(Table1[[#This Row],[Ledger 12]]="","",IF(Table1[[#This Row],[Effect 12]]="Dr.","Yes","No"))</f>
        <v/>
      </c>
      <c r="EF644" t="str">
        <f>IF(Table1[[#This Row],[Ledger 12]]="","",Table1[[#This Row],[Ledger 12]])</f>
        <v/>
      </c>
      <c r="EG644" t="str">
        <f>IF(Table1[[#This Row],[Ledger 12]]="","",IF(Table1[[#This Row],[Effect 12]]="Dr.",-Table1[[#This Row],[Amount 12]],Table1[[#This Row],[Amount 12]]))</f>
        <v/>
      </c>
      <c r="EJ644" t="str">
        <f>IF(Table1[[#This Row],[Ledger 13]]="","","No")</f>
        <v/>
      </c>
      <c r="EK644" t="str">
        <f>IF(Table1[[#This Row],[Ledger 13]]="","",IF(Table1[[#This Row],[Effect 13]]="Dr.","Yes","No"))</f>
        <v/>
      </c>
      <c r="EL644" t="str">
        <f>IF(Table1[[#This Row],[Ledger 13]]="","",Table1[[#This Row],[Ledger 13]])</f>
        <v/>
      </c>
      <c r="EM644" t="str">
        <f>IF(Table1[[#This Row],[Ledger 13]]="","",IF(Table1[[#This Row],[Effect 13]]="Dr.",-Table1[[#This Row],[Amount 13]],Table1[[#This Row],[Amount 13]]))</f>
        <v/>
      </c>
      <c r="EP644" t="str">
        <f>IF(Table1[[#This Row],[Ledger 14]]="","","No")</f>
        <v/>
      </c>
      <c r="EQ644" t="str">
        <f>IF(Table1[[#This Row],[Ledger 14]]="","",IF(Table1[[#This Row],[Effect 14]]="Dr.","Yes","No"))</f>
        <v/>
      </c>
      <c r="ER644" t="str">
        <f>IF(Table1[[#This Row],[Ledger 14]]="","",Table1[[#This Row],[Ledger 14]])</f>
        <v/>
      </c>
      <c r="ES644" t="str">
        <f>IF(Table1[[#This Row],[Ledger 14]]="","",IF(Table1[[#This Row],[Effect 14]]="Dr.",-Table1[[#This Row],[Amount 14]],Table1[[#This Row],[Amount 14]]))</f>
        <v/>
      </c>
      <c r="EV644" t="str">
        <f>IF(Table1[[#This Row],[Ledger 15]]="","","No")</f>
        <v/>
      </c>
      <c r="EW644" t="str">
        <f>IF(Table1[[#This Row],[Ledger 15]]="","",IF(Table1[[#This Row],[Effect 15]]="Dr.","Yes","No"))</f>
        <v/>
      </c>
      <c r="EX644" t="str">
        <f>IF(Table1[[#This Row],[Ledger 15]]="","",Table1[[#This Row],[Ledger 15]])</f>
        <v/>
      </c>
      <c r="EY644" t="str">
        <f>IF(Table1[[#This Row],[Ledger 15]]="","",IF(Table1[[#This Row],[Effect 15]]="Dr.",-Table1[[#This Row],[Amount 15]],Table1[[#This Row],[Amount 15]]))</f>
        <v/>
      </c>
      <c r="FD6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4">
        <f>IF(Table1[[#This Row],[Date]]="",0,IF(AND(Table1[[#This Row],[Date]]&gt;=$FE$2,Table1[[#This Row],[Date]]&lt;=$FE$3),0,1))</f>
        <v>0</v>
      </c>
      <c r="FF644">
        <f>IF(Table1[[#This Row],[Date]]="",0,IF(TYPE(VLOOKUP(Table1[[#This Row],[Voucher Type]],Table1[[#All],[Voucher Type Master]],1,FALSE))=16,1,0))</f>
        <v>0</v>
      </c>
      <c r="FG644">
        <f>IF(TYPE(IF(Table1[[#This Row],[Date]]="",0,IF(VLOOKUP(Table1[[#This Row],[Voucher Type]],$FY$5:$FZ$13,2,0)=Table1[[#This Row],[Effect 1]],0,1)))=16,1,0)</f>
        <v>0</v>
      </c>
      <c r="FH6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4">
        <f>IF(LEN(Table1[[#This Row],[Ledger 1]])&gt;0,IF(TYPE(VLOOKUP(Table1[[#This Row],[Ledger 1]],GZ:GZ,1,0))=16,1,0),0)</f>
        <v>0</v>
      </c>
      <c r="FJ644">
        <f>IF(LEN(Table1[[#This Row],[Ledger 2]])&gt;0,IF(TYPE(VLOOKUP(Table1[[#This Row],[Ledger 2]],GZ:GZ,1,0))=16,1,0),0)</f>
        <v>0</v>
      </c>
      <c r="FK644">
        <f>IF(LEN(Table1[[#This Row],[Ledger 3]])&gt;0,IF(TYPE(VLOOKUP(Table1[[#This Row],[Ledger 3]],GZ:GZ,1,0))=16,1,0),0)</f>
        <v>0</v>
      </c>
      <c r="FL644">
        <f>IF(LEN(Table1[[#This Row],[Ledger 4]])&gt;0,IF(TYPE(VLOOKUP(Table1[[#This Row],[Ledger 4]],GZ:GZ,1,0))=16,1,0),0)</f>
        <v>0</v>
      </c>
      <c r="FM644">
        <f>IF(LEN(Table1[[#This Row],[Ledger 5]])&gt;0,IF(TYPE(VLOOKUP(Table1[[#This Row],[Ledger 5]],GZ:GZ,1,0))=16,1,0),0)</f>
        <v>0</v>
      </c>
      <c r="FN644">
        <f>IF(LEN(Table1[[#This Row],[Ledger 6]])&gt;0,IF(TYPE(VLOOKUP(Table1[[#This Row],[Ledger 6]],$GZ:$GZ,1,0))=16,1,0),0)</f>
        <v>0</v>
      </c>
      <c r="FO644">
        <f>IF(LEN(Table1[[#This Row],[Ledger 7]])&gt;0,IF(TYPE(VLOOKUP(Table1[[#This Row],[Ledger 7]],$GZ:$GZ,1,0))=16,1,0),0)</f>
        <v>0</v>
      </c>
      <c r="FP644">
        <f>IF(LEN(Table1[[#This Row],[Ledger 8]])&gt;0,IF(TYPE(VLOOKUP(Table1[[#This Row],[Ledger 8]],$GZ:$GZ,1,0))=16,1,0),0)</f>
        <v>0</v>
      </c>
      <c r="FQ644">
        <f>IF(LEN(Table1[[#This Row],[Ledger 9]])&gt;0,IF(TYPE(VLOOKUP(Table1[[#This Row],[Ledger 9]],$GZ:$GZ,1,0))=16,1,0),0)</f>
        <v>0</v>
      </c>
      <c r="FR644">
        <f>IF(LEN(Table1[[#This Row],[Ledger 10]])&gt;0,IF(TYPE(VLOOKUP(Table1[[#This Row],[Ledger 10]],$GZ:$GZ,1,0))=16,1,0),0)</f>
        <v>0</v>
      </c>
      <c r="FS644">
        <f>IF(LEN(Table1[[#This Row],[Ledger 11]])&gt;0,IF(TYPE(VLOOKUP(Table1[[#This Row],[Ledger 11]],$GZ:$GZ,1,0))=16,1,0),0)</f>
        <v>0</v>
      </c>
      <c r="FT644">
        <f>IF(LEN(Table1[[#This Row],[Ledger 12]])&gt;0,IF(TYPE(VLOOKUP(Table1[[#This Row],[Ledger 12]],$GZ:$GZ,1,0))=16,1,0),0)</f>
        <v>0</v>
      </c>
      <c r="FU644">
        <f>IF(LEN(Table1[[#This Row],[Ledger 13]])&gt;0,IF(TYPE(VLOOKUP(Table1[[#This Row],[Ledger 13]],$GZ:$GZ,1,0))=16,1,0),0)</f>
        <v>0</v>
      </c>
      <c r="FV644">
        <f>IF(LEN(Table1[[#This Row],[Ledger 14]])&gt;0,IF(TYPE(VLOOKUP(Table1[[#This Row],[Ledger 14]],$GZ:$GZ,1,0))=16,1,0),0)</f>
        <v>0</v>
      </c>
      <c r="FW644">
        <f>IF(LEN(Table1[[#This Row],[Ledger 15]])&gt;0,IF(TYPE(VLOOKUP(Table1[[#This Row],[Ledger 15]],$GZ:$GZ,1,0))=16,1,0),0)</f>
        <v>0</v>
      </c>
    </row>
    <row r="645" spans="4:179" ht="33" customHeight="1" x14ac:dyDescent="0.45">
      <c r="D645" s="8">
        <f t="shared" si="18"/>
        <v>640</v>
      </c>
      <c r="E645" s="32"/>
      <c r="F645" s="34"/>
      <c r="G645" s="34"/>
      <c r="H645" s="34"/>
      <c r="I645" s="34"/>
      <c r="J645" s="38"/>
      <c r="K645" s="33"/>
      <c r="L645" s="36"/>
      <c r="M645" s="35"/>
      <c r="N645" s="34"/>
      <c r="O645" s="41"/>
      <c r="P645" s="35"/>
      <c r="Q645" s="34"/>
      <c r="R645" s="37"/>
      <c r="S645" s="35"/>
      <c r="T645" s="34"/>
      <c r="U645" s="37"/>
      <c r="V645" s="35"/>
      <c r="W645" s="34"/>
      <c r="X645" s="37"/>
      <c r="Y645" s="35"/>
      <c r="Z645" s="34"/>
      <c r="AA645" s="37"/>
      <c r="AB645" s="35"/>
      <c r="AC645" s="34"/>
      <c r="AD645" s="37"/>
      <c r="AE645" s="35"/>
      <c r="AF645" s="34"/>
      <c r="AG645" s="37"/>
      <c r="AH645" s="35"/>
      <c r="AI645" s="34"/>
      <c r="AJ645" s="37"/>
      <c r="AK645" s="35"/>
      <c r="AL645" s="34"/>
      <c r="AM645" s="37"/>
      <c r="AN645" s="35"/>
      <c r="AO645" s="34"/>
      <c r="AP645" s="37"/>
      <c r="AQ645" s="35"/>
      <c r="AR645" s="34"/>
      <c r="AS645" s="37"/>
      <c r="AT645" s="35"/>
      <c r="AU645" s="34"/>
      <c r="AV645" s="37"/>
      <c r="AW645" s="35"/>
      <c r="AX645" s="34"/>
      <c r="AY645" s="37"/>
      <c r="AZ645" s="35"/>
      <c r="BA645" s="34"/>
      <c r="BB645" s="37"/>
      <c r="BC6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5" s="7"/>
      <c r="BF645" t="str">
        <f>IF(Table1[[#This Row],[Date]]="","","&amp;lt;VOUCHER REMOTEID="&amp;""""&amp;$A$11&amp;$A$13&amp;ROW()&amp;""""&amp;" VCHTYPE="""&amp;F645&amp;""" ACTION="""&amp;"Create"&amp;"""&amp;gt;")</f>
        <v/>
      </c>
      <c r="BG645" t="str">
        <f>IF(Table1[[#This Row],[Date]]="","",TEXT(Table1[[#This Row],[Date]],"yyyymmdd"))</f>
        <v/>
      </c>
      <c r="BH645" t="str">
        <f>Table1[[#This Row],[Date2]]</f>
        <v/>
      </c>
      <c r="BI645" t="str">
        <f>IF(Table1[[#This Row],[Date]]="","",Table1[[#This Row],[Voucher Type]])</f>
        <v/>
      </c>
      <c r="BJ645" t="str">
        <f>IF(Table1[[#This Row],[Ref No / Invoice No]]="","",Table1[[#This Row],[Ref No / Invoice No]])</f>
        <v/>
      </c>
      <c r="BK645" t="str">
        <f>IF(Table1[[#This Row],[Voucher No]]="","",Table1[[#This Row],[Voucher No]])</f>
        <v/>
      </c>
      <c r="BL645" t="str">
        <f>IF(Table1[[#This Row],[Date]]="","",Table1[[#This Row],[Narration]])</f>
        <v/>
      </c>
      <c r="BM645" t="str">
        <f>IF(Table1[[#This Row],[Date]]="","",$A$11&amp;$A$13&amp;ROW())</f>
        <v/>
      </c>
      <c r="BN645" t="str">
        <f>IF(Table1[[#This Row],[Date]]="","",$A$13)</f>
        <v/>
      </c>
      <c r="BP645" t="str">
        <f>IF(Table1[[#This Row],[Ledger 1]]="","","No")</f>
        <v/>
      </c>
      <c r="BQ645" t="str">
        <f>IF(Table1[[#This Row],[Date]]="","",IF(Table1[[#This Row],[Effect 1]]="Dr.","Yes","No"))</f>
        <v/>
      </c>
      <c r="BR645" t="str">
        <f>IF(Table1[[#This Row],[Date]]="","",Table1[[#This Row],[Ledger 1]])</f>
        <v/>
      </c>
      <c r="BS645" t="str">
        <f>IF(Table1[[#This Row],[Date]]="","",IF(Table1[[#This Row],[Effect 1]]="Dr.",-Table1[[#This Row],[Amount 1]],Table1[[#This Row],[Amount 1]]))</f>
        <v/>
      </c>
      <c r="BV645" t="str">
        <f>IF(Table1[[#This Row],[Ledger 2]]="","","No")</f>
        <v/>
      </c>
      <c r="BW645" t="str">
        <f>IF(Table1[[#This Row],[Date]]="","",IF(Table1[[#This Row],[Effect 2]]="Dr.","Yes","No"))</f>
        <v/>
      </c>
      <c r="BX645" t="str">
        <f>IF(Table1[[#This Row],[Date]]="","",Table1[[#This Row],[Ledger 2]])</f>
        <v/>
      </c>
      <c r="BY645" t="str">
        <f>IF(Table1[[#This Row],[Date]]="","",IF(Table1[[#This Row],[Effect 2]]="Dr.",-Table1[[#This Row],[Amount 2]],Table1[[#This Row],[Amount 2]]))</f>
        <v/>
      </c>
      <c r="CB645" t="str">
        <f>IF(Table1[[#This Row],[Ledger 3]]="","","No")</f>
        <v/>
      </c>
      <c r="CC645" t="str">
        <f>IF(Table1[[#This Row],[Ledger 3]]="","",IF(Table1[[#This Row],[Effect 3]]="Dr.","Yes","No"))</f>
        <v/>
      </c>
      <c r="CD645" t="str">
        <f>IF(Table1[[#This Row],[Ledger 3]]="","",Table1[[#This Row],[Ledger 3]])</f>
        <v/>
      </c>
      <c r="CE645" t="str">
        <f>IF(Table1[[#This Row],[Ledger 3]]="","",IF(Table1[[#This Row],[Effect 3]]="Dr.",-Table1[[#This Row],[Amount 3]],Table1[[#This Row],[Amount 3]]))</f>
        <v/>
      </c>
      <c r="CH645" t="str">
        <f>IF(Table1[[#This Row],[Ledger 4]]="","","No")</f>
        <v/>
      </c>
      <c r="CI645" t="str">
        <f>IF(Table1[[#This Row],[Ledger 4]]="","",IF(Table1[[#This Row],[Effect 4]]="Dr.","Yes","No"))</f>
        <v/>
      </c>
      <c r="CJ645" t="str">
        <f>IF(Table1[[#This Row],[Ledger 4]]="","",Table1[[#This Row],[Ledger 4]])</f>
        <v/>
      </c>
      <c r="CK645" t="str">
        <f>IF(Table1[[#This Row],[Ledger 4]]="","",IF(Table1[[#This Row],[Effect 4]]="Dr.",-Table1[[#This Row],[Amount 4]],Table1[[#This Row],[Amount 4]]))</f>
        <v/>
      </c>
      <c r="CN645" t="str">
        <f>IF(Table1[[#This Row],[Ledger 5]]="","","No")</f>
        <v/>
      </c>
      <c r="CO645" t="str">
        <f>IF(Table1[[#This Row],[Ledger 5]]="","",IF(Table1[[#This Row],[Effect 5]]="Dr.","Yes","No"))</f>
        <v/>
      </c>
      <c r="CP645" t="str">
        <f>IF(Table1[[#This Row],[Ledger 5]]="","",Table1[[#This Row],[Ledger 5]])</f>
        <v/>
      </c>
      <c r="CQ645" t="str">
        <f>IF(Table1[[#This Row],[Ledger 5]]="","",IF(Table1[[#This Row],[Effect 5]]="Dr.",-Table1[[#This Row],[Amount 5]],Table1[[#This Row],[Amount 5]]))</f>
        <v/>
      </c>
      <c r="CT645" t="str">
        <f>IF(Table1[[#This Row],[Ledger 6]]="","","No")</f>
        <v/>
      </c>
      <c r="CU645" t="str">
        <f>IF(Table1[[#This Row],[Ledger 6]]="","",IF(Table1[[#This Row],[Effect 6]]="Dr.","Yes","No"))</f>
        <v/>
      </c>
      <c r="CV645" t="str">
        <f>IF(Table1[[#This Row],[Ledger 6]]="","",Table1[[#This Row],[Ledger 6]])</f>
        <v/>
      </c>
      <c r="CW645" t="str">
        <f>IF(Table1[[#This Row],[Ledger 6]]="","",IF(Table1[[#This Row],[Effect 6]]="Dr.",-Table1[[#This Row],[Amount 6]],Table1[[#This Row],[Amount 6]]))</f>
        <v/>
      </c>
      <c r="CZ645" t="str">
        <f>IF(Table1[[#This Row],[Ledger 7]]="","","No")</f>
        <v/>
      </c>
      <c r="DA645" t="str">
        <f>IF(Table1[[#This Row],[Ledger 7]]="","",IF(Table1[[#This Row],[Effect 7]]="Dr.","Yes","No"))</f>
        <v/>
      </c>
      <c r="DB645" t="str">
        <f>IF(Table1[[#This Row],[Ledger 7]]="","",Table1[[#This Row],[Ledger 7]])</f>
        <v/>
      </c>
      <c r="DC645" t="str">
        <f>IF(Table1[[#This Row],[Ledger 7]]="","",IF(Table1[[#This Row],[Effect 7]]="Dr.",-Table1[[#This Row],[Amount 7]],Table1[[#This Row],[Amount 7]]))</f>
        <v/>
      </c>
      <c r="DF645" t="str">
        <f>IF(Table1[[#This Row],[Ledger 8]]="","","No")</f>
        <v/>
      </c>
      <c r="DG645" t="str">
        <f>IF(Table1[[#This Row],[Ledger 8]]="","",IF(Table1[[#This Row],[Effect 8]]="Dr.","Yes","No"))</f>
        <v/>
      </c>
      <c r="DH645" t="str">
        <f>IF(Table1[[#This Row],[Ledger 8]]="","",Table1[[#This Row],[Ledger 8]])</f>
        <v/>
      </c>
      <c r="DI645" t="str">
        <f>IF(Table1[[#This Row],[Ledger 8]]="","",IF(Table1[[#This Row],[Effect 8]]="Dr.",-Table1[[#This Row],[Amount 8]],Table1[[#This Row],[Amount 8]]))</f>
        <v/>
      </c>
      <c r="DL645" t="str">
        <f>IF(Table1[[#This Row],[Ledger 9]]="","","No")</f>
        <v/>
      </c>
      <c r="DM645" t="str">
        <f>IF(Table1[[#This Row],[Ledger 9]]="","",IF(Table1[[#This Row],[Effect 9]]="Dr.","Yes","No"))</f>
        <v/>
      </c>
      <c r="DN645" t="str">
        <f>IF(Table1[[#This Row],[Ledger 9]]="","",Table1[[#This Row],[Ledger 9]])</f>
        <v/>
      </c>
      <c r="DO645" t="str">
        <f>IF(Table1[[#This Row],[Ledger 9]]="","",IF(Table1[[#This Row],[Effect 9]]="Dr.",-Table1[[#This Row],[Amount 9]],Table1[[#This Row],[Amount 9]]))</f>
        <v/>
      </c>
      <c r="DR645" t="str">
        <f>IF(Table1[[#This Row],[Ledger 10]]="","","No")</f>
        <v/>
      </c>
      <c r="DS645" t="str">
        <f>IF(Table1[[#This Row],[Ledger 10]]="","",IF(Table1[[#This Row],[Effect 10]]="Dr.","Yes","No"))</f>
        <v/>
      </c>
      <c r="DT645" t="str">
        <f>IF(Table1[[#This Row],[Ledger 10]]="","",Table1[[#This Row],[Ledger 10]])</f>
        <v/>
      </c>
      <c r="DU645" t="str">
        <f>IF(Table1[[#This Row],[Ledger 10]]="","",IF(Table1[[#This Row],[Effect 10]]="Dr.",-Table1[[#This Row],[Amount 10]],Table1[[#This Row],[Amount 10]]))</f>
        <v/>
      </c>
      <c r="DX645" t="str">
        <f>IF(Table1[[#This Row],[Ledger 11]]="","","No")</f>
        <v/>
      </c>
      <c r="DY645" t="str">
        <f>IF(Table1[[#This Row],[Ledger 11]]="","",IF(Table1[[#This Row],[Effect 11]]="Dr.","Yes","No"))</f>
        <v/>
      </c>
      <c r="DZ645" t="str">
        <f>IF(Table1[[#This Row],[Ledger 11]]="","",Table1[[#This Row],[Ledger 11]])</f>
        <v/>
      </c>
      <c r="EA645" t="str">
        <f>IF(Table1[[#This Row],[Ledger 11]]="","",IF(Table1[[#This Row],[Effect 11]]="Dr.",-Table1[[#This Row],[Amount 11]],Table1[[#This Row],[Amount 11]]))</f>
        <v/>
      </c>
      <c r="ED645" t="str">
        <f>IF(Table1[[#This Row],[Ledger 12]]="","","No")</f>
        <v/>
      </c>
      <c r="EE645" t="str">
        <f>IF(Table1[[#This Row],[Ledger 12]]="","",IF(Table1[[#This Row],[Effect 12]]="Dr.","Yes","No"))</f>
        <v/>
      </c>
      <c r="EF645" t="str">
        <f>IF(Table1[[#This Row],[Ledger 12]]="","",Table1[[#This Row],[Ledger 12]])</f>
        <v/>
      </c>
      <c r="EG645" t="str">
        <f>IF(Table1[[#This Row],[Ledger 12]]="","",IF(Table1[[#This Row],[Effect 12]]="Dr.",-Table1[[#This Row],[Amount 12]],Table1[[#This Row],[Amount 12]]))</f>
        <v/>
      </c>
      <c r="EJ645" t="str">
        <f>IF(Table1[[#This Row],[Ledger 13]]="","","No")</f>
        <v/>
      </c>
      <c r="EK645" t="str">
        <f>IF(Table1[[#This Row],[Ledger 13]]="","",IF(Table1[[#This Row],[Effect 13]]="Dr.","Yes","No"))</f>
        <v/>
      </c>
      <c r="EL645" t="str">
        <f>IF(Table1[[#This Row],[Ledger 13]]="","",Table1[[#This Row],[Ledger 13]])</f>
        <v/>
      </c>
      <c r="EM645" t="str">
        <f>IF(Table1[[#This Row],[Ledger 13]]="","",IF(Table1[[#This Row],[Effect 13]]="Dr.",-Table1[[#This Row],[Amount 13]],Table1[[#This Row],[Amount 13]]))</f>
        <v/>
      </c>
      <c r="EP645" t="str">
        <f>IF(Table1[[#This Row],[Ledger 14]]="","","No")</f>
        <v/>
      </c>
      <c r="EQ645" t="str">
        <f>IF(Table1[[#This Row],[Ledger 14]]="","",IF(Table1[[#This Row],[Effect 14]]="Dr.","Yes","No"))</f>
        <v/>
      </c>
      <c r="ER645" t="str">
        <f>IF(Table1[[#This Row],[Ledger 14]]="","",Table1[[#This Row],[Ledger 14]])</f>
        <v/>
      </c>
      <c r="ES645" t="str">
        <f>IF(Table1[[#This Row],[Ledger 14]]="","",IF(Table1[[#This Row],[Effect 14]]="Dr.",-Table1[[#This Row],[Amount 14]],Table1[[#This Row],[Amount 14]]))</f>
        <v/>
      </c>
      <c r="EV645" t="str">
        <f>IF(Table1[[#This Row],[Ledger 15]]="","","No")</f>
        <v/>
      </c>
      <c r="EW645" t="str">
        <f>IF(Table1[[#This Row],[Ledger 15]]="","",IF(Table1[[#This Row],[Effect 15]]="Dr.","Yes","No"))</f>
        <v/>
      </c>
      <c r="EX645" t="str">
        <f>IF(Table1[[#This Row],[Ledger 15]]="","",Table1[[#This Row],[Ledger 15]])</f>
        <v/>
      </c>
      <c r="EY645" t="str">
        <f>IF(Table1[[#This Row],[Ledger 15]]="","",IF(Table1[[#This Row],[Effect 15]]="Dr.",-Table1[[#This Row],[Amount 15]],Table1[[#This Row],[Amount 15]]))</f>
        <v/>
      </c>
      <c r="FD6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5">
        <f>IF(Table1[[#This Row],[Date]]="",0,IF(AND(Table1[[#This Row],[Date]]&gt;=$FE$2,Table1[[#This Row],[Date]]&lt;=$FE$3),0,1))</f>
        <v>0</v>
      </c>
      <c r="FF645">
        <f>IF(Table1[[#This Row],[Date]]="",0,IF(TYPE(VLOOKUP(Table1[[#This Row],[Voucher Type]],Table1[[#All],[Voucher Type Master]],1,FALSE))=16,1,0))</f>
        <v>0</v>
      </c>
      <c r="FG645">
        <f>IF(TYPE(IF(Table1[[#This Row],[Date]]="",0,IF(VLOOKUP(Table1[[#This Row],[Voucher Type]],$FY$5:$FZ$13,2,0)=Table1[[#This Row],[Effect 1]],0,1)))=16,1,0)</f>
        <v>0</v>
      </c>
      <c r="FH6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5">
        <f>IF(LEN(Table1[[#This Row],[Ledger 1]])&gt;0,IF(TYPE(VLOOKUP(Table1[[#This Row],[Ledger 1]],GZ:GZ,1,0))=16,1,0),0)</f>
        <v>0</v>
      </c>
      <c r="FJ645">
        <f>IF(LEN(Table1[[#This Row],[Ledger 2]])&gt;0,IF(TYPE(VLOOKUP(Table1[[#This Row],[Ledger 2]],GZ:GZ,1,0))=16,1,0),0)</f>
        <v>0</v>
      </c>
      <c r="FK645">
        <f>IF(LEN(Table1[[#This Row],[Ledger 3]])&gt;0,IF(TYPE(VLOOKUP(Table1[[#This Row],[Ledger 3]],GZ:GZ,1,0))=16,1,0),0)</f>
        <v>0</v>
      </c>
      <c r="FL645">
        <f>IF(LEN(Table1[[#This Row],[Ledger 4]])&gt;0,IF(TYPE(VLOOKUP(Table1[[#This Row],[Ledger 4]],GZ:GZ,1,0))=16,1,0),0)</f>
        <v>0</v>
      </c>
      <c r="FM645">
        <f>IF(LEN(Table1[[#This Row],[Ledger 5]])&gt;0,IF(TYPE(VLOOKUP(Table1[[#This Row],[Ledger 5]],GZ:GZ,1,0))=16,1,0),0)</f>
        <v>0</v>
      </c>
      <c r="FN645">
        <f>IF(LEN(Table1[[#This Row],[Ledger 6]])&gt;0,IF(TYPE(VLOOKUP(Table1[[#This Row],[Ledger 6]],$GZ:$GZ,1,0))=16,1,0),0)</f>
        <v>0</v>
      </c>
      <c r="FO645">
        <f>IF(LEN(Table1[[#This Row],[Ledger 7]])&gt;0,IF(TYPE(VLOOKUP(Table1[[#This Row],[Ledger 7]],$GZ:$GZ,1,0))=16,1,0),0)</f>
        <v>0</v>
      </c>
      <c r="FP645">
        <f>IF(LEN(Table1[[#This Row],[Ledger 8]])&gt;0,IF(TYPE(VLOOKUP(Table1[[#This Row],[Ledger 8]],$GZ:$GZ,1,0))=16,1,0),0)</f>
        <v>0</v>
      </c>
      <c r="FQ645">
        <f>IF(LEN(Table1[[#This Row],[Ledger 9]])&gt;0,IF(TYPE(VLOOKUP(Table1[[#This Row],[Ledger 9]],$GZ:$GZ,1,0))=16,1,0),0)</f>
        <v>0</v>
      </c>
      <c r="FR645">
        <f>IF(LEN(Table1[[#This Row],[Ledger 10]])&gt;0,IF(TYPE(VLOOKUP(Table1[[#This Row],[Ledger 10]],$GZ:$GZ,1,0))=16,1,0),0)</f>
        <v>0</v>
      </c>
      <c r="FS645">
        <f>IF(LEN(Table1[[#This Row],[Ledger 11]])&gt;0,IF(TYPE(VLOOKUP(Table1[[#This Row],[Ledger 11]],$GZ:$GZ,1,0))=16,1,0),0)</f>
        <v>0</v>
      </c>
      <c r="FT645">
        <f>IF(LEN(Table1[[#This Row],[Ledger 12]])&gt;0,IF(TYPE(VLOOKUP(Table1[[#This Row],[Ledger 12]],$GZ:$GZ,1,0))=16,1,0),0)</f>
        <v>0</v>
      </c>
      <c r="FU645">
        <f>IF(LEN(Table1[[#This Row],[Ledger 13]])&gt;0,IF(TYPE(VLOOKUP(Table1[[#This Row],[Ledger 13]],$GZ:$GZ,1,0))=16,1,0),0)</f>
        <v>0</v>
      </c>
      <c r="FV645">
        <f>IF(LEN(Table1[[#This Row],[Ledger 14]])&gt;0,IF(TYPE(VLOOKUP(Table1[[#This Row],[Ledger 14]],$GZ:$GZ,1,0))=16,1,0),0)</f>
        <v>0</v>
      </c>
      <c r="FW645">
        <f>IF(LEN(Table1[[#This Row],[Ledger 15]])&gt;0,IF(TYPE(VLOOKUP(Table1[[#This Row],[Ledger 15]],$GZ:$GZ,1,0))=16,1,0),0)</f>
        <v>0</v>
      </c>
    </row>
    <row r="646" spans="4:179" ht="33" customHeight="1" x14ac:dyDescent="0.45">
      <c r="D646" s="8">
        <f t="shared" si="18"/>
        <v>641</v>
      </c>
      <c r="E646" s="32"/>
      <c r="F646" s="34"/>
      <c r="G646" s="34"/>
      <c r="H646" s="34"/>
      <c r="I646" s="34"/>
      <c r="J646" s="38"/>
      <c r="K646" s="33"/>
      <c r="L646" s="36"/>
      <c r="M646" s="35"/>
      <c r="N646" s="34"/>
      <c r="O646" s="41"/>
      <c r="P646" s="35"/>
      <c r="Q646" s="34"/>
      <c r="R646" s="37"/>
      <c r="S646" s="35"/>
      <c r="T646" s="34"/>
      <c r="U646" s="37"/>
      <c r="V646" s="35"/>
      <c r="W646" s="34"/>
      <c r="X646" s="37"/>
      <c r="Y646" s="35"/>
      <c r="Z646" s="34"/>
      <c r="AA646" s="37"/>
      <c r="AB646" s="35"/>
      <c r="AC646" s="34"/>
      <c r="AD646" s="37"/>
      <c r="AE646" s="35"/>
      <c r="AF646" s="34"/>
      <c r="AG646" s="37"/>
      <c r="AH646" s="35"/>
      <c r="AI646" s="34"/>
      <c r="AJ646" s="37"/>
      <c r="AK646" s="35"/>
      <c r="AL646" s="34"/>
      <c r="AM646" s="37"/>
      <c r="AN646" s="35"/>
      <c r="AO646" s="34"/>
      <c r="AP646" s="37"/>
      <c r="AQ646" s="35"/>
      <c r="AR646" s="34"/>
      <c r="AS646" s="37"/>
      <c r="AT646" s="35"/>
      <c r="AU646" s="34"/>
      <c r="AV646" s="37"/>
      <c r="AW646" s="35"/>
      <c r="AX646" s="34"/>
      <c r="AY646" s="37"/>
      <c r="AZ646" s="35"/>
      <c r="BA646" s="34"/>
      <c r="BB646" s="37"/>
      <c r="BC6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6" s="7"/>
      <c r="BF646" t="str">
        <f>IF(Table1[[#This Row],[Date]]="","","&amp;lt;VOUCHER REMOTEID="&amp;""""&amp;$A$11&amp;$A$13&amp;ROW()&amp;""""&amp;" VCHTYPE="""&amp;F646&amp;""" ACTION="""&amp;"Create"&amp;"""&amp;gt;")</f>
        <v/>
      </c>
      <c r="BG646" t="str">
        <f>IF(Table1[[#This Row],[Date]]="","",TEXT(Table1[[#This Row],[Date]],"yyyymmdd"))</f>
        <v/>
      </c>
      <c r="BH646" t="str">
        <f>Table1[[#This Row],[Date2]]</f>
        <v/>
      </c>
      <c r="BI646" t="str">
        <f>IF(Table1[[#This Row],[Date]]="","",Table1[[#This Row],[Voucher Type]])</f>
        <v/>
      </c>
      <c r="BJ646" t="str">
        <f>IF(Table1[[#This Row],[Ref No / Invoice No]]="","",Table1[[#This Row],[Ref No / Invoice No]])</f>
        <v/>
      </c>
      <c r="BK646" t="str">
        <f>IF(Table1[[#This Row],[Voucher No]]="","",Table1[[#This Row],[Voucher No]])</f>
        <v/>
      </c>
      <c r="BL646" t="str">
        <f>IF(Table1[[#This Row],[Date]]="","",Table1[[#This Row],[Narration]])</f>
        <v/>
      </c>
      <c r="BM646" t="str">
        <f>IF(Table1[[#This Row],[Date]]="","",$A$11&amp;$A$13&amp;ROW())</f>
        <v/>
      </c>
      <c r="BN646" t="str">
        <f>IF(Table1[[#This Row],[Date]]="","",$A$13)</f>
        <v/>
      </c>
      <c r="BP646" t="str">
        <f>IF(Table1[[#This Row],[Ledger 1]]="","","No")</f>
        <v/>
      </c>
      <c r="BQ646" t="str">
        <f>IF(Table1[[#This Row],[Date]]="","",IF(Table1[[#This Row],[Effect 1]]="Dr.","Yes","No"))</f>
        <v/>
      </c>
      <c r="BR646" t="str">
        <f>IF(Table1[[#This Row],[Date]]="","",Table1[[#This Row],[Ledger 1]])</f>
        <v/>
      </c>
      <c r="BS646" t="str">
        <f>IF(Table1[[#This Row],[Date]]="","",IF(Table1[[#This Row],[Effect 1]]="Dr.",-Table1[[#This Row],[Amount 1]],Table1[[#This Row],[Amount 1]]))</f>
        <v/>
      </c>
      <c r="BV646" t="str">
        <f>IF(Table1[[#This Row],[Ledger 2]]="","","No")</f>
        <v/>
      </c>
      <c r="BW646" t="str">
        <f>IF(Table1[[#This Row],[Date]]="","",IF(Table1[[#This Row],[Effect 2]]="Dr.","Yes","No"))</f>
        <v/>
      </c>
      <c r="BX646" t="str">
        <f>IF(Table1[[#This Row],[Date]]="","",Table1[[#This Row],[Ledger 2]])</f>
        <v/>
      </c>
      <c r="BY646" t="str">
        <f>IF(Table1[[#This Row],[Date]]="","",IF(Table1[[#This Row],[Effect 2]]="Dr.",-Table1[[#This Row],[Amount 2]],Table1[[#This Row],[Amount 2]]))</f>
        <v/>
      </c>
      <c r="CB646" t="str">
        <f>IF(Table1[[#This Row],[Ledger 3]]="","","No")</f>
        <v/>
      </c>
      <c r="CC646" t="str">
        <f>IF(Table1[[#This Row],[Ledger 3]]="","",IF(Table1[[#This Row],[Effect 3]]="Dr.","Yes","No"))</f>
        <v/>
      </c>
      <c r="CD646" t="str">
        <f>IF(Table1[[#This Row],[Ledger 3]]="","",Table1[[#This Row],[Ledger 3]])</f>
        <v/>
      </c>
      <c r="CE646" t="str">
        <f>IF(Table1[[#This Row],[Ledger 3]]="","",IF(Table1[[#This Row],[Effect 3]]="Dr.",-Table1[[#This Row],[Amount 3]],Table1[[#This Row],[Amount 3]]))</f>
        <v/>
      </c>
      <c r="CH646" t="str">
        <f>IF(Table1[[#This Row],[Ledger 4]]="","","No")</f>
        <v/>
      </c>
      <c r="CI646" t="str">
        <f>IF(Table1[[#This Row],[Ledger 4]]="","",IF(Table1[[#This Row],[Effect 4]]="Dr.","Yes","No"))</f>
        <v/>
      </c>
      <c r="CJ646" t="str">
        <f>IF(Table1[[#This Row],[Ledger 4]]="","",Table1[[#This Row],[Ledger 4]])</f>
        <v/>
      </c>
      <c r="CK646" t="str">
        <f>IF(Table1[[#This Row],[Ledger 4]]="","",IF(Table1[[#This Row],[Effect 4]]="Dr.",-Table1[[#This Row],[Amount 4]],Table1[[#This Row],[Amount 4]]))</f>
        <v/>
      </c>
      <c r="CN646" t="str">
        <f>IF(Table1[[#This Row],[Ledger 5]]="","","No")</f>
        <v/>
      </c>
      <c r="CO646" t="str">
        <f>IF(Table1[[#This Row],[Ledger 5]]="","",IF(Table1[[#This Row],[Effect 5]]="Dr.","Yes","No"))</f>
        <v/>
      </c>
      <c r="CP646" t="str">
        <f>IF(Table1[[#This Row],[Ledger 5]]="","",Table1[[#This Row],[Ledger 5]])</f>
        <v/>
      </c>
      <c r="CQ646" t="str">
        <f>IF(Table1[[#This Row],[Ledger 5]]="","",IF(Table1[[#This Row],[Effect 5]]="Dr.",-Table1[[#This Row],[Amount 5]],Table1[[#This Row],[Amount 5]]))</f>
        <v/>
      </c>
      <c r="CT646" t="str">
        <f>IF(Table1[[#This Row],[Ledger 6]]="","","No")</f>
        <v/>
      </c>
      <c r="CU646" t="str">
        <f>IF(Table1[[#This Row],[Ledger 6]]="","",IF(Table1[[#This Row],[Effect 6]]="Dr.","Yes","No"))</f>
        <v/>
      </c>
      <c r="CV646" t="str">
        <f>IF(Table1[[#This Row],[Ledger 6]]="","",Table1[[#This Row],[Ledger 6]])</f>
        <v/>
      </c>
      <c r="CW646" t="str">
        <f>IF(Table1[[#This Row],[Ledger 6]]="","",IF(Table1[[#This Row],[Effect 6]]="Dr.",-Table1[[#This Row],[Amount 6]],Table1[[#This Row],[Amount 6]]))</f>
        <v/>
      </c>
      <c r="CZ646" t="str">
        <f>IF(Table1[[#This Row],[Ledger 7]]="","","No")</f>
        <v/>
      </c>
      <c r="DA646" t="str">
        <f>IF(Table1[[#This Row],[Ledger 7]]="","",IF(Table1[[#This Row],[Effect 7]]="Dr.","Yes","No"))</f>
        <v/>
      </c>
      <c r="DB646" t="str">
        <f>IF(Table1[[#This Row],[Ledger 7]]="","",Table1[[#This Row],[Ledger 7]])</f>
        <v/>
      </c>
      <c r="DC646" t="str">
        <f>IF(Table1[[#This Row],[Ledger 7]]="","",IF(Table1[[#This Row],[Effect 7]]="Dr.",-Table1[[#This Row],[Amount 7]],Table1[[#This Row],[Amount 7]]))</f>
        <v/>
      </c>
      <c r="DF646" t="str">
        <f>IF(Table1[[#This Row],[Ledger 8]]="","","No")</f>
        <v/>
      </c>
      <c r="DG646" t="str">
        <f>IF(Table1[[#This Row],[Ledger 8]]="","",IF(Table1[[#This Row],[Effect 8]]="Dr.","Yes","No"))</f>
        <v/>
      </c>
      <c r="DH646" t="str">
        <f>IF(Table1[[#This Row],[Ledger 8]]="","",Table1[[#This Row],[Ledger 8]])</f>
        <v/>
      </c>
      <c r="DI646" t="str">
        <f>IF(Table1[[#This Row],[Ledger 8]]="","",IF(Table1[[#This Row],[Effect 8]]="Dr.",-Table1[[#This Row],[Amount 8]],Table1[[#This Row],[Amount 8]]))</f>
        <v/>
      </c>
      <c r="DL646" t="str">
        <f>IF(Table1[[#This Row],[Ledger 9]]="","","No")</f>
        <v/>
      </c>
      <c r="DM646" t="str">
        <f>IF(Table1[[#This Row],[Ledger 9]]="","",IF(Table1[[#This Row],[Effect 9]]="Dr.","Yes","No"))</f>
        <v/>
      </c>
      <c r="DN646" t="str">
        <f>IF(Table1[[#This Row],[Ledger 9]]="","",Table1[[#This Row],[Ledger 9]])</f>
        <v/>
      </c>
      <c r="DO646" t="str">
        <f>IF(Table1[[#This Row],[Ledger 9]]="","",IF(Table1[[#This Row],[Effect 9]]="Dr.",-Table1[[#This Row],[Amount 9]],Table1[[#This Row],[Amount 9]]))</f>
        <v/>
      </c>
      <c r="DR646" t="str">
        <f>IF(Table1[[#This Row],[Ledger 10]]="","","No")</f>
        <v/>
      </c>
      <c r="DS646" t="str">
        <f>IF(Table1[[#This Row],[Ledger 10]]="","",IF(Table1[[#This Row],[Effect 10]]="Dr.","Yes","No"))</f>
        <v/>
      </c>
      <c r="DT646" t="str">
        <f>IF(Table1[[#This Row],[Ledger 10]]="","",Table1[[#This Row],[Ledger 10]])</f>
        <v/>
      </c>
      <c r="DU646" t="str">
        <f>IF(Table1[[#This Row],[Ledger 10]]="","",IF(Table1[[#This Row],[Effect 10]]="Dr.",-Table1[[#This Row],[Amount 10]],Table1[[#This Row],[Amount 10]]))</f>
        <v/>
      </c>
      <c r="DX646" t="str">
        <f>IF(Table1[[#This Row],[Ledger 11]]="","","No")</f>
        <v/>
      </c>
      <c r="DY646" t="str">
        <f>IF(Table1[[#This Row],[Ledger 11]]="","",IF(Table1[[#This Row],[Effect 11]]="Dr.","Yes","No"))</f>
        <v/>
      </c>
      <c r="DZ646" t="str">
        <f>IF(Table1[[#This Row],[Ledger 11]]="","",Table1[[#This Row],[Ledger 11]])</f>
        <v/>
      </c>
      <c r="EA646" t="str">
        <f>IF(Table1[[#This Row],[Ledger 11]]="","",IF(Table1[[#This Row],[Effect 11]]="Dr.",-Table1[[#This Row],[Amount 11]],Table1[[#This Row],[Amount 11]]))</f>
        <v/>
      </c>
      <c r="ED646" t="str">
        <f>IF(Table1[[#This Row],[Ledger 12]]="","","No")</f>
        <v/>
      </c>
      <c r="EE646" t="str">
        <f>IF(Table1[[#This Row],[Ledger 12]]="","",IF(Table1[[#This Row],[Effect 12]]="Dr.","Yes","No"))</f>
        <v/>
      </c>
      <c r="EF646" t="str">
        <f>IF(Table1[[#This Row],[Ledger 12]]="","",Table1[[#This Row],[Ledger 12]])</f>
        <v/>
      </c>
      <c r="EG646" t="str">
        <f>IF(Table1[[#This Row],[Ledger 12]]="","",IF(Table1[[#This Row],[Effect 12]]="Dr.",-Table1[[#This Row],[Amount 12]],Table1[[#This Row],[Amount 12]]))</f>
        <v/>
      </c>
      <c r="EJ646" t="str">
        <f>IF(Table1[[#This Row],[Ledger 13]]="","","No")</f>
        <v/>
      </c>
      <c r="EK646" t="str">
        <f>IF(Table1[[#This Row],[Ledger 13]]="","",IF(Table1[[#This Row],[Effect 13]]="Dr.","Yes","No"))</f>
        <v/>
      </c>
      <c r="EL646" t="str">
        <f>IF(Table1[[#This Row],[Ledger 13]]="","",Table1[[#This Row],[Ledger 13]])</f>
        <v/>
      </c>
      <c r="EM646" t="str">
        <f>IF(Table1[[#This Row],[Ledger 13]]="","",IF(Table1[[#This Row],[Effect 13]]="Dr.",-Table1[[#This Row],[Amount 13]],Table1[[#This Row],[Amount 13]]))</f>
        <v/>
      </c>
      <c r="EP646" t="str">
        <f>IF(Table1[[#This Row],[Ledger 14]]="","","No")</f>
        <v/>
      </c>
      <c r="EQ646" t="str">
        <f>IF(Table1[[#This Row],[Ledger 14]]="","",IF(Table1[[#This Row],[Effect 14]]="Dr.","Yes","No"))</f>
        <v/>
      </c>
      <c r="ER646" t="str">
        <f>IF(Table1[[#This Row],[Ledger 14]]="","",Table1[[#This Row],[Ledger 14]])</f>
        <v/>
      </c>
      <c r="ES646" t="str">
        <f>IF(Table1[[#This Row],[Ledger 14]]="","",IF(Table1[[#This Row],[Effect 14]]="Dr.",-Table1[[#This Row],[Amount 14]],Table1[[#This Row],[Amount 14]]))</f>
        <v/>
      </c>
      <c r="EV646" t="str">
        <f>IF(Table1[[#This Row],[Ledger 15]]="","","No")</f>
        <v/>
      </c>
      <c r="EW646" t="str">
        <f>IF(Table1[[#This Row],[Ledger 15]]="","",IF(Table1[[#This Row],[Effect 15]]="Dr.","Yes","No"))</f>
        <v/>
      </c>
      <c r="EX646" t="str">
        <f>IF(Table1[[#This Row],[Ledger 15]]="","",Table1[[#This Row],[Ledger 15]])</f>
        <v/>
      </c>
      <c r="EY646" t="str">
        <f>IF(Table1[[#This Row],[Ledger 15]]="","",IF(Table1[[#This Row],[Effect 15]]="Dr.",-Table1[[#This Row],[Amount 15]],Table1[[#This Row],[Amount 15]]))</f>
        <v/>
      </c>
      <c r="FD6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6">
        <f>IF(Table1[[#This Row],[Date]]="",0,IF(AND(Table1[[#This Row],[Date]]&gt;=$FE$2,Table1[[#This Row],[Date]]&lt;=$FE$3),0,1))</f>
        <v>0</v>
      </c>
      <c r="FF646">
        <f>IF(Table1[[#This Row],[Date]]="",0,IF(TYPE(VLOOKUP(Table1[[#This Row],[Voucher Type]],Table1[[#All],[Voucher Type Master]],1,FALSE))=16,1,0))</f>
        <v>0</v>
      </c>
      <c r="FG646">
        <f>IF(TYPE(IF(Table1[[#This Row],[Date]]="",0,IF(VLOOKUP(Table1[[#This Row],[Voucher Type]],$FY$5:$FZ$13,2,0)=Table1[[#This Row],[Effect 1]],0,1)))=16,1,0)</f>
        <v>0</v>
      </c>
      <c r="FH6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6">
        <f>IF(LEN(Table1[[#This Row],[Ledger 1]])&gt;0,IF(TYPE(VLOOKUP(Table1[[#This Row],[Ledger 1]],GZ:GZ,1,0))=16,1,0),0)</f>
        <v>0</v>
      </c>
      <c r="FJ646">
        <f>IF(LEN(Table1[[#This Row],[Ledger 2]])&gt;0,IF(TYPE(VLOOKUP(Table1[[#This Row],[Ledger 2]],GZ:GZ,1,0))=16,1,0),0)</f>
        <v>0</v>
      </c>
      <c r="FK646">
        <f>IF(LEN(Table1[[#This Row],[Ledger 3]])&gt;0,IF(TYPE(VLOOKUP(Table1[[#This Row],[Ledger 3]],GZ:GZ,1,0))=16,1,0),0)</f>
        <v>0</v>
      </c>
      <c r="FL646">
        <f>IF(LEN(Table1[[#This Row],[Ledger 4]])&gt;0,IF(TYPE(VLOOKUP(Table1[[#This Row],[Ledger 4]],GZ:GZ,1,0))=16,1,0),0)</f>
        <v>0</v>
      </c>
      <c r="FM646">
        <f>IF(LEN(Table1[[#This Row],[Ledger 5]])&gt;0,IF(TYPE(VLOOKUP(Table1[[#This Row],[Ledger 5]],GZ:GZ,1,0))=16,1,0),0)</f>
        <v>0</v>
      </c>
      <c r="FN646">
        <f>IF(LEN(Table1[[#This Row],[Ledger 6]])&gt;0,IF(TYPE(VLOOKUP(Table1[[#This Row],[Ledger 6]],$GZ:$GZ,1,0))=16,1,0),0)</f>
        <v>0</v>
      </c>
      <c r="FO646">
        <f>IF(LEN(Table1[[#This Row],[Ledger 7]])&gt;0,IF(TYPE(VLOOKUP(Table1[[#This Row],[Ledger 7]],$GZ:$GZ,1,0))=16,1,0),0)</f>
        <v>0</v>
      </c>
      <c r="FP646">
        <f>IF(LEN(Table1[[#This Row],[Ledger 8]])&gt;0,IF(TYPE(VLOOKUP(Table1[[#This Row],[Ledger 8]],$GZ:$GZ,1,0))=16,1,0),0)</f>
        <v>0</v>
      </c>
      <c r="FQ646">
        <f>IF(LEN(Table1[[#This Row],[Ledger 9]])&gt;0,IF(TYPE(VLOOKUP(Table1[[#This Row],[Ledger 9]],$GZ:$GZ,1,0))=16,1,0),0)</f>
        <v>0</v>
      </c>
      <c r="FR646">
        <f>IF(LEN(Table1[[#This Row],[Ledger 10]])&gt;0,IF(TYPE(VLOOKUP(Table1[[#This Row],[Ledger 10]],$GZ:$GZ,1,0))=16,1,0),0)</f>
        <v>0</v>
      </c>
      <c r="FS646">
        <f>IF(LEN(Table1[[#This Row],[Ledger 11]])&gt;0,IF(TYPE(VLOOKUP(Table1[[#This Row],[Ledger 11]],$GZ:$GZ,1,0))=16,1,0),0)</f>
        <v>0</v>
      </c>
      <c r="FT646">
        <f>IF(LEN(Table1[[#This Row],[Ledger 12]])&gt;0,IF(TYPE(VLOOKUP(Table1[[#This Row],[Ledger 12]],$GZ:$GZ,1,0))=16,1,0),0)</f>
        <v>0</v>
      </c>
      <c r="FU646">
        <f>IF(LEN(Table1[[#This Row],[Ledger 13]])&gt;0,IF(TYPE(VLOOKUP(Table1[[#This Row],[Ledger 13]],$GZ:$GZ,1,0))=16,1,0),0)</f>
        <v>0</v>
      </c>
      <c r="FV646">
        <f>IF(LEN(Table1[[#This Row],[Ledger 14]])&gt;0,IF(TYPE(VLOOKUP(Table1[[#This Row],[Ledger 14]],$GZ:$GZ,1,0))=16,1,0),0)</f>
        <v>0</v>
      </c>
      <c r="FW646">
        <f>IF(LEN(Table1[[#This Row],[Ledger 15]])&gt;0,IF(TYPE(VLOOKUP(Table1[[#This Row],[Ledger 15]],$GZ:$GZ,1,0))=16,1,0),0)</f>
        <v>0</v>
      </c>
    </row>
    <row r="647" spans="4:179" ht="33" customHeight="1" x14ac:dyDescent="0.45">
      <c r="D647" s="8">
        <f t="shared" si="18"/>
        <v>642</v>
      </c>
      <c r="E647" s="32"/>
      <c r="F647" s="34"/>
      <c r="G647" s="34"/>
      <c r="H647" s="34"/>
      <c r="I647" s="34"/>
      <c r="J647" s="38"/>
      <c r="K647" s="33"/>
      <c r="L647" s="36"/>
      <c r="M647" s="35"/>
      <c r="N647" s="34"/>
      <c r="O647" s="41"/>
      <c r="P647" s="35"/>
      <c r="Q647" s="34"/>
      <c r="R647" s="37"/>
      <c r="S647" s="35"/>
      <c r="T647" s="34"/>
      <c r="U647" s="37"/>
      <c r="V647" s="35"/>
      <c r="W647" s="34"/>
      <c r="X647" s="37"/>
      <c r="Y647" s="35"/>
      <c r="Z647" s="34"/>
      <c r="AA647" s="37"/>
      <c r="AB647" s="35"/>
      <c r="AC647" s="34"/>
      <c r="AD647" s="37"/>
      <c r="AE647" s="35"/>
      <c r="AF647" s="34"/>
      <c r="AG647" s="37"/>
      <c r="AH647" s="35"/>
      <c r="AI647" s="34"/>
      <c r="AJ647" s="37"/>
      <c r="AK647" s="35"/>
      <c r="AL647" s="34"/>
      <c r="AM647" s="37"/>
      <c r="AN647" s="35"/>
      <c r="AO647" s="34"/>
      <c r="AP647" s="37"/>
      <c r="AQ647" s="35"/>
      <c r="AR647" s="34"/>
      <c r="AS647" s="37"/>
      <c r="AT647" s="35"/>
      <c r="AU647" s="34"/>
      <c r="AV647" s="37"/>
      <c r="AW647" s="35"/>
      <c r="AX647" s="34"/>
      <c r="AY647" s="37"/>
      <c r="AZ647" s="35"/>
      <c r="BA647" s="34"/>
      <c r="BB647" s="37"/>
      <c r="BC6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7" s="7"/>
      <c r="BF647" t="str">
        <f>IF(Table1[[#This Row],[Date]]="","","&amp;lt;VOUCHER REMOTEID="&amp;""""&amp;$A$11&amp;$A$13&amp;ROW()&amp;""""&amp;" VCHTYPE="""&amp;F647&amp;""" ACTION="""&amp;"Create"&amp;"""&amp;gt;")</f>
        <v/>
      </c>
      <c r="BG647" t="str">
        <f>IF(Table1[[#This Row],[Date]]="","",TEXT(Table1[[#This Row],[Date]],"yyyymmdd"))</f>
        <v/>
      </c>
      <c r="BH647" t="str">
        <f>Table1[[#This Row],[Date2]]</f>
        <v/>
      </c>
      <c r="BI647" t="str">
        <f>IF(Table1[[#This Row],[Date]]="","",Table1[[#This Row],[Voucher Type]])</f>
        <v/>
      </c>
      <c r="BJ647" t="str">
        <f>IF(Table1[[#This Row],[Ref No / Invoice No]]="","",Table1[[#This Row],[Ref No / Invoice No]])</f>
        <v/>
      </c>
      <c r="BK647" t="str">
        <f>IF(Table1[[#This Row],[Voucher No]]="","",Table1[[#This Row],[Voucher No]])</f>
        <v/>
      </c>
      <c r="BL647" t="str">
        <f>IF(Table1[[#This Row],[Date]]="","",Table1[[#This Row],[Narration]])</f>
        <v/>
      </c>
      <c r="BM647" t="str">
        <f>IF(Table1[[#This Row],[Date]]="","",$A$11&amp;$A$13&amp;ROW())</f>
        <v/>
      </c>
      <c r="BN647" t="str">
        <f>IF(Table1[[#This Row],[Date]]="","",$A$13)</f>
        <v/>
      </c>
      <c r="BP647" t="str">
        <f>IF(Table1[[#This Row],[Ledger 1]]="","","No")</f>
        <v/>
      </c>
      <c r="BQ647" t="str">
        <f>IF(Table1[[#This Row],[Date]]="","",IF(Table1[[#This Row],[Effect 1]]="Dr.","Yes","No"))</f>
        <v/>
      </c>
      <c r="BR647" t="str">
        <f>IF(Table1[[#This Row],[Date]]="","",Table1[[#This Row],[Ledger 1]])</f>
        <v/>
      </c>
      <c r="BS647" t="str">
        <f>IF(Table1[[#This Row],[Date]]="","",IF(Table1[[#This Row],[Effect 1]]="Dr.",-Table1[[#This Row],[Amount 1]],Table1[[#This Row],[Amount 1]]))</f>
        <v/>
      </c>
      <c r="BV647" t="str">
        <f>IF(Table1[[#This Row],[Ledger 2]]="","","No")</f>
        <v/>
      </c>
      <c r="BW647" t="str">
        <f>IF(Table1[[#This Row],[Date]]="","",IF(Table1[[#This Row],[Effect 2]]="Dr.","Yes","No"))</f>
        <v/>
      </c>
      <c r="BX647" t="str">
        <f>IF(Table1[[#This Row],[Date]]="","",Table1[[#This Row],[Ledger 2]])</f>
        <v/>
      </c>
      <c r="BY647" t="str">
        <f>IF(Table1[[#This Row],[Date]]="","",IF(Table1[[#This Row],[Effect 2]]="Dr.",-Table1[[#This Row],[Amount 2]],Table1[[#This Row],[Amount 2]]))</f>
        <v/>
      </c>
      <c r="CB647" t="str">
        <f>IF(Table1[[#This Row],[Ledger 3]]="","","No")</f>
        <v/>
      </c>
      <c r="CC647" t="str">
        <f>IF(Table1[[#This Row],[Ledger 3]]="","",IF(Table1[[#This Row],[Effect 3]]="Dr.","Yes","No"))</f>
        <v/>
      </c>
      <c r="CD647" t="str">
        <f>IF(Table1[[#This Row],[Ledger 3]]="","",Table1[[#This Row],[Ledger 3]])</f>
        <v/>
      </c>
      <c r="CE647" t="str">
        <f>IF(Table1[[#This Row],[Ledger 3]]="","",IF(Table1[[#This Row],[Effect 3]]="Dr.",-Table1[[#This Row],[Amount 3]],Table1[[#This Row],[Amount 3]]))</f>
        <v/>
      </c>
      <c r="CH647" t="str">
        <f>IF(Table1[[#This Row],[Ledger 4]]="","","No")</f>
        <v/>
      </c>
      <c r="CI647" t="str">
        <f>IF(Table1[[#This Row],[Ledger 4]]="","",IF(Table1[[#This Row],[Effect 4]]="Dr.","Yes","No"))</f>
        <v/>
      </c>
      <c r="CJ647" t="str">
        <f>IF(Table1[[#This Row],[Ledger 4]]="","",Table1[[#This Row],[Ledger 4]])</f>
        <v/>
      </c>
      <c r="CK647" t="str">
        <f>IF(Table1[[#This Row],[Ledger 4]]="","",IF(Table1[[#This Row],[Effect 4]]="Dr.",-Table1[[#This Row],[Amount 4]],Table1[[#This Row],[Amount 4]]))</f>
        <v/>
      </c>
      <c r="CN647" t="str">
        <f>IF(Table1[[#This Row],[Ledger 5]]="","","No")</f>
        <v/>
      </c>
      <c r="CO647" t="str">
        <f>IF(Table1[[#This Row],[Ledger 5]]="","",IF(Table1[[#This Row],[Effect 5]]="Dr.","Yes","No"))</f>
        <v/>
      </c>
      <c r="CP647" t="str">
        <f>IF(Table1[[#This Row],[Ledger 5]]="","",Table1[[#This Row],[Ledger 5]])</f>
        <v/>
      </c>
      <c r="CQ647" t="str">
        <f>IF(Table1[[#This Row],[Ledger 5]]="","",IF(Table1[[#This Row],[Effect 5]]="Dr.",-Table1[[#This Row],[Amount 5]],Table1[[#This Row],[Amount 5]]))</f>
        <v/>
      </c>
      <c r="CT647" t="str">
        <f>IF(Table1[[#This Row],[Ledger 6]]="","","No")</f>
        <v/>
      </c>
      <c r="CU647" t="str">
        <f>IF(Table1[[#This Row],[Ledger 6]]="","",IF(Table1[[#This Row],[Effect 6]]="Dr.","Yes","No"))</f>
        <v/>
      </c>
      <c r="CV647" t="str">
        <f>IF(Table1[[#This Row],[Ledger 6]]="","",Table1[[#This Row],[Ledger 6]])</f>
        <v/>
      </c>
      <c r="CW647" t="str">
        <f>IF(Table1[[#This Row],[Ledger 6]]="","",IF(Table1[[#This Row],[Effect 6]]="Dr.",-Table1[[#This Row],[Amount 6]],Table1[[#This Row],[Amount 6]]))</f>
        <v/>
      </c>
      <c r="CZ647" t="str">
        <f>IF(Table1[[#This Row],[Ledger 7]]="","","No")</f>
        <v/>
      </c>
      <c r="DA647" t="str">
        <f>IF(Table1[[#This Row],[Ledger 7]]="","",IF(Table1[[#This Row],[Effect 7]]="Dr.","Yes","No"))</f>
        <v/>
      </c>
      <c r="DB647" t="str">
        <f>IF(Table1[[#This Row],[Ledger 7]]="","",Table1[[#This Row],[Ledger 7]])</f>
        <v/>
      </c>
      <c r="DC647" t="str">
        <f>IF(Table1[[#This Row],[Ledger 7]]="","",IF(Table1[[#This Row],[Effect 7]]="Dr.",-Table1[[#This Row],[Amount 7]],Table1[[#This Row],[Amount 7]]))</f>
        <v/>
      </c>
      <c r="DF647" t="str">
        <f>IF(Table1[[#This Row],[Ledger 8]]="","","No")</f>
        <v/>
      </c>
      <c r="DG647" t="str">
        <f>IF(Table1[[#This Row],[Ledger 8]]="","",IF(Table1[[#This Row],[Effect 8]]="Dr.","Yes","No"))</f>
        <v/>
      </c>
      <c r="DH647" t="str">
        <f>IF(Table1[[#This Row],[Ledger 8]]="","",Table1[[#This Row],[Ledger 8]])</f>
        <v/>
      </c>
      <c r="DI647" t="str">
        <f>IF(Table1[[#This Row],[Ledger 8]]="","",IF(Table1[[#This Row],[Effect 8]]="Dr.",-Table1[[#This Row],[Amount 8]],Table1[[#This Row],[Amount 8]]))</f>
        <v/>
      </c>
      <c r="DL647" t="str">
        <f>IF(Table1[[#This Row],[Ledger 9]]="","","No")</f>
        <v/>
      </c>
      <c r="DM647" t="str">
        <f>IF(Table1[[#This Row],[Ledger 9]]="","",IF(Table1[[#This Row],[Effect 9]]="Dr.","Yes","No"))</f>
        <v/>
      </c>
      <c r="DN647" t="str">
        <f>IF(Table1[[#This Row],[Ledger 9]]="","",Table1[[#This Row],[Ledger 9]])</f>
        <v/>
      </c>
      <c r="DO647" t="str">
        <f>IF(Table1[[#This Row],[Ledger 9]]="","",IF(Table1[[#This Row],[Effect 9]]="Dr.",-Table1[[#This Row],[Amount 9]],Table1[[#This Row],[Amount 9]]))</f>
        <v/>
      </c>
      <c r="DR647" t="str">
        <f>IF(Table1[[#This Row],[Ledger 10]]="","","No")</f>
        <v/>
      </c>
      <c r="DS647" t="str">
        <f>IF(Table1[[#This Row],[Ledger 10]]="","",IF(Table1[[#This Row],[Effect 10]]="Dr.","Yes","No"))</f>
        <v/>
      </c>
      <c r="DT647" t="str">
        <f>IF(Table1[[#This Row],[Ledger 10]]="","",Table1[[#This Row],[Ledger 10]])</f>
        <v/>
      </c>
      <c r="DU647" t="str">
        <f>IF(Table1[[#This Row],[Ledger 10]]="","",IF(Table1[[#This Row],[Effect 10]]="Dr.",-Table1[[#This Row],[Amount 10]],Table1[[#This Row],[Amount 10]]))</f>
        <v/>
      </c>
      <c r="DX647" t="str">
        <f>IF(Table1[[#This Row],[Ledger 11]]="","","No")</f>
        <v/>
      </c>
      <c r="DY647" t="str">
        <f>IF(Table1[[#This Row],[Ledger 11]]="","",IF(Table1[[#This Row],[Effect 11]]="Dr.","Yes","No"))</f>
        <v/>
      </c>
      <c r="DZ647" t="str">
        <f>IF(Table1[[#This Row],[Ledger 11]]="","",Table1[[#This Row],[Ledger 11]])</f>
        <v/>
      </c>
      <c r="EA647" t="str">
        <f>IF(Table1[[#This Row],[Ledger 11]]="","",IF(Table1[[#This Row],[Effect 11]]="Dr.",-Table1[[#This Row],[Amount 11]],Table1[[#This Row],[Amount 11]]))</f>
        <v/>
      </c>
      <c r="ED647" t="str">
        <f>IF(Table1[[#This Row],[Ledger 12]]="","","No")</f>
        <v/>
      </c>
      <c r="EE647" t="str">
        <f>IF(Table1[[#This Row],[Ledger 12]]="","",IF(Table1[[#This Row],[Effect 12]]="Dr.","Yes","No"))</f>
        <v/>
      </c>
      <c r="EF647" t="str">
        <f>IF(Table1[[#This Row],[Ledger 12]]="","",Table1[[#This Row],[Ledger 12]])</f>
        <v/>
      </c>
      <c r="EG647" t="str">
        <f>IF(Table1[[#This Row],[Ledger 12]]="","",IF(Table1[[#This Row],[Effect 12]]="Dr.",-Table1[[#This Row],[Amount 12]],Table1[[#This Row],[Amount 12]]))</f>
        <v/>
      </c>
      <c r="EJ647" t="str">
        <f>IF(Table1[[#This Row],[Ledger 13]]="","","No")</f>
        <v/>
      </c>
      <c r="EK647" t="str">
        <f>IF(Table1[[#This Row],[Ledger 13]]="","",IF(Table1[[#This Row],[Effect 13]]="Dr.","Yes","No"))</f>
        <v/>
      </c>
      <c r="EL647" t="str">
        <f>IF(Table1[[#This Row],[Ledger 13]]="","",Table1[[#This Row],[Ledger 13]])</f>
        <v/>
      </c>
      <c r="EM647" t="str">
        <f>IF(Table1[[#This Row],[Ledger 13]]="","",IF(Table1[[#This Row],[Effect 13]]="Dr.",-Table1[[#This Row],[Amount 13]],Table1[[#This Row],[Amount 13]]))</f>
        <v/>
      </c>
      <c r="EP647" t="str">
        <f>IF(Table1[[#This Row],[Ledger 14]]="","","No")</f>
        <v/>
      </c>
      <c r="EQ647" t="str">
        <f>IF(Table1[[#This Row],[Ledger 14]]="","",IF(Table1[[#This Row],[Effect 14]]="Dr.","Yes","No"))</f>
        <v/>
      </c>
      <c r="ER647" t="str">
        <f>IF(Table1[[#This Row],[Ledger 14]]="","",Table1[[#This Row],[Ledger 14]])</f>
        <v/>
      </c>
      <c r="ES647" t="str">
        <f>IF(Table1[[#This Row],[Ledger 14]]="","",IF(Table1[[#This Row],[Effect 14]]="Dr.",-Table1[[#This Row],[Amount 14]],Table1[[#This Row],[Amount 14]]))</f>
        <v/>
      </c>
      <c r="EV647" t="str">
        <f>IF(Table1[[#This Row],[Ledger 15]]="","","No")</f>
        <v/>
      </c>
      <c r="EW647" t="str">
        <f>IF(Table1[[#This Row],[Ledger 15]]="","",IF(Table1[[#This Row],[Effect 15]]="Dr.","Yes","No"))</f>
        <v/>
      </c>
      <c r="EX647" t="str">
        <f>IF(Table1[[#This Row],[Ledger 15]]="","",Table1[[#This Row],[Ledger 15]])</f>
        <v/>
      </c>
      <c r="EY647" t="str">
        <f>IF(Table1[[#This Row],[Ledger 15]]="","",IF(Table1[[#This Row],[Effect 15]]="Dr.",-Table1[[#This Row],[Amount 15]],Table1[[#This Row],[Amount 15]]))</f>
        <v/>
      </c>
      <c r="FD6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7">
        <f>IF(Table1[[#This Row],[Date]]="",0,IF(AND(Table1[[#This Row],[Date]]&gt;=$FE$2,Table1[[#This Row],[Date]]&lt;=$FE$3),0,1))</f>
        <v>0</v>
      </c>
      <c r="FF647">
        <f>IF(Table1[[#This Row],[Date]]="",0,IF(TYPE(VLOOKUP(Table1[[#This Row],[Voucher Type]],Table1[[#All],[Voucher Type Master]],1,FALSE))=16,1,0))</f>
        <v>0</v>
      </c>
      <c r="FG647">
        <f>IF(TYPE(IF(Table1[[#This Row],[Date]]="",0,IF(VLOOKUP(Table1[[#This Row],[Voucher Type]],$FY$5:$FZ$13,2,0)=Table1[[#This Row],[Effect 1]],0,1)))=16,1,0)</f>
        <v>0</v>
      </c>
      <c r="FH6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7">
        <f>IF(LEN(Table1[[#This Row],[Ledger 1]])&gt;0,IF(TYPE(VLOOKUP(Table1[[#This Row],[Ledger 1]],GZ:GZ,1,0))=16,1,0),0)</f>
        <v>0</v>
      </c>
      <c r="FJ647">
        <f>IF(LEN(Table1[[#This Row],[Ledger 2]])&gt;0,IF(TYPE(VLOOKUP(Table1[[#This Row],[Ledger 2]],GZ:GZ,1,0))=16,1,0),0)</f>
        <v>0</v>
      </c>
      <c r="FK647">
        <f>IF(LEN(Table1[[#This Row],[Ledger 3]])&gt;0,IF(TYPE(VLOOKUP(Table1[[#This Row],[Ledger 3]],GZ:GZ,1,0))=16,1,0),0)</f>
        <v>0</v>
      </c>
      <c r="FL647">
        <f>IF(LEN(Table1[[#This Row],[Ledger 4]])&gt;0,IF(TYPE(VLOOKUP(Table1[[#This Row],[Ledger 4]],GZ:GZ,1,0))=16,1,0),0)</f>
        <v>0</v>
      </c>
      <c r="FM647">
        <f>IF(LEN(Table1[[#This Row],[Ledger 5]])&gt;0,IF(TYPE(VLOOKUP(Table1[[#This Row],[Ledger 5]],GZ:GZ,1,0))=16,1,0),0)</f>
        <v>0</v>
      </c>
      <c r="FN647">
        <f>IF(LEN(Table1[[#This Row],[Ledger 6]])&gt;0,IF(TYPE(VLOOKUP(Table1[[#This Row],[Ledger 6]],$GZ:$GZ,1,0))=16,1,0),0)</f>
        <v>0</v>
      </c>
      <c r="FO647">
        <f>IF(LEN(Table1[[#This Row],[Ledger 7]])&gt;0,IF(TYPE(VLOOKUP(Table1[[#This Row],[Ledger 7]],$GZ:$GZ,1,0))=16,1,0),0)</f>
        <v>0</v>
      </c>
      <c r="FP647">
        <f>IF(LEN(Table1[[#This Row],[Ledger 8]])&gt;0,IF(TYPE(VLOOKUP(Table1[[#This Row],[Ledger 8]],$GZ:$GZ,1,0))=16,1,0),0)</f>
        <v>0</v>
      </c>
      <c r="FQ647">
        <f>IF(LEN(Table1[[#This Row],[Ledger 9]])&gt;0,IF(TYPE(VLOOKUP(Table1[[#This Row],[Ledger 9]],$GZ:$GZ,1,0))=16,1,0),0)</f>
        <v>0</v>
      </c>
      <c r="FR647">
        <f>IF(LEN(Table1[[#This Row],[Ledger 10]])&gt;0,IF(TYPE(VLOOKUP(Table1[[#This Row],[Ledger 10]],$GZ:$GZ,1,0))=16,1,0),0)</f>
        <v>0</v>
      </c>
      <c r="FS647">
        <f>IF(LEN(Table1[[#This Row],[Ledger 11]])&gt;0,IF(TYPE(VLOOKUP(Table1[[#This Row],[Ledger 11]],$GZ:$GZ,1,0))=16,1,0),0)</f>
        <v>0</v>
      </c>
      <c r="FT647">
        <f>IF(LEN(Table1[[#This Row],[Ledger 12]])&gt;0,IF(TYPE(VLOOKUP(Table1[[#This Row],[Ledger 12]],$GZ:$GZ,1,0))=16,1,0),0)</f>
        <v>0</v>
      </c>
      <c r="FU647">
        <f>IF(LEN(Table1[[#This Row],[Ledger 13]])&gt;0,IF(TYPE(VLOOKUP(Table1[[#This Row],[Ledger 13]],$GZ:$GZ,1,0))=16,1,0),0)</f>
        <v>0</v>
      </c>
      <c r="FV647">
        <f>IF(LEN(Table1[[#This Row],[Ledger 14]])&gt;0,IF(TYPE(VLOOKUP(Table1[[#This Row],[Ledger 14]],$GZ:$GZ,1,0))=16,1,0),0)</f>
        <v>0</v>
      </c>
      <c r="FW647">
        <f>IF(LEN(Table1[[#This Row],[Ledger 15]])&gt;0,IF(TYPE(VLOOKUP(Table1[[#This Row],[Ledger 15]],$GZ:$GZ,1,0))=16,1,0),0)</f>
        <v>0</v>
      </c>
    </row>
    <row r="648" spans="4:179" ht="33" customHeight="1" x14ac:dyDescent="0.45">
      <c r="D648" s="8">
        <f t="shared" ref="D648:D711" si="19">D647+1</f>
        <v>643</v>
      </c>
      <c r="E648" s="32"/>
      <c r="F648" s="34"/>
      <c r="G648" s="34"/>
      <c r="H648" s="34"/>
      <c r="I648" s="34"/>
      <c r="J648" s="38"/>
      <c r="K648" s="33"/>
      <c r="L648" s="36"/>
      <c r="M648" s="35"/>
      <c r="N648" s="34"/>
      <c r="O648" s="41"/>
      <c r="P648" s="35"/>
      <c r="Q648" s="34"/>
      <c r="R648" s="37"/>
      <c r="S648" s="35"/>
      <c r="T648" s="34"/>
      <c r="U648" s="37"/>
      <c r="V648" s="35"/>
      <c r="W648" s="34"/>
      <c r="X648" s="37"/>
      <c r="Y648" s="35"/>
      <c r="Z648" s="34"/>
      <c r="AA648" s="37"/>
      <c r="AB648" s="35"/>
      <c r="AC648" s="34"/>
      <c r="AD648" s="37"/>
      <c r="AE648" s="35"/>
      <c r="AF648" s="34"/>
      <c r="AG648" s="37"/>
      <c r="AH648" s="35"/>
      <c r="AI648" s="34"/>
      <c r="AJ648" s="37"/>
      <c r="AK648" s="35"/>
      <c r="AL648" s="34"/>
      <c r="AM648" s="37"/>
      <c r="AN648" s="35"/>
      <c r="AO648" s="34"/>
      <c r="AP648" s="37"/>
      <c r="AQ648" s="35"/>
      <c r="AR648" s="34"/>
      <c r="AS648" s="37"/>
      <c r="AT648" s="35"/>
      <c r="AU648" s="34"/>
      <c r="AV648" s="37"/>
      <c r="AW648" s="35"/>
      <c r="AX648" s="34"/>
      <c r="AY648" s="37"/>
      <c r="AZ648" s="35"/>
      <c r="BA648" s="34"/>
      <c r="BB648" s="37"/>
      <c r="BC6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8" s="7"/>
      <c r="BF648" t="str">
        <f>IF(Table1[[#This Row],[Date]]="","","&amp;lt;VOUCHER REMOTEID="&amp;""""&amp;$A$11&amp;$A$13&amp;ROW()&amp;""""&amp;" VCHTYPE="""&amp;F648&amp;""" ACTION="""&amp;"Create"&amp;"""&amp;gt;")</f>
        <v/>
      </c>
      <c r="BG648" t="str">
        <f>IF(Table1[[#This Row],[Date]]="","",TEXT(Table1[[#This Row],[Date]],"yyyymmdd"))</f>
        <v/>
      </c>
      <c r="BH648" t="str">
        <f>Table1[[#This Row],[Date2]]</f>
        <v/>
      </c>
      <c r="BI648" t="str">
        <f>IF(Table1[[#This Row],[Date]]="","",Table1[[#This Row],[Voucher Type]])</f>
        <v/>
      </c>
      <c r="BJ648" t="str">
        <f>IF(Table1[[#This Row],[Ref No / Invoice No]]="","",Table1[[#This Row],[Ref No / Invoice No]])</f>
        <v/>
      </c>
      <c r="BK648" t="str">
        <f>IF(Table1[[#This Row],[Voucher No]]="","",Table1[[#This Row],[Voucher No]])</f>
        <v/>
      </c>
      <c r="BL648" t="str">
        <f>IF(Table1[[#This Row],[Date]]="","",Table1[[#This Row],[Narration]])</f>
        <v/>
      </c>
      <c r="BM648" t="str">
        <f>IF(Table1[[#This Row],[Date]]="","",$A$11&amp;$A$13&amp;ROW())</f>
        <v/>
      </c>
      <c r="BN648" t="str">
        <f>IF(Table1[[#This Row],[Date]]="","",$A$13)</f>
        <v/>
      </c>
      <c r="BP648" t="str">
        <f>IF(Table1[[#This Row],[Ledger 1]]="","","No")</f>
        <v/>
      </c>
      <c r="BQ648" t="str">
        <f>IF(Table1[[#This Row],[Date]]="","",IF(Table1[[#This Row],[Effect 1]]="Dr.","Yes","No"))</f>
        <v/>
      </c>
      <c r="BR648" t="str">
        <f>IF(Table1[[#This Row],[Date]]="","",Table1[[#This Row],[Ledger 1]])</f>
        <v/>
      </c>
      <c r="BS648" t="str">
        <f>IF(Table1[[#This Row],[Date]]="","",IF(Table1[[#This Row],[Effect 1]]="Dr.",-Table1[[#This Row],[Amount 1]],Table1[[#This Row],[Amount 1]]))</f>
        <v/>
      </c>
      <c r="BV648" t="str">
        <f>IF(Table1[[#This Row],[Ledger 2]]="","","No")</f>
        <v/>
      </c>
      <c r="BW648" t="str">
        <f>IF(Table1[[#This Row],[Date]]="","",IF(Table1[[#This Row],[Effect 2]]="Dr.","Yes","No"))</f>
        <v/>
      </c>
      <c r="BX648" t="str">
        <f>IF(Table1[[#This Row],[Date]]="","",Table1[[#This Row],[Ledger 2]])</f>
        <v/>
      </c>
      <c r="BY648" t="str">
        <f>IF(Table1[[#This Row],[Date]]="","",IF(Table1[[#This Row],[Effect 2]]="Dr.",-Table1[[#This Row],[Amount 2]],Table1[[#This Row],[Amount 2]]))</f>
        <v/>
      </c>
      <c r="CB648" t="str">
        <f>IF(Table1[[#This Row],[Ledger 3]]="","","No")</f>
        <v/>
      </c>
      <c r="CC648" t="str">
        <f>IF(Table1[[#This Row],[Ledger 3]]="","",IF(Table1[[#This Row],[Effect 3]]="Dr.","Yes","No"))</f>
        <v/>
      </c>
      <c r="CD648" t="str">
        <f>IF(Table1[[#This Row],[Ledger 3]]="","",Table1[[#This Row],[Ledger 3]])</f>
        <v/>
      </c>
      <c r="CE648" t="str">
        <f>IF(Table1[[#This Row],[Ledger 3]]="","",IF(Table1[[#This Row],[Effect 3]]="Dr.",-Table1[[#This Row],[Amount 3]],Table1[[#This Row],[Amount 3]]))</f>
        <v/>
      </c>
      <c r="CH648" t="str">
        <f>IF(Table1[[#This Row],[Ledger 4]]="","","No")</f>
        <v/>
      </c>
      <c r="CI648" t="str">
        <f>IF(Table1[[#This Row],[Ledger 4]]="","",IF(Table1[[#This Row],[Effect 4]]="Dr.","Yes","No"))</f>
        <v/>
      </c>
      <c r="CJ648" t="str">
        <f>IF(Table1[[#This Row],[Ledger 4]]="","",Table1[[#This Row],[Ledger 4]])</f>
        <v/>
      </c>
      <c r="CK648" t="str">
        <f>IF(Table1[[#This Row],[Ledger 4]]="","",IF(Table1[[#This Row],[Effect 4]]="Dr.",-Table1[[#This Row],[Amount 4]],Table1[[#This Row],[Amount 4]]))</f>
        <v/>
      </c>
      <c r="CN648" t="str">
        <f>IF(Table1[[#This Row],[Ledger 5]]="","","No")</f>
        <v/>
      </c>
      <c r="CO648" t="str">
        <f>IF(Table1[[#This Row],[Ledger 5]]="","",IF(Table1[[#This Row],[Effect 5]]="Dr.","Yes","No"))</f>
        <v/>
      </c>
      <c r="CP648" t="str">
        <f>IF(Table1[[#This Row],[Ledger 5]]="","",Table1[[#This Row],[Ledger 5]])</f>
        <v/>
      </c>
      <c r="CQ648" t="str">
        <f>IF(Table1[[#This Row],[Ledger 5]]="","",IF(Table1[[#This Row],[Effect 5]]="Dr.",-Table1[[#This Row],[Amount 5]],Table1[[#This Row],[Amount 5]]))</f>
        <v/>
      </c>
      <c r="CT648" t="str">
        <f>IF(Table1[[#This Row],[Ledger 6]]="","","No")</f>
        <v/>
      </c>
      <c r="CU648" t="str">
        <f>IF(Table1[[#This Row],[Ledger 6]]="","",IF(Table1[[#This Row],[Effect 6]]="Dr.","Yes","No"))</f>
        <v/>
      </c>
      <c r="CV648" t="str">
        <f>IF(Table1[[#This Row],[Ledger 6]]="","",Table1[[#This Row],[Ledger 6]])</f>
        <v/>
      </c>
      <c r="CW648" t="str">
        <f>IF(Table1[[#This Row],[Ledger 6]]="","",IF(Table1[[#This Row],[Effect 6]]="Dr.",-Table1[[#This Row],[Amount 6]],Table1[[#This Row],[Amount 6]]))</f>
        <v/>
      </c>
      <c r="CZ648" t="str">
        <f>IF(Table1[[#This Row],[Ledger 7]]="","","No")</f>
        <v/>
      </c>
      <c r="DA648" t="str">
        <f>IF(Table1[[#This Row],[Ledger 7]]="","",IF(Table1[[#This Row],[Effect 7]]="Dr.","Yes","No"))</f>
        <v/>
      </c>
      <c r="DB648" t="str">
        <f>IF(Table1[[#This Row],[Ledger 7]]="","",Table1[[#This Row],[Ledger 7]])</f>
        <v/>
      </c>
      <c r="DC648" t="str">
        <f>IF(Table1[[#This Row],[Ledger 7]]="","",IF(Table1[[#This Row],[Effect 7]]="Dr.",-Table1[[#This Row],[Amount 7]],Table1[[#This Row],[Amount 7]]))</f>
        <v/>
      </c>
      <c r="DF648" t="str">
        <f>IF(Table1[[#This Row],[Ledger 8]]="","","No")</f>
        <v/>
      </c>
      <c r="DG648" t="str">
        <f>IF(Table1[[#This Row],[Ledger 8]]="","",IF(Table1[[#This Row],[Effect 8]]="Dr.","Yes","No"))</f>
        <v/>
      </c>
      <c r="DH648" t="str">
        <f>IF(Table1[[#This Row],[Ledger 8]]="","",Table1[[#This Row],[Ledger 8]])</f>
        <v/>
      </c>
      <c r="DI648" t="str">
        <f>IF(Table1[[#This Row],[Ledger 8]]="","",IF(Table1[[#This Row],[Effect 8]]="Dr.",-Table1[[#This Row],[Amount 8]],Table1[[#This Row],[Amount 8]]))</f>
        <v/>
      </c>
      <c r="DL648" t="str">
        <f>IF(Table1[[#This Row],[Ledger 9]]="","","No")</f>
        <v/>
      </c>
      <c r="DM648" t="str">
        <f>IF(Table1[[#This Row],[Ledger 9]]="","",IF(Table1[[#This Row],[Effect 9]]="Dr.","Yes","No"))</f>
        <v/>
      </c>
      <c r="DN648" t="str">
        <f>IF(Table1[[#This Row],[Ledger 9]]="","",Table1[[#This Row],[Ledger 9]])</f>
        <v/>
      </c>
      <c r="DO648" t="str">
        <f>IF(Table1[[#This Row],[Ledger 9]]="","",IF(Table1[[#This Row],[Effect 9]]="Dr.",-Table1[[#This Row],[Amount 9]],Table1[[#This Row],[Amount 9]]))</f>
        <v/>
      </c>
      <c r="DR648" t="str">
        <f>IF(Table1[[#This Row],[Ledger 10]]="","","No")</f>
        <v/>
      </c>
      <c r="DS648" t="str">
        <f>IF(Table1[[#This Row],[Ledger 10]]="","",IF(Table1[[#This Row],[Effect 10]]="Dr.","Yes","No"))</f>
        <v/>
      </c>
      <c r="DT648" t="str">
        <f>IF(Table1[[#This Row],[Ledger 10]]="","",Table1[[#This Row],[Ledger 10]])</f>
        <v/>
      </c>
      <c r="DU648" t="str">
        <f>IF(Table1[[#This Row],[Ledger 10]]="","",IF(Table1[[#This Row],[Effect 10]]="Dr.",-Table1[[#This Row],[Amount 10]],Table1[[#This Row],[Amount 10]]))</f>
        <v/>
      </c>
      <c r="DX648" t="str">
        <f>IF(Table1[[#This Row],[Ledger 11]]="","","No")</f>
        <v/>
      </c>
      <c r="DY648" t="str">
        <f>IF(Table1[[#This Row],[Ledger 11]]="","",IF(Table1[[#This Row],[Effect 11]]="Dr.","Yes","No"))</f>
        <v/>
      </c>
      <c r="DZ648" t="str">
        <f>IF(Table1[[#This Row],[Ledger 11]]="","",Table1[[#This Row],[Ledger 11]])</f>
        <v/>
      </c>
      <c r="EA648" t="str">
        <f>IF(Table1[[#This Row],[Ledger 11]]="","",IF(Table1[[#This Row],[Effect 11]]="Dr.",-Table1[[#This Row],[Amount 11]],Table1[[#This Row],[Amount 11]]))</f>
        <v/>
      </c>
      <c r="ED648" t="str">
        <f>IF(Table1[[#This Row],[Ledger 12]]="","","No")</f>
        <v/>
      </c>
      <c r="EE648" t="str">
        <f>IF(Table1[[#This Row],[Ledger 12]]="","",IF(Table1[[#This Row],[Effect 12]]="Dr.","Yes","No"))</f>
        <v/>
      </c>
      <c r="EF648" t="str">
        <f>IF(Table1[[#This Row],[Ledger 12]]="","",Table1[[#This Row],[Ledger 12]])</f>
        <v/>
      </c>
      <c r="EG648" t="str">
        <f>IF(Table1[[#This Row],[Ledger 12]]="","",IF(Table1[[#This Row],[Effect 12]]="Dr.",-Table1[[#This Row],[Amount 12]],Table1[[#This Row],[Amount 12]]))</f>
        <v/>
      </c>
      <c r="EJ648" t="str">
        <f>IF(Table1[[#This Row],[Ledger 13]]="","","No")</f>
        <v/>
      </c>
      <c r="EK648" t="str">
        <f>IF(Table1[[#This Row],[Ledger 13]]="","",IF(Table1[[#This Row],[Effect 13]]="Dr.","Yes","No"))</f>
        <v/>
      </c>
      <c r="EL648" t="str">
        <f>IF(Table1[[#This Row],[Ledger 13]]="","",Table1[[#This Row],[Ledger 13]])</f>
        <v/>
      </c>
      <c r="EM648" t="str">
        <f>IF(Table1[[#This Row],[Ledger 13]]="","",IF(Table1[[#This Row],[Effect 13]]="Dr.",-Table1[[#This Row],[Amount 13]],Table1[[#This Row],[Amount 13]]))</f>
        <v/>
      </c>
      <c r="EP648" t="str">
        <f>IF(Table1[[#This Row],[Ledger 14]]="","","No")</f>
        <v/>
      </c>
      <c r="EQ648" t="str">
        <f>IF(Table1[[#This Row],[Ledger 14]]="","",IF(Table1[[#This Row],[Effect 14]]="Dr.","Yes","No"))</f>
        <v/>
      </c>
      <c r="ER648" t="str">
        <f>IF(Table1[[#This Row],[Ledger 14]]="","",Table1[[#This Row],[Ledger 14]])</f>
        <v/>
      </c>
      <c r="ES648" t="str">
        <f>IF(Table1[[#This Row],[Ledger 14]]="","",IF(Table1[[#This Row],[Effect 14]]="Dr.",-Table1[[#This Row],[Amount 14]],Table1[[#This Row],[Amount 14]]))</f>
        <v/>
      </c>
      <c r="EV648" t="str">
        <f>IF(Table1[[#This Row],[Ledger 15]]="","","No")</f>
        <v/>
      </c>
      <c r="EW648" t="str">
        <f>IF(Table1[[#This Row],[Ledger 15]]="","",IF(Table1[[#This Row],[Effect 15]]="Dr.","Yes","No"))</f>
        <v/>
      </c>
      <c r="EX648" t="str">
        <f>IF(Table1[[#This Row],[Ledger 15]]="","",Table1[[#This Row],[Ledger 15]])</f>
        <v/>
      </c>
      <c r="EY648" t="str">
        <f>IF(Table1[[#This Row],[Ledger 15]]="","",IF(Table1[[#This Row],[Effect 15]]="Dr.",-Table1[[#This Row],[Amount 15]],Table1[[#This Row],[Amount 15]]))</f>
        <v/>
      </c>
      <c r="FD6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8">
        <f>IF(Table1[[#This Row],[Date]]="",0,IF(AND(Table1[[#This Row],[Date]]&gt;=$FE$2,Table1[[#This Row],[Date]]&lt;=$FE$3),0,1))</f>
        <v>0</v>
      </c>
      <c r="FF648">
        <f>IF(Table1[[#This Row],[Date]]="",0,IF(TYPE(VLOOKUP(Table1[[#This Row],[Voucher Type]],Table1[[#All],[Voucher Type Master]],1,FALSE))=16,1,0))</f>
        <v>0</v>
      </c>
      <c r="FG648">
        <f>IF(TYPE(IF(Table1[[#This Row],[Date]]="",0,IF(VLOOKUP(Table1[[#This Row],[Voucher Type]],$FY$5:$FZ$13,2,0)=Table1[[#This Row],[Effect 1]],0,1)))=16,1,0)</f>
        <v>0</v>
      </c>
      <c r="FH6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8">
        <f>IF(LEN(Table1[[#This Row],[Ledger 1]])&gt;0,IF(TYPE(VLOOKUP(Table1[[#This Row],[Ledger 1]],GZ:GZ,1,0))=16,1,0),0)</f>
        <v>0</v>
      </c>
      <c r="FJ648">
        <f>IF(LEN(Table1[[#This Row],[Ledger 2]])&gt;0,IF(TYPE(VLOOKUP(Table1[[#This Row],[Ledger 2]],GZ:GZ,1,0))=16,1,0),0)</f>
        <v>0</v>
      </c>
      <c r="FK648">
        <f>IF(LEN(Table1[[#This Row],[Ledger 3]])&gt;0,IF(TYPE(VLOOKUP(Table1[[#This Row],[Ledger 3]],GZ:GZ,1,0))=16,1,0),0)</f>
        <v>0</v>
      </c>
      <c r="FL648">
        <f>IF(LEN(Table1[[#This Row],[Ledger 4]])&gt;0,IF(TYPE(VLOOKUP(Table1[[#This Row],[Ledger 4]],GZ:GZ,1,0))=16,1,0),0)</f>
        <v>0</v>
      </c>
      <c r="FM648">
        <f>IF(LEN(Table1[[#This Row],[Ledger 5]])&gt;0,IF(TYPE(VLOOKUP(Table1[[#This Row],[Ledger 5]],GZ:GZ,1,0))=16,1,0),0)</f>
        <v>0</v>
      </c>
      <c r="FN648">
        <f>IF(LEN(Table1[[#This Row],[Ledger 6]])&gt;0,IF(TYPE(VLOOKUP(Table1[[#This Row],[Ledger 6]],$GZ:$GZ,1,0))=16,1,0),0)</f>
        <v>0</v>
      </c>
      <c r="FO648">
        <f>IF(LEN(Table1[[#This Row],[Ledger 7]])&gt;0,IF(TYPE(VLOOKUP(Table1[[#This Row],[Ledger 7]],$GZ:$GZ,1,0))=16,1,0),0)</f>
        <v>0</v>
      </c>
      <c r="FP648">
        <f>IF(LEN(Table1[[#This Row],[Ledger 8]])&gt;0,IF(TYPE(VLOOKUP(Table1[[#This Row],[Ledger 8]],$GZ:$GZ,1,0))=16,1,0),0)</f>
        <v>0</v>
      </c>
      <c r="FQ648">
        <f>IF(LEN(Table1[[#This Row],[Ledger 9]])&gt;0,IF(TYPE(VLOOKUP(Table1[[#This Row],[Ledger 9]],$GZ:$GZ,1,0))=16,1,0),0)</f>
        <v>0</v>
      </c>
      <c r="FR648">
        <f>IF(LEN(Table1[[#This Row],[Ledger 10]])&gt;0,IF(TYPE(VLOOKUP(Table1[[#This Row],[Ledger 10]],$GZ:$GZ,1,0))=16,1,0),0)</f>
        <v>0</v>
      </c>
      <c r="FS648">
        <f>IF(LEN(Table1[[#This Row],[Ledger 11]])&gt;0,IF(TYPE(VLOOKUP(Table1[[#This Row],[Ledger 11]],$GZ:$GZ,1,0))=16,1,0),0)</f>
        <v>0</v>
      </c>
      <c r="FT648">
        <f>IF(LEN(Table1[[#This Row],[Ledger 12]])&gt;0,IF(TYPE(VLOOKUP(Table1[[#This Row],[Ledger 12]],$GZ:$GZ,1,0))=16,1,0),0)</f>
        <v>0</v>
      </c>
      <c r="FU648">
        <f>IF(LEN(Table1[[#This Row],[Ledger 13]])&gt;0,IF(TYPE(VLOOKUP(Table1[[#This Row],[Ledger 13]],$GZ:$GZ,1,0))=16,1,0),0)</f>
        <v>0</v>
      </c>
      <c r="FV648">
        <f>IF(LEN(Table1[[#This Row],[Ledger 14]])&gt;0,IF(TYPE(VLOOKUP(Table1[[#This Row],[Ledger 14]],$GZ:$GZ,1,0))=16,1,0),0)</f>
        <v>0</v>
      </c>
      <c r="FW648">
        <f>IF(LEN(Table1[[#This Row],[Ledger 15]])&gt;0,IF(TYPE(VLOOKUP(Table1[[#This Row],[Ledger 15]],$GZ:$GZ,1,0))=16,1,0),0)</f>
        <v>0</v>
      </c>
    </row>
    <row r="649" spans="4:179" ht="33" customHeight="1" x14ac:dyDescent="0.45">
      <c r="D649" s="8">
        <f t="shared" si="19"/>
        <v>644</v>
      </c>
      <c r="E649" s="32"/>
      <c r="F649" s="34"/>
      <c r="G649" s="34"/>
      <c r="H649" s="34"/>
      <c r="I649" s="34"/>
      <c r="J649" s="38"/>
      <c r="K649" s="33"/>
      <c r="L649" s="36"/>
      <c r="M649" s="35"/>
      <c r="N649" s="34"/>
      <c r="O649" s="41"/>
      <c r="P649" s="35"/>
      <c r="Q649" s="34"/>
      <c r="R649" s="37"/>
      <c r="S649" s="35"/>
      <c r="T649" s="34"/>
      <c r="U649" s="37"/>
      <c r="V649" s="35"/>
      <c r="W649" s="34"/>
      <c r="X649" s="37"/>
      <c r="Y649" s="35"/>
      <c r="Z649" s="34"/>
      <c r="AA649" s="37"/>
      <c r="AB649" s="35"/>
      <c r="AC649" s="34"/>
      <c r="AD649" s="37"/>
      <c r="AE649" s="35"/>
      <c r="AF649" s="34"/>
      <c r="AG649" s="37"/>
      <c r="AH649" s="35"/>
      <c r="AI649" s="34"/>
      <c r="AJ649" s="37"/>
      <c r="AK649" s="35"/>
      <c r="AL649" s="34"/>
      <c r="AM649" s="37"/>
      <c r="AN649" s="35"/>
      <c r="AO649" s="34"/>
      <c r="AP649" s="37"/>
      <c r="AQ649" s="35"/>
      <c r="AR649" s="34"/>
      <c r="AS649" s="37"/>
      <c r="AT649" s="35"/>
      <c r="AU649" s="34"/>
      <c r="AV649" s="37"/>
      <c r="AW649" s="35"/>
      <c r="AX649" s="34"/>
      <c r="AY649" s="37"/>
      <c r="AZ649" s="35"/>
      <c r="BA649" s="34"/>
      <c r="BB649" s="37"/>
      <c r="BC6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49" s="7"/>
      <c r="BF649" t="str">
        <f>IF(Table1[[#This Row],[Date]]="","","&amp;lt;VOUCHER REMOTEID="&amp;""""&amp;$A$11&amp;$A$13&amp;ROW()&amp;""""&amp;" VCHTYPE="""&amp;F649&amp;""" ACTION="""&amp;"Create"&amp;"""&amp;gt;")</f>
        <v/>
      </c>
      <c r="BG649" t="str">
        <f>IF(Table1[[#This Row],[Date]]="","",TEXT(Table1[[#This Row],[Date]],"yyyymmdd"))</f>
        <v/>
      </c>
      <c r="BH649" t="str">
        <f>Table1[[#This Row],[Date2]]</f>
        <v/>
      </c>
      <c r="BI649" t="str">
        <f>IF(Table1[[#This Row],[Date]]="","",Table1[[#This Row],[Voucher Type]])</f>
        <v/>
      </c>
      <c r="BJ649" t="str">
        <f>IF(Table1[[#This Row],[Ref No / Invoice No]]="","",Table1[[#This Row],[Ref No / Invoice No]])</f>
        <v/>
      </c>
      <c r="BK649" t="str">
        <f>IF(Table1[[#This Row],[Voucher No]]="","",Table1[[#This Row],[Voucher No]])</f>
        <v/>
      </c>
      <c r="BL649" t="str">
        <f>IF(Table1[[#This Row],[Date]]="","",Table1[[#This Row],[Narration]])</f>
        <v/>
      </c>
      <c r="BM649" t="str">
        <f>IF(Table1[[#This Row],[Date]]="","",$A$11&amp;$A$13&amp;ROW())</f>
        <v/>
      </c>
      <c r="BN649" t="str">
        <f>IF(Table1[[#This Row],[Date]]="","",$A$13)</f>
        <v/>
      </c>
      <c r="BP649" t="str">
        <f>IF(Table1[[#This Row],[Ledger 1]]="","","No")</f>
        <v/>
      </c>
      <c r="BQ649" t="str">
        <f>IF(Table1[[#This Row],[Date]]="","",IF(Table1[[#This Row],[Effect 1]]="Dr.","Yes","No"))</f>
        <v/>
      </c>
      <c r="BR649" t="str">
        <f>IF(Table1[[#This Row],[Date]]="","",Table1[[#This Row],[Ledger 1]])</f>
        <v/>
      </c>
      <c r="BS649" t="str">
        <f>IF(Table1[[#This Row],[Date]]="","",IF(Table1[[#This Row],[Effect 1]]="Dr.",-Table1[[#This Row],[Amount 1]],Table1[[#This Row],[Amount 1]]))</f>
        <v/>
      </c>
      <c r="BV649" t="str">
        <f>IF(Table1[[#This Row],[Ledger 2]]="","","No")</f>
        <v/>
      </c>
      <c r="BW649" t="str">
        <f>IF(Table1[[#This Row],[Date]]="","",IF(Table1[[#This Row],[Effect 2]]="Dr.","Yes","No"))</f>
        <v/>
      </c>
      <c r="BX649" t="str">
        <f>IF(Table1[[#This Row],[Date]]="","",Table1[[#This Row],[Ledger 2]])</f>
        <v/>
      </c>
      <c r="BY649" t="str">
        <f>IF(Table1[[#This Row],[Date]]="","",IF(Table1[[#This Row],[Effect 2]]="Dr.",-Table1[[#This Row],[Amount 2]],Table1[[#This Row],[Amount 2]]))</f>
        <v/>
      </c>
      <c r="CB649" t="str">
        <f>IF(Table1[[#This Row],[Ledger 3]]="","","No")</f>
        <v/>
      </c>
      <c r="CC649" t="str">
        <f>IF(Table1[[#This Row],[Ledger 3]]="","",IF(Table1[[#This Row],[Effect 3]]="Dr.","Yes","No"))</f>
        <v/>
      </c>
      <c r="CD649" t="str">
        <f>IF(Table1[[#This Row],[Ledger 3]]="","",Table1[[#This Row],[Ledger 3]])</f>
        <v/>
      </c>
      <c r="CE649" t="str">
        <f>IF(Table1[[#This Row],[Ledger 3]]="","",IF(Table1[[#This Row],[Effect 3]]="Dr.",-Table1[[#This Row],[Amount 3]],Table1[[#This Row],[Amount 3]]))</f>
        <v/>
      </c>
      <c r="CH649" t="str">
        <f>IF(Table1[[#This Row],[Ledger 4]]="","","No")</f>
        <v/>
      </c>
      <c r="CI649" t="str">
        <f>IF(Table1[[#This Row],[Ledger 4]]="","",IF(Table1[[#This Row],[Effect 4]]="Dr.","Yes","No"))</f>
        <v/>
      </c>
      <c r="CJ649" t="str">
        <f>IF(Table1[[#This Row],[Ledger 4]]="","",Table1[[#This Row],[Ledger 4]])</f>
        <v/>
      </c>
      <c r="CK649" t="str">
        <f>IF(Table1[[#This Row],[Ledger 4]]="","",IF(Table1[[#This Row],[Effect 4]]="Dr.",-Table1[[#This Row],[Amount 4]],Table1[[#This Row],[Amount 4]]))</f>
        <v/>
      </c>
      <c r="CN649" t="str">
        <f>IF(Table1[[#This Row],[Ledger 5]]="","","No")</f>
        <v/>
      </c>
      <c r="CO649" t="str">
        <f>IF(Table1[[#This Row],[Ledger 5]]="","",IF(Table1[[#This Row],[Effect 5]]="Dr.","Yes","No"))</f>
        <v/>
      </c>
      <c r="CP649" t="str">
        <f>IF(Table1[[#This Row],[Ledger 5]]="","",Table1[[#This Row],[Ledger 5]])</f>
        <v/>
      </c>
      <c r="CQ649" t="str">
        <f>IF(Table1[[#This Row],[Ledger 5]]="","",IF(Table1[[#This Row],[Effect 5]]="Dr.",-Table1[[#This Row],[Amount 5]],Table1[[#This Row],[Amount 5]]))</f>
        <v/>
      </c>
      <c r="CT649" t="str">
        <f>IF(Table1[[#This Row],[Ledger 6]]="","","No")</f>
        <v/>
      </c>
      <c r="CU649" t="str">
        <f>IF(Table1[[#This Row],[Ledger 6]]="","",IF(Table1[[#This Row],[Effect 6]]="Dr.","Yes","No"))</f>
        <v/>
      </c>
      <c r="CV649" t="str">
        <f>IF(Table1[[#This Row],[Ledger 6]]="","",Table1[[#This Row],[Ledger 6]])</f>
        <v/>
      </c>
      <c r="CW649" t="str">
        <f>IF(Table1[[#This Row],[Ledger 6]]="","",IF(Table1[[#This Row],[Effect 6]]="Dr.",-Table1[[#This Row],[Amount 6]],Table1[[#This Row],[Amount 6]]))</f>
        <v/>
      </c>
      <c r="CZ649" t="str">
        <f>IF(Table1[[#This Row],[Ledger 7]]="","","No")</f>
        <v/>
      </c>
      <c r="DA649" t="str">
        <f>IF(Table1[[#This Row],[Ledger 7]]="","",IF(Table1[[#This Row],[Effect 7]]="Dr.","Yes","No"))</f>
        <v/>
      </c>
      <c r="DB649" t="str">
        <f>IF(Table1[[#This Row],[Ledger 7]]="","",Table1[[#This Row],[Ledger 7]])</f>
        <v/>
      </c>
      <c r="DC649" t="str">
        <f>IF(Table1[[#This Row],[Ledger 7]]="","",IF(Table1[[#This Row],[Effect 7]]="Dr.",-Table1[[#This Row],[Amount 7]],Table1[[#This Row],[Amount 7]]))</f>
        <v/>
      </c>
      <c r="DF649" t="str">
        <f>IF(Table1[[#This Row],[Ledger 8]]="","","No")</f>
        <v/>
      </c>
      <c r="DG649" t="str">
        <f>IF(Table1[[#This Row],[Ledger 8]]="","",IF(Table1[[#This Row],[Effect 8]]="Dr.","Yes","No"))</f>
        <v/>
      </c>
      <c r="DH649" t="str">
        <f>IF(Table1[[#This Row],[Ledger 8]]="","",Table1[[#This Row],[Ledger 8]])</f>
        <v/>
      </c>
      <c r="DI649" t="str">
        <f>IF(Table1[[#This Row],[Ledger 8]]="","",IF(Table1[[#This Row],[Effect 8]]="Dr.",-Table1[[#This Row],[Amount 8]],Table1[[#This Row],[Amount 8]]))</f>
        <v/>
      </c>
      <c r="DL649" t="str">
        <f>IF(Table1[[#This Row],[Ledger 9]]="","","No")</f>
        <v/>
      </c>
      <c r="DM649" t="str">
        <f>IF(Table1[[#This Row],[Ledger 9]]="","",IF(Table1[[#This Row],[Effect 9]]="Dr.","Yes","No"))</f>
        <v/>
      </c>
      <c r="DN649" t="str">
        <f>IF(Table1[[#This Row],[Ledger 9]]="","",Table1[[#This Row],[Ledger 9]])</f>
        <v/>
      </c>
      <c r="DO649" t="str">
        <f>IF(Table1[[#This Row],[Ledger 9]]="","",IF(Table1[[#This Row],[Effect 9]]="Dr.",-Table1[[#This Row],[Amount 9]],Table1[[#This Row],[Amount 9]]))</f>
        <v/>
      </c>
      <c r="DR649" t="str">
        <f>IF(Table1[[#This Row],[Ledger 10]]="","","No")</f>
        <v/>
      </c>
      <c r="DS649" t="str">
        <f>IF(Table1[[#This Row],[Ledger 10]]="","",IF(Table1[[#This Row],[Effect 10]]="Dr.","Yes","No"))</f>
        <v/>
      </c>
      <c r="DT649" t="str">
        <f>IF(Table1[[#This Row],[Ledger 10]]="","",Table1[[#This Row],[Ledger 10]])</f>
        <v/>
      </c>
      <c r="DU649" t="str">
        <f>IF(Table1[[#This Row],[Ledger 10]]="","",IF(Table1[[#This Row],[Effect 10]]="Dr.",-Table1[[#This Row],[Amount 10]],Table1[[#This Row],[Amount 10]]))</f>
        <v/>
      </c>
      <c r="DX649" t="str">
        <f>IF(Table1[[#This Row],[Ledger 11]]="","","No")</f>
        <v/>
      </c>
      <c r="DY649" t="str">
        <f>IF(Table1[[#This Row],[Ledger 11]]="","",IF(Table1[[#This Row],[Effect 11]]="Dr.","Yes","No"))</f>
        <v/>
      </c>
      <c r="DZ649" t="str">
        <f>IF(Table1[[#This Row],[Ledger 11]]="","",Table1[[#This Row],[Ledger 11]])</f>
        <v/>
      </c>
      <c r="EA649" t="str">
        <f>IF(Table1[[#This Row],[Ledger 11]]="","",IF(Table1[[#This Row],[Effect 11]]="Dr.",-Table1[[#This Row],[Amount 11]],Table1[[#This Row],[Amount 11]]))</f>
        <v/>
      </c>
      <c r="ED649" t="str">
        <f>IF(Table1[[#This Row],[Ledger 12]]="","","No")</f>
        <v/>
      </c>
      <c r="EE649" t="str">
        <f>IF(Table1[[#This Row],[Ledger 12]]="","",IF(Table1[[#This Row],[Effect 12]]="Dr.","Yes","No"))</f>
        <v/>
      </c>
      <c r="EF649" t="str">
        <f>IF(Table1[[#This Row],[Ledger 12]]="","",Table1[[#This Row],[Ledger 12]])</f>
        <v/>
      </c>
      <c r="EG649" t="str">
        <f>IF(Table1[[#This Row],[Ledger 12]]="","",IF(Table1[[#This Row],[Effect 12]]="Dr.",-Table1[[#This Row],[Amount 12]],Table1[[#This Row],[Amount 12]]))</f>
        <v/>
      </c>
      <c r="EJ649" t="str">
        <f>IF(Table1[[#This Row],[Ledger 13]]="","","No")</f>
        <v/>
      </c>
      <c r="EK649" t="str">
        <f>IF(Table1[[#This Row],[Ledger 13]]="","",IF(Table1[[#This Row],[Effect 13]]="Dr.","Yes","No"))</f>
        <v/>
      </c>
      <c r="EL649" t="str">
        <f>IF(Table1[[#This Row],[Ledger 13]]="","",Table1[[#This Row],[Ledger 13]])</f>
        <v/>
      </c>
      <c r="EM649" t="str">
        <f>IF(Table1[[#This Row],[Ledger 13]]="","",IF(Table1[[#This Row],[Effect 13]]="Dr.",-Table1[[#This Row],[Amount 13]],Table1[[#This Row],[Amount 13]]))</f>
        <v/>
      </c>
      <c r="EP649" t="str">
        <f>IF(Table1[[#This Row],[Ledger 14]]="","","No")</f>
        <v/>
      </c>
      <c r="EQ649" t="str">
        <f>IF(Table1[[#This Row],[Ledger 14]]="","",IF(Table1[[#This Row],[Effect 14]]="Dr.","Yes","No"))</f>
        <v/>
      </c>
      <c r="ER649" t="str">
        <f>IF(Table1[[#This Row],[Ledger 14]]="","",Table1[[#This Row],[Ledger 14]])</f>
        <v/>
      </c>
      <c r="ES649" t="str">
        <f>IF(Table1[[#This Row],[Ledger 14]]="","",IF(Table1[[#This Row],[Effect 14]]="Dr.",-Table1[[#This Row],[Amount 14]],Table1[[#This Row],[Amount 14]]))</f>
        <v/>
      </c>
      <c r="EV649" t="str">
        <f>IF(Table1[[#This Row],[Ledger 15]]="","","No")</f>
        <v/>
      </c>
      <c r="EW649" t="str">
        <f>IF(Table1[[#This Row],[Ledger 15]]="","",IF(Table1[[#This Row],[Effect 15]]="Dr.","Yes","No"))</f>
        <v/>
      </c>
      <c r="EX649" t="str">
        <f>IF(Table1[[#This Row],[Ledger 15]]="","",Table1[[#This Row],[Ledger 15]])</f>
        <v/>
      </c>
      <c r="EY649" t="str">
        <f>IF(Table1[[#This Row],[Ledger 15]]="","",IF(Table1[[#This Row],[Effect 15]]="Dr.",-Table1[[#This Row],[Amount 15]],Table1[[#This Row],[Amount 15]]))</f>
        <v/>
      </c>
      <c r="FD6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49">
        <f>IF(Table1[[#This Row],[Date]]="",0,IF(AND(Table1[[#This Row],[Date]]&gt;=$FE$2,Table1[[#This Row],[Date]]&lt;=$FE$3),0,1))</f>
        <v>0</v>
      </c>
      <c r="FF649">
        <f>IF(Table1[[#This Row],[Date]]="",0,IF(TYPE(VLOOKUP(Table1[[#This Row],[Voucher Type]],Table1[[#All],[Voucher Type Master]],1,FALSE))=16,1,0))</f>
        <v>0</v>
      </c>
      <c r="FG649">
        <f>IF(TYPE(IF(Table1[[#This Row],[Date]]="",0,IF(VLOOKUP(Table1[[#This Row],[Voucher Type]],$FY$5:$FZ$13,2,0)=Table1[[#This Row],[Effect 1]],0,1)))=16,1,0)</f>
        <v>0</v>
      </c>
      <c r="FH6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49">
        <f>IF(LEN(Table1[[#This Row],[Ledger 1]])&gt;0,IF(TYPE(VLOOKUP(Table1[[#This Row],[Ledger 1]],GZ:GZ,1,0))=16,1,0),0)</f>
        <v>0</v>
      </c>
      <c r="FJ649">
        <f>IF(LEN(Table1[[#This Row],[Ledger 2]])&gt;0,IF(TYPE(VLOOKUP(Table1[[#This Row],[Ledger 2]],GZ:GZ,1,0))=16,1,0),0)</f>
        <v>0</v>
      </c>
      <c r="FK649">
        <f>IF(LEN(Table1[[#This Row],[Ledger 3]])&gt;0,IF(TYPE(VLOOKUP(Table1[[#This Row],[Ledger 3]],GZ:GZ,1,0))=16,1,0),0)</f>
        <v>0</v>
      </c>
      <c r="FL649">
        <f>IF(LEN(Table1[[#This Row],[Ledger 4]])&gt;0,IF(TYPE(VLOOKUP(Table1[[#This Row],[Ledger 4]],GZ:GZ,1,0))=16,1,0),0)</f>
        <v>0</v>
      </c>
      <c r="FM649">
        <f>IF(LEN(Table1[[#This Row],[Ledger 5]])&gt;0,IF(TYPE(VLOOKUP(Table1[[#This Row],[Ledger 5]],GZ:GZ,1,0))=16,1,0),0)</f>
        <v>0</v>
      </c>
      <c r="FN649">
        <f>IF(LEN(Table1[[#This Row],[Ledger 6]])&gt;0,IF(TYPE(VLOOKUP(Table1[[#This Row],[Ledger 6]],$GZ:$GZ,1,0))=16,1,0),0)</f>
        <v>0</v>
      </c>
      <c r="FO649">
        <f>IF(LEN(Table1[[#This Row],[Ledger 7]])&gt;0,IF(TYPE(VLOOKUP(Table1[[#This Row],[Ledger 7]],$GZ:$GZ,1,0))=16,1,0),0)</f>
        <v>0</v>
      </c>
      <c r="FP649">
        <f>IF(LEN(Table1[[#This Row],[Ledger 8]])&gt;0,IF(TYPE(VLOOKUP(Table1[[#This Row],[Ledger 8]],$GZ:$GZ,1,0))=16,1,0),0)</f>
        <v>0</v>
      </c>
      <c r="FQ649">
        <f>IF(LEN(Table1[[#This Row],[Ledger 9]])&gt;0,IF(TYPE(VLOOKUP(Table1[[#This Row],[Ledger 9]],$GZ:$GZ,1,0))=16,1,0),0)</f>
        <v>0</v>
      </c>
      <c r="FR649">
        <f>IF(LEN(Table1[[#This Row],[Ledger 10]])&gt;0,IF(TYPE(VLOOKUP(Table1[[#This Row],[Ledger 10]],$GZ:$GZ,1,0))=16,1,0),0)</f>
        <v>0</v>
      </c>
      <c r="FS649">
        <f>IF(LEN(Table1[[#This Row],[Ledger 11]])&gt;0,IF(TYPE(VLOOKUP(Table1[[#This Row],[Ledger 11]],$GZ:$GZ,1,0))=16,1,0),0)</f>
        <v>0</v>
      </c>
      <c r="FT649">
        <f>IF(LEN(Table1[[#This Row],[Ledger 12]])&gt;0,IF(TYPE(VLOOKUP(Table1[[#This Row],[Ledger 12]],$GZ:$GZ,1,0))=16,1,0),0)</f>
        <v>0</v>
      </c>
      <c r="FU649">
        <f>IF(LEN(Table1[[#This Row],[Ledger 13]])&gt;0,IF(TYPE(VLOOKUP(Table1[[#This Row],[Ledger 13]],$GZ:$GZ,1,0))=16,1,0),0)</f>
        <v>0</v>
      </c>
      <c r="FV649">
        <f>IF(LEN(Table1[[#This Row],[Ledger 14]])&gt;0,IF(TYPE(VLOOKUP(Table1[[#This Row],[Ledger 14]],$GZ:$GZ,1,0))=16,1,0),0)</f>
        <v>0</v>
      </c>
      <c r="FW649">
        <f>IF(LEN(Table1[[#This Row],[Ledger 15]])&gt;0,IF(TYPE(VLOOKUP(Table1[[#This Row],[Ledger 15]],$GZ:$GZ,1,0))=16,1,0),0)</f>
        <v>0</v>
      </c>
    </row>
    <row r="650" spans="4:179" ht="33" customHeight="1" x14ac:dyDescent="0.45">
      <c r="D650" s="8">
        <f t="shared" si="19"/>
        <v>645</v>
      </c>
      <c r="E650" s="32"/>
      <c r="F650" s="34"/>
      <c r="G650" s="34"/>
      <c r="H650" s="34"/>
      <c r="I650" s="34"/>
      <c r="J650" s="38"/>
      <c r="K650" s="33"/>
      <c r="L650" s="36"/>
      <c r="M650" s="35"/>
      <c r="N650" s="34"/>
      <c r="O650" s="41"/>
      <c r="P650" s="35"/>
      <c r="Q650" s="34"/>
      <c r="R650" s="37"/>
      <c r="S650" s="35"/>
      <c r="T650" s="34"/>
      <c r="U650" s="37"/>
      <c r="V650" s="35"/>
      <c r="W650" s="34"/>
      <c r="X650" s="37"/>
      <c r="Y650" s="35"/>
      <c r="Z650" s="34"/>
      <c r="AA650" s="37"/>
      <c r="AB650" s="35"/>
      <c r="AC650" s="34"/>
      <c r="AD650" s="37"/>
      <c r="AE650" s="35"/>
      <c r="AF650" s="34"/>
      <c r="AG650" s="37"/>
      <c r="AH650" s="35"/>
      <c r="AI650" s="34"/>
      <c r="AJ650" s="37"/>
      <c r="AK650" s="35"/>
      <c r="AL650" s="34"/>
      <c r="AM650" s="37"/>
      <c r="AN650" s="35"/>
      <c r="AO650" s="34"/>
      <c r="AP650" s="37"/>
      <c r="AQ650" s="35"/>
      <c r="AR650" s="34"/>
      <c r="AS650" s="37"/>
      <c r="AT650" s="35"/>
      <c r="AU650" s="34"/>
      <c r="AV650" s="37"/>
      <c r="AW650" s="35"/>
      <c r="AX650" s="34"/>
      <c r="AY650" s="37"/>
      <c r="AZ650" s="35"/>
      <c r="BA650" s="34"/>
      <c r="BB650" s="37"/>
      <c r="BC6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0" s="7"/>
      <c r="BF650" t="str">
        <f>IF(Table1[[#This Row],[Date]]="","","&amp;lt;VOUCHER REMOTEID="&amp;""""&amp;$A$11&amp;$A$13&amp;ROW()&amp;""""&amp;" VCHTYPE="""&amp;F650&amp;""" ACTION="""&amp;"Create"&amp;"""&amp;gt;")</f>
        <v/>
      </c>
      <c r="BG650" t="str">
        <f>IF(Table1[[#This Row],[Date]]="","",TEXT(Table1[[#This Row],[Date]],"yyyymmdd"))</f>
        <v/>
      </c>
      <c r="BH650" t="str">
        <f>Table1[[#This Row],[Date2]]</f>
        <v/>
      </c>
      <c r="BI650" t="str">
        <f>IF(Table1[[#This Row],[Date]]="","",Table1[[#This Row],[Voucher Type]])</f>
        <v/>
      </c>
      <c r="BJ650" t="str">
        <f>IF(Table1[[#This Row],[Ref No / Invoice No]]="","",Table1[[#This Row],[Ref No / Invoice No]])</f>
        <v/>
      </c>
      <c r="BK650" t="str">
        <f>IF(Table1[[#This Row],[Voucher No]]="","",Table1[[#This Row],[Voucher No]])</f>
        <v/>
      </c>
      <c r="BL650" t="str">
        <f>IF(Table1[[#This Row],[Date]]="","",Table1[[#This Row],[Narration]])</f>
        <v/>
      </c>
      <c r="BM650" t="str">
        <f>IF(Table1[[#This Row],[Date]]="","",$A$11&amp;$A$13&amp;ROW())</f>
        <v/>
      </c>
      <c r="BN650" t="str">
        <f>IF(Table1[[#This Row],[Date]]="","",$A$13)</f>
        <v/>
      </c>
      <c r="BP650" t="str">
        <f>IF(Table1[[#This Row],[Ledger 1]]="","","No")</f>
        <v/>
      </c>
      <c r="BQ650" t="str">
        <f>IF(Table1[[#This Row],[Date]]="","",IF(Table1[[#This Row],[Effect 1]]="Dr.","Yes","No"))</f>
        <v/>
      </c>
      <c r="BR650" t="str">
        <f>IF(Table1[[#This Row],[Date]]="","",Table1[[#This Row],[Ledger 1]])</f>
        <v/>
      </c>
      <c r="BS650" t="str">
        <f>IF(Table1[[#This Row],[Date]]="","",IF(Table1[[#This Row],[Effect 1]]="Dr.",-Table1[[#This Row],[Amount 1]],Table1[[#This Row],[Amount 1]]))</f>
        <v/>
      </c>
      <c r="BV650" t="str">
        <f>IF(Table1[[#This Row],[Ledger 2]]="","","No")</f>
        <v/>
      </c>
      <c r="BW650" t="str">
        <f>IF(Table1[[#This Row],[Date]]="","",IF(Table1[[#This Row],[Effect 2]]="Dr.","Yes","No"))</f>
        <v/>
      </c>
      <c r="BX650" t="str">
        <f>IF(Table1[[#This Row],[Date]]="","",Table1[[#This Row],[Ledger 2]])</f>
        <v/>
      </c>
      <c r="BY650" t="str">
        <f>IF(Table1[[#This Row],[Date]]="","",IF(Table1[[#This Row],[Effect 2]]="Dr.",-Table1[[#This Row],[Amount 2]],Table1[[#This Row],[Amount 2]]))</f>
        <v/>
      </c>
      <c r="CB650" t="str">
        <f>IF(Table1[[#This Row],[Ledger 3]]="","","No")</f>
        <v/>
      </c>
      <c r="CC650" t="str">
        <f>IF(Table1[[#This Row],[Ledger 3]]="","",IF(Table1[[#This Row],[Effect 3]]="Dr.","Yes","No"))</f>
        <v/>
      </c>
      <c r="CD650" t="str">
        <f>IF(Table1[[#This Row],[Ledger 3]]="","",Table1[[#This Row],[Ledger 3]])</f>
        <v/>
      </c>
      <c r="CE650" t="str">
        <f>IF(Table1[[#This Row],[Ledger 3]]="","",IF(Table1[[#This Row],[Effect 3]]="Dr.",-Table1[[#This Row],[Amount 3]],Table1[[#This Row],[Amount 3]]))</f>
        <v/>
      </c>
      <c r="CH650" t="str">
        <f>IF(Table1[[#This Row],[Ledger 4]]="","","No")</f>
        <v/>
      </c>
      <c r="CI650" t="str">
        <f>IF(Table1[[#This Row],[Ledger 4]]="","",IF(Table1[[#This Row],[Effect 4]]="Dr.","Yes","No"))</f>
        <v/>
      </c>
      <c r="CJ650" t="str">
        <f>IF(Table1[[#This Row],[Ledger 4]]="","",Table1[[#This Row],[Ledger 4]])</f>
        <v/>
      </c>
      <c r="CK650" t="str">
        <f>IF(Table1[[#This Row],[Ledger 4]]="","",IF(Table1[[#This Row],[Effect 4]]="Dr.",-Table1[[#This Row],[Amount 4]],Table1[[#This Row],[Amount 4]]))</f>
        <v/>
      </c>
      <c r="CN650" t="str">
        <f>IF(Table1[[#This Row],[Ledger 5]]="","","No")</f>
        <v/>
      </c>
      <c r="CO650" t="str">
        <f>IF(Table1[[#This Row],[Ledger 5]]="","",IF(Table1[[#This Row],[Effect 5]]="Dr.","Yes","No"))</f>
        <v/>
      </c>
      <c r="CP650" t="str">
        <f>IF(Table1[[#This Row],[Ledger 5]]="","",Table1[[#This Row],[Ledger 5]])</f>
        <v/>
      </c>
      <c r="CQ650" t="str">
        <f>IF(Table1[[#This Row],[Ledger 5]]="","",IF(Table1[[#This Row],[Effect 5]]="Dr.",-Table1[[#This Row],[Amount 5]],Table1[[#This Row],[Amount 5]]))</f>
        <v/>
      </c>
      <c r="CT650" t="str">
        <f>IF(Table1[[#This Row],[Ledger 6]]="","","No")</f>
        <v/>
      </c>
      <c r="CU650" t="str">
        <f>IF(Table1[[#This Row],[Ledger 6]]="","",IF(Table1[[#This Row],[Effect 6]]="Dr.","Yes","No"))</f>
        <v/>
      </c>
      <c r="CV650" t="str">
        <f>IF(Table1[[#This Row],[Ledger 6]]="","",Table1[[#This Row],[Ledger 6]])</f>
        <v/>
      </c>
      <c r="CW650" t="str">
        <f>IF(Table1[[#This Row],[Ledger 6]]="","",IF(Table1[[#This Row],[Effect 6]]="Dr.",-Table1[[#This Row],[Amount 6]],Table1[[#This Row],[Amount 6]]))</f>
        <v/>
      </c>
      <c r="CZ650" t="str">
        <f>IF(Table1[[#This Row],[Ledger 7]]="","","No")</f>
        <v/>
      </c>
      <c r="DA650" t="str">
        <f>IF(Table1[[#This Row],[Ledger 7]]="","",IF(Table1[[#This Row],[Effect 7]]="Dr.","Yes","No"))</f>
        <v/>
      </c>
      <c r="DB650" t="str">
        <f>IF(Table1[[#This Row],[Ledger 7]]="","",Table1[[#This Row],[Ledger 7]])</f>
        <v/>
      </c>
      <c r="DC650" t="str">
        <f>IF(Table1[[#This Row],[Ledger 7]]="","",IF(Table1[[#This Row],[Effect 7]]="Dr.",-Table1[[#This Row],[Amount 7]],Table1[[#This Row],[Amount 7]]))</f>
        <v/>
      </c>
      <c r="DF650" t="str">
        <f>IF(Table1[[#This Row],[Ledger 8]]="","","No")</f>
        <v/>
      </c>
      <c r="DG650" t="str">
        <f>IF(Table1[[#This Row],[Ledger 8]]="","",IF(Table1[[#This Row],[Effect 8]]="Dr.","Yes","No"))</f>
        <v/>
      </c>
      <c r="DH650" t="str">
        <f>IF(Table1[[#This Row],[Ledger 8]]="","",Table1[[#This Row],[Ledger 8]])</f>
        <v/>
      </c>
      <c r="DI650" t="str">
        <f>IF(Table1[[#This Row],[Ledger 8]]="","",IF(Table1[[#This Row],[Effect 8]]="Dr.",-Table1[[#This Row],[Amount 8]],Table1[[#This Row],[Amount 8]]))</f>
        <v/>
      </c>
      <c r="DL650" t="str">
        <f>IF(Table1[[#This Row],[Ledger 9]]="","","No")</f>
        <v/>
      </c>
      <c r="DM650" t="str">
        <f>IF(Table1[[#This Row],[Ledger 9]]="","",IF(Table1[[#This Row],[Effect 9]]="Dr.","Yes","No"))</f>
        <v/>
      </c>
      <c r="DN650" t="str">
        <f>IF(Table1[[#This Row],[Ledger 9]]="","",Table1[[#This Row],[Ledger 9]])</f>
        <v/>
      </c>
      <c r="DO650" t="str">
        <f>IF(Table1[[#This Row],[Ledger 9]]="","",IF(Table1[[#This Row],[Effect 9]]="Dr.",-Table1[[#This Row],[Amount 9]],Table1[[#This Row],[Amount 9]]))</f>
        <v/>
      </c>
      <c r="DR650" t="str">
        <f>IF(Table1[[#This Row],[Ledger 10]]="","","No")</f>
        <v/>
      </c>
      <c r="DS650" t="str">
        <f>IF(Table1[[#This Row],[Ledger 10]]="","",IF(Table1[[#This Row],[Effect 10]]="Dr.","Yes","No"))</f>
        <v/>
      </c>
      <c r="DT650" t="str">
        <f>IF(Table1[[#This Row],[Ledger 10]]="","",Table1[[#This Row],[Ledger 10]])</f>
        <v/>
      </c>
      <c r="DU650" t="str">
        <f>IF(Table1[[#This Row],[Ledger 10]]="","",IF(Table1[[#This Row],[Effect 10]]="Dr.",-Table1[[#This Row],[Amount 10]],Table1[[#This Row],[Amount 10]]))</f>
        <v/>
      </c>
      <c r="DX650" t="str">
        <f>IF(Table1[[#This Row],[Ledger 11]]="","","No")</f>
        <v/>
      </c>
      <c r="DY650" t="str">
        <f>IF(Table1[[#This Row],[Ledger 11]]="","",IF(Table1[[#This Row],[Effect 11]]="Dr.","Yes","No"))</f>
        <v/>
      </c>
      <c r="DZ650" t="str">
        <f>IF(Table1[[#This Row],[Ledger 11]]="","",Table1[[#This Row],[Ledger 11]])</f>
        <v/>
      </c>
      <c r="EA650" t="str">
        <f>IF(Table1[[#This Row],[Ledger 11]]="","",IF(Table1[[#This Row],[Effect 11]]="Dr.",-Table1[[#This Row],[Amount 11]],Table1[[#This Row],[Amount 11]]))</f>
        <v/>
      </c>
      <c r="ED650" t="str">
        <f>IF(Table1[[#This Row],[Ledger 12]]="","","No")</f>
        <v/>
      </c>
      <c r="EE650" t="str">
        <f>IF(Table1[[#This Row],[Ledger 12]]="","",IF(Table1[[#This Row],[Effect 12]]="Dr.","Yes","No"))</f>
        <v/>
      </c>
      <c r="EF650" t="str">
        <f>IF(Table1[[#This Row],[Ledger 12]]="","",Table1[[#This Row],[Ledger 12]])</f>
        <v/>
      </c>
      <c r="EG650" t="str">
        <f>IF(Table1[[#This Row],[Ledger 12]]="","",IF(Table1[[#This Row],[Effect 12]]="Dr.",-Table1[[#This Row],[Amount 12]],Table1[[#This Row],[Amount 12]]))</f>
        <v/>
      </c>
      <c r="EJ650" t="str">
        <f>IF(Table1[[#This Row],[Ledger 13]]="","","No")</f>
        <v/>
      </c>
      <c r="EK650" t="str">
        <f>IF(Table1[[#This Row],[Ledger 13]]="","",IF(Table1[[#This Row],[Effect 13]]="Dr.","Yes","No"))</f>
        <v/>
      </c>
      <c r="EL650" t="str">
        <f>IF(Table1[[#This Row],[Ledger 13]]="","",Table1[[#This Row],[Ledger 13]])</f>
        <v/>
      </c>
      <c r="EM650" t="str">
        <f>IF(Table1[[#This Row],[Ledger 13]]="","",IF(Table1[[#This Row],[Effect 13]]="Dr.",-Table1[[#This Row],[Amount 13]],Table1[[#This Row],[Amount 13]]))</f>
        <v/>
      </c>
      <c r="EP650" t="str">
        <f>IF(Table1[[#This Row],[Ledger 14]]="","","No")</f>
        <v/>
      </c>
      <c r="EQ650" t="str">
        <f>IF(Table1[[#This Row],[Ledger 14]]="","",IF(Table1[[#This Row],[Effect 14]]="Dr.","Yes","No"))</f>
        <v/>
      </c>
      <c r="ER650" t="str">
        <f>IF(Table1[[#This Row],[Ledger 14]]="","",Table1[[#This Row],[Ledger 14]])</f>
        <v/>
      </c>
      <c r="ES650" t="str">
        <f>IF(Table1[[#This Row],[Ledger 14]]="","",IF(Table1[[#This Row],[Effect 14]]="Dr.",-Table1[[#This Row],[Amount 14]],Table1[[#This Row],[Amount 14]]))</f>
        <v/>
      </c>
      <c r="EV650" t="str">
        <f>IF(Table1[[#This Row],[Ledger 15]]="","","No")</f>
        <v/>
      </c>
      <c r="EW650" t="str">
        <f>IF(Table1[[#This Row],[Ledger 15]]="","",IF(Table1[[#This Row],[Effect 15]]="Dr.","Yes","No"))</f>
        <v/>
      </c>
      <c r="EX650" t="str">
        <f>IF(Table1[[#This Row],[Ledger 15]]="","",Table1[[#This Row],[Ledger 15]])</f>
        <v/>
      </c>
      <c r="EY650" t="str">
        <f>IF(Table1[[#This Row],[Ledger 15]]="","",IF(Table1[[#This Row],[Effect 15]]="Dr.",-Table1[[#This Row],[Amount 15]],Table1[[#This Row],[Amount 15]]))</f>
        <v/>
      </c>
      <c r="FD6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0">
        <f>IF(Table1[[#This Row],[Date]]="",0,IF(AND(Table1[[#This Row],[Date]]&gt;=$FE$2,Table1[[#This Row],[Date]]&lt;=$FE$3),0,1))</f>
        <v>0</v>
      </c>
      <c r="FF650">
        <f>IF(Table1[[#This Row],[Date]]="",0,IF(TYPE(VLOOKUP(Table1[[#This Row],[Voucher Type]],Table1[[#All],[Voucher Type Master]],1,FALSE))=16,1,0))</f>
        <v>0</v>
      </c>
      <c r="FG650">
        <f>IF(TYPE(IF(Table1[[#This Row],[Date]]="",0,IF(VLOOKUP(Table1[[#This Row],[Voucher Type]],$FY$5:$FZ$13,2,0)=Table1[[#This Row],[Effect 1]],0,1)))=16,1,0)</f>
        <v>0</v>
      </c>
      <c r="FH6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0">
        <f>IF(LEN(Table1[[#This Row],[Ledger 1]])&gt;0,IF(TYPE(VLOOKUP(Table1[[#This Row],[Ledger 1]],GZ:GZ,1,0))=16,1,0),0)</f>
        <v>0</v>
      </c>
      <c r="FJ650">
        <f>IF(LEN(Table1[[#This Row],[Ledger 2]])&gt;0,IF(TYPE(VLOOKUP(Table1[[#This Row],[Ledger 2]],GZ:GZ,1,0))=16,1,0),0)</f>
        <v>0</v>
      </c>
      <c r="FK650">
        <f>IF(LEN(Table1[[#This Row],[Ledger 3]])&gt;0,IF(TYPE(VLOOKUP(Table1[[#This Row],[Ledger 3]],GZ:GZ,1,0))=16,1,0),0)</f>
        <v>0</v>
      </c>
      <c r="FL650">
        <f>IF(LEN(Table1[[#This Row],[Ledger 4]])&gt;0,IF(TYPE(VLOOKUP(Table1[[#This Row],[Ledger 4]],GZ:GZ,1,0))=16,1,0),0)</f>
        <v>0</v>
      </c>
      <c r="FM650">
        <f>IF(LEN(Table1[[#This Row],[Ledger 5]])&gt;0,IF(TYPE(VLOOKUP(Table1[[#This Row],[Ledger 5]],GZ:GZ,1,0))=16,1,0),0)</f>
        <v>0</v>
      </c>
      <c r="FN650">
        <f>IF(LEN(Table1[[#This Row],[Ledger 6]])&gt;0,IF(TYPE(VLOOKUP(Table1[[#This Row],[Ledger 6]],$GZ:$GZ,1,0))=16,1,0),0)</f>
        <v>0</v>
      </c>
      <c r="FO650">
        <f>IF(LEN(Table1[[#This Row],[Ledger 7]])&gt;0,IF(TYPE(VLOOKUP(Table1[[#This Row],[Ledger 7]],$GZ:$GZ,1,0))=16,1,0),0)</f>
        <v>0</v>
      </c>
      <c r="FP650">
        <f>IF(LEN(Table1[[#This Row],[Ledger 8]])&gt;0,IF(TYPE(VLOOKUP(Table1[[#This Row],[Ledger 8]],$GZ:$GZ,1,0))=16,1,0),0)</f>
        <v>0</v>
      </c>
      <c r="FQ650">
        <f>IF(LEN(Table1[[#This Row],[Ledger 9]])&gt;0,IF(TYPE(VLOOKUP(Table1[[#This Row],[Ledger 9]],$GZ:$GZ,1,0))=16,1,0),0)</f>
        <v>0</v>
      </c>
      <c r="FR650">
        <f>IF(LEN(Table1[[#This Row],[Ledger 10]])&gt;0,IF(TYPE(VLOOKUP(Table1[[#This Row],[Ledger 10]],$GZ:$GZ,1,0))=16,1,0),0)</f>
        <v>0</v>
      </c>
      <c r="FS650">
        <f>IF(LEN(Table1[[#This Row],[Ledger 11]])&gt;0,IF(TYPE(VLOOKUP(Table1[[#This Row],[Ledger 11]],$GZ:$GZ,1,0))=16,1,0),0)</f>
        <v>0</v>
      </c>
      <c r="FT650">
        <f>IF(LEN(Table1[[#This Row],[Ledger 12]])&gt;0,IF(TYPE(VLOOKUP(Table1[[#This Row],[Ledger 12]],$GZ:$GZ,1,0))=16,1,0),0)</f>
        <v>0</v>
      </c>
      <c r="FU650">
        <f>IF(LEN(Table1[[#This Row],[Ledger 13]])&gt;0,IF(TYPE(VLOOKUP(Table1[[#This Row],[Ledger 13]],$GZ:$GZ,1,0))=16,1,0),0)</f>
        <v>0</v>
      </c>
      <c r="FV650">
        <f>IF(LEN(Table1[[#This Row],[Ledger 14]])&gt;0,IF(TYPE(VLOOKUP(Table1[[#This Row],[Ledger 14]],$GZ:$GZ,1,0))=16,1,0),0)</f>
        <v>0</v>
      </c>
      <c r="FW650">
        <f>IF(LEN(Table1[[#This Row],[Ledger 15]])&gt;0,IF(TYPE(VLOOKUP(Table1[[#This Row],[Ledger 15]],$GZ:$GZ,1,0))=16,1,0),0)</f>
        <v>0</v>
      </c>
    </row>
    <row r="651" spans="4:179" ht="33" customHeight="1" x14ac:dyDescent="0.45">
      <c r="D651" s="8">
        <f t="shared" si="19"/>
        <v>646</v>
      </c>
      <c r="E651" s="32"/>
      <c r="F651" s="34"/>
      <c r="G651" s="34"/>
      <c r="H651" s="34"/>
      <c r="I651" s="34"/>
      <c r="J651" s="38"/>
      <c r="K651" s="33"/>
      <c r="L651" s="36"/>
      <c r="M651" s="35"/>
      <c r="N651" s="34"/>
      <c r="O651" s="41"/>
      <c r="P651" s="35"/>
      <c r="Q651" s="34"/>
      <c r="R651" s="37"/>
      <c r="S651" s="35"/>
      <c r="T651" s="34"/>
      <c r="U651" s="37"/>
      <c r="V651" s="35"/>
      <c r="W651" s="34"/>
      <c r="X651" s="37"/>
      <c r="Y651" s="35"/>
      <c r="Z651" s="34"/>
      <c r="AA651" s="37"/>
      <c r="AB651" s="35"/>
      <c r="AC651" s="34"/>
      <c r="AD651" s="37"/>
      <c r="AE651" s="35"/>
      <c r="AF651" s="34"/>
      <c r="AG651" s="37"/>
      <c r="AH651" s="35"/>
      <c r="AI651" s="34"/>
      <c r="AJ651" s="37"/>
      <c r="AK651" s="35"/>
      <c r="AL651" s="34"/>
      <c r="AM651" s="37"/>
      <c r="AN651" s="35"/>
      <c r="AO651" s="34"/>
      <c r="AP651" s="37"/>
      <c r="AQ651" s="35"/>
      <c r="AR651" s="34"/>
      <c r="AS651" s="37"/>
      <c r="AT651" s="35"/>
      <c r="AU651" s="34"/>
      <c r="AV651" s="37"/>
      <c r="AW651" s="35"/>
      <c r="AX651" s="34"/>
      <c r="AY651" s="37"/>
      <c r="AZ651" s="35"/>
      <c r="BA651" s="34"/>
      <c r="BB651" s="37"/>
      <c r="BC6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1" s="7"/>
      <c r="BF651" t="str">
        <f>IF(Table1[[#This Row],[Date]]="","","&amp;lt;VOUCHER REMOTEID="&amp;""""&amp;$A$11&amp;$A$13&amp;ROW()&amp;""""&amp;" VCHTYPE="""&amp;F651&amp;""" ACTION="""&amp;"Create"&amp;"""&amp;gt;")</f>
        <v/>
      </c>
      <c r="BG651" t="str">
        <f>IF(Table1[[#This Row],[Date]]="","",TEXT(Table1[[#This Row],[Date]],"yyyymmdd"))</f>
        <v/>
      </c>
      <c r="BH651" t="str">
        <f>Table1[[#This Row],[Date2]]</f>
        <v/>
      </c>
      <c r="BI651" t="str">
        <f>IF(Table1[[#This Row],[Date]]="","",Table1[[#This Row],[Voucher Type]])</f>
        <v/>
      </c>
      <c r="BJ651" t="str">
        <f>IF(Table1[[#This Row],[Ref No / Invoice No]]="","",Table1[[#This Row],[Ref No / Invoice No]])</f>
        <v/>
      </c>
      <c r="BK651" t="str">
        <f>IF(Table1[[#This Row],[Voucher No]]="","",Table1[[#This Row],[Voucher No]])</f>
        <v/>
      </c>
      <c r="BL651" t="str">
        <f>IF(Table1[[#This Row],[Date]]="","",Table1[[#This Row],[Narration]])</f>
        <v/>
      </c>
      <c r="BM651" t="str">
        <f>IF(Table1[[#This Row],[Date]]="","",$A$11&amp;$A$13&amp;ROW())</f>
        <v/>
      </c>
      <c r="BN651" t="str">
        <f>IF(Table1[[#This Row],[Date]]="","",$A$13)</f>
        <v/>
      </c>
      <c r="BP651" t="str">
        <f>IF(Table1[[#This Row],[Ledger 1]]="","","No")</f>
        <v/>
      </c>
      <c r="BQ651" t="str">
        <f>IF(Table1[[#This Row],[Date]]="","",IF(Table1[[#This Row],[Effect 1]]="Dr.","Yes","No"))</f>
        <v/>
      </c>
      <c r="BR651" t="str">
        <f>IF(Table1[[#This Row],[Date]]="","",Table1[[#This Row],[Ledger 1]])</f>
        <v/>
      </c>
      <c r="BS651" t="str">
        <f>IF(Table1[[#This Row],[Date]]="","",IF(Table1[[#This Row],[Effect 1]]="Dr.",-Table1[[#This Row],[Amount 1]],Table1[[#This Row],[Amount 1]]))</f>
        <v/>
      </c>
      <c r="BV651" t="str">
        <f>IF(Table1[[#This Row],[Ledger 2]]="","","No")</f>
        <v/>
      </c>
      <c r="BW651" t="str">
        <f>IF(Table1[[#This Row],[Date]]="","",IF(Table1[[#This Row],[Effect 2]]="Dr.","Yes","No"))</f>
        <v/>
      </c>
      <c r="BX651" t="str">
        <f>IF(Table1[[#This Row],[Date]]="","",Table1[[#This Row],[Ledger 2]])</f>
        <v/>
      </c>
      <c r="BY651" t="str">
        <f>IF(Table1[[#This Row],[Date]]="","",IF(Table1[[#This Row],[Effect 2]]="Dr.",-Table1[[#This Row],[Amount 2]],Table1[[#This Row],[Amount 2]]))</f>
        <v/>
      </c>
      <c r="CB651" t="str">
        <f>IF(Table1[[#This Row],[Ledger 3]]="","","No")</f>
        <v/>
      </c>
      <c r="CC651" t="str">
        <f>IF(Table1[[#This Row],[Ledger 3]]="","",IF(Table1[[#This Row],[Effect 3]]="Dr.","Yes","No"))</f>
        <v/>
      </c>
      <c r="CD651" t="str">
        <f>IF(Table1[[#This Row],[Ledger 3]]="","",Table1[[#This Row],[Ledger 3]])</f>
        <v/>
      </c>
      <c r="CE651" t="str">
        <f>IF(Table1[[#This Row],[Ledger 3]]="","",IF(Table1[[#This Row],[Effect 3]]="Dr.",-Table1[[#This Row],[Amount 3]],Table1[[#This Row],[Amount 3]]))</f>
        <v/>
      </c>
      <c r="CH651" t="str">
        <f>IF(Table1[[#This Row],[Ledger 4]]="","","No")</f>
        <v/>
      </c>
      <c r="CI651" t="str">
        <f>IF(Table1[[#This Row],[Ledger 4]]="","",IF(Table1[[#This Row],[Effect 4]]="Dr.","Yes","No"))</f>
        <v/>
      </c>
      <c r="CJ651" t="str">
        <f>IF(Table1[[#This Row],[Ledger 4]]="","",Table1[[#This Row],[Ledger 4]])</f>
        <v/>
      </c>
      <c r="CK651" t="str">
        <f>IF(Table1[[#This Row],[Ledger 4]]="","",IF(Table1[[#This Row],[Effect 4]]="Dr.",-Table1[[#This Row],[Amount 4]],Table1[[#This Row],[Amount 4]]))</f>
        <v/>
      </c>
      <c r="CN651" t="str">
        <f>IF(Table1[[#This Row],[Ledger 5]]="","","No")</f>
        <v/>
      </c>
      <c r="CO651" t="str">
        <f>IF(Table1[[#This Row],[Ledger 5]]="","",IF(Table1[[#This Row],[Effect 5]]="Dr.","Yes","No"))</f>
        <v/>
      </c>
      <c r="CP651" t="str">
        <f>IF(Table1[[#This Row],[Ledger 5]]="","",Table1[[#This Row],[Ledger 5]])</f>
        <v/>
      </c>
      <c r="CQ651" t="str">
        <f>IF(Table1[[#This Row],[Ledger 5]]="","",IF(Table1[[#This Row],[Effect 5]]="Dr.",-Table1[[#This Row],[Amount 5]],Table1[[#This Row],[Amount 5]]))</f>
        <v/>
      </c>
      <c r="CT651" t="str">
        <f>IF(Table1[[#This Row],[Ledger 6]]="","","No")</f>
        <v/>
      </c>
      <c r="CU651" t="str">
        <f>IF(Table1[[#This Row],[Ledger 6]]="","",IF(Table1[[#This Row],[Effect 6]]="Dr.","Yes","No"))</f>
        <v/>
      </c>
      <c r="CV651" t="str">
        <f>IF(Table1[[#This Row],[Ledger 6]]="","",Table1[[#This Row],[Ledger 6]])</f>
        <v/>
      </c>
      <c r="CW651" t="str">
        <f>IF(Table1[[#This Row],[Ledger 6]]="","",IF(Table1[[#This Row],[Effect 6]]="Dr.",-Table1[[#This Row],[Amount 6]],Table1[[#This Row],[Amount 6]]))</f>
        <v/>
      </c>
      <c r="CZ651" t="str">
        <f>IF(Table1[[#This Row],[Ledger 7]]="","","No")</f>
        <v/>
      </c>
      <c r="DA651" t="str">
        <f>IF(Table1[[#This Row],[Ledger 7]]="","",IF(Table1[[#This Row],[Effect 7]]="Dr.","Yes","No"))</f>
        <v/>
      </c>
      <c r="DB651" t="str">
        <f>IF(Table1[[#This Row],[Ledger 7]]="","",Table1[[#This Row],[Ledger 7]])</f>
        <v/>
      </c>
      <c r="DC651" t="str">
        <f>IF(Table1[[#This Row],[Ledger 7]]="","",IF(Table1[[#This Row],[Effect 7]]="Dr.",-Table1[[#This Row],[Amount 7]],Table1[[#This Row],[Amount 7]]))</f>
        <v/>
      </c>
      <c r="DF651" t="str">
        <f>IF(Table1[[#This Row],[Ledger 8]]="","","No")</f>
        <v/>
      </c>
      <c r="DG651" t="str">
        <f>IF(Table1[[#This Row],[Ledger 8]]="","",IF(Table1[[#This Row],[Effect 8]]="Dr.","Yes","No"))</f>
        <v/>
      </c>
      <c r="DH651" t="str">
        <f>IF(Table1[[#This Row],[Ledger 8]]="","",Table1[[#This Row],[Ledger 8]])</f>
        <v/>
      </c>
      <c r="DI651" t="str">
        <f>IF(Table1[[#This Row],[Ledger 8]]="","",IF(Table1[[#This Row],[Effect 8]]="Dr.",-Table1[[#This Row],[Amount 8]],Table1[[#This Row],[Amount 8]]))</f>
        <v/>
      </c>
      <c r="DL651" t="str">
        <f>IF(Table1[[#This Row],[Ledger 9]]="","","No")</f>
        <v/>
      </c>
      <c r="DM651" t="str">
        <f>IF(Table1[[#This Row],[Ledger 9]]="","",IF(Table1[[#This Row],[Effect 9]]="Dr.","Yes","No"))</f>
        <v/>
      </c>
      <c r="DN651" t="str">
        <f>IF(Table1[[#This Row],[Ledger 9]]="","",Table1[[#This Row],[Ledger 9]])</f>
        <v/>
      </c>
      <c r="DO651" t="str">
        <f>IF(Table1[[#This Row],[Ledger 9]]="","",IF(Table1[[#This Row],[Effect 9]]="Dr.",-Table1[[#This Row],[Amount 9]],Table1[[#This Row],[Amount 9]]))</f>
        <v/>
      </c>
      <c r="DR651" t="str">
        <f>IF(Table1[[#This Row],[Ledger 10]]="","","No")</f>
        <v/>
      </c>
      <c r="DS651" t="str">
        <f>IF(Table1[[#This Row],[Ledger 10]]="","",IF(Table1[[#This Row],[Effect 10]]="Dr.","Yes","No"))</f>
        <v/>
      </c>
      <c r="DT651" t="str">
        <f>IF(Table1[[#This Row],[Ledger 10]]="","",Table1[[#This Row],[Ledger 10]])</f>
        <v/>
      </c>
      <c r="DU651" t="str">
        <f>IF(Table1[[#This Row],[Ledger 10]]="","",IF(Table1[[#This Row],[Effect 10]]="Dr.",-Table1[[#This Row],[Amount 10]],Table1[[#This Row],[Amount 10]]))</f>
        <v/>
      </c>
      <c r="DX651" t="str">
        <f>IF(Table1[[#This Row],[Ledger 11]]="","","No")</f>
        <v/>
      </c>
      <c r="DY651" t="str">
        <f>IF(Table1[[#This Row],[Ledger 11]]="","",IF(Table1[[#This Row],[Effect 11]]="Dr.","Yes","No"))</f>
        <v/>
      </c>
      <c r="DZ651" t="str">
        <f>IF(Table1[[#This Row],[Ledger 11]]="","",Table1[[#This Row],[Ledger 11]])</f>
        <v/>
      </c>
      <c r="EA651" t="str">
        <f>IF(Table1[[#This Row],[Ledger 11]]="","",IF(Table1[[#This Row],[Effect 11]]="Dr.",-Table1[[#This Row],[Amount 11]],Table1[[#This Row],[Amount 11]]))</f>
        <v/>
      </c>
      <c r="ED651" t="str">
        <f>IF(Table1[[#This Row],[Ledger 12]]="","","No")</f>
        <v/>
      </c>
      <c r="EE651" t="str">
        <f>IF(Table1[[#This Row],[Ledger 12]]="","",IF(Table1[[#This Row],[Effect 12]]="Dr.","Yes","No"))</f>
        <v/>
      </c>
      <c r="EF651" t="str">
        <f>IF(Table1[[#This Row],[Ledger 12]]="","",Table1[[#This Row],[Ledger 12]])</f>
        <v/>
      </c>
      <c r="EG651" t="str">
        <f>IF(Table1[[#This Row],[Ledger 12]]="","",IF(Table1[[#This Row],[Effect 12]]="Dr.",-Table1[[#This Row],[Amount 12]],Table1[[#This Row],[Amount 12]]))</f>
        <v/>
      </c>
      <c r="EJ651" t="str">
        <f>IF(Table1[[#This Row],[Ledger 13]]="","","No")</f>
        <v/>
      </c>
      <c r="EK651" t="str">
        <f>IF(Table1[[#This Row],[Ledger 13]]="","",IF(Table1[[#This Row],[Effect 13]]="Dr.","Yes","No"))</f>
        <v/>
      </c>
      <c r="EL651" t="str">
        <f>IF(Table1[[#This Row],[Ledger 13]]="","",Table1[[#This Row],[Ledger 13]])</f>
        <v/>
      </c>
      <c r="EM651" t="str">
        <f>IF(Table1[[#This Row],[Ledger 13]]="","",IF(Table1[[#This Row],[Effect 13]]="Dr.",-Table1[[#This Row],[Amount 13]],Table1[[#This Row],[Amount 13]]))</f>
        <v/>
      </c>
      <c r="EP651" t="str">
        <f>IF(Table1[[#This Row],[Ledger 14]]="","","No")</f>
        <v/>
      </c>
      <c r="EQ651" t="str">
        <f>IF(Table1[[#This Row],[Ledger 14]]="","",IF(Table1[[#This Row],[Effect 14]]="Dr.","Yes","No"))</f>
        <v/>
      </c>
      <c r="ER651" t="str">
        <f>IF(Table1[[#This Row],[Ledger 14]]="","",Table1[[#This Row],[Ledger 14]])</f>
        <v/>
      </c>
      <c r="ES651" t="str">
        <f>IF(Table1[[#This Row],[Ledger 14]]="","",IF(Table1[[#This Row],[Effect 14]]="Dr.",-Table1[[#This Row],[Amount 14]],Table1[[#This Row],[Amount 14]]))</f>
        <v/>
      </c>
      <c r="EV651" t="str">
        <f>IF(Table1[[#This Row],[Ledger 15]]="","","No")</f>
        <v/>
      </c>
      <c r="EW651" t="str">
        <f>IF(Table1[[#This Row],[Ledger 15]]="","",IF(Table1[[#This Row],[Effect 15]]="Dr.","Yes","No"))</f>
        <v/>
      </c>
      <c r="EX651" t="str">
        <f>IF(Table1[[#This Row],[Ledger 15]]="","",Table1[[#This Row],[Ledger 15]])</f>
        <v/>
      </c>
      <c r="EY651" t="str">
        <f>IF(Table1[[#This Row],[Ledger 15]]="","",IF(Table1[[#This Row],[Effect 15]]="Dr.",-Table1[[#This Row],[Amount 15]],Table1[[#This Row],[Amount 15]]))</f>
        <v/>
      </c>
      <c r="FD6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1">
        <f>IF(Table1[[#This Row],[Date]]="",0,IF(AND(Table1[[#This Row],[Date]]&gt;=$FE$2,Table1[[#This Row],[Date]]&lt;=$FE$3),0,1))</f>
        <v>0</v>
      </c>
      <c r="FF651">
        <f>IF(Table1[[#This Row],[Date]]="",0,IF(TYPE(VLOOKUP(Table1[[#This Row],[Voucher Type]],Table1[[#All],[Voucher Type Master]],1,FALSE))=16,1,0))</f>
        <v>0</v>
      </c>
      <c r="FG651">
        <f>IF(TYPE(IF(Table1[[#This Row],[Date]]="",0,IF(VLOOKUP(Table1[[#This Row],[Voucher Type]],$FY$5:$FZ$13,2,0)=Table1[[#This Row],[Effect 1]],0,1)))=16,1,0)</f>
        <v>0</v>
      </c>
      <c r="FH6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1">
        <f>IF(LEN(Table1[[#This Row],[Ledger 1]])&gt;0,IF(TYPE(VLOOKUP(Table1[[#This Row],[Ledger 1]],GZ:GZ,1,0))=16,1,0),0)</f>
        <v>0</v>
      </c>
      <c r="FJ651">
        <f>IF(LEN(Table1[[#This Row],[Ledger 2]])&gt;0,IF(TYPE(VLOOKUP(Table1[[#This Row],[Ledger 2]],GZ:GZ,1,0))=16,1,0),0)</f>
        <v>0</v>
      </c>
      <c r="FK651">
        <f>IF(LEN(Table1[[#This Row],[Ledger 3]])&gt;0,IF(TYPE(VLOOKUP(Table1[[#This Row],[Ledger 3]],GZ:GZ,1,0))=16,1,0),0)</f>
        <v>0</v>
      </c>
      <c r="FL651">
        <f>IF(LEN(Table1[[#This Row],[Ledger 4]])&gt;0,IF(TYPE(VLOOKUP(Table1[[#This Row],[Ledger 4]],GZ:GZ,1,0))=16,1,0),0)</f>
        <v>0</v>
      </c>
      <c r="FM651">
        <f>IF(LEN(Table1[[#This Row],[Ledger 5]])&gt;0,IF(TYPE(VLOOKUP(Table1[[#This Row],[Ledger 5]],GZ:GZ,1,0))=16,1,0),0)</f>
        <v>0</v>
      </c>
      <c r="FN651">
        <f>IF(LEN(Table1[[#This Row],[Ledger 6]])&gt;0,IF(TYPE(VLOOKUP(Table1[[#This Row],[Ledger 6]],$GZ:$GZ,1,0))=16,1,0),0)</f>
        <v>0</v>
      </c>
      <c r="FO651">
        <f>IF(LEN(Table1[[#This Row],[Ledger 7]])&gt;0,IF(TYPE(VLOOKUP(Table1[[#This Row],[Ledger 7]],$GZ:$GZ,1,0))=16,1,0),0)</f>
        <v>0</v>
      </c>
      <c r="FP651">
        <f>IF(LEN(Table1[[#This Row],[Ledger 8]])&gt;0,IF(TYPE(VLOOKUP(Table1[[#This Row],[Ledger 8]],$GZ:$GZ,1,0))=16,1,0),0)</f>
        <v>0</v>
      </c>
      <c r="FQ651">
        <f>IF(LEN(Table1[[#This Row],[Ledger 9]])&gt;0,IF(TYPE(VLOOKUP(Table1[[#This Row],[Ledger 9]],$GZ:$GZ,1,0))=16,1,0),0)</f>
        <v>0</v>
      </c>
      <c r="FR651">
        <f>IF(LEN(Table1[[#This Row],[Ledger 10]])&gt;0,IF(TYPE(VLOOKUP(Table1[[#This Row],[Ledger 10]],$GZ:$GZ,1,0))=16,1,0),0)</f>
        <v>0</v>
      </c>
      <c r="FS651">
        <f>IF(LEN(Table1[[#This Row],[Ledger 11]])&gt;0,IF(TYPE(VLOOKUP(Table1[[#This Row],[Ledger 11]],$GZ:$GZ,1,0))=16,1,0),0)</f>
        <v>0</v>
      </c>
      <c r="FT651">
        <f>IF(LEN(Table1[[#This Row],[Ledger 12]])&gt;0,IF(TYPE(VLOOKUP(Table1[[#This Row],[Ledger 12]],$GZ:$GZ,1,0))=16,1,0),0)</f>
        <v>0</v>
      </c>
      <c r="FU651">
        <f>IF(LEN(Table1[[#This Row],[Ledger 13]])&gt;0,IF(TYPE(VLOOKUP(Table1[[#This Row],[Ledger 13]],$GZ:$GZ,1,0))=16,1,0),0)</f>
        <v>0</v>
      </c>
      <c r="FV651">
        <f>IF(LEN(Table1[[#This Row],[Ledger 14]])&gt;0,IF(TYPE(VLOOKUP(Table1[[#This Row],[Ledger 14]],$GZ:$GZ,1,0))=16,1,0),0)</f>
        <v>0</v>
      </c>
      <c r="FW651">
        <f>IF(LEN(Table1[[#This Row],[Ledger 15]])&gt;0,IF(TYPE(VLOOKUP(Table1[[#This Row],[Ledger 15]],$GZ:$GZ,1,0))=16,1,0),0)</f>
        <v>0</v>
      </c>
    </row>
    <row r="652" spans="4:179" ht="33" customHeight="1" x14ac:dyDescent="0.45">
      <c r="D652" s="8">
        <f t="shared" si="19"/>
        <v>647</v>
      </c>
      <c r="E652" s="32"/>
      <c r="F652" s="34"/>
      <c r="G652" s="34"/>
      <c r="H652" s="34"/>
      <c r="I652" s="34"/>
      <c r="J652" s="38"/>
      <c r="K652" s="33"/>
      <c r="L652" s="36"/>
      <c r="M652" s="35"/>
      <c r="N652" s="34"/>
      <c r="O652" s="41"/>
      <c r="P652" s="35"/>
      <c r="Q652" s="34"/>
      <c r="R652" s="37"/>
      <c r="S652" s="35"/>
      <c r="T652" s="34"/>
      <c r="U652" s="37"/>
      <c r="V652" s="35"/>
      <c r="W652" s="34"/>
      <c r="X652" s="37"/>
      <c r="Y652" s="35"/>
      <c r="Z652" s="34"/>
      <c r="AA652" s="37"/>
      <c r="AB652" s="35"/>
      <c r="AC652" s="34"/>
      <c r="AD652" s="37"/>
      <c r="AE652" s="35"/>
      <c r="AF652" s="34"/>
      <c r="AG652" s="37"/>
      <c r="AH652" s="35"/>
      <c r="AI652" s="34"/>
      <c r="AJ652" s="37"/>
      <c r="AK652" s="35"/>
      <c r="AL652" s="34"/>
      <c r="AM652" s="37"/>
      <c r="AN652" s="35"/>
      <c r="AO652" s="34"/>
      <c r="AP652" s="37"/>
      <c r="AQ652" s="35"/>
      <c r="AR652" s="34"/>
      <c r="AS652" s="37"/>
      <c r="AT652" s="35"/>
      <c r="AU652" s="34"/>
      <c r="AV652" s="37"/>
      <c r="AW652" s="35"/>
      <c r="AX652" s="34"/>
      <c r="AY652" s="37"/>
      <c r="AZ652" s="35"/>
      <c r="BA652" s="34"/>
      <c r="BB652" s="37"/>
      <c r="BC6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2" s="7"/>
      <c r="BF652" t="str">
        <f>IF(Table1[[#This Row],[Date]]="","","&amp;lt;VOUCHER REMOTEID="&amp;""""&amp;$A$11&amp;$A$13&amp;ROW()&amp;""""&amp;" VCHTYPE="""&amp;F652&amp;""" ACTION="""&amp;"Create"&amp;"""&amp;gt;")</f>
        <v/>
      </c>
      <c r="BG652" t="str">
        <f>IF(Table1[[#This Row],[Date]]="","",TEXT(Table1[[#This Row],[Date]],"yyyymmdd"))</f>
        <v/>
      </c>
      <c r="BH652" t="str">
        <f>Table1[[#This Row],[Date2]]</f>
        <v/>
      </c>
      <c r="BI652" t="str">
        <f>IF(Table1[[#This Row],[Date]]="","",Table1[[#This Row],[Voucher Type]])</f>
        <v/>
      </c>
      <c r="BJ652" t="str">
        <f>IF(Table1[[#This Row],[Ref No / Invoice No]]="","",Table1[[#This Row],[Ref No / Invoice No]])</f>
        <v/>
      </c>
      <c r="BK652" t="str">
        <f>IF(Table1[[#This Row],[Voucher No]]="","",Table1[[#This Row],[Voucher No]])</f>
        <v/>
      </c>
      <c r="BL652" t="str">
        <f>IF(Table1[[#This Row],[Date]]="","",Table1[[#This Row],[Narration]])</f>
        <v/>
      </c>
      <c r="BM652" t="str">
        <f>IF(Table1[[#This Row],[Date]]="","",$A$11&amp;$A$13&amp;ROW())</f>
        <v/>
      </c>
      <c r="BN652" t="str">
        <f>IF(Table1[[#This Row],[Date]]="","",$A$13)</f>
        <v/>
      </c>
      <c r="BP652" t="str">
        <f>IF(Table1[[#This Row],[Ledger 1]]="","","No")</f>
        <v/>
      </c>
      <c r="BQ652" t="str">
        <f>IF(Table1[[#This Row],[Date]]="","",IF(Table1[[#This Row],[Effect 1]]="Dr.","Yes","No"))</f>
        <v/>
      </c>
      <c r="BR652" t="str">
        <f>IF(Table1[[#This Row],[Date]]="","",Table1[[#This Row],[Ledger 1]])</f>
        <v/>
      </c>
      <c r="BS652" t="str">
        <f>IF(Table1[[#This Row],[Date]]="","",IF(Table1[[#This Row],[Effect 1]]="Dr.",-Table1[[#This Row],[Amount 1]],Table1[[#This Row],[Amount 1]]))</f>
        <v/>
      </c>
      <c r="BV652" t="str">
        <f>IF(Table1[[#This Row],[Ledger 2]]="","","No")</f>
        <v/>
      </c>
      <c r="BW652" t="str">
        <f>IF(Table1[[#This Row],[Date]]="","",IF(Table1[[#This Row],[Effect 2]]="Dr.","Yes","No"))</f>
        <v/>
      </c>
      <c r="BX652" t="str">
        <f>IF(Table1[[#This Row],[Date]]="","",Table1[[#This Row],[Ledger 2]])</f>
        <v/>
      </c>
      <c r="BY652" t="str">
        <f>IF(Table1[[#This Row],[Date]]="","",IF(Table1[[#This Row],[Effect 2]]="Dr.",-Table1[[#This Row],[Amount 2]],Table1[[#This Row],[Amount 2]]))</f>
        <v/>
      </c>
      <c r="CB652" t="str">
        <f>IF(Table1[[#This Row],[Ledger 3]]="","","No")</f>
        <v/>
      </c>
      <c r="CC652" t="str">
        <f>IF(Table1[[#This Row],[Ledger 3]]="","",IF(Table1[[#This Row],[Effect 3]]="Dr.","Yes","No"))</f>
        <v/>
      </c>
      <c r="CD652" t="str">
        <f>IF(Table1[[#This Row],[Ledger 3]]="","",Table1[[#This Row],[Ledger 3]])</f>
        <v/>
      </c>
      <c r="CE652" t="str">
        <f>IF(Table1[[#This Row],[Ledger 3]]="","",IF(Table1[[#This Row],[Effect 3]]="Dr.",-Table1[[#This Row],[Amount 3]],Table1[[#This Row],[Amount 3]]))</f>
        <v/>
      </c>
      <c r="CH652" t="str">
        <f>IF(Table1[[#This Row],[Ledger 4]]="","","No")</f>
        <v/>
      </c>
      <c r="CI652" t="str">
        <f>IF(Table1[[#This Row],[Ledger 4]]="","",IF(Table1[[#This Row],[Effect 4]]="Dr.","Yes","No"))</f>
        <v/>
      </c>
      <c r="CJ652" t="str">
        <f>IF(Table1[[#This Row],[Ledger 4]]="","",Table1[[#This Row],[Ledger 4]])</f>
        <v/>
      </c>
      <c r="CK652" t="str">
        <f>IF(Table1[[#This Row],[Ledger 4]]="","",IF(Table1[[#This Row],[Effect 4]]="Dr.",-Table1[[#This Row],[Amount 4]],Table1[[#This Row],[Amount 4]]))</f>
        <v/>
      </c>
      <c r="CN652" t="str">
        <f>IF(Table1[[#This Row],[Ledger 5]]="","","No")</f>
        <v/>
      </c>
      <c r="CO652" t="str">
        <f>IF(Table1[[#This Row],[Ledger 5]]="","",IF(Table1[[#This Row],[Effect 5]]="Dr.","Yes","No"))</f>
        <v/>
      </c>
      <c r="CP652" t="str">
        <f>IF(Table1[[#This Row],[Ledger 5]]="","",Table1[[#This Row],[Ledger 5]])</f>
        <v/>
      </c>
      <c r="CQ652" t="str">
        <f>IF(Table1[[#This Row],[Ledger 5]]="","",IF(Table1[[#This Row],[Effect 5]]="Dr.",-Table1[[#This Row],[Amount 5]],Table1[[#This Row],[Amount 5]]))</f>
        <v/>
      </c>
      <c r="CT652" t="str">
        <f>IF(Table1[[#This Row],[Ledger 6]]="","","No")</f>
        <v/>
      </c>
      <c r="CU652" t="str">
        <f>IF(Table1[[#This Row],[Ledger 6]]="","",IF(Table1[[#This Row],[Effect 6]]="Dr.","Yes","No"))</f>
        <v/>
      </c>
      <c r="CV652" t="str">
        <f>IF(Table1[[#This Row],[Ledger 6]]="","",Table1[[#This Row],[Ledger 6]])</f>
        <v/>
      </c>
      <c r="CW652" t="str">
        <f>IF(Table1[[#This Row],[Ledger 6]]="","",IF(Table1[[#This Row],[Effect 6]]="Dr.",-Table1[[#This Row],[Amount 6]],Table1[[#This Row],[Amount 6]]))</f>
        <v/>
      </c>
      <c r="CZ652" t="str">
        <f>IF(Table1[[#This Row],[Ledger 7]]="","","No")</f>
        <v/>
      </c>
      <c r="DA652" t="str">
        <f>IF(Table1[[#This Row],[Ledger 7]]="","",IF(Table1[[#This Row],[Effect 7]]="Dr.","Yes","No"))</f>
        <v/>
      </c>
      <c r="DB652" t="str">
        <f>IF(Table1[[#This Row],[Ledger 7]]="","",Table1[[#This Row],[Ledger 7]])</f>
        <v/>
      </c>
      <c r="DC652" t="str">
        <f>IF(Table1[[#This Row],[Ledger 7]]="","",IF(Table1[[#This Row],[Effect 7]]="Dr.",-Table1[[#This Row],[Amount 7]],Table1[[#This Row],[Amount 7]]))</f>
        <v/>
      </c>
      <c r="DF652" t="str">
        <f>IF(Table1[[#This Row],[Ledger 8]]="","","No")</f>
        <v/>
      </c>
      <c r="DG652" t="str">
        <f>IF(Table1[[#This Row],[Ledger 8]]="","",IF(Table1[[#This Row],[Effect 8]]="Dr.","Yes","No"))</f>
        <v/>
      </c>
      <c r="DH652" t="str">
        <f>IF(Table1[[#This Row],[Ledger 8]]="","",Table1[[#This Row],[Ledger 8]])</f>
        <v/>
      </c>
      <c r="DI652" t="str">
        <f>IF(Table1[[#This Row],[Ledger 8]]="","",IF(Table1[[#This Row],[Effect 8]]="Dr.",-Table1[[#This Row],[Amount 8]],Table1[[#This Row],[Amount 8]]))</f>
        <v/>
      </c>
      <c r="DL652" t="str">
        <f>IF(Table1[[#This Row],[Ledger 9]]="","","No")</f>
        <v/>
      </c>
      <c r="DM652" t="str">
        <f>IF(Table1[[#This Row],[Ledger 9]]="","",IF(Table1[[#This Row],[Effect 9]]="Dr.","Yes","No"))</f>
        <v/>
      </c>
      <c r="DN652" t="str">
        <f>IF(Table1[[#This Row],[Ledger 9]]="","",Table1[[#This Row],[Ledger 9]])</f>
        <v/>
      </c>
      <c r="DO652" t="str">
        <f>IF(Table1[[#This Row],[Ledger 9]]="","",IF(Table1[[#This Row],[Effect 9]]="Dr.",-Table1[[#This Row],[Amount 9]],Table1[[#This Row],[Amount 9]]))</f>
        <v/>
      </c>
      <c r="DR652" t="str">
        <f>IF(Table1[[#This Row],[Ledger 10]]="","","No")</f>
        <v/>
      </c>
      <c r="DS652" t="str">
        <f>IF(Table1[[#This Row],[Ledger 10]]="","",IF(Table1[[#This Row],[Effect 10]]="Dr.","Yes","No"))</f>
        <v/>
      </c>
      <c r="DT652" t="str">
        <f>IF(Table1[[#This Row],[Ledger 10]]="","",Table1[[#This Row],[Ledger 10]])</f>
        <v/>
      </c>
      <c r="DU652" t="str">
        <f>IF(Table1[[#This Row],[Ledger 10]]="","",IF(Table1[[#This Row],[Effect 10]]="Dr.",-Table1[[#This Row],[Amount 10]],Table1[[#This Row],[Amount 10]]))</f>
        <v/>
      </c>
      <c r="DX652" t="str">
        <f>IF(Table1[[#This Row],[Ledger 11]]="","","No")</f>
        <v/>
      </c>
      <c r="DY652" t="str">
        <f>IF(Table1[[#This Row],[Ledger 11]]="","",IF(Table1[[#This Row],[Effect 11]]="Dr.","Yes","No"))</f>
        <v/>
      </c>
      <c r="DZ652" t="str">
        <f>IF(Table1[[#This Row],[Ledger 11]]="","",Table1[[#This Row],[Ledger 11]])</f>
        <v/>
      </c>
      <c r="EA652" t="str">
        <f>IF(Table1[[#This Row],[Ledger 11]]="","",IF(Table1[[#This Row],[Effect 11]]="Dr.",-Table1[[#This Row],[Amount 11]],Table1[[#This Row],[Amount 11]]))</f>
        <v/>
      </c>
      <c r="ED652" t="str">
        <f>IF(Table1[[#This Row],[Ledger 12]]="","","No")</f>
        <v/>
      </c>
      <c r="EE652" t="str">
        <f>IF(Table1[[#This Row],[Ledger 12]]="","",IF(Table1[[#This Row],[Effect 12]]="Dr.","Yes","No"))</f>
        <v/>
      </c>
      <c r="EF652" t="str">
        <f>IF(Table1[[#This Row],[Ledger 12]]="","",Table1[[#This Row],[Ledger 12]])</f>
        <v/>
      </c>
      <c r="EG652" t="str">
        <f>IF(Table1[[#This Row],[Ledger 12]]="","",IF(Table1[[#This Row],[Effect 12]]="Dr.",-Table1[[#This Row],[Amount 12]],Table1[[#This Row],[Amount 12]]))</f>
        <v/>
      </c>
      <c r="EJ652" t="str">
        <f>IF(Table1[[#This Row],[Ledger 13]]="","","No")</f>
        <v/>
      </c>
      <c r="EK652" t="str">
        <f>IF(Table1[[#This Row],[Ledger 13]]="","",IF(Table1[[#This Row],[Effect 13]]="Dr.","Yes","No"))</f>
        <v/>
      </c>
      <c r="EL652" t="str">
        <f>IF(Table1[[#This Row],[Ledger 13]]="","",Table1[[#This Row],[Ledger 13]])</f>
        <v/>
      </c>
      <c r="EM652" t="str">
        <f>IF(Table1[[#This Row],[Ledger 13]]="","",IF(Table1[[#This Row],[Effect 13]]="Dr.",-Table1[[#This Row],[Amount 13]],Table1[[#This Row],[Amount 13]]))</f>
        <v/>
      </c>
      <c r="EP652" t="str">
        <f>IF(Table1[[#This Row],[Ledger 14]]="","","No")</f>
        <v/>
      </c>
      <c r="EQ652" t="str">
        <f>IF(Table1[[#This Row],[Ledger 14]]="","",IF(Table1[[#This Row],[Effect 14]]="Dr.","Yes","No"))</f>
        <v/>
      </c>
      <c r="ER652" t="str">
        <f>IF(Table1[[#This Row],[Ledger 14]]="","",Table1[[#This Row],[Ledger 14]])</f>
        <v/>
      </c>
      <c r="ES652" t="str">
        <f>IF(Table1[[#This Row],[Ledger 14]]="","",IF(Table1[[#This Row],[Effect 14]]="Dr.",-Table1[[#This Row],[Amount 14]],Table1[[#This Row],[Amount 14]]))</f>
        <v/>
      </c>
      <c r="EV652" t="str">
        <f>IF(Table1[[#This Row],[Ledger 15]]="","","No")</f>
        <v/>
      </c>
      <c r="EW652" t="str">
        <f>IF(Table1[[#This Row],[Ledger 15]]="","",IF(Table1[[#This Row],[Effect 15]]="Dr.","Yes","No"))</f>
        <v/>
      </c>
      <c r="EX652" t="str">
        <f>IF(Table1[[#This Row],[Ledger 15]]="","",Table1[[#This Row],[Ledger 15]])</f>
        <v/>
      </c>
      <c r="EY652" t="str">
        <f>IF(Table1[[#This Row],[Ledger 15]]="","",IF(Table1[[#This Row],[Effect 15]]="Dr.",-Table1[[#This Row],[Amount 15]],Table1[[#This Row],[Amount 15]]))</f>
        <v/>
      </c>
      <c r="FD6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2">
        <f>IF(Table1[[#This Row],[Date]]="",0,IF(AND(Table1[[#This Row],[Date]]&gt;=$FE$2,Table1[[#This Row],[Date]]&lt;=$FE$3),0,1))</f>
        <v>0</v>
      </c>
      <c r="FF652">
        <f>IF(Table1[[#This Row],[Date]]="",0,IF(TYPE(VLOOKUP(Table1[[#This Row],[Voucher Type]],Table1[[#All],[Voucher Type Master]],1,FALSE))=16,1,0))</f>
        <v>0</v>
      </c>
      <c r="FG652">
        <f>IF(TYPE(IF(Table1[[#This Row],[Date]]="",0,IF(VLOOKUP(Table1[[#This Row],[Voucher Type]],$FY$5:$FZ$13,2,0)=Table1[[#This Row],[Effect 1]],0,1)))=16,1,0)</f>
        <v>0</v>
      </c>
      <c r="FH6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2">
        <f>IF(LEN(Table1[[#This Row],[Ledger 1]])&gt;0,IF(TYPE(VLOOKUP(Table1[[#This Row],[Ledger 1]],GZ:GZ,1,0))=16,1,0),0)</f>
        <v>0</v>
      </c>
      <c r="FJ652">
        <f>IF(LEN(Table1[[#This Row],[Ledger 2]])&gt;0,IF(TYPE(VLOOKUP(Table1[[#This Row],[Ledger 2]],GZ:GZ,1,0))=16,1,0),0)</f>
        <v>0</v>
      </c>
      <c r="FK652">
        <f>IF(LEN(Table1[[#This Row],[Ledger 3]])&gt;0,IF(TYPE(VLOOKUP(Table1[[#This Row],[Ledger 3]],GZ:GZ,1,0))=16,1,0),0)</f>
        <v>0</v>
      </c>
      <c r="FL652">
        <f>IF(LEN(Table1[[#This Row],[Ledger 4]])&gt;0,IF(TYPE(VLOOKUP(Table1[[#This Row],[Ledger 4]],GZ:GZ,1,0))=16,1,0),0)</f>
        <v>0</v>
      </c>
      <c r="FM652">
        <f>IF(LEN(Table1[[#This Row],[Ledger 5]])&gt;0,IF(TYPE(VLOOKUP(Table1[[#This Row],[Ledger 5]],GZ:GZ,1,0))=16,1,0),0)</f>
        <v>0</v>
      </c>
      <c r="FN652">
        <f>IF(LEN(Table1[[#This Row],[Ledger 6]])&gt;0,IF(TYPE(VLOOKUP(Table1[[#This Row],[Ledger 6]],$GZ:$GZ,1,0))=16,1,0),0)</f>
        <v>0</v>
      </c>
      <c r="FO652">
        <f>IF(LEN(Table1[[#This Row],[Ledger 7]])&gt;0,IF(TYPE(VLOOKUP(Table1[[#This Row],[Ledger 7]],$GZ:$GZ,1,0))=16,1,0),0)</f>
        <v>0</v>
      </c>
      <c r="FP652">
        <f>IF(LEN(Table1[[#This Row],[Ledger 8]])&gt;0,IF(TYPE(VLOOKUP(Table1[[#This Row],[Ledger 8]],$GZ:$GZ,1,0))=16,1,0),0)</f>
        <v>0</v>
      </c>
      <c r="FQ652">
        <f>IF(LEN(Table1[[#This Row],[Ledger 9]])&gt;0,IF(TYPE(VLOOKUP(Table1[[#This Row],[Ledger 9]],$GZ:$GZ,1,0))=16,1,0),0)</f>
        <v>0</v>
      </c>
      <c r="FR652">
        <f>IF(LEN(Table1[[#This Row],[Ledger 10]])&gt;0,IF(TYPE(VLOOKUP(Table1[[#This Row],[Ledger 10]],$GZ:$GZ,1,0))=16,1,0),0)</f>
        <v>0</v>
      </c>
      <c r="FS652">
        <f>IF(LEN(Table1[[#This Row],[Ledger 11]])&gt;0,IF(TYPE(VLOOKUP(Table1[[#This Row],[Ledger 11]],$GZ:$GZ,1,0))=16,1,0),0)</f>
        <v>0</v>
      </c>
      <c r="FT652">
        <f>IF(LEN(Table1[[#This Row],[Ledger 12]])&gt;0,IF(TYPE(VLOOKUP(Table1[[#This Row],[Ledger 12]],$GZ:$GZ,1,0))=16,1,0),0)</f>
        <v>0</v>
      </c>
      <c r="FU652">
        <f>IF(LEN(Table1[[#This Row],[Ledger 13]])&gt;0,IF(TYPE(VLOOKUP(Table1[[#This Row],[Ledger 13]],$GZ:$GZ,1,0))=16,1,0),0)</f>
        <v>0</v>
      </c>
      <c r="FV652">
        <f>IF(LEN(Table1[[#This Row],[Ledger 14]])&gt;0,IF(TYPE(VLOOKUP(Table1[[#This Row],[Ledger 14]],$GZ:$GZ,1,0))=16,1,0),0)</f>
        <v>0</v>
      </c>
      <c r="FW652">
        <f>IF(LEN(Table1[[#This Row],[Ledger 15]])&gt;0,IF(TYPE(VLOOKUP(Table1[[#This Row],[Ledger 15]],$GZ:$GZ,1,0))=16,1,0),0)</f>
        <v>0</v>
      </c>
    </row>
    <row r="653" spans="4:179" ht="33" customHeight="1" x14ac:dyDescent="0.45">
      <c r="D653" s="8">
        <f t="shared" si="19"/>
        <v>648</v>
      </c>
      <c r="E653" s="32"/>
      <c r="F653" s="34"/>
      <c r="G653" s="34"/>
      <c r="H653" s="34"/>
      <c r="I653" s="34"/>
      <c r="J653" s="38"/>
      <c r="K653" s="33"/>
      <c r="L653" s="36"/>
      <c r="M653" s="35"/>
      <c r="N653" s="34"/>
      <c r="O653" s="41"/>
      <c r="P653" s="35"/>
      <c r="Q653" s="34"/>
      <c r="R653" s="37"/>
      <c r="S653" s="35"/>
      <c r="T653" s="34"/>
      <c r="U653" s="37"/>
      <c r="V653" s="35"/>
      <c r="W653" s="34"/>
      <c r="X653" s="37"/>
      <c r="Y653" s="35"/>
      <c r="Z653" s="34"/>
      <c r="AA653" s="37"/>
      <c r="AB653" s="35"/>
      <c r="AC653" s="34"/>
      <c r="AD653" s="37"/>
      <c r="AE653" s="35"/>
      <c r="AF653" s="34"/>
      <c r="AG653" s="37"/>
      <c r="AH653" s="35"/>
      <c r="AI653" s="34"/>
      <c r="AJ653" s="37"/>
      <c r="AK653" s="35"/>
      <c r="AL653" s="34"/>
      <c r="AM653" s="37"/>
      <c r="AN653" s="35"/>
      <c r="AO653" s="34"/>
      <c r="AP653" s="37"/>
      <c r="AQ653" s="35"/>
      <c r="AR653" s="34"/>
      <c r="AS653" s="37"/>
      <c r="AT653" s="35"/>
      <c r="AU653" s="34"/>
      <c r="AV653" s="37"/>
      <c r="AW653" s="35"/>
      <c r="AX653" s="34"/>
      <c r="AY653" s="37"/>
      <c r="AZ653" s="35"/>
      <c r="BA653" s="34"/>
      <c r="BB653" s="37"/>
      <c r="BC6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3" s="7"/>
      <c r="BF653" t="str">
        <f>IF(Table1[[#This Row],[Date]]="","","&amp;lt;VOUCHER REMOTEID="&amp;""""&amp;$A$11&amp;$A$13&amp;ROW()&amp;""""&amp;" VCHTYPE="""&amp;F653&amp;""" ACTION="""&amp;"Create"&amp;"""&amp;gt;")</f>
        <v/>
      </c>
      <c r="BG653" t="str">
        <f>IF(Table1[[#This Row],[Date]]="","",TEXT(Table1[[#This Row],[Date]],"yyyymmdd"))</f>
        <v/>
      </c>
      <c r="BH653" t="str">
        <f>Table1[[#This Row],[Date2]]</f>
        <v/>
      </c>
      <c r="BI653" t="str">
        <f>IF(Table1[[#This Row],[Date]]="","",Table1[[#This Row],[Voucher Type]])</f>
        <v/>
      </c>
      <c r="BJ653" t="str">
        <f>IF(Table1[[#This Row],[Ref No / Invoice No]]="","",Table1[[#This Row],[Ref No / Invoice No]])</f>
        <v/>
      </c>
      <c r="BK653" t="str">
        <f>IF(Table1[[#This Row],[Voucher No]]="","",Table1[[#This Row],[Voucher No]])</f>
        <v/>
      </c>
      <c r="BL653" t="str">
        <f>IF(Table1[[#This Row],[Date]]="","",Table1[[#This Row],[Narration]])</f>
        <v/>
      </c>
      <c r="BM653" t="str">
        <f>IF(Table1[[#This Row],[Date]]="","",$A$11&amp;$A$13&amp;ROW())</f>
        <v/>
      </c>
      <c r="BN653" t="str">
        <f>IF(Table1[[#This Row],[Date]]="","",$A$13)</f>
        <v/>
      </c>
      <c r="BP653" t="str">
        <f>IF(Table1[[#This Row],[Ledger 1]]="","","No")</f>
        <v/>
      </c>
      <c r="BQ653" t="str">
        <f>IF(Table1[[#This Row],[Date]]="","",IF(Table1[[#This Row],[Effect 1]]="Dr.","Yes","No"))</f>
        <v/>
      </c>
      <c r="BR653" t="str">
        <f>IF(Table1[[#This Row],[Date]]="","",Table1[[#This Row],[Ledger 1]])</f>
        <v/>
      </c>
      <c r="BS653" t="str">
        <f>IF(Table1[[#This Row],[Date]]="","",IF(Table1[[#This Row],[Effect 1]]="Dr.",-Table1[[#This Row],[Amount 1]],Table1[[#This Row],[Amount 1]]))</f>
        <v/>
      </c>
      <c r="BV653" t="str">
        <f>IF(Table1[[#This Row],[Ledger 2]]="","","No")</f>
        <v/>
      </c>
      <c r="BW653" t="str">
        <f>IF(Table1[[#This Row],[Date]]="","",IF(Table1[[#This Row],[Effect 2]]="Dr.","Yes","No"))</f>
        <v/>
      </c>
      <c r="BX653" t="str">
        <f>IF(Table1[[#This Row],[Date]]="","",Table1[[#This Row],[Ledger 2]])</f>
        <v/>
      </c>
      <c r="BY653" t="str">
        <f>IF(Table1[[#This Row],[Date]]="","",IF(Table1[[#This Row],[Effect 2]]="Dr.",-Table1[[#This Row],[Amount 2]],Table1[[#This Row],[Amount 2]]))</f>
        <v/>
      </c>
      <c r="CB653" t="str">
        <f>IF(Table1[[#This Row],[Ledger 3]]="","","No")</f>
        <v/>
      </c>
      <c r="CC653" t="str">
        <f>IF(Table1[[#This Row],[Ledger 3]]="","",IF(Table1[[#This Row],[Effect 3]]="Dr.","Yes","No"))</f>
        <v/>
      </c>
      <c r="CD653" t="str">
        <f>IF(Table1[[#This Row],[Ledger 3]]="","",Table1[[#This Row],[Ledger 3]])</f>
        <v/>
      </c>
      <c r="CE653" t="str">
        <f>IF(Table1[[#This Row],[Ledger 3]]="","",IF(Table1[[#This Row],[Effect 3]]="Dr.",-Table1[[#This Row],[Amount 3]],Table1[[#This Row],[Amount 3]]))</f>
        <v/>
      </c>
      <c r="CH653" t="str">
        <f>IF(Table1[[#This Row],[Ledger 4]]="","","No")</f>
        <v/>
      </c>
      <c r="CI653" t="str">
        <f>IF(Table1[[#This Row],[Ledger 4]]="","",IF(Table1[[#This Row],[Effect 4]]="Dr.","Yes","No"))</f>
        <v/>
      </c>
      <c r="CJ653" t="str">
        <f>IF(Table1[[#This Row],[Ledger 4]]="","",Table1[[#This Row],[Ledger 4]])</f>
        <v/>
      </c>
      <c r="CK653" t="str">
        <f>IF(Table1[[#This Row],[Ledger 4]]="","",IF(Table1[[#This Row],[Effect 4]]="Dr.",-Table1[[#This Row],[Amount 4]],Table1[[#This Row],[Amount 4]]))</f>
        <v/>
      </c>
      <c r="CN653" t="str">
        <f>IF(Table1[[#This Row],[Ledger 5]]="","","No")</f>
        <v/>
      </c>
      <c r="CO653" t="str">
        <f>IF(Table1[[#This Row],[Ledger 5]]="","",IF(Table1[[#This Row],[Effect 5]]="Dr.","Yes","No"))</f>
        <v/>
      </c>
      <c r="CP653" t="str">
        <f>IF(Table1[[#This Row],[Ledger 5]]="","",Table1[[#This Row],[Ledger 5]])</f>
        <v/>
      </c>
      <c r="CQ653" t="str">
        <f>IF(Table1[[#This Row],[Ledger 5]]="","",IF(Table1[[#This Row],[Effect 5]]="Dr.",-Table1[[#This Row],[Amount 5]],Table1[[#This Row],[Amount 5]]))</f>
        <v/>
      </c>
      <c r="CT653" t="str">
        <f>IF(Table1[[#This Row],[Ledger 6]]="","","No")</f>
        <v/>
      </c>
      <c r="CU653" t="str">
        <f>IF(Table1[[#This Row],[Ledger 6]]="","",IF(Table1[[#This Row],[Effect 6]]="Dr.","Yes","No"))</f>
        <v/>
      </c>
      <c r="CV653" t="str">
        <f>IF(Table1[[#This Row],[Ledger 6]]="","",Table1[[#This Row],[Ledger 6]])</f>
        <v/>
      </c>
      <c r="CW653" t="str">
        <f>IF(Table1[[#This Row],[Ledger 6]]="","",IF(Table1[[#This Row],[Effect 6]]="Dr.",-Table1[[#This Row],[Amount 6]],Table1[[#This Row],[Amount 6]]))</f>
        <v/>
      </c>
      <c r="CZ653" t="str">
        <f>IF(Table1[[#This Row],[Ledger 7]]="","","No")</f>
        <v/>
      </c>
      <c r="DA653" t="str">
        <f>IF(Table1[[#This Row],[Ledger 7]]="","",IF(Table1[[#This Row],[Effect 7]]="Dr.","Yes","No"))</f>
        <v/>
      </c>
      <c r="DB653" t="str">
        <f>IF(Table1[[#This Row],[Ledger 7]]="","",Table1[[#This Row],[Ledger 7]])</f>
        <v/>
      </c>
      <c r="DC653" t="str">
        <f>IF(Table1[[#This Row],[Ledger 7]]="","",IF(Table1[[#This Row],[Effect 7]]="Dr.",-Table1[[#This Row],[Amount 7]],Table1[[#This Row],[Amount 7]]))</f>
        <v/>
      </c>
      <c r="DF653" t="str">
        <f>IF(Table1[[#This Row],[Ledger 8]]="","","No")</f>
        <v/>
      </c>
      <c r="DG653" t="str">
        <f>IF(Table1[[#This Row],[Ledger 8]]="","",IF(Table1[[#This Row],[Effect 8]]="Dr.","Yes","No"))</f>
        <v/>
      </c>
      <c r="DH653" t="str">
        <f>IF(Table1[[#This Row],[Ledger 8]]="","",Table1[[#This Row],[Ledger 8]])</f>
        <v/>
      </c>
      <c r="DI653" t="str">
        <f>IF(Table1[[#This Row],[Ledger 8]]="","",IF(Table1[[#This Row],[Effect 8]]="Dr.",-Table1[[#This Row],[Amount 8]],Table1[[#This Row],[Amount 8]]))</f>
        <v/>
      </c>
      <c r="DL653" t="str">
        <f>IF(Table1[[#This Row],[Ledger 9]]="","","No")</f>
        <v/>
      </c>
      <c r="DM653" t="str">
        <f>IF(Table1[[#This Row],[Ledger 9]]="","",IF(Table1[[#This Row],[Effect 9]]="Dr.","Yes","No"))</f>
        <v/>
      </c>
      <c r="DN653" t="str">
        <f>IF(Table1[[#This Row],[Ledger 9]]="","",Table1[[#This Row],[Ledger 9]])</f>
        <v/>
      </c>
      <c r="DO653" t="str">
        <f>IF(Table1[[#This Row],[Ledger 9]]="","",IF(Table1[[#This Row],[Effect 9]]="Dr.",-Table1[[#This Row],[Amount 9]],Table1[[#This Row],[Amount 9]]))</f>
        <v/>
      </c>
      <c r="DR653" t="str">
        <f>IF(Table1[[#This Row],[Ledger 10]]="","","No")</f>
        <v/>
      </c>
      <c r="DS653" t="str">
        <f>IF(Table1[[#This Row],[Ledger 10]]="","",IF(Table1[[#This Row],[Effect 10]]="Dr.","Yes","No"))</f>
        <v/>
      </c>
      <c r="DT653" t="str">
        <f>IF(Table1[[#This Row],[Ledger 10]]="","",Table1[[#This Row],[Ledger 10]])</f>
        <v/>
      </c>
      <c r="DU653" t="str">
        <f>IF(Table1[[#This Row],[Ledger 10]]="","",IF(Table1[[#This Row],[Effect 10]]="Dr.",-Table1[[#This Row],[Amount 10]],Table1[[#This Row],[Amount 10]]))</f>
        <v/>
      </c>
      <c r="DX653" t="str">
        <f>IF(Table1[[#This Row],[Ledger 11]]="","","No")</f>
        <v/>
      </c>
      <c r="DY653" t="str">
        <f>IF(Table1[[#This Row],[Ledger 11]]="","",IF(Table1[[#This Row],[Effect 11]]="Dr.","Yes","No"))</f>
        <v/>
      </c>
      <c r="DZ653" t="str">
        <f>IF(Table1[[#This Row],[Ledger 11]]="","",Table1[[#This Row],[Ledger 11]])</f>
        <v/>
      </c>
      <c r="EA653" t="str">
        <f>IF(Table1[[#This Row],[Ledger 11]]="","",IF(Table1[[#This Row],[Effect 11]]="Dr.",-Table1[[#This Row],[Amount 11]],Table1[[#This Row],[Amount 11]]))</f>
        <v/>
      </c>
      <c r="ED653" t="str">
        <f>IF(Table1[[#This Row],[Ledger 12]]="","","No")</f>
        <v/>
      </c>
      <c r="EE653" t="str">
        <f>IF(Table1[[#This Row],[Ledger 12]]="","",IF(Table1[[#This Row],[Effect 12]]="Dr.","Yes","No"))</f>
        <v/>
      </c>
      <c r="EF653" t="str">
        <f>IF(Table1[[#This Row],[Ledger 12]]="","",Table1[[#This Row],[Ledger 12]])</f>
        <v/>
      </c>
      <c r="EG653" t="str">
        <f>IF(Table1[[#This Row],[Ledger 12]]="","",IF(Table1[[#This Row],[Effect 12]]="Dr.",-Table1[[#This Row],[Amount 12]],Table1[[#This Row],[Amount 12]]))</f>
        <v/>
      </c>
      <c r="EJ653" t="str">
        <f>IF(Table1[[#This Row],[Ledger 13]]="","","No")</f>
        <v/>
      </c>
      <c r="EK653" t="str">
        <f>IF(Table1[[#This Row],[Ledger 13]]="","",IF(Table1[[#This Row],[Effect 13]]="Dr.","Yes","No"))</f>
        <v/>
      </c>
      <c r="EL653" t="str">
        <f>IF(Table1[[#This Row],[Ledger 13]]="","",Table1[[#This Row],[Ledger 13]])</f>
        <v/>
      </c>
      <c r="EM653" t="str">
        <f>IF(Table1[[#This Row],[Ledger 13]]="","",IF(Table1[[#This Row],[Effect 13]]="Dr.",-Table1[[#This Row],[Amount 13]],Table1[[#This Row],[Amount 13]]))</f>
        <v/>
      </c>
      <c r="EP653" t="str">
        <f>IF(Table1[[#This Row],[Ledger 14]]="","","No")</f>
        <v/>
      </c>
      <c r="EQ653" t="str">
        <f>IF(Table1[[#This Row],[Ledger 14]]="","",IF(Table1[[#This Row],[Effect 14]]="Dr.","Yes","No"))</f>
        <v/>
      </c>
      <c r="ER653" t="str">
        <f>IF(Table1[[#This Row],[Ledger 14]]="","",Table1[[#This Row],[Ledger 14]])</f>
        <v/>
      </c>
      <c r="ES653" t="str">
        <f>IF(Table1[[#This Row],[Ledger 14]]="","",IF(Table1[[#This Row],[Effect 14]]="Dr.",-Table1[[#This Row],[Amount 14]],Table1[[#This Row],[Amount 14]]))</f>
        <v/>
      </c>
      <c r="EV653" t="str">
        <f>IF(Table1[[#This Row],[Ledger 15]]="","","No")</f>
        <v/>
      </c>
      <c r="EW653" t="str">
        <f>IF(Table1[[#This Row],[Ledger 15]]="","",IF(Table1[[#This Row],[Effect 15]]="Dr.","Yes","No"))</f>
        <v/>
      </c>
      <c r="EX653" t="str">
        <f>IF(Table1[[#This Row],[Ledger 15]]="","",Table1[[#This Row],[Ledger 15]])</f>
        <v/>
      </c>
      <c r="EY653" t="str">
        <f>IF(Table1[[#This Row],[Ledger 15]]="","",IF(Table1[[#This Row],[Effect 15]]="Dr.",-Table1[[#This Row],[Amount 15]],Table1[[#This Row],[Amount 15]]))</f>
        <v/>
      </c>
      <c r="FD6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3">
        <f>IF(Table1[[#This Row],[Date]]="",0,IF(AND(Table1[[#This Row],[Date]]&gt;=$FE$2,Table1[[#This Row],[Date]]&lt;=$FE$3),0,1))</f>
        <v>0</v>
      </c>
      <c r="FF653">
        <f>IF(Table1[[#This Row],[Date]]="",0,IF(TYPE(VLOOKUP(Table1[[#This Row],[Voucher Type]],Table1[[#All],[Voucher Type Master]],1,FALSE))=16,1,0))</f>
        <v>0</v>
      </c>
      <c r="FG653">
        <f>IF(TYPE(IF(Table1[[#This Row],[Date]]="",0,IF(VLOOKUP(Table1[[#This Row],[Voucher Type]],$FY$5:$FZ$13,2,0)=Table1[[#This Row],[Effect 1]],0,1)))=16,1,0)</f>
        <v>0</v>
      </c>
      <c r="FH6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3">
        <f>IF(LEN(Table1[[#This Row],[Ledger 1]])&gt;0,IF(TYPE(VLOOKUP(Table1[[#This Row],[Ledger 1]],GZ:GZ,1,0))=16,1,0),0)</f>
        <v>0</v>
      </c>
      <c r="FJ653">
        <f>IF(LEN(Table1[[#This Row],[Ledger 2]])&gt;0,IF(TYPE(VLOOKUP(Table1[[#This Row],[Ledger 2]],GZ:GZ,1,0))=16,1,0),0)</f>
        <v>0</v>
      </c>
      <c r="FK653">
        <f>IF(LEN(Table1[[#This Row],[Ledger 3]])&gt;0,IF(TYPE(VLOOKUP(Table1[[#This Row],[Ledger 3]],GZ:GZ,1,0))=16,1,0),0)</f>
        <v>0</v>
      </c>
      <c r="FL653">
        <f>IF(LEN(Table1[[#This Row],[Ledger 4]])&gt;0,IF(TYPE(VLOOKUP(Table1[[#This Row],[Ledger 4]],GZ:GZ,1,0))=16,1,0),0)</f>
        <v>0</v>
      </c>
      <c r="FM653">
        <f>IF(LEN(Table1[[#This Row],[Ledger 5]])&gt;0,IF(TYPE(VLOOKUP(Table1[[#This Row],[Ledger 5]],GZ:GZ,1,0))=16,1,0),0)</f>
        <v>0</v>
      </c>
      <c r="FN653">
        <f>IF(LEN(Table1[[#This Row],[Ledger 6]])&gt;0,IF(TYPE(VLOOKUP(Table1[[#This Row],[Ledger 6]],$GZ:$GZ,1,0))=16,1,0),0)</f>
        <v>0</v>
      </c>
      <c r="FO653">
        <f>IF(LEN(Table1[[#This Row],[Ledger 7]])&gt;0,IF(TYPE(VLOOKUP(Table1[[#This Row],[Ledger 7]],$GZ:$GZ,1,0))=16,1,0),0)</f>
        <v>0</v>
      </c>
      <c r="FP653">
        <f>IF(LEN(Table1[[#This Row],[Ledger 8]])&gt;0,IF(TYPE(VLOOKUP(Table1[[#This Row],[Ledger 8]],$GZ:$GZ,1,0))=16,1,0),0)</f>
        <v>0</v>
      </c>
      <c r="FQ653">
        <f>IF(LEN(Table1[[#This Row],[Ledger 9]])&gt;0,IF(TYPE(VLOOKUP(Table1[[#This Row],[Ledger 9]],$GZ:$GZ,1,0))=16,1,0),0)</f>
        <v>0</v>
      </c>
      <c r="FR653">
        <f>IF(LEN(Table1[[#This Row],[Ledger 10]])&gt;0,IF(TYPE(VLOOKUP(Table1[[#This Row],[Ledger 10]],$GZ:$GZ,1,0))=16,1,0),0)</f>
        <v>0</v>
      </c>
      <c r="FS653">
        <f>IF(LEN(Table1[[#This Row],[Ledger 11]])&gt;0,IF(TYPE(VLOOKUP(Table1[[#This Row],[Ledger 11]],$GZ:$GZ,1,0))=16,1,0),0)</f>
        <v>0</v>
      </c>
      <c r="FT653">
        <f>IF(LEN(Table1[[#This Row],[Ledger 12]])&gt;0,IF(TYPE(VLOOKUP(Table1[[#This Row],[Ledger 12]],$GZ:$GZ,1,0))=16,1,0),0)</f>
        <v>0</v>
      </c>
      <c r="FU653">
        <f>IF(LEN(Table1[[#This Row],[Ledger 13]])&gt;0,IF(TYPE(VLOOKUP(Table1[[#This Row],[Ledger 13]],$GZ:$GZ,1,0))=16,1,0),0)</f>
        <v>0</v>
      </c>
      <c r="FV653">
        <f>IF(LEN(Table1[[#This Row],[Ledger 14]])&gt;0,IF(TYPE(VLOOKUP(Table1[[#This Row],[Ledger 14]],$GZ:$GZ,1,0))=16,1,0),0)</f>
        <v>0</v>
      </c>
      <c r="FW653">
        <f>IF(LEN(Table1[[#This Row],[Ledger 15]])&gt;0,IF(TYPE(VLOOKUP(Table1[[#This Row],[Ledger 15]],$GZ:$GZ,1,0))=16,1,0),0)</f>
        <v>0</v>
      </c>
    </row>
    <row r="654" spans="4:179" ht="33" customHeight="1" x14ac:dyDescent="0.45">
      <c r="D654" s="8">
        <f t="shared" si="19"/>
        <v>649</v>
      </c>
      <c r="E654" s="32"/>
      <c r="F654" s="34"/>
      <c r="G654" s="34"/>
      <c r="H654" s="34"/>
      <c r="I654" s="34"/>
      <c r="J654" s="38"/>
      <c r="K654" s="33"/>
      <c r="L654" s="36"/>
      <c r="M654" s="35"/>
      <c r="N654" s="34"/>
      <c r="O654" s="41"/>
      <c r="P654" s="35"/>
      <c r="Q654" s="34"/>
      <c r="R654" s="37"/>
      <c r="S654" s="35"/>
      <c r="T654" s="34"/>
      <c r="U654" s="37"/>
      <c r="V654" s="35"/>
      <c r="W654" s="34"/>
      <c r="X654" s="37"/>
      <c r="Y654" s="35"/>
      <c r="Z654" s="34"/>
      <c r="AA654" s="37"/>
      <c r="AB654" s="35"/>
      <c r="AC654" s="34"/>
      <c r="AD654" s="37"/>
      <c r="AE654" s="35"/>
      <c r="AF654" s="34"/>
      <c r="AG654" s="37"/>
      <c r="AH654" s="35"/>
      <c r="AI654" s="34"/>
      <c r="AJ654" s="37"/>
      <c r="AK654" s="35"/>
      <c r="AL654" s="34"/>
      <c r="AM654" s="37"/>
      <c r="AN654" s="35"/>
      <c r="AO654" s="34"/>
      <c r="AP654" s="37"/>
      <c r="AQ654" s="35"/>
      <c r="AR654" s="34"/>
      <c r="AS654" s="37"/>
      <c r="AT654" s="35"/>
      <c r="AU654" s="34"/>
      <c r="AV654" s="37"/>
      <c r="AW654" s="35"/>
      <c r="AX654" s="34"/>
      <c r="AY654" s="37"/>
      <c r="AZ654" s="35"/>
      <c r="BA654" s="34"/>
      <c r="BB654" s="37"/>
      <c r="BC6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4" s="7"/>
      <c r="BF654" t="str">
        <f>IF(Table1[[#This Row],[Date]]="","","&amp;lt;VOUCHER REMOTEID="&amp;""""&amp;$A$11&amp;$A$13&amp;ROW()&amp;""""&amp;" VCHTYPE="""&amp;F654&amp;""" ACTION="""&amp;"Create"&amp;"""&amp;gt;")</f>
        <v/>
      </c>
      <c r="BG654" t="str">
        <f>IF(Table1[[#This Row],[Date]]="","",TEXT(Table1[[#This Row],[Date]],"yyyymmdd"))</f>
        <v/>
      </c>
      <c r="BH654" t="str">
        <f>Table1[[#This Row],[Date2]]</f>
        <v/>
      </c>
      <c r="BI654" t="str">
        <f>IF(Table1[[#This Row],[Date]]="","",Table1[[#This Row],[Voucher Type]])</f>
        <v/>
      </c>
      <c r="BJ654" t="str">
        <f>IF(Table1[[#This Row],[Ref No / Invoice No]]="","",Table1[[#This Row],[Ref No / Invoice No]])</f>
        <v/>
      </c>
      <c r="BK654" t="str">
        <f>IF(Table1[[#This Row],[Voucher No]]="","",Table1[[#This Row],[Voucher No]])</f>
        <v/>
      </c>
      <c r="BL654" t="str">
        <f>IF(Table1[[#This Row],[Date]]="","",Table1[[#This Row],[Narration]])</f>
        <v/>
      </c>
      <c r="BM654" t="str">
        <f>IF(Table1[[#This Row],[Date]]="","",$A$11&amp;$A$13&amp;ROW())</f>
        <v/>
      </c>
      <c r="BN654" t="str">
        <f>IF(Table1[[#This Row],[Date]]="","",$A$13)</f>
        <v/>
      </c>
      <c r="BP654" t="str">
        <f>IF(Table1[[#This Row],[Ledger 1]]="","","No")</f>
        <v/>
      </c>
      <c r="BQ654" t="str">
        <f>IF(Table1[[#This Row],[Date]]="","",IF(Table1[[#This Row],[Effect 1]]="Dr.","Yes","No"))</f>
        <v/>
      </c>
      <c r="BR654" t="str">
        <f>IF(Table1[[#This Row],[Date]]="","",Table1[[#This Row],[Ledger 1]])</f>
        <v/>
      </c>
      <c r="BS654" t="str">
        <f>IF(Table1[[#This Row],[Date]]="","",IF(Table1[[#This Row],[Effect 1]]="Dr.",-Table1[[#This Row],[Amount 1]],Table1[[#This Row],[Amount 1]]))</f>
        <v/>
      </c>
      <c r="BV654" t="str">
        <f>IF(Table1[[#This Row],[Ledger 2]]="","","No")</f>
        <v/>
      </c>
      <c r="BW654" t="str">
        <f>IF(Table1[[#This Row],[Date]]="","",IF(Table1[[#This Row],[Effect 2]]="Dr.","Yes","No"))</f>
        <v/>
      </c>
      <c r="BX654" t="str">
        <f>IF(Table1[[#This Row],[Date]]="","",Table1[[#This Row],[Ledger 2]])</f>
        <v/>
      </c>
      <c r="BY654" t="str">
        <f>IF(Table1[[#This Row],[Date]]="","",IF(Table1[[#This Row],[Effect 2]]="Dr.",-Table1[[#This Row],[Amount 2]],Table1[[#This Row],[Amount 2]]))</f>
        <v/>
      </c>
      <c r="CB654" t="str">
        <f>IF(Table1[[#This Row],[Ledger 3]]="","","No")</f>
        <v/>
      </c>
      <c r="CC654" t="str">
        <f>IF(Table1[[#This Row],[Ledger 3]]="","",IF(Table1[[#This Row],[Effect 3]]="Dr.","Yes","No"))</f>
        <v/>
      </c>
      <c r="CD654" t="str">
        <f>IF(Table1[[#This Row],[Ledger 3]]="","",Table1[[#This Row],[Ledger 3]])</f>
        <v/>
      </c>
      <c r="CE654" t="str">
        <f>IF(Table1[[#This Row],[Ledger 3]]="","",IF(Table1[[#This Row],[Effect 3]]="Dr.",-Table1[[#This Row],[Amount 3]],Table1[[#This Row],[Amount 3]]))</f>
        <v/>
      </c>
      <c r="CH654" t="str">
        <f>IF(Table1[[#This Row],[Ledger 4]]="","","No")</f>
        <v/>
      </c>
      <c r="CI654" t="str">
        <f>IF(Table1[[#This Row],[Ledger 4]]="","",IF(Table1[[#This Row],[Effect 4]]="Dr.","Yes","No"))</f>
        <v/>
      </c>
      <c r="CJ654" t="str">
        <f>IF(Table1[[#This Row],[Ledger 4]]="","",Table1[[#This Row],[Ledger 4]])</f>
        <v/>
      </c>
      <c r="CK654" t="str">
        <f>IF(Table1[[#This Row],[Ledger 4]]="","",IF(Table1[[#This Row],[Effect 4]]="Dr.",-Table1[[#This Row],[Amount 4]],Table1[[#This Row],[Amount 4]]))</f>
        <v/>
      </c>
      <c r="CN654" t="str">
        <f>IF(Table1[[#This Row],[Ledger 5]]="","","No")</f>
        <v/>
      </c>
      <c r="CO654" t="str">
        <f>IF(Table1[[#This Row],[Ledger 5]]="","",IF(Table1[[#This Row],[Effect 5]]="Dr.","Yes","No"))</f>
        <v/>
      </c>
      <c r="CP654" t="str">
        <f>IF(Table1[[#This Row],[Ledger 5]]="","",Table1[[#This Row],[Ledger 5]])</f>
        <v/>
      </c>
      <c r="CQ654" t="str">
        <f>IF(Table1[[#This Row],[Ledger 5]]="","",IF(Table1[[#This Row],[Effect 5]]="Dr.",-Table1[[#This Row],[Amount 5]],Table1[[#This Row],[Amount 5]]))</f>
        <v/>
      </c>
      <c r="CT654" t="str">
        <f>IF(Table1[[#This Row],[Ledger 6]]="","","No")</f>
        <v/>
      </c>
      <c r="CU654" t="str">
        <f>IF(Table1[[#This Row],[Ledger 6]]="","",IF(Table1[[#This Row],[Effect 6]]="Dr.","Yes","No"))</f>
        <v/>
      </c>
      <c r="CV654" t="str">
        <f>IF(Table1[[#This Row],[Ledger 6]]="","",Table1[[#This Row],[Ledger 6]])</f>
        <v/>
      </c>
      <c r="CW654" t="str">
        <f>IF(Table1[[#This Row],[Ledger 6]]="","",IF(Table1[[#This Row],[Effect 6]]="Dr.",-Table1[[#This Row],[Amount 6]],Table1[[#This Row],[Amount 6]]))</f>
        <v/>
      </c>
      <c r="CZ654" t="str">
        <f>IF(Table1[[#This Row],[Ledger 7]]="","","No")</f>
        <v/>
      </c>
      <c r="DA654" t="str">
        <f>IF(Table1[[#This Row],[Ledger 7]]="","",IF(Table1[[#This Row],[Effect 7]]="Dr.","Yes","No"))</f>
        <v/>
      </c>
      <c r="DB654" t="str">
        <f>IF(Table1[[#This Row],[Ledger 7]]="","",Table1[[#This Row],[Ledger 7]])</f>
        <v/>
      </c>
      <c r="DC654" t="str">
        <f>IF(Table1[[#This Row],[Ledger 7]]="","",IF(Table1[[#This Row],[Effect 7]]="Dr.",-Table1[[#This Row],[Amount 7]],Table1[[#This Row],[Amount 7]]))</f>
        <v/>
      </c>
      <c r="DF654" t="str">
        <f>IF(Table1[[#This Row],[Ledger 8]]="","","No")</f>
        <v/>
      </c>
      <c r="DG654" t="str">
        <f>IF(Table1[[#This Row],[Ledger 8]]="","",IF(Table1[[#This Row],[Effect 8]]="Dr.","Yes","No"))</f>
        <v/>
      </c>
      <c r="DH654" t="str">
        <f>IF(Table1[[#This Row],[Ledger 8]]="","",Table1[[#This Row],[Ledger 8]])</f>
        <v/>
      </c>
      <c r="DI654" t="str">
        <f>IF(Table1[[#This Row],[Ledger 8]]="","",IF(Table1[[#This Row],[Effect 8]]="Dr.",-Table1[[#This Row],[Amount 8]],Table1[[#This Row],[Amount 8]]))</f>
        <v/>
      </c>
      <c r="DL654" t="str">
        <f>IF(Table1[[#This Row],[Ledger 9]]="","","No")</f>
        <v/>
      </c>
      <c r="DM654" t="str">
        <f>IF(Table1[[#This Row],[Ledger 9]]="","",IF(Table1[[#This Row],[Effect 9]]="Dr.","Yes","No"))</f>
        <v/>
      </c>
      <c r="DN654" t="str">
        <f>IF(Table1[[#This Row],[Ledger 9]]="","",Table1[[#This Row],[Ledger 9]])</f>
        <v/>
      </c>
      <c r="DO654" t="str">
        <f>IF(Table1[[#This Row],[Ledger 9]]="","",IF(Table1[[#This Row],[Effect 9]]="Dr.",-Table1[[#This Row],[Amount 9]],Table1[[#This Row],[Amount 9]]))</f>
        <v/>
      </c>
      <c r="DR654" t="str">
        <f>IF(Table1[[#This Row],[Ledger 10]]="","","No")</f>
        <v/>
      </c>
      <c r="DS654" t="str">
        <f>IF(Table1[[#This Row],[Ledger 10]]="","",IF(Table1[[#This Row],[Effect 10]]="Dr.","Yes","No"))</f>
        <v/>
      </c>
      <c r="DT654" t="str">
        <f>IF(Table1[[#This Row],[Ledger 10]]="","",Table1[[#This Row],[Ledger 10]])</f>
        <v/>
      </c>
      <c r="DU654" t="str">
        <f>IF(Table1[[#This Row],[Ledger 10]]="","",IF(Table1[[#This Row],[Effect 10]]="Dr.",-Table1[[#This Row],[Amount 10]],Table1[[#This Row],[Amount 10]]))</f>
        <v/>
      </c>
      <c r="DX654" t="str">
        <f>IF(Table1[[#This Row],[Ledger 11]]="","","No")</f>
        <v/>
      </c>
      <c r="DY654" t="str">
        <f>IF(Table1[[#This Row],[Ledger 11]]="","",IF(Table1[[#This Row],[Effect 11]]="Dr.","Yes","No"))</f>
        <v/>
      </c>
      <c r="DZ654" t="str">
        <f>IF(Table1[[#This Row],[Ledger 11]]="","",Table1[[#This Row],[Ledger 11]])</f>
        <v/>
      </c>
      <c r="EA654" t="str">
        <f>IF(Table1[[#This Row],[Ledger 11]]="","",IF(Table1[[#This Row],[Effect 11]]="Dr.",-Table1[[#This Row],[Amount 11]],Table1[[#This Row],[Amount 11]]))</f>
        <v/>
      </c>
      <c r="ED654" t="str">
        <f>IF(Table1[[#This Row],[Ledger 12]]="","","No")</f>
        <v/>
      </c>
      <c r="EE654" t="str">
        <f>IF(Table1[[#This Row],[Ledger 12]]="","",IF(Table1[[#This Row],[Effect 12]]="Dr.","Yes","No"))</f>
        <v/>
      </c>
      <c r="EF654" t="str">
        <f>IF(Table1[[#This Row],[Ledger 12]]="","",Table1[[#This Row],[Ledger 12]])</f>
        <v/>
      </c>
      <c r="EG654" t="str">
        <f>IF(Table1[[#This Row],[Ledger 12]]="","",IF(Table1[[#This Row],[Effect 12]]="Dr.",-Table1[[#This Row],[Amount 12]],Table1[[#This Row],[Amount 12]]))</f>
        <v/>
      </c>
      <c r="EJ654" t="str">
        <f>IF(Table1[[#This Row],[Ledger 13]]="","","No")</f>
        <v/>
      </c>
      <c r="EK654" t="str">
        <f>IF(Table1[[#This Row],[Ledger 13]]="","",IF(Table1[[#This Row],[Effect 13]]="Dr.","Yes","No"))</f>
        <v/>
      </c>
      <c r="EL654" t="str">
        <f>IF(Table1[[#This Row],[Ledger 13]]="","",Table1[[#This Row],[Ledger 13]])</f>
        <v/>
      </c>
      <c r="EM654" t="str">
        <f>IF(Table1[[#This Row],[Ledger 13]]="","",IF(Table1[[#This Row],[Effect 13]]="Dr.",-Table1[[#This Row],[Amount 13]],Table1[[#This Row],[Amount 13]]))</f>
        <v/>
      </c>
      <c r="EP654" t="str">
        <f>IF(Table1[[#This Row],[Ledger 14]]="","","No")</f>
        <v/>
      </c>
      <c r="EQ654" t="str">
        <f>IF(Table1[[#This Row],[Ledger 14]]="","",IF(Table1[[#This Row],[Effect 14]]="Dr.","Yes","No"))</f>
        <v/>
      </c>
      <c r="ER654" t="str">
        <f>IF(Table1[[#This Row],[Ledger 14]]="","",Table1[[#This Row],[Ledger 14]])</f>
        <v/>
      </c>
      <c r="ES654" t="str">
        <f>IF(Table1[[#This Row],[Ledger 14]]="","",IF(Table1[[#This Row],[Effect 14]]="Dr.",-Table1[[#This Row],[Amount 14]],Table1[[#This Row],[Amount 14]]))</f>
        <v/>
      </c>
      <c r="EV654" t="str">
        <f>IF(Table1[[#This Row],[Ledger 15]]="","","No")</f>
        <v/>
      </c>
      <c r="EW654" t="str">
        <f>IF(Table1[[#This Row],[Ledger 15]]="","",IF(Table1[[#This Row],[Effect 15]]="Dr.","Yes","No"))</f>
        <v/>
      </c>
      <c r="EX654" t="str">
        <f>IF(Table1[[#This Row],[Ledger 15]]="","",Table1[[#This Row],[Ledger 15]])</f>
        <v/>
      </c>
      <c r="EY654" t="str">
        <f>IF(Table1[[#This Row],[Ledger 15]]="","",IF(Table1[[#This Row],[Effect 15]]="Dr.",-Table1[[#This Row],[Amount 15]],Table1[[#This Row],[Amount 15]]))</f>
        <v/>
      </c>
      <c r="FD6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4">
        <f>IF(Table1[[#This Row],[Date]]="",0,IF(AND(Table1[[#This Row],[Date]]&gt;=$FE$2,Table1[[#This Row],[Date]]&lt;=$FE$3),0,1))</f>
        <v>0</v>
      </c>
      <c r="FF654">
        <f>IF(Table1[[#This Row],[Date]]="",0,IF(TYPE(VLOOKUP(Table1[[#This Row],[Voucher Type]],Table1[[#All],[Voucher Type Master]],1,FALSE))=16,1,0))</f>
        <v>0</v>
      </c>
      <c r="FG654">
        <f>IF(TYPE(IF(Table1[[#This Row],[Date]]="",0,IF(VLOOKUP(Table1[[#This Row],[Voucher Type]],$FY$5:$FZ$13,2,0)=Table1[[#This Row],[Effect 1]],0,1)))=16,1,0)</f>
        <v>0</v>
      </c>
      <c r="FH6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4">
        <f>IF(LEN(Table1[[#This Row],[Ledger 1]])&gt;0,IF(TYPE(VLOOKUP(Table1[[#This Row],[Ledger 1]],GZ:GZ,1,0))=16,1,0),0)</f>
        <v>0</v>
      </c>
      <c r="FJ654">
        <f>IF(LEN(Table1[[#This Row],[Ledger 2]])&gt;0,IF(TYPE(VLOOKUP(Table1[[#This Row],[Ledger 2]],GZ:GZ,1,0))=16,1,0),0)</f>
        <v>0</v>
      </c>
      <c r="FK654">
        <f>IF(LEN(Table1[[#This Row],[Ledger 3]])&gt;0,IF(TYPE(VLOOKUP(Table1[[#This Row],[Ledger 3]],GZ:GZ,1,0))=16,1,0),0)</f>
        <v>0</v>
      </c>
      <c r="FL654">
        <f>IF(LEN(Table1[[#This Row],[Ledger 4]])&gt;0,IF(TYPE(VLOOKUP(Table1[[#This Row],[Ledger 4]],GZ:GZ,1,0))=16,1,0),0)</f>
        <v>0</v>
      </c>
      <c r="FM654">
        <f>IF(LEN(Table1[[#This Row],[Ledger 5]])&gt;0,IF(TYPE(VLOOKUP(Table1[[#This Row],[Ledger 5]],GZ:GZ,1,0))=16,1,0),0)</f>
        <v>0</v>
      </c>
      <c r="FN654">
        <f>IF(LEN(Table1[[#This Row],[Ledger 6]])&gt;0,IF(TYPE(VLOOKUP(Table1[[#This Row],[Ledger 6]],$GZ:$GZ,1,0))=16,1,0),0)</f>
        <v>0</v>
      </c>
      <c r="FO654">
        <f>IF(LEN(Table1[[#This Row],[Ledger 7]])&gt;0,IF(TYPE(VLOOKUP(Table1[[#This Row],[Ledger 7]],$GZ:$GZ,1,0))=16,1,0),0)</f>
        <v>0</v>
      </c>
      <c r="FP654">
        <f>IF(LEN(Table1[[#This Row],[Ledger 8]])&gt;0,IF(TYPE(VLOOKUP(Table1[[#This Row],[Ledger 8]],$GZ:$GZ,1,0))=16,1,0),0)</f>
        <v>0</v>
      </c>
      <c r="FQ654">
        <f>IF(LEN(Table1[[#This Row],[Ledger 9]])&gt;0,IF(TYPE(VLOOKUP(Table1[[#This Row],[Ledger 9]],$GZ:$GZ,1,0))=16,1,0),0)</f>
        <v>0</v>
      </c>
      <c r="FR654">
        <f>IF(LEN(Table1[[#This Row],[Ledger 10]])&gt;0,IF(TYPE(VLOOKUP(Table1[[#This Row],[Ledger 10]],$GZ:$GZ,1,0))=16,1,0),0)</f>
        <v>0</v>
      </c>
      <c r="FS654">
        <f>IF(LEN(Table1[[#This Row],[Ledger 11]])&gt;0,IF(TYPE(VLOOKUP(Table1[[#This Row],[Ledger 11]],$GZ:$GZ,1,0))=16,1,0),0)</f>
        <v>0</v>
      </c>
      <c r="FT654">
        <f>IF(LEN(Table1[[#This Row],[Ledger 12]])&gt;0,IF(TYPE(VLOOKUP(Table1[[#This Row],[Ledger 12]],$GZ:$GZ,1,0))=16,1,0),0)</f>
        <v>0</v>
      </c>
      <c r="FU654">
        <f>IF(LEN(Table1[[#This Row],[Ledger 13]])&gt;0,IF(TYPE(VLOOKUP(Table1[[#This Row],[Ledger 13]],$GZ:$GZ,1,0))=16,1,0),0)</f>
        <v>0</v>
      </c>
      <c r="FV654">
        <f>IF(LEN(Table1[[#This Row],[Ledger 14]])&gt;0,IF(TYPE(VLOOKUP(Table1[[#This Row],[Ledger 14]],$GZ:$GZ,1,0))=16,1,0),0)</f>
        <v>0</v>
      </c>
      <c r="FW654">
        <f>IF(LEN(Table1[[#This Row],[Ledger 15]])&gt;0,IF(TYPE(VLOOKUP(Table1[[#This Row],[Ledger 15]],$GZ:$GZ,1,0))=16,1,0),0)</f>
        <v>0</v>
      </c>
    </row>
    <row r="655" spans="4:179" ht="33" customHeight="1" x14ac:dyDescent="0.45">
      <c r="D655" s="8">
        <f t="shared" si="19"/>
        <v>650</v>
      </c>
      <c r="E655" s="32"/>
      <c r="F655" s="34"/>
      <c r="G655" s="34"/>
      <c r="H655" s="34"/>
      <c r="I655" s="34"/>
      <c r="J655" s="38"/>
      <c r="K655" s="33"/>
      <c r="L655" s="36"/>
      <c r="M655" s="35"/>
      <c r="N655" s="34"/>
      <c r="O655" s="41"/>
      <c r="P655" s="35"/>
      <c r="Q655" s="34"/>
      <c r="R655" s="37"/>
      <c r="S655" s="35"/>
      <c r="T655" s="34"/>
      <c r="U655" s="37"/>
      <c r="V655" s="35"/>
      <c r="W655" s="34"/>
      <c r="X655" s="37"/>
      <c r="Y655" s="35"/>
      <c r="Z655" s="34"/>
      <c r="AA655" s="37"/>
      <c r="AB655" s="35"/>
      <c r="AC655" s="34"/>
      <c r="AD655" s="37"/>
      <c r="AE655" s="35"/>
      <c r="AF655" s="34"/>
      <c r="AG655" s="37"/>
      <c r="AH655" s="35"/>
      <c r="AI655" s="34"/>
      <c r="AJ655" s="37"/>
      <c r="AK655" s="35"/>
      <c r="AL655" s="34"/>
      <c r="AM655" s="37"/>
      <c r="AN655" s="35"/>
      <c r="AO655" s="34"/>
      <c r="AP655" s="37"/>
      <c r="AQ655" s="35"/>
      <c r="AR655" s="34"/>
      <c r="AS655" s="37"/>
      <c r="AT655" s="35"/>
      <c r="AU655" s="34"/>
      <c r="AV655" s="37"/>
      <c r="AW655" s="35"/>
      <c r="AX655" s="34"/>
      <c r="AY655" s="37"/>
      <c r="AZ655" s="35"/>
      <c r="BA655" s="34"/>
      <c r="BB655" s="37"/>
      <c r="BC6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5" s="7"/>
      <c r="BF655" t="str">
        <f>IF(Table1[[#This Row],[Date]]="","","&amp;lt;VOUCHER REMOTEID="&amp;""""&amp;$A$11&amp;$A$13&amp;ROW()&amp;""""&amp;" VCHTYPE="""&amp;F655&amp;""" ACTION="""&amp;"Create"&amp;"""&amp;gt;")</f>
        <v/>
      </c>
      <c r="BG655" t="str">
        <f>IF(Table1[[#This Row],[Date]]="","",TEXT(Table1[[#This Row],[Date]],"yyyymmdd"))</f>
        <v/>
      </c>
      <c r="BH655" t="str">
        <f>Table1[[#This Row],[Date2]]</f>
        <v/>
      </c>
      <c r="BI655" t="str">
        <f>IF(Table1[[#This Row],[Date]]="","",Table1[[#This Row],[Voucher Type]])</f>
        <v/>
      </c>
      <c r="BJ655" t="str">
        <f>IF(Table1[[#This Row],[Ref No / Invoice No]]="","",Table1[[#This Row],[Ref No / Invoice No]])</f>
        <v/>
      </c>
      <c r="BK655" t="str">
        <f>IF(Table1[[#This Row],[Voucher No]]="","",Table1[[#This Row],[Voucher No]])</f>
        <v/>
      </c>
      <c r="BL655" t="str">
        <f>IF(Table1[[#This Row],[Date]]="","",Table1[[#This Row],[Narration]])</f>
        <v/>
      </c>
      <c r="BM655" t="str">
        <f>IF(Table1[[#This Row],[Date]]="","",$A$11&amp;$A$13&amp;ROW())</f>
        <v/>
      </c>
      <c r="BN655" t="str">
        <f>IF(Table1[[#This Row],[Date]]="","",$A$13)</f>
        <v/>
      </c>
      <c r="BP655" t="str">
        <f>IF(Table1[[#This Row],[Ledger 1]]="","","No")</f>
        <v/>
      </c>
      <c r="BQ655" t="str">
        <f>IF(Table1[[#This Row],[Date]]="","",IF(Table1[[#This Row],[Effect 1]]="Dr.","Yes","No"))</f>
        <v/>
      </c>
      <c r="BR655" t="str">
        <f>IF(Table1[[#This Row],[Date]]="","",Table1[[#This Row],[Ledger 1]])</f>
        <v/>
      </c>
      <c r="BS655" t="str">
        <f>IF(Table1[[#This Row],[Date]]="","",IF(Table1[[#This Row],[Effect 1]]="Dr.",-Table1[[#This Row],[Amount 1]],Table1[[#This Row],[Amount 1]]))</f>
        <v/>
      </c>
      <c r="BV655" t="str">
        <f>IF(Table1[[#This Row],[Ledger 2]]="","","No")</f>
        <v/>
      </c>
      <c r="BW655" t="str">
        <f>IF(Table1[[#This Row],[Date]]="","",IF(Table1[[#This Row],[Effect 2]]="Dr.","Yes","No"))</f>
        <v/>
      </c>
      <c r="BX655" t="str">
        <f>IF(Table1[[#This Row],[Date]]="","",Table1[[#This Row],[Ledger 2]])</f>
        <v/>
      </c>
      <c r="BY655" t="str">
        <f>IF(Table1[[#This Row],[Date]]="","",IF(Table1[[#This Row],[Effect 2]]="Dr.",-Table1[[#This Row],[Amount 2]],Table1[[#This Row],[Amount 2]]))</f>
        <v/>
      </c>
      <c r="CB655" t="str">
        <f>IF(Table1[[#This Row],[Ledger 3]]="","","No")</f>
        <v/>
      </c>
      <c r="CC655" t="str">
        <f>IF(Table1[[#This Row],[Ledger 3]]="","",IF(Table1[[#This Row],[Effect 3]]="Dr.","Yes","No"))</f>
        <v/>
      </c>
      <c r="CD655" t="str">
        <f>IF(Table1[[#This Row],[Ledger 3]]="","",Table1[[#This Row],[Ledger 3]])</f>
        <v/>
      </c>
      <c r="CE655" t="str">
        <f>IF(Table1[[#This Row],[Ledger 3]]="","",IF(Table1[[#This Row],[Effect 3]]="Dr.",-Table1[[#This Row],[Amount 3]],Table1[[#This Row],[Amount 3]]))</f>
        <v/>
      </c>
      <c r="CH655" t="str">
        <f>IF(Table1[[#This Row],[Ledger 4]]="","","No")</f>
        <v/>
      </c>
      <c r="CI655" t="str">
        <f>IF(Table1[[#This Row],[Ledger 4]]="","",IF(Table1[[#This Row],[Effect 4]]="Dr.","Yes","No"))</f>
        <v/>
      </c>
      <c r="CJ655" t="str">
        <f>IF(Table1[[#This Row],[Ledger 4]]="","",Table1[[#This Row],[Ledger 4]])</f>
        <v/>
      </c>
      <c r="CK655" t="str">
        <f>IF(Table1[[#This Row],[Ledger 4]]="","",IF(Table1[[#This Row],[Effect 4]]="Dr.",-Table1[[#This Row],[Amount 4]],Table1[[#This Row],[Amount 4]]))</f>
        <v/>
      </c>
      <c r="CN655" t="str">
        <f>IF(Table1[[#This Row],[Ledger 5]]="","","No")</f>
        <v/>
      </c>
      <c r="CO655" t="str">
        <f>IF(Table1[[#This Row],[Ledger 5]]="","",IF(Table1[[#This Row],[Effect 5]]="Dr.","Yes","No"))</f>
        <v/>
      </c>
      <c r="CP655" t="str">
        <f>IF(Table1[[#This Row],[Ledger 5]]="","",Table1[[#This Row],[Ledger 5]])</f>
        <v/>
      </c>
      <c r="CQ655" t="str">
        <f>IF(Table1[[#This Row],[Ledger 5]]="","",IF(Table1[[#This Row],[Effect 5]]="Dr.",-Table1[[#This Row],[Amount 5]],Table1[[#This Row],[Amount 5]]))</f>
        <v/>
      </c>
      <c r="CT655" t="str">
        <f>IF(Table1[[#This Row],[Ledger 6]]="","","No")</f>
        <v/>
      </c>
      <c r="CU655" t="str">
        <f>IF(Table1[[#This Row],[Ledger 6]]="","",IF(Table1[[#This Row],[Effect 6]]="Dr.","Yes","No"))</f>
        <v/>
      </c>
      <c r="CV655" t="str">
        <f>IF(Table1[[#This Row],[Ledger 6]]="","",Table1[[#This Row],[Ledger 6]])</f>
        <v/>
      </c>
      <c r="CW655" t="str">
        <f>IF(Table1[[#This Row],[Ledger 6]]="","",IF(Table1[[#This Row],[Effect 6]]="Dr.",-Table1[[#This Row],[Amount 6]],Table1[[#This Row],[Amount 6]]))</f>
        <v/>
      </c>
      <c r="CZ655" t="str">
        <f>IF(Table1[[#This Row],[Ledger 7]]="","","No")</f>
        <v/>
      </c>
      <c r="DA655" t="str">
        <f>IF(Table1[[#This Row],[Ledger 7]]="","",IF(Table1[[#This Row],[Effect 7]]="Dr.","Yes","No"))</f>
        <v/>
      </c>
      <c r="DB655" t="str">
        <f>IF(Table1[[#This Row],[Ledger 7]]="","",Table1[[#This Row],[Ledger 7]])</f>
        <v/>
      </c>
      <c r="DC655" t="str">
        <f>IF(Table1[[#This Row],[Ledger 7]]="","",IF(Table1[[#This Row],[Effect 7]]="Dr.",-Table1[[#This Row],[Amount 7]],Table1[[#This Row],[Amount 7]]))</f>
        <v/>
      </c>
      <c r="DF655" t="str">
        <f>IF(Table1[[#This Row],[Ledger 8]]="","","No")</f>
        <v/>
      </c>
      <c r="DG655" t="str">
        <f>IF(Table1[[#This Row],[Ledger 8]]="","",IF(Table1[[#This Row],[Effect 8]]="Dr.","Yes","No"))</f>
        <v/>
      </c>
      <c r="DH655" t="str">
        <f>IF(Table1[[#This Row],[Ledger 8]]="","",Table1[[#This Row],[Ledger 8]])</f>
        <v/>
      </c>
      <c r="DI655" t="str">
        <f>IF(Table1[[#This Row],[Ledger 8]]="","",IF(Table1[[#This Row],[Effect 8]]="Dr.",-Table1[[#This Row],[Amount 8]],Table1[[#This Row],[Amount 8]]))</f>
        <v/>
      </c>
      <c r="DL655" t="str">
        <f>IF(Table1[[#This Row],[Ledger 9]]="","","No")</f>
        <v/>
      </c>
      <c r="DM655" t="str">
        <f>IF(Table1[[#This Row],[Ledger 9]]="","",IF(Table1[[#This Row],[Effect 9]]="Dr.","Yes","No"))</f>
        <v/>
      </c>
      <c r="DN655" t="str">
        <f>IF(Table1[[#This Row],[Ledger 9]]="","",Table1[[#This Row],[Ledger 9]])</f>
        <v/>
      </c>
      <c r="DO655" t="str">
        <f>IF(Table1[[#This Row],[Ledger 9]]="","",IF(Table1[[#This Row],[Effect 9]]="Dr.",-Table1[[#This Row],[Amount 9]],Table1[[#This Row],[Amount 9]]))</f>
        <v/>
      </c>
      <c r="DR655" t="str">
        <f>IF(Table1[[#This Row],[Ledger 10]]="","","No")</f>
        <v/>
      </c>
      <c r="DS655" t="str">
        <f>IF(Table1[[#This Row],[Ledger 10]]="","",IF(Table1[[#This Row],[Effect 10]]="Dr.","Yes","No"))</f>
        <v/>
      </c>
      <c r="DT655" t="str">
        <f>IF(Table1[[#This Row],[Ledger 10]]="","",Table1[[#This Row],[Ledger 10]])</f>
        <v/>
      </c>
      <c r="DU655" t="str">
        <f>IF(Table1[[#This Row],[Ledger 10]]="","",IF(Table1[[#This Row],[Effect 10]]="Dr.",-Table1[[#This Row],[Amount 10]],Table1[[#This Row],[Amount 10]]))</f>
        <v/>
      </c>
      <c r="DX655" t="str">
        <f>IF(Table1[[#This Row],[Ledger 11]]="","","No")</f>
        <v/>
      </c>
      <c r="DY655" t="str">
        <f>IF(Table1[[#This Row],[Ledger 11]]="","",IF(Table1[[#This Row],[Effect 11]]="Dr.","Yes","No"))</f>
        <v/>
      </c>
      <c r="DZ655" t="str">
        <f>IF(Table1[[#This Row],[Ledger 11]]="","",Table1[[#This Row],[Ledger 11]])</f>
        <v/>
      </c>
      <c r="EA655" t="str">
        <f>IF(Table1[[#This Row],[Ledger 11]]="","",IF(Table1[[#This Row],[Effect 11]]="Dr.",-Table1[[#This Row],[Amount 11]],Table1[[#This Row],[Amount 11]]))</f>
        <v/>
      </c>
      <c r="ED655" t="str">
        <f>IF(Table1[[#This Row],[Ledger 12]]="","","No")</f>
        <v/>
      </c>
      <c r="EE655" t="str">
        <f>IF(Table1[[#This Row],[Ledger 12]]="","",IF(Table1[[#This Row],[Effect 12]]="Dr.","Yes","No"))</f>
        <v/>
      </c>
      <c r="EF655" t="str">
        <f>IF(Table1[[#This Row],[Ledger 12]]="","",Table1[[#This Row],[Ledger 12]])</f>
        <v/>
      </c>
      <c r="EG655" t="str">
        <f>IF(Table1[[#This Row],[Ledger 12]]="","",IF(Table1[[#This Row],[Effect 12]]="Dr.",-Table1[[#This Row],[Amount 12]],Table1[[#This Row],[Amount 12]]))</f>
        <v/>
      </c>
      <c r="EJ655" t="str">
        <f>IF(Table1[[#This Row],[Ledger 13]]="","","No")</f>
        <v/>
      </c>
      <c r="EK655" t="str">
        <f>IF(Table1[[#This Row],[Ledger 13]]="","",IF(Table1[[#This Row],[Effect 13]]="Dr.","Yes","No"))</f>
        <v/>
      </c>
      <c r="EL655" t="str">
        <f>IF(Table1[[#This Row],[Ledger 13]]="","",Table1[[#This Row],[Ledger 13]])</f>
        <v/>
      </c>
      <c r="EM655" t="str">
        <f>IF(Table1[[#This Row],[Ledger 13]]="","",IF(Table1[[#This Row],[Effect 13]]="Dr.",-Table1[[#This Row],[Amount 13]],Table1[[#This Row],[Amount 13]]))</f>
        <v/>
      </c>
      <c r="EP655" t="str">
        <f>IF(Table1[[#This Row],[Ledger 14]]="","","No")</f>
        <v/>
      </c>
      <c r="EQ655" t="str">
        <f>IF(Table1[[#This Row],[Ledger 14]]="","",IF(Table1[[#This Row],[Effect 14]]="Dr.","Yes","No"))</f>
        <v/>
      </c>
      <c r="ER655" t="str">
        <f>IF(Table1[[#This Row],[Ledger 14]]="","",Table1[[#This Row],[Ledger 14]])</f>
        <v/>
      </c>
      <c r="ES655" t="str">
        <f>IF(Table1[[#This Row],[Ledger 14]]="","",IF(Table1[[#This Row],[Effect 14]]="Dr.",-Table1[[#This Row],[Amount 14]],Table1[[#This Row],[Amount 14]]))</f>
        <v/>
      </c>
      <c r="EV655" t="str">
        <f>IF(Table1[[#This Row],[Ledger 15]]="","","No")</f>
        <v/>
      </c>
      <c r="EW655" t="str">
        <f>IF(Table1[[#This Row],[Ledger 15]]="","",IF(Table1[[#This Row],[Effect 15]]="Dr.","Yes","No"))</f>
        <v/>
      </c>
      <c r="EX655" t="str">
        <f>IF(Table1[[#This Row],[Ledger 15]]="","",Table1[[#This Row],[Ledger 15]])</f>
        <v/>
      </c>
      <c r="EY655" t="str">
        <f>IF(Table1[[#This Row],[Ledger 15]]="","",IF(Table1[[#This Row],[Effect 15]]="Dr.",-Table1[[#This Row],[Amount 15]],Table1[[#This Row],[Amount 15]]))</f>
        <v/>
      </c>
      <c r="FD6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5">
        <f>IF(Table1[[#This Row],[Date]]="",0,IF(AND(Table1[[#This Row],[Date]]&gt;=$FE$2,Table1[[#This Row],[Date]]&lt;=$FE$3),0,1))</f>
        <v>0</v>
      </c>
      <c r="FF655">
        <f>IF(Table1[[#This Row],[Date]]="",0,IF(TYPE(VLOOKUP(Table1[[#This Row],[Voucher Type]],Table1[[#All],[Voucher Type Master]],1,FALSE))=16,1,0))</f>
        <v>0</v>
      </c>
      <c r="FG655">
        <f>IF(TYPE(IF(Table1[[#This Row],[Date]]="",0,IF(VLOOKUP(Table1[[#This Row],[Voucher Type]],$FY$5:$FZ$13,2,0)=Table1[[#This Row],[Effect 1]],0,1)))=16,1,0)</f>
        <v>0</v>
      </c>
      <c r="FH6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5">
        <f>IF(LEN(Table1[[#This Row],[Ledger 1]])&gt;0,IF(TYPE(VLOOKUP(Table1[[#This Row],[Ledger 1]],GZ:GZ,1,0))=16,1,0),0)</f>
        <v>0</v>
      </c>
      <c r="FJ655">
        <f>IF(LEN(Table1[[#This Row],[Ledger 2]])&gt;0,IF(TYPE(VLOOKUP(Table1[[#This Row],[Ledger 2]],GZ:GZ,1,0))=16,1,0),0)</f>
        <v>0</v>
      </c>
      <c r="FK655">
        <f>IF(LEN(Table1[[#This Row],[Ledger 3]])&gt;0,IF(TYPE(VLOOKUP(Table1[[#This Row],[Ledger 3]],GZ:GZ,1,0))=16,1,0),0)</f>
        <v>0</v>
      </c>
      <c r="FL655">
        <f>IF(LEN(Table1[[#This Row],[Ledger 4]])&gt;0,IF(TYPE(VLOOKUP(Table1[[#This Row],[Ledger 4]],GZ:GZ,1,0))=16,1,0),0)</f>
        <v>0</v>
      </c>
      <c r="FM655">
        <f>IF(LEN(Table1[[#This Row],[Ledger 5]])&gt;0,IF(TYPE(VLOOKUP(Table1[[#This Row],[Ledger 5]],GZ:GZ,1,0))=16,1,0),0)</f>
        <v>0</v>
      </c>
      <c r="FN655">
        <f>IF(LEN(Table1[[#This Row],[Ledger 6]])&gt;0,IF(TYPE(VLOOKUP(Table1[[#This Row],[Ledger 6]],$GZ:$GZ,1,0))=16,1,0),0)</f>
        <v>0</v>
      </c>
      <c r="FO655">
        <f>IF(LEN(Table1[[#This Row],[Ledger 7]])&gt;0,IF(TYPE(VLOOKUP(Table1[[#This Row],[Ledger 7]],$GZ:$GZ,1,0))=16,1,0),0)</f>
        <v>0</v>
      </c>
      <c r="FP655">
        <f>IF(LEN(Table1[[#This Row],[Ledger 8]])&gt;0,IF(TYPE(VLOOKUP(Table1[[#This Row],[Ledger 8]],$GZ:$GZ,1,0))=16,1,0),0)</f>
        <v>0</v>
      </c>
      <c r="FQ655">
        <f>IF(LEN(Table1[[#This Row],[Ledger 9]])&gt;0,IF(TYPE(VLOOKUP(Table1[[#This Row],[Ledger 9]],$GZ:$GZ,1,0))=16,1,0),0)</f>
        <v>0</v>
      </c>
      <c r="FR655">
        <f>IF(LEN(Table1[[#This Row],[Ledger 10]])&gt;0,IF(TYPE(VLOOKUP(Table1[[#This Row],[Ledger 10]],$GZ:$GZ,1,0))=16,1,0),0)</f>
        <v>0</v>
      </c>
      <c r="FS655">
        <f>IF(LEN(Table1[[#This Row],[Ledger 11]])&gt;0,IF(TYPE(VLOOKUP(Table1[[#This Row],[Ledger 11]],$GZ:$GZ,1,0))=16,1,0),0)</f>
        <v>0</v>
      </c>
      <c r="FT655">
        <f>IF(LEN(Table1[[#This Row],[Ledger 12]])&gt;0,IF(TYPE(VLOOKUP(Table1[[#This Row],[Ledger 12]],$GZ:$GZ,1,0))=16,1,0),0)</f>
        <v>0</v>
      </c>
      <c r="FU655">
        <f>IF(LEN(Table1[[#This Row],[Ledger 13]])&gt;0,IF(TYPE(VLOOKUP(Table1[[#This Row],[Ledger 13]],$GZ:$GZ,1,0))=16,1,0),0)</f>
        <v>0</v>
      </c>
      <c r="FV655">
        <f>IF(LEN(Table1[[#This Row],[Ledger 14]])&gt;0,IF(TYPE(VLOOKUP(Table1[[#This Row],[Ledger 14]],$GZ:$GZ,1,0))=16,1,0),0)</f>
        <v>0</v>
      </c>
      <c r="FW655">
        <f>IF(LEN(Table1[[#This Row],[Ledger 15]])&gt;0,IF(TYPE(VLOOKUP(Table1[[#This Row],[Ledger 15]],$GZ:$GZ,1,0))=16,1,0),0)</f>
        <v>0</v>
      </c>
    </row>
    <row r="656" spans="4:179" ht="33" customHeight="1" x14ac:dyDescent="0.45">
      <c r="D656" s="8">
        <f t="shared" si="19"/>
        <v>651</v>
      </c>
      <c r="E656" s="32"/>
      <c r="F656" s="34"/>
      <c r="G656" s="34"/>
      <c r="H656" s="34"/>
      <c r="I656" s="34"/>
      <c r="J656" s="38"/>
      <c r="K656" s="33"/>
      <c r="L656" s="36"/>
      <c r="M656" s="35"/>
      <c r="N656" s="34"/>
      <c r="O656" s="41"/>
      <c r="P656" s="35"/>
      <c r="Q656" s="34"/>
      <c r="R656" s="37"/>
      <c r="S656" s="35"/>
      <c r="T656" s="34"/>
      <c r="U656" s="37"/>
      <c r="V656" s="35"/>
      <c r="W656" s="34"/>
      <c r="X656" s="37"/>
      <c r="Y656" s="35"/>
      <c r="Z656" s="34"/>
      <c r="AA656" s="37"/>
      <c r="AB656" s="35"/>
      <c r="AC656" s="34"/>
      <c r="AD656" s="37"/>
      <c r="AE656" s="35"/>
      <c r="AF656" s="34"/>
      <c r="AG656" s="37"/>
      <c r="AH656" s="35"/>
      <c r="AI656" s="34"/>
      <c r="AJ656" s="37"/>
      <c r="AK656" s="35"/>
      <c r="AL656" s="34"/>
      <c r="AM656" s="37"/>
      <c r="AN656" s="35"/>
      <c r="AO656" s="34"/>
      <c r="AP656" s="37"/>
      <c r="AQ656" s="35"/>
      <c r="AR656" s="34"/>
      <c r="AS656" s="37"/>
      <c r="AT656" s="35"/>
      <c r="AU656" s="34"/>
      <c r="AV656" s="37"/>
      <c r="AW656" s="35"/>
      <c r="AX656" s="34"/>
      <c r="AY656" s="37"/>
      <c r="AZ656" s="35"/>
      <c r="BA656" s="34"/>
      <c r="BB656" s="37"/>
      <c r="BC6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6" s="7"/>
      <c r="BF656" t="str">
        <f>IF(Table1[[#This Row],[Date]]="","","&amp;lt;VOUCHER REMOTEID="&amp;""""&amp;$A$11&amp;$A$13&amp;ROW()&amp;""""&amp;" VCHTYPE="""&amp;F656&amp;""" ACTION="""&amp;"Create"&amp;"""&amp;gt;")</f>
        <v/>
      </c>
      <c r="BG656" t="str">
        <f>IF(Table1[[#This Row],[Date]]="","",TEXT(Table1[[#This Row],[Date]],"yyyymmdd"))</f>
        <v/>
      </c>
      <c r="BH656" t="str">
        <f>Table1[[#This Row],[Date2]]</f>
        <v/>
      </c>
      <c r="BI656" t="str">
        <f>IF(Table1[[#This Row],[Date]]="","",Table1[[#This Row],[Voucher Type]])</f>
        <v/>
      </c>
      <c r="BJ656" t="str">
        <f>IF(Table1[[#This Row],[Ref No / Invoice No]]="","",Table1[[#This Row],[Ref No / Invoice No]])</f>
        <v/>
      </c>
      <c r="BK656" t="str">
        <f>IF(Table1[[#This Row],[Voucher No]]="","",Table1[[#This Row],[Voucher No]])</f>
        <v/>
      </c>
      <c r="BL656" t="str">
        <f>IF(Table1[[#This Row],[Date]]="","",Table1[[#This Row],[Narration]])</f>
        <v/>
      </c>
      <c r="BM656" t="str">
        <f>IF(Table1[[#This Row],[Date]]="","",$A$11&amp;$A$13&amp;ROW())</f>
        <v/>
      </c>
      <c r="BN656" t="str">
        <f>IF(Table1[[#This Row],[Date]]="","",$A$13)</f>
        <v/>
      </c>
      <c r="BP656" t="str">
        <f>IF(Table1[[#This Row],[Ledger 1]]="","","No")</f>
        <v/>
      </c>
      <c r="BQ656" t="str">
        <f>IF(Table1[[#This Row],[Date]]="","",IF(Table1[[#This Row],[Effect 1]]="Dr.","Yes","No"))</f>
        <v/>
      </c>
      <c r="BR656" t="str">
        <f>IF(Table1[[#This Row],[Date]]="","",Table1[[#This Row],[Ledger 1]])</f>
        <v/>
      </c>
      <c r="BS656" t="str">
        <f>IF(Table1[[#This Row],[Date]]="","",IF(Table1[[#This Row],[Effect 1]]="Dr.",-Table1[[#This Row],[Amount 1]],Table1[[#This Row],[Amount 1]]))</f>
        <v/>
      </c>
      <c r="BV656" t="str">
        <f>IF(Table1[[#This Row],[Ledger 2]]="","","No")</f>
        <v/>
      </c>
      <c r="BW656" t="str">
        <f>IF(Table1[[#This Row],[Date]]="","",IF(Table1[[#This Row],[Effect 2]]="Dr.","Yes","No"))</f>
        <v/>
      </c>
      <c r="BX656" t="str">
        <f>IF(Table1[[#This Row],[Date]]="","",Table1[[#This Row],[Ledger 2]])</f>
        <v/>
      </c>
      <c r="BY656" t="str">
        <f>IF(Table1[[#This Row],[Date]]="","",IF(Table1[[#This Row],[Effect 2]]="Dr.",-Table1[[#This Row],[Amount 2]],Table1[[#This Row],[Amount 2]]))</f>
        <v/>
      </c>
      <c r="CB656" t="str">
        <f>IF(Table1[[#This Row],[Ledger 3]]="","","No")</f>
        <v/>
      </c>
      <c r="CC656" t="str">
        <f>IF(Table1[[#This Row],[Ledger 3]]="","",IF(Table1[[#This Row],[Effect 3]]="Dr.","Yes","No"))</f>
        <v/>
      </c>
      <c r="CD656" t="str">
        <f>IF(Table1[[#This Row],[Ledger 3]]="","",Table1[[#This Row],[Ledger 3]])</f>
        <v/>
      </c>
      <c r="CE656" t="str">
        <f>IF(Table1[[#This Row],[Ledger 3]]="","",IF(Table1[[#This Row],[Effect 3]]="Dr.",-Table1[[#This Row],[Amount 3]],Table1[[#This Row],[Amount 3]]))</f>
        <v/>
      </c>
      <c r="CH656" t="str">
        <f>IF(Table1[[#This Row],[Ledger 4]]="","","No")</f>
        <v/>
      </c>
      <c r="CI656" t="str">
        <f>IF(Table1[[#This Row],[Ledger 4]]="","",IF(Table1[[#This Row],[Effect 4]]="Dr.","Yes","No"))</f>
        <v/>
      </c>
      <c r="CJ656" t="str">
        <f>IF(Table1[[#This Row],[Ledger 4]]="","",Table1[[#This Row],[Ledger 4]])</f>
        <v/>
      </c>
      <c r="CK656" t="str">
        <f>IF(Table1[[#This Row],[Ledger 4]]="","",IF(Table1[[#This Row],[Effect 4]]="Dr.",-Table1[[#This Row],[Amount 4]],Table1[[#This Row],[Amount 4]]))</f>
        <v/>
      </c>
      <c r="CN656" t="str">
        <f>IF(Table1[[#This Row],[Ledger 5]]="","","No")</f>
        <v/>
      </c>
      <c r="CO656" t="str">
        <f>IF(Table1[[#This Row],[Ledger 5]]="","",IF(Table1[[#This Row],[Effect 5]]="Dr.","Yes","No"))</f>
        <v/>
      </c>
      <c r="CP656" t="str">
        <f>IF(Table1[[#This Row],[Ledger 5]]="","",Table1[[#This Row],[Ledger 5]])</f>
        <v/>
      </c>
      <c r="CQ656" t="str">
        <f>IF(Table1[[#This Row],[Ledger 5]]="","",IF(Table1[[#This Row],[Effect 5]]="Dr.",-Table1[[#This Row],[Amount 5]],Table1[[#This Row],[Amount 5]]))</f>
        <v/>
      </c>
      <c r="CT656" t="str">
        <f>IF(Table1[[#This Row],[Ledger 6]]="","","No")</f>
        <v/>
      </c>
      <c r="CU656" t="str">
        <f>IF(Table1[[#This Row],[Ledger 6]]="","",IF(Table1[[#This Row],[Effect 6]]="Dr.","Yes","No"))</f>
        <v/>
      </c>
      <c r="CV656" t="str">
        <f>IF(Table1[[#This Row],[Ledger 6]]="","",Table1[[#This Row],[Ledger 6]])</f>
        <v/>
      </c>
      <c r="CW656" t="str">
        <f>IF(Table1[[#This Row],[Ledger 6]]="","",IF(Table1[[#This Row],[Effect 6]]="Dr.",-Table1[[#This Row],[Amount 6]],Table1[[#This Row],[Amount 6]]))</f>
        <v/>
      </c>
      <c r="CZ656" t="str">
        <f>IF(Table1[[#This Row],[Ledger 7]]="","","No")</f>
        <v/>
      </c>
      <c r="DA656" t="str">
        <f>IF(Table1[[#This Row],[Ledger 7]]="","",IF(Table1[[#This Row],[Effect 7]]="Dr.","Yes","No"))</f>
        <v/>
      </c>
      <c r="DB656" t="str">
        <f>IF(Table1[[#This Row],[Ledger 7]]="","",Table1[[#This Row],[Ledger 7]])</f>
        <v/>
      </c>
      <c r="DC656" t="str">
        <f>IF(Table1[[#This Row],[Ledger 7]]="","",IF(Table1[[#This Row],[Effect 7]]="Dr.",-Table1[[#This Row],[Amount 7]],Table1[[#This Row],[Amount 7]]))</f>
        <v/>
      </c>
      <c r="DF656" t="str">
        <f>IF(Table1[[#This Row],[Ledger 8]]="","","No")</f>
        <v/>
      </c>
      <c r="DG656" t="str">
        <f>IF(Table1[[#This Row],[Ledger 8]]="","",IF(Table1[[#This Row],[Effect 8]]="Dr.","Yes","No"))</f>
        <v/>
      </c>
      <c r="DH656" t="str">
        <f>IF(Table1[[#This Row],[Ledger 8]]="","",Table1[[#This Row],[Ledger 8]])</f>
        <v/>
      </c>
      <c r="DI656" t="str">
        <f>IF(Table1[[#This Row],[Ledger 8]]="","",IF(Table1[[#This Row],[Effect 8]]="Dr.",-Table1[[#This Row],[Amount 8]],Table1[[#This Row],[Amount 8]]))</f>
        <v/>
      </c>
      <c r="DL656" t="str">
        <f>IF(Table1[[#This Row],[Ledger 9]]="","","No")</f>
        <v/>
      </c>
      <c r="DM656" t="str">
        <f>IF(Table1[[#This Row],[Ledger 9]]="","",IF(Table1[[#This Row],[Effect 9]]="Dr.","Yes","No"))</f>
        <v/>
      </c>
      <c r="DN656" t="str">
        <f>IF(Table1[[#This Row],[Ledger 9]]="","",Table1[[#This Row],[Ledger 9]])</f>
        <v/>
      </c>
      <c r="DO656" t="str">
        <f>IF(Table1[[#This Row],[Ledger 9]]="","",IF(Table1[[#This Row],[Effect 9]]="Dr.",-Table1[[#This Row],[Amount 9]],Table1[[#This Row],[Amount 9]]))</f>
        <v/>
      </c>
      <c r="DR656" t="str">
        <f>IF(Table1[[#This Row],[Ledger 10]]="","","No")</f>
        <v/>
      </c>
      <c r="DS656" t="str">
        <f>IF(Table1[[#This Row],[Ledger 10]]="","",IF(Table1[[#This Row],[Effect 10]]="Dr.","Yes","No"))</f>
        <v/>
      </c>
      <c r="DT656" t="str">
        <f>IF(Table1[[#This Row],[Ledger 10]]="","",Table1[[#This Row],[Ledger 10]])</f>
        <v/>
      </c>
      <c r="DU656" t="str">
        <f>IF(Table1[[#This Row],[Ledger 10]]="","",IF(Table1[[#This Row],[Effect 10]]="Dr.",-Table1[[#This Row],[Amount 10]],Table1[[#This Row],[Amount 10]]))</f>
        <v/>
      </c>
      <c r="DX656" t="str">
        <f>IF(Table1[[#This Row],[Ledger 11]]="","","No")</f>
        <v/>
      </c>
      <c r="DY656" t="str">
        <f>IF(Table1[[#This Row],[Ledger 11]]="","",IF(Table1[[#This Row],[Effect 11]]="Dr.","Yes","No"))</f>
        <v/>
      </c>
      <c r="DZ656" t="str">
        <f>IF(Table1[[#This Row],[Ledger 11]]="","",Table1[[#This Row],[Ledger 11]])</f>
        <v/>
      </c>
      <c r="EA656" t="str">
        <f>IF(Table1[[#This Row],[Ledger 11]]="","",IF(Table1[[#This Row],[Effect 11]]="Dr.",-Table1[[#This Row],[Amount 11]],Table1[[#This Row],[Amount 11]]))</f>
        <v/>
      </c>
      <c r="ED656" t="str">
        <f>IF(Table1[[#This Row],[Ledger 12]]="","","No")</f>
        <v/>
      </c>
      <c r="EE656" t="str">
        <f>IF(Table1[[#This Row],[Ledger 12]]="","",IF(Table1[[#This Row],[Effect 12]]="Dr.","Yes","No"))</f>
        <v/>
      </c>
      <c r="EF656" t="str">
        <f>IF(Table1[[#This Row],[Ledger 12]]="","",Table1[[#This Row],[Ledger 12]])</f>
        <v/>
      </c>
      <c r="EG656" t="str">
        <f>IF(Table1[[#This Row],[Ledger 12]]="","",IF(Table1[[#This Row],[Effect 12]]="Dr.",-Table1[[#This Row],[Amount 12]],Table1[[#This Row],[Amount 12]]))</f>
        <v/>
      </c>
      <c r="EJ656" t="str">
        <f>IF(Table1[[#This Row],[Ledger 13]]="","","No")</f>
        <v/>
      </c>
      <c r="EK656" t="str">
        <f>IF(Table1[[#This Row],[Ledger 13]]="","",IF(Table1[[#This Row],[Effect 13]]="Dr.","Yes","No"))</f>
        <v/>
      </c>
      <c r="EL656" t="str">
        <f>IF(Table1[[#This Row],[Ledger 13]]="","",Table1[[#This Row],[Ledger 13]])</f>
        <v/>
      </c>
      <c r="EM656" t="str">
        <f>IF(Table1[[#This Row],[Ledger 13]]="","",IF(Table1[[#This Row],[Effect 13]]="Dr.",-Table1[[#This Row],[Amount 13]],Table1[[#This Row],[Amount 13]]))</f>
        <v/>
      </c>
      <c r="EP656" t="str">
        <f>IF(Table1[[#This Row],[Ledger 14]]="","","No")</f>
        <v/>
      </c>
      <c r="EQ656" t="str">
        <f>IF(Table1[[#This Row],[Ledger 14]]="","",IF(Table1[[#This Row],[Effect 14]]="Dr.","Yes","No"))</f>
        <v/>
      </c>
      <c r="ER656" t="str">
        <f>IF(Table1[[#This Row],[Ledger 14]]="","",Table1[[#This Row],[Ledger 14]])</f>
        <v/>
      </c>
      <c r="ES656" t="str">
        <f>IF(Table1[[#This Row],[Ledger 14]]="","",IF(Table1[[#This Row],[Effect 14]]="Dr.",-Table1[[#This Row],[Amount 14]],Table1[[#This Row],[Amount 14]]))</f>
        <v/>
      </c>
      <c r="EV656" t="str">
        <f>IF(Table1[[#This Row],[Ledger 15]]="","","No")</f>
        <v/>
      </c>
      <c r="EW656" t="str">
        <f>IF(Table1[[#This Row],[Ledger 15]]="","",IF(Table1[[#This Row],[Effect 15]]="Dr.","Yes","No"))</f>
        <v/>
      </c>
      <c r="EX656" t="str">
        <f>IF(Table1[[#This Row],[Ledger 15]]="","",Table1[[#This Row],[Ledger 15]])</f>
        <v/>
      </c>
      <c r="EY656" t="str">
        <f>IF(Table1[[#This Row],[Ledger 15]]="","",IF(Table1[[#This Row],[Effect 15]]="Dr.",-Table1[[#This Row],[Amount 15]],Table1[[#This Row],[Amount 15]]))</f>
        <v/>
      </c>
      <c r="FD6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6">
        <f>IF(Table1[[#This Row],[Date]]="",0,IF(AND(Table1[[#This Row],[Date]]&gt;=$FE$2,Table1[[#This Row],[Date]]&lt;=$FE$3),0,1))</f>
        <v>0</v>
      </c>
      <c r="FF656">
        <f>IF(Table1[[#This Row],[Date]]="",0,IF(TYPE(VLOOKUP(Table1[[#This Row],[Voucher Type]],Table1[[#All],[Voucher Type Master]],1,FALSE))=16,1,0))</f>
        <v>0</v>
      </c>
      <c r="FG656">
        <f>IF(TYPE(IF(Table1[[#This Row],[Date]]="",0,IF(VLOOKUP(Table1[[#This Row],[Voucher Type]],$FY$5:$FZ$13,2,0)=Table1[[#This Row],[Effect 1]],0,1)))=16,1,0)</f>
        <v>0</v>
      </c>
      <c r="FH6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6">
        <f>IF(LEN(Table1[[#This Row],[Ledger 1]])&gt;0,IF(TYPE(VLOOKUP(Table1[[#This Row],[Ledger 1]],GZ:GZ,1,0))=16,1,0),0)</f>
        <v>0</v>
      </c>
      <c r="FJ656">
        <f>IF(LEN(Table1[[#This Row],[Ledger 2]])&gt;0,IF(TYPE(VLOOKUP(Table1[[#This Row],[Ledger 2]],GZ:GZ,1,0))=16,1,0),0)</f>
        <v>0</v>
      </c>
      <c r="FK656">
        <f>IF(LEN(Table1[[#This Row],[Ledger 3]])&gt;0,IF(TYPE(VLOOKUP(Table1[[#This Row],[Ledger 3]],GZ:GZ,1,0))=16,1,0),0)</f>
        <v>0</v>
      </c>
      <c r="FL656">
        <f>IF(LEN(Table1[[#This Row],[Ledger 4]])&gt;0,IF(TYPE(VLOOKUP(Table1[[#This Row],[Ledger 4]],GZ:GZ,1,0))=16,1,0),0)</f>
        <v>0</v>
      </c>
      <c r="FM656">
        <f>IF(LEN(Table1[[#This Row],[Ledger 5]])&gt;0,IF(TYPE(VLOOKUP(Table1[[#This Row],[Ledger 5]],GZ:GZ,1,0))=16,1,0),0)</f>
        <v>0</v>
      </c>
      <c r="FN656">
        <f>IF(LEN(Table1[[#This Row],[Ledger 6]])&gt;0,IF(TYPE(VLOOKUP(Table1[[#This Row],[Ledger 6]],$GZ:$GZ,1,0))=16,1,0),0)</f>
        <v>0</v>
      </c>
      <c r="FO656">
        <f>IF(LEN(Table1[[#This Row],[Ledger 7]])&gt;0,IF(TYPE(VLOOKUP(Table1[[#This Row],[Ledger 7]],$GZ:$GZ,1,0))=16,1,0),0)</f>
        <v>0</v>
      </c>
      <c r="FP656">
        <f>IF(LEN(Table1[[#This Row],[Ledger 8]])&gt;0,IF(TYPE(VLOOKUP(Table1[[#This Row],[Ledger 8]],$GZ:$GZ,1,0))=16,1,0),0)</f>
        <v>0</v>
      </c>
      <c r="FQ656">
        <f>IF(LEN(Table1[[#This Row],[Ledger 9]])&gt;0,IF(TYPE(VLOOKUP(Table1[[#This Row],[Ledger 9]],$GZ:$GZ,1,0))=16,1,0),0)</f>
        <v>0</v>
      </c>
      <c r="FR656">
        <f>IF(LEN(Table1[[#This Row],[Ledger 10]])&gt;0,IF(TYPE(VLOOKUP(Table1[[#This Row],[Ledger 10]],$GZ:$GZ,1,0))=16,1,0),0)</f>
        <v>0</v>
      </c>
      <c r="FS656">
        <f>IF(LEN(Table1[[#This Row],[Ledger 11]])&gt;0,IF(TYPE(VLOOKUP(Table1[[#This Row],[Ledger 11]],$GZ:$GZ,1,0))=16,1,0),0)</f>
        <v>0</v>
      </c>
      <c r="FT656">
        <f>IF(LEN(Table1[[#This Row],[Ledger 12]])&gt;0,IF(TYPE(VLOOKUP(Table1[[#This Row],[Ledger 12]],$GZ:$GZ,1,0))=16,1,0),0)</f>
        <v>0</v>
      </c>
      <c r="FU656">
        <f>IF(LEN(Table1[[#This Row],[Ledger 13]])&gt;0,IF(TYPE(VLOOKUP(Table1[[#This Row],[Ledger 13]],$GZ:$GZ,1,0))=16,1,0),0)</f>
        <v>0</v>
      </c>
      <c r="FV656">
        <f>IF(LEN(Table1[[#This Row],[Ledger 14]])&gt;0,IF(TYPE(VLOOKUP(Table1[[#This Row],[Ledger 14]],$GZ:$GZ,1,0))=16,1,0),0)</f>
        <v>0</v>
      </c>
      <c r="FW656">
        <f>IF(LEN(Table1[[#This Row],[Ledger 15]])&gt;0,IF(TYPE(VLOOKUP(Table1[[#This Row],[Ledger 15]],$GZ:$GZ,1,0))=16,1,0),0)</f>
        <v>0</v>
      </c>
    </row>
    <row r="657" spans="4:179" ht="33" customHeight="1" x14ac:dyDescent="0.45">
      <c r="D657" s="8">
        <f t="shared" si="19"/>
        <v>652</v>
      </c>
      <c r="E657" s="32"/>
      <c r="F657" s="34"/>
      <c r="G657" s="34"/>
      <c r="H657" s="34"/>
      <c r="I657" s="34"/>
      <c r="J657" s="38"/>
      <c r="K657" s="33"/>
      <c r="L657" s="36"/>
      <c r="M657" s="35"/>
      <c r="N657" s="34"/>
      <c r="O657" s="41"/>
      <c r="P657" s="35"/>
      <c r="Q657" s="34"/>
      <c r="R657" s="37"/>
      <c r="S657" s="35"/>
      <c r="T657" s="34"/>
      <c r="U657" s="37"/>
      <c r="V657" s="35"/>
      <c r="W657" s="34"/>
      <c r="X657" s="37"/>
      <c r="Y657" s="35"/>
      <c r="Z657" s="34"/>
      <c r="AA657" s="37"/>
      <c r="AB657" s="35"/>
      <c r="AC657" s="34"/>
      <c r="AD657" s="37"/>
      <c r="AE657" s="35"/>
      <c r="AF657" s="34"/>
      <c r="AG657" s="37"/>
      <c r="AH657" s="35"/>
      <c r="AI657" s="34"/>
      <c r="AJ657" s="37"/>
      <c r="AK657" s="35"/>
      <c r="AL657" s="34"/>
      <c r="AM657" s="37"/>
      <c r="AN657" s="35"/>
      <c r="AO657" s="34"/>
      <c r="AP657" s="37"/>
      <c r="AQ657" s="35"/>
      <c r="AR657" s="34"/>
      <c r="AS657" s="37"/>
      <c r="AT657" s="35"/>
      <c r="AU657" s="34"/>
      <c r="AV657" s="37"/>
      <c r="AW657" s="35"/>
      <c r="AX657" s="34"/>
      <c r="AY657" s="37"/>
      <c r="AZ657" s="35"/>
      <c r="BA657" s="34"/>
      <c r="BB657" s="37"/>
      <c r="BC6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7" s="7"/>
      <c r="BF657" t="str">
        <f>IF(Table1[[#This Row],[Date]]="","","&amp;lt;VOUCHER REMOTEID="&amp;""""&amp;$A$11&amp;$A$13&amp;ROW()&amp;""""&amp;" VCHTYPE="""&amp;F657&amp;""" ACTION="""&amp;"Create"&amp;"""&amp;gt;")</f>
        <v/>
      </c>
      <c r="BG657" t="str">
        <f>IF(Table1[[#This Row],[Date]]="","",TEXT(Table1[[#This Row],[Date]],"yyyymmdd"))</f>
        <v/>
      </c>
      <c r="BH657" t="str">
        <f>Table1[[#This Row],[Date2]]</f>
        <v/>
      </c>
      <c r="BI657" t="str">
        <f>IF(Table1[[#This Row],[Date]]="","",Table1[[#This Row],[Voucher Type]])</f>
        <v/>
      </c>
      <c r="BJ657" t="str">
        <f>IF(Table1[[#This Row],[Ref No / Invoice No]]="","",Table1[[#This Row],[Ref No / Invoice No]])</f>
        <v/>
      </c>
      <c r="BK657" t="str">
        <f>IF(Table1[[#This Row],[Voucher No]]="","",Table1[[#This Row],[Voucher No]])</f>
        <v/>
      </c>
      <c r="BL657" t="str">
        <f>IF(Table1[[#This Row],[Date]]="","",Table1[[#This Row],[Narration]])</f>
        <v/>
      </c>
      <c r="BM657" t="str">
        <f>IF(Table1[[#This Row],[Date]]="","",$A$11&amp;$A$13&amp;ROW())</f>
        <v/>
      </c>
      <c r="BN657" t="str">
        <f>IF(Table1[[#This Row],[Date]]="","",$A$13)</f>
        <v/>
      </c>
      <c r="BP657" t="str">
        <f>IF(Table1[[#This Row],[Ledger 1]]="","","No")</f>
        <v/>
      </c>
      <c r="BQ657" t="str">
        <f>IF(Table1[[#This Row],[Date]]="","",IF(Table1[[#This Row],[Effect 1]]="Dr.","Yes","No"))</f>
        <v/>
      </c>
      <c r="BR657" t="str">
        <f>IF(Table1[[#This Row],[Date]]="","",Table1[[#This Row],[Ledger 1]])</f>
        <v/>
      </c>
      <c r="BS657" t="str">
        <f>IF(Table1[[#This Row],[Date]]="","",IF(Table1[[#This Row],[Effect 1]]="Dr.",-Table1[[#This Row],[Amount 1]],Table1[[#This Row],[Amount 1]]))</f>
        <v/>
      </c>
      <c r="BV657" t="str">
        <f>IF(Table1[[#This Row],[Ledger 2]]="","","No")</f>
        <v/>
      </c>
      <c r="BW657" t="str">
        <f>IF(Table1[[#This Row],[Date]]="","",IF(Table1[[#This Row],[Effect 2]]="Dr.","Yes","No"))</f>
        <v/>
      </c>
      <c r="BX657" t="str">
        <f>IF(Table1[[#This Row],[Date]]="","",Table1[[#This Row],[Ledger 2]])</f>
        <v/>
      </c>
      <c r="BY657" t="str">
        <f>IF(Table1[[#This Row],[Date]]="","",IF(Table1[[#This Row],[Effect 2]]="Dr.",-Table1[[#This Row],[Amount 2]],Table1[[#This Row],[Amount 2]]))</f>
        <v/>
      </c>
      <c r="CB657" t="str">
        <f>IF(Table1[[#This Row],[Ledger 3]]="","","No")</f>
        <v/>
      </c>
      <c r="CC657" t="str">
        <f>IF(Table1[[#This Row],[Ledger 3]]="","",IF(Table1[[#This Row],[Effect 3]]="Dr.","Yes","No"))</f>
        <v/>
      </c>
      <c r="CD657" t="str">
        <f>IF(Table1[[#This Row],[Ledger 3]]="","",Table1[[#This Row],[Ledger 3]])</f>
        <v/>
      </c>
      <c r="CE657" t="str">
        <f>IF(Table1[[#This Row],[Ledger 3]]="","",IF(Table1[[#This Row],[Effect 3]]="Dr.",-Table1[[#This Row],[Amount 3]],Table1[[#This Row],[Amount 3]]))</f>
        <v/>
      </c>
      <c r="CH657" t="str">
        <f>IF(Table1[[#This Row],[Ledger 4]]="","","No")</f>
        <v/>
      </c>
      <c r="CI657" t="str">
        <f>IF(Table1[[#This Row],[Ledger 4]]="","",IF(Table1[[#This Row],[Effect 4]]="Dr.","Yes","No"))</f>
        <v/>
      </c>
      <c r="CJ657" t="str">
        <f>IF(Table1[[#This Row],[Ledger 4]]="","",Table1[[#This Row],[Ledger 4]])</f>
        <v/>
      </c>
      <c r="CK657" t="str">
        <f>IF(Table1[[#This Row],[Ledger 4]]="","",IF(Table1[[#This Row],[Effect 4]]="Dr.",-Table1[[#This Row],[Amount 4]],Table1[[#This Row],[Amount 4]]))</f>
        <v/>
      </c>
      <c r="CN657" t="str">
        <f>IF(Table1[[#This Row],[Ledger 5]]="","","No")</f>
        <v/>
      </c>
      <c r="CO657" t="str">
        <f>IF(Table1[[#This Row],[Ledger 5]]="","",IF(Table1[[#This Row],[Effect 5]]="Dr.","Yes","No"))</f>
        <v/>
      </c>
      <c r="CP657" t="str">
        <f>IF(Table1[[#This Row],[Ledger 5]]="","",Table1[[#This Row],[Ledger 5]])</f>
        <v/>
      </c>
      <c r="CQ657" t="str">
        <f>IF(Table1[[#This Row],[Ledger 5]]="","",IF(Table1[[#This Row],[Effect 5]]="Dr.",-Table1[[#This Row],[Amount 5]],Table1[[#This Row],[Amount 5]]))</f>
        <v/>
      </c>
      <c r="CT657" t="str">
        <f>IF(Table1[[#This Row],[Ledger 6]]="","","No")</f>
        <v/>
      </c>
      <c r="CU657" t="str">
        <f>IF(Table1[[#This Row],[Ledger 6]]="","",IF(Table1[[#This Row],[Effect 6]]="Dr.","Yes","No"))</f>
        <v/>
      </c>
      <c r="CV657" t="str">
        <f>IF(Table1[[#This Row],[Ledger 6]]="","",Table1[[#This Row],[Ledger 6]])</f>
        <v/>
      </c>
      <c r="CW657" t="str">
        <f>IF(Table1[[#This Row],[Ledger 6]]="","",IF(Table1[[#This Row],[Effect 6]]="Dr.",-Table1[[#This Row],[Amount 6]],Table1[[#This Row],[Amount 6]]))</f>
        <v/>
      </c>
      <c r="CZ657" t="str">
        <f>IF(Table1[[#This Row],[Ledger 7]]="","","No")</f>
        <v/>
      </c>
      <c r="DA657" t="str">
        <f>IF(Table1[[#This Row],[Ledger 7]]="","",IF(Table1[[#This Row],[Effect 7]]="Dr.","Yes","No"))</f>
        <v/>
      </c>
      <c r="DB657" t="str">
        <f>IF(Table1[[#This Row],[Ledger 7]]="","",Table1[[#This Row],[Ledger 7]])</f>
        <v/>
      </c>
      <c r="DC657" t="str">
        <f>IF(Table1[[#This Row],[Ledger 7]]="","",IF(Table1[[#This Row],[Effect 7]]="Dr.",-Table1[[#This Row],[Amount 7]],Table1[[#This Row],[Amount 7]]))</f>
        <v/>
      </c>
      <c r="DF657" t="str">
        <f>IF(Table1[[#This Row],[Ledger 8]]="","","No")</f>
        <v/>
      </c>
      <c r="DG657" t="str">
        <f>IF(Table1[[#This Row],[Ledger 8]]="","",IF(Table1[[#This Row],[Effect 8]]="Dr.","Yes","No"))</f>
        <v/>
      </c>
      <c r="DH657" t="str">
        <f>IF(Table1[[#This Row],[Ledger 8]]="","",Table1[[#This Row],[Ledger 8]])</f>
        <v/>
      </c>
      <c r="DI657" t="str">
        <f>IF(Table1[[#This Row],[Ledger 8]]="","",IF(Table1[[#This Row],[Effect 8]]="Dr.",-Table1[[#This Row],[Amount 8]],Table1[[#This Row],[Amount 8]]))</f>
        <v/>
      </c>
      <c r="DL657" t="str">
        <f>IF(Table1[[#This Row],[Ledger 9]]="","","No")</f>
        <v/>
      </c>
      <c r="DM657" t="str">
        <f>IF(Table1[[#This Row],[Ledger 9]]="","",IF(Table1[[#This Row],[Effect 9]]="Dr.","Yes","No"))</f>
        <v/>
      </c>
      <c r="DN657" t="str">
        <f>IF(Table1[[#This Row],[Ledger 9]]="","",Table1[[#This Row],[Ledger 9]])</f>
        <v/>
      </c>
      <c r="DO657" t="str">
        <f>IF(Table1[[#This Row],[Ledger 9]]="","",IF(Table1[[#This Row],[Effect 9]]="Dr.",-Table1[[#This Row],[Amount 9]],Table1[[#This Row],[Amount 9]]))</f>
        <v/>
      </c>
      <c r="DR657" t="str">
        <f>IF(Table1[[#This Row],[Ledger 10]]="","","No")</f>
        <v/>
      </c>
      <c r="DS657" t="str">
        <f>IF(Table1[[#This Row],[Ledger 10]]="","",IF(Table1[[#This Row],[Effect 10]]="Dr.","Yes","No"))</f>
        <v/>
      </c>
      <c r="DT657" t="str">
        <f>IF(Table1[[#This Row],[Ledger 10]]="","",Table1[[#This Row],[Ledger 10]])</f>
        <v/>
      </c>
      <c r="DU657" t="str">
        <f>IF(Table1[[#This Row],[Ledger 10]]="","",IF(Table1[[#This Row],[Effect 10]]="Dr.",-Table1[[#This Row],[Amount 10]],Table1[[#This Row],[Amount 10]]))</f>
        <v/>
      </c>
      <c r="DX657" t="str">
        <f>IF(Table1[[#This Row],[Ledger 11]]="","","No")</f>
        <v/>
      </c>
      <c r="DY657" t="str">
        <f>IF(Table1[[#This Row],[Ledger 11]]="","",IF(Table1[[#This Row],[Effect 11]]="Dr.","Yes","No"))</f>
        <v/>
      </c>
      <c r="DZ657" t="str">
        <f>IF(Table1[[#This Row],[Ledger 11]]="","",Table1[[#This Row],[Ledger 11]])</f>
        <v/>
      </c>
      <c r="EA657" t="str">
        <f>IF(Table1[[#This Row],[Ledger 11]]="","",IF(Table1[[#This Row],[Effect 11]]="Dr.",-Table1[[#This Row],[Amount 11]],Table1[[#This Row],[Amount 11]]))</f>
        <v/>
      </c>
      <c r="ED657" t="str">
        <f>IF(Table1[[#This Row],[Ledger 12]]="","","No")</f>
        <v/>
      </c>
      <c r="EE657" t="str">
        <f>IF(Table1[[#This Row],[Ledger 12]]="","",IF(Table1[[#This Row],[Effect 12]]="Dr.","Yes","No"))</f>
        <v/>
      </c>
      <c r="EF657" t="str">
        <f>IF(Table1[[#This Row],[Ledger 12]]="","",Table1[[#This Row],[Ledger 12]])</f>
        <v/>
      </c>
      <c r="EG657" t="str">
        <f>IF(Table1[[#This Row],[Ledger 12]]="","",IF(Table1[[#This Row],[Effect 12]]="Dr.",-Table1[[#This Row],[Amount 12]],Table1[[#This Row],[Amount 12]]))</f>
        <v/>
      </c>
      <c r="EJ657" t="str">
        <f>IF(Table1[[#This Row],[Ledger 13]]="","","No")</f>
        <v/>
      </c>
      <c r="EK657" t="str">
        <f>IF(Table1[[#This Row],[Ledger 13]]="","",IF(Table1[[#This Row],[Effect 13]]="Dr.","Yes","No"))</f>
        <v/>
      </c>
      <c r="EL657" t="str">
        <f>IF(Table1[[#This Row],[Ledger 13]]="","",Table1[[#This Row],[Ledger 13]])</f>
        <v/>
      </c>
      <c r="EM657" t="str">
        <f>IF(Table1[[#This Row],[Ledger 13]]="","",IF(Table1[[#This Row],[Effect 13]]="Dr.",-Table1[[#This Row],[Amount 13]],Table1[[#This Row],[Amount 13]]))</f>
        <v/>
      </c>
      <c r="EP657" t="str">
        <f>IF(Table1[[#This Row],[Ledger 14]]="","","No")</f>
        <v/>
      </c>
      <c r="EQ657" t="str">
        <f>IF(Table1[[#This Row],[Ledger 14]]="","",IF(Table1[[#This Row],[Effect 14]]="Dr.","Yes","No"))</f>
        <v/>
      </c>
      <c r="ER657" t="str">
        <f>IF(Table1[[#This Row],[Ledger 14]]="","",Table1[[#This Row],[Ledger 14]])</f>
        <v/>
      </c>
      <c r="ES657" t="str">
        <f>IF(Table1[[#This Row],[Ledger 14]]="","",IF(Table1[[#This Row],[Effect 14]]="Dr.",-Table1[[#This Row],[Amount 14]],Table1[[#This Row],[Amount 14]]))</f>
        <v/>
      </c>
      <c r="EV657" t="str">
        <f>IF(Table1[[#This Row],[Ledger 15]]="","","No")</f>
        <v/>
      </c>
      <c r="EW657" t="str">
        <f>IF(Table1[[#This Row],[Ledger 15]]="","",IF(Table1[[#This Row],[Effect 15]]="Dr.","Yes","No"))</f>
        <v/>
      </c>
      <c r="EX657" t="str">
        <f>IF(Table1[[#This Row],[Ledger 15]]="","",Table1[[#This Row],[Ledger 15]])</f>
        <v/>
      </c>
      <c r="EY657" t="str">
        <f>IF(Table1[[#This Row],[Ledger 15]]="","",IF(Table1[[#This Row],[Effect 15]]="Dr.",-Table1[[#This Row],[Amount 15]],Table1[[#This Row],[Amount 15]]))</f>
        <v/>
      </c>
      <c r="FD6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7">
        <f>IF(Table1[[#This Row],[Date]]="",0,IF(AND(Table1[[#This Row],[Date]]&gt;=$FE$2,Table1[[#This Row],[Date]]&lt;=$FE$3),0,1))</f>
        <v>0</v>
      </c>
      <c r="FF657">
        <f>IF(Table1[[#This Row],[Date]]="",0,IF(TYPE(VLOOKUP(Table1[[#This Row],[Voucher Type]],Table1[[#All],[Voucher Type Master]],1,FALSE))=16,1,0))</f>
        <v>0</v>
      </c>
      <c r="FG657">
        <f>IF(TYPE(IF(Table1[[#This Row],[Date]]="",0,IF(VLOOKUP(Table1[[#This Row],[Voucher Type]],$FY$5:$FZ$13,2,0)=Table1[[#This Row],[Effect 1]],0,1)))=16,1,0)</f>
        <v>0</v>
      </c>
      <c r="FH6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7">
        <f>IF(LEN(Table1[[#This Row],[Ledger 1]])&gt;0,IF(TYPE(VLOOKUP(Table1[[#This Row],[Ledger 1]],GZ:GZ,1,0))=16,1,0),0)</f>
        <v>0</v>
      </c>
      <c r="FJ657">
        <f>IF(LEN(Table1[[#This Row],[Ledger 2]])&gt;0,IF(TYPE(VLOOKUP(Table1[[#This Row],[Ledger 2]],GZ:GZ,1,0))=16,1,0),0)</f>
        <v>0</v>
      </c>
      <c r="FK657">
        <f>IF(LEN(Table1[[#This Row],[Ledger 3]])&gt;0,IF(TYPE(VLOOKUP(Table1[[#This Row],[Ledger 3]],GZ:GZ,1,0))=16,1,0),0)</f>
        <v>0</v>
      </c>
      <c r="FL657">
        <f>IF(LEN(Table1[[#This Row],[Ledger 4]])&gt;0,IF(TYPE(VLOOKUP(Table1[[#This Row],[Ledger 4]],GZ:GZ,1,0))=16,1,0),0)</f>
        <v>0</v>
      </c>
      <c r="FM657">
        <f>IF(LEN(Table1[[#This Row],[Ledger 5]])&gt;0,IF(TYPE(VLOOKUP(Table1[[#This Row],[Ledger 5]],GZ:GZ,1,0))=16,1,0),0)</f>
        <v>0</v>
      </c>
      <c r="FN657">
        <f>IF(LEN(Table1[[#This Row],[Ledger 6]])&gt;0,IF(TYPE(VLOOKUP(Table1[[#This Row],[Ledger 6]],$GZ:$GZ,1,0))=16,1,0),0)</f>
        <v>0</v>
      </c>
      <c r="FO657">
        <f>IF(LEN(Table1[[#This Row],[Ledger 7]])&gt;0,IF(TYPE(VLOOKUP(Table1[[#This Row],[Ledger 7]],$GZ:$GZ,1,0))=16,1,0),0)</f>
        <v>0</v>
      </c>
      <c r="FP657">
        <f>IF(LEN(Table1[[#This Row],[Ledger 8]])&gt;0,IF(TYPE(VLOOKUP(Table1[[#This Row],[Ledger 8]],$GZ:$GZ,1,0))=16,1,0),0)</f>
        <v>0</v>
      </c>
      <c r="FQ657">
        <f>IF(LEN(Table1[[#This Row],[Ledger 9]])&gt;0,IF(TYPE(VLOOKUP(Table1[[#This Row],[Ledger 9]],$GZ:$GZ,1,0))=16,1,0),0)</f>
        <v>0</v>
      </c>
      <c r="FR657">
        <f>IF(LEN(Table1[[#This Row],[Ledger 10]])&gt;0,IF(TYPE(VLOOKUP(Table1[[#This Row],[Ledger 10]],$GZ:$GZ,1,0))=16,1,0),0)</f>
        <v>0</v>
      </c>
      <c r="FS657">
        <f>IF(LEN(Table1[[#This Row],[Ledger 11]])&gt;0,IF(TYPE(VLOOKUP(Table1[[#This Row],[Ledger 11]],$GZ:$GZ,1,0))=16,1,0),0)</f>
        <v>0</v>
      </c>
      <c r="FT657">
        <f>IF(LEN(Table1[[#This Row],[Ledger 12]])&gt;0,IF(TYPE(VLOOKUP(Table1[[#This Row],[Ledger 12]],$GZ:$GZ,1,0))=16,1,0),0)</f>
        <v>0</v>
      </c>
      <c r="FU657">
        <f>IF(LEN(Table1[[#This Row],[Ledger 13]])&gt;0,IF(TYPE(VLOOKUP(Table1[[#This Row],[Ledger 13]],$GZ:$GZ,1,0))=16,1,0),0)</f>
        <v>0</v>
      </c>
      <c r="FV657">
        <f>IF(LEN(Table1[[#This Row],[Ledger 14]])&gt;0,IF(TYPE(VLOOKUP(Table1[[#This Row],[Ledger 14]],$GZ:$GZ,1,0))=16,1,0),0)</f>
        <v>0</v>
      </c>
      <c r="FW657">
        <f>IF(LEN(Table1[[#This Row],[Ledger 15]])&gt;0,IF(TYPE(VLOOKUP(Table1[[#This Row],[Ledger 15]],$GZ:$GZ,1,0))=16,1,0),0)</f>
        <v>0</v>
      </c>
    </row>
    <row r="658" spans="4:179" ht="33" customHeight="1" x14ac:dyDescent="0.45">
      <c r="D658" s="8">
        <f t="shared" si="19"/>
        <v>653</v>
      </c>
      <c r="E658" s="32"/>
      <c r="F658" s="34"/>
      <c r="G658" s="34"/>
      <c r="H658" s="34"/>
      <c r="I658" s="34"/>
      <c r="J658" s="38"/>
      <c r="K658" s="33"/>
      <c r="L658" s="36"/>
      <c r="M658" s="35"/>
      <c r="N658" s="34"/>
      <c r="O658" s="41"/>
      <c r="P658" s="35"/>
      <c r="Q658" s="34"/>
      <c r="R658" s="37"/>
      <c r="S658" s="35"/>
      <c r="T658" s="34"/>
      <c r="U658" s="37"/>
      <c r="V658" s="35"/>
      <c r="W658" s="34"/>
      <c r="X658" s="37"/>
      <c r="Y658" s="35"/>
      <c r="Z658" s="34"/>
      <c r="AA658" s="37"/>
      <c r="AB658" s="35"/>
      <c r="AC658" s="34"/>
      <c r="AD658" s="37"/>
      <c r="AE658" s="35"/>
      <c r="AF658" s="34"/>
      <c r="AG658" s="37"/>
      <c r="AH658" s="35"/>
      <c r="AI658" s="34"/>
      <c r="AJ658" s="37"/>
      <c r="AK658" s="35"/>
      <c r="AL658" s="34"/>
      <c r="AM658" s="37"/>
      <c r="AN658" s="35"/>
      <c r="AO658" s="34"/>
      <c r="AP658" s="37"/>
      <c r="AQ658" s="35"/>
      <c r="AR658" s="34"/>
      <c r="AS658" s="37"/>
      <c r="AT658" s="35"/>
      <c r="AU658" s="34"/>
      <c r="AV658" s="37"/>
      <c r="AW658" s="35"/>
      <c r="AX658" s="34"/>
      <c r="AY658" s="37"/>
      <c r="AZ658" s="35"/>
      <c r="BA658" s="34"/>
      <c r="BB658" s="37"/>
      <c r="BC6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8" s="7"/>
      <c r="BF658" t="str">
        <f>IF(Table1[[#This Row],[Date]]="","","&amp;lt;VOUCHER REMOTEID="&amp;""""&amp;$A$11&amp;$A$13&amp;ROW()&amp;""""&amp;" VCHTYPE="""&amp;F658&amp;""" ACTION="""&amp;"Create"&amp;"""&amp;gt;")</f>
        <v/>
      </c>
      <c r="BG658" t="str">
        <f>IF(Table1[[#This Row],[Date]]="","",TEXT(Table1[[#This Row],[Date]],"yyyymmdd"))</f>
        <v/>
      </c>
      <c r="BH658" t="str">
        <f>Table1[[#This Row],[Date2]]</f>
        <v/>
      </c>
      <c r="BI658" t="str">
        <f>IF(Table1[[#This Row],[Date]]="","",Table1[[#This Row],[Voucher Type]])</f>
        <v/>
      </c>
      <c r="BJ658" t="str">
        <f>IF(Table1[[#This Row],[Ref No / Invoice No]]="","",Table1[[#This Row],[Ref No / Invoice No]])</f>
        <v/>
      </c>
      <c r="BK658" t="str">
        <f>IF(Table1[[#This Row],[Voucher No]]="","",Table1[[#This Row],[Voucher No]])</f>
        <v/>
      </c>
      <c r="BL658" t="str">
        <f>IF(Table1[[#This Row],[Date]]="","",Table1[[#This Row],[Narration]])</f>
        <v/>
      </c>
      <c r="BM658" t="str">
        <f>IF(Table1[[#This Row],[Date]]="","",$A$11&amp;$A$13&amp;ROW())</f>
        <v/>
      </c>
      <c r="BN658" t="str">
        <f>IF(Table1[[#This Row],[Date]]="","",$A$13)</f>
        <v/>
      </c>
      <c r="BP658" t="str">
        <f>IF(Table1[[#This Row],[Ledger 1]]="","","No")</f>
        <v/>
      </c>
      <c r="BQ658" t="str">
        <f>IF(Table1[[#This Row],[Date]]="","",IF(Table1[[#This Row],[Effect 1]]="Dr.","Yes","No"))</f>
        <v/>
      </c>
      <c r="BR658" t="str">
        <f>IF(Table1[[#This Row],[Date]]="","",Table1[[#This Row],[Ledger 1]])</f>
        <v/>
      </c>
      <c r="BS658" t="str">
        <f>IF(Table1[[#This Row],[Date]]="","",IF(Table1[[#This Row],[Effect 1]]="Dr.",-Table1[[#This Row],[Amount 1]],Table1[[#This Row],[Amount 1]]))</f>
        <v/>
      </c>
      <c r="BV658" t="str">
        <f>IF(Table1[[#This Row],[Ledger 2]]="","","No")</f>
        <v/>
      </c>
      <c r="BW658" t="str">
        <f>IF(Table1[[#This Row],[Date]]="","",IF(Table1[[#This Row],[Effect 2]]="Dr.","Yes","No"))</f>
        <v/>
      </c>
      <c r="BX658" t="str">
        <f>IF(Table1[[#This Row],[Date]]="","",Table1[[#This Row],[Ledger 2]])</f>
        <v/>
      </c>
      <c r="BY658" t="str">
        <f>IF(Table1[[#This Row],[Date]]="","",IF(Table1[[#This Row],[Effect 2]]="Dr.",-Table1[[#This Row],[Amount 2]],Table1[[#This Row],[Amount 2]]))</f>
        <v/>
      </c>
      <c r="CB658" t="str">
        <f>IF(Table1[[#This Row],[Ledger 3]]="","","No")</f>
        <v/>
      </c>
      <c r="CC658" t="str">
        <f>IF(Table1[[#This Row],[Ledger 3]]="","",IF(Table1[[#This Row],[Effect 3]]="Dr.","Yes","No"))</f>
        <v/>
      </c>
      <c r="CD658" t="str">
        <f>IF(Table1[[#This Row],[Ledger 3]]="","",Table1[[#This Row],[Ledger 3]])</f>
        <v/>
      </c>
      <c r="CE658" t="str">
        <f>IF(Table1[[#This Row],[Ledger 3]]="","",IF(Table1[[#This Row],[Effect 3]]="Dr.",-Table1[[#This Row],[Amount 3]],Table1[[#This Row],[Amount 3]]))</f>
        <v/>
      </c>
      <c r="CH658" t="str">
        <f>IF(Table1[[#This Row],[Ledger 4]]="","","No")</f>
        <v/>
      </c>
      <c r="CI658" t="str">
        <f>IF(Table1[[#This Row],[Ledger 4]]="","",IF(Table1[[#This Row],[Effect 4]]="Dr.","Yes","No"))</f>
        <v/>
      </c>
      <c r="CJ658" t="str">
        <f>IF(Table1[[#This Row],[Ledger 4]]="","",Table1[[#This Row],[Ledger 4]])</f>
        <v/>
      </c>
      <c r="CK658" t="str">
        <f>IF(Table1[[#This Row],[Ledger 4]]="","",IF(Table1[[#This Row],[Effect 4]]="Dr.",-Table1[[#This Row],[Amount 4]],Table1[[#This Row],[Amount 4]]))</f>
        <v/>
      </c>
      <c r="CN658" t="str">
        <f>IF(Table1[[#This Row],[Ledger 5]]="","","No")</f>
        <v/>
      </c>
      <c r="CO658" t="str">
        <f>IF(Table1[[#This Row],[Ledger 5]]="","",IF(Table1[[#This Row],[Effect 5]]="Dr.","Yes","No"))</f>
        <v/>
      </c>
      <c r="CP658" t="str">
        <f>IF(Table1[[#This Row],[Ledger 5]]="","",Table1[[#This Row],[Ledger 5]])</f>
        <v/>
      </c>
      <c r="CQ658" t="str">
        <f>IF(Table1[[#This Row],[Ledger 5]]="","",IF(Table1[[#This Row],[Effect 5]]="Dr.",-Table1[[#This Row],[Amount 5]],Table1[[#This Row],[Amount 5]]))</f>
        <v/>
      </c>
      <c r="CT658" t="str">
        <f>IF(Table1[[#This Row],[Ledger 6]]="","","No")</f>
        <v/>
      </c>
      <c r="CU658" t="str">
        <f>IF(Table1[[#This Row],[Ledger 6]]="","",IF(Table1[[#This Row],[Effect 6]]="Dr.","Yes","No"))</f>
        <v/>
      </c>
      <c r="CV658" t="str">
        <f>IF(Table1[[#This Row],[Ledger 6]]="","",Table1[[#This Row],[Ledger 6]])</f>
        <v/>
      </c>
      <c r="CW658" t="str">
        <f>IF(Table1[[#This Row],[Ledger 6]]="","",IF(Table1[[#This Row],[Effect 6]]="Dr.",-Table1[[#This Row],[Amount 6]],Table1[[#This Row],[Amount 6]]))</f>
        <v/>
      </c>
      <c r="CZ658" t="str">
        <f>IF(Table1[[#This Row],[Ledger 7]]="","","No")</f>
        <v/>
      </c>
      <c r="DA658" t="str">
        <f>IF(Table1[[#This Row],[Ledger 7]]="","",IF(Table1[[#This Row],[Effect 7]]="Dr.","Yes","No"))</f>
        <v/>
      </c>
      <c r="DB658" t="str">
        <f>IF(Table1[[#This Row],[Ledger 7]]="","",Table1[[#This Row],[Ledger 7]])</f>
        <v/>
      </c>
      <c r="DC658" t="str">
        <f>IF(Table1[[#This Row],[Ledger 7]]="","",IF(Table1[[#This Row],[Effect 7]]="Dr.",-Table1[[#This Row],[Amount 7]],Table1[[#This Row],[Amount 7]]))</f>
        <v/>
      </c>
      <c r="DF658" t="str">
        <f>IF(Table1[[#This Row],[Ledger 8]]="","","No")</f>
        <v/>
      </c>
      <c r="DG658" t="str">
        <f>IF(Table1[[#This Row],[Ledger 8]]="","",IF(Table1[[#This Row],[Effect 8]]="Dr.","Yes","No"))</f>
        <v/>
      </c>
      <c r="DH658" t="str">
        <f>IF(Table1[[#This Row],[Ledger 8]]="","",Table1[[#This Row],[Ledger 8]])</f>
        <v/>
      </c>
      <c r="DI658" t="str">
        <f>IF(Table1[[#This Row],[Ledger 8]]="","",IF(Table1[[#This Row],[Effect 8]]="Dr.",-Table1[[#This Row],[Amount 8]],Table1[[#This Row],[Amount 8]]))</f>
        <v/>
      </c>
      <c r="DL658" t="str">
        <f>IF(Table1[[#This Row],[Ledger 9]]="","","No")</f>
        <v/>
      </c>
      <c r="DM658" t="str">
        <f>IF(Table1[[#This Row],[Ledger 9]]="","",IF(Table1[[#This Row],[Effect 9]]="Dr.","Yes","No"))</f>
        <v/>
      </c>
      <c r="DN658" t="str">
        <f>IF(Table1[[#This Row],[Ledger 9]]="","",Table1[[#This Row],[Ledger 9]])</f>
        <v/>
      </c>
      <c r="DO658" t="str">
        <f>IF(Table1[[#This Row],[Ledger 9]]="","",IF(Table1[[#This Row],[Effect 9]]="Dr.",-Table1[[#This Row],[Amount 9]],Table1[[#This Row],[Amount 9]]))</f>
        <v/>
      </c>
      <c r="DR658" t="str">
        <f>IF(Table1[[#This Row],[Ledger 10]]="","","No")</f>
        <v/>
      </c>
      <c r="DS658" t="str">
        <f>IF(Table1[[#This Row],[Ledger 10]]="","",IF(Table1[[#This Row],[Effect 10]]="Dr.","Yes","No"))</f>
        <v/>
      </c>
      <c r="DT658" t="str">
        <f>IF(Table1[[#This Row],[Ledger 10]]="","",Table1[[#This Row],[Ledger 10]])</f>
        <v/>
      </c>
      <c r="DU658" t="str">
        <f>IF(Table1[[#This Row],[Ledger 10]]="","",IF(Table1[[#This Row],[Effect 10]]="Dr.",-Table1[[#This Row],[Amount 10]],Table1[[#This Row],[Amount 10]]))</f>
        <v/>
      </c>
      <c r="DX658" t="str">
        <f>IF(Table1[[#This Row],[Ledger 11]]="","","No")</f>
        <v/>
      </c>
      <c r="DY658" t="str">
        <f>IF(Table1[[#This Row],[Ledger 11]]="","",IF(Table1[[#This Row],[Effect 11]]="Dr.","Yes","No"))</f>
        <v/>
      </c>
      <c r="DZ658" t="str">
        <f>IF(Table1[[#This Row],[Ledger 11]]="","",Table1[[#This Row],[Ledger 11]])</f>
        <v/>
      </c>
      <c r="EA658" t="str">
        <f>IF(Table1[[#This Row],[Ledger 11]]="","",IF(Table1[[#This Row],[Effect 11]]="Dr.",-Table1[[#This Row],[Amount 11]],Table1[[#This Row],[Amount 11]]))</f>
        <v/>
      </c>
      <c r="ED658" t="str">
        <f>IF(Table1[[#This Row],[Ledger 12]]="","","No")</f>
        <v/>
      </c>
      <c r="EE658" t="str">
        <f>IF(Table1[[#This Row],[Ledger 12]]="","",IF(Table1[[#This Row],[Effect 12]]="Dr.","Yes","No"))</f>
        <v/>
      </c>
      <c r="EF658" t="str">
        <f>IF(Table1[[#This Row],[Ledger 12]]="","",Table1[[#This Row],[Ledger 12]])</f>
        <v/>
      </c>
      <c r="EG658" t="str">
        <f>IF(Table1[[#This Row],[Ledger 12]]="","",IF(Table1[[#This Row],[Effect 12]]="Dr.",-Table1[[#This Row],[Amount 12]],Table1[[#This Row],[Amount 12]]))</f>
        <v/>
      </c>
      <c r="EJ658" t="str">
        <f>IF(Table1[[#This Row],[Ledger 13]]="","","No")</f>
        <v/>
      </c>
      <c r="EK658" t="str">
        <f>IF(Table1[[#This Row],[Ledger 13]]="","",IF(Table1[[#This Row],[Effect 13]]="Dr.","Yes","No"))</f>
        <v/>
      </c>
      <c r="EL658" t="str">
        <f>IF(Table1[[#This Row],[Ledger 13]]="","",Table1[[#This Row],[Ledger 13]])</f>
        <v/>
      </c>
      <c r="EM658" t="str">
        <f>IF(Table1[[#This Row],[Ledger 13]]="","",IF(Table1[[#This Row],[Effect 13]]="Dr.",-Table1[[#This Row],[Amount 13]],Table1[[#This Row],[Amount 13]]))</f>
        <v/>
      </c>
      <c r="EP658" t="str">
        <f>IF(Table1[[#This Row],[Ledger 14]]="","","No")</f>
        <v/>
      </c>
      <c r="EQ658" t="str">
        <f>IF(Table1[[#This Row],[Ledger 14]]="","",IF(Table1[[#This Row],[Effect 14]]="Dr.","Yes","No"))</f>
        <v/>
      </c>
      <c r="ER658" t="str">
        <f>IF(Table1[[#This Row],[Ledger 14]]="","",Table1[[#This Row],[Ledger 14]])</f>
        <v/>
      </c>
      <c r="ES658" t="str">
        <f>IF(Table1[[#This Row],[Ledger 14]]="","",IF(Table1[[#This Row],[Effect 14]]="Dr.",-Table1[[#This Row],[Amount 14]],Table1[[#This Row],[Amount 14]]))</f>
        <v/>
      </c>
      <c r="EV658" t="str">
        <f>IF(Table1[[#This Row],[Ledger 15]]="","","No")</f>
        <v/>
      </c>
      <c r="EW658" t="str">
        <f>IF(Table1[[#This Row],[Ledger 15]]="","",IF(Table1[[#This Row],[Effect 15]]="Dr.","Yes","No"))</f>
        <v/>
      </c>
      <c r="EX658" t="str">
        <f>IF(Table1[[#This Row],[Ledger 15]]="","",Table1[[#This Row],[Ledger 15]])</f>
        <v/>
      </c>
      <c r="EY658" t="str">
        <f>IF(Table1[[#This Row],[Ledger 15]]="","",IF(Table1[[#This Row],[Effect 15]]="Dr.",-Table1[[#This Row],[Amount 15]],Table1[[#This Row],[Amount 15]]))</f>
        <v/>
      </c>
      <c r="FD6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8">
        <f>IF(Table1[[#This Row],[Date]]="",0,IF(AND(Table1[[#This Row],[Date]]&gt;=$FE$2,Table1[[#This Row],[Date]]&lt;=$FE$3),0,1))</f>
        <v>0</v>
      </c>
      <c r="FF658">
        <f>IF(Table1[[#This Row],[Date]]="",0,IF(TYPE(VLOOKUP(Table1[[#This Row],[Voucher Type]],Table1[[#All],[Voucher Type Master]],1,FALSE))=16,1,0))</f>
        <v>0</v>
      </c>
      <c r="FG658">
        <f>IF(TYPE(IF(Table1[[#This Row],[Date]]="",0,IF(VLOOKUP(Table1[[#This Row],[Voucher Type]],$FY$5:$FZ$13,2,0)=Table1[[#This Row],[Effect 1]],0,1)))=16,1,0)</f>
        <v>0</v>
      </c>
      <c r="FH6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8">
        <f>IF(LEN(Table1[[#This Row],[Ledger 1]])&gt;0,IF(TYPE(VLOOKUP(Table1[[#This Row],[Ledger 1]],GZ:GZ,1,0))=16,1,0),0)</f>
        <v>0</v>
      </c>
      <c r="FJ658">
        <f>IF(LEN(Table1[[#This Row],[Ledger 2]])&gt;0,IF(TYPE(VLOOKUP(Table1[[#This Row],[Ledger 2]],GZ:GZ,1,0))=16,1,0),0)</f>
        <v>0</v>
      </c>
      <c r="FK658">
        <f>IF(LEN(Table1[[#This Row],[Ledger 3]])&gt;0,IF(TYPE(VLOOKUP(Table1[[#This Row],[Ledger 3]],GZ:GZ,1,0))=16,1,0),0)</f>
        <v>0</v>
      </c>
      <c r="FL658">
        <f>IF(LEN(Table1[[#This Row],[Ledger 4]])&gt;0,IF(TYPE(VLOOKUP(Table1[[#This Row],[Ledger 4]],GZ:GZ,1,0))=16,1,0),0)</f>
        <v>0</v>
      </c>
      <c r="FM658">
        <f>IF(LEN(Table1[[#This Row],[Ledger 5]])&gt;0,IF(TYPE(VLOOKUP(Table1[[#This Row],[Ledger 5]],GZ:GZ,1,0))=16,1,0),0)</f>
        <v>0</v>
      </c>
      <c r="FN658">
        <f>IF(LEN(Table1[[#This Row],[Ledger 6]])&gt;0,IF(TYPE(VLOOKUP(Table1[[#This Row],[Ledger 6]],$GZ:$GZ,1,0))=16,1,0),0)</f>
        <v>0</v>
      </c>
      <c r="FO658">
        <f>IF(LEN(Table1[[#This Row],[Ledger 7]])&gt;0,IF(TYPE(VLOOKUP(Table1[[#This Row],[Ledger 7]],$GZ:$GZ,1,0))=16,1,0),0)</f>
        <v>0</v>
      </c>
      <c r="FP658">
        <f>IF(LEN(Table1[[#This Row],[Ledger 8]])&gt;0,IF(TYPE(VLOOKUP(Table1[[#This Row],[Ledger 8]],$GZ:$GZ,1,0))=16,1,0),0)</f>
        <v>0</v>
      </c>
      <c r="FQ658">
        <f>IF(LEN(Table1[[#This Row],[Ledger 9]])&gt;0,IF(TYPE(VLOOKUP(Table1[[#This Row],[Ledger 9]],$GZ:$GZ,1,0))=16,1,0),0)</f>
        <v>0</v>
      </c>
      <c r="FR658">
        <f>IF(LEN(Table1[[#This Row],[Ledger 10]])&gt;0,IF(TYPE(VLOOKUP(Table1[[#This Row],[Ledger 10]],$GZ:$GZ,1,0))=16,1,0),0)</f>
        <v>0</v>
      </c>
      <c r="FS658">
        <f>IF(LEN(Table1[[#This Row],[Ledger 11]])&gt;0,IF(TYPE(VLOOKUP(Table1[[#This Row],[Ledger 11]],$GZ:$GZ,1,0))=16,1,0),0)</f>
        <v>0</v>
      </c>
      <c r="FT658">
        <f>IF(LEN(Table1[[#This Row],[Ledger 12]])&gt;0,IF(TYPE(VLOOKUP(Table1[[#This Row],[Ledger 12]],$GZ:$GZ,1,0))=16,1,0),0)</f>
        <v>0</v>
      </c>
      <c r="FU658">
        <f>IF(LEN(Table1[[#This Row],[Ledger 13]])&gt;0,IF(TYPE(VLOOKUP(Table1[[#This Row],[Ledger 13]],$GZ:$GZ,1,0))=16,1,0),0)</f>
        <v>0</v>
      </c>
      <c r="FV658">
        <f>IF(LEN(Table1[[#This Row],[Ledger 14]])&gt;0,IF(TYPE(VLOOKUP(Table1[[#This Row],[Ledger 14]],$GZ:$GZ,1,0))=16,1,0),0)</f>
        <v>0</v>
      </c>
      <c r="FW658">
        <f>IF(LEN(Table1[[#This Row],[Ledger 15]])&gt;0,IF(TYPE(VLOOKUP(Table1[[#This Row],[Ledger 15]],$GZ:$GZ,1,0))=16,1,0),0)</f>
        <v>0</v>
      </c>
    </row>
    <row r="659" spans="4:179" ht="33" customHeight="1" x14ac:dyDescent="0.45">
      <c r="D659" s="8">
        <f t="shared" si="19"/>
        <v>654</v>
      </c>
      <c r="E659" s="32"/>
      <c r="F659" s="34"/>
      <c r="G659" s="34"/>
      <c r="H659" s="34"/>
      <c r="I659" s="34"/>
      <c r="J659" s="38"/>
      <c r="K659" s="33"/>
      <c r="L659" s="36"/>
      <c r="M659" s="35"/>
      <c r="N659" s="34"/>
      <c r="O659" s="41"/>
      <c r="P659" s="35"/>
      <c r="Q659" s="34"/>
      <c r="R659" s="37"/>
      <c r="S659" s="35"/>
      <c r="T659" s="34"/>
      <c r="U659" s="37"/>
      <c r="V659" s="35"/>
      <c r="W659" s="34"/>
      <c r="X659" s="37"/>
      <c r="Y659" s="35"/>
      <c r="Z659" s="34"/>
      <c r="AA659" s="37"/>
      <c r="AB659" s="35"/>
      <c r="AC659" s="34"/>
      <c r="AD659" s="37"/>
      <c r="AE659" s="35"/>
      <c r="AF659" s="34"/>
      <c r="AG659" s="37"/>
      <c r="AH659" s="35"/>
      <c r="AI659" s="34"/>
      <c r="AJ659" s="37"/>
      <c r="AK659" s="35"/>
      <c r="AL659" s="34"/>
      <c r="AM659" s="37"/>
      <c r="AN659" s="35"/>
      <c r="AO659" s="34"/>
      <c r="AP659" s="37"/>
      <c r="AQ659" s="35"/>
      <c r="AR659" s="34"/>
      <c r="AS659" s="37"/>
      <c r="AT659" s="35"/>
      <c r="AU659" s="34"/>
      <c r="AV659" s="37"/>
      <c r="AW659" s="35"/>
      <c r="AX659" s="34"/>
      <c r="AY659" s="37"/>
      <c r="AZ659" s="35"/>
      <c r="BA659" s="34"/>
      <c r="BB659" s="37"/>
      <c r="BC6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59" s="7"/>
      <c r="BF659" t="str">
        <f>IF(Table1[[#This Row],[Date]]="","","&amp;lt;VOUCHER REMOTEID="&amp;""""&amp;$A$11&amp;$A$13&amp;ROW()&amp;""""&amp;" VCHTYPE="""&amp;F659&amp;""" ACTION="""&amp;"Create"&amp;"""&amp;gt;")</f>
        <v/>
      </c>
      <c r="BG659" t="str">
        <f>IF(Table1[[#This Row],[Date]]="","",TEXT(Table1[[#This Row],[Date]],"yyyymmdd"))</f>
        <v/>
      </c>
      <c r="BH659" t="str">
        <f>Table1[[#This Row],[Date2]]</f>
        <v/>
      </c>
      <c r="BI659" t="str">
        <f>IF(Table1[[#This Row],[Date]]="","",Table1[[#This Row],[Voucher Type]])</f>
        <v/>
      </c>
      <c r="BJ659" t="str">
        <f>IF(Table1[[#This Row],[Ref No / Invoice No]]="","",Table1[[#This Row],[Ref No / Invoice No]])</f>
        <v/>
      </c>
      <c r="BK659" t="str">
        <f>IF(Table1[[#This Row],[Voucher No]]="","",Table1[[#This Row],[Voucher No]])</f>
        <v/>
      </c>
      <c r="BL659" t="str">
        <f>IF(Table1[[#This Row],[Date]]="","",Table1[[#This Row],[Narration]])</f>
        <v/>
      </c>
      <c r="BM659" t="str">
        <f>IF(Table1[[#This Row],[Date]]="","",$A$11&amp;$A$13&amp;ROW())</f>
        <v/>
      </c>
      <c r="BN659" t="str">
        <f>IF(Table1[[#This Row],[Date]]="","",$A$13)</f>
        <v/>
      </c>
      <c r="BP659" t="str">
        <f>IF(Table1[[#This Row],[Ledger 1]]="","","No")</f>
        <v/>
      </c>
      <c r="BQ659" t="str">
        <f>IF(Table1[[#This Row],[Date]]="","",IF(Table1[[#This Row],[Effect 1]]="Dr.","Yes","No"))</f>
        <v/>
      </c>
      <c r="BR659" t="str">
        <f>IF(Table1[[#This Row],[Date]]="","",Table1[[#This Row],[Ledger 1]])</f>
        <v/>
      </c>
      <c r="BS659" t="str">
        <f>IF(Table1[[#This Row],[Date]]="","",IF(Table1[[#This Row],[Effect 1]]="Dr.",-Table1[[#This Row],[Amount 1]],Table1[[#This Row],[Amount 1]]))</f>
        <v/>
      </c>
      <c r="BV659" t="str">
        <f>IF(Table1[[#This Row],[Ledger 2]]="","","No")</f>
        <v/>
      </c>
      <c r="BW659" t="str">
        <f>IF(Table1[[#This Row],[Date]]="","",IF(Table1[[#This Row],[Effect 2]]="Dr.","Yes","No"))</f>
        <v/>
      </c>
      <c r="BX659" t="str">
        <f>IF(Table1[[#This Row],[Date]]="","",Table1[[#This Row],[Ledger 2]])</f>
        <v/>
      </c>
      <c r="BY659" t="str">
        <f>IF(Table1[[#This Row],[Date]]="","",IF(Table1[[#This Row],[Effect 2]]="Dr.",-Table1[[#This Row],[Amount 2]],Table1[[#This Row],[Amount 2]]))</f>
        <v/>
      </c>
      <c r="CB659" t="str">
        <f>IF(Table1[[#This Row],[Ledger 3]]="","","No")</f>
        <v/>
      </c>
      <c r="CC659" t="str">
        <f>IF(Table1[[#This Row],[Ledger 3]]="","",IF(Table1[[#This Row],[Effect 3]]="Dr.","Yes","No"))</f>
        <v/>
      </c>
      <c r="CD659" t="str">
        <f>IF(Table1[[#This Row],[Ledger 3]]="","",Table1[[#This Row],[Ledger 3]])</f>
        <v/>
      </c>
      <c r="CE659" t="str">
        <f>IF(Table1[[#This Row],[Ledger 3]]="","",IF(Table1[[#This Row],[Effect 3]]="Dr.",-Table1[[#This Row],[Amount 3]],Table1[[#This Row],[Amount 3]]))</f>
        <v/>
      </c>
      <c r="CH659" t="str">
        <f>IF(Table1[[#This Row],[Ledger 4]]="","","No")</f>
        <v/>
      </c>
      <c r="CI659" t="str">
        <f>IF(Table1[[#This Row],[Ledger 4]]="","",IF(Table1[[#This Row],[Effect 4]]="Dr.","Yes","No"))</f>
        <v/>
      </c>
      <c r="CJ659" t="str">
        <f>IF(Table1[[#This Row],[Ledger 4]]="","",Table1[[#This Row],[Ledger 4]])</f>
        <v/>
      </c>
      <c r="CK659" t="str">
        <f>IF(Table1[[#This Row],[Ledger 4]]="","",IF(Table1[[#This Row],[Effect 4]]="Dr.",-Table1[[#This Row],[Amount 4]],Table1[[#This Row],[Amount 4]]))</f>
        <v/>
      </c>
      <c r="CN659" t="str">
        <f>IF(Table1[[#This Row],[Ledger 5]]="","","No")</f>
        <v/>
      </c>
      <c r="CO659" t="str">
        <f>IF(Table1[[#This Row],[Ledger 5]]="","",IF(Table1[[#This Row],[Effect 5]]="Dr.","Yes","No"))</f>
        <v/>
      </c>
      <c r="CP659" t="str">
        <f>IF(Table1[[#This Row],[Ledger 5]]="","",Table1[[#This Row],[Ledger 5]])</f>
        <v/>
      </c>
      <c r="CQ659" t="str">
        <f>IF(Table1[[#This Row],[Ledger 5]]="","",IF(Table1[[#This Row],[Effect 5]]="Dr.",-Table1[[#This Row],[Amount 5]],Table1[[#This Row],[Amount 5]]))</f>
        <v/>
      </c>
      <c r="CT659" t="str">
        <f>IF(Table1[[#This Row],[Ledger 6]]="","","No")</f>
        <v/>
      </c>
      <c r="CU659" t="str">
        <f>IF(Table1[[#This Row],[Ledger 6]]="","",IF(Table1[[#This Row],[Effect 6]]="Dr.","Yes","No"))</f>
        <v/>
      </c>
      <c r="CV659" t="str">
        <f>IF(Table1[[#This Row],[Ledger 6]]="","",Table1[[#This Row],[Ledger 6]])</f>
        <v/>
      </c>
      <c r="CW659" t="str">
        <f>IF(Table1[[#This Row],[Ledger 6]]="","",IF(Table1[[#This Row],[Effect 6]]="Dr.",-Table1[[#This Row],[Amount 6]],Table1[[#This Row],[Amount 6]]))</f>
        <v/>
      </c>
      <c r="CZ659" t="str">
        <f>IF(Table1[[#This Row],[Ledger 7]]="","","No")</f>
        <v/>
      </c>
      <c r="DA659" t="str">
        <f>IF(Table1[[#This Row],[Ledger 7]]="","",IF(Table1[[#This Row],[Effect 7]]="Dr.","Yes","No"))</f>
        <v/>
      </c>
      <c r="DB659" t="str">
        <f>IF(Table1[[#This Row],[Ledger 7]]="","",Table1[[#This Row],[Ledger 7]])</f>
        <v/>
      </c>
      <c r="DC659" t="str">
        <f>IF(Table1[[#This Row],[Ledger 7]]="","",IF(Table1[[#This Row],[Effect 7]]="Dr.",-Table1[[#This Row],[Amount 7]],Table1[[#This Row],[Amount 7]]))</f>
        <v/>
      </c>
      <c r="DF659" t="str">
        <f>IF(Table1[[#This Row],[Ledger 8]]="","","No")</f>
        <v/>
      </c>
      <c r="DG659" t="str">
        <f>IF(Table1[[#This Row],[Ledger 8]]="","",IF(Table1[[#This Row],[Effect 8]]="Dr.","Yes","No"))</f>
        <v/>
      </c>
      <c r="DH659" t="str">
        <f>IF(Table1[[#This Row],[Ledger 8]]="","",Table1[[#This Row],[Ledger 8]])</f>
        <v/>
      </c>
      <c r="DI659" t="str">
        <f>IF(Table1[[#This Row],[Ledger 8]]="","",IF(Table1[[#This Row],[Effect 8]]="Dr.",-Table1[[#This Row],[Amount 8]],Table1[[#This Row],[Amount 8]]))</f>
        <v/>
      </c>
      <c r="DL659" t="str">
        <f>IF(Table1[[#This Row],[Ledger 9]]="","","No")</f>
        <v/>
      </c>
      <c r="DM659" t="str">
        <f>IF(Table1[[#This Row],[Ledger 9]]="","",IF(Table1[[#This Row],[Effect 9]]="Dr.","Yes","No"))</f>
        <v/>
      </c>
      <c r="DN659" t="str">
        <f>IF(Table1[[#This Row],[Ledger 9]]="","",Table1[[#This Row],[Ledger 9]])</f>
        <v/>
      </c>
      <c r="DO659" t="str">
        <f>IF(Table1[[#This Row],[Ledger 9]]="","",IF(Table1[[#This Row],[Effect 9]]="Dr.",-Table1[[#This Row],[Amount 9]],Table1[[#This Row],[Amount 9]]))</f>
        <v/>
      </c>
      <c r="DR659" t="str">
        <f>IF(Table1[[#This Row],[Ledger 10]]="","","No")</f>
        <v/>
      </c>
      <c r="DS659" t="str">
        <f>IF(Table1[[#This Row],[Ledger 10]]="","",IF(Table1[[#This Row],[Effect 10]]="Dr.","Yes","No"))</f>
        <v/>
      </c>
      <c r="DT659" t="str">
        <f>IF(Table1[[#This Row],[Ledger 10]]="","",Table1[[#This Row],[Ledger 10]])</f>
        <v/>
      </c>
      <c r="DU659" t="str">
        <f>IF(Table1[[#This Row],[Ledger 10]]="","",IF(Table1[[#This Row],[Effect 10]]="Dr.",-Table1[[#This Row],[Amount 10]],Table1[[#This Row],[Amount 10]]))</f>
        <v/>
      </c>
      <c r="DX659" t="str">
        <f>IF(Table1[[#This Row],[Ledger 11]]="","","No")</f>
        <v/>
      </c>
      <c r="DY659" t="str">
        <f>IF(Table1[[#This Row],[Ledger 11]]="","",IF(Table1[[#This Row],[Effect 11]]="Dr.","Yes","No"))</f>
        <v/>
      </c>
      <c r="DZ659" t="str">
        <f>IF(Table1[[#This Row],[Ledger 11]]="","",Table1[[#This Row],[Ledger 11]])</f>
        <v/>
      </c>
      <c r="EA659" t="str">
        <f>IF(Table1[[#This Row],[Ledger 11]]="","",IF(Table1[[#This Row],[Effect 11]]="Dr.",-Table1[[#This Row],[Amount 11]],Table1[[#This Row],[Amount 11]]))</f>
        <v/>
      </c>
      <c r="ED659" t="str">
        <f>IF(Table1[[#This Row],[Ledger 12]]="","","No")</f>
        <v/>
      </c>
      <c r="EE659" t="str">
        <f>IF(Table1[[#This Row],[Ledger 12]]="","",IF(Table1[[#This Row],[Effect 12]]="Dr.","Yes","No"))</f>
        <v/>
      </c>
      <c r="EF659" t="str">
        <f>IF(Table1[[#This Row],[Ledger 12]]="","",Table1[[#This Row],[Ledger 12]])</f>
        <v/>
      </c>
      <c r="EG659" t="str">
        <f>IF(Table1[[#This Row],[Ledger 12]]="","",IF(Table1[[#This Row],[Effect 12]]="Dr.",-Table1[[#This Row],[Amount 12]],Table1[[#This Row],[Amount 12]]))</f>
        <v/>
      </c>
      <c r="EJ659" t="str">
        <f>IF(Table1[[#This Row],[Ledger 13]]="","","No")</f>
        <v/>
      </c>
      <c r="EK659" t="str">
        <f>IF(Table1[[#This Row],[Ledger 13]]="","",IF(Table1[[#This Row],[Effect 13]]="Dr.","Yes","No"))</f>
        <v/>
      </c>
      <c r="EL659" t="str">
        <f>IF(Table1[[#This Row],[Ledger 13]]="","",Table1[[#This Row],[Ledger 13]])</f>
        <v/>
      </c>
      <c r="EM659" t="str">
        <f>IF(Table1[[#This Row],[Ledger 13]]="","",IF(Table1[[#This Row],[Effect 13]]="Dr.",-Table1[[#This Row],[Amount 13]],Table1[[#This Row],[Amount 13]]))</f>
        <v/>
      </c>
      <c r="EP659" t="str">
        <f>IF(Table1[[#This Row],[Ledger 14]]="","","No")</f>
        <v/>
      </c>
      <c r="EQ659" t="str">
        <f>IF(Table1[[#This Row],[Ledger 14]]="","",IF(Table1[[#This Row],[Effect 14]]="Dr.","Yes","No"))</f>
        <v/>
      </c>
      <c r="ER659" t="str">
        <f>IF(Table1[[#This Row],[Ledger 14]]="","",Table1[[#This Row],[Ledger 14]])</f>
        <v/>
      </c>
      <c r="ES659" t="str">
        <f>IF(Table1[[#This Row],[Ledger 14]]="","",IF(Table1[[#This Row],[Effect 14]]="Dr.",-Table1[[#This Row],[Amount 14]],Table1[[#This Row],[Amount 14]]))</f>
        <v/>
      </c>
      <c r="EV659" t="str">
        <f>IF(Table1[[#This Row],[Ledger 15]]="","","No")</f>
        <v/>
      </c>
      <c r="EW659" t="str">
        <f>IF(Table1[[#This Row],[Ledger 15]]="","",IF(Table1[[#This Row],[Effect 15]]="Dr.","Yes","No"))</f>
        <v/>
      </c>
      <c r="EX659" t="str">
        <f>IF(Table1[[#This Row],[Ledger 15]]="","",Table1[[#This Row],[Ledger 15]])</f>
        <v/>
      </c>
      <c r="EY659" t="str">
        <f>IF(Table1[[#This Row],[Ledger 15]]="","",IF(Table1[[#This Row],[Effect 15]]="Dr.",-Table1[[#This Row],[Amount 15]],Table1[[#This Row],[Amount 15]]))</f>
        <v/>
      </c>
      <c r="FD6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59">
        <f>IF(Table1[[#This Row],[Date]]="",0,IF(AND(Table1[[#This Row],[Date]]&gt;=$FE$2,Table1[[#This Row],[Date]]&lt;=$FE$3),0,1))</f>
        <v>0</v>
      </c>
      <c r="FF659">
        <f>IF(Table1[[#This Row],[Date]]="",0,IF(TYPE(VLOOKUP(Table1[[#This Row],[Voucher Type]],Table1[[#All],[Voucher Type Master]],1,FALSE))=16,1,0))</f>
        <v>0</v>
      </c>
      <c r="FG659">
        <f>IF(TYPE(IF(Table1[[#This Row],[Date]]="",0,IF(VLOOKUP(Table1[[#This Row],[Voucher Type]],$FY$5:$FZ$13,2,0)=Table1[[#This Row],[Effect 1]],0,1)))=16,1,0)</f>
        <v>0</v>
      </c>
      <c r="FH6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59">
        <f>IF(LEN(Table1[[#This Row],[Ledger 1]])&gt;0,IF(TYPE(VLOOKUP(Table1[[#This Row],[Ledger 1]],GZ:GZ,1,0))=16,1,0),0)</f>
        <v>0</v>
      </c>
      <c r="FJ659">
        <f>IF(LEN(Table1[[#This Row],[Ledger 2]])&gt;0,IF(TYPE(VLOOKUP(Table1[[#This Row],[Ledger 2]],GZ:GZ,1,0))=16,1,0),0)</f>
        <v>0</v>
      </c>
      <c r="FK659">
        <f>IF(LEN(Table1[[#This Row],[Ledger 3]])&gt;0,IF(TYPE(VLOOKUP(Table1[[#This Row],[Ledger 3]],GZ:GZ,1,0))=16,1,0),0)</f>
        <v>0</v>
      </c>
      <c r="FL659">
        <f>IF(LEN(Table1[[#This Row],[Ledger 4]])&gt;0,IF(TYPE(VLOOKUP(Table1[[#This Row],[Ledger 4]],GZ:GZ,1,0))=16,1,0),0)</f>
        <v>0</v>
      </c>
      <c r="FM659">
        <f>IF(LEN(Table1[[#This Row],[Ledger 5]])&gt;0,IF(TYPE(VLOOKUP(Table1[[#This Row],[Ledger 5]],GZ:GZ,1,0))=16,1,0),0)</f>
        <v>0</v>
      </c>
      <c r="FN659">
        <f>IF(LEN(Table1[[#This Row],[Ledger 6]])&gt;0,IF(TYPE(VLOOKUP(Table1[[#This Row],[Ledger 6]],$GZ:$GZ,1,0))=16,1,0),0)</f>
        <v>0</v>
      </c>
      <c r="FO659">
        <f>IF(LEN(Table1[[#This Row],[Ledger 7]])&gt;0,IF(TYPE(VLOOKUP(Table1[[#This Row],[Ledger 7]],$GZ:$GZ,1,0))=16,1,0),0)</f>
        <v>0</v>
      </c>
      <c r="FP659">
        <f>IF(LEN(Table1[[#This Row],[Ledger 8]])&gt;0,IF(TYPE(VLOOKUP(Table1[[#This Row],[Ledger 8]],$GZ:$GZ,1,0))=16,1,0),0)</f>
        <v>0</v>
      </c>
      <c r="FQ659">
        <f>IF(LEN(Table1[[#This Row],[Ledger 9]])&gt;0,IF(TYPE(VLOOKUP(Table1[[#This Row],[Ledger 9]],$GZ:$GZ,1,0))=16,1,0),0)</f>
        <v>0</v>
      </c>
      <c r="FR659">
        <f>IF(LEN(Table1[[#This Row],[Ledger 10]])&gt;0,IF(TYPE(VLOOKUP(Table1[[#This Row],[Ledger 10]],$GZ:$GZ,1,0))=16,1,0),0)</f>
        <v>0</v>
      </c>
      <c r="FS659">
        <f>IF(LEN(Table1[[#This Row],[Ledger 11]])&gt;0,IF(TYPE(VLOOKUP(Table1[[#This Row],[Ledger 11]],$GZ:$GZ,1,0))=16,1,0),0)</f>
        <v>0</v>
      </c>
      <c r="FT659">
        <f>IF(LEN(Table1[[#This Row],[Ledger 12]])&gt;0,IF(TYPE(VLOOKUP(Table1[[#This Row],[Ledger 12]],$GZ:$GZ,1,0))=16,1,0),0)</f>
        <v>0</v>
      </c>
      <c r="FU659">
        <f>IF(LEN(Table1[[#This Row],[Ledger 13]])&gt;0,IF(TYPE(VLOOKUP(Table1[[#This Row],[Ledger 13]],$GZ:$GZ,1,0))=16,1,0),0)</f>
        <v>0</v>
      </c>
      <c r="FV659">
        <f>IF(LEN(Table1[[#This Row],[Ledger 14]])&gt;0,IF(TYPE(VLOOKUP(Table1[[#This Row],[Ledger 14]],$GZ:$GZ,1,0))=16,1,0),0)</f>
        <v>0</v>
      </c>
      <c r="FW659">
        <f>IF(LEN(Table1[[#This Row],[Ledger 15]])&gt;0,IF(TYPE(VLOOKUP(Table1[[#This Row],[Ledger 15]],$GZ:$GZ,1,0))=16,1,0),0)</f>
        <v>0</v>
      </c>
    </row>
    <row r="660" spans="4:179" ht="33" customHeight="1" x14ac:dyDescent="0.45">
      <c r="D660" s="8">
        <f t="shared" si="19"/>
        <v>655</v>
      </c>
      <c r="E660" s="32"/>
      <c r="F660" s="34"/>
      <c r="G660" s="34"/>
      <c r="H660" s="34"/>
      <c r="I660" s="34"/>
      <c r="J660" s="38"/>
      <c r="K660" s="33"/>
      <c r="L660" s="36"/>
      <c r="M660" s="35"/>
      <c r="N660" s="34"/>
      <c r="O660" s="41"/>
      <c r="P660" s="35"/>
      <c r="Q660" s="34"/>
      <c r="R660" s="37"/>
      <c r="S660" s="35"/>
      <c r="T660" s="34"/>
      <c r="U660" s="37"/>
      <c r="V660" s="35"/>
      <c r="W660" s="34"/>
      <c r="X660" s="37"/>
      <c r="Y660" s="35"/>
      <c r="Z660" s="34"/>
      <c r="AA660" s="37"/>
      <c r="AB660" s="35"/>
      <c r="AC660" s="34"/>
      <c r="AD660" s="37"/>
      <c r="AE660" s="35"/>
      <c r="AF660" s="34"/>
      <c r="AG660" s="37"/>
      <c r="AH660" s="35"/>
      <c r="AI660" s="34"/>
      <c r="AJ660" s="37"/>
      <c r="AK660" s="35"/>
      <c r="AL660" s="34"/>
      <c r="AM660" s="37"/>
      <c r="AN660" s="35"/>
      <c r="AO660" s="34"/>
      <c r="AP660" s="37"/>
      <c r="AQ660" s="35"/>
      <c r="AR660" s="34"/>
      <c r="AS660" s="37"/>
      <c r="AT660" s="35"/>
      <c r="AU660" s="34"/>
      <c r="AV660" s="37"/>
      <c r="AW660" s="35"/>
      <c r="AX660" s="34"/>
      <c r="AY660" s="37"/>
      <c r="AZ660" s="35"/>
      <c r="BA660" s="34"/>
      <c r="BB660" s="37"/>
      <c r="BC6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0" s="7"/>
      <c r="BF660" t="str">
        <f>IF(Table1[[#This Row],[Date]]="","","&amp;lt;VOUCHER REMOTEID="&amp;""""&amp;$A$11&amp;$A$13&amp;ROW()&amp;""""&amp;" VCHTYPE="""&amp;F660&amp;""" ACTION="""&amp;"Create"&amp;"""&amp;gt;")</f>
        <v/>
      </c>
      <c r="BG660" t="str">
        <f>IF(Table1[[#This Row],[Date]]="","",TEXT(Table1[[#This Row],[Date]],"yyyymmdd"))</f>
        <v/>
      </c>
      <c r="BH660" t="str">
        <f>Table1[[#This Row],[Date2]]</f>
        <v/>
      </c>
      <c r="BI660" t="str">
        <f>IF(Table1[[#This Row],[Date]]="","",Table1[[#This Row],[Voucher Type]])</f>
        <v/>
      </c>
      <c r="BJ660" t="str">
        <f>IF(Table1[[#This Row],[Ref No / Invoice No]]="","",Table1[[#This Row],[Ref No / Invoice No]])</f>
        <v/>
      </c>
      <c r="BK660" t="str">
        <f>IF(Table1[[#This Row],[Voucher No]]="","",Table1[[#This Row],[Voucher No]])</f>
        <v/>
      </c>
      <c r="BL660" t="str">
        <f>IF(Table1[[#This Row],[Date]]="","",Table1[[#This Row],[Narration]])</f>
        <v/>
      </c>
      <c r="BM660" t="str">
        <f>IF(Table1[[#This Row],[Date]]="","",$A$11&amp;$A$13&amp;ROW())</f>
        <v/>
      </c>
      <c r="BN660" t="str">
        <f>IF(Table1[[#This Row],[Date]]="","",$A$13)</f>
        <v/>
      </c>
      <c r="BP660" t="str">
        <f>IF(Table1[[#This Row],[Ledger 1]]="","","No")</f>
        <v/>
      </c>
      <c r="BQ660" t="str">
        <f>IF(Table1[[#This Row],[Date]]="","",IF(Table1[[#This Row],[Effect 1]]="Dr.","Yes","No"))</f>
        <v/>
      </c>
      <c r="BR660" t="str">
        <f>IF(Table1[[#This Row],[Date]]="","",Table1[[#This Row],[Ledger 1]])</f>
        <v/>
      </c>
      <c r="BS660" t="str">
        <f>IF(Table1[[#This Row],[Date]]="","",IF(Table1[[#This Row],[Effect 1]]="Dr.",-Table1[[#This Row],[Amount 1]],Table1[[#This Row],[Amount 1]]))</f>
        <v/>
      </c>
      <c r="BV660" t="str">
        <f>IF(Table1[[#This Row],[Ledger 2]]="","","No")</f>
        <v/>
      </c>
      <c r="BW660" t="str">
        <f>IF(Table1[[#This Row],[Date]]="","",IF(Table1[[#This Row],[Effect 2]]="Dr.","Yes","No"))</f>
        <v/>
      </c>
      <c r="BX660" t="str">
        <f>IF(Table1[[#This Row],[Date]]="","",Table1[[#This Row],[Ledger 2]])</f>
        <v/>
      </c>
      <c r="BY660" t="str">
        <f>IF(Table1[[#This Row],[Date]]="","",IF(Table1[[#This Row],[Effect 2]]="Dr.",-Table1[[#This Row],[Amount 2]],Table1[[#This Row],[Amount 2]]))</f>
        <v/>
      </c>
      <c r="CB660" t="str">
        <f>IF(Table1[[#This Row],[Ledger 3]]="","","No")</f>
        <v/>
      </c>
      <c r="CC660" t="str">
        <f>IF(Table1[[#This Row],[Ledger 3]]="","",IF(Table1[[#This Row],[Effect 3]]="Dr.","Yes","No"))</f>
        <v/>
      </c>
      <c r="CD660" t="str">
        <f>IF(Table1[[#This Row],[Ledger 3]]="","",Table1[[#This Row],[Ledger 3]])</f>
        <v/>
      </c>
      <c r="CE660" t="str">
        <f>IF(Table1[[#This Row],[Ledger 3]]="","",IF(Table1[[#This Row],[Effect 3]]="Dr.",-Table1[[#This Row],[Amount 3]],Table1[[#This Row],[Amount 3]]))</f>
        <v/>
      </c>
      <c r="CH660" t="str">
        <f>IF(Table1[[#This Row],[Ledger 4]]="","","No")</f>
        <v/>
      </c>
      <c r="CI660" t="str">
        <f>IF(Table1[[#This Row],[Ledger 4]]="","",IF(Table1[[#This Row],[Effect 4]]="Dr.","Yes","No"))</f>
        <v/>
      </c>
      <c r="CJ660" t="str">
        <f>IF(Table1[[#This Row],[Ledger 4]]="","",Table1[[#This Row],[Ledger 4]])</f>
        <v/>
      </c>
      <c r="CK660" t="str">
        <f>IF(Table1[[#This Row],[Ledger 4]]="","",IF(Table1[[#This Row],[Effect 4]]="Dr.",-Table1[[#This Row],[Amount 4]],Table1[[#This Row],[Amount 4]]))</f>
        <v/>
      </c>
      <c r="CN660" t="str">
        <f>IF(Table1[[#This Row],[Ledger 5]]="","","No")</f>
        <v/>
      </c>
      <c r="CO660" t="str">
        <f>IF(Table1[[#This Row],[Ledger 5]]="","",IF(Table1[[#This Row],[Effect 5]]="Dr.","Yes","No"))</f>
        <v/>
      </c>
      <c r="CP660" t="str">
        <f>IF(Table1[[#This Row],[Ledger 5]]="","",Table1[[#This Row],[Ledger 5]])</f>
        <v/>
      </c>
      <c r="CQ660" t="str">
        <f>IF(Table1[[#This Row],[Ledger 5]]="","",IF(Table1[[#This Row],[Effect 5]]="Dr.",-Table1[[#This Row],[Amount 5]],Table1[[#This Row],[Amount 5]]))</f>
        <v/>
      </c>
      <c r="CT660" t="str">
        <f>IF(Table1[[#This Row],[Ledger 6]]="","","No")</f>
        <v/>
      </c>
      <c r="CU660" t="str">
        <f>IF(Table1[[#This Row],[Ledger 6]]="","",IF(Table1[[#This Row],[Effect 6]]="Dr.","Yes","No"))</f>
        <v/>
      </c>
      <c r="CV660" t="str">
        <f>IF(Table1[[#This Row],[Ledger 6]]="","",Table1[[#This Row],[Ledger 6]])</f>
        <v/>
      </c>
      <c r="CW660" t="str">
        <f>IF(Table1[[#This Row],[Ledger 6]]="","",IF(Table1[[#This Row],[Effect 6]]="Dr.",-Table1[[#This Row],[Amount 6]],Table1[[#This Row],[Amount 6]]))</f>
        <v/>
      </c>
      <c r="CZ660" t="str">
        <f>IF(Table1[[#This Row],[Ledger 7]]="","","No")</f>
        <v/>
      </c>
      <c r="DA660" t="str">
        <f>IF(Table1[[#This Row],[Ledger 7]]="","",IF(Table1[[#This Row],[Effect 7]]="Dr.","Yes","No"))</f>
        <v/>
      </c>
      <c r="DB660" t="str">
        <f>IF(Table1[[#This Row],[Ledger 7]]="","",Table1[[#This Row],[Ledger 7]])</f>
        <v/>
      </c>
      <c r="DC660" t="str">
        <f>IF(Table1[[#This Row],[Ledger 7]]="","",IF(Table1[[#This Row],[Effect 7]]="Dr.",-Table1[[#This Row],[Amount 7]],Table1[[#This Row],[Amount 7]]))</f>
        <v/>
      </c>
      <c r="DF660" t="str">
        <f>IF(Table1[[#This Row],[Ledger 8]]="","","No")</f>
        <v/>
      </c>
      <c r="DG660" t="str">
        <f>IF(Table1[[#This Row],[Ledger 8]]="","",IF(Table1[[#This Row],[Effect 8]]="Dr.","Yes","No"))</f>
        <v/>
      </c>
      <c r="DH660" t="str">
        <f>IF(Table1[[#This Row],[Ledger 8]]="","",Table1[[#This Row],[Ledger 8]])</f>
        <v/>
      </c>
      <c r="DI660" t="str">
        <f>IF(Table1[[#This Row],[Ledger 8]]="","",IF(Table1[[#This Row],[Effect 8]]="Dr.",-Table1[[#This Row],[Amount 8]],Table1[[#This Row],[Amount 8]]))</f>
        <v/>
      </c>
      <c r="DL660" t="str">
        <f>IF(Table1[[#This Row],[Ledger 9]]="","","No")</f>
        <v/>
      </c>
      <c r="DM660" t="str">
        <f>IF(Table1[[#This Row],[Ledger 9]]="","",IF(Table1[[#This Row],[Effect 9]]="Dr.","Yes","No"))</f>
        <v/>
      </c>
      <c r="DN660" t="str">
        <f>IF(Table1[[#This Row],[Ledger 9]]="","",Table1[[#This Row],[Ledger 9]])</f>
        <v/>
      </c>
      <c r="DO660" t="str">
        <f>IF(Table1[[#This Row],[Ledger 9]]="","",IF(Table1[[#This Row],[Effect 9]]="Dr.",-Table1[[#This Row],[Amount 9]],Table1[[#This Row],[Amount 9]]))</f>
        <v/>
      </c>
      <c r="DR660" t="str">
        <f>IF(Table1[[#This Row],[Ledger 10]]="","","No")</f>
        <v/>
      </c>
      <c r="DS660" t="str">
        <f>IF(Table1[[#This Row],[Ledger 10]]="","",IF(Table1[[#This Row],[Effect 10]]="Dr.","Yes","No"))</f>
        <v/>
      </c>
      <c r="DT660" t="str">
        <f>IF(Table1[[#This Row],[Ledger 10]]="","",Table1[[#This Row],[Ledger 10]])</f>
        <v/>
      </c>
      <c r="DU660" t="str">
        <f>IF(Table1[[#This Row],[Ledger 10]]="","",IF(Table1[[#This Row],[Effect 10]]="Dr.",-Table1[[#This Row],[Amount 10]],Table1[[#This Row],[Amount 10]]))</f>
        <v/>
      </c>
      <c r="DX660" t="str">
        <f>IF(Table1[[#This Row],[Ledger 11]]="","","No")</f>
        <v/>
      </c>
      <c r="DY660" t="str">
        <f>IF(Table1[[#This Row],[Ledger 11]]="","",IF(Table1[[#This Row],[Effect 11]]="Dr.","Yes","No"))</f>
        <v/>
      </c>
      <c r="DZ660" t="str">
        <f>IF(Table1[[#This Row],[Ledger 11]]="","",Table1[[#This Row],[Ledger 11]])</f>
        <v/>
      </c>
      <c r="EA660" t="str">
        <f>IF(Table1[[#This Row],[Ledger 11]]="","",IF(Table1[[#This Row],[Effect 11]]="Dr.",-Table1[[#This Row],[Amount 11]],Table1[[#This Row],[Amount 11]]))</f>
        <v/>
      </c>
      <c r="ED660" t="str">
        <f>IF(Table1[[#This Row],[Ledger 12]]="","","No")</f>
        <v/>
      </c>
      <c r="EE660" t="str">
        <f>IF(Table1[[#This Row],[Ledger 12]]="","",IF(Table1[[#This Row],[Effect 12]]="Dr.","Yes","No"))</f>
        <v/>
      </c>
      <c r="EF660" t="str">
        <f>IF(Table1[[#This Row],[Ledger 12]]="","",Table1[[#This Row],[Ledger 12]])</f>
        <v/>
      </c>
      <c r="EG660" t="str">
        <f>IF(Table1[[#This Row],[Ledger 12]]="","",IF(Table1[[#This Row],[Effect 12]]="Dr.",-Table1[[#This Row],[Amount 12]],Table1[[#This Row],[Amount 12]]))</f>
        <v/>
      </c>
      <c r="EJ660" t="str">
        <f>IF(Table1[[#This Row],[Ledger 13]]="","","No")</f>
        <v/>
      </c>
      <c r="EK660" t="str">
        <f>IF(Table1[[#This Row],[Ledger 13]]="","",IF(Table1[[#This Row],[Effect 13]]="Dr.","Yes","No"))</f>
        <v/>
      </c>
      <c r="EL660" t="str">
        <f>IF(Table1[[#This Row],[Ledger 13]]="","",Table1[[#This Row],[Ledger 13]])</f>
        <v/>
      </c>
      <c r="EM660" t="str">
        <f>IF(Table1[[#This Row],[Ledger 13]]="","",IF(Table1[[#This Row],[Effect 13]]="Dr.",-Table1[[#This Row],[Amount 13]],Table1[[#This Row],[Amount 13]]))</f>
        <v/>
      </c>
      <c r="EP660" t="str">
        <f>IF(Table1[[#This Row],[Ledger 14]]="","","No")</f>
        <v/>
      </c>
      <c r="EQ660" t="str">
        <f>IF(Table1[[#This Row],[Ledger 14]]="","",IF(Table1[[#This Row],[Effect 14]]="Dr.","Yes","No"))</f>
        <v/>
      </c>
      <c r="ER660" t="str">
        <f>IF(Table1[[#This Row],[Ledger 14]]="","",Table1[[#This Row],[Ledger 14]])</f>
        <v/>
      </c>
      <c r="ES660" t="str">
        <f>IF(Table1[[#This Row],[Ledger 14]]="","",IF(Table1[[#This Row],[Effect 14]]="Dr.",-Table1[[#This Row],[Amount 14]],Table1[[#This Row],[Amount 14]]))</f>
        <v/>
      </c>
      <c r="EV660" t="str">
        <f>IF(Table1[[#This Row],[Ledger 15]]="","","No")</f>
        <v/>
      </c>
      <c r="EW660" t="str">
        <f>IF(Table1[[#This Row],[Ledger 15]]="","",IF(Table1[[#This Row],[Effect 15]]="Dr.","Yes","No"))</f>
        <v/>
      </c>
      <c r="EX660" t="str">
        <f>IF(Table1[[#This Row],[Ledger 15]]="","",Table1[[#This Row],[Ledger 15]])</f>
        <v/>
      </c>
      <c r="EY660" t="str">
        <f>IF(Table1[[#This Row],[Ledger 15]]="","",IF(Table1[[#This Row],[Effect 15]]="Dr.",-Table1[[#This Row],[Amount 15]],Table1[[#This Row],[Amount 15]]))</f>
        <v/>
      </c>
      <c r="FD6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0">
        <f>IF(Table1[[#This Row],[Date]]="",0,IF(AND(Table1[[#This Row],[Date]]&gt;=$FE$2,Table1[[#This Row],[Date]]&lt;=$FE$3),0,1))</f>
        <v>0</v>
      </c>
      <c r="FF660">
        <f>IF(Table1[[#This Row],[Date]]="",0,IF(TYPE(VLOOKUP(Table1[[#This Row],[Voucher Type]],Table1[[#All],[Voucher Type Master]],1,FALSE))=16,1,0))</f>
        <v>0</v>
      </c>
      <c r="FG660">
        <f>IF(TYPE(IF(Table1[[#This Row],[Date]]="",0,IF(VLOOKUP(Table1[[#This Row],[Voucher Type]],$FY$5:$FZ$13,2,0)=Table1[[#This Row],[Effect 1]],0,1)))=16,1,0)</f>
        <v>0</v>
      </c>
      <c r="FH6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0">
        <f>IF(LEN(Table1[[#This Row],[Ledger 1]])&gt;0,IF(TYPE(VLOOKUP(Table1[[#This Row],[Ledger 1]],GZ:GZ,1,0))=16,1,0),0)</f>
        <v>0</v>
      </c>
      <c r="FJ660">
        <f>IF(LEN(Table1[[#This Row],[Ledger 2]])&gt;0,IF(TYPE(VLOOKUP(Table1[[#This Row],[Ledger 2]],GZ:GZ,1,0))=16,1,0),0)</f>
        <v>0</v>
      </c>
      <c r="FK660">
        <f>IF(LEN(Table1[[#This Row],[Ledger 3]])&gt;0,IF(TYPE(VLOOKUP(Table1[[#This Row],[Ledger 3]],GZ:GZ,1,0))=16,1,0),0)</f>
        <v>0</v>
      </c>
      <c r="FL660">
        <f>IF(LEN(Table1[[#This Row],[Ledger 4]])&gt;0,IF(TYPE(VLOOKUP(Table1[[#This Row],[Ledger 4]],GZ:GZ,1,0))=16,1,0),0)</f>
        <v>0</v>
      </c>
      <c r="FM660">
        <f>IF(LEN(Table1[[#This Row],[Ledger 5]])&gt;0,IF(TYPE(VLOOKUP(Table1[[#This Row],[Ledger 5]],GZ:GZ,1,0))=16,1,0),0)</f>
        <v>0</v>
      </c>
      <c r="FN660">
        <f>IF(LEN(Table1[[#This Row],[Ledger 6]])&gt;0,IF(TYPE(VLOOKUP(Table1[[#This Row],[Ledger 6]],$GZ:$GZ,1,0))=16,1,0),0)</f>
        <v>0</v>
      </c>
      <c r="FO660">
        <f>IF(LEN(Table1[[#This Row],[Ledger 7]])&gt;0,IF(TYPE(VLOOKUP(Table1[[#This Row],[Ledger 7]],$GZ:$GZ,1,0))=16,1,0),0)</f>
        <v>0</v>
      </c>
      <c r="FP660">
        <f>IF(LEN(Table1[[#This Row],[Ledger 8]])&gt;0,IF(TYPE(VLOOKUP(Table1[[#This Row],[Ledger 8]],$GZ:$GZ,1,0))=16,1,0),0)</f>
        <v>0</v>
      </c>
      <c r="FQ660">
        <f>IF(LEN(Table1[[#This Row],[Ledger 9]])&gt;0,IF(TYPE(VLOOKUP(Table1[[#This Row],[Ledger 9]],$GZ:$GZ,1,0))=16,1,0),0)</f>
        <v>0</v>
      </c>
      <c r="FR660">
        <f>IF(LEN(Table1[[#This Row],[Ledger 10]])&gt;0,IF(TYPE(VLOOKUP(Table1[[#This Row],[Ledger 10]],$GZ:$GZ,1,0))=16,1,0),0)</f>
        <v>0</v>
      </c>
      <c r="FS660">
        <f>IF(LEN(Table1[[#This Row],[Ledger 11]])&gt;0,IF(TYPE(VLOOKUP(Table1[[#This Row],[Ledger 11]],$GZ:$GZ,1,0))=16,1,0),0)</f>
        <v>0</v>
      </c>
      <c r="FT660">
        <f>IF(LEN(Table1[[#This Row],[Ledger 12]])&gt;0,IF(TYPE(VLOOKUP(Table1[[#This Row],[Ledger 12]],$GZ:$GZ,1,0))=16,1,0),0)</f>
        <v>0</v>
      </c>
      <c r="FU660">
        <f>IF(LEN(Table1[[#This Row],[Ledger 13]])&gt;0,IF(TYPE(VLOOKUP(Table1[[#This Row],[Ledger 13]],$GZ:$GZ,1,0))=16,1,0),0)</f>
        <v>0</v>
      </c>
      <c r="FV660">
        <f>IF(LEN(Table1[[#This Row],[Ledger 14]])&gt;0,IF(TYPE(VLOOKUP(Table1[[#This Row],[Ledger 14]],$GZ:$GZ,1,0))=16,1,0),0)</f>
        <v>0</v>
      </c>
      <c r="FW660">
        <f>IF(LEN(Table1[[#This Row],[Ledger 15]])&gt;0,IF(TYPE(VLOOKUP(Table1[[#This Row],[Ledger 15]],$GZ:$GZ,1,0))=16,1,0),0)</f>
        <v>0</v>
      </c>
    </row>
    <row r="661" spans="4:179" ht="33" customHeight="1" x14ac:dyDescent="0.45">
      <c r="D661" s="8">
        <f t="shared" si="19"/>
        <v>656</v>
      </c>
      <c r="E661" s="32"/>
      <c r="F661" s="34"/>
      <c r="G661" s="34"/>
      <c r="H661" s="34"/>
      <c r="I661" s="34"/>
      <c r="J661" s="38"/>
      <c r="K661" s="33"/>
      <c r="L661" s="36"/>
      <c r="M661" s="35"/>
      <c r="N661" s="34"/>
      <c r="O661" s="41"/>
      <c r="P661" s="35"/>
      <c r="Q661" s="34"/>
      <c r="R661" s="37"/>
      <c r="S661" s="35"/>
      <c r="T661" s="34"/>
      <c r="U661" s="37"/>
      <c r="V661" s="35"/>
      <c r="W661" s="34"/>
      <c r="X661" s="37"/>
      <c r="Y661" s="35"/>
      <c r="Z661" s="34"/>
      <c r="AA661" s="37"/>
      <c r="AB661" s="35"/>
      <c r="AC661" s="34"/>
      <c r="AD661" s="37"/>
      <c r="AE661" s="35"/>
      <c r="AF661" s="34"/>
      <c r="AG661" s="37"/>
      <c r="AH661" s="35"/>
      <c r="AI661" s="34"/>
      <c r="AJ661" s="37"/>
      <c r="AK661" s="35"/>
      <c r="AL661" s="34"/>
      <c r="AM661" s="37"/>
      <c r="AN661" s="35"/>
      <c r="AO661" s="34"/>
      <c r="AP661" s="37"/>
      <c r="AQ661" s="35"/>
      <c r="AR661" s="34"/>
      <c r="AS661" s="37"/>
      <c r="AT661" s="35"/>
      <c r="AU661" s="34"/>
      <c r="AV661" s="37"/>
      <c r="AW661" s="35"/>
      <c r="AX661" s="34"/>
      <c r="AY661" s="37"/>
      <c r="AZ661" s="35"/>
      <c r="BA661" s="34"/>
      <c r="BB661" s="37"/>
      <c r="BC6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1" s="7"/>
      <c r="BF661" t="str">
        <f>IF(Table1[[#This Row],[Date]]="","","&amp;lt;VOUCHER REMOTEID="&amp;""""&amp;$A$11&amp;$A$13&amp;ROW()&amp;""""&amp;" VCHTYPE="""&amp;F661&amp;""" ACTION="""&amp;"Create"&amp;"""&amp;gt;")</f>
        <v/>
      </c>
      <c r="BG661" t="str">
        <f>IF(Table1[[#This Row],[Date]]="","",TEXT(Table1[[#This Row],[Date]],"yyyymmdd"))</f>
        <v/>
      </c>
      <c r="BH661" t="str">
        <f>Table1[[#This Row],[Date2]]</f>
        <v/>
      </c>
      <c r="BI661" t="str">
        <f>IF(Table1[[#This Row],[Date]]="","",Table1[[#This Row],[Voucher Type]])</f>
        <v/>
      </c>
      <c r="BJ661" t="str">
        <f>IF(Table1[[#This Row],[Ref No / Invoice No]]="","",Table1[[#This Row],[Ref No / Invoice No]])</f>
        <v/>
      </c>
      <c r="BK661" t="str">
        <f>IF(Table1[[#This Row],[Voucher No]]="","",Table1[[#This Row],[Voucher No]])</f>
        <v/>
      </c>
      <c r="BL661" t="str">
        <f>IF(Table1[[#This Row],[Date]]="","",Table1[[#This Row],[Narration]])</f>
        <v/>
      </c>
      <c r="BM661" t="str">
        <f>IF(Table1[[#This Row],[Date]]="","",$A$11&amp;$A$13&amp;ROW())</f>
        <v/>
      </c>
      <c r="BN661" t="str">
        <f>IF(Table1[[#This Row],[Date]]="","",$A$13)</f>
        <v/>
      </c>
      <c r="BP661" t="str">
        <f>IF(Table1[[#This Row],[Ledger 1]]="","","No")</f>
        <v/>
      </c>
      <c r="BQ661" t="str">
        <f>IF(Table1[[#This Row],[Date]]="","",IF(Table1[[#This Row],[Effect 1]]="Dr.","Yes","No"))</f>
        <v/>
      </c>
      <c r="BR661" t="str">
        <f>IF(Table1[[#This Row],[Date]]="","",Table1[[#This Row],[Ledger 1]])</f>
        <v/>
      </c>
      <c r="BS661" t="str">
        <f>IF(Table1[[#This Row],[Date]]="","",IF(Table1[[#This Row],[Effect 1]]="Dr.",-Table1[[#This Row],[Amount 1]],Table1[[#This Row],[Amount 1]]))</f>
        <v/>
      </c>
      <c r="BV661" t="str">
        <f>IF(Table1[[#This Row],[Ledger 2]]="","","No")</f>
        <v/>
      </c>
      <c r="BW661" t="str">
        <f>IF(Table1[[#This Row],[Date]]="","",IF(Table1[[#This Row],[Effect 2]]="Dr.","Yes","No"))</f>
        <v/>
      </c>
      <c r="BX661" t="str">
        <f>IF(Table1[[#This Row],[Date]]="","",Table1[[#This Row],[Ledger 2]])</f>
        <v/>
      </c>
      <c r="BY661" t="str">
        <f>IF(Table1[[#This Row],[Date]]="","",IF(Table1[[#This Row],[Effect 2]]="Dr.",-Table1[[#This Row],[Amount 2]],Table1[[#This Row],[Amount 2]]))</f>
        <v/>
      </c>
      <c r="CB661" t="str">
        <f>IF(Table1[[#This Row],[Ledger 3]]="","","No")</f>
        <v/>
      </c>
      <c r="CC661" t="str">
        <f>IF(Table1[[#This Row],[Ledger 3]]="","",IF(Table1[[#This Row],[Effect 3]]="Dr.","Yes","No"))</f>
        <v/>
      </c>
      <c r="CD661" t="str">
        <f>IF(Table1[[#This Row],[Ledger 3]]="","",Table1[[#This Row],[Ledger 3]])</f>
        <v/>
      </c>
      <c r="CE661" t="str">
        <f>IF(Table1[[#This Row],[Ledger 3]]="","",IF(Table1[[#This Row],[Effect 3]]="Dr.",-Table1[[#This Row],[Amount 3]],Table1[[#This Row],[Amount 3]]))</f>
        <v/>
      </c>
      <c r="CH661" t="str">
        <f>IF(Table1[[#This Row],[Ledger 4]]="","","No")</f>
        <v/>
      </c>
      <c r="CI661" t="str">
        <f>IF(Table1[[#This Row],[Ledger 4]]="","",IF(Table1[[#This Row],[Effect 4]]="Dr.","Yes","No"))</f>
        <v/>
      </c>
      <c r="CJ661" t="str">
        <f>IF(Table1[[#This Row],[Ledger 4]]="","",Table1[[#This Row],[Ledger 4]])</f>
        <v/>
      </c>
      <c r="CK661" t="str">
        <f>IF(Table1[[#This Row],[Ledger 4]]="","",IF(Table1[[#This Row],[Effect 4]]="Dr.",-Table1[[#This Row],[Amount 4]],Table1[[#This Row],[Amount 4]]))</f>
        <v/>
      </c>
      <c r="CN661" t="str">
        <f>IF(Table1[[#This Row],[Ledger 5]]="","","No")</f>
        <v/>
      </c>
      <c r="CO661" t="str">
        <f>IF(Table1[[#This Row],[Ledger 5]]="","",IF(Table1[[#This Row],[Effect 5]]="Dr.","Yes","No"))</f>
        <v/>
      </c>
      <c r="CP661" t="str">
        <f>IF(Table1[[#This Row],[Ledger 5]]="","",Table1[[#This Row],[Ledger 5]])</f>
        <v/>
      </c>
      <c r="CQ661" t="str">
        <f>IF(Table1[[#This Row],[Ledger 5]]="","",IF(Table1[[#This Row],[Effect 5]]="Dr.",-Table1[[#This Row],[Amount 5]],Table1[[#This Row],[Amount 5]]))</f>
        <v/>
      </c>
      <c r="CT661" t="str">
        <f>IF(Table1[[#This Row],[Ledger 6]]="","","No")</f>
        <v/>
      </c>
      <c r="CU661" t="str">
        <f>IF(Table1[[#This Row],[Ledger 6]]="","",IF(Table1[[#This Row],[Effect 6]]="Dr.","Yes","No"))</f>
        <v/>
      </c>
      <c r="CV661" t="str">
        <f>IF(Table1[[#This Row],[Ledger 6]]="","",Table1[[#This Row],[Ledger 6]])</f>
        <v/>
      </c>
      <c r="CW661" t="str">
        <f>IF(Table1[[#This Row],[Ledger 6]]="","",IF(Table1[[#This Row],[Effect 6]]="Dr.",-Table1[[#This Row],[Amount 6]],Table1[[#This Row],[Amount 6]]))</f>
        <v/>
      </c>
      <c r="CZ661" t="str">
        <f>IF(Table1[[#This Row],[Ledger 7]]="","","No")</f>
        <v/>
      </c>
      <c r="DA661" t="str">
        <f>IF(Table1[[#This Row],[Ledger 7]]="","",IF(Table1[[#This Row],[Effect 7]]="Dr.","Yes","No"))</f>
        <v/>
      </c>
      <c r="DB661" t="str">
        <f>IF(Table1[[#This Row],[Ledger 7]]="","",Table1[[#This Row],[Ledger 7]])</f>
        <v/>
      </c>
      <c r="DC661" t="str">
        <f>IF(Table1[[#This Row],[Ledger 7]]="","",IF(Table1[[#This Row],[Effect 7]]="Dr.",-Table1[[#This Row],[Amount 7]],Table1[[#This Row],[Amount 7]]))</f>
        <v/>
      </c>
      <c r="DF661" t="str">
        <f>IF(Table1[[#This Row],[Ledger 8]]="","","No")</f>
        <v/>
      </c>
      <c r="DG661" t="str">
        <f>IF(Table1[[#This Row],[Ledger 8]]="","",IF(Table1[[#This Row],[Effect 8]]="Dr.","Yes","No"))</f>
        <v/>
      </c>
      <c r="DH661" t="str">
        <f>IF(Table1[[#This Row],[Ledger 8]]="","",Table1[[#This Row],[Ledger 8]])</f>
        <v/>
      </c>
      <c r="DI661" t="str">
        <f>IF(Table1[[#This Row],[Ledger 8]]="","",IF(Table1[[#This Row],[Effect 8]]="Dr.",-Table1[[#This Row],[Amount 8]],Table1[[#This Row],[Amount 8]]))</f>
        <v/>
      </c>
      <c r="DL661" t="str">
        <f>IF(Table1[[#This Row],[Ledger 9]]="","","No")</f>
        <v/>
      </c>
      <c r="DM661" t="str">
        <f>IF(Table1[[#This Row],[Ledger 9]]="","",IF(Table1[[#This Row],[Effect 9]]="Dr.","Yes","No"))</f>
        <v/>
      </c>
      <c r="DN661" t="str">
        <f>IF(Table1[[#This Row],[Ledger 9]]="","",Table1[[#This Row],[Ledger 9]])</f>
        <v/>
      </c>
      <c r="DO661" t="str">
        <f>IF(Table1[[#This Row],[Ledger 9]]="","",IF(Table1[[#This Row],[Effect 9]]="Dr.",-Table1[[#This Row],[Amount 9]],Table1[[#This Row],[Amount 9]]))</f>
        <v/>
      </c>
      <c r="DR661" t="str">
        <f>IF(Table1[[#This Row],[Ledger 10]]="","","No")</f>
        <v/>
      </c>
      <c r="DS661" t="str">
        <f>IF(Table1[[#This Row],[Ledger 10]]="","",IF(Table1[[#This Row],[Effect 10]]="Dr.","Yes","No"))</f>
        <v/>
      </c>
      <c r="DT661" t="str">
        <f>IF(Table1[[#This Row],[Ledger 10]]="","",Table1[[#This Row],[Ledger 10]])</f>
        <v/>
      </c>
      <c r="DU661" t="str">
        <f>IF(Table1[[#This Row],[Ledger 10]]="","",IF(Table1[[#This Row],[Effect 10]]="Dr.",-Table1[[#This Row],[Amount 10]],Table1[[#This Row],[Amount 10]]))</f>
        <v/>
      </c>
      <c r="DX661" t="str">
        <f>IF(Table1[[#This Row],[Ledger 11]]="","","No")</f>
        <v/>
      </c>
      <c r="DY661" t="str">
        <f>IF(Table1[[#This Row],[Ledger 11]]="","",IF(Table1[[#This Row],[Effect 11]]="Dr.","Yes","No"))</f>
        <v/>
      </c>
      <c r="DZ661" t="str">
        <f>IF(Table1[[#This Row],[Ledger 11]]="","",Table1[[#This Row],[Ledger 11]])</f>
        <v/>
      </c>
      <c r="EA661" t="str">
        <f>IF(Table1[[#This Row],[Ledger 11]]="","",IF(Table1[[#This Row],[Effect 11]]="Dr.",-Table1[[#This Row],[Amount 11]],Table1[[#This Row],[Amount 11]]))</f>
        <v/>
      </c>
      <c r="ED661" t="str">
        <f>IF(Table1[[#This Row],[Ledger 12]]="","","No")</f>
        <v/>
      </c>
      <c r="EE661" t="str">
        <f>IF(Table1[[#This Row],[Ledger 12]]="","",IF(Table1[[#This Row],[Effect 12]]="Dr.","Yes","No"))</f>
        <v/>
      </c>
      <c r="EF661" t="str">
        <f>IF(Table1[[#This Row],[Ledger 12]]="","",Table1[[#This Row],[Ledger 12]])</f>
        <v/>
      </c>
      <c r="EG661" t="str">
        <f>IF(Table1[[#This Row],[Ledger 12]]="","",IF(Table1[[#This Row],[Effect 12]]="Dr.",-Table1[[#This Row],[Amount 12]],Table1[[#This Row],[Amount 12]]))</f>
        <v/>
      </c>
      <c r="EJ661" t="str">
        <f>IF(Table1[[#This Row],[Ledger 13]]="","","No")</f>
        <v/>
      </c>
      <c r="EK661" t="str">
        <f>IF(Table1[[#This Row],[Ledger 13]]="","",IF(Table1[[#This Row],[Effect 13]]="Dr.","Yes","No"))</f>
        <v/>
      </c>
      <c r="EL661" t="str">
        <f>IF(Table1[[#This Row],[Ledger 13]]="","",Table1[[#This Row],[Ledger 13]])</f>
        <v/>
      </c>
      <c r="EM661" t="str">
        <f>IF(Table1[[#This Row],[Ledger 13]]="","",IF(Table1[[#This Row],[Effect 13]]="Dr.",-Table1[[#This Row],[Amount 13]],Table1[[#This Row],[Amount 13]]))</f>
        <v/>
      </c>
      <c r="EP661" t="str">
        <f>IF(Table1[[#This Row],[Ledger 14]]="","","No")</f>
        <v/>
      </c>
      <c r="EQ661" t="str">
        <f>IF(Table1[[#This Row],[Ledger 14]]="","",IF(Table1[[#This Row],[Effect 14]]="Dr.","Yes","No"))</f>
        <v/>
      </c>
      <c r="ER661" t="str">
        <f>IF(Table1[[#This Row],[Ledger 14]]="","",Table1[[#This Row],[Ledger 14]])</f>
        <v/>
      </c>
      <c r="ES661" t="str">
        <f>IF(Table1[[#This Row],[Ledger 14]]="","",IF(Table1[[#This Row],[Effect 14]]="Dr.",-Table1[[#This Row],[Amount 14]],Table1[[#This Row],[Amount 14]]))</f>
        <v/>
      </c>
      <c r="EV661" t="str">
        <f>IF(Table1[[#This Row],[Ledger 15]]="","","No")</f>
        <v/>
      </c>
      <c r="EW661" t="str">
        <f>IF(Table1[[#This Row],[Ledger 15]]="","",IF(Table1[[#This Row],[Effect 15]]="Dr.","Yes","No"))</f>
        <v/>
      </c>
      <c r="EX661" t="str">
        <f>IF(Table1[[#This Row],[Ledger 15]]="","",Table1[[#This Row],[Ledger 15]])</f>
        <v/>
      </c>
      <c r="EY661" t="str">
        <f>IF(Table1[[#This Row],[Ledger 15]]="","",IF(Table1[[#This Row],[Effect 15]]="Dr.",-Table1[[#This Row],[Amount 15]],Table1[[#This Row],[Amount 15]]))</f>
        <v/>
      </c>
      <c r="FD6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1">
        <f>IF(Table1[[#This Row],[Date]]="",0,IF(AND(Table1[[#This Row],[Date]]&gt;=$FE$2,Table1[[#This Row],[Date]]&lt;=$FE$3),0,1))</f>
        <v>0</v>
      </c>
      <c r="FF661">
        <f>IF(Table1[[#This Row],[Date]]="",0,IF(TYPE(VLOOKUP(Table1[[#This Row],[Voucher Type]],Table1[[#All],[Voucher Type Master]],1,FALSE))=16,1,0))</f>
        <v>0</v>
      </c>
      <c r="FG661">
        <f>IF(TYPE(IF(Table1[[#This Row],[Date]]="",0,IF(VLOOKUP(Table1[[#This Row],[Voucher Type]],$FY$5:$FZ$13,2,0)=Table1[[#This Row],[Effect 1]],0,1)))=16,1,0)</f>
        <v>0</v>
      </c>
      <c r="FH6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1">
        <f>IF(LEN(Table1[[#This Row],[Ledger 1]])&gt;0,IF(TYPE(VLOOKUP(Table1[[#This Row],[Ledger 1]],GZ:GZ,1,0))=16,1,0),0)</f>
        <v>0</v>
      </c>
      <c r="FJ661">
        <f>IF(LEN(Table1[[#This Row],[Ledger 2]])&gt;0,IF(TYPE(VLOOKUP(Table1[[#This Row],[Ledger 2]],GZ:GZ,1,0))=16,1,0),0)</f>
        <v>0</v>
      </c>
      <c r="FK661">
        <f>IF(LEN(Table1[[#This Row],[Ledger 3]])&gt;0,IF(TYPE(VLOOKUP(Table1[[#This Row],[Ledger 3]],GZ:GZ,1,0))=16,1,0),0)</f>
        <v>0</v>
      </c>
      <c r="FL661">
        <f>IF(LEN(Table1[[#This Row],[Ledger 4]])&gt;0,IF(TYPE(VLOOKUP(Table1[[#This Row],[Ledger 4]],GZ:GZ,1,0))=16,1,0),0)</f>
        <v>0</v>
      </c>
      <c r="FM661">
        <f>IF(LEN(Table1[[#This Row],[Ledger 5]])&gt;0,IF(TYPE(VLOOKUP(Table1[[#This Row],[Ledger 5]],GZ:GZ,1,0))=16,1,0),0)</f>
        <v>0</v>
      </c>
      <c r="FN661">
        <f>IF(LEN(Table1[[#This Row],[Ledger 6]])&gt;0,IF(TYPE(VLOOKUP(Table1[[#This Row],[Ledger 6]],$GZ:$GZ,1,0))=16,1,0),0)</f>
        <v>0</v>
      </c>
      <c r="FO661">
        <f>IF(LEN(Table1[[#This Row],[Ledger 7]])&gt;0,IF(TYPE(VLOOKUP(Table1[[#This Row],[Ledger 7]],$GZ:$GZ,1,0))=16,1,0),0)</f>
        <v>0</v>
      </c>
      <c r="FP661">
        <f>IF(LEN(Table1[[#This Row],[Ledger 8]])&gt;0,IF(TYPE(VLOOKUP(Table1[[#This Row],[Ledger 8]],$GZ:$GZ,1,0))=16,1,0),0)</f>
        <v>0</v>
      </c>
      <c r="FQ661">
        <f>IF(LEN(Table1[[#This Row],[Ledger 9]])&gt;0,IF(TYPE(VLOOKUP(Table1[[#This Row],[Ledger 9]],$GZ:$GZ,1,0))=16,1,0),0)</f>
        <v>0</v>
      </c>
      <c r="FR661">
        <f>IF(LEN(Table1[[#This Row],[Ledger 10]])&gt;0,IF(TYPE(VLOOKUP(Table1[[#This Row],[Ledger 10]],$GZ:$GZ,1,0))=16,1,0),0)</f>
        <v>0</v>
      </c>
      <c r="FS661">
        <f>IF(LEN(Table1[[#This Row],[Ledger 11]])&gt;0,IF(TYPE(VLOOKUP(Table1[[#This Row],[Ledger 11]],$GZ:$GZ,1,0))=16,1,0),0)</f>
        <v>0</v>
      </c>
      <c r="FT661">
        <f>IF(LEN(Table1[[#This Row],[Ledger 12]])&gt;0,IF(TYPE(VLOOKUP(Table1[[#This Row],[Ledger 12]],$GZ:$GZ,1,0))=16,1,0),0)</f>
        <v>0</v>
      </c>
      <c r="FU661">
        <f>IF(LEN(Table1[[#This Row],[Ledger 13]])&gt;0,IF(TYPE(VLOOKUP(Table1[[#This Row],[Ledger 13]],$GZ:$GZ,1,0))=16,1,0),0)</f>
        <v>0</v>
      </c>
      <c r="FV661">
        <f>IF(LEN(Table1[[#This Row],[Ledger 14]])&gt;0,IF(TYPE(VLOOKUP(Table1[[#This Row],[Ledger 14]],$GZ:$GZ,1,0))=16,1,0),0)</f>
        <v>0</v>
      </c>
      <c r="FW661">
        <f>IF(LEN(Table1[[#This Row],[Ledger 15]])&gt;0,IF(TYPE(VLOOKUP(Table1[[#This Row],[Ledger 15]],$GZ:$GZ,1,0))=16,1,0),0)</f>
        <v>0</v>
      </c>
    </row>
    <row r="662" spans="4:179" ht="33" customHeight="1" x14ac:dyDescent="0.45">
      <c r="D662" s="8">
        <f t="shared" si="19"/>
        <v>657</v>
      </c>
      <c r="E662" s="32"/>
      <c r="F662" s="34"/>
      <c r="G662" s="34"/>
      <c r="H662" s="34"/>
      <c r="I662" s="34"/>
      <c r="J662" s="38"/>
      <c r="K662" s="33"/>
      <c r="L662" s="36"/>
      <c r="M662" s="35"/>
      <c r="N662" s="34"/>
      <c r="O662" s="41"/>
      <c r="P662" s="35"/>
      <c r="Q662" s="34"/>
      <c r="R662" s="37"/>
      <c r="S662" s="35"/>
      <c r="T662" s="34"/>
      <c r="U662" s="37"/>
      <c r="V662" s="35"/>
      <c r="W662" s="34"/>
      <c r="X662" s="37"/>
      <c r="Y662" s="35"/>
      <c r="Z662" s="34"/>
      <c r="AA662" s="37"/>
      <c r="AB662" s="35"/>
      <c r="AC662" s="34"/>
      <c r="AD662" s="37"/>
      <c r="AE662" s="35"/>
      <c r="AF662" s="34"/>
      <c r="AG662" s="37"/>
      <c r="AH662" s="35"/>
      <c r="AI662" s="34"/>
      <c r="AJ662" s="37"/>
      <c r="AK662" s="35"/>
      <c r="AL662" s="34"/>
      <c r="AM662" s="37"/>
      <c r="AN662" s="35"/>
      <c r="AO662" s="34"/>
      <c r="AP662" s="37"/>
      <c r="AQ662" s="35"/>
      <c r="AR662" s="34"/>
      <c r="AS662" s="37"/>
      <c r="AT662" s="35"/>
      <c r="AU662" s="34"/>
      <c r="AV662" s="37"/>
      <c r="AW662" s="35"/>
      <c r="AX662" s="34"/>
      <c r="AY662" s="37"/>
      <c r="AZ662" s="35"/>
      <c r="BA662" s="34"/>
      <c r="BB662" s="37"/>
      <c r="BC6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2" s="7"/>
      <c r="BF662" t="str">
        <f>IF(Table1[[#This Row],[Date]]="","","&amp;lt;VOUCHER REMOTEID="&amp;""""&amp;$A$11&amp;$A$13&amp;ROW()&amp;""""&amp;" VCHTYPE="""&amp;F662&amp;""" ACTION="""&amp;"Create"&amp;"""&amp;gt;")</f>
        <v/>
      </c>
      <c r="BG662" t="str">
        <f>IF(Table1[[#This Row],[Date]]="","",TEXT(Table1[[#This Row],[Date]],"yyyymmdd"))</f>
        <v/>
      </c>
      <c r="BH662" t="str">
        <f>Table1[[#This Row],[Date2]]</f>
        <v/>
      </c>
      <c r="BI662" t="str">
        <f>IF(Table1[[#This Row],[Date]]="","",Table1[[#This Row],[Voucher Type]])</f>
        <v/>
      </c>
      <c r="BJ662" t="str">
        <f>IF(Table1[[#This Row],[Ref No / Invoice No]]="","",Table1[[#This Row],[Ref No / Invoice No]])</f>
        <v/>
      </c>
      <c r="BK662" t="str">
        <f>IF(Table1[[#This Row],[Voucher No]]="","",Table1[[#This Row],[Voucher No]])</f>
        <v/>
      </c>
      <c r="BL662" t="str">
        <f>IF(Table1[[#This Row],[Date]]="","",Table1[[#This Row],[Narration]])</f>
        <v/>
      </c>
      <c r="BM662" t="str">
        <f>IF(Table1[[#This Row],[Date]]="","",$A$11&amp;$A$13&amp;ROW())</f>
        <v/>
      </c>
      <c r="BN662" t="str">
        <f>IF(Table1[[#This Row],[Date]]="","",$A$13)</f>
        <v/>
      </c>
      <c r="BP662" t="str">
        <f>IF(Table1[[#This Row],[Ledger 1]]="","","No")</f>
        <v/>
      </c>
      <c r="BQ662" t="str">
        <f>IF(Table1[[#This Row],[Date]]="","",IF(Table1[[#This Row],[Effect 1]]="Dr.","Yes","No"))</f>
        <v/>
      </c>
      <c r="BR662" t="str">
        <f>IF(Table1[[#This Row],[Date]]="","",Table1[[#This Row],[Ledger 1]])</f>
        <v/>
      </c>
      <c r="BS662" t="str">
        <f>IF(Table1[[#This Row],[Date]]="","",IF(Table1[[#This Row],[Effect 1]]="Dr.",-Table1[[#This Row],[Amount 1]],Table1[[#This Row],[Amount 1]]))</f>
        <v/>
      </c>
      <c r="BV662" t="str">
        <f>IF(Table1[[#This Row],[Ledger 2]]="","","No")</f>
        <v/>
      </c>
      <c r="BW662" t="str">
        <f>IF(Table1[[#This Row],[Date]]="","",IF(Table1[[#This Row],[Effect 2]]="Dr.","Yes","No"))</f>
        <v/>
      </c>
      <c r="BX662" t="str">
        <f>IF(Table1[[#This Row],[Date]]="","",Table1[[#This Row],[Ledger 2]])</f>
        <v/>
      </c>
      <c r="BY662" t="str">
        <f>IF(Table1[[#This Row],[Date]]="","",IF(Table1[[#This Row],[Effect 2]]="Dr.",-Table1[[#This Row],[Amount 2]],Table1[[#This Row],[Amount 2]]))</f>
        <v/>
      </c>
      <c r="CB662" t="str">
        <f>IF(Table1[[#This Row],[Ledger 3]]="","","No")</f>
        <v/>
      </c>
      <c r="CC662" t="str">
        <f>IF(Table1[[#This Row],[Ledger 3]]="","",IF(Table1[[#This Row],[Effect 3]]="Dr.","Yes","No"))</f>
        <v/>
      </c>
      <c r="CD662" t="str">
        <f>IF(Table1[[#This Row],[Ledger 3]]="","",Table1[[#This Row],[Ledger 3]])</f>
        <v/>
      </c>
      <c r="CE662" t="str">
        <f>IF(Table1[[#This Row],[Ledger 3]]="","",IF(Table1[[#This Row],[Effect 3]]="Dr.",-Table1[[#This Row],[Amount 3]],Table1[[#This Row],[Amount 3]]))</f>
        <v/>
      </c>
      <c r="CH662" t="str">
        <f>IF(Table1[[#This Row],[Ledger 4]]="","","No")</f>
        <v/>
      </c>
      <c r="CI662" t="str">
        <f>IF(Table1[[#This Row],[Ledger 4]]="","",IF(Table1[[#This Row],[Effect 4]]="Dr.","Yes","No"))</f>
        <v/>
      </c>
      <c r="CJ662" t="str">
        <f>IF(Table1[[#This Row],[Ledger 4]]="","",Table1[[#This Row],[Ledger 4]])</f>
        <v/>
      </c>
      <c r="CK662" t="str">
        <f>IF(Table1[[#This Row],[Ledger 4]]="","",IF(Table1[[#This Row],[Effect 4]]="Dr.",-Table1[[#This Row],[Amount 4]],Table1[[#This Row],[Amount 4]]))</f>
        <v/>
      </c>
      <c r="CN662" t="str">
        <f>IF(Table1[[#This Row],[Ledger 5]]="","","No")</f>
        <v/>
      </c>
      <c r="CO662" t="str">
        <f>IF(Table1[[#This Row],[Ledger 5]]="","",IF(Table1[[#This Row],[Effect 5]]="Dr.","Yes","No"))</f>
        <v/>
      </c>
      <c r="CP662" t="str">
        <f>IF(Table1[[#This Row],[Ledger 5]]="","",Table1[[#This Row],[Ledger 5]])</f>
        <v/>
      </c>
      <c r="CQ662" t="str">
        <f>IF(Table1[[#This Row],[Ledger 5]]="","",IF(Table1[[#This Row],[Effect 5]]="Dr.",-Table1[[#This Row],[Amount 5]],Table1[[#This Row],[Amount 5]]))</f>
        <v/>
      </c>
      <c r="CT662" t="str">
        <f>IF(Table1[[#This Row],[Ledger 6]]="","","No")</f>
        <v/>
      </c>
      <c r="CU662" t="str">
        <f>IF(Table1[[#This Row],[Ledger 6]]="","",IF(Table1[[#This Row],[Effect 6]]="Dr.","Yes","No"))</f>
        <v/>
      </c>
      <c r="CV662" t="str">
        <f>IF(Table1[[#This Row],[Ledger 6]]="","",Table1[[#This Row],[Ledger 6]])</f>
        <v/>
      </c>
      <c r="CW662" t="str">
        <f>IF(Table1[[#This Row],[Ledger 6]]="","",IF(Table1[[#This Row],[Effect 6]]="Dr.",-Table1[[#This Row],[Amount 6]],Table1[[#This Row],[Amount 6]]))</f>
        <v/>
      </c>
      <c r="CZ662" t="str">
        <f>IF(Table1[[#This Row],[Ledger 7]]="","","No")</f>
        <v/>
      </c>
      <c r="DA662" t="str">
        <f>IF(Table1[[#This Row],[Ledger 7]]="","",IF(Table1[[#This Row],[Effect 7]]="Dr.","Yes","No"))</f>
        <v/>
      </c>
      <c r="DB662" t="str">
        <f>IF(Table1[[#This Row],[Ledger 7]]="","",Table1[[#This Row],[Ledger 7]])</f>
        <v/>
      </c>
      <c r="DC662" t="str">
        <f>IF(Table1[[#This Row],[Ledger 7]]="","",IF(Table1[[#This Row],[Effect 7]]="Dr.",-Table1[[#This Row],[Amount 7]],Table1[[#This Row],[Amount 7]]))</f>
        <v/>
      </c>
      <c r="DF662" t="str">
        <f>IF(Table1[[#This Row],[Ledger 8]]="","","No")</f>
        <v/>
      </c>
      <c r="DG662" t="str">
        <f>IF(Table1[[#This Row],[Ledger 8]]="","",IF(Table1[[#This Row],[Effect 8]]="Dr.","Yes","No"))</f>
        <v/>
      </c>
      <c r="DH662" t="str">
        <f>IF(Table1[[#This Row],[Ledger 8]]="","",Table1[[#This Row],[Ledger 8]])</f>
        <v/>
      </c>
      <c r="DI662" t="str">
        <f>IF(Table1[[#This Row],[Ledger 8]]="","",IF(Table1[[#This Row],[Effect 8]]="Dr.",-Table1[[#This Row],[Amount 8]],Table1[[#This Row],[Amount 8]]))</f>
        <v/>
      </c>
      <c r="DL662" t="str">
        <f>IF(Table1[[#This Row],[Ledger 9]]="","","No")</f>
        <v/>
      </c>
      <c r="DM662" t="str">
        <f>IF(Table1[[#This Row],[Ledger 9]]="","",IF(Table1[[#This Row],[Effect 9]]="Dr.","Yes","No"))</f>
        <v/>
      </c>
      <c r="DN662" t="str">
        <f>IF(Table1[[#This Row],[Ledger 9]]="","",Table1[[#This Row],[Ledger 9]])</f>
        <v/>
      </c>
      <c r="DO662" t="str">
        <f>IF(Table1[[#This Row],[Ledger 9]]="","",IF(Table1[[#This Row],[Effect 9]]="Dr.",-Table1[[#This Row],[Amount 9]],Table1[[#This Row],[Amount 9]]))</f>
        <v/>
      </c>
      <c r="DR662" t="str">
        <f>IF(Table1[[#This Row],[Ledger 10]]="","","No")</f>
        <v/>
      </c>
      <c r="DS662" t="str">
        <f>IF(Table1[[#This Row],[Ledger 10]]="","",IF(Table1[[#This Row],[Effect 10]]="Dr.","Yes","No"))</f>
        <v/>
      </c>
      <c r="DT662" t="str">
        <f>IF(Table1[[#This Row],[Ledger 10]]="","",Table1[[#This Row],[Ledger 10]])</f>
        <v/>
      </c>
      <c r="DU662" t="str">
        <f>IF(Table1[[#This Row],[Ledger 10]]="","",IF(Table1[[#This Row],[Effect 10]]="Dr.",-Table1[[#This Row],[Amount 10]],Table1[[#This Row],[Amount 10]]))</f>
        <v/>
      </c>
      <c r="DX662" t="str">
        <f>IF(Table1[[#This Row],[Ledger 11]]="","","No")</f>
        <v/>
      </c>
      <c r="DY662" t="str">
        <f>IF(Table1[[#This Row],[Ledger 11]]="","",IF(Table1[[#This Row],[Effect 11]]="Dr.","Yes","No"))</f>
        <v/>
      </c>
      <c r="DZ662" t="str">
        <f>IF(Table1[[#This Row],[Ledger 11]]="","",Table1[[#This Row],[Ledger 11]])</f>
        <v/>
      </c>
      <c r="EA662" t="str">
        <f>IF(Table1[[#This Row],[Ledger 11]]="","",IF(Table1[[#This Row],[Effect 11]]="Dr.",-Table1[[#This Row],[Amount 11]],Table1[[#This Row],[Amount 11]]))</f>
        <v/>
      </c>
      <c r="ED662" t="str">
        <f>IF(Table1[[#This Row],[Ledger 12]]="","","No")</f>
        <v/>
      </c>
      <c r="EE662" t="str">
        <f>IF(Table1[[#This Row],[Ledger 12]]="","",IF(Table1[[#This Row],[Effect 12]]="Dr.","Yes","No"))</f>
        <v/>
      </c>
      <c r="EF662" t="str">
        <f>IF(Table1[[#This Row],[Ledger 12]]="","",Table1[[#This Row],[Ledger 12]])</f>
        <v/>
      </c>
      <c r="EG662" t="str">
        <f>IF(Table1[[#This Row],[Ledger 12]]="","",IF(Table1[[#This Row],[Effect 12]]="Dr.",-Table1[[#This Row],[Amount 12]],Table1[[#This Row],[Amount 12]]))</f>
        <v/>
      </c>
      <c r="EJ662" t="str">
        <f>IF(Table1[[#This Row],[Ledger 13]]="","","No")</f>
        <v/>
      </c>
      <c r="EK662" t="str">
        <f>IF(Table1[[#This Row],[Ledger 13]]="","",IF(Table1[[#This Row],[Effect 13]]="Dr.","Yes","No"))</f>
        <v/>
      </c>
      <c r="EL662" t="str">
        <f>IF(Table1[[#This Row],[Ledger 13]]="","",Table1[[#This Row],[Ledger 13]])</f>
        <v/>
      </c>
      <c r="EM662" t="str">
        <f>IF(Table1[[#This Row],[Ledger 13]]="","",IF(Table1[[#This Row],[Effect 13]]="Dr.",-Table1[[#This Row],[Amount 13]],Table1[[#This Row],[Amount 13]]))</f>
        <v/>
      </c>
      <c r="EP662" t="str">
        <f>IF(Table1[[#This Row],[Ledger 14]]="","","No")</f>
        <v/>
      </c>
      <c r="EQ662" t="str">
        <f>IF(Table1[[#This Row],[Ledger 14]]="","",IF(Table1[[#This Row],[Effect 14]]="Dr.","Yes","No"))</f>
        <v/>
      </c>
      <c r="ER662" t="str">
        <f>IF(Table1[[#This Row],[Ledger 14]]="","",Table1[[#This Row],[Ledger 14]])</f>
        <v/>
      </c>
      <c r="ES662" t="str">
        <f>IF(Table1[[#This Row],[Ledger 14]]="","",IF(Table1[[#This Row],[Effect 14]]="Dr.",-Table1[[#This Row],[Amount 14]],Table1[[#This Row],[Amount 14]]))</f>
        <v/>
      </c>
      <c r="EV662" t="str">
        <f>IF(Table1[[#This Row],[Ledger 15]]="","","No")</f>
        <v/>
      </c>
      <c r="EW662" t="str">
        <f>IF(Table1[[#This Row],[Ledger 15]]="","",IF(Table1[[#This Row],[Effect 15]]="Dr.","Yes","No"))</f>
        <v/>
      </c>
      <c r="EX662" t="str">
        <f>IF(Table1[[#This Row],[Ledger 15]]="","",Table1[[#This Row],[Ledger 15]])</f>
        <v/>
      </c>
      <c r="EY662" t="str">
        <f>IF(Table1[[#This Row],[Ledger 15]]="","",IF(Table1[[#This Row],[Effect 15]]="Dr.",-Table1[[#This Row],[Amount 15]],Table1[[#This Row],[Amount 15]]))</f>
        <v/>
      </c>
      <c r="FD6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2">
        <f>IF(Table1[[#This Row],[Date]]="",0,IF(AND(Table1[[#This Row],[Date]]&gt;=$FE$2,Table1[[#This Row],[Date]]&lt;=$FE$3),0,1))</f>
        <v>0</v>
      </c>
      <c r="FF662">
        <f>IF(Table1[[#This Row],[Date]]="",0,IF(TYPE(VLOOKUP(Table1[[#This Row],[Voucher Type]],Table1[[#All],[Voucher Type Master]],1,FALSE))=16,1,0))</f>
        <v>0</v>
      </c>
      <c r="FG662">
        <f>IF(TYPE(IF(Table1[[#This Row],[Date]]="",0,IF(VLOOKUP(Table1[[#This Row],[Voucher Type]],$FY$5:$FZ$13,2,0)=Table1[[#This Row],[Effect 1]],0,1)))=16,1,0)</f>
        <v>0</v>
      </c>
      <c r="FH6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2">
        <f>IF(LEN(Table1[[#This Row],[Ledger 1]])&gt;0,IF(TYPE(VLOOKUP(Table1[[#This Row],[Ledger 1]],GZ:GZ,1,0))=16,1,0),0)</f>
        <v>0</v>
      </c>
      <c r="FJ662">
        <f>IF(LEN(Table1[[#This Row],[Ledger 2]])&gt;0,IF(TYPE(VLOOKUP(Table1[[#This Row],[Ledger 2]],GZ:GZ,1,0))=16,1,0),0)</f>
        <v>0</v>
      </c>
      <c r="FK662">
        <f>IF(LEN(Table1[[#This Row],[Ledger 3]])&gt;0,IF(TYPE(VLOOKUP(Table1[[#This Row],[Ledger 3]],GZ:GZ,1,0))=16,1,0),0)</f>
        <v>0</v>
      </c>
      <c r="FL662">
        <f>IF(LEN(Table1[[#This Row],[Ledger 4]])&gt;0,IF(TYPE(VLOOKUP(Table1[[#This Row],[Ledger 4]],GZ:GZ,1,0))=16,1,0),0)</f>
        <v>0</v>
      </c>
      <c r="FM662">
        <f>IF(LEN(Table1[[#This Row],[Ledger 5]])&gt;0,IF(TYPE(VLOOKUP(Table1[[#This Row],[Ledger 5]],GZ:GZ,1,0))=16,1,0),0)</f>
        <v>0</v>
      </c>
      <c r="FN662">
        <f>IF(LEN(Table1[[#This Row],[Ledger 6]])&gt;0,IF(TYPE(VLOOKUP(Table1[[#This Row],[Ledger 6]],$GZ:$GZ,1,0))=16,1,0),0)</f>
        <v>0</v>
      </c>
      <c r="FO662">
        <f>IF(LEN(Table1[[#This Row],[Ledger 7]])&gt;0,IF(TYPE(VLOOKUP(Table1[[#This Row],[Ledger 7]],$GZ:$GZ,1,0))=16,1,0),0)</f>
        <v>0</v>
      </c>
      <c r="FP662">
        <f>IF(LEN(Table1[[#This Row],[Ledger 8]])&gt;0,IF(TYPE(VLOOKUP(Table1[[#This Row],[Ledger 8]],$GZ:$GZ,1,0))=16,1,0),0)</f>
        <v>0</v>
      </c>
      <c r="FQ662">
        <f>IF(LEN(Table1[[#This Row],[Ledger 9]])&gt;0,IF(TYPE(VLOOKUP(Table1[[#This Row],[Ledger 9]],$GZ:$GZ,1,0))=16,1,0),0)</f>
        <v>0</v>
      </c>
      <c r="FR662">
        <f>IF(LEN(Table1[[#This Row],[Ledger 10]])&gt;0,IF(TYPE(VLOOKUP(Table1[[#This Row],[Ledger 10]],$GZ:$GZ,1,0))=16,1,0),0)</f>
        <v>0</v>
      </c>
      <c r="FS662">
        <f>IF(LEN(Table1[[#This Row],[Ledger 11]])&gt;0,IF(TYPE(VLOOKUP(Table1[[#This Row],[Ledger 11]],$GZ:$GZ,1,0))=16,1,0),0)</f>
        <v>0</v>
      </c>
      <c r="FT662">
        <f>IF(LEN(Table1[[#This Row],[Ledger 12]])&gt;0,IF(TYPE(VLOOKUP(Table1[[#This Row],[Ledger 12]],$GZ:$GZ,1,0))=16,1,0),0)</f>
        <v>0</v>
      </c>
      <c r="FU662">
        <f>IF(LEN(Table1[[#This Row],[Ledger 13]])&gt;0,IF(TYPE(VLOOKUP(Table1[[#This Row],[Ledger 13]],$GZ:$GZ,1,0))=16,1,0),0)</f>
        <v>0</v>
      </c>
      <c r="FV662">
        <f>IF(LEN(Table1[[#This Row],[Ledger 14]])&gt;0,IF(TYPE(VLOOKUP(Table1[[#This Row],[Ledger 14]],$GZ:$GZ,1,0))=16,1,0),0)</f>
        <v>0</v>
      </c>
      <c r="FW662">
        <f>IF(LEN(Table1[[#This Row],[Ledger 15]])&gt;0,IF(TYPE(VLOOKUP(Table1[[#This Row],[Ledger 15]],$GZ:$GZ,1,0))=16,1,0),0)</f>
        <v>0</v>
      </c>
    </row>
    <row r="663" spans="4:179" ht="33" customHeight="1" x14ac:dyDescent="0.45">
      <c r="D663" s="8">
        <f t="shared" si="19"/>
        <v>658</v>
      </c>
      <c r="E663" s="32"/>
      <c r="F663" s="34"/>
      <c r="G663" s="34"/>
      <c r="H663" s="34"/>
      <c r="I663" s="34"/>
      <c r="J663" s="38"/>
      <c r="K663" s="33"/>
      <c r="L663" s="36"/>
      <c r="M663" s="35"/>
      <c r="N663" s="34"/>
      <c r="O663" s="41"/>
      <c r="P663" s="35"/>
      <c r="Q663" s="34"/>
      <c r="R663" s="37"/>
      <c r="S663" s="35"/>
      <c r="T663" s="34"/>
      <c r="U663" s="37"/>
      <c r="V663" s="35"/>
      <c r="W663" s="34"/>
      <c r="X663" s="37"/>
      <c r="Y663" s="35"/>
      <c r="Z663" s="34"/>
      <c r="AA663" s="37"/>
      <c r="AB663" s="35"/>
      <c r="AC663" s="34"/>
      <c r="AD663" s="37"/>
      <c r="AE663" s="35"/>
      <c r="AF663" s="34"/>
      <c r="AG663" s="37"/>
      <c r="AH663" s="35"/>
      <c r="AI663" s="34"/>
      <c r="AJ663" s="37"/>
      <c r="AK663" s="35"/>
      <c r="AL663" s="34"/>
      <c r="AM663" s="37"/>
      <c r="AN663" s="35"/>
      <c r="AO663" s="34"/>
      <c r="AP663" s="37"/>
      <c r="AQ663" s="35"/>
      <c r="AR663" s="34"/>
      <c r="AS663" s="37"/>
      <c r="AT663" s="35"/>
      <c r="AU663" s="34"/>
      <c r="AV663" s="37"/>
      <c r="AW663" s="35"/>
      <c r="AX663" s="34"/>
      <c r="AY663" s="37"/>
      <c r="AZ663" s="35"/>
      <c r="BA663" s="34"/>
      <c r="BB663" s="37"/>
      <c r="BC6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3" s="7"/>
      <c r="BF663" t="str">
        <f>IF(Table1[[#This Row],[Date]]="","","&amp;lt;VOUCHER REMOTEID="&amp;""""&amp;$A$11&amp;$A$13&amp;ROW()&amp;""""&amp;" VCHTYPE="""&amp;F663&amp;""" ACTION="""&amp;"Create"&amp;"""&amp;gt;")</f>
        <v/>
      </c>
      <c r="BG663" t="str">
        <f>IF(Table1[[#This Row],[Date]]="","",TEXT(Table1[[#This Row],[Date]],"yyyymmdd"))</f>
        <v/>
      </c>
      <c r="BH663" t="str">
        <f>Table1[[#This Row],[Date2]]</f>
        <v/>
      </c>
      <c r="BI663" t="str">
        <f>IF(Table1[[#This Row],[Date]]="","",Table1[[#This Row],[Voucher Type]])</f>
        <v/>
      </c>
      <c r="BJ663" t="str">
        <f>IF(Table1[[#This Row],[Ref No / Invoice No]]="","",Table1[[#This Row],[Ref No / Invoice No]])</f>
        <v/>
      </c>
      <c r="BK663" t="str">
        <f>IF(Table1[[#This Row],[Voucher No]]="","",Table1[[#This Row],[Voucher No]])</f>
        <v/>
      </c>
      <c r="BL663" t="str">
        <f>IF(Table1[[#This Row],[Date]]="","",Table1[[#This Row],[Narration]])</f>
        <v/>
      </c>
      <c r="BM663" t="str">
        <f>IF(Table1[[#This Row],[Date]]="","",$A$11&amp;$A$13&amp;ROW())</f>
        <v/>
      </c>
      <c r="BN663" t="str">
        <f>IF(Table1[[#This Row],[Date]]="","",$A$13)</f>
        <v/>
      </c>
      <c r="BP663" t="str">
        <f>IF(Table1[[#This Row],[Ledger 1]]="","","No")</f>
        <v/>
      </c>
      <c r="BQ663" t="str">
        <f>IF(Table1[[#This Row],[Date]]="","",IF(Table1[[#This Row],[Effect 1]]="Dr.","Yes","No"))</f>
        <v/>
      </c>
      <c r="BR663" t="str">
        <f>IF(Table1[[#This Row],[Date]]="","",Table1[[#This Row],[Ledger 1]])</f>
        <v/>
      </c>
      <c r="BS663" t="str">
        <f>IF(Table1[[#This Row],[Date]]="","",IF(Table1[[#This Row],[Effect 1]]="Dr.",-Table1[[#This Row],[Amount 1]],Table1[[#This Row],[Amount 1]]))</f>
        <v/>
      </c>
      <c r="BV663" t="str">
        <f>IF(Table1[[#This Row],[Ledger 2]]="","","No")</f>
        <v/>
      </c>
      <c r="BW663" t="str">
        <f>IF(Table1[[#This Row],[Date]]="","",IF(Table1[[#This Row],[Effect 2]]="Dr.","Yes","No"))</f>
        <v/>
      </c>
      <c r="BX663" t="str">
        <f>IF(Table1[[#This Row],[Date]]="","",Table1[[#This Row],[Ledger 2]])</f>
        <v/>
      </c>
      <c r="BY663" t="str">
        <f>IF(Table1[[#This Row],[Date]]="","",IF(Table1[[#This Row],[Effect 2]]="Dr.",-Table1[[#This Row],[Amount 2]],Table1[[#This Row],[Amount 2]]))</f>
        <v/>
      </c>
      <c r="CB663" t="str">
        <f>IF(Table1[[#This Row],[Ledger 3]]="","","No")</f>
        <v/>
      </c>
      <c r="CC663" t="str">
        <f>IF(Table1[[#This Row],[Ledger 3]]="","",IF(Table1[[#This Row],[Effect 3]]="Dr.","Yes","No"))</f>
        <v/>
      </c>
      <c r="CD663" t="str">
        <f>IF(Table1[[#This Row],[Ledger 3]]="","",Table1[[#This Row],[Ledger 3]])</f>
        <v/>
      </c>
      <c r="CE663" t="str">
        <f>IF(Table1[[#This Row],[Ledger 3]]="","",IF(Table1[[#This Row],[Effect 3]]="Dr.",-Table1[[#This Row],[Amount 3]],Table1[[#This Row],[Amount 3]]))</f>
        <v/>
      </c>
      <c r="CH663" t="str">
        <f>IF(Table1[[#This Row],[Ledger 4]]="","","No")</f>
        <v/>
      </c>
      <c r="CI663" t="str">
        <f>IF(Table1[[#This Row],[Ledger 4]]="","",IF(Table1[[#This Row],[Effect 4]]="Dr.","Yes","No"))</f>
        <v/>
      </c>
      <c r="CJ663" t="str">
        <f>IF(Table1[[#This Row],[Ledger 4]]="","",Table1[[#This Row],[Ledger 4]])</f>
        <v/>
      </c>
      <c r="CK663" t="str">
        <f>IF(Table1[[#This Row],[Ledger 4]]="","",IF(Table1[[#This Row],[Effect 4]]="Dr.",-Table1[[#This Row],[Amount 4]],Table1[[#This Row],[Amount 4]]))</f>
        <v/>
      </c>
      <c r="CN663" t="str">
        <f>IF(Table1[[#This Row],[Ledger 5]]="","","No")</f>
        <v/>
      </c>
      <c r="CO663" t="str">
        <f>IF(Table1[[#This Row],[Ledger 5]]="","",IF(Table1[[#This Row],[Effect 5]]="Dr.","Yes","No"))</f>
        <v/>
      </c>
      <c r="CP663" t="str">
        <f>IF(Table1[[#This Row],[Ledger 5]]="","",Table1[[#This Row],[Ledger 5]])</f>
        <v/>
      </c>
      <c r="CQ663" t="str">
        <f>IF(Table1[[#This Row],[Ledger 5]]="","",IF(Table1[[#This Row],[Effect 5]]="Dr.",-Table1[[#This Row],[Amount 5]],Table1[[#This Row],[Amount 5]]))</f>
        <v/>
      </c>
      <c r="CT663" t="str">
        <f>IF(Table1[[#This Row],[Ledger 6]]="","","No")</f>
        <v/>
      </c>
      <c r="CU663" t="str">
        <f>IF(Table1[[#This Row],[Ledger 6]]="","",IF(Table1[[#This Row],[Effect 6]]="Dr.","Yes","No"))</f>
        <v/>
      </c>
      <c r="CV663" t="str">
        <f>IF(Table1[[#This Row],[Ledger 6]]="","",Table1[[#This Row],[Ledger 6]])</f>
        <v/>
      </c>
      <c r="CW663" t="str">
        <f>IF(Table1[[#This Row],[Ledger 6]]="","",IF(Table1[[#This Row],[Effect 6]]="Dr.",-Table1[[#This Row],[Amount 6]],Table1[[#This Row],[Amount 6]]))</f>
        <v/>
      </c>
      <c r="CZ663" t="str">
        <f>IF(Table1[[#This Row],[Ledger 7]]="","","No")</f>
        <v/>
      </c>
      <c r="DA663" t="str">
        <f>IF(Table1[[#This Row],[Ledger 7]]="","",IF(Table1[[#This Row],[Effect 7]]="Dr.","Yes","No"))</f>
        <v/>
      </c>
      <c r="DB663" t="str">
        <f>IF(Table1[[#This Row],[Ledger 7]]="","",Table1[[#This Row],[Ledger 7]])</f>
        <v/>
      </c>
      <c r="DC663" t="str">
        <f>IF(Table1[[#This Row],[Ledger 7]]="","",IF(Table1[[#This Row],[Effect 7]]="Dr.",-Table1[[#This Row],[Amount 7]],Table1[[#This Row],[Amount 7]]))</f>
        <v/>
      </c>
      <c r="DF663" t="str">
        <f>IF(Table1[[#This Row],[Ledger 8]]="","","No")</f>
        <v/>
      </c>
      <c r="DG663" t="str">
        <f>IF(Table1[[#This Row],[Ledger 8]]="","",IF(Table1[[#This Row],[Effect 8]]="Dr.","Yes","No"))</f>
        <v/>
      </c>
      <c r="DH663" t="str">
        <f>IF(Table1[[#This Row],[Ledger 8]]="","",Table1[[#This Row],[Ledger 8]])</f>
        <v/>
      </c>
      <c r="DI663" t="str">
        <f>IF(Table1[[#This Row],[Ledger 8]]="","",IF(Table1[[#This Row],[Effect 8]]="Dr.",-Table1[[#This Row],[Amount 8]],Table1[[#This Row],[Amount 8]]))</f>
        <v/>
      </c>
      <c r="DL663" t="str">
        <f>IF(Table1[[#This Row],[Ledger 9]]="","","No")</f>
        <v/>
      </c>
      <c r="DM663" t="str">
        <f>IF(Table1[[#This Row],[Ledger 9]]="","",IF(Table1[[#This Row],[Effect 9]]="Dr.","Yes","No"))</f>
        <v/>
      </c>
      <c r="DN663" t="str">
        <f>IF(Table1[[#This Row],[Ledger 9]]="","",Table1[[#This Row],[Ledger 9]])</f>
        <v/>
      </c>
      <c r="DO663" t="str">
        <f>IF(Table1[[#This Row],[Ledger 9]]="","",IF(Table1[[#This Row],[Effect 9]]="Dr.",-Table1[[#This Row],[Amount 9]],Table1[[#This Row],[Amount 9]]))</f>
        <v/>
      </c>
      <c r="DR663" t="str">
        <f>IF(Table1[[#This Row],[Ledger 10]]="","","No")</f>
        <v/>
      </c>
      <c r="DS663" t="str">
        <f>IF(Table1[[#This Row],[Ledger 10]]="","",IF(Table1[[#This Row],[Effect 10]]="Dr.","Yes","No"))</f>
        <v/>
      </c>
      <c r="DT663" t="str">
        <f>IF(Table1[[#This Row],[Ledger 10]]="","",Table1[[#This Row],[Ledger 10]])</f>
        <v/>
      </c>
      <c r="DU663" t="str">
        <f>IF(Table1[[#This Row],[Ledger 10]]="","",IF(Table1[[#This Row],[Effect 10]]="Dr.",-Table1[[#This Row],[Amount 10]],Table1[[#This Row],[Amount 10]]))</f>
        <v/>
      </c>
      <c r="DX663" t="str">
        <f>IF(Table1[[#This Row],[Ledger 11]]="","","No")</f>
        <v/>
      </c>
      <c r="DY663" t="str">
        <f>IF(Table1[[#This Row],[Ledger 11]]="","",IF(Table1[[#This Row],[Effect 11]]="Dr.","Yes","No"))</f>
        <v/>
      </c>
      <c r="DZ663" t="str">
        <f>IF(Table1[[#This Row],[Ledger 11]]="","",Table1[[#This Row],[Ledger 11]])</f>
        <v/>
      </c>
      <c r="EA663" t="str">
        <f>IF(Table1[[#This Row],[Ledger 11]]="","",IF(Table1[[#This Row],[Effect 11]]="Dr.",-Table1[[#This Row],[Amount 11]],Table1[[#This Row],[Amount 11]]))</f>
        <v/>
      </c>
      <c r="ED663" t="str">
        <f>IF(Table1[[#This Row],[Ledger 12]]="","","No")</f>
        <v/>
      </c>
      <c r="EE663" t="str">
        <f>IF(Table1[[#This Row],[Ledger 12]]="","",IF(Table1[[#This Row],[Effect 12]]="Dr.","Yes","No"))</f>
        <v/>
      </c>
      <c r="EF663" t="str">
        <f>IF(Table1[[#This Row],[Ledger 12]]="","",Table1[[#This Row],[Ledger 12]])</f>
        <v/>
      </c>
      <c r="EG663" t="str">
        <f>IF(Table1[[#This Row],[Ledger 12]]="","",IF(Table1[[#This Row],[Effect 12]]="Dr.",-Table1[[#This Row],[Amount 12]],Table1[[#This Row],[Amount 12]]))</f>
        <v/>
      </c>
      <c r="EJ663" t="str">
        <f>IF(Table1[[#This Row],[Ledger 13]]="","","No")</f>
        <v/>
      </c>
      <c r="EK663" t="str">
        <f>IF(Table1[[#This Row],[Ledger 13]]="","",IF(Table1[[#This Row],[Effect 13]]="Dr.","Yes","No"))</f>
        <v/>
      </c>
      <c r="EL663" t="str">
        <f>IF(Table1[[#This Row],[Ledger 13]]="","",Table1[[#This Row],[Ledger 13]])</f>
        <v/>
      </c>
      <c r="EM663" t="str">
        <f>IF(Table1[[#This Row],[Ledger 13]]="","",IF(Table1[[#This Row],[Effect 13]]="Dr.",-Table1[[#This Row],[Amount 13]],Table1[[#This Row],[Amount 13]]))</f>
        <v/>
      </c>
      <c r="EP663" t="str">
        <f>IF(Table1[[#This Row],[Ledger 14]]="","","No")</f>
        <v/>
      </c>
      <c r="EQ663" t="str">
        <f>IF(Table1[[#This Row],[Ledger 14]]="","",IF(Table1[[#This Row],[Effect 14]]="Dr.","Yes","No"))</f>
        <v/>
      </c>
      <c r="ER663" t="str">
        <f>IF(Table1[[#This Row],[Ledger 14]]="","",Table1[[#This Row],[Ledger 14]])</f>
        <v/>
      </c>
      <c r="ES663" t="str">
        <f>IF(Table1[[#This Row],[Ledger 14]]="","",IF(Table1[[#This Row],[Effect 14]]="Dr.",-Table1[[#This Row],[Amount 14]],Table1[[#This Row],[Amount 14]]))</f>
        <v/>
      </c>
      <c r="EV663" t="str">
        <f>IF(Table1[[#This Row],[Ledger 15]]="","","No")</f>
        <v/>
      </c>
      <c r="EW663" t="str">
        <f>IF(Table1[[#This Row],[Ledger 15]]="","",IF(Table1[[#This Row],[Effect 15]]="Dr.","Yes","No"))</f>
        <v/>
      </c>
      <c r="EX663" t="str">
        <f>IF(Table1[[#This Row],[Ledger 15]]="","",Table1[[#This Row],[Ledger 15]])</f>
        <v/>
      </c>
      <c r="EY663" t="str">
        <f>IF(Table1[[#This Row],[Ledger 15]]="","",IF(Table1[[#This Row],[Effect 15]]="Dr.",-Table1[[#This Row],[Amount 15]],Table1[[#This Row],[Amount 15]]))</f>
        <v/>
      </c>
      <c r="FD6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3">
        <f>IF(Table1[[#This Row],[Date]]="",0,IF(AND(Table1[[#This Row],[Date]]&gt;=$FE$2,Table1[[#This Row],[Date]]&lt;=$FE$3),0,1))</f>
        <v>0</v>
      </c>
      <c r="FF663">
        <f>IF(Table1[[#This Row],[Date]]="",0,IF(TYPE(VLOOKUP(Table1[[#This Row],[Voucher Type]],Table1[[#All],[Voucher Type Master]],1,FALSE))=16,1,0))</f>
        <v>0</v>
      </c>
      <c r="FG663">
        <f>IF(TYPE(IF(Table1[[#This Row],[Date]]="",0,IF(VLOOKUP(Table1[[#This Row],[Voucher Type]],$FY$5:$FZ$13,2,0)=Table1[[#This Row],[Effect 1]],0,1)))=16,1,0)</f>
        <v>0</v>
      </c>
      <c r="FH6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3">
        <f>IF(LEN(Table1[[#This Row],[Ledger 1]])&gt;0,IF(TYPE(VLOOKUP(Table1[[#This Row],[Ledger 1]],GZ:GZ,1,0))=16,1,0),0)</f>
        <v>0</v>
      </c>
      <c r="FJ663">
        <f>IF(LEN(Table1[[#This Row],[Ledger 2]])&gt;0,IF(TYPE(VLOOKUP(Table1[[#This Row],[Ledger 2]],GZ:GZ,1,0))=16,1,0),0)</f>
        <v>0</v>
      </c>
      <c r="FK663">
        <f>IF(LEN(Table1[[#This Row],[Ledger 3]])&gt;0,IF(TYPE(VLOOKUP(Table1[[#This Row],[Ledger 3]],GZ:GZ,1,0))=16,1,0),0)</f>
        <v>0</v>
      </c>
      <c r="FL663">
        <f>IF(LEN(Table1[[#This Row],[Ledger 4]])&gt;0,IF(TYPE(VLOOKUP(Table1[[#This Row],[Ledger 4]],GZ:GZ,1,0))=16,1,0),0)</f>
        <v>0</v>
      </c>
      <c r="FM663">
        <f>IF(LEN(Table1[[#This Row],[Ledger 5]])&gt;0,IF(TYPE(VLOOKUP(Table1[[#This Row],[Ledger 5]],GZ:GZ,1,0))=16,1,0),0)</f>
        <v>0</v>
      </c>
      <c r="FN663">
        <f>IF(LEN(Table1[[#This Row],[Ledger 6]])&gt;0,IF(TYPE(VLOOKUP(Table1[[#This Row],[Ledger 6]],$GZ:$GZ,1,0))=16,1,0),0)</f>
        <v>0</v>
      </c>
      <c r="FO663">
        <f>IF(LEN(Table1[[#This Row],[Ledger 7]])&gt;0,IF(TYPE(VLOOKUP(Table1[[#This Row],[Ledger 7]],$GZ:$GZ,1,0))=16,1,0),0)</f>
        <v>0</v>
      </c>
      <c r="FP663">
        <f>IF(LEN(Table1[[#This Row],[Ledger 8]])&gt;0,IF(TYPE(VLOOKUP(Table1[[#This Row],[Ledger 8]],$GZ:$GZ,1,0))=16,1,0),0)</f>
        <v>0</v>
      </c>
      <c r="FQ663">
        <f>IF(LEN(Table1[[#This Row],[Ledger 9]])&gt;0,IF(TYPE(VLOOKUP(Table1[[#This Row],[Ledger 9]],$GZ:$GZ,1,0))=16,1,0),0)</f>
        <v>0</v>
      </c>
      <c r="FR663">
        <f>IF(LEN(Table1[[#This Row],[Ledger 10]])&gt;0,IF(TYPE(VLOOKUP(Table1[[#This Row],[Ledger 10]],$GZ:$GZ,1,0))=16,1,0),0)</f>
        <v>0</v>
      </c>
      <c r="FS663">
        <f>IF(LEN(Table1[[#This Row],[Ledger 11]])&gt;0,IF(TYPE(VLOOKUP(Table1[[#This Row],[Ledger 11]],$GZ:$GZ,1,0))=16,1,0),0)</f>
        <v>0</v>
      </c>
      <c r="FT663">
        <f>IF(LEN(Table1[[#This Row],[Ledger 12]])&gt;0,IF(TYPE(VLOOKUP(Table1[[#This Row],[Ledger 12]],$GZ:$GZ,1,0))=16,1,0),0)</f>
        <v>0</v>
      </c>
      <c r="FU663">
        <f>IF(LEN(Table1[[#This Row],[Ledger 13]])&gt;0,IF(TYPE(VLOOKUP(Table1[[#This Row],[Ledger 13]],$GZ:$GZ,1,0))=16,1,0),0)</f>
        <v>0</v>
      </c>
      <c r="FV663">
        <f>IF(LEN(Table1[[#This Row],[Ledger 14]])&gt;0,IF(TYPE(VLOOKUP(Table1[[#This Row],[Ledger 14]],$GZ:$GZ,1,0))=16,1,0),0)</f>
        <v>0</v>
      </c>
      <c r="FW663">
        <f>IF(LEN(Table1[[#This Row],[Ledger 15]])&gt;0,IF(TYPE(VLOOKUP(Table1[[#This Row],[Ledger 15]],$GZ:$GZ,1,0))=16,1,0),0)</f>
        <v>0</v>
      </c>
    </row>
    <row r="664" spans="4:179" ht="33" customHeight="1" x14ac:dyDescent="0.45">
      <c r="D664" s="8">
        <f t="shared" si="19"/>
        <v>659</v>
      </c>
      <c r="E664" s="32"/>
      <c r="F664" s="34"/>
      <c r="G664" s="34"/>
      <c r="H664" s="34"/>
      <c r="I664" s="34"/>
      <c r="J664" s="38"/>
      <c r="K664" s="33"/>
      <c r="L664" s="36"/>
      <c r="M664" s="35"/>
      <c r="N664" s="34"/>
      <c r="O664" s="41"/>
      <c r="P664" s="35"/>
      <c r="Q664" s="34"/>
      <c r="R664" s="37"/>
      <c r="S664" s="35"/>
      <c r="T664" s="34"/>
      <c r="U664" s="37"/>
      <c r="V664" s="35"/>
      <c r="W664" s="34"/>
      <c r="X664" s="37"/>
      <c r="Y664" s="35"/>
      <c r="Z664" s="34"/>
      <c r="AA664" s="37"/>
      <c r="AB664" s="35"/>
      <c r="AC664" s="34"/>
      <c r="AD664" s="37"/>
      <c r="AE664" s="35"/>
      <c r="AF664" s="34"/>
      <c r="AG664" s="37"/>
      <c r="AH664" s="35"/>
      <c r="AI664" s="34"/>
      <c r="AJ664" s="37"/>
      <c r="AK664" s="35"/>
      <c r="AL664" s="34"/>
      <c r="AM664" s="37"/>
      <c r="AN664" s="35"/>
      <c r="AO664" s="34"/>
      <c r="AP664" s="37"/>
      <c r="AQ664" s="35"/>
      <c r="AR664" s="34"/>
      <c r="AS664" s="37"/>
      <c r="AT664" s="35"/>
      <c r="AU664" s="34"/>
      <c r="AV664" s="37"/>
      <c r="AW664" s="35"/>
      <c r="AX664" s="34"/>
      <c r="AY664" s="37"/>
      <c r="AZ664" s="35"/>
      <c r="BA664" s="34"/>
      <c r="BB664" s="37"/>
      <c r="BC6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4" s="7"/>
      <c r="BF664" t="str">
        <f>IF(Table1[[#This Row],[Date]]="","","&amp;lt;VOUCHER REMOTEID="&amp;""""&amp;$A$11&amp;$A$13&amp;ROW()&amp;""""&amp;" VCHTYPE="""&amp;F664&amp;""" ACTION="""&amp;"Create"&amp;"""&amp;gt;")</f>
        <v/>
      </c>
      <c r="BG664" t="str">
        <f>IF(Table1[[#This Row],[Date]]="","",TEXT(Table1[[#This Row],[Date]],"yyyymmdd"))</f>
        <v/>
      </c>
      <c r="BH664" t="str">
        <f>Table1[[#This Row],[Date2]]</f>
        <v/>
      </c>
      <c r="BI664" t="str">
        <f>IF(Table1[[#This Row],[Date]]="","",Table1[[#This Row],[Voucher Type]])</f>
        <v/>
      </c>
      <c r="BJ664" t="str">
        <f>IF(Table1[[#This Row],[Ref No / Invoice No]]="","",Table1[[#This Row],[Ref No / Invoice No]])</f>
        <v/>
      </c>
      <c r="BK664" t="str">
        <f>IF(Table1[[#This Row],[Voucher No]]="","",Table1[[#This Row],[Voucher No]])</f>
        <v/>
      </c>
      <c r="BL664" t="str">
        <f>IF(Table1[[#This Row],[Date]]="","",Table1[[#This Row],[Narration]])</f>
        <v/>
      </c>
      <c r="BM664" t="str">
        <f>IF(Table1[[#This Row],[Date]]="","",$A$11&amp;$A$13&amp;ROW())</f>
        <v/>
      </c>
      <c r="BN664" t="str">
        <f>IF(Table1[[#This Row],[Date]]="","",$A$13)</f>
        <v/>
      </c>
      <c r="BP664" t="str">
        <f>IF(Table1[[#This Row],[Ledger 1]]="","","No")</f>
        <v/>
      </c>
      <c r="BQ664" t="str">
        <f>IF(Table1[[#This Row],[Date]]="","",IF(Table1[[#This Row],[Effect 1]]="Dr.","Yes","No"))</f>
        <v/>
      </c>
      <c r="BR664" t="str">
        <f>IF(Table1[[#This Row],[Date]]="","",Table1[[#This Row],[Ledger 1]])</f>
        <v/>
      </c>
      <c r="BS664" t="str">
        <f>IF(Table1[[#This Row],[Date]]="","",IF(Table1[[#This Row],[Effect 1]]="Dr.",-Table1[[#This Row],[Amount 1]],Table1[[#This Row],[Amount 1]]))</f>
        <v/>
      </c>
      <c r="BV664" t="str">
        <f>IF(Table1[[#This Row],[Ledger 2]]="","","No")</f>
        <v/>
      </c>
      <c r="BW664" t="str">
        <f>IF(Table1[[#This Row],[Date]]="","",IF(Table1[[#This Row],[Effect 2]]="Dr.","Yes","No"))</f>
        <v/>
      </c>
      <c r="BX664" t="str">
        <f>IF(Table1[[#This Row],[Date]]="","",Table1[[#This Row],[Ledger 2]])</f>
        <v/>
      </c>
      <c r="BY664" t="str">
        <f>IF(Table1[[#This Row],[Date]]="","",IF(Table1[[#This Row],[Effect 2]]="Dr.",-Table1[[#This Row],[Amount 2]],Table1[[#This Row],[Amount 2]]))</f>
        <v/>
      </c>
      <c r="CB664" t="str">
        <f>IF(Table1[[#This Row],[Ledger 3]]="","","No")</f>
        <v/>
      </c>
      <c r="CC664" t="str">
        <f>IF(Table1[[#This Row],[Ledger 3]]="","",IF(Table1[[#This Row],[Effect 3]]="Dr.","Yes","No"))</f>
        <v/>
      </c>
      <c r="CD664" t="str">
        <f>IF(Table1[[#This Row],[Ledger 3]]="","",Table1[[#This Row],[Ledger 3]])</f>
        <v/>
      </c>
      <c r="CE664" t="str">
        <f>IF(Table1[[#This Row],[Ledger 3]]="","",IF(Table1[[#This Row],[Effect 3]]="Dr.",-Table1[[#This Row],[Amount 3]],Table1[[#This Row],[Amount 3]]))</f>
        <v/>
      </c>
      <c r="CH664" t="str">
        <f>IF(Table1[[#This Row],[Ledger 4]]="","","No")</f>
        <v/>
      </c>
      <c r="CI664" t="str">
        <f>IF(Table1[[#This Row],[Ledger 4]]="","",IF(Table1[[#This Row],[Effect 4]]="Dr.","Yes","No"))</f>
        <v/>
      </c>
      <c r="CJ664" t="str">
        <f>IF(Table1[[#This Row],[Ledger 4]]="","",Table1[[#This Row],[Ledger 4]])</f>
        <v/>
      </c>
      <c r="CK664" t="str">
        <f>IF(Table1[[#This Row],[Ledger 4]]="","",IF(Table1[[#This Row],[Effect 4]]="Dr.",-Table1[[#This Row],[Amount 4]],Table1[[#This Row],[Amount 4]]))</f>
        <v/>
      </c>
      <c r="CN664" t="str">
        <f>IF(Table1[[#This Row],[Ledger 5]]="","","No")</f>
        <v/>
      </c>
      <c r="CO664" t="str">
        <f>IF(Table1[[#This Row],[Ledger 5]]="","",IF(Table1[[#This Row],[Effect 5]]="Dr.","Yes","No"))</f>
        <v/>
      </c>
      <c r="CP664" t="str">
        <f>IF(Table1[[#This Row],[Ledger 5]]="","",Table1[[#This Row],[Ledger 5]])</f>
        <v/>
      </c>
      <c r="CQ664" t="str">
        <f>IF(Table1[[#This Row],[Ledger 5]]="","",IF(Table1[[#This Row],[Effect 5]]="Dr.",-Table1[[#This Row],[Amount 5]],Table1[[#This Row],[Amount 5]]))</f>
        <v/>
      </c>
      <c r="CT664" t="str">
        <f>IF(Table1[[#This Row],[Ledger 6]]="","","No")</f>
        <v/>
      </c>
      <c r="CU664" t="str">
        <f>IF(Table1[[#This Row],[Ledger 6]]="","",IF(Table1[[#This Row],[Effect 6]]="Dr.","Yes","No"))</f>
        <v/>
      </c>
      <c r="CV664" t="str">
        <f>IF(Table1[[#This Row],[Ledger 6]]="","",Table1[[#This Row],[Ledger 6]])</f>
        <v/>
      </c>
      <c r="CW664" t="str">
        <f>IF(Table1[[#This Row],[Ledger 6]]="","",IF(Table1[[#This Row],[Effect 6]]="Dr.",-Table1[[#This Row],[Amount 6]],Table1[[#This Row],[Amount 6]]))</f>
        <v/>
      </c>
      <c r="CZ664" t="str">
        <f>IF(Table1[[#This Row],[Ledger 7]]="","","No")</f>
        <v/>
      </c>
      <c r="DA664" t="str">
        <f>IF(Table1[[#This Row],[Ledger 7]]="","",IF(Table1[[#This Row],[Effect 7]]="Dr.","Yes","No"))</f>
        <v/>
      </c>
      <c r="DB664" t="str">
        <f>IF(Table1[[#This Row],[Ledger 7]]="","",Table1[[#This Row],[Ledger 7]])</f>
        <v/>
      </c>
      <c r="DC664" t="str">
        <f>IF(Table1[[#This Row],[Ledger 7]]="","",IF(Table1[[#This Row],[Effect 7]]="Dr.",-Table1[[#This Row],[Amount 7]],Table1[[#This Row],[Amount 7]]))</f>
        <v/>
      </c>
      <c r="DF664" t="str">
        <f>IF(Table1[[#This Row],[Ledger 8]]="","","No")</f>
        <v/>
      </c>
      <c r="DG664" t="str">
        <f>IF(Table1[[#This Row],[Ledger 8]]="","",IF(Table1[[#This Row],[Effect 8]]="Dr.","Yes","No"))</f>
        <v/>
      </c>
      <c r="DH664" t="str">
        <f>IF(Table1[[#This Row],[Ledger 8]]="","",Table1[[#This Row],[Ledger 8]])</f>
        <v/>
      </c>
      <c r="DI664" t="str">
        <f>IF(Table1[[#This Row],[Ledger 8]]="","",IF(Table1[[#This Row],[Effect 8]]="Dr.",-Table1[[#This Row],[Amount 8]],Table1[[#This Row],[Amount 8]]))</f>
        <v/>
      </c>
      <c r="DL664" t="str">
        <f>IF(Table1[[#This Row],[Ledger 9]]="","","No")</f>
        <v/>
      </c>
      <c r="DM664" t="str">
        <f>IF(Table1[[#This Row],[Ledger 9]]="","",IF(Table1[[#This Row],[Effect 9]]="Dr.","Yes","No"))</f>
        <v/>
      </c>
      <c r="DN664" t="str">
        <f>IF(Table1[[#This Row],[Ledger 9]]="","",Table1[[#This Row],[Ledger 9]])</f>
        <v/>
      </c>
      <c r="DO664" t="str">
        <f>IF(Table1[[#This Row],[Ledger 9]]="","",IF(Table1[[#This Row],[Effect 9]]="Dr.",-Table1[[#This Row],[Amount 9]],Table1[[#This Row],[Amount 9]]))</f>
        <v/>
      </c>
      <c r="DR664" t="str">
        <f>IF(Table1[[#This Row],[Ledger 10]]="","","No")</f>
        <v/>
      </c>
      <c r="DS664" t="str">
        <f>IF(Table1[[#This Row],[Ledger 10]]="","",IF(Table1[[#This Row],[Effect 10]]="Dr.","Yes","No"))</f>
        <v/>
      </c>
      <c r="DT664" t="str">
        <f>IF(Table1[[#This Row],[Ledger 10]]="","",Table1[[#This Row],[Ledger 10]])</f>
        <v/>
      </c>
      <c r="DU664" t="str">
        <f>IF(Table1[[#This Row],[Ledger 10]]="","",IF(Table1[[#This Row],[Effect 10]]="Dr.",-Table1[[#This Row],[Amount 10]],Table1[[#This Row],[Amount 10]]))</f>
        <v/>
      </c>
      <c r="DX664" t="str">
        <f>IF(Table1[[#This Row],[Ledger 11]]="","","No")</f>
        <v/>
      </c>
      <c r="DY664" t="str">
        <f>IF(Table1[[#This Row],[Ledger 11]]="","",IF(Table1[[#This Row],[Effect 11]]="Dr.","Yes","No"))</f>
        <v/>
      </c>
      <c r="DZ664" t="str">
        <f>IF(Table1[[#This Row],[Ledger 11]]="","",Table1[[#This Row],[Ledger 11]])</f>
        <v/>
      </c>
      <c r="EA664" t="str">
        <f>IF(Table1[[#This Row],[Ledger 11]]="","",IF(Table1[[#This Row],[Effect 11]]="Dr.",-Table1[[#This Row],[Amount 11]],Table1[[#This Row],[Amount 11]]))</f>
        <v/>
      </c>
      <c r="ED664" t="str">
        <f>IF(Table1[[#This Row],[Ledger 12]]="","","No")</f>
        <v/>
      </c>
      <c r="EE664" t="str">
        <f>IF(Table1[[#This Row],[Ledger 12]]="","",IF(Table1[[#This Row],[Effect 12]]="Dr.","Yes","No"))</f>
        <v/>
      </c>
      <c r="EF664" t="str">
        <f>IF(Table1[[#This Row],[Ledger 12]]="","",Table1[[#This Row],[Ledger 12]])</f>
        <v/>
      </c>
      <c r="EG664" t="str">
        <f>IF(Table1[[#This Row],[Ledger 12]]="","",IF(Table1[[#This Row],[Effect 12]]="Dr.",-Table1[[#This Row],[Amount 12]],Table1[[#This Row],[Amount 12]]))</f>
        <v/>
      </c>
      <c r="EJ664" t="str">
        <f>IF(Table1[[#This Row],[Ledger 13]]="","","No")</f>
        <v/>
      </c>
      <c r="EK664" t="str">
        <f>IF(Table1[[#This Row],[Ledger 13]]="","",IF(Table1[[#This Row],[Effect 13]]="Dr.","Yes","No"))</f>
        <v/>
      </c>
      <c r="EL664" t="str">
        <f>IF(Table1[[#This Row],[Ledger 13]]="","",Table1[[#This Row],[Ledger 13]])</f>
        <v/>
      </c>
      <c r="EM664" t="str">
        <f>IF(Table1[[#This Row],[Ledger 13]]="","",IF(Table1[[#This Row],[Effect 13]]="Dr.",-Table1[[#This Row],[Amount 13]],Table1[[#This Row],[Amount 13]]))</f>
        <v/>
      </c>
      <c r="EP664" t="str">
        <f>IF(Table1[[#This Row],[Ledger 14]]="","","No")</f>
        <v/>
      </c>
      <c r="EQ664" t="str">
        <f>IF(Table1[[#This Row],[Ledger 14]]="","",IF(Table1[[#This Row],[Effect 14]]="Dr.","Yes","No"))</f>
        <v/>
      </c>
      <c r="ER664" t="str">
        <f>IF(Table1[[#This Row],[Ledger 14]]="","",Table1[[#This Row],[Ledger 14]])</f>
        <v/>
      </c>
      <c r="ES664" t="str">
        <f>IF(Table1[[#This Row],[Ledger 14]]="","",IF(Table1[[#This Row],[Effect 14]]="Dr.",-Table1[[#This Row],[Amount 14]],Table1[[#This Row],[Amount 14]]))</f>
        <v/>
      </c>
      <c r="EV664" t="str">
        <f>IF(Table1[[#This Row],[Ledger 15]]="","","No")</f>
        <v/>
      </c>
      <c r="EW664" t="str">
        <f>IF(Table1[[#This Row],[Ledger 15]]="","",IF(Table1[[#This Row],[Effect 15]]="Dr.","Yes","No"))</f>
        <v/>
      </c>
      <c r="EX664" t="str">
        <f>IF(Table1[[#This Row],[Ledger 15]]="","",Table1[[#This Row],[Ledger 15]])</f>
        <v/>
      </c>
      <c r="EY664" t="str">
        <f>IF(Table1[[#This Row],[Ledger 15]]="","",IF(Table1[[#This Row],[Effect 15]]="Dr.",-Table1[[#This Row],[Amount 15]],Table1[[#This Row],[Amount 15]]))</f>
        <v/>
      </c>
      <c r="FD6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4">
        <f>IF(Table1[[#This Row],[Date]]="",0,IF(AND(Table1[[#This Row],[Date]]&gt;=$FE$2,Table1[[#This Row],[Date]]&lt;=$FE$3),0,1))</f>
        <v>0</v>
      </c>
      <c r="FF664">
        <f>IF(Table1[[#This Row],[Date]]="",0,IF(TYPE(VLOOKUP(Table1[[#This Row],[Voucher Type]],Table1[[#All],[Voucher Type Master]],1,FALSE))=16,1,0))</f>
        <v>0</v>
      </c>
      <c r="FG664">
        <f>IF(TYPE(IF(Table1[[#This Row],[Date]]="",0,IF(VLOOKUP(Table1[[#This Row],[Voucher Type]],$FY$5:$FZ$13,2,0)=Table1[[#This Row],[Effect 1]],0,1)))=16,1,0)</f>
        <v>0</v>
      </c>
      <c r="FH6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4">
        <f>IF(LEN(Table1[[#This Row],[Ledger 1]])&gt;0,IF(TYPE(VLOOKUP(Table1[[#This Row],[Ledger 1]],GZ:GZ,1,0))=16,1,0),0)</f>
        <v>0</v>
      </c>
      <c r="FJ664">
        <f>IF(LEN(Table1[[#This Row],[Ledger 2]])&gt;0,IF(TYPE(VLOOKUP(Table1[[#This Row],[Ledger 2]],GZ:GZ,1,0))=16,1,0),0)</f>
        <v>0</v>
      </c>
      <c r="FK664">
        <f>IF(LEN(Table1[[#This Row],[Ledger 3]])&gt;0,IF(TYPE(VLOOKUP(Table1[[#This Row],[Ledger 3]],GZ:GZ,1,0))=16,1,0),0)</f>
        <v>0</v>
      </c>
      <c r="FL664">
        <f>IF(LEN(Table1[[#This Row],[Ledger 4]])&gt;0,IF(TYPE(VLOOKUP(Table1[[#This Row],[Ledger 4]],GZ:GZ,1,0))=16,1,0),0)</f>
        <v>0</v>
      </c>
      <c r="FM664">
        <f>IF(LEN(Table1[[#This Row],[Ledger 5]])&gt;0,IF(TYPE(VLOOKUP(Table1[[#This Row],[Ledger 5]],GZ:GZ,1,0))=16,1,0),0)</f>
        <v>0</v>
      </c>
      <c r="FN664">
        <f>IF(LEN(Table1[[#This Row],[Ledger 6]])&gt;0,IF(TYPE(VLOOKUP(Table1[[#This Row],[Ledger 6]],$GZ:$GZ,1,0))=16,1,0),0)</f>
        <v>0</v>
      </c>
      <c r="FO664">
        <f>IF(LEN(Table1[[#This Row],[Ledger 7]])&gt;0,IF(TYPE(VLOOKUP(Table1[[#This Row],[Ledger 7]],$GZ:$GZ,1,0))=16,1,0),0)</f>
        <v>0</v>
      </c>
      <c r="FP664">
        <f>IF(LEN(Table1[[#This Row],[Ledger 8]])&gt;0,IF(TYPE(VLOOKUP(Table1[[#This Row],[Ledger 8]],$GZ:$GZ,1,0))=16,1,0),0)</f>
        <v>0</v>
      </c>
      <c r="FQ664">
        <f>IF(LEN(Table1[[#This Row],[Ledger 9]])&gt;0,IF(TYPE(VLOOKUP(Table1[[#This Row],[Ledger 9]],$GZ:$GZ,1,0))=16,1,0),0)</f>
        <v>0</v>
      </c>
      <c r="FR664">
        <f>IF(LEN(Table1[[#This Row],[Ledger 10]])&gt;0,IF(TYPE(VLOOKUP(Table1[[#This Row],[Ledger 10]],$GZ:$GZ,1,0))=16,1,0),0)</f>
        <v>0</v>
      </c>
      <c r="FS664">
        <f>IF(LEN(Table1[[#This Row],[Ledger 11]])&gt;0,IF(TYPE(VLOOKUP(Table1[[#This Row],[Ledger 11]],$GZ:$GZ,1,0))=16,1,0),0)</f>
        <v>0</v>
      </c>
      <c r="FT664">
        <f>IF(LEN(Table1[[#This Row],[Ledger 12]])&gt;0,IF(TYPE(VLOOKUP(Table1[[#This Row],[Ledger 12]],$GZ:$GZ,1,0))=16,1,0),0)</f>
        <v>0</v>
      </c>
      <c r="FU664">
        <f>IF(LEN(Table1[[#This Row],[Ledger 13]])&gt;0,IF(TYPE(VLOOKUP(Table1[[#This Row],[Ledger 13]],$GZ:$GZ,1,0))=16,1,0),0)</f>
        <v>0</v>
      </c>
      <c r="FV664">
        <f>IF(LEN(Table1[[#This Row],[Ledger 14]])&gt;0,IF(TYPE(VLOOKUP(Table1[[#This Row],[Ledger 14]],$GZ:$GZ,1,0))=16,1,0),0)</f>
        <v>0</v>
      </c>
      <c r="FW664">
        <f>IF(LEN(Table1[[#This Row],[Ledger 15]])&gt;0,IF(TYPE(VLOOKUP(Table1[[#This Row],[Ledger 15]],$GZ:$GZ,1,0))=16,1,0),0)</f>
        <v>0</v>
      </c>
    </row>
    <row r="665" spans="4:179" ht="33" customHeight="1" x14ac:dyDescent="0.45">
      <c r="D665" s="8">
        <f t="shared" si="19"/>
        <v>660</v>
      </c>
      <c r="E665" s="32"/>
      <c r="F665" s="34"/>
      <c r="G665" s="34"/>
      <c r="H665" s="34"/>
      <c r="I665" s="34"/>
      <c r="J665" s="38"/>
      <c r="K665" s="33"/>
      <c r="L665" s="36"/>
      <c r="M665" s="35"/>
      <c r="N665" s="34"/>
      <c r="O665" s="41"/>
      <c r="P665" s="35"/>
      <c r="Q665" s="34"/>
      <c r="R665" s="37"/>
      <c r="S665" s="35"/>
      <c r="T665" s="34"/>
      <c r="U665" s="37"/>
      <c r="V665" s="35"/>
      <c r="W665" s="34"/>
      <c r="X665" s="37"/>
      <c r="Y665" s="35"/>
      <c r="Z665" s="34"/>
      <c r="AA665" s="37"/>
      <c r="AB665" s="35"/>
      <c r="AC665" s="34"/>
      <c r="AD665" s="37"/>
      <c r="AE665" s="35"/>
      <c r="AF665" s="34"/>
      <c r="AG665" s="37"/>
      <c r="AH665" s="35"/>
      <c r="AI665" s="34"/>
      <c r="AJ665" s="37"/>
      <c r="AK665" s="35"/>
      <c r="AL665" s="34"/>
      <c r="AM665" s="37"/>
      <c r="AN665" s="35"/>
      <c r="AO665" s="34"/>
      <c r="AP665" s="37"/>
      <c r="AQ665" s="35"/>
      <c r="AR665" s="34"/>
      <c r="AS665" s="37"/>
      <c r="AT665" s="35"/>
      <c r="AU665" s="34"/>
      <c r="AV665" s="37"/>
      <c r="AW665" s="35"/>
      <c r="AX665" s="34"/>
      <c r="AY665" s="37"/>
      <c r="AZ665" s="35"/>
      <c r="BA665" s="34"/>
      <c r="BB665" s="37"/>
      <c r="BC6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5" s="7"/>
      <c r="BF665" t="str">
        <f>IF(Table1[[#This Row],[Date]]="","","&amp;lt;VOUCHER REMOTEID="&amp;""""&amp;$A$11&amp;$A$13&amp;ROW()&amp;""""&amp;" VCHTYPE="""&amp;F665&amp;""" ACTION="""&amp;"Create"&amp;"""&amp;gt;")</f>
        <v/>
      </c>
      <c r="BG665" t="str">
        <f>IF(Table1[[#This Row],[Date]]="","",TEXT(Table1[[#This Row],[Date]],"yyyymmdd"))</f>
        <v/>
      </c>
      <c r="BH665" t="str">
        <f>Table1[[#This Row],[Date2]]</f>
        <v/>
      </c>
      <c r="BI665" t="str">
        <f>IF(Table1[[#This Row],[Date]]="","",Table1[[#This Row],[Voucher Type]])</f>
        <v/>
      </c>
      <c r="BJ665" t="str">
        <f>IF(Table1[[#This Row],[Ref No / Invoice No]]="","",Table1[[#This Row],[Ref No / Invoice No]])</f>
        <v/>
      </c>
      <c r="BK665" t="str">
        <f>IF(Table1[[#This Row],[Voucher No]]="","",Table1[[#This Row],[Voucher No]])</f>
        <v/>
      </c>
      <c r="BL665" t="str">
        <f>IF(Table1[[#This Row],[Date]]="","",Table1[[#This Row],[Narration]])</f>
        <v/>
      </c>
      <c r="BM665" t="str">
        <f>IF(Table1[[#This Row],[Date]]="","",$A$11&amp;$A$13&amp;ROW())</f>
        <v/>
      </c>
      <c r="BN665" t="str">
        <f>IF(Table1[[#This Row],[Date]]="","",$A$13)</f>
        <v/>
      </c>
      <c r="BP665" t="str">
        <f>IF(Table1[[#This Row],[Ledger 1]]="","","No")</f>
        <v/>
      </c>
      <c r="BQ665" t="str">
        <f>IF(Table1[[#This Row],[Date]]="","",IF(Table1[[#This Row],[Effect 1]]="Dr.","Yes","No"))</f>
        <v/>
      </c>
      <c r="BR665" t="str">
        <f>IF(Table1[[#This Row],[Date]]="","",Table1[[#This Row],[Ledger 1]])</f>
        <v/>
      </c>
      <c r="BS665" t="str">
        <f>IF(Table1[[#This Row],[Date]]="","",IF(Table1[[#This Row],[Effect 1]]="Dr.",-Table1[[#This Row],[Amount 1]],Table1[[#This Row],[Amount 1]]))</f>
        <v/>
      </c>
      <c r="BV665" t="str">
        <f>IF(Table1[[#This Row],[Ledger 2]]="","","No")</f>
        <v/>
      </c>
      <c r="BW665" t="str">
        <f>IF(Table1[[#This Row],[Date]]="","",IF(Table1[[#This Row],[Effect 2]]="Dr.","Yes","No"))</f>
        <v/>
      </c>
      <c r="BX665" t="str">
        <f>IF(Table1[[#This Row],[Date]]="","",Table1[[#This Row],[Ledger 2]])</f>
        <v/>
      </c>
      <c r="BY665" t="str">
        <f>IF(Table1[[#This Row],[Date]]="","",IF(Table1[[#This Row],[Effect 2]]="Dr.",-Table1[[#This Row],[Amount 2]],Table1[[#This Row],[Amount 2]]))</f>
        <v/>
      </c>
      <c r="CB665" t="str">
        <f>IF(Table1[[#This Row],[Ledger 3]]="","","No")</f>
        <v/>
      </c>
      <c r="CC665" t="str">
        <f>IF(Table1[[#This Row],[Ledger 3]]="","",IF(Table1[[#This Row],[Effect 3]]="Dr.","Yes","No"))</f>
        <v/>
      </c>
      <c r="CD665" t="str">
        <f>IF(Table1[[#This Row],[Ledger 3]]="","",Table1[[#This Row],[Ledger 3]])</f>
        <v/>
      </c>
      <c r="CE665" t="str">
        <f>IF(Table1[[#This Row],[Ledger 3]]="","",IF(Table1[[#This Row],[Effect 3]]="Dr.",-Table1[[#This Row],[Amount 3]],Table1[[#This Row],[Amount 3]]))</f>
        <v/>
      </c>
      <c r="CH665" t="str">
        <f>IF(Table1[[#This Row],[Ledger 4]]="","","No")</f>
        <v/>
      </c>
      <c r="CI665" t="str">
        <f>IF(Table1[[#This Row],[Ledger 4]]="","",IF(Table1[[#This Row],[Effect 4]]="Dr.","Yes","No"))</f>
        <v/>
      </c>
      <c r="CJ665" t="str">
        <f>IF(Table1[[#This Row],[Ledger 4]]="","",Table1[[#This Row],[Ledger 4]])</f>
        <v/>
      </c>
      <c r="CK665" t="str">
        <f>IF(Table1[[#This Row],[Ledger 4]]="","",IF(Table1[[#This Row],[Effect 4]]="Dr.",-Table1[[#This Row],[Amount 4]],Table1[[#This Row],[Amount 4]]))</f>
        <v/>
      </c>
      <c r="CN665" t="str">
        <f>IF(Table1[[#This Row],[Ledger 5]]="","","No")</f>
        <v/>
      </c>
      <c r="CO665" t="str">
        <f>IF(Table1[[#This Row],[Ledger 5]]="","",IF(Table1[[#This Row],[Effect 5]]="Dr.","Yes","No"))</f>
        <v/>
      </c>
      <c r="CP665" t="str">
        <f>IF(Table1[[#This Row],[Ledger 5]]="","",Table1[[#This Row],[Ledger 5]])</f>
        <v/>
      </c>
      <c r="CQ665" t="str">
        <f>IF(Table1[[#This Row],[Ledger 5]]="","",IF(Table1[[#This Row],[Effect 5]]="Dr.",-Table1[[#This Row],[Amount 5]],Table1[[#This Row],[Amount 5]]))</f>
        <v/>
      </c>
      <c r="CT665" t="str">
        <f>IF(Table1[[#This Row],[Ledger 6]]="","","No")</f>
        <v/>
      </c>
      <c r="CU665" t="str">
        <f>IF(Table1[[#This Row],[Ledger 6]]="","",IF(Table1[[#This Row],[Effect 6]]="Dr.","Yes","No"))</f>
        <v/>
      </c>
      <c r="CV665" t="str">
        <f>IF(Table1[[#This Row],[Ledger 6]]="","",Table1[[#This Row],[Ledger 6]])</f>
        <v/>
      </c>
      <c r="CW665" t="str">
        <f>IF(Table1[[#This Row],[Ledger 6]]="","",IF(Table1[[#This Row],[Effect 6]]="Dr.",-Table1[[#This Row],[Amount 6]],Table1[[#This Row],[Amount 6]]))</f>
        <v/>
      </c>
      <c r="CZ665" t="str">
        <f>IF(Table1[[#This Row],[Ledger 7]]="","","No")</f>
        <v/>
      </c>
      <c r="DA665" t="str">
        <f>IF(Table1[[#This Row],[Ledger 7]]="","",IF(Table1[[#This Row],[Effect 7]]="Dr.","Yes","No"))</f>
        <v/>
      </c>
      <c r="DB665" t="str">
        <f>IF(Table1[[#This Row],[Ledger 7]]="","",Table1[[#This Row],[Ledger 7]])</f>
        <v/>
      </c>
      <c r="DC665" t="str">
        <f>IF(Table1[[#This Row],[Ledger 7]]="","",IF(Table1[[#This Row],[Effect 7]]="Dr.",-Table1[[#This Row],[Amount 7]],Table1[[#This Row],[Amount 7]]))</f>
        <v/>
      </c>
      <c r="DF665" t="str">
        <f>IF(Table1[[#This Row],[Ledger 8]]="","","No")</f>
        <v/>
      </c>
      <c r="DG665" t="str">
        <f>IF(Table1[[#This Row],[Ledger 8]]="","",IF(Table1[[#This Row],[Effect 8]]="Dr.","Yes","No"))</f>
        <v/>
      </c>
      <c r="DH665" t="str">
        <f>IF(Table1[[#This Row],[Ledger 8]]="","",Table1[[#This Row],[Ledger 8]])</f>
        <v/>
      </c>
      <c r="DI665" t="str">
        <f>IF(Table1[[#This Row],[Ledger 8]]="","",IF(Table1[[#This Row],[Effect 8]]="Dr.",-Table1[[#This Row],[Amount 8]],Table1[[#This Row],[Amount 8]]))</f>
        <v/>
      </c>
      <c r="DL665" t="str">
        <f>IF(Table1[[#This Row],[Ledger 9]]="","","No")</f>
        <v/>
      </c>
      <c r="DM665" t="str">
        <f>IF(Table1[[#This Row],[Ledger 9]]="","",IF(Table1[[#This Row],[Effect 9]]="Dr.","Yes","No"))</f>
        <v/>
      </c>
      <c r="DN665" t="str">
        <f>IF(Table1[[#This Row],[Ledger 9]]="","",Table1[[#This Row],[Ledger 9]])</f>
        <v/>
      </c>
      <c r="DO665" t="str">
        <f>IF(Table1[[#This Row],[Ledger 9]]="","",IF(Table1[[#This Row],[Effect 9]]="Dr.",-Table1[[#This Row],[Amount 9]],Table1[[#This Row],[Amount 9]]))</f>
        <v/>
      </c>
      <c r="DR665" t="str">
        <f>IF(Table1[[#This Row],[Ledger 10]]="","","No")</f>
        <v/>
      </c>
      <c r="DS665" t="str">
        <f>IF(Table1[[#This Row],[Ledger 10]]="","",IF(Table1[[#This Row],[Effect 10]]="Dr.","Yes","No"))</f>
        <v/>
      </c>
      <c r="DT665" t="str">
        <f>IF(Table1[[#This Row],[Ledger 10]]="","",Table1[[#This Row],[Ledger 10]])</f>
        <v/>
      </c>
      <c r="DU665" t="str">
        <f>IF(Table1[[#This Row],[Ledger 10]]="","",IF(Table1[[#This Row],[Effect 10]]="Dr.",-Table1[[#This Row],[Amount 10]],Table1[[#This Row],[Amount 10]]))</f>
        <v/>
      </c>
      <c r="DX665" t="str">
        <f>IF(Table1[[#This Row],[Ledger 11]]="","","No")</f>
        <v/>
      </c>
      <c r="DY665" t="str">
        <f>IF(Table1[[#This Row],[Ledger 11]]="","",IF(Table1[[#This Row],[Effect 11]]="Dr.","Yes","No"))</f>
        <v/>
      </c>
      <c r="DZ665" t="str">
        <f>IF(Table1[[#This Row],[Ledger 11]]="","",Table1[[#This Row],[Ledger 11]])</f>
        <v/>
      </c>
      <c r="EA665" t="str">
        <f>IF(Table1[[#This Row],[Ledger 11]]="","",IF(Table1[[#This Row],[Effect 11]]="Dr.",-Table1[[#This Row],[Amount 11]],Table1[[#This Row],[Amount 11]]))</f>
        <v/>
      </c>
      <c r="ED665" t="str">
        <f>IF(Table1[[#This Row],[Ledger 12]]="","","No")</f>
        <v/>
      </c>
      <c r="EE665" t="str">
        <f>IF(Table1[[#This Row],[Ledger 12]]="","",IF(Table1[[#This Row],[Effect 12]]="Dr.","Yes","No"))</f>
        <v/>
      </c>
      <c r="EF665" t="str">
        <f>IF(Table1[[#This Row],[Ledger 12]]="","",Table1[[#This Row],[Ledger 12]])</f>
        <v/>
      </c>
      <c r="EG665" t="str">
        <f>IF(Table1[[#This Row],[Ledger 12]]="","",IF(Table1[[#This Row],[Effect 12]]="Dr.",-Table1[[#This Row],[Amount 12]],Table1[[#This Row],[Amount 12]]))</f>
        <v/>
      </c>
      <c r="EJ665" t="str">
        <f>IF(Table1[[#This Row],[Ledger 13]]="","","No")</f>
        <v/>
      </c>
      <c r="EK665" t="str">
        <f>IF(Table1[[#This Row],[Ledger 13]]="","",IF(Table1[[#This Row],[Effect 13]]="Dr.","Yes","No"))</f>
        <v/>
      </c>
      <c r="EL665" t="str">
        <f>IF(Table1[[#This Row],[Ledger 13]]="","",Table1[[#This Row],[Ledger 13]])</f>
        <v/>
      </c>
      <c r="EM665" t="str">
        <f>IF(Table1[[#This Row],[Ledger 13]]="","",IF(Table1[[#This Row],[Effect 13]]="Dr.",-Table1[[#This Row],[Amount 13]],Table1[[#This Row],[Amount 13]]))</f>
        <v/>
      </c>
      <c r="EP665" t="str">
        <f>IF(Table1[[#This Row],[Ledger 14]]="","","No")</f>
        <v/>
      </c>
      <c r="EQ665" t="str">
        <f>IF(Table1[[#This Row],[Ledger 14]]="","",IF(Table1[[#This Row],[Effect 14]]="Dr.","Yes","No"))</f>
        <v/>
      </c>
      <c r="ER665" t="str">
        <f>IF(Table1[[#This Row],[Ledger 14]]="","",Table1[[#This Row],[Ledger 14]])</f>
        <v/>
      </c>
      <c r="ES665" t="str">
        <f>IF(Table1[[#This Row],[Ledger 14]]="","",IF(Table1[[#This Row],[Effect 14]]="Dr.",-Table1[[#This Row],[Amount 14]],Table1[[#This Row],[Amount 14]]))</f>
        <v/>
      </c>
      <c r="EV665" t="str">
        <f>IF(Table1[[#This Row],[Ledger 15]]="","","No")</f>
        <v/>
      </c>
      <c r="EW665" t="str">
        <f>IF(Table1[[#This Row],[Ledger 15]]="","",IF(Table1[[#This Row],[Effect 15]]="Dr.","Yes","No"))</f>
        <v/>
      </c>
      <c r="EX665" t="str">
        <f>IF(Table1[[#This Row],[Ledger 15]]="","",Table1[[#This Row],[Ledger 15]])</f>
        <v/>
      </c>
      <c r="EY665" t="str">
        <f>IF(Table1[[#This Row],[Ledger 15]]="","",IF(Table1[[#This Row],[Effect 15]]="Dr.",-Table1[[#This Row],[Amount 15]],Table1[[#This Row],[Amount 15]]))</f>
        <v/>
      </c>
      <c r="FD6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5">
        <f>IF(Table1[[#This Row],[Date]]="",0,IF(AND(Table1[[#This Row],[Date]]&gt;=$FE$2,Table1[[#This Row],[Date]]&lt;=$FE$3),0,1))</f>
        <v>0</v>
      </c>
      <c r="FF665">
        <f>IF(Table1[[#This Row],[Date]]="",0,IF(TYPE(VLOOKUP(Table1[[#This Row],[Voucher Type]],Table1[[#All],[Voucher Type Master]],1,FALSE))=16,1,0))</f>
        <v>0</v>
      </c>
      <c r="FG665">
        <f>IF(TYPE(IF(Table1[[#This Row],[Date]]="",0,IF(VLOOKUP(Table1[[#This Row],[Voucher Type]],$FY$5:$FZ$13,2,0)=Table1[[#This Row],[Effect 1]],0,1)))=16,1,0)</f>
        <v>0</v>
      </c>
      <c r="FH6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5">
        <f>IF(LEN(Table1[[#This Row],[Ledger 1]])&gt;0,IF(TYPE(VLOOKUP(Table1[[#This Row],[Ledger 1]],GZ:GZ,1,0))=16,1,0),0)</f>
        <v>0</v>
      </c>
      <c r="FJ665">
        <f>IF(LEN(Table1[[#This Row],[Ledger 2]])&gt;0,IF(TYPE(VLOOKUP(Table1[[#This Row],[Ledger 2]],GZ:GZ,1,0))=16,1,0),0)</f>
        <v>0</v>
      </c>
      <c r="FK665">
        <f>IF(LEN(Table1[[#This Row],[Ledger 3]])&gt;0,IF(TYPE(VLOOKUP(Table1[[#This Row],[Ledger 3]],GZ:GZ,1,0))=16,1,0),0)</f>
        <v>0</v>
      </c>
      <c r="FL665">
        <f>IF(LEN(Table1[[#This Row],[Ledger 4]])&gt;0,IF(TYPE(VLOOKUP(Table1[[#This Row],[Ledger 4]],GZ:GZ,1,0))=16,1,0),0)</f>
        <v>0</v>
      </c>
      <c r="FM665">
        <f>IF(LEN(Table1[[#This Row],[Ledger 5]])&gt;0,IF(TYPE(VLOOKUP(Table1[[#This Row],[Ledger 5]],GZ:GZ,1,0))=16,1,0),0)</f>
        <v>0</v>
      </c>
      <c r="FN665">
        <f>IF(LEN(Table1[[#This Row],[Ledger 6]])&gt;0,IF(TYPE(VLOOKUP(Table1[[#This Row],[Ledger 6]],$GZ:$GZ,1,0))=16,1,0),0)</f>
        <v>0</v>
      </c>
      <c r="FO665">
        <f>IF(LEN(Table1[[#This Row],[Ledger 7]])&gt;0,IF(TYPE(VLOOKUP(Table1[[#This Row],[Ledger 7]],$GZ:$GZ,1,0))=16,1,0),0)</f>
        <v>0</v>
      </c>
      <c r="FP665">
        <f>IF(LEN(Table1[[#This Row],[Ledger 8]])&gt;0,IF(TYPE(VLOOKUP(Table1[[#This Row],[Ledger 8]],$GZ:$GZ,1,0))=16,1,0),0)</f>
        <v>0</v>
      </c>
      <c r="FQ665">
        <f>IF(LEN(Table1[[#This Row],[Ledger 9]])&gt;0,IF(TYPE(VLOOKUP(Table1[[#This Row],[Ledger 9]],$GZ:$GZ,1,0))=16,1,0),0)</f>
        <v>0</v>
      </c>
      <c r="FR665">
        <f>IF(LEN(Table1[[#This Row],[Ledger 10]])&gt;0,IF(TYPE(VLOOKUP(Table1[[#This Row],[Ledger 10]],$GZ:$GZ,1,0))=16,1,0),0)</f>
        <v>0</v>
      </c>
      <c r="FS665">
        <f>IF(LEN(Table1[[#This Row],[Ledger 11]])&gt;0,IF(TYPE(VLOOKUP(Table1[[#This Row],[Ledger 11]],$GZ:$GZ,1,0))=16,1,0),0)</f>
        <v>0</v>
      </c>
      <c r="FT665">
        <f>IF(LEN(Table1[[#This Row],[Ledger 12]])&gt;0,IF(TYPE(VLOOKUP(Table1[[#This Row],[Ledger 12]],$GZ:$GZ,1,0))=16,1,0),0)</f>
        <v>0</v>
      </c>
      <c r="FU665">
        <f>IF(LEN(Table1[[#This Row],[Ledger 13]])&gt;0,IF(TYPE(VLOOKUP(Table1[[#This Row],[Ledger 13]],$GZ:$GZ,1,0))=16,1,0),0)</f>
        <v>0</v>
      </c>
      <c r="FV665">
        <f>IF(LEN(Table1[[#This Row],[Ledger 14]])&gt;0,IF(TYPE(VLOOKUP(Table1[[#This Row],[Ledger 14]],$GZ:$GZ,1,0))=16,1,0),0)</f>
        <v>0</v>
      </c>
      <c r="FW665">
        <f>IF(LEN(Table1[[#This Row],[Ledger 15]])&gt;0,IF(TYPE(VLOOKUP(Table1[[#This Row],[Ledger 15]],$GZ:$GZ,1,0))=16,1,0),0)</f>
        <v>0</v>
      </c>
    </row>
    <row r="666" spans="4:179" ht="33" customHeight="1" x14ac:dyDescent="0.45">
      <c r="D666" s="8">
        <f t="shared" si="19"/>
        <v>661</v>
      </c>
      <c r="E666" s="32"/>
      <c r="F666" s="34"/>
      <c r="G666" s="34"/>
      <c r="H666" s="34"/>
      <c r="I666" s="34"/>
      <c r="J666" s="38"/>
      <c r="K666" s="33"/>
      <c r="L666" s="36"/>
      <c r="M666" s="35"/>
      <c r="N666" s="34"/>
      <c r="O666" s="41"/>
      <c r="P666" s="35"/>
      <c r="Q666" s="34"/>
      <c r="R666" s="37"/>
      <c r="S666" s="35"/>
      <c r="T666" s="34"/>
      <c r="U666" s="37"/>
      <c r="V666" s="35"/>
      <c r="W666" s="34"/>
      <c r="X666" s="37"/>
      <c r="Y666" s="35"/>
      <c r="Z666" s="34"/>
      <c r="AA666" s="37"/>
      <c r="AB666" s="35"/>
      <c r="AC666" s="34"/>
      <c r="AD666" s="37"/>
      <c r="AE666" s="35"/>
      <c r="AF666" s="34"/>
      <c r="AG666" s="37"/>
      <c r="AH666" s="35"/>
      <c r="AI666" s="34"/>
      <c r="AJ666" s="37"/>
      <c r="AK666" s="35"/>
      <c r="AL666" s="34"/>
      <c r="AM666" s="37"/>
      <c r="AN666" s="35"/>
      <c r="AO666" s="34"/>
      <c r="AP666" s="37"/>
      <c r="AQ666" s="35"/>
      <c r="AR666" s="34"/>
      <c r="AS666" s="37"/>
      <c r="AT666" s="35"/>
      <c r="AU666" s="34"/>
      <c r="AV666" s="37"/>
      <c r="AW666" s="35"/>
      <c r="AX666" s="34"/>
      <c r="AY666" s="37"/>
      <c r="AZ666" s="35"/>
      <c r="BA666" s="34"/>
      <c r="BB666" s="37"/>
      <c r="BC6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6" s="7"/>
      <c r="BF666" t="str">
        <f>IF(Table1[[#This Row],[Date]]="","","&amp;lt;VOUCHER REMOTEID="&amp;""""&amp;$A$11&amp;$A$13&amp;ROW()&amp;""""&amp;" VCHTYPE="""&amp;F666&amp;""" ACTION="""&amp;"Create"&amp;"""&amp;gt;")</f>
        <v/>
      </c>
      <c r="BG666" t="str">
        <f>IF(Table1[[#This Row],[Date]]="","",TEXT(Table1[[#This Row],[Date]],"yyyymmdd"))</f>
        <v/>
      </c>
      <c r="BH666" t="str">
        <f>Table1[[#This Row],[Date2]]</f>
        <v/>
      </c>
      <c r="BI666" t="str">
        <f>IF(Table1[[#This Row],[Date]]="","",Table1[[#This Row],[Voucher Type]])</f>
        <v/>
      </c>
      <c r="BJ666" t="str">
        <f>IF(Table1[[#This Row],[Ref No / Invoice No]]="","",Table1[[#This Row],[Ref No / Invoice No]])</f>
        <v/>
      </c>
      <c r="BK666" t="str">
        <f>IF(Table1[[#This Row],[Voucher No]]="","",Table1[[#This Row],[Voucher No]])</f>
        <v/>
      </c>
      <c r="BL666" t="str">
        <f>IF(Table1[[#This Row],[Date]]="","",Table1[[#This Row],[Narration]])</f>
        <v/>
      </c>
      <c r="BM666" t="str">
        <f>IF(Table1[[#This Row],[Date]]="","",$A$11&amp;$A$13&amp;ROW())</f>
        <v/>
      </c>
      <c r="BN666" t="str">
        <f>IF(Table1[[#This Row],[Date]]="","",$A$13)</f>
        <v/>
      </c>
      <c r="BP666" t="str">
        <f>IF(Table1[[#This Row],[Ledger 1]]="","","No")</f>
        <v/>
      </c>
      <c r="BQ666" t="str">
        <f>IF(Table1[[#This Row],[Date]]="","",IF(Table1[[#This Row],[Effect 1]]="Dr.","Yes","No"))</f>
        <v/>
      </c>
      <c r="BR666" t="str">
        <f>IF(Table1[[#This Row],[Date]]="","",Table1[[#This Row],[Ledger 1]])</f>
        <v/>
      </c>
      <c r="BS666" t="str">
        <f>IF(Table1[[#This Row],[Date]]="","",IF(Table1[[#This Row],[Effect 1]]="Dr.",-Table1[[#This Row],[Amount 1]],Table1[[#This Row],[Amount 1]]))</f>
        <v/>
      </c>
      <c r="BV666" t="str">
        <f>IF(Table1[[#This Row],[Ledger 2]]="","","No")</f>
        <v/>
      </c>
      <c r="BW666" t="str">
        <f>IF(Table1[[#This Row],[Date]]="","",IF(Table1[[#This Row],[Effect 2]]="Dr.","Yes","No"))</f>
        <v/>
      </c>
      <c r="BX666" t="str">
        <f>IF(Table1[[#This Row],[Date]]="","",Table1[[#This Row],[Ledger 2]])</f>
        <v/>
      </c>
      <c r="BY666" t="str">
        <f>IF(Table1[[#This Row],[Date]]="","",IF(Table1[[#This Row],[Effect 2]]="Dr.",-Table1[[#This Row],[Amount 2]],Table1[[#This Row],[Amount 2]]))</f>
        <v/>
      </c>
      <c r="CB666" t="str">
        <f>IF(Table1[[#This Row],[Ledger 3]]="","","No")</f>
        <v/>
      </c>
      <c r="CC666" t="str">
        <f>IF(Table1[[#This Row],[Ledger 3]]="","",IF(Table1[[#This Row],[Effect 3]]="Dr.","Yes","No"))</f>
        <v/>
      </c>
      <c r="CD666" t="str">
        <f>IF(Table1[[#This Row],[Ledger 3]]="","",Table1[[#This Row],[Ledger 3]])</f>
        <v/>
      </c>
      <c r="CE666" t="str">
        <f>IF(Table1[[#This Row],[Ledger 3]]="","",IF(Table1[[#This Row],[Effect 3]]="Dr.",-Table1[[#This Row],[Amount 3]],Table1[[#This Row],[Amount 3]]))</f>
        <v/>
      </c>
      <c r="CH666" t="str">
        <f>IF(Table1[[#This Row],[Ledger 4]]="","","No")</f>
        <v/>
      </c>
      <c r="CI666" t="str">
        <f>IF(Table1[[#This Row],[Ledger 4]]="","",IF(Table1[[#This Row],[Effect 4]]="Dr.","Yes","No"))</f>
        <v/>
      </c>
      <c r="CJ666" t="str">
        <f>IF(Table1[[#This Row],[Ledger 4]]="","",Table1[[#This Row],[Ledger 4]])</f>
        <v/>
      </c>
      <c r="CK666" t="str">
        <f>IF(Table1[[#This Row],[Ledger 4]]="","",IF(Table1[[#This Row],[Effect 4]]="Dr.",-Table1[[#This Row],[Amount 4]],Table1[[#This Row],[Amount 4]]))</f>
        <v/>
      </c>
      <c r="CN666" t="str">
        <f>IF(Table1[[#This Row],[Ledger 5]]="","","No")</f>
        <v/>
      </c>
      <c r="CO666" t="str">
        <f>IF(Table1[[#This Row],[Ledger 5]]="","",IF(Table1[[#This Row],[Effect 5]]="Dr.","Yes","No"))</f>
        <v/>
      </c>
      <c r="CP666" t="str">
        <f>IF(Table1[[#This Row],[Ledger 5]]="","",Table1[[#This Row],[Ledger 5]])</f>
        <v/>
      </c>
      <c r="CQ666" t="str">
        <f>IF(Table1[[#This Row],[Ledger 5]]="","",IF(Table1[[#This Row],[Effect 5]]="Dr.",-Table1[[#This Row],[Amount 5]],Table1[[#This Row],[Amount 5]]))</f>
        <v/>
      </c>
      <c r="CT666" t="str">
        <f>IF(Table1[[#This Row],[Ledger 6]]="","","No")</f>
        <v/>
      </c>
      <c r="CU666" t="str">
        <f>IF(Table1[[#This Row],[Ledger 6]]="","",IF(Table1[[#This Row],[Effect 6]]="Dr.","Yes","No"))</f>
        <v/>
      </c>
      <c r="CV666" t="str">
        <f>IF(Table1[[#This Row],[Ledger 6]]="","",Table1[[#This Row],[Ledger 6]])</f>
        <v/>
      </c>
      <c r="CW666" t="str">
        <f>IF(Table1[[#This Row],[Ledger 6]]="","",IF(Table1[[#This Row],[Effect 6]]="Dr.",-Table1[[#This Row],[Amount 6]],Table1[[#This Row],[Amount 6]]))</f>
        <v/>
      </c>
      <c r="CZ666" t="str">
        <f>IF(Table1[[#This Row],[Ledger 7]]="","","No")</f>
        <v/>
      </c>
      <c r="DA666" t="str">
        <f>IF(Table1[[#This Row],[Ledger 7]]="","",IF(Table1[[#This Row],[Effect 7]]="Dr.","Yes","No"))</f>
        <v/>
      </c>
      <c r="DB666" t="str">
        <f>IF(Table1[[#This Row],[Ledger 7]]="","",Table1[[#This Row],[Ledger 7]])</f>
        <v/>
      </c>
      <c r="DC666" t="str">
        <f>IF(Table1[[#This Row],[Ledger 7]]="","",IF(Table1[[#This Row],[Effect 7]]="Dr.",-Table1[[#This Row],[Amount 7]],Table1[[#This Row],[Amount 7]]))</f>
        <v/>
      </c>
      <c r="DF666" t="str">
        <f>IF(Table1[[#This Row],[Ledger 8]]="","","No")</f>
        <v/>
      </c>
      <c r="DG666" t="str">
        <f>IF(Table1[[#This Row],[Ledger 8]]="","",IF(Table1[[#This Row],[Effect 8]]="Dr.","Yes","No"))</f>
        <v/>
      </c>
      <c r="DH666" t="str">
        <f>IF(Table1[[#This Row],[Ledger 8]]="","",Table1[[#This Row],[Ledger 8]])</f>
        <v/>
      </c>
      <c r="DI666" t="str">
        <f>IF(Table1[[#This Row],[Ledger 8]]="","",IF(Table1[[#This Row],[Effect 8]]="Dr.",-Table1[[#This Row],[Amount 8]],Table1[[#This Row],[Amount 8]]))</f>
        <v/>
      </c>
      <c r="DL666" t="str">
        <f>IF(Table1[[#This Row],[Ledger 9]]="","","No")</f>
        <v/>
      </c>
      <c r="DM666" t="str">
        <f>IF(Table1[[#This Row],[Ledger 9]]="","",IF(Table1[[#This Row],[Effect 9]]="Dr.","Yes","No"))</f>
        <v/>
      </c>
      <c r="DN666" t="str">
        <f>IF(Table1[[#This Row],[Ledger 9]]="","",Table1[[#This Row],[Ledger 9]])</f>
        <v/>
      </c>
      <c r="DO666" t="str">
        <f>IF(Table1[[#This Row],[Ledger 9]]="","",IF(Table1[[#This Row],[Effect 9]]="Dr.",-Table1[[#This Row],[Amount 9]],Table1[[#This Row],[Amount 9]]))</f>
        <v/>
      </c>
      <c r="DR666" t="str">
        <f>IF(Table1[[#This Row],[Ledger 10]]="","","No")</f>
        <v/>
      </c>
      <c r="DS666" t="str">
        <f>IF(Table1[[#This Row],[Ledger 10]]="","",IF(Table1[[#This Row],[Effect 10]]="Dr.","Yes","No"))</f>
        <v/>
      </c>
      <c r="DT666" t="str">
        <f>IF(Table1[[#This Row],[Ledger 10]]="","",Table1[[#This Row],[Ledger 10]])</f>
        <v/>
      </c>
      <c r="DU666" t="str">
        <f>IF(Table1[[#This Row],[Ledger 10]]="","",IF(Table1[[#This Row],[Effect 10]]="Dr.",-Table1[[#This Row],[Amount 10]],Table1[[#This Row],[Amount 10]]))</f>
        <v/>
      </c>
      <c r="DX666" t="str">
        <f>IF(Table1[[#This Row],[Ledger 11]]="","","No")</f>
        <v/>
      </c>
      <c r="DY666" t="str">
        <f>IF(Table1[[#This Row],[Ledger 11]]="","",IF(Table1[[#This Row],[Effect 11]]="Dr.","Yes","No"))</f>
        <v/>
      </c>
      <c r="DZ666" t="str">
        <f>IF(Table1[[#This Row],[Ledger 11]]="","",Table1[[#This Row],[Ledger 11]])</f>
        <v/>
      </c>
      <c r="EA666" t="str">
        <f>IF(Table1[[#This Row],[Ledger 11]]="","",IF(Table1[[#This Row],[Effect 11]]="Dr.",-Table1[[#This Row],[Amount 11]],Table1[[#This Row],[Amount 11]]))</f>
        <v/>
      </c>
      <c r="ED666" t="str">
        <f>IF(Table1[[#This Row],[Ledger 12]]="","","No")</f>
        <v/>
      </c>
      <c r="EE666" t="str">
        <f>IF(Table1[[#This Row],[Ledger 12]]="","",IF(Table1[[#This Row],[Effect 12]]="Dr.","Yes","No"))</f>
        <v/>
      </c>
      <c r="EF666" t="str">
        <f>IF(Table1[[#This Row],[Ledger 12]]="","",Table1[[#This Row],[Ledger 12]])</f>
        <v/>
      </c>
      <c r="EG666" t="str">
        <f>IF(Table1[[#This Row],[Ledger 12]]="","",IF(Table1[[#This Row],[Effect 12]]="Dr.",-Table1[[#This Row],[Amount 12]],Table1[[#This Row],[Amount 12]]))</f>
        <v/>
      </c>
      <c r="EJ666" t="str">
        <f>IF(Table1[[#This Row],[Ledger 13]]="","","No")</f>
        <v/>
      </c>
      <c r="EK666" t="str">
        <f>IF(Table1[[#This Row],[Ledger 13]]="","",IF(Table1[[#This Row],[Effect 13]]="Dr.","Yes","No"))</f>
        <v/>
      </c>
      <c r="EL666" t="str">
        <f>IF(Table1[[#This Row],[Ledger 13]]="","",Table1[[#This Row],[Ledger 13]])</f>
        <v/>
      </c>
      <c r="EM666" t="str">
        <f>IF(Table1[[#This Row],[Ledger 13]]="","",IF(Table1[[#This Row],[Effect 13]]="Dr.",-Table1[[#This Row],[Amount 13]],Table1[[#This Row],[Amount 13]]))</f>
        <v/>
      </c>
      <c r="EP666" t="str">
        <f>IF(Table1[[#This Row],[Ledger 14]]="","","No")</f>
        <v/>
      </c>
      <c r="EQ666" t="str">
        <f>IF(Table1[[#This Row],[Ledger 14]]="","",IF(Table1[[#This Row],[Effect 14]]="Dr.","Yes","No"))</f>
        <v/>
      </c>
      <c r="ER666" t="str">
        <f>IF(Table1[[#This Row],[Ledger 14]]="","",Table1[[#This Row],[Ledger 14]])</f>
        <v/>
      </c>
      <c r="ES666" t="str">
        <f>IF(Table1[[#This Row],[Ledger 14]]="","",IF(Table1[[#This Row],[Effect 14]]="Dr.",-Table1[[#This Row],[Amount 14]],Table1[[#This Row],[Amount 14]]))</f>
        <v/>
      </c>
      <c r="EV666" t="str">
        <f>IF(Table1[[#This Row],[Ledger 15]]="","","No")</f>
        <v/>
      </c>
      <c r="EW666" t="str">
        <f>IF(Table1[[#This Row],[Ledger 15]]="","",IF(Table1[[#This Row],[Effect 15]]="Dr.","Yes","No"))</f>
        <v/>
      </c>
      <c r="EX666" t="str">
        <f>IF(Table1[[#This Row],[Ledger 15]]="","",Table1[[#This Row],[Ledger 15]])</f>
        <v/>
      </c>
      <c r="EY666" t="str">
        <f>IF(Table1[[#This Row],[Ledger 15]]="","",IF(Table1[[#This Row],[Effect 15]]="Dr.",-Table1[[#This Row],[Amount 15]],Table1[[#This Row],[Amount 15]]))</f>
        <v/>
      </c>
      <c r="FD6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6">
        <f>IF(Table1[[#This Row],[Date]]="",0,IF(AND(Table1[[#This Row],[Date]]&gt;=$FE$2,Table1[[#This Row],[Date]]&lt;=$FE$3),0,1))</f>
        <v>0</v>
      </c>
      <c r="FF666">
        <f>IF(Table1[[#This Row],[Date]]="",0,IF(TYPE(VLOOKUP(Table1[[#This Row],[Voucher Type]],Table1[[#All],[Voucher Type Master]],1,FALSE))=16,1,0))</f>
        <v>0</v>
      </c>
      <c r="FG666">
        <f>IF(TYPE(IF(Table1[[#This Row],[Date]]="",0,IF(VLOOKUP(Table1[[#This Row],[Voucher Type]],$FY$5:$FZ$13,2,0)=Table1[[#This Row],[Effect 1]],0,1)))=16,1,0)</f>
        <v>0</v>
      </c>
      <c r="FH6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6">
        <f>IF(LEN(Table1[[#This Row],[Ledger 1]])&gt;0,IF(TYPE(VLOOKUP(Table1[[#This Row],[Ledger 1]],GZ:GZ,1,0))=16,1,0),0)</f>
        <v>0</v>
      </c>
      <c r="FJ666">
        <f>IF(LEN(Table1[[#This Row],[Ledger 2]])&gt;0,IF(TYPE(VLOOKUP(Table1[[#This Row],[Ledger 2]],GZ:GZ,1,0))=16,1,0),0)</f>
        <v>0</v>
      </c>
      <c r="FK666">
        <f>IF(LEN(Table1[[#This Row],[Ledger 3]])&gt;0,IF(TYPE(VLOOKUP(Table1[[#This Row],[Ledger 3]],GZ:GZ,1,0))=16,1,0),0)</f>
        <v>0</v>
      </c>
      <c r="FL666">
        <f>IF(LEN(Table1[[#This Row],[Ledger 4]])&gt;0,IF(TYPE(VLOOKUP(Table1[[#This Row],[Ledger 4]],GZ:GZ,1,0))=16,1,0),0)</f>
        <v>0</v>
      </c>
      <c r="FM666">
        <f>IF(LEN(Table1[[#This Row],[Ledger 5]])&gt;0,IF(TYPE(VLOOKUP(Table1[[#This Row],[Ledger 5]],GZ:GZ,1,0))=16,1,0),0)</f>
        <v>0</v>
      </c>
      <c r="FN666">
        <f>IF(LEN(Table1[[#This Row],[Ledger 6]])&gt;0,IF(TYPE(VLOOKUP(Table1[[#This Row],[Ledger 6]],$GZ:$GZ,1,0))=16,1,0),0)</f>
        <v>0</v>
      </c>
      <c r="FO666">
        <f>IF(LEN(Table1[[#This Row],[Ledger 7]])&gt;0,IF(TYPE(VLOOKUP(Table1[[#This Row],[Ledger 7]],$GZ:$GZ,1,0))=16,1,0),0)</f>
        <v>0</v>
      </c>
      <c r="FP666">
        <f>IF(LEN(Table1[[#This Row],[Ledger 8]])&gt;0,IF(TYPE(VLOOKUP(Table1[[#This Row],[Ledger 8]],$GZ:$GZ,1,0))=16,1,0),0)</f>
        <v>0</v>
      </c>
      <c r="FQ666">
        <f>IF(LEN(Table1[[#This Row],[Ledger 9]])&gt;0,IF(TYPE(VLOOKUP(Table1[[#This Row],[Ledger 9]],$GZ:$GZ,1,0))=16,1,0),0)</f>
        <v>0</v>
      </c>
      <c r="FR666">
        <f>IF(LEN(Table1[[#This Row],[Ledger 10]])&gt;0,IF(TYPE(VLOOKUP(Table1[[#This Row],[Ledger 10]],$GZ:$GZ,1,0))=16,1,0),0)</f>
        <v>0</v>
      </c>
      <c r="FS666">
        <f>IF(LEN(Table1[[#This Row],[Ledger 11]])&gt;0,IF(TYPE(VLOOKUP(Table1[[#This Row],[Ledger 11]],$GZ:$GZ,1,0))=16,1,0),0)</f>
        <v>0</v>
      </c>
      <c r="FT666">
        <f>IF(LEN(Table1[[#This Row],[Ledger 12]])&gt;0,IF(TYPE(VLOOKUP(Table1[[#This Row],[Ledger 12]],$GZ:$GZ,1,0))=16,1,0),0)</f>
        <v>0</v>
      </c>
      <c r="FU666">
        <f>IF(LEN(Table1[[#This Row],[Ledger 13]])&gt;0,IF(TYPE(VLOOKUP(Table1[[#This Row],[Ledger 13]],$GZ:$GZ,1,0))=16,1,0),0)</f>
        <v>0</v>
      </c>
      <c r="FV666">
        <f>IF(LEN(Table1[[#This Row],[Ledger 14]])&gt;0,IF(TYPE(VLOOKUP(Table1[[#This Row],[Ledger 14]],$GZ:$GZ,1,0))=16,1,0),0)</f>
        <v>0</v>
      </c>
      <c r="FW666">
        <f>IF(LEN(Table1[[#This Row],[Ledger 15]])&gt;0,IF(TYPE(VLOOKUP(Table1[[#This Row],[Ledger 15]],$GZ:$GZ,1,0))=16,1,0),0)</f>
        <v>0</v>
      </c>
    </row>
    <row r="667" spans="4:179" ht="33" customHeight="1" x14ac:dyDescent="0.45">
      <c r="D667" s="8">
        <f t="shared" si="19"/>
        <v>662</v>
      </c>
      <c r="E667" s="32"/>
      <c r="F667" s="34"/>
      <c r="G667" s="34"/>
      <c r="H667" s="34"/>
      <c r="I667" s="34"/>
      <c r="J667" s="38"/>
      <c r="K667" s="33"/>
      <c r="L667" s="36"/>
      <c r="M667" s="35"/>
      <c r="N667" s="34"/>
      <c r="O667" s="41"/>
      <c r="P667" s="35"/>
      <c r="Q667" s="34"/>
      <c r="R667" s="37"/>
      <c r="S667" s="35"/>
      <c r="T667" s="34"/>
      <c r="U667" s="37"/>
      <c r="V667" s="35"/>
      <c r="W667" s="34"/>
      <c r="X667" s="37"/>
      <c r="Y667" s="35"/>
      <c r="Z667" s="34"/>
      <c r="AA667" s="37"/>
      <c r="AB667" s="35"/>
      <c r="AC667" s="34"/>
      <c r="AD667" s="37"/>
      <c r="AE667" s="35"/>
      <c r="AF667" s="34"/>
      <c r="AG667" s="37"/>
      <c r="AH667" s="35"/>
      <c r="AI667" s="34"/>
      <c r="AJ667" s="37"/>
      <c r="AK667" s="35"/>
      <c r="AL667" s="34"/>
      <c r="AM667" s="37"/>
      <c r="AN667" s="35"/>
      <c r="AO667" s="34"/>
      <c r="AP667" s="37"/>
      <c r="AQ667" s="35"/>
      <c r="AR667" s="34"/>
      <c r="AS667" s="37"/>
      <c r="AT667" s="35"/>
      <c r="AU667" s="34"/>
      <c r="AV667" s="37"/>
      <c r="AW667" s="35"/>
      <c r="AX667" s="34"/>
      <c r="AY667" s="37"/>
      <c r="AZ667" s="35"/>
      <c r="BA667" s="34"/>
      <c r="BB667" s="37"/>
      <c r="BC6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7" s="7"/>
      <c r="BF667" t="str">
        <f>IF(Table1[[#This Row],[Date]]="","","&amp;lt;VOUCHER REMOTEID="&amp;""""&amp;$A$11&amp;$A$13&amp;ROW()&amp;""""&amp;" VCHTYPE="""&amp;F667&amp;""" ACTION="""&amp;"Create"&amp;"""&amp;gt;")</f>
        <v/>
      </c>
      <c r="BG667" t="str">
        <f>IF(Table1[[#This Row],[Date]]="","",TEXT(Table1[[#This Row],[Date]],"yyyymmdd"))</f>
        <v/>
      </c>
      <c r="BH667" t="str">
        <f>Table1[[#This Row],[Date2]]</f>
        <v/>
      </c>
      <c r="BI667" t="str">
        <f>IF(Table1[[#This Row],[Date]]="","",Table1[[#This Row],[Voucher Type]])</f>
        <v/>
      </c>
      <c r="BJ667" t="str">
        <f>IF(Table1[[#This Row],[Ref No / Invoice No]]="","",Table1[[#This Row],[Ref No / Invoice No]])</f>
        <v/>
      </c>
      <c r="BK667" t="str">
        <f>IF(Table1[[#This Row],[Voucher No]]="","",Table1[[#This Row],[Voucher No]])</f>
        <v/>
      </c>
      <c r="BL667" t="str">
        <f>IF(Table1[[#This Row],[Date]]="","",Table1[[#This Row],[Narration]])</f>
        <v/>
      </c>
      <c r="BM667" t="str">
        <f>IF(Table1[[#This Row],[Date]]="","",$A$11&amp;$A$13&amp;ROW())</f>
        <v/>
      </c>
      <c r="BN667" t="str">
        <f>IF(Table1[[#This Row],[Date]]="","",$A$13)</f>
        <v/>
      </c>
      <c r="BP667" t="str">
        <f>IF(Table1[[#This Row],[Ledger 1]]="","","No")</f>
        <v/>
      </c>
      <c r="BQ667" t="str">
        <f>IF(Table1[[#This Row],[Date]]="","",IF(Table1[[#This Row],[Effect 1]]="Dr.","Yes","No"))</f>
        <v/>
      </c>
      <c r="BR667" t="str">
        <f>IF(Table1[[#This Row],[Date]]="","",Table1[[#This Row],[Ledger 1]])</f>
        <v/>
      </c>
      <c r="BS667" t="str">
        <f>IF(Table1[[#This Row],[Date]]="","",IF(Table1[[#This Row],[Effect 1]]="Dr.",-Table1[[#This Row],[Amount 1]],Table1[[#This Row],[Amount 1]]))</f>
        <v/>
      </c>
      <c r="BV667" t="str">
        <f>IF(Table1[[#This Row],[Ledger 2]]="","","No")</f>
        <v/>
      </c>
      <c r="BW667" t="str">
        <f>IF(Table1[[#This Row],[Date]]="","",IF(Table1[[#This Row],[Effect 2]]="Dr.","Yes","No"))</f>
        <v/>
      </c>
      <c r="BX667" t="str">
        <f>IF(Table1[[#This Row],[Date]]="","",Table1[[#This Row],[Ledger 2]])</f>
        <v/>
      </c>
      <c r="BY667" t="str">
        <f>IF(Table1[[#This Row],[Date]]="","",IF(Table1[[#This Row],[Effect 2]]="Dr.",-Table1[[#This Row],[Amount 2]],Table1[[#This Row],[Amount 2]]))</f>
        <v/>
      </c>
      <c r="CB667" t="str">
        <f>IF(Table1[[#This Row],[Ledger 3]]="","","No")</f>
        <v/>
      </c>
      <c r="CC667" t="str">
        <f>IF(Table1[[#This Row],[Ledger 3]]="","",IF(Table1[[#This Row],[Effect 3]]="Dr.","Yes","No"))</f>
        <v/>
      </c>
      <c r="CD667" t="str">
        <f>IF(Table1[[#This Row],[Ledger 3]]="","",Table1[[#This Row],[Ledger 3]])</f>
        <v/>
      </c>
      <c r="CE667" t="str">
        <f>IF(Table1[[#This Row],[Ledger 3]]="","",IF(Table1[[#This Row],[Effect 3]]="Dr.",-Table1[[#This Row],[Amount 3]],Table1[[#This Row],[Amount 3]]))</f>
        <v/>
      </c>
      <c r="CH667" t="str">
        <f>IF(Table1[[#This Row],[Ledger 4]]="","","No")</f>
        <v/>
      </c>
      <c r="CI667" t="str">
        <f>IF(Table1[[#This Row],[Ledger 4]]="","",IF(Table1[[#This Row],[Effect 4]]="Dr.","Yes","No"))</f>
        <v/>
      </c>
      <c r="CJ667" t="str">
        <f>IF(Table1[[#This Row],[Ledger 4]]="","",Table1[[#This Row],[Ledger 4]])</f>
        <v/>
      </c>
      <c r="CK667" t="str">
        <f>IF(Table1[[#This Row],[Ledger 4]]="","",IF(Table1[[#This Row],[Effect 4]]="Dr.",-Table1[[#This Row],[Amount 4]],Table1[[#This Row],[Amount 4]]))</f>
        <v/>
      </c>
      <c r="CN667" t="str">
        <f>IF(Table1[[#This Row],[Ledger 5]]="","","No")</f>
        <v/>
      </c>
      <c r="CO667" t="str">
        <f>IF(Table1[[#This Row],[Ledger 5]]="","",IF(Table1[[#This Row],[Effect 5]]="Dr.","Yes","No"))</f>
        <v/>
      </c>
      <c r="CP667" t="str">
        <f>IF(Table1[[#This Row],[Ledger 5]]="","",Table1[[#This Row],[Ledger 5]])</f>
        <v/>
      </c>
      <c r="CQ667" t="str">
        <f>IF(Table1[[#This Row],[Ledger 5]]="","",IF(Table1[[#This Row],[Effect 5]]="Dr.",-Table1[[#This Row],[Amount 5]],Table1[[#This Row],[Amount 5]]))</f>
        <v/>
      </c>
      <c r="CT667" t="str">
        <f>IF(Table1[[#This Row],[Ledger 6]]="","","No")</f>
        <v/>
      </c>
      <c r="CU667" t="str">
        <f>IF(Table1[[#This Row],[Ledger 6]]="","",IF(Table1[[#This Row],[Effect 6]]="Dr.","Yes","No"))</f>
        <v/>
      </c>
      <c r="CV667" t="str">
        <f>IF(Table1[[#This Row],[Ledger 6]]="","",Table1[[#This Row],[Ledger 6]])</f>
        <v/>
      </c>
      <c r="CW667" t="str">
        <f>IF(Table1[[#This Row],[Ledger 6]]="","",IF(Table1[[#This Row],[Effect 6]]="Dr.",-Table1[[#This Row],[Amount 6]],Table1[[#This Row],[Amount 6]]))</f>
        <v/>
      </c>
      <c r="CZ667" t="str">
        <f>IF(Table1[[#This Row],[Ledger 7]]="","","No")</f>
        <v/>
      </c>
      <c r="DA667" t="str">
        <f>IF(Table1[[#This Row],[Ledger 7]]="","",IF(Table1[[#This Row],[Effect 7]]="Dr.","Yes","No"))</f>
        <v/>
      </c>
      <c r="DB667" t="str">
        <f>IF(Table1[[#This Row],[Ledger 7]]="","",Table1[[#This Row],[Ledger 7]])</f>
        <v/>
      </c>
      <c r="DC667" t="str">
        <f>IF(Table1[[#This Row],[Ledger 7]]="","",IF(Table1[[#This Row],[Effect 7]]="Dr.",-Table1[[#This Row],[Amount 7]],Table1[[#This Row],[Amount 7]]))</f>
        <v/>
      </c>
      <c r="DF667" t="str">
        <f>IF(Table1[[#This Row],[Ledger 8]]="","","No")</f>
        <v/>
      </c>
      <c r="DG667" t="str">
        <f>IF(Table1[[#This Row],[Ledger 8]]="","",IF(Table1[[#This Row],[Effect 8]]="Dr.","Yes","No"))</f>
        <v/>
      </c>
      <c r="DH667" t="str">
        <f>IF(Table1[[#This Row],[Ledger 8]]="","",Table1[[#This Row],[Ledger 8]])</f>
        <v/>
      </c>
      <c r="DI667" t="str">
        <f>IF(Table1[[#This Row],[Ledger 8]]="","",IF(Table1[[#This Row],[Effect 8]]="Dr.",-Table1[[#This Row],[Amount 8]],Table1[[#This Row],[Amount 8]]))</f>
        <v/>
      </c>
      <c r="DL667" t="str">
        <f>IF(Table1[[#This Row],[Ledger 9]]="","","No")</f>
        <v/>
      </c>
      <c r="DM667" t="str">
        <f>IF(Table1[[#This Row],[Ledger 9]]="","",IF(Table1[[#This Row],[Effect 9]]="Dr.","Yes","No"))</f>
        <v/>
      </c>
      <c r="DN667" t="str">
        <f>IF(Table1[[#This Row],[Ledger 9]]="","",Table1[[#This Row],[Ledger 9]])</f>
        <v/>
      </c>
      <c r="DO667" t="str">
        <f>IF(Table1[[#This Row],[Ledger 9]]="","",IF(Table1[[#This Row],[Effect 9]]="Dr.",-Table1[[#This Row],[Amount 9]],Table1[[#This Row],[Amount 9]]))</f>
        <v/>
      </c>
      <c r="DR667" t="str">
        <f>IF(Table1[[#This Row],[Ledger 10]]="","","No")</f>
        <v/>
      </c>
      <c r="DS667" t="str">
        <f>IF(Table1[[#This Row],[Ledger 10]]="","",IF(Table1[[#This Row],[Effect 10]]="Dr.","Yes","No"))</f>
        <v/>
      </c>
      <c r="DT667" t="str">
        <f>IF(Table1[[#This Row],[Ledger 10]]="","",Table1[[#This Row],[Ledger 10]])</f>
        <v/>
      </c>
      <c r="DU667" t="str">
        <f>IF(Table1[[#This Row],[Ledger 10]]="","",IF(Table1[[#This Row],[Effect 10]]="Dr.",-Table1[[#This Row],[Amount 10]],Table1[[#This Row],[Amount 10]]))</f>
        <v/>
      </c>
      <c r="DX667" t="str">
        <f>IF(Table1[[#This Row],[Ledger 11]]="","","No")</f>
        <v/>
      </c>
      <c r="DY667" t="str">
        <f>IF(Table1[[#This Row],[Ledger 11]]="","",IF(Table1[[#This Row],[Effect 11]]="Dr.","Yes","No"))</f>
        <v/>
      </c>
      <c r="DZ667" t="str">
        <f>IF(Table1[[#This Row],[Ledger 11]]="","",Table1[[#This Row],[Ledger 11]])</f>
        <v/>
      </c>
      <c r="EA667" t="str">
        <f>IF(Table1[[#This Row],[Ledger 11]]="","",IF(Table1[[#This Row],[Effect 11]]="Dr.",-Table1[[#This Row],[Amount 11]],Table1[[#This Row],[Amount 11]]))</f>
        <v/>
      </c>
      <c r="ED667" t="str">
        <f>IF(Table1[[#This Row],[Ledger 12]]="","","No")</f>
        <v/>
      </c>
      <c r="EE667" t="str">
        <f>IF(Table1[[#This Row],[Ledger 12]]="","",IF(Table1[[#This Row],[Effect 12]]="Dr.","Yes","No"))</f>
        <v/>
      </c>
      <c r="EF667" t="str">
        <f>IF(Table1[[#This Row],[Ledger 12]]="","",Table1[[#This Row],[Ledger 12]])</f>
        <v/>
      </c>
      <c r="EG667" t="str">
        <f>IF(Table1[[#This Row],[Ledger 12]]="","",IF(Table1[[#This Row],[Effect 12]]="Dr.",-Table1[[#This Row],[Amount 12]],Table1[[#This Row],[Amount 12]]))</f>
        <v/>
      </c>
      <c r="EJ667" t="str">
        <f>IF(Table1[[#This Row],[Ledger 13]]="","","No")</f>
        <v/>
      </c>
      <c r="EK667" t="str">
        <f>IF(Table1[[#This Row],[Ledger 13]]="","",IF(Table1[[#This Row],[Effect 13]]="Dr.","Yes","No"))</f>
        <v/>
      </c>
      <c r="EL667" t="str">
        <f>IF(Table1[[#This Row],[Ledger 13]]="","",Table1[[#This Row],[Ledger 13]])</f>
        <v/>
      </c>
      <c r="EM667" t="str">
        <f>IF(Table1[[#This Row],[Ledger 13]]="","",IF(Table1[[#This Row],[Effect 13]]="Dr.",-Table1[[#This Row],[Amount 13]],Table1[[#This Row],[Amount 13]]))</f>
        <v/>
      </c>
      <c r="EP667" t="str">
        <f>IF(Table1[[#This Row],[Ledger 14]]="","","No")</f>
        <v/>
      </c>
      <c r="EQ667" t="str">
        <f>IF(Table1[[#This Row],[Ledger 14]]="","",IF(Table1[[#This Row],[Effect 14]]="Dr.","Yes","No"))</f>
        <v/>
      </c>
      <c r="ER667" t="str">
        <f>IF(Table1[[#This Row],[Ledger 14]]="","",Table1[[#This Row],[Ledger 14]])</f>
        <v/>
      </c>
      <c r="ES667" t="str">
        <f>IF(Table1[[#This Row],[Ledger 14]]="","",IF(Table1[[#This Row],[Effect 14]]="Dr.",-Table1[[#This Row],[Amount 14]],Table1[[#This Row],[Amount 14]]))</f>
        <v/>
      </c>
      <c r="EV667" t="str">
        <f>IF(Table1[[#This Row],[Ledger 15]]="","","No")</f>
        <v/>
      </c>
      <c r="EW667" t="str">
        <f>IF(Table1[[#This Row],[Ledger 15]]="","",IF(Table1[[#This Row],[Effect 15]]="Dr.","Yes","No"))</f>
        <v/>
      </c>
      <c r="EX667" t="str">
        <f>IF(Table1[[#This Row],[Ledger 15]]="","",Table1[[#This Row],[Ledger 15]])</f>
        <v/>
      </c>
      <c r="EY667" t="str">
        <f>IF(Table1[[#This Row],[Ledger 15]]="","",IF(Table1[[#This Row],[Effect 15]]="Dr.",-Table1[[#This Row],[Amount 15]],Table1[[#This Row],[Amount 15]]))</f>
        <v/>
      </c>
      <c r="FD6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7">
        <f>IF(Table1[[#This Row],[Date]]="",0,IF(AND(Table1[[#This Row],[Date]]&gt;=$FE$2,Table1[[#This Row],[Date]]&lt;=$FE$3),0,1))</f>
        <v>0</v>
      </c>
      <c r="FF667">
        <f>IF(Table1[[#This Row],[Date]]="",0,IF(TYPE(VLOOKUP(Table1[[#This Row],[Voucher Type]],Table1[[#All],[Voucher Type Master]],1,FALSE))=16,1,0))</f>
        <v>0</v>
      </c>
      <c r="FG667">
        <f>IF(TYPE(IF(Table1[[#This Row],[Date]]="",0,IF(VLOOKUP(Table1[[#This Row],[Voucher Type]],$FY$5:$FZ$13,2,0)=Table1[[#This Row],[Effect 1]],0,1)))=16,1,0)</f>
        <v>0</v>
      </c>
      <c r="FH6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7">
        <f>IF(LEN(Table1[[#This Row],[Ledger 1]])&gt;0,IF(TYPE(VLOOKUP(Table1[[#This Row],[Ledger 1]],GZ:GZ,1,0))=16,1,0),0)</f>
        <v>0</v>
      </c>
      <c r="FJ667">
        <f>IF(LEN(Table1[[#This Row],[Ledger 2]])&gt;0,IF(TYPE(VLOOKUP(Table1[[#This Row],[Ledger 2]],GZ:GZ,1,0))=16,1,0),0)</f>
        <v>0</v>
      </c>
      <c r="FK667">
        <f>IF(LEN(Table1[[#This Row],[Ledger 3]])&gt;0,IF(TYPE(VLOOKUP(Table1[[#This Row],[Ledger 3]],GZ:GZ,1,0))=16,1,0),0)</f>
        <v>0</v>
      </c>
      <c r="FL667">
        <f>IF(LEN(Table1[[#This Row],[Ledger 4]])&gt;0,IF(TYPE(VLOOKUP(Table1[[#This Row],[Ledger 4]],GZ:GZ,1,0))=16,1,0),0)</f>
        <v>0</v>
      </c>
      <c r="FM667">
        <f>IF(LEN(Table1[[#This Row],[Ledger 5]])&gt;0,IF(TYPE(VLOOKUP(Table1[[#This Row],[Ledger 5]],GZ:GZ,1,0))=16,1,0),0)</f>
        <v>0</v>
      </c>
      <c r="FN667">
        <f>IF(LEN(Table1[[#This Row],[Ledger 6]])&gt;0,IF(TYPE(VLOOKUP(Table1[[#This Row],[Ledger 6]],$GZ:$GZ,1,0))=16,1,0),0)</f>
        <v>0</v>
      </c>
      <c r="FO667">
        <f>IF(LEN(Table1[[#This Row],[Ledger 7]])&gt;0,IF(TYPE(VLOOKUP(Table1[[#This Row],[Ledger 7]],$GZ:$GZ,1,0))=16,1,0),0)</f>
        <v>0</v>
      </c>
      <c r="FP667">
        <f>IF(LEN(Table1[[#This Row],[Ledger 8]])&gt;0,IF(TYPE(VLOOKUP(Table1[[#This Row],[Ledger 8]],$GZ:$GZ,1,0))=16,1,0),0)</f>
        <v>0</v>
      </c>
      <c r="FQ667">
        <f>IF(LEN(Table1[[#This Row],[Ledger 9]])&gt;0,IF(TYPE(VLOOKUP(Table1[[#This Row],[Ledger 9]],$GZ:$GZ,1,0))=16,1,0),0)</f>
        <v>0</v>
      </c>
      <c r="FR667">
        <f>IF(LEN(Table1[[#This Row],[Ledger 10]])&gt;0,IF(TYPE(VLOOKUP(Table1[[#This Row],[Ledger 10]],$GZ:$GZ,1,0))=16,1,0),0)</f>
        <v>0</v>
      </c>
      <c r="FS667">
        <f>IF(LEN(Table1[[#This Row],[Ledger 11]])&gt;0,IF(TYPE(VLOOKUP(Table1[[#This Row],[Ledger 11]],$GZ:$GZ,1,0))=16,1,0),0)</f>
        <v>0</v>
      </c>
      <c r="FT667">
        <f>IF(LEN(Table1[[#This Row],[Ledger 12]])&gt;0,IF(TYPE(VLOOKUP(Table1[[#This Row],[Ledger 12]],$GZ:$GZ,1,0))=16,1,0),0)</f>
        <v>0</v>
      </c>
      <c r="FU667">
        <f>IF(LEN(Table1[[#This Row],[Ledger 13]])&gt;0,IF(TYPE(VLOOKUP(Table1[[#This Row],[Ledger 13]],$GZ:$GZ,1,0))=16,1,0),0)</f>
        <v>0</v>
      </c>
      <c r="FV667">
        <f>IF(LEN(Table1[[#This Row],[Ledger 14]])&gt;0,IF(TYPE(VLOOKUP(Table1[[#This Row],[Ledger 14]],$GZ:$GZ,1,0))=16,1,0),0)</f>
        <v>0</v>
      </c>
      <c r="FW667">
        <f>IF(LEN(Table1[[#This Row],[Ledger 15]])&gt;0,IF(TYPE(VLOOKUP(Table1[[#This Row],[Ledger 15]],$GZ:$GZ,1,0))=16,1,0),0)</f>
        <v>0</v>
      </c>
    </row>
    <row r="668" spans="4:179" ht="33" customHeight="1" x14ac:dyDescent="0.45">
      <c r="D668" s="8">
        <f t="shared" si="19"/>
        <v>663</v>
      </c>
      <c r="E668" s="32"/>
      <c r="F668" s="34"/>
      <c r="G668" s="34"/>
      <c r="H668" s="34"/>
      <c r="I668" s="34"/>
      <c r="J668" s="38"/>
      <c r="K668" s="33"/>
      <c r="L668" s="36"/>
      <c r="M668" s="35"/>
      <c r="N668" s="34"/>
      <c r="O668" s="41"/>
      <c r="P668" s="35"/>
      <c r="Q668" s="34"/>
      <c r="R668" s="37"/>
      <c r="S668" s="35"/>
      <c r="T668" s="34"/>
      <c r="U668" s="37"/>
      <c r="V668" s="35"/>
      <c r="W668" s="34"/>
      <c r="X668" s="37"/>
      <c r="Y668" s="35"/>
      <c r="Z668" s="34"/>
      <c r="AA668" s="37"/>
      <c r="AB668" s="35"/>
      <c r="AC668" s="34"/>
      <c r="AD668" s="37"/>
      <c r="AE668" s="35"/>
      <c r="AF668" s="34"/>
      <c r="AG668" s="37"/>
      <c r="AH668" s="35"/>
      <c r="AI668" s="34"/>
      <c r="AJ668" s="37"/>
      <c r="AK668" s="35"/>
      <c r="AL668" s="34"/>
      <c r="AM668" s="37"/>
      <c r="AN668" s="35"/>
      <c r="AO668" s="34"/>
      <c r="AP668" s="37"/>
      <c r="AQ668" s="35"/>
      <c r="AR668" s="34"/>
      <c r="AS668" s="37"/>
      <c r="AT668" s="35"/>
      <c r="AU668" s="34"/>
      <c r="AV668" s="37"/>
      <c r="AW668" s="35"/>
      <c r="AX668" s="34"/>
      <c r="AY668" s="37"/>
      <c r="AZ668" s="35"/>
      <c r="BA668" s="34"/>
      <c r="BB668" s="37"/>
      <c r="BC6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8" s="7"/>
      <c r="BF668" t="str">
        <f>IF(Table1[[#This Row],[Date]]="","","&amp;lt;VOUCHER REMOTEID="&amp;""""&amp;$A$11&amp;$A$13&amp;ROW()&amp;""""&amp;" VCHTYPE="""&amp;F668&amp;""" ACTION="""&amp;"Create"&amp;"""&amp;gt;")</f>
        <v/>
      </c>
      <c r="BG668" t="str">
        <f>IF(Table1[[#This Row],[Date]]="","",TEXT(Table1[[#This Row],[Date]],"yyyymmdd"))</f>
        <v/>
      </c>
      <c r="BH668" t="str">
        <f>Table1[[#This Row],[Date2]]</f>
        <v/>
      </c>
      <c r="BI668" t="str">
        <f>IF(Table1[[#This Row],[Date]]="","",Table1[[#This Row],[Voucher Type]])</f>
        <v/>
      </c>
      <c r="BJ668" t="str">
        <f>IF(Table1[[#This Row],[Ref No / Invoice No]]="","",Table1[[#This Row],[Ref No / Invoice No]])</f>
        <v/>
      </c>
      <c r="BK668" t="str">
        <f>IF(Table1[[#This Row],[Voucher No]]="","",Table1[[#This Row],[Voucher No]])</f>
        <v/>
      </c>
      <c r="BL668" t="str">
        <f>IF(Table1[[#This Row],[Date]]="","",Table1[[#This Row],[Narration]])</f>
        <v/>
      </c>
      <c r="BM668" t="str">
        <f>IF(Table1[[#This Row],[Date]]="","",$A$11&amp;$A$13&amp;ROW())</f>
        <v/>
      </c>
      <c r="BN668" t="str">
        <f>IF(Table1[[#This Row],[Date]]="","",$A$13)</f>
        <v/>
      </c>
      <c r="BP668" t="str">
        <f>IF(Table1[[#This Row],[Ledger 1]]="","","No")</f>
        <v/>
      </c>
      <c r="BQ668" t="str">
        <f>IF(Table1[[#This Row],[Date]]="","",IF(Table1[[#This Row],[Effect 1]]="Dr.","Yes","No"))</f>
        <v/>
      </c>
      <c r="BR668" t="str">
        <f>IF(Table1[[#This Row],[Date]]="","",Table1[[#This Row],[Ledger 1]])</f>
        <v/>
      </c>
      <c r="BS668" t="str">
        <f>IF(Table1[[#This Row],[Date]]="","",IF(Table1[[#This Row],[Effect 1]]="Dr.",-Table1[[#This Row],[Amount 1]],Table1[[#This Row],[Amount 1]]))</f>
        <v/>
      </c>
      <c r="BV668" t="str">
        <f>IF(Table1[[#This Row],[Ledger 2]]="","","No")</f>
        <v/>
      </c>
      <c r="BW668" t="str">
        <f>IF(Table1[[#This Row],[Date]]="","",IF(Table1[[#This Row],[Effect 2]]="Dr.","Yes","No"))</f>
        <v/>
      </c>
      <c r="BX668" t="str">
        <f>IF(Table1[[#This Row],[Date]]="","",Table1[[#This Row],[Ledger 2]])</f>
        <v/>
      </c>
      <c r="BY668" t="str">
        <f>IF(Table1[[#This Row],[Date]]="","",IF(Table1[[#This Row],[Effect 2]]="Dr.",-Table1[[#This Row],[Amount 2]],Table1[[#This Row],[Amount 2]]))</f>
        <v/>
      </c>
      <c r="CB668" t="str">
        <f>IF(Table1[[#This Row],[Ledger 3]]="","","No")</f>
        <v/>
      </c>
      <c r="CC668" t="str">
        <f>IF(Table1[[#This Row],[Ledger 3]]="","",IF(Table1[[#This Row],[Effect 3]]="Dr.","Yes","No"))</f>
        <v/>
      </c>
      <c r="CD668" t="str">
        <f>IF(Table1[[#This Row],[Ledger 3]]="","",Table1[[#This Row],[Ledger 3]])</f>
        <v/>
      </c>
      <c r="CE668" t="str">
        <f>IF(Table1[[#This Row],[Ledger 3]]="","",IF(Table1[[#This Row],[Effect 3]]="Dr.",-Table1[[#This Row],[Amount 3]],Table1[[#This Row],[Amount 3]]))</f>
        <v/>
      </c>
      <c r="CH668" t="str">
        <f>IF(Table1[[#This Row],[Ledger 4]]="","","No")</f>
        <v/>
      </c>
      <c r="CI668" t="str">
        <f>IF(Table1[[#This Row],[Ledger 4]]="","",IF(Table1[[#This Row],[Effect 4]]="Dr.","Yes","No"))</f>
        <v/>
      </c>
      <c r="CJ668" t="str">
        <f>IF(Table1[[#This Row],[Ledger 4]]="","",Table1[[#This Row],[Ledger 4]])</f>
        <v/>
      </c>
      <c r="CK668" t="str">
        <f>IF(Table1[[#This Row],[Ledger 4]]="","",IF(Table1[[#This Row],[Effect 4]]="Dr.",-Table1[[#This Row],[Amount 4]],Table1[[#This Row],[Amount 4]]))</f>
        <v/>
      </c>
      <c r="CN668" t="str">
        <f>IF(Table1[[#This Row],[Ledger 5]]="","","No")</f>
        <v/>
      </c>
      <c r="CO668" t="str">
        <f>IF(Table1[[#This Row],[Ledger 5]]="","",IF(Table1[[#This Row],[Effect 5]]="Dr.","Yes","No"))</f>
        <v/>
      </c>
      <c r="CP668" t="str">
        <f>IF(Table1[[#This Row],[Ledger 5]]="","",Table1[[#This Row],[Ledger 5]])</f>
        <v/>
      </c>
      <c r="CQ668" t="str">
        <f>IF(Table1[[#This Row],[Ledger 5]]="","",IF(Table1[[#This Row],[Effect 5]]="Dr.",-Table1[[#This Row],[Amount 5]],Table1[[#This Row],[Amount 5]]))</f>
        <v/>
      </c>
      <c r="CT668" t="str">
        <f>IF(Table1[[#This Row],[Ledger 6]]="","","No")</f>
        <v/>
      </c>
      <c r="CU668" t="str">
        <f>IF(Table1[[#This Row],[Ledger 6]]="","",IF(Table1[[#This Row],[Effect 6]]="Dr.","Yes","No"))</f>
        <v/>
      </c>
      <c r="CV668" t="str">
        <f>IF(Table1[[#This Row],[Ledger 6]]="","",Table1[[#This Row],[Ledger 6]])</f>
        <v/>
      </c>
      <c r="CW668" t="str">
        <f>IF(Table1[[#This Row],[Ledger 6]]="","",IF(Table1[[#This Row],[Effect 6]]="Dr.",-Table1[[#This Row],[Amount 6]],Table1[[#This Row],[Amount 6]]))</f>
        <v/>
      </c>
      <c r="CZ668" t="str">
        <f>IF(Table1[[#This Row],[Ledger 7]]="","","No")</f>
        <v/>
      </c>
      <c r="DA668" t="str">
        <f>IF(Table1[[#This Row],[Ledger 7]]="","",IF(Table1[[#This Row],[Effect 7]]="Dr.","Yes","No"))</f>
        <v/>
      </c>
      <c r="DB668" t="str">
        <f>IF(Table1[[#This Row],[Ledger 7]]="","",Table1[[#This Row],[Ledger 7]])</f>
        <v/>
      </c>
      <c r="DC668" t="str">
        <f>IF(Table1[[#This Row],[Ledger 7]]="","",IF(Table1[[#This Row],[Effect 7]]="Dr.",-Table1[[#This Row],[Amount 7]],Table1[[#This Row],[Amount 7]]))</f>
        <v/>
      </c>
      <c r="DF668" t="str">
        <f>IF(Table1[[#This Row],[Ledger 8]]="","","No")</f>
        <v/>
      </c>
      <c r="DG668" t="str">
        <f>IF(Table1[[#This Row],[Ledger 8]]="","",IF(Table1[[#This Row],[Effect 8]]="Dr.","Yes","No"))</f>
        <v/>
      </c>
      <c r="DH668" t="str">
        <f>IF(Table1[[#This Row],[Ledger 8]]="","",Table1[[#This Row],[Ledger 8]])</f>
        <v/>
      </c>
      <c r="DI668" t="str">
        <f>IF(Table1[[#This Row],[Ledger 8]]="","",IF(Table1[[#This Row],[Effect 8]]="Dr.",-Table1[[#This Row],[Amount 8]],Table1[[#This Row],[Amount 8]]))</f>
        <v/>
      </c>
      <c r="DL668" t="str">
        <f>IF(Table1[[#This Row],[Ledger 9]]="","","No")</f>
        <v/>
      </c>
      <c r="DM668" t="str">
        <f>IF(Table1[[#This Row],[Ledger 9]]="","",IF(Table1[[#This Row],[Effect 9]]="Dr.","Yes","No"))</f>
        <v/>
      </c>
      <c r="DN668" t="str">
        <f>IF(Table1[[#This Row],[Ledger 9]]="","",Table1[[#This Row],[Ledger 9]])</f>
        <v/>
      </c>
      <c r="DO668" t="str">
        <f>IF(Table1[[#This Row],[Ledger 9]]="","",IF(Table1[[#This Row],[Effect 9]]="Dr.",-Table1[[#This Row],[Amount 9]],Table1[[#This Row],[Amount 9]]))</f>
        <v/>
      </c>
      <c r="DR668" t="str">
        <f>IF(Table1[[#This Row],[Ledger 10]]="","","No")</f>
        <v/>
      </c>
      <c r="DS668" t="str">
        <f>IF(Table1[[#This Row],[Ledger 10]]="","",IF(Table1[[#This Row],[Effect 10]]="Dr.","Yes","No"))</f>
        <v/>
      </c>
      <c r="DT668" t="str">
        <f>IF(Table1[[#This Row],[Ledger 10]]="","",Table1[[#This Row],[Ledger 10]])</f>
        <v/>
      </c>
      <c r="DU668" t="str">
        <f>IF(Table1[[#This Row],[Ledger 10]]="","",IF(Table1[[#This Row],[Effect 10]]="Dr.",-Table1[[#This Row],[Amount 10]],Table1[[#This Row],[Amount 10]]))</f>
        <v/>
      </c>
      <c r="DX668" t="str">
        <f>IF(Table1[[#This Row],[Ledger 11]]="","","No")</f>
        <v/>
      </c>
      <c r="DY668" t="str">
        <f>IF(Table1[[#This Row],[Ledger 11]]="","",IF(Table1[[#This Row],[Effect 11]]="Dr.","Yes","No"))</f>
        <v/>
      </c>
      <c r="DZ668" t="str">
        <f>IF(Table1[[#This Row],[Ledger 11]]="","",Table1[[#This Row],[Ledger 11]])</f>
        <v/>
      </c>
      <c r="EA668" t="str">
        <f>IF(Table1[[#This Row],[Ledger 11]]="","",IF(Table1[[#This Row],[Effect 11]]="Dr.",-Table1[[#This Row],[Amount 11]],Table1[[#This Row],[Amount 11]]))</f>
        <v/>
      </c>
      <c r="ED668" t="str">
        <f>IF(Table1[[#This Row],[Ledger 12]]="","","No")</f>
        <v/>
      </c>
      <c r="EE668" t="str">
        <f>IF(Table1[[#This Row],[Ledger 12]]="","",IF(Table1[[#This Row],[Effect 12]]="Dr.","Yes","No"))</f>
        <v/>
      </c>
      <c r="EF668" t="str">
        <f>IF(Table1[[#This Row],[Ledger 12]]="","",Table1[[#This Row],[Ledger 12]])</f>
        <v/>
      </c>
      <c r="EG668" t="str">
        <f>IF(Table1[[#This Row],[Ledger 12]]="","",IF(Table1[[#This Row],[Effect 12]]="Dr.",-Table1[[#This Row],[Amount 12]],Table1[[#This Row],[Amount 12]]))</f>
        <v/>
      </c>
      <c r="EJ668" t="str">
        <f>IF(Table1[[#This Row],[Ledger 13]]="","","No")</f>
        <v/>
      </c>
      <c r="EK668" t="str">
        <f>IF(Table1[[#This Row],[Ledger 13]]="","",IF(Table1[[#This Row],[Effect 13]]="Dr.","Yes","No"))</f>
        <v/>
      </c>
      <c r="EL668" t="str">
        <f>IF(Table1[[#This Row],[Ledger 13]]="","",Table1[[#This Row],[Ledger 13]])</f>
        <v/>
      </c>
      <c r="EM668" t="str">
        <f>IF(Table1[[#This Row],[Ledger 13]]="","",IF(Table1[[#This Row],[Effect 13]]="Dr.",-Table1[[#This Row],[Amount 13]],Table1[[#This Row],[Amount 13]]))</f>
        <v/>
      </c>
      <c r="EP668" t="str">
        <f>IF(Table1[[#This Row],[Ledger 14]]="","","No")</f>
        <v/>
      </c>
      <c r="EQ668" t="str">
        <f>IF(Table1[[#This Row],[Ledger 14]]="","",IF(Table1[[#This Row],[Effect 14]]="Dr.","Yes","No"))</f>
        <v/>
      </c>
      <c r="ER668" t="str">
        <f>IF(Table1[[#This Row],[Ledger 14]]="","",Table1[[#This Row],[Ledger 14]])</f>
        <v/>
      </c>
      <c r="ES668" t="str">
        <f>IF(Table1[[#This Row],[Ledger 14]]="","",IF(Table1[[#This Row],[Effect 14]]="Dr.",-Table1[[#This Row],[Amount 14]],Table1[[#This Row],[Amount 14]]))</f>
        <v/>
      </c>
      <c r="EV668" t="str">
        <f>IF(Table1[[#This Row],[Ledger 15]]="","","No")</f>
        <v/>
      </c>
      <c r="EW668" t="str">
        <f>IF(Table1[[#This Row],[Ledger 15]]="","",IF(Table1[[#This Row],[Effect 15]]="Dr.","Yes","No"))</f>
        <v/>
      </c>
      <c r="EX668" t="str">
        <f>IF(Table1[[#This Row],[Ledger 15]]="","",Table1[[#This Row],[Ledger 15]])</f>
        <v/>
      </c>
      <c r="EY668" t="str">
        <f>IF(Table1[[#This Row],[Ledger 15]]="","",IF(Table1[[#This Row],[Effect 15]]="Dr.",-Table1[[#This Row],[Amount 15]],Table1[[#This Row],[Amount 15]]))</f>
        <v/>
      </c>
      <c r="FD6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8">
        <f>IF(Table1[[#This Row],[Date]]="",0,IF(AND(Table1[[#This Row],[Date]]&gt;=$FE$2,Table1[[#This Row],[Date]]&lt;=$FE$3),0,1))</f>
        <v>0</v>
      </c>
      <c r="FF668">
        <f>IF(Table1[[#This Row],[Date]]="",0,IF(TYPE(VLOOKUP(Table1[[#This Row],[Voucher Type]],Table1[[#All],[Voucher Type Master]],1,FALSE))=16,1,0))</f>
        <v>0</v>
      </c>
      <c r="FG668">
        <f>IF(TYPE(IF(Table1[[#This Row],[Date]]="",0,IF(VLOOKUP(Table1[[#This Row],[Voucher Type]],$FY$5:$FZ$13,2,0)=Table1[[#This Row],[Effect 1]],0,1)))=16,1,0)</f>
        <v>0</v>
      </c>
      <c r="FH6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8">
        <f>IF(LEN(Table1[[#This Row],[Ledger 1]])&gt;0,IF(TYPE(VLOOKUP(Table1[[#This Row],[Ledger 1]],GZ:GZ,1,0))=16,1,0),0)</f>
        <v>0</v>
      </c>
      <c r="FJ668">
        <f>IF(LEN(Table1[[#This Row],[Ledger 2]])&gt;0,IF(TYPE(VLOOKUP(Table1[[#This Row],[Ledger 2]],GZ:GZ,1,0))=16,1,0),0)</f>
        <v>0</v>
      </c>
      <c r="FK668">
        <f>IF(LEN(Table1[[#This Row],[Ledger 3]])&gt;0,IF(TYPE(VLOOKUP(Table1[[#This Row],[Ledger 3]],GZ:GZ,1,0))=16,1,0),0)</f>
        <v>0</v>
      </c>
      <c r="FL668">
        <f>IF(LEN(Table1[[#This Row],[Ledger 4]])&gt;0,IF(TYPE(VLOOKUP(Table1[[#This Row],[Ledger 4]],GZ:GZ,1,0))=16,1,0),0)</f>
        <v>0</v>
      </c>
      <c r="FM668">
        <f>IF(LEN(Table1[[#This Row],[Ledger 5]])&gt;0,IF(TYPE(VLOOKUP(Table1[[#This Row],[Ledger 5]],GZ:GZ,1,0))=16,1,0),0)</f>
        <v>0</v>
      </c>
      <c r="FN668">
        <f>IF(LEN(Table1[[#This Row],[Ledger 6]])&gt;0,IF(TYPE(VLOOKUP(Table1[[#This Row],[Ledger 6]],$GZ:$GZ,1,0))=16,1,0),0)</f>
        <v>0</v>
      </c>
      <c r="FO668">
        <f>IF(LEN(Table1[[#This Row],[Ledger 7]])&gt;0,IF(TYPE(VLOOKUP(Table1[[#This Row],[Ledger 7]],$GZ:$GZ,1,0))=16,1,0),0)</f>
        <v>0</v>
      </c>
      <c r="FP668">
        <f>IF(LEN(Table1[[#This Row],[Ledger 8]])&gt;0,IF(TYPE(VLOOKUP(Table1[[#This Row],[Ledger 8]],$GZ:$GZ,1,0))=16,1,0),0)</f>
        <v>0</v>
      </c>
      <c r="FQ668">
        <f>IF(LEN(Table1[[#This Row],[Ledger 9]])&gt;0,IF(TYPE(VLOOKUP(Table1[[#This Row],[Ledger 9]],$GZ:$GZ,1,0))=16,1,0),0)</f>
        <v>0</v>
      </c>
      <c r="FR668">
        <f>IF(LEN(Table1[[#This Row],[Ledger 10]])&gt;0,IF(TYPE(VLOOKUP(Table1[[#This Row],[Ledger 10]],$GZ:$GZ,1,0))=16,1,0),0)</f>
        <v>0</v>
      </c>
      <c r="FS668">
        <f>IF(LEN(Table1[[#This Row],[Ledger 11]])&gt;0,IF(TYPE(VLOOKUP(Table1[[#This Row],[Ledger 11]],$GZ:$GZ,1,0))=16,1,0),0)</f>
        <v>0</v>
      </c>
      <c r="FT668">
        <f>IF(LEN(Table1[[#This Row],[Ledger 12]])&gt;0,IF(TYPE(VLOOKUP(Table1[[#This Row],[Ledger 12]],$GZ:$GZ,1,0))=16,1,0),0)</f>
        <v>0</v>
      </c>
      <c r="FU668">
        <f>IF(LEN(Table1[[#This Row],[Ledger 13]])&gt;0,IF(TYPE(VLOOKUP(Table1[[#This Row],[Ledger 13]],$GZ:$GZ,1,0))=16,1,0),0)</f>
        <v>0</v>
      </c>
      <c r="FV668">
        <f>IF(LEN(Table1[[#This Row],[Ledger 14]])&gt;0,IF(TYPE(VLOOKUP(Table1[[#This Row],[Ledger 14]],$GZ:$GZ,1,0))=16,1,0),0)</f>
        <v>0</v>
      </c>
      <c r="FW668">
        <f>IF(LEN(Table1[[#This Row],[Ledger 15]])&gt;0,IF(TYPE(VLOOKUP(Table1[[#This Row],[Ledger 15]],$GZ:$GZ,1,0))=16,1,0),0)</f>
        <v>0</v>
      </c>
    </row>
    <row r="669" spans="4:179" ht="33" customHeight="1" x14ac:dyDescent="0.45">
      <c r="D669" s="8">
        <f t="shared" si="19"/>
        <v>664</v>
      </c>
      <c r="E669" s="32"/>
      <c r="F669" s="34"/>
      <c r="G669" s="34"/>
      <c r="H669" s="34"/>
      <c r="I669" s="34"/>
      <c r="J669" s="38"/>
      <c r="K669" s="33"/>
      <c r="L669" s="36"/>
      <c r="M669" s="35"/>
      <c r="N669" s="34"/>
      <c r="O669" s="41"/>
      <c r="P669" s="35"/>
      <c r="Q669" s="34"/>
      <c r="R669" s="37"/>
      <c r="S669" s="35"/>
      <c r="T669" s="34"/>
      <c r="U669" s="37"/>
      <c r="V669" s="35"/>
      <c r="W669" s="34"/>
      <c r="X669" s="37"/>
      <c r="Y669" s="35"/>
      <c r="Z669" s="34"/>
      <c r="AA669" s="37"/>
      <c r="AB669" s="35"/>
      <c r="AC669" s="34"/>
      <c r="AD669" s="37"/>
      <c r="AE669" s="35"/>
      <c r="AF669" s="34"/>
      <c r="AG669" s="37"/>
      <c r="AH669" s="35"/>
      <c r="AI669" s="34"/>
      <c r="AJ669" s="37"/>
      <c r="AK669" s="35"/>
      <c r="AL669" s="34"/>
      <c r="AM669" s="37"/>
      <c r="AN669" s="35"/>
      <c r="AO669" s="34"/>
      <c r="AP669" s="37"/>
      <c r="AQ669" s="35"/>
      <c r="AR669" s="34"/>
      <c r="AS669" s="37"/>
      <c r="AT669" s="35"/>
      <c r="AU669" s="34"/>
      <c r="AV669" s="37"/>
      <c r="AW669" s="35"/>
      <c r="AX669" s="34"/>
      <c r="AY669" s="37"/>
      <c r="AZ669" s="35"/>
      <c r="BA669" s="34"/>
      <c r="BB669" s="37"/>
      <c r="BC6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69" s="7"/>
      <c r="BF669" t="str">
        <f>IF(Table1[[#This Row],[Date]]="","","&amp;lt;VOUCHER REMOTEID="&amp;""""&amp;$A$11&amp;$A$13&amp;ROW()&amp;""""&amp;" VCHTYPE="""&amp;F669&amp;""" ACTION="""&amp;"Create"&amp;"""&amp;gt;")</f>
        <v/>
      </c>
      <c r="BG669" t="str">
        <f>IF(Table1[[#This Row],[Date]]="","",TEXT(Table1[[#This Row],[Date]],"yyyymmdd"))</f>
        <v/>
      </c>
      <c r="BH669" t="str">
        <f>Table1[[#This Row],[Date2]]</f>
        <v/>
      </c>
      <c r="BI669" t="str">
        <f>IF(Table1[[#This Row],[Date]]="","",Table1[[#This Row],[Voucher Type]])</f>
        <v/>
      </c>
      <c r="BJ669" t="str">
        <f>IF(Table1[[#This Row],[Ref No / Invoice No]]="","",Table1[[#This Row],[Ref No / Invoice No]])</f>
        <v/>
      </c>
      <c r="BK669" t="str">
        <f>IF(Table1[[#This Row],[Voucher No]]="","",Table1[[#This Row],[Voucher No]])</f>
        <v/>
      </c>
      <c r="BL669" t="str">
        <f>IF(Table1[[#This Row],[Date]]="","",Table1[[#This Row],[Narration]])</f>
        <v/>
      </c>
      <c r="BM669" t="str">
        <f>IF(Table1[[#This Row],[Date]]="","",$A$11&amp;$A$13&amp;ROW())</f>
        <v/>
      </c>
      <c r="BN669" t="str">
        <f>IF(Table1[[#This Row],[Date]]="","",$A$13)</f>
        <v/>
      </c>
      <c r="BP669" t="str">
        <f>IF(Table1[[#This Row],[Ledger 1]]="","","No")</f>
        <v/>
      </c>
      <c r="BQ669" t="str">
        <f>IF(Table1[[#This Row],[Date]]="","",IF(Table1[[#This Row],[Effect 1]]="Dr.","Yes","No"))</f>
        <v/>
      </c>
      <c r="BR669" t="str">
        <f>IF(Table1[[#This Row],[Date]]="","",Table1[[#This Row],[Ledger 1]])</f>
        <v/>
      </c>
      <c r="BS669" t="str">
        <f>IF(Table1[[#This Row],[Date]]="","",IF(Table1[[#This Row],[Effect 1]]="Dr.",-Table1[[#This Row],[Amount 1]],Table1[[#This Row],[Amount 1]]))</f>
        <v/>
      </c>
      <c r="BV669" t="str">
        <f>IF(Table1[[#This Row],[Ledger 2]]="","","No")</f>
        <v/>
      </c>
      <c r="BW669" t="str">
        <f>IF(Table1[[#This Row],[Date]]="","",IF(Table1[[#This Row],[Effect 2]]="Dr.","Yes","No"))</f>
        <v/>
      </c>
      <c r="BX669" t="str">
        <f>IF(Table1[[#This Row],[Date]]="","",Table1[[#This Row],[Ledger 2]])</f>
        <v/>
      </c>
      <c r="BY669" t="str">
        <f>IF(Table1[[#This Row],[Date]]="","",IF(Table1[[#This Row],[Effect 2]]="Dr.",-Table1[[#This Row],[Amount 2]],Table1[[#This Row],[Amount 2]]))</f>
        <v/>
      </c>
      <c r="CB669" t="str">
        <f>IF(Table1[[#This Row],[Ledger 3]]="","","No")</f>
        <v/>
      </c>
      <c r="CC669" t="str">
        <f>IF(Table1[[#This Row],[Ledger 3]]="","",IF(Table1[[#This Row],[Effect 3]]="Dr.","Yes","No"))</f>
        <v/>
      </c>
      <c r="CD669" t="str">
        <f>IF(Table1[[#This Row],[Ledger 3]]="","",Table1[[#This Row],[Ledger 3]])</f>
        <v/>
      </c>
      <c r="CE669" t="str">
        <f>IF(Table1[[#This Row],[Ledger 3]]="","",IF(Table1[[#This Row],[Effect 3]]="Dr.",-Table1[[#This Row],[Amount 3]],Table1[[#This Row],[Amount 3]]))</f>
        <v/>
      </c>
      <c r="CH669" t="str">
        <f>IF(Table1[[#This Row],[Ledger 4]]="","","No")</f>
        <v/>
      </c>
      <c r="CI669" t="str">
        <f>IF(Table1[[#This Row],[Ledger 4]]="","",IF(Table1[[#This Row],[Effect 4]]="Dr.","Yes","No"))</f>
        <v/>
      </c>
      <c r="CJ669" t="str">
        <f>IF(Table1[[#This Row],[Ledger 4]]="","",Table1[[#This Row],[Ledger 4]])</f>
        <v/>
      </c>
      <c r="CK669" t="str">
        <f>IF(Table1[[#This Row],[Ledger 4]]="","",IF(Table1[[#This Row],[Effect 4]]="Dr.",-Table1[[#This Row],[Amount 4]],Table1[[#This Row],[Amount 4]]))</f>
        <v/>
      </c>
      <c r="CN669" t="str">
        <f>IF(Table1[[#This Row],[Ledger 5]]="","","No")</f>
        <v/>
      </c>
      <c r="CO669" t="str">
        <f>IF(Table1[[#This Row],[Ledger 5]]="","",IF(Table1[[#This Row],[Effect 5]]="Dr.","Yes","No"))</f>
        <v/>
      </c>
      <c r="CP669" t="str">
        <f>IF(Table1[[#This Row],[Ledger 5]]="","",Table1[[#This Row],[Ledger 5]])</f>
        <v/>
      </c>
      <c r="CQ669" t="str">
        <f>IF(Table1[[#This Row],[Ledger 5]]="","",IF(Table1[[#This Row],[Effect 5]]="Dr.",-Table1[[#This Row],[Amount 5]],Table1[[#This Row],[Amount 5]]))</f>
        <v/>
      </c>
      <c r="CT669" t="str">
        <f>IF(Table1[[#This Row],[Ledger 6]]="","","No")</f>
        <v/>
      </c>
      <c r="CU669" t="str">
        <f>IF(Table1[[#This Row],[Ledger 6]]="","",IF(Table1[[#This Row],[Effect 6]]="Dr.","Yes","No"))</f>
        <v/>
      </c>
      <c r="CV669" t="str">
        <f>IF(Table1[[#This Row],[Ledger 6]]="","",Table1[[#This Row],[Ledger 6]])</f>
        <v/>
      </c>
      <c r="CW669" t="str">
        <f>IF(Table1[[#This Row],[Ledger 6]]="","",IF(Table1[[#This Row],[Effect 6]]="Dr.",-Table1[[#This Row],[Amount 6]],Table1[[#This Row],[Amount 6]]))</f>
        <v/>
      </c>
      <c r="CZ669" t="str">
        <f>IF(Table1[[#This Row],[Ledger 7]]="","","No")</f>
        <v/>
      </c>
      <c r="DA669" t="str">
        <f>IF(Table1[[#This Row],[Ledger 7]]="","",IF(Table1[[#This Row],[Effect 7]]="Dr.","Yes","No"))</f>
        <v/>
      </c>
      <c r="DB669" t="str">
        <f>IF(Table1[[#This Row],[Ledger 7]]="","",Table1[[#This Row],[Ledger 7]])</f>
        <v/>
      </c>
      <c r="DC669" t="str">
        <f>IF(Table1[[#This Row],[Ledger 7]]="","",IF(Table1[[#This Row],[Effect 7]]="Dr.",-Table1[[#This Row],[Amount 7]],Table1[[#This Row],[Amount 7]]))</f>
        <v/>
      </c>
      <c r="DF669" t="str">
        <f>IF(Table1[[#This Row],[Ledger 8]]="","","No")</f>
        <v/>
      </c>
      <c r="DG669" t="str">
        <f>IF(Table1[[#This Row],[Ledger 8]]="","",IF(Table1[[#This Row],[Effect 8]]="Dr.","Yes","No"))</f>
        <v/>
      </c>
      <c r="DH669" t="str">
        <f>IF(Table1[[#This Row],[Ledger 8]]="","",Table1[[#This Row],[Ledger 8]])</f>
        <v/>
      </c>
      <c r="DI669" t="str">
        <f>IF(Table1[[#This Row],[Ledger 8]]="","",IF(Table1[[#This Row],[Effect 8]]="Dr.",-Table1[[#This Row],[Amount 8]],Table1[[#This Row],[Amount 8]]))</f>
        <v/>
      </c>
      <c r="DL669" t="str">
        <f>IF(Table1[[#This Row],[Ledger 9]]="","","No")</f>
        <v/>
      </c>
      <c r="DM669" t="str">
        <f>IF(Table1[[#This Row],[Ledger 9]]="","",IF(Table1[[#This Row],[Effect 9]]="Dr.","Yes","No"))</f>
        <v/>
      </c>
      <c r="DN669" t="str">
        <f>IF(Table1[[#This Row],[Ledger 9]]="","",Table1[[#This Row],[Ledger 9]])</f>
        <v/>
      </c>
      <c r="DO669" t="str">
        <f>IF(Table1[[#This Row],[Ledger 9]]="","",IF(Table1[[#This Row],[Effect 9]]="Dr.",-Table1[[#This Row],[Amount 9]],Table1[[#This Row],[Amount 9]]))</f>
        <v/>
      </c>
      <c r="DR669" t="str">
        <f>IF(Table1[[#This Row],[Ledger 10]]="","","No")</f>
        <v/>
      </c>
      <c r="DS669" t="str">
        <f>IF(Table1[[#This Row],[Ledger 10]]="","",IF(Table1[[#This Row],[Effect 10]]="Dr.","Yes","No"))</f>
        <v/>
      </c>
      <c r="DT669" t="str">
        <f>IF(Table1[[#This Row],[Ledger 10]]="","",Table1[[#This Row],[Ledger 10]])</f>
        <v/>
      </c>
      <c r="DU669" t="str">
        <f>IF(Table1[[#This Row],[Ledger 10]]="","",IF(Table1[[#This Row],[Effect 10]]="Dr.",-Table1[[#This Row],[Amount 10]],Table1[[#This Row],[Amount 10]]))</f>
        <v/>
      </c>
      <c r="DX669" t="str">
        <f>IF(Table1[[#This Row],[Ledger 11]]="","","No")</f>
        <v/>
      </c>
      <c r="DY669" t="str">
        <f>IF(Table1[[#This Row],[Ledger 11]]="","",IF(Table1[[#This Row],[Effect 11]]="Dr.","Yes","No"))</f>
        <v/>
      </c>
      <c r="DZ669" t="str">
        <f>IF(Table1[[#This Row],[Ledger 11]]="","",Table1[[#This Row],[Ledger 11]])</f>
        <v/>
      </c>
      <c r="EA669" t="str">
        <f>IF(Table1[[#This Row],[Ledger 11]]="","",IF(Table1[[#This Row],[Effect 11]]="Dr.",-Table1[[#This Row],[Amount 11]],Table1[[#This Row],[Amount 11]]))</f>
        <v/>
      </c>
      <c r="ED669" t="str">
        <f>IF(Table1[[#This Row],[Ledger 12]]="","","No")</f>
        <v/>
      </c>
      <c r="EE669" t="str">
        <f>IF(Table1[[#This Row],[Ledger 12]]="","",IF(Table1[[#This Row],[Effect 12]]="Dr.","Yes","No"))</f>
        <v/>
      </c>
      <c r="EF669" t="str">
        <f>IF(Table1[[#This Row],[Ledger 12]]="","",Table1[[#This Row],[Ledger 12]])</f>
        <v/>
      </c>
      <c r="EG669" t="str">
        <f>IF(Table1[[#This Row],[Ledger 12]]="","",IF(Table1[[#This Row],[Effect 12]]="Dr.",-Table1[[#This Row],[Amount 12]],Table1[[#This Row],[Amount 12]]))</f>
        <v/>
      </c>
      <c r="EJ669" t="str">
        <f>IF(Table1[[#This Row],[Ledger 13]]="","","No")</f>
        <v/>
      </c>
      <c r="EK669" t="str">
        <f>IF(Table1[[#This Row],[Ledger 13]]="","",IF(Table1[[#This Row],[Effect 13]]="Dr.","Yes","No"))</f>
        <v/>
      </c>
      <c r="EL669" t="str">
        <f>IF(Table1[[#This Row],[Ledger 13]]="","",Table1[[#This Row],[Ledger 13]])</f>
        <v/>
      </c>
      <c r="EM669" t="str">
        <f>IF(Table1[[#This Row],[Ledger 13]]="","",IF(Table1[[#This Row],[Effect 13]]="Dr.",-Table1[[#This Row],[Amount 13]],Table1[[#This Row],[Amount 13]]))</f>
        <v/>
      </c>
      <c r="EP669" t="str">
        <f>IF(Table1[[#This Row],[Ledger 14]]="","","No")</f>
        <v/>
      </c>
      <c r="EQ669" t="str">
        <f>IF(Table1[[#This Row],[Ledger 14]]="","",IF(Table1[[#This Row],[Effect 14]]="Dr.","Yes","No"))</f>
        <v/>
      </c>
      <c r="ER669" t="str">
        <f>IF(Table1[[#This Row],[Ledger 14]]="","",Table1[[#This Row],[Ledger 14]])</f>
        <v/>
      </c>
      <c r="ES669" t="str">
        <f>IF(Table1[[#This Row],[Ledger 14]]="","",IF(Table1[[#This Row],[Effect 14]]="Dr.",-Table1[[#This Row],[Amount 14]],Table1[[#This Row],[Amount 14]]))</f>
        <v/>
      </c>
      <c r="EV669" t="str">
        <f>IF(Table1[[#This Row],[Ledger 15]]="","","No")</f>
        <v/>
      </c>
      <c r="EW669" t="str">
        <f>IF(Table1[[#This Row],[Ledger 15]]="","",IF(Table1[[#This Row],[Effect 15]]="Dr.","Yes","No"))</f>
        <v/>
      </c>
      <c r="EX669" t="str">
        <f>IF(Table1[[#This Row],[Ledger 15]]="","",Table1[[#This Row],[Ledger 15]])</f>
        <v/>
      </c>
      <c r="EY669" t="str">
        <f>IF(Table1[[#This Row],[Ledger 15]]="","",IF(Table1[[#This Row],[Effect 15]]="Dr.",-Table1[[#This Row],[Amount 15]],Table1[[#This Row],[Amount 15]]))</f>
        <v/>
      </c>
      <c r="FD6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69">
        <f>IF(Table1[[#This Row],[Date]]="",0,IF(AND(Table1[[#This Row],[Date]]&gt;=$FE$2,Table1[[#This Row],[Date]]&lt;=$FE$3),0,1))</f>
        <v>0</v>
      </c>
      <c r="FF669">
        <f>IF(Table1[[#This Row],[Date]]="",0,IF(TYPE(VLOOKUP(Table1[[#This Row],[Voucher Type]],Table1[[#All],[Voucher Type Master]],1,FALSE))=16,1,0))</f>
        <v>0</v>
      </c>
      <c r="FG669">
        <f>IF(TYPE(IF(Table1[[#This Row],[Date]]="",0,IF(VLOOKUP(Table1[[#This Row],[Voucher Type]],$FY$5:$FZ$13,2,0)=Table1[[#This Row],[Effect 1]],0,1)))=16,1,0)</f>
        <v>0</v>
      </c>
      <c r="FH6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69">
        <f>IF(LEN(Table1[[#This Row],[Ledger 1]])&gt;0,IF(TYPE(VLOOKUP(Table1[[#This Row],[Ledger 1]],GZ:GZ,1,0))=16,1,0),0)</f>
        <v>0</v>
      </c>
      <c r="FJ669">
        <f>IF(LEN(Table1[[#This Row],[Ledger 2]])&gt;0,IF(TYPE(VLOOKUP(Table1[[#This Row],[Ledger 2]],GZ:GZ,1,0))=16,1,0),0)</f>
        <v>0</v>
      </c>
      <c r="FK669">
        <f>IF(LEN(Table1[[#This Row],[Ledger 3]])&gt;0,IF(TYPE(VLOOKUP(Table1[[#This Row],[Ledger 3]],GZ:GZ,1,0))=16,1,0),0)</f>
        <v>0</v>
      </c>
      <c r="FL669">
        <f>IF(LEN(Table1[[#This Row],[Ledger 4]])&gt;0,IF(TYPE(VLOOKUP(Table1[[#This Row],[Ledger 4]],GZ:GZ,1,0))=16,1,0),0)</f>
        <v>0</v>
      </c>
      <c r="FM669">
        <f>IF(LEN(Table1[[#This Row],[Ledger 5]])&gt;0,IF(TYPE(VLOOKUP(Table1[[#This Row],[Ledger 5]],GZ:GZ,1,0))=16,1,0),0)</f>
        <v>0</v>
      </c>
      <c r="FN669">
        <f>IF(LEN(Table1[[#This Row],[Ledger 6]])&gt;0,IF(TYPE(VLOOKUP(Table1[[#This Row],[Ledger 6]],$GZ:$GZ,1,0))=16,1,0),0)</f>
        <v>0</v>
      </c>
      <c r="FO669">
        <f>IF(LEN(Table1[[#This Row],[Ledger 7]])&gt;0,IF(TYPE(VLOOKUP(Table1[[#This Row],[Ledger 7]],$GZ:$GZ,1,0))=16,1,0),0)</f>
        <v>0</v>
      </c>
      <c r="FP669">
        <f>IF(LEN(Table1[[#This Row],[Ledger 8]])&gt;0,IF(TYPE(VLOOKUP(Table1[[#This Row],[Ledger 8]],$GZ:$GZ,1,0))=16,1,0),0)</f>
        <v>0</v>
      </c>
      <c r="FQ669">
        <f>IF(LEN(Table1[[#This Row],[Ledger 9]])&gt;0,IF(TYPE(VLOOKUP(Table1[[#This Row],[Ledger 9]],$GZ:$GZ,1,0))=16,1,0),0)</f>
        <v>0</v>
      </c>
      <c r="FR669">
        <f>IF(LEN(Table1[[#This Row],[Ledger 10]])&gt;0,IF(TYPE(VLOOKUP(Table1[[#This Row],[Ledger 10]],$GZ:$GZ,1,0))=16,1,0),0)</f>
        <v>0</v>
      </c>
      <c r="FS669">
        <f>IF(LEN(Table1[[#This Row],[Ledger 11]])&gt;0,IF(TYPE(VLOOKUP(Table1[[#This Row],[Ledger 11]],$GZ:$GZ,1,0))=16,1,0),0)</f>
        <v>0</v>
      </c>
      <c r="FT669">
        <f>IF(LEN(Table1[[#This Row],[Ledger 12]])&gt;0,IF(TYPE(VLOOKUP(Table1[[#This Row],[Ledger 12]],$GZ:$GZ,1,0))=16,1,0),0)</f>
        <v>0</v>
      </c>
      <c r="FU669">
        <f>IF(LEN(Table1[[#This Row],[Ledger 13]])&gt;0,IF(TYPE(VLOOKUP(Table1[[#This Row],[Ledger 13]],$GZ:$GZ,1,0))=16,1,0),0)</f>
        <v>0</v>
      </c>
      <c r="FV669">
        <f>IF(LEN(Table1[[#This Row],[Ledger 14]])&gt;0,IF(TYPE(VLOOKUP(Table1[[#This Row],[Ledger 14]],$GZ:$GZ,1,0))=16,1,0),0)</f>
        <v>0</v>
      </c>
      <c r="FW669">
        <f>IF(LEN(Table1[[#This Row],[Ledger 15]])&gt;0,IF(TYPE(VLOOKUP(Table1[[#This Row],[Ledger 15]],$GZ:$GZ,1,0))=16,1,0),0)</f>
        <v>0</v>
      </c>
    </row>
    <row r="670" spans="4:179" ht="33" customHeight="1" x14ac:dyDescent="0.45">
      <c r="D670" s="8">
        <f t="shared" si="19"/>
        <v>665</v>
      </c>
      <c r="E670" s="32"/>
      <c r="F670" s="34"/>
      <c r="G670" s="34"/>
      <c r="H670" s="34"/>
      <c r="I670" s="34"/>
      <c r="J670" s="38"/>
      <c r="K670" s="33"/>
      <c r="L670" s="36"/>
      <c r="M670" s="35"/>
      <c r="N670" s="34"/>
      <c r="O670" s="41"/>
      <c r="P670" s="35"/>
      <c r="Q670" s="34"/>
      <c r="R670" s="37"/>
      <c r="S670" s="35"/>
      <c r="T670" s="34"/>
      <c r="U670" s="37"/>
      <c r="V670" s="35"/>
      <c r="W670" s="34"/>
      <c r="X670" s="37"/>
      <c r="Y670" s="35"/>
      <c r="Z670" s="34"/>
      <c r="AA670" s="37"/>
      <c r="AB670" s="35"/>
      <c r="AC670" s="34"/>
      <c r="AD670" s="37"/>
      <c r="AE670" s="35"/>
      <c r="AF670" s="34"/>
      <c r="AG670" s="37"/>
      <c r="AH670" s="35"/>
      <c r="AI670" s="34"/>
      <c r="AJ670" s="37"/>
      <c r="AK670" s="35"/>
      <c r="AL670" s="34"/>
      <c r="AM670" s="37"/>
      <c r="AN670" s="35"/>
      <c r="AO670" s="34"/>
      <c r="AP670" s="37"/>
      <c r="AQ670" s="35"/>
      <c r="AR670" s="34"/>
      <c r="AS670" s="37"/>
      <c r="AT670" s="35"/>
      <c r="AU670" s="34"/>
      <c r="AV670" s="37"/>
      <c r="AW670" s="35"/>
      <c r="AX670" s="34"/>
      <c r="AY670" s="37"/>
      <c r="AZ670" s="35"/>
      <c r="BA670" s="34"/>
      <c r="BB670" s="37"/>
      <c r="BC6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0" s="7"/>
      <c r="BF670" t="str">
        <f>IF(Table1[[#This Row],[Date]]="","","&amp;lt;VOUCHER REMOTEID="&amp;""""&amp;$A$11&amp;$A$13&amp;ROW()&amp;""""&amp;" VCHTYPE="""&amp;F670&amp;""" ACTION="""&amp;"Create"&amp;"""&amp;gt;")</f>
        <v/>
      </c>
      <c r="BG670" t="str">
        <f>IF(Table1[[#This Row],[Date]]="","",TEXT(Table1[[#This Row],[Date]],"yyyymmdd"))</f>
        <v/>
      </c>
      <c r="BH670" t="str">
        <f>Table1[[#This Row],[Date2]]</f>
        <v/>
      </c>
      <c r="BI670" t="str">
        <f>IF(Table1[[#This Row],[Date]]="","",Table1[[#This Row],[Voucher Type]])</f>
        <v/>
      </c>
      <c r="BJ670" t="str">
        <f>IF(Table1[[#This Row],[Ref No / Invoice No]]="","",Table1[[#This Row],[Ref No / Invoice No]])</f>
        <v/>
      </c>
      <c r="BK670" t="str">
        <f>IF(Table1[[#This Row],[Voucher No]]="","",Table1[[#This Row],[Voucher No]])</f>
        <v/>
      </c>
      <c r="BL670" t="str">
        <f>IF(Table1[[#This Row],[Date]]="","",Table1[[#This Row],[Narration]])</f>
        <v/>
      </c>
      <c r="BM670" t="str">
        <f>IF(Table1[[#This Row],[Date]]="","",$A$11&amp;$A$13&amp;ROW())</f>
        <v/>
      </c>
      <c r="BN670" t="str">
        <f>IF(Table1[[#This Row],[Date]]="","",$A$13)</f>
        <v/>
      </c>
      <c r="BP670" t="str">
        <f>IF(Table1[[#This Row],[Ledger 1]]="","","No")</f>
        <v/>
      </c>
      <c r="BQ670" t="str">
        <f>IF(Table1[[#This Row],[Date]]="","",IF(Table1[[#This Row],[Effect 1]]="Dr.","Yes","No"))</f>
        <v/>
      </c>
      <c r="BR670" t="str">
        <f>IF(Table1[[#This Row],[Date]]="","",Table1[[#This Row],[Ledger 1]])</f>
        <v/>
      </c>
      <c r="BS670" t="str">
        <f>IF(Table1[[#This Row],[Date]]="","",IF(Table1[[#This Row],[Effect 1]]="Dr.",-Table1[[#This Row],[Amount 1]],Table1[[#This Row],[Amount 1]]))</f>
        <v/>
      </c>
      <c r="BV670" t="str">
        <f>IF(Table1[[#This Row],[Ledger 2]]="","","No")</f>
        <v/>
      </c>
      <c r="BW670" t="str">
        <f>IF(Table1[[#This Row],[Date]]="","",IF(Table1[[#This Row],[Effect 2]]="Dr.","Yes","No"))</f>
        <v/>
      </c>
      <c r="BX670" t="str">
        <f>IF(Table1[[#This Row],[Date]]="","",Table1[[#This Row],[Ledger 2]])</f>
        <v/>
      </c>
      <c r="BY670" t="str">
        <f>IF(Table1[[#This Row],[Date]]="","",IF(Table1[[#This Row],[Effect 2]]="Dr.",-Table1[[#This Row],[Amount 2]],Table1[[#This Row],[Amount 2]]))</f>
        <v/>
      </c>
      <c r="CB670" t="str">
        <f>IF(Table1[[#This Row],[Ledger 3]]="","","No")</f>
        <v/>
      </c>
      <c r="CC670" t="str">
        <f>IF(Table1[[#This Row],[Ledger 3]]="","",IF(Table1[[#This Row],[Effect 3]]="Dr.","Yes","No"))</f>
        <v/>
      </c>
      <c r="CD670" t="str">
        <f>IF(Table1[[#This Row],[Ledger 3]]="","",Table1[[#This Row],[Ledger 3]])</f>
        <v/>
      </c>
      <c r="CE670" t="str">
        <f>IF(Table1[[#This Row],[Ledger 3]]="","",IF(Table1[[#This Row],[Effect 3]]="Dr.",-Table1[[#This Row],[Amount 3]],Table1[[#This Row],[Amount 3]]))</f>
        <v/>
      </c>
      <c r="CH670" t="str">
        <f>IF(Table1[[#This Row],[Ledger 4]]="","","No")</f>
        <v/>
      </c>
      <c r="CI670" t="str">
        <f>IF(Table1[[#This Row],[Ledger 4]]="","",IF(Table1[[#This Row],[Effect 4]]="Dr.","Yes","No"))</f>
        <v/>
      </c>
      <c r="CJ670" t="str">
        <f>IF(Table1[[#This Row],[Ledger 4]]="","",Table1[[#This Row],[Ledger 4]])</f>
        <v/>
      </c>
      <c r="CK670" t="str">
        <f>IF(Table1[[#This Row],[Ledger 4]]="","",IF(Table1[[#This Row],[Effect 4]]="Dr.",-Table1[[#This Row],[Amount 4]],Table1[[#This Row],[Amount 4]]))</f>
        <v/>
      </c>
      <c r="CN670" t="str">
        <f>IF(Table1[[#This Row],[Ledger 5]]="","","No")</f>
        <v/>
      </c>
      <c r="CO670" t="str">
        <f>IF(Table1[[#This Row],[Ledger 5]]="","",IF(Table1[[#This Row],[Effect 5]]="Dr.","Yes","No"))</f>
        <v/>
      </c>
      <c r="CP670" t="str">
        <f>IF(Table1[[#This Row],[Ledger 5]]="","",Table1[[#This Row],[Ledger 5]])</f>
        <v/>
      </c>
      <c r="CQ670" t="str">
        <f>IF(Table1[[#This Row],[Ledger 5]]="","",IF(Table1[[#This Row],[Effect 5]]="Dr.",-Table1[[#This Row],[Amount 5]],Table1[[#This Row],[Amount 5]]))</f>
        <v/>
      </c>
      <c r="CT670" t="str">
        <f>IF(Table1[[#This Row],[Ledger 6]]="","","No")</f>
        <v/>
      </c>
      <c r="CU670" t="str">
        <f>IF(Table1[[#This Row],[Ledger 6]]="","",IF(Table1[[#This Row],[Effect 6]]="Dr.","Yes","No"))</f>
        <v/>
      </c>
      <c r="CV670" t="str">
        <f>IF(Table1[[#This Row],[Ledger 6]]="","",Table1[[#This Row],[Ledger 6]])</f>
        <v/>
      </c>
      <c r="CW670" t="str">
        <f>IF(Table1[[#This Row],[Ledger 6]]="","",IF(Table1[[#This Row],[Effect 6]]="Dr.",-Table1[[#This Row],[Amount 6]],Table1[[#This Row],[Amount 6]]))</f>
        <v/>
      </c>
      <c r="CZ670" t="str">
        <f>IF(Table1[[#This Row],[Ledger 7]]="","","No")</f>
        <v/>
      </c>
      <c r="DA670" t="str">
        <f>IF(Table1[[#This Row],[Ledger 7]]="","",IF(Table1[[#This Row],[Effect 7]]="Dr.","Yes","No"))</f>
        <v/>
      </c>
      <c r="DB670" t="str">
        <f>IF(Table1[[#This Row],[Ledger 7]]="","",Table1[[#This Row],[Ledger 7]])</f>
        <v/>
      </c>
      <c r="DC670" t="str">
        <f>IF(Table1[[#This Row],[Ledger 7]]="","",IF(Table1[[#This Row],[Effect 7]]="Dr.",-Table1[[#This Row],[Amount 7]],Table1[[#This Row],[Amount 7]]))</f>
        <v/>
      </c>
      <c r="DF670" t="str">
        <f>IF(Table1[[#This Row],[Ledger 8]]="","","No")</f>
        <v/>
      </c>
      <c r="DG670" t="str">
        <f>IF(Table1[[#This Row],[Ledger 8]]="","",IF(Table1[[#This Row],[Effect 8]]="Dr.","Yes","No"))</f>
        <v/>
      </c>
      <c r="DH670" t="str">
        <f>IF(Table1[[#This Row],[Ledger 8]]="","",Table1[[#This Row],[Ledger 8]])</f>
        <v/>
      </c>
      <c r="DI670" t="str">
        <f>IF(Table1[[#This Row],[Ledger 8]]="","",IF(Table1[[#This Row],[Effect 8]]="Dr.",-Table1[[#This Row],[Amount 8]],Table1[[#This Row],[Amount 8]]))</f>
        <v/>
      </c>
      <c r="DL670" t="str">
        <f>IF(Table1[[#This Row],[Ledger 9]]="","","No")</f>
        <v/>
      </c>
      <c r="DM670" t="str">
        <f>IF(Table1[[#This Row],[Ledger 9]]="","",IF(Table1[[#This Row],[Effect 9]]="Dr.","Yes","No"))</f>
        <v/>
      </c>
      <c r="DN670" t="str">
        <f>IF(Table1[[#This Row],[Ledger 9]]="","",Table1[[#This Row],[Ledger 9]])</f>
        <v/>
      </c>
      <c r="DO670" t="str">
        <f>IF(Table1[[#This Row],[Ledger 9]]="","",IF(Table1[[#This Row],[Effect 9]]="Dr.",-Table1[[#This Row],[Amount 9]],Table1[[#This Row],[Amount 9]]))</f>
        <v/>
      </c>
      <c r="DR670" t="str">
        <f>IF(Table1[[#This Row],[Ledger 10]]="","","No")</f>
        <v/>
      </c>
      <c r="DS670" t="str">
        <f>IF(Table1[[#This Row],[Ledger 10]]="","",IF(Table1[[#This Row],[Effect 10]]="Dr.","Yes","No"))</f>
        <v/>
      </c>
      <c r="DT670" t="str">
        <f>IF(Table1[[#This Row],[Ledger 10]]="","",Table1[[#This Row],[Ledger 10]])</f>
        <v/>
      </c>
      <c r="DU670" t="str">
        <f>IF(Table1[[#This Row],[Ledger 10]]="","",IF(Table1[[#This Row],[Effect 10]]="Dr.",-Table1[[#This Row],[Amount 10]],Table1[[#This Row],[Amount 10]]))</f>
        <v/>
      </c>
      <c r="DX670" t="str">
        <f>IF(Table1[[#This Row],[Ledger 11]]="","","No")</f>
        <v/>
      </c>
      <c r="DY670" t="str">
        <f>IF(Table1[[#This Row],[Ledger 11]]="","",IF(Table1[[#This Row],[Effect 11]]="Dr.","Yes","No"))</f>
        <v/>
      </c>
      <c r="DZ670" t="str">
        <f>IF(Table1[[#This Row],[Ledger 11]]="","",Table1[[#This Row],[Ledger 11]])</f>
        <v/>
      </c>
      <c r="EA670" t="str">
        <f>IF(Table1[[#This Row],[Ledger 11]]="","",IF(Table1[[#This Row],[Effect 11]]="Dr.",-Table1[[#This Row],[Amount 11]],Table1[[#This Row],[Amount 11]]))</f>
        <v/>
      </c>
      <c r="ED670" t="str">
        <f>IF(Table1[[#This Row],[Ledger 12]]="","","No")</f>
        <v/>
      </c>
      <c r="EE670" t="str">
        <f>IF(Table1[[#This Row],[Ledger 12]]="","",IF(Table1[[#This Row],[Effect 12]]="Dr.","Yes","No"))</f>
        <v/>
      </c>
      <c r="EF670" t="str">
        <f>IF(Table1[[#This Row],[Ledger 12]]="","",Table1[[#This Row],[Ledger 12]])</f>
        <v/>
      </c>
      <c r="EG670" t="str">
        <f>IF(Table1[[#This Row],[Ledger 12]]="","",IF(Table1[[#This Row],[Effect 12]]="Dr.",-Table1[[#This Row],[Amount 12]],Table1[[#This Row],[Amount 12]]))</f>
        <v/>
      </c>
      <c r="EJ670" t="str">
        <f>IF(Table1[[#This Row],[Ledger 13]]="","","No")</f>
        <v/>
      </c>
      <c r="EK670" t="str">
        <f>IF(Table1[[#This Row],[Ledger 13]]="","",IF(Table1[[#This Row],[Effect 13]]="Dr.","Yes","No"))</f>
        <v/>
      </c>
      <c r="EL670" t="str">
        <f>IF(Table1[[#This Row],[Ledger 13]]="","",Table1[[#This Row],[Ledger 13]])</f>
        <v/>
      </c>
      <c r="EM670" t="str">
        <f>IF(Table1[[#This Row],[Ledger 13]]="","",IF(Table1[[#This Row],[Effect 13]]="Dr.",-Table1[[#This Row],[Amount 13]],Table1[[#This Row],[Amount 13]]))</f>
        <v/>
      </c>
      <c r="EP670" t="str">
        <f>IF(Table1[[#This Row],[Ledger 14]]="","","No")</f>
        <v/>
      </c>
      <c r="EQ670" t="str">
        <f>IF(Table1[[#This Row],[Ledger 14]]="","",IF(Table1[[#This Row],[Effect 14]]="Dr.","Yes","No"))</f>
        <v/>
      </c>
      <c r="ER670" t="str">
        <f>IF(Table1[[#This Row],[Ledger 14]]="","",Table1[[#This Row],[Ledger 14]])</f>
        <v/>
      </c>
      <c r="ES670" t="str">
        <f>IF(Table1[[#This Row],[Ledger 14]]="","",IF(Table1[[#This Row],[Effect 14]]="Dr.",-Table1[[#This Row],[Amount 14]],Table1[[#This Row],[Amount 14]]))</f>
        <v/>
      </c>
      <c r="EV670" t="str">
        <f>IF(Table1[[#This Row],[Ledger 15]]="","","No")</f>
        <v/>
      </c>
      <c r="EW670" t="str">
        <f>IF(Table1[[#This Row],[Ledger 15]]="","",IF(Table1[[#This Row],[Effect 15]]="Dr.","Yes","No"))</f>
        <v/>
      </c>
      <c r="EX670" t="str">
        <f>IF(Table1[[#This Row],[Ledger 15]]="","",Table1[[#This Row],[Ledger 15]])</f>
        <v/>
      </c>
      <c r="EY670" t="str">
        <f>IF(Table1[[#This Row],[Ledger 15]]="","",IF(Table1[[#This Row],[Effect 15]]="Dr.",-Table1[[#This Row],[Amount 15]],Table1[[#This Row],[Amount 15]]))</f>
        <v/>
      </c>
      <c r="FD6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0">
        <f>IF(Table1[[#This Row],[Date]]="",0,IF(AND(Table1[[#This Row],[Date]]&gt;=$FE$2,Table1[[#This Row],[Date]]&lt;=$FE$3),0,1))</f>
        <v>0</v>
      </c>
      <c r="FF670">
        <f>IF(Table1[[#This Row],[Date]]="",0,IF(TYPE(VLOOKUP(Table1[[#This Row],[Voucher Type]],Table1[[#All],[Voucher Type Master]],1,FALSE))=16,1,0))</f>
        <v>0</v>
      </c>
      <c r="FG670">
        <f>IF(TYPE(IF(Table1[[#This Row],[Date]]="",0,IF(VLOOKUP(Table1[[#This Row],[Voucher Type]],$FY$5:$FZ$13,2,0)=Table1[[#This Row],[Effect 1]],0,1)))=16,1,0)</f>
        <v>0</v>
      </c>
      <c r="FH6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0">
        <f>IF(LEN(Table1[[#This Row],[Ledger 1]])&gt;0,IF(TYPE(VLOOKUP(Table1[[#This Row],[Ledger 1]],GZ:GZ,1,0))=16,1,0),0)</f>
        <v>0</v>
      </c>
      <c r="FJ670">
        <f>IF(LEN(Table1[[#This Row],[Ledger 2]])&gt;0,IF(TYPE(VLOOKUP(Table1[[#This Row],[Ledger 2]],GZ:GZ,1,0))=16,1,0),0)</f>
        <v>0</v>
      </c>
      <c r="FK670">
        <f>IF(LEN(Table1[[#This Row],[Ledger 3]])&gt;0,IF(TYPE(VLOOKUP(Table1[[#This Row],[Ledger 3]],GZ:GZ,1,0))=16,1,0),0)</f>
        <v>0</v>
      </c>
      <c r="FL670">
        <f>IF(LEN(Table1[[#This Row],[Ledger 4]])&gt;0,IF(TYPE(VLOOKUP(Table1[[#This Row],[Ledger 4]],GZ:GZ,1,0))=16,1,0),0)</f>
        <v>0</v>
      </c>
      <c r="FM670">
        <f>IF(LEN(Table1[[#This Row],[Ledger 5]])&gt;0,IF(TYPE(VLOOKUP(Table1[[#This Row],[Ledger 5]],GZ:GZ,1,0))=16,1,0),0)</f>
        <v>0</v>
      </c>
      <c r="FN670">
        <f>IF(LEN(Table1[[#This Row],[Ledger 6]])&gt;0,IF(TYPE(VLOOKUP(Table1[[#This Row],[Ledger 6]],$GZ:$GZ,1,0))=16,1,0),0)</f>
        <v>0</v>
      </c>
      <c r="FO670">
        <f>IF(LEN(Table1[[#This Row],[Ledger 7]])&gt;0,IF(TYPE(VLOOKUP(Table1[[#This Row],[Ledger 7]],$GZ:$GZ,1,0))=16,1,0),0)</f>
        <v>0</v>
      </c>
      <c r="FP670">
        <f>IF(LEN(Table1[[#This Row],[Ledger 8]])&gt;0,IF(TYPE(VLOOKUP(Table1[[#This Row],[Ledger 8]],$GZ:$GZ,1,0))=16,1,0),0)</f>
        <v>0</v>
      </c>
      <c r="FQ670">
        <f>IF(LEN(Table1[[#This Row],[Ledger 9]])&gt;0,IF(TYPE(VLOOKUP(Table1[[#This Row],[Ledger 9]],$GZ:$GZ,1,0))=16,1,0),0)</f>
        <v>0</v>
      </c>
      <c r="FR670">
        <f>IF(LEN(Table1[[#This Row],[Ledger 10]])&gt;0,IF(TYPE(VLOOKUP(Table1[[#This Row],[Ledger 10]],$GZ:$GZ,1,0))=16,1,0),0)</f>
        <v>0</v>
      </c>
      <c r="FS670">
        <f>IF(LEN(Table1[[#This Row],[Ledger 11]])&gt;0,IF(TYPE(VLOOKUP(Table1[[#This Row],[Ledger 11]],$GZ:$GZ,1,0))=16,1,0),0)</f>
        <v>0</v>
      </c>
      <c r="FT670">
        <f>IF(LEN(Table1[[#This Row],[Ledger 12]])&gt;0,IF(TYPE(VLOOKUP(Table1[[#This Row],[Ledger 12]],$GZ:$GZ,1,0))=16,1,0),0)</f>
        <v>0</v>
      </c>
      <c r="FU670">
        <f>IF(LEN(Table1[[#This Row],[Ledger 13]])&gt;0,IF(TYPE(VLOOKUP(Table1[[#This Row],[Ledger 13]],$GZ:$GZ,1,0))=16,1,0),0)</f>
        <v>0</v>
      </c>
      <c r="FV670">
        <f>IF(LEN(Table1[[#This Row],[Ledger 14]])&gt;0,IF(TYPE(VLOOKUP(Table1[[#This Row],[Ledger 14]],$GZ:$GZ,1,0))=16,1,0),0)</f>
        <v>0</v>
      </c>
      <c r="FW670">
        <f>IF(LEN(Table1[[#This Row],[Ledger 15]])&gt;0,IF(TYPE(VLOOKUP(Table1[[#This Row],[Ledger 15]],$GZ:$GZ,1,0))=16,1,0),0)</f>
        <v>0</v>
      </c>
    </row>
    <row r="671" spans="4:179" ht="33" customHeight="1" x14ac:dyDescent="0.45">
      <c r="D671" s="8">
        <f t="shared" si="19"/>
        <v>666</v>
      </c>
      <c r="E671" s="32"/>
      <c r="F671" s="34"/>
      <c r="G671" s="34"/>
      <c r="H671" s="34"/>
      <c r="I671" s="34"/>
      <c r="J671" s="38"/>
      <c r="K671" s="33"/>
      <c r="L671" s="36"/>
      <c r="M671" s="35"/>
      <c r="N671" s="34"/>
      <c r="O671" s="41"/>
      <c r="P671" s="35"/>
      <c r="Q671" s="34"/>
      <c r="R671" s="37"/>
      <c r="S671" s="35"/>
      <c r="T671" s="34"/>
      <c r="U671" s="37"/>
      <c r="V671" s="35"/>
      <c r="W671" s="34"/>
      <c r="X671" s="37"/>
      <c r="Y671" s="35"/>
      <c r="Z671" s="34"/>
      <c r="AA671" s="37"/>
      <c r="AB671" s="35"/>
      <c r="AC671" s="34"/>
      <c r="AD671" s="37"/>
      <c r="AE671" s="35"/>
      <c r="AF671" s="34"/>
      <c r="AG671" s="37"/>
      <c r="AH671" s="35"/>
      <c r="AI671" s="34"/>
      <c r="AJ671" s="37"/>
      <c r="AK671" s="35"/>
      <c r="AL671" s="34"/>
      <c r="AM671" s="37"/>
      <c r="AN671" s="35"/>
      <c r="AO671" s="34"/>
      <c r="AP671" s="37"/>
      <c r="AQ671" s="35"/>
      <c r="AR671" s="34"/>
      <c r="AS671" s="37"/>
      <c r="AT671" s="35"/>
      <c r="AU671" s="34"/>
      <c r="AV671" s="37"/>
      <c r="AW671" s="35"/>
      <c r="AX671" s="34"/>
      <c r="AY671" s="37"/>
      <c r="AZ671" s="35"/>
      <c r="BA671" s="34"/>
      <c r="BB671" s="37"/>
      <c r="BC6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1" s="7"/>
      <c r="BF671" t="str">
        <f>IF(Table1[[#This Row],[Date]]="","","&amp;lt;VOUCHER REMOTEID="&amp;""""&amp;$A$11&amp;$A$13&amp;ROW()&amp;""""&amp;" VCHTYPE="""&amp;F671&amp;""" ACTION="""&amp;"Create"&amp;"""&amp;gt;")</f>
        <v/>
      </c>
      <c r="BG671" t="str">
        <f>IF(Table1[[#This Row],[Date]]="","",TEXT(Table1[[#This Row],[Date]],"yyyymmdd"))</f>
        <v/>
      </c>
      <c r="BH671" t="str">
        <f>Table1[[#This Row],[Date2]]</f>
        <v/>
      </c>
      <c r="BI671" t="str">
        <f>IF(Table1[[#This Row],[Date]]="","",Table1[[#This Row],[Voucher Type]])</f>
        <v/>
      </c>
      <c r="BJ671" t="str">
        <f>IF(Table1[[#This Row],[Ref No / Invoice No]]="","",Table1[[#This Row],[Ref No / Invoice No]])</f>
        <v/>
      </c>
      <c r="BK671" t="str">
        <f>IF(Table1[[#This Row],[Voucher No]]="","",Table1[[#This Row],[Voucher No]])</f>
        <v/>
      </c>
      <c r="BL671" t="str">
        <f>IF(Table1[[#This Row],[Date]]="","",Table1[[#This Row],[Narration]])</f>
        <v/>
      </c>
      <c r="BM671" t="str">
        <f>IF(Table1[[#This Row],[Date]]="","",$A$11&amp;$A$13&amp;ROW())</f>
        <v/>
      </c>
      <c r="BN671" t="str">
        <f>IF(Table1[[#This Row],[Date]]="","",$A$13)</f>
        <v/>
      </c>
      <c r="BP671" t="str">
        <f>IF(Table1[[#This Row],[Ledger 1]]="","","No")</f>
        <v/>
      </c>
      <c r="BQ671" t="str">
        <f>IF(Table1[[#This Row],[Date]]="","",IF(Table1[[#This Row],[Effect 1]]="Dr.","Yes","No"))</f>
        <v/>
      </c>
      <c r="BR671" t="str">
        <f>IF(Table1[[#This Row],[Date]]="","",Table1[[#This Row],[Ledger 1]])</f>
        <v/>
      </c>
      <c r="BS671" t="str">
        <f>IF(Table1[[#This Row],[Date]]="","",IF(Table1[[#This Row],[Effect 1]]="Dr.",-Table1[[#This Row],[Amount 1]],Table1[[#This Row],[Amount 1]]))</f>
        <v/>
      </c>
      <c r="BV671" t="str">
        <f>IF(Table1[[#This Row],[Ledger 2]]="","","No")</f>
        <v/>
      </c>
      <c r="BW671" t="str">
        <f>IF(Table1[[#This Row],[Date]]="","",IF(Table1[[#This Row],[Effect 2]]="Dr.","Yes","No"))</f>
        <v/>
      </c>
      <c r="BX671" t="str">
        <f>IF(Table1[[#This Row],[Date]]="","",Table1[[#This Row],[Ledger 2]])</f>
        <v/>
      </c>
      <c r="BY671" t="str">
        <f>IF(Table1[[#This Row],[Date]]="","",IF(Table1[[#This Row],[Effect 2]]="Dr.",-Table1[[#This Row],[Amount 2]],Table1[[#This Row],[Amount 2]]))</f>
        <v/>
      </c>
      <c r="CB671" t="str">
        <f>IF(Table1[[#This Row],[Ledger 3]]="","","No")</f>
        <v/>
      </c>
      <c r="CC671" t="str">
        <f>IF(Table1[[#This Row],[Ledger 3]]="","",IF(Table1[[#This Row],[Effect 3]]="Dr.","Yes","No"))</f>
        <v/>
      </c>
      <c r="CD671" t="str">
        <f>IF(Table1[[#This Row],[Ledger 3]]="","",Table1[[#This Row],[Ledger 3]])</f>
        <v/>
      </c>
      <c r="CE671" t="str">
        <f>IF(Table1[[#This Row],[Ledger 3]]="","",IF(Table1[[#This Row],[Effect 3]]="Dr.",-Table1[[#This Row],[Amount 3]],Table1[[#This Row],[Amount 3]]))</f>
        <v/>
      </c>
      <c r="CH671" t="str">
        <f>IF(Table1[[#This Row],[Ledger 4]]="","","No")</f>
        <v/>
      </c>
      <c r="CI671" t="str">
        <f>IF(Table1[[#This Row],[Ledger 4]]="","",IF(Table1[[#This Row],[Effect 4]]="Dr.","Yes","No"))</f>
        <v/>
      </c>
      <c r="CJ671" t="str">
        <f>IF(Table1[[#This Row],[Ledger 4]]="","",Table1[[#This Row],[Ledger 4]])</f>
        <v/>
      </c>
      <c r="CK671" t="str">
        <f>IF(Table1[[#This Row],[Ledger 4]]="","",IF(Table1[[#This Row],[Effect 4]]="Dr.",-Table1[[#This Row],[Amount 4]],Table1[[#This Row],[Amount 4]]))</f>
        <v/>
      </c>
      <c r="CN671" t="str">
        <f>IF(Table1[[#This Row],[Ledger 5]]="","","No")</f>
        <v/>
      </c>
      <c r="CO671" t="str">
        <f>IF(Table1[[#This Row],[Ledger 5]]="","",IF(Table1[[#This Row],[Effect 5]]="Dr.","Yes","No"))</f>
        <v/>
      </c>
      <c r="CP671" t="str">
        <f>IF(Table1[[#This Row],[Ledger 5]]="","",Table1[[#This Row],[Ledger 5]])</f>
        <v/>
      </c>
      <c r="CQ671" t="str">
        <f>IF(Table1[[#This Row],[Ledger 5]]="","",IF(Table1[[#This Row],[Effect 5]]="Dr.",-Table1[[#This Row],[Amount 5]],Table1[[#This Row],[Amount 5]]))</f>
        <v/>
      </c>
      <c r="CT671" t="str">
        <f>IF(Table1[[#This Row],[Ledger 6]]="","","No")</f>
        <v/>
      </c>
      <c r="CU671" t="str">
        <f>IF(Table1[[#This Row],[Ledger 6]]="","",IF(Table1[[#This Row],[Effect 6]]="Dr.","Yes","No"))</f>
        <v/>
      </c>
      <c r="CV671" t="str">
        <f>IF(Table1[[#This Row],[Ledger 6]]="","",Table1[[#This Row],[Ledger 6]])</f>
        <v/>
      </c>
      <c r="CW671" t="str">
        <f>IF(Table1[[#This Row],[Ledger 6]]="","",IF(Table1[[#This Row],[Effect 6]]="Dr.",-Table1[[#This Row],[Amount 6]],Table1[[#This Row],[Amount 6]]))</f>
        <v/>
      </c>
      <c r="CZ671" t="str">
        <f>IF(Table1[[#This Row],[Ledger 7]]="","","No")</f>
        <v/>
      </c>
      <c r="DA671" t="str">
        <f>IF(Table1[[#This Row],[Ledger 7]]="","",IF(Table1[[#This Row],[Effect 7]]="Dr.","Yes","No"))</f>
        <v/>
      </c>
      <c r="DB671" t="str">
        <f>IF(Table1[[#This Row],[Ledger 7]]="","",Table1[[#This Row],[Ledger 7]])</f>
        <v/>
      </c>
      <c r="DC671" t="str">
        <f>IF(Table1[[#This Row],[Ledger 7]]="","",IF(Table1[[#This Row],[Effect 7]]="Dr.",-Table1[[#This Row],[Amount 7]],Table1[[#This Row],[Amount 7]]))</f>
        <v/>
      </c>
      <c r="DF671" t="str">
        <f>IF(Table1[[#This Row],[Ledger 8]]="","","No")</f>
        <v/>
      </c>
      <c r="DG671" t="str">
        <f>IF(Table1[[#This Row],[Ledger 8]]="","",IF(Table1[[#This Row],[Effect 8]]="Dr.","Yes","No"))</f>
        <v/>
      </c>
      <c r="DH671" t="str">
        <f>IF(Table1[[#This Row],[Ledger 8]]="","",Table1[[#This Row],[Ledger 8]])</f>
        <v/>
      </c>
      <c r="DI671" t="str">
        <f>IF(Table1[[#This Row],[Ledger 8]]="","",IF(Table1[[#This Row],[Effect 8]]="Dr.",-Table1[[#This Row],[Amount 8]],Table1[[#This Row],[Amount 8]]))</f>
        <v/>
      </c>
      <c r="DL671" t="str">
        <f>IF(Table1[[#This Row],[Ledger 9]]="","","No")</f>
        <v/>
      </c>
      <c r="DM671" t="str">
        <f>IF(Table1[[#This Row],[Ledger 9]]="","",IF(Table1[[#This Row],[Effect 9]]="Dr.","Yes","No"))</f>
        <v/>
      </c>
      <c r="DN671" t="str">
        <f>IF(Table1[[#This Row],[Ledger 9]]="","",Table1[[#This Row],[Ledger 9]])</f>
        <v/>
      </c>
      <c r="DO671" t="str">
        <f>IF(Table1[[#This Row],[Ledger 9]]="","",IF(Table1[[#This Row],[Effect 9]]="Dr.",-Table1[[#This Row],[Amount 9]],Table1[[#This Row],[Amount 9]]))</f>
        <v/>
      </c>
      <c r="DR671" t="str">
        <f>IF(Table1[[#This Row],[Ledger 10]]="","","No")</f>
        <v/>
      </c>
      <c r="DS671" t="str">
        <f>IF(Table1[[#This Row],[Ledger 10]]="","",IF(Table1[[#This Row],[Effect 10]]="Dr.","Yes","No"))</f>
        <v/>
      </c>
      <c r="DT671" t="str">
        <f>IF(Table1[[#This Row],[Ledger 10]]="","",Table1[[#This Row],[Ledger 10]])</f>
        <v/>
      </c>
      <c r="DU671" t="str">
        <f>IF(Table1[[#This Row],[Ledger 10]]="","",IF(Table1[[#This Row],[Effect 10]]="Dr.",-Table1[[#This Row],[Amount 10]],Table1[[#This Row],[Amount 10]]))</f>
        <v/>
      </c>
      <c r="DX671" t="str">
        <f>IF(Table1[[#This Row],[Ledger 11]]="","","No")</f>
        <v/>
      </c>
      <c r="DY671" t="str">
        <f>IF(Table1[[#This Row],[Ledger 11]]="","",IF(Table1[[#This Row],[Effect 11]]="Dr.","Yes","No"))</f>
        <v/>
      </c>
      <c r="DZ671" t="str">
        <f>IF(Table1[[#This Row],[Ledger 11]]="","",Table1[[#This Row],[Ledger 11]])</f>
        <v/>
      </c>
      <c r="EA671" t="str">
        <f>IF(Table1[[#This Row],[Ledger 11]]="","",IF(Table1[[#This Row],[Effect 11]]="Dr.",-Table1[[#This Row],[Amount 11]],Table1[[#This Row],[Amount 11]]))</f>
        <v/>
      </c>
      <c r="ED671" t="str">
        <f>IF(Table1[[#This Row],[Ledger 12]]="","","No")</f>
        <v/>
      </c>
      <c r="EE671" t="str">
        <f>IF(Table1[[#This Row],[Ledger 12]]="","",IF(Table1[[#This Row],[Effect 12]]="Dr.","Yes","No"))</f>
        <v/>
      </c>
      <c r="EF671" t="str">
        <f>IF(Table1[[#This Row],[Ledger 12]]="","",Table1[[#This Row],[Ledger 12]])</f>
        <v/>
      </c>
      <c r="EG671" t="str">
        <f>IF(Table1[[#This Row],[Ledger 12]]="","",IF(Table1[[#This Row],[Effect 12]]="Dr.",-Table1[[#This Row],[Amount 12]],Table1[[#This Row],[Amount 12]]))</f>
        <v/>
      </c>
      <c r="EJ671" t="str">
        <f>IF(Table1[[#This Row],[Ledger 13]]="","","No")</f>
        <v/>
      </c>
      <c r="EK671" t="str">
        <f>IF(Table1[[#This Row],[Ledger 13]]="","",IF(Table1[[#This Row],[Effect 13]]="Dr.","Yes","No"))</f>
        <v/>
      </c>
      <c r="EL671" t="str">
        <f>IF(Table1[[#This Row],[Ledger 13]]="","",Table1[[#This Row],[Ledger 13]])</f>
        <v/>
      </c>
      <c r="EM671" t="str">
        <f>IF(Table1[[#This Row],[Ledger 13]]="","",IF(Table1[[#This Row],[Effect 13]]="Dr.",-Table1[[#This Row],[Amount 13]],Table1[[#This Row],[Amount 13]]))</f>
        <v/>
      </c>
      <c r="EP671" t="str">
        <f>IF(Table1[[#This Row],[Ledger 14]]="","","No")</f>
        <v/>
      </c>
      <c r="EQ671" t="str">
        <f>IF(Table1[[#This Row],[Ledger 14]]="","",IF(Table1[[#This Row],[Effect 14]]="Dr.","Yes","No"))</f>
        <v/>
      </c>
      <c r="ER671" t="str">
        <f>IF(Table1[[#This Row],[Ledger 14]]="","",Table1[[#This Row],[Ledger 14]])</f>
        <v/>
      </c>
      <c r="ES671" t="str">
        <f>IF(Table1[[#This Row],[Ledger 14]]="","",IF(Table1[[#This Row],[Effect 14]]="Dr.",-Table1[[#This Row],[Amount 14]],Table1[[#This Row],[Amount 14]]))</f>
        <v/>
      </c>
      <c r="EV671" t="str">
        <f>IF(Table1[[#This Row],[Ledger 15]]="","","No")</f>
        <v/>
      </c>
      <c r="EW671" t="str">
        <f>IF(Table1[[#This Row],[Ledger 15]]="","",IF(Table1[[#This Row],[Effect 15]]="Dr.","Yes","No"))</f>
        <v/>
      </c>
      <c r="EX671" t="str">
        <f>IF(Table1[[#This Row],[Ledger 15]]="","",Table1[[#This Row],[Ledger 15]])</f>
        <v/>
      </c>
      <c r="EY671" t="str">
        <f>IF(Table1[[#This Row],[Ledger 15]]="","",IF(Table1[[#This Row],[Effect 15]]="Dr.",-Table1[[#This Row],[Amount 15]],Table1[[#This Row],[Amount 15]]))</f>
        <v/>
      </c>
      <c r="FD6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1">
        <f>IF(Table1[[#This Row],[Date]]="",0,IF(AND(Table1[[#This Row],[Date]]&gt;=$FE$2,Table1[[#This Row],[Date]]&lt;=$FE$3),0,1))</f>
        <v>0</v>
      </c>
      <c r="FF671">
        <f>IF(Table1[[#This Row],[Date]]="",0,IF(TYPE(VLOOKUP(Table1[[#This Row],[Voucher Type]],Table1[[#All],[Voucher Type Master]],1,FALSE))=16,1,0))</f>
        <v>0</v>
      </c>
      <c r="FG671">
        <f>IF(TYPE(IF(Table1[[#This Row],[Date]]="",0,IF(VLOOKUP(Table1[[#This Row],[Voucher Type]],$FY$5:$FZ$13,2,0)=Table1[[#This Row],[Effect 1]],0,1)))=16,1,0)</f>
        <v>0</v>
      </c>
      <c r="FH6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1">
        <f>IF(LEN(Table1[[#This Row],[Ledger 1]])&gt;0,IF(TYPE(VLOOKUP(Table1[[#This Row],[Ledger 1]],GZ:GZ,1,0))=16,1,0),0)</f>
        <v>0</v>
      </c>
      <c r="FJ671">
        <f>IF(LEN(Table1[[#This Row],[Ledger 2]])&gt;0,IF(TYPE(VLOOKUP(Table1[[#This Row],[Ledger 2]],GZ:GZ,1,0))=16,1,0),0)</f>
        <v>0</v>
      </c>
      <c r="FK671">
        <f>IF(LEN(Table1[[#This Row],[Ledger 3]])&gt;0,IF(TYPE(VLOOKUP(Table1[[#This Row],[Ledger 3]],GZ:GZ,1,0))=16,1,0),0)</f>
        <v>0</v>
      </c>
      <c r="FL671">
        <f>IF(LEN(Table1[[#This Row],[Ledger 4]])&gt;0,IF(TYPE(VLOOKUP(Table1[[#This Row],[Ledger 4]],GZ:GZ,1,0))=16,1,0),0)</f>
        <v>0</v>
      </c>
      <c r="FM671">
        <f>IF(LEN(Table1[[#This Row],[Ledger 5]])&gt;0,IF(TYPE(VLOOKUP(Table1[[#This Row],[Ledger 5]],GZ:GZ,1,0))=16,1,0),0)</f>
        <v>0</v>
      </c>
      <c r="FN671">
        <f>IF(LEN(Table1[[#This Row],[Ledger 6]])&gt;0,IF(TYPE(VLOOKUP(Table1[[#This Row],[Ledger 6]],$GZ:$GZ,1,0))=16,1,0),0)</f>
        <v>0</v>
      </c>
      <c r="FO671">
        <f>IF(LEN(Table1[[#This Row],[Ledger 7]])&gt;0,IF(TYPE(VLOOKUP(Table1[[#This Row],[Ledger 7]],$GZ:$GZ,1,0))=16,1,0),0)</f>
        <v>0</v>
      </c>
      <c r="FP671">
        <f>IF(LEN(Table1[[#This Row],[Ledger 8]])&gt;0,IF(TYPE(VLOOKUP(Table1[[#This Row],[Ledger 8]],$GZ:$GZ,1,0))=16,1,0),0)</f>
        <v>0</v>
      </c>
      <c r="FQ671">
        <f>IF(LEN(Table1[[#This Row],[Ledger 9]])&gt;0,IF(TYPE(VLOOKUP(Table1[[#This Row],[Ledger 9]],$GZ:$GZ,1,0))=16,1,0),0)</f>
        <v>0</v>
      </c>
      <c r="FR671">
        <f>IF(LEN(Table1[[#This Row],[Ledger 10]])&gt;0,IF(TYPE(VLOOKUP(Table1[[#This Row],[Ledger 10]],$GZ:$GZ,1,0))=16,1,0),0)</f>
        <v>0</v>
      </c>
      <c r="FS671">
        <f>IF(LEN(Table1[[#This Row],[Ledger 11]])&gt;0,IF(TYPE(VLOOKUP(Table1[[#This Row],[Ledger 11]],$GZ:$GZ,1,0))=16,1,0),0)</f>
        <v>0</v>
      </c>
      <c r="FT671">
        <f>IF(LEN(Table1[[#This Row],[Ledger 12]])&gt;0,IF(TYPE(VLOOKUP(Table1[[#This Row],[Ledger 12]],$GZ:$GZ,1,0))=16,1,0),0)</f>
        <v>0</v>
      </c>
      <c r="FU671">
        <f>IF(LEN(Table1[[#This Row],[Ledger 13]])&gt;0,IF(TYPE(VLOOKUP(Table1[[#This Row],[Ledger 13]],$GZ:$GZ,1,0))=16,1,0),0)</f>
        <v>0</v>
      </c>
      <c r="FV671">
        <f>IF(LEN(Table1[[#This Row],[Ledger 14]])&gt;0,IF(TYPE(VLOOKUP(Table1[[#This Row],[Ledger 14]],$GZ:$GZ,1,0))=16,1,0),0)</f>
        <v>0</v>
      </c>
      <c r="FW671">
        <f>IF(LEN(Table1[[#This Row],[Ledger 15]])&gt;0,IF(TYPE(VLOOKUP(Table1[[#This Row],[Ledger 15]],$GZ:$GZ,1,0))=16,1,0),0)</f>
        <v>0</v>
      </c>
    </row>
    <row r="672" spans="4:179" ht="33" customHeight="1" x14ac:dyDescent="0.45">
      <c r="D672" s="8">
        <f t="shared" si="19"/>
        <v>667</v>
      </c>
      <c r="E672" s="32"/>
      <c r="F672" s="34"/>
      <c r="G672" s="34"/>
      <c r="H672" s="34"/>
      <c r="I672" s="34"/>
      <c r="J672" s="38"/>
      <c r="K672" s="33"/>
      <c r="L672" s="36"/>
      <c r="M672" s="35"/>
      <c r="N672" s="34"/>
      <c r="O672" s="41"/>
      <c r="P672" s="35"/>
      <c r="Q672" s="34"/>
      <c r="R672" s="37"/>
      <c r="S672" s="35"/>
      <c r="T672" s="34"/>
      <c r="U672" s="37"/>
      <c r="V672" s="35"/>
      <c r="W672" s="34"/>
      <c r="X672" s="37"/>
      <c r="Y672" s="35"/>
      <c r="Z672" s="34"/>
      <c r="AA672" s="37"/>
      <c r="AB672" s="35"/>
      <c r="AC672" s="34"/>
      <c r="AD672" s="37"/>
      <c r="AE672" s="35"/>
      <c r="AF672" s="34"/>
      <c r="AG672" s="37"/>
      <c r="AH672" s="35"/>
      <c r="AI672" s="34"/>
      <c r="AJ672" s="37"/>
      <c r="AK672" s="35"/>
      <c r="AL672" s="34"/>
      <c r="AM672" s="37"/>
      <c r="AN672" s="35"/>
      <c r="AO672" s="34"/>
      <c r="AP672" s="37"/>
      <c r="AQ672" s="35"/>
      <c r="AR672" s="34"/>
      <c r="AS672" s="37"/>
      <c r="AT672" s="35"/>
      <c r="AU672" s="34"/>
      <c r="AV672" s="37"/>
      <c r="AW672" s="35"/>
      <c r="AX672" s="34"/>
      <c r="AY672" s="37"/>
      <c r="AZ672" s="35"/>
      <c r="BA672" s="34"/>
      <c r="BB672" s="37"/>
      <c r="BC6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2" s="7"/>
      <c r="BF672" t="str">
        <f>IF(Table1[[#This Row],[Date]]="","","&amp;lt;VOUCHER REMOTEID="&amp;""""&amp;$A$11&amp;$A$13&amp;ROW()&amp;""""&amp;" VCHTYPE="""&amp;F672&amp;""" ACTION="""&amp;"Create"&amp;"""&amp;gt;")</f>
        <v/>
      </c>
      <c r="BG672" t="str">
        <f>IF(Table1[[#This Row],[Date]]="","",TEXT(Table1[[#This Row],[Date]],"yyyymmdd"))</f>
        <v/>
      </c>
      <c r="BH672" t="str">
        <f>Table1[[#This Row],[Date2]]</f>
        <v/>
      </c>
      <c r="BI672" t="str">
        <f>IF(Table1[[#This Row],[Date]]="","",Table1[[#This Row],[Voucher Type]])</f>
        <v/>
      </c>
      <c r="BJ672" t="str">
        <f>IF(Table1[[#This Row],[Ref No / Invoice No]]="","",Table1[[#This Row],[Ref No / Invoice No]])</f>
        <v/>
      </c>
      <c r="BK672" t="str">
        <f>IF(Table1[[#This Row],[Voucher No]]="","",Table1[[#This Row],[Voucher No]])</f>
        <v/>
      </c>
      <c r="BL672" t="str">
        <f>IF(Table1[[#This Row],[Date]]="","",Table1[[#This Row],[Narration]])</f>
        <v/>
      </c>
      <c r="BM672" t="str">
        <f>IF(Table1[[#This Row],[Date]]="","",$A$11&amp;$A$13&amp;ROW())</f>
        <v/>
      </c>
      <c r="BN672" t="str">
        <f>IF(Table1[[#This Row],[Date]]="","",$A$13)</f>
        <v/>
      </c>
      <c r="BP672" t="str">
        <f>IF(Table1[[#This Row],[Ledger 1]]="","","No")</f>
        <v/>
      </c>
      <c r="BQ672" t="str">
        <f>IF(Table1[[#This Row],[Date]]="","",IF(Table1[[#This Row],[Effect 1]]="Dr.","Yes","No"))</f>
        <v/>
      </c>
      <c r="BR672" t="str">
        <f>IF(Table1[[#This Row],[Date]]="","",Table1[[#This Row],[Ledger 1]])</f>
        <v/>
      </c>
      <c r="BS672" t="str">
        <f>IF(Table1[[#This Row],[Date]]="","",IF(Table1[[#This Row],[Effect 1]]="Dr.",-Table1[[#This Row],[Amount 1]],Table1[[#This Row],[Amount 1]]))</f>
        <v/>
      </c>
      <c r="BV672" t="str">
        <f>IF(Table1[[#This Row],[Ledger 2]]="","","No")</f>
        <v/>
      </c>
      <c r="BW672" t="str">
        <f>IF(Table1[[#This Row],[Date]]="","",IF(Table1[[#This Row],[Effect 2]]="Dr.","Yes","No"))</f>
        <v/>
      </c>
      <c r="BX672" t="str">
        <f>IF(Table1[[#This Row],[Date]]="","",Table1[[#This Row],[Ledger 2]])</f>
        <v/>
      </c>
      <c r="BY672" t="str">
        <f>IF(Table1[[#This Row],[Date]]="","",IF(Table1[[#This Row],[Effect 2]]="Dr.",-Table1[[#This Row],[Amount 2]],Table1[[#This Row],[Amount 2]]))</f>
        <v/>
      </c>
      <c r="CB672" t="str">
        <f>IF(Table1[[#This Row],[Ledger 3]]="","","No")</f>
        <v/>
      </c>
      <c r="CC672" t="str">
        <f>IF(Table1[[#This Row],[Ledger 3]]="","",IF(Table1[[#This Row],[Effect 3]]="Dr.","Yes","No"))</f>
        <v/>
      </c>
      <c r="CD672" t="str">
        <f>IF(Table1[[#This Row],[Ledger 3]]="","",Table1[[#This Row],[Ledger 3]])</f>
        <v/>
      </c>
      <c r="CE672" t="str">
        <f>IF(Table1[[#This Row],[Ledger 3]]="","",IF(Table1[[#This Row],[Effect 3]]="Dr.",-Table1[[#This Row],[Amount 3]],Table1[[#This Row],[Amount 3]]))</f>
        <v/>
      </c>
      <c r="CH672" t="str">
        <f>IF(Table1[[#This Row],[Ledger 4]]="","","No")</f>
        <v/>
      </c>
      <c r="CI672" t="str">
        <f>IF(Table1[[#This Row],[Ledger 4]]="","",IF(Table1[[#This Row],[Effect 4]]="Dr.","Yes","No"))</f>
        <v/>
      </c>
      <c r="CJ672" t="str">
        <f>IF(Table1[[#This Row],[Ledger 4]]="","",Table1[[#This Row],[Ledger 4]])</f>
        <v/>
      </c>
      <c r="CK672" t="str">
        <f>IF(Table1[[#This Row],[Ledger 4]]="","",IF(Table1[[#This Row],[Effect 4]]="Dr.",-Table1[[#This Row],[Amount 4]],Table1[[#This Row],[Amount 4]]))</f>
        <v/>
      </c>
      <c r="CN672" t="str">
        <f>IF(Table1[[#This Row],[Ledger 5]]="","","No")</f>
        <v/>
      </c>
      <c r="CO672" t="str">
        <f>IF(Table1[[#This Row],[Ledger 5]]="","",IF(Table1[[#This Row],[Effect 5]]="Dr.","Yes","No"))</f>
        <v/>
      </c>
      <c r="CP672" t="str">
        <f>IF(Table1[[#This Row],[Ledger 5]]="","",Table1[[#This Row],[Ledger 5]])</f>
        <v/>
      </c>
      <c r="CQ672" t="str">
        <f>IF(Table1[[#This Row],[Ledger 5]]="","",IF(Table1[[#This Row],[Effect 5]]="Dr.",-Table1[[#This Row],[Amount 5]],Table1[[#This Row],[Amount 5]]))</f>
        <v/>
      </c>
      <c r="CT672" t="str">
        <f>IF(Table1[[#This Row],[Ledger 6]]="","","No")</f>
        <v/>
      </c>
      <c r="CU672" t="str">
        <f>IF(Table1[[#This Row],[Ledger 6]]="","",IF(Table1[[#This Row],[Effect 6]]="Dr.","Yes","No"))</f>
        <v/>
      </c>
      <c r="CV672" t="str">
        <f>IF(Table1[[#This Row],[Ledger 6]]="","",Table1[[#This Row],[Ledger 6]])</f>
        <v/>
      </c>
      <c r="CW672" t="str">
        <f>IF(Table1[[#This Row],[Ledger 6]]="","",IF(Table1[[#This Row],[Effect 6]]="Dr.",-Table1[[#This Row],[Amount 6]],Table1[[#This Row],[Amount 6]]))</f>
        <v/>
      </c>
      <c r="CZ672" t="str">
        <f>IF(Table1[[#This Row],[Ledger 7]]="","","No")</f>
        <v/>
      </c>
      <c r="DA672" t="str">
        <f>IF(Table1[[#This Row],[Ledger 7]]="","",IF(Table1[[#This Row],[Effect 7]]="Dr.","Yes","No"))</f>
        <v/>
      </c>
      <c r="DB672" t="str">
        <f>IF(Table1[[#This Row],[Ledger 7]]="","",Table1[[#This Row],[Ledger 7]])</f>
        <v/>
      </c>
      <c r="DC672" t="str">
        <f>IF(Table1[[#This Row],[Ledger 7]]="","",IF(Table1[[#This Row],[Effect 7]]="Dr.",-Table1[[#This Row],[Amount 7]],Table1[[#This Row],[Amount 7]]))</f>
        <v/>
      </c>
      <c r="DF672" t="str">
        <f>IF(Table1[[#This Row],[Ledger 8]]="","","No")</f>
        <v/>
      </c>
      <c r="DG672" t="str">
        <f>IF(Table1[[#This Row],[Ledger 8]]="","",IF(Table1[[#This Row],[Effect 8]]="Dr.","Yes","No"))</f>
        <v/>
      </c>
      <c r="DH672" t="str">
        <f>IF(Table1[[#This Row],[Ledger 8]]="","",Table1[[#This Row],[Ledger 8]])</f>
        <v/>
      </c>
      <c r="DI672" t="str">
        <f>IF(Table1[[#This Row],[Ledger 8]]="","",IF(Table1[[#This Row],[Effect 8]]="Dr.",-Table1[[#This Row],[Amount 8]],Table1[[#This Row],[Amount 8]]))</f>
        <v/>
      </c>
      <c r="DL672" t="str">
        <f>IF(Table1[[#This Row],[Ledger 9]]="","","No")</f>
        <v/>
      </c>
      <c r="DM672" t="str">
        <f>IF(Table1[[#This Row],[Ledger 9]]="","",IF(Table1[[#This Row],[Effect 9]]="Dr.","Yes","No"))</f>
        <v/>
      </c>
      <c r="DN672" t="str">
        <f>IF(Table1[[#This Row],[Ledger 9]]="","",Table1[[#This Row],[Ledger 9]])</f>
        <v/>
      </c>
      <c r="DO672" t="str">
        <f>IF(Table1[[#This Row],[Ledger 9]]="","",IF(Table1[[#This Row],[Effect 9]]="Dr.",-Table1[[#This Row],[Amount 9]],Table1[[#This Row],[Amount 9]]))</f>
        <v/>
      </c>
      <c r="DR672" t="str">
        <f>IF(Table1[[#This Row],[Ledger 10]]="","","No")</f>
        <v/>
      </c>
      <c r="DS672" t="str">
        <f>IF(Table1[[#This Row],[Ledger 10]]="","",IF(Table1[[#This Row],[Effect 10]]="Dr.","Yes","No"))</f>
        <v/>
      </c>
      <c r="DT672" t="str">
        <f>IF(Table1[[#This Row],[Ledger 10]]="","",Table1[[#This Row],[Ledger 10]])</f>
        <v/>
      </c>
      <c r="DU672" t="str">
        <f>IF(Table1[[#This Row],[Ledger 10]]="","",IF(Table1[[#This Row],[Effect 10]]="Dr.",-Table1[[#This Row],[Amount 10]],Table1[[#This Row],[Amount 10]]))</f>
        <v/>
      </c>
      <c r="DX672" t="str">
        <f>IF(Table1[[#This Row],[Ledger 11]]="","","No")</f>
        <v/>
      </c>
      <c r="DY672" t="str">
        <f>IF(Table1[[#This Row],[Ledger 11]]="","",IF(Table1[[#This Row],[Effect 11]]="Dr.","Yes","No"))</f>
        <v/>
      </c>
      <c r="DZ672" t="str">
        <f>IF(Table1[[#This Row],[Ledger 11]]="","",Table1[[#This Row],[Ledger 11]])</f>
        <v/>
      </c>
      <c r="EA672" t="str">
        <f>IF(Table1[[#This Row],[Ledger 11]]="","",IF(Table1[[#This Row],[Effect 11]]="Dr.",-Table1[[#This Row],[Amount 11]],Table1[[#This Row],[Amount 11]]))</f>
        <v/>
      </c>
      <c r="ED672" t="str">
        <f>IF(Table1[[#This Row],[Ledger 12]]="","","No")</f>
        <v/>
      </c>
      <c r="EE672" t="str">
        <f>IF(Table1[[#This Row],[Ledger 12]]="","",IF(Table1[[#This Row],[Effect 12]]="Dr.","Yes","No"))</f>
        <v/>
      </c>
      <c r="EF672" t="str">
        <f>IF(Table1[[#This Row],[Ledger 12]]="","",Table1[[#This Row],[Ledger 12]])</f>
        <v/>
      </c>
      <c r="EG672" t="str">
        <f>IF(Table1[[#This Row],[Ledger 12]]="","",IF(Table1[[#This Row],[Effect 12]]="Dr.",-Table1[[#This Row],[Amount 12]],Table1[[#This Row],[Amount 12]]))</f>
        <v/>
      </c>
      <c r="EJ672" t="str">
        <f>IF(Table1[[#This Row],[Ledger 13]]="","","No")</f>
        <v/>
      </c>
      <c r="EK672" t="str">
        <f>IF(Table1[[#This Row],[Ledger 13]]="","",IF(Table1[[#This Row],[Effect 13]]="Dr.","Yes","No"))</f>
        <v/>
      </c>
      <c r="EL672" t="str">
        <f>IF(Table1[[#This Row],[Ledger 13]]="","",Table1[[#This Row],[Ledger 13]])</f>
        <v/>
      </c>
      <c r="EM672" t="str">
        <f>IF(Table1[[#This Row],[Ledger 13]]="","",IF(Table1[[#This Row],[Effect 13]]="Dr.",-Table1[[#This Row],[Amount 13]],Table1[[#This Row],[Amount 13]]))</f>
        <v/>
      </c>
      <c r="EP672" t="str">
        <f>IF(Table1[[#This Row],[Ledger 14]]="","","No")</f>
        <v/>
      </c>
      <c r="EQ672" t="str">
        <f>IF(Table1[[#This Row],[Ledger 14]]="","",IF(Table1[[#This Row],[Effect 14]]="Dr.","Yes","No"))</f>
        <v/>
      </c>
      <c r="ER672" t="str">
        <f>IF(Table1[[#This Row],[Ledger 14]]="","",Table1[[#This Row],[Ledger 14]])</f>
        <v/>
      </c>
      <c r="ES672" t="str">
        <f>IF(Table1[[#This Row],[Ledger 14]]="","",IF(Table1[[#This Row],[Effect 14]]="Dr.",-Table1[[#This Row],[Amount 14]],Table1[[#This Row],[Amount 14]]))</f>
        <v/>
      </c>
      <c r="EV672" t="str">
        <f>IF(Table1[[#This Row],[Ledger 15]]="","","No")</f>
        <v/>
      </c>
      <c r="EW672" t="str">
        <f>IF(Table1[[#This Row],[Ledger 15]]="","",IF(Table1[[#This Row],[Effect 15]]="Dr.","Yes","No"))</f>
        <v/>
      </c>
      <c r="EX672" t="str">
        <f>IF(Table1[[#This Row],[Ledger 15]]="","",Table1[[#This Row],[Ledger 15]])</f>
        <v/>
      </c>
      <c r="EY672" t="str">
        <f>IF(Table1[[#This Row],[Ledger 15]]="","",IF(Table1[[#This Row],[Effect 15]]="Dr.",-Table1[[#This Row],[Amount 15]],Table1[[#This Row],[Amount 15]]))</f>
        <v/>
      </c>
      <c r="FD6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2">
        <f>IF(Table1[[#This Row],[Date]]="",0,IF(AND(Table1[[#This Row],[Date]]&gt;=$FE$2,Table1[[#This Row],[Date]]&lt;=$FE$3),0,1))</f>
        <v>0</v>
      </c>
      <c r="FF672">
        <f>IF(Table1[[#This Row],[Date]]="",0,IF(TYPE(VLOOKUP(Table1[[#This Row],[Voucher Type]],Table1[[#All],[Voucher Type Master]],1,FALSE))=16,1,0))</f>
        <v>0</v>
      </c>
      <c r="FG672">
        <f>IF(TYPE(IF(Table1[[#This Row],[Date]]="",0,IF(VLOOKUP(Table1[[#This Row],[Voucher Type]],$FY$5:$FZ$13,2,0)=Table1[[#This Row],[Effect 1]],0,1)))=16,1,0)</f>
        <v>0</v>
      </c>
      <c r="FH6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2">
        <f>IF(LEN(Table1[[#This Row],[Ledger 1]])&gt;0,IF(TYPE(VLOOKUP(Table1[[#This Row],[Ledger 1]],GZ:GZ,1,0))=16,1,0),0)</f>
        <v>0</v>
      </c>
      <c r="FJ672">
        <f>IF(LEN(Table1[[#This Row],[Ledger 2]])&gt;0,IF(TYPE(VLOOKUP(Table1[[#This Row],[Ledger 2]],GZ:GZ,1,0))=16,1,0),0)</f>
        <v>0</v>
      </c>
      <c r="FK672">
        <f>IF(LEN(Table1[[#This Row],[Ledger 3]])&gt;0,IF(TYPE(VLOOKUP(Table1[[#This Row],[Ledger 3]],GZ:GZ,1,0))=16,1,0),0)</f>
        <v>0</v>
      </c>
      <c r="FL672">
        <f>IF(LEN(Table1[[#This Row],[Ledger 4]])&gt;0,IF(TYPE(VLOOKUP(Table1[[#This Row],[Ledger 4]],GZ:GZ,1,0))=16,1,0),0)</f>
        <v>0</v>
      </c>
      <c r="FM672">
        <f>IF(LEN(Table1[[#This Row],[Ledger 5]])&gt;0,IF(TYPE(VLOOKUP(Table1[[#This Row],[Ledger 5]],GZ:GZ,1,0))=16,1,0),0)</f>
        <v>0</v>
      </c>
      <c r="FN672">
        <f>IF(LEN(Table1[[#This Row],[Ledger 6]])&gt;0,IF(TYPE(VLOOKUP(Table1[[#This Row],[Ledger 6]],$GZ:$GZ,1,0))=16,1,0),0)</f>
        <v>0</v>
      </c>
      <c r="FO672">
        <f>IF(LEN(Table1[[#This Row],[Ledger 7]])&gt;0,IF(TYPE(VLOOKUP(Table1[[#This Row],[Ledger 7]],$GZ:$GZ,1,0))=16,1,0),0)</f>
        <v>0</v>
      </c>
      <c r="FP672">
        <f>IF(LEN(Table1[[#This Row],[Ledger 8]])&gt;0,IF(TYPE(VLOOKUP(Table1[[#This Row],[Ledger 8]],$GZ:$GZ,1,0))=16,1,0),0)</f>
        <v>0</v>
      </c>
      <c r="FQ672">
        <f>IF(LEN(Table1[[#This Row],[Ledger 9]])&gt;0,IF(TYPE(VLOOKUP(Table1[[#This Row],[Ledger 9]],$GZ:$GZ,1,0))=16,1,0),0)</f>
        <v>0</v>
      </c>
      <c r="FR672">
        <f>IF(LEN(Table1[[#This Row],[Ledger 10]])&gt;0,IF(TYPE(VLOOKUP(Table1[[#This Row],[Ledger 10]],$GZ:$GZ,1,0))=16,1,0),0)</f>
        <v>0</v>
      </c>
      <c r="FS672">
        <f>IF(LEN(Table1[[#This Row],[Ledger 11]])&gt;0,IF(TYPE(VLOOKUP(Table1[[#This Row],[Ledger 11]],$GZ:$GZ,1,0))=16,1,0),0)</f>
        <v>0</v>
      </c>
      <c r="FT672">
        <f>IF(LEN(Table1[[#This Row],[Ledger 12]])&gt;0,IF(TYPE(VLOOKUP(Table1[[#This Row],[Ledger 12]],$GZ:$GZ,1,0))=16,1,0),0)</f>
        <v>0</v>
      </c>
      <c r="FU672">
        <f>IF(LEN(Table1[[#This Row],[Ledger 13]])&gt;0,IF(TYPE(VLOOKUP(Table1[[#This Row],[Ledger 13]],$GZ:$GZ,1,0))=16,1,0),0)</f>
        <v>0</v>
      </c>
      <c r="FV672">
        <f>IF(LEN(Table1[[#This Row],[Ledger 14]])&gt;0,IF(TYPE(VLOOKUP(Table1[[#This Row],[Ledger 14]],$GZ:$GZ,1,0))=16,1,0),0)</f>
        <v>0</v>
      </c>
      <c r="FW672">
        <f>IF(LEN(Table1[[#This Row],[Ledger 15]])&gt;0,IF(TYPE(VLOOKUP(Table1[[#This Row],[Ledger 15]],$GZ:$GZ,1,0))=16,1,0),0)</f>
        <v>0</v>
      </c>
    </row>
    <row r="673" spans="4:179" ht="33" customHeight="1" x14ac:dyDescent="0.45">
      <c r="D673" s="8">
        <f t="shared" si="19"/>
        <v>668</v>
      </c>
      <c r="E673" s="32"/>
      <c r="F673" s="34"/>
      <c r="G673" s="34"/>
      <c r="H673" s="34"/>
      <c r="I673" s="34"/>
      <c r="J673" s="38"/>
      <c r="K673" s="33"/>
      <c r="L673" s="36"/>
      <c r="M673" s="35"/>
      <c r="N673" s="34"/>
      <c r="O673" s="41"/>
      <c r="P673" s="35"/>
      <c r="Q673" s="34"/>
      <c r="R673" s="37"/>
      <c r="S673" s="35"/>
      <c r="T673" s="34"/>
      <c r="U673" s="37"/>
      <c r="V673" s="35"/>
      <c r="W673" s="34"/>
      <c r="X673" s="37"/>
      <c r="Y673" s="35"/>
      <c r="Z673" s="34"/>
      <c r="AA673" s="37"/>
      <c r="AB673" s="35"/>
      <c r="AC673" s="34"/>
      <c r="AD673" s="37"/>
      <c r="AE673" s="35"/>
      <c r="AF673" s="34"/>
      <c r="AG673" s="37"/>
      <c r="AH673" s="35"/>
      <c r="AI673" s="34"/>
      <c r="AJ673" s="37"/>
      <c r="AK673" s="35"/>
      <c r="AL673" s="34"/>
      <c r="AM673" s="37"/>
      <c r="AN673" s="35"/>
      <c r="AO673" s="34"/>
      <c r="AP673" s="37"/>
      <c r="AQ673" s="35"/>
      <c r="AR673" s="34"/>
      <c r="AS673" s="37"/>
      <c r="AT673" s="35"/>
      <c r="AU673" s="34"/>
      <c r="AV673" s="37"/>
      <c r="AW673" s="35"/>
      <c r="AX673" s="34"/>
      <c r="AY673" s="37"/>
      <c r="AZ673" s="35"/>
      <c r="BA673" s="34"/>
      <c r="BB673" s="37"/>
      <c r="BC6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3" s="7"/>
      <c r="BF673" t="str">
        <f>IF(Table1[[#This Row],[Date]]="","","&amp;lt;VOUCHER REMOTEID="&amp;""""&amp;$A$11&amp;$A$13&amp;ROW()&amp;""""&amp;" VCHTYPE="""&amp;F673&amp;""" ACTION="""&amp;"Create"&amp;"""&amp;gt;")</f>
        <v/>
      </c>
      <c r="BG673" t="str">
        <f>IF(Table1[[#This Row],[Date]]="","",TEXT(Table1[[#This Row],[Date]],"yyyymmdd"))</f>
        <v/>
      </c>
      <c r="BH673" t="str">
        <f>Table1[[#This Row],[Date2]]</f>
        <v/>
      </c>
      <c r="BI673" t="str">
        <f>IF(Table1[[#This Row],[Date]]="","",Table1[[#This Row],[Voucher Type]])</f>
        <v/>
      </c>
      <c r="BJ673" t="str">
        <f>IF(Table1[[#This Row],[Ref No / Invoice No]]="","",Table1[[#This Row],[Ref No / Invoice No]])</f>
        <v/>
      </c>
      <c r="BK673" t="str">
        <f>IF(Table1[[#This Row],[Voucher No]]="","",Table1[[#This Row],[Voucher No]])</f>
        <v/>
      </c>
      <c r="BL673" t="str">
        <f>IF(Table1[[#This Row],[Date]]="","",Table1[[#This Row],[Narration]])</f>
        <v/>
      </c>
      <c r="BM673" t="str">
        <f>IF(Table1[[#This Row],[Date]]="","",$A$11&amp;$A$13&amp;ROW())</f>
        <v/>
      </c>
      <c r="BN673" t="str">
        <f>IF(Table1[[#This Row],[Date]]="","",$A$13)</f>
        <v/>
      </c>
      <c r="BP673" t="str">
        <f>IF(Table1[[#This Row],[Ledger 1]]="","","No")</f>
        <v/>
      </c>
      <c r="BQ673" t="str">
        <f>IF(Table1[[#This Row],[Date]]="","",IF(Table1[[#This Row],[Effect 1]]="Dr.","Yes","No"))</f>
        <v/>
      </c>
      <c r="BR673" t="str">
        <f>IF(Table1[[#This Row],[Date]]="","",Table1[[#This Row],[Ledger 1]])</f>
        <v/>
      </c>
      <c r="BS673" t="str">
        <f>IF(Table1[[#This Row],[Date]]="","",IF(Table1[[#This Row],[Effect 1]]="Dr.",-Table1[[#This Row],[Amount 1]],Table1[[#This Row],[Amount 1]]))</f>
        <v/>
      </c>
      <c r="BV673" t="str">
        <f>IF(Table1[[#This Row],[Ledger 2]]="","","No")</f>
        <v/>
      </c>
      <c r="BW673" t="str">
        <f>IF(Table1[[#This Row],[Date]]="","",IF(Table1[[#This Row],[Effect 2]]="Dr.","Yes","No"))</f>
        <v/>
      </c>
      <c r="BX673" t="str">
        <f>IF(Table1[[#This Row],[Date]]="","",Table1[[#This Row],[Ledger 2]])</f>
        <v/>
      </c>
      <c r="BY673" t="str">
        <f>IF(Table1[[#This Row],[Date]]="","",IF(Table1[[#This Row],[Effect 2]]="Dr.",-Table1[[#This Row],[Amount 2]],Table1[[#This Row],[Amount 2]]))</f>
        <v/>
      </c>
      <c r="CB673" t="str">
        <f>IF(Table1[[#This Row],[Ledger 3]]="","","No")</f>
        <v/>
      </c>
      <c r="CC673" t="str">
        <f>IF(Table1[[#This Row],[Ledger 3]]="","",IF(Table1[[#This Row],[Effect 3]]="Dr.","Yes","No"))</f>
        <v/>
      </c>
      <c r="CD673" t="str">
        <f>IF(Table1[[#This Row],[Ledger 3]]="","",Table1[[#This Row],[Ledger 3]])</f>
        <v/>
      </c>
      <c r="CE673" t="str">
        <f>IF(Table1[[#This Row],[Ledger 3]]="","",IF(Table1[[#This Row],[Effect 3]]="Dr.",-Table1[[#This Row],[Amount 3]],Table1[[#This Row],[Amount 3]]))</f>
        <v/>
      </c>
      <c r="CH673" t="str">
        <f>IF(Table1[[#This Row],[Ledger 4]]="","","No")</f>
        <v/>
      </c>
      <c r="CI673" t="str">
        <f>IF(Table1[[#This Row],[Ledger 4]]="","",IF(Table1[[#This Row],[Effect 4]]="Dr.","Yes","No"))</f>
        <v/>
      </c>
      <c r="CJ673" t="str">
        <f>IF(Table1[[#This Row],[Ledger 4]]="","",Table1[[#This Row],[Ledger 4]])</f>
        <v/>
      </c>
      <c r="CK673" t="str">
        <f>IF(Table1[[#This Row],[Ledger 4]]="","",IF(Table1[[#This Row],[Effect 4]]="Dr.",-Table1[[#This Row],[Amount 4]],Table1[[#This Row],[Amount 4]]))</f>
        <v/>
      </c>
      <c r="CN673" t="str">
        <f>IF(Table1[[#This Row],[Ledger 5]]="","","No")</f>
        <v/>
      </c>
      <c r="CO673" t="str">
        <f>IF(Table1[[#This Row],[Ledger 5]]="","",IF(Table1[[#This Row],[Effect 5]]="Dr.","Yes","No"))</f>
        <v/>
      </c>
      <c r="CP673" t="str">
        <f>IF(Table1[[#This Row],[Ledger 5]]="","",Table1[[#This Row],[Ledger 5]])</f>
        <v/>
      </c>
      <c r="CQ673" t="str">
        <f>IF(Table1[[#This Row],[Ledger 5]]="","",IF(Table1[[#This Row],[Effect 5]]="Dr.",-Table1[[#This Row],[Amount 5]],Table1[[#This Row],[Amount 5]]))</f>
        <v/>
      </c>
      <c r="CT673" t="str">
        <f>IF(Table1[[#This Row],[Ledger 6]]="","","No")</f>
        <v/>
      </c>
      <c r="CU673" t="str">
        <f>IF(Table1[[#This Row],[Ledger 6]]="","",IF(Table1[[#This Row],[Effect 6]]="Dr.","Yes","No"))</f>
        <v/>
      </c>
      <c r="CV673" t="str">
        <f>IF(Table1[[#This Row],[Ledger 6]]="","",Table1[[#This Row],[Ledger 6]])</f>
        <v/>
      </c>
      <c r="CW673" t="str">
        <f>IF(Table1[[#This Row],[Ledger 6]]="","",IF(Table1[[#This Row],[Effect 6]]="Dr.",-Table1[[#This Row],[Amount 6]],Table1[[#This Row],[Amount 6]]))</f>
        <v/>
      </c>
      <c r="CZ673" t="str">
        <f>IF(Table1[[#This Row],[Ledger 7]]="","","No")</f>
        <v/>
      </c>
      <c r="DA673" t="str">
        <f>IF(Table1[[#This Row],[Ledger 7]]="","",IF(Table1[[#This Row],[Effect 7]]="Dr.","Yes","No"))</f>
        <v/>
      </c>
      <c r="DB673" t="str">
        <f>IF(Table1[[#This Row],[Ledger 7]]="","",Table1[[#This Row],[Ledger 7]])</f>
        <v/>
      </c>
      <c r="DC673" t="str">
        <f>IF(Table1[[#This Row],[Ledger 7]]="","",IF(Table1[[#This Row],[Effect 7]]="Dr.",-Table1[[#This Row],[Amount 7]],Table1[[#This Row],[Amount 7]]))</f>
        <v/>
      </c>
      <c r="DF673" t="str">
        <f>IF(Table1[[#This Row],[Ledger 8]]="","","No")</f>
        <v/>
      </c>
      <c r="DG673" t="str">
        <f>IF(Table1[[#This Row],[Ledger 8]]="","",IF(Table1[[#This Row],[Effect 8]]="Dr.","Yes","No"))</f>
        <v/>
      </c>
      <c r="DH673" t="str">
        <f>IF(Table1[[#This Row],[Ledger 8]]="","",Table1[[#This Row],[Ledger 8]])</f>
        <v/>
      </c>
      <c r="DI673" t="str">
        <f>IF(Table1[[#This Row],[Ledger 8]]="","",IF(Table1[[#This Row],[Effect 8]]="Dr.",-Table1[[#This Row],[Amount 8]],Table1[[#This Row],[Amount 8]]))</f>
        <v/>
      </c>
      <c r="DL673" t="str">
        <f>IF(Table1[[#This Row],[Ledger 9]]="","","No")</f>
        <v/>
      </c>
      <c r="DM673" t="str">
        <f>IF(Table1[[#This Row],[Ledger 9]]="","",IF(Table1[[#This Row],[Effect 9]]="Dr.","Yes","No"))</f>
        <v/>
      </c>
      <c r="DN673" t="str">
        <f>IF(Table1[[#This Row],[Ledger 9]]="","",Table1[[#This Row],[Ledger 9]])</f>
        <v/>
      </c>
      <c r="DO673" t="str">
        <f>IF(Table1[[#This Row],[Ledger 9]]="","",IF(Table1[[#This Row],[Effect 9]]="Dr.",-Table1[[#This Row],[Amount 9]],Table1[[#This Row],[Amount 9]]))</f>
        <v/>
      </c>
      <c r="DR673" t="str">
        <f>IF(Table1[[#This Row],[Ledger 10]]="","","No")</f>
        <v/>
      </c>
      <c r="DS673" t="str">
        <f>IF(Table1[[#This Row],[Ledger 10]]="","",IF(Table1[[#This Row],[Effect 10]]="Dr.","Yes","No"))</f>
        <v/>
      </c>
      <c r="DT673" t="str">
        <f>IF(Table1[[#This Row],[Ledger 10]]="","",Table1[[#This Row],[Ledger 10]])</f>
        <v/>
      </c>
      <c r="DU673" t="str">
        <f>IF(Table1[[#This Row],[Ledger 10]]="","",IF(Table1[[#This Row],[Effect 10]]="Dr.",-Table1[[#This Row],[Amount 10]],Table1[[#This Row],[Amount 10]]))</f>
        <v/>
      </c>
      <c r="DX673" t="str">
        <f>IF(Table1[[#This Row],[Ledger 11]]="","","No")</f>
        <v/>
      </c>
      <c r="DY673" t="str">
        <f>IF(Table1[[#This Row],[Ledger 11]]="","",IF(Table1[[#This Row],[Effect 11]]="Dr.","Yes","No"))</f>
        <v/>
      </c>
      <c r="DZ673" t="str">
        <f>IF(Table1[[#This Row],[Ledger 11]]="","",Table1[[#This Row],[Ledger 11]])</f>
        <v/>
      </c>
      <c r="EA673" t="str">
        <f>IF(Table1[[#This Row],[Ledger 11]]="","",IF(Table1[[#This Row],[Effect 11]]="Dr.",-Table1[[#This Row],[Amount 11]],Table1[[#This Row],[Amount 11]]))</f>
        <v/>
      </c>
      <c r="ED673" t="str">
        <f>IF(Table1[[#This Row],[Ledger 12]]="","","No")</f>
        <v/>
      </c>
      <c r="EE673" t="str">
        <f>IF(Table1[[#This Row],[Ledger 12]]="","",IF(Table1[[#This Row],[Effect 12]]="Dr.","Yes","No"))</f>
        <v/>
      </c>
      <c r="EF673" t="str">
        <f>IF(Table1[[#This Row],[Ledger 12]]="","",Table1[[#This Row],[Ledger 12]])</f>
        <v/>
      </c>
      <c r="EG673" t="str">
        <f>IF(Table1[[#This Row],[Ledger 12]]="","",IF(Table1[[#This Row],[Effect 12]]="Dr.",-Table1[[#This Row],[Amount 12]],Table1[[#This Row],[Amount 12]]))</f>
        <v/>
      </c>
      <c r="EJ673" t="str">
        <f>IF(Table1[[#This Row],[Ledger 13]]="","","No")</f>
        <v/>
      </c>
      <c r="EK673" t="str">
        <f>IF(Table1[[#This Row],[Ledger 13]]="","",IF(Table1[[#This Row],[Effect 13]]="Dr.","Yes","No"))</f>
        <v/>
      </c>
      <c r="EL673" t="str">
        <f>IF(Table1[[#This Row],[Ledger 13]]="","",Table1[[#This Row],[Ledger 13]])</f>
        <v/>
      </c>
      <c r="EM673" t="str">
        <f>IF(Table1[[#This Row],[Ledger 13]]="","",IF(Table1[[#This Row],[Effect 13]]="Dr.",-Table1[[#This Row],[Amount 13]],Table1[[#This Row],[Amount 13]]))</f>
        <v/>
      </c>
      <c r="EP673" t="str">
        <f>IF(Table1[[#This Row],[Ledger 14]]="","","No")</f>
        <v/>
      </c>
      <c r="EQ673" t="str">
        <f>IF(Table1[[#This Row],[Ledger 14]]="","",IF(Table1[[#This Row],[Effect 14]]="Dr.","Yes","No"))</f>
        <v/>
      </c>
      <c r="ER673" t="str">
        <f>IF(Table1[[#This Row],[Ledger 14]]="","",Table1[[#This Row],[Ledger 14]])</f>
        <v/>
      </c>
      <c r="ES673" t="str">
        <f>IF(Table1[[#This Row],[Ledger 14]]="","",IF(Table1[[#This Row],[Effect 14]]="Dr.",-Table1[[#This Row],[Amount 14]],Table1[[#This Row],[Amount 14]]))</f>
        <v/>
      </c>
      <c r="EV673" t="str">
        <f>IF(Table1[[#This Row],[Ledger 15]]="","","No")</f>
        <v/>
      </c>
      <c r="EW673" t="str">
        <f>IF(Table1[[#This Row],[Ledger 15]]="","",IF(Table1[[#This Row],[Effect 15]]="Dr.","Yes","No"))</f>
        <v/>
      </c>
      <c r="EX673" t="str">
        <f>IF(Table1[[#This Row],[Ledger 15]]="","",Table1[[#This Row],[Ledger 15]])</f>
        <v/>
      </c>
      <c r="EY673" t="str">
        <f>IF(Table1[[#This Row],[Ledger 15]]="","",IF(Table1[[#This Row],[Effect 15]]="Dr.",-Table1[[#This Row],[Amount 15]],Table1[[#This Row],[Amount 15]]))</f>
        <v/>
      </c>
      <c r="FD6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3">
        <f>IF(Table1[[#This Row],[Date]]="",0,IF(AND(Table1[[#This Row],[Date]]&gt;=$FE$2,Table1[[#This Row],[Date]]&lt;=$FE$3),0,1))</f>
        <v>0</v>
      </c>
      <c r="FF673">
        <f>IF(Table1[[#This Row],[Date]]="",0,IF(TYPE(VLOOKUP(Table1[[#This Row],[Voucher Type]],Table1[[#All],[Voucher Type Master]],1,FALSE))=16,1,0))</f>
        <v>0</v>
      </c>
      <c r="FG673">
        <f>IF(TYPE(IF(Table1[[#This Row],[Date]]="",0,IF(VLOOKUP(Table1[[#This Row],[Voucher Type]],$FY$5:$FZ$13,2,0)=Table1[[#This Row],[Effect 1]],0,1)))=16,1,0)</f>
        <v>0</v>
      </c>
      <c r="FH6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3">
        <f>IF(LEN(Table1[[#This Row],[Ledger 1]])&gt;0,IF(TYPE(VLOOKUP(Table1[[#This Row],[Ledger 1]],GZ:GZ,1,0))=16,1,0),0)</f>
        <v>0</v>
      </c>
      <c r="FJ673">
        <f>IF(LEN(Table1[[#This Row],[Ledger 2]])&gt;0,IF(TYPE(VLOOKUP(Table1[[#This Row],[Ledger 2]],GZ:GZ,1,0))=16,1,0),0)</f>
        <v>0</v>
      </c>
      <c r="FK673">
        <f>IF(LEN(Table1[[#This Row],[Ledger 3]])&gt;0,IF(TYPE(VLOOKUP(Table1[[#This Row],[Ledger 3]],GZ:GZ,1,0))=16,1,0),0)</f>
        <v>0</v>
      </c>
      <c r="FL673">
        <f>IF(LEN(Table1[[#This Row],[Ledger 4]])&gt;0,IF(TYPE(VLOOKUP(Table1[[#This Row],[Ledger 4]],GZ:GZ,1,0))=16,1,0),0)</f>
        <v>0</v>
      </c>
      <c r="FM673">
        <f>IF(LEN(Table1[[#This Row],[Ledger 5]])&gt;0,IF(TYPE(VLOOKUP(Table1[[#This Row],[Ledger 5]],GZ:GZ,1,0))=16,1,0),0)</f>
        <v>0</v>
      </c>
      <c r="FN673">
        <f>IF(LEN(Table1[[#This Row],[Ledger 6]])&gt;0,IF(TYPE(VLOOKUP(Table1[[#This Row],[Ledger 6]],$GZ:$GZ,1,0))=16,1,0),0)</f>
        <v>0</v>
      </c>
      <c r="FO673">
        <f>IF(LEN(Table1[[#This Row],[Ledger 7]])&gt;0,IF(TYPE(VLOOKUP(Table1[[#This Row],[Ledger 7]],$GZ:$GZ,1,0))=16,1,0),0)</f>
        <v>0</v>
      </c>
      <c r="FP673">
        <f>IF(LEN(Table1[[#This Row],[Ledger 8]])&gt;0,IF(TYPE(VLOOKUP(Table1[[#This Row],[Ledger 8]],$GZ:$GZ,1,0))=16,1,0),0)</f>
        <v>0</v>
      </c>
      <c r="FQ673">
        <f>IF(LEN(Table1[[#This Row],[Ledger 9]])&gt;0,IF(TYPE(VLOOKUP(Table1[[#This Row],[Ledger 9]],$GZ:$GZ,1,0))=16,1,0),0)</f>
        <v>0</v>
      </c>
      <c r="FR673">
        <f>IF(LEN(Table1[[#This Row],[Ledger 10]])&gt;0,IF(TYPE(VLOOKUP(Table1[[#This Row],[Ledger 10]],$GZ:$GZ,1,0))=16,1,0),0)</f>
        <v>0</v>
      </c>
      <c r="FS673">
        <f>IF(LEN(Table1[[#This Row],[Ledger 11]])&gt;0,IF(TYPE(VLOOKUP(Table1[[#This Row],[Ledger 11]],$GZ:$GZ,1,0))=16,1,0),0)</f>
        <v>0</v>
      </c>
      <c r="FT673">
        <f>IF(LEN(Table1[[#This Row],[Ledger 12]])&gt;0,IF(TYPE(VLOOKUP(Table1[[#This Row],[Ledger 12]],$GZ:$GZ,1,0))=16,1,0),0)</f>
        <v>0</v>
      </c>
      <c r="FU673">
        <f>IF(LEN(Table1[[#This Row],[Ledger 13]])&gt;0,IF(TYPE(VLOOKUP(Table1[[#This Row],[Ledger 13]],$GZ:$GZ,1,0))=16,1,0),0)</f>
        <v>0</v>
      </c>
      <c r="FV673">
        <f>IF(LEN(Table1[[#This Row],[Ledger 14]])&gt;0,IF(TYPE(VLOOKUP(Table1[[#This Row],[Ledger 14]],$GZ:$GZ,1,0))=16,1,0),0)</f>
        <v>0</v>
      </c>
      <c r="FW673">
        <f>IF(LEN(Table1[[#This Row],[Ledger 15]])&gt;0,IF(TYPE(VLOOKUP(Table1[[#This Row],[Ledger 15]],$GZ:$GZ,1,0))=16,1,0),0)</f>
        <v>0</v>
      </c>
    </row>
    <row r="674" spans="4:179" ht="33" customHeight="1" x14ac:dyDescent="0.45">
      <c r="D674" s="8">
        <f t="shared" si="19"/>
        <v>669</v>
      </c>
      <c r="E674" s="32"/>
      <c r="F674" s="34"/>
      <c r="G674" s="34"/>
      <c r="H674" s="34"/>
      <c r="I674" s="34"/>
      <c r="J674" s="38"/>
      <c r="K674" s="33"/>
      <c r="L674" s="36"/>
      <c r="M674" s="35"/>
      <c r="N674" s="34"/>
      <c r="O674" s="41"/>
      <c r="P674" s="35"/>
      <c r="Q674" s="34"/>
      <c r="R674" s="37"/>
      <c r="S674" s="35"/>
      <c r="T674" s="34"/>
      <c r="U674" s="37"/>
      <c r="V674" s="35"/>
      <c r="W674" s="34"/>
      <c r="X674" s="37"/>
      <c r="Y674" s="35"/>
      <c r="Z674" s="34"/>
      <c r="AA674" s="37"/>
      <c r="AB674" s="35"/>
      <c r="AC674" s="34"/>
      <c r="AD674" s="37"/>
      <c r="AE674" s="35"/>
      <c r="AF674" s="34"/>
      <c r="AG674" s="37"/>
      <c r="AH674" s="35"/>
      <c r="AI674" s="34"/>
      <c r="AJ674" s="37"/>
      <c r="AK674" s="35"/>
      <c r="AL674" s="34"/>
      <c r="AM674" s="37"/>
      <c r="AN674" s="35"/>
      <c r="AO674" s="34"/>
      <c r="AP674" s="37"/>
      <c r="AQ674" s="35"/>
      <c r="AR674" s="34"/>
      <c r="AS674" s="37"/>
      <c r="AT674" s="35"/>
      <c r="AU674" s="34"/>
      <c r="AV674" s="37"/>
      <c r="AW674" s="35"/>
      <c r="AX674" s="34"/>
      <c r="AY674" s="37"/>
      <c r="AZ674" s="35"/>
      <c r="BA674" s="34"/>
      <c r="BB674" s="37"/>
      <c r="BC6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4" s="7"/>
      <c r="BF674" t="str">
        <f>IF(Table1[[#This Row],[Date]]="","","&amp;lt;VOUCHER REMOTEID="&amp;""""&amp;$A$11&amp;$A$13&amp;ROW()&amp;""""&amp;" VCHTYPE="""&amp;F674&amp;""" ACTION="""&amp;"Create"&amp;"""&amp;gt;")</f>
        <v/>
      </c>
      <c r="BG674" t="str">
        <f>IF(Table1[[#This Row],[Date]]="","",TEXT(Table1[[#This Row],[Date]],"yyyymmdd"))</f>
        <v/>
      </c>
      <c r="BH674" t="str">
        <f>Table1[[#This Row],[Date2]]</f>
        <v/>
      </c>
      <c r="BI674" t="str">
        <f>IF(Table1[[#This Row],[Date]]="","",Table1[[#This Row],[Voucher Type]])</f>
        <v/>
      </c>
      <c r="BJ674" t="str">
        <f>IF(Table1[[#This Row],[Ref No / Invoice No]]="","",Table1[[#This Row],[Ref No / Invoice No]])</f>
        <v/>
      </c>
      <c r="BK674" t="str">
        <f>IF(Table1[[#This Row],[Voucher No]]="","",Table1[[#This Row],[Voucher No]])</f>
        <v/>
      </c>
      <c r="BL674" t="str">
        <f>IF(Table1[[#This Row],[Date]]="","",Table1[[#This Row],[Narration]])</f>
        <v/>
      </c>
      <c r="BM674" t="str">
        <f>IF(Table1[[#This Row],[Date]]="","",$A$11&amp;$A$13&amp;ROW())</f>
        <v/>
      </c>
      <c r="BN674" t="str">
        <f>IF(Table1[[#This Row],[Date]]="","",$A$13)</f>
        <v/>
      </c>
      <c r="BP674" t="str">
        <f>IF(Table1[[#This Row],[Ledger 1]]="","","No")</f>
        <v/>
      </c>
      <c r="BQ674" t="str">
        <f>IF(Table1[[#This Row],[Date]]="","",IF(Table1[[#This Row],[Effect 1]]="Dr.","Yes","No"))</f>
        <v/>
      </c>
      <c r="BR674" t="str">
        <f>IF(Table1[[#This Row],[Date]]="","",Table1[[#This Row],[Ledger 1]])</f>
        <v/>
      </c>
      <c r="BS674" t="str">
        <f>IF(Table1[[#This Row],[Date]]="","",IF(Table1[[#This Row],[Effect 1]]="Dr.",-Table1[[#This Row],[Amount 1]],Table1[[#This Row],[Amount 1]]))</f>
        <v/>
      </c>
      <c r="BV674" t="str">
        <f>IF(Table1[[#This Row],[Ledger 2]]="","","No")</f>
        <v/>
      </c>
      <c r="BW674" t="str">
        <f>IF(Table1[[#This Row],[Date]]="","",IF(Table1[[#This Row],[Effect 2]]="Dr.","Yes","No"))</f>
        <v/>
      </c>
      <c r="BX674" t="str">
        <f>IF(Table1[[#This Row],[Date]]="","",Table1[[#This Row],[Ledger 2]])</f>
        <v/>
      </c>
      <c r="BY674" t="str">
        <f>IF(Table1[[#This Row],[Date]]="","",IF(Table1[[#This Row],[Effect 2]]="Dr.",-Table1[[#This Row],[Amount 2]],Table1[[#This Row],[Amount 2]]))</f>
        <v/>
      </c>
      <c r="CB674" t="str">
        <f>IF(Table1[[#This Row],[Ledger 3]]="","","No")</f>
        <v/>
      </c>
      <c r="CC674" t="str">
        <f>IF(Table1[[#This Row],[Ledger 3]]="","",IF(Table1[[#This Row],[Effect 3]]="Dr.","Yes","No"))</f>
        <v/>
      </c>
      <c r="CD674" t="str">
        <f>IF(Table1[[#This Row],[Ledger 3]]="","",Table1[[#This Row],[Ledger 3]])</f>
        <v/>
      </c>
      <c r="CE674" t="str">
        <f>IF(Table1[[#This Row],[Ledger 3]]="","",IF(Table1[[#This Row],[Effect 3]]="Dr.",-Table1[[#This Row],[Amount 3]],Table1[[#This Row],[Amount 3]]))</f>
        <v/>
      </c>
      <c r="CH674" t="str">
        <f>IF(Table1[[#This Row],[Ledger 4]]="","","No")</f>
        <v/>
      </c>
      <c r="CI674" t="str">
        <f>IF(Table1[[#This Row],[Ledger 4]]="","",IF(Table1[[#This Row],[Effect 4]]="Dr.","Yes","No"))</f>
        <v/>
      </c>
      <c r="CJ674" t="str">
        <f>IF(Table1[[#This Row],[Ledger 4]]="","",Table1[[#This Row],[Ledger 4]])</f>
        <v/>
      </c>
      <c r="CK674" t="str">
        <f>IF(Table1[[#This Row],[Ledger 4]]="","",IF(Table1[[#This Row],[Effect 4]]="Dr.",-Table1[[#This Row],[Amount 4]],Table1[[#This Row],[Amount 4]]))</f>
        <v/>
      </c>
      <c r="CN674" t="str">
        <f>IF(Table1[[#This Row],[Ledger 5]]="","","No")</f>
        <v/>
      </c>
      <c r="CO674" t="str">
        <f>IF(Table1[[#This Row],[Ledger 5]]="","",IF(Table1[[#This Row],[Effect 5]]="Dr.","Yes","No"))</f>
        <v/>
      </c>
      <c r="CP674" t="str">
        <f>IF(Table1[[#This Row],[Ledger 5]]="","",Table1[[#This Row],[Ledger 5]])</f>
        <v/>
      </c>
      <c r="CQ674" t="str">
        <f>IF(Table1[[#This Row],[Ledger 5]]="","",IF(Table1[[#This Row],[Effect 5]]="Dr.",-Table1[[#This Row],[Amount 5]],Table1[[#This Row],[Amount 5]]))</f>
        <v/>
      </c>
      <c r="CT674" t="str">
        <f>IF(Table1[[#This Row],[Ledger 6]]="","","No")</f>
        <v/>
      </c>
      <c r="CU674" t="str">
        <f>IF(Table1[[#This Row],[Ledger 6]]="","",IF(Table1[[#This Row],[Effect 6]]="Dr.","Yes","No"))</f>
        <v/>
      </c>
      <c r="CV674" t="str">
        <f>IF(Table1[[#This Row],[Ledger 6]]="","",Table1[[#This Row],[Ledger 6]])</f>
        <v/>
      </c>
      <c r="CW674" t="str">
        <f>IF(Table1[[#This Row],[Ledger 6]]="","",IF(Table1[[#This Row],[Effect 6]]="Dr.",-Table1[[#This Row],[Amount 6]],Table1[[#This Row],[Amount 6]]))</f>
        <v/>
      </c>
      <c r="CZ674" t="str">
        <f>IF(Table1[[#This Row],[Ledger 7]]="","","No")</f>
        <v/>
      </c>
      <c r="DA674" t="str">
        <f>IF(Table1[[#This Row],[Ledger 7]]="","",IF(Table1[[#This Row],[Effect 7]]="Dr.","Yes","No"))</f>
        <v/>
      </c>
      <c r="DB674" t="str">
        <f>IF(Table1[[#This Row],[Ledger 7]]="","",Table1[[#This Row],[Ledger 7]])</f>
        <v/>
      </c>
      <c r="DC674" t="str">
        <f>IF(Table1[[#This Row],[Ledger 7]]="","",IF(Table1[[#This Row],[Effect 7]]="Dr.",-Table1[[#This Row],[Amount 7]],Table1[[#This Row],[Amount 7]]))</f>
        <v/>
      </c>
      <c r="DF674" t="str">
        <f>IF(Table1[[#This Row],[Ledger 8]]="","","No")</f>
        <v/>
      </c>
      <c r="DG674" t="str">
        <f>IF(Table1[[#This Row],[Ledger 8]]="","",IF(Table1[[#This Row],[Effect 8]]="Dr.","Yes","No"))</f>
        <v/>
      </c>
      <c r="DH674" t="str">
        <f>IF(Table1[[#This Row],[Ledger 8]]="","",Table1[[#This Row],[Ledger 8]])</f>
        <v/>
      </c>
      <c r="DI674" t="str">
        <f>IF(Table1[[#This Row],[Ledger 8]]="","",IF(Table1[[#This Row],[Effect 8]]="Dr.",-Table1[[#This Row],[Amount 8]],Table1[[#This Row],[Amount 8]]))</f>
        <v/>
      </c>
      <c r="DL674" t="str">
        <f>IF(Table1[[#This Row],[Ledger 9]]="","","No")</f>
        <v/>
      </c>
      <c r="DM674" t="str">
        <f>IF(Table1[[#This Row],[Ledger 9]]="","",IF(Table1[[#This Row],[Effect 9]]="Dr.","Yes","No"))</f>
        <v/>
      </c>
      <c r="DN674" t="str">
        <f>IF(Table1[[#This Row],[Ledger 9]]="","",Table1[[#This Row],[Ledger 9]])</f>
        <v/>
      </c>
      <c r="DO674" t="str">
        <f>IF(Table1[[#This Row],[Ledger 9]]="","",IF(Table1[[#This Row],[Effect 9]]="Dr.",-Table1[[#This Row],[Amount 9]],Table1[[#This Row],[Amount 9]]))</f>
        <v/>
      </c>
      <c r="DR674" t="str">
        <f>IF(Table1[[#This Row],[Ledger 10]]="","","No")</f>
        <v/>
      </c>
      <c r="DS674" t="str">
        <f>IF(Table1[[#This Row],[Ledger 10]]="","",IF(Table1[[#This Row],[Effect 10]]="Dr.","Yes","No"))</f>
        <v/>
      </c>
      <c r="DT674" t="str">
        <f>IF(Table1[[#This Row],[Ledger 10]]="","",Table1[[#This Row],[Ledger 10]])</f>
        <v/>
      </c>
      <c r="DU674" t="str">
        <f>IF(Table1[[#This Row],[Ledger 10]]="","",IF(Table1[[#This Row],[Effect 10]]="Dr.",-Table1[[#This Row],[Amount 10]],Table1[[#This Row],[Amount 10]]))</f>
        <v/>
      </c>
      <c r="DX674" t="str">
        <f>IF(Table1[[#This Row],[Ledger 11]]="","","No")</f>
        <v/>
      </c>
      <c r="DY674" t="str">
        <f>IF(Table1[[#This Row],[Ledger 11]]="","",IF(Table1[[#This Row],[Effect 11]]="Dr.","Yes","No"))</f>
        <v/>
      </c>
      <c r="DZ674" t="str">
        <f>IF(Table1[[#This Row],[Ledger 11]]="","",Table1[[#This Row],[Ledger 11]])</f>
        <v/>
      </c>
      <c r="EA674" t="str">
        <f>IF(Table1[[#This Row],[Ledger 11]]="","",IF(Table1[[#This Row],[Effect 11]]="Dr.",-Table1[[#This Row],[Amount 11]],Table1[[#This Row],[Amount 11]]))</f>
        <v/>
      </c>
      <c r="ED674" t="str">
        <f>IF(Table1[[#This Row],[Ledger 12]]="","","No")</f>
        <v/>
      </c>
      <c r="EE674" t="str">
        <f>IF(Table1[[#This Row],[Ledger 12]]="","",IF(Table1[[#This Row],[Effect 12]]="Dr.","Yes","No"))</f>
        <v/>
      </c>
      <c r="EF674" t="str">
        <f>IF(Table1[[#This Row],[Ledger 12]]="","",Table1[[#This Row],[Ledger 12]])</f>
        <v/>
      </c>
      <c r="EG674" t="str">
        <f>IF(Table1[[#This Row],[Ledger 12]]="","",IF(Table1[[#This Row],[Effect 12]]="Dr.",-Table1[[#This Row],[Amount 12]],Table1[[#This Row],[Amount 12]]))</f>
        <v/>
      </c>
      <c r="EJ674" t="str">
        <f>IF(Table1[[#This Row],[Ledger 13]]="","","No")</f>
        <v/>
      </c>
      <c r="EK674" t="str">
        <f>IF(Table1[[#This Row],[Ledger 13]]="","",IF(Table1[[#This Row],[Effect 13]]="Dr.","Yes","No"))</f>
        <v/>
      </c>
      <c r="EL674" t="str">
        <f>IF(Table1[[#This Row],[Ledger 13]]="","",Table1[[#This Row],[Ledger 13]])</f>
        <v/>
      </c>
      <c r="EM674" t="str">
        <f>IF(Table1[[#This Row],[Ledger 13]]="","",IF(Table1[[#This Row],[Effect 13]]="Dr.",-Table1[[#This Row],[Amount 13]],Table1[[#This Row],[Amount 13]]))</f>
        <v/>
      </c>
      <c r="EP674" t="str">
        <f>IF(Table1[[#This Row],[Ledger 14]]="","","No")</f>
        <v/>
      </c>
      <c r="EQ674" t="str">
        <f>IF(Table1[[#This Row],[Ledger 14]]="","",IF(Table1[[#This Row],[Effect 14]]="Dr.","Yes","No"))</f>
        <v/>
      </c>
      <c r="ER674" t="str">
        <f>IF(Table1[[#This Row],[Ledger 14]]="","",Table1[[#This Row],[Ledger 14]])</f>
        <v/>
      </c>
      <c r="ES674" t="str">
        <f>IF(Table1[[#This Row],[Ledger 14]]="","",IF(Table1[[#This Row],[Effect 14]]="Dr.",-Table1[[#This Row],[Amount 14]],Table1[[#This Row],[Amount 14]]))</f>
        <v/>
      </c>
      <c r="EV674" t="str">
        <f>IF(Table1[[#This Row],[Ledger 15]]="","","No")</f>
        <v/>
      </c>
      <c r="EW674" t="str">
        <f>IF(Table1[[#This Row],[Ledger 15]]="","",IF(Table1[[#This Row],[Effect 15]]="Dr.","Yes","No"))</f>
        <v/>
      </c>
      <c r="EX674" t="str">
        <f>IF(Table1[[#This Row],[Ledger 15]]="","",Table1[[#This Row],[Ledger 15]])</f>
        <v/>
      </c>
      <c r="EY674" t="str">
        <f>IF(Table1[[#This Row],[Ledger 15]]="","",IF(Table1[[#This Row],[Effect 15]]="Dr.",-Table1[[#This Row],[Amount 15]],Table1[[#This Row],[Amount 15]]))</f>
        <v/>
      </c>
      <c r="FD6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4">
        <f>IF(Table1[[#This Row],[Date]]="",0,IF(AND(Table1[[#This Row],[Date]]&gt;=$FE$2,Table1[[#This Row],[Date]]&lt;=$FE$3),0,1))</f>
        <v>0</v>
      </c>
      <c r="FF674">
        <f>IF(Table1[[#This Row],[Date]]="",0,IF(TYPE(VLOOKUP(Table1[[#This Row],[Voucher Type]],Table1[[#All],[Voucher Type Master]],1,FALSE))=16,1,0))</f>
        <v>0</v>
      </c>
      <c r="FG674">
        <f>IF(TYPE(IF(Table1[[#This Row],[Date]]="",0,IF(VLOOKUP(Table1[[#This Row],[Voucher Type]],$FY$5:$FZ$13,2,0)=Table1[[#This Row],[Effect 1]],0,1)))=16,1,0)</f>
        <v>0</v>
      </c>
      <c r="FH6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4">
        <f>IF(LEN(Table1[[#This Row],[Ledger 1]])&gt;0,IF(TYPE(VLOOKUP(Table1[[#This Row],[Ledger 1]],GZ:GZ,1,0))=16,1,0),0)</f>
        <v>0</v>
      </c>
      <c r="FJ674">
        <f>IF(LEN(Table1[[#This Row],[Ledger 2]])&gt;0,IF(TYPE(VLOOKUP(Table1[[#This Row],[Ledger 2]],GZ:GZ,1,0))=16,1,0),0)</f>
        <v>0</v>
      </c>
      <c r="FK674">
        <f>IF(LEN(Table1[[#This Row],[Ledger 3]])&gt;0,IF(TYPE(VLOOKUP(Table1[[#This Row],[Ledger 3]],GZ:GZ,1,0))=16,1,0),0)</f>
        <v>0</v>
      </c>
      <c r="FL674">
        <f>IF(LEN(Table1[[#This Row],[Ledger 4]])&gt;0,IF(TYPE(VLOOKUP(Table1[[#This Row],[Ledger 4]],GZ:GZ,1,0))=16,1,0),0)</f>
        <v>0</v>
      </c>
      <c r="FM674">
        <f>IF(LEN(Table1[[#This Row],[Ledger 5]])&gt;0,IF(TYPE(VLOOKUP(Table1[[#This Row],[Ledger 5]],GZ:GZ,1,0))=16,1,0),0)</f>
        <v>0</v>
      </c>
      <c r="FN674">
        <f>IF(LEN(Table1[[#This Row],[Ledger 6]])&gt;0,IF(TYPE(VLOOKUP(Table1[[#This Row],[Ledger 6]],$GZ:$GZ,1,0))=16,1,0),0)</f>
        <v>0</v>
      </c>
      <c r="FO674">
        <f>IF(LEN(Table1[[#This Row],[Ledger 7]])&gt;0,IF(TYPE(VLOOKUP(Table1[[#This Row],[Ledger 7]],$GZ:$GZ,1,0))=16,1,0),0)</f>
        <v>0</v>
      </c>
      <c r="FP674">
        <f>IF(LEN(Table1[[#This Row],[Ledger 8]])&gt;0,IF(TYPE(VLOOKUP(Table1[[#This Row],[Ledger 8]],$GZ:$GZ,1,0))=16,1,0),0)</f>
        <v>0</v>
      </c>
      <c r="FQ674">
        <f>IF(LEN(Table1[[#This Row],[Ledger 9]])&gt;0,IF(TYPE(VLOOKUP(Table1[[#This Row],[Ledger 9]],$GZ:$GZ,1,0))=16,1,0),0)</f>
        <v>0</v>
      </c>
      <c r="FR674">
        <f>IF(LEN(Table1[[#This Row],[Ledger 10]])&gt;0,IF(TYPE(VLOOKUP(Table1[[#This Row],[Ledger 10]],$GZ:$GZ,1,0))=16,1,0),0)</f>
        <v>0</v>
      </c>
      <c r="FS674">
        <f>IF(LEN(Table1[[#This Row],[Ledger 11]])&gt;0,IF(TYPE(VLOOKUP(Table1[[#This Row],[Ledger 11]],$GZ:$GZ,1,0))=16,1,0),0)</f>
        <v>0</v>
      </c>
      <c r="FT674">
        <f>IF(LEN(Table1[[#This Row],[Ledger 12]])&gt;0,IF(TYPE(VLOOKUP(Table1[[#This Row],[Ledger 12]],$GZ:$GZ,1,0))=16,1,0),0)</f>
        <v>0</v>
      </c>
      <c r="FU674">
        <f>IF(LEN(Table1[[#This Row],[Ledger 13]])&gt;0,IF(TYPE(VLOOKUP(Table1[[#This Row],[Ledger 13]],$GZ:$GZ,1,0))=16,1,0),0)</f>
        <v>0</v>
      </c>
      <c r="FV674">
        <f>IF(LEN(Table1[[#This Row],[Ledger 14]])&gt;0,IF(TYPE(VLOOKUP(Table1[[#This Row],[Ledger 14]],$GZ:$GZ,1,0))=16,1,0),0)</f>
        <v>0</v>
      </c>
      <c r="FW674">
        <f>IF(LEN(Table1[[#This Row],[Ledger 15]])&gt;0,IF(TYPE(VLOOKUP(Table1[[#This Row],[Ledger 15]],$GZ:$GZ,1,0))=16,1,0),0)</f>
        <v>0</v>
      </c>
    </row>
    <row r="675" spans="4:179" ht="33" customHeight="1" x14ac:dyDescent="0.45">
      <c r="D675" s="8">
        <f t="shared" si="19"/>
        <v>670</v>
      </c>
      <c r="E675" s="32"/>
      <c r="F675" s="34"/>
      <c r="G675" s="34"/>
      <c r="H675" s="34"/>
      <c r="I675" s="34"/>
      <c r="J675" s="38"/>
      <c r="K675" s="33"/>
      <c r="L675" s="36"/>
      <c r="M675" s="35"/>
      <c r="N675" s="34"/>
      <c r="O675" s="41"/>
      <c r="P675" s="35"/>
      <c r="Q675" s="34"/>
      <c r="R675" s="37"/>
      <c r="S675" s="35"/>
      <c r="T675" s="34"/>
      <c r="U675" s="37"/>
      <c r="V675" s="35"/>
      <c r="W675" s="34"/>
      <c r="X675" s="37"/>
      <c r="Y675" s="35"/>
      <c r="Z675" s="34"/>
      <c r="AA675" s="37"/>
      <c r="AB675" s="35"/>
      <c r="AC675" s="34"/>
      <c r="AD675" s="37"/>
      <c r="AE675" s="35"/>
      <c r="AF675" s="34"/>
      <c r="AG675" s="37"/>
      <c r="AH675" s="35"/>
      <c r="AI675" s="34"/>
      <c r="AJ675" s="37"/>
      <c r="AK675" s="35"/>
      <c r="AL675" s="34"/>
      <c r="AM675" s="37"/>
      <c r="AN675" s="35"/>
      <c r="AO675" s="34"/>
      <c r="AP675" s="37"/>
      <c r="AQ675" s="35"/>
      <c r="AR675" s="34"/>
      <c r="AS675" s="37"/>
      <c r="AT675" s="35"/>
      <c r="AU675" s="34"/>
      <c r="AV675" s="37"/>
      <c r="AW675" s="35"/>
      <c r="AX675" s="34"/>
      <c r="AY675" s="37"/>
      <c r="AZ675" s="35"/>
      <c r="BA675" s="34"/>
      <c r="BB675" s="37"/>
      <c r="BC6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5" s="7"/>
      <c r="BF675" t="str">
        <f>IF(Table1[[#This Row],[Date]]="","","&amp;lt;VOUCHER REMOTEID="&amp;""""&amp;$A$11&amp;$A$13&amp;ROW()&amp;""""&amp;" VCHTYPE="""&amp;F675&amp;""" ACTION="""&amp;"Create"&amp;"""&amp;gt;")</f>
        <v/>
      </c>
      <c r="BG675" t="str">
        <f>IF(Table1[[#This Row],[Date]]="","",TEXT(Table1[[#This Row],[Date]],"yyyymmdd"))</f>
        <v/>
      </c>
      <c r="BH675" t="str">
        <f>Table1[[#This Row],[Date2]]</f>
        <v/>
      </c>
      <c r="BI675" t="str">
        <f>IF(Table1[[#This Row],[Date]]="","",Table1[[#This Row],[Voucher Type]])</f>
        <v/>
      </c>
      <c r="BJ675" t="str">
        <f>IF(Table1[[#This Row],[Ref No / Invoice No]]="","",Table1[[#This Row],[Ref No / Invoice No]])</f>
        <v/>
      </c>
      <c r="BK675" t="str">
        <f>IF(Table1[[#This Row],[Voucher No]]="","",Table1[[#This Row],[Voucher No]])</f>
        <v/>
      </c>
      <c r="BL675" t="str">
        <f>IF(Table1[[#This Row],[Date]]="","",Table1[[#This Row],[Narration]])</f>
        <v/>
      </c>
      <c r="BM675" t="str">
        <f>IF(Table1[[#This Row],[Date]]="","",$A$11&amp;$A$13&amp;ROW())</f>
        <v/>
      </c>
      <c r="BN675" t="str">
        <f>IF(Table1[[#This Row],[Date]]="","",$A$13)</f>
        <v/>
      </c>
      <c r="BP675" t="str">
        <f>IF(Table1[[#This Row],[Ledger 1]]="","","No")</f>
        <v/>
      </c>
      <c r="BQ675" t="str">
        <f>IF(Table1[[#This Row],[Date]]="","",IF(Table1[[#This Row],[Effect 1]]="Dr.","Yes","No"))</f>
        <v/>
      </c>
      <c r="BR675" t="str">
        <f>IF(Table1[[#This Row],[Date]]="","",Table1[[#This Row],[Ledger 1]])</f>
        <v/>
      </c>
      <c r="BS675" t="str">
        <f>IF(Table1[[#This Row],[Date]]="","",IF(Table1[[#This Row],[Effect 1]]="Dr.",-Table1[[#This Row],[Amount 1]],Table1[[#This Row],[Amount 1]]))</f>
        <v/>
      </c>
      <c r="BV675" t="str">
        <f>IF(Table1[[#This Row],[Ledger 2]]="","","No")</f>
        <v/>
      </c>
      <c r="BW675" t="str">
        <f>IF(Table1[[#This Row],[Date]]="","",IF(Table1[[#This Row],[Effect 2]]="Dr.","Yes","No"))</f>
        <v/>
      </c>
      <c r="BX675" t="str">
        <f>IF(Table1[[#This Row],[Date]]="","",Table1[[#This Row],[Ledger 2]])</f>
        <v/>
      </c>
      <c r="BY675" t="str">
        <f>IF(Table1[[#This Row],[Date]]="","",IF(Table1[[#This Row],[Effect 2]]="Dr.",-Table1[[#This Row],[Amount 2]],Table1[[#This Row],[Amount 2]]))</f>
        <v/>
      </c>
      <c r="CB675" t="str">
        <f>IF(Table1[[#This Row],[Ledger 3]]="","","No")</f>
        <v/>
      </c>
      <c r="CC675" t="str">
        <f>IF(Table1[[#This Row],[Ledger 3]]="","",IF(Table1[[#This Row],[Effect 3]]="Dr.","Yes","No"))</f>
        <v/>
      </c>
      <c r="CD675" t="str">
        <f>IF(Table1[[#This Row],[Ledger 3]]="","",Table1[[#This Row],[Ledger 3]])</f>
        <v/>
      </c>
      <c r="CE675" t="str">
        <f>IF(Table1[[#This Row],[Ledger 3]]="","",IF(Table1[[#This Row],[Effect 3]]="Dr.",-Table1[[#This Row],[Amount 3]],Table1[[#This Row],[Amount 3]]))</f>
        <v/>
      </c>
      <c r="CH675" t="str">
        <f>IF(Table1[[#This Row],[Ledger 4]]="","","No")</f>
        <v/>
      </c>
      <c r="CI675" t="str">
        <f>IF(Table1[[#This Row],[Ledger 4]]="","",IF(Table1[[#This Row],[Effect 4]]="Dr.","Yes","No"))</f>
        <v/>
      </c>
      <c r="CJ675" t="str">
        <f>IF(Table1[[#This Row],[Ledger 4]]="","",Table1[[#This Row],[Ledger 4]])</f>
        <v/>
      </c>
      <c r="CK675" t="str">
        <f>IF(Table1[[#This Row],[Ledger 4]]="","",IF(Table1[[#This Row],[Effect 4]]="Dr.",-Table1[[#This Row],[Amount 4]],Table1[[#This Row],[Amount 4]]))</f>
        <v/>
      </c>
      <c r="CN675" t="str">
        <f>IF(Table1[[#This Row],[Ledger 5]]="","","No")</f>
        <v/>
      </c>
      <c r="CO675" t="str">
        <f>IF(Table1[[#This Row],[Ledger 5]]="","",IF(Table1[[#This Row],[Effect 5]]="Dr.","Yes","No"))</f>
        <v/>
      </c>
      <c r="CP675" t="str">
        <f>IF(Table1[[#This Row],[Ledger 5]]="","",Table1[[#This Row],[Ledger 5]])</f>
        <v/>
      </c>
      <c r="CQ675" t="str">
        <f>IF(Table1[[#This Row],[Ledger 5]]="","",IF(Table1[[#This Row],[Effect 5]]="Dr.",-Table1[[#This Row],[Amount 5]],Table1[[#This Row],[Amount 5]]))</f>
        <v/>
      </c>
      <c r="CT675" t="str">
        <f>IF(Table1[[#This Row],[Ledger 6]]="","","No")</f>
        <v/>
      </c>
      <c r="CU675" t="str">
        <f>IF(Table1[[#This Row],[Ledger 6]]="","",IF(Table1[[#This Row],[Effect 6]]="Dr.","Yes","No"))</f>
        <v/>
      </c>
      <c r="CV675" t="str">
        <f>IF(Table1[[#This Row],[Ledger 6]]="","",Table1[[#This Row],[Ledger 6]])</f>
        <v/>
      </c>
      <c r="CW675" t="str">
        <f>IF(Table1[[#This Row],[Ledger 6]]="","",IF(Table1[[#This Row],[Effect 6]]="Dr.",-Table1[[#This Row],[Amount 6]],Table1[[#This Row],[Amount 6]]))</f>
        <v/>
      </c>
      <c r="CZ675" t="str">
        <f>IF(Table1[[#This Row],[Ledger 7]]="","","No")</f>
        <v/>
      </c>
      <c r="DA675" t="str">
        <f>IF(Table1[[#This Row],[Ledger 7]]="","",IF(Table1[[#This Row],[Effect 7]]="Dr.","Yes","No"))</f>
        <v/>
      </c>
      <c r="DB675" t="str">
        <f>IF(Table1[[#This Row],[Ledger 7]]="","",Table1[[#This Row],[Ledger 7]])</f>
        <v/>
      </c>
      <c r="DC675" t="str">
        <f>IF(Table1[[#This Row],[Ledger 7]]="","",IF(Table1[[#This Row],[Effect 7]]="Dr.",-Table1[[#This Row],[Amount 7]],Table1[[#This Row],[Amount 7]]))</f>
        <v/>
      </c>
      <c r="DF675" t="str">
        <f>IF(Table1[[#This Row],[Ledger 8]]="","","No")</f>
        <v/>
      </c>
      <c r="DG675" t="str">
        <f>IF(Table1[[#This Row],[Ledger 8]]="","",IF(Table1[[#This Row],[Effect 8]]="Dr.","Yes","No"))</f>
        <v/>
      </c>
      <c r="DH675" t="str">
        <f>IF(Table1[[#This Row],[Ledger 8]]="","",Table1[[#This Row],[Ledger 8]])</f>
        <v/>
      </c>
      <c r="DI675" t="str">
        <f>IF(Table1[[#This Row],[Ledger 8]]="","",IF(Table1[[#This Row],[Effect 8]]="Dr.",-Table1[[#This Row],[Amount 8]],Table1[[#This Row],[Amount 8]]))</f>
        <v/>
      </c>
      <c r="DL675" t="str">
        <f>IF(Table1[[#This Row],[Ledger 9]]="","","No")</f>
        <v/>
      </c>
      <c r="DM675" t="str">
        <f>IF(Table1[[#This Row],[Ledger 9]]="","",IF(Table1[[#This Row],[Effect 9]]="Dr.","Yes","No"))</f>
        <v/>
      </c>
      <c r="DN675" t="str">
        <f>IF(Table1[[#This Row],[Ledger 9]]="","",Table1[[#This Row],[Ledger 9]])</f>
        <v/>
      </c>
      <c r="DO675" t="str">
        <f>IF(Table1[[#This Row],[Ledger 9]]="","",IF(Table1[[#This Row],[Effect 9]]="Dr.",-Table1[[#This Row],[Amount 9]],Table1[[#This Row],[Amount 9]]))</f>
        <v/>
      </c>
      <c r="DR675" t="str">
        <f>IF(Table1[[#This Row],[Ledger 10]]="","","No")</f>
        <v/>
      </c>
      <c r="DS675" t="str">
        <f>IF(Table1[[#This Row],[Ledger 10]]="","",IF(Table1[[#This Row],[Effect 10]]="Dr.","Yes","No"))</f>
        <v/>
      </c>
      <c r="DT675" t="str">
        <f>IF(Table1[[#This Row],[Ledger 10]]="","",Table1[[#This Row],[Ledger 10]])</f>
        <v/>
      </c>
      <c r="DU675" t="str">
        <f>IF(Table1[[#This Row],[Ledger 10]]="","",IF(Table1[[#This Row],[Effect 10]]="Dr.",-Table1[[#This Row],[Amount 10]],Table1[[#This Row],[Amount 10]]))</f>
        <v/>
      </c>
      <c r="DX675" t="str">
        <f>IF(Table1[[#This Row],[Ledger 11]]="","","No")</f>
        <v/>
      </c>
      <c r="DY675" t="str">
        <f>IF(Table1[[#This Row],[Ledger 11]]="","",IF(Table1[[#This Row],[Effect 11]]="Dr.","Yes","No"))</f>
        <v/>
      </c>
      <c r="DZ675" t="str">
        <f>IF(Table1[[#This Row],[Ledger 11]]="","",Table1[[#This Row],[Ledger 11]])</f>
        <v/>
      </c>
      <c r="EA675" t="str">
        <f>IF(Table1[[#This Row],[Ledger 11]]="","",IF(Table1[[#This Row],[Effect 11]]="Dr.",-Table1[[#This Row],[Amount 11]],Table1[[#This Row],[Amount 11]]))</f>
        <v/>
      </c>
      <c r="ED675" t="str">
        <f>IF(Table1[[#This Row],[Ledger 12]]="","","No")</f>
        <v/>
      </c>
      <c r="EE675" t="str">
        <f>IF(Table1[[#This Row],[Ledger 12]]="","",IF(Table1[[#This Row],[Effect 12]]="Dr.","Yes","No"))</f>
        <v/>
      </c>
      <c r="EF675" t="str">
        <f>IF(Table1[[#This Row],[Ledger 12]]="","",Table1[[#This Row],[Ledger 12]])</f>
        <v/>
      </c>
      <c r="EG675" t="str">
        <f>IF(Table1[[#This Row],[Ledger 12]]="","",IF(Table1[[#This Row],[Effect 12]]="Dr.",-Table1[[#This Row],[Amount 12]],Table1[[#This Row],[Amount 12]]))</f>
        <v/>
      </c>
      <c r="EJ675" t="str">
        <f>IF(Table1[[#This Row],[Ledger 13]]="","","No")</f>
        <v/>
      </c>
      <c r="EK675" t="str">
        <f>IF(Table1[[#This Row],[Ledger 13]]="","",IF(Table1[[#This Row],[Effect 13]]="Dr.","Yes","No"))</f>
        <v/>
      </c>
      <c r="EL675" t="str">
        <f>IF(Table1[[#This Row],[Ledger 13]]="","",Table1[[#This Row],[Ledger 13]])</f>
        <v/>
      </c>
      <c r="EM675" t="str">
        <f>IF(Table1[[#This Row],[Ledger 13]]="","",IF(Table1[[#This Row],[Effect 13]]="Dr.",-Table1[[#This Row],[Amount 13]],Table1[[#This Row],[Amount 13]]))</f>
        <v/>
      </c>
      <c r="EP675" t="str">
        <f>IF(Table1[[#This Row],[Ledger 14]]="","","No")</f>
        <v/>
      </c>
      <c r="EQ675" t="str">
        <f>IF(Table1[[#This Row],[Ledger 14]]="","",IF(Table1[[#This Row],[Effect 14]]="Dr.","Yes","No"))</f>
        <v/>
      </c>
      <c r="ER675" t="str">
        <f>IF(Table1[[#This Row],[Ledger 14]]="","",Table1[[#This Row],[Ledger 14]])</f>
        <v/>
      </c>
      <c r="ES675" t="str">
        <f>IF(Table1[[#This Row],[Ledger 14]]="","",IF(Table1[[#This Row],[Effect 14]]="Dr.",-Table1[[#This Row],[Amount 14]],Table1[[#This Row],[Amount 14]]))</f>
        <v/>
      </c>
      <c r="EV675" t="str">
        <f>IF(Table1[[#This Row],[Ledger 15]]="","","No")</f>
        <v/>
      </c>
      <c r="EW675" t="str">
        <f>IF(Table1[[#This Row],[Ledger 15]]="","",IF(Table1[[#This Row],[Effect 15]]="Dr.","Yes","No"))</f>
        <v/>
      </c>
      <c r="EX675" t="str">
        <f>IF(Table1[[#This Row],[Ledger 15]]="","",Table1[[#This Row],[Ledger 15]])</f>
        <v/>
      </c>
      <c r="EY675" t="str">
        <f>IF(Table1[[#This Row],[Ledger 15]]="","",IF(Table1[[#This Row],[Effect 15]]="Dr.",-Table1[[#This Row],[Amount 15]],Table1[[#This Row],[Amount 15]]))</f>
        <v/>
      </c>
      <c r="FD6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5">
        <f>IF(Table1[[#This Row],[Date]]="",0,IF(AND(Table1[[#This Row],[Date]]&gt;=$FE$2,Table1[[#This Row],[Date]]&lt;=$FE$3),0,1))</f>
        <v>0</v>
      </c>
      <c r="FF675">
        <f>IF(Table1[[#This Row],[Date]]="",0,IF(TYPE(VLOOKUP(Table1[[#This Row],[Voucher Type]],Table1[[#All],[Voucher Type Master]],1,FALSE))=16,1,0))</f>
        <v>0</v>
      </c>
      <c r="FG675">
        <f>IF(TYPE(IF(Table1[[#This Row],[Date]]="",0,IF(VLOOKUP(Table1[[#This Row],[Voucher Type]],$FY$5:$FZ$13,2,0)=Table1[[#This Row],[Effect 1]],0,1)))=16,1,0)</f>
        <v>0</v>
      </c>
      <c r="FH6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5">
        <f>IF(LEN(Table1[[#This Row],[Ledger 1]])&gt;0,IF(TYPE(VLOOKUP(Table1[[#This Row],[Ledger 1]],GZ:GZ,1,0))=16,1,0),0)</f>
        <v>0</v>
      </c>
      <c r="FJ675">
        <f>IF(LEN(Table1[[#This Row],[Ledger 2]])&gt;0,IF(TYPE(VLOOKUP(Table1[[#This Row],[Ledger 2]],GZ:GZ,1,0))=16,1,0),0)</f>
        <v>0</v>
      </c>
      <c r="FK675">
        <f>IF(LEN(Table1[[#This Row],[Ledger 3]])&gt;0,IF(TYPE(VLOOKUP(Table1[[#This Row],[Ledger 3]],GZ:GZ,1,0))=16,1,0),0)</f>
        <v>0</v>
      </c>
      <c r="FL675">
        <f>IF(LEN(Table1[[#This Row],[Ledger 4]])&gt;0,IF(TYPE(VLOOKUP(Table1[[#This Row],[Ledger 4]],GZ:GZ,1,0))=16,1,0),0)</f>
        <v>0</v>
      </c>
      <c r="FM675">
        <f>IF(LEN(Table1[[#This Row],[Ledger 5]])&gt;0,IF(TYPE(VLOOKUP(Table1[[#This Row],[Ledger 5]],GZ:GZ,1,0))=16,1,0),0)</f>
        <v>0</v>
      </c>
      <c r="FN675">
        <f>IF(LEN(Table1[[#This Row],[Ledger 6]])&gt;0,IF(TYPE(VLOOKUP(Table1[[#This Row],[Ledger 6]],$GZ:$GZ,1,0))=16,1,0),0)</f>
        <v>0</v>
      </c>
      <c r="FO675">
        <f>IF(LEN(Table1[[#This Row],[Ledger 7]])&gt;0,IF(TYPE(VLOOKUP(Table1[[#This Row],[Ledger 7]],$GZ:$GZ,1,0))=16,1,0),0)</f>
        <v>0</v>
      </c>
      <c r="FP675">
        <f>IF(LEN(Table1[[#This Row],[Ledger 8]])&gt;0,IF(TYPE(VLOOKUP(Table1[[#This Row],[Ledger 8]],$GZ:$GZ,1,0))=16,1,0),0)</f>
        <v>0</v>
      </c>
      <c r="FQ675">
        <f>IF(LEN(Table1[[#This Row],[Ledger 9]])&gt;0,IF(TYPE(VLOOKUP(Table1[[#This Row],[Ledger 9]],$GZ:$GZ,1,0))=16,1,0),0)</f>
        <v>0</v>
      </c>
      <c r="FR675">
        <f>IF(LEN(Table1[[#This Row],[Ledger 10]])&gt;0,IF(TYPE(VLOOKUP(Table1[[#This Row],[Ledger 10]],$GZ:$GZ,1,0))=16,1,0),0)</f>
        <v>0</v>
      </c>
      <c r="FS675">
        <f>IF(LEN(Table1[[#This Row],[Ledger 11]])&gt;0,IF(TYPE(VLOOKUP(Table1[[#This Row],[Ledger 11]],$GZ:$GZ,1,0))=16,1,0),0)</f>
        <v>0</v>
      </c>
      <c r="FT675">
        <f>IF(LEN(Table1[[#This Row],[Ledger 12]])&gt;0,IF(TYPE(VLOOKUP(Table1[[#This Row],[Ledger 12]],$GZ:$GZ,1,0))=16,1,0),0)</f>
        <v>0</v>
      </c>
      <c r="FU675">
        <f>IF(LEN(Table1[[#This Row],[Ledger 13]])&gt;0,IF(TYPE(VLOOKUP(Table1[[#This Row],[Ledger 13]],$GZ:$GZ,1,0))=16,1,0),0)</f>
        <v>0</v>
      </c>
      <c r="FV675">
        <f>IF(LEN(Table1[[#This Row],[Ledger 14]])&gt;0,IF(TYPE(VLOOKUP(Table1[[#This Row],[Ledger 14]],$GZ:$GZ,1,0))=16,1,0),0)</f>
        <v>0</v>
      </c>
      <c r="FW675">
        <f>IF(LEN(Table1[[#This Row],[Ledger 15]])&gt;0,IF(TYPE(VLOOKUP(Table1[[#This Row],[Ledger 15]],$GZ:$GZ,1,0))=16,1,0),0)</f>
        <v>0</v>
      </c>
    </row>
    <row r="676" spans="4:179" ht="33" customHeight="1" x14ac:dyDescent="0.45">
      <c r="D676" s="8">
        <f t="shared" si="19"/>
        <v>671</v>
      </c>
      <c r="E676" s="32"/>
      <c r="F676" s="34"/>
      <c r="G676" s="34"/>
      <c r="H676" s="34"/>
      <c r="I676" s="34"/>
      <c r="J676" s="38"/>
      <c r="K676" s="33"/>
      <c r="L676" s="36"/>
      <c r="M676" s="35"/>
      <c r="N676" s="34"/>
      <c r="O676" s="41"/>
      <c r="P676" s="35"/>
      <c r="Q676" s="34"/>
      <c r="R676" s="37"/>
      <c r="S676" s="35"/>
      <c r="T676" s="34"/>
      <c r="U676" s="37"/>
      <c r="V676" s="35"/>
      <c r="W676" s="34"/>
      <c r="X676" s="37"/>
      <c r="Y676" s="35"/>
      <c r="Z676" s="34"/>
      <c r="AA676" s="37"/>
      <c r="AB676" s="35"/>
      <c r="AC676" s="34"/>
      <c r="AD676" s="37"/>
      <c r="AE676" s="35"/>
      <c r="AF676" s="34"/>
      <c r="AG676" s="37"/>
      <c r="AH676" s="35"/>
      <c r="AI676" s="34"/>
      <c r="AJ676" s="37"/>
      <c r="AK676" s="35"/>
      <c r="AL676" s="34"/>
      <c r="AM676" s="37"/>
      <c r="AN676" s="35"/>
      <c r="AO676" s="34"/>
      <c r="AP676" s="37"/>
      <c r="AQ676" s="35"/>
      <c r="AR676" s="34"/>
      <c r="AS676" s="37"/>
      <c r="AT676" s="35"/>
      <c r="AU676" s="34"/>
      <c r="AV676" s="37"/>
      <c r="AW676" s="35"/>
      <c r="AX676" s="34"/>
      <c r="AY676" s="37"/>
      <c r="AZ676" s="35"/>
      <c r="BA676" s="34"/>
      <c r="BB676" s="37"/>
      <c r="BC6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6" s="7"/>
      <c r="BF676" t="str">
        <f>IF(Table1[[#This Row],[Date]]="","","&amp;lt;VOUCHER REMOTEID="&amp;""""&amp;$A$11&amp;$A$13&amp;ROW()&amp;""""&amp;" VCHTYPE="""&amp;F676&amp;""" ACTION="""&amp;"Create"&amp;"""&amp;gt;")</f>
        <v/>
      </c>
      <c r="BG676" t="str">
        <f>IF(Table1[[#This Row],[Date]]="","",TEXT(Table1[[#This Row],[Date]],"yyyymmdd"))</f>
        <v/>
      </c>
      <c r="BH676" t="str">
        <f>Table1[[#This Row],[Date2]]</f>
        <v/>
      </c>
      <c r="BI676" t="str">
        <f>IF(Table1[[#This Row],[Date]]="","",Table1[[#This Row],[Voucher Type]])</f>
        <v/>
      </c>
      <c r="BJ676" t="str">
        <f>IF(Table1[[#This Row],[Ref No / Invoice No]]="","",Table1[[#This Row],[Ref No / Invoice No]])</f>
        <v/>
      </c>
      <c r="BK676" t="str">
        <f>IF(Table1[[#This Row],[Voucher No]]="","",Table1[[#This Row],[Voucher No]])</f>
        <v/>
      </c>
      <c r="BL676" t="str">
        <f>IF(Table1[[#This Row],[Date]]="","",Table1[[#This Row],[Narration]])</f>
        <v/>
      </c>
      <c r="BM676" t="str">
        <f>IF(Table1[[#This Row],[Date]]="","",$A$11&amp;$A$13&amp;ROW())</f>
        <v/>
      </c>
      <c r="BN676" t="str">
        <f>IF(Table1[[#This Row],[Date]]="","",$A$13)</f>
        <v/>
      </c>
      <c r="BP676" t="str">
        <f>IF(Table1[[#This Row],[Ledger 1]]="","","No")</f>
        <v/>
      </c>
      <c r="BQ676" t="str">
        <f>IF(Table1[[#This Row],[Date]]="","",IF(Table1[[#This Row],[Effect 1]]="Dr.","Yes","No"))</f>
        <v/>
      </c>
      <c r="BR676" t="str">
        <f>IF(Table1[[#This Row],[Date]]="","",Table1[[#This Row],[Ledger 1]])</f>
        <v/>
      </c>
      <c r="BS676" t="str">
        <f>IF(Table1[[#This Row],[Date]]="","",IF(Table1[[#This Row],[Effect 1]]="Dr.",-Table1[[#This Row],[Amount 1]],Table1[[#This Row],[Amount 1]]))</f>
        <v/>
      </c>
      <c r="BV676" t="str">
        <f>IF(Table1[[#This Row],[Ledger 2]]="","","No")</f>
        <v/>
      </c>
      <c r="BW676" t="str">
        <f>IF(Table1[[#This Row],[Date]]="","",IF(Table1[[#This Row],[Effect 2]]="Dr.","Yes","No"))</f>
        <v/>
      </c>
      <c r="BX676" t="str">
        <f>IF(Table1[[#This Row],[Date]]="","",Table1[[#This Row],[Ledger 2]])</f>
        <v/>
      </c>
      <c r="BY676" t="str">
        <f>IF(Table1[[#This Row],[Date]]="","",IF(Table1[[#This Row],[Effect 2]]="Dr.",-Table1[[#This Row],[Amount 2]],Table1[[#This Row],[Amount 2]]))</f>
        <v/>
      </c>
      <c r="CB676" t="str">
        <f>IF(Table1[[#This Row],[Ledger 3]]="","","No")</f>
        <v/>
      </c>
      <c r="CC676" t="str">
        <f>IF(Table1[[#This Row],[Ledger 3]]="","",IF(Table1[[#This Row],[Effect 3]]="Dr.","Yes","No"))</f>
        <v/>
      </c>
      <c r="CD676" t="str">
        <f>IF(Table1[[#This Row],[Ledger 3]]="","",Table1[[#This Row],[Ledger 3]])</f>
        <v/>
      </c>
      <c r="CE676" t="str">
        <f>IF(Table1[[#This Row],[Ledger 3]]="","",IF(Table1[[#This Row],[Effect 3]]="Dr.",-Table1[[#This Row],[Amount 3]],Table1[[#This Row],[Amount 3]]))</f>
        <v/>
      </c>
      <c r="CH676" t="str">
        <f>IF(Table1[[#This Row],[Ledger 4]]="","","No")</f>
        <v/>
      </c>
      <c r="CI676" t="str">
        <f>IF(Table1[[#This Row],[Ledger 4]]="","",IF(Table1[[#This Row],[Effect 4]]="Dr.","Yes","No"))</f>
        <v/>
      </c>
      <c r="CJ676" t="str">
        <f>IF(Table1[[#This Row],[Ledger 4]]="","",Table1[[#This Row],[Ledger 4]])</f>
        <v/>
      </c>
      <c r="CK676" t="str">
        <f>IF(Table1[[#This Row],[Ledger 4]]="","",IF(Table1[[#This Row],[Effect 4]]="Dr.",-Table1[[#This Row],[Amount 4]],Table1[[#This Row],[Amount 4]]))</f>
        <v/>
      </c>
      <c r="CN676" t="str">
        <f>IF(Table1[[#This Row],[Ledger 5]]="","","No")</f>
        <v/>
      </c>
      <c r="CO676" t="str">
        <f>IF(Table1[[#This Row],[Ledger 5]]="","",IF(Table1[[#This Row],[Effect 5]]="Dr.","Yes","No"))</f>
        <v/>
      </c>
      <c r="CP676" t="str">
        <f>IF(Table1[[#This Row],[Ledger 5]]="","",Table1[[#This Row],[Ledger 5]])</f>
        <v/>
      </c>
      <c r="CQ676" t="str">
        <f>IF(Table1[[#This Row],[Ledger 5]]="","",IF(Table1[[#This Row],[Effect 5]]="Dr.",-Table1[[#This Row],[Amount 5]],Table1[[#This Row],[Amount 5]]))</f>
        <v/>
      </c>
      <c r="CT676" t="str">
        <f>IF(Table1[[#This Row],[Ledger 6]]="","","No")</f>
        <v/>
      </c>
      <c r="CU676" t="str">
        <f>IF(Table1[[#This Row],[Ledger 6]]="","",IF(Table1[[#This Row],[Effect 6]]="Dr.","Yes","No"))</f>
        <v/>
      </c>
      <c r="CV676" t="str">
        <f>IF(Table1[[#This Row],[Ledger 6]]="","",Table1[[#This Row],[Ledger 6]])</f>
        <v/>
      </c>
      <c r="CW676" t="str">
        <f>IF(Table1[[#This Row],[Ledger 6]]="","",IF(Table1[[#This Row],[Effect 6]]="Dr.",-Table1[[#This Row],[Amount 6]],Table1[[#This Row],[Amount 6]]))</f>
        <v/>
      </c>
      <c r="CZ676" t="str">
        <f>IF(Table1[[#This Row],[Ledger 7]]="","","No")</f>
        <v/>
      </c>
      <c r="DA676" t="str">
        <f>IF(Table1[[#This Row],[Ledger 7]]="","",IF(Table1[[#This Row],[Effect 7]]="Dr.","Yes","No"))</f>
        <v/>
      </c>
      <c r="DB676" t="str">
        <f>IF(Table1[[#This Row],[Ledger 7]]="","",Table1[[#This Row],[Ledger 7]])</f>
        <v/>
      </c>
      <c r="DC676" t="str">
        <f>IF(Table1[[#This Row],[Ledger 7]]="","",IF(Table1[[#This Row],[Effect 7]]="Dr.",-Table1[[#This Row],[Amount 7]],Table1[[#This Row],[Amount 7]]))</f>
        <v/>
      </c>
      <c r="DF676" t="str">
        <f>IF(Table1[[#This Row],[Ledger 8]]="","","No")</f>
        <v/>
      </c>
      <c r="DG676" t="str">
        <f>IF(Table1[[#This Row],[Ledger 8]]="","",IF(Table1[[#This Row],[Effect 8]]="Dr.","Yes","No"))</f>
        <v/>
      </c>
      <c r="DH676" t="str">
        <f>IF(Table1[[#This Row],[Ledger 8]]="","",Table1[[#This Row],[Ledger 8]])</f>
        <v/>
      </c>
      <c r="DI676" t="str">
        <f>IF(Table1[[#This Row],[Ledger 8]]="","",IF(Table1[[#This Row],[Effect 8]]="Dr.",-Table1[[#This Row],[Amount 8]],Table1[[#This Row],[Amount 8]]))</f>
        <v/>
      </c>
      <c r="DL676" t="str">
        <f>IF(Table1[[#This Row],[Ledger 9]]="","","No")</f>
        <v/>
      </c>
      <c r="DM676" t="str">
        <f>IF(Table1[[#This Row],[Ledger 9]]="","",IF(Table1[[#This Row],[Effect 9]]="Dr.","Yes","No"))</f>
        <v/>
      </c>
      <c r="DN676" t="str">
        <f>IF(Table1[[#This Row],[Ledger 9]]="","",Table1[[#This Row],[Ledger 9]])</f>
        <v/>
      </c>
      <c r="DO676" t="str">
        <f>IF(Table1[[#This Row],[Ledger 9]]="","",IF(Table1[[#This Row],[Effect 9]]="Dr.",-Table1[[#This Row],[Amount 9]],Table1[[#This Row],[Amount 9]]))</f>
        <v/>
      </c>
      <c r="DR676" t="str">
        <f>IF(Table1[[#This Row],[Ledger 10]]="","","No")</f>
        <v/>
      </c>
      <c r="DS676" t="str">
        <f>IF(Table1[[#This Row],[Ledger 10]]="","",IF(Table1[[#This Row],[Effect 10]]="Dr.","Yes","No"))</f>
        <v/>
      </c>
      <c r="DT676" t="str">
        <f>IF(Table1[[#This Row],[Ledger 10]]="","",Table1[[#This Row],[Ledger 10]])</f>
        <v/>
      </c>
      <c r="DU676" t="str">
        <f>IF(Table1[[#This Row],[Ledger 10]]="","",IF(Table1[[#This Row],[Effect 10]]="Dr.",-Table1[[#This Row],[Amount 10]],Table1[[#This Row],[Amount 10]]))</f>
        <v/>
      </c>
      <c r="DX676" t="str">
        <f>IF(Table1[[#This Row],[Ledger 11]]="","","No")</f>
        <v/>
      </c>
      <c r="DY676" t="str">
        <f>IF(Table1[[#This Row],[Ledger 11]]="","",IF(Table1[[#This Row],[Effect 11]]="Dr.","Yes","No"))</f>
        <v/>
      </c>
      <c r="DZ676" t="str">
        <f>IF(Table1[[#This Row],[Ledger 11]]="","",Table1[[#This Row],[Ledger 11]])</f>
        <v/>
      </c>
      <c r="EA676" t="str">
        <f>IF(Table1[[#This Row],[Ledger 11]]="","",IF(Table1[[#This Row],[Effect 11]]="Dr.",-Table1[[#This Row],[Amount 11]],Table1[[#This Row],[Amount 11]]))</f>
        <v/>
      </c>
      <c r="ED676" t="str">
        <f>IF(Table1[[#This Row],[Ledger 12]]="","","No")</f>
        <v/>
      </c>
      <c r="EE676" t="str">
        <f>IF(Table1[[#This Row],[Ledger 12]]="","",IF(Table1[[#This Row],[Effect 12]]="Dr.","Yes","No"))</f>
        <v/>
      </c>
      <c r="EF676" t="str">
        <f>IF(Table1[[#This Row],[Ledger 12]]="","",Table1[[#This Row],[Ledger 12]])</f>
        <v/>
      </c>
      <c r="EG676" t="str">
        <f>IF(Table1[[#This Row],[Ledger 12]]="","",IF(Table1[[#This Row],[Effect 12]]="Dr.",-Table1[[#This Row],[Amount 12]],Table1[[#This Row],[Amount 12]]))</f>
        <v/>
      </c>
      <c r="EJ676" t="str">
        <f>IF(Table1[[#This Row],[Ledger 13]]="","","No")</f>
        <v/>
      </c>
      <c r="EK676" t="str">
        <f>IF(Table1[[#This Row],[Ledger 13]]="","",IF(Table1[[#This Row],[Effect 13]]="Dr.","Yes","No"))</f>
        <v/>
      </c>
      <c r="EL676" t="str">
        <f>IF(Table1[[#This Row],[Ledger 13]]="","",Table1[[#This Row],[Ledger 13]])</f>
        <v/>
      </c>
      <c r="EM676" t="str">
        <f>IF(Table1[[#This Row],[Ledger 13]]="","",IF(Table1[[#This Row],[Effect 13]]="Dr.",-Table1[[#This Row],[Amount 13]],Table1[[#This Row],[Amount 13]]))</f>
        <v/>
      </c>
      <c r="EP676" t="str">
        <f>IF(Table1[[#This Row],[Ledger 14]]="","","No")</f>
        <v/>
      </c>
      <c r="EQ676" t="str">
        <f>IF(Table1[[#This Row],[Ledger 14]]="","",IF(Table1[[#This Row],[Effect 14]]="Dr.","Yes","No"))</f>
        <v/>
      </c>
      <c r="ER676" t="str">
        <f>IF(Table1[[#This Row],[Ledger 14]]="","",Table1[[#This Row],[Ledger 14]])</f>
        <v/>
      </c>
      <c r="ES676" t="str">
        <f>IF(Table1[[#This Row],[Ledger 14]]="","",IF(Table1[[#This Row],[Effect 14]]="Dr.",-Table1[[#This Row],[Amount 14]],Table1[[#This Row],[Amount 14]]))</f>
        <v/>
      </c>
      <c r="EV676" t="str">
        <f>IF(Table1[[#This Row],[Ledger 15]]="","","No")</f>
        <v/>
      </c>
      <c r="EW676" t="str">
        <f>IF(Table1[[#This Row],[Ledger 15]]="","",IF(Table1[[#This Row],[Effect 15]]="Dr.","Yes","No"))</f>
        <v/>
      </c>
      <c r="EX676" t="str">
        <f>IF(Table1[[#This Row],[Ledger 15]]="","",Table1[[#This Row],[Ledger 15]])</f>
        <v/>
      </c>
      <c r="EY676" t="str">
        <f>IF(Table1[[#This Row],[Ledger 15]]="","",IF(Table1[[#This Row],[Effect 15]]="Dr.",-Table1[[#This Row],[Amount 15]],Table1[[#This Row],[Amount 15]]))</f>
        <v/>
      </c>
      <c r="FD6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6">
        <f>IF(Table1[[#This Row],[Date]]="",0,IF(AND(Table1[[#This Row],[Date]]&gt;=$FE$2,Table1[[#This Row],[Date]]&lt;=$FE$3),0,1))</f>
        <v>0</v>
      </c>
      <c r="FF676">
        <f>IF(Table1[[#This Row],[Date]]="",0,IF(TYPE(VLOOKUP(Table1[[#This Row],[Voucher Type]],Table1[[#All],[Voucher Type Master]],1,FALSE))=16,1,0))</f>
        <v>0</v>
      </c>
      <c r="FG676">
        <f>IF(TYPE(IF(Table1[[#This Row],[Date]]="",0,IF(VLOOKUP(Table1[[#This Row],[Voucher Type]],$FY$5:$FZ$13,2,0)=Table1[[#This Row],[Effect 1]],0,1)))=16,1,0)</f>
        <v>0</v>
      </c>
      <c r="FH6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6">
        <f>IF(LEN(Table1[[#This Row],[Ledger 1]])&gt;0,IF(TYPE(VLOOKUP(Table1[[#This Row],[Ledger 1]],GZ:GZ,1,0))=16,1,0),0)</f>
        <v>0</v>
      </c>
      <c r="FJ676">
        <f>IF(LEN(Table1[[#This Row],[Ledger 2]])&gt;0,IF(TYPE(VLOOKUP(Table1[[#This Row],[Ledger 2]],GZ:GZ,1,0))=16,1,0),0)</f>
        <v>0</v>
      </c>
      <c r="FK676">
        <f>IF(LEN(Table1[[#This Row],[Ledger 3]])&gt;0,IF(TYPE(VLOOKUP(Table1[[#This Row],[Ledger 3]],GZ:GZ,1,0))=16,1,0),0)</f>
        <v>0</v>
      </c>
      <c r="FL676">
        <f>IF(LEN(Table1[[#This Row],[Ledger 4]])&gt;0,IF(TYPE(VLOOKUP(Table1[[#This Row],[Ledger 4]],GZ:GZ,1,0))=16,1,0),0)</f>
        <v>0</v>
      </c>
      <c r="FM676">
        <f>IF(LEN(Table1[[#This Row],[Ledger 5]])&gt;0,IF(TYPE(VLOOKUP(Table1[[#This Row],[Ledger 5]],GZ:GZ,1,0))=16,1,0),0)</f>
        <v>0</v>
      </c>
      <c r="FN676">
        <f>IF(LEN(Table1[[#This Row],[Ledger 6]])&gt;0,IF(TYPE(VLOOKUP(Table1[[#This Row],[Ledger 6]],$GZ:$GZ,1,0))=16,1,0),0)</f>
        <v>0</v>
      </c>
      <c r="FO676">
        <f>IF(LEN(Table1[[#This Row],[Ledger 7]])&gt;0,IF(TYPE(VLOOKUP(Table1[[#This Row],[Ledger 7]],$GZ:$GZ,1,0))=16,1,0),0)</f>
        <v>0</v>
      </c>
      <c r="FP676">
        <f>IF(LEN(Table1[[#This Row],[Ledger 8]])&gt;0,IF(TYPE(VLOOKUP(Table1[[#This Row],[Ledger 8]],$GZ:$GZ,1,0))=16,1,0),0)</f>
        <v>0</v>
      </c>
      <c r="FQ676">
        <f>IF(LEN(Table1[[#This Row],[Ledger 9]])&gt;0,IF(TYPE(VLOOKUP(Table1[[#This Row],[Ledger 9]],$GZ:$GZ,1,0))=16,1,0),0)</f>
        <v>0</v>
      </c>
      <c r="FR676">
        <f>IF(LEN(Table1[[#This Row],[Ledger 10]])&gt;0,IF(TYPE(VLOOKUP(Table1[[#This Row],[Ledger 10]],$GZ:$GZ,1,0))=16,1,0),0)</f>
        <v>0</v>
      </c>
      <c r="FS676">
        <f>IF(LEN(Table1[[#This Row],[Ledger 11]])&gt;0,IF(TYPE(VLOOKUP(Table1[[#This Row],[Ledger 11]],$GZ:$GZ,1,0))=16,1,0),0)</f>
        <v>0</v>
      </c>
      <c r="FT676">
        <f>IF(LEN(Table1[[#This Row],[Ledger 12]])&gt;0,IF(TYPE(VLOOKUP(Table1[[#This Row],[Ledger 12]],$GZ:$GZ,1,0))=16,1,0),0)</f>
        <v>0</v>
      </c>
      <c r="FU676">
        <f>IF(LEN(Table1[[#This Row],[Ledger 13]])&gt;0,IF(TYPE(VLOOKUP(Table1[[#This Row],[Ledger 13]],$GZ:$GZ,1,0))=16,1,0),0)</f>
        <v>0</v>
      </c>
      <c r="FV676">
        <f>IF(LEN(Table1[[#This Row],[Ledger 14]])&gt;0,IF(TYPE(VLOOKUP(Table1[[#This Row],[Ledger 14]],$GZ:$GZ,1,0))=16,1,0),0)</f>
        <v>0</v>
      </c>
      <c r="FW676">
        <f>IF(LEN(Table1[[#This Row],[Ledger 15]])&gt;0,IF(TYPE(VLOOKUP(Table1[[#This Row],[Ledger 15]],$GZ:$GZ,1,0))=16,1,0),0)</f>
        <v>0</v>
      </c>
    </row>
    <row r="677" spans="4:179" ht="33" customHeight="1" x14ac:dyDescent="0.45">
      <c r="D677" s="8">
        <f t="shared" si="19"/>
        <v>672</v>
      </c>
      <c r="E677" s="32"/>
      <c r="F677" s="34"/>
      <c r="G677" s="34"/>
      <c r="H677" s="34"/>
      <c r="I677" s="34"/>
      <c r="J677" s="38"/>
      <c r="K677" s="33"/>
      <c r="L677" s="36"/>
      <c r="M677" s="35"/>
      <c r="N677" s="34"/>
      <c r="O677" s="41"/>
      <c r="P677" s="35"/>
      <c r="Q677" s="34"/>
      <c r="R677" s="37"/>
      <c r="S677" s="35"/>
      <c r="T677" s="34"/>
      <c r="U677" s="37"/>
      <c r="V677" s="35"/>
      <c r="W677" s="34"/>
      <c r="X677" s="37"/>
      <c r="Y677" s="35"/>
      <c r="Z677" s="34"/>
      <c r="AA677" s="37"/>
      <c r="AB677" s="35"/>
      <c r="AC677" s="34"/>
      <c r="AD677" s="37"/>
      <c r="AE677" s="35"/>
      <c r="AF677" s="34"/>
      <c r="AG677" s="37"/>
      <c r="AH677" s="35"/>
      <c r="AI677" s="34"/>
      <c r="AJ677" s="37"/>
      <c r="AK677" s="35"/>
      <c r="AL677" s="34"/>
      <c r="AM677" s="37"/>
      <c r="AN677" s="35"/>
      <c r="AO677" s="34"/>
      <c r="AP677" s="37"/>
      <c r="AQ677" s="35"/>
      <c r="AR677" s="34"/>
      <c r="AS677" s="37"/>
      <c r="AT677" s="35"/>
      <c r="AU677" s="34"/>
      <c r="AV677" s="37"/>
      <c r="AW677" s="35"/>
      <c r="AX677" s="34"/>
      <c r="AY677" s="37"/>
      <c r="AZ677" s="35"/>
      <c r="BA677" s="34"/>
      <c r="BB677" s="37"/>
      <c r="BC6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7" s="7"/>
      <c r="BF677" t="str">
        <f>IF(Table1[[#This Row],[Date]]="","","&amp;lt;VOUCHER REMOTEID="&amp;""""&amp;$A$11&amp;$A$13&amp;ROW()&amp;""""&amp;" VCHTYPE="""&amp;F677&amp;""" ACTION="""&amp;"Create"&amp;"""&amp;gt;")</f>
        <v/>
      </c>
      <c r="BG677" t="str">
        <f>IF(Table1[[#This Row],[Date]]="","",TEXT(Table1[[#This Row],[Date]],"yyyymmdd"))</f>
        <v/>
      </c>
      <c r="BH677" t="str">
        <f>Table1[[#This Row],[Date2]]</f>
        <v/>
      </c>
      <c r="BI677" t="str">
        <f>IF(Table1[[#This Row],[Date]]="","",Table1[[#This Row],[Voucher Type]])</f>
        <v/>
      </c>
      <c r="BJ677" t="str">
        <f>IF(Table1[[#This Row],[Ref No / Invoice No]]="","",Table1[[#This Row],[Ref No / Invoice No]])</f>
        <v/>
      </c>
      <c r="BK677" t="str">
        <f>IF(Table1[[#This Row],[Voucher No]]="","",Table1[[#This Row],[Voucher No]])</f>
        <v/>
      </c>
      <c r="BL677" t="str">
        <f>IF(Table1[[#This Row],[Date]]="","",Table1[[#This Row],[Narration]])</f>
        <v/>
      </c>
      <c r="BM677" t="str">
        <f>IF(Table1[[#This Row],[Date]]="","",$A$11&amp;$A$13&amp;ROW())</f>
        <v/>
      </c>
      <c r="BN677" t="str">
        <f>IF(Table1[[#This Row],[Date]]="","",$A$13)</f>
        <v/>
      </c>
      <c r="BP677" t="str">
        <f>IF(Table1[[#This Row],[Ledger 1]]="","","No")</f>
        <v/>
      </c>
      <c r="BQ677" t="str">
        <f>IF(Table1[[#This Row],[Date]]="","",IF(Table1[[#This Row],[Effect 1]]="Dr.","Yes","No"))</f>
        <v/>
      </c>
      <c r="BR677" t="str">
        <f>IF(Table1[[#This Row],[Date]]="","",Table1[[#This Row],[Ledger 1]])</f>
        <v/>
      </c>
      <c r="BS677" t="str">
        <f>IF(Table1[[#This Row],[Date]]="","",IF(Table1[[#This Row],[Effect 1]]="Dr.",-Table1[[#This Row],[Amount 1]],Table1[[#This Row],[Amount 1]]))</f>
        <v/>
      </c>
      <c r="BV677" t="str">
        <f>IF(Table1[[#This Row],[Ledger 2]]="","","No")</f>
        <v/>
      </c>
      <c r="BW677" t="str">
        <f>IF(Table1[[#This Row],[Date]]="","",IF(Table1[[#This Row],[Effect 2]]="Dr.","Yes","No"))</f>
        <v/>
      </c>
      <c r="BX677" t="str">
        <f>IF(Table1[[#This Row],[Date]]="","",Table1[[#This Row],[Ledger 2]])</f>
        <v/>
      </c>
      <c r="BY677" t="str">
        <f>IF(Table1[[#This Row],[Date]]="","",IF(Table1[[#This Row],[Effect 2]]="Dr.",-Table1[[#This Row],[Amount 2]],Table1[[#This Row],[Amount 2]]))</f>
        <v/>
      </c>
      <c r="CB677" t="str">
        <f>IF(Table1[[#This Row],[Ledger 3]]="","","No")</f>
        <v/>
      </c>
      <c r="CC677" t="str">
        <f>IF(Table1[[#This Row],[Ledger 3]]="","",IF(Table1[[#This Row],[Effect 3]]="Dr.","Yes","No"))</f>
        <v/>
      </c>
      <c r="CD677" t="str">
        <f>IF(Table1[[#This Row],[Ledger 3]]="","",Table1[[#This Row],[Ledger 3]])</f>
        <v/>
      </c>
      <c r="CE677" t="str">
        <f>IF(Table1[[#This Row],[Ledger 3]]="","",IF(Table1[[#This Row],[Effect 3]]="Dr.",-Table1[[#This Row],[Amount 3]],Table1[[#This Row],[Amount 3]]))</f>
        <v/>
      </c>
      <c r="CH677" t="str">
        <f>IF(Table1[[#This Row],[Ledger 4]]="","","No")</f>
        <v/>
      </c>
      <c r="CI677" t="str">
        <f>IF(Table1[[#This Row],[Ledger 4]]="","",IF(Table1[[#This Row],[Effect 4]]="Dr.","Yes","No"))</f>
        <v/>
      </c>
      <c r="CJ677" t="str">
        <f>IF(Table1[[#This Row],[Ledger 4]]="","",Table1[[#This Row],[Ledger 4]])</f>
        <v/>
      </c>
      <c r="CK677" t="str">
        <f>IF(Table1[[#This Row],[Ledger 4]]="","",IF(Table1[[#This Row],[Effect 4]]="Dr.",-Table1[[#This Row],[Amount 4]],Table1[[#This Row],[Amount 4]]))</f>
        <v/>
      </c>
      <c r="CN677" t="str">
        <f>IF(Table1[[#This Row],[Ledger 5]]="","","No")</f>
        <v/>
      </c>
      <c r="CO677" t="str">
        <f>IF(Table1[[#This Row],[Ledger 5]]="","",IF(Table1[[#This Row],[Effect 5]]="Dr.","Yes","No"))</f>
        <v/>
      </c>
      <c r="CP677" t="str">
        <f>IF(Table1[[#This Row],[Ledger 5]]="","",Table1[[#This Row],[Ledger 5]])</f>
        <v/>
      </c>
      <c r="CQ677" t="str">
        <f>IF(Table1[[#This Row],[Ledger 5]]="","",IF(Table1[[#This Row],[Effect 5]]="Dr.",-Table1[[#This Row],[Amount 5]],Table1[[#This Row],[Amount 5]]))</f>
        <v/>
      </c>
      <c r="CT677" t="str">
        <f>IF(Table1[[#This Row],[Ledger 6]]="","","No")</f>
        <v/>
      </c>
      <c r="CU677" t="str">
        <f>IF(Table1[[#This Row],[Ledger 6]]="","",IF(Table1[[#This Row],[Effect 6]]="Dr.","Yes","No"))</f>
        <v/>
      </c>
      <c r="CV677" t="str">
        <f>IF(Table1[[#This Row],[Ledger 6]]="","",Table1[[#This Row],[Ledger 6]])</f>
        <v/>
      </c>
      <c r="CW677" t="str">
        <f>IF(Table1[[#This Row],[Ledger 6]]="","",IF(Table1[[#This Row],[Effect 6]]="Dr.",-Table1[[#This Row],[Amount 6]],Table1[[#This Row],[Amount 6]]))</f>
        <v/>
      </c>
      <c r="CZ677" t="str">
        <f>IF(Table1[[#This Row],[Ledger 7]]="","","No")</f>
        <v/>
      </c>
      <c r="DA677" t="str">
        <f>IF(Table1[[#This Row],[Ledger 7]]="","",IF(Table1[[#This Row],[Effect 7]]="Dr.","Yes","No"))</f>
        <v/>
      </c>
      <c r="DB677" t="str">
        <f>IF(Table1[[#This Row],[Ledger 7]]="","",Table1[[#This Row],[Ledger 7]])</f>
        <v/>
      </c>
      <c r="DC677" t="str">
        <f>IF(Table1[[#This Row],[Ledger 7]]="","",IF(Table1[[#This Row],[Effect 7]]="Dr.",-Table1[[#This Row],[Amount 7]],Table1[[#This Row],[Amount 7]]))</f>
        <v/>
      </c>
      <c r="DF677" t="str">
        <f>IF(Table1[[#This Row],[Ledger 8]]="","","No")</f>
        <v/>
      </c>
      <c r="DG677" t="str">
        <f>IF(Table1[[#This Row],[Ledger 8]]="","",IF(Table1[[#This Row],[Effect 8]]="Dr.","Yes","No"))</f>
        <v/>
      </c>
      <c r="DH677" t="str">
        <f>IF(Table1[[#This Row],[Ledger 8]]="","",Table1[[#This Row],[Ledger 8]])</f>
        <v/>
      </c>
      <c r="DI677" t="str">
        <f>IF(Table1[[#This Row],[Ledger 8]]="","",IF(Table1[[#This Row],[Effect 8]]="Dr.",-Table1[[#This Row],[Amount 8]],Table1[[#This Row],[Amount 8]]))</f>
        <v/>
      </c>
      <c r="DL677" t="str">
        <f>IF(Table1[[#This Row],[Ledger 9]]="","","No")</f>
        <v/>
      </c>
      <c r="DM677" t="str">
        <f>IF(Table1[[#This Row],[Ledger 9]]="","",IF(Table1[[#This Row],[Effect 9]]="Dr.","Yes","No"))</f>
        <v/>
      </c>
      <c r="DN677" t="str">
        <f>IF(Table1[[#This Row],[Ledger 9]]="","",Table1[[#This Row],[Ledger 9]])</f>
        <v/>
      </c>
      <c r="DO677" t="str">
        <f>IF(Table1[[#This Row],[Ledger 9]]="","",IF(Table1[[#This Row],[Effect 9]]="Dr.",-Table1[[#This Row],[Amount 9]],Table1[[#This Row],[Amount 9]]))</f>
        <v/>
      </c>
      <c r="DR677" t="str">
        <f>IF(Table1[[#This Row],[Ledger 10]]="","","No")</f>
        <v/>
      </c>
      <c r="DS677" t="str">
        <f>IF(Table1[[#This Row],[Ledger 10]]="","",IF(Table1[[#This Row],[Effect 10]]="Dr.","Yes","No"))</f>
        <v/>
      </c>
      <c r="DT677" t="str">
        <f>IF(Table1[[#This Row],[Ledger 10]]="","",Table1[[#This Row],[Ledger 10]])</f>
        <v/>
      </c>
      <c r="DU677" t="str">
        <f>IF(Table1[[#This Row],[Ledger 10]]="","",IF(Table1[[#This Row],[Effect 10]]="Dr.",-Table1[[#This Row],[Amount 10]],Table1[[#This Row],[Amount 10]]))</f>
        <v/>
      </c>
      <c r="DX677" t="str">
        <f>IF(Table1[[#This Row],[Ledger 11]]="","","No")</f>
        <v/>
      </c>
      <c r="DY677" t="str">
        <f>IF(Table1[[#This Row],[Ledger 11]]="","",IF(Table1[[#This Row],[Effect 11]]="Dr.","Yes","No"))</f>
        <v/>
      </c>
      <c r="DZ677" t="str">
        <f>IF(Table1[[#This Row],[Ledger 11]]="","",Table1[[#This Row],[Ledger 11]])</f>
        <v/>
      </c>
      <c r="EA677" t="str">
        <f>IF(Table1[[#This Row],[Ledger 11]]="","",IF(Table1[[#This Row],[Effect 11]]="Dr.",-Table1[[#This Row],[Amount 11]],Table1[[#This Row],[Amount 11]]))</f>
        <v/>
      </c>
      <c r="ED677" t="str">
        <f>IF(Table1[[#This Row],[Ledger 12]]="","","No")</f>
        <v/>
      </c>
      <c r="EE677" t="str">
        <f>IF(Table1[[#This Row],[Ledger 12]]="","",IF(Table1[[#This Row],[Effect 12]]="Dr.","Yes","No"))</f>
        <v/>
      </c>
      <c r="EF677" t="str">
        <f>IF(Table1[[#This Row],[Ledger 12]]="","",Table1[[#This Row],[Ledger 12]])</f>
        <v/>
      </c>
      <c r="EG677" t="str">
        <f>IF(Table1[[#This Row],[Ledger 12]]="","",IF(Table1[[#This Row],[Effect 12]]="Dr.",-Table1[[#This Row],[Amount 12]],Table1[[#This Row],[Amount 12]]))</f>
        <v/>
      </c>
      <c r="EJ677" t="str">
        <f>IF(Table1[[#This Row],[Ledger 13]]="","","No")</f>
        <v/>
      </c>
      <c r="EK677" t="str">
        <f>IF(Table1[[#This Row],[Ledger 13]]="","",IF(Table1[[#This Row],[Effect 13]]="Dr.","Yes","No"))</f>
        <v/>
      </c>
      <c r="EL677" t="str">
        <f>IF(Table1[[#This Row],[Ledger 13]]="","",Table1[[#This Row],[Ledger 13]])</f>
        <v/>
      </c>
      <c r="EM677" t="str">
        <f>IF(Table1[[#This Row],[Ledger 13]]="","",IF(Table1[[#This Row],[Effect 13]]="Dr.",-Table1[[#This Row],[Amount 13]],Table1[[#This Row],[Amount 13]]))</f>
        <v/>
      </c>
      <c r="EP677" t="str">
        <f>IF(Table1[[#This Row],[Ledger 14]]="","","No")</f>
        <v/>
      </c>
      <c r="EQ677" t="str">
        <f>IF(Table1[[#This Row],[Ledger 14]]="","",IF(Table1[[#This Row],[Effect 14]]="Dr.","Yes","No"))</f>
        <v/>
      </c>
      <c r="ER677" t="str">
        <f>IF(Table1[[#This Row],[Ledger 14]]="","",Table1[[#This Row],[Ledger 14]])</f>
        <v/>
      </c>
      <c r="ES677" t="str">
        <f>IF(Table1[[#This Row],[Ledger 14]]="","",IF(Table1[[#This Row],[Effect 14]]="Dr.",-Table1[[#This Row],[Amount 14]],Table1[[#This Row],[Amount 14]]))</f>
        <v/>
      </c>
      <c r="EV677" t="str">
        <f>IF(Table1[[#This Row],[Ledger 15]]="","","No")</f>
        <v/>
      </c>
      <c r="EW677" t="str">
        <f>IF(Table1[[#This Row],[Ledger 15]]="","",IF(Table1[[#This Row],[Effect 15]]="Dr.","Yes","No"))</f>
        <v/>
      </c>
      <c r="EX677" t="str">
        <f>IF(Table1[[#This Row],[Ledger 15]]="","",Table1[[#This Row],[Ledger 15]])</f>
        <v/>
      </c>
      <c r="EY677" t="str">
        <f>IF(Table1[[#This Row],[Ledger 15]]="","",IF(Table1[[#This Row],[Effect 15]]="Dr.",-Table1[[#This Row],[Amount 15]],Table1[[#This Row],[Amount 15]]))</f>
        <v/>
      </c>
      <c r="FD6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7">
        <f>IF(Table1[[#This Row],[Date]]="",0,IF(AND(Table1[[#This Row],[Date]]&gt;=$FE$2,Table1[[#This Row],[Date]]&lt;=$FE$3),0,1))</f>
        <v>0</v>
      </c>
      <c r="FF677">
        <f>IF(Table1[[#This Row],[Date]]="",0,IF(TYPE(VLOOKUP(Table1[[#This Row],[Voucher Type]],Table1[[#All],[Voucher Type Master]],1,FALSE))=16,1,0))</f>
        <v>0</v>
      </c>
      <c r="FG677">
        <f>IF(TYPE(IF(Table1[[#This Row],[Date]]="",0,IF(VLOOKUP(Table1[[#This Row],[Voucher Type]],$FY$5:$FZ$13,2,0)=Table1[[#This Row],[Effect 1]],0,1)))=16,1,0)</f>
        <v>0</v>
      </c>
      <c r="FH6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7">
        <f>IF(LEN(Table1[[#This Row],[Ledger 1]])&gt;0,IF(TYPE(VLOOKUP(Table1[[#This Row],[Ledger 1]],GZ:GZ,1,0))=16,1,0),0)</f>
        <v>0</v>
      </c>
      <c r="FJ677">
        <f>IF(LEN(Table1[[#This Row],[Ledger 2]])&gt;0,IF(TYPE(VLOOKUP(Table1[[#This Row],[Ledger 2]],GZ:GZ,1,0))=16,1,0),0)</f>
        <v>0</v>
      </c>
      <c r="FK677">
        <f>IF(LEN(Table1[[#This Row],[Ledger 3]])&gt;0,IF(TYPE(VLOOKUP(Table1[[#This Row],[Ledger 3]],GZ:GZ,1,0))=16,1,0),0)</f>
        <v>0</v>
      </c>
      <c r="FL677">
        <f>IF(LEN(Table1[[#This Row],[Ledger 4]])&gt;0,IF(TYPE(VLOOKUP(Table1[[#This Row],[Ledger 4]],GZ:GZ,1,0))=16,1,0),0)</f>
        <v>0</v>
      </c>
      <c r="FM677">
        <f>IF(LEN(Table1[[#This Row],[Ledger 5]])&gt;0,IF(TYPE(VLOOKUP(Table1[[#This Row],[Ledger 5]],GZ:GZ,1,0))=16,1,0),0)</f>
        <v>0</v>
      </c>
      <c r="FN677">
        <f>IF(LEN(Table1[[#This Row],[Ledger 6]])&gt;0,IF(TYPE(VLOOKUP(Table1[[#This Row],[Ledger 6]],$GZ:$GZ,1,0))=16,1,0),0)</f>
        <v>0</v>
      </c>
      <c r="FO677">
        <f>IF(LEN(Table1[[#This Row],[Ledger 7]])&gt;0,IF(TYPE(VLOOKUP(Table1[[#This Row],[Ledger 7]],$GZ:$GZ,1,0))=16,1,0),0)</f>
        <v>0</v>
      </c>
      <c r="FP677">
        <f>IF(LEN(Table1[[#This Row],[Ledger 8]])&gt;0,IF(TYPE(VLOOKUP(Table1[[#This Row],[Ledger 8]],$GZ:$GZ,1,0))=16,1,0),0)</f>
        <v>0</v>
      </c>
      <c r="FQ677">
        <f>IF(LEN(Table1[[#This Row],[Ledger 9]])&gt;0,IF(TYPE(VLOOKUP(Table1[[#This Row],[Ledger 9]],$GZ:$GZ,1,0))=16,1,0),0)</f>
        <v>0</v>
      </c>
      <c r="FR677">
        <f>IF(LEN(Table1[[#This Row],[Ledger 10]])&gt;0,IF(TYPE(VLOOKUP(Table1[[#This Row],[Ledger 10]],$GZ:$GZ,1,0))=16,1,0),0)</f>
        <v>0</v>
      </c>
      <c r="FS677">
        <f>IF(LEN(Table1[[#This Row],[Ledger 11]])&gt;0,IF(TYPE(VLOOKUP(Table1[[#This Row],[Ledger 11]],$GZ:$GZ,1,0))=16,1,0),0)</f>
        <v>0</v>
      </c>
      <c r="FT677">
        <f>IF(LEN(Table1[[#This Row],[Ledger 12]])&gt;0,IF(TYPE(VLOOKUP(Table1[[#This Row],[Ledger 12]],$GZ:$GZ,1,0))=16,1,0),0)</f>
        <v>0</v>
      </c>
      <c r="FU677">
        <f>IF(LEN(Table1[[#This Row],[Ledger 13]])&gt;0,IF(TYPE(VLOOKUP(Table1[[#This Row],[Ledger 13]],$GZ:$GZ,1,0))=16,1,0),0)</f>
        <v>0</v>
      </c>
      <c r="FV677">
        <f>IF(LEN(Table1[[#This Row],[Ledger 14]])&gt;0,IF(TYPE(VLOOKUP(Table1[[#This Row],[Ledger 14]],$GZ:$GZ,1,0))=16,1,0),0)</f>
        <v>0</v>
      </c>
      <c r="FW677">
        <f>IF(LEN(Table1[[#This Row],[Ledger 15]])&gt;0,IF(TYPE(VLOOKUP(Table1[[#This Row],[Ledger 15]],$GZ:$GZ,1,0))=16,1,0),0)</f>
        <v>0</v>
      </c>
    </row>
    <row r="678" spans="4:179" ht="33" customHeight="1" x14ac:dyDescent="0.45">
      <c r="D678" s="8">
        <f t="shared" si="19"/>
        <v>673</v>
      </c>
      <c r="E678" s="32"/>
      <c r="F678" s="34"/>
      <c r="G678" s="34"/>
      <c r="H678" s="34"/>
      <c r="I678" s="34"/>
      <c r="J678" s="38"/>
      <c r="K678" s="33"/>
      <c r="L678" s="36"/>
      <c r="M678" s="35"/>
      <c r="N678" s="34"/>
      <c r="O678" s="41"/>
      <c r="P678" s="35"/>
      <c r="Q678" s="34"/>
      <c r="R678" s="37"/>
      <c r="S678" s="35"/>
      <c r="T678" s="34"/>
      <c r="U678" s="37"/>
      <c r="V678" s="35"/>
      <c r="W678" s="34"/>
      <c r="X678" s="37"/>
      <c r="Y678" s="35"/>
      <c r="Z678" s="34"/>
      <c r="AA678" s="37"/>
      <c r="AB678" s="35"/>
      <c r="AC678" s="34"/>
      <c r="AD678" s="37"/>
      <c r="AE678" s="35"/>
      <c r="AF678" s="34"/>
      <c r="AG678" s="37"/>
      <c r="AH678" s="35"/>
      <c r="AI678" s="34"/>
      <c r="AJ678" s="37"/>
      <c r="AK678" s="35"/>
      <c r="AL678" s="34"/>
      <c r="AM678" s="37"/>
      <c r="AN678" s="35"/>
      <c r="AO678" s="34"/>
      <c r="AP678" s="37"/>
      <c r="AQ678" s="35"/>
      <c r="AR678" s="34"/>
      <c r="AS678" s="37"/>
      <c r="AT678" s="35"/>
      <c r="AU678" s="34"/>
      <c r="AV678" s="37"/>
      <c r="AW678" s="35"/>
      <c r="AX678" s="34"/>
      <c r="AY678" s="37"/>
      <c r="AZ678" s="35"/>
      <c r="BA678" s="34"/>
      <c r="BB678" s="37"/>
      <c r="BC6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8" s="7"/>
      <c r="BF678" t="str">
        <f>IF(Table1[[#This Row],[Date]]="","","&amp;lt;VOUCHER REMOTEID="&amp;""""&amp;$A$11&amp;$A$13&amp;ROW()&amp;""""&amp;" VCHTYPE="""&amp;F678&amp;""" ACTION="""&amp;"Create"&amp;"""&amp;gt;")</f>
        <v/>
      </c>
      <c r="BG678" t="str">
        <f>IF(Table1[[#This Row],[Date]]="","",TEXT(Table1[[#This Row],[Date]],"yyyymmdd"))</f>
        <v/>
      </c>
      <c r="BH678" t="str">
        <f>Table1[[#This Row],[Date2]]</f>
        <v/>
      </c>
      <c r="BI678" t="str">
        <f>IF(Table1[[#This Row],[Date]]="","",Table1[[#This Row],[Voucher Type]])</f>
        <v/>
      </c>
      <c r="BJ678" t="str">
        <f>IF(Table1[[#This Row],[Ref No / Invoice No]]="","",Table1[[#This Row],[Ref No / Invoice No]])</f>
        <v/>
      </c>
      <c r="BK678" t="str">
        <f>IF(Table1[[#This Row],[Voucher No]]="","",Table1[[#This Row],[Voucher No]])</f>
        <v/>
      </c>
      <c r="BL678" t="str">
        <f>IF(Table1[[#This Row],[Date]]="","",Table1[[#This Row],[Narration]])</f>
        <v/>
      </c>
      <c r="BM678" t="str">
        <f>IF(Table1[[#This Row],[Date]]="","",$A$11&amp;$A$13&amp;ROW())</f>
        <v/>
      </c>
      <c r="BN678" t="str">
        <f>IF(Table1[[#This Row],[Date]]="","",$A$13)</f>
        <v/>
      </c>
      <c r="BP678" t="str">
        <f>IF(Table1[[#This Row],[Ledger 1]]="","","No")</f>
        <v/>
      </c>
      <c r="BQ678" t="str">
        <f>IF(Table1[[#This Row],[Date]]="","",IF(Table1[[#This Row],[Effect 1]]="Dr.","Yes","No"))</f>
        <v/>
      </c>
      <c r="BR678" t="str">
        <f>IF(Table1[[#This Row],[Date]]="","",Table1[[#This Row],[Ledger 1]])</f>
        <v/>
      </c>
      <c r="BS678" t="str">
        <f>IF(Table1[[#This Row],[Date]]="","",IF(Table1[[#This Row],[Effect 1]]="Dr.",-Table1[[#This Row],[Amount 1]],Table1[[#This Row],[Amount 1]]))</f>
        <v/>
      </c>
      <c r="BV678" t="str">
        <f>IF(Table1[[#This Row],[Ledger 2]]="","","No")</f>
        <v/>
      </c>
      <c r="BW678" t="str">
        <f>IF(Table1[[#This Row],[Date]]="","",IF(Table1[[#This Row],[Effect 2]]="Dr.","Yes","No"))</f>
        <v/>
      </c>
      <c r="BX678" t="str">
        <f>IF(Table1[[#This Row],[Date]]="","",Table1[[#This Row],[Ledger 2]])</f>
        <v/>
      </c>
      <c r="BY678" t="str">
        <f>IF(Table1[[#This Row],[Date]]="","",IF(Table1[[#This Row],[Effect 2]]="Dr.",-Table1[[#This Row],[Amount 2]],Table1[[#This Row],[Amount 2]]))</f>
        <v/>
      </c>
      <c r="CB678" t="str">
        <f>IF(Table1[[#This Row],[Ledger 3]]="","","No")</f>
        <v/>
      </c>
      <c r="CC678" t="str">
        <f>IF(Table1[[#This Row],[Ledger 3]]="","",IF(Table1[[#This Row],[Effect 3]]="Dr.","Yes","No"))</f>
        <v/>
      </c>
      <c r="CD678" t="str">
        <f>IF(Table1[[#This Row],[Ledger 3]]="","",Table1[[#This Row],[Ledger 3]])</f>
        <v/>
      </c>
      <c r="CE678" t="str">
        <f>IF(Table1[[#This Row],[Ledger 3]]="","",IF(Table1[[#This Row],[Effect 3]]="Dr.",-Table1[[#This Row],[Amount 3]],Table1[[#This Row],[Amount 3]]))</f>
        <v/>
      </c>
      <c r="CH678" t="str">
        <f>IF(Table1[[#This Row],[Ledger 4]]="","","No")</f>
        <v/>
      </c>
      <c r="CI678" t="str">
        <f>IF(Table1[[#This Row],[Ledger 4]]="","",IF(Table1[[#This Row],[Effect 4]]="Dr.","Yes","No"))</f>
        <v/>
      </c>
      <c r="CJ678" t="str">
        <f>IF(Table1[[#This Row],[Ledger 4]]="","",Table1[[#This Row],[Ledger 4]])</f>
        <v/>
      </c>
      <c r="CK678" t="str">
        <f>IF(Table1[[#This Row],[Ledger 4]]="","",IF(Table1[[#This Row],[Effect 4]]="Dr.",-Table1[[#This Row],[Amount 4]],Table1[[#This Row],[Amount 4]]))</f>
        <v/>
      </c>
      <c r="CN678" t="str">
        <f>IF(Table1[[#This Row],[Ledger 5]]="","","No")</f>
        <v/>
      </c>
      <c r="CO678" t="str">
        <f>IF(Table1[[#This Row],[Ledger 5]]="","",IF(Table1[[#This Row],[Effect 5]]="Dr.","Yes","No"))</f>
        <v/>
      </c>
      <c r="CP678" t="str">
        <f>IF(Table1[[#This Row],[Ledger 5]]="","",Table1[[#This Row],[Ledger 5]])</f>
        <v/>
      </c>
      <c r="CQ678" t="str">
        <f>IF(Table1[[#This Row],[Ledger 5]]="","",IF(Table1[[#This Row],[Effect 5]]="Dr.",-Table1[[#This Row],[Amount 5]],Table1[[#This Row],[Amount 5]]))</f>
        <v/>
      </c>
      <c r="CT678" t="str">
        <f>IF(Table1[[#This Row],[Ledger 6]]="","","No")</f>
        <v/>
      </c>
      <c r="CU678" t="str">
        <f>IF(Table1[[#This Row],[Ledger 6]]="","",IF(Table1[[#This Row],[Effect 6]]="Dr.","Yes","No"))</f>
        <v/>
      </c>
      <c r="CV678" t="str">
        <f>IF(Table1[[#This Row],[Ledger 6]]="","",Table1[[#This Row],[Ledger 6]])</f>
        <v/>
      </c>
      <c r="CW678" t="str">
        <f>IF(Table1[[#This Row],[Ledger 6]]="","",IF(Table1[[#This Row],[Effect 6]]="Dr.",-Table1[[#This Row],[Amount 6]],Table1[[#This Row],[Amount 6]]))</f>
        <v/>
      </c>
      <c r="CZ678" t="str">
        <f>IF(Table1[[#This Row],[Ledger 7]]="","","No")</f>
        <v/>
      </c>
      <c r="DA678" t="str">
        <f>IF(Table1[[#This Row],[Ledger 7]]="","",IF(Table1[[#This Row],[Effect 7]]="Dr.","Yes","No"))</f>
        <v/>
      </c>
      <c r="DB678" t="str">
        <f>IF(Table1[[#This Row],[Ledger 7]]="","",Table1[[#This Row],[Ledger 7]])</f>
        <v/>
      </c>
      <c r="DC678" t="str">
        <f>IF(Table1[[#This Row],[Ledger 7]]="","",IF(Table1[[#This Row],[Effect 7]]="Dr.",-Table1[[#This Row],[Amount 7]],Table1[[#This Row],[Amount 7]]))</f>
        <v/>
      </c>
      <c r="DF678" t="str">
        <f>IF(Table1[[#This Row],[Ledger 8]]="","","No")</f>
        <v/>
      </c>
      <c r="DG678" t="str">
        <f>IF(Table1[[#This Row],[Ledger 8]]="","",IF(Table1[[#This Row],[Effect 8]]="Dr.","Yes","No"))</f>
        <v/>
      </c>
      <c r="DH678" t="str">
        <f>IF(Table1[[#This Row],[Ledger 8]]="","",Table1[[#This Row],[Ledger 8]])</f>
        <v/>
      </c>
      <c r="DI678" t="str">
        <f>IF(Table1[[#This Row],[Ledger 8]]="","",IF(Table1[[#This Row],[Effect 8]]="Dr.",-Table1[[#This Row],[Amount 8]],Table1[[#This Row],[Amount 8]]))</f>
        <v/>
      </c>
      <c r="DL678" t="str">
        <f>IF(Table1[[#This Row],[Ledger 9]]="","","No")</f>
        <v/>
      </c>
      <c r="DM678" t="str">
        <f>IF(Table1[[#This Row],[Ledger 9]]="","",IF(Table1[[#This Row],[Effect 9]]="Dr.","Yes","No"))</f>
        <v/>
      </c>
      <c r="DN678" t="str">
        <f>IF(Table1[[#This Row],[Ledger 9]]="","",Table1[[#This Row],[Ledger 9]])</f>
        <v/>
      </c>
      <c r="DO678" t="str">
        <f>IF(Table1[[#This Row],[Ledger 9]]="","",IF(Table1[[#This Row],[Effect 9]]="Dr.",-Table1[[#This Row],[Amount 9]],Table1[[#This Row],[Amount 9]]))</f>
        <v/>
      </c>
      <c r="DR678" t="str">
        <f>IF(Table1[[#This Row],[Ledger 10]]="","","No")</f>
        <v/>
      </c>
      <c r="DS678" t="str">
        <f>IF(Table1[[#This Row],[Ledger 10]]="","",IF(Table1[[#This Row],[Effect 10]]="Dr.","Yes","No"))</f>
        <v/>
      </c>
      <c r="DT678" t="str">
        <f>IF(Table1[[#This Row],[Ledger 10]]="","",Table1[[#This Row],[Ledger 10]])</f>
        <v/>
      </c>
      <c r="DU678" t="str">
        <f>IF(Table1[[#This Row],[Ledger 10]]="","",IF(Table1[[#This Row],[Effect 10]]="Dr.",-Table1[[#This Row],[Amount 10]],Table1[[#This Row],[Amount 10]]))</f>
        <v/>
      </c>
      <c r="DX678" t="str">
        <f>IF(Table1[[#This Row],[Ledger 11]]="","","No")</f>
        <v/>
      </c>
      <c r="DY678" t="str">
        <f>IF(Table1[[#This Row],[Ledger 11]]="","",IF(Table1[[#This Row],[Effect 11]]="Dr.","Yes","No"))</f>
        <v/>
      </c>
      <c r="DZ678" t="str">
        <f>IF(Table1[[#This Row],[Ledger 11]]="","",Table1[[#This Row],[Ledger 11]])</f>
        <v/>
      </c>
      <c r="EA678" t="str">
        <f>IF(Table1[[#This Row],[Ledger 11]]="","",IF(Table1[[#This Row],[Effect 11]]="Dr.",-Table1[[#This Row],[Amount 11]],Table1[[#This Row],[Amount 11]]))</f>
        <v/>
      </c>
      <c r="ED678" t="str">
        <f>IF(Table1[[#This Row],[Ledger 12]]="","","No")</f>
        <v/>
      </c>
      <c r="EE678" t="str">
        <f>IF(Table1[[#This Row],[Ledger 12]]="","",IF(Table1[[#This Row],[Effect 12]]="Dr.","Yes","No"))</f>
        <v/>
      </c>
      <c r="EF678" t="str">
        <f>IF(Table1[[#This Row],[Ledger 12]]="","",Table1[[#This Row],[Ledger 12]])</f>
        <v/>
      </c>
      <c r="EG678" t="str">
        <f>IF(Table1[[#This Row],[Ledger 12]]="","",IF(Table1[[#This Row],[Effect 12]]="Dr.",-Table1[[#This Row],[Amount 12]],Table1[[#This Row],[Amount 12]]))</f>
        <v/>
      </c>
      <c r="EJ678" t="str">
        <f>IF(Table1[[#This Row],[Ledger 13]]="","","No")</f>
        <v/>
      </c>
      <c r="EK678" t="str">
        <f>IF(Table1[[#This Row],[Ledger 13]]="","",IF(Table1[[#This Row],[Effect 13]]="Dr.","Yes","No"))</f>
        <v/>
      </c>
      <c r="EL678" t="str">
        <f>IF(Table1[[#This Row],[Ledger 13]]="","",Table1[[#This Row],[Ledger 13]])</f>
        <v/>
      </c>
      <c r="EM678" t="str">
        <f>IF(Table1[[#This Row],[Ledger 13]]="","",IF(Table1[[#This Row],[Effect 13]]="Dr.",-Table1[[#This Row],[Amount 13]],Table1[[#This Row],[Amount 13]]))</f>
        <v/>
      </c>
      <c r="EP678" t="str">
        <f>IF(Table1[[#This Row],[Ledger 14]]="","","No")</f>
        <v/>
      </c>
      <c r="EQ678" t="str">
        <f>IF(Table1[[#This Row],[Ledger 14]]="","",IF(Table1[[#This Row],[Effect 14]]="Dr.","Yes","No"))</f>
        <v/>
      </c>
      <c r="ER678" t="str">
        <f>IF(Table1[[#This Row],[Ledger 14]]="","",Table1[[#This Row],[Ledger 14]])</f>
        <v/>
      </c>
      <c r="ES678" t="str">
        <f>IF(Table1[[#This Row],[Ledger 14]]="","",IF(Table1[[#This Row],[Effect 14]]="Dr.",-Table1[[#This Row],[Amount 14]],Table1[[#This Row],[Amount 14]]))</f>
        <v/>
      </c>
      <c r="EV678" t="str">
        <f>IF(Table1[[#This Row],[Ledger 15]]="","","No")</f>
        <v/>
      </c>
      <c r="EW678" t="str">
        <f>IF(Table1[[#This Row],[Ledger 15]]="","",IF(Table1[[#This Row],[Effect 15]]="Dr.","Yes","No"))</f>
        <v/>
      </c>
      <c r="EX678" t="str">
        <f>IF(Table1[[#This Row],[Ledger 15]]="","",Table1[[#This Row],[Ledger 15]])</f>
        <v/>
      </c>
      <c r="EY678" t="str">
        <f>IF(Table1[[#This Row],[Ledger 15]]="","",IF(Table1[[#This Row],[Effect 15]]="Dr.",-Table1[[#This Row],[Amount 15]],Table1[[#This Row],[Amount 15]]))</f>
        <v/>
      </c>
      <c r="FD6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8">
        <f>IF(Table1[[#This Row],[Date]]="",0,IF(AND(Table1[[#This Row],[Date]]&gt;=$FE$2,Table1[[#This Row],[Date]]&lt;=$FE$3),0,1))</f>
        <v>0</v>
      </c>
      <c r="FF678">
        <f>IF(Table1[[#This Row],[Date]]="",0,IF(TYPE(VLOOKUP(Table1[[#This Row],[Voucher Type]],Table1[[#All],[Voucher Type Master]],1,FALSE))=16,1,0))</f>
        <v>0</v>
      </c>
      <c r="FG678">
        <f>IF(TYPE(IF(Table1[[#This Row],[Date]]="",0,IF(VLOOKUP(Table1[[#This Row],[Voucher Type]],$FY$5:$FZ$13,2,0)=Table1[[#This Row],[Effect 1]],0,1)))=16,1,0)</f>
        <v>0</v>
      </c>
      <c r="FH6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8">
        <f>IF(LEN(Table1[[#This Row],[Ledger 1]])&gt;0,IF(TYPE(VLOOKUP(Table1[[#This Row],[Ledger 1]],GZ:GZ,1,0))=16,1,0),0)</f>
        <v>0</v>
      </c>
      <c r="FJ678">
        <f>IF(LEN(Table1[[#This Row],[Ledger 2]])&gt;0,IF(TYPE(VLOOKUP(Table1[[#This Row],[Ledger 2]],GZ:GZ,1,0))=16,1,0),0)</f>
        <v>0</v>
      </c>
      <c r="FK678">
        <f>IF(LEN(Table1[[#This Row],[Ledger 3]])&gt;0,IF(TYPE(VLOOKUP(Table1[[#This Row],[Ledger 3]],GZ:GZ,1,0))=16,1,0),0)</f>
        <v>0</v>
      </c>
      <c r="FL678">
        <f>IF(LEN(Table1[[#This Row],[Ledger 4]])&gt;0,IF(TYPE(VLOOKUP(Table1[[#This Row],[Ledger 4]],GZ:GZ,1,0))=16,1,0),0)</f>
        <v>0</v>
      </c>
      <c r="FM678">
        <f>IF(LEN(Table1[[#This Row],[Ledger 5]])&gt;0,IF(TYPE(VLOOKUP(Table1[[#This Row],[Ledger 5]],GZ:GZ,1,0))=16,1,0),0)</f>
        <v>0</v>
      </c>
      <c r="FN678">
        <f>IF(LEN(Table1[[#This Row],[Ledger 6]])&gt;0,IF(TYPE(VLOOKUP(Table1[[#This Row],[Ledger 6]],$GZ:$GZ,1,0))=16,1,0),0)</f>
        <v>0</v>
      </c>
      <c r="FO678">
        <f>IF(LEN(Table1[[#This Row],[Ledger 7]])&gt;0,IF(TYPE(VLOOKUP(Table1[[#This Row],[Ledger 7]],$GZ:$GZ,1,0))=16,1,0),0)</f>
        <v>0</v>
      </c>
      <c r="FP678">
        <f>IF(LEN(Table1[[#This Row],[Ledger 8]])&gt;0,IF(TYPE(VLOOKUP(Table1[[#This Row],[Ledger 8]],$GZ:$GZ,1,0))=16,1,0),0)</f>
        <v>0</v>
      </c>
      <c r="FQ678">
        <f>IF(LEN(Table1[[#This Row],[Ledger 9]])&gt;0,IF(TYPE(VLOOKUP(Table1[[#This Row],[Ledger 9]],$GZ:$GZ,1,0))=16,1,0),0)</f>
        <v>0</v>
      </c>
      <c r="FR678">
        <f>IF(LEN(Table1[[#This Row],[Ledger 10]])&gt;0,IF(TYPE(VLOOKUP(Table1[[#This Row],[Ledger 10]],$GZ:$GZ,1,0))=16,1,0),0)</f>
        <v>0</v>
      </c>
      <c r="FS678">
        <f>IF(LEN(Table1[[#This Row],[Ledger 11]])&gt;0,IF(TYPE(VLOOKUP(Table1[[#This Row],[Ledger 11]],$GZ:$GZ,1,0))=16,1,0),0)</f>
        <v>0</v>
      </c>
      <c r="FT678">
        <f>IF(LEN(Table1[[#This Row],[Ledger 12]])&gt;0,IF(TYPE(VLOOKUP(Table1[[#This Row],[Ledger 12]],$GZ:$GZ,1,0))=16,1,0),0)</f>
        <v>0</v>
      </c>
      <c r="FU678">
        <f>IF(LEN(Table1[[#This Row],[Ledger 13]])&gt;0,IF(TYPE(VLOOKUP(Table1[[#This Row],[Ledger 13]],$GZ:$GZ,1,0))=16,1,0),0)</f>
        <v>0</v>
      </c>
      <c r="FV678">
        <f>IF(LEN(Table1[[#This Row],[Ledger 14]])&gt;0,IF(TYPE(VLOOKUP(Table1[[#This Row],[Ledger 14]],$GZ:$GZ,1,0))=16,1,0),0)</f>
        <v>0</v>
      </c>
      <c r="FW678">
        <f>IF(LEN(Table1[[#This Row],[Ledger 15]])&gt;0,IF(TYPE(VLOOKUP(Table1[[#This Row],[Ledger 15]],$GZ:$GZ,1,0))=16,1,0),0)</f>
        <v>0</v>
      </c>
    </row>
    <row r="679" spans="4:179" ht="33" customHeight="1" x14ac:dyDescent="0.45">
      <c r="D679" s="8">
        <f t="shared" si="19"/>
        <v>674</v>
      </c>
      <c r="E679" s="32"/>
      <c r="F679" s="34"/>
      <c r="G679" s="34"/>
      <c r="H679" s="34"/>
      <c r="I679" s="34"/>
      <c r="J679" s="38"/>
      <c r="K679" s="33"/>
      <c r="L679" s="36"/>
      <c r="M679" s="35"/>
      <c r="N679" s="34"/>
      <c r="O679" s="41"/>
      <c r="P679" s="35"/>
      <c r="Q679" s="34"/>
      <c r="R679" s="37"/>
      <c r="S679" s="35"/>
      <c r="T679" s="34"/>
      <c r="U679" s="37"/>
      <c r="V679" s="35"/>
      <c r="W679" s="34"/>
      <c r="X679" s="37"/>
      <c r="Y679" s="35"/>
      <c r="Z679" s="34"/>
      <c r="AA679" s="37"/>
      <c r="AB679" s="35"/>
      <c r="AC679" s="34"/>
      <c r="AD679" s="37"/>
      <c r="AE679" s="35"/>
      <c r="AF679" s="34"/>
      <c r="AG679" s="37"/>
      <c r="AH679" s="35"/>
      <c r="AI679" s="34"/>
      <c r="AJ679" s="37"/>
      <c r="AK679" s="35"/>
      <c r="AL679" s="34"/>
      <c r="AM679" s="37"/>
      <c r="AN679" s="35"/>
      <c r="AO679" s="34"/>
      <c r="AP679" s="37"/>
      <c r="AQ679" s="35"/>
      <c r="AR679" s="34"/>
      <c r="AS679" s="37"/>
      <c r="AT679" s="35"/>
      <c r="AU679" s="34"/>
      <c r="AV679" s="37"/>
      <c r="AW679" s="35"/>
      <c r="AX679" s="34"/>
      <c r="AY679" s="37"/>
      <c r="AZ679" s="35"/>
      <c r="BA679" s="34"/>
      <c r="BB679" s="37"/>
      <c r="BC6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79" s="7"/>
      <c r="BF679" t="str">
        <f>IF(Table1[[#This Row],[Date]]="","","&amp;lt;VOUCHER REMOTEID="&amp;""""&amp;$A$11&amp;$A$13&amp;ROW()&amp;""""&amp;" VCHTYPE="""&amp;F679&amp;""" ACTION="""&amp;"Create"&amp;"""&amp;gt;")</f>
        <v/>
      </c>
      <c r="BG679" t="str">
        <f>IF(Table1[[#This Row],[Date]]="","",TEXT(Table1[[#This Row],[Date]],"yyyymmdd"))</f>
        <v/>
      </c>
      <c r="BH679" t="str">
        <f>Table1[[#This Row],[Date2]]</f>
        <v/>
      </c>
      <c r="BI679" t="str">
        <f>IF(Table1[[#This Row],[Date]]="","",Table1[[#This Row],[Voucher Type]])</f>
        <v/>
      </c>
      <c r="BJ679" t="str">
        <f>IF(Table1[[#This Row],[Ref No / Invoice No]]="","",Table1[[#This Row],[Ref No / Invoice No]])</f>
        <v/>
      </c>
      <c r="BK679" t="str">
        <f>IF(Table1[[#This Row],[Voucher No]]="","",Table1[[#This Row],[Voucher No]])</f>
        <v/>
      </c>
      <c r="BL679" t="str">
        <f>IF(Table1[[#This Row],[Date]]="","",Table1[[#This Row],[Narration]])</f>
        <v/>
      </c>
      <c r="BM679" t="str">
        <f>IF(Table1[[#This Row],[Date]]="","",$A$11&amp;$A$13&amp;ROW())</f>
        <v/>
      </c>
      <c r="BN679" t="str">
        <f>IF(Table1[[#This Row],[Date]]="","",$A$13)</f>
        <v/>
      </c>
      <c r="BP679" t="str">
        <f>IF(Table1[[#This Row],[Ledger 1]]="","","No")</f>
        <v/>
      </c>
      <c r="BQ679" t="str">
        <f>IF(Table1[[#This Row],[Date]]="","",IF(Table1[[#This Row],[Effect 1]]="Dr.","Yes","No"))</f>
        <v/>
      </c>
      <c r="BR679" t="str">
        <f>IF(Table1[[#This Row],[Date]]="","",Table1[[#This Row],[Ledger 1]])</f>
        <v/>
      </c>
      <c r="BS679" t="str">
        <f>IF(Table1[[#This Row],[Date]]="","",IF(Table1[[#This Row],[Effect 1]]="Dr.",-Table1[[#This Row],[Amount 1]],Table1[[#This Row],[Amount 1]]))</f>
        <v/>
      </c>
      <c r="BV679" t="str">
        <f>IF(Table1[[#This Row],[Ledger 2]]="","","No")</f>
        <v/>
      </c>
      <c r="BW679" t="str">
        <f>IF(Table1[[#This Row],[Date]]="","",IF(Table1[[#This Row],[Effect 2]]="Dr.","Yes","No"))</f>
        <v/>
      </c>
      <c r="BX679" t="str">
        <f>IF(Table1[[#This Row],[Date]]="","",Table1[[#This Row],[Ledger 2]])</f>
        <v/>
      </c>
      <c r="BY679" t="str">
        <f>IF(Table1[[#This Row],[Date]]="","",IF(Table1[[#This Row],[Effect 2]]="Dr.",-Table1[[#This Row],[Amount 2]],Table1[[#This Row],[Amount 2]]))</f>
        <v/>
      </c>
      <c r="CB679" t="str">
        <f>IF(Table1[[#This Row],[Ledger 3]]="","","No")</f>
        <v/>
      </c>
      <c r="CC679" t="str">
        <f>IF(Table1[[#This Row],[Ledger 3]]="","",IF(Table1[[#This Row],[Effect 3]]="Dr.","Yes","No"))</f>
        <v/>
      </c>
      <c r="CD679" t="str">
        <f>IF(Table1[[#This Row],[Ledger 3]]="","",Table1[[#This Row],[Ledger 3]])</f>
        <v/>
      </c>
      <c r="CE679" t="str">
        <f>IF(Table1[[#This Row],[Ledger 3]]="","",IF(Table1[[#This Row],[Effect 3]]="Dr.",-Table1[[#This Row],[Amount 3]],Table1[[#This Row],[Amount 3]]))</f>
        <v/>
      </c>
      <c r="CH679" t="str">
        <f>IF(Table1[[#This Row],[Ledger 4]]="","","No")</f>
        <v/>
      </c>
      <c r="CI679" t="str">
        <f>IF(Table1[[#This Row],[Ledger 4]]="","",IF(Table1[[#This Row],[Effect 4]]="Dr.","Yes","No"))</f>
        <v/>
      </c>
      <c r="CJ679" t="str">
        <f>IF(Table1[[#This Row],[Ledger 4]]="","",Table1[[#This Row],[Ledger 4]])</f>
        <v/>
      </c>
      <c r="CK679" t="str">
        <f>IF(Table1[[#This Row],[Ledger 4]]="","",IF(Table1[[#This Row],[Effect 4]]="Dr.",-Table1[[#This Row],[Amount 4]],Table1[[#This Row],[Amount 4]]))</f>
        <v/>
      </c>
      <c r="CN679" t="str">
        <f>IF(Table1[[#This Row],[Ledger 5]]="","","No")</f>
        <v/>
      </c>
      <c r="CO679" t="str">
        <f>IF(Table1[[#This Row],[Ledger 5]]="","",IF(Table1[[#This Row],[Effect 5]]="Dr.","Yes","No"))</f>
        <v/>
      </c>
      <c r="CP679" t="str">
        <f>IF(Table1[[#This Row],[Ledger 5]]="","",Table1[[#This Row],[Ledger 5]])</f>
        <v/>
      </c>
      <c r="CQ679" t="str">
        <f>IF(Table1[[#This Row],[Ledger 5]]="","",IF(Table1[[#This Row],[Effect 5]]="Dr.",-Table1[[#This Row],[Amount 5]],Table1[[#This Row],[Amount 5]]))</f>
        <v/>
      </c>
      <c r="CT679" t="str">
        <f>IF(Table1[[#This Row],[Ledger 6]]="","","No")</f>
        <v/>
      </c>
      <c r="CU679" t="str">
        <f>IF(Table1[[#This Row],[Ledger 6]]="","",IF(Table1[[#This Row],[Effect 6]]="Dr.","Yes","No"))</f>
        <v/>
      </c>
      <c r="CV679" t="str">
        <f>IF(Table1[[#This Row],[Ledger 6]]="","",Table1[[#This Row],[Ledger 6]])</f>
        <v/>
      </c>
      <c r="CW679" t="str">
        <f>IF(Table1[[#This Row],[Ledger 6]]="","",IF(Table1[[#This Row],[Effect 6]]="Dr.",-Table1[[#This Row],[Amount 6]],Table1[[#This Row],[Amount 6]]))</f>
        <v/>
      </c>
      <c r="CZ679" t="str">
        <f>IF(Table1[[#This Row],[Ledger 7]]="","","No")</f>
        <v/>
      </c>
      <c r="DA679" t="str">
        <f>IF(Table1[[#This Row],[Ledger 7]]="","",IF(Table1[[#This Row],[Effect 7]]="Dr.","Yes","No"))</f>
        <v/>
      </c>
      <c r="DB679" t="str">
        <f>IF(Table1[[#This Row],[Ledger 7]]="","",Table1[[#This Row],[Ledger 7]])</f>
        <v/>
      </c>
      <c r="DC679" t="str">
        <f>IF(Table1[[#This Row],[Ledger 7]]="","",IF(Table1[[#This Row],[Effect 7]]="Dr.",-Table1[[#This Row],[Amount 7]],Table1[[#This Row],[Amount 7]]))</f>
        <v/>
      </c>
      <c r="DF679" t="str">
        <f>IF(Table1[[#This Row],[Ledger 8]]="","","No")</f>
        <v/>
      </c>
      <c r="DG679" t="str">
        <f>IF(Table1[[#This Row],[Ledger 8]]="","",IF(Table1[[#This Row],[Effect 8]]="Dr.","Yes","No"))</f>
        <v/>
      </c>
      <c r="DH679" t="str">
        <f>IF(Table1[[#This Row],[Ledger 8]]="","",Table1[[#This Row],[Ledger 8]])</f>
        <v/>
      </c>
      <c r="DI679" t="str">
        <f>IF(Table1[[#This Row],[Ledger 8]]="","",IF(Table1[[#This Row],[Effect 8]]="Dr.",-Table1[[#This Row],[Amount 8]],Table1[[#This Row],[Amount 8]]))</f>
        <v/>
      </c>
      <c r="DL679" t="str">
        <f>IF(Table1[[#This Row],[Ledger 9]]="","","No")</f>
        <v/>
      </c>
      <c r="DM679" t="str">
        <f>IF(Table1[[#This Row],[Ledger 9]]="","",IF(Table1[[#This Row],[Effect 9]]="Dr.","Yes","No"))</f>
        <v/>
      </c>
      <c r="DN679" t="str">
        <f>IF(Table1[[#This Row],[Ledger 9]]="","",Table1[[#This Row],[Ledger 9]])</f>
        <v/>
      </c>
      <c r="DO679" t="str">
        <f>IF(Table1[[#This Row],[Ledger 9]]="","",IF(Table1[[#This Row],[Effect 9]]="Dr.",-Table1[[#This Row],[Amount 9]],Table1[[#This Row],[Amount 9]]))</f>
        <v/>
      </c>
      <c r="DR679" t="str">
        <f>IF(Table1[[#This Row],[Ledger 10]]="","","No")</f>
        <v/>
      </c>
      <c r="DS679" t="str">
        <f>IF(Table1[[#This Row],[Ledger 10]]="","",IF(Table1[[#This Row],[Effect 10]]="Dr.","Yes","No"))</f>
        <v/>
      </c>
      <c r="DT679" t="str">
        <f>IF(Table1[[#This Row],[Ledger 10]]="","",Table1[[#This Row],[Ledger 10]])</f>
        <v/>
      </c>
      <c r="DU679" t="str">
        <f>IF(Table1[[#This Row],[Ledger 10]]="","",IF(Table1[[#This Row],[Effect 10]]="Dr.",-Table1[[#This Row],[Amount 10]],Table1[[#This Row],[Amount 10]]))</f>
        <v/>
      </c>
      <c r="DX679" t="str">
        <f>IF(Table1[[#This Row],[Ledger 11]]="","","No")</f>
        <v/>
      </c>
      <c r="DY679" t="str">
        <f>IF(Table1[[#This Row],[Ledger 11]]="","",IF(Table1[[#This Row],[Effect 11]]="Dr.","Yes","No"))</f>
        <v/>
      </c>
      <c r="DZ679" t="str">
        <f>IF(Table1[[#This Row],[Ledger 11]]="","",Table1[[#This Row],[Ledger 11]])</f>
        <v/>
      </c>
      <c r="EA679" t="str">
        <f>IF(Table1[[#This Row],[Ledger 11]]="","",IF(Table1[[#This Row],[Effect 11]]="Dr.",-Table1[[#This Row],[Amount 11]],Table1[[#This Row],[Amount 11]]))</f>
        <v/>
      </c>
      <c r="ED679" t="str">
        <f>IF(Table1[[#This Row],[Ledger 12]]="","","No")</f>
        <v/>
      </c>
      <c r="EE679" t="str">
        <f>IF(Table1[[#This Row],[Ledger 12]]="","",IF(Table1[[#This Row],[Effect 12]]="Dr.","Yes","No"))</f>
        <v/>
      </c>
      <c r="EF679" t="str">
        <f>IF(Table1[[#This Row],[Ledger 12]]="","",Table1[[#This Row],[Ledger 12]])</f>
        <v/>
      </c>
      <c r="EG679" t="str">
        <f>IF(Table1[[#This Row],[Ledger 12]]="","",IF(Table1[[#This Row],[Effect 12]]="Dr.",-Table1[[#This Row],[Amount 12]],Table1[[#This Row],[Amount 12]]))</f>
        <v/>
      </c>
      <c r="EJ679" t="str">
        <f>IF(Table1[[#This Row],[Ledger 13]]="","","No")</f>
        <v/>
      </c>
      <c r="EK679" t="str">
        <f>IF(Table1[[#This Row],[Ledger 13]]="","",IF(Table1[[#This Row],[Effect 13]]="Dr.","Yes","No"))</f>
        <v/>
      </c>
      <c r="EL679" t="str">
        <f>IF(Table1[[#This Row],[Ledger 13]]="","",Table1[[#This Row],[Ledger 13]])</f>
        <v/>
      </c>
      <c r="EM679" t="str">
        <f>IF(Table1[[#This Row],[Ledger 13]]="","",IF(Table1[[#This Row],[Effect 13]]="Dr.",-Table1[[#This Row],[Amount 13]],Table1[[#This Row],[Amount 13]]))</f>
        <v/>
      </c>
      <c r="EP679" t="str">
        <f>IF(Table1[[#This Row],[Ledger 14]]="","","No")</f>
        <v/>
      </c>
      <c r="EQ679" t="str">
        <f>IF(Table1[[#This Row],[Ledger 14]]="","",IF(Table1[[#This Row],[Effect 14]]="Dr.","Yes","No"))</f>
        <v/>
      </c>
      <c r="ER679" t="str">
        <f>IF(Table1[[#This Row],[Ledger 14]]="","",Table1[[#This Row],[Ledger 14]])</f>
        <v/>
      </c>
      <c r="ES679" t="str">
        <f>IF(Table1[[#This Row],[Ledger 14]]="","",IF(Table1[[#This Row],[Effect 14]]="Dr.",-Table1[[#This Row],[Amount 14]],Table1[[#This Row],[Amount 14]]))</f>
        <v/>
      </c>
      <c r="EV679" t="str">
        <f>IF(Table1[[#This Row],[Ledger 15]]="","","No")</f>
        <v/>
      </c>
      <c r="EW679" t="str">
        <f>IF(Table1[[#This Row],[Ledger 15]]="","",IF(Table1[[#This Row],[Effect 15]]="Dr.","Yes","No"))</f>
        <v/>
      </c>
      <c r="EX679" t="str">
        <f>IF(Table1[[#This Row],[Ledger 15]]="","",Table1[[#This Row],[Ledger 15]])</f>
        <v/>
      </c>
      <c r="EY679" t="str">
        <f>IF(Table1[[#This Row],[Ledger 15]]="","",IF(Table1[[#This Row],[Effect 15]]="Dr.",-Table1[[#This Row],[Amount 15]],Table1[[#This Row],[Amount 15]]))</f>
        <v/>
      </c>
      <c r="FD6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79">
        <f>IF(Table1[[#This Row],[Date]]="",0,IF(AND(Table1[[#This Row],[Date]]&gt;=$FE$2,Table1[[#This Row],[Date]]&lt;=$FE$3),0,1))</f>
        <v>0</v>
      </c>
      <c r="FF679">
        <f>IF(Table1[[#This Row],[Date]]="",0,IF(TYPE(VLOOKUP(Table1[[#This Row],[Voucher Type]],Table1[[#All],[Voucher Type Master]],1,FALSE))=16,1,0))</f>
        <v>0</v>
      </c>
      <c r="FG679">
        <f>IF(TYPE(IF(Table1[[#This Row],[Date]]="",0,IF(VLOOKUP(Table1[[#This Row],[Voucher Type]],$FY$5:$FZ$13,2,0)=Table1[[#This Row],[Effect 1]],0,1)))=16,1,0)</f>
        <v>0</v>
      </c>
      <c r="FH6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79">
        <f>IF(LEN(Table1[[#This Row],[Ledger 1]])&gt;0,IF(TYPE(VLOOKUP(Table1[[#This Row],[Ledger 1]],GZ:GZ,1,0))=16,1,0),0)</f>
        <v>0</v>
      </c>
      <c r="FJ679">
        <f>IF(LEN(Table1[[#This Row],[Ledger 2]])&gt;0,IF(TYPE(VLOOKUP(Table1[[#This Row],[Ledger 2]],GZ:GZ,1,0))=16,1,0),0)</f>
        <v>0</v>
      </c>
      <c r="FK679">
        <f>IF(LEN(Table1[[#This Row],[Ledger 3]])&gt;0,IF(TYPE(VLOOKUP(Table1[[#This Row],[Ledger 3]],GZ:GZ,1,0))=16,1,0),0)</f>
        <v>0</v>
      </c>
      <c r="FL679">
        <f>IF(LEN(Table1[[#This Row],[Ledger 4]])&gt;0,IF(TYPE(VLOOKUP(Table1[[#This Row],[Ledger 4]],GZ:GZ,1,0))=16,1,0),0)</f>
        <v>0</v>
      </c>
      <c r="FM679">
        <f>IF(LEN(Table1[[#This Row],[Ledger 5]])&gt;0,IF(TYPE(VLOOKUP(Table1[[#This Row],[Ledger 5]],GZ:GZ,1,0))=16,1,0),0)</f>
        <v>0</v>
      </c>
      <c r="FN679">
        <f>IF(LEN(Table1[[#This Row],[Ledger 6]])&gt;0,IF(TYPE(VLOOKUP(Table1[[#This Row],[Ledger 6]],$GZ:$GZ,1,0))=16,1,0),0)</f>
        <v>0</v>
      </c>
      <c r="FO679">
        <f>IF(LEN(Table1[[#This Row],[Ledger 7]])&gt;0,IF(TYPE(VLOOKUP(Table1[[#This Row],[Ledger 7]],$GZ:$GZ,1,0))=16,1,0),0)</f>
        <v>0</v>
      </c>
      <c r="FP679">
        <f>IF(LEN(Table1[[#This Row],[Ledger 8]])&gt;0,IF(TYPE(VLOOKUP(Table1[[#This Row],[Ledger 8]],$GZ:$GZ,1,0))=16,1,0),0)</f>
        <v>0</v>
      </c>
      <c r="FQ679">
        <f>IF(LEN(Table1[[#This Row],[Ledger 9]])&gt;0,IF(TYPE(VLOOKUP(Table1[[#This Row],[Ledger 9]],$GZ:$GZ,1,0))=16,1,0),0)</f>
        <v>0</v>
      </c>
      <c r="FR679">
        <f>IF(LEN(Table1[[#This Row],[Ledger 10]])&gt;0,IF(TYPE(VLOOKUP(Table1[[#This Row],[Ledger 10]],$GZ:$GZ,1,0))=16,1,0),0)</f>
        <v>0</v>
      </c>
      <c r="FS679">
        <f>IF(LEN(Table1[[#This Row],[Ledger 11]])&gt;0,IF(TYPE(VLOOKUP(Table1[[#This Row],[Ledger 11]],$GZ:$GZ,1,0))=16,1,0),0)</f>
        <v>0</v>
      </c>
      <c r="FT679">
        <f>IF(LEN(Table1[[#This Row],[Ledger 12]])&gt;0,IF(TYPE(VLOOKUP(Table1[[#This Row],[Ledger 12]],$GZ:$GZ,1,0))=16,1,0),0)</f>
        <v>0</v>
      </c>
      <c r="FU679">
        <f>IF(LEN(Table1[[#This Row],[Ledger 13]])&gt;0,IF(TYPE(VLOOKUP(Table1[[#This Row],[Ledger 13]],$GZ:$GZ,1,0))=16,1,0),0)</f>
        <v>0</v>
      </c>
      <c r="FV679">
        <f>IF(LEN(Table1[[#This Row],[Ledger 14]])&gt;0,IF(TYPE(VLOOKUP(Table1[[#This Row],[Ledger 14]],$GZ:$GZ,1,0))=16,1,0),0)</f>
        <v>0</v>
      </c>
      <c r="FW679">
        <f>IF(LEN(Table1[[#This Row],[Ledger 15]])&gt;0,IF(TYPE(VLOOKUP(Table1[[#This Row],[Ledger 15]],$GZ:$GZ,1,0))=16,1,0),0)</f>
        <v>0</v>
      </c>
    </row>
    <row r="680" spans="4:179" ht="33" customHeight="1" x14ac:dyDescent="0.45">
      <c r="D680" s="8">
        <f t="shared" si="19"/>
        <v>675</v>
      </c>
      <c r="E680" s="32"/>
      <c r="F680" s="34"/>
      <c r="G680" s="34"/>
      <c r="H680" s="34"/>
      <c r="I680" s="34"/>
      <c r="J680" s="38"/>
      <c r="K680" s="33"/>
      <c r="L680" s="36"/>
      <c r="M680" s="35"/>
      <c r="N680" s="34"/>
      <c r="O680" s="41"/>
      <c r="P680" s="35"/>
      <c r="Q680" s="34"/>
      <c r="R680" s="37"/>
      <c r="S680" s="35"/>
      <c r="T680" s="34"/>
      <c r="U680" s="37"/>
      <c r="V680" s="35"/>
      <c r="W680" s="34"/>
      <c r="X680" s="37"/>
      <c r="Y680" s="35"/>
      <c r="Z680" s="34"/>
      <c r="AA680" s="37"/>
      <c r="AB680" s="35"/>
      <c r="AC680" s="34"/>
      <c r="AD680" s="37"/>
      <c r="AE680" s="35"/>
      <c r="AF680" s="34"/>
      <c r="AG680" s="37"/>
      <c r="AH680" s="35"/>
      <c r="AI680" s="34"/>
      <c r="AJ680" s="37"/>
      <c r="AK680" s="35"/>
      <c r="AL680" s="34"/>
      <c r="AM680" s="37"/>
      <c r="AN680" s="35"/>
      <c r="AO680" s="34"/>
      <c r="AP680" s="37"/>
      <c r="AQ680" s="35"/>
      <c r="AR680" s="34"/>
      <c r="AS680" s="37"/>
      <c r="AT680" s="35"/>
      <c r="AU680" s="34"/>
      <c r="AV680" s="37"/>
      <c r="AW680" s="35"/>
      <c r="AX680" s="34"/>
      <c r="AY680" s="37"/>
      <c r="AZ680" s="35"/>
      <c r="BA680" s="34"/>
      <c r="BB680" s="37"/>
      <c r="BC6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0" s="7"/>
      <c r="BF680" t="str">
        <f>IF(Table1[[#This Row],[Date]]="","","&amp;lt;VOUCHER REMOTEID="&amp;""""&amp;$A$11&amp;$A$13&amp;ROW()&amp;""""&amp;" VCHTYPE="""&amp;F680&amp;""" ACTION="""&amp;"Create"&amp;"""&amp;gt;")</f>
        <v/>
      </c>
      <c r="BG680" t="str">
        <f>IF(Table1[[#This Row],[Date]]="","",TEXT(Table1[[#This Row],[Date]],"yyyymmdd"))</f>
        <v/>
      </c>
      <c r="BH680" t="str">
        <f>Table1[[#This Row],[Date2]]</f>
        <v/>
      </c>
      <c r="BI680" t="str">
        <f>IF(Table1[[#This Row],[Date]]="","",Table1[[#This Row],[Voucher Type]])</f>
        <v/>
      </c>
      <c r="BJ680" t="str">
        <f>IF(Table1[[#This Row],[Ref No / Invoice No]]="","",Table1[[#This Row],[Ref No / Invoice No]])</f>
        <v/>
      </c>
      <c r="BK680" t="str">
        <f>IF(Table1[[#This Row],[Voucher No]]="","",Table1[[#This Row],[Voucher No]])</f>
        <v/>
      </c>
      <c r="BL680" t="str">
        <f>IF(Table1[[#This Row],[Date]]="","",Table1[[#This Row],[Narration]])</f>
        <v/>
      </c>
      <c r="BM680" t="str">
        <f>IF(Table1[[#This Row],[Date]]="","",$A$11&amp;$A$13&amp;ROW())</f>
        <v/>
      </c>
      <c r="BN680" t="str">
        <f>IF(Table1[[#This Row],[Date]]="","",$A$13)</f>
        <v/>
      </c>
      <c r="BP680" t="str">
        <f>IF(Table1[[#This Row],[Ledger 1]]="","","No")</f>
        <v/>
      </c>
      <c r="BQ680" t="str">
        <f>IF(Table1[[#This Row],[Date]]="","",IF(Table1[[#This Row],[Effect 1]]="Dr.","Yes","No"))</f>
        <v/>
      </c>
      <c r="BR680" t="str">
        <f>IF(Table1[[#This Row],[Date]]="","",Table1[[#This Row],[Ledger 1]])</f>
        <v/>
      </c>
      <c r="BS680" t="str">
        <f>IF(Table1[[#This Row],[Date]]="","",IF(Table1[[#This Row],[Effect 1]]="Dr.",-Table1[[#This Row],[Amount 1]],Table1[[#This Row],[Amount 1]]))</f>
        <v/>
      </c>
      <c r="BV680" t="str">
        <f>IF(Table1[[#This Row],[Ledger 2]]="","","No")</f>
        <v/>
      </c>
      <c r="BW680" t="str">
        <f>IF(Table1[[#This Row],[Date]]="","",IF(Table1[[#This Row],[Effect 2]]="Dr.","Yes","No"))</f>
        <v/>
      </c>
      <c r="BX680" t="str">
        <f>IF(Table1[[#This Row],[Date]]="","",Table1[[#This Row],[Ledger 2]])</f>
        <v/>
      </c>
      <c r="BY680" t="str">
        <f>IF(Table1[[#This Row],[Date]]="","",IF(Table1[[#This Row],[Effect 2]]="Dr.",-Table1[[#This Row],[Amount 2]],Table1[[#This Row],[Amount 2]]))</f>
        <v/>
      </c>
      <c r="CB680" t="str">
        <f>IF(Table1[[#This Row],[Ledger 3]]="","","No")</f>
        <v/>
      </c>
      <c r="CC680" t="str">
        <f>IF(Table1[[#This Row],[Ledger 3]]="","",IF(Table1[[#This Row],[Effect 3]]="Dr.","Yes","No"))</f>
        <v/>
      </c>
      <c r="CD680" t="str">
        <f>IF(Table1[[#This Row],[Ledger 3]]="","",Table1[[#This Row],[Ledger 3]])</f>
        <v/>
      </c>
      <c r="CE680" t="str">
        <f>IF(Table1[[#This Row],[Ledger 3]]="","",IF(Table1[[#This Row],[Effect 3]]="Dr.",-Table1[[#This Row],[Amount 3]],Table1[[#This Row],[Amount 3]]))</f>
        <v/>
      </c>
      <c r="CH680" t="str">
        <f>IF(Table1[[#This Row],[Ledger 4]]="","","No")</f>
        <v/>
      </c>
      <c r="CI680" t="str">
        <f>IF(Table1[[#This Row],[Ledger 4]]="","",IF(Table1[[#This Row],[Effect 4]]="Dr.","Yes","No"))</f>
        <v/>
      </c>
      <c r="CJ680" t="str">
        <f>IF(Table1[[#This Row],[Ledger 4]]="","",Table1[[#This Row],[Ledger 4]])</f>
        <v/>
      </c>
      <c r="CK680" t="str">
        <f>IF(Table1[[#This Row],[Ledger 4]]="","",IF(Table1[[#This Row],[Effect 4]]="Dr.",-Table1[[#This Row],[Amount 4]],Table1[[#This Row],[Amount 4]]))</f>
        <v/>
      </c>
      <c r="CN680" t="str">
        <f>IF(Table1[[#This Row],[Ledger 5]]="","","No")</f>
        <v/>
      </c>
      <c r="CO680" t="str">
        <f>IF(Table1[[#This Row],[Ledger 5]]="","",IF(Table1[[#This Row],[Effect 5]]="Dr.","Yes","No"))</f>
        <v/>
      </c>
      <c r="CP680" t="str">
        <f>IF(Table1[[#This Row],[Ledger 5]]="","",Table1[[#This Row],[Ledger 5]])</f>
        <v/>
      </c>
      <c r="CQ680" t="str">
        <f>IF(Table1[[#This Row],[Ledger 5]]="","",IF(Table1[[#This Row],[Effect 5]]="Dr.",-Table1[[#This Row],[Amount 5]],Table1[[#This Row],[Amount 5]]))</f>
        <v/>
      </c>
      <c r="CT680" t="str">
        <f>IF(Table1[[#This Row],[Ledger 6]]="","","No")</f>
        <v/>
      </c>
      <c r="CU680" t="str">
        <f>IF(Table1[[#This Row],[Ledger 6]]="","",IF(Table1[[#This Row],[Effect 6]]="Dr.","Yes","No"))</f>
        <v/>
      </c>
      <c r="CV680" t="str">
        <f>IF(Table1[[#This Row],[Ledger 6]]="","",Table1[[#This Row],[Ledger 6]])</f>
        <v/>
      </c>
      <c r="CW680" t="str">
        <f>IF(Table1[[#This Row],[Ledger 6]]="","",IF(Table1[[#This Row],[Effect 6]]="Dr.",-Table1[[#This Row],[Amount 6]],Table1[[#This Row],[Amount 6]]))</f>
        <v/>
      </c>
      <c r="CZ680" t="str">
        <f>IF(Table1[[#This Row],[Ledger 7]]="","","No")</f>
        <v/>
      </c>
      <c r="DA680" t="str">
        <f>IF(Table1[[#This Row],[Ledger 7]]="","",IF(Table1[[#This Row],[Effect 7]]="Dr.","Yes","No"))</f>
        <v/>
      </c>
      <c r="DB680" t="str">
        <f>IF(Table1[[#This Row],[Ledger 7]]="","",Table1[[#This Row],[Ledger 7]])</f>
        <v/>
      </c>
      <c r="DC680" t="str">
        <f>IF(Table1[[#This Row],[Ledger 7]]="","",IF(Table1[[#This Row],[Effect 7]]="Dr.",-Table1[[#This Row],[Amount 7]],Table1[[#This Row],[Amount 7]]))</f>
        <v/>
      </c>
      <c r="DF680" t="str">
        <f>IF(Table1[[#This Row],[Ledger 8]]="","","No")</f>
        <v/>
      </c>
      <c r="DG680" t="str">
        <f>IF(Table1[[#This Row],[Ledger 8]]="","",IF(Table1[[#This Row],[Effect 8]]="Dr.","Yes","No"))</f>
        <v/>
      </c>
      <c r="DH680" t="str">
        <f>IF(Table1[[#This Row],[Ledger 8]]="","",Table1[[#This Row],[Ledger 8]])</f>
        <v/>
      </c>
      <c r="DI680" t="str">
        <f>IF(Table1[[#This Row],[Ledger 8]]="","",IF(Table1[[#This Row],[Effect 8]]="Dr.",-Table1[[#This Row],[Amount 8]],Table1[[#This Row],[Amount 8]]))</f>
        <v/>
      </c>
      <c r="DL680" t="str">
        <f>IF(Table1[[#This Row],[Ledger 9]]="","","No")</f>
        <v/>
      </c>
      <c r="DM680" t="str">
        <f>IF(Table1[[#This Row],[Ledger 9]]="","",IF(Table1[[#This Row],[Effect 9]]="Dr.","Yes","No"))</f>
        <v/>
      </c>
      <c r="DN680" t="str">
        <f>IF(Table1[[#This Row],[Ledger 9]]="","",Table1[[#This Row],[Ledger 9]])</f>
        <v/>
      </c>
      <c r="DO680" t="str">
        <f>IF(Table1[[#This Row],[Ledger 9]]="","",IF(Table1[[#This Row],[Effect 9]]="Dr.",-Table1[[#This Row],[Amount 9]],Table1[[#This Row],[Amount 9]]))</f>
        <v/>
      </c>
      <c r="DR680" t="str">
        <f>IF(Table1[[#This Row],[Ledger 10]]="","","No")</f>
        <v/>
      </c>
      <c r="DS680" t="str">
        <f>IF(Table1[[#This Row],[Ledger 10]]="","",IF(Table1[[#This Row],[Effect 10]]="Dr.","Yes","No"))</f>
        <v/>
      </c>
      <c r="DT680" t="str">
        <f>IF(Table1[[#This Row],[Ledger 10]]="","",Table1[[#This Row],[Ledger 10]])</f>
        <v/>
      </c>
      <c r="DU680" t="str">
        <f>IF(Table1[[#This Row],[Ledger 10]]="","",IF(Table1[[#This Row],[Effect 10]]="Dr.",-Table1[[#This Row],[Amount 10]],Table1[[#This Row],[Amount 10]]))</f>
        <v/>
      </c>
      <c r="DX680" t="str">
        <f>IF(Table1[[#This Row],[Ledger 11]]="","","No")</f>
        <v/>
      </c>
      <c r="DY680" t="str">
        <f>IF(Table1[[#This Row],[Ledger 11]]="","",IF(Table1[[#This Row],[Effect 11]]="Dr.","Yes","No"))</f>
        <v/>
      </c>
      <c r="DZ680" t="str">
        <f>IF(Table1[[#This Row],[Ledger 11]]="","",Table1[[#This Row],[Ledger 11]])</f>
        <v/>
      </c>
      <c r="EA680" t="str">
        <f>IF(Table1[[#This Row],[Ledger 11]]="","",IF(Table1[[#This Row],[Effect 11]]="Dr.",-Table1[[#This Row],[Amount 11]],Table1[[#This Row],[Amount 11]]))</f>
        <v/>
      </c>
      <c r="ED680" t="str">
        <f>IF(Table1[[#This Row],[Ledger 12]]="","","No")</f>
        <v/>
      </c>
      <c r="EE680" t="str">
        <f>IF(Table1[[#This Row],[Ledger 12]]="","",IF(Table1[[#This Row],[Effect 12]]="Dr.","Yes","No"))</f>
        <v/>
      </c>
      <c r="EF680" t="str">
        <f>IF(Table1[[#This Row],[Ledger 12]]="","",Table1[[#This Row],[Ledger 12]])</f>
        <v/>
      </c>
      <c r="EG680" t="str">
        <f>IF(Table1[[#This Row],[Ledger 12]]="","",IF(Table1[[#This Row],[Effect 12]]="Dr.",-Table1[[#This Row],[Amount 12]],Table1[[#This Row],[Amount 12]]))</f>
        <v/>
      </c>
      <c r="EJ680" t="str">
        <f>IF(Table1[[#This Row],[Ledger 13]]="","","No")</f>
        <v/>
      </c>
      <c r="EK680" t="str">
        <f>IF(Table1[[#This Row],[Ledger 13]]="","",IF(Table1[[#This Row],[Effect 13]]="Dr.","Yes","No"))</f>
        <v/>
      </c>
      <c r="EL680" t="str">
        <f>IF(Table1[[#This Row],[Ledger 13]]="","",Table1[[#This Row],[Ledger 13]])</f>
        <v/>
      </c>
      <c r="EM680" t="str">
        <f>IF(Table1[[#This Row],[Ledger 13]]="","",IF(Table1[[#This Row],[Effect 13]]="Dr.",-Table1[[#This Row],[Amount 13]],Table1[[#This Row],[Amount 13]]))</f>
        <v/>
      </c>
      <c r="EP680" t="str">
        <f>IF(Table1[[#This Row],[Ledger 14]]="","","No")</f>
        <v/>
      </c>
      <c r="EQ680" t="str">
        <f>IF(Table1[[#This Row],[Ledger 14]]="","",IF(Table1[[#This Row],[Effect 14]]="Dr.","Yes","No"))</f>
        <v/>
      </c>
      <c r="ER680" t="str">
        <f>IF(Table1[[#This Row],[Ledger 14]]="","",Table1[[#This Row],[Ledger 14]])</f>
        <v/>
      </c>
      <c r="ES680" t="str">
        <f>IF(Table1[[#This Row],[Ledger 14]]="","",IF(Table1[[#This Row],[Effect 14]]="Dr.",-Table1[[#This Row],[Amount 14]],Table1[[#This Row],[Amount 14]]))</f>
        <v/>
      </c>
      <c r="EV680" t="str">
        <f>IF(Table1[[#This Row],[Ledger 15]]="","","No")</f>
        <v/>
      </c>
      <c r="EW680" t="str">
        <f>IF(Table1[[#This Row],[Ledger 15]]="","",IF(Table1[[#This Row],[Effect 15]]="Dr.","Yes","No"))</f>
        <v/>
      </c>
      <c r="EX680" t="str">
        <f>IF(Table1[[#This Row],[Ledger 15]]="","",Table1[[#This Row],[Ledger 15]])</f>
        <v/>
      </c>
      <c r="EY680" t="str">
        <f>IF(Table1[[#This Row],[Ledger 15]]="","",IF(Table1[[#This Row],[Effect 15]]="Dr.",-Table1[[#This Row],[Amount 15]],Table1[[#This Row],[Amount 15]]))</f>
        <v/>
      </c>
      <c r="FD6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0">
        <f>IF(Table1[[#This Row],[Date]]="",0,IF(AND(Table1[[#This Row],[Date]]&gt;=$FE$2,Table1[[#This Row],[Date]]&lt;=$FE$3),0,1))</f>
        <v>0</v>
      </c>
      <c r="FF680">
        <f>IF(Table1[[#This Row],[Date]]="",0,IF(TYPE(VLOOKUP(Table1[[#This Row],[Voucher Type]],Table1[[#All],[Voucher Type Master]],1,FALSE))=16,1,0))</f>
        <v>0</v>
      </c>
      <c r="FG680">
        <f>IF(TYPE(IF(Table1[[#This Row],[Date]]="",0,IF(VLOOKUP(Table1[[#This Row],[Voucher Type]],$FY$5:$FZ$13,2,0)=Table1[[#This Row],[Effect 1]],0,1)))=16,1,0)</f>
        <v>0</v>
      </c>
      <c r="FH6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0">
        <f>IF(LEN(Table1[[#This Row],[Ledger 1]])&gt;0,IF(TYPE(VLOOKUP(Table1[[#This Row],[Ledger 1]],GZ:GZ,1,0))=16,1,0),0)</f>
        <v>0</v>
      </c>
      <c r="FJ680">
        <f>IF(LEN(Table1[[#This Row],[Ledger 2]])&gt;0,IF(TYPE(VLOOKUP(Table1[[#This Row],[Ledger 2]],GZ:GZ,1,0))=16,1,0),0)</f>
        <v>0</v>
      </c>
      <c r="FK680">
        <f>IF(LEN(Table1[[#This Row],[Ledger 3]])&gt;0,IF(TYPE(VLOOKUP(Table1[[#This Row],[Ledger 3]],GZ:GZ,1,0))=16,1,0),0)</f>
        <v>0</v>
      </c>
      <c r="FL680">
        <f>IF(LEN(Table1[[#This Row],[Ledger 4]])&gt;0,IF(TYPE(VLOOKUP(Table1[[#This Row],[Ledger 4]],GZ:GZ,1,0))=16,1,0),0)</f>
        <v>0</v>
      </c>
      <c r="FM680">
        <f>IF(LEN(Table1[[#This Row],[Ledger 5]])&gt;0,IF(TYPE(VLOOKUP(Table1[[#This Row],[Ledger 5]],GZ:GZ,1,0))=16,1,0),0)</f>
        <v>0</v>
      </c>
      <c r="FN680">
        <f>IF(LEN(Table1[[#This Row],[Ledger 6]])&gt;0,IF(TYPE(VLOOKUP(Table1[[#This Row],[Ledger 6]],$GZ:$GZ,1,0))=16,1,0),0)</f>
        <v>0</v>
      </c>
      <c r="FO680">
        <f>IF(LEN(Table1[[#This Row],[Ledger 7]])&gt;0,IF(TYPE(VLOOKUP(Table1[[#This Row],[Ledger 7]],$GZ:$GZ,1,0))=16,1,0),0)</f>
        <v>0</v>
      </c>
      <c r="FP680">
        <f>IF(LEN(Table1[[#This Row],[Ledger 8]])&gt;0,IF(TYPE(VLOOKUP(Table1[[#This Row],[Ledger 8]],$GZ:$GZ,1,0))=16,1,0),0)</f>
        <v>0</v>
      </c>
      <c r="FQ680">
        <f>IF(LEN(Table1[[#This Row],[Ledger 9]])&gt;0,IF(TYPE(VLOOKUP(Table1[[#This Row],[Ledger 9]],$GZ:$GZ,1,0))=16,1,0),0)</f>
        <v>0</v>
      </c>
      <c r="FR680">
        <f>IF(LEN(Table1[[#This Row],[Ledger 10]])&gt;0,IF(TYPE(VLOOKUP(Table1[[#This Row],[Ledger 10]],$GZ:$GZ,1,0))=16,1,0),0)</f>
        <v>0</v>
      </c>
      <c r="FS680">
        <f>IF(LEN(Table1[[#This Row],[Ledger 11]])&gt;0,IF(TYPE(VLOOKUP(Table1[[#This Row],[Ledger 11]],$GZ:$GZ,1,0))=16,1,0),0)</f>
        <v>0</v>
      </c>
      <c r="FT680">
        <f>IF(LEN(Table1[[#This Row],[Ledger 12]])&gt;0,IF(TYPE(VLOOKUP(Table1[[#This Row],[Ledger 12]],$GZ:$GZ,1,0))=16,1,0),0)</f>
        <v>0</v>
      </c>
      <c r="FU680">
        <f>IF(LEN(Table1[[#This Row],[Ledger 13]])&gt;0,IF(TYPE(VLOOKUP(Table1[[#This Row],[Ledger 13]],$GZ:$GZ,1,0))=16,1,0),0)</f>
        <v>0</v>
      </c>
      <c r="FV680">
        <f>IF(LEN(Table1[[#This Row],[Ledger 14]])&gt;0,IF(TYPE(VLOOKUP(Table1[[#This Row],[Ledger 14]],$GZ:$GZ,1,0))=16,1,0),0)</f>
        <v>0</v>
      </c>
      <c r="FW680">
        <f>IF(LEN(Table1[[#This Row],[Ledger 15]])&gt;0,IF(TYPE(VLOOKUP(Table1[[#This Row],[Ledger 15]],$GZ:$GZ,1,0))=16,1,0),0)</f>
        <v>0</v>
      </c>
    </row>
    <row r="681" spans="4:179" ht="33" customHeight="1" x14ac:dyDescent="0.45">
      <c r="D681" s="8">
        <f t="shared" si="19"/>
        <v>676</v>
      </c>
      <c r="E681" s="32"/>
      <c r="F681" s="34"/>
      <c r="G681" s="34"/>
      <c r="H681" s="34"/>
      <c r="I681" s="34"/>
      <c r="J681" s="38"/>
      <c r="K681" s="33"/>
      <c r="L681" s="36"/>
      <c r="M681" s="35"/>
      <c r="N681" s="34"/>
      <c r="O681" s="41"/>
      <c r="P681" s="35"/>
      <c r="Q681" s="34"/>
      <c r="R681" s="37"/>
      <c r="S681" s="35"/>
      <c r="T681" s="34"/>
      <c r="U681" s="37"/>
      <c r="V681" s="35"/>
      <c r="W681" s="34"/>
      <c r="X681" s="37"/>
      <c r="Y681" s="35"/>
      <c r="Z681" s="34"/>
      <c r="AA681" s="37"/>
      <c r="AB681" s="35"/>
      <c r="AC681" s="34"/>
      <c r="AD681" s="37"/>
      <c r="AE681" s="35"/>
      <c r="AF681" s="34"/>
      <c r="AG681" s="37"/>
      <c r="AH681" s="35"/>
      <c r="AI681" s="34"/>
      <c r="AJ681" s="37"/>
      <c r="AK681" s="35"/>
      <c r="AL681" s="34"/>
      <c r="AM681" s="37"/>
      <c r="AN681" s="35"/>
      <c r="AO681" s="34"/>
      <c r="AP681" s="37"/>
      <c r="AQ681" s="35"/>
      <c r="AR681" s="34"/>
      <c r="AS681" s="37"/>
      <c r="AT681" s="35"/>
      <c r="AU681" s="34"/>
      <c r="AV681" s="37"/>
      <c r="AW681" s="35"/>
      <c r="AX681" s="34"/>
      <c r="AY681" s="37"/>
      <c r="AZ681" s="35"/>
      <c r="BA681" s="34"/>
      <c r="BB681" s="37"/>
      <c r="BC6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1" s="7"/>
      <c r="BF681" t="str">
        <f>IF(Table1[[#This Row],[Date]]="","","&amp;lt;VOUCHER REMOTEID="&amp;""""&amp;$A$11&amp;$A$13&amp;ROW()&amp;""""&amp;" VCHTYPE="""&amp;F681&amp;""" ACTION="""&amp;"Create"&amp;"""&amp;gt;")</f>
        <v/>
      </c>
      <c r="BG681" t="str">
        <f>IF(Table1[[#This Row],[Date]]="","",TEXT(Table1[[#This Row],[Date]],"yyyymmdd"))</f>
        <v/>
      </c>
      <c r="BH681" t="str">
        <f>Table1[[#This Row],[Date2]]</f>
        <v/>
      </c>
      <c r="BI681" t="str">
        <f>IF(Table1[[#This Row],[Date]]="","",Table1[[#This Row],[Voucher Type]])</f>
        <v/>
      </c>
      <c r="BJ681" t="str">
        <f>IF(Table1[[#This Row],[Ref No / Invoice No]]="","",Table1[[#This Row],[Ref No / Invoice No]])</f>
        <v/>
      </c>
      <c r="BK681" t="str">
        <f>IF(Table1[[#This Row],[Voucher No]]="","",Table1[[#This Row],[Voucher No]])</f>
        <v/>
      </c>
      <c r="BL681" t="str">
        <f>IF(Table1[[#This Row],[Date]]="","",Table1[[#This Row],[Narration]])</f>
        <v/>
      </c>
      <c r="BM681" t="str">
        <f>IF(Table1[[#This Row],[Date]]="","",$A$11&amp;$A$13&amp;ROW())</f>
        <v/>
      </c>
      <c r="BN681" t="str">
        <f>IF(Table1[[#This Row],[Date]]="","",$A$13)</f>
        <v/>
      </c>
      <c r="BP681" t="str">
        <f>IF(Table1[[#This Row],[Ledger 1]]="","","No")</f>
        <v/>
      </c>
      <c r="BQ681" t="str">
        <f>IF(Table1[[#This Row],[Date]]="","",IF(Table1[[#This Row],[Effect 1]]="Dr.","Yes","No"))</f>
        <v/>
      </c>
      <c r="BR681" t="str">
        <f>IF(Table1[[#This Row],[Date]]="","",Table1[[#This Row],[Ledger 1]])</f>
        <v/>
      </c>
      <c r="BS681" t="str">
        <f>IF(Table1[[#This Row],[Date]]="","",IF(Table1[[#This Row],[Effect 1]]="Dr.",-Table1[[#This Row],[Amount 1]],Table1[[#This Row],[Amount 1]]))</f>
        <v/>
      </c>
      <c r="BV681" t="str">
        <f>IF(Table1[[#This Row],[Ledger 2]]="","","No")</f>
        <v/>
      </c>
      <c r="BW681" t="str">
        <f>IF(Table1[[#This Row],[Date]]="","",IF(Table1[[#This Row],[Effect 2]]="Dr.","Yes","No"))</f>
        <v/>
      </c>
      <c r="BX681" t="str">
        <f>IF(Table1[[#This Row],[Date]]="","",Table1[[#This Row],[Ledger 2]])</f>
        <v/>
      </c>
      <c r="BY681" t="str">
        <f>IF(Table1[[#This Row],[Date]]="","",IF(Table1[[#This Row],[Effect 2]]="Dr.",-Table1[[#This Row],[Amount 2]],Table1[[#This Row],[Amount 2]]))</f>
        <v/>
      </c>
      <c r="CB681" t="str">
        <f>IF(Table1[[#This Row],[Ledger 3]]="","","No")</f>
        <v/>
      </c>
      <c r="CC681" t="str">
        <f>IF(Table1[[#This Row],[Ledger 3]]="","",IF(Table1[[#This Row],[Effect 3]]="Dr.","Yes","No"))</f>
        <v/>
      </c>
      <c r="CD681" t="str">
        <f>IF(Table1[[#This Row],[Ledger 3]]="","",Table1[[#This Row],[Ledger 3]])</f>
        <v/>
      </c>
      <c r="CE681" t="str">
        <f>IF(Table1[[#This Row],[Ledger 3]]="","",IF(Table1[[#This Row],[Effect 3]]="Dr.",-Table1[[#This Row],[Amount 3]],Table1[[#This Row],[Amount 3]]))</f>
        <v/>
      </c>
      <c r="CH681" t="str">
        <f>IF(Table1[[#This Row],[Ledger 4]]="","","No")</f>
        <v/>
      </c>
      <c r="CI681" t="str">
        <f>IF(Table1[[#This Row],[Ledger 4]]="","",IF(Table1[[#This Row],[Effect 4]]="Dr.","Yes","No"))</f>
        <v/>
      </c>
      <c r="CJ681" t="str">
        <f>IF(Table1[[#This Row],[Ledger 4]]="","",Table1[[#This Row],[Ledger 4]])</f>
        <v/>
      </c>
      <c r="CK681" t="str">
        <f>IF(Table1[[#This Row],[Ledger 4]]="","",IF(Table1[[#This Row],[Effect 4]]="Dr.",-Table1[[#This Row],[Amount 4]],Table1[[#This Row],[Amount 4]]))</f>
        <v/>
      </c>
      <c r="CN681" t="str">
        <f>IF(Table1[[#This Row],[Ledger 5]]="","","No")</f>
        <v/>
      </c>
      <c r="CO681" t="str">
        <f>IF(Table1[[#This Row],[Ledger 5]]="","",IF(Table1[[#This Row],[Effect 5]]="Dr.","Yes","No"))</f>
        <v/>
      </c>
      <c r="CP681" t="str">
        <f>IF(Table1[[#This Row],[Ledger 5]]="","",Table1[[#This Row],[Ledger 5]])</f>
        <v/>
      </c>
      <c r="CQ681" t="str">
        <f>IF(Table1[[#This Row],[Ledger 5]]="","",IF(Table1[[#This Row],[Effect 5]]="Dr.",-Table1[[#This Row],[Amount 5]],Table1[[#This Row],[Amount 5]]))</f>
        <v/>
      </c>
      <c r="CT681" t="str">
        <f>IF(Table1[[#This Row],[Ledger 6]]="","","No")</f>
        <v/>
      </c>
      <c r="CU681" t="str">
        <f>IF(Table1[[#This Row],[Ledger 6]]="","",IF(Table1[[#This Row],[Effect 6]]="Dr.","Yes","No"))</f>
        <v/>
      </c>
      <c r="CV681" t="str">
        <f>IF(Table1[[#This Row],[Ledger 6]]="","",Table1[[#This Row],[Ledger 6]])</f>
        <v/>
      </c>
      <c r="CW681" t="str">
        <f>IF(Table1[[#This Row],[Ledger 6]]="","",IF(Table1[[#This Row],[Effect 6]]="Dr.",-Table1[[#This Row],[Amount 6]],Table1[[#This Row],[Amount 6]]))</f>
        <v/>
      </c>
      <c r="CZ681" t="str">
        <f>IF(Table1[[#This Row],[Ledger 7]]="","","No")</f>
        <v/>
      </c>
      <c r="DA681" t="str">
        <f>IF(Table1[[#This Row],[Ledger 7]]="","",IF(Table1[[#This Row],[Effect 7]]="Dr.","Yes","No"))</f>
        <v/>
      </c>
      <c r="DB681" t="str">
        <f>IF(Table1[[#This Row],[Ledger 7]]="","",Table1[[#This Row],[Ledger 7]])</f>
        <v/>
      </c>
      <c r="DC681" t="str">
        <f>IF(Table1[[#This Row],[Ledger 7]]="","",IF(Table1[[#This Row],[Effect 7]]="Dr.",-Table1[[#This Row],[Amount 7]],Table1[[#This Row],[Amount 7]]))</f>
        <v/>
      </c>
      <c r="DF681" t="str">
        <f>IF(Table1[[#This Row],[Ledger 8]]="","","No")</f>
        <v/>
      </c>
      <c r="DG681" t="str">
        <f>IF(Table1[[#This Row],[Ledger 8]]="","",IF(Table1[[#This Row],[Effect 8]]="Dr.","Yes","No"))</f>
        <v/>
      </c>
      <c r="DH681" t="str">
        <f>IF(Table1[[#This Row],[Ledger 8]]="","",Table1[[#This Row],[Ledger 8]])</f>
        <v/>
      </c>
      <c r="DI681" t="str">
        <f>IF(Table1[[#This Row],[Ledger 8]]="","",IF(Table1[[#This Row],[Effect 8]]="Dr.",-Table1[[#This Row],[Amount 8]],Table1[[#This Row],[Amount 8]]))</f>
        <v/>
      </c>
      <c r="DL681" t="str">
        <f>IF(Table1[[#This Row],[Ledger 9]]="","","No")</f>
        <v/>
      </c>
      <c r="DM681" t="str">
        <f>IF(Table1[[#This Row],[Ledger 9]]="","",IF(Table1[[#This Row],[Effect 9]]="Dr.","Yes","No"))</f>
        <v/>
      </c>
      <c r="DN681" t="str">
        <f>IF(Table1[[#This Row],[Ledger 9]]="","",Table1[[#This Row],[Ledger 9]])</f>
        <v/>
      </c>
      <c r="DO681" t="str">
        <f>IF(Table1[[#This Row],[Ledger 9]]="","",IF(Table1[[#This Row],[Effect 9]]="Dr.",-Table1[[#This Row],[Amount 9]],Table1[[#This Row],[Amount 9]]))</f>
        <v/>
      </c>
      <c r="DR681" t="str">
        <f>IF(Table1[[#This Row],[Ledger 10]]="","","No")</f>
        <v/>
      </c>
      <c r="DS681" t="str">
        <f>IF(Table1[[#This Row],[Ledger 10]]="","",IF(Table1[[#This Row],[Effect 10]]="Dr.","Yes","No"))</f>
        <v/>
      </c>
      <c r="DT681" t="str">
        <f>IF(Table1[[#This Row],[Ledger 10]]="","",Table1[[#This Row],[Ledger 10]])</f>
        <v/>
      </c>
      <c r="DU681" t="str">
        <f>IF(Table1[[#This Row],[Ledger 10]]="","",IF(Table1[[#This Row],[Effect 10]]="Dr.",-Table1[[#This Row],[Amount 10]],Table1[[#This Row],[Amount 10]]))</f>
        <v/>
      </c>
      <c r="DX681" t="str">
        <f>IF(Table1[[#This Row],[Ledger 11]]="","","No")</f>
        <v/>
      </c>
      <c r="DY681" t="str">
        <f>IF(Table1[[#This Row],[Ledger 11]]="","",IF(Table1[[#This Row],[Effect 11]]="Dr.","Yes","No"))</f>
        <v/>
      </c>
      <c r="DZ681" t="str">
        <f>IF(Table1[[#This Row],[Ledger 11]]="","",Table1[[#This Row],[Ledger 11]])</f>
        <v/>
      </c>
      <c r="EA681" t="str">
        <f>IF(Table1[[#This Row],[Ledger 11]]="","",IF(Table1[[#This Row],[Effect 11]]="Dr.",-Table1[[#This Row],[Amount 11]],Table1[[#This Row],[Amount 11]]))</f>
        <v/>
      </c>
      <c r="ED681" t="str">
        <f>IF(Table1[[#This Row],[Ledger 12]]="","","No")</f>
        <v/>
      </c>
      <c r="EE681" t="str">
        <f>IF(Table1[[#This Row],[Ledger 12]]="","",IF(Table1[[#This Row],[Effect 12]]="Dr.","Yes","No"))</f>
        <v/>
      </c>
      <c r="EF681" t="str">
        <f>IF(Table1[[#This Row],[Ledger 12]]="","",Table1[[#This Row],[Ledger 12]])</f>
        <v/>
      </c>
      <c r="EG681" t="str">
        <f>IF(Table1[[#This Row],[Ledger 12]]="","",IF(Table1[[#This Row],[Effect 12]]="Dr.",-Table1[[#This Row],[Amount 12]],Table1[[#This Row],[Amount 12]]))</f>
        <v/>
      </c>
      <c r="EJ681" t="str">
        <f>IF(Table1[[#This Row],[Ledger 13]]="","","No")</f>
        <v/>
      </c>
      <c r="EK681" t="str">
        <f>IF(Table1[[#This Row],[Ledger 13]]="","",IF(Table1[[#This Row],[Effect 13]]="Dr.","Yes","No"))</f>
        <v/>
      </c>
      <c r="EL681" t="str">
        <f>IF(Table1[[#This Row],[Ledger 13]]="","",Table1[[#This Row],[Ledger 13]])</f>
        <v/>
      </c>
      <c r="EM681" t="str">
        <f>IF(Table1[[#This Row],[Ledger 13]]="","",IF(Table1[[#This Row],[Effect 13]]="Dr.",-Table1[[#This Row],[Amount 13]],Table1[[#This Row],[Amount 13]]))</f>
        <v/>
      </c>
      <c r="EP681" t="str">
        <f>IF(Table1[[#This Row],[Ledger 14]]="","","No")</f>
        <v/>
      </c>
      <c r="EQ681" t="str">
        <f>IF(Table1[[#This Row],[Ledger 14]]="","",IF(Table1[[#This Row],[Effect 14]]="Dr.","Yes","No"))</f>
        <v/>
      </c>
      <c r="ER681" t="str">
        <f>IF(Table1[[#This Row],[Ledger 14]]="","",Table1[[#This Row],[Ledger 14]])</f>
        <v/>
      </c>
      <c r="ES681" t="str">
        <f>IF(Table1[[#This Row],[Ledger 14]]="","",IF(Table1[[#This Row],[Effect 14]]="Dr.",-Table1[[#This Row],[Amount 14]],Table1[[#This Row],[Amount 14]]))</f>
        <v/>
      </c>
      <c r="EV681" t="str">
        <f>IF(Table1[[#This Row],[Ledger 15]]="","","No")</f>
        <v/>
      </c>
      <c r="EW681" t="str">
        <f>IF(Table1[[#This Row],[Ledger 15]]="","",IF(Table1[[#This Row],[Effect 15]]="Dr.","Yes","No"))</f>
        <v/>
      </c>
      <c r="EX681" t="str">
        <f>IF(Table1[[#This Row],[Ledger 15]]="","",Table1[[#This Row],[Ledger 15]])</f>
        <v/>
      </c>
      <c r="EY681" t="str">
        <f>IF(Table1[[#This Row],[Ledger 15]]="","",IF(Table1[[#This Row],[Effect 15]]="Dr.",-Table1[[#This Row],[Amount 15]],Table1[[#This Row],[Amount 15]]))</f>
        <v/>
      </c>
      <c r="FD6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1">
        <f>IF(Table1[[#This Row],[Date]]="",0,IF(AND(Table1[[#This Row],[Date]]&gt;=$FE$2,Table1[[#This Row],[Date]]&lt;=$FE$3),0,1))</f>
        <v>0</v>
      </c>
      <c r="FF681">
        <f>IF(Table1[[#This Row],[Date]]="",0,IF(TYPE(VLOOKUP(Table1[[#This Row],[Voucher Type]],Table1[[#All],[Voucher Type Master]],1,FALSE))=16,1,0))</f>
        <v>0</v>
      </c>
      <c r="FG681">
        <f>IF(TYPE(IF(Table1[[#This Row],[Date]]="",0,IF(VLOOKUP(Table1[[#This Row],[Voucher Type]],$FY$5:$FZ$13,2,0)=Table1[[#This Row],[Effect 1]],0,1)))=16,1,0)</f>
        <v>0</v>
      </c>
      <c r="FH6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1">
        <f>IF(LEN(Table1[[#This Row],[Ledger 1]])&gt;0,IF(TYPE(VLOOKUP(Table1[[#This Row],[Ledger 1]],GZ:GZ,1,0))=16,1,0),0)</f>
        <v>0</v>
      </c>
      <c r="FJ681">
        <f>IF(LEN(Table1[[#This Row],[Ledger 2]])&gt;0,IF(TYPE(VLOOKUP(Table1[[#This Row],[Ledger 2]],GZ:GZ,1,0))=16,1,0),0)</f>
        <v>0</v>
      </c>
      <c r="FK681">
        <f>IF(LEN(Table1[[#This Row],[Ledger 3]])&gt;0,IF(TYPE(VLOOKUP(Table1[[#This Row],[Ledger 3]],GZ:GZ,1,0))=16,1,0),0)</f>
        <v>0</v>
      </c>
      <c r="FL681">
        <f>IF(LEN(Table1[[#This Row],[Ledger 4]])&gt;0,IF(TYPE(VLOOKUP(Table1[[#This Row],[Ledger 4]],GZ:GZ,1,0))=16,1,0),0)</f>
        <v>0</v>
      </c>
      <c r="FM681">
        <f>IF(LEN(Table1[[#This Row],[Ledger 5]])&gt;0,IF(TYPE(VLOOKUP(Table1[[#This Row],[Ledger 5]],GZ:GZ,1,0))=16,1,0),0)</f>
        <v>0</v>
      </c>
      <c r="FN681">
        <f>IF(LEN(Table1[[#This Row],[Ledger 6]])&gt;0,IF(TYPE(VLOOKUP(Table1[[#This Row],[Ledger 6]],$GZ:$GZ,1,0))=16,1,0),0)</f>
        <v>0</v>
      </c>
      <c r="FO681">
        <f>IF(LEN(Table1[[#This Row],[Ledger 7]])&gt;0,IF(TYPE(VLOOKUP(Table1[[#This Row],[Ledger 7]],$GZ:$GZ,1,0))=16,1,0),0)</f>
        <v>0</v>
      </c>
      <c r="FP681">
        <f>IF(LEN(Table1[[#This Row],[Ledger 8]])&gt;0,IF(TYPE(VLOOKUP(Table1[[#This Row],[Ledger 8]],$GZ:$GZ,1,0))=16,1,0),0)</f>
        <v>0</v>
      </c>
      <c r="FQ681">
        <f>IF(LEN(Table1[[#This Row],[Ledger 9]])&gt;0,IF(TYPE(VLOOKUP(Table1[[#This Row],[Ledger 9]],$GZ:$GZ,1,0))=16,1,0),0)</f>
        <v>0</v>
      </c>
      <c r="FR681">
        <f>IF(LEN(Table1[[#This Row],[Ledger 10]])&gt;0,IF(TYPE(VLOOKUP(Table1[[#This Row],[Ledger 10]],$GZ:$GZ,1,0))=16,1,0),0)</f>
        <v>0</v>
      </c>
      <c r="FS681">
        <f>IF(LEN(Table1[[#This Row],[Ledger 11]])&gt;0,IF(TYPE(VLOOKUP(Table1[[#This Row],[Ledger 11]],$GZ:$GZ,1,0))=16,1,0),0)</f>
        <v>0</v>
      </c>
      <c r="FT681">
        <f>IF(LEN(Table1[[#This Row],[Ledger 12]])&gt;0,IF(TYPE(VLOOKUP(Table1[[#This Row],[Ledger 12]],$GZ:$GZ,1,0))=16,1,0),0)</f>
        <v>0</v>
      </c>
      <c r="FU681">
        <f>IF(LEN(Table1[[#This Row],[Ledger 13]])&gt;0,IF(TYPE(VLOOKUP(Table1[[#This Row],[Ledger 13]],$GZ:$GZ,1,0))=16,1,0),0)</f>
        <v>0</v>
      </c>
      <c r="FV681">
        <f>IF(LEN(Table1[[#This Row],[Ledger 14]])&gt;0,IF(TYPE(VLOOKUP(Table1[[#This Row],[Ledger 14]],$GZ:$GZ,1,0))=16,1,0),0)</f>
        <v>0</v>
      </c>
      <c r="FW681">
        <f>IF(LEN(Table1[[#This Row],[Ledger 15]])&gt;0,IF(TYPE(VLOOKUP(Table1[[#This Row],[Ledger 15]],$GZ:$GZ,1,0))=16,1,0),0)</f>
        <v>0</v>
      </c>
    </row>
    <row r="682" spans="4:179" ht="33" customHeight="1" x14ac:dyDescent="0.45">
      <c r="D682" s="8">
        <f t="shared" si="19"/>
        <v>677</v>
      </c>
      <c r="E682" s="32"/>
      <c r="F682" s="34"/>
      <c r="G682" s="34"/>
      <c r="H682" s="34"/>
      <c r="I682" s="34"/>
      <c r="J682" s="38"/>
      <c r="K682" s="33"/>
      <c r="L682" s="36"/>
      <c r="M682" s="35"/>
      <c r="N682" s="34"/>
      <c r="O682" s="41"/>
      <c r="P682" s="35"/>
      <c r="Q682" s="34"/>
      <c r="R682" s="37"/>
      <c r="S682" s="35"/>
      <c r="T682" s="34"/>
      <c r="U682" s="37"/>
      <c r="V682" s="35"/>
      <c r="W682" s="34"/>
      <c r="X682" s="37"/>
      <c r="Y682" s="35"/>
      <c r="Z682" s="34"/>
      <c r="AA682" s="37"/>
      <c r="AB682" s="35"/>
      <c r="AC682" s="34"/>
      <c r="AD682" s="37"/>
      <c r="AE682" s="35"/>
      <c r="AF682" s="34"/>
      <c r="AG682" s="37"/>
      <c r="AH682" s="35"/>
      <c r="AI682" s="34"/>
      <c r="AJ682" s="37"/>
      <c r="AK682" s="35"/>
      <c r="AL682" s="34"/>
      <c r="AM682" s="37"/>
      <c r="AN682" s="35"/>
      <c r="AO682" s="34"/>
      <c r="AP682" s="37"/>
      <c r="AQ682" s="35"/>
      <c r="AR682" s="34"/>
      <c r="AS682" s="37"/>
      <c r="AT682" s="35"/>
      <c r="AU682" s="34"/>
      <c r="AV682" s="37"/>
      <c r="AW682" s="35"/>
      <c r="AX682" s="34"/>
      <c r="AY682" s="37"/>
      <c r="AZ682" s="35"/>
      <c r="BA682" s="34"/>
      <c r="BB682" s="37"/>
      <c r="BC6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2" s="7"/>
      <c r="BF682" t="str">
        <f>IF(Table1[[#This Row],[Date]]="","","&amp;lt;VOUCHER REMOTEID="&amp;""""&amp;$A$11&amp;$A$13&amp;ROW()&amp;""""&amp;" VCHTYPE="""&amp;F682&amp;""" ACTION="""&amp;"Create"&amp;"""&amp;gt;")</f>
        <v/>
      </c>
      <c r="BG682" t="str">
        <f>IF(Table1[[#This Row],[Date]]="","",TEXT(Table1[[#This Row],[Date]],"yyyymmdd"))</f>
        <v/>
      </c>
      <c r="BH682" t="str">
        <f>Table1[[#This Row],[Date2]]</f>
        <v/>
      </c>
      <c r="BI682" t="str">
        <f>IF(Table1[[#This Row],[Date]]="","",Table1[[#This Row],[Voucher Type]])</f>
        <v/>
      </c>
      <c r="BJ682" t="str">
        <f>IF(Table1[[#This Row],[Ref No / Invoice No]]="","",Table1[[#This Row],[Ref No / Invoice No]])</f>
        <v/>
      </c>
      <c r="BK682" t="str">
        <f>IF(Table1[[#This Row],[Voucher No]]="","",Table1[[#This Row],[Voucher No]])</f>
        <v/>
      </c>
      <c r="BL682" t="str">
        <f>IF(Table1[[#This Row],[Date]]="","",Table1[[#This Row],[Narration]])</f>
        <v/>
      </c>
      <c r="BM682" t="str">
        <f>IF(Table1[[#This Row],[Date]]="","",$A$11&amp;$A$13&amp;ROW())</f>
        <v/>
      </c>
      <c r="BN682" t="str">
        <f>IF(Table1[[#This Row],[Date]]="","",$A$13)</f>
        <v/>
      </c>
      <c r="BP682" t="str">
        <f>IF(Table1[[#This Row],[Ledger 1]]="","","No")</f>
        <v/>
      </c>
      <c r="BQ682" t="str">
        <f>IF(Table1[[#This Row],[Date]]="","",IF(Table1[[#This Row],[Effect 1]]="Dr.","Yes","No"))</f>
        <v/>
      </c>
      <c r="BR682" t="str">
        <f>IF(Table1[[#This Row],[Date]]="","",Table1[[#This Row],[Ledger 1]])</f>
        <v/>
      </c>
      <c r="BS682" t="str">
        <f>IF(Table1[[#This Row],[Date]]="","",IF(Table1[[#This Row],[Effect 1]]="Dr.",-Table1[[#This Row],[Amount 1]],Table1[[#This Row],[Amount 1]]))</f>
        <v/>
      </c>
      <c r="BV682" t="str">
        <f>IF(Table1[[#This Row],[Ledger 2]]="","","No")</f>
        <v/>
      </c>
      <c r="BW682" t="str">
        <f>IF(Table1[[#This Row],[Date]]="","",IF(Table1[[#This Row],[Effect 2]]="Dr.","Yes","No"))</f>
        <v/>
      </c>
      <c r="BX682" t="str">
        <f>IF(Table1[[#This Row],[Date]]="","",Table1[[#This Row],[Ledger 2]])</f>
        <v/>
      </c>
      <c r="BY682" t="str">
        <f>IF(Table1[[#This Row],[Date]]="","",IF(Table1[[#This Row],[Effect 2]]="Dr.",-Table1[[#This Row],[Amount 2]],Table1[[#This Row],[Amount 2]]))</f>
        <v/>
      </c>
      <c r="CB682" t="str">
        <f>IF(Table1[[#This Row],[Ledger 3]]="","","No")</f>
        <v/>
      </c>
      <c r="CC682" t="str">
        <f>IF(Table1[[#This Row],[Ledger 3]]="","",IF(Table1[[#This Row],[Effect 3]]="Dr.","Yes","No"))</f>
        <v/>
      </c>
      <c r="CD682" t="str">
        <f>IF(Table1[[#This Row],[Ledger 3]]="","",Table1[[#This Row],[Ledger 3]])</f>
        <v/>
      </c>
      <c r="CE682" t="str">
        <f>IF(Table1[[#This Row],[Ledger 3]]="","",IF(Table1[[#This Row],[Effect 3]]="Dr.",-Table1[[#This Row],[Amount 3]],Table1[[#This Row],[Amount 3]]))</f>
        <v/>
      </c>
      <c r="CH682" t="str">
        <f>IF(Table1[[#This Row],[Ledger 4]]="","","No")</f>
        <v/>
      </c>
      <c r="CI682" t="str">
        <f>IF(Table1[[#This Row],[Ledger 4]]="","",IF(Table1[[#This Row],[Effect 4]]="Dr.","Yes","No"))</f>
        <v/>
      </c>
      <c r="CJ682" t="str">
        <f>IF(Table1[[#This Row],[Ledger 4]]="","",Table1[[#This Row],[Ledger 4]])</f>
        <v/>
      </c>
      <c r="CK682" t="str">
        <f>IF(Table1[[#This Row],[Ledger 4]]="","",IF(Table1[[#This Row],[Effect 4]]="Dr.",-Table1[[#This Row],[Amount 4]],Table1[[#This Row],[Amount 4]]))</f>
        <v/>
      </c>
      <c r="CN682" t="str">
        <f>IF(Table1[[#This Row],[Ledger 5]]="","","No")</f>
        <v/>
      </c>
      <c r="CO682" t="str">
        <f>IF(Table1[[#This Row],[Ledger 5]]="","",IF(Table1[[#This Row],[Effect 5]]="Dr.","Yes","No"))</f>
        <v/>
      </c>
      <c r="CP682" t="str">
        <f>IF(Table1[[#This Row],[Ledger 5]]="","",Table1[[#This Row],[Ledger 5]])</f>
        <v/>
      </c>
      <c r="CQ682" t="str">
        <f>IF(Table1[[#This Row],[Ledger 5]]="","",IF(Table1[[#This Row],[Effect 5]]="Dr.",-Table1[[#This Row],[Amount 5]],Table1[[#This Row],[Amount 5]]))</f>
        <v/>
      </c>
      <c r="CT682" t="str">
        <f>IF(Table1[[#This Row],[Ledger 6]]="","","No")</f>
        <v/>
      </c>
      <c r="CU682" t="str">
        <f>IF(Table1[[#This Row],[Ledger 6]]="","",IF(Table1[[#This Row],[Effect 6]]="Dr.","Yes","No"))</f>
        <v/>
      </c>
      <c r="CV682" t="str">
        <f>IF(Table1[[#This Row],[Ledger 6]]="","",Table1[[#This Row],[Ledger 6]])</f>
        <v/>
      </c>
      <c r="CW682" t="str">
        <f>IF(Table1[[#This Row],[Ledger 6]]="","",IF(Table1[[#This Row],[Effect 6]]="Dr.",-Table1[[#This Row],[Amount 6]],Table1[[#This Row],[Amount 6]]))</f>
        <v/>
      </c>
      <c r="CZ682" t="str">
        <f>IF(Table1[[#This Row],[Ledger 7]]="","","No")</f>
        <v/>
      </c>
      <c r="DA682" t="str">
        <f>IF(Table1[[#This Row],[Ledger 7]]="","",IF(Table1[[#This Row],[Effect 7]]="Dr.","Yes","No"))</f>
        <v/>
      </c>
      <c r="DB682" t="str">
        <f>IF(Table1[[#This Row],[Ledger 7]]="","",Table1[[#This Row],[Ledger 7]])</f>
        <v/>
      </c>
      <c r="DC682" t="str">
        <f>IF(Table1[[#This Row],[Ledger 7]]="","",IF(Table1[[#This Row],[Effect 7]]="Dr.",-Table1[[#This Row],[Amount 7]],Table1[[#This Row],[Amount 7]]))</f>
        <v/>
      </c>
      <c r="DF682" t="str">
        <f>IF(Table1[[#This Row],[Ledger 8]]="","","No")</f>
        <v/>
      </c>
      <c r="DG682" t="str">
        <f>IF(Table1[[#This Row],[Ledger 8]]="","",IF(Table1[[#This Row],[Effect 8]]="Dr.","Yes","No"))</f>
        <v/>
      </c>
      <c r="DH682" t="str">
        <f>IF(Table1[[#This Row],[Ledger 8]]="","",Table1[[#This Row],[Ledger 8]])</f>
        <v/>
      </c>
      <c r="DI682" t="str">
        <f>IF(Table1[[#This Row],[Ledger 8]]="","",IF(Table1[[#This Row],[Effect 8]]="Dr.",-Table1[[#This Row],[Amount 8]],Table1[[#This Row],[Amount 8]]))</f>
        <v/>
      </c>
      <c r="DL682" t="str">
        <f>IF(Table1[[#This Row],[Ledger 9]]="","","No")</f>
        <v/>
      </c>
      <c r="DM682" t="str">
        <f>IF(Table1[[#This Row],[Ledger 9]]="","",IF(Table1[[#This Row],[Effect 9]]="Dr.","Yes","No"))</f>
        <v/>
      </c>
      <c r="DN682" t="str">
        <f>IF(Table1[[#This Row],[Ledger 9]]="","",Table1[[#This Row],[Ledger 9]])</f>
        <v/>
      </c>
      <c r="DO682" t="str">
        <f>IF(Table1[[#This Row],[Ledger 9]]="","",IF(Table1[[#This Row],[Effect 9]]="Dr.",-Table1[[#This Row],[Amount 9]],Table1[[#This Row],[Amount 9]]))</f>
        <v/>
      </c>
      <c r="DR682" t="str">
        <f>IF(Table1[[#This Row],[Ledger 10]]="","","No")</f>
        <v/>
      </c>
      <c r="DS682" t="str">
        <f>IF(Table1[[#This Row],[Ledger 10]]="","",IF(Table1[[#This Row],[Effect 10]]="Dr.","Yes","No"))</f>
        <v/>
      </c>
      <c r="DT682" t="str">
        <f>IF(Table1[[#This Row],[Ledger 10]]="","",Table1[[#This Row],[Ledger 10]])</f>
        <v/>
      </c>
      <c r="DU682" t="str">
        <f>IF(Table1[[#This Row],[Ledger 10]]="","",IF(Table1[[#This Row],[Effect 10]]="Dr.",-Table1[[#This Row],[Amount 10]],Table1[[#This Row],[Amount 10]]))</f>
        <v/>
      </c>
      <c r="DX682" t="str">
        <f>IF(Table1[[#This Row],[Ledger 11]]="","","No")</f>
        <v/>
      </c>
      <c r="DY682" t="str">
        <f>IF(Table1[[#This Row],[Ledger 11]]="","",IF(Table1[[#This Row],[Effect 11]]="Dr.","Yes","No"))</f>
        <v/>
      </c>
      <c r="DZ682" t="str">
        <f>IF(Table1[[#This Row],[Ledger 11]]="","",Table1[[#This Row],[Ledger 11]])</f>
        <v/>
      </c>
      <c r="EA682" t="str">
        <f>IF(Table1[[#This Row],[Ledger 11]]="","",IF(Table1[[#This Row],[Effect 11]]="Dr.",-Table1[[#This Row],[Amount 11]],Table1[[#This Row],[Amount 11]]))</f>
        <v/>
      </c>
      <c r="ED682" t="str">
        <f>IF(Table1[[#This Row],[Ledger 12]]="","","No")</f>
        <v/>
      </c>
      <c r="EE682" t="str">
        <f>IF(Table1[[#This Row],[Ledger 12]]="","",IF(Table1[[#This Row],[Effect 12]]="Dr.","Yes","No"))</f>
        <v/>
      </c>
      <c r="EF682" t="str">
        <f>IF(Table1[[#This Row],[Ledger 12]]="","",Table1[[#This Row],[Ledger 12]])</f>
        <v/>
      </c>
      <c r="EG682" t="str">
        <f>IF(Table1[[#This Row],[Ledger 12]]="","",IF(Table1[[#This Row],[Effect 12]]="Dr.",-Table1[[#This Row],[Amount 12]],Table1[[#This Row],[Amount 12]]))</f>
        <v/>
      </c>
      <c r="EJ682" t="str">
        <f>IF(Table1[[#This Row],[Ledger 13]]="","","No")</f>
        <v/>
      </c>
      <c r="EK682" t="str">
        <f>IF(Table1[[#This Row],[Ledger 13]]="","",IF(Table1[[#This Row],[Effect 13]]="Dr.","Yes","No"))</f>
        <v/>
      </c>
      <c r="EL682" t="str">
        <f>IF(Table1[[#This Row],[Ledger 13]]="","",Table1[[#This Row],[Ledger 13]])</f>
        <v/>
      </c>
      <c r="EM682" t="str">
        <f>IF(Table1[[#This Row],[Ledger 13]]="","",IF(Table1[[#This Row],[Effect 13]]="Dr.",-Table1[[#This Row],[Amount 13]],Table1[[#This Row],[Amount 13]]))</f>
        <v/>
      </c>
      <c r="EP682" t="str">
        <f>IF(Table1[[#This Row],[Ledger 14]]="","","No")</f>
        <v/>
      </c>
      <c r="EQ682" t="str">
        <f>IF(Table1[[#This Row],[Ledger 14]]="","",IF(Table1[[#This Row],[Effect 14]]="Dr.","Yes","No"))</f>
        <v/>
      </c>
      <c r="ER682" t="str">
        <f>IF(Table1[[#This Row],[Ledger 14]]="","",Table1[[#This Row],[Ledger 14]])</f>
        <v/>
      </c>
      <c r="ES682" t="str">
        <f>IF(Table1[[#This Row],[Ledger 14]]="","",IF(Table1[[#This Row],[Effect 14]]="Dr.",-Table1[[#This Row],[Amount 14]],Table1[[#This Row],[Amount 14]]))</f>
        <v/>
      </c>
      <c r="EV682" t="str">
        <f>IF(Table1[[#This Row],[Ledger 15]]="","","No")</f>
        <v/>
      </c>
      <c r="EW682" t="str">
        <f>IF(Table1[[#This Row],[Ledger 15]]="","",IF(Table1[[#This Row],[Effect 15]]="Dr.","Yes","No"))</f>
        <v/>
      </c>
      <c r="EX682" t="str">
        <f>IF(Table1[[#This Row],[Ledger 15]]="","",Table1[[#This Row],[Ledger 15]])</f>
        <v/>
      </c>
      <c r="EY682" t="str">
        <f>IF(Table1[[#This Row],[Ledger 15]]="","",IF(Table1[[#This Row],[Effect 15]]="Dr.",-Table1[[#This Row],[Amount 15]],Table1[[#This Row],[Amount 15]]))</f>
        <v/>
      </c>
      <c r="FD6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2">
        <f>IF(Table1[[#This Row],[Date]]="",0,IF(AND(Table1[[#This Row],[Date]]&gt;=$FE$2,Table1[[#This Row],[Date]]&lt;=$FE$3),0,1))</f>
        <v>0</v>
      </c>
      <c r="FF682">
        <f>IF(Table1[[#This Row],[Date]]="",0,IF(TYPE(VLOOKUP(Table1[[#This Row],[Voucher Type]],Table1[[#All],[Voucher Type Master]],1,FALSE))=16,1,0))</f>
        <v>0</v>
      </c>
      <c r="FG682">
        <f>IF(TYPE(IF(Table1[[#This Row],[Date]]="",0,IF(VLOOKUP(Table1[[#This Row],[Voucher Type]],$FY$5:$FZ$13,2,0)=Table1[[#This Row],[Effect 1]],0,1)))=16,1,0)</f>
        <v>0</v>
      </c>
      <c r="FH6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2">
        <f>IF(LEN(Table1[[#This Row],[Ledger 1]])&gt;0,IF(TYPE(VLOOKUP(Table1[[#This Row],[Ledger 1]],GZ:GZ,1,0))=16,1,0),0)</f>
        <v>0</v>
      </c>
      <c r="FJ682">
        <f>IF(LEN(Table1[[#This Row],[Ledger 2]])&gt;0,IF(TYPE(VLOOKUP(Table1[[#This Row],[Ledger 2]],GZ:GZ,1,0))=16,1,0),0)</f>
        <v>0</v>
      </c>
      <c r="FK682">
        <f>IF(LEN(Table1[[#This Row],[Ledger 3]])&gt;0,IF(TYPE(VLOOKUP(Table1[[#This Row],[Ledger 3]],GZ:GZ,1,0))=16,1,0),0)</f>
        <v>0</v>
      </c>
      <c r="FL682">
        <f>IF(LEN(Table1[[#This Row],[Ledger 4]])&gt;0,IF(TYPE(VLOOKUP(Table1[[#This Row],[Ledger 4]],GZ:GZ,1,0))=16,1,0),0)</f>
        <v>0</v>
      </c>
      <c r="FM682">
        <f>IF(LEN(Table1[[#This Row],[Ledger 5]])&gt;0,IF(TYPE(VLOOKUP(Table1[[#This Row],[Ledger 5]],GZ:GZ,1,0))=16,1,0),0)</f>
        <v>0</v>
      </c>
      <c r="FN682">
        <f>IF(LEN(Table1[[#This Row],[Ledger 6]])&gt;0,IF(TYPE(VLOOKUP(Table1[[#This Row],[Ledger 6]],$GZ:$GZ,1,0))=16,1,0),0)</f>
        <v>0</v>
      </c>
      <c r="FO682">
        <f>IF(LEN(Table1[[#This Row],[Ledger 7]])&gt;0,IF(TYPE(VLOOKUP(Table1[[#This Row],[Ledger 7]],$GZ:$GZ,1,0))=16,1,0),0)</f>
        <v>0</v>
      </c>
      <c r="FP682">
        <f>IF(LEN(Table1[[#This Row],[Ledger 8]])&gt;0,IF(TYPE(VLOOKUP(Table1[[#This Row],[Ledger 8]],$GZ:$GZ,1,0))=16,1,0),0)</f>
        <v>0</v>
      </c>
      <c r="FQ682">
        <f>IF(LEN(Table1[[#This Row],[Ledger 9]])&gt;0,IF(TYPE(VLOOKUP(Table1[[#This Row],[Ledger 9]],$GZ:$GZ,1,0))=16,1,0),0)</f>
        <v>0</v>
      </c>
      <c r="FR682">
        <f>IF(LEN(Table1[[#This Row],[Ledger 10]])&gt;0,IF(TYPE(VLOOKUP(Table1[[#This Row],[Ledger 10]],$GZ:$GZ,1,0))=16,1,0),0)</f>
        <v>0</v>
      </c>
      <c r="FS682">
        <f>IF(LEN(Table1[[#This Row],[Ledger 11]])&gt;0,IF(TYPE(VLOOKUP(Table1[[#This Row],[Ledger 11]],$GZ:$GZ,1,0))=16,1,0),0)</f>
        <v>0</v>
      </c>
      <c r="FT682">
        <f>IF(LEN(Table1[[#This Row],[Ledger 12]])&gt;0,IF(TYPE(VLOOKUP(Table1[[#This Row],[Ledger 12]],$GZ:$GZ,1,0))=16,1,0),0)</f>
        <v>0</v>
      </c>
      <c r="FU682">
        <f>IF(LEN(Table1[[#This Row],[Ledger 13]])&gt;0,IF(TYPE(VLOOKUP(Table1[[#This Row],[Ledger 13]],$GZ:$GZ,1,0))=16,1,0),0)</f>
        <v>0</v>
      </c>
      <c r="FV682">
        <f>IF(LEN(Table1[[#This Row],[Ledger 14]])&gt;0,IF(TYPE(VLOOKUP(Table1[[#This Row],[Ledger 14]],$GZ:$GZ,1,0))=16,1,0),0)</f>
        <v>0</v>
      </c>
      <c r="FW682">
        <f>IF(LEN(Table1[[#This Row],[Ledger 15]])&gt;0,IF(TYPE(VLOOKUP(Table1[[#This Row],[Ledger 15]],$GZ:$GZ,1,0))=16,1,0),0)</f>
        <v>0</v>
      </c>
    </row>
    <row r="683" spans="4:179" ht="33" customHeight="1" x14ac:dyDescent="0.45">
      <c r="D683" s="8">
        <f t="shared" si="19"/>
        <v>678</v>
      </c>
      <c r="E683" s="32"/>
      <c r="F683" s="34"/>
      <c r="G683" s="34"/>
      <c r="H683" s="34"/>
      <c r="I683" s="34"/>
      <c r="J683" s="38"/>
      <c r="K683" s="33"/>
      <c r="L683" s="36"/>
      <c r="M683" s="35"/>
      <c r="N683" s="34"/>
      <c r="O683" s="41"/>
      <c r="P683" s="35"/>
      <c r="Q683" s="34"/>
      <c r="R683" s="37"/>
      <c r="S683" s="35"/>
      <c r="T683" s="34"/>
      <c r="U683" s="37"/>
      <c r="V683" s="35"/>
      <c r="W683" s="34"/>
      <c r="X683" s="37"/>
      <c r="Y683" s="35"/>
      <c r="Z683" s="34"/>
      <c r="AA683" s="37"/>
      <c r="AB683" s="35"/>
      <c r="AC683" s="34"/>
      <c r="AD683" s="37"/>
      <c r="AE683" s="35"/>
      <c r="AF683" s="34"/>
      <c r="AG683" s="37"/>
      <c r="AH683" s="35"/>
      <c r="AI683" s="34"/>
      <c r="AJ683" s="37"/>
      <c r="AK683" s="35"/>
      <c r="AL683" s="34"/>
      <c r="AM683" s="37"/>
      <c r="AN683" s="35"/>
      <c r="AO683" s="34"/>
      <c r="AP683" s="37"/>
      <c r="AQ683" s="35"/>
      <c r="AR683" s="34"/>
      <c r="AS683" s="37"/>
      <c r="AT683" s="35"/>
      <c r="AU683" s="34"/>
      <c r="AV683" s="37"/>
      <c r="AW683" s="35"/>
      <c r="AX683" s="34"/>
      <c r="AY683" s="37"/>
      <c r="AZ683" s="35"/>
      <c r="BA683" s="34"/>
      <c r="BB683" s="37"/>
      <c r="BC6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3" s="7"/>
      <c r="BF683" t="str">
        <f>IF(Table1[[#This Row],[Date]]="","","&amp;lt;VOUCHER REMOTEID="&amp;""""&amp;$A$11&amp;$A$13&amp;ROW()&amp;""""&amp;" VCHTYPE="""&amp;F683&amp;""" ACTION="""&amp;"Create"&amp;"""&amp;gt;")</f>
        <v/>
      </c>
      <c r="BG683" t="str">
        <f>IF(Table1[[#This Row],[Date]]="","",TEXT(Table1[[#This Row],[Date]],"yyyymmdd"))</f>
        <v/>
      </c>
      <c r="BH683" t="str">
        <f>Table1[[#This Row],[Date2]]</f>
        <v/>
      </c>
      <c r="BI683" t="str">
        <f>IF(Table1[[#This Row],[Date]]="","",Table1[[#This Row],[Voucher Type]])</f>
        <v/>
      </c>
      <c r="BJ683" t="str">
        <f>IF(Table1[[#This Row],[Ref No / Invoice No]]="","",Table1[[#This Row],[Ref No / Invoice No]])</f>
        <v/>
      </c>
      <c r="BK683" t="str">
        <f>IF(Table1[[#This Row],[Voucher No]]="","",Table1[[#This Row],[Voucher No]])</f>
        <v/>
      </c>
      <c r="BL683" t="str">
        <f>IF(Table1[[#This Row],[Date]]="","",Table1[[#This Row],[Narration]])</f>
        <v/>
      </c>
      <c r="BM683" t="str">
        <f>IF(Table1[[#This Row],[Date]]="","",$A$11&amp;$A$13&amp;ROW())</f>
        <v/>
      </c>
      <c r="BN683" t="str">
        <f>IF(Table1[[#This Row],[Date]]="","",$A$13)</f>
        <v/>
      </c>
      <c r="BP683" t="str">
        <f>IF(Table1[[#This Row],[Ledger 1]]="","","No")</f>
        <v/>
      </c>
      <c r="BQ683" t="str">
        <f>IF(Table1[[#This Row],[Date]]="","",IF(Table1[[#This Row],[Effect 1]]="Dr.","Yes","No"))</f>
        <v/>
      </c>
      <c r="BR683" t="str">
        <f>IF(Table1[[#This Row],[Date]]="","",Table1[[#This Row],[Ledger 1]])</f>
        <v/>
      </c>
      <c r="BS683" t="str">
        <f>IF(Table1[[#This Row],[Date]]="","",IF(Table1[[#This Row],[Effect 1]]="Dr.",-Table1[[#This Row],[Amount 1]],Table1[[#This Row],[Amount 1]]))</f>
        <v/>
      </c>
      <c r="BV683" t="str">
        <f>IF(Table1[[#This Row],[Ledger 2]]="","","No")</f>
        <v/>
      </c>
      <c r="BW683" t="str">
        <f>IF(Table1[[#This Row],[Date]]="","",IF(Table1[[#This Row],[Effect 2]]="Dr.","Yes","No"))</f>
        <v/>
      </c>
      <c r="BX683" t="str">
        <f>IF(Table1[[#This Row],[Date]]="","",Table1[[#This Row],[Ledger 2]])</f>
        <v/>
      </c>
      <c r="BY683" t="str">
        <f>IF(Table1[[#This Row],[Date]]="","",IF(Table1[[#This Row],[Effect 2]]="Dr.",-Table1[[#This Row],[Amount 2]],Table1[[#This Row],[Amount 2]]))</f>
        <v/>
      </c>
      <c r="CB683" t="str">
        <f>IF(Table1[[#This Row],[Ledger 3]]="","","No")</f>
        <v/>
      </c>
      <c r="CC683" t="str">
        <f>IF(Table1[[#This Row],[Ledger 3]]="","",IF(Table1[[#This Row],[Effect 3]]="Dr.","Yes","No"))</f>
        <v/>
      </c>
      <c r="CD683" t="str">
        <f>IF(Table1[[#This Row],[Ledger 3]]="","",Table1[[#This Row],[Ledger 3]])</f>
        <v/>
      </c>
      <c r="CE683" t="str">
        <f>IF(Table1[[#This Row],[Ledger 3]]="","",IF(Table1[[#This Row],[Effect 3]]="Dr.",-Table1[[#This Row],[Amount 3]],Table1[[#This Row],[Amount 3]]))</f>
        <v/>
      </c>
      <c r="CH683" t="str">
        <f>IF(Table1[[#This Row],[Ledger 4]]="","","No")</f>
        <v/>
      </c>
      <c r="CI683" t="str">
        <f>IF(Table1[[#This Row],[Ledger 4]]="","",IF(Table1[[#This Row],[Effect 4]]="Dr.","Yes","No"))</f>
        <v/>
      </c>
      <c r="CJ683" t="str">
        <f>IF(Table1[[#This Row],[Ledger 4]]="","",Table1[[#This Row],[Ledger 4]])</f>
        <v/>
      </c>
      <c r="CK683" t="str">
        <f>IF(Table1[[#This Row],[Ledger 4]]="","",IF(Table1[[#This Row],[Effect 4]]="Dr.",-Table1[[#This Row],[Amount 4]],Table1[[#This Row],[Amount 4]]))</f>
        <v/>
      </c>
      <c r="CN683" t="str">
        <f>IF(Table1[[#This Row],[Ledger 5]]="","","No")</f>
        <v/>
      </c>
      <c r="CO683" t="str">
        <f>IF(Table1[[#This Row],[Ledger 5]]="","",IF(Table1[[#This Row],[Effect 5]]="Dr.","Yes","No"))</f>
        <v/>
      </c>
      <c r="CP683" t="str">
        <f>IF(Table1[[#This Row],[Ledger 5]]="","",Table1[[#This Row],[Ledger 5]])</f>
        <v/>
      </c>
      <c r="CQ683" t="str">
        <f>IF(Table1[[#This Row],[Ledger 5]]="","",IF(Table1[[#This Row],[Effect 5]]="Dr.",-Table1[[#This Row],[Amount 5]],Table1[[#This Row],[Amount 5]]))</f>
        <v/>
      </c>
      <c r="CT683" t="str">
        <f>IF(Table1[[#This Row],[Ledger 6]]="","","No")</f>
        <v/>
      </c>
      <c r="CU683" t="str">
        <f>IF(Table1[[#This Row],[Ledger 6]]="","",IF(Table1[[#This Row],[Effect 6]]="Dr.","Yes","No"))</f>
        <v/>
      </c>
      <c r="CV683" t="str">
        <f>IF(Table1[[#This Row],[Ledger 6]]="","",Table1[[#This Row],[Ledger 6]])</f>
        <v/>
      </c>
      <c r="CW683" t="str">
        <f>IF(Table1[[#This Row],[Ledger 6]]="","",IF(Table1[[#This Row],[Effect 6]]="Dr.",-Table1[[#This Row],[Amount 6]],Table1[[#This Row],[Amount 6]]))</f>
        <v/>
      </c>
      <c r="CZ683" t="str">
        <f>IF(Table1[[#This Row],[Ledger 7]]="","","No")</f>
        <v/>
      </c>
      <c r="DA683" t="str">
        <f>IF(Table1[[#This Row],[Ledger 7]]="","",IF(Table1[[#This Row],[Effect 7]]="Dr.","Yes","No"))</f>
        <v/>
      </c>
      <c r="DB683" t="str">
        <f>IF(Table1[[#This Row],[Ledger 7]]="","",Table1[[#This Row],[Ledger 7]])</f>
        <v/>
      </c>
      <c r="DC683" t="str">
        <f>IF(Table1[[#This Row],[Ledger 7]]="","",IF(Table1[[#This Row],[Effect 7]]="Dr.",-Table1[[#This Row],[Amount 7]],Table1[[#This Row],[Amount 7]]))</f>
        <v/>
      </c>
      <c r="DF683" t="str">
        <f>IF(Table1[[#This Row],[Ledger 8]]="","","No")</f>
        <v/>
      </c>
      <c r="DG683" t="str">
        <f>IF(Table1[[#This Row],[Ledger 8]]="","",IF(Table1[[#This Row],[Effect 8]]="Dr.","Yes","No"))</f>
        <v/>
      </c>
      <c r="DH683" t="str">
        <f>IF(Table1[[#This Row],[Ledger 8]]="","",Table1[[#This Row],[Ledger 8]])</f>
        <v/>
      </c>
      <c r="DI683" t="str">
        <f>IF(Table1[[#This Row],[Ledger 8]]="","",IF(Table1[[#This Row],[Effect 8]]="Dr.",-Table1[[#This Row],[Amount 8]],Table1[[#This Row],[Amount 8]]))</f>
        <v/>
      </c>
      <c r="DL683" t="str">
        <f>IF(Table1[[#This Row],[Ledger 9]]="","","No")</f>
        <v/>
      </c>
      <c r="DM683" t="str">
        <f>IF(Table1[[#This Row],[Ledger 9]]="","",IF(Table1[[#This Row],[Effect 9]]="Dr.","Yes","No"))</f>
        <v/>
      </c>
      <c r="DN683" t="str">
        <f>IF(Table1[[#This Row],[Ledger 9]]="","",Table1[[#This Row],[Ledger 9]])</f>
        <v/>
      </c>
      <c r="DO683" t="str">
        <f>IF(Table1[[#This Row],[Ledger 9]]="","",IF(Table1[[#This Row],[Effect 9]]="Dr.",-Table1[[#This Row],[Amount 9]],Table1[[#This Row],[Amount 9]]))</f>
        <v/>
      </c>
      <c r="DR683" t="str">
        <f>IF(Table1[[#This Row],[Ledger 10]]="","","No")</f>
        <v/>
      </c>
      <c r="DS683" t="str">
        <f>IF(Table1[[#This Row],[Ledger 10]]="","",IF(Table1[[#This Row],[Effect 10]]="Dr.","Yes","No"))</f>
        <v/>
      </c>
      <c r="DT683" t="str">
        <f>IF(Table1[[#This Row],[Ledger 10]]="","",Table1[[#This Row],[Ledger 10]])</f>
        <v/>
      </c>
      <c r="DU683" t="str">
        <f>IF(Table1[[#This Row],[Ledger 10]]="","",IF(Table1[[#This Row],[Effect 10]]="Dr.",-Table1[[#This Row],[Amount 10]],Table1[[#This Row],[Amount 10]]))</f>
        <v/>
      </c>
      <c r="DX683" t="str">
        <f>IF(Table1[[#This Row],[Ledger 11]]="","","No")</f>
        <v/>
      </c>
      <c r="DY683" t="str">
        <f>IF(Table1[[#This Row],[Ledger 11]]="","",IF(Table1[[#This Row],[Effect 11]]="Dr.","Yes","No"))</f>
        <v/>
      </c>
      <c r="DZ683" t="str">
        <f>IF(Table1[[#This Row],[Ledger 11]]="","",Table1[[#This Row],[Ledger 11]])</f>
        <v/>
      </c>
      <c r="EA683" t="str">
        <f>IF(Table1[[#This Row],[Ledger 11]]="","",IF(Table1[[#This Row],[Effect 11]]="Dr.",-Table1[[#This Row],[Amount 11]],Table1[[#This Row],[Amount 11]]))</f>
        <v/>
      </c>
      <c r="ED683" t="str">
        <f>IF(Table1[[#This Row],[Ledger 12]]="","","No")</f>
        <v/>
      </c>
      <c r="EE683" t="str">
        <f>IF(Table1[[#This Row],[Ledger 12]]="","",IF(Table1[[#This Row],[Effect 12]]="Dr.","Yes","No"))</f>
        <v/>
      </c>
      <c r="EF683" t="str">
        <f>IF(Table1[[#This Row],[Ledger 12]]="","",Table1[[#This Row],[Ledger 12]])</f>
        <v/>
      </c>
      <c r="EG683" t="str">
        <f>IF(Table1[[#This Row],[Ledger 12]]="","",IF(Table1[[#This Row],[Effect 12]]="Dr.",-Table1[[#This Row],[Amount 12]],Table1[[#This Row],[Amount 12]]))</f>
        <v/>
      </c>
      <c r="EJ683" t="str">
        <f>IF(Table1[[#This Row],[Ledger 13]]="","","No")</f>
        <v/>
      </c>
      <c r="EK683" t="str">
        <f>IF(Table1[[#This Row],[Ledger 13]]="","",IF(Table1[[#This Row],[Effect 13]]="Dr.","Yes","No"))</f>
        <v/>
      </c>
      <c r="EL683" t="str">
        <f>IF(Table1[[#This Row],[Ledger 13]]="","",Table1[[#This Row],[Ledger 13]])</f>
        <v/>
      </c>
      <c r="EM683" t="str">
        <f>IF(Table1[[#This Row],[Ledger 13]]="","",IF(Table1[[#This Row],[Effect 13]]="Dr.",-Table1[[#This Row],[Amount 13]],Table1[[#This Row],[Amount 13]]))</f>
        <v/>
      </c>
      <c r="EP683" t="str">
        <f>IF(Table1[[#This Row],[Ledger 14]]="","","No")</f>
        <v/>
      </c>
      <c r="EQ683" t="str">
        <f>IF(Table1[[#This Row],[Ledger 14]]="","",IF(Table1[[#This Row],[Effect 14]]="Dr.","Yes","No"))</f>
        <v/>
      </c>
      <c r="ER683" t="str">
        <f>IF(Table1[[#This Row],[Ledger 14]]="","",Table1[[#This Row],[Ledger 14]])</f>
        <v/>
      </c>
      <c r="ES683" t="str">
        <f>IF(Table1[[#This Row],[Ledger 14]]="","",IF(Table1[[#This Row],[Effect 14]]="Dr.",-Table1[[#This Row],[Amount 14]],Table1[[#This Row],[Amount 14]]))</f>
        <v/>
      </c>
      <c r="EV683" t="str">
        <f>IF(Table1[[#This Row],[Ledger 15]]="","","No")</f>
        <v/>
      </c>
      <c r="EW683" t="str">
        <f>IF(Table1[[#This Row],[Ledger 15]]="","",IF(Table1[[#This Row],[Effect 15]]="Dr.","Yes","No"))</f>
        <v/>
      </c>
      <c r="EX683" t="str">
        <f>IF(Table1[[#This Row],[Ledger 15]]="","",Table1[[#This Row],[Ledger 15]])</f>
        <v/>
      </c>
      <c r="EY683" t="str">
        <f>IF(Table1[[#This Row],[Ledger 15]]="","",IF(Table1[[#This Row],[Effect 15]]="Dr.",-Table1[[#This Row],[Amount 15]],Table1[[#This Row],[Amount 15]]))</f>
        <v/>
      </c>
      <c r="FD6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3">
        <f>IF(Table1[[#This Row],[Date]]="",0,IF(AND(Table1[[#This Row],[Date]]&gt;=$FE$2,Table1[[#This Row],[Date]]&lt;=$FE$3),0,1))</f>
        <v>0</v>
      </c>
      <c r="FF683">
        <f>IF(Table1[[#This Row],[Date]]="",0,IF(TYPE(VLOOKUP(Table1[[#This Row],[Voucher Type]],Table1[[#All],[Voucher Type Master]],1,FALSE))=16,1,0))</f>
        <v>0</v>
      </c>
      <c r="FG683">
        <f>IF(TYPE(IF(Table1[[#This Row],[Date]]="",0,IF(VLOOKUP(Table1[[#This Row],[Voucher Type]],$FY$5:$FZ$13,2,0)=Table1[[#This Row],[Effect 1]],0,1)))=16,1,0)</f>
        <v>0</v>
      </c>
      <c r="FH6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3">
        <f>IF(LEN(Table1[[#This Row],[Ledger 1]])&gt;0,IF(TYPE(VLOOKUP(Table1[[#This Row],[Ledger 1]],GZ:GZ,1,0))=16,1,0),0)</f>
        <v>0</v>
      </c>
      <c r="FJ683">
        <f>IF(LEN(Table1[[#This Row],[Ledger 2]])&gt;0,IF(TYPE(VLOOKUP(Table1[[#This Row],[Ledger 2]],GZ:GZ,1,0))=16,1,0),0)</f>
        <v>0</v>
      </c>
      <c r="FK683">
        <f>IF(LEN(Table1[[#This Row],[Ledger 3]])&gt;0,IF(TYPE(VLOOKUP(Table1[[#This Row],[Ledger 3]],GZ:GZ,1,0))=16,1,0),0)</f>
        <v>0</v>
      </c>
      <c r="FL683">
        <f>IF(LEN(Table1[[#This Row],[Ledger 4]])&gt;0,IF(TYPE(VLOOKUP(Table1[[#This Row],[Ledger 4]],GZ:GZ,1,0))=16,1,0),0)</f>
        <v>0</v>
      </c>
      <c r="FM683">
        <f>IF(LEN(Table1[[#This Row],[Ledger 5]])&gt;0,IF(TYPE(VLOOKUP(Table1[[#This Row],[Ledger 5]],GZ:GZ,1,0))=16,1,0),0)</f>
        <v>0</v>
      </c>
      <c r="FN683">
        <f>IF(LEN(Table1[[#This Row],[Ledger 6]])&gt;0,IF(TYPE(VLOOKUP(Table1[[#This Row],[Ledger 6]],$GZ:$GZ,1,0))=16,1,0),0)</f>
        <v>0</v>
      </c>
      <c r="FO683">
        <f>IF(LEN(Table1[[#This Row],[Ledger 7]])&gt;0,IF(TYPE(VLOOKUP(Table1[[#This Row],[Ledger 7]],$GZ:$GZ,1,0))=16,1,0),0)</f>
        <v>0</v>
      </c>
      <c r="FP683">
        <f>IF(LEN(Table1[[#This Row],[Ledger 8]])&gt;0,IF(TYPE(VLOOKUP(Table1[[#This Row],[Ledger 8]],$GZ:$GZ,1,0))=16,1,0),0)</f>
        <v>0</v>
      </c>
      <c r="FQ683">
        <f>IF(LEN(Table1[[#This Row],[Ledger 9]])&gt;0,IF(TYPE(VLOOKUP(Table1[[#This Row],[Ledger 9]],$GZ:$GZ,1,0))=16,1,0),0)</f>
        <v>0</v>
      </c>
      <c r="FR683">
        <f>IF(LEN(Table1[[#This Row],[Ledger 10]])&gt;0,IF(TYPE(VLOOKUP(Table1[[#This Row],[Ledger 10]],$GZ:$GZ,1,0))=16,1,0),0)</f>
        <v>0</v>
      </c>
      <c r="FS683">
        <f>IF(LEN(Table1[[#This Row],[Ledger 11]])&gt;0,IF(TYPE(VLOOKUP(Table1[[#This Row],[Ledger 11]],$GZ:$GZ,1,0))=16,1,0),0)</f>
        <v>0</v>
      </c>
      <c r="FT683">
        <f>IF(LEN(Table1[[#This Row],[Ledger 12]])&gt;0,IF(TYPE(VLOOKUP(Table1[[#This Row],[Ledger 12]],$GZ:$GZ,1,0))=16,1,0),0)</f>
        <v>0</v>
      </c>
      <c r="FU683">
        <f>IF(LEN(Table1[[#This Row],[Ledger 13]])&gt;0,IF(TYPE(VLOOKUP(Table1[[#This Row],[Ledger 13]],$GZ:$GZ,1,0))=16,1,0),0)</f>
        <v>0</v>
      </c>
      <c r="FV683">
        <f>IF(LEN(Table1[[#This Row],[Ledger 14]])&gt;0,IF(TYPE(VLOOKUP(Table1[[#This Row],[Ledger 14]],$GZ:$GZ,1,0))=16,1,0),0)</f>
        <v>0</v>
      </c>
      <c r="FW683">
        <f>IF(LEN(Table1[[#This Row],[Ledger 15]])&gt;0,IF(TYPE(VLOOKUP(Table1[[#This Row],[Ledger 15]],$GZ:$GZ,1,0))=16,1,0),0)</f>
        <v>0</v>
      </c>
    </row>
    <row r="684" spans="4:179" ht="33" customHeight="1" x14ac:dyDescent="0.45">
      <c r="D684" s="8">
        <f t="shared" si="19"/>
        <v>679</v>
      </c>
      <c r="E684" s="32"/>
      <c r="F684" s="34"/>
      <c r="G684" s="34"/>
      <c r="H684" s="34"/>
      <c r="I684" s="34"/>
      <c r="J684" s="38"/>
      <c r="K684" s="33"/>
      <c r="L684" s="36"/>
      <c r="M684" s="35"/>
      <c r="N684" s="34"/>
      <c r="O684" s="41"/>
      <c r="P684" s="35"/>
      <c r="Q684" s="34"/>
      <c r="R684" s="37"/>
      <c r="S684" s="35"/>
      <c r="T684" s="34"/>
      <c r="U684" s="37"/>
      <c r="V684" s="35"/>
      <c r="W684" s="34"/>
      <c r="X684" s="37"/>
      <c r="Y684" s="35"/>
      <c r="Z684" s="34"/>
      <c r="AA684" s="37"/>
      <c r="AB684" s="35"/>
      <c r="AC684" s="34"/>
      <c r="AD684" s="37"/>
      <c r="AE684" s="35"/>
      <c r="AF684" s="34"/>
      <c r="AG684" s="37"/>
      <c r="AH684" s="35"/>
      <c r="AI684" s="34"/>
      <c r="AJ684" s="37"/>
      <c r="AK684" s="35"/>
      <c r="AL684" s="34"/>
      <c r="AM684" s="37"/>
      <c r="AN684" s="35"/>
      <c r="AO684" s="34"/>
      <c r="AP684" s="37"/>
      <c r="AQ684" s="35"/>
      <c r="AR684" s="34"/>
      <c r="AS684" s="37"/>
      <c r="AT684" s="35"/>
      <c r="AU684" s="34"/>
      <c r="AV684" s="37"/>
      <c r="AW684" s="35"/>
      <c r="AX684" s="34"/>
      <c r="AY684" s="37"/>
      <c r="AZ684" s="35"/>
      <c r="BA684" s="34"/>
      <c r="BB684" s="37"/>
      <c r="BC6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4" s="7"/>
      <c r="BF684" t="str">
        <f>IF(Table1[[#This Row],[Date]]="","","&amp;lt;VOUCHER REMOTEID="&amp;""""&amp;$A$11&amp;$A$13&amp;ROW()&amp;""""&amp;" VCHTYPE="""&amp;F684&amp;""" ACTION="""&amp;"Create"&amp;"""&amp;gt;")</f>
        <v/>
      </c>
      <c r="BG684" t="str">
        <f>IF(Table1[[#This Row],[Date]]="","",TEXT(Table1[[#This Row],[Date]],"yyyymmdd"))</f>
        <v/>
      </c>
      <c r="BH684" t="str">
        <f>Table1[[#This Row],[Date2]]</f>
        <v/>
      </c>
      <c r="BI684" t="str">
        <f>IF(Table1[[#This Row],[Date]]="","",Table1[[#This Row],[Voucher Type]])</f>
        <v/>
      </c>
      <c r="BJ684" t="str">
        <f>IF(Table1[[#This Row],[Ref No / Invoice No]]="","",Table1[[#This Row],[Ref No / Invoice No]])</f>
        <v/>
      </c>
      <c r="BK684" t="str">
        <f>IF(Table1[[#This Row],[Voucher No]]="","",Table1[[#This Row],[Voucher No]])</f>
        <v/>
      </c>
      <c r="BL684" t="str">
        <f>IF(Table1[[#This Row],[Date]]="","",Table1[[#This Row],[Narration]])</f>
        <v/>
      </c>
      <c r="BM684" t="str">
        <f>IF(Table1[[#This Row],[Date]]="","",$A$11&amp;$A$13&amp;ROW())</f>
        <v/>
      </c>
      <c r="BN684" t="str">
        <f>IF(Table1[[#This Row],[Date]]="","",$A$13)</f>
        <v/>
      </c>
      <c r="BP684" t="str">
        <f>IF(Table1[[#This Row],[Ledger 1]]="","","No")</f>
        <v/>
      </c>
      <c r="BQ684" t="str">
        <f>IF(Table1[[#This Row],[Date]]="","",IF(Table1[[#This Row],[Effect 1]]="Dr.","Yes","No"))</f>
        <v/>
      </c>
      <c r="BR684" t="str">
        <f>IF(Table1[[#This Row],[Date]]="","",Table1[[#This Row],[Ledger 1]])</f>
        <v/>
      </c>
      <c r="BS684" t="str">
        <f>IF(Table1[[#This Row],[Date]]="","",IF(Table1[[#This Row],[Effect 1]]="Dr.",-Table1[[#This Row],[Amount 1]],Table1[[#This Row],[Amount 1]]))</f>
        <v/>
      </c>
      <c r="BV684" t="str">
        <f>IF(Table1[[#This Row],[Ledger 2]]="","","No")</f>
        <v/>
      </c>
      <c r="BW684" t="str">
        <f>IF(Table1[[#This Row],[Date]]="","",IF(Table1[[#This Row],[Effect 2]]="Dr.","Yes","No"))</f>
        <v/>
      </c>
      <c r="BX684" t="str">
        <f>IF(Table1[[#This Row],[Date]]="","",Table1[[#This Row],[Ledger 2]])</f>
        <v/>
      </c>
      <c r="BY684" t="str">
        <f>IF(Table1[[#This Row],[Date]]="","",IF(Table1[[#This Row],[Effect 2]]="Dr.",-Table1[[#This Row],[Amount 2]],Table1[[#This Row],[Amount 2]]))</f>
        <v/>
      </c>
      <c r="CB684" t="str">
        <f>IF(Table1[[#This Row],[Ledger 3]]="","","No")</f>
        <v/>
      </c>
      <c r="CC684" t="str">
        <f>IF(Table1[[#This Row],[Ledger 3]]="","",IF(Table1[[#This Row],[Effect 3]]="Dr.","Yes","No"))</f>
        <v/>
      </c>
      <c r="CD684" t="str">
        <f>IF(Table1[[#This Row],[Ledger 3]]="","",Table1[[#This Row],[Ledger 3]])</f>
        <v/>
      </c>
      <c r="CE684" t="str">
        <f>IF(Table1[[#This Row],[Ledger 3]]="","",IF(Table1[[#This Row],[Effect 3]]="Dr.",-Table1[[#This Row],[Amount 3]],Table1[[#This Row],[Amount 3]]))</f>
        <v/>
      </c>
      <c r="CH684" t="str">
        <f>IF(Table1[[#This Row],[Ledger 4]]="","","No")</f>
        <v/>
      </c>
      <c r="CI684" t="str">
        <f>IF(Table1[[#This Row],[Ledger 4]]="","",IF(Table1[[#This Row],[Effect 4]]="Dr.","Yes","No"))</f>
        <v/>
      </c>
      <c r="CJ684" t="str">
        <f>IF(Table1[[#This Row],[Ledger 4]]="","",Table1[[#This Row],[Ledger 4]])</f>
        <v/>
      </c>
      <c r="CK684" t="str">
        <f>IF(Table1[[#This Row],[Ledger 4]]="","",IF(Table1[[#This Row],[Effect 4]]="Dr.",-Table1[[#This Row],[Amount 4]],Table1[[#This Row],[Amount 4]]))</f>
        <v/>
      </c>
      <c r="CN684" t="str">
        <f>IF(Table1[[#This Row],[Ledger 5]]="","","No")</f>
        <v/>
      </c>
      <c r="CO684" t="str">
        <f>IF(Table1[[#This Row],[Ledger 5]]="","",IF(Table1[[#This Row],[Effect 5]]="Dr.","Yes","No"))</f>
        <v/>
      </c>
      <c r="CP684" t="str">
        <f>IF(Table1[[#This Row],[Ledger 5]]="","",Table1[[#This Row],[Ledger 5]])</f>
        <v/>
      </c>
      <c r="CQ684" t="str">
        <f>IF(Table1[[#This Row],[Ledger 5]]="","",IF(Table1[[#This Row],[Effect 5]]="Dr.",-Table1[[#This Row],[Amount 5]],Table1[[#This Row],[Amount 5]]))</f>
        <v/>
      </c>
      <c r="CT684" t="str">
        <f>IF(Table1[[#This Row],[Ledger 6]]="","","No")</f>
        <v/>
      </c>
      <c r="CU684" t="str">
        <f>IF(Table1[[#This Row],[Ledger 6]]="","",IF(Table1[[#This Row],[Effect 6]]="Dr.","Yes","No"))</f>
        <v/>
      </c>
      <c r="CV684" t="str">
        <f>IF(Table1[[#This Row],[Ledger 6]]="","",Table1[[#This Row],[Ledger 6]])</f>
        <v/>
      </c>
      <c r="CW684" t="str">
        <f>IF(Table1[[#This Row],[Ledger 6]]="","",IF(Table1[[#This Row],[Effect 6]]="Dr.",-Table1[[#This Row],[Amount 6]],Table1[[#This Row],[Amount 6]]))</f>
        <v/>
      </c>
      <c r="CZ684" t="str">
        <f>IF(Table1[[#This Row],[Ledger 7]]="","","No")</f>
        <v/>
      </c>
      <c r="DA684" t="str">
        <f>IF(Table1[[#This Row],[Ledger 7]]="","",IF(Table1[[#This Row],[Effect 7]]="Dr.","Yes","No"))</f>
        <v/>
      </c>
      <c r="DB684" t="str">
        <f>IF(Table1[[#This Row],[Ledger 7]]="","",Table1[[#This Row],[Ledger 7]])</f>
        <v/>
      </c>
      <c r="DC684" t="str">
        <f>IF(Table1[[#This Row],[Ledger 7]]="","",IF(Table1[[#This Row],[Effect 7]]="Dr.",-Table1[[#This Row],[Amount 7]],Table1[[#This Row],[Amount 7]]))</f>
        <v/>
      </c>
      <c r="DF684" t="str">
        <f>IF(Table1[[#This Row],[Ledger 8]]="","","No")</f>
        <v/>
      </c>
      <c r="DG684" t="str">
        <f>IF(Table1[[#This Row],[Ledger 8]]="","",IF(Table1[[#This Row],[Effect 8]]="Dr.","Yes","No"))</f>
        <v/>
      </c>
      <c r="DH684" t="str">
        <f>IF(Table1[[#This Row],[Ledger 8]]="","",Table1[[#This Row],[Ledger 8]])</f>
        <v/>
      </c>
      <c r="DI684" t="str">
        <f>IF(Table1[[#This Row],[Ledger 8]]="","",IF(Table1[[#This Row],[Effect 8]]="Dr.",-Table1[[#This Row],[Amount 8]],Table1[[#This Row],[Amount 8]]))</f>
        <v/>
      </c>
      <c r="DL684" t="str">
        <f>IF(Table1[[#This Row],[Ledger 9]]="","","No")</f>
        <v/>
      </c>
      <c r="DM684" t="str">
        <f>IF(Table1[[#This Row],[Ledger 9]]="","",IF(Table1[[#This Row],[Effect 9]]="Dr.","Yes","No"))</f>
        <v/>
      </c>
      <c r="DN684" t="str">
        <f>IF(Table1[[#This Row],[Ledger 9]]="","",Table1[[#This Row],[Ledger 9]])</f>
        <v/>
      </c>
      <c r="DO684" t="str">
        <f>IF(Table1[[#This Row],[Ledger 9]]="","",IF(Table1[[#This Row],[Effect 9]]="Dr.",-Table1[[#This Row],[Amount 9]],Table1[[#This Row],[Amount 9]]))</f>
        <v/>
      </c>
      <c r="DR684" t="str">
        <f>IF(Table1[[#This Row],[Ledger 10]]="","","No")</f>
        <v/>
      </c>
      <c r="DS684" t="str">
        <f>IF(Table1[[#This Row],[Ledger 10]]="","",IF(Table1[[#This Row],[Effect 10]]="Dr.","Yes","No"))</f>
        <v/>
      </c>
      <c r="DT684" t="str">
        <f>IF(Table1[[#This Row],[Ledger 10]]="","",Table1[[#This Row],[Ledger 10]])</f>
        <v/>
      </c>
      <c r="DU684" t="str">
        <f>IF(Table1[[#This Row],[Ledger 10]]="","",IF(Table1[[#This Row],[Effect 10]]="Dr.",-Table1[[#This Row],[Amount 10]],Table1[[#This Row],[Amount 10]]))</f>
        <v/>
      </c>
      <c r="DX684" t="str">
        <f>IF(Table1[[#This Row],[Ledger 11]]="","","No")</f>
        <v/>
      </c>
      <c r="DY684" t="str">
        <f>IF(Table1[[#This Row],[Ledger 11]]="","",IF(Table1[[#This Row],[Effect 11]]="Dr.","Yes","No"))</f>
        <v/>
      </c>
      <c r="DZ684" t="str">
        <f>IF(Table1[[#This Row],[Ledger 11]]="","",Table1[[#This Row],[Ledger 11]])</f>
        <v/>
      </c>
      <c r="EA684" t="str">
        <f>IF(Table1[[#This Row],[Ledger 11]]="","",IF(Table1[[#This Row],[Effect 11]]="Dr.",-Table1[[#This Row],[Amount 11]],Table1[[#This Row],[Amount 11]]))</f>
        <v/>
      </c>
      <c r="ED684" t="str">
        <f>IF(Table1[[#This Row],[Ledger 12]]="","","No")</f>
        <v/>
      </c>
      <c r="EE684" t="str">
        <f>IF(Table1[[#This Row],[Ledger 12]]="","",IF(Table1[[#This Row],[Effect 12]]="Dr.","Yes","No"))</f>
        <v/>
      </c>
      <c r="EF684" t="str">
        <f>IF(Table1[[#This Row],[Ledger 12]]="","",Table1[[#This Row],[Ledger 12]])</f>
        <v/>
      </c>
      <c r="EG684" t="str">
        <f>IF(Table1[[#This Row],[Ledger 12]]="","",IF(Table1[[#This Row],[Effect 12]]="Dr.",-Table1[[#This Row],[Amount 12]],Table1[[#This Row],[Amount 12]]))</f>
        <v/>
      </c>
      <c r="EJ684" t="str">
        <f>IF(Table1[[#This Row],[Ledger 13]]="","","No")</f>
        <v/>
      </c>
      <c r="EK684" t="str">
        <f>IF(Table1[[#This Row],[Ledger 13]]="","",IF(Table1[[#This Row],[Effect 13]]="Dr.","Yes","No"))</f>
        <v/>
      </c>
      <c r="EL684" t="str">
        <f>IF(Table1[[#This Row],[Ledger 13]]="","",Table1[[#This Row],[Ledger 13]])</f>
        <v/>
      </c>
      <c r="EM684" t="str">
        <f>IF(Table1[[#This Row],[Ledger 13]]="","",IF(Table1[[#This Row],[Effect 13]]="Dr.",-Table1[[#This Row],[Amount 13]],Table1[[#This Row],[Amount 13]]))</f>
        <v/>
      </c>
      <c r="EP684" t="str">
        <f>IF(Table1[[#This Row],[Ledger 14]]="","","No")</f>
        <v/>
      </c>
      <c r="EQ684" t="str">
        <f>IF(Table1[[#This Row],[Ledger 14]]="","",IF(Table1[[#This Row],[Effect 14]]="Dr.","Yes","No"))</f>
        <v/>
      </c>
      <c r="ER684" t="str">
        <f>IF(Table1[[#This Row],[Ledger 14]]="","",Table1[[#This Row],[Ledger 14]])</f>
        <v/>
      </c>
      <c r="ES684" t="str">
        <f>IF(Table1[[#This Row],[Ledger 14]]="","",IF(Table1[[#This Row],[Effect 14]]="Dr.",-Table1[[#This Row],[Amount 14]],Table1[[#This Row],[Amount 14]]))</f>
        <v/>
      </c>
      <c r="EV684" t="str">
        <f>IF(Table1[[#This Row],[Ledger 15]]="","","No")</f>
        <v/>
      </c>
      <c r="EW684" t="str">
        <f>IF(Table1[[#This Row],[Ledger 15]]="","",IF(Table1[[#This Row],[Effect 15]]="Dr.","Yes","No"))</f>
        <v/>
      </c>
      <c r="EX684" t="str">
        <f>IF(Table1[[#This Row],[Ledger 15]]="","",Table1[[#This Row],[Ledger 15]])</f>
        <v/>
      </c>
      <c r="EY684" t="str">
        <f>IF(Table1[[#This Row],[Ledger 15]]="","",IF(Table1[[#This Row],[Effect 15]]="Dr.",-Table1[[#This Row],[Amount 15]],Table1[[#This Row],[Amount 15]]))</f>
        <v/>
      </c>
      <c r="FD6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4">
        <f>IF(Table1[[#This Row],[Date]]="",0,IF(AND(Table1[[#This Row],[Date]]&gt;=$FE$2,Table1[[#This Row],[Date]]&lt;=$FE$3),0,1))</f>
        <v>0</v>
      </c>
      <c r="FF684">
        <f>IF(Table1[[#This Row],[Date]]="",0,IF(TYPE(VLOOKUP(Table1[[#This Row],[Voucher Type]],Table1[[#All],[Voucher Type Master]],1,FALSE))=16,1,0))</f>
        <v>0</v>
      </c>
      <c r="FG684">
        <f>IF(TYPE(IF(Table1[[#This Row],[Date]]="",0,IF(VLOOKUP(Table1[[#This Row],[Voucher Type]],$FY$5:$FZ$13,2,0)=Table1[[#This Row],[Effect 1]],0,1)))=16,1,0)</f>
        <v>0</v>
      </c>
      <c r="FH6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4">
        <f>IF(LEN(Table1[[#This Row],[Ledger 1]])&gt;0,IF(TYPE(VLOOKUP(Table1[[#This Row],[Ledger 1]],GZ:GZ,1,0))=16,1,0),0)</f>
        <v>0</v>
      </c>
      <c r="FJ684">
        <f>IF(LEN(Table1[[#This Row],[Ledger 2]])&gt;0,IF(TYPE(VLOOKUP(Table1[[#This Row],[Ledger 2]],GZ:GZ,1,0))=16,1,0),0)</f>
        <v>0</v>
      </c>
      <c r="FK684">
        <f>IF(LEN(Table1[[#This Row],[Ledger 3]])&gt;0,IF(TYPE(VLOOKUP(Table1[[#This Row],[Ledger 3]],GZ:GZ,1,0))=16,1,0),0)</f>
        <v>0</v>
      </c>
      <c r="FL684">
        <f>IF(LEN(Table1[[#This Row],[Ledger 4]])&gt;0,IF(TYPE(VLOOKUP(Table1[[#This Row],[Ledger 4]],GZ:GZ,1,0))=16,1,0),0)</f>
        <v>0</v>
      </c>
      <c r="FM684">
        <f>IF(LEN(Table1[[#This Row],[Ledger 5]])&gt;0,IF(TYPE(VLOOKUP(Table1[[#This Row],[Ledger 5]],GZ:GZ,1,0))=16,1,0),0)</f>
        <v>0</v>
      </c>
      <c r="FN684">
        <f>IF(LEN(Table1[[#This Row],[Ledger 6]])&gt;0,IF(TYPE(VLOOKUP(Table1[[#This Row],[Ledger 6]],$GZ:$GZ,1,0))=16,1,0),0)</f>
        <v>0</v>
      </c>
      <c r="FO684">
        <f>IF(LEN(Table1[[#This Row],[Ledger 7]])&gt;0,IF(TYPE(VLOOKUP(Table1[[#This Row],[Ledger 7]],$GZ:$GZ,1,0))=16,1,0),0)</f>
        <v>0</v>
      </c>
      <c r="FP684">
        <f>IF(LEN(Table1[[#This Row],[Ledger 8]])&gt;0,IF(TYPE(VLOOKUP(Table1[[#This Row],[Ledger 8]],$GZ:$GZ,1,0))=16,1,0),0)</f>
        <v>0</v>
      </c>
      <c r="FQ684">
        <f>IF(LEN(Table1[[#This Row],[Ledger 9]])&gt;0,IF(TYPE(VLOOKUP(Table1[[#This Row],[Ledger 9]],$GZ:$GZ,1,0))=16,1,0),0)</f>
        <v>0</v>
      </c>
      <c r="FR684">
        <f>IF(LEN(Table1[[#This Row],[Ledger 10]])&gt;0,IF(TYPE(VLOOKUP(Table1[[#This Row],[Ledger 10]],$GZ:$GZ,1,0))=16,1,0),0)</f>
        <v>0</v>
      </c>
      <c r="FS684">
        <f>IF(LEN(Table1[[#This Row],[Ledger 11]])&gt;0,IF(TYPE(VLOOKUP(Table1[[#This Row],[Ledger 11]],$GZ:$GZ,1,0))=16,1,0),0)</f>
        <v>0</v>
      </c>
      <c r="FT684">
        <f>IF(LEN(Table1[[#This Row],[Ledger 12]])&gt;0,IF(TYPE(VLOOKUP(Table1[[#This Row],[Ledger 12]],$GZ:$GZ,1,0))=16,1,0),0)</f>
        <v>0</v>
      </c>
      <c r="FU684">
        <f>IF(LEN(Table1[[#This Row],[Ledger 13]])&gt;0,IF(TYPE(VLOOKUP(Table1[[#This Row],[Ledger 13]],$GZ:$GZ,1,0))=16,1,0),0)</f>
        <v>0</v>
      </c>
      <c r="FV684">
        <f>IF(LEN(Table1[[#This Row],[Ledger 14]])&gt;0,IF(TYPE(VLOOKUP(Table1[[#This Row],[Ledger 14]],$GZ:$GZ,1,0))=16,1,0),0)</f>
        <v>0</v>
      </c>
      <c r="FW684">
        <f>IF(LEN(Table1[[#This Row],[Ledger 15]])&gt;0,IF(TYPE(VLOOKUP(Table1[[#This Row],[Ledger 15]],$GZ:$GZ,1,0))=16,1,0),0)</f>
        <v>0</v>
      </c>
    </row>
    <row r="685" spans="4:179" ht="33" customHeight="1" x14ac:dyDescent="0.45">
      <c r="D685" s="8">
        <f t="shared" si="19"/>
        <v>680</v>
      </c>
      <c r="E685" s="32"/>
      <c r="F685" s="34"/>
      <c r="G685" s="34"/>
      <c r="H685" s="34"/>
      <c r="I685" s="34"/>
      <c r="J685" s="38"/>
      <c r="K685" s="33"/>
      <c r="L685" s="36"/>
      <c r="M685" s="35"/>
      <c r="N685" s="34"/>
      <c r="O685" s="41"/>
      <c r="P685" s="35"/>
      <c r="Q685" s="34"/>
      <c r="R685" s="37"/>
      <c r="S685" s="35"/>
      <c r="T685" s="34"/>
      <c r="U685" s="37"/>
      <c r="V685" s="35"/>
      <c r="W685" s="34"/>
      <c r="X685" s="37"/>
      <c r="Y685" s="35"/>
      <c r="Z685" s="34"/>
      <c r="AA685" s="37"/>
      <c r="AB685" s="35"/>
      <c r="AC685" s="34"/>
      <c r="AD685" s="37"/>
      <c r="AE685" s="35"/>
      <c r="AF685" s="34"/>
      <c r="AG685" s="37"/>
      <c r="AH685" s="35"/>
      <c r="AI685" s="34"/>
      <c r="AJ685" s="37"/>
      <c r="AK685" s="35"/>
      <c r="AL685" s="34"/>
      <c r="AM685" s="37"/>
      <c r="AN685" s="35"/>
      <c r="AO685" s="34"/>
      <c r="AP685" s="37"/>
      <c r="AQ685" s="35"/>
      <c r="AR685" s="34"/>
      <c r="AS685" s="37"/>
      <c r="AT685" s="35"/>
      <c r="AU685" s="34"/>
      <c r="AV685" s="37"/>
      <c r="AW685" s="35"/>
      <c r="AX685" s="34"/>
      <c r="AY685" s="37"/>
      <c r="AZ685" s="35"/>
      <c r="BA685" s="34"/>
      <c r="BB685" s="37"/>
      <c r="BC6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5" s="7"/>
      <c r="BF685" t="str">
        <f>IF(Table1[[#This Row],[Date]]="","","&amp;lt;VOUCHER REMOTEID="&amp;""""&amp;$A$11&amp;$A$13&amp;ROW()&amp;""""&amp;" VCHTYPE="""&amp;F685&amp;""" ACTION="""&amp;"Create"&amp;"""&amp;gt;")</f>
        <v/>
      </c>
      <c r="BG685" t="str">
        <f>IF(Table1[[#This Row],[Date]]="","",TEXT(Table1[[#This Row],[Date]],"yyyymmdd"))</f>
        <v/>
      </c>
      <c r="BH685" t="str">
        <f>Table1[[#This Row],[Date2]]</f>
        <v/>
      </c>
      <c r="BI685" t="str">
        <f>IF(Table1[[#This Row],[Date]]="","",Table1[[#This Row],[Voucher Type]])</f>
        <v/>
      </c>
      <c r="BJ685" t="str">
        <f>IF(Table1[[#This Row],[Ref No / Invoice No]]="","",Table1[[#This Row],[Ref No / Invoice No]])</f>
        <v/>
      </c>
      <c r="BK685" t="str">
        <f>IF(Table1[[#This Row],[Voucher No]]="","",Table1[[#This Row],[Voucher No]])</f>
        <v/>
      </c>
      <c r="BL685" t="str">
        <f>IF(Table1[[#This Row],[Date]]="","",Table1[[#This Row],[Narration]])</f>
        <v/>
      </c>
      <c r="BM685" t="str">
        <f>IF(Table1[[#This Row],[Date]]="","",$A$11&amp;$A$13&amp;ROW())</f>
        <v/>
      </c>
      <c r="BN685" t="str">
        <f>IF(Table1[[#This Row],[Date]]="","",$A$13)</f>
        <v/>
      </c>
      <c r="BP685" t="str">
        <f>IF(Table1[[#This Row],[Ledger 1]]="","","No")</f>
        <v/>
      </c>
      <c r="BQ685" t="str">
        <f>IF(Table1[[#This Row],[Date]]="","",IF(Table1[[#This Row],[Effect 1]]="Dr.","Yes","No"))</f>
        <v/>
      </c>
      <c r="BR685" t="str">
        <f>IF(Table1[[#This Row],[Date]]="","",Table1[[#This Row],[Ledger 1]])</f>
        <v/>
      </c>
      <c r="BS685" t="str">
        <f>IF(Table1[[#This Row],[Date]]="","",IF(Table1[[#This Row],[Effect 1]]="Dr.",-Table1[[#This Row],[Amount 1]],Table1[[#This Row],[Amount 1]]))</f>
        <v/>
      </c>
      <c r="BV685" t="str">
        <f>IF(Table1[[#This Row],[Ledger 2]]="","","No")</f>
        <v/>
      </c>
      <c r="BW685" t="str">
        <f>IF(Table1[[#This Row],[Date]]="","",IF(Table1[[#This Row],[Effect 2]]="Dr.","Yes","No"))</f>
        <v/>
      </c>
      <c r="BX685" t="str">
        <f>IF(Table1[[#This Row],[Date]]="","",Table1[[#This Row],[Ledger 2]])</f>
        <v/>
      </c>
      <c r="BY685" t="str">
        <f>IF(Table1[[#This Row],[Date]]="","",IF(Table1[[#This Row],[Effect 2]]="Dr.",-Table1[[#This Row],[Amount 2]],Table1[[#This Row],[Amount 2]]))</f>
        <v/>
      </c>
      <c r="CB685" t="str">
        <f>IF(Table1[[#This Row],[Ledger 3]]="","","No")</f>
        <v/>
      </c>
      <c r="CC685" t="str">
        <f>IF(Table1[[#This Row],[Ledger 3]]="","",IF(Table1[[#This Row],[Effect 3]]="Dr.","Yes","No"))</f>
        <v/>
      </c>
      <c r="CD685" t="str">
        <f>IF(Table1[[#This Row],[Ledger 3]]="","",Table1[[#This Row],[Ledger 3]])</f>
        <v/>
      </c>
      <c r="CE685" t="str">
        <f>IF(Table1[[#This Row],[Ledger 3]]="","",IF(Table1[[#This Row],[Effect 3]]="Dr.",-Table1[[#This Row],[Amount 3]],Table1[[#This Row],[Amount 3]]))</f>
        <v/>
      </c>
      <c r="CH685" t="str">
        <f>IF(Table1[[#This Row],[Ledger 4]]="","","No")</f>
        <v/>
      </c>
      <c r="CI685" t="str">
        <f>IF(Table1[[#This Row],[Ledger 4]]="","",IF(Table1[[#This Row],[Effect 4]]="Dr.","Yes","No"))</f>
        <v/>
      </c>
      <c r="CJ685" t="str">
        <f>IF(Table1[[#This Row],[Ledger 4]]="","",Table1[[#This Row],[Ledger 4]])</f>
        <v/>
      </c>
      <c r="CK685" t="str">
        <f>IF(Table1[[#This Row],[Ledger 4]]="","",IF(Table1[[#This Row],[Effect 4]]="Dr.",-Table1[[#This Row],[Amount 4]],Table1[[#This Row],[Amount 4]]))</f>
        <v/>
      </c>
      <c r="CN685" t="str">
        <f>IF(Table1[[#This Row],[Ledger 5]]="","","No")</f>
        <v/>
      </c>
      <c r="CO685" t="str">
        <f>IF(Table1[[#This Row],[Ledger 5]]="","",IF(Table1[[#This Row],[Effect 5]]="Dr.","Yes","No"))</f>
        <v/>
      </c>
      <c r="CP685" t="str">
        <f>IF(Table1[[#This Row],[Ledger 5]]="","",Table1[[#This Row],[Ledger 5]])</f>
        <v/>
      </c>
      <c r="CQ685" t="str">
        <f>IF(Table1[[#This Row],[Ledger 5]]="","",IF(Table1[[#This Row],[Effect 5]]="Dr.",-Table1[[#This Row],[Amount 5]],Table1[[#This Row],[Amount 5]]))</f>
        <v/>
      </c>
      <c r="CT685" t="str">
        <f>IF(Table1[[#This Row],[Ledger 6]]="","","No")</f>
        <v/>
      </c>
      <c r="CU685" t="str">
        <f>IF(Table1[[#This Row],[Ledger 6]]="","",IF(Table1[[#This Row],[Effect 6]]="Dr.","Yes","No"))</f>
        <v/>
      </c>
      <c r="CV685" t="str">
        <f>IF(Table1[[#This Row],[Ledger 6]]="","",Table1[[#This Row],[Ledger 6]])</f>
        <v/>
      </c>
      <c r="CW685" t="str">
        <f>IF(Table1[[#This Row],[Ledger 6]]="","",IF(Table1[[#This Row],[Effect 6]]="Dr.",-Table1[[#This Row],[Amount 6]],Table1[[#This Row],[Amount 6]]))</f>
        <v/>
      </c>
      <c r="CZ685" t="str">
        <f>IF(Table1[[#This Row],[Ledger 7]]="","","No")</f>
        <v/>
      </c>
      <c r="DA685" t="str">
        <f>IF(Table1[[#This Row],[Ledger 7]]="","",IF(Table1[[#This Row],[Effect 7]]="Dr.","Yes","No"))</f>
        <v/>
      </c>
      <c r="DB685" t="str">
        <f>IF(Table1[[#This Row],[Ledger 7]]="","",Table1[[#This Row],[Ledger 7]])</f>
        <v/>
      </c>
      <c r="DC685" t="str">
        <f>IF(Table1[[#This Row],[Ledger 7]]="","",IF(Table1[[#This Row],[Effect 7]]="Dr.",-Table1[[#This Row],[Amount 7]],Table1[[#This Row],[Amount 7]]))</f>
        <v/>
      </c>
      <c r="DF685" t="str">
        <f>IF(Table1[[#This Row],[Ledger 8]]="","","No")</f>
        <v/>
      </c>
      <c r="DG685" t="str">
        <f>IF(Table1[[#This Row],[Ledger 8]]="","",IF(Table1[[#This Row],[Effect 8]]="Dr.","Yes","No"))</f>
        <v/>
      </c>
      <c r="DH685" t="str">
        <f>IF(Table1[[#This Row],[Ledger 8]]="","",Table1[[#This Row],[Ledger 8]])</f>
        <v/>
      </c>
      <c r="DI685" t="str">
        <f>IF(Table1[[#This Row],[Ledger 8]]="","",IF(Table1[[#This Row],[Effect 8]]="Dr.",-Table1[[#This Row],[Amount 8]],Table1[[#This Row],[Amount 8]]))</f>
        <v/>
      </c>
      <c r="DL685" t="str">
        <f>IF(Table1[[#This Row],[Ledger 9]]="","","No")</f>
        <v/>
      </c>
      <c r="DM685" t="str">
        <f>IF(Table1[[#This Row],[Ledger 9]]="","",IF(Table1[[#This Row],[Effect 9]]="Dr.","Yes","No"))</f>
        <v/>
      </c>
      <c r="DN685" t="str">
        <f>IF(Table1[[#This Row],[Ledger 9]]="","",Table1[[#This Row],[Ledger 9]])</f>
        <v/>
      </c>
      <c r="DO685" t="str">
        <f>IF(Table1[[#This Row],[Ledger 9]]="","",IF(Table1[[#This Row],[Effect 9]]="Dr.",-Table1[[#This Row],[Amount 9]],Table1[[#This Row],[Amount 9]]))</f>
        <v/>
      </c>
      <c r="DR685" t="str">
        <f>IF(Table1[[#This Row],[Ledger 10]]="","","No")</f>
        <v/>
      </c>
      <c r="DS685" t="str">
        <f>IF(Table1[[#This Row],[Ledger 10]]="","",IF(Table1[[#This Row],[Effect 10]]="Dr.","Yes","No"))</f>
        <v/>
      </c>
      <c r="DT685" t="str">
        <f>IF(Table1[[#This Row],[Ledger 10]]="","",Table1[[#This Row],[Ledger 10]])</f>
        <v/>
      </c>
      <c r="DU685" t="str">
        <f>IF(Table1[[#This Row],[Ledger 10]]="","",IF(Table1[[#This Row],[Effect 10]]="Dr.",-Table1[[#This Row],[Amount 10]],Table1[[#This Row],[Amount 10]]))</f>
        <v/>
      </c>
      <c r="DX685" t="str">
        <f>IF(Table1[[#This Row],[Ledger 11]]="","","No")</f>
        <v/>
      </c>
      <c r="DY685" t="str">
        <f>IF(Table1[[#This Row],[Ledger 11]]="","",IF(Table1[[#This Row],[Effect 11]]="Dr.","Yes","No"))</f>
        <v/>
      </c>
      <c r="DZ685" t="str">
        <f>IF(Table1[[#This Row],[Ledger 11]]="","",Table1[[#This Row],[Ledger 11]])</f>
        <v/>
      </c>
      <c r="EA685" t="str">
        <f>IF(Table1[[#This Row],[Ledger 11]]="","",IF(Table1[[#This Row],[Effect 11]]="Dr.",-Table1[[#This Row],[Amount 11]],Table1[[#This Row],[Amount 11]]))</f>
        <v/>
      </c>
      <c r="ED685" t="str">
        <f>IF(Table1[[#This Row],[Ledger 12]]="","","No")</f>
        <v/>
      </c>
      <c r="EE685" t="str">
        <f>IF(Table1[[#This Row],[Ledger 12]]="","",IF(Table1[[#This Row],[Effect 12]]="Dr.","Yes","No"))</f>
        <v/>
      </c>
      <c r="EF685" t="str">
        <f>IF(Table1[[#This Row],[Ledger 12]]="","",Table1[[#This Row],[Ledger 12]])</f>
        <v/>
      </c>
      <c r="EG685" t="str">
        <f>IF(Table1[[#This Row],[Ledger 12]]="","",IF(Table1[[#This Row],[Effect 12]]="Dr.",-Table1[[#This Row],[Amount 12]],Table1[[#This Row],[Amount 12]]))</f>
        <v/>
      </c>
      <c r="EJ685" t="str">
        <f>IF(Table1[[#This Row],[Ledger 13]]="","","No")</f>
        <v/>
      </c>
      <c r="EK685" t="str">
        <f>IF(Table1[[#This Row],[Ledger 13]]="","",IF(Table1[[#This Row],[Effect 13]]="Dr.","Yes","No"))</f>
        <v/>
      </c>
      <c r="EL685" t="str">
        <f>IF(Table1[[#This Row],[Ledger 13]]="","",Table1[[#This Row],[Ledger 13]])</f>
        <v/>
      </c>
      <c r="EM685" t="str">
        <f>IF(Table1[[#This Row],[Ledger 13]]="","",IF(Table1[[#This Row],[Effect 13]]="Dr.",-Table1[[#This Row],[Amount 13]],Table1[[#This Row],[Amount 13]]))</f>
        <v/>
      </c>
      <c r="EP685" t="str">
        <f>IF(Table1[[#This Row],[Ledger 14]]="","","No")</f>
        <v/>
      </c>
      <c r="EQ685" t="str">
        <f>IF(Table1[[#This Row],[Ledger 14]]="","",IF(Table1[[#This Row],[Effect 14]]="Dr.","Yes","No"))</f>
        <v/>
      </c>
      <c r="ER685" t="str">
        <f>IF(Table1[[#This Row],[Ledger 14]]="","",Table1[[#This Row],[Ledger 14]])</f>
        <v/>
      </c>
      <c r="ES685" t="str">
        <f>IF(Table1[[#This Row],[Ledger 14]]="","",IF(Table1[[#This Row],[Effect 14]]="Dr.",-Table1[[#This Row],[Amount 14]],Table1[[#This Row],[Amount 14]]))</f>
        <v/>
      </c>
      <c r="EV685" t="str">
        <f>IF(Table1[[#This Row],[Ledger 15]]="","","No")</f>
        <v/>
      </c>
      <c r="EW685" t="str">
        <f>IF(Table1[[#This Row],[Ledger 15]]="","",IF(Table1[[#This Row],[Effect 15]]="Dr.","Yes","No"))</f>
        <v/>
      </c>
      <c r="EX685" t="str">
        <f>IF(Table1[[#This Row],[Ledger 15]]="","",Table1[[#This Row],[Ledger 15]])</f>
        <v/>
      </c>
      <c r="EY685" t="str">
        <f>IF(Table1[[#This Row],[Ledger 15]]="","",IF(Table1[[#This Row],[Effect 15]]="Dr.",-Table1[[#This Row],[Amount 15]],Table1[[#This Row],[Amount 15]]))</f>
        <v/>
      </c>
      <c r="FD6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5">
        <f>IF(Table1[[#This Row],[Date]]="",0,IF(AND(Table1[[#This Row],[Date]]&gt;=$FE$2,Table1[[#This Row],[Date]]&lt;=$FE$3),0,1))</f>
        <v>0</v>
      </c>
      <c r="FF685">
        <f>IF(Table1[[#This Row],[Date]]="",0,IF(TYPE(VLOOKUP(Table1[[#This Row],[Voucher Type]],Table1[[#All],[Voucher Type Master]],1,FALSE))=16,1,0))</f>
        <v>0</v>
      </c>
      <c r="FG685">
        <f>IF(TYPE(IF(Table1[[#This Row],[Date]]="",0,IF(VLOOKUP(Table1[[#This Row],[Voucher Type]],$FY$5:$FZ$13,2,0)=Table1[[#This Row],[Effect 1]],0,1)))=16,1,0)</f>
        <v>0</v>
      </c>
      <c r="FH6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5">
        <f>IF(LEN(Table1[[#This Row],[Ledger 1]])&gt;0,IF(TYPE(VLOOKUP(Table1[[#This Row],[Ledger 1]],GZ:GZ,1,0))=16,1,0),0)</f>
        <v>0</v>
      </c>
      <c r="FJ685">
        <f>IF(LEN(Table1[[#This Row],[Ledger 2]])&gt;0,IF(TYPE(VLOOKUP(Table1[[#This Row],[Ledger 2]],GZ:GZ,1,0))=16,1,0),0)</f>
        <v>0</v>
      </c>
      <c r="FK685">
        <f>IF(LEN(Table1[[#This Row],[Ledger 3]])&gt;0,IF(TYPE(VLOOKUP(Table1[[#This Row],[Ledger 3]],GZ:GZ,1,0))=16,1,0),0)</f>
        <v>0</v>
      </c>
      <c r="FL685">
        <f>IF(LEN(Table1[[#This Row],[Ledger 4]])&gt;0,IF(TYPE(VLOOKUP(Table1[[#This Row],[Ledger 4]],GZ:GZ,1,0))=16,1,0),0)</f>
        <v>0</v>
      </c>
      <c r="FM685">
        <f>IF(LEN(Table1[[#This Row],[Ledger 5]])&gt;0,IF(TYPE(VLOOKUP(Table1[[#This Row],[Ledger 5]],GZ:GZ,1,0))=16,1,0),0)</f>
        <v>0</v>
      </c>
      <c r="FN685">
        <f>IF(LEN(Table1[[#This Row],[Ledger 6]])&gt;0,IF(TYPE(VLOOKUP(Table1[[#This Row],[Ledger 6]],$GZ:$GZ,1,0))=16,1,0),0)</f>
        <v>0</v>
      </c>
      <c r="FO685">
        <f>IF(LEN(Table1[[#This Row],[Ledger 7]])&gt;0,IF(TYPE(VLOOKUP(Table1[[#This Row],[Ledger 7]],$GZ:$GZ,1,0))=16,1,0),0)</f>
        <v>0</v>
      </c>
      <c r="FP685">
        <f>IF(LEN(Table1[[#This Row],[Ledger 8]])&gt;0,IF(TYPE(VLOOKUP(Table1[[#This Row],[Ledger 8]],$GZ:$GZ,1,0))=16,1,0),0)</f>
        <v>0</v>
      </c>
      <c r="FQ685">
        <f>IF(LEN(Table1[[#This Row],[Ledger 9]])&gt;0,IF(TYPE(VLOOKUP(Table1[[#This Row],[Ledger 9]],$GZ:$GZ,1,0))=16,1,0),0)</f>
        <v>0</v>
      </c>
      <c r="FR685">
        <f>IF(LEN(Table1[[#This Row],[Ledger 10]])&gt;0,IF(TYPE(VLOOKUP(Table1[[#This Row],[Ledger 10]],$GZ:$GZ,1,0))=16,1,0),0)</f>
        <v>0</v>
      </c>
      <c r="FS685">
        <f>IF(LEN(Table1[[#This Row],[Ledger 11]])&gt;0,IF(TYPE(VLOOKUP(Table1[[#This Row],[Ledger 11]],$GZ:$GZ,1,0))=16,1,0),0)</f>
        <v>0</v>
      </c>
      <c r="FT685">
        <f>IF(LEN(Table1[[#This Row],[Ledger 12]])&gt;0,IF(TYPE(VLOOKUP(Table1[[#This Row],[Ledger 12]],$GZ:$GZ,1,0))=16,1,0),0)</f>
        <v>0</v>
      </c>
      <c r="FU685">
        <f>IF(LEN(Table1[[#This Row],[Ledger 13]])&gt;0,IF(TYPE(VLOOKUP(Table1[[#This Row],[Ledger 13]],$GZ:$GZ,1,0))=16,1,0),0)</f>
        <v>0</v>
      </c>
      <c r="FV685">
        <f>IF(LEN(Table1[[#This Row],[Ledger 14]])&gt;0,IF(TYPE(VLOOKUP(Table1[[#This Row],[Ledger 14]],$GZ:$GZ,1,0))=16,1,0),0)</f>
        <v>0</v>
      </c>
      <c r="FW685">
        <f>IF(LEN(Table1[[#This Row],[Ledger 15]])&gt;0,IF(TYPE(VLOOKUP(Table1[[#This Row],[Ledger 15]],$GZ:$GZ,1,0))=16,1,0),0)</f>
        <v>0</v>
      </c>
    </row>
    <row r="686" spans="4:179" ht="33" customHeight="1" x14ac:dyDescent="0.45">
      <c r="D686" s="8">
        <f t="shared" si="19"/>
        <v>681</v>
      </c>
      <c r="E686" s="32"/>
      <c r="F686" s="34"/>
      <c r="G686" s="34"/>
      <c r="H686" s="34"/>
      <c r="I686" s="34"/>
      <c r="J686" s="38"/>
      <c r="K686" s="33"/>
      <c r="L686" s="36"/>
      <c r="M686" s="35"/>
      <c r="N686" s="34"/>
      <c r="O686" s="41"/>
      <c r="P686" s="35"/>
      <c r="Q686" s="34"/>
      <c r="R686" s="37"/>
      <c r="S686" s="35"/>
      <c r="T686" s="34"/>
      <c r="U686" s="37"/>
      <c r="V686" s="35"/>
      <c r="W686" s="34"/>
      <c r="X686" s="37"/>
      <c r="Y686" s="35"/>
      <c r="Z686" s="34"/>
      <c r="AA686" s="37"/>
      <c r="AB686" s="35"/>
      <c r="AC686" s="34"/>
      <c r="AD686" s="37"/>
      <c r="AE686" s="35"/>
      <c r="AF686" s="34"/>
      <c r="AG686" s="37"/>
      <c r="AH686" s="35"/>
      <c r="AI686" s="34"/>
      <c r="AJ686" s="37"/>
      <c r="AK686" s="35"/>
      <c r="AL686" s="34"/>
      <c r="AM686" s="37"/>
      <c r="AN686" s="35"/>
      <c r="AO686" s="34"/>
      <c r="AP686" s="37"/>
      <c r="AQ686" s="35"/>
      <c r="AR686" s="34"/>
      <c r="AS686" s="37"/>
      <c r="AT686" s="35"/>
      <c r="AU686" s="34"/>
      <c r="AV686" s="37"/>
      <c r="AW686" s="35"/>
      <c r="AX686" s="34"/>
      <c r="AY686" s="37"/>
      <c r="AZ686" s="35"/>
      <c r="BA686" s="34"/>
      <c r="BB686" s="37"/>
      <c r="BC6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6" s="7"/>
      <c r="BF686" t="str">
        <f>IF(Table1[[#This Row],[Date]]="","","&amp;lt;VOUCHER REMOTEID="&amp;""""&amp;$A$11&amp;$A$13&amp;ROW()&amp;""""&amp;" VCHTYPE="""&amp;F686&amp;""" ACTION="""&amp;"Create"&amp;"""&amp;gt;")</f>
        <v/>
      </c>
      <c r="BG686" t="str">
        <f>IF(Table1[[#This Row],[Date]]="","",TEXT(Table1[[#This Row],[Date]],"yyyymmdd"))</f>
        <v/>
      </c>
      <c r="BH686" t="str">
        <f>Table1[[#This Row],[Date2]]</f>
        <v/>
      </c>
      <c r="BI686" t="str">
        <f>IF(Table1[[#This Row],[Date]]="","",Table1[[#This Row],[Voucher Type]])</f>
        <v/>
      </c>
      <c r="BJ686" t="str">
        <f>IF(Table1[[#This Row],[Ref No / Invoice No]]="","",Table1[[#This Row],[Ref No / Invoice No]])</f>
        <v/>
      </c>
      <c r="BK686" t="str">
        <f>IF(Table1[[#This Row],[Voucher No]]="","",Table1[[#This Row],[Voucher No]])</f>
        <v/>
      </c>
      <c r="BL686" t="str">
        <f>IF(Table1[[#This Row],[Date]]="","",Table1[[#This Row],[Narration]])</f>
        <v/>
      </c>
      <c r="BM686" t="str">
        <f>IF(Table1[[#This Row],[Date]]="","",$A$11&amp;$A$13&amp;ROW())</f>
        <v/>
      </c>
      <c r="BN686" t="str">
        <f>IF(Table1[[#This Row],[Date]]="","",$A$13)</f>
        <v/>
      </c>
      <c r="BP686" t="str">
        <f>IF(Table1[[#This Row],[Ledger 1]]="","","No")</f>
        <v/>
      </c>
      <c r="BQ686" t="str">
        <f>IF(Table1[[#This Row],[Date]]="","",IF(Table1[[#This Row],[Effect 1]]="Dr.","Yes","No"))</f>
        <v/>
      </c>
      <c r="BR686" t="str">
        <f>IF(Table1[[#This Row],[Date]]="","",Table1[[#This Row],[Ledger 1]])</f>
        <v/>
      </c>
      <c r="BS686" t="str">
        <f>IF(Table1[[#This Row],[Date]]="","",IF(Table1[[#This Row],[Effect 1]]="Dr.",-Table1[[#This Row],[Amount 1]],Table1[[#This Row],[Amount 1]]))</f>
        <v/>
      </c>
      <c r="BV686" t="str">
        <f>IF(Table1[[#This Row],[Ledger 2]]="","","No")</f>
        <v/>
      </c>
      <c r="BW686" t="str">
        <f>IF(Table1[[#This Row],[Date]]="","",IF(Table1[[#This Row],[Effect 2]]="Dr.","Yes","No"))</f>
        <v/>
      </c>
      <c r="BX686" t="str">
        <f>IF(Table1[[#This Row],[Date]]="","",Table1[[#This Row],[Ledger 2]])</f>
        <v/>
      </c>
      <c r="BY686" t="str">
        <f>IF(Table1[[#This Row],[Date]]="","",IF(Table1[[#This Row],[Effect 2]]="Dr.",-Table1[[#This Row],[Amount 2]],Table1[[#This Row],[Amount 2]]))</f>
        <v/>
      </c>
      <c r="CB686" t="str">
        <f>IF(Table1[[#This Row],[Ledger 3]]="","","No")</f>
        <v/>
      </c>
      <c r="CC686" t="str">
        <f>IF(Table1[[#This Row],[Ledger 3]]="","",IF(Table1[[#This Row],[Effect 3]]="Dr.","Yes","No"))</f>
        <v/>
      </c>
      <c r="CD686" t="str">
        <f>IF(Table1[[#This Row],[Ledger 3]]="","",Table1[[#This Row],[Ledger 3]])</f>
        <v/>
      </c>
      <c r="CE686" t="str">
        <f>IF(Table1[[#This Row],[Ledger 3]]="","",IF(Table1[[#This Row],[Effect 3]]="Dr.",-Table1[[#This Row],[Amount 3]],Table1[[#This Row],[Amount 3]]))</f>
        <v/>
      </c>
      <c r="CH686" t="str">
        <f>IF(Table1[[#This Row],[Ledger 4]]="","","No")</f>
        <v/>
      </c>
      <c r="CI686" t="str">
        <f>IF(Table1[[#This Row],[Ledger 4]]="","",IF(Table1[[#This Row],[Effect 4]]="Dr.","Yes","No"))</f>
        <v/>
      </c>
      <c r="CJ686" t="str">
        <f>IF(Table1[[#This Row],[Ledger 4]]="","",Table1[[#This Row],[Ledger 4]])</f>
        <v/>
      </c>
      <c r="CK686" t="str">
        <f>IF(Table1[[#This Row],[Ledger 4]]="","",IF(Table1[[#This Row],[Effect 4]]="Dr.",-Table1[[#This Row],[Amount 4]],Table1[[#This Row],[Amount 4]]))</f>
        <v/>
      </c>
      <c r="CN686" t="str">
        <f>IF(Table1[[#This Row],[Ledger 5]]="","","No")</f>
        <v/>
      </c>
      <c r="CO686" t="str">
        <f>IF(Table1[[#This Row],[Ledger 5]]="","",IF(Table1[[#This Row],[Effect 5]]="Dr.","Yes","No"))</f>
        <v/>
      </c>
      <c r="CP686" t="str">
        <f>IF(Table1[[#This Row],[Ledger 5]]="","",Table1[[#This Row],[Ledger 5]])</f>
        <v/>
      </c>
      <c r="CQ686" t="str">
        <f>IF(Table1[[#This Row],[Ledger 5]]="","",IF(Table1[[#This Row],[Effect 5]]="Dr.",-Table1[[#This Row],[Amount 5]],Table1[[#This Row],[Amount 5]]))</f>
        <v/>
      </c>
      <c r="CT686" t="str">
        <f>IF(Table1[[#This Row],[Ledger 6]]="","","No")</f>
        <v/>
      </c>
      <c r="CU686" t="str">
        <f>IF(Table1[[#This Row],[Ledger 6]]="","",IF(Table1[[#This Row],[Effect 6]]="Dr.","Yes","No"))</f>
        <v/>
      </c>
      <c r="CV686" t="str">
        <f>IF(Table1[[#This Row],[Ledger 6]]="","",Table1[[#This Row],[Ledger 6]])</f>
        <v/>
      </c>
      <c r="CW686" t="str">
        <f>IF(Table1[[#This Row],[Ledger 6]]="","",IF(Table1[[#This Row],[Effect 6]]="Dr.",-Table1[[#This Row],[Amount 6]],Table1[[#This Row],[Amount 6]]))</f>
        <v/>
      </c>
      <c r="CZ686" t="str">
        <f>IF(Table1[[#This Row],[Ledger 7]]="","","No")</f>
        <v/>
      </c>
      <c r="DA686" t="str">
        <f>IF(Table1[[#This Row],[Ledger 7]]="","",IF(Table1[[#This Row],[Effect 7]]="Dr.","Yes","No"))</f>
        <v/>
      </c>
      <c r="DB686" t="str">
        <f>IF(Table1[[#This Row],[Ledger 7]]="","",Table1[[#This Row],[Ledger 7]])</f>
        <v/>
      </c>
      <c r="DC686" t="str">
        <f>IF(Table1[[#This Row],[Ledger 7]]="","",IF(Table1[[#This Row],[Effect 7]]="Dr.",-Table1[[#This Row],[Amount 7]],Table1[[#This Row],[Amount 7]]))</f>
        <v/>
      </c>
      <c r="DF686" t="str">
        <f>IF(Table1[[#This Row],[Ledger 8]]="","","No")</f>
        <v/>
      </c>
      <c r="DG686" t="str">
        <f>IF(Table1[[#This Row],[Ledger 8]]="","",IF(Table1[[#This Row],[Effect 8]]="Dr.","Yes","No"))</f>
        <v/>
      </c>
      <c r="DH686" t="str">
        <f>IF(Table1[[#This Row],[Ledger 8]]="","",Table1[[#This Row],[Ledger 8]])</f>
        <v/>
      </c>
      <c r="DI686" t="str">
        <f>IF(Table1[[#This Row],[Ledger 8]]="","",IF(Table1[[#This Row],[Effect 8]]="Dr.",-Table1[[#This Row],[Amount 8]],Table1[[#This Row],[Amount 8]]))</f>
        <v/>
      </c>
      <c r="DL686" t="str">
        <f>IF(Table1[[#This Row],[Ledger 9]]="","","No")</f>
        <v/>
      </c>
      <c r="DM686" t="str">
        <f>IF(Table1[[#This Row],[Ledger 9]]="","",IF(Table1[[#This Row],[Effect 9]]="Dr.","Yes","No"))</f>
        <v/>
      </c>
      <c r="DN686" t="str">
        <f>IF(Table1[[#This Row],[Ledger 9]]="","",Table1[[#This Row],[Ledger 9]])</f>
        <v/>
      </c>
      <c r="DO686" t="str">
        <f>IF(Table1[[#This Row],[Ledger 9]]="","",IF(Table1[[#This Row],[Effect 9]]="Dr.",-Table1[[#This Row],[Amount 9]],Table1[[#This Row],[Amount 9]]))</f>
        <v/>
      </c>
      <c r="DR686" t="str">
        <f>IF(Table1[[#This Row],[Ledger 10]]="","","No")</f>
        <v/>
      </c>
      <c r="DS686" t="str">
        <f>IF(Table1[[#This Row],[Ledger 10]]="","",IF(Table1[[#This Row],[Effect 10]]="Dr.","Yes","No"))</f>
        <v/>
      </c>
      <c r="DT686" t="str">
        <f>IF(Table1[[#This Row],[Ledger 10]]="","",Table1[[#This Row],[Ledger 10]])</f>
        <v/>
      </c>
      <c r="DU686" t="str">
        <f>IF(Table1[[#This Row],[Ledger 10]]="","",IF(Table1[[#This Row],[Effect 10]]="Dr.",-Table1[[#This Row],[Amount 10]],Table1[[#This Row],[Amount 10]]))</f>
        <v/>
      </c>
      <c r="DX686" t="str">
        <f>IF(Table1[[#This Row],[Ledger 11]]="","","No")</f>
        <v/>
      </c>
      <c r="DY686" t="str">
        <f>IF(Table1[[#This Row],[Ledger 11]]="","",IF(Table1[[#This Row],[Effect 11]]="Dr.","Yes","No"))</f>
        <v/>
      </c>
      <c r="DZ686" t="str">
        <f>IF(Table1[[#This Row],[Ledger 11]]="","",Table1[[#This Row],[Ledger 11]])</f>
        <v/>
      </c>
      <c r="EA686" t="str">
        <f>IF(Table1[[#This Row],[Ledger 11]]="","",IF(Table1[[#This Row],[Effect 11]]="Dr.",-Table1[[#This Row],[Amount 11]],Table1[[#This Row],[Amount 11]]))</f>
        <v/>
      </c>
      <c r="ED686" t="str">
        <f>IF(Table1[[#This Row],[Ledger 12]]="","","No")</f>
        <v/>
      </c>
      <c r="EE686" t="str">
        <f>IF(Table1[[#This Row],[Ledger 12]]="","",IF(Table1[[#This Row],[Effect 12]]="Dr.","Yes","No"))</f>
        <v/>
      </c>
      <c r="EF686" t="str">
        <f>IF(Table1[[#This Row],[Ledger 12]]="","",Table1[[#This Row],[Ledger 12]])</f>
        <v/>
      </c>
      <c r="EG686" t="str">
        <f>IF(Table1[[#This Row],[Ledger 12]]="","",IF(Table1[[#This Row],[Effect 12]]="Dr.",-Table1[[#This Row],[Amount 12]],Table1[[#This Row],[Amount 12]]))</f>
        <v/>
      </c>
      <c r="EJ686" t="str">
        <f>IF(Table1[[#This Row],[Ledger 13]]="","","No")</f>
        <v/>
      </c>
      <c r="EK686" t="str">
        <f>IF(Table1[[#This Row],[Ledger 13]]="","",IF(Table1[[#This Row],[Effect 13]]="Dr.","Yes","No"))</f>
        <v/>
      </c>
      <c r="EL686" t="str">
        <f>IF(Table1[[#This Row],[Ledger 13]]="","",Table1[[#This Row],[Ledger 13]])</f>
        <v/>
      </c>
      <c r="EM686" t="str">
        <f>IF(Table1[[#This Row],[Ledger 13]]="","",IF(Table1[[#This Row],[Effect 13]]="Dr.",-Table1[[#This Row],[Amount 13]],Table1[[#This Row],[Amount 13]]))</f>
        <v/>
      </c>
      <c r="EP686" t="str">
        <f>IF(Table1[[#This Row],[Ledger 14]]="","","No")</f>
        <v/>
      </c>
      <c r="EQ686" t="str">
        <f>IF(Table1[[#This Row],[Ledger 14]]="","",IF(Table1[[#This Row],[Effect 14]]="Dr.","Yes","No"))</f>
        <v/>
      </c>
      <c r="ER686" t="str">
        <f>IF(Table1[[#This Row],[Ledger 14]]="","",Table1[[#This Row],[Ledger 14]])</f>
        <v/>
      </c>
      <c r="ES686" t="str">
        <f>IF(Table1[[#This Row],[Ledger 14]]="","",IF(Table1[[#This Row],[Effect 14]]="Dr.",-Table1[[#This Row],[Amount 14]],Table1[[#This Row],[Amount 14]]))</f>
        <v/>
      </c>
      <c r="EV686" t="str">
        <f>IF(Table1[[#This Row],[Ledger 15]]="","","No")</f>
        <v/>
      </c>
      <c r="EW686" t="str">
        <f>IF(Table1[[#This Row],[Ledger 15]]="","",IF(Table1[[#This Row],[Effect 15]]="Dr.","Yes","No"))</f>
        <v/>
      </c>
      <c r="EX686" t="str">
        <f>IF(Table1[[#This Row],[Ledger 15]]="","",Table1[[#This Row],[Ledger 15]])</f>
        <v/>
      </c>
      <c r="EY686" t="str">
        <f>IF(Table1[[#This Row],[Ledger 15]]="","",IF(Table1[[#This Row],[Effect 15]]="Dr.",-Table1[[#This Row],[Amount 15]],Table1[[#This Row],[Amount 15]]))</f>
        <v/>
      </c>
      <c r="FD6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6">
        <f>IF(Table1[[#This Row],[Date]]="",0,IF(AND(Table1[[#This Row],[Date]]&gt;=$FE$2,Table1[[#This Row],[Date]]&lt;=$FE$3),0,1))</f>
        <v>0</v>
      </c>
      <c r="FF686">
        <f>IF(Table1[[#This Row],[Date]]="",0,IF(TYPE(VLOOKUP(Table1[[#This Row],[Voucher Type]],Table1[[#All],[Voucher Type Master]],1,FALSE))=16,1,0))</f>
        <v>0</v>
      </c>
      <c r="FG686">
        <f>IF(TYPE(IF(Table1[[#This Row],[Date]]="",0,IF(VLOOKUP(Table1[[#This Row],[Voucher Type]],$FY$5:$FZ$13,2,0)=Table1[[#This Row],[Effect 1]],0,1)))=16,1,0)</f>
        <v>0</v>
      </c>
      <c r="FH6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6">
        <f>IF(LEN(Table1[[#This Row],[Ledger 1]])&gt;0,IF(TYPE(VLOOKUP(Table1[[#This Row],[Ledger 1]],GZ:GZ,1,0))=16,1,0),0)</f>
        <v>0</v>
      </c>
      <c r="FJ686">
        <f>IF(LEN(Table1[[#This Row],[Ledger 2]])&gt;0,IF(TYPE(VLOOKUP(Table1[[#This Row],[Ledger 2]],GZ:GZ,1,0))=16,1,0),0)</f>
        <v>0</v>
      </c>
      <c r="FK686">
        <f>IF(LEN(Table1[[#This Row],[Ledger 3]])&gt;0,IF(TYPE(VLOOKUP(Table1[[#This Row],[Ledger 3]],GZ:GZ,1,0))=16,1,0),0)</f>
        <v>0</v>
      </c>
      <c r="FL686">
        <f>IF(LEN(Table1[[#This Row],[Ledger 4]])&gt;0,IF(TYPE(VLOOKUP(Table1[[#This Row],[Ledger 4]],GZ:GZ,1,0))=16,1,0),0)</f>
        <v>0</v>
      </c>
      <c r="FM686">
        <f>IF(LEN(Table1[[#This Row],[Ledger 5]])&gt;0,IF(TYPE(VLOOKUP(Table1[[#This Row],[Ledger 5]],GZ:GZ,1,0))=16,1,0),0)</f>
        <v>0</v>
      </c>
      <c r="FN686">
        <f>IF(LEN(Table1[[#This Row],[Ledger 6]])&gt;0,IF(TYPE(VLOOKUP(Table1[[#This Row],[Ledger 6]],$GZ:$GZ,1,0))=16,1,0),0)</f>
        <v>0</v>
      </c>
      <c r="FO686">
        <f>IF(LEN(Table1[[#This Row],[Ledger 7]])&gt;0,IF(TYPE(VLOOKUP(Table1[[#This Row],[Ledger 7]],$GZ:$GZ,1,0))=16,1,0),0)</f>
        <v>0</v>
      </c>
      <c r="FP686">
        <f>IF(LEN(Table1[[#This Row],[Ledger 8]])&gt;0,IF(TYPE(VLOOKUP(Table1[[#This Row],[Ledger 8]],$GZ:$GZ,1,0))=16,1,0),0)</f>
        <v>0</v>
      </c>
      <c r="FQ686">
        <f>IF(LEN(Table1[[#This Row],[Ledger 9]])&gt;0,IF(TYPE(VLOOKUP(Table1[[#This Row],[Ledger 9]],$GZ:$GZ,1,0))=16,1,0),0)</f>
        <v>0</v>
      </c>
      <c r="FR686">
        <f>IF(LEN(Table1[[#This Row],[Ledger 10]])&gt;0,IF(TYPE(VLOOKUP(Table1[[#This Row],[Ledger 10]],$GZ:$GZ,1,0))=16,1,0),0)</f>
        <v>0</v>
      </c>
      <c r="FS686">
        <f>IF(LEN(Table1[[#This Row],[Ledger 11]])&gt;0,IF(TYPE(VLOOKUP(Table1[[#This Row],[Ledger 11]],$GZ:$GZ,1,0))=16,1,0),0)</f>
        <v>0</v>
      </c>
      <c r="FT686">
        <f>IF(LEN(Table1[[#This Row],[Ledger 12]])&gt;0,IF(TYPE(VLOOKUP(Table1[[#This Row],[Ledger 12]],$GZ:$GZ,1,0))=16,1,0),0)</f>
        <v>0</v>
      </c>
      <c r="FU686">
        <f>IF(LEN(Table1[[#This Row],[Ledger 13]])&gt;0,IF(TYPE(VLOOKUP(Table1[[#This Row],[Ledger 13]],$GZ:$GZ,1,0))=16,1,0),0)</f>
        <v>0</v>
      </c>
      <c r="FV686">
        <f>IF(LEN(Table1[[#This Row],[Ledger 14]])&gt;0,IF(TYPE(VLOOKUP(Table1[[#This Row],[Ledger 14]],$GZ:$GZ,1,0))=16,1,0),0)</f>
        <v>0</v>
      </c>
      <c r="FW686">
        <f>IF(LEN(Table1[[#This Row],[Ledger 15]])&gt;0,IF(TYPE(VLOOKUP(Table1[[#This Row],[Ledger 15]],$GZ:$GZ,1,0))=16,1,0),0)</f>
        <v>0</v>
      </c>
    </row>
    <row r="687" spans="4:179" ht="33" customHeight="1" x14ac:dyDescent="0.45">
      <c r="D687" s="8">
        <f t="shared" si="19"/>
        <v>682</v>
      </c>
      <c r="E687" s="32"/>
      <c r="F687" s="34"/>
      <c r="G687" s="34"/>
      <c r="H687" s="34"/>
      <c r="I687" s="34"/>
      <c r="J687" s="38"/>
      <c r="K687" s="33"/>
      <c r="L687" s="36"/>
      <c r="M687" s="35"/>
      <c r="N687" s="34"/>
      <c r="O687" s="41"/>
      <c r="P687" s="35"/>
      <c r="Q687" s="34"/>
      <c r="R687" s="37"/>
      <c r="S687" s="35"/>
      <c r="T687" s="34"/>
      <c r="U687" s="37"/>
      <c r="V687" s="35"/>
      <c r="W687" s="34"/>
      <c r="X687" s="37"/>
      <c r="Y687" s="35"/>
      <c r="Z687" s="34"/>
      <c r="AA687" s="37"/>
      <c r="AB687" s="35"/>
      <c r="AC687" s="34"/>
      <c r="AD687" s="37"/>
      <c r="AE687" s="35"/>
      <c r="AF687" s="34"/>
      <c r="AG687" s="37"/>
      <c r="AH687" s="35"/>
      <c r="AI687" s="34"/>
      <c r="AJ687" s="37"/>
      <c r="AK687" s="35"/>
      <c r="AL687" s="34"/>
      <c r="AM687" s="37"/>
      <c r="AN687" s="35"/>
      <c r="AO687" s="34"/>
      <c r="AP687" s="37"/>
      <c r="AQ687" s="35"/>
      <c r="AR687" s="34"/>
      <c r="AS687" s="37"/>
      <c r="AT687" s="35"/>
      <c r="AU687" s="34"/>
      <c r="AV687" s="37"/>
      <c r="AW687" s="35"/>
      <c r="AX687" s="34"/>
      <c r="AY687" s="37"/>
      <c r="AZ687" s="35"/>
      <c r="BA687" s="34"/>
      <c r="BB687" s="37"/>
      <c r="BC6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7" s="7"/>
      <c r="BF687" t="str">
        <f>IF(Table1[[#This Row],[Date]]="","","&amp;lt;VOUCHER REMOTEID="&amp;""""&amp;$A$11&amp;$A$13&amp;ROW()&amp;""""&amp;" VCHTYPE="""&amp;F687&amp;""" ACTION="""&amp;"Create"&amp;"""&amp;gt;")</f>
        <v/>
      </c>
      <c r="BG687" t="str">
        <f>IF(Table1[[#This Row],[Date]]="","",TEXT(Table1[[#This Row],[Date]],"yyyymmdd"))</f>
        <v/>
      </c>
      <c r="BH687" t="str">
        <f>Table1[[#This Row],[Date2]]</f>
        <v/>
      </c>
      <c r="BI687" t="str">
        <f>IF(Table1[[#This Row],[Date]]="","",Table1[[#This Row],[Voucher Type]])</f>
        <v/>
      </c>
      <c r="BJ687" t="str">
        <f>IF(Table1[[#This Row],[Ref No / Invoice No]]="","",Table1[[#This Row],[Ref No / Invoice No]])</f>
        <v/>
      </c>
      <c r="BK687" t="str">
        <f>IF(Table1[[#This Row],[Voucher No]]="","",Table1[[#This Row],[Voucher No]])</f>
        <v/>
      </c>
      <c r="BL687" t="str">
        <f>IF(Table1[[#This Row],[Date]]="","",Table1[[#This Row],[Narration]])</f>
        <v/>
      </c>
      <c r="BM687" t="str">
        <f>IF(Table1[[#This Row],[Date]]="","",$A$11&amp;$A$13&amp;ROW())</f>
        <v/>
      </c>
      <c r="BN687" t="str">
        <f>IF(Table1[[#This Row],[Date]]="","",$A$13)</f>
        <v/>
      </c>
      <c r="BP687" t="str">
        <f>IF(Table1[[#This Row],[Ledger 1]]="","","No")</f>
        <v/>
      </c>
      <c r="BQ687" t="str">
        <f>IF(Table1[[#This Row],[Date]]="","",IF(Table1[[#This Row],[Effect 1]]="Dr.","Yes","No"))</f>
        <v/>
      </c>
      <c r="BR687" t="str">
        <f>IF(Table1[[#This Row],[Date]]="","",Table1[[#This Row],[Ledger 1]])</f>
        <v/>
      </c>
      <c r="BS687" t="str">
        <f>IF(Table1[[#This Row],[Date]]="","",IF(Table1[[#This Row],[Effect 1]]="Dr.",-Table1[[#This Row],[Amount 1]],Table1[[#This Row],[Amount 1]]))</f>
        <v/>
      </c>
      <c r="BV687" t="str">
        <f>IF(Table1[[#This Row],[Ledger 2]]="","","No")</f>
        <v/>
      </c>
      <c r="BW687" t="str">
        <f>IF(Table1[[#This Row],[Date]]="","",IF(Table1[[#This Row],[Effect 2]]="Dr.","Yes","No"))</f>
        <v/>
      </c>
      <c r="BX687" t="str">
        <f>IF(Table1[[#This Row],[Date]]="","",Table1[[#This Row],[Ledger 2]])</f>
        <v/>
      </c>
      <c r="BY687" t="str">
        <f>IF(Table1[[#This Row],[Date]]="","",IF(Table1[[#This Row],[Effect 2]]="Dr.",-Table1[[#This Row],[Amount 2]],Table1[[#This Row],[Amount 2]]))</f>
        <v/>
      </c>
      <c r="CB687" t="str">
        <f>IF(Table1[[#This Row],[Ledger 3]]="","","No")</f>
        <v/>
      </c>
      <c r="CC687" t="str">
        <f>IF(Table1[[#This Row],[Ledger 3]]="","",IF(Table1[[#This Row],[Effect 3]]="Dr.","Yes","No"))</f>
        <v/>
      </c>
      <c r="CD687" t="str">
        <f>IF(Table1[[#This Row],[Ledger 3]]="","",Table1[[#This Row],[Ledger 3]])</f>
        <v/>
      </c>
      <c r="CE687" t="str">
        <f>IF(Table1[[#This Row],[Ledger 3]]="","",IF(Table1[[#This Row],[Effect 3]]="Dr.",-Table1[[#This Row],[Amount 3]],Table1[[#This Row],[Amount 3]]))</f>
        <v/>
      </c>
      <c r="CH687" t="str">
        <f>IF(Table1[[#This Row],[Ledger 4]]="","","No")</f>
        <v/>
      </c>
      <c r="CI687" t="str">
        <f>IF(Table1[[#This Row],[Ledger 4]]="","",IF(Table1[[#This Row],[Effect 4]]="Dr.","Yes","No"))</f>
        <v/>
      </c>
      <c r="CJ687" t="str">
        <f>IF(Table1[[#This Row],[Ledger 4]]="","",Table1[[#This Row],[Ledger 4]])</f>
        <v/>
      </c>
      <c r="CK687" t="str">
        <f>IF(Table1[[#This Row],[Ledger 4]]="","",IF(Table1[[#This Row],[Effect 4]]="Dr.",-Table1[[#This Row],[Amount 4]],Table1[[#This Row],[Amount 4]]))</f>
        <v/>
      </c>
      <c r="CN687" t="str">
        <f>IF(Table1[[#This Row],[Ledger 5]]="","","No")</f>
        <v/>
      </c>
      <c r="CO687" t="str">
        <f>IF(Table1[[#This Row],[Ledger 5]]="","",IF(Table1[[#This Row],[Effect 5]]="Dr.","Yes","No"))</f>
        <v/>
      </c>
      <c r="CP687" t="str">
        <f>IF(Table1[[#This Row],[Ledger 5]]="","",Table1[[#This Row],[Ledger 5]])</f>
        <v/>
      </c>
      <c r="CQ687" t="str">
        <f>IF(Table1[[#This Row],[Ledger 5]]="","",IF(Table1[[#This Row],[Effect 5]]="Dr.",-Table1[[#This Row],[Amount 5]],Table1[[#This Row],[Amount 5]]))</f>
        <v/>
      </c>
      <c r="CT687" t="str">
        <f>IF(Table1[[#This Row],[Ledger 6]]="","","No")</f>
        <v/>
      </c>
      <c r="CU687" t="str">
        <f>IF(Table1[[#This Row],[Ledger 6]]="","",IF(Table1[[#This Row],[Effect 6]]="Dr.","Yes","No"))</f>
        <v/>
      </c>
      <c r="CV687" t="str">
        <f>IF(Table1[[#This Row],[Ledger 6]]="","",Table1[[#This Row],[Ledger 6]])</f>
        <v/>
      </c>
      <c r="CW687" t="str">
        <f>IF(Table1[[#This Row],[Ledger 6]]="","",IF(Table1[[#This Row],[Effect 6]]="Dr.",-Table1[[#This Row],[Amount 6]],Table1[[#This Row],[Amount 6]]))</f>
        <v/>
      </c>
      <c r="CZ687" t="str">
        <f>IF(Table1[[#This Row],[Ledger 7]]="","","No")</f>
        <v/>
      </c>
      <c r="DA687" t="str">
        <f>IF(Table1[[#This Row],[Ledger 7]]="","",IF(Table1[[#This Row],[Effect 7]]="Dr.","Yes","No"))</f>
        <v/>
      </c>
      <c r="DB687" t="str">
        <f>IF(Table1[[#This Row],[Ledger 7]]="","",Table1[[#This Row],[Ledger 7]])</f>
        <v/>
      </c>
      <c r="DC687" t="str">
        <f>IF(Table1[[#This Row],[Ledger 7]]="","",IF(Table1[[#This Row],[Effect 7]]="Dr.",-Table1[[#This Row],[Amount 7]],Table1[[#This Row],[Amount 7]]))</f>
        <v/>
      </c>
      <c r="DF687" t="str">
        <f>IF(Table1[[#This Row],[Ledger 8]]="","","No")</f>
        <v/>
      </c>
      <c r="DG687" t="str">
        <f>IF(Table1[[#This Row],[Ledger 8]]="","",IF(Table1[[#This Row],[Effect 8]]="Dr.","Yes","No"))</f>
        <v/>
      </c>
      <c r="DH687" t="str">
        <f>IF(Table1[[#This Row],[Ledger 8]]="","",Table1[[#This Row],[Ledger 8]])</f>
        <v/>
      </c>
      <c r="DI687" t="str">
        <f>IF(Table1[[#This Row],[Ledger 8]]="","",IF(Table1[[#This Row],[Effect 8]]="Dr.",-Table1[[#This Row],[Amount 8]],Table1[[#This Row],[Amount 8]]))</f>
        <v/>
      </c>
      <c r="DL687" t="str">
        <f>IF(Table1[[#This Row],[Ledger 9]]="","","No")</f>
        <v/>
      </c>
      <c r="DM687" t="str">
        <f>IF(Table1[[#This Row],[Ledger 9]]="","",IF(Table1[[#This Row],[Effect 9]]="Dr.","Yes","No"))</f>
        <v/>
      </c>
      <c r="DN687" t="str">
        <f>IF(Table1[[#This Row],[Ledger 9]]="","",Table1[[#This Row],[Ledger 9]])</f>
        <v/>
      </c>
      <c r="DO687" t="str">
        <f>IF(Table1[[#This Row],[Ledger 9]]="","",IF(Table1[[#This Row],[Effect 9]]="Dr.",-Table1[[#This Row],[Amount 9]],Table1[[#This Row],[Amount 9]]))</f>
        <v/>
      </c>
      <c r="DR687" t="str">
        <f>IF(Table1[[#This Row],[Ledger 10]]="","","No")</f>
        <v/>
      </c>
      <c r="DS687" t="str">
        <f>IF(Table1[[#This Row],[Ledger 10]]="","",IF(Table1[[#This Row],[Effect 10]]="Dr.","Yes","No"))</f>
        <v/>
      </c>
      <c r="DT687" t="str">
        <f>IF(Table1[[#This Row],[Ledger 10]]="","",Table1[[#This Row],[Ledger 10]])</f>
        <v/>
      </c>
      <c r="DU687" t="str">
        <f>IF(Table1[[#This Row],[Ledger 10]]="","",IF(Table1[[#This Row],[Effect 10]]="Dr.",-Table1[[#This Row],[Amount 10]],Table1[[#This Row],[Amount 10]]))</f>
        <v/>
      </c>
      <c r="DX687" t="str">
        <f>IF(Table1[[#This Row],[Ledger 11]]="","","No")</f>
        <v/>
      </c>
      <c r="DY687" t="str">
        <f>IF(Table1[[#This Row],[Ledger 11]]="","",IF(Table1[[#This Row],[Effect 11]]="Dr.","Yes","No"))</f>
        <v/>
      </c>
      <c r="DZ687" t="str">
        <f>IF(Table1[[#This Row],[Ledger 11]]="","",Table1[[#This Row],[Ledger 11]])</f>
        <v/>
      </c>
      <c r="EA687" t="str">
        <f>IF(Table1[[#This Row],[Ledger 11]]="","",IF(Table1[[#This Row],[Effect 11]]="Dr.",-Table1[[#This Row],[Amount 11]],Table1[[#This Row],[Amount 11]]))</f>
        <v/>
      </c>
      <c r="ED687" t="str">
        <f>IF(Table1[[#This Row],[Ledger 12]]="","","No")</f>
        <v/>
      </c>
      <c r="EE687" t="str">
        <f>IF(Table1[[#This Row],[Ledger 12]]="","",IF(Table1[[#This Row],[Effect 12]]="Dr.","Yes","No"))</f>
        <v/>
      </c>
      <c r="EF687" t="str">
        <f>IF(Table1[[#This Row],[Ledger 12]]="","",Table1[[#This Row],[Ledger 12]])</f>
        <v/>
      </c>
      <c r="EG687" t="str">
        <f>IF(Table1[[#This Row],[Ledger 12]]="","",IF(Table1[[#This Row],[Effect 12]]="Dr.",-Table1[[#This Row],[Amount 12]],Table1[[#This Row],[Amount 12]]))</f>
        <v/>
      </c>
      <c r="EJ687" t="str">
        <f>IF(Table1[[#This Row],[Ledger 13]]="","","No")</f>
        <v/>
      </c>
      <c r="EK687" t="str">
        <f>IF(Table1[[#This Row],[Ledger 13]]="","",IF(Table1[[#This Row],[Effect 13]]="Dr.","Yes","No"))</f>
        <v/>
      </c>
      <c r="EL687" t="str">
        <f>IF(Table1[[#This Row],[Ledger 13]]="","",Table1[[#This Row],[Ledger 13]])</f>
        <v/>
      </c>
      <c r="EM687" t="str">
        <f>IF(Table1[[#This Row],[Ledger 13]]="","",IF(Table1[[#This Row],[Effect 13]]="Dr.",-Table1[[#This Row],[Amount 13]],Table1[[#This Row],[Amount 13]]))</f>
        <v/>
      </c>
      <c r="EP687" t="str">
        <f>IF(Table1[[#This Row],[Ledger 14]]="","","No")</f>
        <v/>
      </c>
      <c r="EQ687" t="str">
        <f>IF(Table1[[#This Row],[Ledger 14]]="","",IF(Table1[[#This Row],[Effect 14]]="Dr.","Yes","No"))</f>
        <v/>
      </c>
      <c r="ER687" t="str">
        <f>IF(Table1[[#This Row],[Ledger 14]]="","",Table1[[#This Row],[Ledger 14]])</f>
        <v/>
      </c>
      <c r="ES687" t="str">
        <f>IF(Table1[[#This Row],[Ledger 14]]="","",IF(Table1[[#This Row],[Effect 14]]="Dr.",-Table1[[#This Row],[Amount 14]],Table1[[#This Row],[Amount 14]]))</f>
        <v/>
      </c>
      <c r="EV687" t="str">
        <f>IF(Table1[[#This Row],[Ledger 15]]="","","No")</f>
        <v/>
      </c>
      <c r="EW687" t="str">
        <f>IF(Table1[[#This Row],[Ledger 15]]="","",IF(Table1[[#This Row],[Effect 15]]="Dr.","Yes","No"))</f>
        <v/>
      </c>
      <c r="EX687" t="str">
        <f>IF(Table1[[#This Row],[Ledger 15]]="","",Table1[[#This Row],[Ledger 15]])</f>
        <v/>
      </c>
      <c r="EY687" t="str">
        <f>IF(Table1[[#This Row],[Ledger 15]]="","",IF(Table1[[#This Row],[Effect 15]]="Dr.",-Table1[[#This Row],[Amount 15]],Table1[[#This Row],[Amount 15]]))</f>
        <v/>
      </c>
      <c r="FD6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7">
        <f>IF(Table1[[#This Row],[Date]]="",0,IF(AND(Table1[[#This Row],[Date]]&gt;=$FE$2,Table1[[#This Row],[Date]]&lt;=$FE$3),0,1))</f>
        <v>0</v>
      </c>
      <c r="FF687">
        <f>IF(Table1[[#This Row],[Date]]="",0,IF(TYPE(VLOOKUP(Table1[[#This Row],[Voucher Type]],Table1[[#All],[Voucher Type Master]],1,FALSE))=16,1,0))</f>
        <v>0</v>
      </c>
      <c r="FG687">
        <f>IF(TYPE(IF(Table1[[#This Row],[Date]]="",0,IF(VLOOKUP(Table1[[#This Row],[Voucher Type]],$FY$5:$FZ$13,2,0)=Table1[[#This Row],[Effect 1]],0,1)))=16,1,0)</f>
        <v>0</v>
      </c>
      <c r="FH6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7">
        <f>IF(LEN(Table1[[#This Row],[Ledger 1]])&gt;0,IF(TYPE(VLOOKUP(Table1[[#This Row],[Ledger 1]],GZ:GZ,1,0))=16,1,0),0)</f>
        <v>0</v>
      </c>
      <c r="FJ687">
        <f>IF(LEN(Table1[[#This Row],[Ledger 2]])&gt;0,IF(TYPE(VLOOKUP(Table1[[#This Row],[Ledger 2]],GZ:GZ,1,0))=16,1,0),0)</f>
        <v>0</v>
      </c>
      <c r="FK687">
        <f>IF(LEN(Table1[[#This Row],[Ledger 3]])&gt;0,IF(TYPE(VLOOKUP(Table1[[#This Row],[Ledger 3]],GZ:GZ,1,0))=16,1,0),0)</f>
        <v>0</v>
      </c>
      <c r="FL687">
        <f>IF(LEN(Table1[[#This Row],[Ledger 4]])&gt;0,IF(TYPE(VLOOKUP(Table1[[#This Row],[Ledger 4]],GZ:GZ,1,0))=16,1,0),0)</f>
        <v>0</v>
      </c>
      <c r="FM687">
        <f>IF(LEN(Table1[[#This Row],[Ledger 5]])&gt;0,IF(TYPE(VLOOKUP(Table1[[#This Row],[Ledger 5]],GZ:GZ,1,0))=16,1,0),0)</f>
        <v>0</v>
      </c>
      <c r="FN687">
        <f>IF(LEN(Table1[[#This Row],[Ledger 6]])&gt;0,IF(TYPE(VLOOKUP(Table1[[#This Row],[Ledger 6]],$GZ:$GZ,1,0))=16,1,0),0)</f>
        <v>0</v>
      </c>
      <c r="FO687">
        <f>IF(LEN(Table1[[#This Row],[Ledger 7]])&gt;0,IF(TYPE(VLOOKUP(Table1[[#This Row],[Ledger 7]],$GZ:$GZ,1,0))=16,1,0),0)</f>
        <v>0</v>
      </c>
      <c r="FP687">
        <f>IF(LEN(Table1[[#This Row],[Ledger 8]])&gt;0,IF(TYPE(VLOOKUP(Table1[[#This Row],[Ledger 8]],$GZ:$GZ,1,0))=16,1,0),0)</f>
        <v>0</v>
      </c>
      <c r="FQ687">
        <f>IF(LEN(Table1[[#This Row],[Ledger 9]])&gt;0,IF(TYPE(VLOOKUP(Table1[[#This Row],[Ledger 9]],$GZ:$GZ,1,0))=16,1,0),0)</f>
        <v>0</v>
      </c>
      <c r="FR687">
        <f>IF(LEN(Table1[[#This Row],[Ledger 10]])&gt;0,IF(TYPE(VLOOKUP(Table1[[#This Row],[Ledger 10]],$GZ:$GZ,1,0))=16,1,0),0)</f>
        <v>0</v>
      </c>
      <c r="FS687">
        <f>IF(LEN(Table1[[#This Row],[Ledger 11]])&gt;0,IF(TYPE(VLOOKUP(Table1[[#This Row],[Ledger 11]],$GZ:$GZ,1,0))=16,1,0),0)</f>
        <v>0</v>
      </c>
      <c r="FT687">
        <f>IF(LEN(Table1[[#This Row],[Ledger 12]])&gt;0,IF(TYPE(VLOOKUP(Table1[[#This Row],[Ledger 12]],$GZ:$GZ,1,0))=16,1,0),0)</f>
        <v>0</v>
      </c>
      <c r="FU687">
        <f>IF(LEN(Table1[[#This Row],[Ledger 13]])&gt;0,IF(TYPE(VLOOKUP(Table1[[#This Row],[Ledger 13]],$GZ:$GZ,1,0))=16,1,0),0)</f>
        <v>0</v>
      </c>
      <c r="FV687">
        <f>IF(LEN(Table1[[#This Row],[Ledger 14]])&gt;0,IF(TYPE(VLOOKUP(Table1[[#This Row],[Ledger 14]],$GZ:$GZ,1,0))=16,1,0),0)</f>
        <v>0</v>
      </c>
      <c r="FW687">
        <f>IF(LEN(Table1[[#This Row],[Ledger 15]])&gt;0,IF(TYPE(VLOOKUP(Table1[[#This Row],[Ledger 15]],$GZ:$GZ,1,0))=16,1,0),0)</f>
        <v>0</v>
      </c>
    </row>
    <row r="688" spans="4:179" ht="33" customHeight="1" x14ac:dyDescent="0.45">
      <c r="D688" s="8">
        <f t="shared" si="19"/>
        <v>683</v>
      </c>
      <c r="E688" s="32"/>
      <c r="F688" s="34"/>
      <c r="G688" s="34"/>
      <c r="H688" s="34"/>
      <c r="I688" s="34"/>
      <c r="J688" s="38"/>
      <c r="K688" s="33"/>
      <c r="L688" s="36"/>
      <c r="M688" s="35"/>
      <c r="N688" s="34"/>
      <c r="O688" s="41"/>
      <c r="P688" s="35"/>
      <c r="Q688" s="34"/>
      <c r="R688" s="37"/>
      <c r="S688" s="35"/>
      <c r="T688" s="34"/>
      <c r="U688" s="37"/>
      <c r="V688" s="35"/>
      <c r="W688" s="34"/>
      <c r="X688" s="37"/>
      <c r="Y688" s="35"/>
      <c r="Z688" s="34"/>
      <c r="AA688" s="37"/>
      <c r="AB688" s="35"/>
      <c r="AC688" s="34"/>
      <c r="AD688" s="37"/>
      <c r="AE688" s="35"/>
      <c r="AF688" s="34"/>
      <c r="AG688" s="37"/>
      <c r="AH688" s="35"/>
      <c r="AI688" s="34"/>
      <c r="AJ688" s="37"/>
      <c r="AK688" s="35"/>
      <c r="AL688" s="34"/>
      <c r="AM688" s="37"/>
      <c r="AN688" s="35"/>
      <c r="AO688" s="34"/>
      <c r="AP688" s="37"/>
      <c r="AQ688" s="35"/>
      <c r="AR688" s="34"/>
      <c r="AS688" s="37"/>
      <c r="AT688" s="35"/>
      <c r="AU688" s="34"/>
      <c r="AV688" s="37"/>
      <c r="AW688" s="35"/>
      <c r="AX688" s="34"/>
      <c r="AY688" s="37"/>
      <c r="AZ688" s="35"/>
      <c r="BA688" s="34"/>
      <c r="BB688" s="37"/>
      <c r="BC6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8" s="7"/>
      <c r="BF688" t="str">
        <f>IF(Table1[[#This Row],[Date]]="","","&amp;lt;VOUCHER REMOTEID="&amp;""""&amp;$A$11&amp;$A$13&amp;ROW()&amp;""""&amp;" VCHTYPE="""&amp;F688&amp;""" ACTION="""&amp;"Create"&amp;"""&amp;gt;")</f>
        <v/>
      </c>
      <c r="BG688" t="str">
        <f>IF(Table1[[#This Row],[Date]]="","",TEXT(Table1[[#This Row],[Date]],"yyyymmdd"))</f>
        <v/>
      </c>
      <c r="BH688" t="str">
        <f>Table1[[#This Row],[Date2]]</f>
        <v/>
      </c>
      <c r="BI688" t="str">
        <f>IF(Table1[[#This Row],[Date]]="","",Table1[[#This Row],[Voucher Type]])</f>
        <v/>
      </c>
      <c r="BJ688" t="str">
        <f>IF(Table1[[#This Row],[Ref No / Invoice No]]="","",Table1[[#This Row],[Ref No / Invoice No]])</f>
        <v/>
      </c>
      <c r="BK688" t="str">
        <f>IF(Table1[[#This Row],[Voucher No]]="","",Table1[[#This Row],[Voucher No]])</f>
        <v/>
      </c>
      <c r="BL688" t="str">
        <f>IF(Table1[[#This Row],[Date]]="","",Table1[[#This Row],[Narration]])</f>
        <v/>
      </c>
      <c r="BM688" t="str">
        <f>IF(Table1[[#This Row],[Date]]="","",$A$11&amp;$A$13&amp;ROW())</f>
        <v/>
      </c>
      <c r="BN688" t="str">
        <f>IF(Table1[[#This Row],[Date]]="","",$A$13)</f>
        <v/>
      </c>
      <c r="BP688" t="str">
        <f>IF(Table1[[#This Row],[Ledger 1]]="","","No")</f>
        <v/>
      </c>
      <c r="BQ688" t="str">
        <f>IF(Table1[[#This Row],[Date]]="","",IF(Table1[[#This Row],[Effect 1]]="Dr.","Yes","No"))</f>
        <v/>
      </c>
      <c r="BR688" t="str">
        <f>IF(Table1[[#This Row],[Date]]="","",Table1[[#This Row],[Ledger 1]])</f>
        <v/>
      </c>
      <c r="BS688" t="str">
        <f>IF(Table1[[#This Row],[Date]]="","",IF(Table1[[#This Row],[Effect 1]]="Dr.",-Table1[[#This Row],[Amount 1]],Table1[[#This Row],[Amount 1]]))</f>
        <v/>
      </c>
      <c r="BV688" t="str">
        <f>IF(Table1[[#This Row],[Ledger 2]]="","","No")</f>
        <v/>
      </c>
      <c r="BW688" t="str">
        <f>IF(Table1[[#This Row],[Date]]="","",IF(Table1[[#This Row],[Effect 2]]="Dr.","Yes","No"))</f>
        <v/>
      </c>
      <c r="BX688" t="str">
        <f>IF(Table1[[#This Row],[Date]]="","",Table1[[#This Row],[Ledger 2]])</f>
        <v/>
      </c>
      <c r="BY688" t="str">
        <f>IF(Table1[[#This Row],[Date]]="","",IF(Table1[[#This Row],[Effect 2]]="Dr.",-Table1[[#This Row],[Amount 2]],Table1[[#This Row],[Amount 2]]))</f>
        <v/>
      </c>
      <c r="CB688" t="str">
        <f>IF(Table1[[#This Row],[Ledger 3]]="","","No")</f>
        <v/>
      </c>
      <c r="CC688" t="str">
        <f>IF(Table1[[#This Row],[Ledger 3]]="","",IF(Table1[[#This Row],[Effect 3]]="Dr.","Yes","No"))</f>
        <v/>
      </c>
      <c r="CD688" t="str">
        <f>IF(Table1[[#This Row],[Ledger 3]]="","",Table1[[#This Row],[Ledger 3]])</f>
        <v/>
      </c>
      <c r="CE688" t="str">
        <f>IF(Table1[[#This Row],[Ledger 3]]="","",IF(Table1[[#This Row],[Effect 3]]="Dr.",-Table1[[#This Row],[Amount 3]],Table1[[#This Row],[Amount 3]]))</f>
        <v/>
      </c>
      <c r="CH688" t="str">
        <f>IF(Table1[[#This Row],[Ledger 4]]="","","No")</f>
        <v/>
      </c>
      <c r="CI688" t="str">
        <f>IF(Table1[[#This Row],[Ledger 4]]="","",IF(Table1[[#This Row],[Effect 4]]="Dr.","Yes","No"))</f>
        <v/>
      </c>
      <c r="CJ688" t="str">
        <f>IF(Table1[[#This Row],[Ledger 4]]="","",Table1[[#This Row],[Ledger 4]])</f>
        <v/>
      </c>
      <c r="CK688" t="str">
        <f>IF(Table1[[#This Row],[Ledger 4]]="","",IF(Table1[[#This Row],[Effect 4]]="Dr.",-Table1[[#This Row],[Amount 4]],Table1[[#This Row],[Amount 4]]))</f>
        <v/>
      </c>
      <c r="CN688" t="str">
        <f>IF(Table1[[#This Row],[Ledger 5]]="","","No")</f>
        <v/>
      </c>
      <c r="CO688" t="str">
        <f>IF(Table1[[#This Row],[Ledger 5]]="","",IF(Table1[[#This Row],[Effect 5]]="Dr.","Yes","No"))</f>
        <v/>
      </c>
      <c r="CP688" t="str">
        <f>IF(Table1[[#This Row],[Ledger 5]]="","",Table1[[#This Row],[Ledger 5]])</f>
        <v/>
      </c>
      <c r="CQ688" t="str">
        <f>IF(Table1[[#This Row],[Ledger 5]]="","",IF(Table1[[#This Row],[Effect 5]]="Dr.",-Table1[[#This Row],[Amount 5]],Table1[[#This Row],[Amount 5]]))</f>
        <v/>
      </c>
      <c r="CT688" t="str">
        <f>IF(Table1[[#This Row],[Ledger 6]]="","","No")</f>
        <v/>
      </c>
      <c r="CU688" t="str">
        <f>IF(Table1[[#This Row],[Ledger 6]]="","",IF(Table1[[#This Row],[Effect 6]]="Dr.","Yes","No"))</f>
        <v/>
      </c>
      <c r="CV688" t="str">
        <f>IF(Table1[[#This Row],[Ledger 6]]="","",Table1[[#This Row],[Ledger 6]])</f>
        <v/>
      </c>
      <c r="CW688" t="str">
        <f>IF(Table1[[#This Row],[Ledger 6]]="","",IF(Table1[[#This Row],[Effect 6]]="Dr.",-Table1[[#This Row],[Amount 6]],Table1[[#This Row],[Amount 6]]))</f>
        <v/>
      </c>
      <c r="CZ688" t="str">
        <f>IF(Table1[[#This Row],[Ledger 7]]="","","No")</f>
        <v/>
      </c>
      <c r="DA688" t="str">
        <f>IF(Table1[[#This Row],[Ledger 7]]="","",IF(Table1[[#This Row],[Effect 7]]="Dr.","Yes","No"))</f>
        <v/>
      </c>
      <c r="DB688" t="str">
        <f>IF(Table1[[#This Row],[Ledger 7]]="","",Table1[[#This Row],[Ledger 7]])</f>
        <v/>
      </c>
      <c r="DC688" t="str">
        <f>IF(Table1[[#This Row],[Ledger 7]]="","",IF(Table1[[#This Row],[Effect 7]]="Dr.",-Table1[[#This Row],[Amount 7]],Table1[[#This Row],[Amount 7]]))</f>
        <v/>
      </c>
      <c r="DF688" t="str">
        <f>IF(Table1[[#This Row],[Ledger 8]]="","","No")</f>
        <v/>
      </c>
      <c r="DG688" t="str">
        <f>IF(Table1[[#This Row],[Ledger 8]]="","",IF(Table1[[#This Row],[Effect 8]]="Dr.","Yes","No"))</f>
        <v/>
      </c>
      <c r="DH688" t="str">
        <f>IF(Table1[[#This Row],[Ledger 8]]="","",Table1[[#This Row],[Ledger 8]])</f>
        <v/>
      </c>
      <c r="DI688" t="str">
        <f>IF(Table1[[#This Row],[Ledger 8]]="","",IF(Table1[[#This Row],[Effect 8]]="Dr.",-Table1[[#This Row],[Amount 8]],Table1[[#This Row],[Amount 8]]))</f>
        <v/>
      </c>
      <c r="DL688" t="str">
        <f>IF(Table1[[#This Row],[Ledger 9]]="","","No")</f>
        <v/>
      </c>
      <c r="DM688" t="str">
        <f>IF(Table1[[#This Row],[Ledger 9]]="","",IF(Table1[[#This Row],[Effect 9]]="Dr.","Yes","No"))</f>
        <v/>
      </c>
      <c r="DN688" t="str">
        <f>IF(Table1[[#This Row],[Ledger 9]]="","",Table1[[#This Row],[Ledger 9]])</f>
        <v/>
      </c>
      <c r="DO688" t="str">
        <f>IF(Table1[[#This Row],[Ledger 9]]="","",IF(Table1[[#This Row],[Effect 9]]="Dr.",-Table1[[#This Row],[Amount 9]],Table1[[#This Row],[Amount 9]]))</f>
        <v/>
      </c>
      <c r="DR688" t="str">
        <f>IF(Table1[[#This Row],[Ledger 10]]="","","No")</f>
        <v/>
      </c>
      <c r="DS688" t="str">
        <f>IF(Table1[[#This Row],[Ledger 10]]="","",IF(Table1[[#This Row],[Effect 10]]="Dr.","Yes","No"))</f>
        <v/>
      </c>
      <c r="DT688" t="str">
        <f>IF(Table1[[#This Row],[Ledger 10]]="","",Table1[[#This Row],[Ledger 10]])</f>
        <v/>
      </c>
      <c r="DU688" t="str">
        <f>IF(Table1[[#This Row],[Ledger 10]]="","",IF(Table1[[#This Row],[Effect 10]]="Dr.",-Table1[[#This Row],[Amount 10]],Table1[[#This Row],[Amount 10]]))</f>
        <v/>
      </c>
      <c r="DX688" t="str">
        <f>IF(Table1[[#This Row],[Ledger 11]]="","","No")</f>
        <v/>
      </c>
      <c r="DY688" t="str">
        <f>IF(Table1[[#This Row],[Ledger 11]]="","",IF(Table1[[#This Row],[Effect 11]]="Dr.","Yes","No"))</f>
        <v/>
      </c>
      <c r="DZ688" t="str">
        <f>IF(Table1[[#This Row],[Ledger 11]]="","",Table1[[#This Row],[Ledger 11]])</f>
        <v/>
      </c>
      <c r="EA688" t="str">
        <f>IF(Table1[[#This Row],[Ledger 11]]="","",IF(Table1[[#This Row],[Effect 11]]="Dr.",-Table1[[#This Row],[Amount 11]],Table1[[#This Row],[Amount 11]]))</f>
        <v/>
      </c>
      <c r="ED688" t="str">
        <f>IF(Table1[[#This Row],[Ledger 12]]="","","No")</f>
        <v/>
      </c>
      <c r="EE688" t="str">
        <f>IF(Table1[[#This Row],[Ledger 12]]="","",IF(Table1[[#This Row],[Effect 12]]="Dr.","Yes","No"))</f>
        <v/>
      </c>
      <c r="EF688" t="str">
        <f>IF(Table1[[#This Row],[Ledger 12]]="","",Table1[[#This Row],[Ledger 12]])</f>
        <v/>
      </c>
      <c r="EG688" t="str">
        <f>IF(Table1[[#This Row],[Ledger 12]]="","",IF(Table1[[#This Row],[Effect 12]]="Dr.",-Table1[[#This Row],[Amount 12]],Table1[[#This Row],[Amount 12]]))</f>
        <v/>
      </c>
      <c r="EJ688" t="str">
        <f>IF(Table1[[#This Row],[Ledger 13]]="","","No")</f>
        <v/>
      </c>
      <c r="EK688" t="str">
        <f>IF(Table1[[#This Row],[Ledger 13]]="","",IF(Table1[[#This Row],[Effect 13]]="Dr.","Yes","No"))</f>
        <v/>
      </c>
      <c r="EL688" t="str">
        <f>IF(Table1[[#This Row],[Ledger 13]]="","",Table1[[#This Row],[Ledger 13]])</f>
        <v/>
      </c>
      <c r="EM688" t="str">
        <f>IF(Table1[[#This Row],[Ledger 13]]="","",IF(Table1[[#This Row],[Effect 13]]="Dr.",-Table1[[#This Row],[Amount 13]],Table1[[#This Row],[Amount 13]]))</f>
        <v/>
      </c>
      <c r="EP688" t="str">
        <f>IF(Table1[[#This Row],[Ledger 14]]="","","No")</f>
        <v/>
      </c>
      <c r="EQ688" t="str">
        <f>IF(Table1[[#This Row],[Ledger 14]]="","",IF(Table1[[#This Row],[Effect 14]]="Dr.","Yes","No"))</f>
        <v/>
      </c>
      <c r="ER688" t="str">
        <f>IF(Table1[[#This Row],[Ledger 14]]="","",Table1[[#This Row],[Ledger 14]])</f>
        <v/>
      </c>
      <c r="ES688" t="str">
        <f>IF(Table1[[#This Row],[Ledger 14]]="","",IF(Table1[[#This Row],[Effect 14]]="Dr.",-Table1[[#This Row],[Amount 14]],Table1[[#This Row],[Amount 14]]))</f>
        <v/>
      </c>
      <c r="EV688" t="str">
        <f>IF(Table1[[#This Row],[Ledger 15]]="","","No")</f>
        <v/>
      </c>
      <c r="EW688" t="str">
        <f>IF(Table1[[#This Row],[Ledger 15]]="","",IF(Table1[[#This Row],[Effect 15]]="Dr.","Yes","No"))</f>
        <v/>
      </c>
      <c r="EX688" t="str">
        <f>IF(Table1[[#This Row],[Ledger 15]]="","",Table1[[#This Row],[Ledger 15]])</f>
        <v/>
      </c>
      <c r="EY688" t="str">
        <f>IF(Table1[[#This Row],[Ledger 15]]="","",IF(Table1[[#This Row],[Effect 15]]="Dr.",-Table1[[#This Row],[Amount 15]],Table1[[#This Row],[Amount 15]]))</f>
        <v/>
      </c>
      <c r="FD6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8">
        <f>IF(Table1[[#This Row],[Date]]="",0,IF(AND(Table1[[#This Row],[Date]]&gt;=$FE$2,Table1[[#This Row],[Date]]&lt;=$FE$3),0,1))</f>
        <v>0</v>
      </c>
      <c r="FF688">
        <f>IF(Table1[[#This Row],[Date]]="",0,IF(TYPE(VLOOKUP(Table1[[#This Row],[Voucher Type]],Table1[[#All],[Voucher Type Master]],1,FALSE))=16,1,0))</f>
        <v>0</v>
      </c>
      <c r="FG688">
        <f>IF(TYPE(IF(Table1[[#This Row],[Date]]="",0,IF(VLOOKUP(Table1[[#This Row],[Voucher Type]],$FY$5:$FZ$13,2,0)=Table1[[#This Row],[Effect 1]],0,1)))=16,1,0)</f>
        <v>0</v>
      </c>
      <c r="FH6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8">
        <f>IF(LEN(Table1[[#This Row],[Ledger 1]])&gt;0,IF(TYPE(VLOOKUP(Table1[[#This Row],[Ledger 1]],GZ:GZ,1,0))=16,1,0),0)</f>
        <v>0</v>
      </c>
      <c r="FJ688">
        <f>IF(LEN(Table1[[#This Row],[Ledger 2]])&gt;0,IF(TYPE(VLOOKUP(Table1[[#This Row],[Ledger 2]],GZ:GZ,1,0))=16,1,0),0)</f>
        <v>0</v>
      </c>
      <c r="FK688">
        <f>IF(LEN(Table1[[#This Row],[Ledger 3]])&gt;0,IF(TYPE(VLOOKUP(Table1[[#This Row],[Ledger 3]],GZ:GZ,1,0))=16,1,0),0)</f>
        <v>0</v>
      </c>
      <c r="FL688">
        <f>IF(LEN(Table1[[#This Row],[Ledger 4]])&gt;0,IF(TYPE(VLOOKUP(Table1[[#This Row],[Ledger 4]],GZ:GZ,1,0))=16,1,0),0)</f>
        <v>0</v>
      </c>
      <c r="FM688">
        <f>IF(LEN(Table1[[#This Row],[Ledger 5]])&gt;0,IF(TYPE(VLOOKUP(Table1[[#This Row],[Ledger 5]],GZ:GZ,1,0))=16,1,0),0)</f>
        <v>0</v>
      </c>
      <c r="FN688">
        <f>IF(LEN(Table1[[#This Row],[Ledger 6]])&gt;0,IF(TYPE(VLOOKUP(Table1[[#This Row],[Ledger 6]],$GZ:$GZ,1,0))=16,1,0),0)</f>
        <v>0</v>
      </c>
      <c r="FO688">
        <f>IF(LEN(Table1[[#This Row],[Ledger 7]])&gt;0,IF(TYPE(VLOOKUP(Table1[[#This Row],[Ledger 7]],$GZ:$GZ,1,0))=16,1,0),0)</f>
        <v>0</v>
      </c>
      <c r="FP688">
        <f>IF(LEN(Table1[[#This Row],[Ledger 8]])&gt;0,IF(TYPE(VLOOKUP(Table1[[#This Row],[Ledger 8]],$GZ:$GZ,1,0))=16,1,0),0)</f>
        <v>0</v>
      </c>
      <c r="FQ688">
        <f>IF(LEN(Table1[[#This Row],[Ledger 9]])&gt;0,IF(TYPE(VLOOKUP(Table1[[#This Row],[Ledger 9]],$GZ:$GZ,1,0))=16,1,0),0)</f>
        <v>0</v>
      </c>
      <c r="FR688">
        <f>IF(LEN(Table1[[#This Row],[Ledger 10]])&gt;0,IF(TYPE(VLOOKUP(Table1[[#This Row],[Ledger 10]],$GZ:$GZ,1,0))=16,1,0),0)</f>
        <v>0</v>
      </c>
      <c r="FS688">
        <f>IF(LEN(Table1[[#This Row],[Ledger 11]])&gt;0,IF(TYPE(VLOOKUP(Table1[[#This Row],[Ledger 11]],$GZ:$GZ,1,0))=16,1,0),0)</f>
        <v>0</v>
      </c>
      <c r="FT688">
        <f>IF(LEN(Table1[[#This Row],[Ledger 12]])&gt;0,IF(TYPE(VLOOKUP(Table1[[#This Row],[Ledger 12]],$GZ:$GZ,1,0))=16,1,0),0)</f>
        <v>0</v>
      </c>
      <c r="FU688">
        <f>IF(LEN(Table1[[#This Row],[Ledger 13]])&gt;0,IF(TYPE(VLOOKUP(Table1[[#This Row],[Ledger 13]],$GZ:$GZ,1,0))=16,1,0),0)</f>
        <v>0</v>
      </c>
      <c r="FV688">
        <f>IF(LEN(Table1[[#This Row],[Ledger 14]])&gt;0,IF(TYPE(VLOOKUP(Table1[[#This Row],[Ledger 14]],$GZ:$GZ,1,0))=16,1,0),0)</f>
        <v>0</v>
      </c>
      <c r="FW688">
        <f>IF(LEN(Table1[[#This Row],[Ledger 15]])&gt;0,IF(TYPE(VLOOKUP(Table1[[#This Row],[Ledger 15]],$GZ:$GZ,1,0))=16,1,0),0)</f>
        <v>0</v>
      </c>
    </row>
    <row r="689" spans="4:179" ht="33" customHeight="1" x14ac:dyDescent="0.45">
      <c r="D689" s="8">
        <f t="shared" si="19"/>
        <v>684</v>
      </c>
      <c r="E689" s="32"/>
      <c r="F689" s="34"/>
      <c r="G689" s="34"/>
      <c r="H689" s="34"/>
      <c r="I689" s="34"/>
      <c r="J689" s="38"/>
      <c r="K689" s="33"/>
      <c r="L689" s="36"/>
      <c r="M689" s="35"/>
      <c r="N689" s="34"/>
      <c r="O689" s="41"/>
      <c r="P689" s="35"/>
      <c r="Q689" s="34"/>
      <c r="R689" s="37"/>
      <c r="S689" s="35"/>
      <c r="T689" s="34"/>
      <c r="U689" s="37"/>
      <c r="V689" s="35"/>
      <c r="W689" s="34"/>
      <c r="X689" s="37"/>
      <c r="Y689" s="35"/>
      <c r="Z689" s="34"/>
      <c r="AA689" s="37"/>
      <c r="AB689" s="35"/>
      <c r="AC689" s="34"/>
      <c r="AD689" s="37"/>
      <c r="AE689" s="35"/>
      <c r="AF689" s="34"/>
      <c r="AG689" s="37"/>
      <c r="AH689" s="35"/>
      <c r="AI689" s="34"/>
      <c r="AJ689" s="37"/>
      <c r="AK689" s="35"/>
      <c r="AL689" s="34"/>
      <c r="AM689" s="37"/>
      <c r="AN689" s="35"/>
      <c r="AO689" s="34"/>
      <c r="AP689" s="37"/>
      <c r="AQ689" s="35"/>
      <c r="AR689" s="34"/>
      <c r="AS689" s="37"/>
      <c r="AT689" s="35"/>
      <c r="AU689" s="34"/>
      <c r="AV689" s="37"/>
      <c r="AW689" s="35"/>
      <c r="AX689" s="34"/>
      <c r="AY689" s="37"/>
      <c r="AZ689" s="35"/>
      <c r="BA689" s="34"/>
      <c r="BB689" s="37"/>
      <c r="BC6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89" s="7"/>
      <c r="BF689" t="str">
        <f>IF(Table1[[#This Row],[Date]]="","","&amp;lt;VOUCHER REMOTEID="&amp;""""&amp;$A$11&amp;$A$13&amp;ROW()&amp;""""&amp;" VCHTYPE="""&amp;F689&amp;""" ACTION="""&amp;"Create"&amp;"""&amp;gt;")</f>
        <v/>
      </c>
      <c r="BG689" t="str">
        <f>IF(Table1[[#This Row],[Date]]="","",TEXT(Table1[[#This Row],[Date]],"yyyymmdd"))</f>
        <v/>
      </c>
      <c r="BH689" t="str">
        <f>Table1[[#This Row],[Date2]]</f>
        <v/>
      </c>
      <c r="BI689" t="str">
        <f>IF(Table1[[#This Row],[Date]]="","",Table1[[#This Row],[Voucher Type]])</f>
        <v/>
      </c>
      <c r="BJ689" t="str">
        <f>IF(Table1[[#This Row],[Ref No / Invoice No]]="","",Table1[[#This Row],[Ref No / Invoice No]])</f>
        <v/>
      </c>
      <c r="BK689" t="str">
        <f>IF(Table1[[#This Row],[Voucher No]]="","",Table1[[#This Row],[Voucher No]])</f>
        <v/>
      </c>
      <c r="BL689" t="str">
        <f>IF(Table1[[#This Row],[Date]]="","",Table1[[#This Row],[Narration]])</f>
        <v/>
      </c>
      <c r="BM689" t="str">
        <f>IF(Table1[[#This Row],[Date]]="","",$A$11&amp;$A$13&amp;ROW())</f>
        <v/>
      </c>
      <c r="BN689" t="str">
        <f>IF(Table1[[#This Row],[Date]]="","",$A$13)</f>
        <v/>
      </c>
      <c r="BP689" t="str">
        <f>IF(Table1[[#This Row],[Ledger 1]]="","","No")</f>
        <v/>
      </c>
      <c r="BQ689" t="str">
        <f>IF(Table1[[#This Row],[Date]]="","",IF(Table1[[#This Row],[Effect 1]]="Dr.","Yes","No"))</f>
        <v/>
      </c>
      <c r="BR689" t="str">
        <f>IF(Table1[[#This Row],[Date]]="","",Table1[[#This Row],[Ledger 1]])</f>
        <v/>
      </c>
      <c r="BS689" t="str">
        <f>IF(Table1[[#This Row],[Date]]="","",IF(Table1[[#This Row],[Effect 1]]="Dr.",-Table1[[#This Row],[Amount 1]],Table1[[#This Row],[Amount 1]]))</f>
        <v/>
      </c>
      <c r="BV689" t="str">
        <f>IF(Table1[[#This Row],[Ledger 2]]="","","No")</f>
        <v/>
      </c>
      <c r="BW689" t="str">
        <f>IF(Table1[[#This Row],[Date]]="","",IF(Table1[[#This Row],[Effect 2]]="Dr.","Yes","No"))</f>
        <v/>
      </c>
      <c r="BX689" t="str">
        <f>IF(Table1[[#This Row],[Date]]="","",Table1[[#This Row],[Ledger 2]])</f>
        <v/>
      </c>
      <c r="BY689" t="str">
        <f>IF(Table1[[#This Row],[Date]]="","",IF(Table1[[#This Row],[Effect 2]]="Dr.",-Table1[[#This Row],[Amount 2]],Table1[[#This Row],[Amount 2]]))</f>
        <v/>
      </c>
      <c r="CB689" t="str">
        <f>IF(Table1[[#This Row],[Ledger 3]]="","","No")</f>
        <v/>
      </c>
      <c r="CC689" t="str">
        <f>IF(Table1[[#This Row],[Ledger 3]]="","",IF(Table1[[#This Row],[Effect 3]]="Dr.","Yes","No"))</f>
        <v/>
      </c>
      <c r="CD689" t="str">
        <f>IF(Table1[[#This Row],[Ledger 3]]="","",Table1[[#This Row],[Ledger 3]])</f>
        <v/>
      </c>
      <c r="CE689" t="str">
        <f>IF(Table1[[#This Row],[Ledger 3]]="","",IF(Table1[[#This Row],[Effect 3]]="Dr.",-Table1[[#This Row],[Amount 3]],Table1[[#This Row],[Amount 3]]))</f>
        <v/>
      </c>
      <c r="CH689" t="str">
        <f>IF(Table1[[#This Row],[Ledger 4]]="","","No")</f>
        <v/>
      </c>
      <c r="CI689" t="str">
        <f>IF(Table1[[#This Row],[Ledger 4]]="","",IF(Table1[[#This Row],[Effect 4]]="Dr.","Yes","No"))</f>
        <v/>
      </c>
      <c r="CJ689" t="str">
        <f>IF(Table1[[#This Row],[Ledger 4]]="","",Table1[[#This Row],[Ledger 4]])</f>
        <v/>
      </c>
      <c r="CK689" t="str">
        <f>IF(Table1[[#This Row],[Ledger 4]]="","",IF(Table1[[#This Row],[Effect 4]]="Dr.",-Table1[[#This Row],[Amount 4]],Table1[[#This Row],[Amount 4]]))</f>
        <v/>
      </c>
      <c r="CN689" t="str">
        <f>IF(Table1[[#This Row],[Ledger 5]]="","","No")</f>
        <v/>
      </c>
      <c r="CO689" t="str">
        <f>IF(Table1[[#This Row],[Ledger 5]]="","",IF(Table1[[#This Row],[Effect 5]]="Dr.","Yes","No"))</f>
        <v/>
      </c>
      <c r="CP689" t="str">
        <f>IF(Table1[[#This Row],[Ledger 5]]="","",Table1[[#This Row],[Ledger 5]])</f>
        <v/>
      </c>
      <c r="CQ689" t="str">
        <f>IF(Table1[[#This Row],[Ledger 5]]="","",IF(Table1[[#This Row],[Effect 5]]="Dr.",-Table1[[#This Row],[Amount 5]],Table1[[#This Row],[Amount 5]]))</f>
        <v/>
      </c>
      <c r="CT689" t="str">
        <f>IF(Table1[[#This Row],[Ledger 6]]="","","No")</f>
        <v/>
      </c>
      <c r="CU689" t="str">
        <f>IF(Table1[[#This Row],[Ledger 6]]="","",IF(Table1[[#This Row],[Effect 6]]="Dr.","Yes","No"))</f>
        <v/>
      </c>
      <c r="CV689" t="str">
        <f>IF(Table1[[#This Row],[Ledger 6]]="","",Table1[[#This Row],[Ledger 6]])</f>
        <v/>
      </c>
      <c r="CW689" t="str">
        <f>IF(Table1[[#This Row],[Ledger 6]]="","",IF(Table1[[#This Row],[Effect 6]]="Dr.",-Table1[[#This Row],[Amount 6]],Table1[[#This Row],[Amount 6]]))</f>
        <v/>
      </c>
      <c r="CZ689" t="str">
        <f>IF(Table1[[#This Row],[Ledger 7]]="","","No")</f>
        <v/>
      </c>
      <c r="DA689" t="str">
        <f>IF(Table1[[#This Row],[Ledger 7]]="","",IF(Table1[[#This Row],[Effect 7]]="Dr.","Yes","No"))</f>
        <v/>
      </c>
      <c r="DB689" t="str">
        <f>IF(Table1[[#This Row],[Ledger 7]]="","",Table1[[#This Row],[Ledger 7]])</f>
        <v/>
      </c>
      <c r="DC689" t="str">
        <f>IF(Table1[[#This Row],[Ledger 7]]="","",IF(Table1[[#This Row],[Effect 7]]="Dr.",-Table1[[#This Row],[Amount 7]],Table1[[#This Row],[Amount 7]]))</f>
        <v/>
      </c>
      <c r="DF689" t="str">
        <f>IF(Table1[[#This Row],[Ledger 8]]="","","No")</f>
        <v/>
      </c>
      <c r="DG689" t="str">
        <f>IF(Table1[[#This Row],[Ledger 8]]="","",IF(Table1[[#This Row],[Effect 8]]="Dr.","Yes","No"))</f>
        <v/>
      </c>
      <c r="DH689" t="str">
        <f>IF(Table1[[#This Row],[Ledger 8]]="","",Table1[[#This Row],[Ledger 8]])</f>
        <v/>
      </c>
      <c r="DI689" t="str">
        <f>IF(Table1[[#This Row],[Ledger 8]]="","",IF(Table1[[#This Row],[Effect 8]]="Dr.",-Table1[[#This Row],[Amount 8]],Table1[[#This Row],[Amount 8]]))</f>
        <v/>
      </c>
      <c r="DL689" t="str">
        <f>IF(Table1[[#This Row],[Ledger 9]]="","","No")</f>
        <v/>
      </c>
      <c r="DM689" t="str">
        <f>IF(Table1[[#This Row],[Ledger 9]]="","",IF(Table1[[#This Row],[Effect 9]]="Dr.","Yes","No"))</f>
        <v/>
      </c>
      <c r="DN689" t="str">
        <f>IF(Table1[[#This Row],[Ledger 9]]="","",Table1[[#This Row],[Ledger 9]])</f>
        <v/>
      </c>
      <c r="DO689" t="str">
        <f>IF(Table1[[#This Row],[Ledger 9]]="","",IF(Table1[[#This Row],[Effect 9]]="Dr.",-Table1[[#This Row],[Amount 9]],Table1[[#This Row],[Amount 9]]))</f>
        <v/>
      </c>
      <c r="DR689" t="str">
        <f>IF(Table1[[#This Row],[Ledger 10]]="","","No")</f>
        <v/>
      </c>
      <c r="DS689" t="str">
        <f>IF(Table1[[#This Row],[Ledger 10]]="","",IF(Table1[[#This Row],[Effect 10]]="Dr.","Yes","No"))</f>
        <v/>
      </c>
      <c r="DT689" t="str">
        <f>IF(Table1[[#This Row],[Ledger 10]]="","",Table1[[#This Row],[Ledger 10]])</f>
        <v/>
      </c>
      <c r="DU689" t="str">
        <f>IF(Table1[[#This Row],[Ledger 10]]="","",IF(Table1[[#This Row],[Effect 10]]="Dr.",-Table1[[#This Row],[Amount 10]],Table1[[#This Row],[Amount 10]]))</f>
        <v/>
      </c>
      <c r="DX689" t="str">
        <f>IF(Table1[[#This Row],[Ledger 11]]="","","No")</f>
        <v/>
      </c>
      <c r="DY689" t="str">
        <f>IF(Table1[[#This Row],[Ledger 11]]="","",IF(Table1[[#This Row],[Effect 11]]="Dr.","Yes","No"))</f>
        <v/>
      </c>
      <c r="DZ689" t="str">
        <f>IF(Table1[[#This Row],[Ledger 11]]="","",Table1[[#This Row],[Ledger 11]])</f>
        <v/>
      </c>
      <c r="EA689" t="str">
        <f>IF(Table1[[#This Row],[Ledger 11]]="","",IF(Table1[[#This Row],[Effect 11]]="Dr.",-Table1[[#This Row],[Amount 11]],Table1[[#This Row],[Amount 11]]))</f>
        <v/>
      </c>
      <c r="ED689" t="str">
        <f>IF(Table1[[#This Row],[Ledger 12]]="","","No")</f>
        <v/>
      </c>
      <c r="EE689" t="str">
        <f>IF(Table1[[#This Row],[Ledger 12]]="","",IF(Table1[[#This Row],[Effect 12]]="Dr.","Yes","No"))</f>
        <v/>
      </c>
      <c r="EF689" t="str">
        <f>IF(Table1[[#This Row],[Ledger 12]]="","",Table1[[#This Row],[Ledger 12]])</f>
        <v/>
      </c>
      <c r="EG689" t="str">
        <f>IF(Table1[[#This Row],[Ledger 12]]="","",IF(Table1[[#This Row],[Effect 12]]="Dr.",-Table1[[#This Row],[Amount 12]],Table1[[#This Row],[Amount 12]]))</f>
        <v/>
      </c>
      <c r="EJ689" t="str">
        <f>IF(Table1[[#This Row],[Ledger 13]]="","","No")</f>
        <v/>
      </c>
      <c r="EK689" t="str">
        <f>IF(Table1[[#This Row],[Ledger 13]]="","",IF(Table1[[#This Row],[Effect 13]]="Dr.","Yes","No"))</f>
        <v/>
      </c>
      <c r="EL689" t="str">
        <f>IF(Table1[[#This Row],[Ledger 13]]="","",Table1[[#This Row],[Ledger 13]])</f>
        <v/>
      </c>
      <c r="EM689" t="str">
        <f>IF(Table1[[#This Row],[Ledger 13]]="","",IF(Table1[[#This Row],[Effect 13]]="Dr.",-Table1[[#This Row],[Amount 13]],Table1[[#This Row],[Amount 13]]))</f>
        <v/>
      </c>
      <c r="EP689" t="str">
        <f>IF(Table1[[#This Row],[Ledger 14]]="","","No")</f>
        <v/>
      </c>
      <c r="EQ689" t="str">
        <f>IF(Table1[[#This Row],[Ledger 14]]="","",IF(Table1[[#This Row],[Effect 14]]="Dr.","Yes","No"))</f>
        <v/>
      </c>
      <c r="ER689" t="str">
        <f>IF(Table1[[#This Row],[Ledger 14]]="","",Table1[[#This Row],[Ledger 14]])</f>
        <v/>
      </c>
      <c r="ES689" t="str">
        <f>IF(Table1[[#This Row],[Ledger 14]]="","",IF(Table1[[#This Row],[Effect 14]]="Dr.",-Table1[[#This Row],[Amount 14]],Table1[[#This Row],[Amount 14]]))</f>
        <v/>
      </c>
      <c r="EV689" t="str">
        <f>IF(Table1[[#This Row],[Ledger 15]]="","","No")</f>
        <v/>
      </c>
      <c r="EW689" t="str">
        <f>IF(Table1[[#This Row],[Ledger 15]]="","",IF(Table1[[#This Row],[Effect 15]]="Dr.","Yes","No"))</f>
        <v/>
      </c>
      <c r="EX689" t="str">
        <f>IF(Table1[[#This Row],[Ledger 15]]="","",Table1[[#This Row],[Ledger 15]])</f>
        <v/>
      </c>
      <c r="EY689" t="str">
        <f>IF(Table1[[#This Row],[Ledger 15]]="","",IF(Table1[[#This Row],[Effect 15]]="Dr.",-Table1[[#This Row],[Amount 15]],Table1[[#This Row],[Amount 15]]))</f>
        <v/>
      </c>
      <c r="FD6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89">
        <f>IF(Table1[[#This Row],[Date]]="",0,IF(AND(Table1[[#This Row],[Date]]&gt;=$FE$2,Table1[[#This Row],[Date]]&lt;=$FE$3),0,1))</f>
        <v>0</v>
      </c>
      <c r="FF689">
        <f>IF(Table1[[#This Row],[Date]]="",0,IF(TYPE(VLOOKUP(Table1[[#This Row],[Voucher Type]],Table1[[#All],[Voucher Type Master]],1,FALSE))=16,1,0))</f>
        <v>0</v>
      </c>
      <c r="FG689">
        <f>IF(TYPE(IF(Table1[[#This Row],[Date]]="",0,IF(VLOOKUP(Table1[[#This Row],[Voucher Type]],$FY$5:$FZ$13,2,0)=Table1[[#This Row],[Effect 1]],0,1)))=16,1,0)</f>
        <v>0</v>
      </c>
      <c r="FH6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89">
        <f>IF(LEN(Table1[[#This Row],[Ledger 1]])&gt;0,IF(TYPE(VLOOKUP(Table1[[#This Row],[Ledger 1]],GZ:GZ,1,0))=16,1,0),0)</f>
        <v>0</v>
      </c>
      <c r="FJ689">
        <f>IF(LEN(Table1[[#This Row],[Ledger 2]])&gt;0,IF(TYPE(VLOOKUP(Table1[[#This Row],[Ledger 2]],GZ:GZ,1,0))=16,1,0),0)</f>
        <v>0</v>
      </c>
      <c r="FK689">
        <f>IF(LEN(Table1[[#This Row],[Ledger 3]])&gt;0,IF(TYPE(VLOOKUP(Table1[[#This Row],[Ledger 3]],GZ:GZ,1,0))=16,1,0),0)</f>
        <v>0</v>
      </c>
      <c r="FL689">
        <f>IF(LEN(Table1[[#This Row],[Ledger 4]])&gt;0,IF(TYPE(VLOOKUP(Table1[[#This Row],[Ledger 4]],GZ:GZ,1,0))=16,1,0),0)</f>
        <v>0</v>
      </c>
      <c r="FM689">
        <f>IF(LEN(Table1[[#This Row],[Ledger 5]])&gt;0,IF(TYPE(VLOOKUP(Table1[[#This Row],[Ledger 5]],GZ:GZ,1,0))=16,1,0),0)</f>
        <v>0</v>
      </c>
      <c r="FN689">
        <f>IF(LEN(Table1[[#This Row],[Ledger 6]])&gt;0,IF(TYPE(VLOOKUP(Table1[[#This Row],[Ledger 6]],$GZ:$GZ,1,0))=16,1,0),0)</f>
        <v>0</v>
      </c>
      <c r="FO689">
        <f>IF(LEN(Table1[[#This Row],[Ledger 7]])&gt;0,IF(TYPE(VLOOKUP(Table1[[#This Row],[Ledger 7]],$GZ:$GZ,1,0))=16,1,0),0)</f>
        <v>0</v>
      </c>
      <c r="FP689">
        <f>IF(LEN(Table1[[#This Row],[Ledger 8]])&gt;0,IF(TYPE(VLOOKUP(Table1[[#This Row],[Ledger 8]],$GZ:$GZ,1,0))=16,1,0),0)</f>
        <v>0</v>
      </c>
      <c r="FQ689">
        <f>IF(LEN(Table1[[#This Row],[Ledger 9]])&gt;0,IF(TYPE(VLOOKUP(Table1[[#This Row],[Ledger 9]],$GZ:$GZ,1,0))=16,1,0),0)</f>
        <v>0</v>
      </c>
      <c r="FR689">
        <f>IF(LEN(Table1[[#This Row],[Ledger 10]])&gt;0,IF(TYPE(VLOOKUP(Table1[[#This Row],[Ledger 10]],$GZ:$GZ,1,0))=16,1,0),0)</f>
        <v>0</v>
      </c>
      <c r="FS689">
        <f>IF(LEN(Table1[[#This Row],[Ledger 11]])&gt;0,IF(TYPE(VLOOKUP(Table1[[#This Row],[Ledger 11]],$GZ:$GZ,1,0))=16,1,0),0)</f>
        <v>0</v>
      </c>
      <c r="FT689">
        <f>IF(LEN(Table1[[#This Row],[Ledger 12]])&gt;0,IF(TYPE(VLOOKUP(Table1[[#This Row],[Ledger 12]],$GZ:$GZ,1,0))=16,1,0),0)</f>
        <v>0</v>
      </c>
      <c r="FU689">
        <f>IF(LEN(Table1[[#This Row],[Ledger 13]])&gt;0,IF(TYPE(VLOOKUP(Table1[[#This Row],[Ledger 13]],$GZ:$GZ,1,0))=16,1,0),0)</f>
        <v>0</v>
      </c>
      <c r="FV689">
        <f>IF(LEN(Table1[[#This Row],[Ledger 14]])&gt;0,IF(TYPE(VLOOKUP(Table1[[#This Row],[Ledger 14]],$GZ:$GZ,1,0))=16,1,0),0)</f>
        <v>0</v>
      </c>
      <c r="FW689">
        <f>IF(LEN(Table1[[#This Row],[Ledger 15]])&gt;0,IF(TYPE(VLOOKUP(Table1[[#This Row],[Ledger 15]],$GZ:$GZ,1,0))=16,1,0),0)</f>
        <v>0</v>
      </c>
    </row>
    <row r="690" spans="4:179" ht="33" customHeight="1" x14ac:dyDescent="0.45">
      <c r="D690" s="8">
        <f t="shared" si="19"/>
        <v>685</v>
      </c>
      <c r="E690" s="32"/>
      <c r="F690" s="34"/>
      <c r="G690" s="34"/>
      <c r="H690" s="34"/>
      <c r="I690" s="34"/>
      <c r="J690" s="38"/>
      <c r="K690" s="33"/>
      <c r="L690" s="36"/>
      <c r="M690" s="35"/>
      <c r="N690" s="34"/>
      <c r="O690" s="41"/>
      <c r="P690" s="35"/>
      <c r="Q690" s="34"/>
      <c r="R690" s="37"/>
      <c r="S690" s="35"/>
      <c r="T690" s="34"/>
      <c r="U690" s="37"/>
      <c r="V690" s="35"/>
      <c r="W690" s="34"/>
      <c r="X690" s="37"/>
      <c r="Y690" s="35"/>
      <c r="Z690" s="34"/>
      <c r="AA690" s="37"/>
      <c r="AB690" s="35"/>
      <c r="AC690" s="34"/>
      <c r="AD690" s="37"/>
      <c r="AE690" s="35"/>
      <c r="AF690" s="34"/>
      <c r="AG690" s="37"/>
      <c r="AH690" s="35"/>
      <c r="AI690" s="34"/>
      <c r="AJ690" s="37"/>
      <c r="AK690" s="35"/>
      <c r="AL690" s="34"/>
      <c r="AM690" s="37"/>
      <c r="AN690" s="35"/>
      <c r="AO690" s="34"/>
      <c r="AP690" s="37"/>
      <c r="AQ690" s="35"/>
      <c r="AR690" s="34"/>
      <c r="AS690" s="37"/>
      <c r="AT690" s="35"/>
      <c r="AU690" s="34"/>
      <c r="AV690" s="37"/>
      <c r="AW690" s="35"/>
      <c r="AX690" s="34"/>
      <c r="AY690" s="37"/>
      <c r="AZ690" s="35"/>
      <c r="BA690" s="34"/>
      <c r="BB690" s="37"/>
      <c r="BC6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0" s="7"/>
      <c r="BF690" t="str">
        <f>IF(Table1[[#This Row],[Date]]="","","&amp;lt;VOUCHER REMOTEID="&amp;""""&amp;$A$11&amp;$A$13&amp;ROW()&amp;""""&amp;" VCHTYPE="""&amp;F690&amp;""" ACTION="""&amp;"Create"&amp;"""&amp;gt;")</f>
        <v/>
      </c>
      <c r="BG690" t="str">
        <f>IF(Table1[[#This Row],[Date]]="","",TEXT(Table1[[#This Row],[Date]],"yyyymmdd"))</f>
        <v/>
      </c>
      <c r="BH690" t="str">
        <f>Table1[[#This Row],[Date2]]</f>
        <v/>
      </c>
      <c r="BI690" t="str">
        <f>IF(Table1[[#This Row],[Date]]="","",Table1[[#This Row],[Voucher Type]])</f>
        <v/>
      </c>
      <c r="BJ690" t="str">
        <f>IF(Table1[[#This Row],[Ref No / Invoice No]]="","",Table1[[#This Row],[Ref No / Invoice No]])</f>
        <v/>
      </c>
      <c r="BK690" t="str">
        <f>IF(Table1[[#This Row],[Voucher No]]="","",Table1[[#This Row],[Voucher No]])</f>
        <v/>
      </c>
      <c r="BL690" t="str">
        <f>IF(Table1[[#This Row],[Date]]="","",Table1[[#This Row],[Narration]])</f>
        <v/>
      </c>
      <c r="BM690" t="str">
        <f>IF(Table1[[#This Row],[Date]]="","",$A$11&amp;$A$13&amp;ROW())</f>
        <v/>
      </c>
      <c r="BN690" t="str">
        <f>IF(Table1[[#This Row],[Date]]="","",$A$13)</f>
        <v/>
      </c>
      <c r="BP690" t="str">
        <f>IF(Table1[[#This Row],[Ledger 1]]="","","No")</f>
        <v/>
      </c>
      <c r="BQ690" t="str">
        <f>IF(Table1[[#This Row],[Date]]="","",IF(Table1[[#This Row],[Effect 1]]="Dr.","Yes","No"))</f>
        <v/>
      </c>
      <c r="BR690" t="str">
        <f>IF(Table1[[#This Row],[Date]]="","",Table1[[#This Row],[Ledger 1]])</f>
        <v/>
      </c>
      <c r="BS690" t="str">
        <f>IF(Table1[[#This Row],[Date]]="","",IF(Table1[[#This Row],[Effect 1]]="Dr.",-Table1[[#This Row],[Amount 1]],Table1[[#This Row],[Amount 1]]))</f>
        <v/>
      </c>
      <c r="BV690" t="str">
        <f>IF(Table1[[#This Row],[Ledger 2]]="","","No")</f>
        <v/>
      </c>
      <c r="BW690" t="str">
        <f>IF(Table1[[#This Row],[Date]]="","",IF(Table1[[#This Row],[Effect 2]]="Dr.","Yes","No"))</f>
        <v/>
      </c>
      <c r="BX690" t="str">
        <f>IF(Table1[[#This Row],[Date]]="","",Table1[[#This Row],[Ledger 2]])</f>
        <v/>
      </c>
      <c r="BY690" t="str">
        <f>IF(Table1[[#This Row],[Date]]="","",IF(Table1[[#This Row],[Effect 2]]="Dr.",-Table1[[#This Row],[Amount 2]],Table1[[#This Row],[Amount 2]]))</f>
        <v/>
      </c>
      <c r="CB690" t="str">
        <f>IF(Table1[[#This Row],[Ledger 3]]="","","No")</f>
        <v/>
      </c>
      <c r="CC690" t="str">
        <f>IF(Table1[[#This Row],[Ledger 3]]="","",IF(Table1[[#This Row],[Effect 3]]="Dr.","Yes","No"))</f>
        <v/>
      </c>
      <c r="CD690" t="str">
        <f>IF(Table1[[#This Row],[Ledger 3]]="","",Table1[[#This Row],[Ledger 3]])</f>
        <v/>
      </c>
      <c r="CE690" t="str">
        <f>IF(Table1[[#This Row],[Ledger 3]]="","",IF(Table1[[#This Row],[Effect 3]]="Dr.",-Table1[[#This Row],[Amount 3]],Table1[[#This Row],[Amount 3]]))</f>
        <v/>
      </c>
      <c r="CH690" t="str">
        <f>IF(Table1[[#This Row],[Ledger 4]]="","","No")</f>
        <v/>
      </c>
      <c r="CI690" t="str">
        <f>IF(Table1[[#This Row],[Ledger 4]]="","",IF(Table1[[#This Row],[Effect 4]]="Dr.","Yes","No"))</f>
        <v/>
      </c>
      <c r="CJ690" t="str">
        <f>IF(Table1[[#This Row],[Ledger 4]]="","",Table1[[#This Row],[Ledger 4]])</f>
        <v/>
      </c>
      <c r="CK690" t="str">
        <f>IF(Table1[[#This Row],[Ledger 4]]="","",IF(Table1[[#This Row],[Effect 4]]="Dr.",-Table1[[#This Row],[Amount 4]],Table1[[#This Row],[Amount 4]]))</f>
        <v/>
      </c>
      <c r="CN690" t="str">
        <f>IF(Table1[[#This Row],[Ledger 5]]="","","No")</f>
        <v/>
      </c>
      <c r="CO690" t="str">
        <f>IF(Table1[[#This Row],[Ledger 5]]="","",IF(Table1[[#This Row],[Effect 5]]="Dr.","Yes","No"))</f>
        <v/>
      </c>
      <c r="CP690" t="str">
        <f>IF(Table1[[#This Row],[Ledger 5]]="","",Table1[[#This Row],[Ledger 5]])</f>
        <v/>
      </c>
      <c r="CQ690" t="str">
        <f>IF(Table1[[#This Row],[Ledger 5]]="","",IF(Table1[[#This Row],[Effect 5]]="Dr.",-Table1[[#This Row],[Amount 5]],Table1[[#This Row],[Amount 5]]))</f>
        <v/>
      </c>
      <c r="CT690" t="str">
        <f>IF(Table1[[#This Row],[Ledger 6]]="","","No")</f>
        <v/>
      </c>
      <c r="CU690" t="str">
        <f>IF(Table1[[#This Row],[Ledger 6]]="","",IF(Table1[[#This Row],[Effect 6]]="Dr.","Yes","No"))</f>
        <v/>
      </c>
      <c r="CV690" t="str">
        <f>IF(Table1[[#This Row],[Ledger 6]]="","",Table1[[#This Row],[Ledger 6]])</f>
        <v/>
      </c>
      <c r="CW690" t="str">
        <f>IF(Table1[[#This Row],[Ledger 6]]="","",IF(Table1[[#This Row],[Effect 6]]="Dr.",-Table1[[#This Row],[Amount 6]],Table1[[#This Row],[Amount 6]]))</f>
        <v/>
      </c>
      <c r="CZ690" t="str">
        <f>IF(Table1[[#This Row],[Ledger 7]]="","","No")</f>
        <v/>
      </c>
      <c r="DA690" t="str">
        <f>IF(Table1[[#This Row],[Ledger 7]]="","",IF(Table1[[#This Row],[Effect 7]]="Dr.","Yes","No"))</f>
        <v/>
      </c>
      <c r="DB690" t="str">
        <f>IF(Table1[[#This Row],[Ledger 7]]="","",Table1[[#This Row],[Ledger 7]])</f>
        <v/>
      </c>
      <c r="DC690" t="str">
        <f>IF(Table1[[#This Row],[Ledger 7]]="","",IF(Table1[[#This Row],[Effect 7]]="Dr.",-Table1[[#This Row],[Amount 7]],Table1[[#This Row],[Amount 7]]))</f>
        <v/>
      </c>
      <c r="DF690" t="str">
        <f>IF(Table1[[#This Row],[Ledger 8]]="","","No")</f>
        <v/>
      </c>
      <c r="DG690" t="str">
        <f>IF(Table1[[#This Row],[Ledger 8]]="","",IF(Table1[[#This Row],[Effect 8]]="Dr.","Yes","No"))</f>
        <v/>
      </c>
      <c r="DH690" t="str">
        <f>IF(Table1[[#This Row],[Ledger 8]]="","",Table1[[#This Row],[Ledger 8]])</f>
        <v/>
      </c>
      <c r="DI690" t="str">
        <f>IF(Table1[[#This Row],[Ledger 8]]="","",IF(Table1[[#This Row],[Effect 8]]="Dr.",-Table1[[#This Row],[Amount 8]],Table1[[#This Row],[Amount 8]]))</f>
        <v/>
      </c>
      <c r="DL690" t="str">
        <f>IF(Table1[[#This Row],[Ledger 9]]="","","No")</f>
        <v/>
      </c>
      <c r="DM690" t="str">
        <f>IF(Table1[[#This Row],[Ledger 9]]="","",IF(Table1[[#This Row],[Effect 9]]="Dr.","Yes","No"))</f>
        <v/>
      </c>
      <c r="DN690" t="str">
        <f>IF(Table1[[#This Row],[Ledger 9]]="","",Table1[[#This Row],[Ledger 9]])</f>
        <v/>
      </c>
      <c r="DO690" t="str">
        <f>IF(Table1[[#This Row],[Ledger 9]]="","",IF(Table1[[#This Row],[Effect 9]]="Dr.",-Table1[[#This Row],[Amount 9]],Table1[[#This Row],[Amount 9]]))</f>
        <v/>
      </c>
      <c r="DR690" t="str">
        <f>IF(Table1[[#This Row],[Ledger 10]]="","","No")</f>
        <v/>
      </c>
      <c r="DS690" t="str">
        <f>IF(Table1[[#This Row],[Ledger 10]]="","",IF(Table1[[#This Row],[Effect 10]]="Dr.","Yes","No"))</f>
        <v/>
      </c>
      <c r="DT690" t="str">
        <f>IF(Table1[[#This Row],[Ledger 10]]="","",Table1[[#This Row],[Ledger 10]])</f>
        <v/>
      </c>
      <c r="DU690" t="str">
        <f>IF(Table1[[#This Row],[Ledger 10]]="","",IF(Table1[[#This Row],[Effect 10]]="Dr.",-Table1[[#This Row],[Amount 10]],Table1[[#This Row],[Amount 10]]))</f>
        <v/>
      </c>
      <c r="DX690" t="str">
        <f>IF(Table1[[#This Row],[Ledger 11]]="","","No")</f>
        <v/>
      </c>
      <c r="DY690" t="str">
        <f>IF(Table1[[#This Row],[Ledger 11]]="","",IF(Table1[[#This Row],[Effect 11]]="Dr.","Yes","No"))</f>
        <v/>
      </c>
      <c r="DZ690" t="str">
        <f>IF(Table1[[#This Row],[Ledger 11]]="","",Table1[[#This Row],[Ledger 11]])</f>
        <v/>
      </c>
      <c r="EA690" t="str">
        <f>IF(Table1[[#This Row],[Ledger 11]]="","",IF(Table1[[#This Row],[Effect 11]]="Dr.",-Table1[[#This Row],[Amount 11]],Table1[[#This Row],[Amount 11]]))</f>
        <v/>
      </c>
      <c r="ED690" t="str">
        <f>IF(Table1[[#This Row],[Ledger 12]]="","","No")</f>
        <v/>
      </c>
      <c r="EE690" t="str">
        <f>IF(Table1[[#This Row],[Ledger 12]]="","",IF(Table1[[#This Row],[Effect 12]]="Dr.","Yes","No"))</f>
        <v/>
      </c>
      <c r="EF690" t="str">
        <f>IF(Table1[[#This Row],[Ledger 12]]="","",Table1[[#This Row],[Ledger 12]])</f>
        <v/>
      </c>
      <c r="EG690" t="str">
        <f>IF(Table1[[#This Row],[Ledger 12]]="","",IF(Table1[[#This Row],[Effect 12]]="Dr.",-Table1[[#This Row],[Amount 12]],Table1[[#This Row],[Amount 12]]))</f>
        <v/>
      </c>
      <c r="EJ690" t="str">
        <f>IF(Table1[[#This Row],[Ledger 13]]="","","No")</f>
        <v/>
      </c>
      <c r="EK690" t="str">
        <f>IF(Table1[[#This Row],[Ledger 13]]="","",IF(Table1[[#This Row],[Effect 13]]="Dr.","Yes","No"))</f>
        <v/>
      </c>
      <c r="EL690" t="str">
        <f>IF(Table1[[#This Row],[Ledger 13]]="","",Table1[[#This Row],[Ledger 13]])</f>
        <v/>
      </c>
      <c r="EM690" t="str">
        <f>IF(Table1[[#This Row],[Ledger 13]]="","",IF(Table1[[#This Row],[Effect 13]]="Dr.",-Table1[[#This Row],[Amount 13]],Table1[[#This Row],[Amount 13]]))</f>
        <v/>
      </c>
      <c r="EP690" t="str">
        <f>IF(Table1[[#This Row],[Ledger 14]]="","","No")</f>
        <v/>
      </c>
      <c r="EQ690" t="str">
        <f>IF(Table1[[#This Row],[Ledger 14]]="","",IF(Table1[[#This Row],[Effect 14]]="Dr.","Yes","No"))</f>
        <v/>
      </c>
      <c r="ER690" t="str">
        <f>IF(Table1[[#This Row],[Ledger 14]]="","",Table1[[#This Row],[Ledger 14]])</f>
        <v/>
      </c>
      <c r="ES690" t="str">
        <f>IF(Table1[[#This Row],[Ledger 14]]="","",IF(Table1[[#This Row],[Effect 14]]="Dr.",-Table1[[#This Row],[Amount 14]],Table1[[#This Row],[Amount 14]]))</f>
        <v/>
      </c>
      <c r="EV690" t="str">
        <f>IF(Table1[[#This Row],[Ledger 15]]="","","No")</f>
        <v/>
      </c>
      <c r="EW690" t="str">
        <f>IF(Table1[[#This Row],[Ledger 15]]="","",IF(Table1[[#This Row],[Effect 15]]="Dr.","Yes","No"))</f>
        <v/>
      </c>
      <c r="EX690" t="str">
        <f>IF(Table1[[#This Row],[Ledger 15]]="","",Table1[[#This Row],[Ledger 15]])</f>
        <v/>
      </c>
      <c r="EY690" t="str">
        <f>IF(Table1[[#This Row],[Ledger 15]]="","",IF(Table1[[#This Row],[Effect 15]]="Dr.",-Table1[[#This Row],[Amount 15]],Table1[[#This Row],[Amount 15]]))</f>
        <v/>
      </c>
      <c r="FD6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0">
        <f>IF(Table1[[#This Row],[Date]]="",0,IF(AND(Table1[[#This Row],[Date]]&gt;=$FE$2,Table1[[#This Row],[Date]]&lt;=$FE$3),0,1))</f>
        <v>0</v>
      </c>
      <c r="FF690">
        <f>IF(Table1[[#This Row],[Date]]="",0,IF(TYPE(VLOOKUP(Table1[[#This Row],[Voucher Type]],Table1[[#All],[Voucher Type Master]],1,FALSE))=16,1,0))</f>
        <v>0</v>
      </c>
      <c r="FG690">
        <f>IF(TYPE(IF(Table1[[#This Row],[Date]]="",0,IF(VLOOKUP(Table1[[#This Row],[Voucher Type]],$FY$5:$FZ$13,2,0)=Table1[[#This Row],[Effect 1]],0,1)))=16,1,0)</f>
        <v>0</v>
      </c>
      <c r="FH6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0">
        <f>IF(LEN(Table1[[#This Row],[Ledger 1]])&gt;0,IF(TYPE(VLOOKUP(Table1[[#This Row],[Ledger 1]],GZ:GZ,1,0))=16,1,0),0)</f>
        <v>0</v>
      </c>
      <c r="FJ690">
        <f>IF(LEN(Table1[[#This Row],[Ledger 2]])&gt;0,IF(TYPE(VLOOKUP(Table1[[#This Row],[Ledger 2]],GZ:GZ,1,0))=16,1,0),0)</f>
        <v>0</v>
      </c>
      <c r="FK690">
        <f>IF(LEN(Table1[[#This Row],[Ledger 3]])&gt;0,IF(TYPE(VLOOKUP(Table1[[#This Row],[Ledger 3]],GZ:GZ,1,0))=16,1,0),0)</f>
        <v>0</v>
      </c>
      <c r="FL690">
        <f>IF(LEN(Table1[[#This Row],[Ledger 4]])&gt;0,IF(TYPE(VLOOKUP(Table1[[#This Row],[Ledger 4]],GZ:GZ,1,0))=16,1,0),0)</f>
        <v>0</v>
      </c>
      <c r="FM690">
        <f>IF(LEN(Table1[[#This Row],[Ledger 5]])&gt;0,IF(TYPE(VLOOKUP(Table1[[#This Row],[Ledger 5]],GZ:GZ,1,0))=16,1,0),0)</f>
        <v>0</v>
      </c>
      <c r="FN690">
        <f>IF(LEN(Table1[[#This Row],[Ledger 6]])&gt;0,IF(TYPE(VLOOKUP(Table1[[#This Row],[Ledger 6]],$GZ:$GZ,1,0))=16,1,0),0)</f>
        <v>0</v>
      </c>
      <c r="FO690">
        <f>IF(LEN(Table1[[#This Row],[Ledger 7]])&gt;0,IF(TYPE(VLOOKUP(Table1[[#This Row],[Ledger 7]],$GZ:$GZ,1,0))=16,1,0),0)</f>
        <v>0</v>
      </c>
      <c r="FP690">
        <f>IF(LEN(Table1[[#This Row],[Ledger 8]])&gt;0,IF(TYPE(VLOOKUP(Table1[[#This Row],[Ledger 8]],$GZ:$GZ,1,0))=16,1,0),0)</f>
        <v>0</v>
      </c>
      <c r="FQ690">
        <f>IF(LEN(Table1[[#This Row],[Ledger 9]])&gt;0,IF(TYPE(VLOOKUP(Table1[[#This Row],[Ledger 9]],$GZ:$GZ,1,0))=16,1,0),0)</f>
        <v>0</v>
      </c>
      <c r="FR690">
        <f>IF(LEN(Table1[[#This Row],[Ledger 10]])&gt;0,IF(TYPE(VLOOKUP(Table1[[#This Row],[Ledger 10]],$GZ:$GZ,1,0))=16,1,0),0)</f>
        <v>0</v>
      </c>
      <c r="FS690">
        <f>IF(LEN(Table1[[#This Row],[Ledger 11]])&gt;0,IF(TYPE(VLOOKUP(Table1[[#This Row],[Ledger 11]],$GZ:$GZ,1,0))=16,1,0),0)</f>
        <v>0</v>
      </c>
      <c r="FT690">
        <f>IF(LEN(Table1[[#This Row],[Ledger 12]])&gt;0,IF(TYPE(VLOOKUP(Table1[[#This Row],[Ledger 12]],$GZ:$GZ,1,0))=16,1,0),0)</f>
        <v>0</v>
      </c>
      <c r="FU690">
        <f>IF(LEN(Table1[[#This Row],[Ledger 13]])&gt;0,IF(TYPE(VLOOKUP(Table1[[#This Row],[Ledger 13]],$GZ:$GZ,1,0))=16,1,0),0)</f>
        <v>0</v>
      </c>
      <c r="FV690">
        <f>IF(LEN(Table1[[#This Row],[Ledger 14]])&gt;0,IF(TYPE(VLOOKUP(Table1[[#This Row],[Ledger 14]],$GZ:$GZ,1,0))=16,1,0),0)</f>
        <v>0</v>
      </c>
      <c r="FW690">
        <f>IF(LEN(Table1[[#This Row],[Ledger 15]])&gt;0,IF(TYPE(VLOOKUP(Table1[[#This Row],[Ledger 15]],$GZ:$GZ,1,0))=16,1,0),0)</f>
        <v>0</v>
      </c>
    </row>
    <row r="691" spans="4:179" ht="33" customHeight="1" x14ac:dyDescent="0.45">
      <c r="D691" s="8">
        <f t="shared" si="19"/>
        <v>686</v>
      </c>
      <c r="E691" s="32"/>
      <c r="F691" s="34"/>
      <c r="G691" s="34"/>
      <c r="H691" s="34"/>
      <c r="I691" s="34"/>
      <c r="J691" s="38"/>
      <c r="K691" s="33"/>
      <c r="L691" s="36"/>
      <c r="M691" s="35"/>
      <c r="N691" s="34"/>
      <c r="O691" s="41"/>
      <c r="P691" s="35"/>
      <c r="Q691" s="34"/>
      <c r="R691" s="37"/>
      <c r="S691" s="35"/>
      <c r="T691" s="34"/>
      <c r="U691" s="37"/>
      <c r="V691" s="35"/>
      <c r="W691" s="34"/>
      <c r="X691" s="37"/>
      <c r="Y691" s="35"/>
      <c r="Z691" s="34"/>
      <c r="AA691" s="37"/>
      <c r="AB691" s="35"/>
      <c r="AC691" s="34"/>
      <c r="AD691" s="37"/>
      <c r="AE691" s="35"/>
      <c r="AF691" s="34"/>
      <c r="AG691" s="37"/>
      <c r="AH691" s="35"/>
      <c r="AI691" s="34"/>
      <c r="AJ691" s="37"/>
      <c r="AK691" s="35"/>
      <c r="AL691" s="34"/>
      <c r="AM691" s="37"/>
      <c r="AN691" s="35"/>
      <c r="AO691" s="34"/>
      <c r="AP691" s="37"/>
      <c r="AQ691" s="35"/>
      <c r="AR691" s="34"/>
      <c r="AS691" s="37"/>
      <c r="AT691" s="35"/>
      <c r="AU691" s="34"/>
      <c r="AV691" s="37"/>
      <c r="AW691" s="35"/>
      <c r="AX691" s="34"/>
      <c r="AY691" s="37"/>
      <c r="AZ691" s="35"/>
      <c r="BA691" s="34"/>
      <c r="BB691" s="37"/>
      <c r="BC6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1" s="7"/>
      <c r="BF691" t="str">
        <f>IF(Table1[[#This Row],[Date]]="","","&amp;lt;VOUCHER REMOTEID="&amp;""""&amp;$A$11&amp;$A$13&amp;ROW()&amp;""""&amp;" VCHTYPE="""&amp;F691&amp;""" ACTION="""&amp;"Create"&amp;"""&amp;gt;")</f>
        <v/>
      </c>
      <c r="BG691" t="str">
        <f>IF(Table1[[#This Row],[Date]]="","",TEXT(Table1[[#This Row],[Date]],"yyyymmdd"))</f>
        <v/>
      </c>
      <c r="BH691" t="str">
        <f>Table1[[#This Row],[Date2]]</f>
        <v/>
      </c>
      <c r="BI691" t="str">
        <f>IF(Table1[[#This Row],[Date]]="","",Table1[[#This Row],[Voucher Type]])</f>
        <v/>
      </c>
      <c r="BJ691" t="str">
        <f>IF(Table1[[#This Row],[Ref No / Invoice No]]="","",Table1[[#This Row],[Ref No / Invoice No]])</f>
        <v/>
      </c>
      <c r="BK691" t="str">
        <f>IF(Table1[[#This Row],[Voucher No]]="","",Table1[[#This Row],[Voucher No]])</f>
        <v/>
      </c>
      <c r="BL691" t="str">
        <f>IF(Table1[[#This Row],[Date]]="","",Table1[[#This Row],[Narration]])</f>
        <v/>
      </c>
      <c r="BM691" t="str">
        <f>IF(Table1[[#This Row],[Date]]="","",$A$11&amp;$A$13&amp;ROW())</f>
        <v/>
      </c>
      <c r="BN691" t="str">
        <f>IF(Table1[[#This Row],[Date]]="","",$A$13)</f>
        <v/>
      </c>
      <c r="BP691" t="str">
        <f>IF(Table1[[#This Row],[Ledger 1]]="","","No")</f>
        <v/>
      </c>
      <c r="BQ691" t="str">
        <f>IF(Table1[[#This Row],[Date]]="","",IF(Table1[[#This Row],[Effect 1]]="Dr.","Yes","No"))</f>
        <v/>
      </c>
      <c r="BR691" t="str">
        <f>IF(Table1[[#This Row],[Date]]="","",Table1[[#This Row],[Ledger 1]])</f>
        <v/>
      </c>
      <c r="BS691" t="str">
        <f>IF(Table1[[#This Row],[Date]]="","",IF(Table1[[#This Row],[Effect 1]]="Dr.",-Table1[[#This Row],[Amount 1]],Table1[[#This Row],[Amount 1]]))</f>
        <v/>
      </c>
      <c r="BV691" t="str">
        <f>IF(Table1[[#This Row],[Ledger 2]]="","","No")</f>
        <v/>
      </c>
      <c r="BW691" t="str">
        <f>IF(Table1[[#This Row],[Date]]="","",IF(Table1[[#This Row],[Effect 2]]="Dr.","Yes","No"))</f>
        <v/>
      </c>
      <c r="BX691" t="str">
        <f>IF(Table1[[#This Row],[Date]]="","",Table1[[#This Row],[Ledger 2]])</f>
        <v/>
      </c>
      <c r="BY691" t="str">
        <f>IF(Table1[[#This Row],[Date]]="","",IF(Table1[[#This Row],[Effect 2]]="Dr.",-Table1[[#This Row],[Amount 2]],Table1[[#This Row],[Amount 2]]))</f>
        <v/>
      </c>
      <c r="CB691" t="str">
        <f>IF(Table1[[#This Row],[Ledger 3]]="","","No")</f>
        <v/>
      </c>
      <c r="CC691" t="str">
        <f>IF(Table1[[#This Row],[Ledger 3]]="","",IF(Table1[[#This Row],[Effect 3]]="Dr.","Yes","No"))</f>
        <v/>
      </c>
      <c r="CD691" t="str">
        <f>IF(Table1[[#This Row],[Ledger 3]]="","",Table1[[#This Row],[Ledger 3]])</f>
        <v/>
      </c>
      <c r="CE691" t="str">
        <f>IF(Table1[[#This Row],[Ledger 3]]="","",IF(Table1[[#This Row],[Effect 3]]="Dr.",-Table1[[#This Row],[Amount 3]],Table1[[#This Row],[Amount 3]]))</f>
        <v/>
      </c>
      <c r="CH691" t="str">
        <f>IF(Table1[[#This Row],[Ledger 4]]="","","No")</f>
        <v/>
      </c>
      <c r="CI691" t="str">
        <f>IF(Table1[[#This Row],[Ledger 4]]="","",IF(Table1[[#This Row],[Effect 4]]="Dr.","Yes","No"))</f>
        <v/>
      </c>
      <c r="CJ691" t="str">
        <f>IF(Table1[[#This Row],[Ledger 4]]="","",Table1[[#This Row],[Ledger 4]])</f>
        <v/>
      </c>
      <c r="CK691" t="str">
        <f>IF(Table1[[#This Row],[Ledger 4]]="","",IF(Table1[[#This Row],[Effect 4]]="Dr.",-Table1[[#This Row],[Amount 4]],Table1[[#This Row],[Amount 4]]))</f>
        <v/>
      </c>
      <c r="CN691" t="str">
        <f>IF(Table1[[#This Row],[Ledger 5]]="","","No")</f>
        <v/>
      </c>
      <c r="CO691" t="str">
        <f>IF(Table1[[#This Row],[Ledger 5]]="","",IF(Table1[[#This Row],[Effect 5]]="Dr.","Yes","No"))</f>
        <v/>
      </c>
      <c r="CP691" t="str">
        <f>IF(Table1[[#This Row],[Ledger 5]]="","",Table1[[#This Row],[Ledger 5]])</f>
        <v/>
      </c>
      <c r="CQ691" t="str">
        <f>IF(Table1[[#This Row],[Ledger 5]]="","",IF(Table1[[#This Row],[Effect 5]]="Dr.",-Table1[[#This Row],[Amount 5]],Table1[[#This Row],[Amount 5]]))</f>
        <v/>
      </c>
      <c r="CT691" t="str">
        <f>IF(Table1[[#This Row],[Ledger 6]]="","","No")</f>
        <v/>
      </c>
      <c r="CU691" t="str">
        <f>IF(Table1[[#This Row],[Ledger 6]]="","",IF(Table1[[#This Row],[Effect 6]]="Dr.","Yes","No"))</f>
        <v/>
      </c>
      <c r="CV691" t="str">
        <f>IF(Table1[[#This Row],[Ledger 6]]="","",Table1[[#This Row],[Ledger 6]])</f>
        <v/>
      </c>
      <c r="CW691" t="str">
        <f>IF(Table1[[#This Row],[Ledger 6]]="","",IF(Table1[[#This Row],[Effect 6]]="Dr.",-Table1[[#This Row],[Amount 6]],Table1[[#This Row],[Amount 6]]))</f>
        <v/>
      </c>
      <c r="CZ691" t="str">
        <f>IF(Table1[[#This Row],[Ledger 7]]="","","No")</f>
        <v/>
      </c>
      <c r="DA691" t="str">
        <f>IF(Table1[[#This Row],[Ledger 7]]="","",IF(Table1[[#This Row],[Effect 7]]="Dr.","Yes","No"))</f>
        <v/>
      </c>
      <c r="DB691" t="str">
        <f>IF(Table1[[#This Row],[Ledger 7]]="","",Table1[[#This Row],[Ledger 7]])</f>
        <v/>
      </c>
      <c r="DC691" t="str">
        <f>IF(Table1[[#This Row],[Ledger 7]]="","",IF(Table1[[#This Row],[Effect 7]]="Dr.",-Table1[[#This Row],[Amount 7]],Table1[[#This Row],[Amount 7]]))</f>
        <v/>
      </c>
      <c r="DF691" t="str">
        <f>IF(Table1[[#This Row],[Ledger 8]]="","","No")</f>
        <v/>
      </c>
      <c r="DG691" t="str">
        <f>IF(Table1[[#This Row],[Ledger 8]]="","",IF(Table1[[#This Row],[Effect 8]]="Dr.","Yes","No"))</f>
        <v/>
      </c>
      <c r="DH691" t="str">
        <f>IF(Table1[[#This Row],[Ledger 8]]="","",Table1[[#This Row],[Ledger 8]])</f>
        <v/>
      </c>
      <c r="DI691" t="str">
        <f>IF(Table1[[#This Row],[Ledger 8]]="","",IF(Table1[[#This Row],[Effect 8]]="Dr.",-Table1[[#This Row],[Amount 8]],Table1[[#This Row],[Amount 8]]))</f>
        <v/>
      </c>
      <c r="DL691" t="str">
        <f>IF(Table1[[#This Row],[Ledger 9]]="","","No")</f>
        <v/>
      </c>
      <c r="DM691" t="str">
        <f>IF(Table1[[#This Row],[Ledger 9]]="","",IF(Table1[[#This Row],[Effect 9]]="Dr.","Yes","No"))</f>
        <v/>
      </c>
      <c r="DN691" t="str">
        <f>IF(Table1[[#This Row],[Ledger 9]]="","",Table1[[#This Row],[Ledger 9]])</f>
        <v/>
      </c>
      <c r="DO691" t="str">
        <f>IF(Table1[[#This Row],[Ledger 9]]="","",IF(Table1[[#This Row],[Effect 9]]="Dr.",-Table1[[#This Row],[Amount 9]],Table1[[#This Row],[Amount 9]]))</f>
        <v/>
      </c>
      <c r="DR691" t="str">
        <f>IF(Table1[[#This Row],[Ledger 10]]="","","No")</f>
        <v/>
      </c>
      <c r="DS691" t="str">
        <f>IF(Table1[[#This Row],[Ledger 10]]="","",IF(Table1[[#This Row],[Effect 10]]="Dr.","Yes","No"))</f>
        <v/>
      </c>
      <c r="DT691" t="str">
        <f>IF(Table1[[#This Row],[Ledger 10]]="","",Table1[[#This Row],[Ledger 10]])</f>
        <v/>
      </c>
      <c r="DU691" t="str">
        <f>IF(Table1[[#This Row],[Ledger 10]]="","",IF(Table1[[#This Row],[Effect 10]]="Dr.",-Table1[[#This Row],[Amount 10]],Table1[[#This Row],[Amount 10]]))</f>
        <v/>
      </c>
      <c r="DX691" t="str">
        <f>IF(Table1[[#This Row],[Ledger 11]]="","","No")</f>
        <v/>
      </c>
      <c r="DY691" t="str">
        <f>IF(Table1[[#This Row],[Ledger 11]]="","",IF(Table1[[#This Row],[Effect 11]]="Dr.","Yes","No"))</f>
        <v/>
      </c>
      <c r="DZ691" t="str">
        <f>IF(Table1[[#This Row],[Ledger 11]]="","",Table1[[#This Row],[Ledger 11]])</f>
        <v/>
      </c>
      <c r="EA691" t="str">
        <f>IF(Table1[[#This Row],[Ledger 11]]="","",IF(Table1[[#This Row],[Effect 11]]="Dr.",-Table1[[#This Row],[Amount 11]],Table1[[#This Row],[Amount 11]]))</f>
        <v/>
      </c>
      <c r="ED691" t="str">
        <f>IF(Table1[[#This Row],[Ledger 12]]="","","No")</f>
        <v/>
      </c>
      <c r="EE691" t="str">
        <f>IF(Table1[[#This Row],[Ledger 12]]="","",IF(Table1[[#This Row],[Effect 12]]="Dr.","Yes","No"))</f>
        <v/>
      </c>
      <c r="EF691" t="str">
        <f>IF(Table1[[#This Row],[Ledger 12]]="","",Table1[[#This Row],[Ledger 12]])</f>
        <v/>
      </c>
      <c r="EG691" t="str">
        <f>IF(Table1[[#This Row],[Ledger 12]]="","",IF(Table1[[#This Row],[Effect 12]]="Dr.",-Table1[[#This Row],[Amount 12]],Table1[[#This Row],[Amount 12]]))</f>
        <v/>
      </c>
      <c r="EJ691" t="str">
        <f>IF(Table1[[#This Row],[Ledger 13]]="","","No")</f>
        <v/>
      </c>
      <c r="EK691" t="str">
        <f>IF(Table1[[#This Row],[Ledger 13]]="","",IF(Table1[[#This Row],[Effect 13]]="Dr.","Yes","No"))</f>
        <v/>
      </c>
      <c r="EL691" t="str">
        <f>IF(Table1[[#This Row],[Ledger 13]]="","",Table1[[#This Row],[Ledger 13]])</f>
        <v/>
      </c>
      <c r="EM691" t="str">
        <f>IF(Table1[[#This Row],[Ledger 13]]="","",IF(Table1[[#This Row],[Effect 13]]="Dr.",-Table1[[#This Row],[Amount 13]],Table1[[#This Row],[Amount 13]]))</f>
        <v/>
      </c>
      <c r="EP691" t="str">
        <f>IF(Table1[[#This Row],[Ledger 14]]="","","No")</f>
        <v/>
      </c>
      <c r="EQ691" t="str">
        <f>IF(Table1[[#This Row],[Ledger 14]]="","",IF(Table1[[#This Row],[Effect 14]]="Dr.","Yes","No"))</f>
        <v/>
      </c>
      <c r="ER691" t="str">
        <f>IF(Table1[[#This Row],[Ledger 14]]="","",Table1[[#This Row],[Ledger 14]])</f>
        <v/>
      </c>
      <c r="ES691" t="str">
        <f>IF(Table1[[#This Row],[Ledger 14]]="","",IF(Table1[[#This Row],[Effect 14]]="Dr.",-Table1[[#This Row],[Amount 14]],Table1[[#This Row],[Amount 14]]))</f>
        <v/>
      </c>
      <c r="EV691" t="str">
        <f>IF(Table1[[#This Row],[Ledger 15]]="","","No")</f>
        <v/>
      </c>
      <c r="EW691" t="str">
        <f>IF(Table1[[#This Row],[Ledger 15]]="","",IF(Table1[[#This Row],[Effect 15]]="Dr.","Yes","No"))</f>
        <v/>
      </c>
      <c r="EX691" t="str">
        <f>IF(Table1[[#This Row],[Ledger 15]]="","",Table1[[#This Row],[Ledger 15]])</f>
        <v/>
      </c>
      <c r="EY691" t="str">
        <f>IF(Table1[[#This Row],[Ledger 15]]="","",IF(Table1[[#This Row],[Effect 15]]="Dr.",-Table1[[#This Row],[Amount 15]],Table1[[#This Row],[Amount 15]]))</f>
        <v/>
      </c>
      <c r="FD6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1">
        <f>IF(Table1[[#This Row],[Date]]="",0,IF(AND(Table1[[#This Row],[Date]]&gt;=$FE$2,Table1[[#This Row],[Date]]&lt;=$FE$3),0,1))</f>
        <v>0</v>
      </c>
      <c r="FF691">
        <f>IF(Table1[[#This Row],[Date]]="",0,IF(TYPE(VLOOKUP(Table1[[#This Row],[Voucher Type]],Table1[[#All],[Voucher Type Master]],1,FALSE))=16,1,0))</f>
        <v>0</v>
      </c>
      <c r="FG691">
        <f>IF(TYPE(IF(Table1[[#This Row],[Date]]="",0,IF(VLOOKUP(Table1[[#This Row],[Voucher Type]],$FY$5:$FZ$13,2,0)=Table1[[#This Row],[Effect 1]],0,1)))=16,1,0)</f>
        <v>0</v>
      </c>
      <c r="FH6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1">
        <f>IF(LEN(Table1[[#This Row],[Ledger 1]])&gt;0,IF(TYPE(VLOOKUP(Table1[[#This Row],[Ledger 1]],GZ:GZ,1,0))=16,1,0),0)</f>
        <v>0</v>
      </c>
      <c r="FJ691">
        <f>IF(LEN(Table1[[#This Row],[Ledger 2]])&gt;0,IF(TYPE(VLOOKUP(Table1[[#This Row],[Ledger 2]],GZ:GZ,1,0))=16,1,0),0)</f>
        <v>0</v>
      </c>
      <c r="FK691">
        <f>IF(LEN(Table1[[#This Row],[Ledger 3]])&gt;0,IF(TYPE(VLOOKUP(Table1[[#This Row],[Ledger 3]],GZ:GZ,1,0))=16,1,0),0)</f>
        <v>0</v>
      </c>
      <c r="FL691">
        <f>IF(LEN(Table1[[#This Row],[Ledger 4]])&gt;0,IF(TYPE(VLOOKUP(Table1[[#This Row],[Ledger 4]],GZ:GZ,1,0))=16,1,0),0)</f>
        <v>0</v>
      </c>
      <c r="FM691">
        <f>IF(LEN(Table1[[#This Row],[Ledger 5]])&gt;0,IF(TYPE(VLOOKUP(Table1[[#This Row],[Ledger 5]],GZ:GZ,1,0))=16,1,0),0)</f>
        <v>0</v>
      </c>
      <c r="FN691">
        <f>IF(LEN(Table1[[#This Row],[Ledger 6]])&gt;0,IF(TYPE(VLOOKUP(Table1[[#This Row],[Ledger 6]],$GZ:$GZ,1,0))=16,1,0),0)</f>
        <v>0</v>
      </c>
      <c r="FO691">
        <f>IF(LEN(Table1[[#This Row],[Ledger 7]])&gt;0,IF(TYPE(VLOOKUP(Table1[[#This Row],[Ledger 7]],$GZ:$GZ,1,0))=16,1,0),0)</f>
        <v>0</v>
      </c>
      <c r="FP691">
        <f>IF(LEN(Table1[[#This Row],[Ledger 8]])&gt;0,IF(TYPE(VLOOKUP(Table1[[#This Row],[Ledger 8]],$GZ:$GZ,1,0))=16,1,0),0)</f>
        <v>0</v>
      </c>
      <c r="FQ691">
        <f>IF(LEN(Table1[[#This Row],[Ledger 9]])&gt;0,IF(TYPE(VLOOKUP(Table1[[#This Row],[Ledger 9]],$GZ:$GZ,1,0))=16,1,0),0)</f>
        <v>0</v>
      </c>
      <c r="FR691">
        <f>IF(LEN(Table1[[#This Row],[Ledger 10]])&gt;0,IF(TYPE(VLOOKUP(Table1[[#This Row],[Ledger 10]],$GZ:$GZ,1,0))=16,1,0),0)</f>
        <v>0</v>
      </c>
      <c r="FS691">
        <f>IF(LEN(Table1[[#This Row],[Ledger 11]])&gt;0,IF(TYPE(VLOOKUP(Table1[[#This Row],[Ledger 11]],$GZ:$GZ,1,0))=16,1,0),0)</f>
        <v>0</v>
      </c>
      <c r="FT691">
        <f>IF(LEN(Table1[[#This Row],[Ledger 12]])&gt;0,IF(TYPE(VLOOKUP(Table1[[#This Row],[Ledger 12]],$GZ:$GZ,1,0))=16,1,0),0)</f>
        <v>0</v>
      </c>
      <c r="FU691">
        <f>IF(LEN(Table1[[#This Row],[Ledger 13]])&gt;0,IF(TYPE(VLOOKUP(Table1[[#This Row],[Ledger 13]],$GZ:$GZ,1,0))=16,1,0),0)</f>
        <v>0</v>
      </c>
      <c r="FV691">
        <f>IF(LEN(Table1[[#This Row],[Ledger 14]])&gt;0,IF(TYPE(VLOOKUP(Table1[[#This Row],[Ledger 14]],$GZ:$GZ,1,0))=16,1,0),0)</f>
        <v>0</v>
      </c>
      <c r="FW691">
        <f>IF(LEN(Table1[[#This Row],[Ledger 15]])&gt;0,IF(TYPE(VLOOKUP(Table1[[#This Row],[Ledger 15]],$GZ:$GZ,1,0))=16,1,0),0)</f>
        <v>0</v>
      </c>
    </row>
    <row r="692" spans="4:179" ht="33" customHeight="1" x14ac:dyDescent="0.45">
      <c r="D692" s="8">
        <f t="shared" si="19"/>
        <v>687</v>
      </c>
      <c r="E692" s="32"/>
      <c r="F692" s="34"/>
      <c r="G692" s="34"/>
      <c r="H692" s="34"/>
      <c r="I692" s="34"/>
      <c r="J692" s="38"/>
      <c r="K692" s="33"/>
      <c r="L692" s="36"/>
      <c r="M692" s="35"/>
      <c r="N692" s="34"/>
      <c r="O692" s="41"/>
      <c r="P692" s="35"/>
      <c r="Q692" s="34"/>
      <c r="R692" s="37"/>
      <c r="S692" s="35"/>
      <c r="T692" s="34"/>
      <c r="U692" s="37"/>
      <c r="V692" s="35"/>
      <c r="W692" s="34"/>
      <c r="X692" s="37"/>
      <c r="Y692" s="35"/>
      <c r="Z692" s="34"/>
      <c r="AA692" s="37"/>
      <c r="AB692" s="35"/>
      <c r="AC692" s="34"/>
      <c r="AD692" s="37"/>
      <c r="AE692" s="35"/>
      <c r="AF692" s="34"/>
      <c r="AG692" s="37"/>
      <c r="AH692" s="35"/>
      <c r="AI692" s="34"/>
      <c r="AJ692" s="37"/>
      <c r="AK692" s="35"/>
      <c r="AL692" s="34"/>
      <c r="AM692" s="37"/>
      <c r="AN692" s="35"/>
      <c r="AO692" s="34"/>
      <c r="AP692" s="37"/>
      <c r="AQ692" s="35"/>
      <c r="AR692" s="34"/>
      <c r="AS692" s="37"/>
      <c r="AT692" s="35"/>
      <c r="AU692" s="34"/>
      <c r="AV692" s="37"/>
      <c r="AW692" s="35"/>
      <c r="AX692" s="34"/>
      <c r="AY692" s="37"/>
      <c r="AZ692" s="35"/>
      <c r="BA692" s="34"/>
      <c r="BB692" s="37"/>
      <c r="BC6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2" s="7"/>
      <c r="BF692" t="str">
        <f>IF(Table1[[#This Row],[Date]]="","","&amp;lt;VOUCHER REMOTEID="&amp;""""&amp;$A$11&amp;$A$13&amp;ROW()&amp;""""&amp;" VCHTYPE="""&amp;F692&amp;""" ACTION="""&amp;"Create"&amp;"""&amp;gt;")</f>
        <v/>
      </c>
      <c r="BG692" t="str">
        <f>IF(Table1[[#This Row],[Date]]="","",TEXT(Table1[[#This Row],[Date]],"yyyymmdd"))</f>
        <v/>
      </c>
      <c r="BH692" t="str">
        <f>Table1[[#This Row],[Date2]]</f>
        <v/>
      </c>
      <c r="BI692" t="str">
        <f>IF(Table1[[#This Row],[Date]]="","",Table1[[#This Row],[Voucher Type]])</f>
        <v/>
      </c>
      <c r="BJ692" t="str">
        <f>IF(Table1[[#This Row],[Ref No / Invoice No]]="","",Table1[[#This Row],[Ref No / Invoice No]])</f>
        <v/>
      </c>
      <c r="BK692" t="str">
        <f>IF(Table1[[#This Row],[Voucher No]]="","",Table1[[#This Row],[Voucher No]])</f>
        <v/>
      </c>
      <c r="BL692" t="str">
        <f>IF(Table1[[#This Row],[Date]]="","",Table1[[#This Row],[Narration]])</f>
        <v/>
      </c>
      <c r="BM692" t="str">
        <f>IF(Table1[[#This Row],[Date]]="","",$A$11&amp;$A$13&amp;ROW())</f>
        <v/>
      </c>
      <c r="BN692" t="str">
        <f>IF(Table1[[#This Row],[Date]]="","",$A$13)</f>
        <v/>
      </c>
      <c r="BP692" t="str">
        <f>IF(Table1[[#This Row],[Ledger 1]]="","","No")</f>
        <v/>
      </c>
      <c r="BQ692" t="str">
        <f>IF(Table1[[#This Row],[Date]]="","",IF(Table1[[#This Row],[Effect 1]]="Dr.","Yes","No"))</f>
        <v/>
      </c>
      <c r="BR692" t="str">
        <f>IF(Table1[[#This Row],[Date]]="","",Table1[[#This Row],[Ledger 1]])</f>
        <v/>
      </c>
      <c r="BS692" t="str">
        <f>IF(Table1[[#This Row],[Date]]="","",IF(Table1[[#This Row],[Effect 1]]="Dr.",-Table1[[#This Row],[Amount 1]],Table1[[#This Row],[Amount 1]]))</f>
        <v/>
      </c>
      <c r="BV692" t="str">
        <f>IF(Table1[[#This Row],[Ledger 2]]="","","No")</f>
        <v/>
      </c>
      <c r="BW692" t="str">
        <f>IF(Table1[[#This Row],[Date]]="","",IF(Table1[[#This Row],[Effect 2]]="Dr.","Yes","No"))</f>
        <v/>
      </c>
      <c r="BX692" t="str">
        <f>IF(Table1[[#This Row],[Date]]="","",Table1[[#This Row],[Ledger 2]])</f>
        <v/>
      </c>
      <c r="BY692" t="str">
        <f>IF(Table1[[#This Row],[Date]]="","",IF(Table1[[#This Row],[Effect 2]]="Dr.",-Table1[[#This Row],[Amount 2]],Table1[[#This Row],[Amount 2]]))</f>
        <v/>
      </c>
      <c r="CB692" t="str">
        <f>IF(Table1[[#This Row],[Ledger 3]]="","","No")</f>
        <v/>
      </c>
      <c r="CC692" t="str">
        <f>IF(Table1[[#This Row],[Ledger 3]]="","",IF(Table1[[#This Row],[Effect 3]]="Dr.","Yes","No"))</f>
        <v/>
      </c>
      <c r="CD692" t="str">
        <f>IF(Table1[[#This Row],[Ledger 3]]="","",Table1[[#This Row],[Ledger 3]])</f>
        <v/>
      </c>
      <c r="CE692" t="str">
        <f>IF(Table1[[#This Row],[Ledger 3]]="","",IF(Table1[[#This Row],[Effect 3]]="Dr.",-Table1[[#This Row],[Amount 3]],Table1[[#This Row],[Amount 3]]))</f>
        <v/>
      </c>
      <c r="CH692" t="str">
        <f>IF(Table1[[#This Row],[Ledger 4]]="","","No")</f>
        <v/>
      </c>
      <c r="CI692" t="str">
        <f>IF(Table1[[#This Row],[Ledger 4]]="","",IF(Table1[[#This Row],[Effect 4]]="Dr.","Yes","No"))</f>
        <v/>
      </c>
      <c r="CJ692" t="str">
        <f>IF(Table1[[#This Row],[Ledger 4]]="","",Table1[[#This Row],[Ledger 4]])</f>
        <v/>
      </c>
      <c r="CK692" t="str">
        <f>IF(Table1[[#This Row],[Ledger 4]]="","",IF(Table1[[#This Row],[Effect 4]]="Dr.",-Table1[[#This Row],[Amount 4]],Table1[[#This Row],[Amount 4]]))</f>
        <v/>
      </c>
      <c r="CN692" t="str">
        <f>IF(Table1[[#This Row],[Ledger 5]]="","","No")</f>
        <v/>
      </c>
      <c r="CO692" t="str">
        <f>IF(Table1[[#This Row],[Ledger 5]]="","",IF(Table1[[#This Row],[Effect 5]]="Dr.","Yes","No"))</f>
        <v/>
      </c>
      <c r="CP692" t="str">
        <f>IF(Table1[[#This Row],[Ledger 5]]="","",Table1[[#This Row],[Ledger 5]])</f>
        <v/>
      </c>
      <c r="CQ692" t="str">
        <f>IF(Table1[[#This Row],[Ledger 5]]="","",IF(Table1[[#This Row],[Effect 5]]="Dr.",-Table1[[#This Row],[Amount 5]],Table1[[#This Row],[Amount 5]]))</f>
        <v/>
      </c>
      <c r="CT692" t="str">
        <f>IF(Table1[[#This Row],[Ledger 6]]="","","No")</f>
        <v/>
      </c>
      <c r="CU692" t="str">
        <f>IF(Table1[[#This Row],[Ledger 6]]="","",IF(Table1[[#This Row],[Effect 6]]="Dr.","Yes","No"))</f>
        <v/>
      </c>
      <c r="CV692" t="str">
        <f>IF(Table1[[#This Row],[Ledger 6]]="","",Table1[[#This Row],[Ledger 6]])</f>
        <v/>
      </c>
      <c r="CW692" t="str">
        <f>IF(Table1[[#This Row],[Ledger 6]]="","",IF(Table1[[#This Row],[Effect 6]]="Dr.",-Table1[[#This Row],[Amount 6]],Table1[[#This Row],[Amount 6]]))</f>
        <v/>
      </c>
      <c r="CZ692" t="str">
        <f>IF(Table1[[#This Row],[Ledger 7]]="","","No")</f>
        <v/>
      </c>
      <c r="DA692" t="str">
        <f>IF(Table1[[#This Row],[Ledger 7]]="","",IF(Table1[[#This Row],[Effect 7]]="Dr.","Yes","No"))</f>
        <v/>
      </c>
      <c r="DB692" t="str">
        <f>IF(Table1[[#This Row],[Ledger 7]]="","",Table1[[#This Row],[Ledger 7]])</f>
        <v/>
      </c>
      <c r="DC692" t="str">
        <f>IF(Table1[[#This Row],[Ledger 7]]="","",IF(Table1[[#This Row],[Effect 7]]="Dr.",-Table1[[#This Row],[Amount 7]],Table1[[#This Row],[Amount 7]]))</f>
        <v/>
      </c>
      <c r="DF692" t="str">
        <f>IF(Table1[[#This Row],[Ledger 8]]="","","No")</f>
        <v/>
      </c>
      <c r="DG692" t="str">
        <f>IF(Table1[[#This Row],[Ledger 8]]="","",IF(Table1[[#This Row],[Effect 8]]="Dr.","Yes","No"))</f>
        <v/>
      </c>
      <c r="DH692" t="str">
        <f>IF(Table1[[#This Row],[Ledger 8]]="","",Table1[[#This Row],[Ledger 8]])</f>
        <v/>
      </c>
      <c r="DI692" t="str">
        <f>IF(Table1[[#This Row],[Ledger 8]]="","",IF(Table1[[#This Row],[Effect 8]]="Dr.",-Table1[[#This Row],[Amount 8]],Table1[[#This Row],[Amount 8]]))</f>
        <v/>
      </c>
      <c r="DL692" t="str">
        <f>IF(Table1[[#This Row],[Ledger 9]]="","","No")</f>
        <v/>
      </c>
      <c r="DM692" t="str">
        <f>IF(Table1[[#This Row],[Ledger 9]]="","",IF(Table1[[#This Row],[Effect 9]]="Dr.","Yes","No"))</f>
        <v/>
      </c>
      <c r="DN692" t="str">
        <f>IF(Table1[[#This Row],[Ledger 9]]="","",Table1[[#This Row],[Ledger 9]])</f>
        <v/>
      </c>
      <c r="DO692" t="str">
        <f>IF(Table1[[#This Row],[Ledger 9]]="","",IF(Table1[[#This Row],[Effect 9]]="Dr.",-Table1[[#This Row],[Amount 9]],Table1[[#This Row],[Amount 9]]))</f>
        <v/>
      </c>
      <c r="DR692" t="str">
        <f>IF(Table1[[#This Row],[Ledger 10]]="","","No")</f>
        <v/>
      </c>
      <c r="DS692" t="str">
        <f>IF(Table1[[#This Row],[Ledger 10]]="","",IF(Table1[[#This Row],[Effect 10]]="Dr.","Yes","No"))</f>
        <v/>
      </c>
      <c r="DT692" t="str">
        <f>IF(Table1[[#This Row],[Ledger 10]]="","",Table1[[#This Row],[Ledger 10]])</f>
        <v/>
      </c>
      <c r="DU692" t="str">
        <f>IF(Table1[[#This Row],[Ledger 10]]="","",IF(Table1[[#This Row],[Effect 10]]="Dr.",-Table1[[#This Row],[Amount 10]],Table1[[#This Row],[Amount 10]]))</f>
        <v/>
      </c>
      <c r="DX692" t="str">
        <f>IF(Table1[[#This Row],[Ledger 11]]="","","No")</f>
        <v/>
      </c>
      <c r="DY692" t="str">
        <f>IF(Table1[[#This Row],[Ledger 11]]="","",IF(Table1[[#This Row],[Effect 11]]="Dr.","Yes","No"))</f>
        <v/>
      </c>
      <c r="DZ692" t="str">
        <f>IF(Table1[[#This Row],[Ledger 11]]="","",Table1[[#This Row],[Ledger 11]])</f>
        <v/>
      </c>
      <c r="EA692" t="str">
        <f>IF(Table1[[#This Row],[Ledger 11]]="","",IF(Table1[[#This Row],[Effect 11]]="Dr.",-Table1[[#This Row],[Amount 11]],Table1[[#This Row],[Amount 11]]))</f>
        <v/>
      </c>
      <c r="ED692" t="str">
        <f>IF(Table1[[#This Row],[Ledger 12]]="","","No")</f>
        <v/>
      </c>
      <c r="EE692" t="str">
        <f>IF(Table1[[#This Row],[Ledger 12]]="","",IF(Table1[[#This Row],[Effect 12]]="Dr.","Yes","No"))</f>
        <v/>
      </c>
      <c r="EF692" t="str">
        <f>IF(Table1[[#This Row],[Ledger 12]]="","",Table1[[#This Row],[Ledger 12]])</f>
        <v/>
      </c>
      <c r="EG692" t="str">
        <f>IF(Table1[[#This Row],[Ledger 12]]="","",IF(Table1[[#This Row],[Effect 12]]="Dr.",-Table1[[#This Row],[Amount 12]],Table1[[#This Row],[Amount 12]]))</f>
        <v/>
      </c>
      <c r="EJ692" t="str">
        <f>IF(Table1[[#This Row],[Ledger 13]]="","","No")</f>
        <v/>
      </c>
      <c r="EK692" t="str">
        <f>IF(Table1[[#This Row],[Ledger 13]]="","",IF(Table1[[#This Row],[Effect 13]]="Dr.","Yes","No"))</f>
        <v/>
      </c>
      <c r="EL692" t="str">
        <f>IF(Table1[[#This Row],[Ledger 13]]="","",Table1[[#This Row],[Ledger 13]])</f>
        <v/>
      </c>
      <c r="EM692" t="str">
        <f>IF(Table1[[#This Row],[Ledger 13]]="","",IF(Table1[[#This Row],[Effect 13]]="Dr.",-Table1[[#This Row],[Amount 13]],Table1[[#This Row],[Amount 13]]))</f>
        <v/>
      </c>
      <c r="EP692" t="str">
        <f>IF(Table1[[#This Row],[Ledger 14]]="","","No")</f>
        <v/>
      </c>
      <c r="EQ692" t="str">
        <f>IF(Table1[[#This Row],[Ledger 14]]="","",IF(Table1[[#This Row],[Effect 14]]="Dr.","Yes","No"))</f>
        <v/>
      </c>
      <c r="ER692" t="str">
        <f>IF(Table1[[#This Row],[Ledger 14]]="","",Table1[[#This Row],[Ledger 14]])</f>
        <v/>
      </c>
      <c r="ES692" t="str">
        <f>IF(Table1[[#This Row],[Ledger 14]]="","",IF(Table1[[#This Row],[Effect 14]]="Dr.",-Table1[[#This Row],[Amount 14]],Table1[[#This Row],[Amount 14]]))</f>
        <v/>
      </c>
      <c r="EV692" t="str">
        <f>IF(Table1[[#This Row],[Ledger 15]]="","","No")</f>
        <v/>
      </c>
      <c r="EW692" t="str">
        <f>IF(Table1[[#This Row],[Ledger 15]]="","",IF(Table1[[#This Row],[Effect 15]]="Dr.","Yes","No"))</f>
        <v/>
      </c>
      <c r="EX692" t="str">
        <f>IF(Table1[[#This Row],[Ledger 15]]="","",Table1[[#This Row],[Ledger 15]])</f>
        <v/>
      </c>
      <c r="EY692" t="str">
        <f>IF(Table1[[#This Row],[Ledger 15]]="","",IF(Table1[[#This Row],[Effect 15]]="Dr.",-Table1[[#This Row],[Amount 15]],Table1[[#This Row],[Amount 15]]))</f>
        <v/>
      </c>
      <c r="FD6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2">
        <f>IF(Table1[[#This Row],[Date]]="",0,IF(AND(Table1[[#This Row],[Date]]&gt;=$FE$2,Table1[[#This Row],[Date]]&lt;=$FE$3),0,1))</f>
        <v>0</v>
      </c>
      <c r="FF692">
        <f>IF(Table1[[#This Row],[Date]]="",0,IF(TYPE(VLOOKUP(Table1[[#This Row],[Voucher Type]],Table1[[#All],[Voucher Type Master]],1,FALSE))=16,1,0))</f>
        <v>0</v>
      </c>
      <c r="FG692">
        <f>IF(TYPE(IF(Table1[[#This Row],[Date]]="",0,IF(VLOOKUP(Table1[[#This Row],[Voucher Type]],$FY$5:$FZ$13,2,0)=Table1[[#This Row],[Effect 1]],0,1)))=16,1,0)</f>
        <v>0</v>
      </c>
      <c r="FH6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2">
        <f>IF(LEN(Table1[[#This Row],[Ledger 1]])&gt;0,IF(TYPE(VLOOKUP(Table1[[#This Row],[Ledger 1]],GZ:GZ,1,0))=16,1,0),0)</f>
        <v>0</v>
      </c>
      <c r="FJ692">
        <f>IF(LEN(Table1[[#This Row],[Ledger 2]])&gt;0,IF(TYPE(VLOOKUP(Table1[[#This Row],[Ledger 2]],GZ:GZ,1,0))=16,1,0),0)</f>
        <v>0</v>
      </c>
      <c r="FK692">
        <f>IF(LEN(Table1[[#This Row],[Ledger 3]])&gt;0,IF(TYPE(VLOOKUP(Table1[[#This Row],[Ledger 3]],GZ:GZ,1,0))=16,1,0),0)</f>
        <v>0</v>
      </c>
      <c r="FL692">
        <f>IF(LEN(Table1[[#This Row],[Ledger 4]])&gt;0,IF(TYPE(VLOOKUP(Table1[[#This Row],[Ledger 4]],GZ:GZ,1,0))=16,1,0),0)</f>
        <v>0</v>
      </c>
      <c r="FM692">
        <f>IF(LEN(Table1[[#This Row],[Ledger 5]])&gt;0,IF(TYPE(VLOOKUP(Table1[[#This Row],[Ledger 5]],GZ:GZ,1,0))=16,1,0),0)</f>
        <v>0</v>
      </c>
      <c r="FN692">
        <f>IF(LEN(Table1[[#This Row],[Ledger 6]])&gt;0,IF(TYPE(VLOOKUP(Table1[[#This Row],[Ledger 6]],$GZ:$GZ,1,0))=16,1,0),0)</f>
        <v>0</v>
      </c>
      <c r="FO692">
        <f>IF(LEN(Table1[[#This Row],[Ledger 7]])&gt;0,IF(TYPE(VLOOKUP(Table1[[#This Row],[Ledger 7]],$GZ:$GZ,1,0))=16,1,0),0)</f>
        <v>0</v>
      </c>
      <c r="FP692">
        <f>IF(LEN(Table1[[#This Row],[Ledger 8]])&gt;0,IF(TYPE(VLOOKUP(Table1[[#This Row],[Ledger 8]],$GZ:$GZ,1,0))=16,1,0),0)</f>
        <v>0</v>
      </c>
      <c r="FQ692">
        <f>IF(LEN(Table1[[#This Row],[Ledger 9]])&gt;0,IF(TYPE(VLOOKUP(Table1[[#This Row],[Ledger 9]],$GZ:$GZ,1,0))=16,1,0),0)</f>
        <v>0</v>
      </c>
      <c r="FR692">
        <f>IF(LEN(Table1[[#This Row],[Ledger 10]])&gt;0,IF(TYPE(VLOOKUP(Table1[[#This Row],[Ledger 10]],$GZ:$GZ,1,0))=16,1,0),0)</f>
        <v>0</v>
      </c>
      <c r="FS692">
        <f>IF(LEN(Table1[[#This Row],[Ledger 11]])&gt;0,IF(TYPE(VLOOKUP(Table1[[#This Row],[Ledger 11]],$GZ:$GZ,1,0))=16,1,0),0)</f>
        <v>0</v>
      </c>
      <c r="FT692">
        <f>IF(LEN(Table1[[#This Row],[Ledger 12]])&gt;0,IF(TYPE(VLOOKUP(Table1[[#This Row],[Ledger 12]],$GZ:$GZ,1,0))=16,1,0),0)</f>
        <v>0</v>
      </c>
      <c r="FU692">
        <f>IF(LEN(Table1[[#This Row],[Ledger 13]])&gt;0,IF(TYPE(VLOOKUP(Table1[[#This Row],[Ledger 13]],$GZ:$GZ,1,0))=16,1,0),0)</f>
        <v>0</v>
      </c>
      <c r="FV692">
        <f>IF(LEN(Table1[[#This Row],[Ledger 14]])&gt;0,IF(TYPE(VLOOKUP(Table1[[#This Row],[Ledger 14]],$GZ:$GZ,1,0))=16,1,0),0)</f>
        <v>0</v>
      </c>
      <c r="FW692">
        <f>IF(LEN(Table1[[#This Row],[Ledger 15]])&gt;0,IF(TYPE(VLOOKUP(Table1[[#This Row],[Ledger 15]],$GZ:$GZ,1,0))=16,1,0),0)</f>
        <v>0</v>
      </c>
    </row>
    <row r="693" spans="4:179" ht="33" customHeight="1" x14ac:dyDescent="0.45">
      <c r="D693" s="8">
        <f t="shared" si="19"/>
        <v>688</v>
      </c>
      <c r="E693" s="32"/>
      <c r="F693" s="34"/>
      <c r="G693" s="34"/>
      <c r="H693" s="34"/>
      <c r="I693" s="34"/>
      <c r="J693" s="38"/>
      <c r="K693" s="33"/>
      <c r="L693" s="36"/>
      <c r="M693" s="35"/>
      <c r="N693" s="34"/>
      <c r="O693" s="41"/>
      <c r="P693" s="35"/>
      <c r="Q693" s="34"/>
      <c r="R693" s="37"/>
      <c r="S693" s="35"/>
      <c r="T693" s="34"/>
      <c r="U693" s="37"/>
      <c r="V693" s="35"/>
      <c r="W693" s="34"/>
      <c r="X693" s="37"/>
      <c r="Y693" s="35"/>
      <c r="Z693" s="34"/>
      <c r="AA693" s="37"/>
      <c r="AB693" s="35"/>
      <c r="AC693" s="34"/>
      <c r="AD693" s="37"/>
      <c r="AE693" s="35"/>
      <c r="AF693" s="34"/>
      <c r="AG693" s="37"/>
      <c r="AH693" s="35"/>
      <c r="AI693" s="34"/>
      <c r="AJ693" s="37"/>
      <c r="AK693" s="35"/>
      <c r="AL693" s="34"/>
      <c r="AM693" s="37"/>
      <c r="AN693" s="35"/>
      <c r="AO693" s="34"/>
      <c r="AP693" s="37"/>
      <c r="AQ693" s="35"/>
      <c r="AR693" s="34"/>
      <c r="AS693" s="37"/>
      <c r="AT693" s="35"/>
      <c r="AU693" s="34"/>
      <c r="AV693" s="37"/>
      <c r="AW693" s="35"/>
      <c r="AX693" s="34"/>
      <c r="AY693" s="37"/>
      <c r="AZ693" s="35"/>
      <c r="BA693" s="34"/>
      <c r="BB693" s="37"/>
      <c r="BC6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3" s="7"/>
      <c r="BF693" t="str">
        <f>IF(Table1[[#This Row],[Date]]="","","&amp;lt;VOUCHER REMOTEID="&amp;""""&amp;$A$11&amp;$A$13&amp;ROW()&amp;""""&amp;" VCHTYPE="""&amp;F693&amp;""" ACTION="""&amp;"Create"&amp;"""&amp;gt;")</f>
        <v/>
      </c>
      <c r="BG693" t="str">
        <f>IF(Table1[[#This Row],[Date]]="","",TEXT(Table1[[#This Row],[Date]],"yyyymmdd"))</f>
        <v/>
      </c>
      <c r="BH693" t="str">
        <f>Table1[[#This Row],[Date2]]</f>
        <v/>
      </c>
      <c r="BI693" t="str">
        <f>IF(Table1[[#This Row],[Date]]="","",Table1[[#This Row],[Voucher Type]])</f>
        <v/>
      </c>
      <c r="BJ693" t="str">
        <f>IF(Table1[[#This Row],[Ref No / Invoice No]]="","",Table1[[#This Row],[Ref No / Invoice No]])</f>
        <v/>
      </c>
      <c r="BK693" t="str">
        <f>IF(Table1[[#This Row],[Voucher No]]="","",Table1[[#This Row],[Voucher No]])</f>
        <v/>
      </c>
      <c r="BL693" t="str">
        <f>IF(Table1[[#This Row],[Date]]="","",Table1[[#This Row],[Narration]])</f>
        <v/>
      </c>
      <c r="BM693" t="str">
        <f>IF(Table1[[#This Row],[Date]]="","",$A$11&amp;$A$13&amp;ROW())</f>
        <v/>
      </c>
      <c r="BN693" t="str">
        <f>IF(Table1[[#This Row],[Date]]="","",$A$13)</f>
        <v/>
      </c>
      <c r="BP693" t="str">
        <f>IF(Table1[[#This Row],[Ledger 1]]="","","No")</f>
        <v/>
      </c>
      <c r="BQ693" t="str">
        <f>IF(Table1[[#This Row],[Date]]="","",IF(Table1[[#This Row],[Effect 1]]="Dr.","Yes","No"))</f>
        <v/>
      </c>
      <c r="BR693" t="str">
        <f>IF(Table1[[#This Row],[Date]]="","",Table1[[#This Row],[Ledger 1]])</f>
        <v/>
      </c>
      <c r="BS693" t="str">
        <f>IF(Table1[[#This Row],[Date]]="","",IF(Table1[[#This Row],[Effect 1]]="Dr.",-Table1[[#This Row],[Amount 1]],Table1[[#This Row],[Amount 1]]))</f>
        <v/>
      </c>
      <c r="BV693" t="str">
        <f>IF(Table1[[#This Row],[Ledger 2]]="","","No")</f>
        <v/>
      </c>
      <c r="BW693" t="str">
        <f>IF(Table1[[#This Row],[Date]]="","",IF(Table1[[#This Row],[Effect 2]]="Dr.","Yes","No"))</f>
        <v/>
      </c>
      <c r="BX693" t="str">
        <f>IF(Table1[[#This Row],[Date]]="","",Table1[[#This Row],[Ledger 2]])</f>
        <v/>
      </c>
      <c r="BY693" t="str">
        <f>IF(Table1[[#This Row],[Date]]="","",IF(Table1[[#This Row],[Effect 2]]="Dr.",-Table1[[#This Row],[Amount 2]],Table1[[#This Row],[Amount 2]]))</f>
        <v/>
      </c>
      <c r="CB693" t="str">
        <f>IF(Table1[[#This Row],[Ledger 3]]="","","No")</f>
        <v/>
      </c>
      <c r="CC693" t="str">
        <f>IF(Table1[[#This Row],[Ledger 3]]="","",IF(Table1[[#This Row],[Effect 3]]="Dr.","Yes","No"))</f>
        <v/>
      </c>
      <c r="CD693" t="str">
        <f>IF(Table1[[#This Row],[Ledger 3]]="","",Table1[[#This Row],[Ledger 3]])</f>
        <v/>
      </c>
      <c r="CE693" t="str">
        <f>IF(Table1[[#This Row],[Ledger 3]]="","",IF(Table1[[#This Row],[Effect 3]]="Dr.",-Table1[[#This Row],[Amount 3]],Table1[[#This Row],[Amount 3]]))</f>
        <v/>
      </c>
      <c r="CH693" t="str">
        <f>IF(Table1[[#This Row],[Ledger 4]]="","","No")</f>
        <v/>
      </c>
      <c r="CI693" t="str">
        <f>IF(Table1[[#This Row],[Ledger 4]]="","",IF(Table1[[#This Row],[Effect 4]]="Dr.","Yes","No"))</f>
        <v/>
      </c>
      <c r="CJ693" t="str">
        <f>IF(Table1[[#This Row],[Ledger 4]]="","",Table1[[#This Row],[Ledger 4]])</f>
        <v/>
      </c>
      <c r="CK693" t="str">
        <f>IF(Table1[[#This Row],[Ledger 4]]="","",IF(Table1[[#This Row],[Effect 4]]="Dr.",-Table1[[#This Row],[Amount 4]],Table1[[#This Row],[Amount 4]]))</f>
        <v/>
      </c>
      <c r="CN693" t="str">
        <f>IF(Table1[[#This Row],[Ledger 5]]="","","No")</f>
        <v/>
      </c>
      <c r="CO693" t="str">
        <f>IF(Table1[[#This Row],[Ledger 5]]="","",IF(Table1[[#This Row],[Effect 5]]="Dr.","Yes","No"))</f>
        <v/>
      </c>
      <c r="CP693" t="str">
        <f>IF(Table1[[#This Row],[Ledger 5]]="","",Table1[[#This Row],[Ledger 5]])</f>
        <v/>
      </c>
      <c r="CQ693" t="str">
        <f>IF(Table1[[#This Row],[Ledger 5]]="","",IF(Table1[[#This Row],[Effect 5]]="Dr.",-Table1[[#This Row],[Amount 5]],Table1[[#This Row],[Amount 5]]))</f>
        <v/>
      </c>
      <c r="CT693" t="str">
        <f>IF(Table1[[#This Row],[Ledger 6]]="","","No")</f>
        <v/>
      </c>
      <c r="CU693" t="str">
        <f>IF(Table1[[#This Row],[Ledger 6]]="","",IF(Table1[[#This Row],[Effect 6]]="Dr.","Yes","No"))</f>
        <v/>
      </c>
      <c r="CV693" t="str">
        <f>IF(Table1[[#This Row],[Ledger 6]]="","",Table1[[#This Row],[Ledger 6]])</f>
        <v/>
      </c>
      <c r="CW693" t="str">
        <f>IF(Table1[[#This Row],[Ledger 6]]="","",IF(Table1[[#This Row],[Effect 6]]="Dr.",-Table1[[#This Row],[Amount 6]],Table1[[#This Row],[Amount 6]]))</f>
        <v/>
      </c>
      <c r="CZ693" t="str">
        <f>IF(Table1[[#This Row],[Ledger 7]]="","","No")</f>
        <v/>
      </c>
      <c r="DA693" t="str">
        <f>IF(Table1[[#This Row],[Ledger 7]]="","",IF(Table1[[#This Row],[Effect 7]]="Dr.","Yes","No"))</f>
        <v/>
      </c>
      <c r="DB693" t="str">
        <f>IF(Table1[[#This Row],[Ledger 7]]="","",Table1[[#This Row],[Ledger 7]])</f>
        <v/>
      </c>
      <c r="DC693" t="str">
        <f>IF(Table1[[#This Row],[Ledger 7]]="","",IF(Table1[[#This Row],[Effect 7]]="Dr.",-Table1[[#This Row],[Amount 7]],Table1[[#This Row],[Amount 7]]))</f>
        <v/>
      </c>
      <c r="DF693" t="str">
        <f>IF(Table1[[#This Row],[Ledger 8]]="","","No")</f>
        <v/>
      </c>
      <c r="DG693" t="str">
        <f>IF(Table1[[#This Row],[Ledger 8]]="","",IF(Table1[[#This Row],[Effect 8]]="Dr.","Yes","No"))</f>
        <v/>
      </c>
      <c r="DH693" t="str">
        <f>IF(Table1[[#This Row],[Ledger 8]]="","",Table1[[#This Row],[Ledger 8]])</f>
        <v/>
      </c>
      <c r="DI693" t="str">
        <f>IF(Table1[[#This Row],[Ledger 8]]="","",IF(Table1[[#This Row],[Effect 8]]="Dr.",-Table1[[#This Row],[Amount 8]],Table1[[#This Row],[Amount 8]]))</f>
        <v/>
      </c>
      <c r="DL693" t="str">
        <f>IF(Table1[[#This Row],[Ledger 9]]="","","No")</f>
        <v/>
      </c>
      <c r="DM693" t="str">
        <f>IF(Table1[[#This Row],[Ledger 9]]="","",IF(Table1[[#This Row],[Effect 9]]="Dr.","Yes","No"))</f>
        <v/>
      </c>
      <c r="DN693" t="str">
        <f>IF(Table1[[#This Row],[Ledger 9]]="","",Table1[[#This Row],[Ledger 9]])</f>
        <v/>
      </c>
      <c r="DO693" t="str">
        <f>IF(Table1[[#This Row],[Ledger 9]]="","",IF(Table1[[#This Row],[Effect 9]]="Dr.",-Table1[[#This Row],[Amount 9]],Table1[[#This Row],[Amount 9]]))</f>
        <v/>
      </c>
      <c r="DR693" t="str">
        <f>IF(Table1[[#This Row],[Ledger 10]]="","","No")</f>
        <v/>
      </c>
      <c r="DS693" t="str">
        <f>IF(Table1[[#This Row],[Ledger 10]]="","",IF(Table1[[#This Row],[Effect 10]]="Dr.","Yes","No"))</f>
        <v/>
      </c>
      <c r="DT693" t="str">
        <f>IF(Table1[[#This Row],[Ledger 10]]="","",Table1[[#This Row],[Ledger 10]])</f>
        <v/>
      </c>
      <c r="DU693" t="str">
        <f>IF(Table1[[#This Row],[Ledger 10]]="","",IF(Table1[[#This Row],[Effect 10]]="Dr.",-Table1[[#This Row],[Amount 10]],Table1[[#This Row],[Amount 10]]))</f>
        <v/>
      </c>
      <c r="DX693" t="str">
        <f>IF(Table1[[#This Row],[Ledger 11]]="","","No")</f>
        <v/>
      </c>
      <c r="DY693" t="str">
        <f>IF(Table1[[#This Row],[Ledger 11]]="","",IF(Table1[[#This Row],[Effect 11]]="Dr.","Yes","No"))</f>
        <v/>
      </c>
      <c r="DZ693" t="str">
        <f>IF(Table1[[#This Row],[Ledger 11]]="","",Table1[[#This Row],[Ledger 11]])</f>
        <v/>
      </c>
      <c r="EA693" t="str">
        <f>IF(Table1[[#This Row],[Ledger 11]]="","",IF(Table1[[#This Row],[Effect 11]]="Dr.",-Table1[[#This Row],[Amount 11]],Table1[[#This Row],[Amount 11]]))</f>
        <v/>
      </c>
      <c r="ED693" t="str">
        <f>IF(Table1[[#This Row],[Ledger 12]]="","","No")</f>
        <v/>
      </c>
      <c r="EE693" t="str">
        <f>IF(Table1[[#This Row],[Ledger 12]]="","",IF(Table1[[#This Row],[Effect 12]]="Dr.","Yes","No"))</f>
        <v/>
      </c>
      <c r="EF693" t="str">
        <f>IF(Table1[[#This Row],[Ledger 12]]="","",Table1[[#This Row],[Ledger 12]])</f>
        <v/>
      </c>
      <c r="EG693" t="str">
        <f>IF(Table1[[#This Row],[Ledger 12]]="","",IF(Table1[[#This Row],[Effect 12]]="Dr.",-Table1[[#This Row],[Amount 12]],Table1[[#This Row],[Amount 12]]))</f>
        <v/>
      </c>
      <c r="EJ693" t="str">
        <f>IF(Table1[[#This Row],[Ledger 13]]="","","No")</f>
        <v/>
      </c>
      <c r="EK693" t="str">
        <f>IF(Table1[[#This Row],[Ledger 13]]="","",IF(Table1[[#This Row],[Effect 13]]="Dr.","Yes","No"))</f>
        <v/>
      </c>
      <c r="EL693" t="str">
        <f>IF(Table1[[#This Row],[Ledger 13]]="","",Table1[[#This Row],[Ledger 13]])</f>
        <v/>
      </c>
      <c r="EM693" t="str">
        <f>IF(Table1[[#This Row],[Ledger 13]]="","",IF(Table1[[#This Row],[Effect 13]]="Dr.",-Table1[[#This Row],[Amount 13]],Table1[[#This Row],[Amount 13]]))</f>
        <v/>
      </c>
      <c r="EP693" t="str">
        <f>IF(Table1[[#This Row],[Ledger 14]]="","","No")</f>
        <v/>
      </c>
      <c r="EQ693" t="str">
        <f>IF(Table1[[#This Row],[Ledger 14]]="","",IF(Table1[[#This Row],[Effect 14]]="Dr.","Yes","No"))</f>
        <v/>
      </c>
      <c r="ER693" t="str">
        <f>IF(Table1[[#This Row],[Ledger 14]]="","",Table1[[#This Row],[Ledger 14]])</f>
        <v/>
      </c>
      <c r="ES693" t="str">
        <f>IF(Table1[[#This Row],[Ledger 14]]="","",IF(Table1[[#This Row],[Effect 14]]="Dr.",-Table1[[#This Row],[Amount 14]],Table1[[#This Row],[Amount 14]]))</f>
        <v/>
      </c>
      <c r="EV693" t="str">
        <f>IF(Table1[[#This Row],[Ledger 15]]="","","No")</f>
        <v/>
      </c>
      <c r="EW693" t="str">
        <f>IF(Table1[[#This Row],[Ledger 15]]="","",IF(Table1[[#This Row],[Effect 15]]="Dr.","Yes","No"))</f>
        <v/>
      </c>
      <c r="EX693" t="str">
        <f>IF(Table1[[#This Row],[Ledger 15]]="","",Table1[[#This Row],[Ledger 15]])</f>
        <v/>
      </c>
      <c r="EY693" t="str">
        <f>IF(Table1[[#This Row],[Ledger 15]]="","",IF(Table1[[#This Row],[Effect 15]]="Dr.",-Table1[[#This Row],[Amount 15]],Table1[[#This Row],[Amount 15]]))</f>
        <v/>
      </c>
      <c r="FD6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3">
        <f>IF(Table1[[#This Row],[Date]]="",0,IF(AND(Table1[[#This Row],[Date]]&gt;=$FE$2,Table1[[#This Row],[Date]]&lt;=$FE$3),0,1))</f>
        <v>0</v>
      </c>
      <c r="FF693">
        <f>IF(Table1[[#This Row],[Date]]="",0,IF(TYPE(VLOOKUP(Table1[[#This Row],[Voucher Type]],Table1[[#All],[Voucher Type Master]],1,FALSE))=16,1,0))</f>
        <v>0</v>
      </c>
      <c r="FG693">
        <f>IF(TYPE(IF(Table1[[#This Row],[Date]]="",0,IF(VLOOKUP(Table1[[#This Row],[Voucher Type]],$FY$5:$FZ$13,2,0)=Table1[[#This Row],[Effect 1]],0,1)))=16,1,0)</f>
        <v>0</v>
      </c>
      <c r="FH6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3">
        <f>IF(LEN(Table1[[#This Row],[Ledger 1]])&gt;0,IF(TYPE(VLOOKUP(Table1[[#This Row],[Ledger 1]],GZ:GZ,1,0))=16,1,0),0)</f>
        <v>0</v>
      </c>
      <c r="FJ693">
        <f>IF(LEN(Table1[[#This Row],[Ledger 2]])&gt;0,IF(TYPE(VLOOKUP(Table1[[#This Row],[Ledger 2]],GZ:GZ,1,0))=16,1,0),0)</f>
        <v>0</v>
      </c>
      <c r="FK693">
        <f>IF(LEN(Table1[[#This Row],[Ledger 3]])&gt;0,IF(TYPE(VLOOKUP(Table1[[#This Row],[Ledger 3]],GZ:GZ,1,0))=16,1,0),0)</f>
        <v>0</v>
      </c>
      <c r="FL693">
        <f>IF(LEN(Table1[[#This Row],[Ledger 4]])&gt;0,IF(TYPE(VLOOKUP(Table1[[#This Row],[Ledger 4]],GZ:GZ,1,0))=16,1,0),0)</f>
        <v>0</v>
      </c>
      <c r="FM693">
        <f>IF(LEN(Table1[[#This Row],[Ledger 5]])&gt;0,IF(TYPE(VLOOKUP(Table1[[#This Row],[Ledger 5]],GZ:GZ,1,0))=16,1,0),0)</f>
        <v>0</v>
      </c>
      <c r="FN693">
        <f>IF(LEN(Table1[[#This Row],[Ledger 6]])&gt;0,IF(TYPE(VLOOKUP(Table1[[#This Row],[Ledger 6]],$GZ:$GZ,1,0))=16,1,0),0)</f>
        <v>0</v>
      </c>
      <c r="FO693">
        <f>IF(LEN(Table1[[#This Row],[Ledger 7]])&gt;0,IF(TYPE(VLOOKUP(Table1[[#This Row],[Ledger 7]],$GZ:$GZ,1,0))=16,1,0),0)</f>
        <v>0</v>
      </c>
      <c r="FP693">
        <f>IF(LEN(Table1[[#This Row],[Ledger 8]])&gt;0,IF(TYPE(VLOOKUP(Table1[[#This Row],[Ledger 8]],$GZ:$GZ,1,0))=16,1,0),0)</f>
        <v>0</v>
      </c>
      <c r="FQ693">
        <f>IF(LEN(Table1[[#This Row],[Ledger 9]])&gt;0,IF(TYPE(VLOOKUP(Table1[[#This Row],[Ledger 9]],$GZ:$GZ,1,0))=16,1,0),0)</f>
        <v>0</v>
      </c>
      <c r="FR693">
        <f>IF(LEN(Table1[[#This Row],[Ledger 10]])&gt;0,IF(TYPE(VLOOKUP(Table1[[#This Row],[Ledger 10]],$GZ:$GZ,1,0))=16,1,0),0)</f>
        <v>0</v>
      </c>
      <c r="FS693">
        <f>IF(LEN(Table1[[#This Row],[Ledger 11]])&gt;0,IF(TYPE(VLOOKUP(Table1[[#This Row],[Ledger 11]],$GZ:$GZ,1,0))=16,1,0),0)</f>
        <v>0</v>
      </c>
      <c r="FT693">
        <f>IF(LEN(Table1[[#This Row],[Ledger 12]])&gt;0,IF(TYPE(VLOOKUP(Table1[[#This Row],[Ledger 12]],$GZ:$GZ,1,0))=16,1,0),0)</f>
        <v>0</v>
      </c>
      <c r="FU693">
        <f>IF(LEN(Table1[[#This Row],[Ledger 13]])&gt;0,IF(TYPE(VLOOKUP(Table1[[#This Row],[Ledger 13]],$GZ:$GZ,1,0))=16,1,0),0)</f>
        <v>0</v>
      </c>
      <c r="FV693">
        <f>IF(LEN(Table1[[#This Row],[Ledger 14]])&gt;0,IF(TYPE(VLOOKUP(Table1[[#This Row],[Ledger 14]],$GZ:$GZ,1,0))=16,1,0),0)</f>
        <v>0</v>
      </c>
      <c r="FW693">
        <f>IF(LEN(Table1[[#This Row],[Ledger 15]])&gt;0,IF(TYPE(VLOOKUP(Table1[[#This Row],[Ledger 15]],$GZ:$GZ,1,0))=16,1,0),0)</f>
        <v>0</v>
      </c>
    </row>
    <row r="694" spans="4:179" ht="33" customHeight="1" x14ac:dyDescent="0.45">
      <c r="D694" s="8">
        <f t="shared" si="19"/>
        <v>689</v>
      </c>
      <c r="E694" s="32"/>
      <c r="F694" s="34"/>
      <c r="G694" s="34"/>
      <c r="H694" s="34"/>
      <c r="I694" s="34"/>
      <c r="J694" s="38"/>
      <c r="K694" s="33"/>
      <c r="L694" s="36"/>
      <c r="M694" s="35"/>
      <c r="N694" s="34"/>
      <c r="O694" s="41"/>
      <c r="P694" s="35"/>
      <c r="Q694" s="34"/>
      <c r="R694" s="37"/>
      <c r="S694" s="35"/>
      <c r="T694" s="34"/>
      <c r="U694" s="37"/>
      <c r="V694" s="35"/>
      <c r="W694" s="34"/>
      <c r="X694" s="37"/>
      <c r="Y694" s="35"/>
      <c r="Z694" s="34"/>
      <c r="AA694" s="37"/>
      <c r="AB694" s="35"/>
      <c r="AC694" s="34"/>
      <c r="AD694" s="37"/>
      <c r="AE694" s="35"/>
      <c r="AF694" s="34"/>
      <c r="AG694" s="37"/>
      <c r="AH694" s="35"/>
      <c r="AI694" s="34"/>
      <c r="AJ694" s="37"/>
      <c r="AK694" s="35"/>
      <c r="AL694" s="34"/>
      <c r="AM694" s="37"/>
      <c r="AN694" s="35"/>
      <c r="AO694" s="34"/>
      <c r="AP694" s="37"/>
      <c r="AQ694" s="35"/>
      <c r="AR694" s="34"/>
      <c r="AS694" s="37"/>
      <c r="AT694" s="35"/>
      <c r="AU694" s="34"/>
      <c r="AV694" s="37"/>
      <c r="AW694" s="35"/>
      <c r="AX694" s="34"/>
      <c r="AY694" s="37"/>
      <c r="AZ694" s="35"/>
      <c r="BA694" s="34"/>
      <c r="BB694" s="37"/>
      <c r="BC6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4" s="7"/>
      <c r="BF694" t="str">
        <f>IF(Table1[[#This Row],[Date]]="","","&amp;lt;VOUCHER REMOTEID="&amp;""""&amp;$A$11&amp;$A$13&amp;ROW()&amp;""""&amp;" VCHTYPE="""&amp;F694&amp;""" ACTION="""&amp;"Create"&amp;"""&amp;gt;")</f>
        <v/>
      </c>
      <c r="BG694" t="str">
        <f>IF(Table1[[#This Row],[Date]]="","",TEXT(Table1[[#This Row],[Date]],"yyyymmdd"))</f>
        <v/>
      </c>
      <c r="BH694" t="str">
        <f>Table1[[#This Row],[Date2]]</f>
        <v/>
      </c>
      <c r="BI694" t="str">
        <f>IF(Table1[[#This Row],[Date]]="","",Table1[[#This Row],[Voucher Type]])</f>
        <v/>
      </c>
      <c r="BJ694" t="str">
        <f>IF(Table1[[#This Row],[Ref No / Invoice No]]="","",Table1[[#This Row],[Ref No / Invoice No]])</f>
        <v/>
      </c>
      <c r="BK694" t="str">
        <f>IF(Table1[[#This Row],[Voucher No]]="","",Table1[[#This Row],[Voucher No]])</f>
        <v/>
      </c>
      <c r="BL694" t="str">
        <f>IF(Table1[[#This Row],[Date]]="","",Table1[[#This Row],[Narration]])</f>
        <v/>
      </c>
      <c r="BM694" t="str">
        <f>IF(Table1[[#This Row],[Date]]="","",$A$11&amp;$A$13&amp;ROW())</f>
        <v/>
      </c>
      <c r="BN694" t="str">
        <f>IF(Table1[[#This Row],[Date]]="","",$A$13)</f>
        <v/>
      </c>
      <c r="BP694" t="str">
        <f>IF(Table1[[#This Row],[Ledger 1]]="","","No")</f>
        <v/>
      </c>
      <c r="BQ694" t="str">
        <f>IF(Table1[[#This Row],[Date]]="","",IF(Table1[[#This Row],[Effect 1]]="Dr.","Yes","No"))</f>
        <v/>
      </c>
      <c r="BR694" t="str">
        <f>IF(Table1[[#This Row],[Date]]="","",Table1[[#This Row],[Ledger 1]])</f>
        <v/>
      </c>
      <c r="BS694" t="str">
        <f>IF(Table1[[#This Row],[Date]]="","",IF(Table1[[#This Row],[Effect 1]]="Dr.",-Table1[[#This Row],[Amount 1]],Table1[[#This Row],[Amount 1]]))</f>
        <v/>
      </c>
      <c r="BV694" t="str">
        <f>IF(Table1[[#This Row],[Ledger 2]]="","","No")</f>
        <v/>
      </c>
      <c r="BW694" t="str">
        <f>IF(Table1[[#This Row],[Date]]="","",IF(Table1[[#This Row],[Effect 2]]="Dr.","Yes","No"))</f>
        <v/>
      </c>
      <c r="BX694" t="str">
        <f>IF(Table1[[#This Row],[Date]]="","",Table1[[#This Row],[Ledger 2]])</f>
        <v/>
      </c>
      <c r="BY694" t="str">
        <f>IF(Table1[[#This Row],[Date]]="","",IF(Table1[[#This Row],[Effect 2]]="Dr.",-Table1[[#This Row],[Amount 2]],Table1[[#This Row],[Amount 2]]))</f>
        <v/>
      </c>
      <c r="CB694" t="str">
        <f>IF(Table1[[#This Row],[Ledger 3]]="","","No")</f>
        <v/>
      </c>
      <c r="CC694" t="str">
        <f>IF(Table1[[#This Row],[Ledger 3]]="","",IF(Table1[[#This Row],[Effect 3]]="Dr.","Yes","No"))</f>
        <v/>
      </c>
      <c r="CD694" t="str">
        <f>IF(Table1[[#This Row],[Ledger 3]]="","",Table1[[#This Row],[Ledger 3]])</f>
        <v/>
      </c>
      <c r="CE694" t="str">
        <f>IF(Table1[[#This Row],[Ledger 3]]="","",IF(Table1[[#This Row],[Effect 3]]="Dr.",-Table1[[#This Row],[Amount 3]],Table1[[#This Row],[Amount 3]]))</f>
        <v/>
      </c>
      <c r="CH694" t="str">
        <f>IF(Table1[[#This Row],[Ledger 4]]="","","No")</f>
        <v/>
      </c>
      <c r="CI694" t="str">
        <f>IF(Table1[[#This Row],[Ledger 4]]="","",IF(Table1[[#This Row],[Effect 4]]="Dr.","Yes","No"))</f>
        <v/>
      </c>
      <c r="CJ694" t="str">
        <f>IF(Table1[[#This Row],[Ledger 4]]="","",Table1[[#This Row],[Ledger 4]])</f>
        <v/>
      </c>
      <c r="CK694" t="str">
        <f>IF(Table1[[#This Row],[Ledger 4]]="","",IF(Table1[[#This Row],[Effect 4]]="Dr.",-Table1[[#This Row],[Amount 4]],Table1[[#This Row],[Amount 4]]))</f>
        <v/>
      </c>
      <c r="CN694" t="str">
        <f>IF(Table1[[#This Row],[Ledger 5]]="","","No")</f>
        <v/>
      </c>
      <c r="CO694" t="str">
        <f>IF(Table1[[#This Row],[Ledger 5]]="","",IF(Table1[[#This Row],[Effect 5]]="Dr.","Yes","No"))</f>
        <v/>
      </c>
      <c r="CP694" t="str">
        <f>IF(Table1[[#This Row],[Ledger 5]]="","",Table1[[#This Row],[Ledger 5]])</f>
        <v/>
      </c>
      <c r="CQ694" t="str">
        <f>IF(Table1[[#This Row],[Ledger 5]]="","",IF(Table1[[#This Row],[Effect 5]]="Dr.",-Table1[[#This Row],[Amount 5]],Table1[[#This Row],[Amount 5]]))</f>
        <v/>
      </c>
      <c r="CT694" t="str">
        <f>IF(Table1[[#This Row],[Ledger 6]]="","","No")</f>
        <v/>
      </c>
      <c r="CU694" t="str">
        <f>IF(Table1[[#This Row],[Ledger 6]]="","",IF(Table1[[#This Row],[Effect 6]]="Dr.","Yes","No"))</f>
        <v/>
      </c>
      <c r="CV694" t="str">
        <f>IF(Table1[[#This Row],[Ledger 6]]="","",Table1[[#This Row],[Ledger 6]])</f>
        <v/>
      </c>
      <c r="CW694" t="str">
        <f>IF(Table1[[#This Row],[Ledger 6]]="","",IF(Table1[[#This Row],[Effect 6]]="Dr.",-Table1[[#This Row],[Amount 6]],Table1[[#This Row],[Amount 6]]))</f>
        <v/>
      </c>
      <c r="CZ694" t="str">
        <f>IF(Table1[[#This Row],[Ledger 7]]="","","No")</f>
        <v/>
      </c>
      <c r="DA694" t="str">
        <f>IF(Table1[[#This Row],[Ledger 7]]="","",IF(Table1[[#This Row],[Effect 7]]="Dr.","Yes","No"))</f>
        <v/>
      </c>
      <c r="DB694" t="str">
        <f>IF(Table1[[#This Row],[Ledger 7]]="","",Table1[[#This Row],[Ledger 7]])</f>
        <v/>
      </c>
      <c r="DC694" t="str">
        <f>IF(Table1[[#This Row],[Ledger 7]]="","",IF(Table1[[#This Row],[Effect 7]]="Dr.",-Table1[[#This Row],[Amount 7]],Table1[[#This Row],[Amount 7]]))</f>
        <v/>
      </c>
      <c r="DF694" t="str">
        <f>IF(Table1[[#This Row],[Ledger 8]]="","","No")</f>
        <v/>
      </c>
      <c r="DG694" t="str">
        <f>IF(Table1[[#This Row],[Ledger 8]]="","",IF(Table1[[#This Row],[Effect 8]]="Dr.","Yes","No"))</f>
        <v/>
      </c>
      <c r="DH694" t="str">
        <f>IF(Table1[[#This Row],[Ledger 8]]="","",Table1[[#This Row],[Ledger 8]])</f>
        <v/>
      </c>
      <c r="DI694" t="str">
        <f>IF(Table1[[#This Row],[Ledger 8]]="","",IF(Table1[[#This Row],[Effect 8]]="Dr.",-Table1[[#This Row],[Amount 8]],Table1[[#This Row],[Amount 8]]))</f>
        <v/>
      </c>
      <c r="DL694" t="str">
        <f>IF(Table1[[#This Row],[Ledger 9]]="","","No")</f>
        <v/>
      </c>
      <c r="DM694" t="str">
        <f>IF(Table1[[#This Row],[Ledger 9]]="","",IF(Table1[[#This Row],[Effect 9]]="Dr.","Yes","No"))</f>
        <v/>
      </c>
      <c r="DN694" t="str">
        <f>IF(Table1[[#This Row],[Ledger 9]]="","",Table1[[#This Row],[Ledger 9]])</f>
        <v/>
      </c>
      <c r="DO694" t="str">
        <f>IF(Table1[[#This Row],[Ledger 9]]="","",IF(Table1[[#This Row],[Effect 9]]="Dr.",-Table1[[#This Row],[Amount 9]],Table1[[#This Row],[Amount 9]]))</f>
        <v/>
      </c>
      <c r="DR694" t="str">
        <f>IF(Table1[[#This Row],[Ledger 10]]="","","No")</f>
        <v/>
      </c>
      <c r="DS694" t="str">
        <f>IF(Table1[[#This Row],[Ledger 10]]="","",IF(Table1[[#This Row],[Effect 10]]="Dr.","Yes","No"))</f>
        <v/>
      </c>
      <c r="DT694" t="str">
        <f>IF(Table1[[#This Row],[Ledger 10]]="","",Table1[[#This Row],[Ledger 10]])</f>
        <v/>
      </c>
      <c r="DU694" t="str">
        <f>IF(Table1[[#This Row],[Ledger 10]]="","",IF(Table1[[#This Row],[Effect 10]]="Dr.",-Table1[[#This Row],[Amount 10]],Table1[[#This Row],[Amount 10]]))</f>
        <v/>
      </c>
      <c r="DX694" t="str">
        <f>IF(Table1[[#This Row],[Ledger 11]]="","","No")</f>
        <v/>
      </c>
      <c r="DY694" t="str">
        <f>IF(Table1[[#This Row],[Ledger 11]]="","",IF(Table1[[#This Row],[Effect 11]]="Dr.","Yes","No"))</f>
        <v/>
      </c>
      <c r="DZ694" t="str">
        <f>IF(Table1[[#This Row],[Ledger 11]]="","",Table1[[#This Row],[Ledger 11]])</f>
        <v/>
      </c>
      <c r="EA694" t="str">
        <f>IF(Table1[[#This Row],[Ledger 11]]="","",IF(Table1[[#This Row],[Effect 11]]="Dr.",-Table1[[#This Row],[Amount 11]],Table1[[#This Row],[Amount 11]]))</f>
        <v/>
      </c>
      <c r="ED694" t="str">
        <f>IF(Table1[[#This Row],[Ledger 12]]="","","No")</f>
        <v/>
      </c>
      <c r="EE694" t="str">
        <f>IF(Table1[[#This Row],[Ledger 12]]="","",IF(Table1[[#This Row],[Effect 12]]="Dr.","Yes","No"))</f>
        <v/>
      </c>
      <c r="EF694" t="str">
        <f>IF(Table1[[#This Row],[Ledger 12]]="","",Table1[[#This Row],[Ledger 12]])</f>
        <v/>
      </c>
      <c r="EG694" t="str">
        <f>IF(Table1[[#This Row],[Ledger 12]]="","",IF(Table1[[#This Row],[Effect 12]]="Dr.",-Table1[[#This Row],[Amount 12]],Table1[[#This Row],[Amount 12]]))</f>
        <v/>
      </c>
      <c r="EJ694" t="str">
        <f>IF(Table1[[#This Row],[Ledger 13]]="","","No")</f>
        <v/>
      </c>
      <c r="EK694" t="str">
        <f>IF(Table1[[#This Row],[Ledger 13]]="","",IF(Table1[[#This Row],[Effect 13]]="Dr.","Yes","No"))</f>
        <v/>
      </c>
      <c r="EL694" t="str">
        <f>IF(Table1[[#This Row],[Ledger 13]]="","",Table1[[#This Row],[Ledger 13]])</f>
        <v/>
      </c>
      <c r="EM694" t="str">
        <f>IF(Table1[[#This Row],[Ledger 13]]="","",IF(Table1[[#This Row],[Effect 13]]="Dr.",-Table1[[#This Row],[Amount 13]],Table1[[#This Row],[Amount 13]]))</f>
        <v/>
      </c>
      <c r="EP694" t="str">
        <f>IF(Table1[[#This Row],[Ledger 14]]="","","No")</f>
        <v/>
      </c>
      <c r="EQ694" t="str">
        <f>IF(Table1[[#This Row],[Ledger 14]]="","",IF(Table1[[#This Row],[Effect 14]]="Dr.","Yes","No"))</f>
        <v/>
      </c>
      <c r="ER694" t="str">
        <f>IF(Table1[[#This Row],[Ledger 14]]="","",Table1[[#This Row],[Ledger 14]])</f>
        <v/>
      </c>
      <c r="ES694" t="str">
        <f>IF(Table1[[#This Row],[Ledger 14]]="","",IF(Table1[[#This Row],[Effect 14]]="Dr.",-Table1[[#This Row],[Amount 14]],Table1[[#This Row],[Amount 14]]))</f>
        <v/>
      </c>
      <c r="EV694" t="str">
        <f>IF(Table1[[#This Row],[Ledger 15]]="","","No")</f>
        <v/>
      </c>
      <c r="EW694" t="str">
        <f>IF(Table1[[#This Row],[Ledger 15]]="","",IF(Table1[[#This Row],[Effect 15]]="Dr.","Yes","No"))</f>
        <v/>
      </c>
      <c r="EX694" t="str">
        <f>IF(Table1[[#This Row],[Ledger 15]]="","",Table1[[#This Row],[Ledger 15]])</f>
        <v/>
      </c>
      <c r="EY694" t="str">
        <f>IF(Table1[[#This Row],[Ledger 15]]="","",IF(Table1[[#This Row],[Effect 15]]="Dr.",-Table1[[#This Row],[Amount 15]],Table1[[#This Row],[Amount 15]]))</f>
        <v/>
      </c>
      <c r="FD6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4">
        <f>IF(Table1[[#This Row],[Date]]="",0,IF(AND(Table1[[#This Row],[Date]]&gt;=$FE$2,Table1[[#This Row],[Date]]&lt;=$FE$3),0,1))</f>
        <v>0</v>
      </c>
      <c r="FF694">
        <f>IF(Table1[[#This Row],[Date]]="",0,IF(TYPE(VLOOKUP(Table1[[#This Row],[Voucher Type]],Table1[[#All],[Voucher Type Master]],1,FALSE))=16,1,0))</f>
        <v>0</v>
      </c>
      <c r="FG694">
        <f>IF(TYPE(IF(Table1[[#This Row],[Date]]="",0,IF(VLOOKUP(Table1[[#This Row],[Voucher Type]],$FY$5:$FZ$13,2,0)=Table1[[#This Row],[Effect 1]],0,1)))=16,1,0)</f>
        <v>0</v>
      </c>
      <c r="FH6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4">
        <f>IF(LEN(Table1[[#This Row],[Ledger 1]])&gt;0,IF(TYPE(VLOOKUP(Table1[[#This Row],[Ledger 1]],GZ:GZ,1,0))=16,1,0),0)</f>
        <v>0</v>
      </c>
      <c r="FJ694">
        <f>IF(LEN(Table1[[#This Row],[Ledger 2]])&gt;0,IF(TYPE(VLOOKUP(Table1[[#This Row],[Ledger 2]],GZ:GZ,1,0))=16,1,0),0)</f>
        <v>0</v>
      </c>
      <c r="FK694">
        <f>IF(LEN(Table1[[#This Row],[Ledger 3]])&gt;0,IF(TYPE(VLOOKUP(Table1[[#This Row],[Ledger 3]],GZ:GZ,1,0))=16,1,0),0)</f>
        <v>0</v>
      </c>
      <c r="FL694">
        <f>IF(LEN(Table1[[#This Row],[Ledger 4]])&gt;0,IF(TYPE(VLOOKUP(Table1[[#This Row],[Ledger 4]],GZ:GZ,1,0))=16,1,0),0)</f>
        <v>0</v>
      </c>
      <c r="FM694">
        <f>IF(LEN(Table1[[#This Row],[Ledger 5]])&gt;0,IF(TYPE(VLOOKUP(Table1[[#This Row],[Ledger 5]],GZ:GZ,1,0))=16,1,0),0)</f>
        <v>0</v>
      </c>
      <c r="FN694">
        <f>IF(LEN(Table1[[#This Row],[Ledger 6]])&gt;0,IF(TYPE(VLOOKUP(Table1[[#This Row],[Ledger 6]],$GZ:$GZ,1,0))=16,1,0),0)</f>
        <v>0</v>
      </c>
      <c r="FO694">
        <f>IF(LEN(Table1[[#This Row],[Ledger 7]])&gt;0,IF(TYPE(VLOOKUP(Table1[[#This Row],[Ledger 7]],$GZ:$GZ,1,0))=16,1,0),0)</f>
        <v>0</v>
      </c>
      <c r="FP694">
        <f>IF(LEN(Table1[[#This Row],[Ledger 8]])&gt;0,IF(TYPE(VLOOKUP(Table1[[#This Row],[Ledger 8]],$GZ:$GZ,1,0))=16,1,0),0)</f>
        <v>0</v>
      </c>
      <c r="FQ694">
        <f>IF(LEN(Table1[[#This Row],[Ledger 9]])&gt;0,IF(TYPE(VLOOKUP(Table1[[#This Row],[Ledger 9]],$GZ:$GZ,1,0))=16,1,0),0)</f>
        <v>0</v>
      </c>
      <c r="FR694">
        <f>IF(LEN(Table1[[#This Row],[Ledger 10]])&gt;0,IF(TYPE(VLOOKUP(Table1[[#This Row],[Ledger 10]],$GZ:$GZ,1,0))=16,1,0),0)</f>
        <v>0</v>
      </c>
      <c r="FS694">
        <f>IF(LEN(Table1[[#This Row],[Ledger 11]])&gt;0,IF(TYPE(VLOOKUP(Table1[[#This Row],[Ledger 11]],$GZ:$GZ,1,0))=16,1,0),0)</f>
        <v>0</v>
      </c>
      <c r="FT694">
        <f>IF(LEN(Table1[[#This Row],[Ledger 12]])&gt;0,IF(TYPE(VLOOKUP(Table1[[#This Row],[Ledger 12]],$GZ:$GZ,1,0))=16,1,0),0)</f>
        <v>0</v>
      </c>
      <c r="FU694">
        <f>IF(LEN(Table1[[#This Row],[Ledger 13]])&gt;0,IF(TYPE(VLOOKUP(Table1[[#This Row],[Ledger 13]],$GZ:$GZ,1,0))=16,1,0),0)</f>
        <v>0</v>
      </c>
      <c r="FV694">
        <f>IF(LEN(Table1[[#This Row],[Ledger 14]])&gt;0,IF(TYPE(VLOOKUP(Table1[[#This Row],[Ledger 14]],$GZ:$GZ,1,0))=16,1,0),0)</f>
        <v>0</v>
      </c>
      <c r="FW694">
        <f>IF(LEN(Table1[[#This Row],[Ledger 15]])&gt;0,IF(TYPE(VLOOKUP(Table1[[#This Row],[Ledger 15]],$GZ:$GZ,1,0))=16,1,0),0)</f>
        <v>0</v>
      </c>
    </row>
    <row r="695" spans="4:179" ht="33" customHeight="1" x14ac:dyDescent="0.45">
      <c r="D695" s="8">
        <f t="shared" si="19"/>
        <v>690</v>
      </c>
      <c r="E695" s="32"/>
      <c r="F695" s="34"/>
      <c r="G695" s="34"/>
      <c r="H695" s="34"/>
      <c r="I695" s="34"/>
      <c r="J695" s="38"/>
      <c r="K695" s="33"/>
      <c r="L695" s="36"/>
      <c r="M695" s="35"/>
      <c r="N695" s="34"/>
      <c r="O695" s="41"/>
      <c r="P695" s="35"/>
      <c r="Q695" s="34"/>
      <c r="R695" s="37"/>
      <c r="S695" s="35"/>
      <c r="T695" s="34"/>
      <c r="U695" s="37"/>
      <c r="V695" s="35"/>
      <c r="W695" s="34"/>
      <c r="X695" s="37"/>
      <c r="Y695" s="35"/>
      <c r="Z695" s="34"/>
      <c r="AA695" s="37"/>
      <c r="AB695" s="35"/>
      <c r="AC695" s="34"/>
      <c r="AD695" s="37"/>
      <c r="AE695" s="35"/>
      <c r="AF695" s="34"/>
      <c r="AG695" s="37"/>
      <c r="AH695" s="35"/>
      <c r="AI695" s="34"/>
      <c r="AJ695" s="37"/>
      <c r="AK695" s="35"/>
      <c r="AL695" s="34"/>
      <c r="AM695" s="37"/>
      <c r="AN695" s="35"/>
      <c r="AO695" s="34"/>
      <c r="AP695" s="37"/>
      <c r="AQ695" s="35"/>
      <c r="AR695" s="34"/>
      <c r="AS695" s="37"/>
      <c r="AT695" s="35"/>
      <c r="AU695" s="34"/>
      <c r="AV695" s="37"/>
      <c r="AW695" s="35"/>
      <c r="AX695" s="34"/>
      <c r="AY695" s="37"/>
      <c r="AZ695" s="35"/>
      <c r="BA695" s="34"/>
      <c r="BB695" s="37"/>
      <c r="BC6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5" s="7"/>
      <c r="BF695" t="str">
        <f>IF(Table1[[#This Row],[Date]]="","","&amp;lt;VOUCHER REMOTEID="&amp;""""&amp;$A$11&amp;$A$13&amp;ROW()&amp;""""&amp;" VCHTYPE="""&amp;F695&amp;""" ACTION="""&amp;"Create"&amp;"""&amp;gt;")</f>
        <v/>
      </c>
      <c r="BG695" t="str">
        <f>IF(Table1[[#This Row],[Date]]="","",TEXT(Table1[[#This Row],[Date]],"yyyymmdd"))</f>
        <v/>
      </c>
      <c r="BH695" t="str">
        <f>Table1[[#This Row],[Date2]]</f>
        <v/>
      </c>
      <c r="BI695" t="str">
        <f>IF(Table1[[#This Row],[Date]]="","",Table1[[#This Row],[Voucher Type]])</f>
        <v/>
      </c>
      <c r="BJ695" t="str">
        <f>IF(Table1[[#This Row],[Ref No / Invoice No]]="","",Table1[[#This Row],[Ref No / Invoice No]])</f>
        <v/>
      </c>
      <c r="BK695" t="str">
        <f>IF(Table1[[#This Row],[Voucher No]]="","",Table1[[#This Row],[Voucher No]])</f>
        <v/>
      </c>
      <c r="BL695" t="str">
        <f>IF(Table1[[#This Row],[Date]]="","",Table1[[#This Row],[Narration]])</f>
        <v/>
      </c>
      <c r="BM695" t="str">
        <f>IF(Table1[[#This Row],[Date]]="","",$A$11&amp;$A$13&amp;ROW())</f>
        <v/>
      </c>
      <c r="BN695" t="str">
        <f>IF(Table1[[#This Row],[Date]]="","",$A$13)</f>
        <v/>
      </c>
      <c r="BP695" t="str">
        <f>IF(Table1[[#This Row],[Ledger 1]]="","","No")</f>
        <v/>
      </c>
      <c r="BQ695" t="str">
        <f>IF(Table1[[#This Row],[Date]]="","",IF(Table1[[#This Row],[Effect 1]]="Dr.","Yes","No"))</f>
        <v/>
      </c>
      <c r="BR695" t="str">
        <f>IF(Table1[[#This Row],[Date]]="","",Table1[[#This Row],[Ledger 1]])</f>
        <v/>
      </c>
      <c r="BS695" t="str">
        <f>IF(Table1[[#This Row],[Date]]="","",IF(Table1[[#This Row],[Effect 1]]="Dr.",-Table1[[#This Row],[Amount 1]],Table1[[#This Row],[Amount 1]]))</f>
        <v/>
      </c>
      <c r="BV695" t="str">
        <f>IF(Table1[[#This Row],[Ledger 2]]="","","No")</f>
        <v/>
      </c>
      <c r="BW695" t="str">
        <f>IF(Table1[[#This Row],[Date]]="","",IF(Table1[[#This Row],[Effect 2]]="Dr.","Yes","No"))</f>
        <v/>
      </c>
      <c r="BX695" t="str">
        <f>IF(Table1[[#This Row],[Date]]="","",Table1[[#This Row],[Ledger 2]])</f>
        <v/>
      </c>
      <c r="BY695" t="str">
        <f>IF(Table1[[#This Row],[Date]]="","",IF(Table1[[#This Row],[Effect 2]]="Dr.",-Table1[[#This Row],[Amount 2]],Table1[[#This Row],[Amount 2]]))</f>
        <v/>
      </c>
      <c r="CB695" t="str">
        <f>IF(Table1[[#This Row],[Ledger 3]]="","","No")</f>
        <v/>
      </c>
      <c r="CC695" t="str">
        <f>IF(Table1[[#This Row],[Ledger 3]]="","",IF(Table1[[#This Row],[Effect 3]]="Dr.","Yes","No"))</f>
        <v/>
      </c>
      <c r="CD695" t="str">
        <f>IF(Table1[[#This Row],[Ledger 3]]="","",Table1[[#This Row],[Ledger 3]])</f>
        <v/>
      </c>
      <c r="CE695" t="str">
        <f>IF(Table1[[#This Row],[Ledger 3]]="","",IF(Table1[[#This Row],[Effect 3]]="Dr.",-Table1[[#This Row],[Amount 3]],Table1[[#This Row],[Amount 3]]))</f>
        <v/>
      </c>
      <c r="CH695" t="str">
        <f>IF(Table1[[#This Row],[Ledger 4]]="","","No")</f>
        <v/>
      </c>
      <c r="CI695" t="str">
        <f>IF(Table1[[#This Row],[Ledger 4]]="","",IF(Table1[[#This Row],[Effect 4]]="Dr.","Yes","No"))</f>
        <v/>
      </c>
      <c r="CJ695" t="str">
        <f>IF(Table1[[#This Row],[Ledger 4]]="","",Table1[[#This Row],[Ledger 4]])</f>
        <v/>
      </c>
      <c r="CK695" t="str">
        <f>IF(Table1[[#This Row],[Ledger 4]]="","",IF(Table1[[#This Row],[Effect 4]]="Dr.",-Table1[[#This Row],[Amount 4]],Table1[[#This Row],[Amount 4]]))</f>
        <v/>
      </c>
      <c r="CN695" t="str">
        <f>IF(Table1[[#This Row],[Ledger 5]]="","","No")</f>
        <v/>
      </c>
      <c r="CO695" t="str">
        <f>IF(Table1[[#This Row],[Ledger 5]]="","",IF(Table1[[#This Row],[Effect 5]]="Dr.","Yes","No"))</f>
        <v/>
      </c>
      <c r="CP695" t="str">
        <f>IF(Table1[[#This Row],[Ledger 5]]="","",Table1[[#This Row],[Ledger 5]])</f>
        <v/>
      </c>
      <c r="CQ695" t="str">
        <f>IF(Table1[[#This Row],[Ledger 5]]="","",IF(Table1[[#This Row],[Effect 5]]="Dr.",-Table1[[#This Row],[Amount 5]],Table1[[#This Row],[Amount 5]]))</f>
        <v/>
      </c>
      <c r="CT695" t="str">
        <f>IF(Table1[[#This Row],[Ledger 6]]="","","No")</f>
        <v/>
      </c>
      <c r="CU695" t="str">
        <f>IF(Table1[[#This Row],[Ledger 6]]="","",IF(Table1[[#This Row],[Effect 6]]="Dr.","Yes","No"))</f>
        <v/>
      </c>
      <c r="CV695" t="str">
        <f>IF(Table1[[#This Row],[Ledger 6]]="","",Table1[[#This Row],[Ledger 6]])</f>
        <v/>
      </c>
      <c r="CW695" t="str">
        <f>IF(Table1[[#This Row],[Ledger 6]]="","",IF(Table1[[#This Row],[Effect 6]]="Dr.",-Table1[[#This Row],[Amount 6]],Table1[[#This Row],[Amount 6]]))</f>
        <v/>
      </c>
      <c r="CZ695" t="str">
        <f>IF(Table1[[#This Row],[Ledger 7]]="","","No")</f>
        <v/>
      </c>
      <c r="DA695" t="str">
        <f>IF(Table1[[#This Row],[Ledger 7]]="","",IF(Table1[[#This Row],[Effect 7]]="Dr.","Yes","No"))</f>
        <v/>
      </c>
      <c r="DB695" t="str">
        <f>IF(Table1[[#This Row],[Ledger 7]]="","",Table1[[#This Row],[Ledger 7]])</f>
        <v/>
      </c>
      <c r="DC695" t="str">
        <f>IF(Table1[[#This Row],[Ledger 7]]="","",IF(Table1[[#This Row],[Effect 7]]="Dr.",-Table1[[#This Row],[Amount 7]],Table1[[#This Row],[Amount 7]]))</f>
        <v/>
      </c>
      <c r="DF695" t="str">
        <f>IF(Table1[[#This Row],[Ledger 8]]="","","No")</f>
        <v/>
      </c>
      <c r="DG695" t="str">
        <f>IF(Table1[[#This Row],[Ledger 8]]="","",IF(Table1[[#This Row],[Effect 8]]="Dr.","Yes","No"))</f>
        <v/>
      </c>
      <c r="DH695" t="str">
        <f>IF(Table1[[#This Row],[Ledger 8]]="","",Table1[[#This Row],[Ledger 8]])</f>
        <v/>
      </c>
      <c r="DI695" t="str">
        <f>IF(Table1[[#This Row],[Ledger 8]]="","",IF(Table1[[#This Row],[Effect 8]]="Dr.",-Table1[[#This Row],[Amount 8]],Table1[[#This Row],[Amount 8]]))</f>
        <v/>
      </c>
      <c r="DL695" t="str">
        <f>IF(Table1[[#This Row],[Ledger 9]]="","","No")</f>
        <v/>
      </c>
      <c r="DM695" t="str">
        <f>IF(Table1[[#This Row],[Ledger 9]]="","",IF(Table1[[#This Row],[Effect 9]]="Dr.","Yes","No"))</f>
        <v/>
      </c>
      <c r="DN695" t="str">
        <f>IF(Table1[[#This Row],[Ledger 9]]="","",Table1[[#This Row],[Ledger 9]])</f>
        <v/>
      </c>
      <c r="DO695" t="str">
        <f>IF(Table1[[#This Row],[Ledger 9]]="","",IF(Table1[[#This Row],[Effect 9]]="Dr.",-Table1[[#This Row],[Amount 9]],Table1[[#This Row],[Amount 9]]))</f>
        <v/>
      </c>
      <c r="DR695" t="str">
        <f>IF(Table1[[#This Row],[Ledger 10]]="","","No")</f>
        <v/>
      </c>
      <c r="DS695" t="str">
        <f>IF(Table1[[#This Row],[Ledger 10]]="","",IF(Table1[[#This Row],[Effect 10]]="Dr.","Yes","No"))</f>
        <v/>
      </c>
      <c r="DT695" t="str">
        <f>IF(Table1[[#This Row],[Ledger 10]]="","",Table1[[#This Row],[Ledger 10]])</f>
        <v/>
      </c>
      <c r="DU695" t="str">
        <f>IF(Table1[[#This Row],[Ledger 10]]="","",IF(Table1[[#This Row],[Effect 10]]="Dr.",-Table1[[#This Row],[Amount 10]],Table1[[#This Row],[Amount 10]]))</f>
        <v/>
      </c>
      <c r="DX695" t="str">
        <f>IF(Table1[[#This Row],[Ledger 11]]="","","No")</f>
        <v/>
      </c>
      <c r="DY695" t="str">
        <f>IF(Table1[[#This Row],[Ledger 11]]="","",IF(Table1[[#This Row],[Effect 11]]="Dr.","Yes","No"))</f>
        <v/>
      </c>
      <c r="DZ695" t="str">
        <f>IF(Table1[[#This Row],[Ledger 11]]="","",Table1[[#This Row],[Ledger 11]])</f>
        <v/>
      </c>
      <c r="EA695" t="str">
        <f>IF(Table1[[#This Row],[Ledger 11]]="","",IF(Table1[[#This Row],[Effect 11]]="Dr.",-Table1[[#This Row],[Amount 11]],Table1[[#This Row],[Amount 11]]))</f>
        <v/>
      </c>
      <c r="ED695" t="str">
        <f>IF(Table1[[#This Row],[Ledger 12]]="","","No")</f>
        <v/>
      </c>
      <c r="EE695" t="str">
        <f>IF(Table1[[#This Row],[Ledger 12]]="","",IF(Table1[[#This Row],[Effect 12]]="Dr.","Yes","No"))</f>
        <v/>
      </c>
      <c r="EF695" t="str">
        <f>IF(Table1[[#This Row],[Ledger 12]]="","",Table1[[#This Row],[Ledger 12]])</f>
        <v/>
      </c>
      <c r="EG695" t="str">
        <f>IF(Table1[[#This Row],[Ledger 12]]="","",IF(Table1[[#This Row],[Effect 12]]="Dr.",-Table1[[#This Row],[Amount 12]],Table1[[#This Row],[Amount 12]]))</f>
        <v/>
      </c>
      <c r="EJ695" t="str">
        <f>IF(Table1[[#This Row],[Ledger 13]]="","","No")</f>
        <v/>
      </c>
      <c r="EK695" t="str">
        <f>IF(Table1[[#This Row],[Ledger 13]]="","",IF(Table1[[#This Row],[Effect 13]]="Dr.","Yes","No"))</f>
        <v/>
      </c>
      <c r="EL695" t="str">
        <f>IF(Table1[[#This Row],[Ledger 13]]="","",Table1[[#This Row],[Ledger 13]])</f>
        <v/>
      </c>
      <c r="EM695" t="str">
        <f>IF(Table1[[#This Row],[Ledger 13]]="","",IF(Table1[[#This Row],[Effect 13]]="Dr.",-Table1[[#This Row],[Amount 13]],Table1[[#This Row],[Amount 13]]))</f>
        <v/>
      </c>
      <c r="EP695" t="str">
        <f>IF(Table1[[#This Row],[Ledger 14]]="","","No")</f>
        <v/>
      </c>
      <c r="EQ695" t="str">
        <f>IF(Table1[[#This Row],[Ledger 14]]="","",IF(Table1[[#This Row],[Effect 14]]="Dr.","Yes","No"))</f>
        <v/>
      </c>
      <c r="ER695" t="str">
        <f>IF(Table1[[#This Row],[Ledger 14]]="","",Table1[[#This Row],[Ledger 14]])</f>
        <v/>
      </c>
      <c r="ES695" t="str">
        <f>IF(Table1[[#This Row],[Ledger 14]]="","",IF(Table1[[#This Row],[Effect 14]]="Dr.",-Table1[[#This Row],[Amount 14]],Table1[[#This Row],[Amount 14]]))</f>
        <v/>
      </c>
      <c r="EV695" t="str">
        <f>IF(Table1[[#This Row],[Ledger 15]]="","","No")</f>
        <v/>
      </c>
      <c r="EW695" t="str">
        <f>IF(Table1[[#This Row],[Ledger 15]]="","",IF(Table1[[#This Row],[Effect 15]]="Dr.","Yes","No"))</f>
        <v/>
      </c>
      <c r="EX695" t="str">
        <f>IF(Table1[[#This Row],[Ledger 15]]="","",Table1[[#This Row],[Ledger 15]])</f>
        <v/>
      </c>
      <c r="EY695" t="str">
        <f>IF(Table1[[#This Row],[Ledger 15]]="","",IF(Table1[[#This Row],[Effect 15]]="Dr.",-Table1[[#This Row],[Amount 15]],Table1[[#This Row],[Amount 15]]))</f>
        <v/>
      </c>
      <c r="FD6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5">
        <f>IF(Table1[[#This Row],[Date]]="",0,IF(AND(Table1[[#This Row],[Date]]&gt;=$FE$2,Table1[[#This Row],[Date]]&lt;=$FE$3),0,1))</f>
        <v>0</v>
      </c>
      <c r="FF695">
        <f>IF(Table1[[#This Row],[Date]]="",0,IF(TYPE(VLOOKUP(Table1[[#This Row],[Voucher Type]],Table1[[#All],[Voucher Type Master]],1,FALSE))=16,1,0))</f>
        <v>0</v>
      </c>
      <c r="FG695">
        <f>IF(TYPE(IF(Table1[[#This Row],[Date]]="",0,IF(VLOOKUP(Table1[[#This Row],[Voucher Type]],$FY$5:$FZ$13,2,0)=Table1[[#This Row],[Effect 1]],0,1)))=16,1,0)</f>
        <v>0</v>
      </c>
      <c r="FH6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5">
        <f>IF(LEN(Table1[[#This Row],[Ledger 1]])&gt;0,IF(TYPE(VLOOKUP(Table1[[#This Row],[Ledger 1]],GZ:GZ,1,0))=16,1,0),0)</f>
        <v>0</v>
      </c>
      <c r="FJ695">
        <f>IF(LEN(Table1[[#This Row],[Ledger 2]])&gt;0,IF(TYPE(VLOOKUP(Table1[[#This Row],[Ledger 2]],GZ:GZ,1,0))=16,1,0),0)</f>
        <v>0</v>
      </c>
      <c r="FK695">
        <f>IF(LEN(Table1[[#This Row],[Ledger 3]])&gt;0,IF(TYPE(VLOOKUP(Table1[[#This Row],[Ledger 3]],GZ:GZ,1,0))=16,1,0),0)</f>
        <v>0</v>
      </c>
      <c r="FL695">
        <f>IF(LEN(Table1[[#This Row],[Ledger 4]])&gt;0,IF(TYPE(VLOOKUP(Table1[[#This Row],[Ledger 4]],GZ:GZ,1,0))=16,1,0),0)</f>
        <v>0</v>
      </c>
      <c r="FM695">
        <f>IF(LEN(Table1[[#This Row],[Ledger 5]])&gt;0,IF(TYPE(VLOOKUP(Table1[[#This Row],[Ledger 5]],GZ:GZ,1,0))=16,1,0),0)</f>
        <v>0</v>
      </c>
      <c r="FN695">
        <f>IF(LEN(Table1[[#This Row],[Ledger 6]])&gt;0,IF(TYPE(VLOOKUP(Table1[[#This Row],[Ledger 6]],$GZ:$GZ,1,0))=16,1,0),0)</f>
        <v>0</v>
      </c>
      <c r="FO695">
        <f>IF(LEN(Table1[[#This Row],[Ledger 7]])&gt;0,IF(TYPE(VLOOKUP(Table1[[#This Row],[Ledger 7]],$GZ:$GZ,1,0))=16,1,0),0)</f>
        <v>0</v>
      </c>
      <c r="FP695">
        <f>IF(LEN(Table1[[#This Row],[Ledger 8]])&gt;0,IF(TYPE(VLOOKUP(Table1[[#This Row],[Ledger 8]],$GZ:$GZ,1,0))=16,1,0),0)</f>
        <v>0</v>
      </c>
      <c r="FQ695">
        <f>IF(LEN(Table1[[#This Row],[Ledger 9]])&gt;0,IF(TYPE(VLOOKUP(Table1[[#This Row],[Ledger 9]],$GZ:$GZ,1,0))=16,1,0),0)</f>
        <v>0</v>
      </c>
      <c r="FR695">
        <f>IF(LEN(Table1[[#This Row],[Ledger 10]])&gt;0,IF(TYPE(VLOOKUP(Table1[[#This Row],[Ledger 10]],$GZ:$GZ,1,0))=16,1,0),0)</f>
        <v>0</v>
      </c>
      <c r="FS695">
        <f>IF(LEN(Table1[[#This Row],[Ledger 11]])&gt;0,IF(TYPE(VLOOKUP(Table1[[#This Row],[Ledger 11]],$GZ:$GZ,1,0))=16,1,0),0)</f>
        <v>0</v>
      </c>
      <c r="FT695">
        <f>IF(LEN(Table1[[#This Row],[Ledger 12]])&gt;0,IF(TYPE(VLOOKUP(Table1[[#This Row],[Ledger 12]],$GZ:$GZ,1,0))=16,1,0),0)</f>
        <v>0</v>
      </c>
      <c r="FU695">
        <f>IF(LEN(Table1[[#This Row],[Ledger 13]])&gt;0,IF(TYPE(VLOOKUP(Table1[[#This Row],[Ledger 13]],$GZ:$GZ,1,0))=16,1,0),0)</f>
        <v>0</v>
      </c>
      <c r="FV695">
        <f>IF(LEN(Table1[[#This Row],[Ledger 14]])&gt;0,IF(TYPE(VLOOKUP(Table1[[#This Row],[Ledger 14]],$GZ:$GZ,1,0))=16,1,0),0)</f>
        <v>0</v>
      </c>
      <c r="FW695">
        <f>IF(LEN(Table1[[#This Row],[Ledger 15]])&gt;0,IF(TYPE(VLOOKUP(Table1[[#This Row],[Ledger 15]],$GZ:$GZ,1,0))=16,1,0),0)</f>
        <v>0</v>
      </c>
    </row>
    <row r="696" spans="4:179" ht="33" customHeight="1" x14ac:dyDescent="0.45">
      <c r="D696" s="8">
        <f t="shared" si="19"/>
        <v>691</v>
      </c>
      <c r="E696" s="32"/>
      <c r="F696" s="34"/>
      <c r="G696" s="34"/>
      <c r="H696" s="34"/>
      <c r="I696" s="34"/>
      <c r="J696" s="38"/>
      <c r="K696" s="33"/>
      <c r="L696" s="36"/>
      <c r="M696" s="35"/>
      <c r="N696" s="34"/>
      <c r="O696" s="41"/>
      <c r="P696" s="35"/>
      <c r="Q696" s="34"/>
      <c r="R696" s="37"/>
      <c r="S696" s="35"/>
      <c r="T696" s="34"/>
      <c r="U696" s="37"/>
      <c r="V696" s="35"/>
      <c r="W696" s="34"/>
      <c r="X696" s="37"/>
      <c r="Y696" s="35"/>
      <c r="Z696" s="34"/>
      <c r="AA696" s="37"/>
      <c r="AB696" s="35"/>
      <c r="AC696" s="34"/>
      <c r="AD696" s="37"/>
      <c r="AE696" s="35"/>
      <c r="AF696" s="34"/>
      <c r="AG696" s="37"/>
      <c r="AH696" s="35"/>
      <c r="AI696" s="34"/>
      <c r="AJ696" s="37"/>
      <c r="AK696" s="35"/>
      <c r="AL696" s="34"/>
      <c r="AM696" s="37"/>
      <c r="AN696" s="35"/>
      <c r="AO696" s="34"/>
      <c r="AP696" s="37"/>
      <c r="AQ696" s="35"/>
      <c r="AR696" s="34"/>
      <c r="AS696" s="37"/>
      <c r="AT696" s="35"/>
      <c r="AU696" s="34"/>
      <c r="AV696" s="37"/>
      <c r="AW696" s="35"/>
      <c r="AX696" s="34"/>
      <c r="AY696" s="37"/>
      <c r="AZ696" s="35"/>
      <c r="BA696" s="34"/>
      <c r="BB696" s="37"/>
      <c r="BC6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6" s="7"/>
      <c r="BF696" t="str">
        <f>IF(Table1[[#This Row],[Date]]="","","&amp;lt;VOUCHER REMOTEID="&amp;""""&amp;$A$11&amp;$A$13&amp;ROW()&amp;""""&amp;" VCHTYPE="""&amp;F696&amp;""" ACTION="""&amp;"Create"&amp;"""&amp;gt;")</f>
        <v/>
      </c>
      <c r="BG696" t="str">
        <f>IF(Table1[[#This Row],[Date]]="","",TEXT(Table1[[#This Row],[Date]],"yyyymmdd"))</f>
        <v/>
      </c>
      <c r="BH696" t="str">
        <f>Table1[[#This Row],[Date2]]</f>
        <v/>
      </c>
      <c r="BI696" t="str">
        <f>IF(Table1[[#This Row],[Date]]="","",Table1[[#This Row],[Voucher Type]])</f>
        <v/>
      </c>
      <c r="BJ696" t="str">
        <f>IF(Table1[[#This Row],[Ref No / Invoice No]]="","",Table1[[#This Row],[Ref No / Invoice No]])</f>
        <v/>
      </c>
      <c r="BK696" t="str">
        <f>IF(Table1[[#This Row],[Voucher No]]="","",Table1[[#This Row],[Voucher No]])</f>
        <v/>
      </c>
      <c r="BL696" t="str">
        <f>IF(Table1[[#This Row],[Date]]="","",Table1[[#This Row],[Narration]])</f>
        <v/>
      </c>
      <c r="BM696" t="str">
        <f>IF(Table1[[#This Row],[Date]]="","",$A$11&amp;$A$13&amp;ROW())</f>
        <v/>
      </c>
      <c r="BN696" t="str">
        <f>IF(Table1[[#This Row],[Date]]="","",$A$13)</f>
        <v/>
      </c>
      <c r="BP696" t="str">
        <f>IF(Table1[[#This Row],[Ledger 1]]="","","No")</f>
        <v/>
      </c>
      <c r="BQ696" t="str">
        <f>IF(Table1[[#This Row],[Date]]="","",IF(Table1[[#This Row],[Effect 1]]="Dr.","Yes","No"))</f>
        <v/>
      </c>
      <c r="BR696" t="str">
        <f>IF(Table1[[#This Row],[Date]]="","",Table1[[#This Row],[Ledger 1]])</f>
        <v/>
      </c>
      <c r="BS696" t="str">
        <f>IF(Table1[[#This Row],[Date]]="","",IF(Table1[[#This Row],[Effect 1]]="Dr.",-Table1[[#This Row],[Amount 1]],Table1[[#This Row],[Amount 1]]))</f>
        <v/>
      </c>
      <c r="BV696" t="str">
        <f>IF(Table1[[#This Row],[Ledger 2]]="","","No")</f>
        <v/>
      </c>
      <c r="BW696" t="str">
        <f>IF(Table1[[#This Row],[Date]]="","",IF(Table1[[#This Row],[Effect 2]]="Dr.","Yes","No"))</f>
        <v/>
      </c>
      <c r="BX696" t="str">
        <f>IF(Table1[[#This Row],[Date]]="","",Table1[[#This Row],[Ledger 2]])</f>
        <v/>
      </c>
      <c r="BY696" t="str">
        <f>IF(Table1[[#This Row],[Date]]="","",IF(Table1[[#This Row],[Effect 2]]="Dr.",-Table1[[#This Row],[Amount 2]],Table1[[#This Row],[Amount 2]]))</f>
        <v/>
      </c>
      <c r="CB696" t="str">
        <f>IF(Table1[[#This Row],[Ledger 3]]="","","No")</f>
        <v/>
      </c>
      <c r="CC696" t="str">
        <f>IF(Table1[[#This Row],[Ledger 3]]="","",IF(Table1[[#This Row],[Effect 3]]="Dr.","Yes","No"))</f>
        <v/>
      </c>
      <c r="CD696" t="str">
        <f>IF(Table1[[#This Row],[Ledger 3]]="","",Table1[[#This Row],[Ledger 3]])</f>
        <v/>
      </c>
      <c r="CE696" t="str">
        <f>IF(Table1[[#This Row],[Ledger 3]]="","",IF(Table1[[#This Row],[Effect 3]]="Dr.",-Table1[[#This Row],[Amount 3]],Table1[[#This Row],[Amount 3]]))</f>
        <v/>
      </c>
      <c r="CH696" t="str">
        <f>IF(Table1[[#This Row],[Ledger 4]]="","","No")</f>
        <v/>
      </c>
      <c r="CI696" t="str">
        <f>IF(Table1[[#This Row],[Ledger 4]]="","",IF(Table1[[#This Row],[Effect 4]]="Dr.","Yes","No"))</f>
        <v/>
      </c>
      <c r="CJ696" t="str">
        <f>IF(Table1[[#This Row],[Ledger 4]]="","",Table1[[#This Row],[Ledger 4]])</f>
        <v/>
      </c>
      <c r="CK696" t="str">
        <f>IF(Table1[[#This Row],[Ledger 4]]="","",IF(Table1[[#This Row],[Effect 4]]="Dr.",-Table1[[#This Row],[Amount 4]],Table1[[#This Row],[Amount 4]]))</f>
        <v/>
      </c>
      <c r="CN696" t="str">
        <f>IF(Table1[[#This Row],[Ledger 5]]="","","No")</f>
        <v/>
      </c>
      <c r="CO696" t="str">
        <f>IF(Table1[[#This Row],[Ledger 5]]="","",IF(Table1[[#This Row],[Effect 5]]="Dr.","Yes","No"))</f>
        <v/>
      </c>
      <c r="CP696" t="str">
        <f>IF(Table1[[#This Row],[Ledger 5]]="","",Table1[[#This Row],[Ledger 5]])</f>
        <v/>
      </c>
      <c r="CQ696" t="str">
        <f>IF(Table1[[#This Row],[Ledger 5]]="","",IF(Table1[[#This Row],[Effect 5]]="Dr.",-Table1[[#This Row],[Amount 5]],Table1[[#This Row],[Amount 5]]))</f>
        <v/>
      </c>
      <c r="CT696" t="str">
        <f>IF(Table1[[#This Row],[Ledger 6]]="","","No")</f>
        <v/>
      </c>
      <c r="CU696" t="str">
        <f>IF(Table1[[#This Row],[Ledger 6]]="","",IF(Table1[[#This Row],[Effect 6]]="Dr.","Yes","No"))</f>
        <v/>
      </c>
      <c r="CV696" t="str">
        <f>IF(Table1[[#This Row],[Ledger 6]]="","",Table1[[#This Row],[Ledger 6]])</f>
        <v/>
      </c>
      <c r="CW696" t="str">
        <f>IF(Table1[[#This Row],[Ledger 6]]="","",IF(Table1[[#This Row],[Effect 6]]="Dr.",-Table1[[#This Row],[Amount 6]],Table1[[#This Row],[Amount 6]]))</f>
        <v/>
      </c>
      <c r="CZ696" t="str">
        <f>IF(Table1[[#This Row],[Ledger 7]]="","","No")</f>
        <v/>
      </c>
      <c r="DA696" t="str">
        <f>IF(Table1[[#This Row],[Ledger 7]]="","",IF(Table1[[#This Row],[Effect 7]]="Dr.","Yes","No"))</f>
        <v/>
      </c>
      <c r="DB696" t="str">
        <f>IF(Table1[[#This Row],[Ledger 7]]="","",Table1[[#This Row],[Ledger 7]])</f>
        <v/>
      </c>
      <c r="DC696" t="str">
        <f>IF(Table1[[#This Row],[Ledger 7]]="","",IF(Table1[[#This Row],[Effect 7]]="Dr.",-Table1[[#This Row],[Amount 7]],Table1[[#This Row],[Amount 7]]))</f>
        <v/>
      </c>
      <c r="DF696" t="str">
        <f>IF(Table1[[#This Row],[Ledger 8]]="","","No")</f>
        <v/>
      </c>
      <c r="DG696" t="str">
        <f>IF(Table1[[#This Row],[Ledger 8]]="","",IF(Table1[[#This Row],[Effect 8]]="Dr.","Yes","No"))</f>
        <v/>
      </c>
      <c r="DH696" t="str">
        <f>IF(Table1[[#This Row],[Ledger 8]]="","",Table1[[#This Row],[Ledger 8]])</f>
        <v/>
      </c>
      <c r="DI696" t="str">
        <f>IF(Table1[[#This Row],[Ledger 8]]="","",IF(Table1[[#This Row],[Effect 8]]="Dr.",-Table1[[#This Row],[Amount 8]],Table1[[#This Row],[Amount 8]]))</f>
        <v/>
      </c>
      <c r="DL696" t="str">
        <f>IF(Table1[[#This Row],[Ledger 9]]="","","No")</f>
        <v/>
      </c>
      <c r="DM696" t="str">
        <f>IF(Table1[[#This Row],[Ledger 9]]="","",IF(Table1[[#This Row],[Effect 9]]="Dr.","Yes","No"))</f>
        <v/>
      </c>
      <c r="DN696" t="str">
        <f>IF(Table1[[#This Row],[Ledger 9]]="","",Table1[[#This Row],[Ledger 9]])</f>
        <v/>
      </c>
      <c r="DO696" t="str">
        <f>IF(Table1[[#This Row],[Ledger 9]]="","",IF(Table1[[#This Row],[Effect 9]]="Dr.",-Table1[[#This Row],[Amount 9]],Table1[[#This Row],[Amount 9]]))</f>
        <v/>
      </c>
      <c r="DR696" t="str">
        <f>IF(Table1[[#This Row],[Ledger 10]]="","","No")</f>
        <v/>
      </c>
      <c r="DS696" t="str">
        <f>IF(Table1[[#This Row],[Ledger 10]]="","",IF(Table1[[#This Row],[Effect 10]]="Dr.","Yes","No"))</f>
        <v/>
      </c>
      <c r="DT696" t="str">
        <f>IF(Table1[[#This Row],[Ledger 10]]="","",Table1[[#This Row],[Ledger 10]])</f>
        <v/>
      </c>
      <c r="DU696" t="str">
        <f>IF(Table1[[#This Row],[Ledger 10]]="","",IF(Table1[[#This Row],[Effect 10]]="Dr.",-Table1[[#This Row],[Amount 10]],Table1[[#This Row],[Amount 10]]))</f>
        <v/>
      </c>
      <c r="DX696" t="str">
        <f>IF(Table1[[#This Row],[Ledger 11]]="","","No")</f>
        <v/>
      </c>
      <c r="DY696" t="str">
        <f>IF(Table1[[#This Row],[Ledger 11]]="","",IF(Table1[[#This Row],[Effect 11]]="Dr.","Yes","No"))</f>
        <v/>
      </c>
      <c r="DZ696" t="str">
        <f>IF(Table1[[#This Row],[Ledger 11]]="","",Table1[[#This Row],[Ledger 11]])</f>
        <v/>
      </c>
      <c r="EA696" t="str">
        <f>IF(Table1[[#This Row],[Ledger 11]]="","",IF(Table1[[#This Row],[Effect 11]]="Dr.",-Table1[[#This Row],[Amount 11]],Table1[[#This Row],[Amount 11]]))</f>
        <v/>
      </c>
      <c r="ED696" t="str">
        <f>IF(Table1[[#This Row],[Ledger 12]]="","","No")</f>
        <v/>
      </c>
      <c r="EE696" t="str">
        <f>IF(Table1[[#This Row],[Ledger 12]]="","",IF(Table1[[#This Row],[Effect 12]]="Dr.","Yes","No"))</f>
        <v/>
      </c>
      <c r="EF696" t="str">
        <f>IF(Table1[[#This Row],[Ledger 12]]="","",Table1[[#This Row],[Ledger 12]])</f>
        <v/>
      </c>
      <c r="EG696" t="str">
        <f>IF(Table1[[#This Row],[Ledger 12]]="","",IF(Table1[[#This Row],[Effect 12]]="Dr.",-Table1[[#This Row],[Amount 12]],Table1[[#This Row],[Amount 12]]))</f>
        <v/>
      </c>
      <c r="EJ696" t="str">
        <f>IF(Table1[[#This Row],[Ledger 13]]="","","No")</f>
        <v/>
      </c>
      <c r="EK696" t="str">
        <f>IF(Table1[[#This Row],[Ledger 13]]="","",IF(Table1[[#This Row],[Effect 13]]="Dr.","Yes","No"))</f>
        <v/>
      </c>
      <c r="EL696" t="str">
        <f>IF(Table1[[#This Row],[Ledger 13]]="","",Table1[[#This Row],[Ledger 13]])</f>
        <v/>
      </c>
      <c r="EM696" t="str">
        <f>IF(Table1[[#This Row],[Ledger 13]]="","",IF(Table1[[#This Row],[Effect 13]]="Dr.",-Table1[[#This Row],[Amount 13]],Table1[[#This Row],[Amount 13]]))</f>
        <v/>
      </c>
      <c r="EP696" t="str">
        <f>IF(Table1[[#This Row],[Ledger 14]]="","","No")</f>
        <v/>
      </c>
      <c r="EQ696" t="str">
        <f>IF(Table1[[#This Row],[Ledger 14]]="","",IF(Table1[[#This Row],[Effect 14]]="Dr.","Yes","No"))</f>
        <v/>
      </c>
      <c r="ER696" t="str">
        <f>IF(Table1[[#This Row],[Ledger 14]]="","",Table1[[#This Row],[Ledger 14]])</f>
        <v/>
      </c>
      <c r="ES696" t="str">
        <f>IF(Table1[[#This Row],[Ledger 14]]="","",IF(Table1[[#This Row],[Effect 14]]="Dr.",-Table1[[#This Row],[Amount 14]],Table1[[#This Row],[Amount 14]]))</f>
        <v/>
      </c>
      <c r="EV696" t="str">
        <f>IF(Table1[[#This Row],[Ledger 15]]="","","No")</f>
        <v/>
      </c>
      <c r="EW696" t="str">
        <f>IF(Table1[[#This Row],[Ledger 15]]="","",IF(Table1[[#This Row],[Effect 15]]="Dr.","Yes","No"))</f>
        <v/>
      </c>
      <c r="EX696" t="str">
        <f>IF(Table1[[#This Row],[Ledger 15]]="","",Table1[[#This Row],[Ledger 15]])</f>
        <v/>
      </c>
      <c r="EY696" t="str">
        <f>IF(Table1[[#This Row],[Ledger 15]]="","",IF(Table1[[#This Row],[Effect 15]]="Dr.",-Table1[[#This Row],[Amount 15]],Table1[[#This Row],[Amount 15]]))</f>
        <v/>
      </c>
      <c r="FD6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6">
        <f>IF(Table1[[#This Row],[Date]]="",0,IF(AND(Table1[[#This Row],[Date]]&gt;=$FE$2,Table1[[#This Row],[Date]]&lt;=$FE$3),0,1))</f>
        <v>0</v>
      </c>
      <c r="FF696">
        <f>IF(Table1[[#This Row],[Date]]="",0,IF(TYPE(VLOOKUP(Table1[[#This Row],[Voucher Type]],Table1[[#All],[Voucher Type Master]],1,FALSE))=16,1,0))</f>
        <v>0</v>
      </c>
      <c r="FG696">
        <f>IF(TYPE(IF(Table1[[#This Row],[Date]]="",0,IF(VLOOKUP(Table1[[#This Row],[Voucher Type]],$FY$5:$FZ$13,2,0)=Table1[[#This Row],[Effect 1]],0,1)))=16,1,0)</f>
        <v>0</v>
      </c>
      <c r="FH6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6">
        <f>IF(LEN(Table1[[#This Row],[Ledger 1]])&gt;0,IF(TYPE(VLOOKUP(Table1[[#This Row],[Ledger 1]],GZ:GZ,1,0))=16,1,0),0)</f>
        <v>0</v>
      </c>
      <c r="FJ696">
        <f>IF(LEN(Table1[[#This Row],[Ledger 2]])&gt;0,IF(TYPE(VLOOKUP(Table1[[#This Row],[Ledger 2]],GZ:GZ,1,0))=16,1,0),0)</f>
        <v>0</v>
      </c>
      <c r="FK696">
        <f>IF(LEN(Table1[[#This Row],[Ledger 3]])&gt;0,IF(TYPE(VLOOKUP(Table1[[#This Row],[Ledger 3]],GZ:GZ,1,0))=16,1,0),0)</f>
        <v>0</v>
      </c>
      <c r="FL696">
        <f>IF(LEN(Table1[[#This Row],[Ledger 4]])&gt;0,IF(TYPE(VLOOKUP(Table1[[#This Row],[Ledger 4]],GZ:GZ,1,0))=16,1,0),0)</f>
        <v>0</v>
      </c>
      <c r="FM696">
        <f>IF(LEN(Table1[[#This Row],[Ledger 5]])&gt;0,IF(TYPE(VLOOKUP(Table1[[#This Row],[Ledger 5]],GZ:GZ,1,0))=16,1,0),0)</f>
        <v>0</v>
      </c>
      <c r="FN696">
        <f>IF(LEN(Table1[[#This Row],[Ledger 6]])&gt;0,IF(TYPE(VLOOKUP(Table1[[#This Row],[Ledger 6]],$GZ:$GZ,1,0))=16,1,0),0)</f>
        <v>0</v>
      </c>
      <c r="FO696">
        <f>IF(LEN(Table1[[#This Row],[Ledger 7]])&gt;0,IF(TYPE(VLOOKUP(Table1[[#This Row],[Ledger 7]],$GZ:$GZ,1,0))=16,1,0),0)</f>
        <v>0</v>
      </c>
      <c r="FP696">
        <f>IF(LEN(Table1[[#This Row],[Ledger 8]])&gt;0,IF(TYPE(VLOOKUP(Table1[[#This Row],[Ledger 8]],$GZ:$GZ,1,0))=16,1,0),0)</f>
        <v>0</v>
      </c>
      <c r="FQ696">
        <f>IF(LEN(Table1[[#This Row],[Ledger 9]])&gt;0,IF(TYPE(VLOOKUP(Table1[[#This Row],[Ledger 9]],$GZ:$GZ,1,0))=16,1,0),0)</f>
        <v>0</v>
      </c>
      <c r="FR696">
        <f>IF(LEN(Table1[[#This Row],[Ledger 10]])&gt;0,IF(TYPE(VLOOKUP(Table1[[#This Row],[Ledger 10]],$GZ:$GZ,1,0))=16,1,0),0)</f>
        <v>0</v>
      </c>
      <c r="FS696">
        <f>IF(LEN(Table1[[#This Row],[Ledger 11]])&gt;0,IF(TYPE(VLOOKUP(Table1[[#This Row],[Ledger 11]],$GZ:$GZ,1,0))=16,1,0),0)</f>
        <v>0</v>
      </c>
      <c r="FT696">
        <f>IF(LEN(Table1[[#This Row],[Ledger 12]])&gt;0,IF(TYPE(VLOOKUP(Table1[[#This Row],[Ledger 12]],$GZ:$GZ,1,0))=16,1,0),0)</f>
        <v>0</v>
      </c>
      <c r="FU696">
        <f>IF(LEN(Table1[[#This Row],[Ledger 13]])&gt;0,IF(TYPE(VLOOKUP(Table1[[#This Row],[Ledger 13]],$GZ:$GZ,1,0))=16,1,0),0)</f>
        <v>0</v>
      </c>
      <c r="FV696">
        <f>IF(LEN(Table1[[#This Row],[Ledger 14]])&gt;0,IF(TYPE(VLOOKUP(Table1[[#This Row],[Ledger 14]],$GZ:$GZ,1,0))=16,1,0),0)</f>
        <v>0</v>
      </c>
      <c r="FW696">
        <f>IF(LEN(Table1[[#This Row],[Ledger 15]])&gt;0,IF(TYPE(VLOOKUP(Table1[[#This Row],[Ledger 15]],$GZ:$GZ,1,0))=16,1,0),0)</f>
        <v>0</v>
      </c>
    </row>
    <row r="697" spans="4:179" ht="33" customHeight="1" x14ac:dyDescent="0.45">
      <c r="D697" s="8">
        <f t="shared" si="19"/>
        <v>692</v>
      </c>
      <c r="E697" s="32"/>
      <c r="F697" s="34"/>
      <c r="G697" s="34"/>
      <c r="H697" s="34"/>
      <c r="I697" s="34"/>
      <c r="J697" s="38"/>
      <c r="K697" s="33"/>
      <c r="L697" s="36"/>
      <c r="M697" s="35"/>
      <c r="N697" s="34"/>
      <c r="O697" s="41"/>
      <c r="P697" s="35"/>
      <c r="Q697" s="34"/>
      <c r="R697" s="37"/>
      <c r="S697" s="35"/>
      <c r="T697" s="34"/>
      <c r="U697" s="37"/>
      <c r="V697" s="35"/>
      <c r="W697" s="34"/>
      <c r="X697" s="37"/>
      <c r="Y697" s="35"/>
      <c r="Z697" s="34"/>
      <c r="AA697" s="37"/>
      <c r="AB697" s="35"/>
      <c r="AC697" s="34"/>
      <c r="AD697" s="37"/>
      <c r="AE697" s="35"/>
      <c r="AF697" s="34"/>
      <c r="AG697" s="37"/>
      <c r="AH697" s="35"/>
      <c r="AI697" s="34"/>
      <c r="AJ697" s="37"/>
      <c r="AK697" s="35"/>
      <c r="AL697" s="34"/>
      <c r="AM697" s="37"/>
      <c r="AN697" s="35"/>
      <c r="AO697" s="34"/>
      <c r="AP697" s="37"/>
      <c r="AQ697" s="35"/>
      <c r="AR697" s="34"/>
      <c r="AS697" s="37"/>
      <c r="AT697" s="35"/>
      <c r="AU697" s="34"/>
      <c r="AV697" s="37"/>
      <c r="AW697" s="35"/>
      <c r="AX697" s="34"/>
      <c r="AY697" s="37"/>
      <c r="AZ697" s="35"/>
      <c r="BA697" s="34"/>
      <c r="BB697" s="37"/>
      <c r="BC6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7" s="7"/>
      <c r="BF697" t="str">
        <f>IF(Table1[[#This Row],[Date]]="","","&amp;lt;VOUCHER REMOTEID="&amp;""""&amp;$A$11&amp;$A$13&amp;ROW()&amp;""""&amp;" VCHTYPE="""&amp;F697&amp;""" ACTION="""&amp;"Create"&amp;"""&amp;gt;")</f>
        <v/>
      </c>
      <c r="BG697" t="str">
        <f>IF(Table1[[#This Row],[Date]]="","",TEXT(Table1[[#This Row],[Date]],"yyyymmdd"))</f>
        <v/>
      </c>
      <c r="BH697" t="str">
        <f>Table1[[#This Row],[Date2]]</f>
        <v/>
      </c>
      <c r="BI697" t="str">
        <f>IF(Table1[[#This Row],[Date]]="","",Table1[[#This Row],[Voucher Type]])</f>
        <v/>
      </c>
      <c r="BJ697" t="str">
        <f>IF(Table1[[#This Row],[Ref No / Invoice No]]="","",Table1[[#This Row],[Ref No / Invoice No]])</f>
        <v/>
      </c>
      <c r="BK697" t="str">
        <f>IF(Table1[[#This Row],[Voucher No]]="","",Table1[[#This Row],[Voucher No]])</f>
        <v/>
      </c>
      <c r="BL697" t="str">
        <f>IF(Table1[[#This Row],[Date]]="","",Table1[[#This Row],[Narration]])</f>
        <v/>
      </c>
      <c r="BM697" t="str">
        <f>IF(Table1[[#This Row],[Date]]="","",$A$11&amp;$A$13&amp;ROW())</f>
        <v/>
      </c>
      <c r="BN697" t="str">
        <f>IF(Table1[[#This Row],[Date]]="","",$A$13)</f>
        <v/>
      </c>
      <c r="BP697" t="str">
        <f>IF(Table1[[#This Row],[Ledger 1]]="","","No")</f>
        <v/>
      </c>
      <c r="BQ697" t="str">
        <f>IF(Table1[[#This Row],[Date]]="","",IF(Table1[[#This Row],[Effect 1]]="Dr.","Yes","No"))</f>
        <v/>
      </c>
      <c r="BR697" t="str">
        <f>IF(Table1[[#This Row],[Date]]="","",Table1[[#This Row],[Ledger 1]])</f>
        <v/>
      </c>
      <c r="BS697" t="str">
        <f>IF(Table1[[#This Row],[Date]]="","",IF(Table1[[#This Row],[Effect 1]]="Dr.",-Table1[[#This Row],[Amount 1]],Table1[[#This Row],[Amount 1]]))</f>
        <v/>
      </c>
      <c r="BV697" t="str">
        <f>IF(Table1[[#This Row],[Ledger 2]]="","","No")</f>
        <v/>
      </c>
      <c r="BW697" t="str">
        <f>IF(Table1[[#This Row],[Date]]="","",IF(Table1[[#This Row],[Effect 2]]="Dr.","Yes","No"))</f>
        <v/>
      </c>
      <c r="BX697" t="str">
        <f>IF(Table1[[#This Row],[Date]]="","",Table1[[#This Row],[Ledger 2]])</f>
        <v/>
      </c>
      <c r="BY697" t="str">
        <f>IF(Table1[[#This Row],[Date]]="","",IF(Table1[[#This Row],[Effect 2]]="Dr.",-Table1[[#This Row],[Amount 2]],Table1[[#This Row],[Amount 2]]))</f>
        <v/>
      </c>
      <c r="CB697" t="str">
        <f>IF(Table1[[#This Row],[Ledger 3]]="","","No")</f>
        <v/>
      </c>
      <c r="CC697" t="str">
        <f>IF(Table1[[#This Row],[Ledger 3]]="","",IF(Table1[[#This Row],[Effect 3]]="Dr.","Yes","No"))</f>
        <v/>
      </c>
      <c r="CD697" t="str">
        <f>IF(Table1[[#This Row],[Ledger 3]]="","",Table1[[#This Row],[Ledger 3]])</f>
        <v/>
      </c>
      <c r="CE697" t="str">
        <f>IF(Table1[[#This Row],[Ledger 3]]="","",IF(Table1[[#This Row],[Effect 3]]="Dr.",-Table1[[#This Row],[Amount 3]],Table1[[#This Row],[Amount 3]]))</f>
        <v/>
      </c>
      <c r="CH697" t="str">
        <f>IF(Table1[[#This Row],[Ledger 4]]="","","No")</f>
        <v/>
      </c>
      <c r="CI697" t="str">
        <f>IF(Table1[[#This Row],[Ledger 4]]="","",IF(Table1[[#This Row],[Effect 4]]="Dr.","Yes","No"))</f>
        <v/>
      </c>
      <c r="CJ697" t="str">
        <f>IF(Table1[[#This Row],[Ledger 4]]="","",Table1[[#This Row],[Ledger 4]])</f>
        <v/>
      </c>
      <c r="CK697" t="str">
        <f>IF(Table1[[#This Row],[Ledger 4]]="","",IF(Table1[[#This Row],[Effect 4]]="Dr.",-Table1[[#This Row],[Amount 4]],Table1[[#This Row],[Amount 4]]))</f>
        <v/>
      </c>
      <c r="CN697" t="str">
        <f>IF(Table1[[#This Row],[Ledger 5]]="","","No")</f>
        <v/>
      </c>
      <c r="CO697" t="str">
        <f>IF(Table1[[#This Row],[Ledger 5]]="","",IF(Table1[[#This Row],[Effect 5]]="Dr.","Yes","No"))</f>
        <v/>
      </c>
      <c r="CP697" t="str">
        <f>IF(Table1[[#This Row],[Ledger 5]]="","",Table1[[#This Row],[Ledger 5]])</f>
        <v/>
      </c>
      <c r="CQ697" t="str">
        <f>IF(Table1[[#This Row],[Ledger 5]]="","",IF(Table1[[#This Row],[Effect 5]]="Dr.",-Table1[[#This Row],[Amount 5]],Table1[[#This Row],[Amount 5]]))</f>
        <v/>
      </c>
      <c r="CT697" t="str">
        <f>IF(Table1[[#This Row],[Ledger 6]]="","","No")</f>
        <v/>
      </c>
      <c r="CU697" t="str">
        <f>IF(Table1[[#This Row],[Ledger 6]]="","",IF(Table1[[#This Row],[Effect 6]]="Dr.","Yes","No"))</f>
        <v/>
      </c>
      <c r="CV697" t="str">
        <f>IF(Table1[[#This Row],[Ledger 6]]="","",Table1[[#This Row],[Ledger 6]])</f>
        <v/>
      </c>
      <c r="CW697" t="str">
        <f>IF(Table1[[#This Row],[Ledger 6]]="","",IF(Table1[[#This Row],[Effect 6]]="Dr.",-Table1[[#This Row],[Amount 6]],Table1[[#This Row],[Amount 6]]))</f>
        <v/>
      </c>
      <c r="CZ697" t="str">
        <f>IF(Table1[[#This Row],[Ledger 7]]="","","No")</f>
        <v/>
      </c>
      <c r="DA697" t="str">
        <f>IF(Table1[[#This Row],[Ledger 7]]="","",IF(Table1[[#This Row],[Effect 7]]="Dr.","Yes","No"))</f>
        <v/>
      </c>
      <c r="DB697" t="str">
        <f>IF(Table1[[#This Row],[Ledger 7]]="","",Table1[[#This Row],[Ledger 7]])</f>
        <v/>
      </c>
      <c r="DC697" t="str">
        <f>IF(Table1[[#This Row],[Ledger 7]]="","",IF(Table1[[#This Row],[Effect 7]]="Dr.",-Table1[[#This Row],[Amount 7]],Table1[[#This Row],[Amount 7]]))</f>
        <v/>
      </c>
      <c r="DF697" t="str">
        <f>IF(Table1[[#This Row],[Ledger 8]]="","","No")</f>
        <v/>
      </c>
      <c r="DG697" t="str">
        <f>IF(Table1[[#This Row],[Ledger 8]]="","",IF(Table1[[#This Row],[Effect 8]]="Dr.","Yes","No"))</f>
        <v/>
      </c>
      <c r="DH697" t="str">
        <f>IF(Table1[[#This Row],[Ledger 8]]="","",Table1[[#This Row],[Ledger 8]])</f>
        <v/>
      </c>
      <c r="DI697" t="str">
        <f>IF(Table1[[#This Row],[Ledger 8]]="","",IF(Table1[[#This Row],[Effect 8]]="Dr.",-Table1[[#This Row],[Amount 8]],Table1[[#This Row],[Amount 8]]))</f>
        <v/>
      </c>
      <c r="DL697" t="str">
        <f>IF(Table1[[#This Row],[Ledger 9]]="","","No")</f>
        <v/>
      </c>
      <c r="DM697" t="str">
        <f>IF(Table1[[#This Row],[Ledger 9]]="","",IF(Table1[[#This Row],[Effect 9]]="Dr.","Yes","No"))</f>
        <v/>
      </c>
      <c r="DN697" t="str">
        <f>IF(Table1[[#This Row],[Ledger 9]]="","",Table1[[#This Row],[Ledger 9]])</f>
        <v/>
      </c>
      <c r="DO697" t="str">
        <f>IF(Table1[[#This Row],[Ledger 9]]="","",IF(Table1[[#This Row],[Effect 9]]="Dr.",-Table1[[#This Row],[Amount 9]],Table1[[#This Row],[Amount 9]]))</f>
        <v/>
      </c>
      <c r="DR697" t="str">
        <f>IF(Table1[[#This Row],[Ledger 10]]="","","No")</f>
        <v/>
      </c>
      <c r="DS697" t="str">
        <f>IF(Table1[[#This Row],[Ledger 10]]="","",IF(Table1[[#This Row],[Effect 10]]="Dr.","Yes","No"))</f>
        <v/>
      </c>
      <c r="DT697" t="str">
        <f>IF(Table1[[#This Row],[Ledger 10]]="","",Table1[[#This Row],[Ledger 10]])</f>
        <v/>
      </c>
      <c r="DU697" t="str">
        <f>IF(Table1[[#This Row],[Ledger 10]]="","",IF(Table1[[#This Row],[Effect 10]]="Dr.",-Table1[[#This Row],[Amount 10]],Table1[[#This Row],[Amount 10]]))</f>
        <v/>
      </c>
      <c r="DX697" t="str">
        <f>IF(Table1[[#This Row],[Ledger 11]]="","","No")</f>
        <v/>
      </c>
      <c r="DY697" t="str">
        <f>IF(Table1[[#This Row],[Ledger 11]]="","",IF(Table1[[#This Row],[Effect 11]]="Dr.","Yes","No"))</f>
        <v/>
      </c>
      <c r="DZ697" t="str">
        <f>IF(Table1[[#This Row],[Ledger 11]]="","",Table1[[#This Row],[Ledger 11]])</f>
        <v/>
      </c>
      <c r="EA697" t="str">
        <f>IF(Table1[[#This Row],[Ledger 11]]="","",IF(Table1[[#This Row],[Effect 11]]="Dr.",-Table1[[#This Row],[Amount 11]],Table1[[#This Row],[Amount 11]]))</f>
        <v/>
      </c>
      <c r="ED697" t="str">
        <f>IF(Table1[[#This Row],[Ledger 12]]="","","No")</f>
        <v/>
      </c>
      <c r="EE697" t="str">
        <f>IF(Table1[[#This Row],[Ledger 12]]="","",IF(Table1[[#This Row],[Effect 12]]="Dr.","Yes","No"))</f>
        <v/>
      </c>
      <c r="EF697" t="str">
        <f>IF(Table1[[#This Row],[Ledger 12]]="","",Table1[[#This Row],[Ledger 12]])</f>
        <v/>
      </c>
      <c r="EG697" t="str">
        <f>IF(Table1[[#This Row],[Ledger 12]]="","",IF(Table1[[#This Row],[Effect 12]]="Dr.",-Table1[[#This Row],[Amount 12]],Table1[[#This Row],[Amount 12]]))</f>
        <v/>
      </c>
      <c r="EJ697" t="str">
        <f>IF(Table1[[#This Row],[Ledger 13]]="","","No")</f>
        <v/>
      </c>
      <c r="EK697" t="str">
        <f>IF(Table1[[#This Row],[Ledger 13]]="","",IF(Table1[[#This Row],[Effect 13]]="Dr.","Yes","No"))</f>
        <v/>
      </c>
      <c r="EL697" t="str">
        <f>IF(Table1[[#This Row],[Ledger 13]]="","",Table1[[#This Row],[Ledger 13]])</f>
        <v/>
      </c>
      <c r="EM697" t="str">
        <f>IF(Table1[[#This Row],[Ledger 13]]="","",IF(Table1[[#This Row],[Effect 13]]="Dr.",-Table1[[#This Row],[Amount 13]],Table1[[#This Row],[Amount 13]]))</f>
        <v/>
      </c>
      <c r="EP697" t="str">
        <f>IF(Table1[[#This Row],[Ledger 14]]="","","No")</f>
        <v/>
      </c>
      <c r="EQ697" t="str">
        <f>IF(Table1[[#This Row],[Ledger 14]]="","",IF(Table1[[#This Row],[Effect 14]]="Dr.","Yes","No"))</f>
        <v/>
      </c>
      <c r="ER697" t="str">
        <f>IF(Table1[[#This Row],[Ledger 14]]="","",Table1[[#This Row],[Ledger 14]])</f>
        <v/>
      </c>
      <c r="ES697" t="str">
        <f>IF(Table1[[#This Row],[Ledger 14]]="","",IF(Table1[[#This Row],[Effect 14]]="Dr.",-Table1[[#This Row],[Amount 14]],Table1[[#This Row],[Amount 14]]))</f>
        <v/>
      </c>
      <c r="EV697" t="str">
        <f>IF(Table1[[#This Row],[Ledger 15]]="","","No")</f>
        <v/>
      </c>
      <c r="EW697" t="str">
        <f>IF(Table1[[#This Row],[Ledger 15]]="","",IF(Table1[[#This Row],[Effect 15]]="Dr.","Yes","No"))</f>
        <v/>
      </c>
      <c r="EX697" t="str">
        <f>IF(Table1[[#This Row],[Ledger 15]]="","",Table1[[#This Row],[Ledger 15]])</f>
        <v/>
      </c>
      <c r="EY697" t="str">
        <f>IF(Table1[[#This Row],[Ledger 15]]="","",IF(Table1[[#This Row],[Effect 15]]="Dr.",-Table1[[#This Row],[Amount 15]],Table1[[#This Row],[Amount 15]]))</f>
        <v/>
      </c>
      <c r="FD6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7">
        <f>IF(Table1[[#This Row],[Date]]="",0,IF(AND(Table1[[#This Row],[Date]]&gt;=$FE$2,Table1[[#This Row],[Date]]&lt;=$FE$3),0,1))</f>
        <v>0</v>
      </c>
      <c r="FF697">
        <f>IF(Table1[[#This Row],[Date]]="",0,IF(TYPE(VLOOKUP(Table1[[#This Row],[Voucher Type]],Table1[[#All],[Voucher Type Master]],1,FALSE))=16,1,0))</f>
        <v>0</v>
      </c>
      <c r="FG697">
        <f>IF(TYPE(IF(Table1[[#This Row],[Date]]="",0,IF(VLOOKUP(Table1[[#This Row],[Voucher Type]],$FY$5:$FZ$13,2,0)=Table1[[#This Row],[Effect 1]],0,1)))=16,1,0)</f>
        <v>0</v>
      </c>
      <c r="FH6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7">
        <f>IF(LEN(Table1[[#This Row],[Ledger 1]])&gt;0,IF(TYPE(VLOOKUP(Table1[[#This Row],[Ledger 1]],GZ:GZ,1,0))=16,1,0),0)</f>
        <v>0</v>
      </c>
      <c r="FJ697">
        <f>IF(LEN(Table1[[#This Row],[Ledger 2]])&gt;0,IF(TYPE(VLOOKUP(Table1[[#This Row],[Ledger 2]],GZ:GZ,1,0))=16,1,0),0)</f>
        <v>0</v>
      </c>
      <c r="FK697">
        <f>IF(LEN(Table1[[#This Row],[Ledger 3]])&gt;0,IF(TYPE(VLOOKUP(Table1[[#This Row],[Ledger 3]],GZ:GZ,1,0))=16,1,0),0)</f>
        <v>0</v>
      </c>
      <c r="FL697">
        <f>IF(LEN(Table1[[#This Row],[Ledger 4]])&gt;0,IF(TYPE(VLOOKUP(Table1[[#This Row],[Ledger 4]],GZ:GZ,1,0))=16,1,0),0)</f>
        <v>0</v>
      </c>
      <c r="FM697">
        <f>IF(LEN(Table1[[#This Row],[Ledger 5]])&gt;0,IF(TYPE(VLOOKUP(Table1[[#This Row],[Ledger 5]],GZ:GZ,1,0))=16,1,0),0)</f>
        <v>0</v>
      </c>
      <c r="FN697">
        <f>IF(LEN(Table1[[#This Row],[Ledger 6]])&gt;0,IF(TYPE(VLOOKUP(Table1[[#This Row],[Ledger 6]],$GZ:$GZ,1,0))=16,1,0),0)</f>
        <v>0</v>
      </c>
      <c r="FO697">
        <f>IF(LEN(Table1[[#This Row],[Ledger 7]])&gt;0,IF(TYPE(VLOOKUP(Table1[[#This Row],[Ledger 7]],$GZ:$GZ,1,0))=16,1,0),0)</f>
        <v>0</v>
      </c>
      <c r="FP697">
        <f>IF(LEN(Table1[[#This Row],[Ledger 8]])&gt;0,IF(TYPE(VLOOKUP(Table1[[#This Row],[Ledger 8]],$GZ:$GZ,1,0))=16,1,0),0)</f>
        <v>0</v>
      </c>
      <c r="FQ697">
        <f>IF(LEN(Table1[[#This Row],[Ledger 9]])&gt;0,IF(TYPE(VLOOKUP(Table1[[#This Row],[Ledger 9]],$GZ:$GZ,1,0))=16,1,0),0)</f>
        <v>0</v>
      </c>
      <c r="FR697">
        <f>IF(LEN(Table1[[#This Row],[Ledger 10]])&gt;0,IF(TYPE(VLOOKUP(Table1[[#This Row],[Ledger 10]],$GZ:$GZ,1,0))=16,1,0),0)</f>
        <v>0</v>
      </c>
      <c r="FS697">
        <f>IF(LEN(Table1[[#This Row],[Ledger 11]])&gt;0,IF(TYPE(VLOOKUP(Table1[[#This Row],[Ledger 11]],$GZ:$GZ,1,0))=16,1,0),0)</f>
        <v>0</v>
      </c>
      <c r="FT697">
        <f>IF(LEN(Table1[[#This Row],[Ledger 12]])&gt;0,IF(TYPE(VLOOKUP(Table1[[#This Row],[Ledger 12]],$GZ:$GZ,1,0))=16,1,0),0)</f>
        <v>0</v>
      </c>
      <c r="FU697">
        <f>IF(LEN(Table1[[#This Row],[Ledger 13]])&gt;0,IF(TYPE(VLOOKUP(Table1[[#This Row],[Ledger 13]],$GZ:$GZ,1,0))=16,1,0),0)</f>
        <v>0</v>
      </c>
      <c r="FV697">
        <f>IF(LEN(Table1[[#This Row],[Ledger 14]])&gt;0,IF(TYPE(VLOOKUP(Table1[[#This Row],[Ledger 14]],$GZ:$GZ,1,0))=16,1,0),0)</f>
        <v>0</v>
      </c>
      <c r="FW697">
        <f>IF(LEN(Table1[[#This Row],[Ledger 15]])&gt;0,IF(TYPE(VLOOKUP(Table1[[#This Row],[Ledger 15]],$GZ:$GZ,1,0))=16,1,0),0)</f>
        <v>0</v>
      </c>
    </row>
    <row r="698" spans="4:179" ht="33" customHeight="1" x14ac:dyDescent="0.45">
      <c r="D698" s="8">
        <f t="shared" si="19"/>
        <v>693</v>
      </c>
      <c r="E698" s="32"/>
      <c r="F698" s="34"/>
      <c r="G698" s="34"/>
      <c r="H698" s="34"/>
      <c r="I698" s="34"/>
      <c r="J698" s="38"/>
      <c r="K698" s="33"/>
      <c r="L698" s="36"/>
      <c r="M698" s="35"/>
      <c r="N698" s="34"/>
      <c r="O698" s="41"/>
      <c r="P698" s="35"/>
      <c r="Q698" s="34"/>
      <c r="R698" s="37"/>
      <c r="S698" s="35"/>
      <c r="T698" s="34"/>
      <c r="U698" s="37"/>
      <c r="V698" s="35"/>
      <c r="W698" s="34"/>
      <c r="X698" s="37"/>
      <c r="Y698" s="35"/>
      <c r="Z698" s="34"/>
      <c r="AA698" s="37"/>
      <c r="AB698" s="35"/>
      <c r="AC698" s="34"/>
      <c r="AD698" s="37"/>
      <c r="AE698" s="35"/>
      <c r="AF698" s="34"/>
      <c r="AG698" s="37"/>
      <c r="AH698" s="35"/>
      <c r="AI698" s="34"/>
      <c r="AJ698" s="37"/>
      <c r="AK698" s="35"/>
      <c r="AL698" s="34"/>
      <c r="AM698" s="37"/>
      <c r="AN698" s="35"/>
      <c r="AO698" s="34"/>
      <c r="AP698" s="37"/>
      <c r="AQ698" s="35"/>
      <c r="AR698" s="34"/>
      <c r="AS698" s="37"/>
      <c r="AT698" s="35"/>
      <c r="AU698" s="34"/>
      <c r="AV698" s="37"/>
      <c r="AW698" s="35"/>
      <c r="AX698" s="34"/>
      <c r="AY698" s="37"/>
      <c r="AZ698" s="35"/>
      <c r="BA698" s="34"/>
      <c r="BB698" s="37"/>
      <c r="BC6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8" s="7"/>
      <c r="BF698" t="str">
        <f>IF(Table1[[#This Row],[Date]]="","","&amp;lt;VOUCHER REMOTEID="&amp;""""&amp;$A$11&amp;$A$13&amp;ROW()&amp;""""&amp;" VCHTYPE="""&amp;F698&amp;""" ACTION="""&amp;"Create"&amp;"""&amp;gt;")</f>
        <v/>
      </c>
      <c r="BG698" t="str">
        <f>IF(Table1[[#This Row],[Date]]="","",TEXT(Table1[[#This Row],[Date]],"yyyymmdd"))</f>
        <v/>
      </c>
      <c r="BH698" t="str">
        <f>Table1[[#This Row],[Date2]]</f>
        <v/>
      </c>
      <c r="BI698" t="str">
        <f>IF(Table1[[#This Row],[Date]]="","",Table1[[#This Row],[Voucher Type]])</f>
        <v/>
      </c>
      <c r="BJ698" t="str">
        <f>IF(Table1[[#This Row],[Ref No / Invoice No]]="","",Table1[[#This Row],[Ref No / Invoice No]])</f>
        <v/>
      </c>
      <c r="BK698" t="str">
        <f>IF(Table1[[#This Row],[Voucher No]]="","",Table1[[#This Row],[Voucher No]])</f>
        <v/>
      </c>
      <c r="BL698" t="str">
        <f>IF(Table1[[#This Row],[Date]]="","",Table1[[#This Row],[Narration]])</f>
        <v/>
      </c>
      <c r="BM698" t="str">
        <f>IF(Table1[[#This Row],[Date]]="","",$A$11&amp;$A$13&amp;ROW())</f>
        <v/>
      </c>
      <c r="BN698" t="str">
        <f>IF(Table1[[#This Row],[Date]]="","",$A$13)</f>
        <v/>
      </c>
      <c r="BP698" t="str">
        <f>IF(Table1[[#This Row],[Ledger 1]]="","","No")</f>
        <v/>
      </c>
      <c r="BQ698" t="str">
        <f>IF(Table1[[#This Row],[Date]]="","",IF(Table1[[#This Row],[Effect 1]]="Dr.","Yes","No"))</f>
        <v/>
      </c>
      <c r="BR698" t="str">
        <f>IF(Table1[[#This Row],[Date]]="","",Table1[[#This Row],[Ledger 1]])</f>
        <v/>
      </c>
      <c r="BS698" t="str">
        <f>IF(Table1[[#This Row],[Date]]="","",IF(Table1[[#This Row],[Effect 1]]="Dr.",-Table1[[#This Row],[Amount 1]],Table1[[#This Row],[Amount 1]]))</f>
        <v/>
      </c>
      <c r="BV698" t="str">
        <f>IF(Table1[[#This Row],[Ledger 2]]="","","No")</f>
        <v/>
      </c>
      <c r="BW698" t="str">
        <f>IF(Table1[[#This Row],[Date]]="","",IF(Table1[[#This Row],[Effect 2]]="Dr.","Yes","No"))</f>
        <v/>
      </c>
      <c r="BX698" t="str">
        <f>IF(Table1[[#This Row],[Date]]="","",Table1[[#This Row],[Ledger 2]])</f>
        <v/>
      </c>
      <c r="BY698" t="str">
        <f>IF(Table1[[#This Row],[Date]]="","",IF(Table1[[#This Row],[Effect 2]]="Dr.",-Table1[[#This Row],[Amount 2]],Table1[[#This Row],[Amount 2]]))</f>
        <v/>
      </c>
      <c r="CB698" t="str">
        <f>IF(Table1[[#This Row],[Ledger 3]]="","","No")</f>
        <v/>
      </c>
      <c r="CC698" t="str">
        <f>IF(Table1[[#This Row],[Ledger 3]]="","",IF(Table1[[#This Row],[Effect 3]]="Dr.","Yes","No"))</f>
        <v/>
      </c>
      <c r="CD698" t="str">
        <f>IF(Table1[[#This Row],[Ledger 3]]="","",Table1[[#This Row],[Ledger 3]])</f>
        <v/>
      </c>
      <c r="CE698" t="str">
        <f>IF(Table1[[#This Row],[Ledger 3]]="","",IF(Table1[[#This Row],[Effect 3]]="Dr.",-Table1[[#This Row],[Amount 3]],Table1[[#This Row],[Amount 3]]))</f>
        <v/>
      </c>
      <c r="CH698" t="str">
        <f>IF(Table1[[#This Row],[Ledger 4]]="","","No")</f>
        <v/>
      </c>
      <c r="CI698" t="str">
        <f>IF(Table1[[#This Row],[Ledger 4]]="","",IF(Table1[[#This Row],[Effect 4]]="Dr.","Yes","No"))</f>
        <v/>
      </c>
      <c r="CJ698" t="str">
        <f>IF(Table1[[#This Row],[Ledger 4]]="","",Table1[[#This Row],[Ledger 4]])</f>
        <v/>
      </c>
      <c r="CK698" t="str">
        <f>IF(Table1[[#This Row],[Ledger 4]]="","",IF(Table1[[#This Row],[Effect 4]]="Dr.",-Table1[[#This Row],[Amount 4]],Table1[[#This Row],[Amount 4]]))</f>
        <v/>
      </c>
      <c r="CN698" t="str">
        <f>IF(Table1[[#This Row],[Ledger 5]]="","","No")</f>
        <v/>
      </c>
      <c r="CO698" t="str">
        <f>IF(Table1[[#This Row],[Ledger 5]]="","",IF(Table1[[#This Row],[Effect 5]]="Dr.","Yes","No"))</f>
        <v/>
      </c>
      <c r="CP698" t="str">
        <f>IF(Table1[[#This Row],[Ledger 5]]="","",Table1[[#This Row],[Ledger 5]])</f>
        <v/>
      </c>
      <c r="CQ698" t="str">
        <f>IF(Table1[[#This Row],[Ledger 5]]="","",IF(Table1[[#This Row],[Effect 5]]="Dr.",-Table1[[#This Row],[Amount 5]],Table1[[#This Row],[Amount 5]]))</f>
        <v/>
      </c>
      <c r="CT698" t="str">
        <f>IF(Table1[[#This Row],[Ledger 6]]="","","No")</f>
        <v/>
      </c>
      <c r="CU698" t="str">
        <f>IF(Table1[[#This Row],[Ledger 6]]="","",IF(Table1[[#This Row],[Effect 6]]="Dr.","Yes","No"))</f>
        <v/>
      </c>
      <c r="CV698" t="str">
        <f>IF(Table1[[#This Row],[Ledger 6]]="","",Table1[[#This Row],[Ledger 6]])</f>
        <v/>
      </c>
      <c r="CW698" t="str">
        <f>IF(Table1[[#This Row],[Ledger 6]]="","",IF(Table1[[#This Row],[Effect 6]]="Dr.",-Table1[[#This Row],[Amount 6]],Table1[[#This Row],[Amount 6]]))</f>
        <v/>
      </c>
      <c r="CZ698" t="str">
        <f>IF(Table1[[#This Row],[Ledger 7]]="","","No")</f>
        <v/>
      </c>
      <c r="DA698" t="str">
        <f>IF(Table1[[#This Row],[Ledger 7]]="","",IF(Table1[[#This Row],[Effect 7]]="Dr.","Yes","No"))</f>
        <v/>
      </c>
      <c r="DB698" t="str">
        <f>IF(Table1[[#This Row],[Ledger 7]]="","",Table1[[#This Row],[Ledger 7]])</f>
        <v/>
      </c>
      <c r="DC698" t="str">
        <f>IF(Table1[[#This Row],[Ledger 7]]="","",IF(Table1[[#This Row],[Effect 7]]="Dr.",-Table1[[#This Row],[Amount 7]],Table1[[#This Row],[Amount 7]]))</f>
        <v/>
      </c>
      <c r="DF698" t="str">
        <f>IF(Table1[[#This Row],[Ledger 8]]="","","No")</f>
        <v/>
      </c>
      <c r="DG698" t="str">
        <f>IF(Table1[[#This Row],[Ledger 8]]="","",IF(Table1[[#This Row],[Effect 8]]="Dr.","Yes","No"))</f>
        <v/>
      </c>
      <c r="DH698" t="str">
        <f>IF(Table1[[#This Row],[Ledger 8]]="","",Table1[[#This Row],[Ledger 8]])</f>
        <v/>
      </c>
      <c r="DI698" t="str">
        <f>IF(Table1[[#This Row],[Ledger 8]]="","",IF(Table1[[#This Row],[Effect 8]]="Dr.",-Table1[[#This Row],[Amount 8]],Table1[[#This Row],[Amount 8]]))</f>
        <v/>
      </c>
      <c r="DL698" t="str">
        <f>IF(Table1[[#This Row],[Ledger 9]]="","","No")</f>
        <v/>
      </c>
      <c r="DM698" t="str">
        <f>IF(Table1[[#This Row],[Ledger 9]]="","",IF(Table1[[#This Row],[Effect 9]]="Dr.","Yes","No"))</f>
        <v/>
      </c>
      <c r="DN698" t="str">
        <f>IF(Table1[[#This Row],[Ledger 9]]="","",Table1[[#This Row],[Ledger 9]])</f>
        <v/>
      </c>
      <c r="DO698" t="str">
        <f>IF(Table1[[#This Row],[Ledger 9]]="","",IF(Table1[[#This Row],[Effect 9]]="Dr.",-Table1[[#This Row],[Amount 9]],Table1[[#This Row],[Amount 9]]))</f>
        <v/>
      </c>
      <c r="DR698" t="str">
        <f>IF(Table1[[#This Row],[Ledger 10]]="","","No")</f>
        <v/>
      </c>
      <c r="DS698" t="str">
        <f>IF(Table1[[#This Row],[Ledger 10]]="","",IF(Table1[[#This Row],[Effect 10]]="Dr.","Yes","No"))</f>
        <v/>
      </c>
      <c r="DT698" t="str">
        <f>IF(Table1[[#This Row],[Ledger 10]]="","",Table1[[#This Row],[Ledger 10]])</f>
        <v/>
      </c>
      <c r="DU698" t="str">
        <f>IF(Table1[[#This Row],[Ledger 10]]="","",IF(Table1[[#This Row],[Effect 10]]="Dr.",-Table1[[#This Row],[Amount 10]],Table1[[#This Row],[Amount 10]]))</f>
        <v/>
      </c>
      <c r="DX698" t="str">
        <f>IF(Table1[[#This Row],[Ledger 11]]="","","No")</f>
        <v/>
      </c>
      <c r="DY698" t="str">
        <f>IF(Table1[[#This Row],[Ledger 11]]="","",IF(Table1[[#This Row],[Effect 11]]="Dr.","Yes","No"))</f>
        <v/>
      </c>
      <c r="DZ698" t="str">
        <f>IF(Table1[[#This Row],[Ledger 11]]="","",Table1[[#This Row],[Ledger 11]])</f>
        <v/>
      </c>
      <c r="EA698" t="str">
        <f>IF(Table1[[#This Row],[Ledger 11]]="","",IF(Table1[[#This Row],[Effect 11]]="Dr.",-Table1[[#This Row],[Amount 11]],Table1[[#This Row],[Amount 11]]))</f>
        <v/>
      </c>
      <c r="ED698" t="str">
        <f>IF(Table1[[#This Row],[Ledger 12]]="","","No")</f>
        <v/>
      </c>
      <c r="EE698" t="str">
        <f>IF(Table1[[#This Row],[Ledger 12]]="","",IF(Table1[[#This Row],[Effect 12]]="Dr.","Yes","No"))</f>
        <v/>
      </c>
      <c r="EF698" t="str">
        <f>IF(Table1[[#This Row],[Ledger 12]]="","",Table1[[#This Row],[Ledger 12]])</f>
        <v/>
      </c>
      <c r="EG698" t="str">
        <f>IF(Table1[[#This Row],[Ledger 12]]="","",IF(Table1[[#This Row],[Effect 12]]="Dr.",-Table1[[#This Row],[Amount 12]],Table1[[#This Row],[Amount 12]]))</f>
        <v/>
      </c>
      <c r="EJ698" t="str">
        <f>IF(Table1[[#This Row],[Ledger 13]]="","","No")</f>
        <v/>
      </c>
      <c r="EK698" t="str">
        <f>IF(Table1[[#This Row],[Ledger 13]]="","",IF(Table1[[#This Row],[Effect 13]]="Dr.","Yes","No"))</f>
        <v/>
      </c>
      <c r="EL698" t="str">
        <f>IF(Table1[[#This Row],[Ledger 13]]="","",Table1[[#This Row],[Ledger 13]])</f>
        <v/>
      </c>
      <c r="EM698" t="str">
        <f>IF(Table1[[#This Row],[Ledger 13]]="","",IF(Table1[[#This Row],[Effect 13]]="Dr.",-Table1[[#This Row],[Amount 13]],Table1[[#This Row],[Amount 13]]))</f>
        <v/>
      </c>
      <c r="EP698" t="str">
        <f>IF(Table1[[#This Row],[Ledger 14]]="","","No")</f>
        <v/>
      </c>
      <c r="EQ698" t="str">
        <f>IF(Table1[[#This Row],[Ledger 14]]="","",IF(Table1[[#This Row],[Effect 14]]="Dr.","Yes","No"))</f>
        <v/>
      </c>
      <c r="ER698" t="str">
        <f>IF(Table1[[#This Row],[Ledger 14]]="","",Table1[[#This Row],[Ledger 14]])</f>
        <v/>
      </c>
      <c r="ES698" t="str">
        <f>IF(Table1[[#This Row],[Ledger 14]]="","",IF(Table1[[#This Row],[Effect 14]]="Dr.",-Table1[[#This Row],[Amount 14]],Table1[[#This Row],[Amount 14]]))</f>
        <v/>
      </c>
      <c r="EV698" t="str">
        <f>IF(Table1[[#This Row],[Ledger 15]]="","","No")</f>
        <v/>
      </c>
      <c r="EW698" t="str">
        <f>IF(Table1[[#This Row],[Ledger 15]]="","",IF(Table1[[#This Row],[Effect 15]]="Dr.","Yes","No"))</f>
        <v/>
      </c>
      <c r="EX698" t="str">
        <f>IF(Table1[[#This Row],[Ledger 15]]="","",Table1[[#This Row],[Ledger 15]])</f>
        <v/>
      </c>
      <c r="EY698" t="str">
        <f>IF(Table1[[#This Row],[Ledger 15]]="","",IF(Table1[[#This Row],[Effect 15]]="Dr.",-Table1[[#This Row],[Amount 15]],Table1[[#This Row],[Amount 15]]))</f>
        <v/>
      </c>
      <c r="FD6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8">
        <f>IF(Table1[[#This Row],[Date]]="",0,IF(AND(Table1[[#This Row],[Date]]&gt;=$FE$2,Table1[[#This Row],[Date]]&lt;=$FE$3),0,1))</f>
        <v>0</v>
      </c>
      <c r="FF698">
        <f>IF(Table1[[#This Row],[Date]]="",0,IF(TYPE(VLOOKUP(Table1[[#This Row],[Voucher Type]],Table1[[#All],[Voucher Type Master]],1,FALSE))=16,1,0))</f>
        <v>0</v>
      </c>
      <c r="FG698">
        <f>IF(TYPE(IF(Table1[[#This Row],[Date]]="",0,IF(VLOOKUP(Table1[[#This Row],[Voucher Type]],$FY$5:$FZ$13,2,0)=Table1[[#This Row],[Effect 1]],0,1)))=16,1,0)</f>
        <v>0</v>
      </c>
      <c r="FH6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8">
        <f>IF(LEN(Table1[[#This Row],[Ledger 1]])&gt;0,IF(TYPE(VLOOKUP(Table1[[#This Row],[Ledger 1]],GZ:GZ,1,0))=16,1,0),0)</f>
        <v>0</v>
      </c>
      <c r="FJ698">
        <f>IF(LEN(Table1[[#This Row],[Ledger 2]])&gt;0,IF(TYPE(VLOOKUP(Table1[[#This Row],[Ledger 2]],GZ:GZ,1,0))=16,1,0),0)</f>
        <v>0</v>
      </c>
      <c r="FK698">
        <f>IF(LEN(Table1[[#This Row],[Ledger 3]])&gt;0,IF(TYPE(VLOOKUP(Table1[[#This Row],[Ledger 3]],GZ:GZ,1,0))=16,1,0),0)</f>
        <v>0</v>
      </c>
      <c r="FL698">
        <f>IF(LEN(Table1[[#This Row],[Ledger 4]])&gt;0,IF(TYPE(VLOOKUP(Table1[[#This Row],[Ledger 4]],GZ:GZ,1,0))=16,1,0),0)</f>
        <v>0</v>
      </c>
      <c r="FM698">
        <f>IF(LEN(Table1[[#This Row],[Ledger 5]])&gt;0,IF(TYPE(VLOOKUP(Table1[[#This Row],[Ledger 5]],GZ:GZ,1,0))=16,1,0),0)</f>
        <v>0</v>
      </c>
      <c r="FN698">
        <f>IF(LEN(Table1[[#This Row],[Ledger 6]])&gt;0,IF(TYPE(VLOOKUP(Table1[[#This Row],[Ledger 6]],$GZ:$GZ,1,0))=16,1,0),0)</f>
        <v>0</v>
      </c>
      <c r="FO698">
        <f>IF(LEN(Table1[[#This Row],[Ledger 7]])&gt;0,IF(TYPE(VLOOKUP(Table1[[#This Row],[Ledger 7]],$GZ:$GZ,1,0))=16,1,0),0)</f>
        <v>0</v>
      </c>
      <c r="FP698">
        <f>IF(LEN(Table1[[#This Row],[Ledger 8]])&gt;0,IF(TYPE(VLOOKUP(Table1[[#This Row],[Ledger 8]],$GZ:$GZ,1,0))=16,1,0),0)</f>
        <v>0</v>
      </c>
      <c r="FQ698">
        <f>IF(LEN(Table1[[#This Row],[Ledger 9]])&gt;0,IF(TYPE(VLOOKUP(Table1[[#This Row],[Ledger 9]],$GZ:$GZ,1,0))=16,1,0),0)</f>
        <v>0</v>
      </c>
      <c r="FR698">
        <f>IF(LEN(Table1[[#This Row],[Ledger 10]])&gt;0,IF(TYPE(VLOOKUP(Table1[[#This Row],[Ledger 10]],$GZ:$GZ,1,0))=16,1,0),0)</f>
        <v>0</v>
      </c>
      <c r="FS698">
        <f>IF(LEN(Table1[[#This Row],[Ledger 11]])&gt;0,IF(TYPE(VLOOKUP(Table1[[#This Row],[Ledger 11]],$GZ:$GZ,1,0))=16,1,0),0)</f>
        <v>0</v>
      </c>
      <c r="FT698">
        <f>IF(LEN(Table1[[#This Row],[Ledger 12]])&gt;0,IF(TYPE(VLOOKUP(Table1[[#This Row],[Ledger 12]],$GZ:$GZ,1,0))=16,1,0),0)</f>
        <v>0</v>
      </c>
      <c r="FU698">
        <f>IF(LEN(Table1[[#This Row],[Ledger 13]])&gt;0,IF(TYPE(VLOOKUP(Table1[[#This Row],[Ledger 13]],$GZ:$GZ,1,0))=16,1,0),0)</f>
        <v>0</v>
      </c>
      <c r="FV698">
        <f>IF(LEN(Table1[[#This Row],[Ledger 14]])&gt;0,IF(TYPE(VLOOKUP(Table1[[#This Row],[Ledger 14]],$GZ:$GZ,1,0))=16,1,0),0)</f>
        <v>0</v>
      </c>
      <c r="FW698">
        <f>IF(LEN(Table1[[#This Row],[Ledger 15]])&gt;0,IF(TYPE(VLOOKUP(Table1[[#This Row],[Ledger 15]],$GZ:$GZ,1,0))=16,1,0),0)</f>
        <v>0</v>
      </c>
    </row>
    <row r="699" spans="4:179" ht="33" customHeight="1" x14ac:dyDescent="0.45">
      <c r="D699" s="8">
        <f t="shared" si="19"/>
        <v>694</v>
      </c>
      <c r="E699" s="32"/>
      <c r="F699" s="34"/>
      <c r="G699" s="34"/>
      <c r="H699" s="34"/>
      <c r="I699" s="34"/>
      <c r="J699" s="38"/>
      <c r="K699" s="33"/>
      <c r="L699" s="36"/>
      <c r="M699" s="35"/>
      <c r="N699" s="34"/>
      <c r="O699" s="41"/>
      <c r="P699" s="35"/>
      <c r="Q699" s="34"/>
      <c r="R699" s="37"/>
      <c r="S699" s="35"/>
      <c r="T699" s="34"/>
      <c r="U699" s="37"/>
      <c r="V699" s="35"/>
      <c r="W699" s="34"/>
      <c r="X699" s="37"/>
      <c r="Y699" s="35"/>
      <c r="Z699" s="34"/>
      <c r="AA699" s="37"/>
      <c r="AB699" s="35"/>
      <c r="AC699" s="34"/>
      <c r="AD699" s="37"/>
      <c r="AE699" s="35"/>
      <c r="AF699" s="34"/>
      <c r="AG699" s="37"/>
      <c r="AH699" s="35"/>
      <c r="AI699" s="34"/>
      <c r="AJ699" s="37"/>
      <c r="AK699" s="35"/>
      <c r="AL699" s="34"/>
      <c r="AM699" s="37"/>
      <c r="AN699" s="35"/>
      <c r="AO699" s="34"/>
      <c r="AP699" s="37"/>
      <c r="AQ699" s="35"/>
      <c r="AR699" s="34"/>
      <c r="AS699" s="37"/>
      <c r="AT699" s="35"/>
      <c r="AU699" s="34"/>
      <c r="AV699" s="37"/>
      <c r="AW699" s="35"/>
      <c r="AX699" s="34"/>
      <c r="AY699" s="37"/>
      <c r="AZ699" s="35"/>
      <c r="BA699" s="34"/>
      <c r="BB699" s="37"/>
      <c r="BC6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699" s="7"/>
      <c r="BF699" t="str">
        <f>IF(Table1[[#This Row],[Date]]="","","&amp;lt;VOUCHER REMOTEID="&amp;""""&amp;$A$11&amp;$A$13&amp;ROW()&amp;""""&amp;" VCHTYPE="""&amp;F699&amp;""" ACTION="""&amp;"Create"&amp;"""&amp;gt;")</f>
        <v/>
      </c>
      <c r="BG699" t="str">
        <f>IF(Table1[[#This Row],[Date]]="","",TEXT(Table1[[#This Row],[Date]],"yyyymmdd"))</f>
        <v/>
      </c>
      <c r="BH699" t="str">
        <f>Table1[[#This Row],[Date2]]</f>
        <v/>
      </c>
      <c r="BI699" t="str">
        <f>IF(Table1[[#This Row],[Date]]="","",Table1[[#This Row],[Voucher Type]])</f>
        <v/>
      </c>
      <c r="BJ699" t="str">
        <f>IF(Table1[[#This Row],[Ref No / Invoice No]]="","",Table1[[#This Row],[Ref No / Invoice No]])</f>
        <v/>
      </c>
      <c r="BK699" t="str">
        <f>IF(Table1[[#This Row],[Voucher No]]="","",Table1[[#This Row],[Voucher No]])</f>
        <v/>
      </c>
      <c r="BL699" t="str">
        <f>IF(Table1[[#This Row],[Date]]="","",Table1[[#This Row],[Narration]])</f>
        <v/>
      </c>
      <c r="BM699" t="str">
        <f>IF(Table1[[#This Row],[Date]]="","",$A$11&amp;$A$13&amp;ROW())</f>
        <v/>
      </c>
      <c r="BN699" t="str">
        <f>IF(Table1[[#This Row],[Date]]="","",$A$13)</f>
        <v/>
      </c>
      <c r="BP699" t="str">
        <f>IF(Table1[[#This Row],[Ledger 1]]="","","No")</f>
        <v/>
      </c>
      <c r="BQ699" t="str">
        <f>IF(Table1[[#This Row],[Date]]="","",IF(Table1[[#This Row],[Effect 1]]="Dr.","Yes","No"))</f>
        <v/>
      </c>
      <c r="BR699" t="str">
        <f>IF(Table1[[#This Row],[Date]]="","",Table1[[#This Row],[Ledger 1]])</f>
        <v/>
      </c>
      <c r="BS699" t="str">
        <f>IF(Table1[[#This Row],[Date]]="","",IF(Table1[[#This Row],[Effect 1]]="Dr.",-Table1[[#This Row],[Amount 1]],Table1[[#This Row],[Amount 1]]))</f>
        <v/>
      </c>
      <c r="BV699" t="str">
        <f>IF(Table1[[#This Row],[Ledger 2]]="","","No")</f>
        <v/>
      </c>
      <c r="BW699" t="str">
        <f>IF(Table1[[#This Row],[Date]]="","",IF(Table1[[#This Row],[Effect 2]]="Dr.","Yes","No"))</f>
        <v/>
      </c>
      <c r="BX699" t="str">
        <f>IF(Table1[[#This Row],[Date]]="","",Table1[[#This Row],[Ledger 2]])</f>
        <v/>
      </c>
      <c r="BY699" t="str">
        <f>IF(Table1[[#This Row],[Date]]="","",IF(Table1[[#This Row],[Effect 2]]="Dr.",-Table1[[#This Row],[Amount 2]],Table1[[#This Row],[Amount 2]]))</f>
        <v/>
      </c>
      <c r="CB699" t="str">
        <f>IF(Table1[[#This Row],[Ledger 3]]="","","No")</f>
        <v/>
      </c>
      <c r="CC699" t="str">
        <f>IF(Table1[[#This Row],[Ledger 3]]="","",IF(Table1[[#This Row],[Effect 3]]="Dr.","Yes","No"))</f>
        <v/>
      </c>
      <c r="CD699" t="str">
        <f>IF(Table1[[#This Row],[Ledger 3]]="","",Table1[[#This Row],[Ledger 3]])</f>
        <v/>
      </c>
      <c r="CE699" t="str">
        <f>IF(Table1[[#This Row],[Ledger 3]]="","",IF(Table1[[#This Row],[Effect 3]]="Dr.",-Table1[[#This Row],[Amount 3]],Table1[[#This Row],[Amount 3]]))</f>
        <v/>
      </c>
      <c r="CH699" t="str">
        <f>IF(Table1[[#This Row],[Ledger 4]]="","","No")</f>
        <v/>
      </c>
      <c r="CI699" t="str">
        <f>IF(Table1[[#This Row],[Ledger 4]]="","",IF(Table1[[#This Row],[Effect 4]]="Dr.","Yes","No"))</f>
        <v/>
      </c>
      <c r="CJ699" t="str">
        <f>IF(Table1[[#This Row],[Ledger 4]]="","",Table1[[#This Row],[Ledger 4]])</f>
        <v/>
      </c>
      <c r="CK699" t="str">
        <f>IF(Table1[[#This Row],[Ledger 4]]="","",IF(Table1[[#This Row],[Effect 4]]="Dr.",-Table1[[#This Row],[Amount 4]],Table1[[#This Row],[Amount 4]]))</f>
        <v/>
      </c>
      <c r="CN699" t="str">
        <f>IF(Table1[[#This Row],[Ledger 5]]="","","No")</f>
        <v/>
      </c>
      <c r="CO699" t="str">
        <f>IF(Table1[[#This Row],[Ledger 5]]="","",IF(Table1[[#This Row],[Effect 5]]="Dr.","Yes","No"))</f>
        <v/>
      </c>
      <c r="CP699" t="str">
        <f>IF(Table1[[#This Row],[Ledger 5]]="","",Table1[[#This Row],[Ledger 5]])</f>
        <v/>
      </c>
      <c r="CQ699" t="str">
        <f>IF(Table1[[#This Row],[Ledger 5]]="","",IF(Table1[[#This Row],[Effect 5]]="Dr.",-Table1[[#This Row],[Amount 5]],Table1[[#This Row],[Amount 5]]))</f>
        <v/>
      </c>
      <c r="CT699" t="str">
        <f>IF(Table1[[#This Row],[Ledger 6]]="","","No")</f>
        <v/>
      </c>
      <c r="CU699" t="str">
        <f>IF(Table1[[#This Row],[Ledger 6]]="","",IF(Table1[[#This Row],[Effect 6]]="Dr.","Yes","No"))</f>
        <v/>
      </c>
      <c r="CV699" t="str">
        <f>IF(Table1[[#This Row],[Ledger 6]]="","",Table1[[#This Row],[Ledger 6]])</f>
        <v/>
      </c>
      <c r="CW699" t="str">
        <f>IF(Table1[[#This Row],[Ledger 6]]="","",IF(Table1[[#This Row],[Effect 6]]="Dr.",-Table1[[#This Row],[Amount 6]],Table1[[#This Row],[Amount 6]]))</f>
        <v/>
      </c>
      <c r="CZ699" t="str">
        <f>IF(Table1[[#This Row],[Ledger 7]]="","","No")</f>
        <v/>
      </c>
      <c r="DA699" t="str">
        <f>IF(Table1[[#This Row],[Ledger 7]]="","",IF(Table1[[#This Row],[Effect 7]]="Dr.","Yes","No"))</f>
        <v/>
      </c>
      <c r="DB699" t="str">
        <f>IF(Table1[[#This Row],[Ledger 7]]="","",Table1[[#This Row],[Ledger 7]])</f>
        <v/>
      </c>
      <c r="DC699" t="str">
        <f>IF(Table1[[#This Row],[Ledger 7]]="","",IF(Table1[[#This Row],[Effect 7]]="Dr.",-Table1[[#This Row],[Amount 7]],Table1[[#This Row],[Amount 7]]))</f>
        <v/>
      </c>
      <c r="DF699" t="str">
        <f>IF(Table1[[#This Row],[Ledger 8]]="","","No")</f>
        <v/>
      </c>
      <c r="DG699" t="str">
        <f>IF(Table1[[#This Row],[Ledger 8]]="","",IF(Table1[[#This Row],[Effect 8]]="Dr.","Yes","No"))</f>
        <v/>
      </c>
      <c r="DH699" t="str">
        <f>IF(Table1[[#This Row],[Ledger 8]]="","",Table1[[#This Row],[Ledger 8]])</f>
        <v/>
      </c>
      <c r="DI699" t="str">
        <f>IF(Table1[[#This Row],[Ledger 8]]="","",IF(Table1[[#This Row],[Effect 8]]="Dr.",-Table1[[#This Row],[Amount 8]],Table1[[#This Row],[Amount 8]]))</f>
        <v/>
      </c>
      <c r="DL699" t="str">
        <f>IF(Table1[[#This Row],[Ledger 9]]="","","No")</f>
        <v/>
      </c>
      <c r="DM699" t="str">
        <f>IF(Table1[[#This Row],[Ledger 9]]="","",IF(Table1[[#This Row],[Effect 9]]="Dr.","Yes","No"))</f>
        <v/>
      </c>
      <c r="DN699" t="str">
        <f>IF(Table1[[#This Row],[Ledger 9]]="","",Table1[[#This Row],[Ledger 9]])</f>
        <v/>
      </c>
      <c r="DO699" t="str">
        <f>IF(Table1[[#This Row],[Ledger 9]]="","",IF(Table1[[#This Row],[Effect 9]]="Dr.",-Table1[[#This Row],[Amount 9]],Table1[[#This Row],[Amount 9]]))</f>
        <v/>
      </c>
      <c r="DR699" t="str">
        <f>IF(Table1[[#This Row],[Ledger 10]]="","","No")</f>
        <v/>
      </c>
      <c r="DS699" t="str">
        <f>IF(Table1[[#This Row],[Ledger 10]]="","",IF(Table1[[#This Row],[Effect 10]]="Dr.","Yes","No"))</f>
        <v/>
      </c>
      <c r="DT699" t="str">
        <f>IF(Table1[[#This Row],[Ledger 10]]="","",Table1[[#This Row],[Ledger 10]])</f>
        <v/>
      </c>
      <c r="DU699" t="str">
        <f>IF(Table1[[#This Row],[Ledger 10]]="","",IF(Table1[[#This Row],[Effect 10]]="Dr.",-Table1[[#This Row],[Amount 10]],Table1[[#This Row],[Amount 10]]))</f>
        <v/>
      </c>
      <c r="DX699" t="str">
        <f>IF(Table1[[#This Row],[Ledger 11]]="","","No")</f>
        <v/>
      </c>
      <c r="DY699" t="str">
        <f>IF(Table1[[#This Row],[Ledger 11]]="","",IF(Table1[[#This Row],[Effect 11]]="Dr.","Yes","No"))</f>
        <v/>
      </c>
      <c r="DZ699" t="str">
        <f>IF(Table1[[#This Row],[Ledger 11]]="","",Table1[[#This Row],[Ledger 11]])</f>
        <v/>
      </c>
      <c r="EA699" t="str">
        <f>IF(Table1[[#This Row],[Ledger 11]]="","",IF(Table1[[#This Row],[Effect 11]]="Dr.",-Table1[[#This Row],[Amount 11]],Table1[[#This Row],[Amount 11]]))</f>
        <v/>
      </c>
      <c r="ED699" t="str">
        <f>IF(Table1[[#This Row],[Ledger 12]]="","","No")</f>
        <v/>
      </c>
      <c r="EE699" t="str">
        <f>IF(Table1[[#This Row],[Ledger 12]]="","",IF(Table1[[#This Row],[Effect 12]]="Dr.","Yes","No"))</f>
        <v/>
      </c>
      <c r="EF699" t="str">
        <f>IF(Table1[[#This Row],[Ledger 12]]="","",Table1[[#This Row],[Ledger 12]])</f>
        <v/>
      </c>
      <c r="EG699" t="str">
        <f>IF(Table1[[#This Row],[Ledger 12]]="","",IF(Table1[[#This Row],[Effect 12]]="Dr.",-Table1[[#This Row],[Amount 12]],Table1[[#This Row],[Amount 12]]))</f>
        <v/>
      </c>
      <c r="EJ699" t="str">
        <f>IF(Table1[[#This Row],[Ledger 13]]="","","No")</f>
        <v/>
      </c>
      <c r="EK699" t="str">
        <f>IF(Table1[[#This Row],[Ledger 13]]="","",IF(Table1[[#This Row],[Effect 13]]="Dr.","Yes","No"))</f>
        <v/>
      </c>
      <c r="EL699" t="str">
        <f>IF(Table1[[#This Row],[Ledger 13]]="","",Table1[[#This Row],[Ledger 13]])</f>
        <v/>
      </c>
      <c r="EM699" t="str">
        <f>IF(Table1[[#This Row],[Ledger 13]]="","",IF(Table1[[#This Row],[Effect 13]]="Dr.",-Table1[[#This Row],[Amount 13]],Table1[[#This Row],[Amount 13]]))</f>
        <v/>
      </c>
      <c r="EP699" t="str">
        <f>IF(Table1[[#This Row],[Ledger 14]]="","","No")</f>
        <v/>
      </c>
      <c r="EQ699" t="str">
        <f>IF(Table1[[#This Row],[Ledger 14]]="","",IF(Table1[[#This Row],[Effect 14]]="Dr.","Yes","No"))</f>
        <v/>
      </c>
      <c r="ER699" t="str">
        <f>IF(Table1[[#This Row],[Ledger 14]]="","",Table1[[#This Row],[Ledger 14]])</f>
        <v/>
      </c>
      <c r="ES699" t="str">
        <f>IF(Table1[[#This Row],[Ledger 14]]="","",IF(Table1[[#This Row],[Effect 14]]="Dr.",-Table1[[#This Row],[Amount 14]],Table1[[#This Row],[Amount 14]]))</f>
        <v/>
      </c>
      <c r="EV699" t="str">
        <f>IF(Table1[[#This Row],[Ledger 15]]="","","No")</f>
        <v/>
      </c>
      <c r="EW699" t="str">
        <f>IF(Table1[[#This Row],[Ledger 15]]="","",IF(Table1[[#This Row],[Effect 15]]="Dr.","Yes","No"))</f>
        <v/>
      </c>
      <c r="EX699" t="str">
        <f>IF(Table1[[#This Row],[Ledger 15]]="","",Table1[[#This Row],[Ledger 15]])</f>
        <v/>
      </c>
      <c r="EY699" t="str">
        <f>IF(Table1[[#This Row],[Ledger 15]]="","",IF(Table1[[#This Row],[Effect 15]]="Dr.",-Table1[[#This Row],[Amount 15]],Table1[[#This Row],[Amount 15]]))</f>
        <v/>
      </c>
      <c r="FD6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699">
        <f>IF(Table1[[#This Row],[Date]]="",0,IF(AND(Table1[[#This Row],[Date]]&gt;=$FE$2,Table1[[#This Row],[Date]]&lt;=$FE$3),0,1))</f>
        <v>0</v>
      </c>
      <c r="FF699">
        <f>IF(Table1[[#This Row],[Date]]="",0,IF(TYPE(VLOOKUP(Table1[[#This Row],[Voucher Type]],Table1[[#All],[Voucher Type Master]],1,FALSE))=16,1,0))</f>
        <v>0</v>
      </c>
      <c r="FG699">
        <f>IF(TYPE(IF(Table1[[#This Row],[Date]]="",0,IF(VLOOKUP(Table1[[#This Row],[Voucher Type]],$FY$5:$FZ$13,2,0)=Table1[[#This Row],[Effect 1]],0,1)))=16,1,0)</f>
        <v>0</v>
      </c>
      <c r="FH6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699">
        <f>IF(LEN(Table1[[#This Row],[Ledger 1]])&gt;0,IF(TYPE(VLOOKUP(Table1[[#This Row],[Ledger 1]],GZ:GZ,1,0))=16,1,0),0)</f>
        <v>0</v>
      </c>
      <c r="FJ699">
        <f>IF(LEN(Table1[[#This Row],[Ledger 2]])&gt;0,IF(TYPE(VLOOKUP(Table1[[#This Row],[Ledger 2]],GZ:GZ,1,0))=16,1,0),0)</f>
        <v>0</v>
      </c>
      <c r="FK699">
        <f>IF(LEN(Table1[[#This Row],[Ledger 3]])&gt;0,IF(TYPE(VLOOKUP(Table1[[#This Row],[Ledger 3]],GZ:GZ,1,0))=16,1,0),0)</f>
        <v>0</v>
      </c>
      <c r="FL699">
        <f>IF(LEN(Table1[[#This Row],[Ledger 4]])&gt;0,IF(TYPE(VLOOKUP(Table1[[#This Row],[Ledger 4]],GZ:GZ,1,0))=16,1,0),0)</f>
        <v>0</v>
      </c>
      <c r="FM699">
        <f>IF(LEN(Table1[[#This Row],[Ledger 5]])&gt;0,IF(TYPE(VLOOKUP(Table1[[#This Row],[Ledger 5]],GZ:GZ,1,0))=16,1,0),0)</f>
        <v>0</v>
      </c>
      <c r="FN699">
        <f>IF(LEN(Table1[[#This Row],[Ledger 6]])&gt;0,IF(TYPE(VLOOKUP(Table1[[#This Row],[Ledger 6]],$GZ:$GZ,1,0))=16,1,0),0)</f>
        <v>0</v>
      </c>
      <c r="FO699">
        <f>IF(LEN(Table1[[#This Row],[Ledger 7]])&gt;0,IF(TYPE(VLOOKUP(Table1[[#This Row],[Ledger 7]],$GZ:$GZ,1,0))=16,1,0),0)</f>
        <v>0</v>
      </c>
      <c r="FP699">
        <f>IF(LEN(Table1[[#This Row],[Ledger 8]])&gt;0,IF(TYPE(VLOOKUP(Table1[[#This Row],[Ledger 8]],$GZ:$GZ,1,0))=16,1,0),0)</f>
        <v>0</v>
      </c>
      <c r="FQ699">
        <f>IF(LEN(Table1[[#This Row],[Ledger 9]])&gt;0,IF(TYPE(VLOOKUP(Table1[[#This Row],[Ledger 9]],$GZ:$GZ,1,0))=16,1,0),0)</f>
        <v>0</v>
      </c>
      <c r="FR699">
        <f>IF(LEN(Table1[[#This Row],[Ledger 10]])&gt;0,IF(TYPE(VLOOKUP(Table1[[#This Row],[Ledger 10]],$GZ:$GZ,1,0))=16,1,0),0)</f>
        <v>0</v>
      </c>
      <c r="FS699">
        <f>IF(LEN(Table1[[#This Row],[Ledger 11]])&gt;0,IF(TYPE(VLOOKUP(Table1[[#This Row],[Ledger 11]],$GZ:$GZ,1,0))=16,1,0),0)</f>
        <v>0</v>
      </c>
      <c r="FT699">
        <f>IF(LEN(Table1[[#This Row],[Ledger 12]])&gt;0,IF(TYPE(VLOOKUP(Table1[[#This Row],[Ledger 12]],$GZ:$GZ,1,0))=16,1,0),0)</f>
        <v>0</v>
      </c>
      <c r="FU699">
        <f>IF(LEN(Table1[[#This Row],[Ledger 13]])&gt;0,IF(TYPE(VLOOKUP(Table1[[#This Row],[Ledger 13]],$GZ:$GZ,1,0))=16,1,0),0)</f>
        <v>0</v>
      </c>
      <c r="FV699">
        <f>IF(LEN(Table1[[#This Row],[Ledger 14]])&gt;0,IF(TYPE(VLOOKUP(Table1[[#This Row],[Ledger 14]],$GZ:$GZ,1,0))=16,1,0),0)</f>
        <v>0</v>
      </c>
      <c r="FW699">
        <f>IF(LEN(Table1[[#This Row],[Ledger 15]])&gt;0,IF(TYPE(VLOOKUP(Table1[[#This Row],[Ledger 15]],$GZ:$GZ,1,0))=16,1,0),0)</f>
        <v>0</v>
      </c>
    </row>
    <row r="700" spans="4:179" ht="33" customHeight="1" x14ac:dyDescent="0.45">
      <c r="D700" s="8">
        <f t="shared" si="19"/>
        <v>695</v>
      </c>
      <c r="E700" s="32"/>
      <c r="F700" s="34"/>
      <c r="G700" s="34"/>
      <c r="H700" s="34"/>
      <c r="I700" s="34"/>
      <c r="J700" s="38"/>
      <c r="K700" s="33"/>
      <c r="L700" s="36"/>
      <c r="M700" s="35"/>
      <c r="N700" s="34"/>
      <c r="O700" s="41"/>
      <c r="P700" s="35"/>
      <c r="Q700" s="34"/>
      <c r="R700" s="37"/>
      <c r="S700" s="35"/>
      <c r="T700" s="34"/>
      <c r="U700" s="37"/>
      <c r="V700" s="35"/>
      <c r="W700" s="34"/>
      <c r="X700" s="37"/>
      <c r="Y700" s="35"/>
      <c r="Z700" s="34"/>
      <c r="AA700" s="37"/>
      <c r="AB700" s="35"/>
      <c r="AC700" s="34"/>
      <c r="AD700" s="37"/>
      <c r="AE700" s="35"/>
      <c r="AF700" s="34"/>
      <c r="AG700" s="37"/>
      <c r="AH700" s="35"/>
      <c r="AI700" s="34"/>
      <c r="AJ700" s="37"/>
      <c r="AK700" s="35"/>
      <c r="AL700" s="34"/>
      <c r="AM700" s="37"/>
      <c r="AN700" s="35"/>
      <c r="AO700" s="34"/>
      <c r="AP700" s="37"/>
      <c r="AQ700" s="35"/>
      <c r="AR700" s="34"/>
      <c r="AS700" s="37"/>
      <c r="AT700" s="35"/>
      <c r="AU700" s="34"/>
      <c r="AV700" s="37"/>
      <c r="AW700" s="35"/>
      <c r="AX700" s="34"/>
      <c r="AY700" s="37"/>
      <c r="AZ700" s="35"/>
      <c r="BA700" s="34"/>
      <c r="BB700" s="37"/>
      <c r="BC7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0" s="7"/>
      <c r="BF700" t="str">
        <f>IF(Table1[[#This Row],[Date]]="","","&amp;lt;VOUCHER REMOTEID="&amp;""""&amp;$A$11&amp;$A$13&amp;ROW()&amp;""""&amp;" VCHTYPE="""&amp;F700&amp;""" ACTION="""&amp;"Create"&amp;"""&amp;gt;")</f>
        <v/>
      </c>
      <c r="BG700" t="str">
        <f>IF(Table1[[#This Row],[Date]]="","",TEXT(Table1[[#This Row],[Date]],"yyyymmdd"))</f>
        <v/>
      </c>
      <c r="BH700" t="str">
        <f>Table1[[#This Row],[Date2]]</f>
        <v/>
      </c>
      <c r="BI700" t="str">
        <f>IF(Table1[[#This Row],[Date]]="","",Table1[[#This Row],[Voucher Type]])</f>
        <v/>
      </c>
      <c r="BJ700" t="str">
        <f>IF(Table1[[#This Row],[Ref No / Invoice No]]="","",Table1[[#This Row],[Ref No / Invoice No]])</f>
        <v/>
      </c>
      <c r="BK700" t="str">
        <f>IF(Table1[[#This Row],[Voucher No]]="","",Table1[[#This Row],[Voucher No]])</f>
        <v/>
      </c>
      <c r="BL700" t="str">
        <f>IF(Table1[[#This Row],[Date]]="","",Table1[[#This Row],[Narration]])</f>
        <v/>
      </c>
      <c r="BM700" t="str">
        <f>IF(Table1[[#This Row],[Date]]="","",$A$11&amp;$A$13&amp;ROW())</f>
        <v/>
      </c>
      <c r="BN700" t="str">
        <f>IF(Table1[[#This Row],[Date]]="","",$A$13)</f>
        <v/>
      </c>
      <c r="BP700" t="str">
        <f>IF(Table1[[#This Row],[Ledger 1]]="","","No")</f>
        <v/>
      </c>
      <c r="BQ700" t="str">
        <f>IF(Table1[[#This Row],[Date]]="","",IF(Table1[[#This Row],[Effect 1]]="Dr.","Yes","No"))</f>
        <v/>
      </c>
      <c r="BR700" t="str">
        <f>IF(Table1[[#This Row],[Date]]="","",Table1[[#This Row],[Ledger 1]])</f>
        <v/>
      </c>
      <c r="BS700" t="str">
        <f>IF(Table1[[#This Row],[Date]]="","",IF(Table1[[#This Row],[Effect 1]]="Dr.",-Table1[[#This Row],[Amount 1]],Table1[[#This Row],[Amount 1]]))</f>
        <v/>
      </c>
      <c r="BV700" t="str">
        <f>IF(Table1[[#This Row],[Ledger 2]]="","","No")</f>
        <v/>
      </c>
      <c r="BW700" t="str">
        <f>IF(Table1[[#This Row],[Date]]="","",IF(Table1[[#This Row],[Effect 2]]="Dr.","Yes","No"))</f>
        <v/>
      </c>
      <c r="BX700" t="str">
        <f>IF(Table1[[#This Row],[Date]]="","",Table1[[#This Row],[Ledger 2]])</f>
        <v/>
      </c>
      <c r="BY700" t="str">
        <f>IF(Table1[[#This Row],[Date]]="","",IF(Table1[[#This Row],[Effect 2]]="Dr.",-Table1[[#This Row],[Amount 2]],Table1[[#This Row],[Amount 2]]))</f>
        <v/>
      </c>
      <c r="CB700" t="str">
        <f>IF(Table1[[#This Row],[Ledger 3]]="","","No")</f>
        <v/>
      </c>
      <c r="CC700" t="str">
        <f>IF(Table1[[#This Row],[Ledger 3]]="","",IF(Table1[[#This Row],[Effect 3]]="Dr.","Yes","No"))</f>
        <v/>
      </c>
      <c r="CD700" t="str">
        <f>IF(Table1[[#This Row],[Ledger 3]]="","",Table1[[#This Row],[Ledger 3]])</f>
        <v/>
      </c>
      <c r="CE700" t="str">
        <f>IF(Table1[[#This Row],[Ledger 3]]="","",IF(Table1[[#This Row],[Effect 3]]="Dr.",-Table1[[#This Row],[Amount 3]],Table1[[#This Row],[Amount 3]]))</f>
        <v/>
      </c>
      <c r="CH700" t="str">
        <f>IF(Table1[[#This Row],[Ledger 4]]="","","No")</f>
        <v/>
      </c>
      <c r="CI700" t="str">
        <f>IF(Table1[[#This Row],[Ledger 4]]="","",IF(Table1[[#This Row],[Effect 4]]="Dr.","Yes","No"))</f>
        <v/>
      </c>
      <c r="CJ700" t="str">
        <f>IF(Table1[[#This Row],[Ledger 4]]="","",Table1[[#This Row],[Ledger 4]])</f>
        <v/>
      </c>
      <c r="CK700" t="str">
        <f>IF(Table1[[#This Row],[Ledger 4]]="","",IF(Table1[[#This Row],[Effect 4]]="Dr.",-Table1[[#This Row],[Amount 4]],Table1[[#This Row],[Amount 4]]))</f>
        <v/>
      </c>
      <c r="CN700" t="str">
        <f>IF(Table1[[#This Row],[Ledger 5]]="","","No")</f>
        <v/>
      </c>
      <c r="CO700" t="str">
        <f>IF(Table1[[#This Row],[Ledger 5]]="","",IF(Table1[[#This Row],[Effect 5]]="Dr.","Yes","No"))</f>
        <v/>
      </c>
      <c r="CP700" t="str">
        <f>IF(Table1[[#This Row],[Ledger 5]]="","",Table1[[#This Row],[Ledger 5]])</f>
        <v/>
      </c>
      <c r="CQ700" t="str">
        <f>IF(Table1[[#This Row],[Ledger 5]]="","",IF(Table1[[#This Row],[Effect 5]]="Dr.",-Table1[[#This Row],[Amount 5]],Table1[[#This Row],[Amount 5]]))</f>
        <v/>
      </c>
      <c r="CT700" t="str">
        <f>IF(Table1[[#This Row],[Ledger 6]]="","","No")</f>
        <v/>
      </c>
      <c r="CU700" t="str">
        <f>IF(Table1[[#This Row],[Ledger 6]]="","",IF(Table1[[#This Row],[Effect 6]]="Dr.","Yes","No"))</f>
        <v/>
      </c>
      <c r="CV700" t="str">
        <f>IF(Table1[[#This Row],[Ledger 6]]="","",Table1[[#This Row],[Ledger 6]])</f>
        <v/>
      </c>
      <c r="CW700" t="str">
        <f>IF(Table1[[#This Row],[Ledger 6]]="","",IF(Table1[[#This Row],[Effect 6]]="Dr.",-Table1[[#This Row],[Amount 6]],Table1[[#This Row],[Amount 6]]))</f>
        <v/>
      </c>
      <c r="CZ700" t="str">
        <f>IF(Table1[[#This Row],[Ledger 7]]="","","No")</f>
        <v/>
      </c>
      <c r="DA700" t="str">
        <f>IF(Table1[[#This Row],[Ledger 7]]="","",IF(Table1[[#This Row],[Effect 7]]="Dr.","Yes","No"))</f>
        <v/>
      </c>
      <c r="DB700" t="str">
        <f>IF(Table1[[#This Row],[Ledger 7]]="","",Table1[[#This Row],[Ledger 7]])</f>
        <v/>
      </c>
      <c r="DC700" t="str">
        <f>IF(Table1[[#This Row],[Ledger 7]]="","",IF(Table1[[#This Row],[Effect 7]]="Dr.",-Table1[[#This Row],[Amount 7]],Table1[[#This Row],[Amount 7]]))</f>
        <v/>
      </c>
      <c r="DF700" t="str">
        <f>IF(Table1[[#This Row],[Ledger 8]]="","","No")</f>
        <v/>
      </c>
      <c r="DG700" t="str">
        <f>IF(Table1[[#This Row],[Ledger 8]]="","",IF(Table1[[#This Row],[Effect 8]]="Dr.","Yes","No"))</f>
        <v/>
      </c>
      <c r="DH700" t="str">
        <f>IF(Table1[[#This Row],[Ledger 8]]="","",Table1[[#This Row],[Ledger 8]])</f>
        <v/>
      </c>
      <c r="DI700" t="str">
        <f>IF(Table1[[#This Row],[Ledger 8]]="","",IF(Table1[[#This Row],[Effect 8]]="Dr.",-Table1[[#This Row],[Amount 8]],Table1[[#This Row],[Amount 8]]))</f>
        <v/>
      </c>
      <c r="DL700" t="str">
        <f>IF(Table1[[#This Row],[Ledger 9]]="","","No")</f>
        <v/>
      </c>
      <c r="DM700" t="str">
        <f>IF(Table1[[#This Row],[Ledger 9]]="","",IF(Table1[[#This Row],[Effect 9]]="Dr.","Yes","No"))</f>
        <v/>
      </c>
      <c r="DN700" t="str">
        <f>IF(Table1[[#This Row],[Ledger 9]]="","",Table1[[#This Row],[Ledger 9]])</f>
        <v/>
      </c>
      <c r="DO700" t="str">
        <f>IF(Table1[[#This Row],[Ledger 9]]="","",IF(Table1[[#This Row],[Effect 9]]="Dr.",-Table1[[#This Row],[Amount 9]],Table1[[#This Row],[Amount 9]]))</f>
        <v/>
      </c>
      <c r="DR700" t="str">
        <f>IF(Table1[[#This Row],[Ledger 10]]="","","No")</f>
        <v/>
      </c>
      <c r="DS700" t="str">
        <f>IF(Table1[[#This Row],[Ledger 10]]="","",IF(Table1[[#This Row],[Effect 10]]="Dr.","Yes","No"))</f>
        <v/>
      </c>
      <c r="DT700" t="str">
        <f>IF(Table1[[#This Row],[Ledger 10]]="","",Table1[[#This Row],[Ledger 10]])</f>
        <v/>
      </c>
      <c r="DU700" t="str">
        <f>IF(Table1[[#This Row],[Ledger 10]]="","",IF(Table1[[#This Row],[Effect 10]]="Dr.",-Table1[[#This Row],[Amount 10]],Table1[[#This Row],[Amount 10]]))</f>
        <v/>
      </c>
      <c r="DX700" t="str">
        <f>IF(Table1[[#This Row],[Ledger 11]]="","","No")</f>
        <v/>
      </c>
      <c r="DY700" t="str">
        <f>IF(Table1[[#This Row],[Ledger 11]]="","",IF(Table1[[#This Row],[Effect 11]]="Dr.","Yes","No"))</f>
        <v/>
      </c>
      <c r="DZ700" t="str">
        <f>IF(Table1[[#This Row],[Ledger 11]]="","",Table1[[#This Row],[Ledger 11]])</f>
        <v/>
      </c>
      <c r="EA700" t="str">
        <f>IF(Table1[[#This Row],[Ledger 11]]="","",IF(Table1[[#This Row],[Effect 11]]="Dr.",-Table1[[#This Row],[Amount 11]],Table1[[#This Row],[Amount 11]]))</f>
        <v/>
      </c>
      <c r="ED700" t="str">
        <f>IF(Table1[[#This Row],[Ledger 12]]="","","No")</f>
        <v/>
      </c>
      <c r="EE700" t="str">
        <f>IF(Table1[[#This Row],[Ledger 12]]="","",IF(Table1[[#This Row],[Effect 12]]="Dr.","Yes","No"))</f>
        <v/>
      </c>
      <c r="EF700" t="str">
        <f>IF(Table1[[#This Row],[Ledger 12]]="","",Table1[[#This Row],[Ledger 12]])</f>
        <v/>
      </c>
      <c r="EG700" t="str">
        <f>IF(Table1[[#This Row],[Ledger 12]]="","",IF(Table1[[#This Row],[Effect 12]]="Dr.",-Table1[[#This Row],[Amount 12]],Table1[[#This Row],[Amount 12]]))</f>
        <v/>
      </c>
      <c r="EJ700" t="str">
        <f>IF(Table1[[#This Row],[Ledger 13]]="","","No")</f>
        <v/>
      </c>
      <c r="EK700" t="str">
        <f>IF(Table1[[#This Row],[Ledger 13]]="","",IF(Table1[[#This Row],[Effect 13]]="Dr.","Yes","No"))</f>
        <v/>
      </c>
      <c r="EL700" t="str">
        <f>IF(Table1[[#This Row],[Ledger 13]]="","",Table1[[#This Row],[Ledger 13]])</f>
        <v/>
      </c>
      <c r="EM700" t="str">
        <f>IF(Table1[[#This Row],[Ledger 13]]="","",IF(Table1[[#This Row],[Effect 13]]="Dr.",-Table1[[#This Row],[Amount 13]],Table1[[#This Row],[Amount 13]]))</f>
        <v/>
      </c>
      <c r="EP700" t="str">
        <f>IF(Table1[[#This Row],[Ledger 14]]="","","No")</f>
        <v/>
      </c>
      <c r="EQ700" t="str">
        <f>IF(Table1[[#This Row],[Ledger 14]]="","",IF(Table1[[#This Row],[Effect 14]]="Dr.","Yes","No"))</f>
        <v/>
      </c>
      <c r="ER700" t="str">
        <f>IF(Table1[[#This Row],[Ledger 14]]="","",Table1[[#This Row],[Ledger 14]])</f>
        <v/>
      </c>
      <c r="ES700" t="str">
        <f>IF(Table1[[#This Row],[Ledger 14]]="","",IF(Table1[[#This Row],[Effect 14]]="Dr.",-Table1[[#This Row],[Amount 14]],Table1[[#This Row],[Amount 14]]))</f>
        <v/>
      </c>
      <c r="EV700" t="str">
        <f>IF(Table1[[#This Row],[Ledger 15]]="","","No")</f>
        <v/>
      </c>
      <c r="EW700" t="str">
        <f>IF(Table1[[#This Row],[Ledger 15]]="","",IF(Table1[[#This Row],[Effect 15]]="Dr.","Yes","No"))</f>
        <v/>
      </c>
      <c r="EX700" t="str">
        <f>IF(Table1[[#This Row],[Ledger 15]]="","",Table1[[#This Row],[Ledger 15]])</f>
        <v/>
      </c>
      <c r="EY700" t="str">
        <f>IF(Table1[[#This Row],[Ledger 15]]="","",IF(Table1[[#This Row],[Effect 15]]="Dr.",-Table1[[#This Row],[Amount 15]],Table1[[#This Row],[Amount 15]]))</f>
        <v/>
      </c>
      <c r="FD7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0">
        <f>IF(Table1[[#This Row],[Date]]="",0,IF(AND(Table1[[#This Row],[Date]]&gt;=$FE$2,Table1[[#This Row],[Date]]&lt;=$FE$3),0,1))</f>
        <v>0</v>
      </c>
      <c r="FF700">
        <f>IF(Table1[[#This Row],[Date]]="",0,IF(TYPE(VLOOKUP(Table1[[#This Row],[Voucher Type]],Table1[[#All],[Voucher Type Master]],1,FALSE))=16,1,0))</f>
        <v>0</v>
      </c>
      <c r="FG700">
        <f>IF(TYPE(IF(Table1[[#This Row],[Date]]="",0,IF(VLOOKUP(Table1[[#This Row],[Voucher Type]],$FY$5:$FZ$13,2,0)=Table1[[#This Row],[Effect 1]],0,1)))=16,1,0)</f>
        <v>0</v>
      </c>
      <c r="FH7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0">
        <f>IF(LEN(Table1[[#This Row],[Ledger 1]])&gt;0,IF(TYPE(VLOOKUP(Table1[[#This Row],[Ledger 1]],GZ:GZ,1,0))=16,1,0),0)</f>
        <v>0</v>
      </c>
      <c r="FJ700">
        <f>IF(LEN(Table1[[#This Row],[Ledger 2]])&gt;0,IF(TYPE(VLOOKUP(Table1[[#This Row],[Ledger 2]],GZ:GZ,1,0))=16,1,0),0)</f>
        <v>0</v>
      </c>
      <c r="FK700">
        <f>IF(LEN(Table1[[#This Row],[Ledger 3]])&gt;0,IF(TYPE(VLOOKUP(Table1[[#This Row],[Ledger 3]],GZ:GZ,1,0))=16,1,0),0)</f>
        <v>0</v>
      </c>
      <c r="FL700">
        <f>IF(LEN(Table1[[#This Row],[Ledger 4]])&gt;0,IF(TYPE(VLOOKUP(Table1[[#This Row],[Ledger 4]],GZ:GZ,1,0))=16,1,0),0)</f>
        <v>0</v>
      </c>
      <c r="FM700">
        <f>IF(LEN(Table1[[#This Row],[Ledger 5]])&gt;0,IF(TYPE(VLOOKUP(Table1[[#This Row],[Ledger 5]],GZ:GZ,1,0))=16,1,0),0)</f>
        <v>0</v>
      </c>
      <c r="FN700">
        <f>IF(LEN(Table1[[#This Row],[Ledger 6]])&gt;0,IF(TYPE(VLOOKUP(Table1[[#This Row],[Ledger 6]],$GZ:$GZ,1,0))=16,1,0),0)</f>
        <v>0</v>
      </c>
      <c r="FO700">
        <f>IF(LEN(Table1[[#This Row],[Ledger 7]])&gt;0,IF(TYPE(VLOOKUP(Table1[[#This Row],[Ledger 7]],$GZ:$GZ,1,0))=16,1,0),0)</f>
        <v>0</v>
      </c>
      <c r="FP700">
        <f>IF(LEN(Table1[[#This Row],[Ledger 8]])&gt;0,IF(TYPE(VLOOKUP(Table1[[#This Row],[Ledger 8]],$GZ:$GZ,1,0))=16,1,0),0)</f>
        <v>0</v>
      </c>
      <c r="FQ700">
        <f>IF(LEN(Table1[[#This Row],[Ledger 9]])&gt;0,IF(TYPE(VLOOKUP(Table1[[#This Row],[Ledger 9]],$GZ:$GZ,1,0))=16,1,0),0)</f>
        <v>0</v>
      </c>
      <c r="FR700">
        <f>IF(LEN(Table1[[#This Row],[Ledger 10]])&gt;0,IF(TYPE(VLOOKUP(Table1[[#This Row],[Ledger 10]],$GZ:$GZ,1,0))=16,1,0),0)</f>
        <v>0</v>
      </c>
      <c r="FS700">
        <f>IF(LEN(Table1[[#This Row],[Ledger 11]])&gt;0,IF(TYPE(VLOOKUP(Table1[[#This Row],[Ledger 11]],$GZ:$GZ,1,0))=16,1,0),0)</f>
        <v>0</v>
      </c>
      <c r="FT700">
        <f>IF(LEN(Table1[[#This Row],[Ledger 12]])&gt;0,IF(TYPE(VLOOKUP(Table1[[#This Row],[Ledger 12]],$GZ:$GZ,1,0))=16,1,0),0)</f>
        <v>0</v>
      </c>
      <c r="FU700">
        <f>IF(LEN(Table1[[#This Row],[Ledger 13]])&gt;0,IF(TYPE(VLOOKUP(Table1[[#This Row],[Ledger 13]],$GZ:$GZ,1,0))=16,1,0),0)</f>
        <v>0</v>
      </c>
      <c r="FV700">
        <f>IF(LEN(Table1[[#This Row],[Ledger 14]])&gt;0,IF(TYPE(VLOOKUP(Table1[[#This Row],[Ledger 14]],$GZ:$GZ,1,0))=16,1,0),0)</f>
        <v>0</v>
      </c>
      <c r="FW700">
        <f>IF(LEN(Table1[[#This Row],[Ledger 15]])&gt;0,IF(TYPE(VLOOKUP(Table1[[#This Row],[Ledger 15]],$GZ:$GZ,1,0))=16,1,0),0)</f>
        <v>0</v>
      </c>
    </row>
    <row r="701" spans="4:179" ht="33" customHeight="1" x14ac:dyDescent="0.45">
      <c r="D701" s="8">
        <f t="shared" si="19"/>
        <v>696</v>
      </c>
      <c r="E701" s="32"/>
      <c r="F701" s="34"/>
      <c r="G701" s="34"/>
      <c r="H701" s="34"/>
      <c r="I701" s="34"/>
      <c r="J701" s="38"/>
      <c r="K701" s="33"/>
      <c r="L701" s="36"/>
      <c r="M701" s="35"/>
      <c r="N701" s="34"/>
      <c r="O701" s="41"/>
      <c r="P701" s="35"/>
      <c r="Q701" s="34"/>
      <c r="R701" s="37"/>
      <c r="S701" s="35"/>
      <c r="T701" s="34"/>
      <c r="U701" s="37"/>
      <c r="V701" s="35"/>
      <c r="W701" s="34"/>
      <c r="X701" s="37"/>
      <c r="Y701" s="35"/>
      <c r="Z701" s="34"/>
      <c r="AA701" s="37"/>
      <c r="AB701" s="35"/>
      <c r="AC701" s="34"/>
      <c r="AD701" s="37"/>
      <c r="AE701" s="35"/>
      <c r="AF701" s="34"/>
      <c r="AG701" s="37"/>
      <c r="AH701" s="35"/>
      <c r="AI701" s="34"/>
      <c r="AJ701" s="37"/>
      <c r="AK701" s="35"/>
      <c r="AL701" s="34"/>
      <c r="AM701" s="37"/>
      <c r="AN701" s="35"/>
      <c r="AO701" s="34"/>
      <c r="AP701" s="37"/>
      <c r="AQ701" s="35"/>
      <c r="AR701" s="34"/>
      <c r="AS701" s="37"/>
      <c r="AT701" s="35"/>
      <c r="AU701" s="34"/>
      <c r="AV701" s="37"/>
      <c r="AW701" s="35"/>
      <c r="AX701" s="34"/>
      <c r="AY701" s="37"/>
      <c r="AZ701" s="35"/>
      <c r="BA701" s="34"/>
      <c r="BB701" s="37"/>
      <c r="BC7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1" s="7"/>
      <c r="BF701" t="str">
        <f>IF(Table1[[#This Row],[Date]]="","","&amp;lt;VOUCHER REMOTEID="&amp;""""&amp;$A$11&amp;$A$13&amp;ROW()&amp;""""&amp;" VCHTYPE="""&amp;F701&amp;""" ACTION="""&amp;"Create"&amp;"""&amp;gt;")</f>
        <v/>
      </c>
      <c r="BG701" t="str">
        <f>IF(Table1[[#This Row],[Date]]="","",TEXT(Table1[[#This Row],[Date]],"yyyymmdd"))</f>
        <v/>
      </c>
      <c r="BH701" t="str">
        <f>Table1[[#This Row],[Date2]]</f>
        <v/>
      </c>
      <c r="BI701" t="str">
        <f>IF(Table1[[#This Row],[Date]]="","",Table1[[#This Row],[Voucher Type]])</f>
        <v/>
      </c>
      <c r="BJ701" t="str">
        <f>IF(Table1[[#This Row],[Ref No / Invoice No]]="","",Table1[[#This Row],[Ref No / Invoice No]])</f>
        <v/>
      </c>
      <c r="BK701" t="str">
        <f>IF(Table1[[#This Row],[Voucher No]]="","",Table1[[#This Row],[Voucher No]])</f>
        <v/>
      </c>
      <c r="BL701" t="str">
        <f>IF(Table1[[#This Row],[Date]]="","",Table1[[#This Row],[Narration]])</f>
        <v/>
      </c>
      <c r="BM701" t="str">
        <f>IF(Table1[[#This Row],[Date]]="","",$A$11&amp;$A$13&amp;ROW())</f>
        <v/>
      </c>
      <c r="BN701" t="str">
        <f>IF(Table1[[#This Row],[Date]]="","",$A$13)</f>
        <v/>
      </c>
      <c r="BP701" t="str">
        <f>IF(Table1[[#This Row],[Ledger 1]]="","","No")</f>
        <v/>
      </c>
      <c r="BQ701" t="str">
        <f>IF(Table1[[#This Row],[Date]]="","",IF(Table1[[#This Row],[Effect 1]]="Dr.","Yes","No"))</f>
        <v/>
      </c>
      <c r="BR701" t="str">
        <f>IF(Table1[[#This Row],[Date]]="","",Table1[[#This Row],[Ledger 1]])</f>
        <v/>
      </c>
      <c r="BS701" t="str">
        <f>IF(Table1[[#This Row],[Date]]="","",IF(Table1[[#This Row],[Effect 1]]="Dr.",-Table1[[#This Row],[Amount 1]],Table1[[#This Row],[Amount 1]]))</f>
        <v/>
      </c>
      <c r="BV701" t="str">
        <f>IF(Table1[[#This Row],[Ledger 2]]="","","No")</f>
        <v/>
      </c>
      <c r="BW701" t="str">
        <f>IF(Table1[[#This Row],[Date]]="","",IF(Table1[[#This Row],[Effect 2]]="Dr.","Yes","No"))</f>
        <v/>
      </c>
      <c r="BX701" t="str">
        <f>IF(Table1[[#This Row],[Date]]="","",Table1[[#This Row],[Ledger 2]])</f>
        <v/>
      </c>
      <c r="BY701" t="str">
        <f>IF(Table1[[#This Row],[Date]]="","",IF(Table1[[#This Row],[Effect 2]]="Dr.",-Table1[[#This Row],[Amount 2]],Table1[[#This Row],[Amount 2]]))</f>
        <v/>
      </c>
      <c r="CB701" t="str">
        <f>IF(Table1[[#This Row],[Ledger 3]]="","","No")</f>
        <v/>
      </c>
      <c r="CC701" t="str">
        <f>IF(Table1[[#This Row],[Ledger 3]]="","",IF(Table1[[#This Row],[Effect 3]]="Dr.","Yes","No"))</f>
        <v/>
      </c>
      <c r="CD701" t="str">
        <f>IF(Table1[[#This Row],[Ledger 3]]="","",Table1[[#This Row],[Ledger 3]])</f>
        <v/>
      </c>
      <c r="CE701" t="str">
        <f>IF(Table1[[#This Row],[Ledger 3]]="","",IF(Table1[[#This Row],[Effect 3]]="Dr.",-Table1[[#This Row],[Amount 3]],Table1[[#This Row],[Amount 3]]))</f>
        <v/>
      </c>
      <c r="CH701" t="str">
        <f>IF(Table1[[#This Row],[Ledger 4]]="","","No")</f>
        <v/>
      </c>
      <c r="CI701" t="str">
        <f>IF(Table1[[#This Row],[Ledger 4]]="","",IF(Table1[[#This Row],[Effect 4]]="Dr.","Yes","No"))</f>
        <v/>
      </c>
      <c r="CJ701" t="str">
        <f>IF(Table1[[#This Row],[Ledger 4]]="","",Table1[[#This Row],[Ledger 4]])</f>
        <v/>
      </c>
      <c r="CK701" t="str">
        <f>IF(Table1[[#This Row],[Ledger 4]]="","",IF(Table1[[#This Row],[Effect 4]]="Dr.",-Table1[[#This Row],[Amount 4]],Table1[[#This Row],[Amount 4]]))</f>
        <v/>
      </c>
      <c r="CN701" t="str">
        <f>IF(Table1[[#This Row],[Ledger 5]]="","","No")</f>
        <v/>
      </c>
      <c r="CO701" t="str">
        <f>IF(Table1[[#This Row],[Ledger 5]]="","",IF(Table1[[#This Row],[Effect 5]]="Dr.","Yes","No"))</f>
        <v/>
      </c>
      <c r="CP701" t="str">
        <f>IF(Table1[[#This Row],[Ledger 5]]="","",Table1[[#This Row],[Ledger 5]])</f>
        <v/>
      </c>
      <c r="CQ701" t="str">
        <f>IF(Table1[[#This Row],[Ledger 5]]="","",IF(Table1[[#This Row],[Effect 5]]="Dr.",-Table1[[#This Row],[Amount 5]],Table1[[#This Row],[Amount 5]]))</f>
        <v/>
      </c>
      <c r="CT701" t="str">
        <f>IF(Table1[[#This Row],[Ledger 6]]="","","No")</f>
        <v/>
      </c>
      <c r="CU701" t="str">
        <f>IF(Table1[[#This Row],[Ledger 6]]="","",IF(Table1[[#This Row],[Effect 6]]="Dr.","Yes","No"))</f>
        <v/>
      </c>
      <c r="CV701" t="str">
        <f>IF(Table1[[#This Row],[Ledger 6]]="","",Table1[[#This Row],[Ledger 6]])</f>
        <v/>
      </c>
      <c r="CW701" t="str">
        <f>IF(Table1[[#This Row],[Ledger 6]]="","",IF(Table1[[#This Row],[Effect 6]]="Dr.",-Table1[[#This Row],[Amount 6]],Table1[[#This Row],[Amount 6]]))</f>
        <v/>
      </c>
      <c r="CZ701" t="str">
        <f>IF(Table1[[#This Row],[Ledger 7]]="","","No")</f>
        <v/>
      </c>
      <c r="DA701" t="str">
        <f>IF(Table1[[#This Row],[Ledger 7]]="","",IF(Table1[[#This Row],[Effect 7]]="Dr.","Yes","No"))</f>
        <v/>
      </c>
      <c r="DB701" t="str">
        <f>IF(Table1[[#This Row],[Ledger 7]]="","",Table1[[#This Row],[Ledger 7]])</f>
        <v/>
      </c>
      <c r="DC701" t="str">
        <f>IF(Table1[[#This Row],[Ledger 7]]="","",IF(Table1[[#This Row],[Effect 7]]="Dr.",-Table1[[#This Row],[Amount 7]],Table1[[#This Row],[Amount 7]]))</f>
        <v/>
      </c>
      <c r="DF701" t="str">
        <f>IF(Table1[[#This Row],[Ledger 8]]="","","No")</f>
        <v/>
      </c>
      <c r="DG701" t="str">
        <f>IF(Table1[[#This Row],[Ledger 8]]="","",IF(Table1[[#This Row],[Effect 8]]="Dr.","Yes","No"))</f>
        <v/>
      </c>
      <c r="DH701" t="str">
        <f>IF(Table1[[#This Row],[Ledger 8]]="","",Table1[[#This Row],[Ledger 8]])</f>
        <v/>
      </c>
      <c r="DI701" t="str">
        <f>IF(Table1[[#This Row],[Ledger 8]]="","",IF(Table1[[#This Row],[Effect 8]]="Dr.",-Table1[[#This Row],[Amount 8]],Table1[[#This Row],[Amount 8]]))</f>
        <v/>
      </c>
      <c r="DL701" t="str">
        <f>IF(Table1[[#This Row],[Ledger 9]]="","","No")</f>
        <v/>
      </c>
      <c r="DM701" t="str">
        <f>IF(Table1[[#This Row],[Ledger 9]]="","",IF(Table1[[#This Row],[Effect 9]]="Dr.","Yes","No"))</f>
        <v/>
      </c>
      <c r="DN701" t="str">
        <f>IF(Table1[[#This Row],[Ledger 9]]="","",Table1[[#This Row],[Ledger 9]])</f>
        <v/>
      </c>
      <c r="DO701" t="str">
        <f>IF(Table1[[#This Row],[Ledger 9]]="","",IF(Table1[[#This Row],[Effect 9]]="Dr.",-Table1[[#This Row],[Amount 9]],Table1[[#This Row],[Amount 9]]))</f>
        <v/>
      </c>
      <c r="DR701" t="str">
        <f>IF(Table1[[#This Row],[Ledger 10]]="","","No")</f>
        <v/>
      </c>
      <c r="DS701" t="str">
        <f>IF(Table1[[#This Row],[Ledger 10]]="","",IF(Table1[[#This Row],[Effect 10]]="Dr.","Yes","No"))</f>
        <v/>
      </c>
      <c r="DT701" t="str">
        <f>IF(Table1[[#This Row],[Ledger 10]]="","",Table1[[#This Row],[Ledger 10]])</f>
        <v/>
      </c>
      <c r="DU701" t="str">
        <f>IF(Table1[[#This Row],[Ledger 10]]="","",IF(Table1[[#This Row],[Effect 10]]="Dr.",-Table1[[#This Row],[Amount 10]],Table1[[#This Row],[Amount 10]]))</f>
        <v/>
      </c>
      <c r="DX701" t="str">
        <f>IF(Table1[[#This Row],[Ledger 11]]="","","No")</f>
        <v/>
      </c>
      <c r="DY701" t="str">
        <f>IF(Table1[[#This Row],[Ledger 11]]="","",IF(Table1[[#This Row],[Effect 11]]="Dr.","Yes","No"))</f>
        <v/>
      </c>
      <c r="DZ701" t="str">
        <f>IF(Table1[[#This Row],[Ledger 11]]="","",Table1[[#This Row],[Ledger 11]])</f>
        <v/>
      </c>
      <c r="EA701" t="str">
        <f>IF(Table1[[#This Row],[Ledger 11]]="","",IF(Table1[[#This Row],[Effect 11]]="Dr.",-Table1[[#This Row],[Amount 11]],Table1[[#This Row],[Amount 11]]))</f>
        <v/>
      </c>
      <c r="ED701" t="str">
        <f>IF(Table1[[#This Row],[Ledger 12]]="","","No")</f>
        <v/>
      </c>
      <c r="EE701" t="str">
        <f>IF(Table1[[#This Row],[Ledger 12]]="","",IF(Table1[[#This Row],[Effect 12]]="Dr.","Yes","No"))</f>
        <v/>
      </c>
      <c r="EF701" t="str">
        <f>IF(Table1[[#This Row],[Ledger 12]]="","",Table1[[#This Row],[Ledger 12]])</f>
        <v/>
      </c>
      <c r="EG701" t="str">
        <f>IF(Table1[[#This Row],[Ledger 12]]="","",IF(Table1[[#This Row],[Effect 12]]="Dr.",-Table1[[#This Row],[Amount 12]],Table1[[#This Row],[Amount 12]]))</f>
        <v/>
      </c>
      <c r="EJ701" t="str">
        <f>IF(Table1[[#This Row],[Ledger 13]]="","","No")</f>
        <v/>
      </c>
      <c r="EK701" t="str">
        <f>IF(Table1[[#This Row],[Ledger 13]]="","",IF(Table1[[#This Row],[Effect 13]]="Dr.","Yes","No"))</f>
        <v/>
      </c>
      <c r="EL701" t="str">
        <f>IF(Table1[[#This Row],[Ledger 13]]="","",Table1[[#This Row],[Ledger 13]])</f>
        <v/>
      </c>
      <c r="EM701" t="str">
        <f>IF(Table1[[#This Row],[Ledger 13]]="","",IF(Table1[[#This Row],[Effect 13]]="Dr.",-Table1[[#This Row],[Amount 13]],Table1[[#This Row],[Amount 13]]))</f>
        <v/>
      </c>
      <c r="EP701" t="str">
        <f>IF(Table1[[#This Row],[Ledger 14]]="","","No")</f>
        <v/>
      </c>
      <c r="EQ701" t="str">
        <f>IF(Table1[[#This Row],[Ledger 14]]="","",IF(Table1[[#This Row],[Effect 14]]="Dr.","Yes","No"))</f>
        <v/>
      </c>
      <c r="ER701" t="str">
        <f>IF(Table1[[#This Row],[Ledger 14]]="","",Table1[[#This Row],[Ledger 14]])</f>
        <v/>
      </c>
      <c r="ES701" t="str">
        <f>IF(Table1[[#This Row],[Ledger 14]]="","",IF(Table1[[#This Row],[Effect 14]]="Dr.",-Table1[[#This Row],[Amount 14]],Table1[[#This Row],[Amount 14]]))</f>
        <v/>
      </c>
      <c r="EV701" t="str">
        <f>IF(Table1[[#This Row],[Ledger 15]]="","","No")</f>
        <v/>
      </c>
      <c r="EW701" t="str">
        <f>IF(Table1[[#This Row],[Ledger 15]]="","",IF(Table1[[#This Row],[Effect 15]]="Dr.","Yes","No"))</f>
        <v/>
      </c>
      <c r="EX701" t="str">
        <f>IF(Table1[[#This Row],[Ledger 15]]="","",Table1[[#This Row],[Ledger 15]])</f>
        <v/>
      </c>
      <c r="EY701" t="str">
        <f>IF(Table1[[#This Row],[Ledger 15]]="","",IF(Table1[[#This Row],[Effect 15]]="Dr.",-Table1[[#This Row],[Amount 15]],Table1[[#This Row],[Amount 15]]))</f>
        <v/>
      </c>
      <c r="FD7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1">
        <f>IF(Table1[[#This Row],[Date]]="",0,IF(AND(Table1[[#This Row],[Date]]&gt;=$FE$2,Table1[[#This Row],[Date]]&lt;=$FE$3),0,1))</f>
        <v>0</v>
      </c>
      <c r="FF701">
        <f>IF(Table1[[#This Row],[Date]]="",0,IF(TYPE(VLOOKUP(Table1[[#This Row],[Voucher Type]],Table1[[#All],[Voucher Type Master]],1,FALSE))=16,1,0))</f>
        <v>0</v>
      </c>
      <c r="FG701">
        <f>IF(TYPE(IF(Table1[[#This Row],[Date]]="",0,IF(VLOOKUP(Table1[[#This Row],[Voucher Type]],$FY$5:$FZ$13,2,0)=Table1[[#This Row],[Effect 1]],0,1)))=16,1,0)</f>
        <v>0</v>
      </c>
      <c r="FH7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1">
        <f>IF(LEN(Table1[[#This Row],[Ledger 1]])&gt;0,IF(TYPE(VLOOKUP(Table1[[#This Row],[Ledger 1]],GZ:GZ,1,0))=16,1,0),0)</f>
        <v>0</v>
      </c>
      <c r="FJ701">
        <f>IF(LEN(Table1[[#This Row],[Ledger 2]])&gt;0,IF(TYPE(VLOOKUP(Table1[[#This Row],[Ledger 2]],GZ:GZ,1,0))=16,1,0),0)</f>
        <v>0</v>
      </c>
      <c r="FK701">
        <f>IF(LEN(Table1[[#This Row],[Ledger 3]])&gt;0,IF(TYPE(VLOOKUP(Table1[[#This Row],[Ledger 3]],GZ:GZ,1,0))=16,1,0),0)</f>
        <v>0</v>
      </c>
      <c r="FL701">
        <f>IF(LEN(Table1[[#This Row],[Ledger 4]])&gt;0,IF(TYPE(VLOOKUP(Table1[[#This Row],[Ledger 4]],GZ:GZ,1,0))=16,1,0),0)</f>
        <v>0</v>
      </c>
      <c r="FM701">
        <f>IF(LEN(Table1[[#This Row],[Ledger 5]])&gt;0,IF(TYPE(VLOOKUP(Table1[[#This Row],[Ledger 5]],GZ:GZ,1,0))=16,1,0),0)</f>
        <v>0</v>
      </c>
      <c r="FN701">
        <f>IF(LEN(Table1[[#This Row],[Ledger 6]])&gt;0,IF(TYPE(VLOOKUP(Table1[[#This Row],[Ledger 6]],$GZ:$GZ,1,0))=16,1,0),0)</f>
        <v>0</v>
      </c>
      <c r="FO701">
        <f>IF(LEN(Table1[[#This Row],[Ledger 7]])&gt;0,IF(TYPE(VLOOKUP(Table1[[#This Row],[Ledger 7]],$GZ:$GZ,1,0))=16,1,0),0)</f>
        <v>0</v>
      </c>
      <c r="FP701">
        <f>IF(LEN(Table1[[#This Row],[Ledger 8]])&gt;0,IF(TYPE(VLOOKUP(Table1[[#This Row],[Ledger 8]],$GZ:$GZ,1,0))=16,1,0),0)</f>
        <v>0</v>
      </c>
      <c r="FQ701">
        <f>IF(LEN(Table1[[#This Row],[Ledger 9]])&gt;0,IF(TYPE(VLOOKUP(Table1[[#This Row],[Ledger 9]],$GZ:$GZ,1,0))=16,1,0),0)</f>
        <v>0</v>
      </c>
      <c r="FR701">
        <f>IF(LEN(Table1[[#This Row],[Ledger 10]])&gt;0,IF(TYPE(VLOOKUP(Table1[[#This Row],[Ledger 10]],$GZ:$GZ,1,0))=16,1,0),0)</f>
        <v>0</v>
      </c>
      <c r="FS701">
        <f>IF(LEN(Table1[[#This Row],[Ledger 11]])&gt;0,IF(TYPE(VLOOKUP(Table1[[#This Row],[Ledger 11]],$GZ:$GZ,1,0))=16,1,0),0)</f>
        <v>0</v>
      </c>
      <c r="FT701">
        <f>IF(LEN(Table1[[#This Row],[Ledger 12]])&gt;0,IF(TYPE(VLOOKUP(Table1[[#This Row],[Ledger 12]],$GZ:$GZ,1,0))=16,1,0),0)</f>
        <v>0</v>
      </c>
      <c r="FU701">
        <f>IF(LEN(Table1[[#This Row],[Ledger 13]])&gt;0,IF(TYPE(VLOOKUP(Table1[[#This Row],[Ledger 13]],$GZ:$GZ,1,0))=16,1,0),0)</f>
        <v>0</v>
      </c>
      <c r="FV701">
        <f>IF(LEN(Table1[[#This Row],[Ledger 14]])&gt;0,IF(TYPE(VLOOKUP(Table1[[#This Row],[Ledger 14]],$GZ:$GZ,1,0))=16,1,0),0)</f>
        <v>0</v>
      </c>
      <c r="FW701">
        <f>IF(LEN(Table1[[#This Row],[Ledger 15]])&gt;0,IF(TYPE(VLOOKUP(Table1[[#This Row],[Ledger 15]],$GZ:$GZ,1,0))=16,1,0),0)</f>
        <v>0</v>
      </c>
    </row>
    <row r="702" spans="4:179" ht="33" customHeight="1" x14ac:dyDescent="0.45">
      <c r="D702" s="8">
        <f t="shared" si="19"/>
        <v>697</v>
      </c>
      <c r="E702" s="32"/>
      <c r="F702" s="34"/>
      <c r="G702" s="34"/>
      <c r="H702" s="34"/>
      <c r="I702" s="34"/>
      <c r="J702" s="38"/>
      <c r="K702" s="33"/>
      <c r="L702" s="36"/>
      <c r="M702" s="35"/>
      <c r="N702" s="34"/>
      <c r="O702" s="41"/>
      <c r="P702" s="35"/>
      <c r="Q702" s="34"/>
      <c r="R702" s="37"/>
      <c r="S702" s="35"/>
      <c r="T702" s="34"/>
      <c r="U702" s="37"/>
      <c r="V702" s="35"/>
      <c r="W702" s="34"/>
      <c r="X702" s="37"/>
      <c r="Y702" s="35"/>
      <c r="Z702" s="34"/>
      <c r="AA702" s="37"/>
      <c r="AB702" s="35"/>
      <c r="AC702" s="34"/>
      <c r="AD702" s="37"/>
      <c r="AE702" s="35"/>
      <c r="AF702" s="34"/>
      <c r="AG702" s="37"/>
      <c r="AH702" s="35"/>
      <c r="AI702" s="34"/>
      <c r="AJ702" s="37"/>
      <c r="AK702" s="35"/>
      <c r="AL702" s="34"/>
      <c r="AM702" s="37"/>
      <c r="AN702" s="35"/>
      <c r="AO702" s="34"/>
      <c r="AP702" s="37"/>
      <c r="AQ702" s="35"/>
      <c r="AR702" s="34"/>
      <c r="AS702" s="37"/>
      <c r="AT702" s="35"/>
      <c r="AU702" s="34"/>
      <c r="AV702" s="37"/>
      <c r="AW702" s="35"/>
      <c r="AX702" s="34"/>
      <c r="AY702" s="37"/>
      <c r="AZ702" s="35"/>
      <c r="BA702" s="34"/>
      <c r="BB702" s="37"/>
      <c r="BC7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2" s="7"/>
      <c r="BF702" t="str">
        <f>IF(Table1[[#This Row],[Date]]="","","&amp;lt;VOUCHER REMOTEID="&amp;""""&amp;$A$11&amp;$A$13&amp;ROW()&amp;""""&amp;" VCHTYPE="""&amp;F702&amp;""" ACTION="""&amp;"Create"&amp;"""&amp;gt;")</f>
        <v/>
      </c>
      <c r="BG702" t="str">
        <f>IF(Table1[[#This Row],[Date]]="","",TEXT(Table1[[#This Row],[Date]],"yyyymmdd"))</f>
        <v/>
      </c>
      <c r="BH702" t="str">
        <f>Table1[[#This Row],[Date2]]</f>
        <v/>
      </c>
      <c r="BI702" t="str">
        <f>IF(Table1[[#This Row],[Date]]="","",Table1[[#This Row],[Voucher Type]])</f>
        <v/>
      </c>
      <c r="BJ702" t="str">
        <f>IF(Table1[[#This Row],[Ref No / Invoice No]]="","",Table1[[#This Row],[Ref No / Invoice No]])</f>
        <v/>
      </c>
      <c r="BK702" t="str">
        <f>IF(Table1[[#This Row],[Voucher No]]="","",Table1[[#This Row],[Voucher No]])</f>
        <v/>
      </c>
      <c r="BL702" t="str">
        <f>IF(Table1[[#This Row],[Date]]="","",Table1[[#This Row],[Narration]])</f>
        <v/>
      </c>
      <c r="BM702" t="str">
        <f>IF(Table1[[#This Row],[Date]]="","",$A$11&amp;$A$13&amp;ROW())</f>
        <v/>
      </c>
      <c r="BN702" t="str">
        <f>IF(Table1[[#This Row],[Date]]="","",$A$13)</f>
        <v/>
      </c>
      <c r="BP702" t="str">
        <f>IF(Table1[[#This Row],[Ledger 1]]="","","No")</f>
        <v/>
      </c>
      <c r="BQ702" t="str">
        <f>IF(Table1[[#This Row],[Date]]="","",IF(Table1[[#This Row],[Effect 1]]="Dr.","Yes","No"))</f>
        <v/>
      </c>
      <c r="BR702" t="str">
        <f>IF(Table1[[#This Row],[Date]]="","",Table1[[#This Row],[Ledger 1]])</f>
        <v/>
      </c>
      <c r="BS702" t="str">
        <f>IF(Table1[[#This Row],[Date]]="","",IF(Table1[[#This Row],[Effect 1]]="Dr.",-Table1[[#This Row],[Amount 1]],Table1[[#This Row],[Amount 1]]))</f>
        <v/>
      </c>
      <c r="BV702" t="str">
        <f>IF(Table1[[#This Row],[Ledger 2]]="","","No")</f>
        <v/>
      </c>
      <c r="BW702" t="str">
        <f>IF(Table1[[#This Row],[Date]]="","",IF(Table1[[#This Row],[Effect 2]]="Dr.","Yes","No"))</f>
        <v/>
      </c>
      <c r="BX702" t="str">
        <f>IF(Table1[[#This Row],[Date]]="","",Table1[[#This Row],[Ledger 2]])</f>
        <v/>
      </c>
      <c r="BY702" t="str">
        <f>IF(Table1[[#This Row],[Date]]="","",IF(Table1[[#This Row],[Effect 2]]="Dr.",-Table1[[#This Row],[Amount 2]],Table1[[#This Row],[Amount 2]]))</f>
        <v/>
      </c>
      <c r="CB702" t="str">
        <f>IF(Table1[[#This Row],[Ledger 3]]="","","No")</f>
        <v/>
      </c>
      <c r="CC702" t="str">
        <f>IF(Table1[[#This Row],[Ledger 3]]="","",IF(Table1[[#This Row],[Effect 3]]="Dr.","Yes","No"))</f>
        <v/>
      </c>
      <c r="CD702" t="str">
        <f>IF(Table1[[#This Row],[Ledger 3]]="","",Table1[[#This Row],[Ledger 3]])</f>
        <v/>
      </c>
      <c r="CE702" t="str">
        <f>IF(Table1[[#This Row],[Ledger 3]]="","",IF(Table1[[#This Row],[Effect 3]]="Dr.",-Table1[[#This Row],[Amount 3]],Table1[[#This Row],[Amount 3]]))</f>
        <v/>
      </c>
      <c r="CH702" t="str">
        <f>IF(Table1[[#This Row],[Ledger 4]]="","","No")</f>
        <v/>
      </c>
      <c r="CI702" t="str">
        <f>IF(Table1[[#This Row],[Ledger 4]]="","",IF(Table1[[#This Row],[Effect 4]]="Dr.","Yes","No"))</f>
        <v/>
      </c>
      <c r="CJ702" t="str">
        <f>IF(Table1[[#This Row],[Ledger 4]]="","",Table1[[#This Row],[Ledger 4]])</f>
        <v/>
      </c>
      <c r="CK702" t="str">
        <f>IF(Table1[[#This Row],[Ledger 4]]="","",IF(Table1[[#This Row],[Effect 4]]="Dr.",-Table1[[#This Row],[Amount 4]],Table1[[#This Row],[Amount 4]]))</f>
        <v/>
      </c>
      <c r="CN702" t="str">
        <f>IF(Table1[[#This Row],[Ledger 5]]="","","No")</f>
        <v/>
      </c>
      <c r="CO702" t="str">
        <f>IF(Table1[[#This Row],[Ledger 5]]="","",IF(Table1[[#This Row],[Effect 5]]="Dr.","Yes","No"))</f>
        <v/>
      </c>
      <c r="CP702" t="str">
        <f>IF(Table1[[#This Row],[Ledger 5]]="","",Table1[[#This Row],[Ledger 5]])</f>
        <v/>
      </c>
      <c r="CQ702" t="str">
        <f>IF(Table1[[#This Row],[Ledger 5]]="","",IF(Table1[[#This Row],[Effect 5]]="Dr.",-Table1[[#This Row],[Amount 5]],Table1[[#This Row],[Amount 5]]))</f>
        <v/>
      </c>
      <c r="CT702" t="str">
        <f>IF(Table1[[#This Row],[Ledger 6]]="","","No")</f>
        <v/>
      </c>
      <c r="CU702" t="str">
        <f>IF(Table1[[#This Row],[Ledger 6]]="","",IF(Table1[[#This Row],[Effect 6]]="Dr.","Yes","No"))</f>
        <v/>
      </c>
      <c r="CV702" t="str">
        <f>IF(Table1[[#This Row],[Ledger 6]]="","",Table1[[#This Row],[Ledger 6]])</f>
        <v/>
      </c>
      <c r="CW702" t="str">
        <f>IF(Table1[[#This Row],[Ledger 6]]="","",IF(Table1[[#This Row],[Effect 6]]="Dr.",-Table1[[#This Row],[Amount 6]],Table1[[#This Row],[Amount 6]]))</f>
        <v/>
      </c>
      <c r="CZ702" t="str">
        <f>IF(Table1[[#This Row],[Ledger 7]]="","","No")</f>
        <v/>
      </c>
      <c r="DA702" t="str">
        <f>IF(Table1[[#This Row],[Ledger 7]]="","",IF(Table1[[#This Row],[Effect 7]]="Dr.","Yes","No"))</f>
        <v/>
      </c>
      <c r="DB702" t="str">
        <f>IF(Table1[[#This Row],[Ledger 7]]="","",Table1[[#This Row],[Ledger 7]])</f>
        <v/>
      </c>
      <c r="DC702" t="str">
        <f>IF(Table1[[#This Row],[Ledger 7]]="","",IF(Table1[[#This Row],[Effect 7]]="Dr.",-Table1[[#This Row],[Amount 7]],Table1[[#This Row],[Amount 7]]))</f>
        <v/>
      </c>
      <c r="DF702" t="str">
        <f>IF(Table1[[#This Row],[Ledger 8]]="","","No")</f>
        <v/>
      </c>
      <c r="DG702" t="str">
        <f>IF(Table1[[#This Row],[Ledger 8]]="","",IF(Table1[[#This Row],[Effect 8]]="Dr.","Yes","No"))</f>
        <v/>
      </c>
      <c r="DH702" t="str">
        <f>IF(Table1[[#This Row],[Ledger 8]]="","",Table1[[#This Row],[Ledger 8]])</f>
        <v/>
      </c>
      <c r="DI702" t="str">
        <f>IF(Table1[[#This Row],[Ledger 8]]="","",IF(Table1[[#This Row],[Effect 8]]="Dr.",-Table1[[#This Row],[Amount 8]],Table1[[#This Row],[Amount 8]]))</f>
        <v/>
      </c>
      <c r="DL702" t="str">
        <f>IF(Table1[[#This Row],[Ledger 9]]="","","No")</f>
        <v/>
      </c>
      <c r="DM702" t="str">
        <f>IF(Table1[[#This Row],[Ledger 9]]="","",IF(Table1[[#This Row],[Effect 9]]="Dr.","Yes","No"))</f>
        <v/>
      </c>
      <c r="DN702" t="str">
        <f>IF(Table1[[#This Row],[Ledger 9]]="","",Table1[[#This Row],[Ledger 9]])</f>
        <v/>
      </c>
      <c r="DO702" t="str">
        <f>IF(Table1[[#This Row],[Ledger 9]]="","",IF(Table1[[#This Row],[Effect 9]]="Dr.",-Table1[[#This Row],[Amount 9]],Table1[[#This Row],[Amount 9]]))</f>
        <v/>
      </c>
      <c r="DR702" t="str">
        <f>IF(Table1[[#This Row],[Ledger 10]]="","","No")</f>
        <v/>
      </c>
      <c r="DS702" t="str">
        <f>IF(Table1[[#This Row],[Ledger 10]]="","",IF(Table1[[#This Row],[Effect 10]]="Dr.","Yes","No"))</f>
        <v/>
      </c>
      <c r="DT702" t="str">
        <f>IF(Table1[[#This Row],[Ledger 10]]="","",Table1[[#This Row],[Ledger 10]])</f>
        <v/>
      </c>
      <c r="DU702" t="str">
        <f>IF(Table1[[#This Row],[Ledger 10]]="","",IF(Table1[[#This Row],[Effect 10]]="Dr.",-Table1[[#This Row],[Amount 10]],Table1[[#This Row],[Amount 10]]))</f>
        <v/>
      </c>
      <c r="DX702" t="str">
        <f>IF(Table1[[#This Row],[Ledger 11]]="","","No")</f>
        <v/>
      </c>
      <c r="DY702" t="str">
        <f>IF(Table1[[#This Row],[Ledger 11]]="","",IF(Table1[[#This Row],[Effect 11]]="Dr.","Yes","No"))</f>
        <v/>
      </c>
      <c r="DZ702" t="str">
        <f>IF(Table1[[#This Row],[Ledger 11]]="","",Table1[[#This Row],[Ledger 11]])</f>
        <v/>
      </c>
      <c r="EA702" t="str">
        <f>IF(Table1[[#This Row],[Ledger 11]]="","",IF(Table1[[#This Row],[Effect 11]]="Dr.",-Table1[[#This Row],[Amount 11]],Table1[[#This Row],[Amount 11]]))</f>
        <v/>
      </c>
      <c r="ED702" t="str">
        <f>IF(Table1[[#This Row],[Ledger 12]]="","","No")</f>
        <v/>
      </c>
      <c r="EE702" t="str">
        <f>IF(Table1[[#This Row],[Ledger 12]]="","",IF(Table1[[#This Row],[Effect 12]]="Dr.","Yes","No"))</f>
        <v/>
      </c>
      <c r="EF702" t="str">
        <f>IF(Table1[[#This Row],[Ledger 12]]="","",Table1[[#This Row],[Ledger 12]])</f>
        <v/>
      </c>
      <c r="EG702" t="str">
        <f>IF(Table1[[#This Row],[Ledger 12]]="","",IF(Table1[[#This Row],[Effect 12]]="Dr.",-Table1[[#This Row],[Amount 12]],Table1[[#This Row],[Amount 12]]))</f>
        <v/>
      </c>
      <c r="EJ702" t="str">
        <f>IF(Table1[[#This Row],[Ledger 13]]="","","No")</f>
        <v/>
      </c>
      <c r="EK702" t="str">
        <f>IF(Table1[[#This Row],[Ledger 13]]="","",IF(Table1[[#This Row],[Effect 13]]="Dr.","Yes","No"))</f>
        <v/>
      </c>
      <c r="EL702" t="str">
        <f>IF(Table1[[#This Row],[Ledger 13]]="","",Table1[[#This Row],[Ledger 13]])</f>
        <v/>
      </c>
      <c r="EM702" t="str">
        <f>IF(Table1[[#This Row],[Ledger 13]]="","",IF(Table1[[#This Row],[Effect 13]]="Dr.",-Table1[[#This Row],[Amount 13]],Table1[[#This Row],[Amount 13]]))</f>
        <v/>
      </c>
      <c r="EP702" t="str">
        <f>IF(Table1[[#This Row],[Ledger 14]]="","","No")</f>
        <v/>
      </c>
      <c r="EQ702" t="str">
        <f>IF(Table1[[#This Row],[Ledger 14]]="","",IF(Table1[[#This Row],[Effect 14]]="Dr.","Yes","No"))</f>
        <v/>
      </c>
      <c r="ER702" t="str">
        <f>IF(Table1[[#This Row],[Ledger 14]]="","",Table1[[#This Row],[Ledger 14]])</f>
        <v/>
      </c>
      <c r="ES702" t="str">
        <f>IF(Table1[[#This Row],[Ledger 14]]="","",IF(Table1[[#This Row],[Effect 14]]="Dr.",-Table1[[#This Row],[Amount 14]],Table1[[#This Row],[Amount 14]]))</f>
        <v/>
      </c>
      <c r="EV702" t="str">
        <f>IF(Table1[[#This Row],[Ledger 15]]="","","No")</f>
        <v/>
      </c>
      <c r="EW702" t="str">
        <f>IF(Table1[[#This Row],[Ledger 15]]="","",IF(Table1[[#This Row],[Effect 15]]="Dr.","Yes","No"))</f>
        <v/>
      </c>
      <c r="EX702" t="str">
        <f>IF(Table1[[#This Row],[Ledger 15]]="","",Table1[[#This Row],[Ledger 15]])</f>
        <v/>
      </c>
      <c r="EY702" t="str">
        <f>IF(Table1[[#This Row],[Ledger 15]]="","",IF(Table1[[#This Row],[Effect 15]]="Dr.",-Table1[[#This Row],[Amount 15]],Table1[[#This Row],[Amount 15]]))</f>
        <v/>
      </c>
      <c r="FD7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2">
        <f>IF(Table1[[#This Row],[Date]]="",0,IF(AND(Table1[[#This Row],[Date]]&gt;=$FE$2,Table1[[#This Row],[Date]]&lt;=$FE$3),0,1))</f>
        <v>0</v>
      </c>
      <c r="FF702">
        <f>IF(Table1[[#This Row],[Date]]="",0,IF(TYPE(VLOOKUP(Table1[[#This Row],[Voucher Type]],Table1[[#All],[Voucher Type Master]],1,FALSE))=16,1,0))</f>
        <v>0</v>
      </c>
      <c r="FG702">
        <f>IF(TYPE(IF(Table1[[#This Row],[Date]]="",0,IF(VLOOKUP(Table1[[#This Row],[Voucher Type]],$FY$5:$FZ$13,2,0)=Table1[[#This Row],[Effect 1]],0,1)))=16,1,0)</f>
        <v>0</v>
      </c>
      <c r="FH7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2">
        <f>IF(LEN(Table1[[#This Row],[Ledger 1]])&gt;0,IF(TYPE(VLOOKUP(Table1[[#This Row],[Ledger 1]],GZ:GZ,1,0))=16,1,0),0)</f>
        <v>0</v>
      </c>
      <c r="FJ702">
        <f>IF(LEN(Table1[[#This Row],[Ledger 2]])&gt;0,IF(TYPE(VLOOKUP(Table1[[#This Row],[Ledger 2]],GZ:GZ,1,0))=16,1,0),0)</f>
        <v>0</v>
      </c>
      <c r="FK702">
        <f>IF(LEN(Table1[[#This Row],[Ledger 3]])&gt;0,IF(TYPE(VLOOKUP(Table1[[#This Row],[Ledger 3]],GZ:GZ,1,0))=16,1,0),0)</f>
        <v>0</v>
      </c>
      <c r="FL702">
        <f>IF(LEN(Table1[[#This Row],[Ledger 4]])&gt;0,IF(TYPE(VLOOKUP(Table1[[#This Row],[Ledger 4]],GZ:GZ,1,0))=16,1,0),0)</f>
        <v>0</v>
      </c>
      <c r="FM702">
        <f>IF(LEN(Table1[[#This Row],[Ledger 5]])&gt;0,IF(TYPE(VLOOKUP(Table1[[#This Row],[Ledger 5]],GZ:GZ,1,0))=16,1,0),0)</f>
        <v>0</v>
      </c>
      <c r="FN702">
        <f>IF(LEN(Table1[[#This Row],[Ledger 6]])&gt;0,IF(TYPE(VLOOKUP(Table1[[#This Row],[Ledger 6]],$GZ:$GZ,1,0))=16,1,0),0)</f>
        <v>0</v>
      </c>
      <c r="FO702">
        <f>IF(LEN(Table1[[#This Row],[Ledger 7]])&gt;0,IF(TYPE(VLOOKUP(Table1[[#This Row],[Ledger 7]],$GZ:$GZ,1,0))=16,1,0),0)</f>
        <v>0</v>
      </c>
      <c r="FP702">
        <f>IF(LEN(Table1[[#This Row],[Ledger 8]])&gt;0,IF(TYPE(VLOOKUP(Table1[[#This Row],[Ledger 8]],$GZ:$GZ,1,0))=16,1,0),0)</f>
        <v>0</v>
      </c>
      <c r="FQ702">
        <f>IF(LEN(Table1[[#This Row],[Ledger 9]])&gt;0,IF(TYPE(VLOOKUP(Table1[[#This Row],[Ledger 9]],$GZ:$GZ,1,0))=16,1,0),0)</f>
        <v>0</v>
      </c>
      <c r="FR702">
        <f>IF(LEN(Table1[[#This Row],[Ledger 10]])&gt;0,IF(TYPE(VLOOKUP(Table1[[#This Row],[Ledger 10]],$GZ:$GZ,1,0))=16,1,0),0)</f>
        <v>0</v>
      </c>
      <c r="FS702">
        <f>IF(LEN(Table1[[#This Row],[Ledger 11]])&gt;0,IF(TYPE(VLOOKUP(Table1[[#This Row],[Ledger 11]],$GZ:$GZ,1,0))=16,1,0),0)</f>
        <v>0</v>
      </c>
      <c r="FT702">
        <f>IF(LEN(Table1[[#This Row],[Ledger 12]])&gt;0,IF(TYPE(VLOOKUP(Table1[[#This Row],[Ledger 12]],$GZ:$GZ,1,0))=16,1,0),0)</f>
        <v>0</v>
      </c>
      <c r="FU702">
        <f>IF(LEN(Table1[[#This Row],[Ledger 13]])&gt;0,IF(TYPE(VLOOKUP(Table1[[#This Row],[Ledger 13]],$GZ:$GZ,1,0))=16,1,0),0)</f>
        <v>0</v>
      </c>
      <c r="FV702">
        <f>IF(LEN(Table1[[#This Row],[Ledger 14]])&gt;0,IF(TYPE(VLOOKUP(Table1[[#This Row],[Ledger 14]],$GZ:$GZ,1,0))=16,1,0),0)</f>
        <v>0</v>
      </c>
      <c r="FW702">
        <f>IF(LEN(Table1[[#This Row],[Ledger 15]])&gt;0,IF(TYPE(VLOOKUP(Table1[[#This Row],[Ledger 15]],$GZ:$GZ,1,0))=16,1,0),0)</f>
        <v>0</v>
      </c>
    </row>
    <row r="703" spans="4:179" ht="33" customHeight="1" x14ac:dyDescent="0.45">
      <c r="D703" s="8">
        <f t="shared" si="19"/>
        <v>698</v>
      </c>
      <c r="E703" s="32"/>
      <c r="F703" s="34"/>
      <c r="G703" s="34"/>
      <c r="H703" s="34"/>
      <c r="I703" s="34"/>
      <c r="J703" s="38"/>
      <c r="K703" s="33"/>
      <c r="L703" s="36"/>
      <c r="M703" s="35"/>
      <c r="N703" s="34"/>
      <c r="O703" s="41"/>
      <c r="P703" s="35"/>
      <c r="Q703" s="34"/>
      <c r="R703" s="37"/>
      <c r="S703" s="35"/>
      <c r="T703" s="34"/>
      <c r="U703" s="37"/>
      <c r="V703" s="35"/>
      <c r="W703" s="34"/>
      <c r="X703" s="37"/>
      <c r="Y703" s="35"/>
      <c r="Z703" s="34"/>
      <c r="AA703" s="37"/>
      <c r="AB703" s="35"/>
      <c r="AC703" s="34"/>
      <c r="AD703" s="37"/>
      <c r="AE703" s="35"/>
      <c r="AF703" s="34"/>
      <c r="AG703" s="37"/>
      <c r="AH703" s="35"/>
      <c r="AI703" s="34"/>
      <c r="AJ703" s="37"/>
      <c r="AK703" s="35"/>
      <c r="AL703" s="34"/>
      <c r="AM703" s="37"/>
      <c r="AN703" s="35"/>
      <c r="AO703" s="34"/>
      <c r="AP703" s="37"/>
      <c r="AQ703" s="35"/>
      <c r="AR703" s="34"/>
      <c r="AS703" s="37"/>
      <c r="AT703" s="35"/>
      <c r="AU703" s="34"/>
      <c r="AV703" s="37"/>
      <c r="AW703" s="35"/>
      <c r="AX703" s="34"/>
      <c r="AY703" s="37"/>
      <c r="AZ703" s="35"/>
      <c r="BA703" s="34"/>
      <c r="BB703" s="37"/>
      <c r="BC7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3" s="7"/>
      <c r="BF703" t="str">
        <f>IF(Table1[[#This Row],[Date]]="","","&amp;lt;VOUCHER REMOTEID="&amp;""""&amp;$A$11&amp;$A$13&amp;ROW()&amp;""""&amp;" VCHTYPE="""&amp;F703&amp;""" ACTION="""&amp;"Create"&amp;"""&amp;gt;")</f>
        <v/>
      </c>
      <c r="BG703" t="str">
        <f>IF(Table1[[#This Row],[Date]]="","",TEXT(Table1[[#This Row],[Date]],"yyyymmdd"))</f>
        <v/>
      </c>
      <c r="BH703" t="str">
        <f>Table1[[#This Row],[Date2]]</f>
        <v/>
      </c>
      <c r="BI703" t="str">
        <f>IF(Table1[[#This Row],[Date]]="","",Table1[[#This Row],[Voucher Type]])</f>
        <v/>
      </c>
      <c r="BJ703" t="str">
        <f>IF(Table1[[#This Row],[Ref No / Invoice No]]="","",Table1[[#This Row],[Ref No / Invoice No]])</f>
        <v/>
      </c>
      <c r="BK703" t="str">
        <f>IF(Table1[[#This Row],[Voucher No]]="","",Table1[[#This Row],[Voucher No]])</f>
        <v/>
      </c>
      <c r="BL703" t="str">
        <f>IF(Table1[[#This Row],[Date]]="","",Table1[[#This Row],[Narration]])</f>
        <v/>
      </c>
      <c r="BM703" t="str">
        <f>IF(Table1[[#This Row],[Date]]="","",$A$11&amp;$A$13&amp;ROW())</f>
        <v/>
      </c>
      <c r="BN703" t="str">
        <f>IF(Table1[[#This Row],[Date]]="","",$A$13)</f>
        <v/>
      </c>
      <c r="BP703" t="str">
        <f>IF(Table1[[#This Row],[Ledger 1]]="","","No")</f>
        <v/>
      </c>
      <c r="BQ703" t="str">
        <f>IF(Table1[[#This Row],[Date]]="","",IF(Table1[[#This Row],[Effect 1]]="Dr.","Yes","No"))</f>
        <v/>
      </c>
      <c r="BR703" t="str">
        <f>IF(Table1[[#This Row],[Date]]="","",Table1[[#This Row],[Ledger 1]])</f>
        <v/>
      </c>
      <c r="BS703" t="str">
        <f>IF(Table1[[#This Row],[Date]]="","",IF(Table1[[#This Row],[Effect 1]]="Dr.",-Table1[[#This Row],[Amount 1]],Table1[[#This Row],[Amount 1]]))</f>
        <v/>
      </c>
      <c r="BV703" t="str">
        <f>IF(Table1[[#This Row],[Ledger 2]]="","","No")</f>
        <v/>
      </c>
      <c r="BW703" t="str">
        <f>IF(Table1[[#This Row],[Date]]="","",IF(Table1[[#This Row],[Effect 2]]="Dr.","Yes","No"))</f>
        <v/>
      </c>
      <c r="BX703" t="str">
        <f>IF(Table1[[#This Row],[Date]]="","",Table1[[#This Row],[Ledger 2]])</f>
        <v/>
      </c>
      <c r="BY703" t="str">
        <f>IF(Table1[[#This Row],[Date]]="","",IF(Table1[[#This Row],[Effect 2]]="Dr.",-Table1[[#This Row],[Amount 2]],Table1[[#This Row],[Amount 2]]))</f>
        <v/>
      </c>
      <c r="CB703" t="str">
        <f>IF(Table1[[#This Row],[Ledger 3]]="","","No")</f>
        <v/>
      </c>
      <c r="CC703" t="str">
        <f>IF(Table1[[#This Row],[Ledger 3]]="","",IF(Table1[[#This Row],[Effect 3]]="Dr.","Yes","No"))</f>
        <v/>
      </c>
      <c r="CD703" t="str">
        <f>IF(Table1[[#This Row],[Ledger 3]]="","",Table1[[#This Row],[Ledger 3]])</f>
        <v/>
      </c>
      <c r="CE703" t="str">
        <f>IF(Table1[[#This Row],[Ledger 3]]="","",IF(Table1[[#This Row],[Effect 3]]="Dr.",-Table1[[#This Row],[Amount 3]],Table1[[#This Row],[Amount 3]]))</f>
        <v/>
      </c>
      <c r="CH703" t="str">
        <f>IF(Table1[[#This Row],[Ledger 4]]="","","No")</f>
        <v/>
      </c>
      <c r="CI703" t="str">
        <f>IF(Table1[[#This Row],[Ledger 4]]="","",IF(Table1[[#This Row],[Effect 4]]="Dr.","Yes","No"))</f>
        <v/>
      </c>
      <c r="CJ703" t="str">
        <f>IF(Table1[[#This Row],[Ledger 4]]="","",Table1[[#This Row],[Ledger 4]])</f>
        <v/>
      </c>
      <c r="CK703" t="str">
        <f>IF(Table1[[#This Row],[Ledger 4]]="","",IF(Table1[[#This Row],[Effect 4]]="Dr.",-Table1[[#This Row],[Amount 4]],Table1[[#This Row],[Amount 4]]))</f>
        <v/>
      </c>
      <c r="CN703" t="str">
        <f>IF(Table1[[#This Row],[Ledger 5]]="","","No")</f>
        <v/>
      </c>
      <c r="CO703" t="str">
        <f>IF(Table1[[#This Row],[Ledger 5]]="","",IF(Table1[[#This Row],[Effect 5]]="Dr.","Yes","No"))</f>
        <v/>
      </c>
      <c r="CP703" t="str">
        <f>IF(Table1[[#This Row],[Ledger 5]]="","",Table1[[#This Row],[Ledger 5]])</f>
        <v/>
      </c>
      <c r="CQ703" t="str">
        <f>IF(Table1[[#This Row],[Ledger 5]]="","",IF(Table1[[#This Row],[Effect 5]]="Dr.",-Table1[[#This Row],[Amount 5]],Table1[[#This Row],[Amount 5]]))</f>
        <v/>
      </c>
      <c r="CT703" t="str">
        <f>IF(Table1[[#This Row],[Ledger 6]]="","","No")</f>
        <v/>
      </c>
      <c r="CU703" t="str">
        <f>IF(Table1[[#This Row],[Ledger 6]]="","",IF(Table1[[#This Row],[Effect 6]]="Dr.","Yes","No"))</f>
        <v/>
      </c>
      <c r="CV703" t="str">
        <f>IF(Table1[[#This Row],[Ledger 6]]="","",Table1[[#This Row],[Ledger 6]])</f>
        <v/>
      </c>
      <c r="CW703" t="str">
        <f>IF(Table1[[#This Row],[Ledger 6]]="","",IF(Table1[[#This Row],[Effect 6]]="Dr.",-Table1[[#This Row],[Amount 6]],Table1[[#This Row],[Amount 6]]))</f>
        <v/>
      </c>
      <c r="CZ703" t="str">
        <f>IF(Table1[[#This Row],[Ledger 7]]="","","No")</f>
        <v/>
      </c>
      <c r="DA703" t="str">
        <f>IF(Table1[[#This Row],[Ledger 7]]="","",IF(Table1[[#This Row],[Effect 7]]="Dr.","Yes","No"))</f>
        <v/>
      </c>
      <c r="DB703" t="str">
        <f>IF(Table1[[#This Row],[Ledger 7]]="","",Table1[[#This Row],[Ledger 7]])</f>
        <v/>
      </c>
      <c r="DC703" t="str">
        <f>IF(Table1[[#This Row],[Ledger 7]]="","",IF(Table1[[#This Row],[Effect 7]]="Dr.",-Table1[[#This Row],[Amount 7]],Table1[[#This Row],[Amount 7]]))</f>
        <v/>
      </c>
      <c r="DF703" t="str">
        <f>IF(Table1[[#This Row],[Ledger 8]]="","","No")</f>
        <v/>
      </c>
      <c r="DG703" t="str">
        <f>IF(Table1[[#This Row],[Ledger 8]]="","",IF(Table1[[#This Row],[Effect 8]]="Dr.","Yes","No"))</f>
        <v/>
      </c>
      <c r="DH703" t="str">
        <f>IF(Table1[[#This Row],[Ledger 8]]="","",Table1[[#This Row],[Ledger 8]])</f>
        <v/>
      </c>
      <c r="DI703" t="str">
        <f>IF(Table1[[#This Row],[Ledger 8]]="","",IF(Table1[[#This Row],[Effect 8]]="Dr.",-Table1[[#This Row],[Amount 8]],Table1[[#This Row],[Amount 8]]))</f>
        <v/>
      </c>
      <c r="DL703" t="str">
        <f>IF(Table1[[#This Row],[Ledger 9]]="","","No")</f>
        <v/>
      </c>
      <c r="DM703" t="str">
        <f>IF(Table1[[#This Row],[Ledger 9]]="","",IF(Table1[[#This Row],[Effect 9]]="Dr.","Yes","No"))</f>
        <v/>
      </c>
      <c r="DN703" t="str">
        <f>IF(Table1[[#This Row],[Ledger 9]]="","",Table1[[#This Row],[Ledger 9]])</f>
        <v/>
      </c>
      <c r="DO703" t="str">
        <f>IF(Table1[[#This Row],[Ledger 9]]="","",IF(Table1[[#This Row],[Effect 9]]="Dr.",-Table1[[#This Row],[Amount 9]],Table1[[#This Row],[Amount 9]]))</f>
        <v/>
      </c>
      <c r="DR703" t="str">
        <f>IF(Table1[[#This Row],[Ledger 10]]="","","No")</f>
        <v/>
      </c>
      <c r="DS703" t="str">
        <f>IF(Table1[[#This Row],[Ledger 10]]="","",IF(Table1[[#This Row],[Effect 10]]="Dr.","Yes","No"))</f>
        <v/>
      </c>
      <c r="DT703" t="str">
        <f>IF(Table1[[#This Row],[Ledger 10]]="","",Table1[[#This Row],[Ledger 10]])</f>
        <v/>
      </c>
      <c r="DU703" t="str">
        <f>IF(Table1[[#This Row],[Ledger 10]]="","",IF(Table1[[#This Row],[Effect 10]]="Dr.",-Table1[[#This Row],[Amount 10]],Table1[[#This Row],[Amount 10]]))</f>
        <v/>
      </c>
      <c r="DX703" t="str">
        <f>IF(Table1[[#This Row],[Ledger 11]]="","","No")</f>
        <v/>
      </c>
      <c r="DY703" t="str">
        <f>IF(Table1[[#This Row],[Ledger 11]]="","",IF(Table1[[#This Row],[Effect 11]]="Dr.","Yes","No"))</f>
        <v/>
      </c>
      <c r="DZ703" t="str">
        <f>IF(Table1[[#This Row],[Ledger 11]]="","",Table1[[#This Row],[Ledger 11]])</f>
        <v/>
      </c>
      <c r="EA703" t="str">
        <f>IF(Table1[[#This Row],[Ledger 11]]="","",IF(Table1[[#This Row],[Effect 11]]="Dr.",-Table1[[#This Row],[Amount 11]],Table1[[#This Row],[Amount 11]]))</f>
        <v/>
      </c>
      <c r="ED703" t="str">
        <f>IF(Table1[[#This Row],[Ledger 12]]="","","No")</f>
        <v/>
      </c>
      <c r="EE703" t="str">
        <f>IF(Table1[[#This Row],[Ledger 12]]="","",IF(Table1[[#This Row],[Effect 12]]="Dr.","Yes","No"))</f>
        <v/>
      </c>
      <c r="EF703" t="str">
        <f>IF(Table1[[#This Row],[Ledger 12]]="","",Table1[[#This Row],[Ledger 12]])</f>
        <v/>
      </c>
      <c r="EG703" t="str">
        <f>IF(Table1[[#This Row],[Ledger 12]]="","",IF(Table1[[#This Row],[Effect 12]]="Dr.",-Table1[[#This Row],[Amount 12]],Table1[[#This Row],[Amount 12]]))</f>
        <v/>
      </c>
      <c r="EJ703" t="str">
        <f>IF(Table1[[#This Row],[Ledger 13]]="","","No")</f>
        <v/>
      </c>
      <c r="EK703" t="str">
        <f>IF(Table1[[#This Row],[Ledger 13]]="","",IF(Table1[[#This Row],[Effect 13]]="Dr.","Yes","No"))</f>
        <v/>
      </c>
      <c r="EL703" t="str">
        <f>IF(Table1[[#This Row],[Ledger 13]]="","",Table1[[#This Row],[Ledger 13]])</f>
        <v/>
      </c>
      <c r="EM703" t="str">
        <f>IF(Table1[[#This Row],[Ledger 13]]="","",IF(Table1[[#This Row],[Effect 13]]="Dr.",-Table1[[#This Row],[Amount 13]],Table1[[#This Row],[Amount 13]]))</f>
        <v/>
      </c>
      <c r="EP703" t="str">
        <f>IF(Table1[[#This Row],[Ledger 14]]="","","No")</f>
        <v/>
      </c>
      <c r="EQ703" t="str">
        <f>IF(Table1[[#This Row],[Ledger 14]]="","",IF(Table1[[#This Row],[Effect 14]]="Dr.","Yes","No"))</f>
        <v/>
      </c>
      <c r="ER703" t="str">
        <f>IF(Table1[[#This Row],[Ledger 14]]="","",Table1[[#This Row],[Ledger 14]])</f>
        <v/>
      </c>
      <c r="ES703" t="str">
        <f>IF(Table1[[#This Row],[Ledger 14]]="","",IF(Table1[[#This Row],[Effect 14]]="Dr.",-Table1[[#This Row],[Amount 14]],Table1[[#This Row],[Amount 14]]))</f>
        <v/>
      </c>
      <c r="EV703" t="str">
        <f>IF(Table1[[#This Row],[Ledger 15]]="","","No")</f>
        <v/>
      </c>
      <c r="EW703" t="str">
        <f>IF(Table1[[#This Row],[Ledger 15]]="","",IF(Table1[[#This Row],[Effect 15]]="Dr.","Yes","No"))</f>
        <v/>
      </c>
      <c r="EX703" t="str">
        <f>IF(Table1[[#This Row],[Ledger 15]]="","",Table1[[#This Row],[Ledger 15]])</f>
        <v/>
      </c>
      <c r="EY703" t="str">
        <f>IF(Table1[[#This Row],[Ledger 15]]="","",IF(Table1[[#This Row],[Effect 15]]="Dr.",-Table1[[#This Row],[Amount 15]],Table1[[#This Row],[Amount 15]]))</f>
        <v/>
      </c>
      <c r="FD7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3">
        <f>IF(Table1[[#This Row],[Date]]="",0,IF(AND(Table1[[#This Row],[Date]]&gt;=$FE$2,Table1[[#This Row],[Date]]&lt;=$FE$3),0,1))</f>
        <v>0</v>
      </c>
      <c r="FF703">
        <f>IF(Table1[[#This Row],[Date]]="",0,IF(TYPE(VLOOKUP(Table1[[#This Row],[Voucher Type]],Table1[[#All],[Voucher Type Master]],1,FALSE))=16,1,0))</f>
        <v>0</v>
      </c>
      <c r="FG703">
        <f>IF(TYPE(IF(Table1[[#This Row],[Date]]="",0,IF(VLOOKUP(Table1[[#This Row],[Voucher Type]],$FY$5:$FZ$13,2,0)=Table1[[#This Row],[Effect 1]],0,1)))=16,1,0)</f>
        <v>0</v>
      </c>
      <c r="FH7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3">
        <f>IF(LEN(Table1[[#This Row],[Ledger 1]])&gt;0,IF(TYPE(VLOOKUP(Table1[[#This Row],[Ledger 1]],GZ:GZ,1,0))=16,1,0),0)</f>
        <v>0</v>
      </c>
      <c r="FJ703">
        <f>IF(LEN(Table1[[#This Row],[Ledger 2]])&gt;0,IF(TYPE(VLOOKUP(Table1[[#This Row],[Ledger 2]],GZ:GZ,1,0))=16,1,0),0)</f>
        <v>0</v>
      </c>
      <c r="FK703">
        <f>IF(LEN(Table1[[#This Row],[Ledger 3]])&gt;0,IF(TYPE(VLOOKUP(Table1[[#This Row],[Ledger 3]],GZ:GZ,1,0))=16,1,0),0)</f>
        <v>0</v>
      </c>
      <c r="FL703">
        <f>IF(LEN(Table1[[#This Row],[Ledger 4]])&gt;0,IF(TYPE(VLOOKUP(Table1[[#This Row],[Ledger 4]],GZ:GZ,1,0))=16,1,0),0)</f>
        <v>0</v>
      </c>
      <c r="FM703">
        <f>IF(LEN(Table1[[#This Row],[Ledger 5]])&gt;0,IF(TYPE(VLOOKUP(Table1[[#This Row],[Ledger 5]],GZ:GZ,1,0))=16,1,0),0)</f>
        <v>0</v>
      </c>
      <c r="FN703">
        <f>IF(LEN(Table1[[#This Row],[Ledger 6]])&gt;0,IF(TYPE(VLOOKUP(Table1[[#This Row],[Ledger 6]],$GZ:$GZ,1,0))=16,1,0),0)</f>
        <v>0</v>
      </c>
      <c r="FO703">
        <f>IF(LEN(Table1[[#This Row],[Ledger 7]])&gt;0,IF(TYPE(VLOOKUP(Table1[[#This Row],[Ledger 7]],$GZ:$GZ,1,0))=16,1,0),0)</f>
        <v>0</v>
      </c>
      <c r="FP703">
        <f>IF(LEN(Table1[[#This Row],[Ledger 8]])&gt;0,IF(TYPE(VLOOKUP(Table1[[#This Row],[Ledger 8]],$GZ:$GZ,1,0))=16,1,0),0)</f>
        <v>0</v>
      </c>
      <c r="FQ703">
        <f>IF(LEN(Table1[[#This Row],[Ledger 9]])&gt;0,IF(TYPE(VLOOKUP(Table1[[#This Row],[Ledger 9]],$GZ:$GZ,1,0))=16,1,0),0)</f>
        <v>0</v>
      </c>
      <c r="FR703">
        <f>IF(LEN(Table1[[#This Row],[Ledger 10]])&gt;0,IF(TYPE(VLOOKUP(Table1[[#This Row],[Ledger 10]],$GZ:$GZ,1,0))=16,1,0),0)</f>
        <v>0</v>
      </c>
      <c r="FS703">
        <f>IF(LEN(Table1[[#This Row],[Ledger 11]])&gt;0,IF(TYPE(VLOOKUP(Table1[[#This Row],[Ledger 11]],$GZ:$GZ,1,0))=16,1,0),0)</f>
        <v>0</v>
      </c>
      <c r="FT703">
        <f>IF(LEN(Table1[[#This Row],[Ledger 12]])&gt;0,IF(TYPE(VLOOKUP(Table1[[#This Row],[Ledger 12]],$GZ:$GZ,1,0))=16,1,0),0)</f>
        <v>0</v>
      </c>
      <c r="FU703">
        <f>IF(LEN(Table1[[#This Row],[Ledger 13]])&gt;0,IF(TYPE(VLOOKUP(Table1[[#This Row],[Ledger 13]],$GZ:$GZ,1,0))=16,1,0),0)</f>
        <v>0</v>
      </c>
      <c r="FV703">
        <f>IF(LEN(Table1[[#This Row],[Ledger 14]])&gt;0,IF(TYPE(VLOOKUP(Table1[[#This Row],[Ledger 14]],$GZ:$GZ,1,0))=16,1,0),0)</f>
        <v>0</v>
      </c>
      <c r="FW703">
        <f>IF(LEN(Table1[[#This Row],[Ledger 15]])&gt;0,IF(TYPE(VLOOKUP(Table1[[#This Row],[Ledger 15]],$GZ:$GZ,1,0))=16,1,0),0)</f>
        <v>0</v>
      </c>
    </row>
    <row r="704" spans="4:179" ht="33" customHeight="1" x14ac:dyDescent="0.45">
      <c r="D704" s="8">
        <f t="shared" si="19"/>
        <v>699</v>
      </c>
      <c r="E704" s="32"/>
      <c r="F704" s="34"/>
      <c r="G704" s="34"/>
      <c r="H704" s="34"/>
      <c r="I704" s="34"/>
      <c r="J704" s="38"/>
      <c r="K704" s="33"/>
      <c r="L704" s="36"/>
      <c r="M704" s="35"/>
      <c r="N704" s="34"/>
      <c r="O704" s="41"/>
      <c r="P704" s="35"/>
      <c r="Q704" s="34"/>
      <c r="R704" s="37"/>
      <c r="S704" s="35"/>
      <c r="T704" s="34"/>
      <c r="U704" s="37"/>
      <c r="V704" s="35"/>
      <c r="W704" s="34"/>
      <c r="X704" s="37"/>
      <c r="Y704" s="35"/>
      <c r="Z704" s="34"/>
      <c r="AA704" s="37"/>
      <c r="AB704" s="35"/>
      <c r="AC704" s="34"/>
      <c r="AD704" s="37"/>
      <c r="AE704" s="35"/>
      <c r="AF704" s="34"/>
      <c r="AG704" s="37"/>
      <c r="AH704" s="35"/>
      <c r="AI704" s="34"/>
      <c r="AJ704" s="37"/>
      <c r="AK704" s="35"/>
      <c r="AL704" s="34"/>
      <c r="AM704" s="37"/>
      <c r="AN704" s="35"/>
      <c r="AO704" s="34"/>
      <c r="AP704" s="37"/>
      <c r="AQ704" s="35"/>
      <c r="AR704" s="34"/>
      <c r="AS704" s="37"/>
      <c r="AT704" s="35"/>
      <c r="AU704" s="34"/>
      <c r="AV704" s="37"/>
      <c r="AW704" s="35"/>
      <c r="AX704" s="34"/>
      <c r="AY704" s="37"/>
      <c r="AZ704" s="35"/>
      <c r="BA704" s="34"/>
      <c r="BB704" s="37"/>
      <c r="BC7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4" s="7"/>
      <c r="BF704" t="str">
        <f>IF(Table1[[#This Row],[Date]]="","","&amp;lt;VOUCHER REMOTEID="&amp;""""&amp;$A$11&amp;$A$13&amp;ROW()&amp;""""&amp;" VCHTYPE="""&amp;F704&amp;""" ACTION="""&amp;"Create"&amp;"""&amp;gt;")</f>
        <v/>
      </c>
      <c r="BG704" t="str">
        <f>IF(Table1[[#This Row],[Date]]="","",TEXT(Table1[[#This Row],[Date]],"yyyymmdd"))</f>
        <v/>
      </c>
      <c r="BH704" t="str">
        <f>Table1[[#This Row],[Date2]]</f>
        <v/>
      </c>
      <c r="BI704" t="str">
        <f>IF(Table1[[#This Row],[Date]]="","",Table1[[#This Row],[Voucher Type]])</f>
        <v/>
      </c>
      <c r="BJ704" t="str">
        <f>IF(Table1[[#This Row],[Ref No / Invoice No]]="","",Table1[[#This Row],[Ref No / Invoice No]])</f>
        <v/>
      </c>
      <c r="BK704" t="str">
        <f>IF(Table1[[#This Row],[Voucher No]]="","",Table1[[#This Row],[Voucher No]])</f>
        <v/>
      </c>
      <c r="BL704" t="str">
        <f>IF(Table1[[#This Row],[Date]]="","",Table1[[#This Row],[Narration]])</f>
        <v/>
      </c>
      <c r="BM704" t="str">
        <f>IF(Table1[[#This Row],[Date]]="","",$A$11&amp;$A$13&amp;ROW())</f>
        <v/>
      </c>
      <c r="BN704" t="str">
        <f>IF(Table1[[#This Row],[Date]]="","",$A$13)</f>
        <v/>
      </c>
      <c r="BP704" t="str">
        <f>IF(Table1[[#This Row],[Ledger 1]]="","","No")</f>
        <v/>
      </c>
      <c r="BQ704" t="str">
        <f>IF(Table1[[#This Row],[Date]]="","",IF(Table1[[#This Row],[Effect 1]]="Dr.","Yes","No"))</f>
        <v/>
      </c>
      <c r="BR704" t="str">
        <f>IF(Table1[[#This Row],[Date]]="","",Table1[[#This Row],[Ledger 1]])</f>
        <v/>
      </c>
      <c r="BS704" t="str">
        <f>IF(Table1[[#This Row],[Date]]="","",IF(Table1[[#This Row],[Effect 1]]="Dr.",-Table1[[#This Row],[Amount 1]],Table1[[#This Row],[Amount 1]]))</f>
        <v/>
      </c>
      <c r="BV704" t="str">
        <f>IF(Table1[[#This Row],[Ledger 2]]="","","No")</f>
        <v/>
      </c>
      <c r="BW704" t="str">
        <f>IF(Table1[[#This Row],[Date]]="","",IF(Table1[[#This Row],[Effect 2]]="Dr.","Yes","No"))</f>
        <v/>
      </c>
      <c r="BX704" t="str">
        <f>IF(Table1[[#This Row],[Date]]="","",Table1[[#This Row],[Ledger 2]])</f>
        <v/>
      </c>
      <c r="BY704" t="str">
        <f>IF(Table1[[#This Row],[Date]]="","",IF(Table1[[#This Row],[Effect 2]]="Dr.",-Table1[[#This Row],[Amount 2]],Table1[[#This Row],[Amount 2]]))</f>
        <v/>
      </c>
      <c r="CB704" t="str">
        <f>IF(Table1[[#This Row],[Ledger 3]]="","","No")</f>
        <v/>
      </c>
      <c r="CC704" t="str">
        <f>IF(Table1[[#This Row],[Ledger 3]]="","",IF(Table1[[#This Row],[Effect 3]]="Dr.","Yes","No"))</f>
        <v/>
      </c>
      <c r="CD704" t="str">
        <f>IF(Table1[[#This Row],[Ledger 3]]="","",Table1[[#This Row],[Ledger 3]])</f>
        <v/>
      </c>
      <c r="CE704" t="str">
        <f>IF(Table1[[#This Row],[Ledger 3]]="","",IF(Table1[[#This Row],[Effect 3]]="Dr.",-Table1[[#This Row],[Amount 3]],Table1[[#This Row],[Amount 3]]))</f>
        <v/>
      </c>
      <c r="CH704" t="str">
        <f>IF(Table1[[#This Row],[Ledger 4]]="","","No")</f>
        <v/>
      </c>
      <c r="CI704" t="str">
        <f>IF(Table1[[#This Row],[Ledger 4]]="","",IF(Table1[[#This Row],[Effect 4]]="Dr.","Yes","No"))</f>
        <v/>
      </c>
      <c r="CJ704" t="str">
        <f>IF(Table1[[#This Row],[Ledger 4]]="","",Table1[[#This Row],[Ledger 4]])</f>
        <v/>
      </c>
      <c r="CK704" t="str">
        <f>IF(Table1[[#This Row],[Ledger 4]]="","",IF(Table1[[#This Row],[Effect 4]]="Dr.",-Table1[[#This Row],[Amount 4]],Table1[[#This Row],[Amount 4]]))</f>
        <v/>
      </c>
      <c r="CN704" t="str">
        <f>IF(Table1[[#This Row],[Ledger 5]]="","","No")</f>
        <v/>
      </c>
      <c r="CO704" t="str">
        <f>IF(Table1[[#This Row],[Ledger 5]]="","",IF(Table1[[#This Row],[Effect 5]]="Dr.","Yes","No"))</f>
        <v/>
      </c>
      <c r="CP704" t="str">
        <f>IF(Table1[[#This Row],[Ledger 5]]="","",Table1[[#This Row],[Ledger 5]])</f>
        <v/>
      </c>
      <c r="CQ704" t="str">
        <f>IF(Table1[[#This Row],[Ledger 5]]="","",IF(Table1[[#This Row],[Effect 5]]="Dr.",-Table1[[#This Row],[Amount 5]],Table1[[#This Row],[Amount 5]]))</f>
        <v/>
      </c>
      <c r="CT704" t="str">
        <f>IF(Table1[[#This Row],[Ledger 6]]="","","No")</f>
        <v/>
      </c>
      <c r="CU704" t="str">
        <f>IF(Table1[[#This Row],[Ledger 6]]="","",IF(Table1[[#This Row],[Effect 6]]="Dr.","Yes","No"))</f>
        <v/>
      </c>
      <c r="CV704" t="str">
        <f>IF(Table1[[#This Row],[Ledger 6]]="","",Table1[[#This Row],[Ledger 6]])</f>
        <v/>
      </c>
      <c r="CW704" t="str">
        <f>IF(Table1[[#This Row],[Ledger 6]]="","",IF(Table1[[#This Row],[Effect 6]]="Dr.",-Table1[[#This Row],[Amount 6]],Table1[[#This Row],[Amount 6]]))</f>
        <v/>
      </c>
      <c r="CZ704" t="str">
        <f>IF(Table1[[#This Row],[Ledger 7]]="","","No")</f>
        <v/>
      </c>
      <c r="DA704" t="str">
        <f>IF(Table1[[#This Row],[Ledger 7]]="","",IF(Table1[[#This Row],[Effect 7]]="Dr.","Yes","No"))</f>
        <v/>
      </c>
      <c r="DB704" t="str">
        <f>IF(Table1[[#This Row],[Ledger 7]]="","",Table1[[#This Row],[Ledger 7]])</f>
        <v/>
      </c>
      <c r="DC704" t="str">
        <f>IF(Table1[[#This Row],[Ledger 7]]="","",IF(Table1[[#This Row],[Effect 7]]="Dr.",-Table1[[#This Row],[Amount 7]],Table1[[#This Row],[Amount 7]]))</f>
        <v/>
      </c>
      <c r="DF704" t="str">
        <f>IF(Table1[[#This Row],[Ledger 8]]="","","No")</f>
        <v/>
      </c>
      <c r="DG704" t="str">
        <f>IF(Table1[[#This Row],[Ledger 8]]="","",IF(Table1[[#This Row],[Effect 8]]="Dr.","Yes","No"))</f>
        <v/>
      </c>
      <c r="DH704" t="str">
        <f>IF(Table1[[#This Row],[Ledger 8]]="","",Table1[[#This Row],[Ledger 8]])</f>
        <v/>
      </c>
      <c r="DI704" t="str">
        <f>IF(Table1[[#This Row],[Ledger 8]]="","",IF(Table1[[#This Row],[Effect 8]]="Dr.",-Table1[[#This Row],[Amount 8]],Table1[[#This Row],[Amount 8]]))</f>
        <v/>
      </c>
      <c r="DL704" t="str">
        <f>IF(Table1[[#This Row],[Ledger 9]]="","","No")</f>
        <v/>
      </c>
      <c r="DM704" t="str">
        <f>IF(Table1[[#This Row],[Ledger 9]]="","",IF(Table1[[#This Row],[Effect 9]]="Dr.","Yes","No"))</f>
        <v/>
      </c>
      <c r="DN704" t="str">
        <f>IF(Table1[[#This Row],[Ledger 9]]="","",Table1[[#This Row],[Ledger 9]])</f>
        <v/>
      </c>
      <c r="DO704" t="str">
        <f>IF(Table1[[#This Row],[Ledger 9]]="","",IF(Table1[[#This Row],[Effect 9]]="Dr.",-Table1[[#This Row],[Amount 9]],Table1[[#This Row],[Amount 9]]))</f>
        <v/>
      </c>
      <c r="DR704" t="str">
        <f>IF(Table1[[#This Row],[Ledger 10]]="","","No")</f>
        <v/>
      </c>
      <c r="DS704" t="str">
        <f>IF(Table1[[#This Row],[Ledger 10]]="","",IF(Table1[[#This Row],[Effect 10]]="Dr.","Yes","No"))</f>
        <v/>
      </c>
      <c r="DT704" t="str">
        <f>IF(Table1[[#This Row],[Ledger 10]]="","",Table1[[#This Row],[Ledger 10]])</f>
        <v/>
      </c>
      <c r="DU704" t="str">
        <f>IF(Table1[[#This Row],[Ledger 10]]="","",IF(Table1[[#This Row],[Effect 10]]="Dr.",-Table1[[#This Row],[Amount 10]],Table1[[#This Row],[Amount 10]]))</f>
        <v/>
      </c>
      <c r="DX704" t="str">
        <f>IF(Table1[[#This Row],[Ledger 11]]="","","No")</f>
        <v/>
      </c>
      <c r="DY704" t="str">
        <f>IF(Table1[[#This Row],[Ledger 11]]="","",IF(Table1[[#This Row],[Effect 11]]="Dr.","Yes","No"))</f>
        <v/>
      </c>
      <c r="DZ704" t="str">
        <f>IF(Table1[[#This Row],[Ledger 11]]="","",Table1[[#This Row],[Ledger 11]])</f>
        <v/>
      </c>
      <c r="EA704" t="str">
        <f>IF(Table1[[#This Row],[Ledger 11]]="","",IF(Table1[[#This Row],[Effect 11]]="Dr.",-Table1[[#This Row],[Amount 11]],Table1[[#This Row],[Amount 11]]))</f>
        <v/>
      </c>
      <c r="ED704" t="str">
        <f>IF(Table1[[#This Row],[Ledger 12]]="","","No")</f>
        <v/>
      </c>
      <c r="EE704" t="str">
        <f>IF(Table1[[#This Row],[Ledger 12]]="","",IF(Table1[[#This Row],[Effect 12]]="Dr.","Yes","No"))</f>
        <v/>
      </c>
      <c r="EF704" t="str">
        <f>IF(Table1[[#This Row],[Ledger 12]]="","",Table1[[#This Row],[Ledger 12]])</f>
        <v/>
      </c>
      <c r="EG704" t="str">
        <f>IF(Table1[[#This Row],[Ledger 12]]="","",IF(Table1[[#This Row],[Effect 12]]="Dr.",-Table1[[#This Row],[Amount 12]],Table1[[#This Row],[Amount 12]]))</f>
        <v/>
      </c>
      <c r="EJ704" t="str">
        <f>IF(Table1[[#This Row],[Ledger 13]]="","","No")</f>
        <v/>
      </c>
      <c r="EK704" t="str">
        <f>IF(Table1[[#This Row],[Ledger 13]]="","",IF(Table1[[#This Row],[Effect 13]]="Dr.","Yes","No"))</f>
        <v/>
      </c>
      <c r="EL704" t="str">
        <f>IF(Table1[[#This Row],[Ledger 13]]="","",Table1[[#This Row],[Ledger 13]])</f>
        <v/>
      </c>
      <c r="EM704" t="str">
        <f>IF(Table1[[#This Row],[Ledger 13]]="","",IF(Table1[[#This Row],[Effect 13]]="Dr.",-Table1[[#This Row],[Amount 13]],Table1[[#This Row],[Amount 13]]))</f>
        <v/>
      </c>
      <c r="EP704" t="str">
        <f>IF(Table1[[#This Row],[Ledger 14]]="","","No")</f>
        <v/>
      </c>
      <c r="EQ704" t="str">
        <f>IF(Table1[[#This Row],[Ledger 14]]="","",IF(Table1[[#This Row],[Effect 14]]="Dr.","Yes","No"))</f>
        <v/>
      </c>
      <c r="ER704" t="str">
        <f>IF(Table1[[#This Row],[Ledger 14]]="","",Table1[[#This Row],[Ledger 14]])</f>
        <v/>
      </c>
      <c r="ES704" t="str">
        <f>IF(Table1[[#This Row],[Ledger 14]]="","",IF(Table1[[#This Row],[Effect 14]]="Dr.",-Table1[[#This Row],[Amount 14]],Table1[[#This Row],[Amount 14]]))</f>
        <v/>
      </c>
      <c r="EV704" t="str">
        <f>IF(Table1[[#This Row],[Ledger 15]]="","","No")</f>
        <v/>
      </c>
      <c r="EW704" t="str">
        <f>IF(Table1[[#This Row],[Ledger 15]]="","",IF(Table1[[#This Row],[Effect 15]]="Dr.","Yes","No"))</f>
        <v/>
      </c>
      <c r="EX704" t="str">
        <f>IF(Table1[[#This Row],[Ledger 15]]="","",Table1[[#This Row],[Ledger 15]])</f>
        <v/>
      </c>
      <c r="EY704" t="str">
        <f>IF(Table1[[#This Row],[Ledger 15]]="","",IF(Table1[[#This Row],[Effect 15]]="Dr.",-Table1[[#This Row],[Amount 15]],Table1[[#This Row],[Amount 15]]))</f>
        <v/>
      </c>
      <c r="FD7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4">
        <f>IF(Table1[[#This Row],[Date]]="",0,IF(AND(Table1[[#This Row],[Date]]&gt;=$FE$2,Table1[[#This Row],[Date]]&lt;=$FE$3),0,1))</f>
        <v>0</v>
      </c>
      <c r="FF704">
        <f>IF(Table1[[#This Row],[Date]]="",0,IF(TYPE(VLOOKUP(Table1[[#This Row],[Voucher Type]],Table1[[#All],[Voucher Type Master]],1,FALSE))=16,1,0))</f>
        <v>0</v>
      </c>
      <c r="FG704">
        <f>IF(TYPE(IF(Table1[[#This Row],[Date]]="",0,IF(VLOOKUP(Table1[[#This Row],[Voucher Type]],$FY$5:$FZ$13,2,0)=Table1[[#This Row],[Effect 1]],0,1)))=16,1,0)</f>
        <v>0</v>
      </c>
      <c r="FH7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4">
        <f>IF(LEN(Table1[[#This Row],[Ledger 1]])&gt;0,IF(TYPE(VLOOKUP(Table1[[#This Row],[Ledger 1]],GZ:GZ,1,0))=16,1,0),0)</f>
        <v>0</v>
      </c>
      <c r="FJ704">
        <f>IF(LEN(Table1[[#This Row],[Ledger 2]])&gt;0,IF(TYPE(VLOOKUP(Table1[[#This Row],[Ledger 2]],GZ:GZ,1,0))=16,1,0),0)</f>
        <v>0</v>
      </c>
      <c r="FK704">
        <f>IF(LEN(Table1[[#This Row],[Ledger 3]])&gt;0,IF(TYPE(VLOOKUP(Table1[[#This Row],[Ledger 3]],GZ:GZ,1,0))=16,1,0),0)</f>
        <v>0</v>
      </c>
      <c r="FL704">
        <f>IF(LEN(Table1[[#This Row],[Ledger 4]])&gt;0,IF(TYPE(VLOOKUP(Table1[[#This Row],[Ledger 4]],GZ:GZ,1,0))=16,1,0),0)</f>
        <v>0</v>
      </c>
      <c r="FM704">
        <f>IF(LEN(Table1[[#This Row],[Ledger 5]])&gt;0,IF(TYPE(VLOOKUP(Table1[[#This Row],[Ledger 5]],GZ:GZ,1,0))=16,1,0),0)</f>
        <v>0</v>
      </c>
      <c r="FN704">
        <f>IF(LEN(Table1[[#This Row],[Ledger 6]])&gt;0,IF(TYPE(VLOOKUP(Table1[[#This Row],[Ledger 6]],$GZ:$GZ,1,0))=16,1,0),0)</f>
        <v>0</v>
      </c>
      <c r="FO704">
        <f>IF(LEN(Table1[[#This Row],[Ledger 7]])&gt;0,IF(TYPE(VLOOKUP(Table1[[#This Row],[Ledger 7]],$GZ:$GZ,1,0))=16,1,0),0)</f>
        <v>0</v>
      </c>
      <c r="FP704">
        <f>IF(LEN(Table1[[#This Row],[Ledger 8]])&gt;0,IF(TYPE(VLOOKUP(Table1[[#This Row],[Ledger 8]],$GZ:$GZ,1,0))=16,1,0),0)</f>
        <v>0</v>
      </c>
      <c r="FQ704">
        <f>IF(LEN(Table1[[#This Row],[Ledger 9]])&gt;0,IF(TYPE(VLOOKUP(Table1[[#This Row],[Ledger 9]],$GZ:$GZ,1,0))=16,1,0),0)</f>
        <v>0</v>
      </c>
      <c r="FR704">
        <f>IF(LEN(Table1[[#This Row],[Ledger 10]])&gt;0,IF(TYPE(VLOOKUP(Table1[[#This Row],[Ledger 10]],$GZ:$GZ,1,0))=16,1,0),0)</f>
        <v>0</v>
      </c>
      <c r="FS704">
        <f>IF(LEN(Table1[[#This Row],[Ledger 11]])&gt;0,IF(TYPE(VLOOKUP(Table1[[#This Row],[Ledger 11]],$GZ:$GZ,1,0))=16,1,0),0)</f>
        <v>0</v>
      </c>
      <c r="FT704">
        <f>IF(LEN(Table1[[#This Row],[Ledger 12]])&gt;0,IF(TYPE(VLOOKUP(Table1[[#This Row],[Ledger 12]],$GZ:$GZ,1,0))=16,1,0),0)</f>
        <v>0</v>
      </c>
      <c r="FU704">
        <f>IF(LEN(Table1[[#This Row],[Ledger 13]])&gt;0,IF(TYPE(VLOOKUP(Table1[[#This Row],[Ledger 13]],$GZ:$GZ,1,0))=16,1,0),0)</f>
        <v>0</v>
      </c>
      <c r="FV704">
        <f>IF(LEN(Table1[[#This Row],[Ledger 14]])&gt;0,IF(TYPE(VLOOKUP(Table1[[#This Row],[Ledger 14]],$GZ:$GZ,1,0))=16,1,0),0)</f>
        <v>0</v>
      </c>
      <c r="FW704">
        <f>IF(LEN(Table1[[#This Row],[Ledger 15]])&gt;0,IF(TYPE(VLOOKUP(Table1[[#This Row],[Ledger 15]],$GZ:$GZ,1,0))=16,1,0),0)</f>
        <v>0</v>
      </c>
    </row>
    <row r="705" spans="4:179" ht="33" customHeight="1" x14ac:dyDescent="0.45">
      <c r="D705" s="8">
        <f t="shared" si="19"/>
        <v>700</v>
      </c>
      <c r="E705" s="32"/>
      <c r="F705" s="34"/>
      <c r="G705" s="34"/>
      <c r="H705" s="34"/>
      <c r="I705" s="34"/>
      <c r="J705" s="38"/>
      <c r="K705" s="33"/>
      <c r="L705" s="36"/>
      <c r="M705" s="35"/>
      <c r="N705" s="34"/>
      <c r="O705" s="41"/>
      <c r="P705" s="35"/>
      <c r="Q705" s="34"/>
      <c r="R705" s="37"/>
      <c r="S705" s="35"/>
      <c r="T705" s="34"/>
      <c r="U705" s="37"/>
      <c r="V705" s="35"/>
      <c r="W705" s="34"/>
      <c r="X705" s="37"/>
      <c r="Y705" s="35"/>
      <c r="Z705" s="34"/>
      <c r="AA705" s="37"/>
      <c r="AB705" s="35"/>
      <c r="AC705" s="34"/>
      <c r="AD705" s="37"/>
      <c r="AE705" s="35"/>
      <c r="AF705" s="34"/>
      <c r="AG705" s="37"/>
      <c r="AH705" s="35"/>
      <c r="AI705" s="34"/>
      <c r="AJ705" s="37"/>
      <c r="AK705" s="35"/>
      <c r="AL705" s="34"/>
      <c r="AM705" s="37"/>
      <c r="AN705" s="35"/>
      <c r="AO705" s="34"/>
      <c r="AP705" s="37"/>
      <c r="AQ705" s="35"/>
      <c r="AR705" s="34"/>
      <c r="AS705" s="37"/>
      <c r="AT705" s="35"/>
      <c r="AU705" s="34"/>
      <c r="AV705" s="37"/>
      <c r="AW705" s="35"/>
      <c r="AX705" s="34"/>
      <c r="AY705" s="37"/>
      <c r="AZ705" s="35"/>
      <c r="BA705" s="34"/>
      <c r="BB705" s="37"/>
      <c r="BC7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5" s="7"/>
      <c r="BF705" t="str">
        <f>IF(Table1[[#This Row],[Date]]="","","&amp;lt;VOUCHER REMOTEID="&amp;""""&amp;$A$11&amp;$A$13&amp;ROW()&amp;""""&amp;" VCHTYPE="""&amp;F705&amp;""" ACTION="""&amp;"Create"&amp;"""&amp;gt;")</f>
        <v/>
      </c>
      <c r="BG705" t="str">
        <f>IF(Table1[[#This Row],[Date]]="","",TEXT(Table1[[#This Row],[Date]],"yyyymmdd"))</f>
        <v/>
      </c>
      <c r="BH705" t="str">
        <f>Table1[[#This Row],[Date2]]</f>
        <v/>
      </c>
      <c r="BI705" t="str">
        <f>IF(Table1[[#This Row],[Date]]="","",Table1[[#This Row],[Voucher Type]])</f>
        <v/>
      </c>
      <c r="BJ705" t="str">
        <f>IF(Table1[[#This Row],[Ref No / Invoice No]]="","",Table1[[#This Row],[Ref No / Invoice No]])</f>
        <v/>
      </c>
      <c r="BK705" t="str">
        <f>IF(Table1[[#This Row],[Voucher No]]="","",Table1[[#This Row],[Voucher No]])</f>
        <v/>
      </c>
      <c r="BL705" t="str">
        <f>IF(Table1[[#This Row],[Date]]="","",Table1[[#This Row],[Narration]])</f>
        <v/>
      </c>
      <c r="BM705" t="str">
        <f>IF(Table1[[#This Row],[Date]]="","",$A$11&amp;$A$13&amp;ROW())</f>
        <v/>
      </c>
      <c r="BN705" t="str">
        <f>IF(Table1[[#This Row],[Date]]="","",$A$13)</f>
        <v/>
      </c>
      <c r="BP705" t="str">
        <f>IF(Table1[[#This Row],[Ledger 1]]="","","No")</f>
        <v/>
      </c>
      <c r="BQ705" t="str">
        <f>IF(Table1[[#This Row],[Date]]="","",IF(Table1[[#This Row],[Effect 1]]="Dr.","Yes","No"))</f>
        <v/>
      </c>
      <c r="BR705" t="str">
        <f>IF(Table1[[#This Row],[Date]]="","",Table1[[#This Row],[Ledger 1]])</f>
        <v/>
      </c>
      <c r="BS705" t="str">
        <f>IF(Table1[[#This Row],[Date]]="","",IF(Table1[[#This Row],[Effect 1]]="Dr.",-Table1[[#This Row],[Amount 1]],Table1[[#This Row],[Amount 1]]))</f>
        <v/>
      </c>
      <c r="BV705" t="str">
        <f>IF(Table1[[#This Row],[Ledger 2]]="","","No")</f>
        <v/>
      </c>
      <c r="BW705" t="str">
        <f>IF(Table1[[#This Row],[Date]]="","",IF(Table1[[#This Row],[Effect 2]]="Dr.","Yes","No"))</f>
        <v/>
      </c>
      <c r="BX705" t="str">
        <f>IF(Table1[[#This Row],[Date]]="","",Table1[[#This Row],[Ledger 2]])</f>
        <v/>
      </c>
      <c r="BY705" t="str">
        <f>IF(Table1[[#This Row],[Date]]="","",IF(Table1[[#This Row],[Effect 2]]="Dr.",-Table1[[#This Row],[Amount 2]],Table1[[#This Row],[Amount 2]]))</f>
        <v/>
      </c>
      <c r="CB705" t="str">
        <f>IF(Table1[[#This Row],[Ledger 3]]="","","No")</f>
        <v/>
      </c>
      <c r="CC705" t="str">
        <f>IF(Table1[[#This Row],[Ledger 3]]="","",IF(Table1[[#This Row],[Effect 3]]="Dr.","Yes","No"))</f>
        <v/>
      </c>
      <c r="CD705" t="str">
        <f>IF(Table1[[#This Row],[Ledger 3]]="","",Table1[[#This Row],[Ledger 3]])</f>
        <v/>
      </c>
      <c r="CE705" t="str">
        <f>IF(Table1[[#This Row],[Ledger 3]]="","",IF(Table1[[#This Row],[Effect 3]]="Dr.",-Table1[[#This Row],[Amount 3]],Table1[[#This Row],[Amount 3]]))</f>
        <v/>
      </c>
      <c r="CH705" t="str">
        <f>IF(Table1[[#This Row],[Ledger 4]]="","","No")</f>
        <v/>
      </c>
      <c r="CI705" t="str">
        <f>IF(Table1[[#This Row],[Ledger 4]]="","",IF(Table1[[#This Row],[Effect 4]]="Dr.","Yes","No"))</f>
        <v/>
      </c>
      <c r="CJ705" t="str">
        <f>IF(Table1[[#This Row],[Ledger 4]]="","",Table1[[#This Row],[Ledger 4]])</f>
        <v/>
      </c>
      <c r="CK705" t="str">
        <f>IF(Table1[[#This Row],[Ledger 4]]="","",IF(Table1[[#This Row],[Effect 4]]="Dr.",-Table1[[#This Row],[Amount 4]],Table1[[#This Row],[Amount 4]]))</f>
        <v/>
      </c>
      <c r="CN705" t="str">
        <f>IF(Table1[[#This Row],[Ledger 5]]="","","No")</f>
        <v/>
      </c>
      <c r="CO705" t="str">
        <f>IF(Table1[[#This Row],[Ledger 5]]="","",IF(Table1[[#This Row],[Effect 5]]="Dr.","Yes","No"))</f>
        <v/>
      </c>
      <c r="CP705" t="str">
        <f>IF(Table1[[#This Row],[Ledger 5]]="","",Table1[[#This Row],[Ledger 5]])</f>
        <v/>
      </c>
      <c r="CQ705" t="str">
        <f>IF(Table1[[#This Row],[Ledger 5]]="","",IF(Table1[[#This Row],[Effect 5]]="Dr.",-Table1[[#This Row],[Amount 5]],Table1[[#This Row],[Amount 5]]))</f>
        <v/>
      </c>
      <c r="CT705" t="str">
        <f>IF(Table1[[#This Row],[Ledger 6]]="","","No")</f>
        <v/>
      </c>
      <c r="CU705" t="str">
        <f>IF(Table1[[#This Row],[Ledger 6]]="","",IF(Table1[[#This Row],[Effect 6]]="Dr.","Yes","No"))</f>
        <v/>
      </c>
      <c r="CV705" t="str">
        <f>IF(Table1[[#This Row],[Ledger 6]]="","",Table1[[#This Row],[Ledger 6]])</f>
        <v/>
      </c>
      <c r="CW705" t="str">
        <f>IF(Table1[[#This Row],[Ledger 6]]="","",IF(Table1[[#This Row],[Effect 6]]="Dr.",-Table1[[#This Row],[Amount 6]],Table1[[#This Row],[Amount 6]]))</f>
        <v/>
      </c>
      <c r="CZ705" t="str">
        <f>IF(Table1[[#This Row],[Ledger 7]]="","","No")</f>
        <v/>
      </c>
      <c r="DA705" t="str">
        <f>IF(Table1[[#This Row],[Ledger 7]]="","",IF(Table1[[#This Row],[Effect 7]]="Dr.","Yes","No"))</f>
        <v/>
      </c>
      <c r="DB705" t="str">
        <f>IF(Table1[[#This Row],[Ledger 7]]="","",Table1[[#This Row],[Ledger 7]])</f>
        <v/>
      </c>
      <c r="DC705" t="str">
        <f>IF(Table1[[#This Row],[Ledger 7]]="","",IF(Table1[[#This Row],[Effect 7]]="Dr.",-Table1[[#This Row],[Amount 7]],Table1[[#This Row],[Amount 7]]))</f>
        <v/>
      </c>
      <c r="DF705" t="str">
        <f>IF(Table1[[#This Row],[Ledger 8]]="","","No")</f>
        <v/>
      </c>
      <c r="DG705" t="str">
        <f>IF(Table1[[#This Row],[Ledger 8]]="","",IF(Table1[[#This Row],[Effect 8]]="Dr.","Yes","No"))</f>
        <v/>
      </c>
      <c r="DH705" t="str">
        <f>IF(Table1[[#This Row],[Ledger 8]]="","",Table1[[#This Row],[Ledger 8]])</f>
        <v/>
      </c>
      <c r="DI705" t="str">
        <f>IF(Table1[[#This Row],[Ledger 8]]="","",IF(Table1[[#This Row],[Effect 8]]="Dr.",-Table1[[#This Row],[Amount 8]],Table1[[#This Row],[Amount 8]]))</f>
        <v/>
      </c>
      <c r="DL705" t="str">
        <f>IF(Table1[[#This Row],[Ledger 9]]="","","No")</f>
        <v/>
      </c>
      <c r="DM705" t="str">
        <f>IF(Table1[[#This Row],[Ledger 9]]="","",IF(Table1[[#This Row],[Effect 9]]="Dr.","Yes","No"))</f>
        <v/>
      </c>
      <c r="DN705" t="str">
        <f>IF(Table1[[#This Row],[Ledger 9]]="","",Table1[[#This Row],[Ledger 9]])</f>
        <v/>
      </c>
      <c r="DO705" t="str">
        <f>IF(Table1[[#This Row],[Ledger 9]]="","",IF(Table1[[#This Row],[Effect 9]]="Dr.",-Table1[[#This Row],[Amount 9]],Table1[[#This Row],[Amount 9]]))</f>
        <v/>
      </c>
      <c r="DR705" t="str">
        <f>IF(Table1[[#This Row],[Ledger 10]]="","","No")</f>
        <v/>
      </c>
      <c r="DS705" t="str">
        <f>IF(Table1[[#This Row],[Ledger 10]]="","",IF(Table1[[#This Row],[Effect 10]]="Dr.","Yes","No"))</f>
        <v/>
      </c>
      <c r="DT705" t="str">
        <f>IF(Table1[[#This Row],[Ledger 10]]="","",Table1[[#This Row],[Ledger 10]])</f>
        <v/>
      </c>
      <c r="DU705" t="str">
        <f>IF(Table1[[#This Row],[Ledger 10]]="","",IF(Table1[[#This Row],[Effect 10]]="Dr.",-Table1[[#This Row],[Amount 10]],Table1[[#This Row],[Amount 10]]))</f>
        <v/>
      </c>
      <c r="DX705" t="str">
        <f>IF(Table1[[#This Row],[Ledger 11]]="","","No")</f>
        <v/>
      </c>
      <c r="DY705" t="str">
        <f>IF(Table1[[#This Row],[Ledger 11]]="","",IF(Table1[[#This Row],[Effect 11]]="Dr.","Yes","No"))</f>
        <v/>
      </c>
      <c r="DZ705" t="str">
        <f>IF(Table1[[#This Row],[Ledger 11]]="","",Table1[[#This Row],[Ledger 11]])</f>
        <v/>
      </c>
      <c r="EA705" t="str">
        <f>IF(Table1[[#This Row],[Ledger 11]]="","",IF(Table1[[#This Row],[Effect 11]]="Dr.",-Table1[[#This Row],[Amount 11]],Table1[[#This Row],[Amount 11]]))</f>
        <v/>
      </c>
      <c r="ED705" t="str">
        <f>IF(Table1[[#This Row],[Ledger 12]]="","","No")</f>
        <v/>
      </c>
      <c r="EE705" t="str">
        <f>IF(Table1[[#This Row],[Ledger 12]]="","",IF(Table1[[#This Row],[Effect 12]]="Dr.","Yes","No"))</f>
        <v/>
      </c>
      <c r="EF705" t="str">
        <f>IF(Table1[[#This Row],[Ledger 12]]="","",Table1[[#This Row],[Ledger 12]])</f>
        <v/>
      </c>
      <c r="EG705" t="str">
        <f>IF(Table1[[#This Row],[Ledger 12]]="","",IF(Table1[[#This Row],[Effect 12]]="Dr.",-Table1[[#This Row],[Amount 12]],Table1[[#This Row],[Amount 12]]))</f>
        <v/>
      </c>
      <c r="EJ705" t="str">
        <f>IF(Table1[[#This Row],[Ledger 13]]="","","No")</f>
        <v/>
      </c>
      <c r="EK705" t="str">
        <f>IF(Table1[[#This Row],[Ledger 13]]="","",IF(Table1[[#This Row],[Effect 13]]="Dr.","Yes","No"))</f>
        <v/>
      </c>
      <c r="EL705" t="str">
        <f>IF(Table1[[#This Row],[Ledger 13]]="","",Table1[[#This Row],[Ledger 13]])</f>
        <v/>
      </c>
      <c r="EM705" t="str">
        <f>IF(Table1[[#This Row],[Ledger 13]]="","",IF(Table1[[#This Row],[Effect 13]]="Dr.",-Table1[[#This Row],[Amount 13]],Table1[[#This Row],[Amount 13]]))</f>
        <v/>
      </c>
      <c r="EP705" t="str">
        <f>IF(Table1[[#This Row],[Ledger 14]]="","","No")</f>
        <v/>
      </c>
      <c r="EQ705" t="str">
        <f>IF(Table1[[#This Row],[Ledger 14]]="","",IF(Table1[[#This Row],[Effect 14]]="Dr.","Yes","No"))</f>
        <v/>
      </c>
      <c r="ER705" t="str">
        <f>IF(Table1[[#This Row],[Ledger 14]]="","",Table1[[#This Row],[Ledger 14]])</f>
        <v/>
      </c>
      <c r="ES705" t="str">
        <f>IF(Table1[[#This Row],[Ledger 14]]="","",IF(Table1[[#This Row],[Effect 14]]="Dr.",-Table1[[#This Row],[Amount 14]],Table1[[#This Row],[Amount 14]]))</f>
        <v/>
      </c>
      <c r="EV705" t="str">
        <f>IF(Table1[[#This Row],[Ledger 15]]="","","No")</f>
        <v/>
      </c>
      <c r="EW705" t="str">
        <f>IF(Table1[[#This Row],[Ledger 15]]="","",IF(Table1[[#This Row],[Effect 15]]="Dr.","Yes","No"))</f>
        <v/>
      </c>
      <c r="EX705" t="str">
        <f>IF(Table1[[#This Row],[Ledger 15]]="","",Table1[[#This Row],[Ledger 15]])</f>
        <v/>
      </c>
      <c r="EY705" t="str">
        <f>IF(Table1[[#This Row],[Ledger 15]]="","",IF(Table1[[#This Row],[Effect 15]]="Dr.",-Table1[[#This Row],[Amount 15]],Table1[[#This Row],[Amount 15]]))</f>
        <v/>
      </c>
      <c r="FD7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5">
        <f>IF(Table1[[#This Row],[Date]]="",0,IF(AND(Table1[[#This Row],[Date]]&gt;=$FE$2,Table1[[#This Row],[Date]]&lt;=$FE$3),0,1))</f>
        <v>0</v>
      </c>
      <c r="FF705">
        <f>IF(Table1[[#This Row],[Date]]="",0,IF(TYPE(VLOOKUP(Table1[[#This Row],[Voucher Type]],Table1[[#All],[Voucher Type Master]],1,FALSE))=16,1,0))</f>
        <v>0</v>
      </c>
      <c r="FG705">
        <f>IF(TYPE(IF(Table1[[#This Row],[Date]]="",0,IF(VLOOKUP(Table1[[#This Row],[Voucher Type]],$FY$5:$FZ$13,2,0)=Table1[[#This Row],[Effect 1]],0,1)))=16,1,0)</f>
        <v>0</v>
      </c>
      <c r="FH7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5">
        <f>IF(LEN(Table1[[#This Row],[Ledger 1]])&gt;0,IF(TYPE(VLOOKUP(Table1[[#This Row],[Ledger 1]],GZ:GZ,1,0))=16,1,0),0)</f>
        <v>0</v>
      </c>
      <c r="FJ705">
        <f>IF(LEN(Table1[[#This Row],[Ledger 2]])&gt;0,IF(TYPE(VLOOKUP(Table1[[#This Row],[Ledger 2]],GZ:GZ,1,0))=16,1,0),0)</f>
        <v>0</v>
      </c>
      <c r="FK705">
        <f>IF(LEN(Table1[[#This Row],[Ledger 3]])&gt;0,IF(TYPE(VLOOKUP(Table1[[#This Row],[Ledger 3]],GZ:GZ,1,0))=16,1,0),0)</f>
        <v>0</v>
      </c>
      <c r="FL705">
        <f>IF(LEN(Table1[[#This Row],[Ledger 4]])&gt;0,IF(TYPE(VLOOKUP(Table1[[#This Row],[Ledger 4]],GZ:GZ,1,0))=16,1,0),0)</f>
        <v>0</v>
      </c>
      <c r="FM705">
        <f>IF(LEN(Table1[[#This Row],[Ledger 5]])&gt;0,IF(TYPE(VLOOKUP(Table1[[#This Row],[Ledger 5]],GZ:GZ,1,0))=16,1,0),0)</f>
        <v>0</v>
      </c>
      <c r="FN705">
        <f>IF(LEN(Table1[[#This Row],[Ledger 6]])&gt;0,IF(TYPE(VLOOKUP(Table1[[#This Row],[Ledger 6]],$GZ:$GZ,1,0))=16,1,0),0)</f>
        <v>0</v>
      </c>
      <c r="FO705">
        <f>IF(LEN(Table1[[#This Row],[Ledger 7]])&gt;0,IF(TYPE(VLOOKUP(Table1[[#This Row],[Ledger 7]],$GZ:$GZ,1,0))=16,1,0),0)</f>
        <v>0</v>
      </c>
      <c r="FP705">
        <f>IF(LEN(Table1[[#This Row],[Ledger 8]])&gt;0,IF(TYPE(VLOOKUP(Table1[[#This Row],[Ledger 8]],$GZ:$GZ,1,0))=16,1,0),0)</f>
        <v>0</v>
      </c>
      <c r="FQ705">
        <f>IF(LEN(Table1[[#This Row],[Ledger 9]])&gt;0,IF(TYPE(VLOOKUP(Table1[[#This Row],[Ledger 9]],$GZ:$GZ,1,0))=16,1,0),0)</f>
        <v>0</v>
      </c>
      <c r="FR705">
        <f>IF(LEN(Table1[[#This Row],[Ledger 10]])&gt;0,IF(TYPE(VLOOKUP(Table1[[#This Row],[Ledger 10]],$GZ:$GZ,1,0))=16,1,0),0)</f>
        <v>0</v>
      </c>
      <c r="FS705">
        <f>IF(LEN(Table1[[#This Row],[Ledger 11]])&gt;0,IF(TYPE(VLOOKUP(Table1[[#This Row],[Ledger 11]],$GZ:$GZ,1,0))=16,1,0),0)</f>
        <v>0</v>
      </c>
      <c r="FT705">
        <f>IF(LEN(Table1[[#This Row],[Ledger 12]])&gt;0,IF(TYPE(VLOOKUP(Table1[[#This Row],[Ledger 12]],$GZ:$GZ,1,0))=16,1,0),0)</f>
        <v>0</v>
      </c>
      <c r="FU705">
        <f>IF(LEN(Table1[[#This Row],[Ledger 13]])&gt;0,IF(TYPE(VLOOKUP(Table1[[#This Row],[Ledger 13]],$GZ:$GZ,1,0))=16,1,0),0)</f>
        <v>0</v>
      </c>
      <c r="FV705">
        <f>IF(LEN(Table1[[#This Row],[Ledger 14]])&gt;0,IF(TYPE(VLOOKUP(Table1[[#This Row],[Ledger 14]],$GZ:$GZ,1,0))=16,1,0),0)</f>
        <v>0</v>
      </c>
      <c r="FW705">
        <f>IF(LEN(Table1[[#This Row],[Ledger 15]])&gt;0,IF(TYPE(VLOOKUP(Table1[[#This Row],[Ledger 15]],$GZ:$GZ,1,0))=16,1,0),0)</f>
        <v>0</v>
      </c>
    </row>
    <row r="706" spans="4:179" ht="33" customHeight="1" x14ac:dyDescent="0.45">
      <c r="D706" s="8">
        <f t="shared" si="19"/>
        <v>701</v>
      </c>
      <c r="E706" s="32"/>
      <c r="F706" s="34"/>
      <c r="G706" s="34"/>
      <c r="H706" s="34"/>
      <c r="I706" s="34"/>
      <c r="J706" s="38"/>
      <c r="K706" s="33"/>
      <c r="L706" s="36"/>
      <c r="M706" s="35"/>
      <c r="N706" s="34"/>
      <c r="O706" s="41"/>
      <c r="P706" s="35"/>
      <c r="Q706" s="34"/>
      <c r="R706" s="37"/>
      <c r="S706" s="35"/>
      <c r="T706" s="34"/>
      <c r="U706" s="37"/>
      <c r="V706" s="35"/>
      <c r="W706" s="34"/>
      <c r="X706" s="37"/>
      <c r="Y706" s="35"/>
      <c r="Z706" s="34"/>
      <c r="AA706" s="37"/>
      <c r="AB706" s="35"/>
      <c r="AC706" s="34"/>
      <c r="AD706" s="37"/>
      <c r="AE706" s="35"/>
      <c r="AF706" s="34"/>
      <c r="AG706" s="37"/>
      <c r="AH706" s="35"/>
      <c r="AI706" s="34"/>
      <c r="AJ706" s="37"/>
      <c r="AK706" s="35"/>
      <c r="AL706" s="34"/>
      <c r="AM706" s="37"/>
      <c r="AN706" s="35"/>
      <c r="AO706" s="34"/>
      <c r="AP706" s="37"/>
      <c r="AQ706" s="35"/>
      <c r="AR706" s="34"/>
      <c r="AS706" s="37"/>
      <c r="AT706" s="35"/>
      <c r="AU706" s="34"/>
      <c r="AV706" s="37"/>
      <c r="AW706" s="35"/>
      <c r="AX706" s="34"/>
      <c r="AY706" s="37"/>
      <c r="AZ706" s="35"/>
      <c r="BA706" s="34"/>
      <c r="BB706" s="37"/>
      <c r="BC7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6" s="7"/>
      <c r="BF706" t="str">
        <f>IF(Table1[[#This Row],[Date]]="","","&amp;lt;VOUCHER REMOTEID="&amp;""""&amp;$A$11&amp;$A$13&amp;ROW()&amp;""""&amp;" VCHTYPE="""&amp;F706&amp;""" ACTION="""&amp;"Create"&amp;"""&amp;gt;")</f>
        <v/>
      </c>
      <c r="BG706" t="str">
        <f>IF(Table1[[#This Row],[Date]]="","",TEXT(Table1[[#This Row],[Date]],"yyyymmdd"))</f>
        <v/>
      </c>
      <c r="BH706" t="str">
        <f>Table1[[#This Row],[Date2]]</f>
        <v/>
      </c>
      <c r="BI706" t="str">
        <f>IF(Table1[[#This Row],[Date]]="","",Table1[[#This Row],[Voucher Type]])</f>
        <v/>
      </c>
      <c r="BJ706" t="str">
        <f>IF(Table1[[#This Row],[Ref No / Invoice No]]="","",Table1[[#This Row],[Ref No / Invoice No]])</f>
        <v/>
      </c>
      <c r="BK706" t="str">
        <f>IF(Table1[[#This Row],[Voucher No]]="","",Table1[[#This Row],[Voucher No]])</f>
        <v/>
      </c>
      <c r="BL706" t="str">
        <f>IF(Table1[[#This Row],[Date]]="","",Table1[[#This Row],[Narration]])</f>
        <v/>
      </c>
      <c r="BM706" t="str">
        <f>IF(Table1[[#This Row],[Date]]="","",$A$11&amp;$A$13&amp;ROW())</f>
        <v/>
      </c>
      <c r="BN706" t="str">
        <f>IF(Table1[[#This Row],[Date]]="","",$A$13)</f>
        <v/>
      </c>
      <c r="BP706" t="str">
        <f>IF(Table1[[#This Row],[Ledger 1]]="","","No")</f>
        <v/>
      </c>
      <c r="BQ706" t="str">
        <f>IF(Table1[[#This Row],[Date]]="","",IF(Table1[[#This Row],[Effect 1]]="Dr.","Yes","No"))</f>
        <v/>
      </c>
      <c r="BR706" t="str">
        <f>IF(Table1[[#This Row],[Date]]="","",Table1[[#This Row],[Ledger 1]])</f>
        <v/>
      </c>
      <c r="BS706" t="str">
        <f>IF(Table1[[#This Row],[Date]]="","",IF(Table1[[#This Row],[Effect 1]]="Dr.",-Table1[[#This Row],[Amount 1]],Table1[[#This Row],[Amount 1]]))</f>
        <v/>
      </c>
      <c r="BV706" t="str">
        <f>IF(Table1[[#This Row],[Ledger 2]]="","","No")</f>
        <v/>
      </c>
      <c r="BW706" t="str">
        <f>IF(Table1[[#This Row],[Date]]="","",IF(Table1[[#This Row],[Effect 2]]="Dr.","Yes","No"))</f>
        <v/>
      </c>
      <c r="BX706" t="str">
        <f>IF(Table1[[#This Row],[Date]]="","",Table1[[#This Row],[Ledger 2]])</f>
        <v/>
      </c>
      <c r="BY706" t="str">
        <f>IF(Table1[[#This Row],[Date]]="","",IF(Table1[[#This Row],[Effect 2]]="Dr.",-Table1[[#This Row],[Amount 2]],Table1[[#This Row],[Amount 2]]))</f>
        <v/>
      </c>
      <c r="CB706" t="str">
        <f>IF(Table1[[#This Row],[Ledger 3]]="","","No")</f>
        <v/>
      </c>
      <c r="CC706" t="str">
        <f>IF(Table1[[#This Row],[Ledger 3]]="","",IF(Table1[[#This Row],[Effect 3]]="Dr.","Yes","No"))</f>
        <v/>
      </c>
      <c r="CD706" t="str">
        <f>IF(Table1[[#This Row],[Ledger 3]]="","",Table1[[#This Row],[Ledger 3]])</f>
        <v/>
      </c>
      <c r="CE706" t="str">
        <f>IF(Table1[[#This Row],[Ledger 3]]="","",IF(Table1[[#This Row],[Effect 3]]="Dr.",-Table1[[#This Row],[Amount 3]],Table1[[#This Row],[Amount 3]]))</f>
        <v/>
      </c>
      <c r="CH706" t="str">
        <f>IF(Table1[[#This Row],[Ledger 4]]="","","No")</f>
        <v/>
      </c>
      <c r="CI706" t="str">
        <f>IF(Table1[[#This Row],[Ledger 4]]="","",IF(Table1[[#This Row],[Effect 4]]="Dr.","Yes","No"))</f>
        <v/>
      </c>
      <c r="CJ706" t="str">
        <f>IF(Table1[[#This Row],[Ledger 4]]="","",Table1[[#This Row],[Ledger 4]])</f>
        <v/>
      </c>
      <c r="CK706" t="str">
        <f>IF(Table1[[#This Row],[Ledger 4]]="","",IF(Table1[[#This Row],[Effect 4]]="Dr.",-Table1[[#This Row],[Amount 4]],Table1[[#This Row],[Amount 4]]))</f>
        <v/>
      </c>
      <c r="CN706" t="str">
        <f>IF(Table1[[#This Row],[Ledger 5]]="","","No")</f>
        <v/>
      </c>
      <c r="CO706" t="str">
        <f>IF(Table1[[#This Row],[Ledger 5]]="","",IF(Table1[[#This Row],[Effect 5]]="Dr.","Yes","No"))</f>
        <v/>
      </c>
      <c r="CP706" t="str">
        <f>IF(Table1[[#This Row],[Ledger 5]]="","",Table1[[#This Row],[Ledger 5]])</f>
        <v/>
      </c>
      <c r="CQ706" t="str">
        <f>IF(Table1[[#This Row],[Ledger 5]]="","",IF(Table1[[#This Row],[Effect 5]]="Dr.",-Table1[[#This Row],[Amount 5]],Table1[[#This Row],[Amount 5]]))</f>
        <v/>
      </c>
      <c r="CT706" t="str">
        <f>IF(Table1[[#This Row],[Ledger 6]]="","","No")</f>
        <v/>
      </c>
      <c r="CU706" t="str">
        <f>IF(Table1[[#This Row],[Ledger 6]]="","",IF(Table1[[#This Row],[Effect 6]]="Dr.","Yes","No"))</f>
        <v/>
      </c>
      <c r="CV706" t="str">
        <f>IF(Table1[[#This Row],[Ledger 6]]="","",Table1[[#This Row],[Ledger 6]])</f>
        <v/>
      </c>
      <c r="CW706" t="str">
        <f>IF(Table1[[#This Row],[Ledger 6]]="","",IF(Table1[[#This Row],[Effect 6]]="Dr.",-Table1[[#This Row],[Amount 6]],Table1[[#This Row],[Amount 6]]))</f>
        <v/>
      </c>
      <c r="CZ706" t="str">
        <f>IF(Table1[[#This Row],[Ledger 7]]="","","No")</f>
        <v/>
      </c>
      <c r="DA706" t="str">
        <f>IF(Table1[[#This Row],[Ledger 7]]="","",IF(Table1[[#This Row],[Effect 7]]="Dr.","Yes","No"))</f>
        <v/>
      </c>
      <c r="DB706" t="str">
        <f>IF(Table1[[#This Row],[Ledger 7]]="","",Table1[[#This Row],[Ledger 7]])</f>
        <v/>
      </c>
      <c r="DC706" t="str">
        <f>IF(Table1[[#This Row],[Ledger 7]]="","",IF(Table1[[#This Row],[Effect 7]]="Dr.",-Table1[[#This Row],[Amount 7]],Table1[[#This Row],[Amount 7]]))</f>
        <v/>
      </c>
      <c r="DF706" t="str">
        <f>IF(Table1[[#This Row],[Ledger 8]]="","","No")</f>
        <v/>
      </c>
      <c r="DG706" t="str">
        <f>IF(Table1[[#This Row],[Ledger 8]]="","",IF(Table1[[#This Row],[Effect 8]]="Dr.","Yes","No"))</f>
        <v/>
      </c>
      <c r="DH706" t="str">
        <f>IF(Table1[[#This Row],[Ledger 8]]="","",Table1[[#This Row],[Ledger 8]])</f>
        <v/>
      </c>
      <c r="DI706" t="str">
        <f>IF(Table1[[#This Row],[Ledger 8]]="","",IF(Table1[[#This Row],[Effect 8]]="Dr.",-Table1[[#This Row],[Amount 8]],Table1[[#This Row],[Amount 8]]))</f>
        <v/>
      </c>
      <c r="DL706" t="str">
        <f>IF(Table1[[#This Row],[Ledger 9]]="","","No")</f>
        <v/>
      </c>
      <c r="DM706" t="str">
        <f>IF(Table1[[#This Row],[Ledger 9]]="","",IF(Table1[[#This Row],[Effect 9]]="Dr.","Yes","No"))</f>
        <v/>
      </c>
      <c r="DN706" t="str">
        <f>IF(Table1[[#This Row],[Ledger 9]]="","",Table1[[#This Row],[Ledger 9]])</f>
        <v/>
      </c>
      <c r="DO706" t="str">
        <f>IF(Table1[[#This Row],[Ledger 9]]="","",IF(Table1[[#This Row],[Effect 9]]="Dr.",-Table1[[#This Row],[Amount 9]],Table1[[#This Row],[Amount 9]]))</f>
        <v/>
      </c>
      <c r="DR706" t="str">
        <f>IF(Table1[[#This Row],[Ledger 10]]="","","No")</f>
        <v/>
      </c>
      <c r="DS706" t="str">
        <f>IF(Table1[[#This Row],[Ledger 10]]="","",IF(Table1[[#This Row],[Effect 10]]="Dr.","Yes","No"))</f>
        <v/>
      </c>
      <c r="DT706" t="str">
        <f>IF(Table1[[#This Row],[Ledger 10]]="","",Table1[[#This Row],[Ledger 10]])</f>
        <v/>
      </c>
      <c r="DU706" t="str">
        <f>IF(Table1[[#This Row],[Ledger 10]]="","",IF(Table1[[#This Row],[Effect 10]]="Dr.",-Table1[[#This Row],[Amount 10]],Table1[[#This Row],[Amount 10]]))</f>
        <v/>
      </c>
      <c r="DX706" t="str">
        <f>IF(Table1[[#This Row],[Ledger 11]]="","","No")</f>
        <v/>
      </c>
      <c r="DY706" t="str">
        <f>IF(Table1[[#This Row],[Ledger 11]]="","",IF(Table1[[#This Row],[Effect 11]]="Dr.","Yes","No"))</f>
        <v/>
      </c>
      <c r="DZ706" t="str">
        <f>IF(Table1[[#This Row],[Ledger 11]]="","",Table1[[#This Row],[Ledger 11]])</f>
        <v/>
      </c>
      <c r="EA706" t="str">
        <f>IF(Table1[[#This Row],[Ledger 11]]="","",IF(Table1[[#This Row],[Effect 11]]="Dr.",-Table1[[#This Row],[Amount 11]],Table1[[#This Row],[Amount 11]]))</f>
        <v/>
      </c>
      <c r="ED706" t="str">
        <f>IF(Table1[[#This Row],[Ledger 12]]="","","No")</f>
        <v/>
      </c>
      <c r="EE706" t="str">
        <f>IF(Table1[[#This Row],[Ledger 12]]="","",IF(Table1[[#This Row],[Effect 12]]="Dr.","Yes","No"))</f>
        <v/>
      </c>
      <c r="EF706" t="str">
        <f>IF(Table1[[#This Row],[Ledger 12]]="","",Table1[[#This Row],[Ledger 12]])</f>
        <v/>
      </c>
      <c r="EG706" t="str">
        <f>IF(Table1[[#This Row],[Ledger 12]]="","",IF(Table1[[#This Row],[Effect 12]]="Dr.",-Table1[[#This Row],[Amount 12]],Table1[[#This Row],[Amount 12]]))</f>
        <v/>
      </c>
      <c r="EJ706" t="str">
        <f>IF(Table1[[#This Row],[Ledger 13]]="","","No")</f>
        <v/>
      </c>
      <c r="EK706" t="str">
        <f>IF(Table1[[#This Row],[Ledger 13]]="","",IF(Table1[[#This Row],[Effect 13]]="Dr.","Yes","No"))</f>
        <v/>
      </c>
      <c r="EL706" t="str">
        <f>IF(Table1[[#This Row],[Ledger 13]]="","",Table1[[#This Row],[Ledger 13]])</f>
        <v/>
      </c>
      <c r="EM706" t="str">
        <f>IF(Table1[[#This Row],[Ledger 13]]="","",IF(Table1[[#This Row],[Effect 13]]="Dr.",-Table1[[#This Row],[Amount 13]],Table1[[#This Row],[Amount 13]]))</f>
        <v/>
      </c>
      <c r="EP706" t="str">
        <f>IF(Table1[[#This Row],[Ledger 14]]="","","No")</f>
        <v/>
      </c>
      <c r="EQ706" t="str">
        <f>IF(Table1[[#This Row],[Ledger 14]]="","",IF(Table1[[#This Row],[Effect 14]]="Dr.","Yes","No"))</f>
        <v/>
      </c>
      <c r="ER706" t="str">
        <f>IF(Table1[[#This Row],[Ledger 14]]="","",Table1[[#This Row],[Ledger 14]])</f>
        <v/>
      </c>
      <c r="ES706" t="str">
        <f>IF(Table1[[#This Row],[Ledger 14]]="","",IF(Table1[[#This Row],[Effect 14]]="Dr.",-Table1[[#This Row],[Amount 14]],Table1[[#This Row],[Amount 14]]))</f>
        <v/>
      </c>
      <c r="EV706" t="str">
        <f>IF(Table1[[#This Row],[Ledger 15]]="","","No")</f>
        <v/>
      </c>
      <c r="EW706" t="str">
        <f>IF(Table1[[#This Row],[Ledger 15]]="","",IF(Table1[[#This Row],[Effect 15]]="Dr.","Yes","No"))</f>
        <v/>
      </c>
      <c r="EX706" t="str">
        <f>IF(Table1[[#This Row],[Ledger 15]]="","",Table1[[#This Row],[Ledger 15]])</f>
        <v/>
      </c>
      <c r="EY706" t="str">
        <f>IF(Table1[[#This Row],[Ledger 15]]="","",IF(Table1[[#This Row],[Effect 15]]="Dr.",-Table1[[#This Row],[Amount 15]],Table1[[#This Row],[Amount 15]]))</f>
        <v/>
      </c>
      <c r="FD7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6">
        <f>IF(Table1[[#This Row],[Date]]="",0,IF(AND(Table1[[#This Row],[Date]]&gt;=$FE$2,Table1[[#This Row],[Date]]&lt;=$FE$3),0,1))</f>
        <v>0</v>
      </c>
      <c r="FF706">
        <f>IF(Table1[[#This Row],[Date]]="",0,IF(TYPE(VLOOKUP(Table1[[#This Row],[Voucher Type]],Table1[[#All],[Voucher Type Master]],1,FALSE))=16,1,0))</f>
        <v>0</v>
      </c>
      <c r="FG706">
        <f>IF(TYPE(IF(Table1[[#This Row],[Date]]="",0,IF(VLOOKUP(Table1[[#This Row],[Voucher Type]],$FY$5:$FZ$13,2,0)=Table1[[#This Row],[Effect 1]],0,1)))=16,1,0)</f>
        <v>0</v>
      </c>
      <c r="FH7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6">
        <f>IF(LEN(Table1[[#This Row],[Ledger 1]])&gt;0,IF(TYPE(VLOOKUP(Table1[[#This Row],[Ledger 1]],GZ:GZ,1,0))=16,1,0),0)</f>
        <v>0</v>
      </c>
      <c r="FJ706">
        <f>IF(LEN(Table1[[#This Row],[Ledger 2]])&gt;0,IF(TYPE(VLOOKUP(Table1[[#This Row],[Ledger 2]],GZ:GZ,1,0))=16,1,0),0)</f>
        <v>0</v>
      </c>
      <c r="FK706">
        <f>IF(LEN(Table1[[#This Row],[Ledger 3]])&gt;0,IF(TYPE(VLOOKUP(Table1[[#This Row],[Ledger 3]],GZ:GZ,1,0))=16,1,0),0)</f>
        <v>0</v>
      </c>
      <c r="FL706">
        <f>IF(LEN(Table1[[#This Row],[Ledger 4]])&gt;0,IF(TYPE(VLOOKUP(Table1[[#This Row],[Ledger 4]],GZ:GZ,1,0))=16,1,0),0)</f>
        <v>0</v>
      </c>
      <c r="FM706">
        <f>IF(LEN(Table1[[#This Row],[Ledger 5]])&gt;0,IF(TYPE(VLOOKUP(Table1[[#This Row],[Ledger 5]],GZ:GZ,1,0))=16,1,0),0)</f>
        <v>0</v>
      </c>
      <c r="FN706">
        <f>IF(LEN(Table1[[#This Row],[Ledger 6]])&gt;0,IF(TYPE(VLOOKUP(Table1[[#This Row],[Ledger 6]],$GZ:$GZ,1,0))=16,1,0),0)</f>
        <v>0</v>
      </c>
      <c r="FO706">
        <f>IF(LEN(Table1[[#This Row],[Ledger 7]])&gt;0,IF(TYPE(VLOOKUP(Table1[[#This Row],[Ledger 7]],$GZ:$GZ,1,0))=16,1,0),0)</f>
        <v>0</v>
      </c>
      <c r="FP706">
        <f>IF(LEN(Table1[[#This Row],[Ledger 8]])&gt;0,IF(TYPE(VLOOKUP(Table1[[#This Row],[Ledger 8]],$GZ:$GZ,1,0))=16,1,0),0)</f>
        <v>0</v>
      </c>
      <c r="FQ706">
        <f>IF(LEN(Table1[[#This Row],[Ledger 9]])&gt;0,IF(TYPE(VLOOKUP(Table1[[#This Row],[Ledger 9]],$GZ:$GZ,1,0))=16,1,0),0)</f>
        <v>0</v>
      </c>
      <c r="FR706">
        <f>IF(LEN(Table1[[#This Row],[Ledger 10]])&gt;0,IF(TYPE(VLOOKUP(Table1[[#This Row],[Ledger 10]],$GZ:$GZ,1,0))=16,1,0),0)</f>
        <v>0</v>
      </c>
      <c r="FS706">
        <f>IF(LEN(Table1[[#This Row],[Ledger 11]])&gt;0,IF(TYPE(VLOOKUP(Table1[[#This Row],[Ledger 11]],$GZ:$GZ,1,0))=16,1,0),0)</f>
        <v>0</v>
      </c>
      <c r="FT706">
        <f>IF(LEN(Table1[[#This Row],[Ledger 12]])&gt;0,IF(TYPE(VLOOKUP(Table1[[#This Row],[Ledger 12]],$GZ:$GZ,1,0))=16,1,0),0)</f>
        <v>0</v>
      </c>
      <c r="FU706">
        <f>IF(LEN(Table1[[#This Row],[Ledger 13]])&gt;0,IF(TYPE(VLOOKUP(Table1[[#This Row],[Ledger 13]],$GZ:$GZ,1,0))=16,1,0),0)</f>
        <v>0</v>
      </c>
      <c r="FV706">
        <f>IF(LEN(Table1[[#This Row],[Ledger 14]])&gt;0,IF(TYPE(VLOOKUP(Table1[[#This Row],[Ledger 14]],$GZ:$GZ,1,0))=16,1,0),0)</f>
        <v>0</v>
      </c>
      <c r="FW706">
        <f>IF(LEN(Table1[[#This Row],[Ledger 15]])&gt;0,IF(TYPE(VLOOKUP(Table1[[#This Row],[Ledger 15]],$GZ:$GZ,1,0))=16,1,0),0)</f>
        <v>0</v>
      </c>
    </row>
    <row r="707" spans="4:179" ht="33" customHeight="1" x14ac:dyDescent="0.45">
      <c r="D707" s="8">
        <f t="shared" si="19"/>
        <v>702</v>
      </c>
      <c r="E707" s="32"/>
      <c r="F707" s="34"/>
      <c r="G707" s="34"/>
      <c r="H707" s="34"/>
      <c r="I707" s="34"/>
      <c r="J707" s="38"/>
      <c r="K707" s="33"/>
      <c r="L707" s="36"/>
      <c r="M707" s="35"/>
      <c r="N707" s="34"/>
      <c r="O707" s="41"/>
      <c r="P707" s="35"/>
      <c r="Q707" s="34"/>
      <c r="R707" s="37"/>
      <c r="S707" s="35"/>
      <c r="T707" s="34"/>
      <c r="U707" s="37"/>
      <c r="V707" s="35"/>
      <c r="W707" s="34"/>
      <c r="X707" s="37"/>
      <c r="Y707" s="35"/>
      <c r="Z707" s="34"/>
      <c r="AA707" s="37"/>
      <c r="AB707" s="35"/>
      <c r="AC707" s="34"/>
      <c r="AD707" s="37"/>
      <c r="AE707" s="35"/>
      <c r="AF707" s="34"/>
      <c r="AG707" s="37"/>
      <c r="AH707" s="35"/>
      <c r="AI707" s="34"/>
      <c r="AJ707" s="37"/>
      <c r="AK707" s="35"/>
      <c r="AL707" s="34"/>
      <c r="AM707" s="37"/>
      <c r="AN707" s="35"/>
      <c r="AO707" s="34"/>
      <c r="AP707" s="37"/>
      <c r="AQ707" s="35"/>
      <c r="AR707" s="34"/>
      <c r="AS707" s="37"/>
      <c r="AT707" s="35"/>
      <c r="AU707" s="34"/>
      <c r="AV707" s="37"/>
      <c r="AW707" s="35"/>
      <c r="AX707" s="34"/>
      <c r="AY707" s="37"/>
      <c r="AZ707" s="35"/>
      <c r="BA707" s="34"/>
      <c r="BB707" s="37"/>
      <c r="BC7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7" s="7"/>
      <c r="BF707" t="str">
        <f>IF(Table1[[#This Row],[Date]]="","","&amp;lt;VOUCHER REMOTEID="&amp;""""&amp;$A$11&amp;$A$13&amp;ROW()&amp;""""&amp;" VCHTYPE="""&amp;F707&amp;""" ACTION="""&amp;"Create"&amp;"""&amp;gt;")</f>
        <v/>
      </c>
      <c r="BG707" t="str">
        <f>IF(Table1[[#This Row],[Date]]="","",TEXT(Table1[[#This Row],[Date]],"yyyymmdd"))</f>
        <v/>
      </c>
      <c r="BH707" t="str">
        <f>Table1[[#This Row],[Date2]]</f>
        <v/>
      </c>
      <c r="BI707" t="str">
        <f>IF(Table1[[#This Row],[Date]]="","",Table1[[#This Row],[Voucher Type]])</f>
        <v/>
      </c>
      <c r="BJ707" t="str">
        <f>IF(Table1[[#This Row],[Ref No / Invoice No]]="","",Table1[[#This Row],[Ref No / Invoice No]])</f>
        <v/>
      </c>
      <c r="BK707" t="str">
        <f>IF(Table1[[#This Row],[Voucher No]]="","",Table1[[#This Row],[Voucher No]])</f>
        <v/>
      </c>
      <c r="BL707" t="str">
        <f>IF(Table1[[#This Row],[Date]]="","",Table1[[#This Row],[Narration]])</f>
        <v/>
      </c>
      <c r="BM707" t="str">
        <f>IF(Table1[[#This Row],[Date]]="","",$A$11&amp;$A$13&amp;ROW())</f>
        <v/>
      </c>
      <c r="BN707" t="str">
        <f>IF(Table1[[#This Row],[Date]]="","",$A$13)</f>
        <v/>
      </c>
      <c r="BP707" t="str">
        <f>IF(Table1[[#This Row],[Ledger 1]]="","","No")</f>
        <v/>
      </c>
      <c r="BQ707" t="str">
        <f>IF(Table1[[#This Row],[Date]]="","",IF(Table1[[#This Row],[Effect 1]]="Dr.","Yes","No"))</f>
        <v/>
      </c>
      <c r="BR707" t="str">
        <f>IF(Table1[[#This Row],[Date]]="","",Table1[[#This Row],[Ledger 1]])</f>
        <v/>
      </c>
      <c r="BS707" t="str">
        <f>IF(Table1[[#This Row],[Date]]="","",IF(Table1[[#This Row],[Effect 1]]="Dr.",-Table1[[#This Row],[Amount 1]],Table1[[#This Row],[Amount 1]]))</f>
        <v/>
      </c>
      <c r="BV707" t="str">
        <f>IF(Table1[[#This Row],[Ledger 2]]="","","No")</f>
        <v/>
      </c>
      <c r="BW707" t="str">
        <f>IF(Table1[[#This Row],[Date]]="","",IF(Table1[[#This Row],[Effect 2]]="Dr.","Yes","No"))</f>
        <v/>
      </c>
      <c r="BX707" t="str">
        <f>IF(Table1[[#This Row],[Date]]="","",Table1[[#This Row],[Ledger 2]])</f>
        <v/>
      </c>
      <c r="BY707" t="str">
        <f>IF(Table1[[#This Row],[Date]]="","",IF(Table1[[#This Row],[Effect 2]]="Dr.",-Table1[[#This Row],[Amount 2]],Table1[[#This Row],[Amount 2]]))</f>
        <v/>
      </c>
      <c r="CB707" t="str">
        <f>IF(Table1[[#This Row],[Ledger 3]]="","","No")</f>
        <v/>
      </c>
      <c r="CC707" t="str">
        <f>IF(Table1[[#This Row],[Ledger 3]]="","",IF(Table1[[#This Row],[Effect 3]]="Dr.","Yes","No"))</f>
        <v/>
      </c>
      <c r="CD707" t="str">
        <f>IF(Table1[[#This Row],[Ledger 3]]="","",Table1[[#This Row],[Ledger 3]])</f>
        <v/>
      </c>
      <c r="CE707" t="str">
        <f>IF(Table1[[#This Row],[Ledger 3]]="","",IF(Table1[[#This Row],[Effect 3]]="Dr.",-Table1[[#This Row],[Amount 3]],Table1[[#This Row],[Amount 3]]))</f>
        <v/>
      </c>
      <c r="CH707" t="str">
        <f>IF(Table1[[#This Row],[Ledger 4]]="","","No")</f>
        <v/>
      </c>
      <c r="CI707" t="str">
        <f>IF(Table1[[#This Row],[Ledger 4]]="","",IF(Table1[[#This Row],[Effect 4]]="Dr.","Yes","No"))</f>
        <v/>
      </c>
      <c r="CJ707" t="str">
        <f>IF(Table1[[#This Row],[Ledger 4]]="","",Table1[[#This Row],[Ledger 4]])</f>
        <v/>
      </c>
      <c r="CK707" t="str">
        <f>IF(Table1[[#This Row],[Ledger 4]]="","",IF(Table1[[#This Row],[Effect 4]]="Dr.",-Table1[[#This Row],[Amount 4]],Table1[[#This Row],[Amount 4]]))</f>
        <v/>
      </c>
      <c r="CN707" t="str">
        <f>IF(Table1[[#This Row],[Ledger 5]]="","","No")</f>
        <v/>
      </c>
      <c r="CO707" t="str">
        <f>IF(Table1[[#This Row],[Ledger 5]]="","",IF(Table1[[#This Row],[Effect 5]]="Dr.","Yes","No"))</f>
        <v/>
      </c>
      <c r="CP707" t="str">
        <f>IF(Table1[[#This Row],[Ledger 5]]="","",Table1[[#This Row],[Ledger 5]])</f>
        <v/>
      </c>
      <c r="CQ707" t="str">
        <f>IF(Table1[[#This Row],[Ledger 5]]="","",IF(Table1[[#This Row],[Effect 5]]="Dr.",-Table1[[#This Row],[Amount 5]],Table1[[#This Row],[Amount 5]]))</f>
        <v/>
      </c>
      <c r="CT707" t="str">
        <f>IF(Table1[[#This Row],[Ledger 6]]="","","No")</f>
        <v/>
      </c>
      <c r="CU707" t="str">
        <f>IF(Table1[[#This Row],[Ledger 6]]="","",IF(Table1[[#This Row],[Effect 6]]="Dr.","Yes","No"))</f>
        <v/>
      </c>
      <c r="CV707" t="str">
        <f>IF(Table1[[#This Row],[Ledger 6]]="","",Table1[[#This Row],[Ledger 6]])</f>
        <v/>
      </c>
      <c r="CW707" t="str">
        <f>IF(Table1[[#This Row],[Ledger 6]]="","",IF(Table1[[#This Row],[Effect 6]]="Dr.",-Table1[[#This Row],[Amount 6]],Table1[[#This Row],[Amount 6]]))</f>
        <v/>
      </c>
      <c r="CZ707" t="str">
        <f>IF(Table1[[#This Row],[Ledger 7]]="","","No")</f>
        <v/>
      </c>
      <c r="DA707" t="str">
        <f>IF(Table1[[#This Row],[Ledger 7]]="","",IF(Table1[[#This Row],[Effect 7]]="Dr.","Yes","No"))</f>
        <v/>
      </c>
      <c r="DB707" t="str">
        <f>IF(Table1[[#This Row],[Ledger 7]]="","",Table1[[#This Row],[Ledger 7]])</f>
        <v/>
      </c>
      <c r="DC707" t="str">
        <f>IF(Table1[[#This Row],[Ledger 7]]="","",IF(Table1[[#This Row],[Effect 7]]="Dr.",-Table1[[#This Row],[Amount 7]],Table1[[#This Row],[Amount 7]]))</f>
        <v/>
      </c>
      <c r="DF707" t="str">
        <f>IF(Table1[[#This Row],[Ledger 8]]="","","No")</f>
        <v/>
      </c>
      <c r="DG707" t="str">
        <f>IF(Table1[[#This Row],[Ledger 8]]="","",IF(Table1[[#This Row],[Effect 8]]="Dr.","Yes","No"))</f>
        <v/>
      </c>
      <c r="DH707" t="str">
        <f>IF(Table1[[#This Row],[Ledger 8]]="","",Table1[[#This Row],[Ledger 8]])</f>
        <v/>
      </c>
      <c r="DI707" t="str">
        <f>IF(Table1[[#This Row],[Ledger 8]]="","",IF(Table1[[#This Row],[Effect 8]]="Dr.",-Table1[[#This Row],[Amount 8]],Table1[[#This Row],[Amount 8]]))</f>
        <v/>
      </c>
      <c r="DL707" t="str">
        <f>IF(Table1[[#This Row],[Ledger 9]]="","","No")</f>
        <v/>
      </c>
      <c r="DM707" t="str">
        <f>IF(Table1[[#This Row],[Ledger 9]]="","",IF(Table1[[#This Row],[Effect 9]]="Dr.","Yes","No"))</f>
        <v/>
      </c>
      <c r="DN707" t="str">
        <f>IF(Table1[[#This Row],[Ledger 9]]="","",Table1[[#This Row],[Ledger 9]])</f>
        <v/>
      </c>
      <c r="DO707" t="str">
        <f>IF(Table1[[#This Row],[Ledger 9]]="","",IF(Table1[[#This Row],[Effect 9]]="Dr.",-Table1[[#This Row],[Amount 9]],Table1[[#This Row],[Amount 9]]))</f>
        <v/>
      </c>
      <c r="DR707" t="str">
        <f>IF(Table1[[#This Row],[Ledger 10]]="","","No")</f>
        <v/>
      </c>
      <c r="DS707" t="str">
        <f>IF(Table1[[#This Row],[Ledger 10]]="","",IF(Table1[[#This Row],[Effect 10]]="Dr.","Yes","No"))</f>
        <v/>
      </c>
      <c r="DT707" t="str">
        <f>IF(Table1[[#This Row],[Ledger 10]]="","",Table1[[#This Row],[Ledger 10]])</f>
        <v/>
      </c>
      <c r="DU707" t="str">
        <f>IF(Table1[[#This Row],[Ledger 10]]="","",IF(Table1[[#This Row],[Effect 10]]="Dr.",-Table1[[#This Row],[Amount 10]],Table1[[#This Row],[Amount 10]]))</f>
        <v/>
      </c>
      <c r="DX707" t="str">
        <f>IF(Table1[[#This Row],[Ledger 11]]="","","No")</f>
        <v/>
      </c>
      <c r="DY707" t="str">
        <f>IF(Table1[[#This Row],[Ledger 11]]="","",IF(Table1[[#This Row],[Effect 11]]="Dr.","Yes","No"))</f>
        <v/>
      </c>
      <c r="DZ707" t="str">
        <f>IF(Table1[[#This Row],[Ledger 11]]="","",Table1[[#This Row],[Ledger 11]])</f>
        <v/>
      </c>
      <c r="EA707" t="str">
        <f>IF(Table1[[#This Row],[Ledger 11]]="","",IF(Table1[[#This Row],[Effect 11]]="Dr.",-Table1[[#This Row],[Amount 11]],Table1[[#This Row],[Amount 11]]))</f>
        <v/>
      </c>
      <c r="ED707" t="str">
        <f>IF(Table1[[#This Row],[Ledger 12]]="","","No")</f>
        <v/>
      </c>
      <c r="EE707" t="str">
        <f>IF(Table1[[#This Row],[Ledger 12]]="","",IF(Table1[[#This Row],[Effect 12]]="Dr.","Yes","No"))</f>
        <v/>
      </c>
      <c r="EF707" t="str">
        <f>IF(Table1[[#This Row],[Ledger 12]]="","",Table1[[#This Row],[Ledger 12]])</f>
        <v/>
      </c>
      <c r="EG707" t="str">
        <f>IF(Table1[[#This Row],[Ledger 12]]="","",IF(Table1[[#This Row],[Effect 12]]="Dr.",-Table1[[#This Row],[Amount 12]],Table1[[#This Row],[Amount 12]]))</f>
        <v/>
      </c>
      <c r="EJ707" t="str">
        <f>IF(Table1[[#This Row],[Ledger 13]]="","","No")</f>
        <v/>
      </c>
      <c r="EK707" t="str">
        <f>IF(Table1[[#This Row],[Ledger 13]]="","",IF(Table1[[#This Row],[Effect 13]]="Dr.","Yes","No"))</f>
        <v/>
      </c>
      <c r="EL707" t="str">
        <f>IF(Table1[[#This Row],[Ledger 13]]="","",Table1[[#This Row],[Ledger 13]])</f>
        <v/>
      </c>
      <c r="EM707" t="str">
        <f>IF(Table1[[#This Row],[Ledger 13]]="","",IF(Table1[[#This Row],[Effect 13]]="Dr.",-Table1[[#This Row],[Amount 13]],Table1[[#This Row],[Amount 13]]))</f>
        <v/>
      </c>
      <c r="EP707" t="str">
        <f>IF(Table1[[#This Row],[Ledger 14]]="","","No")</f>
        <v/>
      </c>
      <c r="EQ707" t="str">
        <f>IF(Table1[[#This Row],[Ledger 14]]="","",IF(Table1[[#This Row],[Effect 14]]="Dr.","Yes","No"))</f>
        <v/>
      </c>
      <c r="ER707" t="str">
        <f>IF(Table1[[#This Row],[Ledger 14]]="","",Table1[[#This Row],[Ledger 14]])</f>
        <v/>
      </c>
      <c r="ES707" t="str">
        <f>IF(Table1[[#This Row],[Ledger 14]]="","",IF(Table1[[#This Row],[Effect 14]]="Dr.",-Table1[[#This Row],[Amount 14]],Table1[[#This Row],[Amount 14]]))</f>
        <v/>
      </c>
      <c r="EV707" t="str">
        <f>IF(Table1[[#This Row],[Ledger 15]]="","","No")</f>
        <v/>
      </c>
      <c r="EW707" t="str">
        <f>IF(Table1[[#This Row],[Ledger 15]]="","",IF(Table1[[#This Row],[Effect 15]]="Dr.","Yes","No"))</f>
        <v/>
      </c>
      <c r="EX707" t="str">
        <f>IF(Table1[[#This Row],[Ledger 15]]="","",Table1[[#This Row],[Ledger 15]])</f>
        <v/>
      </c>
      <c r="EY707" t="str">
        <f>IF(Table1[[#This Row],[Ledger 15]]="","",IF(Table1[[#This Row],[Effect 15]]="Dr.",-Table1[[#This Row],[Amount 15]],Table1[[#This Row],[Amount 15]]))</f>
        <v/>
      </c>
      <c r="FD7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7">
        <f>IF(Table1[[#This Row],[Date]]="",0,IF(AND(Table1[[#This Row],[Date]]&gt;=$FE$2,Table1[[#This Row],[Date]]&lt;=$FE$3),0,1))</f>
        <v>0</v>
      </c>
      <c r="FF707">
        <f>IF(Table1[[#This Row],[Date]]="",0,IF(TYPE(VLOOKUP(Table1[[#This Row],[Voucher Type]],Table1[[#All],[Voucher Type Master]],1,FALSE))=16,1,0))</f>
        <v>0</v>
      </c>
      <c r="FG707">
        <f>IF(TYPE(IF(Table1[[#This Row],[Date]]="",0,IF(VLOOKUP(Table1[[#This Row],[Voucher Type]],$FY$5:$FZ$13,2,0)=Table1[[#This Row],[Effect 1]],0,1)))=16,1,0)</f>
        <v>0</v>
      </c>
      <c r="FH7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7">
        <f>IF(LEN(Table1[[#This Row],[Ledger 1]])&gt;0,IF(TYPE(VLOOKUP(Table1[[#This Row],[Ledger 1]],GZ:GZ,1,0))=16,1,0),0)</f>
        <v>0</v>
      </c>
      <c r="FJ707">
        <f>IF(LEN(Table1[[#This Row],[Ledger 2]])&gt;0,IF(TYPE(VLOOKUP(Table1[[#This Row],[Ledger 2]],GZ:GZ,1,0))=16,1,0),0)</f>
        <v>0</v>
      </c>
      <c r="FK707">
        <f>IF(LEN(Table1[[#This Row],[Ledger 3]])&gt;0,IF(TYPE(VLOOKUP(Table1[[#This Row],[Ledger 3]],GZ:GZ,1,0))=16,1,0),0)</f>
        <v>0</v>
      </c>
      <c r="FL707">
        <f>IF(LEN(Table1[[#This Row],[Ledger 4]])&gt;0,IF(TYPE(VLOOKUP(Table1[[#This Row],[Ledger 4]],GZ:GZ,1,0))=16,1,0),0)</f>
        <v>0</v>
      </c>
      <c r="FM707">
        <f>IF(LEN(Table1[[#This Row],[Ledger 5]])&gt;0,IF(TYPE(VLOOKUP(Table1[[#This Row],[Ledger 5]],GZ:GZ,1,0))=16,1,0),0)</f>
        <v>0</v>
      </c>
      <c r="FN707">
        <f>IF(LEN(Table1[[#This Row],[Ledger 6]])&gt;0,IF(TYPE(VLOOKUP(Table1[[#This Row],[Ledger 6]],$GZ:$GZ,1,0))=16,1,0),0)</f>
        <v>0</v>
      </c>
      <c r="FO707">
        <f>IF(LEN(Table1[[#This Row],[Ledger 7]])&gt;0,IF(TYPE(VLOOKUP(Table1[[#This Row],[Ledger 7]],$GZ:$GZ,1,0))=16,1,0),0)</f>
        <v>0</v>
      </c>
      <c r="FP707">
        <f>IF(LEN(Table1[[#This Row],[Ledger 8]])&gt;0,IF(TYPE(VLOOKUP(Table1[[#This Row],[Ledger 8]],$GZ:$GZ,1,0))=16,1,0),0)</f>
        <v>0</v>
      </c>
      <c r="FQ707">
        <f>IF(LEN(Table1[[#This Row],[Ledger 9]])&gt;0,IF(TYPE(VLOOKUP(Table1[[#This Row],[Ledger 9]],$GZ:$GZ,1,0))=16,1,0),0)</f>
        <v>0</v>
      </c>
      <c r="FR707">
        <f>IF(LEN(Table1[[#This Row],[Ledger 10]])&gt;0,IF(TYPE(VLOOKUP(Table1[[#This Row],[Ledger 10]],$GZ:$GZ,1,0))=16,1,0),0)</f>
        <v>0</v>
      </c>
      <c r="FS707">
        <f>IF(LEN(Table1[[#This Row],[Ledger 11]])&gt;0,IF(TYPE(VLOOKUP(Table1[[#This Row],[Ledger 11]],$GZ:$GZ,1,0))=16,1,0),0)</f>
        <v>0</v>
      </c>
      <c r="FT707">
        <f>IF(LEN(Table1[[#This Row],[Ledger 12]])&gt;0,IF(TYPE(VLOOKUP(Table1[[#This Row],[Ledger 12]],$GZ:$GZ,1,0))=16,1,0),0)</f>
        <v>0</v>
      </c>
      <c r="FU707">
        <f>IF(LEN(Table1[[#This Row],[Ledger 13]])&gt;0,IF(TYPE(VLOOKUP(Table1[[#This Row],[Ledger 13]],$GZ:$GZ,1,0))=16,1,0),0)</f>
        <v>0</v>
      </c>
      <c r="FV707">
        <f>IF(LEN(Table1[[#This Row],[Ledger 14]])&gt;0,IF(TYPE(VLOOKUP(Table1[[#This Row],[Ledger 14]],$GZ:$GZ,1,0))=16,1,0),0)</f>
        <v>0</v>
      </c>
      <c r="FW707">
        <f>IF(LEN(Table1[[#This Row],[Ledger 15]])&gt;0,IF(TYPE(VLOOKUP(Table1[[#This Row],[Ledger 15]],$GZ:$GZ,1,0))=16,1,0),0)</f>
        <v>0</v>
      </c>
    </row>
    <row r="708" spans="4:179" ht="33" customHeight="1" x14ac:dyDescent="0.45">
      <c r="D708" s="8">
        <f t="shared" si="19"/>
        <v>703</v>
      </c>
      <c r="E708" s="32"/>
      <c r="F708" s="34"/>
      <c r="G708" s="34"/>
      <c r="H708" s="34"/>
      <c r="I708" s="34"/>
      <c r="J708" s="38"/>
      <c r="K708" s="33"/>
      <c r="L708" s="36"/>
      <c r="M708" s="35"/>
      <c r="N708" s="34"/>
      <c r="O708" s="41"/>
      <c r="P708" s="35"/>
      <c r="Q708" s="34"/>
      <c r="R708" s="37"/>
      <c r="S708" s="35"/>
      <c r="T708" s="34"/>
      <c r="U708" s="37"/>
      <c r="V708" s="35"/>
      <c r="W708" s="34"/>
      <c r="X708" s="37"/>
      <c r="Y708" s="35"/>
      <c r="Z708" s="34"/>
      <c r="AA708" s="37"/>
      <c r="AB708" s="35"/>
      <c r="AC708" s="34"/>
      <c r="AD708" s="37"/>
      <c r="AE708" s="35"/>
      <c r="AF708" s="34"/>
      <c r="AG708" s="37"/>
      <c r="AH708" s="35"/>
      <c r="AI708" s="34"/>
      <c r="AJ708" s="37"/>
      <c r="AK708" s="35"/>
      <c r="AL708" s="34"/>
      <c r="AM708" s="37"/>
      <c r="AN708" s="35"/>
      <c r="AO708" s="34"/>
      <c r="AP708" s="37"/>
      <c r="AQ708" s="35"/>
      <c r="AR708" s="34"/>
      <c r="AS708" s="37"/>
      <c r="AT708" s="35"/>
      <c r="AU708" s="34"/>
      <c r="AV708" s="37"/>
      <c r="AW708" s="35"/>
      <c r="AX708" s="34"/>
      <c r="AY708" s="37"/>
      <c r="AZ708" s="35"/>
      <c r="BA708" s="34"/>
      <c r="BB708" s="37"/>
      <c r="BC7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8" s="7"/>
      <c r="BF708" t="str">
        <f>IF(Table1[[#This Row],[Date]]="","","&amp;lt;VOUCHER REMOTEID="&amp;""""&amp;$A$11&amp;$A$13&amp;ROW()&amp;""""&amp;" VCHTYPE="""&amp;F708&amp;""" ACTION="""&amp;"Create"&amp;"""&amp;gt;")</f>
        <v/>
      </c>
      <c r="BG708" t="str">
        <f>IF(Table1[[#This Row],[Date]]="","",TEXT(Table1[[#This Row],[Date]],"yyyymmdd"))</f>
        <v/>
      </c>
      <c r="BH708" t="str">
        <f>Table1[[#This Row],[Date2]]</f>
        <v/>
      </c>
      <c r="BI708" t="str">
        <f>IF(Table1[[#This Row],[Date]]="","",Table1[[#This Row],[Voucher Type]])</f>
        <v/>
      </c>
      <c r="BJ708" t="str">
        <f>IF(Table1[[#This Row],[Ref No / Invoice No]]="","",Table1[[#This Row],[Ref No / Invoice No]])</f>
        <v/>
      </c>
      <c r="BK708" t="str">
        <f>IF(Table1[[#This Row],[Voucher No]]="","",Table1[[#This Row],[Voucher No]])</f>
        <v/>
      </c>
      <c r="BL708" t="str">
        <f>IF(Table1[[#This Row],[Date]]="","",Table1[[#This Row],[Narration]])</f>
        <v/>
      </c>
      <c r="BM708" t="str">
        <f>IF(Table1[[#This Row],[Date]]="","",$A$11&amp;$A$13&amp;ROW())</f>
        <v/>
      </c>
      <c r="BN708" t="str">
        <f>IF(Table1[[#This Row],[Date]]="","",$A$13)</f>
        <v/>
      </c>
      <c r="BP708" t="str">
        <f>IF(Table1[[#This Row],[Ledger 1]]="","","No")</f>
        <v/>
      </c>
      <c r="BQ708" t="str">
        <f>IF(Table1[[#This Row],[Date]]="","",IF(Table1[[#This Row],[Effect 1]]="Dr.","Yes","No"))</f>
        <v/>
      </c>
      <c r="BR708" t="str">
        <f>IF(Table1[[#This Row],[Date]]="","",Table1[[#This Row],[Ledger 1]])</f>
        <v/>
      </c>
      <c r="BS708" t="str">
        <f>IF(Table1[[#This Row],[Date]]="","",IF(Table1[[#This Row],[Effect 1]]="Dr.",-Table1[[#This Row],[Amount 1]],Table1[[#This Row],[Amount 1]]))</f>
        <v/>
      </c>
      <c r="BV708" t="str">
        <f>IF(Table1[[#This Row],[Ledger 2]]="","","No")</f>
        <v/>
      </c>
      <c r="BW708" t="str">
        <f>IF(Table1[[#This Row],[Date]]="","",IF(Table1[[#This Row],[Effect 2]]="Dr.","Yes","No"))</f>
        <v/>
      </c>
      <c r="BX708" t="str">
        <f>IF(Table1[[#This Row],[Date]]="","",Table1[[#This Row],[Ledger 2]])</f>
        <v/>
      </c>
      <c r="BY708" t="str">
        <f>IF(Table1[[#This Row],[Date]]="","",IF(Table1[[#This Row],[Effect 2]]="Dr.",-Table1[[#This Row],[Amount 2]],Table1[[#This Row],[Amount 2]]))</f>
        <v/>
      </c>
      <c r="CB708" t="str">
        <f>IF(Table1[[#This Row],[Ledger 3]]="","","No")</f>
        <v/>
      </c>
      <c r="CC708" t="str">
        <f>IF(Table1[[#This Row],[Ledger 3]]="","",IF(Table1[[#This Row],[Effect 3]]="Dr.","Yes","No"))</f>
        <v/>
      </c>
      <c r="CD708" t="str">
        <f>IF(Table1[[#This Row],[Ledger 3]]="","",Table1[[#This Row],[Ledger 3]])</f>
        <v/>
      </c>
      <c r="CE708" t="str">
        <f>IF(Table1[[#This Row],[Ledger 3]]="","",IF(Table1[[#This Row],[Effect 3]]="Dr.",-Table1[[#This Row],[Amount 3]],Table1[[#This Row],[Amount 3]]))</f>
        <v/>
      </c>
      <c r="CH708" t="str">
        <f>IF(Table1[[#This Row],[Ledger 4]]="","","No")</f>
        <v/>
      </c>
      <c r="CI708" t="str">
        <f>IF(Table1[[#This Row],[Ledger 4]]="","",IF(Table1[[#This Row],[Effect 4]]="Dr.","Yes","No"))</f>
        <v/>
      </c>
      <c r="CJ708" t="str">
        <f>IF(Table1[[#This Row],[Ledger 4]]="","",Table1[[#This Row],[Ledger 4]])</f>
        <v/>
      </c>
      <c r="CK708" t="str">
        <f>IF(Table1[[#This Row],[Ledger 4]]="","",IF(Table1[[#This Row],[Effect 4]]="Dr.",-Table1[[#This Row],[Amount 4]],Table1[[#This Row],[Amount 4]]))</f>
        <v/>
      </c>
      <c r="CN708" t="str">
        <f>IF(Table1[[#This Row],[Ledger 5]]="","","No")</f>
        <v/>
      </c>
      <c r="CO708" t="str">
        <f>IF(Table1[[#This Row],[Ledger 5]]="","",IF(Table1[[#This Row],[Effect 5]]="Dr.","Yes","No"))</f>
        <v/>
      </c>
      <c r="CP708" t="str">
        <f>IF(Table1[[#This Row],[Ledger 5]]="","",Table1[[#This Row],[Ledger 5]])</f>
        <v/>
      </c>
      <c r="CQ708" t="str">
        <f>IF(Table1[[#This Row],[Ledger 5]]="","",IF(Table1[[#This Row],[Effect 5]]="Dr.",-Table1[[#This Row],[Amount 5]],Table1[[#This Row],[Amount 5]]))</f>
        <v/>
      </c>
      <c r="CT708" t="str">
        <f>IF(Table1[[#This Row],[Ledger 6]]="","","No")</f>
        <v/>
      </c>
      <c r="CU708" t="str">
        <f>IF(Table1[[#This Row],[Ledger 6]]="","",IF(Table1[[#This Row],[Effect 6]]="Dr.","Yes","No"))</f>
        <v/>
      </c>
      <c r="CV708" t="str">
        <f>IF(Table1[[#This Row],[Ledger 6]]="","",Table1[[#This Row],[Ledger 6]])</f>
        <v/>
      </c>
      <c r="CW708" t="str">
        <f>IF(Table1[[#This Row],[Ledger 6]]="","",IF(Table1[[#This Row],[Effect 6]]="Dr.",-Table1[[#This Row],[Amount 6]],Table1[[#This Row],[Amount 6]]))</f>
        <v/>
      </c>
      <c r="CZ708" t="str">
        <f>IF(Table1[[#This Row],[Ledger 7]]="","","No")</f>
        <v/>
      </c>
      <c r="DA708" t="str">
        <f>IF(Table1[[#This Row],[Ledger 7]]="","",IF(Table1[[#This Row],[Effect 7]]="Dr.","Yes","No"))</f>
        <v/>
      </c>
      <c r="DB708" t="str">
        <f>IF(Table1[[#This Row],[Ledger 7]]="","",Table1[[#This Row],[Ledger 7]])</f>
        <v/>
      </c>
      <c r="DC708" t="str">
        <f>IF(Table1[[#This Row],[Ledger 7]]="","",IF(Table1[[#This Row],[Effect 7]]="Dr.",-Table1[[#This Row],[Amount 7]],Table1[[#This Row],[Amount 7]]))</f>
        <v/>
      </c>
      <c r="DF708" t="str">
        <f>IF(Table1[[#This Row],[Ledger 8]]="","","No")</f>
        <v/>
      </c>
      <c r="DG708" t="str">
        <f>IF(Table1[[#This Row],[Ledger 8]]="","",IF(Table1[[#This Row],[Effect 8]]="Dr.","Yes","No"))</f>
        <v/>
      </c>
      <c r="DH708" t="str">
        <f>IF(Table1[[#This Row],[Ledger 8]]="","",Table1[[#This Row],[Ledger 8]])</f>
        <v/>
      </c>
      <c r="DI708" t="str">
        <f>IF(Table1[[#This Row],[Ledger 8]]="","",IF(Table1[[#This Row],[Effect 8]]="Dr.",-Table1[[#This Row],[Amount 8]],Table1[[#This Row],[Amount 8]]))</f>
        <v/>
      </c>
      <c r="DL708" t="str">
        <f>IF(Table1[[#This Row],[Ledger 9]]="","","No")</f>
        <v/>
      </c>
      <c r="DM708" t="str">
        <f>IF(Table1[[#This Row],[Ledger 9]]="","",IF(Table1[[#This Row],[Effect 9]]="Dr.","Yes","No"))</f>
        <v/>
      </c>
      <c r="DN708" t="str">
        <f>IF(Table1[[#This Row],[Ledger 9]]="","",Table1[[#This Row],[Ledger 9]])</f>
        <v/>
      </c>
      <c r="DO708" t="str">
        <f>IF(Table1[[#This Row],[Ledger 9]]="","",IF(Table1[[#This Row],[Effect 9]]="Dr.",-Table1[[#This Row],[Amount 9]],Table1[[#This Row],[Amount 9]]))</f>
        <v/>
      </c>
      <c r="DR708" t="str">
        <f>IF(Table1[[#This Row],[Ledger 10]]="","","No")</f>
        <v/>
      </c>
      <c r="DS708" t="str">
        <f>IF(Table1[[#This Row],[Ledger 10]]="","",IF(Table1[[#This Row],[Effect 10]]="Dr.","Yes","No"))</f>
        <v/>
      </c>
      <c r="DT708" t="str">
        <f>IF(Table1[[#This Row],[Ledger 10]]="","",Table1[[#This Row],[Ledger 10]])</f>
        <v/>
      </c>
      <c r="DU708" t="str">
        <f>IF(Table1[[#This Row],[Ledger 10]]="","",IF(Table1[[#This Row],[Effect 10]]="Dr.",-Table1[[#This Row],[Amount 10]],Table1[[#This Row],[Amount 10]]))</f>
        <v/>
      </c>
      <c r="DX708" t="str">
        <f>IF(Table1[[#This Row],[Ledger 11]]="","","No")</f>
        <v/>
      </c>
      <c r="DY708" t="str">
        <f>IF(Table1[[#This Row],[Ledger 11]]="","",IF(Table1[[#This Row],[Effect 11]]="Dr.","Yes","No"))</f>
        <v/>
      </c>
      <c r="DZ708" t="str">
        <f>IF(Table1[[#This Row],[Ledger 11]]="","",Table1[[#This Row],[Ledger 11]])</f>
        <v/>
      </c>
      <c r="EA708" t="str">
        <f>IF(Table1[[#This Row],[Ledger 11]]="","",IF(Table1[[#This Row],[Effect 11]]="Dr.",-Table1[[#This Row],[Amount 11]],Table1[[#This Row],[Amount 11]]))</f>
        <v/>
      </c>
      <c r="ED708" t="str">
        <f>IF(Table1[[#This Row],[Ledger 12]]="","","No")</f>
        <v/>
      </c>
      <c r="EE708" t="str">
        <f>IF(Table1[[#This Row],[Ledger 12]]="","",IF(Table1[[#This Row],[Effect 12]]="Dr.","Yes","No"))</f>
        <v/>
      </c>
      <c r="EF708" t="str">
        <f>IF(Table1[[#This Row],[Ledger 12]]="","",Table1[[#This Row],[Ledger 12]])</f>
        <v/>
      </c>
      <c r="EG708" t="str">
        <f>IF(Table1[[#This Row],[Ledger 12]]="","",IF(Table1[[#This Row],[Effect 12]]="Dr.",-Table1[[#This Row],[Amount 12]],Table1[[#This Row],[Amount 12]]))</f>
        <v/>
      </c>
      <c r="EJ708" t="str">
        <f>IF(Table1[[#This Row],[Ledger 13]]="","","No")</f>
        <v/>
      </c>
      <c r="EK708" t="str">
        <f>IF(Table1[[#This Row],[Ledger 13]]="","",IF(Table1[[#This Row],[Effect 13]]="Dr.","Yes","No"))</f>
        <v/>
      </c>
      <c r="EL708" t="str">
        <f>IF(Table1[[#This Row],[Ledger 13]]="","",Table1[[#This Row],[Ledger 13]])</f>
        <v/>
      </c>
      <c r="EM708" t="str">
        <f>IF(Table1[[#This Row],[Ledger 13]]="","",IF(Table1[[#This Row],[Effect 13]]="Dr.",-Table1[[#This Row],[Amount 13]],Table1[[#This Row],[Amount 13]]))</f>
        <v/>
      </c>
      <c r="EP708" t="str">
        <f>IF(Table1[[#This Row],[Ledger 14]]="","","No")</f>
        <v/>
      </c>
      <c r="EQ708" t="str">
        <f>IF(Table1[[#This Row],[Ledger 14]]="","",IF(Table1[[#This Row],[Effect 14]]="Dr.","Yes","No"))</f>
        <v/>
      </c>
      <c r="ER708" t="str">
        <f>IF(Table1[[#This Row],[Ledger 14]]="","",Table1[[#This Row],[Ledger 14]])</f>
        <v/>
      </c>
      <c r="ES708" t="str">
        <f>IF(Table1[[#This Row],[Ledger 14]]="","",IF(Table1[[#This Row],[Effect 14]]="Dr.",-Table1[[#This Row],[Amount 14]],Table1[[#This Row],[Amount 14]]))</f>
        <v/>
      </c>
      <c r="EV708" t="str">
        <f>IF(Table1[[#This Row],[Ledger 15]]="","","No")</f>
        <v/>
      </c>
      <c r="EW708" t="str">
        <f>IF(Table1[[#This Row],[Ledger 15]]="","",IF(Table1[[#This Row],[Effect 15]]="Dr.","Yes","No"))</f>
        <v/>
      </c>
      <c r="EX708" t="str">
        <f>IF(Table1[[#This Row],[Ledger 15]]="","",Table1[[#This Row],[Ledger 15]])</f>
        <v/>
      </c>
      <c r="EY708" t="str">
        <f>IF(Table1[[#This Row],[Ledger 15]]="","",IF(Table1[[#This Row],[Effect 15]]="Dr.",-Table1[[#This Row],[Amount 15]],Table1[[#This Row],[Amount 15]]))</f>
        <v/>
      </c>
      <c r="FD7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8">
        <f>IF(Table1[[#This Row],[Date]]="",0,IF(AND(Table1[[#This Row],[Date]]&gt;=$FE$2,Table1[[#This Row],[Date]]&lt;=$FE$3),0,1))</f>
        <v>0</v>
      </c>
      <c r="FF708">
        <f>IF(Table1[[#This Row],[Date]]="",0,IF(TYPE(VLOOKUP(Table1[[#This Row],[Voucher Type]],Table1[[#All],[Voucher Type Master]],1,FALSE))=16,1,0))</f>
        <v>0</v>
      </c>
      <c r="FG708">
        <f>IF(TYPE(IF(Table1[[#This Row],[Date]]="",0,IF(VLOOKUP(Table1[[#This Row],[Voucher Type]],$FY$5:$FZ$13,2,0)=Table1[[#This Row],[Effect 1]],0,1)))=16,1,0)</f>
        <v>0</v>
      </c>
      <c r="FH7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8">
        <f>IF(LEN(Table1[[#This Row],[Ledger 1]])&gt;0,IF(TYPE(VLOOKUP(Table1[[#This Row],[Ledger 1]],GZ:GZ,1,0))=16,1,0),0)</f>
        <v>0</v>
      </c>
      <c r="FJ708">
        <f>IF(LEN(Table1[[#This Row],[Ledger 2]])&gt;0,IF(TYPE(VLOOKUP(Table1[[#This Row],[Ledger 2]],GZ:GZ,1,0))=16,1,0),0)</f>
        <v>0</v>
      </c>
      <c r="FK708">
        <f>IF(LEN(Table1[[#This Row],[Ledger 3]])&gt;0,IF(TYPE(VLOOKUP(Table1[[#This Row],[Ledger 3]],GZ:GZ,1,0))=16,1,0),0)</f>
        <v>0</v>
      </c>
      <c r="FL708">
        <f>IF(LEN(Table1[[#This Row],[Ledger 4]])&gt;0,IF(TYPE(VLOOKUP(Table1[[#This Row],[Ledger 4]],GZ:GZ,1,0))=16,1,0),0)</f>
        <v>0</v>
      </c>
      <c r="FM708">
        <f>IF(LEN(Table1[[#This Row],[Ledger 5]])&gt;0,IF(TYPE(VLOOKUP(Table1[[#This Row],[Ledger 5]],GZ:GZ,1,0))=16,1,0),0)</f>
        <v>0</v>
      </c>
      <c r="FN708">
        <f>IF(LEN(Table1[[#This Row],[Ledger 6]])&gt;0,IF(TYPE(VLOOKUP(Table1[[#This Row],[Ledger 6]],$GZ:$GZ,1,0))=16,1,0),0)</f>
        <v>0</v>
      </c>
      <c r="FO708">
        <f>IF(LEN(Table1[[#This Row],[Ledger 7]])&gt;0,IF(TYPE(VLOOKUP(Table1[[#This Row],[Ledger 7]],$GZ:$GZ,1,0))=16,1,0),0)</f>
        <v>0</v>
      </c>
      <c r="FP708">
        <f>IF(LEN(Table1[[#This Row],[Ledger 8]])&gt;0,IF(TYPE(VLOOKUP(Table1[[#This Row],[Ledger 8]],$GZ:$GZ,1,0))=16,1,0),0)</f>
        <v>0</v>
      </c>
      <c r="FQ708">
        <f>IF(LEN(Table1[[#This Row],[Ledger 9]])&gt;0,IF(TYPE(VLOOKUP(Table1[[#This Row],[Ledger 9]],$GZ:$GZ,1,0))=16,1,0),0)</f>
        <v>0</v>
      </c>
      <c r="FR708">
        <f>IF(LEN(Table1[[#This Row],[Ledger 10]])&gt;0,IF(TYPE(VLOOKUP(Table1[[#This Row],[Ledger 10]],$GZ:$GZ,1,0))=16,1,0),0)</f>
        <v>0</v>
      </c>
      <c r="FS708">
        <f>IF(LEN(Table1[[#This Row],[Ledger 11]])&gt;0,IF(TYPE(VLOOKUP(Table1[[#This Row],[Ledger 11]],$GZ:$GZ,1,0))=16,1,0),0)</f>
        <v>0</v>
      </c>
      <c r="FT708">
        <f>IF(LEN(Table1[[#This Row],[Ledger 12]])&gt;0,IF(TYPE(VLOOKUP(Table1[[#This Row],[Ledger 12]],$GZ:$GZ,1,0))=16,1,0),0)</f>
        <v>0</v>
      </c>
      <c r="FU708">
        <f>IF(LEN(Table1[[#This Row],[Ledger 13]])&gt;0,IF(TYPE(VLOOKUP(Table1[[#This Row],[Ledger 13]],$GZ:$GZ,1,0))=16,1,0),0)</f>
        <v>0</v>
      </c>
      <c r="FV708">
        <f>IF(LEN(Table1[[#This Row],[Ledger 14]])&gt;0,IF(TYPE(VLOOKUP(Table1[[#This Row],[Ledger 14]],$GZ:$GZ,1,0))=16,1,0),0)</f>
        <v>0</v>
      </c>
      <c r="FW708">
        <f>IF(LEN(Table1[[#This Row],[Ledger 15]])&gt;0,IF(TYPE(VLOOKUP(Table1[[#This Row],[Ledger 15]],$GZ:$GZ,1,0))=16,1,0),0)</f>
        <v>0</v>
      </c>
    </row>
    <row r="709" spans="4:179" ht="33" customHeight="1" x14ac:dyDescent="0.45">
      <c r="D709" s="8">
        <f t="shared" si="19"/>
        <v>704</v>
      </c>
      <c r="E709" s="32"/>
      <c r="F709" s="34"/>
      <c r="G709" s="34"/>
      <c r="H709" s="34"/>
      <c r="I709" s="34"/>
      <c r="J709" s="38"/>
      <c r="K709" s="33"/>
      <c r="L709" s="36"/>
      <c r="M709" s="35"/>
      <c r="N709" s="34"/>
      <c r="O709" s="41"/>
      <c r="P709" s="35"/>
      <c r="Q709" s="34"/>
      <c r="R709" s="37"/>
      <c r="S709" s="35"/>
      <c r="T709" s="34"/>
      <c r="U709" s="37"/>
      <c r="V709" s="35"/>
      <c r="W709" s="34"/>
      <c r="X709" s="37"/>
      <c r="Y709" s="35"/>
      <c r="Z709" s="34"/>
      <c r="AA709" s="37"/>
      <c r="AB709" s="35"/>
      <c r="AC709" s="34"/>
      <c r="AD709" s="37"/>
      <c r="AE709" s="35"/>
      <c r="AF709" s="34"/>
      <c r="AG709" s="37"/>
      <c r="AH709" s="35"/>
      <c r="AI709" s="34"/>
      <c r="AJ709" s="37"/>
      <c r="AK709" s="35"/>
      <c r="AL709" s="34"/>
      <c r="AM709" s="37"/>
      <c r="AN709" s="35"/>
      <c r="AO709" s="34"/>
      <c r="AP709" s="37"/>
      <c r="AQ709" s="35"/>
      <c r="AR709" s="34"/>
      <c r="AS709" s="37"/>
      <c r="AT709" s="35"/>
      <c r="AU709" s="34"/>
      <c r="AV709" s="37"/>
      <c r="AW709" s="35"/>
      <c r="AX709" s="34"/>
      <c r="AY709" s="37"/>
      <c r="AZ709" s="35"/>
      <c r="BA709" s="34"/>
      <c r="BB709" s="37"/>
      <c r="BC7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09" s="7"/>
      <c r="BF709" t="str">
        <f>IF(Table1[[#This Row],[Date]]="","","&amp;lt;VOUCHER REMOTEID="&amp;""""&amp;$A$11&amp;$A$13&amp;ROW()&amp;""""&amp;" VCHTYPE="""&amp;F709&amp;""" ACTION="""&amp;"Create"&amp;"""&amp;gt;")</f>
        <v/>
      </c>
      <c r="BG709" t="str">
        <f>IF(Table1[[#This Row],[Date]]="","",TEXT(Table1[[#This Row],[Date]],"yyyymmdd"))</f>
        <v/>
      </c>
      <c r="BH709" t="str">
        <f>Table1[[#This Row],[Date2]]</f>
        <v/>
      </c>
      <c r="BI709" t="str">
        <f>IF(Table1[[#This Row],[Date]]="","",Table1[[#This Row],[Voucher Type]])</f>
        <v/>
      </c>
      <c r="BJ709" t="str">
        <f>IF(Table1[[#This Row],[Ref No / Invoice No]]="","",Table1[[#This Row],[Ref No / Invoice No]])</f>
        <v/>
      </c>
      <c r="BK709" t="str">
        <f>IF(Table1[[#This Row],[Voucher No]]="","",Table1[[#This Row],[Voucher No]])</f>
        <v/>
      </c>
      <c r="BL709" t="str">
        <f>IF(Table1[[#This Row],[Date]]="","",Table1[[#This Row],[Narration]])</f>
        <v/>
      </c>
      <c r="BM709" t="str">
        <f>IF(Table1[[#This Row],[Date]]="","",$A$11&amp;$A$13&amp;ROW())</f>
        <v/>
      </c>
      <c r="BN709" t="str">
        <f>IF(Table1[[#This Row],[Date]]="","",$A$13)</f>
        <v/>
      </c>
      <c r="BP709" t="str">
        <f>IF(Table1[[#This Row],[Ledger 1]]="","","No")</f>
        <v/>
      </c>
      <c r="BQ709" t="str">
        <f>IF(Table1[[#This Row],[Date]]="","",IF(Table1[[#This Row],[Effect 1]]="Dr.","Yes","No"))</f>
        <v/>
      </c>
      <c r="BR709" t="str">
        <f>IF(Table1[[#This Row],[Date]]="","",Table1[[#This Row],[Ledger 1]])</f>
        <v/>
      </c>
      <c r="BS709" t="str">
        <f>IF(Table1[[#This Row],[Date]]="","",IF(Table1[[#This Row],[Effect 1]]="Dr.",-Table1[[#This Row],[Amount 1]],Table1[[#This Row],[Amount 1]]))</f>
        <v/>
      </c>
      <c r="BV709" t="str">
        <f>IF(Table1[[#This Row],[Ledger 2]]="","","No")</f>
        <v/>
      </c>
      <c r="BW709" t="str">
        <f>IF(Table1[[#This Row],[Date]]="","",IF(Table1[[#This Row],[Effect 2]]="Dr.","Yes","No"))</f>
        <v/>
      </c>
      <c r="BX709" t="str">
        <f>IF(Table1[[#This Row],[Date]]="","",Table1[[#This Row],[Ledger 2]])</f>
        <v/>
      </c>
      <c r="BY709" t="str">
        <f>IF(Table1[[#This Row],[Date]]="","",IF(Table1[[#This Row],[Effect 2]]="Dr.",-Table1[[#This Row],[Amount 2]],Table1[[#This Row],[Amount 2]]))</f>
        <v/>
      </c>
      <c r="CB709" t="str">
        <f>IF(Table1[[#This Row],[Ledger 3]]="","","No")</f>
        <v/>
      </c>
      <c r="CC709" t="str">
        <f>IF(Table1[[#This Row],[Ledger 3]]="","",IF(Table1[[#This Row],[Effect 3]]="Dr.","Yes","No"))</f>
        <v/>
      </c>
      <c r="CD709" t="str">
        <f>IF(Table1[[#This Row],[Ledger 3]]="","",Table1[[#This Row],[Ledger 3]])</f>
        <v/>
      </c>
      <c r="CE709" t="str">
        <f>IF(Table1[[#This Row],[Ledger 3]]="","",IF(Table1[[#This Row],[Effect 3]]="Dr.",-Table1[[#This Row],[Amount 3]],Table1[[#This Row],[Amount 3]]))</f>
        <v/>
      </c>
      <c r="CH709" t="str">
        <f>IF(Table1[[#This Row],[Ledger 4]]="","","No")</f>
        <v/>
      </c>
      <c r="CI709" t="str">
        <f>IF(Table1[[#This Row],[Ledger 4]]="","",IF(Table1[[#This Row],[Effect 4]]="Dr.","Yes","No"))</f>
        <v/>
      </c>
      <c r="CJ709" t="str">
        <f>IF(Table1[[#This Row],[Ledger 4]]="","",Table1[[#This Row],[Ledger 4]])</f>
        <v/>
      </c>
      <c r="CK709" t="str">
        <f>IF(Table1[[#This Row],[Ledger 4]]="","",IF(Table1[[#This Row],[Effect 4]]="Dr.",-Table1[[#This Row],[Amount 4]],Table1[[#This Row],[Amount 4]]))</f>
        <v/>
      </c>
      <c r="CN709" t="str">
        <f>IF(Table1[[#This Row],[Ledger 5]]="","","No")</f>
        <v/>
      </c>
      <c r="CO709" t="str">
        <f>IF(Table1[[#This Row],[Ledger 5]]="","",IF(Table1[[#This Row],[Effect 5]]="Dr.","Yes","No"))</f>
        <v/>
      </c>
      <c r="CP709" t="str">
        <f>IF(Table1[[#This Row],[Ledger 5]]="","",Table1[[#This Row],[Ledger 5]])</f>
        <v/>
      </c>
      <c r="CQ709" t="str">
        <f>IF(Table1[[#This Row],[Ledger 5]]="","",IF(Table1[[#This Row],[Effect 5]]="Dr.",-Table1[[#This Row],[Amount 5]],Table1[[#This Row],[Amount 5]]))</f>
        <v/>
      </c>
      <c r="CT709" t="str">
        <f>IF(Table1[[#This Row],[Ledger 6]]="","","No")</f>
        <v/>
      </c>
      <c r="CU709" t="str">
        <f>IF(Table1[[#This Row],[Ledger 6]]="","",IF(Table1[[#This Row],[Effect 6]]="Dr.","Yes","No"))</f>
        <v/>
      </c>
      <c r="CV709" t="str">
        <f>IF(Table1[[#This Row],[Ledger 6]]="","",Table1[[#This Row],[Ledger 6]])</f>
        <v/>
      </c>
      <c r="CW709" t="str">
        <f>IF(Table1[[#This Row],[Ledger 6]]="","",IF(Table1[[#This Row],[Effect 6]]="Dr.",-Table1[[#This Row],[Amount 6]],Table1[[#This Row],[Amount 6]]))</f>
        <v/>
      </c>
      <c r="CZ709" t="str">
        <f>IF(Table1[[#This Row],[Ledger 7]]="","","No")</f>
        <v/>
      </c>
      <c r="DA709" t="str">
        <f>IF(Table1[[#This Row],[Ledger 7]]="","",IF(Table1[[#This Row],[Effect 7]]="Dr.","Yes","No"))</f>
        <v/>
      </c>
      <c r="DB709" t="str">
        <f>IF(Table1[[#This Row],[Ledger 7]]="","",Table1[[#This Row],[Ledger 7]])</f>
        <v/>
      </c>
      <c r="DC709" t="str">
        <f>IF(Table1[[#This Row],[Ledger 7]]="","",IF(Table1[[#This Row],[Effect 7]]="Dr.",-Table1[[#This Row],[Amount 7]],Table1[[#This Row],[Amount 7]]))</f>
        <v/>
      </c>
      <c r="DF709" t="str">
        <f>IF(Table1[[#This Row],[Ledger 8]]="","","No")</f>
        <v/>
      </c>
      <c r="DG709" t="str">
        <f>IF(Table1[[#This Row],[Ledger 8]]="","",IF(Table1[[#This Row],[Effect 8]]="Dr.","Yes","No"))</f>
        <v/>
      </c>
      <c r="DH709" t="str">
        <f>IF(Table1[[#This Row],[Ledger 8]]="","",Table1[[#This Row],[Ledger 8]])</f>
        <v/>
      </c>
      <c r="DI709" t="str">
        <f>IF(Table1[[#This Row],[Ledger 8]]="","",IF(Table1[[#This Row],[Effect 8]]="Dr.",-Table1[[#This Row],[Amount 8]],Table1[[#This Row],[Amount 8]]))</f>
        <v/>
      </c>
      <c r="DL709" t="str">
        <f>IF(Table1[[#This Row],[Ledger 9]]="","","No")</f>
        <v/>
      </c>
      <c r="DM709" t="str">
        <f>IF(Table1[[#This Row],[Ledger 9]]="","",IF(Table1[[#This Row],[Effect 9]]="Dr.","Yes","No"))</f>
        <v/>
      </c>
      <c r="DN709" t="str">
        <f>IF(Table1[[#This Row],[Ledger 9]]="","",Table1[[#This Row],[Ledger 9]])</f>
        <v/>
      </c>
      <c r="DO709" t="str">
        <f>IF(Table1[[#This Row],[Ledger 9]]="","",IF(Table1[[#This Row],[Effect 9]]="Dr.",-Table1[[#This Row],[Amount 9]],Table1[[#This Row],[Amount 9]]))</f>
        <v/>
      </c>
      <c r="DR709" t="str">
        <f>IF(Table1[[#This Row],[Ledger 10]]="","","No")</f>
        <v/>
      </c>
      <c r="DS709" t="str">
        <f>IF(Table1[[#This Row],[Ledger 10]]="","",IF(Table1[[#This Row],[Effect 10]]="Dr.","Yes","No"))</f>
        <v/>
      </c>
      <c r="DT709" t="str">
        <f>IF(Table1[[#This Row],[Ledger 10]]="","",Table1[[#This Row],[Ledger 10]])</f>
        <v/>
      </c>
      <c r="DU709" t="str">
        <f>IF(Table1[[#This Row],[Ledger 10]]="","",IF(Table1[[#This Row],[Effect 10]]="Dr.",-Table1[[#This Row],[Amount 10]],Table1[[#This Row],[Amount 10]]))</f>
        <v/>
      </c>
      <c r="DX709" t="str">
        <f>IF(Table1[[#This Row],[Ledger 11]]="","","No")</f>
        <v/>
      </c>
      <c r="DY709" t="str">
        <f>IF(Table1[[#This Row],[Ledger 11]]="","",IF(Table1[[#This Row],[Effect 11]]="Dr.","Yes","No"))</f>
        <v/>
      </c>
      <c r="DZ709" t="str">
        <f>IF(Table1[[#This Row],[Ledger 11]]="","",Table1[[#This Row],[Ledger 11]])</f>
        <v/>
      </c>
      <c r="EA709" t="str">
        <f>IF(Table1[[#This Row],[Ledger 11]]="","",IF(Table1[[#This Row],[Effect 11]]="Dr.",-Table1[[#This Row],[Amount 11]],Table1[[#This Row],[Amount 11]]))</f>
        <v/>
      </c>
      <c r="ED709" t="str">
        <f>IF(Table1[[#This Row],[Ledger 12]]="","","No")</f>
        <v/>
      </c>
      <c r="EE709" t="str">
        <f>IF(Table1[[#This Row],[Ledger 12]]="","",IF(Table1[[#This Row],[Effect 12]]="Dr.","Yes","No"))</f>
        <v/>
      </c>
      <c r="EF709" t="str">
        <f>IF(Table1[[#This Row],[Ledger 12]]="","",Table1[[#This Row],[Ledger 12]])</f>
        <v/>
      </c>
      <c r="EG709" t="str">
        <f>IF(Table1[[#This Row],[Ledger 12]]="","",IF(Table1[[#This Row],[Effect 12]]="Dr.",-Table1[[#This Row],[Amount 12]],Table1[[#This Row],[Amount 12]]))</f>
        <v/>
      </c>
      <c r="EJ709" t="str">
        <f>IF(Table1[[#This Row],[Ledger 13]]="","","No")</f>
        <v/>
      </c>
      <c r="EK709" t="str">
        <f>IF(Table1[[#This Row],[Ledger 13]]="","",IF(Table1[[#This Row],[Effect 13]]="Dr.","Yes","No"))</f>
        <v/>
      </c>
      <c r="EL709" t="str">
        <f>IF(Table1[[#This Row],[Ledger 13]]="","",Table1[[#This Row],[Ledger 13]])</f>
        <v/>
      </c>
      <c r="EM709" t="str">
        <f>IF(Table1[[#This Row],[Ledger 13]]="","",IF(Table1[[#This Row],[Effect 13]]="Dr.",-Table1[[#This Row],[Amount 13]],Table1[[#This Row],[Amount 13]]))</f>
        <v/>
      </c>
      <c r="EP709" t="str">
        <f>IF(Table1[[#This Row],[Ledger 14]]="","","No")</f>
        <v/>
      </c>
      <c r="EQ709" t="str">
        <f>IF(Table1[[#This Row],[Ledger 14]]="","",IF(Table1[[#This Row],[Effect 14]]="Dr.","Yes","No"))</f>
        <v/>
      </c>
      <c r="ER709" t="str">
        <f>IF(Table1[[#This Row],[Ledger 14]]="","",Table1[[#This Row],[Ledger 14]])</f>
        <v/>
      </c>
      <c r="ES709" t="str">
        <f>IF(Table1[[#This Row],[Ledger 14]]="","",IF(Table1[[#This Row],[Effect 14]]="Dr.",-Table1[[#This Row],[Amount 14]],Table1[[#This Row],[Amount 14]]))</f>
        <v/>
      </c>
      <c r="EV709" t="str">
        <f>IF(Table1[[#This Row],[Ledger 15]]="","","No")</f>
        <v/>
      </c>
      <c r="EW709" t="str">
        <f>IF(Table1[[#This Row],[Ledger 15]]="","",IF(Table1[[#This Row],[Effect 15]]="Dr.","Yes","No"))</f>
        <v/>
      </c>
      <c r="EX709" t="str">
        <f>IF(Table1[[#This Row],[Ledger 15]]="","",Table1[[#This Row],[Ledger 15]])</f>
        <v/>
      </c>
      <c r="EY709" t="str">
        <f>IF(Table1[[#This Row],[Ledger 15]]="","",IF(Table1[[#This Row],[Effect 15]]="Dr.",-Table1[[#This Row],[Amount 15]],Table1[[#This Row],[Amount 15]]))</f>
        <v/>
      </c>
      <c r="FD7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09">
        <f>IF(Table1[[#This Row],[Date]]="",0,IF(AND(Table1[[#This Row],[Date]]&gt;=$FE$2,Table1[[#This Row],[Date]]&lt;=$FE$3),0,1))</f>
        <v>0</v>
      </c>
      <c r="FF709">
        <f>IF(Table1[[#This Row],[Date]]="",0,IF(TYPE(VLOOKUP(Table1[[#This Row],[Voucher Type]],Table1[[#All],[Voucher Type Master]],1,FALSE))=16,1,0))</f>
        <v>0</v>
      </c>
      <c r="FG709">
        <f>IF(TYPE(IF(Table1[[#This Row],[Date]]="",0,IF(VLOOKUP(Table1[[#This Row],[Voucher Type]],$FY$5:$FZ$13,2,0)=Table1[[#This Row],[Effect 1]],0,1)))=16,1,0)</f>
        <v>0</v>
      </c>
      <c r="FH7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09">
        <f>IF(LEN(Table1[[#This Row],[Ledger 1]])&gt;0,IF(TYPE(VLOOKUP(Table1[[#This Row],[Ledger 1]],GZ:GZ,1,0))=16,1,0),0)</f>
        <v>0</v>
      </c>
      <c r="FJ709">
        <f>IF(LEN(Table1[[#This Row],[Ledger 2]])&gt;0,IF(TYPE(VLOOKUP(Table1[[#This Row],[Ledger 2]],GZ:GZ,1,0))=16,1,0),0)</f>
        <v>0</v>
      </c>
      <c r="FK709">
        <f>IF(LEN(Table1[[#This Row],[Ledger 3]])&gt;0,IF(TYPE(VLOOKUP(Table1[[#This Row],[Ledger 3]],GZ:GZ,1,0))=16,1,0),0)</f>
        <v>0</v>
      </c>
      <c r="FL709">
        <f>IF(LEN(Table1[[#This Row],[Ledger 4]])&gt;0,IF(TYPE(VLOOKUP(Table1[[#This Row],[Ledger 4]],GZ:GZ,1,0))=16,1,0),0)</f>
        <v>0</v>
      </c>
      <c r="FM709">
        <f>IF(LEN(Table1[[#This Row],[Ledger 5]])&gt;0,IF(TYPE(VLOOKUP(Table1[[#This Row],[Ledger 5]],GZ:GZ,1,0))=16,1,0),0)</f>
        <v>0</v>
      </c>
      <c r="FN709">
        <f>IF(LEN(Table1[[#This Row],[Ledger 6]])&gt;0,IF(TYPE(VLOOKUP(Table1[[#This Row],[Ledger 6]],$GZ:$GZ,1,0))=16,1,0),0)</f>
        <v>0</v>
      </c>
      <c r="FO709">
        <f>IF(LEN(Table1[[#This Row],[Ledger 7]])&gt;0,IF(TYPE(VLOOKUP(Table1[[#This Row],[Ledger 7]],$GZ:$GZ,1,0))=16,1,0),0)</f>
        <v>0</v>
      </c>
      <c r="FP709">
        <f>IF(LEN(Table1[[#This Row],[Ledger 8]])&gt;0,IF(TYPE(VLOOKUP(Table1[[#This Row],[Ledger 8]],$GZ:$GZ,1,0))=16,1,0),0)</f>
        <v>0</v>
      </c>
      <c r="FQ709">
        <f>IF(LEN(Table1[[#This Row],[Ledger 9]])&gt;0,IF(TYPE(VLOOKUP(Table1[[#This Row],[Ledger 9]],$GZ:$GZ,1,0))=16,1,0),0)</f>
        <v>0</v>
      </c>
      <c r="FR709">
        <f>IF(LEN(Table1[[#This Row],[Ledger 10]])&gt;0,IF(TYPE(VLOOKUP(Table1[[#This Row],[Ledger 10]],$GZ:$GZ,1,0))=16,1,0),0)</f>
        <v>0</v>
      </c>
      <c r="FS709">
        <f>IF(LEN(Table1[[#This Row],[Ledger 11]])&gt;0,IF(TYPE(VLOOKUP(Table1[[#This Row],[Ledger 11]],$GZ:$GZ,1,0))=16,1,0),0)</f>
        <v>0</v>
      </c>
      <c r="FT709">
        <f>IF(LEN(Table1[[#This Row],[Ledger 12]])&gt;0,IF(TYPE(VLOOKUP(Table1[[#This Row],[Ledger 12]],$GZ:$GZ,1,0))=16,1,0),0)</f>
        <v>0</v>
      </c>
      <c r="FU709">
        <f>IF(LEN(Table1[[#This Row],[Ledger 13]])&gt;0,IF(TYPE(VLOOKUP(Table1[[#This Row],[Ledger 13]],$GZ:$GZ,1,0))=16,1,0),0)</f>
        <v>0</v>
      </c>
      <c r="FV709">
        <f>IF(LEN(Table1[[#This Row],[Ledger 14]])&gt;0,IF(TYPE(VLOOKUP(Table1[[#This Row],[Ledger 14]],$GZ:$GZ,1,0))=16,1,0),0)</f>
        <v>0</v>
      </c>
      <c r="FW709">
        <f>IF(LEN(Table1[[#This Row],[Ledger 15]])&gt;0,IF(TYPE(VLOOKUP(Table1[[#This Row],[Ledger 15]],$GZ:$GZ,1,0))=16,1,0),0)</f>
        <v>0</v>
      </c>
    </row>
    <row r="710" spans="4:179" ht="33" customHeight="1" x14ac:dyDescent="0.45">
      <c r="D710" s="8">
        <f t="shared" si="19"/>
        <v>705</v>
      </c>
      <c r="E710" s="32"/>
      <c r="F710" s="34"/>
      <c r="G710" s="34"/>
      <c r="H710" s="34"/>
      <c r="I710" s="34"/>
      <c r="J710" s="38"/>
      <c r="K710" s="33"/>
      <c r="L710" s="36"/>
      <c r="M710" s="35"/>
      <c r="N710" s="34"/>
      <c r="O710" s="41"/>
      <c r="P710" s="35"/>
      <c r="Q710" s="34"/>
      <c r="R710" s="37"/>
      <c r="S710" s="35"/>
      <c r="T710" s="34"/>
      <c r="U710" s="37"/>
      <c r="V710" s="35"/>
      <c r="W710" s="34"/>
      <c r="X710" s="37"/>
      <c r="Y710" s="35"/>
      <c r="Z710" s="34"/>
      <c r="AA710" s="37"/>
      <c r="AB710" s="35"/>
      <c r="AC710" s="34"/>
      <c r="AD710" s="37"/>
      <c r="AE710" s="35"/>
      <c r="AF710" s="34"/>
      <c r="AG710" s="37"/>
      <c r="AH710" s="35"/>
      <c r="AI710" s="34"/>
      <c r="AJ710" s="37"/>
      <c r="AK710" s="35"/>
      <c r="AL710" s="34"/>
      <c r="AM710" s="37"/>
      <c r="AN710" s="35"/>
      <c r="AO710" s="34"/>
      <c r="AP710" s="37"/>
      <c r="AQ710" s="35"/>
      <c r="AR710" s="34"/>
      <c r="AS710" s="37"/>
      <c r="AT710" s="35"/>
      <c r="AU710" s="34"/>
      <c r="AV710" s="37"/>
      <c r="AW710" s="35"/>
      <c r="AX710" s="34"/>
      <c r="AY710" s="37"/>
      <c r="AZ710" s="35"/>
      <c r="BA710" s="34"/>
      <c r="BB710" s="37"/>
      <c r="BC7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0" s="7"/>
      <c r="BF710" t="str">
        <f>IF(Table1[[#This Row],[Date]]="","","&amp;lt;VOUCHER REMOTEID="&amp;""""&amp;$A$11&amp;$A$13&amp;ROW()&amp;""""&amp;" VCHTYPE="""&amp;F710&amp;""" ACTION="""&amp;"Create"&amp;"""&amp;gt;")</f>
        <v/>
      </c>
      <c r="BG710" t="str">
        <f>IF(Table1[[#This Row],[Date]]="","",TEXT(Table1[[#This Row],[Date]],"yyyymmdd"))</f>
        <v/>
      </c>
      <c r="BH710" t="str">
        <f>Table1[[#This Row],[Date2]]</f>
        <v/>
      </c>
      <c r="BI710" t="str">
        <f>IF(Table1[[#This Row],[Date]]="","",Table1[[#This Row],[Voucher Type]])</f>
        <v/>
      </c>
      <c r="BJ710" t="str">
        <f>IF(Table1[[#This Row],[Ref No / Invoice No]]="","",Table1[[#This Row],[Ref No / Invoice No]])</f>
        <v/>
      </c>
      <c r="BK710" t="str">
        <f>IF(Table1[[#This Row],[Voucher No]]="","",Table1[[#This Row],[Voucher No]])</f>
        <v/>
      </c>
      <c r="BL710" t="str">
        <f>IF(Table1[[#This Row],[Date]]="","",Table1[[#This Row],[Narration]])</f>
        <v/>
      </c>
      <c r="BM710" t="str">
        <f>IF(Table1[[#This Row],[Date]]="","",$A$11&amp;$A$13&amp;ROW())</f>
        <v/>
      </c>
      <c r="BN710" t="str">
        <f>IF(Table1[[#This Row],[Date]]="","",$A$13)</f>
        <v/>
      </c>
      <c r="BP710" t="str">
        <f>IF(Table1[[#This Row],[Ledger 1]]="","","No")</f>
        <v/>
      </c>
      <c r="BQ710" t="str">
        <f>IF(Table1[[#This Row],[Date]]="","",IF(Table1[[#This Row],[Effect 1]]="Dr.","Yes","No"))</f>
        <v/>
      </c>
      <c r="BR710" t="str">
        <f>IF(Table1[[#This Row],[Date]]="","",Table1[[#This Row],[Ledger 1]])</f>
        <v/>
      </c>
      <c r="BS710" t="str">
        <f>IF(Table1[[#This Row],[Date]]="","",IF(Table1[[#This Row],[Effect 1]]="Dr.",-Table1[[#This Row],[Amount 1]],Table1[[#This Row],[Amount 1]]))</f>
        <v/>
      </c>
      <c r="BV710" t="str">
        <f>IF(Table1[[#This Row],[Ledger 2]]="","","No")</f>
        <v/>
      </c>
      <c r="BW710" t="str">
        <f>IF(Table1[[#This Row],[Date]]="","",IF(Table1[[#This Row],[Effect 2]]="Dr.","Yes","No"))</f>
        <v/>
      </c>
      <c r="BX710" t="str">
        <f>IF(Table1[[#This Row],[Date]]="","",Table1[[#This Row],[Ledger 2]])</f>
        <v/>
      </c>
      <c r="BY710" t="str">
        <f>IF(Table1[[#This Row],[Date]]="","",IF(Table1[[#This Row],[Effect 2]]="Dr.",-Table1[[#This Row],[Amount 2]],Table1[[#This Row],[Amount 2]]))</f>
        <v/>
      </c>
      <c r="CB710" t="str">
        <f>IF(Table1[[#This Row],[Ledger 3]]="","","No")</f>
        <v/>
      </c>
      <c r="CC710" t="str">
        <f>IF(Table1[[#This Row],[Ledger 3]]="","",IF(Table1[[#This Row],[Effect 3]]="Dr.","Yes","No"))</f>
        <v/>
      </c>
      <c r="CD710" t="str">
        <f>IF(Table1[[#This Row],[Ledger 3]]="","",Table1[[#This Row],[Ledger 3]])</f>
        <v/>
      </c>
      <c r="CE710" t="str">
        <f>IF(Table1[[#This Row],[Ledger 3]]="","",IF(Table1[[#This Row],[Effect 3]]="Dr.",-Table1[[#This Row],[Amount 3]],Table1[[#This Row],[Amount 3]]))</f>
        <v/>
      </c>
      <c r="CH710" t="str">
        <f>IF(Table1[[#This Row],[Ledger 4]]="","","No")</f>
        <v/>
      </c>
      <c r="CI710" t="str">
        <f>IF(Table1[[#This Row],[Ledger 4]]="","",IF(Table1[[#This Row],[Effect 4]]="Dr.","Yes","No"))</f>
        <v/>
      </c>
      <c r="CJ710" t="str">
        <f>IF(Table1[[#This Row],[Ledger 4]]="","",Table1[[#This Row],[Ledger 4]])</f>
        <v/>
      </c>
      <c r="CK710" t="str">
        <f>IF(Table1[[#This Row],[Ledger 4]]="","",IF(Table1[[#This Row],[Effect 4]]="Dr.",-Table1[[#This Row],[Amount 4]],Table1[[#This Row],[Amount 4]]))</f>
        <v/>
      </c>
      <c r="CN710" t="str">
        <f>IF(Table1[[#This Row],[Ledger 5]]="","","No")</f>
        <v/>
      </c>
      <c r="CO710" t="str">
        <f>IF(Table1[[#This Row],[Ledger 5]]="","",IF(Table1[[#This Row],[Effect 5]]="Dr.","Yes","No"))</f>
        <v/>
      </c>
      <c r="CP710" t="str">
        <f>IF(Table1[[#This Row],[Ledger 5]]="","",Table1[[#This Row],[Ledger 5]])</f>
        <v/>
      </c>
      <c r="CQ710" t="str">
        <f>IF(Table1[[#This Row],[Ledger 5]]="","",IF(Table1[[#This Row],[Effect 5]]="Dr.",-Table1[[#This Row],[Amount 5]],Table1[[#This Row],[Amount 5]]))</f>
        <v/>
      </c>
      <c r="CT710" t="str">
        <f>IF(Table1[[#This Row],[Ledger 6]]="","","No")</f>
        <v/>
      </c>
      <c r="CU710" t="str">
        <f>IF(Table1[[#This Row],[Ledger 6]]="","",IF(Table1[[#This Row],[Effect 6]]="Dr.","Yes","No"))</f>
        <v/>
      </c>
      <c r="CV710" t="str">
        <f>IF(Table1[[#This Row],[Ledger 6]]="","",Table1[[#This Row],[Ledger 6]])</f>
        <v/>
      </c>
      <c r="CW710" t="str">
        <f>IF(Table1[[#This Row],[Ledger 6]]="","",IF(Table1[[#This Row],[Effect 6]]="Dr.",-Table1[[#This Row],[Amount 6]],Table1[[#This Row],[Amount 6]]))</f>
        <v/>
      </c>
      <c r="CZ710" t="str">
        <f>IF(Table1[[#This Row],[Ledger 7]]="","","No")</f>
        <v/>
      </c>
      <c r="DA710" t="str">
        <f>IF(Table1[[#This Row],[Ledger 7]]="","",IF(Table1[[#This Row],[Effect 7]]="Dr.","Yes","No"))</f>
        <v/>
      </c>
      <c r="DB710" t="str">
        <f>IF(Table1[[#This Row],[Ledger 7]]="","",Table1[[#This Row],[Ledger 7]])</f>
        <v/>
      </c>
      <c r="DC710" t="str">
        <f>IF(Table1[[#This Row],[Ledger 7]]="","",IF(Table1[[#This Row],[Effect 7]]="Dr.",-Table1[[#This Row],[Amount 7]],Table1[[#This Row],[Amount 7]]))</f>
        <v/>
      </c>
      <c r="DF710" t="str">
        <f>IF(Table1[[#This Row],[Ledger 8]]="","","No")</f>
        <v/>
      </c>
      <c r="DG710" t="str">
        <f>IF(Table1[[#This Row],[Ledger 8]]="","",IF(Table1[[#This Row],[Effect 8]]="Dr.","Yes","No"))</f>
        <v/>
      </c>
      <c r="DH710" t="str">
        <f>IF(Table1[[#This Row],[Ledger 8]]="","",Table1[[#This Row],[Ledger 8]])</f>
        <v/>
      </c>
      <c r="DI710" t="str">
        <f>IF(Table1[[#This Row],[Ledger 8]]="","",IF(Table1[[#This Row],[Effect 8]]="Dr.",-Table1[[#This Row],[Amount 8]],Table1[[#This Row],[Amount 8]]))</f>
        <v/>
      </c>
      <c r="DL710" t="str">
        <f>IF(Table1[[#This Row],[Ledger 9]]="","","No")</f>
        <v/>
      </c>
      <c r="DM710" t="str">
        <f>IF(Table1[[#This Row],[Ledger 9]]="","",IF(Table1[[#This Row],[Effect 9]]="Dr.","Yes","No"))</f>
        <v/>
      </c>
      <c r="DN710" t="str">
        <f>IF(Table1[[#This Row],[Ledger 9]]="","",Table1[[#This Row],[Ledger 9]])</f>
        <v/>
      </c>
      <c r="DO710" t="str">
        <f>IF(Table1[[#This Row],[Ledger 9]]="","",IF(Table1[[#This Row],[Effect 9]]="Dr.",-Table1[[#This Row],[Amount 9]],Table1[[#This Row],[Amount 9]]))</f>
        <v/>
      </c>
      <c r="DR710" t="str">
        <f>IF(Table1[[#This Row],[Ledger 10]]="","","No")</f>
        <v/>
      </c>
      <c r="DS710" t="str">
        <f>IF(Table1[[#This Row],[Ledger 10]]="","",IF(Table1[[#This Row],[Effect 10]]="Dr.","Yes","No"))</f>
        <v/>
      </c>
      <c r="DT710" t="str">
        <f>IF(Table1[[#This Row],[Ledger 10]]="","",Table1[[#This Row],[Ledger 10]])</f>
        <v/>
      </c>
      <c r="DU710" t="str">
        <f>IF(Table1[[#This Row],[Ledger 10]]="","",IF(Table1[[#This Row],[Effect 10]]="Dr.",-Table1[[#This Row],[Amount 10]],Table1[[#This Row],[Amount 10]]))</f>
        <v/>
      </c>
      <c r="DX710" t="str">
        <f>IF(Table1[[#This Row],[Ledger 11]]="","","No")</f>
        <v/>
      </c>
      <c r="DY710" t="str">
        <f>IF(Table1[[#This Row],[Ledger 11]]="","",IF(Table1[[#This Row],[Effect 11]]="Dr.","Yes","No"))</f>
        <v/>
      </c>
      <c r="DZ710" t="str">
        <f>IF(Table1[[#This Row],[Ledger 11]]="","",Table1[[#This Row],[Ledger 11]])</f>
        <v/>
      </c>
      <c r="EA710" t="str">
        <f>IF(Table1[[#This Row],[Ledger 11]]="","",IF(Table1[[#This Row],[Effect 11]]="Dr.",-Table1[[#This Row],[Amount 11]],Table1[[#This Row],[Amount 11]]))</f>
        <v/>
      </c>
      <c r="ED710" t="str">
        <f>IF(Table1[[#This Row],[Ledger 12]]="","","No")</f>
        <v/>
      </c>
      <c r="EE710" t="str">
        <f>IF(Table1[[#This Row],[Ledger 12]]="","",IF(Table1[[#This Row],[Effect 12]]="Dr.","Yes","No"))</f>
        <v/>
      </c>
      <c r="EF710" t="str">
        <f>IF(Table1[[#This Row],[Ledger 12]]="","",Table1[[#This Row],[Ledger 12]])</f>
        <v/>
      </c>
      <c r="EG710" t="str">
        <f>IF(Table1[[#This Row],[Ledger 12]]="","",IF(Table1[[#This Row],[Effect 12]]="Dr.",-Table1[[#This Row],[Amount 12]],Table1[[#This Row],[Amount 12]]))</f>
        <v/>
      </c>
      <c r="EJ710" t="str">
        <f>IF(Table1[[#This Row],[Ledger 13]]="","","No")</f>
        <v/>
      </c>
      <c r="EK710" t="str">
        <f>IF(Table1[[#This Row],[Ledger 13]]="","",IF(Table1[[#This Row],[Effect 13]]="Dr.","Yes","No"))</f>
        <v/>
      </c>
      <c r="EL710" t="str">
        <f>IF(Table1[[#This Row],[Ledger 13]]="","",Table1[[#This Row],[Ledger 13]])</f>
        <v/>
      </c>
      <c r="EM710" t="str">
        <f>IF(Table1[[#This Row],[Ledger 13]]="","",IF(Table1[[#This Row],[Effect 13]]="Dr.",-Table1[[#This Row],[Amount 13]],Table1[[#This Row],[Amount 13]]))</f>
        <v/>
      </c>
      <c r="EP710" t="str">
        <f>IF(Table1[[#This Row],[Ledger 14]]="","","No")</f>
        <v/>
      </c>
      <c r="EQ710" t="str">
        <f>IF(Table1[[#This Row],[Ledger 14]]="","",IF(Table1[[#This Row],[Effect 14]]="Dr.","Yes","No"))</f>
        <v/>
      </c>
      <c r="ER710" t="str">
        <f>IF(Table1[[#This Row],[Ledger 14]]="","",Table1[[#This Row],[Ledger 14]])</f>
        <v/>
      </c>
      <c r="ES710" t="str">
        <f>IF(Table1[[#This Row],[Ledger 14]]="","",IF(Table1[[#This Row],[Effect 14]]="Dr.",-Table1[[#This Row],[Amount 14]],Table1[[#This Row],[Amount 14]]))</f>
        <v/>
      </c>
      <c r="EV710" t="str">
        <f>IF(Table1[[#This Row],[Ledger 15]]="","","No")</f>
        <v/>
      </c>
      <c r="EW710" t="str">
        <f>IF(Table1[[#This Row],[Ledger 15]]="","",IF(Table1[[#This Row],[Effect 15]]="Dr.","Yes","No"))</f>
        <v/>
      </c>
      <c r="EX710" t="str">
        <f>IF(Table1[[#This Row],[Ledger 15]]="","",Table1[[#This Row],[Ledger 15]])</f>
        <v/>
      </c>
      <c r="EY710" t="str">
        <f>IF(Table1[[#This Row],[Ledger 15]]="","",IF(Table1[[#This Row],[Effect 15]]="Dr.",-Table1[[#This Row],[Amount 15]],Table1[[#This Row],[Amount 15]]))</f>
        <v/>
      </c>
      <c r="FD7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0">
        <f>IF(Table1[[#This Row],[Date]]="",0,IF(AND(Table1[[#This Row],[Date]]&gt;=$FE$2,Table1[[#This Row],[Date]]&lt;=$FE$3),0,1))</f>
        <v>0</v>
      </c>
      <c r="FF710">
        <f>IF(Table1[[#This Row],[Date]]="",0,IF(TYPE(VLOOKUP(Table1[[#This Row],[Voucher Type]],Table1[[#All],[Voucher Type Master]],1,FALSE))=16,1,0))</f>
        <v>0</v>
      </c>
      <c r="FG710">
        <f>IF(TYPE(IF(Table1[[#This Row],[Date]]="",0,IF(VLOOKUP(Table1[[#This Row],[Voucher Type]],$FY$5:$FZ$13,2,0)=Table1[[#This Row],[Effect 1]],0,1)))=16,1,0)</f>
        <v>0</v>
      </c>
      <c r="FH7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0">
        <f>IF(LEN(Table1[[#This Row],[Ledger 1]])&gt;0,IF(TYPE(VLOOKUP(Table1[[#This Row],[Ledger 1]],GZ:GZ,1,0))=16,1,0),0)</f>
        <v>0</v>
      </c>
      <c r="FJ710">
        <f>IF(LEN(Table1[[#This Row],[Ledger 2]])&gt;0,IF(TYPE(VLOOKUP(Table1[[#This Row],[Ledger 2]],GZ:GZ,1,0))=16,1,0),0)</f>
        <v>0</v>
      </c>
      <c r="FK710">
        <f>IF(LEN(Table1[[#This Row],[Ledger 3]])&gt;0,IF(TYPE(VLOOKUP(Table1[[#This Row],[Ledger 3]],GZ:GZ,1,0))=16,1,0),0)</f>
        <v>0</v>
      </c>
      <c r="FL710">
        <f>IF(LEN(Table1[[#This Row],[Ledger 4]])&gt;0,IF(TYPE(VLOOKUP(Table1[[#This Row],[Ledger 4]],GZ:GZ,1,0))=16,1,0),0)</f>
        <v>0</v>
      </c>
      <c r="FM710">
        <f>IF(LEN(Table1[[#This Row],[Ledger 5]])&gt;0,IF(TYPE(VLOOKUP(Table1[[#This Row],[Ledger 5]],GZ:GZ,1,0))=16,1,0),0)</f>
        <v>0</v>
      </c>
      <c r="FN710">
        <f>IF(LEN(Table1[[#This Row],[Ledger 6]])&gt;0,IF(TYPE(VLOOKUP(Table1[[#This Row],[Ledger 6]],$GZ:$GZ,1,0))=16,1,0),0)</f>
        <v>0</v>
      </c>
      <c r="FO710">
        <f>IF(LEN(Table1[[#This Row],[Ledger 7]])&gt;0,IF(TYPE(VLOOKUP(Table1[[#This Row],[Ledger 7]],$GZ:$GZ,1,0))=16,1,0),0)</f>
        <v>0</v>
      </c>
      <c r="FP710">
        <f>IF(LEN(Table1[[#This Row],[Ledger 8]])&gt;0,IF(TYPE(VLOOKUP(Table1[[#This Row],[Ledger 8]],$GZ:$GZ,1,0))=16,1,0),0)</f>
        <v>0</v>
      </c>
      <c r="FQ710">
        <f>IF(LEN(Table1[[#This Row],[Ledger 9]])&gt;0,IF(TYPE(VLOOKUP(Table1[[#This Row],[Ledger 9]],$GZ:$GZ,1,0))=16,1,0),0)</f>
        <v>0</v>
      </c>
      <c r="FR710">
        <f>IF(LEN(Table1[[#This Row],[Ledger 10]])&gt;0,IF(TYPE(VLOOKUP(Table1[[#This Row],[Ledger 10]],$GZ:$GZ,1,0))=16,1,0),0)</f>
        <v>0</v>
      </c>
      <c r="FS710">
        <f>IF(LEN(Table1[[#This Row],[Ledger 11]])&gt;0,IF(TYPE(VLOOKUP(Table1[[#This Row],[Ledger 11]],$GZ:$GZ,1,0))=16,1,0),0)</f>
        <v>0</v>
      </c>
      <c r="FT710">
        <f>IF(LEN(Table1[[#This Row],[Ledger 12]])&gt;0,IF(TYPE(VLOOKUP(Table1[[#This Row],[Ledger 12]],$GZ:$GZ,1,0))=16,1,0),0)</f>
        <v>0</v>
      </c>
      <c r="FU710">
        <f>IF(LEN(Table1[[#This Row],[Ledger 13]])&gt;0,IF(TYPE(VLOOKUP(Table1[[#This Row],[Ledger 13]],$GZ:$GZ,1,0))=16,1,0),0)</f>
        <v>0</v>
      </c>
      <c r="FV710">
        <f>IF(LEN(Table1[[#This Row],[Ledger 14]])&gt;0,IF(TYPE(VLOOKUP(Table1[[#This Row],[Ledger 14]],$GZ:$GZ,1,0))=16,1,0),0)</f>
        <v>0</v>
      </c>
      <c r="FW710">
        <f>IF(LEN(Table1[[#This Row],[Ledger 15]])&gt;0,IF(TYPE(VLOOKUP(Table1[[#This Row],[Ledger 15]],$GZ:$GZ,1,0))=16,1,0),0)</f>
        <v>0</v>
      </c>
    </row>
    <row r="711" spans="4:179" ht="33" customHeight="1" x14ac:dyDescent="0.45">
      <c r="D711" s="8">
        <f t="shared" si="19"/>
        <v>706</v>
      </c>
      <c r="E711" s="32"/>
      <c r="F711" s="34"/>
      <c r="G711" s="34"/>
      <c r="H711" s="34"/>
      <c r="I711" s="34"/>
      <c r="J711" s="38"/>
      <c r="K711" s="33"/>
      <c r="L711" s="36"/>
      <c r="M711" s="35"/>
      <c r="N711" s="34"/>
      <c r="O711" s="41"/>
      <c r="P711" s="35"/>
      <c r="Q711" s="34"/>
      <c r="R711" s="37"/>
      <c r="S711" s="35"/>
      <c r="T711" s="34"/>
      <c r="U711" s="37"/>
      <c r="V711" s="35"/>
      <c r="W711" s="34"/>
      <c r="X711" s="37"/>
      <c r="Y711" s="35"/>
      <c r="Z711" s="34"/>
      <c r="AA711" s="37"/>
      <c r="AB711" s="35"/>
      <c r="AC711" s="34"/>
      <c r="AD711" s="37"/>
      <c r="AE711" s="35"/>
      <c r="AF711" s="34"/>
      <c r="AG711" s="37"/>
      <c r="AH711" s="35"/>
      <c r="AI711" s="34"/>
      <c r="AJ711" s="37"/>
      <c r="AK711" s="35"/>
      <c r="AL711" s="34"/>
      <c r="AM711" s="37"/>
      <c r="AN711" s="35"/>
      <c r="AO711" s="34"/>
      <c r="AP711" s="37"/>
      <c r="AQ711" s="35"/>
      <c r="AR711" s="34"/>
      <c r="AS711" s="37"/>
      <c r="AT711" s="35"/>
      <c r="AU711" s="34"/>
      <c r="AV711" s="37"/>
      <c r="AW711" s="35"/>
      <c r="AX711" s="34"/>
      <c r="AY711" s="37"/>
      <c r="AZ711" s="35"/>
      <c r="BA711" s="34"/>
      <c r="BB711" s="37"/>
      <c r="BC7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1" s="7"/>
      <c r="BF711" t="str">
        <f>IF(Table1[[#This Row],[Date]]="","","&amp;lt;VOUCHER REMOTEID="&amp;""""&amp;$A$11&amp;$A$13&amp;ROW()&amp;""""&amp;" VCHTYPE="""&amp;F711&amp;""" ACTION="""&amp;"Create"&amp;"""&amp;gt;")</f>
        <v/>
      </c>
      <c r="BG711" t="str">
        <f>IF(Table1[[#This Row],[Date]]="","",TEXT(Table1[[#This Row],[Date]],"yyyymmdd"))</f>
        <v/>
      </c>
      <c r="BH711" t="str">
        <f>Table1[[#This Row],[Date2]]</f>
        <v/>
      </c>
      <c r="BI711" t="str">
        <f>IF(Table1[[#This Row],[Date]]="","",Table1[[#This Row],[Voucher Type]])</f>
        <v/>
      </c>
      <c r="BJ711" t="str">
        <f>IF(Table1[[#This Row],[Ref No / Invoice No]]="","",Table1[[#This Row],[Ref No / Invoice No]])</f>
        <v/>
      </c>
      <c r="BK711" t="str">
        <f>IF(Table1[[#This Row],[Voucher No]]="","",Table1[[#This Row],[Voucher No]])</f>
        <v/>
      </c>
      <c r="BL711" t="str">
        <f>IF(Table1[[#This Row],[Date]]="","",Table1[[#This Row],[Narration]])</f>
        <v/>
      </c>
      <c r="BM711" t="str">
        <f>IF(Table1[[#This Row],[Date]]="","",$A$11&amp;$A$13&amp;ROW())</f>
        <v/>
      </c>
      <c r="BN711" t="str">
        <f>IF(Table1[[#This Row],[Date]]="","",$A$13)</f>
        <v/>
      </c>
      <c r="BP711" t="str">
        <f>IF(Table1[[#This Row],[Ledger 1]]="","","No")</f>
        <v/>
      </c>
      <c r="BQ711" t="str">
        <f>IF(Table1[[#This Row],[Date]]="","",IF(Table1[[#This Row],[Effect 1]]="Dr.","Yes","No"))</f>
        <v/>
      </c>
      <c r="BR711" t="str">
        <f>IF(Table1[[#This Row],[Date]]="","",Table1[[#This Row],[Ledger 1]])</f>
        <v/>
      </c>
      <c r="BS711" t="str">
        <f>IF(Table1[[#This Row],[Date]]="","",IF(Table1[[#This Row],[Effect 1]]="Dr.",-Table1[[#This Row],[Amount 1]],Table1[[#This Row],[Amount 1]]))</f>
        <v/>
      </c>
      <c r="BV711" t="str">
        <f>IF(Table1[[#This Row],[Ledger 2]]="","","No")</f>
        <v/>
      </c>
      <c r="BW711" t="str">
        <f>IF(Table1[[#This Row],[Date]]="","",IF(Table1[[#This Row],[Effect 2]]="Dr.","Yes","No"))</f>
        <v/>
      </c>
      <c r="BX711" t="str">
        <f>IF(Table1[[#This Row],[Date]]="","",Table1[[#This Row],[Ledger 2]])</f>
        <v/>
      </c>
      <c r="BY711" t="str">
        <f>IF(Table1[[#This Row],[Date]]="","",IF(Table1[[#This Row],[Effect 2]]="Dr.",-Table1[[#This Row],[Amount 2]],Table1[[#This Row],[Amount 2]]))</f>
        <v/>
      </c>
      <c r="CB711" t="str">
        <f>IF(Table1[[#This Row],[Ledger 3]]="","","No")</f>
        <v/>
      </c>
      <c r="CC711" t="str">
        <f>IF(Table1[[#This Row],[Ledger 3]]="","",IF(Table1[[#This Row],[Effect 3]]="Dr.","Yes","No"))</f>
        <v/>
      </c>
      <c r="CD711" t="str">
        <f>IF(Table1[[#This Row],[Ledger 3]]="","",Table1[[#This Row],[Ledger 3]])</f>
        <v/>
      </c>
      <c r="CE711" t="str">
        <f>IF(Table1[[#This Row],[Ledger 3]]="","",IF(Table1[[#This Row],[Effect 3]]="Dr.",-Table1[[#This Row],[Amount 3]],Table1[[#This Row],[Amount 3]]))</f>
        <v/>
      </c>
      <c r="CH711" t="str">
        <f>IF(Table1[[#This Row],[Ledger 4]]="","","No")</f>
        <v/>
      </c>
      <c r="CI711" t="str">
        <f>IF(Table1[[#This Row],[Ledger 4]]="","",IF(Table1[[#This Row],[Effect 4]]="Dr.","Yes","No"))</f>
        <v/>
      </c>
      <c r="CJ711" t="str">
        <f>IF(Table1[[#This Row],[Ledger 4]]="","",Table1[[#This Row],[Ledger 4]])</f>
        <v/>
      </c>
      <c r="CK711" t="str">
        <f>IF(Table1[[#This Row],[Ledger 4]]="","",IF(Table1[[#This Row],[Effect 4]]="Dr.",-Table1[[#This Row],[Amount 4]],Table1[[#This Row],[Amount 4]]))</f>
        <v/>
      </c>
      <c r="CN711" t="str">
        <f>IF(Table1[[#This Row],[Ledger 5]]="","","No")</f>
        <v/>
      </c>
      <c r="CO711" t="str">
        <f>IF(Table1[[#This Row],[Ledger 5]]="","",IF(Table1[[#This Row],[Effect 5]]="Dr.","Yes","No"))</f>
        <v/>
      </c>
      <c r="CP711" t="str">
        <f>IF(Table1[[#This Row],[Ledger 5]]="","",Table1[[#This Row],[Ledger 5]])</f>
        <v/>
      </c>
      <c r="CQ711" t="str">
        <f>IF(Table1[[#This Row],[Ledger 5]]="","",IF(Table1[[#This Row],[Effect 5]]="Dr.",-Table1[[#This Row],[Amount 5]],Table1[[#This Row],[Amount 5]]))</f>
        <v/>
      </c>
      <c r="CT711" t="str">
        <f>IF(Table1[[#This Row],[Ledger 6]]="","","No")</f>
        <v/>
      </c>
      <c r="CU711" t="str">
        <f>IF(Table1[[#This Row],[Ledger 6]]="","",IF(Table1[[#This Row],[Effect 6]]="Dr.","Yes","No"))</f>
        <v/>
      </c>
      <c r="CV711" t="str">
        <f>IF(Table1[[#This Row],[Ledger 6]]="","",Table1[[#This Row],[Ledger 6]])</f>
        <v/>
      </c>
      <c r="CW711" t="str">
        <f>IF(Table1[[#This Row],[Ledger 6]]="","",IF(Table1[[#This Row],[Effect 6]]="Dr.",-Table1[[#This Row],[Amount 6]],Table1[[#This Row],[Amount 6]]))</f>
        <v/>
      </c>
      <c r="CZ711" t="str">
        <f>IF(Table1[[#This Row],[Ledger 7]]="","","No")</f>
        <v/>
      </c>
      <c r="DA711" t="str">
        <f>IF(Table1[[#This Row],[Ledger 7]]="","",IF(Table1[[#This Row],[Effect 7]]="Dr.","Yes","No"))</f>
        <v/>
      </c>
      <c r="DB711" t="str">
        <f>IF(Table1[[#This Row],[Ledger 7]]="","",Table1[[#This Row],[Ledger 7]])</f>
        <v/>
      </c>
      <c r="DC711" t="str">
        <f>IF(Table1[[#This Row],[Ledger 7]]="","",IF(Table1[[#This Row],[Effect 7]]="Dr.",-Table1[[#This Row],[Amount 7]],Table1[[#This Row],[Amount 7]]))</f>
        <v/>
      </c>
      <c r="DF711" t="str">
        <f>IF(Table1[[#This Row],[Ledger 8]]="","","No")</f>
        <v/>
      </c>
      <c r="DG711" t="str">
        <f>IF(Table1[[#This Row],[Ledger 8]]="","",IF(Table1[[#This Row],[Effect 8]]="Dr.","Yes","No"))</f>
        <v/>
      </c>
      <c r="DH711" t="str">
        <f>IF(Table1[[#This Row],[Ledger 8]]="","",Table1[[#This Row],[Ledger 8]])</f>
        <v/>
      </c>
      <c r="DI711" t="str">
        <f>IF(Table1[[#This Row],[Ledger 8]]="","",IF(Table1[[#This Row],[Effect 8]]="Dr.",-Table1[[#This Row],[Amount 8]],Table1[[#This Row],[Amount 8]]))</f>
        <v/>
      </c>
      <c r="DL711" t="str">
        <f>IF(Table1[[#This Row],[Ledger 9]]="","","No")</f>
        <v/>
      </c>
      <c r="DM711" t="str">
        <f>IF(Table1[[#This Row],[Ledger 9]]="","",IF(Table1[[#This Row],[Effect 9]]="Dr.","Yes","No"))</f>
        <v/>
      </c>
      <c r="DN711" t="str">
        <f>IF(Table1[[#This Row],[Ledger 9]]="","",Table1[[#This Row],[Ledger 9]])</f>
        <v/>
      </c>
      <c r="DO711" t="str">
        <f>IF(Table1[[#This Row],[Ledger 9]]="","",IF(Table1[[#This Row],[Effect 9]]="Dr.",-Table1[[#This Row],[Amount 9]],Table1[[#This Row],[Amount 9]]))</f>
        <v/>
      </c>
      <c r="DR711" t="str">
        <f>IF(Table1[[#This Row],[Ledger 10]]="","","No")</f>
        <v/>
      </c>
      <c r="DS711" t="str">
        <f>IF(Table1[[#This Row],[Ledger 10]]="","",IF(Table1[[#This Row],[Effect 10]]="Dr.","Yes","No"))</f>
        <v/>
      </c>
      <c r="DT711" t="str">
        <f>IF(Table1[[#This Row],[Ledger 10]]="","",Table1[[#This Row],[Ledger 10]])</f>
        <v/>
      </c>
      <c r="DU711" t="str">
        <f>IF(Table1[[#This Row],[Ledger 10]]="","",IF(Table1[[#This Row],[Effect 10]]="Dr.",-Table1[[#This Row],[Amount 10]],Table1[[#This Row],[Amount 10]]))</f>
        <v/>
      </c>
      <c r="DX711" t="str">
        <f>IF(Table1[[#This Row],[Ledger 11]]="","","No")</f>
        <v/>
      </c>
      <c r="DY711" t="str">
        <f>IF(Table1[[#This Row],[Ledger 11]]="","",IF(Table1[[#This Row],[Effect 11]]="Dr.","Yes","No"))</f>
        <v/>
      </c>
      <c r="DZ711" t="str">
        <f>IF(Table1[[#This Row],[Ledger 11]]="","",Table1[[#This Row],[Ledger 11]])</f>
        <v/>
      </c>
      <c r="EA711" t="str">
        <f>IF(Table1[[#This Row],[Ledger 11]]="","",IF(Table1[[#This Row],[Effect 11]]="Dr.",-Table1[[#This Row],[Amount 11]],Table1[[#This Row],[Amount 11]]))</f>
        <v/>
      </c>
      <c r="ED711" t="str">
        <f>IF(Table1[[#This Row],[Ledger 12]]="","","No")</f>
        <v/>
      </c>
      <c r="EE711" t="str">
        <f>IF(Table1[[#This Row],[Ledger 12]]="","",IF(Table1[[#This Row],[Effect 12]]="Dr.","Yes","No"))</f>
        <v/>
      </c>
      <c r="EF711" t="str">
        <f>IF(Table1[[#This Row],[Ledger 12]]="","",Table1[[#This Row],[Ledger 12]])</f>
        <v/>
      </c>
      <c r="EG711" t="str">
        <f>IF(Table1[[#This Row],[Ledger 12]]="","",IF(Table1[[#This Row],[Effect 12]]="Dr.",-Table1[[#This Row],[Amount 12]],Table1[[#This Row],[Amount 12]]))</f>
        <v/>
      </c>
      <c r="EJ711" t="str">
        <f>IF(Table1[[#This Row],[Ledger 13]]="","","No")</f>
        <v/>
      </c>
      <c r="EK711" t="str">
        <f>IF(Table1[[#This Row],[Ledger 13]]="","",IF(Table1[[#This Row],[Effect 13]]="Dr.","Yes","No"))</f>
        <v/>
      </c>
      <c r="EL711" t="str">
        <f>IF(Table1[[#This Row],[Ledger 13]]="","",Table1[[#This Row],[Ledger 13]])</f>
        <v/>
      </c>
      <c r="EM711" t="str">
        <f>IF(Table1[[#This Row],[Ledger 13]]="","",IF(Table1[[#This Row],[Effect 13]]="Dr.",-Table1[[#This Row],[Amount 13]],Table1[[#This Row],[Amount 13]]))</f>
        <v/>
      </c>
      <c r="EP711" t="str">
        <f>IF(Table1[[#This Row],[Ledger 14]]="","","No")</f>
        <v/>
      </c>
      <c r="EQ711" t="str">
        <f>IF(Table1[[#This Row],[Ledger 14]]="","",IF(Table1[[#This Row],[Effect 14]]="Dr.","Yes","No"))</f>
        <v/>
      </c>
      <c r="ER711" t="str">
        <f>IF(Table1[[#This Row],[Ledger 14]]="","",Table1[[#This Row],[Ledger 14]])</f>
        <v/>
      </c>
      <c r="ES711" t="str">
        <f>IF(Table1[[#This Row],[Ledger 14]]="","",IF(Table1[[#This Row],[Effect 14]]="Dr.",-Table1[[#This Row],[Amount 14]],Table1[[#This Row],[Amount 14]]))</f>
        <v/>
      </c>
      <c r="EV711" t="str">
        <f>IF(Table1[[#This Row],[Ledger 15]]="","","No")</f>
        <v/>
      </c>
      <c r="EW711" t="str">
        <f>IF(Table1[[#This Row],[Ledger 15]]="","",IF(Table1[[#This Row],[Effect 15]]="Dr.","Yes","No"))</f>
        <v/>
      </c>
      <c r="EX711" t="str">
        <f>IF(Table1[[#This Row],[Ledger 15]]="","",Table1[[#This Row],[Ledger 15]])</f>
        <v/>
      </c>
      <c r="EY711" t="str">
        <f>IF(Table1[[#This Row],[Ledger 15]]="","",IF(Table1[[#This Row],[Effect 15]]="Dr.",-Table1[[#This Row],[Amount 15]],Table1[[#This Row],[Amount 15]]))</f>
        <v/>
      </c>
      <c r="FD7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1">
        <f>IF(Table1[[#This Row],[Date]]="",0,IF(AND(Table1[[#This Row],[Date]]&gt;=$FE$2,Table1[[#This Row],[Date]]&lt;=$FE$3),0,1))</f>
        <v>0</v>
      </c>
      <c r="FF711">
        <f>IF(Table1[[#This Row],[Date]]="",0,IF(TYPE(VLOOKUP(Table1[[#This Row],[Voucher Type]],Table1[[#All],[Voucher Type Master]],1,FALSE))=16,1,0))</f>
        <v>0</v>
      </c>
      <c r="FG711">
        <f>IF(TYPE(IF(Table1[[#This Row],[Date]]="",0,IF(VLOOKUP(Table1[[#This Row],[Voucher Type]],$FY$5:$FZ$13,2,0)=Table1[[#This Row],[Effect 1]],0,1)))=16,1,0)</f>
        <v>0</v>
      </c>
      <c r="FH7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1">
        <f>IF(LEN(Table1[[#This Row],[Ledger 1]])&gt;0,IF(TYPE(VLOOKUP(Table1[[#This Row],[Ledger 1]],GZ:GZ,1,0))=16,1,0),0)</f>
        <v>0</v>
      </c>
      <c r="FJ711">
        <f>IF(LEN(Table1[[#This Row],[Ledger 2]])&gt;0,IF(TYPE(VLOOKUP(Table1[[#This Row],[Ledger 2]],GZ:GZ,1,0))=16,1,0),0)</f>
        <v>0</v>
      </c>
      <c r="FK711">
        <f>IF(LEN(Table1[[#This Row],[Ledger 3]])&gt;0,IF(TYPE(VLOOKUP(Table1[[#This Row],[Ledger 3]],GZ:GZ,1,0))=16,1,0),0)</f>
        <v>0</v>
      </c>
      <c r="FL711">
        <f>IF(LEN(Table1[[#This Row],[Ledger 4]])&gt;0,IF(TYPE(VLOOKUP(Table1[[#This Row],[Ledger 4]],GZ:GZ,1,0))=16,1,0),0)</f>
        <v>0</v>
      </c>
      <c r="FM711">
        <f>IF(LEN(Table1[[#This Row],[Ledger 5]])&gt;0,IF(TYPE(VLOOKUP(Table1[[#This Row],[Ledger 5]],GZ:GZ,1,0))=16,1,0),0)</f>
        <v>0</v>
      </c>
      <c r="FN711">
        <f>IF(LEN(Table1[[#This Row],[Ledger 6]])&gt;0,IF(TYPE(VLOOKUP(Table1[[#This Row],[Ledger 6]],$GZ:$GZ,1,0))=16,1,0),0)</f>
        <v>0</v>
      </c>
      <c r="FO711">
        <f>IF(LEN(Table1[[#This Row],[Ledger 7]])&gt;0,IF(TYPE(VLOOKUP(Table1[[#This Row],[Ledger 7]],$GZ:$GZ,1,0))=16,1,0),0)</f>
        <v>0</v>
      </c>
      <c r="FP711">
        <f>IF(LEN(Table1[[#This Row],[Ledger 8]])&gt;0,IF(TYPE(VLOOKUP(Table1[[#This Row],[Ledger 8]],$GZ:$GZ,1,0))=16,1,0),0)</f>
        <v>0</v>
      </c>
      <c r="FQ711">
        <f>IF(LEN(Table1[[#This Row],[Ledger 9]])&gt;0,IF(TYPE(VLOOKUP(Table1[[#This Row],[Ledger 9]],$GZ:$GZ,1,0))=16,1,0),0)</f>
        <v>0</v>
      </c>
      <c r="FR711">
        <f>IF(LEN(Table1[[#This Row],[Ledger 10]])&gt;0,IF(TYPE(VLOOKUP(Table1[[#This Row],[Ledger 10]],$GZ:$GZ,1,0))=16,1,0),0)</f>
        <v>0</v>
      </c>
      <c r="FS711">
        <f>IF(LEN(Table1[[#This Row],[Ledger 11]])&gt;0,IF(TYPE(VLOOKUP(Table1[[#This Row],[Ledger 11]],$GZ:$GZ,1,0))=16,1,0),0)</f>
        <v>0</v>
      </c>
      <c r="FT711">
        <f>IF(LEN(Table1[[#This Row],[Ledger 12]])&gt;0,IF(TYPE(VLOOKUP(Table1[[#This Row],[Ledger 12]],$GZ:$GZ,1,0))=16,1,0),0)</f>
        <v>0</v>
      </c>
      <c r="FU711">
        <f>IF(LEN(Table1[[#This Row],[Ledger 13]])&gt;0,IF(TYPE(VLOOKUP(Table1[[#This Row],[Ledger 13]],$GZ:$GZ,1,0))=16,1,0),0)</f>
        <v>0</v>
      </c>
      <c r="FV711">
        <f>IF(LEN(Table1[[#This Row],[Ledger 14]])&gt;0,IF(TYPE(VLOOKUP(Table1[[#This Row],[Ledger 14]],$GZ:$GZ,1,0))=16,1,0),0)</f>
        <v>0</v>
      </c>
      <c r="FW711">
        <f>IF(LEN(Table1[[#This Row],[Ledger 15]])&gt;0,IF(TYPE(VLOOKUP(Table1[[#This Row],[Ledger 15]],$GZ:$GZ,1,0))=16,1,0),0)</f>
        <v>0</v>
      </c>
    </row>
    <row r="712" spans="4:179" ht="33" customHeight="1" x14ac:dyDescent="0.45">
      <c r="D712" s="8">
        <f t="shared" ref="D712:D775" si="20">D711+1</f>
        <v>707</v>
      </c>
      <c r="E712" s="32"/>
      <c r="F712" s="34"/>
      <c r="G712" s="34"/>
      <c r="H712" s="34"/>
      <c r="I712" s="34"/>
      <c r="J712" s="38"/>
      <c r="K712" s="33"/>
      <c r="L712" s="36"/>
      <c r="M712" s="35"/>
      <c r="N712" s="34"/>
      <c r="O712" s="41"/>
      <c r="P712" s="35"/>
      <c r="Q712" s="34"/>
      <c r="R712" s="37"/>
      <c r="S712" s="35"/>
      <c r="T712" s="34"/>
      <c r="U712" s="37"/>
      <c r="V712" s="35"/>
      <c r="W712" s="34"/>
      <c r="X712" s="37"/>
      <c r="Y712" s="35"/>
      <c r="Z712" s="34"/>
      <c r="AA712" s="37"/>
      <c r="AB712" s="35"/>
      <c r="AC712" s="34"/>
      <c r="AD712" s="37"/>
      <c r="AE712" s="35"/>
      <c r="AF712" s="34"/>
      <c r="AG712" s="37"/>
      <c r="AH712" s="35"/>
      <c r="AI712" s="34"/>
      <c r="AJ712" s="37"/>
      <c r="AK712" s="35"/>
      <c r="AL712" s="34"/>
      <c r="AM712" s="37"/>
      <c r="AN712" s="35"/>
      <c r="AO712" s="34"/>
      <c r="AP712" s="37"/>
      <c r="AQ712" s="35"/>
      <c r="AR712" s="34"/>
      <c r="AS712" s="37"/>
      <c r="AT712" s="35"/>
      <c r="AU712" s="34"/>
      <c r="AV712" s="37"/>
      <c r="AW712" s="35"/>
      <c r="AX712" s="34"/>
      <c r="AY712" s="37"/>
      <c r="AZ712" s="35"/>
      <c r="BA712" s="34"/>
      <c r="BB712" s="37"/>
      <c r="BC7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2" s="7"/>
      <c r="BF712" t="str">
        <f>IF(Table1[[#This Row],[Date]]="","","&amp;lt;VOUCHER REMOTEID="&amp;""""&amp;$A$11&amp;$A$13&amp;ROW()&amp;""""&amp;" VCHTYPE="""&amp;F712&amp;""" ACTION="""&amp;"Create"&amp;"""&amp;gt;")</f>
        <v/>
      </c>
      <c r="BG712" t="str">
        <f>IF(Table1[[#This Row],[Date]]="","",TEXT(Table1[[#This Row],[Date]],"yyyymmdd"))</f>
        <v/>
      </c>
      <c r="BH712" t="str">
        <f>Table1[[#This Row],[Date2]]</f>
        <v/>
      </c>
      <c r="BI712" t="str">
        <f>IF(Table1[[#This Row],[Date]]="","",Table1[[#This Row],[Voucher Type]])</f>
        <v/>
      </c>
      <c r="BJ712" t="str">
        <f>IF(Table1[[#This Row],[Ref No / Invoice No]]="","",Table1[[#This Row],[Ref No / Invoice No]])</f>
        <v/>
      </c>
      <c r="BK712" t="str">
        <f>IF(Table1[[#This Row],[Voucher No]]="","",Table1[[#This Row],[Voucher No]])</f>
        <v/>
      </c>
      <c r="BL712" t="str">
        <f>IF(Table1[[#This Row],[Date]]="","",Table1[[#This Row],[Narration]])</f>
        <v/>
      </c>
      <c r="BM712" t="str">
        <f>IF(Table1[[#This Row],[Date]]="","",$A$11&amp;$A$13&amp;ROW())</f>
        <v/>
      </c>
      <c r="BN712" t="str">
        <f>IF(Table1[[#This Row],[Date]]="","",$A$13)</f>
        <v/>
      </c>
      <c r="BP712" t="str">
        <f>IF(Table1[[#This Row],[Ledger 1]]="","","No")</f>
        <v/>
      </c>
      <c r="BQ712" t="str">
        <f>IF(Table1[[#This Row],[Date]]="","",IF(Table1[[#This Row],[Effect 1]]="Dr.","Yes","No"))</f>
        <v/>
      </c>
      <c r="BR712" t="str">
        <f>IF(Table1[[#This Row],[Date]]="","",Table1[[#This Row],[Ledger 1]])</f>
        <v/>
      </c>
      <c r="BS712" t="str">
        <f>IF(Table1[[#This Row],[Date]]="","",IF(Table1[[#This Row],[Effect 1]]="Dr.",-Table1[[#This Row],[Amount 1]],Table1[[#This Row],[Amount 1]]))</f>
        <v/>
      </c>
      <c r="BV712" t="str">
        <f>IF(Table1[[#This Row],[Ledger 2]]="","","No")</f>
        <v/>
      </c>
      <c r="BW712" t="str">
        <f>IF(Table1[[#This Row],[Date]]="","",IF(Table1[[#This Row],[Effect 2]]="Dr.","Yes","No"))</f>
        <v/>
      </c>
      <c r="BX712" t="str">
        <f>IF(Table1[[#This Row],[Date]]="","",Table1[[#This Row],[Ledger 2]])</f>
        <v/>
      </c>
      <c r="BY712" t="str">
        <f>IF(Table1[[#This Row],[Date]]="","",IF(Table1[[#This Row],[Effect 2]]="Dr.",-Table1[[#This Row],[Amount 2]],Table1[[#This Row],[Amount 2]]))</f>
        <v/>
      </c>
      <c r="CB712" t="str">
        <f>IF(Table1[[#This Row],[Ledger 3]]="","","No")</f>
        <v/>
      </c>
      <c r="CC712" t="str">
        <f>IF(Table1[[#This Row],[Ledger 3]]="","",IF(Table1[[#This Row],[Effect 3]]="Dr.","Yes","No"))</f>
        <v/>
      </c>
      <c r="CD712" t="str">
        <f>IF(Table1[[#This Row],[Ledger 3]]="","",Table1[[#This Row],[Ledger 3]])</f>
        <v/>
      </c>
      <c r="CE712" t="str">
        <f>IF(Table1[[#This Row],[Ledger 3]]="","",IF(Table1[[#This Row],[Effect 3]]="Dr.",-Table1[[#This Row],[Amount 3]],Table1[[#This Row],[Amount 3]]))</f>
        <v/>
      </c>
      <c r="CH712" t="str">
        <f>IF(Table1[[#This Row],[Ledger 4]]="","","No")</f>
        <v/>
      </c>
      <c r="CI712" t="str">
        <f>IF(Table1[[#This Row],[Ledger 4]]="","",IF(Table1[[#This Row],[Effect 4]]="Dr.","Yes","No"))</f>
        <v/>
      </c>
      <c r="CJ712" t="str">
        <f>IF(Table1[[#This Row],[Ledger 4]]="","",Table1[[#This Row],[Ledger 4]])</f>
        <v/>
      </c>
      <c r="CK712" t="str">
        <f>IF(Table1[[#This Row],[Ledger 4]]="","",IF(Table1[[#This Row],[Effect 4]]="Dr.",-Table1[[#This Row],[Amount 4]],Table1[[#This Row],[Amount 4]]))</f>
        <v/>
      </c>
      <c r="CN712" t="str">
        <f>IF(Table1[[#This Row],[Ledger 5]]="","","No")</f>
        <v/>
      </c>
      <c r="CO712" t="str">
        <f>IF(Table1[[#This Row],[Ledger 5]]="","",IF(Table1[[#This Row],[Effect 5]]="Dr.","Yes","No"))</f>
        <v/>
      </c>
      <c r="CP712" t="str">
        <f>IF(Table1[[#This Row],[Ledger 5]]="","",Table1[[#This Row],[Ledger 5]])</f>
        <v/>
      </c>
      <c r="CQ712" t="str">
        <f>IF(Table1[[#This Row],[Ledger 5]]="","",IF(Table1[[#This Row],[Effect 5]]="Dr.",-Table1[[#This Row],[Amount 5]],Table1[[#This Row],[Amount 5]]))</f>
        <v/>
      </c>
      <c r="CT712" t="str">
        <f>IF(Table1[[#This Row],[Ledger 6]]="","","No")</f>
        <v/>
      </c>
      <c r="CU712" t="str">
        <f>IF(Table1[[#This Row],[Ledger 6]]="","",IF(Table1[[#This Row],[Effect 6]]="Dr.","Yes","No"))</f>
        <v/>
      </c>
      <c r="CV712" t="str">
        <f>IF(Table1[[#This Row],[Ledger 6]]="","",Table1[[#This Row],[Ledger 6]])</f>
        <v/>
      </c>
      <c r="CW712" t="str">
        <f>IF(Table1[[#This Row],[Ledger 6]]="","",IF(Table1[[#This Row],[Effect 6]]="Dr.",-Table1[[#This Row],[Amount 6]],Table1[[#This Row],[Amount 6]]))</f>
        <v/>
      </c>
      <c r="CZ712" t="str">
        <f>IF(Table1[[#This Row],[Ledger 7]]="","","No")</f>
        <v/>
      </c>
      <c r="DA712" t="str">
        <f>IF(Table1[[#This Row],[Ledger 7]]="","",IF(Table1[[#This Row],[Effect 7]]="Dr.","Yes","No"))</f>
        <v/>
      </c>
      <c r="DB712" t="str">
        <f>IF(Table1[[#This Row],[Ledger 7]]="","",Table1[[#This Row],[Ledger 7]])</f>
        <v/>
      </c>
      <c r="DC712" t="str">
        <f>IF(Table1[[#This Row],[Ledger 7]]="","",IF(Table1[[#This Row],[Effect 7]]="Dr.",-Table1[[#This Row],[Amount 7]],Table1[[#This Row],[Amount 7]]))</f>
        <v/>
      </c>
      <c r="DF712" t="str">
        <f>IF(Table1[[#This Row],[Ledger 8]]="","","No")</f>
        <v/>
      </c>
      <c r="DG712" t="str">
        <f>IF(Table1[[#This Row],[Ledger 8]]="","",IF(Table1[[#This Row],[Effect 8]]="Dr.","Yes","No"))</f>
        <v/>
      </c>
      <c r="DH712" t="str">
        <f>IF(Table1[[#This Row],[Ledger 8]]="","",Table1[[#This Row],[Ledger 8]])</f>
        <v/>
      </c>
      <c r="DI712" t="str">
        <f>IF(Table1[[#This Row],[Ledger 8]]="","",IF(Table1[[#This Row],[Effect 8]]="Dr.",-Table1[[#This Row],[Amount 8]],Table1[[#This Row],[Amount 8]]))</f>
        <v/>
      </c>
      <c r="DL712" t="str">
        <f>IF(Table1[[#This Row],[Ledger 9]]="","","No")</f>
        <v/>
      </c>
      <c r="DM712" t="str">
        <f>IF(Table1[[#This Row],[Ledger 9]]="","",IF(Table1[[#This Row],[Effect 9]]="Dr.","Yes","No"))</f>
        <v/>
      </c>
      <c r="DN712" t="str">
        <f>IF(Table1[[#This Row],[Ledger 9]]="","",Table1[[#This Row],[Ledger 9]])</f>
        <v/>
      </c>
      <c r="DO712" t="str">
        <f>IF(Table1[[#This Row],[Ledger 9]]="","",IF(Table1[[#This Row],[Effect 9]]="Dr.",-Table1[[#This Row],[Amount 9]],Table1[[#This Row],[Amount 9]]))</f>
        <v/>
      </c>
      <c r="DR712" t="str">
        <f>IF(Table1[[#This Row],[Ledger 10]]="","","No")</f>
        <v/>
      </c>
      <c r="DS712" t="str">
        <f>IF(Table1[[#This Row],[Ledger 10]]="","",IF(Table1[[#This Row],[Effect 10]]="Dr.","Yes","No"))</f>
        <v/>
      </c>
      <c r="DT712" t="str">
        <f>IF(Table1[[#This Row],[Ledger 10]]="","",Table1[[#This Row],[Ledger 10]])</f>
        <v/>
      </c>
      <c r="DU712" t="str">
        <f>IF(Table1[[#This Row],[Ledger 10]]="","",IF(Table1[[#This Row],[Effect 10]]="Dr.",-Table1[[#This Row],[Amount 10]],Table1[[#This Row],[Amount 10]]))</f>
        <v/>
      </c>
      <c r="DX712" t="str">
        <f>IF(Table1[[#This Row],[Ledger 11]]="","","No")</f>
        <v/>
      </c>
      <c r="DY712" t="str">
        <f>IF(Table1[[#This Row],[Ledger 11]]="","",IF(Table1[[#This Row],[Effect 11]]="Dr.","Yes","No"))</f>
        <v/>
      </c>
      <c r="DZ712" t="str">
        <f>IF(Table1[[#This Row],[Ledger 11]]="","",Table1[[#This Row],[Ledger 11]])</f>
        <v/>
      </c>
      <c r="EA712" t="str">
        <f>IF(Table1[[#This Row],[Ledger 11]]="","",IF(Table1[[#This Row],[Effect 11]]="Dr.",-Table1[[#This Row],[Amount 11]],Table1[[#This Row],[Amount 11]]))</f>
        <v/>
      </c>
      <c r="ED712" t="str">
        <f>IF(Table1[[#This Row],[Ledger 12]]="","","No")</f>
        <v/>
      </c>
      <c r="EE712" t="str">
        <f>IF(Table1[[#This Row],[Ledger 12]]="","",IF(Table1[[#This Row],[Effect 12]]="Dr.","Yes","No"))</f>
        <v/>
      </c>
      <c r="EF712" t="str">
        <f>IF(Table1[[#This Row],[Ledger 12]]="","",Table1[[#This Row],[Ledger 12]])</f>
        <v/>
      </c>
      <c r="EG712" t="str">
        <f>IF(Table1[[#This Row],[Ledger 12]]="","",IF(Table1[[#This Row],[Effect 12]]="Dr.",-Table1[[#This Row],[Amount 12]],Table1[[#This Row],[Amount 12]]))</f>
        <v/>
      </c>
      <c r="EJ712" t="str">
        <f>IF(Table1[[#This Row],[Ledger 13]]="","","No")</f>
        <v/>
      </c>
      <c r="EK712" t="str">
        <f>IF(Table1[[#This Row],[Ledger 13]]="","",IF(Table1[[#This Row],[Effect 13]]="Dr.","Yes","No"))</f>
        <v/>
      </c>
      <c r="EL712" t="str">
        <f>IF(Table1[[#This Row],[Ledger 13]]="","",Table1[[#This Row],[Ledger 13]])</f>
        <v/>
      </c>
      <c r="EM712" t="str">
        <f>IF(Table1[[#This Row],[Ledger 13]]="","",IF(Table1[[#This Row],[Effect 13]]="Dr.",-Table1[[#This Row],[Amount 13]],Table1[[#This Row],[Amount 13]]))</f>
        <v/>
      </c>
      <c r="EP712" t="str">
        <f>IF(Table1[[#This Row],[Ledger 14]]="","","No")</f>
        <v/>
      </c>
      <c r="EQ712" t="str">
        <f>IF(Table1[[#This Row],[Ledger 14]]="","",IF(Table1[[#This Row],[Effect 14]]="Dr.","Yes","No"))</f>
        <v/>
      </c>
      <c r="ER712" t="str">
        <f>IF(Table1[[#This Row],[Ledger 14]]="","",Table1[[#This Row],[Ledger 14]])</f>
        <v/>
      </c>
      <c r="ES712" t="str">
        <f>IF(Table1[[#This Row],[Ledger 14]]="","",IF(Table1[[#This Row],[Effect 14]]="Dr.",-Table1[[#This Row],[Amount 14]],Table1[[#This Row],[Amount 14]]))</f>
        <v/>
      </c>
      <c r="EV712" t="str">
        <f>IF(Table1[[#This Row],[Ledger 15]]="","","No")</f>
        <v/>
      </c>
      <c r="EW712" t="str">
        <f>IF(Table1[[#This Row],[Ledger 15]]="","",IF(Table1[[#This Row],[Effect 15]]="Dr.","Yes","No"))</f>
        <v/>
      </c>
      <c r="EX712" t="str">
        <f>IF(Table1[[#This Row],[Ledger 15]]="","",Table1[[#This Row],[Ledger 15]])</f>
        <v/>
      </c>
      <c r="EY712" t="str">
        <f>IF(Table1[[#This Row],[Ledger 15]]="","",IF(Table1[[#This Row],[Effect 15]]="Dr.",-Table1[[#This Row],[Amount 15]],Table1[[#This Row],[Amount 15]]))</f>
        <v/>
      </c>
      <c r="FD7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2">
        <f>IF(Table1[[#This Row],[Date]]="",0,IF(AND(Table1[[#This Row],[Date]]&gt;=$FE$2,Table1[[#This Row],[Date]]&lt;=$FE$3),0,1))</f>
        <v>0</v>
      </c>
      <c r="FF712">
        <f>IF(Table1[[#This Row],[Date]]="",0,IF(TYPE(VLOOKUP(Table1[[#This Row],[Voucher Type]],Table1[[#All],[Voucher Type Master]],1,FALSE))=16,1,0))</f>
        <v>0</v>
      </c>
      <c r="FG712">
        <f>IF(TYPE(IF(Table1[[#This Row],[Date]]="",0,IF(VLOOKUP(Table1[[#This Row],[Voucher Type]],$FY$5:$FZ$13,2,0)=Table1[[#This Row],[Effect 1]],0,1)))=16,1,0)</f>
        <v>0</v>
      </c>
      <c r="FH7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2">
        <f>IF(LEN(Table1[[#This Row],[Ledger 1]])&gt;0,IF(TYPE(VLOOKUP(Table1[[#This Row],[Ledger 1]],GZ:GZ,1,0))=16,1,0),0)</f>
        <v>0</v>
      </c>
      <c r="FJ712">
        <f>IF(LEN(Table1[[#This Row],[Ledger 2]])&gt;0,IF(TYPE(VLOOKUP(Table1[[#This Row],[Ledger 2]],GZ:GZ,1,0))=16,1,0),0)</f>
        <v>0</v>
      </c>
      <c r="FK712">
        <f>IF(LEN(Table1[[#This Row],[Ledger 3]])&gt;0,IF(TYPE(VLOOKUP(Table1[[#This Row],[Ledger 3]],GZ:GZ,1,0))=16,1,0),0)</f>
        <v>0</v>
      </c>
      <c r="FL712">
        <f>IF(LEN(Table1[[#This Row],[Ledger 4]])&gt;0,IF(TYPE(VLOOKUP(Table1[[#This Row],[Ledger 4]],GZ:GZ,1,0))=16,1,0),0)</f>
        <v>0</v>
      </c>
      <c r="FM712">
        <f>IF(LEN(Table1[[#This Row],[Ledger 5]])&gt;0,IF(TYPE(VLOOKUP(Table1[[#This Row],[Ledger 5]],GZ:GZ,1,0))=16,1,0),0)</f>
        <v>0</v>
      </c>
      <c r="FN712">
        <f>IF(LEN(Table1[[#This Row],[Ledger 6]])&gt;0,IF(TYPE(VLOOKUP(Table1[[#This Row],[Ledger 6]],$GZ:$GZ,1,0))=16,1,0),0)</f>
        <v>0</v>
      </c>
      <c r="FO712">
        <f>IF(LEN(Table1[[#This Row],[Ledger 7]])&gt;0,IF(TYPE(VLOOKUP(Table1[[#This Row],[Ledger 7]],$GZ:$GZ,1,0))=16,1,0),0)</f>
        <v>0</v>
      </c>
      <c r="FP712">
        <f>IF(LEN(Table1[[#This Row],[Ledger 8]])&gt;0,IF(TYPE(VLOOKUP(Table1[[#This Row],[Ledger 8]],$GZ:$GZ,1,0))=16,1,0),0)</f>
        <v>0</v>
      </c>
      <c r="FQ712">
        <f>IF(LEN(Table1[[#This Row],[Ledger 9]])&gt;0,IF(TYPE(VLOOKUP(Table1[[#This Row],[Ledger 9]],$GZ:$GZ,1,0))=16,1,0),0)</f>
        <v>0</v>
      </c>
      <c r="FR712">
        <f>IF(LEN(Table1[[#This Row],[Ledger 10]])&gt;0,IF(TYPE(VLOOKUP(Table1[[#This Row],[Ledger 10]],$GZ:$GZ,1,0))=16,1,0),0)</f>
        <v>0</v>
      </c>
      <c r="FS712">
        <f>IF(LEN(Table1[[#This Row],[Ledger 11]])&gt;0,IF(TYPE(VLOOKUP(Table1[[#This Row],[Ledger 11]],$GZ:$GZ,1,0))=16,1,0),0)</f>
        <v>0</v>
      </c>
      <c r="FT712">
        <f>IF(LEN(Table1[[#This Row],[Ledger 12]])&gt;0,IF(TYPE(VLOOKUP(Table1[[#This Row],[Ledger 12]],$GZ:$GZ,1,0))=16,1,0),0)</f>
        <v>0</v>
      </c>
      <c r="FU712">
        <f>IF(LEN(Table1[[#This Row],[Ledger 13]])&gt;0,IF(TYPE(VLOOKUP(Table1[[#This Row],[Ledger 13]],$GZ:$GZ,1,0))=16,1,0),0)</f>
        <v>0</v>
      </c>
      <c r="FV712">
        <f>IF(LEN(Table1[[#This Row],[Ledger 14]])&gt;0,IF(TYPE(VLOOKUP(Table1[[#This Row],[Ledger 14]],$GZ:$GZ,1,0))=16,1,0),0)</f>
        <v>0</v>
      </c>
      <c r="FW712">
        <f>IF(LEN(Table1[[#This Row],[Ledger 15]])&gt;0,IF(TYPE(VLOOKUP(Table1[[#This Row],[Ledger 15]],$GZ:$GZ,1,0))=16,1,0),0)</f>
        <v>0</v>
      </c>
    </row>
    <row r="713" spans="4:179" ht="33" customHeight="1" x14ac:dyDescent="0.45">
      <c r="D713" s="8">
        <f t="shared" si="20"/>
        <v>708</v>
      </c>
      <c r="E713" s="32"/>
      <c r="F713" s="34"/>
      <c r="G713" s="34"/>
      <c r="H713" s="34"/>
      <c r="I713" s="34"/>
      <c r="J713" s="38"/>
      <c r="K713" s="33"/>
      <c r="L713" s="36"/>
      <c r="M713" s="35"/>
      <c r="N713" s="34"/>
      <c r="O713" s="41"/>
      <c r="P713" s="35"/>
      <c r="Q713" s="34"/>
      <c r="R713" s="37"/>
      <c r="S713" s="35"/>
      <c r="T713" s="34"/>
      <c r="U713" s="37"/>
      <c r="V713" s="35"/>
      <c r="W713" s="34"/>
      <c r="X713" s="37"/>
      <c r="Y713" s="35"/>
      <c r="Z713" s="34"/>
      <c r="AA713" s="37"/>
      <c r="AB713" s="35"/>
      <c r="AC713" s="34"/>
      <c r="AD713" s="37"/>
      <c r="AE713" s="35"/>
      <c r="AF713" s="34"/>
      <c r="AG713" s="37"/>
      <c r="AH713" s="35"/>
      <c r="AI713" s="34"/>
      <c r="AJ713" s="37"/>
      <c r="AK713" s="35"/>
      <c r="AL713" s="34"/>
      <c r="AM713" s="37"/>
      <c r="AN713" s="35"/>
      <c r="AO713" s="34"/>
      <c r="AP713" s="37"/>
      <c r="AQ713" s="35"/>
      <c r="AR713" s="34"/>
      <c r="AS713" s="37"/>
      <c r="AT713" s="35"/>
      <c r="AU713" s="34"/>
      <c r="AV713" s="37"/>
      <c r="AW713" s="35"/>
      <c r="AX713" s="34"/>
      <c r="AY713" s="37"/>
      <c r="AZ713" s="35"/>
      <c r="BA713" s="34"/>
      <c r="BB713" s="37"/>
      <c r="BC7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3" s="7"/>
      <c r="BF713" t="str">
        <f>IF(Table1[[#This Row],[Date]]="","","&amp;lt;VOUCHER REMOTEID="&amp;""""&amp;$A$11&amp;$A$13&amp;ROW()&amp;""""&amp;" VCHTYPE="""&amp;F713&amp;""" ACTION="""&amp;"Create"&amp;"""&amp;gt;")</f>
        <v/>
      </c>
      <c r="BG713" t="str">
        <f>IF(Table1[[#This Row],[Date]]="","",TEXT(Table1[[#This Row],[Date]],"yyyymmdd"))</f>
        <v/>
      </c>
      <c r="BH713" t="str">
        <f>Table1[[#This Row],[Date2]]</f>
        <v/>
      </c>
      <c r="BI713" t="str">
        <f>IF(Table1[[#This Row],[Date]]="","",Table1[[#This Row],[Voucher Type]])</f>
        <v/>
      </c>
      <c r="BJ713" t="str">
        <f>IF(Table1[[#This Row],[Ref No / Invoice No]]="","",Table1[[#This Row],[Ref No / Invoice No]])</f>
        <v/>
      </c>
      <c r="BK713" t="str">
        <f>IF(Table1[[#This Row],[Voucher No]]="","",Table1[[#This Row],[Voucher No]])</f>
        <v/>
      </c>
      <c r="BL713" t="str">
        <f>IF(Table1[[#This Row],[Date]]="","",Table1[[#This Row],[Narration]])</f>
        <v/>
      </c>
      <c r="BM713" t="str">
        <f>IF(Table1[[#This Row],[Date]]="","",$A$11&amp;$A$13&amp;ROW())</f>
        <v/>
      </c>
      <c r="BN713" t="str">
        <f>IF(Table1[[#This Row],[Date]]="","",$A$13)</f>
        <v/>
      </c>
      <c r="BP713" t="str">
        <f>IF(Table1[[#This Row],[Ledger 1]]="","","No")</f>
        <v/>
      </c>
      <c r="BQ713" t="str">
        <f>IF(Table1[[#This Row],[Date]]="","",IF(Table1[[#This Row],[Effect 1]]="Dr.","Yes","No"))</f>
        <v/>
      </c>
      <c r="BR713" t="str">
        <f>IF(Table1[[#This Row],[Date]]="","",Table1[[#This Row],[Ledger 1]])</f>
        <v/>
      </c>
      <c r="BS713" t="str">
        <f>IF(Table1[[#This Row],[Date]]="","",IF(Table1[[#This Row],[Effect 1]]="Dr.",-Table1[[#This Row],[Amount 1]],Table1[[#This Row],[Amount 1]]))</f>
        <v/>
      </c>
      <c r="BV713" t="str">
        <f>IF(Table1[[#This Row],[Ledger 2]]="","","No")</f>
        <v/>
      </c>
      <c r="BW713" t="str">
        <f>IF(Table1[[#This Row],[Date]]="","",IF(Table1[[#This Row],[Effect 2]]="Dr.","Yes","No"))</f>
        <v/>
      </c>
      <c r="BX713" t="str">
        <f>IF(Table1[[#This Row],[Date]]="","",Table1[[#This Row],[Ledger 2]])</f>
        <v/>
      </c>
      <c r="BY713" t="str">
        <f>IF(Table1[[#This Row],[Date]]="","",IF(Table1[[#This Row],[Effect 2]]="Dr.",-Table1[[#This Row],[Amount 2]],Table1[[#This Row],[Amount 2]]))</f>
        <v/>
      </c>
      <c r="CB713" t="str">
        <f>IF(Table1[[#This Row],[Ledger 3]]="","","No")</f>
        <v/>
      </c>
      <c r="CC713" t="str">
        <f>IF(Table1[[#This Row],[Ledger 3]]="","",IF(Table1[[#This Row],[Effect 3]]="Dr.","Yes","No"))</f>
        <v/>
      </c>
      <c r="CD713" t="str">
        <f>IF(Table1[[#This Row],[Ledger 3]]="","",Table1[[#This Row],[Ledger 3]])</f>
        <v/>
      </c>
      <c r="CE713" t="str">
        <f>IF(Table1[[#This Row],[Ledger 3]]="","",IF(Table1[[#This Row],[Effect 3]]="Dr.",-Table1[[#This Row],[Amount 3]],Table1[[#This Row],[Amount 3]]))</f>
        <v/>
      </c>
      <c r="CH713" t="str">
        <f>IF(Table1[[#This Row],[Ledger 4]]="","","No")</f>
        <v/>
      </c>
      <c r="CI713" t="str">
        <f>IF(Table1[[#This Row],[Ledger 4]]="","",IF(Table1[[#This Row],[Effect 4]]="Dr.","Yes","No"))</f>
        <v/>
      </c>
      <c r="CJ713" t="str">
        <f>IF(Table1[[#This Row],[Ledger 4]]="","",Table1[[#This Row],[Ledger 4]])</f>
        <v/>
      </c>
      <c r="CK713" t="str">
        <f>IF(Table1[[#This Row],[Ledger 4]]="","",IF(Table1[[#This Row],[Effect 4]]="Dr.",-Table1[[#This Row],[Amount 4]],Table1[[#This Row],[Amount 4]]))</f>
        <v/>
      </c>
      <c r="CN713" t="str">
        <f>IF(Table1[[#This Row],[Ledger 5]]="","","No")</f>
        <v/>
      </c>
      <c r="CO713" t="str">
        <f>IF(Table1[[#This Row],[Ledger 5]]="","",IF(Table1[[#This Row],[Effect 5]]="Dr.","Yes","No"))</f>
        <v/>
      </c>
      <c r="CP713" t="str">
        <f>IF(Table1[[#This Row],[Ledger 5]]="","",Table1[[#This Row],[Ledger 5]])</f>
        <v/>
      </c>
      <c r="CQ713" t="str">
        <f>IF(Table1[[#This Row],[Ledger 5]]="","",IF(Table1[[#This Row],[Effect 5]]="Dr.",-Table1[[#This Row],[Amount 5]],Table1[[#This Row],[Amount 5]]))</f>
        <v/>
      </c>
      <c r="CT713" t="str">
        <f>IF(Table1[[#This Row],[Ledger 6]]="","","No")</f>
        <v/>
      </c>
      <c r="CU713" t="str">
        <f>IF(Table1[[#This Row],[Ledger 6]]="","",IF(Table1[[#This Row],[Effect 6]]="Dr.","Yes","No"))</f>
        <v/>
      </c>
      <c r="CV713" t="str">
        <f>IF(Table1[[#This Row],[Ledger 6]]="","",Table1[[#This Row],[Ledger 6]])</f>
        <v/>
      </c>
      <c r="CW713" t="str">
        <f>IF(Table1[[#This Row],[Ledger 6]]="","",IF(Table1[[#This Row],[Effect 6]]="Dr.",-Table1[[#This Row],[Amount 6]],Table1[[#This Row],[Amount 6]]))</f>
        <v/>
      </c>
      <c r="CZ713" t="str">
        <f>IF(Table1[[#This Row],[Ledger 7]]="","","No")</f>
        <v/>
      </c>
      <c r="DA713" t="str">
        <f>IF(Table1[[#This Row],[Ledger 7]]="","",IF(Table1[[#This Row],[Effect 7]]="Dr.","Yes","No"))</f>
        <v/>
      </c>
      <c r="DB713" t="str">
        <f>IF(Table1[[#This Row],[Ledger 7]]="","",Table1[[#This Row],[Ledger 7]])</f>
        <v/>
      </c>
      <c r="DC713" t="str">
        <f>IF(Table1[[#This Row],[Ledger 7]]="","",IF(Table1[[#This Row],[Effect 7]]="Dr.",-Table1[[#This Row],[Amount 7]],Table1[[#This Row],[Amount 7]]))</f>
        <v/>
      </c>
      <c r="DF713" t="str">
        <f>IF(Table1[[#This Row],[Ledger 8]]="","","No")</f>
        <v/>
      </c>
      <c r="DG713" t="str">
        <f>IF(Table1[[#This Row],[Ledger 8]]="","",IF(Table1[[#This Row],[Effect 8]]="Dr.","Yes","No"))</f>
        <v/>
      </c>
      <c r="DH713" t="str">
        <f>IF(Table1[[#This Row],[Ledger 8]]="","",Table1[[#This Row],[Ledger 8]])</f>
        <v/>
      </c>
      <c r="DI713" t="str">
        <f>IF(Table1[[#This Row],[Ledger 8]]="","",IF(Table1[[#This Row],[Effect 8]]="Dr.",-Table1[[#This Row],[Amount 8]],Table1[[#This Row],[Amount 8]]))</f>
        <v/>
      </c>
      <c r="DL713" t="str">
        <f>IF(Table1[[#This Row],[Ledger 9]]="","","No")</f>
        <v/>
      </c>
      <c r="DM713" t="str">
        <f>IF(Table1[[#This Row],[Ledger 9]]="","",IF(Table1[[#This Row],[Effect 9]]="Dr.","Yes","No"))</f>
        <v/>
      </c>
      <c r="DN713" t="str">
        <f>IF(Table1[[#This Row],[Ledger 9]]="","",Table1[[#This Row],[Ledger 9]])</f>
        <v/>
      </c>
      <c r="DO713" t="str">
        <f>IF(Table1[[#This Row],[Ledger 9]]="","",IF(Table1[[#This Row],[Effect 9]]="Dr.",-Table1[[#This Row],[Amount 9]],Table1[[#This Row],[Amount 9]]))</f>
        <v/>
      </c>
      <c r="DR713" t="str">
        <f>IF(Table1[[#This Row],[Ledger 10]]="","","No")</f>
        <v/>
      </c>
      <c r="DS713" t="str">
        <f>IF(Table1[[#This Row],[Ledger 10]]="","",IF(Table1[[#This Row],[Effect 10]]="Dr.","Yes","No"))</f>
        <v/>
      </c>
      <c r="DT713" t="str">
        <f>IF(Table1[[#This Row],[Ledger 10]]="","",Table1[[#This Row],[Ledger 10]])</f>
        <v/>
      </c>
      <c r="DU713" t="str">
        <f>IF(Table1[[#This Row],[Ledger 10]]="","",IF(Table1[[#This Row],[Effect 10]]="Dr.",-Table1[[#This Row],[Amount 10]],Table1[[#This Row],[Amount 10]]))</f>
        <v/>
      </c>
      <c r="DX713" t="str">
        <f>IF(Table1[[#This Row],[Ledger 11]]="","","No")</f>
        <v/>
      </c>
      <c r="DY713" t="str">
        <f>IF(Table1[[#This Row],[Ledger 11]]="","",IF(Table1[[#This Row],[Effect 11]]="Dr.","Yes","No"))</f>
        <v/>
      </c>
      <c r="DZ713" t="str">
        <f>IF(Table1[[#This Row],[Ledger 11]]="","",Table1[[#This Row],[Ledger 11]])</f>
        <v/>
      </c>
      <c r="EA713" t="str">
        <f>IF(Table1[[#This Row],[Ledger 11]]="","",IF(Table1[[#This Row],[Effect 11]]="Dr.",-Table1[[#This Row],[Amount 11]],Table1[[#This Row],[Amount 11]]))</f>
        <v/>
      </c>
      <c r="ED713" t="str">
        <f>IF(Table1[[#This Row],[Ledger 12]]="","","No")</f>
        <v/>
      </c>
      <c r="EE713" t="str">
        <f>IF(Table1[[#This Row],[Ledger 12]]="","",IF(Table1[[#This Row],[Effect 12]]="Dr.","Yes","No"))</f>
        <v/>
      </c>
      <c r="EF713" t="str">
        <f>IF(Table1[[#This Row],[Ledger 12]]="","",Table1[[#This Row],[Ledger 12]])</f>
        <v/>
      </c>
      <c r="EG713" t="str">
        <f>IF(Table1[[#This Row],[Ledger 12]]="","",IF(Table1[[#This Row],[Effect 12]]="Dr.",-Table1[[#This Row],[Amount 12]],Table1[[#This Row],[Amount 12]]))</f>
        <v/>
      </c>
      <c r="EJ713" t="str">
        <f>IF(Table1[[#This Row],[Ledger 13]]="","","No")</f>
        <v/>
      </c>
      <c r="EK713" t="str">
        <f>IF(Table1[[#This Row],[Ledger 13]]="","",IF(Table1[[#This Row],[Effect 13]]="Dr.","Yes","No"))</f>
        <v/>
      </c>
      <c r="EL713" t="str">
        <f>IF(Table1[[#This Row],[Ledger 13]]="","",Table1[[#This Row],[Ledger 13]])</f>
        <v/>
      </c>
      <c r="EM713" t="str">
        <f>IF(Table1[[#This Row],[Ledger 13]]="","",IF(Table1[[#This Row],[Effect 13]]="Dr.",-Table1[[#This Row],[Amount 13]],Table1[[#This Row],[Amount 13]]))</f>
        <v/>
      </c>
      <c r="EP713" t="str">
        <f>IF(Table1[[#This Row],[Ledger 14]]="","","No")</f>
        <v/>
      </c>
      <c r="EQ713" t="str">
        <f>IF(Table1[[#This Row],[Ledger 14]]="","",IF(Table1[[#This Row],[Effect 14]]="Dr.","Yes","No"))</f>
        <v/>
      </c>
      <c r="ER713" t="str">
        <f>IF(Table1[[#This Row],[Ledger 14]]="","",Table1[[#This Row],[Ledger 14]])</f>
        <v/>
      </c>
      <c r="ES713" t="str">
        <f>IF(Table1[[#This Row],[Ledger 14]]="","",IF(Table1[[#This Row],[Effect 14]]="Dr.",-Table1[[#This Row],[Amount 14]],Table1[[#This Row],[Amount 14]]))</f>
        <v/>
      </c>
      <c r="EV713" t="str">
        <f>IF(Table1[[#This Row],[Ledger 15]]="","","No")</f>
        <v/>
      </c>
      <c r="EW713" t="str">
        <f>IF(Table1[[#This Row],[Ledger 15]]="","",IF(Table1[[#This Row],[Effect 15]]="Dr.","Yes","No"))</f>
        <v/>
      </c>
      <c r="EX713" t="str">
        <f>IF(Table1[[#This Row],[Ledger 15]]="","",Table1[[#This Row],[Ledger 15]])</f>
        <v/>
      </c>
      <c r="EY713" t="str">
        <f>IF(Table1[[#This Row],[Ledger 15]]="","",IF(Table1[[#This Row],[Effect 15]]="Dr.",-Table1[[#This Row],[Amount 15]],Table1[[#This Row],[Amount 15]]))</f>
        <v/>
      </c>
      <c r="FD7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3">
        <f>IF(Table1[[#This Row],[Date]]="",0,IF(AND(Table1[[#This Row],[Date]]&gt;=$FE$2,Table1[[#This Row],[Date]]&lt;=$FE$3),0,1))</f>
        <v>0</v>
      </c>
      <c r="FF713">
        <f>IF(Table1[[#This Row],[Date]]="",0,IF(TYPE(VLOOKUP(Table1[[#This Row],[Voucher Type]],Table1[[#All],[Voucher Type Master]],1,FALSE))=16,1,0))</f>
        <v>0</v>
      </c>
      <c r="FG713">
        <f>IF(TYPE(IF(Table1[[#This Row],[Date]]="",0,IF(VLOOKUP(Table1[[#This Row],[Voucher Type]],$FY$5:$FZ$13,2,0)=Table1[[#This Row],[Effect 1]],0,1)))=16,1,0)</f>
        <v>0</v>
      </c>
      <c r="FH7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3">
        <f>IF(LEN(Table1[[#This Row],[Ledger 1]])&gt;0,IF(TYPE(VLOOKUP(Table1[[#This Row],[Ledger 1]],GZ:GZ,1,0))=16,1,0),0)</f>
        <v>0</v>
      </c>
      <c r="FJ713">
        <f>IF(LEN(Table1[[#This Row],[Ledger 2]])&gt;0,IF(TYPE(VLOOKUP(Table1[[#This Row],[Ledger 2]],GZ:GZ,1,0))=16,1,0),0)</f>
        <v>0</v>
      </c>
      <c r="FK713">
        <f>IF(LEN(Table1[[#This Row],[Ledger 3]])&gt;0,IF(TYPE(VLOOKUP(Table1[[#This Row],[Ledger 3]],GZ:GZ,1,0))=16,1,0),0)</f>
        <v>0</v>
      </c>
      <c r="FL713">
        <f>IF(LEN(Table1[[#This Row],[Ledger 4]])&gt;0,IF(TYPE(VLOOKUP(Table1[[#This Row],[Ledger 4]],GZ:GZ,1,0))=16,1,0),0)</f>
        <v>0</v>
      </c>
      <c r="FM713">
        <f>IF(LEN(Table1[[#This Row],[Ledger 5]])&gt;0,IF(TYPE(VLOOKUP(Table1[[#This Row],[Ledger 5]],GZ:GZ,1,0))=16,1,0),0)</f>
        <v>0</v>
      </c>
      <c r="FN713">
        <f>IF(LEN(Table1[[#This Row],[Ledger 6]])&gt;0,IF(TYPE(VLOOKUP(Table1[[#This Row],[Ledger 6]],$GZ:$GZ,1,0))=16,1,0),0)</f>
        <v>0</v>
      </c>
      <c r="FO713">
        <f>IF(LEN(Table1[[#This Row],[Ledger 7]])&gt;0,IF(TYPE(VLOOKUP(Table1[[#This Row],[Ledger 7]],$GZ:$GZ,1,0))=16,1,0),0)</f>
        <v>0</v>
      </c>
      <c r="FP713">
        <f>IF(LEN(Table1[[#This Row],[Ledger 8]])&gt;0,IF(TYPE(VLOOKUP(Table1[[#This Row],[Ledger 8]],$GZ:$GZ,1,0))=16,1,0),0)</f>
        <v>0</v>
      </c>
      <c r="FQ713">
        <f>IF(LEN(Table1[[#This Row],[Ledger 9]])&gt;0,IF(TYPE(VLOOKUP(Table1[[#This Row],[Ledger 9]],$GZ:$GZ,1,0))=16,1,0),0)</f>
        <v>0</v>
      </c>
      <c r="FR713">
        <f>IF(LEN(Table1[[#This Row],[Ledger 10]])&gt;0,IF(TYPE(VLOOKUP(Table1[[#This Row],[Ledger 10]],$GZ:$GZ,1,0))=16,1,0),0)</f>
        <v>0</v>
      </c>
      <c r="FS713">
        <f>IF(LEN(Table1[[#This Row],[Ledger 11]])&gt;0,IF(TYPE(VLOOKUP(Table1[[#This Row],[Ledger 11]],$GZ:$GZ,1,0))=16,1,0),0)</f>
        <v>0</v>
      </c>
      <c r="FT713">
        <f>IF(LEN(Table1[[#This Row],[Ledger 12]])&gt;0,IF(TYPE(VLOOKUP(Table1[[#This Row],[Ledger 12]],$GZ:$GZ,1,0))=16,1,0),0)</f>
        <v>0</v>
      </c>
      <c r="FU713">
        <f>IF(LEN(Table1[[#This Row],[Ledger 13]])&gt;0,IF(TYPE(VLOOKUP(Table1[[#This Row],[Ledger 13]],$GZ:$GZ,1,0))=16,1,0),0)</f>
        <v>0</v>
      </c>
      <c r="FV713">
        <f>IF(LEN(Table1[[#This Row],[Ledger 14]])&gt;0,IF(TYPE(VLOOKUP(Table1[[#This Row],[Ledger 14]],$GZ:$GZ,1,0))=16,1,0),0)</f>
        <v>0</v>
      </c>
      <c r="FW713">
        <f>IF(LEN(Table1[[#This Row],[Ledger 15]])&gt;0,IF(TYPE(VLOOKUP(Table1[[#This Row],[Ledger 15]],$GZ:$GZ,1,0))=16,1,0),0)</f>
        <v>0</v>
      </c>
    </row>
    <row r="714" spans="4:179" ht="33" customHeight="1" x14ac:dyDescent="0.45">
      <c r="D714" s="8">
        <f t="shared" si="20"/>
        <v>709</v>
      </c>
      <c r="E714" s="32"/>
      <c r="F714" s="34"/>
      <c r="G714" s="34"/>
      <c r="H714" s="34"/>
      <c r="I714" s="34"/>
      <c r="J714" s="38"/>
      <c r="K714" s="33"/>
      <c r="L714" s="36"/>
      <c r="M714" s="35"/>
      <c r="N714" s="34"/>
      <c r="O714" s="41"/>
      <c r="P714" s="35"/>
      <c r="Q714" s="34"/>
      <c r="R714" s="37"/>
      <c r="S714" s="35"/>
      <c r="T714" s="34"/>
      <c r="U714" s="37"/>
      <c r="V714" s="35"/>
      <c r="W714" s="34"/>
      <c r="X714" s="37"/>
      <c r="Y714" s="35"/>
      <c r="Z714" s="34"/>
      <c r="AA714" s="37"/>
      <c r="AB714" s="35"/>
      <c r="AC714" s="34"/>
      <c r="AD714" s="37"/>
      <c r="AE714" s="35"/>
      <c r="AF714" s="34"/>
      <c r="AG714" s="37"/>
      <c r="AH714" s="35"/>
      <c r="AI714" s="34"/>
      <c r="AJ714" s="37"/>
      <c r="AK714" s="35"/>
      <c r="AL714" s="34"/>
      <c r="AM714" s="37"/>
      <c r="AN714" s="35"/>
      <c r="AO714" s="34"/>
      <c r="AP714" s="37"/>
      <c r="AQ714" s="35"/>
      <c r="AR714" s="34"/>
      <c r="AS714" s="37"/>
      <c r="AT714" s="35"/>
      <c r="AU714" s="34"/>
      <c r="AV714" s="37"/>
      <c r="AW714" s="35"/>
      <c r="AX714" s="34"/>
      <c r="AY714" s="37"/>
      <c r="AZ714" s="35"/>
      <c r="BA714" s="34"/>
      <c r="BB714" s="37"/>
      <c r="BC7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4" s="7"/>
      <c r="BF714" t="str">
        <f>IF(Table1[[#This Row],[Date]]="","","&amp;lt;VOUCHER REMOTEID="&amp;""""&amp;$A$11&amp;$A$13&amp;ROW()&amp;""""&amp;" VCHTYPE="""&amp;F714&amp;""" ACTION="""&amp;"Create"&amp;"""&amp;gt;")</f>
        <v/>
      </c>
      <c r="BG714" t="str">
        <f>IF(Table1[[#This Row],[Date]]="","",TEXT(Table1[[#This Row],[Date]],"yyyymmdd"))</f>
        <v/>
      </c>
      <c r="BH714" t="str">
        <f>Table1[[#This Row],[Date2]]</f>
        <v/>
      </c>
      <c r="BI714" t="str">
        <f>IF(Table1[[#This Row],[Date]]="","",Table1[[#This Row],[Voucher Type]])</f>
        <v/>
      </c>
      <c r="BJ714" t="str">
        <f>IF(Table1[[#This Row],[Ref No / Invoice No]]="","",Table1[[#This Row],[Ref No / Invoice No]])</f>
        <v/>
      </c>
      <c r="BK714" t="str">
        <f>IF(Table1[[#This Row],[Voucher No]]="","",Table1[[#This Row],[Voucher No]])</f>
        <v/>
      </c>
      <c r="BL714" t="str">
        <f>IF(Table1[[#This Row],[Date]]="","",Table1[[#This Row],[Narration]])</f>
        <v/>
      </c>
      <c r="BM714" t="str">
        <f>IF(Table1[[#This Row],[Date]]="","",$A$11&amp;$A$13&amp;ROW())</f>
        <v/>
      </c>
      <c r="BN714" t="str">
        <f>IF(Table1[[#This Row],[Date]]="","",$A$13)</f>
        <v/>
      </c>
      <c r="BP714" t="str">
        <f>IF(Table1[[#This Row],[Ledger 1]]="","","No")</f>
        <v/>
      </c>
      <c r="BQ714" t="str">
        <f>IF(Table1[[#This Row],[Date]]="","",IF(Table1[[#This Row],[Effect 1]]="Dr.","Yes","No"))</f>
        <v/>
      </c>
      <c r="BR714" t="str">
        <f>IF(Table1[[#This Row],[Date]]="","",Table1[[#This Row],[Ledger 1]])</f>
        <v/>
      </c>
      <c r="BS714" t="str">
        <f>IF(Table1[[#This Row],[Date]]="","",IF(Table1[[#This Row],[Effect 1]]="Dr.",-Table1[[#This Row],[Amount 1]],Table1[[#This Row],[Amount 1]]))</f>
        <v/>
      </c>
      <c r="BV714" t="str">
        <f>IF(Table1[[#This Row],[Ledger 2]]="","","No")</f>
        <v/>
      </c>
      <c r="BW714" t="str">
        <f>IF(Table1[[#This Row],[Date]]="","",IF(Table1[[#This Row],[Effect 2]]="Dr.","Yes","No"))</f>
        <v/>
      </c>
      <c r="BX714" t="str">
        <f>IF(Table1[[#This Row],[Date]]="","",Table1[[#This Row],[Ledger 2]])</f>
        <v/>
      </c>
      <c r="BY714" t="str">
        <f>IF(Table1[[#This Row],[Date]]="","",IF(Table1[[#This Row],[Effect 2]]="Dr.",-Table1[[#This Row],[Amount 2]],Table1[[#This Row],[Amount 2]]))</f>
        <v/>
      </c>
      <c r="CB714" t="str">
        <f>IF(Table1[[#This Row],[Ledger 3]]="","","No")</f>
        <v/>
      </c>
      <c r="CC714" t="str">
        <f>IF(Table1[[#This Row],[Ledger 3]]="","",IF(Table1[[#This Row],[Effect 3]]="Dr.","Yes","No"))</f>
        <v/>
      </c>
      <c r="CD714" t="str">
        <f>IF(Table1[[#This Row],[Ledger 3]]="","",Table1[[#This Row],[Ledger 3]])</f>
        <v/>
      </c>
      <c r="CE714" t="str">
        <f>IF(Table1[[#This Row],[Ledger 3]]="","",IF(Table1[[#This Row],[Effect 3]]="Dr.",-Table1[[#This Row],[Amount 3]],Table1[[#This Row],[Amount 3]]))</f>
        <v/>
      </c>
      <c r="CH714" t="str">
        <f>IF(Table1[[#This Row],[Ledger 4]]="","","No")</f>
        <v/>
      </c>
      <c r="CI714" t="str">
        <f>IF(Table1[[#This Row],[Ledger 4]]="","",IF(Table1[[#This Row],[Effect 4]]="Dr.","Yes","No"))</f>
        <v/>
      </c>
      <c r="CJ714" t="str">
        <f>IF(Table1[[#This Row],[Ledger 4]]="","",Table1[[#This Row],[Ledger 4]])</f>
        <v/>
      </c>
      <c r="CK714" t="str">
        <f>IF(Table1[[#This Row],[Ledger 4]]="","",IF(Table1[[#This Row],[Effect 4]]="Dr.",-Table1[[#This Row],[Amount 4]],Table1[[#This Row],[Amount 4]]))</f>
        <v/>
      </c>
      <c r="CN714" t="str">
        <f>IF(Table1[[#This Row],[Ledger 5]]="","","No")</f>
        <v/>
      </c>
      <c r="CO714" t="str">
        <f>IF(Table1[[#This Row],[Ledger 5]]="","",IF(Table1[[#This Row],[Effect 5]]="Dr.","Yes","No"))</f>
        <v/>
      </c>
      <c r="CP714" t="str">
        <f>IF(Table1[[#This Row],[Ledger 5]]="","",Table1[[#This Row],[Ledger 5]])</f>
        <v/>
      </c>
      <c r="CQ714" t="str">
        <f>IF(Table1[[#This Row],[Ledger 5]]="","",IF(Table1[[#This Row],[Effect 5]]="Dr.",-Table1[[#This Row],[Amount 5]],Table1[[#This Row],[Amount 5]]))</f>
        <v/>
      </c>
      <c r="CT714" t="str">
        <f>IF(Table1[[#This Row],[Ledger 6]]="","","No")</f>
        <v/>
      </c>
      <c r="CU714" t="str">
        <f>IF(Table1[[#This Row],[Ledger 6]]="","",IF(Table1[[#This Row],[Effect 6]]="Dr.","Yes","No"))</f>
        <v/>
      </c>
      <c r="CV714" t="str">
        <f>IF(Table1[[#This Row],[Ledger 6]]="","",Table1[[#This Row],[Ledger 6]])</f>
        <v/>
      </c>
      <c r="CW714" t="str">
        <f>IF(Table1[[#This Row],[Ledger 6]]="","",IF(Table1[[#This Row],[Effect 6]]="Dr.",-Table1[[#This Row],[Amount 6]],Table1[[#This Row],[Amount 6]]))</f>
        <v/>
      </c>
      <c r="CZ714" t="str">
        <f>IF(Table1[[#This Row],[Ledger 7]]="","","No")</f>
        <v/>
      </c>
      <c r="DA714" t="str">
        <f>IF(Table1[[#This Row],[Ledger 7]]="","",IF(Table1[[#This Row],[Effect 7]]="Dr.","Yes","No"))</f>
        <v/>
      </c>
      <c r="DB714" t="str">
        <f>IF(Table1[[#This Row],[Ledger 7]]="","",Table1[[#This Row],[Ledger 7]])</f>
        <v/>
      </c>
      <c r="DC714" t="str">
        <f>IF(Table1[[#This Row],[Ledger 7]]="","",IF(Table1[[#This Row],[Effect 7]]="Dr.",-Table1[[#This Row],[Amount 7]],Table1[[#This Row],[Amount 7]]))</f>
        <v/>
      </c>
      <c r="DF714" t="str">
        <f>IF(Table1[[#This Row],[Ledger 8]]="","","No")</f>
        <v/>
      </c>
      <c r="DG714" t="str">
        <f>IF(Table1[[#This Row],[Ledger 8]]="","",IF(Table1[[#This Row],[Effect 8]]="Dr.","Yes","No"))</f>
        <v/>
      </c>
      <c r="DH714" t="str">
        <f>IF(Table1[[#This Row],[Ledger 8]]="","",Table1[[#This Row],[Ledger 8]])</f>
        <v/>
      </c>
      <c r="DI714" t="str">
        <f>IF(Table1[[#This Row],[Ledger 8]]="","",IF(Table1[[#This Row],[Effect 8]]="Dr.",-Table1[[#This Row],[Amount 8]],Table1[[#This Row],[Amount 8]]))</f>
        <v/>
      </c>
      <c r="DL714" t="str">
        <f>IF(Table1[[#This Row],[Ledger 9]]="","","No")</f>
        <v/>
      </c>
      <c r="DM714" t="str">
        <f>IF(Table1[[#This Row],[Ledger 9]]="","",IF(Table1[[#This Row],[Effect 9]]="Dr.","Yes","No"))</f>
        <v/>
      </c>
      <c r="DN714" t="str">
        <f>IF(Table1[[#This Row],[Ledger 9]]="","",Table1[[#This Row],[Ledger 9]])</f>
        <v/>
      </c>
      <c r="DO714" t="str">
        <f>IF(Table1[[#This Row],[Ledger 9]]="","",IF(Table1[[#This Row],[Effect 9]]="Dr.",-Table1[[#This Row],[Amount 9]],Table1[[#This Row],[Amount 9]]))</f>
        <v/>
      </c>
      <c r="DR714" t="str">
        <f>IF(Table1[[#This Row],[Ledger 10]]="","","No")</f>
        <v/>
      </c>
      <c r="DS714" t="str">
        <f>IF(Table1[[#This Row],[Ledger 10]]="","",IF(Table1[[#This Row],[Effect 10]]="Dr.","Yes","No"))</f>
        <v/>
      </c>
      <c r="DT714" t="str">
        <f>IF(Table1[[#This Row],[Ledger 10]]="","",Table1[[#This Row],[Ledger 10]])</f>
        <v/>
      </c>
      <c r="DU714" t="str">
        <f>IF(Table1[[#This Row],[Ledger 10]]="","",IF(Table1[[#This Row],[Effect 10]]="Dr.",-Table1[[#This Row],[Amount 10]],Table1[[#This Row],[Amount 10]]))</f>
        <v/>
      </c>
      <c r="DX714" t="str">
        <f>IF(Table1[[#This Row],[Ledger 11]]="","","No")</f>
        <v/>
      </c>
      <c r="DY714" t="str">
        <f>IF(Table1[[#This Row],[Ledger 11]]="","",IF(Table1[[#This Row],[Effect 11]]="Dr.","Yes","No"))</f>
        <v/>
      </c>
      <c r="DZ714" t="str">
        <f>IF(Table1[[#This Row],[Ledger 11]]="","",Table1[[#This Row],[Ledger 11]])</f>
        <v/>
      </c>
      <c r="EA714" t="str">
        <f>IF(Table1[[#This Row],[Ledger 11]]="","",IF(Table1[[#This Row],[Effect 11]]="Dr.",-Table1[[#This Row],[Amount 11]],Table1[[#This Row],[Amount 11]]))</f>
        <v/>
      </c>
      <c r="ED714" t="str">
        <f>IF(Table1[[#This Row],[Ledger 12]]="","","No")</f>
        <v/>
      </c>
      <c r="EE714" t="str">
        <f>IF(Table1[[#This Row],[Ledger 12]]="","",IF(Table1[[#This Row],[Effect 12]]="Dr.","Yes","No"))</f>
        <v/>
      </c>
      <c r="EF714" t="str">
        <f>IF(Table1[[#This Row],[Ledger 12]]="","",Table1[[#This Row],[Ledger 12]])</f>
        <v/>
      </c>
      <c r="EG714" t="str">
        <f>IF(Table1[[#This Row],[Ledger 12]]="","",IF(Table1[[#This Row],[Effect 12]]="Dr.",-Table1[[#This Row],[Amount 12]],Table1[[#This Row],[Amount 12]]))</f>
        <v/>
      </c>
      <c r="EJ714" t="str">
        <f>IF(Table1[[#This Row],[Ledger 13]]="","","No")</f>
        <v/>
      </c>
      <c r="EK714" t="str">
        <f>IF(Table1[[#This Row],[Ledger 13]]="","",IF(Table1[[#This Row],[Effect 13]]="Dr.","Yes","No"))</f>
        <v/>
      </c>
      <c r="EL714" t="str">
        <f>IF(Table1[[#This Row],[Ledger 13]]="","",Table1[[#This Row],[Ledger 13]])</f>
        <v/>
      </c>
      <c r="EM714" t="str">
        <f>IF(Table1[[#This Row],[Ledger 13]]="","",IF(Table1[[#This Row],[Effect 13]]="Dr.",-Table1[[#This Row],[Amount 13]],Table1[[#This Row],[Amount 13]]))</f>
        <v/>
      </c>
      <c r="EP714" t="str">
        <f>IF(Table1[[#This Row],[Ledger 14]]="","","No")</f>
        <v/>
      </c>
      <c r="EQ714" t="str">
        <f>IF(Table1[[#This Row],[Ledger 14]]="","",IF(Table1[[#This Row],[Effect 14]]="Dr.","Yes","No"))</f>
        <v/>
      </c>
      <c r="ER714" t="str">
        <f>IF(Table1[[#This Row],[Ledger 14]]="","",Table1[[#This Row],[Ledger 14]])</f>
        <v/>
      </c>
      <c r="ES714" t="str">
        <f>IF(Table1[[#This Row],[Ledger 14]]="","",IF(Table1[[#This Row],[Effect 14]]="Dr.",-Table1[[#This Row],[Amount 14]],Table1[[#This Row],[Amount 14]]))</f>
        <v/>
      </c>
      <c r="EV714" t="str">
        <f>IF(Table1[[#This Row],[Ledger 15]]="","","No")</f>
        <v/>
      </c>
      <c r="EW714" t="str">
        <f>IF(Table1[[#This Row],[Ledger 15]]="","",IF(Table1[[#This Row],[Effect 15]]="Dr.","Yes","No"))</f>
        <v/>
      </c>
      <c r="EX714" t="str">
        <f>IF(Table1[[#This Row],[Ledger 15]]="","",Table1[[#This Row],[Ledger 15]])</f>
        <v/>
      </c>
      <c r="EY714" t="str">
        <f>IF(Table1[[#This Row],[Ledger 15]]="","",IF(Table1[[#This Row],[Effect 15]]="Dr.",-Table1[[#This Row],[Amount 15]],Table1[[#This Row],[Amount 15]]))</f>
        <v/>
      </c>
      <c r="FD7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4">
        <f>IF(Table1[[#This Row],[Date]]="",0,IF(AND(Table1[[#This Row],[Date]]&gt;=$FE$2,Table1[[#This Row],[Date]]&lt;=$FE$3),0,1))</f>
        <v>0</v>
      </c>
      <c r="FF714">
        <f>IF(Table1[[#This Row],[Date]]="",0,IF(TYPE(VLOOKUP(Table1[[#This Row],[Voucher Type]],Table1[[#All],[Voucher Type Master]],1,FALSE))=16,1,0))</f>
        <v>0</v>
      </c>
      <c r="FG714">
        <f>IF(TYPE(IF(Table1[[#This Row],[Date]]="",0,IF(VLOOKUP(Table1[[#This Row],[Voucher Type]],$FY$5:$FZ$13,2,0)=Table1[[#This Row],[Effect 1]],0,1)))=16,1,0)</f>
        <v>0</v>
      </c>
      <c r="FH7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4">
        <f>IF(LEN(Table1[[#This Row],[Ledger 1]])&gt;0,IF(TYPE(VLOOKUP(Table1[[#This Row],[Ledger 1]],GZ:GZ,1,0))=16,1,0),0)</f>
        <v>0</v>
      </c>
      <c r="FJ714">
        <f>IF(LEN(Table1[[#This Row],[Ledger 2]])&gt;0,IF(TYPE(VLOOKUP(Table1[[#This Row],[Ledger 2]],GZ:GZ,1,0))=16,1,0),0)</f>
        <v>0</v>
      </c>
      <c r="FK714">
        <f>IF(LEN(Table1[[#This Row],[Ledger 3]])&gt;0,IF(TYPE(VLOOKUP(Table1[[#This Row],[Ledger 3]],GZ:GZ,1,0))=16,1,0),0)</f>
        <v>0</v>
      </c>
      <c r="FL714">
        <f>IF(LEN(Table1[[#This Row],[Ledger 4]])&gt;0,IF(TYPE(VLOOKUP(Table1[[#This Row],[Ledger 4]],GZ:GZ,1,0))=16,1,0),0)</f>
        <v>0</v>
      </c>
      <c r="FM714">
        <f>IF(LEN(Table1[[#This Row],[Ledger 5]])&gt;0,IF(TYPE(VLOOKUP(Table1[[#This Row],[Ledger 5]],GZ:GZ,1,0))=16,1,0),0)</f>
        <v>0</v>
      </c>
      <c r="FN714">
        <f>IF(LEN(Table1[[#This Row],[Ledger 6]])&gt;0,IF(TYPE(VLOOKUP(Table1[[#This Row],[Ledger 6]],$GZ:$GZ,1,0))=16,1,0),0)</f>
        <v>0</v>
      </c>
      <c r="FO714">
        <f>IF(LEN(Table1[[#This Row],[Ledger 7]])&gt;0,IF(TYPE(VLOOKUP(Table1[[#This Row],[Ledger 7]],$GZ:$GZ,1,0))=16,1,0),0)</f>
        <v>0</v>
      </c>
      <c r="FP714">
        <f>IF(LEN(Table1[[#This Row],[Ledger 8]])&gt;0,IF(TYPE(VLOOKUP(Table1[[#This Row],[Ledger 8]],$GZ:$GZ,1,0))=16,1,0),0)</f>
        <v>0</v>
      </c>
      <c r="FQ714">
        <f>IF(LEN(Table1[[#This Row],[Ledger 9]])&gt;0,IF(TYPE(VLOOKUP(Table1[[#This Row],[Ledger 9]],$GZ:$GZ,1,0))=16,1,0),0)</f>
        <v>0</v>
      </c>
      <c r="FR714">
        <f>IF(LEN(Table1[[#This Row],[Ledger 10]])&gt;0,IF(TYPE(VLOOKUP(Table1[[#This Row],[Ledger 10]],$GZ:$GZ,1,0))=16,1,0),0)</f>
        <v>0</v>
      </c>
      <c r="FS714">
        <f>IF(LEN(Table1[[#This Row],[Ledger 11]])&gt;0,IF(TYPE(VLOOKUP(Table1[[#This Row],[Ledger 11]],$GZ:$GZ,1,0))=16,1,0),0)</f>
        <v>0</v>
      </c>
      <c r="FT714">
        <f>IF(LEN(Table1[[#This Row],[Ledger 12]])&gt;0,IF(TYPE(VLOOKUP(Table1[[#This Row],[Ledger 12]],$GZ:$GZ,1,0))=16,1,0),0)</f>
        <v>0</v>
      </c>
      <c r="FU714">
        <f>IF(LEN(Table1[[#This Row],[Ledger 13]])&gt;0,IF(TYPE(VLOOKUP(Table1[[#This Row],[Ledger 13]],$GZ:$GZ,1,0))=16,1,0),0)</f>
        <v>0</v>
      </c>
      <c r="FV714">
        <f>IF(LEN(Table1[[#This Row],[Ledger 14]])&gt;0,IF(TYPE(VLOOKUP(Table1[[#This Row],[Ledger 14]],$GZ:$GZ,1,0))=16,1,0),0)</f>
        <v>0</v>
      </c>
      <c r="FW714">
        <f>IF(LEN(Table1[[#This Row],[Ledger 15]])&gt;0,IF(TYPE(VLOOKUP(Table1[[#This Row],[Ledger 15]],$GZ:$GZ,1,0))=16,1,0),0)</f>
        <v>0</v>
      </c>
    </row>
    <row r="715" spans="4:179" ht="33" customHeight="1" x14ac:dyDescent="0.45">
      <c r="D715" s="8">
        <f t="shared" si="20"/>
        <v>710</v>
      </c>
      <c r="E715" s="32"/>
      <c r="F715" s="34"/>
      <c r="G715" s="34"/>
      <c r="H715" s="34"/>
      <c r="I715" s="34"/>
      <c r="J715" s="38"/>
      <c r="K715" s="33"/>
      <c r="L715" s="36"/>
      <c r="M715" s="35"/>
      <c r="N715" s="34"/>
      <c r="O715" s="41"/>
      <c r="P715" s="35"/>
      <c r="Q715" s="34"/>
      <c r="R715" s="37"/>
      <c r="S715" s="35"/>
      <c r="T715" s="34"/>
      <c r="U715" s="37"/>
      <c r="V715" s="35"/>
      <c r="W715" s="34"/>
      <c r="X715" s="37"/>
      <c r="Y715" s="35"/>
      <c r="Z715" s="34"/>
      <c r="AA715" s="37"/>
      <c r="AB715" s="35"/>
      <c r="AC715" s="34"/>
      <c r="AD715" s="37"/>
      <c r="AE715" s="35"/>
      <c r="AF715" s="34"/>
      <c r="AG715" s="37"/>
      <c r="AH715" s="35"/>
      <c r="AI715" s="34"/>
      <c r="AJ715" s="37"/>
      <c r="AK715" s="35"/>
      <c r="AL715" s="34"/>
      <c r="AM715" s="37"/>
      <c r="AN715" s="35"/>
      <c r="AO715" s="34"/>
      <c r="AP715" s="37"/>
      <c r="AQ715" s="35"/>
      <c r="AR715" s="34"/>
      <c r="AS715" s="37"/>
      <c r="AT715" s="35"/>
      <c r="AU715" s="34"/>
      <c r="AV715" s="37"/>
      <c r="AW715" s="35"/>
      <c r="AX715" s="34"/>
      <c r="AY715" s="37"/>
      <c r="AZ715" s="35"/>
      <c r="BA715" s="34"/>
      <c r="BB715" s="37"/>
      <c r="BC7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5" s="7"/>
      <c r="BF715" t="str">
        <f>IF(Table1[[#This Row],[Date]]="","","&amp;lt;VOUCHER REMOTEID="&amp;""""&amp;$A$11&amp;$A$13&amp;ROW()&amp;""""&amp;" VCHTYPE="""&amp;F715&amp;""" ACTION="""&amp;"Create"&amp;"""&amp;gt;")</f>
        <v/>
      </c>
      <c r="BG715" t="str">
        <f>IF(Table1[[#This Row],[Date]]="","",TEXT(Table1[[#This Row],[Date]],"yyyymmdd"))</f>
        <v/>
      </c>
      <c r="BH715" t="str">
        <f>Table1[[#This Row],[Date2]]</f>
        <v/>
      </c>
      <c r="BI715" t="str">
        <f>IF(Table1[[#This Row],[Date]]="","",Table1[[#This Row],[Voucher Type]])</f>
        <v/>
      </c>
      <c r="BJ715" t="str">
        <f>IF(Table1[[#This Row],[Ref No / Invoice No]]="","",Table1[[#This Row],[Ref No / Invoice No]])</f>
        <v/>
      </c>
      <c r="BK715" t="str">
        <f>IF(Table1[[#This Row],[Voucher No]]="","",Table1[[#This Row],[Voucher No]])</f>
        <v/>
      </c>
      <c r="BL715" t="str">
        <f>IF(Table1[[#This Row],[Date]]="","",Table1[[#This Row],[Narration]])</f>
        <v/>
      </c>
      <c r="BM715" t="str">
        <f>IF(Table1[[#This Row],[Date]]="","",$A$11&amp;$A$13&amp;ROW())</f>
        <v/>
      </c>
      <c r="BN715" t="str">
        <f>IF(Table1[[#This Row],[Date]]="","",$A$13)</f>
        <v/>
      </c>
      <c r="BP715" t="str">
        <f>IF(Table1[[#This Row],[Ledger 1]]="","","No")</f>
        <v/>
      </c>
      <c r="BQ715" t="str">
        <f>IF(Table1[[#This Row],[Date]]="","",IF(Table1[[#This Row],[Effect 1]]="Dr.","Yes","No"))</f>
        <v/>
      </c>
      <c r="BR715" t="str">
        <f>IF(Table1[[#This Row],[Date]]="","",Table1[[#This Row],[Ledger 1]])</f>
        <v/>
      </c>
      <c r="BS715" t="str">
        <f>IF(Table1[[#This Row],[Date]]="","",IF(Table1[[#This Row],[Effect 1]]="Dr.",-Table1[[#This Row],[Amount 1]],Table1[[#This Row],[Amount 1]]))</f>
        <v/>
      </c>
      <c r="BV715" t="str">
        <f>IF(Table1[[#This Row],[Ledger 2]]="","","No")</f>
        <v/>
      </c>
      <c r="BW715" t="str">
        <f>IF(Table1[[#This Row],[Date]]="","",IF(Table1[[#This Row],[Effect 2]]="Dr.","Yes","No"))</f>
        <v/>
      </c>
      <c r="BX715" t="str">
        <f>IF(Table1[[#This Row],[Date]]="","",Table1[[#This Row],[Ledger 2]])</f>
        <v/>
      </c>
      <c r="BY715" t="str">
        <f>IF(Table1[[#This Row],[Date]]="","",IF(Table1[[#This Row],[Effect 2]]="Dr.",-Table1[[#This Row],[Amount 2]],Table1[[#This Row],[Amount 2]]))</f>
        <v/>
      </c>
      <c r="CB715" t="str">
        <f>IF(Table1[[#This Row],[Ledger 3]]="","","No")</f>
        <v/>
      </c>
      <c r="CC715" t="str">
        <f>IF(Table1[[#This Row],[Ledger 3]]="","",IF(Table1[[#This Row],[Effect 3]]="Dr.","Yes","No"))</f>
        <v/>
      </c>
      <c r="CD715" t="str">
        <f>IF(Table1[[#This Row],[Ledger 3]]="","",Table1[[#This Row],[Ledger 3]])</f>
        <v/>
      </c>
      <c r="CE715" t="str">
        <f>IF(Table1[[#This Row],[Ledger 3]]="","",IF(Table1[[#This Row],[Effect 3]]="Dr.",-Table1[[#This Row],[Amount 3]],Table1[[#This Row],[Amount 3]]))</f>
        <v/>
      </c>
      <c r="CH715" t="str">
        <f>IF(Table1[[#This Row],[Ledger 4]]="","","No")</f>
        <v/>
      </c>
      <c r="CI715" t="str">
        <f>IF(Table1[[#This Row],[Ledger 4]]="","",IF(Table1[[#This Row],[Effect 4]]="Dr.","Yes","No"))</f>
        <v/>
      </c>
      <c r="CJ715" t="str">
        <f>IF(Table1[[#This Row],[Ledger 4]]="","",Table1[[#This Row],[Ledger 4]])</f>
        <v/>
      </c>
      <c r="CK715" t="str">
        <f>IF(Table1[[#This Row],[Ledger 4]]="","",IF(Table1[[#This Row],[Effect 4]]="Dr.",-Table1[[#This Row],[Amount 4]],Table1[[#This Row],[Amount 4]]))</f>
        <v/>
      </c>
      <c r="CN715" t="str">
        <f>IF(Table1[[#This Row],[Ledger 5]]="","","No")</f>
        <v/>
      </c>
      <c r="CO715" t="str">
        <f>IF(Table1[[#This Row],[Ledger 5]]="","",IF(Table1[[#This Row],[Effect 5]]="Dr.","Yes","No"))</f>
        <v/>
      </c>
      <c r="CP715" t="str">
        <f>IF(Table1[[#This Row],[Ledger 5]]="","",Table1[[#This Row],[Ledger 5]])</f>
        <v/>
      </c>
      <c r="CQ715" t="str">
        <f>IF(Table1[[#This Row],[Ledger 5]]="","",IF(Table1[[#This Row],[Effect 5]]="Dr.",-Table1[[#This Row],[Amount 5]],Table1[[#This Row],[Amount 5]]))</f>
        <v/>
      </c>
      <c r="CT715" t="str">
        <f>IF(Table1[[#This Row],[Ledger 6]]="","","No")</f>
        <v/>
      </c>
      <c r="CU715" t="str">
        <f>IF(Table1[[#This Row],[Ledger 6]]="","",IF(Table1[[#This Row],[Effect 6]]="Dr.","Yes","No"))</f>
        <v/>
      </c>
      <c r="CV715" t="str">
        <f>IF(Table1[[#This Row],[Ledger 6]]="","",Table1[[#This Row],[Ledger 6]])</f>
        <v/>
      </c>
      <c r="CW715" t="str">
        <f>IF(Table1[[#This Row],[Ledger 6]]="","",IF(Table1[[#This Row],[Effect 6]]="Dr.",-Table1[[#This Row],[Amount 6]],Table1[[#This Row],[Amount 6]]))</f>
        <v/>
      </c>
      <c r="CZ715" t="str">
        <f>IF(Table1[[#This Row],[Ledger 7]]="","","No")</f>
        <v/>
      </c>
      <c r="DA715" t="str">
        <f>IF(Table1[[#This Row],[Ledger 7]]="","",IF(Table1[[#This Row],[Effect 7]]="Dr.","Yes","No"))</f>
        <v/>
      </c>
      <c r="DB715" t="str">
        <f>IF(Table1[[#This Row],[Ledger 7]]="","",Table1[[#This Row],[Ledger 7]])</f>
        <v/>
      </c>
      <c r="DC715" t="str">
        <f>IF(Table1[[#This Row],[Ledger 7]]="","",IF(Table1[[#This Row],[Effect 7]]="Dr.",-Table1[[#This Row],[Amount 7]],Table1[[#This Row],[Amount 7]]))</f>
        <v/>
      </c>
      <c r="DF715" t="str">
        <f>IF(Table1[[#This Row],[Ledger 8]]="","","No")</f>
        <v/>
      </c>
      <c r="DG715" t="str">
        <f>IF(Table1[[#This Row],[Ledger 8]]="","",IF(Table1[[#This Row],[Effect 8]]="Dr.","Yes","No"))</f>
        <v/>
      </c>
      <c r="DH715" t="str">
        <f>IF(Table1[[#This Row],[Ledger 8]]="","",Table1[[#This Row],[Ledger 8]])</f>
        <v/>
      </c>
      <c r="DI715" t="str">
        <f>IF(Table1[[#This Row],[Ledger 8]]="","",IF(Table1[[#This Row],[Effect 8]]="Dr.",-Table1[[#This Row],[Amount 8]],Table1[[#This Row],[Amount 8]]))</f>
        <v/>
      </c>
      <c r="DL715" t="str">
        <f>IF(Table1[[#This Row],[Ledger 9]]="","","No")</f>
        <v/>
      </c>
      <c r="DM715" t="str">
        <f>IF(Table1[[#This Row],[Ledger 9]]="","",IF(Table1[[#This Row],[Effect 9]]="Dr.","Yes","No"))</f>
        <v/>
      </c>
      <c r="DN715" t="str">
        <f>IF(Table1[[#This Row],[Ledger 9]]="","",Table1[[#This Row],[Ledger 9]])</f>
        <v/>
      </c>
      <c r="DO715" t="str">
        <f>IF(Table1[[#This Row],[Ledger 9]]="","",IF(Table1[[#This Row],[Effect 9]]="Dr.",-Table1[[#This Row],[Amount 9]],Table1[[#This Row],[Amount 9]]))</f>
        <v/>
      </c>
      <c r="DR715" t="str">
        <f>IF(Table1[[#This Row],[Ledger 10]]="","","No")</f>
        <v/>
      </c>
      <c r="DS715" t="str">
        <f>IF(Table1[[#This Row],[Ledger 10]]="","",IF(Table1[[#This Row],[Effect 10]]="Dr.","Yes","No"))</f>
        <v/>
      </c>
      <c r="DT715" t="str">
        <f>IF(Table1[[#This Row],[Ledger 10]]="","",Table1[[#This Row],[Ledger 10]])</f>
        <v/>
      </c>
      <c r="DU715" t="str">
        <f>IF(Table1[[#This Row],[Ledger 10]]="","",IF(Table1[[#This Row],[Effect 10]]="Dr.",-Table1[[#This Row],[Amount 10]],Table1[[#This Row],[Amount 10]]))</f>
        <v/>
      </c>
      <c r="DX715" t="str">
        <f>IF(Table1[[#This Row],[Ledger 11]]="","","No")</f>
        <v/>
      </c>
      <c r="DY715" t="str">
        <f>IF(Table1[[#This Row],[Ledger 11]]="","",IF(Table1[[#This Row],[Effect 11]]="Dr.","Yes","No"))</f>
        <v/>
      </c>
      <c r="DZ715" t="str">
        <f>IF(Table1[[#This Row],[Ledger 11]]="","",Table1[[#This Row],[Ledger 11]])</f>
        <v/>
      </c>
      <c r="EA715" t="str">
        <f>IF(Table1[[#This Row],[Ledger 11]]="","",IF(Table1[[#This Row],[Effect 11]]="Dr.",-Table1[[#This Row],[Amount 11]],Table1[[#This Row],[Amount 11]]))</f>
        <v/>
      </c>
      <c r="ED715" t="str">
        <f>IF(Table1[[#This Row],[Ledger 12]]="","","No")</f>
        <v/>
      </c>
      <c r="EE715" t="str">
        <f>IF(Table1[[#This Row],[Ledger 12]]="","",IF(Table1[[#This Row],[Effect 12]]="Dr.","Yes","No"))</f>
        <v/>
      </c>
      <c r="EF715" t="str">
        <f>IF(Table1[[#This Row],[Ledger 12]]="","",Table1[[#This Row],[Ledger 12]])</f>
        <v/>
      </c>
      <c r="EG715" t="str">
        <f>IF(Table1[[#This Row],[Ledger 12]]="","",IF(Table1[[#This Row],[Effect 12]]="Dr.",-Table1[[#This Row],[Amount 12]],Table1[[#This Row],[Amount 12]]))</f>
        <v/>
      </c>
      <c r="EJ715" t="str">
        <f>IF(Table1[[#This Row],[Ledger 13]]="","","No")</f>
        <v/>
      </c>
      <c r="EK715" t="str">
        <f>IF(Table1[[#This Row],[Ledger 13]]="","",IF(Table1[[#This Row],[Effect 13]]="Dr.","Yes","No"))</f>
        <v/>
      </c>
      <c r="EL715" t="str">
        <f>IF(Table1[[#This Row],[Ledger 13]]="","",Table1[[#This Row],[Ledger 13]])</f>
        <v/>
      </c>
      <c r="EM715" t="str">
        <f>IF(Table1[[#This Row],[Ledger 13]]="","",IF(Table1[[#This Row],[Effect 13]]="Dr.",-Table1[[#This Row],[Amount 13]],Table1[[#This Row],[Amount 13]]))</f>
        <v/>
      </c>
      <c r="EP715" t="str">
        <f>IF(Table1[[#This Row],[Ledger 14]]="","","No")</f>
        <v/>
      </c>
      <c r="EQ715" t="str">
        <f>IF(Table1[[#This Row],[Ledger 14]]="","",IF(Table1[[#This Row],[Effect 14]]="Dr.","Yes","No"))</f>
        <v/>
      </c>
      <c r="ER715" t="str">
        <f>IF(Table1[[#This Row],[Ledger 14]]="","",Table1[[#This Row],[Ledger 14]])</f>
        <v/>
      </c>
      <c r="ES715" t="str">
        <f>IF(Table1[[#This Row],[Ledger 14]]="","",IF(Table1[[#This Row],[Effect 14]]="Dr.",-Table1[[#This Row],[Amount 14]],Table1[[#This Row],[Amount 14]]))</f>
        <v/>
      </c>
      <c r="EV715" t="str">
        <f>IF(Table1[[#This Row],[Ledger 15]]="","","No")</f>
        <v/>
      </c>
      <c r="EW715" t="str">
        <f>IF(Table1[[#This Row],[Ledger 15]]="","",IF(Table1[[#This Row],[Effect 15]]="Dr.","Yes","No"))</f>
        <v/>
      </c>
      <c r="EX715" t="str">
        <f>IF(Table1[[#This Row],[Ledger 15]]="","",Table1[[#This Row],[Ledger 15]])</f>
        <v/>
      </c>
      <c r="EY715" t="str">
        <f>IF(Table1[[#This Row],[Ledger 15]]="","",IF(Table1[[#This Row],[Effect 15]]="Dr.",-Table1[[#This Row],[Amount 15]],Table1[[#This Row],[Amount 15]]))</f>
        <v/>
      </c>
      <c r="FD7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5">
        <f>IF(Table1[[#This Row],[Date]]="",0,IF(AND(Table1[[#This Row],[Date]]&gt;=$FE$2,Table1[[#This Row],[Date]]&lt;=$FE$3),0,1))</f>
        <v>0</v>
      </c>
      <c r="FF715">
        <f>IF(Table1[[#This Row],[Date]]="",0,IF(TYPE(VLOOKUP(Table1[[#This Row],[Voucher Type]],Table1[[#All],[Voucher Type Master]],1,FALSE))=16,1,0))</f>
        <v>0</v>
      </c>
      <c r="FG715">
        <f>IF(TYPE(IF(Table1[[#This Row],[Date]]="",0,IF(VLOOKUP(Table1[[#This Row],[Voucher Type]],$FY$5:$FZ$13,2,0)=Table1[[#This Row],[Effect 1]],0,1)))=16,1,0)</f>
        <v>0</v>
      </c>
      <c r="FH7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5">
        <f>IF(LEN(Table1[[#This Row],[Ledger 1]])&gt;0,IF(TYPE(VLOOKUP(Table1[[#This Row],[Ledger 1]],GZ:GZ,1,0))=16,1,0),0)</f>
        <v>0</v>
      </c>
      <c r="FJ715">
        <f>IF(LEN(Table1[[#This Row],[Ledger 2]])&gt;0,IF(TYPE(VLOOKUP(Table1[[#This Row],[Ledger 2]],GZ:GZ,1,0))=16,1,0),0)</f>
        <v>0</v>
      </c>
      <c r="FK715">
        <f>IF(LEN(Table1[[#This Row],[Ledger 3]])&gt;0,IF(TYPE(VLOOKUP(Table1[[#This Row],[Ledger 3]],GZ:GZ,1,0))=16,1,0),0)</f>
        <v>0</v>
      </c>
      <c r="FL715">
        <f>IF(LEN(Table1[[#This Row],[Ledger 4]])&gt;0,IF(TYPE(VLOOKUP(Table1[[#This Row],[Ledger 4]],GZ:GZ,1,0))=16,1,0),0)</f>
        <v>0</v>
      </c>
      <c r="FM715">
        <f>IF(LEN(Table1[[#This Row],[Ledger 5]])&gt;0,IF(TYPE(VLOOKUP(Table1[[#This Row],[Ledger 5]],GZ:GZ,1,0))=16,1,0),0)</f>
        <v>0</v>
      </c>
      <c r="FN715">
        <f>IF(LEN(Table1[[#This Row],[Ledger 6]])&gt;0,IF(TYPE(VLOOKUP(Table1[[#This Row],[Ledger 6]],$GZ:$GZ,1,0))=16,1,0),0)</f>
        <v>0</v>
      </c>
      <c r="FO715">
        <f>IF(LEN(Table1[[#This Row],[Ledger 7]])&gt;0,IF(TYPE(VLOOKUP(Table1[[#This Row],[Ledger 7]],$GZ:$GZ,1,0))=16,1,0),0)</f>
        <v>0</v>
      </c>
      <c r="FP715">
        <f>IF(LEN(Table1[[#This Row],[Ledger 8]])&gt;0,IF(TYPE(VLOOKUP(Table1[[#This Row],[Ledger 8]],$GZ:$GZ,1,0))=16,1,0),0)</f>
        <v>0</v>
      </c>
      <c r="FQ715">
        <f>IF(LEN(Table1[[#This Row],[Ledger 9]])&gt;0,IF(TYPE(VLOOKUP(Table1[[#This Row],[Ledger 9]],$GZ:$GZ,1,0))=16,1,0),0)</f>
        <v>0</v>
      </c>
      <c r="FR715">
        <f>IF(LEN(Table1[[#This Row],[Ledger 10]])&gt;0,IF(TYPE(VLOOKUP(Table1[[#This Row],[Ledger 10]],$GZ:$GZ,1,0))=16,1,0),0)</f>
        <v>0</v>
      </c>
      <c r="FS715">
        <f>IF(LEN(Table1[[#This Row],[Ledger 11]])&gt;0,IF(TYPE(VLOOKUP(Table1[[#This Row],[Ledger 11]],$GZ:$GZ,1,0))=16,1,0),0)</f>
        <v>0</v>
      </c>
      <c r="FT715">
        <f>IF(LEN(Table1[[#This Row],[Ledger 12]])&gt;0,IF(TYPE(VLOOKUP(Table1[[#This Row],[Ledger 12]],$GZ:$GZ,1,0))=16,1,0),0)</f>
        <v>0</v>
      </c>
      <c r="FU715">
        <f>IF(LEN(Table1[[#This Row],[Ledger 13]])&gt;0,IF(TYPE(VLOOKUP(Table1[[#This Row],[Ledger 13]],$GZ:$GZ,1,0))=16,1,0),0)</f>
        <v>0</v>
      </c>
      <c r="FV715">
        <f>IF(LEN(Table1[[#This Row],[Ledger 14]])&gt;0,IF(TYPE(VLOOKUP(Table1[[#This Row],[Ledger 14]],$GZ:$GZ,1,0))=16,1,0),0)</f>
        <v>0</v>
      </c>
      <c r="FW715">
        <f>IF(LEN(Table1[[#This Row],[Ledger 15]])&gt;0,IF(TYPE(VLOOKUP(Table1[[#This Row],[Ledger 15]],$GZ:$GZ,1,0))=16,1,0),0)</f>
        <v>0</v>
      </c>
    </row>
    <row r="716" spans="4:179" ht="33" customHeight="1" x14ac:dyDescent="0.45">
      <c r="D716" s="8">
        <f t="shared" si="20"/>
        <v>711</v>
      </c>
      <c r="E716" s="32"/>
      <c r="F716" s="34"/>
      <c r="G716" s="34"/>
      <c r="H716" s="34"/>
      <c r="I716" s="34"/>
      <c r="J716" s="38"/>
      <c r="K716" s="33"/>
      <c r="L716" s="36"/>
      <c r="M716" s="35"/>
      <c r="N716" s="34"/>
      <c r="O716" s="41"/>
      <c r="P716" s="35"/>
      <c r="Q716" s="34"/>
      <c r="R716" s="37"/>
      <c r="S716" s="35"/>
      <c r="T716" s="34"/>
      <c r="U716" s="37"/>
      <c r="V716" s="35"/>
      <c r="W716" s="34"/>
      <c r="X716" s="37"/>
      <c r="Y716" s="35"/>
      <c r="Z716" s="34"/>
      <c r="AA716" s="37"/>
      <c r="AB716" s="35"/>
      <c r="AC716" s="34"/>
      <c r="AD716" s="37"/>
      <c r="AE716" s="35"/>
      <c r="AF716" s="34"/>
      <c r="AG716" s="37"/>
      <c r="AH716" s="35"/>
      <c r="AI716" s="34"/>
      <c r="AJ716" s="37"/>
      <c r="AK716" s="35"/>
      <c r="AL716" s="34"/>
      <c r="AM716" s="37"/>
      <c r="AN716" s="35"/>
      <c r="AO716" s="34"/>
      <c r="AP716" s="37"/>
      <c r="AQ716" s="35"/>
      <c r="AR716" s="34"/>
      <c r="AS716" s="37"/>
      <c r="AT716" s="35"/>
      <c r="AU716" s="34"/>
      <c r="AV716" s="37"/>
      <c r="AW716" s="35"/>
      <c r="AX716" s="34"/>
      <c r="AY716" s="37"/>
      <c r="AZ716" s="35"/>
      <c r="BA716" s="34"/>
      <c r="BB716" s="37"/>
      <c r="BC7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6" s="7"/>
      <c r="BF716" t="str">
        <f>IF(Table1[[#This Row],[Date]]="","","&amp;lt;VOUCHER REMOTEID="&amp;""""&amp;$A$11&amp;$A$13&amp;ROW()&amp;""""&amp;" VCHTYPE="""&amp;F716&amp;""" ACTION="""&amp;"Create"&amp;"""&amp;gt;")</f>
        <v/>
      </c>
      <c r="BG716" t="str">
        <f>IF(Table1[[#This Row],[Date]]="","",TEXT(Table1[[#This Row],[Date]],"yyyymmdd"))</f>
        <v/>
      </c>
      <c r="BH716" t="str">
        <f>Table1[[#This Row],[Date2]]</f>
        <v/>
      </c>
      <c r="BI716" t="str">
        <f>IF(Table1[[#This Row],[Date]]="","",Table1[[#This Row],[Voucher Type]])</f>
        <v/>
      </c>
      <c r="BJ716" t="str">
        <f>IF(Table1[[#This Row],[Ref No / Invoice No]]="","",Table1[[#This Row],[Ref No / Invoice No]])</f>
        <v/>
      </c>
      <c r="BK716" t="str">
        <f>IF(Table1[[#This Row],[Voucher No]]="","",Table1[[#This Row],[Voucher No]])</f>
        <v/>
      </c>
      <c r="BL716" t="str">
        <f>IF(Table1[[#This Row],[Date]]="","",Table1[[#This Row],[Narration]])</f>
        <v/>
      </c>
      <c r="BM716" t="str">
        <f>IF(Table1[[#This Row],[Date]]="","",$A$11&amp;$A$13&amp;ROW())</f>
        <v/>
      </c>
      <c r="BN716" t="str">
        <f>IF(Table1[[#This Row],[Date]]="","",$A$13)</f>
        <v/>
      </c>
      <c r="BP716" t="str">
        <f>IF(Table1[[#This Row],[Ledger 1]]="","","No")</f>
        <v/>
      </c>
      <c r="BQ716" t="str">
        <f>IF(Table1[[#This Row],[Date]]="","",IF(Table1[[#This Row],[Effect 1]]="Dr.","Yes","No"))</f>
        <v/>
      </c>
      <c r="BR716" t="str">
        <f>IF(Table1[[#This Row],[Date]]="","",Table1[[#This Row],[Ledger 1]])</f>
        <v/>
      </c>
      <c r="BS716" t="str">
        <f>IF(Table1[[#This Row],[Date]]="","",IF(Table1[[#This Row],[Effect 1]]="Dr.",-Table1[[#This Row],[Amount 1]],Table1[[#This Row],[Amount 1]]))</f>
        <v/>
      </c>
      <c r="BV716" t="str">
        <f>IF(Table1[[#This Row],[Ledger 2]]="","","No")</f>
        <v/>
      </c>
      <c r="BW716" t="str">
        <f>IF(Table1[[#This Row],[Date]]="","",IF(Table1[[#This Row],[Effect 2]]="Dr.","Yes","No"))</f>
        <v/>
      </c>
      <c r="BX716" t="str">
        <f>IF(Table1[[#This Row],[Date]]="","",Table1[[#This Row],[Ledger 2]])</f>
        <v/>
      </c>
      <c r="BY716" t="str">
        <f>IF(Table1[[#This Row],[Date]]="","",IF(Table1[[#This Row],[Effect 2]]="Dr.",-Table1[[#This Row],[Amount 2]],Table1[[#This Row],[Amount 2]]))</f>
        <v/>
      </c>
      <c r="CB716" t="str">
        <f>IF(Table1[[#This Row],[Ledger 3]]="","","No")</f>
        <v/>
      </c>
      <c r="CC716" t="str">
        <f>IF(Table1[[#This Row],[Ledger 3]]="","",IF(Table1[[#This Row],[Effect 3]]="Dr.","Yes","No"))</f>
        <v/>
      </c>
      <c r="CD716" t="str">
        <f>IF(Table1[[#This Row],[Ledger 3]]="","",Table1[[#This Row],[Ledger 3]])</f>
        <v/>
      </c>
      <c r="CE716" t="str">
        <f>IF(Table1[[#This Row],[Ledger 3]]="","",IF(Table1[[#This Row],[Effect 3]]="Dr.",-Table1[[#This Row],[Amount 3]],Table1[[#This Row],[Amount 3]]))</f>
        <v/>
      </c>
      <c r="CH716" t="str">
        <f>IF(Table1[[#This Row],[Ledger 4]]="","","No")</f>
        <v/>
      </c>
      <c r="CI716" t="str">
        <f>IF(Table1[[#This Row],[Ledger 4]]="","",IF(Table1[[#This Row],[Effect 4]]="Dr.","Yes","No"))</f>
        <v/>
      </c>
      <c r="CJ716" t="str">
        <f>IF(Table1[[#This Row],[Ledger 4]]="","",Table1[[#This Row],[Ledger 4]])</f>
        <v/>
      </c>
      <c r="CK716" t="str">
        <f>IF(Table1[[#This Row],[Ledger 4]]="","",IF(Table1[[#This Row],[Effect 4]]="Dr.",-Table1[[#This Row],[Amount 4]],Table1[[#This Row],[Amount 4]]))</f>
        <v/>
      </c>
      <c r="CN716" t="str">
        <f>IF(Table1[[#This Row],[Ledger 5]]="","","No")</f>
        <v/>
      </c>
      <c r="CO716" t="str">
        <f>IF(Table1[[#This Row],[Ledger 5]]="","",IF(Table1[[#This Row],[Effect 5]]="Dr.","Yes","No"))</f>
        <v/>
      </c>
      <c r="CP716" t="str">
        <f>IF(Table1[[#This Row],[Ledger 5]]="","",Table1[[#This Row],[Ledger 5]])</f>
        <v/>
      </c>
      <c r="CQ716" t="str">
        <f>IF(Table1[[#This Row],[Ledger 5]]="","",IF(Table1[[#This Row],[Effect 5]]="Dr.",-Table1[[#This Row],[Amount 5]],Table1[[#This Row],[Amount 5]]))</f>
        <v/>
      </c>
      <c r="CT716" t="str">
        <f>IF(Table1[[#This Row],[Ledger 6]]="","","No")</f>
        <v/>
      </c>
      <c r="CU716" t="str">
        <f>IF(Table1[[#This Row],[Ledger 6]]="","",IF(Table1[[#This Row],[Effect 6]]="Dr.","Yes","No"))</f>
        <v/>
      </c>
      <c r="CV716" t="str">
        <f>IF(Table1[[#This Row],[Ledger 6]]="","",Table1[[#This Row],[Ledger 6]])</f>
        <v/>
      </c>
      <c r="CW716" t="str">
        <f>IF(Table1[[#This Row],[Ledger 6]]="","",IF(Table1[[#This Row],[Effect 6]]="Dr.",-Table1[[#This Row],[Amount 6]],Table1[[#This Row],[Amount 6]]))</f>
        <v/>
      </c>
      <c r="CZ716" t="str">
        <f>IF(Table1[[#This Row],[Ledger 7]]="","","No")</f>
        <v/>
      </c>
      <c r="DA716" t="str">
        <f>IF(Table1[[#This Row],[Ledger 7]]="","",IF(Table1[[#This Row],[Effect 7]]="Dr.","Yes","No"))</f>
        <v/>
      </c>
      <c r="DB716" t="str">
        <f>IF(Table1[[#This Row],[Ledger 7]]="","",Table1[[#This Row],[Ledger 7]])</f>
        <v/>
      </c>
      <c r="DC716" t="str">
        <f>IF(Table1[[#This Row],[Ledger 7]]="","",IF(Table1[[#This Row],[Effect 7]]="Dr.",-Table1[[#This Row],[Amount 7]],Table1[[#This Row],[Amount 7]]))</f>
        <v/>
      </c>
      <c r="DF716" t="str">
        <f>IF(Table1[[#This Row],[Ledger 8]]="","","No")</f>
        <v/>
      </c>
      <c r="DG716" t="str">
        <f>IF(Table1[[#This Row],[Ledger 8]]="","",IF(Table1[[#This Row],[Effect 8]]="Dr.","Yes","No"))</f>
        <v/>
      </c>
      <c r="DH716" t="str">
        <f>IF(Table1[[#This Row],[Ledger 8]]="","",Table1[[#This Row],[Ledger 8]])</f>
        <v/>
      </c>
      <c r="DI716" t="str">
        <f>IF(Table1[[#This Row],[Ledger 8]]="","",IF(Table1[[#This Row],[Effect 8]]="Dr.",-Table1[[#This Row],[Amount 8]],Table1[[#This Row],[Amount 8]]))</f>
        <v/>
      </c>
      <c r="DL716" t="str">
        <f>IF(Table1[[#This Row],[Ledger 9]]="","","No")</f>
        <v/>
      </c>
      <c r="DM716" t="str">
        <f>IF(Table1[[#This Row],[Ledger 9]]="","",IF(Table1[[#This Row],[Effect 9]]="Dr.","Yes","No"))</f>
        <v/>
      </c>
      <c r="DN716" t="str">
        <f>IF(Table1[[#This Row],[Ledger 9]]="","",Table1[[#This Row],[Ledger 9]])</f>
        <v/>
      </c>
      <c r="DO716" t="str">
        <f>IF(Table1[[#This Row],[Ledger 9]]="","",IF(Table1[[#This Row],[Effect 9]]="Dr.",-Table1[[#This Row],[Amount 9]],Table1[[#This Row],[Amount 9]]))</f>
        <v/>
      </c>
      <c r="DR716" t="str">
        <f>IF(Table1[[#This Row],[Ledger 10]]="","","No")</f>
        <v/>
      </c>
      <c r="DS716" t="str">
        <f>IF(Table1[[#This Row],[Ledger 10]]="","",IF(Table1[[#This Row],[Effect 10]]="Dr.","Yes","No"))</f>
        <v/>
      </c>
      <c r="DT716" t="str">
        <f>IF(Table1[[#This Row],[Ledger 10]]="","",Table1[[#This Row],[Ledger 10]])</f>
        <v/>
      </c>
      <c r="DU716" t="str">
        <f>IF(Table1[[#This Row],[Ledger 10]]="","",IF(Table1[[#This Row],[Effect 10]]="Dr.",-Table1[[#This Row],[Amount 10]],Table1[[#This Row],[Amount 10]]))</f>
        <v/>
      </c>
      <c r="DX716" t="str">
        <f>IF(Table1[[#This Row],[Ledger 11]]="","","No")</f>
        <v/>
      </c>
      <c r="DY716" t="str">
        <f>IF(Table1[[#This Row],[Ledger 11]]="","",IF(Table1[[#This Row],[Effect 11]]="Dr.","Yes","No"))</f>
        <v/>
      </c>
      <c r="DZ716" t="str">
        <f>IF(Table1[[#This Row],[Ledger 11]]="","",Table1[[#This Row],[Ledger 11]])</f>
        <v/>
      </c>
      <c r="EA716" t="str">
        <f>IF(Table1[[#This Row],[Ledger 11]]="","",IF(Table1[[#This Row],[Effect 11]]="Dr.",-Table1[[#This Row],[Amount 11]],Table1[[#This Row],[Amount 11]]))</f>
        <v/>
      </c>
      <c r="ED716" t="str">
        <f>IF(Table1[[#This Row],[Ledger 12]]="","","No")</f>
        <v/>
      </c>
      <c r="EE716" t="str">
        <f>IF(Table1[[#This Row],[Ledger 12]]="","",IF(Table1[[#This Row],[Effect 12]]="Dr.","Yes","No"))</f>
        <v/>
      </c>
      <c r="EF716" t="str">
        <f>IF(Table1[[#This Row],[Ledger 12]]="","",Table1[[#This Row],[Ledger 12]])</f>
        <v/>
      </c>
      <c r="EG716" t="str">
        <f>IF(Table1[[#This Row],[Ledger 12]]="","",IF(Table1[[#This Row],[Effect 12]]="Dr.",-Table1[[#This Row],[Amount 12]],Table1[[#This Row],[Amount 12]]))</f>
        <v/>
      </c>
      <c r="EJ716" t="str">
        <f>IF(Table1[[#This Row],[Ledger 13]]="","","No")</f>
        <v/>
      </c>
      <c r="EK716" t="str">
        <f>IF(Table1[[#This Row],[Ledger 13]]="","",IF(Table1[[#This Row],[Effect 13]]="Dr.","Yes","No"))</f>
        <v/>
      </c>
      <c r="EL716" t="str">
        <f>IF(Table1[[#This Row],[Ledger 13]]="","",Table1[[#This Row],[Ledger 13]])</f>
        <v/>
      </c>
      <c r="EM716" t="str">
        <f>IF(Table1[[#This Row],[Ledger 13]]="","",IF(Table1[[#This Row],[Effect 13]]="Dr.",-Table1[[#This Row],[Amount 13]],Table1[[#This Row],[Amount 13]]))</f>
        <v/>
      </c>
      <c r="EP716" t="str">
        <f>IF(Table1[[#This Row],[Ledger 14]]="","","No")</f>
        <v/>
      </c>
      <c r="EQ716" t="str">
        <f>IF(Table1[[#This Row],[Ledger 14]]="","",IF(Table1[[#This Row],[Effect 14]]="Dr.","Yes","No"))</f>
        <v/>
      </c>
      <c r="ER716" t="str">
        <f>IF(Table1[[#This Row],[Ledger 14]]="","",Table1[[#This Row],[Ledger 14]])</f>
        <v/>
      </c>
      <c r="ES716" t="str">
        <f>IF(Table1[[#This Row],[Ledger 14]]="","",IF(Table1[[#This Row],[Effect 14]]="Dr.",-Table1[[#This Row],[Amount 14]],Table1[[#This Row],[Amount 14]]))</f>
        <v/>
      </c>
      <c r="EV716" t="str">
        <f>IF(Table1[[#This Row],[Ledger 15]]="","","No")</f>
        <v/>
      </c>
      <c r="EW716" t="str">
        <f>IF(Table1[[#This Row],[Ledger 15]]="","",IF(Table1[[#This Row],[Effect 15]]="Dr.","Yes","No"))</f>
        <v/>
      </c>
      <c r="EX716" t="str">
        <f>IF(Table1[[#This Row],[Ledger 15]]="","",Table1[[#This Row],[Ledger 15]])</f>
        <v/>
      </c>
      <c r="EY716" t="str">
        <f>IF(Table1[[#This Row],[Ledger 15]]="","",IF(Table1[[#This Row],[Effect 15]]="Dr.",-Table1[[#This Row],[Amount 15]],Table1[[#This Row],[Amount 15]]))</f>
        <v/>
      </c>
      <c r="FD7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6">
        <f>IF(Table1[[#This Row],[Date]]="",0,IF(AND(Table1[[#This Row],[Date]]&gt;=$FE$2,Table1[[#This Row],[Date]]&lt;=$FE$3),0,1))</f>
        <v>0</v>
      </c>
      <c r="FF716">
        <f>IF(Table1[[#This Row],[Date]]="",0,IF(TYPE(VLOOKUP(Table1[[#This Row],[Voucher Type]],Table1[[#All],[Voucher Type Master]],1,FALSE))=16,1,0))</f>
        <v>0</v>
      </c>
      <c r="FG716">
        <f>IF(TYPE(IF(Table1[[#This Row],[Date]]="",0,IF(VLOOKUP(Table1[[#This Row],[Voucher Type]],$FY$5:$FZ$13,2,0)=Table1[[#This Row],[Effect 1]],0,1)))=16,1,0)</f>
        <v>0</v>
      </c>
      <c r="FH7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6">
        <f>IF(LEN(Table1[[#This Row],[Ledger 1]])&gt;0,IF(TYPE(VLOOKUP(Table1[[#This Row],[Ledger 1]],GZ:GZ,1,0))=16,1,0),0)</f>
        <v>0</v>
      </c>
      <c r="FJ716">
        <f>IF(LEN(Table1[[#This Row],[Ledger 2]])&gt;0,IF(TYPE(VLOOKUP(Table1[[#This Row],[Ledger 2]],GZ:GZ,1,0))=16,1,0),0)</f>
        <v>0</v>
      </c>
      <c r="FK716">
        <f>IF(LEN(Table1[[#This Row],[Ledger 3]])&gt;0,IF(TYPE(VLOOKUP(Table1[[#This Row],[Ledger 3]],GZ:GZ,1,0))=16,1,0),0)</f>
        <v>0</v>
      </c>
      <c r="FL716">
        <f>IF(LEN(Table1[[#This Row],[Ledger 4]])&gt;0,IF(TYPE(VLOOKUP(Table1[[#This Row],[Ledger 4]],GZ:GZ,1,0))=16,1,0),0)</f>
        <v>0</v>
      </c>
      <c r="FM716">
        <f>IF(LEN(Table1[[#This Row],[Ledger 5]])&gt;0,IF(TYPE(VLOOKUP(Table1[[#This Row],[Ledger 5]],GZ:GZ,1,0))=16,1,0),0)</f>
        <v>0</v>
      </c>
      <c r="FN716">
        <f>IF(LEN(Table1[[#This Row],[Ledger 6]])&gt;0,IF(TYPE(VLOOKUP(Table1[[#This Row],[Ledger 6]],$GZ:$GZ,1,0))=16,1,0),0)</f>
        <v>0</v>
      </c>
      <c r="FO716">
        <f>IF(LEN(Table1[[#This Row],[Ledger 7]])&gt;0,IF(TYPE(VLOOKUP(Table1[[#This Row],[Ledger 7]],$GZ:$GZ,1,0))=16,1,0),0)</f>
        <v>0</v>
      </c>
      <c r="FP716">
        <f>IF(LEN(Table1[[#This Row],[Ledger 8]])&gt;0,IF(TYPE(VLOOKUP(Table1[[#This Row],[Ledger 8]],$GZ:$GZ,1,0))=16,1,0),0)</f>
        <v>0</v>
      </c>
      <c r="FQ716">
        <f>IF(LEN(Table1[[#This Row],[Ledger 9]])&gt;0,IF(TYPE(VLOOKUP(Table1[[#This Row],[Ledger 9]],$GZ:$GZ,1,0))=16,1,0),0)</f>
        <v>0</v>
      </c>
      <c r="FR716">
        <f>IF(LEN(Table1[[#This Row],[Ledger 10]])&gt;0,IF(TYPE(VLOOKUP(Table1[[#This Row],[Ledger 10]],$GZ:$GZ,1,0))=16,1,0),0)</f>
        <v>0</v>
      </c>
      <c r="FS716">
        <f>IF(LEN(Table1[[#This Row],[Ledger 11]])&gt;0,IF(TYPE(VLOOKUP(Table1[[#This Row],[Ledger 11]],$GZ:$GZ,1,0))=16,1,0),0)</f>
        <v>0</v>
      </c>
      <c r="FT716">
        <f>IF(LEN(Table1[[#This Row],[Ledger 12]])&gt;0,IF(TYPE(VLOOKUP(Table1[[#This Row],[Ledger 12]],$GZ:$GZ,1,0))=16,1,0),0)</f>
        <v>0</v>
      </c>
      <c r="FU716">
        <f>IF(LEN(Table1[[#This Row],[Ledger 13]])&gt;0,IF(TYPE(VLOOKUP(Table1[[#This Row],[Ledger 13]],$GZ:$GZ,1,0))=16,1,0),0)</f>
        <v>0</v>
      </c>
      <c r="FV716">
        <f>IF(LEN(Table1[[#This Row],[Ledger 14]])&gt;0,IF(TYPE(VLOOKUP(Table1[[#This Row],[Ledger 14]],$GZ:$GZ,1,0))=16,1,0),0)</f>
        <v>0</v>
      </c>
      <c r="FW716">
        <f>IF(LEN(Table1[[#This Row],[Ledger 15]])&gt;0,IF(TYPE(VLOOKUP(Table1[[#This Row],[Ledger 15]],$GZ:$GZ,1,0))=16,1,0),0)</f>
        <v>0</v>
      </c>
    </row>
    <row r="717" spans="4:179" ht="33" customHeight="1" x14ac:dyDescent="0.45">
      <c r="D717" s="8">
        <f t="shared" si="20"/>
        <v>712</v>
      </c>
      <c r="E717" s="32"/>
      <c r="F717" s="34"/>
      <c r="G717" s="34"/>
      <c r="H717" s="34"/>
      <c r="I717" s="34"/>
      <c r="J717" s="38"/>
      <c r="K717" s="33"/>
      <c r="L717" s="36"/>
      <c r="M717" s="35"/>
      <c r="N717" s="34"/>
      <c r="O717" s="41"/>
      <c r="P717" s="35"/>
      <c r="Q717" s="34"/>
      <c r="R717" s="37"/>
      <c r="S717" s="35"/>
      <c r="T717" s="34"/>
      <c r="U717" s="37"/>
      <c r="V717" s="35"/>
      <c r="W717" s="34"/>
      <c r="X717" s="37"/>
      <c r="Y717" s="35"/>
      <c r="Z717" s="34"/>
      <c r="AA717" s="37"/>
      <c r="AB717" s="35"/>
      <c r="AC717" s="34"/>
      <c r="AD717" s="37"/>
      <c r="AE717" s="35"/>
      <c r="AF717" s="34"/>
      <c r="AG717" s="37"/>
      <c r="AH717" s="35"/>
      <c r="AI717" s="34"/>
      <c r="AJ717" s="37"/>
      <c r="AK717" s="35"/>
      <c r="AL717" s="34"/>
      <c r="AM717" s="37"/>
      <c r="AN717" s="35"/>
      <c r="AO717" s="34"/>
      <c r="AP717" s="37"/>
      <c r="AQ717" s="35"/>
      <c r="AR717" s="34"/>
      <c r="AS717" s="37"/>
      <c r="AT717" s="35"/>
      <c r="AU717" s="34"/>
      <c r="AV717" s="37"/>
      <c r="AW717" s="35"/>
      <c r="AX717" s="34"/>
      <c r="AY717" s="37"/>
      <c r="AZ717" s="35"/>
      <c r="BA717" s="34"/>
      <c r="BB717" s="37"/>
      <c r="BC7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7" s="7"/>
      <c r="BF717" t="str">
        <f>IF(Table1[[#This Row],[Date]]="","","&amp;lt;VOUCHER REMOTEID="&amp;""""&amp;$A$11&amp;$A$13&amp;ROW()&amp;""""&amp;" VCHTYPE="""&amp;F717&amp;""" ACTION="""&amp;"Create"&amp;"""&amp;gt;")</f>
        <v/>
      </c>
      <c r="BG717" t="str">
        <f>IF(Table1[[#This Row],[Date]]="","",TEXT(Table1[[#This Row],[Date]],"yyyymmdd"))</f>
        <v/>
      </c>
      <c r="BH717" t="str">
        <f>Table1[[#This Row],[Date2]]</f>
        <v/>
      </c>
      <c r="BI717" t="str">
        <f>IF(Table1[[#This Row],[Date]]="","",Table1[[#This Row],[Voucher Type]])</f>
        <v/>
      </c>
      <c r="BJ717" t="str">
        <f>IF(Table1[[#This Row],[Ref No / Invoice No]]="","",Table1[[#This Row],[Ref No / Invoice No]])</f>
        <v/>
      </c>
      <c r="BK717" t="str">
        <f>IF(Table1[[#This Row],[Voucher No]]="","",Table1[[#This Row],[Voucher No]])</f>
        <v/>
      </c>
      <c r="BL717" t="str">
        <f>IF(Table1[[#This Row],[Date]]="","",Table1[[#This Row],[Narration]])</f>
        <v/>
      </c>
      <c r="BM717" t="str">
        <f>IF(Table1[[#This Row],[Date]]="","",$A$11&amp;$A$13&amp;ROW())</f>
        <v/>
      </c>
      <c r="BN717" t="str">
        <f>IF(Table1[[#This Row],[Date]]="","",$A$13)</f>
        <v/>
      </c>
      <c r="BP717" t="str">
        <f>IF(Table1[[#This Row],[Ledger 1]]="","","No")</f>
        <v/>
      </c>
      <c r="BQ717" t="str">
        <f>IF(Table1[[#This Row],[Date]]="","",IF(Table1[[#This Row],[Effect 1]]="Dr.","Yes","No"))</f>
        <v/>
      </c>
      <c r="BR717" t="str">
        <f>IF(Table1[[#This Row],[Date]]="","",Table1[[#This Row],[Ledger 1]])</f>
        <v/>
      </c>
      <c r="BS717" t="str">
        <f>IF(Table1[[#This Row],[Date]]="","",IF(Table1[[#This Row],[Effect 1]]="Dr.",-Table1[[#This Row],[Amount 1]],Table1[[#This Row],[Amount 1]]))</f>
        <v/>
      </c>
      <c r="BV717" t="str">
        <f>IF(Table1[[#This Row],[Ledger 2]]="","","No")</f>
        <v/>
      </c>
      <c r="BW717" t="str">
        <f>IF(Table1[[#This Row],[Date]]="","",IF(Table1[[#This Row],[Effect 2]]="Dr.","Yes","No"))</f>
        <v/>
      </c>
      <c r="BX717" t="str">
        <f>IF(Table1[[#This Row],[Date]]="","",Table1[[#This Row],[Ledger 2]])</f>
        <v/>
      </c>
      <c r="BY717" t="str">
        <f>IF(Table1[[#This Row],[Date]]="","",IF(Table1[[#This Row],[Effect 2]]="Dr.",-Table1[[#This Row],[Amount 2]],Table1[[#This Row],[Amount 2]]))</f>
        <v/>
      </c>
      <c r="CB717" t="str">
        <f>IF(Table1[[#This Row],[Ledger 3]]="","","No")</f>
        <v/>
      </c>
      <c r="CC717" t="str">
        <f>IF(Table1[[#This Row],[Ledger 3]]="","",IF(Table1[[#This Row],[Effect 3]]="Dr.","Yes","No"))</f>
        <v/>
      </c>
      <c r="CD717" t="str">
        <f>IF(Table1[[#This Row],[Ledger 3]]="","",Table1[[#This Row],[Ledger 3]])</f>
        <v/>
      </c>
      <c r="CE717" t="str">
        <f>IF(Table1[[#This Row],[Ledger 3]]="","",IF(Table1[[#This Row],[Effect 3]]="Dr.",-Table1[[#This Row],[Amount 3]],Table1[[#This Row],[Amount 3]]))</f>
        <v/>
      </c>
      <c r="CH717" t="str">
        <f>IF(Table1[[#This Row],[Ledger 4]]="","","No")</f>
        <v/>
      </c>
      <c r="CI717" t="str">
        <f>IF(Table1[[#This Row],[Ledger 4]]="","",IF(Table1[[#This Row],[Effect 4]]="Dr.","Yes","No"))</f>
        <v/>
      </c>
      <c r="CJ717" t="str">
        <f>IF(Table1[[#This Row],[Ledger 4]]="","",Table1[[#This Row],[Ledger 4]])</f>
        <v/>
      </c>
      <c r="CK717" t="str">
        <f>IF(Table1[[#This Row],[Ledger 4]]="","",IF(Table1[[#This Row],[Effect 4]]="Dr.",-Table1[[#This Row],[Amount 4]],Table1[[#This Row],[Amount 4]]))</f>
        <v/>
      </c>
      <c r="CN717" t="str">
        <f>IF(Table1[[#This Row],[Ledger 5]]="","","No")</f>
        <v/>
      </c>
      <c r="CO717" t="str">
        <f>IF(Table1[[#This Row],[Ledger 5]]="","",IF(Table1[[#This Row],[Effect 5]]="Dr.","Yes","No"))</f>
        <v/>
      </c>
      <c r="CP717" t="str">
        <f>IF(Table1[[#This Row],[Ledger 5]]="","",Table1[[#This Row],[Ledger 5]])</f>
        <v/>
      </c>
      <c r="CQ717" t="str">
        <f>IF(Table1[[#This Row],[Ledger 5]]="","",IF(Table1[[#This Row],[Effect 5]]="Dr.",-Table1[[#This Row],[Amount 5]],Table1[[#This Row],[Amount 5]]))</f>
        <v/>
      </c>
      <c r="CT717" t="str">
        <f>IF(Table1[[#This Row],[Ledger 6]]="","","No")</f>
        <v/>
      </c>
      <c r="CU717" t="str">
        <f>IF(Table1[[#This Row],[Ledger 6]]="","",IF(Table1[[#This Row],[Effect 6]]="Dr.","Yes","No"))</f>
        <v/>
      </c>
      <c r="CV717" t="str">
        <f>IF(Table1[[#This Row],[Ledger 6]]="","",Table1[[#This Row],[Ledger 6]])</f>
        <v/>
      </c>
      <c r="CW717" t="str">
        <f>IF(Table1[[#This Row],[Ledger 6]]="","",IF(Table1[[#This Row],[Effect 6]]="Dr.",-Table1[[#This Row],[Amount 6]],Table1[[#This Row],[Amount 6]]))</f>
        <v/>
      </c>
      <c r="CZ717" t="str">
        <f>IF(Table1[[#This Row],[Ledger 7]]="","","No")</f>
        <v/>
      </c>
      <c r="DA717" t="str">
        <f>IF(Table1[[#This Row],[Ledger 7]]="","",IF(Table1[[#This Row],[Effect 7]]="Dr.","Yes","No"))</f>
        <v/>
      </c>
      <c r="DB717" t="str">
        <f>IF(Table1[[#This Row],[Ledger 7]]="","",Table1[[#This Row],[Ledger 7]])</f>
        <v/>
      </c>
      <c r="DC717" t="str">
        <f>IF(Table1[[#This Row],[Ledger 7]]="","",IF(Table1[[#This Row],[Effect 7]]="Dr.",-Table1[[#This Row],[Amount 7]],Table1[[#This Row],[Amount 7]]))</f>
        <v/>
      </c>
      <c r="DF717" t="str">
        <f>IF(Table1[[#This Row],[Ledger 8]]="","","No")</f>
        <v/>
      </c>
      <c r="DG717" t="str">
        <f>IF(Table1[[#This Row],[Ledger 8]]="","",IF(Table1[[#This Row],[Effect 8]]="Dr.","Yes","No"))</f>
        <v/>
      </c>
      <c r="DH717" t="str">
        <f>IF(Table1[[#This Row],[Ledger 8]]="","",Table1[[#This Row],[Ledger 8]])</f>
        <v/>
      </c>
      <c r="DI717" t="str">
        <f>IF(Table1[[#This Row],[Ledger 8]]="","",IF(Table1[[#This Row],[Effect 8]]="Dr.",-Table1[[#This Row],[Amount 8]],Table1[[#This Row],[Amount 8]]))</f>
        <v/>
      </c>
      <c r="DL717" t="str">
        <f>IF(Table1[[#This Row],[Ledger 9]]="","","No")</f>
        <v/>
      </c>
      <c r="DM717" t="str">
        <f>IF(Table1[[#This Row],[Ledger 9]]="","",IF(Table1[[#This Row],[Effect 9]]="Dr.","Yes","No"))</f>
        <v/>
      </c>
      <c r="DN717" t="str">
        <f>IF(Table1[[#This Row],[Ledger 9]]="","",Table1[[#This Row],[Ledger 9]])</f>
        <v/>
      </c>
      <c r="DO717" t="str">
        <f>IF(Table1[[#This Row],[Ledger 9]]="","",IF(Table1[[#This Row],[Effect 9]]="Dr.",-Table1[[#This Row],[Amount 9]],Table1[[#This Row],[Amount 9]]))</f>
        <v/>
      </c>
      <c r="DR717" t="str">
        <f>IF(Table1[[#This Row],[Ledger 10]]="","","No")</f>
        <v/>
      </c>
      <c r="DS717" t="str">
        <f>IF(Table1[[#This Row],[Ledger 10]]="","",IF(Table1[[#This Row],[Effect 10]]="Dr.","Yes","No"))</f>
        <v/>
      </c>
      <c r="DT717" t="str">
        <f>IF(Table1[[#This Row],[Ledger 10]]="","",Table1[[#This Row],[Ledger 10]])</f>
        <v/>
      </c>
      <c r="DU717" t="str">
        <f>IF(Table1[[#This Row],[Ledger 10]]="","",IF(Table1[[#This Row],[Effect 10]]="Dr.",-Table1[[#This Row],[Amount 10]],Table1[[#This Row],[Amount 10]]))</f>
        <v/>
      </c>
      <c r="DX717" t="str">
        <f>IF(Table1[[#This Row],[Ledger 11]]="","","No")</f>
        <v/>
      </c>
      <c r="DY717" t="str">
        <f>IF(Table1[[#This Row],[Ledger 11]]="","",IF(Table1[[#This Row],[Effect 11]]="Dr.","Yes","No"))</f>
        <v/>
      </c>
      <c r="DZ717" t="str">
        <f>IF(Table1[[#This Row],[Ledger 11]]="","",Table1[[#This Row],[Ledger 11]])</f>
        <v/>
      </c>
      <c r="EA717" t="str">
        <f>IF(Table1[[#This Row],[Ledger 11]]="","",IF(Table1[[#This Row],[Effect 11]]="Dr.",-Table1[[#This Row],[Amount 11]],Table1[[#This Row],[Amount 11]]))</f>
        <v/>
      </c>
      <c r="ED717" t="str">
        <f>IF(Table1[[#This Row],[Ledger 12]]="","","No")</f>
        <v/>
      </c>
      <c r="EE717" t="str">
        <f>IF(Table1[[#This Row],[Ledger 12]]="","",IF(Table1[[#This Row],[Effect 12]]="Dr.","Yes","No"))</f>
        <v/>
      </c>
      <c r="EF717" t="str">
        <f>IF(Table1[[#This Row],[Ledger 12]]="","",Table1[[#This Row],[Ledger 12]])</f>
        <v/>
      </c>
      <c r="EG717" t="str">
        <f>IF(Table1[[#This Row],[Ledger 12]]="","",IF(Table1[[#This Row],[Effect 12]]="Dr.",-Table1[[#This Row],[Amount 12]],Table1[[#This Row],[Amount 12]]))</f>
        <v/>
      </c>
      <c r="EJ717" t="str">
        <f>IF(Table1[[#This Row],[Ledger 13]]="","","No")</f>
        <v/>
      </c>
      <c r="EK717" t="str">
        <f>IF(Table1[[#This Row],[Ledger 13]]="","",IF(Table1[[#This Row],[Effect 13]]="Dr.","Yes","No"))</f>
        <v/>
      </c>
      <c r="EL717" t="str">
        <f>IF(Table1[[#This Row],[Ledger 13]]="","",Table1[[#This Row],[Ledger 13]])</f>
        <v/>
      </c>
      <c r="EM717" t="str">
        <f>IF(Table1[[#This Row],[Ledger 13]]="","",IF(Table1[[#This Row],[Effect 13]]="Dr.",-Table1[[#This Row],[Amount 13]],Table1[[#This Row],[Amount 13]]))</f>
        <v/>
      </c>
      <c r="EP717" t="str">
        <f>IF(Table1[[#This Row],[Ledger 14]]="","","No")</f>
        <v/>
      </c>
      <c r="EQ717" t="str">
        <f>IF(Table1[[#This Row],[Ledger 14]]="","",IF(Table1[[#This Row],[Effect 14]]="Dr.","Yes","No"))</f>
        <v/>
      </c>
      <c r="ER717" t="str">
        <f>IF(Table1[[#This Row],[Ledger 14]]="","",Table1[[#This Row],[Ledger 14]])</f>
        <v/>
      </c>
      <c r="ES717" t="str">
        <f>IF(Table1[[#This Row],[Ledger 14]]="","",IF(Table1[[#This Row],[Effect 14]]="Dr.",-Table1[[#This Row],[Amount 14]],Table1[[#This Row],[Amount 14]]))</f>
        <v/>
      </c>
      <c r="EV717" t="str">
        <f>IF(Table1[[#This Row],[Ledger 15]]="","","No")</f>
        <v/>
      </c>
      <c r="EW717" t="str">
        <f>IF(Table1[[#This Row],[Ledger 15]]="","",IF(Table1[[#This Row],[Effect 15]]="Dr.","Yes","No"))</f>
        <v/>
      </c>
      <c r="EX717" t="str">
        <f>IF(Table1[[#This Row],[Ledger 15]]="","",Table1[[#This Row],[Ledger 15]])</f>
        <v/>
      </c>
      <c r="EY717" t="str">
        <f>IF(Table1[[#This Row],[Ledger 15]]="","",IF(Table1[[#This Row],[Effect 15]]="Dr.",-Table1[[#This Row],[Amount 15]],Table1[[#This Row],[Amount 15]]))</f>
        <v/>
      </c>
      <c r="FD7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7">
        <f>IF(Table1[[#This Row],[Date]]="",0,IF(AND(Table1[[#This Row],[Date]]&gt;=$FE$2,Table1[[#This Row],[Date]]&lt;=$FE$3),0,1))</f>
        <v>0</v>
      </c>
      <c r="FF717">
        <f>IF(Table1[[#This Row],[Date]]="",0,IF(TYPE(VLOOKUP(Table1[[#This Row],[Voucher Type]],Table1[[#All],[Voucher Type Master]],1,FALSE))=16,1,0))</f>
        <v>0</v>
      </c>
      <c r="FG717">
        <f>IF(TYPE(IF(Table1[[#This Row],[Date]]="",0,IF(VLOOKUP(Table1[[#This Row],[Voucher Type]],$FY$5:$FZ$13,2,0)=Table1[[#This Row],[Effect 1]],0,1)))=16,1,0)</f>
        <v>0</v>
      </c>
      <c r="FH7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7">
        <f>IF(LEN(Table1[[#This Row],[Ledger 1]])&gt;0,IF(TYPE(VLOOKUP(Table1[[#This Row],[Ledger 1]],GZ:GZ,1,0))=16,1,0),0)</f>
        <v>0</v>
      </c>
      <c r="FJ717">
        <f>IF(LEN(Table1[[#This Row],[Ledger 2]])&gt;0,IF(TYPE(VLOOKUP(Table1[[#This Row],[Ledger 2]],GZ:GZ,1,0))=16,1,0),0)</f>
        <v>0</v>
      </c>
      <c r="FK717">
        <f>IF(LEN(Table1[[#This Row],[Ledger 3]])&gt;0,IF(TYPE(VLOOKUP(Table1[[#This Row],[Ledger 3]],GZ:GZ,1,0))=16,1,0),0)</f>
        <v>0</v>
      </c>
      <c r="FL717">
        <f>IF(LEN(Table1[[#This Row],[Ledger 4]])&gt;0,IF(TYPE(VLOOKUP(Table1[[#This Row],[Ledger 4]],GZ:GZ,1,0))=16,1,0),0)</f>
        <v>0</v>
      </c>
      <c r="FM717">
        <f>IF(LEN(Table1[[#This Row],[Ledger 5]])&gt;0,IF(TYPE(VLOOKUP(Table1[[#This Row],[Ledger 5]],GZ:GZ,1,0))=16,1,0),0)</f>
        <v>0</v>
      </c>
      <c r="FN717">
        <f>IF(LEN(Table1[[#This Row],[Ledger 6]])&gt;0,IF(TYPE(VLOOKUP(Table1[[#This Row],[Ledger 6]],$GZ:$GZ,1,0))=16,1,0),0)</f>
        <v>0</v>
      </c>
      <c r="FO717">
        <f>IF(LEN(Table1[[#This Row],[Ledger 7]])&gt;0,IF(TYPE(VLOOKUP(Table1[[#This Row],[Ledger 7]],$GZ:$GZ,1,0))=16,1,0),0)</f>
        <v>0</v>
      </c>
      <c r="FP717">
        <f>IF(LEN(Table1[[#This Row],[Ledger 8]])&gt;0,IF(TYPE(VLOOKUP(Table1[[#This Row],[Ledger 8]],$GZ:$GZ,1,0))=16,1,0),0)</f>
        <v>0</v>
      </c>
      <c r="FQ717">
        <f>IF(LEN(Table1[[#This Row],[Ledger 9]])&gt;0,IF(TYPE(VLOOKUP(Table1[[#This Row],[Ledger 9]],$GZ:$GZ,1,0))=16,1,0),0)</f>
        <v>0</v>
      </c>
      <c r="FR717">
        <f>IF(LEN(Table1[[#This Row],[Ledger 10]])&gt;0,IF(TYPE(VLOOKUP(Table1[[#This Row],[Ledger 10]],$GZ:$GZ,1,0))=16,1,0),0)</f>
        <v>0</v>
      </c>
      <c r="FS717">
        <f>IF(LEN(Table1[[#This Row],[Ledger 11]])&gt;0,IF(TYPE(VLOOKUP(Table1[[#This Row],[Ledger 11]],$GZ:$GZ,1,0))=16,1,0),0)</f>
        <v>0</v>
      </c>
      <c r="FT717">
        <f>IF(LEN(Table1[[#This Row],[Ledger 12]])&gt;0,IF(TYPE(VLOOKUP(Table1[[#This Row],[Ledger 12]],$GZ:$GZ,1,0))=16,1,0),0)</f>
        <v>0</v>
      </c>
      <c r="FU717">
        <f>IF(LEN(Table1[[#This Row],[Ledger 13]])&gt;0,IF(TYPE(VLOOKUP(Table1[[#This Row],[Ledger 13]],$GZ:$GZ,1,0))=16,1,0),0)</f>
        <v>0</v>
      </c>
      <c r="FV717">
        <f>IF(LEN(Table1[[#This Row],[Ledger 14]])&gt;0,IF(TYPE(VLOOKUP(Table1[[#This Row],[Ledger 14]],$GZ:$GZ,1,0))=16,1,0),0)</f>
        <v>0</v>
      </c>
      <c r="FW717">
        <f>IF(LEN(Table1[[#This Row],[Ledger 15]])&gt;0,IF(TYPE(VLOOKUP(Table1[[#This Row],[Ledger 15]],$GZ:$GZ,1,0))=16,1,0),0)</f>
        <v>0</v>
      </c>
    </row>
    <row r="718" spans="4:179" ht="33" customHeight="1" x14ac:dyDescent="0.45">
      <c r="D718" s="8">
        <f t="shared" si="20"/>
        <v>713</v>
      </c>
      <c r="E718" s="32"/>
      <c r="F718" s="34"/>
      <c r="G718" s="34"/>
      <c r="H718" s="34"/>
      <c r="I718" s="34"/>
      <c r="J718" s="38"/>
      <c r="K718" s="33"/>
      <c r="L718" s="36"/>
      <c r="M718" s="35"/>
      <c r="N718" s="34"/>
      <c r="O718" s="41"/>
      <c r="P718" s="35"/>
      <c r="Q718" s="34"/>
      <c r="R718" s="37"/>
      <c r="S718" s="35"/>
      <c r="T718" s="34"/>
      <c r="U718" s="37"/>
      <c r="V718" s="35"/>
      <c r="W718" s="34"/>
      <c r="X718" s="37"/>
      <c r="Y718" s="35"/>
      <c r="Z718" s="34"/>
      <c r="AA718" s="37"/>
      <c r="AB718" s="35"/>
      <c r="AC718" s="34"/>
      <c r="AD718" s="37"/>
      <c r="AE718" s="35"/>
      <c r="AF718" s="34"/>
      <c r="AG718" s="37"/>
      <c r="AH718" s="35"/>
      <c r="AI718" s="34"/>
      <c r="AJ718" s="37"/>
      <c r="AK718" s="35"/>
      <c r="AL718" s="34"/>
      <c r="AM718" s="37"/>
      <c r="AN718" s="35"/>
      <c r="AO718" s="34"/>
      <c r="AP718" s="37"/>
      <c r="AQ718" s="35"/>
      <c r="AR718" s="34"/>
      <c r="AS718" s="37"/>
      <c r="AT718" s="35"/>
      <c r="AU718" s="34"/>
      <c r="AV718" s="37"/>
      <c r="AW718" s="35"/>
      <c r="AX718" s="34"/>
      <c r="AY718" s="37"/>
      <c r="AZ718" s="35"/>
      <c r="BA718" s="34"/>
      <c r="BB718" s="37"/>
      <c r="BC7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8" s="7"/>
      <c r="BF718" t="str">
        <f>IF(Table1[[#This Row],[Date]]="","","&amp;lt;VOUCHER REMOTEID="&amp;""""&amp;$A$11&amp;$A$13&amp;ROW()&amp;""""&amp;" VCHTYPE="""&amp;F718&amp;""" ACTION="""&amp;"Create"&amp;"""&amp;gt;")</f>
        <v/>
      </c>
      <c r="BG718" t="str">
        <f>IF(Table1[[#This Row],[Date]]="","",TEXT(Table1[[#This Row],[Date]],"yyyymmdd"))</f>
        <v/>
      </c>
      <c r="BH718" t="str">
        <f>Table1[[#This Row],[Date2]]</f>
        <v/>
      </c>
      <c r="BI718" t="str">
        <f>IF(Table1[[#This Row],[Date]]="","",Table1[[#This Row],[Voucher Type]])</f>
        <v/>
      </c>
      <c r="BJ718" t="str">
        <f>IF(Table1[[#This Row],[Ref No / Invoice No]]="","",Table1[[#This Row],[Ref No / Invoice No]])</f>
        <v/>
      </c>
      <c r="BK718" t="str">
        <f>IF(Table1[[#This Row],[Voucher No]]="","",Table1[[#This Row],[Voucher No]])</f>
        <v/>
      </c>
      <c r="BL718" t="str">
        <f>IF(Table1[[#This Row],[Date]]="","",Table1[[#This Row],[Narration]])</f>
        <v/>
      </c>
      <c r="BM718" t="str">
        <f>IF(Table1[[#This Row],[Date]]="","",$A$11&amp;$A$13&amp;ROW())</f>
        <v/>
      </c>
      <c r="BN718" t="str">
        <f>IF(Table1[[#This Row],[Date]]="","",$A$13)</f>
        <v/>
      </c>
      <c r="BP718" t="str">
        <f>IF(Table1[[#This Row],[Ledger 1]]="","","No")</f>
        <v/>
      </c>
      <c r="BQ718" t="str">
        <f>IF(Table1[[#This Row],[Date]]="","",IF(Table1[[#This Row],[Effect 1]]="Dr.","Yes","No"))</f>
        <v/>
      </c>
      <c r="BR718" t="str">
        <f>IF(Table1[[#This Row],[Date]]="","",Table1[[#This Row],[Ledger 1]])</f>
        <v/>
      </c>
      <c r="BS718" t="str">
        <f>IF(Table1[[#This Row],[Date]]="","",IF(Table1[[#This Row],[Effect 1]]="Dr.",-Table1[[#This Row],[Amount 1]],Table1[[#This Row],[Amount 1]]))</f>
        <v/>
      </c>
      <c r="BV718" t="str">
        <f>IF(Table1[[#This Row],[Ledger 2]]="","","No")</f>
        <v/>
      </c>
      <c r="BW718" t="str">
        <f>IF(Table1[[#This Row],[Date]]="","",IF(Table1[[#This Row],[Effect 2]]="Dr.","Yes","No"))</f>
        <v/>
      </c>
      <c r="BX718" t="str">
        <f>IF(Table1[[#This Row],[Date]]="","",Table1[[#This Row],[Ledger 2]])</f>
        <v/>
      </c>
      <c r="BY718" t="str">
        <f>IF(Table1[[#This Row],[Date]]="","",IF(Table1[[#This Row],[Effect 2]]="Dr.",-Table1[[#This Row],[Amount 2]],Table1[[#This Row],[Amount 2]]))</f>
        <v/>
      </c>
      <c r="CB718" t="str">
        <f>IF(Table1[[#This Row],[Ledger 3]]="","","No")</f>
        <v/>
      </c>
      <c r="CC718" t="str">
        <f>IF(Table1[[#This Row],[Ledger 3]]="","",IF(Table1[[#This Row],[Effect 3]]="Dr.","Yes","No"))</f>
        <v/>
      </c>
      <c r="CD718" t="str">
        <f>IF(Table1[[#This Row],[Ledger 3]]="","",Table1[[#This Row],[Ledger 3]])</f>
        <v/>
      </c>
      <c r="CE718" t="str">
        <f>IF(Table1[[#This Row],[Ledger 3]]="","",IF(Table1[[#This Row],[Effect 3]]="Dr.",-Table1[[#This Row],[Amount 3]],Table1[[#This Row],[Amount 3]]))</f>
        <v/>
      </c>
      <c r="CH718" t="str">
        <f>IF(Table1[[#This Row],[Ledger 4]]="","","No")</f>
        <v/>
      </c>
      <c r="CI718" t="str">
        <f>IF(Table1[[#This Row],[Ledger 4]]="","",IF(Table1[[#This Row],[Effect 4]]="Dr.","Yes","No"))</f>
        <v/>
      </c>
      <c r="CJ718" t="str">
        <f>IF(Table1[[#This Row],[Ledger 4]]="","",Table1[[#This Row],[Ledger 4]])</f>
        <v/>
      </c>
      <c r="CK718" t="str">
        <f>IF(Table1[[#This Row],[Ledger 4]]="","",IF(Table1[[#This Row],[Effect 4]]="Dr.",-Table1[[#This Row],[Amount 4]],Table1[[#This Row],[Amount 4]]))</f>
        <v/>
      </c>
      <c r="CN718" t="str">
        <f>IF(Table1[[#This Row],[Ledger 5]]="","","No")</f>
        <v/>
      </c>
      <c r="CO718" t="str">
        <f>IF(Table1[[#This Row],[Ledger 5]]="","",IF(Table1[[#This Row],[Effect 5]]="Dr.","Yes","No"))</f>
        <v/>
      </c>
      <c r="CP718" t="str">
        <f>IF(Table1[[#This Row],[Ledger 5]]="","",Table1[[#This Row],[Ledger 5]])</f>
        <v/>
      </c>
      <c r="CQ718" t="str">
        <f>IF(Table1[[#This Row],[Ledger 5]]="","",IF(Table1[[#This Row],[Effect 5]]="Dr.",-Table1[[#This Row],[Amount 5]],Table1[[#This Row],[Amount 5]]))</f>
        <v/>
      </c>
      <c r="CT718" t="str">
        <f>IF(Table1[[#This Row],[Ledger 6]]="","","No")</f>
        <v/>
      </c>
      <c r="CU718" t="str">
        <f>IF(Table1[[#This Row],[Ledger 6]]="","",IF(Table1[[#This Row],[Effect 6]]="Dr.","Yes","No"))</f>
        <v/>
      </c>
      <c r="CV718" t="str">
        <f>IF(Table1[[#This Row],[Ledger 6]]="","",Table1[[#This Row],[Ledger 6]])</f>
        <v/>
      </c>
      <c r="CW718" t="str">
        <f>IF(Table1[[#This Row],[Ledger 6]]="","",IF(Table1[[#This Row],[Effect 6]]="Dr.",-Table1[[#This Row],[Amount 6]],Table1[[#This Row],[Amount 6]]))</f>
        <v/>
      </c>
      <c r="CZ718" t="str">
        <f>IF(Table1[[#This Row],[Ledger 7]]="","","No")</f>
        <v/>
      </c>
      <c r="DA718" t="str">
        <f>IF(Table1[[#This Row],[Ledger 7]]="","",IF(Table1[[#This Row],[Effect 7]]="Dr.","Yes","No"))</f>
        <v/>
      </c>
      <c r="DB718" t="str">
        <f>IF(Table1[[#This Row],[Ledger 7]]="","",Table1[[#This Row],[Ledger 7]])</f>
        <v/>
      </c>
      <c r="DC718" t="str">
        <f>IF(Table1[[#This Row],[Ledger 7]]="","",IF(Table1[[#This Row],[Effect 7]]="Dr.",-Table1[[#This Row],[Amount 7]],Table1[[#This Row],[Amount 7]]))</f>
        <v/>
      </c>
      <c r="DF718" t="str">
        <f>IF(Table1[[#This Row],[Ledger 8]]="","","No")</f>
        <v/>
      </c>
      <c r="DG718" t="str">
        <f>IF(Table1[[#This Row],[Ledger 8]]="","",IF(Table1[[#This Row],[Effect 8]]="Dr.","Yes","No"))</f>
        <v/>
      </c>
      <c r="DH718" t="str">
        <f>IF(Table1[[#This Row],[Ledger 8]]="","",Table1[[#This Row],[Ledger 8]])</f>
        <v/>
      </c>
      <c r="DI718" t="str">
        <f>IF(Table1[[#This Row],[Ledger 8]]="","",IF(Table1[[#This Row],[Effect 8]]="Dr.",-Table1[[#This Row],[Amount 8]],Table1[[#This Row],[Amount 8]]))</f>
        <v/>
      </c>
      <c r="DL718" t="str">
        <f>IF(Table1[[#This Row],[Ledger 9]]="","","No")</f>
        <v/>
      </c>
      <c r="DM718" t="str">
        <f>IF(Table1[[#This Row],[Ledger 9]]="","",IF(Table1[[#This Row],[Effect 9]]="Dr.","Yes","No"))</f>
        <v/>
      </c>
      <c r="DN718" t="str">
        <f>IF(Table1[[#This Row],[Ledger 9]]="","",Table1[[#This Row],[Ledger 9]])</f>
        <v/>
      </c>
      <c r="DO718" t="str">
        <f>IF(Table1[[#This Row],[Ledger 9]]="","",IF(Table1[[#This Row],[Effect 9]]="Dr.",-Table1[[#This Row],[Amount 9]],Table1[[#This Row],[Amount 9]]))</f>
        <v/>
      </c>
      <c r="DR718" t="str">
        <f>IF(Table1[[#This Row],[Ledger 10]]="","","No")</f>
        <v/>
      </c>
      <c r="DS718" t="str">
        <f>IF(Table1[[#This Row],[Ledger 10]]="","",IF(Table1[[#This Row],[Effect 10]]="Dr.","Yes","No"))</f>
        <v/>
      </c>
      <c r="DT718" t="str">
        <f>IF(Table1[[#This Row],[Ledger 10]]="","",Table1[[#This Row],[Ledger 10]])</f>
        <v/>
      </c>
      <c r="DU718" t="str">
        <f>IF(Table1[[#This Row],[Ledger 10]]="","",IF(Table1[[#This Row],[Effect 10]]="Dr.",-Table1[[#This Row],[Amount 10]],Table1[[#This Row],[Amount 10]]))</f>
        <v/>
      </c>
      <c r="DX718" t="str">
        <f>IF(Table1[[#This Row],[Ledger 11]]="","","No")</f>
        <v/>
      </c>
      <c r="DY718" t="str">
        <f>IF(Table1[[#This Row],[Ledger 11]]="","",IF(Table1[[#This Row],[Effect 11]]="Dr.","Yes","No"))</f>
        <v/>
      </c>
      <c r="DZ718" t="str">
        <f>IF(Table1[[#This Row],[Ledger 11]]="","",Table1[[#This Row],[Ledger 11]])</f>
        <v/>
      </c>
      <c r="EA718" t="str">
        <f>IF(Table1[[#This Row],[Ledger 11]]="","",IF(Table1[[#This Row],[Effect 11]]="Dr.",-Table1[[#This Row],[Amount 11]],Table1[[#This Row],[Amount 11]]))</f>
        <v/>
      </c>
      <c r="ED718" t="str">
        <f>IF(Table1[[#This Row],[Ledger 12]]="","","No")</f>
        <v/>
      </c>
      <c r="EE718" t="str">
        <f>IF(Table1[[#This Row],[Ledger 12]]="","",IF(Table1[[#This Row],[Effect 12]]="Dr.","Yes","No"))</f>
        <v/>
      </c>
      <c r="EF718" t="str">
        <f>IF(Table1[[#This Row],[Ledger 12]]="","",Table1[[#This Row],[Ledger 12]])</f>
        <v/>
      </c>
      <c r="EG718" t="str">
        <f>IF(Table1[[#This Row],[Ledger 12]]="","",IF(Table1[[#This Row],[Effect 12]]="Dr.",-Table1[[#This Row],[Amount 12]],Table1[[#This Row],[Amount 12]]))</f>
        <v/>
      </c>
      <c r="EJ718" t="str">
        <f>IF(Table1[[#This Row],[Ledger 13]]="","","No")</f>
        <v/>
      </c>
      <c r="EK718" t="str">
        <f>IF(Table1[[#This Row],[Ledger 13]]="","",IF(Table1[[#This Row],[Effect 13]]="Dr.","Yes","No"))</f>
        <v/>
      </c>
      <c r="EL718" t="str">
        <f>IF(Table1[[#This Row],[Ledger 13]]="","",Table1[[#This Row],[Ledger 13]])</f>
        <v/>
      </c>
      <c r="EM718" t="str">
        <f>IF(Table1[[#This Row],[Ledger 13]]="","",IF(Table1[[#This Row],[Effect 13]]="Dr.",-Table1[[#This Row],[Amount 13]],Table1[[#This Row],[Amount 13]]))</f>
        <v/>
      </c>
      <c r="EP718" t="str">
        <f>IF(Table1[[#This Row],[Ledger 14]]="","","No")</f>
        <v/>
      </c>
      <c r="EQ718" t="str">
        <f>IF(Table1[[#This Row],[Ledger 14]]="","",IF(Table1[[#This Row],[Effect 14]]="Dr.","Yes","No"))</f>
        <v/>
      </c>
      <c r="ER718" t="str">
        <f>IF(Table1[[#This Row],[Ledger 14]]="","",Table1[[#This Row],[Ledger 14]])</f>
        <v/>
      </c>
      <c r="ES718" t="str">
        <f>IF(Table1[[#This Row],[Ledger 14]]="","",IF(Table1[[#This Row],[Effect 14]]="Dr.",-Table1[[#This Row],[Amount 14]],Table1[[#This Row],[Amount 14]]))</f>
        <v/>
      </c>
      <c r="EV718" t="str">
        <f>IF(Table1[[#This Row],[Ledger 15]]="","","No")</f>
        <v/>
      </c>
      <c r="EW718" t="str">
        <f>IF(Table1[[#This Row],[Ledger 15]]="","",IF(Table1[[#This Row],[Effect 15]]="Dr.","Yes","No"))</f>
        <v/>
      </c>
      <c r="EX718" t="str">
        <f>IF(Table1[[#This Row],[Ledger 15]]="","",Table1[[#This Row],[Ledger 15]])</f>
        <v/>
      </c>
      <c r="EY718" t="str">
        <f>IF(Table1[[#This Row],[Ledger 15]]="","",IF(Table1[[#This Row],[Effect 15]]="Dr.",-Table1[[#This Row],[Amount 15]],Table1[[#This Row],[Amount 15]]))</f>
        <v/>
      </c>
      <c r="FD7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8">
        <f>IF(Table1[[#This Row],[Date]]="",0,IF(AND(Table1[[#This Row],[Date]]&gt;=$FE$2,Table1[[#This Row],[Date]]&lt;=$FE$3),0,1))</f>
        <v>0</v>
      </c>
      <c r="FF718">
        <f>IF(Table1[[#This Row],[Date]]="",0,IF(TYPE(VLOOKUP(Table1[[#This Row],[Voucher Type]],Table1[[#All],[Voucher Type Master]],1,FALSE))=16,1,0))</f>
        <v>0</v>
      </c>
      <c r="FG718">
        <f>IF(TYPE(IF(Table1[[#This Row],[Date]]="",0,IF(VLOOKUP(Table1[[#This Row],[Voucher Type]],$FY$5:$FZ$13,2,0)=Table1[[#This Row],[Effect 1]],0,1)))=16,1,0)</f>
        <v>0</v>
      </c>
      <c r="FH7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8">
        <f>IF(LEN(Table1[[#This Row],[Ledger 1]])&gt;0,IF(TYPE(VLOOKUP(Table1[[#This Row],[Ledger 1]],GZ:GZ,1,0))=16,1,0),0)</f>
        <v>0</v>
      </c>
      <c r="FJ718">
        <f>IF(LEN(Table1[[#This Row],[Ledger 2]])&gt;0,IF(TYPE(VLOOKUP(Table1[[#This Row],[Ledger 2]],GZ:GZ,1,0))=16,1,0),0)</f>
        <v>0</v>
      </c>
      <c r="FK718">
        <f>IF(LEN(Table1[[#This Row],[Ledger 3]])&gt;0,IF(TYPE(VLOOKUP(Table1[[#This Row],[Ledger 3]],GZ:GZ,1,0))=16,1,0),0)</f>
        <v>0</v>
      </c>
      <c r="FL718">
        <f>IF(LEN(Table1[[#This Row],[Ledger 4]])&gt;0,IF(TYPE(VLOOKUP(Table1[[#This Row],[Ledger 4]],GZ:GZ,1,0))=16,1,0),0)</f>
        <v>0</v>
      </c>
      <c r="FM718">
        <f>IF(LEN(Table1[[#This Row],[Ledger 5]])&gt;0,IF(TYPE(VLOOKUP(Table1[[#This Row],[Ledger 5]],GZ:GZ,1,0))=16,1,0),0)</f>
        <v>0</v>
      </c>
      <c r="FN718">
        <f>IF(LEN(Table1[[#This Row],[Ledger 6]])&gt;0,IF(TYPE(VLOOKUP(Table1[[#This Row],[Ledger 6]],$GZ:$GZ,1,0))=16,1,0),0)</f>
        <v>0</v>
      </c>
      <c r="FO718">
        <f>IF(LEN(Table1[[#This Row],[Ledger 7]])&gt;0,IF(TYPE(VLOOKUP(Table1[[#This Row],[Ledger 7]],$GZ:$GZ,1,0))=16,1,0),0)</f>
        <v>0</v>
      </c>
      <c r="FP718">
        <f>IF(LEN(Table1[[#This Row],[Ledger 8]])&gt;0,IF(TYPE(VLOOKUP(Table1[[#This Row],[Ledger 8]],$GZ:$GZ,1,0))=16,1,0),0)</f>
        <v>0</v>
      </c>
      <c r="FQ718">
        <f>IF(LEN(Table1[[#This Row],[Ledger 9]])&gt;0,IF(TYPE(VLOOKUP(Table1[[#This Row],[Ledger 9]],$GZ:$GZ,1,0))=16,1,0),0)</f>
        <v>0</v>
      </c>
      <c r="FR718">
        <f>IF(LEN(Table1[[#This Row],[Ledger 10]])&gt;0,IF(TYPE(VLOOKUP(Table1[[#This Row],[Ledger 10]],$GZ:$GZ,1,0))=16,1,0),0)</f>
        <v>0</v>
      </c>
      <c r="FS718">
        <f>IF(LEN(Table1[[#This Row],[Ledger 11]])&gt;0,IF(TYPE(VLOOKUP(Table1[[#This Row],[Ledger 11]],$GZ:$GZ,1,0))=16,1,0),0)</f>
        <v>0</v>
      </c>
      <c r="FT718">
        <f>IF(LEN(Table1[[#This Row],[Ledger 12]])&gt;0,IF(TYPE(VLOOKUP(Table1[[#This Row],[Ledger 12]],$GZ:$GZ,1,0))=16,1,0),0)</f>
        <v>0</v>
      </c>
      <c r="FU718">
        <f>IF(LEN(Table1[[#This Row],[Ledger 13]])&gt;0,IF(TYPE(VLOOKUP(Table1[[#This Row],[Ledger 13]],$GZ:$GZ,1,0))=16,1,0),0)</f>
        <v>0</v>
      </c>
      <c r="FV718">
        <f>IF(LEN(Table1[[#This Row],[Ledger 14]])&gt;0,IF(TYPE(VLOOKUP(Table1[[#This Row],[Ledger 14]],$GZ:$GZ,1,0))=16,1,0),0)</f>
        <v>0</v>
      </c>
      <c r="FW718">
        <f>IF(LEN(Table1[[#This Row],[Ledger 15]])&gt;0,IF(TYPE(VLOOKUP(Table1[[#This Row],[Ledger 15]],$GZ:$GZ,1,0))=16,1,0),0)</f>
        <v>0</v>
      </c>
    </row>
    <row r="719" spans="4:179" ht="33" customHeight="1" x14ac:dyDescent="0.45">
      <c r="D719" s="8">
        <f t="shared" si="20"/>
        <v>714</v>
      </c>
      <c r="E719" s="32"/>
      <c r="F719" s="34"/>
      <c r="G719" s="34"/>
      <c r="H719" s="34"/>
      <c r="I719" s="34"/>
      <c r="J719" s="38"/>
      <c r="K719" s="33"/>
      <c r="L719" s="36"/>
      <c r="M719" s="35"/>
      <c r="N719" s="34"/>
      <c r="O719" s="41"/>
      <c r="P719" s="35"/>
      <c r="Q719" s="34"/>
      <c r="R719" s="37"/>
      <c r="S719" s="35"/>
      <c r="T719" s="34"/>
      <c r="U719" s="37"/>
      <c r="V719" s="35"/>
      <c r="W719" s="34"/>
      <c r="X719" s="37"/>
      <c r="Y719" s="35"/>
      <c r="Z719" s="34"/>
      <c r="AA719" s="37"/>
      <c r="AB719" s="35"/>
      <c r="AC719" s="34"/>
      <c r="AD719" s="37"/>
      <c r="AE719" s="35"/>
      <c r="AF719" s="34"/>
      <c r="AG719" s="37"/>
      <c r="AH719" s="35"/>
      <c r="AI719" s="34"/>
      <c r="AJ719" s="37"/>
      <c r="AK719" s="35"/>
      <c r="AL719" s="34"/>
      <c r="AM719" s="37"/>
      <c r="AN719" s="35"/>
      <c r="AO719" s="34"/>
      <c r="AP719" s="37"/>
      <c r="AQ719" s="35"/>
      <c r="AR719" s="34"/>
      <c r="AS719" s="37"/>
      <c r="AT719" s="35"/>
      <c r="AU719" s="34"/>
      <c r="AV719" s="37"/>
      <c r="AW719" s="35"/>
      <c r="AX719" s="34"/>
      <c r="AY719" s="37"/>
      <c r="AZ719" s="35"/>
      <c r="BA719" s="34"/>
      <c r="BB719" s="37"/>
      <c r="BC7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19" s="7"/>
      <c r="BF719" t="str">
        <f>IF(Table1[[#This Row],[Date]]="","","&amp;lt;VOUCHER REMOTEID="&amp;""""&amp;$A$11&amp;$A$13&amp;ROW()&amp;""""&amp;" VCHTYPE="""&amp;F719&amp;""" ACTION="""&amp;"Create"&amp;"""&amp;gt;")</f>
        <v/>
      </c>
      <c r="BG719" t="str">
        <f>IF(Table1[[#This Row],[Date]]="","",TEXT(Table1[[#This Row],[Date]],"yyyymmdd"))</f>
        <v/>
      </c>
      <c r="BH719" t="str">
        <f>Table1[[#This Row],[Date2]]</f>
        <v/>
      </c>
      <c r="BI719" t="str">
        <f>IF(Table1[[#This Row],[Date]]="","",Table1[[#This Row],[Voucher Type]])</f>
        <v/>
      </c>
      <c r="BJ719" t="str">
        <f>IF(Table1[[#This Row],[Ref No / Invoice No]]="","",Table1[[#This Row],[Ref No / Invoice No]])</f>
        <v/>
      </c>
      <c r="BK719" t="str">
        <f>IF(Table1[[#This Row],[Voucher No]]="","",Table1[[#This Row],[Voucher No]])</f>
        <v/>
      </c>
      <c r="BL719" t="str">
        <f>IF(Table1[[#This Row],[Date]]="","",Table1[[#This Row],[Narration]])</f>
        <v/>
      </c>
      <c r="BM719" t="str">
        <f>IF(Table1[[#This Row],[Date]]="","",$A$11&amp;$A$13&amp;ROW())</f>
        <v/>
      </c>
      <c r="BN719" t="str">
        <f>IF(Table1[[#This Row],[Date]]="","",$A$13)</f>
        <v/>
      </c>
      <c r="BP719" t="str">
        <f>IF(Table1[[#This Row],[Ledger 1]]="","","No")</f>
        <v/>
      </c>
      <c r="BQ719" t="str">
        <f>IF(Table1[[#This Row],[Date]]="","",IF(Table1[[#This Row],[Effect 1]]="Dr.","Yes","No"))</f>
        <v/>
      </c>
      <c r="BR719" t="str">
        <f>IF(Table1[[#This Row],[Date]]="","",Table1[[#This Row],[Ledger 1]])</f>
        <v/>
      </c>
      <c r="BS719" t="str">
        <f>IF(Table1[[#This Row],[Date]]="","",IF(Table1[[#This Row],[Effect 1]]="Dr.",-Table1[[#This Row],[Amount 1]],Table1[[#This Row],[Amount 1]]))</f>
        <v/>
      </c>
      <c r="BV719" t="str">
        <f>IF(Table1[[#This Row],[Ledger 2]]="","","No")</f>
        <v/>
      </c>
      <c r="BW719" t="str">
        <f>IF(Table1[[#This Row],[Date]]="","",IF(Table1[[#This Row],[Effect 2]]="Dr.","Yes","No"))</f>
        <v/>
      </c>
      <c r="BX719" t="str">
        <f>IF(Table1[[#This Row],[Date]]="","",Table1[[#This Row],[Ledger 2]])</f>
        <v/>
      </c>
      <c r="BY719" t="str">
        <f>IF(Table1[[#This Row],[Date]]="","",IF(Table1[[#This Row],[Effect 2]]="Dr.",-Table1[[#This Row],[Amount 2]],Table1[[#This Row],[Amount 2]]))</f>
        <v/>
      </c>
      <c r="CB719" t="str">
        <f>IF(Table1[[#This Row],[Ledger 3]]="","","No")</f>
        <v/>
      </c>
      <c r="CC719" t="str">
        <f>IF(Table1[[#This Row],[Ledger 3]]="","",IF(Table1[[#This Row],[Effect 3]]="Dr.","Yes","No"))</f>
        <v/>
      </c>
      <c r="CD719" t="str">
        <f>IF(Table1[[#This Row],[Ledger 3]]="","",Table1[[#This Row],[Ledger 3]])</f>
        <v/>
      </c>
      <c r="CE719" t="str">
        <f>IF(Table1[[#This Row],[Ledger 3]]="","",IF(Table1[[#This Row],[Effect 3]]="Dr.",-Table1[[#This Row],[Amount 3]],Table1[[#This Row],[Amount 3]]))</f>
        <v/>
      </c>
      <c r="CH719" t="str">
        <f>IF(Table1[[#This Row],[Ledger 4]]="","","No")</f>
        <v/>
      </c>
      <c r="CI719" t="str">
        <f>IF(Table1[[#This Row],[Ledger 4]]="","",IF(Table1[[#This Row],[Effect 4]]="Dr.","Yes","No"))</f>
        <v/>
      </c>
      <c r="CJ719" t="str">
        <f>IF(Table1[[#This Row],[Ledger 4]]="","",Table1[[#This Row],[Ledger 4]])</f>
        <v/>
      </c>
      <c r="CK719" t="str">
        <f>IF(Table1[[#This Row],[Ledger 4]]="","",IF(Table1[[#This Row],[Effect 4]]="Dr.",-Table1[[#This Row],[Amount 4]],Table1[[#This Row],[Amount 4]]))</f>
        <v/>
      </c>
      <c r="CN719" t="str">
        <f>IF(Table1[[#This Row],[Ledger 5]]="","","No")</f>
        <v/>
      </c>
      <c r="CO719" t="str">
        <f>IF(Table1[[#This Row],[Ledger 5]]="","",IF(Table1[[#This Row],[Effect 5]]="Dr.","Yes","No"))</f>
        <v/>
      </c>
      <c r="CP719" t="str">
        <f>IF(Table1[[#This Row],[Ledger 5]]="","",Table1[[#This Row],[Ledger 5]])</f>
        <v/>
      </c>
      <c r="CQ719" t="str">
        <f>IF(Table1[[#This Row],[Ledger 5]]="","",IF(Table1[[#This Row],[Effect 5]]="Dr.",-Table1[[#This Row],[Amount 5]],Table1[[#This Row],[Amount 5]]))</f>
        <v/>
      </c>
      <c r="CT719" t="str">
        <f>IF(Table1[[#This Row],[Ledger 6]]="","","No")</f>
        <v/>
      </c>
      <c r="CU719" t="str">
        <f>IF(Table1[[#This Row],[Ledger 6]]="","",IF(Table1[[#This Row],[Effect 6]]="Dr.","Yes","No"))</f>
        <v/>
      </c>
      <c r="CV719" t="str">
        <f>IF(Table1[[#This Row],[Ledger 6]]="","",Table1[[#This Row],[Ledger 6]])</f>
        <v/>
      </c>
      <c r="CW719" t="str">
        <f>IF(Table1[[#This Row],[Ledger 6]]="","",IF(Table1[[#This Row],[Effect 6]]="Dr.",-Table1[[#This Row],[Amount 6]],Table1[[#This Row],[Amount 6]]))</f>
        <v/>
      </c>
      <c r="CZ719" t="str">
        <f>IF(Table1[[#This Row],[Ledger 7]]="","","No")</f>
        <v/>
      </c>
      <c r="DA719" t="str">
        <f>IF(Table1[[#This Row],[Ledger 7]]="","",IF(Table1[[#This Row],[Effect 7]]="Dr.","Yes","No"))</f>
        <v/>
      </c>
      <c r="DB719" t="str">
        <f>IF(Table1[[#This Row],[Ledger 7]]="","",Table1[[#This Row],[Ledger 7]])</f>
        <v/>
      </c>
      <c r="DC719" t="str">
        <f>IF(Table1[[#This Row],[Ledger 7]]="","",IF(Table1[[#This Row],[Effect 7]]="Dr.",-Table1[[#This Row],[Amount 7]],Table1[[#This Row],[Amount 7]]))</f>
        <v/>
      </c>
      <c r="DF719" t="str">
        <f>IF(Table1[[#This Row],[Ledger 8]]="","","No")</f>
        <v/>
      </c>
      <c r="DG719" t="str">
        <f>IF(Table1[[#This Row],[Ledger 8]]="","",IF(Table1[[#This Row],[Effect 8]]="Dr.","Yes","No"))</f>
        <v/>
      </c>
      <c r="DH719" t="str">
        <f>IF(Table1[[#This Row],[Ledger 8]]="","",Table1[[#This Row],[Ledger 8]])</f>
        <v/>
      </c>
      <c r="DI719" t="str">
        <f>IF(Table1[[#This Row],[Ledger 8]]="","",IF(Table1[[#This Row],[Effect 8]]="Dr.",-Table1[[#This Row],[Amount 8]],Table1[[#This Row],[Amount 8]]))</f>
        <v/>
      </c>
      <c r="DL719" t="str">
        <f>IF(Table1[[#This Row],[Ledger 9]]="","","No")</f>
        <v/>
      </c>
      <c r="DM719" t="str">
        <f>IF(Table1[[#This Row],[Ledger 9]]="","",IF(Table1[[#This Row],[Effect 9]]="Dr.","Yes","No"))</f>
        <v/>
      </c>
      <c r="DN719" t="str">
        <f>IF(Table1[[#This Row],[Ledger 9]]="","",Table1[[#This Row],[Ledger 9]])</f>
        <v/>
      </c>
      <c r="DO719" t="str">
        <f>IF(Table1[[#This Row],[Ledger 9]]="","",IF(Table1[[#This Row],[Effect 9]]="Dr.",-Table1[[#This Row],[Amount 9]],Table1[[#This Row],[Amount 9]]))</f>
        <v/>
      </c>
      <c r="DR719" t="str">
        <f>IF(Table1[[#This Row],[Ledger 10]]="","","No")</f>
        <v/>
      </c>
      <c r="DS719" t="str">
        <f>IF(Table1[[#This Row],[Ledger 10]]="","",IF(Table1[[#This Row],[Effect 10]]="Dr.","Yes","No"))</f>
        <v/>
      </c>
      <c r="DT719" t="str">
        <f>IF(Table1[[#This Row],[Ledger 10]]="","",Table1[[#This Row],[Ledger 10]])</f>
        <v/>
      </c>
      <c r="DU719" t="str">
        <f>IF(Table1[[#This Row],[Ledger 10]]="","",IF(Table1[[#This Row],[Effect 10]]="Dr.",-Table1[[#This Row],[Amount 10]],Table1[[#This Row],[Amount 10]]))</f>
        <v/>
      </c>
      <c r="DX719" t="str">
        <f>IF(Table1[[#This Row],[Ledger 11]]="","","No")</f>
        <v/>
      </c>
      <c r="DY719" t="str">
        <f>IF(Table1[[#This Row],[Ledger 11]]="","",IF(Table1[[#This Row],[Effect 11]]="Dr.","Yes","No"))</f>
        <v/>
      </c>
      <c r="DZ719" t="str">
        <f>IF(Table1[[#This Row],[Ledger 11]]="","",Table1[[#This Row],[Ledger 11]])</f>
        <v/>
      </c>
      <c r="EA719" t="str">
        <f>IF(Table1[[#This Row],[Ledger 11]]="","",IF(Table1[[#This Row],[Effect 11]]="Dr.",-Table1[[#This Row],[Amount 11]],Table1[[#This Row],[Amount 11]]))</f>
        <v/>
      </c>
      <c r="ED719" t="str">
        <f>IF(Table1[[#This Row],[Ledger 12]]="","","No")</f>
        <v/>
      </c>
      <c r="EE719" t="str">
        <f>IF(Table1[[#This Row],[Ledger 12]]="","",IF(Table1[[#This Row],[Effect 12]]="Dr.","Yes","No"))</f>
        <v/>
      </c>
      <c r="EF719" t="str">
        <f>IF(Table1[[#This Row],[Ledger 12]]="","",Table1[[#This Row],[Ledger 12]])</f>
        <v/>
      </c>
      <c r="EG719" t="str">
        <f>IF(Table1[[#This Row],[Ledger 12]]="","",IF(Table1[[#This Row],[Effect 12]]="Dr.",-Table1[[#This Row],[Amount 12]],Table1[[#This Row],[Amount 12]]))</f>
        <v/>
      </c>
      <c r="EJ719" t="str">
        <f>IF(Table1[[#This Row],[Ledger 13]]="","","No")</f>
        <v/>
      </c>
      <c r="EK719" t="str">
        <f>IF(Table1[[#This Row],[Ledger 13]]="","",IF(Table1[[#This Row],[Effect 13]]="Dr.","Yes","No"))</f>
        <v/>
      </c>
      <c r="EL719" t="str">
        <f>IF(Table1[[#This Row],[Ledger 13]]="","",Table1[[#This Row],[Ledger 13]])</f>
        <v/>
      </c>
      <c r="EM719" t="str">
        <f>IF(Table1[[#This Row],[Ledger 13]]="","",IF(Table1[[#This Row],[Effect 13]]="Dr.",-Table1[[#This Row],[Amount 13]],Table1[[#This Row],[Amount 13]]))</f>
        <v/>
      </c>
      <c r="EP719" t="str">
        <f>IF(Table1[[#This Row],[Ledger 14]]="","","No")</f>
        <v/>
      </c>
      <c r="EQ719" t="str">
        <f>IF(Table1[[#This Row],[Ledger 14]]="","",IF(Table1[[#This Row],[Effect 14]]="Dr.","Yes","No"))</f>
        <v/>
      </c>
      <c r="ER719" t="str">
        <f>IF(Table1[[#This Row],[Ledger 14]]="","",Table1[[#This Row],[Ledger 14]])</f>
        <v/>
      </c>
      <c r="ES719" t="str">
        <f>IF(Table1[[#This Row],[Ledger 14]]="","",IF(Table1[[#This Row],[Effect 14]]="Dr.",-Table1[[#This Row],[Amount 14]],Table1[[#This Row],[Amount 14]]))</f>
        <v/>
      </c>
      <c r="EV719" t="str">
        <f>IF(Table1[[#This Row],[Ledger 15]]="","","No")</f>
        <v/>
      </c>
      <c r="EW719" t="str">
        <f>IF(Table1[[#This Row],[Ledger 15]]="","",IF(Table1[[#This Row],[Effect 15]]="Dr.","Yes","No"))</f>
        <v/>
      </c>
      <c r="EX719" t="str">
        <f>IF(Table1[[#This Row],[Ledger 15]]="","",Table1[[#This Row],[Ledger 15]])</f>
        <v/>
      </c>
      <c r="EY719" t="str">
        <f>IF(Table1[[#This Row],[Ledger 15]]="","",IF(Table1[[#This Row],[Effect 15]]="Dr.",-Table1[[#This Row],[Amount 15]],Table1[[#This Row],[Amount 15]]))</f>
        <v/>
      </c>
      <c r="FD7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19">
        <f>IF(Table1[[#This Row],[Date]]="",0,IF(AND(Table1[[#This Row],[Date]]&gt;=$FE$2,Table1[[#This Row],[Date]]&lt;=$FE$3),0,1))</f>
        <v>0</v>
      </c>
      <c r="FF719">
        <f>IF(Table1[[#This Row],[Date]]="",0,IF(TYPE(VLOOKUP(Table1[[#This Row],[Voucher Type]],Table1[[#All],[Voucher Type Master]],1,FALSE))=16,1,0))</f>
        <v>0</v>
      </c>
      <c r="FG719">
        <f>IF(TYPE(IF(Table1[[#This Row],[Date]]="",0,IF(VLOOKUP(Table1[[#This Row],[Voucher Type]],$FY$5:$FZ$13,2,0)=Table1[[#This Row],[Effect 1]],0,1)))=16,1,0)</f>
        <v>0</v>
      </c>
      <c r="FH7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19">
        <f>IF(LEN(Table1[[#This Row],[Ledger 1]])&gt;0,IF(TYPE(VLOOKUP(Table1[[#This Row],[Ledger 1]],GZ:GZ,1,0))=16,1,0),0)</f>
        <v>0</v>
      </c>
      <c r="FJ719">
        <f>IF(LEN(Table1[[#This Row],[Ledger 2]])&gt;0,IF(TYPE(VLOOKUP(Table1[[#This Row],[Ledger 2]],GZ:GZ,1,0))=16,1,0),0)</f>
        <v>0</v>
      </c>
      <c r="FK719">
        <f>IF(LEN(Table1[[#This Row],[Ledger 3]])&gt;0,IF(TYPE(VLOOKUP(Table1[[#This Row],[Ledger 3]],GZ:GZ,1,0))=16,1,0),0)</f>
        <v>0</v>
      </c>
      <c r="FL719">
        <f>IF(LEN(Table1[[#This Row],[Ledger 4]])&gt;0,IF(TYPE(VLOOKUP(Table1[[#This Row],[Ledger 4]],GZ:GZ,1,0))=16,1,0),0)</f>
        <v>0</v>
      </c>
      <c r="FM719">
        <f>IF(LEN(Table1[[#This Row],[Ledger 5]])&gt;0,IF(TYPE(VLOOKUP(Table1[[#This Row],[Ledger 5]],GZ:GZ,1,0))=16,1,0),0)</f>
        <v>0</v>
      </c>
      <c r="FN719">
        <f>IF(LEN(Table1[[#This Row],[Ledger 6]])&gt;0,IF(TYPE(VLOOKUP(Table1[[#This Row],[Ledger 6]],$GZ:$GZ,1,0))=16,1,0),0)</f>
        <v>0</v>
      </c>
      <c r="FO719">
        <f>IF(LEN(Table1[[#This Row],[Ledger 7]])&gt;0,IF(TYPE(VLOOKUP(Table1[[#This Row],[Ledger 7]],$GZ:$GZ,1,0))=16,1,0),0)</f>
        <v>0</v>
      </c>
      <c r="FP719">
        <f>IF(LEN(Table1[[#This Row],[Ledger 8]])&gt;0,IF(TYPE(VLOOKUP(Table1[[#This Row],[Ledger 8]],$GZ:$GZ,1,0))=16,1,0),0)</f>
        <v>0</v>
      </c>
      <c r="FQ719">
        <f>IF(LEN(Table1[[#This Row],[Ledger 9]])&gt;0,IF(TYPE(VLOOKUP(Table1[[#This Row],[Ledger 9]],$GZ:$GZ,1,0))=16,1,0),0)</f>
        <v>0</v>
      </c>
      <c r="FR719">
        <f>IF(LEN(Table1[[#This Row],[Ledger 10]])&gt;0,IF(TYPE(VLOOKUP(Table1[[#This Row],[Ledger 10]],$GZ:$GZ,1,0))=16,1,0),0)</f>
        <v>0</v>
      </c>
      <c r="FS719">
        <f>IF(LEN(Table1[[#This Row],[Ledger 11]])&gt;0,IF(TYPE(VLOOKUP(Table1[[#This Row],[Ledger 11]],$GZ:$GZ,1,0))=16,1,0),0)</f>
        <v>0</v>
      </c>
      <c r="FT719">
        <f>IF(LEN(Table1[[#This Row],[Ledger 12]])&gt;0,IF(TYPE(VLOOKUP(Table1[[#This Row],[Ledger 12]],$GZ:$GZ,1,0))=16,1,0),0)</f>
        <v>0</v>
      </c>
      <c r="FU719">
        <f>IF(LEN(Table1[[#This Row],[Ledger 13]])&gt;0,IF(TYPE(VLOOKUP(Table1[[#This Row],[Ledger 13]],$GZ:$GZ,1,0))=16,1,0),0)</f>
        <v>0</v>
      </c>
      <c r="FV719">
        <f>IF(LEN(Table1[[#This Row],[Ledger 14]])&gt;0,IF(TYPE(VLOOKUP(Table1[[#This Row],[Ledger 14]],$GZ:$GZ,1,0))=16,1,0),0)</f>
        <v>0</v>
      </c>
      <c r="FW719">
        <f>IF(LEN(Table1[[#This Row],[Ledger 15]])&gt;0,IF(TYPE(VLOOKUP(Table1[[#This Row],[Ledger 15]],$GZ:$GZ,1,0))=16,1,0),0)</f>
        <v>0</v>
      </c>
    </row>
    <row r="720" spans="4:179" ht="33" customHeight="1" x14ac:dyDescent="0.45">
      <c r="D720" s="8">
        <f t="shared" si="20"/>
        <v>715</v>
      </c>
      <c r="E720" s="32"/>
      <c r="F720" s="34"/>
      <c r="G720" s="34"/>
      <c r="H720" s="34"/>
      <c r="I720" s="34"/>
      <c r="J720" s="38"/>
      <c r="K720" s="33"/>
      <c r="L720" s="36"/>
      <c r="M720" s="35"/>
      <c r="N720" s="34"/>
      <c r="O720" s="41"/>
      <c r="P720" s="35"/>
      <c r="Q720" s="34"/>
      <c r="R720" s="37"/>
      <c r="S720" s="35"/>
      <c r="T720" s="34"/>
      <c r="U720" s="37"/>
      <c r="V720" s="35"/>
      <c r="W720" s="34"/>
      <c r="X720" s="37"/>
      <c r="Y720" s="35"/>
      <c r="Z720" s="34"/>
      <c r="AA720" s="37"/>
      <c r="AB720" s="35"/>
      <c r="AC720" s="34"/>
      <c r="AD720" s="37"/>
      <c r="AE720" s="35"/>
      <c r="AF720" s="34"/>
      <c r="AG720" s="37"/>
      <c r="AH720" s="35"/>
      <c r="AI720" s="34"/>
      <c r="AJ720" s="37"/>
      <c r="AK720" s="35"/>
      <c r="AL720" s="34"/>
      <c r="AM720" s="37"/>
      <c r="AN720" s="35"/>
      <c r="AO720" s="34"/>
      <c r="AP720" s="37"/>
      <c r="AQ720" s="35"/>
      <c r="AR720" s="34"/>
      <c r="AS720" s="37"/>
      <c r="AT720" s="35"/>
      <c r="AU720" s="34"/>
      <c r="AV720" s="37"/>
      <c r="AW720" s="35"/>
      <c r="AX720" s="34"/>
      <c r="AY720" s="37"/>
      <c r="AZ720" s="35"/>
      <c r="BA720" s="34"/>
      <c r="BB720" s="37"/>
      <c r="BC7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0" s="7"/>
      <c r="BF720" t="str">
        <f>IF(Table1[[#This Row],[Date]]="","","&amp;lt;VOUCHER REMOTEID="&amp;""""&amp;$A$11&amp;$A$13&amp;ROW()&amp;""""&amp;" VCHTYPE="""&amp;F720&amp;""" ACTION="""&amp;"Create"&amp;"""&amp;gt;")</f>
        <v/>
      </c>
      <c r="BG720" t="str">
        <f>IF(Table1[[#This Row],[Date]]="","",TEXT(Table1[[#This Row],[Date]],"yyyymmdd"))</f>
        <v/>
      </c>
      <c r="BH720" t="str">
        <f>Table1[[#This Row],[Date2]]</f>
        <v/>
      </c>
      <c r="BI720" t="str">
        <f>IF(Table1[[#This Row],[Date]]="","",Table1[[#This Row],[Voucher Type]])</f>
        <v/>
      </c>
      <c r="BJ720" t="str">
        <f>IF(Table1[[#This Row],[Ref No / Invoice No]]="","",Table1[[#This Row],[Ref No / Invoice No]])</f>
        <v/>
      </c>
      <c r="BK720" t="str">
        <f>IF(Table1[[#This Row],[Voucher No]]="","",Table1[[#This Row],[Voucher No]])</f>
        <v/>
      </c>
      <c r="BL720" t="str">
        <f>IF(Table1[[#This Row],[Date]]="","",Table1[[#This Row],[Narration]])</f>
        <v/>
      </c>
      <c r="BM720" t="str">
        <f>IF(Table1[[#This Row],[Date]]="","",$A$11&amp;$A$13&amp;ROW())</f>
        <v/>
      </c>
      <c r="BN720" t="str">
        <f>IF(Table1[[#This Row],[Date]]="","",$A$13)</f>
        <v/>
      </c>
      <c r="BP720" t="str">
        <f>IF(Table1[[#This Row],[Ledger 1]]="","","No")</f>
        <v/>
      </c>
      <c r="BQ720" t="str">
        <f>IF(Table1[[#This Row],[Date]]="","",IF(Table1[[#This Row],[Effect 1]]="Dr.","Yes","No"))</f>
        <v/>
      </c>
      <c r="BR720" t="str">
        <f>IF(Table1[[#This Row],[Date]]="","",Table1[[#This Row],[Ledger 1]])</f>
        <v/>
      </c>
      <c r="BS720" t="str">
        <f>IF(Table1[[#This Row],[Date]]="","",IF(Table1[[#This Row],[Effect 1]]="Dr.",-Table1[[#This Row],[Amount 1]],Table1[[#This Row],[Amount 1]]))</f>
        <v/>
      </c>
      <c r="BV720" t="str">
        <f>IF(Table1[[#This Row],[Ledger 2]]="","","No")</f>
        <v/>
      </c>
      <c r="BW720" t="str">
        <f>IF(Table1[[#This Row],[Date]]="","",IF(Table1[[#This Row],[Effect 2]]="Dr.","Yes","No"))</f>
        <v/>
      </c>
      <c r="BX720" t="str">
        <f>IF(Table1[[#This Row],[Date]]="","",Table1[[#This Row],[Ledger 2]])</f>
        <v/>
      </c>
      <c r="BY720" t="str">
        <f>IF(Table1[[#This Row],[Date]]="","",IF(Table1[[#This Row],[Effect 2]]="Dr.",-Table1[[#This Row],[Amount 2]],Table1[[#This Row],[Amount 2]]))</f>
        <v/>
      </c>
      <c r="CB720" t="str">
        <f>IF(Table1[[#This Row],[Ledger 3]]="","","No")</f>
        <v/>
      </c>
      <c r="CC720" t="str">
        <f>IF(Table1[[#This Row],[Ledger 3]]="","",IF(Table1[[#This Row],[Effect 3]]="Dr.","Yes","No"))</f>
        <v/>
      </c>
      <c r="CD720" t="str">
        <f>IF(Table1[[#This Row],[Ledger 3]]="","",Table1[[#This Row],[Ledger 3]])</f>
        <v/>
      </c>
      <c r="CE720" t="str">
        <f>IF(Table1[[#This Row],[Ledger 3]]="","",IF(Table1[[#This Row],[Effect 3]]="Dr.",-Table1[[#This Row],[Amount 3]],Table1[[#This Row],[Amount 3]]))</f>
        <v/>
      </c>
      <c r="CH720" t="str">
        <f>IF(Table1[[#This Row],[Ledger 4]]="","","No")</f>
        <v/>
      </c>
      <c r="CI720" t="str">
        <f>IF(Table1[[#This Row],[Ledger 4]]="","",IF(Table1[[#This Row],[Effect 4]]="Dr.","Yes","No"))</f>
        <v/>
      </c>
      <c r="CJ720" t="str">
        <f>IF(Table1[[#This Row],[Ledger 4]]="","",Table1[[#This Row],[Ledger 4]])</f>
        <v/>
      </c>
      <c r="CK720" t="str">
        <f>IF(Table1[[#This Row],[Ledger 4]]="","",IF(Table1[[#This Row],[Effect 4]]="Dr.",-Table1[[#This Row],[Amount 4]],Table1[[#This Row],[Amount 4]]))</f>
        <v/>
      </c>
      <c r="CN720" t="str">
        <f>IF(Table1[[#This Row],[Ledger 5]]="","","No")</f>
        <v/>
      </c>
      <c r="CO720" t="str">
        <f>IF(Table1[[#This Row],[Ledger 5]]="","",IF(Table1[[#This Row],[Effect 5]]="Dr.","Yes","No"))</f>
        <v/>
      </c>
      <c r="CP720" t="str">
        <f>IF(Table1[[#This Row],[Ledger 5]]="","",Table1[[#This Row],[Ledger 5]])</f>
        <v/>
      </c>
      <c r="CQ720" t="str">
        <f>IF(Table1[[#This Row],[Ledger 5]]="","",IF(Table1[[#This Row],[Effect 5]]="Dr.",-Table1[[#This Row],[Amount 5]],Table1[[#This Row],[Amount 5]]))</f>
        <v/>
      </c>
      <c r="CT720" t="str">
        <f>IF(Table1[[#This Row],[Ledger 6]]="","","No")</f>
        <v/>
      </c>
      <c r="CU720" t="str">
        <f>IF(Table1[[#This Row],[Ledger 6]]="","",IF(Table1[[#This Row],[Effect 6]]="Dr.","Yes","No"))</f>
        <v/>
      </c>
      <c r="CV720" t="str">
        <f>IF(Table1[[#This Row],[Ledger 6]]="","",Table1[[#This Row],[Ledger 6]])</f>
        <v/>
      </c>
      <c r="CW720" t="str">
        <f>IF(Table1[[#This Row],[Ledger 6]]="","",IF(Table1[[#This Row],[Effect 6]]="Dr.",-Table1[[#This Row],[Amount 6]],Table1[[#This Row],[Amount 6]]))</f>
        <v/>
      </c>
      <c r="CZ720" t="str">
        <f>IF(Table1[[#This Row],[Ledger 7]]="","","No")</f>
        <v/>
      </c>
      <c r="DA720" t="str">
        <f>IF(Table1[[#This Row],[Ledger 7]]="","",IF(Table1[[#This Row],[Effect 7]]="Dr.","Yes","No"))</f>
        <v/>
      </c>
      <c r="DB720" t="str">
        <f>IF(Table1[[#This Row],[Ledger 7]]="","",Table1[[#This Row],[Ledger 7]])</f>
        <v/>
      </c>
      <c r="DC720" t="str">
        <f>IF(Table1[[#This Row],[Ledger 7]]="","",IF(Table1[[#This Row],[Effect 7]]="Dr.",-Table1[[#This Row],[Amount 7]],Table1[[#This Row],[Amount 7]]))</f>
        <v/>
      </c>
      <c r="DF720" t="str">
        <f>IF(Table1[[#This Row],[Ledger 8]]="","","No")</f>
        <v/>
      </c>
      <c r="DG720" t="str">
        <f>IF(Table1[[#This Row],[Ledger 8]]="","",IF(Table1[[#This Row],[Effect 8]]="Dr.","Yes","No"))</f>
        <v/>
      </c>
      <c r="DH720" t="str">
        <f>IF(Table1[[#This Row],[Ledger 8]]="","",Table1[[#This Row],[Ledger 8]])</f>
        <v/>
      </c>
      <c r="DI720" t="str">
        <f>IF(Table1[[#This Row],[Ledger 8]]="","",IF(Table1[[#This Row],[Effect 8]]="Dr.",-Table1[[#This Row],[Amount 8]],Table1[[#This Row],[Amount 8]]))</f>
        <v/>
      </c>
      <c r="DL720" t="str">
        <f>IF(Table1[[#This Row],[Ledger 9]]="","","No")</f>
        <v/>
      </c>
      <c r="DM720" t="str">
        <f>IF(Table1[[#This Row],[Ledger 9]]="","",IF(Table1[[#This Row],[Effect 9]]="Dr.","Yes","No"))</f>
        <v/>
      </c>
      <c r="DN720" t="str">
        <f>IF(Table1[[#This Row],[Ledger 9]]="","",Table1[[#This Row],[Ledger 9]])</f>
        <v/>
      </c>
      <c r="DO720" t="str">
        <f>IF(Table1[[#This Row],[Ledger 9]]="","",IF(Table1[[#This Row],[Effect 9]]="Dr.",-Table1[[#This Row],[Amount 9]],Table1[[#This Row],[Amount 9]]))</f>
        <v/>
      </c>
      <c r="DR720" t="str">
        <f>IF(Table1[[#This Row],[Ledger 10]]="","","No")</f>
        <v/>
      </c>
      <c r="DS720" t="str">
        <f>IF(Table1[[#This Row],[Ledger 10]]="","",IF(Table1[[#This Row],[Effect 10]]="Dr.","Yes","No"))</f>
        <v/>
      </c>
      <c r="DT720" t="str">
        <f>IF(Table1[[#This Row],[Ledger 10]]="","",Table1[[#This Row],[Ledger 10]])</f>
        <v/>
      </c>
      <c r="DU720" t="str">
        <f>IF(Table1[[#This Row],[Ledger 10]]="","",IF(Table1[[#This Row],[Effect 10]]="Dr.",-Table1[[#This Row],[Amount 10]],Table1[[#This Row],[Amount 10]]))</f>
        <v/>
      </c>
      <c r="DX720" t="str">
        <f>IF(Table1[[#This Row],[Ledger 11]]="","","No")</f>
        <v/>
      </c>
      <c r="DY720" t="str">
        <f>IF(Table1[[#This Row],[Ledger 11]]="","",IF(Table1[[#This Row],[Effect 11]]="Dr.","Yes","No"))</f>
        <v/>
      </c>
      <c r="DZ720" t="str">
        <f>IF(Table1[[#This Row],[Ledger 11]]="","",Table1[[#This Row],[Ledger 11]])</f>
        <v/>
      </c>
      <c r="EA720" t="str">
        <f>IF(Table1[[#This Row],[Ledger 11]]="","",IF(Table1[[#This Row],[Effect 11]]="Dr.",-Table1[[#This Row],[Amount 11]],Table1[[#This Row],[Amount 11]]))</f>
        <v/>
      </c>
      <c r="ED720" t="str">
        <f>IF(Table1[[#This Row],[Ledger 12]]="","","No")</f>
        <v/>
      </c>
      <c r="EE720" t="str">
        <f>IF(Table1[[#This Row],[Ledger 12]]="","",IF(Table1[[#This Row],[Effect 12]]="Dr.","Yes","No"))</f>
        <v/>
      </c>
      <c r="EF720" t="str">
        <f>IF(Table1[[#This Row],[Ledger 12]]="","",Table1[[#This Row],[Ledger 12]])</f>
        <v/>
      </c>
      <c r="EG720" t="str">
        <f>IF(Table1[[#This Row],[Ledger 12]]="","",IF(Table1[[#This Row],[Effect 12]]="Dr.",-Table1[[#This Row],[Amount 12]],Table1[[#This Row],[Amount 12]]))</f>
        <v/>
      </c>
      <c r="EJ720" t="str">
        <f>IF(Table1[[#This Row],[Ledger 13]]="","","No")</f>
        <v/>
      </c>
      <c r="EK720" t="str">
        <f>IF(Table1[[#This Row],[Ledger 13]]="","",IF(Table1[[#This Row],[Effect 13]]="Dr.","Yes","No"))</f>
        <v/>
      </c>
      <c r="EL720" t="str">
        <f>IF(Table1[[#This Row],[Ledger 13]]="","",Table1[[#This Row],[Ledger 13]])</f>
        <v/>
      </c>
      <c r="EM720" t="str">
        <f>IF(Table1[[#This Row],[Ledger 13]]="","",IF(Table1[[#This Row],[Effect 13]]="Dr.",-Table1[[#This Row],[Amount 13]],Table1[[#This Row],[Amount 13]]))</f>
        <v/>
      </c>
      <c r="EP720" t="str">
        <f>IF(Table1[[#This Row],[Ledger 14]]="","","No")</f>
        <v/>
      </c>
      <c r="EQ720" t="str">
        <f>IF(Table1[[#This Row],[Ledger 14]]="","",IF(Table1[[#This Row],[Effect 14]]="Dr.","Yes","No"))</f>
        <v/>
      </c>
      <c r="ER720" t="str">
        <f>IF(Table1[[#This Row],[Ledger 14]]="","",Table1[[#This Row],[Ledger 14]])</f>
        <v/>
      </c>
      <c r="ES720" t="str">
        <f>IF(Table1[[#This Row],[Ledger 14]]="","",IF(Table1[[#This Row],[Effect 14]]="Dr.",-Table1[[#This Row],[Amount 14]],Table1[[#This Row],[Amount 14]]))</f>
        <v/>
      </c>
      <c r="EV720" t="str">
        <f>IF(Table1[[#This Row],[Ledger 15]]="","","No")</f>
        <v/>
      </c>
      <c r="EW720" t="str">
        <f>IF(Table1[[#This Row],[Ledger 15]]="","",IF(Table1[[#This Row],[Effect 15]]="Dr.","Yes","No"))</f>
        <v/>
      </c>
      <c r="EX720" t="str">
        <f>IF(Table1[[#This Row],[Ledger 15]]="","",Table1[[#This Row],[Ledger 15]])</f>
        <v/>
      </c>
      <c r="EY720" t="str">
        <f>IF(Table1[[#This Row],[Ledger 15]]="","",IF(Table1[[#This Row],[Effect 15]]="Dr.",-Table1[[#This Row],[Amount 15]],Table1[[#This Row],[Amount 15]]))</f>
        <v/>
      </c>
      <c r="FD7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0">
        <f>IF(Table1[[#This Row],[Date]]="",0,IF(AND(Table1[[#This Row],[Date]]&gt;=$FE$2,Table1[[#This Row],[Date]]&lt;=$FE$3),0,1))</f>
        <v>0</v>
      </c>
      <c r="FF720">
        <f>IF(Table1[[#This Row],[Date]]="",0,IF(TYPE(VLOOKUP(Table1[[#This Row],[Voucher Type]],Table1[[#All],[Voucher Type Master]],1,FALSE))=16,1,0))</f>
        <v>0</v>
      </c>
      <c r="FG720">
        <f>IF(TYPE(IF(Table1[[#This Row],[Date]]="",0,IF(VLOOKUP(Table1[[#This Row],[Voucher Type]],$FY$5:$FZ$13,2,0)=Table1[[#This Row],[Effect 1]],0,1)))=16,1,0)</f>
        <v>0</v>
      </c>
      <c r="FH7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0">
        <f>IF(LEN(Table1[[#This Row],[Ledger 1]])&gt;0,IF(TYPE(VLOOKUP(Table1[[#This Row],[Ledger 1]],GZ:GZ,1,0))=16,1,0),0)</f>
        <v>0</v>
      </c>
      <c r="FJ720">
        <f>IF(LEN(Table1[[#This Row],[Ledger 2]])&gt;0,IF(TYPE(VLOOKUP(Table1[[#This Row],[Ledger 2]],GZ:GZ,1,0))=16,1,0),0)</f>
        <v>0</v>
      </c>
      <c r="FK720">
        <f>IF(LEN(Table1[[#This Row],[Ledger 3]])&gt;0,IF(TYPE(VLOOKUP(Table1[[#This Row],[Ledger 3]],GZ:GZ,1,0))=16,1,0),0)</f>
        <v>0</v>
      </c>
      <c r="FL720">
        <f>IF(LEN(Table1[[#This Row],[Ledger 4]])&gt;0,IF(TYPE(VLOOKUP(Table1[[#This Row],[Ledger 4]],GZ:GZ,1,0))=16,1,0),0)</f>
        <v>0</v>
      </c>
      <c r="FM720">
        <f>IF(LEN(Table1[[#This Row],[Ledger 5]])&gt;0,IF(TYPE(VLOOKUP(Table1[[#This Row],[Ledger 5]],GZ:GZ,1,0))=16,1,0),0)</f>
        <v>0</v>
      </c>
      <c r="FN720">
        <f>IF(LEN(Table1[[#This Row],[Ledger 6]])&gt;0,IF(TYPE(VLOOKUP(Table1[[#This Row],[Ledger 6]],$GZ:$GZ,1,0))=16,1,0),0)</f>
        <v>0</v>
      </c>
      <c r="FO720">
        <f>IF(LEN(Table1[[#This Row],[Ledger 7]])&gt;0,IF(TYPE(VLOOKUP(Table1[[#This Row],[Ledger 7]],$GZ:$GZ,1,0))=16,1,0),0)</f>
        <v>0</v>
      </c>
      <c r="FP720">
        <f>IF(LEN(Table1[[#This Row],[Ledger 8]])&gt;0,IF(TYPE(VLOOKUP(Table1[[#This Row],[Ledger 8]],$GZ:$GZ,1,0))=16,1,0),0)</f>
        <v>0</v>
      </c>
      <c r="FQ720">
        <f>IF(LEN(Table1[[#This Row],[Ledger 9]])&gt;0,IF(TYPE(VLOOKUP(Table1[[#This Row],[Ledger 9]],$GZ:$GZ,1,0))=16,1,0),0)</f>
        <v>0</v>
      </c>
      <c r="FR720">
        <f>IF(LEN(Table1[[#This Row],[Ledger 10]])&gt;0,IF(TYPE(VLOOKUP(Table1[[#This Row],[Ledger 10]],$GZ:$GZ,1,0))=16,1,0),0)</f>
        <v>0</v>
      </c>
      <c r="FS720">
        <f>IF(LEN(Table1[[#This Row],[Ledger 11]])&gt;0,IF(TYPE(VLOOKUP(Table1[[#This Row],[Ledger 11]],$GZ:$GZ,1,0))=16,1,0),0)</f>
        <v>0</v>
      </c>
      <c r="FT720">
        <f>IF(LEN(Table1[[#This Row],[Ledger 12]])&gt;0,IF(TYPE(VLOOKUP(Table1[[#This Row],[Ledger 12]],$GZ:$GZ,1,0))=16,1,0),0)</f>
        <v>0</v>
      </c>
      <c r="FU720">
        <f>IF(LEN(Table1[[#This Row],[Ledger 13]])&gt;0,IF(TYPE(VLOOKUP(Table1[[#This Row],[Ledger 13]],$GZ:$GZ,1,0))=16,1,0),0)</f>
        <v>0</v>
      </c>
      <c r="FV720">
        <f>IF(LEN(Table1[[#This Row],[Ledger 14]])&gt;0,IF(TYPE(VLOOKUP(Table1[[#This Row],[Ledger 14]],$GZ:$GZ,1,0))=16,1,0),0)</f>
        <v>0</v>
      </c>
      <c r="FW720">
        <f>IF(LEN(Table1[[#This Row],[Ledger 15]])&gt;0,IF(TYPE(VLOOKUP(Table1[[#This Row],[Ledger 15]],$GZ:$GZ,1,0))=16,1,0),0)</f>
        <v>0</v>
      </c>
    </row>
    <row r="721" spans="4:179" ht="33" customHeight="1" x14ac:dyDescent="0.45">
      <c r="D721" s="8">
        <f t="shared" si="20"/>
        <v>716</v>
      </c>
      <c r="E721" s="32"/>
      <c r="F721" s="34"/>
      <c r="G721" s="34"/>
      <c r="H721" s="34"/>
      <c r="I721" s="34"/>
      <c r="J721" s="38"/>
      <c r="K721" s="33"/>
      <c r="L721" s="36"/>
      <c r="M721" s="35"/>
      <c r="N721" s="34"/>
      <c r="O721" s="41"/>
      <c r="P721" s="35"/>
      <c r="Q721" s="34"/>
      <c r="R721" s="37"/>
      <c r="S721" s="35"/>
      <c r="T721" s="34"/>
      <c r="U721" s="37"/>
      <c r="V721" s="35"/>
      <c r="W721" s="34"/>
      <c r="X721" s="37"/>
      <c r="Y721" s="35"/>
      <c r="Z721" s="34"/>
      <c r="AA721" s="37"/>
      <c r="AB721" s="35"/>
      <c r="AC721" s="34"/>
      <c r="AD721" s="37"/>
      <c r="AE721" s="35"/>
      <c r="AF721" s="34"/>
      <c r="AG721" s="37"/>
      <c r="AH721" s="35"/>
      <c r="AI721" s="34"/>
      <c r="AJ721" s="37"/>
      <c r="AK721" s="35"/>
      <c r="AL721" s="34"/>
      <c r="AM721" s="37"/>
      <c r="AN721" s="35"/>
      <c r="AO721" s="34"/>
      <c r="AP721" s="37"/>
      <c r="AQ721" s="35"/>
      <c r="AR721" s="34"/>
      <c r="AS721" s="37"/>
      <c r="AT721" s="35"/>
      <c r="AU721" s="34"/>
      <c r="AV721" s="37"/>
      <c r="AW721" s="35"/>
      <c r="AX721" s="34"/>
      <c r="AY721" s="37"/>
      <c r="AZ721" s="35"/>
      <c r="BA721" s="34"/>
      <c r="BB721" s="37"/>
      <c r="BC7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1" s="7"/>
      <c r="BF721" t="str">
        <f>IF(Table1[[#This Row],[Date]]="","","&amp;lt;VOUCHER REMOTEID="&amp;""""&amp;$A$11&amp;$A$13&amp;ROW()&amp;""""&amp;" VCHTYPE="""&amp;F721&amp;""" ACTION="""&amp;"Create"&amp;"""&amp;gt;")</f>
        <v/>
      </c>
      <c r="BG721" t="str">
        <f>IF(Table1[[#This Row],[Date]]="","",TEXT(Table1[[#This Row],[Date]],"yyyymmdd"))</f>
        <v/>
      </c>
      <c r="BH721" t="str">
        <f>Table1[[#This Row],[Date2]]</f>
        <v/>
      </c>
      <c r="BI721" t="str">
        <f>IF(Table1[[#This Row],[Date]]="","",Table1[[#This Row],[Voucher Type]])</f>
        <v/>
      </c>
      <c r="BJ721" t="str">
        <f>IF(Table1[[#This Row],[Ref No / Invoice No]]="","",Table1[[#This Row],[Ref No / Invoice No]])</f>
        <v/>
      </c>
      <c r="BK721" t="str">
        <f>IF(Table1[[#This Row],[Voucher No]]="","",Table1[[#This Row],[Voucher No]])</f>
        <v/>
      </c>
      <c r="BL721" t="str">
        <f>IF(Table1[[#This Row],[Date]]="","",Table1[[#This Row],[Narration]])</f>
        <v/>
      </c>
      <c r="BM721" t="str">
        <f>IF(Table1[[#This Row],[Date]]="","",$A$11&amp;$A$13&amp;ROW())</f>
        <v/>
      </c>
      <c r="BN721" t="str">
        <f>IF(Table1[[#This Row],[Date]]="","",$A$13)</f>
        <v/>
      </c>
      <c r="BP721" t="str">
        <f>IF(Table1[[#This Row],[Ledger 1]]="","","No")</f>
        <v/>
      </c>
      <c r="BQ721" t="str">
        <f>IF(Table1[[#This Row],[Date]]="","",IF(Table1[[#This Row],[Effect 1]]="Dr.","Yes","No"))</f>
        <v/>
      </c>
      <c r="BR721" t="str">
        <f>IF(Table1[[#This Row],[Date]]="","",Table1[[#This Row],[Ledger 1]])</f>
        <v/>
      </c>
      <c r="BS721" t="str">
        <f>IF(Table1[[#This Row],[Date]]="","",IF(Table1[[#This Row],[Effect 1]]="Dr.",-Table1[[#This Row],[Amount 1]],Table1[[#This Row],[Amount 1]]))</f>
        <v/>
      </c>
      <c r="BV721" t="str">
        <f>IF(Table1[[#This Row],[Ledger 2]]="","","No")</f>
        <v/>
      </c>
      <c r="BW721" t="str">
        <f>IF(Table1[[#This Row],[Date]]="","",IF(Table1[[#This Row],[Effect 2]]="Dr.","Yes","No"))</f>
        <v/>
      </c>
      <c r="BX721" t="str">
        <f>IF(Table1[[#This Row],[Date]]="","",Table1[[#This Row],[Ledger 2]])</f>
        <v/>
      </c>
      <c r="BY721" t="str">
        <f>IF(Table1[[#This Row],[Date]]="","",IF(Table1[[#This Row],[Effect 2]]="Dr.",-Table1[[#This Row],[Amount 2]],Table1[[#This Row],[Amount 2]]))</f>
        <v/>
      </c>
      <c r="CB721" t="str">
        <f>IF(Table1[[#This Row],[Ledger 3]]="","","No")</f>
        <v/>
      </c>
      <c r="CC721" t="str">
        <f>IF(Table1[[#This Row],[Ledger 3]]="","",IF(Table1[[#This Row],[Effect 3]]="Dr.","Yes","No"))</f>
        <v/>
      </c>
      <c r="CD721" t="str">
        <f>IF(Table1[[#This Row],[Ledger 3]]="","",Table1[[#This Row],[Ledger 3]])</f>
        <v/>
      </c>
      <c r="CE721" t="str">
        <f>IF(Table1[[#This Row],[Ledger 3]]="","",IF(Table1[[#This Row],[Effect 3]]="Dr.",-Table1[[#This Row],[Amount 3]],Table1[[#This Row],[Amount 3]]))</f>
        <v/>
      </c>
      <c r="CH721" t="str">
        <f>IF(Table1[[#This Row],[Ledger 4]]="","","No")</f>
        <v/>
      </c>
      <c r="CI721" t="str">
        <f>IF(Table1[[#This Row],[Ledger 4]]="","",IF(Table1[[#This Row],[Effect 4]]="Dr.","Yes","No"))</f>
        <v/>
      </c>
      <c r="CJ721" t="str">
        <f>IF(Table1[[#This Row],[Ledger 4]]="","",Table1[[#This Row],[Ledger 4]])</f>
        <v/>
      </c>
      <c r="CK721" t="str">
        <f>IF(Table1[[#This Row],[Ledger 4]]="","",IF(Table1[[#This Row],[Effect 4]]="Dr.",-Table1[[#This Row],[Amount 4]],Table1[[#This Row],[Amount 4]]))</f>
        <v/>
      </c>
      <c r="CN721" t="str">
        <f>IF(Table1[[#This Row],[Ledger 5]]="","","No")</f>
        <v/>
      </c>
      <c r="CO721" t="str">
        <f>IF(Table1[[#This Row],[Ledger 5]]="","",IF(Table1[[#This Row],[Effect 5]]="Dr.","Yes","No"))</f>
        <v/>
      </c>
      <c r="CP721" t="str">
        <f>IF(Table1[[#This Row],[Ledger 5]]="","",Table1[[#This Row],[Ledger 5]])</f>
        <v/>
      </c>
      <c r="CQ721" t="str">
        <f>IF(Table1[[#This Row],[Ledger 5]]="","",IF(Table1[[#This Row],[Effect 5]]="Dr.",-Table1[[#This Row],[Amount 5]],Table1[[#This Row],[Amount 5]]))</f>
        <v/>
      </c>
      <c r="CT721" t="str">
        <f>IF(Table1[[#This Row],[Ledger 6]]="","","No")</f>
        <v/>
      </c>
      <c r="CU721" t="str">
        <f>IF(Table1[[#This Row],[Ledger 6]]="","",IF(Table1[[#This Row],[Effect 6]]="Dr.","Yes","No"))</f>
        <v/>
      </c>
      <c r="CV721" t="str">
        <f>IF(Table1[[#This Row],[Ledger 6]]="","",Table1[[#This Row],[Ledger 6]])</f>
        <v/>
      </c>
      <c r="CW721" t="str">
        <f>IF(Table1[[#This Row],[Ledger 6]]="","",IF(Table1[[#This Row],[Effect 6]]="Dr.",-Table1[[#This Row],[Amount 6]],Table1[[#This Row],[Amount 6]]))</f>
        <v/>
      </c>
      <c r="CZ721" t="str">
        <f>IF(Table1[[#This Row],[Ledger 7]]="","","No")</f>
        <v/>
      </c>
      <c r="DA721" t="str">
        <f>IF(Table1[[#This Row],[Ledger 7]]="","",IF(Table1[[#This Row],[Effect 7]]="Dr.","Yes","No"))</f>
        <v/>
      </c>
      <c r="DB721" t="str">
        <f>IF(Table1[[#This Row],[Ledger 7]]="","",Table1[[#This Row],[Ledger 7]])</f>
        <v/>
      </c>
      <c r="DC721" t="str">
        <f>IF(Table1[[#This Row],[Ledger 7]]="","",IF(Table1[[#This Row],[Effect 7]]="Dr.",-Table1[[#This Row],[Amount 7]],Table1[[#This Row],[Amount 7]]))</f>
        <v/>
      </c>
      <c r="DF721" t="str">
        <f>IF(Table1[[#This Row],[Ledger 8]]="","","No")</f>
        <v/>
      </c>
      <c r="DG721" t="str">
        <f>IF(Table1[[#This Row],[Ledger 8]]="","",IF(Table1[[#This Row],[Effect 8]]="Dr.","Yes","No"))</f>
        <v/>
      </c>
      <c r="DH721" t="str">
        <f>IF(Table1[[#This Row],[Ledger 8]]="","",Table1[[#This Row],[Ledger 8]])</f>
        <v/>
      </c>
      <c r="DI721" t="str">
        <f>IF(Table1[[#This Row],[Ledger 8]]="","",IF(Table1[[#This Row],[Effect 8]]="Dr.",-Table1[[#This Row],[Amount 8]],Table1[[#This Row],[Amount 8]]))</f>
        <v/>
      </c>
      <c r="DL721" t="str">
        <f>IF(Table1[[#This Row],[Ledger 9]]="","","No")</f>
        <v/>
      </c>
      <c r="DM721" t="str">
        <f>IF(Table1[[#This Row],[Ledger 9]]="","",IF(Table1[[#This Row],[Effect 9]]="Dr.","Yes","No"))</f>
        <v/>
      </c>
      <c r="DN721" t="str">
        <f>IF(Table1[[#This Row],[Ledger 9]]="","",Table1[[#This Row],[Ledger 9]])</f>
        <v/>
      </c>
      <c r="DO721" t="str">
        <f>IF(Table1[[#This Row],[Ledger 9]]="","",IF(Table1[[#This Row],[Effect 9]]="Dr.",-Table1[[#This Row],[Amount 9]],Table1[[#This Row],[Amount 9]]))</f>
        <v/>
      </c>
      <c r="DR721" t="str">
        <f>IF(Table1[[#This Row],[Ledger 10]]="","","No")</f>
        <v/>
      </c>
      <c r="DS721" t="str">
        <f>IF(Table1[[#This Row],[Ledger 10]]="","",IF(Table1[[#This Row],[Effect 10]]="Dr.","Yes","No"))</f>
        <v/>
      </c>
      <c r="DT721" t="str">
        <f>IF(Table1[[#This Row],[Ledger 10]]="","",Table1[[#This Row],[Ledger 10]])</f>
        <v/>
      </c>
      <c r="DU721" t="str">
        <f>IF(Table1[[#This Row],[Ledger 10]]="","",IF(Table1[[#This Row],[Effect 10]]="Dr.",-Table1[[#This Row],[Amount 10]],Table1[[#This Row],[Amount 10]]))</f>
        <v/>
      </c>
      <c r="DX721" t="str">
        <f>IF(Table1[[#This Row],[Ledger 11]]="","","No")</f>
        <v/>
      </c>
      <c r="DY721" t="str">
        <f>IF(Table1[[#This Row],[Ledger 11]]="","",IF(Table1[[#This Row],[Effect 11]]="Dr.","Yes","No"))</f>
        <v/>
      </c>
      <c r="DZ721" t="str">
        <f>IF(Table1[[#This Row],[Ledger 11]]="","",Table1[[#This Row],[Ledger 11]])</f>
        <v/>
      </c>
      <c r="EA721" t="str">
        <f>IF(Table1[[#This Row],[Ledger 11]]="","",IF(Table1[[#This Row],[Effect 11]]="Dr.",-Table1[[#This Row],[Amount 11]],Table1[[#This Row],[Amount 11]]))</f>
        <v/>
      </c>
      <c r="ED721" t="str">
        <f>IF(Table1[[#This Row],[Ledger 12]]="","","No")</f>
        <v/>
      </c>
      <c r="EE721" t="str">
        <f>IF(Table1[[#This Row],[Ledger 12]]="","",IF(Table1[[#This Row],[Effect 12]]="Dr.","Yes","No"))</f>
        <v/>
      </c>
      <c r="EF721" t="str">
        <f>IF(Table1[[#This Row],[Ledger 12]]="","",Table1[[#This Row],[Ledger 12]])</f>
        <v/>
      </c>
      <c r="EG721" t="str">
        <f>IF(Table1[[#This Row],[Ledger 12]]="","",IF(Table1[[#This Row],[Effect 12]]="Dr.",-Table1[[#This Row],[Amount 12]],Table1[[#This Row],[Amount 12]]))</f>
        <v/>
      </c>
      <c r="EJ721" t="str">
        <f>IF(Table1[[#This Row],[Ledger 13]]="","","No")</f>
        <v/>
      </c>
      <c r="EK721" t="str">
        <f>IF(Table1[[#This Row],[Ledger 13]]="","",IF(Table1[[#This Row],[Effect 13]]="Dr.","Yes","No"))</f>
        <v/>
      </c>
      <c r="EL721" t="str">
        <f>IF(Table1[[#This Row],[Ledger 13]]="","",Table1[[#This Row],[Ledger 13]])</f>
        <v/>
      </c>
      <c r="EM721" t="str">
        <f>IF(Table1[[#This Row],[Ledger 13]]="","",IF(Table1[[#This Row],[Effect 13]]="Dr.",-Table1[[#This Row],[Amount 13]],Table1[[#This Row],[Amount 13]]))</f>
        <v/>
      </c>
      <c r="EP721" t="str">
        <f>IF(Table1[[#This Row],[Ledger 14]]="","","No")</f>
        <v/>
      </c>
      <c r="EQ721" t="str">
        <f>IF(Table1[[#This Row],[Ledger 14]]="","",IF(Table1[[#This Row],[Effect 14]]="Dr.","Yes","No"))</f>
        <v/>
      </c>
      <c r="ER721" t="str">
        <f>IF(Table1[[#This Row],[Ledger 14]]="","",Table1[[#This Row],[Ledger 14]])</f>
        <v/>
      </c>
      <c r="ES721" t="str">
        <f>IF(Table1[[#This Row],[Ledger 14]]="","",IF(Table1[[#This Row],[Effect 14]]="Dr.",-Table1[[#This Row],[Amount 14]],Table1[[#This Row],[Amount 14]]))</f>
        <v/>
      </c>
      <c r="EV721" t="str">
        <f>IF(Table1[[#This Row],[Ledger 15]]="","","No")</f>
        <v/>
      </c>
      <c r="EW721" t="str">
        <f>IF(Table1[[#This Row],[Ledger 15]]="","",IF(Table1[[#This Row],[Effect 15]]="Dr.","Yes","No"))</f>
        <v/>
      </c>
      <c r="EX721" t="str">
        <f>IF(Table1[[#This Row],[Ledger 15]]="","",Table1[[#This Row],[Ledger 15]])</f>
        <v/>
      </c>
      <c r="EY721" t="str">
        <f>IF(Table1[[#This Row],[Ledger 15]]="","",IF(Table1[[#This Row],[Effect 15]]="Dr.",-Table1[[#This Row],[Amount 15]],Table1[[#This Row],[Amount 15]]))</f>
        <v/>
      </c>
      <c r="FD7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1">
        <f>IF(Table1[[#This Row],[Date]]="",0,IF(AND(Table1[[#This Row],[Date]]&gt;=$FE$2,Table1[[#This Row],[Date]]&lt;=$FE$3),0,1))</f>
        <v>0</v>
      </c>
      <c r="FF721">
        <f>IF(Table1[[#This Row],[Date]]="",0,IF(TYPE(VLOOKUP(Table1[[#This Row],[Voucher Type]],Table1[[#All],[Voucher Type Master]],1,FALSE))=16,1,0))</f>
        <v>0</v>
      </c>
      <c r="FG721">
        <f>IF(TYPE(IF(Table1[[#This Row],[Date]]="",0,IF(VLOOKUP(Table1[[#This Row],[Voucher Type]],$FY$5:$FZ$13,2,0)=Table1[[#This Row],[Effect 1]],0,1)))=16,1,0)</f>
        <v>0</v>
      </c>
      <c r="FH7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1">
        <f>IF(LEN(Table1[[#This Row],[Ledger 1]])&gt;0,IF(TYPE(VLOOKUP(Table1[[#This Row],[Ledger 1]],GZ:GZ,1,0))=16,1,0),0)</f>
        <v>0</v>
      </c>
      <c r="FJ721">
        <f>IF(LEN(Table1[[#This Row],[Ledger 2]])&gt;0,IF(TYPE(VLOOKUP(Table1[[#This Row],[Ledger 2]],GZ:GZ,1,0))=16,1,0),0)</f>
        <v>0</v>
      </c>
      <c r="FK721">
        <f>IF(LEN(Table1[[#This Row],[Ledger 3]])&gt;0,IF(TYPE(VLOOKUP(Table1[[#This Row],[Ledger 3]],GZ:GZ,1,0))=16,1,0),0)</f>
        <v>0</v>
      </c>
      <c r="FL721">
        <f>IF(LEN(Table1[[#This Row],[Ledger 4]])&gt;0,IF(TYPE(VLOOKUP(Table1[[#This Row],[Ledger 4]],GZ:GZ,1,0))=16,1,0),0)</f>
        <v>0</v>
      </c>
      <c r="FM721">
        <f>IF(LEN(Table1[[#This Row],[Ledger 5]])&gt;0,IF(TYPE(VLOOKUP(Table1[[#This Row],[Ledger 5]],GZ:GZ,1,0))=16,1,0),0)</f>
        <v>0</v>
      </c>
      <c r="FN721">
        <f>IF(LEN(Table1[[#This Row],[Ledger 6]])&gt;0,IF(TYPE(VLOOKUP(Table1[[#This Row],[Ledger 6]],$GZ:$GZ,1,0))=16,1,0),0)</f>
        <v>0</v>
      </c>
      <c r="FO721">
        <f>IF(LEN(Table1[[#This Row],[Ledger 7]])&gt;0,IF(TYPE(VLOOKUP(Table1[[#This Row],[Ledger 7]],$GZ:$GZ,1,0))=16,1,0),0)</f>
        <v>0</v>
      </c>
      <c r="FP721">
        <f>IF(LEN(Table1[[#This Row],[Ledger 8]])&gt;0,IF(TYPE(VLOOKUP(Table1[[#This Row],[Ledger 8]],$GZ:$GZ,1,0))=16,1,0),0)</f>
        <v>0</v>
      </c>
      <c r="FQ721">
        <f>IF(LEN(Table1[[#This Row],[Ledger 9]])&gt;0,IF(TYPE(VLOOKUP(Table1[[#This Row],[Ledger 9]],$GZ:$GZ,1,0))=16,1,0),0)</f>
        <v>0</v>
      </c>
      <c r="FR721">
        <f>IF(LEN(Table1[[#This Row],[Ledger 10]])&gt;0,IF(TYPE(VLOOKUP(Table1[[#This Row],[Ledger 10]],$GZ:$GZ,1,0))=16,1,0),0)</f>
        <v>0</v>
      </c>
      <c r="FS721">
        <f>IF(LEN(Table1[[#This Row],[Ledger 11]])&gt;0,IF(TYPE(VLOOKUP(Table1[[#This Row],[Ledger 11]],$GZ:$GZ,1,0))=16,1,0),0)</f>
        <v>0</v>
      </c>
      <c r="FT721">
        <f>IF(LEN(Table1[[#This Row],[Ledger 12]])&gt;0,IF(TYPE(VLOOKUP(Table1[[#This Row],[Ledger 12]],$GZ:$GZ,1,0))=16,1,0),0)</f>
        <v>0</v>
      </c>
      <c r="FU721">
        <f>IF(LEN(Table1[[#This Row],[Ledger 13]])&gt;0,IF(TYPE(VLOOKUP(Table1[[#This Row],[Ledger 13]],$GZ:$GZ,1,0))=16,1,0),0)</f>
        <v>0</v>
      </c>
      <c r="FV721">
        <f>IF(LEN(Table1[[#This Row],[Ledger 14]])&gt;0,IF(TYPE(VLOOKUP(Table1[[#This Row],[Ledger 14]],$GZ:$GZ,1,0))=16,1,0),0)</f>
        <v>0</v>
      </c>
      <c r="FW721">
        <f>IF(LEN(Table1[[#This Row],[Ledger 15]])&gt;0,IF(TYPE(VLOOKUP(Table1[[#This Row],[Ledger 15]],$GZ:$GZ,1,0))=16,1,0),0)</f>
        <v>0</v>
      </c>
    </row>
    <row r="722" spans="4:179" ht="33" customHeight="1" x14ac:dyDescent="0.45">
      <c r="D722" s="8">
        <f t="shared" si="20"/>
        <v>717</v>
      </c>
      <c r="E722" s="32"/>
      <c r="F722" s="34"/>
      <c r="G722" s="34"/>
      <c r="H722" s="34"/>
      <c r="I722" s="34"/>
      <c r="J722" s="38"/>
      <c r="K722" s="33"/>
      <c r="L722" s="36"/>
      <c r="M722" s="35"/>
      <c r="N722" s="34"/>
      <c r="O722" s="41"/>
      <c r="P722" s="35"/>
      <c r="Q722" s="34"/>
      <c r="R722" s="37"/>
      <c r="S722" s="35"/>
      <c r="T722" s="34"/>
      <c r="U722" s="37"/>
      <c r="V722" s="35"/>
      <c r="W722" s="34"/>
      <c r="X722" s="37"/>
      <c r="Y722" s="35"/>
      <c r="Z722" s="34"/>
      <c r="AA722" s="37"/>
      <c r="AB722" s="35"/>
      <c r="AC722" s="34"/>
      <c r="AD722" s="37"/>
      <c r="AE722" s="35"/>
      <c r="AF722" s="34"/>
      <c r="AG722" s="37"/>
      <c r="AH722" s="35"/>
      <c r="AI722" s="34"/>
      <c r="AJ722" s="37"/>
      <c r="AK722" s="35"/>
      <c r="AL722" s="34"/>
      <c r="AM722" s="37"/>
      <c r="AN722" s="35"/>
      <c r="AO722" s="34"/>
      <c r="AP722" s="37"/>
      <c r="AQ722" s="35"/>
      <c r="AR722" s="34"/>
      <c r="AS722" s="37"/>
      <c r="AT722" s="35"/>
      <c r="AU722" s="34"/>
      <c r="AV722" s="37"/>
      <c r="AW722" s="35"/>
      <c r="AX722" s="34"/>
      <c r="AY722" s="37"/>
      <c r="AZ722" s="35"/>
      <c r="BA722" s="34"/>
      <c r="BB722" s="37"/>
      <c r="BC7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2" s="7"/>
      <c r="BF722" t="str">
        <f>IF(Table1[[#This Row],[Date]]="","","&amp;lt;VOUCHER REMOTEID="&amp;""""&amp;$A$11&amp;$A$13&amp;ROW()&amp;""""&amp;" VCHTYPE="""&amp;F722&amp;""" ACTION="""&amp;"Create"&amp;"""&amp;gt;")</f>
        <v/>
      </c>
      <c r="BG722" t="str">
        <f>IF(Table1[[#This Row],[Date]]="","",TEXT(Table1[[#This Row],[Date]],"yyyymmdd"))</f>
        <v/>
      </c>
      <c r="BH722" t="str">
        <f>Table1[[#This Row],[Date2]]</f>
        <v/>
      </c>
      <c r="BI722" t="str">
        <f>IF(Table1[[#This Row],[Date]]="","",Table1[[#This Row],[Voucher Type]])</f>
        <v/>
      </c>
      <c r="BJ722" t="str">
        <f>IF(Table1[[#This Row],[Ref No / Invoice No]]="","",Table1[[#This Row],[Ref No / Invoice No]])</f>
        <v/>
      </c>
      <c r="BK722" t="str">
        <f>IF(Table1[[#This Row],[Voucher No]]="","",Table1[[#This Row],[Voucher No]])</f>
        <v/>
      </c>
      <c r="BL722" t="str">
        <f>IF(Table1[[#This Row],[Date]]="","",Table1[[#This Row],[Narration]])</f>
        <v/>
      </c>
      <c r="BM722" t="str">
        <f>IF(Table1[[#This Row],[Date]]="","",$A$11&amp;$A$13&amp;ROW())</f>
        <v/>
      </c>
      <c r="BN722" t="str">
        <f>IF(Table1[[#This Row],[Date]]="","",$A$13)</f>
        <v/>
      </c>
      <c r="BP722" t="str">
        <f>IF(Table1[[#This Row],[Ledger 1]]="","","No")</f>
        <v/>
      </c>
      <c r="BQ722" t="str">
        <f>IF(Table1[[#This Row],[Date]]="","",IF(Table1[[#This Row],[Effect 1]]="Dr.","Yes","No"))</f>
        <v/>
      </c>
      <c r="BR722" t="str">
        <f>IF(Table1[[#This Row],[Date]]="","",Table1[[#This Row],[Ledger 1]])</f>
        <v/>
      </c>
      <c r="BS722" t="str">
        <f>IF(Table1[[#This Row],[Date]]="","",IF(Table1[[#This Row],[Effect 1]]="Dr.",-Table1[[#This Row],[Amount 1]],Table1[[#This Row],[Amount 1]]))</f>
        <v/>
      </c>
      <c r="BV722" t="str">
        <f>IF(Table1[[#This Row],[Ledger 2]]="","","No")</f>
        <v/>
      </c>
      <c r="BW722" t="str">
        <f>IF(Table1[[#This Row],[Date]]="","",IF(Table1[[#This Row],[Effect 2]]="Dr.","Yes","No"))</f>
        <v/>
      </c>
      <c r="BX722" t="str">
        <f>IF(Table1[[#This Row],[Date]]="","",Table1[[#This Row],[Ledger 2]])</f>
        <v/>
      </c>
      <c r="BY722" t="str">
        <f>IF(Table1[[#This Row],[Date]]="","",IF(Table1[[#This Row],[Effect 2]]="Dr.",-Table1[[#This Row],[Amount 2]],Table1[[#This Row],[Amount 2]]))</f>
        <v/>
      </c>
      <c r="CB722" t="str">
        <f>IF(Table1[[#This Row],[Ledger 3]]="","","No")</f>
        <v/>
      </c>
      <c r="CC722" t="str">
        <f>IF(Table1[[#This Row],[Ledger 3]]="","",IF(Table1[[#This Row],[Effect 3]]="Dr.","Yes","No"))</f>
        <v/>
      </c>
      <c r="CD722" t="str">
        <f>IF(Table1[[#This Row],[Ledger 3]]="","",Table1[[#This Row],[Ledger 3]])</f>
        <v/>
      </c>
      <c r="CE722" t="str">
        <f>IF(Table1[[#This Row],[Ledger 3]]="","",IF(Table1[[#This Row],[Effect 3]]="Dr.",-Table1[[#This Row],[Amount 3]],Table1[[#This Row],[Amount 3]]))</f>
        <v/>
      </c>
      <c r="CH722" t="str">
        <f>IF(Table1[[#This Row],[Ledger 4]]="","","No")</f>
        <v/>
      </c>
      <c r="CI722" t="str">
        <f>IF(Table1[[#This Row],[Ledger 4]]="","",IF(Table1[[#This Row],[Effect 4]]="Dr.","Yes","No"))</f>
        <v/>
      </c>
      <c r="CJ722" t="str">
        <f>IF(Table1[[#This Row],[Ledger 4]]="","",Table1[[#This Row],[Ledger 4]])</f>
        <v/>
      </c>
      <c r="CK722" t="str">
        <f>IF(Table1[[#This Row],[Ledger 4]]="","",IF(Table1[[#This Row],[Effect 4]]="Dr.",-Table1[[#This Row],[Amount 4]],Table1[[#This Row],[Amount 4]]))</f>
        <v/>
      </c>
      <c r="CN722" t="str">
        <f>IF(Table1[[#This Row],[Ledger 5]]="","","No")</f>
        <v/>
      </c>
      <c r="CO722" t="str">
        <f>IF(Table1[[#This Row],[Ledger 5]]="","",IF(Table1[[#This Row],[Effect 5]]="Dr.","Yes","No"))</f>
        <v/>
      </c>
      <c r="CP722" t="str">
        <f>IF(Table1[[#This Row],[Ledger 5]]="","",Table1[[#This Row],[Ledger 5]])</f>
        <v/>
      </c>
      <c r="CQ722" t="str">
        <f>IF(Table1[[#This Row],[Ledger 5]]="","",IF(Table1[[#This Row],[Effect 5]]="Dr.",-Table1[[#This Row],[Amount 5]],Table1[[#This Row],[Amount 5]]))</f>
        <v/>
      </c>
      <c r="CT722" t="str">
        <f>IF(Table1[[#This Row],[Ledger 6]]="","","No")</f>
        <v/>
      </c>
      <c r="CU722" t="str">
        <f>IF(Table1[[#This Row],[Ledger 6]]="","",IF(Table1[[#This Row],[Effect 6]]="Dr.","Yes","No"))</f>
        <v/>
      </c>
      <c r="CV722" t="str">
        <f>IF(Table1[[#This Row],[Ledger 6]]="","",Table1[[#This Row],[Ledger 6]])</f>
        <v/>
      </c>
      <c r="CW722" t="str">
        <f>IF(Table1[[#This Row],[Ledger 6]]="","",IF(Table1[[#This Row],[Effect 6]]="Dr.",-Table1[[#This Row],[Amount 6]],Table1[[#This Row],[Amount 6]]))</f>
        <v/>
      </c>
      <c r="CZ722" t="str">
        <f>IF(Table1[[#This Row],[Ledger 7]]="","","No")</f>
        <v/>
      </c>
      <c r="DA722" t="str">
        <f>IF(Table1[[#This Row],[Ledger 7]]="","",IF(Table1[[#This Row],[Effect 7]]="Dr.","Yes","No"))</f>
        <v/>
      </c>
      <c r="DB722" t="str">
        <f>IF(Table1[[#This Row],[Ledger 7]]="","",Table1[[#This Row],[Ledger 7]])</f>
        <v/>
      </c>
      <c r="DC722" t="str">
        <f>IF(Table1[[#This Row],[Ledger 7]]="","",IF(Table1[[#This Row],[Effect 7]]="Dr.",-Table1[[#This Row],[Amount 7]],Table1[[#This Row],[Amount 7]]))</f>
        <v/>
      </c>
      <c r="DF722" t="str">
        <f>IF(Table1[[#This Row],[Ledger 8]]="","","No")</f>
        <v/>
      </c>
      <c r="DG722" t="str">
        <f>IF(Table1[[#This Row],[Ledger 8]]="","",IF(Table1[[#This Row],[Effect 8]]="Dr.","Yes","No"))</f>
        <v/>
      </c>
      <c r="DH722" t="str">
        <f>IF(Table1[[#This Row],[Ledger 8]]="","",Table1[[#This Row],[Ledger 8]])</f>
        <v/>
      </c>
      <c r="DI722" t="str">
        <f>IF(Table1[[#This Row],[Ledger 8]]="","",IF(Table1[[#This Row],[Effect 8]]="Dr.",-Table1[[#This Row],[Amount 8]],Table1[[#This Row],[Amount 8]]))</f>
        <v/>
      </c>
      <c r="DL722" t="str">
        <f>IF(Table1[[#This Row],[Ledger 9]]="","","No")</f>
        <v/>
      </c>
      <c r="DM722" t="str">
        <f>IF(Table1[[#This Row],[Ledger 9]]="","",IF(Table1[[#This Row],[Effect 9]]="Dr.","Yes","No"))</f>
        <v/>
      </c>
      <c r="DN722" t="str">
        <f>IF(Table1[[#This Row],[Ledger 9]]="","",Table1[[#This Row],[Ledger 9]])</f>
        <v/>
      </c>
      <c r="DO722" t="str">
        <f>IF(Table1[[#This Row],[Ledger 9]]="","",IF(Table1[[#This Row],[Effect 9]]="Dr.",-Table1[[#This Row],[Amount 9]],Table1[[#This Row],[Amount 9]]))</f>
        <v/>
      </c>
      <c r="DR722" t="str">
        <f>IF(Table1[[#This Row],[Ledger 10]]="","","No")</f>
        <v/>
      </c>
      <c r="DS722" t="str">
        <f>IF(Table1[[#This Row],[Ledger 10]]="","",IF(Table1[[#This Row],[Effect 10]]="Dr.","Yes","No"))</f>
        <v/>
      </c>
      <c r="DT722" t="str">
        <f>IF(Table1[[#This Row],[Ledger 10]]="","",Table1[[#This Row],[Ledger 10]])</f>
        <v/>
      </c>
      <c r="DU722" t="str">
        <f>IF(Table1[[#This Row],[Ledger 10]]="","",IF(Table1[[#This Row],[Effect 10]]="Dr.",-Table1[[#This Row],[Amount 10]],Table1[[#This Row],[Amount 10]]))</f>
        <v/>
      </c>
      <c r="DX722" t="str">
        <f>IF(Table1[[#This Row],[Ledger 11]]="","","No")</f>
        <v/>
      </c>
      <c r="DY722" t="str">
        <f>IF(Table1[[#This Row],[Ledger 11]]="","",IF(Table1[[#This Row],[Effect 11]]="Dr.","Yes","No"))</f>
        <v/>
      </c>
      <c r="DZ722" t="str">
        <f>IF(Table1[[#This Row],[Ledger 11]]="","",Table1[[#This Row],[Ledger 11]])</f>
        <v/>
      </c>
      <c r="EA722" t="str">
        <f>IF(Table1[[#This Row],[Ledger 11]]="","",IF(Table1[[#This Row],[Effect 11]]="Dr.",-Table1[[#This Row],[Amount 11]],Table1[[#This Row],[Amount 11]]))</f>
        <v/>
      </c>
      <c r="ED722" t="str">
        <f>IF(Table1[[#This Row],[Ledger 12]]="","","No")</f>
        <v/>
      </c>
      <c r="EE722" t="str">
        <f>IF(Table1[[#This Row],[Ledger 12]]="","",IF(Table1[[#This Row],[Effect 12]]="Dr.","Yes","No"))</f>
        <v/>
      </c>
      <c r="EF722" t="str">
        <f>IF(Table1[[#This Row],[Ledger 12]]="","",Table1[[#This Row],[Ledger 12]])</f>
        <v/>
      </c>
      <c r="EG722" t="str">
        <f>IF(Table1[[#This Row],[Ledger 12]]="","",IF(Table1[[#This Row],[Effect 12]]="Dr.",-Table1[[#This Row],[Amount 12]],Table1[[#This Row],[Amount 12]]))</f>
        <v/>
      </c>
      <c r="EJ722" t="str">
        <f>IF(Table1[[#This Row],[Ledger 13]]="","","No")</f>
        <v/>
      </c>
      <c r="EK722" t="str">
        <f>IF(Table1[[#This Row],[Ledger 13]]="","",IF(Table1[[#This Row],[Effect 13]]="Dr.","Yes","No"))</f>
        <v/>
      </c>
      <c r="EL722" t="str">
        <f>IF(Table1[[#This Row],[Ledger 13]]="","",Table1[[#This Row],[Ledger 13]])</f>
        <v/>
      </c>
      <c r="EM722" t="str">
        <f>IF(Table1[[#This Row],[Ledger 13]]="","",IF(Table1[[#This Row],[Effect 13]]="Dr.",-Table1[[#This Row],[Amount 13]],Table1[[#This Row],[Amount 13]]))</f>
        <v/>
      </c>
      <c r="EP722" t="str">
        <f>IF(Table1[[#This Row],[Ledger 14]]="","","No")</f>
        <v/>
      </c>
      <c r="EQ722" t="str">
        <f>IF(Table1[[#This Row],[Ledger 14]]="","",IF(Table1[[#This Row],[Effect 14]]="Dr.","Yes","No"))</f>
        <v/>
      </c>
      <c r="ER722" t="str">
        <f>IF(Table1[[#This Row],[Ledger 14]]="","",Table1[[#This Row],[Ledger 14]])</f>
        <v/>
      </c>
      <c r="ES722" t="str">
        <f>IF(Table1[[#This Row],[Ledger 14]]="","",IF(Table1[[#This Row],[Effect 14]]="Dr.",-Table1[[#This Row],[Amount 14]],Table1[[#This Row],[Amount 14]]))</f>
        <v/>
      </c>
      <c r="EV722" t="str">
        <f>IF(Table1[[#This Row],[Ledger 15]]="","","No")</f>
        <v/>
      </c>
      <c r="EW722" t="str">
        <f>IF(Table1[[#This Row],[Ledger 15]]="","",IF(Table1[[#This Row],[Effect 15]]="Dr.","Yes","No"))</f>
        <v/>
      </c>
      <c r="EX722" t="str">
        <f>IF(Table1[[#This Row],[Ledger 15]]="","",Table1[[#This Row],[Ledger 15]])</f>
        <v/>
      </c>
      <c r="EY722" t="str">
        <f>IF(Table1[[#This Row],[Ledger 15]]="","",IF(Table1[[#This Row],[Effect 15]]="Dr.",-Table1[[#This Row],[Amount 15]],Table1[[#This Row],[Amount 15]]))</f>
        <v/>
      </c>
      <c r="FD7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2">
        <f>IF(Table1[[#This Row],[Date]]="",0,IF(AND(Table1[[#This Row],[Date]]&gt;=$FE$2,Table1[[#This Row],[Date]]&lt;=$FE$3),0,1))</f>
        <v>0</v>
      </c>
      <c r="FF722">
        <f>IF(Table1[[#This Row],[Date]]="",0,IF(TYPE(VLOOKUP(Table1[[#This Row],[Voucher Type]],Table1[[#All],[Voucher Type Master]],1,FALSE))=16,1,0))</f>
        <v>0</v>
      </c>
      <c r="FG722">
        <f>IF(TYPE(IF(Table1[[#This Row],[Date]]="",0,IF(VLOOKUP(Table1[[#This Row],[Voucher Type]],$FY$5:$FZ$13,2,0)=Table1[[#This Row],[Effect 1]],0,1)))=16,1,0)</f>
        <v>0</v>
      </c>
      <c r="FH7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2">
        <f>IF(LEN(Table1[[#This Row],[Ledger 1]])&gt;0,IF(TYPE(VLOOKUP(Table1[[#This Row],[Ledger 1]],GZ:GZ,1,0))=16,1,0),0)</f>
        <v>0</v>
      </c>
      <c r="FJ722">
        <f>IF(LEN(Table1[[#This Row],[Ledger 2]])&gt;0,IF(TYPE(VLOOKUP(Table1[[#This Row],[Ledger 2]],GZ:GZ,1,0))=16,1,0),0)</f>
        <v>0</v>
      </c>
      <c r="FK722">
        <f>IF(LEN(Table1[[#This Row],[Ledger 3]])&gt;0,IF(TYPE(VLOOKUP(Table1[[#This Row],[Ledger 3]],GZ:GZ,1,0))=16,1,0),0)</f>
        <v>0</v>
      </c>
      <c r="FL722">
        <f>IF(LEN(Table1[[#This Row],[Ledger 4]])&gt;0,IF(TYPE(VLOOKUP(Table1[[#This Row],[Ledger 4]],GZ:GZ,1,0))=16,1,0),0)</f>
        <v>0</v>
      </c>
      <c r="FM722">
        <f>IF(LEN(Table1[[#This Row],[Ledger 5]])&gt;0,IF(TYPE(VLOOKUP(Table1[[#This Row],[Ledger 5]],GZ:GZ,1,0))=16,1,0),0)</f>
        <v>0</v>
      </c>
      <c r="FN722">
        <f>IF(LEN(Table1[[#This Row],[Ledger 6]])&gt;0,IF(TYPE(VLOOKUP(Table1[[#This Row],[Ledger 6]],$GZ:$GZ,1,0))=16,1,0),0)</f>
        <v>0</v>
      </c>
      <c r="FO722">
        <f>IF(LEN(Table1[[#This Row],[Ledger 7]])&gt;0,IF(TYPE(VLOOKUP(Table1[[#This Row],[Ledger 7]],$GZ:$GZ,1,0))=16,1,0),0)</f>
        <v>0</v>
      </c>
      <c r="FP722">
        <f>IF(LEN(Table1[[#This Row],[Ledger 8]])&gt;0,IF(TYPE(VLOOKUP(Table1[[#This Row],[Ledger 8]],$GZ:$GZ,1,0))=16,1,0),0)</f>
        <v>0</v>
      </c>
      <c r="FQ722">
        <f>IF(LEN(Table1[[#This Row],[Ledger 9]])&gt;0,IF(TYPE(VLOOKUP(Table1[[#This Row],[Ledger 9]],$GZ:$GZ,1,0))=16,1,0),0)</f>
        <v>0</v>
      </c>
      <c r="FR722">
        <f>IF(LEN(Table1[[#This Row],[Ledger 10]])&gt;0,IF(TYPE(VLOOKUP(Table1[[#This Row],[Ledger 10]],$GZ:$GZ,1,0))=16,1,0),0)</f>
        <v>0</v>
      </c>
      <c r="FS722">
        <f>IF(LEN(Table1[[#This Row],[Ledger 11]])&gt;0,IF(TYPE(VLOOKUP(Table1[[#This Row],[Ledger 11]],$GZ:$GZ,1,0))=16,1,0),0)</f>
        <v>0</v>
      </c>
      <c r="FT722">
        <f>IF(LEN(Table1[[#This Row],[Ledger 12]])&gt;0,IF(TYPE(VLOOKUP(Table1[[#This Row],[Ledger 12]],$GZ:$GZ,1,0))=16,1,0),0)</f>
        <v>0</v>
      </c>
      <c r="FU722">
        <f>IF(LEN(Table1[[#This Row],[Ledger 13]])&gt;0,IF(TYPE(VLOOKUP(Table1[[#This Row],[Ledger 13]],$GZ:$GZ,1,0))=16,1,0),0)</f>
        <v>0</v>
      </c>
      <c r="FV722">
        <f>IF(LEN(Table1[[#This Row],[Ledger 14]])&gt;0,IF(TYPE(VLOOKUP(Table1[[#This Row],[Ledger 14]],$GZ:$GZ,1,0))=16,1,0),0)</f>
        <v>0</v>
      </c>
      <c r="FW722">
        <f>IF(LEN(Table1[[#This Row],[Ledger 15]])&gt;0,IF(TYPE(VLOOKUP(Table1[[#This Row],[Ledger 15]],$GZ:$GZ,1,0))=16,1,0),0)</f>
        <v>0</v>
      </c>
    </row>
    <row r="723" spans="4:179" ht="33" customHeight="1" x14ac:dyDescent="0.45">
      <c r="D723" s="8">
        <f t="shared" si="20"/>
        <v>718</v>
      </c>
      <c r="E723" s="32"/>
      <c r="F723" s="34"/>
      <c r="G723" s="34"/>
      <c r="H723" s="34"/>
      <c r="I723" s="34"/>
      <c r="J723" s="38"/>
      <c r="K723" s="33"/>
      <c r="L723" s="36"/>
      <c r="M723" s="35"/>
      <c r="N723" s="34"/>
      <c r="O723" s="41"/>
      <c r="P723" s="35"/>
      <c r="Q723" s="34"/>
      <c r="R723" s="37"/>
      <c r="S723" s="35"/>
      <c r="T723" s="34"/>
      <c r="U723" s="37"/>
      <c r="V723" s="35"/>
      <c r="W723" s="34"/>
      <c r="X723" s="37"/>
      <c r="Y723" s="35"/>
      <c r="Z723" s="34"/>
      <c r="AA723" s="37"/>
      <c r="AB723" s="35"/>
      <c r="AC723" s="34"/>
      <c r="AD723" s="37"/>
      <c r="AE723" s="35"/>
      <c r="AF723" s="34"/>
      <c r="AG723" s="37"/>
      <c r="AH723" s="35"/>
      <c r="AI723" s="34"/>
      <c r="AJ723" s="37"/>
      <c r="AK723" s="35"/>
      <c r="AL723" s="34"/>
      <c r="AM723" s="37"/>
      <c r="AN723" s="35"/>
      <c r="AO723" s="34"/>
      <c r="AP723" s="37"/>
      <c r="AQ723" s="35"/>
      <c r="AR723" s="34"/>
      <c r="AS723" s="37"/>
      <c r="AT723" s="35"/>
      <c r="AU723" s="34"/>
      <c r="AV723" s="37"/>
      <c r="AW723" s="35"/>
      <c r="AX723" s="34"/>
      <c r="AY723" s="37"/>
      <c r="AZ723" s="35"/>
      <c r="BA723" s="34"/>
      <c r="BB723" s="37"/>
      <c r="BC7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3" s="7"/>
      <c r="BF723" t="str">
        <f>IF(Table1[[#This Row],[Date]]="","","&amp;lt;VOUCHER REMOTEID="&amp;""""&amp;$A$11&amp;$A$13&amp;ROW()&amp;""""&amp;" VCHTYPE="""&amp;F723&amp;""" ACTION="""&amp;"Create"&amp;"""&amp;gt;")</f>
        <v/>
      </c>
      <c r="BG723" t="str">
        <f>IF(Table1[[#This Row],[Date]]="","",TEXT(Table1[[#This Row],[Date]],"yyyymmdd"))</f>
        <v/>
      </c>
      <c r="BH723" t="str">
        <f>Table1[[#This Row],[Date2]]</f>
        <v/>
      </c>
      <c r="BI723" t="str">
        <f>IF(Table1[[#This Row],[Date]]="","",Table1[[#This Row],[Voucher Type]])</f>
        <v/>
      </c>
      <c r="BJ723" t="str">
        <f>IF(Table1[[#This Row],[Ref No / Invoice No]]="","",Table1[[#This Row],[Ref No / Invoice No]])</f>
        <v/>
      </c>
      <c r="BK723" t="str">
        <f>IF(Table1[[#This Row],[Voucher No]]="","",Table1[[#This Row],[Voucher No]])</f>
        <v/>
      </c>
      <c r="BL723" t="str">
        <f>IF(Table1[[#This Row],[Date]]="","",Table1[[#This Row],[Narration]])</f>
        <v/>
      </c>
      <c r="BM723" t="str">
        <f>IF(Table1[[#This Row],[Date]]="","",$A$11&amp;$A$13&amp;ROW())</f>
        <v/>
      </c>
      <c r="BN723" t="str">
        <f>IF(Table1[[#This Row],[Date]]="","",$A$13)</f>
        <v/>
      </c>
      <c r="BP723" t="str">
        <f>IF(Table1[[#This Row],[Ledger 1]]="","","No")</f>
        <v/>
      </c>
      <c r="BQ723" t="str">
        <f>IF(Table1[[#This Row],[Date]]="","",IF(Table1[[#This Row],[Effect 1]]="Dr.","Yes","No"))</f>
        <v/>
      </c>
      <c r="BR723" t="str">
        <f>IF(Table1[[#This Row],[Date]]="","",Table1[[#This Row],[Ledger 1]])</f>
        <v/>
      </c>
      <c r="BS723" t="str">
        <f>IF(Table1[[#This Row],[Date]]="","",IF(Table1[[#This Row],[Effect 1]]="Dr.",-Table1[[#This Row],[Amount 1]],Table1[[#This Row],[Amount 1]]))</f>
        <v/>
      </c>
      <c r="BV723" t="str">
        <f>IF(Table1[[#This Row],[Ledger 2]]="","","No")</f>
        <v/>
      </c>
      <c r="BW723" t="str">
        <f>IF(Table1[[#This Row],[Date]]="","",IF(Table1[[#This Row],[Effect 2]]="Dr.","Yes","No"))</f>
        <v/>
      </c>
      <c r="BX723" t="str">
        <f>IF(Table1[[#This Row],[Date]]="","",Table1[[#This Row],[Ledger 2]])</f>
        <v/>
      </c>
      <c r="BY723" t="str">
        <f>IF(Table1[[#This Row],[Date]]="","",IF(Table1[[#This Row],[Effect 2]]="Dr.",-Table1[[#This Row],[Amount 2]],Table1[[#This Row],[Amount 2]]))</f>
        <v/>
      </c>
      <c r="CB723" t="str">
        <f>IF(Table1[[#This Row],[Ledger 3]]="","","No")</f>
        <v/>
      </c>
      <c r="CC723" t="str">
        <f>IF(Table1[[#This Row],[Ledger 3]]="","",IF(Table1[[#This Row],[Effect 3]]="Dr.","Yes","No"))</f>
        <v/>
      </c>
      <c r="CD723" t="str">
        <f>IF(Table1[[#This Row],[Ledger 3]]="","",Table1[[#This Row],[Ledger 3]])</f>
        <v/>
      </c>
      <c r="CE723" t="str">
        <f>IF(Table1[[#This Row],[Ledger 3]]="","",IF(Table1[[#This Row],[Effect 3]]="Dr.",-Table1[[#This Row],[Amount 3]],Table1[[#This Row],[Amount 3]]))</f>
        <v/>
      </c>
      <c r="CH723" t="str">
        <f>IF(Table1[[#This Row],[Ledger 4]]="","","No")</f>
        <v/>
      </c>
      <c r="CI723" t="str">
        <f>IF(Table1[[#This Row],[Ledger 4]]="","",IF(Table1[[#This Row],[Effect 4]]="Dr.","Yes","No"))</f>
        <v/>
      </c>
      <c r="CJ723" t="str">
        <f>IF(Table1[[#This Row],[Ledger 4]]="","",Table1[[#This Row],[Ledger 4]])</f>
        <v/>
      </c>
      <c r="CK723" t="str">
        <f>IF(Table1[[#This Row],[Ledger 4]]="","",IF(Table1[[#This Row],[Effect 4]]="Dr.",-Table1[[#This Row],[Amount 4]],Table1[[#This Row],[Amount 4]]))</f>
        <v/>
      </c>
      <c r="CN723" t="str">
        <f>IF(Table1[[#This Row],[Ledger 5]]="","","No")</f>
        <v/>
      </c>
      <c r="CO723" t="str">
        <f>IF(Table1[[#This Row],[Ledger 5]]="","",IF(Table1[[#This Row],[Effect 5]]="Dr.","Yes","No"))</f>
        <v/>
      </c>
      <c r="CP723" t="str">
        <f>IF(Table1[[#This Row],[Ledger 5]]="","",Table1[[#This Row],[Ledger 5]])</f>
        <v/>
      </c>
      <c r="CQ723" t="str">
        <f>IF(Table1[[#This Row],[Ledger 5]]="","",IF(Table1[[#This Row],[Effect 5]]="Dr.",-Table1[[#This Row],[Amount 5]],Table1[[#This Row],[Amount 5]]))</f>
        <v/>
      </c>
      <c r="CT723" t="str">
        <f>IF(Table1[[#This Row],[Ledger 6]]="","","No")</f>
        <v/>
      </c>
      <c r="CU723" t="str">
        <f>IF(Table1[[#This Row],[Ledger 6]]="","",IF(Table1[[#This Row],[Effect 6]]="Dr.","Yes","No"))</f>
        <v/>
      </c>
      <c r="CV723" t="str">
        <f>IF(Table1[[#This Row],[Ledger 6]]="","",Table1[[#This Row],[Ledger 6]])</f>
        <v/>
      </c>
      <c r="CW723" t="str">
        <f>IF(Table1[[#This Row],[Ledger 6]]="","",IF(Table1[[#This Row],[Effect 6]]="Dr.",-Table1[[#This Row],[Amount 6]],Table1[[#This Row],[Amount 6]]))</f>
        <v/>
      </c>
      <c r="CZ723" t="str">
        <f>IF(Table1[[#This Row],[Ledger 7]]="","","No")</f>
        <v/>
      </c>
      <c r="DA723" t="str">
        <f>IF(Table1[[#This Row],[Ledger 7]]="","",IF(Table1[[#This Row],[Effect 7]]="Dr.","Yes","No"))</f>
        <v/>
      </c>
      <c r="DB723" t="str">
        <f>IF(Table1[[#This Row],[Ledger 7]]="","",Table1[[#This Row],[Ledger 7]])</f>
        <v/>
      </c>
      <c r="DC723" t="str">
        <f>IF(Table1[[#This Row],[Ledger 7]]="","",IF(Table1[[#This Row],[Effect 7]]="Dr.",-Table1[[#This Row],[Amount 7]],Table1[[#This Row],[Amount 7]]))</f>
        <v/>
      </c>
      <c r="DF723" t="str">
        <f>IF(Table1[[#This Row],[Ledger 8]]="","","No")</f>
        <v/>
      </c>
      <c r="DG723" t="str">
        <f>IF(Table1[[#This Row],[Ledger 8]]="","",IF(Table1[[#This Row],[Effect 8]]="Dr.","Yes","No"))</f>
        <v/>
      </c>
      <c r="DH723" t="str">
        <f>IF(Table1[[#This Row],[Ledger 8]]="","",Table1[[#This Row],[Ledger 8]])</f>
        <v/>
      </c>
      <c r="DI723" t="str">
        <f>IF(Table1[[#This Row],[Ledger 8]]="","",IF(Table1[[#This Row],[Effect 8]]="Dr.",-Table1[[#This Row],[Amount 8]],Table1[[#This Row],[Amount 8]]))</f>
        <v/>
      </c>
      <c r="DL723" t="str">
        <f>IF(Table1[[#This Row],[Ledger 9]]="","","No")</f>
        <v/>
      </c>
      <c r="DM723" t="str">
        <f>IF(Table1[[#This Row],[Ledger 9]]="","",IF(Table1[[#This Row],[Effect 9]]="Dr.","Yes","No"))</f>
        <v/>
      </c>
      <c r="DN723" t="str">
        <f>IF(Table1[[#This Row],[Ledger 9]]="","",Table1[[#This Row],[Ledger 9]])</f>
        <v/>
      </c>
      <c r="DO723" t="str">
        <f>IF(Table1[[#This Row],[Ledger 9]]="","",IF(Table1[[#This Row],[Effect 9]]="Dr.",-Table1[[#This Row],[Amount 9]],Table1[[#This Row],[Amount 9]]))</f>
        <v/>
      </c>
      <c r="DR723" t="str">
        <f>IF(Table1[[#This Row],[Ledger 10]]="","","No")</f>
        <v/>
      </c>
      <c r="DS723" t="str">
        <f>IF(Table1[[#This Row],[Ledger 10]]="","",IF(Table1[[#This Row],[Effect 10]]="Dr.","Yes","No"))</f>
        <v/>
      </c>
      <c r="DT723" t="str">
        <f>IF(Table1[[#This Row],[Ledger 10]]="","",Table1[[#This Row],[Ledger 10]])</f>
        <v/>
      </c>
      <c r="DU723" t="str">
        <f>IF(Table1[[#This Row],[Ledger 10]]="","",IF(Table1[[#This Row],[Effect 10]]="Dr.",-Table1[[#This Row],[Amount 10]],Table1[[#This Row],[Amount 10]]))</f>
        <v/>
      </c>
      <c r="DX723" t="str">
        <f>IF(Table1[[#This Row],[Ledger 11]]="","","No")</f>
        <v/>
      </c>
      <c r="DY723" t="str">
        <f>IF(Table1[[#This Row],[Ledger 11]]="","",IF(Table1[[#This Row],[Effect 11]]="Dr.","Yes","No"))</f>
        <v/>
      </c>
      <c r="DZ723" t="str">
        <f>IF(Table1[[#This Row],[Ledger 11]]="","",Table1[[#This Row],[Ledger 11]])</f>
        <v/>
      </c>
      <c r="EA723" t="str">
        <f>IF(Table1[[#This Row],[Ledger 11]]="","",IF(Table1[[#This Row],[Effect 11]]="Dr.",-Table1[[#This Row],[Amount 11]],Table1[[#This Row],[Amount 11]]))</f>
        <v/>
      </c>
      <c r="ED723" t="str">
        <f>IF(Table1[[#This Row],[Ledger 12]]="","","No")</f>
        <v/>
      </c>
      <c r="EE723" t="str">
        <f>IF(Table1[[#This Row],[Ledger 12]]="","",IF(Table1[[#This Row],[Effect 12]]="Dr.","Yes","No"))</f>
        <v/>
      </c>
      <c r="EF723" t="str">
        <f>IF(Table1[[#This Row],[Ledger 12]]="","",Table1[[#This Row],[Ledger 12]])</f>
        <v/>
      </c>
      <c r="EG723" t="str">
        <f>IF(Table1[[#This Row],[Ledger 12]]="","",IF(Table1[[#This Row],[Effect 12]]="Dr.",-Table1[[#This Row],[Amount 12]],Table1[[#This Row],[Amount 12]]))</f>
        <v/>
      </c>
      <c r="EJ723" t="str">
        <f>IF(Table1[[#This Row],[Ledger 13]]="","","No")</f>
        <v/>
      </c>
      <c r="EK723" t="str">
        <f>IF(Table1[[#This Row],[Ledger 13]]="","",IF(Table1[[#This Row],[Effect 13]]="Dr.","Yes","No"))</f>
        <v/>
      </c>
      <c r="EL723" t="str">
        <f>IF(Table1[[#This Row],[Ledger 13]]="","",Table1[[#This Row],[Ledger 13]])</f>
        <v/>
      </c>
      <c r="EM723" t="str">
        <f>IF(Table1[[#This Row],[Ledger 13]]="","",IF(Table1[[#This Row],[Effect 13]]="Dr.",-Table1[[#This Row],[Amount 13]],Table1[[#This Row],[Amount 13]]))</f>
        <v/>
      </c>
      <c r="EP723" t="str">
        <f>IF(Table1[[#This Row],[Ledger 14]]="","","No")</f>
        <v/>
      </c>
      <c r="EQ723" t="str">
        <f>IF(Table1[[#This Row],[Ledger 14]]="","",IF(Table1[[#This Row],[Effect 14]]="Dr.","Yes","No"))</f>
        <v/>
      </c>
      <c r="ER723" t="str">
        <f>IF(Table1[[#This Row],[Ledger 14]]="","",Table1[[#This Row],[Ledger 14]])</f>
        <v/>
      </c>
      <c r="ES723" t="str">
        <f>IF(Table1[[#This Row],[Ledger 14]]="","",IF(Table1[[#This Row],[Effect 14]]="Dr.",-Table1[[#This Row],[Amount 14]],Table1[[#This Row],[Amount 14]]))</f>
        <v/>
      </c>
      <c r="EV723" t="str">
        <f>IF(Table1[[#This Row],[Ledger 15]]="","","No")</f>
        <v/>
      </c>
      <c r="EW723" t="str">
        <f>IF(Table1[[#This Row],[Ledger 15]]="","",IF(Table1[[#This Row],[Effect 15]]="Dr.","Yes","No"))</f>
        <v/>
      </c>
      <c r="EX723" t="str">
        <f>IF(Table1[[#This Row],[Ledger 15]]="","",Table1[[#This Row],[Ledger 15]])</f>
        <v/>
      </c>
      <c r="EY723" t="str">
        <f>IF(Table1[[#This Row],[Ledger 15]]="","",IF(Table1[[#This Row],[Effect 15]]="Dr.",-Table1[[#This Row],[Amount 15]],Table1[[#This Row],[Amount 15]]))</f>
        <v/>
      </c>
      <c r="FD7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3">
        <f>IF(Table1[[#This Row],[Date]]="",0,IF(AND(Table1[[#This Row],[Date]]&gt;=$FE$2,Table1[[#This Row],[Date]]&lt;=$FE$3),0,1))</f>
        <v>0</v>
      </c>
      <c r="FF723">
        <f>IF(Table1[[#This Row],[Date]]="",0,IF(TYPE(VLOOKUP(Table1[[#This Row],[Voucher Type]],Table1[[#All],[Voucher Type Master]],1,FALSE))=16,1,0))</f>
        <v>0</v>
      </c>
      <c r="FG723">
        <f>IF(TYPE(IF(Table1[[#This Row],[Date]]="",0,IF(VLOOKUP(Table1[[#This Row],[Voucher Type]],$FY$5:$FZ$13,2,0)=Table1[[#This Row],[Effect 1]],0,1)))=16,1,0)</f>
        <v>0</v>
      </c>
      <c r="FH7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3">
        <f>IF(LEN(Table1[[#This Row],[Ledger 1]])&gt;0,IF(TYPE(VLOOKUP(Table1[[#This Row],[Ledger 1]],GZ:GZ,1,0))=16,1,0),0)</f>
        <v>0</v>
      </c>
      <c r="FJ723">
        <f>IF(LEN(Table1[[#This Row],[Ledger 2]])&gt;0,IF(TYPE(VLOOKUP(Table1[[#This Row],[Ledger 2]],GZ:GZ,1,0))=16,1,0),0)</f>
        <v>0</v>
      </c>
      <c r="FK723">
        <f>IF(LEN(Table1[[#This Row],[Ledger 3]])&gt;0,IF(TYPE(VLOOKUP(Table1[[#This Row],[Ledger 3]],GZ:GZ,1,0))=16,1,0),0)</f>
        <v>0</v>
      </c>
      <c r="FL723">
        <f>IF(LEN(Table1[[#This Row],[Ledger 4]])&gt;0,IF(TYPE(VLOOKUP(Table1[[#This Row],[Ledger 4]],GZ:GZ,1,0))=16,1,0),0)</f>
        <v>0</v>
      </c>
      <c r="FM723">
        <f>IF(LEN(Table1[[#This Row],[Ledger 5]])&gt;0,IF(TYPE(VLOOKUP(Table1[[#This Row],[Ledger 5]],GZ:GZ,1,0))=16,1,0),0)</f>
        <v>0</v>
      </c>
      <c r="FN723">
        <f>IF(LEN(Table1[[#This Row],[Ledger 6]])&gt;0,IF(TYPE(VLOOKUP(Table1[[#This Row],[Ledger 6]],$GZ:$GZ,1,0))=16,1,0),0)</f>
        <v>0</v>
      </c>
      <c r="FO723">
        <f>IF(LEN(Table1[[#This Row],[Ledger 7]])&gt;0,IF(TYPE(VLOOKUP(Table1[[#This Row],[Ledger 7]],$GZ:$GZ,1,0))=16,1,0),0)</f>
        <v>0</v>
      </c>
      <c r="FP723">
        <f>IF(LEN(Table1[[#This Row],[Ledger 8]])&gt;0,IF(TYPE(VLOOKUP(Table1[[#This Row],[Ledger 8]],$GZ:$GZ,1,0))=16,1,0),0)</f>
        <v>0</v>
      </c>
      <c r="FQ723">
        <f>IF(LEN(Table1[[#This Row],[Ledger 9]])&gt;0,IF(TYPE(VLOOKUP(Table1[[#This Row],[Ledger 9]],$GZ:$GZ,1,0))=16,1,0),0)</f>
        <v>0</v>
      </c>
      <c r="FR723">
        <f>IF(LEN(Table1[[#This Row],[Ledger 10]])&gt;0,IF(TYPE(VLOOKUP(Table1[[#This Row],[Ledger 10]],$GZ:$GZ,1,0))=16,1,0),0)</f>
        <v>0</v>
      </c>
      <c r="FS723">
        <f>IF(LEN(Table1[[#This Row],[Ledger 11]])&gt;0,IF(TYPE(VLOOKUP(Table1[[#This Row],[Ledger 11]],$GZ:$GZ,1,0))=16,1,0),0)</f>
        <v>0</v>
      </c>
      <c r="FT723">
        <f>IF(LEN(Table1[[#This Row],[Ledger 12]])&gt;0,IF(TYPE(VLOOKUP(Table1[[#This Row],[Ledger 12]],$GZ:$GZ,1,0))=16,1,0),0)</f>
        <v>0</v>
      </c>
      <c r="FU723">
        <f>IF(LEN(Table1[[#This Row],[Ledger 13]])&gt;0,IF(TYPE(VLOOKUP(Table1[[#This Row],[Ledger 13]],$GZ:$GZ,1,0))=16,1,0),0)</f>
        <v>0</v>
      </c>
      <c r="FV723">
        <f>IF(LEN(Table1[[#This Row],[Ledger 14]])&gt;0,IF(TYPE(VLOOKUP(Table1[[#This Row],[Ledger 14]],$GZ:$GZ,1,0))=16,1,0),0)</f>
        <v>0</v>
      </c>
      <c r="FW723">
        <f>IF(LEN(Table1[[#This Row],[Ledger 15]])&gt;0,IF(TYPE(VLOOKUP(Table1[[#This Row],[Ledger 15]],$GZ:$GZ,1,0))=16,1,0),0)</f>
        <v>0</v>
      </c>
    </row>
    <row r="724" spans="4:179" ht="33" customHeight="1" x14ac:dyDescent="0.45">
      <c r="D724" s="8">
        <f t="shared" si="20"/>
        <v>719</v>
      </c>
      <c r="E724" s="32"/>
      <c r="F724" s="34"/>
      <c r="G724" s="34"/>
      <c r="H724" s="34"/>
      <c r="I724" s="34"/>
      <c r="J724" s="38"/>
      <c r="K724" s="33"/>
      <c r="L724" s="36"/>
      <c r="M724" s="35"/>
      <c r="N724" s="34"/>
      <c r="O724" s="41"/>
      <c r="P724" s="35"/>
      <c r="Q724" s="34"/>
      <c r="R724" s="37"/>
      <c r="S724" s="35"/>
      <c r="T724" s="34"/>
      <c r="U724" s="37"/>
      <c r="V724" s="35"/>
      <c r="W724" s="34"/>
      <c r="X724" s="37"/>
      <c r="Y724" s="35"/>
      <c r="Z724" s="34"/>
      <c r="AA724" s="37"/>
      <c r="AB724" s="35"/>
      <c r="AC724" s="34"/>
      <c r="AD724" s="37"/>
      <c r="AE724" s="35"/>
      <c r="AF724" s="34"/>
      <c r="AG724" s="37"/>
      <c r="AH724" s="35"/>
      <c r="AI724" s="34"/>
      <c r="AJ724" s="37"/>
      <c r="AK724" s="35"/>
      <c r="AL724" s="34"/>
      <c r="AM724" s="37"/>
      <c r="AN724" s="35"/>
      <c r="AO724" s="34"/>
      <c r="AP724" s="37"/>
      <c r="AQ724" s="35"/>
      <c r="AR724" s="34"/>
      <c r="AS724" s="37"/>
      <c r="AT724" s="35"/>
      <c r="AU724" s="34"/>
      <c r="AV724" s="37"/>
      <c r="AW724" s="35"/>
      <c r="AX724" s="34"/>
      <c r="AY724" s="37"/>
      <c r="AZ724" s="35"/>
      <c r="BA724" s="34"/>
      <c r="BB724" s="37"/>
      <c r="BC7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4" s="7"/>
      <c r="BF724" t="str">
        <f>IF(Table1[[#This Row],[Date]]="","","&amp;lt;VOUCHER REMOTEID="&amp;""""&amp;$A$11&amp;$A$13&amp;ROW()&amp;""""&amp;" VCHTYPE="""&amp;F724&amp;""" ACTION="""&amp;"Create"&amp;"""&amp;gt;")</f>
        <v/>
      </c>
      <c r="BG724" t="str">
        <f>IF(Table1[[#This Row],[Date]]="","",TEXT(Table1[[#This Row],[Date]],"yyyymmdd"))</f>
        <v/>
      </c>
      <c r="BH724" t="str">
        <f>Table1[[#This Row],[Date2]]</f>
        <v/>
      </c>
      <c r="BI724" t="str">
        <f>IF(Table1[[#This Row],[Date]]="","",Table1[[#This Row],[Voucher Type]])</f>
        <v/>
      </c>
      <c r="BJ724" t="str">
        <f>IF(Table1[[#This Row],[Ref No / Invoice No]]="","",Table1[[#This Row],[Ref No / Invoice No]])</f>
        <v/>
      </c>
      <c r="BK724" t="str">
        <f>IF(Table1[[#This Row],[Voucher No]]="","",Table1[[#This Row],[Voucher No]])</f>
        <v/>
      </c>
      <c r="BL724" t="str">
        <f>IF(Table1[[#This Row],[Date]]="","",Table1[[#This Row],[Narration]])</f>
        <v/>
      </c>
      <c r="BM724" t="str">
        <f>IF(Table1[[#This Row],[Date]]="","",$A$11&amp;$A$13&amp;ROW())</f>
        <v/>
      </c>
      <c r="BN724" t="str">
        <f>IF(Table1[[#This Row],[Date]]="","",$A$13)</f>
        <v/>
      </c>
      <c r="BP724" t="str">
        <f>IF(Table1[[#This Row],[Ledger 1]]="","","No")</f>
        <v/>
      </c>
      <c r="BQ724" t="str">
        <f>IF(Table1[[#This Row],[Date]]="","",IF(Table1[[#This Row],[Effect 1]]="Dr.","Yes","No"))</f>
        <v/>
      </c>
      <c r="BR724" t="str">
        <f>IF(Table1[[#This Row],[Date]]="","",Table1[[#This Row],[Ledger 1]])</f>
        <v/>
      </c>
      <c r="BS724" t="str">
        <f>IF(Table1[[#This Row],[Date]]="","",IF(Table1[[#This Row],[Effect 1]]="Dr.",-Table1[[#This Row],[Amount 1]],Table1[[#This Row],[Amount 1]]))</f>
        <v/>
      </c>
      <c r="BV724" t="str">
        <f>IF(Table1[[#This Row],[Ledger 2]]="","","No")</f>
        <v/>
      </c>
      <c r="BW724" t="str">
        <f>IF(Table1[[#This Row],[Date]]="","",IF(Table1[[#This Row],[Effect 2]]="Dr.","Yes","No"))</f>
        <v/>
      </c>
      <c r="BX724" t="str">
        <f>IF(Table1[[#This Row],[Date]]="","",Table1[[#This Row],[Ledger 2]])</f>
        <v/>
      </c>
      <c r="BY724" t="str">
        <f>IF(Table1[[#This Row],[Date]]="","",IF(Table1[[#This Row],[Effect 2]]="Dr.",-Table1[[#This Row],[Amount 2]],Table1[[#This Row],[Amount 2]]))</f>
        <v/>
      </c>
      <c r="CB724" t="str">
        <f>IF(Table1[[#This Row],[Ledger 3]]="","","No")</f>
        <v/>
      </c>
      <c r="CC724" t="str">
        <f>IF(Table1[[#This Row],[Ledger 3]]="","",IF(Table1[[#This Row],[Effect 3]]="Dr.","Yes","No"))</f>
        <v/>
      </c>
      <c r="CD724" t="str">
        <f>IF(Table1[[#This Row],[Ledger 3]]="","",Table1[[#This Row],[Ledger 3]])</f>
        <v/>
      </c>
      <c r="CE724" t="str">
        <f>IF(Table1[[#This Row],[Ledger 3]]="","",IF(Table1[[#This Row],[Effect 3]]="Dr.",-Table1[[#This Row],[Amount 3]],Table1[[#This Row],[Amount 3]]))</f>
        <v/>
      </c>
      <c r="CH724" t="str">
        <f>IF(Table1[[#This Row],[Ledger 4]]="","","No")</f>
        <v/>
      </c>
      <c r="CI724" t="str">
        <f>IF(Table1[[#This Row],[Ledger 4]]="","",IF(Table1[[#This Row],[Effect 4]]="Dr.","Yes","No"))</f>
        <v/>
      </c>
      <c r="CJ724" t="str">
        <f>IF(Table1[[#This Row],[Ledger 4]]="","",Table1[[#This Row],[Ledger 4]])</f>
        <v/>
      </c>
      <c r="CK724" t="str">
        <f>IF(Table1[[#This Row],[Ledger 4]]="","",IF(Table1[[#This Row],[Effect 4]]="Dr.",-Table1[[#This Row],[Amount 4]],Table1[[#This Row],[Amount 4]]))</f>
        <v/>
      </c>
      <c r="CN724" t="str">
        <f>IF(Table1[[#This Row],[Ledger 5]]="","","No")</f>
        <v/>
      </c>
      <c r="CO724" t="str">
        <f>IF(Table1[[#This Row],[Ledger 5]]="","",IF(Table1[[#This Row],[Effect 5]]="Dr.","Yes","No"))</f>
        <v/>
      </c>
      <c r="CP724" t="str">
        <f>IF(Table1[[#This Row],[Ledger 5]]="","",Table1[[#This Row],[Ledger 5]])</f>
        <v/>
      </c>
      <c r="CQ724" t="str">
        <f>IF(Table1[[#This Row],[Ledger 5]]="","",IF(Table1[[#This Row],[Effect 5]]="Dr.",-Table1[[#This Row],[Amount 5]],Table1[[#This Row],[Amount 5]]))</f>
        <v/>
      </c>
      <c r="CT724" t="str">
        <f>IF(Table1[[#This Row],[Ledger 6]]="","","No")</f>
        <v/>
      </c>
      <c r="CU724" t="str">
        <f>IF(Table1[[#This Row],[Ledger 6]]="","",IF(Table1[[#This Row],[Effect 6]]="Dr.","Yes","No"))</f>
        <v/>
      </c>
      <c r="CV724" t="str">
        <f>IF(Table1[[#This Row],[Ledger 6]]="","",Table1[[#This Row],[Ledger 6]])</f>
        <v/>
      </c>
      <c r="CW724" t="str">
        <f>IF(Table1[[#This Row],[Ledger 6]]="","",IF(Table1[[#This Row],[Effect 6]]="Dr.",-Table1[[#This Row],[Amount 6]],Table1[[#This Row],[Amount 6]]))</f>
        <v/>
      </c>
      <c r="CZ724" t="str">
        <f>IF(Table1[[#This Row],[Ledger 7]]="","","No")</f>
        <v/>
      </c>
      <c r="DA724" t="str">
        <f>IF(Table1[[#This Row],[Ledger 7]]="","",IF(Table1[[#This Row],[Effect 7]]="Dr.","Yes","No"))</f>
        <v/>
      </c>
      <c r="DB724" t="str">
        <f>IF(Table1[[#This Row],[Ledger 7]]="","",Table1[[#This Row],[Ledger 7]])</f>
        <v/>
      </c>
      <c r="DC724" t="str">
        <f>IF(Table1[[#This Row],[Ledger 7]]="","",IF(Table1[[#This Row],[Effect 7]]="Dr.",-Table1[[#This Row],[Amount 7]],Table1[[#This Row],[Amount 7]]))</f>
        <v/>
      </c>
      <c r="DF724" t="str">
        <f>IF(Table1[[#This Row],[Ledger 8]]="","","No")</f>
        <v/>
      </c>
      <c r="DG724" t="str">
        <f>IF(Table1[[#This Row],[Ledger 8]]="","",IF(Table1[[#This Row],[Effect 8]]="Dr.","Yes","No"))</f>
        <v/>
      </c>
      <c r="DH724" t="str">
        <f>IF(Table1[[#This Row],[Ledger 8]]="","",Table1[[#This Row],[Ledger 8]])</f>
        <v/>
      </c>
      <c r="DI724" t="str">
        <f>IF(Table1[[#This Row],[Ledger 8]]="","",IF(Table1[[#This Row],[Effect 8]]="Dr.",-Table1[[#This Row],[Amount 8]],Table1[[#This Row],[Amount 8]]))</f>
        <v/>
      </c>
      <c r="DL724" t="str">
        <f>IF(Table1[[#This Row],[Ledger 9]]="","","No")</f>
        <v/>
      </c>
      <c r="DM724" t="str">
        <f>IF(Table1[[#This Row],[Ledger 9]]="","",IF(Table1[[#This Row],[Effect 9]]="Dr.","Yes","No"))</f>
        <v/>
      </c>
      <c r="DN724" t="str">
        <f>IF(Table1[[#This Row],[Ledger 9]]="","",Table1[[#This Row],[Ledger 9]])</f>
        <v/>
      </c>
      <c r="DO724" t="str">
        <f>IF(Table1[[#This Row],[Ledger 9]]="","",IF(Table1[[#This Row],[Effect 9]]="Dr.",-Table1[[#This Row],[Amount 9]],Table1[[#This Row],[Amount 9]]))</f>
        <v/>
      </c>
      <c r="DR724" t="str">
        <f>IF(Table1[[#This Row],[Ledger 10]]="","","No")</f>
        <v/>
      </c>
      <c r="DS724" t="str">
        <f>IF(Table1[[#This Row],[Ledger 10]]="","",IF(Table1[[#This Row],[Effect 10]]="Dr.","Yes","No"))</f>
        <v/>
      </c>
      <c r="DT724" t="str">
        <f>IF(Table1[[#This Row],[Ledger 10]]="","",Table1[[#This Row],[Ledger 10]])</f>
        <v/>
      </c>
      <c r="DU724" t="str">
        <f>IF(Table1[[#This Row],[Ledger 10]]="","",IF(Table1[[#This Row],[Effect 10]]="Dr.",-Table1[[#This Row],[Amount 10]],Table1[[#This Row],[Amount 10]]))</f>
        <v/>
      </c>
      <c r="DX724" t="str">
        <f>IF(Table1[[#This Row],[Ledger 11]]="","","No")</f>
        <v/>
      </c>
      <c r="DY724" t="str">
        <f>IF(Table1[[#This Row],[Ledger 11]]="","",IF(Table1[[#This Row],[Effect 11]]="Dr.","Yes","No"))</f>
        <v/>
      </c>
      <c r="DZ724" t="str">
        <f>IF(Table1[[#This Row],[Ledger 11]]="","",Table1[[#This Row],[Ledger 11]])</f>
        <v/>
      </c>
      <c r="EA724" t="str">
        <f>IF(Table1[[#This Row],[Ledger 11]]="","",IF(Table1[[#This Row],[Effect 11]]="Dr.",-Table1[[#This Row],[Amount 11]],Table1[[#This Row],[Amount 11]]))</f>
        <v/>
      </c>
      <c r="ED724" t="str">
        <f>IF(Table1[[#This Row],[Ledger 12]]="","","No")</f>
        <v/>
      </c>
      <c r="EE724" t="str">
        <f>IF(Table1[[#This Row],[Ledger 12]]="","",IF(Table1[[#This Row],[Effect 12]]="Dr.","Yes","No"))</f>
        <v/>
      </c>
      <c r="EF724" t="str">
        <f>IF(Table1[[#This Row],[Ledger 12]]="","",Table1[[#This Row],[Ledger 12]])</f>
        <v/>
      </c>
      <c r="EG724" t="str">
        <f>IF(Table1[[#This Row],[Ledger 12]]="","",IF(Table1[[#This Row],[Effect 12]]="Dr.",-Table1[[#This Row],[Amount 12]],Table1[[#This Row],[Amount 12]]))</f>
        <v/>
      </c>
      <c r="EJ724" t="str">
        <f>IF(Table1[[#This Row],[Ledger 13]]="","","No")</f>
        <v/>
      </c>
      <c r="EK724" t="str">
        <f>IF(Table1[[#This Row],[Ledger 13]]="","",IF(Table1[[#This Row],[Effect 13]]="Dr.","Yes","No"))</f>
        <v/>
      </c>
      <c r="EL724" t="str">
        <f>IF(Table1[[#This Row],[Ledger 13]]="","",Table1[[#This Row],[Ledger 13]])</f>
        <v/>
      </c>
      <c r="EM724" t="str">
        <f>IF(Table1[[#This Row],[Ledger 13]]="","",IF(Table1[[#This Row],[Effect 13]]="Dr.",-Table1[[#This Row],[Amount 13]],Table1[[#This Row],[Amount 13]]))</f>
        <v/>
      </c>
      <c r="EP724" t="str">
        <f>IF(Table1[[#This Row],[Ledger 14]]="","","No")</f>
        <v/>
      </c>
      <c r="EQ724" t="str">
        <f>IF(Table1[[#This Row],[Ledger 14]]="","",IF(Table1[[#This Row],[Effect 14]]="Dr.","Yes","No"))</f>
        <v/>
      </c>
      <c r="ER724" t="str">
        <f>IF(Table1[[#This Row],[Ledger 14]]="","",Table1[[#This Row],[Ledger 14]])</f>
        <v/>
      </c>
      <c r="ES724" t="str">
        <f>IF(Table1[[#This Row],[Ledger 14]]="","",IF(Table1[[#This Row],[Effect 14]]="Dr.",-Table1[[#This Row],[Amount 14]],Table1[[#This Row],[Amount 14]]))</f>
        <v/>
      </c>
      <c r="EV724" t="str">
        <f>IF(Table1[[#This Row],[Ledger 15]]="","","No")</f>
        <v/>
      </c>
      <c r="EW724" t="str">
        <f>IF(Table1[[#This Row],[Ledger 15]]="","",IF(Table1[[#This Row],[Effect 15]]="Dr.","Yes","No"))</f>
        <v/>
      </c>
      <c r="EX724" t="str">
        <f>IF(Table1[[#This Row],[Ledger 15]]="","",Table1[[#This Row],[Ledger 15]])</f>
        <v/>
      </c>
      <c r="EY724" t="str">
        <f>IF(Table1[[#This Row],[Ledger 15]]="","",IF(Table1[[#This Row],[Effect 15]]="Dr.",-Table1[[#This Row],[Amount 15]],Table1[[#This Row],[Amount 15]]))</f>
        <v/>
      </c>
      <c r="FD7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4">
        <f>IF(Table1[[#This Row],[Date]]="",0,IF(AND(Table1[[#This Row],[Date]]&gt;=$FE$2,Table1[[#This Row],[Date]]&lt;=$FE$3),0,1))</f>
        <v>0</v>
      </c>
      <c r="FF724">
        <f>IF(Table1[[#This Row],[Date]]="",0,IF(TYPE(VLOOKUP(Table1[[#This Row],[Voucher Type]],Table1[[#All],[Voucher Type Master]],1,FALSE))=16,1,0))</f>
        <v>0</v>
      </c>
      <c r="FG724">
        <f>IF(TYPE(IF(Table1[[#This Row],[Date]]="",0,IF(VLOOKUP(Table1[[#This Row],[Voucher Type]],$FY$5:$FZ$13,2,0)=Table1[[#This Row],[Effect 1]],0,1)))=16,1,0)</f>
        <v>0</v>
      </c>
      <c r="FH7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4">
        <f>IF(LEN(Table1[[#This Row],[Ledger 1]])&gt;0,IF(TYPE(VLOOKUP(Table1[[#This Row],[Ledger 1]],GZ:GZ,1,0))=16,1,0),0)</f>
        <v>0</v>
      </c>
      <c r="FJ724">
        <f>IF(LEN(Table1[[#This Row],[Ledger 2]])&gt;0,IF(TYPE(VLOOKUP(Table1[[#This Row],[Ledger 2]],GZ:GZ,1,0))=16,1,0),0)</f>
        <v>0</v>
      </c>
      <c r="FK724">
        <f>IF(LEN(Table1[[#This Row],[Ledger 3]])&gt;0,IF(TYPE(VLOOKUP(Table1[[#This Row],[Ledger 3]],GZ:GZ,1,0))=16,1,0),0)</f>
        <v>0</v>
      </c>
      <c r="FL724">
        <f>IF(LEN(Table1[[#This Row],[Ledger 4]])&gt;0,IF(TYPE(VLOOKUP(Table1[[#This Row],[Ledger 4]],GZ:GZ,1,0))=16,1,0),0)</f>
        <v>0</v>
      </c>
      <c r="FM724">
        <f>IF(LEN(Table1[[#This Row],[Ledger 5]])&gt;0,IF(TYPE(VLOOKUP(Table1[[#This Row],[Ledger 5]],GZ:GZ,1,0))=16,1,0),0)</f>
        <v>0</v>
      </c>
      <c r="FN724">
        <f>IF(LEN(Table1[[#This Row],[Ledger 6]])&gt;0,IF(TYPE(VLOOKUP(Table1[[#This Row],[Ledger 6]],$GZ:$GZ,1,0))=16,1,0),0)</f>
        <v>0</v>
      </c>
      <c r="FO724">
        <f>IF(LEN(Table1[[#This Row],[Ledger 7]])&gt;0,IF(TYPE(VLOOKUP(Table1[[#This Row],[Ledger 7]],$GZ:$GZ,1,0))=16,1,0),0)</f>
        <v>0</v>
      </c>
      <c r="FP724">
        <f>IF(LEN(Table1[[#This Row],[Ledger 8]])&gt;0,IF(TYPE(VLOOKUP(Table1[[#This Row],[Ledger 8]],$GZ:$GZ,1,0))=16,1,0),0)</f>
        <v>0</v>
      </c>
      <c r="FQ724">
        <f>IF(LEN(Table1[[#This Row],[Ledger 9]])&gt;0,IF(TYPE(VLOOKUP(Table1[[#This Row],[Ledger 9]],$GZ:$GZ,1,0))=16,1,0),0)</f>
        <v>0</v>
      </c>
      <c r="FR724">
        <f>IF(LEN(Table1[[#This Row],[Ledger 10]])&gt;0,IF(TYPE(VLOOKUP(Table1[[#This Row],[Ledger 10]],$GZ:$GZ,1,0))=16,1,0),0)</f>
        <v>0</v>
      </c>
      <c r="FS724">
        <f>IF(LEN(Table1[[#This Row],[Ledger 11]])&gt;0,IF(TYPE(VLOOKUP(Table1[[#This Row],[Ledger 11]],$GZ:$GZ,1,0))=16,1,0),0)</f>
        <v>0</v>
      </c>
      <c r="FT724">
        <f>IF(LEN(Table1[[#This Row],[Ledger 12]])&gt;0,IF(TYPE(VLOOKUP(Table1[[#This Row],[Ledger 12]],$GZ:$GZ,1,0))=16,1,0),0)</f>
        <v>0</v>
      </c>
      <c r="FU724">
        <f>IF(LEN(Table1[[#This Row],[Ledger 13]])&gt;0,IF(TYPE(VLOOKUP(Table1[[#This Row],[Ledger 13]],$GZ:$GZ,1,0))=16,1,0),0)</f>
        <v>0</v>
      </c>
      <c r="FV724">
        <f>IF(LEN(Table1[[#This Row],[Ledger 14]])&gt;0,IF(TYPE(VLOOKUP(Table1[[#This Row],[Ledger 14]],$GZ:$GZ,1,0))=16,1,0),0)</f>
        <v>0</v>
      </c>
      <c r="FW724">
        <f>IF(LEN(Table1[[#This Row],[Ledger 15]])&gt;0,IF(TYPE(VLOOKUP(Table1[[#This Row],[Ledger 15]],$GZ:$GZ,1,0))=16,1,0),0)</f>
        <v>0</v>
      </c>
    </row>
    <row r="725" spans="4:179" ht="33" customHeight="1" x14ac:dyDescent="0.45">
      <c r="D725" s="8">
        <f t="shared" si="20"/>
        <v>720</v>
      </c>
      <c r="E725" s="32"/>
      <c r="F725" s="34"/>
      <c r="G725" s="34"/>
      <c r="H725" s="34"/>
      <c r="I725" s="34"/>
      <c r="J725" s="38"/>
      <c r="K725" s="33"/>
      <c r="L725" s="36"/>
      <c r="M725" s="35"/>
      <c r="N725" s="34"/>
      <c r="O725" s="41"/>
      <c r="P725" s="35"/>
      <c r="Q725" s="34"/>
      <c r="R725" s="37"/>
      <c r="S725" s="35"/>
      <c r="T725" s="34"/>
      <c r="U725" s="37"/>
      <c r="V725" s="35"/>
      <c r="W725" s="34"/>
      <c r="X725" s="37"/>
      <c r="Y725" s="35"/>
      <c r="Z725" s="34"/>
      <c r="AA725" s="37"/>
      <c r="AB725" s="35"/>
      <c r="AC725" s="34"/>
      <c r="AD725" s="37"/>
      <c r="AE725" s="35"/>
      <c r="AF725" s="34"/>
      <c r="AG725" s="37"/>
      <c r="AH725" s="35"/>
      <c r="AI725" s="34"/>
      <c r="AJ725" s="37"/>
      <c r="AK725" s="35"/>
      <c r="AL725" s="34"/>
      <c r="AM725" s="37"/>
      <c r="AN725" s="35"/>
      <c r="AO725" s="34"/>
      <c r="AP725" s="37"/>
      <c r="AQ725" s="35"/>
      <c r="AR725" s="34"/>
      <c r="AS725" s="37"/>
      <c r="AT725" s="35"/>
      <c r="AU725" s="34"/>
      <c r="AV725" s="37"/>
      <c r="AW725" s="35"/>
      <c r="AX725" s="34"/>
      <c r="AY725" s="37"/>
      <c r="AZ725" s="35"/>
      <c r="BA725" s="34"/>
      <c r="BB725" s="37"/>
      <c r="BC7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5" s="7"/>
      <c r="BF725" t="str">
        <f>IF(Table1[[#This Row],[Date]]="","","&amp;lt;VOUCHER REMOTEID="&amp;""""&amp;$A$11&amp;$A$13&amp;ROW()&amp;""""&amp;" VCHTYPE="""&amp;F725&amp;""" ACTION="""&amp;"Create"&amp;"""&amp;gt;")</f>
        <v/>
      </c>
      <c r="BG725" t="str">
        <f>IF(Table1[[#This Row],[Date]]="","",TEXT(Table1[[#This Row],[Date]],"yyyymmdd"))</f>
        <v/>
      </c>
      <c r="BH725" t="str">
        <f>Table1[[#This Row],[Date2]]</f>
        <v/>
      </c>
      <c r="BI725" t="str">
        <f>IF(Table1[[#This Row],[Date]]="","",Table1[[#This Row],[Voucher Type]])</f>
        <v/>
      </c>
      <c r="BJ725" t="str">
        <f>IF(Table1[[#This Row],[Ref No / Invoice No]]="","",Table1[[#This Row],[Ref No / Invoice No]])</f>
        <v/>
      </c>
      <c r="BK725" t="str">
        <f>IF(Table1[[#This Row],[Voucher No]]="","",Table1[[#This Row],[Voucher No]])</f>
        <v/>
      </c>
      <c r="BL725" t="str">
        <f>IF(Table1[[#This Row],[Date]]="","",Table1[[#This Row],[Narration]])</f>
        <v/>
      </c>
      <c r="BM725" t="str">
        <f>IF(Table1[[#This Row],[Date]]="","",$A$11&amp;$A$13&amp;ROW())</f>
        <v/>
      </c>
      <c r="BN725" t="str">
        <f>IF(Table1[[#This Row],[Date]]="","",$A$13)</f>
        <v/>
      </c>
      <c r="BP725" t="str">
        <f>IF(Table1[[#This Row],[Ledger 1]]="","","No")</f>
        <v/>
      </c>
      <c r="BQ725" t="str">
        <f>IF(Table1[[#This Row],[Date]]="","",IF(Table1[[#This Row],[Effect 1]]="Dr.","Yes","No"))</f>
        <v/>
      </c>
      <c r="BR725" t="str">
        <f>IF(Table1[[#This Row],[Date]]="","",Table1[[#This Row],[Ledger 1]])</f>
        <v/>
      </c>
      <c r="BS725" t="str">
        <f>IF(Table1[[#This Row],[Date]]="","",IF(Table1[[#This Row],[Effect 1]]="Dr.",-Table1[[#This Row],[Amount 1]],Table1[[#This Row],[Amount 1]]))</f>
        <v/>
      </c>
      <c r="BV725" t="str">
        <f>IF(Table1[[#This Row],[Ledger 2]]="","","No")</f>
        <v/>
      </c>
      <c r="BW725" t="str">
        <f>IF(Table1[[#This Row],[Date]]="","",IF(Table1[[#This Row],[Effect 2]]="Dr.","Yes","No"))</f>
        <v/>
      </c>
      <c r="BX725" t="str">
        <f>IF(Table1[[#This Row],[Date]]="","",Table1[[#This Row],[Ledger 2]])</f>
        <v/>
      </c>
      <c r="BY725" t="str">
        <f>IF(Table1[[#This Row],[Date]]="","",IF(Table1[[#This Row],[Effect 2]]="Dr.",-Table1[[#This Row],[Amount 2]],Table1[[#This Row],[Amount 2]]))</f>
        <v/>
      </c>
      <c r="CB725" t="str">
        <f>IF(Table1[[#This Row],[Ledger 3]]="","","No")</f>
        <v/>
      </c>
      <c r="CC725" t="str">
        <f>IF(Table1[[#This Row],[Ledger 3]]="","",IF(Table1[[#This Row],[Effect 3]]="Dr.","Yes","No"))</f>
        <v/>
      </c>
      <c r="CD725" t="str">
        <f>IF(Table1[[#This Row],[Ledger 3]]="","",Table1[[#This Row],[Ledger 3]])</f>
        <v/>
      </c>
      <c r="CE725" t="str">
        <f>IF(Table1[[#This Row],[Ledger 3]]="","",IF(Table1[[#This Row],[Effect 3]]="Dr.",-Table1[[#This Row],[Amount 3]],Table1[[#This Row],[Amount 3]]))</f>
        <v/>
      </c>
      <c r="CH725" t="str">
        <f>IF(Table1[[#This Row],[Ledger 4]]="","","No")</f>
        <v/>
      </c>
      <c r="CI725" t="str">
        <f>IF(Table1[[#This Row],[Ledger 4]]="","",IF(Table1[[#This Row],[Effect 4]]="Dr.","Yes","No"))</f>
        <v/>
      </c>
      <c r="CJ725" t="str">
        <f>IF(Table1[[#This Row],[Ledger 4]]="","",Table1[[#This Row],[Ledger 4]])</f>
        <v/>
      </c>
      <c r="CK725" t="str">
        <f>IF(Table1[[#This Row],[Ledger 4]]="","",IF(Table1[[#This Row],[Effect 4]]="Dr.",-Table1[[#This Row],[Amount 4]],Table1[[#This Row],[Amount 4]]))</f>
        <v/>
      </c>
      <c r="CN725" t="str">
        <f>IF(Table1[[#This Row],[Ledger 5]]="","","No")</f>
        <v/>
      </c>
      <c r="CO725" t="str">
        <f>IF(Table1[[#This Row],[Ledger 5]]="","",IF(Table1[[#This Row],[Effect 5]]="Dr.","Yes","No"))</f>
        <v/>
      </c>
      <c r="CP725" t="str">
        <f>IF(Table1[[#This Row],[Ledger 5]]="","",Table1[[#This Row],[Ledger 5]])</f>
        <v/>
      </c>
      <c r="CQ725" t="str">
        <f>IF(Table1[[#This Row],[Ledger 5]]="","",IF(Table1[[#This Row],[Effect 5]]="Dr.",-Table1[[#This Row],[Amount 5]],Table1[[#This Row],[Amount 5]]))</f>
        <v/>
      </c>
      <c r="CT725" t="str">
        <f>IF(Table1[[#This Row],[Ledger 6]]="","","No")</f>
        <v/>
      </c>
      <c r="CU725" t="str">
        <f>IF(Table1[[#This Row],[Ledger 6]]="","",IF(Table1[[#This Row],[Effect 6]]="Dr.","Yes","No"))</f>
        <v/>
      </c>
      <c r="CV725" t="str">
        <f>IF(Table1[[#This Row],[Ledger 6]]="","",Table1[[#This Row],[Ledger 6]])</f>
        <v/>
      </c>
      <c r="CW725" t="str">
        <f>IF(Table1[[#This Row],[Ledger 6]]="","",IF(Table1[[#This Row],[Effect 6]]="Dr.",-Table1[[#This Row],[Amount 6]],Table1[[#This Row],[Amount 6]]))</f>
        <v/>
      </c>
      <c r="CZ725" t="str">
        <f>IF(Table1[[#This Row],[Ledger 7]]="","","No")</f>
        <v/>
      </c>
      <c r="DA725" t="str">
        <f>IF(Table1[[#This Row],[Ledger 7]]="","",IF(Table1[[#This Row],[Effect 7]]="Dr.","Yes","No"))</f>
        <v/>
      </c>
      <c r="DB725" t="str">
        <f>IF(Table1[[#This Row],[Ledger 7]]="","",Table1[[#This Row],[Ledger 7]])</f>
        <v/>
      </c>
      <c r="DC725" t="str">
        <f>IF(Table1[[#This Row],[Ledger 7]]="","",IF(Table1[[#This Row],[Effect 7]]="Dr.",-Table1[[#This Row],[Amount 7]],Table1[[#This Row],[Amount 7]]))</f>
        <v/>
      </c>
      <c r="DF725" t="str">
        <f>IF(Table1[[#This Row],[Ledger 8]]="","","No")</f>
        <v/>
      </c>
      <c r="DG725" t="str">
        <f>IF(Table1[[#This Row],[Ledger 8]]="","",IF(Table1[[#This Row],[Effect 8]]="Dr.","Yes","No"))</f>
        <v/>
      </c>
      <c r="DH725" t="str">
        <f>IF(Table1[[#This Row],[Ledger 8]]="","",Table1[[#This Row],[Ledger 8]])</f>
        <v/>
      </c>
      <c r="DI725" t="str">
        <f>IF(Table1[[#This Row],[Ledger 8]]="","",IF(Table1[[#This Row],[Effect 8]]="Dr.",-Table1[[#This Row],[Amount 8]],Table1[[#This Row],[Amount 8]]))</f>
        <v/>
      </c>
      <c r="DL725" t="str">
        <f>IF(Table1[[#This Row],[Ledger 9]]="","","No")</f>
        <v/>
      </c>
      <c r="DM725" t="str">
        <f>IF(Table1[[#This Row],[Ledger 9]]="","",IF(Table1[[#This Row],[Effect 9]]="Dr.","Yes","No"))</f>
        <v/>
      </c>
      <c r="DN725" t="str">
        <f>IF(Table1[[#This Row],[Ledger 9]]="","",Table1[[#This Row],[Ledger 9]])</f>
        <v/>
      </c>
      <c r="DO725" t="str">
        <f>IF(Table1[[#This Row],[Ledger 9]]="","",IF(Table1[[#This Row],[Effect 9]]="Dr.",-Table1[[#This Row],[Amount 9]],Table1[[#This Row],[Amount 9]]))</f>
        <v/>
      </c>
      <c r="DR725" t="str">
        <f>IF(Table1[[#This Row],[Ledger 10]]="","","No")</f>
        <v/>
      </c>
      <c r="DS725" t="str">
        <f>IF(Table1[[#This Row],[Ledger 10]]="","",IF(Table1[[#This Row],[Effect 10]]="Dr.","Yes","No"))</f>
        <v/>
      </c>
      <c r="DT725" t="str">
        <f>IF(Table1[[#This Row],[Ledger 10]]="","",Table1[[#This Row],[Ledger 10]])</f>
        <v/>
      </c>
      <c r="DU725" t="str">
        <f>IF(Table1[[#This Row],[Ledger 10]]="","",IF(Table1[[#This Row],[Effect 10]]="Dr.",-Table1[[#This Row],[Amount 10]],Table1[[#This Row],[Amount 10]]))</f>
        <v/>
      </c>
      <c r="DX725" t="str">
        <f>IF(Table1[[#This Row],[Ledger 11]]="","","No")</f>
        <v/>
      </c>
      <c r="DY725" t="str">
        <f>IF(Table1[[#This Row],[Ledger 11]]="","",IF(Table1[[#This Row],[Effect 11]]="Dr.","Yes","No"))</f>
        <v/>
      </c>
      <c r="DZ725" t="str">
        <f>IF(Table1[[#This Row],[Ledger 11]]="","",Table1[[#This Row],[Ledger 11]])</f>
        <v/>
      </c>
      <c r="EA725" t="str">
        <f>IF(Table1[[#This Row],[Ledger 11]]="","",IF(Table1[[#This Row],[Effect 11]]="Dr.",-Table1[[#This Row],[Amount 11]],Table1[[#This Row],[Amount 11]]))</f>
        <v/>
      </c>
      <c r="ED725" t="str">
        <f>IF(Table1[[#This Row],[Ledger 12]]="","","No")</f>
        <v/>
      </c>
      <c r="EE725" t="str">
        <f>IF(Table1[[#This Row],[Ledger 12]]="","",IF(Table1[[#This Row],[Effect 12]]="Dr.","Yes","No"))</f>
        <v/>
      </c>
      <c r="EF725" t="str">
        <f>IF(Table1[[#This Row],[Ledger 12]]="","",Table1[[#This Row],[Ledger 12]])</f>
        <v/>
      </c>
      <c r="EG725" t="str">
        <f>IF(Table1[[#This Row],[Ledger 12]]="","",IF(Table1[[#This Row],[Effect 12]]="Dr.",-Table1[[#This Row],[Amount 12]],Table1[[#This Row],[Amount 12]]))</f>
        <v/>
      </c>
      <c r="EJ725" t="str">
        <f>IF(Table1[[#This Row],[Ledger 13]]="","","No")</f>
        <v/>
      </c>
      <c r="EK725" t="str">
        <f>IF(Table1[[#This Row],[Ledger 13]]="","",IF(Table1[[#This Row],[Effect 13]]="Dr.","Yes","No"))</f>
        <v/>
      </c>
      <c r="EL725" t="str">
        <f>IF(Table1[[#This Row],[Ledger 13]]="","",Table1[[#This Row],[Ledger 13]])</f>
        <v/>
      </c>
      <c r="EM725" t="str">
        <f>IF(Table1[[#This Row],[Ledger 13]]="","",IF(Table1[[#This Row],[Effect 13]]="Dr.",-Table1[[#This Row],[Amount 13]],Table1[[#This Row],[Amount 13]]))</f>
        <v/>
      </c>
      <c r="EP725" t="str">
        <f>IF(Table1[[#This Row],[Ledger 14]]="","","No")</f>
        <v/>
      </c>
      <c r="EQ725" t="str">
        <f>IF(Table1[[#This Row],[Ledger 14]]="","",IF(Table1[[#This Row],[Effect 14]]="Dr.","Yes","No"))</f>
        <v/>
      </c>
      <c r="ER725" t="str">
        <f>IF(Table1[[#This Row],[Ledger 14]]="","",Table1[[#This Row],[Ledger 14]])</f>
        <v/>
      </c>
      <c r="ES725" t="str">
        <f>IF(Table1[[#This Row],[Ledger 14]]="","",IF(Table1[[#This Row],[Effect 14]]="Dr.",-Table1[[#This Row],[Amount 14]],Table1[[#This Row],[Amount 14]]))</f>
        <v/>
      </c>
      <c r="EV725" t="str">
        <f>IF(Table1[[#This Row],[Ledger 15]]="","","No")</f>
        <v/>
      </c>
      <c r="EW725" t="str">
        <f>IF(Table1[[#This Row],[Ledger 15]]="","",IF(Table1[[#This Row],[Effect 15]]="Dr.","Yes","No"))</f>
        <v/>
      </c>
      <c r="EX725" t="str">
        <f>IF(Table1[[#This Row],[Ledger 15]]="","",Table1[[#This Row],[Ledger 15]])</f>
        <v/>
      </c>
      <c r="EY725" t="str">
        <f>IF(Table1[[#This Row],[Ledger 15]]="","",IF(Table1[[#This Row],[Effect 15]]="Dr.",-Table1[[#This Row],[Amount 15]],Table1[[#This Row],[Amount 15]]))</f>
        <v/>
      </c>
      <c r="FD7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5">
        <f>IF(Table1[[#This Row],[Date]]="",0,IF(AND(Table1[[#This Row],[Date]]&gt;=$FE$2,Table1[[#This Row],[Date]]&lt;=$FE$3),0,1))</f>
        <v>0</v>
      </c>
      <c r="FF725">
        <f>IF(Table1[[#This Row],[Date]]="",0,IF(TYPE(VLOOKUP(Table1[[#This Row],[Voucher Type]],Table1[[#All],[Voucher Type Master]],1,FALSE))=16,1,0))</f>
        <v>0</v>
      </c>
      <c r="FG725">
        <f>IF(TYPE(IF(Table1[[#This Row],[Date]]="",0,IF(VLOOKUP(Table1[[#This Row],[Voucher Type]],$FY$5:$FZ$13,2,0)=Table1[[#This Row],[Effect 1]],0,1)))=16,1,0)</f>
        <v>0</v>
      </c>
      <c r="FH7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5">
        <f>IF(LEN(Table1[[#This Row],[Ledger 1]])&gt;0,IF(TYPE(VLOOKUP(Table1[[#This Row],[Ledger 1]],GZ:GZ,1,0))=16,1,0),0)</f>
        <v>0</v>
      </c>
      <c r="FJ725">
        <f>IF(LEN(Table1[[#This Row],[Ledger 2]])&gt;0,IF(TYPE(VLOOKUP(Table1[[#This Row],[Ledger 2]],GZ:GZ,1,0))=16,1,0),0)</f>
        <v>0</v>
      </c>
      <c r="FK725">
        <f>IF(LEN(Table1[[#This Row],[Ledger 3]])&gt;0,IF(TYPE(VLOOKUP(Table1[[#This Row],[Ledger 3]],GZ:GZ,1,0))=16,1,0),0)</f>
        <v>0</v>
      </c>
      <c r="FL725">
        <f>IF(LEN(Table1[[#This Row],[Ledger 4]])&gt;0,IF(TYPE(VLOOKUP(Table1[[#This Row],[Ledger 4]],GZ:GZ,1,0))=16,1,0),0)</f>
        <v>0</v>
      </c>
      <c r="FM725">
        <f>IF(LEN(Table1[[#This Row],[Ledger 5]])&gt;0,IF(TYPE(VLOOKUP(Table1[[#This Row],[Ledger 5]],GZ:GZ,1,0))=16,1,0),0)</f>
        <v>0</v>
      </c>
      <c r="FN725">
        <f>IF(LEN(Table1[[#This Row],[Ledger 6]])&gt;0,IF(TYPE(VLOOKUP(Table1[[#This Row],[Ledger 6]],$GZ:$GZ,1,0))=16,1,0),0)</f>
        <v>0</v>
      </c>
      <c r="FO725">
        <f>IF(LEN(Table1[[#This Row],[Ledger 7]])&gt;0,IF(TYPE(VLOOKUP(Table1[[#This Row],[Ledger 7]],$GZ:$GZ,1,0))=16,1,0),0)</f>
        <v>0</v>
      </c>
      <c r="FP725">
        <f>IF(LEN(Table1[[#This Row],[Ledger 8]])&gt;0,IF(TYPE(VLOOKUP(Table1[[#This Row],[Ledger 8]],$GZ:$GZ,1,0))=16,1,0),0)</f>
        <v>0</v>
      </c>
      <c r="FQ725">
        <f>IF(LEN(Table1[[#This Row],[Ledger 9]])&gt;0,IF(TYPE(VLOOKUP(Table1[[#This Row],[Ledger 9]],$GZ:$GZ,1,0))=16,1,0),0)</f>
        <v>0</v>
      </c>
      <c r="FR725">
        <f>IF(LEN(Table1[[#This Row],[Ledger 10]])&gt;0,IF(TYPE(VLOOKUP(Table1[[#This Row],[Ledger 10]],$GZ:$GZ,1,0))=16,1,0),0)</f>
        <v>0</v>
      </c>
      <c r="FS725">
        <f>IF(LEN(Table1[[#This Row],[Ledger 11]])&gt;0,IF(TYPE(VLOOKUP(Table1[[#This Row],[Ledger 11]],$GZ:$GZ,1,0))=16,1,0),0)</f>
        <v>0</v>
      </c>
      <c r="FT725">
        <f>IF(LEN(Table1[[#This Row],[Ledger 12]])&gt;0,IF(TYPE(VLOOKUP(Table1[[#This Row],[Ledger 12]],$GZ:$GZ,1,0))=16,1,0),0)</f>
        <v>0</v>
      </c>
      <c r="FU725">
        <f>IF(LEN(Table1[[#This Row],[Ledger 13]])&gt;0,IF(TYPE(VLOOKUP(Table1[[#This Row],[Ledger 13]],$GZ:$GZ,1,0))=16,1,0),0)</f>
        <v>0</v>
      </c>
      <c r="FV725">
        <f>IF(LEN(Table1[[#This Row],[Ledger 14]])&gt;0,IF(TYPE(VLOOKUP(Table1[[#This Row],[Ledger 14]],$GZ:$GZ,1,0))=16,1,0),0)</f>
        <v>0</v>
      </c>
      <c r="FW725">
        <f>IF(LEN(Table1[[#This Row],[Ledger 15]])&gt;0,IF(TYPE(VLOOKUP(Table1[[#This Row],[Ledger 15]],$GZ:$GZ,1,0))=16,1,0),0)</f>
        <v>0</v>
      </c>
    </row>
    <row r="726" spans="4:179" ht="33" customHeight="1" x14ac:dyDescent="0.45">
      <c r="D726" s="8">
        <f t="shared" si="20"/>
        <v>721</v>
      </c>
      <c r="E726" s="32"/>
      <c r="F726" s="34"/>
      <c r="G726" s="34"/>
      <c r="H726" s="34"/>
      <c r="I726" s="34"/>
      <c r="J726" s="38"/>
      <c r="K726" s="33"/>
      <c r="L726" s="36"/>
      <c r="M726" s="35"/>
      <c r="N726" s="34"/>
      <c r="O726" s="41"/>
      <c r="P726" s="35"/>
      <c r="Q726" s="34"/>
      <c r="R726" s="37"/>
      <c r="S726" s="35"/>
      <c r="T726" s="34"/>
      <c r="U726" s="37"/>
      <c r="V726" s="35"/>
      <c r="W726" s="34"/>
      <c r="X726" s="37"/>
      <c r="Y726" s="35"/>
      <c r="Z726" s="34"/>
      <c r="AA726" s="37"/>
      <c r="AB726" s="35"/>
      <c r="AC726" s="34"/>
      <c r="AD726" s="37"/>
      <c r="AE726" s="35"/>
      <c r="AF726" s="34"/>
      <c r="AG726" s="37"/>
      <c r="AH726" s="35"/>
      <c r="AI726" s="34"/>
      <c r="AJ726" s="37"/>
      <c r="AK726" s="35"/>
      <c r="AL726" s="34"/>
      <c r="AM726" s="37"/>
      <c r="AN726" s="35"/>
      <c r="AO726" s="34"/>
      <c r="AP726" s="37"/>
      <c r="AQ726" s="35"/>
      <c r="AR726" s="34"/>
      <c r="AS726" s="37"/>
      <c r="AT726" s="35"/>
      <c r="AU726" s="34"/>
      <c r="AV726" s="37"/>
      <c r="AW726" s="35"/>
      <c r="AX726" s="34"/>
      <c r="AY726" s="37"/>
      <c r="AZ726" s="35"/>
      <c r="BA726" s="34"/>
      <c r="BB726" s="37"/>
      <c r="BC7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6" s="7"/>
      <c r="BF726" t="str">
        <f>IF(Table1[[#This Row],[Date]]="","","&amp;lt;VOUCHER REMOTEID="&amp;""""&amp;$A$11&amp;$A$13&amp;ROW()&amp;""""&amp;" VCHTYPE="""&amp;F726&amp;""" ACTION="""&amp;"Create"&amp;"""&amp;gt;")</f>
        <v/>
      </c>
      <c r="BG726" t="str">
        <f>IF(Table1[[#This Row],[Date]]="","",TEXT(Table1[[#This Row],[Date]],"yyyymmdd"))</f>
        <v/>
      </c>
      <c r="BH726" t="str">
        <f>Table1[[#This Row],[Date2]]</f>
        <v/>
      </c>
      <c r="BI726" t="str">
        <f>IF(Table1[[#This Row],[Date]]="","",Table1[[#This Row],[Voucher Type]])</f>
        <v/>
      </c>
      <c r="BJ726" t="str">
        <f>IF(Table1[[#This Row],[Ref No / Invoice No]]="","",Table1[[#This Row],[Ref No / Invoice No]])</f>
        <v/>
      </c>
      <c r="BK726" t="str">
        <f>IF(Table1[[#This Row],[Voucher No]]="","",Table1[[#This Row],[Voucher No]])</f>
        <v/>
      </c>
      <c r="BL726" t="str">
        <f>IF(Table1[[#This Row],[Date]]="","",Table1[[#This Row],[Narration]])</f>
        <v/>
      </c>
      <c r="BM726" t="str">
        <f>IF(Table1[[#This Row],[Date]]="","",$A$11&amp;$A$13&amp;ROW())</f>
        <v/>
      </c>
      <c r="BN726" t="str">
        <f>IF(Table1[[#This Row],[Date]]="","",$A$13)</f>
        <v/>
      </c>
      <c r="BP726" t="str">
        <f>IF(Table1[[#This Row],[Ledger 1]]="","","No")</f>
        <v/>
      </c>
      <c r="BQ726" t="str">
        <f>IF(Table1[[#This Row],[Date]]="","",IF(Table1[[#This Row],[Effect 1]]="Dr.","Yes","No"))</f>
        <v/>
      </c>
      <c r="BR726" t="str">
        <f>IF(Table1[[#This Row],[Date]]="","",Table1[[#This Row],[Ledger 1]])</f>
        <v/>
      </c>
      <c r="BS726" t="str">
        <f>IF(Table1[[#This Row],[Date]]="","",IF(Table1[[#This Row],[Effect 1]]="Dr.",-Table1[[#This Row],[Amount 1]],Table1[[#This Row],[Amount 1]]))</f>
        <v/>
      </c>
      <c r="BV726" t="str">
        <f>IF(Table1[[#This Row],[Ledger 2]]="","","No")</f>
        <v/>
      </c>
      <c r="BW726" t="str">
        <f>IF(Table1[[#This Row],[Date]]="","",IF(Table1[[#This Row],[Effect 2]]="Dr.","Yes","No"))</f>
        <v/>
      </c>
      <c r="BX726" t="str">
        <f>IF(Table1[[#This Row],[Date]]="","",Table1[[#This Row],[Ledger 2]])</f>
        <v/>
      </c>
      <c r="BY726" t="str">
        <f>IF(Table1[[#This Row],[Date]]="","",IF(Table1[[#This Row],[Effect 2]]="Dr.",-Table1[[#This Row],[Amount 2]],Table1[[#This Row],[Amount 2]]))</f>
        <v/>
      </c>
      <c r="CB726" t="str">
        <f>IF(Table1[[#This Row],[Ledger 3]]="","","No")</f>
        <v/>
      </c>
      <c r="CC726" t="str">
        <f>IF(Table1[[#This Row],[Ledger 3]]="","",IF(Table1[[#This Row],[Effect 3]]="Dr.","Yes","No"))</f>
        <v/>
      </c>
      <c r="CD726" t="str">
        <f>IF(Table1[[#This Row],[Ledger 3]]="","",Table1[[#This Row],[Ledger 3]])</f>
        <v/>
      </c>
      <c r="CE726" t="str">
        <f>IF(Table1[[#This Row],[Ledger 3]]="","",IF(Table1[[#This Row],[Effect 3]]="Dr.",-Table1[[#This Row],[Amount 3]],Table1[[#This Row],[Amount 3]]))</f>
        <v/>
      </c>
      <c r="CH726" t="str">
        <f>IF(Table1[[#This Row],[Ledger 4]]="","","No")</f>
        <v/>
      </c>
      <c r="CI726" t="str">
        <f>IF(Table1[[#This Row],[Ledger 4]]="","",IF(Table1[[#This Row],[Effect 4]]="Dr.","Yes","No"))</f>
        <v/>
      </c>
      <c r="CJ726" t="str">
        <f>IF(Table1[[#This Row],[Ledger 4]]="","",Table1[[#This Row],[Ledger 4]])</f>
        <v/>
      </c>
      <c r="CK726" t="str">
        <f>IF(Table1[[#This Row],[Ledger 4]]="","",IF(Table1[[#This Row],[Effect 4]]="Dr.",-Table1[[#This Row],[Amount 4]],Table1[[#This Row],[Amount 4]]))</f>
        <v/>
      </c>
      <c r="CN726" t="str">
        <f>IF(Table1[[#This Row],[Ledger 5]]="","","No")</f>
        <v/>
      </c>
      <c r="CO726" t="str">
        <f>IF(Table1[[#This Row],[Ledger 5]]="","",IF(Table1[[#This Row],[Effect 5]]="Dr.","Yes","No"))</f>
        <v/>
      </c>
      <c r="CP726" t="str">
        <f>IF(Table1[[#This Row],[Ledger 5]]="","",Table1[[#This Row],[Ledger 5]])</f>
        <v/>
      </c>
      <c r="CQ726" t="str">
        <f>IF(Table1[[#This Row],[Ledger 5]]="","",IF(Table1[[#This Row],[Effect 5]]="Dr.",-Table1[[#This Row],[Amount 5]],Table1[[#This Row],[Amount 5]]))</f>
        <v/>
      </c>
      <c r="CT726" t="str">
        <f>IF(Table1[[#This Row],[Ledger 6]]="","","No")</f>
        <v/>
      </c>
      <c r="CU726" t="str">
        <f>IF(Table1[[#This Row],[Ledger 6]]="","",IF(Table1[[#This Row],[Effect 6]]="Dr.","Yes","No"))</f>
        <v/>
      </c>
      <c r="CV726" t="str">
        <f>IF(Table1[[#This Row],[Ledger 6]]="","",Table1[[#This Row],[Ledger 6]])</f>
        <v/>
      </c>
      <c r="CW726" t="str">
        <f>IF(Table1[[#This Row],[Ledger 6]]="","",IF(Table1[[#This Row],[Effect 6]]="Dr.",-Table1[[#This Row],[Amount 6]],Table1[[#This Row],[Amount 6]]))</f>
        <v/>
      </c>
      <c r="CZ726" t="str">
        <f>IF(Table1[[#This Row],[Ledger 7]]="","","No")</f>
        <v/>
      </c>
      <c r="DA726" t="str">
        <f>IF(Table1[[#This Row],[Ledger 7]]="","",IF(Table1[[#This Row],[Effect 7]]="Dr.","Yes","No"))</f>
        <v/>
      </c>
      <c r="DB726" t="str">
        <f>IF(Table1[[#This Row],[Ledger 7]]="","",Table1[[#This Row],[Ledger 7]])</f>
        <v/>
      </c>
      <c r="DC726" t="str">
        <f>IF(Table1[[#This Row],[Ledger 7]]="","",IF(Table1[[#This Row],[Effect 7]]="Dr.",-Table1[[#This Row],[Amount 7]],Table1[[#This Row],[Amount 7]]))</f>
        <v/>
      </c>
      <c r="DF726" t="str">
        <f>IF(Table1[[#This Row],[Ledger 8]]="","","No")</f>
        <v/>
      </c>
      <c r="DG726" t="str">
        <f>IF(Table1[[#This Row],[Ledger 8]]="","",IF(Table1[[#This Row],[Effect 8]]="Dr.","Yes","No"))</f>
        <v/>
      </c>
      <c r="DH726" t="str">
        <f>IF(Table1[[#This Row],[Ledger 8]]="","",Table1[[#This Row],[Ledger 8]])</f>
        <v/>
      </c>
      <c r="DI726" t="str">
        <f>IF(Table1[[#This Row],[Ledger 8]]="","",IF(Table1[[#This Row],[Effect 8]]="Dr.",-Table1[[#This Row],[Amount 8]],Table1[[#This Row],[Amount 8]]))</f>
        <v/>
      </c>
      <c r="DL726" t="str">
        <f>IF(Table1[[#This Row],[Ledger 9]]="","","No")</f>
        <v/>
      </c>
      <c r="DM726" t="str">
        <f>IF(Table1[[#This Row],[Ledger 9]]="","",IF(Table1[[#This Row],[Effect 9]]="Dr.","Yes","No"))</f>
        <v/>
      </c>
      <c r="DN726" t="str">
        <f>IF(Table1[[#This Row],[Ledger 9]]="","",Table1[[#This Row],[Ledger 9]])</f>
        <v/>
      </c>
      <c r="DO726" t="str">
        <f>IF(Table1[[#This Row],[Ledger 9]]="","",IF(Table1[[#This Row],[Effect 9]]="Dr.",-Table1[[#This Row],[Amount 9]],Table1[[#This Row],[Amount 9]]))</f>
        <v/>
      </c>
      <c r="DR726" t="str">
        <f>IF(Table1[[#This Row],[Ledger 10]]="","","No")</f>
        <v/>
      </c>
      <c r="DS726" t="str">
        <f>IF(Table1[[#This Row],[Ledger 10]]="","",IF(Table1[[#This Row],[Effect 10]]="Dr.","Yes","No"))</f>
        <v/>
      </c>
      <c r="DT726" t="str">
        <f>IF(Table1[[#This Row],[Ledger 10]]="","",Table1[[#This Row],[Ledger 10]])</f>
        <v/>
      </c>
      <c r="DU726" t="str">
        <f>IF(Table1[[#This Row],[Ledger 10]]="","",IF(Table1[[#This Row],[Effect 10]]="Dr.",-Table1[[#This Row],[Amount 10]],Table1[[#This Row],[Amount 10]]))</f>
        <v/>
      </c>
      <c r="DX726" t="str">
        <f>IF(Table1[[#This Row],[Ledger 11]]="","","No")</f>
        <v/>
      </c>
      <c r="DY726" t="str">
        <f>IF(Table1[[#This Row],[Ledger 11]]="","",IF(Table1[[#This Row],[Effect 11]]="Dr.","Yes","No"))</f>
        <v/>
      </c>
      <c r="DZ726" t="str">
        <f>IF(Table1[[#This Row],[Ledger 11]]="","",Table1[[#This Row],[Ledger 11]])</f>
        <v/>
      </c>
      <c r="EA726" t="str">
        <f>IF(Table1[[#This Row],[Ledger 11]]="","",IF(Table1[[#This Row],[Effect 11]]="Dr.",-Table1[[#This Row],[Amount 11]],Table1[[#This Row],[Amount 11]]))</f>
        <v/>
      </c>
      <c r="ED726" t="str">
        <f>IF(Table1[[#This Row],[Ledger 12]]="","","No")</f>
        <v/>
      </c>
      <c r="EE726" t="str">
        <f>IF(Table1[[#This Row],[Ledger 12]]="","",IF(Table1[[#This Row],[Effect 12]]="Dr.","Yes","No"))</f>
        <v/>
      </c>
      <c r="EF726" t="str">
        <f>IF(Table1[[#This Row],[Ledger 12]]="","",Table1[[#This Row],[Ledger 12]])</f>
        <v/>
      </c>
      <c r="EG726" t="str">
        <f>IF(Table1[[#This Row],[Ledger 12]]="","",IF(Table1[[#This Row],[Effect 12]]="Dr.",-Table1[[#This Row],[Amount 12]],Table1[[#This Row],[Amount 12]]))</f>
        <v/>
      </c>
      <c r="EJ726" t="str">
        <f>IF(Table1[[#This Row],[Ledger 13]]="","","No")</f>
        <v/>
      </c>
      <c r="EK726" t="str">
        <f>IF(Table1[[#This Row],[Ledger 13]]="","",IF(Table1[[#This Row],[Effect 13]]="Dr.","Yes","No"))</f>
        <v/>
      </c>
      <c r="EL726" t="str">
        <f>IF(Table1[[#This Row],[Ledger 13]]="","",Table1[[#This Row],[Ledger 13]])</f>
        <v/>
      </c>
      <c r="EM726" t="str">
        <f>IF(Table1[[#This Row],[Ledger 13]]="","",IF(Table1[[#This Row],[Effect 13]]="Dr.",-Table1[[#This Row],[Amount 13]],Table1[[#This Row],[Amount 13]]))</f>
        <v/>
      </c>
      <c r="EP726" t="str">
        <f>IF(Table1[[#This Row],[Ledger 14]]="","","No")</f>
        <v/>
      </c>
      <c r="EQ726" t="str">
        <f>IF(Table1[[#This Row],[Ledger 14]]="","",IF(Table1[[#This Row],[Effect 14]]="Dr.","Yes","No"))</f>
        <v/>
      </c>
      <c r="ER726" t="str">
        <f>IF(Table1[[#This Row],[Ledger 14]]="","",Table1[[#This Row],[Ledger 14]])</f>
        <v/>
      </c>
      <c r="ES726" t="str">
        <f>IF(Table1[[#This Row],[Ledger 14]]="","",IF(Table1[[#This Row],[Effect 14]]="Dr.",-Table1[[#This Row],[Amount 14]],Table1[[#This Row],[Amount 14]]))</f>
        <v/>
      </c>
      <c r="EV726" t="str">
        <f>IF(Table1[[#This Row],[Ledger 15]]="","","No")</f>
        <v/>
      </c>
      <c r="EW726" t="str">
        <f>IF(Table1[[#This Row],[Ledger 15]]="","",IF(Table1[[#This Row],[Effect 15]]="Dr.","Yes","No"))</f>
        <v/>
      </c>
      <c r="EX726" t="str">
        <f>IF(Table1[[#This Row],[Ledger 15]]="","",Table1[[#This Row],[Ledger 15]])</f>
        <v/>
      </c>
      <c r="EY726" t="str">
        <f>IF(Table1[[#This Row],[Ledger 15]]="","",IF(Table1[[#This Row],[Effect 15]]="Dr.",-Table1[[#This Row],[Amount 15]],Table1[[#This Row],[Amount 15]]))</f>
        <v/>
      </c>
      <c r="FD7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6">
        <f>IF(Table1[[#This Row],[Date]]="",0,IF(AND(Table1[[#This Row],[Date]]&gt;=$FE$2,Table1[[#This Row],[Date]]&lt;=$FE$3),0,1))</f>
        <v>0</v>
      </c>
      <c r="FF726">
        <f>IF(Table1[[#This Row],[Date]]="",0,IF(TYPE(VLOOKUP(Table1[[#This Row],[Voucher Type]],Table1[[#All],[Voucher Type Master]],1,FALSE))=16,1,0))</f>
        <v>0</v>
      </c>
      <c r="FG726">
        <f>IF(TYPE(IF(Table1[[#This Row],[Date]]="",0,IF(VLOOKUP(Table1[[#This Row],[Voucher Type]],$FY$5:$FZ$13,2,0)=Table1[[#This Row],[Effect 1]],0,1)))=16,1,0)</f>
        <v>0</v>
      </c>
      <c r="FH7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6">
        <f>IF(LEN(Table1[[#This Row],[Ledger 1]])&gt;0,IF(TYPE(VLOOKUP(Table1[[#This Row],[Ledger 1]],GZ:GZ,1,0))=16,1,0),0)</f>
        <v>0</v>
      </c>
      <c r="FJ726">
        <f>IF(LEN(Table1[[#This Row],[Ledger 2]])&gt;0,IF(TYPE(VLOOKUP(Table1[[#This Row],[Ledger 2]],GZ:GZ,1,0))=16,1,0),0)</f>
        <v>0</v>
      </c>
      <c r="FK726">
        <f>IF(LEN(Table1[[#This Row],[Ledger 3]])&gt;0,IF(TYPE(VLOOKUP(Table1[[#This Row],[Ledger 3]],GZ:GZ,1,0))=16,1,0),0)</f>
        <v>0</v>
      </c>
      <c r="FL726">
        <f>IF(LEN(Table1[[#This Row],[Ledger 4]])&gt;0,IF(TYPE(VLOOKUP(Table1[[#This Row],[Ledger 4]],GZ:GZ,1,0))=16,1,0),0)</f>
        <v>0</v>
      </c>
      <c r="FM726">
        <f>IF(LEN(Table1[[#This Row],[Ledger 5]])&gt;0,IF(TYPE(VLOOKUP(Table1[[#This Row],[Ledger 5]],GZ:GZ,1,0))=16,1,0),0)</f>
        <v>0</v>
      </c>
      <c r="FN726">
        <f>IF(LEN(Table1[[#This Row],[Ledger 6]])&gt;0,IF(TYPE(VLOOKUP(Table1[[#This Row],[Ledger 6]],$GZ:$GZ,1,0))=16,1,0),0)</f>
        <v>0</v>
      </c>
      <c r="FO726">
        <f>IF(LEN(Table1[[#This Row],[Ledger 7]])&gt;0,IF(TYPE(VLOOKUP(Table1[[#This Row],[Ledger 7]],$GZ:$GZ,1,0))=16,1,0),0)</f>
        <v>0</v>
      </c>
      <c r="FP726">
        <f>IF(LEN(Table1[[#This Row],[Ledger 8]])&gt;0,IF(TYPE(VLOOKUP(Table1[[#This Row],[Ledger 8]],$GZ:$GZ,1,0))=16,1,0),0)</f>
        <v>0</v>
      </c>
      <c r="FQ726">
        <f>IF(LEN(Table1[[#This Row],[Ledger 9]])&gt;0,IF(TYPE(VLOOKUP(Table1[[#This Row],[Ledger 9]],$GZ:$GZ,1,0))=16,1,0),0)</f>
        <v>0</v>
      </c>
      <c r="FR726">
        <f>IF(LEN(Table1[[#This Row],[Ledger 10]])&gt;0,IF(TYPE(VLOOKUP(Table1[[#This Row],[Ledger 10]],$GZ:$GZ,1,0))=16,1,0),0)</f>
        <v>0</v>
      </c>
      <c r="FS726">
        <f>IF(LEN(Table1[[#This Row],[Ledger 11]])&gt;0,IF(TYPE(VLOOKUP(Table1[[#This Row],[Ledger 11]],$GZ:$GZ,1,0))=16,1,0),0)</f>
        <v>0</v>
      </c>
      <c r="FT726">
        <f>IF(LEN(Table1[[#This Row],[Ledger 12]])&gt;0,IF(TYPE(VLOOKUP(Table1[[#This Row],[Ledger 12]],$GZ:$GZ,1,0))=16,1,0),0)</f>
        <v>0</v>
      </c>
      <c r="FU726">
        <f>IF(LEN(Table1[[#This Row],[Ledger 13]])&gt;0,IF(TYPE(VLOOKUP(Table1[[#This Row],[Ledger 13]],$GZ:$GZ,1,0))=16,1,0),0)</f>
        <v>0</v>
      </c>
      <c r="FV726">
        <f>IF(LEN(Table1[[#This Row],[Ledger 14]])&gt;0,IF(TYPE(VLOOKUP(Table1[[#This Row],[Ledger 14]],$GZ:$GZ,1,0))=16,1,0),0)</f>
        <v>0</v>
      </c>
      <c r="FW726">
        <f>IF(LEN(Table1[[#This Row],[Ledger 15]])&gt;0,IF(TYPE(VLOOKUP(Table1[[#This Row],[Ledger 15]],$GZ:$GZ,1,0))=16,1,0),0)</f>
        <v>0</v>
      </c>
    </row>
    <row r="727" spans="4:179" ht="33" customHeight="1" x14ac:dyDescent="0.45">
      <c r="D727" s="8">
        <f t="shared" si="20"/>
        <v>722</v>
      </c>
      <c r="E727" s="32"/>
      <c r="F727" s="34"/>
      <c r="G727" s="34"/>
      <c r="H727" s="34"/>
      <c r="I727" s="34"/>
      <c r="J727" s="38"/>
      <c r="K727" s="33"/>
      <c r="L727" s="36"/>
      <c r="M727" s="35"/>
      <c r="N727" s="34"/>
      <c r="O727" s="41"/>
      <c r="P727" s="35"/>
      <c r="Q727" s="34"/>
      <c r="R727" s="37"/>
      <c r="S727" s="35"/>
      <c r="T727" s="34"/>
      <c r="U727" s="37"/>
      <c r="V727" s="35"/>
      <c r="W727" s="34"/>
      <c r="X727" s="37"/>
      <c r="Y727" s="35"/>
      <c r="Z727" s="34"/>
      <c r="AA727" s="37"/>
      <c r="AB727" s="35"/>
      <c r="AC727" s="34"/>
      <c r="AD727" s="37"/>
      <c r="AE727" s="35"/>
      <c r="AF727" s="34"/>
      <c r="AG727" s="37"/>
      <c r="AH727" s="35"/>
      <c r="AI727" s="34"/>
      <c r="AJ727" s="37"/>
      <c r="AK727" s="35"/>
      <c r="AL727" s="34"/>
      <c r="AM727" s="37"/>
      <c r="AN727" s="35"/>
      <c r="AO727" s="34"/>
      <c r="AP727" s="37"/>
      <c r="AQ727" s="35"/>
      <c r="AR727" s="34"/>
      <c r="AS727" s="37"/>
      <c r="AT727" s="35"/>
      <c r="AU727" s="34"/>
      <c r="AV727" s="37"/>
      <c r="AW727" s="35"/>
      <c r="AX727" s="34"/>
      <c r="AY727" s="37"/>
      <c r="AZ727" s="35"/>
      <c r="BA727" s="34"/>
      <c r="BB727" s="37"/>
      <c r="BC7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7" s="7"/>
      <c r="BF727" t="str">
        <f>IF(Table1[[#This Row],[Date]]="","","&amp;lt;VOUCHER REMOTEID="&amp;""""&amp;$A$11&amp;$A$13&amp;ROW()&amp;""""&amp;" VCHTYPE="""&amp;F727&amp;""" ACTION="""&amp;"Create"&amp;"""&amp;gt;")</f>
        <v/>
      </c>
      <c r="BG727" t="str">
        <f>IF(Table1[[#This Row],[Date]]="","",TEXT(Table1[[#This Row],[Date]],"yyyymmdd"))</f>
        <v/>
      </c>
      <c r="BH727" t="str">
        <f>Table1[[#This Row],[Date2]]</f>
        <v/>
      </c>
      <c r="BI727" t="str">
        <f>IF(Table1[[#This Row],[Date]]="","",Table1[[#This Row],[Voucher Type]])</f>
        <v/>
      </c>
      <c r="BJ727" t="str">
        <f>IF(Table1[[#This Row],[Ref No / Invoice No]]="","",Table1[[#This Row],[Ref No / Invoice No]])</f>
        <v/>
      </c>
      <c r="BK727" t="str">
        <f>IF(Table1[[#This Row],[Voucher No]]="","",Table1[[#This Row],[Voucher No]])</f>
        <v/>
      </c>
      <c r="BL727" t="str">
        <f>IF(Table1[[#This Row],[Date]]="","",Table1[[#This Row],[Narration]])</f>
        <v/>
      </c>
      <c r="BM727" t="str">
        <f>IF(Table1[[#This Row],[Date]]="","",$A$11&amp;$A$13&amp;ROW())</f>
        <v/>
      </c>
      <c r="BN727" t="str">
        <f>IF(Table1[[#This Row],[Date]]="","",$A$13)</f>
        <v/>
      </c>
      <c r="BP727" t="str">
        <f>IF(Table1[[#This Row],[Ledger 1]]="","","No")</f>
        <v/>
      </c>
      <c r="BQ727" t="str">
        <f>IF(Table1[[#This Row],[Date]]="","",IF(Table1[[#This Row],[Effect 1]]="Dr.","Yes","No"))</f>
        <v/>
      </c>
      <c r="BR727" t="str">
        <f>IF(Table1[[#This Row],[Date]]="","",Table1[[#This Row],[Ledger 1]])</f>
        <v/>
      </c>
      <c r="BS727" t="str">
        <f>IF(Table1[[#This Row],[Date]]="","",IF(Table1[[#This Row],[Effect 1]]="Dr.",-Table1[[#This Row],[Amount 1]],Table1[[#This Row],[Amount 1]]))</f>
        <v/>
      </c>
      <c r="BV727" t="str">
        <f>IF(Table1[[#This Row],[Ledger 2]]="","","No")</f>
        <v/>
      </c>
      <c r="BW727" t="str">
        <f>IF(Table1[[#This Row],[Date]]="","",IF(Table1[[#This Row],[Effect 2]]="Dr.","Yes","No"))</f>
        <v/>
      </c>
      <c r="BX727" t="str">
        <f>IF(Table1[[#This Row],[Date]]="","",Table1[[#This Row],[Ledger 2]])</f>
        <v/>
      </c>
      <c r="BY727" t="str">
        <f>IF(Table1[[#This Row],[Date]]="","",IF(Table1[[#This Row],[Effect 2]]="Dr.",-Table1[[#This Row],[Amount 2]],Table1[[#This Row],[Amount 2]]))</f>
        <v/>
      </c>
      <c r="CB727" t="str">
        <f>IF(Table1[[#This Row],[Ledger 3]]="","","No")</f>
        <v/>
      </c>
      <c r="CC727" t="str">
        <f>IF(Table1[[#This Row],[Ledger 3]]="","",IF(Table1[[#This Row],[Effect 3]]="Dr.","Yes","No"))</f>
        <v/>
      </c>
      <c r="CD727" t="str">
        <f>IF(Table1[[#This Row],[Ledger 3]]="","",Table1[[#This Row],[Ledger 3]])</f>
        <v/>
      </c>
      <c r="CE727" t="str">
        <f>IF(Table1[[#This Row],[Ledger 3]]="","",IF(Table1[[#This Row],[Effect 3]]="Dr.",-Table1[[#This Row],[Amount 3]],Table1[[#This Row],[Amount 3]]))</f>
        <v/>
      </c>
      <c r="CH727" t="str">
        <f>IF(Table1[[#This Row],[Ledger 4]]="","","No")</f>
        <v/>
      </c>
      <c r="CI727" t="str">
        <f>IF(Table1[[#This Row],[Ledger 4]]="","",IF(Table1[[#This Row],[Effect 4]]="Dr.","Yes","No"))</f>
        <v/>
      </c>
      <c r="CJ727" t="str">
        <f>IF(Table1[[#This Row],[Ledger 4]]="","",Table1[[#This Row],[Ledger 4]])</f>
        <v/>
      </c>
      <c r="CK727" t="str">
        <f>IF(Table1[[#This Row],[Ledger 4]]="","",IF(Table1[[#This Row],[Effect 4]]="Dr.",-Table1[[#This Row],[Amount 4]],Table1[[#This Row],[Amount 4]]))</f>
        <v/>
      </c>
      <c r="CN727" t="str">
        <f>IF(Table1[[#This Row],[Ledger 5]]="","","No")</f>
        <v/>
      </c>
      <c r="CO727" t="str">
        <f>IF(Table1[[#This Row],[Ledger 5]]="","",IF(Table1[[#This Row],[Effect 5]]="Dr.","Yes","No"))</f>
        <v/>
      </c>
      <c r="CP727" t="str">
        <f>IF(Table1[[#This Row],[Ledger 5]]="","",Table1[[#This Row],[Ledger 5]])</f>
        <v/>
      </c>
      <c r="CQ727" t="str">
        <f>IF(Table1[[#This Row],[Ledger 5]]="","",IF(Table1[[#This Row],[Effect 5]]="Dr.",-Table1[[#This Row],[Amount 5]],Table1[[#This Row],[Amount 5]]))</f>
        <v/>
      </c>
      <c r="CT727" t="str">
        <f>IF(Table1[[#This Row],[Ledger 6]]="","","No")</f>
        <v/>
      </c>
      <c r="CU727" t="str">
        <f>IF(Table1[[#This Row],[Ledger 6]]="","",IF(Table1[[#This Row],[Effect 6]]="Dr.","Yes","No"))</f>
        <v/>
      </c>
      <c r="CV727" t="str">
        <f>IF(Table1[[#This Row],[Ledger 6]]="","",Table1[[#This Row],[Ledger 6]])</f>
        <v/>
      </c>
      <c r="CW727" t="str">
        <f>IF(Table1[[#This Row],[Ledger 6]]="","",IF(Table1[[#This Row],[Effect 6]]="Dr.",-Table1[[#This Row],[Amount 6]],Table1[[#This Row],[Amount 6]]))</f>
        <v/>
      </c>
      <c r="CZ727" t="str">
        <f>IF(Table1[[#This Row],[Ledger 7]]="","","No")</f>
        <v/>
      </c>
      <c r="DA727" t="str">
        <f>IF(Table1[[#This Row],[Ledger 7]]="","",IF(Table1[[#This Row],[Effect 7]]="Dr.","Yes","No"))</f>
        <v/>
      </c>
      <c r="DB727" t="str">
        <f>IF(Table1[[#This Row],[Ledger 7]]="","",Table1[[#This Row],[Ledger 7]])</f>
        <v/>
      </c>
      <c r="DC727" t="str">
        <f>IF(Table1[[#This Row],[Ledger 7]]="","",IF(Table1[[#This Row],[Effect 7]]="Dr.",-Table1[[#This Row],[Amount 7]],Table1[[#This Row],[Amount 7]]))</f>
        <v/>
      </c>
      <c r="DF727" t="str">
        <f>IF(Table1[[#This Row],[Ledger 8]]="","","No")</f>
        <v/>
      </c>
      <c r="DG727" t="str">
        <f>IF(Table1[[#This Row],[Ledger 8]]="","",IF(Table1[[#This Row],[Effect 8]]="Dr.","Yes","No"))</f>
        <v/>
      </c>
      <c r="DH727" t="str">
        <f>IF(Table1[[#This Row],[Ledger 8]]="","",Table1[[#This Row],[Ledger 8]])</f>
        <v/>
      </c>
      <c r="DI727" t="str">
        <f>IF(Table1[[#This Row],[Ledger 8]]="","",IF(Table1[[#This Row],[Effect 8]]="Dr.",-Table1[[#This Row],[Amount 8]],Table1[[#This Row],[Amount 8]]))</f>
        <v/>
      </c>
      <c r="DL727" t="str">
        <f>IF(Table1[[#This Row],[Ledger 9]]="","","No")</f>
        <v/>
      </c>
      <c r="DM727" t="str">
        <f>IF(Table1[[#This Row],[Ledger 9]]="","",IF(Table1[[#This Row],[Effect 9]]="Dr.","Yes","No"))</f>
        <v/>
      </c>
      <c r="DN727" t="str">
        <f>IF(Table1[[#This Row],[Ledger 9]]="","",Table1[[#This Row],[Ledger 9]])</f>
        <v/>
      </c>
      <c r="DO727" t="str">
        <f>IF(Table1[[#This Row],[Ledger 9]]="","",IF(Table1[[#This Row],[Effect 9]]="Dr.",-Table1[[#This Row],[Amount 9]],Table1[[#This Row],[Amount 9]]))</f>
        <v/>
      </c>
      <c r="DR727" t="str">
        <f>IF(Table1[[#This Row],[Ledger 10]]="","","No")</f>
        <v/>
      </c>
      <c r="DS727" t="str">
        <f>IF(Table1[[#This Row],[Ledger 10]]="","",IF(Table1[[#This Row],[Effect 10]]="Dr.","Yes","No"))</f>
        <v/>
      </c>
      <c r="DT727" t="str">
        <f>IF(Table1[[#This Row],[Ledger 10]]="","",Table1[[#This Row],[Ledger 10]])</f>
        <v/>
      </c>
      <c r="DU727" t="str">
        <f>IF(Table1[[#This Row],[Ledger 10]]="","",IF(Table1[[#This Row],[Effect 10]]="Dr.",-Table1[[#This Row],[Amount 10]],Table1[[#This Row],[Amount 10]]))</f>
        <v/>
      </c>
      <c r="DX727" t="str">
        <f>IF(Table1[[#This Row],[Ledger 11]]="","","No")</f>
        <v/>
      </c>
      <c r="DY727" t="str">
        <f>IF(Table1[[#This Row],[Ledger 11]]="","",IF(Table1[[#This Row],[Effect 11]]="Dr.","Yes","No"))</f>
        <v/>
      </c>
      <c r="DZ727" t="str">
        <f>IF(Table1[[#This Row],[Ledger 11]]="","",Table1[[#This Row],[Ledger 11]])</f>
        <v/>
      </c>
      <c r="EA727" t="str">
        <f>IF(Table1[[#This Row],[Ledger 11]]="","",IF(Table1[[#This Row],[Effect 11]]="Dr.",-Table1[[#This Row],[Amount 11]],Table1[[#This Row],[Amount 11]]))</f>
        <v/>
      </c>
      <c r="ED727" t="str">
        <f>IF(Table1[[#This Row],[Ledger 12]]="","","No")</f>
        <v/>
      </c>
      <c r="EE727" t="str">
        <f>IF(Table1[[#This Row],[Ledger 12]]="","",IF(Table1[[#This Row],[Effect 12]]="Dr.","Yes","No"))</f>
        <v/>
      </c>
      <c r="EF727" t="str">
        <f>IF(Table1[[#This Row],[Ledger 12]]="","",Table1[[#This Row],[Ledger 12]])</f>
        <v/>
      </c>
      <c r="EG727" t="str">
        <f>IF(Table1[[#This Row],[Ledger 12]]="","",IF(Table1[[#This Row],[Effect 12]]="Dr.",-Table1[[#This Row],[Amount 12]],Table1[[#This Row],[Amount 12]]))</f>
        <v/>
      </c>
      <c r="EJ727" t="str">
        <f>IF(Table1[[#This Row],[Ledger 13]]="","","No")</f>
        <v/>
      </c>
      <c r="EK727" t="str">
        <f>IF(Table1[[#This Row],[Ledger 13]]="","",IF(Table1[[#This Row],[Effect 13]]="Dr.","Yes","No"))</f>
        <v/>
      </c>
      <c r="EL727" t="str">
        <f>IF(Table1[[#This Row],[Ledger 13]]="","",Table1[[#This Row],[Ledger 13]])</f>
        <v/>
      </c>
      <c r="EM727" t="str">
        <f>IF(Table1[[#This Row],[Ledger 13]]="","",IF(Table1[[#This Row],[Effect 13]]="Dr.",-Table1[[#This Row],[Amount 13]],Table1[[#This Row],[Amount 13]]))</f>
        <v/>
      </c>
      <c r="EP727" t="str">
        <f>IF(Table1[[#This Row],[Ledger 14]]="","","No")</f>
        <v/>
      </c>
      <c r="EQ727" t="str">
        <f>IF(Table1[[#This Row],[Ledger 14]]="","",IF(Table1[[#This Row],[Effect 14]]="Dr.","Yes","No"))</f>
        <v/>
      </c>
      <c r="ER727" t="str">
        <f>IF(Table1[[#This Row],[Ledger 14]]="","",Table1[[#This Row],[Ledger 14]])</f>
        <v/>
      </c>
      <c r="ES727" t="str">
        <f>IF(Table1[[#This Row],[Ledger 14]]="","",IF(Table1[[#This Row],[Effect 14]]="Dr.",-Table1[[#This Row],[Amount 14]],Table1[[#This Row],[Amount 14]]))</f>
        <v/>
      </c>
      <c r="EV727" t="str">
        <f>IF(Table1[[#This Row],[Ledger 15]]="","","No")</f>
        <v/>
      </c>
      <c r="EW727" t="str">
        <f>IF(Table1[[#This Row],[Ledger 15]]="","",IF(Table1[[#This Row],[Effect 15]]="Dr.","Yes","No"))</f>
        <v/>
      </c>
      <c r="EX727" t="str">
        <f>IF(Table1[[#This Row],[Ledger 15]]="","",Table1[[#This Row],[Ledger 15]])</f>
        <v/>
      </c>
      <c r="EY727" t="str">
        <f>IF(Table1[[#This Row],[Ledger 15]]="","",IF(Table1[[#This Row],[Effect 15]]="Dr.",-Table1[[#This Row],[Amount 15]],Table1[[#This Row],[Amount 15]]))</f>
        <v/>
      </c>
      <c r="FD7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7">
        <f>IF(Table1[[#This Row],[Date]]="",0,IF(AND(Table1[[#This Row],[Date]]&gt;=$FE$2,Table1[[#This Row],[Date]]&lt;=$FE$3),0,1))</f>
        <v>0</v>
      </c>
      <c r="FF727">
        <f>IF(Table1[[#This Row],[Date]]="",0,IF(TYPE(VLOOKUP(Table1[[#This Row],[Voucher Type]],Table1[[#All],[Voucher Type Master]],1,FALSE))=16,1,0))</f>
        <v>0</v>
      </c>
      <c r="FG727">
        <f>IF(TYPE(IF(Table1[[#This Row],[Date]]="",0,IF(VLOOKUP(Table1[[#This Row],[Voucher Type]],$FY$5:$FZ$13,2,0)=Table1[[#This Row],[Effect 1]],0,1)))=16,1,0)</f>
        <v>0</v>
      </c>
      <c r="FH7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7">
        <f>IF(LEN(Table1[[#This Row],[Ledger 1]])&gt;0,IF(TYPE(VLOOKUP(Table1[[#This Row],[Ledger 1]],GZ:GZ,1,0))=16,1,0),0)</f>
        <v>0</v>
      </c>
      <c r="FJ727">
        <f>IF(LEN(Table1[[#This Row],[Ledger 2]])&gt;0,IF(TYPE(VLOOKUP(Table1[[#This Row],[Ledger 2]],GZ:GZ,1,0))=16,1,0),0)</f>
        <v>0</v>
      </c>
      <c r="FK727">
        <f>IF(LEN(Table1[[#This Row],[Ledger 3]])&gt;0,IF(TYPE(VLOOKUP(Table1[[#This Row],[Ledger 3]],GZ:GZ,1,0))=16,1,0),0)</f>
        <v>0</v>
      </c>
      <c r="FL727">
        <f>IF(LEN(Table1[[#This Row],[Ledger 4]])&gt;0,IF(TYPE(VLOOKUP(Table1[[#This Row],[Ledger 4]],GZ:GZ,1,0))=16,1,0),0)</f>
        <v>0</v>
      </c>
      <c r="FM727">
        <f>IF(LEN(Table1[[#This Row],[Ledger 5]])&gt;0,IF(TYPE(VLOOKUP(Table1[[#This Row],[Ledger 5]],GZ:GZ,1,0))=16,1,0),0)</f>
        <v>0</v>
      </c>
      <c r="FN727">
        <f>IF(LEN(Table1[[#This Row],[Ledger 6]])&gt;0,IF(TYPE(VLOOKUP(Table1[[#This Row],[Ledger 6]],$GZ:$GZ,1,0))=16,1,0),0)</f>
        <v>0</v>
      </c>
      <c r="FO727">
        <f>IF(LEN(Table1[[#This Row],[Ledger 7]])&gt;0,IF(TYPE(VLOOKUP(Table1[[#This Row],[Ledger 7]],$GZ:$GZ,1,0))=16,1,0),0)</f>
        <v>0</v>
      </c>
      <c r="FP727">
        <f>IF(LEN(Table1[[#This Row],[Ledger 8]])&gt;0,IF(TYPE(VLOOKUP(Table1[[#This Row],[Ledger 8]],$GZ:$GZ,1,0))=16,1,0),0)</f>
        <v>0</v>
      </c>
      <c r="FQ727">
        <f>IF(LEN(Table1[[#This Row],[Ledger 9]])&gt;0,IF(TYPE(VLOOKUP(Table1[[#This Row],[Ledger 9]],$GZ:$GZ,1,0))=16,1,0),0)</f>
        <v>0</v>
      </c>
      <c r="FR727">
        <f>IF(LEN(Table1[[#This Row],[Ledger 10]])&gt;0,IF(TYPE(VLOOKUP(Table1[[#This Row],[Ledger 10]],$GZ:$GZ,1,0))=16,1,0),0)</f>
        <v>0</v>
      </c>
      <c r="FS727">
        <f>IF(LEN(Table1[[#This Row],[Ledger 11]])&gt;0,IF(TYPE(VLOOKUP(Table1[[#This Row],[Ledger 11]],$GZ:$GZ,1,0))=16,1,0),0)</f>
        <v>0</v>
      </c>
      <c r="FT727">
        <f>IF(LEN(Table1[[#This Row],[Ledger 12]])&gt;0,IF(TYPE(VLOOKUP(Table1[[#This Row],[Ledger 12]],$GZ:$GZ,1,0))=16,1,0),0)</f>
        <v>0</v>
      </c>
      <c r="FU727">
        <f>IF(LEN(Table1[[#This Row],[Ledger 13]])&gt;0,IF(TYPE(VLOOKUP(Table1[[#This Row],[Ledger 13]],$GZ:$GZ,1,0))=16,1,0),0)</f>
        <v>0</v>
      </c>
      <c r="FV727">
        <f>IF(LEN(Table1[[#This Row],[Ledger 14]])&gt;0,IF(TYPE(VLOOKUP(Table1[[#This Row],[Ledger 14]],$GZ:$GZ,1,0))=16,1,0),0)</f>
        <v>0</v>
      </c>
      <c r="FW727">
        <f>IF(LEN(Table1[[#This Row],[Ledger 15]])&gt;0,IF(TYPE(VLOOKUP(Table1[[#This Row],[Ledger 15]],$GZ:$GZ,1,0))=16,1,0),0)</f>
        <v>0</v>
      </c>
    </row>
    <row r="728" spans="4:179" ht="33" customHeight="1" x14ac:dyDescent="0.45">
      <c r="D728" s="8">
        <f t="shared" si="20"/>
        <v>723</v>
      </c>
      <c r="E728" s="32"/>
      <c r="F728" s="34"/>
      <c r="G728" s="34"/>
      <c r="H728" s="34"/>
      <c r="I728" s="34"/>
      <c r="J728" s="38"/>
      <c r="K728" s="33"/>
      <c r="L728" s="36"/>
      <c r="M728" s="35"/>
      <c r="N728" s="34"/>
      <c r="O728" s="41"/>
      <c r="P728" s="35"/>
      <c r="Q728" s="34"/>
      <c r="R728" s="37"/>
      <c r="S728" s="35"/>
      <c r="T728" s="34"/>
      <c r="U728" s="37"/>
      <c r="V728" s="35"/>
      <c r="W728" s="34"/>
      <c r="X728" s="37"/>
      <c r="Y728" s="35"/>
      <c r="Z728" s="34"/>
      <c r="AA728" s="37"/>
      <c r="AB728" s="35"/>
      <c r="AC728" s="34"/>
      <c r="AD728" s="37"/>
      <c r="AE728" s="35"/>
      <c r="AF728" s="34"/>
      <c r="AG728" s="37"/>
      <c r="AH728" s="35"/>
      <c r="AI728" s="34"/>
      <c r="AJ728" s="37"/>
      <c r="AK728" s="35"/>
      <c r="AL728" s="34"/>
      <c r="AM728" s="37"/>
      <c r="AN728" s="35"/>
      <c r="AO728" s="34"/>
      <c r="AP728" s="37"/>
      <c r="AQ728" s="35"/>
      <c r="AR728" s="34"/>
      <c r="AS728" s="37"/>
      <c r="AT728" s="35"/>
      <c r="AU728" s="34"/>
      <c r="AV728" s="37"/>
      <c r="AW728" s="35"/>
      <c r="AX728" s="34"/>
      <c r="AY728" s="37"/>
      <c r="AZ728" s="35"/>
      <c r="BA728" s="34"/>
      <c r="BB728" s="37"/>
      <c r="BC7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8" s="7"/>
      <c r="BF728" t="str">
        <f>IF(Table1[[#This Row],[Date]]="","","&amp;lt;VOUCHER REMOTEID="&amp;""""&amp;$A$11&amp;$A$13&amp;ROW()&amp;""""&amp;" VCHTYPE="""&amp;F728&amp;""" ACTION="""&amp;"Create"&amp;"""&amp;gt;")</f>
        <v/>
      </c>
      <c r="BG728" t="str">
        <f>IF(Table1[[#This Row],[Date]]="","",TEXT(Table1[[#This Row],[Date]],"yyyymmdd"))</f>
        <v/>
      </c>
      <c r="BH728" t="str">
        <f>Table1[[#This Row],[Date2]]</f>
        <v/>
      </c>
      <c r="BI728" t="str">
        <f>IF(Table1[[#This Row],[Date]]="","",Table1[[#This Row],[Voucher Type]])</f>
        <v/>
      </c>
      <c r="BJ728" t="str">
        <f>IF(Table1[[#This Row],[Ref No / Invoice No]]="","",Table1[[#This Row],[Ref No / Invoice No]])</f>
        <v/>
      </c>
      <c r="BK728" t="str">
        <f>IF(Table1[[#This Row],[Voucher No]]="","",Table1[[#This Row],[Voucher No]])</f>
        <v/>
      </c>
      <c r="BL728" t="str">
        <f>IF(Table1[[#This Row],[Date]]="","",Table1[[#This Row],[Narration]])</f>
        <v/>
      </c>
      <c r="BM728" t="str">
        <f>IF(Table1[[#This Row],[Date]]="","",$A$11&amp;$A$13&amp;ROW())</f>
        <v/>
      </c>
      <c r="BN728" t="str">
        <f>IF(Table1[[#This Row],[Date]]="","",$A$13)</f>
        <v/>
      </c>
      <c r="BP728" t="str">
        <f>IF(Table1[[#This Row],[Ledger 1]]="","","No")</f>
        <v/>
      </c>
      <c r="BQ728" t="str">
        <f>IF(Table1[[#This Row],[Date]]="","",IF(Table1[[#This Row],[Effect 1]]="Dr.","Yes","No"))</f>
        <v/>
      </c>
      <c r="BR728" t="str">
        <f>IF(Table1[[#This Row],[Date]]="","",Table1[[#This Row],[Ledger 1]])</f>
        <v/>
      </c>
      <c r="BS728" t="str">
        <f>IF(Table1[[#This Row],[Date]]="","",IF(Table1[[#This Row],[Effect 1]]="Dr.",-Table1[[#This Row],[Amount 1]],Table1[[#This Row],[Amount 1]]))</f>
        <v/>
      </c>
      <c r="BV728" t="str">
        <f>IF(Table1[[#This Row],[Ledger 2]]="","","No")</f>
        <v/>
      </c>
      <c r="BW728" t="str">
        <f>IF(Table1[[#This Row],[Date]]="","",IF(Table1[[#This Row],[Effect 2]]="Dr.","Yes","No"))</f>
        <v/>
      </c>
      <c r="BX728" t="str">
        <f>IF(Table1[[#This Row],[Date]]="","",Table1[[#This Row],[Ledger 2]])</f>
        <v/>
      </c>
      <c r="BY728" t="str">
        <f>IF(Table1[[#This Row],[Date]]="","",IF(Table1[[#This Row],[Effect 2]]="Dr.",-Table1[[#This Row],[Amount 2]],Table1[[#This Row],[Amount 2]]))</f>
        <v/>
      </c>
      <c r="CB728" t="str">
        <f>IF(Table1[[#This Row],[Ledger 3]]="","","No")</f>
        <v/>
      </c>
      <c r="CC728" t="str">
        <f>IF(Table1[[#This Row],[Ledger 3]]="","",IF(Table1[[#This Row],[Effect 3]]="Dr.","Yes","No"))</f>
        <v/>
      </c>
      <c r="CD728" t="str">
        <f>IF(Table1[[#This Row],[Ledger 3]]="","",Table1[[#This Row],[Ledger 3]])</f>
        <v/>
      </c>
      <c r="CE728" t="str">
        <f>IF(Table1[[#This Row],[Ledger 3]]="","",IF(Table1[[#This Row],[Effect 3]]="Dr.",-Table1[[#This Row],[Amount 3]],Table1[[#This Row],[Amount 3]]))</f>
        <v/>
      </c>
      <c r="CH728" t="str">
        <f>IF(Table1[[#This Row],[Ledger 4]]="","","No")</f>
        <v/>
      </c>
      <c r="CI728" t="str">
        <f>IF(Table1[[#This Row],[Ledger 4]]="","",IF(Table1[[#This Row],[Effect 4]]="Dr.","Yes","No"))</f>
        <v/>
      </c>
      <c r="CJ728" t="str">
        <f>IF(Table1[[#This Row],[Ledger 4]]="","",Table1[[#This Row],[Ledger 4]])</f>
        <v/>
      </c>
      <c r="CK728" t="str">
        <f>IF(Table1[[#This Row],[Ledger 4]]="","",IF(Table1[[#This Row],[Effect 4]]="Dr.",-Table1[[#This Row],[Amount 4]],Table1[[#This Row],[Amount 4]]))</f>
        <v/>
      </c>
      <c r="CN728" t="str">
        <f>IF(Table1[[#This Row],[Ledger 5]]="","","No")</f>
        <v/>
      </c>
      <c r="CO728" t="str">
        <f>IF(Table1[[#This Row],[Ledger 5]]="","",IF(Table1[[#This Row],[Effect 5]]="Dr.","Yes","No"))</f>
        <v/>
      </c>
      <c r="CP728" t="str">
        <f>IF(Table1[[#This Row],[Ledger 5]]="","",Table1[[#This Row],[Ledger 5]])</f>
        <v/>
      </c>
      <c r="CQ728" t="str">
        <f>IF(Table1[[#This Row],[Ledger 5]]="","",IF(Table1[[#This Row],[Effect 5]]="Dr.",-Table1[[#This Row],[Amount 5]],Table1[[#This Row],[Amount 5]]))</f>
        <v/>
      </c>
      <c r="CT728" t="str">
        <f>IF(Table1[[#This Row],[Ledger 6]]="","","No")</f>
        <v/>
      </c>
      <c r="CU728" t="str">
        <f>IF(Table1[[#This Row],[Ledger 6]]="","",IF(Table1[[#This Row],[Effect 6]]="Dr.","Yes","No"))</f>
        <v/>
      </c>
      <c r="CV728" t="str">
        <f>IF(Table1[[#This Row],[Ledger 6]]="","",Table1[[#This Row],[Ledger 6]])</f>
        <v/>
      </c>
      <c r="CW728" t="str">
        <f>IF(Table1[[#This Row],[Ledger 6]]="","",IF(Table1[[#This Row],[Effect 6]]="Dr.",-Table1[[#This Row],[Amount 6]],Table1[[#This Row],[Amount 6]]))</f>
        <v/>
      </c>
      <c r="CZ728" t="str">
        <f>IF(Table1[[#This Row],[Ledger 7]]="","","No")</f>
        <v/>
      </c>
      <c r="DA728" t="str">
        <f>IF(Table1[[#This Row],[Ledger 7]]="","",IF(Table1[[#This Row],[Effect 7]]="Dr.","Yes","No"))</f>
        <v/>
      </c>
      <c r="DB728" t="str">
        <f>IF(Table1[[#This Row],[Ledger 7]]="","",Table1[[#This Row],[Ledger 7]])</f>
        <v/>
      </c>
      <c r="DC728" t="str">
        <f>IF(Table1[[#This Row],[Ledger 7]]="","",IF(Table1[[#This Row],[Effect 7]]="Dr.",-Table1[[#This Row],[Amount 7]],Table1[[#This Row],[Amount 7]]))</f>
        <v/>
      </c>
      <c r="DF728" t="str">
        <f>IF(Table1[[#This Row],[Ledger 8]]="","","No")</f>
        <v/>
      </c>
      <c r="DG728" t="str">
        <f>IF(Table1[[#This Row],[Ledger 8]]="","",IF(Table1[[#This Row],[Effect 8]]="Dr.","Yes","No"))</f>
        <v/>
      </c>
      <c r="DH728" t="str">
        <f>IF(Table1[[#This Row],[Ledger 8]]="","",Table1[[#This Row],[Ledger 8]])</f>
        <v/>
      </c>
      <c r="DI728" t="str">
        <f>IF(Table1[[#This Row],[Ledger 8]]="","",IF(Table1[[#This Row],[Effect 8]]="Dr.",-Table1[[#This Row],[Amount 8]],Table1[[#This Row],[Amount 8]]))</f>
        <v/>
      </c>
      <c r="DL728" t="str">
        <f>IF(Table1[[#This Row],[Ledger 9]]="","","No")</f>
        <v/>
      </c>
      <c r="DM728" t="str">
        <f>IF(Table1[[#This Row],[Ledger 9]]="","",IF(Table1[[#This Row],[Effect 9]]="Dr.","Yes","No"))</f>
        <v/>
      </c>
      <c r="DN728" t="str">
        <f>IF(Table1[[#This Row],[Ledger 9]]="","",Table1[[#This Row],[Ledger 9]])</f>
        <v/>
      </c>
      <c r="DO728" t="str">
        <f>IF(Table1[[#This Row],[Ledger 9]]="","",IF(Table1[[#This Row],[Effect 9]]="Dr.",-Table1[[#This Row],[Amount 9]],Table1[[#This Row],[Amount 9]]))</f>
        <v/>
      </c>
      <c r="DR728" t="str">
        <f>IF(Table1[[#This Row],[Ledger 10]]="","","No")</f>
        <v/>
      </c>
      <c r="DS728" t="str">
        <f>IF(Table1[[#This Row],[Ledger 10]]="","",IF(Table1[[#This Row],[Effect 10]]="Dr.","Yes","No"))</f>
        <v/>
      </c>
      <c r="DT728" t="str">
        <f>IF(Table1[[#This Row],[Ledger 10]]="","",Table1[[#This Row],[Ledger 10]])</f>
        <v/>
      </c>
      <c r="DU728" t="str">
        <f>IF(Table1[[#This Row],[Ledger 10]]="","",IF(Table1[[#This Row],[Effect 10]]="Dr.",-Table1[[#This Row],[Amount 10]],Table1[[#This Row],[Amount 10]]))</f>
        <v/>
      </c>
      <c r="DX728" t="str">
        <f>IF(Table1[[#This Row],[Ledger 11]]="","","No")</f>
        <v/>
      </c>
      <c r="DY728" t="str">
        <f>IF(Table1[[#This Row],[Ledger 11]]="","",IF(Table1[[#This Row],[Effect 11]]="Dr.","Yes","No"))</f>
        <v/>
      </c>
      <c r="DZ728" t="str">
        <f>IF(Table1[[#This Row],[Ledger 11]]="","",Table1[[#This Row],[Ledger 11]])</f>
        <v/>
      </c>
      <c r="EA728" t="str">
        <f>IF(Table1[[#This Row],[Ledger 11]]="","",IF(Table1[[#This Row],[Effect 11]]="Dr.",-Table1[[#This Row],[Amount 11]],Table1[[#This Row],[Amount 11]]))</f>
        <v/>
      </c>
      <c r="ED728" t="str">
        <f>IF(Table1[[#This Row],[Ledger 12]]="","","No")</f>
        <v/>
      </c>
      <c r="EE728" t="str">
        <f>IF(Table1[[#This Row],[Ledger 12]]="","",IF(Table1[[#This Row],[Effect 12]]="Dr.","Yes","No"))</f>
        <v/>
      </c>
      <c r="EF728" t="str">
        <f>IF(Table1[[#This Row],[Ledger 12]]="","",Table1[[#This Row],[Ledger 12]])</f>
        <v/>
      </c>
      <c r="EG728" t="str">
        <f>IF(Table1[[#This Row],[Ledger 12]]="","",IF(Table1[[#This Row],[Effect 12]]="Dr.",-Table1[[#This Row],[Amount 12]],Table1[[#This Row],[Amount 12]]))</f>
        <v/>
      </c>
      <c r="EJ728" t="str">
        <f>IF(Table1[[#This Row],[Ledger 13]]="","","No")</f>
        <v/>
      </c>
      <c r="EK728" t="str">
        <f>IF(Table1[[#This Row],[Ledger 13]]="","",IF(Table1[[#This Row],[Effect 13]]="Dr.","Yes","No"))</f>
        <v/>
      </c>
      <c r="EL728" t="str">
        <f>IF(Table1[[#This Row],[Ledger 13]]="","",Table1[[#This Row],[Ledger 13]])</f>
        <v/>
      </c>
      <c r="EM728" t="str">
        <f>IF(Table1[[#This Row],[Ledger 13]]="","",IF(Table1[[#This Row],[Effect 13]]="Dr.",-Table1[[#This Row],[Amount 13]],Table1[[#This Row],[Amount 13]]))</f>
        <v/>
      </c>
      <c r="EP728" t="str">
        <f>IF(Table1[[#This Row],[Ledger 14]]="","","No")</f>
        <v/>
      </c>
      <c r="EQ728" t="str">
        <f>IF(Table1[[#This Row],[Ledger 14]]="","",IF(Table1[[#This Row],[Effect 14]]="Dr.","Yes","No"))</f>
        <v/>
      </c>
      <c r="ER728" t="str">
        <f>IF(Table1[[#This Row],[Ledger 14]]="","",Table1[[#This Row],[Ledger 14]])</f>
        <v/>
      </c>
      <c r="ES728" t="str">
        <f>IF(Table1[[#This Row],[Ledger 14]]="","",IF(Table1[[#This Row],[Effect 14]]="Dr.",-Table1[[#This Row],[Amount 14]],Table1[[#This Row],[Amount 14]]))</f>
        <v/>
      </c>
      <c r="EV728" t="str">
        <f>IF(Table1[[#This Row],[Ledger 15]]="","","No")</f>
        <v/>
      </c>
      <c r="EW728" t="str">
        <f>IF(Table1[[#This Row],[Ledger 15]]="","",IF(Table1[[#This Row],[Effect 15]]="Dr.","Yes","No"))</f>
        <v/>
      </c>
      <c r="EX728" t="str">
        <f>IF(Table1[[#This Row],[Ledger 15]]="","",Table1[[#This Row],[Ledger 15]])</f>
        <v/>
      </c>
      <c r="EY728" t="str">
        <f>IF(Table1[[#This Row],[Ledger 15]]="","",IF(Table1[[#This Row],[Effect 15]]="Dr.",-Table1[[#This Row],[Amount 15]],Table1[[#This Row],[Amount 15]]))</f>
        <v/>
      </c>
      <c r="FD7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8">
        <f>IF(Table1[[#This Row],[Date]]="",0,IF(AND(Table1[[#This Row],[Date]]&gt;=$FE$2,Table1[[#This Row],[Date]]&lt;=$FE$3),0,1))</f>
        <v>0</v>
      </c>
      <c r="FF728">
        <f>IF(Table1[[#This Row],[Date]]="",0,IF(TYPE(VLOOKUP(Table1[[#This Row],[Voucher Type]],Table1[[#All],[Voucher Type Master]],1,FALSE))=16,1,0))</f>
        <v>0</v>
      </c>
      <c r="FG728">
        <f>IF(TYPE(IF(Table1[[#This Row],[Date]]="",0,IF(VLOOKUP(Table1[[#This Row],[Voucher Type]],$FY$5:$FZ$13,2,0)=Table1[[#This Row],[Effect 1]],0,1)))=16,1,0)</f>
        <v>0</v>
      </c>
      <c r="FH7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8">
        <f>IF(LEN(Table1[[#This Row],[Ledger 1]])&gt;0,IF(TYPE(VLOOKUP(Table1[[#This Row],[Ledger 1]],GZ:GZ,1,0))=16,1,0),0)</f>
        <v>0</v>
      </c>
      <c r="FJ728">
        <f>IF(LEN(Table1[[#This Row],[Ledger 2]])&gt;0,IF(TYPE(VLOOKUP(Table1[[#This Row],[Ledger 2]],GZ:GZ,1,0))=16,1,0),0)</f>
        <v>0</v>
      </c>
      <c r="FK728">
        <f>IF(LEN(Table1[[#This Row],[Ledger 3]])&gt;0,IF(TYPE(VLOOKUP(Table1[[#This Row],[Ledger 3]],GZ:GZ,1,0))=16,1,0),0)</f>
        <v>0</v>
      </c>
      <c r="FL728">
        <f>IF(LEN(Table1[[#This Row],[Ledger 4]])&gt;0,IF(TYPE(VLOOKUP(Table1[[#This Row],[Ledger 4]],GZ:GZ,1,0))=16,1,0),0)</f>
        <v>0</v>
      </c>
      <c r="FM728">
        <f>IF(LEN(Table1[[#This Row],[Ledger 5]])&gt;0,IF(TYPE(VLOOKUP(Table1[[#This Row],[Ledger 5]],GZ:GZ,1,0))=16,1,0),0)</f>
        <v>0</v>
      </c>
      <c r="FN728">
        <f>IF(LEN(Table1[[#This Row],[Ledger 6]])&gt;0,IF(TYPE(VLOOKUP(Table1[[#This Row],[Ledger 6]],$GZ:$GZ,1,0))=16,1,0),0)</f>
        <v>0</v>
      </c>
      <c r="FO728">
        <f>IF(LEN(Table1[[#This Row],[Ledger 7]])&gt;0,IF(TYPE(VLOOKUP(Table1[[#This Row],[Ledger 7]],$GZ:$GZ,1,0))=16,1,0),0)</f>
        <v>0</v>
      </c>
      <c r="FP728">
        <f>IF(LEN(Table1[[#This Row],[Ledger 8]])&gt;0,IF(TYPE(VLOOKUP(Table1[[#This Row],[Ledger 8]],$GZ:$GZ,1,0))=16,1,0),0)</f>
        <v>0</v>
      </c>
      <c r="FQ728">
        <f>IF(LEN(Table1[[#This Row],[Ledger 9]])&gt;0,IF(TYPE(VLOOKUP(Table1[[#This Row],[Ledger 9]],$GZ:$GZ,1,0))=16,1,0),0)</f>
        <v>0</v>
      </c>
      <c r="FR728">
        <f>IF(LEN(Table1[[#This Row],[Ledger 10]])&gt;0,IF(TYPE(VLOOKUP(Table1[[#This Row],[Ledger 10]],$GZ:$GZ,1,0))=16,1,0),0)</f>
        <v>0</v>
      </c>
      <c r="FS728">
        <f>IF(LEN(Table1[[#This Row],[Ledger 11]])&gt;0,IF(TYPE(VLOOKUP(Table1[[#This Row],[Ledger 11]],$GZ:$GZ,1,0))=16,1,0),0)</f>
        <v>0</v>
      </c>
      <c r="FT728">
        <f>IF(LEN(Table1[[#This Row],[Ledger 12]])&gt;0,IF(TYPE(VLOOKUP(Table1[[#This Row],[Ledger 12]],$GZ:$GZ,1,0))=16,1,0),0)</f>
        <v>0</v>
      </c>
      <c r="FU728">
        <f>IF(LEN(Table1[[#This Row],[Ledger 13]])&gt;0,IF(TYPE(VLOOKUP(Table1[[#This Row],[Ledger 13]],$GZ:$GZ,1,0))=16,1,0),0)</f>
        <v>0</v>
      </c>
      <c r="FV728">
        <f>IF(LEN(Table1[[#This Row],[Ledger 14]])&gt;0,IF(TYPE(VLOOKUP(Table1[[#This Row],[Ledger 14]],$GZ:$GZ,1,0))=16,1,0),0)</f>
        <v>0</v>
      </c>
      <c r="FW728">
        <f>IF(LEN(Table1[[#This Row],[Ledger 15]])&gt;0,IF(TYPE(VLOOKUP(Table1[[#This Row],[Ledger 15]],$GZ:$GZ,1,0))=16,1,0),0)</f>
        <v>0</v>
      </c>
    </row>
    <row r="729" spans="4:179" ht="33" customHeight="1" x14ac:dyDescent="0.45">
      <c r="D729" s="8">
        <f t="shared" si="20"/>
        <v>724</v>
      </c>
      <c r="E729" s="32"/>
      <c r="F729" s="34"/>
      <c r="G729" s="34"/>
      <c r="H729" s="34"/>
      <c r="I729" s="34"/>
      <c r="J729" s="38"/>
      <c r="K729" s="33"/>
      <c r="L729" s="36"/>
      <c r="M729" s="35"/>
      <c r="N729" s="34"/>
      <c r="O729" s="41"/>
      <c r="P729" s="35"/>
      <c r="Q729" s="34"/>
      <c r="R729" s="37"/>
      <c r="S729" s="35"/>
      <c r="T729" s="34"/>
      <c r="U729" s="37"/>
      <c r="V729" s="35"/>
      <c r="W729" s="34"/>
      <c r="X729" s="37"/>
      <c r="Y729" s="35"/>
      <c r="Z729" s="34"/>
      <c r="AA729" s="37"/>
      <c r="AB729" s="35"/>
      <c r="AC729" s="34"/>
      <c r="AD729" s="37"/>
      <c r="AE729" s="35"/>
      <c r="AF729" s="34"/>
      <c r="AG729" s="37"/>
      <c r="AH729" s="35"/>
      <c r="AI729" s="34"/>
      <c r="AJ729" s="37"/>
      <c r="AK729" s="35"/>
      <c r="AL729" s="34"/>
      <c r="AM729" s="37"/>
      <c r="AN729" s="35"/>
      <c r="AO729" s="34"/>
      <c r="AP729" s="37"/>
      <c r="AQ729" s="35"/>
      <c r="AR729" s="34"/>
      <c r="AS729" s="37"/>
      <c r="AT729" s="35"/>
      <c r="AU729" s="34"/>
      <c r="AV729" s="37"/>
      <c r="AW729" s="35"/>
      <c r="AX729" s="34"/>
      <c r="AY729" s="37"/>
      <c r="AZ729" s="35"/>
      <c r="BA729" s="34"/>
      <c r="BB729" s="37"/>
      <c r="BC7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29" s="7"/>
      <c r="BF729" t="str">
        <f>IF(Table1[[#This Row],[Date]]="","","&amp;lt;VOUCHER REMOTEID="&amp;""""&amp;$A$11&amp;$A$13&amp;ROW()&amp;""""&amp;" VCHTYPE="""&amp;F729&amp;""" ACTION="""&amp;"Create"&amp;"""&amp;gt;")</f>
        <v/>
      </c>
      <c r="BG729" t="str">
        <f>IF(Table1[[#This Row],[Date]]="","",TEXT(Table1[[#This Row],[Date]],"yyyymmdd"))</f>
        <v/>
      </c>
      <c r="BH729" t="str">
        <f>Table1[[#This Row],[Date2]]</f>
        <v/>
      </c>
      <c r="BI729" t="str">
        <f>IF(Table1[[#This Row],[Date]]="","",Table1[[#This Row],[Voucher Type]])</f>
        <v/>
      </c>
      <c r="BJ729" t="str">
        <f>IF(Table1[[#This Row],[Ref No / Invoice No]]="","",Table1[[#This Row],[Ref No / Invoice No]])</f>
        <v/>
      </c>
      <c r="BK729" t="str">
        <f>IF(Table1[[#This Row],[Voucher No]]="","",Table1[[#This Row],[Voucher No]])</f>
        <v/>
      </c>
      <c r="BL729" t="str">
        <f>IF(Table1[[#This Row],[Date]]="","",Table1[[#This Row],[Narration]])</f>
        <v/>
      </c>
      <c r="BM729" t="str">
        <f>IF(Table1[[#This Row],[Date]]="","",$A$11&amp;$A$13&amp;ROW())</f>
        <v/>
      </c>
      <c r="BN729" t="str">
        <f>IF(Table1[[#This Row],[Date]]="","",$A$13)</f>
        <v/>
      </c>
      <c r="BP729" t="str">
        <f>IF(Table1[[#This Row],[Ledger 1]]="","","No")</f>
        <v/>
      </c>
      <c r="BQ729" t="str">
        <f>IF(Table1[[#This Row],[Date]]="","",IF(Table1[[#This Row],[Effect 1]]="Dr.","Yes","No"))</f>
        <v/>
      </c>
      <c r="BR729" t="str">
        <f>IF(Table1[[#This Row],[Date]]="","",Table1[[#This Row],[Ledger 1]])</f>
        <v/>
      </c>
      <c r="BS729" t="str">
        <f>IF(Table1[[#This Row],[Date]]="","",IF(Table1[[#This Row],[Effect 1]]="Dr.",-Table1[[#This Row],[Amount 1]],Table1[[#This Row],[Amount 1]]))</f>
        <v/>
      </c>
      <c r="BV729" t="str">
        <f>IF(Table1[[#This Row],[Ledger 2]]="","","No")</f>
        <v/>
      </c>
      <c r="BW729" t="str">
        <f>IF(Table1[[#This Row],[Date]]="","",IF(Table1[[#This Row],[Effect 2]]="Dr.","Yes","No"))</f>
        <v/>
      </c>
      <c r="BX729" t="str">
        <f>IF(Table1[[#This Row],[Date]]="","",Table1[[#This Row],[Ledger 2]])</f>
        <v/>
      </c>
      <c r="BY729" t="str">
        <f>IF(Table1[[#This Row],[Date]]="","",IF(Table1[[#This Row],[Effect 2]]="Dr.",-Table1[[#This Row],[Amount 2]],Table1[[#This Row],[Amount 2]]))</f>
        <v/>
      </c>
      <c r="CB729" t="str">
        <f>IF(Table1[[#This Row],[Ledger 3]]="","","No")</f>
        <v/>
      </c>
      <c r="CC729" t="str">
        <f>IF(Table1[[#This Row],[Ledger 3]]="","",IF(Table1[[#This Row],[Effect 3]]="Dr.","Yes","No"))</f>
        <v/>
      </c>
      <c r="CD729" t="str">
        <f>IF(Table1[[#This Row],[Ledger 3]]="","",Table1[[#This Row],[Ledger 3]])</f>
        <v/>
      </c>
      <c r="CE729" t="str">
        <f>IF(Table1[[#This Row],[Ledger 3]]="","",IF(Table1[[#This Row],[Effect 3]]="Dr.",-Table1[[#This Row],[Amount 3]],Table1[[#This Row],[Amount 3]]))</f>
        <v/>
      </c>
      <c r="CH729" t="str">
        <f>IF(Table1[[#This Row],[Ledger 4]]="","","No")</f>
        <v/>
      </c>
      <c r="CI729" t="str">
        <f>IF(Table1[[#This Row],[Ledger 4]]="","",IF(Table1[[#This Row],[Effect 4]]="Dr.","Yes","No"))</f>
        <v/>
      </c>
      <c r="CJ729" t="str">
        <f>IF(Table1[[#This Row],[Ledger 4]]="","",Table1[[#This Row],[Ledger 4]])</f>
        <v/>
      </c>
      <c r="CK729" t="str">
        <f>IF(Table1[[#This Row],[Ledger 4]]="","",IF(Table1[[#This Row],[Effect 4]]="Dr.",-Table1[[#This Row],[Amount 4]],Table1[[#This Row],[Amount 4]]))</f>
        <v/>
      </c>
      <c r="CN729" t="str">
        <f>IF(Table1[[#This Row],[Ledger 5]]="","","No")</f>
        <v/>
      </c>
      <c r="CO729" t="str">
        <f>IF(Table1[[#This Row],[Ledger 5]]="","",IF(Table1[[#This Row],[Effect 5]]="Dr.","Yes","No"))</f>
        <v/>
      </c>
      <c r="CP729" t="str">
        <f>IF(Table1[[#This Row],[Ledger 5]]="","",Table1[[#This Row],[Ledger 5]])</f>
        <v/>
      </c>
      <c r="CQ729" t="str">
        <f>IF(Table1[[#This Row],[Ledger 5]]="","",IF(Table1[[#This Row],[Effect 5]]="Dr.",-Table1[[#This Row],[Amount 5]],Table1[[#This Row],[Amount 5]]))</f>
        <v/>
      </c>
      <c r="CT729" t="str">
        <f>IF(Table1[[#This Row],[Ledger 6]]="","","No")</f>
        <v/>
      </c>
      <c r="CU729" t="str">
        <f>IF(Table1[[#This Row],[Ledger 6]]="","",IF(Table1[[#This Row],[Effect 6]]="Dr.","Yes","No"))</f>
        <v/>
      </c>
      <c r="CV729" t="str">
        <f>IF(Table1[[#This Row],[Ledger 6]]="","",Table1[[#This Row],[Ledger 6]])</f>
        <v/>
      </c>
      <c r="CW729" t="str">
        <f>IF(Table1[[#This Row],[Ledger 6]]="","",IF(Table1[[#This Row],[Effect 6]]="Dr.",-Table1[[#This Row],[Amount 6]],Table1[[#This Row],[Amount 6]]))</f>
        <v/>
      </c>
      <c r="CZ729" t="str">
        <f>IF(Table1[[#This Row],[Ledger 7]]="","","No")</f>
        <v/>
      </c>
      <c r="DA729" t="str">
        <f>IF(Table1[[#This Row],[Ledger 7]]="","",IF(Table1[[#This Row],[Effect 7]]="Dr.","Yes","No"))</f>
        <v/>
      </c>
      <c r="DB729" t="str">
        <f>IF(Table1[[#This Row],[Ledger 7]]="","",Table1[[#This Row],[Ledger 7]])</f>
        <v/>
      </c>
      <c r="DC729" t="str">
        <f>IF(Table1[[#This Row],[Ledger 7]]="","",IF(Table1[[#This Row],[Effect 7]]="Dr.",-Table1[[#This Row],[Amount 7]],Table1[[#This Row],[Amount 7]]))</f>
        <v/>
      </c>
      <c r="DF729" t="str">
        <f>IF(Table1[[#This Row],[Ledger 8]]="","","No")</f>
        <v/>
      </c>
      <c r="DG729" t="str">
        <f>IF(Table1[[#This Row],[Ledger 8]]="","",IF(Table1[[#This Row],[Effect 8]]="Dr.","Yes","No"))</f>
        <v/>
      </c>
      <c r="DH729" t="str">
        <f>IF(Table1[[#This Row],[Ledger 8]]="","",Table1[[#This Row],[Ledger 8]])</f>
        <v/>
      </c>
      <c r="DI729" t="str">
        <f>IF(Table1[[#This Row],[Ledger 8]]="","",IF(Table1[[#This Row],[Effect 8]]="Dr.",-Table1[[#This Row],[Amount 8]],Table1[[#This Row],[Amount 8]]))</f>
        <v/>
      </c>
      <c r="DL729" t="str">
        <f>IF(Table1[[#This Row],[Ledger 9]]="","","No")</f>
        <v/>
      </c>
      <c r="DM729" t="str">
        <f>IF(Table1[[#This Row],[Ledger 9]]="","",IF(Table1[[#This Row],[Effect 9]]="Dr.","Yes","No"))</f>
        <v/>
      </c>
      <c r="DN729" t="str">
        <f>IF(Table1[[#This Row],[Ledger 9]]="","",Table1[[#This Row],[Ledger 9]])</f>
        <v/>
      </c>
      <c r="DO729" t="str">
        <f>IF(Table1[[#This Row],[Ledger 9]]="","",IF(Table1[[#This Row],[Effect 9]]="Dr.",-Table1[[#This Row],[Amount 9]],Table1[[#This Row],[Amount 9]]))</f>
        <v/>
      </c>
      <c r="DR729" t="str">
        <f>IF(Table1[[#This Row],[Ledger 10]]="","","No")</f>
        <v/>
      </c>
      <c r="DS729" t="str">
        <f>IF(Table1[[#This Row],[Ledger 10]]="","",IF(Table1[[#This Row],[Effect 10]]="Dr.","Yes","No"))</f>
        <v/>
      </c>
      <c r="DT729" t="str">
        <f>IF(Table1[[#This Row],[Ledger 10]]="","",Table1[[#This Row],[Ledger 10]])</f>
        <v/>
      </c>
      <c r="DU729" t="str">
        <f>IF(Table1[[#This Row],[Ledger 10]]="","",IF(Table1[[#This Row],[Effect 10]]="Dr.",-Table1[[#This Row],[Amount 10]],Table1[[#This Row],[Amount 10]]))</f>
        <v/>
      </c>
      <c r="DX729" t="str">
        <f>IF(Table1[[#This Row],[Ledger 11]]="","","No")</f>
        <v/>
      </c>
      <c r="DY729" t="str">
        <f>IF(Table1[[#This Row],[Ledger 11]]="","",IF(Table1[[#This Row],[Effect 11]]="Dr.","Yes","No"))</f>
        <v/>
      </c>
      <c r="DZ729" t="str">
        <f>IF(Table1[[#This Row],[Ledger 11]]="","",Table1[[#This Row],[Ledger 11]])</f>
        <v/>
      </c>
      <c r="EA729" t="str">
        <f>IF(Table1[[#This Row],[Ledger 11]]="","",IF(Table1[[#This Row],[Effect 11]]="Dr.",-Table1[[#This Row],[Amount 11]],Table1[[#This Row],[Amount 11]]))</f>
        <v/>
      </c>
      <c r="ED729" t="str">
        <f>IF(Table1[[#This Row],[Ledger 12]]="","","No")</f>
        <v/>
      </c>
      <c r="EE729" t="str">
        <f>IF(Table1[[#This Row],[Ledger 12]]="","",IF(Table1[[#This Row],[Effect 12]]="Dr.","Yes","No"))</f>
        <v/>
      </c>
      <c r="EF729" t="str">
        <f>IF(Table1[[#This Row],[Ledger 12]]="","",Table1[[#This Row],[Ledger 12]])</f>
        <v/>
      </c>
      <c r="EG729" t="str">
        <f>IF(Table1[[#This Row],[Ledger 12]]="","",IF(Table1[[#This Row],[Effect 12]]="Dr.",-Table1[[#This Row],[Amount 12]],Table1[[#This Row],[Amount 12]]))</f>
        <v/>
      </c>
      <c r="EJ729" t="str">
        <f>IF(Table1[[#This Row],[Ledger 13]]="","","No")</f>
        <v/>
      </c>
      <c r="EK729" t="str">
        <f>IF(Table1[[#This Row],[Ledger 13]]="","",IF(Table1[[#This Row],[Effect 13]]="Dr.","Yes","No"))</f>
        <v/>
      </c>
      <c r="EL729" t="str">
        <f>IF(Table1[[#This Row],[Ledger 13]]="","",Table1[[#This Row],[Ledger 13]])</f>
        <v/>
      </c>
      <c r="EM729" t="str">
        <f>IF(Table1[[#This Row],[Ledger 13]]="","",IF(Table1[[#This Row],[Effect 13]]="Dr.",-Table1[[#This Row],[Amount 13]],Table1[[#This Row],[Amount 13]]))</f>
        <v/>
      </c>
      <c r="EP729" t="str">
        <f>IF(Table1[[#This Row],[Ledger 14]]="","","No")</f>
        <v/>
      </c>
      <c r="EQ729" t="str">
        <f>IF(Table1[[#This Row],[Ledger 14]]="","",IF(Table1[[#This Row],[Effect 14]]="Dr.","Yes","No"))</f>
        <v/>
      </c>
      <c r="ER729" t="str">
        <f>IF(Table1[[#This Row],[Ledger 14]]="","",Table1[[#This Row],[Ledger 14]])</f>
        <v/>
      </c>
      <c r="ES729" t="str">
        <f>IF(Table1[[#This Row],[Ledger 14]]="","",IF(Table1[[#This Row],[Effect 14]]="Dr.",-Table1[[#This Row],[Amount 14]],Table1[[#This Row],[Amount 14]]))</f>
        <v/>
      </c>
      <c r="EV729" t="str">
        <f>IF(Table1[[#This Row],[Ledger 15]]="","","No")</f>
        <v/>
      </c>
      <c r="EW729" t="str">
        <f>IF(Table1[[#This Row],[Ledger 15]]="","",IF(Table1[[#This Row],[Effect 15]]="Dr.","Yes","No"))</f>
        <v/>
      </c>
      <c r="EX729" t="str">
        <f>IF(Table1[[#This Row],[Ledger 15]]="","",Table1[[#This Row],[Ledger 15]])</f>
        <v/>
      </c>
      <c r="EY729" t="str">
        <f>IF(Table1[[#This Row],[Ledger 15]]="","",IF(Table1[[#This Row],[Effect 15]]="Dr.",-Table1[[#This Row],[Amount 15]],Table1[[#This Row],[Amount 15]]))</f>
        <v/>
      </c>
      <c r="FD7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29">
        <f>IF(Table1[[#This Row],[Date]]="",0,IF(AND(Table1[[#This Row],[Date]]&gt;=$FE$2,Table1[[#This Row],[Date]]&lt;=$FE$3),0,1))</f>
        <v>0</v>
      </c>
      <c r="FF729">
        <f>IF(Table1[[#This Row],[Date]]="",0,IF(TYPE(VLOOKUP(Table1[[#This Row],[Voucher Type]],Table1[[#All],[Voucher Type Master]],1,FALSE))=16,1,0))</f>
        <v>0</v>
      </c>
      <c r="FG729">
        <f>IF(TYPE(IF(Table1[[#This Row],[Date]]="",0,IF(VLOOKUP(Table1[[#This Row],[Voucher Type]],$FY$5:$FZ$13,2,0)=Table1[[#This Row],[Effect 1]],0,1)))=16,1,0)</f>
        <v>0</v>
      </c>
      <c r="FH7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29">
        <f>IF(LEN(Table1[[#This Row],[Ledger 1]])&gt;0,IF(TYPE(VLOOKUP(Table1[[#This Row],[Ledger 1]],GZ:GZ,1,0))=16,1,0),0)</f>
        <v>0</v>
      </c>
      <c r="FJ729">
        <f>IF(LEN(Table1[[#This Row],[Ledger 2]])&gt;0,IF(TYPE(VLOOKUP(Table1[[#This Row],[Ledger 2]],GZ:GZ,1,0))=16,1,0),0)</f>
        <v>0</v>
      </c>
      <c r="FK729">
        <f>IF(LEN(Table1[[#This Row],[Ledger 3]])&gt;0,IF(TYPE(VLOOKUP(Table1[[#This Row],[Ledger 3]],GZ:GZ,1,0))=16,1,0),0)</f>
        <v>0</v>
      </c>
      <c r="FL729">
        <f>IF(LEN(Table1[[#This Row],[Ledger 4]])&gt;0,IF(TYPE(VLOOKUP(Table1[[#This Row],[Ledger 4]],GZ:GZ,1,0))=16,1,0),0)</f>
        <v>0</v>
      </c>
      <c r="FM729">
        <f>IF(LEN(Table1[[#This Row],[Ledger 5]])&gt;0,IF(TYPE(VLOOKUP(Table1[[#This Row],[Ledger 5]],GZ:GZ,1,0))=16,1,0),0)</f>
        <v>0</v>
      </c>
      <c r="FN729">
        <f>IF(LEN(Table1[[#This Row],[Ledger 6]])&gt;0,IF(TYPE(VLOOKUP(Table1[[#This Row],[Ledger 6]],$GZ:$GZ,1,0))=16,1,0),0)</f>
        <v>0</v>
      </c>
      <c r="FO729">
        <f>IF(LEN(Table1[[#This Row],[Ledger 7]])&gt;0,IF(TYPE(VLOOKUP(Table1[[#This Row],[Ledger 7]],$GZ:$GZ,1,0))=16,1,0),0)</f>
        <v>0</v>
      </c>
      <c r="FP729">
        <f>IF(LEN(Table1[[#This Row],[Ledger 8]])&gt;0,IF(TYPE(VLOOKUP(Table1[[#This Row],[Ledger 8]],$GZ:$GZ,1,0))=16,1,0),0)</f>
        <v>0</v>
      </c>
      <c r="FQ729">
        <f>IF(LEN(Table1[[#This Row],[Ledger 9]])&gt;0,IF(TYPE(VLOOKUP(Table1[[#This Row],[Ledger 9]],$GZ:$GZ,1,0))=16,1,0),0)</f>
        <v>0</v>
      </c>
      <c r="FR729">
        <f>IF(LEN(Table1[[#This Row],[Ledger 10]])&gt;0,IF(TYPE(VLOOKUP(Table1[[#This Row],[Ledger 10]],$GZ:$GZ,1,0))=16,1,0),0)</f>
        <v>0</v>
      </c>
      <c r="FS729">
        <f>IF(LEN(Table1[[#This Row],[Ledger 11]])&gt;0,IF(TYPE(VLOOKUP(Table1[[#This Row],[Ledger 11]],$GZ:$GZ,1,0))=16,1,0),0)</f>
        <v>0</v>
      </c>
      <c r="FT729">
        <f>IF(LEN(Table1[[#This Row],[Ledger 12]])&gt;0,IF(TYPE(VLOOKUP(Table1[[#This Row],[Ledger 12]],$GZ:$GZ,1,0))=16,1,0),0)</f>
        <v>0</v>
      </c>
      <c r="FU729">
        <f>IF(LEN(Table1[[#This Row],[Ledger 13]])&gt;0,IF(TYPE(VLOOKUP(Table1[[#This Row],[Ledger 13]],$GZ:$GZ,1,0))=16,1,0),0)</f>
        <v>0</v>
      </c>
      <c r="FV729">
        <f>IF(LEN(Table1[[#This Row],[Ledger 14]])&gt;0,IF(TYPE(VLOOKUP(Table1[[#This Row],[Ledger 14]],$GZ:$GZ,1,0))=16,1,0),0)</f>
        <v>0</v>
      </c>
      <c r="FW729">
        <f>IF(LEN(Table1[[#This Row],[Ledger 15]])&gt;0,IF(TYPE(VLOOKUP(Table1[[#This Row],[Ledger 15]],$GZ:$GZ,1,0))=16,1,0),0)</f>
        <v>0</v>
      </c>
    </row>
    <row r="730" spans="4:179" ht="33" customHeight="1" x14ac:dyDescent="0.45">
      <c r="D730" s="8">
        <f t="shared" si="20"/>
        <v>725</v>
      </c>
      <c r="E730" s="32"/>
      <c r="F730" s="34"/>
      <c r="G730" s="34"/>
      <c r="H730" s="34"/>
      <c r="I730" s="34"/>
      <c r="J730" s="38"/>
      <c r="K730" s="33"/>
      <c r="L730" s="36"/>
      <c r="M730" s="35"/>
      <c r="N730" s="34"/>
      <c r="O730" s="41"/>
      <c r="P730" s="35"/>
      <c r="Q730" s="34"/>
      <c r="R730" s="37"/>
      <c r="S730" s="35"/>
      <c r="T730" s="34"/>
      <c r="U730" s="37"/>
      <c r="V730" s="35"/>
      <c r="W730" s="34"/>
      <c r="X730" s="37"/>
      <c r="Y730" s="35"/>
      <c r="Z730" s="34"/>
      <c r="AA730" s="37"/>
      <c r="AB730" s="35"/>
      <c r="AC730" s="34"/>
      <c r="AD730" s="37"/>
      <c r="AE730" s="35"/>
      <c r="AF730" s="34"/>
      <c r="AG730" s="37"/>
      <c r="AH730" s="35"/>
      <c r="AI730" s="34"/>
      <c r="AJ730" s="37"/>
      <c r="AK730" s="35"/>
      <c r="AL730" s="34"/>
      <c r="AM730" s="37"/>
      <c r="AN730" s="35"/>
      <c r="AO730" s="34"/>
      <c r="AP730" s="37"/>
      <c r="AQ730" s="35"/>
      <c r="AR730" s="34"/>
      <c r="AS730" s="37"/>
      <c r="AT730" s="35"/>
      <c r="AU730" s="34"/>
      <c r="AV730" s="37"/>
      <c r="AW730" s="35"/>
      <c r="AX730" s="34"/>
      <c r="AY730" s="37"/>
      <c r="AZ730" s="35"/>
      <c r="BA730" s="34"/>
      <c r="BB730" s="37"/>
      <c r="BC7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0" s="7"/>
      <c r="BF730" t="str">
        <f>IF(Table1[[#This Row],[Date]]="","","&amp;lt;VOUCHER REMOTEID="&amp;""""&amp;$A$11&amp;$A$13&amp;ROW()&amp;""""&amp;" VCHTYPE="""&amp;F730&amp;""" ACTION="""&amp;"Create"&amp;"""&amp;gt;")</f>
        <v/>
      </c>
      <c r="BG730" t="str">
        <f>IF(Table1[[#This Row],[Date]]="","",TEXT(Table1[[#This Row],[Date]],"yyyymmdd"))</f>
        <v/>
      </c>
      <c r="BH730" t="str">
        <f>Table1[[#This Row],[Date2]]</f>
        <v/>
      </c>
      <c r="BI730" t="str">
        <f>IF(Table1[[#This Row],[Date]]="","",Table1[[#This Row],[Voucher Type]])</f>
        <v/>
      </c>
      <c r="BJ730" t="str">
        <f>IF(Table1[[#This Row],[Ref No / Invoice No]]="","",Table1[[#This Row],[Ref No / Invoice No]])</f>
        <v/>
      </c>
      <c r="BK730" t="str">
        <f>IF(Table1[[#This Row],[Voucher No]]="","",Table1[[#This Row],[Voucher No]])</f>
        <v/>
      </c>
      <c r="BL730" t="str">
        <f>IF(Table1[[#This Row],[Date]]="","",Table1[[#This Row],[Narration]])</f>
        <v/>
      </c>
      <c r="BM730" t="str">
        <f>IF(Table1[[#This Row],[Date]]="","",$A$11&amp;$A$13&amp;ROW())</f>
        <v/>
      </c>
      <c r="BN730" t="str">
        <f>IF(Table1[[#This Row],[Date]]="","",$A$13)</f>
        <v/>
      </c>
      <c r="BP730" t="str">
        <f>IF(Table1[[#This Row],[Ledger 1]]="","","No")</f>
        <v/>
      </c>
      <c r="BQ730" t="str">
        <f>IF(Table1[[#This Row],[Date]]="","",IF(Table1[[#This Row],[Effect 1]]="Dr.","Yes","No"))</f>
        <v/>
      </c>
      <c r="BR730" t="str">
        <f>IF(Table1[[#This Row],[Date]]="","",Table1[[#This Row],[Ledger 1]])</f>
        <v/>
      </c>
      <c r="BS730" t="str">
        <f>IF(Table1[[#This Row],[Date]]="","",IF(Table1[[#This Row],[Effect 1]]="Dr.",-Table1[[#This Row],[Amount 1]],Table1[[#This Row],[Amount 1]]))</f>
        <v/>
      </c>
      <c r="BV730" t="str">
        <f>IF(Table1[[#This Row],[Ledger 2]]="","","No")</f>
        <v/>
      </c>
      <c r="BW730" t="str">
        <f>IF(Table1[[#This Row],[Date]]="","",IF(Table1[[#This Row],[Effect 2]]="Dr.","Yes","No"))</f>
        <v/>
      </c>
      <c r="BX730" t="str">
        <f>IF(Table1[[#This Row],[Date]]="","",Table1[[#This Row],[Ledger 2]])</f>
        <v/>
      </c>
      <c r="BY730" t="str">
        <f>IF(Table1[[#This Row],[Date]]="","",IF(Table1[[#This Row],[Effect 2]]="Dr.",-Table1[[#This Row],[Amount 2]],Table1[[#This Row],[Amount 2]]))</f>
        <v/>
      </c>
      <c r="CB730" t="str">
        <f>IF(Table1[[#This Row],[Ledger 3]]="","","No")</f>
        <v/>
      </c>
      <c r="CC730" t="str">
        <f>IF(Table1[[#This Row],[Ledger 3]]="","",IF(Table1[[#This Row],[Effect 3]]="Dr.","Yes","No"))</f>
        <v/>
      </c>
      <c r="CD730" t="str">
        <f>IF(Table1[[#This Row],[Ledger 3]]="","",Table1[[#This Row],[Ledger 3]])</f>
        <v/>
      </c>
      <c r="CE730" t="str">
        <f>IF(Table1[[#This Row],[Ledger 3]]="","",IF(Table1[[#This Row],[Effect 3]]="Dr.",-Table1[[#This Row],[Amount 3]],Table1[[#This Row],[Amount 3]]))</f>
        <v/>
      </c>
      <c r="CH730" t="str">
        <f>IF(Table1[[#This Row],[Ledger 4]]="","","No")</f>
        <v/>
      </c>
      <c r="CI730" t="str">
        <f>IF(Table1[[#This Row],[Ledger 4]]="","",IF(Table1[[#This Row],[Effect 4]]="Dr.","Yes","No"))</f>
        <v/>
      </c>
      <c r="CJ730" t="str">
        <f>IF(Table1[[#This Row],[Ledger 4]]="","",Table1[[#This Row],[Ledger 4]])</f>
        <v/>
      </c>
      <c r="CK730" t="str">
        <f>IF(Table1[[#This Row],[Ledger 4]]="","",IF(Table1[[#This Row],[Effect 4]]="Dr.",-Table1[[#This Row],[Amount 4]],Table1[[#This Row],[Amount 4]]))</f>
        <v/>
      </c>
      <c r="CN730" t="str">
        <f>IF(Table1[[#This Row],[Ledger 5]]="","","No")</f>
        <v/>
      </c>
      <c r="CO730" t="str">
        <f>IF(Table1[[#This Row],[Ledger 5]]="","",IF(Table1[[#This Row],[Effect 5]]="Dr.","Yes","No"))</f>
        <v/>
      </c>
      <c r="CP730" t="str">
        <f>IF(Table1[[#This Row],[Ledger 5]]="","",Table1[[#This Row],[Ledger 5]])</f>
        <v/>
      </c>
      <c r="CQ730" t="str">
        <f>IF(Table1[[#This Row],[Ledger 5]]="","",IF(Table1[[#This Row],[Effect 5]]="Dr.",-Table1[[#This Row],[Amount 5]],Table1[[#This Row],[Amount 5]]))</f>
        <v/>
      </c>
      <c r="CT730" t="str">
        <f>IF(Table1[[#This Row],[Ledger 6]]="","","No")</f>
        <v/>
      </c>
      <c r="CU730" t="str">
        <f>IF(Table1[[#This Row],[Ledger 6]]="","",IF(Table1[[#This Row],[Effect 6]]="Dr.","Yes","No"))</f>
        <v/>
      </c>
      <c r="CV730" t="str">
        <f>IF(Table1[[#This Row],[Ledger 6]]="","",Table1[[#This Row],[Ledger 6]])</f>
        <v/>
      </c>
      <c r="CW730" t="str">
        <f>IF(Table1[[#This Row],[Ledger 6]]="","",IF(Table1[[#This Row],[Effect 6]]="Dr.",-Table1[[#This Row],[Amount 6]],Table1[[#This Row],[Amount 6]]))</f>
        <v/>
      </c>
      <c r="CZ730" t="str">
        <f>IF(Table1[[#This Row],[Ledger 7]]="","","No")</f>
        <v/>
      </c>
      <c r="DA730" t="str">
        <f>IF(Table1[[#This Row],[Ledger 7]]="","",IF(Table1[[#This Row],[Effect 7]]="Dr.","Yes","No"))</f>
        <v/>
      </c>
      <c r="DB730" t="str">
        <f>IF(Table1[[#This Row],[Ledger 7]]="","",Table1[[#This Row],[Ledger 7]])</f>
        <v/>
      </c>
      <c r="DC730" t="str">
        <f>IF(Table1[[#This Row],[Ledger 7]]="","",IF(Table1[[#This Row],[Effect 7]]="Dr.",-Table1[[#This Row],[Amount 7]],Table1[[#This Row],[Amount 7]]))</f>
        <v/>
      </c>
      <c r="DF730" t="str">
        <f>IF(Table1[[#This Row],[Ledger 8]]="","","No")</f>
        <v/>
      </c>
      <c r="DG730" t="str">
        <f>IF(Table1[[#This Row],[Ledger 8]]="","",IF(Table1[[#This Row],[Effect 8]]="Dr.","Yes","No"))</f>
        <v/>
      </c>
      <c r="DH730" t="str">
        <f>IF(Table1[[#This Row],[Ledger 8]]="","",Table1[[#This Row],[Ledger 8]])</f>
        <v/>
      </c>
      <c r="DI730" t="str">
        <f>IF(Table1[[#This Row],[Ledger 8]]="","",IF(Table1[[#This Row],[Effect 8]]="Dr.",-Table1[[#This Row],[Amount 8]],Table1[[#This Row],[Amount 8]]))</f>
        <v/>
      </c>
      <c r="DL730" t="str">
        <f>IF(Table1[[#This Row],[Ledger 9]]="","","No")</f>
        <v/>
      </c>
      <c r="DM730" t="str">
        <f>IF(Table1[[#This Row],[Ledger 9]]="","",IF(Table1[[#This Row],[Effect 9]]="Dr.","Yes","No"))</f>
        <v/>
      </c>
      <c r="DN730" t="str">
        <f>IF(Table1[[#This Row],[Ledger 9]]="","",Table1[[#This Row],[Ledger 9]])</f>
        <v/>
      </c>
      <c r="DO730" t="str">
        <f>IF(Table1[[#This Row],[Ledger 9]]="","",IF(Table1[[#This Row],[Effect 9]]="Dr.",-Table1[[#This Row],[Amount 9]],Table1[[#This Row],[Amount 9]]))</f>
        <v/>
      </c>
      <c r="DR730" t="str">
        <f>IF(Table1[[#This Row],[Ledger 10]]="","","No")</f>
        <v/>
      </c>
      <c r="DS730" t="str">
        <f>IF(Table1[[#This Row],[Ledger 10]]="","",IF(Table1[[#This Row],[Effect 10]]="Dr.","Yes","No"))</f>
        <v/>
      </c>
      <c r="DT730" t="str">
        <f>IF(Table1[[#This Row],[Ledger 10]]="","",Table1[[#This Row],[Ledger 10]])</f>
        <v/>
      </c>
      <c r="DU730" t="str">
        <f>IF(Table1[[#This Row],[Ledger 10]]="","",IF(Table1[[#This Row],[Effect 10]]="Dr.",-Table1[[#This Row],[Amount 10]],Table1[[#This Row],[Amount 10]]))</f>
        <v/>
      </c>
      <c r="DX730" t="str">
        <f>IF(Table1[[#This Row],[Ledger 11]]="","","No")</f>
        <v/>
      </c>
      <c r="DY730" t="str">
        <f>IF(Table1[[#This Row],[Ledger 11]]="","",IF(Table1[[#This Row],[Effect 11]]="Dr.","Yes","No"))</f>
        <v/>
      </c>
      <c r="DZ730" t="str">
        <f>IF(Table1[[#This Row],[Ledger 11]]="","",Table1[[#This Row],[Ledger 11]])</f>
        <v/>
      </c>
      <c r="EA730" t="str">
        <f>IF(Table1[[#This Row],[Ledger 11]]="","",IF(Table1[[#This Row],[Effect 11]]="Dr.",-Table1[[#This Row],[Amount 11]],Table1[[#This Row],[Amount 11]]))</f>
        <v/>
      </c>
      <c r="ED730" t="str">
        <f>IF(Table1[[#This Row],[Ledger 12]]="","","No")</f>
        <v/>
      </c>
      <c r="EE730" t="str">
        <f>IF(Table1[[#This Row],[Ledger 12]]="","",IF(Table1[[#This Row],[Effect 12]]="Dr.","Yes","No"))</f>
        <v/>
      </c>
      <c r="EF730" t="str">
        <f>IF(Table1[[#This Row],[Ledger 12]]="","",Table1[[#This Row],[Ledger 12]])</f>
        <v/>
      </c>
      <c r="EG730" t="str">
        <f>IF(Table1[[#This Row],[Ledger 12]]="","",IF(Table1[[#This Row],[Effect 12]]="Dr.",-Table1[[#This Row],[Amount 12]],Table1[[#This Row],[Amount 12]]))</f>
        <v/>
      </c>
      <c r="EJ730" t="str">
        <f>IF(Table1[[#This Row],[Ledger 13]]="","","No")</f>
        <v/>
      </c>
      <c r="EK730" t="str">
        <f>IF(Table1[[#This Row],[Ledger 13]]="","",IF(Table1[[#This Row],[Effect 13]]="Dr.","Yes","No"))</f>
        <v/>
      </c>
      <c r="EL730" t="str">
        <f>IF(Table1[[#This Row],[Ledger 13]]="","",Table1[[#This Row],[Ledger 13]])</f>
        <v/>
      </c>
      <c r="EM730" t="str">
        <f>IF(Table1[[#This Row],[Ledger 13]]="","",IF(Table1[[#This Row],[Effect 13]]="Dr.",-Table1[[#This Row],[Amount 13]],Table1[[#This Row],[Amount 13]]))</f>
        <v/>
      </c>
      <c r="EP730" t="str">
        <f>IF(Table1[[#This Row],[Ledger 14]]="","","No")</f>
        <v/>
      </c>
      <c r="EQ730" t="str">
        <f>IF(Table1[[#This Row],[Ledger 14]]="","",IF(Table1[[#This Row],[Effect 14]]="Dr.","Yes","No"))</f>
        <v/>
      </c>
      <c r="ER730" t="str">
        <f>IF(Table1[[#This Row],[Ledger 14]]="","",Table1[[#This Row],[Ledger 14]])</f>
        <v/>
      </c>
      <c r="ES730" t="str">
        <f>IF(Table1[[#This Row],[Ledger 14]]="","",IF(Table1[[#This Row],[Effect 14]]="Dr.",-Table1[[#This Row],[Amount 14]],Table1[[#This Row],[Amount 14]]))</f>
        <v/>
      </c>
      <c r="EV730" t="str">
        <f>IF(Table1[[#This Row],[Ledger 15]]="","","No")</f>
        <v/>
      </c>
      <c r="EW730" t="str">
        <f>IF(Table1[[#This Row],[Ledger 15]]="","",IF(Table1[[#This Row],[Effect 15]]="Dr.","Yes","No"))</f>
        <v/>
      </c>
      <c r="EX730" t="str">
        <f>IF(Table1[[#This Row],[Ledger 15]]="","",Table1[[#This Row],[Ledger 15]])</f>
        <v/>
      </c>
      <c r="EY730" t="str">
        <f>IF(Table1[[#This Row],[Ledger 15]]="","",IF(Table1[[#This Row],[Effect 15]]="Dr.",-Table1[[#This Row],[Amount 15]],Table1[[#This Row],[Amount 15]]))</f>
        <v/>
      </c>
      <c r="FD7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0">
        <f>IF(Table1[[#This Row],[Date]]="",0,IF(AND(Table1[[#This Row],[Date]]&gt;=$FE$2,Table1[[#This Row],[Date]]&lt;=$FE$3),0,1))</f>
        <v>0</v>
      </c>
      <c r="FF730">
        <f>IF(Table1[[#This Row],[Date]]="",0,IF(TYPE(VLOOKUP(Table1[[#This Row],[Voucher Type]],Table1[[#All],[Voucher Type Master]],1,FALSE))=16,1,0))</f>
        <v>0</v>
      </c>
      <c r="FG730">
        <f>IF(TYPE(IF(Table1[[#This Row],[Date]]="",0,IF(VLOOKUP(Table1[[#This Row],[Voucher Type]],$FY$5:$FZ$13,2,0)=Table1[[#This Row],[Effect 1]],0,1)))=16,1,0)</f>
        <v>0</v>
      </c>
      <c r="FH7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0">
        <f>IF(LEN(Table1[[#This Row],[Ledger 1]])&gt;0,IF(TYPE(VLOOKUP(Table1[[#This Row],[Ledger 1]],GZ:GZ,1,0))=16,1,0),0)</f>
        <v>0</v>
      </c>
      <c r="FJ730">
        <f>IF(LEN(Table1[[#This Row],[Ledger 2]])&gt;0,IF(TYPE(VLOOKUP(Table1[[#This Row],[Ledger 2]],GZ:GZ,1,0))=16,1,0),0)</f>
        <v>0</v>
      </c>
      <c r="FK730">
        <f>IF(LEN(Table1[[#This Row],[Ledger 3]])&gt;0,IF(TYPE(VLOOKUP(Table1[[#This Row],[Ledger 3]],GZ:GZ,1,0))=16,1,0),0)</f>
        <v>0</v>
      </c>
      <c r="FL730">
        <f>IF(LEN(Table1[[#This Row],[Ledger 4]])&gt;0,IF(TYPE(VLOOKUP(Table1[[#This Row],[Ledger 4]],GZ:GZ,1,0))=16,1,0),0)</f>
        <v>0</v>
      </c>
      <c r="FM730">
        <f>IF(LEN(Table1[[#This Row],[Ledger 5]])&gt;0,IF(TYPE(VLOOKUP(Table1[[#This Row],[Ledger 5]],GZ:GZ,1,0))=16,1,0),0)</f>
        <v>0</v>
      </c>
      <c r="FN730">
        <f>IF(LEN(Table1[[#This Row],[Ledger 6]])&gt;0,IF(TYPE(VLOOKUP(Table1[[#This Row],[Ledger 6]],$GZ:$GZ,1,0))=16,1,0),0)</f>
        <v>0</v>
      </c>
      <c r="FO730">
        <f>IF(LEN(Table1[[#This Row],[Ledger 7]])&gt;0,IF(TYPE(VLOOKUP(Table1[[#This Row],[Ledger 7]],$GZ:$GZ,1,0))=16,1,0),0)</f>
        <v>0</v>
      </c>
      <c r="FP730">
        <f>IF(LEN(Table1[[#This Row],[Ledger 8]])&gt;0,IF(TYPE(VLOOKUP(Table1[[#This Row],[Ledger 8]],$GZ:$GZ,1,0))=16,1,0),0)</f>
        <v>0</v>
      </c>
      <c r="FQ730">
        <f>IF(LEN(Table1[[#This Row],[Ledger 9]])&gt;0,IF(TYPE(VLOOKUP(Table1[[#This Row],[Ledger 9]],$GZ:$GZ,1,0))=16,1,0),0)</f>
        <v>0</v>
      </c>
      <c r="FR730">
        <f>IF(LEN(Table1[[#This Row],[Ledger 10]])&gt;0,IF(TYPE(VLOOKUP(Table1[[#This Row],[Ledger 10]],$GZ:$GZ,1,0))=16,1,0),0)</f>
        <v>0</v>
      </c>
      <c r="FS730">
        <f>IF(LEN(Table1[[#This Row],[Ledger 11]])&gt;0,IF(TYPE(VLOOKUP(Table1[[#This Row],[Ledger 11]],$GZ:$GZ,1,0))=16,1,0),0)</f>
        <v>0</v>
      </c>
      <c r="FT730">
        <f>IF(LEN(Table1[[#This Row],[Ledger 12]])&gt;0,IF(TYPE(VLOOKUP(Table1[[#This Row],[Ledger 12]],$GZ:$GZ,1,0))=16,1,0),0)</f>
        <v>0</v>
      </c>
      <c r="FU730">
        <f>IF(LEN(Table1[[#This Row],[Ledger 13]])&gt;0,IF(TYPE(VLOOKUP(Table1[[#This Row],[Ledger 13]],$GZ:$GZ,1,0))=16,1,0),0)</f>
        <v>0</v>
      </c>
      <c r="FV730">
        <f>IF(LEN(Table1[[#This Row],[Ledger 14]])&gt;0,IF(TYPE(VLOOKUP(Table1[[#This Row],[Ledger 14]],$GZ:$GZ,1,0))=16,1,0),0)</f>
        <v>0</v>
      </c>
      <c r="FW730">
        <f>IF(LEN(Table1[[#This Row],[Ledger 15]])&gt;0,IF(TYPE(VLOOKUP(Table1[[#This Row],[Ledger 15]],$GZ:$GZ,1,0))=16,1,0),0)</f>
        <v>0</v>
      </c>
    </row>
    <row r="731" spans="4:179" ht="33" customHeight="1" x14ac:dyDescent="0.45">
      <c r="D731" s="8">
        <f t="shared" si="20"/>
        <v>726</v>
      </c>
      <c r="E731" s="32"/>
      <c r="F731" s="34"/>
      <c r="G731" s="34"/>
      <c r="H731" s="34"/>
      <c r="I731" s="34"/>
      <c r="J731" s="38"/>
      <c r="K731" s="33"/>
      <c r="L731" s="36"/>
      <c r="M731" s="35"/>
      <c r="N731" s="34"/>
      <c r="O731" s="41"/>
      <c r="P731" s="35"/>
      <c r="Q731" s="34"/>
      <c r="R731" s="37"/>
      <c r="S731" s="35"/>
      <c r="T731" s="34"/>
      <c r="U731" s="37"/>
      <c r="V731" s="35"/>
      <c r="W731" s="34"/>
      <c r="X731" s="37"/>
      <c r="Y731" s="35"/>
      <c r="Z731" s="34"/>
      <c r="AA731" s="37"/>
      <c r="AB731" s="35"/>
      <c r="AC731" s="34"/>
      <c r="AD731" s="37"/>
      <c r="AE731" s="35"/>
      <c r="AF731" s="34"/>
      <c r="AG731" s="37"/>
      <c r="AH731" s="35"/>
      <c r="AI731" s="34"/>
      <c r="AJ731" s="37"/>
      <c r="AK731" s="35"/>
      <c r="AL731" s="34"/>
      <c r="AM731" s="37"/>
      <c r="AN731" s="35"/>
      <c r="AO731" s="34"/>
      <c r="AP731" s="37"/>
      <c r="AQ731" s="35"/>
      <c r="AR731" s="34"/>
      <c r="AS731" s="37"/>
      <c r="AT731" s="35"/>
      <c r="AU731" s="34"/>
      <c r="AV731" s="37"/>
      <c r="AW731" s="35"/>
      <c r="AX731" s="34"/>
      <c r="AY731" s="37"/>
      <c r="AZ731" s="35"/>
      <c r="BA731" s="34"/>
      <c r="BB731" s="37"/>
      <c r="BC7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1" s="7"/>
      <c r="BF731" t="str">
        <f>IF(Table1[[#This Row],[Date]]="","","&amp;lt;VOUCHER REMOTEID="&amp;""""&amp;$A$11&amp;$A$13&amp;ROW()&amp;""""&amp;" VCHTYPE="""&amp;F731&amp;""" ACTION="""&amp;"Create"&amp;"""&amp;gt;")</f>
        <v/>
      </c>
      <c r="BG731" t="str">
        <f>IF(Table1[[#This Row],[Date]]="","",TEXT(Table1[[#This Row],[Date]],"yyyymmdd"))</f>
        <v/>
      </c>
      <c r="BH731" t="str">
        <f>Table1[[#This Row],[Date2]]</f>
        <v/>
      </c>
      <c r="BI731" t="str">
        <f>IF(Table1[[#This Row],[Date]]="","",Table1[[#This Row],[Voucher Type]])</f>
        <v/>
      </c>
      <c r="BJ731" t="str">
        <f>IF(Table1[[#This Row],[Ref No / Invoice No]]="","",Table1[[#This Row],[Ref No / Invoice No]])</f>
        <v/>
      </c>
      <c r="BK731" t="str">
        <f>IF(Table1[[#This Row],[Voucher No]]="","",Table1[[#This Row],[Voucher No]])</f>
        <v/>
      </c>
      <c r="BL731" t="str">
        <f>IF(Table1[[#This Row],[Date]]="","",Table1[[#This Row],[Narration]])</f>
        <v/>
      </c>
      <c r="BM731" t="str">
        <f>IF(Table1[[#This Row],[Date]]="","",$A$11&amp;$A$13&amp;ROW())</f>
        <v/>
      </c>
      <c r="BN731" t="str">
        <f>IF(Table1[[#This Row],[Date]]="","",$A$13)</f>
        <v/>
      </c>
      <c r="BP731" t="str">
        <f>IF(Table1[[#This Row],[Ledger 1]]="","","No")</f>
        <v/>
      </c>
      <c r="BQ731" t="str">
        <f>IF(Table1[[#This Row],[Date]]="","",IF(Table1[[#This Row],[Effect 1]]="Dr.","Yes","No"))</f>
        <v/>
      </c>
      <c r="BR731" t="str">
        <f>IF(Table1[[#This Row],[Date]]="","",Table1[[#This Row],[Ledger 1]])</f>
        <v/>
      </c>
      <c r="BS731" t="str">
        <f>IF(Table1[[#This Row],[Date]]="","",IF(Table1[[#This Row],[Effect 1]]="Dr.",-Table1[[#This Row],[Amount 1]],Table1[[#This Row],[Amount 1]]))</f>
        <v/>
      </c>
      <c r="BV731" t="str">
        <f>IF(Table1[[#This Row],[Ledger 2]]="","","No")</f>
        <v/>
      </c>
      <c r="BW731" t="str">
        <f>IF(Table1[[#This Row],[Date]]="","",IF(Table1[[#This Row],[Effect 2]]="Dr.","Yes","No"))</f>
        <v/>
      </c>
      <c r="BX731" t="str">
        <f>IF(Table1[[#This Row],[Date]]="","",Table1[[#This Row],[Ledger 2]])</f>
        <v/>
      </c>
      <c r="BY731" t="str">
        <f>IF(Table1[[#This Row],[Date]]="","",IF(Table1[[#This Row],[Effect 2]]="Dr.",-Table1[[#This Row],[Amount 2]],Table1[[#This Row],[Amount 2]]))</f>
        <v/>
      </c>
      <c r="CB731" t="str">
        <f>IF(Table1[[#This Row],[Ledger 3]]="","","No")</f>
        <v/>
      </c>
      <c r="CC731" t="str">
        <f>IF(Table1[[#This Row],[Ledger 3]]="","",IF(Table1[[#This Row],[Effect 3]]="Dr.","Yes","No"))</f>
        <v/>
      </c>
      <c r="CD731" t="str">
        <f>IF(Table1[[#This Row],[Ledger 3]]="","",Table1[[#This Row],[Ledger 3]])</f>
        <v/>
      </c>
      <c r="CE731" t="str">
        <f>IF(Table1[[#This Row],[Ledger 3]]="","",IF(Table1[[#This Row],[Effect 3]]="Dr.",-Table1[[#This Row],[Amount 3]],Table1[[#This Row],[Amount 3]]))</f>
        <v/>
      </c>
      <c r="CH731" t="str">
        <f>IF(Table1[[#This Row],[Ledger 4]]="","","No")</f>
        <v/>
      </c>
      <c r="CI731" t="str">
        <f>IF(Table1[[#This Row],[Ledger 4]]="","",IF(Table1[[#This Row],[Effect 4]]="Dr.","Yes","No"))</f>
        <v/>
      </c>
      <c r="CJ731" t="str">
        <f>IF(Table1[[#This Row],[Ledger 4]]="","",Table1[[#This Row],[Ledger 4]])</f>
        <v/>
      </c>
      <c r="CK731" t="str">
        <f>IF(Table1[[#This Row],[Ledger 4]]="","",IF(Table1[[#This Row],[Effect 4]]="Dr.",-Table1[[#This Row],[Amount 4]],Table1[[#This Row],[Amount 4]]))</f>
        <v/>
      </c>
      <c r="CN731" t="str">
        <f>IF(Table1[[#This Row],[Ledger 5]]="","","No")</f>
        <v/>
      </c>
      <c r="CO731" t="str">
        <f>IF(Table1[[#This Row],[Ledger 5]]="","",IF(Table1[[#This Row],[Effect 5]]="Dr.","Yes","No"))</f>
        <v/>
      </c>
      <c r="CP731" t="str">
        <f>IF(Table1[[#This Row],[Ledger 5]]="","",Table1[[#This Row],[Ledger 5]])</f>
        <v/>
      </c>
      <c r="CQ731" t="str">
        <f>IF(Table1[[#This Row],[Ledger 5]]="","",IF(Table1[[#This Row],[Effect 5]]="Dr.",-Table1[[#This Row],[Amount 5]],Table1[[#This Row],[Amount 5]]))</f>
        <v/>
      </c>
      <c r="CT731" t="str">
        <f>IF(Table1[[#This Row],[Ledger 6]]="","","No")</f>
        <v/>
      </c>
      <c r="CU731" t="str">
        <f>IF(Table1[[#This Row],[Ledger 6]]="","",IF(Table1[[#This Row],[Effect 6]]="Dr.","Yes","No"))</f>
        <v/>
      </c>
      <c r="CV731" t="str">
        <f>IF(Table1[[#This Row],[Ledger 6]]="","",Table1[[#This Row],[Ledger 6]])</f>
        <v/>
      </c>
      <c r="CW731" t="str">
        <f>IF(Table1[[#This Row],[Ledger 6]]="","",IF(Table1[[#This Row],[Effect 6]]="Dr.",-Table1[[#This Row],[Amount 6]],Table1[[#This Row],[Amount 6]]))</f>
        <v/>
      </c>
      <c r="CZ731" t="str">
        <f>IF(Table1[[#This Row],[Ledger 7]]="","","No")</f>
        <v/>
      </c>
      <c r="DA731" t="str">
        <f>IF(Table1[[#This Row],[Ledger 7]]="","",IF(Table1[[#This Row],[Effect 7]]="Dr.","Yes","No"))</f>
        <v/>
      </c>
      <c r="DB731" t="str">
        <f>IF(Table1[[#This Row],[Ledger 7]]="","",Table1[[#This Row],[Ledger 7]])</f>
        <v/>
      </c>
      <c r="DC731" t="str">
        <f>IF(Table1[[#This Row],[Ledger 7]]="","",IF(Table1[[#This Row],[Effect 7]]="Dr.",-Table1[[#This Row],[Amount 7]],Table1[[#This Row],[Amount 7]]))</f>
        <v/>
      </c>
      <c r="DF731" t="str">
        <f>IF(Table1[[#This Row],[Ledger 8]]="","","No")</f>
        <v/>
      </c>
      <c r="DG731" t="str">
        <f>IF(Table1[[#This Row],[Ledger 8]]="","",IF(Table1[[#This Row],[Effect 8]]="Dr.","Yes","No"))</f>
        <v/>
      </c>
      <c r="DH731" t="str">
        <f>IF(Table1[[#This Row],[Ledger 8]]="","",Table1[[#This Row],[Ledger 8]])</f>
        <v/>
      </c>
      <c r="DI731" t="str">
        <f>IF(Table1[[#This Row],[Ledger 8]]="","",IF(Table1[[#This Row],[Effect 8]]="Dr.",-Table1[[#This Row],[Amount 8]],Table1[[#This Row],[Amount 8]]))</f>
        <v/>
      </c>
      <c r="DL731" t="str">
        <f>IF(Table1[[#This Row],[Ledger 9]]="","","No")</f>
        <v/>
      </c>
      <c r="DM731" t="str">
        <f>IF(Table1[[#This Row],[Ledger 9]]="","",IF(Table1[[#This Row],[Effect 9]]="Dr.","Yes","No"))</f>
        <v/>
      </c>
      <c r="DN731" t="str">
        <f>IF(Table1[[#This Row],[Ledger 9]]="","",Table1[[#This Row],[Ledger 9]])</f>
        <v/>
      </c>
      <c r="DO731" t="str">
        <f>IF(Table1[[#This Row],[Ledger 9]]="","",IF(Table1[[#This Row],[Effect 9]]="Dr.",-Table1[[#This Row],[Amount 9]],Table1[[#This Row],[Amount 9]]))</f>
        <v/>
      </c>
      <c r="DR731" t="str">
        <f>IF(Table1[[#This Row],[Ledger 10]]="","","No")</f>
        <v/>
      </c>
      <c r="DS731" t="str">
        <f>IF(Table1[[#This Row],[Ledger 10]]="","",IF(Table1[[#This Row],[Effect 10]]="Dr.","Yes","No"))</f>
        <v/>
      </c>
      <c r="DT731" t="str">
        <f>IF(Table1[[#This Row],[Ledger 10]]="","",Table1[[#This Row],[Ledger 10]])</f>
        <v/>
      </c>
      <c r="DU731" t="str">
        <f>IF(Table1[[#This Row],[Ledger 10]]="","",IF(Table1[[#This Row],[Effect 10]]="Dr.",-Table1[[#This Row],[Amount 10]],Table1[[#This Row],[Amount 10]]))</f>
        <v/>
      </c>
      <c r="DX731" t="str">
        <f>IF(Table1[[#This Row],[Ledger 11]]="","","No")</f>
        <v/>
      </c>
      <c r="DY731" t="str">
        <f>IF(Table1[[#This Row],[Ledger 11]]="","",IF(Table1[[#This Row],[Effect 11]]="Dr.","Yes","No"))</f>
        <v/>
      </c>
      <c r="DZ731" t="str">
        <f>IF(Table1[[#This Row],[Ledger 11]]="","",Table1[[#This Row],[Ledger 11]])</f>
        <v/>
      </c>
      <c r="EA731" t="str">
        <f>IF(Table1[[#This Row],[Ledger 11]]="","",IF(Table1[[#This Row],[Effect 11]]="Dr.",-Table1[[#This Row],[Amount 11]],Table1[[#This Row],[Amount 11]]))</f>
        <v/>
      </c>
      <c r="ED731" t="str">
        <f>IF(Table1[[#This Row],[Ledger 12]]="","","No")</f>
        <v/>
      </c>
      <c r="EE731" t="str">
        <f>IF(Table1[[#This Row],[Ledger 12]]="","",IF(Table1[[#This Row],[Effect 12]]="Dr.","Yes","No"))</f>
        <v/>
      </c>
      <c r="EF731" t="str">
        <f>IF(Table1[[#This Row],[Ledger 12]]="","",Table1[[#This Row],[Ledger 12]])</f>
        <v/>
      </c>
      <c r="EG731" t="str">
        <f>IF(Table1[[#This Row],[Ledger 12]]="","",IF(Table1[[#This Row],[Effect 12]]="Dr.",-Table1[[#This Row],[Amount 12]],Table1[[#This Row],[Amount 12]]))</f>
        <v/>
      </c>
      <c r="EJ731" t="str">
        <f>IF(Table1[[#This Row],[Ledger 13]]="","","No")</f>
        <v/>
      </c>
      <c r="EK731" t="str">
        <f>IF(Table1[[#This Row],[Ledger 13]]="","",IF(Table1[[#This Row],[Effect 13]]="Dr.","Yes","No"))</f>
        <v/>
      </c>
      <c r="EL731" t="str">
        <f>IF(Table1[[#This Row],[Ledger 13]]="","",Table1[[#This Row],[Ledger 13]])</f>
        <v/>
      </c>
      <c r="EM731" t="str">
        <f>IF(Table1[[#This Row],[Ledger 13]]="","",IF(Table1[[#This Row],[Effect 13]]="Dr.",-Table1[[#This Row],[Amount 13]],Table1[[#This Row],[Amount 13]]))</f>
        <v/>
      </c>
      <c r="EP731" t="str">
        <f>IF(Table1[[#This Row],[Ledger 14]]="","","No")</f>
        <v/>
      </c>
      <c r="EQ731" t="str">
        <f>IF(Table1[[#This Row],[Ledger 14]]="","",IF(Table1[[#This Row],[Effect 14]]="Dr.","Yes","No"))</f>
        <v/>
      </c>
      <c r="ER731" t="str">
        <f>IF(Table1[[#This Row],[Ledger 14]]="","",Table1[[#This Row],[Ledger 14]])</f>
        <v/>
      </c>
      <c r="ES731" t="str">
        <f>IF(Table1[[#This Row],[Ledger 14]]="","",IF(Table1[[#This Row],[Effect 14]]="Dr.",-Table1[[#This Row],[Amount 14]],Table1[[#This Row],[Amount 14]]))</f>
        <v/>
      </c>
      <c r="EV731" t="str">
        <f>IF(Table1[[#This Row],[Ledger 15]]="","","No")</f>
        <v/>
      </c>
      <c r="EW731" t="str">
        <f>IF(Table1[[#This Row],[Ledger 15]]="","",IF(Table1[[#This Row],[Effect 15]]="Dr.","Yes","No"))</f>
        <v/>
      </c>
      <c r="EX731" t="str">
        <f>IF(Table1[[#This Row],[Ledger 15]]="","",Table1[[#This Row],[Ledger 15]])</f>
        <v/>
      </c>
      <c r="EY731" t="str">
        <f>IF(Table1[[#This Row],[Ledger 15]]="","",IF(Table1[[#This Row],[Effect 15]]="Dr.",-Table1[[#This Row],[Amount 15]],Table1[[#This Row],[Amount 15]]))</f>
        <v/>
      </c>
      <c r="FD7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1">
        <f>IF(Table1[[#This Row],[Date]]="",0,IF(AND(Table1[[#This Row],[Date]]&gt;=$FE$2,Table1[[#This Row],[Date]]&lt;=$FE$3),0,1))</f>
        <v>0</v>
      </c>
      <c r="FF731">
        <f>IF(Table1[[#This Row],[Date]]="",0,IF(TYPE(VLOOKUP(Table1[[#This Row],[Voucher Type]],Table1[[#All],[Voucher Type Master]],1,FALSE))=16,1,0))</f>
        <v>0</v>
      </c>
      <c r="FG731">
        <f>IF(TYPE(IF(Table1[[#This Row],[Date]]="",0,IF(VLOOKUP(Table1[[#This Row],[Voucher Type]],$FY$5:$FZ$13,2,0)=Table1[[#This Row],[Effect 1]],0,1)))=16,1,0)</f>
        <v>0</v>
      </c>
      <c r="FH7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1">
        <f>IF(LEN(Table1[[#This Row],[Ledger 1]])&gt;0,IF(TYPE(VLOOKUP(Table1[[#This Row],[Ledger 1]],GZ:GZ,1,0))=16,1,0),0)</f>
        <v>0</v>
      </c>
      <c r="FJ731">
        <f>IF(LEN(Table1[[#This Row],[Ledger 2]])&gt;0,IF(TYPE(VLOOKUP(Table1[[#This Row],[Ledger 2]],GZ:GZ,1,0))=16,1,0),0)</f>
        <v>0</v>
      </c>
      <c r="FK731">
        <f>IF(LEN(Table1[[#This Row],[Ledger 3]])&gt;0,IF(TYPE(VLOOKUP(Table1[[#This Row],[Ledger 3]],GZ:GZ,1,0))=16,1,0),0)</f>
        <v>0</v>
      </c>
      <c r="FL731">
        <f>IF(LEN(Table1[[#This Row],[Ledger 4]])&gt;0,IF(TYPE(VLOOKUP(Table1[[#This Row],[Ledger 4]],GZ:GZ,1,0))=16,1,0),0)</f>
        <v>0</v>
      </c>
      <c r="FM731">
        <f>IF(LEN(Table1[[#This Row],[Ledger 5]])&gt;0,IF(TYPE(VLOOKUP(Table1[[#This Row],[Ledger 5]],GZ:GZ,1,0))=16,1,0),0)</f>
        <v>0</v>
      </c>
      <c r="FN731">
        <f>IF(LEN(Table1[[#This Row],[Ledger 6]])&gt;0,IF(TYPE(VLOOKUP(Table1[[#This Row],[Ledger 6]],$GZ:$GZ,1,0))=16,1,0),0)</f>
        <v>0</v>
      </c>
      <c r="FO731">
        <f>IF(LEN(Table1[[#This Row],[Ledger 7]])&gt;0,IF(TYPE(VLOOKUP(Table1[[#This Row],[Ledger 7]],$GZ:$GZ,1,0))=16,1,0),0)</f>
        <v>0</v>
      </c>
      <c r="FP731">
        <f>IF(LEN(Table1[[#This Row],[Ledger 8]])&gt;0,IF(TYPE(VLOOKUP(Table1[[#This Row],[Ledger 8]],$GZ:$GZ,1,0))=16,1,0),0)</f>
        <v>0</v>
      </c>
      <c r="FQ731">
        <f>IF(LEN(Table1[[#This Row],[Ledger 9]])&gt;0,IF(TYPE(VLOOKUP(Table1[[#This Row],[Ledger 9]],$GZ:$GZ,1,0))=16,1,0),0)</f>
        <v>0</v>
      </c>
      <c r="FR731">
        <f>IF(LEN(Table1[[#This Row],[Ledger 10]])&gt;0,IF(TYPE(VLOOKUP(Table1[[#This Row],[Ledger 10]],$GZ:$GZ,1,0))=16,1,0),0)</f>
        <v>0</v>
      </c>
      <c r="FS731">
        <f>IF(LEN(Table1[[#This Row],[Ledger 11]])&gt;0,IF(TYPE(VLOOKUP(Table1[[#This Row],[Ledger 11]],$GZ:$GZ,1,0))=16,1,0),0)</f>
        <v>0</v>
      </c>
      <c r="FT731">
        <f>IF(LEN(Table1[[#This Row],[Ledger 12]])&gt;0,IF(TYPE(VLOOKUP(Table1[[#This Row],[Ledger 12]],$GZ:$GZ,1,0))=16,1,0),0)</f>
        <v>0</v>
      </c>
      <c r="FU731">
        <f>IF(LEN(Table1[[#This Row],[Ledger 13]])&gt;0,IF(TYPE(VLOOKUP(Table1[[#This Row],[Ledger 13]],$GZ:$GZ,1,0))=16,1,0),0)</f>
        <v>0</v>
      </c>
      <c r="FV731">
        <f>IF(LEN(Table1[[#This Row],[Ledger 14]])&gt;0,IF(TYPE(VLOOKUP(Table1[[#This Row],[Ledger 14]],$GZ:$GZ,1,0))=16,1,0),0)</f>
        <v>0</v>
      </c>
      <c r="FW731">
        <f>IF(LEN(Table1[[#This Row],[Ledger 15]])&gt;0,IF(TYPE(VLOOKUP(Table1[[#This Row],[Ledger 15]],$GZ:$GZ,1,0))=16,1,0),0)</f>
        <v>0</v>
      </c>
    </row>
    <row r="732" spans="4:179" ht="33" customHeight="1" x14ac:dyDescent="0.45">
      <c r="D732" s="8">
        <f t="shared" si="20"/>
        <v>727</v>
      </c>
      <c r="E732" s="32"/>
      <c r="F732" s="34"/>
      <c r="G732" s="34"/>
      <c r="H732" s="34"/>
      <c r="I732" s="34"/>
      <c r="J732" s="38"/>
      <c r="K732" s="33"/>
      <c r="L732" s="36"/>
      <c r="M732" s="35"/>
      <c r="N732" s="34"/>
      <c r="O732" s="41"/>
      <c r="P732" s="35"/>
      <c r="Q732" s="34"/>
      <c r="R732" s="37"/>
      <c r="S732" s="35"/>
      <c r="T732" s="34"/>
      <c r="U732" s="37"/>
      <c r="V732" s="35"/>
      <c r="W732" s="34"/>
      <c r="X732" s="37"/>
      <c r="Y732" s="35"/>
      <c r="Z732" s="34"/>
      <c r="AA732" s="37"/>
      <c r="AB732" s="35"/>
      <c r="AC732" s="34"/>
      <c r="AD732" s="37"/>
      <c r="AE732" s="35"/>
      <c r="AF732" s="34"/>
      <c r="AG732" s="37"/>
      <c r="AH732" s="35"/>
      <c r="AI732" s="34"/>
      <c r="AJ732" s="37"/>
      <c r="AK732" s="35"/>
      <c r="AL732" s="34"/>
      <c r="AM732" s="37"/>
      <c r="AN732" s="35"/>
      <c r="AO732" s="34"/>
      <c r="AP732" s="37"/>
      <c r="AQ732" s="35"/>
      <c r="AR732" s="34"/>
      <c r="AS732" s="37"/>
      <c r="AT732" s="35"/>
      <c r="AU732" s="34"/>
      <c r="AV732" s="37"/>
      <c r="AW732" s="35"/>
      <c r="AX732" s="34"/>
      <c r="AY732" s="37"/>
      <c r="AZ732" s="35"/>
      <c r="BA732" s="34"/>
      <c r="BB732" s="37"/>
      <c r="BC7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2" s="7"/>
      <c r="BF732" t="str">
        <f>IF(Table1[[#This Row],[Date]]="","","&amp;lt;VOUCHER REMOTEID="&amp;""""&amp;$A$11&amp;$A$13&amp;ROW()&amp;""""&amp;" VCHTYPE="""&amp;F732&amp;""" ACTION="""&amp;"Create"&amp;"""&amp;gt;")</f>
        <v/>
      </c>
      <c r="BG732" t="str">
        <f>IF(Table1[[#This Row],[Date]]="","",TEXT(Table1[[#This Row],[Date]],"yyyymmdd"))</f>
        <v/>
      </c>
      <c r="BH732" t="str">
        <f>Table1[[#This Row],[Date2]]</f>
        <v/>
      </c>
      <c r="BI732" t="str">
        <f>IF(Table1[[#This Row],[Date]]="","",Table1[[#This Row],[Voucher Type]])</f>
        <v/>
      </c>
      <c r="BJ732" t="str">
        <f>IF(Table1[[#This Row],[Ref No / Invoice No]]="","",Table1[[#This Row],[Ref No / Invoice No]])</f>
        <v/>
      </c>
      <c r="BK732" t="str">
        <f>IF(Table1[[#This Row],[Voucher No]]="","",Table1[[#This Row],[Voucher No]])</f>
        <v/>
      </c>
      <c r="BL732" t="str">
        <f>IF(Table1[[#This Row],[Date]]="","",Table1[[#This Row],[Narration]])</f>
        <v/>
      </c>
      <c r="BM732" t="str">
        <f>IF(Table1[[#This Row],[Date]]="","",$A$11&amp;$A$13&amp;ROW())</f>
        <v/>
      </c>
      <c r="BN732" t="str">
        <f>IF(Table1[[#This Row],[Date]]="","",$A$13)</f>
        <v/>
      </c>
      <c r="BP732" t="str">
        <f>IF(Table1[[#This Row],[Ledger 1]]="","","No")</f>
        <v/>
      </c>
      <c r="BQ732" t="str">
        <f>IF(Table1[[#This Row],[Date]]="","",IF(Table1[[#This Row],[Effect 1]]="Dr.","Yes","No"))</f>
        <v/>
      </c>
      <c r="BR732" t="str">
        <f>IF(Table1[[#This Row],[Date]]="","",Table1[[#This Row],[Ledger 1]])</f>
        <v/>
      </c>
      <c r="BS732" t="str">
        <f>IF(Table1[[#This Row],[Date]]="","",IF(Table1[[#This Row],[Effect 1]]="Dr.",-Table1[[#This Row],[Amount 1]],Table1[[#This Row],[Amount 1]]))</f>
        <v/>
      </c>
      <c r="BV732" t="str">
        <f>IF(Table1[[#This Row],[Ledger 2]]="","","No")</f>
        <v/>
      </c>
      <c r="BW732" t="str">
        <f>IF(Table1[[#This Row],[Date]]="","",IF(Table1[[#This Row],[Effect 2]]="Dr.","Yes","No"))</f>
        <v/>
      </c>
      <c r="BX732" t="str">
        <f>IF(Table1[[#This Row],[Date]]="","",Table1[[#This Row],[Ledger 2]])</f>
        <v/>
      </c>
      <c r="BY732" t="str">
        <f>IF(Table1[[#This Row],[Date]]="","",IF(Table1[[#This Row],[Effect 2]]="Dr.",-Table1[[#This Row],[Amount 2]],Table1[[#This Row],[Amount 2]]))</f>
        <v/>
      </c>
      <c r="CB732" t="str">
        <f>IF(Table1[[#This Row],[Ledger 3]]="","","No")</f>
        <v/>
      </c>
      <c r="CC732" t="str">
        <f>IF(Table1[[#This Row],[Ledger 3]]="","",IF(Table1[[#This Row],[Effect 3]]="Dr.","Yes","No"))</f>
        <v/>
      </c>
      <c r="CD732" t="str">
        <f>IF(Table1[[#This Row],[Ledger 3]]="","",Table1[[#This Row],[Ledger 3]])</f>
        <v/>
      </c>
      <c r="CE732" t="str">
        <f>IF(Table1[[#This Row],[Ledger 3]]="","",IF(Table1[[#This Row],[Effect 3]]="Dr.",-Table1[[#This Row],[Amount 3]],Table1[[#This Row],[Amount 3]]))</f>
        <v/>
      </c>
      <c r="CH732" t="str">
        <f>IF(Table1[[#This Row],[Ledger 4]]="","","No")</f>
        <v/>
      </c>
      <c r="CI732" t="str">
        <f>IF(Table1[[#This Row],[Ledger 4]]="","",IF(Table1[[#This Row],[Effect 4]]="Dr.","Yes","No"))</f>
        <v/>
      </c>
      <c r="CJ732" t="str">
        <f>IF(Table1[[#This Row],[Ledger 4]]="","",Table1[[#This Row],[Ledger 4]])</f>
        <v/>
      </c>
      <c r="CK732" t="str">
        <f>IF(Table1[[#This Row],[Ledger 4]]="","",IF(Table1[[#This Row],[Effect 4]]="Dr.",-Table1[[#This Row],[Amount 4]],Table1[[#This Row],[Amount 4]]))</f>
        <v/>
      </c>
      <c r="CN732" t="str">
        <f>IF(Table1[[#This Row],[Ledger 5]]="","","No")</f>
        <v/>
      </c>
      <c r="CO732" t="str">
        <f>IF(Table1[[#This Row],[Ledger 5]]="","",IF(Table1[[#This Row],[Effect 5]]="Dr.","Yes","No"))</f>
        <v/>
      </c>
      <c r="CP732" t="str">
        <f>IF(Table1[[#This Row],[Ledger 5]]="","",Table1[[#This Row],[Ledger 5]])</f>
        <v/>
      </c>
      <c r="CQ732" t="str">
        <f>IF(Table1[[#This Row],[Ledger 5]]="","",IF(Table1[[#This Row],[Effect 5]]="Dr.",-Table1[[#This Row],[Amount 5]],Table1[[#This Row],[Amount 5]]))</f>
        <v/>
      </c>
      <c r="CT732" t="str">
        <f>IF(Table1[[#This Row],[Ledger 6]]="","","No")</f>
        <v/>
      </c>
      <c r="CU732" t="str">
        <f>IF(Table1[[#This Row],[Ledger 6]]="","",IF(Table1[[#This Row],[Effect 6]]="Dr.","Yes","No"))</f>
        <v/>
      </c>
      <c r="CV732" t="str">
        <f>IF(Table1[[#This Row],[Ledger 6]]="","",Table1[[#This Row],[Ledger 6]])</f>
        <v/>
      </c>
      <c r="CW732" t="str">
        <f>IF(Table1[[#This Row],[Ledger 6]]="","",IF(Table1[[#This Row],[Effect 6]]="Dr.",-Table1[[#This Row],[Amount 6]],Table1[[#This Row],[Amount 6]]))</f>
        <v/>
      </c>
      <c r="CZ732" t="str">
        <f>IF(Table1[[#This Row],[Ledger 7]]="","","No")</f>
        <v/>
      </c>
      <c r="DA732" t="str">
        <f>IF(Table1[[#This Row],[Ledger 7]]="","",IF(Table1[[#This Row],[Effect 7]]="Dr.","Yes","No"))</f>
        <v/>
      </c>
      <c r="DB732" t="str">
        <f>IF(Table1[[#This Row],[Ledger 7]]="","",Table1[[#This Row],[Ledger 7]])</f>
        <v/>
      </c>
      <c r="DC732" t="str">
        <f>IF(Table1[[#This Row],[Ledger 7]]="","",IF(Table1[[#This Row],[Effect 7]]="Dr.",-Table1[[#This Row],[Amount 7]],Table1[[#This Row],[Amount 7]]))</f>
        <v/>
      </c>
      <c r="DF732" t="str">
        <f>IF(Table1[[#This Row],[Ledger 8]]="","","No")</f>
        <v/>
      </c>
      <c r="DG732" t="str">
        <f>IF(Table1[[#This Row],[Ledger 8]]="","",IF(Table1[[#This Row],[Effect 8]]="Dr.","Yes","No"))</f>
        <v/>
      </c>
      <c r="DH732" t="str">
        <f>IF(Table1[[#This Row],[Ledger 8]]="","",Table1[[#This Row],[Ledger 8]])</f>
        <v/>
      </c>
      <c r="DI732" t="str">
        <f>IF(Table1[[#This Row],[Ledger 8]]="","",IF(Table1[[#This Row],[Effect 8]]="Dr.",-Table1[[#This Row],[Amount 8]],Table1[[#This Row],[Amount 8]]))</f>
        <v/>
      </c>
      <c r="DL732" t="str">
        <f>IF(Table1[[#This Row],[Ledger 9]]="","","No")</f>
        <v/>
      </c>
      <c r="DM732" t="str">
        <f>IF(Table1[[#This Row],[Ledger 9]]="","",IF(Table1[[#This Row],[Effect 9]]="Dr.","Yes","No"))</f>
        <v/>
      </c>
      <c r="DN732" t="str">
        <f>IF(Table1[[#This Row],[Ledger 9]]="","",Table1[[#This Row],[Ledger 9]])</f>
        <v/>
      </c>
      <c r="DO732" t="str">
        <f>IF(Table1[[#This Row],[Ledger 9]]="","",IF(Table1[[#This Row],[Effect 9]]="Dr.",-Table1[[#This Row],[Amount 9]],Table1[[#This Row],[Amount 9]]))</f>
        <v/>
      </c>
      <c r="DR732" t="str">
        <f>IF(Table1[[#This Row],[Ledger 10]]="","","No")</f>
        <v/>
      </c>
      <c r="DS732" t="str">
        <f>IF(Table1[[#This Row],[Ledger 10]]="","",IF(Table1[[#This Row],[Effect 10]]="Dr.","Yes","No"))</f>
        <v/>
      </c>
      <c r="DT732" t="str">
        <f>IF(Table1[[#This Row],[Ledger 10]]="","",Table1[[#This Row],[Ledger 10]])</f>
        <v/>
      </c>
      <c r="DU732" t="str">
        <f>IF(Table1[[#This Row],[Ledger 10]]="","",IF(Table1[[#This Row],[Effect 10]]="Dr.",-Table1[[#This Row],[Amount 10]],Table1[[#This Row],[Amount 10]]))</f>
        <v/>
      </c>
      <c r="DX732" t="str">
        <f>IF(Table1[[#This Row],[Ledger 11]]="","","No")</f>
        <v/>
      </c>
      <c r="DY732" t="str">
        <f>IF(Table1[[#This Row],[Ledger 11]]="","",IF(Table1[[#This Row],[Effect 11]]="Dr.","Yes","No"))</f>
        <v/>
      </c>
      <c r="DZ732" t="str">
        <f>IF(Table1[[#This Row],[Ledger 11]]="","",Table1[[#This Row],[Ledger 11]])</f>
        <v/>
      </c>
      <c r="EA732" t="str">
        <f>IF(Table1[[#This Row],[Ledger 11]]="","",IF(Table1[[#This Row],[Effect 11]]="Dr.",-Table1[[#This Row],[Amount 11]],Table1[[#This Row],[Amount 11]]))</f>
        <v/>
      </c>
      <c r="ED732" t="str">
        <f>IF(Table1[[#This Row],[Ledger 12]]="","","No")</f>
        <v/>
      </c>
      <c r="EE732" t="str">
        <f>IF(Table1[[#This Row],[Ledger 12]]="","",IF(Table1[[#This Row],[Effect 12]]="Dr.","Yes","No"))</f>
        <v/>
      </c>
      <c r="EF732" t="str">
        <f>IF(Table1[[#This Row],[Ledger 12]]="","",Table1[[#This Row],[Ledger 12]])</f>
        <v/>
      </c>
      <c r="EG732" t="str">
        <f>IF(Table1[[#This Row],[Ledger 12]]="","",IF(Table1[[#This Row],[Effect 12]]="Dr.",-Table1[[#This Row],[Amount 12]],Table1[[#This Row],[Amount 12]]))</f>
        <v/>
      </c>
      <c r="EJ732" t="str">
        <f>IF(Table1[[#This Row],[Ledger 13]]="","","No")</f>
        <v/>
      </c>
      <c r="EK732" t="str">
        <f>IF(Table1[[#This Row],[Ledger 13]]="","",IF(Table1[[#This Row],[Effect 13]]="Dr.","Yes","No"))</f>
        <v/>
      </c>
      <c r="EL732" t="str">
        <f>IF(Table1[[#This Row],[Ledger 13]]="","",Table1[[#This Row],[Ledger 13]])</f>
        <v/>
      </c>
      <c r="EM732" t="str">
        <f>IF(Table1[[#This Row],[Ledger 13]]="","",IF(Table1[[#This Row],[Effect 13]]="Dr.",-Table1[[#This Row],[Amount 13]],Table1[[#This Row],[Amount 13]]))</f>
        <v/>
      </c>
      <c r="EP732" t="str">
        <f>IF(Table1[[#This Row],[Ledger 14]]="","","No")</f>
        <v/>
      </c>
      <c r="EQ732" t="str">
        <f>IF(Table1[[#This Row],[Ledger 14]]="","",IF(Table1[[#This Row],[Effect 14]]="Dr.","Yes","No"))</f>
        <v/>
      </c>
      <c r="ER732" t="str">
        <f>IF(Table1[[#This Row],[Ledger 14]]="","",Table1[[#This Row],[Ledger 14]])</f>
        <v/>
      </c>
      <c r="ES732" t="str">
        <f>IF(Table1[[#This Row],[Ledger 14]]="","",IF(Table1[[#This Row],[Effect 14]]="Dr.",-Table1[[#This Row],[Amount 14]],Table1[[#This Row],[Amount 14]]))</f>
        <v/>
      </c>
      <c r="EV732" t="str">
        <f>IF(Table1[[#This Row],[Ledger 15]]="","","No")</f>
        <v/>
      </c>
      <c r="EW732" t="str">
        <f>IF(Table1[[#This Row],[Ledger 15]]="","",IF(Table1[[#This Row],[Effect 15]]="Dr.","Yes","No"))</f>
        <v/>
      </c>
      <c r="EX732" t="str">
        <f>IF(Table1[[#This Row],[Ledger 15]]="","",Table1[[#This Row],[Ledger 15]])</f>
        <v/>
      </c>
      <c r="EY732" t="str">
        <f>IF(Table1[[#This Row],[Ledger 15]]="","",IF(Table1[[#This Row],[Effect 15]]="Dr.",-Table1[[#This Row],[Amount 15]],Table1[[#This Row],[Amount 15]]))</f>
        <v/>
      </c>
      <c r="FD7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2">
        <f>IF(Table1[[#This Row],[Date]]="",0,IF(AND(Table1[[#This Row],[Date]]&gt;=$FE$2,Table1[[#This Row],[Date]]&lt;=$FE$3),0,1))</f>
        <v>0</v>
      </c>
      <c r="FF732">
        <f>IF(Table1[[#This Row],[Date]]="",0,IF(TYPE(VLOOKUP(Table1[[#This Row],[Voucher Type]],Table1[[#All],[Voucher Type Master]],1,FALSE))=16,1,0))</f>
        <v>0</v>
      </c>
      <c r="FG732">
        <f>IF(TYPE(IF(Table1[[#This Row],[Date]]="",0,IF(VLOOKUP(Table1[[#This Row],[Voucher Type]],$FY$5:$FZ$13,2,0)=Table1[[#This Row],[Effect 1]],0,1)))=16,1,0)</f>
        <v>0</v>
      </c>
      <c r="FH7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2">
        <f>IF(LEN(Table1[[#This Row],[Ledger 1]])&gt;0,IF(TYPE(VLOOKUP(Table1[[#This Row],[Ledger 1]],GZ:GZ,1,0))=16,1,0),0)</f>
        <v>0</v>
      </c>
      <c r="FJ732">
        <f>IF(LEN(Table1[[#This Row],[Ledger 2]])&gt;0,IF(TYPE(VLOOKUP(Table1[[#This Row],[Ledger 2]],GZ:GZ,1,0))=16,1,0),0)</f>
        <v>0</v>
      </c>
      <c r="FK732">
        <f>IF(LEN(Table1[[#This Row],[Ledger 3]])&gt;0,IF(TYPE(VLOOKUP(Table1[[#This Row],[Ledger 3]],GZ:GZ,1,0))=16,1,0),0)</f>
        <v>0</v>
      </c>
      <c r="FL732">
        <f>IF(LEN(Table1[[#This Row],[Ledger 4]])&gt;0,IF(TYPE(VLOOKUP(Table1[[#This Row],[Ledger 4]],GZ:GZ,1,0))=16,1,0),0)</f>
        <v>0</v>
      </c>
      <c r="FM732">
        <f>IF(LEN(Table1[[#This Row],[Ledger 5]])&gt;0,IF(TYPE(VLOOKUP(Table1[[#This Row],[Ledger 5]],GZ:GZ,1,0))=16,1,0),0)</f>
        <v>0</v>
      </c>
      <c r="FN732">
        <f>IF(LEN(Table1[[#This Row],[Ledger 6]])&gt;0,IF(TYPE(VLOOKUP(Table1[[#This Row],[Ledger 6]],$GZ:$GZ,1,0))=16,1,0),0)</f>
        <v>0</v>
      </c>
      <c r="FO732">
        <f>IF(LEN(Table1[[#This Row],[Ledger 7]])&gt;0,IF(TYPE(VLOOKUP(Table1[[#This Row],[Ledger 7]],$GZ:$GZ,1,0))=16,1,0),0)</f>
        <v>0</v>
      </c>
      <c r="FP732">
        <f>IF(LEN(Table1[[#This Row],[Ledger 8]])&gt;0,IF(TYPE(VLOOKUP(Table1[[#This Row],[Ledger 8]],$GZ:$GZ,1,0))=16,1,0),0)</f>
        <v>0</v>
      </c>
      <c r="FQ732">
        <f>IF(LEN(Table1[[#This Row],[Ledger 9]])&gt;0,IF(TYPE(VLOOKUP(Table1[[#This Row],[Ledger 9]],$GZ:$GZ,1,0))=16,1,0),0)</f>
        <v>0</v>
      </c>
      <c r="FR732">
        <f>IF(LEN(Table1[[#This Row],[Ledger 10]])&gt;0,IF(TYPE(VLOOKUP(Table1[[#This Row],[Ledger 10]],$GZ:$GZ,1,0))=16,1,0),0)</f>
        <v>0</v>
      </c>
      <c r="FS732">
        <f>IF(LEN(Table1[[#This Row],[Ledger 11]])&gt;0,IF(TYPE(VLOOKUP(Table1[[#This Row],[Ledger 11]],$GZ:$GZ,1,0))=16,1,0),0)</f>
        <v>0</v>
      </c>
      <c r="FT732">
        <f>IF(LEN(Table1[[#This Row],[Ledger 12]])&gt;0,IF(TYPE(VLOOKUP(Table1[[#This Row],[Ledger 12]],$GZ:$GZ,1,0))=16,1,0),0)</f>
        <v>0</v>
      </c>
      <c r="FU732">
        <f>IF(LEN(Table1[[#This Row],[Ledger 13]])&gt;0,IF(TYPE(VLOOKUP(Table1[[#This Row],[Ledger 13]],$GZ:$GZ,1,0))=16,1,0),0)</f>
        <v>0</v>
      </c>
      <c r="FV732">
        <f>IF(LEN(Table1[[#This Row],[Ledger 14]])&gt;0,IF(TYPE(VLOOKUP(Table1[[#This Row],[Ledger 14]],$GZ:$GZ,1,0))=16,1,0),0)</f>
        <v>0</v>
      </c>
      <c r="FW732">
        <f>IF(LEN(Table1[[#This Row],[Ledger 15]])&gt;0,IF(TYPE(VLOOKUP(Table1[[#This Row],[Ledger 15]],$GZ:$GZ,1,0))=16,1,0),0)</f>
        <v>0</v>
      </c>
    </row>
    <row r="733" spans="4:179" ht="33" customHeight="1" x14ac:dyDescent="0.45">
      <c r="D733" s="8">
        <f t="shared" si="20"/>
        <v>728</v>
      </c>
      <c r="E733" s="32"/>
      <c r="F733" s="34"/>
      <c r="G733" s="34"/>
      <c r="H733" s="34"/>
      <c r="I733" s="34"/>
      <c r="J733" s="38"/>
      <c r="K733" s="33"/>
      <c r="L733" s="36"/>
      <c r="M733" s="35"/>
      <c r="N733" s="34"/>
      <c r="O733" s="41"/>
      <c r="P733" s="35"/>
      <c r="Q733" s="34"/>
      <c r="R733" s="37"/>
      <c r="S733" s="35"/>
      <c r="T733" s="34"/>
      <c r="U733" s="37"/>
      <c r="V733" s="35"/>
      <c r="W733" s="34"/>
      <c r="X733" s="37"/>
      <c r="Y733" s="35"/>
      <c r="Z733" s="34"/>
      <c r="AA733" s="37"/>
      <c r="AB733" s="35"/>
      <c r="AC733" s="34"/>
      <c r="AD733" s="37"/>
      <c r="AE733" s="35"/>
      <c r="AF733" s="34"/>
      <c r="AG733" s="37"/>
      <c r="AH733" s="35"/>
      <c r="AI733" s="34"/>
      <c r="AJ733" s="37"/>
      <c r="AK733" s="35"/>
      <c r="AL733" s="34"/>
      <c r="AM733" s="37"/>
      <c r="AN733" s="35"/>
      <c r="AO733" s="34"/>
      <c r="AP733" s="37"/>
      <c r="AQ733" s="35"/>
      <c r="AR733" s="34"/>
      <c r="AS733" s="37"/>
      <c r="AT733" s="35"/>
      <c r="AU733" s="34"/>
      <c r="AV733" s="37"/>
      <c r="AW733" s="35"/>
      <c r="AX733" s="34"/>
      <c r="AY733" s="37"/>
      <c r="AZ733" s="35"/>
      <c r="BA733" s="34"/>
      <c r="BB733" s="37"/>
      <c r="BC7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3" s="7"/>
      <c r="BF733" t="str">
        <f>IF(Table1[[#This Row],[Date]]="","","&amp;lt;VOUCHER REMOTEID="&amp;""""&amp;$A$11&amp;$A$13&amp;ROW()&amp;""""&amp;" VCHTYPE="""&amp;F733&amp;""" ACTION="""&amp;"Create"&amp;"""&amp;gt;")</f>
        <v/>
      </c>
      <c r="BG733" t="str">
        <f>IF(Table1[[#This Row],[Date]]="","",TEXT(Table1[[#This Row],[Date]],"yyyymmdd"))</f>
        <v/>
      </c>
      <c r="BH733" t="str">
        <f>Table1[[#This Row],[Date2]]</f>
        <v/>
      </c>
      <c r="BI733" t="str">
        <f>IF(Table1[[#This Row],[Date]]="","",Table1[[#This Row],[Voucher Type]])</f>
        <v/>
      </c>
      <c r="BJ733" t="str">
        <f>IF(Table1[[#This Row],[Ref No / Invoice No]]="","",Table1[[#This Row],[Ref No / Invoice No]])</f>
        <v/>
      </c>
      <c r="BK733" t="str">
        <f>IF(Table1[[#This Row],[Voucher No]]="","",Table1[[#This Row],[Voucher No]])</f>
        <v/>
      </c>
      <c r="BL733" t="str">
        <f>IF(Table1[[#This Row],[Date]]="","",Table1[[#This Row],[Narration]])</f>
        <v/>
      </c>
      <c r="BM733" t="str">
        <f>IF(Table1[[#This Row],[Date]]="","",$A$11&amp;$A$13&amp;ROW())</f>
        <v/>
      </c>
      <c r="BN733" t="str">
        <f>IF(Table1[[#This Row],[Date]]="","",$A$13)</f>
        <v/>
      </c>
      <c r="BP733" t="str">
        <f>IF(Table1[[#This Row],[Ledger 1]]="","","No")</f>
        <v/>
      </c>
      <c r="BQ733" t="str">
        <f>IF(Table1[[#This Row],[Date]]="","",IF(Table1[[#This Row],[Effect 1]]="Dr.","Yes","No"))</f>
        <v/>
      </c>
      <c r="BR733" t="str">
        <f>IF(Table1[[#This Row],[Date]]="","",Table1[[#This Row],[Ledger 1]])</f>
        <v/>
      </c>
      <c r="BS733" t="str">
        <f>IF(Table1[[#This Row],[Date]]="","",IF(Table1[[#This Row],[Effect 1]]="Dr.",-Table1[[#This Row],[Amount 1]],Table1[[#This Row],[Amount 1]]))</f>
        <v/>
      </c>
      <c r="BV733" t="str">
        <f>IF(Table1[[#This Row],[Ledger 2]]="","","No")</f>
        <v/>
      </c>
      <c r="BW733" t="str">
        <f>IF(Table1[[#This Row],[Date]]="","",IF(Table1[[#This Row],[Effect 2]]="Dr.","Yes","No"))</f>
        <v/>
      </c>
      <c r="BX733" t="str">
        <f>IF(Table1[[#This Row],[Date]]="","",Table1[[#This Row],[Ledger 2]])</f>
        <v/>
      </c>
      <c r="BY733" t="str">
        <f>IF(Table1[[#This Row],[Date]]="","",IF(Table1[[#This Row],[Effect 2]]="Dr.",-Table1[[#This Row],[Amount 2]],Table1[[#This Row],[Amount 2]]))</f>
        <v/>
      </c>
      <c r="CB733" t="str">
        <f>IF(Table1[[#This Row],[Ledger 3]]="","","No")</f>
        <v/>
      </c>
      <c r="CC733" t="str">
        <f>IF(Table1[[#This Row],[Ledger 3]]="","",IF(Table1[[#This Row],[Effect 3]]="Dr.","Yes","No"))</f>
        <v/>
      </c>
      <c r="CD733" t="str">
        <f>IF(Table1[[#This Row],[Ledger 3]]="","",Table1[[#This Row],[Ledger 3]])</f>
        <v/>
      </c>
      <c r="CE733" t="str">
        <f>IF(Table1[[#This Row],[Ledger 3]]="","",IF(Table1[[#This Row],[Effect 3]]="Dr.",-Table1[[#This Row],[Amount 3]],Table1[[#This Row],[Amount 3]]))</f>
        <v/>
      </c>
      <c r="CH733" t="str">
        <f>IF(Table1[[#This Row],[Ledger 4]]="","","No")</f>
        <v/>
      </c>
      <c r="CI733" t="str">
        <f>IF(Table1[[#This Row],[Ledger 4]]="","",IF(Table1[[#This Row],[Effect 4]]="Dr.","Yes","No"))</f>
        <v/>
      </c>
      <c r="CJ733" t="str">
        <f>IF(Table1[[#This Row],[Ledger 4]]="","",Table1[[#This Row],[Ledger 4]])</f>
        <v/>
      </c>
      <c r="CK733" t="str">
        <f>IF(Table1[[#This Row],[Ledger 4]]="","",IF(Table1[[#This Row],[Effect 4]]="Dr.",-Table1[[#This Row],[Amount 4]],Table1[[#This Row],[Amount 4]]))</f>
        <v/>
      </c>
      <c r="CN733" t="str">
        <f>IF(Table1[[#This Row],[Ledger 5]]="","","No")</f>
        <v/>
      </c>
      <c r="CO733" t="str">
        <f>IF(Table1[[#This Row],[Ledger 5]]="","",IF(Table1[[#This Row],[Effect 5]]="Dr.","Yes","No"))</f>
        <v/>
      </c>
      <c r="CP733" t="str">
        <f>IF(Table1[[#This Row],[Ledger 5]]="","",Table1[[#This Row],[Ledger 5]])</f>
        <v/>
      </c>
      <c r="CQ733" t="str">
        <f>IF(Table1[[#This Row],[Ledger 5]]="","",IF(Table1[[#This Row],[Effect 5]]="Dr.",-Table1[[#This Row],[Amount 5]],Table1[[#This Row],[Amount 5]]))</f>
        <v/>
      </c>
      <c r="CT733" t="str">
        <f>IF(Table1[[#This Row],[Ledger 6]]="","","No")</f>
        <v/>
      </c>
      <c r="CU733" t="str">
        <f>IF(Table1[[#This Row],[Ledger 6]]="","",IF(Table1[[#This Row],[Effect 6]]="Dr.","Yes","No"))</f>
        <v/>
      </c>
      <c r="CV733" t="str">
        <f>IF(Table1[[#This Row],[Ledger 6]]="","",Table1[[#This Row],[Ledger 6]])</f>
        <v/>
      </c>
      <c r="CW733" t="str">
        <f>IF(Table1[[#This Row],[Ledger 6]]="","",IF(Table1[[#This Row],[Effect 6]]="Dr.",-Table1[[#This Row],[Amount 6]],Table1[[#This Row],[Amount 6]]))</f>
        <v/>
      </c>
      <c r="CZ733" t="str">
        <f>IF(Table1[[#This Row],[Ledger 7]]="","","No")</f>
        <v/>
      </c>
      <c r="DA733" t="str">
        <f>IF(Table1[[#This Row],[Ledger 7]]="","",IF(Table1[[#This Row],[Effect 7]]="Dr.","Yes","No"))</f>
        <v/>
      </c>
      <c r="DB733" t="str">
        <f>IF(Table1[[#This Row],[Ledger 7]]="","",Table1[[#This Row],[Ledger 7]])</f>
        <v/>
      </c>
      <c r="DC733" t="str">
        <f>IF(Table1[[#This Row],[Ledger 7]]="","",IF(Table1[[#This Row],[Effect 7]]="Dr.",-Table1[[#This Row],[Amount 7]],Table1[[#This Row],[Amount 7]]))</f>
        <v/>
      </c>
      <c r="DF733" t="str">
        <f>IF(Table1[[#This Row],[Ledger 8]]="","","No")</f>
        <v/>
      </c>
      <c r="DG733" t="str">
        <f>IF(Table1[[#This Row],[Ledger 8]]="","",IF(Table1[[#This Row],[Effect 8]]="Dr.","Yes","No"))</f>
        <v/>
      </c>
      <c r="DH733" t="str">
        <f>IF(Table1[[#This Row],[Ledger 8]]="","",Table1[[#This Row],[Ledger 8]])</f>
        <v/>
      </c>
      <c r="DI733" t="str">
        <f>IF(Table1[[#This Row],[Ledger 8]]="","",IF(Table1[[#This Row],[Effect 8]]="Dr.",-Table1[[#This Row],[Amount 8]],Table1[[#This Row],[Amount 8]]))</f>
        <v/>
      </c>
      <c r="DL733" t="str">
        <f>IF(Table1[[#This Row],[Ledger 9]]="","","No")</f>
        <v/>
      </c>
      <c r="DM733" t="str">
        <f>IF(Table1[[#This Row],[Ledger 9]]="","",IF(Table1[[#This Row],[Effect 9]]="Dr.","Yes","No"))</f>
        <v/>
      </c>
      <c r="DN733" t="str">
        <f>IF(Table1[[#This Row],[Ledger 9]]="","",Table1[[#This Row],[Ledger 9]])</f>
        <v/>
      </c>
      <c r="DO733" t="str">
        <f>IF(Table1[[#This Row],[Ledger 9]]="","",IF(Table1[[#This Row],[Effect 9]]="Dr.",-Table1[[#This Row],[Amount 9]],Table1[[#This Row],[Amount 9]]))</f>
        <v/>
      </c>
      <c r="DR733" t="str">
        <f>IF(Table1[[#This Row],[Ledger 10]]="","","No")</f>
        <v/>
      </c>
      <c r="DS733" t="str">
        <f>IF(Table1[[#This Row],[Ledger 10]]="","",IF(Table1[[#This Row],[Effect 10]]="Dr.","Yes","No"))</f>
        <v/>
      </c>
      <c r="DT733" t="str">
        <f>IF(Table1[[#This Row],[Ledger 10]]="","",Table1[[#This Row],[Ledger 10]])</f>
        <v/>
      </c>
      <c r="DU733" t="str">
        <f>IF(Table1[[#This Row],[Ledger 10]]="","",IF(Table1[[#This Row],[Effect 10]]="Dr.",-Table1[[#This Row],[Amount 10]],Table1[[#This Row],[Amount 10]]))</f>
        <v/>
      </c>
      <c r="DX733" t="str">
        <f>IF(Table1[[#This Row],[Ledger 11]]="","","No")</f>
        <v/>
      </c>
      <c r="DY733" t="str">
        <f>IF(Table1[[#This Row],[Ledger 11]]="","",IF(Table1[[#This Row],[Effect 11]]="Dr.","Yes","No"))</f>
        <v/>
      </c>
      <c r="DZ733" t="str">
        <f>IF(Table1[[#This Row],[Ledger 11]]="","",Table1[[#This Row],[Ledger 11]])</f>
        <v/>
      </c>
      <c r="EA733" t="str">
        <f>IF(Table1[[#This Row],[Ledger 11]]="","",IF(Table1[[#This Row],[Effect 11]]="Dr.",-Table1[[#This Row],[Amount 11]],Table1[[#This Row],[Amount 11]]))</f>
        <v/>
      </c>
      <c r="ED733" t="str">
        <f>IF(Table1[[#This Row],[Ledger 12]]="","","No")</f>
        <v/>
      </c>
      <c r="EE733" t="str">
        <f>IF(Table1[[#This Row],[Ledger 12]]="","",IF(Table1[[#This Row],[Effect 12]]="Dr.","Yes","No"))</f>
        <v/>
      </c>
      <c r="EF733" t="str">
        <f>IF(Table1[[#This Row],[Ledger 12]]="","",Table1[[#This Row],[Ledger 12]])</f>
        <v/>
      </c>
      <c r="EG733" t="str">
        <f>IF(Table1[[#This Row],[Ledger 12]]="","",IF(Table1[[#This Row],[Effect 12]]="Dr.",-Table1[[#This Row],[Amount 12]],Table1[[#This Row],[Amount 12]]))</f>
        <v/>
      </c>
      <c r="EJ733" t="str">
        <f>IF(Table1[[#This Row],[Ledger 13]]="","","No")</f>
        <v/>
      </c>
      <c r="EK733" t="str">
        <f>IF(Table1[[#This Row],[Ledger 13]]="","",IF(Table1[[#This Row],[Effect 13]]="Dr.","Yes","No"))</f>
        <v/>
      </c>
      <c r="EL733" t="str">
        <f>IF(Table1[[#This Row],[Ledger 13]]="","",Table1[[#This Row],[Ledger 13]])</f>
        <v/>
      </c>
      <c r="EM733" t="str">
        <f>IF(Table1[[#This Row],[Ledger 13]]="","",IF(Table1[[#This Row],[Effect 13]]="Dr.",-Table1[[#This Row],[Amount 13]],Table1[[#This Row],[Amount 13]]))</f>
        <v/>
      </c>
      <c r="EP733" t="str">
        <f>IF(Table1[[#This Row],[Ledger 14]]="","","No")</f>
        <v/>
      </c>
      <c r="EQ733" t="str">
        <f>IF(Table1[[#This Row],[Ledger 14]]="","",IF(Table1[[#This Row],[Effect 14]]="Dr.","Yes","No"))</f>
        <v/>
      </c>
      <c r="ER733" t="str">
        <f>IF(Table1[[#This Row],[Ledger 14]]="","",Table1[[#This Row],[Ledger 14]])</f>
        <v/>
      </c>
      <c r="ES733" t="str">
        <f>IF(Table1[[#This Row],[Ledger 14]]="","",IF(Table1[[#This Row],[Effect 14]]="Dr.",-Table1[[#This Row],[Amount 14]],Table1[[#This Row],[Amount 14]]))</f>
        <v/>
      </c>
      <c r="EV733" t="str">
        <f>IF(Table1[[#This Row],[Ledger 15]]="","","No")</f>
        <v/>
      </c>
      <c r="EW733" t="str">
        <f>IF(Table1[[#This Row],[Ledger 15]]="","",IF(Table1[[#This Row],[Effect 15]]="Dr.","Yes","No"))</f>
        <v/>
      </c>
      <c r="EX733" t="str">
        <f>IF(Table1[[#This Row],[Ledger 15]]="","",Table1[[#This Row],[Ledger 15]])</f>
        <v/>
      </c>
      <c r="EY733" t="str">
        <f>IF(Table1[[#This Row],[Ledger 15]]="","",IF(Table1[[#This Row],[Effect 15]]="Dr.",-Table1[[#This Row],[Amount 15]],Table1[[#This Row],[Amount 15]]))</f>
        <v/>
      </c>
      <c r="FD7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3">
        <f>IF(Table1[[#This Row],[Date]]="",0,IF(AND(Table1[[#This Row],[Date]]&gt;=$FE$2,Table1[[#This Row],[Date]]&lt;=$FE$3),0,1))</f>
        <v>0</v>
      </c>
      <c r="FF733">
        <f>IF(Table1[[#This Row],[Date]]="",0,IF(TYPE(VLOOKUP(Table1[[#This Row],[Voucher Type]],Table1[[#All],[Voucher Type Master]],1,FALSE))=16,1,0))</f>
        <v>0</v>
      </c>
      <c r="FG733">
        <f>IF(TYPE(IF(Table1[[#This Row],[Date]]="",0,IF(VLOOKUP(Table1[[#This Row],[Voucher Type]],$FY$5:$FZ$13,2,0)=Table1[[#This Row],[Effect 1]],0,1)))=16,1,0)</f>
        <v>0</v>
      </c>
      <c r="FH7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3">
        <f>IF(LEN(Table1[[#This Row],[Ledger 1]])&gt;0,IF(TYPE(VLOOKUP(Table1[[#This Row],[Ledger 1]],GZ:GZ,1,0))=16,1,0),0)</f>
        <v>0</v>
      </c>
      <c r="FJ733">
        <f>IF(LEN(Table1[[#This Row],[Ledger 2]])&gt;0,IF(TYPE(VLOOKUP(Table1[[#This Row],[Ledger 2]],GZ:GZ,1,0))=16,1,0),0)</f>
        <v>0</v>
      </c>
      <c r="FK733">
        <f>IF(LEN(Table1[[#This Row],[Ledger 3]])&gt;0,IF(TYPE(VLOOKUP(Table1[[#This Row],[Ledger 3]],GZ:GZ,1,0))=16,1,0),0)</f>
        <v>0</v>
      </c>
      <c r="FL733">
        <f>IF(LEN(Table1[[#This Row],[Ledger 4]])&gt;0,IF(TYPE(VLOOKUP(Table1[[#This Row],[Ledger 4]],GZ:GZ,1,0))=16,1,0),0)</f>
        <v>0</v>
      </c>
      <c r="FM733">
        <f>IF(LEN(Table1[[#This Row],[Ledger 5]])&gt;0,IF(TYPE(VLOOKUP(Table1[[#This Row],[Ledger 5]],GZ:GZ,1,0))=16,1,0),0)</f>
        <v>0</v>
      </c>
      <c r="FN733">
        <f>IF(LEN(Table1[[#This Row],[Ledger 6]])&gt;0,IF(TYPE(VLOOKUP(Table1[[#This Row],[Ledger 6]],$GZ:$GZ,1,0))=16,1,0),0)</f>
        <v>0</v>
      </c>
      <c r="FO733">
        <f>IF(LEN(Table1[[#This Row],[Ledger 7]])&gt;0,IF(TYPE(VLOOKUP(Table1[[#This Row],[Ledger 7]],$GZ:$GZ,1,0))=16,1,0),0)</f>
        <v>0</v>
      </c>
      <c r="FP733">
        <f>IF(LEN(Table1[[#This Row],[Ledger 8]])&gt;0,IF(TYPE(VLOOKUP(Table1[[#This Row],[Ledger 8]],$GZ:$GZ,1,0))=16,1,0),0)</f>
        <v>0</v>
      </c>
      <c r="FQ733">
        <f>IF(LEN(Table1[[#This Row],[Ledger 9]])&gt;0,IF(TYPE(VLOOKUP(Table1[[#This Row],[Ledger 9]],$GZ:$GZ,1,0))=16,1,0),0)</f>
        <v>0</v>
      </c>
      <c r="FR733">
        <f>IF(LEN(Table1[[#This Row],[Ledger 10]])&gt;0,IF(TYPE(VLOOKUP(Table1[[#This Row],[Ledger 10]],$GZ:$GZ,1,0))=16,1,0),0)</f>
        <v>0</v>
      </c>
      <c r="FS733">
        <f>IF(LEN(Table1[[#This Row],[Ledger 11]])&gt;0,IF(TYPE(VLOOKUP(Table1[[#This Row],[Ledger 11]],$GZ:$GZ,1,0))=16,1,0),0)</f>
        <v>0</v>
      </c>
      <c r="FT733">
        <f>IF(LEN(Table1[[#This Row],[Ledger 12]])&gt;0,IF(TYPE(VLOOKUP(Table1[[#This Row],[Ledger 12]],$GZ:$GZ,1,0))=16,1,0),0)</f>
        <v>0</v>
      </c>
      <c r="FU733">
        <f>IF(LEN(Table1[[#This Row],[Ledger 13]])&gt;0,IF(TYPE(VLOOKUP(Table1[[#This Row],[Ledger 13]],$GZ:$GZ,1,0))=16,1,0),0)</f>
        <v>0</v>
      </c>
      <c r="FV733">
        <f>IF(LEN(Table1[[#This Row],[Ledger 14]])&gt;0,IF(TYPE(VLOOKUP(Table1[[#This Row],[Ledger 14]],$GZ:$GZ,1,0))=16,1,0),0)</f>
        <v>0</v>
      </c>
      <c r="FW733">
        <f>IF(LEN(Table1[[#This Row],[Ledger 15]])&gt;0,IF(TYPE(VLOOKUP(Table1[[#This Row],[Ledger 15]],$GZ:$GZ,1,0))=16,1,0),0)</f>
        <v>0</v>
      </c>
    </row>
    <row r="734" spans="4:179" ht="33" customHeight="1" x14ac:dyDescent="0.45">
      <c r="D734" s="8">
        <f t="shared" si="20"/>
        <v>729</v>
      </c>
      <c r="E734" s="32"/>
      <c r="F734" s="34"/>
      <c r="G734" s="34"/>
      <c r="H734" s="34"/>
      <c r="I734" s="34"/>
      <c r="J734" s="38"/>
      <c r="K734" s="33"/>
      <c r="L734" s="36"/>
      <c r="M734" s="35"/>
      <c r="N734" s="34"/>
      <c r="O734" s="41"/>
      <c r="P734" s="35"/>
      <c r="Q734" s="34"/>
      <c r="R734" s="37"/>
      <c r="S734" s="35"/>
      <c r="T734" s="34"/>
      <c r="U734" s="37"/>
      <c r="V734" s="35"/>
      <c r="W734" s="34"/>
      <c r="X734" s="37"/>
      <c r="Y734" s="35"/>
      <c r="Z734" s="34"/>
      <c r="AA734" s="37"/>
      <c r="AB734" s="35"/>
      <c r="AC734" s="34"/>
      <c r="AD734" s="37"/>
      <c r="AE734" s="35"/>
      <c r="AF734" s="34"/>
      <c r="AG734" s="37"/>
      <c r="AH734" s="35"/>
      <c r="AI734" s="34"/>
      <c r="AJ734" s="37"/>
      <c r="AK734" s="35"/>
      <c r="AL734" s="34"/>
      <c r="AM734" s="37"/>
      <c r="AN734" s="35"/>
      <c r="AO734" s="34"/>
      <c r="AP734" s="37"/>
      <c r="AQ734" s="35"/>
      <c r="AR734" s="34"/>
      <c r="AS734" s="37"/>
      <c r="AT734" s="35"/>
      <c r="AU734" s="34"/>
      <c r="AV734" s="37"/>
      <c r="AW734" s="35"/>
      <c r="AX734" s="34"/>
      <c r="AY734" s="37"/>
      <c r="AZ734" s="35"/>
      <c r="BA734" s="34"/>
      <c r="BB734" s="37"/>
      <c r="BC7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4" s="7"/>
      <c r="BF734" t="str">
        <f>IF(Table1[[#This Row],[Date]]="","","&amp;lt;VOUCHER REMOTEID="&amp;""""&amp;$A$11&amp;$A$13&amp;ROW()&amp;""""&amp;" VCHTYPE="""&amp;F734&amp;""" ACTION="""&amp;"Create"&amp;"""&amp;gt;")</f>
        <v/>
      </c>
      <c r="BG734" t="str">
        <f>IF(Table1[[#This Row],[Date]]="","",TEXT(Table1[[#This Row],[Date]],"yyyymmdd"))</f>
        <v/>
      </c>
      <c r="BH734" t="str">
        <f>Table1[[#This Row],[Date2]]</f>
        <v/>
      </c>
      <c r="BI734" t="str">
        <f>IF(Table1[[#This Row],[Date]]="","",Table1[[#This Row],[Voucher Type]])</f>
        <v/>
      </c>
      <c r="BJ734" t="str">
        <f>IF(Table1[[#This Row],[Ref No / Invoice No]]="","",Table1[[#This Row],[Ref No / Invoice No]])</f>
        <v/>
      </c>
      <c r="BK734" t="str">
        <f>IF(Table1[[#This Row],[Voucher No]]="","",Table1[[#This Row],[Voucher No]])</f>
        <v/>
      </c>
      <c r="BL734" t="str">
        <f>IF(Table1[[#This Row],[Date]]="","",Table1[[#This Row],[Narration]])</f>
        <v/>
      </c>
      <c r="BM734" t="str">
        <f>IF(Table1[[#This Row],[Date]]="","",$A$11&amp;$A$13&amp;ROW())</f>
        <v/>
      </c>
      <c r="BN734" t="str">
        <f>IF(Table1[[#This Row],[Date]]="","",$A$13)</f>
        <v/>
      </c>
      <c r="BP734" t="str">
        <f>IF(Table1[[#This Row],[Ledger 1]]="","","No")</f>
        <v/>
      </c>
      <c r="BQ734" t="str">
        <f>IF(Table1[[#This Row],[Date]]="","",IF(Table1[[#This Row],[Effect 1]]="Dr.","Yes","No"))</f>
        <v/>
      </c>
      <c r="BR734" t="str">
        <f>IF(Table1[[#This Row],[Date]]="","",Table1[[#This Row],[Ledger 1]])</f>
        <v/>
      </c>
      <c r="BS734" t="str">
        <f>IF(Table1[[#This Row],[Date]]="","",IF(Table1[[#This Row],[Effect 1]]="Dr.",-Table1[[#This Row],[Amount 1]],Table1[[#This Row],[Amount 1]]))</f>
        <v/>
      </c>
      <c r="BV734" t="str">
        <f>IF(Table1[[#This Row],[Ledger 2]]="","","No")</f>
        <v/>
      </c>
      <c r="BW734" t="str">
        <f>IF(Table1[[#This Row],[Date]]="","",IF(Table1[[#This Row],[Effect 2]]="Dr.","Yes","No"))</f>
        <v/>
      </c>
      <c r="BX734" t="str">
        <f>IF(Table1[[#This Row],[Date]]="","",Table1[[#This Row],[Ledger 2]])</f>
        <v/>
      </c>
      <c r="BY734" t="str">
        <f>IF(Table1[[#This Row],[Date]]="","",IF(Table1[[#This Row],[Effect 2]]="Dr.",-Table1[[#This Row],[Amount 2]],Table1[[#This Row],[Amount 2]]))</f>
        <v/>
      </c>
      <c r="CB734" t="str">
        <f>IF(Table1[[#This Row],[Ledger 3]]="","","No")</f>
        <v/>
      </c>
      <c r="CC734" t="str">
        <f>IF(Table1[[#This Row],[Ledger 3]]="","",IF(Table1[[#This Row],[Effect 3]]="Dr.","Yes","No"))</f>
        <v/>
      </c>
      <c r="CD734" t="str">
        <f>IF(Table1[[#This Row],[Ledger 3]]="","",Table1[[#This Row],[Ledger 3]])</f>
        <v/>
      </c>
      <c r="CE734" t="str">
        <f>IF(Table1[[#This Row],[Ledger 3]]="","",IF(Table1[[#This Row],[Effect 3]]="Dr.",-Table1[[#This Row],[Amount 3]],Table1[[#This Row],[Amount 3]]))</f>
        <v/>
      </c>
      <c r="CH734" t="str">
        <f>IF(Table1[[#This Row],[Ledger 4]]="","","No")</f>
        <v/>
      </c>
      <c r="CI734" t="str">
        <f>IF(Table1[[#This Row],[Ledger 4]]="","",IF(Table1[[#This Row],[Effect 4]]="Dr.","Yes","No"))</f>
        <v/>
      </c>
      <c r="CJ734" t="str">
        <f>IF(Table1[[#This Row],[Ledger 4]]="","",Table1[[#This Row],[Ledger 4]])</f>
        <v/>
      </c>
      <c r="CK734" t="str">
        <f>IF(Table1[[#This Row],[Ledger 4]]="","",IF(Table1[[#This Row],[Effect 4]]="Dr.",-Table1[[#This Row],[Amount 4]],Table1[[#This Row],[Amount 4]]))</f>
        <v/>
      </c>
      <c r="CN734" t="str">
        <f>IF(Table1[[#This Row],[Ledger 5]]="","","No")</f>
        <v/>
      </c>
      <c r="CO734" t="str">
        <f>IF(Table1[[#This Row],[Ledger 5]]="","",IF(Table1[[#This Row],[Effect 5]]="Dr.","Yes","No"))</f>
        <v/>
      </c>
      <c r="CP734" t="str">
        <f>IF(Table1[[#This Row],[Ledger 5]]="","",Table1[[#This Row],[Ledger 5]])</f>
        <v/>
      </c>
      <c r="CQ734" t="str">
        <f>IF(Table1[[#This Row],[Ledger 5]]="","",IF(Table1[[#This Row],[Effect 5]]="Dr.",-Table1[[#This Row],[Amount 5]],Table1[[#This Row],[Amount 5]]))</f>
        <v/>
      </c>
      <c r="CT734" t="str">
        <f>IF(Table1[[#This Row],[Ledger 6]]="","","No")</f>
        <v/>
      </c>
      <c r="CU734" t="str">
        <f>IF(Table1[[#This Row],[Ledger 6]]="","",IF(Table1[[#This Row],[Effect 6]]="Dr.","Yes","No"))</f>
        <v/>
      </c>
      <c r="CV734" t="str">
        <f>IF(Table1[[#This Row],[Ledger 6]]="","",Table1[[#This Row],[Ledger 6]])</f>
        <v/>
      </c>
      <c r="CW734" t="str">
        <f>IF(Table1[[#This Row],[Ledger 6]]="","",IF(Table1[[#This Row],[Effect 6]]="Dr.",-Table1[[#This Row],[Amount 6]],Table1[[#This Row],[Amount 6]]))</f>
        <v/>
      </c>
      <c r="CZ734" t="str">
        <f>IF(Table1[[#This Row],[Ledger 7]]="","","No")</f>
        <v/>
      </c>
      <c r="DA734" t="str">
        <f>IF(Table1[[#This Row],[Ledger 7]]="","",IF(Table1[[#This Row],[Effect 7]]="Dr.","Yes","No"))</f>
        <v/>
      </c>
      <c r="DB734" t="str">
        <f>IF(Table1[[#This Row],[Ledger 7]]="","",Table1[[#This Row],[Ledger 7]])</f>
        <v/>
      </c>
      <c r="DC734" t="str">
        <f>IF(Table1[[#This Row],[Ledger 7]]="","",IF(Table1[[#This Row],[Effect 7]]="Dr.",-Table1[[#This Row],[Amount 7]],Table1[[#This Row],[Amount 7]]))</f>
        <v/>
      </c>
      <c r="DF734" t="str">
        <f>IF(Table1[[#This Row],[Ledger 8]]="","","No")</f>
        <v/>
      </c>
      <c r="DG734" t="str">
        <f>IF(Table1[[#This Row],[Ledger 8]]="","",IF(Table1[[#This Row],[Effect 8]]="Dr.","Yes","No"))</f>
        <v/>
      </c>
      <c r="DH734" t="str">
        <f>IF(Table1[[#This Row],[Ledger 8]]="","",Table1[[#This Row],[Ledger 8]])</f>
        <v/>
      </c>
      <c r="DI734" t="str">
        <f>IF(Table1[[#This Row],[Ledger 8]]="","",IF(Table1[[#This Row],[Effect 8]]="Dr.",-Table1[[#This Row],[Amount 8]],Table1[[#This Row],[Amount 8]]))</f>
        <v/>
      </c>
      <c r="DL734" t="str">
        <f>IF(Table1[[#This Row],[Ledger 9]]="","","No")</f>
        <v/>
      </c>
      <c r="DM734" t="str">
        <f>IF(Table1[[#This Row],[Ledger 9]]="","",IF(Table1[[#This Row],[Effect 9]]="Dr.","Yes","No"))</f>
        <v/>
      </c>
      <c r="DN734" t="str">
        <f>IF(Table1[[#This Row],[Ledger 9]]="","",Table1[[#This Row],[Ledger 9]])</f>
        <v/>
      </c>
      <c r="DO734" t="str">
        <f>IF(Table1[[#This Row],[Ledger 9]]="","",IF(Table1[[#This Row],[Effect 9]]="Dr.",-Table1[[#This Row],[Amount 9]],Table1[[#This Row],[Amount 9]]))</f>
        <v/>
      </c>
      <c r="DR734" t="str">
        <f>IF(Table1[[#This Row],[Ledger 10]]="","","No")</f>
        <v/>
      </c>
      <c r="DS734" t="str">
        <f>IF(Table1[[#This Row],[Ledger 10]]="","",IF(Table1[[#This Row],[Effect 10]]="Dr.","Yes","No"))</f>
        <v/>
      </c>
      <c r="DT734" t="str">
        <f>IF(Table1[[#This Row],[Ledger 10]]="","",Table1[[#This Row],[Ledger 10]])</f>
        <v/>
      </c>
      <c r="DU734" t="str">
        <f>IF(Table1[[#This Row],[Ledger 10]]="","",IF(Table1[[#This Row],[Effect 10]]="Dr.",-Table1[[#This Row],[Amount 10]],Table1[[#This Row],[Amount 10]]))</f>
        <v/>
      </c>
      <c r="DX734" t="str">
        <f>IF(Table1[[#This Row],[Ledger 11]]="","","No")</f>
        <v/>
      </c>
      <c r="DY734" t="str">
        <f>IF(Table1[[#This Row],[Ledger 11]]="","",IF(Table1[[#This Row],[Effect 11]]="Dr.","Yes","No"))</f>
        <v/>
      </c>
      <c r="DZ734" t="str">
        <f>IF(Table1[[#This Row],[Ledger 11]]="","",Table1[[#This Row],[Ledger 11]])</f>
        <v/>
      </c>
      <c r="EA734" t="str">
        <f>IF(Table1[[#This Row],[Ledger 11]]="","",IF(Table1[[#This Row],[Effect 11]]="Dr.",-Table1[[#This Row],[Amount 11]],Table1[[#This Row],[Amount 11]]))</f>
        <v/>
      </c>
      <c r="ED734" t="str">
        <f>IF(Table1[[#This Row],[Ledger 12]]="","","No")</f>
        <v/>
      </c>
      <c r="EE734" t="str">
        <f>IF(Table1[[#This Row],[Ledger 12]]="","",IF(Table1[[#This Row],[Effect 12]]="Dr.","Yes","No"))</f>
        <v/>
      </c>
      <c r="EF734" t="str">
        <f>IF(Table1[[#This Row],[Ledger 12]]="","",Table1[[#This Row],[Ledger 12]])</f>
        <v/>
      </c>
      <c r="EG734" t="str">
        <f>IF(Table1[[#This Row],[Ledger 12]]="","",IF(Table1[[#This Row],[Effect 12]]="Dr.",-Table1[[#This Row],[Amount 12]],Table1[[#This Row],[Amount 12]]))</f>
        <v/>
      </c>
      <c r="EJ734" t="str">
        <f>IF(Table1[[#This Row],[Ledger 13]]="","","No")</f>
        <v/>
      </c>
      <c r="EK734" t="str">
        <f>IF(Table1[[#This Row],[Ledger 13]]="","",IF(Table1[[#This Row],[Effect 13]]="Dr.","Yes","No"))</f>
        <v/>
      </c>
      <c r="EL734" t="str">
        <f>IF(Table1[[#This Row],[Ledger 13]]="","",Table1[[#This Row],[Ledger 13]])</f>
        <v/>
      </c>
      <c r="EM734" t="str">
        <f>IF(Table1[[#This Row],[Ledger 13]]="","",IF(Table1[[#This Row],[Effect 13]]="Dr.",-Table1[[#This Row],[Amount 13]],Table1[[#This Row],[Amount 13]]))</f>
        <v/>
      </c>
      <c r="EP734" t="str">
        <f>IF(Table1[[#This Row],[Ledger 14]]="","","No")</f>
        <v/>
      </c>
      <c r="EQ734" t="str">
        <f>IF(Table1[[#This Row],[Ledger 14]]="","",IF(Table1[[#This Row],[Effect 14]]="Dr.","Yes","No"))</f>
        <v/>
      </c>
      <c r="ER734" t="str">
        <f>IF(Table1[[#This Row],[Ledger 14]]="","",Table1[[#This Row],[Ledger 14]])</f>
        <v/>
      </c>
      <c r="ES734" t="str">
        <f>IF(Table1[[#This Row],[Ledger 14]]="","",IF(Table1[[#This Row],[Effect 14]]="Dr.",-Table1[[#This Row],[Amount 14]],Table1[[#This Row],[Amount 14]]))</f>
        <v/>
      </c>
      <c r="EV734" t="str">
        <f>IF(Table1[[#This Row],[Ledger 15]]="","","No")</f>
        <v/>
      </c>
      <c r="EW734" t="str">
        <f>IF(Table1[[#This Row],[Ledger 15]]="","",IF(Table1[[#This Row],[Effect 15]]="Dr.","Yes","No"))</f>
        <v/>
      </c>
      <c r="EX734" t="str">
        <f>IF(Table1[[#This Row],[Ledger 15]]="","",Table1[[#This Row],[Ledger 15]])</f>
        <v/>
      </c>
      <c r="EY734" t="str">
        <f>IF(Table1[[#This Row],[Ledger 15]]="","",IF(Table1[[#This Row],[Effect 15]]="Dr.",-Table1[[#This Row],[Amount 15]],Table1[[#This Row],[Amount 15]]))</f>
        <v/>
      </c>
      <c r="FD7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4">
        <f>IF(Table1[[#This Row],[Date]]="",0,IF(AND(Table1[[#This Row],[Date]]&gt;=$FE$2,Table1[[#This Row],[Date]]&lt;=$FE$3),0,1))</f>
        <v>0</v>
      </c>
      <c r="FF734">
        <f>IF(Table1[[#This Row],[Date]]="",0,IF(TYPE(VLOOKUP(Table1[[#This Row],[Voucher Type]],Table1[[#All],[Voucher Type Master]],1,FALSE))=16,1,0))</f>
        <v>0</v>
      </c>
      <c r="FG734">
        <f>IF(TYPE(IF(Table1[[#This Row],[Date]]="",0,IF(VLOOKUP(Table1[[#This Row],[Voucher Type]],$FY$5:$FZ$13,2,0)=Table1[[#This Row],[Effect 1]],0,1)))=16,1,0)</f>
        <v>0</v>
      </c>
      <c r="FH7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4">
        <f>IF(LEN(Table1[[#This Row],[Ledger 1]])&gt;0,IF(TYPE(VLOOKUP(Table1[[#This Row],[Ledger 1]],GZ:GZ,1,0))=16,1,0),0)</f>
        <v>0</v>
      </c>
      <c r="FJ734">
        <f>IF(LEN(Table1[[#This Row],[Ledger 2]])&gt;0,IF(TYPE(VLOOKUP(Table1[[#This Row],[Ledger 2]],GZ:GZ,1,0))=16,1,0),0)</f>
        <v>0</v>
      </c>
      <c r="FK734">
        <f>IF(LEN(Table1[[#This Row],[Ledger 3]])&gt;0,IF(TYPE(VLOOKUP(Table1[[#This Row],[Ledger 3]],GZ:GZ,1,0))=16,1,0),0)</f>
        <v>0</v>
      </c>
      <c r="FL734">
        <f>IF(LEN(Table1[[#This Row],[Ledger 4]])&gt;0,IF(TYPE(VLOOKUP(Table1[[#This Row],[Ledger 4]],GZ:GZ,1,0))=16,1,0),0)</f>
        <v>0</v>
      </c>
      <c r="FM734">
        <f>IF(LEN(Table1[[#This Row],[Ledger 5]])&gt;0,IF(TYPE(VLOOKUP(Table1[[#This Row],[Ledger 5]],GZ:GZ,1,0))=16,1,0),0)</f>
        <v>0</v>
      </c>
      <c r="FN734">
        <f>IF(LEN(Table1[[#This Row],[Ledger 6]])&gt;0,IF(TYPE(VLOOKUP(Table1[[#This Row],[Ledger 6]],$GZ:$GZ,1,0))=16,1,0),0)</f>
        <v>0</v>
      </c>
      <c r="FO734">
        <f>IF(LEN(Table1[[#This Row],[Ledger 7]])&gt;0,IF(TYPE(VLOOKUP(Table1[[#This Row],[Ledger 7]],$GZ:$GZ,1,0))=16,1,0),0)</f>
        <v>0</v>
      </c>
      <c r="FP734">
        <f>IF(LEN(Table1[[#This Row],[Ledger 8]])&gt;0,IF(TYPE(VLOOKUP(Table1[[#This Row],[Ledger 8]],$GZ:$GZ,1,0))=16,1,0),0)</f>
        <v>0</v>
      </c>
      <c r="FQ734">
        <f>IF(LEN(Table1[[#This Row],[Ledger 9]])&gt;0,IF(TYPE(VLOOKUP(Table1[[#This Row],[Ledger 9]],$GZ:$GZ,1,0))=16,1,0),0)</f>
        <v>0</v>
      </c>
      <c r="FR734">
        <f>IF(LEN(Table1[[#This Row],[Ledger 10]])&gt;0,IF(TYPE(VLOOKUP(Table1[[#This Row],[Ledger 10]],$GZ:$GZ,1,0))=16,1,0),0)</f>
        <v>0</v>
      </c>
      <c r="FS734">
        <f>IF(LEN(Table1[[#This Row],[Ledger 11]])&gt;0,IF(TYPE(VLOOKUP(Table1[[#This Row],[Ledger 11]],$GZ:$GZ,1,0))=16,1,0),0)</f>
        <v>0</v>
      </c>
      <c r="FT734">
        <f>IF(LEN(Table1[[#This Row],[Ledger 12]])&gt;0,IF(TYPE(VLOOKUP(Table1[[#This Row],[Ledger 12]],$GZ:$GZ,1,0))=16,1,0),0)</f>
        <v>0</v>
      </c>
      <c r="FU734">
        <f>IF(LEN(Table1[[#This Row],[Ledger 13]])&gt;0,IF(TYPE(VLOOKUP(Table1[[#This Row],[Ledger 13]],$GZ:$GZ,1,0))=16,1,0),0)</f>
        <v>0</v>
      </c>
      <c r="FV734">
        <f>IF(LEN(Table1[[#This Row],[Ledger 14]])&gt;0,IF(TYPE(VLOOKUP(Table1[[#This Row],[Ledger 14]],$GZ:$GZ,1,0))=16,1,0),0)</f>
        <v>0</v>
      </c>
      <c r="FW734">
        <f>IF(LEN(Table1[[#This Row],[Ledger 15]])&gt;0,IF(TYPE(VLOOKUP(Table1[[#This Row],[Ledger 15]],$GZ:$GZ,1,0))=16,1,0),0)</f>
        <v>0</v>
      </c>
    </row>
    <row r="735" spans="4:179" ht="33" customHeight="1" x14ac:dyDescent="0.45">
      <c r="D735" s="8">
        <f t="shared" si="20"/>
        <v>730</v>
      </c>
      <c r="E735" s="32"/>
      <c r="F735" s="34"/>
      <c r="G735" s="34"/>
      <c r="H735" s="34"/>
      <c r="I735" s="34"/>
      <c r="J735" s="38"/>
      <c r="K735" s="33"/>
      <c r="L735" s="36"/>
      <c r="M735" s="35"/>
      <c r="N735" s="34"/>
      <c r="O735" s="41"/>
      <c r="P735" s="35"/>
      <c r="Q735" s="34"/>
      <c r="R735" s="37"/>
      <c r="S735" s="35"/>
      <c r="T735" s="34"/>
      <c r="U735" s="37"/>
      <c r="V735" s="35"/>
      <c r="W735" s="34"/>
      <c r="X735" s="37"/>
      <c r="Y735" s="35"/>
      <c r="Z735" s="34"/>
      <c r="AA735" s="37"/>
      <c r="AB735" s="35"/>
      <c r="AC735" s="34"/>
      <c r="AD735" s="37"/>
      <c r="AE735" s="35"/>
      <c r="AF735" s="34"/>
      <c r="AG735" s="37"/>
      <c r="AH735" s="35"/>
      <c r="AI735" s="34"/>
      <c r="AJ735" s="37"/>
      <c r="AK735" s="35"/>
      <c r="AL735" s="34"/>
      <c r="AM735" s="37"/>
      <c r="AN735" s="35"/>
      <c r="AO735" s="34"/>
      <c r="AP735" s="37"/>
      <c r="AQ735" s="35"/>
      <c r="AR735" s="34"/>
      <c r="AS735" s="37"/>
      <c r="AT735" s="35"/>
      <c r="AU735" s="34"/>
      <c r="AV735" s="37"/>
      <c r="AW735" s="35"/>
      <c r="AX735" s="34"/>
      <c r="AY735" s="37"/>
      <c r="AZ735" s="35"/>
      <c r="BA735" s="34"/>
      <c r="BB735" s="37"/>
      <c r="BC7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5" s="7"/>
      <c r="BF735" t="str">
        <f>IF(Table1[[#This Row],[Date]]="","","&amp;lt;VOUCHER REMOTEID="&amp;""""&amp;$A$11&amp;$A$13&amp;ROW()&amp;""""&amp;" VCHTYPE="""&amp;F735&amp;""" ACTION="""&amp;"Create"&amp;"""&amp;gt;")</f>
        <v/>
      </c>
      <c r="BG735" t="str">
        <f>IF(Table1[[#This Row],[Date]]="","",TEXT(Table1[[#This Row],[Date]],"yyyymmdd"))</f>
        <v/>
      </c>
      <c r="BH735" t="str">
        <f>Table1[[#This Row],[Date2]]</f>
        <v/>
      </c>
      <c r="BI735" t="str">
        <f>IF(Table1[[#This Row],[Date]]="","",Table1[[#This Row],[Voucher Type]])</f>
        <v/>
      </c>
      <c r="BJ735" t="str">
        <f>IF(Table1[[#This Row],[Ref No / Invoice No]]="","",Table1[[#This Row],[Ref No / Invoice No]])</f>
        <v/>
      </c>
      <c r="BK735" t="str">
        <f>IF(Table1[[#This Row],[Voucher No]]="","",Table1[[#This Row],[Voucher No]])</f>
        <v/>
      </c>
      <c r="BL735" t="str">
        <f>IF(Table1[[#This Row],[Date]]="","",Table1[[#This Row],[Narration]])</f>
        <v/>
      </c>
      <c r="BM735" t="str">
        <f>IF(Table1[[#This Row],[Date]]="","",$A$11&amp;$A$13&amp;ROW())</f>
        <v/>
      </c>
      <c r="BN735" t="str">
        <f>IF(Table1[[#This Row],[Date]]="","",$A$13)</f>
        <v/>
      </c>
      <c r="BP735" t="str">
        <f>IF(Table1[[#This Row],[Ledger 1]]="","","No")</f>
        <v/>
      </c>
      <c r="BQ735" t="str">
        <f>IF(Table1[[#This Row],[Date]]="","",IF(Table1[[#This Row],[Effect 1]]="Dr.","Yes","No"))</f>
        <v/>
      </c>
      <c r="BR735" t="str">
        <f>IF(Table1[[#This Row],[Date]]="","",Table1[[#This Row],[Ledger 1]])</f>
        <v/>
      </c>
      <c r="BS735" t="str">
        <f>IF(Table1[[#This Row],[Date]]="","",IF(Table1[[#This Row],[Effect 1]]="Dr.",-Table1[[#This Row],[Amount 1]],Table1[[#This Row],[Amount 1]]))</f>
        <v/>
      </c>
      <c r="BV735" t="str">
        <f>IF(Table1[[#This Row],[Ledger 2]]="","","No")</f>
        <v/>
      </c>
      <c r="BW735" t="str">
        <f>IF(Table1[[#This Row],[Date]]="","",IF(Table1[[#This Row],[Effect 2]]="Dr.","Yes","No"))</f>
        <v/>
      </c>
      <c r="BX735" t="str">
        <f>IF(Table1[[#This Row],[Date]]="","",Table1[[#This Row],[Ledger 2]])</f>
        <v/>
      </c>
      <c r="BY735" t="str">
        <f>IF(Table1[[#This Row],[Date]]="","",IF(Table1[[#This Row],[Effect 2]]="Dr.",-Table1[[#This Row],[Amount 2]],Table1[[#This Row],[Amount 2]]))</f>
        <v/>
      </c>
      <c r="CB735" t="str">
        <f>IF(Table1[[#This Row],[Ledger 3]]="","","No")</f>
        <v/>
      </c>
      <c r="CC735" t="str">
        <f>IF(Table1[[#This Row],[Ledger 3]]="","",IF(Table1[[#This Row],[Effect 3]]="Dr.","Yes","No"))</f>
        <v/>
      </c>
      <c r="CD735" t="str">
        <f>IF(Table1[[#This Row],[Ledger 3]]="","",Table1[[#This Row],[Ledger 3]])</f>
        <v/>
      </c>
      <c r="CE735" t="str">
        <f>IF(Table1[[#This Row],[Ledger 3]]="","",IF(Table1[[#This Row],[Effect 3]]="Dr.",-Table1[[#This Row],[Amount 3]],Table1[[#This Row],[Amount 3]]))</f>
        <v/>
      </c>
      <c r="CH735" t="str">
        <f>IF(Table1[[#This Row],[Ledger 4]]="","","No")</f>
        <v/>
      </c>
      <c r="CI735" t="str">
        <f>IF(Table1[[#This Row],[Ledger 4]]="","",IF(Table1[[#This Row],[Effect 4]]="Dr.","Yes","No"))</f>
        <v/>
      </c>
      <c r="CJ735" t="str">
        <f>IF(Table1[[#This Row],[Ledger 4]]="","",Table1[[#This Row],[Ledger 4]])</f>
        <v/>
      </c>
      <c r="CK735" t="str">
        <f>IF(Table1[[#This Row],[Ledger 4]]="","",IF(Table1[[#This Row],[Effect 4]]="Dr.",-Table1[[#This Row],[Amount 4]],Table1[[#This Row],[Amount 4]]))</f>
        <v/>
      </c>
      <c r="CN735" t="str">
        <f>IF(Table1[[#This Row],[Ledger 5]]="","","No")</f>
        <v/>
      </c>
      <c r="CO735" t="str">
        <f>IF(Table1[[#This Row],[Ledger 5]]="","",IF(Table1[[#This Row],[Effect 5]]="Dr.","Yes","No"))</f>
        <v/>
      </c>
      <c r="CP735" t="str">
        <f>IF(Table1[[#This Row],[Ledger 5]]="","",Table1[[#This Row],[Ledger 5]])</f>
        <v/>
      </c>
      <c r="CQ735" t="str">
        <f>IF(Table1[[#This Row],[Ledger 5]]="","",IF(Table1[[#This Row],[Effect 5]]="Dr.",-Table1[[#This Row],[Amount 5]],Table1[[#This Row],[Amount 5]]))</f>
        <v/>
      </c>
      <c r="CT735" t="str">
        <f>IF(Table1[[#This Row],[Ledger 6]]="","","No")</f>
        <v/>
      </c>
      <c r="CU735" t="str">
        <f>IF(Table1[[#This Row],[Ledger 6]]="","",IF(Table1[[#This Row],[Effect 6]]="Dr.","Yes","No"))</f>
        <v/>
      </c>
      <c r="CV735" t="str">
        <f>IF(Table1[[#This Row],[Ledger 6]]="","",Table1[[#This Row],[Ledger 6]])</f>
        <v/>
      </c>
      <c r="CW735" t="str">
        <f>IF(Table1[[#This Row],[Ledger 6]]="","",IF(Table1[[#This Row],[Effect 6]]="Dr.",-Table1[[#This Row],[Amount 6]],Table1[[#This Row],[Amount 6]]))</f>
        <v/>
      </c>
      <c r="CZ735" t="str">
        <f>IF(Table1[[#This Row],[Ledger 7]]="","","No")</f>
        <v/>
      </c>
      <c r="DA735" t="str">
        <f>IF(Table1[[#This Row],[Ledger 7]]="","",IF(Table1[[#This Row],[Effect 7]]="Dr.","Yes","No"))</f>
        <v/>
      </c>
      <c r="DB735" t="str">
        <f>IF(Table1[[#This Row],[Ledger 7]]="","",Table1[[#This Row],[Ledger 7]])</f>
        <v/>
      </c>
      <c r="DC735" t="str">
        <f>IF(Table1[[#This Row],[Ledger 7]]="","",IF(Table1[[#This Row],[Effect 7]]="Dr.",-Table1[[#This Row],[Amount 7]],Table1[[#This Row],[Amount 7]]))</f>
        <v/>
      </c>
      <c r="DF735" t="str">
        <f>IF(Table1[[#This Row],[Ledger 8]]="","","No")</f>
        <v/>
      </c>
      <c r="DG735" t="str">
        <f>IF(Table1[[#This Row],[Ledger 8]]="","",IF(Table1[[#This Row],[Effect 8]]="Dr.","Yes","No"))</f>
        <v/>
      </c>
      <c r="DH735" t="str">
        <f>IF(Table1[[#This Row],[Ledger 8]]="","",Table1[[#This Row],[Ledger 8]])</f>
        <v/>
      </c>
      <c r="DI735" t="str">
        <f>IF(Table1[[#This Row],[Ledger 8]]="","",IF(Table1[[#This Row],[Effect 8]]="Dr.",-Table1[[#This Row],[Amount 8]],Table1[[#This Row],[Amount 8]]))</f>
        <v/>
      </c>
      <c r="DL735" t="str">
        <f>IF(Table1[[#This Row],[Ledger 9]]="","","No")</f>
        <v/>
      </c>
      <c r="DM735" t="str">
        <f>IF(Table1[[#This Row],[Ledger 9]]="","",IF(Table1[[#This Row],[Effect 9]]="Dr.","Yes","No"))</f>
        <v/>
      </c>
      <c r="DN735" t="str">
        <f>IF(Table1[[#This Row],[Ledger 9]]="","",Table1[[#This Row],[Ledger 9]])</f>
        <v/>
      </c>
      <c r="DO735" t="str">
        <f>IF(Table1[[#This Row],[Ledger 9]]="","",IF(Table1[[#This Row],[Effect 9]]="Dr.",-Table1[[#This Row],[Amount 9]],Table1[[#This Row],[Amount 9]]))</f>
        <v/>
      </c>
      <c r="DR735" t="str">
        <f>IF(Table1[[#This Row],[Ledger 10]]="","","No")</f>
        <v/>
      </c>
      <c r="DS735" t="str">
        <f>IF(Table1[[#This Row],[Ledger 10]]="","",IF(Table1[[#This Row],[Effect 10]]="Dr.","Yes","No"))</f>
        <v/>
      </c>
      <c r="DT735" t="str">
        <f>IF(Table1[[#This Row],[Ledger 10]]="","",Table1[[#This Row],[Ledger 10]])</f>
        <v/>
      </c>
      <c r="DU735" t="str">
        <f>IF(Table1[[#This Row],[Ledger 10]]="","",IF(Table1[[#This Row],[Effect 10]]="Dr.",-Table1[[#This Row],[Amount 10]],Table1[[#This Row],[Amount 10]]))</f>
        <v/>
      </c>
      <c r="DX735" t="str">
        <f>IF(Table1[[#This Row],[Ledger 11]]="","","No")</f>
        <v/>
      </c>
      <c r="DY735" t="str">
        <f>IF(Table1[[#This Row],[Ledger 11]]="","",IF(Table1[[#This Row],[Effect 11]]="Dr.","Yes","No"))</f>
        <v/>
      </c>
      <c r="DZ735" t="str">
        <f>IF(Table1[[#This Row],[Ledger 11]]="","",Table1[[#This Row],[Ledger 11]])</f>
        <v/>
      </c>
      <c r="EA735" t="str">
        <f>IF(Table1[[#This Row],[Ledger 11]]="","",IF(Table1[[#This Row],[Effect 11]]="Dr.",-Table1[[#This Row],[Amount 11]],Table1[[#This Row],[Amount 11]]))</f>
        <v/>
      </c>
      <c r="ED735" t="str">
        <f>IF(Table1[[#This Row],[Ledger 12]]="","","No")</f>
        <v/>
      </c>
      <c r="EE735" t="str">
        <f>IF(Table1[[#This Row],[Ledger 12]]="","",IF(Table1[[#This Row],[Effect 12]]="Dr.","Yes","No"))</f>
        <v/>
      </c>
      <c r="EF735" t="str">
        <f>IF(Table1[[#This Row],[Ledger 12]]="","",Table1[[#This Row],[Ledger 12]])</f>
        <v/>
      </c>
      <c r="EG735" t="str">
        <f>IF(Table1[[#This Row],[Ledger 12]]="","",IF(Table1[[#This Row],[Effect 12]]="Dr.",-Table1[[#This Row],[Amount 12]],Table1[[#This Row],[Amount 12]]))</f>
        <v/>
      </c>
      <c r="EJ735" t="str">
        <f>IF(Table1[[#This Row],[Ledger 13]]="","","No")</f>
        <v/>
      </c>
      <c r="EK735" t="str">
        <f>IF(Table1[[#This Row],[Ledger 13]]="","",IF(Table1[[#This Row],[Effect 13]]="Dr.","Yes","No"))</f>
        <v/>
      </c>
      <c r="EL735" t="str">
        <f>IF(Table1[[#This Row],[Ledger 13]]="","",Table1[[#This Row],[Ledger 13]])</f>
        <v/>
      </c>
      <c r="EM735" t="str">
        <f>IF(Table1[[#This Row],[Ledger 13]]="","",IF(Table1[[#This Row],[Effect 13]]="Dr.",-Table1[[#This Row],[Amount 13]],Table1[[#This Row],[Amount 13]]))</f>
        <v/>
      </c>
      <c r="EP735" t="str">
        <f>IF(Table1[[#This Row],[Ledger 14]]="","","No")</f>
        <v/>
      </c>
      <c r="EQ735" t="str">
        <f>IF(Table1[[#This Row],[Ledger 14]]="","",IF(Table1[[#This Row],[Effect 14]]="Dr.","Yes","No"))</f>
        <v/>
      </c>
      <c r="ER735" t="str">
        <f>IF(Table1[[#This Row],[Ledger 14]]="","",Table1[[#This Row],[Ledger 14]])</f>
        <v/>
      </c>
      <c r="ES735" t="str">
        <f>IF(Table1[[#This Row],[Ledger 14]]="","",IF(Table1[[#This Row],[Effect 14]]="Dr.",-Table1[[#This Row],[Amount 14]],Table1[[#This Row],[Amount 14]]))</f>
        <v/>
      </c>
      <c r="EV735" t="str">
        <f>IF(Table1[[#This Row],[Ledger 15]]="","","No")</f>
        <v/>
      </c>
      <c r="EW735" t="str">
        <f>IF(Table1[[#This Row],[Ledger 15]]="","",IF(Table1[[#This Row],[Effect 15]]="Dr.","Yes","No"))</f>
        <v/>
      </c>
      <c r="EX735" t="str">
        <f>IF(Table1[[#This Row],[Ledger 15]]="","",Table1[[#This Row],[Ledger 15]])</f>
        <v/>
      </c>
      <c r="EY735" t="str">
        <f>IF(Table1[[#This Row],[Ledger 15]]="","",IF(Table1[[#This Row],[Effect 15]]="Dr.",-Table1[[#This Row],[Amount 15]],Table1[[#This Row],[Amount 15]]))</f>
        <v/>
      </c>
      <c r="FD7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5">
        <f>IF(Table1[[#This Row],[Date]]="",0,IF(AND(Table1[[#This Row],[Date]]&gt;=$FE$2,Table1[[#This Row],[Date]]&lt;=$FE$3),0,1))</f>
        <v>0</v>
      </c>
      <c r="FF735">
        <f>IF(Table1[[#This Row],[Date]]="",0,IF(TYPE(VLOOKUP(Table1[[#This Row],[Voucher Type]],Table1[[#All],[Voucher Type Master]],1,FALSE))=16,1,0))</f>
        <v>0</v>
      </c>
      <c r="FG735">
        <f>IF(TYPE(IF(Table1[[#This Row],[Date]]="",0,IF(VLOOKUP(Table1[[#This Row],[Voucher Type]],$FY$5:$FZ$13,2,0)=Table1[[#This Row],[Effect 1]],0,1)))=16,1,0)</f>
        <v>0</v>
      </c>
      <c r="FH7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5">
        <f>IF(LEN(Table1[[#This Row],[Ledger 1]])&gt;0,IF(TYPE(VLOOKUP(Table1[[#This Row],[Ledger 1]],GZ:GZ,1,0))=16,1,0),0)</f>
        <v>0</v>
      </c>
      <c r="FJ735">
        <f>IF(LEN(Table1[[#This Row],[Ledger 2]])&gt;0,IF(TYPE(VLOOKUP(Table1[[#This Row],[Ledger 2]],GZ:GZ,1,0))=16,1,0),0)</f>
        <v>0</v>
      </c>
      <c r="FK735">
        <f>IF(LEN(Table1[[#This Row],[Ledger 3]])&gt;0,IF(TYPE(VLOOKUP(Table1[[#This Row],[Ledger 3]],GZ:GZ,1,0))=16,1,0),0)</f>
        <v>0</v>
      </c>
      <c r="FL735">
        <f>IF(LEN(Table1[[#This Row],[Ledger 4]])&gt;0,IF(TYPE(VLOOKUP(Table1[[#This Row],[Ledger 4]],GZ:GZ,1,0))=16,1,0),0)</f>
        <v>0</v>
      </c>
      <c r="FM735">
        <f>IF(LEN(Table1[[#This Row],[Ledger 5]])&gt;0,IF(TYPE(VLOOKUP(Table1[[#This Row],[Ledger 5]],GZ:GZ,1,0))=16,1,0),0)</f>
        <v>0</v>
      </c>
      <c r="FN735">
        <f>IF(LEN(Table1[[#This Row],[Ledger 6]])&gt;0,IF(TYPE(VLOOKUP(Table1[[#This Row],[Ledger 6]],$GZ:$GZ,1,0))=16,1,0),0)</f>
        <v>0</v>
      </c>
      <c r="FO735">
        <f>IF(LEN(Table1[[#This Row],[Ledger 7]])&gt;0,IF(TYPE(VLOOKUP(Table1[[#This Row],[Ledger 7]],$GZ:$GZ,1,0))=16,1,0),0)</f>
        <v>0</v>
      </c>
      <c r="FP735">
        <f>IF(LEN(Table1[[#This Row],[Ledger 8]])&gt;0,IF(TYPE(VLOOKUP(Table1[[#This Row],[Ledger 8]],$GZ:$GZ,1,0))=16,1,0),0)</f>
        <v>0</v>
      </c>
      <c r="FQ735">
        <f>IF(LEN(Table1[[#This Row],[Ledger 9]])&gt;0,IF(TYPE(VLOOKUP(Table1[[#This Row],[Ledger 9]],$GZ:$GZ,1,0))=16,1,0),0)</f>
        <v>0</v>
      </c>
      <c r="FR735">
        <f>IF(LEN(Table1[[#This Row],[Ledger 10]])&gt;0,IF(TYPE(VLOOKUP(Table1[[#This Row],[Ledger 10]],$GZ:$GZ,1,0))=16,1,0),0)</f>
        <v>0</v>
      </c>
      <c r="FS735">
        <f>IF(LEN(Table1[[#This Row],[Ledger 11]])&gt;0,IF(TYPE(VLOOKUP(Table1[[#This Row],[Ledger 11]],$GZ:$GZ,1,0))=16,1,0),0)</f>
        <v>0</v>
      </c>
      <c r="FT735">
        <f>IF(LEN(Table1[[#This Row],[Ledger 12]])&gt;0,IF(TYPE(VLOOKUP(Table1[[#This Row],[Ledger 12]],$GZ:$GZ,1,0))=16,1,0),0)</f>
        <v>0</v>
      </c>
      <c r="FU735">
        <f>IF(LEN(Table1[[#This Row],[Ledger 13]])&gt;0,IF(TYPE(VLOOKUP(Table1[[#This Row],[Ledger 13]],$GZ:$GZ,1,0))=16,1,0),0)</f>
        <v>0</v>
      </c>
      <c r="FV735">
        <f>IF(LEN(Table1[[#This Row],[Ledger 14]])&gt;0,IF(TYPE(VLOOKUP(Table1[[#This Row],[Ledger 14]],$GZ:$GZ,1,0))=16,1,0),0)</f>
        <v>0</v>
      </c>
      <c r="FW735">
        <f>IF(LEN(Table1[[#This Row],[Ledger 15]])&gt;0,IF(TYPE(VLOOKUP(Table1[[#This Row],[Ledger 15]],$GZ:$GZ,1,0))=16,1,0),0)</f>
        <v>0</v>
      </c>
    </row>
    <row r="736" spans="4:179" ht="33" customHeight="1" x14ac:dyDescent="0.45">
      <c r="D736" s="8">
        <f t="shared" si="20"/>
        <v>731</v>
      </c>
      <c r="E736" s="32"/>
      <c r="F736" s="34"/>
      <c r="G736" s="34"/>
      <c r="H736" s="34"/>
      <c r="I736" s="34"/>
      <c r="J736" s="38"/>
      <c r="K736" s="33"/>
      <c r="L736" s="36"/>
      <c r="M736" s="35"/>
      <c r="N736" s="34"/>
      <c r="O736" s="41"/>
      <c r="P736" s="35"/>
      <c r="Q736" s="34"/>
      <c r="R736" s="37"/>
      <c r="S736" s="35"/>
      <c r="T736" s="34"/>
      <c r="U736" s="37"/>
      <c r="V736" s="35"/>
      <c r="W736" s="34"/>
      <c r="X736" s="37"/>
      <c r="Y736" s="35"/>
      <c r="Z736" s="34"/>
      <c r="AA736" s="37"/>
      <c r="AB736" s="35"/>
      <c r="AC736" s="34"/>
      <c r="AD736" s="37"/>
      <c r="AE736" s="35"/>
      <c r="AF736" s="34"/>
      <c r="AG736" s="37"/>
      <c r="AH736" s="35"/>
      <c r="AI736" s="34"/>
      <c r="AJ736" s="37"/>
      <c r="AK736" s="35"/>
      <c r="AL736" s="34"/>
      <c r="AM736" s="37"/>
      <c r="AN736" s="35"/>
      <c r="AO736" s="34"/>
      <c r="AP736" s="37"/>
      <c r="AQ736" s="35"/>
      <c r="AR736" s="34"/>
      <c r="AS736" s="37"/>
      <c r="AT736" s="35"/>
      <c r="AU736" s="34"/>
      <c r="AV736" s="37"/>
      <c r="AW736" s="35"/>
      <c r="AX736" s="34"/>
      <c r="AY736" s="37"/>
      <c r="AZ736" s="35"/>
      <c r="BA736" s="34"/>
      <c r="BB736" s="37"/>
      <c r="BC7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6" s="7"/>
      <c r="BF736" t="str">
        <f>IF(Table1[[#This Row],[Date]]="","","&amp;lt;VOUCHER REMOTEID="&amp;""""&amp;$A$11&amp;$A$13&amp;ROW()&amp;""""&amp;" VCHTYPE="""&amp;F736&amp;""" ACTION="""&amp;"Create"&amp;"""&amp;gt;")</f>
        <v/>
      </c>
      <c r="BG736" t="str">
        <f>IF(Table1[[#This Row],[Date]]="","",TEXT(Table1[[#This Row],[Date]],"yyyymmdd"))</f>
        <v/>
      </c>
      <c r="BH736" t="str">
        <f>Table1[[#This Row],[Date2]]</f>
        <v/>
      </c>
      <c r="BI736" t="str">
        <f>IF(Table1[[#This Row],[Date]]="","",Table1[[#This Row],[Voucher Type]])</f>
        <v/>
      </c>
      <c r="BJ736" t="str">
        <f>IF(Table1[[#This Row],[Ref No / Invoice No]]="","",Table1[[#This Row],[Ref No / Invoice No]])</f>
        <v/>
      </c>
      <c r="BK736" t="str">
        <f>IF(Table1[[#This Row],[Voucher No]]="","",Table1[[#This Row],[Voucher No]])</f>
        <v/>
      </c>
      <c r="BL736" t="str">
        <f>IF(Table1[[#This Row],[Date]]="","",Table1[[#This Row],[Narration]])</f>
        <v/>
      </c>
      <c r="BM736" t="str">
        <f>IF(Table1[[#This Row],[Date]]="","",$A$11&amp;$A$13&amp;ROW())</f>
        <v/>
      </c>
      <c r="BN736" t="str">
        <f>IF(Table1[[#This Row],[Date]]="","",$A$13)</f>
        <v/>
      </c>
      <c r="BP736" t="str">
        <f>IF(Table1[[#This Row],[Ledger 1]]="","","No")</f>
        <v/>
      </c>
      <c r="BQ736" t="str">
        <f>IF(Table1[[#This Row],[Date]]="","",IF(Table1[[#This Row],[Effect 1]]="Dr.","Yes","No"))</f>
        <v/>
      </c>
      <c r="BR736" t="str">
        <f>IF(Table1[[#This Row],[Date]]="","",Table1[[#This Row],[Ledger 1]])</f>
        <v/>
      </c>
      <c r="BS736" t="str">
        <f>IF(Table1[[#This Row],[Date]]="","",IF(Table1[[#This Row],[Effect 1]]="Dr.",-Table1[[#This Row],[Amount 1]],Table1[[#This Row],[Amount 1]]))</f>
        <v/>
      </c>
      <c r="BV736" t="str">
        <f>IF(Table1[[#This Row],[Ledger 2]]="","","No")</f>
        <v/>
      </c>
      <c r="BW736" t="str">
        <f>IF(Table1[[#This Row],[Date]]="","",IF(Table1[[#This Row],[Effect 2]]="Dr.","Yes","No"))</f>
        <v/>
      </c>
      <c r="BX736" t="str">
        <f>IF(Table1[[#This Row],[Date]]="","",Table1[[#This Row],[Ledger 2]])</f>
        <v/>
      </c>
      <c r="BY736" t="str">
        <f>IF(Table1[[#This Row],[Date]]="","",IF(Table1[[#This Row],[Effect 2]]="Dr.",-Table1[[#This Row],[Amount 2]],Table1[[#This Row],[Amount 2]]))</f>
        <v/>
      </c>
      <c r="CB736" t="str">
        <f>IF(Table1[[#This Row],[Ledger 3]]="","","No")</f>
        <v/>
      </c>
      <c r="CC736" t="str">
        <f>IF(Table1[[#This Row],[Ledger 3]]="","",IF(Table1[[#This Row],[Effect 3]]="Dr.","Yes","No"))</f>
        <v/>
      </c>
      <c r="CD736" t="str">
        <f>IF(Table1[[#This Row],[Ledger 3]]="","",Table1[[#This Row],[Ledger 3]])</f>
        <v/>
      </c>
      <c r="CE736" t="str">
        <f>IF(Table1[[#This Row],[Ledger 3]]="","",IF(Table1[[#This Row],[Effect 3]]="Dr.",-Table1[[#This Row],[Amount 3]],Table1[[#This Row],[Amount 3]]))</f>
        <v/>
      </c>
      <c r="CH736" t="str">
        <f>IF(Table1[[#This Row],[Ledger 4]]="","","No")</f>
        <v/>
      </c>
      <c r="CI736" t="str">
        <f>IF(Table1[[#This Row],[Ledger 4]]="","",IF(Table1[[#This Row],[Effect 4]]="Dr.","Yes","No"))</f>
        <v/>
      </c>
      <c r="CJ736" t="str">
        <f>IF(Table1[[#This Row],[Ledger 4]]="","",Table1[[#This Row],[Ledger 4]])</f>
        <v/>
      </c>
      <c r="CK736" t="str">
        <f>IF(Table1[[#This Row],[Ledger 4]]="","",IF(Table1[[#This Row],[Effect 4]]="Dr.",-Table1[[#This Row],[Amount 4]],Table1[[#This Row],[Amount 4]]))</f>
        <v/>
      </c>
      <c r="CN736" t="str">
        <f>IF(Table1[[#This Row],[Ledger 5]]="","","No")</f>
        <v/>
      </c>
      <c r="CO736" t="str">
        <f>IF(Table1[[#This Row],[Ledger 5]]="","",IF(Table1[[#This Row],[Effect 5]]="Dr.","Yes","No"))</f>
        <v/>
      </c>
      <c r="CP736" t="str">
        <f>IF(Table1[[#This Row],[Ledger 5]]="","",Table1[[#This Row],[Ledger 5]])</f>
        <v/>
      </c>
      <c r="CQ736" t="str">
        <f>IF(Table1[[#This Row],[Ledger 5]]="","",IF(Table1[[#This Row],[Effect 5]]="Dr.",-Table1[[#This Row],[Amount 5]],Table1[[#This Row],[Amount 5]]))</f>
        <v/>
      </c>
      <c r="CT736" t="str">
        <f>IF(Table1[[#This Row],[Ledger 6]]="","","No")</f>
        <v/>
      </c>
      <c r="CU736" t="str">
        <f>IF(Table1[[#This Row],[Ledger 6]]="","",IF(Table1[[#This Row],[Effect 6]]="Dr.","Yes","No"))</f>
        <v/>
      </c>
      <c r="CV736" t="str">
        <f>IF(Table1[[#This Row],[Ledger 6]]="","",Table1[[#This Row],[Ledger 6]])</f>
        <v/>
      </c>
      <c r="CW736" t="str">
        <f>IF(Table1[[#This Row],[Ledger 6]]="","",IF(Table1[[#This Row],[Effect 6]]="Dr.",-Table1[[#This Row],[Amount 6]],Table1[[#This Row],[Amount 6]]))</f>
        <v/>
      </c>
      <c r="CZ736" t="str">
        <f>IF(Table1[[#This Row],[Ledger 7]]="","","No")</f>
        <v/>
      </c>
      <c r="DA736" t="str">
        <f>IF(Table1[[#This Row],[Ledger 7]]="","",IF(Table1[[#This Row],[Effect 7]]="Dr.","Yes","No"))</f>
        <v/>
      </c>
      <c r="DB736" t="str">
        <f>IF(Table1[[#This Row],[Ledger 7]]="","",Table1[[#This Row],[Ledger 7]])</f>
        <v/>
      </c>
      <c r="DC736" t="str">
        <f>IF(Table1[[#This Row],[Ledger 7]]="","",IF(Table1[[#This Row],[Effect 7]]="Dr.",-Table1[[#This Row],[Amount 7]],Table1[[#This Row],[Amount 7]]))</f>
        <v/>
      </c>
      <c r="DF736" t="str">
        <f>IF(Table1[[#This Row],[Ledger 8]]="","","No")</f>
        <v/>
      </c>
      <c r="DG736" t="str">
        <f>IF(Table1[[#This Row],[Ledger 8]]="","",IF(Table1[[#This Row],[Effect 8]]="Dr.","Yes","No"))</f>
        <v/>
      </c>
      <c r="DH736" t="str">
        <f>IF(Table1[[#This Row],[Ledger 8]]="","",Table1[[#This Row],[Ledger 8]])</f>
        <v/>
      </c>
      <c r="DI736" t="str">
        <f>IF(Table1[[#This Row],[Ledger 8]]="","",IF(Table1[[#This Row],[Effect 8]]="Dr.",-Table1[[#This Row],[Amount 8]],Table1[[#This Row],[Amount 8]]))</f>
        <v/>
      </c>
      <c r="DL736" t="str">
        <f>IF(Table1[[#This Row],[Ledger 9]]="","","No")</f>
        <v/>
      </c>
      <c r="DM736" t="str">
        <f>IF(Table1[[#This Row],[Ledger 9]]="","",IF(Table1[[#This Row],[Effect 9]]="Dr.","Yes","No"))</f>
        <v/>
      </c>
      <c r="DN736" t="str">
        <f>IF(Table1[[#This Row],[Ledger 9]]="","",Table1[[#This Row],[Ledger 9]])</f>
        <v/>
      </c>
      <c r="DO736" t="str">
        <f>IF(Table1[[#This Row],[Ledger 9]]="","",IF(Table1[[#This Row],[Effect 9]]="Dr.",-Table1[[#This Row],[Amount 9]],Table1[[#This Row],[Amount 9]]))</f>
        <v/>
      </c>
      <c r="DR736" t="str">
        <f>IF(Table1[[#This Row],[Ledger 10]]="","","No")</f>
        <v/>
      </c>
      <c r="DS736" t="str">
        <f>IF(Table1[[#This Row],[Ledger 10]]="","",IF(Table1[[#This Row],[Effect 10]]="Dr.","Yes","No"))</f>
        <v/>
      </c>
      <c r="DT736" t="str">
        <f>IF(Table1[[#This Row],[Ledger 10]]="","",Table1[[#This Row],[Ledger 10]])</f>
        <v/>
      </c>
      <c r="DU736" t="str">
        <f>IF(Table1[[#This Row],[Ledger 10]]="","",IF(Table1[[#This Row],[Effect 10]]="Dr.",-Table1[[#This Row],[Amount 10]],Table1[[#This Row],[Amount 10]]))</f>
        <v/>
      </c>
      <c r="DX736" t="str">
        <f>IF(Table1[[#This Row],[Ledger 11]]="","","No")</f>
        <v/>
      </c>
      <c r="DY736" t="str">
        <f>IF(Table1[[#This Row],[Ledger 11]]="","",IF(Table1[[#This Row],[Effect 11]]="Dr.","Yes","No"))</f>
        <v/>
      </c>
      <c r="DZ736" t="str">
        <f>IF(Table1[[#This Row],[Ledger 11]]="","",Table1[[#This Row],[Ledger 11]])</f>
        <v/>
      </c>
      <c r="EA736" t="str">
        <f>IF(Table1[[#This Row],[Ledger 11]]="","",IF(Table1[[#This Row],[Effect 11]]="Dr.",-Table1[[#This Row],[Amount 11]],Table1[[#This Row],[Amount 11]]))</f>
        <v/>
      </c>
      <c r="ED736" t="str">
        <f>IF(Table1[[#This Row],[Ledger 12]]="","","No")</f>
        <v/>
      </c>
      <c r="EE736" t="str">
        <f>IF(Table1[[#This Row],[Ledger 12]]="","",IF(Table1[[#This Row],[Effect 12]]="Dr.","Yes","No"))</f>
        <v/>
      </c>
      <c r="EF736" t="str">
        <f>IF(Table1[[#This Row],[Ledger 12]]="","",Table1[[#This Row],[Ledger 12]])</f>
        <v/>
      </c>
      <c r="EG736" t="str">
        <f>IF(Table1[[#This Row],[Ledger 12]]="","",IF(Table1[[#This Row],[Effect 12]]="Dr.",-Table1[[#This Row],[Amount 12]],Table1[[#This Row],[Amount 12]]))</f>
        <v/>
      </c>
      <c r="EJ736" t="str">
        <f>IF(Table1[[#This Row],[Ledger 13]]="","","No")</f>
        <v/>
      </c>
      <c r="EK736" t="str">
        <f>IF(Table1[[#This Row],[Ledger 13]]="","",IF(Table1[[#This Row],[Effect 13]]="Dr.","Yes","No"))</f>
        <v/>
      </c>
      <c r="EL736" t="str">
        <f>IF(Table1[[#This Row],[Ledger 13]]="","",Table1[[#This Row],[Ledger 13]])</f>
        <v/>
      </c>
      <c r="EM736" t="str">
        <f>IF(Table1[[#This Row],[Ledger 13]]="","",IF(Table1[[#This Row],[Effect 13]]="Dr.",-Table1[[#This Row],[Amount 13]],Table1[[#This Row],[Amount 13]]))</f>
        <v/>
      </c>
      <c r="EP736" t="str">
        <f>IF(Table1[[#This Row],[Ledger 14]]="","","No")</f>
        <v/>
      </c>
      <c r="EQ736" t="str">
        <f>IF(Table1[[#This Row],[Ledger 14]]="","",IF(Table1[[#This Row],[Effect 14]]="Dr.","Yes","No"))</f>
        <v/>
      </c>
      <c r="ER736" t="str">
        <f>IF(Table1[[#This Row],[Ledger 14]]="","",Table1[[#This Row],[Ledger 14]])</f>
        <v/>
      </c>
      <c r="ES736" t="str">
        <f>IF(Table1[[#This Row],[Ledger 14]]="","",IF(Table1[[#This Row],[Effect 14]]="Dr.",-Table1[[#This Row],[Amount 14]],Table1[[#This Row],[Amount 14]]))</f>
        <v/>
      </c>
      <c r="EV736" t="str">
        <f>IF(Table1[[#This Row],[Ledger 15]]="","","No")</f>
        <v/>
      </c>
      <c r="EW736" t="str">
        <f>IF(Table1[[#This Row],[Ledger 15]]="","",IF(Table1[[#This Row],[Effect 15]]="Dr.","Yes","No"))</f>
        <v/>
      </c>
      <c r="EX736" t="str">
        <f>IF(Table1[[#This Row],[Ledger 15]]="","",Table1[[#This Row],[Ledger 15]])</f>
        <v/>
      </c>
      <c r="EY736" t="str">
        <f>IF(Table1[[#This Row],[Ledger 15]]="","",IF(Table1[[#This Row],[Effect 15]]="Dr.",-Table1[[#This Row],[Amount 15]],Table1[[#This Row],[Amount 15]]))</f>
        <v/>
      </c>
      <c r="FD7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6">
        <f>IF(Table1[[#This Row],[Date]]="",0,IF(AND(Table1[[#This Row],[Date]]&gt;=$FE$2,Table1[[#This Row],[Date]]&lt;=$FE$3),0,1))</f>
        <v>0</v>
      </c>
      <c r="FF736">
        <f>IF(Table1[[#This Row],[Date]]="",0,IF(TYPE(VLOOKUP(Table1[[#This Row],[Voucher Type]],Table1[[#All],[Voucher Type Master]],1,FALSE))=16,1,0))</f>
        <v>0</v>
      </c>
      <c r="FG736">
        <f>IF(TYPE(IF(Table1[[#This Row],[Date]]="",0,IF(VLOOKUP(Table1[[#This Row],[Voucher Type]],$FY$5:$FZ$13,2,0)=Table1[[#This Row],[Effect 1]],0,1)))=16,1,0)</f>
        <v>0</v>
      </c>
      <c r="FH7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6">
        <f>IF(LEN(Table1[[#This Row],[Ledger 1]])&gt;0,IF(TYPE(VLOOKUP(Table1[[#This Row],[Ledger 1]],GZ:GZ,1,0))=16,1,0),0)</f>
        <v>0</v>
      </c>
      <c r="FJ736">
        <f>IF(LEN(Table1[[#This Row],[Ledger 2]])&gt;0,IF(TYPE(VLOOKUP(Table1[[#This Row],[Ledger 2]],GZ:GZ,1,0))=16,1,0),0)</f>
        <v>0</v>
      </c>
      <c r="FK736">
        <f>IF(LEN(Table1[[#This Row],[Ledger 3]])&gt;0,IF(TYPE(VLOOKUP(Table1[[#This Row],[Ledger 3]],GZ:GZ,1,0))=16,1,0),0)</f>
        <v>0</v>
      </c>
      <c r="FL736">
        <f>IF(LEN(Table1[[#This Row],[Ledger 4]])&gt;0,IF(TYPE(VLOOKUP(Table1[[#This Row],[Ledger 4]],GZ:GZ,1,0))=16,1,0),0)</f>
        <v>0</v>
      </c>
      <c r="FM736">
        <f>IF(LEN(Table1[[#This Row],[Ledger 5]])&gt;0,IF(TYPE(VLOOKUP(Table1[[#This Row],[Ledger 5]],GZ:GZ,1,0))=16,1,0),0)</f>
        <v>0</v>
      </c>
      <c r="FN736">
        <f>IF(LEN(Table1[[#This Row],[Ledger 6]])&gt;0,IF(TYPE(VLOOKUP(Table1[[#This Row],[Ledger 6]],$GZ:$GZ,1,0))=16,1,0),0)</f>
        <v>0</v>
      </c>
      <c r="FO736">
        <f>IF(LEN(Table1[[#This Row],[Ledger 7]])&gt;0,IF(TYPE(VLOOKUP(Table1[[#This Row],[Ledger 7]],$GZ:$GZ,1,0))=16,1,0),0)</f>
        <v>0</v>
      </c>
      <c r="FP736">
        <f>IF(LEN(Table1[[#This Row],[Ledger 8]])&gt;0,IF(TYPE(VLOOKUP(Table1[[#This Row],[Ledger 8]],$GZ:$GZ,1,0))=16,1,0),0)</f>
        <v>0</v>
      </c>
      <c r="FQ736">
        <f>IF(LEN(Table1[[#This Row],[Ledger 9]])&gt;0,IF(TYPE(VLOOKUP(Table1[[#This Row],[Ledger 9]],$GZ:$GZ,1,0))=16,1,0),0)</f>
        <v>0</v>
      </c>
      <c r="FR736">
        <f>IF(LEN(Table1[[#This Row],[Ledger 10]])&gt;0,IF(TYPE(VLOOKUP(Table1[[#This Row],[Ledger 10]],$GZ:$GZ,1,0))=16,1,0),0)</f>
        <v>0</v>
      </c>
      <c r="FS736">
        <f>IF(LEN(Table1[[#This Row],[Ledger 11]])&gt;0,IF(TYPE(VLOOKUP(Table1[[#This Row],[Ledger 11]],$GZ:$GZ,1,0))=16,1,0),0)</f>
        <v>0</v>
      </c>
      <c r="FT736">
        <f>IF(LEN(Table1[[#This Row],[Ledger 12]])&gt;0,IF(TYPE(VLOOKUP(Table1[[#This Row],[Ledger 12]],$GZ:$GZ,1,0))=16,1,0),0)</f>
        <v>0</v>
      </c>
      <c r="FU736">
        <f>IF(LEN(Table1[[#This Row],[Ledger 13]])&gt;0,IF(TYPE(VLOOKUP(Table1[[#This Row],[Ledger 13]],$GZ:$GZ,1,0))=16,1,0),0)</f>
        <v>0</v>
      </c>
      <c r="FV736">
        <f>IF(LEN(Table1[[#This Row],[Ledger 14]])&gt;0,IF(TYPE(VLOOKUP(Table1[[#This Row],[Ledger 14]],$GZ:$GZ,1,0))=16,1,0),0)</f>
        <v>0</v>
      </c>
      <c r="FW736">
        <f>IF(LEN(Table1[[#This Row],[Ledger 15]])&gt;0,IF(TYPE(VLOOKUP(Table1[[#This Row],[Ledger 15]],$GZ:$GZ,1,0))=16,1,0),0)</f>
        <v>0</v>
      </c>
    </row>
    <row r="737" spans="4:179" ht="33" customHeight="1" x14ac:dyDescent="0.45">
      <c r="D737" s="8">
        <f t="shared" si="20"/>
        <v>732</v>
      </c>
      <c r="E737" s="32"/>
      <c r="F737" s="34"/>
      <c r="G737" s="34"/>
      <c r="H737" s="34"/>
      <c r="I737" s="34"/>
      <c r="J737" s="38"/>
      <c r="K737" s="33"/>
      <c r="L737" s="36"/>
      <c r="M737" s="35"/>
      <c r="N737" s="34"/>
      <c r="O737" s="41"/>
      <c r="P737" s="35"/>
      <c r="Q737" s="34"/>
      <c r="R737" s="37"/>
      <c r="S737" s="35"/>
      <c r="T737" s="34"/>
      <c r="U737" s="37"/>
      <c r="V737" s="35"/>
      <c r="W737" s="34"/>
      <c r="X737" s="37"/>
      <c r="Y737" s="35"/>
      <c r="Z737" s="34"/>
      <c r="AA737" s="37"/>
      <c r="AB737" s="35"/>
      <c r="AC737" s="34"/>
      <c r="AD737" s="37"/>
      <c r="AE737" s="35"/>
      <c r="AF737" s="34"/>
      <c r="AG737" s="37"/>
      <c r="AH737" s="35"/>
      <c r="AI737" s="34"/>
      <c r="AJ737" s="37"/>
      <c r="AK737" s="35"/>
      <c r="AL737" s="34"/>
      <c r="AM737" s="37"/>
      <c r="AN737" s="35"/>
      <c r="AO737" s="34"/>
      <c r="AP737" s="37"/>
      <c r="AQ737" s="35"/>
      <c r="AR737" s="34"/>
      <c r="AS737" s="37"/>
      <c r="AT737" s="35"/>
      <c r="AU737" s="34"/>
      <c r="AV737" s="37"/>
      <c r="AW737" s="35"/>
      <c r="AX737" s="34"/>
      <c r="AY737" s="37"/>
      <c r="AZ737" s="35"/>
      <c r="BA737" s="34"/>
      <c r="BB737" s="37"/>
      <c r="BC7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7" s="7"/>
      <c r="BF737" t="str">
        <f>IF(Table1[[#This Row],[Date]]="","","&amp;lt;VOUCHER REMOTEID="&amp;""""&amp;$A$11&amp;$A$13&amp;ROW()&amp;""""&amp;" VCHTYPE="""&amp;F737&amp;""" ACTION="""&amp;"Create"&amp;"""&amp;gt;")</f>
        <v/>
      </c>
      <c r="BG737" t="str">
        <f>IF(Table1[[#This Row],[Date]]="","",TEXT(Table1[[#This Row],[Date]],"yyyymmdd"))</f>
        <v/>
      </c>
      <c r="BH737" t="str">
        <f>Table1[[#This Row],[Date2]]</f>
        <v/>
      </c>
      <c r="BI737" t="str">
        <f>IF(Table1[[#This Row],[Date]]="","",Table1[[#This Row],[Voucher Type]])</f>
        <v/>
      </c>
      <c r="BJ737" t="str">
        <f>IF(Table1[[#This Row],[Ref No / Invoice No]]="","",Table1[[#This Row],[Ref No / Invoice No]])</f>
        <v/>
      </c>
      <c r="BK737" t="str">
        <f>IF(Table1[[#This Row],[Voucher No]]="","",Table1[[#This Row],[Voucher No]])</f>
        <v/>
      </c>
      <c r="BL737" t="str">
        <f>IF(Table1[[#This Row],[Date]]="","",Table1[[#This Row],[Narration]])</f>
        <v/>
      </c>
      <c r="BM737" t="str">
        <f>IF(Table1[[#This Row],[Date]]="","",$A$11&amp;$A$13&amp;ROW())</f>
        <v/>
      </c>
      <c r="BN737" t="str">
        <f>IF(Table1[[#This Row],[Date]]="","",$A$13)</f>
        <v/>
      </c>
      <c r="BP737" t="str">
        <f>IF(Table1[[#This Row],[Ledger 1]]="","","No")</f>
        <v/>
      </c>
      <c r="BQ737" t="str">
        <f>IF(Table1[[#This Row],[Date]]="","",IF(Table1[[#This Row],[Effect 1]]="Dr.","Yes","No"))</f>
        <v/>
      </c>
      <c r="BR737" t="str">
        <f>IF(Table1[[#This Row],[Date]]="","",Table1[[#This Row],[Ledger 1]])</f>
        <v/>
      </c>
      <c r="BS737" t="str">
        <f>IF(Table1[[#This Row],[Date]]="","",IF(Table1[[#This Row],[Effect 1]]="Dr.",-Table1[[#This Row],[Amount 1]],Table1[[#This Row],[Amount 1]]))</f>
        <v/>
      </c>
      <c r="BV737" t="str">
        <f>IF(Table1[[#This Row],[Ledger 2]]="","","No")</f>
        <v/>
      </c>
      <c r="BW737" t="str">
        <f>IF(Table1[[#This Row],[Date]]="","",IF(Table1[[#This Row],[Effect 2]]="Dr.","Yes","No"))</f>
        <v/>
      </c>
      <c r="BX737" t="str">
        <f>IF(Table1[[#This Row],[Date]]="","",Table1[[#This Row],[Ledger 2]])</f>
        <v/>
      </c>
      <c r="BY737" t="str">
        <f>IF(Table1[[#This Row],[Date]]="","",IF(Table1[[#This Row],[Effect 2]]="Dr.",-Table1[[#This Row],[Amount 2]],Table1[[#This Row],[Amount 2]]))</f>
        <v/>
      </c>
      <c r="CB737" t="str">
        <f>IF(Table1[[#This Row],[Ledger 3]]="","","No")</f>
        <v/>
      </c>
      <c r="CC737" t="str">
        <f>IF(Table1[[#This Row],[Ledger 3]]="","",IF(Table1[[#This Row],[Effect 3]]="Dr.","Yes","No"))</f>
        <v/>
      </c>
      <c r="CD737" t="str">
        <f>IF(Table1[[#This Row],[Ledger 3]]="","",Table1[[#This Row],[Ledger 3]])</f>
        <v/>
      </c>
      <c r="CE737" t="str">
        <f>IF(Table1[[#This Row],[Ledger 3]]="","",IF(Table1[[#This Row],[Effect 3]]="Dr.",-Table1[[#This Row],[Amount 3]],Table1[[#This Row],[Amount 3]]))</f>
        <v/>
      </c>
      <c r="CH737" t="str">
        <f>IF(Table1[[#This Row],[Ledger 4]]="","","No")</f>
        <v/>
      </c>
      <c r="CI737" t="str">
        <f>IF(Table1[[#This Row],[Ledger 4]]="","",IF(Table1[[#This Row],[Effect 4]]="Dr.","Yes","No"))</f>
        <v/>
      </c>
      <c r="CJ737" t="str">
        <f>IF(Table1[[#This Row],[Ledger 4]]="","",Table1[[#This Row],[Ledger 4]])</f>
        <v/>
      </c>
      <c r="CK737" t="str">
        <f>IF(Table1[[#This Row],[Ledger 4]]="","",IF(Table1[[#This Row],[Effect 4]]="Dr.",-Table1[[#This Row],[Amount 4]],Table1[[#This Row],[Amount 4]]))</f>
        <v/>
      </c>
      <c r="CN737" t="str">
        <f>IF(Table1[[#This Row],[Ledger 5]]="","","No")</f>
        <v/>
      </c>
      <c r="CO737" t="str">
        <f>IF(Table1[[#This Row],[Ledger 5]]="","",IF(Table1[[#This Row],[Effect 5]]="Dr.","Yes","No"))</f>
        <v/>
      </c>
      <c r="CP737" t="str">
        <f>IF(Table1[[#This Row],[Ledger 5]]="","",Table1[[#This Row],[Ledger 5]])</f>
        <v/>
      </c>
      <c r="CQ737" t="str">
        <f>IF(Table1[[#This Row],[Ledger 5]]="","",IF(Table1[[#This Row],[Effect 5]]="Dr.",-Table1[[#This Row],[Amount 5]],Table1[[#This Row],[Amount 5]]))</f>
        <v/>
      </c>
      <c r="CT737" t="str">
        <f>IF(Table1[[#This Row],[Ledger 6]]="","","No")</f>
        <v/>
      </c>
      <c r="CU737" t="str">
        <f>IF(Table1[[#This Row],[Ledger 6]]="","",IF(Table1[[#This Row],[Effect 6]]="Dr.","Yes","No"))</f>
        <v/>
      </c>
      <c r="CV737" t="str">
        <f>IF(Table1[[#This Row],[Ledger 6]]="","",Table1[[#This Row],[Ledger 6]])</f>
        <v/>
      </c>
      <c r="CW737" t="str">
        <f>IF(Table1[[#This Row],[Ledger 6]]="","",IF(Table1[[#This Row],[Effect 6]]="Dr.",-Table1[[#This Row],[Amount 6]],Table1[[#This Row],[Amount 6]]))</f>
        <v/>
      </c>
      <c r="CZ737" t="str">
        <f>IF(Table1[[#This Row],[Ledger 7]]="","","No")</f>
        <v/>
      </c>
      <c r="DA737" t="str">
        <f>IF(Table1[[#This Row],[Ledger 7]]="","",IF(Table1[[#This Row],[Effect 7]]="Dr.","Yes","No"))</f>
        <v/>
      </c>
      <c r="DB737" t="str">
        <f>IF(Table1[[#This Row],[Ledger 7]]="","",Table1[[#This Row],[Ledger 7]])</f>
        <v/>
      </c>
      <c r="DC737" t="str">
        <f>IF(Table1[[#This Row],[Ledger 7]]="","",IF(Table1[[#This Row],[Effect 7]]="Dr.",-Table1[[#This Row],[Amount 7]],Table1[[#This Row],[Amount 7]]))</f>
        <v/>
      </c>
      <c r="DF737" t="str">
        <f>IF(Table1[[#This Row],[Ledger 8]]="","","No")</f>
        <v/>
      </c>
      <c r="DG737" t="str">
        <f>IF(Table1[[#This Row],[Ledger 8]]="","",IF(Table1[[#This Row],[Effect 8]]="Dr.","Yes","No"))</f>
        <v/>
      </c>
      <c r="DH737" t="str">
        <f>IF(Table1[[#This Row],[Ledger 8]]="","",Table1[[#This Row],[Ledger 8]])</f>
        <v/>
      </c>
      <c r="DI737" t="str">
        <f>IF(Table1[[#This Row],[Ledger 8]]="","",IF(Table1[[#This Row],[Effect 8]]="Dr.",-Table1[[#This Row],[Amount 8]],Table1[[#This Row],[Amount 8]]))</f>
        <v/>
      </c>
      <c r="DL737" t="str">
        <f>IF(Table1[[#This Row],[Ledger 9]]="","","No")</f>
        <v/>
      </c>
      <c r="DM737" t="str">
        <f>IF(Table1[[#This Row],[Ledger 9]]="","",IF(Table1[[#This Row],[Effect 9]]="Dr.","Yes","No"))</f>
        <v/>
      </c>
      <c r="DN737" t="str">
        <f>IF(Table1[[#This Row],[Ledger 9]]="","",Table1[[#This Row],[Ledger 9]])</f>
        <v/>
      </c>
      <c r="DO737" t="str">
        <f>IF(Table1[[#This Row],[Ledger 9]]="","",IF(Table1[[#This Row],[Effect 9]]="Dr.",-Table1[[#This Row],[Amount 9]],Table1[[#This Row],[Amount 9]]))</f>
        <v/>
      </c>
      <c r="DR737" t="str">
        <f>IF(Table1[[#This Row],[Ledger 10]]="","","No")</f>
        <v/>
      </c>
      <c r="DS737" t="str">
        <f>IF(Table1[[#This Row],[Ledger 10]]="","",IF(Table1[[#This Row],[Effect 10]]="Dr.","Yes","No"))</f>
        <v/>
      </c>
      <c r="DT737" t="str">
        <f>IF(Table1[[#This Row],[Ledger 10]]="","",Table1[[#This Row],[Ledger 10]])</f>
        <v/>
      </c>
      <c r="DU737" t="str">
        <f>IF(Table1[[#This Row],[Ledger 10]]="","",IF(Table1[[#This Row],[Effect 10]]="Dr.",-Table1[[#This Row],[Amount 10]],Table1[[#This Row],[Amount 10]]))</f>
        <v/>
      </c>
      <c r="DX737" t="str">
        <f>IF(Table1[[#This Row],[Ledger 11]]="","","No")</f>
        <v/>
      </c>
      <c r="DY737" t="str">
        <f>IF(Table1[[#This Row],[Ledger 11]]="","",IF(Table1[[#This Row],[Effect 11]]="Dr.","Yes","No"))</f>
        <v/>
      </c>
      <c r="DZ737" t="str">
        <f>IF(Table1[[#This Row],[Ledger 11]]="","",Table1[[#This Row],[Ledger 11]])</f>
        <v/>
      </c>
      <c r="EA737" t="str">
        <f>IF(Table1[[#This Row],[Ledger 11]]="","",IF(Table1[[#This Row],[Effect 11]]="Dr.",-Table1[[#This Row],[Amount 11]],Table1[[#This Row],[Amount 11]]))</f>
        <v/>
      </c>
      <c r="ED737" t="str">
        <f>IF(Table1[[#This Row],[Ledger 12]]="","","No")</f>
        <v/>
      </c>
      <c r="EE737" t="str">
        <f>IF(Table1[[#This Row],[Ledger 12]]="","",IF(Table1[[#This Row],[Effect 12]]="Dr.","Yes","No"))</f>
        <v/>
      </c>
      <c r="EF737" t="str">
        <f>IF(Table1[[#This Row],[Ledger 12]]="","",Table1[[#This Row],[Ledger 12]])</f>
        <v/>
      </c>
      <c r="EG737" t="str">
        <f>IF(Table1[[#This Row],[Ledger 12]]="","",IF(Table1[[#This Row],[Effect 12]]="Dr.",-Table1[[#This Row],[Amount 12]],Table1[[#This Row],[Amount 12]]))</f>
        <v/>
      </c>
      <c r="EJ737" t="str">
        <f>IF(Table1[[#This Row],[Ledger 13]]="","","No")</f>
        <v/>
      </c>
      <c r="EK737" t="str">
        <f>IF(Table1[[#This Row],[Ledger 13]]="","",IF(Table1[[#This Row],[Effect 13]]="Dr.","Yes","No"))</f>
        <v/>
      </c>
      <c r="EL737" t="str">
        <f>IF(Table1[[#This Row],[Ledger 13]]="","",Table1[[#This Row],[Ledger 13]])</f>
        <v/>
      </c>
      <c r="EM737" t="str">
        <f>IF(Table1[[#This Row],[Ledger 13]]="","",IF(Table1[[#This Row],[Effect 13]]="Dr.",-Table1[[#This Row],[Amount 13]],Table1[[#This Row],[Amount 13]]))</f>
        <v/>
      </c>
      <c r="EP737" t="str">
        <f>IF(Table1[[#This Row],[Ledger 14]]="","","No")</f>
        <v/>
      </c>
      <c r="EQ737" t="str">
        <f>IF(Table1[[#This Row],[Ledger 14]]="","",IF(Table1[[#This Row],[Effect 14]]="Dr.","Yes","No"))</f>
        <v/>
      </c>
      <c r="ER737" t="str">
        <f>IF(Table1[[#This Row],[Ledger 14]]="","",Table1[[#This Row],[Ledger 14]])</f>
        <v/>
      </c>
      <c r="ES737" t="str">
        <f>IF(Table1[[#This Row],[Ledger 14]]="","",IF(Table1[[#This Row],[Effect 14]]="Dr.",-Table1[[#This Row],[Amount 14]],Table1[[#This Row],[Amount 14]]))</f>
        <v/>
      </c>
      <c r="EV737" t="str">
        <f>IF(Table1[[#This Row],[Ledger 15]]="","","No")</f>
        <v/>
      </c>
      <c r="EW737" t="str">
        <f>IF(Table1[[#This Row],[Ledger 15]]="","",IF(Table1[[#This Row],[Effect 15]]="Dr.","Yes","No"))</f>
        <v/>
      </c>
      <c r="EX737" t="str">
        <f>IF(Table1[[#This Row],[Ledger 15]]="","",Table1[[#This Row],[Ledger 15]])</f>
        <v/>
      </c>
      <c r="EY737" t="str">
        <f>IF(Table1[[#This Row],[Ledger 15]]="","",IF(Table1[[#This Row],[Effect 15]]="Dr.",-Table1[[#This Row],[Amount 15]],Table1[[#This Row],[Amount 15]]))</f>
        <v/>
      </c>
      <c r="FD7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7">
        <f>IF(Table1[[#This Row],[Date]]="",0,IF(AND(Table1[[#This Row],[Date]]&gt;=$FE$2,Table1[[#This Row],[Date]]&lt;=$FE$3),0,1))</f>
        <v>0</v>
      </c>
      <c r="FF737">
        <f>IF(Table1[[#This Row],[Date]]="",0,IF(TYPE(VLOOKUP(Table1[[#This Row],[Voucher Type]],Table1[[#All],[Voucher Type Master]],1,FALSE))=16,1,0))</f>
        <v>0</v>
      </c>
      <c r="FG737">
        <f>IF(TYPE(IF(Table1[[#This Row],[Date]]="",0,IF(VLOOKUP(Table1[[#This Row],[Voucher Type]],$FY$5:$FZ$13,2,0)=Table1[[#This Row],[Effect 1]],0,1)))=16,1,0)</f>
        <v>0</v>
      </c>
      <c r="FH7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7">
        <f>IF(LEN(Table1[[#This Row],[Ledger 1]])&gt;0,IF(TYPE(VLOOKUP(Table1[[#This Row],[Ledger 1]],GZ:GZ,1,0))=16,1,0),0)</f>
        <v>0</v>
      </c>
      <c r="FJ737">
        <f>IF(LEN(Table1[[#This Row],[Ledger 2]])&gt;0,IF(TYPE(VLOOKUP(Table1[[#This Row],[Ledger 2]],GZ:GZ,1,0))=16,1,0),0)</f>
        <v>0</v>
      </c>
      <c r="FK737">
        <f>IF(LEN(Table1[[#This Row],[Ledger 3]])&gt;0,IF(TYPE(VLOOKUP(Table1[[#This Row],[Ledger 3]],GZ:GZ,1,0))=16,1,0),0)</f>
        <v>0</v>
      </c>
      <c r="FL737">
        <f>IF(LEN(Table1[[#This Row],[Ledger 4]])&gt;0,IF(TYPE(VLOOKUP(Table1[[#This Row],[Ledger 4]],GZ:GZ,1,0))=16,1,0),0)</f>
        <v>0</v>
      </c>
      <c r="FM737">
        <f>IF(LEN(Table1[[#This Row],[Ledger 5]])&gt;0,IF(TYPE(VLOOKUP(Table1[[#This Row],[Ledger 5]],GZ:GZ,1,0))=16,1,0),0)</f>
        <v>0</v>
      </c>
      <c r="FN737">
        <f>IF(LEN(Table1[[#This Row],[Ledger 6]])&gt;0,IF(TYPE(VLOOKUP(Table1[[#This Row],[Ledger 6]],$GZ:$GZ,1,0))=16,1,0),0)</f>
        <v>0</v>
      </c>
      <c r="FO737">
        <f>IF(LEN(Table1[[#This Row],[Ledger 7]])&gt;0,IF(TYPE(VLOOKUP(Table1[[#This Row],[Ledger 7]],$GZ:$GZ,1,0))=16,1,0),0)</f>
        <v>0</v>
      </c>
      <c r="FP737">
        <f>IF(LEN(Table1[[#This Row],[Ledger 8]])&gt;0,IF(TYPE(VLOOKUP(Table1[[#This Row],[Ledger 8]],$GZ:$GZ,1,0))=16,1,0),0)</f>
        <v>0</v>
      </c>
      <c r="FQ737">
        <f>IF(LEN(Table1[[#This Row],[Ledger 9]])&gt;0,IF(TYPE(VLOOKUP(Table1[[#This Row],[Ledger 9]],$GZ:$GZ,1,0))=16,1,0),0)</f>
        <v>0</v>
      </c>
      <c r="FR737">
        <f>IF(LEN(Table1[[#This Row],[Ledger 10]])&gt;0,IF(TYPE(VLOOKUP(Table1[[#This Row],[Ledger 10]],$GZ:$GZ,1,0))=16,1,0),0)</f>
        <v>0</v>
      </c>
      <c r="FS737">
        <f>IF(LEN(Table1[[#This Row],[Ledger 11]])&gt;0,IF(TYPE(VLOOKUP(Table1[[#This Row],[Ledger 11]],$GZ:$GZ,1,0))=16,1,0),0)</f>
        <v>0</v>
      </c>
      <c r="FT737">
        <f>IF(LEN(Table1[[#This Row],[Ledger 12]])&gt;0,IF(TYPE(VLOOKUP(Table1[[#This Row],[Ledger 12]],$GZ:$GZ,1,0))=16,1,0),0)</f>
        <v>0</v>
      </c>
      <c r="FU737">
        <f>IF(LEN(Table1[[#This Row],[Ledger 13]])&gt;0,IF(TYPE(VLOOKUP(Table1[[#This Row],[Ledger 13]],$GZ:$GZ,1,0))=16,1,0),0)</f>
        <v>0</v>
      </c>
      <c r="FV737">
        <f>IF(LEN(Table1[[#This Row],[Ledger 14]])&gt;0,IF(TYPE(VLOOKUP(Table1[[#This Row],[Ledger 14]],$GZ:$GZ,1,0))=16,1,0),0)</f>
        <v>0</v>
      </c>
      <c r="FW737">
        <f>IF(LEN(Table1[[#This Row],[Ledger 15]])&gt;0,IF(TYPE(VLOOKUP(Table1[[#This Row],[Ledger 15]],$GZ:$GZ,1,0))=16,1,0),0)</f>
        <v>0</v>
      </c>
    </row>
    <row r="738" spans="4:179" ht="33" customHeight="1" x14ac:dyDescent="0.45">
      <c r="D738" s="8">
        <f t="shared" si="20"/>
        <v>733</v>
      </c>
      <c r="E738" s="32"/>
      <c r="F738" s="34"/>
      <c r="G738" s="34"/>
      <c r="H738" s="34"/>
      <c r="I738" s="34"/>
      <c r="J738" s="38"/>
      <c r="K738" s="33"/>
      <c r="L738" s="36"/>
      <c r="M738" s="35"/>
      <c r="N738" s="34"/>
      <c r="O738" s="41"/>
      <c r="P738" s="35"/>
      <c r="Q738" s="34"/>
      <c r="R738" s="37"/>
      <c r="S738" s="35"/>
      <c r="T738" s="34"/>
      <c r="U738" s="37"/>
      <c r="V738" s="35"/>
      <c r="W738" s="34"/>
      <c r="X738" s="37"/>
      <c r="Y738" s="35"/>
      <c r="Z738" s="34"/>
      <c r="AA738" s="37"/>
      <c r="AB738" s="35"/>
      <c r="AC738" s="34"/>
      <c r="AD738" s="37"/>
      <c r="AE738" s="35"/>
      <c r="AF738" s="34"/>
      <c r="AG738" s="37"/>
      <c r="AH738" s="35"/>
      <c r="AI738" s="34"/>
      <c r="AJ738" s="37"/>
      <c r="AK738" s="35"/>
      <c r="AL738" s="34"/>
      <c r="AM738" s="37"/>
      <c r="AN738" s="35"/>
      <c r="AO738" s="34"/>
      <c r="AP738" s="37"/>
      <c r="AQ738" s="35"/>
      <c r="AR738" s="34"/>
      <c r="AS738" s="37"/>
      <c r="AT738" s="35"/>
      <c r="AU738" s="34"/>
      <c r="AV738" s="37"/>
      <c r="AW738" s="35"/>
      <c r="AX738" s="34"/>
      <c r="AY738" s="37"/>
      <c r="AZ738" s="35"/>
      <c r="BA738" s="34"/>
      <c r="BB738" s="37"/>
      <c r="BC7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8" s="7"/>
      <c r="BF738" t="str">
        <f>IF(Table1[[#This Row],[Date]]="","","&amp;lt;VOUCHER REMOTEID="&amp;""""&amp;$A$11&amp;$A$13&amp;ROW()&amp;""""&amp;" VCHTYPE="""&amp;F738&amp;""" ACTION="""&amp;"Create"&amp;"""&amp;gt;")</f>
        <v/>
      </c>
      <c r="BG738" t="str">
        <f>IF(Table1[[#This Row],[Date]]="","",TEXT(Table1[[#This Row],[Date]],"yyyymmdd"))</f>
        <v/>
      </c>
      <c r="BH738" t="str">
        <f>Table1[[#This Row],[Date2]]</f>
        <v/>
      </c>
      <c r="BI738" t="str">
        <f>IF(Table1[[#This Row],[Date]]="","",Table1[[#This Row],[Voucher Type]])</f>
        <v/>
      </c>
      <c r="BJ738" t="str">
        <f>IF(Table1[[#This Row],[Ref No / Invoice No]]="","",Table1[[#This Row],[Ref No / Invoice No]])</f>
        <v/>
      </c>
      <c r="BK738" t="str">
        <f>IF(Table1[[#This Row],[Voucher No]]="","",Table1[[#This Row],[Voucher No]])</f>
        <v/>
      </c>
      <c r="BL738" t="str">
        <f>IF(Table1[[#This Row],[Date]]="","",Table1[[#This Row],[Narration]])</f>
        <v/>
      </c>
      <c r="BM738" t="str">
        <f>IF(Table1[[#This Row],[Date]]="","",$A$11&amp;$A$13&amp;ROW())</f>
        <v/>
      </c>
      <c r="BN738" t="str">
        <f>IF(Table1[[#This Row],[Date]]="","",$A$13)</f>
        <v/>
      </c>
      <c r="BP738" t="str">
        <f>IF(Table1[[#This Row],[Ledger 1]]="","","No")</f>
        <v/>
      </c>
      <c r="BQ738" t="str">
        <f>IF(Table1[[#This Row],[Date]]="","",IF(Table1[[#This Row],[Effect 1]]="Dr.","Yes","No"))</f>
        <v/>
      </c>
      <c r="BR738" t="str">
        <f>IF(Table1[[#This Row],[Date]]="","",Table1[[#This Row],[Ledger 1]])</f>
        <v/>
      </c>
      <c r="BS738" t="str">
        <f>IF(Table1[[#This Row],[Date]]="","",IF(Table1[[#This Row],[Effect 1]]="Dr.",-Table1[[#This Row],[Amount 1]],Table1[[#This Row],[Amount 1]]))</f>
        <v/>
      </c>
      <c r="BV738" t="str">
        <f>IF(Table1[[#This Row],[Ledger 2]]="","","No")</f>
        <v/>
      </c>
      <c r="BW738" t="str">
        <f>IF(Table1[[#This Row],[Date]]="","",IF(Table1[[#This Row],[Effect 2]]="Dr.","Yes","No"))</f>
        <v/>
      </c>
      <c r="BX738" t="str">
        <f>IF(Table1[[#This Row],[Date]]="","",Table1[[#This Row],[Ledger 2]])</f>
        <v/>
      </c>
      <c r="BY738" t="str">
        <f>IF(Table1[[#This Row],[Date]]="","",IF(Table1[[#This Row],[Effect 2]]="Dr.",-Table1[[#This Row],[Amount 2]],Table1[[#This Row],[Amount 2]]))</f>
        <v/>
      </c>
      <c r="CB738" t="str">
        <f>IF(Table1[[#This Row],[Ledger 3]]="","","No")</f>
        <v/>
      </c>
      <c r="CC738" t="str">
        <f>IF(Table1[[#This Row],[Ledger 3]]="","",IF(Table1[[#This Row],[Effect 3]]="Dr.","Yes","No"))</f>
        <v/>
      </c>
      <c r="CD738" t="str">
        <f>IF(Table1[[#This Row],[Ledger 3]]="","",Table1[[#This Row],[Ledger 3]])</f>
        <v/>
      </c>
      <c r="CE738" t="str">
        <f>IF(Table1[[#This Row],[Ledger 3]]="","",IF(Table1[[#This Row],[Effect 3]]="Dr.",-Table1[[#This Row],[Amount 3]],Table1[[#This Row],[Amount 3]]))</f>
        <v/>
      </c>
      <c r="CH738" t="str">
        <f>IF(Table1[[#This Row],[Ledger 4]]="","","No")</f>
        <v/>
      </c>
      <c r="CI738" t="str">
        <f>IF(Table1[[#This Row],[Ledger 4]]="","",IF(Table1[[#This Row],[Effect 4]]="Dr.","Yes","No"))</f>
        <v/>
      </c>
      <c r="CJ738" t="str">
        <f>IF(Table1[[#This Row],[Ledger 4]]="","",Table1[[#This Row],[Ledger 4]])</f>
        <v/>
      </c>
      <c r="CK738" t="str">
        <f>IF(Table1[[#This Row],[Ledger 4]]="","",IF(Table1[[#This Row],[Effect 4]]="Dr.",-Table1[[#This Row],[Amount 4]],Table1[[#This Row],[Amount 4]]))</f>
        <v/>
      </c>
      <c r="CN738" t="str">
        <f>IF(Table1[[#This Row],[Ledger 5]]="","","No")</f>
        <v/>
      </c>
      <c r="CO738" t="str">
        <f>IF(Table1[[#This Row],[Ledger 5]]="","",IF(Table1[[#This Row],[Effect 5]]="Dr.","Yes","No"))</f>
        <v/>
      </c>
      <c r="CP738" t="str">
        <f>IF(Table1[[#This Row],[Ledger 5]]="","",Table1[[#This Row],[Ledger 5]])</f>
        <v/>
      </c>
      <c r="CQ738" t="str">
        <f>IF(Table1[[#This Row],[Ledger 5]]="","",IF(Table1[[#This Row],[Effect 5]]="Dr.",-Table1[[#This Row],[Amount 5]],Table1[[#This Row],[Amount 5]]))</f>
        <v/>
      </c>
      <c r="CT738" t="str">
        <f>IF(Table1[[#This Row],[Ledger 6]]="","","No")</f>
        <v/>
      </c>
      <c r="CU738" t="str">
        <f>IF(Table1[[#This Row],[Ledger 6]]="","",IF(Table1[[#This Row],[Effect 6]]="Dr.","Yes","No"))</f>
        <v/>
      </c>
      <c r="CV738" t="str">
        <f>IF(Table1[[#This Row],[Ledger 6]]="","",Table1[[#This Row],[Ledger 6]])</f>
        <v/>
      </c>
      <c r="CW738" t="str">
        <f>IF(Table1[[#This Row],[Ledger 6]]="","",IF(Table1[[#This Row],[Effect 6]]="Dr.",-Table1[[#This Row],[Amount 6]],Table1[[#This Row],[Amount 6]]))</f>
        <v/>
      </c>
      <c r="CZ738" t="str">
        <f>IF(Table1[[#This Row],[Ledger 7]]="","","No")</f>
        <v/>
      </c>
      <c r="DA738" t="str">
        <f>IF(Table1[[#This Row],[Ledger 7]]="","",IF(Table1[[#This Row],[Effect 7]]="Dr.","Yes","No"))</f>
        <v/>
      </c>
      <c r="DB738" t="str">
        <f>IF(Table1[[#This Row],[Ledger 7]]="","",Table1[[#This Row],[Ledger 7]])</f>
        <v/>
      </c>
      <c r="DC738" t="str">
        <f>IF(Table1[[#This Row],[Ledger 7]]="","",IF(Table1[[#This Row],[Effect 7]]="Dr.",-Table1[[#This Row],[Amount 7]],Table1[[#This Row],[Amount 7]]))</f>
        <v/>
      </c>
      <c r="DF738" t="str">
        <f>IF(Table1[[#This Row],[Ledger 8]]="","","No")</f>
        <v/>
      </c>
      <c r="DG738" t="str">
        <f>IF(Table1[[#This Row],[Ledger 8]]="","",IF(Table1[[#This Row],[Effect 8]]="Dr.","Yes","No"))</f>
        <v/>
      </c>
      <c r="DH738" t="str">
        <f>IF(Table1[[#This Row],[Ledger 8]]="","",Table1[[#This Row],[Ledger 8]])</f>
        <v/>
      </c>
      <c r="DI738" t="str">
        <f>IF(Table1[[#This Row],[Ledger 8]]="","",IF(Table1[[#This Row],[Effect 8]]="Dr.",-Table1[[#This Row],[Amount 8]],Table1[[#This Row],[Amount 8]]))</f>
        <v/>
      </c>
      <c r="DL738" t="str">
        <f>IF(Table1[[#This Row],[Ledger 9]]="","","No")</f>
        <v/>
      </c>
      <c r="DM738" t="str">
        <f>IF(Table1[[#This Row],[Ledger 9]]="","",IF(Table1[[#This Row],[Effect 9]]="Dr.","Yes","No"))</f>
        <v/>
      </c>
      <c r="DN738" t="str">
        <f>IF(Table1[[#This Row],[Ledger 9]]="","",Table1[[#This Row],[Ledger 9]])</f>
        <v/>
      </c>
      <c r="DO738" t="str">
        <f>IF(Table1[[#This Row],[Ledger 9]]="","",IF(Table1[[#This Row],[Effect 9]]="Dr.",-Table1[[#This Row],[Amount 9]],Table1[[#This Row],[Amount 9]]))</f>
        <v/>
      </c>
      <c r="DR738" t="str">
        <f>IF(Table1[[#This Row],[Ledger 10]]="","","No")</f>
        <v/>
      </c>
      <c r="DS738" t="str">
        <f>IF(Table1[[#This Row],[Ledger 10]]="","",IF(Table1[[#This Row],[Effect 10]]="Dr.","Yes","No"))</f>
        <v/>
      </c>
      <c r="DT738" t="str">
        <f>IF(Table1[[#This Row],[Ledger 10]]="","",Table1[[#This Row],[Ledger 10]])</f>
        <v/>
      </c>
      <c r="DU738" t="str">
        <f>IF(Table1[[#This Row],[Ledger 10]]="","",IF(Table1[[#This Row],[Effect 10]]="Dr.",-Table1[[#This Row],[Amount 10]],Table1[[#This Row],[Amount 10]]))</f>
        <v/>
      </c>
      <c r="DX738" t="str">
        <f>IF(Table1[[#This Row],[Ledger 11]]="","","No")</f>
        <v/>
      </c>
      <c r="DY738" t="str">
        <f>IF(Table1[[#This Row],[Ledger 11]]="","",IF(Table1[[#This Row],[Effect 11]]="Dr.","Yes","No"))</f>
        <v/>
      </c>
      <c r="DZ738" t="str">
        <f>IF(Table1[[#This Row],[Ledger 11]]="","",Table1[[#This Row],[Ledger 11]])</f>
        <v/>
      </c>
      <c r="EA738" t="str">
        <f>IF(Table1[[#This Row],[Ledger 11]]="","",IF(Table1[[#This Row],[Effect 11]]="Dr.",-Table1[[#This Row],[Amount 11]],Table1[[#This Row],[Amount 11]]))</f>
        <v/>
      </c>
      <c r="ED738" t="str">
        <f>IF(Table1[[#This Row],[Ledger 12]]="","","No")</f>
        <v/>
      </c>
      <c r="EE738" t="str">
        <f>IF(Table1[[#This Row],[Ledger 12]]="","",IF(Table1[[#This Row],[Effect 12]]="Dr.","Yes","No"))</f>
        <v/>
      </c>
      <c r="EF738" t="str">
        <f>IF(Table1[[#This Row],[Ledger 12]]="","",Table1[[#This Row],[Ledger 12]])</f>
        <v/>
      </c>
      <c r="EG738" t="str">
        <f>IF(Table1[[#This Row],[Ledger 12]]="","",IF(Table1[[#This Row],[Effect 12]]="Dr.",-Table1[[#This Row],[Amount 12]],Table1[[#This Row],[Amount 12]]))</f>
        <v/>
      </c>
      <c r="EJ738" t="str">
        <f>IF(Table1[[#This Row],[Ledger 13]]="","","No")</f>
        <v/>
      </c>
      <c r="EK738" t="str">
        <f>IF(Table1[[#This Row],[Ledger 13]]="","",IF(Table1[[#This Row],[Effect 13]]="Dr.","Yes","No"))</f>
        <v/>
      </c>
      <c r="EL738" t="str">
        <f>IF(Table1[[#This Row],[Ledger 13]]="","",Table1[[#This Row],[Ledger 13]])</f>
        <v/>
      </c>
      <c r="EM738" t="str">
        <f>IF(Table1[[#This Row],[Ledger 13]]="","",IF(Table1[[#This Row],[Effect 13]]="Dr.",-Table1[[#This Row],[Amount 13]],Table1[[#This Row],[Amount 13]]))</f>
        <v/>
      </c>
      <c r="EP738" t="str">
        <f>IF(Table1[[#This Row],[Ledger 14]]="","","No")</f>
        <v/>
      </c>
      <c r="EQ738" t="str">
        <f>IF(Table1[[#This Row],[Ledger 14]]="","",IF(Table1[[#This Row],[Effect 14]]="Dr.","Yes","No"))</f>
        <v/>
      </c>
      <c r="ER738" t="str">
        <f>IF(Table1[[#This Row],[Ledger 14]]="","",Table1[[#This Row],[Ledger 14]])</f>
        <v/>
      </c>
      <c r="ES738" t="str">
        <f>IF(Table1[[#This Row],[Ledger 14]]="","",IF(Table1[[#This Row],[Effect 14]]="Dr.",-Table1[[#This Row],[Amount 14]],Table1[[#This Row],[Amount 14]]))</f>
        <v/>
      </c>
      <c r="EV738" t="str">
        <f>IF(Table1[[#This Row],[Ledger 15]]="","","No")</f>
        <v/>
      </c>
      <c r="EW738" t="str">
        <f>IF(Table1[[#This Row],[Ledger 15]]="","",IF(Table1[[#This Row],[Effect 15]]="Dr.","Yes","No"))</f>
        <v/>
      </c>
      <c r="EX738" t="str">
        <f>IF(Table1[[#This Row],[Ledger 15]]="","",Table1[[#This Row],[Ledger 15]])</f>
        <v/>
      </c>
      <c r="EY738" t="str">
        <f>IF(Table1[[#This Row],[Ledger 15]]="","",IF(Table1[[#This Row],[Effect 15]]="Dr.",-Table1[[#This Row],[Amount 15]],Table1[[#This Row],[Amount 15]]))</f>
        <v/>
      </c>
      <c r="FD7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8">
        <f>IF(Table1[[#This Row],[Date]]="",0,IF(AND(Table1[[#This Row],[Date]]&gt;=$FE$2,Table1[[#This Row],[Date]]&lt;=$FE$3),0,1))</f>
        <v>0</v>
      </c>
      <c r="FF738">
        <f>IF(Table1[[#This Row],[Date]]="",0,IF(TYPE(VLOOKUP(Table1[[#This Row],[Voucher Type]],Table1[[#All],[Voucher Type Master]],1,FALSE))=16,1,0))</f>
        <v>0</v>
      </c>
      <c r="FG738">
        <f>IF(TYPE(IF(Table1[[#This Row],[Date]]="",0,IF(VLOOKUP(Table1[[#This Row],[Voucher Type]],$FY$5:$FZ$13,2,0)=Table1[[#This Row],[Effect 1]],0,1)))=16,1,0)</f>
        <v>0</v>
      </c>
      <c r="FH7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8">
        <f>IF(LEN(Table1[[#This Row],[Ledger 1]])&gt;0,IF(TYPE(VLOOKUP(Table1[[#This Row],[Ledger 1]],GZ:GZ,1,0))=16,1,0),0)</f>
        <v>0</v>
      </c>
      <c r="FJ738">
        <f>IF(LEN(Table1[[#This Row],[Ledger 2]])&gt;0,IF(TYPE(VLOOKUP(Table1[[#This Row],[Ledger 2]],GZ:GZ,1,0))=16,1,0),0)</f>
        <v>0</v>
      </c>
      <c r="FK738">
        <f>IF(LEN(Table1[[#This Row],[Ledger 3]])&gt;0,IF(TYPE(VLOOKUP(Table1[[#This Row],[Ledger 3]],GZ:GZ,1,0))=16,1,0),0)</f>
        <v>0</v>
      </c>
      <c r="FL738">
        <f>IF(LEN(Table1[[#This Row],[Ledger 4]])&gt;0,IF(TYPE(VLOOKUP(Table1[[#This Row],[Ledger 4]],GZ:GZ,1,0))=16,1,0),0)</f>
        <v>0</v>
      </c>
      <c r="FM738">
        <f>IF(LEN(Table1[[#This Row],[Ledger 5]])&gt;0,IF(TYPE(VLOOKUP(Table1[[#This Row],[Ledger 5]],GZ:GZ,1,0))=16,1,0),0)</f>
        <v>0</v>
      </c>
      <c r="FN738">
        <f>IF(LEN(Table1[[#This Row],[Ledger 6]])&gt;0,IF(TYPE(VLOOKUP(Table1[[#This Row],[Ledger 6]],$GZ:$GZ,1,0))=16,1,0),0)</f>
        <v>0</v>
      </c>
      <c r="FO738">
        <f>IF(LEN(Table1[[#This Row],[Ledger 7]])&gt;0,IF(TYPE(VLOOKUP(Table1[[#This Row],[Ledger 7]],$GZ:$GZ,1,0))=16,1,0),0)</f>
        <v>0</v>
      </c>
      <c r="FP738">
        <f>IF(LEN(Table1[[#This Row],[Ledger 8]])&gt;0,IF(TYPE(VLOOKUP(Table1[[#This Row],[Ledger 8]],$GZ:$GZ,1,0))=16,1,0),0)</f>
        <v>0</v>
      </c>
      <c r="FQ738">
        <f>IF(LEN(Table1[[#This Row],[Ledger 9]])&gt;0,IF(TYPE(VLOOKUP(Table1[[#This Row],[Ledger 9]],$GZ:$GZ,1,0))=16,1,0),0)</f>
        <v>0</v>
      </c>
      <c r="FR738">
        <f>IF(LEN(Table1[[#This Row],[Ledger 10]])&gt;0,IF(TYPE(VLOOKUP(Table1[[#This Row],[Ledger 10]],$GZ:$GZ,1,0))=16,1,0),0)</f>
        <v>0</v>
      </c>
      <c r="FS738">
        <f>IF(LEN(Table1[[#This Row],[Ledger 11]])&gt;0,IF(TYPE(VLOOKUP(Table1[[#This Row],[Ledger 11]],$GZ:$GZ,1,0))=16,1,0),0)</f>
        <v>0</v>
      </c>
      <c r="FT738">
        <f>IF(LEN(Table1[[#This Row],[Ledger 12]])&gt;0,IF(TYPE(VLOOKUP(Table1[[#This Row],[Ledger 12]],$GZ:$GZ,1,0))=16,1,0),0)</f>
        <v>0</v>
      </c>
      <c r="FU738">
        <f>IF(LEN(Table1[[#This Row],[Ledger 13]])&gt;0,IF(TYPE(VLOOKUP(Table1[[#This Row],[Ledger 13]],$GZ:$GZ,1,0))=16,1,0),0)</f>
        <v>0</v>
      </c>
      <c r="FV738">
        <f>IF(LEN(Table1[[#This Row],[Ledger 14]])&gt;0,IF(TYPE(VLOOKUP(Table1[[#This Row],[Ledger 14]],$GZ:$GZ,1,0))=16,1,0),0)</f>
        <v>0</v>
      </c>
      <c r="FW738">
        <f>IF(LEN(Table1[[#This Row],[Ledger 15]])&gt;0,IF(TYPE(VLOOKUP(Table1[[#This Row],[Ledger 15]],$GZ:$GZ,1,0))=16,1,0),0)</f>
        <v>0</v>
      </c>
    </row>
    <row r="739" spans="4:179" ht="33" customHeight="1" x14ac:dyDescent="0.45">
      <c r="D739" s="8">
        <f t="shared" si="20"/>
        <v>734</v>
      </c>
      <c r="E739" s="32"/>
      <c r="F739" s="34"/>
      <c r="G739" s="34"/>
      <c r="H739" s="34"/>
      <c r="I739" s="34"/>
      <c r="J739" s="38"/>
      <c r="K739" s="33"/>
      <c r="L739" s="36"/>
      <c r="M739" s="35"/>
      <c r="N739" s="34"/>
      <c r="O739" s="41"/>
      <c r="P739" s="35"/>
      <c r="Q739" s="34"/>
      <c r="R739" s="37"/>
      <c r="S739" s="35"/>
      <c r="T739" s="34"/>
      <c r="U739" s="37"/>
      <c r="V739" s="35"/>
      <c r="W739" s="34"/>
      <c r="X739" s="37"/>
      <c r="Y739" s="35"/>
      <c r="Z739" s="34"/>
      <c r="AA739" s="37"/>
      <c r="AB739" s="35"/>
      <c r="AC739" s="34"/>
      <c r="AD739" s="37"/>
      <c r="AE739" s="35"/>
      <c r="AF739" s="34"/>
      <c r="AG739" s="37"/>
      <c r="AH739" s="35"/>
      <c r="AI739" s="34"/>
      <c r="AJ739" s="37"/>
      <c r="AK739" s="35"/>
      <c r="AL739" s="34"/>
      <c r="AM739" s="37"/>
      <c r="AN739" s="35"/>
      <c r="AO739" s="34"/>
      <c r="AP739" s="37"/>
      <c r="AQ739" s="35"/>
      <c r="AR739" s="34"/>
      <c r="AS739" s="37"/>
      <c r="AT739" s="35"/>
      <c r="AU739" s="34"/>
      <c r="AV739" s="37"/>
      <c r="AW739" s="35"/>
      <c r="AX739" s="34"/>
      <c r="AY739" s="37"/>
      <c r="AZ739" s="35"/>
      <c r="BA739" s="34"/>
      <c r="BB739" s="37"/>
      <c r="BC7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39" s="7"/>
      <c r="BF739" t="str">
        <f>IF(Table1[[#This Row],[Date]]="","","&amp;lt;VOUCHER REMOTEID="&amp;""""&amp;$A$11&amp;$A$13&amp;ROW()&amp;""""&amp;" VCHTYPE="""&amp;F739&amp;""" ACTION="""&amp;"Create"&amp;"""&amp;gt;")</f>
        <v/>
      </c>
      <c r="BG739" t="str">
        <f>IF(Table1[[#This Row],[Date]]="","",TEXT(Table1[[#This Row],[Date]],"yyyymmdd"))</f>
        <v/>
      </c>
      <c r="BH739" t="str">
        <f>Table1[[#This Row],[Date2]]</f>
        <v/>
      </c>
      <c r="BI739" t="str">
        <f>IF(Table1[[#This Row],[Date]]="","",Table1[[#This Row],[Voucher Type]])</f>
        <v/>
      </c>
      <c r="BJ739" t="str">
        <f>IF(Table1[[#This Row],[Ref No / Invoice No]]="","",Table1[[#This Row],[Ref No / Invoice No]])</f>
        <v/>
      </c>
      <c r="BK739" t="str">
        <f>IF(Table1[[#This Row],[Voucher No]]="","",Table1[[#This Row],[Voucher No]])</f>
        <v/>
      </c>
      <c r="BL739" t="str">
        <f>IF(Table1[[#This Row],[Date]]="","",Table1[[#This Row],[Narration]])</f>
        <v/>
      </c>
      <c r="BM739" t="str">
        <f>IF(Table1[[#This Row],[Date]]="","",$A$11&amp;$A$13&amp;ROW())</f>
        <v/>
      </c>
      <c r="BN739" t="str">
        <f>IF(Table1[[#This Row],[Date]]="","",$A$13)</f>
        <v/>
      </c>
      <c r="BP739" t="str">
        <f>IF(Table1[[#This Row],[Ledger 1]]="","","No")</f>
        <v/>
      </c>
      <c r="BQ739" t="str">
        <f>IF(Table1[[#This Row],[Date]]="","",IF(Table1[[#This Row],[Effect 1]]="Dr.","Yes","No"))</f>
        <v/>
      </c>
      <c r="BR739" t="str">
        <f>IF(Table1[[#This Row],[Date]]="","",Table1[[#This Row],[Ledger 1]])</f>
        <v/>
      </c>
      <c r="BS739" t="str">
        <f>IF(Table1[[#This Row],[Date]]="","",IF(Table1[[#This Row],[Effect 1]]="Dr.",-Table1[[#This Row],[Amount 1]],Table1[[#This Row],[Amount 1]]))</f>
        <v/>
      </c>
      <c r="BV739" t="str">
        <f>IF(Table1[[#This Row],[Ledger 2]]="","","No")</f>
        <v/>
      </c>
      <c r="BW739" t="str">
        <f>IF(Table1[[#This Row],[Date]]="","",IF(Table1[[#This Row],[Effect 2]]="Dr.","Yes","No"))</f>
        <v/>
      </c>
      <c r="BX739" t="str">
        <f>IF(Table1[[#This Row],[Date]]="","",Table1[[#This Row],[Ledger 2]])</f>
        <v/>
      </c>
      <c r="BY739" t="str">
        <f>IF(Table1[[#This Row],[Date]]="","",IF(Table1[[#This Row],[Effect 2]]="Dr.",-Table1[[#This Row],[Amount 2]],Table1[[#This Row],[Amount 2]]))</f>
        <v/>
      </c>
      <c r="CB739" t="str">
        <f>IF(Table1[[#This Row],[Ledger 3]]="","","No")</f>
        <v/>
      </c>
      <c r="CC739" t="str">
        <f>IF(Table1[[#This Row],[Ledger 3]]="","",IF(Table1[[#This Row],[Effect 3]]="Dr.","Yes","No"))</f>
        <v/>
      </c>
      <c r="CD739" t="str">
        <f>IF(Table1[[#This Row],[Ledger 3]]="","",Table1[[#This Row],[Ledger 3]])</f>
        <v/>
      </c>
      <c r="CE739" t="str">
        <f>IF(Table1[[#This Row],[Ledger 3]]="","",IF(Table1[[#This Row],[Effect 3]]="Dr.",-Table1[[#This Row],[Amount 3]],Table1[[#This Row],[Amount 3]]))</f>
        <v/>
      </c>
      <c r="CH739" t="str">
        <f>IF(Table1[[#This Row],[Ledger 4]]="","","No")</f>
        <v/>
      </c>
      <c r="CI739" t="str">
        <f>IF(Table1[[#This Row],[Ledger 4]]="","",IF(Table1[[#This Row],[Effect 4]]="Dr.","Yes","No"))</f>
        <v/>
      </c>
      <c r="CJ739" t="str">
        <f>IF(Table1[[#This Row],[Ledger 4]]="","",Table1[[#This Row],[Ledger 4]])</f>
        <v/>
      </c>
      <c r="CK739" t="str">
        <f>IF(Table1[[#This Row],[Ledger 4]]="","",IF(Table1[[#This Row],[Effect 4]]="Dr.",-Table1[[#This Row],[Amount 4]],Table1[[#This Row],[Amount 4]]))</f>
        <v/>
      </c>
      <c r="CN739" t="str">
        <f>IF(Table1[[#This Row],[Ledger 5]]="","","No")</f>
        <v/>
      </c>
      <c r="CO739" t="str">
        <f>IF(Table1[[#This Row],[Ledger 5]]="","",IF(Table1[[#This Row],[Effect 5]]="Dr.","Yes","No"))</f>
        <v/>
      </c>
      <c r="CP739" t="str">
        <f>IF(Table1[[#This Row],[Ledger 5]]="","",Table1[[#This Row],[Ledger 5]])</f>
        <v/>
      </c>
      <c r="CQ739" t="str">
        <f>IF(Table1[[#This Row],[Ledger 5]]="","",IF(Table1[[#This Row],[Effect 5]]="Dr.",-Table1[[#This Row],[Amount 5]],Table1[[#This Row],[Amount 5]]))</f>
        <v/>
      </c>
      <c r="CT739" t="str">
        <f>IF(Table1[[#This Row],[Ledger 6]]="","","No")</f>
        <v/>
      </c>
      <c r="CU739" t="str">
        <f>IF(Table1[[#This Row],[Ledger 6]]="","",IF(Table1[[#This Row],[Effect 6]]="Dr.","Yes","No"))</f>
        <v/>
      </c>
      <c r="CV739" t="str">
        <f>IF(Table1[[#This Row],[Ledger 6]]="","",Table1[[#This Row],[Ledger 6]])</f>
        <v/>
      </c>
      <c r="CW739" t="str">
        <f>IF(Table1[[#This Row],[Ledger 6]]="","",IF(Table1[[#This Row],[Effect 6]]="Dr.",-Table1[[#This Row],[Amount 6]],Table1[[#This Row],[Amount 6]]))</f>
        <v/>
      </c>
      <c r="CZ739" t="str">
        <f>IF(Table1[[#This Row],[Ledger 7]]="","","No")</f>
        <v/>
      </c>
      <c r="DA739" t="str">
        <f>IF(Table1[[#This Row],[Ledger 7]]="","",IF(Table1[[#This Row],[Effect 7]]="Dr.","Yes","No"))</f>
        <v/>
      </c>
      <c r="DB739" t="str">
        <f>IF(Table1[[#This Row],[Ledger 7]]="","",Table1[[#This Row],[Ledger 7]])</f>
        <v/>
      </c>
      <c r="DC739" t="str">
        <f>IF(Table1[[#This Row],[Ledger 7]]="","",IF(Table1[[#This Row],[Effect 7]]="Dr.",-Table1[[#This Row],[Amount 7]],Table1[[#This Row],[Amount 7]]))</f>
        <v/>
      </c>
      <c r="DF739" t="str">
        <f>IF(Table1[[#This Row],[Ledger 8]]="","","No")</f>
        <v/>
      </c>
      <c r="DG739" t="str">
        <f>IF(Table1[[#This Row],[Ledger 8]]="","",IF(Table1[[#This Row],[Effect 8]]="Dr.","Yes","No"))</f>
        <v/>
      </c>
      <c r="DH739" t="str">
        <f>IF(Table1[[#This Row],[Ledger 8]]="","",Table1[[#This Row],[Ledger 8]])</f>
        <v/>
      </c>
      <c r="DI739" t="str">
        <f>IF(Table1[[#This Row],[Ledger 8]]="","",IF(Table1[[#This Row],[Effect 8]]="Dr.",-Table1[[#This Row],[Amount 8]],Table1[[#This Row],[Amount 8]]))</f>
        <v/>
      </c>
      <c r="DL739" t="str">
        <f>IF(Table1[[#This Row],[Ledger 9]]="","","No")</f>
        <v/>
      </c>
      <c r="DM739" t="str">
        <f>IF(Table1[[#This Row],[Ledger 9]]="","",IF(Table1[[#This Row],[Effect 9]]="Dr.","Yes","No"))</f>
        <v/>
      </c>
      <c r="DN739" t="str">
        <f>IF(Table1[[#This Row],[Ledger 9]]="","",Table1[[#This Row],[Ledger 9]])</f>
        <v/>
      </c>
      <c r="DO739" t="str">
        <f>IF(Table1[[#This Row],[Ledger 9]]="","",IF(Table1[[#This Row],[Effect 9]]="Dr.",-Table1[[#This Row],[Amount 9]],Table1[[#This Row],[Amount 9]]))</f>
        <v/>
      </c>
      <c r="DR739" t="str">
        <f>IF(Table1[[#This Row],[Ledger 10]]="","","No")</f>
        <v/>
      </c>
      <c r="DS739" t="str">
        <f>IF(Table1[[#This Row],[Ledger 10]]="","",IF(Table1[[#This Row],[Effect 10]]="Dr.","Yes","No"))</f>
        <v/>
      </c>
      <c r="DT739" t="str">
        <f>IF(Table1[[#This Row],[Ledger 10]]="","",Table1[[#This Row],[Ledger 10]])</f>
        <v/>
      </c>
      <c r="DU739" t="str">
        <f>IF(Table1[[#This Row],[Ledger 10]]="","",IF(Table1[[#This Row],[Effect 10]]="Dr.",-Table1[[#This Row],[Amount 10]],Table1[[#This Row],[Amount 10]]))</f>
        <v/>
      </c>
      <c r="DX739" t="str">
        <f>IF(Table1[[#This Row],[Ledger 11]]="","","No")</f>
        <v/>
      </c>
      <c r="DY739" t="str">
        <f>IF(Table1[[#This Row],[Ledger 11]]="","",IF(Table1[[#This Row],[Effect 11]]="Dr.","Yes","No"))</f>
        <v/>
      </c>
      <c r="DZ739" t="str">
        <f>IF(Table1[[#This Row],[Ledger 11]]="","",Table1[[#This Row],[Ledger 11]])</f>
        <v/>
      </c>
      <c r="EA739" t="str">
        <f>IF(Table1[[#This Row],[Ledger 11]]="","",IF(Table1[[#This Row],[Effect 11]]="Dr.",-Table1[[#This Row],[Amount 11]],Table1[[#This Row],[Amount 11]]))</f>
        <v/>
      </c>
      <c r="ED739" t="str">
        <f>IF(Table1[[#This Row],[Ledger 12]]="","","No")</f>
        <v/>
      </c>
      <c r="EE739" t="str">
        <f>IF(Table1[[#This Row],[Ledger 12]]="","",IF(Table1[[#This Row],[Effect 12]]="Dr.","Yes","No"))</f>
        <v/>
      </c>
      <c r="EF739" t="str">
        <f>IF(Table1[[#This Row],[Ledger 12]]="","",Table1[[#This Row],[Ledger 12]])</f>
        <v/>
      </c>
      <c r="EG739" t="str">
        <f>IF(Table1[[#This Row],[Ledger 12]]="","",IF(Table1[[#This Row],[Effect 12]]="Dr.",-Table1[[#This Row],[Amount 12]],Table1[[#This Row],[Amount 12]]))</f>
        <v/>
      </c>
      <c r="EJ739" t="str">
        <f>IF(Table1[[#This Row],[Ledger 13]]="","","No")</f>
        <v/>
      </c>
      <c r="EK739" t="str">
        <f>IF(Table1[[#This Row],[Ledger 13]]="","",IF(Table1[[#This Row],[Effect 13]]="Dr.","Yes","No"))</f>
        <v/>
      </c>
      <c r="EL739" t="str">
        <f>IF(Table1[[#This Row],[Ledger 13]]="","",Table1[[#This Row],[Ledger 13]])</f>
        <v/>
      </c>
      <c r="EM739" t="str">
        <f>IF(Table1[[#This Row],[Ledger 13]]="","",IF(Table1[[#This Row],[Effect 13]]="Dr.",-Table1[[#This Row],[Amount 13]],Table1[[#This Row],[Amount 13]]))</f>
        <v/>
      </c>
      <c r="EP739" t="str">
        <f>IF(Table1[[#This Row],[Ledger 14]]="","","No")</f>
        <v/>
      </c>
      <c r="EQ739" t="str">
        <f>IF(Table1[[#This Row],[Ledger 14]]="","",IF(Table1[[#This Row],[Effect 14]]="Dr.","Yes","No"))</f>
        <v/>
      </c>
      <c r="ER739" t="str">
        <f>IF(Table1[[#This Row],[Ledger 14]]="","",Table1[[#This Row],[Ledger 14]])</f>
        <v/>
      </c>
      <c r="ES739" t="str">
        <f>IF(Table1[[#This Row],[Ledger 14]]="","",IF(Table1[[#This Row],[Effect 14]]="Dr.",-Table1[[#This Row],[Amount 14]],Table1[[#This Row],[Amount 14]]))</f>
        <v/>
      </c>
      <c r="EV739" t="str">
        <f>IF(Table1[[#This Row],[Ledger 15]]="","","No")</f>
        <v/>
      </c>
      <c r="EW739" t="str">
        <f>IF(Table1[[#This Row],[Ledger 15]]="","",IF(Table1[[#This Row],[Effect 15]]="Dr.","Yes","No"))</f>
        <v/>
      </c>
      <c r="EX739" t="str">
        <f>IF(Table1[[#This Row],[Ledger 15]]="","",Table1[[#This Row],[Ledger 15]])</f>
        <v/>
      </c>
      <c r="EY739" t="str">
        <f>IF(Table1[[#This Row],[Ledger 15]]="","",IF(Table1[[#This Row],[Effect 15]]="Dr.",-Table1[[#This Row],[Amount 15]],Table1[[#This Row],[Amount 15]]))</f>
        <v/>
      </c>
      <c r="FD7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39">
        <f>IF(Table1[[#This Row],[Date]]="",0,IF(AND(Table1[[#This Row],[Date]]&gt;=$FE$2,Table1[[#This Row],[Date]]&lt;=$FE$3),0,1))</f>
        <v>0</v>
      </c>
      <c r="FF739">
        <f>IF(Table1[[#This Row],[Date]]="",0,IF(TYPE(VLOOKUP(Table1[[#This Row],[Voucher Type]],Table1[[#All],[Voucher Type Master]],1,FALSE))=16,1,0))</f>
        <v>0</v>
      </c>
      <c r="FG739">
        <f>IF(TYPE(IF(Table1[[#This Row],[Date]]="",0,IF(VLOOKUP(Table1[[#This Row],[Voucher Type]],$FY$5:$FZ$13,2,0)=Table1[[#This Row],[Effect 1]],0,1)))=16,1,0)</f>
        <v>0</v>
      </c>
      <c r="FH7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39">
        <f>IF(LEN(Table1[[#This Row],[Ledger 1]])&gt;0,IF(TYPE(VLOOKUP(Table1[[#This Row],[Ledger 1]],GZ:GZ,1,0))=16,1,0),0)</f>
        <v>0</v>
      </c>
      <c r="FJ739">
        <f>IF(LEN(Table1[[#This Row],[Ledger 2]])&gt;0,IF(TYPE(VLOOKUP(Table1[[#This Row],[Ledger 2]],GZ:GZ,1,0))=16,1,0),0)</f>
        <v>0</v>
      </c>
      <c r="FK739">
        <f>IF(LEN(Table1[[#This Row],[Ledger 3]])&gt;0,IF(TYPE(VLOOKUP(Table1[[#This Row],[Ledger 3]],GZ:GZ,1,0))=16,1,0),0)</f>
        <v>0</v>
      </c>
      <c r="FL739">
        <f>IF(LEN(Table1[[#This Row],[Ledger 4]])&gt;0,IF(TYPE(VLOOKUP(Table1[[#This Row],[Ledger 4]],GZ:GZ,1,0))=16,1,0),0)</f>
        <v>0</v>
      </c>
      <c r="FM739">
        <f>IF(LEN(Table1[[#This Row],[Ledger 5]])&gt;0,IF(TYPE(VLOOKUP(Table1[[#This Row],[Ledger 5]],GZ:GZ,1,0))=16,1,0),0)</f>
        <v>0</v>
      </c>
      <c r="FN739">
        <f>IF(LEN(Table1[[#This Row],[Ledger 6]])&gt;0,IF(TYPE(VLOOKUP(Table1[[#This Row],[Ledger 6]],$GZ:$GZ,1,0))=16,1,0),0)</f>
        <v>0</v>
      </c>
      <c r="FO739">
        <f>IF(LEN(Table1[[#This Row],[Ledger 7]])&gt;0,IF(TYPE(VLOOKUP(Table1[[#This Row],[Ledger 7]],$GZ:$GZ,1,0))=16,1,0),0)</f>
        <v>0</v>
      </c>
      <c r="FP739">
        <f>IF(LEN(Table1[[#This Row],[Ledger 8]])&gt;0,IF(TYPE(VLOOKUP(Table1[[#This Row],[Ledger 8]],$GZ:$GZ,1,0))=16,1,0),0)</f>
        <v>0</v>
      </c>
      <c r="FQ739">
        <f>IF(LEN(Table1[[#This Row],[Ledger 9]])&gt;0,IF(TYPE(VLOOKUP(Table1[[#This Row],[Ledger 9]],$GZ:$GZ,1,0))=16,1,0),0)</f>
        <v>0</v>
      </c>
      <c r="FR739">
        <f>IF(LEN(Table1[[#This Row],[Ledger 10]])&gt;0,IF(TYPE(VLOOKUP(Table1[[#This Row],[Ledger 10]],$GZ:$GZ,1,0))=16,1,0),0)</f>
        <v>0</v>
      </c>
      <c r="FS739">
        <f>IF(LEN(Table1[[#This Row],[Ledger 11]])&gt;0,IF(TYPE(VLOOKUP(Table1[[#This Row],[Ledger 11]],$GZ:$GZ,1,0))=16,1,0),0)</f>
        <v>0</v>
      </c>
      <c r="FT739">
        <f>IF(LEN(Table1[[#This Row],[Ledger 12]])&gt;0,IF(TYPE(VLOOKUP(Table1[[#This Row],[Ledger 12]],$GZ:$GZ,1,0))=16,1,0),0)</f>
        <v>0</v>
      </c>
      <c r="FU739">
        <f>IF(LEN(Table1[[#This Row],[Ledger 13]])&gt;0,IF(TYPE(VLOOKUP(Table1[[#This Row],[Ledger 13]],$GZ:$GZ,1,0))=16,1,0),0)</f>
        <v>0</v>
      </c>
      <c r="FV739">
        <f>IF(LEN(Table1[[#This Row],[Ledger 14]])&gt;0,IF(TYPE(VLOOKUP(Table1[[#This Row],[Ledger 14]],$GZ:$GZ,1,0))=16,1,0),0)</f>
        <v>0</v>
      </c>
      <c r="FW739">
        <f>IF(LEN(Table1[[#This Row],[Ledger 15]])&gt;0,IF(TYPE(VLOOKUP(Table1[[#This Row],[Ledger 15]],$GZ:$GZ,1,0))=16,1,0),0)</f>
        <v>0</v>
      </c>
    </row>
    <row r="740" spans="4:179" ht="33" customHeight="1" x14ac:dyDescent="0.45">
      <c r="D740" s="8">
        <f t="shared" si="20"/>
        <v>735</v>
      </c>
      <c r="E740" s="32"/>
      <c r="F740" s="34"/>
      <c r="G740" s="34"/>
      <c r="H740" s="34"/>
      <c r="I740" s="34"/>
      <c r="J740" s="38"/>
      <c r="K740" s="33"/>
      <c r="L740" s="36"/>
      <c r="M740" s="35"/>
      <c r="N740" s="34"/>
      <c r="O740" s="41"/>
      <c r="P740" s="35"/>
      <c r="Q740" s="34"/>
      <c r="R740" s="37"/>
      <c r="S740" s="35"/>
      <c r="T740" s="34"/>
      <c r="U740" s="37"/>
      <c r="V740" s="35"/>
      <c r="W740" s="34"/>
      <c r="X740" s="37"/>
      <c r="Y740" s="35"/>
      <c r="Z740" s="34"/>
      <c r="AA740" s="37"/>
      <c r="AB740" s="35"/>
      <c r="AC740" s="34"/>
      <c r="AD740" s="37"/>
      <c r="AE740" s="35"/>
      <c r="AF740" s="34"/>
      <c r="AG740" s="37"/>
      <c r="AH740" s="35"/>
      <c r="AI740" s="34"/>
      <c r="AJ740" s="37"/>
      <c r="AK740" s="35"/>
      <c r="AL740" s="34"/>
      <c r="AM740" s="37"/>
      <c r="AN740" s="35"/>
      <c r="AO740" s="34"/>
      <c r="AP740" s="37"/>
      <c r="AQ740" s="35"/>
      <c r="AR740" s="34"/>
      <c r="AS740" s="37"/>
      <c r="AT740" s="35"/>
      <c r="AU740" s="34"/>
      <c r="AV740" s="37"/>
      <c r="AW740" s="35"/>
      <c r="AX740" s="34"/>
      <c r="AY740" s="37"/>
      <c r="AZ740" s="35"/>
      <c r="BA740" s="34"/>
      <c r="BB740" s="37"/>
      <c r="BC7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0" s="7"/>
      <c r="BF740" t="str">
        <f>IF(Table1[[#This Row],[Date]]="","","&amp;lt;VOUCHER REMOTEID="&amp;""""&amp;$A$11&amp;$A$13&amp;ROW()&amp;""""&amp;" VCHTYPE="""&amp;F740&amp;""" ACTION="""&amp;"Create"&amp;"""&amp;gt;")</f>
        <v/>
      </c>
      <c r="BG740" t="str">
        <f>IF(Table1[[#This Row],[Date]]="","",TEXT(Table1[[#This Row],[Date]],"yyyymmdd"))</f>
        <v/>
      </c>
      <c r="BH740" t="str">
        <f>Table1[[#This Row],[Date2]]</f>
        <v/>
      </c>
      <c r="BI740" t="str">
        <f>IF(Table1[[#This Row],[Date]]="","",Table1[[#This Row],[Voucher Type]])</f>
        <v/>
      </c>
      <c r="BJ740" t="str">
        <f>IF(Table1[[#This Row],[Ref No / Invoice No]]="","",Table1[[#This Row],[Ref No / Invoice No]])</f>
        <v/>
      </c>
      <c r="BK740" t="str">
        <f>IF(Table1[[#This Row],[Voucher No]]="","",Table1[[#This Row],[Voucher No]])</f>
        <v/>
      </c>
      <c r="BL740" t="str">
        <f>IF(Table1[[#This Row],[Date]]="","",Table1[[#This Row],[Narration]])</f>
        <v/>
      </c>
      <c r="BM740" t="str">
        <f>IF(Table1[[#This Row],[Date]]="","",$A$11&amp;$A$13&amp;ROW())</f>
        <v/>
      </c>
      <c r="BN740" t="str">
        <f>IF(Table1[[#This Row],[Date]]="","",$A$13)</f>
        <v/>
      </c>
      <c r="BP740" t="str">
        <f>IF(Table1[[#This Row],[Ledger 1]]="","","No")</f>
        <v/>
      </c>
      <c r="BQ740" t="str">
        <f>IF(Table1[[#This Row],[Date]]="","",IF(Table1[[#This Row],[Effect 1]]="Dr.","Yes","No"))</f>
        <v/>
      </c>
      <c r="BR740" t="str">
        <f>IF(Table1[[#This Row],[Date]]="","",Table1[[#This Row],[Ledger 1]])</f>
        <v/>
      </c>
      <c r="BS740" t="str">
        <f>IF(Table1[[#This Row],[Date]]="","",IF(Table1[[#This Row],[Effect 1]]="Dr.",-Table1[[#This Row],[Amount 1]],Table1[[#This Row],[Amount 1]]))</f>
        <v/>
      </c>
      <c r="BV740" t="str">
        <f>IF(Table1[[#This Row],[Ledger 2]]="","","No")</f>
        <v/>
      </c>
      <c r="BW740" t="str">
        <f>IF(Table1[[#This Row],[Date]]="","",IF(Table1[[#This Row],[Effect 2]]="Dr.","Yes","No"))</f>
        <v/>
      </c>
      <c r="BX740" t="str">
        <f>IF(Table1[[#This Row],[Date]]="","",Table1[[#This Row],[Ledger 2]])</f>
        <v/>
      </c>
      <c r="BY740" t="str">
        <f>IF(Table1[[#This Row],[Date]]="","",IF(Table1[[#This Row],[Effect 2]]="Dr.",-Table1[[#This Row],[Amount 2]],Table1[[#This Row],[Amount 2]]))</f>
        <v/>
      </c>
      <c r="CB740" t="str">
        <f>IF(Table1[[#This Row],[Ledger 3]]="","","No")</f>
        <v/>
      </c>
      <c r="CC740" t="str">
        <f>IF(Table1[[#This Row],[Ledger 3]]="","",IF(Table1[[#This Row],[Effect 3]]="Dr.","Yes","No"))</f>
        <v/>
      </c>
      <c r="CD740" t="str">
        <f>IF(Table1[[#This Row],[Ledger 3]]="","",Table1[[#This Row],[Ledger 3]])</f>
        <v/>
      </c>
      <c r="CE740" t="str">
        <f>IF(Table1[[#This Row],[Ledger 3]]="","",IF(Table1[[#This Row],[Effect 3]]="Dr.",-Table1[[#This Row],[Amount 3]],Table1[[#This Row],[Amount 3]]))</f>
        <v/>
      </c>
      <c r="CH740" t="str">
        <f>IF(Table1[[#This Row],[Ledger 4]]="","","No")</f>
        <v/>
      </c>
      <c r="CI740" t="str">
        <f>IF(Table1[[#This Row],[Ledger 4]]="","",IF(Table1[[#This Row],[Effect 4]]="Dr.","Yes","No"))</f>
        <v/>
      </c>
      <c r="CJ740" t="str">
        <f>IF(Table1[[#This Row],[Ledger 4]]="","",Table1[[#This Row],[Ledger 4]])</f>
        <v/>
      </c>
      <c r="CK740" t="str">
        <f>IF(Table1[[#This Row],[Ledger 4]]="","",IF(Table1[[#This Row],[Effect 4]]="Dr.",-Table1[[#This Row],[Amount 4]],Table1[[#This Row],[Amount 4]]))</f>
        <v/>
      </c>
      <c r="CN740" t="str">
        <f>IF(Table1[[#This Row],[Ledger 5]]="","","No")</f>
        <v/>
      </c>
      <c r="CO740" t="str">
        <f>IF(Table1[[#This Row],[Ledger 5]]="","",IF(Table1[[#This Row],[Effect 5]]="Dr.","Yes","No"))</f>
        <v/>
      </c>
      <c r="CP740" t="str">
        <f>IF(Table1[[#This Row],[Ledger 5]]="","",Table1[[#This Row],[Ledger 5]])</f>
        <v/>
      </c>
      <c r="CQ740" t="str">
        <f>IF(Table1[[#This Row],[Ledger 5]]="","",IF(Table1[[#This Row],[Effect 5]]="Dr.",-Table1[[#This Row],[Amount 5]],Table1[[#This Row],[Amount 5]]))</f>
        <v/>
      </c>
      <c r="CT740" t="str">
        <f>IF(Table1[[#This Row],[Ledger 6]]="","","No")</f>
        <v/>
      </c>
      <c r="CU740" t="str">
        <f>IF(Table1[[#This Row],[Ledger 6]]="","",IF(Table1[[#This Row],[Effect 6]]="Dr.","Yes","No"))</f>
        <v/>
      </c>
      <c r="CV740" t="str">
        <f>IF(Table1[[#This Row],[Ledger 6]]="","",Table1[[#This Row],[Ledger 6]])</f>
        <v/>
      </c>
      <c r="CW740" t="str">
        <f>IF(Table1[[#This Row],[Ledger 6]]="","",IF(Table1[[#This Row],[Effect 6]]="Dr.",-Table1[[#This Row],[Amount 6]],Table1[[#This Row],[Amount 6]]))</f>
        <v/>
      </c>
      <c r="CZ740" t="str">
        <f>IF(Table1[[#This Row],[Ledger 7]]="","","No")</f>
        <v/>
      </c>
      <c r="DA740" t="str">
        <f>IF(Table1[[#This Row],[Ledger 7]]="","",IF(Table1[[#This Row],[Effect 7]]="Dr.","Yes","No"))</f>
        <v/>
      </c>
      <c r="DB740" t="str">
        <f>IF(Table1[[#This Row],[Ledger 7]]="","",Table1[[#This Row],[Ledger 7]])</f>
        <v/>
      </c>
      <c r="DC740" t="str">
        <f>IF(Table1[[#This Row],[Ledger 7]]="","",IF(Table1[[#This Row],[Effect 7]]="Dr.",-Table1[[#This Row],[Amount 7]],Table1[[#This Row],[Amount 7]]))</f>
        <v/>
      </c>
      <c r="DF740" t="str">
        <f>IF(Table1[[#This Row],[Ledger 8]]="","","No")</f>
        <v/>
      </c>
      <c r="DG740" t="str">
        <f>IF(Table1[[#This Row],[Ledger 8]]="","",IF(Table1[[#This Row],[Effect 8]]="Dr.","Yes","No"))</f>
        <v/>
      </c>
      <c r="DH740" t="str">
        <f>IF(Table1[[#This Row],[Ledger 8]]="","",Table1[[#This Row],[Ledger 8]])</f>
        <v/>
      </c>
      <c r="DI740" t="str">
        <f>IF(Table1[[#This Row],[Ledger 8]]="","",IF(Table1[[#This Row],[Effect 8]]="Dr.",-Table1[[#This Row],[Amount 8]],Table1[[#This Row],[Amount 8]]))</f>
        <v/>
      </c>
      <c r="DL740" t="str">
        <f>IF(Table1[[#This Row],[Ledger 9]]="","","No")</f>
        <v/>
      </c>
      <c r="DM740" t="str">
        <f>IF(Table1[[#This Row],[Ledger 9]]="","",IF(Table1[[#This Row],[Effect 9]]="Dr.","Yes","No"))</f>
        <v/>
      </c>
      <c r="DN740" t="str">
        <f>IF(Table1[[#This Row],[Ledger 9]]="","",Table1[[#This Row],[Ledger 9]])</f>
        <v/>
      </c>
      <c r="DO740" t="str">
        <f>IF(Table1[[#This Row],[Ledger 9]]="","",IF(Table1[[#This Row],[Effect 9]]="Dr.",-Table1[[#This Row],[Amount 9]],Table1[[#This Row],[Amount 9]]))</f>
        <v/>
      </c>
      <c r="DR740" t="str">
        <f>IF(Table1[[#This Row],[Ledger 10]]="","","No")</f>
        <v/>
      </c>
      <c r="DS740" t="str">
        <f>IF(Table1[[#This Row],[Ledger 10]]="","",IF(Table1[[#This Row],[Effect 10]]="Dr.","Yes","No"))</f>
        <v/>
      </c>
      <c r="DT740" t="str">
        <f>IF(Table1[[#This Row],[Ledger 10]]="","",Table1[[#This Row],[Ledger 10]])</f>
        <v/>
      </c>
      <c r="DU740" t="str">
        <f>IF(Table1[[#This Row],[Ledger 10]]="","",IF(Table1[[#This Row],[Effect 10]]="Dr.",-Table1[[#This Row],[Amount 10]],Table1[[#This Row],[Amount 10]]))</f>
        <v/>
      </c>
      <c r="DX740" t="str">
        <f>IF(Table1[[#This Row],[Ledger 11]]="","","No")</f>
        <v/>
      </c>
      <c r="DY740" t="str">
        <f>IF(Table1[[#This Row],[Ledger 11]]="","",IF(Table1[[#This Row],[Effect 11]]="Dr.","Yes","No"))</f>
        <v/>
      </c>
      <c r="DZ740" t="str">
        <f>IF(Table1[[#This Row],[Ledger 11]]="","",Table1[[#This Row],[Ledger 11]])</f>
        <v/>
      </c>
      <c r="EA740" t="str">
        <f>IF(Table1[[#This Row],[Ledger 11]]="","",IF(Table1[[#This Row],[Effect 11]]="Dr.",-Table1[[#This Row],[Amount 11]],Table1[[#This Row],[Amount 11]]))</f>
        <v/>
      </c>
      <c r="ED740" t="str">
        <f>IF(Table1[[#This Row],[Ledger 12]]="","","No")</f>
        <v/>
      </c>
      <c r="EE740" t="str">
        <f>IF(Table1[[#This Row],[Ledger 12]]="","",IF(Table1[[#This Row],[Effect 12]]="Dr.","Yes","No"))</f>
        <v/>
      </c>
      <c r="EF740" t="str">
        <f>IF(Table1[[#This Row],[Ledger 12]]="","",Table1[[#This Row],[Ledger 12]])</f>
        <v/>
      </c>
      <c r="EG740" t="str">
        <f>IF(Table1[[#This Row],[Ledger 12]]="","",IF(Table1[[#This Row],[Effect 12]]="Dr.",-Table1[[#This Row],[Amount 12]],Table1[[#This Row],[Amount 12]]))</f>
        <v/>
      </c>
      <c r="EJ740" t="str">
        <f>IF(Table1[[#This Row],[Ledger 13]]="","","No")</f>
        <v/>
      </c>
      <c r="EK740" t="str">
        <f>IF(Table1[[#This Row],[Ledger 13]]="","",IF(Table1[[#This Row],[Effect 13]]="Dr.","Yes","No"))</f>
        <v/>
      </c>
      <c r="EL740" t="str">
        <f>IF(Table1[[#This Row],[Ledger 13]]="","",Table1[[#This Row],[Ledger 13]])</f>
        <v/>
      </c>
      <c r="EM740" t="str">
        <f>IF(Table1[[#This Row],[Ledger 13]]="","",IF(Table1[[#This Row],[Effect 13]]="Dr.",-Table1[[#This Row],[Amount 13]],Table1[[#This Row],[Amount 13]]))</f>
        <v/>
      </c>
      <c r="EP740" t="str">
        <f>IF(Table1[[#This Row],[Ledger 14]]="","","No")</f>
        <v/>
      </c>
      <c r="EQ740" t="str">
        <f>IF(Table1[[#This Row],[Ledger 14]]="","",IF(Table1[[#This Row],[Effect 14]]="Dr.","Yes","No"))</f>
        <v/>
      </c>
      <c r="ER740" t="str">
        <f>IF(Table1[[#This Row],[Ledger 14]]="","",Table1[[#This Row],[Ledger 14]])</f>
        <v/>
      </c>
      <c r="ES740" t="str">
        <f>IF(Table1[[#This Row],[Ledger 14]]="","",IF(Table1[[#This Row],[Effect 14]]="Dr.",-Table1[[#This Row],[Amount 14]],Table1[[#This Row],[Amount 14]]))</f>
        <v/>
      </c>
      <c r="EV740" t="str">
        <f>IF(Table1[[#This Row],[Ledger 15]]="","","No")</f>
        <v/>
      </c>
      <c r="EW740" t="str">
        <f>IF(Table1[[#This Row],[Ledger 15]]="","",IF(Table1[[#This Row],[Effect 15]]="Dr.","Yes","No"))</f>
        <v/>
      </c>
      <c r="EX740" t="str">
        <f>IF(Table1[[#This Row],[Ledger 15]]="","",Table1[[#This Row],[Ledger 15]])</f>
        <v/>
      </c>
      <c r="EY740" t="str">
        <f>IF(Table1[[#This Row],[Ledger 15]]="","",IF(Table1[[#This Row],[Effect 15]]="Dr.",-Table1[[#This Row],[Amount 15]],Table1[[#This Row],[Amount 15]]))</f>
        <v/>
      </c>
      <c r="FD7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0">
        <f>IF(Table1[[#This Row],[Date]]="",0,IF(AND(Table1[[#This Row],[Date]]&gt;=$FE$2,Table1[[#This Row],[Date]]&lt;=$FE$3),0,1))</f>
        <v>0</v>
      </c>
      <c r="FF740">
        <f>IF(Table1[[#This Row],[Date]]="",0,IF(TYPE(VLOOKUP(Table1[[#This Row],[Voucher Type]],Table1[[#All],[Voucher Type Master]],1,FALSE))=16,1,0))</f>
        <v>0</v>
      </c>
      <c r="FG740">
        <f>IF(TYPE(IF(Table1[[#This Row],[Date]]="",0,IF(VLOOKUP(Table1[[#This Row],[Voucher Type]],$FY$5:$FZ$13,2,0)=Table1[[#This Row],[Effect 1]],0,1)))=16,1,0)</f>
        <v>0</v>
      </c>
      <c r="FH7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0">
        <f>IF(LEN(Table1[[#This Row],[Ledger 1]])&gt;0,IF(TYPE(VLOOKUP(Table1[[#This Row],[Ledger 1]],GZ:GZ,1,0))=16,1,0),0)</f>
        <v>0</v>
      </c>
      <c r="FJ740">
        <f>IF(LEN(Table1[[#This Row],[Ledger 2]])&gt;0,IF(TYPE(VLOOKUP(Table1[[#This Row],[Ledger 2]],GZ:GZ,1,0))=16,1,0),0)</f>
        <v>0</v>
      </c>
      <c r="FK740">
        <f>IF(LEN(Table1[[#This Row],[Ledger 3]])&gt;0,IF(TYPE(VLOOKUP(Table1[[#This Row],[Ledger 3]],GZ:GZ,1,0))=16,1,0),0)</f>
        <v>0</v>
      </c>
      <c r="FL740">
        <f>IF(LEN(Table1[[#This Row],[Ledger 4]])&gt;0,IF(TYPE(VLOOKUP(Table1[[#This Row],[Ledger 4]],GZ:GZ,1,0))=16,1,0),0)</f>
        <v>0</v>
      </c>
      <c r="FM740">
        <f>IF(LEN(Table1[[#This Row],[Ledger 5]])&gt;0,IF(TYPE(VLOOKUP(Table1[[#This Row],[Ledger 5]],GZ:GZ,1,0))=16,1,0),0)</f>
        <v>0</v>
      </c>
      <c r="FN740">
        <f>IF(LEN(Table1[[#This Row],[Ledger 6]])&gt;0,IF(TYPE(VLOOKUP(Table1[[#This Row],[Ledger 6]],$GZ:$GZ,1,0))=16,1,0),0)</f>
        <v>0</v>
      </c>
      <c r="FO740">
        <f>IF(LEN(Table1[[#This Row],[Ledger 7]])&gt;0,IF(TYPE(VLOOKUP(Table1[[#This Row],[Ledger 7]],$GZ:$GZ,1,0))=16,1,0),0)</f>
        <v>0</v>
      </c>
      <c r="FP740">
        <f>IF(LEN(Table1[[#This Row],[Ledger 8]])&gt;0,IF(TYPE(VLOOKUP(Table1[[#This Row],[Ledger 8]],$GZ:$GZ,1,0))=16,1,0),0)</f>
        <v>0</v>
      </c>
      <c r="FQ740">
        <f>IF(LEN(Table1[[#This Row],[Ledger 9]])&gt;0,IF(TYPE(VLOOKUP(Table1[[#This Row],[Ledger 9]],$GZ:$GZ,1,0))=16,1,0),0)</f>
        <v>0</v>
      </c>
      <c r="FR740">
        <f>IF(LEN(Table1[[#This Row],[Ledger 10]])&gt;0,IF(TYPE(VLOOKUP(Table1[[#This Row],[Ledger 10]],$GZ:$GZ,1,0))=16,1,0),0)</f>
        <v>0</v>
      </c>
      <c r="FS740">
        <f>IF(LEN(Table1[[#This Row],[Ledger 11]])&gt;0,IF(TYPE(VLOOKUP(Table1[[#This Row],[Ledger 11]],$GZ:$GZ,1,0))=16,1,0),0)</f>
        <v>0</v>
      </c>
      <c r="FT740">
        <f>IF(LEN(Table1[[#This Row],[Ledger 12]])&gt;0,IF(TYPE(VLOOKUP(Table1[[#This Row],[Ledger 12]],$GZ:$GZ,1,0))=16,1,0),0)</f>
        <v>0</v>
      </c>
      <c r="FU740">
        <f>IF(LEN(Table1[[#This Row],[Ledger 13]])&gt;0,IF(TYPE(VLOOKUP(Table1[[#This Row],[Ledger 13]],$GZ:$GZ,1,0))=16,1,0),0)</f>
        <v>0</v>
      </c>
      <c r="FV740">
        <f>IF(LEN(Table1[[#This Row],[Ledger 14]])&gt;0,IF(TYPE(VLOOKUP(Table1[[#This Row],[Ledger 14]],$GZ:$GZ,1,0))=16,1,0),0)</f>
        <v>0</v>
      </c>
      <c r="FW740">
        <f>IF(LEN(Table1[[#This Row],[Ledger 15]])&gt;0,IF(TYPE(VLOOKUP(Table1[[#This Row],[Ledger 15]],$GZ:$GZ,1,0))=16,1,0),0)</f>
        <v>0</v>
      </c>
    </row>
    <row r="741" spans="4:179" ht="33" customHeight="1" x14ac:dyDescent="0.45">
      <c r="D741" s="8">
        <f t="shared" si="20"/>
        <v>736</v>
      </c>
      <c r="E741" s="32"/>
      <c r="F741" s="34"/>
      <c r="G741" s="34"/>
      <c r="H741" s="34"/>
      <c r="I741" s="34"/>
      <c r="J741" s="38"/>
      <c r="K741" s="33"/>
      <c r="L741" s="36"/>
      <c r="M741" s="35"/>
      <c r="N741" s="34"/>
      <c r="O741" s="41"/>
      <c r="P741" s="35"/>
      <c r="Q741" s="34"/>
      <c r="R741" s="37"/>
      <c r="S741" s="35"/>
      <c r="T741" s="34"/>
      <c r="U741" s="37"/>
      <c r="V741" s="35"/>
      <c r="W741" s="34"/>
      <c r="X741" s="37"/>
      <c r="Y741" s="35"/>
      <c r="Z741" s="34"/>
      <c r="AA741" s="37"/>
      <c r="AB741" s="35"/>
      <c r="AC741" s="34"/>
      <c r="AD741" s="37"/>
      <c r="AE741" s="35"/>
      <c r="AF741" s="34"/>
      <c r="AG741" s="37"/>
      <c r="AH741" s="35"/>
      <c r="AI741" s="34"/>
      <c r="AJ741" s="37"/>
      <c r="AK741" s="35"/>
      <c r="AL741" s="34"/>
      <c r="AM741" s="37"/>
      <c r="AN741" s="35"/>
      <c r="AO741" s="34"/>
      <c r="AP741" s="37"/>
      <c r="AQ741" s="35"/>
      <c r="AR741" s="34"/>
      <c r="AS741" s="37"/>
      <c r="AT741" s="35"/>
      <c r="AU741" s="34"/>
      <c r="AV741" s="37"/>
      <c r="AW741" s="35"/>
      <c r="AX741" s="34"/>
      <c r="AY741" s="37"/>
      <c r="AZ741" s="35"/>
      <c r="BA741" s="34"/>
      <c r="BB741" s="37"/>
      <c r="BC7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1" s="7"/>
      <c r="BF741" t="str">
        <f>IF(Table1[[#This Row],[Date]]="","","&amp;lt;VOUCHER REMOTEID="&amp;""""&amp;$A$11&amp;$A$13&amp;ROW()&amp;""""&amp;" VCHTYPE="""&amp;F741&amp;""" ACTION="""&amp;"Create"&amp;"""&amp;gt;")</f>
        <v/>
      </c>
      <c r="BG741" t="str">
        <f>IF(Table1[[#This Row],[Date]]="","",TEXT(Table1[[#This Row],[Date]],"yyyymmdd"))</f>
        <v/>
      </c>
      <c r="BH741" t="str">
        <f>Table1[[#This Row],[Date2]]</f>
        <v/>
      </c>
      <c r="BI741" t="str">
        <f>IF(Table1[[#This Row],[Date]]="","",Table1[[#This Row],[Voucher Type]])</f>
        <v/>
      </c>
      <c r="BJ741" t="str">
        <f>IF(Table1[[#This Row],[Ref No / Invoice No]]="","",Table1[[#This Row],[Ref No / Invoice No]])</f>
        <v/>
      </c>
      <c r="BK741" t="str">
        <f>IF(Table1[[#This Row],[Voucher No]]="","",Table1[[#This Row],[Voucher No]])</f>
        <v/>
      </c>
      <c r="BL741" t="str">
        <f>IF(Table1[[#This Row],[Date]]="","",Table1[[#This Row],[Narration]])</f>
        <v/>
      </c>
      <c r="BM741" t="str">
        <f>IF(Table1[[#This Row],[Date]]="","",$A$11&amp;$A$13&amp;ROW())</f>
        <v/>
      </c>
      <c r="BN741" t="str">
        <f>IF(Table1[[#This Row],[Date]]="","",$A$13)</f>
        <v/>
      </c>
      <c r="BP741" t="str">
        <f>IF(Table1[[#This Row],[Ledger 1]]="","","No")</f>
        <v/>
      </c>
      <c r="BQ741" t="str">
        <f>IF(Table1[[#This Row],[Date]]="","",IF(Table1[[#This Row],[Effect 1]]="Dr.","Yes","No"))</f>
        <v/>
      </c>
      <c r="BR741" t="str">
        <f>IF(Table1[[#This Row],[Date]]="","",Table1[[#This Row],[Ledger 1]])</f>
        <v/>
      </c>
      <c r="BS741" t="str">
        <f>IF(Table1[[#This Row],[Date]]="","",IF(Table1[[#This Row],[Effect 1]]="Dr.",-Table1[[#This Row],[Amount 1]],Table1[[#This Row],[Amount 1]]))</f>
        <v/>
      </c>
      <c r="BV741" t="str">
        <f>IF(Table1[[#This Row],[Ledger 2]]="","","No")</f>
        <v/>
      </c>
      <c r="BW741" t="str">
        <f>IF(Table1[[#This Row],[Date]]="","",IF(Table1[[#This Row],[Effect 2]]="Dr.","Yes","No"))</f>
        <v/>
      </c>
      <c r="BX741" t="str">
        <f>IF(Table1[[#This Row],[Date]]="","",Table1[[#This Row],[Ledger 2]])</f>
        <v/>
      </c>
      <c r="BY741" t="str">
        <f>IF(Table1[[#This Row],[Date]]="","",IF(Table1[[#This Row],[Effect 2]]="Dr.",-Table1[[#This Row],[Amount 2]],Table1[[#This Row],[Amount 2]]))</f>
        <v/>
      </c>
      <c r="CB741" t="str">
        <f>IF(Table1[[#This Row],[Ledger 3]]="","","No")</f>
        <v/>
      </c>
      <c r="CC741" t="str">
        <f>IF(Table1[[#This Row],[Ledger 3]]="","",IF(Table1[[#This Row],[Effect 3]]="Dr.","Yes","No"))</f>
        <v/>
      </c>
      <c r="CD741" t="str">
        <f>IF(Table1[[#This Row],[Ledger 3]]="","",Table1[[#This Row],[Ledger 3]])</f>
        <v/>
      </c>
      <c r="CE741" t="str">
        <f>IF(Table1[[#This Row],[Ledger 3]]="","",IF(Table1[[#This Row],[Effect 3]]="Dr.",-Table1[[#This Row],[Amount 3]],Table1[[#This Row],[Amount 3]]))</f>
        <v/>
      </c>
      <c r="CH741" t="str">
        <f>IF(Table1[[#This Row],[Ledger 4]]="","","No")</f>
        <v/>
      </c>
      <c r="CI741" t="str">
        <f>IF(Table1[[#This Row],[Ledger 4]]="","",IF(Table1[[#This Row],[Effect 4]]="Dr.","Yes","No"))</f>
        <v/>
      </c>
      <c r="CJ741" t="str">
        <f>IF(Table1[[#This Row],[Ledger 4]]="","",Table1[[#This Row],[Ledger 4]])</f>
        <v/>
      </c>
      <c r="CK741" t="str">
        <f>IF(Table1[[#This Row],[Ledger 4]]="","",IF(Table1[[#This Row],[Effect 4]]="Dr.",-Table1[[#This Row],[Amount 4]],Table1[[#This Row],[Amount 4]]))</f>
        <v/>
      </c>
      <c r="CN741" t="str">
        <f>IF(Table1[[#This Row],[Ledger 5]]="","","No")</f>
        <v/>
      </c>
      <c r="CO741" t="str">
        <f>IF(Table1[[#This Row],[Ledger 5]]="","",IF(Table1[[#This Row],[Effect 5]]="Dr.","Yes","No"))</f>
        <v/>
      </c>
      <c r="CP741" t="str">
        <f>IF(Table1[[#This Row],[Ledger 5]]="","",Table1[[#This Row],[Ledger 5]])</f>
        <v/>
      </c>
      <c r="CQ741" t="str">
        <f>IF(Table1[[#This Row],[Ledger 5]]="","",IF(Table1[[#This Row],[Effect 5]]="Dr.",-Table1[[#This Row],[Amount 5]],Table1[[#This Row],[Amount 5]]))</f>
        <v/>
      </c>
      <c r="CT741" t="str">
        <f>IF(Table1[[#This Row],[Ledger 6]]="","","No")</f>
        <v/>
      </c>
      <c r="CU741" t="str">
        <f>IF(Table1[[#This Row],[Ledger 6]]="","",IF(Table1[[#This Row],[Effect 6]]="Dr.","Yes","No"))</f>
        <v/>
      </c>
      <c r="CV741" t="str">
        <f>IF(Table1[[#This Row],[Ledger 6]]="","",Table1[[#This Row],[Ledger 6]])</f>
        <v/>
      </c>
      <c r="CW741" t="str">
        <f>IF(Table1[[#This Row],[Ledger 6]]="","",IF(Table1[[#This Row],[Effect 6]]="Dr.",-Table1[[#This Row],[Amount 6]],Table1[[#This Row],[Amount 6]]))</f>
        <v/>
      </c>
      <c r="CZ741" t="str">
        <f>IF(Table1[[#This Row],[Ledger 7]]="","","No")</f>
        <v/>
      </c>
      <c r="DA741" t="str">
        <f>IF(Table1[[#This Row],[Ledger 7]]="","",IF(Table1[[#This Row],[Effect 7]]="Dr.","Yes","No"))</f>
        <v/>
      </c>
      <c r="DB741" t="str">
        <f>IF(Table1[[#This Row],[Ledger 7]]="","",Table1[[#This Row],[Ledger 7]])</f>
        <v/>
      </c>
      <c r="DC741" t="str">
        <f>IF(Table1[[#This Row],[Ledger 7]]="","",IF(Table1[[#This Row],[Effect 7]]="Dr.",-Table1[[#This Row],[Amount 7]],Table1[[#This Row],[Amount 7]]))</f>
        <v/>
      </c>
      <c r="DF741" t="str">
        <f>IF(Table1[[#This Row],[Ledger 8]]="","","No")</f>
        <v/>
      </c>
      <c r="DG741" t="str">
        <f>IF(Table1[[#This Row],[Ledger 8]]="","",IF(Table1[[#This Row],[Effect 8]]="Dr.","Yes","No"))</f>
        <v/>
      </c>
      <c r="DH741" t="str">
        <f>IF(Table1[[#This Row],[Ledger 8]]="","",Table1[[#This Row],[Ledger 8]])</f>
        <v/>
      </c>
      <c r="DI741" t="str">
        <f>IF(Table1[[#This Row],[Ledger 8]]="","",IF(Table1[[#This Row],[Effect 8]]="Dr.",-Table1[[#This Row],[Amount 8]],Table1[[#This Row],[Amount 8]]))</f>
        <v/>
      </c>
      <c r="DL741" t="str">
        <f>IF(Table1[[#This Row],[Ledger 9]]="","","No")</f>
        <v/>
      </c>
      <c r="DM741" t="str">
        <f>IF(Table1[[#This Row],[Ledger 9]]="","",IF(Table1[[#This Row],[Effect 9]]="Dr.","Yes","No"))</f>
        <v/>
      </c>
      <c r="DN741" t="str">
        <f>IF(Table1[[#This Row],[Ledger 9]]="","",Table1[[#This Row],[Ledger 9]])</f>
        <v/>
      </c>
      <c r="DO741" t="str">
        <f>IF(Table1[[#This Row],[Ledger 9]]="","",IF(Table1[[#This Row],[Effect 9]]="Dr.",-Table1[[#This Row],[Amount 9]],Table1[[#This Row],[Amount 9]]))</f>
        <v/>
      </c>
      <c r="DR741" t="str">
        <f>IF(Table1[[#This Row],[Ledger 10]]="","","No")</f>
        <v/>
      </c>
      <c r="DS741" t="str">
        <f>IF(Table1[[#This Row],[Ledger 10]]="","",IF(Table1[[#This Row],[Effect 10]]="Dr.","Yes","No"))</f>
        <v/>
      </c>
      <c r="DT741" t="str">
        <f>IF(Table1[[#This Row],[Ledger 10]]="","",Table1[[#This Row],[Ledger 10]])</f>
        <v/>
      </c>
      <c r="DU741" t="str">
        <f>IF(Table1[[#This Row],[Ledger 10]]="","",IF(Table1[[#This Row],[Effect 10]]="Dr.",-Table1[[#This Row],[Amount 10]],Table1[[#This Row],[Amount 10]]))</f>
        <v/>
      </c>
      <c r="DX741" t="str">
        <f>IF(Table1[[#This Row],[Ledger 11]]="","","No")</f>
        <v/>
      </c>
      <c r="DY741" t="str">
        <f>IF(Table1[[#This Row],[Ledger 11]]="","",IF(Table1[[#This Row],[Effect 11]]="Dr.","Yes","No"))</f>
        <v/>
      </c>
      <c r="DZ741" t="str">
        <f>IF(Table1[[#This Row],[Ledger 11]]="","",Table1[[#This Row],[Ledger 11]])</f>
        <v/>
      </c>
      <c r="EA741" t="str">
        <f>IF(Table1[[#This Row],[Ledger 11]]="","",IF(Table1[[#This Row],[Effect 11]]="Dr.",-Table1[[#This Row],[Amount 11]],Table1[[#This Row],[Amount 11]]))</f>
        <v/>
      </c>
      <c r="ED741" t="str">
        <f>IF(Table1[[#This Row],[Ledger 12]]="","","No")</f>
        <v/>
      </c>
      <c r="EE741" t="str">
        <f>IF(Table1[[#This Row],[Ledger 12]]="","",IF(Table1[[#This Row],[Effect 12]]="Dr.","Yes","No"))</f>
        <v/>
      </c>
      <c r="EF741" t="str">
        <f>IF(Table1[[#This Row],[Ledger 12]]="","",Table1[[#This Row],[Ledger 12]])</f>
        <v/>
      </c>
      <c r="EG741" t="str">
        <f>IF(Table1[[#This Row],[Ledger 12]]="","",IF(Table1[[#This Row],[Effect 12]]="Dr.",-Table1[[#This Row],[Amount 12]],Table1[[#This Row],[Amount 12]]))</f>
        <v/>
      </c>
      <c r="EJ741" t="str">
        <f>IF(Table1[[#This Row],[Ledger 13]]="","","No")</f>
        <v/>
      </c>
      <c r="EK741" t="str">
        <f>IF(Table1[[#This Row],[Ledger 13]]="","",IF(Table1[[#This Row],[Effect 13]]="Dr.","Yes","No"))</f>
        <v/>
      </c>
      <c r="EL741" t="str">
        <f>IF(Table1[[#This Row],[Ledger 13]]="","",Table1[[#This Row],[Ledger 13]])</f>
        <v/>
      </c>
      <c r="EM741" t="str">
        <f>IF(Table1[[#This Row],[Ledger 13]]="","",IF(Table1[[#This Row],[Effect 13]]="Dr.",-Table1[[#This Row],[Amount 13]],Table1[[#This Row],[Amount 13]]))</f>
        <v/>
      </c>
      <c r="EP741" t="str">
        <f>IF(Table1[[#This Row],[Ledger 14]]="","","No")</f>
        <v/>
      </c>
      <c r="EQ741" t="str">
        <f>IF(Table1[[#This Row],[Ledger 14]]="","",IF(Table1[[#This Row],[Effect 14]]="Dr.","Yes","No"))</f>
        <v/>
      </c>
      <c r="ER741" t="str">
        <f>IF(Table1[[#This Row],[Ledger 14]]="","",Table1[[#This Row],[Ledger 14]])</f>
        <v/>
      </c>
      <c r="ES741" t="str">
        <f>IF(Table1[[#This Row],[Ledger 14]]="","",IF(Table1[[#This Row],[Effect 14]]="Dr.",-Table1[[#This Row],[Amount 14]],Table1[[#This Row],[Amount 14]]))</f>
        <v/>
      </c>
      <c r="EV741" t="str">
        <f>IF(Table1[[#This Row],[Ledger 15]]="","","No")</f>
        <v/>
      </c>
      <c r="EW741" t="str">
        <f>IF(Table1[[#This Row],[Ledger 15]]="","",IF(Table1[[#This Row],[Effect 15]]="Dr.","Yes","No"))</f>
        <v/>
      </c>
      <c r="EX741" t="str">
        <f>IF(Table1[[#This Row],[Ledger 15]]="","",Table1[[#This Row],[Ledger 15]])</f>
        <v/>
      </c>
      <c r="EY741" t="str">
        <f>IF(Table1[[#This Row],[Ledger 15]]="","",IF(Table1[[#This Row],[Effect 15]]="Dr.",-Table1[[#This Row],[Amount 15]],Table1[[#This Row],[Amount 15]]))</f>
        <v/>
      </c>
      <c r="FD7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1">
        <f>IF(Table1[[#This Row],[Date]]="",0,IF(AND(Table1[[#This Row],[Date]]&gt;=$FE$2,Table1[[#This Row],[Date]]&lt;=$FE$3),0,1))</f>
        <v>0</v>
      </c>
      <c r="FF741">
        <f>IF(Table1[[#This Row],[Date]]="",0,IF(TYPE(VLOOKUP(Table1[[#This Row],[Voucher Type]],Table1[[#All],[Voucher Type Master]],1,FALSE))=16,1,0))</f>
        <v>0</v>
      </c>
      <c r="FG741">
        <f>IF(TYPE(IF(Table1[[#This Row],[Date]]="",0,IF(VLOOKUP(Table1[[#This Row],[Voucher Type]],$FY$5:$FZ$13,2,0)=Table1[[#This Row],[Effect 1]],0,1)))=16,1,0)</f>
        <v>0</v>
      </c>
      <c r="FH7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1">
        <f>IF(LEN(Table1[[#This Row],[Ledger 1]])&gt;0,IF(TYPE(VLOOKUP(Table1[[#This Row],[Ledger 1]],GZ:GZ,1,0))=16,1,0),0)</f>
        <v>0</v>
      </c>
      <c r="FJ741">
        <f>IF(LEN(Table1[[#This Row],[Ledger 2]])&gt;0,IF(TYPE(VLOOKUP(Table1[[#This Row],[Ledger 2]],GZ:GZ,1,0))=16,1,0),0)</f>
        <v>0</v>
      </c>
      <c r="FK741">
        <f>IF(LEN(Table1[[#This Row],[Ledger 3]])&gt;0,IF(TYPE(VLOOKUP(Table1[[#This Row],[Ledger 3]],GZ:GZ,1,0))=16,1,0),0)</f>
        <v>0</v>
      </c>
      <c r="FL741">
        <f>IF(LEN(Table1[[#This Row],[Ledger 4]])&gt;0,IF(TYPE(VLOOKUP(Table1[[#This Row],[Ledger 4]],GZ:GZ,1,0))=16,1,0),0)</f>
        <v>0</v>
      </c>
      <c r="FM741">
        <f>IF(LEN(Table1[[#This Row],[Ledger 5]])&gt;0,IF(TYPE(VLOOKUP(Table1[[#This Row],[Ledger 5]],GZ:GZ,1,0))=16,1,0),0)</f>
        <v>0</v>
      </c>
      <c r="FN741">
        <f>IF(LEN(Table1[[#This Row],[Ledger 6]])&gt;0,IF(TYPE(VLOOKUP(Table1[[#This Row],[Ledger 6]],$GZ:$GZ,1,0))=16,1,0),0)</f>
        <v>0</v>
      </c>
      <c r="FO741">
        <f>IF(LEN(Table1[[#This Row],[Ledger 7]])&gt;0,IF(TYPE(VLOOKUP(Table1[[#This Row],[Ledger 7]],$GZ:$GZ,1,0))=16,1,0),0)</f>
        <v>0</v>
      </c>
      <c r="FP741">
        <f>IF(LEN(Table1[[#This Row],[Ledger 8]])&gt;0,IF(TYPE(VLOOKUP(Table1[[#This Row],[Ledger 8]],$GZ:$GZ,1,0))=16,1,0),0)</f>
        <v>0</v>
      </c>
      <c r="FQ741">
        <f>IF(LEN(Table1[[#This Row],[Ledger 9]])&gt;0,IF(TYPE(VLOOKUP(Table1[[#This Row],[Ledger 9]],$GZ:$GZ,1,0))=16,1,0),0)</f>
        <v>0</v>
      </c>
      <c r="FR741">
        <f>IF(LEN(Table1[[#This Row],[Ledger 10]])&gt;0,IF(TYPE(VLOOKUP(Table1[[#This Row],[Ledger 10]],$GZ:$GZ,1,0))=16,1,0),0)</f>
        <v>0</v>
      </c>
      <c r="FS741">
        <f>IF(LEN(Table1[[#This Row],[Ledger 11]])&gt;0,IF(TYPE(VLOOKUP(Table1[[#This Row],[Ledger 11]],$GZ:$GZ,1,0))=16,1,0),0)</f>
        <v>0</v>
      </c>
      <c r="FT741">
        <f>IF(LEN(Table1[[#This Row],[Ledger 12]])&gt;0,IF(TYPE(VLOOKUP(Table1[[#This Row],[Ledger 12]],$GZ:$GZ,1,0))=16,1,0),0)</f>
        <v>0</v>
      </c>
      <c r="FU741">
        <f>IF(LEN(Table1[[#This Row],[Ledger 13]])&gt;0,IF(TYPE(VLOOKUP(Table1[[#This Row],[Ledger 13]],$GZ:$GZ,1,0))=16,1,0),0)</f>
        <v>0</v>
      </c>
      <c r="FV741">
        <f>IF(LEN(Table1[[#This Row],[Ledger 14]])&gt;0,IF(TYPE(VLOOKUP(Table1[[#This Row],[Ledger 14]],$GZ:$GZ,1,0))=16,1,0),0)</f>
        <v>0</v>
      </c>
      <c r="FW741">
        <f>IF(LEN(Table1[[#This Row],[Ledger 15]])&gt;0,IF(TYPE(VLOOKUP(Table1[[#This Row],[Ledger 15]],$GZ:$GZ,1,0))=16,1,0),0)</f>
        <v>0</v>
      </c>
    </row>
    <row r="742" spans="4:179" ht="33" customHeight="1" x14ac:dyDescent="0.45">
      <c r="D742" s="8">
        <f t="shared" si="20"/>
        <v>737</v>
      </c>
      <c r="E742" s="32"/>
      <c r="F742" s="34"/>
      <c r="G742" s="34"/>
      <c r="H742" s="34"/>
      <c r="I742" s="34"/>
      <c r="J742" s="38"/>
      <c r="K742" s="33"/>
      <c r="L742" s="36"/>
      <c r="M742" s="35"/>
      <c r="N742" s="34"/>
      <c r="O742" s="41"/>
      <c r="P742" s="35"/>
      <c r="Q742" s="34"/>
      <c r="R742" s="37"/>
      <c r="S742" s="35"/>
      <c r="T742" s="34"/>
      <c r="U742" s="37"/>
      <c r="V742" s="35"/>
      <c r="W742" s="34"/>
      <c r="X742" s="37"/>
      <c r="Y742" s="35"/>
      <c r="Z742" s="34"/>
      <c r="AA742" s="37"/>
      <c r="AB742" s="35"/>
      <c r="AC742" s="34"/>
      <c r="AD742" s="37"/>
      <c r="AE742" s="35"/>
      <c r="AF742" s="34"/>
      <c r="AG742" s="37"/>
      <c r="AH742" s="35"/>
      <c r="AI742" s="34"/>
      <c r="AJ742" s="37"/>
      <c r="AK742" s="35"/>
      <c r="AL742" s="34"/>
      <c r="AM742" s="37"/>
      <c r="AN742" s="35"/>
      <c r="AO742" s="34"/>
      <c r="AP742" s="37"/>
      <c r="AQ742" s="35"/>
      <c r="AR742" s="34"/>
      <c r="AS742" s="37"/>
      <c r="AT742" s="35"/>
      <c r="AU742" s="34"/>
      <c r="AV742" s="37"/>
      <c r="AW742" s="35"/>
      <c r="AX742" s="34"/>
      <c r="AY742" s="37"/>
      <c r="AZ742" s="35"/>
      <c r="BA742" s="34"/>
      <c r="BB742" s="37"/>
      <c r="BC7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2" s="7"/>
      <c r="BF742" t="str">
        <f>IF(Table1[[#This Row],[Date]]="","","&amp;lt;VOUCHER REMOTEID="&amp;""""&amp;$A$11&amp;$A$13&amp;ROW()&amp;""""&amp;" VCHTYPE="""&amp;F742&amp;""" ACTION="""&amp;"Create"&amp;"""&amp;gt;")</f>
        <v/>
      </c>
      <c r="BG742" t="str">
        <f>IF(Table1[[#This Row],[Date]]="","",TEXT(Table1[[#This Row],[Date]],"yyyymmdd"))</f>
        <v/>
      </c>
      <c r="BH742" t="str">
        <f>Table1[[#This Row],[Date2]]</f>
        <v/>
      </c>
      <c r="BI742" t="str">
        <f>IF(Table1[[#This Row],[Date]]="","",Table1[[#This Row],[Voucher Type]])</f>
        <v/>
      </c>
      <c r="BJ742" t="str">
        <f>IF(Table1[[#This Row],[Ref No / Invoice No]]="","",Table1[[#This Row],[Ref No / Invoice No]])</f>
        <v/>
      </c>
      <c r="BK742" t="str">
        <f>IF(Table1[[#This Row],[Voucher No]]="","",Table1[[#This Row],[Voucher No]])</f>
        <v/>
      </c>
      <c r="BL742" t="str">
        <f>IF(Table1[[#This Row],[Date]]="","",Table1[[#This Row],[Narration]])</f>
        <v/>
      </c>
      <c r="BM742" t="str">
        <f>IF(Table1[[#This Row],[Date]]="","",$A$11&amp;$A$13&amp;ROW())</f>
        <v/>
      </c>
      <c r="BN742" t="str">
        <f>IF(Table1[[#This Row],[Date]]="","",$A$13)</f>
        <v/>
      </c>
      <c r="BP742" t="str">
        <f>IF(Table1[[#This Row],[Ledger 1]]="","","No")</f>
        <v/>
      </c>
      <c r="BQ742" t="str">
        <f>IF(Table1[[#This Row],[Date]]="","",IF(Table1[[#This Row],[Effect 1]]="Dr.","Yes","No"))</f>
        <v/>
      </c>
      <c r="BR742" t="str">
        <f>IF(Table1[[#This Row],[Date]]="","",Table1[[#This Row],[Ledger 1]])</f>
        <v/>
      </c>
      <c r="BS742" t="str">
        <f>IF(Table1[[#This Row],[Date]]="","",IF(Table1[[#This Row],[Effect 1]]="Dr.",-Table1[[#This Row],[Amount 1]],Table1[[#This Row],[Amount 1]]))</f>
        <v/>
      </c>
      <c r="BV742" t="str">
        <f>IF(Table1[[#This Row],[Ledger 2]]="","","No")</f>
        <v/>
      </c>
      <c r="BW742" t="str">
        <f>IF(Table1[[#This Row],[Date]]="","",IF(Table1[[#This Row],[Effect 2]]="Dr.","Yes","No"))</f>
        <v/>
      </c>
      <c r="BX742" t="str">
        <f>IF(Table1[[#This Row],[Date]]="","",Table1[[#This Row],[Ledger 2]])</f>
        <v/>
      </c>
      <c r="BY742" t="str">
        <f>IF(Table1[[#This Row],[Date]]="","",IF(Table1[[#This Row],[Effect 2]]="Dr.",-Table1[[#This Row],[Amount 2]],Table1[[#This Row],[Amount 2]]))</f>
        <v/>
      </c>
      <c r="CB742" t="str">
        <f>IF(Table1[[#This Row],[Ledger 3]]="","","No")</f>
        <v/>
      </c>
      <c r="CC742" t="str">
        <f>IF(Table1[[#This Row],[Ledger 3]]="","",IF(Table1[[#This Row],[Effect 3]]="Dr.","Yes","No"))</f>
        <v/>
      </c>
      <c r="CD742" t="str">
        <f>IF(Table1[[#This Row],[Ledger 3]]="","",Table1[[#This Row],[Ledger 3]])</f>
        <v/>
      </c>
      <c r="CE742" t="str">
        <f>IF(Table1[[#This Row],[Ledger 3]]="","",IF(Table1[[#This Row],[Effect 3]]="Dr.",-Table1[[#This Row],[Amount 3]],Table1[[#This Row],[Amount 3]]))</f>
        <v/>
      </c>
      <c r="CH742" t="str">
        <f>IF(Table1[[#This Row],[Ledger 4]]="","","No")</f>
        <v/>
      </c>
      <c r="CI742" t="str">
        <f>IF(Table1[[#This Row],[Ledger 4]]="","",IF(Table1[[#This Row],[Effect 4]]="Dr.","Yes","No"))</f>
        <v/>
      </c>
      <c r="CJ742" t="str">
        <f>IF(Table1[[#This Row],[Ledger 4]]="","",Table1[[#This Row],[Ledger 4]])</f>
        <v/>
      </c>
      <c r="CK742" t="str">
        <f>IF(Table1[[#This Row],[Ledger 4]]="","",IF(Table1[[#This Row],[Effect 4]]="Dr.",-Table1[[#This Row],[Amount 4]],Table1[[#This Row],[Amount 4]]))</f>
        <v/>
      </c>
      <c r="CN742" t="str">
        <f>IF(Table1[[#This Row],[Ledger 5]]="","","No")</f>
        <v/>
      </c>
      <c r="CO742" t="str">
        <f>IF(Table1[[#This Row],[Ledger 5]]="","",IF(Table1[[#This Row],[Effect 5]]="Dr.","Yes","No"))</f>
        <v/>
      </c>
      <c r="CP742" t="str">
        <f>IF(Table1[[#This Row],[Ledger 5]]="","",Table1[[#This Row],[Ledger 5]])</f>
        <v/>
      </c>
      <c r="CQ742" t="str">
        <f>IF(Table1[[#This Row],[Ledger 5]]="","",IF(Table1[[#This Row],[Effect 5]]="Dr.",-Table1[[#This Row],[Amount 5]],Table1[[#This Row],[Amount 5]]))</f>
        <v/>
      </c>
      <c r="CT742" t="str">
        <f>IF(Table1[[#This Row],[Ledger 6]]="","","No")</f>
        <v/>
      </c>
      <c r="CU742" t="str">
        <f>IF(Table1[[#This Row],[Ledger 6]]="","",IF(Table1[[#This Row],[Effect 6]]="Dr.","Yes","No"))</f>
        <v/>
      </c>
      <c r="CV742" t="str">
        <f>IF(Table1[[#This Row],[Ledger 6]]="","",Table1[[#This Row],[Ledger 6]])</f>
        <v/>
      </c>
      <c r="CW742" t="str">
        <f>IF(Table1[[#This Row],[Ledger 6]]="","",IF(Table1[[#This Row],[Effect 6]]="Dr.",-Table1[[#This Row],[Amount 6]],Table1[[#This Row],[Amount 6]]))</f>
        <v/>
      </c>
      <c r="CZ742" t="str">
        <f>IF(Table1[[#This Row],[Ledger 7]]="","","No")</f>
        <v/>
      </c>
      <c r="DA742" t="str">
        <f>IF(Table1[[#This Row],[Ledger 7]]="","",IF(Table1[[#This Row],[Effect 7]]="Dr.","Yes","No"))</f>
        <v/>
      </c>
      <c r="DB742" t="str">
        <f>IF(Table1[[#This Row],[Ledger 7]]="","",Table1[[#This Row],[Ledger 7]])</f>
        <v/>
      </c>
      <c r="DC742" t="str">
        <f>IF(Table1[[#This Row],[Ledger 7]]="","",IF(Table1[[#This Row],[Effect 7]]="Dr.",-Table1[[#This Row],[Amount 7]],Table1[[#This Row],[Amount 7]]))</f>
        <v/>
      </c>
      <c r="DF742" t="str">
        <f>IF(Table1[[#This Row],[Ledger 8]]="","","No")</f>
        <v/>
      </c>
      <c r="DG742" t="str">
        <f>IF(Table1[[#This Row],[Ledger 8]]="","",IF(Table1[[#This Row],[Effect 8]]="Dr.","Yes","No"))</f>
        <v/>
      </c>
      <c r="DH742" t="str">
        <f>IF(Table1[[#This Row],[Ledger 8]]="","",Table1[[#This Row],[Ledger 8]])</f>
        <v/>
      </c>
      <c r="DI742" t="str">
        <f>IF(Table1[[#This Row],[Ledger 8]]="","",IF(Table1[[#This Row],[Effect 8]]="Dr.",-Table1[[#This Row],[Amount 8]],Table1[[#This Row],[Amount 8]]))</f>
        <v/>
      </c>
      <c r="DL742" t="str">
        <f>IF(Table1[[#This Row],[Ledger 9]]="","","No")</f>
        <v/>
      </c>
      <c r="DM742" t="str">
        <f>IF(Table1[[#This Row],[Ledger 9]]="","",IF(Table1[[#This Row],[Effect 9]]="Dr.","Yes","No"))</f>
        <v/>
      </c>
      <c r="DN742" t="str">
        <f>IF(Table1[[#This Row],[Ledger 9]]="","",Table1[[#This Row],[Ledger 9]])</f>
        <v/>
      </c>
      <c r="DO742" t="str">
        <f>IF(Table1[[#This Row],[Ledger 9]]="","",IF(Table1[[#This Row],[Effect 9]]="Dr.",-Table1[[#This Row],[Amount 9]],Table1[[#This Row],[Amount 9]]))</f>
        <v/>
      </c>
      <c r="DR742" t="str">
        <f>IF(Table1[[#This Row],[Ledger 10]]="","","No")</f>
        <v/>
      </c>
      <c r="DS742" t="str">
        <f>IF(Table1[[#This Row],[Ledger 10]]="","",IF(Table1[[#This Row],[Effect 10]]="Dr.","Yes","No"))</f>
        <v/>
      </c>
      <c r="DT742" t="str">
        <f>IF(Table1[[#This Row],[Ledger 10]]="","",Table1[[#This Row],[Ledger 10]])</f>
        <v/>
      </c>
      <c r="DU742" t="str">
        <f>IF(Table1[[#This Row],[Ledger 10]]="","",IF(Table1[[#This Row],[Effect 10]]="Dr.",-Table1[[#This Row],[Amount 10]],Table1[[#This Row],[Amount 10]]))</f>
        <v/>
      </c>
      <c r="DX742" t="str">
        <f>IF(Table1[[#This Row],[Ledger 11]]="","","No")</f>
        <v/>
      </c>
      <c r="DY742" t="str">
        <f>IF(Table1[[#This Row],[Ledger 11]]="","",IF(Table1[[#This Row],[Effect 11]]="Dr.","Yes","No"))</f>
        <v/>
      </c>
      <c r="DZ742" t="str">
        <f>IF(Table1[[#This Row],[Ledger 11]]="","",Table1[[#This Row],[Ledger 11]])</f>
        <v/>
      </c>
      <c r="EA742" t="str">
        <f>IF(Table1[[#This Row],[Ledger 11]]="","",IF(Table1[[#This Row],[Effect 11]]="Dr.",-Table1[[#This Row],[Amount 11]],Table1[[#This Row],[Amount 11]]))</f>
        <v/>
      </c>
      <c r="ED742" t="str">
        <f>IF(Table1[[#This Row],[Ledger 12]]="","","No")</f>
        <v/>
      </c>
      <c r="EE742" t="str">
        <f>IF(Table1[[#This Row],[Ledger 12]]="","",IF(Table1[[#This Row],[Effect 12]]="Dr.","Yes","No"))</f>
        <v/>
      </c>
      <c r="EF742" t="str">
        <f>IF(Table1[[#This Row],[Ledger 12]]="","",Table1[[#This Row],[Ledger 12]])</f>
        <v/>
      </c>
      <c r="EG742" t="str">
        <f>IF(Table1[[#This Row],[Ledger 12]]="","",IF(Table1[[#This Row],[Effect 12]]="Dr.",-Table1[[#This Row],[Amount 12]],Table1[[#This Row],[Amount 12]]))</f>
        <v/>
      </c>
      <c r="EJ742" t="str">
        <f>IF(Table1[[#This Row],[Ledger 13]]="","","No")</f>
        <v/>
      </c>
      <c r="EK742" t="str">
        <f>IF(Table1[[#This Row],[Ledger 13]]="","",IF(Table1[[#This Row],[Effect 13]]="Dr.","Yes","No"))</f>
        <v/>
      </c>
      <c r="EL742" t="str">
        <f>IF(Table1[[#This Row],[Ledger 13]]="","",Table1[[#This Row],[Ledger 13]])</f>
        <v/>
      </c>
      <c r="EM742" t="str">
        <f>IF(Table1[[#This Row],[Ledger 13]]="","",IF(Table1[[#This Row],[Effect 13]]="Dr.",-Table1[[#This Row],[Amount 13]],Table1[[#This Row],[Amount 13]]))</f>
        <v/>
      </c>
      <c r="EP742" t="str">
        <f>IF(Table1[[#This Row],[Ledger 14]]="","","No")</f>
        <v/>
      </c>
      <c r="EQ742" t="str">
        <f>IF(Table1[[#This Row],[Ledger 14]]="","",IF(Table1[[#This Row],[Effect 14]]="Dr.","Yes","No"))</f>
        <v/>
      </c>
      <c r="ER742" t="str">
        <f>IF(Table1[[#This Row],[Ledger 14]]="","",Table1[[#This Row],[Ledger 14]])</f>
        <v/>
      </c>
      <c r="ES742" t="str">
        <f>IF(Table1[[#This Row],[Ledger 14]]="","",IF(Table1[[#This Row],[Effect 14]]="Dr.",-Table1[[#This Row],[Amount 14]],Table1[[#This Row],[Amount 14]]))</f>
        <v/>
      </c>
      <c r="EV742" t="str">
        <f>IF(Table1[[#This Row],[Ledger 15]]="","","No")</f>
        <v/>
      </c>
      <c r="EW742" t="str">
        <f>IF(Table1[[#This Row],[Ledger 15]]="","",IF(Table1[[#This Row],[Effect 15]]="Dr.","Yes","No"))</f>
        <v/>
      </c>
      <c r="EX742" t="str">
        <f>IF(Table1[[#This Row],[Ledger 15]]="","",Table1[[#This Row],[Ledger 15]])</f>
        <v/>
      </c>
      <c r="EY742" t="str">
        <f>IF(Table1[[#This Row],[Ledger 15]]="","",IF(Table1[[#This Row],[Effect 15]]="Dr.",-Table1[[#This Row],[Amount 15]],Table1[[#This Row],[Amount 15]]))</f>
        <v/>
      </c>
      <c r="FD7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2">
        <f>IF(Table1[[#This Row],[Date]]="",0,IF(AND(Table1[[#This Row],[Date]]&gt;=$FE$2,Table1[[#This Row],[Date]]&lt;=$FE$3),0,1))</f>
        <v>0</v>
      </c>
      <c r="FF742">
        <f>IF(Table1[[#This Row],[Date]]="",0,IF(TYPE(VLOOKUP(Table1[[#This Row],[Voucher Type]],Table1[[#All],[Voucher Type Master]],1,FALSE))=16,1,0))</f>
        <v>0</v>
      </c>
      <c r="FG742">
        <f>IF(TYPE(IF(Table1[[#This Row],[Date]]="",0,IF(VLOOKUP(Table1[[#This Row],[Voucher Type]],$FY$5:$FZ$13,2,0)=Table1[[#This Row],[Effect 1]],0,1)))=16,1,0)</f>
        <v>0</v>
      </c>
      <c r="FH7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2">
        <f>IF(LEN(Table1[[#This Row],[Ledger 1]])&gt;0,IF(TYPE(VLOOKUP(Table1[[#This Row],[Ledger 1]],GZ:GZ,1,0))=16,1,0),0)</f>
        <v>0</v>
      </c>
      <c r="FJ742">
        <f>IF(LEN(Table1[[#This Row],[Ledger 2]])&gt;0,IF(TYPE(VLOOKUP(Table1[[#This Row],[Ledger 2]],GZ:GZ,1,0))=16,1,0),0)</f>
        <v>0</v>
      </c>
      <c r="FK742">
        <f>IF(LEN(Table1[[#This Row],[Ledger 3]])&gt;0,IF(TYPE(VLOOKUP(Table1[[#This Row],[Ledger 3]],GZ:GZ,1,0))=16,1,0),0)</f>
        <v>0</v>
      </c>
      <c r="FL742">
        <f>IF(LEN(Table1[[#This Row],[Ledger 4]])&gt;0,IF(TYPE(VLOOKUP(Table1[[#This Row],[Ledger 4]],GZ:GZ,1,0))=16,1,0),0)</f>
        <v>0</v>
      </c>
      <c r="FM742">
        <f>IF(LEN(Table1[[#This Row],[Ledger 5]])&gt;0,IF(TYPE(VLOOKUP(Table1[[#This Row],[Ledger 5]],GZ:GZ,1,0))=16,1,0),0)</f>
        <v>0</v>
      </c>
      <c r="FN742">
        <f>IF(LEN(Table1[[#This Row],[Ledger 6]])&gt;0,IF(TYPE(VLOOKUP(Table1[[#This Row],[Ledger 6]],$GZ:$GZ,1,0))=16,1,0),0)</f>
        <v>0</v>
      </c>
      <c r="FO742">
        <f>IF(LEN(Table1[[#This Row],[Ledger 7]])&gt;0,IF(TYPE(VLOOKUP(Table1[[#This Row],[Ledger 7]],$GZ:$GZ,1,0))=16,1,0),0)</f>
        <v>0</v>
      </c>
      <c r="FP742">
        <f>IF(LEN(Table1[[#This Row],[Ledger 8]])&gt;0,IF(TYPE(VLOOKUP(Table1[[#This Row],[Ledger 8]],$GZ:$GZ,1,0))=16,1,0),0)</f>
        <v>0</v>
      </c>
      <c r="FQ742">
        <f>IF(LEN(Table1[[#This Row],[Ledger 9]])&gt;0,IF(TYPE(VLOOKUP(Table1[[#This Row],[Ledger 9]],$GZ:$GZ,1,0))=16,1,0),0)</f>
        <v>0</v>
      </c>
      <c r="FR742">
        <f>IF(LEN(Table1[[#This Row],[Ledger 10]])&gt;0,IF(TYPE(VLOOKUP(Table1[[#This Row],[Ledger 10]],$GZ:$GZ,1,0))=16,1,0),0)</f>
        <v>0</v>
      </c>
      <c r="FS742">
        <f>IF(LEN(Table1[[#This Row],[Ledger 11]])&gt;0,IF(TYPE(VLOOKUP(Table1[[#This Row],[Ledger 11]],$GZ:$GZ,1,0))=16,1,0),0)</f>
        <v>0</v>
      </c>
      <c r="FT742">
        <f>IF(LEN(Table1[[#This Row],[Ledger 12]])&gt;0,IF(TYPE(VLOOKUP(Table1[[#This Row],[Ledger 12]],$GZ:$GZ,1,0))=16,1,0),0)</f>
        <v>0</v>
      </c>
      <c r="FU742">
        <f>IF(LEN(Table1[[#This Row],[Ledger 13]])&gt;0,IF(TYPE(VLOOKUP(Table1[[#This Row],[Ledger 13]],$GZ:$GZ,1,0))=16,1,0),0)</f>
        <v>0</v>
      </c>
      <c r="FV742">
        <f>IF(LEN(Table1[[#This Row],[Ledger 14]])&gt;0,IF(TYPE(VLOOKUP(Table1[[#This Row],[Ledger 14]],$GZ:$GZ,1,0))=16,1,0),0)</f>
        <v>0</v>
      </c>
      <c r="FW742">
        <f>IF(LEN(Table1[[#This Row],[Ledger 15]])&gt;0,IF(TYPE(VLOOKUP(Table1[[#This Row],[Ledger 15]],$GZ:$GZ,1,0))=16,1,0),0)</f>
        <v>0</v>
      </c>
    </row>
    <row r="743" spans="4:179" ht="33" customHeight="1" x14ac:dyDescent="0.45">
      <c r="D743" s="8">
        <f t="shared" si="20"/>
        <v>738</v>
      </c>
      <c r="E743" s="32"/>
      <c r="F743" s="34"/>
      <c r="G743" s="34"/>
      <c r="H743" s="34"/>
      <c r="I743" s="34"/>
      <c r="J743" s="38"/>
      <c r="K743" s="33"/>
      <c r="L743" s="36"/>
      <c r="M743" s="35"/>
      <c r="N743" s="34"/>
      <c r="O743" s="41"/>
      <c r="P743" s="35"/>
      <c r="Q743" s="34"/>
      <c r="R743" s="37"/>
      <c r="S743" s="35"/>
      <c r="T743" s="34"/>
      <c r="U743" s="37"/>
      <c r="V743" s="35"/>
      <c r="W743" s="34"/>
      <c r="X743" s="37"/>
      <c r="Y743" s="35"/>
      <c r="Z743" s="34"/>
      <c r="AA743" s="37"/>
      <c r="AB743" s="35"/>
      <c r="AC743" s="34"/>
      <c r="AD743" s="37"/>
      <c r="AE743" s="35"/>
      <c r="AF743" s="34"/>
      <c r="AG743" s="37"/>
      <c r="AH743" s="35"/>
      <c r="AI743" s="34"/>
      <c r="AJ743" s="37"/>
      <c r="AK743" s="35"/>
      <c r="AL743" s="34"/>
      <c r="AM743" s="37"/>
      <c r="AN743" s="35"/>
      <c r="AO743" s="34"/>
      <c r="AP743" s="37"/>
      <c r="AQ743" s="35"/>
      <c r="AR743" s="34"/>
      <c r="AS743" s="37"/>
      <c r="AT743" s="35"/>
      <c r="AU743" s="34"/>
      <c r="AV743" s="37"/>
      <c r="AW743" s="35"/>
      <c r="AX743" s="34"/>
      <c r="AY743" s="37"/>
      <c r="AZ743" s="35"/>
      <c r="BA743" s="34"/>
      <c r="BB743" s="37"/>
      <c r="BC7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3" s="7"/>
      <c r="BF743" t="str">
        <f>IF(Table1[[#This Row],[Date]]="","","&amp;lt;VOUCHER REMOTEID="&amp;""""&amp;$A$11&amp;$A$13&amp;ROW()&amp;""""&amp;" VCHTYPE="""&amp;F743&amp;""" ACTION="""&amp;"Create"&amp;"""&amp;gt;")</f>
        <v/>
      </c>
      <c r="BG743" t="str">
        <f>IF(Table1[[#This Row],[Date]]="","",TEXT(Table1[[#This Row],[Date]],"yyyymmdd"))</f>
        <v/>
      </c>
      <c r="BH743" t="str">
        <f>Table1[[#This Row],[Date2]]</f>
        <v/>
      </c>
      <c r="BI743" t="str">
        <f>IF(Table1[[#This Row],[Date]]="","",Table1[[#This Row],[Voucher Type]])</f>
        <v/>
      </c>
      <c r="BJ743" t="str">
        <f>IF(Table1[[#This Row],[Ref No / Invoice No]]="","",Table1[[#This Row],[Ref No / Invoice No]])</f>
        <v/>
      </c>
      <c r="BK743" t="str">
        <f>IF(Table1[[#This Row],[Voucher No]]="","",Table1[[#This Row],[Voucher No]])</f>
        <v/>
      </c>
      <c r="BL743" t="str">
        <f>IF(Table1[[#This Row],[Date]]="","",Table1[[#This Row],[Narration]])</f>
        <v/>
      </c>
      <c r="BM743" t="str">
        <f>IF(Table1[[#This Row],[Date]]="","",$A$11&amp;$A$13&amp;ROW())</f>
        <v/>
      </c>
      <c r="BN743" t="str">
        <f>IF(Table1[[#This Row],[Date]]="","",$A$13)</f>
        <v/>
      </c>
      <c r="BP743" t="str">
        <f>IF(Table1[[#This Row],[Ledger 1]]="","","No")</f>
        <v/>
      </c>
      <c r="BQ743" t="str">
        <f>IF(Table1[[#This Row],[Date]]="","",IF(Table1[[#This Row],[Effect 1]]="Dr.","Yes","No"))</f>
        <v/>
      </c>
      <c r="BR743" t="str">
        <f>IF(Table1[[#This Row],[Date]]="","",Table1[[#This Row],[Ledger 1]])</f>
        <v/>
      </c>
      <c r="BS743" t="str">
        <f>IF(Table1[[#This Row],[Date]]="","",IF(Table1[[#This Row],[Effect 1]]="Dr.",-Table1[[#This Row],[Amount 1]],Table1[[#This Row],[Amount 1]]))</f>
        <v/>
      </c>
      <c r="BV743" t="str">
        <f>IF(Table1[[#This Row],[Ledger 2]]="","","No")</f>
        <v/>
      </c>
      <c r="BW743" t="str">
        <f>IF(Table1[[#This Row],[Date]]="","",IF(Table1[[#This Row],[Effect 2]]="Dr.","Yes","No"))</f>
        <v/>
      </c>
      <c r="BX743" t="str">
        <f>IF(Table1[[#This Row],[Date]]="","",Table1[[#This Row],[Ledger 2]])</f>
        <v/>
      </c>
      <c r="BY743" t="str">
        <f>IF(Table1[[#This Row],[Date]]="","",IF(Table1[[#This Row],[Effect 2]]="Dr.",-Table1[[#This Row],[Amount 2]],Table1[[#This Row],[Amount 2]]))</f>
        <v/>
      </c>
      <c r="CB743" t="str">
        <f>IF(Table1[[#This Row],[Ledger 3]]="","","No")</f>
        <v/>
      </c>
      <c r="CC743" t="str">
        <f>IF(Table1[[#This Row],[Ledger 3]]="","",IF(Table1[[#This Row],[Effect 3]]="Dr.","Yes","No"))</f>
        <v/>
      </c>
      <c r="CD743" t="str">
        <f>IF(Table1[[#This Row],[Ledger 3]]="","",Table1[[#This Row],[Ledger 3]])</f>
        <v/>
      </c>
      <c r="CE743" t="str">
        <f>IF(Table1[[#This Row],[Ledger 3]]="","",IF(Table1[[#This Row],[Effect 3]]="Dr.",-Table1[[#This Row],[Amount 3]],Table1[[#This Row],[Amount 3]]))</f>
        <v/>
      </c>
      <c r="CH743" t="str">
        <f>IF(Table1[[#This Row],[Ledger 4]]="","","No")</f>
        <v/>
      </c>
      <c r="CI743" t="str">
        <f>IF(Table1[[#This Row],[Ledger 4]]="","",IF(Table1[[#This Row],[Effect 4]]="Dr.","Yes","No"))</f>
        <v/>
      </c>
      <c r="CJ743" t="str">
        <f>IF(Table1[[#This Row],[Ledger 4]]="","",Table1[[#This Row],[Ledger 4]])</f>
        <v/>
      </c>
      <c r="CK743" t="str">
        <f>IF(Table1[[#This Row],[Ledger 4]]="","",IF(Table1[[#This Row],[Effect 4]]="Dr.",-Table1[[#This Row],[Amount 4]],Table1[[#This Row],[Amount 4]]))</f>
        <v/>
      </c>
      <c r="CN743" t="str">
        <f>IF(Table1[[#This Row],[Ledger 5]]="","","No")</f>
        <v/>
      </c>
      <c r="CO743" t="str">
        <f>IF(Table1[[#This Row],[Ledger 5]]="","",IF(Table1[[#This Row],[Effect 5]]="Dr.","Yes","No"))</f>
        <v/>
      </c>
      <c r="CP743" t="str">
        <f>IF(Table1[[#This Row],[Ledger 5]]="","",Table1[[#This Row],[Ledger 5]])</f>
        <v/>
      </c>
      <c r="CQ743" t="str">
        <f>IF(Table1[[#This Row],[Ledger 5]]="","",IF(Table1[[#This Row],[Effect 5]]="Dr.",-Table1[[#This Row],[Amount 5]],Table1[[#This Row],[Amount 5]]))</f>
        <v/>
      </c>
      <c r="CT743" t="str">
        <f>IF(Table1[[#This Row],[Ledger 6]]="","","No")</f>
        <v/>
      </c>
      <c r="CU743" t="str">
        <f>IF(Table1[[#This Row],[Ledger 6]]="","",IF(Table1[[#This Row],[Effect 6]]="Dr.","Yes","No"))</f>
        <v/>
      </c>
      <c r="CV743" t="str">
        <f>IF(Table1[[#This Row],[Ledger 6]]="","",Table1[[#This Row],[Ledger 6]])</f>
        <v/>
      </c>
      <c r="CW743" t="str">
        <f>IF(Table1[[#This Row],[Ledger 6]]="","",IF(Table1[[#This Row],[Effect 6]]="Dr.",-Table1[[#This Row],[Amount 6]],Table1[[#This Row],[Amount 6]]))</f>
        <v/>
      </c>
      <c r="CZ743" t="str">
        <f>IF(Table1[[#This Row],[Ledger 7]]="","","No")</f>
        <v/>
      </c>
      <c r="DA743" t="str">
        <f>IF(Table1[[#This Row],[Ledger 7]]="","",IF(Table1[[#This Row],[Effect 7]]="Dr.","Yes","No"))</f>
        <v/>
      </c>
      <c r="DB743" t="str">
        <f>IF(Table1[[#This Row],[Ledger 7]]="","",Table1[[#This Row],[Ledger 7]])</f>
        <v/>
      </c>
      <c r="DC743" t="str">
        <f>IF(Table1[[#This Row],[Ledger 7]]="","",IF(Table1[[#This Row],[Effect 7]]="Dr.",-Table1[[#This Row],[Amount 7]],Table1[[#This Row],[Amount 7]]))</f>
        <v/>
      </c>
      <c r="DF743" t="str">
        <f>IF(Table1[[#This Row],[Ledger 8]]="","","No")</f>
        <v/>
      </c>
      <c r="DG743" t="str">
        <f>IF(Table1[[#This Row],[Ledger 8]]="","",IF(Table1[[#This Row],[Effect 8]]="Dr.","Yes","No"))</f>
        <v/>
      </c>
      <c r="DH743" t="str">
        <f>IF(Table1[[#This Row],[Ledger 8]]="","",Table1[[#This Row],[Ledger 8]])</f>
        <v/>
      </c>
      <c r="DI743" t="str">
        <f>IF(Table1[[#This Row],[Ledger 8]]="","",IF(Table1[[#This Row],[Effect 8]]="Dr.",-Table1[[#This Row],[Amount 8]],Table1[[#This Row],[Amount 8]]))</f>
        <v/>
      </c>
      <c r="DL743" t="str">
        <f>IF(Table1[[#This Row],[Ledger 9]]="","","No")</f>
        <v/>
      </c>
      <c r="DM743" t="str">
        <f>IF(Table1[[#This Row],[Ledger 9]]="","",IF(Table1[[#This Row],[Effect 9]]="Dr.","Yes","No"))</f>
        <v/>
      </c>
      <c r="DN743" t="str">
        <f>IF(Table1[[#This Row],[Ledger 9]]="","",Table1[[#This Row],[Ledger 9]])</f>
        <v/>
      </c>
      <c r="DO743" t="str">
        <f>IF(Table1[[#This Row],[Ledger 9]]="","",IF(Table1[[#This Row],[Effect 9]]="Dr.",-Table1[[#This Row],[Amount 9]],Table1[[#This Row],[Amount 9]]))</f>
        <v/>
      </c>
      <c r="DR743" t="str">
        <f>IF(Table1[[#This Row],[Ledger 10]]="","","No")</f>
        <v/>
      </c>
      <c r="DS743" t="str">
        <f>IF(Table1[[#This Row],[Ledger 10]]="","",IF(Table1[[#This Row],[Effect 10]]="Dr.","Yes","No"))</f>
        <v/>
      </c>
      <c r="DT743" t="str">
        <f>IF(Table1[[#This Row],[Ledger 10]]="","",Table1[[#This Row],[Ledger 10]])</f>
        <v/>
      </c>
      <c r="DU743" t="str">
        <f>IF(Table1[[#This Row],[Ledger 10]]="","",IF(Table1[[#This Row],[Effect 10]]="Dr.",-Table1[[#This Row],[Amount 10]],Table1[[#This Row],[Amount 10]]))</f>
        <v/>
      </c>
      <c r="DX743" t="str">
        <f>IF(Table1[[#This Row],[Ledger 11]]="","","No")</f>
        <v/>
      </c>
      <c r="DY743" t="str">
        <f>IF(Table1[[#This Row],[Ledger 11]]="","",IF(Table1[[#This Row],[Effect 11]]="Dr.","Yes","No"))</f>
        <v/>
      </c>
      <c r="DZ743" t="str">
        <f>IF(Table1[[#This Row],[Ledger 11]]="","",Table1[[#This Row],[Ledger 11]])</f>
        <v/>
      </c>
      <c r="EA743" t="str">
        <f>IF(Table1[[#This Row],[Ledger 11]]="","",IF(Table1[[#This Row],[Effect 11]]="Dr.",-Table1[[#This Row],[Amount 11]],Table1[[#This Row],[Amount 11]]))</f>
        <v/>
      </c>
      <c r="ED743" t="str">
        <f>IF(Table1[[#This Row],[Ledger 12]]="","","No")</f>
        <v/>
      </c>
      <c r="EE743" t="str">
        <f>IF(Table1[[#This Row],[Ledger 12]]="","",IF(Table1[[#This Row],[Effect 12]]="Dr.","Yes","No"))</f>
        <v/>
      </c>
      <c r="EF743" t="str">
        <f>IF(Table1[[#This Row],[Ledger 12]]="","",Table1[[#This Row],[Ledger 12]])</f>
        <v/>
      </c>
      <c r="EG743" t="str">
        <f>IF(Table1[[#This Row],[Ledger 12]]="","",IF(Table1[[#This Row],[Effect 12]]="Dr.",-Table1[[#This Row],[Amount 12]],Table1[[#This Row],[Amount 12]]))</f>
        <v/>
      </c>
      <c r="EJ743" t="str">
        <f>IF(Table1[[#This Row],[Ledger 13]]="","","No")</f>
        <v/>
      </c>
      <c r="EK743" t="str">
        <f>IF(Table1[[#This Row],[Ledger 13]]="","",IF(Table1[[#This Row],[Effect 13]]="Dr.","Yes","No"))</f>
        <v/>
      </c>
      <c r="EL743" t="str">
        <f>IF(Table1[[#This Row],[Ledger 13]]="","",Table1[[#This Row],[Ledger 13]])</f>
        <v/>
      </c>
      <c r="EM743" t="str">
        <f>IF(Table1[[#This Row],[Ledger 13]]="","",IF(Table1[[#This Row],[Effect 13]]="Dr.",-Table1[[#This Row],[Amount 13]],Table1[[#This Row],[Amount 13]]))</f>
        <v/>
      </c>
      <c r="EP743" t="str">
        <f>IF(Table1[[#This Row],[Ledger 14]]="","","No")</f>
        <v/>
      </c>
      <c r="EQ743" t="str">
        <f>IF(Table1[[#This Row],[Ledger 14]]="","",IF(Table1[[#This Row],[Effect 14]]="Dr.","Yes","No"))</f>
        <v/>
      </c>
      <c r="ER743" t="str">
        <f>IF(Table1[[#This Row],[Ledger 14]]="","",Table1[[#This Row],[Ledger 14]])</f>
        <v/>
      </c>
      <c r="ES743" t="str">
        <f>IF(Table1[[#This Row],[Ledger 14]]="","",IF(Table1[[#This Row],[Effect 14]]="Dr.",-Table1[[#This Row],[Amount 14]],Table1[[#This Row],[Amount 14]]))</f>
        <v/>
      </c>
      <c r="EV743" t="str">
        <f>IF(Table1[[#This Row],[Ledger 15]]="","","No")</f>
        <v/>
      </c>
      <c r="EW743" t="str">
        <f>IF(Table1[[#This Row],[Ledger 15]]="","",IF(Table1[[#This Row],[Effect 15]]="Dr.","Yes","No"))</f>
        <v/>
      </c>
      <c r="EX743" t="str">
        <f>IF(Table1[[#This Row],[Ledger 15]]="","",Table1[[#This Row],[Ledger 15]])</f>
        <v/>
      </c>
      <c r="EY743" t="str">
        <f>IF(Table1[[#This Row],[Ledger 15]]="","",IF(Table1[[#This Row],[Effect 15]]="Dr.",-Table1[[#This Row],[Amount 15]],Table1[[#This Row],[Amount 15]]))</f>
        <v/>
      </c>
      <c r="FD7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3">
        <f>IF(Table1[[#This Row],[Date]]="",0,IF(AND(Table1[[#This Row],[Date]]&gt;=$FE$2,Table1[[#This Row],[Date]]&lt;=$FE$3),0,1))</f>
        <v>0</v>
      </c>
      <c r="FF743">
        <f>IF(Table1[[#This Row],[Date]]="",0,IF(TYPE(VLOOKUP(Table1[[#This Row],[Voucher Type]],Table1[[#All],[Voucher Type Master]],1,FALSE))=16,1,0))</f>
        <v>0</v>
      </c>
      <c r="FG743">
        <f>IF(TYPE(IF(Table1[[#This Row],[Date]]="",0,IF(VLOOKUP(Table1[[#This Row],[Voucher Type]],$FY$5:$FZ$13,2,0)=Table1[[#This Row],[Effect 1]],0,1)))=16,1,0)</f>
        <v>0</v>
      </c>
      <c r="FH7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3">
        <f>IF(LEN(Table1[[#This Row],[Ledger 1]])&gt;0,IF(TYPE(VLOOKUP(Table1[[#This Row],[Ledger 1]],GZ:GZ,1,0))=16,1,0),0)</f>
        <v>0</v>
      </c>
      <c r="FJ743">
        <f>IF(LEN(Table1[[#This Row],[Ledger 2]])&gt;0,IF(TYPE(VLOOKUP(Table1[[#This Row],[Ledger 2]],GZ:GZ,1,0))=16,1,0),0)</f>
        <v>0</v>
      </c>
      <c r="FK743">
        <f>IF(LEN(Table1[[#This Row],[Ledger 3]])&gt;0,IF(TYPE(VLOOKUP(Table1[[#This Row],[Ledger 3]],GZ:GZ,1,0))=16,1,0),0)</f>
        <v>0</v>
      </c>
      <c r="FL743">
        <f>IF(LEN(Table1[[#This Row],[Ledger 4]])&gt;0,IF(TYPE(VLOOKUP(Table1[[#This Row],[Ledger 4]],GZ:GZ,1,0))=16,1,0),0)</f>
        <v>0</v>
      </c>
      <c r="FM743">
        <f>IF(LEN(Table1[[#This Row],[Ledger 5]])&gt;0,IF(TYPE(VLOOKUP(Table1[[#This Row],[Ledger 5]],GZ:GZ,1,0))=16,1,0),0)</f>
        <v>0</v>
      </c>
      <c r="FN743">
        <f>IF(LEN(Table1[[#This Row],[Ledger 6]])&gt;0,IF(TYPE(VLOOKUP(Table1[[#This Row],[Ledger 6]],$GZ:$GZ,1,0))=16,1,0),0)</f>
        <v>0</v>
      </c>
      <c r="FO743">
        <f>IF(LEN(Table1[[#This Row],[Ledger 7]])&gt;0,IF(TYPE(VLOOKUP(Table1[[#This Row],[Ledger 7]],$GZ:$GZ,1,0))=16,1,0),0)</f>
        <v>0</v>
      </c>
      <c r="FP743">
        <f>IF(LEN(Table1[[#This Row],[Ledger 8]])&gt;0,IF(TYPE(VLOOKUP(Table1[[#This Row],[Ledger 8]],$GZ:$GZ,1,0))=16,1,0),0)</f>
        <v>0</v>
      </c>
      <c r="FQ743">
        <f>IF(LEN(Table1[[#This Row],[Ledger 9]])&gt;0,IF(TYPE(VLOOKUP(Table1[[#This Row],[Ledger 9]],$GZ:$GZ,1,0))=16,1,0),0)</f>
        <v>0</v>
      </c>
      <c r="FR743">
        <f>IF(LEN(Table1[[#This Row],[Ledger 10]])&gt;0,IF(TYPE(VLOOKUP(Table1[[#This Row],[Ledger 10]],$GZ:$GZ,1,0))=16,1,0),0)</f>
        <v>0</v>
      </c>
      <c r="FS743">
        <f>IF(LEN(Table1[[#This Row],[Ledger 11]])&gt;0,IF(TYPE(VLOOKUP(Table1[[#This Row],[Ledger 11]],$GZ:$GZ,1,0))=16,1,0),0)</f>
        <v>0</v>
      </c>
      <c r="FT743">
        <f>IF(LEN(Table1[[#This Row],[Ledger 12]])&gt;0,IF(TYPE(VLOOKUP(Table1[[#This Row],[Ledger 12]],$GZ:$GZ,1,0))=16,1,0),0)</f>
        <v>0</v>
      </c>
      <c r="FU743">
        <f>IF(LEN(Table1[[#This Row],[Ledger 13]])&gt;0,IF(TYPE(VLOOKUP(Table1[[#This Row],[Ledger 13]],$GZ:$GZ,1,0))=16,1,0),0)</f>
        <v>0</v>
      </c>
      <c r="FV743">
        <f>IF(LEN(Table1[[#This Row],[Ledger 14]])&gt;0,IF(TYPE(VLOOKUP(Table1[[#This Row],[Ledger 14]],$GZ:$GZ,1,0))=16,1,0),0)</f>
        <v>0</v>
      </c>
      <c r="FW743">
        <f>IF(LEN(Table1[[#This Row],[Ledger 15]])&gt;0,IF(TYPE(VLOOKUP(Table1[[#This Row],[Ledger 15]],$GZ:$GZ,1,0))=16,1,0),0)</f>
        <v>0</v>
      </c>
    </row>
    <row r="744" spans="4:179" ht="33" customHeight="1" x14ac:dyDescent="0.45">
      <c r="D744" s="8">
        <f t="shared" si="20"/>
        <v>739</v>
      </c>
      <c r="E744" s="32"/>
      <c r="F744" s="34"/>
      <c r="G744" s="34"/>
      <c r="H744" s="34"/>
      <c r="I744" s="34"/>
      <c r="J744" s="38"/>
      <c r="K744" s="33"/>
      <c r="L744" s="36"/>
      <c r="M744" s="35"/>
      <c r="N744" s="34"/>
      <c r="O744" s="41"/>
      <c r="P744" s="35"/>
      <c r="Q744" s="34"/>
      <c r="R744" s="37"/>
      <c r="S744" s="35"/>
      <c r="T744" s="34"/>
      <c r="U744" s="37"/>
      <c r="V744" s="35"/>
      <c r="W744" s="34"/>
      <c r="X744" s="37"/>
      <c r="Y744" s="35"/>
      <c r="Z744" s="34"/>
      <c r="AA744" s="37"/>
      <c r="AB744" s="35"/>
      <c r="AC744" s="34"/>
      <c r="AD744" s="37"/>
      <c r="AE744" s="35"/>
      <c r="AF744" s="34"/>
      <c r="AG744" s="37"/>
      <c r="AH744" s="35"/>
      <c r="AI744" s="34"/>
      <c r="AJ744" s="37"/>
      <c r="AK744" s="35"/>
      <c r="AL744" s="34"/>
      <c r="AM744" s="37"/>
      <c r="AN744" s="35"/>
      <c r="AO744" s="34"/>
      <c r="AP744" s="37"/>
      <c r="AQ744" s="35"/>
      <c r="AR744" s="34"/>
      <c r="AS744" s="37"/>
      <c r="AT744" s="35"/>
      <c r="AU744" s="34"/>
      <c r="AV744" s="37"/>
      <c r="AW744" s="35"/>
      <c r="AX744" s="34"/>
      <c r="AY744" s="37"/>
      <c r="AZ744" s="35"/>
      <c r="BA744" s="34"/>
      <c r="BB744" s="37"/>
      <c r="BC7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4" s="7"/>
      <c r="BF744" t="str">
        <f>IF(Table1[[#This Row],[Date]]="","","&amp;lt;VOUCHER REMOTEID="&amp;""""&amp;$A$11&amp;$A$13&amp;ROW()&amp;""""&amp;" VCHTYPE="""&amp;F744&amp;""" ACTION="""&amp;"Create"&amp;"""&amp;gt;")</f>
        <v/>
      </c>
      <c r="BG744" t="str">
        <f>IF(Table1[[#This Row],[Date]]="","",TEXT(Table1[[#This Row],[Date]],"yyyymmdd"))</f>
        <v/>
      </c>
      <c r="BH744" t="str">
        <f>Table1[[#This Row],[Date2]]</f>
        <v/>
      </c>
      <c r="BI744" t="str">
        <f>IF(Table1[[#This Row],[Date]]="","",Table1[[#This Row],[Voucher Type]])</f>
        <v/>
      </c>
      <c r="BJ744" t="str">
        <f>IF(Table1[[#This Row],[Ref No / Invoice No]]="","",Table1[[#This Row],[Ref No / Invoice No]])</f>
        <v/>
      </c>
      <c r="BK744" t="str">
        <f>IF(Table1[[#This Row],[Voucher No]]="","",Table1[[#This Row],[Voucher No]])</f>
        <v/>
      </c>
      <c r="BL744" t="str">
        <f>IF(Table1[[#This Row],[Date]]="","",Table1[[#This Row],[Narration]])</f>
        <v/>
      </c>
      <c r="BM744" t="str">
        <f>IF(Table1[[#This Row],[Date]]="","",$A$11&amp;$A$13&amp;ROW())</f>
        <v/>
      </c>
      <c r="BN744" t="str">
        <f>IF(Table1[[#This Row],[Date]]="","",$A$13)</f>
        <v/>
      </c>
      <c r="BP744" t="str">
        <f>IF(Table1[[#This Row],[Ledger 1]]="","","No")</f>
        <v/>
      </c>
      <c r="BQ744" t="str">
        <f>IF(Table1[[#This Row],[Date]]="","",IF(Table1[[#This Row],[Effect 1]]="Dr.","Yes","No"))</f>
        <v/>
      </c>
      <c r="BR744" t="str">
        <f>IF(Table1[[#This Row],[Date]]="","",Table1[[#This Row],[Ledger 1]])</f>
        <v/>
      </c>
      <c r="BS744" t="str">
        <f>IF(Table1[[#This Row],[Date]]="","",IF(Table1[[#This Row],[Effect 1]]="Dr.",-Table1[[#This Row],[Amount 1]],Table1[[#This Row],[Amount 1]]))</f>
        <v/>
      </c>
      <c r="BV744" t="str">
        <f>IF(Table1[[#This Row],[Ledger 2]]="","","No")</f>
        <v/>
      </c>
      <c r="BW744" t="str">
        <f>IF(Table1[[#This Row],[Date]]="","",IF(Table1[[#This Row],[Effect 2]]="Dr.","Yes","No"))</f>
        <v/>
      </c>
      <c r="BX744" t="str">
        <f>IF(Table1[[#This Row],[Date]]="","",Table1[[#This Row],[Ledger 2]])</f>
        <v/>
      </c>
      <c r="BY744" t="str">
        <f>IF(Table1[[#This Row],[Date]]="","",IF(Table1[[#This Row],[Effect 2]]="Dr.",-Table1[[#This Row],[Amount 2]],Table1[[#This Row],[Amount 2]]))</f>
        <v/>
      </c>
      <c r="CB744" t="str">
        <f>IF(Table1[[#This Row],[Ledger 3]]="","","No")</f>
        <v/>
      </c>
      <c r="CC744" t="str">
        <f>IF(Table1[[#This Row],[Ledger 3]]="","",IF(Table1[[#This Row],[Effect 3]]="Dr.","Yes","No"))</f>
        <v/>
      </c>
      <c r="CD744" t="str">
        <f>IF(Table1[[#This Row],[Ledger 3]]="","",Table1[[#This Row],[Ledger 3]])</f>
        <v/>
      </c>
      <c r="CE744" t="str">
        <f>IF(Table1[[#This Row],[Ledger 3]]="","",IF(Table1[[#This Row],[Effect 3]]="Dr.",-Table1[[#This Row],[Amount 3]],Table1[[#This Row],[Amount 3]]))</f>
        <v/>
      </c>
      <c r="CH744" t="str">
        <f>IF(Table1[[#This Row],[Ledger 4]]="","","No")</f>
        <v/>
      </c>
      <c r="CI744" t="str">
        <f>IF(Table1[[#This Row],[Ledger 4]]="","",IF(Table1[[#This Row],[Effect 4]]="Dr.","Yes","No"))</f>
        <v/>
      </c>
      <c r="CJ744" t="str">
        <f>IF(Table1[[#This Row],[Ledger 4]]="","",Table1[[#This Row],[Ledger 4]])</f>
        <v/>
      </c>
      <c r="CK744" t="str">
        <f>IF(Table1[[#This Row],[Ledger 4]]="","",IF(Table1[[#This Row],[Effect 4]]="Dr.",-Table1[[#This Row],[Amount 4]],Table1[[#This Row],[Amount 4]]))</f>
        <v/>
      </c>
      <c r="CN744" t="str">
        <f>IF(Table1[[#This Row],[Ledger 5]]="","","No")</f>
        <v/>
      </c>
      <c r="CO744" t="str">
        <f>IF(Table1[[#This Row],[Ledger 5]]="","",IF(Table1[[#This Row],[Effect 5]]="Dr.","Yes","No"))</f>
        <v/>
      </c>
      <c r="CP744" t="str">
        <f>IF(Table1[[#This Row],[Ledger 5]]="","",Table1[[#This Row],[Ledger 5]])</f>
        <v/>
      </c>
      <c r="CQ744" t="str">
        <f>IF(Table1[[#This Row],[Ledger 5]]="","",IF(Table1[[#This Row],[Effect 5]]="Dr.",-Table1[[#This Row],[Amount 5]],Table1[[#This Row],[Amount 5]]))</f>
        <v/>
      </c>
      <c r="CT744" t="str">
        <f>IF(Table1[[#This Row],[Ledger 6]]="","","No")</f>
        <v/>
      </c>
      <c r="CU744" t="str">
        <f>IF(Table1[[#This Row],[Ledger 6]]="","",IF(Table1[[#This Row],[Effect 6]]="Dr.","Yes","No"))</f>
        <v/>
      </c>
      <c r="CV744" t="str">
        <f>IF(Table1[[#This Row],[Ledger 6]]="","",Table1[[#This Row],[Ledger 6]])</f>
        <v/>
      </c>
      <c r="CW744" t="str">
        <f>IF(Table1[[#This Row],[Ledger 6]]="","",IF(Table1[[#This Row],[Effect 6]]="Dr.",-Table1[[#This Row],[Amount 6]],Table1[[#This Row],[Amount 6]]))</f>
        <v/>
      </c>
      <c r="CZ744" t="str">
        <f>IF(Table1[[#This Row],[Ledger 7]]="","","No")</f>
        <v/>
      </c>
      <c r="DA744" t="str">
        <f>IF(Table1[[#This Row],[Ledger 7]]="","",IF(Table1[[#This Row],[Effect 7]]="Dr.","Yes","No"))</f>
        <v/>
      </c>
      <c r="DB744" t="str">
        <f>IF(Table1[[#This Row],[Ledger 7]]="","",Table1[[#This Row],[Ledger 7]])</f>
        <v/>
      </c>
      <c r="DC744" t="str">
        <f>IF(Table1[[#This Row],[Ledger 7]]="","",IF(Table1[[#This Row],[Effect 7]]="Dr.",-Table1[[#This Row],[Amount 7]],Table1[[#This Row],[Amount 7]]))</f>
        <v/>
      </c>
      <c r="DF744" t="str">
        <f>IF(Table1[[#This Row],[Ledger 8]]="","","No")</f>
        <v/>
      </c>
      <c r="DG744" t="str">
        <f>IF(Table1[[#This Row],[Ledger 8]]="","",IF(Table1[[#This Row],[Effect 8]]="Dr.","Yes","No"))</f>
        <v/>
      </c>
      <c r="DH744" t="str">
        <f>IF(Table1[[#This Row],[Ledger 8]]="","",Table1[[#This Row],[Ledger 8]])</f>
        <v/>
      </c>
      <c r="DI744" t="str">
        <f>IF(Table1[[#This Row],[Ledger 8]]="","",IF(Table1[[#This Row],[Effect 8]]="Dr.",-Table1[[#This Row],[Amount 8]],Table1[[#This Row],[Amount 8]]))</f>
        <v/>
      </c>
      <c r="DL744" t="str">
        <f>IF(Table1[[#This Row],[Ledger 9]]="","","No")</f>
        <v/>
      </c>
      <c r="DM744" t="str">
        <f>IF(Table1[[#This Row],[Ledger 9]]="","",IF(Table1[[#This Row],[Effect 9]]="Dr.","Yes","No"))</f>
        <v/>
      </c>
      <c r="DN744" t="str">
        <f>IF(Table1[[#This Row],[Ledger 9]]="","",Table1[[#This Row],[Ledger 9]])</f>
        <v/>
      </c>
      <c r="DO744" t="str">
        <f>IF(Table1[[#This Row],[Ledger 9]]="","",IF(Table1[[#This Row],[Effect 9]]="Dr.",-Table1[[#This Row],[Amount 9]],Table1[[#This Row],[Amount 9]]))</f>
        <v/>
      </c>
      <c r="DR744" t="str">
        <f>IF(Table1[[#This Row],[Ledger 10]]="","","No")</f>
        <v/>
      </c>
      <c r="DS744" t="str">
        <f>IF(Table1[[#This Row],[Ledger 10]]="","",IF(Table1[[#This Row],[Effect 10]]="Dr.","Yes","No"))</f>
        <v/>
      </c>
      <c r="DT744" t="str">
        <f>IF(Table1[[#This Row],[Ledger 10]]="","",Table1[[#This Row],[Ledger 10]])</f>
        <v/>
      </c>
      <c r="DU744" t="str">
        <f>IF(Table1[[#This Row],[Ledger 10]]="","",IF(Table1[[#This Row],[Effect 10]]="Dr.",-Table1[[#This Row],[Amount 10]],Table1[[#This Row],[Amount 10]]))</f>
        <v/>
      </c>
      <c r="DX744" t="str">
        <f>IF(Table1[[#This Row],[Ledger 11]]="","","No")</f>
        <v/>
      </c>
      <c r="DY744" t="str">
        <f>IF(Table1[[#This Row],[Ledger 11]]="","",IF(Table1[[#This Row],[Effect 11]]="Dr.","Yes","No"))</f>
        <v/>
      </c>
      <c r="DZ744" t="str">
        <f>IF(Table1[[#This Row],[Ledger 11]]="","",Table1[[#This Row],[Ledger 11]])</f>
        <v/>
      </c>
      <c r="EA744" t="str">
        <f>IF(Table1[[#This Row],[Ledger 11]]="","",IF(Table1[[#This Row],[Effect 11]]="Dr.",-Table1[[#This Row],[Amount 11]],Table1[[#This Row],[Amount 11]]))</f>
        <v/>
      </c>
      <c r="ED744" t="str">
        <f>IF(Table1[[#This Row],[Ledger 12]]="","","No")</f>
        <v/>
      </c>
      <c r="EE744" t="str">
        <f>IF(Table1[[#This Row],[Ledger 12]]="","",IF(Table1[[#This Row],[Effect 12]]="Dr.","Yes","No"))</f>
        <v/>
      </c>
      <c r="EF744" t="str">
        <f>IF(Table1[[#This Row],[Ledger 12]]="","",Table1[[#This Row],[Ledger 12]])</f>
        <v/>
      </c>
      <c r="EG744" t="str">
        <f>IF(Table1[[#This Row],[Ledger 12]]="","",IF(Table1[[#This Row],[Effect 12]]="Dr.",-Table1[[#This Row],[Amount 12]],Table1[[#This Row],[Amount 12]]))</f>
        <v/>
      </c>
      <c r="EJ744" t="str">
        <f>IF(Table1[[#This Row],[Ledger 13]]="","","No")</f>
        <v/>
      </c>
      <c r="EK744" t="str">
        <f>IF(Table1[[#This Row],[Ledger 13]]="","",IF(Table1[[#This Row],[Effect 13]]="Dr.","Yes","No"))</f>
        <v/>
      </c>
      <c r="EL744" t="str">
        <f>IF(Table1[[#This Row],[Ledger 13]]="","",Table1[[#This Row],[Ledger 13]])</f>
        <v/>
      </c>
      <c r="EM744" t="str">
        <f>IF(Table1[[#This Row],[Ledger 13]]="","",IF(Table1[[#This Row],[Effect 13]]="Dr.",-Table1[[#This Row],[Amount 13]],Table1[[#This Row],[Amount 13]]))</f>
        <v/>
      </c>
      <c r="EP744" t="str">
        <f>IF(Table1[[#This Row],[Ledger 14]]="","","No")</f>
        <v/>
      </c>
      <c r="EQ744" t="str">
        <f>IF(Table1[[#This Row],[Ledger 14]]="","",IF(Table1[[#This Row],[Effect 14]]="Dr.","Yes","No"))</f>
        <v/>
      </c>
      <c r="ER744" t="str">
        <f>IF(Table1[[#This Row],[Ledger 14]]="","",Table1[[#This Row],[Ledger 14]])</f>
        <v/>
      </c>
      <c r="ES744" t="str">
        <f>IF(Table1[[#This Row],[Ledger 14]]="","",IF(Table1[[#This Row],[Effect 14]]="Dr.",-Table1[[#This Row],[Amount 14]],Table1[[#This Row],[Amount 14]]))</f>
        <v/>
      </c>
      <c r="EV744" t="str">
        <f>IF(Table1[[#This Row],[Ledger 15]]="","","No")</f>
        <v/>
      </c>
      <c r="EW744" t="str">
        <f>IF(Table1[[#This Row],[Ledger 15]]="","",IF(Table1[[#This Row],[Effect 15]]="Dr.","Yes","No"))</f>
        <v/>
      </c>
      <c r="EX744" t="str">
        <f>IF(Table1[[#This Row],[Ledger 15]]="","",Table1[[#This Row],[Ledger 15]])</f>
        <v/>
      </c>
      <c r="EY744" t="str">
        <f>IF(Table1[[#This Row],[Ledger 15]]="","",IF(Table1[[#This Row],[Effect 15]]="Dr.",-Table1[[#This Row],[Amount 15]],Table1[[#This Row],[Amount 15]]))</f>
        <v/>
      </c>
      <c r="FD7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4">
        <f>IF(Table1[[#This Row],[Date]]="",0,IF(AND(Table1[[#This Row],[Date]]&gt;=$FE$2,Table1[[#This Row],[Date]]&lt;=$FE$3),0,1))</f>
        <v>0</v>
      </c>
      <c r="FF744">
        <f>IF(Table1[[#This Row],[Date]]="",0,IF(TYPE(VLOOKUP(Table1[[#This Row],[Voucher Type]],Table1[[#All],[Voucher Type Master]],1,FALSE))=16,1,0))</f>
        <v>0</v>
      </c>
      <c r="FG744">
        <f>IF(TYPE(IF(Table1[[#This Row],[Date]]="",0,IF(VLOOKUP(Table1[[#This Row],[Voucher Type]],$FY$5:$FZ$13,2,0)=Table1[[#This Row],[Effect 1]],0,1)))=16,1,0)</f>
        <v>0</v>
      </c>
      <c r="FH7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4">
        <f>IF(LEN(Table1[[#This Row],[Ledger 1]])&gt;0,IF(TYPE(VLOOKUP(Table1[[#This Row],[Ledger 1]],GZ:GZ,1,0))=16,1,0),0)</f>
        <v>0</v>
      </c>
      <c r="FJ744">
        <f>IF(LEN(Table1[[#This Row],[Ledger 2]])&gt;0,IF(TYPE(VLOOKUP(Table1[[#This Row],[Ledger 2]],GZ:GZ,1,0))=16,1,0),0)</f>
        <v>0</v>
      </c>
      <c r="FK744">
        <f>IF(LEN(Table1[[#This Row],[Ledger 3]])&gt;0,IF(TYPE(VLOOKUP(Table1[[#This Row],[Ledger 3]],GZ:GZ,1,0))=16,1,0),0)</f>
        <v>0</v>
      </c>
      <c r="FL744">
        <f>IF(LEN(Table1[[#This Row],[Ledger 4]])&gt;0,IF(TYPE(VLOOKUP(Table1[[#This Row],[Ledger 4]],GZ:GZ,1,0))=16,1,0),0)</f>
        <v>0</v>
      </c>
      <c r="FM744">
        <f>IF(LEN(Table1[[#This Row],[Ledger 5]])&gt;0,IF(TYPE(VLOOKUP(Table1[[#This Row],[Ledger 5]],GZ:GZ,1,0))=16,1,0),0)</f>
        <v>0</v>
      </c>
      <c r="FN744">
        <f>IF(LEN(Table1[[#This Row],[Ledger 6]])&gt;0,IF(TYPE(VLOOKUP(Table1[[#This Row],[Ledger 6]],$GZ:$GZ,1,0))=16,1,0),0)</f>
        <v>0</v>
      </c>
      <c r="FO744">
        <f>IF(LEN(Table1[[#This Row],[Ledger 7]])&gt;0,IF(TYPE(VLOOKUP(Table1[[#This Row],[Ledger 7]],$GZ:$GZ,1,0))=16,1,0),0)</f>
        <v>0</v>
      </c>
      <c r="FP744">
        <f>IF(LEN(Table1[[#This Row],[Ledger 8]])&gt;0,IF(TYPE(VLOOKUP(Table1[[#This Row],[Ledger 8]],$GZ:$GZ,1,0))=16,1,0),0)</f>
        <v>0</v>
      </c>
      <c r="FQ744">
        <f>IF(LEN(Table1[[#This Row],[Ledger 9]])&gt;0,IF(TYPE(VLOOKUP(Table1[[#This Row],[Ledger 9]],$GZ:$GZ,1,0))=16,1,0),0)</f>
        <v>0</v>
      </c>
      <c r="FR744">
        <f>IF(LEN(Table1[[#This Row],[Ledger 10]])&gt;0,IF(TYPE(VLOOKUP(Table1[[#This Row],[Ledger 10]],$GZ:$GZ,1,0))=16,1,0),0)</f>
        <v>0</v>
      </c>
      <c r="FS744">
        <f>IF(LEN(Table1[[#This Row],[Ledger 11]])&gt;0,IF(TYPE(VLOOKUP(Table1[[#This Row],[Ledger 11]],$GZ:$GZ,1,0))=16,1,0),0)</f>
        <v>0</v>
      </c>
      <c r="FT744">
        <f>IF(LEN(Table1[[#This Row],[Ledger 12]])&gt;0,IF(TYPE(VLOOKUP(Table1[[#This Row],[Ledger 12]],$GZ:$GZ,1,0))=16,1,0),0)</f>
        <v>0</v>
      </c>
      <c r="FU744">
        <f>IF(LEN(Table1[[#This Row],[Ledger 13]])&gt;0,IF(TYPE(VLOOKUP(Table1[[#This Row],[Ledger 13]],$GZ:$GZ,1,0))=16,1,0),0)</f>
        <v>0</v>
      </c>
      <c r="FV744">
        <f>IF(LEN(Table1[[#This Row],[Ledger 14]])&gt;0,IF(TYPE(VLOOKUP(Table1[[#This Row],[Ledger 14]],$GZ:$GZ,1,0))=16,1,0),0)</f>
        <v>0</v>
      </c>
      <c r="FW744">
        <f>IF(LEN(Table1[[#This Row],[Ledger 15]])&gt;0,IF(TYPE(VLOOKUP(Table1[[#This Row],[Ledger 15]],$GZ:$GZ,1,0))=16,1,0),0)</f>
        <v>0</v>
      </c>
    </row>
    <row r="745" spans="4:179" ht="33" customHeight="1" x14ac:dyDescent="0.45">
      <c r="D745" s="8">
        <f t="shared" si="20"/>
        <v>740</v>
      </c>
      <c r="E745" s="32"/>
      <c r="F745" s="34"/>
      <c r="G745" s="34"/>
      <c r="H745" s="34"/>
      <c r="I745" s="34"/>
      <c r="J745" s="38"/>
      <c r="K745" s="33"/>
      <c r="L745" s="36"/>
      <c r="M745" s="35"/>
      <c r="N745" s="34"/>
      <c r="O745" s="41"/>
      <c r="P745" s="35"/>
      <c r="Q745" s="34"/>
      <c r="R745" s="37"/>
      <c r="S745" s="35"/>
      <c r="T745" s="34"/>
      <c r="U745" s="37"/>
      <c r="V745" s="35"/>
      <c r="W745" s="34"/>
      <c r="X745" s="37"/>
      <c r="Y745" s="35"/>
      <c r="Z745" s="34"/>
      <c r="AA745" s="37"/>
      <c r="AB745" s="35"/>
      <c r="AC745" s="34"/>
      <c r="AD745" s="37"/>
      <c r="AE745" s="35"/>
      <c r="AF745" s="34"/>
      <c r="AG745" s="37"/>
      <c r="AH745" s="35"/>
      <c r="AI745" s="34"/>
      <c r="AJ745" s="37"/>
      <c r="AK745" s="35"/>
      <c r="AL745" s="34"/>
      <c r="AM745" s="37"/>
      <c r="AN745" s="35"/>
      <c r="AO745" s="34"/>
      <c r="AP745" s="37"/>
      <c r="AQ745" s="35"/>
      <c r="AR745" s="34"/>
      <c r="AS745" s="37"/>
      <c r="AT745" s="35"/>
      <c r="AU745" s="34"/>
      <c r="AV745" s="37"/>
      <c r="AW745" s="35"/>
      <c r="AX745" s="34"/>
      <c r="AY745" s="37"/>
      <c r="AZ745" s="35"/>
      <c r="BA745" s="34"/>
      <c r="BB745" s="37"/>
      <c r="BC7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5" s="7"/>
      <c r="BF745" t="str">
        <f>IF(Table1[[#This Row],[Date]]="","","&amp;lt;VOUCHER REMOTEID="&amp;""""&amp;$A$11&amp;$A$13&amp;ROW()&amp;""""&amp;" VCHTYPE="""&amp;F745&amp;""" ACTION="""&amp;"Create"&amp;"""&amp;gt;")</f>
        <v/>
      </c>
      <c r="BG745" t="str">
        <f>IF(Table1[[#This Row],[Date]]="","",TEXT(Table1[[#This Row],[Date]],"yyyymmdd"))</f>
        <v/>
      </c>
      <c r="BH745" t="str">
        <f>Table1[[#This Row],[Date2]]</f>
        <v/>
      </c>
      <c r="BI745" t="str">
        <f>IF(Table1[[#This Row],[Date]]="","",Table1[[#This Row],[Voucher Type]])</f>
        <v/>
      </c>
      <c r="BJ745" t="str">
        <f>IF(Table1[[#This Row],[Ref No / Invoice No]]="","",Table1[[#This Row],[Ref No / Invoice No]])</f>
        <v/>
      </c>
      <c r="BK745" t="str">
        <f>IF(Table1[[#This Row],[Voucher No]]="","",Table1[[#This Row],[Voucher No]])</f>
        <v/>
      </c>
      <c r="BL745" t="str">
        <f>IF(Table1[[#This Row],[Date]]="","",Table1[[#This Row],[Narration]])</f>
        <v/>
      </c>
      <c r="BM745" t="str">
        <f>IF(Table1[[#This Row],[Date]]="","",$A$11&amp;$A$13&amp;ROW())</f>
        <v/>
      </c>
      <c r="BN745" t="str">
        <f>IF(Table1[[#This Row],[Date]]="","",$A$13)</f>
        <v/>
      </c>
      <c r="BP745" t="str">
        <f>IF(Table1[[#This Row],[Ledger 1]]="","","No")</f>
        <v/>
      </c>
      <c r="BQ745" t="str">
        <f>IF(Table1[[#This Row],[Date]]="","",IF(Table1[[#This Row],[Effect 1]]="Dr.","Yes","No"))</f>
        <v/>
      </c>
      <c r="BR745" t="str">
        <f>IF(Table1[[#This Row],[Date]]="","",Table1[[#This Row],[Ledger 1]])</f>
        <v/>
      </c>
      <c r="BS745" t="str">
        <f>IF(Table1[[#This Row],[Date]]="","",IF(Table1[[#This Row],[Effect 1]]="Dr.",-Table1[[#This Row],[Amount 1]],Table1[[#This Row],[Amount 1]]))</f>
        <v/>
      </c>
      <c r="BV745" t="str">
        <f>IF(Table1[[#This Row],[Ledger 2]]="","","No")</f>
        <v/>
      </c>
      <c r="BW745" t="str">
        <f>IF(Table1[[#This Row],[Date]]="","",IF(Table1[[#This Row],[Effect 2]]="Dr.","Yes","No"))</f>
        <v/>
      </c>
      <c r="BX745" t="str">
        <f>IF(Table1[[#This Row],[Date]]="","",Table1[[#This Row],[Ledger 2]])</f>
        <v/>
      </c>
      <c r="BY745" t="str">
        <f>IF(Table1[[#This Row],[Date]]="","",IF(Table1[[#This Row],[Effect 2]]="Dr.",-Table1[[#This Row],[Amount 2]],Table1[[#This Row],[Amount 2]]))</f>
        <v/>
      </c>
      <c r="CB745" t="str">
        <f>IF(Table1[[#This Row],[Ledger 3]]="","","No")</f>
        <v/>
      </c>
      <c r="CC745" t="str">
        <f>IF(Table1[[#This Row],[Ledger 3]]="","",IF(Table1[[#This Row],[Effect 3]]="Dr.","Yes","No"))</f>
        <v/>
      </c>
      <c r="CD745" t="str">
        <f>IF(Table1[[#This Row],[Ledger 3]]="","",Table1[[#This Row],[Ledger 3]])</f>
        <v/>
      </c>
      <c r="CE745" t="str">
        <f>IF(Table1[[#This Row],[Ledger 3]]="","",IF(Table1[[#This Row],[Effect 3]]="Dr.",-Table1[[#This Row],[Amount 3]],Table1[[#This Row],[Amount 3]]))</f>
        <v/>
      </c>
      <c r="CH745" t="str">
        <f>IF(Table1[[#This Row],[Ledger 4]]="","","No")</f>
        <v/>
      </c>
      <c r="CI745" t="str">
        <f>IF(Table1[[#This Row],[Ledger 4]]="","",IF(Table1[[#This Row],[Effect 4]]="Dr.","Yes","No"))</f>
        <v/>
      </c>
      <c r="CJ745" t="str">
        <f>IF(Table1[[#This Row],[Ledger 4]]="","",Table1[[#This Row],[Ledger 4]])</f>
        <v/>
      </c>
      <c r="CK745" t="str">
        <f>IF(Table1[[#This Row],[Ledger 4]]="","",IF(Table1[[#This Row],[Effect 4]]="Dr.",-Table1[[#This Row],[Amount 4]],Table1[[#This Row],[Amount 4]]))</f>
        <v/>
      </c>
      <c r="CN745" t="str">
        <f>IF(Table1[[#This Row],[Ledger 5]]="","","No")</f>
        <v/>
      </c>
      <c r="CO745" t="str">
        <f>IF(Table1[[#This Row],[Ledger 5]]="","",IF(Table1[[#This Row],[Effect 5]]="Dr.","Yes","No"))</f>
        <v/>
      </c>
      <c r="CP745" t="str">
        <f>IF(Table1[[#This Row],[Ledger 5]]="","",Table1[[#This Row],[Ledger 5]])</f>
        <v/>
      </c>
      <c r="CQ745" t="str">
        <f>IF(Table1[[#This Row],[Ledger 5]]="","",IF(Table1[[#This Row],[Effect 5]]="Dr.",-Table1[[#This Row],[Amount 5]],Table1[[#This Row],[Amount 5]]))</f>
        <v/>
      </c>
      <c r="CT745" t="str">
        <f>IF(Table1[[#This Row],[Ledger 6]]="","","No")</f>
        <v/>
      </c>
      <c r="CU745" t="str">
        <f>IF(Table1[[#This Row],[Ledger 6]]="","",IF(Table1[[#This Row],[Effect 6]]="Dr.","Yes","No"))</f>
        <v/>
      </c>
      <c r="CV745" t="str">
        <f>IF(Table1[[#This Row],[Ledger 6]]="","",Table1[[#This Row],[Ledger 6]])</f>
        <v/>
      </c>
      <c r="CW745" t="str">
        <f>IF(Table1[[#This Row],[Ledger 6]]="","",IF(Table1[[#This Row],[Effect 6]]="Dr.",-Table1[[#This Row],[Amount 6]],Table1[[#This Row],[Amount 6]]))</f>
        <v/>
      </c>
      <c r="CZ745" t="str">
        <f>IF(Table1[[#This Row],[Ledger 7]]="","","No")</f>
        <v/>
      </c>
      <c r="DA745" t="str">
        <f>IF(Table1[[#This Row],[Ledger 7]]="","",IF(Table1[[#This Row],[Effect 7]]="Dr.","Yes","No"))</f>
        <v/>
      </c>
      <c r="DB745" t="str">
        <f>IF(Table1[[#This Row],[Ledger 7]]="","",Table1[[#This Row],[Ledger 7]])</f>
        <v/>
      </c>
      <c r="DC745" t="str">
        <f>IF(Table1[[#This Row],[Ledger 7]]="","",IF(Table1[[#This Row],[Effect 7]]="Dr.",-Table1[[#This Row],[Amount 7]],Table1[[#This Row],[Amount 7]]))</f>
        <v/>
      </c>
      <c r="DF745" t="str">
        <f>IF(Table1[[#This Row],[Ledger 8]]="","","No")</f>
        <v/>
      </c>
      <c r="DG745" t="str">
        <f>IF(Table1[[#This Row],[Ledger 8]]="","",IF(Table1[[#This Row],[Effect 8]]="Dr.","Yes","No"))</f>
        <v/>
      </c>
      <c r="DH745" t="str">
        <f>IF(Table1[[#This Row],[Ledger 8]]="","",Table1[[#This Row],[Ledger 8]])</f>
        <v/>
      </c>
      <c r="DI745" t="str">
        <f>IF(Table1[[#This Row],[Ledger 8]]="","",IF(Table1[[#This Row],[Effect 8]]="Dr.",-Table1[[#This Row],[Amount 8]],Table1[[#This Row],[Amount 8]]))</f>
        <v/>
      </c>
      <c r="DL745" t="str">
        <f>IF(Table1[[#This Row],[Ledger 9]]="","","No")</f>
        <v/>
      </c>
      <c r="DM745" t="str">
        <f>IF(Table1[[#This Row],[Ledger 9]]="","",IF(Table1[[#This Row],[Effect 9]]="Dr.","Yes","No"))</f>
        <v/>
      </c>
      <c r="DN745" t="str">
        <f>IF(Table1[[#This Row],[Ledger 9]]="","",Table1[[#This Row],[Ledger 9]])</f>
        <v/>
      </c>
      <c r="DO745" t="str">
        <f>IF(Table1[[#This Row],[Ledger 9]]="","",IF(Table1[[#This Row],[Effect 9]]="Dr.",-Table1[[#This Row],[Amount 9]],Table1[[#This Row],[Amount 9]]))</f>
        <v/>
      </c>
      <c r="DR745" t="str">
        <f>IF(Table1[[#This Row],[Ledger 10]]="","","No")</f>
        <v/>
      </c>
      <c r="DS745" t="str">
        <f>IF(Table1[[#This Row],[Ledger 10]]="","",IF(Table1[[#This Row],[Effect 10]]="Dr.","Yes","No"))</f>
        <v/>
      </c>
      <c r="DT745" t="str">
        <f>IF(Table1[[#This Row],[Ledger 10]]="","",Table1[[#This Row],[Ledger 10]])</f>
        <v/>
      </c>
      <c r="DU745" t="str">
        <f>IF(Table1[[#This Row],[Ledger 10]]="","",IF(Table1[[#This Row],[Effect 10]]="Dr.",-Table1[[#This Row],[Amount 10]],Table1[[#This Row],[Amount 10]]))</f>
        <v/>
      </c>
      <c r="DX745" t="str">
        <f>IF(Table1[[#This Row],[Ledger 11]]="","","No")</f>
        <v/>
      </c>
      <c r="DY745" t="str">
        <f>IF(Table1[[#This Row],[Ledger 11]]="","",IF(Table1[[#This Row],[Effect 11]]="Dr.","Yes","No"))</f>
        <v/>
      </c>
      <c r="DZ745" t="str">
        <f>IF(Table1[[#This Row],[Ledger 11]]="","",Table1[[#This Row],[Ledger 11]])</f>
        <v/>
      </c>
      <c r="EA745" t="str">
        <f>IF(Table1[[#This Row],[Ledger 11]]="","",IF(Table1[[#This Row],[Effect 11]]="Dr.",-Table1[[#This Row],[Amount 11]],Table1[[#This Row],[Amount 11]]))</f>
        <v/>
      </c>
      <c r="ED745" t="str">
        <f>IF(Table1[[#This Row],[Ledger 12]]="","","No")</f>
        <v/>
      </c>
      <c r="EE745" t="str">
        <f>IF(Table1[[#This Row],[Ledger 12]]="","",IF(Table1[[#This Row],[Effect 12]]="Dr.","Yes","No"))</f>
        <v/>
      </c>
      <c r="EF745" t="str">
        <f>IF(Table1[[#This Row],[Ledger 12]]="","",Table1[[#This Row],[Ledger 12]])</f>
        <v/>
      </c>
      <c r="EG745" t="str">
        <f>IF(Table1[[#This Row],[Ledger 12]]="","",IF(Table1[[#This Row],[Effect 12]]="Dr.",-Table1[[#This Row],[Amount 12]],Table1[[#This Row],[Amount 12]]))</f>
        <v/>
      </c>
      <c r="EJ745" t="str">
        <f>IF(Table1[[#This Row],[Ledger 13]]="","","No")</f>
        <v/>
      </c>
      <c r="EK745" t="str">
        <f>IF(Table1[[#This Row],[Ledger 13]]="","",IF(Table1[[#This Row],[Effect 13]]="Dr.","Yes","No"))</f>
        <v/>
      </c>
      <c r="EL745" t="str">
        <f>IF(Table1[[#This Row],[Ledger 13]]="","",Table1[[#This Row],[Ledger 13]])</f>
        <v/>
      </c>
      <c r="EM745" t="str">
        <f>IF(Table1[[#This Row],[Ledger 13]]="","",IF(Table1[[#This Row],[Effect 13]]="Dr.",-Table1[[#This Row],[Amount 13]],Table1[[#This Row],[Amount 13]]))</f>
        <v/>
      </c>
      <c r="EP745" t="str">
        <f>IF(Table1[[#This Row],[Ledger 14]]="","","No")</f>
        <v/>
      </c>
      <c r="EQ745" t="str">
        <f>IF(Table1[[#This Row],[Ledger 14]]="","",IF(Table1[[#This Row],[Effect 14]]="Dr.","Yes","No"))</f>
        <v/>
      </c>
      <c r="ER745" t="str">
        <f>IF(Table1[[#This Row],[Ledger 14]]="","",Table1[[#This Row],[Ledger 14]])</f>
        <v/>
      </c>
      <c r="ES745" t="str">
        <f>IF(Table1[[#This Row],[Ledger 14]]="","",IF(Table1[[#This Row],[Effect 14]]="Dr.",-Table1[[#This Row],[Amount 14]],Table1[[#This Row],[Amount 14]]))</f>
        <v/>
      </c>
      <c r="EV745" t="str">
        <f>IF(Table1[[#This Row],[Ledger 15]]="","","No")</f>
        <v/>
      </c>
      <c r="EW745" t="str">
        <f>IF(Table1[[#This Row],[Ledger 15]]="","",IF(Table1[[#This Row],[Effect 15]]="Dr.","Yes","No"))</f>
        <v/>
      </c>
      <c r="EX745" t="str">
        <f>IF(Table1[[#This Row],[Ledger 15]]="","",Table1[[#This Row],[Ledger 15]])</f>
        <v/>
      </c>
      <c r="EY745" t="str">
        <f>IF(Table1[[#This Row],[Ledger 15]]="","",IF(Table1[[#This Row],[Effect 15]]="Dr.",-Table1[[#This Row],[Amount 15]],Table1[[#This Row],[Amount 15]]))</f>
        <v/>
      </c>
      <c r="FD7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5">
        <f>IF(Table1[[#This Row],[Date]]="",0,IF(AND(Table1[[#This Row],[Date]]&gt;=$FE$2,Table1[[#This Row],[Date]]&lt;=$FE$3),0,1))</f>
        <v>0</v>
      </c>
      <c r="FF745">
        <f>IF(Table1[[#This Row],[Date]]="",0,IF(TYPE(VLOOKUP(Table1[[#This Row],[Voucher Type]],Table1[[#All],[Voucher Type Master]],1,FALSE))=16,1,0))</f>
        <v>0</v>
      </c>
      <c r="FG745">
        <f>IF(TYPE(IF(Table1[[#This Row],[Date]]="",0,IF(VLOOKUP(Table1[[#This Row],[Voucher Type]],$FY$5:$FZ$13,2,0)=Table1[[#This Row],[Effect 1]],0,1)))=16,1,0)</f>
        <v>0</v>
      </c>
      <c r="FH7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5">
        <f>IF(LEN(Table1[[#This Row],[Ledger 1]])&gt;0,IF(TYPE(VLOOKUP(Table1[[#This Row],[Ledger 1]],GZ:GZ,1,0))=16,1,0),0)</f>
        <v>0</v>
      </c>
      <c r="FJ745">
        <f>IF(LEN(Table1[[#This Row],[Ledger 2]])&gt;0,IF(TYPE(VLOOKUP(Table1[[#This Row],[Ledger 2]],GZ:GZ,1,0))=16,1,0),0)</f>
        <v>0</v>
      </c>
      <c r="FK745">
        <f>IF(LEN(Table1[[#This Row],[Ledger 3]])&gt;0,IF(TYPE(VLOOKUP(Table1[[#This Row],[Ledger 3]],GZ:GZ,1,0))=16,1,0),0)</f>
        <v>0</v>
      </c>
      <c r="FL745">
        <f>IF(LEN(Table1[[#This Row],[Ledger 4]])&gt;0,IF(TYPE(VLOOKUP(Table1[[#This Row],[Ledger 4]],GZ:GZ,1,0))=16,1,0),0)</f>
        <v>0</v>
      </c>
      <c r="FM745">
        <f>IF(LEN(Table1[[#This Row],[Ledger 5]])&gt;0,IF(TYPE(VLOOKUP(Table1[[#This Row],[Ledger 5]],GZ:GZ,1,0))=16,1,0),0)</f>
        <v>0</v>
      </c>
      <c r="FN745">
        <f>IF(LEN(Table1[[#This Row],[Ledger 6]])&gt;0,IF(TYPE(VLOOKUP(Table1[[#This Row],[Ledger 6]],$GZ:$GZ,1,0))=16,1,0),0)</f>
        <v>0</v>
      </c>
      <c r="FO745">
        <f>IF(LEN(Table1[[#This Row],[Ledger 7]])&gt;0,IF(TYPE(VLOOKUP(Table1[[#This Row],[Ledger 7]],$GZ:$GZ,1,0))=16,1,0),0)</f>
        <v>0</v>
      </c>
      <c r="FP745">
        <f>IF(LEN(Table1[[#This Row],[Ledger 8]])&gt;0,IF(TYPE(VLOOKUP(Table1[[#This Row],[Ledger 8]],$GZ:$GZ,1,0))=16,1,0),0)</f>
        <v>0</v>
      </c>
      <c r="FQ745">
        <f>IF(LEN(Table1[[#This Row],[Ledger 9]])&gt;0,IF(TYPE(VLOOKUP(Table1[[#This Row],[Ledger 9]],$GZ:$GZ,1,0))=16,1,0),0)</f>
        <v>0</v>
      </c>
      <c r="FR745">
        <f>IF(LEN(Table1[[#This Row],[Ledger 10]])&gt;0,IF(TYPE(VLOOKUP(Table1[[#This Row],[Ledger 10]],$GZ:$GZ,1,0))=16,1,0),0)</f>
        <v>0</v>
      </c>
      <c r="FS745">
        <f>IF(LEN(Table1[[#This Row],[Ledger 11]])&gt;0,IF(TYPE(VLOOKUP(Table1[[#This Row],[Ledger 11]],$GZ:$GZ,1,0))=16,1,0),0)</f>
        <v>0</v>
      </c>
      <c r="FT745">
        <f>IF(LEN(Table1[[#This Row],[Ledger 12]])&gt;0,IF(TYPE(VLOOKUP(Table1[[#This Row],[Ledger 12]],$GZ:$GZ,1,0))=16,1,0),0)</f>
        <v>0</v>
      </c>
      <c r="FU745">
        <f>IF(LEN(Table1[[#This Row],[Ledger 13]])&gt;0,IF(TYPE(VLOOKUP(Table1[[#This Row],[Ledger 13]],$GZ:$GZ,1,0))=16,1,0),0)</f>
        <v>0</v>
      </c>
      <c r="FV745">
        <f>IF(LEN(Table1[[#This Row],[Ledger 14]])&gt;0,IF(TYPE(VLOOKUP(Table1[[#This Row],[Ledger 14]],$GZ:$GZ,1,0))=16,1,0),0)</f>
        <v>0</v>
      </c>
      <c r="FW745">
        <f>IF(LEN(Table1[[#This Row],[Ledger 15]])&gt;0,IF(TYPE(VLOOKUP(Table1[[#This Row],[Ledger 15]],$GZ:$GZ,1,0))=16,1,0),0)</f>
        <v>0</v>
      </c>
    </row>
    <row r="746" spans="4:179" ht="33" customHeight="1" x14ac:dyDescent="0.45">
      <c r="D746" s="8">
        <f t="shared" si="20"/>
        <v>741</v>
      </c>
      <c r="E746" s="32"/>
      <c r="F746" s="34"/>
      <c r="G746" s="34"/>
      <c r="H746" s="34"/>
      <c r="I746" s="34"/>
      <c r="J746" s="38"/>
      <c r="K746" s="33"/>
      <c r="L746" s="36"/>
      <c r="M746" s="35"/>
      <c r="N746" s="34"/>
      <c r="O746" s="41"/>
      <c r="P746" s="35"/>
      <c r="Q746" s="34"/>
      <c r="R746" s="37"/>
      <c r="S746" s="35"/>
      <c r="T746" s="34"/>
      <c r="U746" s="37"/>
      <c r="V746" s="35"/>
      <c r="W746" s="34"/>
      <c r="X746" s="37"/>
      <c r="Y746" s="35"/>
      <c r="Z746" s="34"/>
      <c r="AA746" s="37"/>
      <c r="AB746" s="35"/>
      <c r="AC746" s="34"/>
      <c r="AD746" s="37"/>
      <c r="AE746" s="35"/>
      <c r="AF746" s="34"/>
      <c r="AG746" s="37"/>
      <c r="AH746" s="35"/>
      <c r="AI746" s="34"/>
      <c r="AJ746" s="37"/>
      <c r="AK746" s="35"/>
      <c r="AL746" s="34"/>
      <c r="AM746" s="37"/>
      <c r="AN746" s="35"/>
      <c r="AO746" s="34"/>
      <c r="AP746" s="37"/>
      <c r="AQ746" s="35"/>
      <c r="AR746" s="34"/>
      <c r="AS746" s="37"/>
      <c r="AT746" s="35"/>
      <c r="AU746" s="34"/>
      <c r="AV746" s="37"/>
      <c r="AW746" s="35"/>
      <c r="AX746" s="34"/>
      <c r="AY746" s="37"/>
      <c r="AZ746" s="35"/>
      <c r="BA746" s="34"/>
      <c r="BB746" s="37"/>
      <c r="BC7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6" s="7"/>
      <c r="BF746" t="str">
        <f>IF(Table1[[#This Row],[Date]]="","","&amp;lt;VOUCHER REMOTEID="&amp;""""&amp;$A$11&amp;$A$13&amp;ROW()&amp;""""&amp;" VCHTYPE="""&amp;F746&amp;""" ACTION="""&amp;"Create"&amp;"""&amp;gt;")</f>
        <v/>
      </c>
      <c r="BG746" t="str">
        <f>IF(Table1[[#This Row],[Date]]="","",TEXT(Table1[[#This Row],[Date]],"yyyymmdd"))</f>
        <v/>
      </c>
      <c r="BH746" t="str">
        <f>Table1[[#This Row],[Date2]]</f>
        <v/>
      </c>
      <c r="BI746" t="str">
        <f>IF(Table1[[#This Row],[Date]]="","",Table1[[#This Row],[Voucher Type]])</f>
        <v/>
      </c>
      <c r="BJ746" t="str">
        <f>IF(Table1[[#This Row],[Ref No / Invoice No]]="","",Table1[[#This Row],[Ref No / Invoice No]])</f>
        <v/>
      </c>
      <c r="BK746" t="str">
        <f>IF(Table1[[#This Row],[Voucher No]]="","",Table1[[#This Row],[Voucher No]])</f>
        <v/>
      </c>
      <c r="BL746" t="str">
        <f>IF(Table1[[#This Row],[Date]]="","",Table1[[#This Row],[Narration]])</f>
        <v/>
      </c>
      <c r="BM746" t="str">
        <f>IF(Table1[[#This Row],[Date]]="","",$A$11&amp;$A$13&amp;ROW())</f>
        <v/>
      </c>
      <c r="BN746" t="str">
        <f>IF(Table1[[#This Row],[Date]]="","",$A$13)</f>
        <v/>
      </c>
      <c r="BP746" t="str">
        <f>IF(Table1[[#This Row],[Ledger 1]]="","","No")</f>
        <v/>
      </c>
      <c r="BQ746" t="str">
        <f>IF(Table1[[#This Row],[Date]]="","",IF(Table1[[#This Row],[Effect 1]]="Dr.","Yes","No"))</f>
        <v/>
      </c>
      <c r="BR746" t="str">
        <f>IF(Table1[[#This Row],[Date]]="","",Table1[[#This Row],[Ledger 1]])</f>
        <v/>
      </c>
      <c r="BS746" t="str">
        <f>IF(Table1[[#This Row],[Date]]="","",IF(Table1[[#This Row],[Effect 1]]="Dr.",-Table1[[#This Row],[Amount 1]],Table1[[#This Row],[Amount 1]]))</f>
        <v/>
      </c>
      <c r="BV746" t="str">
        <f>IF(Table1[[#This Row],[Ledger 2]]="","","No")</f>
        <v/>
      </c>
      <c r="BW746" t="str">
        <f>IF(Table1[[#This Row],[Date]]="","",IF(Table1[[#This Row],[Effect 2]]="Dr.","Yes","No"))</f>
        <v/>
      </c>
      <c r="BX746" t="str">
        <f>IF(Table1[[#This Row],[Date]]="","",Table1[[#This Row],[Ledger 2]])</f>
        <v/>
      </c>
      <c r="BY746" t="str">
        <f>IF(Table1[[#This Row],[Date]]="","",IF(Table1[[#This Row],[Effect 2]]="Dr.",-Table1[[#This Row],[Amount 2]],Table1[[#This Row],[Amount 2]]))</f>
        <v/>
      </c>
      <c r="CB746" t="str">
        <f>IF(Table1[[#This Row],[Ledger 3]]="","","No")</f>
        <v/>
      </c>
      <c r="CC746" t="str">
        <f>IF(Table1[[#This Row],[Ledger 3]]="","",IF(Table1[[#This Row],[Effect 3]]="Dr.","Yes","No"))</f>
        <v/>
      </c>
      <c r="CD746" t="str">
        <f>IF(Table1[[#This Row],[Ledger 3]]="","",Table1[[#This Row],[Ledger 3]])</f>
        <v/>
      </c>
      <c r="CE746" t="str">
        <f>IF(Table1[[#This Row],[Ledger 3]]="","",IF(Table1[[#This Row],[Effect 3]]="Dr.",-Table1[[#This Row],[Amount 3]],Table1[[#This Row],[Amount 3]]))</f>
        <v/>
      </c>
      <c r="CH746" t="str">
        <f>IF(Table1[[#This Row],[Ledger 4]]="","","No")</f>
        <v/>
      </c>
      <c r="CI746" t="str">
        <f>IF(Table1[[#This Row],[Ledger 4]]="","",IF(Table1[[#This Row],[Effect 4]]="Dr.","Yes","No"))</f>
        <v/>
      </c>
      <c r="CJ746" t="str">
        <f>IF(Table1[[#This Row],[Ledger 4]]="","",Table1[[#This Row],[Ledger 4]])</f>
        <v/>
      </c>
      <c r="CK746" t="str">
        <f>IF(Table1[[#This Row],[Ledger 4]]="","",IF(Table1[[#This Row],[Effect 4]]="Dr.",-Table1[[#This Row],[Amount 4]],Table1[[#This Row],[Amount 4]]))</f>
        <v/>
      </c>
      <c r="CN746" t="str">
        <f>IF(Table1[[#This Row],[Ledger 5]]="","","No")</f>
        <v/>
      </c>
      <c r="CO746" t="str">
        <f>IF(Table1[[#This Row],[Ledger 5]]="","",IF(Table1[[#This Row],[Effect 5]]="Dr.","Yes","No"))</f>
        <v/>
      </c>
      <c r="CP746" t="str">
        <f>IF(Table1[[#This Row],[Ledger 5]]="","",Table1[[#This Row],[Ledger 5]])</f>
        <v/>
      </c>
      <c r="CQ746" t="str">
        <f>IF(Table1[[#This Row],[Ledger 5]]="","",IF(Table1[[#This Row],[Effect 5]]="Dr.",-Table1[[#This Row],[Amount 5]],Table1[[#This Row],[Amount 5]]))</f>
        <v/>
      </c>
      <c r="CT746" t="str">
        <f>IF(Table1[[#This Row],[Ledger 6]]="","","No")</f>
        <v/>
      </c>
      <c r="CU746" t="str">
        <f>IF(Table1[[#This Row],[Ledger 6]]="","",IF(Table1[[#This Row],[Effect 6]]="Dr.","Yes","No"))</f>
        <v/>
      </c>
      <c r="CV746" t="str">
        <f>IF(Table1[[#This Row],[Ledger 6]]="","",Table1[[#This Row],[Ledger 6]])</f>
        <v/>
      </c>
      <c r="CW746" t="str">
        <f>IF(Table1[[#This Row],[Ledger 6]]="","",IF(Table1[[#This Row],[Effect 6]]="Dr.",-Table1[[#This Row],[Amount 6]],Table1[[#This Row],[Amount 6]]))</f>
        <v/>
      </c>
      <c r="CZ746" t="str">
        <f>IF(Table1[[#This Row],[Ledger 7]]="","","No")</f>
        <v/>
      </c>
      <c r="DA746" t="str">
        <f>IF(Table1[[#This Row],[Ledger 7]]="","",IF(Table1[[#This Row],[Effect 7]]="Dr.","Yes","No"))</f>
        <v/>
      </c>
      <c r="DB746" t="str">
        <f>IF(Table1[[#This Row],[Ledger 7]]="","",Table1[[#This Row],[Ledger 7]])</f>
        <v/>
      </c>
      <c r="DC746" t="str">
        <f>IF(Table1[[#This Row],[Ledger 7]]="","",IF(Table1[[#This Row],[Effect 7]]="Dr.",-Table1[[#This Row],[Amount 7]],Table1[[#This Row],[Amount 7]]))</f>
        <v/>
      </c>
      <c r="DF746" t="str">
        <f>IF(Table1[[#This Row],[Ledger 8]]="","","No")</f>
        <v/>
      </c>
      <c r="DG746" t="str">
        <f>IF(Table1[[#This Row],[Ledger 8]]="","",IF(Table1[[#This Row],[Effect 8]]="Dr.","Yes","No"))</f>
        <v/>
      </c>
      <c r="DH746" t="str">
        <f>IF(Table1[[#This Row],[Ledger 8]]="","",Table1[[#This Row],[Ledger 8]])</f>
        <v/>
      </c>
      <c r="DI746" t="str">
        <f>IF(Table1[[#This Row],[Ledger 8]]="","",IF(Table1[[#This Row],[Effect 8]]="Dr.",-Table1[[#This Row],[Amount 8]],Table1[[#This Row],[Amount 8]]))</f>
        <v/>
      </c>
      <c r="DL746" t="str">
        <f>IF(Table1[[#This Row],[Ledger 9]]="","","No")</f>
        <v/>
      </c>
      <c r="DM746" t="str">
        <f>IF(Table1[[#This Row],[Ledger 9]]="","",IF(Table1[[#This Row],[Effect 9]]="Dr.","Yes","No"))</f>
        <v/>
      </c>
      <c r="DN746" t="str">
        <f>IF(Table1[[#This Row],[Ledger 9]]="","",Table1[[#This Row],[Ledger 9]])</f>
        <v/>
      </c>
      <c r="DO746" t="str">
        <f>IF(Table1[[#This Row],[Ledger 9]]="","",IF(Table1[[#This Row],[Effect 9]]="Dr.",-Table1[[#This Row],[Amount 9]],Table1[[#This Row],[Amount 9]]))</f>
        <v/>
      </c>
      <c r="DR746" t="str">
        <f>IF(Table1[[#This Row],[Ledger 10]]="","","No")</f>
        <v/>
      </c>
      <c r="DS746" t="str">
        <f>IF(Table1[[#This Row],[Ledger 10]]="","",IF(Table1[[#This Row],[Effect 10]]="Dr.","Yes","No"))</f>
        <v/>
      </c>
      <c r="DT746" t="str">
        <f>IF(Table1[[#This Row],[Ledger 10]]="","",Table1[[#This Row],[Ledger 10]])</f>
        <v/>
      </c>
      <c r="DU746" t="str">
        <f>IF(Table1[[#This Row],[Ledger 10]]="","",IF(Table1[[#This Row],[Effect 10]]="Dr.",-Table1[[#This Row],[Amount 10]],Table1[[#This Row],[Amount 10]]))</f>
        <v/>
      </c>
      <c r="DX746" t="str">
        <f>IF(Table1[[#This Row],[Ledger 11]]="","","No")</f>
        <v/>
      </c>
      <c r="DY746" t="str">
        <f>IF(Table1[[#This Row],[Ledger 11]]="","",IF(Table1[[#This Row],[Effect 11]]="Dr.","Yes","No"))</f>
        <v/>
      </c>
      <c r="DZ746" t="str">
        <f>IF(Table1[[#This Row],[Ledger 11]]="","",Table1[[#This Row],[Ledger 11]])</f>
        <v/>
      </c>
      <c r="EA746" t="str">
        <f>IF(Table1[[#This Row],[Ledger 11]]="","",IF(Table1[[#This Row],[Effect 11]]="Dr.",-Table1[[#This Row],[Amount 11]],Table1[[#This Row],[Amount 11]]))</f>
        <v/>
      </c>
      <c r="ED746" t="str">
        <f>IF(Table1[[#This Row],[Ledger 12]]="","","No")</f>
        <v/>
      </c>
      <c r="EE746" t="str">
        <f>IF(Table1[[#This Row],[Ledger 12]]="","",IF(Table1[[#This Row],[Effect 12]]="Dr.","Yes","No"))</f>
        <v/>
      </c>
      <c r="EF746" t="str">
        <f>IF(Table1[[#This Row],[Ledger 12]]="","",Table1[[#This Row],[Ledger 12]])</f>
        <v/>
      </c>
      <c r="EG746" t="str">
        <f>IF(Table1[[#This Row],[Ledger 12]]="","",IF(Table1[[#This Row],[Effect 12]]="Dr.",-Table1[[#This Row],[Amount 12]],Table1[[#This Row],[Amount 12]]))</f>
        <v/>
      </c>
      <c r="EJ746" t="str">
        <f>IF(Table1[[#This Row],[Ledger 13]]="","","No")</f>
        <v/>
      </c>
      <c r="EK746" t="str">
        <f>IF(Table1[[#This Row],[Ledger 13]]="","",IF(Table1[[#This Row],[Effect 13]]="Dr.","Yes","No"))</f>
        <v/>
      </c>
      <c r="EL746" t="str">
        <f>IF(Table1[[#This Row],[Ledger 13]]="","",Table1[[#This Row],[Ledger 13]])</f>
        <v/>
      </c>
      <c r="EM746" t="str">
        <f>IF(Table1[[#This Row],[Ledger 13]]="","",IF(Table1[[#This Row],[Effect 13]]="Dr.",-Table1[[#This Row],[Amount 13]],Table1[[#This Row],[Amount 13]]))</f>
        <v/>
      </c>
      <c r="EP746" t="str">
        <f>IF(Table1[[#This Row],[Ledger 14]]="","","No")</f>
        <v/>
      </c>
      <c r="EQ746" t="str">
        <f>IF(Table1[[#This Row],[Ledger 14]]="","",IF(Table1[[#This Row],[Effect 14]]="Dr.","Yes","No"))</f>
        <v/>
      </c>
      <c r="ER746" t="str">
        <f>IF(Table1[[#This Row],[Ledger 14]]="","",Table1[[#This Row],[Ledger 14]])</f>
        <v/>
      </c>
      <c r="ES746" t="str">
        <f>IF(Table1[[#This Row],[Ledger 14]]="","",IF(Table1[[#This Row],[Effect 14]]="Dr.",-Table1[[#This Row],[Amount 14]],Table1[[#This Row],[Amount 14]]))</f>
        <v/>
      </c>
      <c r="EV746" t="str">
        <f>IF(Table1[[#This Row],[Ledger 15]]="","","No")</f>
        <v/>
      </c>
      <c r="EW746" t="str">
        <f>IF(Table1[[#This Row],[Ledger 15]]="","",IF(Table1[[#This Row],[Effect 15]]="Dr.","Yes","No"))</f>
        <v/>
      </c>
      <c r="EX746" t="str">
        <f>IF(Table1[[#This Row],[Ledger 15]]="","",Table1[[#This Row],[Ledger 15]])</f>
        <v/>
      </c>
      <c r="EY746" t="str">
        <f>IF(Table1[[#This Row],[Ledger 15]]="","",IF(Table1[[#This Row],[Effect 15]]="Dr.",-Table1[[#This Row],[Amount 15]],Table1[[#This Row],[Amount 15]]))</f>
        <v/>
      </c>
      <c r="FD7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6">
        <f>IF(Table1[[#This Row],[Date]]="",0,IF(AND(Table1[[#This Row],[Date]]&gt;=$FE$2,Table1[[#This Row],[Date]]&lt;=$FE$3),0,1))</f>
        <v>0</v>
      </c>
      <c r="FF746">
        <f>IF(Table1[[#This Row],[Date]]="",0,IF(TYPE(VLOOKUP(Table1[[#This Row],[Voucher Type]],Table1[[#All],[Voucher Type Master]],1,FALSE))=16,1,0))</f>
        <v>0</v>
      </c>
      <c r="FG746">
        <f>IF(TYPE(IF(Table1[[#This Row],[Date]]="",0,IF(VLOOKUP(Table1[[#This Row],[Voucher Type]],$FY$5:$FZ$13,2,0)=Table1[[#This Row],[Effect 1]],0,1)))=16,1,0)</f>
        <v>0</v>
      </c>
      <c r="FH7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6">
        <f>IF(LEN(Table1[[#This Row],[Ledger 1]])&gt;0,IF(TYPE(VLOOKUP(Table1[[#This Row],[Ledger 1]],GZ:GZ,1,0))=16,1,0),0)</f>
        <v>0</v>
      </c>
      <c r="FJ746">
        <f>IF(LEN(Table1[[#This Row],[Ledger 2]])&gt;0,IF(TYPE(VLOOKUP(Table1[[#This Row],[Ledger 2]],GZ:GZ,1,0))=16,1,0),0)</f>
        <v>0</v>
      </c>
      <c r="FK746">
        <f>IF(LEN(Table1[[#This Row],[Ledger 3]])&gt;0,IF(TYPE(VLOOKUP(Table1[[#This Row],[Ledger 3]],GZ:GZ,1,0))=16,1,0),0)</f>
        <v>0</v>
      </c>
      <c r="FL746">
        <f>IF(LEN(Table1[[#This Row],[Ledger 4]])&gt;0,IF(TYPE(VLOOKUP(Table1[[#This Row],[Ledger 4]],GZ:GZ,1,0))=16,1,0),0)</f>
        <v>0</v>
      </c>
      <c r="FM746">
        <f>IF(LEN(Table1[[#This Row],[Ledger 5]])&gt;0,IF(TYPE(VLOOKUP(Table1[[#This Row],[Ledger 5]],GZ:GZ,1,0))=16,1,0),0)</f>
        <v>0</v>
      </c>
      <c r="FN746">
        <f>IF(LEN(Table1[[#This Row],[Ledger 6]])&gt;0,IF(TYPE(VLOOKUP(Table1[[#This Row],[Ledger 6]],$GZ:$GZ,1,0))=16,1,0),0)</f>
        <v>0</v>
      </c>
      <c r="FO746">
        <f>IF(LEN(Table1[[#This Row],[Ledger 7]])&gt;0,IF(TYPE(VLOOKUP(Table1[[#This Row],[Ledger 7]],$GZ:$GZ,1,0))=16,1,0),0)</f>
        <v>0</v>
      </c>
      <c r="FP746">
        <f>IF(LEN(Table1[[#This Row],[Ledger 8]])&gt;0,IF(TYPE(VLOOKUP(Table1[[#This Row],[Ledger 8]],$GZ:$GZ,1,0))=16,1,0),0)</f>
        <v>0</v>
      </c>
      <c r="FQ746">
        <f>IF(LEN(Table1[[#This Row],[Ledger 9]])&gt;0,IF(TYPE(VLOOKUP(Table1[[#This Row],[Ledger 9]],$GZ:$GZ,1,0))=16,1,0),0)</f>
        <v>0</v>
      </c>
      <c r="FR746">
        <f>IF(LEN(Table1[[#This Row],[Ledger 10]])&gt;0,IF(TYPE(VLOOKUP(Table1[[#This Row],[Ledger 10]],$GZ:$GZ,1,0))=16,1,0),0)</f>
        <v>0</v>
      </c>
      <c r="FS746">
        <f>IF(LEN(Table1[[#This Row],[Ledger 11]])&gt;0,IF(TYPE(VLOOKUP(Table1[[#This Row],[Ledger 11]],$GZ:$GZ,1,0))=16,1,0),0)</f>
        <v>0</v>
      </c>
      <c r="FT746">
        <f>IF(LEN(Table1[[#This Row],[Ledger 12]])&gt;0,IF(TYPE(VLOOKUP(Table1[[#This Row],[Ledger 12]],$GZ:$GZ,1,0))=16,1,0),0)</f>
        <v>0</v>
      </c>
      <c r="FU746">
        <f>IF(LEN(Table1[[#This Row],[Ledger 13]])&gt;0,IF(TYPE(VLOOKUP(Table1[[#This Row],[Ledger 13]],$GZ:$GZ,1,0))=16,1,0),0)</f>
        <v>0</v>
      </c>
      <c r="FV746">
        <f>IF(LEN(Table1[[#This Row],[Ledger 14]])&gt;0,IF(TYPE(VLOOKUP(Table1[[#This Row],[Ledger 14]],$GZ:$GZ,1,0))=16,1,0),0)</f>
        <v>0</v>
      </c>
      <c r="FW746">
        <f>IF(LEN(Table1[[#This Row],[Ledger 15]])&gt;0,IF(TYPE(VLOOKUP(Table1[[#This Row],[Ledger 15]],$GZ:$GZ,1,0))=16,1,0),0)</f>
        <v>0</v>
      </c>
    </row>
    <row r="747" spans="4:179" ht="33" customHeight="1" x14ac:dyDescent="0.45">
      <c r="D747" s="8">
        <f t="shared" si="20"/>
        <v>742</v>
      </c>
      <c r="E747" s="32"/>
      <c r="F747" s="34"/>
      <c r="G747" s="34"/>
      <c r="H747" s="34"/>
      <c r="I747" s="34"/>
      <c r="J747" s="38"/>
      <c r="K747" s="33"/>
      <c r="L747" s="36"/>
      <c r="M747" s="35"/>
      <c r="N747" s="34"/>
      <c r="O747" s="41"/>
      <c r="P747" s="35"/>
      <c r="Q747" s="34"/>
      <c r="R747" s="37"/>
      <c r="S747" s="35"/>
      <c r="T747" s="34"/>
      <c r="U747" s="37"/>
      <c r="V747" s="35"/>
      <c r="W747" s="34"/>
      <c r="X747" s="37"/>
      <c r="Y747" s="35"/>
      <c r="Z747" s="34"/>
      <c r="AA747" s="37"/>
      <c r="AB747" s="35"/>
      <c r="AC747" s="34"/>
      <c r="AD747" s="37"/>
      <c r="AE747" s="35"/>
      <c r="AF747" s="34"/>
      <c r="AG747" s="37"/>
      <c r="AH747" s="35"/>
      <c r="AI747" s="34"/>
      <c r="AJ747" s="37"/>
      <c r="AK747" s="35"/>
      <c r="AL747" s="34"/>
      <c r="AM747" s="37"/>
      <c r="AN747" s="35"/>
      <c r="AO747" s="34"/>
      <c r="AP747" s="37"/>
      <c r="AQ747" s="35"/>
      <c r="AR747" s="34"/>
      <c r="AS747" s="37"/>
      <c r="AT747" s="35"/>
      <c r="AU747" s="34"/>
      <c r="AV747" s="37"/>
      <c r="AW747" s="35"/>
      <c r="AX747" s="34"/>
      <c r="AY747" s="37"/>
      <c r="AZ747" s="35"/>
      <c r="BA747" s="34"/>
      <c r="BB747" s="37"/>
      <c r="BC7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7" s="7"/>
      <c r="BF747" t="str">
        <f>IF(Table1[[#This Row],[Date]]="","","&amp;lt;VOUCHER REMOTEID="&amp;""""&amp;$A$11&amp;$A$13&amp;ROW()&amp;""""&amp;" VCHTYPE="""&amp;F747&amp;""" ACTION="""&amp;"Create"&amp;"""&amp;gt;")</f>
        <v/>
      </c>
      <c r="BG747" t="str">
        <f>IF(Table1[[#This Row],[Date]]="","",TEXT(Table1[[#This Row],[Date]],"yyyymmdd"))</f>
        <v/>
      </c>
      <c r="BH747" t="str">
        <f>Table1[[#This Row],[Date2]]</f>
        <v/>
      </c>
      <c r="BI747" t="str">
        <f>IF(Table1[[#This Row],[Date]]="","",Table1[[#This Row],[Voucher Type]])</f>
        <v/>
      </c>
      <c r="BJ747" t="str">
        <f>IF(Table1[[#This Row],[Ref No / Invoice No]]="","",Table1[[#This Row],[Ref No / Invoice No]])</f>
        <v/>
      </c>
      <c r="BK747" t="str">
        <f>IF(Table1[[#This Row],[Voucher No]]="","",Table1[[#This Row],[Voucher No]])</f>
        <v/>
      </c>
      <c r="BL747" t="str">
        <f>IF(Table1[[#This Row],[Date]]="","",Table1[[#This Row],[Narration]])</f>
        <v/>
      </c>
      <c r="BM747" t="str">
        <f>IF(Table1[[#This Row],[Date]]="","",$A$11&amp;$A$13&amp;ROW())</f>
        <v/>
      </c>
      <c r="BN747" t="str">
        <f>IF(Table1[[#This Row],[Date]]="","",$A$13)</f>
        <v/>
      </c>
      <c r="BP747" t="str">
        <f>IF(Table1[[#This Row],[Ledger 1]]="","","No")</f>
        <v/>
      </c>
      <c r="BQ747" t="str">
        <f>IF(Table1[[#This Row],[Date]]="","",IF(Table1[[#This Row],[Effect 1]]="Dr.","Yes","No"))</f>
        <v/>
      </c>
      <c r="BR747" t="str">
        <f>IF(Table1[[#This Row],[Date]]="","",Table1[[#This Row],[Ledger 1]])</f>
        <v/>
      </c>
      <c r="BS747" t="str">
        <f>IF(Table1[[#This Row],[Date]]="","",IF(Table1[[#This Row],[Effect 1]]="Dr.",-Table1[[#This Row],[Amount 1]],Table1[[#This Row],[Amount 1]]))</f>
        <v/>
      </c>
      <c r="BV747" t="str">
        <f>IF(Table1[[#This Row],[Ledger 2]]="","","No")</f>
        <v/>
      </c>
      <c r="BW747" t="str">
        <f>IF(Table1[[#This Row],[Date]]="","",IF(Table1[[#This Row],[Effect 2]]="Dr.","Yes","No"))</f>
        <v/>
      </c>
      <c r="BX747" t="str">
        <f>IF(Table1[[#This Row],[Date]]="","",Table1[[#This Row],[Ledger 2]])</f>
        <v/>
      </c>
      <c r="BY747" t="str">
        <f>IF(Table1[[#This Row],[Date]]="","",IF(Table1[[#This Row],[Effect 2]]="Dr.",-Table1[[#This Row],[Amount 2]],Table1[[#This Row],[Amount 2]]))</f>
        <v/>
      </c>
      <c r="CB747" t="str">
        <f>IF(Table1[[#This Row],[Ledger 3]]="","","No")</f>
        <v/>
      </c>
      <c r="CC747" t="str">
        <f>IF(Table1[[#This Row],[Ledger 3]]="","",IF(Table1[[#This Row],[Effect 3]]="Dr.","Yes","No"))</f>
        <v/>
      </c>
      <c r="CD747" t="str">
        <f>IF(Table1[[#This Row],[Ledger 3]]="","",Table1[[#This Row],[Ledger 3]])</f>
        <v/>
      </c>
      <c r="CE747" t="str">
        <f>IF(Table1[[#This Row],[Ledger 3]]="","",IF(Table1[[#This Row],[Effect 3]]="Dr.",-Table1[[#This Row],[Amount 3]],Table1[[#This Row],[Amount 3]]))</f>
        <v/>
      </c>
      <c r="CH747" t="str">
        <f>IF(Table1[[#This Row],[Ledger 4]]="","","No")</f>
        <v/>
      </c>
      <c r="CI747" t="str">
        <f>IF(Table1[[#This Row],[Ledger 4]]="","",IF(Table1[[#This Row],[Effect 4]]="Dr.","Yes","No"))</f>
        <v/>
      </c>
      <c r="CJ747" t="str">
        <f>IF(Table1[[#This Row],[Ledger 4]]="","",Table1[[#This Row],[Ledger 4]])</f>
        <v/>
      </c>
      <c r="CK747" t="str">
        <f>IF(Table1[[#This Row],[Ledger 4]]="","",IF(Table1[[#This Row],[Effect 4]]="Dr.",-Table1[[#This Row],[Amount 4]],Table1[[#This Row],[Amount 4]]))</f>
        <v/>
      </c>
      <c r="CN747" t="str">
        <f>IF(Table1[[#This Row],[Ledger 5]]="","","No")</f>
        <v/>
      </c>
      <c r="CO747" t="str">
        <f>IF(Table1[[#This Row],[Ledger 5]]="","",IF(Table1[[#This Row],[Effect 5]]="Dr.","Yes","No"))</f>
        <v/>
      </c>
      <c r="CP747" t="str">
        <f>IF(Table1[[#This Row],[Ledger 5]]="","",Table1[[#This Row],[Ledger 5]])</f>
        <v/>
      </c>
      <c r="CQ747" t="str">
        <f>IF(Table1[[#This Row],[Ledger 5]]="","",IF(Table1[[#This Row],[Effect 5]]="Dr.",-Table1[[#This Row],[Amount 5]],Table1[[#This Row],[Amount 5]]))</f>
        <v/>
      </c>
      <c r="CT747" t="str">
        <f>IF(Table1[[#This Row],[Ledger 6]]="","","No")</f>
        <v/>
      </c>
      <c r="CU747" t="str">
        <f>IF(Table1[[#This Row],[Ledger 6]]="","",IF(Table1[[#This Row],[Effect 6]]="Dr.","Yes","No"))</f>
        <v/>
      </c>
      <c r="CV747" t="str">
        <f>IF(Table1[[#This Row],[Ledger 6]]="","",Table1[[#This Row],[Ledger 6]])</f>
        <v/>
      </c>
      <c r="CW747" t="str">
        <f>IF(Table1[[#This Row],[Ledger 6]]="","",IF(Table1[[#This Row],[Effect 6]]="Dr.",-Table1[[#This Row],[Amount 6]],Table1[[#This Row],[Amount 6]]))</f>
        <v/>
      </c>
      <c r="CZ747" t="str">
        <f>IF(Table1[[#This Row],[Ledger 7]]="","","No")</f>
        <v/>
      </c>
      <c r="DA747" t="str">
        <f>IF(Table1[[#This Row],[Ledger 7]]="","",IF(Table1[[#This Row],[Effect 7]]="Dr.","Yes","No"))</f>
        <v/>
      </c>
      <c r="DB747" t="str">
        <f>IF(Table1[[#This Row],[Ledger 7]]="","",Table1[[#This Row],[Ledger 7]])</f>
        <v/>
      </c>
      <c r="DC747" t="str">
        <f>IF(Table1[[#This Row],[Ledger 7]]="","",IF(Table1[[#This Row],[Effect 7]]="Dr.",-Table1[[#This Row],[Amount 7]],Table1[[#This Row],[Amount 7]]))</f>
        <v/>
      </c>
      <c r="DF747" t="str">
        <f>IF(Table1[[#This Row],[Ledger 8]]="","","No")</f>
        <v/>
      </c>
      <c r="DG747" t="str">
        <f>IF(Table1[[#This Row],[Ledger 8]]="","",IF(Table1[[#This Row],[Effect 8]]="Dr.","Yes","No"))</f>
        <v/>
      </c>
      <c r="DH747" t="str">
        <f>IF(Table1[[#This Row],[Ledger 8]]="","",Table1[[#This Row],[Ledger 8]])</f>
        <v/>
      </c>
      <c r="DI747" t="str">
        <f>IF(Table1[[#This Row],[Ledger 8]]="","",IF(Table1[[#This Row],[Effect 8]]="Dr.",-Table1[[#This Row],[Amount 8]],Table1[[#This Row],[Amount 8]]))</f>
        <v/>
      </c>
      <c r="DL747" t="str">
        <f>IF(Table1[[#This Row],[Ledger 9]]="","","No")</f>
        <v/>
      </c>
      <c r="DM747" t="str">
        <f>IF(Table1[[#This Row],[Ledger 9]]="","",IF(Table1[[#This Row],[Effect 9]]="Dr.","Yes","No"))</f>
        <v/>
      </c>
      <c r="DN747" t="str">
        <f>IF(Table1[[#This Row],[Ledger 9]]="","",Table1[[#This Row],[Ledger 9]])</f>
        <v/>
      </c>
      <c r="DO747" t="str">
        <f>IF(Table1[[#This Row],[Ledger 9]]="","",IF(Table1[[#This Row],[Effect 9]]="Dr.",-Table1[[#This Row],[Amount 9]],Table1[[#This Row],[Amount 9]]))</f>
        <v/>
      </c>
      <c r="DR747" t="str">
        <f>IF(Table1[[#This Row],[Ledger 10]]="","","No")</f>
        <v/>
      </c>
      <c r="DS747" t="str">
        <f>IF(Table1[[#This Row],[Ledger 10]]="","",IF(Table1[[#This Row],[Effect 10]]="Dr.","Yes","No"))</f>
        <v/>
      </c>
      <c r="DT747" t="str">
        <f>IF(Table1[[#This Row],[Ledger 10]]="","",Table1[[#This Row],[Ledger 10]])</f>
        <v/>
      </c>
      <c r="DU747" t="str">
        <f>IF(Table1[[#This Row],[Ledger 10]]="","",IF(Table1[[#This Row],[Effect 10]]="Dr.",-Table1[[#This Row],[Amount 10]],Table1[[#This Row],[Amount 10]]))</f>
        <v/>
      </c>
      <c r="DX747" t="str">
        <f>IF(Table1[[#This Row],[Ledger 11]]="","","No")</f>
        <v/>
      </c>
      <c r="DY747" t="str">
        <f>IF(Table1[[#This Row],[Ledger 11]]="","",IF(Table1[[#This Row],[Effect 11]]="Dr.","Yes","No"))</f>
        <v/>
      </c>
      <c r="DZ747" t="str">
        <f>IF(Table1[[#This Row],[Ledger 11]]="","",Table1[[#This Row],[Ledger 11]])</f>
        <v/>
      </c>
      <c r="EA747" t="str">
        <f>IF(Table1[[#This Row],[Ledger 11]]="","",IF(Table1[[#This Row],[Effect 11]]="Dr.",-Table1[[#This Row],[Amount 11]],Table1[[#This Row],[Amount 11]]))</f>
        <v/>
      </c>
      <c r="ED747" t="str">
        <f>IF(Table1[[#This Row],[Ledger 12]]="","","No")</f>
        <v/>
      </c>
      <c r="EE747" t="str">
        <f>IF(Table1[[#This Row],[Ledger 12]]="","",IF(Table1[[#This Row],[Effect 12]]="Dr.","Yes","No"))</f>
        <v/>
      </c>
      <c r="EF747" t="str">
        <f>IF(Table1[[#This Row],[Ledger 12]]="","",Table1[[#This Row],[Ledger 12]])</f>
        <v/>
      </c>
      <c r="EG747" t="str">
        <f>IF(Table1[[#This Row],[Ledger 12]]="","",IF(Table1[[#This Row],[Effect 12]]="Dr.",-Table1[[#This Row],[Amount 12]],Table1[[#This Row],[Amount 12]]))</f>
        <v/>
      </c>
      <c r="EJ747" t="str">
        <f>IF(Table1[[#This Row],[Ledger 13]]="","","No")</f>
        <v/>
      </c>
      <c r="EK747" t="str">
        <f>IF(Table1[[#This Row],[Ledger 13]]="","",IF(Table1[[#This Row],[Effect 13]]="Dr.","Yes","No"))</f>
        <v/>
      </c>
      <c r="EL747" t="str">
        <f>IF(Table1[[#This Row],[Ledger 13]]="","",Table1[[#This Row],[Ledger 13]])</f>
        <v/>
      </c>
      <c r="EM747" t="str">
        <f>IF(Table1[[#This Row],[Ledger 13]]="","",IF(Table1[[#This Row],[Effect 13]]="Dr.",-Table1[[#This Row],[Amount 13]],Table1[[#This Row],[Amount 13]]))</f>
        <v/>
      </c>
      <c r="EP747" t="str">
        <f>IF(Table1[[#This Row],[Ledger 14]]="","","No")</f>
        <v/>
      </c>
      <c r="EQ747" t="str">
        <f>IF(Table1[[#This Row],[Ledger 14]]="","",IF(Table1[[#This Row],[Effect 14]]="Dr.","Yes","No"))</f>
        <v/>
      </c>
      <c r="ER747" t="str">
        <f>IF(Table1[[#This Row],[Ledger 14]]="","",Table1[[#This Row],[Ledger 14]])</f>
        <v/>
      </c>
      <c r="ES747" t="str">
        <f>IF(Table1[[#This Row],[Ledger 14]]="","",IF(Table1[[#This Row],[Effect 14]]="Dr.",-Table1[[#This Row],[Amount 14]],Table1[[#This Row],[Amount 14]]))</f>
        <v/>
      </c>
      <c r="EV747" t="str">
        <f>IF(Table1[[#This Row],[Ledger 15]]="","","No")</f>
        <v/>
      </c>
      <c r="EW747" t="str">
        <f>IF(Table1[[#This Row],[Ledger 15]]="","",IF(Table1[[#This Row],[Effect 15]]="Dr.","Yes","No"))</f>
        <v/>
      </c>
      <c r="EX747" t="str">
        <f>IF(Table1[[#This Row],[Ledger 15]]="","",Table1[[#This Row],[Ledger 15]])</f>
        <v/>
      </c>
      <c r="EY747" t="str">
        <f>IF(Table1[[#This Row],[Ledger 15]]="","",IF(Table1[[#This Row],[Effect 15]]="Dr.",-Table1[[#This Row],[Amount 15]],Table1[[#This Row],[Amount 15]]))</f>
        <v/>
      </c>
      <c r="FD7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7">
        <f>IF(Table1[[#This Row],[Date]]="",0,IF(AND(Table1[[#This Row],[Date]]&gt;=$FE$2,Table1[[#This Row],[Date]]&lt;=$FE$3),0,1))</f>
        <v>0</v>
      </c>
      <c r="FF747">
        <f>IF(Table1[[#This Row],[Date]]="",0,IF(TYPE(VLOOKUP(Table1[[#This Row],[Voucher Type]],Table1[[#All],[Voucher Type Master]],1,FALSE))=16,1,0))</f>
        <v>0</v>
      </c>
      <c r="FG747">
        <f>IF(TYPE(IF(Table1[[#This Row],[Date]]="",0,IF(VLOOKUP(Table1[[#This Row],[Voucher Type]],$FY$5:$FZ$13,2,0)=Table1[[#This Row],[Effect 1]],0,1)))=16,1,0)</f>
        <v>0</v>
      </c>
      <c r="FH7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7">
        <f>IF(LEN(Table1[[#This Row],[Ledger 1]])&gt;0,IF(TYPE(VLOOKUP(Table1[[#This Row],[Ledger 1]],GZ:GZ,1,0))=16,1,0),0)</f>
        <v>0</v>
      </c>
      <c r="FJ747">
        <f>IF(LEN(Table1[[#This Row],[Ledger 2]])&gt;0,IF(TYPE(VLOOKUP(Table1[[#This Row],[Ledger 2]],GZ:GZ,1,0))=16,1,0),0)</f>
        <v>0</v>
      </c>
      <c r="FK747">
        <f>IF(LEN(Table1[[#This Row],[Ledger 3]])&gt;0,IF(TYPE(VLOOKUP(Table1[[#This Row],[Ledger 3]],GZ:GZ,1,0))=16,1,0),0)</f>
        <v>0</v>
      </c>
      <c r="FL747">
        <f>IF(LEN(Table1[[#This Row],[Ledger 4]])&gt;0,IF(TYPE(VLOOKUP(Table1[[#This Row],[Ledger 4]],GZ:GZ,1,0))=16,1,0),0)</f>
        <v>0</v>
      </c>
      <c r="FM747">
        <f>IF(LEN(Table1[[#This Row],[Ledger 5]])&gt;0,IF(TYPE(VLOOKUP(Table1[[#This Row],[Ledger 5]],GZ:GZ,1,0))=16,1,0),0)</f>
        <v>0</v>
      </c>
      <c r="FN747">
        <f>IF(LEN(Table1[[#This Row],[Ledger 6]])&gt;0,IF(TYPE(VLOOKUP(Table1[[#This Row],[Ledger 6]],$GZ:$GZ,1,0))=16,1,0),0)</f>
        <v>0</v>
      </c>
      <c r="FO747">
        <f>IF(LEN(Table1[[#This Row],[Ledger 7]])&gt;0,IF(TYPE(VLOOKUP(Table1[[#This Row],[Ledger 7]],$GZ:$GZ,1,0))=16,1,0),0)</f>
        <v>0</v>
      </c>
      <c r="FP747">
        <f>IF(LEN(Table1[[#This Row],[Ledger 8]])&gt;0,IF(TYPE(VLOOKUP(Table1[[#This Row],[Ledger 8]],$GZ:$GZ,1,0))=16,1,0),0)</f>
        <v>0</v>
      </c>
      <c r="FQ747">
        <f>IF(LEN(Table1[[#This Row],[Ledger 9]])&gt;0,IF(TYPE(VLOOKUP(Table1[[#This Row],[Ledger 9]],$GZ:$GZ,1,0))=16,1,0),0)</f>
        <v>0</v>
      </c>
      <c r="FR747">
        <f>IF(LEN(Table1[[#This Row],[Ledger 10]])&gt;0,IF(TYPE(VLOOKUP(Table1[[#This Row],[Ledger 10]],$GZ:$GZ,1,0))=16,1,0),0)</f>
        <v>0</v>
      </c>
      <c r="FS747">
        <f>IF(LEN(Table1[[#This Row],[Ledger 11]])&gt;0,IF(TYPE(VLOOKUP(Table1[[#This Row],[Ledger 11]],$GZ:$GZ,1,0))=16,1,0),0)</f>
        <v>0</v>
      </c>
      <c r="FT747">
        <f>IF(LEN(Table1[[#This Row],[Ledger 12]])&gt;0,IF(TYPE(VLOOKUP(Table1[[#This Row],[Ledger 12]],$GZ:$GZ,1,0))=16,1,0),0)</f>
        <v>0</v>
      </c>
      <c r="FU747">
        <f>IF(LEN(Table1[[#This Row],[Ledger 13]])&gt;0,IF(TYPE(VLOOKUP(Table1[[#This Row],[Ledger 13]],$GZ:$GZ,1,0))=16,1,0),0)</f>
        <v>0</v>
      </c>
      <c r="FV747">
        <f>IF(LEN(Table1[[#This Row],[Ledger 14]])&gt;0,IF(TYPE(VLOOKUP(Table1[[#This Row],[Ledger 14]],$GZ:$GZ,1,0))=16,1,0),0)</f>
        <v>0</v>
      </c>
      <c r="FW747">
        <f>IF(LEN(Table1[[#This Row],[Ledger 15]])&gt;0,IF(TYPE(VLOOKUP(Table1[[#This Row],[Ledger 15]],$GZ:$GZ,1,0))=16,1,0),0)</f>
        <v>0</v>
      </c>
    </row>
    <row r="748" spans="4:179" ht="33" customHeight="1" x14ac:dyDescent="0.45">
      <c r="D748" s="8">
        <f t="shared" si="20"/>
        <v>743</v>
      </c>
      <c r="E748" s="32"/>
      <c r="F748" s="34"/>
      <c r="G748" s="34"/>
      <c r="H748" s="34"/>
      <c r="I748" s="34"/>
      <c r="J748" s="38"/>
      <c r="K748" s="33"/>
      <c r="L748" s="36"/>
      <c r="M748" s="35"/>
      <c r="N748" s="34"/>
      <c r="O748" s="41"/>
      <c r="P748" s="35"/>
      <c r="Q748" s="34"/>
      <c r="R748" s="37"/>
      <c r="S748" s="35"/>
      <c r="T748" s="34"/>
      <c r="U748" s="37"/>
      <c r="V748" s="35"/>
      <c r="W748" s="34"/>
      <c r="X748" s="37"/>
      <c r="Y748" s="35"/>
      <c r="Z748" s="34"/>
      <c r="AA748" s="37"/>
      <c r="AB748" s="35"/>
      <c r="AC748" s="34"/>
      <c r="AD748" s="37"/>
      <c r="AE748" s="35"/>
      <c r="AF748" s="34"/>
      <c r="AG748" s="37"/>
      <c r="AH748" s="35"/>
      <c r="AI748" s="34"/>
      <c r="AJ748" s="37"/>
      <c r="AK748" s="35"/>
      <c r="AL748" s="34"/>
      <c r="AM748" s="37"/>
      <c r="AN748" s="35"/>
      <c r="AO748" s="34"/>
      <c r="AP748" s="37"/>
      <c r="AQ748" s="35"/>
      <c r="AR748" s="34"/>
      <c r="AS748" s="37"/>
      <c r="AT748" s="35"/>
      <c r="AU748" s="34"/>
      <c r="AV748" s="37"/>
      <c r="AW748" s="35"/>
      <c r="AX748" s="34"/>
      <c r="AY748" s="37"/>
      <c r="AZ748" s="35"/>
      <c r="BA748" s="34"/>
      <c r="BB748" s="37"/>
      <c r="BC7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8" s="7"/>
      <c r="BF748" t="str">
        <f>IF(Table1[[#This Row],[Date]]="","","&amp;lt;VOUCHER REMOTEID="&amp;""""&amp;$A$11&amp;$A$13&amp;ROW()&amp;""""&amp;" VCHTYPE="""&amp;F748&amp;""" ACTION="""&amp;"Create"&amp;"""&amp;gt;")</f>
        <v/>
      </c>
      <c r="BG748" t="str">
        <f>IF(Table1[[#This Row],[Date]]="","",TEXT(Table1[[#This Row],[Date]],"yyyymmdd"))</f>
        <v/>
      </c>
      <c r="BH748" t="str">
        <f>Table1[[#This Row],[Date2]]</f>
        <v/>
      </c>
      <c r="BI748" t="str">
        <f>IF(Table1[[#This Row],[Date]]="","",Table1[[#This Row],[Voucher Type]])</f>
        <v/>
      </c>
      <c r="BJ748" t="str">
        <f>IF(Table1[[#This Row],[Ref No / Invoice No]]="","",Table1[[#This Row],[Ref No / Invoice No]])</f>
        <v/>
      </c>
      <c r="BK748" t="str">
        <f>IF(Table1[[#This Row],[Voucher No]]="","",Table1[[#This Row],[Voucher No]])</f>
        <v/>
      </c>
      <c r="BL748" t="str">
        <f>IF(Table1[[#This Row],[Date]]="","",Table1[[#This Row],[Narration]])</f>
        <v/>
      </c>
      <c r="BM748" t="str">
        <f>IF(Table1[[#This Row],[Date]]="","",$A$11&amp;$A$13&amp;ROW())</f>
        <v/>
      </c>
      <c r="BN748" t="str">
        <f>IF(Table1[[#This Row],[Date]]="","",$A$13)</f>
        <v/>
      </c>
      <c r="BP748" t="str">
        <f>IF(Table1[[#This Row],[Ledger 1]]="","","No")</f>
        <v/>
      </c>
      <c r="BQ748" t="str">
        <f>IF(Table1[[#This Row],[Date]]="","",IF(Table1[[#This Row],[Effect 1]]="Dr.","Yes","No"))</f>
        <v/>
      </c>
      <c r="BR748" t="str">
        <f>IF(Table1[[#This Row],[Date]]="","",Table1[[#This Row],[Ledger 1]])</f>
        <v/>
      </c>
      <c r="BS748" t="str">
        <f>IF(Table1[[#This Row],[Date]]="","",IF(Table1[[#This Row],[Effect 1]]="Dr.",-Table1[[#This Row],[Amount 1]],Table1[[#This Row],[Amount 1]]))</f>
        <v/>
      </c>
      <c r="BV748" t="str">
        <f>IF(Table1[[#This Row],[Ledger 2]]="","","No")</f>
        <v/>
      </c>
      <c r="BW748" t="str">
        <f>IF(Table1[[#This Row],[Date]]="","",IF(Table1[[#This Row],[Effect 2]]="Dr.","Yes","No"))</f>
        <v/>
      </c>
      <c r="BX748" t="str">
        <f>IF(Table1[[#This Row],[Date]]="","",Table1[[#This Row],[Ledger 2]])</f>
        <v/>
      </c>
      <c r="BY748" t="str">
        <f>IF(Table1[[#This Row],[Date]]="","",IF(Table1[[#This Row],[Effect 2]]="Dr.",-Table1[[#This Row],[Amount 2]],Table1[[#This Row],[Amount 2]]))</f>
        <v/>
      </c>
      <c r="CB748" t="str">
        <f>IF(Table1[[#This Row],[Ledger 3]]="","","No")</f>
        <v/>
      </c>
      <c r="CC748" t="str">
        <f>IF(Table1[[#This Row],[Ledger 3]]="","",IF(Table1[[#This Row],[Effect 3]]="Dr.","Yes","No"))</f>
        <v/>
      </c>
      <c r="CD748" t="str">
        <f>IF(Table1[[#This Row],[Ledger 3]]="","",Table1[[#This Row],[Ledger 3]])</f>
        <v/>
      </c>
      <c r="CE748" t="str">
        <f>IF(Table1[[#This Row],[Ledger 3]]="","",IF(Table1[[#This Row],[Effect 3]]="Dr.",-Table1[[#This Row],[Amount 3]],Table1[[#This Row],[Amount 3]]))</f>
        <v/>
      </c>
      <c r="CH748" t="str">
        <f>IF(Table1[[#This Row],[Ledger 4]]="","","No")</f>
        <v/>
      </c>
      <c r="CI748" t="str">
        <f>IF(Table1[[#This Row],[Ledger 4]]="","",IF(Table1[[#This Row],[Effect 4]]="Dr.","Yes","No"))</f>
        <v/>
      </c>
      <c r="CJ748" t="str">
        <f>IF(Table1[[#This Row],[Ledger 4]]="","",Table1[[#This Row],[Ledger 4]])</f>
        <v/>
      </c>
      <c r="CK748" t="str">
        <f>IF(Table1[[#This Row],[Ledger 4]]="","",IF(Table1[[#This Row],[Effect 4]]="Dr.",-Table1[[#This Row],[Amount 4]],Table1[[#This Row],[Amount 4]]))</f>
        <v/>
      </c>
      <c r="CN748" t="str">
        <f>IF(Table1[[#This Row],[Ledger 5]]="","","No")</f>
        <v/>
      </c>
      <c r="CO748" t="str">
        <f>IF(Table1[[#This Row],[Ledger 5]]="","",IF(Table1[[#This Row],[Effect 5]]="Dr.","Yes","No"))</f>
        <v/>
      </c>
      <c r="CP748" t="str">
        <f>IF(Table1[[#This Row],[Ledger 5]]="","",Table1[[#This Row],[Ledger 5]])</f>
        <v/>
      </c>
      <c r="CQ748" t="str">
        <f>IF(Table1[[#This Row],[Ledger 5]]="","",IF(Table1[[#This Row],[Effect 5]]="Dr.",-Table1[[#This Row],[Amount 5]],Table1[[#This Row],[Amount 5]]))</f>
        <v/>
      </c>
      <c r="CT748" t="str">
        <f>IF(Table1[[#This Row],[Ledger 6]]="","","No")</f>
        <v/>
      </c>
      <c r="CU748" t="str">
        <f>IF(Table1[[#This Row],[Ledger 6]]="","",IF(Table1[[#This Row],[Effect 6]]="Dr.","Yes","No"))</f>
        <v/>
      </c>
      <c r="CV748" t="str">
        <f>IF(Table1[[#This Row],[Ledger 6]]="","",Table1[[#This Row],[Ledger 6]])</f>
        <v/>
      </c>
      <c r="CW748" t="str">
        <f>IF(Table1[[#This Row],[Ledger 6]]="","",IF(Table1[[#This Row],[Effect 6]]="Dr.",-Table1[[#This Row],[Amount 6]],Table1[[#This Row],[Amount 6]]))</f>
        <v/>
      </c>
      <c r="CZ748" t="str">
        <f>IF(Table1[[#This Row],[Ledger 7]]="","","No")</f>
        <v/>
      </c>
      <c r="DA748" t="str">
        <f>IF(Table1[[#This Row],[Ledger 7]]="","",IF(Table1[[#This Row],[Effect 7]]="Dr.","Yes","No"))</f>
        <v/>
      </c>
      <c r="DB748" t="str">
        <f>IF(Table1[[#This Row],[Ledger 7]]="","",Table1[[#This Row],[Ledger 7]])</f>
        <v/>
      </c>
      <c r="DC748" t="str">
        <f>IF(Table1[[#This Row],[Ledger 7]]="","",IF(Table1[[#This Row],[Effect 7]]="Dr.",-Table1[[#This Row],[Amount 7]],Table1[[#This Row],[Amount 7]]))</f>
        <v/>
      </c>
      <c r="DF748" t="str">
        <f>IF(Table1[[#This Row],[Ledger 8]]="","","No")</f>
        <v/>
      </c>
      <c r="DG748" t="str">
        <f>IF(Table1[[#This Row],[Ledger 8]]="","",IF(Table1[[#This Row],[Effect 8]]="Dr.","Yes","No"))</f>
        <v/>
      </c>
      <c r="DH748" t="str">
        <f>IF(Table1[[#This Row],[Ledger 8]]="","",Table1[[#This Row],[Ledger 8]])</f>
        <v/>
      </c>
      <c r="DI748" t="str">
        <f>IF(Table1[[#This Row],[Ledger 8]]="","",IF(Table1[[#This Row],[Effect 8]]="Dr.",-Table1[[#This Row],[Amount 8]],Table1[[#This Row],[Amount 8]]))</f>
        <v/>
      </c>
      <c r="DL748" t="str">
        <f>IF(Table1[[#This Row],[Ledger 9]]="","","No")</f>
        <v/>
      </c>
      <c r="DM748" t="str">
        <f>IF(Table1[[#This Row],[Ledger 9]]="","",IF(Table1[[#This Row],[Effect 9]]="Dr.","Yes","No"))</f>
        <v/>
      </c>
      <c r="DN748" t="str">
        <f>IF(Table1[[#This Row],[Ledger 9]]="","",Table1[[#This Row],[Ledger 9]])</f>
        <v/>
      </c>
      <c r="DO748" t="str">
        <f>IF(Table1[[#This Row],[Ledger 9]]="","",IF(Table1[[#This Row],[Effect 9]]="Dr.",-Table1[[#This Row],[Amount 9]],Table1[[#This Row],[Amount 9]]))</f>
        <v/>
      </c>
      <c r="DR748" t="str">
        <f>IF(Table1[[#This Row],[Ledger 10]]="","","No")</f>
        <v/>
      </c>
      <c r="DS748" t="str">
        <f>IF(Table1[[#This Row],[Ledger 10]]="","",IF(Table1[[#This Row],[Effect 10]]="Dr.","Yes","No"))</f>
        <v/>
      </c>
      <c r="DT748" t="str">
        <f>IF(Table1[[#This Row],[Ledger 10]]="","",Table1[[#This Row],[Ledger 10]])</f>
        <v/>
      </c>
      <c r="DU748" t="str">
        <f>IF(Table1[[#This Row],[Ledger 10]]="","",IF(Table1[[#This Row],[Effect 10]]="Dr.",-Table1[[#This Row],[Amount 10]],Table1[[#This Row],[Amount 10]]))</f>
        <v/>
      </c>
      <c r="DX748" t="str">
        <f>IF(Table1[[#This Row],[Ledger 11]]="","","No")</f>
        <v/>
      </c>
      <c r="DY748" t="str">
        <f>IF(Table1[[#This Row],[Ledger 11]]="","",IF(Table1[[#This Row],[Effect 11]]="Dr.","Yes","No"))</f>
        <v/>
      </c>
      <c r="DZ748" t="str">
        <f>IF(Table1[[#This Row],[Ledger 11]]="","",Table1[[#This Row],[Ledger 11]])</f>
        <v/>
      </c>
      <c r="EA748" t="str">
        <f>IF(Table1[[#This Row],[Ledger 11]]="","",IF(Table1[[#This Row],[Effect 11]]="Dr.",-Table1[[#This Row],[Amount 11]],Table1[[#This Row],[Amount 11]]))</f>
        <v/>
      </c>
      <c r="ED748" t="str">
        <f>IF(Table1[[#This Row],[Ledger 12]]="","","No")</f>
        <v/>
      </c>
      <c r="EE748" t="str">
        <f>IF(Table1[[#This Row],[Ledger 12]]="","",IF(Table1[[#This Row],[Effect 12]]="Dr.","Yes","No"))</f>
        <v/>
      </c>
      <c r="EF748" t="str">
        <f>IF(Table1[[#This Row],[Ledger 12]]="","",Table1[[#This Row],[Ledger 12]])</f>
        <v/>
      </c>
      <c r="EG748" t="str">
        <f>IF(Table1[[#This Row],[Ledger 12]]="","",IF(Table1[[#This Row],[Effect 12]]="Dr.",-Table1[[#This Row],[Amount 12]],Table1[[#This Row],[Amount 12]]))</f>
        <v/>
      </c>
      <c r="EJ748" t="str">
        <f>IF(Table1[[#This Row],[Ledger 13]]="","","No")</f>
        <v/>
      </c>
      <c r="EK748" t="str">
        <f>IF(Table1[[#This Row],[Ledger 13]]="","",IF(Table1[[#This Row],[Effect 13]]="Dr.","Yes","No"))</f>
        <v/>
      </c>
      <c r="EL748" t="str">
        <f>IF(Table1[[#This Row],[Ledger 13]]="","",Table1[[#This Row],[Ledger 13]])</f>
        <v/>
      </c>
      <c r="EM748" t="str">
        <f>IF(Table1[[#This Row],[Ledger 13]]="","",IF(Table1[[#This Row],[Effect 13]]="Dr.",-Table1[[#This Row],[Amount 13]],Table1[[#This Row],[Amount 13]]))</f>
        <v/>
      </c>
      <c r="EP748" t="str">
        <f>IF(Table1[[#This Row],[Ledger 14]]="","","No")</f>
        <v/>
      </c>
      <c r="EQ748" t="str">
        <f>IF(Table1[[#This Row],[Ledger 14]]="","",IF(Table1[[#This Row],[Effect 14]]="Dr.","Yes","No"))</f>
        <v/>
      </c>
      <c r="ER748" t="str">
        <f>IF(Table1[[#This Row],[Ledger 14]]="","",Table1[[#This Row],[Ledger 14]])</f>
        <v/>
      </c>
      <c r="ES748" t="str">
        <f>IF(Table1[[#This Row],[Ledger 14]]="","",IF(Table1[[#This Row],[Effect 14]]="Dr.",-Table1[[#This Row],[Amount 14]],Table1[[#This Row],[Amount 14]]))</f>
        <v/>
      </c>
      <c r="EV748" t="str">
        <f>IF(Table1[[#This Row],[Ledger 15]]="","","No")</f>
        <v/>
      </c>
      <c r="EW748" t="str">
        <f>IF(Table1[[#This Row],[Ledger 15]]="","",IF(Table1[[#This Row],[Effect 15]]="Dr.","Yes","No"))</f>
        <v/>
      </c>
      <c r="EX748" t="str">
        <f>IF(Table1[[#This Row],[Ledger 15]]="","",Table1[[#This Row],[Ledger 15]])</f>
        <v/>
      </c>
      <c r="EY748" t="str">
        <f>IF(Table1[[#This Row],[Ledger 15]]="","",IF(Table1[[#This Row],[Effect 15]]="Dr.",-Table1[[#This Row],[Amount 15]],Table1[[#This Row],[Amount 15]]))</f>
        <v/>
      </c>
      <c r="FD7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8">
        <f>IF(Table1[[#This Row],[Date]]="",0,IF(AND(Table1[[#This Row],[Date]]&gt;=$FE$2,Table1[[#This Row],[Date]]&lt;=$FE$3),0,1))</f>
        <v>0</v>
      </c>
      <c r="FF748">
        <f>IF(Table1[[#This Row],[Date]]="",0,IF(TYPE(VLOOKUP(Table1[[#This Row],[Voucher Type]],Table1[[#All],[Voucher Type Master]],1,FALSE))=16,1,0))</f>
        <v>0</v>
      </c>
      <c r="FG748">
        <f>IF(TYPE(IF(Table1[[#This Row],[Date]]="",0,IF(VLOOKUP(Table1[[#This Row],[Voucher Type]],$FY$5:$FZ$13,2,0)=Table1[[#This Row],[Effect 1]],0,1)))=16,1,0)</f>
        <v>0</v>
      </c>
      <c r="FH7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8">
        <f>IF(LEN(Table1[[#This Row],[Ledger 1]])&gt;0,IF(TYPE(VLOOKUP(Table1[[#This Row],[Ledger 1]],GZ:GZ,1,0))=16,1,0),0)</f>
        <v>0</v>
      </c>
      <c r="FJ748">
        <f>IF(LEN(Table1[[#This Row],[Ledger 2]])&gt;0,IF(TYPE(VLOOKUP(Table1[[#This Row],[Ledger 2]],GZ:GZ,1,0))=16,1,0),0)</f>
        <v>0</v>
      </c>
      <c r="FK748">
        <f>IF(LEN(Table1[[#This Row],[Ledger 3]])&gt;0,IF(TYPE(VLOOKUP(Table1[[#This Row],[Ledger 3]],GZ:GZ,1,0))=16,1,0),0)</f>
        <v>0</v>
      </c>
      <c r="FL748">
        <f>IF(LEN(Table1[[#This Row],[Ledger 4]])&gt;0,IF(TYPE(VLOOKUP(Table1[[#This Row],[Ledger 4]],GZ:GZ,1,0))=16,1,0),0)</f>
        <v>0</v>
      </c>
      <c r="FM748">
        <f>IF(LEN(Table1[[#This Row],[Ledger 5]])&gt;0,IF(TYPE(VLOOKUP(Table1[[#This Row],[Ledger 5]],GZ:GZ,1,0))=16,1,0),0)</f>
        <v>0</v>
      </c>
      <c r="FN748">
        <f>IF(LEN(Table1[[#This Row],[Ledger 6]])&gt;0,IF(TYPE(VLOOKUP(Table1[[#This Row],[Ledger 6]],$GZ:$GZ,1,0))=16,1,0),0)</f>
        <v>0</v>
      </c>
      <c r="FO748">
        <f>IF(LEN(Table1[[#This Row],[Ledger 7]])&gt;0,IF(TYPE(VLOOKUP(Table1[[#This Row],[Ledger 7]],$GZ:$GZ,1,0))=16,1,0),0)</f>
        <v>0</v>
      </c>
      <c r="FP748">
        <f>IF(LEN(Table1[[#This Row],[Ledger 8]])&gt;0,IF(TYPE(VLOOKUP(Table1[[#This Row],[Ledger 8]],$GZ:$GZ,1,0))=16,1,0),0)</f>
        <v>0</v>
      </c>
      <c r="FQ748">
        <f>IF(LEN(Table1[[#This Row],[Ledger 9]])&gt;0,IF(TYPE(VLOOKUP(Table1[[#This Row],[Ledger 9]],$GZ:$GZ,1,0))=16,1,0),0)</f>
        <v>0</v>
      </c>
      <c r="FR748">
        <f>IF(LEN(Table1[[#This Row],[Ledger 10]])&gt;0,IF(TYPE(VLOOKUP(Table1[[#This Row],[Ledger 10]],$GZ:$GZ,1,0))=16,1,0),0)</f>
        <v>0</v>
      </c>
      <c r="FS748">
        <f>IF(LEN(Table1[[#This Row],[Ledger 11]])&gt;0,IF(TYPE(VLOOKUP(Table1[[#This Row],[Ledger 11]],$GZ:$GZ,1,0))=16,1,0),0)</f>
        <v>0</v>
      </c>
      <c r="FT748">
        <f>IF(LEN(Table1[[#This Row],[Ledger 12]])&gt;0,IF(TYPE(VLOOKUP(Table1[[#This Row],[Ledger 12]],$GZ:$GZ,1,0))=16,1,0),0)</f>
        <v>0</v>
      </c>
      <c r="FU748">
        <f>IF(LEN(Table1[[#This Row],[Ledger 13]])&gt;0,IF(TYPE(VLOOKUP(Table1[[#This Row],[Ledger 13]],$GZ:$GZ,1,0))=16,1,0),0)</f>
        <v>0</v>
      </c>
      <c r="FV748">
        <f>IF(LEN(Table1[[#This Row],[Ledger 14]])&gt;0,IF(TYPE(VLOOKUP(Table1[[#This Row],[Ledger 14]],$GZ:$GZ,1,0))=16,1,0),0)</f>
        <v>0</v>
      </c>
      <c r="FW748">
        <f>IF(LEN(Table1[[#This Row],[Ledger 15]])&gt;0,IF(TYPE(VLOOKUP(Table1[[#This Row],[Ledger 15]],$GZ:$GZ,1,0))=16,1,0),0)</f>
        <v>0</v>
      </c>
    </row>
    <row r="749" spans="4:179" ht="33" customHeight="1" x14ac:dyDescent="0.45">
      <c r="D749" s="8">
        <f t="shared" si="20"/>
        <v>744</v>
      </c>
      <c r="E749" s="32"/>
      <c r="F749" s="34"/>
      <c r="G749" s="34"/>
      <c r="H749" s="34"/>
      <c r="I749" s="34"/>
      <c r="J749" s="38"/>
      <c r="K749" s="33"/>
      <c r="L749" s="36"/>
      <c r="M749" s="35"/>
      <c r="N749" s="34"/>
      <c r="O749" s="41"/>
      <c r="P749" s="35"/>
      <c r="Q749" s="34"/>
      <c r="R749" s="37"/>
      <c r="S749" s="35"/>
      <c r="T749" s="34"/>
      <c r="U749" s="37"/>
      <c r="V749" s="35"/>
      <c r="W749" s="34"/>
      <c r="X749" s="37"/>
      <c r="Y749" s="35"/>
      <c r="Z749" s="34"/>
      <c r="AA749" s="37"/>
      <c r="AB749" s="35"/>
      <c r="AC749" s="34"/>
      <c r="AD749" s="37"/>
      <c r="AE749" s="35"/>
      <c r="AF749" s="34"/>
      <c r="AG749" s="37"/>
      <c r="AH749" s="35"/>
      <c r="AI749" s="34"/>
      <c r="AJ749" s="37"/>
      <c r="AK749" s="35"/>
      <c r="AL749" s="34"/>
      <c r="AM749" s="37"/>
      <c r="AN749" s="35"/>
      <c r="AO749" s="34"/>
      <c r="AP749" s="37"/>
      <c r="AQ749" s="35"/>
      <c r="AR749" s="34"/>
      <c r="AS749" s="37"/>
      <c r="AT749" s="35"/>
      <c r="AU749" s="34"/>
      <c r="AV749" s="37"/>
      <c r="AW749" s="35"/>
      <c r="AX749" s="34"/>
      <c r="AY749" s="37"/>
      <c r="AZ749" s="35"/>
      <c r="BA749" s="34"/>
      <c r="BB749" s="37"/>
      <c r="BC7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49" s="7"/>
      <c r="BF749" t="str">
        <f>IF(Table1[[#This Row],[Date]]="","","&amp;lt;VOUCHER REMOTEID="&amp;""""&amp;$A$11&amp;$A$13&amp;ROW()&amp;""""&amp;" VCHTYPE="""&amp;F749&amp;""" ACTION="""&amp;"Create"&amp;"""&amp;gt;")</f>
        <v/>
      </c>
      <c r="BG749" t="str">
        <f>IF(Table1[[#This Row],[Date]]="","",TEXT(Table1[[#This Row],[Date]],"yyyymmdd"))</f>
        <v/>
      </c>
      <c r="BH749" t="str">
        <f>Table1[[#This Row],[Date2]]</f>
        <v/>
      </c>
      <c r="BI749" t="str">
        <f>IF(Table1[[#This Row],[Date]]="","",Table1[[#This Row],[Voucher Type]])</f>
        <v/>
      </c>
      <c r="BJ749" t="str">
        <f>IF(Table1[[#This Row],[Ref No / Invoice No]]="","",Table1[[#This Row],[Ref No / Invoice No]])</f>
        <v/>
      </c>
      <c r="BK749" t="str">
        <f>IF(Table1[[#This Row],[Voucher No]]="","",Table1[[#This Row],[Voucher No]])</f>
        <v/>
      </c>
      <c r="BL749" t="str">
        <f>IF(Table1[[#This Row],[Date]]="","",Table1[[#This Row],[Narration]])</f>
        <v/>
      </c>
      <c r="BM749" t="str">
        <f>IF(Table1[[#This Row],[Date]]="","",$A$11&amp;$A$13&amp;ROW())</f>
        <v/>
      </c>
      <c r="BN749" t="str">
        <f>IF(Table1[[#This Row],[Date]]="","",$A$13)</f>
        <v/>
      </c>
      <c r="BP749" t="str">
        <f>IF(Table1[[#This Row],[Ledger 1]]="","","No")</f>
        <v/>
      </c>
      <c r="BQ749" t="str">
        <f>IF(Table1[[#This Row],[Date]]="","",IF(Table1[[#This Row],[Effect 1]]="Dr.","Yes","No"))</f>
        <v/>
      </c>
      <c r="BR749" t="str">
        <f>IF(Table1[[#This Row],[Date]]="","",Table1[[#This Row],[Ledger 1]])</f>
        <v/>
      </c>
      <c r="BS749" t="str">
        <f>IF(Table1[[#This Row],[Date]]="","",IF(Table1[[#This Row],[Effect 1]]="Dr.",-Table1[[#This Row],[Amount 1]],Table1[[#This Row],[Amount 1]]))</f>
        <v/>
      </c>
      <c r="BV749" t="str">
        <f>IF(Table1[[#This Row],[Ledger 2]]="","","No")</f>
        <v/>
      </c>
      <c r="BW749" t="str">
        <f>IF(Table1[[#This Row],[Date]]="","",IF(Table1[[#This Row],[Effect 2]]="Dr.","Yes","No"))</f>
        <v/>
      </c>
      <c r="BX749" t="str">
        <f>IF(Table1[[#This Row],[Date]]="","",Table1[[#This Row],[Ledger 2]])</f>
        <v/>
      </c>
      <c r="BY749" t="str">
        <f>IF(Table1[[#This Row],[Date]]="","",IF(Table1[[#This Row],[Effect 2]]="Dr.",-Table1[[#This Row],[Amount 2]],Table1[[#This Row],[Amount 2]]))</f>
        <v/>
      </c>
      <c r="CB749" t="str">
        <f>IF(Table1[[#This Row],[Ledger 3]]="","","No")</f>
        <v/>
      </c>
      <c r="CC749" t="str">
        <f>IF(Table1[[#This Row],[Ledger 3]]="","",IF(Table1[[#This Row],[Effect 3]]="Dr.","Yes","No"))</f>
        <v/>
      </c>
      <c r="CD749" t="str">
        <f>IF(Table1[[#This Row],[Ledger 3]]="","",Table1[[#This Row],[Ledger 3]])</f>
        <v/>
      </c>
      <c r="CE749" t="str">
        <f>IF(Table1[[#This Row],[Ledger 3]]="","",IF(Table1[[#This Row],[Effect 3]]="Dr.",-Table1[[#This Row],[Amount 3]],Table1[[#This Row],[Amount 3]]))</f>
        <v/>
      </c>
      <c r="CH749" t="str">
        <f>IF(Table1[[#This Row],[Ledger 4]]="","","No")</f>
        <v/>
      </c>
      <c r="CI749" t="str">
        <f>IF(Table1[[#This Row],[Ledger 4]]="","",IF(Table1[[#This Row],[Effect 4]]="Dr.","Yes","No"))</f>
        <v/>
      </c>
      <c r="CJ749" t="str">
        <f>IF(Table1[[#This Row],[Ledger 4]]="","",Table1[[#This Row],[Ledger 4]])</f>
        <v/>
      </c>
      <c r="CK749" t="str">
        <f>IF(Table1[[#This Row],[Ledger 4]]="","",IF(Table1[[#This Row],[Effect 4]]="Dr.",-Table1[[#This Row],[Amount 4]],Table1[[#This Row],[Amount 4]]))</f>
        <v/>
      </c>
      <c r="CN749" t="str">
        <f>IF(Table1[[#This Row],[Ledger 5]]="","","No")</f>
        <v/>
      </c>
      <c r="CO749" t="str">
        <f>IF(Table1[[#This Row],[Ledger 5]]="","",IF(Table1[[#This Row],[Effect 5]]="Dr.","Yes","No"))</f>
        <v/>
      </c>
      <c r="CP749" t="str">
        <f>IF(Table1[[#This Row],[Ledger 5]]="","",Table1[[#This Row],[Ledger 5]])</f>
        <v/>
      </c>
      <c r="CQ749" t="str">
        <f>IF(Table1[[#This Row],[Ledger 5]]="","",IF(Table1[[#This Row],[Effect 5]]="Dr.",-Table1[[#This Row],[Amount 5]],Table1[[#This Row],[Amount 5]]))</f>
        <v/>
      </c>
      <c r="CT749" t="str">
        <f>IF(Table1[[#This Row],[Ledger 6]]="","","No")</f>
        <v/>
      </c>
      <c r="CU749" t="str">
        <f>IF(Table1[[#This Row],[Ledger 6]]="","",IF(Table1[[#This Row],[Effect 6]]="Dr.","Yes","No"))</f>
        <v/>
      </c>
      <c r="CV749" t="str">
        <f>IF(Table1[[#This Row],[Ledger 6]]="","",Table1[[#This Row],[Ledger 6]])</f>
        <v/>
      </c>
      <c r="CW749" t="str">
        <f>IF(Table1[[#This Row],[Ledger 6]]="","",IF(Table1[[#This Row],[Effect 6]]="Dr.",-Table1[[#This Row],[Amount 6]],Table1[[#This Row],[Amount 6]]))</f>
        <v/>
      </c>
      <c r="CZ749" t="str">
        <f>IF(Table1[[#This Row],[Ledger 7]]="","","No")</f>
        <v/>
      </c>
      <c r="DA749" t="str">
        <f>IF(Table1[[#This Row],[Ledger 7]]="","",IF(Table1[[#This Row],[Effect 7]]="Dr.","Yes","No"))</f>
        <v/>
      </c>
      <c r="DB749" t="str">
        <f>IF(Table1[[#This Row],[Ledger 7]]="","",Table1[[#This Row],[Ledger 7]])</f>
        <v/>
      </c>
      <c r="DC749" t="str">
        <f>IF(Table1[[#This Row],[Ledger 7]]="","",IF(Table1[[#This Row],[Effect 7]]="Dr.",-Table1[[#This Row],[Amount 7]],Table1[[#This Row],[Amount 7]]))</f>
        <v/>
      </c>
      <c r="DF749" t="str">
        <f>IF(Table1[[#This Row],[Ledger 8]]="","","No")</f>
        <v/>
      </c>
      <c r="DG749" t="str">
        <f>IF(Table1[[#This Row],[Ledger 8]]="","",IF(Table1[[#This Row],[Effect 8]]="Dr.","Yes","No"))</f>
        <v/>
      </c>
      <c r="DH749" t="str">
        <f>IF(Table1[[#This Row],[Ledger 8]]="","",Table1[[#This Row],[Ledger 8]])</f>
        <v/>
      </c>
      <c r="DI749" t="str">
        <f>IF(Table1[[#This Row],[Ledger 8]]="","",IF(Table1[[#This Row],[Effect 8]]="Dr.",-Table1[[#This Row],[Amount 8]],Table1[[#This Row],[Amount 8]]))</f>
        <v/>
      </c>
      <c r="DL749" t="str">
        <f>IF(Table1[[#This Row],[Ledger 9]]="","","No")</f>
        <v/>
      </c>
      <c r="DM749" t="str">
        <f>IF(Table1[[#This Row],[Ledger 9]]="","",IF(Table1[[#This Row],[Effect 9]]="Dr.","Yes","No"))</f>
        <v/>
      </c>
      <c r="DN749" t="str">
        <f>IF(Table1[[#This Row],[Ledger 9]]="","",Table1[[#This Row],[Ledger 9]])</f>
        <v/>
      </c>
      <c r="DO749" t="str">
        <f>IF(Table1[[#This Row],[Ledger 9]]="","",IF(Table1[[#This Row],[Effect 9]]="Dr.",-Table1[[#This Row],[Amount 9]],Table1[[#This Row],[Amount 9]]))</f>
        <v/>
      </c>
      <c r="DR749" t="str">
        <f>IF(Table1[[#This Row],[Ledger 10]]="","","No")</f>
        <v/>
      </c>
      <c r="DS749" t="str">
        <f>IF(Table1[[#This Row],[Ledger 10]]="","",IF(Table1[[#This Row],[Effect 10]]="Dr.","Yes","No"))</f>
        <v/>
      </c>
      <c r="DT749" t="str">
        <f>IF(Table1[[#This Row],[Ledger 10]]="","",Table1[[#This Row],[Ledger 10]])</f>
        <v/>
      </c>
      <c r="DU749" t="str">
        <f>IF(Table1[[#This Row],[Ledger 10]]="","",IF(Table1[[#This Row],[Effect 10]]="Dr.",-Table1[[#This Row],[Amount 10]],Table1[[#This Row],[Amount 10]]))</f>
        <v/>
      </c>
      <c r="DX749" t="str">
        <f>IF(Table1[[#This Row],[Ledger 11]]="","","No")</f>
        <v/>
      </c>
      <c r="DY749" t="str">
        <f>IF(Table1[[#This Row],[Ledger 11]]="","",IF(Table1[[#This Row],[Effect 11]]="Dr.","Yes","No"))</f>
        <v/>
      </c>
      <c r="DZ749" t="str">
        <f>IF(Table1[[#This Row],[Ledger 11]]="","",Table1[[#This Row],[Ledger 11]])</f>
        <v/>
      </c>
      <c r="EA749" t="str">
        <f>IF(Table1[[#This Row],[Ledger 11]]="","",IF(Table1[[#This Row],[Effect 11]]="Dr.",-Table1[[#This Row],[Amount 11]],Table1[[#This Row],[Amount 11]]))</f>
        <v/>
      </c>
      <c r="ED749" t="str">
        <f>IF(Table1[[#This Row],[Ledger 12]]="","","No")</f>
        <v/>
      </c>
      <c r="EE749" t="str">
        <f>IF(Table1[[#This Row],[Ledger 12]]="","",IF(Table1[[#This Row],[Effect 12]]="Dr.","Yes","No"))</f>
        <v/>
      </c>
      <c r="EF749" t="str">
        <f>IF(Table1[[#This Row],[Ledger 12]]="","",Table1[[#This Row],[Ledger 12]])</f>
        <v/>
      </c>
      <c r="EG749" t="str">
        <f>IF(Table1[[#This Row],[Ledger 12]]="","",IF(Table1[[#This Row],[Effect 12]]="Dr.",-Table1[[#This Row],[Amount 12]],Table1[[#This Row],[Amount 12]]))</f>
        <v/>
      </c>
      <c r="EJ749" t="str">
        <f>IF(Table1[[#This Row],[Ledger 13]]="","","No")</f>
        <v/>
      </c>
      <c r="EK749" t="str">
        <f>IF(Table1[[#This Row],[Ledger 13]]="","",IF(Table1[[#This Row],[Effect 13]]="Dr.","Yes","No"))</f>
        <v/>
      </c>
      <c r="EL749" t="str">
        <f>IF(Table1[[#This Row],[Ledger 13]]="","",Table1[[#This Row],[Ledger 13]])</f>
        <v/>
      </c>
      <c r="EM749" t="str">
        <f>IF(Table1[[#This Row],[Ledger 13]]="","",IF(Table1[[#This Row],[Effect 13]]="Dr.",-Table1[[#This Row],[Amount 13]],Table1[[#This Row],[Amount 13]]))</f>
        <v/>
      </c>
      <c r="EP749" t="str">
        <f>IF(Table1[[#This Row],[Ledger 14]]="","","No")</f>
        <v/>
      </c>
      <c r="EQ749" t="str">
        <f>IF(Table1[[#This Row],[Ledger 14]]="","",IF(Table1[[#This Row],[Effect 14]]="Dr.","Yes","No"))</f>
        <v/>
      </c>
      <c r="ER749" t="str">
        <f>IF(Table1[[#This Row],[Ledger 14]]="","",Table1[[#This Row],[Ledger 14]])</f>
        <v/>
      </c>
      <c r="ES749" t="str">
        <f>IF(Table1[[#This Row],[Ledger 14]]="","",IF(Table1[[#This Row],[Effect 14]]="Dr.",-Table1[[#This Row],[Amount 14]],Table1[[#This Row],[Amount 14]]))</f>
        <v/>
      </c>
      <c r="EV749" t="str">
        <f>IF(Table1[[#This Row],[Ledger 15]]="","","No")</f>
        <v/>
      </c>
      <c r="EW749" t="str">
        <f>IF(Table1[[#This Row],[Ledger 15]]="","",IF(Table1[[#This Row],[Effect 15]]="Dr.","Yes","No"))</f>
        <v/>
      </c>
      <c r="EX749" t="str">
        <f>IF(Table1[[#This Row],[Ledger 15]]="","",Table1[[#This Row],[Ledger 15]])</f>
        <v/>
      </c>
      <c r="EY749" t="str">
        <f>IF(Table1[[#This Row],[Ledger 15]]="","",IF(Table1[[#This Row],[Effect 15]]="Dr.",-Table1[[#This Row],[Amount 15]],Table1[[#This Row],[Amount 15]]))</f>
        <v/>
      </c>
      <c r="FD7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49">
        <f>IF(Table1[[#This Row],[Date]]="",0,IF(AND(Table1[[#This Row],[Date]]&gt;=$FE$2,Table1[[#This Row],[Date]]&lt;=$FE$3),0,1))</f>
        <v>0</v>
      </c>
      <c r="FF749">
        <f>IF(Table1[[#This Row],[Date]]="",0,IF(TYPE(VLOOKUP(Table1[[#This Row],[Voucher Type]],Table1[[#All],[Voucher Type Master]],1,FALSE))=16,1,0))</f>
        <v>0</v>
      </c>
      <c r="FG749">
        <f>IF(TYPE(IF(Table1[[#This Row],[Date]]="",0,IF(VLOOKUP(Table1[[#This Row],[Voucher Type]],$FY$5:$FZ$13,2,0)=Table1[[#This Row],[Effect 1]],0,1)))=16,1,0)</f>
        <v>0</v>
      </c>
      <c r="FH7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49">
        <f>IF(LEN(Table1[[#This Row],[Ledger 1]])&gt;0,IF(TYPE(VLOOKUP(Table1[[#This Row],[Ledger 1]],GZ:GZ,1,0))=16,1,0),0)</f>
        <v>0</v>
      </c>
      <c r="FJ749">
        <f>IF(LEN(Table1[[#This Row],[Ledger 2]])&gt;0,IF(TYPE(VLOOKUP(Table1[[#This Row],[Ledger 2]],GZ:GZ,1,0))=16,1,0),0)</f>
        <v>0</v>
      </c>
      <c r="FK749">
        <f>IF(LEN(Table1[[#This Row],[Ledger 3]])&gt;0,IF(TYPE(VLOOKUP(Table1[[#This Row],[Ledger 3]],GZ:GZ,1,0))=16,1,0),0)</f>
        <v>0</v>
      </c>
      <c r="FL749">
        <f>IF(LEN(Table1[[#This Row],[Ledger 4]])&gt;0,IF(TYPE(VLOOKUP(Table1[[#This Row],[Ledger 4]],GZ:GZ,1,0))=16,1,0),0)</f>
        <v>0</v>
      </c>
      <c r="FM749">
        <f>IF(LEN(Table1[[#This Row],[Ledger 5]])&gt;0,IF(TYPE(VLOOKUP(Table1[[#This Row],[Ledger 5]],GZ:GZ,1,0))=16,1,0),0)</f>
        <v>0</v>
      </c>
      <c r="FN749">
        <f>IF(LEN(Table1[[#This Row],[Ledger 6]])&gt;0,IF(TYPE(VLOOKUP(Table1[[#This Row],[Ledger 6]],$GZ:$GZ,1,0))=16,1,0),0)</f>
        <v>0</v>
      </c>
      <c r="FO749">
        <f>IF(LEN(Table1[[#This Row],[Ledger 7]])&gt;0,IF(TYPE(VLOOKUP(Table1[[#This Row],[Ledger 7]],$GZ:$GZ,1,0))=16,1,0),0)</f>
        <v>0</v>
      </c>
      <c r="FP749">
        <f>IF(LEN(Table1[[#This Row],[Ledger 8]])&gt;0,IF(TYPE(VLOOKUP(Table1[[#This Row],[Ledger 8]],$GZ:$GZ,1,0))=16,1,0),0)</f>
        <v>0</v>
      </c>
      <c r="FQ749">
        <f>IF(LEN(Table1[[#This Row],[Ledger 9]])&gt;0,IF(TYPE(VLOOKUP(Table1[[#This Row],[Ledger 9]],$GZ:$GZ,1,0))=16,1,0),0)</f>
        <v>0</v>
      </c>
      <c r="FR749">
        <f>IF(LEN(Table1[[#This Row],[Ledger 10]])&gt;0,IF(TYPE(VLOOKUP(Table1[[#This Row],[Ledger 10]],$GZ:$GZ,1,0))=16,1,0),0)</f>
        <v>0</v>
      </c>
      <c r="FS749">
        <f>IF(LEN(Table1[[#This Row],[Ledger 11]])&gt;0,IF(TYPE(VLOOKUP(Table1[[#This Row],[Ledger 11]],$GZ:$GZ,1,0))=16,1,0),0)</f>
        <v>0</v>
      </c>
      <c r="FT749">
        <f>IF(LEN(Table1[[#This Row],[Ledger 12]])&gt;0,IF(TYPE(VLOOKUP(Table1[[#This Row],[Ledger 12]],$GZ:$GZ,1,0))=16,1,0),0)</f>
        <v>0</v>
      </c>
      <c r="FU749">
        <f>IF(LEN(Table1[[#This Row],[Ledger 13]])&gt;0,IF(TYPE(VLOOKUP(Table1[[#This Row],[Ledger 13]],$GZ:$GZ,1,0))=16,1,0),0)</f>
        <v>0</v>
      </c>
      <c r="FV749">
        <f>IF(LEN(Table1[[#This Row],[Ledger 14]])&gt;0,IF(TYPE(VLOOKUP(Table1[[#This Row],[Ledger 14]],$GZ:$GZ,1,0))=16,1,0),0)</f>
        <v>0</v>
      </c>
      <c r="FW749">
        <f>IF(LEN(Table1[[#This Row],[Ledger 15]])&gt;0,IF(TYPE(VLOOKUP(Table1[[#This Row],[Ledger 15]],$GZ:$GZ,1,0))=16,1,0),0)</f>
        <v>0</v>
      </c>
    </row>
    <row r="750" spans="4:179" ht="33" customHeight="1" x14ac:dyDescent="0.45">
      <c r="D750" s="8">
        <f t="shared" si="20"/>
        <v>745</v>
      </c>
      <c r="E750" s="32"/>
      <c r="F750" s="34"/>
      <c r="G750" s="34"/>
      <c r="H750" s="34"/>
      <c r="I750" s="34"/>
      <c r="J750" s="38"/>
      <c r="K750" s="33"/>
      <c r="L750" s="36"/>
      <c r="M750" s="35"/>
      <c r="N750" s="34"/>
      <c r="O750" s="41"/>
      <c r="P750" s="35"/>
      <c r="Q750" s="34"/>
      <c r="R750" s="37"/>
      <c r="S750" s="35"/>
      <c r="T750" s="34"/>
      <c r="U750" s="37"/>
      <c r="V750" s="35"/>
      <c r="W750" s="34"/>
      <c r="X750" s="37"/>
      <c r="Y750" s="35"/>
      <c r="Z750" s="34"/>
      <c r="AA750" s="37"/>
      <c r="AB750" s="35"/>
      <c r="AC750" s="34"/>
      <c r="AD750" s="37"/>
      <c r="AE750" s="35"/>
      <c r="AF750" s="34"/>
      <c r="AG750" s="37"/>
      <c r="AH750" s="35"/>
      <c r="AI750" s="34"/>
      <c r="AJ750" s="37"/>
      <c r="AK750" s="35"/>
      <c r="AL750" s="34"/>
      <c r="AM750" s="37"/>
      <c r="AN750" s="35"/>
      <c r="AO750" s="34"/>
      <c r="AP750" s="37"/>
      <c r="AQ750" s="35"/>
      <c r="AR750" s="34"/>
      <c r="AS750" s="37"/>
      <c r="AT750" s="35"/>
      <c r="AU750" s="34"/>
      <c r="AV750" s="37"/>
      <c r="AW750" s="35"/>
      <c r="AX750" s="34"/>
      <c r="AY750" s="37"/>
      <c r="AZ750" s="35"/>
      <c r="BA750" s="34"/>
      <c r="BB750" s="37"/>
      <c r="BC7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0" s="7"/>
      <c r="BF750" t="str">
        <f>IF(Table1[[#This Row],[Date]]="","","&amp;lt;VOUCHER REMOTEID="&amp;""""&amp;$A$11&amp;$A$13&amp;ROW()&amp;""""&amp;" VCHTYPE="""&amp;F750&amp;""" ACTION="""&amp;"Create"&amp;"""&amp;gt;")</f>
        <v/>
      </c>
      <c r="BG750" t="str">
        <f>IF(Table1[[#This Row],[Date]]="","",TEXT(Table1[[#This Row],[Date]],"yyyymmdd"))</f>
        <v/>
      </c>
      <c r="BH750" t="str">
        <f>Table1[[#This Row],[Date2]]</f>
        <v/>
      </c>
      <c r="BI750" t="str">
        <f>IF(Table1[[#This Row],[Date]]="","",Table1[[#This Row],[Voucher Type]])</f>
        <v/>
      </c>
      <c r="BJ750" t="str">
        <f>IF(Table1[[#This Row],[Ref No / Invoice No]]="","",Table1[[#This Row],[Ref No / Invoice No]])</f>
        <v/>
      </c>
      <c r="BK750" t="str">
        <f>IF(Table1[[#This Row],[Voucher No]]="","",Table1[[#This Row],[Voucher No]])</f>
        <v/>
      </c>
      <c r="BL750" t="str">
        <f>IF(Table1[[#This Row],[Date]]="","",Table1[[#This Row],[Narration]])</f>
        <v/>
      </c>
      <c r="BM750" t="str">
        <f>IF(Table1[[#This Row],[Date]]="","",$A$11&amp;$A$13&amp;ROW())</f>
        <v/>
      </c>
      <c r="BN750" t="str">
        <f>IF(Table1[[#This Row],[Date]]="","",$A$13)</f>
        <v/>
      </c>
      <c r="BP750" t="str">
        <f>IF(Table1[[#This Row],[Ledger 1]]="","","No")</f>
        <v/>
      </c>
      <c r="BQ750" t="str">
        <f>IF(Table1[[#This Row],[Date]]="","",IF(Table1[[#This Row],[Effect 1]]="Dr.","Yes","No"))</f>
        <v/>
      </c>
      <c r="BR750" t="str">
        <f>IF(Table1[[#This Row],[Date]]="","",Table1[[#This Row],[Ledger 1]])</f>
        <v/>
      </c>
      <c r="BS750" t="str">
        <f>IF(Table1[[#This Row],[Date]]="","",IF(Table1[[#This Row],[Effect 1]]="Dr.",-Table1[[#This Row],[Amount 1]],Table1[[#This Row],[Amount 1]]))</f>
        <v/>
      </c>
      <c r="BV750" t="str">
        <f>IF(Table1[[#This Row],[Ledger 2]]="","","No")</f>
        <v/>
      </c>
      <c r="BW750" t="str">
        <f>IF(Table1[[#This Row],[Date]]="","",IF(Table1[[#This Row],[Effect 2]]="Dr.","Yes","No"))</f>
        <v/>
      </c>
      <c r="BX750" t="str">
        <f>IF(Table1[[#This Row],[Date]]="","",Table1[[#This Row],[Ledger 2]])</f>
        <v/>
      </c>
      <c r="BY750" t="str">
        <f>IF(Table1[[#This Row],[Date]]="","",IF(Table1[[#This Row],[Effect 2]]="Dr.",-Table1[[#This Row],[Amount 2]],Table1[[#This Row],[Amount 2]]))</f>
        <v/>
      </c>
      <c r="CB750" t="str">
        <f>IF(Table1[[#This Row],[Ledger 3]]="","","No")</f>
        <v/>
      </c>
      <c r="CC750" t="str">
        <f>IF(Table1[[#This Row],[Ledger 3]]="","",IF(Table1[[#This Row],[Effect 3]]="Dr.","Yes","No"))</f>
        <v/>
      </c>
      <c r="CD750" t="str">
        <f>IF(Table1[[#This Row],[Ledger 3]]="","",Table1[[#This Row],[Ledger 3]])</f>
        <v/>
      </c>
      <c r="CE750" t="str">
        <f>IF(Table1[[#This Row],[Ledger 3]]="","",IF(Table1[[#This Row],[Effect 3]]="Dr.",-Table1[[#This Row],[Amount 3]],Table1[[#This Row],[Amount 3]]))</f>
        <v/>
      </c>
      <c r="CH750" t="str">
        <f>IF(Table1[[#This Row],[Ledger 4]]="","","No")</f>
        <v/>
      </c>
      <c r="CI750" t="str">
        <f>IF(Table1[[#This Row],[Ledger 4]]="","",IF(Table1[[#This Row],[Effect 4]]="Dr.","Yes","No"))</f>
        <v/>
      </c>
      <c r="CJ750" t="str">
        <f>IF(Table1[[#This Row],[Ledger 4]]="","",Table1[[#This Row],[Ledger 4]])</f>
        <v/>
      </c>
      <c r="CK750" t="str">
        <f>IF(Table1[[#This Row],[Ledger 4]]="","",IF(Table1[[#This Row],[Effect 4]]="Dr.",-Table1[[#This Row],[Amount 4]],Table1[[#This Row],[Amount 4]]))</f>
        <v/>
      </c>
      <c r="CN750" t="str">
        <f>IF(Table1[[#This Row],[Ledger 5]]="","","No")</f>
        <v/>
      </c>
      <c r="CO750" t="str">
        <f>IF(Table1[[#This Row],[Ledger 5]]="","",IF(Table1[[#This Row],[Effect 5]]="Dr.","Yes","No"))</f>
        <v/>
      </c>
      <c r="CP750" t="str">
        <f>IF(Table1[[#This Row],[Ledger 5]]="","",Table1[[#This Row],[Ledger 5]])</f>
        <v/>
      </c>
      <c r="CQ750" t="str">
        <f>IF(Table1[[#This Row],[Ledger 5]]="","",IF(Table1[[#This Row],[Effect 5]]="Dr.",-Table1[[#This Row],[Amount 5]],Table1[[#This Row],[Amount 5]]))</f>
        <v/>
      </c>
      <c r="CT750" t="str">
        <f>IF(Table1[[#This Row],[Ledger 6]]="","","No")</f>
        <v/>
      </c>
      <c r="CU750" t="str">
        <f>IF(Table1[[#This Row],[Ledger 6]]="","",IF(Table1[[#This Row],[Effect 6]]="Dr.","Yes","No"))</f>
        <v/>
      </c>
      <c r="CV750" t="str">
        <f>IF(Table1[[#This Row],[Ledger 6]]="","",Table1[[#This Row],[Ledger 6]])</f>
        <v/>
      </c>
      <c r="CW750" t="str">
        <f>IF(Table1[[#This Row],[Ledger 6]]="","",IF(Table1[[#This Row],[Effect 6]]="Dr.",-Table1[[#This Row],[Amount 6]],Table1[[#This Row],[Amount 6]]))</f>
        <v/>
      </c>
      <c r="CZ750" t="str">
        <f>IF(Table1[[#This Row],[Ledger 7]]="","","No")</f>
        <v/>
      </c>
      <c r="DA750" t="str">
        <f>IF(Table1[[#This Row],[Ledger 7]]="","",IF(Table1[[#This Row],[Effect 7]]="Dr.","Yes","No"))</f>
        <v/>
      </c>
      <c r="DB750" t="str">
        <f>IF(Table1[[#This Row],[Ledger 7]]="","",Table1[[#This Row],[Ledger 7]])</f>
        <v/>
      </c>
      <c r="DC750" t="str">
        <f>IF(Table1[[#This Row],[Ledger 7]]="","",IF(Table1[[#This Row],[Effect 7]]="Dr.",-Table1[[#This Row],[Amount 7]],Table1[[#This Row],[Amount 7]]))</f>
        <v/>
      </c>
      <c r="DF750" t="str">
        <f>IF(Table1[[#This Row],[Ledger 8]]="","","No")</f>
        <v/>
      </c>
      <c r="DG750" t="str">
        <f>IF(Table1[[#This Row],[Ledger 8]]="","",IF(Table1[[#This Row],[Effect 8]]="Dr.","Yes","No"))</f>
        <v/>
      </c>
      <c r="DH750" t="str">
        <f>IF(Table1[[#This Row],[Ledger 8]]="","",Table1[[#This Row],[Ledger 8]])</f>
        <v/>
      </c>
      <c r="DI750" t="str">
        <f>IF(Table1[[#This Row],[Ledger 8]]="","",IF(Table1[[#This Row],[Effect 8]]="Dr.",-Table1[[#This Row],[Amount 8]],Table1[[#This Row],[Amount 8]]))</f>
        <v/>
      </c>
      <c r="DL750" t="str">
        <f>IF(Table1[[#This Row],[Ledger 9]]="","","No")</f>
        <v/>
      </c>
      <c r="DM750" t="str">
        <f>IF(Table1[[#This Row],[Ledger 9]]="","",IF(Table1[[#This Row],[Effect 9]]="Dr.","Yes","No"))</f>
        <v/>
      </c>
      <c r="DN750" t="str">
        <f>IF(Table1[[#This Row],[Ledger 9]]="","",Table1[[#This Row],[Ledger 9]])</f>
        <v/>
      </c>
      <c r="DO750" t="str">
        <f>IF(Table1[[#This Row],[Ledger 9]]="","",IF(Table1[[#This Row],[Effect 9]]="Dr.",-Table1[[#This Row],[Amount 9]],Table1[[#This Row],[Amount 9]]))</f>
        <v/>
      </c>
      <c r="DR750" t="str">
        <f>IF(Table1[[#This Row],[Ledger 10]]="","","No")</f>
        <v/>
      </c>
      <c r="DS750" t="str">
        <f>IF(Table1[[#This Row],[Ledger 10]]="","",IF(Table1[[#This Row],[Effect 10]]="Dr.","Yes","No"))</f>
        <v/>
      </c>
      <c r="DT750" t="str">
        <f>IF(Table1[[#This Row],[Ledger 10]]="","",Table1[[#This Row],[Ledger 10]])</f>
        <v/>
      </c>
      <c r="DU750" t="str">
        <f>IF(Table1[[#This Row],[Ledger 10]]="","",IF(Table1[[#This Row],[Effect 10]]="Dr.",-Table1[[#This Row],[Amount 10]],Table1[[#This Row],[Amount 10]]))</f>
        <v/>
      </c>
      <c r="DX750" t="str">
        <f>IF(Table1[[#This Row],[Ledger 11]]="","","No")</f>
        <v/>
      </c>
      <c r="DY750" t="str">
        <f>IF(Table1[[#This Row],[Ledger 11]]="","",IF(Table1[[#This Row],[Effect 11]]="Dr.","Yes","No"))</f>
        <v/>
      </c>
      <c r="DZ750" t="str">
        <f>IF(Table1[[#This Row],[Ledger 11]]="","",Table1[[#This Row],[Ledger 11]])</f>
        <v/>
      </c>
      <c r="EA750" t="str">
        <f>IF(Table1[[#This Row],[Ledger 11]]="","",IF(Table1[[#This Row],[Effect 11]]="Dr.",-Table1[[#This Row],[Amount 11]],Table1[[#This Row],[Amount 11]]))</f>
        <v/>
      </c>
      <c r="ED750" t="str">
        <f>IF(Table1[[#This Row],[Ledger 12]]="","","No")</f>
        <v/>
      </c>
      <c r="EE750" t="str">
        <f>IF(Table1[[#This Row],[Ledger 12]]="","",IF(Table1[[#This Row],[Effect 12]]="Dr.","Yes","No"))</f>
        <v/>
      </c>
      <c r="EF750" t="str">
        <f>IF(Table1[[#This Row],[Ledger 12]]="","",Table1[[#This Row],[Ledger 12]])</f>
        <v/>
      </c>
      <c r="EG750" t="str">
        <f>IF(Table1[[#This Row],[Ledger 12]]="","",IF(Table1[[#This Row],[Effect 12]]="Dr.",-Table1[[#This Row],[Amount 12]],Table1[[#This Row],[Amount 12]]))</f>
        <v/>
      </c>
      <c r="EJ750" t="str">
        <f>IF(Table1[[#This Row],[Ledger 13]]="","","No")</f>
        <v/>
      </c>
      <c r="EK750" t="str">
        <f>IF(Table1[[#This Row],[Ledger 13]]="","",IF(Table1[[#This Row],[Effect 13]]="Dr.","Yes","No"))</f>
        <v/>
      </c>
      <c r="EL750" t="str">
        <f>IF(Table1[[#This Row],[Ledger 13]]="","",Table1[[#This Row],[Ledger 13]])</f>
        <v/>
      </c>
      <c r="EM750" t="str">
        <f>IF(Table1[[#This Row],[Ledger 13]]="","",IF(Table1[[#This Row],[Effect 13]]="Dr.",-Table1[[#This Row],[Amount 13]],Table1[[#This Row],[Amount 13]]))</f>
        <v/>
      </c>
      <c r="EP750" t="str">
        <f>IF(Table1[[#This Row],[Ledger 14]]="","","No")</f>
        <v/>
      </c>
      <c r="EQ750" t="str">
        <f>IF(Table1[[#This Row],[Ledger 14]]="","",IF(Table1[[#This Row],[Effect 14]]="Dr.","Yes","No"))</f>
        <v/>
      </c>
      <c r="ER750" t="str">
        <f>IF(Table1[[#This Row],[Ledger 14]]="","",Table1[[#This Row],[Ledger 14]])</f>
        <v/>
      </c>
      <c r="ES750" t="str">
        <f>IF(Table1[[#This Row],[Ledger 14]]="","",IF(Table1[[#This Row],[Effect 14]]="Dr.",-Table1[[#This Row],[Amount 14]],Table1[[#This Row],[Amount 14]]))</f>
        <v/>
      </c>
      <c r="EV750" t="str">
        <f>IF(Table1[[#This Row],[Ledger 15]]="","","No")</f>
        <v/>
      </c>
      <c r="EW750" t="str">
        <f>IF(Table1[[#This Row],[Ledger 15]]="","",IF(Table1[[#This Row],[Effect 15]]="Dr.","Yes","No"))</f>
        <v/>
      </c>
      <c r="EX750" t="str">
        <f>IF(Table1[[#This Row],[Ledger 15]]="","",Table1[[#This Row],[Ledger 15]])</f>
        <v/>
      </c>
      <c r="EY750" t="str">
        <f>IF(Table1[[#This Row],[Ledger 15]]="","",IF(Table1[[#This Row],[Effect 15]]="Dr.",-Table1[[#This Row],[Amount 15]],Table1[[#This Row],[Amount 15]]))</f>
        <v/>
      </c>
      <c r="FD7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0">
        <f>IF(Table1[[#This Row],[Date]]="",0,IF(AND(Table1[[#This Row],[Date]]&gt;=$FE$2,Table1[[#This Row],[Date]]&lt;=$FE$3),0,1))</f>
        <v>0</v>
      </c>
      <c r="FF750">
        <f>IF(Table1[[#This Row],[Date]]="",0,IF(TYPE(VLOOKUP(Table1[[#This Row],[Voucher Type]],Table1[[#All],[Voucher Type Master]],1,FALSE))=16,1,0))</f>
        <v>0</v>
      </c>
      <c r="FG750">
        <f>IF(TYPE(IF(Table1[[#This Row],[Date]]="",0,IF(VLOOKUP(Table1[[#This Row],[Voucher Type]],$FY$5:$FZ$13,2,0)=Table1[[#This Row],[Effect 1]],0,1)))=16,1,0)</f>
        <v>0</v>
      </c>
      <c r="FH7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0">
        <f>IF(LEN(Table1[[#This Row],[Ledger 1]])&gt;0,IF(TYPE(VLOOKUP(Table1[[#This Row],[Ledger 1]],GZ:GZ,1,0))=16,1,0),0)</f>
        <v>0</v>
      </c>
      <c r="FJ750">
        <f>IF(LEN(Table1[[#This Row],[Ledger 2]])&gt;0,IF(TYPE(VLOOKUP(Table1[[#This Row],[Ledger 2]],GZ:GZ,1,0))=16,1,0),0)</f>
        <v>0</v>
      </c>
      <c r="FK750">
        <f>IF(LEN(Table1[[#This Row],[Ledger 3]])&gt;0,IF(TYPE(VLOOKUP(Table1[[#This Row],[Ledger 3]],GZ:GZ,1,0))=16,1,0),0)</f>
        <v>0</v>
      </c>
      <c r="FL750">
        <f>IF(LEN(Table1[[#This Row],[Ledger 4]])&gt;0,IF(TYPE(VLOOKUP(Table1[[#This Row],[Ledger 4]],GZ:GZ,1,0))=16,1,0),0)</f>
        <v>0</v>
      </c>
      <c r="FM750">
        <f>IF(LEN(Table1[[#This Row],[Ledger 5]])&gt;0,IF(TYPE(VLOOKUP(Table1[[#This Row],[Ledger 5]],GZ:GZ,1,0))=16,1,0),0)</f>
        <v>0</v>
      </c>
      <c r="FN750">
        <f>IF(LEN(Table1[[#This Row],[Ledger 6]])&gt;0,IF(TYPE(VLOOKUP(Table1[[#This Row],[Ledger 6]],$GZ:$GZ,1,0))=16,1,0),0)</f>
        <v>0</v>
      </c>
      <c r="FO750">
        <f>IF(LEN(Table1[[#This Row],[Ledger 7]])&gt;0,IF(TYPE(VLOOKUP(Table1[[#This Row],[Ledger 7]],$GZ:$GZ,1,0))=16,1,0),0)</f>
        <v>0</v>
      </c>
      <c r="FP750">
        <f>IF(LEN(Table1[[#This Row],[Ledger 8]])&gt;0,IF(TYPE(VLOOKUP(Table1[[#This Row],[Ledger 8]],$GZ:$GZ,1,0))=16,1,0),0)</f>
        <v>0</v>
      </c>
      <c r="FQ750">
        <f>IF(LEN(Table1[[#This Row],[Ledger 9]])&gt;0,IF(TYPE(VLOOKUP(Table1[[#This Row],[Ledger 9]],$GZ:$GZ,1,0))=16,1,0),0)</f>
        <v>0</v>
      </c>
      <c r="FR750">
        <f>IF(LEN(Table1[[#This Row],[Ledger 10]])&gt;0,IF(TYPE(VLOOKUP(Table1[[#This Row],[Ledger 10]],$GZ:$GZ,1,0))=16,1,0),0)</f>
        <v>0</v>
      </c>
      <c r="FS750">
        <f>IF(LEN(Table1[[#This Row],[Ledger 11]])&gt;0,IF(TYPE(VLOOKUP(Table1[[#This Row],[Ledger 11]],$GZ:$GZ,1,0))=16,1,0),0)</f>
        <v>0</v>
      </c>
      <c r="FT750">
        <f>IF(LEN(Table1[[#This Row],[Ledger 12]])&gt;0,IF(TYPE(VLOOKUP(Table1[[#This Row],[Ledger 12]],$GZ:$GZ,1,0))=16,1,0),0)</f>
        <v>0</v>
      </c>
      <c r="FU750">
        <f>IF(LEN(Table1[[#This Row],[Ledger 13]])&gt;0,IF(TYPE(VLOOKUP(Table1[[#This Row],[Ledger 13]],$GZ:$GZ,1,0))=16,1,0),0)</f>
        <v>0</v>
      </c>
      <c r="FV750">
        <f>IF(LEN(Table1[[#This Row],[Ledger 14]])&gt;0,IF(TYPE(VLOOKUP(Table1[[#This Row],[Ledger 14]],$GZ:$GZ,1,0))=16,1,0),0)</f>
        <v>0</v>
      </c>
      <c r="FW750">
        <f>IF(LEN(Table1[[#This Row],[Ledger 15]])&gt;0,IF(TYPE(VLOOKUP(Table1[[#This Row],[Ledger 15]],$GZ:$GZ,1,0))=16,1,0),0)</f>
        <v>0</v>
      </c>
    </row>
    <row r="751" spans="4:179" ht="33" customHeight="1" x14ac:dyDescent="0.45">
      <c r="D751" s="8">
        <f t="shared" si="20"/>
        <v>746</v>
      </c>
      <c r="E751" s="32"/>
      <c r="F751" s="34"/>
      <c r="G751" s="34"/>
      <c r="H751" s="34"/>
      <c r="I751" s="34"/>
      <c r="J751" s="38"/>
      <c r="K751" s="33"/>
      <c r="L751" s="36"/>
      <c r="M751" s="35"/>
      <c r="N751" s="34"/>
      <c r="O751" s="41"/>
      <c r="P751" s="35"/>
      <c r="Q751" s="34"/>
      <c r="R751" s="37"/>
      <c r="S751" s="35"/>
      <c r="T751" s="34"/>
      <c r="U751" s="37"/>
      <c r="V751" s="35"/>
      <c r="W751" s="34"/>
      <c r="X751" s="37"/>
      <c r="Y751" s="35"/>
      <c r="Z751" s="34"/>
      <c r="AA751" s="37"/>
      <c r="AB751" s="35"/>
      <c r="AC751" s="34"/>
      <c r="AD751" s="37"/>
      <c r="AE751" s="35"/>
      <c r="AF751" s="34"/>
      <c r="AG751" s="37"/>
      <c r="AH751" s="35"/>
      <c r="AI751" s="34"/>
      <c r="AJ751" s="37"/>
      <c r="AK751" s="35"/>
      <c r="AL751" s="34"/>
      <c r="AM751" s="37"/>
      <c r="AN751" s="35"/>
      <c r="AO751" s="34"/>
      <c r="AP751" s="37"/>
      <c r="AQ751" s="35"/>
      <c r="AR751" s="34"/>
      <c r="AS751" s="37"/>
      <c r="AT751" s="35"/>
      <c r="AU751" s="34"/>
      <c r="AV751" s="37"/>
      <c r="AW751" s="35"/>
      <c r="AX751" s="34"/>
      <c r="AY751" s="37"/>
      <c r="AZ751" s="35"/>
      <c r="BA751" s="34"/>
      <c r="BB751" s="37"/>
      <c r="BC7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1" s="7"/>
      <c r="BF751" t="str">
        <f>IF(Table1[[#This Row],[Date]]="","","&amp;lt;VOUCHER REMOTEID="&amp;""""&amp;$A$11&amp;$A$13&amp;ROW()&amp;""""&amp;" VCHTYPE="""&amp;F751&amp;""" ACTION="""&amp;"Create"&amp;"""&amp;gt;")</f>
        <v/>
      </c>
      <c r="BG751" t="str">
        <f>IF(Table1[[#This Row],[Date]]="","",TEXT(Table1[[#This Row],[Date]],"yyyymmdd"))</f>
        <v/>
      </c>
      <c r="BH751" t="str">
        <f>Table1[[#This Row],[Date2]]</f>
        <v/>
      </c>
      <c r="BI751" t="str">
        <f>IF(Table1[[#This Row],[Date]]="","",Table1[[#This Row],[Voucher Type]])</f>
        <v/>
      </c>
      <c r="BJ751" t="str">
        <f>IF(Table1[[#This Row],[Ref No / Invoice No]]="","",Table1[[#This Row],[Ref No / Invoice No]])</f>
        <v/>
      </c>
      <c r="BK751" t="str">
        <f>IF(Table1[[#This Row],[Voucher No]]="","",Table1[[#This Row],[Voucher No]])</f>
        <v/>
      </c>
      <c r="BL751" t="str">
        <f>IF(Table1[[#This Row],[Date]]="","",Table1[[#This Row],[Narration]])</f>
        <v/>
      </c>
      <c r="BM751" t="str">
        <f>IF(Table1[[#This Row],[Date]]="","",$A$11&amp;$A$13&amp;ROW())</f>
        <v/>
      </c>
      <c r="BN751" t="str">
        <f>IF(Table1[[#This Row],[Date]]="","",$A$13)</f>
        <v/>
      </c>
      <c r="BP751" t="str">
        <f>IF(Table1[[#This Row],[Ledger 1]]="","","No")</f>
        <v/>
      </c>
      <c r="BQ751" t="str">
        <f>IF(Table1[[#This Row],[Date]]="","",IF(Table1[[#This Row],[Effect 1]]="Dr.","Yes","No"))</f>
        <v/>
      </c>
      <c r="BR751" t="str">
        <f>IF(Table1[[#This Row],[Date]]="","",Table1[[#This Row],[Ledger 1]])</f>
        <v/>
      </c>
      <c r="BS751" t="str">
        <f>IF(Table1[[#This Row],[Date]]="","",IF(Table1[[#This Row],[Effect 1]]="Dr.",-Table1[[#This Row],[Amount 1]],Table1[[#This Row],[Amount 1]]))</f>
        <v/>
      </c>
      <c r="BV751" t="str">
        <f>IF(Table1[[#This Row],[Ledger 2]]="","","No")</f>
        <v/>
      </c>
      <c r="BW751" t="str">
        <f>IF(Table1[[#This Row],[Date]]="","",IF(Table1[[#This Row],[Effect 2]]="Dr.","Yes","No"))</f>
        <v/>
      </c>
      <c r="BX751" t="str">
        <f>IF(Table1[[#This Row],[Date]]="","",Table1[[#This Row],[Ledger 2]])</f>
        <v/>
      </c>
      <c r="BY751" t="str">
        <f>IF(Table1[[#This Row],[Date]]="","",IF(Table1[[#This Row],[Effect 2]]="Dr.",-Table1[[#This Row],[Amount 2]],Table1[[#This Row],[Amount 2]]))</f>
        <v/>
      </c>
      <c r="CB751" t="str">
        <f>IF(Table1[[#This Row],[Ledger 3]]="","","No")</f>
        <v/>
      </c>
      <c r="CC751" t="str">
        <f>IF(Table1[[#This Row],[Ledger 3]]="","",IF(Table1[[#This Row],[Effect 3]]="Dr.","Yes","No"))</f>
        <v/>
      </c>
      <c r="CD751" t="str">
        <f>IF(Table1[[#This Row],[Ledger 3]]="","",Table1[[#This Row],[Ledger 3]])</f>
        <v/>
      </c>
      <c r="CE751" t="str">
        <f>IF(Table1[[#This Row],[Ledger 3]]="","",IF(Table1[[#This Row],[Effect 3]]="Dr.",-Table1[[#This Row],[Amount 3]],Table1[[#This Row],[Amount 3]]))</f>
        <v/>
      </c>
      <c r="CH751" t="str">
        <f>IF(Table1[[#This Row],[Ledger 4]]="","","No")</f>
        <v/>
      </c>
      <c r="CI751" t="str">
        <f>IF(Table1[[#This Row],[Ledger 4]]="","",IF(Table1[[#This Row],[Effect 4]]="Dr.","Yes","No"))</f>
        <v/>
      </c>
      <c r="CJ751" t="str">
        <f>IF(Table1[[#This Row],[Ledger 4]]="","",Table1[[#This Row],[Ledger 4]])</f>
        <v/>
      </c>
      <c r="CK751" t="str">
        <f>IF(Table1[[#This Row],[Ledger 4]]="","",IF(Table1[[#This Row],[Effect 4]]="Dr.",-Table1[[#This Row],[Amount 4]],Table1[[#This Row],[Amount 4]]))</f>
        <v/>
      </c>
      <c r="CN751" t="str">
        <f>IF(Table1[[#This Row],[Ledger 5]]="","","No")</f>
        <v/>
      </c>
      <c r="CO751" t="str">
        <f>IF(Table1[[#This Row],[Ledger 5]]="","",IF(Table1[[#This Row],[Effect 5]]="Dr.","Yes","No"))</f>
        <v/>
      </c>
      <c r="CP751" t="str">
        <f>IF(Table1[[#This Row],[Ledger 5]]="","",Table1[[#This Row],[Ledger 5]])</f>
        <v/>
      </c>
      <c r="CQ751" t="str">
        <f>IF(Table1[[#This Row],[Ledger 5]]="","",IF(Table1[[#This Row],[Effect 5]]="Dr.",-Table1[[#This Row],[Amount 5]],Table1[[#This Row],[Amount 5]]))</f>
        <v/>
      </c>
      <c r="CT751" t="str">
        <f>IF(Table1[[#This Row],[Ledger 6]]="","","No")</f>
        <v/>
      </c>
      <c r="CU751" t="str">
        <f>IF(Table1[[#This Row],[Ledger 6]]="","",IF(Table1[[#This Row],[Effect 6]]="Dr.","Yes","No"))</f>
        <v/>
      </c>
      <c r="CV751" t="str">
        <f>IF(Table1[[#This Row],[Ledger 6]]="","",Table1[[#This Row],[Ledger 6]])</f>
        <v/>
      </c>
      <c r="CW751" t="str">
        <f>IF(Table1[[#This Row],[Ledger 6]]="","",IF(Table1[[#This Row],[Effect 6]]="Dr.",-Table1[[#This Row],[Amount 6]],Table1[[#This Row],[Amount 6]]))</f>
        <v/>
      </c>
      <c r="CZ751" t="str">
        <f>IF(Table1[[#This Row],[Ledger 7]]="","","No")</f>
        <v/>
      </c>
      <c r="DA751" t="str">
        <f>IF(Table1[[#This Row],[Ledger 7]]="","",IF(Table1[[#This Row],[Effect 7]]="Dr.","Yes","No"))</f>
        <v/>
      </c>
      <c r="DB751" t="str">
        <f>IF(Table1[[#This Row],[Ledger 7]]="","",Table1[[#This Row],[Ledger 7]])</f>
        <v/>
      </c>
      <c r="DC751" t="str">
        <f>IF(Table1[[#This Row],[Ledger 7]]="","",IF(Table1[[#This Row],[Effect 7]]="Dr.",-Table1[[#This Row],[Amount 7]],Table1[[#This Row],[Amount 7]]))</f>
        <v/>
      </c>
      <c r="DF751" t="str">
        <f>IF(Table1[[#This Row],[Ledger 8]]="","","No")</f>
        <v/>
      </c>
      <c r="DG751" t="str">
        <f>IF(Table1[[#This Row],[Ledger 8]]="","",IF(Table1[[#This Row],[Effect 8]]="Dr.","Yes","No"))</f>
        <v/>
      </c>
      <c r="DH751" t="str">
        <f>IF(Table1[[#This Row],[Ledger 8]]="","",Table1[[#This Row],[Ledger 8]])</f>
        <v/>
      </c>
      <c r="DI751" t="str">
        <f>IF(Table1[[#This Row],[Ledger 8]]="","",IF(Table1[[#This Row],[Effect 8]]="Dr.",-Table1[[#This Row],[Amount 8]],Table1[[#This Row],[Amount 8]]))</f>
        <v/>
      </c>
      <c r="DL751" t="str">
        <f>IF(Table1[[#This Row],[Ledger 9]]="","","No")</f>
        <v/>
      </c>
      <c r="DM751" t="str">
        <f>IF(Table1[[#This Row],[Ledger 9]]="","",IF(Table1[[#This Row],[Effect 9]]="Dr.","Yes","No"))</f>
        <v/>
      </c>
      <c r="DN751" t="str">
        <f>IF(Table1[[#This Row],[Ledger 9]]="","",Table1[[#This Row],[Ledger 9]])</f>
        <v/>
      </c>
      <c r="DO751" t="str">
        <f>IF(Table1[[#This Row],[Ledger 9]]="","",IF(Table1[[#This Row],[Effect 9]]="Dr.",-Table1[[#This Row],[Amount 9]],Table1[[#This Row],[Amount 9]]))</f>
        <v/>
      </c>
      <c r="DR751" t="str">
        <f>IF(Table1[[#This Row],[Ledger 10]]="","","No")</f>
        <v/>
      </c>
      <c r="DS751" t="str">
        <f>IF(Table1[[#This Row],[Ledger 10]]="","",IF(Table1[[#This Row],[Effect 10]]="Dr.","Yes","No"))</f>
        <v/>
      </c>
      <c r="DT751" t="str">
        <f>IF(Table1[[#This Row],[Ledger 10]]="","",Table1[[#This Row],[Ledger 10]])</f>
        <v/>
      </c>
      <c r="DU751" t="str">
        <f>IF(Table1[[#This Row],[Ledger 10]]="","",IF(Table1[[#This Row],[Effect 10]]="Dr.",-Table1[[#This Row],[Amount 10]],Table1[[#This Row],[Amount 10]]))</f>
        <v/>
      </c>
      <c r="DX751" t="str">
        <f>IF(Table1[[#This Row],[Ledger 11]]="","","No")</f>
        <v/>
      </c>
      <c r="DY751" t="str">
        <f>IF(Table1[[#This Row],[Ledger 11]]="","",IF(Table1[[#This Row],[Effect 11]]="Dr.","Yes","No"))</f>
        <v/>
      </c>
      <c r="DZ751" t="str">
        <f>IF(Table1[[#This Row],[Ledger 11]]="","",Table1[[#This Row],[Ledger 11]])</f>
        <v/>
      </c>
      <c r="EA751" t="str">
        <f>IF(Table1[[#This Row],[Ledger 11]]="","",IF(Table1[[#This Row],[Effect 11]]="Dr.",-Table1[[#This Row],[Amount 11]],Table1[[#This Row],[Amount 11]]))</f>
        <v/>
      </c>
      <c r="ED751" t="str">
        <f>IF(Table1[[#This Row],[Ledger 12]]="","","No")</f>
        <v/>
      </c>
      <c r="EE751" t="str">
        <f>IF(Table1[[#This Row],[Ledger 12]]="","",IF(Table1[[#This Row],[Effect 12]]="Dr.","Yes","No"))</f>
        <v/>
      </c>
      <c r="EF751" t="str">
        <f>IF(Table1[[#This Row],[Ledger 12]]="","",Table1[[#This Row],[Ledger 12]])</f>
        <v/>
      </c>
      <c r="EG751" t="str">
        <f>IF(Table1[[#This Row],[Ledger 12]]="","",IF(Table1[[#This Row],[Effect 12]]="Dr.",-Table1[[#This Row],[Amount 12]],Table1[[#This Row],[Amount 12]]))</f>
        <v/>
      </c>
      <c r="EJ751" t="str">
        <f>IF(Table1[[#This Row],[Ledger 13]]="","","No")</f>
        <v/>
      </c>
      <c r="EK751" t="str">
        <f>IF(Table1[[#This Row],[Ledger 13]]="","",IF(Table1[[#This Row],[Effect 13]]="Dr.","Yes","No"))</f>
        <v/>
      </c>
      <c r="EL751" t="str">
        <f>IF(Table1[[#This Row],[Ledger 13]]="","",Table1[[#This Row],[Ledger 13]])</f>
        <v/>
      </c>
      <c r="EM751" t="str">
        <f>IF(Table1[[#This Row],[Ledger 13]]="","",IF(Table1[[#This Row],[Effect 13]]="Dr.",-Table1[[#This Row],[Amount 13]],Table1[[#This Row],[Amount 13]]))</f>
        <v/>
      </c>
      <c r="EP751" t="str">
        <f>IF(Table1[[#This Row],[Ledger 14]]="","","No")</f>
        <v/>
      </c>
      <c r="EQ751" t="str">
        <f>IF(Table1[[#This Row],[Ledger 14]]="","",IF(Table1[[#This Row],[Effect 14]]="Dr.","Yes","No"))</f>
        <v/>
      </c>
      <c r="ER751" t="str">
        <f>IF(Table1[[#This Row],[Ledger 14]]="","",Table1[[#This Row],[Ledger 14]])</f>
        <v/>
      </c>
      <c r="ES751" t="str">
        <f>IF(Table1[[#This Row],[Ledger 14]]="","",IF(Table1[[#This Row],[Effect 14]]="Dr.",-Table1[[#This Row],[Amount 14]],Table1[[#This Row],[Amount 14]]))</f>
        <v/>
      </c>
      <c r="EV751" t="str">
        <f>IF(Table1[[#This Row],[Ledger 15]]="","","No")</f>
        <v/>
      </c>
      <c r="EW751" t="str">
        <f>IF(Table1[[#This Row],[Ledger 15]]="","",IF(Table1[[#This Row],[Effect 15]]="Dr.","Yes","No"))</f>
        <v/>
      </c>
      <c r="EX751" t="str">
        <f>IF(Table1[[#This Row],[Ledger 15]]="","",Table1[[#This Row],[Ledger 15]])</f>
        <v/>
      </c>
      <c r="EY751" t="str">
        <f>IF(Table1[[#This Row],[Ledger 15]]="","",IF(Table1[[#This Row],[Effect 15]]="Dr.",-Table1[[#This Row],[Amount 15]],Table1[[#This Row],[Amount 15]]))</f>
        <v/>
      </c>
      <c r="FD7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1">
        <f>IF(Table1[[#This Row],[Date]]="",0,IF(AND(Table1[[#This Row],[Date]]&gt;=$FE$2,Table1[[#This Row],[Date]]&lt;=$FE$3),0,1))</f>
        <v>0</v>
      </c>
      <c r="FF751">
        <f>IF(Table1[[#This Row],[Date]]="",0,IF(TYPE(VLOOKUP(Table1[[#This Row],[Voucher Type]],Table1[[#All],[Voucher Type Master]],1,FALSE))=16,1,0))</f>
        <v>0</v>
      </c>
      <c r="FG751">
        <f>IF(TYPE(IF(Table1[[#This Row],[Date]]="",0,IF(VLOOKUP(Table1[[#This Row],[Voucher Type]],$FY$5:$FZ$13,2,0)=Table1[[#This Row],[Effect 1]],0,1)))=16,1,0)</f>
        <v>0</v>
      </c>
      <c r="FH7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1">
        <f>IF(LEN(Table1[[#This Row],[Ledger 1]])&gt;0,IF(TYPE(VLOOKUP(Table1[[#This Row],[Ledger 1]],GZ:GZ,1,0))=16,1,0),0)</f>
        <v>0</v>
      </c>
      <c r="FJ751">
        <f>IF(LEN(Table1[[#This Row],[Ledger 2]])&gt;0,IF(TYPE(VLOOKUP(Table1[[#This Row],[Ledger 2]],GZ:GZ,1,0))=16,1,0),0)</f>
        <v>0</v>
      </c>
      <c r="FK751">
        <f>IF(LEN(Table1[[#This Row],[Ledger 3]])&gt;0,IF(TYPE(VLOOKUP(Table1[[#This Row],[Ledger 3]],GZ:GZ,1,0))=16,1,0),0)</f>
        <v>0</v>
      </c>
      <c r="FL751">
        <f>IF(LEN(Table1[[#This Row],[Ledger 4]])&gt;0,IF(TYPE(VLOOKUP(Table1[[#This Row],[Ledger 4]],GZ:GZ,1,0))=16,1,0),0)</f>
        <v>0</v>
      </c>
      <c r="FM751">
        <f>IF(LEN(Table1[[#This Row],[Ledger 5]])&gt;0,IF(TYPE(VLOOKUP(Table1[[#This Row],[Ledger 5]],GZ:GZ,1,0))=16,1,0),0)</f>
        <v>0</v>
      </c>
      <c r="FN751">
        <f>IF(LEN(Table1[[#This Row],[Ledger 6]])&gt;0,IF(TYPE(VLOOKUP(Table1[[#This Row],[Ledger 6]],$GZ:$GZ,1,0))=16,1,0),0)</f>
        <v>0</v>
      </c>
      <c r="FO751">
        <f>IF(LEN(Table1[[#This Row],[Ledger 7]])&gt;0,IF(TYPE(VLOOKUP(Table1[[#This Row],[Ledger 7]],$GZ:$GZ,1,0))=16,1,0),0)</f>
        <v>0</v>
      </c>
      <c r="FP751">
        <f>IF(LEN(Table1[[#This Row],[Ledger 8]])&gt;0,IF(TYPE(VLOOKUP(Table1[[#This Row],[Ledger 8]],$GZ:$GZ,1,0))=16,1,0),0)</f>
        <v>0</v>
      </c>
      <c r="FQ751">
        <f>IF(LEN(Table1[[#This Row],[Ledger 9]])&gt;0,IF(TYPE(VLOOKUP(Table1[[#This Row],[Ledger 9]],$GZ:$GZ,1,0))=16,1,0),0)</f>
        <v>0</v>
      </c>
      <c r="FR751">
        <f>IF(LEN(Table1[[#This Row],[Ledger 10]])&gt;0,IF(TYPE(VLOOKUP(Table1[[#This Row],[Ledger 10]],$GZ:$GZ,1,0))=16,1,0),0)</f>
        <v>0</v>
      </c>
      <c r="FS751">
        <f>IF(LEN(Table1[[#This Row],[Ledger 11]])&gt;0,IF(TYPE(VLOOKUP(Table1[[#This Row],[Ledger 11]],$GZ:$GZ,1,0))=16,1,0),0)</f>
        <v>0</v>
      </c>
      <c r="FT751">
        <f>IF(LEN(Table1[[#This Row],[Ledger 12]])&gt;0,IF(TYPE(VLOOKUP(Table1[[#This Row],[Ledger 12]],$GZ:$GZ,1,0))=16,1,0),0)</f>
        <v>0</v>
      </c>
      <c r="FU751">
        <f>IF(LEN(Table1[[#This Row],[Ledger 13]])&gt;0,IF(TYPE(VLOOKUP(Table1[[#This Row],[Ledger 13]],$GZ:$GZ,1,0))=16,1,0),0)</f>
        <v>0</v>
      </c>
      <c r="FV751">
        <f>IF(LEN(Table1[[#This Row],[Ledger 14]])&gt;0,IF(TYPE(VLOOKUP(Table1[[#This Row],[Ledger 14]],$GZ:$GZ,1,0))=16,1,0),0)</f>
        <v>0</v>
      </c>
      <c r="FW751">
        <f>IF(LEN(Table1[[#This Row],[Ledger 15]])&gt;0,IF(TYPE(VLOOKUP(Table1[[#This Row],[Ledger 15]],$GZ:$GZ,1,0))=16,1,0),0)</f>
        <v>0</v>
      </c>
    </row>
    <row r="752" spans="4:179" ht="33" customHeight="1" x14ac:dyDescent="0.45">
      <c r="D752" s="8">
        <f t="shared" si="20"/>
        <v>747</v>
      </c>
      <c r="E752" s="32"/>
      <c r="F752" s="34"/>
      <c r="G752" s="34"/>
      <c r="H752" s="34"/>
      <c r="I752" s="34"/>
      <c r="J752" s="38"/>
      <c r="K752" s="33"/>
      <c r="L752" s="36"/>
      <c r="M752" s="35"/>
      <c r="N752" s="34"/>
      <c r="O752" s="41"/>
      <c r="P752" s="35"/>
      <c r="Q752" s="34"/>
      <c r="R752" s="37"/>
      <c r="S752" s="35"/>
      <c r="T752" s="34"/>
      <c r="U752" s="37"/>
      <c r="V752" s="35"/>
      <c r="W752" s="34"/>
      <c r="X752" s="37"/>
      <c r="Y752" s="35"/>
      <c r="Z752" s="34"/>
      <c r="AA752" s="37"/>
      <c r="AB752" s="35"/>
      <c r="AC752" s="34"/>
      <c r="AD752" s="37"/>
      <c r="AE752" s="35"/>
      <c r="AF752" s="34"/>
      <c r="AG752" s="37"/>
      <c r="AH752" s="35"/>
      <c r="AI752" s="34"/>
      <c r="AJ752" s="37"/>
      <c r="AK752" s="35"/>
      <c r="AL752" s="34"/>
      <c r="AM752" s="37"/>
      <c r="AN752" s="35"/>
      <c r="AO752" s="34"/>
      <c r="AP752" s="37"/>
      <c r="AQ752" s="35"/>
      <c r="AR752" s="34"/>
      <c r="AS752" s="37"/>
      <c r="AT752" s="35"/>
      <c r="AU752" s="34"/>
      <c r="AV752" s="37"/>
      <c r="AW752" s="35"/>
      <c r="AX752" s="34"/>
      <c r="AY752" s="37"/>
      <c r="AZ752" s="35"/>
      <c r="BA752" s="34"/>
      <c r="BB752" s="37"/>
      <c r="BC7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2" s="7"/>
      <c r="BF752" t="str">
        <f>IF(Table1[[#This Row],[Date]]="","","&amp;lt;VOUCHER REMOTEID="&amp;""""&amp;$A$11&amp;$A$13&amp;ROW()&amp;""""&amp;" VCHTYPE="""&amp;F752&amp;""" ACTION="""&amp;"Create"&amp;"""&amp;gt;")</f>
        <v/>
      </c>
      <c r="BG752" t="str">
        <f>IF(Table1[[#This Row],[Date]]="","",TEXT(Table1[[#This Row],[Date]],"yyyymmdd"))</f>
        <v/>
      </c>
      <c r="BH752" t="str">
        <f>Table1[[#This Row],[Date2]]</f>
        <v/>
      </c>
      <c r="BI752" t="str">
        <f>IF(Table1[[#This Row],[Date]]="","",Table1[[#This Row],[Voucher Type]])</f>
        <v/>
      </c>
      <c r="BJ752" t="str">
        <f>IF(Table1[[#This Row],[Ref No / Invoice No]]="","",Table1[[#This Row],[Ref No / Invoice No]])</f>
        <v/>
      </c>
      <c r="BK752" t="str">
        <f>IF(Table1[[#This Row],[Voucher No]]="","",Table1[[#This Row],[Voucher No]])</f>
        <v/>
      </c>
      <c r="BL752" t="str">
        <f>IF(Table1[[#This Row],[Date]]="","",Table1[[#This Row],[Narration]])</f>
        <v/>
      </c>
      <c r="BM752" t="str">
        <f>IF(Table1[[#This Row],[Date]]="","",$A$11&amp;$A$13&amp;ROW())</f>
        <v/>
      </c>
      <c r="BN752" t="str">
        <f>IF(Table1[[#This Row],[Date]]="","",$A$13)</f>
        <v/>
      </c>
      <c r="BP752" t="str">
        <f>IF(Table1[[#This Row],[Ledger 1]]="","","No")</f>
        <v/>
      </c>
      <c r="BQ752" t="str">
        <f>IF(Table1[[#This Row],[Date]]="","",IF(Table1[[#This Row],[Effect 1]]="Dr.","Yes","No"))</f>
        <v/>
      </c>
      <c r="BR752" t="str">
        <f>IF(Table1[[#This Row],[Date]]="","",Table1[[#This Row],[Ledger 1]])</f>
        <v/>
      </c>
      <c r="BS752" t="str">
        <f>IF(Table1[[#This Row],[Date]]="","",IF(Table1[[#This Row],[Effect 1]]="Dr.",-Table1[[#This Row],[Amount 1]],Table1[[#This Row],[Amount 1]]))</f>
        <v/>
      </c>
      <c r="BV752" t="str">
        <f>IF(Table1[[#This Row],[Ledger 2]]="","","No")</f>
        <v/>
      </c>
      <c r="BW752" t="str">
        <f>IF(Table1[[#This Row],[Date]]="","",IF(Table1[[#This Row],[Effect 2]]="Dr.","Yes","No"))</f>
        <v/>
      </c>
      <c r="BX752" t="str">
        <f>IF(Table1[[#This Row],[Date]]="","",Table1[[#This Row],[Ledger 2]])</f>
        <v/>
      </c>
      <c r="BY752" t="str">
        <f>IF(Table1[[#This Row],[Date]]="","",IF(Table1[[#This Row],[Effect 2]]="Dr.",-Table1[[#This Row],[Amount 2]],Table1[[#This Row],[Amount 2]]))</f>
        <v/>
      </c>
      <c r="CB752" t="str">
        <f>IF(Table1[[#This Row],[Ledger 3]]="","","No")</f>
        <v/>
      </c>
      <c r="CC752" t="str">
        <f>IF(Table1[[#This Row],[Ledger 3]]="","",IF(Table1[[#This Row],[Effect 3]]="Dr.","Yes","No"))</f>
        <v/>
      </c>
      <c r="CD752" t="str">
        <f>IF(Table1[[#This Row],[Ledger 3]]="","",Table1[[#This Row],[Ledger 3]])</f>
        <v/>
      </c>
      <c r="CE752" t="str">
        <f>IF(Table1[[#This Row],[Ledger 3]]="","",IF(Table1[[#This Row],[Effect 3]]="Dr.",-Table1[[#This Row],[Amount 3]],Table1[[#This Row],[Amount 3]]))</f>
        <v/>
      </c>
      <c r="CH752" t="str">
        <f>IF(Table1[[#This Row],[Ledger 4]]="","","No")</f>
        <v/>
      </c>
      <c r="CI752" t="str">
        <f>IF(Table1[[#This Row],[Ledger 4]]="","",IF(Table1[[#This Row],[Effect 4]]="Dr.","Yes","No"))</f>
        <v/>
      </c>
      <c r="CJ752" t="str">
        <f>IF(Table1[[#This Row],[Ledger 4]]="","",Table1[[#This Row],[Ledger 4]])</f>
        <v/>
      </c>
      <c r="CK752" t="str">
        <f>IF(Table1[[#This Row],[Ledger 4]]="","",IF(Table1[[#This Row],[Effect 4]]="Dr.",-Table1[[#This Row],[Amount 4]],Table1[[#This Row],[Amount 4]]))</f>
        <v/>
      </c>
      <c r="CN752" t="str">
        <f>IF(Table1[[#This Row],[Ledger 5]]="","","No")</f>
        <v/>
      </c>
      <c r="CO752" t="str">
        <f>IF(Table1[[#This Row],[Ledger 5]]="","",IF(Table1[[#This Row],[Effect 5]]="Dr.","Yes","No"))</f>
        <v/>
      </c>
      <c r="CP752" t="str">
        <f>IF(Table1[[#This Row],[Ledger 5]]="","",Table1[[#This Row],[Ledger 5]])</f>
        <v/>
      </c>
      <c r="CQ752" t="str">
        <f>IF(Table1[[#This Row],[Ledger 5]]="","",IF(Table1[[#This Row],[Effect 5]]="Dr.",-Table1[[#This Row],[Amount 5]],Table1[[#This Row],[Amount 5]]))</f>
        <v/>
      </c>
      <c r="CT752" t="str">
        <f>IF(Table1[[#This Row],[Ledger 6]]="","","No")</f>
        <v/>
      </c>
      <c r="CU752" t="str">
        <f>IF(Table1[[#This Row],[Ledger 6]]="","",IF(Table1[[#This Row],[Effect 6]]="Dr.","Yes","No"))</f>
        <v/>
      </c>
      <c r="CV752" t="str">
        <f>IF(Table1[[#This Row],[Ledger 6]]="","",Table1[[#This Row],[Ledger 6]])</f>
        <v/>
      </c>
      <c r="CW752" t="str">
        <f>IF(Table1[[#This Row],[Ledger 6]]="","",IF(Table1[[#This Row],[Effect 6]]="Dr.",-Table1[[#This Row],[Amount 6]],Table1[[#This Row],[Amount 6]]))</f>
        <v/>
      </c>
      <c r="CZ752" t="str">
        <f>IF(Table1[[#This Row],[Ledger 7]]="","","No")</f>
        <v/>
      </c>
      <c r="DA752" t="str">
        <f>IF(Table1[[#This Row],[Ledger 7]]="","",IF(Table1[[#This Row],[Effect 7]]="Dr.","Yes","No"))</f>
        <v/>
      </c>
      <c r="DB752" t="str">
        <f>IF(Table1[[#This Row],[Ledger 7]]="","",Table1[[#This Row],[Ledger 7]])</f>
        <v/>
      </c>
      <c r="DC752" t="str">
        <f>IF(Table1[[#This Row],[Ledger 7]]="","",IF(Table1[[#This Row],[Effect 7]]="Dr.",-Table1[[#This Row],[Amount 7]],Table1[[#This Row],[Amount 7]]))</f>
        <v/>
      </c>
      <c r="DF752" t="str">
        <f>IF(Table1[[#This Row],[Ledger 8]]="","","No")</f>
        <v/>
      </c>
      <c r="DG752" t="str">
        <f>IF(Table1[[#This Row],[Ledger 8]]="","",IF(Table1[[#This Row],[Effect 8]]="Dr.","Yes","No"))</f>
        <v/>
      </c>
      <c r="DH752" t="str">
        <f>IF(Table1[[#This Row],[Ledger 8]]="","",Table1[[#This Row],[Ledger 8]])</f>
        <v/>
      </c>
      <c r="DI752" t="str">
        <f>IF(Table1[[#This Row],[Ledger 8]]="","",IF(Table1[[#This Row],[Effect 8]]="Dr.",-Table1[[#This Row],[Amount 8]],Table1[[#This Row],[Amount 8]]))</f>
        <v/>
      </c>
      <c r="DL752" t="str">
        <f>IF(Table1[[#This Row],[Ledger 9]]="","","No")</f>
        <v/>
      </c>
      <c r="DM752" t="str">
        <f>IF(Table1[[#This Row],[Ledger 9]]="","",IF(Table1[[#This Row],[Effect 9]]="Dr.","Yes","No"))</f>
        <v/>
      </c>
      <c r="DN752" t="str">
        <f>IF(Table1[[#This Row],[Ledger 9]]="","",Table1[[#This Row],[Ledger 9]])</f>
        <v/>
      </c>
      <c r="DO752" t="str">
        <f>IF(Table1[[#This Row],[Ledger 9]]="","",IF(Table1[[#This Row],[Effect 9]]="Dr.",-Table1[[#This Row],[Amount 9]],Table1[[#This Row],[Amount 9]]))</f>
        <v/>
      </c>
      <c r="DR752" t="str">
        <f>IF(Table1[[#This Row],[Ledger 10]]="","","No")</f>
        <v/>
      </c>
      <c r="DS752" t="str">
        <f>IF(Table1[[#This Row],[Ledger 10]]="","",IF(Table1[[#This Row],[Effect 10]]="Dr.","Yes","No"))</f>
        <v/>
      </c>
      <c r="DT752" t="str">
        <f>IF(Table1[[#This Row],[Ledger 10]]="","",Table1[[#This Row],[Ledger 10]])</f>
        <v/>
      </c>
      <c r="DU752" t="str">
        <f>IF(Table1[[#This Row],[Ledger 10]]="","",IF(Table1[[#This Row],[Effect 10]]="Dr.",-Table1[[#This Row],[Amount 10]],Table1[[#This Row],[Amount 10]]))</f>
        <v/>
      </c>
      <c r="DX752" t="str">
        <f>IF(Table1[[#This Row],[Ledger 11]]="","","No")</f>
        <v/>
      </c>
      <c r="DY752" t="str">
        <f>IF(Table1[[#This Row],[Ledger 11]]="","",IF(Table1[[#This Row],[Effect 11]]="Dr.","Yes","No"))</f>
        <v/>
      </c>
      <c r="DZ752" t="str">
        <f>IF(Table1[[#This Row],[Ledger 11]]="","",Table1[[#This Row],[Ledger 11]])</f>
        <v/>
      </c>
      <c r="EA752" t="str">
        <f>IF(Table1[[#This Row],[Ledger 11]]="","",IF(Table1[[#This Row],[Effect 11]]="Dr.",-Table1[[#This Row],[Amount 11]],Table1[[#This Row],[Amount 11]]))</f>
        <v/>
      </c>
      <c r="ED752" t="str">
        <f>IF(Table1[[#This Row],[Ledger 12]]="","","No")</f>
        <v/>
      </c>
      <c r="EE752" t="str">
        <f>IF(Table1[[#This Row],[Ledger 12]]="","",IF(Table1[[#This Row],[Effect 12]]="Dr.","Yes","No"))</f>
        <v/>
      </c>
      <c r="EF752" t="str">
        <f>IF(Table1[[#This Row],[Ledger 12]]="","",Table1[[#This Row],[Ledger 12]])</f>
        <v/>
      </c>
      <c r="EG752" t="str">
        <f>IF(Table1[[#This Row],[Ledger 12]]="","",IF(Table1[[#This Row],[Effect 12]]="Dr.",-Table1[[#This Row],[Amount 12]],Table1[[#This Row],[Amount 12]]))</f>
        <v/>
      </c>
      <c r="EJ752" t="str">
        <f>IF(Table1[[#This Row],[Ledger 13]]="","","No")</f>
        <v/>
      </c>
      <c r="EK752" t="str">
        <f>IF(Table1[[#This Row],[Ledger 13]]="","",IF(Table1[[#This Row],[Effect 13]]="Dr.","Yes","No"))</f>
        <v/>
      </c>
      <c r="EL752" t="str">
        <f>IF(Table1[[#This Row],[Ledger 13]]="","",Table1[[#This Row],[Ledger 13]])</f>
        <v/>
      </c>
      <c r="EM752" t="str">
        <f>IF(Table1[[#This Row],[Ledger 13]]="","",IF(Table1[[#This Row],[Effect 13]]="Dr.",-Table1[[#This Row],[Amount 13]],Table1[[#This Row],[Amount 13]]))</f>
        <v/>
      </c>
      <c r="EP752" t="str">
        <f>IF(Table1[[#This Row],[Ledger 14]]="","","No")</f>
        <v/>
      </c>
      <c r="EQ752" t="str">
        <f>IF(Table1[[#This Row],[Ledger 14]]="","",IF(Table1[[#This Row],[Effect 14]]="Dr.","Yes","No"))</f>
        <v/>
      </c>
      <c r="ER752" t="str">
        <f>IF(Table1[[#This Row],[Ledger 14]]="","",Table1[[#This Row],[Ledger 14]])</f>
        <v/>
      </c>
      <c r="ES752" t="str">
        <f>IF(Table1[[#This Row],[Ledger 14]]="","",IF(Table1[[#This Row],[Effect 14]]="Dr.",-Table1[[#This Row],[Amount 14]],Table1[[#This Row],[Amount 14]]))</f>
        <v/>
      </c>
      <c r="EV752" t="str">
        <f>IF(Table1[[#This Row],[Ledger 15]]="","","No")</f>
        <v/>
      </c>
      <c r="EW752" t="str">
        <f>IF(Table1[[#This Row],[Ledger 15]]="","",IF(Table1[[#This Row],[Effect 15]]="Dr.","Yes","No"))</f>
        <v/>
      </c>
      <c r="EX752" t="str">
        <f>IF(Table1[[#This Row],[Ledger 15]]="","",Table1[[#This Row],[Ledger 15]])</f>
        <v/>
      </c>
      <c r="EY752" t="str">
        <f>IF(Table1[[#This Row],[Ledger 15]]="","",IF(Table1[[#This Row],[Effect 15]]="Dr.",-Table1[[#This Row],[Amount 15]],Table1[[#This Row],[Amount 15]]))</f>
        <v/>
      </c>
      <c r="FD7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2">
        <f>IF(Table1[[#This Row],[Date]]="",0,IF(AND(Table1[[#This Row],[Date]]&gt;=$FE$2,Table1[[#This Row],[Date]]&lt;=$FE$3),0,1))</f>
        <v>0</v>
      </c>
      <c r="FF752">
        <f>IF(Table1[[#This Row],[Date]]="",0,IF(TYPE(VLOOKUP(Table1[[#This Row],[Voucher Type]],Table1[[#All],[Voucher Type Master]],1,FALSE))=16,1,0))</f>
        <v>0</v>
      </c>
      <c r="FG752">
        <f>IF(TYPE(IF(Table1[[#This Row],[Date]]="",0,IF(VLOOKUP(Table1[[#This Row],[Voucher Type]],$FY$5:$FZ$13,2,0)=Table1[[#This Row],[Effect 1]],0,1)))=16,1,0)</f>
        <v>0</v>
      </c>
      <c r="FH7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2">
        <f>IF(LEN(Table1[[#This Row],[Ledger 1]])&gt;0,IF(TYPE(VLOOKUP(Table1[[#This Row],[Ledger 1]],GZ:GZ,1,0))=16,1,0),0)</f>
        <v>0</v>
      </c>
      <c r="FJ752">
        <f>IF(LEN(Table1[[#This Row],[Ledger 2]])&gt;0,IF(TYPE(VLOOKUP(Table1[[#This Row],[Ledger 2]],GZ:GZ,1,0))=16,1,0),0)</f>
        <v>0</v>
      </c>
      <c r="FK752">
        <f>IF(LEN(Table1[[#This Row],[Ledger 3]])&gt;0,IF(TYPE(VLOOKUP(Table1[[#This Row],[Ledger 3]],GZ:GZ,1,0))=16,1,0),0)</f>
        <v>0</v>
      </c>
      <c r="FL752">
        <f>IF(LEN(Table1[[#This Row],[Ledger 4]])&gt;0,IF(TYPE(VLOOKUP(Table1[[#This Row],[Ledger 4]],GZ:GZ,1,0))=16,1,0),0)</f>
        <v>0</v>
      </c>
      <c r="FM752">
        <f>IF(LEN(Table1[[#This Row],[Ledger 5]])&gt;0,IF(TYPE(VLOOKUP(Table1[[#This Row],[Ledger 5]],GZ:GZ,1,0))=16,1,0),0)</f>
        <v>0</v>
      </c>
      <c r="FN752">
        <f>IF(LEN(Table1[[#This Row],[Ledger 6]])&gt;0,IF(TYPE(VLOOKUP(Table1[[#This Row],[Ledger 6]],$GZ:$GZ,1,0))=16,1,0),0)</f>
        <v>0</v>
      </c>
      <c r="FO752">
        <f>IF(LEN(Table1[[#This Row],[Ledger 7]])&gt;0,IF(TYPE(VLOOKUP(Table1[[#This Row],[Ledger 7]],$GZ:$GZ,1,0))=16,1,0),0)</f>
        <v>0</v>
      </c>
      <c r="FP752">
        <f>IF(LEN(Table1[[#This Row],[Ledger 8]])&gt;0,IF(TYPE(VLOOKUP(Table1[[#This Row],[Ledger 8]],$GZ:$GZ,1,0))=16,1,0),0)</f>
        <v>0</v>
      </c>
      <c r="FQ752">
        <f>IF(LEN(Table1[[#This Row],[Ledger 9]])&gt;0,IF(TYPE(VLOOKUP(Table1[[#This Row],[Ledger 9]],$GZ:$GZ,1,0))=16,1,0),0)</f>
        <v>0</v>
      </c>
      <c r="FR752">
        <f>IF(LEN(Table1[[#This Row],[Ledger 10]])&gt;0,IF(TYPE(VLOOKUP(Table1[[#This Row],[Ledger 10]],$GZ:$GZ,1,0))=16,1,0),0)</f>
        <v>0</v>
      </c>
      <c r="FS752">
        <f>IF(LEN(Table1[[#This Row],[Ledger 11]])&gt;0,IF(TYPE(VLOOKUP(Table1[[#This Row],[Ledger 11]],$GZ:$GZ,1,0))=16,1,0),0)</f>
        <v>0</v>
      </c>
      <c r="FT752">
        <f>IF(LEN(Table1[[#This Row],[Ledger 12]])&gt;0,IF(TYPE(VLOOKUP(Table1[[#This Row],[Ledger 12]],$GZ:$GZ,1,0))=16,1,0),0)</f>
        <v>0</v>
      </c>
      <c r="FU752">
        <f>IF(LEN(Table1[[#This Row],[Ledger 13]])&gt;0,IF(TYPE(VLOOKUP(Table1[[#This Row],[Ledger 13]],$GZ:$GZ,1,0))=16,1,0),0)</f>
        <v>0</v>
      </c>
      <c r="FV752">
        <f>IF(LEN(Table1[[#This Row],[Ledger 14]])&gt;0,IF(TYPE(VLOOKUP(Table1[[#This Row],[Ledger 14]],$GZ:$GZ,1,0))=16,1,0),0)</f>
        <v>0</v>
      </c>
      <c r="FW752">
        <f>IF(LEN(Table1[[#This Row],[Ledger 15]])&gt;0,IF(TYPE(VLOOKUP(Table1[[#This Row],[Ledger 15]],$GZ:$GZ,1,0))=16,1,0),0)</f>
        <v>0</v>
      </c>
    </row>
    <row r="753" spans="4:179" ht="33" customHeight="1" x14ac:dyDescent="0.45">
      <c r="D753" s="8">
        <f t="shared" si="20"/>
        <v>748</v>
      </c>
      <c r="E753" s="32"/>
      <c r="F753" s="34"/>
      <c r="G753" s="34"/>
      <c r="H753" s="34"/>
      <c r="I753" s="34"/>
      <c r="J753" s="38"/>
      <c r="K753" s="33"/>
      <c r="L753" s="36"/>
      <c r="M753" s="35"/>
      <c r="N753" s="34"/>
      <c r="O753" s="41"/>
      <c r="P753" s="35"/>
      <c r="Q753" s="34"/>
      <c r="R753" s="37"/>
      <c r="S753" s="35"/>
      <c r="T753" s="34"/>
      <c r="U753" s="37"/>
      <c r="V753" s="35"/>
      <c r="W753" s="34"/>
      <c r="X753" s="37"/>
      <c r="Y753" s="35"/>
      <c r="Z753" s="34"/>
      <c r="AA753" s="37"/>
      <c r="AB753" s="35"/>
      <c r="AC753" s="34"/>
      <c r="AD753" s="37"/>
      <c r="AE753" s="35"/>
      <c r="AF753" s="34"/>
      <c r="AG753" s="37"/>
      <c r="AH753" s="35"/>
      <c r="AI753" s="34"/>
      <c r="AJ753" s="37"/>
      <c r="AK753" s="35"/>
      <c r="AL753" s="34"/>
      <c r="AM753" s="37"/>
      <c r="AN753" s="35"/>
      <c r="AO753" s="34"/>
      <c r="AP753" s="37"/>
      <c r="AQ753" s="35"/>
      <c r="AR753" s="34"/>
      <c r="AS753" s="37"/>
      <c r="AT753" s="35"/>
      <c r="AU753" s="34"/>
      <c r="AV753" s="37"/>
      <c r="AW753" s="35"/>
      <c r="AX753" s="34"/>
      <c r="AY753" s="37"/>
      <c r="AZ753" s="35"/>
      <c r="BA753" s="34"/>
      <c r="BB753" s="37"/>
      <c r="BC7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3" s="7"/>
      <c r="BF753" t="str">
        <f>IF(Table1[[#This Row],[Date]]="","","&amp;lt;VOUCHER REMOTEID="&amp;""""&amp;$A$11&amp;$A$13&amp;ROW()&amp;""""&amp;" VCHTYPE="""&amp;F753&amp;""" ACTION="""&amp;"Create"&amp;"""&amp;gt;")</f>
        <v/>
      </c>
      <c r="BG753" t="str">
        <f>IF(Table1[[#This Row],[Date]]="","",TEXT(Table1[[#This Row],[Date]],"yyyymmdd"))</f>
        <v/>
      </c>
      <c r="BH753" t="str">
        <f>Table1[[#This Row],[Date2]]</f>
        <v/>
      </c>
      <c r="BI753" t="str">
        <f>IF(Table1[[#This Row],[Date]]="","",Table1[[#This Row],[Voucher Type]])</f>
        <v/>
      </c>
      <c r="BJ753" t="str">
        <f>IF(Table1[[#This Row],[Ref No / Invoice No]]="","",Table1[[#This Row],[Ref No / Invoice No]])</f>
        <v/>
      </c>
      <c r="BK753" t="str">
        <f>IF(Table1[[#This Row],[Voucher No]]="","",Table1[[#This Row],[Voucher No]])</f>
        <v/>
      </c>
      <c r="BL753" t="str">
        <f>IF(Table1[[#This Row],[Date]]="","",Table1[[#This Row],[Narration]])</f>
        <v/>
      </c>
      <c r="BM753" t="str">
        <f>IF(Table1[[#This Row],[Date]]="","",$A$11&amp;$A$13&amp;ROW())</f>
        <v/>
      </c>
      <c r="BN753" t="str">
        <f>IF(Table1[[#This Row],[Date]]="","",$A$13)</f>
        <v/>
      </c>
      <c r="BP753" t="str">
        <f>IF(Table1[[#This Row],[Ledger 1]]="","","No")</f>
        <v/>
      </c>
      <c r="BQ753" t="str">
        <f>IF(Table1[[#This Row],[Date]]="","",IF(Table1[[#This Row],[Effect 1]]="Dr.","Yes","No"))</f>
        <v/>
      </c>
      <c r="BR753" t="str">
        <f>IF(Table1[[#This Row],[Date]]="","",Table1[[#This Row],[Ledger 1]])</f>
        <v/>
      </c>
      <c r="BS753" t="str">
        <f>IF(Table1[[#This Row],[Date]]="","",IF(Table1[[#This Row],[Effect 1]]="Dr.",-Table1[[#This Row],[Amount 1]],Table1[[#This Row],[Amount 1]]))</f>
        <v/>
      </c>
      <c r="BV753" t="str">
        <f>IF(Table1[[#This Row],[Ledger 2]]="","","No")</f>
        <v/>
      </c>
      <c r="BW753" t="str">
        <f>IF(Table1[[#This Row],[Date]]="","",IF(Table1[[#This Row],[Effect 2]]="Dr.","Yes","No"))</f>
        <v/>
      </c>
      <c r="BX753" t="str">
        <f>IF(Table1[[#This Row],[Date]]="","",Table1[[#This Row],[Ledger 2]])</f>
        <v/>
      </c>
      <c r="BY753" t="str">
        <f>IF(Table1[[#This Row],[Date]]="","",IF(Table1[[#This Row],[Effect 2]]="Dr.",-Table1[[#This Row],[Amount 2]],Table1[[#This Row],[Amount 2]]))</f>
        <v/>
      </c>
      <c r="CB753" t="str">
        <f>IF(Table1[[#This Row],[Ledger 3]]="","","No")</f>
        <v/>
      </c>
      <c r="CC753" t="str">
        <f>IF(Table1[[#This Row],[Ledger 3]]="","",IF(Table1[[#This Row],[Effect 3]]="Dr.","Yes","No"))</f>
        <v/>
      </c>
      <c r="CD753" t="str">
        <f>IF(Table1[[#This Row],[Ledger 3]]="","",Table1[[#This Row],[Ledger 3]])</f>
        <v/>
      </c>
      <c r="CE753" t="str">
        <f>IF(Table1[[#This Row],[Ledger 3]]="","",IF(Table1[[#This Row],[Effect 3]]="Dr.",-Table1[[#This Row],[Amount 3]],Table1[[#This Row],[Amount 3]]))</f>
        <v/>
      </c>
      <c r="CH753" t="str">
        <f>IF(Table1[[#This Row],[Ledger 4]]="","","No")</f>
        <v/>
      </c>
      <c r="CI753" t="str">
        <f>IF(Table1[[#This Row],[Ledger 4]]="","",IF(Table1[[#This Row],[Effect 4]]="Dr.","Yes","No"))</f>
        <v/>
      </c>
      <c r="CJ753" t="str">
        <f>IF(Table1[[#This Row],[Ledger 4]]="","",Table1[[#This Row],[Ledger 4]])</f>
        <v/>
      </c>
      <c r="CK753" t="str">
        <f>IF(Table1[[#This Row],[Ledger 4]]="","",IF(Table1[[#This Row],[Effect 4]]="Dr.",-Table1[[#This Row],[Amount 4]],Table1[[#This Row],[Amount 4]]))</f>
        <v/>
      </c>
      <c r="CN753" t="str">
        <f>IF(Table1[[#This Row],[Ledger 5]]="","","No")</f>
        <v/>
      </c>
      <c r="CO753" t="str">
        <f>IF(Table1[[#This Row],[Ledger 5]]="","",IF(Table1[[#This Row],[Effect 5]]="Dr.","Yes","No"))</f>
        <v/>
      </c>
      <c r="CP753" t="str">
        <f>IF(Table1[[#This Row],[Ledger 5]]="","",Table1[[#This Row],[Ledger 5]])</f>
        <v/>
      </c>
      <c r="CQ753" t="str">
        <f>IF(Table1[[#This Row],[Ledger 5]]="","",IF(Table1[[#This Row],[Effect 5]]="Dr.",-Table1[[#This Row],[Amount 5]],Table1[[#This Row],[Amount 5]]))</f>
        <v/>
      </c>
      <c r="CT753" t="str">
        <f>IF(Table1[[#This Row],[Ledger 6]]="","","No")</f>
        <v/>
      </c>
      <c r="CU753" t="str">
        <f>IF(Table1[[#This Row],[Ledger 6]]="","",IF(Table1[[#This Row],[Effect 6]]="Dr.","Yes","No"))</f>
        <v/>
      </c>
      <c r="CV753" t="str">
        <f>IF(Table1[[#This Row],[Ledger 6]]="","",Table1[[#This Row],[Ledger 6]])</f>
        <v/>
      </c>
      <c r="CW753" t="str">
        <f>IF(Table1[[#This Row],[Ledger 6]]="","",IF(Table1[[#This Row],[Effect 6]]="Dr.",-Table1[[#This Row],[Amount 6]],Table1[[#This Row],[Amount 6]]))</f>
        <v/>
      </c>
      <c r="CZ753" t="str">
        <f>IF(Table1[[#This Row],[Ledger 7]]="","","No")</f>
        <v/>
      </c>
      <c r="DA753" t="str">
        <f>IF(Table1[[#This Row],[Ledger 7]]="","",IF(Table1[[#This Row],[Effect 7]]="Dr.","Yes","No"))</f>
        <v/>
      </c>
      <c r="DB753" t="str">
        <f>IF(Table1[[#This Row],[Ledger 7]]="","",Table1[[#This Row],[Ledger 7]])</f>
        <v/>
      </c>
      <c r="DC753" t="str">
        <f>IF(Table1[[#This Row],[Ledger 7]]="","",IF(Table1[[#This Row],[Effect 7]]="Dr.",-Table1[[#This Row],[Amount 7]],Table1[[#This Row],[Amount 7]]))</f>
        <v/>
      </c>
      <c r="DF753" t="str">
        <f>IF(Table1[[#This Row],[Ledger 8]]="","","No")</f>
        <v/>
      </c>
      <c r="DG753" t="str">
        <f>IF(Table1[[#This Row],[Ledger 8]]="","",IF(Table1[[#This Row],[Effect 8]]="Dr.","Yes","No"))</f>
        <v/>
      </c>
      <c r="DH753" t="str">
        <f>IF(Table1[[#This Row],[Ledger 8]]="","",Table1[[#This Row],[Ledger 8]])</f>
        <v/>
      </c>
      <c r="DI753" t="str">
        <f>IF(Table1[[#This Row],[Ledger 8]]="","",IF(Table1[[#This Row],[Effect 8]]="Dr.",-Table1[[#This Row],[Amount 8]],Table1[[#This Row],[Amount 8]]))</f>
        <v/>
      </c>
      <c r="DL753" t="str">
        <f>IF(Table1[[#This Row],[Ledger 9]]="","","No")</f>
        <v/>
      </c>
      <c r="DM753" t="str">
        <f>IF(Table1[[#This Row],[Ledger 9]]="","",IF(Table1[[#This Row],[Effect 9]]="Dr.","Yes","No"))</f>
        <v/>
      </c>
      <c r="DN753" t="str">
        <f>IF(Table1[[#This Row],[Ledger 9]]="","",Table1[[#This Row],[Ledger 9]])</f>
        <v/>
      </c>
      <c r="DO753" t="str">
        <f>IF(Table1[[#This Row],[Ledger 9]]="","",IF(Table1[[#This Row],[Effect 9]]="Dr.",-Table1[[#This Row],[Amount 9]],Table1[[#This Row],[Amount 9]]))</f>
        <v/>
      </c>
      <c r="DR753" t="str">
        <f>IF(Table1[[#This Row],[Ledger 10]]="","","No")</f>
        <v/>
      </c>
      <c r="DS753" t="str">
        <f>IF(Table1[[#This Row],[Ledger 10]]="","",IF(Table1[[#This Row],[Effect 10]]="Dr.","Yes","No"))</f>
        <v/>
      </c>
      <c r="DT753" t="str">
        <f>IF(Table1[[#This Row],[Ledger 10]]="","",Table1[[#This Row],[Ledger 10]])</f>
        <v/>
      </c>
      <c r="DU753" t="str">
        <f>IF(Table1[[#This Row],[Ledger 10]]="","",IF(Table1[[#This Row],[Effect 10]]="Dr.",-Table1[[#This Row],[Amount 10]],Table1[[#This Row],[Amount 10]]))</f>
        <v/>
      </c>
      <c r="DX753" t="str">
        <f>IF(Table1[[#This Row],[Ledger 11]]="","","No")</f>
        <v/>
      </c>
      <c r="DY753" t="str">
        <f>IF(Table1[[#This Row],[Ledger 11]]="","",IF(Table1[[#This Row],[Effect 11]]="Dr.","Yes","No"))</f>
        <v/>
      </c>
      <c r="DZ753" t="str">
        <f>IF(Table1[[#This Row],[Ledger 11]]="","",Table1[[#This Row],[Ledger 11]])</f>
        <v/>
      </c>
      <c r="EA753" t="str">
        <f>IF(Table1[[#This Row],[Ledger 11]]="","",IF(Table1[[#This Row],[Effect 11]]="Dr.",-Table1[[#This Row],[Amount 11]],Table1[[#This Row],[Amount 11]]))</f>
        <v/>
      </c>
      <c r="ED753" t="str">
        <f>IF(Table1[[#This Row],[Ledger 12]]="","","No")</f>
        <v/>
      </c>
      <c r="EE753" t="str">
        <f>IF(Table1[[#This Row],[Ledger 12]]="","",IF(Table1[[#This Row],[Effect 12]]="Dr.","Yes","No"))</f>
        <v/>
      </c>
      <c r="EF753" t="str">
        <f>IF(Table1[[#This Row],[Ledger 12]]="","",Table1[[#This Row],[Ledger 12]])</f>
        <v/>
      </c>
      <c r="EG753" t="str">
        <f>IF(Table1[[#This Row],[Ledger 12]]="","",IF(Table1[[#This Row],[Effect 12]]="Dr.",-Table1[[#This Row],[Amount 12]],Table1[[#This Row],[Amount 12]]))</f>
        <v/>
      </c>
      <c r="EJ753" t="str">
        <f>IF(Table1[[#This Row],[Ledger 13]]="","","No")</f>
        <v/>
      </c>
      <c r="EK753" t="str">
        <f>IF(Table1[[#This Row],[Ledger 13]]="","",IF(Table1[[#This Row],[Effect 13]]="Dr.","Yes","No"))</f>
        <v/>
      </c>
      <c r="EL753" t="str">
        <f>IF(Table1[[#This Row],[Ledger 13]]="","",Table1[[#This Row],[Ledger 13]])</f>
        <v/>
      </c>
      <c r="EM753" t="str">
        <f>IF(Table1[[#This Row],[Ledger 13]]="","",IF(Table1[[#This Row],[Effect 13]]="Dr.",-Table1[[#This Row],[Amount 13]],Table1[[#This Row],[Amount 13]]))</f>
        <v/>
      </c>
      <c r="EP753" t="str">
        <f>IF(Table1[[#This Row],[Ledger 14]]="","","No")</f>
        <v/>
      </c>
      <c r="EQ753" t="str">
        <f>IF(Table1[[#This Row],[Ledger 14]]="","",IF(Table1[[#This Row],[Effect 14]]="Dr.","Yes","No"))</f>
        <v/>
      </c>
      <c r="ER753" t="str">
        <f>IF(Table1[[#This Row],[Ledger 14]]="","",Table1[[#This Row],[Ledger 14]])</f>
        <v/>
      </c>
      <c r="ES753" t="str">
        <f>IF(Table1[[#This Row],[Ledger 14]]="","",IF(Table1[[#This Row],[Effect 14]]="Dr.",-Table1[[#This Row],[Amount 14]],Table1[[#This Row],[Amount 14]]))</f>
        <v/>
      </c>
      <c r="EV753" t="str">
        <f>IF(Table1[[#This Row],[Ledger 15]]="","","No")</f>
        <v/>
      </c>
      <c r="EW753" t="str">
        <f>IF(Table1[[#This Row],[Ledger 15]]="","",IF(Table1[[#This Row],[Effect 15]]="Dr.","Yes","No"))</f>
        <v/>
      </c>
      <c r="EX753" t="str">
        <f>IF(Table1[[#This Row],[Ledger 15]]="","",Table1[[#This Row],[Ledger 15]])</f>
        <v/>
      </c>
      <c r="EY753" t="str">
        <f>IF(Table1[[#This Row],[Ledger 15]]="","",IF(Table1[[#This Row],[Effect 15]]="Dr.",-Table1[[#This Row],[Amount 15]],Table1[[#This Row],[Amount 15]]))</f>
        <v/>
      </c>
      <c r="FD7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3">
        <f>IF(Table1[[#This Row],[Date]]="",0,IF(AND(Table1[[#This Row],[Date]]&gt;=$FE$2,Table1[[#This Row],[Date]]&lt;=$FE$3),0,1))</f>
        <v>0</v>
      </c>
      <c r="FF753">
        <f>IF(Table1[[#This Row],[Date]]="",0,IF(TYPE(VLOOKUP(Table1[[#This Row],[Voucher Type]],Table1[[#All],[Voucher Type Master]],1,FALSE))=16,1,0))</f>
        <v>0</v>
      </c>
      <c r="FG753">
        <f>IF(TYPE(IF(Table1[[#This Row],[Date]]="",0,IF(VLOOKUP(Table1[[#This Row],[Voucher Type]],$FY$5:$FZ$13,2,0)=Table1[[#This Row],[Effect 1]],0,1)))=16,1,0)</f>
        <v>0</v>
      </c>
      <c r="FH7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3">
        <f>IF(LEN(Table1[[#This Row],[Ledger 1]])&gt;0,IF(TYPE(VLOOKUP(Table1[[#This Row],[Ledger 1]],GZ:GZ,1,0))=16,1,0),0)</f>
        <v>0</v>
      </c>
      <c r="FJ753">
        <f>IF(LEN(Table1[[#This Row],[Ledger 2]])&gt;0,IF(TYPE(VLOOKUP(Table1[[#This Row],[Ledger 2]],GZ:GZ,1,0))=16,1,0),0)</f>
        <v>0</v>
      </c>
      <c r="FK753">
        <f>IF(LEN(Table1[[#This Row],[Ledger 3]])&gt;0,IF(TYPE(VLOOKUP(Table1[[#This Row],[Ledger 3]],GZ:GZ,1,0))=16,1,0),0)</f>
        <v>0</v>
      </c>
      <c r="FL753">
        <f>IF(LEN(Table1[[#This Row],[Ledger 4]])&gt;0,IF(TYPE(VLOOKUP(Table1[[#This Row],[Ledger 4]],GZ:GZ,1,0))=16,1,0),0)</f>
        <v>0</v>
      </c>
      <c r="FM753">
        <f>IF(LEN(Table1[[#This Row],[Ledger 5]])&gt;0,IF(TYPE(VLOOKUP(Table1[[#This Row],[Ledger 5]],GZ:GZ,1,0))=16,1,0),0)</f>
        <v>0</v>
      </c>
      <c r="FN753">
        <f>IF(LEN(Table1[[#This Row],[Ledger 6]])&gt;0,IF(TYPE(VLOOKUP(Table1[[#This Row],[Ledger 6]],$GZ:$GZ,1,0))=16,1,0),0)</f>
        <v>0</v>
      </c>
      <c r="FO753">
        <f>IF(LEN(Table1[[#This Row],[Ledger 7]])&gt;0,IF(TYPE(VLOOKUP(Table1[[#This Row],[Ledger 7]],$GZ:$GZ,1,0))=16,1,0),0)</f>
        <v>0</v>
      </c>
      <c r="FP753">
        <f>IF(LEN(Table1[[#This Row],[Ledger 8]])&gt;0,IF(TYPE(VLOOKUP(Table1[[#This Row],[Ledger 8]],$GZ:$GZ,1,0))=16,1,0),0)</f>
        <v>0</v>
      </c>
      <c r="FQ753">
        <f>IF(LEN(Table1[[#This Row],[Ledger 9]])&gt;0,IF(TYPE(VLOOKUP(Table1[[#This Row],[Ledger 9]],$GZ:$GZ,1,0))=16,1,0),0)</f>
        <v>0</v>
      </c>
      <c r="FR753">
        <f>IF(LEN(Table1[[#This Row],[Ledger 10]])&gt;0,IF(TYPE(VLOOKUP(Table1[[#This Row],[Ledger 10]],$GZ:$GZ,1,0))=16,1,0),0)</f>
        <v>0</v>
      </c>
      <c r="FS753">
        <f>IF(LEN(Table1[[#This Row],[Ledger 11]])&gt;0,IF(TYPE(VLOOKUP(Table1[[#This Row],[Ledger 11]],$GZ:$GZ,1,0))=16,1,0),0)</f>
        <v>0</v>
      </c>
      <c r="FT753">
        <f>IF(LEN(Table1[[#This Row],[Ledger 12]])&gt;0,IF(TYPE(VLOOKUP(Table1[[#This Row],[Ledger 12]],$GZ:$GZ,1,0))=16,1,0),0)</f>
        <v>0</v>
      </c>
      <c r="FU753">
        <f>IF(LEN(Table1[[#This Row],[Ledger 13]])&gt;0,IF(TYPE(VLOOKUP(Table1[[#This Row],[Ledger 13]],$GZ:$GZ,1,0))=16,1,0),0)</f>
        <v>0</v>
      </c>
      <c r="FV753">
        <f>IF(LEN(Table1[[#This Row],[Ledger 14]])&gt;0,IF(TYPE(VLOOKUP(Table1[[#This Row],[Ledger 14]],$GZ:$GZ,1,0))=16,1,0),0)</f>
        <v>0</v>
      </c>
      <c r="FW753">
        <f>IF(LEN(Table1[[#This Row],[Ledger 15]])&gt;0,IF(TYPE(VLOOKUP(Table1[[#This Row],[Ledger 15]],$GZ:$GZ,1,0))=16,1,0),0)</f>
        <v>0</v>
      </c>
    </row>
    <row r="754" spans="4:179" ht="33" customHeight="1" x14ac:dyDescent="0.45">
      <c r="D754" s="8">
        <f t="shared" si="20"/>
        <v>749</v>
      </c>
      <c r="E754" s="32"/>
      <c r="F754" s="34"/>
      <c r="G754" s="34"/>
      <c r="H754" s="34"/>
      <c r="I754" s="34"/>
      <c r="J754" s="38"/>
      <c r="K754" s="33"/>
      <c r="L754" s="36"/>
      <c r="M754" s="35"/>
      <c r="N754" s="34"/>
      <c r="O754" s="41"/>
      <c r="P754" s="35"/>
      <c r="Q754" s="34"/>
      <c r="R754" s="37"/>
      <c r="S754" s="35"/>
      <c r="T754" s="34"/>
      <c r="U754" s="37"/>
      <c r="V754" s="35"/>
      <c r="W754" s="34"/>
      <c r="X754" s="37"/>
      <c r="Y754" s="35"/>
      <c r="Z754" s="34"/>
      <c r="AA754" s="37"/>
      <c r="AB754" s="35"/>
      <c r="AC754" s="34"/>
      <c r="AD754" s="37"/>
      <c r="AE754" s="35"/>
      <c r="AF754" s="34"/>
      <c r="AG754" s="37"/>
      <c r="AH754" s="35"/>
      <c r="AI754" s="34"/>
      <c r="AJ754" s="37"/>
      <c r="AK754" s="35"/>
      <c r="AL754" s="34"/>
      <c r="AM754" s="37"/>
      <c r="AN754" s="35"/>
      <c r="AO754" s="34"/>
      <c r="AP754" s="37"/>
      <c r="AQ754" s="35"/>
      <c r="AR754" s="34"/>
      <c r="AS754" s="37"/>
      <c r="AT754" s="35"/>
      <c r="AU754" s="34"/>
      <c r="AV754" s="37"/>
      <c r="AW754" s="35"/>
      <c r="AX754" s="34"/>
      <c r="AY754" s="37"/>
      <c r="AZ754" s="35"/>
      <c r="BA754" s="34"/>
      <c r="BB754" s="37"/>
      <c r="BC7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4" s="7"/>
      <c r="BF754" t="str">
        <f>IF(Table1[[#This Row],[Date]]="","","&amp;lt;VOUCHER REMOTEID="&amp;""""&amp;$A$11&amp;$A$13&amp;ROW()&amp;""""&amp;" VCHTYPE="""&amp;F754&amp;""" ACTION="""&amp;"Create"&amp;"""&amp;gt;")</f>
        <v/>
      </c>
      <c r="BG754" t="str">
        <f>IF(Table1[[#This Row],[Date]]="","",TEXT(Table1[[#This Row],[Date]],"yyyymmdd"))</f>
        <v/>
      </c>
      <c r="BH754" t="str">
        <f>Table1[[#This Row],[Date2]]</f>
        <v/>
      </c>
      <c r="BI754" t="str">
        <f>IF(Table1[[#This Row],[Date]]="","",Table1[[#This Row],[Voucher Type]])</f>
        <v/>
      </c>
      <c r="BJ754" t="str">
        <f>IF(Table1[[#This Row],[Ref No / Invoice No]]="","",Table1[[#This Row],[Ref No / Invoice No]])</f>
        <v/>
      </c>
      <c r="BK754" t="str">
        <f>IF(Table1[[#This Row],[Voucher No]]="","",Table1[[#This Row],[Voucher No]])</f>
        <v/>
      </c>
      <c r="BL754" t="str">
        <f>IF(Table1[[#This Row],[Date]]="","",Table1[[#This Row],[Narration]])</f>
        <v/>
      </c>
      <c r="BM754" t="str">
        <f>IF(Table1[[#This Row],[Date]]="","",$A$11&amp;$A$13&amp;ROW())</f>
        <v/>
      </c>
      <c r="BN754" t="str">
        <f>IF(Table1[[#This Row],[Date]]="","",$A$13)</f>
        <v/>
      </c>
      <c r="BP754" t="str">
        <f>IF(Table1[[#This Row],[Ledger 1]]="","","No")</f>
        <v/>
      </c>
      <c r="BQ754" t="str">
        <f>IF(Table1[[#This Row],[Date]]="","",IF(Table1[[#This Row],[Effect 1]]="Dr.","Yes","No"))</f>
        <v/>
      </c>
      <c r="BR754" t="str">
        <f>IF(Table1[[#This Row],[Date]]="","",Table1[[#This Row],[Ledger 1]])</f>
        <v/>
      </c>
      <c r="BS754" t="str">
        <f>IF(Table1[[#This Row],[Date]]="","",IF(Table1[[#This Row],[Effect 1]]="Dr.",-Table1[[#This Row],[Amount 1]],Table1[[#This Row],[Amount 1]]))</f>
        <v/>
      </c>
      <c r="BV754" t="str">
        <f>IF(Table1[[#This Row],[Ledger 2]]="","","No")</f>
        <v/>
      </c>
      <c r="BW754" t="str">
        <f>IF(Table1[[#This Row],[Date]]="","",IF(Table1[[#This Row],[Effect 2]]="Dr.","Yes","No"))</f>
        <v/>
      </c>
      <c r="BX754" t="str">
        <f>IF(Table1[[#This Row],[Date]]="","",Table1[[#This Row],[Ledger 2]])</f>
        <v/>
      </c>
      <c r="BY754" t="str">
        <f>IF(Table1[[#This Row],[Date]]="","",IF(Table1[[#This Row],[Effect 2]]="Dr.",-Table1[[#This Row],[Amount 2]],Table1[[#This Row],[Amount 2]]))</f>
        <v/>
      </c>
      <c r="CB754" t="str">
        <f>IF(Table1[[#This Row],[Ledger 3]]="","","No")</f>
        <v/>
      </c>
      <c r="CC754" t="str">
        <f>IF(Table1[[#This Row],[Ledger 3]]="","",IF(Table1[[#This Row],[Effect 3]]="Dr.","Yes","No"))</f>
        <v/>
      </c>
      <c r="CD754" t="str">
        <f>IF(Table1[[#This Row],[Ledger 3]]="","",Table1[[#This Row],[Ledger 3]])</f>
        <v/>
      </c>
      <c r="CE754" t="str">
        <f>IF(Table1[[#This Row],[Ledger 3]]="","",IF(Table1[[#This Row],[Effect 3]]="Dr.",-Table1[[#This Row],[Amount 3]],Table1[[#This Row],[Amount 3]]))</f>
        <v/>
      </c>
      <c r="CH754" t="str">
        <f>IF(Table1[[#This Row],[Ledger 4]]="","","No")</f>
        <v/>
      </c>
      <c r="CI754" t="str">
        <f>IF(Table1[[#This Row],[Ledger 4]]="","",IF(Table1[[#This Row],[Effect 4]]="Dr.","Yes","No"))</f>
        <v/>
      </c>
      <c r="CJ754" t="str">
        <f>IF(Table1[[#This Row],[Ledger 4]]="","",Table1[[#This Row],[Ledger 4]])</f>
        <v/>
      </c>
      <c r="CK754" t="str">
        <f>IF(Table1[[#This Row],[Ledger 4]]="","",IF(Table1[[#This Row],[Effect 4]]="Dr.",-Table1[[#This Row],[Amount 4]],Table1[[#This Row],[Amount 4]]))</f>
        <v/>
      </c>
      <c r="CN754" t="str">
        <f>IF(Table1[[#This Row],[Ledger 5]]="","","No")</f>
        <v/>
      </c>
      <c r="CO754" t="str">
        <f>IF(Table1[[#This Row],[Ledger 5]]="","",IF(Table1[[#This Row],[Effect 5]]="Dr.","Yes","No"))</f>
        <v/>
      </c>
      <c r="CP754" t="str">
        <f>IF(Table1[[#This Row],[Ledger 5]]="","",Table1[[#This Row],[Ledger 5]])</f>
        <v/>
      </c>
      <c r="CQ754" t="str">
        <f>IF(Table1[[#This Row],[Ledger 5]]="","",IF(Table1[[#This Row],[Effect 5]]="Dr.",-Table1[[#This Row],[Amount 5]],Table1[[#This Row],[Amount 5]]))</f>
        <v/>
      </c>
      <c r="CT754" t="str">
        <f>IF(Table1[[#This Row],[Ledger 6]]="","","No")</f>
        <v/>
      </c>
      <c r="CU754" t="str">
        <f>IF(Table1[[#This Row],[Ledger 6]]="","",IF(Table1[[#This Row],[Effect 6]]="Dr.","Yes","No"))</f>
        <v/>
      </c>
      <c r="CV754" t="str">
        <f>IF(Table1[[#This Row],[Ledger 6]]="","",Table1[[#This Row],[Ledger 6]])</f>
        <v/>
      </c>
      <c r="CW754" t="str">
        <f>IF(Table1[[#This Row],[Ledger 6]]="","",IF(Table1[[#This Row],[Effect 6]]="Dr.",-Table1[[#This Row],[Amount 6]],Table1[[#This Row],[Amount 6]]))</f>
        <v/>
      </c>
      <c r="CZ754" t="str">
        <f>IF(Table1[[#This Row],[Ledger 7]]="","","No")</f>
        <v/>
      </c>
      <c r="DA754" t="str">
        <f>IF(Table1[[#This Row],[Ledger 7]]="","",IF(Table1[[#This Row],[Effect 7]]="Dr.","Yes","No"))</f>
        <v/>
      </c>
      <c r="DB754" t="str">
        <f>IF(Table1[[#This Row],[Ledger 7]]="","",Table1[[#This Row],[Ledger 7]])</f>
        <v/>
      </c>
      <c r="DC754" t="str">
        <f>IF(Table1[[#This Row],[Ledger 7]]="","",IF(Table1[[#This Row],[Effect 7]]="Dr.",-Table1[[#This Row],[Amount 7]],Table1[[#This Row],[Amount 7]]))</f>
        <v/>
      </c>
      <c r="DF754" t="str">
        <f>IF(Table1[[#This Row],[Ledger 8]]="","","No")</f>
        <v/>
      </c>
      <c r="DG754" t="str">
        <f>IF(Table1[[#This Row],[Ledger 8]]="","",IF(Table1[[#This Row],[Effect 8]]="Dr.","Yes","No"))</f>
        <v/>
      </c>
      <c r="DH754" t="str">
        <f>IF(Table1[[#This Row],[Ledger 8]]="","",Table1[[#This Row],[Ledger 8]])</f>
        <v/>
      </c>
      <c r="DI754" t="str">
        <f>IF(Table1[[#This Row],[Ledger 8]]="","",IF(Table1[[#This Row],[Effect 8]]="Dr.",-Table1[[#This Row],[Amount 8]],Table1[[#This Row],[Amount 8]]))</f>
        <v/>
      </c>
      <c r="DL754" t="str">
        <f>IF(Table1[[#This Row],[Ledger 9]]="","","No")</f>
        <v/>
      </c>
      <c r="DM754" t="str">
        <f>IF(Table1[[#This Row],[Ledger 9]]="","",IF(Table1[[#This Row],[Effect 9]]="Dr.","Yes","No"))</f>
        <v/>
      </c>
      <c r="DN754" t="str">
        <f>IF(Table1[[#This Row],[Ledger 9]]="","",Table1[[#This Row],[Ledger 9]])</f>
        <v/>
      </c>
      <c r="DO754" t="str">
        <f>IF(Table1[[#This Row],[Ledger 9]]="","",IF(Table1[[#This Row],[Effect 9]]="Dr.",-Table1[[#This Row],[Amount 9]],Table1[[#This Row],[Amount 9]]))</f>
        <v/>
      </c>
      <c r="DR754" t="str">
        <f>IF(Table1[[#This Row],[Ledger 10]]="","","No")</f>
        <v/>
      </c>
      <c r="DS754" t="str">
        <f>IF(Table1[[#This Row],[Ledger 10]]="","",IF(Table1[[#This Row],[Effect 10]]="Dr.","Yes","No"))</f>
        <v/>
      </c>
      <c r="DT754" t="str">
        <f>IF(Table1[[#This Row],[Ledger 10]]="","",Table1[[#This Row],[Ledger 10]])</f>
        <v/>
      </c>
      <c r="DU754" t="str">
        <f>IF(Table1[[#This Row],[Ledger 10]]="","",IF(Table1[[#This Row],[Effect 10]]="Dr.",-Table1[[#This Row],[Amount 10]],Table1[[#This Row],[Amount 10]]))</f>
        <v/>
      </c>
      <c r="DX754" t="str">
        <f>IF(Table1[[#This Row],[Ledger 11]]="","","No")</f>
        <v/>
      </c>
      <c r="DY754" t="str">
        <f>IF(Table1[[#This Row],[Ledger 11]]="","",IF(Table1[[#This Row],[Effect 11]]="Dr.","Yes","No"))</f>
        <v/>
      </c>
      <c r="DZ754" t="str">
        <f>IF(Table1[[#This Row],[Ledger 11]]="","",Table1[[#This Row],[Ledger 11]])</f>
        <v/>
      </c>
      <c r="EA754" t="str">
        <f>IF(Table1[[#This Row],[Ledger 11]]="","",IF(Table1[[#This Row],[Effect 11]]="Dr.",-Table1[[#This Row],[Amount 11]],Table1[[#This Row],[Amount 11]]))</f>
        <v/>
      </c>
      <c r="ED754" t="str">
        <f>IF(Table1[[#This Row],[Ledger 12]]="","","No")</f>
        <v/>
      </c>
      <c r="EE754" t="str">
        <f>IF(Table1[[#This Row],[Ledger 12]]="","",IF(Table1[[#This Row],[Effect 12]]="Dr.","Yes","No"))</f>
        <v/>
      </c>
      <c r="EF754" t="str">
        <f>IF(Table1[[#This Row],[Ledger 12]]="","",Table1[[#This Row],[Ledger 12]])</f>
        <v/>
      </c>
      <c r="EG754" t="str">
        <f>IF(Table1[[#This Row],[Ledger 12]]="","",IF(Table1[[#This Row],[Effect 12]]="Dr.",-Table1[[#This Row],[Amount 12]],Table1[[#This Row],[Amount 12]]))</f>
        <v/>
      </c>
      <c r="EJ754" t="str">
        <f>IF(Table1[[#This Row],[Ledger 13]]="","","No")</f>
        <v/>
      </c>
      <c r="EK754" t="str">
        <f>IF(Table1[[#This Row],[Ledger 13]]="","",IF(Table1[[#This Row],[Effect 13]]="Dr.","Yes","No"))</f>
        <v/>
      </c>
      <c r="EL754" t="str">
        <f>IF(Table1[[#This Row],[Ledger 13]]="","",Table1[[#This Row],[Ledger 13]])</f>
        <v/>
      </c>
      <c r="EM754" t="str">
        <f>IF(Table1[[#This Row],[Ledger 13]]="","",IF(Table1[[#This Row],[Effect 13]]="Dr.",-Table1[[#This Row],[Amount 13]],Table1[[#This Row],[Amount 13]]))</f>
        <v/>
      </c>
      <c r="EP754" t="str">
        <f>IF(Table1[[#This Row],[Ledger 14]]="","","No")</f>
        <v/>
      </c>
      <c r="EQ754" t="str">
        <f>IF(Table1[[#This Row],[Ledger 14]]="","",IF(Table1[[#This Row],[Effect 14]]="Dr.","Yes","No"))</f>
        <v/>
      </c>
      <c r="ER754" t="str">
        <f>IF(Table1[[#This Row],[Ledger 14]]="","",Table1[[#This Row],[Ledger 14]])</f>
        <v/>
      </c>
      <c r="ES754" t="str">
        <f>IF(Table1[[#This Row],[Ledger 14]]="","",IF(Table1[[#This Row],[Effect 14]]="Dr.",-Table1[[#This Row],[Amount 14]],Table1[[#This Row],[Amount 14]]))</f>
        <v/>
      </c>
      <c r="EV754" t="str">
        <f>IF(Table1[[#This Row],[Ledger 15]]="","","No")</f>
        <v/>
      </c>
      <c r="EW754" t="str">
        <f>IF(Table1[[#This Row],[Ledger 15]]="","",IF(Table1[[#This Row],[Effect 15]]="Dr.","Yes","No"))</f>
        <v/>
      </c>
      <c r="EX754" t="str">
        <f>IF(Table1[[#This Row],[Ledger 15]]="","",Table1[[#This Row],[Ledger 15]])</f>
        <v/>
      </c>
      <c r="EY754" t="str">
        <f>IF(Table1[[#This Row],[Ledger 15]]="","",IF(Table1[[#This Row],[Effect 15]]="Dr.",-Table1[[#This Row],[Amount 15]],Table1[[#This Row],[Amount 15]]))</f>
        <v/>
      </c>
      <c r="FD7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4">
        <f>IF(Table1[[#This Row],[Date]]="",0,IF(AND(Table1[[#This Row],[Date]]&gt;=$FE$2,Table1[[#This Row],[Date]]&lt;=$FE$3),0,1))</f>
        <v>0</v>
      </c>
      <c r="FF754">
        <f>IF(Table1[[#This Row],[Date]]="",0,IF(TYPE(VLOOKUP(Table1[[#This Row],[Voucher Type]],Table1[[#All],[Voucher Type Master]],1,FALSE))=16,1,0))</f>
        <v>0</v>
      </c>
      <c r="FG754">
        <f>IF(TYPE(IF(Table1[[#This Row],[Date]]="",0,IF(VLOOKUP(Table1[[#This Row],[Voucher Type]],$FY$5:$FZ$13,2,0)=Table1[[#This Row],[Effect 1]],0,1)))=16,1,0)</f>
        <v>0</v>
      </c>
      <c r="FH7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4">
        <f>IF(LEN(Table1[[#This Row],[Ledger 1]])&gt;0,IF(TYPE(VLOOKUP(Table1[[#This Row],[Ledger 1]],GZ:GZ,1,0))=16,1,0),0)</f>
        <v>0</v>
      </c>
      <c r="FJ754">
        <f>IF(LEN(Table1[[#This Row],[Ledger 2]])&gt;0,IF(TYPE(VLOOKUP(Table1[[#This Row],[Ledger 2]],GZ:GZ,1,0))=16,1,0),0)</f>
        <v>0</v>
      </c>
      <c r="FK754">
        <f>IF(LEN(Table1[[#This Row],[Ledger 3]])&gt;0,IF(TYPE(VLOOKUP(Table1[[#This Row],[Ledger 3]],GZ:GZ,1,0))=16,1,0),0)</f>
        <v>0</v>
      </c>
      <c r="FL754">
        <f>IF(LEN(Table1[[#This Row],[Ledger 4]])&gt;0,IF(TYPE(VLOOKUP(Table1[[#This Row],[Ledger 4]],GZ:GZ,1,0))=16,1,0),0)</f>
        <v>0</v>
      </c>
      <c r="FM754">
        <f>IF(LEN(Table1[[#This Row],[Ledger 5]])&gt;0,IF(TYPE(VLOOKUP(Table1[[#This Row],[Ledger 5]],GZ:GZ,1,0))=16,1,0),0)</f>
        <v>0</v>
      </c>
      <c r="FN754">
        <f>IF(LEN(Table1[[#This Row],[Ledger 6]])&gt;0,IF(TYPE(VLOOKUP(Table1[[#This Row],[Ledger 6]],$GZ:$GZ,1,0))=16,1,0),0)</f>
        <v>0</v>
      </c>
      <c r="FO754">
        <f>IF(LEN(Table1[[#This Row],[Ledger 7]])&gt;0,IF(TYPE(VLOOKUP(Table1[[#This Row],[Ledger 7]],$GZ:$GZ,1,0))=16,1,0),0)</f>
        <v>0</v>
      </c>
      <c r="FP754">
        <f>IF(LEN(Table1[[#This Row],[Ledger 8]])&gt;0,IF(TYPE(VLOOKUP(Table1[[#This Row],[Ledger 8]],$GZ:$GZ,1,0))=16,1,0),0)</f>
        <v>0</v>
      </c>
      <c r="FQ754">
        <f>IF(LEN(Table1[[#This Row],[Ledger 9]])&gt;0,IF(TYPE(VLOOKUP(Table1[[#This Row],[Ledger 9]],$GZ:$GZ,1,0))=16,1,0),0)</f>
        <v>0</v>
      </c>
      <c r="FR754">
        <f>IF(LEN(Table1[[#This Row],[Ledger 10]])&gt;0,IF(TYPE(VLOOKUP(Table1[[#This Row],[Ledger 10]],$GZ:$GZ,1,0))=16,1,0),0)</f>
        <v>0</v>
      </c>
      <c r="FS754">
        <f>IF(LEN(Table1[[#This Row],[Ledger 11]])&gt;0,IF(TYPE(VLOOKUP(Table1[[#This Row],[Ledger 11]],$GZ:$GZ,1,0))=16,1,0),0)</f>
        <v>0</v>
      </c>
      <c r="FT754">
        <f>IF(LEN(Table1[[#This Row],[Ledger 12]])&gt;0,IF(TYPE(VLOOKUP(Table1[[#This Row],[Ledger 12]],$GZ:$GZ,1,0))=16,1,0),0)</f>
        <v>0</v>
      </c>
      <c r="FU754">
        <f>IF(LEN(Table1[[#This Row],[Ledger 13]])&gt;0,IF(TYPE(VLOOKUP(Table1[[#This Row],[Ledger 13]],$GZ:$GZ,1,0))=16,1,0),0)</f>
        <v>0</v>
      </c>
      <c r="FV754">
        <f>IF(LEN(Table1[[#This Row],[Ledger 14]])&gt;0,IF(TYPE(VLOOKUP(Table1[[#This Row],[Ledger 14]],$GZ:$GZ,1,0))=16,1,0),0)</f>
        <v>0</v>
      </c>
      <c r="FW754">
        <f>IF(LEN(Table1[[#This Row],[Ledger 15]])&gt;0,IF(TYPE(VLOOKUP(Table1[[#This Row],[Ledger 15]],$GZ:$GZ,1,0))=16,1,0),0)</f>
        <v>0</v>
      </c>
    </row>
    <row r="755" spans="4:179" ht="33" customHeight="1" x14ac:dyDescent="0.45">
      <c r="D755" s="8">
        <f t="shared" si="20"/>
        <v>750</v>
      </c>
      <c r="E755" s="32"/>
      <c r="F755" s="34"/>
      <c r="G755" s="34"/>
      <c r="H755" s="34"/>
      <c r="I755" s="34"/>
      <c r="J755" s="38"/>
      <c r="K755" s="33"/>
      <c r="L755" s="36"/>
      <c r="M755" s="35"/>
      <c r="N755" s="34"/>
      <c r="O755" s="41"/>
      <c r="P755" s="35"/>
      <c r="Q755" s="34"/>
      <c r="R755" s="37"/>
      <c r="S755" s="35"/>
      <c r="T755" s="34"/>
      <c r="U755" s="37"/>
      <c r="V755" s="35"/>
      <c r="W755" s="34"/>
      <c r="X755" s="37"/>
      <c r="Y755" s="35"/>
      <c r="Z755" s="34"/>
      <c r="AA755" s="37"/>
      <c r="AB755" s="35"/>
      <c r="AC755" s="34"/>
      <c r="AD755" s="37"/>
      <c r="AE755" s="35"/>
      <c r="AF755" s="34"/>
      <c r="AG755" s="37"/>
      <c r="AH755" s="35"/>
      <c r="AI755" s="34"/>
      <c r="AJ755" s="37"/>
      <c r="AK755" s="35"/>
      <c r="AL755" s="34"/>
      <c r="AM755" s="37"/>
      <c r="AN755" s="35"/>
      <c r="AO755" s="34"/>
      <c r="AP755" s="37"/>
      <c r="AQ755" s="35"/>
      <c r="AR755" s="34"/>
      <c r="AS755" s="37"/>
      <c r="AT755" s="35"/>
      <c r="AU755" s="34"/>
      <c r="AV755" s="37"/>
      <c r="AW755" s="35"/>
      <c r="AX755" s="34"/>
      <c r="AY755" s="37"/>
      <c r="AZ755" s="35"/>
      <c r="BA755" s="34"/>
      <c r="BB755" s="37"/>
      <c r="BC7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5" s="7"/>
      <c r="BF755" t="str">
        <f>IF(Table1[[#This Row],[Date]]="","","&amp;lt;VOUCHER REMOTEID="&amp;""""&amp;$A$11&amp;$A$13&amp;ROW()&amp;""""&amp;" VCHTYPE="""&amp;F755&amp;""" ACTION="""&amp;"Create"&amp;"""&amp;gt;")</f>
        <v/>
      </c>
      <c r="BG755" t="str">
        <f>IF(Table1[[#This Row],[Date]]="","",TEXT(Table1[[#This Row],[Date]],"yyyymmdd"))</f>
        <v/>
      </c>
      <c r="BH755" t="str">
        <f>Table1[[#This Row],[Date2]]</f>
        <v/>
      </c>
      <c r="BI755" t="str">
        <f>IF(Table1[[#This Row],[Date]]="","",Table1[[#This Row],[Voucher Type]])</f>
        <v/>
      </c>
      <c r="BJ755" t="str">
        <f>IF(Table1[[#This Row],[Ref No / Invoice No]]="","",Table1[[#This Row],[Ref No / Invoice No]])</f>
        <v/>
      </c>
      <c r="BK755" t="str">
        <f>IF(Table1[[#This Row],[Voucher No]]="","",Table1[[#This Row],[Voucher No]])</f>
        <v/>
      </c>
      <c r="BL755" t="str">
        <f>IF(Table1[[#This Row],[Date]]="","",Table1[[#This Row],[Narration]])</f>
        <v/>
      </c>
      <c r="BM755" t="str">
        <f>IF(Table1[[#This Row],[Date]]="","",$A$11&amp;$A$13&amp;ROW())</f>
        <v/>
      </c>
      <c r="BN755" t="str">
        <f>IF(Table1[[#This Row],[Date]]="","",$A$13)</f>
        <v/>
      </c>
      <c r="BP755" t="str">
        <f>IF(Table1[[#This Row],[Ledger 1]]="","","No")</f>
        <v/>
      </c>
      <c r="BQ755" t="str">
        <f>IF(Table1[[#This Row],[Date]]="","",IF(Table1[[#This Row],[Effect 1]]="Dr.","Yes","No"))</f>
        <v/>
      </c>
      <c r="BR755" t="str">
        <f>IF(Table1[[#This Row],[Date]]="","",Table1[[#This Row],[Ledger 1]])</f>
        <v/>
      </c>
      <c r="BS755" t="str">
        <f>IF(Table1[[#This Row],[Date]]="","",IF(Table1[[#This Row],[Effect 1]]="Dr.",-Table1[[#This Row],[Amount 1]],Table1[[#This Row],[Amount 1]]))</f>
        <v/>
      </c>
      <c r="BV755" t="str">
        <f>IF(Table1[[#This Row],[Ledger 2]]="","","No")</f>
        <v/>
      </c>
      <c r="BW755" t="str">
        <f>IF(Table1[[#This Row],[Date]]="","",IF(Table1[[#This Row],[Effect 2]]="Dr.","Yes","No"))</f>
        <v/>
      </c>
      <c r="BX755" t="str">
        <f>IF(Table1[[#This Row],[Date]]="","",Table1[[#This Row],[Ledger 2]])</f>
        <v/>
      </c>
      <c r="BY755" t="str">
        <f>IF(Table1[[#This Row],[Date]]="","",IF(Table1[[#This Row],[Effect 2]]="Dr.",-Table1[[#This Row],[Amount 2]],Table1[[#This Row],[Amount 2]]))</f>
        <v/>
      </c>
      <c r="CB755" t="str">
        <f>IF(Table1[[#This Row],[Ledger 3]]="","","No")</f>
        <v/>
      </c>
      <c r="CC755" t="str">
        <f>IF(Table1[[#This Row],[Ledger 3]]="","",IF(Table1[[#This Row],[Effect 3]]="Dr.","Yes","No"))</f>
        <v/>
      </c>
      <c r="CD755" t="str">
        <f>IF(Table1[[#This Row],[Ledger 3]]="","",Table1[[#This Row],[Ledger 3]])</f>
        <v/>
      </c>
      <c r="CE755" t="str">
        <f>IF(Table1[[#This Row],[Ledger 3]]="","",IF(Table1[[#This Row],[Effect 3]]="Dr.",-Table1[[#This Row],[Amount 3]],Table1[[#This Row],[Amount 3]]))</f>
        <v/>
      </c>
      <c r="CH755" t="str">
        <f>IF(Table1[[#This Row],[Ledger 4]]="","","No")</f>
        <v/>
      </c>
      <c r="CI755" t="str">
        <f>IF(Table1[[#This Row],[Ledger 4]]="","",IF(Table1[[#This Row],[Effect 4]]="Dr.","Yes","No"))</f>
        <v/>
      </c>
      <c r="CJ755" t="str">
        <f>IF(Table1[[#This Row],[Ledger 4]]="","",Table1[[#This Row],[Ledger 4]])</f>
        <v/>
      </c>
      <c r="CK755" t="str">
        <f>IF(Table1[[#This Row],[Ledger 4]]="","",IF(Table1[[#This Row],[Effect 4]]="Dr.",-Table1[[#This Row],[Amount 4]],Table1[[#This Row],[Amount 4]]))</f>
        <v/>
      </c>
      <c r="CN755" t="str">
        <f>IF(Table1[[#This Row],[Ledger 5]]="","","No")</f>
        <v/>
      </c>
      <c r="CO755" t="str">
        <f>IF(Table1[[#This Row],[Ledger 5]]="","",IF(Table1[[#This Row],[Effect 5]]="Dr.","Yes","No"))</f>
        <v/>
      </c>
      <c r="CP755" t="str">
        <f>IF(Table1[[#This Row],[Ledger 5]]="","",Table1[[#This Row],[Ledger 5]])</f>
        <v/>
      </c>
      <c r="CQ755" t="str">
        <f>IF(Table1[[#This Row],[Ledger 5]]="","",IF(Table1[[#This Row],[Effect 5]]="Dr.",-Table1[[#This Row],[Amount 5]],Table1[[#This Row],[Amount 5]]))</f>
        <v/>
      </c>
      <c r="CT755" t="str">
        <f>IF(Table1[[#This Row],[Ledger 6]]="","","No")</f>
        <v/>
      </c>
      <c r="CU755" t="str">
        <f>IF(Table1[[#This Row],[Ledger 6]]="","",IF(Table1[[#This Row],[Effect 6]]="Dr.","Yes","No"))</f>
        <v/>
      </c>
      <c r="CV755" t="str">
        <f>IF(Table1[[#This Row],[Ledger 6]]="","",Table1[[#This Row],[Ledger 6]])</f>
        <v/>
      </c>
      <c r="CW755" t="str">
        <f>IF(Table1[[#This Row],[Ledger 6]]="","",IF(Table1[[#This Row],[Effect 6]]="Dr.",-Table1[[#This Row],[Amount 6]],Table1[[#This Row],[Amount 6]]))</f>
        <v/>
      </c>
      <c r="CZ755" t="str">
        <f>IF(Table1[[#This Row],[Ledger 7]]="","","No")</f>
        <v/>
      </c>
      <c r="DA755" t="str">
        <f>IF(Table1[[#This Row],[Ledger 7]]="","",IF(Table1[[#This Row],[Effect 7]]="Dr.","Yes","No"))</f>
        <v/>
      </c>
      <c r="DB755" t="str">
        <f>IF(Table1[[#This Row],[Ledger 7]]="","",Table1[[#This Row],[Ledger 7]])</f>
        <v/>
      </c>
      <c r="DC755" t="str">
        <f>IF(Table1[[#This Row],[Ledger 7]]="","",IF(Table1[[#This Row],[Effect 7]]="Dr.",-Table1[[#This Row],[Amount 7]],Table1[[#This Row],[Amount 7]]))</f>
        <v/>
      </c>
      <c r="DF755" t="str">
        <f>IF(Table1[[#This Row],[Ledger 8]]="","","No")</f>
        <v/>
      </c>
      <c r="DG755" t="str">
        <f>IF(Table1[[#This Row],[Ledger 8]]="","",IF(Table1[[#This Row],[Effect 8]]="Dr.","Yes","No"))</f>
        <v/>
      </c>
      <c r="DH755" t="str">
        <f>IF(Table1[[#This Row],[Ledger 8]]="","",Table1[[#This Row],[Ledger 8]])</f>
        <v/>
      </c>
      <c r="DI755" t="str">
        <f>IF(Table1[[#This Row],[Ledger 8]]="","",IF(Table1[[#This Row],[Effect 8]]="Dr.",-Table1[[#This Row],[Amount 8]],Table1[[#This Row],[Amount 8]]))</f>
        <v/>
      </c>
      <c r="DL755" t="str">
        <f>IF(Table1[[#This Row],[Ledger 9]]="","","No")</f>
        <v/>
      </c>
      <c r="DM755" t="str">
        <f>IF(Table1[[#This Row],[Ledger 9]]="","",IF(Table1[[#This Row],[Effect 9]]="Dr.","Yes","No"))</f>
        <v/>
      </c>
      <c r="DN755" t="str">
        <f>IF(Table1[[#This Row],[Ledger 9]]="","",Table1[[#This Row],[Ledger 9]])</f>
        <v/>
      </c>
      <c r="DO755" t="str">
        <f>IF(Table1[[#This Row],[Ledger 9]]="","",IF(Table1[[#This Row],[Effect 9]]="Dr.",-Table1[[#This Row],[Amount 9]],Table1[[#This Row],[Amount 9]]))</f>
        <v/>
      </c>
      <c r="DR755" t="str">
        <f>IF(Table1[[#This Row],[Ledger 10]]="","","No")</f>
        <v/>
      </c>
      <c r="DS755" t="str">
        <f>IF(Table1[[#This Row],[Ledger 10]]="","",IF(Table1[[#This Row],[Effect 10]]="Dr.","Yes","No"))</f>
        <v/>
      </c>
      <c r="DT755" t="str">
        <f>IF(Table1[[#This Row],[Ledger 10]]="","",Table1[[#This Row],[Ledger 10]])</f>
        <v/>
      </c>
      <c r="DU755" t="str">
        <f>IF(Table1[[#This Row],[Ledger 10]]="","",IF(Table1[[#This Row],[Effect 10]]="Dr.",-Table1[[#This Row],[Amount 10]],Table1[[#This Row],[Amount 10]]))</f>
        <v/>
      </c>
      <c r="DX755" t="str">
        <f>IF(Table1[[#This Row],[Ledger 11]]="","","No")</f>
        <v/>
      </c>
      <c r="DY755" t="str">
        <f>IF(Table1[[#This Row],[Ledger 11]]="","",IF(Table1[[#This Row],[Effect 11]]="Dr.","Yes","No"))</f>
        <v/>
      </c>
      <c r="DZ755" t="str">
        <f>IF(Table1[[#This Row],[Ledger 11]]="","",Table1[[#This Row],[Ledger 11]])</f>
        <v/>
      </c>
      <c r="EA755" t="str">
        <f>IF(Table1[[#This Row],[Ledger 11]]="","",IF(Table1[[#This Row],[Effect 11]]="Dr.",-Table1[[#This Row],[Amount 11]],Table1[[#This Row],[Amount 11]]))</f>
        <v/>
      </c>
      <c r="ED755" t="str">
        <f>IF(Table1[[#This Row],[Ledger 12]]="","","No")</f>
        <v/>
      </c>
      <c r="EE755" t="str">
        <f>IF(Table1[[#This Row],[Ledger 12]]="","",IF(Table1[[#This Row],[Effect 12]]="Dr.","Yes","No"))</f>
        <v/>
      </c>
      <c r="EF755" t="str">
        <f>IF(Table1[[#This Row],[Ledger 12]]="","",Table1[[#This Row],[Ledger 12]])</f>
        <v/>
      </c>
      <c r="EG755" t="str">
        <f>IF(Table1[[#This Row],[Ledger 12]]="","",IF(Table1[[#This Row],[Effect 12]]="Dr.",-Table1[[#This Row],[Amount 12]],Table1[[#This Row],[Amount 12]]))</f>
        <v/>
      </c>
      <c r="EJ755" t="str">
        <f>IF(Table1[[#This Row],[Ledger 13]]="","","No")</f>
        <v/>
      </c>
      <c r="EK755" t="str">
        <f>IF(Table1[[#This Row],[Ledger 13]]="","",IF(Table1[[#This Row],[Effect 13]]="Dr.","Yes","No"))</f>
        <v/>
      </c>
      <c r="EL755" t="str">
        <f>IF(Table1[[#This Row],[Ledger 13]]="","",Table1[[#This Row],[Ledger 13]])</f>
        <v/>
      </c>
      <c r="EM755" t="str">
        <f>IF(Table1[[#This Row],[Ledger 13]]="","",IF(Table1[[#This Row],[Effect 13]]="Dr.",-Table1[[#This Row],[Amount 13]],Table1[[#This Row],[Amount 13]]))</f>
        <v/>
      </c>
      <c r="EP755" t="str">
        <f>IF(Table1[[#This Row],[Ledger 14]]="","","No")</f>
        <v/>
      </c>
      <c r="EQ755" t="str">
        <f>IF(Table1[[#This Row],[Ledger 14]]="","",IF(Table1[[#This Row],[Effect 14]]="Dr.","Yes","No"))</f>
        <v/>
      </c>
      <c r="ER755" t="str">
        <f>IF(Table1[[#This Row],[Ledger 14]]="","",Table1[[#This Row],[Ledger 14]])</f>
        <v/>
      </c>
      <c r="ES755" t="str">
        <f>IF(Table1[[#This Row],[Ledger 14]]="","",IF(Table1[[#This Row],[Effect 14]]="Dr.",-Table1[[#This Row],[Amount 14]],Table1[[#This Row],[Amount 14]]))</f>
        <v/>
      </c>
      <c r="EV755" t="str">
        <f>IF(Table1[[#This Row],[Ledger 15]]="","","No")</f>
        <v/>
      </c>
      <c r="EW755" t="str">
        <f>IF(Table1[[#This Row],[Ledger 15]]="","",IF(Table1[[#This Row],[Effect 15]]="Dr.","Yes","No"))</f>
        <v/>
      </c>
      <c r="EX755" t="str">
        <f>IF(Table1[[#This Row],[Ledger 15]]="","",Table1[[#This Row],[Ledger 15]])</f>
        <v/>
      </c>
      <c r="EY755" t="str">
        <f>IF(Table1[[#This Row],[Ledger 15]]="","",IF(Table1[[#This Row],[Effect 15]]="Dr.",-Table1[[#This Row],[Amount 15]],Table1[[#This Row],[Amount 15]]))</f>
        <v/>
      </c>
      <c r="FD7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5">
        <f>IF(Table1[[#This Row],[Date]]="",0,IF(AND(Table1[[#This Row],[Date]]&gt;=$FE$2,Table1[[#This Row],[Date]]&lt;=$FE$3),0,1))</f>
        <v>0</v>
      </c>
      <c r="FF755">
        <f>IF(Table1[[#This Row],[Date]]="",0,IF(TYPE(VLOOKUP(Table1[[#This Row],[Voucher Type]],Table1[[#All],[Voucher Type Master]],1,FALSE))=16,1,0))</f>
        <v>0</v>
      </c>
      <c r="FG755">
        <f>IF(TYPE(IF(Table1[[#This Row],[Date]]="",0,IF(VLOOKUP(Table1[[#This Row],[Voucher Type]],$FY$5:$FZ$13,2,0)=Table1[[#This Row],[Effect 1]],0,1)))=16,1,0)</f>
        <v>0</v>
      </c>
      <c r="FH7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5">
        <f>IF(LEN(Table1[[#This Row],[Ledger 1]])&gt;0,IF(TYPE(VLOOKUP(Table1[[#This Row],[Ledger 1]],GZ:GZ,1,0))=16,1,0),0)</f>
        <v>0</v>
      </c>
      <c r="FJ755">
        <f>IF(LEN(Table1[[#This Row],[Ledger 2]])&gt;0,IF(TYPE(VLOOKUP(Table1[[#This Row],[Ledger 2]],GZ:GZ,1,0))=16,1,0),0)</f>
        <v>0</v>
      </c>
      <c r="FK755">
        <f>IF(LEN(Table1[[#This Row],[Ledger 3]])&gt;0,IF(TYPE(VLOOKUP(Table1[[#This Row],[Ledger 3]],GZ:GZ,1,0))=16,1,0),0)</f>
        <v>0</v>
      </c>
      <c r="FL755">
        <f>IF(LEN(Table1[[#This Row],[Ledger 4]])&gt;0,IF(TYPE(VLOOKUP(Table1[[#This Row],[Ledger 4]],GZ:GZ,1,0))=16,1,0),0)</f>
        <v>0</v>
      </c>
      <c r="FM755">
        <f>IF(LEN(Table1[[#This Row],[Ledger 5]])&gt;0,IF(TYPE(VLOOKUP(Table1[[#This Row],[Ledger 5]],GZ:GZ,1,0))=16,1,0),0)</f>
        <v>0</v>
      </c>
      <c r="FN755">
        <f>IF(LEN(Table1[[#This Row],[Ledger 6]])&gt;0,IF(TYPE(VLOOKUP(Table1[[#This Row],[Ledger 6]],$GZ:$GZ,1,0))=16,1,0),0)</f>
        <v>0</v>
      </c>
      <c r="FO755">
        <f>IF(LEN(Table1[[#This Row],[Ledger 7]])&gt;0,IF(TYPE(VLOOKUP(Table1[[#This Row],[Ledger 7]],$GZ:$GZ,1,0))=16,1,0),0)</f>
        <v>0</v>
      </c>
      <c r="FP755">
        <f>IF(LEN(Table1[[#This Row],[Ledger 8]])&gt;0,IF(TYPE(VLOOKUP(Table1[[#This Row],[Ledger 8]],$GZ:$GZ,1,0))=16,1,0),0)</f>
        <v>0</v>
      </c>
      <c r="FQ755">
        <f>IF(LEN(Table1[[#This Row],[Ledger 9]])&gt;0,IF(TYPE(VLOOKUP(Table1[[#This Row],[Ledger 9]],$GZ:$GZ,1,0))=16,1,0),0)</f>
        <v>0</v>
      </c>
      <c r="FR755">
        <f>IF(LEN(Table1[[#This Row],[Ledger 10]])&gt;0,IF(TYPE(VLOOKUP(Table1[[#This Row],[Ledger 10]],$GZ:$GZ,1,0))=16,1,0),0)</f>
        <v>0</v>
      </c>
      <c r="FS755">
        <f>IF(LEN(Table1[[#This Row],[Ledger 11]])&gt;0,IF(TYPE(VLOOKUP(Table1[[#This Row],[Ledger 11]],$GZ:$GZ,1,0))=16,1,0),0)</f>
        <v>0</v>
      </c>
      <c r="FT755">
        <f>IF(LEN(Table1[[#This Row],[Ledger 12]])&gt;0,IF(TYPE(VLOOKUP(Table1[[#This Row],[Ledger 12]],$GZ:$GZ,1,0))=16,1,0),0)</f>
        <v>0</v>
      </c>
      <c r="FU755">
        <f>IF(LEN(Table1[[#This Row],[Ledger 13]])&gt;0,IF(TYPE(VLOOKUP(Table1[[#This Row],[Ledger 13]],$GZ:$GZ,1,0))=16,1,0),0)</f>
        <v>0</v>
      </c>
      <c r="FV755">
        <f>IF(LEN(Table1[[#This Row],[Ledger 14]])&gt;0,IF(TYPE(VLOOKUP(Table1[[#This Row],[Ledger 14]],$GZ:$GZ,1,0))=16,1,0),0)</f>
        <v>0</v>
      </c>
      <c r="FW755">
        <f>IF(LEN(Table1[[#This Row],[Ledger 15]])&gt;0,IF(TYPE(VLOOKUP(Table1[[#This Row],[Ledger 15]],$GZ:$GZ,1,0))=16,1,0),0)</f>
        <v>0</v>
      </c>
    </row>
    <row r="756" spans="4:179" ht="33" customHeight="1" x14ac:dyDescent="0.45">
      <c r="D756" s="8">
        <f t="shared" si="20"/>
        <v>751</v>
      </c>
      <c r="E756" s="32"/>
      <c r="F756" s="34"/>
      <c r="G756" s="34"/>
      <c r="H756" s="34"/>
      <c r="I756" s="34"/>
      <c r="J756" s="38"/>
      <c r="K756" s="33"/>
      <c r="L756" s="36"/>
      <c r="M756" s="35"/>
      <c r="N756" s="34"/>
      <c r="O756" s="41"/>
      <c r="P756" s="35"/>
      <c r="Q756" s="34"/>
      <c r="R756" s="37"/>
      <c r="S756" s="35"/>
      <c r="T756" s="34"/>
      <c r="U756" s="37"/>
      <c r="V756" s="35"/>
      <c r="W756" s="34"/>
      <c r="X756" s="37"/>
      <c r="Y756" s="35"/>
      <c r="Z756" s="34"/>
      <c r="AA756" s="37"/>
      <c r="AB756" s="35"/>
      <c r="AC756" s="34"/>
      <c r="AD756" s="37"/>
      <c r="AE756" s="35"/>
      <c r="AF756" s="34"/>
      <c r="AG756" s="37"/>
      <c r="AH756" s="35"/>
      <c r="AI756" s="34"/>
      <c r="AJ756" s="37"/>
      <c r="AK756" s="35"/>
      <c r="AL756" s="34"/>
      <c r="AM756" s="37"/>
      <c r="AN756" s="35"/>
      <c r="AO756" s="34"/>
      <c r="AP756" s="37"/>
      <c r="AQ756" s="35"/>
      <c r="AR756" s="34"/>
      <c r="AS756" s="37"/>
      <c r="AT756" s="35"/>
      <c r="AU756" s="34"/>
      <c r="AV756" s="37"/>
      <c r="AW756" s="35"/>
      <c r="AX756" s="34"/>
      <c r="AY756" s="37"/>
      <c r="AZ756" s="35"/>
      <c r="BA756" s="34"/>
      <c r="BB756" s="37"/>
      <c r="BC7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6" s="7"/>
      <c r="BF756" t="str">
        <f>IF(Table1[[#This Row],[Date]]="","","&amp;lt;VOUCHER REMOTEID="&amp;""""&amp;$A$11&amp;$A$13&amp;ROW()&amp;""""&amp;" VCHTYPE="""&amp;F756&amp;""" ACTION="""&amp;"Create"&amp;"""&amp;gt;")</f>
        <v/>
      </c>
      <c r="BG756" t="str">
        <f>IF(Table1[[#This Row],[Date]]="","",TEXT(Table1[[#This Row],[Date]],"yyyymmdd"))</f>
        <v/>
      </c>
      <c r="BH756" t="str">
        <f>Table1[[#This Row],[Date2]]</f>
        <v/>
      </c>
      <c r="BI756" t="str">
        <f>IF(Table1[[#This Row],[Date]]="","",Table1[[#This Row],[Voucher Type]])</f>
        <v/>
      </c>
      <c r="BJ756" t="str">
        <f>IF(Table1[[#This Row],[Ref No / Invoice No]]="","",Table1[[#This Row],[Ref No / Invoice No]])</f>
        <v/>
      </c>
      <c r="BK756" t="str">
        <f>IF(Table1[[#This Row],[Voucher No]]="","",Table1[[#This Row],[Voucher No]])</f>
        <v/>
      </c>
      <c r="BL756" t="str">
        <f>IF(Table1[[#This Row],[Date]]="","",Table1[[#This Row],[Narration]])</f>
        <v/>
      </c>
      <c r="BM756" t="str">
        <f>IF(Table1[[#This Row],[Date]]="","",$A$11&amp;$A$13&amp;ROW())</f>
        <v/>
      </c>
      <c r="BN756" t="str">
        <f>IF(Table1[[#This Row],[Date]]="","",$A$13)</f>
        <v/>
      </c>
      <c r="BP756" t="str">
        <f>IF(Table1[[#This Row],[Ledger 1]]="","","No")</f>
        <v/>
      </c>
      <c r="BQ756" t="str">
        <f>IF(Table1[[#This Row],[Date]]="","",IF(Table1[[#This Row],[Effect 1]]="Dr.","Yes","No"))</f>
        <v/>
      </c>
      <c r="BR756" t="str">
        <f>IF(Table1[[#This Row],[Date]]="","",Table1[[#This Row],[Ledger 1]])</f>
        <v/>
      </c>
      <c r="BS756" t="str">
        <f>IF(Table1[[#This Row],[Date]]="","",IF(Table1[[#This Row],[Effect 1]]="Dr.",-Table1[[#This Row],[Amount 1]],Table1[[#This Row],[Amount 1]]))</f>
        <v/>
      </c>
      <c r="BV756" t="str">
        <f>IF(Table1[[#This Row],[Ledger 2]]="","","No")</f>
        <v/>
      </c>
      <c r="BW756" t="str">
        <f>IF(Table1[[#This Row],[Date]]="","",IF(Table1[[#This Row],[Effect 2]]="Dr.","Yes","No"))</f>
        <v/>
      </c>
      <c r="BX756" t="str">
        <f>IF(Table1[[#This Row],[Date]]="","",Table1[[#This Row],[Ledger 2]])</f>
        <v/>
      </c>
      <c r="BY756" t="str">
        <f>IF(Table1[[#This Row],[Date]]="","",IF(Table1[[#This Row],[Effect 2]]="Dr.",-Table1[[#This Row],[Amount 2]],Table1[[#This Row],[Amount 2]]))</f>
        <v/>
      </c>
      <c r="CB756" t="str">
        <f>IF(Table1[[#This Row],[Ledger 3]]="","","No")</f>
        <v/>
      </c>
      <c r="CC756" t="str">
        <f>IF(Table1[[#This Row],[Ledger 3]]="","",IF(Table1[[#This Row],[Effect 3]]="Dr.","Yes","No"))</f>
        <v/>
      </c>
      <c r="CD756" t="str">
        <f>IF(Table1[[#This Row],[Ledger 3]]="","",Table1[[#This Row],[Ledger 3]])</f>
        <v/>
      </c>
      <c r="CE756" t="str">
        <f>IF(Table1[[#This Row],[Ledger 3]]="","",IF(Table1[[#This Row],[Effect 3]]="Dr.",-Table1[[#This Row],[Amount 3]],Table1[[#This Row],[Amount 3]]))</f>
        <v/>
      </c>
      <c r="CH756" t="str">
        <f>IF(Table1[[#This Row],[Ledger 4]]="","","No")</f>
        <v/>
      </c>
      <c r="CI756" t="str">
        <f>IF(Table1[[#This Row],[Ledger 4]]="","",IF(Table1[[#This Row],[Effect 4]]="Dr.","Yes","No"))</f>
        <v/>
      </c>
      <c r="CJ756" t="str">
        <f>IF(Table1[[#This Row],[Ledger 4]]="","",Table1[[#This Row],[Ledger 4]])</f>
        <v/>
      </c>
      <c r="CK756" t="str">
        <f>IF(Table1[[#This Row],[Ledger 4]]="","",IF(Table1[[#This Row],[Effect 4]]="Dr.",-Table1[[#This Row],[Amount 4]],Table1[[#This Row],[Amount 4]]))</f>
        <v/>
      </c>
      <c r="CN756" t="str">
        <f>IF(Table1[[#This Row],[Ledger 5]]="","","No")</f>
        <v/>
      </c>
      <c r="CO756" t="str">
        <f>IF(Table1[[#This Row],[Ledger 5]]="","",IF(Table1[[#This Row],[Effect 5]]="Dr.","Yes","No"))</f>
        <v/>
      </c>
      <c r="CP756" t="str">
        <f>IF(Table1[[#This Row],[Ledger 5]]="","",Table1[[#This Row],[Ledger 5]])</f>
        <v/>
      </c>
      <c r="CQ756" t="str">
        <f>IF(Table1[[#This Row],[Ledger 5]]="","",IF(Table1[[#This Row],[Effect 5]]="Dr.",-Table1[[#This Row],[Amount 5]],Table1[[#This Row],[Amount 5]]))</f>
        <v/>
      </c>
      <c r="CT756" t="str">
        <f>IF(Table1[[#This Row],[Ledger 6]]="","","No")</f>
        <v/>
      </c>
      <c r="CU756" t="str">
        <f>IF(Table1[[#This Row],[Ledger 6]]="","",IF(Table1[[#This Row],[Effect 6]]="Dr.","Yes","No"))</f>
        <v/>
      </c>
      <c r="CV756" t="str">
        <f>IF(Table1[[#This Row],[Ledger 6]]="","",Table1[[#This Row],[Ledger 6]])</f>
        <v/>
      </c>
      <c r="CW756" t="str">
        <f>IF(Table1[[#This Row],[Ledger 6]]="","",IF(Table1[[#This Row],[Effect 6]]="Dr.",-Table1[[#This Row],[Amount 6]],Table1[[#This Row],[Amount 6]]))</f>
        <v/>
      </c>
      <c r="CZ756" t="str">
        <f>IF(Table1[[#This Row],[Ledger 7]]="","","No")</f>
        <v/>
      </c>
      <c r="DA756" t="str">
        <f>IF(Table1[[#This Row],[Ledger 7]]="","",IF(Table1[[#This Row],[Effect 7]]="Dr.","Yes","No"))</f>
        <v/>
      </c>
      <c r="DB756" t="str">
        <f>IF(Table1[[#This Row],[Ledger 7]]="","",Table1[[#This Row],[Ledger 7]])</f>
        <v/>
      </c>
      <c r="DC756" t="str">
        <f>IF(Table1[[#This Row],[Ledger 7]]="","",IF(Table1[[#This Row],[Effect 7]]="Dr.",-Table1[[#This Row],[Amount 7]],Table1[[#This Row],[Amount 7]]))</f>
        <v/>
      </c>
      <c r="DF756" t="str">
        <f>IF(Table1[[#This Row],[Ledger 8]]="","","No")</f>
        <v/>
      </c>
      <c r="DG756" t="str">
        <f>IF(Table1[[#This Row],[Ledger 8]]="","",IF(Table1[[#This Row],[Effect 8]]="Dr.","Yes","No"))</f>
        <v/>
      </c>
      <c r="DH756" t="str">
        <f>IF(Table1[[#This Row],[Ledger 8]]="","",Table1[[#This Row],[Ledger 8]])</f>
        <v/>
      </c>
      <c r="DI756" t="str">
        <f>IF(Table1[[#This Row],[Ledger 8]]="","",IF(Table1[[#This Row],[Effect 8]]="Dr.",-Table1[[#This Row],[Amount 8]],Table1[[#This Row],[Amount 8]]))</f>
        <v/>
      </c>
      <c r="DL756" t="str">
        <f>IF(Table1[[#This Row],[Ledger 9]]="","","No")</f>
        <v/>
      </c>
      <c r="DM756" t="str">
        <f>IF(Table1[[#This Row],[Ledger 9]]="","",IF(Table1[[#This Row],[Effect 9]]="Dr.","Yes","No"))</f>
        <v/>
      </c>
      <c r="DN756" t="str">
        <f>IF(Table1[[#This Row],[Ledger 9]]="","",Table1[[#This Row],[Ledger 9]])</f>
        <v/>
      </c>
      <c r="DO756" t="str">
        <f>IF(Table1[[#This Row],[Ledger 9]]="","",IF(Table1[[#This Row],[Effect 9]]="Dr.",-Table1[[#This Row],[Amount 9]],Table1[[#This Row],[Amount 9]]))</f>
        <v/>
      </c>
      <c r="DR756" t="str">
        <f>IF(Table1[[#This Row],[Ledger 10]]="","","No")</f>
        <v/>
      </c>
      <c r="DS756" t="str">
        <f>IF(Table1[[#This Row],[Ledger 10]]="","",IF(Table1[[#This Row],[Effect 10]]="Dr.","Yes","No"))</f>
        <v/>
      </c>
      <c r="DT756" t="str">
        <f>IF(Table1[[#This Row],[Ledger 10]]="","",Table1[[#This Row],[Ledger 10]])</f>
        <v/>
      </c>
      <c r="DU756" t="str">
        <f>IF(Table1[[#This Row],[Ledger 10]]="","",IF(Table1[[#This Row],[Effect 10]]="Dr.",-Table1[[#This Row],[Amount 10]],Table1[[#This Row],[Amount 10]]))</f>
        <v/>
      </c>
      <c r="DX756" t="str">
        <f>IF(Table1[[#This Row],[Ledger 11]]="","","No")</f>
        <v/>
      </c>
      <c r="DY756" t="str">
        <f>IF(Table1[[#This Row],[Ledger 11]]="","",IF(Table1[[#This Row],[Effect 11]]="Dr.","Yes","No"))</f>
        <v/>
      </c>
      <c r="DZ756" t="str">
        <f>IF(Table1[[#This Row],[Ledger 11]]="","",Table1[[#This Row],[Ledger 11]])</f>
        <v/>
      </c>
      <c r="EA756" t="str">
        <f>IF(Table1[[#This Row],[Ledger 11]]="","",IF(Table1[[#This Row],[Effect 11]]="Dr.",-Table1[[#This Row],[Amount 11]],Table1[[#This Row],[Amount 11]]))</f>
        <v/>
      </c>
      <c r="ED756" t="str">
        <f>IF(Table1[[#This Row],[Ledger 12]]="","","No")</f>
        <v/>
      </c>
      <c r="EE756" t="str">
        <f>IF(Table1[[#This Row],[Ledger 12]]="","",IF(Table1[[#This Row],[Effect 12]]="Dr.","Yes","No"))</f>
        <v/>
      </c>
      <c r="EF756" t="str">
        <f>IF(Table1[[#This Row],[Ledger 12]]="","",Table1[[#This Row],[Ledger 12]])</f>
        <v/>
      </c>
      <c r="EG756" t="str">
        <f>IF(Table1[[#This Row],[Ledger 12]]="","",IF(Table1[[#This Row],[Effect 12]]="Dr.",-Table1[[#This Row],[Amount 12]],Table1[[#This Row],[Amount 12]]))</f>
        <v/>
      </c>
      <c r="EJ756" t="str">
        <f>IF(Table1[[#This Row],[Ledger 13]]="","","No")</f>
        <v/>
      </c>
      <c r="EK756" t="str">
        <f>IF(Table1[[#This Row],[Ledger 13]]="","",IF(Table1[[#This Row],[Effect 13]]="Dr.","Yes","No"))</f>
        <v/>
      </c>
      <c r="EL756" t="str">
        <f>IF(Table1[[#This Row],[Ledger 13]]="","",Table1[[#This Row],[Ledger 13]])</f>
        <v/>
      </c>
      <c r="EM756" t="str">
        <f>IF(Table1[[#This Row],[Ledger 13]]="","",IF(Table1[[#This Row],[Effect 13]]="Dr.",-Table1[[#This Row],[Amount 13]],Table1[[#This Row],[Amount 13]]))</f>
        <v/>
      </c>
      <c r="EP756" t="str">
        <f>IF(Table1[[#This Row],[Ledger 14]]="","","No")</f>
        <v/>
      </c>
      <c r="EQ756" t="str">
        <f>IF(Table1[[#This Row],[Ledger 14]]="","",IF(Table1[[#This Row],[Effect 14]]="Dr.","Yes","No"))</f>
        <v/>
      </c>
      <c r="ER756" t="str">
        <f>IF(Table1[[#This Row],[Ledger 14]]="","",Table1[[#This Row],[Ledger 14]])</f>
        <v/>
      </c>
      <c r="ES756" t="str">
        <f>IF(Table1[[#This Row],[Ledger 14]]="","",IF(Table1[[#This Row],[Effect 14]]="Dr.",-Table1[[#This Row],[Amount 14]],Table1[[#This Row],[Amount 14]]))</f>
        <v/>
      </c>
      <c r="EV756" t="str">
        <f>IF(Table1[[#This Row],[Ledger 15]]="","","No")</f>
        <v/>
      </c>
      <c r="EW756" t="str">
        <f>IF(Table1[[#This Row],[Ledger 15]]="","",IF(Table1[[#This Row],[Effect 15]]="Dr.","Yes","No"))</f>
        <v/>
      </c>
      <c r="EX756" t="str">
        <f>IF(Table1[[#This Row],[Ledger 15]]="","",Table1[[#This Row],[Ledger 15]])</f>
        <v/>
      </c>
      <c r="EY756" t="str">
        <f>IF(Table1[[#This Row],[Ledger 15]]="","",IF(Table1[[#This Row],[Effect 15]]="Dr.",-Table1[[#This Row],[Amount 15]],Table1[[#This Row],[Amount 15]]))</f>
        <v/>
      </c>
      <c r="FD7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6">
        <f>IF(Table1[[#This Row],[Date]]="",0,IF(AND(Table1[[#This Row],[Date]]&gt;=$FE$2,Table1[[#This Row],[Date]]&lt;=$FE$3),0,1))</f>
        <v>0</v>
      </c>
      <c r="FF756">
        <f>IF(Table1[[#This Row],[Date]]="",0,IF(TYPE(VLOOKUP(Table1[[#This Row],[Voucher Type]],Table1[[#All],[Voucher Type Master]],1,FALSE))=16,1,0))</f>
        <v>0</v>
      </c>
      <c r="FG756">
        <f>IF(TYPE(IF(Table1[[#This Row],[Date]]="",0,IF(VLOOKUP(Table1[[#This Row],[Voucher Type]],$FY$5:$FZ$13,2,0)=Table1[[#This Row],[Effect 1]],0,1)))=16,1,0)</f>
        <v>0</v>
      </c>
      <c r="FH7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6">
        <f>IF(LEN(Table1[[#This Row],[Ledger 1]])&gt;0,IF(TYPE(VLOOKUP(Table1[[#This Row],[Ledger 1]],GZ:GZ,1,0))=16,1,0),0)</f>
        <v>0</v>
      </c>
      <c r="FJ756">
        <f>IF(LEN(Table1[[#This Row],[Ledger 2]])&gt;0,IF(TYPE(VLOOKUP(Table1[[#This Row],[Ledger 2]],GZ:GZ,1,0))=16,1,0),0)</f>
        <v>0</v>
      </c>
      <c r="FK756">
        <f>IF(LEN(Table1[[#This Row],[Ledger 3]])&gt;0,IF(TYPE(VLOOKUP(Table1[[#This Row],[Ledger 3]],GZ:GZ,1,0))=16,1,0),0)</f>
        <v>0</v>
      </c>
      <c r="FL756">
        <f>IF(LEN(Table1[[#This Row],[Ledger 4]])&gt;0,IF(TYPE(VLOOKUP(Table1[[#This Row],[Ledger 4]],GZ:GZ,1,0))=16,1,0),0)</f>
        <v>0</v>
      </c>
      <c r="FM756">
        <f>IF(LEN(Table1[[#This Row],[Ledger 5]])&gt;0,IF(TYPE(VLOOKUP(Table1[[#This Row],[Ledger 5]],GZ:GZ,1,0))=16,1,0),0)</f>
        <v>0</v>
      </c>
      <c r="FN756">
        <f>IF(LEN(Table1[[#This Row],[Ledger 6]])&gt;0,IF(TYPE(VLOOKUP(Table1[[#This Row],[Ledger 6]],$GZ:$GZ,1,0))=16,1,0),0)</f>
        <v>0</v>
      </c>
      <c r="FO756">
        <f>IF(LEN(Table1[[#This Row],[Ledger 7]])&gt;0,IF(TYPE(VLOOKUP(Table1[[#This Row],[Ledger 7]],$GZ:$GZ,1,0))=16,1,0),0)</f>
        <v>0</v>
      </c>
      <c r="FP756">
        <f>IF(LEN(Table1[[#This Row],[Ledger 8]])&gt;0,IF(TYPE(VLOOKUP(Table1[[#This Row],[Ledger 8]],$GZ:$GZ,1,0))=16,1,0),0)</f>
        <v>0</v>
      </c>
      <c r="FQ756">
        <f>IF(LEN(Table1[[#This Row],[Ledger 9]])&gt;0,IF(TYPE(VLOOKUP(Table1[[#This Row],[Ledger 9]],$GZ:$GZ,1,0))=16,1,0),0)</f>
        <v>0</v>
      </c>
      <c r="FR756">
        <f>IF(LEN(Table1[[#This Row],[Ledger 10]])&gt;0,IF(TYPE(VLOOKUP(Table1[[#This Row],[Ledger 10]],$GZ:$GZ,1,0))=16,1,0),0)</f>
        <v>0</v>
      </c>
      <c r="FS756">
        <f>IF(LEN(Table1[[#This Row],[Ledger 11]])&gt;0,IF(TYPE(VLOOKUP(Table1[[#This Row],[Ledger 11]],$GZ:$GZ,1,0))=16,1,0),0)</f>
        <v>0</v>
      </c>
      <c r="FT756">
        <f>IF(LEN(Table1[[#This Row],[Ledger 12]])&gt;0,IF(TYPE(VLOOKUP(Table1[[#This Row],[Ledger 12]],$GZ:$GZ,1,0))=16,1,0),0)</f>
        <v>0</v>
      </c>
      <c r="FU756">
        <f>IF(LEN(Table1[[#This Row],[Ledger 13]])&gt;0,IF(TYPE(VLOOKUP(Table1[[#This Row],[Ledger 13]],$GZ:$GZ,1,0))=16,1,0),0)</f>
        <v>0</v>
      </c>
      <c r="FV756">
        <f>IF(LEN(Table1[[#This Row],[Ledger 14]])&gt;0,IF(TYPE(VLOOKUP(Table1[[#This Row],[Ledger 14]],$GZ:$GZ,1,0))=16,1,0),0)</f>
        <v>0</v>
      </c>
      <c r="FW756">
        <f>IF(LEN(Table1[[#This Row],[Ledger 15]])&gt;0,IF(TYPE(VLOOKUP(Table1[[#This Row],[Ledger 15]],$GZ:$GZ,1,0))=16,1,0),0)</f>
        <v>0</v>
      </c>
    </row>
    <row r="757" spans="4:179" ht="33" customHeight="1" x14ac:dyDescent="0.45">
      <c r="D757" s="8">
        <f t="shared" si="20"/>
        <v>752</v>
      </c>
      <c r="E757" s="32"/>
      <c r="F757" s="34"/>
      <c r="G757" s="34"/>
      <c r="H757" s="34"/>
      <c r="I757" s="34"/>
      <c r="J757" s="38"/>
      <c r="K757" s="33"/>
      <c r="L757" s="36"/>
      <c r="M757" s="35"/>
      <c r="N757" s="34"/>
      <c r="O757" s="41"/>
      <c r="P757" s="35"/>
      <c r="Q757" s="34"/>
      <c r="R757" s="37"/>
      <c r="S757" s="35"/>
      <c r="T757" s="34"/>
      <c r="U757" s="37"/>
      <c r="V757" s="35"/>
      <c r="W757" s="34"/>
      <c r="X757" s="37"/>
      <c r="Y757" s="35"/>
      <c r="Z757" s="34"/>
      <c r="AA757" s="37"/>
      <c r="AB757" s="35"/>
      <c r="AC757" s="34"/>
      <c r="AD757" s="37"/>
      <c r="AE757" s="35"/>
      <c r="AF757" s="34"/>
      <c r="AG757" s="37"/>
      <c r="AH757" s="35"/>
      <c r="AI757" s="34"/>
      <c r="AJ757" s="37"/>
      <c r="AK757" s="35"/>
      <c r="AL757" s="34"/>
      <c r="AM757" s="37"/>
      <c r="AN757" s="35"/>
      <c r="AO757" s="34"/>
      <c r="AP757" s="37"/>
      <c r="AQ757" s="35"/>
      <c r="AR757" s="34"/>
      <c r="AS757" s="37"/>
      <c r="AT757" s="35"/>
      <c r="AU757" s="34"/>
      <c r="AV757" s="37"/>
      <c r="AW757" s="35"/>
      <c r="AX757" s="34"/>
      <c r="AY757" s="37"/>
      <c r="AZ757" s="35"/>
      <c r="BA757" s="34"/>
      <c r="BB757" s="37"/>
      <c r="BC7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7" s="7"/>
      <c r="BF757" t="str">
        <f>IF(Table1[[#This Row],[Date]]="","","&amp;lt;VOUCHER REMOTEID="&amp;""""&amp;$A$11&amp;$A$13&amp;ROW()&amp;""""&amp;" VCHTYPE="""&amp;F757&amp;""" ACTION="""&amp;"Create"&amp;"""&amp;gt;")</f>
        <v/>
      </c>
      <c r="BG757" t="str">
        <f>IF(Table1[[#This Row],[Date]]="","",TEXT(Table1[[#This Row],[Date]],"yyyymmdd"))</f>
        <v/>
      </c>
      <c r="BH757" t="str">
        <f>Table1[[#This Row],[Date2]]</f>
        <v/>
      </c>
      <c r="BI757" t="str">
        <f>IF(Table1[[#This Row],[Date]]="","",Table1[[#This Row],[Voucher Type]])</f>
        <v/>
      </c>
      <c r="BJ757" t="str">
        <f>IF(Table1[[#This Row],[Ref No / Invoice No]]="","",Table1[[#This Row],[Ref No / Invoice No]])</f>
        <v/>
      </c>
      <c r="BK757" t="str">
        <f>IF(Table1[[#This Row],[Voucher No]]="","",Table1[[#This Row],[Voucher No]])</f>
        <v/>
      </c>
      <c r="BL757" t="str">
        <f>IF(Table1[[#This Row],[Date]]="","",Table1[[#This Row],[Narration]])</f>
        <v/>
      </c>
      <c r="BM757" t="str">
        <f>IF(Table1[[#This Row],[Date]]="","",$A$11&amp;$A$13&amp;ROW())</f>
        <v/>
      </c>
      <c r="BN757" t="str">
        <f>IF(Table1[[#This Row],[Date]]="","",$A$13)</f>
        <v/>
      </c>
      <c r="BP757" t="str">
        <f>IF(Table1[[#This Row],[Ledger 1]]="","","No")</f>
        <v/>
      </c>
      <c r="BQ757" t="str">
        <f>IF(Table1[[#This Row],[Date]]="","",IF(Table1[[#This Row],[Effect 1]]="Dr.","Yes","No"))</f>
        <v/>
      </c>
      <c r="BR757" t="str">
        <f>IF(Table1[[#This Row],[Date]]="","",Table1[[#This Row],[Ledger 1]])</f>
        <v/>
      </c>
      <c r="BS757" t="str">
        <f>IF(Table1[[#This Row],[Date]]="","",IF(Table1[[#This Row],[Effect 1]]="Dr.",-Table1[[#This Row],[Amount 1]],Table1[[#This Row],[Amount 1]]))</f>
        <v/>
      </c>
      <c r="BV757" t="str">
        <f>IF(Table1[[#This Row],[Ledger 2]]="","","No")</f>
        <v/>
      </c>
      <c r="BW757" t="str">
        <f>IF(Table1[[#This Row],[Date]]="","",IF(Table1[[#This Row],[Effect 2]]="Dr.","Yes","No"))</f>
        <v/>
      </c>
      <c r="BX757" t="str">
        <f>IF(Table1[[#This Row],[Date]]="","",Table1[[#This Row],[Ledger 2]])</f>
        <v/>
      </c>
      <c r="BY757" t="str">
        <f>IF(Table1[[#This Row],[Date]]="","",IF(Table1[[#This Row],[Effect 2]]="Dr.",-Table1[[#This Row],[Amount 2]],Table1[[#This Row],[Amount 2]]))</f>
        <v/>
      </c>
      <c r="CB757" t="str">
        <f>IF(Table1[[#This Row],[Ledger 3]]="","","No")</f>
        <v/>
      </c>
      <c r="CC757" t="str">
        <f>IF(Table1[[#This Row],[Ledger 3]]="","",IF(Table1[[#This Row],[Effect 3]]="Dr.","Yes","No"))</f>
        <v/>
      </c>
      <c r="CD757" t="str">
        <f>IF(Table1[[#This Row],[Ledger 3]]="","",Table1[[#This Row],[Ledger 3]])</f>
        <v/>
      </c>
      <c r="CE757" t="str">
        <f>IF(Table1[[#This Row],[Ledger 3]]="","",IF(Table1[[#This Row],[Effect 3]]="Dr.",-Table1[[#This Row],[Amount 3]],Table1[[#This Row],[Amount 3]]))</f>
        <v/>
      </c>
      <c r="CH757" t="str">
        <f>IF(Table1[[#This Row],[Ledger 4]]="","","No")</f>
        <v/>
      </c>
      <c r="CI757" t="str">
        <f>IF(Table1[[#This Row],[Ledger 4]]="","",IF(Table1[[#This Row],[Effect 4]]="Dr.","Yes","No"))</f>
        <v/>
      </c>
      <c r="CJ757" t="str">
        <f>IF(Table1[[#This Row],[Ledger 4]]="","",Table1[[#This Row],[Ledger 4]])</f>
        <v/>
      </c>
      <c r="CK757" t="str">
        <f>IF(Table1[[#This Row],[Ledger 4]]="","",IF(Table1[[#This Row],[Effect 4]]="Dr.",-Table1[[#This Row],[Amount 4]],Table1[[#This Row],[Amount 4]]))</f>
        <v/>
      </c>
      <c r="CN757" t="str">
        <f>IF(Table1[[#This Row],[Ledger 5]]="","","No")</f>
        <v/>
      </c>
      <c r="CO757" t="str">
        <f>IF(Table1[[#This Row],[Ledger 5]]="","",IF(Table1[[#This Row],[Effect 5]]="Dr.","Yes","No"))</f>
        <v/>
      </c>
      <c r="CP757" t="str">
        <f>IF(Table1[[#This Row],[Ledger 5]]="","",Table1[[#This Row],[Ledger 5]])</f>
        <v/>
      </c>
      <c r="CQ757" t="str">
        <f>IF(Table1[[#This Row],[Ledger 5]]="","",IF(Table1[[#This Row],[Effect 5]]="Dr.",-Table1[[#This Row],[Amount 5]],Table1[[#This Row],[Amount 5]]))</f>
        <v/>
      </c>
      <c r="CT757" t="str">
        <f>IF(Table1[[#This Row],[Ledger 6]]="","","No")</f>
        <v/>
      </c>
      <c r="CU757" t="str">
        <f>IF(Table1[[#This Row],[Ledger 6]]="","",IF(Table1[[#This Row],[Effect 6]]="Dr.","Yes","No"))</f>
        <v/>
      </c>
      <c r="CV757" t="str">
        <f>IF(Table1[[#This Row],[Ledger 6]]="","",Table1[[#This Row],[Ledger 6]])</f>
        <v/>
      </c>
      <c r="CW757" t="str">
        <f>IF(Table1[[#This Row],[Ledger 6]]="","",IF(Table1[[#This Row],[Effect 6]]="Dr.",-Table1[[#This Row],[Amount 6]],Table1[[#This Row],[Amount 6]]))</f>
        <v/>
      </c>
      <c r="CZ757" t="str">
        <f>IF(Table1[[#This Row],[Ledger 7]]="","","No")</f>
        <v/>
      </c>
      <c r="DA757" t="str">
        <f>IF(Table1[[#This Row],[Ledger 7]]="","",IF(Table1[[#This Row],[Effect 7]]="Dr.","Yes","No"))</f>
        <v/>
      </c>
      <c r="DB757" t="str">
        <f>IF(Table1[[#This Row],[Ledger 7]]="","",Table1[[#This Row],[Ledger 7]])</f>
        <v/>
      </c>
      <c r="DC757" t="str">
        <f>IF(Table1[[#This Row],[Ledger 7]]="","",IF(Table1[[#This Row],[Effect 7]]="Dr.",-Table1[[#This Row],[Amount 7]],Table1[[#This Row],[Amount 7]]))</f>
        <v/>
      </c>
      <c r="DF757" t="str">
        <f>IF(Table1[[#This Row],[Ledger 8]]="","","No")</f>
        <v/>
      </c>
      <c r="DG757" t="str">
        <f>IF(Table1[[#This Row],[Ledger 8]]="","",IF(Table1[[#This Row],[Effect 8]]="Dr.","Yes","No"))</f>
        <v/>
      </c>
      <c r="DH757" t="str">
        <f>IF(Table1[[#This Row],[Ledger 8]]="","",Table1[[#This Row],[Ledger 8]])</f>
        <v/>
      </c>
      <c r="DI757" t="str">
        <f>IF(Table1[[#This Row],[Ledger 8]]="","",IF(Table1[[#This Row],[Effect 8]]="Dr.",-Table1[[#This Row],[Amount 8]],Table1[[#This Row],[Amount 8]]))</f>
        <v/>
      </c>
      <c r="DL757" t="str">
        <f>IF(Table1[[#This Row],[Ledger 9]]="","","No")</f>
        <v/>
      </c>
      <c r="DM757" t="str">
        <f>IF(Table1[[#This Row],[Ledger 9]]="","",IF(Table1[[#This Row],[Effect 9]]="Dr.","Yes","No"))</f>
        <v/>
      </c>
      <c r="DN757" t="str">
        <f>IF(Table1[[#This Row],[Ledger 9]]="","",Table1[[#This Row],[Ledger 9]])</f>
        <v/>
      </c>
      <c r="DO757" t="str">
        <f>IF(Table1[[#This Row],[Ledger 9]]="","",IF(Table1[[#This Row],[Effect 9]]="Dr.",-Table1[[#This Row],[Amount 9]],Table1[[#This Row],[Amount 9]]))</f>
        <v/>
      </c>
      <c r="DR757" t="str">
        <f>IF(Table1[[#This Row],[Ledger 10]]="","","No")</f>
        <v/>
      </c>
      <c r="DS757" t="str">
        <f>IF(Table1[[#This Row],[Ledger 10]]="","",IF(Table1[[#This Row],[Effect 10]]="Dr.","Yes","No"))</f>
        <v/>
      </c>
      <c r="DT757" t="str">
        <f>IF(Table1[[#This Row],[Ledger 10]]="","",Table1[[#This Row],[Ledger 10]])</f>
        <v/>
      </c>
      <c r="DU757" t="str">
        <f>IF(Table1[[#This Row],[Ledger 10]]="","",IF(Table1[[#This Row],[Effect 10]]="Dr.",-Table1[[#This Row],[Amount 10]],Table1[[#This Row],[Amount 10]]))</f>
        <v/>
      </c>
      <c r="DX757" t="str">
        <f>IF(Table1[[#This Row],[Ledger 11]]="","","No")</f>
        <v/>
      </c>
      <c r="DY757" t="str">
        <f>IF(Table1[[#This Row],[Ledger 11]]="","",IF(Table1[[#This Row],[Effect 11]]="Dr.","Yes","No"))</f>
        <v/>
      </c>
      <c r="DZ757" t="str">
        <f>IF(Table1[[#This Row],[Ledger 11]]="","",Table1[[#This Row],[Ledger 11]])</f>
        <v/>
      </c>
      <c r="EA757" t="str">
        <f>IF(Table1[[#This Row],[Ledger 11]]="","",IF(Table1[[#This Row],[Effect 11]]="Dr.",-Table1[[#This Row],[Amount 11]],Table1[[#This Row],[Amount 11]]))</f>
        <v/>
      </c>
      <c r="ED757" t="str">
        <f>IF(Table1[[#This Row],[Ledger 12]]="","","No")</f>
        <v/>
      </c>
      <c r="EE757" t="str">
        <f>IF(Table1[[#This Row],[Ledger 12]]="","",IF(Table1[[#This Row],[Effect 12]]="Dr.","Yes","No"))</f>
        <v/>
      </c>
      <c r="EF757" t="str">
        <f>IF(Table1[[#This Row],[Ledger 12]]="","",Table1[[#This Row],[Ledger 12]])</f>
        <v/>
      </c>
      <c r="EG757" t="str">
        <f>IF(Table1[[#This Row],[Ledger 12]]="","",IF(Table1[[#This Row],[Effect 12]]="Dr.",-Table1[[#This Row],[Amount 12]],Table1[[#This Row],[Amount 12]]))</f>
        <v/>
      </c>
      <c r="EJ757" t="str">
        <f>IF(Table1[[#This Row],[Ledger 13]]="","","No")</f>
        <v/>
      </c>
      <c r="EK757" t="str">
        <f>IF(Table1[[#This Row],[Ledger 13]]="","",IF(Table1[[#This Row],[Effect 13]]="Dr.","Yes","No"))</f>
        <v/>
      </c>
      <c r="EL757" t="str">
        <f>IF(Table1[[#This Row],[Ledger 13]]="","",Table1[[#This Row],[Ledger 13]])</f>
        <v/>
      </c>
      <c r="EM757" t="str">
        <f>IF(Table1[[#This Row],[Ledger 13]]="","",IF(Table1[[#This Row],[Effect 13]]="Dr.",-Table1[[#This Row],[Amount 13]],Table1[[#This Row],[Amount 13]]))</f>
        <v/>
      </c>
      <c r="EP757" t="str">
        <f>IF(Table1[[#This Row],[Ledger 14]]="","","No")</f>
        <v/>
      </c>
      <c r="EQ757" t="str">
        <f>IF(Table1[[#This Row],[Ledger 14]]="","",IF(Table1[[#This Row],[Effect 14]]="Dr.","Yes","No"))</f>
        <v/>
      </c>
      <c r="ER757" t="str">
        <f>IF(Table1[[#This Row],[Ledger 14]]="","",Table1[[#This Row],[Ledger 14]])</f>
        <v/>
      </c>
      <c r="ES757" t="str">
        <f>IF(Table1[[#This Row],[Ledger 14]]="","",IF(Table1[[#This Row],[Effect 14]]="Dr.",-Table1[[#This Row],[Amount 14]],Table1[[#This Row],[Amount 14]]))</f>
        <v/>
      </c>
      <c r="EV757" t="str">
        <f>IF(Table1[[#This Row],[Ledger 15]]="","","No")</f>
        <v/>
      </c>
      <c r="EW757" t="str">
        <f>IF(Table1[[#This Row],[Ledger 15]]="","",IF(Table1[[#This Row],[Effect 15]]="Dr.","Yes","No"))</f>
        <v/>
      </c>
      <c r="EX757" t="str">
        <f>IF(Table1[[#This Row],[Ledger 15]]="","",Table1[[#This Row],[Ledger 15]])</f>
        <v/>
      </c>
      <c r="EY757" t="str">
        <f>IF(Table1[[#This Row],[Ledger 15]]="","",IF(Table1[[#This Row],[Effect 15]]="Dr.",-Table1[[#This Row],[Amount 15]],Table1[[#This Row],[Amount 15]]))</f>
        <v/>
      </c>
      <c r="FD7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7">
        <f>IF(Table1[[#This Row],[Date]]="",0,IF(AND(Table1[[#This Row],[Date]]&gt;=$FE$2,Table1[[#This Row],[Date]]&lt;=$FE$3),0,1))</f>
        <v>0</v>
      </c>
      <c r="FF757">
        <f>IF(Table1[[#This Row],[Date]]="",0,IF(TYPE(VLOOKUP(Table1[[#This Row],[Voucher Type]],Table1[[#All],[Voucher Type Master]],1,FALSE))=16,1,0))</f>
        <v>0</v>
      </c>
      <c r="FG757">
        <f>IF(TYPE(IF(Table1[[#This Row],[Date]]="",0,IF(VLOOKUP(Table1[[#This Row],[Voucher Type]],$FY$5:$FZ$13,2,0)=Table1[[#This Row],[Effect 1]],0,1)))=16,1,0)</f>
        <v>0</v>
      </c>
      <c r="FH7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7">
        <f>IF(LEN(Table1[[#This Row],[Ledger 1]])&gt;0,IF(TYPE(VLOOKUP(Table1[[#This Row],[Ledger 1]],GZ:GZ,1,0))=16,1,0),0)</f>
        <v>0</v>
      </c>
      <c r="FJ757">
        <f>IF(LEN(Table1[[#This Row],[Ledger 2]])&gt;0,IF(TYPE(VLOOKUP(Table1[[#This Row],[Ledger 2]],GZ:GZ,1,0))=16,1,0),0)</f>
        <v>0</v>
      </c>
      <c r="FK757">
        <f>IF(LEN(Table1[[#This Row],[Ledger 3]])&gt;0,IF(TYPE(VLOOKUP(Table1[[#This Row],[Ledger 3]],GZ:GZ,1,0))=16,1,0),0)</f>
        <v>0</v>
      </c>
      <c r="FL757">
        <f>IF(LEN(Table1[[#This Row],[Ledger 4]])&gt;0,IF(TYPE(VLOOKUP(Table1[[#This Row],[Ledger 4]],GZ:GZ,1,0))=16,1,0),0)</f>
        <v>0</v>
      </c>
      <c r="FM757">
        <f>IF(LEN(Table1[[#This Row],[Ledger 5]])&gt;0,IF(TYPE(VLOOKUP(Table1[[#This Row],[Ledger 5]],GZ:GZ,1,0))=16,1,0),0)</f>
        <v>0</v>
      </c>
      <c r="FN757">
        <f>IF(LEN(Table1[[#This Row],[Ledger 6]])&gt;0,IF(TYPE(VLOOKUP(Table1[[#This Row],[Ledger 6]],$GZ:$GZ,1,0))=16,1,0),0)</f>
        <v>0</v>
      </c>
      <c r="FO757">
        <f>IF(LEN(Table1[[#This Row],[Ledger 7]])&gt;0,IF(TYPE(VLOOKUP(Table1[[#This Row],[Ledger 7]],$GZ:$GZ,1,0))=16,1,0),0)</f>
        <v>0</v>
      </c>
      <c r="FP757">
        <f>IF(LEN(Table1[[#This Row],[Ledger 8]])&gt;0,IF(TYPE(VLOOKUP(Table1[[#This Row],[Ledger 8]],$GZ:$GZ,1,0))=16,1,0),0)</f>
        <v>0</v>
      </c>
      <c r="FQ757">
        <f>IF(LEN(Table1[[#This Row],[Ledger 9]])&gt;0,IF(TYPE(VLOOKUP(Table1[[#This Row],[Ledger 9]],$GZ:$GZ,1,0))=16,1,0),0)</f>
        <v>0</v>
      </c>
      <c r="FR757">
        <f>IF(LEN(Table1[[#This Row],[Ledger 10]])&gt;0,IF(TYPE(VLOOKUP(Table1[[#This Row],[Ledger 10]],$GZ:$GZ,1,0))=16,1,0),0)</f>
        <v>0</v>
      </c>
      <c r="FS757">
        <f>IF(LEN(Table1[[#This Row],[Ledger 11]])&gt;0,IF(TYPE(VLOOKUP(Table1[[#This Row],[Ledger 11]],$GZ:$GZ,1,0))=16,1,0),0)</f>
        <v>0</v>
      </c>
      <c r="FT757">
        <f>IF(LEN(Table1[[#This Row],[Ledger 12]])&gt;0,IF(TYPE(VLOOKUP(Table1[[#This Row],[Ledger 12]],$GZ:$GZ,1,0))=16,1,0),0)</f>
        <v>0</v>
      </c>
      <c r="FU757">
        <f>IF(LEN(Table1[[#This Row],[Ledger 13]])&gt;0,IF(TYPE(VLOOKUP(Table1[[#This Row],[Ledger 13]],$GZ:$GZ,1,0))=16,1,0),0)</f>
        <v>0</v>
      </c>
      <c r="FV757">
        <f>IF(LEN(Table1[[#This Row],[Ledger 14]])&gt;0,IF(TYPE(VLOOKUP(Table1[[#This Row],[Ledger 14]],$GZ:$GZ,1,0))=16,1,0),0)</f>
        <v>0</v>
      </c>
      <c r="FW757">
        <f>IF(LEN(Table1[[#This Row],[Ledger 15]])&gt;0,IF(TYPE(VLOOKUP(Table1[[#This Row],[Ledger 15]],$GZ:$GZ,1,0))=16,1,0),0)</f>
        <v>0</v>
      </c>
    </row>
    <row r="758" spans="4:179" ht="33" customHeight="1" x14ac:dyDescent="0.45">
      <c r="D758" s="8">
        <f t="shared" si="20"/>
        <v>753</v>
      </c>
      <c r="E758" s="32"/>
      <c r="F758" s="34"/>
      <c r="G758" s="34"/>
      <c r="H758" s="34"/>
      <c r="I758" s="34"/>
      <c r="J758" s="38"/>
      <c r="K758" s="33"/>
      <c r="L758" s="36"/>
      <c r="M758" s="35"/>
      <c r="N758" s="34"/>
      <c r="O758" s="41"/>
      <c r="P758" s="35"/>
      <c r="Q758" s="34"/>
      <c r="R758" s="37"/>
      <c r="S758" s="35"/>
      <c r="T758" s="34"/>
      <c r="U758" s="37"/>
      <c r="V758" s="35"/>
      <c r="W758" s="34"/>
      <c r="X758" s="37"/>
      <c r="Y758" s="35"/>
      <c r="Z758" s="34"/>
      <c r="AA758" s="37"/>
      <c r="AB758" s="35"/>
      <c r="AC758" s="34"/>
      <c r="AD758" s="37"/>
      <c r="AE758" s="35"/>
      <c r="AF758" s="34"/>
      <c r="AG758" s="37"/>
      <c r="AH758" s="35"/>
      <c r="AI758" s="34"/>
      <c r="AJ758" s="37"/>
      <c r="AK758" s="35"/>
      <c r="AL758" s="34"/>
      <c r="AM758" s="37"/>
      <c r="AN758" s="35"/>
      <c r="AO758" s="34"/>
      <c r="AP758" s="37"/>
      <c r="AQ758" s="35"/>
      <c r="AR758" s="34"/>
      <c r="AS758" s="37"/>
      <c r="AT758" s="35"/>
      <c r="AU758" s="34"/>
      <c r="AV758" s="37"/>
      <c r="AW758" s="35"/>
      <c r="AX758" s="34"/>
      <c r="AY758" s="37"/>
      <c r="AZ758" s="35"/>
      <c r="BA758" s="34"/>
      <c r="BB758" s="37"/>
      <c r="BC7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8" s="7"/>
      <c r="BF758" t="str">
        <f>IF(Table1[[#This Row],[Date]]="","","&amp;lt;VOUCHER REMOTEID="&amp;""""&amp;$A$11&amp;$A$13&amp;ROW()&amp;""""&amp;" VCHTYPE="""&amp;F758&amp;""" ACTION="""&amp;"Create"&amp;"""&amp;gt;")</f>
        <v/>
      </c>
      <c r="BG758" t="str">
        <f>IF(Table1[[#This Row],[Date]]="","",TEXT(Table1[[#This Row],[Date]],"yyyymmdd"))</f>
        <v/>
      </c>
      <c r="BH758" t="str">
        <f>Table1[[#This Row],[Date2]]</f>
        <v/>
      </c>
      <c r="BI758" t="str">
        <f>IF(Table1[[#This Row],[Date]]="","",Table1[[#This Row],[Voucher Type]])</f>
        <v/>
      </c>
      <c r="BJ758" t="str">
        <f>IF(Table1[[#This Row],[Ref No / Invoice No]]="","",Table1[[#This Row],[Ref No / Invoice No]])</f>
        <v/>
      </c>
      <c r="BK758" t="str">
        <f>IF(Table1[[#This Row],[Voucher No]]="","",Table1[[#This Row],[Voucher No]])</f>
        <v/>
      </c>
      <c r="BL758" t="str">
        <f>IF(Table1[[#This Row],[Date]]="","",Table1[[#This Row],[Narration]])</f>
        <v/>
      </c>
      <c r="BM758" t="str">
        <f>IF(Table1[[#This Row],[Date]]="","",$A$11&amp;$A$13&amp;ROW())</f>
        <v/>
      </c>
      <c r="BN758" t="str">
        <f>IF(Table1[[#This Row],[Date]]="","",$A$13)</f>
        <v/>
      </c>
      <c r="BP758" t="str">
        <f>IF(Table1[[#This Row],[Ledger 1]]="","","No")</f>
        <v/>
      </c>
      <c r="BQ758" t="str">
        <f>IF(Table1[[#This Row],[Date]]="","",IF(Table1[[#This Row],[Effect 1]]="Dr.","Yes","No"))</f>
        <v/>
      </c>
      <c r="BR758" t="str">
        <f>IF(Table1[[#This Row],[Date]]="","",Table1[[#This Row],[Ledger 1]])</f>
        <v/>
      </c>
      <c r="BS758" t="str">
        <f>IF(Table1[[#This Row],[Date]]="","",IF(Table1[[#This Row],[Effect 1]]="Dr.",-Table1[[#This Row],[Amount 1]],Table1[[#This Row],[Amount 1]]))</f>
        <v/>
      </c>
      <c r="BV758" t="str">
        <f>IF(Table1[[#This Row],[Ledger 2]]="","","No")</f>
        <v/>
      </c>
      <c r="BW758" t="str">
        <f>IF(Table1[[#This Row],[Date]]="","",IF(Table1[[#This Row],[Effect 2]]="Dr.","Yes","No"))</f>
        <v/>
      </c>
      <c r="BX758" t="str">
        <f>IF(Table1[[#This Row],[Date]]="","",Table1[[#This Row],[Ledger 2]])</f>
        <v/>
      </c>
      <c r="BY758" t="str">
        <f>IF(Table1[[#This Row],[Date]]="","",IF(Table1[[#This Row],[Effect 2]]="Dr.",-Table1[[#This Row],[Amount 2]],Table1[[#This Row],[Amount 2]]))</f>
        <v/>
      </c>
      <c r="CB758" t="str">
        <f>IF(Table1[[#This Row],[Ledger 3]]="","","No")</f>
        <v/>
      </c>
      <c r="CC758" t="str">
        <f>IF(Table1[[#This Row],[Ledger 3]]="","",IF(Table1[[#This Row],[Effect 3]]="Dr.","Yes","No"))</f>
        <v/>
      </c>
      <c r="CD758" t="str">
        <f>IF(Table1[[#This Row],[Ledger 3]]="","",Table1[[#This Row],[Ledger 3]])</f>
        <v/>
      </c>
      <c r="CE758" t="str">
        <f>IF(Table1[[#This Row],[Ledger 3]]="","",IF(Table1[[#This Row],[Effect 3]]="Dr.",-Table1[[#This Row],[Amount 3]],Table1[[#This Row],[Amount 3]]))</f>
        <v/>
      </c>
      <c r="CH758" t="str">
        <f>IF(Table1[[#This Row],[Ledger 4]]="","","No")</f>
        <v/>
      </c>
      <c r="CI758" t="str">
        <f>IF(Table1[[#This Row],[Ledger 4]]="","",IF(Table1[[#This Row],[Effect 4]]="Dr.","Yes","No"))</f>
        <v/>
      </c>
      <c r="CJ758" t="str">
        <f>IF(Table1[[#This Row],[Ledger 4]]="","",Table1[[#This Row],[Ledger 4]])</f>
        <v/>
      </c>
      <c r="CK758" t="str">
        <f>IF(Table1[[#This Row],[Ledger 4]]="","",IF(Table1[[#This Row],[Effect 4]]="Dr.",-Table1[[#This Row],[Amount 4]],Table1[[#This Row],[Amount 4]]))</f>
        <v/>
      </c>
      <c r="CN758" t="str">
        <f>IF(Table1[[#This Row],[Ledger 5]]="","","No")</f>
        <v/>
      </c>
      <c r="CO758" t="str">
        <f>IF(Table1[[#This Row],[Ledger 5]]="","",IF(Table1[[#This Row],[Effect 5]]="Dr.","Yes","No"))</f>
        <v/>
      </c>
      <c r="CP758" t="str">
        <f>IF(Table1[[#This Row],[Ledger 5]]="","",Table1[[#This Row],[Ledger 5]])</f>
        <v/>
      </c>
      <c r="CQ758" t="str">
        <f>IF(Table1[[#This Row],[Ledger 5]]="","",IF(Table1[[#This Row],[Effect 5]]="Dr.",-Table1[[#This Row],[Amount 5]],Table1[[#This Row],[Amount 5]]))</f>
        <v/>
      </c>
      <c r="CT758" t="str">
        <f>IF(Table1[[#This Row],[Ledger 6]]="","","No")</f>
        <v/>
      </c>
      <c r="CU758" t="str">
        <f>IF(Table1[[#This Row],[Ledger 6]]="","",IF(Table1[[#This Row],[Effect 6]]="Dr.","Yes","No"))</f>
        <v/>
      </c>
      <c r="CV758" t="str">
        <f>IF(Table1[[#This Row],[Ledger 6]]="","",Table1[[#This Row],[Ledger 6]])</f>
        <v/>
      </c>
      <c r="CW758" t="str">
        <f>IF(Table1[[#This Row],[Ledger 6]]="","",IF(Table1[[#This Row],[Effect 6]]="Dr.",-Table1[[#This Row],[Amount 6]],Table1[[#This Row],[Amount 6]]))</f>
        <v/>
      </c>
      <c r="CZ758" t="str">
        <f>IF(Table1[[#This Row],[Ledger 7]]="","","No")</f>
        <v/>
      </c>
      <c r="DA758" t="str">
        <f>IF(Table1[[#This Row],[Ledger 7]]="","",IF(Table1[[#This Row],[Effect 7]]="Dr.","Yes","No"))</f>
        <v/>
      </c>
      <c r="DB758" t="str">
        <f>IF(Table1[[#This Row],[Ledger 7]]="","",Table1[[#This Row],[Ledger 7]])</f>
        <v/>
      </c>
      <c r="DC758" t="str">
        <f>IF(Table1[[#This Row],[Ledger 7]]="","",IF(Table1[[#This Row],[Effect 7]]="Dr.",-Table1[[#This Row],[Amount 7]],Table1[[#This Row],[Amount 7]]))</f>
        <v/>
      </c>
      <c r="DF758" t="str">
        <f>IF(Table1[[#This Row],[Ledger 8]]="","","No")</f>
        <v/>
      </c>
      <c r="DG758" t="str">
        <f>IF(Table1[[#This Row],[Ledger 8]]="","",IF(Table1[[#This Row],[Effect 8]]="Dr.","Yes","No"))</f>
        <v/>
      </c>
      <c r="DH758" t="str">
        <f>IF(Table1[[#This Row],[Ledger 8]]="","",Table1[[#This Row],[Ledger 8]])</f>
        <v/>
      </c>
      <c r="DI758" t="str">
        <f>IF(Table1[[#This Row],[Ledger 8]]="","",IF(Table1[[#This Row],[Effect 8]]="Dr.",-Table1[[#This Row],[Amount 8]],Table1[[#This Row],[Amount 8]]))</f>
        <v/>
      </c>
      <c r="DL758" t="str">
        <f>IF(Table1[[#This Row],[Ledger 9]]="","","No")</f>
        <v/>
      </c>
      <c r="DM758" t="str">
        <f>IF(Table1[[#This Row],[Ledger 9]]="","",IF(Table1[[#This Row],[Effect 9]]="Dr.","Yes","No"))</f>
        <v/>
      </c>
      <c r="DN758" t="str">
        <f>IF(Table1[[#This Row],[Ledger 9]]="","",Table1[[#This Row],[Ledger 9]])</f>
        <v/>
      </c>
      <c r="DO758" t="str">
        <f>IF(Table1[[#This Row],[Ledger 9]]="","",IF(Table1[[#This Row],[Effect 9]]="Dr.",-Table1[[#This Row],[Amount 9]],Table1[[#This Row],[Amount 9]]))</f>
        <v/>
      </c>
      <c r="DR758" t="str">
        <f>IF(Table1[[#This Row],[Ledger 10]]="","","No")</f>
        <v/>
      </c>
      <c r="DS758" t="str">
        <f>IF(Table1[[#This Row],[Ledger 10]]="","",IF(Table1[[#This Row],[Effect 10]]="Dr.","Yes","No"))</f>
        <v/>
      </c>
      <c r="DT758" t="str">
        <f>IF(Table1[[#This Row],[Ledger 10]]="","",Table1[[#This Row],[Ledger 10]])</f>
        <v/>
      </c>
      <c r="DU758" t="str">
        <f>IF(Table1[[#This Row],[Ledger 10]]="","",IF(Table1[[#This Row],[Effect 10]]="Dr.",-Table1[[#This Row],[Amount 10]],Table1[[#This Row],[Amount 10]]))</f>
        <v/>
      </c>
      <c r="DX758" t="str">
        <f>IF(Table1[[#This Row],[Ledger 11]]="","","No")</f>
        <v/>
      </c>
      <c r="DY758" t="str">
        <f>IF(Table1[[#This Row],[Ledger 11]]="","",IF(Table1[[#This Row],[Effect 11]]="Dr.","Yes","No"))</f>
        <v/>
      </c>
      <c r="DZ758" t="str">
        <f>IF(Table1[[#This Row],[Ledger 11]]="","",Table1[[#This Row],[Ledger 11]])</f>
        <v/>
      </c>
      <c r="EA758" t="str">
        <f>IF(Table1[[#This Row],[Ledger 11]]="","",IF(Table1[[#This Row],[Effect 11]]="Dr.",-Table1[[#This Row],[Amount 11]],Table1[[#This Row],[Amount 11]]))</f>
        <v/>
      </c>
      <c r="ED758" t="str">
        <f>IF(Table1[[#This Row],[Ledger 12]]="","","No")</f>
        <v/>
      </c>
      <c r="EE758" t="str">
        <f>IF(Table1[[#This Row],[Ledger 12]]="","",IF(Table1[[#This Row],[Effect 12]]="Dr.","Yes","No"))</f>
        <v/>
      </c>
      <c r="EF758" t="str">
        <f>IF(Table1[[#This Row],[Ledger 12]]="","",Table1[[#This Row],[Ledger 12]])</f>
        <v/>
      </c>
      <c r="EG758" t="str">
        <f>IF(Table1[[#This Row],[Ledger 12]]="","",IF(Table1[[#This Row],[Effect 12]]="Dr.",-Table1[[#This Row],[Amount 12]],Table1[[#This Row],[Amount 12]]))</f>
        <v/>
      </c>
      <c r="EJ758" t="str">
        <f>IF(Table1[[#This Row],[Ledger 13]]="","","No")</f>
        <v/>
      </c>
      <c r="EK758" t="str">
        <f>IF(Table1[[#This Row],[Ledger 13]]="","",IF(Table1[[#This Row],[Effect 13]]="Dr.","Yes","No"))</f>
        <v/>
      </c>
      <c r="EL758" t="str">
        <f>IF(Table1[[#This Row],[Ledger 13]]="","",Table1[[#This Row],[Ledger 13]])</f>
        <v/>
      </c>
      <c r="EM758" t="str">
        <f>IF(Table1[[#This Row],[Ledger 13]]="","",IF(Table1[[#This Row],[Effect 13]]="Dr.",-Table1[[#This Row],[Amount 13]],Table1[[#This Row],[Amount 13]]))</f>
        <v/>
      </c>
      <c r="EP758" t="str">
        <f>IF(Table1[[#This Row],[Ledger 14]]="","","No")</f>
        <v/>
      </c>
      <c r="EQ758" t="str">
        <f>IF(Table1[[#This Row],[Ledger 14]]="","",IF(Table1[[#This Row],[Effect 14]]="Dr.","Yes","No"))</f>
        <v/>
      </c>
      <c r="ER758" t="str">
        <f>IF(Table1[[#This Row],[Ledger 14]]="","",Table1[[#This Row],[Ledger 14]])</f>
        <v/>
      </c>
      <c r="ES758" t="str">
        <f>IF(Table1[[#This Row],[Ledger 14]]="","",IF(Table1[[#This Row],[Effect 14]]="Dr.",-Table1[[#This Row],[Amount 14]],Table1[[#This Row],[Amount 14]]))</f>
        <v/>
      </c>
      <c r="EV758" t="str">
        <f>IF(Table1[[#This Row],[Ledger 15]]="","","No")</f>
        <v/>
      </c>
      <c r="EW758" t="str">
        <f>IF(Table1[[#This Row],[Ledger 15]]="","",IF(Table1[[#This Row],[Effect 15]]="Dr.","Yes","No"))</f>
        <v/>
      </c>
      <c r="EX758" t="str">
        <f>IF(Table1[[#This Row],[Ledger 15]]="","",Table1[[#This Row],[Ledger 15]])</f>
        <v/>
      </c>
      <c r="EY758" t="str">
        <f>IF(Table1[[#This Row],[Ledger 15]]="","",IF(Table1[[#This Row],[Effect 15]]="Dr.",-Table1[[#This Row],[Amount 15]],Table1[[#This Row],[Amount 15]]))</f>
        <v/>
      </c>
      <c r="FD7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8">
        <f>IF(Table1[[#This Row],[Date]]="",0,IF(AND(Table1[[#This Row],[Date]]&gt;=$FE$2,Table1[[#This Row],[Date]]&lt;=$FE$3),0,1))</f>
        <v>0</v>
      </c>
      <c r="FF758">
        <f>IF(Table1[[#This Row],[Date]]="",0,IF(TYPE(VLOOKUP(Table1[[#This Row],[Voucher Type]],Table1[[#All],[Voucher Type Master]],1,FALSE))=16,1,0))</f>
        <v>0</v>
      </c>
      <c r="FG758">
        <f>IF(TYPE(IF(Table1[[#This Row],[Date]]="",0,IF(VLOOKUP(Table1[[#This Row],[Voucher Type]],$FY$5:$FZ$13,2,0)=Table1[[#This Row],[Effect 1]],0,1)))=16,1,0)</f>
        <v>0</v>
      </c>
      <c r="FH7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8">
        <f>IF(LEN(Table1[[#This Row],[Ledger 1]])&gt;0,IF(TYPE(VLOOKUP(Table1[[#This Row],[Ledger 1]],GZ:GZ,1,0))=16,1,0),0)</f>
        <v>0</v>
      </c>
      <c r="FJ758">
        <f>IF(LEN(Table1[[#This Row],[Ledger 2]])&gt;0,IF(TYPE(VLOOKUP(Table1[[#This Row],[Ledger 2]],GZ:GZ,1,0))=16,1,0),0)</f>
        <v>0</v>
      </c>
      <c r="FK758">
        <f>IF(LEN(Table1[[#This Row],[Ledger 3]])&gt;0,IF(TYPE(VLOOKUP(Table1[[#This Row],[Ledger 3]],GZ:GZ,1,0))=16,1,0),0)</f>
        <v>0</v>
      </c>
      <c r="FL758">
        <f>IF(LEN(Table1[[#This Row],[Ledger 4]])&gt;0,IF(TYPE(VLOOKUP(Table1[[#This Row],[Ledger 4]],GZ:GZ,1,0))=16,1,0),0)</f>
        <v>0</v>
      </c>
      <c r="FM758">
        <f>IF(LEN(Table1[[#This Row],[Ledger 5]])&gt;0,IF(TYPE(VLOOKUP(Table1[[#This Row],[Ledger 5]],GZ:GZ,1,0))=16,1,0),0)</f>
        <v>0</v>
      </c>
      <c r="FN758">
        <f>IF(LEN(Table1[[#This Row],[Ledger 6]])&gt;0,IF(TYPE(VLOOKUP(Table1[[#This Row],[Ledger 6]],$GZ:$GZ,1,0))=16,1,0),0)</f>
        <v>0</v>
      </c>
      <c r="FO758">
        <f>IF(LEN(Table1[[#This Row],[Ledger 7]])&gt;0,IF(TYPE(VLOOKUP(Table1[[#This Row],[Ledger 7]],$GZ:$GZ,1,0))=16,1,0),0)</f>
        <v>0</v>
      </c>
      <c r="FP758">
        <f>IF(LEN(Table1[[#This Row],[Ledger 8]])&gt;0,IF(TYPE(VLOOKUP(Table1[[#This Row],[Ledger 8]],$GZ:$GZ,1,0))=16,1,0),0)</f>
        <v>0</v>
      </c>
      <c r="FQ758">
        <f>IF(LEN(Table1[[#This Row],[Ledger 9]])&gt;0,IF(TYPE(VLOOKUP(Table1[[#This Row],[Ledger 9]],$GZ:$GZ,1,0))=16,1,0),0)</f>
        <v>0</v>
      </c>
      <c r="FR758">
        <f>IF(LEN(Table1[[#This Row],[Ledger 10]])&gt;0,IF(TYPE(VLOOKUP(Table1[[#This Row],[Ledger 10]],$GZ:$GZ,1,0))=16,1,0),0)</f>
        <v>0</v>
      </c>
      <c r="FS758">
        <f>IF(LEN(Table1[[#This Row],[Ledger 11]])&gt;0,IF(TYPE(VLOOKUP(Table1[[#This Row],[Ledger 11]],$GZ:$GZ,1,0))=16,1,0),0)</f>
        <v>0</v>
      </c>
      <c r="FT758">
        <f>IF(LEN(Table1[[#This Row],[Ledger 12]])&gt;0,IF(TYPE(VLOOKUP(Table1[[#This Row],[Ledger 12]],$GZ:$GZ,1,0))=16,1,0),0)</f>
        <v>0</v>
      </c>
      <c r="FU758">
        <f>IF(LEN(Table1[[#This Row],[Ledger 13]])&gt;0,IF(TYPE(VLOOKUP(Table1[[#This Row],[Ledger 13]],$GZ:$GZ,1,0))=16,1,0),0)</f>
        <v>0</v>
      </c>
      <c r="FV758">
        <f>IF(LEN(Table1[[#This Row],[Ledger 14]])&gt;0,IF(TYPE(VLOOKUP(Table1[[#This Row],[Ledger 14]],$GZ:$GZ,1,0))=16,1,0),0)</f>
        <v>0</v>
      </c>
      <c r="FW758">
        <f>IF(LEN(Table1[[#This Row],[Ledger 15]])&gt;0,IF(TYPE(VLOOKUP(Table1[[#This Row],[Ledger 15]],$GZ:$GZ,1,0))=16,1,0),0)</f>
        <v>0</v>
      </c>
    </row>
    <row r="759" spans="4:179" ht="33" customHeight="1" x14ac:dyDescent="0.45">
      <c r="D759" s="8">
        <f t="shared" si="20"/>
        <v>754</v>
      </c>
      <c r="E759" s="32"/>
      <c r="F759" s="34"/>
      <c r="G759" s="34"/>
      <c r="H759" s="34"/>
      <c r="I759" s="34"/>
      <c r="J759" s="38"/>
      <c r="K759" s="33"/>
      <c r="L759" s="36"/>
      <c r="M759" s="35"/>
      <c r="N759" s="34"/>
      <c r="O759" s="41"/>
      <c r="P759" s="35"/>
      <c r="Q759" s="34"/>
      <c r="R759" s="37"/>
      <c r="S759" s="35"/>
      <c r="T759" s="34"/>
      <c r="U759" s="37"/>
      <c r="V759" s="35"/>
      <c r="W759" s="34"/>
      <c r="X759" s="37"/>
      <c r="Y759" s="35"/>
      <c r="Z759" s="34"/>
      <c r="AA759" s="37"/>
      <c r="AB759" s="35"/>
      <c r="AC759" s="34"/>
      <c r="AD759" s="37"/>
      <c r="AE759" s="35"/>
      <c r="AF759" s="34"/>
      <c r="AG759" s="37"/>
      <c r="AH759" s="35"/>
      <c r="AI759" s="34"/>
      <c r="AJ759" s="37"/>
      <c r="AK759" s="35"/>
      <c r="AL759" s="34"/>
      <c r="AM759" s="37"/>
      <c r="AN759" s="35"/>
      <c r="AO759" s="34"/>
      <c r="AP759" s="37"/>
      <c r="AQ759" s="35"/>
      <c r="AR759" s="34"/>
      <c r="AS759" s="37"/>
      <c r="AT759" s="35"/>
      <c r="AU759" s="34"/>
      <c r="AV759" s="37"/>
      <c r="AW759" s="35"/>
      <c r="AX759" s="34"/>
      <c r="AY759" s="37"/>
      <c r="AZ759" s="35"/>
      <c r="BA759" s="34"/>
      <c r="BB759" s="37"/>
      <c r="BC7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59" s="7"/>
      <c r="BF759" t="str">
        <f>IF(Table1[[#This Row],[Date]]="","","&amp;lt;VOUCHER REMOTEID="&amp;""""&amp;$A$11&amp;$A$13&amp;ROW()&amp;""""&amp;" VCHTYPE="""&amp;F759&amp;""" ACTION="""&amp;"Create"&amp;"""&amp;gt;")</f>
        <v/>
      </c>
      <c r="BG759" t="str">
        <f>IF(Table1[[#This Row],[Date]]="","",TEXT(Table1[[#This Row],[Date]],"yyyymmdd"))</f>
        <v/>
      </c>
      <c r="BH759" t="str">
        <f>Table1[[#This Row],[Date2]]</f>
        <v/>
      </c>
      <c r="BI759" t="str">
        <f>IF(Table1[[#This Row],[Date]]="","",Table1[[#This Row],[Voucher Type]])</f>
        <v/>
      </c>
      <c r="BJ759" t="str">
        <f>IF(Table1[[#This Row],[Ref No / Invoice No]]="","",Table1[[#This Row],[Ref No / Invoice No]])</f>
        <v/>
      </c>
      <c r="BK759" t="str">
        <f>IF(Table1[[#This Row],[Voucher No]]="","",Table1[[#This Row],[Voucher No]])</f>
        <v/>
      </c>
      <c r="BL759" t="str">
        <f>IF(Table1[[#This Row],[Date]]="","",Table1[[#This Row],[Narration]])</f>
        <v/>
      </c>
      <c r="BM759" t="str">
        <f>IF(Table1[[#This Row],[Date]]="","",$A$11&amp;$A$13&amp;ROW())</f>
        <v/>
      </c>
      <c r="BN759" t="str">
        <f>IF(Table1[[#This Row],[Date]]="","",$A$13)</f>
        <v/>
      </c>
      <c r="BP759" t="str">
        <f>IF(Table1[[#This Row],[Ledger 1]]="","","No")</f>
        <v/>
      </c>
      <c r="BQ759" t="str">
        <f>IF(Table1[[#This Row],[Date]]="","",IF(Table1[[#This Row],[Effect 1]]="Dr.","Yes","No"))</f>
        <v/>
      </c>
      <c r="BR759" t="str">
        <f>IF(Table1[[#This Row],[Date]]="","",Table1[[#This Row],[Ledger 1]])</f>
        <v/>
      </c>
      <c r="BS759" t="str">
        <f>IF(Table1[[#This Row],[Date]]="","",IF(Table1[[#This Row],[Effect 1]]="Dr.",-Table1[[#This Row],[Amount 1]],Table1[[#This Row],[Amount 1]]))</f>
        <v/>
      </c>
      <c r="BV759" t="str">
        <f>IF(Table1[[#This Row],[Ledger 2]]="","","No")</f>
        <v/>
      </c>
      <c r="BW759" t="str">
        <f>IF(Table1[[#This Row],[Date]]="","",IF(Table1[[#This Row],[Effect 2]]="Dr.","Yes","No"))</f>
        <v/>
      </c>
      <c r="BX759" t="str">
        <f>IF(Table1[[#This Row],[Date]]="","",Table1[[#This Row],[Ledger 2]])</f>
        <v/>
      </c>
      <c r="BY759" t="str">
        <f>IF(Table1[[#This Row],[Date]]="","",IF(Table1[[#This Row],[Effect 2]]="Dr.",-Table1[[#This Row],[Amount 2]],Table1[[#This Row],[Amount 2]]))</f>
        <v/>
      </c>
      <c r="CB759" t="str">
        <f>IF(Table1[[#This Row],[Ledger 3]]="","","No")</f>
        <v/>
      </c>
      <c r="CC759" t="str">
        <f>IF(Table1[[#This Row],[Ledger 3]]="","",IF(Table1[[#This Row],[Effect 3]]="Dr.","Yes","No"))</f>
        <v/>
      </c>
      <c r="CD759" t="str">
        <f>IF(Table1[[#This Row],[Ledger 3]]="","",Table1[[#This Row],[Ledger 3]])</f>
        <v/>
      </c>
      <c r="CE759" t="str">
        <f>IF(Table1[[#This Row],[Ledger 3]]="","",IF(Table1[[#This Row],[Effect 3]]="Dr.",-Table1[[#This Row],[Amount 3]],Table1[[#This Row],[Amount 3]]))</f>
        <v/>
      </c>
      <c r="CH759" t="str">
        <f>IF(Table1[[#This Row],[Ledger 4]]="","","No")</f>
        <v/>
      </c>
      <c r="CI759" t="str">
        <f>IF(Table1[[#This Row],[Ledger 4]]="","",IF(Table1[[#This Row],[Effect 4]]="Dr.","Yes","No"))</f>
        <v/>
      </c>
      <c r="CJ759" t="str">
        <f>IF(Table1[[#This Row],[Ledger 4]]="","",Table1[[#This Row],[Ledger 4]])</f>
        <v/>
      </c>
      <c r="CK759" t="str">
        <f>IF(Table1[[#This Row],[Ledger 4]]="","",IF(Table1[[#This Row],[Effect 4]]="Dr.",-Table1[[#This Row],[Amount 4]],Table1[[#This Row],[Amount 4]]))</f>
        <v/>
      </c>
      <c r="CN759" t="str">
        <f>IF(Table1[[#This Row],[Ledger 5]]="","","No")</f>
        <v/>
      </c>
      <c r="CO759" t="str">
        <f>IF(Table1[[#This Row],[Ledger 5]]="","",IF(Table1[[#This Row],[Effect 5]]="Dr.","Yes","No"))</f>
        <v/>
      </c>
      <c r="CP759" t="str">
        <f>IF(Table1[[#This Row],[Ledger 5]]="","",Table1[[#This Row],[Ledger 5]])</f>
        <v/>
      </c>
      <c r="CQ759" t="str">
        <f>IF(Table1[[#This Row],[Ledger 5]]="","",IF(Table1[[#This Row],[Effect 5]]="Dr.",-Table1[[#This Row],[Amount 5]],Table1[[#This Row],[Amount 5]]))</f>
        <v/>
      </c>
      <c r="CT759" t="str">
        <f>IF(Table1[[#This Row],[Ledger 6]]="","","No")</f>
        <v/>
      </c>
      <c r="CU759" t="str">
        <f>IF(Table1[[#This Row],[Ledger 6]]="","",IF(Table1[[#This Row],[Effect 6]]="Dr.","Yes","No"))</f>
        <v/>
      </c>
      <c r="CV759" t="str">
        <f>IF(Table1[[#This Row],[Ledger 6]]="","",Table1[[#This Row],[Ledger 6]])</f>
        <v/>
      </c>
      <c r="CW759" t="str">
        <f>IF(Table1[[#This Row],[Ledger 6]]="","",IF(Table1[[#This Row],[Effect 6]]="Dr.",-Table1[[#This Row],[Amount 6]],Table1[[#This Row],[Amount 6]]))</f>
        <v/>
      </c>
      <c r="CZ759" t="str">
        <f>IF(Table1[[#This Row],[Ledger 7]]="","","No")</f>
        <v/>
      </c>
      <c r="DA759" t="str">
        <f>IF(Table1[[#This Row],[Ledger 7]]="","",IF(Table1[[#This Row],[Effect 7]]="Dr.","Yes","No"))</f>
        <v/>
      </c>
      <c r="DB759" t="str">
        <f>IF(Table1[[#This Row],[Ledger 7]]="","",Table1[[#This Row],[Ledger 7]])</f>
        <v/>
      </c>
      <c r="DC759" t="str">
        <f>IF(Table1[[#This Row],[Ledger 7]]="","",IF(Table1[[#This Row],[Effect 7]]="Dr.",-Table1[[#This Row],[Amount 7]],Table1[[#This Row],[Amount 7]]))</f>
        <v/>
      </c>
      <c r="DF759" t="str">
        <f>IF(Table1[[#This Row],[Ledger 8]]="","","No")</f>
        <v/>
      </c>
      <c r="DG759" t="str">
        <f>IF(Table1[[#This Row],[Ledger 8]]="","",IF(Table1[[#This Row],[Effect 8]]="Dr.","Yes","No"))</f>
        <v/>
      </c>
      <c r="DH759" t="str">
        <f>IF(Table1[[#This Row],[Ledger 8]]="","",Table1[[#This Row],[Ledger 8]])</f>
        <v/>
      </c>
      <c r="DI759" t="str">
        <f>IF(Table1[[#This Row],[Ledger 8]]="","",IF(Table1[[#This Row],[Effect 8]]="Dr.",-Table1[[#This Row],[Amount 8]],Table1[[#This Row],[Amount 8]]))</f>
        <v/>
      </c>
      <c r="DL759" t="str">
        <f>IF(Table1[[#This Row],[Ledger 9]]="","","No")</f>
        <v/>
      </c>
      <c r="DM759" t="str">
        <f>IF(Table1[[#This Row],[Ledger 9]]="","",IF(Table1[[#This Row],[Effect 9]]="Dr.","Yes","No"))</f>
        <v/>
      </c>
      <c r="DN759" t="str">
        <f>IF(Table1[[#This Row],[Ledger 9]]="","",Table1[[#This Row],[Ledger 9]])</f>
        <v/>
      </c>
      <c r="DO759" t="str">
        <f>IF(Table1[[#This Row],[Ledger 9]]="","",IF(Table1[[#This Row],[Effect 9]]="Dr.",-Table1[[#This Row],[Amount 9]],Table1[[#This Row],[Amount 9]]))</f>
        <v/>
      </c>
      <c r="DR759" t="str">
        <f>IF(Table1[[#This Row],[Ledger 10]]="","","No")</f>
        <v/>
      </c>
      <c r="DS759" t="str">
        <f>IF(Table1[[#This Row],[Ledger 10]]="","",IF(Table1[[#This Row],[Effect 10]]="Dr.","Yes","No"))</f>
        <v/>
      </c>
      <c r="DT759" t="str">
        <f>IF(Table1[[#This Row],[Ledger 10]]="","",Table1[[#This Row],[Ledger 10]])</f>
        <v/>
      </c>
      <c r="DU759" t="str">
        <f>IF(Table1[[#This Row],[Ledger 10]]="","",IF(Table1[[#This Row],[Effect 10]]="Dr.",-Table1[[#This Row],[Amount 10]],Table1[[#This Row],[Amount 10]]))</f>
        <v/>
      </c>
      <c r="DX759" t="str">
        <f>IF(Table1[[#This Row],[Ledger 11]]="","","No")</f>
        <v/>
      </c>
      <c r="DY759" t="str">
        <f>IF(Table1[[#This Row],[Ledger 11]]="","",IF(Table1[[#This Row],[Effect 11]]="Dr.","Yes","No"))</f>
        <v/>
      </c>
      <c r="DZ759" t="str">
        <f>IF(Table1[[#This Row],[Ledger 11]]="","",Table1[[#This Row],[Ledger 11]])</f>
        <v/>
      </c>
      <c r="EA759" t="str">
        <f>IF(Table1[[#This Row],[Ledger 11]]="","",IF(Table1[[#This Row],[Effect 11]]="Dr.",-Table1[[#This Row],[Amount 11]],Table1[[#This Row],[Amount 11]]))</f>
        <v/>
      </c>
      <c r="ED759" t="str">
        <f>IF(Table1[[#This Row],[Ledger 12]]="","","No")</f>
        <v/>
      </c>
      <c r="EE759" t="str">
        <f>IF(Table1[[#This Row],[Ledger 12]]="","",IF(Table1[[#This Row],[Effect 12]]="Dr.","Yes","No"))</f>
        <v/>
      </c>
      <c r="EF759" t="str">
        <f>IF(Table1[[#This Row],[Ledger 12]]="","",Table1[[#This Row],[Ledger 12]])</f>
        <v/>
      </c>
      <c r="EG759" t="str">
        <f>IF(Table1[[#This Row],[Ledger 12]]="","",IF(Table1[[#This Row],[Effect 12]]="Dr.",-Table1[[#This Row],[Amount 12]],Table1[[#This Row],[Amount 12]]))</f>
        <v/>
      </c>
      <c r="EJ759" t="str">
        <f>IF(Table1[[#This Row],[Ledger 13]]="","","No")</f>
        <v/>
      </c>
      <c r="EK759" t="str">
        <f>IF(Table1[[#This Row],[Ledger 13]]="","",IF(Table1[[#This Row],[Effect 13]]="Dr.","Yes","No"))</f>
        <v/>
      </c>
      <c r="EL759" t="str">
        <f>IF(Table1[[#This Row],[Ledger 13]]="","",Table1[[#This Row],[Ledger 13]])</f>
        <v/>
      </c>
      <c r="EM759" t="str">
        <f>IF(Table1[[#This Row],[Ledger 13]]="","",IF(Table1[[#This Row],[Effect 13]]="Dr.",-Table1[[#This Row],[Amount 13]],Table1[[#This Row],[Amount 13]]))</f>
        <v/>
      </c>
      <c r="EP759" t="str">
        <f>IF(Table1[[#This Row],[Ledger 14]]="","","No")</f>
        <v/>
      </c>
      <c r="EQ759" t="str">
        <f>IF(Table1[[#This Row],[Ledger 14]]="","",IF(Table1[[#This Row],[Effect 14]]="Dr.","Yes","No"))</f>
        <v/>
      </c>
      <c r="ER759" t="str">
        <f>IF(Table1[[#This Row],[Ledger 14]]="","",Table1[[#This Row],[Ledger 14]])</f>
        <v/>
      </c>
      <c r="ES759" t="str">
        <f>IF(Table1[[#This Row],[Ledger 14]]="","",IF(Table1[[#This Row],[Effect 14]]="Dr.",-Table1[[#This Row],[Amount 14]],Table1[[#This Row],[Amount 14]]))</f>
        <v/>
      </c>
      <c r="EV759" t="str">
        <f>IF(Table1[[#This Row],[Ledger 15]]="","","No")</f>
        <v/>
      </c>
      <c r="EW759" t="str">
        <f>IF(Table1[[#This Row],[Ledger 15]]="","",IF(Table1[[#This Row],[Effect 15]]="Dr.","Yes","No"))</f>
        <v/>
      </c>
      <c r="EX759" t="str">
        <f>IF(Table1[[#This Row],[Ledger 15]]="","",Table1[[#This Row],[Ledger 15]])</f>
        <v/>
      </c>
      <c r="EY759" t="str">
        <f>IF(Table1[[#This Row],[Ledger 15]]="","",IF(Table1[[#This Row],[Effect 15]]="Dr.",-Table1[[#This Row],[Amount 15]],Table1[[#This Row],[Amount 15]]))</f>
        <v/>
      </c>
      <c r="FD7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59">
        <f>IF(Table1[[#This Row],[Date]]="",0,IF(AND(Table1[[#This Row],[Date]]&gt;=$FE$2,Table1[[#This Row],[Date]]&lt;=$FE$3),0,1))</f>
        <v>0</v>
      </c>
      <c r="FF759">
        <f>IF(Table1[[#This Row],[Date]]="",0,IF(TYPE(VLOOKUP(Table1[[#This Row],[Voucher Type]],Table1[[#All],[Voucher Type Master]],1,FALSE))=16,1,0))</f>
        <v>0</v>
      </c>
      <c r="FG759">
        <f>IF(TYPE(IF(Table1[[#This Row],[Date]]="",0,IF(VLOOKUP(Table1[[#This Row],[Voucher Type]],$FY$5:$FZ$13,2,0)=Table1[[#This Row],[Effect 1]],0,1)))=16,1,0)</f>
        <v>0</v>
      </c>
      <c r="FH7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59">
        <f>IF(LEN(Table1[[#This Row],[Ledger 1]])&gt;0,IF(TYPE(VLOOKUP(Table1[[#This Row],[Ledger 1]],GZ:GZ,1,0))=16,1,0),0)</f>
        <v>0</v>
      </c>
      <c r="FJ759">
        <f>IF(LEN(Table1[[#This Row],[Ledger 2]])&gt;0,IF(TYPE(VLOOKUP(Table1[[#This Row],[Ledger 2]],GZ:GZ,1,0))=16,1,0),0)</f>
        <v>0</v>
      </c>
      <c r="FK759">
        <f>IF(LEN(Table1[[#This Row],[Ledger 3]])&gt;0,IF(TYPE(VLOOKUP(Table1[[#This Row],[Ledger 3]],GZ:GZ,1,0))=16,1,0),0)</f>
        <v>0</v>
      </c>
      <c r="FL759">
        <f>IF(LEN(Table1[[#This Row],[Ledger 4]])&gt;0,IF(TYPE(VLOOKUP(Table1[[#This Row],[Ledger 4]],GZ:GZ,1,0))=16,1,0),0)</f>
        <v>0</v>
      </c>
      <c r="FM759">
        <f>IF(LEN(Table1[[#This Row],[Ledger 5]])&gt;0,IF(TYPE(VLOOKUP(Table1[[#This Row],[Ledger 5]],GZ:GZ,1,0))=16,1,0),0)</f>
        <v>0</v>
      </c>
      <c r="FN759">
        <f>IF(LEN(Table1[[#This Row],[Ledger 6]])&gt;0,IF(TYPE(VLOOKUP(Table1[[#This Row],[Ledger 6]],$GZ:$GZ,1,0))=16,1,0),0)</f>
        <v>0</v>
      </c>
      <c r="FO759">
        <f>IF(LEN(Table1[[#This Row],[Ledger 7]])&gt;0,IF(TYPE(VLOOKUP(Table1[[#This Row],[Ledger 7]],$GZ:$GZ,1,0))=16,1,0),0)</f>
        <v>0</v>
      </c>
      <c r="FP759">
        <f>IF(LEN(Table1[[#This Row],[Ledger 8]])&gt;0,IF(TYPE(VLOOKUP(Table1[[#This Row],[Ledger 8]],$GZ:$GZ,1,0))=16,1,0),0)</f>
        <v>0</v>
      </c>
      <c r="FQ759">
        <f>IF(LEN(Table1[[#This Row],[Ledger 9]])&gt;0,IF(TYPE(VLOOKUP(Table1[[#This Row],[Ledger 9]],$GZ:$GZ,1,0))=16,1,0),0)</f>
        <v>0</v>
      </c>
      <c r="FR759">
        <f>IF(LEN(Table1[[#This Row],[Ledger 10]])&gt;0,IF(TYPE(VLOOKUP(Table1[[#This Row],[Ledger 10]],$GZ:$GZ,1,0))=16,1,0),0)</f>
        <v>0</v>
      </c>
      <c r="FS759">
        <f>IF(LEN(Table1[[#This Row],[Ledger 11]])&gt;0,IF(TYPE(VLOOKUP(Table1[[#This Row],[Ledger 11]],$GZ:$GZ,1,0))=16,1,0),0)</f>
        <v>0</v>
      </c>
      <c r="FT759">
        <f>IF(LEN(Table1[[#This Row],[Ledger 12]])&gt;0,IF(TYPE(VLOOKUP(Table1[[#This Row],[Ledger 12]],$GZ:$GZ,1,0))=16,1,0),0)</f>
        <v>0</v>
      </c>
      <c r="FU759">
        <f>IF(LEN(Table1[[#This Row],[Ledger 13]])&gt;0,IF(TYPE(VLOOKUP(Table1[[#This Row],[Ledger 13]],$GZ:$GZ,1,0))=16,1,0),0)</f>
        <v>0</v>
      </c>
      <c r="FV759">
        <f>IF(LEN(Table1[[#This Row],[Ledger 14]])&gt;0,IF(TYPE(VLOOKUP(Table1[[#This Row],[Ledger 14]],$GZ:$GZ,1,0))=16,1,0),0)</f>
        <v>0</v>
      </c>
      <c r="FW759">
        <f>IF(LEN(Table1[[#This Row],[Ledger 15]])&gt;0,IF(TYPE(VLOOKUP(Table1[[#This Row],[Ledger 15]],$GZ:$GZ,1,0))=16,1,0),0)</f>
        <v>0</v>
      </c>
    </row>
    <row r="760" spans="4:179" ht="33" customHeight="1" x14ac:dyDescent="0.45">
      <c r="D760" s="8">
        <f t="shared" si="20"/>
        <v>755</v>
      </c>
      <c r="E760" s="32"/>
      <c r="F760" s="34"/>
      <c r="G760" s="34"/>
      <c r="H760" s="34"/>
      <c r="I760" s="34"/>
      <c r="J760" s="38"/>
      <c r="K760" s="33"/>
      <c r="L760" s="36"/>
      <c r="M760" s="35"/>
      <c r="N760" s="34"/>
      <c r="O760" s="41"/>
      <c r="P760" s="35"/>
      <c r="Q760" s="34"/>
      <c r="R760" s="37"/>
      <c r="S760" s="35"/>
      <c r="T760" s="34"/>
      <c r="U760" s="37"/>
      <c r="V760" s="35"/>
      <c r="W760" s="34"/>
      <c r="X760" s="37"/>
      <c r="Y760" s="35"/>
      <c r="Z760" s="34"/>
      <c r="AA760" s="37"/>
      <c r="AB760" s="35"/>
      <c r="AC760" s="34"/>
      <c r="AD760" s="37"/>
      <c r="AE760" s="35"/>
      <c r="AF760" s="34"/>
      <c r="AG760" s="37"/>
      <c r="AH760" s="35"/>
      <c r="AI760" s="34"/>
      <c r="AJ760" s="37"/>
      <c r="AK760" s="35"/>
      <c r="AL760" s="34"/>
      <c r="AM760" s="37"/>
      <c r="AN760" s="35"/>
      <c r="AO760" s="34"/>
      <c r="AP760" s="37"/>
      <c r="AQ760" s="35"/>
      <c r="AR760" s="34"/>
      <c r="AS760" s="37"/>
      <c r="AT760" s="35"/>
      <c r="AU760" s="34"/>
      <c r="AV760" s="37"/>
      <c r="AW760" s="35"/>
      <c r="AX760" s="34"/>
      <c r="AY760" s="37"/>
      <c r="AZ760" s="35"/>
      <c r="BA760" s="34"/>
      <c r="BB760" s="37"/>
      <c r="BC7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0" s="7"/>
      <c r="BF760" t="str">
        <f>IF(Table1[[#This Row],[Date]]="","","&amp;lt;VOUCHER REMOTEID="&amp;""""&amp;$A$11&amp;$A$13&amp;ROW()&amp;""""&amp;" VCHTYPE="""&amp;F760&amp;""" ACTION="""&amp;"Create"&amp;"""&amp;gt;")</f>
        <v/>
      </c>
      <c r="BG760" t="str">
        <f>IF(Table1[[#This Row],[Date]]="","",TEXT(Table1[[#This Row],[Date]],"yyyymmdd"))</f>
        <v/>
      </c>
      <c r="BH760" t="str">
        <f>Table1[[#This Row],[Date2]]</f>
        <v/>
      </c>
      <c r="BI760" t="str">
        <f>IF(Table1[[#This Row],[Date]]="","",Table1[[#This Row],[Voucher Type]])</f>
        <v/>
      </c>
      <c r="BJ760" t="str">
        <f>IF(Table1[[#This Row],[Ref No / Invoice No]]="","",Table1[[#This Row],[Ref No / Invoice No]])</f>
        <v/>
      </c>
      <c r="BK760" t="str">
        <f>IF(Table1[[#This Row],[Voucher No]]="","",Table1[[#This Row],[Voucher No]])</f>
        <v/>
      </c>
      <c r="BL760" t="str">
        <f>IF(Table1[[#This Row],[Date]]="","",Table1[[#This Row],[Narration]])</f>
        <v/>
      </c>
      <c r="BM760" t="str">
        <f>IF(Table1[[#This Row],[Date]]="","",$A$11&amp;$A$13&amp;ROW())</f>
        <v/>
      </c>
      <c r="BN760" t="str">
        <f>IF(Table1[[#This Row],[Date]]="","",$A$13)</f>
        <v/>
      </c>
      <c r="BP760" t="str">
        <f>IF(Table1[[#This Row],[Ledger 1]]="","","No")</f>
        <v/>
      </c>
      <c r="BQ760" t="str">
        <f>IF(Table1[[#This Row],[Date]]="","",IF(Table1[[#This Row],[Effect 1]]="Dr.","Yes","No"))</f>
        <v/>
      </c>
      <c r="BR760" t="str">
        <f>IF(Table1[[#This Row],[Date]]="","",Table1[[#This Row],[Ledger 1]])</f>
        <v/>
      </c>
      <c r="BS760" t="str">
        <f>IF(Table1[[#This Row],[Date]]="","",IF(Table1[[#This Row],[Effect 1]]="Dr.",-Table1[[#This Row],[Amount 1]],Table1[[#This Row],[Amount 1]]))</f>
        <v/>
      </c>
      <c r="BV760" t="str">
        <f>IF(Table1[[#This Row],[Ledger 2]]="","","No")</f>
        <v/>
      </c>
      <c r="BW760" t="str">
        <f>IF(Table1[[#This Row],[Date]]="","",IF(Table1[[#This Row],[Effect 2]]="Dr.","Yes","No"))</f>
        <v/>
      </c>
      <c r="BX760" t="str">
        <f>IF(Table1[[#This Row],[Date]]="","",Table1[[#This Row],[Ledger 2]])</f>
        <v/>
      </c>
      <c r="BY760" t="str">
        <f>IF(Table1[[#This Row],[Date]]="","",IF(Table1[[#This Row],[Effect 2]]="Dr.",-Table1[[#This Row],[Amount 2]],Table1[[#This Row],[Amount 2]]))</f>
        <v/>
      </c>
      <c r="CB760" t="str">
        <f>IF(Table1[[#This Row],[Ledger 3]]="","","No")</f>
        <v/>
      </c>
      <c r="CC760" t="str">
        <f>IF(Table1[[#This Row],[Ledger 3]]="","",IF(Table1[[#This Row],[Effect 3]]="Dr.","Yes","No"))</f>
        <v/>
      </c>
      <c r="CD760" t="str">
        <f>IF(Table1[[#This Row],[Ledger 3]]="","",Table1[[#This Row],[Ledger 3]])</f>
        <v/>
      </c>
      <c r="CE760" t="str">
        <f>IF(Table1[[#This Row],[Ledger 3]]="","",IF(Table1[[#This Row],[Effect 3]]="Dr.",-Table1[[#This Row],[Amount 3]],Table1[[#This Row],[Amount 3]]))</f>
        <v/>
      </c>
      <c r="CH760" t="str">
        <f>IF(Table1[[#This Row],[Ledger 4]]="","","No")</f>
        <v/>
      </c>
      <c r="CI760" t="str">
        <f>IF(Table1[[#This Row],[Ledger 4]]="","",IF(Table1[[#This Row],[Effect 4]]="Dr.","Yes","No"))</f>
        <v/>
      </c>
      <c r="CJ760" t="str">
        <f>IF(Table1[[#This Row],[Ledger 4]]="","",Table1[[#This Row],[Ledger 4]])</f>
        <v/>
      </c>
      <c r="CK760" t="str">
        <f>IF(Table1[[#This Row],[Ledger 4]]="","",IF(Table1[[#This Row],[Effect 4]]="Dr.",-Table1[[#This Row],[Amount 4]],Table1[[#This Row],[Amount 4]]))</f>
        <v/>
      </c>
      <c r="CN760" t="str">
        <f>IF(Table1[[#This Row],[Ledger 5]]="","","No")</f>
        <v/>
      </c>
      <c r="CO760" t="str">
        <f>IF(Table1[[#This Row],[Ledger 5]]="","",IF(Table1[[#This Row],[Effect 5]]="Dr.","Yes","No"))</f>
        <v/>
      </c>
      <c r="CP760" t="str">
        <f>IF(Table1[[#This Row],[Ledger 5]]="","",Table1[[#This Row],[Ledger 5]])</f>
        <v/>
      </c>
      <c r="CQ760" t="str">
        <f>IF(Table1[[#This Row],[Ledger 5]]="","",IF(Table1[[#This Row],[Effect 5]]="Dr.",-Table1[[#This Row],[Amount 5]],Table1[[#This Row],[Amount 5]]))</f>
        <v/>
      </c>
      <c r="CT760" t="str">
        <f>IF(Table1[[#This Row],[Ledger 6]]="","","No")</f>
        <v/>
      </c>
      <c r="CU760" t="str">
        <f>IF(Table1[[#This Row],[Ledger 6]]="","",IF(Table1[[#This Row],[Effect 6]]="Dr.","Yes","No"))</f>
        <v/>
      </c>
      <c r="CV760" t="str">
        <f>IF(Table1[[#This Row],[Ledger 6]]="","",Table1[[#This Row],[Ledger 6]])</f>
        <v/>
      </c>
      <c r="CW760" t="str">
        <f>IF(Table1[[#This Row],[Ledger 6]]="","",IF(Table1[[#This Row],[Effect 6]]="Dr.",-Table1[[#This Row],[Amount 6]],Table1[[#This Row],[Amount 6]]))</f>
        <v/>
      </c>
      <c r="CZ760" t="str">
        <f>IF(Table1[[#This Row],[Ledger 7]]="","","No")</f>
        <v/>
      </c>
      <c r="DA760" t="str">
        <f>IF(Table1[[#This Row],[Ledger 7]]="","",IF(Table1[[#This Row],[Effect 7]]="Dr.","Yes","No"))</f>
        <v/>
      </c>
      <c r="DB760" t="str">
        <f>IF(Table1[[#This Row],[Ledger 7]]="","",Table1[[#This Row],[Ledger 7]])</f>
        <v/>
      </c>
      <c r="DC760" t="str">
        <f>IF(Table1[[#This Row],[Ledger 7]]="","",IF(Table1[[#This Row],[Effect 7]]="Dr.",-Table1[[#This Row],[Amount 7]],Table1[[#This Row],[Amount 7]]))</f>
        <v/>
      </c>
      <c r="DF760" t="str">
        <f>IF(Table1[[#This Row],[Ledger 8]]="","","No")</f>
        <v/>
      </c>
      <c r="DG760" t="str">
        <f>IF(Table1[[#This Row],[Ledger 8]]="","",IF(Table1[[#This Row],[Effect 8]]="Dr.","Yes","No"))</f>
        <v/>
      </c>
      <c r="DH760" t="str">
        <f>IF(Table1[[#This Row],[Ledger 8]]="","",Table1[[#This Row],[Ledger 8]])</f>
        <v/>
      </c>
      <c r="DI760" t="str">
        <f>IF(Table1[[#This Row],[Ledger 8]]="","",IF(Table1[[#This Row],[Effect 8]]="Dr.",-Table1[[#This Row],[Amount 8]],Table1[[#This Row],[Amount 8]]))</f>
        <v/>
      </c>
      <c r="DL760" t="str">
        <f>IF(Table1[[#This Row],[Ledger 9]]="","","No")</f>
        <v/>
      </c>
      <c r="DM760" t="str">
        <f>IF(Table1[[#This Row],[Ledger 9]]="","",IF(Table1[[#This Row],[Effect 9]]="Dr.","Yes","No"))</f>
        <v/>
      </c>
      <c r="DN760" t="str">
        <f>IF(Table1[[#This Row],[Ledger 9]]="","",Table1[[#This Row],[Ledger 9]])</f>
        <v/>
      </c>
      <c r="DO760" t="str">
        <f>IF(Table1[[#This Row],[Ledger 9]]="","",IF(Table1[[#This Row],[Effect 9]]="Dr.",-Table1[[#This Row],[Amount 9]],Table1[[#This Row],[Amount 9]]))</f>
        <v/>
      </c>
      <c r="DR760" t="str">
        <f>IF(Table1[[#This Row],[Ledger 10]]="","","No")</f>
        <v/>
      </c>
      <c r="DS760" t="str">
        <f>IF(Table1[[#This Row],[Ledger 10]]="","",IF(Table1[[#This Row],[Effect 10]]="Dr.","Yes","No"))</f>
        <v/>
      </c>
      <c r="DT760" t="str">
        <f>IF(Table1[[#This Row],[Ledger 10]]="","",Table1[[#This Row],[Ledger 10]])</f>
        <v/>
      </c>
      <c r="DU760" t="str">
        <f>IF(Table1[[#This Row],[Ledger 10]]="","",IF(Table1[[#This Row],[Effect 10]]="Dr.",-Table1[[#This Row],[Amount 10]],Table1[[#This Row],[Amount 10]]))</f>
        <v/>
      </c>
      <c r="DX760" t="str">
        <f>IF(Table1[[#This Row],[Ledger 11]]="","","No")</f>
        <v/>
      </c>
      <c r="DY760" t="str">
        <f>IF(Table1[[#This Row],[Ledger 11]]="","",IF(Table1[[#This Row],[Effect 11]]="Dr.","Yes","No"))</f>
        <v/>
      </c>
      <c r="DZ760" t="str">
        <f>IF(Table1[[#This Row],[Ledger 11]]="","",Table1[[#This Row],[Ledger 11]])</f>
        <v/>
      </c>
      <c r="EA760" t="str">
        <f>IF(Table1[[#This Row],[Ledger 11]]="","",IF(Table1[[#This Row],[Effect 11]]="Dr.",-Table1[[#This Row],[Amount 11]],Table1[[#This Row],[Amount 11]]))</f>
        <v/>
      </c>
      <c r="ED760" t="str">
        <f>IF(Table1[[#This Row],[Ledger 12]]="","","No")</f>
        <v/>
      </c>
      <c r="EE760" t="str">
        <f>IF(Table1[[#This Row],[Ledger 12]]="","",IF(Table1[[#This Row],[Effect 12]]="Dr.","Yes","No"))</f>
        <v/>
      </c>
      <c r="EF760" t="str">
        <f>IF(Table1[[#This Row],[Ledger 12]]="","",Table1[[#This Row],[Ledger 12]])</f>
        <v/>
      </c>
      <c r="EG760" t="str">
        <f>IF(Table1[[#This Row],[Ledger 12]]="","",IF(Table1[[#This Row],[Effect 12]]="Dr.",-Table1[[#This Row],[Amount 12]],Table1[[#This Row],[Amount 12]]))</f>
        <v/>
      </c>
      <c r="EJ760" t="str">
        <f>IF(Table1[[#This Row],[Ledger 13]]="","","No")</f>
        <v/>
      </c>
      <c r="EK760" t="str">
        <f>IF(Table1[[#This Row],[Ledger 13]]="","",IF(Table1[[#This Row],[Effect 13]]="Dr.","Yes","No"))</f>
        <v/>
      </c>
      <c r="EL760" t="str">
        <f>IF(Table1[[#This Row],[Ledger 13]]="","",Table1[[#This Row],[Ledger 13]])</f>
        <v/>
      </c>
      <c r="EM760" t="str">
        <f>IF(Table1[[#This Row],[Ledger 13]]="","",IF(Table1[[#This Row],[Effect 13]]="Dr.",-Table1[[#This Row],[Amount 13]],Table1[[#This Row],[Amount 13]]))</f>
        <v/>
      </c>
      <c r="EP760" t="str">
        <f>IF(Table1[[#This Row],[Ledger 14]]="","","No")</f>
        <v/>
      </c>
      <c r="EQ760" t="str">
        <f>IF(Table1[[#This Row],[Ledger 14]]="","",IF(Table1[[#This Row],[Effect 14]]="Dr.","Yes","No"))</f>
        <v/>
      </c>
      <c r="ER760" t="str">
        <f>IF(Table1[[#This Row],[Ledger 14]]="","",Table1[[#This Row],[Ledger 14]])</f>
        <v/>
      </c>
      <c r="ES760" t="str">
        <f>IF(Table1[[#This Row],[Ledger 14]]="","",IF(Table1[[#This Row],[Effect 14]]="Dr.",-Table1[[#This Row],[Amount 14]],Table1[[#This Row],[Amount 14]]))</f>
        <v/>
      </c>
      <c r="EV760" t="str">
        <f>IF(Table1[[#This Row],[Ledger 15]]="","","No")</f>
        <v/>
      </c>
      <c r="EW760" t="str">
        <f>IF(Table1[[#This Row],[Ledger 15]]="","",IF(Table1[[#This Row],[Effect 15]]="Dr.","Yes","No"))</f>
        <v/>
      </c>
      <c r="EX760" t="str">
        <f>IF(Table1[[#This Row],[Ledger 15]]="","",Table1[[#This Row],[Ledger 15]])</f>
        <v/>
      </c>
      <c r="EY760" t="str">
        <f>IF(Table1[[#This Row],[Ledger 15]]="","",IF(Table1[[#This Row],[Effect 15]]="Dr.",-Table1[[#This Row],[Amount 15]],Table1[[#This Row],[Amount 15]]))</f>
        <v/>
      </c>
      <c r="FD7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0">
        <f>IF(Table1[[#This Row],[Date]]="",0,IF(AND(Table1[[#This Row],[Date]]&gt;=$FE$2,Table1[[#This Row],[Date]]&lt;=$FE$3),0,1))</f>
        <v>0</v>
      </c>
      <c r="FF760">
        <f>IF(Table1[[#This Row],[Date]]="",0,IF(TYPE(VLOOKUP(Table1[[#This Row],[Voucher Type]],Table1[[#All],[Voucher Type Master]],1,FALSE))=16,1,0))</f>
        <v>0</v>
      </c>
      <c r="FG760">
        <f>IF(TYPE(IF(Table1[[#This Row],[Date]]="",0,IF(VLOOKUP(Table1[[#This Row],[Voucher Type]],$FY$5:$FZ$13,2,0)=Table1[[#This Row],[Effect 1]],0,1)))=16,1,0)</f>
        <v>0</v>
      </c>
      <c r="FH7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0">
        <f>IF(LEN(Table1[[#This Row],[Ledger 1]])&gt;0,IF(TYPE(VLOOKUP(Table1[[#This Row],[Ledger 1]],GZ:GZ,1,0))=16,1,0),0)</f>
        <v>0</v>
      </c>
      <c r="FJ760">
        <f>IF(LEN(Table1[[#This Row],[Ledger 2]])&gt;0,IF(TYPE(VLOOKUP(Table1[[#This Row],[Ledger 2]],GZ:GZ,1,0))=16,1,0),0)</f>
        <v>0</v>
      </c>
      <c r="FK760">
        <f>IF(LEN(Table1[[#This Row],[Ledger 3]])&gt;0,IF(TYPE(VLOOKUP(Table1[[#This Row],[Ledger 3]],GZ:GZ,1,0))=16,1,0),0)</f>
        <v>0</v>
      </c>
      <c r="FL760">
        <f>IF(LEN(Table1[[#This Row],[Ledger 4]])&gt;0,IF(TYPE(VLOOKUP(Table1[[#This Row],[Ledger 4]],GZ:GZ,1,0))=16,1,0),0)</f>
        <v>0</v>
      </c>
      <c r="FM760">
        <f>IF(LEN(Table1[[#This Row],[Ledger 5]])&gt;0,IF(TYPE(VLOOKUP(Table1[[#This Row],[Ledger 5]],GZ:GZ,1,0))=16,1,0),0)</f>
        <v>0</v>
      </c>
      <c r="FN760">
        <f>IF(LEN(Table1[[#This Row],[Ledger 6]])&gt;0,IF(TYPE(VLOOKUP(Table1[[#This Row],[Ledger 6]],$GZ:$GZ,1,0))=16,1,0),0)</f>
        <v>0</v>
      </c>
      <c r="FO760">
        <f>IF(LEN(Table1[[#This Row],[Ledger 7]])&gt;0,IF(TYPE(VLOOKUP(Table1[[#This Row],[Ledger 7]],$GZ:$GZ,1,0))=16,1,0),0)</f>
        <v>0</v>
      </c>
      <c r="FP760">
        <f>IF(LEN(Table1[[#This Row],[Ledger 8]])&gt;0,IF(TYPE(VLOOKUP(Table1[[#This Row],[Ledger 8]],$GZ:$GZ,1,0))=16,1,0),0)</f>
        <v>0</v>
      </c>
      <c r="FQ760">
        <f>IF(LEN(Table1[[#This Row],[Ledger 9]])&gt;0,IF(TYPE(VLOOKUP(Table1[[#This Row],[Ledger 9]],$GZ:$GZ,1,0))=16,1,0),0)</f>
        <v>0</v>
      </c>
      <c r="FR760">
        <f>IF(LEN(Table1[[#This Row],[Ledger 10]])&gt;0,IF(TYPE(VLOOKUP(Table1[[#This Row],[Ledger 10]],$GZ:$GZ,1,0))=16,1,0),0)</f>
        <v>0</v>
      </c>
      <c r="FS760">
        <f>IF(LEN(Table1[[#This Row],[Ledger 11]])&gt;0,IF(TYPE(VLOOKUP(Table1[[#This Row],[Ledger 11]],$GZ:$GZ,1,0))=16,1,0),0)</f>
        <v>0</v>
      </c>
      <c r="FT760">
        <f>IF(LEN(Table1[[#This Row],[Ledger 12]])&gt;0,IF(TYPE(VLOOKUP(Table1[[#This Row],[Ledger 12]],$GZ:$GZ,1,0))=16,1,0),0)</f>
        <v>0</v>
      </c>
      <c r="FU760">
        <f>IF(LEN(Table1[[#This Row],[Ledger 13]])&gt;0,IF(TYPE(VLOOKUP(Table1[[#This Row],[Ledger 13]],$GZ:$GZ,1,0))=16,1,0),0)</f>
        <v>0</v>
      </c>
      <c r="FV760">
        <f>IF(LEN(Table1[[#This Row],[Ledger 14]])&gt;0,IF(TYPE(VLOOKUP(Table1[[#This Row],[Ledger 14]],$GZ:$GZ,1,0))=16,1,0),0)</f>
        <v>0</v>
      </c>
      <c r="FW760">
        <f>IF(LEN(Table1[[#This Row],[Ledger 15]])&gt;0,IF(TYPE(VLOOKUP(Table1[[#This Row],[Ledger 15]],$GZ:$GZ,1,0))=16,1,0),0)</f>
        <v>0</v>
      </c>
    </row>
    <row r="761" spans="4:179" ht="33" customHeight="1" x14ac:dyDescent="0.45">
      <c r="D761" s="8">
        <f t="shared" si="20"/>
        <v>756</v>
      </c>
      <c r="E761" s="32"/>
      <c r="F761" s="34"/>
      <c r="G761" s="34"/>
      <c r="H761" s="34"/>
      <c r="I761" s="34"/>
      <c r="J761" s="38"/>
      <c r="K761" s="33"/>
      <c r="L761" s="36"/>
      <c r="M761" s="35"/>
      <c r="N761" s="34"/>
      <c r="O761" s="41"/>
      <c r="P761" s="35"/>
      <c r="Q761" s="34"/>
      <c r="R761" s="37"/>
      <c r="S761" s="35"/>
      <c r="T761" s="34"/>
      <c r="U761" s="37"/>
      <c r="V761" s="35"/>
      <c r="W761" s="34"/>
      <c r="X761" s="37"/>
      <c r="Y761" s="35"/>
      <c r="Z761" s="34"/>
      <c r="AA761" s="37"/>
      <c r="AB761" s="35"/>
      <c r="AC761" s="34"/>
      <c r="AD761" s="37"/>
      <c r="AE761" s="35"/>
      <c r="AF761" s="34"/>
      <c r="AG761" s="37"/>
      <c r="AH761" s="35"/>
      <c r="AI761" s="34"/>
      <c r="AJ761" s="37"/>
      <c r="AK761" s="35"/>
      <c r="AL761" s="34"/>
      <c r="AM761" s="37"/>
      <c r="AN761" s="35"/>
      <c r="AO761" s="34"/>
      <c r="AP761" s="37"/>
      <c r="AQ761" s="35"/>
      <c r="AR761" s="34"/>
      <c r="AS761" s="37"/>
      <c r="AT761" s="35"/>
      <c r="AU761" s="34"/>
      <c r="AV761" s="37"/>
      <c r="AW761" s="35"/>
      <c r="AX761" s="34"/>
      <c r="AY761" s="37"/>
      <c r="AZ761" s="35"/>
      <c r="BA761" s="34"/>
      <c r="BB761" s="37"/>
      <c r="BC7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1" s="7"/>
      <c r="BF761" t="str">
        <f>IF(Table1[[#This Row],[Date]]="","","&amp;lt;VOUCHER REMOTEID="&amp;""""&amp;$A$11&amp;$A$13&amp;ROW()&amp;""""&amp;" VCHTYPE="""&amp;F761&amp;""" ACTION="""&amp;"Create"&amp;"""&amp;gt;")</f>
        <v/>
      </c>
      <c r="BG761" t="str">
        <f>IF(Table1[[#This Row],[Date]]="","",TEXT(Table1[[#This Row],[Date]],"yyyymmdd"))</f>
        <v/>
      </c>
      <c r="BH761" t="str">
        <f>Table1[[#This Row],[Date2]]</f>
        <v/>
      </c>
      <c r="BI761" t="str">
        <f>IF(Table1[[#This Row],[Date]]="","",Table1[[#This Row],[Voucher Type]])</f>
        <v/>
      </c>
      <c r="BJ761" t="str">
        <f>IF(Table1[[#This Row],[Ref No / Invoice No]]="","",Table1[[#This Row],[Ref No / Invoice No]])</f>
        <v/>
      </c>
      <c r="BK761" t="str">
        <f>IF(Table1[[#This Row],[Voucher No]]="","",Table1[[#This Row],[Voucher No]])</f>
        <v/>
      </c>
      <c r="BL761" t="str">
        <f>IF(Table1[[#This Row],[Date]]="","",Table1[[#This Row],[Narration]])</f>
        <v/>
      </c>
      <c r="BM761" t="str">
        <f>IF(Table1[[#This Row],[Date]]="","",$A$11&amp;$A$13&amp;ROW())</f>
        <v/>
      </c>
      <c r="BN761" t="str">
        <f>IF(Table1[[#This Row],[Date]]="","",$A$13)</f>
        <v/>
      </c>
      <c r="BP761" t="str">
        <f>IF(Table1[[#This Row],[Ledger 1]]="","","No")</f>
        <v/>
      </c>
      <c r="BQ761" t="str">
        <f>IF(Table1[[#This Row],[Date]]="","",IF(Table1[[#This Row],[Effect 1]]="Dr.","Yes","No"))</f>
        <v/>
      </c>
      <c r="BR761" t="str">
        <f>IF(Table1[[#This Row],[Date]]="","",Table1[[#This Row],[Ledger 1]])</f>
        <v/>
      </c>
      <c r="BS761" t="str">
        <f>IF(Table1[[#This Row],[Date]]="","",IF(Table1[[#This Row],[Effect 1]]="Dr.",-Table1[[#This Row],[Amount 1]],Table1[[#This Row],[Amount 1]]))</f>
        <v/>
      </c>
      <c r="BV761" t="str">
        <f>IF(Table1[[#This Row],[Ledger 2]]="","","No")</f>
        <v/>
      </c>
      <c r="BW761" t="str">
        <f>IF(Table1[[#This Row],[Date]]="","",IF(Table1[[#This Row],[Effect 2]]="Dr.","Yes","No"))</f>
        <v/>
      </c>
      <c r="BX761" t="str">
        <f>IF(Table1[[#This Row],[Date]]="","",Table1[[#This Row],[Ledger 2]])</f>
        <v/>
      </c>
      <c r="BY761" t="str">
        <f>IF(Table1[[#This Row],[Date]]="","",IF(Table1[[#This Row],[Effect 2]]="Dr.",-Table1[[#This Row],[Amount 2]],Table1[[#This Row],[Amount 2]]))</f>
        <v/>
      </c>
      <c r="CB761" t="str">
        <f>IF(Table1[[#This Row],[Ledger 3]]="","","No")</f>
        <v/>
      </c>
      <c r="CC761" t="str">
        <f>IF(Table1[[#This Row],[Ledger 3]]="","",IF(Table1[[#This Row],[Effect 3]]="Dr.","Yes","No"))</f>
        <v/>
      </c>
      <c r="CD761" t="str">
        <f>IF(Table1[[#This Row],[Ledger 3]]="","",Table1[[#This Row],[Ledger 3]])</f>
        <v/>
      </c>
      <c r="CE761" t="str">
        <f>IF(Table1[[#This Row],[Ledger 3]]="","",IF(Table1[[#This Row],[Effect 3]]="Dr.",-Table1[[#This Row],[Amount 3]],Table1[[#This Row],[Amount 3]]))</f>
        <v/>
      </c>
      <c r="CH761" t="str">
        <f>IF(Table1[[#This Row],[Ledger 4]]="","","No")</f>
        <v/>
      </c>
      <c r="CI761" t="str">
        <f>IF(Table1[[#This Row],[Ledger 4]]="","",IF(Table1[[#This Row],[Effect 4]]="Dr.","Yes","No"))</f>
        <v/>
      </c>
      <c r="CJ761" t="str">
        <f>IF(Table1[[#This Row],[Ledger 4]]="","",Table1[[#This Row],[Ledger 4]])</f>
        <v/>
      </c>
      <c r="CK761" t="str">
        <f>IF(Table1[[#This Row],[Ledger 4]]="","",IF(Table1[[#This Row],[Effect 4]]="Dr.",-Table1[[#This Row],[Amount 4]],Table1[[#This Row],[Amount 4]]))</f>
        <v/>
      </c>
      <c r="CN761" t="str">
        <f>IF(Table1[[#This Row],[Ledger 5]]="","","No")</f>
        <v/>
      </c>
      <c r="CO761" t="str">
        <f>IF(Table1[[#This Row],[Ledger 5]]="","",IF(Table1[[#This Row],[Effect 5]]="Dr.","Yes","No"))</f>
        <v/>
      </c>
      <c r="CP761" t="str">
        <f>IF(Table1[[#This Row],[Ledger 5]]="","",Table1[[#This Row],[Ledger 5]])</f>
        <v/>
      </c>
      <c r="CQ761" t="str">
        <f>IF(Table1[[#This Row],[Ledger 5]]="","",IF(Table1[[#This Row],[Effect 5]]="Dr.",-Table1[[#This Row],[Amount 5]],Table1[[#This Row],[Amount 5]]))</f>
        <v/>
      </c>
      <c r="CT761" t="str">
        <f>IF(Table1[[#This Row],[Ledger 6]]="","","No")</f>
        <v/>
      </c>
      <c r="CU761" t="str">
        <f>IF(Table1[[#This Row],[Ledger 6]]="","",IF(Table1[[#This Row],[Effect 6]]="Dr.","Yes","No"))</f>
        <v/>
      </c>
      <c r="CV761" t="str">
        <f>IF(Table1[[#This Row],[Ledger 6]]="","",Table1[[#This Row],[Ledger 6]])</f>
        <v/>
      </c>
      <c r="CW761" t="str">
        <f>IF(Table1[[#This Row],[Ledger 6]]="","",IF(Table1[[#This Row],[Effect 6]]="Dr.",-Table1[[#This Row],[Amount 6]],Table1[[#This Row],[Amount 6]]))</f>
        <v/>
      </c>
      <c r="CZ761" t="str">
        <f>IF(Table1[[#This Row],[Ledger 7]]="","","No")</f>
        <v/>
      </c>
      <c r="DA761" t="str">
        <f>IF(Table1[[#This Row],[Ledger 7]]="","",IF(Table1[[#This Row],[Effect 7]]="Dr.","Yes","No"))</f>
        <v/>
      </c>
      <c r="DB761" t="str">
        <f>IF(Table1[[#This Row],[Ledger 7]]="","",Table1[[#This Row],[Ledger 7]])</f>
        <v/>
      </c>
      <c r="DC761" t="str">
        <f>IF(Table1[[#This Row],[Ledger 7]]="","",IF(Table1[[#This Row],[Effect 7]]="Dr.",-Table1[[#This Row],[Amount 7]],Table1[[#This Row],[Amount 7]]))</f>
        <v/>
      </c>
      <c r="DF761" t="str">
        <f>IF(Table1[[#This Row],[Ledger 8]]="","","No")</f>
        <v/>
      </c>
      <c r="DG761" t="str">
        <f>IF(Table1[[#This Row],[Ledger 8]]="","",IF(Table1[[#This Row],[Effect 8]]="Dr.","Yes","No"))</f>
        <v/>
      </c>
      <c r="DH761" t="str">
        <f>IF(Table1[[#This Row],[Ledger 8]]="","",Table1[[#This Row],[Ledger 8]])</f>
        <v/>
      </c>
      <c r="DI761" t="str">
        <f>IF(Table1[[#This Row],[Ledger 8]]="","",IF(Table1[[#This Row],[Effect 8]]="Dr.",-Table1[[#This Row],[Amount 8]],Table1[[#This Row],[Amount 8]]))</f>
        <v/>
      </c>
      <c r="DL761" t="str">
        <f>IF(Table1[[#This Row],[Ledger 9]]="","","No")</f>
        <v/>
      </c>
      <c r="DM761" t="str">
        <f>IF(Table1[[#This Row],[Ledger 9]]="","",IF(Table1[[#This Row],[Effect 9]]="Dr.","Yes","No"))</f>
        <v/>
      </c>
      <c r="DN761" t="str">
        <f>IF(Table1[[#This Row],[Ledger 9]]="","",Table1[[#This Row],[Ledger 9]])</f>
        <v/>
      </c>
      <c r="DO761" t="str">
        <f>IF(Table1[[#This Row],[Ledger 9]]="","",IF(Table1[[#This Row],[Effect 9]]="Dr.",-Table1[[#This Row],[Amount 9]],Table1[[#This Row],[Amount 9]]))</f>
        <v/>
      </c>
      <c r="DR761" t="str">
        <f>IF(Table1[[#This Row],[Ledger 10]]="","","No")</f>
        <v/>
      </c>
      <c r="DS761" t="str">
        <f>IF(Table1[[#This Row],[Ledger 10]]="","",IF(Table1[[#This Row],[Effect 10]]="Dr.","Yes","No"))</f>
        <v/>
      </c>
      <c r="DT761" t="str">
        <f>IF(Table1[[#This Row],[Ledger 10]]="","",Table1[[#This Row],[Ledger 10]])</f>
        <v/>
      </c>
      <c r="DU761" t="str">
        <f>IF(Table1[[#This Row],[Ledger 10]]="","",IF(Table1[[#This Row],[Effect 10]]="Dr.",-Table1[[#This Row],[Amount 10]],Table1[[#This Row],[Amount 10]]))</f>
        <v/>
      </c>
      <c r="DX761" t="str">
        <f>IF(Table1[[#This Row],[Ledger 11]]="","","No")</f>
        <v/>
      </c>
      <c r="DY761" t="str">
        <f>IF(Table1[[#This Row],[Ledger 11]]="","",IF(Table1[[#This Row],[Effect 11]]="Dr.","Yes","No"))</f>
        <v/>
      </c>
      <c r="DZ761" t="str">
        <f>IF(Table1[[#This Row],[Ledger 11]]="","",Table1[[#This Row],[Ledger 11]])</f>
        <v/>
      </c>
      <c r="EA761" t="str">
        <f>IF(Table1[[#This Row],[Ledger 11]]="","",IF(Table1[[#This Row],[Effect 11]]="Dr.",-Table1[[#This Row],[Amount 11]],Table1[[#This Row],[Amount 11]]))</f>
        <v/>
      </c>
      <c r="ED761" t="str">
        <f>IF(Table1[[#This Row],[Ledger 12]]="","","No")</f>
        <v/>
      </c>
      <c r="EE761" t="str">
        <f>IF(Table1[[#This Row],[Ledger 12]]="","",IF(Table1[[#This Row],[Effect 12]]="Dr.","Yes","No"))</f>
        <v/>
      </c>
      <c r="EF761" t="str">
        <f>IF(Table1[[#This Row],[Ledger 12]]="","",Table1[[#This Row],[Ledger 12]])</f>
        <v/>
      </c>
      <c r="EG761" t="str">
        <f>IF(Table1[[#This Row],[Ledger 12]]="","",IF(Table1[[#This Row],[Effect 12]]="Dr.",-Table1[[#This Row],[Amount 12]],Table1[[#This Row],[Amount 12]]))</f>
        <v/>
      </c>
      <c r="EJ761" t="str">
        <f>IF(Table1[[#This Row],[Ledger 13]]="","","No")</f>
        <v/>
      </c>
      <c r="EK761" t="str">
        <f>IF(Table1[[#This Row],[Ledger 13]]="","",IF(Table1[[#This Row],[Effect 13]]="Dr.","Yes","No"))</f>
        <v/>
      </c>
      <c r="EL761" t="str">
        <f>IF(Table1[[#This Row],[Ledger 13]]="","",Table1[[#This Row],[Ledger 13]])</f>
        <v/>
      </c>
      <c r="EM761" t="str">
        <f>IF(Table1[[#This Row],[Ledger 13]]="","",IF(Table1[[#This Row],[Effect 13]]="Dr.",-Table1[[#This Row],[Amount 13]],Table1[[#This Row],[Amount 13]]))</f>
        <v/>
      </c>
      <c r="EP761" t="str">
        <f>IF(Table1[[#This Row],[Ledger 14]]="","","No")</f>
        <v/>
      </c>
      <c r="EQ761" t="str">
        <f>IF(Table1[[#This Row],[Ledger 14]]="","",IF(Table1[[#This Row],[Effect 14]]="Dr.","Yes","No"))</f>
        <v/>
      </c>
      <c r="ER761" t="str">
        <f>IF(Table1[[#This Row],[Ledger 14]]="","",Table1[[#This Row],[Ledger 14]])</f>
        <v/>
      </c>
      <c r="ES761" t="str">
        <f>IF(Table1[[#This Row],[Ledger 14]]="","",IF(Table1[[#This Row],[Effect 14]]="Dr.",-Table1[[#This Row],[Amount 14]],Table1[[#This Row],[Amount 14]]))</f>
        <v/>
      </c>
      <c r="EV761" t="str">
        <f>IF(Table1[[#This Row],[Ledger 15]]="","","No")</f>
        <v/>
      </c>
      <c r="EW761" t="str">
        <f>IF(Table1[[#This Row],[Ledger 15]]="","",IF(Table1[[#This Row],[Effect 15]]="Dr.","Yes","No"))</f>
        <v/>
      </c>
      <c r="EX761" t="str">
        <f>IF(Table1[[#This Row],[Ledger 15]]="","",Table1[[#This Row],[Ledger 15]])</f>
        <v/>
      </c>
      <c r="EY761" t="str">
        <f>IF(Table1[[#This Row],[Ledger 15]]="","",IF(Table1[[#This Row],[Effect 15]]="Dr.",-Table1[[#This Row],[Amount 15]],Table1[[#This Row],[Amount 15]]))</f>
        <v/>
      </c>
      <c r="FD7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1">
        <f>IF(Table1[[#This Row],[Date]]="",0,IF(AND(Table1[[#This Row],[Date]]&gt;=$FE$2,Table1[[#This Row],[Date]]&lt;=$FE$3),0,1))</f>
        <v>0</v>
      </c>
      <c r="FF761">
        <f>IF(Table1[[#This Row],[Date]]="",0,IF(TYPE(VLOOKUP(Table1[[#This Row],[Voucher Type]],Table1[[#All],[Voucher Type Master]],1,FALSE))=16,1,0))</f>
        <v>0</v>
      </c>
      <c r="FG761">
        <f>IF(TYPE(IF(Table1[[#This Row],[Date]]="",0,IF(VLOOKUP(Table1[[#This Row],[Voucher Type]],$FY$5:$FZ$13,2,0)=Table1[[#This Row],[Effect 1]],0,1)))=16,1,0)</f>
        <v>0</v>
      </c>
      <c r="FH7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1">
        <f>IF(LEN(Table1[[#This Row],[Ledger 1]])&gt;0,IF(TYPE(VLOOKUP(Table1[[#This Row],[Ledger 1]],GZ:GZ,1,0))=16,1,0),0)</f>
        <v>0</v>
      </c>
      <c r="FJ761">
        <f>IF(LEN(Table1[[#This Row],[Ledger 2]])&gt;0,IF(TYPE(VLOOKUP(Table1[[#This Row],[Ledger 2]],GZ:GZ,1,0))=16,1,0),0)</f>
        <v>0</v>
      </c>
      <c r="FK761">
        <f>IF(LEN(Table1[[#This Row],[Ledger 3]])&gt;0,IF(TYPE(VLOOKUP(Table1[[#This Row],[Ledger 3]],GZ:GZ,1,0))=16,1,0),0)</f>
        <v>0</v>
      </c>
      <c r="FL761">
        <f>IF(LEN(Table1[[#This Row],[Ledger 4]])&gt;0,IF(TYPE(VLOOKUP(Table1[[#This Row],[Ledger 4]],GZ:GZ,1,0))=16,1,0),0)</f>
        <v>0</v>
      </c>
      <c r="FM761">
        <f>IF(LEN(Table1[[#This Row],[Ledger 5]])&gt;0,IF(TYPE(VLOOKUP(Table1[[#This Row],[Ledger 5]],GZ:GZ,1,0))=16,1,0),0)</f>
        <v>0</v>
      </c>
      <c r="FN761">
        <f>IF(LEN(Table1[[#This Row],[Ledger 6]])&gt;0,IF(TYPE(VLOOKUP(Table1[[#This Row],[Ledger 6]],$GZ:$GZ,1,0))=16,1,0),0)</f>
        <v>0</v>
      </c>
      <c r="FO761">
        <f>IF(LEN(Table1[[#This Row],[Ledger 7]])&gt;0,IF(TYPE(VLOOKUP(Table1[[#This Row],[Ledger 7]],$GZ:$GZ,1,0))=16,1,0),0)</f>
        <v>0</v>
      </c>
      <c r="FP761">
        <f>IF(LEN(Table1[[#This Row],[Ledger 8]])&gt;0,IF(TYPE(VLOOKUP(Table1[[#This Row],[Ledger 8]],$GZ:$GZ,1,0))=16,1,0),0)</f>
        <v>0</v>
      </c>
      <c r="FQ761">
        <f>IF(LEN(Table1[[#This Row],[Ledger 9]])&gt;0,IF(TYPE(VLOOKUP(Table1[[#This Row],[Ledger 9]],$GZ:$GZ,1,0))=16,1,0),0)</f>
        <v>0</v>
      </c>
      <c r="FR761">
        <f>IF(LEN(Table1[[#This Row],[Ledger 10]])&gt;0,IF(TYPE(VLOOKUP(Table1[[#This Row],[Ledger 10]],$GZ:$GZ,1,0))=16,1,0),0)</f>
        <v>0</v>
      </c>
      <c r="FS761">
        <f>IF(LEN(Table1[[#This Row],[Ledger 11]])&gt;0,IF(TYPE(VLOOKUP(Table1[[#This Row],[Ledger 11]],$GZ:$GZ,1,0))=16,1,0),0)</f>
        <v>0</v>
      </c>
      <c r="FT761">
        <f>IF(LEN(Table1[[#This Row],[Ledger 12]])&gt;0,IF(TYPE(VLOOKUP(Table1[[#This Row],[Ledger 12]],$GZ:$GZ,1,0))=16,1,0),0)</f>
        <v>0</v>
      </c>
      <c r="FU761">
        <f>IF(LEN(Table1[[#This Row],[Ledger 13]])&gt;0,IF(TYPE(VLOOKUP(Table1[[#This Row],[Ledger 13]],$GZ:$GZ,1,0))=16,1,0),0)</f>
        <v>0</v>
      </c>
      <c r="FV761">
        <f>IF(LEN(Table1[[#This Row],[Ledger 14]])&gt;0,IF(TYPE(VLOOKUP(Table1[[#This Row],[Ledger 14]],$GZ:$GZ,1,0))=16,1,0),0)</f>
        <v>0</v>
      </c>
      <c r="FW761">
        <f>IF(LEN(Table1[[#This Row],[Ledger 15]])&gt;0,IF(TYPE(VLOOKUP(Table1[[#This Row],[Ledger 15]],$GZ:$GZ,1,0))=16,1,0),0)</f>
        <v>0</v>
      </c>
    </row>
    <row r="762" spans="4:179" ht="33" customHeight="1" x14ac:dyDescent="0.45">
      <c r="D762" s="8">
        <f t="shared" si="20"/>
        <v>757</v>
      </c>
      <c r="E762" s="32"/>
      <c r="F762" s="34"/>
      <c r="G762" s="34"/>
      <c r="H762" s="34"/>
      <c r="I762" s="34"/>
      <c r="J762" s="38"/>
      <c r="K762" s="33"/>
      <c r="L762" s="36"/>
      <c r="M762" s="35"/>
      <c r="N762" s="34"/>
      <c r="O762" s="41"/>
      <c r="P762" s="35"/>
      <c r="Q762" s="34"/>
      <c r="R762" s="37"/>
      <c r="S762" s="35"/>
      <c r="T762" s="34"/>
      <c r="U762" s="37"/>
      <c r="V762" s="35"/>
      <c r="W762" s="34"/>
      <c r="X762" s="37"/>
      <c r="Y762" s="35"/>
      <c r="Z762" s="34"/>
      <c r="AA762" s="37"/>
      <c r="AB762" s="35"/>
      <c r="AC762" s="34"/>
      <c r="AD762" s="37"/>
      <c r="AE762" s="35"/>
      <c r="AF762" s="34"/>
      <c r="AG762" s="37"/>
      <c r="AH762" s="35"/>
      <c r="AI762" s="34"/>
      <c r="AJ762" s="37"/>
      <c r="AK762" s="35"/>
      <c r="AL762" s="34"/>
      <c r="AM762" s="37"/>
      <c r="AN762" s="35"/>
      <c r="AO762" s="34"/>
      <c r="AP762" s="37"/>
      <c r="AQ762" s="35"/>
      <c r="AR762" s="34"/>
      <c r="AS762" s="37"/>
      <c r="AT762" s="35"/>
      <c r="AU762" s="34"/>
      <c r="AV762" s="37"/>
      <c r="AW762" s="35"/>
      <c r="AX762" s="34"/>
      <c r="AY762" s="37"/>
      <c r="AZ762" s="35"/>
      <c r="BA762" s="34"/>
      <c r="BB762" s="37"/>
      <c r="BC7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2" s="7"/>
      <c r="BF762" t="str">
        <f>IF(Table1[[#This Row],[Date]]="","","&amp;lt;VOUCHER REMOTEID="&amp;""""&amp;$A$11&amp;$A$13&amp;ROW()&amp;""""&amp;" VCHTYPE="""&amp;F762&amp;""" ACTION="""&amp;"Create"&amp;"""&amp;gt;")</f>
        <v/>
      </c>
      <c r="BG762" t="str">
        <f>IF(Table1[[#This Row],[Date]]="","",TEXT(Table1[[#This Row],[Date]],"yyyymmdd"))</f>
        <v/>
      </c>
      <c r="BH762" t="str">
        <f>Table1[[#This Row],[Date2]]</f>
        <v/>
      </c>
      <c r="BI762" t="str">
        <f>IF(Table1[[#This Row],[Date]]="","",Table1[[#This Row],[Voucher Type]])</f>
        <v/>
      </c>
      <c r="BJ762" t="str">
        <f>IF(Table1[[#This Row],[Ref No / Invoice No]]="","",Table1[[#This Row],[Ref No / Invoice No]])</f>
        <v/>
      </c>
      <c r="BK762" t="str">
        <f>IF(Table1[[#This Row],[Voucher No]]="","",Table1[[#This Row],[Voucher No]])</f>
        <v/>
      </c>
      <c r="BL762" t="str">
        <f>IF(Table1[[#This Row],[Date]]="","",Table1[[#This Row],[Narration]])</f>
        <v/>
      </c>
      <c r="BM762" t="str">
        <f>IF(Table1[[#This Row],[Date]]="","",$A$11&amp;$A$13&amp;ROW())</f>
        <v/>
      </c>
      <c r="BN762" t="str">
        <f>IF(Table1[[#This Row],[Date]]="","",$A$13)</f>
        <v/>
      </c>
      <c r="BP762" t="str">
        <f>IF(Table1[[#This Row],[Ledger 1]]="","","No")</f>
        <v/>
      </c>
      <c r="BQ762" t="str">
        <f>IF(Table1[[#This Row],[Date]]="","",IF(Table1[[#This Row],[Effect 1]]="Dr.","Yes","No"))</f>
        <v/>
      </c>
      <c r="BR762" t="str">
        <f>IF(Table1[[#This Row],[Date]]="","",Table1[[#This Row],[Ledger 1]])</f>
        <v/>
      </c>
      <c r="BS762" t="str">
        <f>IF(Table1[[#This Row],[Date]]="","",IF(Table1[[#This Row],[Effect 1]]="Dr.",-Table1[[#This Row],[Amount 1]],Table1[[#This Row],[Amount 1]]))</f>
        <v/>
      </c>
      <c r="BV762" t="str">
        <f>IF(Table1[[#This Row],[Ledger 2]]="","","No")</f>
        <v/>
      </c>
      <c r="BW762" t="str">
        <f>IF(Table1[[#This Row],[Date]]="","",IF(Table1[[#This Row],[Effect 2]]="Dr.","Yes","No"))</f>
        <v/>
      </c>
      <c r="BX762" t="str">
        <f>IF(Table1[[#This Row],[Date]]="","",Table1[[#This Row],[Ledger 2]])</f>
        <v/>
      </c>
      <c r="BY762" t="str">
        <f>IF(Table1[[#This Row],[Date]]="","",IF(Table1[[#This Row],[Effect 2]]="Dr.",-Table1[[#This Row],[Amount 2]],Table1[[#This Row],[Amount 2]]))</f>
        <v/>
      </c>
      <c r="CB762" t="str">
        <f>IF(Table1[[#This Row],[Ledger 3]]="","","No")</f>
        <v/>
      </c>
      <c r="CC762" t="str">
        <f>IF(Table1[[#This Row],[Ledger 3]]="","",IF(Table1[[#This Row],[Effect 3]]="Dr.","Yes","No"))</f>
        <v/>
      </c>
      <c r="CD762" t="str">
        <f>IF(Table1[[#This Row],[Ledger 3]]="","",Table1[[#This Row],[Ledger 3]])</f>
        <v/>
      </c>
      <c r="CE762" t="str">
        <f>IF(Table1[[#This Row],[Ledger 3]]="","",IF(Table1[[#This Row],[Effect 3]]="Dr.",-Table1[[#This Row],[Amount 3]],Table1[[#This Row],[Amount 3]]))</f>
        <v/>
      </c>
      <c r="CH762" t="str">
        <f>IF(Table1[[#This Row],[Ledger 4]]="","","No")</f>
        <v/>
      </c>
      <c r="CI762" t="str">
        <f>IF(Table1[[#This Row],[Ledger 4]]="","",IF(Table1[[#This Row],[Effect 4]]="Dr.","Yes","No"))</f>
        <v/>
      </c>
      <c r="CJ762" t="str">
        <f>IF(Table1[[#This Row],[Ledger 4]]="","",Table1[[#This Row],[Ledger 4]])</f>
        <v/>
      </c>
      <c r="CK762" t="str">
        <f>IF(Table1[[#This Row],[Ledger 4]]="","",IF(Table1[[#This Row],[Effect 4]]="Dr.",-Table1[[#This Row],[Amount 4]],Table1[[#This Row],[Amount 4]]))</f>
        <v/>
      </c>
      <c r="CN762" t="str">
        <f>IF(Table1[[#This Row],[Ledger 5]]="","","No")</f>
        <v/>
      </c>
      <c r="CO762" t="str">
        <f>IF(Table1[[#This Row],[Ledger 5]]="","",IF(Table1[[#This Row],[Effect 5]]="Dr.","Yes","No"))</f>
        <v/>
      </c>
      <c r="CP762" t="str">
        <f>IF(Table1[[#This Row],[Ledger 5]]="","",Table1[[#This Row],[Ledger 5]])</f>
        <v/>
      </c>
      <c r="CQ762" t="str">
        <f>IF(Table1[[#This Row],[Ledger 5]]="","",IF(Table1[[#This Row],[Effect 5]]="Dr.",-Table1[[#This Row],[Amount 5]],Table1[[#This Row],[Amount 5]]))</f>
        <v/>
      </c>
      <c r="CT762" t="str">
        <f>IF(Table1[[#This Row],[Ledger 6]]="","","No")</f>
        <v/>
      </c>
      <c r="CU762" t="str">
        <f>IF(Table1[[#This Row],[Ledger 6]]="","",IF(Table1[[#This Row],[Effect 6]]="Dr.","Yes","No"))</f>
        <v/>
      </c>
      <c r="CV762" t="str">
        <f>IF(Table1[[#This Row],[Ledger 6]]="","",Table1[[#This Row],[Ledger 6]])</f>
        <v/>
      </c>
      <c r="CW762" t="str">
        <f>IF(Table1[[#This Row],[Ledger 6]]="","",IF(Table1[[#This Row],[Effect 6]]="Dr.",-Table1[[#This Row],[Amount 6]],Table1[[#This Row],[Amount 6]]))</f>
        <v/>
      </c>
      <c r="CZ762" t="str">
        <f>IF(Table1[[#This Row],[Ledger 7]]="","","No")</f>
        <v/>
      </c>
      <c r="DA762" t="str">
        <f>IF(Table1[[#This Row],[Ledger 7]]="","",IF(Table1[[#This Row],[Effect 7]]="Dr.","Yes","No"))</f>
        <v/>
      </c>
      <c r="DB762" t="str">
        <f>IF(Table1[[#This Row],[Ledger 7]]="","",Table1[[#This Row],[Ledger 7]])</f>
        <v/>
      </c>
      <c r="DC762" t="str">
        <f>IF(Table1[[#This Row],[Ledger 7]]="","",IF(Table1[[#This Row],[Effect 7]]="Dr.",-Table1[[#This Row],[Amount 7]],Table1[[#This Row],[Amount 7]]))</f>
        <v/>
      </c>
      <c r="DF762" t="str">
        <f>IF(Table1[[#This Row],[Ledger 8]]="","","No")</f>
        <v/>
      </c>
      <c r="DG762" t="str">
        <f>IF(Table1[[#This Row],[Ledger 8]]="","",IF(Table1[[#This Row],[Effect 8]]="Dr.","Yes","No"))</f>
        <v/>
      </c>
      <c r="DH762" t="str">
        <f>IF(Table1[[#This Row],[Ledger 8]]="","",Table1[[#This Row],[Ledger 8]])</f>
        <v/>
      </c>
      <c r="DI762" t="str">
        <f>IF(Table1[[#This Row],[Ledger 8]]="","",IF(Table1[[#This Row],[Effect 8]]="Dr.",-Table1[[#This Row],[Amount 8]],Table1[[#This Row],[Amount 8]]))</f>
        <v/>
      </c>
      <c r="DL762" t="str">
        <f>IF(Table1[[#This Row],[Ledger 9]]="","","No")</f>
        <v/>
      </c>
      <c r="DM762" t="str">
        <f>IF(Table1[[#This Row],[Ledger 9]]="","",IF(Table1[[#This Row],[Effect 9]]="Dr.","Yes","No"))</f>
        <v/>
      </c>
      <c r="DN762" t="str">
        <f>IF(Table1[[#This Row],[Ledger 9]]="","",Table1[[#This Row],[Ledger 9]])</f>
        <v/>
      </c>
      <c r="DO762" t="str">
        <f>IF(Table1[[#This Row],[Ledger 9]]="","",IF(Table1[[#This Row],[Effect 9]]="Dr.",-Table1[[#This Row],[Amount 9]],Table1[[#This Row],[Amount 9]]))</f>
        <v/>
      </c>
      <c r="DR762" t="str">
        <f>IF(Table1[[#This Row],[Ledger 10]]="","","No")</f>
        <v/>
      </c>
      <c r="DS762" t="str">
        <f>IF(Table1[[#This Row],[Ledger 10]]="","",IF(Table1[[#This Row],[Effect 10]]="Dr.","Yes","No"))</f>
        <v/>
      </c>
      <c r="DT762" t="str">
        <f>IF(Table1[[#This Row],[Ledger 10]]="","",Table1[[#This Row],[Ledger 10]])</f>
        <v/>
      </c>
      <c r="DU762" t="str">
        <f>IF(Table1[[#This Row],[Ledger 10]]="","",IF(Table1[[#This Row],[Effect 10]]="Dr.",-Table1[[#This Row],[Amount 10]],Table1[[#This Row],[Amount 10]]))</f>
        <v/>
      </c>
      <c r="DX762" t="str">
        <f>IF(Table1[[#This Row],[Ledger 11]]="","","No")</f>
        <v/>
      </c>
      <c r="DY762" t="str">
        <f>IF(Table1[[#This Row],[Ledger 11]]="","",IF(Table1[[#This Row],[Effect 11]]="Dr.","Yes","No"))</f>
        <v/>
      </c>
      <c r="DZ762" t="str">
        <f>IF(Table1[[#This Row],[Ledger 11]]="","",Table1[[#This Row],[Ledger 11]])</f>
        <v/>
      </c>
      <c r="EA762" t="str">
        <f>IF(Table1[[#This Row],[Ledger 11]]="","",IF(Table1[[#This Row],[Effect 11]]="Dr.",-Table1[[#This Row],[Amount 11]],Table1[[#This Row],[Amount 11]]))</f>
        <v/>
      </c>
      <c r="ED762" t="str">
        <f>IF(Table1[[#This Row],[Ledger 12]]="","","No")</f>
        <v/>
      </c>
      <c r="EE762" t="str">
        <f>IF(Table1[[#This Row],[Ledger 12]]="","",IF(Table1[[#This Row],[Effect 12]]="Dr.","Yes","No"))</f>
        <v/>
      </c>
      <c r="EF762" t="str">
        <f>IF(Table1[[#This Row],[Ledger 12]]="","",Table1[[#This Row],[Ledger 12]])</f>
        <v/>
      </c>
      <c r="EG762" t="str">
        <f>IF(Table1[[#This Row],[Ledger 12]]="","",IF(Table1[[#This Row],[Effect 12]]="Dr.",-Table1[[#This Row],[Amount 12]],Table1[[#This Row],[Amount 12]]))</f>
        <v/>
      </c>
      <c r="EJ762" t="str">
        <f>IF(Table1[[#This Row],[Ledger 13]]="","","No")</f>
        <v/>
      </c>
      <c r="EK762" t="str">
        <f>IF(Table1[[#This Row],[Ledger 13]]="","",IF(Table1[[#This Row],[Effect 13]]="Dr.","Yes","No"))</f>
        <v/>
      </c>
      <c r="EL762" t="str">
        <f>IF(Table1[[#This Row],[Ledger 13]]="","",Table1[[#This Row],[Ledger 13]])</f>
        <v/>
      </c>
      <c r="EM762" t="str">
        <f>IF(Table1[[#This Row],[Ledger 13]]="","",IF(Table1[[#This Row],[Effect 13]]="Dr.",-Table1[[#This Row],[Amount 13]],Table1[[#This Row],[Amount 13]]))</f>
        <v/>
      </c>
      <c r="EP762" t="str">
        <f>IF(Table1[[#This Row],[Ledger 14]]="","","No")</f>
        <v/>
      </c>
      <c r="EQ762" t="str">
        <f>IF(Table1[[#This Row],[Ledger 14]]="","",IF(Table1[[#This Row],[Effect 14]]="Dr.","Yes","No"))</f>
        <v/>
      </c>
      <c r="ER762" t="str">
        <f>IF(Table1[[#This Row],[Ledger 14]]="","",Table1[[#This Row],[Ledger 14]])</f>
        <v/>
      </c>
      <c r="ES762" t="str">
        <f>IF(Table1[[#This Row],[Ledger 14]]="","",IF(Table1[[#This Row],[Effect 14]]="Dr.",-Table1[[#This Row],[Amount 14]],Table1[[#This Row],[Amount 14]]))</f>
        <v/>
      </c>
      <c r="EV762" t="str">
        <f>IF(Table1[[#This Row],[Ledger 15]]="","","No")</f>
        <v/>
      </c>
      <c r="EW762" t="str">
        <f>IF(Table1[[#This Row],[Ledger 15]]="","",IF(Table1[[#This Row],[Effect 15]]="Dr.","Yes","No"))</f>
        <v/>
      </c>
      <c r="EX762" t="str">
        <f>IF(Table1[[#This Row],[Ledger 15]]="","",Table1[[#This Row],[Ledger 15]])</f>
        <v/>
      </c>
      <c r="EY762" t="str">
        <f>IF(Table1[[#This Row],[Ledger 15]]="","",IF(Table1[[#This Row],[Effect 15]]="Dr.",-Table1[[#This Row],[Amount 15]],Table1[[#This Row],[Amount 15]]))</f>
        <v/>
      </c>
      <c r="FD7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2">
        <f>IF(Table1[[#This Row],[Date]]="",0,IF(AND(Table1[[#This Row],[Date]]&gt;=$FE$2,Table1[[#This Row],[Date]]&lt;=$FE$3),0,1))</f>
        <v>0</v>
      </c>
      <c r="FF762">
        <f>IF(Table1[[#This Row],[Date]]="",0,IF(TYPE(VLOOKUP(Table1[[#This Row],[Voucher Type]],Table1[[#All],[Voucher Type Master]],1,FALSE))=16,1,0))</f>
        <v>0</v>
      </c>
      <c r="FG762">
        <f>IF(TYPE(IF(Table1[[#This Row],[Date]]="",0,IF(VLOOKUP(Table1[[#This Row],[Voucher Type]],$FY$5:$FZ$13,2,0)=Table1[[#This Row],[Effect 1]],0,1)))=16,1,0)</f>
        <v>0</v>
      </c>
      <c r="FH7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2">
        <f>IF(LEN(Table1[[#This Row],[Ledger 1]])&gt;0,IF(TYPE(VLOOKUP(Table1[[#This Row],[Ledger 1]],GZ:GZ,1,0))=16,1,0),0)</f>
        <v>0</v>
      </c>
      <c r="FJ762">
        <f>IF(LEN(Table1[[#This Row],[Ledger 2]])&gt;0,IF(TYPE(VLOOKUP(Table1[[#This Row],[Ledger 2]],GZ:GZ,1,0))=16,1,0),0)</f>
        <v>0</v>
      </c>
      <c r="FK762">
        <f>IF(LEN(Table1[[#This Row],[Ledger 3]])&gt;0,IF(TYPE(VLOOKUP(Table1[[#This Row],[Ledger 3]],GZ:GZ,1,0))=16,1,0),0)</f>
        <v>0</v>
      </c>
      <c r="FL762">
        <f>IF(LEN(Table1[[#This Row],[Ledger 4]])&gt;0,IF(TYPE(VLOOKUP(Table1[[#This Row],[Ledger 4]],GZ:GZ,1,0))=16,1,0),0)</f>
        <v>0</v>
      </c>
      <c r="FM762">
        <f>IF(LEN(Table1[[#This Row],[Ledger 5]])&gt;0,IF(TYPE(VLOOKUP(Table1[[#This Row],[Ledger 5]],GZ:GZ,1,0))=16,1,0),0)</f>
        <v>0</v>
      </c>
      <c r="FN762">
        <f>IF(LEN(Table1[[#This Row],[Ledger 6]])&gt;0,IF(TYPE(VLOOKUP(Table1[[#This Row],[Ledger 6]],$GZ:$GZ,1,0))=16,1,0),0)</f>
        <v>0</v>
      </c>
      <c r="FO762">
        <f>IF(LEN(Table1[[#This Row],[Ledger 7]])&gt;0,IF(TYPE(VLOOKUP(Table1[[#This Row],[Ledger 7]],$GZ:$GZ,1,0))=16,1,0),0)</f>
        <v>0</v>
      </c>
      <c r="FP762">
        <f>IF(LEN(Table1[[#This Row],[Ledger 8]])&gt;0,IF(TYPE(VLOOKUP(Table1[[#This Row],[Ledger 8]],$GZ:$GZ,1,0))=16,1,0),0)</f>
        <v>0</v>
      </c>
      <c r="FQ762">
        <f>IF(LEN(Table1[[#This Row],[Ledger 9]])&gt;0,IF(TYPE(VLOOKUP(Table1[[#This Row],[Ledger 9]],$GZ:$GZ,1,0))=16,1,0),0)</f>
        <v>0</v>
      </c>
      <c r="FR762">
        <f>IF(LEN(Table1[[#This Row],[Ledger 10]])&gt;0,IF(TYPE(VLOOKUP(Table1[[#This Row],[Ledger 10]],$GZ:$GZ,1,0))=16,1,0),0)</f>
        <v>0</v>
      </c>
      <c r="FS762">
        <f>IF(LEN(Table1[[#This Row],[Ledger 11]])&gt;0,IF(TYPE(VLOOKUP(Table1[[#This Row],[Ledger 11]],$GZ:$GZ,1,0))=16,1,0),0)</f>
        <v>0</v>
      </c>
      <c r="FT762">
        <f>IF(LEN(Table1[[#This Row],[Ledger 12]])&gt;0,IF(TYPE(VLOOKUP(Table1[[#This Row],[Ledger 12]],$GZ:$GZ,1,0))=16,1,0),0)</f>
        <v>0</v>
      </c>
      <c r="FU762">
        <f>IF(LEN(Table1[[#This Row],[Ledger 13]])&gt;0,IF(TYPE(VLOOKUP(Table1[[#This Row],[Ledger 13]],$GZ:$GZ,1,0))=16,1,0),0)</f>
        <v>0</v>
      </c>
      <c r="FV762">
        <f>IF(LEN(Table1[[#This Row],[Ledger 14]])&gt;0,IF(TYPE(VLOOKUP(Table1[[#This Row],[Ledger 14]],$GZ:$GZ,1,0))=16,1,0),0)</f>
        <v>0</v>
      </c>
      <c r="FW762">
        <f>IF(LEN(Table1[[#This Row],[Ledger 15]])&gt;0,IF(TYPE(VLOOKUP(Table1[[#This Row],[Ledger 15]],$GZ:$GZ,1,0))=16,1,0),0)</f>
        <v>0</v>
      </c>
    </row>
    <row r="763" spans="4:179" ht="33" customHeight="1" x14ac:dyDescent="0.45">
      <c r="D763" s="8">
        <f t="shared" si="20"/>
        <v>758</v>
      </c>
      <c r="E763" s="32"/>
      <c r="F763" s="34"/>
      <c r="G763" s="34"/>
      <c r="H763" s="34"/>
      <c r="I763" s="34"/>
      <c r="J763" s="38"/>
      <c r="K763" s="33"/>
      <c r="L763" s="36"/>
      <c r="M763" s="35"/>
      <c r="N763" s="34"/>
      <c r="O763" s="41"/>
      <c r="P763" s="35"/>
      <c r="Q763" s="34"/>
      <c r="R763" s="37"/>
      <c r="S763" s="35"/>
      <c r="T763" s="34"/>
      <c r="U763" s="37"/>
      <c r="V763" s="35"/>
      <c r="W763" s="34"/>
      <c r="X763" s="37"/>
      <c r="Y763" s="35"/>
      <c r="Z763" s="34"/>
      <c r="AA763" s="37"/>
      <c r="AB763" s="35"/>
      <c r="AC763" s="34"/>
      <c r="AD763" s="37"/>
      <c r="AE763" s="35"/>
      <c r="AF763" s="34"/>
      <c r="AG763" s="37"/>
      <c r="AH763" s="35"/>
      <c r="AI763" s="34"/>
      <c r="AJ763" s="37"/>
      <c r="AK763" s="35"/>
      <c r="AL763" s="34"/>
      <c r="AM763" s="37"/>
      <c r="AN763" s="35"/>
      <c r="AO763" s="34"/>
      <c r="AP763" s="37"/>
      <c r="AQ763" s="35"/>
      <c r="AR763" s="34"/>
      <c r="AS763" s="37"/>
      <c r="AT763" s="35"/>
      <c r="AU763" s="34"/>
      <c r="AV763" s="37"/>
      <c r="AW763" s="35"/>
      <c r="AX763" s="34"/>
      <c r="AY763" s="37"/>
      <c r="AZ763" s="35"/>
      <c r="BA763" s="34"/>
      <c r="BB763" s="37"/>
      <c r="BC7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3" s="7"/>
      <c r="BF763" t="str">
        <f>IF(Table1[[#This Row],[Date]]="","","&amp;lt;VOUCHER REMOTEID="&amp;""""&amp;$A$11&amp;$A$13&amp;ROW()&amp;""""&amp;" VCHTYPE="""&amp;F763&amp;""" ACTION="""&amp;"Create"&amp;"""&amp;gt;")</f>
        <v/>
      </c>
      <c r="BG763" t="str">
        <f>IF(Table1[[#This Row],[Date]]="","",TEXT(Table1[[#This Row],[Date]],"yyyymmdd"))</f>
        <v/>
      </c>
      <c r="BH763" t="str">
        <f>Table1[[#This Row],[Date2]]</f>
        <v/>
      </c>
      <c r="BI763" t="str">
        <f>IF(Table1[[#This Row],[Date]]="","",Table1[[#This Row],[Voucher Type]])</f>
        <v/>
      </c>
      <c r="BJ763" t="str">
        <f>IF(Table1[[#This Row],[Ref No / Invoice No]]="","",Table1[[#This Row],[Ref No / Invoice No]])</f>
        <v/>
      </c>
      <c r="BK763" t="str">
        <f>IF(Table1[[#This Row],[Voucher No]]="","",Table1[[#This Row],[Voucher No]])</f>
        <v/>
      </c>
      <c r="BL763" t="str">
        <f>IF(Table1[[#This Row],[Date]]="","",Table1[[#This Row],[Narration]])</f>
        <v/>
      </c>
      <c r="BM763" t="str">
        <f>IF(Table1[[#This Row],[Date]]="","",$A$11&amp;$A$13&amp;ROW())</f>
        <v/>
      </c>
      <c r="BN763" t="str">
        <f>IF(Table1[[#This Row],[Date]]="","",$A$13)</f>
        <v/>
      </c>
      <c r="BP763" t="str">
        <f>IF(Table1[[#This Row],[Ledger 1]]="","","No")</f>
        <v/>
      </c>
      <c r="BQ763" t="str">
        <f>IF(Table1[[#This Row],[Date]]="","",IF(Table1[[#This Row],[Effect 1]]="Dr.","Yes","No"))</f>
        <v/>
      </c>
      <c r="BR763" t="str">
        <f>IF(Table1[[#This Row],[Date]]="","",Table1[[#This Row],[Ledger 1]])</f>
        <v/>
      </c>
      <c r="BS763" t="str">
        <f>IF(Table1[[#This Row],[Date]]="","",IF(Table1[[#This Row],[Effect 1]]="Dr.",-Table1[[#This Row],[Amount 1]],Table1[[#This Row],[Amount 1]]))</f>
        <v/>
      </c>
      <c r="BV763" t="str">
        <f>IF(Table1[[#This Row],[Ledger 2]]="","","No")</f>
        <v/>
      </c>
      <c r="BW763" t="str">
        <f>IF(Table1[[#This Row],[Date]]="","",IF(Table1[[#This Row],[Effect 2]]="Dr.","Yes","No"))</f>
        <v/>
      </c>
      <c r="BX763" t="str">
        <f>IF(Table1[[#This Row],[Date]]="","",Table1[[#This Row],[Ledger 2]])</f>
        <v/>
      </c>
      <c r="BY763" t="str">
        <f>IF(Table1[[#This Row],[Date]]="","",IF(Table1[[#This Row],[Effect 2]]="Dr.",-Table1[[#This Row],[Amount 2]],Table1[[#This Row],[Amount 2]]))</f>
        <v/>
      </c>
      <c r="CB763" t="str">
        <f>IF(Table1[[#This Row],[Ledger 3]]="","","No")</f>
        <v/>
      </c>
      <c r="CC763" t="str">
        <f>IF(Table1[[#This Row],[Ledger 3]]="","",IF(Table1[[#This Row],[Effect 3]]="Dr.","Yes","No"))</f>
        <v/>
      </c>
      <c r="CD763" t="str">
        <f>IF(Table1[[#This Row],[Ledger 3]]="","",Table1[[#This Row],[Ledger 3]])</f>
        <v/>
      </c>
      <c r="CE763" t="str">
        <f>IF(Table1[[#This Row],[Ledger 3]]="","",IF(Table1[[#This Row],[Effect 3]]="Dr.",-Table1[[#This Row],[Amount 3]],Table1[[#This Row],[Amount 3]]))</f>
        <v/>
      </c>
      <c r="CH763" t="str">
        <f>IF(Table1[[#This Row],[Ledger 4]]="","","No")</f>
        <v/>
      </c>
      <c r="CI763" t="str">
        <f>IF(Table1[[#This Row],[Ledger 4]]="","",IF(Table1[[#This Row],[Effect 4]]="Dr.","Yes","No"))</f>
        <v/>
      </c>
      <c r="CJ763" t="str">
        <f>IF(Table1[[#This Row],[Ledger 4]]="","",Table1[[#This Row],[Ledger 4]])</f>
        <v/>
      </c>
      <c r="CK763" t="str">
        <f>IF(Table1[[#This Row],[Ledger 4]]="","",IF(Table1[[#This Row],[Effect 4]]="Dr.",-Table1[[#This Row],[Amount 4]],Table1[[#This Row],[Amount 4]]))</f>
        <v/>
      </c>
      <c r="CN763" t="str">
        <f>IF(Table1[[#This Row],[Ledger 5]]="","","No")</f>
        <v/>
      </c>
      <c r="CO763" t="str">
        <f>IF(Table1[[#This Row],[Ledger 5]]="","",IF(Table1[[#This Row],[Effect 5]]="Dr.","Yes","No"))</f>
        <v/>
      </c>
      <c r="CP763" t="str">
        <f>IF(Table1[[#This Row],[Ledger 5]]="","",Table1[[#This Row],[Ledger 5]])</f>
        <v/>
      </c>
      <c r="CQ763" t="str">
        <f>IF(Table1[[#This Row],[Ledger 5]]="","",IF(Table1[[#This Row],[Effect 5]]="Dr.",-Table1[[#This Row],[Amount 5]],Table1[[#This Row],[Amount 5]]))</f>
        <v/>
      </c>
      <c r="CT763" t="str">
        <f>IF(Table1[[#This Row],[Ledger 6]]="","","No")</f>
        <v/>
      </c>
      <c r="CU763" t="str">
        <f>IF(Table1[[#This Row],[Ledger 6]]="","",IF(Table1[[#This Row],[Effect 6]]="Dr.","Yes","No"))</f>
        <v/>
      </c>
      <c r="CV763" t="str">
        <f>IF(Table1[[#This Row],[Ledger 6]]="","",Table1[[#This Row],[Ledger 6]])</f>
        <v/>
      </c>
      <c r="CW763" t="str">
        <f>IF(Table1[[#This Row],[Ledger 6]]="","",IF(Table1[[#This Row],[Effect 6]]="Dr.",-Table1[[#This Row],[Amount 6]],Table1[[#This Row],[Amount 6]]))</f>
        <v/>
      </c>
      <c r="CZ763" t="str">
        <f>IF(Table1[[#This Row],[Ledger 7]]="","","No")</f>
        <v/>
      </c>
      <c r="DA763" t="str">
        <f>IF(Table1[[#This Row],[Ledger 7]]="","",IF(Table1[[#This Row],[Effect 7]]="Dr.","Yes","No"))</f>
        <v/>
      </c>
      <c r="DB763" t="str">
        <f>IF(Table1[[#This Row],[Ledger 7]]="","",Table1[[#This Row],[Ledger 7]])</f>
        <v/>
      </c>
      <c r="DC763" t="str">
        <f>IF(Table1[[#This Row],[Ledger 7]]="","",IF(Table1[[#This Row],[Effect 7]]="Dr.",-Table1[[#This Row],[Amount 7]],Table1[[#This Row],[Amount 7]]))</f>
        <v/>
      </c>
      <c r="DF763" t="str">
        <f>IF(Table1[[#This Row],[Ledger 8]]="","","No")</f>
        <v/>
      </c>
      <c r="DG763" t="str">
        <f>IF(Table1[[#This Row],[Ledger 8]]="","",IF(Table1[[#This Row],[Effect 8]]="Dr.","Yes","No"))</f>
        <v/>
      </c>
      <c r="DH763" t="str">
        <f>IF(Table1[[#This Row],[Ledger 8]]="","",Table1[[#This Row],[Ledger 8]])</f>
        <v/>
      </c>
      <c r="DI763" t="str">
        <f>IF(Table1[[#This Row],[Ledger 8]]="","",IF(Table1[[#This Row],[Effect 8]]="Dr.",-Table1[[#This Row],[Amount 8]],Table1[[#This Row],[Amount 8]]))</f>
        <v/>
      </c>
      <c r="DL763" t="str">
        <f>IF(Table1[[#This Row],[Ledger 9]]="","","No")</f>
        <v/>
      </c>
      <c r="DM763" t="str">
        <f>IF(Table1[[#This Row],[Ledger 9]]="","",IF(Table1[[#This Row],[Effect 9]]="Dr.","Yes","No"))</f>
        <v/>
      </c>
      <c r="DN763" t="str">
        <f>IF(Table1[[#This Row],[Ledger 9]]="","",Table1[[#This Row],[Ledger 9]])</f>
        <v/>
      </c>
      <c r="DO763" t="str">
        <f>IF(Table1[[#This Row],[Ledger 9]]="","",IF(Table1[[#This Row],[Effect 9]]="Dr.",-Table1[[#This Row],[Amount 9]],Table1[[#This Row],[Amount 9]]))</f>
        <v/>
      </c>
      <c r="DR763" t="str">
        <f>IF(Table1[[#This Row],[Ledger 10]]="","","No")</f>
        <v/>
      </c>
      <c r="DS763" t="str">
        <f>IF(Table1[[#This Row],[Ledger 10]]="","",IF(Table1[[#This Row],[Effect 10]]="Dr.","Yes","No"))</f>
        <v/>
      </c>
      <c r="DT763" t="str">
        <f>IF(Table1[[#This Row],[Ledger 10]]="","",Table1[[#This Row],[Ledger 10]])</f>
        <v/>
      </c>
      <c r="DU763" t="str">
        <f>IF(Table1[[#This Row],[Ledger 10]]="","",IF(Table1[[#This Row],[Effect 10]]="Dr.",-Table1[[#This Row],[Amount 10]],Table1[[#This Row],[Amount 10]]))</f>
        <v/>
      </c>
      <c r="DX763" t="str">
        <f>IF(Table1[[#This Row],[Ledger 11]]="","","No")</f>
        <v/>
      </c>
      <c r="DY763" t="str">
        <f>IF(Table1[[#This Row],[Ledger 11]]="","",IF(Table1[[#This Row],[Effect 11]]="Dr.","Yes","No"))</f>
        <v/>
      </c>
      <c r="DZ763" t="str">
        <f>IF(Table1[[#This Row],[Ledger 11]]="","",Table1[[#This Row],[Ledger 11]])</f>
        <v/>
      </c>
      <c r="EA763" t="str">
        <f>IF(Table1[[#This Row],[Ledger 11]]="","",IF(Table1[[#This Row],[Effect 11]]="Dr.",-Table1[[#This Row],[Amount 11]],Table1[[#This Row],[Amount 11]]))</f>
        <v/>
      </c>
      <c r="ED763" t="str">
        <f>IF(Table1[[#This Row],[Ledger 12]]="","","No")</f>
        <v/>
      </c>
      <c r="EE763" t="str">
        <f>IF(Table1[[#This Row],[Ledger 12]]="","",IF(Table1[[#This Row],[Effect 12]]="Dr.","Yes","No"))</f>
        <v/>
      </c>
      <c r="EF763" t="str">
        <f>IF(Table1[[#This Row],[Ledger 12]]="","",Table1[[#This Row],[Ledger 12]])</f>
        <v/>
      </c>
      <c r="EG763" t="str">
        <f>IF(Table1[[#This Row],[Ledger 12]]="","",IF(Table1[[#This Row],[Effect 12]]="Dr.",-Table1[[#This Row],[Amount 12]],Table1[[#This Row],[Amount 12]]))</f>
        <v/>
      </c>
      <c r="EJ763" t="str">
        <f>IF(Table1[[#This Row],[Ledger 13]]="","","No")</f>
        <v/>
      </c>
      <c r="EK763" t="str">
        <f>IF(Table1[[#This Row],[Ledger 13]]="","",IF(Table1[[#This Row],[Effect 13]]="Dr.","Yes","No"))</f>
        <v/>
      </c>
      <c r="EL763" t="str">
        <f>IF(Table1[[#This Row],[Ledger 13]]="","",Table1[[#This Row],[Ledger 13]])</f>
        <v/>
      </c>
      <c r="EM763" t="str">
        <f>IF(Table1[[#This Row],[Ledger 13]]="","",IF(Table1[[#This Row],[Effect 13]]="Dr.",-Table1[[#This Row],[Amount 13]],Table1[[#This Row],[Amount 13]]))</f>
        <v/>
      </c>
      <c r="EP763" t="str">
        <f>IF(Table1[[#This Row],[Ledger 14]]="","","No")</f>
        <v/>
      </c>
      <c r="EQ763" t="str">
        <f>IF(Table1[[#This Row],[Ledger 14]]="","",IF(Table1[[#This Row],[Effect 14]]="Dr.","Yes","No"))</f>
        <v/>
      </c>
      <c r="ER763" t="str">
        <f>IF(Table1[[#This Row],[Ledger 14]]="","",Table1[[#This Row],[Ledger 14]])</f>
        <v/>
      </c>
      <c r="ES763" t="str">
        <f>IF(Table1[[#This Row],[Ledger 14]]="","",IF(Table1[[#This Row],[Effect 14]]="Dr.",-Table1[[#This Row],[Amount 14]],Table1[[#This Row],[Amount 14]]))</f>
        <v/>
      </c>
      <c r="EV763" t="str">
        <f>IF(Table1[[#This Row],[Ledger 15]]="","","No")</f>
        <v/>
      </c>
      <c r="EW763" t="str">
        <f>IF(Table1[[#This Row],[Ledger 15]]="","",IF(Table1[[#This Row],[Effect 15]]="Dr.","Yes","No"))</f>
        <v/>
      </c>
      <c r="EX763" t="str">
        <f>IF(Table1[[#This Row],[Ledger 15]]="","",Table1[[#This Row],[Ledger 15]])</f>
        <v/>
      </c>
      <c r="EY763" t="str">
        <f>IF(Table1[[#This Row],[Ledger 15]]="","",IF(Table1[[#This Row],[Effect 15]]="Dr.",-Table1[[#This Row],[Amount 15]],Table1[[#This Row],[Amount 15]]))</f>
        <v/>
      </c>
      <c r="FD7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3">
        <f>IF(Table1[[#This Row],[Date]]="",0,IF(AND(Table1[[#This Row],[Date]]&gt;=$FE$2,Table1[[#This Row],[Date]]&lt;=$FE$3),0,1))</f>
        <v>0</v>
      </c>
      <c r="FF763">
        <f>IF(Table1[[#This Row],[Date]]="",0,IF(TYPE(VLOOKUP(Table1[[#This Row],[Voucher Type]],Table1[[#All],[Voucher Type Master]],1,FALSE))=16,1,0))</f>
        <v>0</v>
      </c>
      <c r="FG763">
        <f>IF(TYPE(IF(Table1[[#This Row],[Date]]="",0,IF(VLOOKUP(Table1[[#This Row],[Voucher Type]],$FY$5:$FZ$13,2,0)=Table1[[#This Row],[Effect 1]],0,1)))=16,1,0)</f>
        <v>0</v>
      </c>
      <c r="FH7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3">
        <f>IF(LEN(Table1[[#This Row],[Ledger 1]])&gt;0,IF(TYPE(VLOOKUP(Table1[[#This Row],[Ledger 1]],GZ:GZ,1,0))=16,1,0),0)</f>
        <v>0</v>
      </c>
      <c r="FJ763">
        <f>IF(LEN(Table1[[#This Row],[Ledger 2]])&gt;0,IF(TYPE(VLOOKUP(Table1[[#This Row],[Ledger 2]],GZ:GZ,1,0))=16,1,0),0)</f>
        <v>0</v>
      </c>
      <c r="FK763">
        <f>IF(LEN(Table1[[#This Row],[Ledger 3]])&gt;0,IF(TYPE(VLOOKUP(Table1[[#This Row],[Ledger 3]],GZ:GZ,1,0))=16,1,0),0)</f>
        <v>0</v>
      </c>
      <c r="FL763">
        <f>IF(LEN(Table1[[#This Row],[Ledger 4]])&gt;0,IF(TYPE(VLOOKUP(Table1[[#This Row],[Ledger 4]],GZ:GZ,1,0))=16,1,0),0)</f>
        <v>0</v>
      </c>
      <c r="FM763">
        <f>IF(LEN(Table1[[#This Row],[Ledger 5]])&gt;0,IF(TYPE(VLOOKUP(Table1[[#This Row],[Ledger 5]],GZ:GZ,1,0))=16,1,0),0)</f>
        <v>0</v>
      </c>
      <c r="FN763">
        <f>IF(LEN(Table1[[#This Row],[Ledger 6]])&gt;0,IF(TYPE(VLOOKUP(Table1[[#This Row],[Ledger 6]],$GZ:$GZ,1,0))=16,1,0),0)</f>
        <v>0</v>
      </c>
      <c r="FO763">
        <f>IF(LEN(Table1[[#This Row],[Ledger 7]])&gt;0,IF(TYPE(VLOOKUP(Table1[[#This Row],[Ledger 7]],$GZ:$GZ,1,0))=16,1,0),0)</f>
        <v>0</v>
      </c>
      <c r="FP763">
        <f>IF(LEN(Table1[[#This Row],[Ledger 8]])&gt;0,IF(TYPE(VLOOKUP(Table1[[#This Row],[Ledger 8]],$GZ:$GZ,1,0))=16,1,0),0)</f>
        <v>0</v>
      </c>
      <c r="FQ763">
        <f>IF(LEN(Table1[[#This Row],[Ledger 9]])&gt;0,IF(TYPE(VLOOKUP(Table1[[#This Row],[Ledger 9]],$GZ:$GZ,1,0))=16,1,0),0)</f>
        <v>0</v>
      </c>
      <c r="FR763">
        <f>IF(LEN(Table1[[#This Row],[Ledger 10]])&gt;0,IF(TYPE(VLOOKUP(Table1[[#This Row],[Ledger 10]],$GZ:$GZ,1,0))=16,1,0),0)</f>
        <v>0</v>
      </c>
      <c r="FS763">
        <f>IF(LEN(Table1[[#This Row],[Ledger 11]])&gt;0,IF(TYPE(VLOOKUP(Table1[[#This Row],[Ledger 11]],$GZ:$GZ,1,0))=16,1,0),0)</f>
        <v>0</v>
      </c>
      <c r="FT763">
        <f>IF(LEN(Table1[[#This Row],[Ledger 12]])&gt;0,IF(TYPE(VLOOKUP(Table1[[#This Row],[Ledger 12]],$GZ:$GZ,1,0))=16,1,0),0)</f>
        <v>0</v>
      </c>
      <c r="FU763">
        <f>IF(LEN(Table1[[#This Row],[Ledger 13]])&gt;0,IF(TYPE(VLOOKUP(Table1[[#This Row],[Ledger 13]],$GZ:$GZ,1,0))=16,1,0),0)</f>
        <v>0</v>
      </c>
      <c r="FV763">
        <f>IF(LEN(Table1[[#This Row],[Ledger 14]])&gt;0,IF(TYPE(VLOOKUP(Table1[[#This Row],[Ledger 14]],$GZ:$GZ,1,0))=16,1,0),0)</f>
        <v>0</v>
      </c>
      <c r="FW763">
        <f>IF(LEN(Table1[[#This Row],[Ledger 15]])&gt;0,IF(TYPE(VLOOKUP(Table1[[#This Row],[Ledger 15]],$GZ:$GZ,1,0))=16,1,0),0)</f>
        <v>0</v>
      </c>
    </row>
    <row r="764" spans="4:179" ht="33" customHeight="1" x14ac:dyDescent="0.45">
      <c r="D764" s="8">
        <f t="shared" si="20"/>
        <v>759</v>
      </c>
      <c r="E764" s="32"/>
      <c r="F764" s="34"/>
      <c r="G764" s="34"/>
      <c r="H764" s="34"/>
      <c r="I764" s="34"/>
      <c r="J764" s="38"/>
      <c r="K764" s="33"/>
      <c r="L764" s="36"/>
      <c r="M764" s="35"/>
      <c r="N764" s="34"/>
      <c r="O764" s="41"/>
      <c r="P764" s="35"/>
      <c r="Q764" s="34"/>
      <c r="R764" s="37"/>
      <c r="S764" s="35"/>
      <c r="T764" s="34"/>
      <c r="U764" s="37"/>
      <c r="V764" s="35"/>
      <c r="W764" s="34"/>
      <c r="X764" s="37"/>
      <c r="Y764" s="35"/>
      <c r="Z764" s="34"/>
      <c r="AA764" s="37"/>
      <c r="AB764" s="35"/>
      <c r="AC764" s="34"/>
      <c r="AD764" s="37"/>
      <c r="AE764" s="35"/>
      <c r="AF764" s="34"/>
      <c r="AG764" s="37"/>
      <c r="AH764" s="35"/>
      <c r="AI764" s="34"/>
      <c r="AJ764" s="37"/>
      <c r="AK764" s="35"/>
      <c r="AL764" s="34"/>
      <c r="AM764" s="37"/>
      <c r="AN764" s="35"/>
      <c r="AO764" s="34"/>
      <c r="AP764" s="37"/>
      <c r="AQ764" s="35"/>
      <c r="AR764" s="34"/>
      <c r="AS764" s="37"/>
      <c r="AT764" s="35"/>
      <c r="AU764" s="34"/>
      <c r="AV764" s="37"/>
      <c r="AW764" s="35"/>
      <c r="AX764" s="34"/>
      <c r="AY764" s="37"/>
      <c r="AZ764" s="35"/>
      <c r="BA764" s="34"/>
      <c r="BB764" s="37"/>
      <c r="BC7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4" s="7"/>
      <c r="BF764" t="str">
        <f>IF(Table1[[#This Row],[Date]]="","","&amp;lt;VOUCHER REMOTEID="&amp;""""&amp;$A$11&amp;$A$13&amp;ROW()&amp;""""&amp;" VCHTYPE="""&amp;F764&amp;""" ACTION="""&amp;"Create"&amp;"""&amp;gt;")</f>
        <v/>
      </c>
      <c r="BG764" t="str">
        <f>IF(Table1[[#This Row],[Date]]="","",TEXT(Table1[[#This Row],[Date]],"yyyymmdd"))</f>
        <v/>
      </c>
      <c r="BH764" t="str">
        <f>Table1[[#This Row],[Date2]]</f>
        <v/>
      </c>
      <c r="BI764" t="str">
        <f>IF(Table1[[#This Row],[Date]]="","",Table1[[#This Row],[Voucher Type]])</f>
        <v/>
      </c>
      <c r="BJ764" t="str">
        <f>IF(Table1[[#This Row],[Ref No / Invoice No]]="","",Table1[[#This Row],[Ref No / Invoice No]])</f>
        <v/>
      </c>
      <c r="BK764" t="str">
        <f>IF(Table1[[#This Row],[Voucher No]]="","",Table1[[#This Row],[Voucher No]])</f>
        <v/>
      </c>
      <c r="BL764" t="str">
        <f>IF(Table1[[#This Row],[Date]]="","",Table1[[#This Row],[Narration]])</f>
        <v/>
      </c>
      <c r="BM764" t="str">
        <f>IF(Table1[[#This Row],[Date]]="","",$A$11&amp;$A$13&amp;ROW())</f>
        <v/>
      </c>
      <c r="BN764" t="str">
        <f>IF(Table1[[#This Row],[Date]]="","",$A$13)</f>
        <v/>
      </c>
      <c r="BP764" t="str">
        <f>IF(Table1[[#This Row],[Ledger 1]]="","","No")</f>
        <v/>
      </c>
      <c r="BQ764" t="str">
        <f>IF(Table1[[#This Row],[Date]]="","",IF(Table1[[#This Row],[Effect 1]]="Dr.","Yes","No"))</f>
        <v/>
      </c>
      <c r="BR764" t="str">
        <f>IF(Table1[[#This Row],[Date]]="","",Table1[[#This Row],[Ledger 1]])</f>
        <v/>
      </c>
      <c r="BS764" t="str">
        <f>IF(Table1[[#This Row],[Date]]="","",IF(Table1[[#This Row],[Effect 1]]="Dr.",-Table1[[#This Row],[Amount 1]],Table1[[#This Row],[Amount 1]]))</f>
        <v/>
      </c>
      <c r="BV764" t="str">
        <f>IF(Table1[[#This Row],[Ledger 2]]="","","No")</f>
        <v/>
      </c>
      <c r="BW764" t="str">
        <f>IF(Table1[[#This Row],[Date]]="","",IF(Table1[[#This Row],[Effect 2]]="Dr.","Yes","No"))</f>
        <v/>
      </c>
      <c r="BX764" t="str">
        <f>IF(Table1[[#This Row],[Date]]="","",Table1[[#This Row],[Ledger 2]])</f>
        <v/>
      </c>
      <c r="BY764" t="str">
        <f>IF(Table1[[#This Row],[Date]]="","",IF(Table1[[#This Row],[Effect 2]]="Dr.",-Table1[[#This Row],[Amount 2]],Table1[[#This Row],[Amount 2]]))</f>
        <v/>
      </c>
      <c r="CB764" t="str">
        <f>IF(Table1[[#This Row],[Ledger 3]]="","","No")</f>
        <v/>
      </c>
      <c r="CC764" t="str">
        <f>IF(Table1[[#This Row],[Ledger 3]]="","",IF(Table1[[#This Row],[Effect 3]]="Dr.","Yes","No"))</f>
        <v/>
      </c>
      <c r="CD764" t="str">
        <f>IF(Table1[[#This Row],[Ledger 3]]="","",Table1[[#This Row],[Ledger 3]])</f>
        <v/>
      </c>
      <c r="CE764" t="str">
        <f>IF(Table1[[#This Row],[Ledger 3]]="","",IF(Table1[[#This Row],[Effect 3]]="Dr.",-Table1[[#This Row],[Amount 3]],Table1[[#This Row],[Amount 3]]))</f>
        <v/>
      </c>
      <c r="CH764" t="str">
        <f>IF(Table1[[#This Row],[Ledger 4]]="","","No")</f>
        <v/>
      </c>
      <c r="CI764" t="str">
        <f>IF(Table1[[#This Row],[Ledger 4]]="","",IF(Table1[[#This Row],[Effect 4]]="Dr.","Yes","No"))</f>
        <v/>
      </c>
      <c r="CJ764" t="str">
        <f>IF(Table1[[#This Row],[Ledger 4]]="","",Table1[[#This Row],[Ledger 4]])</f>
        <v/>
      </c>
      <c r="CK764" t="str">
        <f>IF(Table1[[#This Row],[Ledger 4]]="","",IF(Table1[[#This Row],[Effect 4]]="Dr.",-Table1[[#This Row],[Amount 4]],Table1[[#This Row],[Amount 4]]))</f>
        <v/>
      </c>
      <c r="CN764" t="str">
        <f>IF(Table1[[#This Row],[Ledger 5]]="","","No")</f>
        <v/>
      </c>
      <c r="CO764" t="str">
        <f>IF(Table1[[#This Row],[Ledger 5]]="","",IF(Table1[[#This Row],[Effect 5]]="Dr.","Yes","No"))</f>
        <v/>
      </c>
      <c r="CP764" t="str">
        <f>IF(Table1[[#This Row],[Ledger 5]]="","",Table1[[#This Row],[Ledger 5]])</f>
        <v/>
      </c>
      <c r="CQ764" t="str">
        <f>IF(Table1[[#This Row],[Ledger 5]]="","",IF(Table1[[#This Row],[Effect 5]]="Dr.",-Table1[[#This Row],[Amount 5]],Table1[[#This Row],[Amount 5]]))</f>
        <v/>
      </c>
      <c r="CT764" t="str">
        <f>IF(Table1[[#This Row],[Ledger 6]]="","","No")</f>
        <v/>
      </c>
      <c r="CU764" t="str">
        <f>IF(Table1[[#This Row],[Ledger 6]]="","",IF(Table1[[#This Row],[Effect 6]]="Dr.","Yes","No"))</f>
        <v/>
      </c>
      <c r="CV764" t="str">
        <f>IF(Table1[[#This Row],[Ledger 6]]="","",Table1[[#This Row],[Ledger 6]])</f>
        <v/>
      </c>
      <c r="CW764" t="str">
        <f>IF(Table1[[#This Row],[Ledger 6]]="","",IF(Table1[[#This Row],[Effect 6]]="Dr.",-Table1[[#This Row],[Amount 6]],Table1[[#This Row],[Amount 6]]))</f>
        <v/>
      </c>
      <c r="CZ764" t="str">
        <f>IF(Table1[[#This Row],[Ledger 7]]="","","No")</f>
        <v/>
      </c>
      <c r="DA764" t="str">
        <f>IF(Table1[[#This Row],[Ledger 7]]="","",IF(Table1[[#This Row],[Effect 7]]="Dr.","Yes","No"))</f>
        <v/>
      </c>
      <c r="DB764" t="str">
        <f>IF(Table1[[#This Row],[Ledger 7]]="","",Table1[[#This Row],[Ledger 7]])</f>
        <v/>
      </c>
      <c r="DC764" t="str">
        <f>IF(Table1[[#This Row],[Ledger 7]]="","",IF(Table1[[#This Row],[Effect 7]]="Dr.",-Table1[[#This Row],[Amount 7]],Table1[[#This Row],[Amount 7]]))</f>
        <v/>
      </c>
      <c r="DF764" t="str">
        <f>IF(Table1[[#This Row],[Ledger 8]]="","","No")</f>
        <v/>
      </c>
      <c r="DG764" t="str">
        <f>IF(Table1[[#This Row],[Ledger 8]]="","",IF(Table1[[#This Row],[Effect 8]]="Dr.","Yes","No"))</f>
        <v/>
      </c>
      <c r="DH764" t="str">
        <f>IF(Table1[[#This Row],[Ledger 8]]="","",Table1[[#This Row],[Ledger 8]])</f>
        <v/>
      </c>
      <c r="DI764" t="str">
        <f>IF(Table1[[#This Row],[Ledger 8]]="","",IF(Table1[[#This Row],[Effect 8]]="Dr.",-Table1[[#This Row],[Amount 8]],Table1[[#This Row],[Amount 8]]))</f>
        <v/>
      </c>
      <c r="DL764" t="str">
        <f>IF(Table1[[#This Row],[Ledger 9]]="","","No")</f>
        <v/>
      </c>
      <c r="DM764" t="str">
        <f>IF(Table1[[#This Row],[Ledger 9]]="","",IF(Table1[[#This Row],[Effect 9]]="Dr.","Yes","No"))</f>
        <v/>
      </c>
      <c r="DN764" t="str">
        <f>IF(Table1[[#This Row],[Ledger 9]]="","",Table1[[#This Row],[Ledger 9]])</f>
        <v/>
      </c>
      <c r="DO764" t="str">
        <f>IF(Table1[[#This Row],[Ledger 9]]="","",IF(Table1[[#This Row],[Effect 9]]="Dr.",-Table1[[#This Row],[Amount 9]],Table1[[#This Row],[Amount 9]]))</f>
        <v/>
      </c>
      <c r="DR764" t="str">
        <f>IF(Table1[[#This Row],[Ledger 10]]="","","No")</f>
        <v/>
      </c>
      <c r="DS764" t="str">
        <f>IF(Table1[[#This Row],[Ledger 10]]="","",IF(Table1[[#This Row],[Effect 10]]="Dr.","Yes","No"))</f>
        <v/>
      </c>
      <c r="DT764" t="str">
        <f>IF(Table1[[#This Row],[Ledger 10]]="","",Table1[[#This Row],[Ledger 10]])</f>
        <v/>
      </c>
      <c r="DU764" t="str">
        <f>IF(Table1[[#This Row],[Ledger 10]]="","",IF(Table1[[#This Row],[Effect 10]]="Dr.",-Table1[[#This Row],[Amount 10]],Table1[[#This Row],[Amount 10]]))</f>
        <v/>
      </c>
      <c r="DX764" t="str">
        <f>IF(Table1[[#This Row],[Ledger 11]]="","","No")</f>
        <v/>
      </c>
      <c r="DY764" t="str">
        <f>IF(Table1[[#This Row],[Ledger 11]]="","",IF(Table1[[#This Row],[Effect 11]]="Dr.","Yes","No"))</f>
        <v/>
      </c>
      <c r="DZ764" t="str">
        <f>IF(Table1[[#This Row],[Ledger 11]]="","",Table1[[#This Row],[Ledger 11]])</f>
        <v/>
      </c>
      <c r="EA764" t="str">
        <f>IF(Table1[[#This Row],[Ledger 11]]="","",IF(Table1[[#This Row],[Effect 11]]="Dr.",-Table1[[#This Row],[Amount 11]],Table1[[#This Row],[Amount 11]]))</f>
        <v/>
      </c>
      <c r="ED764" t="str">
        <f>IF(Table1[[#This Row],[Ledger 12]]="","","No")</f>
        <v/>
      </c>
      <c r="EE764" t="str">
        <f>IF(Table1[[#This Row],[Ledger 12]]="","",IF(Table1[[#This Row],[Effect 12]]="Dr.","Yes","No"))</f>
        <v/>
      </c>
      <c r="EF764" t="str">
        <f>IF(Table1[[#This Row],[Ledger 12]]="","",Table1[[#This Row],[Ledger 12]])</f>
        <v/>
      </c>
      <c r="EG764" t="str">
        <f>IF(Table1[[#This Row],[Ledger 12]]="","",IF(Table1[[#This Row],[Effect 12]]="Dr.",-Table1[[#This Row],[Amount 12]],Table1[[#This Row],[Amount 12]]))</f>
        <v/>
      </c>
      <c r="EJ764" t="str">
        <f>IF(Table1[[#This Row],[Ledger 13]]="","","No")</f>
        <v/>
      </c>
      <c r="EK764" t="str">
        <f>IF(Table1[[#This Row],[Ledger 13]]="","",IF(Table1[[#This Row],[Effect 13]]="Dr.","Yes","No"))</f>
        <v/>
      </c>
      <c r="EL764" t="str">
        <f>IF(Table1[[#This Row],[Ledger 13]]="","",Table1[[#This Row],[Ledger 13]])</f>
        <v/>
      </c>
      <c r="EM764" t="str">
        <f>IF(Table1[[#This Row],[Ledger 13]]="","",IF(Table1[[#This Row],[Effect 13]]="Dr.",-Table1[[#This Row],[Amount 13]],Table1[[#This Row],[Amount 13]]))</f>
        <v/>
      </c>
      <c r="EP764" t="str">
        <f>IF(Table1[[#This Row],[Ledger 14]]="","","No")</f>
        <v/>
      </c>
      <c r="EQ764" t="str">
        <f>IF(Table1[[#This Row],[Ledger 14]]="","",IF(Table1[[#This Row],[Effect 14]]="Dr.","Yes","No"))</f>
        <v/>
      </c>
      <c r="ER764" t="str">
        <f>IF(Table1[[#This Row],[Ledger 14]]="","",Table1[[#This Row],[Ledger 14]])</f>
        <v/>
      </c>
      <c r="ES764" t="str">
        <f>IF(Table1[[#This Row],[Ledger 14]]="","",IF(Table1[[#This Row],[Effect 14]]="Dr.",-Table1[[#This Row],[Amount 14]],Table1[[#This Row],[Amount 14]]))</f>
        <v/>
      </c>
      <c r="EV764" t="str">
        <f>IF(Table1[[#This Row],[Ledger 15]]="","","No")</f>
        <v/>
      </c>
      <c r="EW764" t="str">
        <f>IF(Table1[[#This Row],[Ledger 15]]="","",IF(Table1[[#This Row],[Effect 15]]="Dr.","Yes","No"))</f>
        <v/>
      </c>
      <c r="EX764" t="str">
        <f>IF(Table1[[#This Row],[Ledger 15]]="","",Table1[[#This Row],[Ledger 15]])</f>
        <v/>
      </c>
      <c r="EY764" t="str">
        <f>IF(Table1[[#This Row],[Ledger 15]]="","",IF(Table1[[#This Row],[Effect 15]]="Dr.",-Table1[[#This Row],[Amount 15]],Table1[[#This Row],[Amount 15]]))</f>
        <v/>
      </c>
      <c r="FD7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4">
        <f>IF(Table1[[#This Row],[Date]]="",0,IF(AND(Table1[[#This Row],[Date]]&gt;=$FE$2,Table1[[#This Row],[Date]]&lt;=$FE$3),0,1))</f>
        <v>0</v>
      </c>
      <c r="FF764">
        <f>IF(Table1[[#This Row],[Date]]="",0,IF(TYPE(VLOOKUP(Table1[[#This Row],[Voucher Type]],Table1[[#All],[Voucher Type Master]],1,FALSE))=16,1,0))</f>
        <v>0</v>
      </c>
      <c r="FG764">
        <f>IF(TYPE(IF(Table1[[#This Row],[Date]]="",0,IF(VLOOKUP(Table1[[#This Row],[Voucher Type]],$FY$5:$FZ$13,2,0)=Table1[[#This Row],[Effect 1]],0,1)))=16,1,0)</f>
        <v>0</v>
      </c>
      <c r="FH7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4">
        <f>IF(LEN(Table1[[#This Row],[Ledger 1]])&gt;0,IF(TYPE(VLOOKUP(Table1[[#This Row],[Ledger 1]],GZ:GZ,1,0))=16,1,0),0)</f>
        <v>0</v>
      </c>
      <c r="FJ764">
        <f>IF(LEN(Table1[[#This Row],[Ledger 2]])&gt;0,IF(TYPE(VLOOKUP(Table1[[#This Row],[Ledger 2]],GZ:GZ,1,0))=16,1,0),0)</f>
        <v>0</v>
      </c>
      <c r="FK764">
        <f>IF(LEN(Table1[[#This Row],[Ledger 3]])&gt;0,IF(TYPE(VLOOKUP(Table1[[#This Row],[Ledger 3]],GZ:GZ,1,0))=16,1,0),0)</f>
        <v>0</v>
      </c>
      <c r="FL764">
        <f>IF(LEN(Table1[[#This Row],[Ledger 4]])&gt;0,IF(TYPE(VLOOKUP(Table1[[#This Row],[Ledger 4]],GZ:GZ,1,0))=16,1,0),0)</f>
        <v>0</v>
      </c>
      <c r="FM764">
        <f>IF(LEN(Table1[[#This Row],[Ledger 5]])&gt;0,IF(TYPE(VLOOKUP(Table1[[#This Row],[Ledger 5]],GZ:GZ,1,0))=16,1,0),0)</f>
        <v>0</v>
      </c>
      <c r="FN764">
        <f>IF(LEN(Table1[[#This Row],[Ledger 6]])&gt;0,IF(TYPE(VLOOKUP(Table1[[#This Row],[Ledger 6]],$GZ:$GZ,1,0))=16,1,0),0)</f>
        <v>0</v>
      </c>
      <c r="FO764">
        <f>IF(LEN(Table1[[#This Row],[Ledger 7]])&gt;0,IF(TYPE(VLOOKUP(Table1[[#This Row],[Ledger 7]],$GZ:$GZ,1,0))=16,1,0),0)</f>
        <v>0</v>
      </c>
      <c r="FP764">
        <f>IF(LEN(Table1[[#This Row],[Ledger 8]])&gt;0,IF(TYPE(VLOOKUP(Table1[[#This Row],[Ledger 8]],$GZ:$GZ,1,0))=16,1,0),0)</f>
        <v>0</v>
      </c>
      <c r="FQ764">
        <f>IF(LEN(Table1[[#This Row],[Ledger 9]])&gt;0,IF(TYPE(VLOOKUP(Table1[[#This Row],[Ledger 9]],$GZ:$GZ,1,0))=16,1,0),0)</f>
        <v>0</v>
      </c>
      <c r="FR764">
        <f>IF(LEN(Table1[[#This Row],[Ledger 10]])&gt;0,IF(TYPE(VLOOKUP(Table1[[#This Row],[Ledger 10]],$GZ:$GZ,1,0))=16,1,0),0)</f>
        <v>0</v>
      </c>
      <c r="FS764">
        <f>IF(LEN(Table1[[#This Row],[Ledger 11]])&gt;0,IF(TYPE(VLOOKUP(Table1[[#This Row],[Ledger 11]],$GZ:$GZ,1,0))=16,1,0),0)</f>
        <v>0</v>
      </c>
      <c r="FT764">
        <f>IF(LEN(Table1[[#This Row],[Ledger 12]])&gt;0,IF(TYPE(VLOOKUP(Table1[[#This Row],[Ledger 12]],$GZ:$GZ,1,0))=16,1,0),0)</f>
        <v>0</v>
      </c>
      <c r="FU764">
        <f>IF(LEN(Table1[[#This Row],[Ledger 13]])&gt;0,IF(TYPE(VLOOKUP(Table1[[#This Row],[Ledger 13]],$GZ:$GZ,1,0))=16,1,0),0)</f>
        <v>0</v>
      </c>
      <c r="FV764">
        <f>IF(LEN(Table1[[#This Row],[Ledger 14]])&gt;0,IF(TYPE(VLOOKUP(Table1[[#This Row],[Ledger 14]],$GZ:$GZ,1,0))=16,1,0),0)</f>
        <v>0</v>
      </c>
      <c r="FW764">
        <f>IF(LEN(Table1[[#This Row],[Ledger 15]])&gt;0,IF(TYPE(VLOOKUP(Table1[[#This Row],[Ledger 15]],$GZ:$GZ,1,0))=16,1,0),0)</f>
        <v>0</v>
      </c>
    </row>
    <row r="765" spans="4:179" ht="33" customHeight="1" x14ac:dyDescent="0.45">
      <c r="D765" s="8">
        <f t="shared" si="20"/>
        <v>760</v>
      </c>
      <c r="E765" s="32"/>
      <c r="F765" s="34"/>
      <c r="G765" s="34"/>
      <c r="H765" s="34"/>
      <c r="I765" s="34"/>
      <c r="J765" s="38"/>
      <c r="K765" s="33"/>
      <c r="L765" s="36"/>
      <c r="M765" s="35"/>
      <c r="N765" s="34"/>
      <c r="O765" s="41"/>
      <c r="P765" s="35"/>
      <c r="Q765" s="34"/>
      <c r="R765" s="37"/>
      <c r="S765" s="35"/>
      <c r="T765" s="34"/>
      <c r="U765" s="37"/>
      <c r="V765" s="35"/>
      <c r="W765" s="34"/>
      <c r="X765" s="37"/>
      <c r="Y765" s="35"/>
      <c r="Z765" s="34"/>
      <c r="AA765" s="37"/>
      <c r="AB765" s="35"/>
      <c r="AC765" s="34"/>
      <c r="AD765" s="37"/>
      <c r="AE765" s="35"/>
      <c r="AF765" s="34"/>
      <c r="AG765" s="37"/>
      <c r="AH765" s="35"/>
      <c r="AI765" s="34"/>
      <c r="AJ765" s="37"/>
      <c r="AK765" s="35"/>
      <c r="AL765" s="34"/>
      <c r="AM765" s="37"/>
      <c r="AN765" s="35"/>
      <c r="AO765" s="34"/>
      <c r="AP765" s="37"/>
      <c r="AQ765" s="35"/>
      <c r="AR765" s="34"/>
      <c r="AS765" s="37"/>
      <c r="AT765" s="35"/>
      <c r="AU765" s="34"/>
      <c r="AV765" s="37"/>
      <c r="AW765" s="35"/>
      <c r="AX765" s="34"/>
      <c r="AY765" s="37"/>
      <c r="AZ765" s="35"/>
      <c r="BA765" s="34"/>
      <c r="BB765" s="37"/>
      <c r="BC7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5" s="7"/>
      <c r="BF765" t="str">
        <f>IF(Table1[[#This Row],[Date]]="","","&amp;lt;VOUCHER REMOTEID="&amp;""""&amp;$A$11&amp;$A$13&amp;ROW()&amp;""""&amp;" VCHTYPE="""&amp;F765&amp;""" ACTION="""&amp;"Create"&amp;"""&amp;gt;")</f>
        <v/>
      </c>
      <c r="BG765" t="str">
        <f>IF(Table1[[#This Row],[Date]]="","",TEXT(Table1[[#This Row],[Date]],"yyyymmdd"))</f>
        <v/>
      </c>
      <c r="BH765" t="str">
        <f>Table1[[#This Row],[Date2]]</f>
        <v/>
      </c>
      <c r="BI765" t="str">
        <f>IF(Table1[[#This Row],[Date]]="","",Table1[[#This Row],[Voucher Type]])</f>
        <v/>
      </c>
      <c r="BJ765" t="str">
        <f>IF(Table1[[#This Row],[Ref No / Invoice No]]="","",Table1[[#This Row],[Ref No / Invoice No]])</f>
        <v/>
      </c>
      <c r="BK765" t="str">
        <f>IF(Table1[[#This Row],[Voucher No]]="","",Table1[[#This Row],[Voucher No]])</f>
        <v/>
      </c>
      <c r="BL765" t="str">
        <f>IF(Table1[[#This Row],[Date]]="","",Table1[[#This Row],[Narration]])</f>
        <v/>
      </c>
      <c r="BM765" t="str">
        <f>IF(Table1[[#This Row],[Date]]="","",$A$11&amp;$A$13&amp;ROW())</f>
        <v/>
      </c>
      <c r="BN765" t="str">
        <f>IF(Table1[[#This Row],[Date]]="","",$A$13)</f>
        <v/>
      </c>
      <c r="BP765" t="str">
        <f>IF(Table1[[#This Row],[Ledger 1]]="","","No")</f>
        <v/>
      </c>
      <c r="BQ765" t="str">
        <f>IF(Table1[[#This Row],[Date]]="","",IF(Table1[[#This Row],[Effect 1]]="Dr.","Yes","No"))</f>
        <v/>
      </c>
      <c r="BR765" t="str">
        <f>IF(Table1[[#This Row],[Date]]="","",Table1[[#This Row],[Ledger 1]])</f>
        <v/>
      </c>
      <c r="BS765" t="str">
        <f>IF(Table1[[#This Row],[Date]]="","",IF(Table1[[#This Row],[Effect 1]]="Dr.",-Table1[[#This Row],[Amount 1]],Table1[[#This Row],[Amount 1]]))</f>
        <v/>
      </c>
      <c r="BV765" t="str">
        <f>IF(Table1[[#This Row],[Ledger 2]]="","","No")</f>
        <v/>
      </c>
      <c r="BW765" t="str">
        <f>IF(Table1[[#This Row],[Date]]="","",IF(Table1[[#This Row],[Effect 2]]="Dr.","Yes","No"))</f>
        <v/>
      </c>
      <c r="BX765" t="str">
        <f>IF(Table1[[#This Row],[Date]]="","",Table1[[#This Row],[Ledger 2]])</f>
        <v/>
      </c>
      <c r="BY765" t="str">
        <f>IF(Table1[[#This Row],[Date]]="","",IF(Table1[[#This Row],[Effect 2]]="Dr.",-Table1[[#This Row],[Amount 2]],Table1[[#This Row],[Amount 2]]))</f>
        <v/>
      </c>
      <c r="CB765" t="str">
        <f>IF(Table1[[#This Row],[Ledger 3]]="","","No")</f>
        <v/>
      </c>
      <c r="CC765" t="str">
        <f>IF(Table1[[#This Row],[Ledger 3]]="","",IF(Table1[[#This Row],[Effect 3]]="Dr.","Yes","No"))</f>
        <v/>
      </c>
      <c r="CD765" t="str">
        <f>IF(Table1[[#This Row],[Ledger 3]]="","",Table1[[#This Row],[Ledger 3]])</f>
        <v/>
      </c>
      <c r="CE765" t="str">
        <f>IF(Table1[[#This Row],[Ledger 3]]="","",IF(Table1[[#This Row],[Effect 3]]="Dr.",-Table1[[#This Row],[Amount 3]],Table1[[#This Row],[Amount 3]]))</f>
        <v/>
      </c>
      <c r="CH765" t="str">
        <f>IF(Table1[[#This Row],[Ledger 4]]="","","No")</f>
        <v/>
      </c>
      <c r="CI765" t="str">
        <f>IF(Table1[[#This Row],[Ledger 4]]="","",IF(Table1[[#This Row],[Effect 4]]="Dr.","Yes","No"))</f>
        <v/>
      </c>
      <c r="CJ765" t="str">
        <f>IF(Table1[[#This Row],[Ledger 4]]="","",Table1[[#This Row],[Ledger 4]])</f>
        <v/>
      </c>
      <c r="CK765" t="str">
        <f>IF(Table1[[#This Row],[Ledger 4]]="","",IF(Table1[[#This Row],[Effect 4]]="Dr.",-Table1[[#This Row],[Amount 4]],Table1[[#This Row],[Amount 4]]))</f>
        <v/>
      </c>
      <c r="CN765" t="str">
        <f>IF(Table1[[#This Row],[Ledger 5]]="","","No")</f>
        <v/>
      </c>
      <c r="CO765" t="str">
        <f>IF(Table1[[#This Row],[Ledger 5]]="","",IF(Table1[[#This Row],[Effect 5]]="Dr.","Yes","No"))</f>
        <v/>
      </c>
      <c r="CP765" t="str">
        <f>IF(Table1[[#This Row],[Ledger 5]]="","",Table1[[#This Row],[Ledger 5]])</f>
        <v/>
      </c>
      <c r="CQ765" t="str">
        <f>IF(Table1[[#This Row],[Ledger 5]]="","",IF(Table1[[#This Row],[Effect 5]]="Dr.",-Table1[[#This Row],[Amount 5]],Table1[[#This Row],[Amount 5]]))</f>
        <v/>
      </c>
      <c r="CT765" t="str">
        <f>IF(Table1[[#This Row],[Ledger 6]]="","","No")</f>
        <v/>
      </c>
      <c r="CU765" t="str">
        <f>IF(Table1[[#This Row],[Ledger 6]]="","",IF(Table1[[#This Row],[Effect 6]]="Dr.","Yes","No"))</f>
        <v/>
      </c>
      <c r="CV765" t="str">
        <f>IF(Table1[[#This Row],[Ledger 6]]="","",Table1[[#This Row],[Ledger 6]])</f>
        <v/>
      </c>
      <c r="CW765" t="str">
        <f>IF(Table1[[#This Row],[Ledger 6]]="","",IF(Table1[[#This Row],[Effect 6]]="Dr.",-Table1[[#This Row],[Amount 6]],Table1[[#This Row],[Amount 6]]))</f>
        <v/>
      </c>
      <c r="CZ765" t="str">
        <f>IF(Table1[[#This Row],[Ledger 7]]="","","No")</f>
        <v/>
      </c>
      <c r="DA765" t="str">
        <f>IF(Table1[[#This Row],[Ledger 7]]="","",IF(Table1[[#This Row],[Effect 7]]="Dr.","Yes","No"))</f>
        <v/>
      </c>
      <c r="DB765" t="str">
        <f>IF(Table1[[#This Row],[Ledger 7]]="","",Table1[[#This Row],[Ledger 7]])</f>
        <v/>
      </c>
      <c r="DC765" t="str">
        <f>IF(Table1[[#This Row],[Ledger 7]]="","",IF(Table1[[#This Row],[Effect 7]]="Dr.",-Table1[[#This Row],[Amount 7]],Table1[[#This Row],[Amount 7]]))</f>
        <v/>
      </c>
      <c r="DF765" t="str">
        <f>IF(Table1[[#This Row],[Ledger 8]]="","","No")</f>
        <v/>
      </c>
      <c r="DG765" t="str">
        <f>IF(Table1[[#This Row],[Ledger 8]]="","",IF(Table1[[#This Row],[Effect 8]]="Dr.","Yes","No"))</f>
        <v/>
      </c>
      <c r="DH765" t="str">
        <f>IF(Table1[[#This Row],[Ledger 8]]="","",Table1[[#This Row],[Ledger 8]])</f>
        <v/>
      </c>
      <c r="DI765" t="str">
        <f>IF(Table1[[#This Row],[Ledger 8]]="","",IF(Table1[[#This Row],[Effect 8]]="Dr.",-Table1[[#This Row],[Amount 8]],Table1[[#This Row],[Amount 8]]))</f>
        <v/>
      </c>
      <c r="DL765" t="str">
        <f>IF(Table1[[#This Row],[Ledger 9]]="","","No")</f>
        <v/>
      </c>
      <c r="DM765" t="str">
        <f>IF(Table1[[#This Row],[Ledger 9]]="","",IF(Table1[[#This Row],[Effect 9]]="Dr.","Yes","No"))</f>
        <v/>
      </c>
      <c r="DN765" t="str">
        <f>IF(Table1[[#This Row],[Ledger 9]]="","",Table1[[#This Row],[Ledger 9]])</f>
        <v/>
      </c>
      <c r="DO765" t="str">
        <f>IF(Table1[[#This Row],[Ledger 9]]="","",IF(Table1[[#This Row],[Effect 9]]="Dr.",-Table1[[#This Row],[Amount 9]],Table1[[#This Row],[Amount 9]]))</f>
        <v/>
      </c>
      <c r="DR765" t="str">
        <f>IF(Table1[[#This Row],[Ledger 10]]="","","No")</f>
        <v/>
      </c>
      <c r="DS765" t="str">
        <f>IF(Table1[[#This Row],[Ledger 10]]="","",IF(Table1[[#This Row],[Effect 10]]="Dr.","Yes","No"))</f>
        <v/>
      </c>
      <c r="DT765" t="str">
        <f>IF(Table1[[#This Row],[Ledger 10]]="","",Table1[[#This Row],[Ledger 10]])</f>
        <v/>
      </c>
      <c r="DU765" t="str">
        <f>IF(Table1[[#This Row],[Ledger 10]]="","",IF(Table1[[#This Row],[Effect 10]]="Dr.",-Table1[[#This Row],[Amount 10]],Table1[[#This Row],[Amount 10]]))</f>
        <v/>
      </c>
      <c r="DX765" t="str">
        <f>IF(Table1[[#This Row],[Ledger 11]]="","","No")</f>
        <v/>
      </c>
      <c r="DY765" t="str">
        <f>IF(Table1[[#This Row],[Ledger 11]]="","",IF(Table1[[#This Row],[Effect 11]]="Dr.","Yes","No"))</f>
        <v/>
      </c>
      <c r="DZ765" t="str">
        <f>IF(Table1[[#This Row],[Ledger 11]]="","",Table1[[#This Row],[Ledger 11]])</f>
        <v/>
      </c>
      <c r="EA765" t="str">
        <f>IF(Table1[[#This Row],[Ledger 11]]="","",IF(Table1[[#This Row],[Effect 11]]="Dr.",-Table1[[#This Row],[Amount 11]],Table1[[#This Row],[Amount 11]]))</f>
        <v/>
      </c>
      <c r="ED765" t="str">
        <f>IF(Table1[[#This Row],[Ledger 12]]="","","No")</f>
        <v/>
      </c>
      <c r="EE765" t="str">
        <f>IF(Table1[[#This Row],[Ledger 12]]="","",IF(Table1[[#This Row],[Effect 12]]="Dr.","Yes","No"))</f>
        <v/>
      </c>
      <c r="EF765" t="str">
        <f>IF(Table1[[#This Row],[Ledger 12]]="","",Table1[[#This Row],[Ledger 12]])</f>
        <v/>
      </c>
      <c r="EG765" t="str">
        <f>IF(Table1[[#This Row],[Ledger 12]]="","",IF(Table1[[#This Row],[Effect 12]]="Dr.",-Table1[[#This Row],[Amount 12]],Table1[[#This Row],[Amount 12]]))</f>
        <v/>
      </c>
      <c r="EJ765" t="str">
        <f>IF(Table1[[#This Row],[Ledger 13]]="","","No")</f>
        <v/>
      </c>
      <c r="EK765" t="str">
        <f>IF(Table1[[#This Row],[Ledger 13]]="","",IF(Table1[[#This Row],[Effect 13]]="Dr.","Yes","No"))</f>
        <v/>
      </c>
      <c r="EL765" t="str">
        <f>IF(Table1[[#This Row],[Ledger 13]]="","",Table1[[#This Row],[Ledger 13]])</f>
        <v/>
      </c>
      <c r="EM765" t="str">
        <f>IF(Table1[[#This Row],[Ledger 13]]="","",IF(Table1[[#This Row],[Effect 13]]="Dr.",-Table1[[#This Row],[Amount 13]],Table1[[#This Row],[Amount 13]]))</f>
        <v/>
      </c>
      <c r="EP765" t="str">
        <f>IF(Table1[[#This Row],[Ledger 14]]="","","No")</f>
        <v/>
      </c>
      <c r="EQ765" t="str">
        <f>IF(Table1[[#This Row],[Ledger 14]]="","",IF(Table1[[#This Row],[Effect 14]]="Dr.","Yes","No"))</f>
        <v/>
      </c>
      <c r="ER765" t="str">
        <f>IF(Table1[[#This Row],[Ledger 14]]="","",Table1[[#This Row],[Ledger 14]])</f>
        <v/>
      </c>
      <c r="ES765" t="str">
        <f>IF(Table1[[#This Row],[Ledger 14]]="","",IF(Table1[[#This Row],[Effect 14]]="Dr.",-Table1[[#This Row],[Amount 14]],Table1[[#This Row],[Amount 14]]))</f>
        <v/>
      </c>
      <c r="EV765" t="str">
        <f>IF(Table1[[#This Row],[Ledger 15]]="","","No")</f>
        <v/>
      </c>
      <c r="EW765" t="str">
        <f>IF(Table1[[#This Row],[Ledger 15]]="","",IF(Table1[[#This Row],[Effect 15]]="Dr.","Yes","No"))</f>
        <v/>
      </c>
      <c r="EX765" t="str">
        <f>IF(Table1[[#This Row],[Ledger 15]]="","",Table1[[#This Row],[Ledger 15]])</f>
        <v/>
      </c>
      <c r="EY765" t="str">
        <f>IF(Table1[[#This Row],[Ledger 15]]="","",IF(Table1[[#This Row],[Effect 15]]="Dr.",-Table1[[#This Row],[Amount 15]],Table1[[#This Row],[Amount 15]]))</f>
        <v/>
      </c>
      <c r="FD7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5">
        <f>IF(Table1[[#This Row],[Date]]="",0,IF(AND(Table1[[#This Row],[Date]]&gt;=$FE$2,Table1[[#This Row],[Date]]&lt;=$FE$3),0,1))</f>
        <v>0</v>
      </c>
      <c r="FF765">
        <f>IF(Table1[[#This Row],[Date]]="",0,IF(TYPE(VLOOKUP(Table1[[#This Row],[Voucher Type]],Table1[[#All],[Voucher Type Master]],1,FALSE))=16,1,0))</f>
        <v>0</v>
      </c>
      <c r="FG765">
        <f>IF(TYPE(IF(Table1[[#This Row],[Date]]="",0,IF(VLOOKUP(Table1[[#This Row],[Voucher Type]],$FY$5:$FZ$13,2,0)=Table1[[#This Row],[Effect 1]],0,1)))=16,1,0)</f>
        <v>0</v>
      </c>
      <c r="FH7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5">
        <f>IF(LEN(Table1[[#This Row],[Ledger 1]])&gt;0,IF(TYPE(VLOOKUP(Table1[[#This Row],[Ledger 1]],GZ:GZ,1,0))=16,1,0),0)</f>
        <v>0</v>
      </c>
      <c r="FJ765">
        <f>IF(LEN(Table1[[#This Row],[Ledger 2]])&gt;0,IF(TYPE(VLOOKUP(Table1[[#This Row],[Ledger 2]],GZ:GZ,1,0))=16,1,0),0)</f>
        <v>0</v>
      </c>
      <c r="FK765">
        <f>IF(LEN(Table1[[#This Row],[Ledger 3]])&gt;0,IF(TYPE(VLOOKUP(Table1[[#This Row],[Ledger 3]],GZ:GZ,1,0))=16,1,0),0)</f>
        <v>0</v>
      </c>
      <c r="FL765">
        <f>IF(LEN(Table1[[#This Row],[Ledger 4]])&gt;0,IF(TYPE(VLOOKUP(Table1[[#This Row],[Ledger 4]],GZ:GZ,1,0))=16,1,0),0)</f>
        <v>0</v>
      </c>
      <c r="FM765">
        <f>IF(LEN(Table1[[#This Row],[Ledger 5]])&gt;0,IF(TYPE(VLOOKUP(Table1[[#This Row],[Ledger 5]],GZ:GZ,1,0))=16,1,0),0)</f>
        <v>0</v>
      </c>
      <c r="FN765">
        <f>IF(LEN(Table1[[#This Row],[Ledger 6]])&gt;0,IF(TYPE(VLOOKUP(Table1[[#This Row],[Ledger 6]],$GZ:$GZ,1,0))=16,1,0),0)</f>
        <v>0</v>
      </c>
      <c r="FO765">
        <f>IF(LEN(Table1[[#This Row],[Ledger 7]])&gt;0,IF(TYPE(VLOOKUP(Table1[[#This Row],[Ledger 7]],$GZ:$GZ,1,0))=16,1,0),0)</f>
        <v>0</v>
      </c>
      <c r="FP765">
        <f>IF(LEN(Table1[[#This Row],[Ledger 8]])&gt;0,IF(TYPE(VLOOKUP(Table1[[#This Row],[Ledger 8]],$GZ:$GZ,1,0))=16,1,0),0)</f>
        <v>0</v>
      </c>
      <c r="FQ765">
        <f>IF(LEN(Table1[[#This Row],[Ledger 9]])&gt;0,IF(TYPE(VLOOKUP(Table1[[#This Row],[Ledger 9]],$GZ:$GZ,1,0))=16,1,0),0)</f>
        <v>0</v>
      </c>
      <c r="FR765">
        <f>IF(LEN(Table1[[#This Row],[Ledger 10]])&gt;0,IF(TYPE(VLOOKUP(Table1[[#This Row],[Ledger 10]],$GZ:$GZ,1,0))=16,1,0),0)</f>
        <v>0</v>
      </c>
      <c r="FS765">
        <f>IF(LEN(Table1[[#This Row],[Ledger 11]])&gt;0,IF(TYPE(VLOOKUP(Table1[[#This Row],[Ledger 11]],$GZ:$GZ,1,0))=16,1,0),0)</f>
        <v>0</v>
      </c>
      <c r="FT765">
        <f>IF(LEN(Table1[[#This Row],[Ledger 12]])&gt;0,IF(TYPE(VLOOKUP(Table1[[#This Row],[Ledger 12]],$GZ:$GZ,1,0))=16,1,0),0)</f>
        <v>0</v>
      </c>
      <c r="FU765">
        <f>IF(LEN(Table1[[#This Row],[Ledger 13]])&gt;0,IF(TYPE(VLOOKUP(Table1[[#This Row],[Ledger 13]],$GZ:$GZ,1,0))=16,1,0),0)</f>
        <v>0</v>
      </c>
      <c r="FV765">
        <f>IF(LEN(Table1[[#This Row],[Ledger 14]])&gt;0,IF(TYPE(VLOOKUP(Table1[[#This Row],[Ledger 14]],$GZ:$GZ,1,0))=16,1,0),0)</f>
        <v>0</v>
      </c>
      <c r="FW765">
        <f>IF(LEN(Table1[[#This Row],[Ledger 15]])&gt;0,IF(TYPE(VLOOKUP(Table1[[#This Row],[Ledger 15]],$GZ:$GZ,1,0))=16,1,0),0)</f>
        <v>0</v>
      </c>
    </row>
    <row r="766" spans="4:179" ht="33" customHeight="1" x14ac:dyDescent="0.45">
      <c r="D766" s="8">
        <f t="shared" si="20"/>
        <v>761</v>
      </c>
      <c r="E766" s="32"/>
      <c r="F766" s="34"/>
      <c r="G766" s="34"/>
      <c r="H766" s="34"/>
      <c r="I766" s="34"/>
      <c r="J766" s="38"/>
      <c r="K766" s="33"/>
      <c r="L766" s="36"/>
      <c r="M766" s="35"/>
      <c r="N766" s="34"/>
      <c r="O766" s="41"/>
      <c r="P766" s="35"/>
      <c r="Q766" s="34"/>
      <c r="R766" s="37"/>
      <c r="S766" s="35"/>
      <c r="T766" s="34"/>
      <c r="U766" s="37"/>
      <c r="V766" s="35"/>
      <c r="W766" s="34"/>
      <c r="X766" s="37"/>
      <c r="Y766" s="35"/>
      <c r="Z766" s="34"/>
      <c r="AA766" s="37"/>
      <c r="AB766" s="35"/>
      <c r="AC766" s="34"/>
      <c r="AD766" s="37"/>
      <c r="AE766" s="35"/>
      <c r="AF766" s="34"/>
      <c r="AG766" s="37"/>
      <c r="AH766" s="35"/>
      <c r="AI766" s="34"/>
      <c r="AJ766" s="37"/>
      <c r="AK766" s="35"/>
      <c r="AL766" s="34"/>
      <c r="AM766" s="37"/>
      <c r="AN766" s="35"/>
      <c r="AO766" s="34"/>
      <c r="AP766" s="37"/>
      <c r="AQ766" s="35"/>
      <c r="AR766" s="34"/>
      <c r="AS766" s="37"/>
      <c r="AT766" s="35"/>
      <c r="AU766" s="34"/>
      <c r="AV766" s="37"/>
      <c r="AW766" s="35"/>
      <c r="AX766" s="34"/>
      <c r="AY766" s="37"/>
      <c r="AZ766" s="35"/>
      <c r="BA766" s="34"/>
      <c r="BB766" s="37"/>
      <c r="BC7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6" s="7"/>
      <c r="BF766" t="str">
        <f>IF(Table1[[#This Row],[Date]]="","","&amp;lt;VOUCHER REMOTEID="&amp;""""&amp;$A$11&amp;$A$13&amp;ROW()&amp;""""&amp;" VCHTYPE="""&amp;F766&amp;""" ACTION="""&amp;"Create"&amp;"""&amp;gt;")</f>
        <v/>
      </c>
      <c r="BG766" t="str">
        <f>IF(Table1[[#This Row],[Date]]="","",TEXT(Table1[[#This Row],[Date]],"yyyymmdd"))</f>
        <v/>
      </c>
      <c r="BH766" t="str">
        <f>Table1[[#This Row],[Date2]]</f>
        <v/>
      </c>
      <c r="BI766" t="str">
        <f>IF(Table1[[#This Row],[Date]]="","",Table1[[#This Row],[Voucher Type]])</f>
        <v/>
      </c>
      <c r="BJ766" t="str">
        <f>IF(Table1[[#This Row],[Ref No / Invoice No]]="","",Table1[[#This Row],[Ref No / Invoice No]])</f>
        <v/>
      </c>
      <c r="BK766" t="str">
        <f>IF(Table1[[#This Row],[Voucher No]]="","",Table1[[#This Row],[Voucher No]])</f>
        <v/>
      </c>
      <c r="BL766" t="str">
        <f>IF(Table1[[#This Row],[Date]]="","",Table1[[#This Row],[Narration]])</f>
        <v/>
      </c>
      <c r="BM766" t="str">
        <f>IF(Table1[[#This Row],[Date]]="","",$A$11&amp;$A$13&amp;ROW())</f>
        <v/>
      </c>
      <c r="BN766" t="str">
        <f>IF(Table1[[#This Row],[Date]]="","",$A$13)</f>
        <v/>
      </c>
      <c r="BP766" t="str">
        <f>IF(Table1[[#This Row],[Ledger 1]]="","","No")</f>
        <v/>
      </c>
      <c r="BQ766" t="str">
        <f>IF(Table1[[#This Row],[Date]]="","",IF(Table1[[#This Row],[Effect 1]]="Dr.","Yes","No"))</f>
        <v/>
      </c>
      <c r="BR766" t="str">
        <f>IF(Table1[[#This Row],[Date]]="","",Table1[[#This Row],[Ledger 1]])</f>
        <v/>
      </c>
      <c r="BS766" t="str">
        <f>IF(Table1[[#This Row],[Date]]="","",IF(Table1[[#This Row],[Effect 1]]="Dr.",-Table1[[#This Row],[Amount 1]],Table1[[#This Row],[Amount 1]]))</f>
        <v/>
      </c>
      <c r="BV766" t="str">
        <f>IF(Table1[[#This Row],[Ledger 2]]="","","No")</f>
        <v/>
      </c>
      <c r="BW766" t="str">
        <f>IF(Table1[[#This Row],[Date]]="","",IF(Table1[[#This Row],[Effect 2]]="Dr.","Yes","No"))</f>
        <v/>
      </c>
      <c r="BX766" t="str">
        <f>IF(Table1[[#This Row],[Date]]="","",Table1[[#This Row],[Ledger 2]])</f>
        <v/>
      </c>
      <c r="BY766" t="str">
        <f>IF(Table1[[#This Row],[Date]]="","",IF(Table1[[#This Row],[Effect 2]]="Dr.",-Table1[[#This Row],[Amount 2]],Table1[[#This Row],[Amount 2]]))</f>
        <v/>
      </c>
      <c r="CB766" t="str">
        <f>IF(Table1[[#This Row],[Ledger 3]]="","","No")</f>
        <v/>
      </c>
      <c r="CC766" t="str">
        <f>IF(Table1[[#This Row],[Ledger 3]]="","",IF(Table1[[#This Row],[Effect 3]]="Dr.","Yes","No"))</f>
        <v/>
      </c>
      <c r="CD766" t="str">
        <f>IF(Table1[[#This Row],[Ledger 3]]="","",Table1[[#This Row],[Ledger 3]])</f>
        <v/>
      </c>
      <c r="CE766" t="str">
        <f>IF(Table1[[#This Row],[Ledger 3]]="","",IF(Table1[[#This Row],[Effect 3]]="Dr.",-Table1[[#This Row],[Amount 3]],Table1[[#This Row],[Amount 3]]))</f>
        <v/>
      </c>
      <c r="CH766" t="str">
        <f>IF(Table1[[#This Row],[Ledger 4]]="","","No")</f>
        <v/>
      </c>
      <c r="CI766" t="str">
        <f>IF(Table1[[#This Row],[Ledger 4]]="","",IF(Table1[[#This Row],[Effect 4]]="Dr.","Yes","No"))</f>
        <v/>
      </c>
      <c r="CJ766" t="str">
        <f>IF(Table1[[#This Row],[Ledger 4]]="","",Table1[[#This Row],[Ledger 4]])</f>
        <v/>
      </c>
      <c r="CK766" t="str">
        <f>IF(Table1[[#This Row],[Ledger 4]]="","",IF(Table1[[#This Row],[Effect 4]]="Dr.",-Table1[[#This Row],[Amount 4]],Table1[[#This Row],[Amount 4]]))</f>
        <v/>
      </c>
      <c r="CN766" t="str">
        <f>IF(Table1[[#This Row],[Ledger 5]]="","","No")</f>
        <v/>
      </c>
      <c r="CO766" t="str">
        <f>IF(Table1[[#This Row],[Ledger 5]]="","",IF(Table1[[#This Row],[Effect 5]]="Dr.","Yes","No"))</f>
        <v/>
      </c>
      <c r="CP766" t="str">
        <f>IF(Table1[[#This Row],[Ledger 5]]="","",Table1[[#This Row],[Ledger 5]])</f>
        <v/>
      </c>
      <c r="CQ766" t="str">
        <f>IF(Table1[[#This Row],[Ledger 5]]="","",IF(Table1[[#This Row],[Effect 5]]="Dr.",-Table1[[#This Row],[Amount 5]],Table1[[#This Row],[Amount 5]]))</f>
        <v/>
      </c>
      <c r="CT766" t="str">
        <f>IF(Table1[[#This Row],[Ledger 6]]="","","No")</f>
        <v/>
      </c>
      <c r="CU766" t="str">
        <f>IF(Table1[[#This Row],[Ledger 6]]="","",IF(Table1[[#This Row],[Effect 6]]="Dr.","Yes","No"))</f>
        <v/>
      </c>
      <c r="CV766" t="str">
        <f>IF(Table1[[#This Row],[Ledger 6]]="","",Table1[[#This Row],[Ledger 6]])</f>
        <v/>
      </c>
      <c r="CW766" t="str">
        <f>IF(Table1[[#This Row],[Ledger 6]]="","",IF(Table1[[#This Row],[Effect 6]]="Dr.",-Table1[[#This Row],[Amount 6]],Table1[[#This Row],[Amount 6]]))</f>
        <v/>
      </c>
      <c r="CZ766" t="str">
        <f>IF(Table1[[#This Row],[Ledger 7]]="","","No")</f>
        <v/>
      </c>
      <c r="DA766" t="str">
        <f>IF(Table1[[#This Row],[Ledger 7]]="","",IF(Table1[[#This Row],[Effect 7]]="Dr.","Yes","No"))</f>
        <v/>
      </c>
      <c r="DB766" t="str">
        <f>IF(Table1[[#This Row],[Ledger 7]]="","",Table1[[#This Row],[Ledger 7]])</f>
        <v/>
      </c>
      <c r="DC766" t="str">
        <f>IF(Table1[[#This Row],[Ledger 7]]="","",IF(Table1[[#This Row],[Effect 7]]="Dr.",-Table1[[#This Row],[Amount 7]],Table1[[#This Row],[Amount 7]]))</f>
        <v/>
      </c>
      <c r="DF766" t="str">
        <f>IF(Table1[[#This Row],[Ledger 8]]="","","No")</f>
        <v/>
      </c>
      <c r="DG766" t="str">
        <f>IF(Table1[[#This Row],[Ledger 8]]="","",IF(Table1[[#This Row],[Effect 8]]="Dr.","Yes","No"))</f>
        <v/>
      </c>
      <c r="DH766" t="str">
        <f>IF(Table1[[#This Row],[Ledger 8]]="","",Table1[[#This Row],[Ledger 8]])</f>
        <v/>
      </c>
      <c r="DI766" t="str">
        <f>IF(Table1[[#This Row],[Ledger 8]]="","",IF(Table1[[#This Row],[Effect 8]]="Dr.",-Table1[[#This Row],[Amount 8]],Table1[[#This Row],[Amount 8]]))</f>
        <v/>
      </c>
      <c r="DL766" t="str">
        <f>IF(Table1[[#This Row],[Ledger 9]]="","","No")</f>
        <v/>
      </c>
      <c r="DM766" t="str">
        <f>IF(Table1[[#This Row],[Ledger 9]]="","",IF(Table1[[#This Row],[Effect 9]]="Dr.","Yes","No"))</f>
        <v/>
      </c>
      <c r="DN766" t="str">
        <f>IF(Table1[[#This Row],[Ledger 9]]="","",Table1[[#This Row],[Ledger 9]])</f>
        <v/>
      </c>
      <c r="DO766" t="str">
        <f>IF(Table1[[#This Row],[Ledger 9]]="","",IF(Table1[[#This Row],[Effect 9]]="Dr.",-Table1[[#This Row],[Amount 9]],Table1[[#This Row],[Amount 9]]))</f>
        <v/>
      </c>
      <c r="DR766" t="str">
        <f>IF(Table1[[#This Row],[Ledger 10]]="","","No")</f>
        <v/>
      </c>
      <c r="DS766" t="str">
        <f>IF(Table1[[#This Row],[Ledger 10]]="","",IF(Table1[[#This Row],[Effect 10]]="Dr.","Yes","No"))</f>
        <v/>
      </c>
      <c r="DT766" t="str">
        <f>IF(Table1[[#This Row],[Ledger 10]]="","",Table1[[#This Row],[Ledger 10]])</f>
        <v/>
      </c>
      <c r="DU766" t="str">
        <f>IF(Table1[[#This Row],[Ledger 10]]="","",IF(Table1[[#This Row],[Effect 10]]="Dr.",-Table1[[#This Row],[Amount 10]],Table1[[#This Row],[Amount 10]]))</f>
        <v/>
      </c>
      <c r="DX766" t="str">
        <f>IF(Table1[[#This Row],[Ledger 11]]="","","No")</f>
        <v/>
      </c>
      <c r="DY766" t="str">
        <f>IF(Table1[[#This Row],[Ledger 11]]="","",IF(Table1[[#This Row],[Effect 11]]="Dr.","Yes","No"))</f>
        <v/>
      </c>
      <c r="DZ766" t="str">
        <f>IF(Table1[[#This Row],[Ledger 11]]="","",Table1[[#This Row],[Ledger 11]])</f>
        <v/>
      </c>
      <c r="EA766" t="str">
        <f>IF(Table1[[#This Row],[Ledger 11]]="","",IF(Table1[[#This Row],[Effect 11]]="Dr.",-Table1[[#This Row],[Amount 11]],Table1[[#This Row],[Amount 11]]))</f>
        <v/>
      </c>
      <c r="ED766" t="str">
        <f>IF(Table1[[#This Row],[Ledger 12]]="","","No")</f>
        <v/>
      </c>
      <c r="EE766" t="str">
        <f>IF(Table1[[#This Row],[Ledger 12]]="","",IF(Table1[[#This Row],[Effect 12]]="Dr.","Yes","No"))</f>
        <v/>
      </c>
      <c r="EF766" t="str">
        <f>IF(Table1[[#This Row],[Ledger 12]]="","",Table1[[#This Row],[Ledger 12]])</f>
        <v/>
      </c>
      <c r="EG766" t="str">
        <f>IF(Table1[[#This Row],[Ledger 12]]="","",IF(Table1[[#This Row],[Effect 12]]="Dr.",-Table1[[#This Row],[Amount 12]],Table1[[#This Row],[Amount 12]]))</f>
        <v/>
      </c>
      <c r="EJ766" t="str">
        <f>IF(Table1[[#This Row],[Ledger 13]]="","","No")</f>
        <v/>
      </c>
      <c r="EK766" t="str">
        <f>IF(Table1[[#This Row],[Ledger 13]]="","",IF(Table1[[#This Row],[Effect 13]]="Dr.","Yes","No"))</f>
        <v/>
      </c>
      <c r="EL766" t="str">
        <f>IF(Table1[[#This Row],[Ledger 13]]="","",Table1[[#This Row],[Ledger 13]])</f>
        <v/>
      </c>
      <c r="EM766" t="str">
        <f>IF(Table1[[#This Row],[Ledger 13]]="","",IF(Table1[[#This Row],[Effect 13]]="Dr.",-Table1[[#This Row],[Amount 13]],Table1[[#This Row],[Amount 13]]))</f>
        <v/>
      </c>
      <c r="EP766" t="str">
        <f>IF(Table1[[#This Row],[Ledger 14]]="","","No")</f>
        <v/>
      </c>
      <c r="EQ766" t="str">
        <f>IF(Table1[[#This Row],[Ledger 14]]="","",IF(Table1[[#This Row],[Effect 14]]="Dr.","Yes","No"))</f>
        <v/>
      </c>
      <c r="ER766" t="str">
        <f>IF(Table1[[#This Row],[Ledger 14]]="","",Table1[[#This Row],[Ledger 14]])</f>
        <v/>
      </c>
      <c r="ES766" t="str">
        <f>IF(Table1[[#This Row],[Ledger 14]]="","",IF(Table1[[#This Row],[Effect 14]]="Dr.",-Table1[[#This Row],[Amount 14]],Table1[[#This Row],[Amount 14]]))</f>
        <v/>
      </c>
      <c r="EV766" t="str">
        <f>IF(Table1[[#This Row],[Ledger 15]]="","","No")</f>
        <v/>
      </c>
      <c r="EW766" t="str">
        <f>IF(Table1[[#This Row],[Ledger 15]]="","",IF(Table1[[#This Row],[Effect 15]]="Dr.","Yes","No"))</f>
        <v/>
      </c>
      <c r="EX766" t="str">
        <f>IF(Table1[[#This Row],[Ledger 15]]="","",Table1[[#This Row],[Ledger 15]])</f>
        <v/>
      </c>
      <c r="EY766" t="str">
        <f>IF(Table1[[#This Row],[Ledger 15]]="","",IF(Table1[[#This Row],[Effect 15]]="Dr.",-Table1[[#This Row],[Amount 15]],Table1[[#This Row],[Amount 15]]))</f>
        <v/>
      </c>
      <c r="FD7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6">
        <f>IF(Table1[[#This Row],[Date]]="",0,IF(AND(Table1[[#This Row],[Date]]&gt;=$FE$2,Table1[[#This Row],[Date]]&lt;=$FE$3),0,1))</f>
        <v>0</v>
      </c>
      <c r="FF766">
        <f>IF(Table1[[#This Row],[Date]]="",0,IF(TYPE(VLOOKUP(Table1[[#This Row],[Voucher Type]],Table1[[#All],[Voucher Type Master]],1,FALSE))=16,1,0))</f>
        <v>0</v>
      </c>
      <c r="FG766">
        <f>IF(TYPE(IF(Table1[[#This Row],[Date]]="",0,IF(VLOOKUP(Table1[[#This Row],[Voucher Type]],$FY$5:$FZ$13,2,0)=Table1[[#This Row],[Effect 1]],0,1)))=16,1,0)</f>
        <v>0</v>
      </c>
      <c r="FH7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6">
        <f>IF(LEN(Table1[[#This Row],[Ledger 1]])&gt;0,IF(TYPE(VLOOKUP(Table1[[#This Row],[Ledger 1]],GZ:GZ,1,0))=16,1,0),0)</f>
        <v>0</v>
      </c>
      <c r="FJ766">
        <f>IF(LEN(Table1[[#This Row],[Ledger 2]])&gt;0,IF(TYPE(VLOOKUP(Table1[[#This Row],[Ledger 2]],GZ:GZ,1,0))=16,1,0),0)</f>
        <v>0</v>
      </c>
      <c r="FK766">
        <f>IF(LEN(Table1[[#This Row],[Ledger 3]])&gt;0,IF(TYPE(VLOOKUP(Table1[[#This Row],[Ledger 3]],GZ:GZ,1,0))=16,1,0),0)</f>
        <v>0</v>
      </c>
      <c r="FL766">
        <f>IF(LEN(Table1[[#This Row],[Ledger 4]])&gt;0,IF(TYPE(VLOOKUP(Table1[[#This Row],[Ledger 4]],GZ:GZ,1,0))=16,1,0),0)</f>
        <v>0</v>
      </c>
      <c r="FM766">
        <f>IF(LEN(Table1[[#This Row],[Ledger 5]])&gt;0,IF(TYPE(VLOOKUP(Table1[[#This Row],[Ledger 5]],GZ:GZ,1,0))=16,1,0),0)</f>
        <v>0</v>
      </c>
      <c r="FN766">
        <f>IF(LEN(Table1[[#This Row],[Ledger 6]])&gt;0,IF(TYPE(VLOOKUP(Table1[[#This Row],[Ledger 6]],$GZ:$GZ,1,0))=16,1,0),0)</f>
        <v>0</v>
      </c>
      <c r="FO766">
        <f>IF(LEN(Table1[[#This Row],[Ledger 7]])&gt;0,IF(TYPE(VLOOKUP(Table1[[#This Row],[Ledger 7]],$GZ:$GZ,1,0))=16,1,0),0)</f>
        <v>0</v>
      </c>
      <c r="FP766">
        <f>IF(LEN(Table1[[#This Row],[Ledger 8]])&gt;0,IF(TYPE(VLOOKUP(Table1[[#This Row],[Ledger 8]],$GZ:$GZ,1,0))=16,1,0),0)</f>
        <v>0</v>
      </c>
      <c r="FQ766">
        <f>IF(LEN(Table1[[#This Row],[Ledger 9]])&gt;0,IF(TYPE(VLOOKUP(Table1[[#This Row],[Ledger 9]],$GZ:$GZ,1,0))=16,1,0),0)</f>
        <v>0</v>
      </c>
      <c r="FR766">
        <f>IF(LEN(Table1[[#This Row],[Ledger 10]])&gt;0,IF(TYPE(VLOOKUP(Table1[[#This Row],[Ledger 10]],$GZ:$GZ,1,0))=16,1,0),0)</f>
        <v>0</v>
      </c>
      <c r="FS766">
        <f>IF(LEN(Table1[[#This Row],[Ledger 11]])&gt;0,IF(TYPE(VLOOKUP(Table1[[#This Row],[Ledger 11]],$GZ:$GZ,1,0))=16,1,0),0)</f>
        <v>0</v>
      </c>
      <c r="FT766">
        <f>IF(LEN(Table1[[#This Row],[Ledger 12]])&gt;0,IF(TYPE(VLOOKUP(Table1[[#This Row],[Ledger 12]],$GZ:$GZ,1,0))=16,1,0),0)</f>
        <v>0</v>
      </c>
      <c r="FU766">
        <f>IF(LEN(Table1[[#This Row],[Ledger 13]])&gt;0,IF(TYPE(VLOOKUP(Table1[[#This Row],[Ledger 13]],$GZ:$GZ,1,0))=16,1,0),0)</f>
        <v>0</v>
      </c>
      <c r="FV766">
        <f>IF(LEN(Table1[[#This Row],[Ledger 14]])&gt;0,IF(TYPE(VLOOKUP(Table1[[#This Row],[Ledger 14]],$GZ:$GZ,1,0))=16,1,0),0)</f>
        <v>0</v>
      </c>
      <c r="FW766">
        <f>IF(LEN(Table1[[#This Row],[Ledger 15]])&gt;0,IF(TYPE(VLOOKUP(Table1[[#This Row],[Ledger 15]],$GZ:$GZ,1,0))=16,1,0),0)</f>
        <v>0</v>
      </c>
    </row>
    <row r="767" spans="4:179" ht="33" customHeight="1" x14ac:dyDescent="0.45">
      <c r="D767" s="8">
        <f t="shared" si="20"/>
        <v>762</v>
      </c>
      <c r="E767" s="32"/>
      <c r="F767" s="34"/>
      <c r="G767" s="34"/>
      <c r="H767" s="34"/>
      <c r="I767" s="34"/>
      <c r="J767" s="38"/>
      <c r="K767" s="33"/>
      <c r="L767" s="36"/>
      <c r="M767" s="35"/>
      <c r="N767" s="34"/>
      <c r="O767" s="41"/>
      <c r="P767" s="35"/>
      <c r="Q767" s="34"/>
      <c r="R767" s="37"/>
      <c r="S767" s="35"/>
      <c r="T767" s="34"/>
      <c r="U767" s="37"/>
      <c r="V767" s="35"/>
      <c r="W767" s="34"/>
      <c r="X767" s="37"/>
      <c r="Y767" s="35"/>
      <c r="Z767" s="34"/>
      <c r="AA767" s="37"/>
      <c r="AB767" s="35"/>
      <c r="AC767" s="34"/>
      <c r="AD767" s="37"/>
      <c r="AE767" s="35"/>
      <c r="AF767" s="34"/>
      <c r="AG767" s="37"/>
      <c r="AH767" s="35"/>
      <c r="AI767" s="34"/>
      <c r="AJ767" s="37"/>
      <c r="AK767" s="35"/>
      <c r="AL767" s="34"/>
      <c r="AM767" s="37"/>
      <c r="AN767" s="35"/>
      <c r="AO767" s="34"/>
      <c r="AP767" s="37"/>
      <c r="AQ767" s="35"/>
      <c r="AR767" s="34"/>
      <c r="AS767" s="37"/>
      <c r="AT767" s="35"/>
      <c r="AU767" s="34"/>
      <c r="AV767" s="37"/>
      <c r="AW767" s="35"/>
      <c r="AX767" s="34"/>
      <c r="AY767" s="37"/>
      <c r="AZ767" s="35"/>
      <c r="BA767" s="34"/>
      <c r="BB767" s="37"/>
      <c r="BC7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7" s="7"/>
      <c r="BF767" t="str">
        <f>IF(Table1[[#This Row],[Date]]="","","&amp;lt;VOUCHER REMOTEID="&amp;""""&amp;$A$11&amp;$A$13&amp;ROW()&amp;""""&amp;" VCHTYPE="""&amp;F767&amp;""" ACTION="""&amp;"Create"&amp;"""&amp;gt;")</f>
        <v/>
      </c>
      <c r="BG767" t="str">
        <f>IF(Table1[[#This Row],[Date]]="","",TEXT(Table1[[#This Row],[Date]],"yyyymmdd"))</f>
        <v/>
      </c>
      <c r="BH767" t="str">
        <f>Table1[[#This Row],[Date2]]</f>
        <v/>
      </c>
      <c r="BI767" t="str">
        <f>IF(Table1[[#This Row],[Date]]="","",Table1[[#This Row],[Voucher Type]])</f>
        <v/>
      </c>
      <c r="BJ767" t="str">
        <f>IF(Table1[[#This Row],[Ref No / Invoice No]]="","",Table1[[#This Row],[Ref No / Invoice No]])</f>
        <v/>
      </c>
      <c r="BK767" t="str">
        <f>IF(Table1[[#This Row],[Voucher No]]="","",Table1[[#This Row],[Voucher No]])</f>
        <v/>
      </c>
      <c r="BL767" t="str">
        <f>IF(Table1[[#This Row],[Date]]="","",Table1[[#This Row],[Narration]])</f>
        <v/>
      </c>
      <c r="BM767" t="str">
        <f>IF(Table1[[#This Row],[Date]]="","",$A$11&amp;$A$13&amp;ROW())</f>
        <v/>
      </c>
      <c r="BN767" t="str">
        <f>IF(Table1[[#This Row],[Date]]="","",$A$13)</f>
        <v/>
      </c>
      <c r="BP767" t="str">
        <f>IF(Table1[[#This Row],[Ledger 1]]="","","No")</f>
        <v/>
      </c>
      <c r="BQ767" t="str">
        <f>IF(Table1[[#This Row],[Date]]="","",IF(Table1[[#This Row],[Effect 1]]="Dr.","Yes","No"))</f>
        <v/>
      </c>
      <c r="BR767" t="str">
        <f>IF(Table1[[#This Row],[Date]]="","",Table1[[#This Row],[Ledger 1]])</f>
        <v/>
      </c>
      <c r="BS767" t="str">
        <f>IF(Table1[[#This Row],[Date]]="","",IF(Table1[[#This Row],[Effect 1]]="Dr.",-Table1[[#This Row],[Amount 1]],Table1[[#This Row],[Amount 1]]))</f>
        <v/>
      </c>
      <c r="BV767" t="str">
        <f>IF(Table1[[#This Row],[Ledger 2]]="","","No")</f>
        <v/>
      </c>
      <c r="BW767" t="str">
        <f>IF(Table1[[#This Row],[Date]]="","",IF(Table1[[#This Row],[Effect 2]]="Dr.","Yes","No"))</f>
        <v/>
      </c>
      <c r="BX767" t="str">
        <f>IF(Table1[[#This Row],[Date]]="","",Table1[[#This Row],[Ledger 2]])</f>
        <v/>
      </c>
      <c r="BY767" t="str">
        <f>IF(Table1[[#This Row],[Date]]="","",IF(Table1[[#This Row],[Effect 2]]="Dr.",-Table1[[#This Row],[Amount 2]],Table1[[#This Row],[Amount 2]]))</f>
        <v/>
      </c>
      <c r="CB767" t="str">
        <f>IF(Table1[[#This Row],[Ledger 3]]="","","No")</f>
        <v/>
      </c>
      <c r="CC767" t="str">
        <f>IF(Table1[[#This Row],[Ledger 3]]="","",IF(Table1[[#This Row],[Effect 3]]="Dr.","Yes","No"))</f>
        <v/>
      </c>
      <c r="CD767" t="str">
        <f>IF(Table1[[#This Row],[Ledger 3]]="","",Table1[[#This Row],[Ledger 3]])</f>
        <v/>
      </c>
      <c r="CE767" t="str">
        <f>IF(Table1[[#This Row],[Ledger 3]]="","",IF(Table1[[#This Row],[Effect 3]]="Dr.",-Table1[[#This Row],[Amount 3]],Table1[[#This Row],[Amount 3]]))</f>
        <v/>
      </c>
      <c r="CH767" t="str">
        <f>IF(Table1[[#This Row],[Ledger 4]]="","","No")</f>
        <v/>
      </c>
      <c r="CI767" t="str">
        <f>IF(Table1[[#This Row],[Ledger 4]]="","",IF(Table1[[#This Row],[Effect 4]]="Dr.","Yes","No"))</f>
        <v/>
      </c>
      <c r="CJ767" t="str">
        <f>IF(Table1[[#This Row],[Ledger 4]]="","",Table1[[#This Row],[Ledger 4]])</f>
        <v/>
      </c>
      <c r="CK767" t="str">
        <f>IF(Table1[[#This Row],[Ledger 4]]="","",IF(Table1[[#This Row],[Effect 4]]="Dr.",-Table1[[#This Row],[Amount 4]],Table1[[#This Row],[Amount 4]]))</f>
        <v/>
      </c>
      <c r="CN767" t="str">
        <f>IF(Table1[[#This Row],[Ledger 5]]="","","No")</f>
        <v/>
      </c>
      <c r="CO767" t="str">
        <f>IF(Table1[[#This Row],[Ledger 5]]="","",IF(Table1[[#This Row],[Effect 5]]="Dr.","Yes","No"))</f>
        <v/>
      </c>
      <c r="CP767" t="str">
        <f>IF(Table1[[#This Row],[Ledger 5]]="","",Table1[[#This Row],[Ledger 5]])</f>
        <v/>
      </c>
      <c r="CQ767" t="str">
        <f>IF(Table1[[#This Row],[Ledger 5]]="","",IF(Table1[[#This Row],[Effect 5]]="Dr.",-Table1[[#This Row],[Amount 5]],Table1[[#This Row],[Amount 5]]))</f>
        <v/>
      </c>
      <c r="CT767" t="str">
        <f>IF(Table1[[#This Row],[Ledger 6]]="","","No")</f>
        <v/>
      </c>
      <c r="CU767" t="str">
        <f>IF(Table1[[#This Row],[Ledger 6]]="","",IF(Table1[[#This Row],[Effect 6]]="Dr.","Yes","No"))</f>
        <v/>
      </c>
      <c r="CV767" t="str">
        <f>IF(Table1[[#This Row],[Ledger 6]]="","",Table1[[#This Row],[Ledger 6]])</f>
        <v/>
      </c>
      <c r="CW767" t="str">
        <f>IF(Table1[[#This Row],[Ledger 6]]="","",IF(Table1[[#This Row],[Effect 6]]="Dr.",-Table1[[#This Row],[Amount 6]],Table1[[#This Row],[Amount 6]]))</f>
        <v/>
      </c>
      <c r="CZ767" t="str">
        <f>IF(Table1[[#This Row],[Ledger 7]]="","","No")</f>
        <v/>
      </c>
      <c r="DA767" t="str">
        <f>IF(Table1[[#This Row],[Ledger 7]]="","",IF(Table1[[#This Row],[Effect 7]]="Dr.","Yes","No"))</f>
        <v/>
      </c>
      <c r="DB767" t="str">
        <f>IF(Table1[[#This Row],[Ledger 7]]="","",Table1[[#This Row],[Ledger 7]])</f>
        <v/>
      </c>
      <c r="DC767" t="str">
        <f>IF(Table1[[#This Row],[Ledger 7]]="","",IF(Table1[[#This Row],[Effect 7]]="Dr.",-Table1[[#This Row],[Amount 7]],Table1[[#This Row],[Amount 7]]))</f>
        <v/>
      </c>
      <c r="DF767" t="str">
        <f>IF(Table1[[#This Row],[Ledger 8]]="","","No")</f>
        <v/>
      </c>
      <c r="DG767" t="str">
        <f>IF(Table1[[#This Row],[Ledger 8]]="","",IF(Table1[[#This Row],[Effect 8]]="Dr.","Yes","No"))</f>
        <v/>
      </c>
      <c r="DH767" t="str">
        <f>IF(Table1[[#This Row],[Ledger 8]]="","",Table1[[#This Row],[Ledger 8]])</f>
        <v/>
      </c>
      <c r="DI767" t="str">
        <f>IF(Table1[[#This Row],[Ledger 8]]="","",IF(Table1[[#This Row],[Effect 8]]="Dr.",-Table1[[#This Row],[Amount 8]],Table1[[#This Row],[Amount 8]]))</f>
        <v/>
      </c>
      <c r="DL767" t="str">
        <f>IF(Table1[[#This Row],[Ledger 9]]="","","No")</f>
        <v/>
      </c>
      <c r="DM767" t="str">
        <f>IF(Table1[[#This Row],[Ledger 9]]="","",IF(Table1[[#This Row],[Effect 9]]="Dr.","Yes","No"))</f>
        <v/>
      </c>
      <c r="DN767" t="str">
        <f>IF(Table1[[#This Row],[Ledger 9]]="","",Table1[[#This Row],[Ledger 9]])</f>
        <v/>
      </c>
      <c r="DO767" t="str">
        <f>IF(Table1[[#This Row],[Ledger 9]]="","",IF(Table1[[#This Row],[Effect 9]]="Dr.",-Table1[[#This Row],[Amount 9]],Table1[[#This Row],[Amount 9]]))</f>
        <v/>
      </c>
      <c r="DR767" t="str">
        <f>IF(Table1[[#This Row],[Ledger 10]]="","","No")</f>
        <v/>
      </c>
      <c r="DS767" t="str">
        <f>IF(Table1[[#This Row],[Ledger 10]]="","",IF(Table1[[#This Row],[Effect 10]]="Dr.","Yes","No"))</f>
        <v/>
      </c>
      <c r="DT767" t="str">
        <f>IF(Table1[[#This Row],[Ledger 10]]="","",Table1[[#This Row],[Ledger 10]])</f>
        <v/>
      </c>
      <c r="DU767" t="str">
        <f>IF(Table1[[#This Row],[Ledger 10]]="","",IF(Table1[[#This Row],[Effect 10]]="Dr.",-Table1[[#This Row],[Amount 10]],Table1[[#This Row],[Amount 10]]))</f>
        <v/>
      </c>
      <c r="DX767" t="str">
        <f>IF(Table1[[#This Row],[Ledger 11]]="","","No")</f>
        <v/>
      </c>
      <c r="DY767" t="str">
        <f>IF(Table1[[#This Row],[Ledger 11]]="","",IF(Table1[[#This Row],[Effect 11]]="Dr.","Yes","No"))</f>
        <v/>
      </c>
      <c r="DZ767" t="str">
        <f>IF(Table1[[#This Row],[Ledger 11]]="","",Table1[[#This Row],[Ledger 11]])</f>
        <v/>
      </c>
      <c r="EA767" t="str">
        <f>IF(Table1[[#This Row],[Ledger 11]]="","",IF(Table1[[#This Row],[Effect 11]]="Dr.",-Table1[[#This Row],[Amount 11]],Table1[[#This Row],[Amount 11]]))</f>
        <v/>
      </c>
      <c r="ED767" t="str">
        <f>IF(Table1[[#This Row],[Ledger 12]]="","","No")</f>
        <v/>
      </c>
      <c r="EE767" t="str">
        <f>IF(Table1[[#This Row],[Ledger 12]]="","",IF(Table1[[#This Row],[Effect 12]]="Dr.","Yes","No"))</f>
        <v/>
      </c>
      <c r="EF767" t="str">
        <f>IF(Table1[[#This Row],[Ledger 12]]="","",Table1[[#This Row],[Ledger 12]])</f>
        <v/>
      </c>
      <c r="EG767" t="str">
        <f>IF(Table1[[#This Row],[Ledger 12]]="","",IF(Table1[[#This Row],[Effect 12]]="Dr.",-Table1[[#This Row],[Amount 12]],Table1[[#This Row],[Amount 12]]))</f>
        <v/>
      </c>
      <c r="EJ767" t="str">
        <f>IF(Table1[[#This Row],[Ledger 13]]="","","No")</f>
        <v/>
      </c>
      <c r="EK767" t="str">
        <f>IF(Table1[[#This Row],[Ledger 13]]="","",IF(Table1[[#This Row],[Effect 13]]="Dr.","Yes","No"))</f>
        <v/>
      </c>
      <c r="EL767" t="str">
        <f>IF(Table1[[#This Row],[Ledger 13]]="","",Table1[[#This Row],[Ledger 13]])</f>
        <v/>
      </c>
      <c r="EM767" t="str">
        <f>IF(Table1[[#This Row],[Ledger 13]]="","",IF(Table1[[#This Row],[Effect 13]]="Dr.",-Table1[[#This Row],[Amount 13]],Table1[[#This Row],[Amount 13]]))</f>
        <v/>
      </c>
      <c r="EP767" t="str">
        <f>IF(Table1[[#This Row],[Ledger 14]]="","","No")</f>
        <v/>
      </c>
      <c r="EQ767" t="str">
        <f>IF(Table1[[#This Row],[Ledger 14]]="","",IF(Table1[[#This Row],[Effect 14]]="Dr.","Yes","No"))</f>
        <v/>
      </c>
      <c r="ER767" t="str">
        <f>IF(Table1[[#This Row],[Ledger 14]]="","",Table1[[#This Row],[Ledger 14]])</f>
        <v/>
      </c>
      <c r="ES767" t="str">
        <f>IF(Table1[[#This Row],[Ledger 14]]="","",IF(Table1[[#This Row],[Effect 14]]="Dr.",-Table1[[#This Row],[Amount 14]],Table1[[#This Row],[Amount 14]]))</f>
        <v/>
      </c>
      <c r="EV767" t="str">
        <f>IF(Table1[[#This Row],[Ledger 15]]="","","No")</f>
        <v/>
      </c>
      <c r="EW767" t="str">
        <f>IF(Table1[[#This Row],[Ledger 15]]="","",IF(Table1[[#This Row],[Effect 15]]="Dr.","Yes","No"))</f>
        <v/>
      </c>
      <c r="EX767" t="str">
        <f>IF(Table1[[#This Row],[Ledger 15]]="","",Table1[[#This Row],[Ledger 15]])</f>
        <v/>
      </c>
      <c r="EY767" t="str">
        <f>IF(Table1[[#This Row],[Ledger 15]]="","",IF(Table1[[#This Row],[Effect 15]]="Dr.",-Table1[[#This Row],[Amount 15]],Table1[[#This Row],[Amount 15]]))</f>
        <v/>
      </c>
      <c r="FD7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7">
        <f>IF(Table1[[#This Row],[Date]]="",0,IF(AND(Table1[[#This Row],[Date]]&gt;=$FE$2,Table1[[#This Row],[Date]]&lt;=$FE$3),0,1))</f>
        <v>0</v>
      </c>
      <c r="FF767">
        <f>IF(Table1[[#This Row],[Date]]="",0,IF(TYPE(VLOOKUP(Table1[[#This Row],[Voucher Type]],Table1[[#All],[Voucher Type Master]],1,FALSE))=16,1,0))</f>
        <v>0</v>
      </c>
      <c r="FG767">
        <f>IF(TYPE(IF(Table1[[#This Row],[Date]]="",0,IF(VLOOKUP(Table1[[#This Row],[Voucher Type]],$FY$5:$FZ$13,2,0)=Table1[[#This Row],[Effect 1]],0,1)))=16,1,0)</f>
        <v>0</v>
      </c>
      <c r="FH7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7">
        <f>IF(LEN(Table1[[#This Row],[Ledger 1]])&gt;0,IF(TYPE(VLOOKUP(Table1[[#This Row],[Ledger 1]],GZ:GZ,1,0))=16,1,0),0)</f>
        <v>0</v>
      </c>
      <c r="FJ767">
        <f>IF(LEN(Table1[[#This Row],[Ledger 2]])&gt;0,IF(TYPE(VLOOKUP(Table1[[#This Row],[Ledger 2]],GZ:GZ,1,0))=16,1,0),0)</f>
        <v>0</v>
      </c>
      <c r="FK767">
        <f>IF(LEN(Table1[[#This Row],[Ledger 3]])&gt;0,IF(TYPE(VLOOKUP(Table1[[#This Row],[Ledger 3]],GZ:GZ,1,0))=16,1,0),0)</f>
        <v>0</v>
      </c>
      <c r="FL767">
        <f>IF(LEN(Table1[[#This Row],[Ledger 4]])&gt;0,IF(TYPE(VLOOKUP(Table1[[#This Row],[Ledger 4]],GZ:GZ,1,0))=16,1,0),0)</f>
        <v>0</v>
      </c>
      <c r="FM767">
        <f>IF(LEN(Table1[[#This Row],[Ledger 5]])&gt;0,IF(TYPE(VLOOKUP(Table1[[#This Row],[Ledger 5]],GZ:GZ,1,0))=16,1,0),0)</f>
        <v>0</v>
      </c>
      <c r="FN767">
        <f>IF(LEN(Table1[[#This Row],[Ledger 6]])&gt;0,IF(TYPE(VLOOKUP(Table1[[#This Row],[Ledger 6]],$GZ:$GZ,1,0))=16,1,0),0)</f>
        <v>0</v>
      </c>
      <c r="FO767">
        <f>IF(LEN(Table1[[#This Row],[Ledger 7]])&gt;0,IF(TYPE(VLOOKUP(Table1[[#This Row],[Ledger 7]],$GZ:$GZ,1,0))=16,1,0),0)</f>
        <v>0</v>
      </c>
      <c r="FP767">
        <f>IF(LEN(Table1[[#This Row],[Ledger 8]])&gt;0,IF(TYPE(VLOOKUP(Table1[[#This Row],[Ledger 8]],$GZ:$GZ,1,0))=16,1,0),0)</f>
        <v>0</v>
      </c>
      <c r="FQ767">
        <f>IF(LEN(Table1[[#This Row],[Ledger 9]])&gt;0,IF(TYPE(VLOOKUP(Table1[[#This Row],[Ledger 9]],$GZ:$GZ,1,0))=16,1,0),0)</f>
        <v>0</v>
      </c>
      <c r="FR767">
        <f>IF(LEN(Table1[[#This Row],[Ledger 10]])&gt;0,IF(TYPE(VLOOKUP(Table1[[#This Row],[Ledger 10]],$GZ:$GZ,1,0))=16,1,0),0)</f>
        <v>0</v>
      </c>
      <c r="FS767">
        <f>IF(LEN(Table1[[#This Row],[Ledger 11]])&gt;0,IF(TYPE(VLOOKUP(Table1[[#This Row],[Ledger 11]],$GZ:$GZ,1,0))=16,1,0),0)</f>
        <v>0</v>
      </c>
      <c r="FT767">
        <f>IF(LEN(Table1[[#This Row],[Ledger 12]])&gt;0,IF(TYPE(VLOOKUP(Table1[[#This Row],[Ledger 12]],$GZ:$GZ,1,0))=16,1,0),0)</f>
        <v>0</v>
      </c>
      <c r="FU767">
        <f>IF(LEN(Table1[[#This Row],[Ledger 13]])&gt;0,IF(TYPE(VLOOKUP(Table1[[#This Row],[Ledger 13]],$GZ:$GZ,1,0))=16,1,0),0)</f>
        <v>0</v>
      </c>
      <c r="FV767">
        <f>IF(LEN(Table1[[#This Row],[Ledger 14]])&gt;0,IF(TYPE(VLOOKUP(Table1[[#This Row],[Ledger 14]],$GZ:$GZ,1,0))=16,1,0),0)</f>
        <v>0</v>
      </c>
      <c r="FW767">
        <f>IF(LEN(Table1[[#This Row],[Ledger 15]])&gt;0,IF(TYPE(VLOOKUP(Table1[[#This Row],[Ledger 15]],$GZ:$GZ,1,0))=16,1,0),0)</f>
        <v>0</v>
      </c>
    </row>
    <row r="768" spans="4:179" ht="33" customHeight="1" x14ac:dyDescent="0.45">
      <c r="D768" s="8">
        <f t="shared" si="20"/>
        <v>763</v>
      </c>
      <c r="E768" s="32"/>
      <c r="F768" s="34"/>
      <c r="G768" s="34"/>
      <c r="H768" s="34"/>
      <c r="I768" s="34"/>
      <c r="J768" s="38"/>
      <c r="K768" s="33"/>
      <c r="L768" s="36"/>
      <c r="M768" s="35"/>
      <c r="N768" s="34"/>
      <c r="O768" s="41"/>
      <c r="P768" s="35"/>
      <c r="Q768" s="34"/>
      <c r="R768" s="37"/>
      <c r="S768" s="35"/>
      <c r="T768" s="34"/>
      <c r="U768" s="37"/>
      <c r="V768" s="35"/>
      <c r="W768" s="34"/>
      <c r="X768" s="37"/>
      <c r="Y768" s="35"/>
      <c r="Z768" s="34"/>
      <c r="AA768" s="37"/>
      <c r="AB768" s="35"/>
      <c r="AC768" s="34"/>
      <c r="AD768" s="37"/>
      <c r="AE768" s="35"/>
      <c r="AF768" s="34"/>
      <c r="AG768" s="37"/>
      <c r="AH768" s="35"/>
      <c r="AI768" s="34"/>
      <c r="AJ768" s="37"/>
      <c r="AK768" s="35"/>
      <c r="AL768" s="34"/>
      <c r="AM768" s="37"/>
      <c r="AN768" s="35"/>
      <c r="AO768" s="34"/>
      <c r="AP768" s="37"/>
      <c r="AQ768" s="35"/>
      <c r="AR768" s="34"/>
      <c r="AS768" s="37"/>
      <c r="AT768" s="35"/>
      <c r="AU768" s="34"/>
      <c r="AV768" s="37"/>
      <c r="AW768" s="35"/>
      <c r="AX768" s="34"/>
      <c r="AY768" s="37"/>
      <c r="AZ768" s="35"/>
      <c r="BA768" s="34"/>
      <c r="BB768" s="37"/>
      <c r="BC7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8" s="7"/>
      <c r="BF768" t="str">
        <f>IF(Table1[[#This Row],[Date]]="","","&amp;lt;VOUCHER REMOTEID="&amp;""""&amp;$A$11&amp;$A$13&amp;ROW()&amp;""""&amp;" VCHTYPE="""&amp;F768&amp;""" ACTION="""&amp;"Create"&amp;"""&amp;gt;")</f>
        <v/>
      </c>
      <c r="BG768" t="str">
        <f>IF(Table1[[#This Row],[Date]]="","",TEXT(Table1[[#This Row],[Date]],"yyyymmdd"))</f>
        <v/>
      </c>
      <c r="BH768" t="str">
        <f>Table1[[#This Row],[Date2]]</f>
        <v/>
      </c>
      <c r="BI768" t="str">
        <f>IF(Table1[[#This Row],[Date]]="","",Table1[[#This Row],[Voucher Type]])</f>
        <v/>
      </c>
      <c r="BJ768" t="str">
        <f>IF(Table1[[#This Row],[Ref No / Invoice No]]="","",Table1[[#This Row],[Ref No / Invoice No]])</f>
        <v/>
      </c>
      <c r="BK768" t="str">
        <f>IF(Table1[[#This Row],[Voucher No]]="","",Table1[[#This Row],[Voucher No]])</f>
        <v/>
      </c>
      <c r="BL768" t="str">
        <f>IF(Table1[[#This Row],[Date]]="","",Table1[[#This Row],[Narration]])</f>
        <v/>
      </c>
      <c r="BM768" t="str">
        <f>IF(Table1[[#This Row],[Date]]="","",$A$11&amp;$A$13&amp;ROW())</f>
        <v/>
      </c>
      <c r="BN768" t="str">
        <f>IF(Table1[[#This Row],[Date]]="","",$A$13)</f>
        <v/>
      </c>
      <c r="BP768" t="str">
        <f>IF(Table1[[#This Row],[Ledger 1]]="","","No")</f>
        <v/>
      </c>
      <c r="BQ768" t="str">
        <f>IF(Table1[[#This Row],[Date]]="","",IF(Table1[[#This Row],[Effect 1]]="Dr.","Yes","No"))</f>
        <v/>
      </c>
      <c r="BR768" t="str">
        <f>IF(Table1[[#This Row],[Date]]="","",Table1[[#This Row],[Ledger 1]])</f>
        <v/>
      </c>
      <c r="BS768" t="str">
        <f>IF(Table1[[#This Row],[Date]]="","",IF(Table1[[#This Row],[Effect 1]]="Dr.",-Table1[[#This Row],[Amount 1]],Table1[[#This Row],[Amount 1]]))</f>
        <v/>
      </c>
      <c r="BV768" t="str">
        <f>IF(Table1[[#This Row],[Ledger 2]]="","","No")</f>
        <v/>
      </c>
      <c r="BW768" t="str">
        <f>IF(Table1[[#This Row],[Date]]="","",IF(Table1[[#This Row],[Effect 2]]="Dr.","Yes","No"))</f>
        <v/>
      </c>
      <c r="BX768" t="str">
        <f>IF(Table1[[#This Row],[Date]]="","",Table1[[#This Row],[Ledger 2]])</f>
        <v/>
      </c>
      <c r="BY768" t="str">
        <f>IF(Table1[[#This Row],[Date]]="","",IF(Table1[[#This Row],[Effect 2]]="Dr.",-Table1[[#This Row],[Amount 2]],Table1[[#This Row],[Amount 2]]))</f>
        <v/>
      </c>
      <c r="CB768" t="str">
        <f>IF(Table1[[#This Row],[Ledger 3]]="","","No")</f>
        <v/>
      </c>
      <c r="CC768" t="str">
        <f>IF(Table1[[#This Row],[Ledger 3]]="","",IF(Table1[[#This Row],[Effect 3]]="Dr.","Yes","No"))</f>
        <v/>
      </c>
      <c r="CD768" t="str">
        <f>IF(Table1[[#This Row],[Ledger 3]]="","",Table1[[#This Row],[Ledger 3]])</f>
        <v/>
      </c>
      <c r="CE768" t="str">
        <f>IF(Table1[[#This Row],[Ledger 3]]="","",IF(Table1[[#This Row],[Effect 3]]="Dr.",-Table1[[#This Row],[Amount 3]],Table1[[#This Row],[Amount 3]]))</f>
        <v/>
      </c>
      <c r="CH768" t="str">
        <f>IF(Table1[[#This Row],[Ledger 4]]="","","No")</f>
        <v/>
      </c>
      <c r="CI768" t="str">
        <f>IF(Table1[[#This Row],[Ledger 4]]="","",IF(Table1[[#This Row],[Effect 4]]="Dr.","Yes","No"))</f>
        <v/>
      </c>
      <c r="CJ768" t="str">
        <f>IF(Table1[[#This Row],[Ledger 4]]="","",Table1[[#This Row],[Ledger 4]])</f>
        <v/>
      </c>
      <c r="CK768" t="str">
        <f>IF(Table1[[#This Row],[Ledger 4]]="","",IF(Table1[[#This Row],[Effect 4]]="Dr.",-Table1[[#This Row],[Amount 4]],Table1[[#This Row],[Amount 4]]))</f>
        <v/>
      </c>
      <c r="CN768" t="str">
        <f>IF(Table1[[#This Row],[Ledger 5]]="","","No")</f>
        <v/>
      </c>
      <c r="CO768" t="str">
        <f>IF(Table1[[#This Row],[Ledger 5]]="","",IF(Table1[[#This Row],[Effect 5]]="Dr.","Yes","No"))</f>
        <v/>
      </c>
      <c r="CP768" t="str">
        <f>IF(Table1[[#This Row],[Ledger 5]]="","",Table1[[#This Row],[Ledger 5]])</f>
        <v/>
      </c>
      <c r="CQ768" t="str">
        <f>IF(Table1[[#This Row],[Ledger 5]]="","",IF(Table1[[#This Row],[Effect 5]]="Dr.",-Table1[[#This Row],[Amount 5]],Table1[[#This Row],[Amount 5]]))</f>
        <v/>
      </c>
      <c r="CT768" t="str">
        <f>IF(Table1[[#This Row],[Ledger 6]]="","","No")</f>
        <v/>
      </c>
      <c r="CU768" t="str">
        <f>IF(Table1[[#This Row],[Ledger 6]]="","",IF(Table1[[#This Row],[Effect 6]]="Dr.","Yes","No"))</f>
        <v/>
      </c>
      <c r="CV768" t="str">
        <f>IF(Table1[[#This Row],[Ledger 6]]="","",Table1[[#This Row],[Ledger 6]])</f>
        <v/>
      </c>
      <c r="CW768" t="str">
        <f>IF(Table1[[#This Row],[Ledger 6]]="","",IF(Table1[[#This Row],[Effect 6]]="Dr.",-Table1[[#This Row],[Amount 6]],Table1[[#This Row],[Amount 6]]))</f>
        <v/>
      </c>
      <c r="CZ768" t="str">
        <f>IF(Table1[[#This Row],[Ledger 7]]="","","No")</f>
        <v/>
      </c>
      <c r="DA768" t="str">
        <f>IF(Table1[[#This Row],[Ledger 7]]="","",IF(Table1[[#This Row],[Effect 7]]="Dr.","Yes","No"))</f>
        <v/>
      </c>
      <c r="DB768" t="str">
        <f>IF(Table1[[#This Row],[Ledger 7]]="","",Table1[[#This Row],[Ledger 7]])</f>
        <v/>
      </c>
      <c r="DC768" t="str">
        <f>IF(Table1[[#This Row],[Ledger 7]]="","",IF(Table1[[#This Row],[Effect 7]]="Dr.",-Table1[[#This Row],[Amount 7]],Table1[[#This Row],[Amount 7]]))</f>
        <v/>
      </c>
      <c r="DF768" t="str">
        <f>IF(Table1[[#This Row],[Ledger 8]]="","","No")</f>
        <v/>
      </c>
      <c r="DG768" t="str">
        <f>IF(Table1[[#This Row],[Ledger 8]]="","",IF(Table1[[#This Row],[Effect 8]]="Dr.","Yes","No"))</f>
        <v/>
      </c>
      <c r="DH768" t="str">
        <f>IF(Table1[[#This Row],[Ledger 8]]="","",Table1[[#This Row],[Ledger 8]])</f>
        <v/>
      </c>
      <c r="DI768" t="str">
        <f>IF(Table1[[#This Row],[Ledger 8]]="","",IF(Table1[[#This Row],[Effect 8]]="Dr.",-Table1[[#This Row],[Amount 8]],Table1[[#This Row],[Amount 8]]))</f>
        <v/>
      </c>
      <c r="DL768" t="str">
        <f>IF(Table1[[#This Row],[Ledger 9]]="","","No")</f>
        <v/>
      </c>
      <c r="DM768" t="str">
        <f>IF(Table1[[#This Row],[Ledger 9]]="","",IF(Table1[[#This Row],[Effect 9]]="Dr.","Yes","No"))</f>
        <v/>
      </c>
      <c r="DN768" t="str">
        <f>IF(Table1[[#This Row],[Ledger 9]]="","",Table1[[#This Row],[Ledger 9]])</f>
        <v/>
      </c>
      <c r="DO768" t="str">
        <f>IF(Table1[[#This Row],[Ledger 9]]="","",IF(Table1[[#This Row],[Effect 9]]="Dr.",-Table1[[#This Row],[Amount 9]],Table1[[#This Row],[Amount 9]]))</f>
        <v/>
      </c>
      <c r="DR768" t="str">
        <f>IF(Table1[[#This Row],[Ledger 10]]="","","No")</f>
        <v/>
      </c>
      <c r="DS768" t="str">
        <f>IF(Table1[[#This Row],[Ledger 10]]="","",IF(Table1[[#This Row],[Effect 10]]="Dr.","Yes","No"))</f>
        <v/>
      </c>
      <c r="DT768" t="str">
        <f>IF(Table1[[#This Row],[Ledger 10]]="","",Table1[[#This Row],[Ledger 10]])</f>
        <v/>
      </c>
      <c r="DU768" t="str">
        <f>IF(Table1[[#This Row],[Ledger 10]]="","",IF(Table1[[#This Row],[Effect 10]]="Dr.",-Table1[[#This Row],[Amount 10]],Table1[[#This Row],[Amount 10]]))</f>
        <v/>
      </c>
      <c r="DX768" t="str">
        <f>IF(Table1[[#This Row],[Ledger 11]]="","","No")</f>
        <v/>
      </c>
      <c r="DY768" t="str">
        <f>IF(Table1[[#This Row],[Ledger 11]]="","",IF(Table1[[#This Row],[Effect 11]]="Dr.","Yes","No"))</f>
        <v/>
      </c>
      <c r="DZ768" t="str">
        <f>IF(Table1[[#This Row],[Ledger 11]]="","",Table1[[#This Row],[Ledger 11]])</f>
        <v/>
      </c>
      <c r="EA768" t="str">
        <f>IF(Table1[[#This Row],[Ledger 11]]="","",IF(Table1[[#This Row],[Effect 11]]="Dr.",-Table1[[#This Row],[Amount 11]],Table1[[#This Row],[Amount 11]]))</f>
        <v/>
      </c>
      <c r="ED768" t="str">
        <f>IF(Table1[[#This Row],[Ledger 12]]="","","No")</f>
        <v/>
      </c>
      <c r="EE768" t="str">
        <f>IF(Table1[[#This Row],[Ledger 12]]="","",IF(Table1[[#This Row],[Effect 12]]="Dr.","Yes","No"))</f>
        <v/>
      </c>
      <c r="EF768" t="str">
        <f>IF(Table1[[#This Row],[Ledger 12]]="","",Table1[[#This Row],[Ledger 12]])</f>
        <v/>
      </c>
      <c r="EG768" t="str">
        <f>IF(Table1[[#This Row],[Ledger 12]]="","",IF(Table1[[#This Row],[Effect 12]]="Dr.",-Table1[[#This Row],[Amount 12]],Table1[[#This Row],[Amount 12]]))</f>
        <v/>
      </c>
      <c r="EJ768" t="str">
        <f>IF(Table1[[#This Row],[Ledger 13]]="","","No")</f>
        <v/>
      </c>
      <c r="EK768" t="str">
        <f>IF(Table1[[#This Row],[Ledger 13]]="","",IF(Table1[[#This Row],[Effect 13]]="Dr.","Yes","No"))</f>
        <v/>
      </c>
      <c r="EL768" t="str">
        <f>IF(Table1[[#This Row],[Ledger 13]]="","",Table1[[#This Row],[Ledger 13]])</f>
        <v/>
      </c>
      <c r="EM768" t="str">
        <f>IF(Table1[[#This Row],[Ledger 13]]="","",IF(Table1[[#This Row],[Effect 13]]="Dr.",-Table1[[#This Row],[Amount 13]],Table1[[#This Row],[Amount 13]]))</f>
        <v/>
      </c>
      <c r="EP768" t="str">
        <f>IF(Table1[[#This Row],[Ledger 14]]="","","No")</f>
        <v/>
      </c>
      <c r="EQ768" t="str">
        <f>IF(Table1[[#This Row],[Ledger 14]]="","",IF(Table1[[#This Row],[Effect 14]]="Dr.","Yes","No"))</f>
        <v/>
      </c>
      <c r="ER768" t="str">
        <f>IF(Table1[[#This Row],[Ledger 14]]="","",Table1[[#This Row],[Ledger 14]])</f>
        <v/>
      </c>
      <c r="ES768" t="str">
        <f>IF(Table1[[#This Row],[Ledger 14]]="","",IF(Table1[[#This Row],[Effect 14]]="Dr.",-Table1[[#This Row],[Amount 14]],Table1[[#This Row],[Amount 14]]))</f>
        <v/>
      </c>
      <c r="EV768" t="str">
        <f>IF(Table1[[#This Row],[Ledger 15]]="","","No")</f>
        <v/>
      </c>
      <c r="EW768" t="str">
        <f>IF(Table1[[#This Row],[Ledger 15]]="","",IF(Table1[[#This Row],[Effect 15]]="Dr.","Yes","No"))</f>
        <v/>
      </c>
      <c r="EX768" t="str">
        <f>IF(Table1[[#This Row],[Ledger 15]]="","",Table1[[#This Row],[Ledger 15]])</f>
        <v/>
      </c>
      <c r="EY768" t="str">
        <f>IF(Table1[[#This Row],[Ledger 15]]="","",IF(Table1[[#This Row],[Effect 15]]="Dr.",-Table1[[#This Row],[Amount 15]],Table1[[#This Row],[Amount 15]]))</f>
        <v/>
      </c>
      <c r="FD7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8">
        <f>IF(Table1[[#This Row],[Date]]="",0,IF(AND(Table1[[#This Row],[Date]]&gt;=$FE$2,Table1[[#This Row],[Date]]&lt;=$FE$3),0,1))</f>
        <v>0</v>
      </c>
      <c r="FF768">
        <f>IF(Table1[[#This Row],[Date]]="",0,IF(TYPE(VLOOKUP(Table1[[#This Row],[Voucher Type]],Table1[[#All],[Voucher Type Master]],1,FALSE))=16,1,0))</f>
        <v>0</v>
      </c>
      <c r="FG768">
        <f>IF(TYPE(IF(Table1[[#This Row],[Date]]="",0,IF(VLOOKUP(Table1[[#This Row],[Voucher Type]],$FY$5:$FZ$13,2,0)=Table1[[#This Row],[Effect 1]],0,1)))=16,1,0)</f>
        <v>0</v>
      </c>
      <c r="FH7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8">
        <f>IF(LEN(Table1[[#This Row],[Ledger 1]])&gt;0,IF(TYPE(VLOOKUP(Table1[[#This Row],[Ledger 1]],GZ:GZ,1,0))=16,1,0),0)</f>
        <v>0</v>
      </c>
      <c r="FJ768">
        <f>IF(LEN(Table1[[#This Row],[Ledger 2]])&gt;0,IF(TYPE(VLOOKUP(Table1[[#This Row],[Ledger 2]],GZ:GZ,1,0))=16,1,0),0)</f>
        <v>0</v>
      </c>
      <c r="FK768">
        <f>IF(LEN(Table1[[#This Row],[Ledger 3]])&gt;0,IF(TYPE(VLOOKUP(Table1[[#This Row],[Ledger 3]],GZ:GZ,1,0))=16,1,0),0)</f>
        <v>0</v>
      </c>
      <c r="FL768">
        <f>IF(LEN(Table1[[#This Row],[Ledger 4]])&gt;0,IF(TYPE(VLOOKUP(Table1[[#This Row],[Ledger 4]],GZ:GZ,1,0))=16,1,0),0)</f>
        <v>0</v>
      </c>
      <c r="FM768">
        <f>IF(LEN(Table1[[#This Row],[Ledger 5]])&gt;0,IF(TYPE(VLOOKUP(Table1[[#This Row],[Ledger 5]],GZ:GZ,1,0))=16,1,0),0)</f>
        <v>0</v>
      </c>
      <c r="FN768">
        <f>IF(LEN(Table1[[#This Row],[Ledger 6]])&gt;0,IF(TYPE(VLOOKUP(Table1[[#This Row],[Ledger 6]],$GZ:$GZ,1,0))=16,1,0),0)</f>
        <v>0</v>
      </c>
      <c r="FO768">
        <f>IF(LEN(Table1[[#This Row],[Ledger 7]])&gt;0,IF(TYPE(VLOOKUP(Table1[[#This Row],[Ledger 7]],$GZ:$GZ,1,0))=16,1,0),0)</f>
        <v>0</v>
      </c>
      <c r="FP768">
        <f>IF(LEN(Table1[[#This Row],[Ledger 8]])&gt;0,IF(TYPE(VLOOKUP(Table1[[#This Row],[Ledger 8]],$GZ:$GZ,1,0))=16,1,0),0)</f>
        <v>0</v>
      </c>
      <c r="FQ768">
        <f>IF(LEN(Table1[[#This Row],[Ledger 9]])&gt;0,IF(TYPE(VLOOKUP(Table1[[#This Row],[Ledger 9]],$GZ:$GZ,1,0))=16,1,0),0)</f>
        <v>0</v>
      </c>
      <c r="FR768">
        <f>IF(LEN(Table1[[#This Row],[Ledger 10]])&gt;0,IF(TYPE(VLOOKUP(Table1[[#This Row],[Ledger 10]],$GZ:$GZ,1,0))=16,1,0),0)</f>
        <v>0</v>
      </c>
      <c r="FS768">
        <f>IF(LEN(Table1[[#This Row],[Ledger 11]])&gt;0,IF(TYPE(VLOOKUP(Table1[[#This Row],[Ledger 11]],$GZ:$GZ,1,0))=16,1,0),0)</f>
        <v>0</v>
      </c>
      <c r="FT768">
        <f>IF(LEN(Table1[[#This Row],[Ledger 12]])&gt;0,IF(TYPE(VLOOKUP(Table1[[#This Row],[Ledger 12]],$GZ:$GZ,1,0))=16,1,0),0)</f>
        <v>0</v>
      </c>
      <c r="FU768">
        <f>IF(LEN(Table1[[#This Row],[Ledger 13]])&gt;0,IF(TYPE(VLOOKUP(Table1[[#This Row],[Ledger 13]],$GZ:$GZ,1,0))=16,1,0),0)</f>
        <v>0</v>
      </c>
      <c r="FV768">
        <f>IF(LEN(Table1[[#This Row],[Ledger 14]])&gt;0,IF(TYPE(VLOOKUP(Table1[[#This Row],[Ledger 14]],$GZ:$GZ,1,0))=16,1,0),0)</f>
        <v>0</v>
      </c>
      <c r="FW768">
        <f>IF(LEN(Table1[[#This Row],[Ledger 15]])&gt;0,IF(TYPE(VLOOKUP(Table1[[#This Row],[Ledger 15]],$GZ:$GZ,1,0))=16,1,0),0)</f>
        <v>0</v>
      </c>
    </row>
    <row r="769" spans="4:179" ht="33" customHeight="1" x14ac:dyDescent="0.45">
      <c r="D769" s="8">
        <f t="shared" si="20"/>
        <v>764</v>
      </c>
      <c r="E769" s="32"/>
      <c r="F769" s="34"/>
      <c r="G769" s="34"/>
      <c r="H769" s="34"/>
      <c r="I769" s="34"/>
      <c r="J769" s="38"/>
      <c r="K769" s="33"/>
      <c r="L769" s="36"/>
      <c r="M769" s="35"/>
      <c r="N769" s="34"/>
      <c r="O769" s="41"/>
      <c r="P769" s="35"/>
      <c r="Q769" s="34"/>
      <c r="R769" s="37"/>
      <c r="S769" s="35"/>
      <c r="T769" s="34"/>
      <c r="U769" s="37"/>
      <c r="V769" s="35"/>
      <c r="W769" s="34"/>
      <c r="X769" s="37"/>
      <c r="Y769" s="35"/>
      <c r="Z769" s="34"/>
      <c r="AA769" s="37"/>
      <c r="AB769" s="35"/>
      <c r="AC769" s="34"/>
      <c r="AD769" s="37"/>
      <c r="AE769" s="35"/>
      <c r="AF769" s="34"/>
      <c r="AG769" s="37"/>
      <c r="AH769" s="35"/>
      <c r="AI769" s="34"/>
      <c r="AJ769" s="37"/>
      <c r="AK769" s="35"/>
      <c r="AL769" s="34"/>
      <c r="AM769" s="37"/>
      <c r="AN769" s="35"/>
      <c r="AO769" s="34"/>
      <c r="AP769" s="37"/>
      <c r="AQ769" s="35"/>
      <c r="AR769" s="34"/>
      <c r="AS769" s="37"/>
      <c r="AT769" s="35"/>
      <c r="AU769" s="34"/>
      <c r="AV769" s="37"/>
      <c r="AW769" s="35"/>
      <c r="AX769" s="34"/>
      <c r="AY769" s="37"/>
      <c r="AZ769" s="35"/>
      <c r="BA769" s="34"/>
      <c r="BB769" s="37"/>
      <c r="BC7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69" s="7"/>
      <c r="BF769" t="str">
        <f>IF(Table1[[#This Row],[Date]]="","","&amp;lt;VOUCHER REMOTEID="&amp;""""&amp;$A$11&amp;$A$13&amp;ROW()&amp;""""&amp;" VCHTYPE="""&amp;F769&amp;""" ACTION="""&amp;"Create"&amp;"""&amp;gt;")</f>
        <v/>
      </c>
      <c r="BG769" t="str">
        <f>IF(Table1[[#This Row],[Date]]="","",TEXT(Table1[[#This Row],[Date]],"yyyymmdd"))</f>
        <v/>
      </c>
      <c r="BH769" t="str">
        <f>Table1[[#This Row],[Date2]]</f>
        <v/>
      </c>
      <c r="BI769" t="str">
        <f>IF(Table1[[#This Row],[Date]]="","",Table1[[#This Row],[Voucher Type]])</f>
        <v/>
      </c>
      <c r="BJ769" t="str">
        <f>IF(Table1[[#This Row],[Ref No / Invoice No]]="","",Table1[[#This Row],[Ref No / Invoice No]])</f>
        <v/>
      </c>
      <c r="BK769" t="str">
        <f>IF(Table1[[#This Row],[Voucher No]]="","",Table1[[#This Row],[Voucher No]])</f>
        <v/>
      </c>
      <c r="BL769" t="str">
        <f>IF(Table1[[#This Row],[Date]]="","",Table1[[#This Row],[Narration]])</f>
        <v/>
      </c>
      <c r="BM769" t="str">
        <f>IF(Table1[[#This Row],[Date]]="","",$A$11&amp;$A$13&amp;ROW())</f>
        <v/>
      </c>
      <c r="BN769" t="str">
        <f>IF(Table1[[#This Row],[Date]]="","",$A$13)</f>
        <v/>
      </c>
      <c r="BP769" t="str">
        <f>IF(Table1[[#This Row],[Ledger 1]]="","","No")</f>
        <v/>
      </c>
      <c r="BQ769" t="str">
        <f>IF(Table1[[#This Row],[Date]]="","",IF(Table1[[#This Row],[Effect 1]]="Dr.","Yes","No"))</f>
        <v/>
      </c>
      <c r="BR769" t="str">
        <f>IF(Table1[[#This Row],[Date]]="","",Table1[[#This Row],[Ledger 1]])</f>
        <v/>
      </c>
      <c r="BS769" t="str">
        <f>IF(Table1[[#This Row],[Date]]="","",IF(Table1[[#This Row],[Effect 1]]="Dr.",-Table1[[#This Row],[Amount 1]],Table1[[#This Row],[Amount 1]]))</f>
        <v/>
      </c>
      <c r="BV769" t="str">
        <f>IF(Table1[[#This Row],[Ledger 2]]="","","No")</f>
        <v/>
      </c>
      <c r="BW769" t="str">
        <f>IF(Table1[[#This Row],[Date]]="","",IF(Table1[[#This Row],[Effect 2]]="Dr.","Yes","No"))</f>
        <v/>
      </c>
      <c r="BX769" t="str">
        <f>IF(Table1[[#This Row],[Date]]="","",Table1[[#This Row],[Ledger 2]])</f>
        <v/>
      </c>
      <c r="BY769" t="str">
        <f>IF(Table1[[#This Row],[Date]]="","",IF(Table1[[#This Row],[Effect 2]]="Dr.",-Table1[[#This Row],[Amount 2]],Table1[[#This Row],[Amount 2]]))</f>
        <v/>
      </c>
      <c r="CB769" t="str">
        <f>IF(Table1[[#This Row],[Ledger 3]]="","","No")</f>
        <v/>
      </c>
      <c r="CC769" t="str">
        <f>IF(Table1[[#This Row],[Ledger 3]]="","",IF(Table1[[#This Row],[Effect 3]]="Dr.","Yes","No"))</f>
        <v/>
      </c>
      <c r="CD769" t="str">
        <f>IF(Table1[[#This Row],[Ledger 3]]="","",Table1[[#This Row],[Ledger 3]])</f>
        <v/>
      </c>
      <c r="CE769" t="str">
        <f>IF(Table1[[#This Row],[Ledger 3]]="","",IF(Table1[[#This Row],[Effect 3]]="Dr.",-Table1[[#This Row],[Amount 3]],Table1[[#This Row],[Amount 3]]))</f>
        <v/>
      </c>
      <c r="CH769" t="str">
        <f>IF(Table1[[#This Row],[Ledger 4]]="","","No")</f>
        <v/>
      </c>
      <c r="CI769" t="str">
        <f>IF(Table1[[#This Row],[Ledger 4]]="","",IF(Table1[[#This Row],[Effect 4]]="Dr.","Yes","No"))</f>
        <v/>
      </c>
      <c r="CJ769" t="str">
        <f>IF(Table1[[#This Row],[Ledger 4]]="","",Table1[[#This Row],[Ledger 4]])</f>
        <v/>
      </c>
      <c r="CK769" t="str">
        <f>IF(Table1[[#This Row],[Ledger 4]]="","",IF(Table1[[#This Row],[Effect 4]]="Dr.",-Table1[[#This Row],[Amount 4]],Table1[[#This Row],[Amount 4]]))</f>
        <v/>
      </c>
      <c r="CN769" t="str">
        <f>IF(Table1[[#This Row],[Ledger 5]]="","","No")</f>
        <v/>
      </c>
      <c r="CO769" t="str">
        <f>IF(Table1[[#This Row],[Ledger 5]]="","",IF(Table1[[#This Row],[Effect 5]]="Dr.","Yes","No"))</f>
        <v/>
      </c>
      <c r="CP769" t="str">
        <f>IF(Table1[[#This Row],[Ledger 5]]="","",Table1[[#This Row],[Ledger 5]])</f>
        <v/>
      </c>
      <c r="CQ769" t="str">
        <f>IF(Table1[[#This Row],[Ledger 5]]="","",IF(Table1[[#This Row],[Effect 5]]="Dr.",-Table1[[#This Row],[Amount 5]],Table1[[#This Row],[Amount 5]]))</f>
        <v/>
      </c>
      <c r="CT769" t="str">
        <f>IF(Table1[[#This Row],[Ledger 6]]="","","No")</f>
        <v/>
      </c>
      <c r="CU769" t="str">
        <f>IF(Table1[[#This Row],[Ledger 6]]="","",IF(Table1[[#This Row],[Effect 6]]="Dr.","Yes","No"))</f>
        <v/>
      </c>
      <c r="CV769" t="str">
        <f>IF(Table1[[#This Row],[Ledger 6]]="","",Table1[[#This Row],[Ledger 6]])</f>
        <v/>
      </c>
      <c r="CW769" t="str">
        <f>IF(Table1[[#This Row],[Ledger 6]]="","",IF(Table1[[#This Row],[Effect 6]]="Dr.",-Table1[[#This Row],[Amount 6]],Table1[[#This Row],[Amount 6]]))</f>
        <v/>
      </c>
      <c r="CZ769" t="str">
        <f>IF(Table1[[#This Row],[Ledger 7]]="","","No")</f>
        <v/>
      </c>
      <c r="DA769" t="str">
        <f>IF(Table1[[#This Row],[Ledger 7]]="","",IF(Table1[[#This Row],[Effect 7]]="Dr.","Yes","No"))</f>
        <v/>
      </c>
      <c r="DB769" t="str">
        <f>IF(Table1[[#This Row],[Ledger 7]]="","",Table1[[#This Row],[Ledger 7]])</f>
        <v/>
      </c>
      <c r="DC769" t="str">
        <f>IF(Table1[[#This Row],[Ledger 7]]="","",IF(Table1[[#This Row],[Effect 7]]="Dr.",-Table1[[#This Row],[Amount 7]],Table1[[#This Row],[Amount 7]]))</f>
        <v/>
      </c>
      <c r="DF769" t="str">
        <f>IF(Table1[[#This Row],[Ledger 8]]="","","No")</f>
        <v/>
      </c>
      <c r="DG769" t="str">
        <f>IF(Table1[[#This Row],[Ledger 8]]="","",IF(Table1[[#This Row],[Effect 8]]="Dr.","Yes","No"))</f>
        <v/>
      </c>
      <c r="DH769" t="str">
        <f>IF(Table1[[#This Row],[Ledger 8]]="","",Table1[[#This Row],[Ledger 8]])</f>
        <v/>
      </c>
      <c r="DI769" t="str">
        <f>IF(Table1[[#This Row],[Ledger 8]]="","",IF(Table1[[#This Row],[Effect 8]]="Dr.",-Table1[[#This Row],[Amount 8]],Table1[[#This Row],[Amount 8]]))</f>
        <v/>
      </c>
      <c r="DL769" t="str">
        <f>IF(Table1[[#This Row],[Ledger 9]]="","","No")</f>
        <v/>
      </c>
      <c r="DM769" t="str">
        <f>IF(Table1[[#This Row],[Ledger 9]]="","",IF(Table1[[#This Row],[Effect 9]]="Dr.","Yes","No"))</f>
        <v/>
      </c>
      <c r="DN769" t="str">
        <f>IF(Table1[[#This Row],[Ledger 9]]="","",Table1[[#This Row],[Ledger 9]])</f>
        <v/>
      </c>
      <c r="DO769" t="str">
        <f>IF(Table1[[#This Row],[Ledger 9]]="","",IF(Table1[[#This Row],[Effect 9]]="Dr.",-Table1[[#This Row],[Amount 9]],Table1[[#This Row],[Amount 9]]))</f>
        <v/>
      </c>
      <c r="DR769" t="str">
        <f>IF(Table1[[#This Row],[Ledger 10]]="","","No")</f>
        <v/>
      </c>
      <c r="DS769" t="str">
        <f>IF(Table1[[#This Row],[Ledger 10]]="","",IF(Table1[[#This Row],[Effect 10]]="Dr.","Yes","No"))</f>
        <v/>
      </c>
      <c r="DT769" t="str">
        <f>IF(Table1[[#This Row],[Ledger 10]]="","",Table1[[#This Row],[Ledger 10]])</f>
        <v/>
      </c>
      <c r="DU769" t="str">
        <f>IF(Table1[[#This Row],[Ledger 10]]="","",IF(Table1[[#This Row],[Effect 10]]="Dr.",-Table1[[#This Row],[Amount 10]],Table1[[#This Row],[Amount 10]]))</f>
        <v/>
      </c>
      <c r="DX769" t="str">
        <f>IF(Table1[[#This Row],[Ledger 11]]="","","No")</f>
        <v/>
      </c>
      <c r="DY769" t="str">
        <f>IF(Table1[[#This Row],[Ledger 11]]="","",IF(Table1[[#This Row],[Effect 11]]="Dr.","Yes","No"))</f>
        <v/>
      </c>
      <c r="DZ769" t="str">
        <f>IF(Table1[[#This Row],[Ledger 11]]="","",Table1[[#This Row],[Ledger 11]])</f>
        <v/>
      </c>
      <c r="EA769" t="str">
        <f>IF(Table1[[#This Row],[Ledger 11]]="","",IF(Table1[[#This Row],[Effect 11]]="Dr.",-Table1[[#This Row],[Amount 11]],Table1[[#This Row],[Amount 11]]))</f>
        <v/>
      </c>
      <c r="ED769" t="str">
        <f>IF(Table1[[#This Row],[Ledger 12]]="","","No")</f>
        <v/>
      </c>
      <c r="EE769" t="str">
        <f>IF(Table1[[#This Row],[Ledger 12]]="","",IF(Table1[[#This Row],[Effect 12]]="Dr.","Yes","No"))</f>
        <v/>
      </c>
      <c r="EF769" t="str">
        <f>IF(Table1[[#This Row],[Ledger 12]]="","",Table1[[#This Row],[Ledger 12]])</f>
        <v/>
      </c>
      <c r="EG769" t="str">
        <f>IF(Table1[[#This Row],[Ledger 12]]="","",IF(Table1[[#This Row],[Effect 12]]="Dr.",-Table1[[#This Row],[Amount 12]],Table1[[#This Row],[Amount 12]]))</f>
        <v/>
      </c>
      <c r="EJ769" t="str">
        <f>IF(Table1[[#This Row],[Ledger 13]]="","","No")</f>
        <v/>
      </c>
      <c r="EK769" t="str">
        <f>IF(Table1[[#This Row],[Ledger 13]]="","",IF(Table1[[#This Row],[Effect 13]]="Dr.","Yes","No"))</f>
        <v/>
      </c>
      <c r="EL769" t="str">
        <f>IF(Table1[[#This Row],[Ledger 13]]="","",Table1[[#This Row],[Ledger 13]])</f>
        <v/>
      </c>
      <c r="EM769" t="str">
        <f>IF(Table1[[#This Row],[Ledger 13]]="","",IF(Table1[[#This Row],[Effect 13]]="Dr.",-Table1[[#This Row],[Amount 13]],Table1[[#This Row],[Amount 13]]))</f>
        <v/>
      </c>
      <c r="EP769" t="str">
        <f>IF(Table1[[#This Row],[Ledger 14]]="","","No")</f>
        <v/>
      </c>
      <c r="EQ769" t="str">
        <f>IF(Table1[[#This Row],[Ledger 14]]="","",IF(Table1[[#This Row],[Effect 14]]="Dr.","Yes","No"))</f>
        <v/>
      </c>
      <c r="ER769" t="str">
        <f>IF(Table1[[#This Row],[Ledger 14]]="","",Table1[[#This Row],[Ledger 14]])</f>
        <v/>
      </c>
      <c r="ES769" t="str">
        <f>IF(Table1[[#This Row],[Ledger 14]]="","",IF(Table1[[#This Row],[Effect 14]]="Dr.",-Table1[[#This Row],[Amount 14]],Table1[[#This Row],[Amount 14]]))</f>
        <v/>
      </c>
      <c r="EV769" t="str">
        <f>IF(Table1[[#This Row],[Ledger 15]]="","","No")</f>
        <v/>
      </c>
      <c r="EW769" t="str">
        <f>IF(Table1[[#This Row],[Ledger 15]]="","",IF(Table1[[#This Row],[Effect 15]]="Dr.","Yes","No"))</f>
        <v/>
      </c>
      <c r="EX769" t="str">
        <f>IF(Table1[[#This Row],[Ledger 15]]="","",Table1[[#This Row],[Ledger 15]])</f>
        <v/>
      </c>
      <c r="EY769" t="str">
        <f>IF(Table1[[#This Row],[Ledger 15]]="","",IF(Table1[[#This Row],[Effect 15]]="Dr.",-Table1[[#This Row],[Amount 15]],Table1[[#This Row],[Amount 15]]))</f>
        <v/>
      </c>
      <c r="FD7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69">
        <f>IF(Table1[[#This Row],[Date]]="",0,IF(AND(Table1[[#This Row],[Date]]&gt;=$FE$2,Table1[[#This Row],[Date]]&lt;=$FE$3),0,1))</f>
        <v>0</v>
      </c>
      <c r="FF769">
        <f>IF(Table1[[#This Row],[Date]]="",0,IF(TYPE(VLOOKUP(Table1[[#This Row],[Voucher Type]],Table1[[#All],[Voucher Type Master]],1,FALSE))=16,1,0))</f>
        <v>0</v>
      </c>
      <c r="FG769">
        <f>IF(TYPE(IF(Table1[[#This Row],[Date]]="",0,IF(VLOOKUP(Table1[[#This Row],[Voucher Type]],$FY$5:$FZ$13,2,0)=Table1[[#This Row],[Effect 1]],0,1)))=16,1,0)</f>
        <v>0</v>
      </c>
      <c r="FH7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69">
        <f>IF(LEN(Table1[[#This Row],[Ledger 1]])&gt;0,IF(TYPE(VLOOKUP(Table1[[#This Row],[Ledger 1]],GZ:GZ,1,0))=16,1,0),0)</f>
        <v>0</v>
      </c>
      <c r="FJ769">
        <f>IF(LEN(Table1[[#This Row],[Ledger 2]])&gt;0,IF(TYPE(VLOOKUP(Table1[[#This Row],[Ledger 2]],GZ:GZ,1,0))=16,1,0),0)</f>
        <v>0</v>
      </c>
      <c r="FK769">
        <f>IF(LEN(Table1[[#This Row],[Ledger 3]])&gt;0,IF(TYPE(VLOOKUP(Table1[[#This Row],[Ledger 3]],GZ:GZ,1,0))=16,1,0),0)</f>
        <v>0</v>
      </c>
      <c r="FL769">
        <f>IF(LEN(Table1[[#This Row],[Ledger 4]])&gt;0,IF(TYPE(VLOOKUP(Table1[[#This Row],[Ledger 4]],GZ:GZ,1,0))=16,1,0),0)</f>
        <v>0</v>
      </c>
      <c r="FM769">
        <f>IF(LEN(Table1[[#This Row],[Ledger 5]])&gt;0,IF(TYPE(VLOOKUP(Table1[[#This Row],[Ledger 5]],GZ:GZ,1,0))=16,1,0),0)</f>
        <v>0</v>
      </c>
      <c r="FN769">
        <f>IF(LEN(Table1[[#This Row],[Ledger 6]])&gt;0,IF(TYPE(VLOOKUP(Table1[[#This Row],[Ledger 6]],$GZ:$GZ,1,0))=16,1,0),0)</f>
        <v>0</v>
      </c>
      <c r="FO769">
        <f>IF(LEN(Table1[[#This Row],[Ledger 7]])&gt;0,IF(TYPE(VLOOKUP(Table1[[#This Row],[Ledger 7]],$GZ:$GZ,1,0))=16,1,0),0)</f>
        <v>0</v>
      </c>
      <c r="FP769">
        <f>IF(LEN(Table1[[#This Row],[Ledger 8]])&gt;0,IF(TYPE(VLOOKUP(Table1[[#This Row],[Ledger 8]],$GZ:$GZ,1,0))=16,1,0),0)</f>
        <v>0</v>
      </c>
      <c r="FQ769">
        <f>IF(LEN(Table1[[#This Row],[Ledger 9]])&gt;0,IF(TYPE(VLOOKUP(Table1[[#This Row],[Ledger 9]],$GZ:$GZ,1,0))=16,1,0),0)</f>
        <v>0</v>
      </c>
      <c r="FR769">
        <f>IF(LEN(Table1[[#This Row],[Ledger 10]])&gt;0,IF(TYPE(VLOOKUP(Table1[[#This Row],[Ledger 10]],$GZ:$GZ,1,0))=16,1,0),0)</f>
        <v>0</v>
      </c>
      <c r="FS769">
        <f>IF(LEN(Table1[[#This Row],[Ledger 11]])&gt;0,IF(TYPE(VLOOKUP(Table1[[#This Row],[Ledger 11]],$GZ:$GZ,1,0))=16,1,0),0)</f>
        <v>0</v>
      </c>
      <c r="FT769">
        <f>IF(LEN(Table1[[#This Row],[Ledger 12]])&gt;0,IF(TYPE(VLOOKUP(Table1[[#This Row],[Ledger 12]],$GZ:$GZ,1,0))=16,1,0),0)</f>
        <v>0</v>
      </c>
      <c r="FU769">
        <f>IF(LEN(Table1[[#This Row],[Ledger 13]])&gt;0,IF(TYPE(VLOOKUP(Table1[[#This Row],[Ledger 13]],$GZ:$GZ,1,0))=16,1,0),0)</f>
        <v>0</v>
      </c>
      <c r="FV769">
        <f>IF(LEN(Table1[[#This Row],[Ledger 14]])&gt;0,IF(TYPE(VLOOKUP(Table1[[#This Row],[Ledger 14]],$GZ:$GZ,1,0))=16,1,0),0)</f>
        <v>0</v>
      </c>
      <c r="FW769">
        <f>IF(LEN(Table1[[#This Row],[Ledger 15]])&gt;0,IF(TYPE(VLOOKUP(Table1[[#This Row],[Ledger 15]],$GZ:$GZ,1,0))=16,1,0),0)</f>
        <v>0</v>
      </c>
    </row>
    <row r="770" spans="4:179" ht="33" customHeight="1" x14ac:dyDescent="0.45">
      <c r="D770" s="8">
        <f t="shared" si="20"/>
        <v>765</v>
      </c>
      <c r="E770" s="32"/>
      <c r="F770" s="34"/>
      <c r="G770" s="34"/>
      <c r="H770" s="34"/>
      <c r="I770" s="34"/>
      <c r="J770" s="38"/>
      <c r="K770" s="33"/>
      <c r="L770" s="36"/>
      <c r="M770" s="35"/>
      <c r="N770" s="34"/>
      <c r="O770" s="41"/>
      <c r="P770" s="35"/>
      <c r="Q770" s="34"/>
      <c r="R770" s="37"/>
      <c r="S770" s="35"/>
      <c r="T770" s="34"/>
      <c r="U770" s="37"/>
      <c r="V770" s="35"/>
      <c r="W770" s="34"/>
      <c r="X770" s="37"/>
      <c r="Y770" s="35"/>
      <c r="Z770" s="34"/>
      <c r="AA770" s="37"/>
      <c r="AB770" s="35"/>
      <c r="AC770" s="34"/>
      <c r="AD770" s="37"/>
      <c r="AE770" s="35"/>
      <c r="AF770" s="34"/>
      <c r="AG770" s="37"/>
      <c r="AH770" s="35"/>
      <c r="AI770" s="34"/>
      <c r="AJ770" s="37"/>
      <c r="AK770" s="35"/>
      <c r="AL770" s="34"/>
      <c r="AM770" s="37"/>
      <c r="AN770" s="35"/>
      <c r="AO770" s="34"/>
      <c r="AP770" s="37"/>
      <c r="AQ770" s="35"/>
      <c r="AR770" s="34"/>
      <c r="AS770" s="37"/>
      <c r="AT770" s="35"/>
      <c r="AU770" s="34"/>
      <c r="AV770" s="37"/>
      <c r="AW770" s="35"/>
      <c r="AX770" s="34"/>
      <c r="AY770" s="37"/>
      <c r="AZ770" s="35"/>
      <c r="BA770" s="34"/>
      <c r="BB770" s="37"/>
      <c r="BC7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0" s="7"/>
      <c r="BF770" t="str">
        <f>IF(Table1[[#This Row],[Date]]="","","&amp;lt;VOUCHER REMOTEID="&amp;""""&amp;$A$11&amp;$A$13&amp;ROW()&amp;""""&amp;" VCHTYPE="""&amp;F770&amp;""" ACTION="""&amp;"Create"&amp;"""&amp;gt;")</f>
        <v/>
      </c>
      <c r="BG770" t="str">
        <f>IF(Table1[[#This Row],[Date]]="","",TEXT(Table1[[#This Row],[Date]],"yyyymmdd"))</f>
        <v/>
      </c>
      <c r="BH770" t="str">
        <f>Table1[[#This Row],[Date2]]</f>
        <v/>
      </c>
      <c r="BI770" t="str">
        <f>IF(Table1[[#This Row],[Date]]="","",Table1[[#This Row],[Voucher Type]])</f>
        <v/>
      </c>
      <c r="BJ770" t="str">
        <f>IF(Table1[[#This Row],[Ref No / Invoice No]]="","",Table1[[#This Row],[Ref No / Invoice No]])</f>
        <v/>
      </c>
      <c r="BK770" t="str">
        <f>IF(Table1[[#This Row],[Voucher No]]="","",Table1[[#This Row],[Voucher No]])</f>
        <v/>
      </c>
      <c r="BL770" t="str">
        <f>IF(Table1[[#This Row],[Date]]="","",Table1[[#This Row],[Narration]])</f>
        <v/>
      </c>
      <c r="BM770" t="str">
        <f>IF(Table1[[#This Row],[Date]]="","",$A$11&amp;$A$13&amp;ROW())</f>
        <v/>
      </c>
      <c r="BN770" t="str">
        <f>IF(Table1[[#This Row],[Date]]="","",$A$13)</f>
        <v/>
      </c>
      <c r="BP770" t="str">
        <f>IF(Table1[[#This Row],[Ledger 1]]="","","No")</f>
        <v/>
      </c>
      <c r="BQ770" t="str">
        <f>IF(Table1[[#This Row],[Date]]="","",IF(Table1[[#This Row],[Effect 1]]="Dr.","Yes","No"))</f>
        <v/>
      </c>
      <c r="BR770" t="str">
        <f>IF(Table1[[#This Row],[Date]]="","",Table1[[#This Row],[Ledger 1]])</f>
        <v/>
      </c>
      <c r="BS770" t="str">
        <f>IF(Table1[[#This Row],[Date]]="","",IF(Table1[[#This Row],[Effect 1]]="Dr.",-Table1[[#This Row],[Amount 1]],Table1[[#This Row],[Amount 1]]))</f>
        <v/>
      </c>
      <c r="BV770" t="str">
        <f>IF(Table1[[#This Row],[Ledger 2]]="","","No")</f>
        <v/>
      </c>
      <c r="BW770" t="str">
        <f>IF(Table1[[#This Row],[Date]]="","",IF(Table1[[#This Row],[Effect 2]]="Dr.","Yes","No"))</f>
        <v/>
      </c>
      <c r="BX770" t="str">
        <f>IF(Table1[[#This Row],[Date]]="","",Table1[[#This Row],[Ledger 2]])</f>
        <v/>
      </c>
      <c r="BY770" t="str">
        <f>IF(Table1[[#This Row],[Date]]="","",IF(Table1[[#This Row],[Effect 2]]="Dr.",-Table1[[#This Row],[Amount 2]],Table1[[#This Row],[Amount 2]]))</f>
        <v/>
      </c>
      <c r="CB770" t="str">
        <f>IF(Table1[[#This Row],[Ledger 3]]="","","No")</f>
        <v/>
      </c>
      <c r="CC770" t="str">
        <f>IF(Table1[[#This Row],[Ledger 3]]="","",IF(Table1[[#This Row],[Effect 3]]="Dr.","Yes","No"))</f>
        <v/>
      </c>
      <c r="CD770" t="str">
        <f>IF(Table1[[#This Row],[Ledger 3]]="","",Table1[[#This Row],[Ledger 3]])</f>
        <v/>
      </c>
      <c r="CE770" t="str">
        <f>IF(Table1[[#This Row],[Ledger 3]]="","",IF(Table1[[#This Row],[Effect 3]]="Dr.",-Table1[[#This Row],[Amount 3]],Table1[[#This Row],[Amount 3]]))</f>
        <v/>
      </c>
      <c r="CH770" t="str">
        <f>IF(Table1[[#This Row],[Ledger 4]]="","","No")</f>
        <v/>
      </c>
      <c r="CI770" t="str">
        <f>IF(Table1[[#This Row],[Ledger 4]]="","",IF(Table1[[#This Row],[Effect 4]]="Dr.","Yes","No"))</f>
        <v/>
      </c>
      <c r="CJ770" t="str">
        <f>IF(Table1[[#This Row],[Ledger 4]]="","",Table1[[#This Row],[Ledger 4]])</f>
        <v/>
      </c>
      <c r="CK770" t="str">
        <f>IF(Table1[[#This Row],[Ledger 4]]="","",IF(Table1[[#This Row],[Effect 4]]="Dr.",-Table1[[#This Row],[Amount 4]],Table1[[#This Row],[Amount 4]]))</f>
        <v/>
      </c>
      <c r="CN770" t="str">
        <f>IF(Table1[[#This Row],[Ledger 5]]="","","No")</f>
        <v/>
      </c>
      <c r="CO770" t="str">
        <f>IF(Table1[[#This Row],[Ledger 5]]="","",IF(Table1[[#This Row],[Effect 5]]="Dr.","Yes","No"))</f>
        <v/>
      </c>
      <c r="CP770" t="str">
        <f>IF(Table1[[#This Row],[Ledger 5]]="","",Table1[[#This Row],[Ledger 5]])</f>
        <v/>
      </c>
      <c r="CQ770" t="str">
        <f>IF(Table1[[#This Row],[Ledger 5]]="","",IF(Table1[[#This Row],[Effect 5]]="Dr.",-Table1[[#This Row],[Amount 5]],Table1[[#This Row],[Amount 5]]))</f>
        <v/>
      </c>
      <c r="CT770" t="str">
        <f>IF(Table1[[#This Row],[Ledger 6]]="","","No")</f>
        <v/>
      </c>
      <c r="CU770" t="str">
        <f>IF(Table1[[#This Row],[Ledger 6]]="","",IF(Table1[[#This Row],[Effect 6]]="Dr.","Yes","No"))</f>
        <v/>
      </c>
      <c r="CV770" t="str">
        <f>IF(Table1[[#This Row],[Ledger 6]]="","",Table1[[#This Row],[Ledger 6]])</f>
        <v/>
      </c>
      <c r="CW770" t="str">
        <f>IF(Table1[[#This Row],[Ledger 6]]="","",IF(Table1[[#This Row],[Effect 6]]="Dr.",-Table1[[#This Row],[Amount 6]],Table1[[#This Row],[Amount 6]]))</f>
        <v/>
      </c>
      <c r="CZ770" t="str">
        <f>IF(Table1[[#This Row],[Ledger 7]]="","","No")</f>
        <v/>
      </c>
      <c r="DA770" t="str">
        <f>IF(Table1[[#This Row],[Ledger 7]]="","",IF(Table1[[#This Row],[Effect 7]]="Dr.","Yes","No"))</f>
        <v/>
      </c>
      <c r="DB770" t="str">
        <f>IF(Table1[[#This Row],[Ledger 7]]="","",Table1[[#This Row],[Ledger 7]])</f>
        <v/>
      </c>
      <c r="DC770" t="str">
        <f>IF(Table1[[#This Row],[Ledger 7]]="","",IF(Table1[[#This Row],[Effect 7]]="Dr.",-Table1[[#This Row],[Amount 7]],Table1[[#This Row],[Amount 7]]))</f>
        <v/>
      </c>
      <c r="DF770" t="str">
        <f>IF(Table1[[#This Row],[Ledger 8]]="","","No")</f>
        <v/>
      </c>
      <c r="DG770" t="str">
        <f>IF(Table1[[#This Row],[Ledger 8]]="","",IF(Table1[[#This Row],[Effect 8]]="Dr.","Yes","No"))</f>
        <v/>
      </c>
      <c r="DH770" t="str">
        <f>IF(Table1[[#This Row],[Ledger 8]]="","",Table1[[#This Row],[Ledger 8]])</f>
        <v/>
      </c>
      <c r="DI770" t="str">
        <f>IF(Table1[[#This Row],[Ledger 8]]="","",IF(Table1[[#This Row],[Effect 8]]="Dr.",-Table1[[#This Row],[Amount 8]],Table1[[#This Row],[Amount 8]]))</f>
        <v/>
      </c>
      <c r="DL770" t="str">
        <f>IF(Table1[[#This Row],[Ledger 9]]="","","No")</f>
        <v/>
      </c>
      <c r="DM770" t="str">
        <f>IF(Table1[[#This Row],[Ledger 9]]="","",IF(Table1[[#This Row],[Effect 9]]="Dr.","Yes","No"))</f>
        <v/>
      </c>
      <c r="DN770" t="str">
        <f>IF(Table1[[#This Row],[Ledger 9]]="","",Table1[[#This Row],[Ledger 9]])</f>
        <v/>
      </c>
      <c r="DO770" t="str">
        <f>IF(Table1[[#This Row],[Ledger 9]]="","",IF(Table1[[#This Row],[Effect 9]]="Dr.",-Table1[[#This Row],[Amount 9]],Table1[[#This Row],[Amount 9]]))</f>
        <v/>
      </c>
      <c r="DR770" t="str">
        <f>IF(Table1[[#This Row],[Ledger 10]]="","","No")</f>
        <v/>
      </c>
      <c r="DS770" t="str">
        <f>IF(Table1[[#This Row],[Ledger 10]]="","",IF(Table1[[#This Row],[Effect 10]]="Dr.","Yes","No"))</f>
        <v/>
      </c>
      <c r="DT770" t="str">
        <f>IF(Table1[[#This Row],[Ledger 10]]="","",Table1[[#This Row],[Ledger 10]])</f>
        <v/>
      </c>
      <c r="DU770" t="str">
        <f>IF(Table1[[#This Row],[Ledger 10]]="","",IF(Table1[[#This Row],[Effect 10]]="Dr.",-Table1[[#This Row],[Amount 10]],Table1[[#This Row],[Amount 10]]))</f>
        <v/>
      </c>
      <c r="DX770" t="str">
        <f>IF(Table1[[#This Row],[Ledger 11]]="","","No")</f>
        <v/>
      </c>
      <c r="DY770" t="str">
        <f>IF(Table1[[#This Row],[Ledger 11]]="","",IF(Table1[[#This Row],[Effect 11]]="Dr.","Yes","No"))</f>
        <v/>
      </c>
      <c r="DZ770" t="str">
        <f>IF(Table1[[#This Row],[Ledger 11]]="","",Table1[[#This Row],[Ledger 11]])</f>
        <v/>
      </c>
      <c r="EA770" t="str">
        <f>IF(Table1[[#This Row],[Ledger 11]]="","",IF(Table1[[#This Row],[Effect 11]]="Dr.",-Table1[[#This Row],[Amount 11]],Table1[[#This Row],[Amount 11]]))</f>
        <v/>
      </c>
      <c r="ED770" t="str">
        <f>IF(Table1[[#This Row],[Ledger 12]]="","","No")</f>
        <v/>
      </c>
      <c r="EE770" t="str">
        <f>IF(Table1[[#This Row],[Ledger 12]]="","",IF(Table1[[#This Row],[Effect 12]]="Dr.","Yes","No"))</f>
        <v/>
      </c>
      <c r="EF770" t="str">
        <f>IF(Table1[[#This Row],[Ledger 12]]="","",Table1[[#This Row],[Ledger 12]])</f>
        <v/>
      </c>
      <c r="EG770" t="str">
        <f>IF(Table1[[#This Row],[Ledger 12]]="","",IF(Table1[[#This Row],[Effect 12]]="Dr.",-Table1[[#This Row],[Amount 12]],Table1[[#This Row],[Amount 12]]))</f>
        <v/>
      </c>
      <c r="EJ770" t="str">
        <f>IF(Table1[[#This Row],[Ledger 13]]="","","No")</f>
        <v/>
      </c>
      <c r="EK770" t="str">
        <f>IF(Table1[[#This Row],[Ledger 13]]="","",IF(Table1[[#This Row],[Effect 13]]="Dr.","Yes","No"))</f>
        <v/>
      </c>
      <c r="EL770" t="str">
        <f>IF(Table1[[#This Row],[Ledger 13]]="","",Table1[[#This Row],[Ledger 13]])</f>
        <v/>
      </c>
      <c r="EM770" t="str">
        <f>IF(Table1[[#This Row],[Ledger 13]]="","",IF(Table1[[#This Row],[Effect 13]]="Dr.",-Table1[[#This Row],[Amount 13]],Table1[[#This Row],[Amount 13]]))</f>
        <v/>
      </c>
      <c r="EP770" t="str">
        <f>IF(Table1[[#This Row],[Ledger 14]]="","","No")</f>
        <v/>
      </c>
      <c r="EQ770" t="str">
        <f>IF(Table1[[#This Row],[Ledger 14]]="","",IF(Table1[[#This Row],[Effect 14]]="Dr.","Yes","No"))</f>
        <v/>
      </c>
      <c r="ER770" t="str">
        <f>IF(Table1[[#This Row],[Ledger 14]]="","",Table1[[#This Row],[Ledger 14]])</f>
        <v/>
      </c>
      <c r="ES770" t="str">
        <f>IF(Table1[[#This Row],[Ledger 14]]="","",IF(Table1[[#This Row],[Effect 14]]="Dr.",-Table1[[#This Row],[Amount 14]],Table1[[#This Row],[Amount 14]]))</f>
        <v/>
      </c>
      <c r="EV770" t="str">
        <f>IF(Table1[[#This Row],[Ledger 15]]="","","No")</f>
        <v/>
      </c>
      <c r="EW770" t="str">
        <f>IF(Table1[[#This Row],[Ledger 15]]="","",IF(Table1[[#This Row],[Effect 15]]="Dr.","Yes","No"))</f>
        <v/>
      </c>
      <c r="EX770" t="str">
        <f>IF(Table1[[#This Row],[Ledger 15]]="","",Table1[[#This Row],[Ledger 15]])</f>
        <v/>
      </c>
      <c r="EY770" t="str">
        <f>IF(Table1[[#This Row],[Ledger 15]]="","",IF(Table1[[#This Row],[Effect 15]]="Dr.",-Table1[[#This Row],[Amount 15]],Table1[[#This Row],[Amount 15]]))</f>
        <v/>
      </c>
      <c r="FD7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0">
        <f>IF(Table1[[#This Row],[Date]]="",0,IF(AND(Table1[[#This Row],[Date]]&gt;=$FE$2,Table1[[#This Row],[Date]]&lt;=$FE$3),0,1))</f>
        <v>0</v>
      </c>
      <c r="FF770">
        <f>IF(Table1[[#This Row],[Date]]="",0,IF(TYPE(VLOOKUP(Table1[[#This Row],[Voucher Type]],Table1[[#All],[Voucher Type Master]],1,FALSE))=16,1,0))</f>
        <v>0</v>
      </c>
      <c r="FG770">
        <f>IF(TYPE(IF(Table1[[#This Row],[Date]]="",0,IF(VLOOKUP(Table1[[#This Row],[Voucher Type]],$FY$5:$FZ$13,2,0)=Table1[[#This Row],[Effect 1]],0,1)))=16,1,0)</f>
        <v>0</v>
      </c>
      <c r="FH7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0">
        <f>IF(LEN(Table1[[#This Row],[Ledger 1]])&gt;0,IF(TYPE(VLOOKUP(Table1[[#This Row],[Ledger 1]],GZ:GZ,1,0))=16,1,0),0)</f>
        <v>0</v>
      </c>
      <c r="FJ770">
        <f>IF(LEN(Table1[[#This Row],[Ledger 2]])&gt;0,IF(TYPE(VLOOKUP(Table1[[#This Row],[Ledger 2]],GZ:GZ,1,0))=16,1,0),0)</f>
        <v>0</v>
      </c>
      <c r="FK770">
        <f>IF(LEN(Table1[[#This Row],[Ledger 3]])&gt;0,IF(TYPE(VLOOKUP(Table1[[#This Row],[Ledger 3]],GZ:GZ,1,0))=16,1,0),0)</f>
        <v>0</v>
      </c>
      <c r="FL770">
        <f>IF(LEN(Table1[[#This Row],[Ledger 4]])&gt;0,IF(TYPE(VLOOKUP(Table1[[#This Row],[Ledger 4]],GZ:GZ,1,0))=16,1,0),0)</f>
        <v>0</v>
      </c>
      <c r="FM770">
        <f>IF(LEN(Table1[[#This Row],[Ledger 5]])&gt;0,IF(TYPE(VLOOKUP(Table1[[#This Row],[Ledger 5]],GZ:GZ,1,0))=16,1,0),0)</f>
        <v>0</v>
      </c>
      <c r="FN770">
        <f>IF(LEN(Table1[[#This Row],[Ledger 6]])&gt;0,IF(TYPE(VLOOKUP(Table1[[#This Row],[Ledger 6]],$GZ:$GZ,1,0))=16,1,0),0)</f>
        <v>0</v>
      </c>
      <c r="FO770">
        <f>IF(LEN(Table1[[#This Row],[Ledger 7]])&gt;0,IF(TYPE(VLOOKUP(Table1[[#This Row],[Ledger 7]],$GZ:$GZ,1,0))=16,1,0),0)</f>
        <v>0</v>
      </c>
      <c r="FP770">
        <f>IF(LEN(Table1[[#This Row],[Ledger 8]])&gt;0,IF(TYPE(VLOOKUP(Table1[[#This Row],[Ledger 8]],$GZ:$GZ,1,0))=16,1,0),0)</f>
        <v>0</v>
      </c>
      <c r="FQ770">
        <f>IF(LEN(Table1[[#This Row],[Ledger 9]])&gt;0,IF(TYPE(VLOOKUP(Table1[[#This Row],[Ledger 9]],$GZ:$GZ,1,0))=16,1,0),0)</f>
        <v>0</v>
      </c>
      <c r="FR770">
        <f>IF(LEN(Table1[[#This Row],[Ledger 10]])&gt;0,IF(TYPE(VLOOKUP(Table1[[#This Row],[Ledger 10]],$GZ:$GZ,1,0))=16,1,0),0)</f>
        <v>0</v>
      </c>
      <c r="FS770">
        <f>IF(LEN(Table1[[#This Row],[Ledger 11]])&gt;0,IF(TYPE(VLOOKUP(Table1[[#This Row],[Ledger 11]],$GZ:$GZ,1,0))=16,1,0),0)</f>
        <v>0</v>
      </c>
      <c r="FT770">
        <f>IF(LEN(Table1[[#This Row],[Ledger 12]])&gt;0,IF(TYPE(VLOOKUP(Table1[[#This Row],[Ledger 12]],$GZ:$GZ,1,0))=16,1,0),0)</f>
        <v>0</v>
      </c>
      <c r="FU770">
        <f>IF(LEN(Table1[[#This Row],[Ledger 13]])&gt;0,IF(TYPE(VLOOKUP(Table1[[#This Row],[Ledger 13]],$GZ:$GZ,1,0))=16,1,0),0)</f>
        <v>0</v>
      </c>
      <c r="FV770">
        <f>IF(LEN(Table1[[#This Row],[Ledger 14]])&gt;0,IF(TYPE(VLOOKUP(Table1[[#This Row],[Ledger 14]],$GZ:$GZ,1,0))=16,1,0),0)</f>
        <v>0</v>
      </c>
      <c r="FW770">
        <f>IF(LEN(Table1[[#This Row],[Ledger 15]])&gt;0,IF(TYPE(VLOOKUP(Table1[[#This Row],[Ledger 15]],$GZ:$GZ,1,0))=16,1,0),0)</f>
        <v>0</v>
      </c>
    </row>
    <row r="771" spans="4:179" ht="33" customHeight="1" x14ac:dyDescent="0.45">
      <c r="D771" s="8">
        <f t="shared" si="20"/>
        <v>766</v>
      </c>
      <c r="E771" s="32"/>
      <c r="F771" s="34"/>
      <c r="G771" s="34"/>
      <c r="H771" s="34"/>
      <c r="I771" s="34"/>
      <c r="J771" s="38"/>
      <c r="K771" s="33"/>
      <c r="L771" s="36"/>
      <c r="M771" s="35"/>
      <c r="N771" s="34"/>
      <c r="O771" s="41"/>
      <c r="P771" s="35"/>
      <c r="Q771" s="34"/>
      <c r="R771" s="37"/>
      <c r="S771" s="35"/>
      <c r="T771" s="34"/>
      <c r="U771" s="37"/>
      <c r="V771" s="35"/>
      <c r="W771" s="34"/>
      <c r="X771" s="37"/>
      <c r="Y771" s="35"/>
      <c r="Z771" s="34"/>
      <c r="AA771" s="37"/>
      <c r="AB771" s="35"/>
      <c r="AC771" s="34"/>
      <c r="AD771" s="37"/>
      <c r="AE771" s="35"/>
      <c r="AF771" s="34"/>
      <c r="AG771" s="37"/>
      <c r="AH771" s="35"/>
      <c r="AI771" s="34"/>
      <c r="AJ771" s="37"/>
      <c r="AK771" s="35"/>
      <c r="AL771" s="34"/>
      <c r="AM771" s="37"/>
      <c r="AN771" s="35"/>
      <c r="AO771" s="34"/>
      <c r="AP771" s="37"/>
      <c r="AQ771" s="35"/>
      <c r="AR771" s="34"/>
      <c r="AS771" s="37"/>
      <c r="AT771" s="35"/>
      <c r="AU771" s="34"/>
      <c r="AV771" s="37"/>
      <c r="AW771" s="35"/>
      <c r="AX771" s="34"/>
      <c r="AY771" s="37"/>
      <c r="AZ771" s="35"/>
      <c r="BA771" s="34"/>
      <c r="BB771" s="37"/>
      <c r="BC7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1" s="7"/>
      <c r="BF771" t="str">
        <f>IF(Table1[[#This Row],[Date]]="","","&amp;lt;VOUCHER REMOTEID="&amp;""""&amp;$A$11&amp;$A$13&amp;ROW()&amp;""""&amp;" VCHTYPE="""&amp;F771&amp;""" ACTION="""&amp;"Create"&amp;"""&amp;gt;")</f>
        <v/>
      </c>
      <c r="BG771" t="str">
        <f>IF(Table1[[#This Row],[Date]]="","",TEXT(Table1[[#This Row],[Date]],"yyyymmdd"))</f>
        <v/>
      </c>
      <c r="BH771" t="str">
        <f>Table1[[#This Row],[Date2]]</f>
        <v/>
      </c>
      <c r="BI771" t="str">
        <f>IF(Table1[[#This Row],[Date]]="","",Table1[[#This Row],[Voucher Type]])</f>
        <v/>
      </c>
      <c r="BJ771" t="str">
        <f>IF(Table1[[#This Row],[Ref No / Invoice No]]="","",Table1[[#This Row],[Ref No / Invoice No]])</f>
        <v/>
      </c>
      <c r="BK771" t="str">
        <f>IF(Table1[[#This Row],[Voucher No]]="","",Table1[[#This Row],[Voucher No]])</f>
        <v/>
      </c>
      <c r="BL771" t="str">
        <f>IF(Table1[[#This Row],[Date]]="","",Table1[[#This Row],[Narration]])</f>
        <v/>
      </c>
      <c r="BM771" t="str">
        <f>IF(Table1[[#This Row],[Date]]="","",$A$11&amp;$A$13&amp;ROW())</f>
        <v/>
      </c>
      <c r="BN771" t="str">
        <f>IF(Table1[[#This Row],[Date]]="","",$A$13)</f>
        <v/>
      </c>
      <c r="BP771" t="str">
        <f>IF(Table1[[#This Row],[Ledger 1]]="","","No")</f>
        <v/>
      </c>
      <c r="BQ771" t="str">
        <f>IF(Table1[[#This Row],[Date]]="","",IF(Table1[[#This Row],[Effect 1]]="Dr.","Yes","No"))</f>
        <v/>
      </c>
      <c r="BR771" t="str">
        <f>IF(Table1[[#This Row],[Date]]="","",Table1[[#This Row],[Ledger 1]])</f>
        <v/>
      </c>
      <c r="BS771" t="str">
        <f>IF(Table1[[#This Row],[Date]]="","",IF(Table1[[#This Row],[Effect 1]]="Dr.",-Table1[[#This Row],[Amount 1]],Table1[[#This Row],[Amount 1]]))</f>
        <v/>
      </c>
      <c r="BV771" t="str">
        <f>IF(Table1[[#This Row],[Ledger 2]]="","","No")</f>
        <v/>
      </c>
      <c r="BW771" t="str">
        <f>IF(Table1[[#This Row],[Date]]="","",IF(Table1[[#This Row],[Effect 2]]="Dr.","Yes","No"))</f>
        <v/>
      </c>
      <c r="BX771" t="str">
        <f>IF(Table1[[#This Row],[Date]]="","",Table1[[#This Row],[Ledger 2]])</f>
        <v/>
      </c>
      <c r="BY771" t="str">
        <f>IF(Table1[[#This Row],[Date]]="","",IF(Table1[[#This Row],[Effect 2]]="Dr.",-Table1[[#This Row],[Amount 2]],Table1[[#This Row],[Amount 2]]))</f>
        <v/>
      </c>
      <c r="CB771" t="str">
        <f>IF(Table1[[#This Row],[Ledger 3]]="","","No")</f>
        <v/>
      </c>
      <c r="CC771" t="str">
        <f>IF(Table1[[#This Row],[Ledger 3]]="","",IF(Table1[[#This Row],[Effect 3]]="Dr.","Yes","No"))</f>
        <v/>
      </c>
      <c r="CD771" t="str">
        <f>IF(Table1[[#This Row],[Ledger 3]]="","",Table1[[#This Row],[Ledger 3]])</f>
        <v/>
      </c>
      <c r="CE771" t="str">
        <f>IF(Table1[[#This Row],[Ledger 3]]="","",IF(Table1[[#This Row],[Effect 3]]="Dr.",-Table1[[#This Row],[Amount 3]],Table1[[#This Row],[Amount 3]]))</f>
        <v/>
      </c>
      <c r="CH771" t="str">
        <f>IF(Table1[[#This Row],[Ledger 4]]="","","No")</f>
        <v/>
      </c>
      <c r="CI771" t="str">
        <f>IF(Table1[[#This Row],[Ledger 4]]="","",IF(Table1[[#This Row],[Effect 4]]="Dr.","Yes","No"))</f>
        <v/>
      </c>
      <c r="CJ771" t="str">
        <f>IF(Table1[[#This Row],[Ledger 4]]="","",Table1[[#This Row],[Ledger 4]])</f>
        <v/>
      </c>
      <c r="CK771" t="str">
        <f>IF(Table1[[#This Row],[Ledger 4]]="","",IF(Table1[[#This Row],[Effect 4]]="Dr.",-Table1[[#This Row],[Amount 4]],Table1[[#This Row],[Amount 4]]))</f>
        <v/>
      </c>
      <c r="CN771" t="str">
        <f>IF(Table1[[#This Row],[Ledger 5]]="","","No")</f>
        <v/>
      </c>
      <c r="CO771" t="str">
        <f>IF(Table1[[#This Row],[Ledger 5]]="","",IF(Table1[[#This Row],[Effect 5]]="Dr.","Yes","No"))</f>
        <v/>
      </c>
      <c r="CP771" t="str">
        <f>IF(Table1[[#This Row],[Ledger 5]]="","",Table1[[#This Row],[Ledger 5]])</f>
        <v/>
      </c>
      <c r="CQ771" t="str">
        <f>IF(Table1[[#This Row],[Ledger 5]]="","",IF(Table1[[#This Row],[Effect 5]]="Dr.",-Table1[[#This Row],[Amount 5]],Table1[[#This Row],[Amount 5]]))</f>
        <v/>
      </c>
      <c r="CT771" t="str">
        <f>IF(Table1[[#This Row],[Ledger 6]]="","","No")</f>
        <v/>
      </c>
      <c r="CU771" t="str">
        <f>IF(Table1[[#This Row],[Ledger 6]]="","",IF(Table1[[#This Row],[Effect 6]]="Dr.","Yes","No"))</f>
        <v/>
      </c>
      <c r="CV771" t="str">
        <f>IF(Table1[[#This Row],[Ledger 6]]="","",Table1[[#This Row],[Ledger 6]])</f>
        <v/>
      </c>
      <c r="CW771" t="str">
        <f>IF(Table1[[#This Row],[Ledger 6]]="","",IF(Table1[[#This Row],[Effect 6]]="Dr.",-Table1[[#This Row],[Amount 6]],Table1[[#This Row],[Amount 6]]))</f>
        <v/>
      </c>
      <c r="CZ771" t="str">
        <f>IF(Table1[[#This Row],[Ledger 7]]="","","No")</f>
        <v/>
      </c>
      <c r="DA771" t="str">
        <f>IF(Table1[[#This Row],[Ledger 7]]="","",IF(Table1[[#This Row],[Effect 7]]="Dr.","Yes","No"))</f>
        <v/>
      </c>
      <c r="DB771" t="str">
        <f>IF(Table1[[#This Row],[Ledger 7]]="","",Table1[[#This Row],[Ledger 7]])</f>
        <v/>
      </c>
      <c r="DC771" t="str">
        <f>IF(Table1[[#This Row],[Ledger 7]]="","",IF(Table1[[#This Row],[Effect 7]]="Dr.",-Table1[[#This Row],[Amount 7]],Table1[[#This Row],[Amount 7]]))</f>
        <v/>
      </c>
      <c r="DF771" t="str">
        <f>IF(Table1[[#This Row],[Ledger 8]]="","","No")</f>
        <v/>
      </c>
      <c r="DG771" t="str">
        <f>IF(Table1[[#This Row],[Ledger 8]]="","",IF(Table1[[#This Row],[Effect 8]]="Dr.","Yes","No"))</f>
        <v/>
      </c>
      <c r="DH771" t="str">
        <f>IF(Table1[[#This Row],[Ledger 8]]="","",Table1[[#This Row],[Ledger 8]])</f>
        <v/>
      </c>
      <c r="DI771" t="str">
        <f>IF(Table1[[#This Row],[Ledger 8]]="","",IF(Table1[[#This Row],[Effect 8]]="Dr.",-Table1[[#This Row],[Amount 8]],Table1[[#This Row],[Amount 8]]))</f>
        <v/>
      </c>
      <c r="DL771" t="str">
        <f>IF(Table1[[#This Row],[Ledger 9]]="","","No")</f>
        <v/>
      </c>
      <c r="DM771" t="str">
        <f>IF(Table1[[#This Row],[Ledger 9]]="","",IF(Table1[[#This Row],[Effect 9]]="Dr.","Yes","No"))</f>
        <v/>
      </c>
      <c r="DN771" t="str">
        <f>IF(Table1[[#This Row],[Ledger 9]]="","",Table1[[#This Row],[Ledger 9]])</f>
        <v/>
      </c>
      <c r="DO771" t="str">
        <f>IF(Table1[[#This Row],[Ledger 9]]="","",IF(Table1[[#This Row],[Effect 9]]="Dr.",-Table1[[#This Row],[Amount 9]],Table1[[#This Row],[Amount 9]]))</f>
        <v/>
      </c>
      <c r="DR771" t="str">
        <f>IF(Table1[[#This Row],[Ledger 10]]="","","No")</f>
        <v/>
      </c>
      <c r="DS771" t="str">
        <f>IF(Table1[[#This Row],[Ledger 10]]="","",IF(Table1[[#This Row],[Effect 10]]="Dr.","Yes","No"))</f>
        <v/>
      </c>
      <c r="DT771" t="str">
        <f>IF(Table1[[#This Row],[Ledger 10]]="","",Table1[[#This Row],[Ledger 10]])</f>
        <v/>
      </c>
      <c r="DU771" t="str">
        <f>IF(Table1[[#This Row],[Ledger 10]]="","",IF(Table1[[#This Row],[Effect 10]]="Dr.",-Table1[[#This Row],[Amount 10]],Table1[[#This Row],[Amount 10]]))</f>
        <v/>
      </c>
      <c r="DX771" t="str">
        <f>IF(Table1[[#This Row],[Ledger 11]]="","","No")</f>
        <v/>
      </c>
      <c r="DY771" t="str">
        <f>IF(Table1[[#This Row],[Ledger 11]]="","",IF(Table1[[#This Row],[Effect 11]]="Dr.","Yes","No"))</f>
        <v/>
      </c>
      <c r="DZ771" t="str">
        <f>IF(Table1[[#This Row],[Ledger 11]]="","",Table1[[#This Row],[Ledger 11]])</f>
        <v/>
      </c>
      <c r="EA771" t="str">
        <f>IF(Table1[[#This Row],[Ledger 11]]="","",IF(Table1[[#This Row],[Effect 11]]="Dr.",-Table1[[#This Row],[Amount 11]],Table1[[#This Row],[Amount 11]]))</f>
        <v/>
      </c>
      <c r="ED771" t="str">
        <f>IF(Table1[[#This Row],[Ledger 12]]="","","No")</f>
        <v/>
      </c>
      <c r="EE771" t="str">
        <f>IF(Table1[[#This Row],[Ledger 12]]="","",IF(Table1[[#This Row],[Effect 12]]="Dr.","Yes","No"))</f>
        <v/>
      </c>
      <c r="EF771" t="str">
        <f>IF(Table1[[#This Row],[Ledger 12]]="","",Table1[[#This Row],[Ledger 12]])</f>
        <v/>
      </c>
      <c r="EG771" t="str">
        <f>IF(Table1[[#This Row],[Ledger 12]]="","",IF(Table1[[#This Row],[Effect 12]]="Dr.",-Table1[[#This Row],[Amount 12]],Table1[[#This Row],[Amount 12]]))</f>
        <v/>
      </c>
      <c r="EJ771" t="str">
        <f>IF(Table1[[#This Row],[Ledger 13]]="","","No")</f>
        <v/>
      </c>
      <c r="EK771" t="str">
        <f>IF(Table1[[#This Row],[Ledger 13]]="","",IF(Table1[[#This Row],[Effect 13]]="Dr.","Yes","No"))</f>
        <v/>
      </c>
      <c r="EL771" t="str">
        <f>IF(Table1[[#This Row],[Ledger 13]]="","",Table1[[#This Row],[Ledger 13]])</f>
        <v/>
      </c>
      <c r="EM771" t="str">
        <f>IF(Table1[[#This Row],[Ledger 13]]="","",IF(Table1[[#This Row],[Effect 13]]="Dr.",-Table1[[#This Row],[Amount 13]],Table1[[#This Row],[Amount 13]]))</f>
        <v/>
      </c>
      <c r="EP771" t="str">
        <f>IF(Table1[[#This Row],[Ledger 14]]="","","No")</f>
        <v/>
      </c>
      <c r="EQ771" t="str">
        <f>IF(Table1[[#This Row],[Ledger 14]]="","",IF(Table1[[#This Row],[Effect 14]]="Dr.","Yes","No"))</f>
        <v/>
      </c>
      <c r="ER771" t="str">
        <f>IF(Table1[[#This Row],[Ledger 14]]="","",Table1[[#This Row],[Ledger 14]])</f>
        <v/>
      </c>
      <c r="ES771" t="str">
        <f>IF(Table1[[#This Row],[Ledger 14]]="","",IF(Table1[[#This Row],[Effect 14]]="Dr.",-Table1[[#This Row],[Amount 14]],Table1[[#This Row],[Amount 14]]))</f>
        <v/>
      </c>
      <c r="EV771" t="str">
        <f>IF(Table1[[#This Row],[Ledger 15]]="","","No")</f>
        <v/>
      </c>
      <c r="EW771" t="str">
        <f>IF(Table1[[#This Row],[Ledger 15]]="","",IF(Table1[[#This Row],[Effect 15]]="Dr.","Yes","No"))</f>
        <v/>
      </c>
      <c r="EX771" t="str">
        <f>IF(Table1[[#This Row],[Ledger 15]]="","",Table1[[#This Row],[Ledger 15]])</f>
        <v/>
      </c>
      <c r="EY771" t="str">
        <f>IF(Table1[[#This Row],[Ledger 15]]="","",IF(Table1[[#This Row],[Effect 15]]="Dr.",-Table1[[#This Row],[Amount 15]],Table1[[#This Row],[Amount 15]]))</f>
        <v/>
      </c>
      <c r="FD7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1">
        <f>IF(Table1[[#This Row],[Date]]="",0,IF(AND(Table1[[#This Row],[Date]]&gt;=$FE$2,Table1[[#This Row],[Date]]&lt;=$FE$3),0,1))</f>
        <v>0</v>
      </c>
      <c r="FF771">
        <f>IF(Table1[[#This Row],[Date]]="",0,IF(TYPE(VLOOKUP(Table1[[#This Row],[Voucher Type]],Table1[[#All],[Voucher Type Master]],1,FALSE))=16,1,0))</f>
        <v>0</v>
      </c>
      <c r="FG771">
        <f>IF(TYPE(IF(Table1[[#This Row],[Date]]="",0,IF(VLOOKUP(Table1[[#This Row],[Voucher Type]],$FY$5:$FZ$13,2,0)=Table1[[#This Row],[Effect 1]],0,1)))=16,1,0)</f>
        <v>0</v>
      </c>
      <c r="FH7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1">
        <f>IF(LEN(Table1[[#This Row],[Ledger 1]])&gt;0,IF(TYPE(VLOOKUP(Table1[[#This Row],[Ledger 1]],GZ:GZ,1,0))=16,1,0),0)</f>
        <v>0</v>
      </c>
      <c r="FJ771">
        <f>IF(LEN(Table1[[#This Row],[Ledger 2]])&gt;0,IF(TYPE(VLOOKUP(Table1[[#This Row],[Ledger 2]],GZ:GZ,1,0))=16,1,0),0)</f>
        <v>0</v>
      </c>
      <c r="FK771">
        <f>IF(LEN(Table1[[#This Row],[Ledger 3]])&gt;0,IF(TYPE(VLOOKUP(Table1[[#This Row],[Ledger 3]],GZ:GZ,1,0))=16,1,0),0)</f>
        <v>0</v>
      </c>
      <c r="FL771">
        <f>IF(LEN(Table1[[#This Row],[Ledger 4]])&gt;0,IF(TYPE(VLOOKUP(Table1[[#This Row],[Ledger 4]],GZ:GZ,1,0))=16,1,0),0)</f>
        <v>0</v>
      </c>
      <c r="FM771">
        <f>IF(LEN(Table1[[#This Row],[Ledger 5]])&gt;0,IF(TYPE(VLOOKUP(Table1[[#This Row],[Ledger 5]],GZ:GZ,1,0))=16,1,0),0)</f>
        <v>0</v>
      </c>
      <c r="FN771">
        <f>IF(LEN(Table1[[#This Row],[Ledger 6]])&gt;0,IF(TYPE(VLOOKUP(Table1[[#This Row],[Ledger 6]],$GZ:$GZ,1,0))=16,1,0),0)</f>
        <v>0</v>
      </c>
      <c r="FO771">
        <f>IF(LEN(Table1[[#This Row],[Ledger 7]])&gt;0,IF(TYPE(VLOOKUP(Table1[[#This Row],[Ledger 7]],$GZ:$GZ,1,0))=16,1,0),0)</f>
        <v>0</v>
      </c>
      <c r="FP771">
        <f>IF(LEN(Table1[[#This Row],[Ledger 8]])&gt;0,IF(TYPE(VLOOKUP(Table1[[#This Row],[Ledger 8]],$GZ:$GZ,1,0))=16,1,0),0)</f>
        <v>0</v>
      </c>
      <c r="FQ771">
        <f>IF(LEN(Table1[[#This Row],[Ledger 9]])&gt;0,IF(TYPE(VLOOKUP(Table1[[#This Row],[Ledger 9]],$GZ:$GZ,1,0))=16,1,0),0)</f>
        <v>0</v>
      </c>
      <c r="FR771">
        <f>IF(LEN(Table1[[#This Row],[Ledger 10]])&gt;0,IF(TYPE(VLOOKUP(Table1[[#This Row],[Ledger 10]],$GZ:$GZ,1,0))=16,1,0),0)</f>
        <v>0</v>
      </c>
      <c r="FS771">
        <f>IF(LEN(Table1[[#This Row],[Ledger 11]])&gt;0,IF(TYPE(VLOOKUP(Table1[[#This Row],[Ledger 11]],$GZ:$GZ,1,0))=16,1,0),0)</f>
        <v>0</v>
      </c>
      <c r="FT771">
        <f>IF(LEN(Table1[[#This Row],[Ledger 12]])&gt;0,IF(TYPE(VLOOKUP(Table1[[#This Row],[Ledger 12]],$GZ:$GZ,1,0))=16,1,0),0)</f>
        <v>0</v>
      </c>
      <c r="FU771">
        <f>IF(LEN(Table1[[#This Row],[Ledger 13]])&gt;0,IF(TYPE(VLOOKUP(Table1[[#This Row],[Ledger 13]],$GZ:$GZ,1,0))=16,1,0),0)</f>
        <v>0</v>
      </c>
      <c r="FV771">
        <f>IF(LEN(Table1[[#This Row],[Ledger 14]])&gt;0,IF(TYPE(VLOOKUP(Table1[[#This Row],[Ledger 14]],$GZ:$GZ,1,0))=16,1,0),0)</f>
        <v>0</v>
      </c>
      <c r="FW771">
        <f>IF(LEN(Table1[[#This Row],[Ledger 15]])&gt;0,IF(TYPE(VLOOKUP(Table1[[#This Row],[Ledger 15]],$GZ:$GZ,1,0))=16,1,0),0)</f>
        <v>0</v>
      </c>
    </row>
    <row r="772" spans="4:179" ht="33" customHeight="1" x14ac:dyDescent="0.45">
      <c r="D772" s="8">
        <f t="shared" si="20"/>
        <v>767</v>
      </c>
      <c r="E772" s="32"/>
      <c r="F772" s="34"/>
      <c r="G772" s="34"/>
      <c r="H772" s="34"/>
      <c r="I772" s="34"/>
      <c r="J772" s="38"/>
      <c r="K772" s="33"/>
      <c r="L772" s="36"/>
      <c r="M772" s="35"/>
      <c r="N772" s="34"/>
      <c r="O772" s="41"/>
      <c r="P772" s="35"/>
      <c r="Q772" s="34"/>
      <c r="R772" s="37"/>
      <c r="S772" s="35"/>
      <c r="T772" s="34"/>
      <c r="U772" s="37"/>
      <c r="V772" s="35"/>
      <c r="W772" s="34"/>
      <c r="X772" s="37"/>
      <c r="Y772" s="35"/>
      <c r="Z772" s="34"/>
      <c r="AA772" s="37"/>
      <c r="AB772" s="35"/>
      <c r="AC772" s="34"/>
      <c r="AD772" s="37"/>
      <c r="AE772" s="35"/>
      <c r="AF772" s="34"/>
      <c r="AG772" s="37"/>
      <c r="AH772" s="35"/>
      <c r="AI772" s="34"/>
      <c r="AJ772" s="37"/>
      <c r="AK772" s="35"/>
      <c r="AL772" s="34"/>
      <c r="AM772" s="37"/>
      <c r="AN772" s="35"/>
      <c r="AO772" s="34"/>
      <c r="AP772" s="37"/>
      <c r="AQ772" s="35"/>
      <c r="AR772" s="34"/>
      <c r="AS772" s="37"/>
      <c r="AT772" s="35"/>
      <c r="AU772" s="34"/>
      <c r="AV772" s="37"/>
      <c r="AW772" s="35"/>
      <c r="AX772" s="34"/>
      <c r="AY772" s="37"/>
      <c r="AZ772" s="35"/>
      <c r="BA772" s="34"/>
      <c r="BB772" s="37"/>
      <c r="BC7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2" s="7"/>
      <c r="BF772" t="str">
        <f>IF(Table1[[#This Row],[Date]]="","","&amp;lt;VOUCHER REMOTEID="&amp;""""&amp;$A$11&amp;$A$13&amp;ROW()&amp;""""&amp;" VCHTYPE="""&amp;F772&amp;""" ACTION="""&amp;"Create"&amp;"""&amp;gt;")</f>
        <v/>
      </c>
      <c r="BG772" t="str">
        <f>IF(Table1[[#This Row],[Date]]="","",TEXT(Table1[[#This Row],[Date]],"yyyymmdd"))</f>
        <v/>
      </c>
      <c r="BH772" t="str">
        <f>Table1[[#This Row],[Date2]]</f>
        <v/>
      </c>
      <c r="BI772" t="str">
        <f>IF(Table1[[#This Row],[Date]]="","",Table1[[#This Row],[Voucher Type]])</f>
        <v/>
      </c>
      <c r="BJ772" t="str">
        <f>IF(Table1[[#This Row],[Ref No / Invoice No]]="","",Table1[[#This Row],[Ref No / Invoice No]])</f>
        <v/>
      </c>
      <c r="BK772" t="str">
        <f>IF(Table1[[#This Row],[Voucher No]]="","",Table1[[#This Row],[Voucher No]])</f>
        <v/>
      </c>
      <c r="BL772" t="str">
        <f>IF(Table1[[#This Row],[Date]]="","",Table1[[#This Row],[Narration]])</f>
        <v/>
      </c>
      <c r="BM772" t="str">
        <f>IF(Table1[[#This Row],[Date]]="","",$A$11&amp;$A$13&amp;ROW())</f>
        <v/>
      </c>
      <c r="BN772" t="str">
        <f>IF(Table1[[#This Row],[Date]]="","",$A$13)</f>
        <v/>
      </c>
      <c r="BP772" t="str">
        <f>IF(Table1[[#This Row],[Ledger 1]]="","","No")</f>
        <v/>
      </c>
      <c r="BQ772" t="str">
        <f>IF(Table1[[#This Row],[Date]]="","",IF(Table1[[#This Row],[Effect 1]]="Dr.","Yes","No"))</f>
        <v/>
      </c>
      <c r="BR772" t="str">
        <f>IF(Table1[[#This Row],[Date]]="","",Table1[[#This Row],[Ledger 1]])</f>
        <v/>
      </c>
      <c r="BS772" t="str">
        <f>IF(Table1[[#This Row],[Date]]="","",IF(Table1[[#This Row],[Effect 1]]="Dr.",-Table1[[#This Row],[Amount 1]],Table1[[#This Row],[Amount 1]]))</f>
        <v/>
      </c>
      <c r="BV772" t="str">
        <f>IF(Table1[[#This Row],[Ledger 2]]="","","No")</f>
        <v/>
      </c>
      <c r="BW772" t="str">
        <f>IF(Table1[[#This Row],[Date]]="","",IF(Table1[[#This Row],[Effect 2]]="Dr.","Yes","No"))</f>
        <v/>
      </c>
      <c r="BX772" t="str">
        <f>IF(Table1[[#This Row],[Date]]="","",Table1[[#This Row],[Ledger 2]])</f>
        <v/>
      </c>
      <c r="BY772" t="str">
        <f>IF(Table1[[#This Row],[Date]]="","",IF(Table1[[#This Row],[Effect 2]]="Dr.",-Table1[[#This Row],[Amount 2]],Table1[[#This Row],[Amount 2]]))</f>
        <v/>
      </c>
      <c r="CB772" t="str">
        <f>IF(Table1[[#This Row],[Ledger 3]]="","","No")</f>
        <v/>
      </c>
      <c r="CC772" t="str">
        <f>IF(Table1[[#This Row],[Ledger 3]]="","",IF(Table1[[#This Row],[Effect 3]]="Dr.","Yes","No"))</f>
        <v/>
      </c>
      <c r="CD772" t="str">
        <f>IF(Table1[[#This Row],[Ledger 3]]="","",Table1[[#This Row],[Ledger 3]])</f>
        <v/>
      </c>
      <c r="CE772" t="str">
        <f>IF(Table1[[#This Row],[Ledger 3]]="","",IF(Table1[[#This Row],[Effect 3]]="Dr.",-Table1[[#This Row],[Amount 3]],Table1[[#This Row],[Amount 3]]))</f>
        <v/>
      </c>
      <c r="CH772" t="str">
        <f>IF(Table1[[#This Row],[Ledger 4]]="","","No")</f>
        <v/>
      </c>
      <c r="CI772" t="str">
        <f>IF(Table1[[#This Row],[Ledger 4]]="","",IF(Table1[[#This Row],[Effect 4]]="Dr.","Yes","No"))</f>
        <v/>
      </c>
      <c r="CJ772" t="str">
        <f>IF(Table1[[#This Row],[Ledger 4]]="","",Table1[[#This Row],[Ledger 4]])</f>
        <v/>
      </c>
      <c r="CK772" t="str">
        <f>IF(Table1[[#This Row],[Ledger 4]]="","",IF(Table1[[#This Row],[Effect 4]]="Dr.",-Table1[[#This Row],[Amount 4]],Table1[[#This Row],[Amount 4]]))</f>
        <v/>
      </c>
      <c r="CN772" t="str">
        <f>IF(Table1[[#This Row],[Ledger 5]]="","","No")</f>
        <v/>
      </c>
      <c r="CO772" t="str">
        <f>IF(Table1[[#This Row],[Ledger 5]]="","",IF(Table1[[#This Row],[Effect 5]]="Dr.","Yes","No"))</f>
        <v/>
      </c>
      <c r="CP772" t="str">
        <f>IF(Table1[[#This Row],[Ledger 5]]="","",Table1[[#This Row],[Ledger 5]])</f>
        <v/>
      </c>
      <c r="CQ772" t="str">
        <f>IF(Table1[[#This Row],[Ledger 5]]="","",IF(Table1[[#This Row],[Effect 5]]="Dr.",-Table1[[#This Row],[Amount 5]],Table1[[#This Row],[Amount 5]]))</f>
        <v/>
      </c>
      <c r="CT772" t="str">
        <f>IF(Table1[[#This Row],[Ledger 6]]="","","No")</f>
        <v/>
      </c>
      <c r="CU772" t="str">
        <f>IF(Table1[[#This Row],[Ledger 6]]="","",IF(Table1[[#This Row],[Effect 6]]="Dr.","Yes","No"))</f>
        <v/>
      </c>
      <c r="CV772" t="str">
        <f>IF(Table1[[#This Row],[Ledger 6]]="","",Table1[[#This Row],[Ledger 6]])</f>
        <v/>
      </c>
      <c r="CW772" t="str">
        <f>IF(Table1[[#This Row],[Ledger 6]]="","",IF(Table1[[#This Row],[Effect 6]]="Dr.",-Table1[[#This Row],[Amount 6]],Table1[[#This Row],[Amount 6]]))</f>
        <v/>
      </c>
      <c r="CZ772" t="str">
        <f>IF(Table1[[#This Row],[Ledger 7]]="","","No")</f>
        <v/>
      </c>
      <c r="DA772" t="str">
        <f>IF(Table1[[#This Row],[Ledger 7]]="","",IF(Table1[[#This Row],[Effect 7]]="Dr.","Yes","No"))</f>
        <v/>
      </c>
      <c r="DB772" t="str">
        <f>IF(Table1[[#This Row],[Ledger 7]]="","",Table1[[#This Row],[Ledger 7]])</f>
        <v/>
      </c>
      <c r="DC772" t="str">
        <f>IF(Table1[[#This Row],[Ledger 7]]="","",IF(Table1[[#This Row],[Effect 7]]="Dr.",-Table1[[#This Row],[Amount 7]],Table1[[#This Row],[Amount 7]]))</f>
        <v/>
      </c>
      <c r="DF772" t="str">
        <f>IF(Table1[[#This Row],[Ledger 8]]="","","No")</f>
        <v/>
      </c>
      <c r="DG772" t="str">
        <f>IF(Table1[[#This Row],[Ledger 8]]="","",IF(Table1[[#This Row],[Effect 8]]="Dr.","Yes","No"))</f>
        <v/>
      </c>
      <c r="DH772" t="str">
        <f>IF(Table1[[#This Row],[Ledger 8]]="","",Table1[[#This Row],[Ledger 8]])</f>
        <v/>
      </c>
      <c r="DI772" t="str">
        <f>IF(Table1[[#This Row],[Ledger 8]]="","",IF(Table1[[#This Row],[Effect 8]]="Dr.",-Table1[[#This Row],[Amount 8]],Table1[[#This Row],[Amount 8]]))</f>
        <v/>
      </c>
      <c r="DL772" t="str">
        <f>IF(Table1[[#This Row],[Ledger 9]]="","","No")</f>
        <v/>
      </c>
      <c r="DM772" t="str">
        <f>IF(Table1[[#This Row],[Ledger 9]]="","",IF(Table1[[#This Row],[Effect 9]]="Dr.","Yes","No"))</f>
        <v/>
      </c>
      <c r="DN772" t="str">
        <f>IF(Table1[[#This Row],[Ledger 9]]="","",Table1[[#This Row],[Ledger 9]])</f>
        <v/>
      </c>
      <c r="DO772" t="str">
        <f>IF(Table1[[#This Row],[Ledger 9]]="","",IF(Table1[[#This Row],[Effect 9]]="Dr.",-Table1[[#This Row],[Amount 9]],Table1[[#This Row],[Amount 9]]))</f>
        <v/>
      </c>
      <c r="DR772" t="str">
        <f>IF(Table1[[#This Row],[Ledger 10]]="","","No")</f>
        <v/>
      </c>
      <c r="DS772" t="str">
        <f>IF(Table1[[#This Row],[Ledger 10]]="","",IF(Table1[[#This Row],[Effect 10]]="Dr.","Yes","No"))</f>
        <v/>
      </c>
      <c r="DT772" t="str">
        <f>IF(Table1[[#This Row],[Ledger 10]]="","",Table1[[#This Row],[Ledger 10]])</f>
        <v/>
      </c>
      <c r="DU772" t="str">
        <f>IF(Table1[[#This Row],[Ledger 10]]="","",IF(Table1[[#This Row],[Effect 10]]="Dr.",-Table1[[#This Row],[Amount 10]],Table1[[#This Row],[Amount 10]]))</f>
        <v/>
      </c>
      <c r="DX772" t="str">
        <f>IF(Table1[[#This Row],[Ledger 11]]="","","No")</f>
        <v/>
      </c>
      <c r="DY772" t="str">
        <f>IF(Table1[[#This Row],[Ledger 11]]="","",IF(Table1[[#This Row],[Effect 11]]="Dr.","Yes","No"))</f>
        <v/>
      </c>
      <c r="DZ772" t="str">
        <f>IF(Table1[[#This Row],[Ledger 11]]="","",Table1[[#This Row],[Ledger 11]])</f>
        <v/>
      </c>
      <c r="EA772" t="str">
        <f>IF(Table1[[#This Row],[Ledger 11]]="","",IF(Table1[[#This Row],[Effect 11]]="Dr.",-Table1[[#This Row],[Amount 11]],Table1[[#This Row],[Amount 11]]))</f>
        <v/>
      </c>
      <c r="ED772" t="str">
        <f>IF(Table1[[#This Row],[Ledger 12]]="","","No")</f>
        <v/>
      </c>
      <c r="EE772" t="str">
        <f>IF(Table1[[#This Row],[Ledger 12]]="","",IF(Table1[[#This Row],[Effect 12]]="Dr.","Yes","No"))</f>
        <v/>
      </c>
      <c r="EF772" t="str">
        <f>IF(Table1[[#This Row],[Ledger 12]]="","",Table1[[#This Row],[Ledger 12]])</f>
        <v/>
      </c>
      <c r="EG772" t="str">
        <f>IF(Table1[[#This Row],[Ledger 12]]="","",IF(Table1[[#This Row],[Effect 12]]="Dr.",-Table1[[#This Row],[Amount 12]],Table1[[#This Row],[Amount 12]]))</f>
        <v/>
      </c>
      <c r="EJ772" t="str">
        <f>IF(Table1[[#This Row],[Ledger 13]]="","","No")</f>
        <v/>
      </c>
      <c r="EK772" t="str">
        <f>IF(Table1[[#This Row],[Ledger 13]]="","",IF(Table1[[#This Row],[Effect 13]]="Dr.","Yes","No"))</f>
        <v/>
      </c>
      <c r="EL772" t="str">
        <f>IF(Table1[[#This Row],[Ledger 13]]="","",Table1[[#This Row],[Ledger 13]])</f>
        <v/>
      </c>
      <c r="EM772" t="str">
        <f>IF(Table1[[#This Row],[Ledger 13]]="","",IF(Table1[[#This Row],[Effect 13]]="Dr.",-Table1[[#This Row],[Amount 13]],Table1[[#This Row],[Amount 13]]))</f>
        <v/>
      </c>
      <c r="EP772" t="str">
        <f>IF(Table1[[#This Row],[Ledger 14]]="","","No")</f>
        <v/>
      </c>
      <c r="EQ772" t="str">
        <f>IF(Table1[[#This Row],[Ledger 14]]="","",IF(Table1[[#This Row],[Effect 14]]="Dr.","Yes","No"))</f>
        <v/>
      </c>
      <c r="ER772" t="str">
        <f>IF(Table1[[#This Row],[Ledger 14]]="","",Table1[[#This Row],[Ledger 14]])</f>
        <v/>
      </c>
      <c r="ES772" t="str">
        <f>IF(Table1[[#This Row],[Ledger 14]]="","",IF(Table1[[#This Row],[Effect 14]]="Dr.",-Table1[[#This Row],[Amount 14]],Table1[[#This Row],[Amount 14]]))</f>
        <v/>
      </c>
      <c r="EV772" t="str">
        <f>IF(Table1[[#This Row],[Ledger 15]]="","","No")</f>
        <v/>
      </c>
      <c r="EW772" t="str">
        <f>IF(Table1[[#This Row],[Ledger 15]]="","",IF(Table1[[#This Row],[Effect 15]]="Dr.","Yes","No"))</f>
        <v/>
      </c>
      <c r="EX772" t="str">
        <f>IF(Table1[[#This Row],[Ledger 15]]="","",Table1[[#This Row],[Ledger 15]])</f>
        <v/>
      </c>
      <c r="EY772" t="str">
        <f>IF(Table1[[#This Row],[Ledger 15]]="","",IF(Table1[[#This Row],[Effect 15]]="Dr.",-Table1[[#This Row],[Amount 15]],Table1[[#This Row],[Amount 15]]))</f>
        <v/>
      </c>
      <c r="FD7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2">
        <f>IF(Table1[[#This Row],[Date]]="",0,IF(AND(Table1[[#This Row],[Date]]&gt;=$FE$2,Table1[[#This Row],[Date]]&lt;=$FE$3),0,1))</f>
        <v>0</v>
      </c>
      <c r="FF772">
        <f>IF(Table1[[#This Row],[Date]]="",0,IF(TYPE(VLOOKUP(Table1[[#This Row],[Voucher Type]],Table1[[#All],[Voucher Type Master]],1,FALSE))=16,1,0))</f>
        <v>0</v>
      </c>
      <c r="FG772">
        <f>IF(TYPE(IF(Table1[[#This Row],[Date]]="",0,IF(VLOOKUP(Table1[[#This Row],[Voucher Type]],$FY$5:$FZ$13,2,0)=Table1[[#This Row],[Effect 1]],0,1)))=16,1,0)</f>
        <v>0</v>
      </c>
      <c r="FH7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2">
        <f>IF(LEN(Table1[[#This Row],[Ledger 1]])&gt;0,IF(TYPE(VLOOKUP(Table1[[#This Row],[Ledger 1]],GZ:GZ,1,0))=16,1,0),0)</f>
        <v>0</v>
      </c>
      <c r="FJ772">
        <f>IF(LEN(Table1[[#This Row],[Ledger 2]])&gt;0,IF(TYPE(VLOOKUP(Table1[[#This Row],[Ledger 2]],GZ:GZ,1,0))=16,1,0),0)</f>
        <v>0</v>
      </c>
      <c r="FK772">
        <f>IF(LEN(Table1[[#This Row],[Ledger 3]])&gt;0,IF(TYPE(VLOOKUP(Table1[[#This Row],[Ledger 3]],GZ:GZ,1,0))=16,1,0),0)</f>
        <v>0</v>
      </c>
      <c r="FL772">
        <f>IF(LEN(Table1[[#This Row],[Ledger 4]])&gt;0,IF(TYPE(VLOOKUP(Table1[[#This Row],[Ledger 4]],GZ:GZ,1,0))=16,1,0),0)</f>
        <v>0</v>
      </c>
      <c r="FM772">
        <f>IF(LEN(Table1[[#This Row],[Ledger 5]])&gt;0,IF(TYPE(VLOOKUP(Table1[[#This Row],[Ledger 5]],GZ:GZ,1,0))=16,1,0),0)</f>
        <v>0</v>
      </c>
      <c r="FN772">
        <f>IF(LEN(Table1[[#This Row],[Ledger 6]])&gt;0,IF(TYPE(VLOOKUP(Table1[[#This Row],[Ledger 6]],$GZ:$GZ,1,0))=16,1,0),0)</f>
        <v>0</v>
      </c>
      <c r="FO772">
        <f>IF(LEN(Table1[[#This Row],[Ledger 7]])&gt;0,IF(TYPE(VLOOKUP(Table1[[#This Row],[Ledger 7]],$GZ:$GZ,1,0))=16,1,0),0)</f>
        <v>0</v>
      </c>
      <c r="FP772">
        <f>IF(LEN(Table1[[#This Row],[Ledger 8]])&gt;0,IF(TYPE(VLOOKUP(Table1[[#This Row],[Ledger 8]],$GZ:$GZ,1,0))=16,1,0),0)</f>
        <v>0</v>
      </c>
      <c r="FQ772">
        <f>IF(LEN(Table1[[#This Row],[Ledger 9]])&gt;0,IF(TYPE(VLOOKUP(Table1[[#This Row],[Ledger 9]],$GZ:$GZ,1,0))=16,1,0),0)</f>
        <v>0</v>
      </c>
      <c r="FR772">
        <f>IF(LEN(Table1[[#This Row],[Ledger 10]])&gt;0,IF(TYPE(VLOOKUP(Table1[[#This Row],[Ledger 10]],$GZ:$GZ,1,0))=16,1,0),0)</f>
        <v>0</v>
      </c>
      <c r="FS772">
        <f>IF(LEN(Table1[[#This Row],[Ledger 11]])&gt;0,IF(TYPE(VLOOKUP(Table1[[#This Row],[Ledger 11]],$GZ:$GZ,1,0))=16,1,0),0)</f>
        <v>0</v>
      </c>
      <c r="FT772">
        <f>IF(LEN(Table1[[#This Row],[Ledger 12]])&gt;0,IF(TYPE(VLOOKUP(Table1[[#This Row],[Ledger 12]],$GZ:$GZ,1,0))=16,1,0),0)</f>
        <v>0</v>
      </c>
      <c r="FU772">
        <f>IF(LEN(Table1[[#This Row],[Ledger 13]])&gt;0,IF(TYPE(VLOOKUP(Table1[[#This Row],[Ledger 13]],$GZ:$GZ,1,0))=16,1,0),0)</f>
        <v>0</v>
      </c>
      <c r="FV772">
        <f>IF(LEN(Table1[[#This Row],[Ledger 14]])&gt;0,IF(TYPE(VLOOKUP(Table1[[#This Row],[Ledger 14]],$GZ:$GZ,1,0))=16,1,0),0)</f>
        <v>0</v>
      </c>
      <c r="FW772">
        <f>IF(LEN(Table1[[#This Row],[Ledger 15]])&gt;0,IF(TYPE(VLOOKUP(Table1[[#This Row],[Ledger 15]],$GZ:$GZ,1,0))=16,1,0),0)</f>
        <v>0</v>
      </c>
    </row>
    <row r="773" spans="4:179" ht="33" customHeight="1" x14ac:dyDescent="0.45">
      <c r="D773" s="8">
        <f t="shared" si="20"/>
        <v>768</v>
      </c>
      <c r="E773" s="32"/>
      <c r="F773" s="34"/>
      <c r="G773" s="34"/>
      <c r="H773" s="34"/>
      <c r="I773" s="34"/>
      <c r="J773" s="38"/>
      <c r="K773" s="33"/>
      <c r="L773" s="36"/>
      <c r="M773" s="35"/>
      <c r="N773" s="34"/>
      <c r="O773" s="41"/>
      <c r="P773" s="35"/>
      <c r="Q773" s="34"/>
      <c r="R773" s="37"/>
      <c r="S773" s="35"/>
      <c r="T773" s="34"/>
      <c r="U773" s="37"/>
      <c r="V773" s="35"/>
      <c r="W773" s="34"/>
      <c r="X773" s="37"/>
      <c r="Y773" s="35"/>
      <c r="Z773" s="34"/>
      <c r="AA773" s="37"/>
      <c r="AB773" s="35"/>
      <c r="AC773" s="34"/>
      <c r="AD773" s="37"/>
      <c r="AE773" s="35"/>
      <c r="AF773" s="34"/>
      <c r="AG773" s="37"/>
      <c r="AH773" s="35"/>
      <c r="AI773" s="34"/>
      <c r="AJ773" s="37"/>
      <c r="AK773" s="35"/>
      <c r="AL773" s="34"/>
      <c r="AM773" s="37"/>
      <c r="AN773" s="35"/>
      <c r="AO773" s="34"/>
      <c r="AP773" s="37"/>
      <c r="AQ773" s="35"/>
      <c r="AR773" s="34"/>
      <c r="AS773" s="37"/>
      <c r="AT773" s="35"/>
      <c r="AU773" s="34"/>
      <c r="AV773" s="37"/>
      <c r="AW773" s="35"/>
      <c r="AX773" s="34"/>
      <c r="AY773" s="37"/>
      <c r="AZ773" s="35"/>
      <c r="BA773" s="34"/>
      <c r="BB773" s="37"/>
      <c r="BC7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3" s="7"/>
      <c r="BF773" t="str">
        <f>IF(Table1[[#This Row],[Date]]="","","&amp;lt;VOUCHER REMOTEID="&amp;""""&amp;$A$11&amp;$A$13&amp;ROW()&amp;""""&amp;" VCHTYPE="""&amp;F773&amp;""" ACTION="""&amp;"Create"&amp;"""&amp;gt;")</f>
        <v/>
      </c>
      <c r="BG773" t="str">
        <f>IF(Table1[[#This Row],[Date]]="","",TEXT(Table1[[#This Row],[Date]],"yyyymmdd"))</f>
        <v/>
      </c>
      <c r="BH773" t="str">
        <f>Table1[[#This Row],[Date2]]</f>
        <v/>
      </c>
      <c r="BI773" t="str">
        <f>IF(Table1[[#This Row],[Date]]="","",Table1[[#This Row],[Voucher Type]])</f>
        <v/>
      </c>
      <c r="BJ773" t="str">
        <f>IF(Table1[[#This Row],[Ref No / Invoice No]]="","",Table1[[#This Row],[Ref No / Invoice No]])</f>
        <v/>
      </c>
      <c r="BK773" t="str">
        <f>IF(Table1[[#This Row],[Voucher No]]="","",Table1[[#This Row],[Voucher No]])</f>
        <v/>
      </c>
      <c r="BL773" t="str">
        <f>IF(Table1[[#This Row],[Date]]="","",Table1[[#This Row],[Narration]])</f>
        <v/>
      </c>
      <c r="BM773" t="str">
        <f>IF(Table1[[#This Row],[Date]]="","",$A$11&amp;$A$13&amp;ROW())</f>
        <v/>
      </c>
      <c r="BN773" t="str">
        <f>IF(Table1[[#This Row],[Date]]="","",$A$13)</f>
        <v/>
      </c>
      <c r="BP773" t="str">
        <f>IF(Table1[[#This Row],[Ledger 1]]="","","No")</f>
        <v/>
      </c>
      <c r="BQ773" t="str">
        <f>IF(Table1[[#This Row],[Date]]="","",IF(Table1[[#This Row],[Effect 1]]="Dr.","Yes","No"))</f>
        <v/>
      </c>
      <c r="BR773" t="str">
        <f>IF(Table1[[#This Row],[Date]]="","",Table1[[#This Row],[Ledger 1]])</f>
        <v/>
      </c>
      <c r="BS773" t="str">
        <f>IF(Table1[[#This Row],[Date]]="","",IF(Table1[[#This Row],[Effect 1]]="Dr.",-Table1[[#This Row],[Amount 1]],Table1[[#This Row],[Amount 1]]))</f>
        <v/>
      </c>
      <c r="BV773" t="str">
        <f>IF(Table1[[#This Row],[Ledger 2]]="","","No")</f>
        <v/>
      </c>
      <c r="BW773" t="str">
        <f>IF(Table1[[#This Row],[Date]]="","",IF(Table1[[#This Row],[Effect 2]]="Dr.","Yes","No"))</f>
        <v/>
      </c>
      <c r="BX773" t="str">
        <f>IF(Table1[[#This Row],[Date]]="","",Table1[[#This Row],[Ledger 2]])</f>
        <v/>
      </c>
      <c r="BY773" t="str">
        <f>IF(Table1[[#This Row],[Date]]="","",IF(Table1[[#This Row],[Effect 2]]="Dr.",-Table1[[#This Row],[Amount 2]],Table1[[#This Row],[Amount 2]]))</f>
        <v/>
      </c>
      <c r="CB773" t="str">
        <f>IF(Table1[[#This Row],[Ledger 3]]="","","No")</f>
        <v/>
      </c>
      <c r="CC773" t="str">
        <f>IF(Table1[[#This Row],[Ledger 3]]="","",IF(Table1[[#This Row],[Effect 3]]="Dr.","Yes","No"))</f>
        <v/>
      </c>
      <c r="CD773" t="str">
        <f>IF(Table1[[#This Row],[Ledger 3]]="","",Table1[[#This Row],[Ledger 3]])</f>
        <v/>
      </c>
      <c r="CE773" t="str">
        <f>IF(Table1[[#This Row],[Ledger 3]]="","",IF(Table1[[#This Row],[Effect 3]]="Dr.",-Table1[[#This Row],[Amount 3]],Table1[[#This Row],[Amount 3]]))</f>
        <v/>
      </c>
      <c r="CH773" t="str">
        <f>IF(Table1[[#This Row],[Ledger 4]]="","","No")</f>
        <v/>
      </c>
      <c r="CI773" t="str">
        <f>IF(Table1[[#This Row],[Ledger 4]]="","",IF(Table1[[#This Row],[Effect 4]]="Dr.","Yes","No"))</f>
        <v/>
      </c>
      <c r="CJ773" t="str">
        <f>IF(Table1[[#This Row],[Ledger 4]]="","",Table1[[#This Row],[Ledger 4]])</f>
        <v/>
      </c>
      <c r="CK773" t="str">
        <f>IF(Table1[[#This Row],[Ledger 4]]="","",IF(Table1[[#This Row],[Effect 4]]="Dr.",-Table1[[#This Row],[Amount 4]],Table1[[#This Row],[Amount 4]]))</f>
        <v/>
      </c>
      <c r="CN773" t="str">
        <f>IF(Table1[[#This Row],[Ledger 5]]="","","No")</f>
        <v/>
      </c>
      <c r="CO773" t="str">
        <f>IF(Table1[[#This Row],[Ledger 5]]="","",IF(Table1[[#This Row],[Effect 5]]="Dr.","Yes","No"))</f>
        <v/>
      </c>
      <c r="CP773" t="str">
        <f>IF(Table1[[#This Row],[Ledger 5]]="","",Table1[[#This Row],[Ledger 5]])</f>
        <v/>
      </c>
      <c r="CQ773" t="str">
        <f>IF(Table1[[#This Row],[Ledger 5]]="","",IF(Table1[[#This Row],[Effect 5]]="Dr.",-Table1[[#This Row],[Amount 5]],Table1[[#This Row],[Amount 5]]))</f>
        <v/>
      </c>
      <c r="CT773" t="str">
        <f>IF(Table1[[#This Row],[Ledger 6]]="","","No")</f>
        <v/>
      </c>
      <c r="CU773" t="str">
        <f>IF(Table1[[#This Row],[Ledger 6]]="","",IF(Table1[[#This Row],[Effect 6]]="Dr.","Yes","No"))</f>
        <v/>
      </c>
      <c r="CV773" t="str">
        <f>IF(Table1[[#This Row],[Ledger 6]]="","",Table1[[#This Row],[Ledger 6]])</f>
        <v/>
      </c>
      <c r="CW773" t="str">
        <f>IF(Table1[[#This Row],[Ledger 6]]="","",IF(Table1[[#This Row],[Effect 6]]="Dr.",-Table1[[#This Row],[Amount 6]],Table1[[#This Row],[Amount 6]]))</f>
        <v/>
      </c>
      <c r="CZ773" t="str">
        <f>IF(Table1[[#This Row],[Ledger 7]]="","","No")</f>
        <v/>
      </c>
      <c r="DA773" t="str">
        <f>IF(Table1[[#This Row],[Ledger 7]]="","",IF(Table1[[#This Row],[Effect 7]]="Dr.","Yes","No"))</f>
        <v/>
      </c>
      <c r="DB773" t="str">
        <f>IF(Table1[[#This Row],[Ledger 7]]="","",Table1[[#This Row],[Ledger 7]])</f>
        <v/>
      </c>
      <c r="DC773" t="str">
        <f>IF(Table1[[#This Row],[Ledger 7]]="","",IF(Table1[[#This Row],[Effect 7]]="Dr.",-Table1[[#This Row],[Amount 7]],Table1[[#This Row],[Amount 7]]))</f>
        <v/>
      </c>
      <c r="DF773" t="str">
        <f>IF(Table1[[#This Row],[Ledger 8]]="","","No")</f>
        <v/>
      </c>
      <c r="DG773" t="str">
        <f>IF(Table1[[#This Row],[Ledger 8]]="","",IF(Table1[[#This Row],[Effect 8]]="Dr.","Yes","No"))</f>
        <v/>
      </c>
      <c r="DH773" t="str">
        <f>IF(Table1[[#This Row],[Ledger 8]]="","",Table1[[#This Row],[Ledger 8]])</f>
        <v/>
      </c>
      <c r="DI773" t="str">
        <f>IF(Table1[[#This Row],[Ledger 8]]="","",IF(Table1[[#This Row],[Effect 8]]="Dr.",-Table1[[#This Row],[Amount 8]],Table1[[#This Row],[Amount 8]]))</f>
        <v/>
      </c>
      <c r="DL773" t="str">
        <f>IF(Table1[[#This Row],[Ledger 9]]="","","No")</f>
        <v/>
      </c>
      <c r="DM773" t="str">
        <f>IF(Table1[[#This Row],[Ledger 9]]="","",IF(Table1[[#This Row],[Effect 9]]="Dr.","Yes","No"))</f>
        <v/>
      </c>
      <c r="DN773" t="str">
        <f>IF(Table1[[#This Row],[Ledger 9]]="","",Table1[[#This Row],[Ledger 9]])</f>
        <v/>
      </c>
      <c r="DO773" t="str">
        <f>IF(Table1[[#This Row],[Ledger 9]]="","",IF(Table1[[#This Row],[Effect 9]]="Dr.",-Table1[[#This Row],[Amount 9]],Table1[[#This Row],[Amount 9]]))</f>
        <v/>
      </c>
      <c r="DR773" t="str">
        <f>IF(Table1[[#This Row],[Ledger 10]]="","","No")</f>
        <v/>
      </c>
      <c r="DS773" t="str">
        <f>IF(Table1[[#This Row],[Ledger 10]]="","",IF(Table1[[#This Row],[Effect 10]]="Dr.","Yes","No"))</f>
        <v/>
      </c>
      <c r="DT773" t="str">
        <f>IF(Table1[[#This Row],[Ledger 10]]="","",Table1[[#This Row],[Ledger 10]])</f>
        <v/>
      </c>
      <c r="DU773" t="str">
        <f>IF(Table1[[#This Row],[Ledger 10]]="","",IF(Table1[[#This Row],[Effect 10]]="Dr.",-Table1[[#This Row],[Amount 10]],Table1[[#This Row],[Amount 10]]))</f>
        <v/>
      </c>
      <c r="DX773" t="str">
        <f>IF(Table1[[#This Row],[Ledger 11]]="","","No")</f>
        <v/>
      </c>
      <c r="DY773" t="str">
        <f>IF(Table1[[#This Row],[Ledger 11]]="","",IF(Table1[[#This Row],[Effect 11]]="Dr.","Yes","No"))</f>
        <v/>
      </c>
      <c r="DZ773" t="str">
        <f>IF(Table1[[#This Row],[Ledger 11]]="","",Table1[[#This Row],[Ledger 11]])</f>
        <v/>
      </c>
      <c r="EA773" t="str">
        <f>IF(Table1[[#This Row],[Ledger 11]]="","",IF(Table1[[#This Row],[Effect 11]]="Dr.",-Table1[[#This Row],[Amount 11]],Table1[[#This Row],[Amount 11]]))</f>
        <v/>
      </c>
      <c r="ED773" t="str">
        <f>IF(Table1[[#This Row],[Ledger 12]]="","","No")</f>
        <v/>
      </c>
      <c r="EE773" t="str">
        <f>IF(Table1[[#This Row],[Ledger 12]]="","",IF(Table1[[#This Row],[Effect 12]]="Dr.","Yes","No"))</f>
        <v/>
      </c>
      <c r="EF773" t="str">
        <f>IF(Table1[[#This Row],[Ledger 12]]="","",Table1[[#This Row],[Ledger 12]])</f>
        <v/>
      </c>
      <c r="EG773" t="str">
        <f>IF(Table1[[#This Row],[Ledger 12]]="","",IF(Table1[[#This Row],[Effect 12]]="Dr.",-Table1[[#This Row],[Amount 12]],Table1[[#This Row],[Amount 12]]))</f>
        <v/>
      </c>
      <c r="EJ773" t="str">
        <f>IF(Table1[[#This Row],[Ledger 13]]="","","No")</f>
        <v/>
      </c>
      <c r="EK773" t="str">
        <f>IF(Table1[[#This Row],[Ledger 13]]="","",IF(Table1[[#This Row],[Effect 13]]="Dr.","Yes","No"))</f>
        <v/>
      </c>
      <c r="EL773" t="str">
        <f>IF(Table1[[#This Row],[Ledger 13]]="","",Table1[[#This Row],[Ledger 13]])</f>
        <v/>
      </c>
      <c r="EM773" t="str">
        <f>IF(Table1[[#This Row],[Ledger 13]]="","",IF(Table1[[#This Row],[Effect 13]]="Dr.",-Table1[[#This Row],[Amount 13]],Table1[[#This Row],[Amount 13]]))</f>
        <v/>
      </c>
      <c r="EP773" t="str">
        <f>IF(Table1[[#This Row],[Ledger 14]]="","","No")</f>
        <v/>
      </c>
      <c r="EQ773" t="str">
        <f>IF(Table1[[#This Row],[Ledger 14]]="","",IF(Table1[[#This Row],[Effect 14]]="Dr.","Yes","No"))</f>
        <v/>
      </c>
      <c r="ER773" t="str">
        <f>IF(Table1[[#This Row],[Ledger 14]]="","",Table1[[#This Row],[Ledger 14]])</f>
        <v/>
      </c>
      <c r="ES773" t="str">
        <f>IF(Table1[[#This Row],[Ledger 14]]="","",IF(Table1[[#This Row],[Effect 14]]="Dr.",-Table1[[#This Row],[Amount 14]],Table1[[#This Row],[Amount 14]]))</f>
        <v/>
      </c>
      <c r="EV773" t="str">
        <f>IF(Table1[[#This Row],[Ledger 15]]="","","No")</f>
        <v/>
      </c>
      <c r="EW773" t="str">
        <f>IF(Table1[[#This Row],[Ledger 15]]="","",IF(Table1[[#This Row],[Effect 15]]="Dr.","Yes","No"))</f>
        <v/>
      </c>
      <c r="EX773" t="str">
        <f>IF(Table1[[#This Row],[Ledger 15]]="","",Table1[[#This Row],[Ledger 15]])</f>
        <v/>
      </c>
      <c r="EY773" t="str">
        <f>IF(Table1[[#This Row],[Ledger 15]]="","",IF(Table1[[#This Row],[Effect 15]]="Dr.",-Table1[[#This Row],[Amount 15]],Table1[[#This Row],[Amount 15]]))</f>
        <v/>
      </c>
      <c r="FD7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3">
        <f>IF(Table1[[#This Row],[Date]]="",0,IF(AND(Table1[[#This Row],[Date]]&gt;=$FE$2,Table1[[#This Row],[Date]]&lt;=$FE$3),0,1))</f>
        <v>0</v>
      </c>
      <c r="FF773">
        <f>IF(Table1[[#This Row],[Date]]="",0,IF(TYPE(VLOOKUP(Table1[[#This Row],[Voucher Type]],Table1[[#All],[Voucher Type Master]],1,FALSE))=16,1,0))</f>
        <v>0</v>
      </c>
      <c r="FG773">
        <f>IF(TYPE(IF(Table1[[#This Row],[Date]]="",0,IF(VLOOKUP(Table1[[#This Row],[Voucher Type]],$FY$5:$FZ$13,2,0)=Table1[[#This Row],[Effect 1]],0,1)))=16,1,0)</f>
        <v>0</v>
      </c>
      <c r="FH7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3">
        <f>IF(LEN(Table1[[#This Row],[Ledger 1]])&gt;0,IF(TYPE(VLOOKUP(Table1[[#This Row],[Ledger 1]],GZ:GZ,1,0))=16,1,0),0)</f>
        <v>0</v>
      </c>
      <c r="FJ773">
        <f>IF(LEN(Table1[[#This Row],[Ledger 2]])&gt;0,IF(TYPE(VLOOKUP(Table1[[#This Row],[Ledger 2]],GZ:GZ,1,0))=16,1,0),0)</f>
        <v>0</v>
      </c>
      <c r="FK773">
        <f>IF(LEN(Table1[[#This Row],[Ledger 3]])&gt;0,IF(TYPE(VLOOKUP(Table1[[#This Row],[Ledger 3]],GZ:GZ,1,0))=16,1,0),0)</f>
        <v>0</v>
      </c>
      <c r="FL773">
        <f>IF(LEN(Table1[[#This Row],[Ledger 4]])&gt;0,IF(TYPE(VLOOKUP(Table1[[#This Row],[Ledger 4]],GZ:GZ,1,0))=16,1,0),0)</f>
        <v>0</v>
      </c>
      <c r="FM773">
        <f>IF(LEN(Table1[[#This Row],[Ledger 5]])&gt;0,IF(TYPE(VLOOKUP(Table1[[#This Row],[Ledger 5]],GZ:GZ,1,0))=16,1,0),0)</f>
        <v>0</v>
      </c>
      <c r="FN773">
        <f>IF(LEN(Table1[[#This Row],[Ledger 6]])&gt;0,IF(TYPE(VLOOKUP(Table1[[#This Row],[Ledger 6]],$GZ:$GZ,1,0))=16,1,0),0)</f>
        <v>0</v>
      </c>
      <c r="FO773">
        <f>IF(LEN(Table1[[#This Row],[Ledger 7]])&gt;0,IF(TYPE(VLOOKUP(Table1[[#This Row],[Ledger 7]],$GZ:$GZ,1,0))=16,1,0),0)</f>
        <v>0</v>
      </c>
      <c r="FP773">
        <f>IF(LEN(Table1[[#This Row],[Ledger 8]])&gt;0,IF(TYPE(VLOOKUP(Table1[[#This Row],[Ledger 8]],$GZ:$GZ,1,0))=16,1,0),0)</f>
        <v>0</v>
      </c>
      <c r="FQ773">
        <f>IF(LEN(Table1[[#This Row],[Ledger 9]])&gt;0,IF(TYPE(VLOOKUP(Table1[[#This Row],[Ledger 9]],$GZ:$GZ,1,0))=16,1,0),0)</f>
        <v>0</v>
      </c>
      <c r="FR773">
        <f>IF(LEN(Table1[[#This Row],[Ledger 10]])&gt;0,IF(TYPE(VLOOKUP(Table1[[#This Row],[Ledger 10]],$GZ:$GZ,1,0))=16,1,0),0)</f>
        <v>0</v>
      </c>
      <c r="FS773">
        <f>IF(LEN(Table1[[#This Row],[Ledger 11]])&gt;0,IF(TYPE(VLOOKUP(Table1[[#This Row],[Ledger 11]],$GZ:$GZ,1,0))=16,1,0),0)</f>
        <v>0</v>
      </c>
      <c r="FT773">
        <f>IF(LEN(Table1[[#This Row],[Ledger 12]])&gt;0,IF(TYPE(VLOOKUP(Table1[[#This Row],[Ledger 12]],$GZ:$GZ,1,0))=16,1,0),0)</f>
        <v>0</v>
      </c>
      <c r="FU773">
        <f>IF(LEN(Table1[[#This Row],[Ledger 13]])&gt;0,IF(TYPE(VLOOKUP(Table1[[#This Row],[Ledger 13]],$GZ:$GZ,1,0))=16,1,0),0)</f>
        <v>0</v>
      </c>
      <c r="FV773">
        <f>IF(LEN(Table1[[#This Row],[Ledger 14]])&gt;0,IF(TYPE(VLOOKUP(Table1[[#This Row],[Ledger 14]],$GZ:$GZ,1,0))=16,1,0),0)</f>
        <v>0</v>
      </c>
      <c r="FW773">
        <f>IF(LEN(Table1[[#This Row],[Ledger 15]])&gt;0,IF(TYPE(VLOOKUP(Table1[[#This Row],[Ledger 15]],$GZ:$GZ,1,0))=16,1,0),0)</f>
        <v>0</v>
      </c>
    </row>
    <row r="774" spans="4:179" ht="33" customHeight="1" x14ac:dyDescent="0.45">
      <c r="D774" s="8">
        <f t="shared" si="20"/>
        <v>769</v>
      </c>
      <c r="E774" s="32"/>
      <c r="F774" s="34"/>
      <c r="G774" s="34"/>
      <c r="H774" s="34"/>
      <c r="I774" s="34"/>
      <c r="J774" s="38"/>
      <c r="K774" s="33"/>
      <c r="L774" s="36"/>
      <c r="M774" s="35"/>
      <c r="N774" s="34"/>
      <c r="O774" s="41"/>
      <c r="P774" s="35"/>
      <c r="Q774" s="34"/>
      <c r="R774" s="37"/>
      <c r="S774" s="35"/>
      <c r="T774" s="34"/>
      <c r="U774" s="37"/>
      <c r="V774" s="35"/>
      <c r="W774" s="34"/>
      <c r="X774" s="37"/>
      <c r="Y774" s="35"/>
      <c r="Z774" s="34"/>
      <c r="AA774" s="37"/>
      <c r="AB774" s="35"/>
      <c r="AC774" s="34"/>
      <c r="AD774" s="37"/>
      <c r="AE774" s="35"/>
      <c r="AF774" s="34"/>
      <c r="AG774" s="37"/>
      <c r="AH774" s="35"/>
      <c r="AI774" s="34"/>
      <c r="AJ774" s="37"/>
      <c r="AK774" s="35"/>
      <c r="AL774" s="34"/>
      <c r="AM774" s="37"/>
      <c r="AN774" s="35"/>
      <c r="AO774" s="34"/>
      <c r="AP774" s="37"/>
      <c r="AQ774" s="35"/>
      <c r="AR774" s="34"/>
      <c r="AS774" s="37"/>
      <c r="AT774" s="35"/>
      <c r="AU774" s="34"/>
      <c r="AV774" s="37"/>
      <c r="AW774" s="35"/>
      <c r="AX774" s="34"/>
      <c r="AY774" s="37"/>
      <c r="AZ774" s="35"/>
      <c r="BA774" s="34"/>
      <c r="BB774" s="37"/>
      <c r="BC7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4" s="7"/>
      <c r="BF774" t="str">
        <f>IF(Table1[[#This Row],[Date]]="","","&amp;lt;VOUCHER REMOTEID="&amp;""""&amp;$A$11&amp;$A$13&amp;ROW()&amp;""""&amp;" VCHTYPE="""&amp;F774&amp;""" ACTION="""&amp;"Create"&amp;"""&amp;gt;")</f>
        <v/>
      </c>
      <c r="BG774" t="str">
        <f>IF(Table1[[#This Row],[Date]]="","",TEXT(Table1[[#This Row],[Date]],"yyyymmdd"))</f>
        <v/>
      </c>
      <c r="BH774" t="str">
        <f>Table1[[#This Row],[Date2]]</f>
        <v/>
      </c>
      <c r="BI774" t="str">
        <f>IF(Table1[[#This Row],[Date]]="","",Table1[[#This Row],[Voucher Type]])</f>
        <v/>
      </c>
      <c r="BJ774" t="str">
        <f>IF(Table1[[#This Row],[Ref No / Invoice No]]="","",Table1[[#This Row],[Ref No / Invoice No]])</f>
        <v/>
      </c>
      <c r="BK774" t="str">
        <f>IF(Table1[[#This Row],[Voucher No]]="","",Table1[[#This Row],[Voucher No]])</f>
        <v/>
      </c>
      <c r="BL774" t="str">
        <f>IF(Table1[[#This Row],[Date]]="","",Table1[[#This Row],[Narration]])</f>
        <v/>
      </c>
      <c r="BM774" t="str">
        <f>IF(Table1[[#This Row],[Date]]="","",$A$11&amp;$A$13&amp;ROW())</f>
        <v/>
      </c>
      <c r="BN774" t="str">
        <f>IF(Table1[[#This Row],[Date]]="","",$A$13)</f>
        <v/>
      </c>
      <c r="BP774" t="str">
        <f>IF(Table1[[#This Row],[Ledger 1]]="","","No")</f>
        <v/>
      </c>
      <c r="BQ774" t="str">
        <f>IF(Table1[[#This Row],[Date]]="","",IF(Table1[[#This Row],[Effect 1]]="Dr.","Yes","No"))</f>
        <v/>
      </c>
      <c r="BR774" t="str">
        <f>IF(Table1[[#This Row],[Date]]="","",Table1[[#This Row],[Ledger 1]])</f>
        <v/>
      </c>
      <c r="BS774" t="str">
        <f>IF(Table1[[#This Row],[Date]]="","",IF(Table1[[#This Row],[Effect 1]]="Dr.",-Table1[[#This Row],[Amount 1]],Table1[[#This Row],[Amount 1]]))</f>
        <v/>
      </c>
      <c r="BV774" t="str">
        <f>IF(Table1[[#This Row],[Ledger 2]]="","","No")</f>
        <v/>
      </c>
      <c r="BW774" t="str">
        <f>IF(Table1[[#This Row],[Date]]="","",IF(Table1[[#This Row],[Effect 2]]="Dr.","Yes","No"))</f>
        <v/>
      </c>
      <c r="BX774" t="str">
        <f>IF(Table1[[#This Row],[Date]]="","",Table1[[#This Row],[Ledger 2]])</f>
        <v/>
      </c>
      <c r="BY774" t="str">
        <f>IF(Table1[[#This Row],[Date]]="","",IF(Table1[[#This Row],[Effect 2]]="Dr.",-Table1[[#This Row],[Amount 2]],Table1[[#This Row],[Amount 2]]))</f>
        <v/>
      </c>
      <c r="CB774" t="str">
        <f>IF(Table1[[#This Row],[Ledger 3]]="","","No")</f>
        <v/>
      </c>
      <c r="CC774" t="str">
        <f>IF(Table1[[#This Row],[Ledger 3]]="","",IF(Table1[[#This Row],[Effect 3]]="Dr.","Yes","No"))</f>
        <v/>
      </c>
      <c r="CD774" t="str">
        <f>IF(Table1[[#This Row],[Ledger 3]]="","",Table1[[#This Row],[Ledger 3]])</f>
        <v/>
      </c>
      <c r="CE774" t="str">
        <f>IF(Table1[[#This Row],[Ledger 3]]="","",IF(Table1[[#This Row],[Effect 3]]="Dr.",-Table1[[#This Row],[Amount 3]],Table1[[#This Row],[Amount 3]]))</f>
        <v/>
      </c>
      <c r="CH774" t="str">
        <f>IF(Table1[[#This Row],[Ledger 4]]="","","No")</f>
        <v/>
      </c>
      <c r="CI774" t="str">
        <f>IF(Table1[[#This Row],[Ledger 4]]="","",IF(Table1[[#This Row],[Effect 4]]="Dr.","Yes","No"))</f>
        <v/>
      </c>
      <c r="CJ774" t="str">
        <f>IF(Table1[[#This Row],[Ledger 4]]="","",Table1[[#This Row],[Ledger 4]])</f>
        <v/>
      </c>
      <c r="CK774" t="str">
        <f>IF(Table1[[#This Row],[Ledger 4]]="","",IF(Table1[[#This Row],[Effect 4]]="Dr.",-Table1[[#This Row],[Amount 4]],Table1[[#This Row],[Amount 4]]))</f>
        <v/>
      </c>
      <c r="CN774" t="str">
        <f>IF(Table1[[#This Row],[Ledger 5]]="","","No")</f>
        <v/>
      </c>
      <c r="CO774" t="str">
        <f>IF(Table1[[#This Row],[Ledger 5]]="","",IF(Table1[[#This Row],[Effect 5]]="Dr.","Yes","No"))</f>
        <v/>
      </c>
      <c r="CP774" t="str">
        <f>IF(Table1[[#This Row],[Ledger 5]]="","",Table1[[#This Row],[Ledger 5]])</f>
        <v/>
      </c>
      <c r="CQ774" t="str">
        <f>IF(Table1[[#This Row],[Ledger 5]]="","",IF(Table1[[#This Row],[Effect 5]]="Dr.",-Table1[[#This Row],[Amount 5]],Table1[[#This Row],[Amount 5]]))</f>
        <v/>
      </c>
      <c r="CT774" t="str">
        <f>IF(Table1[[#This Row],[Ledger 6]]="","","No")</f>
        <v/>
      </c>
      <c r="CU774" t="str">
        <f>IF(Table1[[#This Row],[Ledger 6]]="","",IF(Table1[[#This Row],[Effect 6]]="Dr.","Yes","No"))</f>
        <v/>
      </c>
      <c r="CV774" t="str">
        <f>IF(Table1[[#This Row],[Ledger 6]]="","",Table1[[#This Row],[Ledger 6]])</f>
        <v/>
      </c>
      <c r="CW774" t="str">
        <f>IF(Table1[[#This Row],[Ledger 6]]="","",IF(Table1[[#This Row],[Effect 6]]="Dr.",-Table1[[#This Row],[Amount 6]],Table1[[#This Row],[Amount 6]]))</f>
        <v/>
      </c>
      <c r="CZ774" t="str">
        <f>IF(Table1[[#This Row],[Ledger 7]]="","","No")</f>
        <v/>
      </c>
      <c r="DA774" t="str">
        <f>IF(Table1[[#This Row],[Ledger 7]]="","",IF(Table1[[#This Row],[Effect 7]]="Dr.","Yes","No"))</f>
        <v/>
      </c>
      <c r="DB774" t="str">
        <f>IF(Table1[[#This Row],[Ledger 7]]="","",Table1[[#This Row],[Ledger 7]])</f>
        <v/>
      </c>
      <c r="DC774" t="str">
        <f>IF(Table1[[#This Row],[Ledger 7]]="","",IF(Table1[[#This Row],[Effect 7]]="Dr.",-Table1[[#This Row],[Amount 7]],Table1[[#This Row],[Amount 7]]))</f>
        <v/>
      </c>
      <c r="DF774" t="str">
        <f>IF(Table1[[#This Row],[Ledger 8]]="","","No")</f>
        <v/>
      </c>
      <c r="DG774" t="str">
        <f>IF(Table1[[#This Row],[Ledger 8]]="","",IF(Table1[[#This Row],[Effect 8]]="Dr.","Yes","No"))</f>
        <v/>
      </c>
      <c r="DH774" t="str">
        <f>IF(Table1[[#This Row],[Ledger 8]]="","",Table1[[#This Row],[Ledger 8]])</f>
        <v/>
      </c>
      <c r="DI774" t="str">
        <f>IF(Table1[[#This Row],[Ledger 8]]="","",IF(Table1[[#This Row],[Effect 8]]="Dr.",-Table1[[#This Row],[Amount 8]],Table1[[#This Row],[Amount 8]]))</f>
        <v/>
      </c>
      <c r="DL774" t="str">
        <f>IF(Table1[[#This Row],[Ledger 9]]="","","No")</f>
        <v/>
      </c>
      <c r="DM774" t="str">
        <f>IF(Table1[[#This Row],[Ledger 9]]="","",IF(Table1[[#This Row],[Effect 9]]="Dr.","Yes","No"))</f>
        <v/>
      </c>
      <c r="DN774" t="str">
        <f>IF(Table1[[#This Row],[Ledger 9]]="","",Table1[[#This Row],[Ledger 9]])</f>
        <v/>
      </c>
      <c r="DO774" t="str">
        <f>IF(Table1[[#This Row],[Ledger 9]]="","",IF(Table1[[#This Row],[Effect 9]]="Dr.",-Table1[[#This Row],[Amount 9]],Table1[[#This Row],[Amount 9]]))</f>
        <v/>
      </c>
      <c r="DR774" t="str">
        <f>IF(Table1[[#This Row],[Ledger 10]]="","","No")</f>
        <v/>
      </c>
      <c r="DS774" t="str">
        <f>IF(Table1[[#This Row],[Ledger 10]]="","",IF(Table1[[#This Row],[Effect 10]]="Dr.","Yes","No"))</f>
        <v/>
      </c>
      <c r="DT774" t="str">
        <f>IF(Table1[[#This Row],[Ledger 10]]="","",Table1[[#This Row],[Ledger 10]])</f>
        <v/>
      </c>
      <c r="DU774" t="str">
        <f>IF(Table1[[#This Row],[Ledger 10]]="","",IF(Table1[[#This Row],[Effect 10]]="Dr.",-Table1[[#This Row],[Amount 10]],Table1[[#This Row],[Amount 10]]))</f>
        <v/>
      </c>
      <c r="DX774" t="str">
        <f>IF(Table1[[#This Row],[Ledger 11]]="","","No")</f>
        <v/>
      </c>
      <c r="DY774" t="str">
        <f>IF(Table1[[#This Row],[Ledger 11]]="","",IF(Table1[[#This Row],[Effect 11]]="Dr.","Yes","No"))</f>
        <v/>
      </c>
      <c r="DZ774" t="str">
        <f>IF(Table1[[#This Row],[Ledger 11]]="","",Table1[[#This Row],[Ledger 11]])</f>
        <v/>
      </c>
      <c r="EA774" t="str">
        <f>IF(Table1[[#This Row],[Ledger 11]]="","",IF(Table1[[#This Row],[Effect 11]]="Dr.",-Table1[[#This Row],[Amount 11]],Table1[[#This Row],[Amount 11]]))</f>
        <v/>
      </c>
      <c r="ED774" t="str">
        <f>IF(Table1[[#This Row],[Ledger 12]]="","","No")</f>
        <v/>
      </c>
      <c r="EE774" t="str">
        <f>IF(Table1[[#This Row],[Ledger 12]]="","",IF(Table1[[#This Row],[Effect 12]]="Dr.","Yes","No"))</f>
        <v/>
      </c>
      <c r="EF774" t="str">
        <f>IF(Table1[[#This Row],[Ledger 12]]="","",Table1[[#This Row],[Ledger 12]])</f>
        <v/>
      </c>
      <c r="EG774" t="str">
        <f>IF(Table1[[#This Row],[Ledger 12]]="","",IF(Table1[[#This Row],[Effect 12]]="Dr.",-Table1[[#This Row],[Amount 12]],Table1[[#This Row],[Amount 12]]))</f>
        <v/>
      </c>
      <c r="EJ774" t="str">
        <f>IF(Table1[[#This Row],[Ledger 13]]="","","No")</f>
        <v/>
      </c>
      <c r="EK774" t="str">
        <f>IF(Table1[[#This Row],[Ledger 13]]="","",IF(Table1[[#This Row],[Effect 13]]="Dr.","Yes","No"))</f>
        <v/>
      </c>
      <c r="EL774" t="str">
        <f>IF(Table1[[#This Row],[Ledger 13]]="","",Table1[[#This Row],[Ledger 13]])</f>
        <v/>
      </c>
      <c r="EM774" t="str">
        <f>IF(Table1[[#This Row],[Ledger 13]]="","",IF(Table1[[#This Row],[Effect 13]]="Dr.",-Table1[[#This Row],[Amount 13]],Table1[[#This Row],[Amount 13]]))</f>
        <v/>
      </c>
      <c r="EP774" t="str">
        <f>IF(Table1[[#This Row],[Ledger 14]]="","","No")</f>
        <v/>
      </c>
      <c r="EQ774" t="str">
        <f>IF(Table1[[#This Row],[Ledger 14]]="","",IF(Table1[[#This Row],[Effect 14]]="Dr.","Yes","No"))</f>
        <v/>
      </c>
      <c r="ER774" t="str">
        <f>IF(Table1[[#This Row],[Ledger 14]]="","",Table1[[#This Row],[Ledger 14]])</f>
        <v/>
      </c>
      <c r="ES774" t="str">
        <f>IF(Table1[[#This Row],[Ledger 14]]="","",IF(Table1[[#This Row],[Effect 14]]="Dr.",-Table1[[#This Row],[Amount 14]],Table1[[#This Row],[Amount 14]]))</f>
        <v/>
      </c>
      <c r="EV774" t="str">
        <f>IF(Table1[[#This Row],[Ledger 15]]="","","No")</f>
        <v/>
      </c>
      <c r="EW774" t="str">
        <f>IF(Table1[[#This Row],[Ledger 15]]="","",IF(Table1[[#This Row],[Effect 15]]="Dr.","Yes","No"))</f>
        <v/>
      </c>
      <c r="EX774" t="str">
        <f>IF(Table1[[#This Row],[Ledger 15]]="","",Table1[[#This Row],[Ledger 15]])</f>
        <v/>
      </c>
      <c r="EY774" t="str">
        <f>IF(Table1[[#This Row],[Ledger 15]]="","",IF(Table1[[#This Row],[Effect 15]]="Dr.",-Table1[[#This Row],[Amount 15]],Table1[[#This Row],[Amount 15]]))</f>
        <v/>
      </c>
      <c r="FD7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4">
        <f>IF(Table1[[#This Row],[Date]]="",0,IF(AND(Table1[[#This Row],[Date]]&gt;=$FE$2,Table1[[#This Row],[Date]]&lt;=$FE$3),0,1))</f>
        <v>0</v>
      </c>
      <c r="FF774">
        <f>IF(Table1[[#This Row],[Date]]="",0,IF(TYPE(VLOOKUP(Table1[[#This Row],[Voucher Type]],Table1[[#All],[Voucher Type Master]],1,FALSE))=16,1,0))</f>
        <v>0</v>
      </c>
      <c r="FG774">
        <f>IF(TYPE(IF(Table1[[#This Row],[Date]]="",0,IF(VLOOKUP(Table1[[#This Row],[Voucher Type]],$FY$5:$FZ$13,2,0)=Table1[[#This Row],[Effect 1]],0,1)))=16,1,0)</f>
        <v>0</v>
      </c>
      <c r="FH7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4">
        <f>IF(LEN(Table1[[#This Row],[Ledger 1]])&gt;0,IF(TYPE(VLOOKUP(Table1[[#This Row],[Ledger 1]],GZ:GZ,1,0))=16,1,0),0)</f>
        <v>0</v>
      </c>
      <c r="FJ774">
        <f>IF(LEN(Table1[[#This Row],[Ledger 2]])&gt;0,IF(TYPE(VLOOKUP(Table1[[#This Row],[Ledger 2]],GZ:GZ,1,0))=16,1,0),0)</f>
        <v>0</v>
      </c>
      <c r="FK774">
        <f>IF(LEN(Table1[[#This Row],[Ledger 3]])&gt;0,IF(TYPE(VLOOKUP(Table1[[#This Row],[Ledger 3]],GZ:GZ,1,0))=16,1,0),0)</f>
        <v>0</v>
      </c>
      <c r="FL774">
        <f>IF(LEN(Table1[[#This Row],[Ledger 4]])&gt;0,IF(TYPE(VLOOKUP(Table1[[#This Row],[Ledger 4]],GZ:GZ,1,0))=16,1,0),0)</f>
        <v>0</v>
      </c>
      <c r="FM774">
        <f>IF(LEN(Table1[[#This Row],[Ledger 5]])&gt;0,IF(TYPE(VLOOKUP(Table1[[#This Row],[Ledger 5]],GZ:GZ,1,0))=16,1,0),0)</f>
        <v>0</v>
      </c>
      <c r="FN774">
        <f>IF(LEN(Table1[[#This Row],[Ledger 6]])&gt;0,IF(TYPE(VLOOKUP(Table1[[#This Row],[Ledger 6]],$GZ:$GZ,1,0))=16,1,0),0)</f>
        <v>0</v>
      </c>
      <c r="FO774">
        <f>IF(LEN(Table1[[#This Row],[Ledger 7]])&gt;0,IF(TYPE(VLOOKUP(Table1[[#This Row],[Ledger 7]],$GZ:$GZ,1,0))=16,1,0),0)</f>
        <v>0</v>
      </c>
      <c r="FP774">
        <f>IF(LEN(Table1[[#This Row],[Ledger 8]])&gt;0,IF(TYPE(VLOOKUP(Table1[[#This Row],[Ledger 8]],$GZ:$GZ,1,0))=16,1,0),0)</f>
        <v>0</v>
      </c>
      <c r="FQ774">
        <f>IF(LEN(Table1[[#This Row],[Ledger 9]])&gt;0,IF(TYPE(VLOOKUP(Table1[[#This Row],[Ledger 9]],$GZ:$GZ,1,0))=16,1,0),0)</f>
        <v>0</v>
      </c>
      <c r="FR774">
        <f>IF(LEN(Table1[[#This Row],[Ledger 10]])&gt;0,IF(TYPE(VLOOKUP(Table1[[#This Row],[Ledger 10]],$GZ:$GZ,1,0))=16,1,0),0)</f>
        <v>0</v>
      </c>
      <c r="FS774">
        <f>IF(LEN(Table1[[#This Row],[Ledger 11]])&gt;0,IF(TYPE(VLOOKUP(Table1[[#This Row],[Ledger 11]],$GZ:$GZ,1,0))=16,1,0),0)</f>
        <v>0</v>
      </c>
      <c r="FT774">
        <f>IF(LEN(Table1[[#This Row],[Ledger 12]])&gt;0,IF(TYPE(VLOOKUP(Table1[[#This Row],[Ledger 12]],$GZ:$GZ,1,0))=16,1,0),0)</f>
        <v>0</v>
      </c>
      <c r="FU774">
        <f>IF(LEN(Table1[[#This Row],[Ledger 13]])&gt;0,IF(TYPE(VLOOKUP(Table1[[#This Row],[Ledger 13]],$GZ:$GZ,1,0))=16,1,0),0)</f>
        <v>0</v>
      </c>
      <c r="FV774">
        <f>IF(LEN(Table1[[#This Row],[Ledger 14]])&gt;0,IF(TYPE(VLOOKUP(Table1[[#This Row],[Ledger 14]],$GZ:$GZ,1,0))=16,1,0),0)</f>
        <v>0</v>
      </c>
      <c r="FW774">
        <f>IF(LEN(Table1[[#This Row],[Ledger 15]])&gt;0,IF(TYPE(VLOOKUP(Table1[[#This Row],[Ledger 15]],$GZ:$GZ,1,0))=16,1,0),0)</f>
        <v>0</v>
      </c>
    </row>
    <row r="775" spans="4:179" ht="33" customHeight="1" x14ac:dyDescent="0.45">
      <c r="D775" s="8">
        <f t="shared" si="20"/>
        <v>770</v>
      </c>
      <c r="E775" s="32"/>
      <c r="F775" s="34"/>
      <c r="G775" s="34"/>
      <c r="H775" s="34"/>
      <c r="I775" s="34"/>
      <c r="J775" s="38"/>
      <c r="K775" s="33"/>
      <c r="L775" s="36"/>
      <c r="M775" s="35"/>
      <c r="N775" s="34"/>
      <c r="O775" s="41"/>
      <c r="P775" s="35"/>
      <c r="Q775" s="34"/>
      <c r="R775" s="37"/>
      <c r="S775" s="35"/>
      <c r="T775" s="34"/>
      <c r="U775" s="37"/>
      <c r="V775" s="35"/>
      <c r="W775" s="34"/>
      <c r="X775" s="37"/>
      <c r="Y775" s="35"/>
      <c r="Z775" s="34"/>
      <c r="AA775" s="37"/>
      <c r="AB775" s="35"/>
      <c r="AC775" s="34"/>
      <c r="AD775" s="37"/>
      <c r="AE775" s="35"/>
      <c r="AF775" s="34"/>
      <c r="AG775" s="37"/>
      <c r="AH775" s="35"/>
      <c r="AI775" s="34"/>
      <c r="AJ775" s="37"/>
      <c r="AK775" s="35"/>
      <c r="AL775" s="34"/>
      <c r="AM775" s="37"/>
      <c r="AN775" s="35"/>
      <c r="AO775" s="34"/>
      <c r="AP775" s="37"/>
      <c r="AQ775" s="35"/>
      <c r="AR775" s="34"/>
      <c r="AS775" s="37"/>
      <c r="AT775" s="35"/>
      <c r="AU775" s="34"/>
      <c r="AV775" s="37"/>
      <c r="AW775" s="35"/>
      <c r="AX775" s="34"/>
      <c r="AY775" s="37"/>
      <c r="AZ775" s="35"/>
      <c r="BA775" s="34"/>
      <c r="BB775" s="37"/>
      <c r="BC7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5" s="7"/>
      <c r="BF775" t="str">
        <f>IF(Table1[[#This Row],[Date]]="","","&amp;lt;VOUCHER REMOTEID="&amp;""""&amp;$A$11&amp;$A$13&amp;ROW()&amp;""""&amp;" VCHTYPE="""&amp;F775&amp;""" ACTION="""&amp;"Create"&amp;"""&amp;gt;")</f>
        <v/>
      </c>
      <c r="BG775" t="str">
        <f>IF(Table1[[#This Row],[Date]]="","",TEXT(Table1[[#This Row],[Date]],"yyyymmdd"))</f>
        <v/>
      </c>
      <c r="BH775" t="str">
        <f>Table1[[#This Row],[Date2]]</f>
        <v/>
      </c>
      <c r="BI775" t="str">
        <f>IF(Table1[[#This Row],[Date]]="","",Table1[[#This Row],[Voucher Type]])</f>
        <v/>
      </c>
      <c r="BJ775" t="str">
        <f>IF(Table1[[#This Row],[Ref No / Invoice No]]="","",Table1[[#This Row],[Ref No / Invoice No]])</f>
        <v/>
      </c>
      <c r="BK775" t="str">
        <f>IF(Table1[[#This Row],[Voucher No]]="","",Table1[[#This Row],[Voucher No]])</f>
        <v/>
      </c>
      <c r="BL775" t="str">
        <f>IF(Table1[[#This Row],[Date]]="","",Table1[[#This Row],[Narration]])</f>
        <v/>
      </c>
      <c r="BM775" t="str">
        <f>IF(Table1[[#This Row],[Date]]="","",$A$11&amp;$A$13&amp;ROW())</f>
        <v/>
      </c>
      <c r="BN775" t="str">
        <f>IF(Table1[[#This Row],[Date]]="","",$A$13)</f>
        <v/>
      </c>
      <c r="BP775" t="str">
        <f>IF(Table1[[#This Row],[Ledger 1]]="","","No")</f>
        <v/>
      </c>
      <c r="BQ775" t="str">
        <f>IF(Table1[[#This Row],[Date]]="","",IF(Table1[[#This Row],[Effect 1]]="Dr.","Yes","No"))</f>
        <v/>
      </c>
      <c r="BR775" t="str">
        <f>IF(Table1[[#This Row],[Date]]="","",Table1[[#This Row],[Ledger 1]])</f>
        <v/>
      </c>
      <c r="BS775" t="str">
        <f>IF(Table1[[#This Row],[Date]]="","",IF(Table1[[#This Row],[Effect 1]]="Dr.",-Table1[[#This Row],[Amount 1]],Table1[[#This Row],[Amount 1]]))</f>
        <v/>
      </c>
      <c r="BV775" t="str">
        <f>IF(Table1[[#This Row],[Ledger 2]]="","","No")</f>
        <v/>
      </c>
      <c r="BW775" t="str">
        <f>IF(Table1[[#This Row],[Date]]="","",IF(Table1[[#This Row],[Effect 2]]="Dr.","Yes","No"))</f>
        <v/>
      </c>
      <c r="BX775" t="str">
        <f>IF(Table1[[#This Row],[Date]]="","",Table1[[#This Row],[Ledger 2]])</f>
        <v/>
      </c>
      <c r="BY775" t="str">
        <f>IF(Table1[[#This Row],[Date]]="","",IF(Table1[[#This Row],[Effect 2]]="Dr.",-Table1[[#This Row],[Amount 2]],Table1[[#This Row],[Amount 2]]))</f>
        <v/>
      </c>
      <c r="CB775" t="str">
        <f>IF(Table1[[#This Row],[Ledger 3]]="","","No")</f>
        <v/>
      </c>
      <c r="CC775" t="str">
        <f>IF(Table1[[#This Row],[Ledger 3]]="","",IF(Table1[[#This Row],[Effect 3]]="Dr.","Yes","No"))</f>
        <v/>
      </c>
      <c r="CD775" t="str">
        <f>IF(Table1[[#This Row],[Ledger 3]]="","",Table1[[#This Row],[Ledger 3]])</f>
        <v/>
      </c>
      <c r="CE775" t="str">
        <f>IF(Table1[[#This Row],[Ledger 3]]="","",IF(Table1[[#This Row],[Effect 3]]="Dr.",-Table1[[#This Row],[Amount 3]],Table1[[#This Row],[Amount 3]]))</f>
        <v/>
      </c>
      <c r="CH775" t="str">
        <f>IF(Table1[[#This Row],[Ledger 4]]="","","No")</f>
        <v/>
      </c>
      <c r="CI775" t="str">
        <f>IF(Table1[[#This Row],[Ledger 4]]="","",IF(Table1[[#This Row],[Effect 4]]="Dr.","Yes","No"))</f>
        <v/>
      </c>
      <c r="CJ775" t="str">
        <f>IF(Table1[[#This Row],[Ledger 4]]="","",Table1[[#This Row],[Ledger 4]])</f>
        <v/>
      </c>
      <c r="CK775" t="str">
        <f>IF(Table1[[#This Row],[Ledger 4]]="","",IF(Table1[[#This Row],[Effect 4]]="Dr.",-Table1[[#This Row],[Amount 4]],Table1[[#This Row],[Amount 4]]))</f>
        <v/>
      </c>
      <c r="CN775" t="str">
        <f>IF(Table1[[#This Row],[Ledger 5]]="","","No")</f>
        <v/>
      </c>
      <c r="CO775" t="str">
        <f>IF(Table1[[#This Row],[Ledger 5]]="","",IF(Table1[[#This Row],[Effect 5]]="Dr.","Yes","No"))</f>
        <v/>
      </c>
      <c r="CP775" t="str">
        <f>IF(Table1[[#This Row],[Ledger 5]]="","",Table1[[#This Row],[Ledger 5]])</f>
        <v/>
      </c>
      <c r="CQ775" t="str">
        <f>IF(Table1[[#This Row],[Ledger 5]]="","",IF(Table1[[#This Row],[Effect 5]]="Dr.",-Table1[[#This Row],[Amount 5]],Table1[[#This Row],[Amount 5]]))</f>
        <v/>
      </c>
      <c r="CT775" t="str">
        <f>IF(Table1[[#This Row],[Ledger 6]]="","","No")</f>
        <v/>
      </c>
      <c r="CU775" t="str">
        <f>IF(Table1[[#This Row],[Ledger 6]]="","",IF(Table1[[#This Row],[Effect 6]]="Dr.","Yes","No"))</f>
        <v/>
      </c>
      <c r="CV775" t="str">
        <f>IF(Table1[[#This Row],[Ledger 6]]="","",Table1[[#This Row],[Ledger 6]])</f>
        <v/>
      </c>
      <c r="CW775" t="str">
        <f>IF(Table1[[#This Row],[Ledger 6]]="","",IF(Table1[[#This Row],[Effect 6]]="Dr.",-Table1[[#This Row],[Amount 6]],Table1[[#This Row],[Amount 6]]))</f>
        <v/>
      </c>
      <c r="CZ775" t="str">
        <f>IF(Table1[[#This Row],[Ledger 7]]="","","No")</f>
        <v/>
      </c>
      <c r="DA775" t="str">
        <f>IF(Table1[[#This Row],[Ledger 7]]="","",IF(Table1[[#This Row],[Effect 7]]="Dr.","Yes","No"))</f>
        <v/>
      </c>
      <c r="DB775" t="str">
        <f>IF(Table1[[#This Row],[Ledger 7]]="","",Table1[[#This Row],[Ledger 7]])</f>
        <v/>
      </c>
      <c r="DC775" t="str">
        <f>IF(Table1[[#This Row],[Ledger 7]]="","",IF(Table1[[#This Row],[Effect 7]]="Dr.",-Table1[[#This Row],[Amount 7]],Table1[[#This Row],[Amount 7]]))</f>
        <v/>
      </c>
      <c r="DF775" t="str">
        <f>IF(Table1[[#This Row],[Ledger 8]]="","","No")</f>
        <v/>
      </c>
      <c r="DG775" t="str">
        <f>IF(Table1[[#This Row],[Ledger 8]]="","",IF(Table1[[#This Row],[Effect 8]]="Dr.","Yes","No"))</f>
        <v/>
      </c>
      <c r="DH775" t="str">
        <f>IF(Table1[[#This Row],[Ledger 8]]="","",Table1[[#This Row],[Ledger 8]])</f>
        <v/>
      </c>
      <c r="DI775" t="str">
        <f>IF(Table1[[#This Row],[Ledger 8]]="","",IF(Table1[[#This Row],[Effect 8]]="Dr.",-Table1[[#This Row],[Amount 8]],Table1[[#This Row],[Amount 8]]))</f>
        <v/>
      </c>
      <c r="DL775" t="str">
        <f>IF(Table1[[#This Row],[Ledger 9]]="","","No")</f>
        <v/>
      </c>
      <c r="DM775" t="str">
        <f>IF(Table1[[#This Row],[Ledger 9]]="","",IF(Table1[[#This Row],[Effect 9]]="Dr.","Yes","No"))</f>
        <v/>
      </c>
      <c r="DN775" t="str">
        <f>IF(Table1[[#This Row],[Ledger 9]]="","",Table1[[#This Row],[Ledger 9]])</f>
        <v/>
      </c>
      <c r="DO775" t="str">
        <f>IF(Table1[[#This Row],[Ledger 9]]="","",IF(Table1[[#This Row],[Effect 9]]="Dr.",-Table1[[#This Row],[Amount 9]],Table1[[#This Row],[Amount 9]]))</f>
        <v/>
      </c>
      <c r="DR775" t="str">
        <f>IF(Table1[[#This Row],[Ledger 10]]="","","No")</f>
        <v/>
      </c>
      <c r="DS775" t="str">
        <f>IF(Table1[[#This Row],[Ledger 10]]="","",IF(Table1[[#This Row],[Effect 10]]="Dr.","Yes","No"))</f>
        <v/>
      </c>
      <c r="DT775" t="str">
        <f>IF(Table1[[#This Row],[Ledger 10]]="","",Table1[[#This Row],[Ledger 10]])</f>
        <v/>
      </c>
      <c r="DU775" t="str">
        <f>IF(Table1[[#This Row],[Ledger 10]]="","",IF(Table1[[#This Row],[Effect 10]]="Dr.",-Table1[[#This Row],[Amount 10]],Table1[[#This Row],[Amount 10]]))</f>
        <v/>
      </c>
      <c r="DX775" t="str">
        <f>IF(Table1[[#This Row],[Ledger 11]]="","","No")</f>
        <v/>
      </c>
      <c r="DY775" t="str">
        <f>IF(Table1[[#This Row],[Ledger 11]]="","",IF(Table1[[#This Row],[Effect 11]]="Dr.","Yes","No"))</f>
        <v/>
      </c>
      <c r="DZ775" t="str">
        <f>IF(Table1[[#This Row],[Ledger 11]]="","",Table1[[#This Row],[Ledger 11]])</f>
        <v/>
      </c>
      <c r="EA775" t="str">
        <f>IF(Table1[[#This Row],[Ledger 11]]="","",IF(Table1[[#This Row],[Effect 11]]="Dr.",-Table1[[#This Row],[Amount 11]],Table1[[#This Row],[Amount 11]]))</f>
        <v/>
      </c>
      <c r="ED775" t="str">
        <f>IF(Table1[[#This Row],[Ledger 12]]="","","No")</f>
        <v/>
      </c>
      <c r="EE775" t="str">
        <f>IF(Table1[[#This Row],[Ledger 12]]="","",IF(Table1[[#This Row],[Effect 12]]="Dr.","Yes","No"))</f>
        <v/>
      </c>
      <c r="EF775" t="str">
        <f>IF(Table1[[#This Row],[Ledger 12]]="","",Table1[[#This Row],[Ledger 12]])</f>
        <v/>
      </c>
      <c r="EG775" t="str">
        <f>IF(Table1[[#This Row],[Ledger 12]]="","",IF(Table1[[#This Row],[Effect 12]]="Dr.",-Table1[[#This Row],[Amount 12]],Table1[[#This Row],[Amount 12]]))</f>
        <v/>
      </c>
      <c r="EJ775" t="str">
        <f>IF(Table1[[#This Row],[Ledger 13]]="","","No")</f>
        <v/>
      </c>
      <c r="EK775" t="str">
        <f>IF(Table1[[#This Row],[Ledger 13]]="","",IF(Table1[[#This Row],[Effect 13]]="Dr.","Yes","No"))</f>
        <v/>
      </c>
      <c r="EL775" t="str">
        <f>IF(Table1[[#This Row],[Ledger 13]]="","",Table1[[#This Row],[Ledger 13]])</f>
        <v/>
      </c>
      <c r="EM775" t="str">
        <f>IF(Table1[[#This Row],[Ledger 13]]="","",IF(Table1[[#This Row],[Effect 13]]="Dr.",-Table1[[#This Row],[Amount 13]],Table1[[#This Row],[Amount 13]]))</f>
        <v/>
      </c>
      <c r="EP775" t="str">
        <f>IF(Table1[[#This Row],[Ledger 14]]="","","No")</f>
        <v/>
      </c>
      <c r="EQ775" t="str">
        <f>IF(Table1[[#This Row],[Ledger 14]]="","",IF(Table1[[#This Row],[Effect 14]]="Dr.","Yes","No"))</f>
        <v/>
      </c>
      <c r="ER775" t="str">
        <f>IF(Table1[[#This Row],[Ledger 14]]="","",Table1[[#This Row],[Ledger 14]])</f>
        <v/>
      </c>
      <c r="ES775" t="str">
        <f>IF(Table1[[#This Row],[Ledger 14]]="","",IF(Table1[[#This Row],[Effect 14]]="Dr.",-Table1[[#This Row],[Amount 14]],Table1[[#This Row],[Amount 14]]))</f>
        <v/>
      </c>
      <c r="EV775" t="str">
        <f>IF(Table1[[#This Row],[Ledger 15]]="","","No")</f>
        <v/>
      </c>
      <c r="EW775" t="str">
        <f>IF(Table1[[#This Row],[Ledger 15]]="","",IF(Table1[[#This Row],[Effect 15]]="Dr.","Yes","No"))</f>
        <v/>
      </c>
      <c r="EX775" t="str">
        <f>IF(Table1[[#This Row],[Ledger 15]]="","",Table1[[#This Row],[Ledger 15]])</f>
        <v/>
      </c>
      <c r="EY775" t="str">
        <f>IF(Table1[[#This Row],[Ledger 15]]="","",IF(Table1[[#This Row],[Effect 15]]="Dr.",-Table1[[#This Row],[Amount 15]],Table1[[#This Row],[Amount 15]]))</f>
        <v/>
      </c>
      <c r="FD7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5">
        <f>IF(Table1[[#This Row],[Date]]="",0,IF(AND(Table1[[#This Row],[Date]]&gt;=$FE$2,Table1[[#This Row],[Date]]&lt;=$FE$3),0,1))</f>
        <v>0</v>
      </c>
      <c r="FF775">
        <f>IF(Table1[[#This Row],[Date]]="",0,IF(TYPE(VLOOKUP(Table1[[#This Row],[Voucher Type]],Table1[[#All],[Voucher Type Master]],1,FALSE))=16,1,0))</f>
        <v>0</v>
      </c>
      <c r="FG775">
        <f>IF(TYPE(IF(Table1[[#This Row],[Date]]="",0,IF(VLOOKUP(Table1[[#This Row],[Voucher Type]],$FY$5:$FZ$13,2,0)=Table1[[#This Row],[Effect 1]],0,1)))=16,1,0)</f>
        <v>0</v>
      </c>
      <c r="FH7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5">
        <f>IF(LEN(Table1[[#This Row],[Ledger 1]])&gt;0,IF(TYPE(VLOOKUP(Table1[[#This Row],[Ledger 1]],GZ:GZ,1,0))=16,1,0),0)</f>
        <v>0</v>
      </c>
      <c r="FJ775">
        <f>IF(LEN(Table1[[#This Row],[Ledger 2]])&gt;0,IF(TYPE(VLOOKUP(Table1[[#This Row],[Ledger 2]],GZ:GZ,1,0))=16,1,0),0)</f>
        <v>0</v>
      </c>
      <c r="FK775">
        <f>IF(LEN(Table1[[#This Row],[Ledger 3]])&gt;0,IF(TYPE(VLOOKUP(Table1[[#This Row],[Ledger 3]],GZ:GZ,1,0))=16,1,0),0)</f>
        <v>0</v>
      </c>
      <c r="FL775">
        <f>IF(LEN(Table1[[#This Row],[Ledger 4]])&gt;0,IF(TYPE(VLOOKUP(Table1[[#This Row],[Ledger 4]],GZ:GZ,1,0))=16,1,0),0)</f>
        <v>0</v>
      </c>
      <c r="FM775">
        <f>IF(LEN(Table1[[#This Row],[Ledger 5]])&gt;0,IF(TYPE(VLOOKUP(Table1[[#This Row],[Ledger 5]],GZ:GZ,1,0))=16,1,0),0)</f>
        <v>0</v>
      </c>
      <c r="FN775">
        <f>IF(LEN(Table1[[#This Row],[Ledger 6]])&gt;0,IF(TYPE(VLOOKUP(Table1[[#This Row],[Ledger 6]],$GZ:$GZ,1,0))=16,1,0),0)</f>
        <v>0</v>
      </c>
      <c r="FO775">
        <f>IF(LEN(Table1[[#This Row],[Ledger 7]])&gt;0,IF(TYPE(VLOOKUP(Table1[[#This Row],[Ledger 7]],$GZ:$GZ,1,0))=16,1,0),0)</f>
        <v>0</v>
      </c>
      <c r="FP775">
        <f>IF(LEN(Table1[[#This Row],[Ledger 8]])&gt;0,IF(TYPE(VLOOKUP(Table1[[#This Row],[Ledger 8]],$GZ:$GZ,1,0))=16,1,0),0)</f>
        <v>0</v>
      </c>
      <c r="FQ775">
        <f>IF(LEN(Table1[[#This Row],[Ledger 9]])&gt;0,IF(TYPE(VLOOKUP(Table1[[#This Row],[Ledger 9]],$GZ:$GZ,1,0))=16,1,0),0)</f>
        <v>0</v>
      </c>
      <c r="FR775">
        <f>IF(LEN(Table1[[#This Row],[Ledger 10]])&gt;0,IF(TYPE(VLOOKUP(Table1[[#This Row],[Ledger 10]],$GZ:$GZ,1,0))=16,1,0),0)</f>
        <v>0</v>
      </c>
      <c r="FS775">
        <f>IF(LEN(Table1[[#This Row],[Ledger 11]])&gt;0,IF(TYPE(VLOOKUP(Table1[[#This Row],[Ledger 11]],$GZ:$GZ,1,0))=16,1,0),0)</f>
        <v>0</v>
      </c>
      <c r="FT775">
        <f>IF(LEN(Table1[[#This Row],[Ledger 12]])&gt;0,IF(TYPE(VLOOKUP(Table1[[#This Row],[Ledger 12]],$GZ:$GZ,1,0))=16,1,0),0)</f>
        <v>0</v>
      </c>
      <c r="FU775">
        <f>IF(LEN(Table1[[#This Row],[Ledger 13]])&gt;0,IF(TYPE(VLOOKUP(Table1[[#This Row],[Ledger 13]],$GZ:$GZ,1,0))=16,1,0),0)</f>
        <v>0</v>
      </c>
      <c r="FV775">
        <f>IF(LEN(Table1[[#This Row],[Ledger 14]])&gt;0,IF(TYPE(VLOOKUP(Table1[[#This Row],[Ledger 14]],$GZ:$GZ,1,0))=16,1,0),0)</f>
        <v>0</v>
      </c>
      <c r="FW775">
        <f>IF(LEN(Table1[[#This Row],[Ledger 15]])&gt;0,IF(TYPE(VLOOKUP(Table1[[#This Row],[Ledger 15]],$GZ:$GZ,1,0))=16,1,0),0)</f>
        <v>0</v>
      </c>
    </row>
    <row r="776" spans="4:179" ht="33" customHeight="1" x14ac:dyDescent="0.45">
      <c r="D776" s="8">
        <f t="shared" ref="D776:D839" si="21">D775+1</f>
        <v>771</v>
      </c>
      <c r="E776" s="32"/>
      <c r="F776" s="34"/>
      <c r="G776" s="34"/>
      <c r="H776" s="34"/>
      <c r="I776" s="34"/>
      <c r="J776" s="38"/>
      <c r="K776" s="33"/>
      <c r="L776" s="36"/>
      <c r="M776" s="35"/>
      <c r="N776" s="34"/>
      <c r="O776" s="41"/>
      <c r="P776" s="35"/>
      <c r="Q776" s="34"/>
      <c r="R776" s="37"/>
      <c r="S776" s="35"/>
      <c r="T776" s="34"/>
      <c r="U776" s="37"/>
      <c r="V776" s="35"/>
      <c r="W776" s="34"/>
      <c r="X776" s="37"/>
      <c r="Y776" s="35"/>
      <c r="Z776" s="34"/>
      <c r="AA776" s="37"/>
      <c r="AB776" s="35"/>
      <c r="AC776" s="34"/>
      <c r="AD776" s="37"/>
      <c r="AE776" s="35"/>
      <c r="AF776" s="34"/>
      <c r="AG776" s="37"/>
      <c r="AH776" s="35"/>
      <c r="AI776" s="34"/>
      <c r="AJ776" s="37"/>
      <c r="AK776" s="35"/>
      <c r="AL776" s="34"/>
      <c r="AM776" s="37"/>
      <c r="AN776" s="35"/>
      <c r="AO776" s="34"/>
      <c r="AP776" s="37"/>
      <c r="AQ776" s="35"/>
      <c r="AR776" s="34"/>
      <c r="AS776" s="37"/>
      <c r="AT776" s="35"/>
      <c r="AU776" s="34"/>
      <c r="AV776" s="37"/>
      <c r="AW776" s="35"/>
      <c r="AX776" s="34"/>
      <c r="AY776" s="37"/>
      <c r="AZ776" s="35"/>
      <c r="BA776" s="34"/>
      <c r="BB776" s="37"/>
      <c r="BC7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6" s="7"/>
      <c r="BF776" t="str">
        <f>IF(Table1[[#This Row],[Date]]="","","&amp;lt;VOUCHER REMOTEID="&amp;""""&amp;$A$11&amp;$A$13&amp;ROW()&amp;""""&amp;" VCHTYPE="""&amp;F776&amp;""" ACTION="""&amp;"Create"&amp;"""&amp;gt;")</f>
        <v/>
      </c>
      <c r="BG776" t="str">
        <f>IF(Table1[[#This Row],[Date]]="","",TEXT(Table1[[#This Row],[Date]],"yyyymmdd"))</f>
        <v/>
      </c>
      <c r="BH776" t="str">
        <f>Table1[[#This Row],[Date2]]</f>
        <v/>
      </c>
      <c r="BI776" t="str">
        <f>IF(Table1[[#This Row],[Date]]="","",Table1[[#This Row],[Voucher Type]])</f>
        <v/>
      </c>
      <c r="BJ776" t="str">
        <f>IF(Table1[[#This Row],[Ref No / Invoice No]]="","",Table1[[#This Row],[Ref No / Invoice No]])</f>
        <v/>
      </c>
      <c r="BK776" t="str">
        <f>IF(Table1[[#This Row],[Voucher No]]="","",Table1[[#This Row],[Voucher No]])</f>
        <v/>
      </c>
      <c r="BL776" t="str">
        <f>IF(Table1[[#This Row],[Date]]="","",Table1[[#This Row],[Narration]])</f>
        <v/>
      </c>
      <c r="BM776" t="str">
        <f>IF(Table1[[#This Row],[Date]]="","",$A$11&amp;$A$13&amp;ROW())</f>
        <v/>
      </c>
      <c r="BN776" t="str">
        <f>IF(Table1[[#This Row],[Date]]="","",$A$13)</f>
        <v/>
      </c>
      <c r="BP776" t="str">
        <f>IF(Table1[[#This Row],[Ledger 1]]="","","No")</f>
        <v/>
      </c>
      <c r="BQ776" t="str">
        <f>IF(Table1[[#This Row],[Date]]="","",IF(Table1[[#This Row],[Effect 1]]="Dr.","Yes","No"))</f>
        <v/>
      </c>
      <c r="BR776" t="str">
        <f>IF(Table1[[#This Row],[Date]]="","",Table1[[#This Row],[Ledger 1]])</f>
        <v/>
      </c>
      <c r="BS776" t="str">
        <f>IF(Table1[[#This Row],[Date]]="","",IF(Table1[[#This Row],[Effect 1]]="Dr.",-Table1[[#This Row],[Amount 1]],Table1[[#This Row],[Amount 1]]))</f>
        <v/>
      </c>
      <c r="BV776" t="str">
        <f>IF(Table1[[#This Row],[Ledger 2]]="","","No")</f>
        <v/>
      </c>
      <c r="BW776" t="str">
        <f>IF(Table1[[#This Row],[Date]]="","",IF(Table1[[#This Row],[Effect 2]]="Dr.","Yes","No"))</f>
        <v/>
      </c>
      <c r="BX776" t="str">
        <f>IF(Table1[[#This Row],[Date]]="","",Table1[[#This Row],[Ledger 2]])</f>
        <v/>
      </c>
      <c r="BY776" t="str">
        <f>IF(Table1[[#This Row],[Date]]="","",IF(Table1[[#This Row],[Effect 2]]="Dr.",-Table1[[#This Row],[Amount 2]],Table1[[#This Row],[Amount 2]]))</f>
        <v/>
      </c>
      <c r="CB776" t="str">
        <f>IF(Table1[[#This Row],[Ledger 3]]="","","No")</f>
        <v/>
      </c>
      <c r="CC776" t="str">
        <f>IF(Table1[[#This Row],[Ledger 3]]="","",IF(Table1[[#This Row],[Effect 3]]="Dr.","Yes","No"))</f>
        <v/>
      </c>
      <c r="CD776" t="str">
        <f>IF(Table1[[#This Row],[Ledger 3]]="","",Table1[[#This Row],[Ledger 3]])</f>
        <v/>
      </c>
      <c r="CE776" t="str">
        <f>IF(Table1[[#This Row],[Ledger 3]]="","",IF(Table1[[#This Row],[Effect 3]]="Dr.",-Table1[[#This Row],[Amount 3]],Table1[[#This Row],[Amount 3]]))</f>
        <v/>
      </c>
      <c r="CH776" t="str">
        <f>IF(Table1[[#This Row],[Ledger 4]]="","","No")</f>
        <v/>
      </c>
      <c r="CI776" t="str">
        <f>IF(Table1[[#This Row],[Ledger 4]]="","",IF(Table1[[#This Row],[Effect 4]]="Dr.","Yes","No"))</f>
        <v/>
      </c>
      <c r="CJ776" t="str">
        <f>IF(Table1[[#This Row],[Ledger 4]]="","",Table1[[#This Row],[Ledger 4]])</f>
        <v/>
      </c>
      <c r="CK776" t="str">
        <f>IF(Table1[[#This Row],[Ledger 4]]="","",IF(Table1[[#This Row],[Effect 4]]="Dr.",-Table1[[#This Row],[Amount 4]],Table1[[#This Row],[Amount 4]]))</f>
        <v/>
      </c>
      <c r="CN776" t="str">
        <f>IF(Table1[[#This Row],[Ledger 5]]="","","No")</f>
        <v/>
      </c>
      <c r="CO776" t="str">
        <f>IF(Table1[[#This Row],[Ledger 5]]="","",IF(Table1[[#This Row],[Effect 5]]="Dr.","Yes","No"))</f>
        <v/>
      </c>
      <c r="CP776" t="str">
        <f>IF(Table1[[#This Row],[Ledger 5]]="","",Table1[[#This Row],[Ledger 5]])</f>
        <v/>
      </c>
      <c r="CQ776" t="str">
        <f>IF(Table1[[#This Row],[Ledger 5]]="","",IF(Table1[[#This Row],[Effect 5]]="Dr.",-Table1[[#This Row],[Amount 5]],Table1[[#This Row],[Amount 5]]))</f>
        <v/>
      </c>
      <c r="CT776" t="str">
        <f>IF(Table1[[#This Row],[Ledger 6]]="","","No")</f>
        <v/>
      </c>
      <c r="CU776" t="str">
        <f>IF(Table1[[#This Row],[Ledger 6]]="","",IF(Table1[[#This Row],[Effect 6]]="Dr.","Yes","No"))</f>
        <v/>
      </c>
      <c r="CV776" t="str">
        <f>IF(Table1[[#This Row],[Ledger 6]]="","",Table1[[#This Row],[Ledger 6]])</f>
        <v/>
      </c>
      <c r="CW776" t="str">
        <f>IF(Table1[[#This Row],[Ledger 6]]="","",IF(Table1[[#This Row],[Effect 6]]="Dr.",-Table1[[#This Row],[Amount 6]],Table1[[#This Row],[Amount 6]]))</f>
        <v/>
      </c>
      <c r="CZ776" t="str">
        <f>IF(Table1[[#This Row],[Ledger 7]]="","","No")</f>
        <v/>
      </c>
      <c r="DA776" t="str">
        <f>IF(Table1[[#This Row],[Ledger 7]]="","",IF(Table1[[#This Row],[Effect 7]]="Dr.","Yes","No"))</f>
        <v/>
      </c>
      <c r="DB776" t="str">
        <f>IF(Table1[[#This Row],[Ledger 7]]="","",Table1[[#This Row],[Ledger 7]])</f>
        <v/>
      </c>
      <c r="DC776" t="str">
        <f>IF(Table1[[#This Row],[Ledger 7]]="","",IF(Table1[[#This Row],[Effect 7]]="Dr.",-Table1[[#This Row],[Amount 7]],Table1[[#This Row],[Amount 7]]))</f>
        <v/>
      </c>
      <c r="DF776" t="str">
        <f>IF(Table1[[#This Row],[Ledger 8]]="","","No")</f>
        <v/>
      </c>
      <c r="DG776" t="str">
        <f>IF(Table1[[#This Row],[Ledger 8]]="","",IF(Table1[[#This Row],[Effect 8]]="Dr.","Yes","No"))</f>
        <v/>
      </c>
      <c r="DH776" t="str">
        <f>IF(Table1[[#This Row],[Ledger 8]]="","",Table1[[#This Row],[Ledger 8]])</f>
        <v/>
      </c>
      <c r="DI776" t="str">
        <f>IF(Table1[[#This Row],[Ledger 8]]="","",IF(Table1[[#This Row],[Effect 8]]="Dr.",-Table1[[#This Row],[Amount 8]],Table1[[#This Row],[Amount 8]]))</f>
        <v/>
      </c>
      <c r="DL776" t="str">
        <f>IF(Table1[[#This Row],[Ledger 9]]="","","No")</f>
        <v/>
      </c>
      <c r="DM776" t="str">
        <f>IF(Table1[[#This Row],[Ledger 9]]="","",IF(Table1[[#This Row],[Effect 9]]="Dr.","Yes","No"))</f>
        <v/>
      </c>
      <c r="DN776" t="str">
        <f>IF(Table1[[#This Row],[Ledger 9]]="","",Table1[[#This Row],[Ledger 9]])</f>
        <v/>
      </c>
      <c r="DO776" t="str">
        <f>IF(Table1[[#This Row],[Ledger 9]]="","",IF(Table1[[#This Row],[Effect 9]]="Dr.",-Table1[[#This Row],[Amount 9]],Table1[[#This Row],[Amount 9]]))</f>
        <v/>
      </c>
      <c r="DR776" t="str">
        <f>IF(Table1[[#This Row],[Ledger 10]]="","","No")</f>
        <v/>
      </c>
      <c r="DS776" t="str">
        <f>IF(Table1[[#This Row],[Ledger 10]]="","",IF(Table1[[#This Row],[Effect 10]]="Dr.","Yes","No"))</f>
        <v/>
      </c>
      <c r="DT776" t="str">
        <f>IF(Table1[[#This Row],[Ledger 10]]="","",Table1[[#This Row],[Ledger 10]])</f>
        <v/>
      </c>
      <c r="DU776" t="str">
        <f>IF(Table1[[#This Row],[Ledger 10]]="","",IF(Table1[[#This Row],[Effect 10]]="Dr.",-Table1[[#This Row],[Amount 10]],Table1[[#This Row],[Amount 10]]))</f>
        <v/>
      </c>
      <c r="DX776" t="str">
        <f>IF(Table1[[#This Row],[Ledger 11]]="","","No")</f>
        <v/>
      </c>
      <c r="DY776" t="str">
        <f>IF(Table1[[#This Row],[Ledger 11]]="","",IF(Table1[[#This Row],[Effect 11]]="Dr.","Yes","No"))</f>
        <v/>
      </c>
      <c r="DZ776" t="str">
        <f>IF(Table1[[#This Row],[Ledger 11]]="","",Table1[[#This Row],[Ledger 11]])</f>
        <v/>
      </c>
      <c r="EA776" t="str">
        <f>IF(Table1[[#This Row],[Ledger 11]]="","",IF(Table1[[#This Row],[Effect 11]]="Dr.",-Table1[[#This Row],[Amount 11]],Table1[[#This Row],[Amount 11]]))</f>
        <v/>
      </c>
      <c r="ED776" t="str">
        <f>IF(Table1[[#This Row],[Ledger 12]]="","","No")</f>
        <v/>
      </c>
      <c r="EE776" t="str">
        <f>IF(Table1[[#This Row],[Ledger 12]]="","",IF(Table1[[#This Row],[Effect 12]]="Dr.","Yes","No"))</f>
        <v/>
      </c>
      <c r="EF776" t="str">
        <f>IF(Table1[[#This Row],[Ledger 12]]="","",Table1[[#This Row],[Ledger 12]])</f>
        <v/>
      </c>
      <c r="EG776" t="str">
        <f>IF(Table1[[#This Row],[Ledger 12]]="","",IF(Table1[[#This Row],[Effect 12]]="Dr.",-Table1[[#This Row],[Amount 12]],Table1[[#This Row],[Amount 12]]))</f>
        <v/>
      </c>
      <c r="EJ776" t="str">
        <f>IF(Table1[[#This Row],[Ledger 13]]="","","No")</f>
        <v/>
      </c>
      <c r="EK776" t="str">
        <f>IF(Table1[[#This Row],[Ledger 13]]="","",IF(Table1[[#This Row],[Effect 13]]="Dr.","Yes","No"))</f>
        <v/>
      </c>
      <c r="EL776" t="str">
        <f>IF(Table1[[#This Row],[Ledger 13]]="","",Table1[[#This Row],[Ledger 13]])</f>
        <v/>
      </c>
      <c r="EM776" t="str">
        <f>IF(Table1[[#This Row],[Ledger 13]]="","",IF(Table1[[#This Row],[Effect 13]]="Dr.",-Table1[[#This Row],[Amount 13]],Table1[[#This Row],[Amount 13]]))</f>
        <v/>
      </c>
      <c r="EP776" t="str">
        <f>IF(Table1[[#This Row],[Ledger 14]]="","","No")</f>
        <v/>
      </c>
      <c r="EQ776" t="str">
        <f>IF(Table1[[#This Row],[Ledger 14]]="","",IF(Table1[[#This Row],[Effect 14]]="Dr.","Yes","No"))</f>
        <v/>
      </c>
      <c r="ER776" t="str">
        <f>IF(Table1[[#This Row],[Ledger 14]]="","",Table1[[#This Row],[Ledger 14]])</f>
        <v/>
      </c>
      <c r="ES776" t="str">
        <f>IF(Table1[[#This Row],[Ledger 14]]="","",IF(Table1[[#This Row],[Effect 14]]="Dr.",-Table1[[#This Row],[Amount 14]],Table1[[#This Row],[Amount 14]]))</f>
        <v/>
      </c>
      <c r="EV776" t="str">
        <f>IF(Table1[[#This Row],[Ledger 15]]="","","No")</f>
        <v/>
      </c>
      <c r="EW776" t="str">
        <f>IF(Table1[[#This Row],[Ledger 15]]="","",IF(Table1[[#This Row],[Effect 15]]="Dr.","Yes","No"))</f>
        <v/>
      </c>
      <c r="EX776" t="str">
        <f>IF(Table1[[#This Row],[Ledger 15]]="","",Table1[[#This Row],[Ledger 15]])</f>
        <v/>
      </c>
      <c r="EY776" t="str">
        <f>IF(Table1[[#This Row],[Ledger 15]]="","",IF(Table1[[#This Row],[Effect 15]]="Dr.",-Table1[[#This Row],[Amount 15]],Table1[[#This Row],[Amount 15]]))</f>
        <v/>
      </c>
      <c r="FD7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6">
        <f>IF(Table1[[#This Row],[Date]]="",0,IF(AND(Table1[[#This Row],[Date]]&gt;=$FE$2,Table1[[#This Row],[Date]]&lt;=$FE$3),0,1))</f>
        <v>0</v>
      </c>
      <c r="FF776">
        <f>IF(Table1[[#This Row],[Date]]="",0,IF(TYPE(VLOOKUP(Table1[[#This Row],[Voucher Type]],Table1[[#All],[Voucher Type Master]],1,FALSE))=16,1,0))</f>
        <v>0</v>
      </c>
      <c r="FG776">
        <f>IF(TYPE(IF(Table1[[#This Row],[Date]]="",0,IF(VLOOKUP(Table1[[#This Row],[Voucher Type]],$FY$5:$FZ$13,2,0)=Table1[[#This Row],[Effect 1]],0,1)))=16,1,0)</f>
        <v>0</v>
      </c>
      <c r="FH7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6">
        <f>IF(LEN(Table1[[#This Row],[Ledger 1]])&gt;0,IF(TYPE(VLOOKUP(Table1[[#This Row],[Ledger 1]],GZ:GZ,1,0))=16,1,0),0)</f>
        <v>0</v>
      </c>
      <c r="FJ776">
        <f>IF(LEN(Table1[[#This Row],[Ledger 2]])&gt;0,IF(TYPE(VLOOKUP(Table1[[#This Row],[Ledger 2]],GZ:GZ,1,0))=16,1,0),0)</f>
        <v>0</v>
      </c>
      <c r="FK776">
        <f>IF(LEN(Table1[[#This Row],[Ledger 3]])&gt;0,IF(TYPE(VLOOKUP(Table1[[#This Row],[Ledger 3]],GZ:GZ,1,0))=16,1,0),0)</f>
        <v>0</v>
      </c>
      <c r="FL776">
        <f>IF(LEN(Table1[[#This Row],[Ledger 4]])&gt;0,IF(TYPE(VLOOKUP(Table1[[#This Row],[Ledger 4]],GZ:GZ,1,0))=16,1,0),0)</f>
        <v>0</v>
      </c>
      <c r="FM776">
        <f>IF(LEN(Table1[[#This Row],[Ledger 5]])&gt;0,IF(TYPE(VLOOKUP(Table1[[#This Row],[Ledger 5]],GZ:GZ,1,0))=16,1,0),0)</f>
        <v>0</v>
      </c>
      <c r="FN776">
        <f>IF(LEN(Table1[[#This Row],[Ledger 6]])&gt;0,IF(TYPE(VLOOKUP(Table1[[#This Row],[Ledger 6]],$GZ:$GZ,1,0))=16,1,0),0)</f>
        <v>0</v>
      </c>
      <c r="FO776">
        <f>IF(LEN(Table1[[#This Row],[Ledger 7]])&gt;0,IF(TYPE(VLOOKUP(Table1[[#This Row],[Ledger 7]],$GZ:$GZ,1,0))=16,1,0),0)</f>
        <v>0</v>
      </c>
      <c r="FP776">
        <f>IF(LEN(Table1[[#This Row],[Ledger 8]])&gt;0,IF(TYPE(VLOOKUP(Table1[[#This Row],[Ledger 8]],$GZ:$GZ,1,0))=16,1,0),0)</f>
        <v>0</v>
      </c>
      <c r="FQ776">
        <f>IF(LEN(Table1[[#This Row],[Ledger 9]])&gt;0,IF(TYPE(VLOOKUP(Table1[[#This Row],[Ledger 9]],$GZ:$GZ,1,0))=16,1,0),0)</f>
        <v>0</v>
      </c>
      <c r="FR776">
        <f>IF(LEN(Table1[[#This Row],[Ledger 10]])&gt;0,IF(TYPE(VLOOKUP(Table1[[#This Row],[Ledger 10]],$GZ:$GZ,1,0))=16,1,0),0)</f>
        <v>0</v>
      </c>
      <c r="FS776">
        <f>IF(LEN(Table1[[#This Row],[Ledger 11]])&gt;0,IF(TYPE(VLOOKUP(Table1[[#This Row],[Ledger 11]],$GZ:$GZ,1,0))=16,1,0),0)</f>
        <v>0</v>
      </c>
      <c r="FT776">
        <f>IF(LEN(Table1[[#This Row],[Ledger 12]])&gt;0,IF(TYPE(VLOOKUP(Table1[[#This Row],[Ledger 12]],$GZ:$GZ,1,0))=16,1,0),0)</f>
        <v>0</v>
      </c>
      <c r="FU776">
        <f>IF(LEN(Table1[[#This Row],[Ledger 13]])&gt;0,IF(TYPE(VLOOKUP(Table1[[#This Row],[Ledger 13]],$GZ:$GZ,1,0))=16,1,0),0)</f>
        <v>0</v>
      </c>
      <c r="FV776">
        <f>IF(LEN(Table1[[#This Row],[Ledger 14]])&gt;0,IF(TYPE(VLOOKUP(Table1[[#This Row],[Ledger 14]],$GZ:$GZ,1,0))=16,1,0),0)</f>
        <v>0</v>
      </c>
      <c r="FW776">
        <f>IF(LEN(Table1[[#This Row],[Ledger 15]])&gt;0,IF(TYPE(VLOOKUP(Table1[[#This Row],[Ledger 15]],$GZ:$GZ,1,0))=16,1,0),0)</f>
        <v>0</v>
      </c>
    </row>
    <row r="777" spans="4:179" ht="33" customHeight="1" x14ac:dyDescent="0.45">
      <c r="D777" s="8">
        <f t="shared" si="21"/>
        <v>772</v>
      </c>
      <c r="E777" s="32"/>
      <c r="F777" s="34"/>
      <c r="G777" s="34"/>
      <c r="H777" s="34"/>
      <c r="I777" s="34"/>
      <c r="J777" s="38"/>
      <c r="K777" s="33"/>
      <c r="L777" s="36"/>
      <c r="M777" s="35"/>
      <c r="N777" s="34"/>
      <c r="O777" s="41"/>
      <c r="P777" s="35"/>
      <c r="Q777" s="34"/>
      <c r="R777" s="37"/>
      <c r="S777" s="35"/>
      <c r="T777" s="34"/>
      <c r="U777" s="37"/>
      <c r="V777" s="35"/>
      <c r="W777" s="34"/>
      <c r="X777" s="37"/>
      <c r="Y777" s="35"/>
      <c r="Z777" s="34"/>
      <c r="AA777" s="37"/>
      <c r="AB777" s="35"/>
      <c r="AC777" s="34"/>
      <c r="AD777" s="37"/>
      <c r="AE777" s="35"/>
      <c r="AF777" s="34"/>
      <c r="AG777" s="37"/>
      <c r="AH777" s="35"/>
      <c r="AI777" s="34"/>
      <c r="AJ777" s="37"/>
      <c r="AK777" s="35"/>
      <c r="AL777" s="34"/>
      <c r="AM777" s="37"/>
      <c r="AN777" s="35"/>
      <c r="AO777" s="34"/>
      <c r="AP777" s="37"/>
      <c r="AQ777" s="35"/>
      <c r="AR777" s="34"/>
      <c r="AS777" s="37"/>
      <c r="AT777" s="35"/>
      <c r="AU777" s="34"/>
      <c r="AV777" s="37"/>
      <c r="AW777" s="35"/>
      <c r="AX777" s="34"/>
      <c r="AY777" s="37"/>
      <c r="AZ777" s="35"/>
      <c r="BA777" s="34"/>
      <c r="BB777" s="37"/>
      <c r="BC7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7" s="7"/>
      <c r="BF777" t="str">
        <f>IF(Table1[[#This Row],[Date]]="","","&amp;lt;VOUCHER REMOTEID="&amp;""""&amp;$A$11&amp;$A$13&amp;ROW()&amp;""""&amp;" VCHTYPE="""&amp;F777&amp;""" ACTION="""&amp;"Create"&amp;"""&amp;gt;")</f>
        <v/>
      </c>
      <c r="BG777" t="str">
        <f>IF(Table1[[#This Row],[Date]]="","",TEXT(Table1[[#This Row],[Date]],"yyyymmdd"))</f>
        <v/>
      </c>
      <c r="BH777" t="str">
        <f>Table1[[#This Row],[Date2]]</f>
        <v/>
      </c>
      <c r="BI777" t="str">
        <f>IF(Table1[[#This Row],[Date]]="","",Table1[[#This Row],[Voucher Type]])</f>
        <v/>
      </c>
      <c r="BJ777" t="str">
        <f>IF(Table1[[#This Row],[Ref No / Invoice No]]="","",Table1[[#This Row],[Ref No / Invoice No]])</f>
        <v/>
      </c>
      <c r="BK777" t="str">
        <f>IF(Table1[[#This Row],[Voucher No]]="","",Table1[[#This Row],[Voucher No]])</f>
        <v/>
      </c>
      <c r="BL777" t="str">
        <f>IF(Table1[[#This Row],[Date]]="","",Table1[[#This Row],[Narration]])</f>
        <v/>
      </c>
      <c r="BM777" t="str">
        <f>IF(Table1[[#This Row],[Date]]="","",$A$11&amp;$A$13&amp;ROW())</f>
        <v/>
      </c>
      <c r="BN777" t="str">
        <f>IF(Table1[[#This Row],[Date]]="","",$A$13)</f>
        <v/>
      </c>
      <c r="BP777" t="str">
        <f>IF(Table1[[#This Row],[Ledger 1]]="","","No")</f>
        <v/>
      </c>
      <c r="BQ777" t="str">
        <f>IF(Table1[[#This Row],[Date]]="","",IF(Table1[[#This Row],[Effect 1]]="Dr.","Yes","No"))</f>
        <v/>
      </c>
      <c r="BR777" t="str">
        <f>IF(Table1[[#This Row],[Date]]="","",Table1[[#This Row],[Ledger 1]])</f>
        <v/>
      </c>
      <c r="BS777" t="str">
        <f>IF(Table1[[#This Row],[Date]]="","",IF(Table1[[#This Row],[Effect 1]]="Dr.",-Table1[[#This Row],[Amount 1]],Table1[[#This Row],[Amount 1]]))</f>
        <v/>
      </c>
      <c r="BV777" t="str">
        <f>IF(Table1[[#This Row],[Ledger 2]]="","","No")</f>
        <v/>
      </c>
      <c r="BW777" t="str">
        <f>IF(Table1[[#This Row],[Date]]="","",IF(Table1[[#This Row],[Effect 2]]="Dr.","Yes","No"))</f>
        <v/>
      </c>
      <c r="BX777" t="str">
        <f>IF(Table1[[#This Row],[Date]]="","",Table1[[#This Row],[Ledger 2]])</f>
        <v/>
      </c>
      <c r="BY777" t="str">
        <f>IF(Table1[[#This Row],[Date]]="","",IF(Table1[[#This Row],[Effect 2]]="Dr.",-Table1[[#This Row],[Amount 2]],Table1[[#This Row],[Amount 2]]))</f>
        <v/>
      </c>
      <c r="CB777" t="str">
        <f>IF(Table1[[#This Row],[Ledger 3]]="","","No")</f>
        <v/>
      </c>
      <c r="CC777" t="str">
        <f>IF(Table1[[#This Row],[Ledger 3]]="","",IF(Table1[[#This Row],[Effect 3]]="Dr.","Yes","No"))</f>
        <v/>
      </c>
      <c r="CD777" t="str">
        <f>IF(Table1[[#This Row],[Ledger 3]]="","",Table1[[#This Row],[Ledger 3]])</f>
        <v/>
      </c>
      <c r="CE777" t="str">
        <f>IF(Table1[[#This Row],[Ledger 3]]="","",IF(Table1[[#This Row],[Effect 3]]="Dr.",-Table1[[#This Row],[Amount 3]],Table1[[#This Row],[Amount 3]]))</f>
        <v/>
      </c>
      <c r="CH777" t="str">
        <f>IF(Table1[[#This Row],[Ledger 4]]="","","No")</f>
        <v/>
      </c>
      <c r="CI777" t="str">
        <f>IF(Table1[[#This Row],[Ledger 4]]="","",IF(Table1[[#This Row],[Effect 4]]="Dr.","Yes","No"))</f>
        <v/>
      </c>
      <c r="CJ777" t="str">
        <f>IF(Table1[[#This Row],[Ledger 4]]="","",Table1[[#This Row],[Ledger 4]])</f>
        <v/>
      </c>
      <c r="CK777" t="str">
        <f>IF(Table1[[#This Row],[Ledger 4]]="","",IF(Table1[[#This Row],[Effect 4]]="Dr.",-Table1[[#This Row],[Amount 4]],Table1[[#This Row],[Amount 4]]))</f>
        <v/>
      </c>
      <c r="CN777" t="str">
        <f>IF(Table1[[#This Row],[Ledger 5]]="","","No")</f>
        <v/>
      </c>
      <c r="CO777" t="str">
        <f>IF(Table1[[#This Row],[Ledger 5]]="","",IF(Table1[[#This Row],[Effect 5]]="Dr.","Yes","No"))</f>
        <v/>
      </c>
      <c r="CP777" t="str">
        <f>IF(Table1[[#This Row],[Ledger 5]]="","",Table1[[#This Row],[Ledger 5]])</f>
        <v/>
      </c>
      <c r="CQ777" t="str">
        <f>IF(Table1[[#This Row],[Ledger 5]]="","",IF(Table1[[#This Row],[Effect 5]]="Dr.",-Table1[[#This Row],[Amount 5]],Table1[[#This Row],[Amount 5]]))</f>
        <v/>
      </c>
      <c r="CT777" t="str">
        <f>IF(Table1[[#This Row],[Ledger 6]]="","","No")</f>
        <v/>
      </c>
      <c r="CU777" t="str">
        <f>IF(Table1[[#This Row],[Ledger 6]]="","",IF(Table1[[#This Row],[Effect 6]]="Dr.","Yes","No"))</f>
        <v/>
      </c>
      <c r="CV777" t="str">
        <f>IF(Table1[[#This Row],[Ledger 6]]="","",Table1[[#This Row],[Ledger 6]])</f>
        <v/>
      </c>
      <c r="CW777" t="str">
        <f>IF(Table1[[#This Row],[Ledger 6]]="","",IF(Table1[[#This Row],[Effect 6]]="Dr.",-Table1[[#This Row],[Amount 6]],Table1[[#This Row],[Amount 6]]))</f>
        <v/>
      </c>
      <c r="CZ777" t="str">
        <f>IF(Table1[[#This Row],[Ledger 7]]="","","No")</f>
        <v/>
      </c>
      <c r="DA777" t="str">
        <f>IF(Table1[[#This Row],[Ledger 7]]="","",IF(Table1[[#This Row],[Effect 7]]="Dr.","Yes","No"))</f>
        <v/>
      </c>
      <c r="DB777" t="str">
        <f>IF(Table1[[#This Row],[Ledger 7]]="","",Table1[[#This Row],[Ledger 7]])</f>
        <v/>
      </c>
      <c r="DC777" t="str">
        <f>IF(Table1[[#This Row],[Ledger 7]]="","",IF(Table1[[#This Row],[Effect 7]]="Dr.",-Table1[[#This Row],[Amount 7]],Table1[[#This Row],[Amount 7]]))</f>
        <v/>
      </c>
      <c r="DF777" t="str">
        <f>IF(Table1[[#This Row],[Ledger 8]]="","","No")</f>
        <v/>
      </c>
      <c r="DG777" t="str">
        <f>IF(Table1[[#This Row],[Ledger 8]]="","",IF(Table1[[#This Row],[Effect 8]]="Dr.","Yes","No"))</f>
        <v/>
      </c>
      <c r="DH777" t="str">
        <f>IF(Table1[[#This Row],[Ledger 8]]="","",Table1[[#This Row],[Ledger 8]])</f>
        <v/>
      </c>
      <c r="DI777" t="str">
        <f>IF(Table1[[#This Row],[Ledger 8]]="","",IF(Table1[[#This Row],[Effect 8]]="Dr.",-Table1[[#This Row],[Amount 8]],Table1[[#This Row],[Amount 8]]))</f>
        <v/>
      </c>
      <c r="DL777" t="str">
        <f>IF(Table1[[#This Row],[Ledger 9]]="","","No")</f>
        <v/>
      </c>
      <c r="DM777" t="str">
        <f>IF(Table1[[#This Row],[Ledger 9]]="","",IF(Table1[[#This Row],[Effect 9]]="Dr.","Yes","No"))</f>
        <v/>
      </c>
      <c r="DN777" t="str">
        <f>IF(Table1[[#This Row],[Ledger 9]]="","",Table1[[#This Row],[Ledger 9]])</f>
        <v/>
      </c>
      <c r="DO777" t="str">
        <f>IF(Table1[[#This Row],[Ledger 9]]="","",IF(Table1[[#This Row],[Effect 9]]="Dr.",-Table1[[#This Row],[Amount 9]],Table1[[#This Row],[Amount 9]]))</f>
        <v/>
      </c>
      <c r="DR777" t="str">
        <f>IF(Table1[[#This Row],[Ledger 10]]="","","No")</f>
        <v/>
      </c>
      <c r="DS777" t="str">
        <f>IF(Table1[[#This Row],[Ledger 10]]="","",IF(Table1[[#This Row],[Effect 10]]="Dr.","Yes","No"))</f>
        <v/>
      </c>
      <c r="DT777" t="str">
        <f>IF(Table1[[#This Row],[Ledger 10]]="","",Table1[[#This Row],[Ledger 10]])</f>
        <v/>
      </c>
      <c r="DU777" t="str">
        <f>IF(Table1[[#This Row],[Ledger 10]]="","",IF(Table1[[#This Row],[Effect 10]]="Dr.",-Table1[[#This Row],[Amount 10]],Table1[[#This Row],[Amount 10]]))</f>
        <v/>
      </c>
      <c r="DX777" t="str">
        <f>IF(Table1[[#This Row],[Ledger 11]]="","","No")</f>
        <v/>
      </c>
      <c r="DY777" t="str">
        <f>IF(Table1[[#This Row],[Ledger 11]]="","",IF(Table1[[#This Row],[Effect 11]]="Dr.","Yes","No"))</f>
        <v/>
      </c>
      <c r="DZ777" t="str">
        <f>IF(Table1[[#This Row],[Ledger 11]]="","",Table1[[#This Row],[Ledger 11]])</f>
        <v/>
      </c>
      <c r="EA777" t="str">
        <f>IF(Table1[[#This Row],[Ledger 11]]="","",IF(Table1[[#This Row],[Effect 11]]="Dr.",-Table1[[#This Row],[Amount 11]],Table1[[#This Row],[Amount 11]]))</f>
        <v/>
      </c>
      <c r="ED777" t="str">
        <f>IF(Table1[[#This Row],[Ledger 12]]="","","No")</f>
        <v/>
      </c>
      <c r="EE777" t="str">
        <f>IF(Table1[[#This Row],[Ledger 12]]="","",IF(Table1[[#This Row],[Effect 12]]="Dr.","Yes","No"))</f>
        <v/>
      </c>
      <c r="EF777" t="str">
        <f>IF(Table1[[#This Row],[Ledger 12]]="","",Table1[[#This Row],[Ledger 12]])</f>
        <v/>
      </c>
      <c r="EG777" t="str">
        <f>IF(Table1[[#This Row],[Ledger 12]]="","",IF(Table1[[#This Row],[Effect 12]]="Dr.",-Table1[[#This Row],[Amount 12]],Table1[[#This Row],[Amount 12]]))</f>
        <v/>
      </c>
      <c r="EJ777" t="str">
        <f>IF(Table1[[#This Row],[Ledger 13]]="","","No")</f>
        <v/>
      </c>
      <c r="EK777" t="str">
        <f>IF(Table1[[#This Row],[Ledger 13]]="","",IF(Table1[[#This Row],[Effect 13]]="Dr.","Yes","No"))</f>
        <v/>
      </c>
      <c r="EL777" t="str">
        <f>IF(Table1[[#This Row],[Ledger 13]]="","",Table1[[#This Row],[Ledger 13]])</f>
        <v/>
      </c>
      <c r="EM777" t="str">
        <f>IF(Table1[[#This Row],[Ledger 13]]="","",IF(Table1[[#This Row],[Effect 13]]="Dr.",-Table1[[#This Row],[Amount 13]],Table1[[#This Row],[Amount 13]]))</f>
        <v/>
      </c>
      <c r="EP777" t="str">
        <f>IF(Table1[[#This Row],[Ledger 14]]="","","No")</f>
        <v/>
      </c>
      <c r="EQ777" t="str">
        <f>IF(Table1[[#This Row],[Ledger 14]]="","",IF(Table1[[#This Row],[Effect 14]]="Dr.","Yes","No"))</f>
        <v/>
      </c>
      <c r="ER777" t="str">
        <f>IF(Table1[[#This Row],[Ledger 14]]="","",Table1[[#This Row],[Ledger 14]])</f>
        <v/>
      </c>
      <c r="ES777" t="str">
        <f>IF(Table1[[#This Row],[Ledger 14]]="","",IF(Table1[[#This Row],[Effect 14]]="Dr.",-Table1[[#This Row],[Amount 14]],Table1[[#This Row],[Amount 14]]))</f>
        <v/>
      </c>
      <c r="EV777" t="str">
        <f>IF(Table1[[#This Row],[Ledger 15]]="","","No")</f>
        <v/>
      </c>
      <c r="EW777" t="str">
        <f>IF(Table1[[#This Row],[Ledger 15]]="","",IF(Table1[[#This Row],[Effect 15]]="Dr.","Yes","No"))</f>
        <v/>
      </c>
      <c r="EX777" t="str">
        <f>IF(Table1[[#This Row],[Ledger 15]]="","",Table1[[#This Row],[Ledger 15]])</f>
        <v/>
      </c>
      <c r="EY777" t="str">
        <f>IF(Table1[[#This Row],[Ledger 15]]="","",IF(Table1[[#This Row],[Effect 15]]="Dr.",-Table1[[#This Row],[Amount 15]],Table1[[#This Row],[Amount 15]]))</f>
        <v/>
      </c>
      <c r="FD7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7">
        <f>IF(Table1[[#This Row],[Date]]="",0,IF(AND(Table1[[#This Row],[Date]]&gt;=$FE$2,Table1[[#This Row],[Date]]&lt;=$FE$3),0,1))</f>
        <v>0</v>
      </c>
      <c r="FF777">
        <f>IF(Table1[[#This Row],[Date]]="",0,IF(TYPE(VLOOKUP(Table1[[#This Row],[Voucher Type]],Table1[[#All],[Voucher Type Master]],1,FALSE))=16,1,0))</f>
        <v>0</v>
      </c>
      <c r="FG777">
        <f>IF(TYPE(IF(Table1[[#This Row],[Date]]="",0,IF(VLOOKUP(Table1[[#This Row],[Voucher Type]],$FY$5:$FZ$13,2,0)=Table1[[#This Row],[Effect 1]],0,1)))=16,1,0)</f>
        <v>0</v>
      </c>
      <c r="FH7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7">
        <f>IF(LEN(Table1[[#This Row],[Ledger 1]])&gt;0,IF(TYPE(VLOOKUP(Table1[[#This Row],[Ledger 1]],GZ:GZ,1,0))=16,1,0),0)</f>
        <v>0</v>
      </c>
      <c r="FJ777">
        <f>IF(LEN(Table1[[#This Row],[Ledger 2]])&gt;0,IF(TYPE(VLOOKUP(Table1[[#This Row],[Ledger 2]],GZ:GZ,1,0))=16,1,0),0)</f>
        <v>0</v>
      </c>
      <c r="FK777">
        <f>IF(LEN(Table1[[#This Row],[Ledger 3]])&gt;0,IF(TYPE(VLOOKUP(Table1[[#This Row],[Ledger 3]],GZ:GZ,1,0))=16,1,0),0)</f>
        <v>0</v>
      </c>
      <c r="FL777">
        <f>IF(LEN(Table1[[#This Row],[Ledger 4]])&gt;0,IF(TYPE(VLOOKUP(Table1[[#This Row],[Ledger 4]],GZ:GZ,1,0))=16,1,0),0)</f>
        <v>0</v>
      </c>
      <c r="FM777">
        <f>IF(LEN(Table1[[#This Row],[Ledger 5]])&gt;0,IF(TYPE(VLOOKUP(Table1[[#This Row],[Ledger 5]],GZ:GZ,1,0))=16,1,0),0)</f>
        <v>0</v>
      </c>
      <c r="FN777">
        <f>IF(LEN(Table1[[#This Row],[Ledger 6]])&gt;0,IF(TYPE(VLOOKUP(Table1[[#This Row],[Ledger 6]],$GZ:$GZ,1,0))=16,1,0),0)</f>
        <v>0</v>
      </c>
      <c r="FO777">
        <f>IF(LEN(Table1[[#This Row],[Ledger 7]])&gt;0,IF(TYPE(VLOOKUP(Table1[[#This Row],[Ledger 7]],$GZ:$GZ,1,0))=16,1,0),0)</f>
        <v>0</v>
      </c>
      <c r="FP777">
        <f>IF(LEN(Table1[[#This Row],[Ledger 8]])&gt;0,IF(TYPE(VLOOKUP(Table1[[#This Row],[Ledger 8]],$GZ:$GZ,1,0))=16,1,0),0)</f>
        <v>0</v>
      </c>
      <c r="FQ777">
        <f>IF(LEN(Table1[[#This Row],[Ledger 9]])&gt;0,IF(TYPE(VLOOKUP(Table1[[#This Row],[Ledger 9]],$GZ:$GZ,1,0))=16,1,0),0)</f>
        <v>0</v>
      </c>
      <c r="FR777">
        <f>IF(LEN(Table1[[#This Row],[Ledger 10]])&gt;0,IF(TYPE(VLOOKUP(Table1[[#This Row],[Ledger 10]],$GZ:$GZ,1,0))=16,1,0),0)</f>
        <v>0</v>
      </c>
      <c r="FS777">
        <f>IF(LEN(Table1[[#This Row],[Ledger 11]])&gt;0,IF(TYPE(VLOOKUP(Table1[[#This Row],[Ledger 11]],$GZ:$GZ,1,0))=16,1,0),0)</f>
        <v>0</v>
      </c>
      <c r="FT777">
        <f>IF(LEN(Table1[[#This Row],[Ledger 12]])&gt;0,IF(TYPE(VLOOKUP(Table1[[#This Row],[Ledger 12]],$GZ:$GZ,1,0))=16,1,0),0)</f>
        <v>0</v>
      </c>
      <c r="FU777">
        <f>IF(LEN(Table1[[#This Row],[Ledger 13]])&gt;0,IF(TYPE(VLOOKUP(Table1[[#This Row],[Ledger 13]],$GZ:$GZ,1,0))=16,1,0),0)</f>
        <v>0</v>
      </c>
      <c r="FV777">
        <f>IF(LEN(Table1[[#This Row],[Ledger 14]])&gt;0,IF(TYPE(VLOOKUP(Table1[[#This Row],[Ledger 14]],$GZ:$GZ,1,0))=16,1,0),0)</f>
        <v>0</v>
      </c>
      <c r="FW777">
        <f>IF(LEN(Table1[[#This Row],[Ledger 15]])&gt;0,IF(TYPE(VLOOKUP(Table1[[#This Row],[Ledger 15]],$GZ:$GZ,1,0))=16,1,0),0)</f>
        <v>0</v>
      </c>
    </row>
    <row r="778" spans="4:179" ht="33" customHeight="1" x14ac:dyDescent="0.45">
      <c r="D778" s="8">
        <f t="shared" si="21"/>
        <v>773</v>
      </c>
      <c r="E778" s="32"/>
      <c r="F778" s="34"/>
      <c r="G778" s="34"/>
      <c r="H778" s="34"/>
      <c r="I778" s="34"/>
      <c r="J778" s="38"/>
      <c r="K778" s="33"/>
      <c r="L778" s="36"/>
      <c r="M778" s="35"/>
      <c r="N778" s="34"/>
      <c r="O778" s="41"/>
      <c r="P778" s="35"/>
      <c r="Q778" s="34"/>
      <c r="R778" s="37"/>
      <c r="S778" s="35"/>
      <c r="T778" s="34"/>
      <c r="U778" s="37"/>
      <c r="V778" s="35"/>
      <c r="W778" s="34"/>
      <c r="X778" s="37"/>
      <c r="Y778" s="35"/>
      <c r="Z778" s="34"/>
      <c r="AA778" s="37"/>
      <c r="AB778" s="35"/>
      <c r="AC778" s="34"/>
      <c r="AD778" s="37"/>
      <c r="AE778" s="35"/>
      <c r="AF778" s="34"/>
      <c r="AG778" s="37"/>
      <c r="AH778" s="35"/>
      <c r="AI778" s="34"/>
      <c r="AJ778" s="37"/>
      <c r="AK778" s="35"/>
      <c r="AL778" s="34"/>
      <c r="AM778" s="37"/>
      <c r="AN778" s="35"/>
      <c r="AO778" s="34"/>
      <c r="AP778" s="37"/>
      <c r="AQ778" s="35"/>
      <c r="AR778" s="34"/>
      <c r="AS778" s="37"/>
      <c r="AT778" s="35"/>
      <c r="AU778" s="34"/>
      <c r="AV778" s="37"/>
      <c r="AW778" s="35"/>
      <c r="AX778" s="34"/>
      <c r="AY778" s="37"/>
      <c r="AZ778" s="35"/>
      <c r="BA778" s="34"/>
      <c r="BB778" s="37"/>
      <c r="BC7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8" s="7"/>
      <c r="BF778" t="str">
        <f>IF(Table1[[#This Row],[Date]]="","","&amp;lt;VOUCHER REMOTEID="&amp;""""&amp;$A$11&amp;$A$13&amp;ROW()&amp;""""&amp;" VCHTYPE="""&amp;F778&amp;""" ACTION="""&amp;"Create"&amp;"""&amp;gt;")</f>
        <v/>
      </c>
      <c r="BG778" t="str">
        <f>IF(Table1[[#This Row],[Date]]="","",TEXT(Table1[[#This Row],[Date]],"yyyymmdd"))</f>
        <v/>
      </c>
      <c r="BH778" t="str">
        <f>Table1[[#This Row],[Date2]]</f>
        <v/>
      </c>
      <c r="BI778" t="str">
        <f>IF(Table1[[#This Row],[Date]]="","",Table1[[#This Row],[Voucher Type]])</f>
        <v/>
      </c>
      <c r="BJ778" t="str">
        <f>IF(Table1[[#This Row],[Ref No / Invoice No]]="","",Table1[[#This Row],[Ref No / Invoice No]])</f>
        <v/>
      </c>
      <c r="BK778" t="str">
        <f>IF(Table1[[#This Row],[Voucher No]]="","",Table1[[#This Row],[Voucher No]])</f>
        <v/>
      </c>
      <c r="BL778" t="str">
        <f>IF(Table1[[#This Row],[Date]]="","",Table1[[#This Row],[Narration]])</f>
        <v/>
      </c>
      <c r="BM778" t="str">
        <f>IF(Table1[[#This Row],[Date]]="","",$A$11&amp;$A$13&amp;ROW())</f>
        <v/>
      </c>
      <c r="BN778" t="str">
        <f>IF(Table1[[#This Row],[Date]]="","",$A$13)</f>
        <v/>
      </c>
      <c r="BP778" t="str">
        <f>IF(Table1[[#This Row],[Ledger 1]]="","","No")</f>
        <v/>
      </c>
      <c r="BQ778" t="str">
        <f>IF(Table1[[#This Row],[Date]]="","",IF(Table1[[#This Row],[Effect 1]]="Dr.","Yes","No"))</f>
        <v/>
      </c>
      <c r="BR778" t="str">
        <f>IF(Table1[[#This Row],[Date]]="","",Table1[[#This Row],[Ledger 1]])</f>
        <v/>
      </c>
      <c r="BS778" t="str">
        <f>IF(Table1[[#This Row],[Date]]="","",IF(Table1[[#This Row],[Effect 1]]="Dr.",-Table1[[#This Row],[Amount 1]],Table1[[#This Row],[Amount 1]]))</f>
        <v/>
      </c>
      <c r="BV778" t="str">
        <f>IF(Table1[[#This Row],[Ledger 2]]="","","No")</f>
        <v/>
      </c>
      <c r="BW778" t="str">
        <f>IF(Table1[[#This Row],[Date]]="","",IF(Table1[[#This Row],[Effect 2]]="Dr.","Yes","No"))</f>
        <v/>
      </c>
      <c r="BX778" t="str">
        <f>IF(Table1[[#This Row],[Date]]="","",Table1[[#This Row],[Ledger 2]])</f>
        <v/>
      </c>
      <c r="BY778" t="str">
        <f>IF(Table1[[#This Row],[Date]]="","",IF(Table1[[#This Row],[Effect 2]]="Dr.",-Table1[[#This Row],[Amount 2]],Table1[[#This Row],[Amount 2]]))</f>
        <v/>
      </c>
      <c r="CB778" t="str">
        <f>IF(Table1[[#This Row],[Ledger 3]]="","","No")</f>
        <v/>
      </c>
      <c r="CC778" t="str">
        <f>IF(Table1[[#This Row],[Ledger 3]]="","",IF(Table1[[#This Row],[Effect 3]]="Dr.","Yes","No"))</f>
        <v/>
      </c>
      <c r="CD778" t="str">
        <f>IF(Table1[[#This Row],[Ledger 3]]="","",Table1[[#This Row],[Ledger 3]])</f>
        <v/>
      </c>
      <c r="CE778" t="str">
        <f>IF(Table1[[#This Row],[Ledger 3]]="","",IF(Table1[[#This Row],[Effect 3]]="Dr.",-Table1[[#This Row],[Amount 3]],Table1[[#This Row],[Amount 3]]))</f>
        <v/>
      </c>
      <c r="CH778" t="str">
        <f>IF(Table1[[#This Row],[Ledger 4]]="","","No")</f>
        <v/>
      </c>
      <c r="CI778" t="str">
        <f>IF(Table1[[#This Row],[Ledger 4]]="","",IF(Table1[[#This Row],[Effect 4]]="Dr.","Yes","No"))</f>
        <v/>
      </c>
      <c r="CJ778" t="str">
        <f>IF(Table1[[#This Row],[Ledger 4]]="","",Table1[[#This Row],[Ledger 4]])</f>
        <v/>
      </c>
      <c r="CK778" t="str">
        <f>IF(Table1[[#This Row],[Ledger 4]]="","",IF(Table1[[#This Row],[Effect 4]]="Dr.",-Table1[[#This Row],[Amount 4]],Table1[[#This Row],[Amount 4]]))</f>
        <v/>
      </c>
      <c r="CN778" t="str">
        <f>IF(Table1[[#This Row],[Ledger 5]]="","","No")</f>
        <v/>
      </c>
      <c r="CO778" t="str">
        <f>IF(Table1[[#This Row],[Ledger 5]]="","",IF(Table1[[#This Row],[Effect 5]]="Dr.","Yes","No"))</f>
        <v/>
      </c>
      <c r="CP778" t="str">
        <f>IF(Table1[[#This Row],[Ledger 5]]="","",Table1[[#This Row],[Ledger 5]])</f>
        <v/>
      </c>
      <c r="CQ778" t="str">
        <f>IF(Table1[[#This Row],[Ledger 5]]="","",IF(Table1[[#This Row],[Effect 5]]="Dr.",-Table1[[#This Row],[Amount 5]],Table1[[#This Row],[Amount 5]]))</f>
        <v/>
      </c>
      <c r="CT778" t="str">
        <f>IF(Table1[[#This Row],[Ledger 6]]="","","No")</f>
        <v/>
      </c>
      <c r="CU778" t="str">
        <f>IF(Table1[[#This Row],[Ledger 6]]="","",IF(Table1[[#This Row],[Effect 6]]="Dr.","Yes","No"))</f>
        <v/>
      </c>
      <c r="CV778" t="str">
        <f>IF(Table1[[#This Row],[Ledger 6]]="","",Table1[[#This Row],[Ledger 6]])</f>
        <v/>
      </c>
      <c r="CW778" t="str">
        <f>IF(Table1[[#This Row],[Ledger 6]]="","",IF(Table1[[#This Row],[Effect 6]]="Dr.",-Table1[[#This Row],[Amount 6]],Table1[[#This Row],[Amount 6]]))</f>
        <v/>
      </c>
      <c r="CZ778" t="str">
        <f>IF(Table1[[#This Row],[Ledger 7]]="","","No")</f>
        <v/>
      </c>
      <c r="DA778" t="str">
        <f>IF(Table1[[#This Row],[Ledger 7]]="","",IF(Table1[[#This Row],[Effect 7]]="Dr.","Yes","No"))</f>
        <v/>
      </c>
      <c r="DB778" t="str">
        <f>IF(Table1[[#This Row],[Ledger 7]]="","",Table1[[#This Row],[Ledger 7]])</f>
        <v/>
      </c>
      <c r="DC778" t="str">
        <f>IF(Table1[[#This Row],[Ledger 7]]="","",IF(Table1[[#This Row],[Effect 7]]="Dr.",-Table1[[#This Row],[Amount 7]],Table1[[#This Row],[Amount 7]]))</f>
        <v/>
      </c>
      <c r="DF778" t="str">
        <f>IF(Table1[[#This Row],[Ledger 8]]="","","No")</f>
        <v/>
      </c>
      <c r="DG778" t="str">
        <f>IF(Table1[[#This Row],[Ledger 8]]="","",IF(Table1[[#This Row],[Effect 8]]="Dr.","Yes","No"))</f>
        <v/>
      </c>
      <c r="DH778" t="str">
        <f>IF(Table1[[#This Row],[Ledger 8]]="","",Table1[[#This Row],[Ledger 8]])</f>
        <v/>
      </c>
      <c r="DI778" t="str">
        <f>IF(Table1[[#This Row],[Ledger 8]]="","",IF(Table1[[#This Row],[Effect 8]]="Dr.",-Table1[[#This Row],[Amount 8]],Table1[[#This Row],[Amount 8]]))</f>
        <v/>
      </c>
      <c r="DL778" t="str">
        <f>IF(Table1[[#This Row],[Ledger 9]]="","","No")</f>
        <v/>
      </c>
      <c r="DM778" t="str">
        <f>IF(Table1[[#This Row],[Ledger 9]]="","",IF(Table1[[#This Row],[Effect 9]]="Dr.","Yes","No"))</f>
        <v/>
      </c>
      <c r="DN778" t="str">
        <f>IF(Table1[[#This Row],[Ledger 9]]="","",Table1[[#This Row],[Ledger 9]])</f>
        <v/>
      </c>
      <c r="DO778" t="str">
        <f>IF(Table1[[#This Row],[Ledger 9]]="","",IF(Table1[[#This Row],[Effect 9]]="Dr.",-Table1[[#This Row],[Amount 9]],Table1[[#This Row],[Amount 9]]))</f>
        <v/>
      </c>
      <c r="DR778" t="str">
        <f>IF(Table1[[#This Row],[Ledger 10]]="","","No")</f>
        <v/>
      </c>
      <c r="DS778" t="str">
        <f>IF(Table1[[#This Row],[Ledger 10]]="","",IF(Table1[[#This Row],[Effect 10]]="Dr.","Yes","No"))</f>
        <v/>
      </c>
      <c r="DT778" t="str">
        <f>IF(Table1[[#This Row],[Ledger 10]]="","",Table1[[#This Row],[Ledger 10]])</f>
        <v/>
      </c>
      <c r="DU778" t="str">
        <f>IF(Table1[[#This Row],[Ledger 10]]="","",IF(Table1[[#This Row],[Effect 10]]="Dr.",-Table1[[#This Row],[Amount 10]],Table1[[#This Row],[Amount 10]]))</f>
        <v/>
      </c>
      <c r="DX778" t="str">
        <f>IF(Table1[[#This Row],[Ledger 11]]="","","No")</f>
        <v/>
      </c>
      <c r="DY778" t="str">
        <f>IF(Table1[[#This Row],[Ledger 11]]="","",IF(Table1[[#This Row],[Effect 11]]="Dr.","Yes","No"))</f>
        <v/>
      </c>
      <c r="DZ778" t="str">
        <f>IF(Table1[[#This Row],[Ledger 11]]="","",Table1[[#This Row],[Ledger 11]])</f>
        <v/>
      </c>
      <c r="EA778" t="str">
        <f>IF(Table1[[#This Row],[Ledger 11]]="","",IF(Table1[[#This Row],[Effect 11]]="Dr.",-Table1[[#This Row],[Amount 11]],Table1[[#This Row],[Amount 11]]))</f>
        <v/>
      </c>
      <c r="ED778" t="str">
        <f>IF(Table1[[#This Row],[Ledger 12]]="","","No")</f>
        <v/>
      </c>
      <c r="EE778" t="str">
        <f>IF(Table1[[#This Row],[Ledger 12]]="","",IF(Table1[[#This Row],[Effect 12]]="Dr.","Yes","No"))</f>
        <v/>
      </c>
      <c r="EF778" t="str">
        <f>IF(Table1[[#This Row],[Ledger 12]]="","",Table1[[#This Row],[Ledger 12]])</f>
        <v/>
      </c>
      <c r="EG778" t="str">
        <f>IF(Table1[[#This Row],[Ledger 12]]="","",IF(Table1[[#This Row],[Effect 12]]="Dr.",-Table1[[#This Row],[Amount 12]],Table1[[#This Row],[Amount 12]]))</f>
        <v/>
      </c>
      <c r="EJ778" t="str">
        <f>IF(Table1[[#This Row],[Ledger 13]]="","","No")</f>
        <v/>
      </c>
      <c r="EK778" t="str">
        <f>IF(Table1[[#This Row],[Ledger 13]]="","",IF(Table1[[#This Row],[Effect 13]]="Dr.","Yes","No"))</f>
        <v/>
      </c>
      <c r="EL778" t="str">
        <f>IF(Table1[[#This Row],[Ledger 13]]="","",Table1[[#This Row],[Ledger 13]])</f>
        <v/>
      </c>
      <c r="EM778" t="str">
        <f>IF(Table1[[#This Row],[Ledger 13]]="","",IF(Table1[[#This Row],[Effect 13]]="Dr.",-Table1[[#This Row],[Amount 13]],Table1[[#This Row],[Amount 13]]))</f>
        <v/>
      </c>
      <c r="EP778" t="str">
        <f>IF(Table1[[#This Row],[Ledger 14]]="","","No")</f>
        <v/>
      </c>
      <c r="EQ778" t="str">
        <f>IF(Table1[[#This Row],[Ledger 14]]="","",IF(Table1[[#This Row],[Effect 14]]="Dr.","Yes","No"))</f>
        <v/>
      </c>
      <c r="ER778" t="str">
        <f>IF(Table1[[#This Row],[Ledger 14]]="","",Table1[[#This Row],[Ledger 14]])</f>
        <v/>
      </c>
      <c r="ES778" t="str">
        <f>IF(Table1[[#This Row],[Ledger 14]]="","",IF(Table1[[#This Row],[Effect 14]]="Dr.",-Table1[[#This Row],[Amount 14]],Table1[[#This Row],[Amount 14]]))</f>
        <v/>
      </c>
      <c r="EV778" t="str">
        <f>IF(Table1[[#This Row],[Ledger 15]]="","","No")</f>
        <v/>
      </c>
      <c r="EW778" t="str">
        <f>IF(Table1[[#This Row],[Ledger 15]]="","",IF(Table1[[#This Row],[Effect 15]]="Dr.","Yes","No"))</f>
        <v/>
      </c>
      <c r="EX778" t="str">
        <f>IF(Table1[[#This Row],[Ledger 15]]="","",Table1[[#This Row],[Ledger 15]])</f>
        <v/>
      </c>
      <c r="EY778" t="str">
        <f>IF(Table1[[#This Row],[Ledger 15]]="","",IF(Table1[[#This Row],[Effect 15]]="Dr.",-Table1[[#This Row],[Amount 15]],Table1[[#This Row],[Amount 15]]))</f>
        <v/>
      </c>
      <c r="FD7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8">
        <f>IF(Table1[[#This Row],[Date]]="",0,IF(AND(Table1[[#This Row],[Date]]&gt;=$FE$2,Table1[[#This Row],[Date]]&lt;=$FE$3),0,1))</f>
        <v>0</v>
      </c>
      <c r="FF778">
        <f>IF(Table1[[#This Row],[Date]]="",0,IF(TYPE(VLOOKUP(Table1[[#This Row],[Voucher Type]],Table1[[#All],[Voucher Type Master]],1,FALSE))=16,1,0))</f>
        <v>0</v>
      </c>
      <c r="FG778">
        <f>IF(TYPE(IF(Table1[[#This Row],[Date]]="",0,IF(VLOOKUP(Table1[[#This Row],[Voucher Type]],$FY$5:$FZ$13,2,0)=Table1[[#This Row],[Effect 1]],0,1)))=16,1,0)</f>
        <v>0</v>
      </c>
      <c r="FH7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8">
        <f>IF(LEN(Table1[[#This Row],[Ledger 1]])&gt;0,IF(TYPE(VLOOKUP(Table1[[#This Row],[Ledger 1]],GZ:GZ,1,0))=16,1,0),0)</f>
        <v>0</v>
      </c>
      <c r="FJ778">
        <f>IF(LEN(Table1[[#This Row],[Ledger 2]])&gt;0,IF(TYPE(VLOOKUP(Table1[[#This Row],[Ledger 2]],GZ:GZ,1,0))=16,1,0),0)</f>
        <v>0</v>
      </c>
      <c r="FK778">
        <f>IF(LEN(Table1[[#This Row],[Ledger 3]])&gt;0,IF(TYPE(VLOOKUP(Table1[[#This Row],[Ledger 3]],GZ:GZ,1,0))=16,1,0),0)</f>
        <v>0</v>
      </c>
      <c r="FL778">
        <f>IF(LEN(Table1[[#This Row],[Ledger 4]])&gt;0,IF(TYPE(VLOOKUP(Table1[[#This Row],[Ledger 4]],GZ:GZ,1,0))=16,1,0),0)</f>
        <v>0</v>
      </c>
      <c r="FM778">
        <f>IF(LEN(Table1[[#This Row],[Ledger 5]])&gt;0,IF(TYPE(VLOOKUP(Table1[[#This Row],[Ledger 5]],GZ:GZ,1,0))=16,1,0),0)</f>
        <v>0</v>
      </c>
      <c r="FN778">
        <f>IF(LEN(Table1[[#This Row],[Ledger 6]])&gt;0,IF(TYPE(VLOOKUP(Table1[[#This Row],[Ledger 6]],$GZ:$GZ,1,0))=16,1,0),0)</f>
        <v>0</v>
      </c>
      <c r="FO778">
        <f>IF(LEN(Table1[[#This Row],[Ledger 7]])&gt;0,IF(TYPE(VLOOKUP(Table1[[#This Row],[Ledger 7]],$GZ:$GZ,1,0))=16,1,0),0)</f>
        <v>0</v>
      </c>
      <c r="FP778">
        <f>IF(LEN(Table1[[#This Row],[Ledger 8]])&gt;0,IF(TYPE(VLOOKUP(Table1[[#This Row],[Ledger 8]],$GZ:$GZ,1,0))=16,1,0),0)</f>
        <v>0</v>
      </c>
      <c r="FQ778">
        <f>IF(LEN(Table1[[#This Row],[Ledger 9]])&gt;0,IF(TYPE(VLOOKUP(Table1[[#This Row],[Ledger 9]],$GZ:$GZ,1,0))=16,1,0),0)</f>
        <v>0</v>
      </c>
      <c r="FR778">
        <f>IF(LEN(Table1[[#This Row],[Ledger 10]])&gt;0,IF(TYPE(VLOOKUP(Table1[[#This Row],[Ledger 10]],$GZ:$GZ,1,0))=16,1,0),0)</f>
        <v>0</v>
      </c>
      <c r="FS778">
        <f>IF(LEN(Table1[[#This Row],[Ledger 11]])&gt;0,IF(TYPE(VLOOKUP(Table1[[#This Row],[Ledger 11]],$GZ:$GZ,1,0))=16,1,0),0)</f>
        <v>0</v>
      </c>
      <c r="FT778">
        <f>IF(LEN(Table1[[#This Row],[Ledger 12]])&gt;0,IF(TYPE(VLOOKUP(Table1[[#This Row],[Ledger 12]],$GZ:$GZ,1,0))=16,1,0),0)</f>
        <v>0</v>
      </c>
      <c r="FU778">
        <f>IF(LEN(Table1[[#This Row],[Ledger 13]])&gt;0,IF(TYPE(VLOOKUP(Table1[[#This Row],[Ledger 13]],$GZ:$GZ,1,0))=16,1,0),0)</f>
        <v>0</v>
      </c>
      <c r="FV778">
        <f>IF(LEN(Table1[[#This Row],[Ledger 14]])&gt;0,IF(TYPE(VLOOKUP(Table1[[#This Row],[Ledger 14]],$GZ:$GZ,1,0))=16,1,0),0)</f>
        <v>0</v>
      </c>
      <c r="FW778">
        <f>IF(LEN(Table1[[#This Row],[Ledger 15]])&gt;0,IF(TYPE(VLOOKUP(Table1[[#This Row],[Ledger 15]],$GZ:$GZ,1,0))=16,1,0),0)</f>
        <v>0</v>
      </c>
    </row>
    <row r="779" spans="4:179" ht="33" customHeight="1" x14ac:dyDescent="0.45">
      <c r="D779" s="8">
        <f t="shared" si="21"/>
        <v>774</v>
      </c>
      <c r="E779" s="32"/>
      <c r="F779" s="34"/>
      <c r="G779" s="34"/>
      <c r="H779" s="34"/>
      <c r="I779" s="34"/>
      <c r="J779" s="38"/>
      <c r="K779" s="33"/>
      <c r="L779" s="36"/>
      <c r="M779" s="35"/>
      <c r="N779" s="34"/>
      <c r="O779" s="41"/>
      <c r="P779" s="35"/>
      <c r="Q779" s="34"/>
      <c r="R779" s="37"/>
      <c r="S779" s="35"/>
      <c r="T779" s="34"/>
      <c r="U779" s="37"/>
      <c r="V779" s="35"/>
      <c r="W779" s="34"/>
      <c r="X779" s="37"/>
      <c r="Y779" s="35"/>
      <c r="Z779" s="34"/>
      <c r="AA779" s="37"/>
      <c r="AB779" s="35"/>
      <c r="AC779" s="34"/>
      <c r="AD779" s="37"/>
      <c r="AE779" s="35"/>
      <c r="AF779" s="34"/>
      <c r="AG779" s="37"/>
      <c r="AH779" s="35"/>
      <c r="AI779" s="34"/>
      <c r="AJ779" s="37"/>
      <c r="AK779" s="35"/>
      <c r="AL779" s="34"/>
      <c r="AM779" s="37"/>
      <c r="AN779" s="35"/>
      <c r="AO779" s="34"/>
      <c r="AP779" s="37"/>
      <c r="AQ779" s="35"/>
      <c r="AR779" s="34"/>
      <c r="AS779" s="37"/>
      <c r="AT779" s="35"/>
      <c r="AU779" s="34"/>
      <c r="AV779" s="37"/>
      <c r="AW779" s="35"/>
      <c r="AX779" s="34"/>
      <c r="AY779" s="37"/>
      <c r="AZ779" s="35"/>
      <c r="BA779" s="34"/>
      <c r="BB779" s="37"/>
      <c r="BC7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79" s="7"/>
      <c r="BF779" t="str">
        <f>IF(Table1[[#This Row],[Date]]="","","&amp;lt;VOUCHER REMOTEID="&amp;""""&amp;$A$11&amp;$A$13&amp;ROW()&amp;""""&amp;" VCHTYPE="""&amp;F779&amp;""" ACTION="""&amp;"Create"&amp;"""&amp;gt;")</f>
        <v/>
      </c>
      <c r="BG779" t="str">
        <f>IF(Table1[[#This Row],[Date]]="","",TEXT(Table1[[#This Row],[Date]],"yyyymmdd"))</f>
        <v/>
      </c>
      <c r="BH779" t="str">
        <f>Table1[[#This Row],[Date2]]</f>
        <v/>
      </c>
      <c r="BI779" t="str">
        <f>IF(Table1[[#This Row],[Date]]="","",Table1[[#This Row],[Voucher Type]])</f>
        <v/>
      </c>
      <c r="BJ779" t="str">
        <f>IF(Table1[[#This Row],[Ref No / Invoice No]]="","",Table1[[#This Row],[Ref No / Invoice No]])</f>
        <v/>
      </c>
      <c r="BK779" t="str">
        <f>IF(Table1[[#This Row],[Voucher No]]="","",Table1[[#This Row],[Voucher No]])</f>
        <v/>
      </c>
      <c r="BL779" t="str">
        <f>IF(Table1[[#This Row],[Date]]="","",Table1[[#This Row],[Narration]])</f>
        <v/>
      </c>
      <c r="BM779" t="str">
        <f>IF(Table1[[#This Row],[Date]]="","",$A$11&amp;$A$13&amp;ROW())</f>
        <v/>
      </c>
      <c r="BN779" t="str">
        <f>IF(Table1[[#This Row],[Date]]="","",$A$13)</f>
        <v/>
      </c>
      <c r="BP779" t="str">
        <f>IF(Table1[[#This Row],[Ledger 1]]="","","No")</f>
        <v/>
      </c>
      <c r="BQ779" t="str">
        <f>IF(Table1[[#This Row],[Date]]="","",IF(Table1[[#This Row],[Effect 1]]="Dr.","Yes","No"))</f>
        <v/>
      </c>
      <c r="BR779" t="str">
        <f>IF(Table1[[#This Row],[Date]]="","",Table1[[#This Row],[Ledger 1]])</f>
        <v/>
      </c>
      <c r="BS779" t="str">
        <f>IF(Table1[[#This Row],[Date]]="","",IF(Table1[[#This Row],[Effect 1]]="Dr.",-Table1[[#This Row],[Amount 1]],Table1[[#This Row],[Amount 1]]))</f>
        <v/>
      </c>
      <c r="BV779" t="str">
        <f>IF(Table1[[#This Row],[Ledger 2]]="","","No")</f>
        <v/>
      </c>
      <c r="BW779" t="str">
        <f>IF(Table1[[#This Row],[Date]]="","",IF(Table1[[#This Row],[Effect 2]]="Dr.","Yes","No"))</f>
        <v/>
      </c>
      <c r="BX779" t="str">
        <f>IF(Table1[[#This Row],[Date]]="","",Table1[[#This Row],[Ledger 2]])</f>
        <v/>
      </c>
      <c r="BY779" t="str">
        <f>IF(Table1[[#This Row],[Date]]="","",IF(Table1[[#This Row],[Effect 2]]="Dr.",-Table1[[#This Row],[Amount 2]],Table1[[#This Row],[Amount 2]]))</f>
        <v/>
      </c>
      <c r="CB779" t="str">
        <f>IF(Table1[[#This Row],[Ledger 3]]="","","No")</f>
        <v/>
      </c>
      <c r="CC779" t="str">
        <f>IF(Table1[[#This Row],[Ledger 3]]="","",IF(Table1[[#This Row],[Effect 3]]="Dr.","Yes","No"))</f>
        <v/>
      </c>
      <c r="CD779" t="str">
        <f>IF(Table1[[#This Row],[Ledger 3]]="","",Table1[[#This Row],[Ledger 3]])</f>
        <v/>
      </c>
      <c r="CE779" t="str">
        <f>IF(Table1[[#This Row],[Ledger 3]]="","",IF(Table1[[#This Row],[Effect 3]]="Dr.",-Table1[[#This Row],[Amount 3]],Table1[[#This Row],[Amount 3]]))</f>
        <v/>
      </c>
      <c r="CH779" t="str">
        <f>IF(Table1[[#This Row],[Ledger 4]]="","","No")</f>
        <v/>
      </c>
      <c r="CI779" t="str">
        <f>IF(Table1[[#This Row],[Ledger 4]]="","",IF(Table1[[#This Row],[Effect 4]]="Dr.","Yes","No"))</f>
        <v/>
      </c>
      <c r="CJ779" t="str">
        <f>IF(Table1[[#This Row],[Ledger 4]]="","",Table1[[#This Row],[Ledger 4]])</f>
        <v/>
      </c>
      <c r="CK779" t="str">
        <f>IF(Table1[[#This Row],[Ledger 4]]="","",IF(Table1[[#This Row],[Effect 4]]="Dr.",-Table1[[#This Row],[Amount 4]],Table1[[#This Row],[Amount 4]]))</f>
        <v/>
      </c>
      <c r="CN779" t="str">
        <f>IF(Table1[[#This Row],[Ledger 5]]="","","No")</f>
        <v/>
      </c>
      <c r="CO779" t="str">
        <f>IF(Table1[[#This Row],[Ledger 5]]="","",IF(Table1[[#This Row],[Effect 5]]="Dr.","Yes","No"))</f>
        <v/>
      </c>
      <c r="CP779" t="str">
        <f>IF(Table1[[#This Row],[Ledger 5]]="","",Table1[[#This Row],[Ledger 5]])</f>
        <v/>
      </c>
      <c r="CQ779" t="str">
        <f>IF(Table1[[#This Row],[Ledger 5]]="","",IF(Table1[[#This Row],[Effect 5]]="Dr.",-Table1[[#This Row],[Amount 5]],Table1[[#This Row],[Amount 5]]))</f>
        <v/>
      </c>
      <c r="CT779" t="str">
        <f>IF(Table1[[#This Row],[Ledger 6]]="","","No")</f>
        <v/>
      </c>
      <c r="CU779" t="str">
        <f>IF(Table1[[#This Row],[Ledger 6]]="","",IF(Table1[[#This Row],[Effect 6]]="Dr.","Yes","No"))</f>
        <v/>
      </c>
      <c r="CV779" t="str">
        <f>IF(Table1[[#This Row],[Ledger 6]]="","",Table1[[#This Row],[Ledger 6]])</f>
        <v/>
      </c>
      <c r="CW779" t="str">
        <f>IF(Table1[[#This Row],[Ledger 6]]="","",IF(Table1[[#This Row],[Effect 6]]="Dr.",-Table1[[#This Row],[Amount 6]],Table1[[#This Row],[Amount 6]]))</f>
        <v/>
      </c>
      <c r="CZ779" t="str">
        <f>IF(Table1[[#This Row],[Ledger 7]]="","","No")</f>
        <v/>
      </c>
      <c r="DA779" t="str">
        <f>IF(Table1[[#This Row],[Ledger 7]]="","",IF(Table1[[#This Row],[Effect 7]]="Dr.","Yes","No"))</f>
        <v/>
      </c>
      <c r="DB779" t="str">
        <f>IF(Table1[[#This Row],[Ledger 7]]="","",Table1[[#This Row],[Ledger 7]])</f>
        <v/>
      </c>
      <c r="DC779" t="str">
        <f>IF(Table1[[#This Row],[Ledger 7]]="","",IF(Table1[[#This Row],[Effect 7]]="Dr.",-Table1[[#This Row],[Amount 7]],Table1[[#This Row],[Amount 7]]))</f>
        <v/>
      </c>
      <c r="DF779" t="str">
        <f>IF(Table1[[#This Row],[Ledger 8]]="","","No")</f>
        <v/>
      </c>
      <c r="DG779" t="str">
        <f>IF(Table1[[#This Row],[Ledger 8]]="","",IF(Table1[[#This Row],[Effect 8]]="Dr.","Yes","No"))</f>
        <v/>
      </c>
      <c r="DH779" t="str">
        <f>IF(Table1[[#This Row],[Ledger 8]]="","",Table1[[#This Row],[Ledger 8]])</f>
        <v/>
      </c>
      <c r="DI779" t="str">
        <f>IF(Table1[[#This Row],[Ledger 8]]="","",IF(Table1[[#This Row],[Effect 8]]="Dr.",-Table1[[#This Row],[Amount 8]],Table1[[#This Row],[Amount 8]]))</f>
        <v/>
      </c>
      <c r="DL779" t="str">
        <f>IF(Table1[[#This Row],[Ledger 9]]="","","No")</f>
        <v/>
      </c>
      <c r="DM779" t="str">
        <f>IF(Table1[[#This Row],[Ledger 9]]="","",IF(Table1[[#This Row],[Effect 9]]="Dr.","Yes","No"))</f>
        <v/>
      </c>
      <c r="DN779" t="str">
        <f>IF(Table1[[#This Row],[Ledger 9]]="","",Table1[[#This Row],[Ledger 9]])</f>
        <v/>
      </c>
      <c r="DO779" t="str">
        <f>IF(Table1[[#This Row],[Ledger 9]]="","",IF(Table1[[#This Row],[Effect 9]]="Dr.",-Table1[[#This Row],[Amount 9]],Table1[[#This Row],[Amount 9]]))</f>
        <v/>
      </c>
      <c r="DR779" t="str">
        <f>IF(Table1[[#This Row],[Ledger 10]]="","","No")</f>
        <v/>
      </c>
      <c r="DS779" t="str">
        <f>IF(Table1[[#This Row],[Ledger 10]]="","",IF(Table1[[#This Row],[Effect 10]]="Dr.","Yes","No"))</f>
        <v/>
      </c>
      <c r="DT779" t="str">
        <f>IF(Table1[[#This Row],[Ledger 10]]="","",Table1[[#This Row],[Ledger 10]])</f>
        <v/>
      </c>
      <c r="DU779" t="str">
        <f>IF(Table1[[#This Row],[Ledger 10]]="","",IF(Table1[[#This Row],[Effect 10]]="Dr.",-Table1[[#This Row],[Amount 10]],Table1[[#This Row],[Amount 10]]))</f>
        <v/>
      </c>
      <c r="DX779" t="str">
        <f>IF(Table1[[#This Row],[Ledger 11]]="","","No")</f>
        <v/>
      </c>
      <c r="DY779" t="str">
        <f>IF(Table1[[#This Row],[Ledger 11]]="","",IF(Table1[[#This Row],[Effect 11]]="Dr.","Yes","No"))</f>
        <v/>
      </c>
      <c r="DZ779" t="str">
        <f>IF(Table1[[#This Row],[Ledger 11]]="","",Table1[[#This Row],[Ledger 11]])</f>
        <v/>
      </c>
      <c r="EA779" t="str">
        <f>IF(Table1[[#This Row],[Ledger 11]]="","",IF(Table1[[#This Row],[Effect 11]]="Dr.",-Table1[[#This Row],[Amount 11]],Table1[[#This Row],[Amount 11]]))</f>
        <v/>
      </c>
      <c r="ED779" t="str">
        <f>IF(Table1[[#This Row],[Ledger 12]]="","","No")</f>
        <v/>
      </c>
      <c r="EE779" t="str">
        <f>IF(Table1[[#This Row],[Ledger 12]]="","",IF(Table1[[#This Row],[Effect 12]]="Dr.","Yes","No"))</f>
        <v/>
      </c>
      <c r="EF779" t="str">
        <f>IF(Table1[[#This Row],[Ledger 12]]="","",Table1[[#This Row],[Ledger 12]])</f>
        <v/>
      </c>
      <c r="EG779" t="str">
        <f>IF(Table1[[#This Row],[Ledger 12]]="","",IF(Table1[[#This Row],[Effect 12]]="Dr.",-Table1[[#This Row],[Amount 12]],Table1[[#This Row],[Amount 12]]))</f>
        <v/>
      </c>
      <c r="EJ779" t="str">
        <f>IF(Table1[[#This Row],[Ledger 13]]="","","No")</f>
        <v/>
      </c>
      <c r="EK779" t="str">
        <f>IF(Table1[[#This Row],[Ledger 13]]="","",IF(Table1[[#This Row],[Effect 13]]="Dr.","Yes","No"))</f>
        <v/>
      </c>
      <c r="EL779" t="str">
        <f>IF(Table1[[#This Row],[Ledger 13]]="","",Table1[[#This Row],[Ledger 13]])</f>
        <v/>
      </c>
      <c r="EM779" t="str">
        <f>IF(Table1[[#This Row],[Ledger 13]]="","",IF(Table1[[#This Row],[Effect 13]]="Dr.",-Table1[[#This Row],[Amount 13]],Table1[[#This Row],[Amount 13]]))</f>
        <v/>
      </c>
      <c r="EP779" t="str">
        <f>IF(Table1[[#This Row],[Ledger 14]]="","","No")</f>
        <v/>
      </c>
      <c r="EQ779" t="str">
        <f>IF(Table1[[#This Row],[Ledger 14]]="","",IF(Table1[[#This Row],[Effect 14]]="Dr.","Yes","No"))</f>
        <v/>
      </c>
      <c r="ER779" t="str">
        <f>IF(Table1[[#This Row],[Ledger 14]]="","",Table1[[#This Row],[Ledger 14]])</f>
        <v/>
      </c>
      <c r="ES779" t="str">
        <f>IF(Table1[[#This Row],[Ledger 14]]="","",IF(Table1[[#This Row],[Effect 14]]="Dr.",-Table1[[#This Row],[Amount 14]],Table1[[#This Row],[Amount 14]]))</f>
        <v/>
      </c>
      <c r="EV779" t="str">
        <f>IF(Table1[[#This Row],[Ledger 15]]="","","No")</f>
        <v/>
      </c>
      <c r="EW779" t="str">
        <f>IF(Table1[[#This Row],[Ledger 15]]="","",IF(Table1[[#This Row],[Effect 15]]="Dr.","Yes","No"))</f>
        <v/>
      </c>
      <c r="EX779" t="str">
        <f>IF(Table1[[#This Row],[Ledger 15]]="","",Table1[[#This Row],[Ledger 15]])</f>
        <v/>
      </c>
      <c r="EY779" t="str">
        <f>IF(Table1[[#This Row],[Ledger 15]]="","",IF(Table1[[#This Row],[Effect 15]]="Dr.",-Table1[[#This Row],[Amount 15]],Table1[[#This Row],[Amount 15]]))</f>
        <v/>
      </c>
      <c r="FD7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79">
        <f>IF(Table1[[#This Row],[Date]]="",0,IF(AND(Table1[[#This Row],[Date]]&gt;=$FE$2,Table1[[#This Row],[Date]]&lt;=$FE$3),0,1))</f>
        <v>0</v>
      </c>
      <c r="FF779">
        <f>IF(Table1[[#This Row],[Date]]="",0,IF(TYPE(VLOOKUP(Table1[[#This Row],[Voucher Type]],Table1[[#All],[Voucher Type Master]],1,FALSE))=16,1,0))</f>
        <v>0</v>
      </c>
      <c r="FG779">
        <f>IF(TYPE(IF(Table1[[#This Row],[Date]]="",0,IF(VLOOKUP(Table1[[#This Row],[Voucher Type]],$FY$5:$FZ$13,2,0)=Table1[[#This Row],[Effect 1]],0,1)))=16,1,0)</f>
        <v>0</v>
      </c>
      <c r="FH7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79">
        <f>IF(LEN(Table1[[#This Row],[Ledger 1]])&gt;0,IF(TYPE(VLOOKUP(Table1[[#This Row],[Ledger 1]],GZ:GZ,1,0))=16,1,0),0)</f>
        <v>0</v>
      </c>
      <c r="FJ779">
        <f>IF(LEN(Table1[[#This Row],[Ledger 2]])&gt;0,IF(TYPE(VLOOKUP(Table1[[#This Row],[Ledger 2]],GZ:GZ,1,0))=16,1,0),0)</f>
        <v>0</v>
      </c>
      <c r="FK779">
        <f>IF(LEN(Table1[[#This Row],[Ledger 3]])&gt;0,IF(TYPE(VLOOKUP(Table1[[#This Row],[Ledger 3]],GZ:GZ,1,0))=16,1,0),0)</f>
        <v>0</v>
      </c>
      <c r="FL779">
        <f>IF(LEN(Table1[[#This Row],[Ledger 4]])&gt;0,IF(TYPE(VLOOKUP(Table1[[#This Row],[Ledger 4]],GZ:GZ,1,0))=16,1,0),0)</f>
        <v>0</v>
      </c>
      <c r="FM779">
        <f>IF(LEN(Table1[[#This Row],[Ledger 5]])&gt;0,IF(TYPE(VLOOKUP(Table1[[#This Row],[Ledger 5]],GZ:GZ,1,0))=16,1,0),0)</f>
        <v>0</v>
      </c>
      <c r="FN779">
        <f>IF(LEN(Table1[[#This Row],[Ledger 6]])&gt;0,IF(TYPE(VLOOKUP(Table1[[#This Row],[Ledger 6]],$GZ:$GZ,1,0))=16,1,0),0)</f>
        <v>0</v>
      </c>
      <c r="FO779">
        <f>IF(LEN(Table1[[#This Row],[Ledger 7]])&gt;0,IF(TYPE(VLOOKUP(Table1[[#This Row],[Ledger 7]],$GZ:$GZ,1,0))=16,1,0),0)</f>
        <v>0</v>
      </c>
      <c r="FP779">
        <f>IF(LEN(Table1[[#This Row],[Ledger 8]])&gt;0,IF(TYPE(VLOOKUP(Table1[[#This Row],[Ledger 8]],$GZ:$GZ,1,0))=16,1,0),0)</f>
        <v>0</v>
      </c>
      <c r="FQ779">
        <f>IF(LEN(Table1[[#This Row],[Ledger 9]])&gt;0,IF(TYPE(VLOOKUP(Table1[[#This Row],[Ledger 9]],$GZ:$GZ,1,0))=16,1,0),0)</f>
        <v>0</v>
      </c>
      <c r="FR779">
        <f>IF(LEN(Table1[[#This Row],[Ledger 10]])&gt;0,IF(TYPE(VLOOKUP(Table1[[#This Row],[Ledger 10]],$GZ:$GZ,1,0))=16,1,0),0)</f>
        <v>0</v>
      </c>
      <c r="FS779">
        <f>IF(LEN(Table1[[#This Row],[Ledger 11]])&gt;0,IF(TYPE(VLOOKUP(Table1[[#This Row],[Ledger 11]],$GZ:$GZ,1,0))=16,1,0),0)</f>
        <v>0</v>
      </c>
      <c r="FT779">
        <f>IF(LEN(Table1[[#This Row],[Ledger 12]])&gt;0,IF(TYPE(VLOOKUP(Table1[[#This Row],[Ledger 12]],$GZ:$GZ,1,0))=16,1,0),0)</f>
        <v>0</v>
      </c>
      <c r="FU779">
        <f>IF(LEN(Table1[[#This Row],[Ledger 13]])&gt;0,IF(TYPE(VLOOKUP(Table1[[#This Row],[Ledger 13]],$GZ:$GZ,1,0))=16,1,0),0)</f>
        <v>0</v>
      </c>
      <c r="FV779">
        <f>IF(LEN(Table1[[#This Row],[Ledger 14]])&gt;0,IF(TYPE(VLOOKUP(Table1[[#This Row],[Ledger 14]],$GZ:$GZ,1,0))=16,1,0),0)</f>
        <v>0</v>
      </c>
      <c r="FW779">
        <f>IF(LEN(Table1[[#This Row],[Ledger 15]])&gt;0,IF(TYPE(VLOOKUP(Table1[[#This Row],[Ledger 15]],$GZ:$GZ,1,0))=16,1,0),0)</f>
        <v>0</v>
      </c>
    </row>
    <row r="780" spans="4:179" ht="33" customHeight="1" x14ac:dyDescent="0.45">
      <c r="D780" s="8">
        <f t="shared" si="21"/>
        <v>775</v>
      </c>
      <c r="E780" s="32"/>
      <c r="F780" s="34"/>
      <c r="G780" s="34"/>
      <c r="H780" s="34"/>
      <c r="I780" s="34"/>
      <c r="J780" s="38"/>
      <c r="K780" s="33"/>
      <c r="L780" s="36"/>
      <c r="M780" s="35"/>
      <c r="N780" s="34"/>
      <c r="O780" s="41"/>
      <c r="P780" s="35"/>
      <c r="Q780" s="34"/>
      <c r="R780" s="37"/>
      <c r="S780" s="35"/>
      <c r="T780" s="34"/>
      <c r="U780" s="37"/>
      <c r="V780" s="35"/>
      <c r="W780" s="34"/>
      <c r="X780" s="37"/>
      <c r="Y780" s="35"/>
      <c r="Z780" s="34"/>
      <c r="AA780" s="37"/>
      <c r="AB780" s="35"/>
      <c r="AC780" s="34"/>
      <c r="AD780" s="37"/>
      <c r="AE780" s="35"/>
      <c r="AF780" s="34"/>
      <c r="AG780" s="37"/>
      <c r="AH780" s="35"/>
      <c r="AI780" s="34"/>
      <c r="AJ780" s="37"/>
      <c r="AK780" s="35"/>
      <c r="AL780" s="34"/>
      <c r="AM780" s="37"/>
      <c r="AN780" s="35"/>
      <c r="AO780" s="34"/>
      <c r="AP780" s="37"/>
      <c r="AQ780" s="35"/>
      <c r="AR780" s="34"/>
      <c r="AS780" s="37"/>
      <c r="AT780" s="35"/>
      <c r="AU780" s="34"/>
      <c r="AV780" s="37"/>
      <c r="AW780" s="35"/>
      <c r="AX780" s="34"/>
      <c r="AY780" s="37"/>
      <c r="AZ780" s="35"/>
      <c r="BA780" s="34"/>
      <c r="BB780" s="37"/>
      <c r="BC7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0" s="7"/>
      <c r="BF780" t="str">
        <f>IF(Table1[[#This Row],[Date]]="","","&amp;lt;VOUCHER REMOTEID="&amp;""""&amp;$A$11&amp;$A$13&amp;ROW()&amp;""""&amp;" VCHTYPE="""&amp;F780&amp;""" ACTION="""&amp;"Create"&amp;"""&amp;gt;")</f>
        <v/>
      </c>
      <c r="BG780" t="str">
        <f>IF(Table1[[#This Row],[Date]]="","",TEXT(Table1[[#This Row],[Date]],"yyyymmdd"))</f>
        <v/>
      </c>
      <c r="BH780" t="str">
        <f>Table1[[#This Row],[Date2]]</f>
        <v/>
      </c>
      <c r="BI780" t="str">
        <f>IF(Table1[[#This Row],[Date]]="","",Table1[[#This Row],[Voucher Type]])</f>
        <v/>
      </c>
      <c r="BJ780" t="str">
        <f>IF(Table1[[#This Row],[Ref No / Invoice No]]="","",Table1[[#This Row],[Ref No / Invoice No]])</f>
        <v/>
      </c>
      <c r="BK780" t="str">
        <f>IF(Table1[[#This Row],[Voucher No]]="","",Table1[[#This Row],[Voucher No]])</f>
        <v/>
      </c>
      <c r="BL780" t="str">
        <f>IF(Table1[[#This Row],[Date]]="","",Table1[[#This Row],[Narration]])</f>
        <v/>
      </c>
      <c r="BM780" t="str">
        <f>IF(Table1[[#This Row],[Date]]="","",$A$11&amp;$A$13&amp;ROW())</f>
        <v/>
      </c>
      <c r="BN780" t="str">
        <f>IF(Table1[[#This Row],[Date]]="","",$A$13)</f>
        <v/>
      </c>
      <c r="BP780" t="str">
        <f>IF(Table1[[#This Row],[Ledger 1]]="","","No")</f>
        <v/>
      </c>
      <c r="BQ780" t="str">
        <f>IF(Table1[[#This Row],[Date]]="","",IF(Table1[[#This Row],[Effect 1]]="Dr.","Yes","No"))</f>
        <v/>
      </c>
      <c r="BR780" t="str">
        <f>IF(Table1[[#This Row],[Date]]="","",Table1[[#This Row],[Ledger 1]])</f>
        <v/>
      </c>
      <c r="BS780" t="str">
        <f>IF(Table1[[#This Row],[Date]]="","",IF(Table1[[#This Row],[Effect 1]]="Dr.",-Table1[[#This Row],[Amount 1]],Table1[[#This Row],[Amount 1]]))</f>
        <v/>
      </c>
      <c r="BV780" t="str">
        <f>IF(Table1[[#This Row],[Ledger 2]]="","","No")</f>
        <v/>
      </c>
      <c r="BW780" t="str">
        <f>IF(Table1[[#This Row],[Date]]="","",IF(Table1[[#This Row],[Effect 2]]="Dr.","Yes","No"))</f>
        <v/>
      </c>
      <c r="BX780" t="str">
        <f>IF(Table1[[#This Row],[Date]]="","",Table1[[#This Row],[Ledger 2]])</f>
        <v/>
      </c>
      <c r="BY780" t="str">
        <f>IF(Table1[[#This Row],[Date]]="","",IF(Table1[[#This Row],[Effect 2]]="Dr.",-Table1[[#This Row],[Amount 2]],Table1[[#This Row],[Amount 2]]))</f>
        <v/>
      </c>
      <c r="CB780" t="str">
        <f>IF(Table1[[#This Row],[Ledger 3]]="","","No")</f>
        <v/>
      </c>
      <c r="CC780" t="str">
        <f>IF(Table1[[#This Row],[Ledger 3]]="","",IF(Table1[[#This Row],[Effect 3]]="Dr.","Yes","No"))</f>
        <v/>
      </c>
      <c r="CD780" t="str">
        <f>IF(Table1[[#This Row],[Ledger 3]]="","",Table1[[#This Row],[Ledger 3]])</f>
        <v/>
      </c>
      <c r="CE780" t="str">
        <f>IF(Table1[[#This Row],[Ledger 3]]="","",IF(Table1[[#This Row],[Effect 3]]="Dr.",-Table1[[#This Row],[Amount 3]],Table1[[#This Row],[Amount 3]]))</f>
        <v/>
      </c>
      <c r="CH780" t="str">
        <f>IF(Table1[[#This Row],[Ledger 4]]="","","No")</f>
        <v/>
      </c>
      <c r="CI780" t="str">
        <f>IF(Table1[[#This Row],[Ledger 4]]="","",IF(Table1[[#This Row],[Effect 4]]="Dr.","Yes","No"))</f>
        <v/>
      </c>
      <c r="CJ780" t="str">
        <f>IF(Table1[[#This Row],[Ledger 4]]="","",Table1[[#This Row],[Ledger 4]])</f>
        <v/>
      </c>
      <c r="CK780" t="str">
        <f>IF(Table1[[#This Row],[Ledger 4]]="","",IF(Table1[[#This Row],[Effect 4]]="Dr.",-Table1[[#This Row],[Amount 4]],Table1[[#This Row],[Amount 4]]))</f>
        <v/>
      </c>
      <c r="CN780" t="str">
        <f>IF(Table1[[#This Row],[Ledger 5]]="","","No")</f>
        <v/>
      </c>
      <c r="CO780" t="str">
        <f>IF(Table1[[#This Row],[Ledger 5]]="","",IF(Table1[[#This Row],[Effect 5]]="Dr.","Yes","No"))</f>
        <v/>
      </c>
      <c r="CP780" t="str">
        <f>IF(Table1[[#This Row],[Ledger 5]]="","",Table1[[#This Row],[Ledger 5]])</f>
        <v/>
      </c>
      <c r="CQ780" t="str">
        <f>IF(Table1[[#This Row],[Ledger 5]]="","",IF(Table1[[#This Row],[Effect 5]]="Dr.",-Table1[[#This Row],[Amount 5]],Table1[[#This Row],[Amount 5]]))</f>
        <v/>
      </c>
      <c r="CT780" t="str">
        <f>IF(Table1[[#This Row],[Ledger 6]]="","","No")</f>
        <v/>
      </c>
      <c r="CU780" t="str">
        <f>IF(Table1[[#This Row],[Ledger 6]]="","",IF(Table1[[#This Row],[Effect 6]]="Dr.","Yes","No"))</f>
        <v/>
      </c>
      <c r="CV780" t="str">
        <f>IF(Table1[[#This Row],[Ledger 6]]="","",Table1[[#This Row],[Ledger 6]])</f>
        <v/>
      </c>
      <c r="CW780" t="str">
        <f>IF(Table1[[#This Row],[Ledger 6]]="","",IF(Table1[[#This Row],[Effect 6]]="Dr.",-Table1[[#This Row],[Amount 6]],Table1[[#This Row],[Amount 6]]))</f>
        <v/>
      </c>
      <c r="CZ780" t="str">
        <f>IF(Table1[[#This Row],[Ledger 7]]="","","No")</f>
        <v/>
      </c>
      <c r="DA780" t="str">
        <f>IF(Table1[[#This Row],[Ledger 7]]="","",IF(Table1[[#This Row],[Effect 7]]="Dr.","Yes","No"))</f>
        <v/>
      </c>
      <c r="DB780" t="str">
        <f>IF(Table1[[#This Row],[Ledger 7]]="","",Table1[[#This Row],[Ledger 7]])</f>
        <v/>
      </c>
      <c r="DC780" t="str">
        <f>IF(Table1[[#This Row],[Ledger 7]]="","",IF(Table1[[#This Row],[Effect 7]]="Dr.",-Table1[[#This Row],[Amount 7]],Table1[[#This Row],[Amount 7]]))</f>
        <v/>
      </c>
      <c r="DF780" t="str">
        <f>IF(Table1[[#This Row],[Ledger 8]]="","","No")</f>
        <v/>
      </c>
      <c r="DG780" t="str">
        <f>IF(Table1[[#This Row],[Ledger 8]]="","",IF(Table1[[#This Row],[Effect 8]]="Dr.","Yes","No"))</f>
        <v/>
      </c>
      <c r="DH780" t="str">
        <f>IF(Table1[[#This Row],[Ledger 8]]="","",Table1[[#This Row],[Ledger 8]])</f>
        <v/>
      </c>
      <c r="DI780" t="str">
        <f>IF(Table1[[#This Row],[Ledger 8]]="","",IF(Table1[[#This Row],[Effect 8]]="Dr.",-Table1[[#This Row],[Amount 8]],Table1[[#This Row],[Amount 8]]))</f>
        <v/>
      </c>
      <c r="DL780" t="str">
        <f>IF(Table1[[#This Row],[Ledger 9]]="","","No")</f>
        <v/>
      </c>
      <c r="DM780" t="str">
        <f>IF(Table1[[#This Row],[Ledger 9]]="","",IF(Table1[[#This Row],[Effect 9]]="Dr.","Yes","No"))</f>
        <v/>
      </c>
      <c r="DN780" t="str">
        <f>IF(Table1[[#This Row],[Ledger 9]]="","",Table1[[#This Row],[Ledger 9]])</f>
        <v/>
      </c>
      <c r="DO780" t="str">
        <f>IF(Table1[[#This Row],[Ledger 9]]="","",IF(Table1[[#This Row],[Effect 9]]="Dr.",-Table1[[#This Row],[Amount 9]],Table1[[#This Row],[Amount 9]]))</f>
        <v/>
      </c>
      <c r="DR780" t="str">
        <f>IF(Table1[[#This Row],[Ledger 10]]="","","No")</f>
        <v/>
      </c>
      <c r="DS780" t="str">
        <f>IF(Table1[[#This Row],[Ledger 10]]="","",IF(Table1[[#This Row],[Effect 10]]="Dr.","Yes","No"))</f>
        <v/>
      </c>
      <c r="DT780" t="str">
        <f>IF(Table1[[#This Row],[Ledger 10]]="","",Table1[[#This Row],[Ledger 10]])</f>
        <v/>
      </c>
      <c r="DU780" t="str">
        <f>IF(Table1[[#This Row],[Ledger 10]]="","",IF(Table1[[#This Row],[Effect 10]]="Dr.",-Table1[[#This Row],[Amount 10]],Table1[[#This Row],[Amount 10]]))</f>
        <v/>
      </c>
      <c r="DX780" t="str">
        <f>IF(Table1[[#This Row],[Ledger 11]]="","","No")</f>
        <v/>
      </c>
      <c r="DY780" t="str">
        <f>IF(Table1[[#This Row],[Ledger 11]]="","",IF(Table1[[#This Row],[Effect 11]]="Dr.","Yes","No"))</f>
        <v/>
      </c>
      <c r="DZ780" t="str">
        <f>IF(Table1[[#This Row],[Ledger 11]]="","",Table1[[#This Row],[Ledger 11]])</f>
        <v/>
      </c>
      <c r="EA780" t="str">
        <f>IF(Table1[[#This Row],[Ledger 11]]="","",IF(Table1[[#This Row],[Effect 11]]="Dr.",-Table1[[#This Row],[Amount 11]],Table1[[#This Row],[Amount 11]]))</f>
        <v/>
      </c>
      <c r="ED780" t="str">
        <f>IF(Table1[[#This Row],[Ledger 12]]="","","No")</f>
        <v/>
      </c>
      <c r="EE780" t="str">
        <f>IF(Table1[[#This Row],[Ledger 12]]="","",IF(Table1[[#This Row],[Effect 12]]="Dr.","Yes","No"))</f>
        <v/>
      </c>
      <c r="EF780" t="str">
        <f>IF(Table1[[#This Row],[Ledger 12]]="","",Table1[[#This Row],[Ledger 12]])</f>
        <v/>
      </c>
      <c r="EG780" t="str">
        <f>IF(Table1[[#This Row],[Ledger 12]]="","",IF(Table1[[#This Row],[Effect 12]]="Dr.",-Table1[[#This Row],[Amount 12]],Table1[[#This Row],[Amount 12]]))</f>
        <v/>
      </c>
      <c r="EJ780" t="str">
        <f>IF(Table1[[#This Row],[Ledger 13]]="","","No")</f>
        <v/>
      </c>
      <c r="EK780" t="str">
        <f>IF(Table1[[#This Row],[Ledger 13]]="","",IF(Table1[[#This Row],[Effect 13]]="Dr.","Yes","No"))</f>
        <v/>
      </c>
      <c r="EL780" t="str">
        <f>IF(Table1[[#This Row],[Ledger 13]]="","",Table1[[#This Row],[Ledger 13]])</f>
        <v/>
      </c>
      <c r="EM780" t="str">
        <f>IF(Table1[[#This Row],[Ledger 13]]="","",IF(Table1[[#This Row],[Effect 13]]="Dr.",-Table1[[#This Row],[Amount 13]],Table1[[#This Row],[Amount 13]]))</f>
        <v/>
      </c>
      <c r="EP780" t="str">
        <f>IF(Table1[[#This Row],[Ledger 14]]="","","No")</f>
        <v/>
      </c>
      <c r="EQ780" t="str">
        <f>IF(Table1[[#This Row],[Ledger 14]]="","",IF(Table1[[#This Row],[Effect 14]]="Dr.","Yes","No"))</f>
        <v/>
      </c>
      <c r="ER780" t="str">
        <f>IF(Table1[[#This Row],[Ledger 14]]="","",Table1[[#This Row],[Ledger 14]])</f>
        <v/>
      </c>
      <c r="ES780" t="str">
        <f>IF(Table1[[#This Row],[Ledger 14]]="","",IF(Table1[[#This Row],[Effect 14]]="Dr.",-Table1[[#This Row],[Amount 14]],Table1[[#This Row],[Amount 14]]))</f>
        <v/>
      </c>
      <c r="EV780" t="str">
        <f>IF(Table1[[#This Row],[Ledger 15]]="","","No")</f>
        <v/>
      </c>
      <c r="EW780" t="str">
        <f>IF(Table1[[#This Row],[Ledger 15]]="","",IF(Table1[[#This Row],[Effect 15]]="Dr.","Yes","No"))</f>
        <v/>
      </c>
      <c r="EX780" t="str">
        <f>IF(Table1[[#This Row],[Ledger 15]]="","",Table1[[#This Row],[Ledger 15]])</f>
        <v/>
      </c>
      <c r="EY780" t="str">
        <f>IF(Table1[[#This Row],[Ledger 15]]="","",IF(Table1[[#This Row],[Effect 15]]="Dr.",-Table1[[#This Row],[Amount 15]],Table1[[#This Row],[Amount 15]]))</f>
        <v/>
      </c>
      <c r="FD7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0">
        <f>IF(Table1[[#This Row],[Date]]="",0,IF(AND(Table1[[#This Row],[Date]]&gt;=$FE$2,Table1[[#This Row],[Date]]&lt;=$FE$3),0,1))</f>
        <v>0</v>
      </c>
      <c r="FF780">
        <f>IF(Table1[[#This Row],[Date]]="",0,IF(TYPE(VLOOKUP(Table1[[#This Row],[Voucher Type]],Table1[[#All],[Voucher Type Master]],1,FALSE))=16,1,0))</f>
        <v>0</v>
      </c>
      <c r="FG780">
        <f>IF(TYPE(IF(Table1[[#This Row],[Date]]="",0,IF(VLOOKUP(Table1[[#This Row],[Voucher Type]],$FY$5:$FZ$13,2,0)=Table1[[#This Row],[Effect 1]],0,1)))=16,1,0)</f>
        <v>0</v>
      </c>
      <c r="FH7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0">
        <f>IF(LEN(Table1[[#This Row],[Ledger 1]])&gt;0,IF(TYPE(VLOOKUP(Table1[[#This Row],[Ledger 1]],GZ:GZ,1,0))=16,1,0),0)</f>
        <v>0</v>
      </c>
      <c r="FJ780">
        <f>IF(LEN(Table1[[#This Row],[Ledger 2]])&gt;0,IF(TYPE(VLOOKUP(Table1[[#This Row],[Ledger 2]],GZ:GZ,1,0))=16,1,0),0)</f>
        <v>0</v>
      </c>
      <c r="FK780">
        <f>IF(LEN(Table1[[#This Row],[Ledger 3]])&gt;0,IF(TYPE(VLOOKUP(Table1[[#This Row],[Ledger 3]],GZ:GZ,1,0))=16,1,0),0)</f>
        <v>0</v>
      </c>
      <c r="FL780">
        <f>IF(LEN(Table1[[#This Row],[Ledger 4]])&gt;0,IF(TYPE(VLOOKUP(Table1[[#This Row],[Ledger 4]],GZ:GZ,1,0))=16,1,0),0)</f>
        <v>0</v>
      </c>
      <c r="FM780">
        <f>IF(LEN(Table1[[#This Row],[Ledger 5]])&gt;0,IF(TYPE(VLOOKUP(Table1[[#This Row],[Ledger 5]],GZ:GZ,1,0))=16,1,0),0)</f>
        <v>0</v>
      </c>
      <c r="FN780">
        <f>IF(LEN(Table1[[#This Row],[Ledger 6]])&gt;0,IF(TYPE(VLOOKUP(Table1[[#This Row],[Ledger 6]],$GZ:$GZ,1,0))=16,1,0),0)</f>
        <v>0</v>
      </c>
      <c r="FO780">
        <f>IF(LEN(Table1[[#This Row],[Ledger 7]])&gt;0,IF(TYPE(VLOOKUP(Table1[[#This Row],[Ledger 7]],$GZ:$GZ,1,0))=16,1,0),0)</f>
        <v>0</v>
      </c>
      <c r="FP780">
        <f>IF(LEN(Table1[[#This Row],[Ledger 8]])&gt;0,IF(TYPE(VLOOKUP(Table1[[#This Row],[Ledger 8]],$GZ:$GZ,1,0))=16,1,0),0)</f>
        <v>0</v>
      </c>
      <c r="FQ780">
        <f>IF(LEN(Table1[[#This Row],[Ledger 9]])&gt;0,IF(TYPE(VLOOKUP(Table1[[#This Row],[Ledger 9]],$GZ:$GZ,1,0))=16,1,0),0)</f>
        <v>0</v>
      </c>
      <c r="FR780">
        <f>IF(LEN(Table1[[#This Row],[Ledger 10]])&gt;0,IF(TYPE(VLOOKUP(Table1[[#This Row],[Ledger 10]],$GZ:$GZ,1,0))=16,1,0),0)</f>
        <v>0</v>
      </c>
      <c r="FS780">
        <f>IF(LEN(Table1[[#This Row],[Ledger 11]])&gt;0,IF(TYPE(VLOOKUP(Table1[[#This Row],[Ledger 11]],$GZ:$GZ,1,0))=16,1,0),0)</f>
        <v>0</v>
      </c>
      <c r="FT780">
        <f>IF(LEN(Table1[[#This Row],[Ledger 12]])&gt;0,IF(TYPE(VLOOKUP(Table1[[#This Row],[Ledger 12]],$GZ:$GZ,1,0))=16,1,0),0)</f>
        <v>0</v>
      </c>
      <c r="FU780">
        <f>IF(LEN(Table1[[#This Row],[Ledger 13]])&gt;0,IF(TYPE(VLOOKUP(Table1[[#This Row],[Ledger 13]],$GZ:$GZ,1,0))=16,1,0),0)</f>
        <v>0</v>
      </c>
      <c r="FV780">
        <f>IF(LEN(Table1[[#This Row],[Ledger 14]])&gt;0,IF(TYPE(VLOOKUP(Table1[[#This Row],[Ledger 14]],$GZ:$GZ,1,0))=16,1,0),0)</f>
        <v>0</v>
      </c>
      <c r="FW780">
        <f>IF(LEN(Table1[[#This Row],[Ledger 15]])&gt;0,IF(TYPE(VLOOKUP(Table1[[#This Row],[Ledger 15]],$GZ:$GZ,1,0))=16,1,0),0)</f>
        <v>0</v>
      </c>
    </row>
    <row r="781" spans="4:179" ht="33" customHeight="1" x14ac:dyDescent="0.45">
      <c r="D781" s="8">
        <f t="shared" si="21"/>
        <v>776</v>
      </c>
      <c r="E781" s="32"/>
      <c r="F781" s="34"/>
      <c r="G781" s="34"/>
      <c r="H781" s="34"/>
      <c r="I781" s="34"/>
      <c r="J781" s="38"/>
      <c r="K781" s="33"/>
      <c r="L781" s="36"/>
      <c r="M781" s="35"/>
      <c r="N781" s="34"/>
      <c r="O781" s="41"/>
      <c r="P781" s="35"/>
      <c r="Q781" s="34"/>
      <c r="R781" s="37"/>
      <c r="S781" s="35"/>
      <c r="T781" s="34"/>
      <c r="U781" s="37"/>
      <c r="V781" s="35"/>
      <c r="W781" s="34"/>
      <c r="X781" s="37"/>
      <c r="Y781" s="35"/>
      <c r="Z781" s="34"/>
      <c r="AA781" s="37"/>
      <c r="AB781" s="35"/>
      <c r="AC781" s="34"/>
      <c r="AD781" s="37"/>
      <c r="AE781" s="35"/>
      <c r="AF781" s="34"/>
      <c r="AG781" s="37"/>
      <c r="AH781" s="35"/>
      <c r="AI781" s="34"/>
      <c r="AJ781" s="37"/>
      <c r="AK781" s="35"/>
      <c r="AL781" s="34"/>
      <c r="AM781" s="37"/>
      <c r="AN781" s="35"/>
      <c r="AO781" s="34"/>
      <c r="AP781" s="37"/>
      <c r="AQ781" s="35"/>
      <c r="AR781" s="34"/>
      <c r="AS781" s="37"/>
      <c r="AT781" s="35"/>
      <c r="AU781" s="34"/>
      <c r="AV781" s="37"/>
      <c r="AW781" s="35"/>
      <c r="AX781" s="34"/>
      <c r="AY781" s="37"/>
      <c r="AZ781" s="35"/>
      <c r="BA781" s="34"/>
      <c r="BB781" s="37"/>
      <c r="BC7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1" s="7"/>
      <c r="BF781" t="str">
        <f>IF(Table1[[#This Row],[Date]]="","","&amp;lt;VOUCHER REMOTEID="&amp;""""&amp;$A$11&amp;$A$13&amp;ROW()&amp;""""&amp;" VCHTYPE="""&amp;F781&amp;""" ACTION="""&amp;"Create"&amp;"""&amp;gt;")</f>
        <v/>
      </c>
      <c r="BG781" t="str">
        <f>IF(Table1[[#This Row],[Date]]="","",TEXT(Table1[[#This Row],[Date]],"yyyymmdd"))</f>
        <v/>
      </c>
      <c r="BH781" t="str">
        <f>Table1[[#This Row],[Date2]]</f>
        <v/>
      </c>
      <c r="BI781" t="str">
        <f>IF(Table1[[#This Row],[Date]]="","",Table1[[#This Row],[Voucher Type]])</f>
        <v/>
      </c>
      <c r="BJ781" t="str">
        <f>IF(Table1[[#This Row],[Ref No / Invoice No]]="","",Table1[[#This Row],[Ref No / Invoice No]])</f>
        <v/>
      </c>
      <c r="BK781" t="str">
        <f>IF(Table1[[#This Row],[Voucher No]]="","",Table1[[#This Row],[Voucher No]])</f>
        <v/>
      </c>
      <c r="BL781" t="str">
        <f>IF(Table1[[#This Row],[Date]]="","",Table1[[#This Row],[Narration]])</f>
        <v/>
      </c>
      <c r="BM781" t="str">
        <f>IF(Table1[[#This Row],[Date]]="","",$A$11&amp;$A$13&amp;ROW())</f>
        <v/>
      </c>
      <c r="BN781" t="str">
        <f>IF(Table1[[#This Row],[Date]]="","",$A$13)</f>
        <v/>
      </c>
      <c r="BP781" t="str">
        <f>IF(Table1[[#This Row],[Ledger 1]]="","","No")</f>
        <v/>
      </c>
      <c r="BQ781" t="str">
        <f>IF(Table1[[#This Row],[Date]]="","",IF(Table1[[#This Row],[Effect 1]]="Dr.","Yes","No"))</f>
        <v/>
      </c>
      <c r="BR781" t="str">
        <f>IF(Table1[[#This Row],[Date]]="","",Table1[[#This Row],[Ledger 1]])</f>
        <v/>
      </c>
      <c r="BS781" t="str">
        <f>IF(Table1[[#This Row],[Date]]="","",IF(Table1[[#This Row],[Effect 1]]="Dr.",-Table1[[#This Row],[Amount 1]],Table1[[#This Row],[Amount 1]]))</f>
        <v/>
      </c>
      <c r="BV781" t="str">
        <f>IF(Table1[[#This Row],[Ledger 2]]="","","No")</f>
        <v/>
      </c>
      <c r="BW781" t="str">
        <f>IF(Table1[[#This Row],[Date]]="","",IF(Table1[[#This Row],[Effect 2]]="Dr.","Yes","No"))</f>
        <v/>
      </c>
      <c r="BX781" t="str">
        <f>IF(Table1[[#This Row],[Date]]="","",Table1[[#This Row],[Ledger 2]])</f>
        <v/>
      </c>
      <c r="BY781" t="str">
        <f>IF(Table1[[#This Row],[Date]]="","",IF(Table1[[#This Row],[Effect 2]]="Dr.",-Table1[[#This Row],[Amount 2]],Table1[[#This Row],[Amount 2]]))</f>
        <v/>
      </c>
      <c r="CB781" t="str">
        <f>IF(Table1[[#This Row],[Ledger 3]]="","","No")</f>
        <v/>
      </c>
      <c r="CC781" t="str">
        <f>IF(Table1[[#This Row],[Ledger 3]]="","",IF(Table1[[#This Row],[Effect 3]]="Dr.","Yes","No"))</f>
        <v/>
      </c>
      <c r="CD781" t="str">
        <f>IF(Table1[[#This Row],[Ledger 3]]="","",Table1[[#This Row],[Ledger 3]])</f>
        <v/>
      </c>
      <c r="CE781" t="str">
        <f>IF(Table1[[#This Row],[Ledger 3]]="","",IF(Table1[[#This Row],[Effect 3]]="Dr.",-Table1[[#This Row],[Amount 3]],Table1[[#This Row],[Amount 3]]))</f>
        <v/>
      </c>
      <c r="CH781" t="str">
        <f>IF(Table1[[#This Row],[Ledger 4]]="","","No")</f>
        <v/>
      </c>
      <c r="CI781" t="str">
        <f>IF(Table1[[#This Row],[Ledger 4]]="","",IF(Table1[[#This Row],[Effect 4]]="Dr.","Yes","No"))</f>
        <v/>
      </c>
      <c r="CJ781" t="str">
        <f>IF(Table1[[#This Row],[Ledger 4]]="","",Table1[[#This Row],[Ledger 4]])</f>
        <v/>
      </c>
      <c r="CK781" t="str">
        <f>IF(Table1[[#This Row],[Ledger 4]]="","",IF(Table1[[#This Row],[Effect 4]]="Dr.",-Table1[[#This Row],[Amount 4]],Table1[[#This Row],[Amount 4]]))</f>
        <v/>
      </c>
      <c r="CN781" t="str">
        <f>IF(Table1[[#This Row],[Ledger 5]]="","","No")</f>
        <v/>
      </c>
      <c r="CO781" t="str">
        <f>IF(Table1[[#This Row],[Ledger 5]]="","",IF(Table1[[#This Row],[Effect 5]]="Dr.","Yes","No"))</f>
        <v/>
      </c>
      <c r="CP781" t="str">
        <f>IF(Table1[[#This Row],[Ledger 5]]="","",Table1[[#This Row],[Ledger 5]])</f>
        <v/>
      </c>
      <c r="CQ781" t="str">
        <f>IF(Table1[[#This Row],[Ledger 5]]="","",IF(Table1[[#This Row],[Effect 5]]="Dr.",-Table1[[#This Row],[Amount 5]],Table1[[#This Row],[Amount 5]]))</f>
        <v/>
      </c>
      <c r="CT781" t="str">
        <f>IF(Table1[[#This Row],[Ledger 6]]="","","No")</f>
        <v/>
      </c>
      <c r="CU781" t="str">
        <f>IF(Table1[[#This Row],[Ledger 6]]="","",IF(Table1[[#This Row],[Effect 6]]="Dr.","Yes","No"))</f>
        <v/>
      </c>
      <c r="CV781" t="str">
        <f>IF(Table1[[#This Row],[Ledger 6]]="","",Table1[[#This Row],[Ledger 6]])</f>
        <v/>
      </c>
      <c r="CW781" t="str">
        <f>IF(Table1[[#This Row],[Ledger 6]]="","",IF(Table1[[#This Row],[Effect 6]]="Dr.",-Table1[[#This Row],[Amount 6]],Table1[[#This Row],[Amount 6]]))</f>
        <v/>
      </c>
      <c r="CZ781" t="str">
        <f>IF(Table1[[#This Row],[Ledger 7]]="","","No")</f>
        <v/>
      </c>
      <c r="DA781" t="str">
        <f>IF(Table1[[#This Row],[Ledger 7]]="","",IF(Table1[[#This Row],[Effect 7]]="Dr.","Yes","No"))</f>
        <v/>
      </c>
      <c r="DB781" t="str">
        <f>IF(Table1[[#This Row],[Ledger 7]]="","",Table1[[#This Row],[Ledger 7]])</f>
        <v/>
      </c>
      <c r="DC781" t="str">
        <f>IF(Table1[[#This Row],[Ledger 7]]="","",IF(Table1[[#This Row],[Effect 7]]="Dr.",-Table1[[#This Row],[Amount 7]],Table1[[#This Row],[Amount 7]]))</f>
        <v/>
      </c>
      <c r="DF781" t="str">
        <f>IF(Table1[[#This Row],[Ledger 8]]="","","No")</f>
        <v/>
      </c>
      <c r="DG781" t="str">
        <f>IF(Table1[[#This Row],[Ledger 8]]="","",IF(Table1[[#This Row],[Effect 8]]="Dr.","Yes","No"))</f>
        <v/>
      </c>
      <c r="DH781" t="str">
        <f>IF(Table1[[#This Row],[Ledger 8]]="","",Table1[[#This Row],[Ledger 8]])</f>
        <v/>
      </c>
      <c r="DI781" t="str">
        <f>IF(Table1[[#This Row],[Ledger 8]]="","",IF(Table1[[#This Row],[Effect 8]]="Dr.",-Table1[[#This Row],[Amount 8]],Table1[[#This Row],[Amount 8]]))</f>
        <v/>
      </c>
      <c r="DL781" t="str">
        <f>IF(Table1[[#This Row],[Ledger 9]]="","","No")</f>
        <v/>
      </c>
      <c r="DM781" t="str">
        <f>IF(Table1[[#This Row],[Ledger 9]]="","",IF(Table1[[#This Row],[Effect 9]]="Dr.","Yes","No"))</f>
        <v/>
      </c>
      <c r="DN781" t="str">
        <f>IF(Table1[[#This Row],[Ledger 9]]="","",Table1[[#This Row],[Ledger 9]])</f>
        <v/>
      </c>
      <c r="DO781" t="str">
        <f>IF(Table1[[#This Row],[Ledger 9]]="","",IF(Table1[[#This Row],[Effect 9]]="Dr.",-Table1[[#This Row],[Amount 9]],Table1[[#This Row],[Amount 9]]))</f>
        <v/>
      </c>
      <c r="DR781" t="str">
        <f>IF(Table1[[#This Row],[Ledger 10]]="","","No")</f>
        <v/>
      </c>
      <c r="DS781" t="str">
        <f>IF(Table1[[#This Row],[Ledger 10]]="","",IF(Table1[[#This Row],[Effect 10]]="Dr.","Yes","No"))</f>
        <v/>
      </c>
      <c r="DT781" t="str">
        <f>IF(Table1[[#This Row],[Ledger 10]]="","",Table1[[#This Row],[Ledger 10]])</f>
        <v/>
      </c>
      <c r="DU781" t="str">
        <f>IF(Table1[[#This Row],[Ledger 10]]="","",IF(Table1[[#This Row],[Effect 10]]="Dr.",-Table1[[#This Row],[Amount 10]],Table1[[#This Row],[Amount 10]]))</f>
        <v/>
      </c>
      <c r="DX781" t="str">
        <f>IF(Table1[[#This Row],[Ledger 11]]="","","No")</f>
        <v/>
      </c>
      <c r="DY781" t="str">
        <f>IF(Table1[[#This Row],[Ledger 11]]="","",IF(Table1[[#This Row],[Effect 11]]="Dr.","Yes","No"))</f>
        <v/>
      </c>
      <c r="DZ781" t="str">
        <f>IF(Table1[[#This Row],[Ledger 11]]="","",Table1[[#This Row],[Ledger 11]])</f>
        <v/>
      </c>
      <c r="EA781" t="str">
        <f>IF(Table1[[#This Row],[Ledger 11]]="","",IF(Table1[[#This Row],[Effect 11]]="Dr.",-Table1[[#This Row],[Amount 11]],Table1[[#This Row],[Amount 11]]))</f>
        <v/>
      </c>
      <c r="ED781" t="str">
        <f>IF(Table1[[#This Row],[Ledger 12]]="","","No")</f>
        <v/>
      </c>
      <c r="EE781" t="str">
        <f>IF(Table1[[#This Row],[Ledger 12]]="","",IF(Table1[[#This Row],[Effect 12]]="Dr.","Yes","No"))</f>
        <v/>
      </c>
      <c r="EF781" t="str">
        <f>IF(Table1[[#This Row],[Ledger 12]]="","",Table1[[#This Row],[Ledger 12]])</f>
        <v/>
      </c>
      <c r="EG781" t="str">
        <f>IF(Table1[[#This Row],[Ledger 12]]="","",IF(Table1[[#This Row],[Effect 12]]="Dr.",-Table1[[#This Row],[Amount 12]],Table1[[#This Row],[Amount 12]]))</f>
        <v/>
      </c>
      <c r="EJ781" t="str">
        <f>IF(Table1[[#This Row],[Ledger 13]]="","","No")</f>
        <v/>
      </c>
      <c r="EK781" t="str">
        <f>IF(Table1[[#This Row],[Ledger 13]]="","",IF(Table1[[#This Row],[Effect 13]]="Dr.","Yes","No"))</f>
        <v/>
      </c>
      <c r="EL781" t="str">
        <f>IF(Table1[[#This Row],[Ledger 13]]="","",Table1[[#This Row],[Ledger 13]])</f>
        <v/>
      </c>
      <c r="EM781" t="str">
        <f>IF(Table1[[#This Row],[Ledger 13]]="","",IF(Table1[[#This Row],[Effect 13]]="Dr.",-Table1[[#This Row],[Amount 13]],Table1[[#This Row],[Amount 13]]))</f>
        <v/>
      </c>
      <c r="EP781" t="str">
        <f>IF(Table1[[#This Row],[Ledger 14]]="","","No")</f>
        <v/>
      </c>
      <c r="EQ781" t="str">
        <f>IF(Table1[[#This Row],[Ledger 14]]="","",IF(Table1[[#This Row],[Effect 14]]="Dr.","Yes","No"))</f>
        <v/>
      </c>
      <c r="ER781" t="str">
        <f>IF(Table1[[#This Row],[Ledger 14]]="","",Table1[[#This Row],[Ledger 14]])</f>
        <v/>
      </c>
      <c r="ES781" t="str">
        <f>IF(Table1[[#This Row],[Ledger 14]]="","",IF(Table1[[#This Row],[Effect 14]]="Dr.",-Table1[[#This Row],[Amount 14]],Table1[[#This Row],[Amount 14]]))</f>
        <v/>
      </c>
      <c r="EV781" t="str">
        <f>IF(Table1[[#This Row],[Ledger 15]]="","","No")</f>
        <v/>
      </c>
      <c r="EW781" t="str">
        <f>IF(Table1[[#This Row],[Ledger 15]]="","",IF(Table1[[#This Row],[Effect 15]]="Dr.","Yes","No"))</f>
        <v/>
      </c>
      <c r="EX781" t="str">
        <f>IF(Table1[[#This Row],[Ledger 15]]="","",Table1[[#This Row],[Ledger 15]])</f>
        <v/>
      </c>
      <c r="EY781" t="str">
        <f>IF(Table1[[#This Row],[Ledger 15]]="","",IF(Table1[[#This Row],[Effect 15]]="Dr.",-Table1[[#This Row],[Amount 15]],Table1[[#This Row],[Amount 15]]))</f>
        <v/>
      </c>
      <c r="FD7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1">
        <f>IF(Table1[[#This Row],[Date]]="",0,IF(AND(Table1[[#This Row],[Date]]&gt;=$FE$2,Table1[[#This Row],[Date]]&lt;=$FE$3),0,1))</f>
        <v>0</v>
      </c>
      <c r="FF781">
        <f>IF(Table1[[#This Row],[Date]]="",0,IF(TYPE(VLOOKUP(Table1[[#This Row],[Voucher Type]],Table1[[#All],[Voucher Type Master]],1,FALSE))=16,1,0))</f>
        <v>0</v>
      </c>
      <c r="FG781">
        <f>IF(TYPE(IF(Table1[[#This Row],[Date]]="",0,IF(VLOOKUP(Table1[[#This Row],[Voucher Type]],$FY$5:$FZ$13,2,0)=Table1[[#This Row],[Effect 1]],0,1)))=16,1,0)</f>
        <v>0</v>
      </c>
      <c r="FH7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1">
        <f>IF(LEN(Table1[[#This Row],[Ledger 1]])&gt;0,IF(TYPE(VLOOKUP(Table1[[#This Row],[Ledger 1]],GZ:GZ,1,0))=16,1,0),0)</f>
        <v>0</v>
      </c>
      <c r="FJ781">
        <f>IF(LEN(Table1[[#This Row],[Ledger 2]])&gt;0,IF(TYPE(VLOOKUP(Table1[[#This Row],[Ledger 2]],GZ:GZ,1,0))=16,1,0),0)</f>
        <v>0</v>
      </c>
      <c r="FK781">
        <f>IF(LEN(Table1[[#This Row],[Ledger 3]])&gt;0,IF(TYPE(VLOOKUP(Table1[[#This Row],[Ledger 3]],GZ:GZ,1,0))=16,1,0),0)</f>
        <v>0</v>
      </c>
      <c r="FL781">
        <f>IF(LEN(Table1[[#This Row],[Ledger 4]])&gt;0,IF(TYPE(VLOOKUP(Table1[[#This Row],[Ledger 4]],GZ:GZ,1,0))=16,1,0),0)</f>
        <v>0</v>
      </c>
      <c r="FM781">
        <f>IF(LEN(Table1[[#This Row],[Ledger 5]])&gt;0,IF(TYPE(VLOOKUP(Table1[[#This Row],[Ledger 5]],GZ:GZ,1,0))=16,1,0),0)</f>
        <v>0</v>
      </c>
      <c r="FN781">
        <f>IF(LEN(Table1[[#This Row],[Ledger 6]])&gt;0,IF(TYPE(VLOOKUP(Table1[[#This Row],[Ledger 6]],$GZ:$GZ,1,0))=16,1,0),0)</f>
        <v>0</v>
      </c>
      <c r="FO781">
        <f>IF(LEN(Table1[[#This Row],[Ledger 7]])&gt;0,IF(TYPE(VLOOKUP(Table1[[#This Row],[Ledger 7]],$GZ:$GZ,1,0))=16,1,0),0)</f>
        <v>0</v>
      </c>
      <c r="FP781">
        <f>IF(LEN(Table1[[#This Row],[Ledger 8]])&gt;0,IF(TYPE(VLOOKUP(Table1[[#This Row],[Ledger 8]],$GZ:$GZ,1,0))=16,1,0),0)</f>
        <v>0</v>
      </c>
      <c r="FQ781">
        <f>IF(LEN(Table1[[#This Row],[Ledger 9]])&gt;0,IF(TYPE(VLOOKUP(Table1[[#This Row],[Ledger 9]],$GZ:$GZ,1,0))=16,1,0),0)</f>
        <v>0</v>
      </c>
      <c r="FR781">
        <f>IF(LEN(Table1[[#This Row],[Ledger 10]])&gt;0,IF(TYPE(VLOOKUP(Table1[[#This Row],[Ledger 10]],$GZ:$GZ,1,0))=16,1,0),0)</f>
        <v>0</v>
      </c>
      <c r="FS781">
        <f>IF(LEN(Table1[[#This Row],[Ledger 11]])&gt;0,IF(TYPE(VLOOKUP(Table1[[#This Row],[Ledger 11]],$GZ:$GZ,1,0))=16,1,0),0)</f>
        <v>0</v>
      </c>
      <c r="FT781">
        <f>IF(LEN(Table1[[#This Row],[Ledger 12]])&gt;0,IF(TYPE(VLOOKUP(Table1[[#This Row],[Ledger 12]],$GZ:$GZ,1,0))=16,1,0),0)</f>
        <v>0</v>
      </c>
      <c r="FU781">
        <f>IF(LEN(Table1[[#This Row],[Ledger 13]])&gt;0,IF(TYPE(VLOOKUP(Table1[[#This Row],[Ledger 13]],$GZ:$GZ,1,0))=16,1,0),0)</f>
        <v>0</v>
      </c>
      <c r="FV781">
        <f>IF(LEN(Table1[[#This Row],[Ledger 14]])&gt;0,IF(TYPE(VLOOKUP(Table1[[#This Row],[Ledger 14]],$GZ:$GZ,1,0))=16,1,0),0)</f>
        <v>0</v>
      </c>
      <c r="FW781">
        <f>IF(LEN(Table1[[#This Row],[Ledger 15]])&gt;0,IF(TYPE(VLOOKUP(Table1[[#This Row],[Ledger 15]],$GZ:$GZ,1,0))=16,1,0),0)</f>
        <v>0</v>
      </c>
    </row>
    <row r="782" spans="4:179" ht="33" customHeight="1" x14ac:dyDescent="0.45">
      <c r="D782" s="8">
        <f t="shared" si="21"/>
        <v>777</v>
      </c>
      <c r="E782" s="32"/>
      <c r="F782" s="34"/>
      <c r="G782" s="34"/>
      <c r="H782" s="34"/>
      <c r="I782" s="34"/>
      <c r="J782" s="38"/>
      <c r="K782" s="33"/>
      <c r="L782" s="36"/>
      <c r="M782" s="35"/>
      <c r="N782" s="34"/>
      <c r="O782" s="41"/>
      <c r="P782" s="35"/>
      <c r="Q782" s="34"/>
      <c r="R782" s="37"/>
      <c r="S782" s="35"/>
      <c r="T782" s="34"/>
      <c r="U782" s="37"/>
      <c r="V782" s="35"/>
      <c r="W782" s="34"/>
      <c r="X782" s="37"/>
      <c r="Y782" s="35"/>
      <c r="Z782" s="34"/>
      <c r="AA782" s="37"/>
      <c r="AB782" s="35"/>
      <c r="AC782" s="34"/>
      <c r="AD782" s="37"/>
      <c r="AE782" s="35"/>
      <c r="AF782" s="34"/>
      <c r="AG782" s="37"/>
      <c r="AH782" s="35"/>
      <c r="AI782" s="34"/>
      <c r="AJ782" s="37"/>
      <c r="AK782" s="35"/>
      <c r="AL782" s="34"/>
      <c r="AM782" s="37"/>
      <c r="AN782" s="35"/>
      <c r="AO782" s="34"/>
      <c r="AP782" s="37"/>
      <c r="AQ782" s="35"/>
      <c r="AR782" s="34"/>
      <c r="AS782" s="37"/>
      <c r="AT782" s="35"/>
      <c r="AU782" s="34"/>
      <c r="AV782" s="37"/>
      <c r="AW782" s="35"/>
      <c r="AX782" s="34"/>
      <c r="AY782" s="37"/>
      <c r="AZ782" s="35"/>
      <c r="BA782" s="34"/>
      <c r="BB782" s="37"/>
      <c r="BC7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2" s="7"/>
      <c r="BF782" t="str">
        <f>IF(Table1[[#This Row],[Date]]="","","&amp;lt;VOUCHER REMOTEID="&amp;""""&amp;$A$11&amp;$A$13&amp;ROW()&amp;""""&amp;" VCHTYPE="""&amp;F782&amp;""" ACTION="""&amp;"Create"&amp;"""&amp;gt;")</f>
        <v/>
      </c>
      <c r="BG782" t="str">
        <f>IF(Table1[[#This Row],[Date]]="","",TEXT(Table1[[#This Row],[Date]],"yyyymmdd"))</f>
        <v/>
      </c>
      <c r="BH782" t="str">
        <f>Table1[[#This Row],[Date2]]</f>
        <v/>
      </c>
      <c r="BI782" t="str">
        <f>IF(Table1[[#This Row],[Date]]="","",Table1[[#This Row],[Voucher Type]])</f>
        <v/>
      </c>
      <c r="BJ782" t="str">
        <f>IF(Table1[[#This Row],[Ref No / Invoice No]]="","",Table1[[#This Row],[Ref No / Invoice No]])</f>
        <v/>
      </c>
      <c r="BK782" t="str">
        <f>IF(Table1[[#This Row],[Voucher No]]="","",Table1[[#This Row],[Voucher No]])</f>
        <v/>
      </c>
      <c r="BL782" t="str">
        <f>IF(Table1[[#This Row],[Date]]="","",Table1[[#This Row],[Narration]])</f>
        <v/>
      </c>
      <c r="BM782" t="str">
        <f>IF(Table1[[#This Row],[Date]]="","",$A$11&amp;$A$13&amp;ROW())</f>
        <v/>
      </c>
      <c r="BN782" t="str">
        <f>IF(Table1[[#This Row],[Date]]="","",$A$13)</f>
        <v/>
      </c>
      <c r="BP782" t="str">
        <f>IF(Table1[[#This Row],[Ledger 1]]="","","No")</f>
        <v/>
      </c>
      <c r="BQ782" t="str">
        <f>IF(Table1[[#This Row],[Date]]="","",IF(Table1[[#This Row],[Effect 1]]="Dr.","Yes","No"))</f>
        <v/>
      </c>
      <c r="BR782" t="str">
        <f>IF(Table1[[#This Row],[Date]]="","",Table1[[#This Row],[Ledger 1]])</f>
        <v/>
      </c>
      <c r="BS782" t="str">
        <f>IF(Table1[[#This Row],[Date]]="","",IF(Table1[[#This Row],[Effect 1]]="Dr.",-Table1[[#This Row],[Amount 1]],Table1[[#This Row],[Amount 1]]))</f>
        <v/>
      </c>
      <c r="BV782" t="str">
        <f>IF(Table1[[#This Row],[Ledger 2]]="","","No")</f>
        <v/>
      </c>
      <c r="BW782" t="str">
        <f>IF(Table1[[#This Row],[Date]]="","",IF(Table1[[#This Row],[Effect 2]]="Dr.","Yes","No"))</f>
        <v/>
      </c>
      <c r="BX782" t="str">
        <f>IF(Table1[[#This Row],[Date]]="","",Table1[[#This Row],[Ledger 2]])</f>
        <v/>
      </c>
      <c r="BY782" t="str">
        <f>IF(Table1[[#This Row],[Date]]="","",IF(Table1[[#This Row],[Effect 2]]="Dr.",-Table1[[#This Row],[Amount 2]],Table1[[#This Row],[Amount 2]]))</f>
        <v/>
      </c>
      <c r="CB782" t="str">
        <f>IF(Table1[[#This Row],[Ledger 3]]="","","No")</f>
        <v/>
      </c>
      <c r="CC782" t="str">
        <f>IF(Table1[[#This Row],[Ledger 3]]="","",IF(Table1[[#This Row],[Effect 3]]="Dr.","Yes","No"))</f>
        <v/>
      </c>
      <c r="CD782" t="str">
        <f>IF(Table1[[#This Row],[Ledger 3]]="","",Table1[[#This Row],[Ledger 3]])</f>
        <v/>
      </c>
      <c r="CE782" t="str">
        <f>IF(Table1[[#This Row],[Ledger 3]]="","",IF(Table1[[#This Row],[Effect 3]]="Dr.",-Table1[[#This Row],[Amount 3]],Table1[[#This Row],[Amount 3]]))</f>
        <v/>
      </c>
      <c r="CH782" t="str">
        <f>IF(Table1[[#This Row],[Ledger 4]]="","","No")</f>
        <v/>
      </c>
      <c r="CI782" t="str">
        <f>IF(Table1[[#This Row],[Ledger 4]]="","",IF(Table1[[#This Row],[Effect 4]]="Dr.","Yes","No"))</f>
        <v/>
      </c>
      <c r="CJ782" t="str">
        <f>IF(Table1[[#This Row],[Ledger 4]]="","",Table1[[#This Row],[Ledger 4]])</f>
        <v/>
      </c>
      <c r="CK782" t="str">
        <f>IF(Table1[[#This Row],[Ledger 4]]="","",IF(Table1[[#This Row],[Effect 4]]="Dr.",-Table1[[#This Row],[Amount 4]],Table1[[#This Row],[Amount 4]]))</f>
        <v/>
      </c>
      <c r="CN782" t="str">
        <f>IF(Table1[[#This Row],[Ledger 5]]="","","No")</f>
        <v/>
      </c>
      <c r="CO782" t="str">
        <f>IF(Table1[[#This Row],[Ledger 5]]="","",IF(Table1[[#This Row],[Effect 5]]="Dr.","Yes","No"))</f>
        <v/>
      </c>
      <c r="CP782" t="str">
        <f>IF(Table1[[#This Row],[Ledger 5]]="","",Table1[[#This Row],[Ledger 5]])</f>
        <v/>
      </c>
      <c r="CQ782" t="str">
        <f>IF(Table1[[#This Row],[Ledger 5]]="","",IF(Table1[[#This Row],[Effect 5]]="Dr.",-Table1[[#This Row],[Amount 5]],Table1[[#This Row],[Amount 5]]))</f>
        <v/>
      </c>
      <c r="CT782" t="str">
        <f>IF(Table1[[#This Row],[Ledger 6]]="","","No")</f>
        <v/>
      </c>
      <c r="CU782" t="str">
        <f>IF(Table1[[#This Row],[Ledger 6]]="","",IF(Table1[[#This Row],[Effect 6]]="Dr.","Yes","No"))</f>
        <v/>
      </c>
      <c r="CV782" t="str">
        <f>IF(Table1[[#This Row],[Ledger 6]]="","",Table1[[#This Row],[Ledger 6]])</f>
        <v/>
      </c>
      <c r="CW782" t="str">
        <f>IF(Table1[[#This Row],[Ledger 6]]="","",IF(Table1[[#This Row],[Effect 6]]="Dr.",-Table1[[#This Row],[Amount 6]],Table1[[#This Row],[Amount 6]]))</f>
        <v/>
      </c>
      <c r="CZ782" t="str">
        <f>IF(Table1[[#This Row],[Ledger 7]]="","","No")</f>
        <v/>
      </c>
      <c r="DA782" t="str">
        <f>IF(Table1[[#This Row],[Ledger 7]]="","",IF(Table1[[#This Row],[Effect 7]]="Dr.","Yes","No"))</f>
        <v/>
      </c>
      <c r="DB782" t="str">
        <f>IF(Table1[[#This Row],[Ledger 7]]="","",Table1[[#This Row],[Ledger 7]])</f>
        <v/>
      </c>
      <c r="DC782" t="str">
        <f>IF(Table1[[#This Row],[Ledger 7]]="","",IF(Table1[[#This Row],[Effect 7]]="Dr.",-Table1[[#This Row],[Amount 7]],Table1[[#This Row],[Amount 7]]))</f>
        <v/>
      </c>
      <c r="DF782" t="str">
        <f>IF(Table1[[#This Row],[Ledger 8]]="","","No")</f>
        <v/>
      </c>
      <c r="DG782" t="str">
        <f>IF(Table1[[#This Row],[Ledger 8]]="","",IF(Table1[[#This Row],[Effect 8]]="Dr.","Yes","No"))</f>
        <v/>
      </c>
      <c r="DH782" t="str">
        <f>IF(Table1[[#This Row],[Ledger 8]]="","",Table1[[#This Row],[Ledger 8]])</f>
        <v/>
      </c>
      <c r="DI782" t="str">
        <f>IF(Table1[[#This Row],[Ledger 8]]="","",IF(Table1[[#This Row],[Effect 8]]="Dr.",-Table1[[#This Row],[Amount 8]],Table1[[#This Row],[Amount 8]]))</f>
        <v/>
      </c>
      <c r="DL782" t="str">
        <f>IF(Table1[[#This Row],[Ledger 9]]="","","No")</f>
        <v/>
      </c>
      <c r="DM782" t="str">
        <f>IF(Table1[[#This Row],[Ledger 9]]="","",IF(Table1[[#This Row],[Effect 9]]="Dr.","Yes","No"))</f>
        <v/>
      </c>
      <c r="DN782" t="str">
        <f>IF(Table1[[#This Row],[Ledger 9]]="","",Table1[[#This Row],[Ledger 9]])</f>
        <v/>
      </c>
      <c r="DO782" t="str">
        <f>IF(Table1[[#This Row],[Ledger 9]]="","",IF(Table1[[#This Row],[Effect 9]]="Dr.",-Table1[[#This Row],[Amount 9]],Table1[[#This Row],[Amount 9]]))</f>
        <v/>
      </c>
      <c r="DR782" t="str">
        <f>IF(Table1[[#This Row],[Ledger 10]]="","","No")</f>
        <v/>
      </c>
      <c r="DS782" t="str">
        <f>IF(Table1[[#This Row],[Ledger 10]]="","",IF(Table1[[#This Row],[Effect 10]]="Dr.","Yes","No"))</f>
        <v/>
      </c>
      <c r="DT782" t="str">
        <f>IF(Table1[[#This Row],[Ledger 10]]="","",Table1[[#This Row],[Ledger 10]])</f>
        <v/>
      </c>
      <c r="DU782" t="str">
        <f>IF(Table1[[#This Row],[Ledger 10]]="","",IF(Table1[[#This Row],[Effect 10]]="Dr.",-Table1[[#This Row],[Amount 10]],Table1[[#This Row],[Amount 10]]))</f>
        <v/>
      </c>
      <c r="DX782" t="str">
        <f>IF(Table1[[#This Row],[Ledger 11]]="","","No")</f>
        <v/>
      </c>
      <c r="DY782" t="str">
        <f>IF(Table1[[#This Row],[Ledger 11]]="","",IF(Table1[[#This Row],[Effect 11]]="Dr.","Yes","No"))</f>
        <v/>
      </c>
      <c r="DZ782" t="str">
        <f>IF(Table1[[#This Row],[Ledger 11]]="","",Table1[[#This Row],[Ledger 11]])</f>
        <v/>
      </c>
      <c r="EA782" t="str">
        <f>IF(Table1[[#This Row],[Ledger 11]]="","",IF(Table1[[#This Row],[Effect 11]]="Dr.",-Table1[[#This Row],[Amount 11]],Table1[[#This Row],[Amount 11]]))</f>
        <v/>
      </c>
      <c r="ED782" t="str">
        <f>IF(Table1[[#This Row],[Ledger 12]]="","","No")</f>
        <v/>
      </c>
      <c r="EE782" t="str">
        <f>IF(Table1[[#This Row],[Ledger 12]]="","",IF(Table1[[#This Row],[Effect 12]]="Dr.","Yes","No"))</f>
        <v/>
      </c>
      <c r="EF782" t="str">
        <f>IF(Table1[[#This Row],[Ledger 12]]="","",Table1[[#This Row],[Ledger 12]])</f>
        <v/>
      </c>
      <c r="EG782" t="str">
        <f>IF(Table1[[#This Row],[Ledger 12]]="","",IF(Table1[[#This Row],[Effect 12]]="Dr.",-Table1[[#This Row],[Amount 12]],Table1[[#This Row],[Amount 12]]))</f>
        <v/>
      </c>
      <c r="EJ782" t="str">
        <f>IF(Table1[[#This Row],[Ledger 13]]="","","No")</f>
        <v/>
      </c>
      <c r="EK782" t="str">
        <f>IF(Table1[[#This Row],[Ledger 13]]="","",IF(Table1[[#This Row],[Effect 13]]="Dr.","Yes","No"))</f>
        <v/>
      </c>
      <c r="EL782" t="str">
        <f>IF(Table1[[#This Row],[Ledger 13]]="","",Table1[[#This Row],[Ledger 13]])</f>
        <v/>
      </c>
      <c r="EM782" t="str">
        <f>IF(Table1[[#This Row],[Ledger 13]]="","",IF(Table1[[#This Row],[Effect 13]]="Dr.",-Table1[[#This Row],[Amount 13]],Table1[[#This Row],[Amount 13]]))</f>
        <v/>
      </c>
      <c r="EP782" t="str">
        <f>IF(Table1[[#This Row],[Ledger 14]]="","","No")</f>
        <v/>
      </c>
      <c r="EQ782" t="str">
        <f>IF(Table1[[#This Row],[Ledger 14]]="","",IF(Table1[[#This Row],[Effect 14]]="Dr.","Yes","No"))</f>
        <v/>
      </c>
      <c r="ER782" t="str">
        <f>IF(Table1[[#This Row],[Ledger 14]]="","",Table1[[#This Row],[Ledger 14]])</f>
        <v/>
      </c>
      <c r="ES782" t="str">
        <f>IF(Table1[[#This Row],[Ledger 14]]="","",IF(Table1[[#This Row],[Effect 14]]="Dr.",-Table1[[#This Row],[Amount 14]],Table1[[#This Row],[Amount 14]]))</f>
        <v/>
      </c>
      <c r="EV782" t="str">
        <f>IF(Table1[[#This Row],[Ledger 15]]="","","No")</f>
        <v/>
      </c>
      <c r="EW782" t="str">
        <f>IF(Table1[[#This Row],[Ledger 15]]="","",IF(Table1[[#This Row],[Effect 15]]="Dr.","Yes","No"))</f>
        <v/>
      </c>
      <c r="EX782" t="str">
        <f>IF(Table1[[#This Row],[Ledger 15]]="","",Table1[[#This Row],[Ledger 15]])</f>
        <v/>
      </c>
      <c r="EY782" t="str">
        <f>IF(Table1[[#This Row],[Ledger 15]]="","",IF(Table1[[#This Row],[Effect 15]]="Dr.",-Table1[[#This Row],[Amount 15]],Table1[[#This Row],[Amount 15]]))</f>
        <v/>
      </c>
      <c r="FD7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2">
        <f>IF(Table1[[#This Row],[Date]]="",0,IF(AND(Table1[[#This Row],[Date]]&gt;=$FE$2,Table1[[#This Row],[Date]]&lt;=$FE$3),0,1))</f>
        <v>0</v>
      </c>
      <c r="FF782">
        <f>IF(Table1[[#This Row],[Date]]="",0,IF(TYPE(VLOOKUP(Table1[[#This Row],[Voucher Type]],Table1[[#All],[Voucher Type Master]],1,FALSE))=16,1,0))</f>
        <v>0</v>
      </c>
      <c r="FG782">
        <f>IF(TYPE(IF(Table1[[#This Row],[Date]]="",0,IF(VLOOKUP(Table1[[#This Row],[Voucher Type]],$FY$5:$FZ$13,2,0)=Table1[[#This Row],[Effect 1]],0,1)))=16,1,0)</f>
        <v>0</v>
      </c>
      <c r="FH7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2">
        <f>IF(LEN(Table1[[#This Row],[Ledger 1]])&gt;0,IF(TYPE(VLOOKUP(Table1[[#This Row],[Ledger 1]],GZ:GZ,1,0))=16,1,0),0)</f>
        <v>0</v>
      </c>
      <c r="FJ782">
        <f>IF(LEN(Table1[[#This Row],[Ledger 2]])&gt;0,IF(TYPE(VLOOKUP(Table1[[#This Row],[Ledger 2]],GZ:GZ,1,0))=16,1,0),0)</f>
        <v>0</v>
      </c>
      <c r="FK782">
        <f>IF(LEN(Table1[[#This Row],[Ledger 3]])&gt;0,IF(TYPE(VLOOKUP(Table1[[#This Row],[Ledger 3]],GZ:GZ,1,0))=16,1,0),0)</f>
        <v>0</v>
      </c>
      <c r="FL782">
        <f>IF(LEN(Table1[[#This Row],[Ledger 4]])&gt;0,IF(TYPE(VLOOKUP(Table1[[#This Row],[Ledger 4]],GZ:GZ,1,0))=16,1,0),0)</f>
        <v>0</v>
      </c>
      <c r="FM782">
        <f>IF(LEN(Table1[[#This Row],[Ledger 5]])&gt;0,IF(TYPE(VLOOKUP(Table1[[#This Row],[Ledger 5]],GZ:GZ,1,0))=16,1,0),0)</f>
        <v>0</v>
      </c>
      <c r="FN782">
        <f>IF(LEN(Table1[[#This Row],[Ledger 6]])&gt;0,IF(TYPE(VLOOKUP(Table1[[#This Row],[Ledger 6]],$GZ:$GZ,1,0))=16,1,0),0)</f>
        <v>0</v>
      </c>
      <c r="FO782">
        <f>IF(LEN(Table1[[#This Row],[Ledger 7]])&gt;0,IF(TYPE(VLOOKUP(Table1[[#This Row],[Ledger 7]],$GZ:$GZ,1,0))=16,1,0),0)</f>
        <v>0</v>
      </c>
      <c r="FP782">
        <f>IF(LEN(Table1[[#This Row],[Ledger 8]])&gt;0,IF(TYPE(VLOOKUP(Table1[[#This Row],[Ledger 8]],$GZ:$GZ,1,0))=16,1,0),0)</f>
        <v>0</v>
      </c>
      <c r="FQ782">
        <f>IF(LEN(Table1[[#This Row],[Ledger 9]])&gt;0,IF(TYPE(VLOOKUP(Table1[[#This Row],[Ledger 9]],$GZ:$GZ,1,0))=16,1,0),0)</f>
        <v>0</v>
      </c>
      <c r="FR782">
        <f>IF(LEN(Table1[[#This Row],[Ledger 10]])&gt;0,IF(TYPE(VLOOKUP(Table1[[#This Row],[Ledger 10]],$GZ:$GZ,1,0))=16,1,0),0)</f>
        <v>0</v>
      </c>
      <c r="FS782">
        <f>IF(LEN(Table1[[#This Row],[Ledger 11]])&gt;0,IF(TYPE(VLOOKUP(Table1[[#This Row],[Ledger 11]],$GZ:$GZ,1,0))=16,1,0),0)</f>
        <v>0</v>
      </c>
      <c r="FT782">
        <f>IF(LEN(Table1[[#This Row],[Ledger 12]])&gt;0,IF(TYPE(VLOOKUP(Table1[[#This Row],[Ledger 12]],$GZ:$GZ,1,0))=16,1,0),0)</f>
        <v>0</v>
      </c>
      <c r="FU782">
        <f>IF(LEN(Table1[[#This Row],[Ledger 13]])&gt;0,IF(TYPE(VLOOKUP(Table1[[#This Row],[Ledger 13]],$GZ:$GZ,1,0))=16,1,0),0)</f>
        <v>0</v>
      </c>
      <c r="FV782">
        <f>IF(LEN(Table1[[#This Row],[Ledger 14]])&gt;0,IF(TYPE(VLOOKUP(Table1[[#This Row],[Ledger 14]],$GZ:$GZ,1,0))=16,1,0),0)</f>
        <v>0</v>
      </c>
      <c r="FW782">
        <f>IF(LEN(Table1[[#This Row],[Ledger 15]])&gt;0,IF(TYPE(VLOOKUP(Table1[[#This Row],[Ledger 15]],$GZ:$GZ,1,0))=16,1,0),0)</f>
        <v>0</v>
      </c>
    </row>
    <row r="783" spans="4:179" ht="33" customHeight="1" x14ac:dyDescent="0.45">
      <c r="D783" s="8">
        <f t="shared" si="21"/>
        <v>778</v>
      </c>
      <c r="E783" s="32"/>
      <c r="F783" s="34"/>
      <c r="G783" s="34"/>
      <c r="H783" s="34"/>
      <c r="I783" s="34"/>
      <c r="J783" s="38"/>
      <c r="K783" s="33"/>
      <c r="L783" s="36"/>
      <c r="M783" s="35"/>
      <c r="N783" s="34"/>
      <c r="O783" s="41"/>
      <c r="P783" s="35"/>
      <c r="Q783" s="34"/>
      <c r="R783" s="37"/>
      <c r="S783" s="35"/>
      <c r="T783" s="34"/>
      <c r="U783" s="37"/>
      <c r="V783" s="35"/>
      <c r="W783" s="34"/>
      <c r="X783" s="37"/>
      <c r="Y783" s="35"/>
      <c r="Z783" s="34"/>
      <c r="AA783" s="37"/>
      <c r="AB783" s="35"/>
      <c r="AC783" s="34"/>
      <c r="AD783" s="37"/>
      <c r="AE783" s="35"/>
      <c r="AF783" s="34"/>
      <c r="AG783" s="37"/>
      <c r="AH783" s="35"/>
      <c r="AI783" s="34"/>
      <c r="AJ783" s="37"/>
      <c r="AK783" s="35"/>
      <c r="AL783" s="34"/>
      <c r="AM783" s="37"/>
      <c r="AN783" s="35"/>
      <c r="AO783" s="34"/>
      <c r="AP783" s="37"/>
      <c r="AQ783" s="35"/>
      <c r="AR783" s="34"/>
      <c r="AS783" s="37"/>
      <c r="AT783" s="35"/>
      <c r="AU783" s="34"/>
      <c r="AV783" s="37"/>
      <c r="AW783" s="35"/>
      <c r="AX783" s="34"/>
      <c r="AY783" s="37"/>
      <c r="AZ783" s="35"/>
      <c r="BA783" s="34"/>
      <c r="BB783" s="37"/>
      <c r="BC7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3" s="7"/>
      <c r="BF783" t="str">
        <f>IF(Table1[[#This Row],[Date]]="","","&amp;lt;VOUCHER REMOTEID="&amp;""""&amp;$A$11&amp;$A$13&amp;ROW()&amp;""""&amp;" VCHTYPE="""&amp;F783&amp;""" ACTION="""&amp;"Create"&amp;"""&amp;gt;")</f>
        <v/>
      </c>
      <c r="BG783" t="str">
        <f>IF(Table1[[#This Row],[Date]]="","",TEXT(Table1[[#This Row],[Date]],"yyyymmdd"))</f>
        <v/>
      </c>
      <c r="BH783" t="str">
        <f>Table1[[#This Row],[Date2]]</f>
        <v/>
      </c>
      <c r="BI783" t="str">
        <f>IF(Table1[[#This Row],[Date]]="","",Table1[[#This Row],[Voucher Type]])</f>
        <v/>
      </c>
      <c r="BJ783" t="str">
        <f>IF(Table1[[#This Row],[Ref No / Invoice No]]="","",Table1[[#This Row],[Ref No / Invoice No]])</f>
        <v/>
      </c>
      <c r="BK783" t="str">
        <f>IF(Table1[[#This Row],[Voucher No]]="","",Table1[[#This Row],[Voucher No]])</f>
        <v/>
      </c>
      <c r="BL783" t="str">
        <f>IF(Table1[[#This Row],[Date]]="","",Table1[[#This Row],[Narration]])</f>
        <v/>
      </c>
      <c r="BM783" t="str">
        <f>IF(Table1[[#This Row],[Date]]="","",$A$11&amp;$A$13&amp;ROW())</f>
        <v/>
      </c>
      <c r="BN783" t="str">
        <f>IF(Table1[[#This Row],[Date]]="","",$A$13)</f>
        <v/>
      </c>
      <c r="BP783" t="str">
        <f>IF(Table1[[#This Row],[Ledger 1]]="","","No")</f>
        <v/>
      </c>
      <c r="BQ783" t="str">
        <f>IF(Table1[[#This Row],[Date]]="","",IF(Table1[[#This Row],[Effect 1]]="Dr.","Yes","No"))</f>
        <v/>
      </c>
      <c r="BR783" t="str">
        <f>IF(Table1[[#This Row],[Date]]="","",Table1[[#This Row],[Ledger 1]])</f>
        <v/>
      </c>
      <c r="BS783" t="str">
        <f>IF(Table1[[#This Row],[Date]]="","",IF(Table1[[#This Row],[Effect 1]]="Dr.",-Table1[[#This Row],[Amount 1]],Table1[[#This Row],[Amount 1]]))</f>
        <v/>
      </c>
      <c r="BV783" t="str">
        <f>IF(Table1[[#This Row],[Ledger 2]]="","","No")</f>
        <v/>
      </c>
      <c r="BW783" t="str">
        <f>IF(Table1[[#This Row],[Date]]="","",IF(Table1[[#This Row],[Effect 2]]="Dr.","Yes","No"))</f>
        <v/>
      </c>
      <c r="BX783" t="str">
        <f>IF(Table1[[#This Row],[Date]]="","",Table1[[#This Row],[Ledger 2]])</f>
        <v/>
      </c>
      <c r="BY783" t="str">
        <f>IF(Table1[[#This Row],[Date]]="","",IF(Table1[[#This Row],[Effect 2]]="Dr.",-Table1[[#This Row],[Amount 2]],Table1[[#This Row],[Amount 2]]))</f>
        <v/>
      </c>
      <c r="CB783" t="str">
        <f>IF(Table1[[#This Row],[Ledger 3]]="","","No")</f>
        <v/>
      </c>
      <c r="CC783" t="str">
        <f>IF(Table1[[#This Row],[Ledger 3]]="","",IF(Table1[[#This Row],[Effect 3]]="Dr.","Yes","No"))</f>
        <v/>
      </c>
      <c r="CD783" t="str">
        <f>IF(Table1[[#This Row],[Ledger 3]]="","",Table1[[#This Row],[Ledger 3]])</f>
        <v/>
      </c>
      <c r="CE783" t="str">
        <f>IF(Table1[[#This Row],[Ledger 3]]="","",IF(Table1[[#This Row],[Effect 3]]="Dr.",-Table1[[#This Row],[Amount 3]],Table1[[#This Row],[Amount 3]]))</f>
        <v/>
      </c>
      <c r="CH783" t="str">
        <f>IF(Table1[[#This Row],[Ledger 4]]="","","No")</f>
        <v/>
      </c>
      <c r="CI783" t="str">
        <f>IF(Table1[[#This Row],[Ledger 4]]="","",IF(Table1[[#This Row],[Effect 4]]="Dr.","Yes","No"))</f>
        <v/>
      </c>
      <c r="CJ783" t="str">
        <f>IF(Table1[[#This Row],[Ledger 4]]="","",Table1[[#This Row],[Ledger 4]])</f>
        <v/>
      </c>
      <c r="CK783" t="str">
        <f>IF(Table1[[#This Row],[Ledger 4]]="","",IF(Table1[[#This Row],[Effect 4]]="Dr.",-Table1[[#This Row],[Amount 4]],Table1[[#This Row],[Amount 4]]))</f>
        <v/>
      </c>
      <c r="CN783" t="str">
        <f>IF(Table1[[#This Row],[Ledger 5]]="","","No")</f>
        <v/>
      </c>
      <c r="CO783" t="str">
        <f>IF(Table1[[#This Row],[Ledger 5]]="","",IF(Table1[[#This Row],[Effect 5]]="Dr.","Yes","No"))</f>
        <v/>
      </c>
      <c r="CP783" t="str">
        <f>IF(Table1[[#This Row],[Ledger 5]]="","",Table1[[#This Row],[Ledger 5]])</f>
        <v/>
      </c>
      <c r="CQ783" t="str">
        <f>IF(Table1[[#This Row],[Ledger 5]]="","",IF(Table1[[#This Row],[Effect 5]]="Dr.",-Table1[[#This Row],[Amount 5]],Table1[[#This Row],[Amount 5]]))</f>
        <v/>
      </c>
      <c r="CT783" t="str">
        <f>IF(Table1[[#This Row],[Ledger 6]]="","","No")</f>
        <v/>
      </c>
      <c r="CU783" t="str">
        <f>IF(Table1[[#This Row],[Ledger 6]]="","",IF(Table1[[#This Row],[Effect 6]]="Dr.","Yes","No"))</f>
        <v/>
      </c>
      <c r="CV783" t="str">
        <f>IF(Table1[[#This Row],[Ledger 6]]="","",Table1[[#This Row],[Ledger 6]])</f>
        <v/>
      </c>
      <c r="CW783" t="str">
        <f>IF(Table1[[#This Row],[Ledger 6]]="","",IF(Table1[[#This Row],[Effect 6]]="Dr.",-Table1[[#This Row],[Amount 6]],Table1[[#This Row],[Amount 6]]))</f>
        <v/>
      </c>
      <c r="CZ783" t="str">
        <f>IF(Table1[[#This Row],[Ledger 7]]="","","No")</f>
        <v/>
      </c>
      <c r="DA783" t="str">
        <f>IF(Table1[[#This Row],[Ledger 7]]="","",IF(Table1[[#This Row],[Effect 7]]="Dr.","Yes","No"))</f>
        <v/>
      </c>
      <c r="DB783" t="str">
        <f>IF(Table1[[#This Row],[Ledger 7]]="","",Table1[[#This Row],[Ledger 7]])</f>
        <v/>
      </c>
      <c r="DC783" t="str">
        <f>IF(Table1[[#This Row],[Ledger 7]]="","",IF(Table1[[#This Row],[Effect 7]]="Dr.",-Table1[[#This Row],[Amount 7]],Table1[[#This Row],[Amount 7]]))</f>
        <v/>
      </c>
      <c r="DF783" t="str">
        <f>IF(Table1[[#This Row],[Ledger 8]]="","","No")</f>
        <v/>
      </c>
      <c r="DG783" t="str">
        <f>IF(Table1[[#This Row],[Ledger 8]]="","",IF(Table1[[#This Row],[Effect 8]]="Dr.","Yes","No"))</f>
        <v/>
      </c>
      <c r="DH783" t="str">
        <f>IF(Table1[[#This Row],[Ledger 8]]="","",Table1[[#This Row],[Ledger 8]])</f>
        <v/>
      </c>
      <c r="DI783" t="str">
        <f>IF(Table1[[#This Row],[Ledger 8]]="","",IF(Table1[[#This Row],[Effect 8]]="Dr.",-Table1[[#This Row],[Amount 8]],Table1[[#This Row],[Amount 8]]))</f>
        <v/>
      </c>
      <c r="DL783" t="str">
        <f>IF(Table1[[#This Row],[Ledger 9]]="","","No")</f>
        <v/>
      </c>
      <c r="DM783" t="str">
        <f>IF(Table1[[#This Row],[Ledger 9]]="","",IF(Table1[[#This Row],[Effect 9]]="Dr.","Yes","No"))</f>
        <v/>
      </c>
      <c r="DN783" t="str">
        <f>IF(Table1[[#This Row],[Ledger 9]]="","",Table1[[#This Row],[Ledger 9]])</f>
        <v/>
      </c>
      <c r="DO783" t="str">
        <f>IF(Table1[[#This Row],[Ledger 9]]="","",IF(Table1[[#This Row],[Effect 9]]="Dr.",-Table1[[#This Row],[Amount 9]],Table1[[#This Row],[Amount 9]]))</f>
        <v/>
      </c>
      <c r="DR783" t="str">
        <f>IF(Table1[[#This Row],[Ledger 10]]="","","No")</f>
        <v/>
      </c>
      <c r="DS783" t="str">
        <f>IF(Table1[[#This Row],[Ledger 10]]="","",IF(Table1[[#This Row],[Effect 10]]="Dr.","Yes","No"))</f>
        <v/>
      </c>
      <c r="DT783" t="str">
        <f>IF(Table1[[#This Row],[Ledger 10]]="","",Table1[[#This Row],[Ledger 10]])</f>
        <v/>
      </c>
      <c r="DU783" t="str">
        <f>IF(Table1[[#This Row],[Ledger 10]]="","",IF(Table1[[#This Row],[Effect 10]]="Dr.",-Table1[[#This Row],[Amount 10]],Table1[[#This Row],[Amount 10]]))</f>
        <v/>
      </c>
      <c r="DX783" t="str">
        <f>IF(Table1[[#This Row],[Ledger 11]]="","","No")</f>
        <v/>
      </c>
      <c r="DY783" t="str">
        <f>IF(Table1[[#This Row],[Ledger 11]]="","",IF(Table1[[#This Row],[Effect 11]]="Dr.","Yes","No"))</f>
        <v/>
      </c>
      <c r="DZ783" t="str">
        <f>IF(Table1[[#This Row],[Ledger 11]]="","",Table1[[#This Row],[Ledger 11]])</f>
        <v/>
      </c>
      <c r="EA783" t="str">
        <f>IF(Table1[[#This Row],[Ledger 11]]="","",IF(Table1[[#This Row],[Effect 11]]="Dr.",-Table1[[#This Row],[Amount 11]],Table1[[#This Row],[Amount 11]]))</f>
        <v/>
      </c>
      <c r="ED783" t="str">
        <f>IF(Table1[[#This Row],[Ledger 12]]="","","No")</f>
        <v/>
      </c>
      <c r="EE783" t="str">
        <f>IF(Table1[[#This Row],[Ledger 12]]="","",IF(Table1[[#This Row],[Effect 12]]="Dr.","Yes","No"))</f>
        <v/>
      </c>
      <c r="EF783" t="str">
        <f>IF(Table1[[#This Row],[Ledger 12]]="","",Table1[[#This Row],[Ledger 12]])</f>
        <v/>
      </c>
      <c r="EG783" t="str">
        <f>IF(Table1[[#This Row],[Ledger 12]]="","",IF(Table1[[#This Row],[Effect 12]]="Dr.",-Table1[[#This Row],[Amount 12]],Table1[[#This Row],[Amount 12]]))</f>
        <v/>
      </c>
      <c r="EJ783" t="str">
        <f>IF(Table1[[#This Row],[Ledger 13]]="","","No")</f>
        <v/>
      </c>
      <c r="EK783" t="str">
        <f>IF(Table1[[#This Row],[Ledger 13]]="","",IF(Table1[[#This Row],[Effect 13]]="Dr.","Yes","No"))</f>
        <v/>
      </c>
      <c r="EL783" t="str">
        <f>IF(Table1[[#This Row],[Ledger 13]]="","",Table1[[#This Row],[Ledger 13]])</f>
        <v/>
      </c>
      <c r="EM783" t="str">
        <f>IF(Table1[[#This Row],[Ledger 13]]="","",IF(Table1[[#This Row],[Effect 13]]="Dr.",-Table1[[#This Row],[Amount 13]],Table1[[#This Row],[Amount 13]]))</f>
        <v/>
      </c>
      <c r="EP783" t="str">
        <f>IF(Table1[[#This Row],[Ledger 14]]="","","No")</f>
        <v/>
      </c>
      <c r="EQ783" t="str">
        <f>IF(Table1[[#This Row],[Ledger 14]]="","",IF(Table1[[#This Row],[Effect 14]]="Dr.","Yes","No"))</f>
        <v/>
      </c>
      <c r="ER783" t="str">
        <f>IF(Table1[[#This Row],[Ledger 14]]="","",Table1[[#This Row],[Ledger 14]])</f>
        <v/>
      </c>
      <c r="ES783" t="str">
        <f>IF(Table1[[#This Row],[Ledger 14]]="","",IF(Table1[[#This Row],[Effect 14]]="Dr.",-Table1[[#This Row],[Amount 14]],Table1[[#This Row],[Amount 14]]))</f>
        <v/>
      </c>
      <c r="EV783" t="str">
        <f>IF(Table1[[#This Row],[Ledger 15]]="","","No")</f>
        <v/>
      </c>
      <c r="EW783" t="str">
        <f>IF(Table1[[#This Row],[Ledger 15]]="","",IF(Table1[[#This Row],[Effect 15]]="Dr.","Yes","No"))</f>
        <v/>
      </c>
      <c r="EX783" t="str">
        <f>IF(Table1[[#This Row],[Ledger 15]]="","",Table1[[#This Row],[Ledger 15]])</f>
        <v/>
      </c>
      <c r="EY783" t="str">
        <f>IF(Table1[[#This Row],[Ledger 15]]="","",IF(Table1[[#This Row],[Effect 15]]="Dr.",-Table1[[#This Row],[Amount 15]],Table1[[#This Row],[Amount 15]]))</f>
        <v/>
      </c>
      <c r="FD7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3">
        <f>IF(Table1[[#This Row],[Date]]="",0,IF(AND(Table1[[#This Row],[Date]]&gt;=$FE$2,Table1[[#This Row],[Date]]&lt;=$FE$3),0,1))</f>
        <v>0</v>
      </c>
      <c r="FF783">
        <f>IF(Table1[[#This Row],[Date]]="",0,IF(TYPE(VLOOKUP(Table1[[#This Row],[Voucher Type]],Table1[[#All],[Voucher Type Master]],1,FALSE))=16,1,0))</f>
        <v>0</v>
      </c>
      <c r="FG783">
        <f>IF(TYPE(IF(Table1[[#This Row],[Date]]="",0,IF(VLOOKUP(Table1[[#This Row],[Voucher Type]],$FY$5:$FZ$13,2,0)=Table1[[#This Row],[Effect 1]],0,1)))=16,1,0)</f>
        <v>0</v>
      </c>
      <c r="FH7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3">
        <f>IF(LEN(Table1[[#This Row],[Ledger 1]])&gt;0,IF(TYPE(VLOOKUP(Table1[[#This Row],[Ledger 1]],GZ:GZ,1,0))=16,1,0),0)</f>
        <v>0</v>
      </c>
      <c r="FJ783">
        <f>IF(LEN(Table1[[#This Row],[Ledger 2]])&gt;0,IF(TYPE(VLOOKUP(Table1[[#This Row],[Ledger 2]],GZ:GZ,1,0))=16,1,0),0)</f>
        <v>0</v>
      </c>
      <c r="FK783">
        <f>IF(LEN(Table1[[#This Row],[Ledger 3]])&gt;0,IF(TYPE(VLOOKUP(Table1[[#This Row],[Ledger 3]],GZ:GZ,1,0))=16,1,0),0)</f>
        <v>0</v>
      </c>
      <c r="FL783">
        <f>IF(LEN(Table1[[#This Row],[Ledger 4]])&gt;0,IF(TYPE(VLOOKUP(Table1[[#This Row],[Ledger 4]],GZ:GZ,1,0))=16,1,0),0)</f>
        <v>0</v>
      </c>
      <c r="FM783">
        <f>IF(LEN(Table1[[#This Row],[Ledger 5]])&gt;0,IF(TYPE(VLOOKUP(Table1[[#This Row],[Ledger 5]],GZ:GZ,1,0))=16,1,0),0)</f>
        <v>0</v>
      </c>
      <c r="FN783">
        <f>IF(LEN(Table1[[#This Row],[Ledger 6]])&gt;0,IF(TYPE(VLOOKUP(Table1[[#This Row],[Ledger 6]],$GZ:$GZ,1,0))=16,1,0),0)</f>
        <v>0</v>
      </c>
      <c r="FO783">
        <f>IF(LEN(Table1[[#This Row],[Ledger 7]])&gt;0,IF(TYPE(VLOOKUP(Table1[[#This Row],[Ledger 7]],$GZ:$GZ,1,0))=16,1,0),0)</f>
        <v>0</v>
      </c>
      <c r="FP783">
        <f>IF(LEN(Table1[[#This Row],[Ledger 8]])&gt;0,IF(TYPE(VLOOKUP(Table1[[#This Row],[Ledger 8]],$GZ:$GZ,1,0))=16,1,0),0)</f>
        <v>0</v>
      </c>
      <c r="FQ783">
        <f>IF(LEN(Table1[[#This Row],[Ledger 9]])&gt;0,IF(TYPE(VLOOKUP(Table1[[#This Row],[Ledger 9]],$GZ:$GZ,1,0))=16,1,0),0)</f>
        <v>0</v>
      </c>
      <c r="FR783">
        <f>IF(LEN(Table1[[#This Row],[Ledger 10]])&gt;0,IF(TYPE(VLOOKUP(Table1[[#This Row],[Ledger 10]],$GZ:$GZ,1,0))=16,1,0),0)</f>
        <v>0</v>
      </c>
      <c r="FS783">
        <f>IF(LEN(Table1[[#This Row],[Ledger 11]])&gt;0,IF(TYPE(VLOOKUP(Table1[[#This Row],[Ledger 11]],$GZ:$GZ,1,0))=16,1,0),0)</f>
        <v>0</v>
      </c>
      <c r="FT783">
        <f>IF(LEN(Table1[[#This Row],[Ledger 12]])&gt;0,IF(TYPE(VLOOKUP(Table1[[#This Row],[Ledger 12]],$GZ:$GZ,1,0))=16,1,0),0)</f>
        <v>0</v>
      </c>
      <c r="FU783">
        <f>IF(LEN(Table1[[#This Row],[Ledger 13]])&gt;0,IF(TYPE(VLOOKUP(Table1[[#This Row],[Ledger 13]],$GZ:$GZ,1,0))=16,1,0),0)</f>
        <v>0</v>
      </c>
      <c r="FV783">
        <f>IF(LEN(Table1[[#This Row],[Ledger 14]])&gt;0,IF(TYPE(VLOOKUP(Table1[[#This Row],[Ledger 14]],$GZ:$GZ,1,0))=16,1,0),0)</f>
        <v>0</v>
      </c>
      <c r="FW783">
        <f>IF(LEN(Table1[[#This Row],[Ledger 15]])&gt;0,IF(TYPE(VLOOKUP(Table1[[#This Row],[Ledger 15]],$GZ:$GZ,1,0))=16,1,0),0)</f>
        <v>0</v>
      </c>
    </row>
    <row r="784" spans="4:179" ht="33" customHeight="1" x14ac:dyDescent="0.45">
      <c r="D784" s="8">
        <f t="shared" si="21"/>
        <v>779</v>
      </c>
      <c r="E784" s="32"/>
      <c r="F784" s="34"/>
      <c r="G784" s="34"/>
      <c r="H784" s="34"/>
      <c r="I784" s="34"/>
      <c r="J784" s="38"/>
      <c r="K784" s="33"/>
      <c r="L784" s="36"/>
      <c r="M784" s="35"/>
      <c r="N784" s="34"/>
      <c r="O784" s="41"/>
      <c r="P784" s="35"/>
      <c r="Q784" s="34"/>
      <c r="R784" s="37"/>
      <c r="S784" s="35"/>
      <c r="T784" s="34"/>
      <c r="U784" s="37"/>
      <c r="V784" s="35"/>
      <c r="W784" s="34"/>
      <c r="X784" s="37"/>
      <c r="Y784" s="35"/>
      <c r="Z784" s="34"/>
      <c r="AA784" s="37"/>
      <c r="AB784" s="35"/>
      <c r="AC784" s="34"/>
      <c r="AD784" s="37"/>
      <c r="AE784" s="35"/>
      <c r="AF784" s="34"/>
      <c r="AG784" s="37"/>
      <c r="AH784" s="35"/>
      <c r="AI784" s="34"/>
      <c r="AJ784" s="37"/>
      <c r="AK784" s="35"/>
      <c r="AL784" s="34"/>
      <c r="AM784" s="37"/>
      <c r="AN784" s="35"/>
      <c r="AO784" s="34"/>
      <c r="AP784" s="37"/>
      <c r="AQ784" s="35"/>
      <c r="AR784" s="34"/>
      <c r="AS784" s="37"/>
      <c r="AT784" s="35"/>
      <c r="AU784" s="34"/>
      <c r="AV784" s="37"/>
      <c r="AW784" s="35"/>
      <c r="AX784" s="34"/>
      <c r="AY784" s="37"/>
      <c r="AZ784" s="35"/>
      <c r="BA784" s="34"/>
      <c r="BB784" s="37"/>
      <c r="BC7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4" s="7"/>
      <c r="BF784" t="str">
        <f>IF(Table1[[#This Row],[Date]]="","","&amp;lt;VOUCHER REMOTEID="&amp;""""&amp;$A$11&amp;$A$13&amp;ROW()&amp;""""&amp;" VCHTYPE="""&amp;F784&amp;""" ACTION="""&amp;"Create"&amp;"""&amp;gt;")</f>
        <v/>
      </c>
      <c r="BG784" t="str">
        <f>IF(Table1[[#This Row],[Date]]="","",TEXT(Table1[[#This Row],[Date]],"yyyymmdd"))</f>
        <v/>
      </c>
      <c r="BH784" t="str">
        <f>Table1[[#This Row],[Date2]]</f>
        <v/>
      </c>
      <c r="BI784" t="str">
        <f>IF(Table1[[#This Row],[Date]]="","",Table1[[#This Row],[Voucher Type]])</f>
        <v/>
      </c>
      <c r="BJ784" t="str">
        <f>IF(Table1[[#This Row],[Ref No / Invoice No]]="","",Table1[[#This Row],[Ref No / Invoice No]])</f>
        <v/>
      </c>
      <c r="BK784" t="str">
        <f>IF(Table1[[#This Row],[Voucher No]]="","",Table1[[#This Row],[Voucher No]])</f>
        <v/>
      </c>
      <c r="BL784" t="str">
        <f>IF(Table1[[#This Row],[Date]]="","",Table1[[#This Row],[Narration]])</f>
        <v/>
      </c>
      <c r="BM784" t="str">
        <f>IF(Table1[[#This Row],[Date]]="","",$A$11&amp;$A$13&amp;ROW())</f>
        <v/>
      </c>
      <c r="BN784" t="str">
        <f>IF(Table1[[#This Row],[Date]]="","",$A$13)</f>
        <v/>
      </c>
      <c r="BP784" t="str">
        <f>IF(Table1[[#This Row],[Ledger 1]]="","","No")</f>
        <v/>
      </c>
      <c r="BQ784" t="str">
        <f>IF(Table1[[#This Row],[Date]]="","",IF(Table1[[#This Row],[Effect 1]]="Dr.","Yes","No"))</f>
        <v/>
      </c>
      <c r="BR784" t="str">
        <f>IF(Table1[[#This Row],[Date]]="","",Table1[[#This Row],[Ledger 1]])</f>
        <v/>
      </c>
      <c r="BS784" t="str">
        <f>IF(Table1[[#This Row],[Date]]="","",IF(Table1[[#This Row],[Effect 1]]="Dr.",-Table1[[#This Row],[Amount 1]],Table1[[#This Row],[Amount 1]]))</f>
        <v/>
      </c>
      <c r="BV784" t="str">
        <f>IF(Table1[[#This Row],[Ledger 2]]="","","No")</f>
        <v/>
      </c>
      <c r="BW784" t="str">
        <f>IF(Table1[[#This Row],[Date]]="","",IF(Table1[[#This Row],[Effect 2]]="Dr.","Yes","No"))</f>
        <v/>
      </c>
      <c r="BX784" t="str">
        <f>IF(Table1[[#This Row],[Date]]="","",Table1[[#This Row],[Ledger 2]])</f>
        <v/>
      </c>
      <c r="BY784" t="str">
        <f>IF(Table1[[#This Row],[Date]]="","",IF(Table1[[#This Row],[Effect 2]]="Dr.",-Table1[[#This Row],[Amount 2]],Table1[[#This Row],[Amount 2]]))</f>
        <v/>
      </c>
      <c r="CB784" t="str">
        <f>IF(Table1[[#This Row],[Ledger 3]]="","","No")</f>
        <v/>
      </c>
      <c r="CC784" t="str">
        <f>IF(Table1[[#This Row],[Ledger 3]]="","",IF(Table1[[#This Row],[Effect 3]]="Dr.","Yes","No"))</f>
        <v/>
      </c>
      <c r="CD784" t="str">
        <f>IF(Table1[[#This Row],[Ledger 3]]="","",Table1[[#This Row],[Ledger 3]])</f>
        <v/>
      </c>
      <c r="CE784" t="str">
        <f>IF(Table1[[#This Row],[Ledger 3]]="","",IF(Table1[[#This Row],[Effect 3]]="Dr.",-Table1[[#This Row],[Amount 3]],Table1[[#This Row],[Amount 3]]))</f>
        <v/>
      </c>
      <c r="CH784" t="str">
        <f>IF(Table1[[#This Row],[Ledger 4]]="","","No")</f>
        <v/>
      </c>
      <c r="CI784" t="str">
        <f>IF(Table1[[#This Row],[Ledger 4]]="","",IF(Table1[[#This Row],[Effect 4]]="Dr.","Yes","No"))</f>
        <v/>
      </c>
      <c r="CJ784" t="str">
        <f>IF(Table1[[#This Row],[Ledger 4]]="","",Table1[[#This Row],[Ledger 4]])</f>
        <v/>
      </c>
      <c r="CK784" t="str">
        <f>IF(Table1[[#This Row],[Ledger 4]]="","",IF(Table1[[#This Row],[Effect 4]]="Dr.",-Table1[[#This Row],[Amount 4]],Table1[[#This Row],[Amount 4]]))</f>
        <v/>
      </c>
      <c r="CN784" t="str">
        <f>IF(Table1[[#This Row],[Ledger 5]]="","","No")</f>
        <v/>
      </c>
      <c r="CO784" t="str">
        <f>IF(Table1[[#This Row],[Ledger 5]]="","",IF(Table1[[#This Row],[Effect 5]]="Dr.","Yes","No"))</f>
        <v/>
      </c>
      <c r="CP784" t="str">
        <f>IF(Table1[[#This Row],[Ledger 5]]="","",Table1[[#This Row],[Ledger 5]])</f>
        <v/>
      </c>
      <c r="CQ784" t="str">
        <f>IF(Table1[[#This Row],[Ledger 5]]="","",IF(Table1[[#This Row],[Effect 5]]="Dr.",-Table1[[#This Row],[Amount 5]],Table1[[#This Row],[Amount 5]]))</f>
        <v/>
      </c>
      <c r="CT784" t="str">
        <f>IF(Table1[[#This Row],[Ledger 6]]="","","No")</f>
        <v/>
      </c>
      <c r="CU784" t="str">
        <f>IF(Table1[[#This Row],[Ledger 6]]="","",IF(Table1[[#This Row],[Effect 6]]="Dr.","Yes","No"))</f>
        <v/>
      </c>
      <c r="CV784" t="str">
        <f>IF(Table1[[#This Row],[Ledger 6]]="","",Table1[[#This Row],[Ledger 6]])</f>
        <v/>
      </c>
      <c r="CW784" t="str">
        <f>IF(Table1[[#This Row],[Ledger 6]]="","",IF(Table1[[#This Row],[Effect 6]]="Dr.",-Table1[[#This Row],[Amount 6]],Table1[[#This Row],[Amount 6]]))</f>
        <v/>
      </c>
      <c r="CZ784" t="str">
        <f>IF(Table1[[#This Row],[Ledger 7]]="","","No")</f>
        <v/>
      </c>
      <c r="DA784" t="str">
        <f>IF(Table1[[#This Row],[Ledger 7]]="","",IF(Table1[[#This Row],[Effect 7]]="Dr.","Yes","No"))</f>
        <v/>
      </c>
      <c r="DB784" t="str">
        <f>IF(Table1[[#This Row],[Ledger 7]]="","",Table1[[#This Row],[Ledger 7]])</f>
        <v/>
      </c>
      <c r="DC784" t="str">
        <f>IF(Table1[[#This Row],[Ledger 7]]="","",IF(Table1[[#This Row],[Effect 7]]="Dr.",-Table1[[#This Row],[Amount 7]],Table1[[#This Row],[Amount 7]]))</f>
        <v/>
      </c>
      <c r="DF784" t="str">
        <f>IF(Table1[[#This Row],[Ledger 8]]="","","No")</f>
        <v/>
      </c>
      <c r="DG784" t="str">
        <f>IF(Table1[[#This Row],[Ledger 8]]="","",IF(Table1[[#This Row],[Effect 8]]="Dr.","Yes","No"))</f>
        <v/>
      </c>
      <c r="DH784" t="str">
        <f>IF(Table1[[#This Row],[Ledger 8]]="","",Table1[[#This Row],[Ledger 8]])</f>
        <v/>
      </c>
      <c r="DI784" t="str">
        <f>IF(Table1[[#This Row],[Ledger 8]]="","",IF(Table1[[#This Row],[Effect 8]]="Dr.",-Table1[[#This Row],[Amount 8]],Table1[[#This Row],[Amount 8]]))</f>
        <v/>
      </c>
      <c r="DL784" t="str">
        <f>IF(Table1[[#This Row],[Ledger 9]]="","","No")</f>
        <v/>
      </c>
      <c r="DM784" t="str">
        <f>IF(Table1[[#This Row],[Ledger 9]]="","",IF(Table1[[#This Row],[Effect 9]]="Dr.","Yes","No"))</f>
        <v/>
      </c>
      <c r="DN784" t="str">
        <f>IF(Table1[[#This Row],[Ledger 9]]="","",Table1[[#This Row],[Ledger 9]])</f>
        <v/>
      </c>
      <c r="DO784" t="str">
        <f>IF(Table1[[#This Row],[Ledger 9]]="","",IF(Table1[[#This Row],[Effect 9]]="Dr.",-Table1[[#This Row],[Amount 9]],Table1[[#This Row],[Amount 9]]))</f>
        <v/>
      </c>
      <c r="DR784" t="str">
        <f>IF(Table1[[#This Row],[Ledger 10]]="","","No")</f>
        <v/>
      </c>
      <c r="DS784" t="str">
        <f>IF(Table1[[#This Row],[Ledger 10]]="","",IF(Table1[[#This Row],[Effect 10]]="Dr.","Yes","No"))</f>
        <v/>
      </c>
      <c r="DT784" t="str">
        <f>IF(Table1[[#This Row],[Ledger 10]]="","",Table1[[#This Row],[Ledger 10]])</f>
        <v/>
      </c>
      <c r="DU784" t="str">
        <f>IF(Table1[[#This Row],[Ledger 10]]="","",IF(Table1[[#This Row],[Effect 10]]="Dr.",-Table1[[#This Row],[Amount 10]],Table1[[#This Row],[Amount 10]]))</f>
        <v/>
      </c>
      <c r="DX784" t="str">
        <f>IF(Table1[[#This Row],[Ledger 11]]="","","No")</f>
        <v/>
      </c>
      <c r="DY784" t="str">
        <f>IF(Table1[[#This Row],[Ledger 11]]="","",IF(Table1[[#This Row],[Effect 11]]="Dr.","Yes","No"))</f>
        <v/>
      </c>
      <c r="DZ784" t="str">
        <f>IF(Table1[[#This Row],[Ledger 11]]="","",Table1[[#This Row],[Ledger 11]])</f>
        <v/>
      </c>
      <c r="EA784" t="str">
        <f>IF(Table1[[#This Row],[Ledger 11]]="","",IF(Table1[[#This Row],[Effect 11]]="Dr.",-Table1[[#This Row],[Amount 11]],Table1[[#This Row],[Amount 11]]))</f>
        <v/>
      </c>
      <c r="ED784" t="str">
        <f>IF(Table1[[#This Row],[Ledger 12]]="","","No")</f>
        <v/>
      </c>
      <c r="EE784" t="str">
        <f>IF(Table1[[#This Row],[Ledger 12]]="","",IF(Table1[[#This Row],[Effect 12]]="Dr.","Yes","No"))</f>
        <v/>
      </c>
      <c r="EF784" t="str">
        <f>IF(Table1[[#This Row],[Ledger 12]]="","",Table1[[#This Row],[Ledger 12]])</f>
        <v/>
      </c>
      <c r="EG784" t="str">
        <f>IF(Table1[[#This Row],[Ledger 12]]="","",IF(Table1[[#This Row],[Effect 12]]="Dr.",-Table1[[#This Row],[Amount 12]],Table1[[#This Row],[Amount 12]]))</f>
        <v/>
      </c>
      <c r="EJ784" t="str">
        <f>IF(Table1[[#This Row],[Ledger 13]]="","","No")</f>
        <v/>
      </c>
      <c r="EK784" t="str">
        <f>IF(Table1[[#This Row],[Ledger 13]]="","",IF(Table1[[#This Row],[Effect 13]]="Dr.","Yes","No"))</f>
        <v/>
      </c>
      <c r="EL784" t="str">
        <f>IF(Table1[[#This Row],[Ledger 13]]="","",Table1[[#This Row],[Ledger 13]])</f>
        <v/>
      </c>
      <c r="EM784" t="str">
        <f>IF(Table1[[#This Row],[Ledger 13]]="","",IF(Table1[[#This Row],[Effect 13]]="Dr.",-Table1[[#This Row],[Amount 13]],Table1[[#This Row],[Amount 13]]))</f>
        <v/>
      </c>
      <c r="EP784" t="str">
        <f>IF(Table1[[#This Row],[Ledger 14]]="","","No")</f>
        <v/>
      </c>
      <c r="EQ784" t="str">
        <f>IF(Table1[[#This Row],[Ledger 14]]="","",IF(Table1[[#This Row],[Effect 14]]="Dr.","Yes","No"))</f>
        <v/>
      </c>
      <c r="ER784" t="str">
        <f>IF(Table1[[#This Row],[Ledger 14]]="","",Table1[[#This Row],[Ledger 14]])</f>
        <v/>
      </c>
      <c r="ES784" t="str">
        <f>IF(Table1[[#This Row],[Ledger 14]]="","",IF(Table1[[#This Row],[Effect 14]]="Dr.",-Table1[[#This Row],[Amount 14]],Table1[[#This Row],[Amount 14]]))</f>
        <v/>
      </c>
      <c r="EV784" t="str">
        <f>IF(Table1[[#This Row],[Ledger 15]]="","","No")</f>
        <v/>
      </c>
      <c r="EW784" t="str">
        <f>IF(Table1[[#This Row],[Ledger 15]]="","",IF(Table1[[#This Row],[Effect 15]]="Dr.","Yes","No"))</f>
        <v/>
      </c>
      <c r="EX784" t="str">
        <f>IF(Table1[[#This Row],[Ledger 15]]="","",Table1[[#This Row],[Ledger 15]])</f>
        <v/>
      </c>
      <c r="EY784" t="str">
        <f>IF(Table1[[#This Row],[Ledger 15]]="","",IF(Table1[[#This Row],[Effect 15]]="Dr.",-Table1[[#This Row],[Amount 15]],Table1[[#This Row],[Amount 15]]))</f>
        <v/>
      </c>
      <c r="FD7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4">
        <f>IF(Table1[[#This Row],[Date]]="",0,IF(AND(Table1[[#This Row],[Date]]&gt;=$FE$2,Table1[[#This Row],[Date]]&lt;=$FE$3),0,1))</f>
        <v>0</v>
      </c>
      <c r="FF784">
        <f>IF(Table1[[#This Row],[Date]]="",0,IF(TYPE(VLOOKUP(Table1[[#This Row],[Voucher Type]],Table1[[#All],[Voucher Type Master]],1,FALSE))=16,1,0))</f>
        <v>0</v>
      </c>
      <c r="FG784">
        <f>IF(TYPE(IF(Table1[[#This Row],[Date]]="",0,IF(VLOOKUP(Table1[[#This Row],[Voucher Type]],$FY$5:$FZ$13,2,0)=Table1[[#This Row],[Effect 1]],0,1)))=16,1,0)</f>
        <v>0</v>
      </c>
      <c r="FH7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4">
        <f>IF(LEN(Table1[[#This Row],[Ledger 1]])&gt;0,IF(TYPE(VLOOKUP(Table1[[#This Row],[Ledger 1]],GZ:GZ,1,0))=16,1,0),0)</f>
        <v>0</v>
      </c>
      <c r="FJ784">
        <f>IF(LEN(Table1[[#This Row],[Ledger 2]])&gt;0,IF(TYPE(VLOOKUP(Table1[[#This Row],[Ledger 2]],GZ:GZ,1,0))=16,1,0),0)</f>
        <v>0</v>
      </c>
      <c r="FK784">
        <f>IF(LEN(Table1[[#This Row],[Ledger 3]])&gt;0,IF(TYPE(VLOOKUP(Table1[[#This Row],[Ledger 3]],GZ:GZ,1,0))=16,1,0),0)</f>
        <v>0</v>
      </c>
      <c r="FL784">
        <f>IF(LEN(Table1[[#This Row],[Ledger 4]])&gt;0,IF(TYPE(VLOOKUP(Table1[[#This Row],[Ledger 4]],GZ:GZ,1,0))=16,1,0),0)</f>
        <v>0</v>
      </c>
      <c r="FM784">
        <f>IF(LEN(Table1[[#This Row],[Ledger 5]])&gt;0,IF(TYPE(VLOOKUP(Table1[[#This Row],[Ledger 5]],GZ:GZ,1,0))=16,1,0),0)</f>
        <v>0</v>
      </c>
      <c r="FN784">
        <f>IF(LEN(Table1[[#This Row],[Ledger 6]])&gt;0,IF(TYPE(VLOOKUP(Table1[[#This Row],[Ledger 6]],$GZ:$GZ,1,0))=16,1,0),0)</f>
        <v>0</v>
      </c>
      <c r="FO784">
        <f>IF(LEN(Table1[[#This Row],[Ledger 7]])&gt;0,IF(TYPE(VLOOKUP(Table1[[#This Row],[Ledger 7]],$GZ:$GZ,1,0))=16,1,0),0)</f>
        <v>0</v>
      </c>
      <c r="FP784">
        <f>IF(LEN(Table1[[#This Row],[Ledger 8]])&gt;0,IF(TYPE(VLOOKUP(Table1[[#This Row],[Ledger 8]],$GZ:$GZ,1,0))=16,1,0),0)</f>
        <v>0</v>
      </c>
      <c r="FQ784">
        <f>IF(LEN(Table1[[#This Row],[Ledger 9]])&gt;0,IF(TYPE(VLOOKUP(Table1[[#This Row],[Ledger 9]],$GZ:$GZ,1,0))=16,1,0),0)</f>
        <v>0</v>
      </c>
      <c r="FR784">
        <f>IF(LEN(Table1[[#This Row],[Ledger 10]])&gt;0,IF(TYPE(VLOOKUP(Table1[[#This Row],[Ledger 10]],$GZ:$GZ,1,0))=16,1,0),0)</f>
        <v>0</v>
      </c>
      <c r="FS784">
        <f>IF(LEN(Table1[[#This Row],[Ledger 11]])&gt;0,IF(TYPE(VLOOKUP(Table1[[#This Row],[Ledger 11]],$GZ:$GZ,1,0))=16,1,0),0)</f>
        <v>0</v>
      </c>
      <c r="FT784">
        <f>IF(LEN(Table1[[#This Row],[Ledger 12]])&gt;0,IF(TYPE(VLOOKUP(Table1[[#This Row],[Ledger 12]],$GZ:$GZ,1,0))=16,1,0),0)</f>
        <v>0</v>
      </c>
      <c r="FU784">
        <f>IF(LEN(Table1[[#This Row],[Ledger 13]])&gt;0,IF(TYPE(VLOOKUP(Table1[[#This Row],[Ledger 13]],$GZ:$GZ,1,0))=16,1,0),0)</f>
        <v>0</v>
      </c>
      <c r="FV784">
        <f>IF(LEN(Table1[[#This Row],[Ledger 14]])&gt;0,IF(TYPE(VLOOKUP(Table1[[#This Row],[Ledger 14]],$GZ:$GZ,1,0))=16,1,0),0)</f>
        <v>0</v>
      </c>
      <c r="FW784">
        <f>IF(LEN(Table1[[#This Row],[Ledger 15]])&gt;0,IF(TYPE(VLOOKUP(Table1[[#This Row],[Ledger 15]],$GZ:$GZ,1,0))=16,1,0),0)</f>
        <v>0</v>
      </c>
    </row>
    <row r="785" spans="4:179" ht="33" customHeight="1" x14ac:dyDescent="0.45">
      <c r="D785" s="8">
        <f t="shared" si="21"/>
        <v>780</v>
      </c>
      <c r="E785" s="32"/>
      <c r="F785" s="34"/>
      <c r="G785" s="34"/>
      <c r="H785" s="34"/>
      <c r="I785" s="34"/>
      <c r="J785" s="38"/>
      <c r="K785" s="33"/>
      <c r="L785" s="36"/>
      <c r="M785" s="35"/>
      <c r="N785" s="34"/>
      <c r="O785" s="41"/>
      <c r="P785" s="35"/>
      <c r="Q785" s="34"/>
      <c r="R785" s="37"/>
      <c r="S785" s="35"/>
      <c r="T785" s="34"/>
      <c r="U785" s="37"/>
      <c r="V785" s="35"/>
      <c r="W785" s="34"/>
      <c r="X785" s="37"/>
      <c r="Y785" s="35"/>
      <c r="Z785" s="34"/>
      <c r="AA785" s="37"/>
      <c r="AB785" s="35"/>
      <c r="AC785" s="34"/>
      <c r="AD785" s="37"/>
      <c r="AE785" s="35"/>
      <c r="AF785" s="34"/>
      <c r="AG785" s="37"/>
      <c r="AH785" s="35"/>
      <c r="AI785" s="34"/>
      <c r="AJ785" s="37"/>
      <c r="AK785" s="35"/>
      <c r="AL785" s="34"/>
      <c r="AM785" s="37"/>
      <c r="AN785" s="35"/>
      <c r="AO785" s="34"/>
      <c r="AP785" s="37"/>
      <c r="AQ785" s="35"/>
      <c r="AR785" s="34"/>
      <c r="AS785" s="37"/>
      <c r="AT785" s="35"/>
      <c r="AU785" s="34"/>
      <c r="AV785" s="37"/>
      <c r="AW785" s="35"/>
      <c r="AX785" s="34"/>
      <c r="AY785" s="37"/>
      <c r="AZ785" s="35"/>
      <c r="BA785" s="34"/>
      <c r="BB785" s="37"/>
      <c r="BC7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5" s="7"/>
      <c r="BF785" t="str">
        <f>IF(Table1[[#This Row],[Date]]="","","&amp;lt;VOUCHER REMOTEID="&amp;""""&amp;$A$11&amp;$A$13&amp;ROW()&amp;""""&amp;" VCHTYPE="""&amp;F785&amp;""" ACTION="""&amp;"Create"&amp;"""&amp;gt;")</f>
        <v/>
      </c>
      <c r="BG785" t="str">
        <f>IF(Table1[[#This Row],[Date]]="","",TEXT(Table1[[#This Row],[Date]],"yyyymmdd"))</f>
        <v/>
      </c>
      <c r="BH785" t="str">
        <f>Table1[[#This Row],[Date2]]</f>
        <v/>
      </c>
      <c r="BI785" t="str">
        <f>IF(Table1[[#This Row],[Date]]="","",Table1[[#This Row],[Voucher Type]])</f>
        <v/>
      </c>
      <c r="BJ785" t="str">
        <f>IF(Table1[[#This Row],[Ref No / Invoice No]]="","",Table1[[#This Row],[Ref No / Invoice No]])</f>
        <v/>
      </c>
      <c r="BK785" t="str">
        <f>IF(Table1[[#This Row],[Voucher No]]="","",Table1[[#This Row],[Voucher No]])</f>
        <v/>
      </c>
      <c r="BL785" t="str">
        <f>IF(Table1[[#This Row],[Date]]="","",Table1[[#This Row],[Narration]])</f>
        <v/>
      </c>
      <c r="BM785" t="str">
        <f>IF(Table1[[#This Row],[Date]]="","",$A$11&amp;$A$13&amp;ROW())</f>
        <v/>
      </c>
      <c r="BN785" t="str">
        <f>IF(Table1[[#This Row],[Date]]="","",$A$13)</f>
        <v/>
      </c>
      <c r="BP785" t="str">
        <f>IF(Table1[[#This Row],[Ledger 1]]="","","No")</f>
        <v/>
      </c>
      <c r="BQ785" t="str">
        <f>IF(Table1[[#This Row],[Date]]="","",IF(Table1[[#This Row],[Effect 1]]="Dr.","Yes","No"))</f>
        <v/>
      </c>
      <c r="BR785" t="str">
        <f>IF(Table1[[#This Row],[Date]]="","",Table1[[#This Row],[Ledger 1]])</f>
        <v/>
      </c>
      <c r="BS785" t="str">
        <f>IF(Table1[[#This Row],[Date]]="","",IF(Table1[[#This Row],[Effect 1]]="Dr.",-Table1[[#This Row],[Amount 1]],Table1[[#This Row],[Amount 1]]))</f>
        <v/>
      </c>
      <c r="BV785" t="str">
        <f>IF(Table1[[#This Row],[Ledger 2]]="","","No")</f>
        <v/>
      </c>
      <c r="BW785" t="str">
        <f>IF(Table1[[#This Row],[Date]]="","",IF(Table1[[#This Row],[Effect 2]]="Dr.","Yes","No"))</f>
        <v/>
      </c>
      <c r="BX785" t="str">
        <f>IF(Table1[[#This Row],[Date]]="","",Table1[[#This Row],[Ledger 2]])</f>
        <v/>
      </c>
      <c r="BY785" t="str">
        <f>IF(Table1[[#This Row],[Date]]="","",IF(Table1[[#This Row],[Effect 2]]="Dr.",-Table1[[#This Row],[Amount 2]],Table1[[#This Row],[Amount 2]]))</f>
        <v/>
      </c>
      <c r="CB785" t="str">
        <f>IF(Table1[[#This Row],[Ledger 3]]="","","No")</f>
        <v/>
      </c>
      <c r="CC785" t="str">
        <f>IF(Table1[[#This Row],[Ledger 3]]="","",IF(Table1[[#This Row],[Effect 3]]="Dr.","Yes","No"))</f>
        <v/>
      </c>
      <c r="CD785" t="str">
        <f>IF(Table1[[#This Row],[Ledger 3]]="","",Table1[[#This Row],[Ledger 3]])</f>
        <v/>
      </c>
      <c r="CE785" t="str">
        <f>IF(Table1[[#This Row],[Ledger 3]]="","",IF(Table1[[#This Row],[Effect 3]]="Dr.",-Table1[[#This Row],[Amount 3]],Table1[[#This Row],[Amount 3]]))</f>
        <v/>
      </c>
      <c r="CH785" t="str">
        <f>IF(Table1[[#This Row],[Ledger 4]]="","","No")</f>
        <v/>
      </c>
      <c r="CI785" t="str">
        <f>IF(Table1[[#This Row],[Ledger 4]]="","",IF(Table1[[#This Row],[Effect 4]]="Dr.","Yes","No"))</f>
        <v/>
      </c>
      <c r="CJ785" t="str">
        <f>IF(Table1[[#This Row],[Ledger 4]]="","",Table1[[#This Row],[Ledger 4]])</f>
        <v/>
      </c>
      <c r="CK785" t="str">
        <f>IF(Table1[[#This Row],[Ledger 4]]="","",IF(Table1[[#This Row],[Effect 4]]="Dr.",-Table1[[#This Row],[Amount 4]],Table1[[#This Row],[Amount 4]]))</f>
        <v/>
      </c>
      <c r="CN785" t="str">
        <f>IF(Table1[[#This Row],[Ledger 5]]="","","No")</f>
        <v/>
      </c>
      <c r="CO785" t="str">
        <f>IF(Table1[[#This Row],[Ledger 5]]="","",IF(Table1[[#This Row],[Effect 5]]="Dr.","Yes","No"))</f>
        <v/>
      </c>
      <c r="CP785" t="str">
        <f>IF(Table1[[#This Row],[Ledger 5]]="","",Table1[[#This Row],[Ledger 5]])</f>
        <v/>
      </c>
      <c r="CQ785" t="str">
        <f>IF(Table1[[#This Row],[Ledger 5]]="","",IF(Table1[[#This Row],[Effect 5]]="Dr.",-Table1[[#This Row],[Amount 5]],Table1[[#This Row],[Amount 5]]))</f>
        <v/>
      </c>
      <c r="CT785" t="str">
        <f>IF(Table1[[#This Row],[Ledger 6]]="","","No")</f>
        <v/>
      </c>
      <c r="CU785" t="str">
        <f>IF(Table1[[#This Row],[Ledger 6]]="","",IF(Table1[[#This Row],[Effect 6]]="Dr.","Yes","No"))</f>
        <v/>
      </c>
      <c r="CV785" t="str">
        <f>IF(Table1[[#This Row],[Ledger 6]]="","",Table1[[#This Row],[Ledger 6]])</f>
        <v/>
      </c>
      <c r="CW785" t="str">
        <f>IF(Table1[[#This Row],[Ledger 6]]="","",IF(Table1[[#This Row],[Effect 6]]="Dr.",-Table1[[#This Row],[Amount 6]],Table1[[#This Row],[Amount 6]]))</f>
        <v/>
      </c>
      <c r="CZ785" t="str">
        <f>IF(Table1[[#This Row],[Ledger 7]]="","","No")</f>
        <v/>
      </c>
      <c r="DA785" t="str">
        <f>IF(Table1[[#This Row],[Ledger 7]]="","",IF(Table1[[#This Row],[Effect 7]]="Dr.","Yes","No"))</f>
        <v/>
      </c>
      <c r="DB785" t="str">
        <f>IF(Table1[[#This Row],[Ledger 7]]="","",Table1[[#This Row],[Ledger 7]])</f>
        <v/>
      </c>
      <c r="DC785" t="str">
        <f>IF(Table1[[#This Row],[Ledger 7]]="","",IF(Table1[[#This Row],[Effect 7]]="Dr.",-Table1[[#This Row],[Amount 7]],Table1[[#This Row],[Amount 7]]))</f>
        <v/>
      </c>
      <c r="DF785" t="str">
        <f>IF(Table1[[#This Row],[Ledger 8]]="","","No")</f>
        <v/>
      </c>
      <c r="DG785" t="str">
        <f>IF(Table1[[#This Row],[Ledger 8]]="","",IF(Table1[[#This Row],[Effect 8]]="Dr.","Yes","No"))</f>
        <v/>
      </c>
      <c r="DH785" t="str">
        <f>IF(Table1[[#This Row],[Ledger 8]]="","",Table1[[#This Row],[Ledger 8]])</f>
        <v/>
      </c>
      <c r="DI785" t="str">
        <f>IF(Table1[[#This Row],[Ledger 8]]="","",IF(Table1[[#This Row],[Effect 8]]="Dr.",-Table1[[#This Row],[Amount 8]],Table1[[#This Row],[Amount 8]]))</f>
        <v/>
      </c>
      <c r="DL785" t="str">
        <f>IF(Table1[[#This Row],[Ledger 9]]="","","No")</f>
        <v/>
      </c>
      <c r="DM785" t="str">
        <f>IF(Table1[[#This Row],[Ledger 9]]="","",IF(Table1[[#This Row],[Effect 9]]="Dr.","Yes","No"))</f>
        <v/>
      </c>
      <c r="DN785" t="str">
        <f>IF(Table1[[#This Row],[Ledger 9]]="","",Table1[[#This Row],[Ledger 9]])</f>
        <v/>
      </c>
      <c r="DO785" t="str">
        <f>IF(Table1[[#This Row],[Ledger 9]]="","",IF(Table1[[#This Row],[Effect 9]]="Dr.",-Table1[[#This Row],[Amount 9]],Table1[[#This Row],[Amount 9]]))</f>
        <v/>
      </c>
      <c r="DR785" t="str">
        <f>IF(Table1[[#This Row],[Ledger 10]]="","","No")</f>
        <v/>
      </c>
      <c r="DS785" t="str">
        <f>IF(Table1[[#This Row],[Ledger 10]]="","",IF(Table1[[#This Row],[Effect 10]]="Dr.","Yes","No"))</f>
        <v/>
      </c>
      <c r="DT785" t="str">
        <f>IF(Table1[[#This Row],[Ledger 10]]="","",Table1[[#This Row],[Ledger 10]])</f>
        <v/>
      </c>
      <c r="DU785" t="str">
        <f>IF(Table1[[#This Row],[Ledger 10]]="","",IF(Table1[[#This Row],[Effect 10]]="Dr.",-Table1[[#This Row],[Amount 10]],Table1[[#This Row],[Amount 10]]))</f>
        <v/>
      </c>
      <c r="DX785" t="str">
        <f>IF(Table1[[#This Row],[Ledger 11]]="","","No")</f>
        <v/>
      </c>
      <c r="DY785" t="str">
        <f>IF(Table1[[#This Row],[Ledger 11]]="","",IF(Table1[[#This Row],[Effect 11]]="Dr.","Yes","No"))</f>
        <v/>
      </c>
      <c r="DZ785" t="str">
        <f>IF(Table1[[#This Row],[Ledger 11]]="","",Table1[[#This Row],[Ledger 11]])</f>
        <v/>
      </c>
      <c r="EA785" t="str">
        <f>IF(Table1[[#This Row],[Ledger 11]]="","",IF(Table1[[#This Row],[Effect 11]]="Dr.",-Table1[[#This Row],[Amount 11]],Table1[[#This Row],[Amount 11]]))</f>
        <v/>
      </c>
      <c r="ED785" t="str">
        <f>IF(Table1[[#This Row],[Ledger 12]]="","","No")</f>
        <v/>
      </c>
      <c r="EE785" t="str">
        <f>IF(Table1[[#This Row],[Ledger 12]]="","",IF(Table1[[#This Row],[Effect 12]]="Dr.","Yes","No"))</f>
        <v/>
      </c>
      <c r="EF785" t="str">
        <f>IF(Table1[[#This Row],[Ledger 12]]="","",Table1[[#This Row],[Ledger 12]])</f>
        <v/>
      </c>
      <c r="EG785" t="str">
        <f>IF(Table1[[#This Row],[Ledger 12]]="","",IF(Table1[[#This Row],[Effect 12]]="Dr.",-Table1[[#This Row],[Amount 12]],Table1[[#This Row],[Amount 12]]))</f>
        <v/>
      </c>
      <c r="EJ785" t="str">
        <f>IF(Table1[[#This Row],[Ledger 13]]="","","No")</f>
        <v/>
      </c>
      <c r="EK785" t="str">
        <f>IF(Table1[[#This Row],[Ledger 13]]="","",IF(Table1[[#This Row],[Effect 13]]="Dr.","Yes","No"))</f>
        <v/>
      </c>
      <c r="EL785" t="str">
        <f>IF(Table1[[#This Row],[Ledger 13]]="","",Table1[[#This Row],[Ledger 13]])</f>
        <v/>
      </c>
      <c r="EM785" t="str">
        <f>IF(Table1[[#This Row],[Ledger 13]]="","",IF(Table1[[#This Row],[Effect 13]]="Dr.",-Table1[[#This Row],[Amount 13]],Table1[[#This Row],[Amount 13]]))</f>
        <v/>
      </c>
      <c r="EP785" t="str">
        <f>IF(Table1[[#This Row],[Ledger 14]]="","","No")</f>
        <v/>
      </c>
      <c r="EQ785" t="str">
        <f>IF(Table1[[#This Row],[Ledger 14]]="","",IF(Table1[[#This Row],[Effect 14]]="Dr.","Yes","No"))</f>
        <v/>
      </c>
      <c r="ER785" t="str">
        <f>IF(Table1[[#This Row],[Ledger 14]]="","",Table1[[#This Row],[Ledger 14]])</f>
        <v/>
      </c>
      <c r="ES785" t="str">
        <f>IF(Table1[[#This Row],[Ledger 14]]="","",IF(Table1[[#This Row],[Effect 14]]="Dr.",-Table1[[#This Row],[Amount 14]],Table1[[#This Row],[Amount 14]]))</f>
        <v/>
      </c>
      <c r="EV785" t="str">
        <f>IF(Table1[[#This Row],[Ledger 15]]="","","No")</f>
        <v/>
      </c>
      <c r="EW785" t="str">
        <f>IF(Table1[[#This Row],[Ledger 15]]="","",IF(Table1[[#This Row],[Effect 15]]="Dr.","Yes","No"))</f>
        <v/>
      </c>
      <c r="EX785" t="str">
        <f>IF(Table1[[#This Row],[Ledger 15]]="","",Table1[[#This Row],[Ledger 15]])</f>
        <v/>
      </c>
      <c r="EY785" t="str">
        <f>IF(Table1[[#This Row],[Ledger 15]]="","",IF(Table1[[#This Row],[Effect 15]]="Dr.",-Table1[[#This Row],[Amount 15]],Table1[[#This Row],[Amount 15]]))</f>
        <v/>
      </c>
      <c r="FD7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5">
        <f>IF(Table1[[#This Row],[Date]]="",0,IF(AND(Table1[[#This Row],[Date]]&gt;=$FE$2,Table1[[#This Row],[Date]]&lt;=$FE$3),0,1))</f>
        <v>0</v>
      </c>
      <c r="FF785">
        <f>IF(Table1[[#This Row],[Date]]="",0,IF(TYPE(VLOOKUP(Table1[[#This Row],[Voucher Type]],Table1[[#All],[Voucher Type Master]],1,FALSE))=16,1,0))</f>
        <v>0</v>
      </c>
      <c r="FG785">
        <f>IF(TYPE(IF(Table1[[#This Row],[Date]]="",0,IF(VLOOKUP(Table1[[#This Row],[Voucher Type]],$FY$5:$FZ$13,2,0)=Table1[[#This Row],[Effect 1]],0,1)))=16,1,0)</f>
        <v>0</v>
      </c>
      <c r="FH7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5">
        <f>IF(LEN(Table1[[#This Row],[Ledger 1]])&gt;0,IF(TYPE(VLOOKUP(Table1[[#This Row],[Ledger 1]],GZ:GZ,1,0))=16,1,0),0)</f>
        <v>0</v>
      </c>
      <c r="FJ785">
        <f>IF(LEN(Table1[[#This Row],[Ledger 2]])&gt;0,IF(TYPE(VLOOKUP(Table1[[#This Row],[Ledger 2]],GZ:GZ,1,0))=16,1,0),0)</f>
        <v>0</v>
      </c>
      <c r="FK785">
        <f>IF(LEN(Table1[[#This Row],[Ledger 3]])&gt;0,IF(TYPE(VLOOKUP(Table1[[#This Row],[Ledger 3]],GZ:GZ,1,0))=16,1,0),0)</f>
        <v>0</v>
      </c>
      <c r="FL785">
        <f>IF(LEN(Table1[[#This Row],[Ledger 4]])&gt;0,IF(TYPE(VLOOKUP(Table1[[#This Row],[Ledger 4]],GZ:GZ,1,0))=16,1,0),0)</f>
        <v>0</v>
      </c>
      <c r="FM785">
        <f>IF(LEN(Table1[[#This Row],[Ledger 5]])&gt;0,IF(TYPE(VLOOKUP(Table1[[#This Row],[Ledger 5]],GZ:GZ,1,0))=16,1,0),0)</f>
        <v>0</v>
      </c>
      <c r="FN785">
        <f>IF(LEN(Table1[[#This Row],[Ledger 6]])&gt;0,IF(TYPE(VLOOKUP(Table1[[#This Row],[Ledger 6]],$GZ:$GZ,1,0))=16,1,0),0)</f>
        <v>0</v>
      </c>
      <c r="FO785">
        <f>IF(LEN(Table1[[#This Row],[Ledger 7]])&gt;0,IF(TYPE(VLOOKUP(Table1[[#This Row],[Ledger 7]],$GZ:$GZ,1,0))=16,1,0),0)</f>
        <v>0</v>
      </c>
      <c r="FP785">
        <f>IF(LEN(Table1[[#This Row],[Ledger 8]])&gt;0,IF(TYPE(VLOOKUP(Table1[[#This Row],[Ledger 8]],$GZ:$GZ,1,0))=16,1,0),0)</f>
        <v>0</v>
      </c>
      <c r="FQ785">
        <f>IF(LEN(Table1[[#This Row],[Ledger 9]])&gt;0,IF(TYPE(VLOOKUP(Table1[[#This Row],[Ledger 9]],$GZ:$GZ,1,0))=16,1,0),0)</f>
        <v>0</v>
      </c>
      <c r="FR785">
        <f>IF(LEN(Table1[[#This Row],[Ledger 10]])&gt;0,IF(TYPE(VLOOKUP(Table1[[#This Row],[Ledger 10]],$GZ:$GZ,1,0))=16,1,0),0)</f>
        <v>0</v>
      </c>
      <c r="FS785">
        <f>IF(LEN(Table1[[#This Row],[Ledger 11]])&gt;0,IF(TYPE(VLOOKUP(Table1[[#This Row],[Ledger 11]],$GZ:$GZ,1,0))=16,1,0),0)</f>
        <v>0</v>
      </c>
      <c r="FT785">
        <f>IF(LEN(Table1[[#This Row],[Ledger 12]])&gt;0,IF(TYPE(VLOOKUP(Table1[[#This Row],[Ledger 12]],$GZ:$GZ,1,0))=16,1,0),0)</f>
        <v>0</v>
      </c>
      <c r="FU785">
        <f>IF(LEN(Table1[[#This Row],[Ledger 13]])&gt;0,IF(TYPE(VLOOKUP(Table1[[#This Row],[Ledger 13]],$GZ:$GZ,1,0))=16,1,0),0)</f>
        <v>0</v>
      </c>
      <c r="FV785">
        <f>IF(LEN(Table1[[#This Row],[Ledger 14]])&gt;0,IF(TYPE(VLOOKUP(Table1[[#This Row],[Ledger 14]],$GZ:$GZ,1,0))=16,1,0),0)</f>
        <v>0</v>
      </c>
      <c r="FW785">
        <f>IF(LEN(Table1[[#This Row],[Ledger 15]])&gt;0,IF(TYPE(VLOOKUP(Table1[[#This Row],[Ledger 15]],$GZ:$GZ,1,0))=16,1,0),0)</f>
        <v>0</v>
      </c>
    </row>
    <row r="786" spans="4:179" ht="33" customHeight="1" x14ac:dyDescent="0.45">
      <c r="D786" s="8">
        <f t="shared" si="21"/>
        <v>781</v>
      </c>
      <c r="E786" s="32"/>
      <c r="F786" s="34"/>
      <c r="G786" s="34"/>
      <c r="H786" s="34"/>
      <c r="I786" s="34"/>
      <c r="J786" s="38"/>
      <c r="K786" s="33"/>
      <c r="L786" s="36"/>
      <c r="M786" s="35"/>
      <c r="N786" s="34"/>
      <c r="O786" s="41"/>
      <c r="P786" s="35"/>
      <c r="Q786" s="34"/>
      <c r="R786" s="37"/>
      <c r="S786" s="35"/>
      <c r="T786" s="34"/>
      <c r="U786" s="37"/>
      <c r="V786" s="35"/>
      <c r="W786" s="34"/>
      <c r="X786" s="37"/>
      <c r="Y786" s="35"/>
      <c r="Z786" s="34"/>
      <c r="AA786" s="37"/>
      <c r="AB786" s="35"/>
      <c r="AC786" s="34"/>
      <c r="AD786" s="37"/>
      <c r="AE786" s="35"/>
      <c r="AF786" s="34"/>
      <c r="AG786" s="37"/>
      <c r="AH786" s="35"/>
      <c r="AI786" s="34"/>
      <c r="AJ786" s="37"/>
      <c r="AK786" s="35"/>
      <c r="AL786" s="34"/>
      <c r="AM786" s="37"/>
      <c r="AN786" s="35"/>
      <c r="AO786" s="34"/>
      <c r="AP786" s="37"/>
      <c r="AQ786" s="35"/>
      <c r="AR786" s="34"/>
      <c r="AS786" s="37"/>
      <c r="AT786" s="35"/>
      <c r="AU786" s="34"/>
      <c r="AV786" s="37"/>
      <c r="AW786" s="35"/>
      <c r="AX786" s="34"/>
      <c r="AY786" s="37"/>
      <c r="AZ786" s="35"/>
      <c r="BA786" s="34"/>
      <c r="BB786" s="37"/>
      <c r="BC7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6" s="7"/>
      <c r="BF786" t="str">
        <f>IF(Table1[[#This Row],[Date]]="","","&amp;lt;VOUCHER REMOTEID="&amp;""""&amp;$A$11&amp;$A$13&amp;ROW()&amp;""""&amp;" VCHTYPE="""&amp;F786&amp;""" ACTION="""&amp;"Create"&amp;"""&amp;gt;")</f>
        <v/>
      </c>
      <c r="BG786" t="str">
        <f>IF(Table1[[#This Row],[Date]]="","",TEXT(Table1[[#This Row],[Date]],"yyyymmdd"))</f>
        <v/>
      </c>
      <c r="BH786" t="str">
        <f>Table1[[#This Row],[Date2]]</f>
        <v/>
      </c>
      <c r="BI786" t="str">
        <f>IF(Table1[[#This Row],[Date]]="","",Table1[[#This Row],[Voucher Type]])</f>
        <v/>
      </c>
      <c r="BJ786" t="str">
        <f>IF(Table1[[#This Row],[Ref No / Invoice No]]="","",Table1[[#This Row],[Ref No / Invoice No]])</f>
        <v/>
      </c>
      <c r="BK786" t="str">
        <f>IF(Table1[[#This Row],[Voucher No]]="","",Table1[[#This Row],[Voucher No]])</f>
        <v/>
      </c>
      <c r="BL786" t="str">
        <f>IF(Table1[[#This Row],[Date]]="","",Table1[[#This Row],[Narration]])</f>
        <v/>
      </c>
      <c r="BM786" t="str">
        <f>IF(Table1[[#This Row],[Date]]="","",$A$11&amp;$A$13&amp;ROW())</f>
        <v/>
      </c>
      <c r="BN786" t="str">
        <f>IF(Table1[[#This Row],[Date]]="","",$A$13)</f>
        <v/>
      </c>
      <c r="BP786" t="str">
        <f>IF(Table1[[#This Row],[Ledger 1]]="","","No")</f>
        <v/>
      </c>
      <c r="BQ786" t="str">
        <f>IF(Table1[[#This Row],[Date]]="","",IF(Table1[[#This Row],[Effect 1]]="Dr.","Yes","No"))</f>
        <v/>
      </c>
      <c r="BR786" t="str">
        <f>IF(Table1[[#This Row],[Date]]="","",Table1[[#This Row],[Ledger 1]])</f>
        <v/>
      </c>
      <c r="BS786" t="str">
        <f>IF(Table1[[#This Row],[Date]]="","",IF(Table1[[#This Row],[Effect 1]]="Dr.",-Table1[[#This Row],[Amount 1]],Table1[[#This Row],[Amount 1]]))</f>
        <v/>
      </c>
      <c r="BV786" t="str">
        <f>IF(Table1[[#This Row],[Ledger 2]]="","","No")</f>
        <v/>
      </c>
      <c r="BW786" t="str">
        <f>IF(Table1[[#This Row],[Date]]="","",IF(Table1[[#This Row],[Effect 2]]="Dr.","Yes","No"))</f>
        <v/>
      </c>
      <c r="BX786" t="str">
        <f>IF(Table1[[#This Row],[Date]]="","",Table1[[#This Row],[Ledger 2]])</f>
        <v/>
      </c>
      <c r="BY786" t="str">
        <f>IF(Table1[[#This Row],[Date]]="","",IF(Table1[[#This Row],[Effect 2]]="Dr.",-Table1[[#This Row],[Amount 2]],Table1[[#This Row],[Amount 2]]))</f>
        <v/>
      </c>
      <c r="CB786" t="str">
        <f>IF(Table1[[#This Row],[Ledger 3]]="","","No")</f>
        <v/>
      </c>
      <c r="CC786" t="str">
        <f>IF(Table1[[#This Row],[Ledger 3]]="","",IF(Table1[[#This Row],[Effect 3]]="Dr.","Yes","No"))</f>
        <v/>
      </c>
      <c r="CD786" t="str">
        <f>IF(Table1[[#This Row],[Ledger 3]]="","",Table1[[#This Row],[Ledger 3]])</f>
        <v/>
      </c>
      <c r="CE786" t="str">
        <f>IF(Table1[[#This Row],[Ledger 3]]="","",IF(Table1[[#This Row],[Effect 3]]="Dr.",-Table1[[#This Row],[Amount 3]],Table1[[#This Row],[Amount 3]]))</f>
        <v/>
      </c>
      <c r="CH786" t="str">
        <f>IF(Table1[[#This Row],[Ledger 4]]="","","No")</f>
        <v/>
      </c>
      <c r="CI786" t="str">
        <f>IF(Table1[[#This Row],[Ledger 4]]="","",IF(Table1[[#This Row],[Effect 4]]="Dr.","Yes","No"))</f>
        <v/>
      </c>
      <c r="CJ786" t="str">
        <f>IF(Table1[[#This Row],[Ledger 4]]="","",Table1[[#This Row],[Ledger 4]])</f>
        <v/>
      </c>
      <c r="CK786" t="str">
        <f>IF(Table1[[#This Row],[Ledger 4]]="","",IF(Table1[[#This Row],[Effect 4]]="Dr.",-Table1[[#This Row],[Amount 4]],Table1[[#This Row],[Amount 4]]))</f>
        <v/>
      </c>
      <c r="CN786" t="str">
        <f>IF(Table1[[#This Row],[Ledger 5]]="","","No")</f>
        <v/>
      </c>
      <c r="CO786" t="str">
        <f>IF(Table1[[#This Row],[Ledger 5]]="","",IF(Table1[[#This Row],[Effect 5]]="Dr.","Yes","No"))</f>
        <v/>
      </c>
      <c r="CP786" t="str">
        <f>IF(Table1[[#This Row],[Ledger 5]]="","",Table1[[#This Row],[Ledger 5]])</f>
        <v/>
      </c>
      <c r="CQ786" t="str">
        <f>IF(Table1[[#This Row],[Ledger 5]]="","",IF(Table1[[#This Row],[Effect 5]]="Dr.",-Table1[[#This Row],[Amount 5]],Table1[[#This Row],[Amount 5]]))</f>
        <v/>
      </c>
      <c r="CT786" t="str">
        <f>IF(Table1[[#This Row],[Ledger 6]]="","","No")</f>
        <v/>
      </c>
      <c r="CU786" t="str">
        <f>IF(Table1[[#This Row],[Ledger 6]]="","",IF(Table1[[#This Row],[Effect 6]]="Dr.","Yes","No"))</f>
        <v/>
      </c>
      <c r="CV786" t="str">
        <f>IF(Table1[[#This Row],[Ledger 6]]="","",Table1[[#This Row],[Ledger 6]])</f>
        <v/>
      </c>
      <c r="CW786" t="str">
        <f>IF(Table1[[#This Row],[Ledger 6]]="","",IF(Table1[[#This Row],[Effect 6]]="Dr.",-Table1[[#This Row],[Amount 6]],Table1[[#This Row],[Amount 6]]))</f>
        <v/>
      </c>
      <c r="CZ786" t="str">
        <f>IF(Table1[[#This Row],[Ledger 7]]="","","No")</f>
        <v/>
      </c>
      <c r="DA786" t="str">
        <f>IF(Table1[[#This Row],[Ledger 7]]="","",IF(Table1[[#This Row],[Effect 7]]="Dr.","Yes","No"))</f>
        <v/>
      </c>
      <c r="DB786" t="str">
        <f>IF(Table1[[#This Row],[Ledger 7]]="","",Table1[[#This Row],[Ledger 7]])</f>
        <v/>
      </c>
      <c r="DC786" t="str">
        <f>IF(Table1[[#This Row],[Ledger 7]]="","",IF(Table1[[#This Row],[Effect 7]]="Dr.",-Table1[[#This Row],[Amount 7]],Table1[[#This Row],[Amount 7]]))</f>
        <v/>
      </c>
      <c r="DF786" t="str">
        <f>IF(Table1[[#This Row],[Ledger 8]]="","","No")</f>
        <v/>
      </c>
      <c r="DG786" t="str">
        <f>IF(Table1[[#This Row],[Ledger 8]]="","",IF(Table1[[#This Row],[Effect 8]]="Dr.","Yes","No"))</f>
        <v/>
      </c>
      <c r="DH786" t="str">
        <f>IF(Table1[[#This Row],[Ledger 8]]="","",Table1[[#This Row],[Ledger 8]])</f>
        <v/>
      </c>
      <c r="DI786" t="str">
        <f>IF(Table1[[#This Row],[Ledger 8]]="","",IF(Table1[[#This Row],[Effect 8]]="Dr.",-Table1[[#This Row],[Amount 8]],Table1[[#This Row],[Amount 8]]))</f>
        <v/>
      </c>
      <c r="DL786" t="str">
        <f>IF(Table1[[#This Row],[Ledger 9]]="","","No")</f>
        <v/>
      </c>
      <c r="DM786" t="str">
        <f>IF(Table1[[#This Row],[Ledger 9]]="","",IF(Table1[[#This Row],[Effect 9]]="Dr.","Yes","No"))</f>
        <v/>
      </c>
      <c r="DN786" t="str">
        <f>IF(Table1[[#This Row],[Ledger 9]]="","",Table1[[#This Row],[Ledger 9]])</f>
        <v/>
      </c>
      <c r="DO786" t="str">
        <f>IF(Table1[[#This Row],[Ledger 9]]="","",IF(Table1[[#This Row],[Effect 9]]="Dr.",-Table1[[#This Row],[Amount 9]],Table1[[#This Row],[Amount 9]]))</f>
        <v/>
      </c>
      <c r="DR786" t="str">
        <f>IF(Table1[[#This Row],[Ledger 10]]="","","No")</f>
        <v/>
      </c>
      <c r="DS786" t="str">
        <f>IF(Table1[[#This Row],[Ledger 10]]="","",IF(Table1[[#This Row],[Effect 10]]="Dr.","Yes","No"))</f>
        <v/>
      </c>
      <c r="DT786" t="str">
        <f>IF(Table1[[#This Row],[Ledger 10]]="","",Table1[[#This Row],[Ledger 10]])</f>
        <v/>
      </c>
      <c r="DU786" t="str">
        <f>IF(Table1[[#This Row],[Ledger 10]]="","",IF(Table1[[#This Row],[Effect 10]]="Dr.",-Table1[[#This Row],[Amount 10]],Table1[[#This Row],[Amount 10]]))</f>
        <v/>
      </c>
      <c r="DX786" t="str">
        <f>IF(Table1[[#This Row],[Ledger 11]]="","","No")</f>
        <v/>
      </c>
      <c r="DY786" t="str">
        <f>IF(Table1[[#This Row],[Ledger 11]]="","",IF(Table1[[#This Row],[Effect 11]]="Dr.","Yes","No"))</f>
        <v/>
      </c>
      <c r="DZ786" t="str">
        <f>IF(Table1[[#This Row],[Ledger 11]]="","",Table1[[#This Row],[Ledger 11]])</f>
        <v/>
      </c>
      <c r="EA786" t="str">
        <f>IF(Table1[[#This Row],[Ledger 11]]="","",IF(Table1[[#This Row],[Effect 11]]="Dr.",-Table1[[#This Row],[Amount 11]],Table1[[#This Row],[Amount 11]]))</f>
        <v/>
      </c>
      <c r="ED786" t="str">
        <f>IF(Table1[[#This Row],[Ledger 12]]="","","No")</f>
        <v/>
      </c>
      <c r="EE786" t="str">
        <f>IF(Table1[[#This Row],[Ledger 12]]="","",IF(Table1[[#This Row],[Effect 12]]="Dr.","Yes","No"))</f>
        <v/>
      </c>
      <c r="EF786" t="str">
        <f>IF(Table1[[#This Row],[Ledger 12]]="","",Table1[[#This Row],[Ledger 12]])</f>
        <v/>
      </c>
      <c r="EG786" t="str">
        <f>IF(Table1[[#This Row],[Ledger 12]]="","",IF(Table1[[#This Row],[Effect 12]]="Dr.",-Table1[[#This Row],[Amount 12]],Table1[[#This Row],[Amount 12]]))</f>
        <v/>
      </c>
      <c r="EJ786" t="str">
        <f>IF(Table1[[#This Row],[Ledger 13]]="","","No")</f>
        <v/>
      </c>
      <c r="EK786" t="str">
        <f>IF(Table1[[#This Row],[Ledger 13]]="","",IF(Table1[[#This Row],[Effect 13]]="Dr.","Yes","No"))</f>
        <v/>
      </c>
      <c r="EL786" t="str">
        <f>IF(Table1[[#This Row],[Ledger 13]]="","",Table1[[#This Row],[Ledger 13]])</f>
        <v/>
      </c>
      <c r="EM786" t="str">
        <f>IF(Table1[[#This Row],[Ledger 13]]="","",IF(Table1[[#This Row],[Effect 13]]="Dr.",-Table1[[#This Row],[Amount 13]],Table1[[#This Row],[Amount 13]]))</f>
        <v/>
      </c>
      <c r="EP786" t="str">
        <f>IF(Table1[[#This Row],[Ledger 14]]="","","No")</f>
        <v/>
      </c>
      <c r="EQ786" t="str">
        <f>IF(Table1[[#This Row],[Ledger 14]]="","",IF(Table1[[#This Row],[Effect 14]]="Dr.","Yes","No"))</f>
        <v/>
      </c>
      <c r="ER786" t="str">
        <f>IF(Table1[[#This Row],[Ledger 14]]="","",Table1[[#This Row],[Ledger 14]])</f>
        <v/>
      </c>
      <c r="ES786" t="str">
        <f>IF(Table1[[#This Row],[Ledger 14]]="","",IF(Table1[[#This Row],[Effect 14]]="Dr.",-Table1[[#This Row],[Amount 14]],Table1[[#This Row],[Amount 14]]))</f>
        <v/>
      </c>
      <c r="EV786" t="str">
        <f>IF(Table1[[#This Row],[Ledger 15]]="","","No")</f>
        <v/>
      </c>
      <c r="EW786" t="str">
        <f>IF(Table1[[#This Row],[Ledger 15]]="","",IF(Table1[[#This Row],[Effect 15]]="Dr.","Yes","No"))</f>
        <v/>
      </c>
      <c r="EX786" t="str">
        <f>IF(Table1[[#This Row],[Ledger 15]]="","",Table1[[#This Row],[Ledger 15]])</f>
        <v/>
      </c>
      <c r="EY786" t="str">
        <f>IF(Table1[[#This Row],[Ledger 15]]="","",IF(Table1[[#This Row],[Effect 15]]="Dr.",-Table1[[#This Row],[Amount 15]],Table1[[#This Row],[Amount 15]]))</f>
        <v/>
      </c>
      <c r="FD7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6">
        <f>IF(Table1[[#This Row],[Date]]="",0,IF(AND(Table1[[#This Row],[Date]]&gt;=$FE$2,Table1[[#This Row],[Date]]&lt;=$FE$3),0,1))</f>
        <v>0</v>
      </c>
      <c r="FF786">
        <f>IF(Table1[[#This Row],[Date]]="",0,IF(TYPE(VLOOKUP(Table1[[#This Row],[Voucher Type]],Table1[[#All],[Voucher Type Master]],1,FALSE))=16,1,0))</f>
        <v>0</v>
      </c>
      <c r="FG786">
        <f>IF(TYPE(IF(Table1[[#This Row],[Date]]="",0,IF(VLOOKUP(Table1[[#This Row],[Voucher Type]],$FY$5:$FZ$13,2,0)=Table1[[#This Row],[Effect 1]],0,1)))=16,1,0)</f>
        <v>0</v>
      </c>
      <c r="FH7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6">
        <f>IF(LEN(Table1[[#This Row],[Ledger 1]])&gt;0,IF(TYPE(VLOOKUP(Table1[[#This Row],[Ledger 1]],GZ:GZ,1,0))=16,1,0),0)</f>
        <v>0</v>
      </c>
      <c r="FJ786">
        <f>IF(LEN(Table1[[#This Row],[Ledger 2]])&gt;0,IF(TYPE(VLOOKUP(Table1[[#This Row],[Ledger 2]],GZ:GZ,1,0))=16,1,0),0)</f>
        <v>0</v>
      </c>
      <c r="FK786">
        <f>IF(LEN(Table1[[#This Row],[Ledger 3]])&gt;0,IF(TYPE(VLOOKUP(Table1[[#This Row],[Ledger 3]],GZ:GZ,1,0))=16,1,0),0)</f>
        <v>0</v>
      </c>
      <c r="FL786">
        <f>IF(LEN(Table1[[#This Row],[Ledger 4]])&gt;0,IF(TYPE(VLOOKUP(Table1[[#This Row],[Ledger 4]],GZ:GZ,1,0))=16,1,0),0)</f>
        <v>0</v>
      </c>
      <c r="FM786">
        <f>IF(LEN(Table1[[#This Row],[Ledger 5]])&gt;0,IF(TYPE(VLOOKUP(Table1[[#This Row],[Ledger 5]],GZ:GZ,1,0))=16,1,0),0)</f>
        <v>0</v>
      </c>
      <c r="FN786">
        <f>IF(LEN(Table1[[#This Row],[Ledger 6]])&gt;0,IF(TYPE(VLOOKUP(Table1[[#This Row],[Ledger 6]],$GZ:$GZ,1,0))=16,1,0),0)</f>
        <v>0</v>
      </c>
      <c r="FO786">
        <f>IF(LEN(Table1[[#This Row],[Ledger 7]])&gt;0,IF(TYPE(VLOOKUP(Table1[[#This Row],[Ledger 7]],$GZ:$GZ,1,0))=16,1,0),0)</f>
        <v>0</v>
      </c>
      <c r="FP786">
        <f>IF(LEN(Table1[[#This Row],[Ledger 8]])&gt;0,IF(TYPE(VLOOKUP(Table1[[#This Row],[Ledger 8]],$GZ:$GZ,1,0))=16,1,0),0)</f>
        <v>0</v>
      </c>
      <c r="FQ786">
        <f>IF(LEN(Table1[[#This Row],[Ledger 9]])&gt;0,IF(TYPE(VLOOKUP(Table1[[#This Row],[Ledger 9]],$GZ:$GZ,1,0))=16,1,0),0)</f>
        <v>0</v>
      </c>
      <c r="FR786">
        <f>IF(LEN(Table1[[#This Row],[Ledger 10]])&gt;0,IF(TYPE(VLOOKUP(Table1[[#This Row],[Ledger 10]],$GZ:$GZ,1,0))=16,1,0),0)</f>
        <v>0</v>
      </c>
      <c r="FS786">
        <f>IF(LEN(Table1[[#This Row],[Ledger 11]])&gt;0,IF(TYPE(VLOOKUP(Table1[[#This Row],[Ledger 11]],$GZ:$GZ,1,0))=16,1,0),0)</f>
        <v>0</v>
      </c>
      <c r="FT786">
        <f>IF(LEN(Table1[[#This Row],[Ledger 12]])&gt;0,IF(TYPE(VLOOKUP(Table1[[#This Row],[Ledger 12]],$GZ:$GZ,1,0))=16,1,0),0)</f>
        <v>0</v>
      </c>
      <c r="FU786">
        <f>IF(LEN(Table1[[#This Row],[Ledger 13]])&gt;0,IF(TYPE(VLOOKUP(Table1[[#This Row],[Ledger 13]],$GZ:$GZ,1,0))=16,1,0),0)</f>
        <v>0</v>
      </c>
      <c r="FV786">
        <f>IF(LEN(Table1[[#This Row],[Ledger 14]])&gt;0,IF(TYPE(VLOOKUP(Table1[[#This Row],[Ledger 14]],$GZ:$GZ,1,0))=16,1,0),0)</f>
        <v>0</v>
      </c>
      <c r="FW786">
        <f>IF(LEN(Table1[[#This Row],[Ledger 15]])&gt;0,IF(TYPE(VLOOKUP(Table1[[#This Row],[Ledger 15]],$GZ:$GZ,1,0))=16,1,0),0)</f>
        <v>0</v>
      </c>
    </row>
    <row r="787" spans="4:179" ht="33" customHeight="1" x14ac:dyDescent="0.45">
      <c r="D787" s="8">
        <f t="shared" si="21"/>
        <v>782</v>
      </c>
      <c r="E787" s="32"/>
      <c r="F787" s="34"/>
      <c r="G787" s="34"/>
      <c r="H787" s="34"/>
      <c r="I787" s="34"/>
      <c r="J787" s="38"/>
      <c r="K787" s="33"/>
      <c r="L787" s="36"/>
      <c r="M787" s="35"/>
      <c r="N787" s="34"/>
      <c r="O787" s="41"/>
      <c r="P787" s="35"/>
      <c r="Q787" s="34"/>
      <c r="R787" s="37"/>
      <c r="S787" s="35"/>
      <c r="T787" s="34"/>
      <c r="U787" s="37"/>
      <c r="V787" s="35"/>
      <c r="W787" s="34"/>
      <c r="X787" s="37"/>
      <c r="Y787" s="35"/>
      <c r="Z787" s="34"/>
      <c r="AA787" s="37"/>
      <c r="AB787" s="35"/>
      <c r="AC787" s="34"/>
      <c r="AD787" s="37"/>
      <c r="AE787" s="35"/>
      <c r="AF787" s="34"/>
      <c r="AG787" s="37"/>
      <c r="AH787" s="35"/>
      <c r="AI787" s="34"/>
      <c r="AJ787" s="37"/>
      <c r="AK787" s="35"/>
      <c r="AL787" s="34"/>
      <c r="AM787" s="37"/>
      <c r="AN787" s="35"/>
      <c r="AO787" s="34"/>
      <c r="AP787" s="37"/>
      <c r="AQ787" s="35"/>
      <c r="AR787" s="34"/>
      <c r="AS787" s="37"/>
      <c r="AT787" s="35"/>
      <c r="AU787" s="34"/>
      <c r="AV787" s="37"/>
      <c r="AW787" s="35"/>
      <c r="AX787" s="34"/>
      <c r="AY787" s="37"/>
      <c r="AZ787" s="35"/>
      <c r="BA787" s="34"/>
      <c r="BB787" s="37"/>
      <c r="BC7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7" s="7"/>
      <c r="BF787" t="str">
        <f>IF(Table1[[#This Row],[Date]]="","","&amp;lt;VOUCHER REMOTEID="&amp;""""&amp;$A$11&amp;$A$13&amp;ROW()&amp;""""&amp;" VCHTYPE="""&amp;F787&amp;""" ACTION="""&amp;"Create"&amp;"""&amp;gt;")</f>
        <v/>
      </c>
      <c r="BG787" t="str">
        <f>IF(Table1[[#This Row],[Date]]="","",TEXT(Table1[[#This Row],[Date]],"yyyymmdd"))</f>
        <v/>
      </c>
      <c r="BH787" t="str">
        <f>Table1[[#This Row],[Date2]]</f>
        <v/>
      </c>
      <c r="BI787" t="str">
        <f>IF(Table1[[#This Row],[Date]]="","",Table1[[#This Row],[Voucher Type]])</f>
        <v/>
      </c>
      <c r="BJ787" t="str">
        <f>IF(Table1[[#This Row],[Ref No / Invoice No]]="","",Table1[[#This Row],[Ref No / Invoice No]])</f>
        <v/>
      </c>
      <c r="BK787" t="str">
        <f>IF(Table1[[#This Row],[Voucher No]]="","",Table1[[#This Row],[Voucher No]])</f>
        <v/>
      </c>
      <c r="BL787" t="str">
        <f>IF(Table1[[#This Row],[Date]]="","",Table1[[#This Row],[Narration]])</f>
        <v/>
      </c>
      <c r="BM787" t="str">
        <f>IF(Table1[[#This Row],[Date]]="","",$A$11&amp;$A$13&amp;ROW())</f>
        <v/>
      </c>
      <c r="BN787" t="str">
        <f>IF(Table1[[#This Row],[Date]]="","",$A$13)</f>
        <v/>
      </c>
      <c r="BP787" t="str">
        <f>IF(Table1[[#This Row],[Ledger 1]]="","","No")</f>
        <v/>
      </c>
      <c r="BQ787" t="str">
        <f>IF(Table1[[#This Row],[Date]]="","",IF(Table1[[#This Row],[Effect 1]]="Dr.","Yes","No"))</f>
        <v/>
      </c>
      <c r="BR787" t="str">
        <f>IF(Table1[[#This Row],[Date]]="","",Table1[[#This Row],[Ledger 1]])</f>
        <v/>
      </c>
      <c r="BS787" t="str">
        <f>IF(Table1[[#This Row],[Date]]="","",IF(Table1[[#This Row],[Effect 1]]="Dr.",-Table1[[#This Row],[Amount 1]],Table1[[#This Row],[Amount 1]]))</f>
        <v/>
      </c>
      <c r="BV787" t="str">
        <f>IF(Table1[[#This Row],[Ledger 2]]="","","No")</f>
        <v/>
      </c>
      <c r="BW787" t="str">
        <f>IF(Table1[[#This Row],[Date]]="","",IF(Table1[[#This Row],[Effect 2]]="Dr.","Yes","No"))</f>
        <v/>
      </c>
      <c r="BX787" t="str">
        <f>IF(Table1[[#This Row],[Date]]="","",Table1[[#This Row],[Ledger 2]])</f>
        <v/>
      </c>
      <c r="BY787" t="str">
        <f>IF(Table1[[#This Row],[Date]]="","",IF(Table1[[#This Row],[Effect 2]]="Dr.",-Table1[[#This Row],[Amount 2]],Table1[[#This Row],[Amount 2]]))</f>
        <v/>
      </c>
      <c r="CB787" t="str">
        <f>IF(Table1[[#This Row],[Ledger 3]]="","","No")</f>
        <v/>
      </c>
      <c r="CC787" t="str">
        <f>IF(Table1[[#This Row],[Ledger 3]]="","",IF(Table1[[#This Row],[Effect 3]]="Dr.","Yes","No"))</f>
        <v/>
      </c>
      <c r="CD787" t="str">
        <f>IF(Table1[[#This Row],[Ledger 3]]="","",Table1[[#This Row],[Ledger 3]])</f>
        <v/>
      </c>
      <c r="CE787" t="str">
        <f>IF(Table1[[#This Row],[Ledger 3]]="","",IF(Table1[[#This Row],[Effect 3]]="Dr.",-Table1[[#This Row],[Amount 3]],Table1[[#This Row],[Amount 3]]))</f>
        <v/>
      </c>
      <c r="CH787" t="str">
        <f>IF(Table1[[#This Row],[Ledger 4]]="","","No")</f>
        <v/>
      </c>
      <c r="CI787" t="str">
        <f>IF(Table1[[#This Row],[Ledger 4]]="","",IF(Table1[[#This Row],[Effect 4]]="Dr.","Yes","No"))</f>
        <v/>
      </c>
      <c r="CJ787" t="str">
        <f>IF(Table1[[#This Row],[Ledger 4]]="","",Table1[[#This Row],[Ledger 4]])</f>
        <v/>
      </c>
      <c r="CK787" t="str">
        <f>IF(Table1[[#This Row],[Ledger 4]]="","",IF(Table1[[#This Row],[Effect 4]]="Dr.",-Table1[[#This Row],[Amount 4]],Table1[[#This Row],[Amount 4]]))</f>
        <v/>
      </c>
      <c r="CN787" t="str">
        <f>IF(Table1[[#This Row],[Ledger 5]]="","","No")</f>
        <v/>
      </c>
      <c r="CO787" t="str">
        <f>IF(Table1[[#This Row],[Ledger 5]]="","",IF(Table1[[#This Row],[Effect 5]]="Dr.","Yes","No"))</f>
        <v/>
      </c>
      <c r="CP787" t="str">
        <f>IF(Table1[[#This Row],[Ledger 5]]="","",Table1[[#This Row],[Ledger 5]])</f>
        <v/>
      </c>
      <c r="CQ787" t="str">
        <f>IF(Table1[[#This Row],[Ledger 5]]="","",IF(Table1[[#This Row],[Effect 5]]="Dr.",-Table1[[#This Row],[Amount 5]],Table1[[#This Row],[Amount 5]]))</f>
        <v/>
      </c>
      <c r="CT787" t="str">
        <f>IF(Table1[[#This Row],[Ledger 6]]="","","No")</f>
        <v/>
      </c>
      <c r="CU787" t="str">
        <f>IF(Table1[[#This Row],[Ledger 6]]="","",IF(Table1[[#This Row],[Effect 6]]="Dr.","Yes","No"))</f>
        <v/>
      </c>
      <c r="CV787" t="str">
        <f>IF(Table1[[#This Row],[Ledger 6]]="","",Table1[[#This Row],[Ledger 6]])</f>
        <v/>
      </c>
      <c r="CW787" t="str">
        <f>IF(Table1[[#This Row],[Ledger 6]]="","",IF(Table1[[#This Row],[Effect 6]]="Dr.",-Table1[[#This Row],[Amount 6]],Table1[[#This Row],[Amount 6]]))</f>
        <v/>
      </c>
      <c r="CZ787" t="str">
        <f>IF(Table1[[#This Row],[Ledger 7]]="","","No")</f>
        <v/>
      </c>
      <c r="DA787" t="str">
        <f>IF(Table1[[#This Row],[Ledger 7]]="","",IF(Table1[[#This Row],[Effect 7]]="Dr.","Yes","No"))</f>
        <v/>
      </c>
      <c r="DB787" t="str">
        <f>IF(Table1[[#This Row],[Ledger 7]]="","",Table1[[#This Row],[Ledger 7]])</f>
        <v/>
      </c>
      <c r="DC787" t="str">
        <f>IF(Table1[[#This Row],[Ledger 7]]="","",IF(Table1[[#This Row],[Effect 7]]="Dr.",-Table1[[#This Row],[Amount 7]],Table1[[#This Row],[Amount 7]]))</f>
        <v/>
      </c>
      <c r="DF787" t="str">
        <f>IF(Table1[[#This Row],[Ledger 8]]="","","No")</f>
        <v/>
      </c>
      <c r="DG787" t="str">
        <f>IF(Table1[[#This Row],[Ledger 8]]="","",IF(Table1[[#This Row],[Effect 8]]="Dr.","Yes","No"))</f>
        <v/>
      </c>
      <c r="DH787" t="str">
        <f>IF(Table1[[#This Row],[Ledger 8]]="","",Table1[[#This Row],[Ledger 8]])</f>
        <v/>
      </c>
      <c r="DI787" t="str">
        <f>IF(Table1[[#This Row],[Ledger 8]]="","",IF(Table1[[#This Row],[Effect 8]]="Dr.",-Table1[[#This Row],[Amount 8]],Table1[[#This Row],[Amount 8]]))</f>
        <v/>
      </c>
      <c r="DL787" t="str">
        <f>IF(Table1[[#This Row],[Ledger 9]]="","","No")</f>
        <v/>
      </c>
      <c r="DM787" t="str">
        <f>IF(Table1[[#This Row],[Ledger 9]]="","",IF(Table1[[#This Row],[Effect 9]]="Dr.","Yes","No"))</f>
        <v/>
      </c>
      <c r="DN787" t="str">
        <f>IF(Table1[[#This Row],[Ledger 9]]="","",Table1[[#This Row],[Ledger 9]])</f>
        <v/>
      </c>
      <c r="DO787" t="str">
        <f>IF(Table1[[#This Row],[Ledger 9]]="","",IF(Table1[[#This Row],[Effect 9]]="Dr.",-Table1[[#This Row],[Amount 9]],Table1[[#This Row],[Amount 9]]))</f>
        <v/>
      </c>
      <c r="DR787" t="str">
        <f>IF(Table1[[#This Row],[Ledger 10]]="","","No")</f>
        <v/>
      </c>
      <c r="DS787" t="str">
        <f>IF(Table1[[#This Row],[Ledger 10]]="","",IF(Table1[[#This Row],[Effect 10]]="Dr.","Yes","No"))</f>
        <v/>
      </c>
      <c r="DT787" t="str">
        <f>IF(Table1[[#This Row],[Ledger 10]]="","",Table1[[#This Row],[Ledger 10]])</f>
        <v/>
      </c>
      <c r="DU787" t="str">
        <f>IF(Table1[[#This Row],[Ledger 10]]="","",IF(Table1[[#This Row],[Effect 10]]="Dr.",-Table1[[#This Row],[Amount 10]],Table1[[#This Row],[Amount 10]]))</f>
        <v/>
      </c>
      <c r="DX787" t="str">
        <f>IF(Table1[[#This Row],[Ledger 11]]="","","No")</f>
        <v/>
      </c>
      <c r="DY787" t="str">
        <f>IF(Table1[[#This Row],[Ledger 11]]="","",IF(Table1[[#This Row],[Effect 11]]="Dr.","Yes","No"))</f>
        <v/>
      </c>
      <c r="DZ787" t="str">
        <f>IF(Table1[[#This Row],[Ledger 11]]="","",Table1[[#This Row],[Ledger 11]])</f>
        <v/>
      </c>
      <c r="EA787" t="str">
        <f>IF(Table1[[#This Row],[Ledger 11]]="","",IF(Table1[[#This Row],[Effect 11]]="Dr.",-Table1[[#This Row],[Amount 11]],Table1[[#This Row],[Amount 11]]))</f>
        <v/>
      </c>
      <c r="ED787" t="str">
        <f>IF(Table1[[#This Row],[Ledger 12]]="","","No")</f>
        <v/>
      </c>
      <c r="EE787" t="str">
        <f>IF(Table1[[#This Row],[Ledger 12]]="","",IF(Table1[[#This Row],[Effect 12]]="Dr.","Yes","No"))</f>
        <v/>
      </c>
      <c r="EF787" t="str">
        <f>IF(Table1[[#This Row],[Ledger 12]]="","",Table1[[#This Row],[Ledger 12]])</f>
        <v/>
      </c>
      <c r="EG787" t="str">
        <f>IF(Table1[[#This Row],[Ledger 12]]="","",IF(Table1[[#This Row],[Effect 12]]="Dr.",-Table1[[#This Row],[Amount 12]],Table1[[#This Row],[Amount 12]]))</f>
        <v/>
      </c>
      <c r="EJ787" t="str">
        <f>IF(Table1[[#This Row],[Ledger 13]]="","","No")</f>
        <v/>
      </c>
      <c r="EK787" t="str">
        <f>IF(Table1[[#This Row],[Ledger 13]]="","",IF(Table1[[#This Row],[Effect 13]]="Dr.","Yes","No"))</f>
        <v/>
      </c>
      <c r="EL787" t="str">
        <f>IF(Table1[[#This Row],[Ledger 13]]="","",Table1[[#This Row],[Ledger 13]])</f>
        <v/>
      </c>
      <c r="EM787" t="str">
        <f>IF(Table1[[#This Row],[Ledger 13]]="","",IF(Table1[[#This Row],[Effect 13]]="Dr.",-Table1[[#This Row],[Amount 13]],Table1[[#This Row],[Amount 13]]))</f>
        <v/>
      </c>
      <c r="EP787" t="str">
        <f>IF(Table1[[#This Row],[Ledger 14]]="","","No")</f>
        <v/>
      </c>
      <c r="EQ787" t="str">
        <f>IF(Table1[[#This Row],[Ledger 14]]="","",IF(Table1[[#This Row],[Effect 14]]="Dr.","Yes","No"))</f>
        <v/>
      </c>
      <c r="ER787" t="str">
        <f>IF(Table1[[#This Row],[Ledger 14]]="","",Table1[[#This Row],[Ledger 14]])</f>
        <v/>
      </c>
      <c r="ES787" t="str">
        <f>IF(Table1[[#This Row],[Ledger 14]]="","",IF(Table1[[#This Row],[Effect 14]]="Dr.",-Table1[[#This Row],[Amount 14]],Table1[[#This Row],[Amount 14]]))</f>
        <v/>
      </c>
      <c r="EV787" t="str">
        <f>IF(Table1[[#This Row],[Ledger 15]]="","","No")</f>
        <v/>
      </c>
      <c r="EW787" t="str">
        <f>IF(Table1[[#This Row],[Ledger 15]]="","",IF(Table1[[#This Row],[Effect 15]]="Dr.","Yes","No"))</f>
        <v/>
      </c>
      <c r="EX787" t="str">
        <f>IF(Table1[[#This Row],[Ledger 15]]="","",Table1[[#This Row],[Ledger 15]])</f>
        <v/>
      </c>
      <c r="EY787" t="str">
        <f>IF(Table1[[#This Row],[Ledger 15]]="","",IF(Table1[[#This Row],[Effect 15]]="Dr.",-Table1[[#This Row],[Amount 15]],Table1[[#This Row],[Amount 15]]))</f>
        <v/>
      </c>
      <c r="FD7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7">
        <f>IF(Table1[[#This Row],[Date]]="",0,IF(AND(Table1[[#This Row],[Date]]&gt;=$FE$2,Table1[[#This Row],[Date]]&lt;=$FE$3),0,1))</f>
        <v>0</v>
      </c>
      <c r="FF787">
        <f>IF(Table1[[#This Row],[Date]]="",0,IF(TYPE(VLOOKUP(Table1[[#This Row],[Voucher Type]],Table1[[#All],[Voucher Type Master]],1,FALSE))=16,1,0))</f>
        <v>0</v>
      </c>
      <c r="FG787">
        <f>IF(TYPE(IF(Table1[[#This Row],[Date]]="",0,IF(VLOOKUP(Table1[[#This Row],[Voucher Type]],$FY$5:$FZ$13,2,0)=Table1[[#This Row],[Effect 1]],0,1)))=16,1,0)</f>
        <v>0</v>
      </c>
      <c r="FH7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7">
        <f>IF(LEN(Table1[[#This Row],[Ledger 1]])&gt;0,IF(TYPE(VLOOKUP(Table1[[#This Row],[Ledger 1]],GZ:GZ,1,0))=16,1,0),0)</f>
        <v>0</v>
      </c>
      <c r="FJ787">
        <f>IF(LEN(Table1[[#This Row],[Ledger 2]])&gt;0,IF(TYPE(VLOOKUP(Table1[[#This Row],[Ledger 2]],GZ:GZ,1,0))=16,1,0),0)</f>
        <v>0</v>
      </c>
      <c r="FK787">
        <f>IF(LEN(Table1[[#This Row],[Ledger 3]])&gt;0,IF(TYPE(VLOOKUP(Table1[[#This Row],[Ledger 3]],GZ:GZ,1,0))=16,1,0),0)</f>
        <v>0</v>
      </c>
      <c r="FL787">
        <f>IF(LEN(Table1[[#This Row],[Ledger 4]])&gt;0,IF(TYPE(VLOOKUP(Table1[[#This Row],[Ledger 4]],GZ:GZ,1,0))=16,1,0),0)</f>
        <v>0</v>
      </c>
      <c r="FM787">
        <f>IF(LEN(Table1[[#This Row],[Ledger 5]])&gt;0,IF(TYPE(VLOOKUP(Table1[[#This Row],[Ledger 5]],GZ:GZ,1,0))=16,1,0),0)</f>
        <v>0</v>
      </c>
      <c r="FN787">
        <f>IF(LEN(Table1[[#This Row],[Ledger 6]])&gt;0,IF(TYPE(VLOOKUP(Table1[[#This Row],[Ledger 6]],$GZ:$GZ,1,0))=16,1,0),0)</f>
        <v>0</v>
      </c>
      <c r="FO787">
        <f>IF(LEN(Table1[[#This Row],[Ledger 7]])&gt;0,IF(TYPE(VLOOKUP(Table1[[#This Row],[Ledger 7]],$GZ:$GZ,1,0))=16,1,0),0)</f>
        <v>0</v>
      </c>
      <c r="FP787">
        <f>IF(LEN(Table1[[#This Row],[Ledger 8]])&gt;0,IF(TYPE(VLOOKUP(Table1[[#This Row],[Ledger 8]],$GZ:$GZ,1,0))=16,1,0),0)</f>
        <v>0</v>
      </c>
      <c r="FQ787">
        <f>IF(LEN(Table1[[#This Row],[Ledger 9]])&gt;0,IF(TYPE(VLOOKUP(Table1[[#This Row],[Ledger 9]],$GZ:$GZ,1,0))=16,1,0),0)</f>
        <v>0</v>
      </c>
      <c r="FR787">
        <f>IF(LEN(Table1[[#This Row],[Ledger 10]])&gt;0,IF(TYPE(VLOOKUP(Table1[[#This Row],[Ledger 10]],$GZ:$GZ,1,0))=16,1,0),0)</f>
        <v>0</v>
      </c>
      <c r="FS787">
        <f>IF(LEN(Table1[[#This Row],[Ledger 11]])&gt;0,IF(TYPE(VLOOKUP(Table1[[#This Row],[Ledger 11]],$GZ:$GZ,1,0))=16,1,0),0)</f>
        <v>0</v>
      </c>
      <c r="FT787">
        <f>IF(LEN(Table1[[#This Row],[Ledger 12]])&gt;0,IF(TYPE(VLOOKUP(Table1[[#This Row],[Ledger 12]],$GZ:$GZ,1,0))=16,1,0),0)</f>
        <v>0</v>
      </c>
      <c r="FU787">
        <f>IF(LEN(Table1[[#This Row],[Ledger 13]])&gt;0,IF(TYPE(VLOOKUP(Table1[[#This Row],[Ledger 13]],$GZ:$GZ,1,0))=16,1,0),0)</f>
        <v>0</v>
      </c>
      <c r="FV787">
        <f>IF(LEN(Table1[[#This Row],[Ledger 14]])&gt;0,IF(TYPE(VLOOKUP(Table1[[#This Row],[Ledger 14]],$GZ:$GZ,1,0))=16,1,0),0)</f>
        <v>0</v>
      </c>
      <c r="FW787">
        <f>IF(LEN(Table1[[#This Row],[Ledger 15]])&gt;0,IF(TYPE(VLOOKUP(Table1[[#This Row],[Ledger 15]],$GZ:$GZ,1,0))=16,1,0),0)</f>
        <v>0</v>
      </c>
    </row>
    <row r="788" spans="4:179" ht="33" customHeight="1" x14ac:dyDescent="0.45">
      <c r="D788" s="8">
        <f t="shared" si="21"/>
        <v>783</v>
      </c>
      <c r="E788" s="32"/>
      <c r="F788" s="34"/>
      <c r="G788" s="34"/>
      <c r="H788" s="34"/>
      <c r="I788" s="34"/>
      <c r="J788" s="38"/>
      <c r="K788" s="33"/>
      <c r="L788" s="36"/>
      <c r="M788" s="35"/>
      <c r="N788" s="34"/>
      <c r="O788" s="41"/>
      <c r="P788" s="35"/>
      <c r="Q788" s="34"/>
      <c r="R788" s="37"/>
      <c r="S788" s="35"/>
      <c r="T788" s="34"/>
      <c r="U788" s="37"/>
      <c r="V788" s="35"/>
      <c r="W788" s="34"/>
      <c r="X788" s="37"/>
      <c r="Y788" s="35"/>
      <c r="Z788" s="34"/>
      <c r="AA788" s="37"/>
      <c r="AB788" s="35"/>
      <c r="AC788" s="34"/>
      <c r="AD788" s="37"/>
      <c r="AE788" s="35"/>
      <c r="AF788" s="34"/>
      <c r="AG788" s="37"/>
      <c r="AH788" s="35"/>
      <c r="AI788" s="34"/>
      <c r="AJ788" s="37"/>
      <c r="AK788" s="35"/>
      <c r="AL788" s="34"/>
      <c r="AM788" s="37"/>
      <c r="AN788" s="35"/>
      <c r="AO788" s="34"/>
      <c r="AP788" s="37"/>
      <c r="AQ788" s="35"/>
      <c r="AR788" s="34"/>
      <c r="AS788" s="37"/>
      <c r="AT788" s="35"/>
      <c r="AU788" s="34"/>
      <c r="AV788" s="37"/>
      <c r="AW788" s="35"/>
      <c r="AX788" s="34"/>
      <c r="AY788" s="37"/>
      <c r="AZ788" s="35"/>
      <c r="BA788" s="34"/>
      <c r="BB788" s="37"/>
      <c r="BC7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8" s="7"/>
      <c r="BF788" t="str">
        <f>IF(Table1[[#This Row],[Date]]="","","&amp;lt;VOUCHER REMOTEID="&amp;""""&amp;$A$11&amp;$A$13&amp;ROW()&amp;""""&amp;" VCHTYPE="""&amp;F788&amp;""" ACTION="""&amp;"Create"&amp;"""&amp;gt;")</f>
        <v/>
      </c>
      <c r="BG788" t="str">
        <f>IF(Table1[[#This Row],[Date]]="","",TEXT(Table1[[#This Row],[Date]],"yyyymmdd"))</f>
        <v/>
      </c>
      <c r="BH788" t="str">
        <f>Table1[[#This Row],[Date2]]</f>
        <v/>
      </c>
      <c r="BI788" t="str">
        <f>IF(Table1[[#This Row],[Date]]="","",Table1[[#This Row],[Voucher Type]])</f>
        <v/>
      </c>
      <c r="BJ788" t="str">
        <f>IF(Table1[[#This Row],[Ref No / Invoice No]]="","",Table1[[#This Row],[Ref No / Invoice No]])</f>
        <v/>
      </c>
      <c r="BK788" t="str">
        <f>IF(Table1[[#This Row],[Voucher No]]="","",Table1[[#This Row],[Voucher No]])</f>
        <v/>
      </c>
      <c r="BL788" t="str">
        <f>IF(Table1[[#This Row],[Date]]="","",Table1[[#This Row],[Narration]])</f>
        <v/>
      </c>
      <c r="BM788" t="str">
        <f>IF(Table1[[#This Row],[Date]]="","",$A$11&amp;$A$13&amp;ROW())</f>
        <v/>
      </c>
      <c r="BN788" t="str">
        <f>IF(Table1[[#This Row],[Date]]="","",$A$13)</f>
        <v/>
      </c>
      <c r="BP788" t="str">
        <f>IF(Table1[[#This Row],[Ledger 1]]="","","No")</f>
        <v/>
      </c>
      <c r="BQ788" t="str">
        <f>IF(Table1[[#This Row],[Date]]="","",IF(Table1[[#This Row],[Effect 1]]="Dr.","Yes","No"))</f>
        <v/>
      </c>
      <c r="BR788" t="str">
        <f>IF(Table1[[#This Row],[Date]]="","",Table1[[#This Row],[Ledger 1]])</f>
        <v/>
      </c>
      <c r="BS788" t="str">
        <f>IF(Table1[[#This Row],[Date]]="","",IF(Table1[[#This Row],[Effect 1]]="Dr.",-Table1[[#This Row],[Amount 1]],Table1[[#This Row],[Amount 1]]))</f>
        <v/>
      </c>
      <c r="BV788" t="str">
        <f>IF(Table1[[#This Row],[Ledger 2]]="","","No")</f>
        <v/>
      </c>
      <c r="BW788" t="str">
        <f>IF(Table1[[#This Row],[Date]]="","",IF(Table1[[#This Row],[Effect 2]]="Dr.","Yes","No"))</f>
        <v/>
      </c>
      <c r="BX788" t="str">
        <f>IF(Table1[[#This Row],[Date]]="","",Table1[[#This Row],[Ledger 2]])</f>
        <v/>
      </c>
      <c r="BY788" t="str">
        <f>IF(Table1[[#This Row],[Date]]="","",IF(Table1[[#This Row],[Effect 2]]="Dr.",-Table1[[#This Row],[Amount 2]],Table1[[#This Row],[Amount 2]]))</f>
        <v/>
      </c>
      <c r="CB788" t="str">
        <f>IF(Table1[[#This Row],[Ledger 3]]="","","No")</f>
        <v/>
      </c>
      <c r="CC788" t="str">
        <f>IF(Table1[[#This Row],[Ledger 3]]="","",IF(Table1[[#This Row],[Effect 3]]="Dr.","Yes","No"))</f>
        <v/>
      </c>
      <c r="CD788" t="str">
        <f>IF(Table1[[#This Row],[Ledger 3]]="","",Table1[[#This Row],[Ledger 3]])</f>
        <v/>
      </c>
      <c r="CE788" t="str">
        <f>IF(Table1[[#This Row],[Ledger 3]]="","",IF(Table1[[#This Row],[Effect 3]]="Dr.",-Table1[[#This Row],[Amount 3]],Table1[[#This Row],[Amount 3]]))</f>
        <v/>
      </c>
      <c r="CH788" t="str">
        <f>IF(Table1[[#This Row],[Ledger 4]]="","","No")</f>
        <v/>
      </c>
      <c r="CI788" t="str">
        <f>IF(Table1[[#This Row],[Ledger 4]]="","",IF(Table1[[#This Row],[Effect 4]]="Dr.","Yes","No"))</f>
        <v/>
      </c>
      <c r="CJ788" t="str">
        <f>IF(Table1[[#This Row],[Ledger 4]]="","",Table1[[#This Row],[Ledger 4]])</f>
        <v/>
      </c>
      <c r="CK788" t="str">
        <f>IF(Table1[[#This Row],[Ledger 4]]="","",IF(Table1[[#This Row],[Effect 4]]="Dr.",-Table1[[#This Row],[Amount 4]],Table1[[#This Row],[Amount 4]]))</f>
        <v/>
      </c>
      <c r="CN788" t="str">
        <f>IF(Table1[[#This Row],[Ledger 5]]="","","No")</f>
        <v/>
      </c>
      <c r="CO788" t="str">
        <f>IF(Table1[[#This Row],[Ledger 5]]="","",IF(Table1[[#This Row],[Effect 5]]="Dr.","Yes","No"))</f>
        <v/>
      </c>
      <c r="CP788" t="str">
        <f>IF(Table1[[#This Row],[Ledger 5]]="","",Table1[[#This Row],[Ledger 5]])</f>
        <v/>
      </c>
      <c r="CQ788" t="str">
        <f>IF(Table1[[#This Row],[Ledger 5]]="","",IF(Table1[[#This Row],[Effect 5]]="Dr.",-Table1[[#This Row],[Amount 5]],Table1[[#This Row],[Amount 5]]))</f>
        <v/>
      </c>
      <c r="CT788" t="str">
        <f>IF(Table1[[#This Row],[Ledger 6]]="","","No")</f>
        <v/>
      </c>
      <c r="CU788" t="str">
        <f>IF(Table1[[#This Row],[Ledger 6]]="","",IF(Table1[[#This Row],[Effect 6]]="Dr.","Yes","No"))</f>
        <v/>
      </c>
      <c r="CV788" t="str">
        <f>IF(Table1[[#This Row],[Ledger 6]]="","",Table1[[#This Row],[Ledger 6]])</f>
        <v/>
      </c>
      <c r="CW788" t="str">
        <f>IF(Table1[[#This Row],[Ledger 6]]="","",IF(Table1[[#This Row],[Effect 6]]="Dr.",-Table1[[#This Row],[Amount 6]],Table1[[#This Row],[Amount 6]]))</f>
        <v/>
      </c>
      <c r="CZ788" t="str">
        <f>IF(Table1[[#This Row],[Ledger 7]]="","","No")</f>
        <v/>
      </c>
      <c r="DA788" t="str">
        <f>IF(Table1[[#This Row],[Ledger 7]]="","",IF(Table1[[#This Row],[Effect 7]]="Dr.","Yes","No"))</f>
        <v/>
      </c>
      <c r="DB788" t="str">
        <f>IF(Table1[[#This Row],[Ledger 7]]="","",Table1[[#This Row],[Ledger 7]])</f>
        <v/>
      </c>
      <c r="DC788" t="str">
        <f>IF(Table1[[#This Row],[Ledger 7]]="","",IF(Table1[[#This Row],[Effect 7]]="Dr.",-Table1[[#This Row],[Amount 7]],Table1[[#This Row],[Amount 7]]))</f>
        <v/>
      </c>
      <c r="DF788" t="str">
        <f>IF(Table1[[#This Row],[Ledger 8]]="","","No")</f>
        <v/>
      </c>
      <c r="DG788" t="str">
        <f>IF(Table1[[#This Row],[Ledger 8]]="","",IF(Table1[[#This Row],[Effect 8]]="Dr.","Yes","No"))</f>
        <v/>
      </c>
      <c r="DH788" t="str">
        <f>IF(Table1[[#This Row],[Ledger 8]]="","",Table1[[#This Row],[Ledger 8]])</f>
        <v/>
      </c>
      <c r="DI788" t="str">
        <f>IF(Table1[[#This Row],[Ledger 8]]="","",IF(Table1[[#This Row],[Effect 8]]="Dr.",-Table1[[#This Row],[Amount 8]],Table1[[#This Row],[Amount 8]]))</f>
        <v/>
      </c>
      <c r="DL788" t="str">
        <f>IF(Table1[[#This Row],[Ledger 9]]="","","No")</f>
        <v/>
      </c>
      <c r="DM788" t="str">
        <f>IF(Table1[[#This Row],[Ledger 9]]="","",IF(Table1[[#This Row],[Effect 9]]="Dr.","Yes","No"))</f>
        <v/>
      </c>
      <c r="DN788" t="str">
        <f>IF(Table1[[#This Row],[Ledger 9]]="","",Table1[[#This Row],[Ledger 9]])</f>
        <v/>
      </c>
      <c r="DO788" t="str">
        <f>IF(Table1[[#This Row],[Ledger 9]]="","",IF(Table1[[#This Row],[Effect 9]]="Dr.",-Table1[[#This Row],[Amount 9]],Table1[[#This Row],[Amount 9]]))</f>
        <v/>
      </c>
      <c r="DR788" t="str">
        <f>IF(Table1[[#This Row],[Ledger 10]]="","","No")</f>
        <v/>
      </c>
      <c r="DS788" t="str">
        <f>IF(Table1[[#This Row],[Ledger 10]]="","",IF(Table1[[#This Row],[Effect 10]]="Dr.","Yes","No"))</f>
        <v/>
      </c>
      <c r="DT788" t="str">
        <f>IF(Table1[[#This Row],[Ledger 10]]="","",Table1[[#This Row],[Ledger 10]])</f>
        <v/>
      </c>
      <c r="DU788" t="str">
        <f>IF(Table1[[#This Row],[Ledger 10]]="","",IF(Table1[[#This Row],[Effect 10]]="Dr.",-Table1[[#This Row],[Amount 10]],Table1[[#This Row],[Amount 10]]))</f>
        <v/>
      </c>
      <c r="DX788" t="str">
        <f>IF(Table1[[#This Row],[Ledger 11]]="","","No")</f>
        <v/>
      </c>
      <c r="DY788" t="str">
        <f>IF(Table1[[#This Row],[Ledger 11]]="","",IF(Table1[[#This Row],[Effect 11]]="Dr.","Yes","No"))</f>
        <v/>
      </c>
      <c r="DZ788" t="str">
        <f>IF(Table1[[#This Row],[Ledger 11]]="","",Table1[[#This Row],[Ledger 11]])</f>
        <v/>
      </c>
      <c r="EA788" t="str">
        <f>IF(Table1[[#This Row],[Ledger 11]]="","",IF(Table1[[#This Row],[Effect 11]]="Dr.",-Table1[[#This Row],[Amount 11]],Table1[[#This Row],[Amount 11]]))</f>
        <v/>
      </c>
      <c r="ED788" t="str">
        <f>IF(Table1[[#This Row],[Ledger 12]]="","","No")</f>
        <v/>
      </c>
      <c r="EE788" t="str">
        <f>IF(Table1[[#This Row],[Ledger 12]]="","",IF(Table1[[#This Row],[Effect 12]]="Dr.","Yes","No"))</f>
        <v/>
      </c>
      <c r="EF788" t="str">
        <f>IF(Table1[[#This Row],[Ledger 12]]="","",Table1[[#This Row],[Ledger 12]])</f>
        <v/>
      </c>
      <c r="EG788" t="str">
        <f>IF(Table1[[#This Row],[Ledger 12]]="","",IF(Table1[[#This Row],[Effect 12]]="Dr.",-Table1[[#This Row],[Amount 12]],Table1[[#This Row],[Amount 12]]))</f>
        <v/>
      </c>
      <c r="EJ788" t="str">
        <f>IF(Table1[[#This Row],[Ledger 13]]="","","No")</f>
        <v/>
      </c>
      <c r="EK788" t="str">
        <f>IF(Table1[[#This Row],[Ledger 13]]="","",IF(Table1[[#This Row],[Effect 13]]="Dr.","Yes","No"))</f>
        <v/>
      </c>
      <c r="EL788" t="str">
        <f>IF(Table1[[#This Row],[Ledger 13]]="","",Table1[[#This Row],[Ledger 13]])</f>
        <v/>
      </c>
      <c r="EM788" t="str">
        <f>IF(Table1[[#This Row],[Ledger 13]]="","",IF(Table1[[#This Row],[Effect 13]]="Dr.",-Table1[[#This Row],[Amount 13]],Table1[[#This Row],[Amount 13]]))</f>
        <v/>
      </c>
      <c r="EP788" t="str">
        <f>IF(Table1[[#This Row],[Ledger 14]]="","","No")</f>
        <v/>
      </c>
      <c r="EQ788" t="str">
        <f>IF(Table1[[#This Row],[Ledger 14]]="","",IF(Table1[[#This Row],[Effect 14]]="Dr.","Yes","No"))</f>
        <v/>
      </c>
      <c r="ER788" t="str">
        <f>IF(Table1[[#This Row],[Ledger 14]]="","",Table1[[#This Row],[Ledger 14]])</f>
        <v/>
      </c>
      <c r="ES788" t="str">
        <f>IF(Table1[[#This Row],[Ledger 14]]="","",IF(Table1[[#This Row],[Effect 14]]="Dr.",-Table1[[#This Row],[Amount 14]],Table1[[#This Row],[Amount 14]]))</f>
        <v/>
      </c>
      <c r="EV788" t="str">
        <f>IF(Table1[[#This Row],[Ledger 15]]="","","No")</f>
        <v/>
      </c>
      <c r="EW788" t="str">
        <f>IF(Table1[[#This Row],[Ledger 15]]="","",IF(Table1[[#This Row],[Effect 15]]="Dr.","Yes","No"))</f>
        <v/>
      </c>
      <c r="EX788" t="str">
        <f>IF(Table1[[#This Row],[Ledger 15]]="","",Table1[[#This Row],[Ledger 15]])</f>
        <v/>
      </c>
      <c r="EY788" t="str">
        <f>IF(Table1[[#This Row],[Ledger 15]]="","",IF(Table1[[#This Row],[Effect 15]]="Dr.",-Table1[[#This Row],[Amount 15]],Table1[[#This Row],[Amount 15]]))</f>
        <v/>
      </c>
      <c r="FD7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8">
        <f>IF(Table1[[#This Row],[Date]]="",0,IF(AND(Table1[[#This Row],[Date]]&gt;=$FE$2,Table1[[#This Row],[Date]]&lt;=$FE$3),0,1))</f>
        <v>0</v>
      </c>
      <c r="FF788">
        <f>IF(Table1[[#This Row],[Date]]="",0,IF(TYPE(VLOOKUP(Table1[[#This Row],[Voucher Type]],Table1[[#All],[Voucher Type Master]],1,FALSE))=16,1,0))</f>
        <v>0</v>
      </c>
      <c r="FG788">
        <f>IF(TYPE(IF(Table1[[#This Row],[Date]]="",0,IF(VLOOKUP(Table1[[#This Row],[Voucher Type]],$FY$5:$FZ$13,2,0)=Table1[[#This Row],[Effect 1]],0,1)))=16,1,0)</f>
        <v>0</v>
      </c>
      <c r="FH7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8">
        <f>IF(LEN(Table1[[#This Row],[Ledger 1]])&gt;0,IF(TYPE(VLOOKUP(Table1[[#This Row],[Ledger 1]],GZ:GZ,1,0))=16,1,0),0)</f>
        <v>0</v>
      </c>
      <c r="FJ788">
        <f>IF(LEN(Table1[[#This Row],[Ledger 2]])&gt;0,IF(TYPE(VLOOKUP(Table1[[#This Row],[Ledger 2]],GZ:GZ,1,0))=16,1,0),0)</f>
        <v>0</v>
      </c>
      <c r="FK788">
        <f>IF(LEN(Table1[[#This Row],[Ledger 3]])&gt;0,IF(TYPE(VLOOKUP(Table1[[#This Row],[Ledger 3]],GZ:GZ,1,0))=16,1,0),0)</f>
        <v>0</v>
      </c>
      <c r="FL788">
        <f>IF(LEN(Table1[[#This Row],[Ledger 4]])&gt;0,IF(TYPE(VLOOKUP(Table1[[#This Row],[Ledger 4]],GZ:GZ,1,0))=16,1,0),0)</f>
        <v>0</v>
      </c>
      <c r="FM788">
        <f>IF(LEN(Table1[[#This Row],[Ledger 5]])&gt;0,IF(TYPE(VLOOKUP(Table1[[#This Row],[Ledger 5]],GZ:GZ,1,0))=16,1,0),0)</f>
        <v>0</v>
      </c>
      <c r="FN788">
        <f>IF(LEN(Table1[[#This Row],[Ledger 6]])&gt;0,IF(TYPE(VLOOKUP(Table1[[#This Row],[Ledger 6]],$GZ:$GZ,1,0))=16,1,0),0)</f>
        <v>0</v>
      </c>
      <c r="FO788">
        <f>IF(LEN(Table1[[#This Row],[Ledger 7]])&gt;0,IF(TYPE(VLOOKUP(Table1[[#This Row],[Ledger 7]],$GZ:$GZ,1,0))=16,1,0),0)</f>
        <v>0</v>
      </c>
      <c r="FP788">
        <f>IF(LEN(Table1[[#This Row],[Ledger 8]])&gt;0,IF(TYPE(VLOOKUP(Table1[[#This Row],[Ledger 8]],$GZ:$GZ,1,0))=16,1,0),0)</f>
        <v>0</v>
      </c>
      <c r="FQ788">
        <f>IF(LEN(Table1[[#This Row],[Ledger 9]])&gt;0,IF(TYPE(VLOOKUP(Table1[[#This Row],[Ledger 9]],$GZ:$GZ,1,0))=16,1,0),0)</f>
        <v>0</v>
      </c>
      <c r="FR788">
        <f>IF(LEN(Table1[[#This Row],[Ledger 10]])&gt;0,IF(TYPE(VLOOKUP(Table1[[#This Row],[Ledger 10]],$GZ:$GZ,1,0))=16,1,0),0)</f>
        <v>0</v>
      </c>
      <c r="FS788">
        <f>IF(LEN(Table1[[#This Row],[Ledger 11]])&gt;0,IF(TYPE(VLOOKUP(Table1[[#This Row],[Ledger 11]],$GZ:$GZ,1,0))=16,1,0),0)</f>
        <v>0</v>
      </c>
      <c r="FT788">
        <f>IF(LEN(Table1[[#This Row],[Ledger 12]])&gt;0,IF(TYPE(VLOOKUP(Table1[[#This Row],[Ledger 12]],$GZ:$GZ,1,0))=16,1,0),0)</f>
        <v>0</v>
      </c>
      <c r="FU788">
        <f>IF(LEN(Table1[[#This Row],[Ledger 13]])&gt;0,IF(TYPE(VLOOKUP(Table1[[#This Row],[Ledger 13]],$GZ:$GZ,1,0))=16,1,0),0)</f>
        <v>0</v>
      </c>
      <c r="FV788">
        <f>IF(LEN(Table1[[#This Row],[Ledger 14]])&gt;0,IF(TYPE(VLOOKUP(Table1[[#This Row],[Ledger 14]],$GZ:$GZ,1,0))=16,1,0),0)</f>
        <v>0</v>
      </c>
      <c r="FW788">
        <f>IF(LEN(Table1[[#This Row],[Ledger 15]])&gt;0,IF(TYPE(VLOOKUP(Table1[[#This Row],[Ledger 15]],$GZ:$GZ,1,0))=16,1,0),0)</f>
        <v>0</v>
      </c>
    </row>
    <row r="789" spans="4:179" ht="33" customHeight="1" x14ac:dyDescent="0.45">
      <c r="D789" s="8">
        <f t="shared" si="21"/>
        <v>784</v>
      </c>
      <c r="E789" s="32"/>
      <c r="F789" s="34"/>
      <c r="G789" s="34"/>
      <c r="H789" s="34"/>
      <c r="I789" s="34"/>
      <c r="J789" s="38"/>
      <c r="K789" s="33"/>
      <c r="L789" s="36"/>
      <c r="M789" s="35"/>
      <c r="N789" s="34"/>
      <c r="O789" s="41"/>
      <c r="P789" s="35"/>
      <c r="Q789" s="34"/>
      <c r="R789" s="37"/>
      <c r="S789" s="35"/>
      <c r="T789" s="34"/>
      <c r="U789" s="37"/>
      <c r="V789" s="35"/>
      <c r="W789" s="34"/>
      <c r="X789" s="37"/>
      <c r="Y789" s="35"/>
      <c r="Z789" s="34"/>
      <c r="AA789" s="37"/>
      <c r="AB789" s="35"/>
      <c r="AC789" s="34"/>
      <c r="AD789" s="37"/>
      <c r="AE789" s="35"/>
      <c r="AF789" s="34"/>
      <c r="AG789" s="37"/>
      <c r="AH789" s="35"/>
      <c r="AI789" s="34"/>
      <c r="AJ789" s="37"/>
      <c r="AK789" s="35"/>
      <c r="AL789" s="34"/>
      <c r="AM789" s="37"/>
      <c r="AN789" s="35"/>
      <c r="AO789" s="34"/>
      <c r="AP789" s="37"/>
      <c r="AQ789" s="35"/>
      <c r="AR789" s="34"/>
      <c r="AS789" s="37"/>
      <c r="AT789" s="35"/>
      <c r="AU789" s="34"/>
      <c r="AV789" s="37"/>
      <c r="AW789" s="35"/>
      <c r="AX789" s="34"/>
      <c r="AY789" s="37"/>
      <c r="AZ789" s="35"/>
      <c r="BA789" s="34"/>
      <c r="BB789" s="37"/>
      <c r="BC7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89" s="7"/>
      <c r="BF789" t="str">
        <f>IF(Table1[[#This Row],[Date]]="","","&amp;lt;VOUCHER REMOTEID="&amp;""""&amp;$A$11&amp;$A$13&amp;ROW()&amp;""""&amp;" VCHTYPE="""&amp;F789&amp;""" ACTION="""&amp;"Create"&amp;"""&amp;gt;")</f>
        <v/>
      </c>
      <c r="BG789" t="str">
        <f>IF(Table1[[#This Row],[Date]]="","",TEXT(Table1[[#This Row],[Date]],"yyyymmdd"))</f>
        <v/>
      </c>
      <c r="BH789" t="str">
        <f>Table1[[#This Row],[Date2]]</f>
        <v/>
      </c>
      <c r="BI789" t="str">
        <f>IF(Table1[[#This Row],[Date]]="","",Table1[[#This Row],[Voucher Type]])</f>
        <v/>
      </c>
      <c r="BJ789" t="str">
        <f>IF(Table1[[#This Row],[Ref No / Invoice No]]="","",Table1[[#This Row],[Ref No / Invoice No]])</f>
        <v/>
      </c>
      <c r="BK789" t="str">
        <f>IF(Table1[[#This Row],[Voucher No]]="","",Table1[[#This Row],[Voucher No]])</f>
        <v/>
      </c>
      <c r="BL789" t="str">
        <f>IF(Table1[[#This Row],[Date]]="","",Table1[[#This Row],[Narration]])</f>
        <v/>
      </c>
      <c r="BM789" t="str">
        <f>IF(Table1[[#This Row],[Date]]="","",$A$11&amp;$A$13&amp;ROW())</f>
        <v/>
      </c>
      <c r="BN789" t="str">
        <f>IF(Table1[[#This Row],[Date]]="","",$A$13)</f>
        <v/>
      </c>
      <c r="BP789" t="str">
        <f>IF(Table1[[#This Row],[Ledger 1]]="","","No")</f>
        <v/>
      </c>
      <c r="BQ789" t="str">
        <f>IF(Table1[[#This Row],[Date]]="","",IF(Table1[[#This Row],[Effect 1]]="Dr.","Yes","No"))</f>
        <v/>
      </c>
      <c r="BR789" t="str">
        <f>IF(Table1[[#This Row],[Date]]="","",Table1[[#This Row],[Ledger 1]])</f>
        <v/>
      </c>
      <c r="BS789" t="str">
        <f>IF(Table1[[#This Row],[Date]]="","",IF(Table1[[#This Row],[Effect 1]]="Dr.",-Table1[[#This Row],[Amount 1]],Table1[[#This Row],[Amount 1]]))</f>
        <v/>
      </c>
      <c r="BV789" t="str">
        <f>IF(Table1[[#This Row],[Ledger 2]]="","","No")</f>
        <v/>
      </c>
      <c r="BW789" t="str">
        <f>IF(Table1[[#This Row],[Date]]="","",IF(Table1[[#This Row],[Effect 2]]="Dr.","Yes","No"))</f>
        <v/>
      </c>
      <c r="BX789" t="str">
        <f>IF(Table1[[#This Row],[Date]]="","",Table1[[#This Row],[Ledger 2]])</f>
        <v/>
      </c>
      <c r="BY789" t="str">
        <f>IF(Table1[[#This Row],[Date]]="","",IF(Table1[[#This Row],[Effect 2]]="Dr.",-Table1[[#This Row],[Amount 2]],Table1[[#This Row],[Amount 2]]))</f>
        <v/>
      </c>
      <c r="CB789" t="str">
        <f>IF(Table1[[#This Row],[Ledger 3]]="","","No")</f>
        <v/>
      </c>
      <c r="CC789" t="str">
        <f>IF(Table1[[#This Row],[Ledger 3]]="","",IF(Table1[[#This Row],[Effect 3]]="Dr.","Yes","No"))</f>
        <v/>
      </c>
      <c r="CD789" t="str">
        <f>IF(Table1[[#This Row],[Ledger 3]]="","",Table1[[#This Row],[Ledger 3]])</f>
        <v/>
      </c>
      <c r="CE789" t="str">
        <f>IF(Table1[[#This Row],[Ledger 3]]="","",IF(Table1[[#This Row],[Effect 3]]="Dr.",-Table1[[#This Row],[Amount 3]],Table1[[#This Row],[Amount 3]]))</f>
        <v/>
      </c>
      <c r="CH789" t="str">
        <f>IF(Table1[[#This Row],[Ledger 4]]="","","No")</f>
        <v/>
      </c>
      <c r="CI789" t="str">
        <f>IF(Table1[[#This Row],[Ledger 4]]="","",IF(Table1[[#This Row],[Effect 4]]="Dr.","Yes","No"))</f>
        <v/>
      </c>
      <c r="CJ789" t="str">
        <f>IF(Table1[[#This Row],[Ledger 4]]="","",Table1[[#This Row],[Ledger 4]])</f>
        <v/>
      </c>
      <c r="CK789" t="str">
        <f>IF(Table1[[#This Row],[Ledger 4]]="","",IF(Table1[[#This Row],[Effect 4]]="Dr.",-Table1[[#This Row],[Amount 4]],Table1[[#This Row],[Amount 4]]))</f>
        <v/>
      </c>
      <c r="CN789" t="str">
        <f>IF(Table1[[#This Row],[Ledger 5]]="","","No")</f>
        <v/>
      </c>
      <c r="CO789" t="str">
        <f>IF(Table1[[#This Row],[Ledger 5]]="","",IF(Table1[[#This Row],[Effect 5]]="Dr.","Yes","No"))</f>
        <v/>
      </c>
      <c r="CP789" t="str">
        <f>IF(Table1[[#This Row],[Ledger 5]]="","",Table1[[#This Row],[Ledger 5]])</f>
        <v/>
      </c>
      <c r="CQ789" t="str">
        <f>IF(Table1[[#This Row],[Ledger 5]]="","",IF(Table1[[#This Row],[Effect 5]]="Dr.",-Table1[[#This Row],[Amount 5]],Table1[[#This Row],[Amount 5]]))</f>
        <v/>
      </c>
      <c r="CT789" t="str">
        <f>IF(Table1[[#This Row],[Ledger 6]]="","","No")</f>
        <v/>
      </c>
      <c r="CU789" t="str">
        <f>IF(Table1[[#This Row],[Ledger 6]]="","",IF(Table1[[#This Row],[Effect 6]]="Dr.","Yes","No"))</f>
        <v/>
      </c>
      <c r="CV789" t="str">
        <f>IF(Table1[[#This Row],[Ledger 6]]="","",Table1[[#This Row],[Ledger 6]])</f>
        <v/>
      </c>
      <c r="CW789" t="str">
        <f>IF(Table1[[#This Row],[Ledger 6]]="","",IF(Table1[[#This Row],[Effect 6]]="Dr.",-Table1[[#This Row],[Amount 6]],Table1[[#This Row],[Amount 6]]))</f>
        <v/>
      </c>
      <c r="CZ789" t="str">
        <f>IF(Table1[[#This Row],[Ledger 7]]="","","No")</f>
        <v/>
      </c>
      <c r="DA789" t="str">
        <f>IF(Table1[[#This Row],[Ledger 7]]="","",IF(Table1[[#This Row],[Effect 7]]="Dr.","Yes","No"))</f>
        <v/>
      </c>
      <c r="DB789" t="str">
        <f>IF(Table1[[#This Row],[Ledger 7]]="","",Table1[[#This Row],[Ledger 7]])</f>
        <v/>
      </c>
      <c r="DC789" t="str">
        <f>IF(Table1[[#This Row],[Ledger 7]]="","",IF(Table1[[#This Row],[Effect 7]]="Dr.",-Table1[[#This Row],[Amount 7]],Table1[[#This Row],[Amount 7]]))</f>
        <v/>
      </c>
      <c r="DF789" t="str">
        <f>IF(Table1[[#This Row],[Ledger 8]]="","","No")</f>
        <v/>
      </c>
      <c r="DG789" t="str">
        <f>IF(Table1[[#This Row],[Ledger 8]]="","",IF(Table1[[#This Row],[Effect 8]]="Dr.","Yes","No"))</f>
        <v/>
      </c>
      <c r="DH789" t="str">
        <f>IF(Table1[[#This Row],[Ledger 8]]="","",Table1[[#This Row],[Ledger 8]])</f>
        <v/>
      </c>
      <c r="DI789" t="str">
        <f>IF(Table1[[#This Row],[Ledger 8]]="","",IF(Table1[[#This Row],[Effect 8]]="Dr.",-Table1[[#This Row],[Amount 8]],Table1[[#This Row],[Amount 8]]))</f>
        <v/>
      </c>
      <c r="DL789" t="str">
        <f>IF(Table1[[#This Row],[Ledger 9]]="","","No")</f>
        <v/>
      </c>
      <c r="DM789" t="str">
        <f>IF(Table1[[#This Row],[Ledger 9]]="","",IF(Table1[[#This Row],[Effect 9]]="Dr.","Yes","No"))</f>
        <v/>
      </c>
      <c r="DN789" t="str">
        <f>IF(Table1[[#This Row],[Ledger 9]]="","",Table1[[#This Row],[Ledger 9]])</f>
        <v/>
      </c>
      <c r="DO789" t="str">
        <f>IF(Table1[[#This Row],[Ledger 9]]="","",IF(Table1[[#This Row],[Effect 9]]="Dr.",-Table1[[#This Row],[Amount 9]],Table1[[#This Row],[Amount 9]]))</f>
        <v/>
      </c>
      <c r="DR789" t="str">
        <f>IF(Table1[[#This Row],[Ledger 10]]="","","No")</f>
        <v/>
      </c>
      <c r="DS789" t="str">
        <f>IF(Table1[[#This Row],[Ledger 10]]="","",IF(Table1[[#This Row],[Effect 10]]="Dr.","Yes","No"))</f>
        <v/>
      </c>
      <c r="DT789" t="str">
        <f>IF(Table1[[#This Row],[Ledger 10]]="","",Table1[[#This Row],[Ledger 10]])</f>
        <v/>
      </c>
      <c r="DU789" t="str">
        <f>IF(Table1[[#This Row],[Ledger 10]]="","",IF(Table1[[#This Row],[Effect 10]]="Dr.",-Table1[[#This Row],[Amount 10]],Table1[[#This Row],[Amount 10]]))</f>
        <v/>
      </c>
      <c r="DX789" t="str">
        <f>IF(Table1[[#This Row],[Ledger 11]]="","","No")</f>
        <v/>
      </c>
      <c r="DY789" t="str">
        <f>IF(Table1[[#This Row],[Ledger 11]]="","",IF(Table1[[#This Row],[Effect 11]]="Dr.","Yes","No"))</f>
        <v/>
      </c>
      <c r="DZ789" t="str">
        <f>IF(Table1[[#This Row],[Ledger 11]]="","",Table1[[#This Row],[Ledger 11]])</f>
        <v/>
      </c>
      <c r="EA789" t="str">
        <f>IF(Table1[[#This Row],[Ledger 11]]="","",IF(Table1[[#This Row],[Effect 11]]="Dr.",-Table1[[#This Row],[Amount 11]],Table1[[#This Row],[Amount 11]]))</f>
        <v/>
      </c>
      <c r="ED789" t="str">
        <f>IF(Table1[[#This Row],[Ledger 12]]="","","No")</f>
        <v/>
      </c>
      <c r="EE789" t="str">
        <f>IF(Table1[[#This Row],[Ledger 12]]="","",IF(Table1[[#This Row],[Effect 12]]="Dr.","Yes","No"))</f>
        <v/>
      </c>
      <c r="EF789" t="str">
        <f>IF(Table1[[#This Row],[Ledger 12]]="","",Table1[[#This Row],[Ledger 12]])</f>
        <v/>
      </c>
      <c r="EG789" t="str">
        <f>IF(Table1[[#This Row],[Ledger 12]]="","",IF(Table1[[#This Row],[Effect 12]]="Dr.",-Table1[[#This Row],[Amount 12]],Table1[[#This Row],[Amount 12]]))</f>
        <v/>
      </c>
      <c r="EJ789" t="str">
        <f>IF(Table1[[#This Row],[Ledger 13]]="","","No")</f>
        <v/>
      </c>
      <c r="EK789" t="str">
        <f>IF(Table1[[#This Row],[Ledger 13]]="","",IF(Table1[[#This Row],[Effect 13]]="Dr.","Yes","No"))</f>
        <v/>
      </c>
      <c r="EL789" t="str">
        <f>IF(Table1[[#This Row],[Ledger 13]]="","",Table1[[#This Row],[Ledger 13]])</f>
        <v/>
      </c>
      <c r="EM789" t="str">
        <f>IF(Table1[[#This Row],[Ledger 13]]="","",IF(Table1[[#This Row],[Effect 13]]="Dr.",-Table1[[#This Row],[Amount 13]],Table1[[#This Row],[Amount 13]]))</f>
        <v/>
      </c>
      <c r="EP789" t="str">
        <f>IF(Table1[[#This Row],[Ledger 14]]="","","No")</f>
        <v/>
      </c>
      <c r="EQ789" t="str">
        <f>IF(Table1[[#This Row],[Ledger 14]]="","",IF(Table1[[#This Row],[Effect 14]]="Dr.","Yes","No"))</f>
        <v/>
      </c>
      <c r="ER789" t="str">
        <f>IF(Table1[[#This Row],[Ledger 14]]="","",Table1[[#This Row],[Ledger 14]])</f>
        <v/>
      </c>
      <c r="ES789" t="str">
        <f>IF(Table1[[#This Row],[Ledger 14]]="","",IF(Table1[[#This Row],[Effect 14]]="Dr.",-Table1[[#This Row],[Amount 14]],Table1[[#This Row],[Amount 14]]))</f>
        <v/>
      </c>
      <c r="EV789" t="str">
        <f>IF(Table1[[#This Row],[Ledger 15]]="","","No")</f>
        <v/>
      </c>
      <c r="EW789" t="str">
        <f>IF(Table1[[#This Row],[Ledger 15]]="","",IF(Table1[[#This Row],[Effect 15]]="Dr.","Yes","No"))</f>
        <v/>
      </c>
      <c r="EX789" t="str">
        <f>IF(Table1[[#This Row],[Ledger 15]]="","",Table1[[#This Row],[Ledger 15]])</f>
        <v/>
      </c>
      <c r="EY789" t="str">
        <f>IF(Table1[[#This Row],[Ledger 15]]="","",IF(Table1[[#This Row],[Effect 15]]="Dr.",-Table1[[#This Row],[Amount 15]],Table1[[#This Row],[Amount 15]]))</f>
        <v/>
      </c>
      <c r="FD7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89">
        <f>IF(Table1[[#This Row],[Date]]="",0,IF(AND(Table1[[#This Row],[Date]]&gt;=$FE$2,Table1[[#This Row],[Date]]&lt;=$FE$3),0,1))</f>
        <v>0</v>
      </c>
      <c r="FF789">
        <f>IF(Table1[[#This Row],[Date]]="",0,IF(TYPE(VLOOKUP(Table1[[#This Row],[Voucher Type]],Table1[[#All],[Voucher Type Master]],1,FALSE))=16,1,0))</f>
        <v>0</v>
      </c>
      <c r="FG789">
        <f>IF(TYPE(IF(Table1[[#This Row],[Date]]="",0,IF(VLOOKUP(Table1[[#This Row],[Voucher Type]],$FY$5:$FZ$13,2,0)=Table1[[#This Row],[Effect 1]],0,1)))=16,1,0)</f>
        <v>0</v>
      </c>
      <c r="FH7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89">
        <f>IF(LEN(Table1[[#This Row],[Ledger 1]])&gt;0,IF(TYPE(VLOOKUP(Table1[[#This Row],[Ledger 1]],GZ:GZ,1,0))=16,1,0),0)</f>
        <v>0</v>
      </c>
      <c r="FJ789">
        <f>IF(LEN(Table1[[#This Row],[Ledger 2]])&gt;0,IF(TYPE(VLOOKUP(Table1[[#This Row],[Ledger 2]],GZ:GZ,1,0))=16,1,0),0)</f>
        <v>0</v>
      </c>
      <c r="FK789">
        <f>IF(LEN(Table1[[#This Row],[Ledger 3]])&gt;0,IF(TYPE(VLOOKUP(Table1[[#This Row],[Ledger 3]],GZ:GZ,1,0))=16,1,0),0)</f>
        <v>0</v>
      </c>
      <c r="FL789">
        <f>IF(LEN(Table1[[#This Row],[Ledger 4]])&gt;0,IF(TYPE(VLOOKUP(Table1[[#This Row],[Ledger 4]],GZ:GZ,1,0))=16,1,0),0)</f>
        <v>0</v>
      </c>
      <c r="FM789">
        <f>IF(LEN(Table1[[#This Row],[Ledger 5]])&gt;0,IF(TYPE(VLOOKUP(Table1[[#This Row],[Ledger 5]],GZ:GZ,1,0))=16,1,0),0)</f>
        <v>0</v>
      </c>
      <c r="FN789">
        <f>IF(LEN(Table1[[#This Row],[Ledger 6]])&gt;0,IF(TYPE(VLOOKUP(Table1[[#This Row],[Ledger 6]],$GZ:$GZ,1,0))=16,1,0),0)</f>
        <v>0</v>
      </c>
      <c r="FO789">
        <f>IF(LEN(Table1[[#This Row],[Ledger 7]])&gt;0,IF(TYPE(VLOOKUP(Table1[[#This Row],[Ledger 7]],$GZ:$GZ,1,0))=16,1,0),0)</f>
        <v>0</v>
      </c>
      <c r="FP789">
        <f>IF(LEN(Table1[[#This Row],[Ledger 8]])&gt;0,IF(TYPE(VLOOKUP(Table1[[#This Row],[Ledger 8]],$GZ:$GZ,1,0))=16,1,0),0)</f>
        <v>0</v>
      </c>
      <c r="FQ789">
        <f>IF(LEN(Table1[[#This Row],[Ledger 9]])&gt;0,IF(TYPE(VLOOKUP(Table1[[#This Row],[Ledger 9]],$GZ:$GZ,1,0))=16,1,0),0)</f>
        <v>0</v>
      </c>
      <c r="FR789">
        <f>IF(LEN(Table1[[#This Row],[Ledger 10]])&gt;0,IF(TYPE(VLOOKUP(Table1[[#This Row],[Ledger 10]],$GZ:$GZ,1,0))=16,1,0),0)</f>
        <v>0</v>
      </c>
      <c r="FS789">
        <f>IF(LEN(Table1[[#This Row],[Ledger 11]])&gt;0,IF(TYPE(VLOOKUP(Table1[[#This Row],[Ledger 11]],$GZ:$GZ,1,0))=16,1,0),0)</f>
        <v>0</v>
      </c>
      <c r="FT789">
        <f>IF(LEN(Table1[[#This Row],[Ledger 12]])&gt;0,IF(TYPE(VLOOKUP(Table1[[#This Row],[Ledger 12]],$GZ:$GZ,1,0))=16,1,0),0)</f>
        <v>0</v>
      </c>
      <c r="FU789">
        <f>IF(LEN(Table1[[#This Row],[Ledger 13]])&gt;0,IF(TYPE(VLOOKUP(Table1[[#This Row],[Ledger 13]],$GZ:$GZ,1,0))=16,1,0),0)</f>
        <v>0</v>
      </c>
      <c r="FV789">
        <f>IF(LEN(Table1[[#This Row],[Ledger 14]])&gt;0,IF(TYPE(VLOOKUP(Table1[[#This Row],[Ledger 14]],$GZ:$GZ,1,0))=16,1,0),0)</f>
        <v>0</v>
      </c>
      <c r="FW789">
        <f>IF(LEN(Table1[[#This Row],[Ledger 15]])&gt;0,IF(TYPE(VLOOKUP(Table1[[#This Row],[Ledger 15]],$GZ:$GZ,1,0))=16,1,0),0)</f>
        <v>0</v>
      </c>
    </row>
    <row r="790" spans="4:179" ht="33" customHeight="1" x14ac:dyDescent="0.45">
      <c r="D790" s="8">
        <f t="shared" si="21"/>
        <v>785</v>
      </c>
      <c r="E790" s="32"/>
      <c r="F790" s="34"/>
      <c r="G790" s="34"/>
      <c r="H790" s="34"/>
      <c r="I790" s="34"/>
      <c r="J790" s="38"/>
      <c r="K790" s="33"/>
      <c r="L790" s="36"/>
      <c r="M790" s="35"/>
      <c r="N790" s="34"/>
      <c r="O790" s="41"/>
      <c r="P790" s="35"/>
      <c r="Q790" s="34"/>
      <c r="R790" s="37"/>
      <c r="S790" s="35"/>
      <c r="T790" s="34"/>
      <c r="U790" s="37"/>
      <c r="V790" s="35"/>
      <c r="W790" s="34"/>
      <c r="X790" s="37"/>
      <c r="Y790" s="35"/>
      <c r="Z790" s="34"/>
      <c r="AA790" s="37"/>
      <c r="AB790" s="35"/>
      <c r="AC790" s="34"/>
      <c r="AD790" s="37"/>
      <c r="AE790" s="35"/>
      <c r="AF790" s="34"/>
      <c r="AG790" s="37"/>
      <c r="AH790" s="35"/>
      <c r="AI790" s="34"/>
      <c r="AJ790" s="37"/>
      <c r="AK790" s="35"/>
      <c r="AL790" s="34"/>
      <c r="AM790" s="37"/>
      <c r="AN790" s="35"/>
      <c r="AO790" s="34"/>
      <c r="AP790" s="37"/>
      <c r="AQ790" s="35"/>
      <c r="AR790" s="34"/>
      <c r="AS790" s="37"/>
      <c r="AT790" s="35"/>
      <c r="AU790" s="34"/>
      <c r="AV790" s="37"/>
      <c r="AW790" s="35"/>
      <c r="AX790" s="34"/>
      <c r="AY790" s="37"/>
      <c r="AZ790" s="35"/>
      <c r="BA790" s="34"/>
      <c r="BB790" s="37"/>
      <c r="BC7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0" s="7"/>
      <c r="BF790" t="str">
        <f>IF(Table1[[#This Row],[Date]]="","","&amp;lt;VOUCHER REMOTEID="&amp;""""&amp;$A$11&amp;$A$13&amp;ROW()&amp;""""&amp;" VCHTYPE="""&amp;F790&amp;""" ACTION="""&amp;"Create"&amp;"""&amp;gt;")</f>
        <v/>
      </c>
      <c r="BG790" t="str">
        <f>IF(Table1[[#This Row],[Date]]="","",TEXT(Table1[[#This Row],[Date]],"yyyymmdd"))</f>
        <v/>
      </c>
      <c r="BH790" t="str">
        <f>Table1[[#This Row],[Date2]]</f>
        <v/>
      </c>
      <c r="BI790" t="str">
        <f>IF(Table1[[#This Row],[Date]]="","",Table1[[#This Row],[Voucher Type]])</f>
        <v/>
      </c>
      <c r="BJ790" t="str">
        <f>IF(Table1[[#This Row],[Ref No / Invoice No]]="","",Table1[[#This Row],[Ref No / Invoice No]])</f>
        <v/>
      </c>
      <c r="BK790" t="str">
        <f>IF(Table1[[#This Row],[Voucher No]]="","",Table1[[#This Row],[Voucher No]])</f>
        <v/>
      </c>
      <c r="BL790" t="str">
        <f>IF(Table1[[#This Row],[Date]]="","",Table1[[#This Row],[Narration]])</f>
        <v/>
      </c>
      <c r="BM790" t="str">
        <f>IF(Table1[[#This Row],[Date]]="","",$A$11&amp;$A$13&amp;ROW())</f>
        <v/>
      </c>
      <c r="BN790" t="str">
        <f>IF(Table1[[#This Row],[Date]]="","",$A$13)</f>
        <v/>
      </c>
      <c r="BP790" t="str">
        <f>IF(Table1[[#This Row],[Ledger 1]]="","","No")</f>
        <v/>
      </c>
      <c r="BQ790" t="str">
        <f>IF(Table1[[#This Row],[Date]]="","",IF(Table1[[#This Row],[Effect 1]]="Dr.","Yes","No"))</f>
        <v/>
      </c>
      <c r="BR790" t="str">
        <f>IF(Table1[[#This Row],[Date]]="","",Table1[[#This Row],[Ledger 1]])</f>
        <v/>
      </c>
      <c r="BS790" t="str">
        <f>IF(Table1[[#This Row],[Date]]="","",IF(Table1[[#This Row],[Effect 1]]="Dr.",-Table1[[#This Row],[Amount 1]],Table1[[#This Row],[Amount 1]]))</f>
        <v/>
      </c>
      <c r="BV790" t="str">
        <f>IF(Table1[[#This Row],[Ledger 2]]="","","No")</f>
        <v/>
      </c>
      <c r="BW790" t="str">
        <f>IF(Table1[[#This Row],[Date]]="","",IF(Table1[[#This Row],[Effect 2]]="Dr.","Yes","No"))</f>
        <v/>
      </c>
      <c r="BX790" t="str">
        <f>IF(Table1[[#This Row],[Date]]="","",Table1[[#This Row],[Ledger 2]])</f>
        <v/>
      </c>
      <c r="BY790" t="str">
        <f>IF(Table1[[#This Row],[Date]]="","",IF(Table1[[#This Row],[Effect 2]]="Dr.",-Table1[[#This Row],[Amount 2]],Table1[[#This Row],[Amount 2]]))</f>
        <v/>
      </c>
      <c r="CB790" t="str">
        <f>IF(Table1[[#This Row],[Ledger 3]]="","","No")</f>
        <v/>
      </c>
      <c r="CC790" t="str">
        <f>IF(Table1[[#This Row],[Ledger 3]]="","",IF(Table1[[#This Row],[Effect 3]]="Dr.","Yes","No"))</f>
        <v/>
      </c>
      <c r="CD790" t="str">
        <f>IF(Table1[[#This Row],[Ledger 3]]="","",Table1[[#This Row],[Ledger 3]])</f>
        <v/>
      </c>
      <c r="CE790" t="str">
        <f>IF(Table1[[#This Row],[Ledger 3]]="","",IF(Table1[[#This Row],[Effect 3]]="Dr.",-Table1[[#This Row],[Amount 3]],Table1[[#This Row],[Amount 3]]))</f>
        <v/>
      </c>
      <c r="CH790" t="str">
        <f>IF(Table1[[#This Row],[Ledger 4]]="","","No")</f>
        <v/>
      </c>
      <c r="CI790" t="str">
        <f>IF(Table1[[#This Row],[Ledger 4]]="","",IF(Table1[[#This Row],[Effect 4]]="Dr.","Yes","No"))</f>
        <v/>
      </c>
      <c r="CJ790" t="str">
        <f>IF(Table1[[#This Row],[Ledger 4]]="","",Table1[[#This Row],[Ledger 4]])</f>
        <v/>
      </c>
      <c r="CK790" t="str">
        <f>IF(Table1[[#This Row],[Ledger 4]]="","",IF(Table1[[#This Row],[Effect 4]]="Dr.",-Table1[[#This Row],[Amount 4]],Table1[[#This Row],[Amount 4]]))</f>
        <v/>
      </c>
      <c r="CN790" t="str">
        <f>IF(Table1[[#This Row],[Ledger 5]]="","","No")</f>
        <v/>
      </c>
      <c r="CO790" t="str">
        <f>IF(Table1[[#This Row],[Ledger 5]]="","",IF(Table1[[#This Row],[Effect 5]]="Dr.","Yes","No"))</f>
        <v/>
      </c>
      <c r="CP790" t="str">
        <f>IF(Table1[[#This Row],[Ledger 5]]="","",Table1[[#This Row],[Ledger 5]])</f>
        <v/>
      </c>
      <c r="CQ790" t="str">
        <f>IF(Table1[[#This Row],[Ledger 5]]="","",IF(Table1[[#This Row],[Effect 5]]="Dr.",-Table1[[#This Row],[Amount 5]],Table1[[#This Row],[Amount 5]]))</f>
        <v/>
      </c>
      <c r="CT790" t="str">
        <f>IF(Table1[[#This Row],[Ledger 6]]="","","No")</f>
        <v/>
      </c>
      <c r="CU790" t="str">
        <f>IF(Table1[[#This Row],[Ledger 6]]="","",IF(Table1[[#This Row],[Effect 6]]="Dr.","Yes","No"))</f>
        <v/>
      </c>
      <c r="CV790" t="str">
        <f>IF(Table1[[#This Row],[Ledger 6]]="","",Table1[[#This Row],[Ledger 6]])</f>
        <v/>
      </c>
      <c r="CW790" t="str">
        <f>IF(Table1[[#This Row],[Ledger 6]]="","",IF(Table1[[#This Row],[Effect 6]]="Dr.",-Table1[[#This Row],[Amount 6]],Table1[[#This Row],[Amount 6]]))</f>
        <v/>
      </c>
      <c r="CZ790" t="str">
        <f>IF(Table1[[#This Row],[Ledger 7]]="","","No")</f>
        <v/>
      </c>
      <c r="DA790" t="str">
        <f>IF(Table1[[#This Row],[Ledger 7]]="","",IF(Table1[[#This Row],[Effect 7]]="Dr.","Yes","No"))</f>
        <v/>
      </c>
      <c r="DB790" t="str">
        <f>IF(Table1[[#This Row],[Ledger 7]]="","",Table1[[#This Row],[Ledger 7]])</f>
        <v/>
      </c>
      <c r="DC790" t="str">
        <f>IF(Table1[[#This Row],[Ledger 7]]="","",IF(Table1[[#This Row],[Effect 7]]="Dr.",-Table1[[#This Row],[Amount 7]],Table1[[#This Row],[Amount 7]]))</f>
        <v/>
      </c>
      <c r="DF790" t="str">
        <f>IF(Table1[[#This Row],[Ledger 8]]="","","No")</f>
        <v/>
      </c>
      <c r="DG790" t="str">
        <f>IF(Table1[[#This Row],[Ledger 8]]="","",IF(Table1[[#This Row],[Effect 8]]="Dr.","Yes","No"))</f>
        <v/>
      </c>
      <c r="DH790" t="str">
        <f>IF(Table1[[#This Row],[Ledger 8]]="","",Table1[[#This Row],[Ledger 8]])</f>
        <v/>
      </c>
      <c r="DI790" t="str">
        <f>IF(Table1[[#This Row],[Ledger 8]]="","",IF(Table1[[#This Row],[Effect 8]]="Dr.",-Table1[[#This Row],[Amount 8]],Table1[[#This Row],[Amount 8]]))</f>
        <v/>
      </c>
      <c r="DL790" t="str">
        <f>IF(Table1[[#This Row],[Ledger 9]]="","","No")</f>
        <v/>
      </c>
      <c r="DM790" t="str">
        <f>IF(Table1[[#This Row],[Ledger 9]]="","",IF(Table1[[#This Row],[Effect 9]]="Dr.","Yes","No"))</f>
        <v/>
      </c>
      <c r="DN790" t="str">
        <f>IF(Table1[[#This Row],[Ledger 9]]="","",Table1[[#This Row],[Ledger 9]])</f>
        <v/>
      </c>
      <c r="DO790" t="str">
        <f>IF(Table1[[#This Row],[Ledger 9]]="","",IF(Table1[[#This Row],[Effect 9]]="Dr.",-Table1[[#This Row],[Amount 9]],Table1[[#This Row],[Amount 9]]))</f>
        <v/>
      </c>
      <c r="DR790" t="str">
        <f>IF(Table1[[#This Row],[Ledger 10]]="","","No")</f>
        <v/>
      </c>
      <c r="DS790" t="str">
        <f>IF(Table1[[#This Row],[Ledger 10]]="","",IF(Table1[[#This Row],[Effect 10]]="Dr.","Yes","No"))</f>
        <v/>
      </c>
      <c r="DT790" t="str">
        <f>IF(Table1[[#This Row],[Ledger 10]]="","",Table1[[#This Row],[Ledger 10]])</f>
        <v/>
      </c>
      <c r="DU790" t="str">
        <f>IF(Table1[[#This Row],[Ledger 10]]="","",IF(Table1[[#This Row],[Effect 10]]="Dr.",-Table1[[#This Row],[Amount 10]],Table1[[#This Row],[Amount 10]]))</f>
        <v/>
      </c>
      <c r="DX790" t="str">
        <f>IF(Table1[[#This Row],[Ledger 11]]="","","No")</f>
        <v/>
      </c>
      <c r="DY790" t="str">
        <f>IF(Table1[[#This Row],[Ledger 11]]="","",IF(Table1[[#This Row],[Effect 11]]="Dr.","Yes","No"))</f>
        <v/>
      </c>
      <c r="DZ790" t="str">
        <f>IF(Table1[[#This Row],[Ledger 11]]="","",Table1[[#This Row],[Ledger 11]])</f>
        <v/>
      </c>
      <c r="EA790" t="str">
        <f>IF(Table1[[#This Row],[Ledger 11]]="","",IF(Table1[[#This Row],[Effect 11]]="Dr.",-Table1[[#This Row],[Amount 11]],Table1[[#This Row],[Amount 11]]))</f>
        <v/>
      </c>
      <c r="ED790" t="str">
        <f>IF(Table1[[#This Row],[Ledger 12]]="","","No")</f>
        <v/>
      </c>
      <c r="EE790" t="str">
        <f>IF(Table1[[#This Row],[Ledger 12]]="","",IF(Table1[[#This Row],[Effect 12]]="Dr.","Yes","No"))</f>
        <v/>
      </c>
      <c r="EF790" t="str">
        <f>IF(Table1[[#This Row],[Ledger 12]]="","",Table1[[#This Row],[Ledger 12]])</f>
        <v/>
      </c>
      <c r="EG790" t="str">
        <f>IF(Table1[[#This Row],[Ledger 12]]="","",IF(Table1[[#This Row],[Effect 12]]="Dr.",-Table1[[#This Row],[Amount 12]],Table1[[#This Row],[Amount 12]]))</f>
        <v/>
      </c>
      <c r="EJ790" t="str">
        <f>IF(Table1[[#This Row],[Ledger 13]]="","","No")</f>
        <v/>
      </c>
      <c r="EK790" t="str">
        <f>IF(Table1[[#This Row],[Ledger 13]]="","",IF(Table1[[#This Row],[Effect 13]]="Dr.","Yes","No"))</f>
        <v/>
      </c>
      <c r="EL790" t="str">
        <f>IF(Table1[[#This Row],[Ledger 13]]="","",Table1[[#This Row],[Ledger 13]])</f>
        <v/>
      </c>
      <c r="EM790" t="str">
        <f>IF(Table1[[#This Row],[Ledger 13]]="","",IF(Table1[[#This Row],[Effect 13]]="Dr.",-Table1[[#This Row],[Amount 13]],Table1[[#This Row],[Amount 13]]))</f>
        <v/>
      </c>
      <c r="EP790" t="str">
        <f>IF(Table1[[#This Row],[Ledger 14]]="","","No")</f>
        <v/>
      </c>
      <c r="EQ790" t="str">
        <f>IF(Table1[[#This Row],[Ledger 14]]="","",IF(Table1[[#This Row],[Effect 14]]="Dr.","Yes","No"))</f>
        <v/>
      </c>
      <c r="ER790" t="str">
        <f>IF(Table1[[#This Row],[Ledger 14]]="","",Table1[[#This Row],[Ledger 14]])</f>
        <v/>
      </c>
      <c r="ES790" t="str">
        <f>IF(Table1[[#This Row],[Ledger 14]]="","",IF(Table1[[#This Row],[Effect 14]]="Dr.",-Table1[[#This Row],[Amount 14]],Table1[[#This Row],[Amount 14]]))</f>
        <v/>
      </c>
      <c r="EV790" t="str">
        <f>IF(Table1[[#This Row],[Ledger 15]]="","","No")</f>
        <v/>
      </c>
      <c r="EW790" t="str">
        <f>IF(Table1[[#This Row],[Ledger 15]]="","",IF(Table1[[#This Row],[Effect 15]]="Dr.","Yes","No"))</f>
        <v/>
      </c>
      <c r="EX790" t="str">
        <f>IF(Table1[[#This Row],[Ledger 15]]="","",Table1[[#This Row],[Ledger 15]])</f>
        <v/>
      </c>
      <c r="EY790" t="str">
        <f>IF(Table1[[#This Row],[Ledger 15]]="","",IF(Table1[[#This Row],[Effect 15]]="Dr.",-Table1[[#This Row],[Amount 15]],Table1[[#This Row],[Amount 15]]))</f>
        <v/>
      </c>
      <c r="FD7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0">
        <f>IF(Table1[[#This Row],[Date]]="",0,IF(AND(Table1[[#This Row],[Date]]&gt;=$FE$2,Table1[[#This Row],[Date]]&lt;=$FE$3),0,1))</f>
        <v>0</v>
      </c>
      <c r="FF790">
        <f>IF(Table1[[#This Row],[Date]]="",0,IF(TYPE(VLOOKUP(Table1[[#This Row],[Voucher Type]],Table1[[#All],[Voucher Type Master]],1,FALSE))=16,1,0))</f>
        <v>0</v>
      </c>
      <c r="FG790">
        <f>IF(TYPE(IF(Table1[[#This Row],[Date]]="",0,IF(VLOOKUP(Table1[[#This Row],[Voucher Type]],$FY$5:$FZ$13,2,0)=Table1[[#This Row],[Effect 1]],0,1)))=16,1,0)</f>
        <v>0</v>
      </c>
      <c r="FH7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0">
        <f>IF(LEN(Table1[[#This Row],[Ledger 1]])&gt;0,IF(TYPE(VLOOKUP(Table1[[#This Row],[Ledger 1]],GZ:GZ,1,0))=16,1,0),0)</f>
        <v>0</v>
      </c>
      <c r="FJ790">
        <f>IF(LEN(Table1[[#This Row],[Ledger 2]])&gt;0,IF(TYPE(VLOOKUP(Table1[[#This Row],[Ledger 2]],GZ:GZ,1,0))=16,1,0),0)</f>
        <v>0</v>
      </c>
      <c r="FK790">
        <f>IF(LEN(Table1[[#This Row],[Ledger 3]])&gt;0,IF(TYPE(VLOOKUP(Table1[[#This Row],[Ledger 3]],GZ:GZ,1,0))=16,1,0),0)</f>
        <v>0</v>
      </c>
      <c r="FL790">
        <f>IF(LEN(Table1[[#This Row],[Ledger 4]])&gt;0,IF(TYPE(VLOOKUP(Table1[[#This Row],[Ledger 4]],GZ:GZ,1,0))=16,1,0),0)</f>
        <v>0</v>
      </c>
      <c r="FM790">
        <f>IF(LEN(Table1[[#This Row],[Ledger 5]])&gt;0,IF(TYPE(VLOOKUP(Table1[[#This Row],[Ledger 5]],GZ:GZ,1,0))=16,1,0),0)</f>
        <v>0</v>
      </c>
      <c r="FN790">
        <f>IF(LEN(Table1[[#This Row],[Ledger 6]])&gt;0,IF(TYPE(VLOOKUP(Table1[[#This Row],[Ledger 6]],$GZ:$GZ,1,0))=16,1,0),0)</f>
        <v>0</v>
      </c>
      <c r="FO790">
        <f>IF(LEN(Table1[[#This Row],[Ledger 7]])&gt;0,IF(TYPE(VLOOKUP(Table1[[#This Row],[Ledger 7]],$GZ:$GZ,1,0))=16,1,0),0)</f>
        <v>0</v>
      </c>
      <c r="FP790">
        <f>IF(LEN(Table1[[#This Row],[Ledger 8]])&gt;0,IF(TYPE(VLOOKUP(Table1[[#This Row],[Ledger 8]],$GZ:$GZ,1,0))=16,1,0),0)</f>
        <v>0</v>
      </c>
      <c r="FQ790">
        <f>IF(LEN(Table1[[#This Row],[Ledger 9]])&gt;0,IF(TYPE(VLOOKUP(Table1[[#This Row],[Ledger 9]],$GZ:$GZ,1,0))=16,1,0),0)</f>
        <v>0</v>
      </c>
      <c r="FR790">
        <f>IF(LEN(Table1[[#This Row],[Ledger 10]])&gt;0,IF(TYPE(VLOOKUP(Table1[[#This Row],[Ledger 10]],$GZ:$GZ,1,0))=16,1,0),0)</f>
        <v>0</v>
      </c>
      <c r="FS790">
        <f>IF(LEN(Table1[[#This Row],[Ledger 11]])&gt;0,IF(TYPE(VLOOKUP(Table1[[#This Row],[Ledger 11]],$GZ:$GZ,1,0))=16,1,0),0)</f>
        <v>0</v>
      </c>
      <c r="FT790">
        <f>IF(LEN(Table1[[#This Row],[Ledger 12]])&gt;0,IF(TYPE(VLOOKUP(Table1[[#This Row],[Ledger 12]],$GZ:$GZ,1,0))=16,1,0),0)</f>
        <v>0</v>
      </c>
      <c r="FU790">
        <f>IF(LEN(Table1[[#This Row],[Ledger 13]])&gt;0,IF(TYPE(VLOOKUP(Table1[[#This Row],[Ledger 13]],$GZ:$GZ,1,0))=16,1,0),0)</f>
        <v>0</v>
      </c>
      <c r="FV790">
        <f>IF(LEN(Table1[[#This Row],[Ledger 14]])&gt;0,IF(TYPE(VLOOKUP(Table1[[#This Row],[Ledger 14]],$GZ:$GZ,1,0))=16,1,0),0)</f>
        <v>0</v>
      </c>
      <c r="FW790">
        <f>IF(LEN(Table1[[#This Row],[Ledger 15]])&gt;0,IF(TYPE(VLOOKUP(Table1[[#This Row],[Ledger 15]],$GZ:$GZ,1,0))=16,1,0),0)</f>
        <v>0</v>
      </c>
    </row>
    <row r="791" spans="4:179" ht="33" customHeight="1" x14ac:dyDescent="0.45">
      <c r="D791" s="8">
        <f t="shared" si="21"/>
        <v>786</v>
      </c>
      <c r="E791" s="32"/>
      <c r="F791" s="34"/>
      <c r="G791" s="34"/>
      <c r="H791" s="34"/>
      <c r="I791" s="34"/>
      <c r="J791" s="38"/>
      <c r="K791" s="33"/>
      <c r="L791" s="36"/>
      <c r="M791" s="35"/>
      <c r="N791" s="34"/>
      <c r="O791" s="41"/>
      <c r="P791" s="35"/>
      <c r="Q791" s="34"/>
      <c r="R791" s="37"/>
      <c r="S791" s="35"/>
      <c r="T791" s="34"/>
      <c r="U791" s="37"/>
      <c r="V791" s="35"/>
      <c r="W791" s="34"/>
      <c r="X791" s="37"/>
      <c r="Y791" s="35"/>
      <c r="Z791" s="34"/>
      <c r="AA791" s="37"/>
      <c r="AB791" s="35"/>
      <c r="AC791" s="34"/>
      <c r="AD791" s="37"/>
      <c r="AE791" s="35"/>
      <c r="AF791" s="34"/>
      <c r="AG791" s="37"/>
      <c r="AH791" s="35"/>
      <c r="AI791" s="34"/>
      <c r="AJ791" s="37"/>
      <c r="AK791" s="35"/>
      <c r="AL791" s="34"/>
      <c r="AM791" s="37"/>
      <c r="AN791" s="35"/>
      <c r="AO791" s="34"/>
      <c r="AP791" s="37"/>
      <c r="AQ791" s="35"/>
      <c r="AR791" s="34"/>
      <c r="AS791" s="37"/>
      <c r="AT791" s="35"/>
      <c r="AU791" s="34"/>
      <c r="AV791" s="37"/>
      <c r="AW791" s="35"/>
      <c r="AX791" s="34"/>
      <c r="AY791" s="37"/>
      <c r="AZ791" s="35"/>
      <c r="BA791" s="34"/>
      <c r="BB791" s="37"/>
      <c r="BC7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1" s="7"/>
      <c r="BF791" t="str">
        <f>IF(Table1[[#This Row],[Date]]="","","&amp;lt;VOUCHER REMOTEID="&amp;""""&amp;$A$11&amp;$A$13&amp;ROW()&amp;""""&amp;" VCHTYPE="""&amp;F791&amp;""" ACTION="""&amp;"Create"&amp;"""&amp;gt;")</f>
        <v/>
      </c>
      <c r="BG791" t="str">
        <f>IF(Table1[[#This Row],[Date]]="","",TEXT(Table1[[#This Row],[Date]],"yyyymmdd"))</f>
        <v/>
      </c>
      <c r="BH791" t="str">
        <f>Table1[[#This Row],[Date2]]</f>
        <v/>
      </c>
      <c r="BI791" t="str">
        <f>IF(Table1[[#This Row],[Date]]="","",Table1[[#This Row],[Voucher Type]])</f>
        <v/>
      </c>
      <c r="BJ791" t="str">
        <f>IF(Table1[[#This Row],[Ref No / Invoice No]]="","",Table1[[#This Row],[Ref No / Invoice No]])</f>
        <v/>
      </c>
      <c r="BK791" t="str">
        <f>IF(Table1[[#This Row],[Voucher No]]="","",Table1[[#This Row],[Voucher No]])</f>
        <v/>
      </c>
      <c r="BL791" t="str">
        <f>IF(Table1[[#This Row],[Date]]="","",Table1[[#This Row],[Narration]])</f>
        <v/>
      </c>
      <c r="BM791" t="str">
        <f>IF(Table1[[#This Row],[Date]]="","",$A$11&amp;$A$13&amp;ROW())</f>
        <v/>
      </c>
      <c r="BN791" t="str">
        <f>IF(Table1[[#This Row],[Date]]="","",$A$13)</f>
        <v/>
      </c>
      <c r="BP791" t="str">
        <f>IF(Table1[[#This Row],[Ledger 1]]="","","No")</f>
        <v/>
      </c>
      <c r="BQ791" t="str">
        <f>IF(Table1[[#This Row],[Date]]="","",IF(Table1[[#This Row],[Effect 1]]="Dr.","Yes","No"))</f>
        <v/>
      </c>
      <c r="BR791" t="str">
        <f>IF(Table1[[#This Row],[Date]]="","",Table1[[#This Row],[Ledger 1]])</f>
        <v/>
      </c>
      <c r="BS791" t="str">
        <f>IF(Table1[[#This Row],[Date]]="","",IF(Table1[[#This Row],[Effect 1]]="Dr.",-Table1[[#This Row],[Amount 1]],Table1[[#This Row],[Amount 1]]))</f>
        <v/>
      </c>
      <c r="BV791" t="str">
        <f>IF(Table1[[#This Row],[Ledger 2]]="","","No")</f>
        <v/>
      </c>
      <c r="BW791" t="str">
        <f>IF(Table1[[#This Row],[Date]]="","",IF(Table1[[#This Row],[Effect 2]]="Dr.","Yes","No"))</f>
        <v/>
      </c>
      <c r="BX791" t="str">
        <f>IF(Table1[[#This Row],[Date]]="","",Table1[[#This Row],[Ledger 2]])</f>
        <v/>
      </c>
      <c r="BY791" t="str">
        <f>IF(Table1[[#This Row],[Date]]="","",IF(Table1[[#This Row],[Effect 2]]="Dr.",-Table1[[#This Row],[Amount 2]],Table1[[#This Row],[Amount 2]]))</f>
        <v/>
      </c>
      <c r="CB791" t="str">
        <f>IF(Table1[[#This Row],[Ledger 3]]="","","No")</f>
        <v/>
      </c>
      <c r="CC791" t="str">
        <f>IF(Table1[[#This Row],[Ledger 3]]="","",IF(Table1[[#This Row],[Effect 3]]="Dr.","Yes","No"))</f>
        <v/>
      </c>
      <c r="CD791" t="str">
        <f>IF(Table1[[#This Row],[Ledger 3]]="","",Table1[[#This Row],[Ledger 3]])</f>
        <v/>
      </c>
      <c r="CE791" t="str">
        <f>IF(Table1[[#This Row],[Ledger 3]]="","",IF(Table1[[#This Row],[Effect 3]]="Dr.",-Table1[[#This Row],[Amount 3]],Table1[[#This Row],[Amount 3]]))</f>
        <v/>
      </c>
      <c r="CH791" t="str">
        <f>IF(Table1[[#This Row],[Ledger 4]]="","","No")</f>
        <v/>
      </c>
      <c r="CI791" t="str">
        <f>IF(Table1[[#This Row],[Ledger 4]]="","",IF(Table1[[#This Row],[Effect 4]]="Dr.","Yes","No"))</f>
        <v/>
      </c>
      <c r="CJ791" t="str">
        <f>IF(Table1[[#This Row],[Ledger 4]]="","",Table1[[#This Row],[Ledger 4]])</f>
        <v/>
      </c>
      <c r="CK791" t="str">
        <f>IF(Table1[[#This Row],[Ledger 4]]="","",IF(Table1[[#This Row],[Effect 4]]="Dr.",-Table1[[#This Row],[Amount 4]],Table1[[#This Row],[Amount 4]]))</f>
        <v/>
      </c>
      <c r="CN791" t="str">
        <f>IF(Table1[[#This Row],[Ledger 5]]="","","No")</f>
        <v/>
      </c>
      <c r="CO791" t="str">
        <f>IF(Table1[[#This Row],[Ledger 5]]="","",IF(Table1[[#This Row],[Effect 5]]="Dr.","Yes","No"))</f>
        <v/>
      </c>
      <c r="CP791" t="str">
        <f>IF(Table1[[#This Row],[Ledger 5]]="","",Table1[[#This Row],[Ledger 5]])</f>
        <v/>
      </c>
      <c r="CQ791" t="str">
        <f>IF(Table1[[#This Row],[Ledger 5]]="","",IF(Table1[[#This Row],[Effect 5]]="Dr.",-Table1[[#This Row],[Amount 5]],Table1[[#This Row],[Amount 5]]))</f>
        <v/>
      </c>
      <c r="CT791" t="str">
        <f>IF(Table1[[#This Row],[Ledger 6]]="","","No")</f>
        <v/>
      </c>
      <c r="CU791" t="str">
        <f>IF(Table1[[#This Row],[Ledger 6]]="","",IF(Table1[[#This Row],[Effect 6]]="Dr.","Yes","No"))</f>
        <v/>
      </c>
      <c r="CV791" t="str">
        <f>IF(Table1[[#This Row],[Ledger 6]]="","",Table1[[#This Row],[Ledger 6]])</f>
        <v/>
      </c>
      <c r="CW791" t="str">
        <f>IF(Table1[[#This Row],[Ledger 6]]="","",IF(Table1[[#This Row],[Effect 6]]="Dr.",-Table1[[#This Row],[Amount 6]],Table1[[#This Row],[Amount 6]]))</f>
        <v/>
      </c>
      <c r="CZ791" t="str">
        <f>IF(Table1[[#This Row],[Ledger 7]]="","","No")</f>
        <v/>
      </c>
      <c r="DA791" t="str">
        <f>IF(Table1[[#This Row],[Ledger 7]]="","",IF(Table1[[#This Row],[Effect 7]]="Dr.","Yes","No"))</f>
        <v/>
      </c>
      <c r="DB791" t="str">
        <f>IF(Table1[[#This Row],[Ledger 7]]="","",Table1[[#This Row],[Ledger 7]])</f>
        <v/>
      </c>
      <c r="DC791" t="str">
        <f>IF(Table1[[#This Row],[Ledger 7]]="","",IF(Table1[[#This Row],[Effect 7]]="Dr.",-Table1[[#This Row],[Amount 7]],Table1[[#This Row],[Amount 7]]))</f>
        <v/>
      </c>
      <c r="DF791" t="str">
        <f>IF(Table1[[#This Row],[Ledger 8]]="","","No")</f>
        <v/>
      </c>
      <c r="DG791" t="str">
        <f>IF(Table1[[#This Row],[Ledger 8]]="","",IF(Table1[[#This Row],[Effect 8]]="Dr.","Yes","No"))</f>
        <v/>
      </c>
      <c r="DH791" t="str">
        <f>IF(Table1[[#This Row],[Ledger 8]]="","",Table1[[#This Row],[Ledger 8]])</f>
        <v/>
      </c>
      <c r="DI791" t="str">
        <f>IF(Table1[[#This Row],[Ledger 8]]="","",IF(Table1[[#This Row],[Effect 8]]="Dr.",-Table1[[#This Row],[Amount 8]],Table1[[#This Row],[Amount 8]]))</f>
        <v/>
      </c>
      <c r="DL791" t="str">
        <f>IF(Table1[[#This Row],[Ledger 9]]="","","No")</f>
        <v/>
      </c>
      <c r="DM791" t="str">
        <f>IF(Table1[[#This Row],[Ledger 9]]="","",IF(Table1[[#This Row],[Effect 9]]="Dr.","Yes","No"))</f>
        <v/>
      </c>
      <c r="DN791" t="str">
        <f>IF(Table1[[#This Row],[Ledger 9]]="","",Table1[[#This Row],[Ledger 9]])</f>
        <v/>
      </c>
      <c r="DO791" t="str">
        <f>IF(Table1[[#This Row],[Ledger 9]]="","",IF(Table1[[#This Row],[Effect 9]]="Dr.",-Table1[[#This Row],[Amount 9]],Table1[[#This Row],[Amount 9]]))</f>
        <v/>
      </c>
      <c r="DR791" t="str">
        <f>IF(Table1[[#This Row],[Ledger 10]]="","","No")</f>
        <v/>
      </c>
      <c r="DS791" t="str">
        <f>IF(Table1[[#This Row],[Ledger 10]]="","",IF(Table1[[#This Row],[Effect 10]]="Dr.","Yes","No"))</f>
        <v/>
      </c>
      <c r="DT791" t="str">
        <f>IF(Table1[[#This Row],[Ledger 10]]="","",Table1[[#This Row],[Ledger 10]])</f>
        <v/>
      </c>
      <c r="DU791" t="str">
        <f>IF(Table1[[#This Row],[Ledger 10]]="","",IF(Table1[[#This Row],[Effect 10]]="Dr.",-Table1[[#This Row],[Amount 10]],Table1[[#This Row],[Amount 10]]))</f>
        <v/>
      </c>
      <c r="DX791" t="str">
        <f>IF(Table1[[#This Row],[Ledger 11]]="","","No")</f>
        <v/>
      </c>
      <c r="DY791" t="str">
        <f>IF(Table1[[#This Row],[Ledger 11]]="","",IF(Table1[[#This Row],[Effect 11]]="Dr.","Yes","No"))</f>
        <v/>
      </c>
      <c r="DZ791" t="str">
        <f>IF(Table1[[#This Row],[Ledger 11]]="","",Table1[[#This Row],[Ledger 11]])</f>
        <v/>
      </c>
      <c r="EA791" t="str">
        <f>IF(Table1[[#This Row],[Ledger 11]]="","",IF(Table1[[#This Row],[Effect 11]]="Dr.",-Table1[[#This Row],[Amount 11]],Table1[[#This Row],[Amount 11]]))</f>
        <v/>
      </c>
      <c r="ED791" t="str">
        <f>IF(Table1[[#This Row],[Ledger 12]]="","","No")</f>
        <v/>
      </c>
      <c r="EE791" t="str">
        <f>IF(Table1[[#This Row],[Ledger 12]]="","",IF(Table1[[#This Row],[Effect 12]]="Dr.","Yes","No"))</f>
        <v/>
      </c>
      <c r="EF791" t="str">
        <f>IF(Table1[[#This Row],[Ledger 12]]="","",Table1[[#This Row],[Ledger 12]])</f>
        <v/>
      </c>
      <c r="EG791" t="str">
        <f>IF(Table1[[#This Row],[Ledger 12]]="","",IF(Table1[[#This Row],[Effect 12]]="Dr.",-Table1[[#This Row],[Amount 12]],Table1[[#This Row],[Amount 12]]))</f>
        <v/>
      </c>
      <c r="EJ791" t="str">
        <f>IF(Table1[[#This Row],[Ledger 13]]="","","No")</f>
        <v/>
      </c>
      <c r="EK791" t="str">
        <f>IF(Table1[[#This Row],[Ledger 13]]="","",IF(Table1[[#This Row],[Effect 13]]="Dr.","Yes","No"))</f>
        <v/>
      </c>
      <c r="EL791" t="str">
        <f>IF(Table1[[#This Row],[Ledger 13]]="","",Table1[[#This Row],[Ledger 13]])</f>
        <v/>
      </c>
      <c r="EM791" t="str">
        <f>IF(Table1[[#This Row],[Ledger 13]]="","",IF(Table1[[#This Row],[Effect 13]]="Dr.",-Table1[[#This Row],[Amount 13]],Table1[[#This Row],[Amount 13]]))</f>
        <v/>
      </c>
      <c r="EP791" t="str">
        <f>IF(Table1[[#This Row],[Ledger 14]]="","","No")</f>
        <v/>
      </c>
      <c r="EQ791" t="str">
        <f>IF(Table1[[#This Row],[Ledger 14]]="","",IF(Table1[[#This Row],[Effect 14]]="Dr.","Yes","No"))</f>
        <v/>
      </c>
      <c r="ER791" t="str">
        <f>IF(Table1[[#This Row],[Ledger 14]]="","",Table1[[#This Row],[Ledger 14]])</f>
        <v/>
      </c>
      <c r="ES791" t="str">
        <f>IF(Table1[[#This Row],[Ledger 14]]="","",IF(Table1[[#This Row],[Effect 14]]="Dr.",-Table1[[#This Row],[Amount 14]],Table1[[#This Row],[Amount 14]]))</f>
        <v/>
      </c>
      <c r="EV791" t="str">
        <f>IF(Table1[[#This Row],[Ledger 15]]="","","No")</f>
        <v/>
      </c>
      <c r="EW791" t="str">
        <f>IF(Table1[[#This Row],[Ledger 15]]="","",IF(Table1[[#This Row],[Effect 15]]="Dr.","Yes","No"))</f>
        <v/>
      </c>
      <c r="EX791" t="str">
        <f>IF(Table1[[#This Row],[Ledger 15]]="","",Table1[[#This Row],[Ledger 15]])</f>
        <v/>
      </c>
      <c r="EY791" t="str">
        <f>IF(Table1[[#This Row],[Ledger 15]]="","",IF(Table1[[#This Row],[Effect 15]]="Dr.",-Table1[[#This Row],[Amount 15]],Table1[[#This Row],[Amount 15]]))</f>
        <v/>
      </c>
      <c r="FD7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1">
        <f>IF(Table1[[#This Row],[Date]]="",0,IF(AND(Table1[[#This Row],[Date]]&gt;=$FE$2,Table1[[#This Row],[Date]]&lt;=$FE$3),0,1))</f>
        <v>0</v>
      </c>
      <c r="FF791">
        <f>IF(Table1[[#This Row],[Date]]="",0,IF(TYPE(VLOOKUP(Table1[[#This Row],[Voucher Type]],Table1[[#All],[Voucher Type Master]],1,FALSE))=16,1,0))</f>
        <v>0</v>
      </c>
      <c r="FG791">
        <f>IF(TYPE(IF(Table1[[#This Row],[Date]]="",0,IF(VLOOKUP(Table1[[#This Row],[Voucher Type]],$FY$5:$FZ$13,2,0)=Table1[[#This Row],[Effect 1]],0,1)))=16,1,0)</f>
        <v>0</v>
      </c>
      <c r="FH7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1">
        <f>IF(LEN(Table1[[#This Row],[Ledger 1]])&gt;0,IF(TYPE(VLOOKUP(Table1[[#This Row],[Ledger 1]],GZ:GZ,1,0))=16,1,0),0)</f>
        <v>0</v>
      </c>
      <c r="FJ791">
        <f>IF(LEN(Table1[[#This Row],[Ledger 2]])&gt;0,IF(TYPE(VLOOKUP(Table1[[#This Row],[Ledger 2]],GZ:GZ,1,0))=16,1,0),0)</f>
        <v>0</v>
      </c>
      <c r="FK791">
        <f>IF(LEN(Table1[[#This Row],[Ledger 3]])&gt;0,IF(TYPE(VLOOKUP(Table1[[#This Row],[Ledger 3]],GZ:GZ,1,0))=16,1,0),0)</f>
        <v>0</v>
      </c>
      <c r="FL791">
        <f>IF(LEN(Table1[[#This Row],[Ledger 4]])&gt;0,IF(TYPE(VLOOKUP(Table1[[#This Row],[Ledger 4]],GZ:GZ,1,0))=16,1,0),0)</f>
        <v>0</v>
      </c>
      <c r="FM791">
        <f>IF(LEN(Table1[[#This Row],[Ledger 5]])&gt;0,IF(TYPE(VLOOKUP(Table1[[#This Row],[Ledger 5]],GZ:GZ,1,0))=16,1,0),0)</f>
        <v>0</v>
      </c>
      <c r="FN791">
        <f>IF(LEN(Table1[[#This Row],[Ledger 6]])&gt;0,IF(TYPE(VLOOKUP(Table1[[#This Row],[Ledger 6]],$GZ:$GZ,1,0))=16,1,0),0)</f>
        <v>0</v>
      </c>
      <c r="FO791">
        <f>IF(LEN(Table1[[#This Row],[Ledger 7]])&gt;0,IF(TYPE(VLOOKUP(Table1[[#This Row],[Ledger 7]],$GZ:$GZ,1,0))=16,1,0),0)</f>
        <v>0</v>
      </c>
      <c r="FP791">
        <f>IF(LEN(Table1[[#This Row],[Ledger 8]])&gt;0,IF(TYPE(VLOOKUP(Table1[[#This Row],[Ledger 8]],$GZ:$GZ,1,0))=16,1,0),0)</f>
        <v>0</v>
      </c>
      <c r="FQ791">
        <f>IF(LEN(Table1[[#This Row],[Ledger 9]])&gt;0,IF(TYPE(VLOOKUP(Table1[[#This Row],[Ledger 9]],$GZ:$GZ,1,0))=16,1,0),0)</f>
        <v>0</v>
      </c>
      <c r="FR791">
        <f>IF(LEN(Table1[[#This Row],[Ledger 10]])&gt;0,IF(TYPE(VLOOKUP(Table1[[#This Row],[Ledger 10]],$GZ:$GZ,1,0))=16,1,0),0)</f>
        <v>0</v>
      </c>
      <c r="FS791">
        <f>IF(LEN(Table1[[#This Row],[Ledger 11]])&gt;0,IF(TYPE(VLOOKUP(Table1[[#This Row],[Ledger 11]],$GZ:$GZ,1,0))=16,1,0),0)</f>
        <v>0</v>
      </c>
      <c r="FT791">
        <f>IF(LEN(Table1[[#This Row],[Ledger 12]])&gt;0,IF(TYPE(VLOOKUP(Table1[[#This Row],[Ledger 12]],$GZ:$GZ,1,0))=16,1,0),0)</f>
        <v>0</v>
      </c>
      <c r="FU791">
        <f>IF(LEN(Table1[[#This Row],[Ledger 13]])&gt;0,IF(TYPE(VLOOKUP(Table1[[#This Row],[Ledger 13]],$GZ:$GZ,1,0))=16,1,0),0)</f>
        <v>0</v>
      </c>
      <c r="FV791">
        <f>IF(LEN(Table1[[#This Row],[Ledger 14]])&gt;0,IF(TYPE(VLOOKUP(Table1[[#This Row],[Ledger 14]],$GZ:$GZ,1,0))=16,1,0),0)</f>
        <v>0</v>
      </c>
      <c r="FW791">
        <f>IF(LEN(Table1[[#This Row],[Ledger 15]])&gt;0,IF(TYPE(VLOOKUP(Table1[[#This Row],[Ledger 15]],$GZ:$GZ,1,0))=16,1,0),0)</f>
        <v>0</v>
      </c>
    </row>
    <row r="792" spans="4:179" ht="33" customHeight="1" x14ac:dyDescent="0.45">
      <c r="D792" s="8">
        <f t="shared" si="21"/>
        <v>787</v>
      </c>
      <c r="E792" s="32"/>
      <c r="F792" s="34"/>
      <c r="G792" s="34"/>
      <c r="H792" s="34"/>
      <c r="I792" s="34"/>
      <c r="J792" s="38"/>
      <c r="K792" s="33"/>
      <c r="L792" s="36"/>
      <c r="M792" s="35"/>
      <c r="N792" s="34"/>
      <c r="O792" s="41"/>
      <c r="P792" s="35"/>
      <c r="Q792" s="34"/>
      <c r="R792" s="37"/>
      <c r="S792" s="35"/>
      <c r="T792" s="34"/>
      <c r="U792" s="37"/>
      <c r="V792" s="35"/>
      <c r="W792" s="34"/>
      <c r="X792" s="37"/>
      <c r="Y792" s="35"/>
      <c r="Z792" s="34"/>
      <c r="AA792" s="37"/>
      <c r="AB792" s="35"/>
      <c r="AC792" s="34"/>
      <c r="AD792" s="37"/>
      <c r="AE792" s="35"/>
      <c r="AF792" s="34"/>
      <c r="AG792" s="37"/>
      <c r="AH792" s="35"/>
      <c r="AI792" s="34"/>
      <c r="AJ792" s="37"/>
      <c r="AK792" s="35"/>
      <c r="AL792" s="34"/>
      <c r="AM792" s="37"/>
      <c r="AN792" s="35"/>
      <c r="AO792" s="34"/>
      <c r="AP792" s="37"/>
      <c r="AQ792" s="35"/>
      <c r="AR792" s="34"/>
      <c r="AS792" s="37"/>
      <c r="AT792" s="35"/>
      <c r="AU792" s="34"/>
      <c r="AV792" s="37"/>
      <c r="AW792" s="35"/>
      <c r="AX792" s="34"/>
      <c r="AY792" s="37"/>
      <c r="AZ792" s="35"/>
      <c r="BA792" s="34"/>
      <c r="BB792" s="37"/>
      <c r="BC7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2" s="7"/>
      <c r="BF792" t="str">
        <f>IF(Table1[[#This Row],[Date]]="","","&amp;lt;VOUCHER REMOTEID="&amp;""""&amp;$A$11&amp;$A$13&amp;ROW()&amp;""""&amp;" VCHTYPE="""&amp;F792&amp;""" ACTION="""&amp;"Create"&amp;"""&amp;gt;")</f>
        <v/>
      </c>
      <c r="BG792" t="str">
        <f>IF(Table1[[#This Row],[Date]]="","",TEXT(Table1[[#This Row],[Date]],"yyyymmdd"))</f>
        <v/>
      </c>
      <c r="BH792" t="str">
        <f>Table1[[#This Row],[Date2]]</f>
        <v/>
      </c>
      <c r="BI792" t="str">
        <f>IF(Table1[[#This Row],[Date]]="","",Table1[[#This Row],[Voucher Type]])</f>
        <v/>
      </c>
      <c r="BJ792" t="str">
        <f>IF(Table1[[#This Row],[Ref No / Invoice No]]="","",Table1[[#This Row],[Ref No / Invoice No]])</f>
        <v/>
      </c>
      <c r="BK792" t="str">
        <f>IF(Table1[[#This Row],[Voucher No]]="","",Table1[[#This Row],[Voucher No]])</f>
        <v/>
      </c>
      <c r="BL792" t="str">
        <f>IF(Table1[[#This Row],[Date]]="","",Table1[[#This Row],[Narration]])</f>
        <v/>
      </c>
      <c r="BM792" t="str">
        <f>IF(Table1[[#This Row],[Date]]="","",$A$11&amp;$A$13&amp;ROW())</f>
        <v/>
      </c>
      <c r="BN792" t="str">
        <f>IF(Table1[[#This Row],[Date]]="","",$A$13)</f>
        <v/>
      </c>
      <c r="BP792" t="str">
        <f>IF(Table1[[#This Row],[Ledger 1]]="","","No")</f>
        <v/>
      </c>
      <c r="BQ792" t="str">
        <f>IF(Table1[[#This Row],[Date]]="","",IF(Table1[[#This Row],[Effect 1]]="Dr.","Yes","No"))</f>
        <v/>
      </c>
      <c r="BR792" t="str">
        <f>IF(Table1[[#This Row],[Date]]="","",Table1[[#This Row],[Ledger 1]])</f>
        <v/>
      </c>
      <c r="BS792" t="str">
        <f>IF(Table1[[#This Row],[Date]]="","",IF(Table1[[#This Row],[Effect 1]]="Dr.",-Table1[[#This Row],[Amount 1]],Table1[[#This Row],[Amount 1]]))</f>
        <v/>
      </c>
      <c r="BV792" t="str">
        <f>IF(Table1[[#This Row],[Ledger 2]]="","","No")</f>
        <v/>
      </c>
      <c r="BW792" t="str">
        <f>IF(Table1[[#This Row],[Date]]="","",IF(Table1[[#This Row],[Effect 2]]="Dr.","Yes","No"))</f>
        <v/>
      </c>
      <c r="BX792" t="str">
        <f>IF(Table1[[#This Row],[Date]]="","",Table1[[#This Row],[Ledger 2]])</f>
        <v/>
      </c>
      <c r="BY792" t="str">
        <f>IF(Table1[[#This Row],[Date]]="","",IF(Table1[[#This Row],[Effect 2]]="Dr.",-Table1[[#This Row],[Amount 2]],Table1[[#This Row],[Amount 2]]))</f>
        <v/>
      </c>
      <c r="CB792" t="str">
        <f>IF(Table1[[#This Row],[Ledger 3]]="","","No")</f>
        <v/>
      </c>
      <c r="CC792" t="str">
        <f>IF(Table1[[#This Row],[Ledger 3]]="","",IF(Table1[[#This Row],[Effect 3]]="Dr.","Yes","No"))</f>
        <v/>
      </c>
      <c r="CD792" t="str">
        <f>IF(Table1[[#This Row],[Ledger 3]]="","",Table1[[#This Row],[Ledger 3]])</f>
        <v/>
      </c>
      <c r="CE792" t="str">
        <f>IF(Table1[[#This Row],[Ledger 3]]="","",IF(Table1[[#This Row],[Effect 3]]="Dr.",-Table1[[#This Row],[Amount 3]],Table1[[#This Row],[Amount 3]]))</f>
        <v/>
      </c>
      <c r="CH792" t="str">
        <f>IF(Table1[[#This Row],[Ledger 4]]="","","No")</f>
        <v/>
      </c>
      <c r="CI792" t="str">
        <f>IF(Table1[[#This Row],[Ledger 4]]="","",IF(Table1[[#This Row],[Effect 4]]="Dr.","Yes","No"))</f>
        <v/>
      </c>
      <c r="CJ792" t="str">
        <f>IF(Table1[[#This Row],[Ledger 4]]="","",Table1[[#This Row],[Ledger 4]])</f>
        <v/>
      </c>
      <c r="CK792" t="str">
        <f>IF(Table1[[#This Row],[Ledger 4]]="","",IF(Table1[[#This Row],[Effect 4]]="Dr.",-Table1[[#This Row],[Amount 4]],Table1[[#This Row],[Amount 4]]))</f>
        <v/>
      </c>
      <c r="CN792" t="str">
        <f>IF(Table1[[#This Row],[Ledger 5]]="","","No")</f>
        <v/>
      </c>
      <c r="CO792" t="str">
        <f>IF(Table1[[#This Row],[Ledger 5]]="","",IF(Table1[[#This Row],[Effect 5]]="Dr.","Yes","No"))</f>
        <v/>
      </c>
      <c r="CP792" t="str">
        <f>IF(Table1[[#This Row],[Ledger 5]]="","",Table1[[#This Row],[Ledger 5]])</f>
        <v/>
      </c>
      <c r="CQ792" t="str">
        <f>IF(Table1[[#This Row],[Ledger 5]]="","",IF(Table1[[#This Row],[Effect 5]]="Dr.",-Table1[[#This Row],[Amount 5]],Table1[[#This Row],[Amount 5]]))</f>
        <v/>
      </c>
      <c r="CT792" t="str">
        <f>IF(Table1[[#This Row],[Ledger 6]]="","","No")</f>
        <v/>
      </c>
      <c r="CU792" t="str">
        <f>IF(Table1[[#This Row],[Ledger 6]]="","",IF(Table1[[#This Row],[Effect 6]]="Dr.","Yes","No"))</f>
        <v/>
      </c>
      <c r="CV792" t="str">
        <f>IF(Table1[[#This Row],[Ledger 6]]="","",Table1[[#This Row],[Ledger 6]])</f>
        <v/>
      </c>
      <c r="CW792" t="str">
        <f>IF(Table1[[#This Row],[Ledger 6]]="","",IF(Table1[[#This Row],[Effect 6]]="Dr.",-Table1[[#This Row],[Amount 6]],Table1[[#This Row],[Amount 6]]))</f>
        <v/>
      </c>
      <c r="CZ792" t="str">
        <f>IF(Table1[[#This Row],[Ledger 7]]="","","No")</f>
        <v/>
      </c>
      <c r="DA792" t="str">
        <f>IF(Table1[[#This Row],[Ledger 7]]="","",IF(Table1[[#This Row],[Effect 7]]="Dr.","Yes","No"))</f>
        <v/>
      </c>
      <c r="DB792" t="str">
        <f>IF(Table1[[#This Row],[Ledger 7]]="","",Table1[[#This Row],[Ledger 7]])</f>
        <v/>
      </c>
      <c r="DC792" t="str">
        <f>IF(Table1[[#This Row],[Ledger 7]]="","",IF(Table1[[#This Row],[Effect 7]]="Dr.",-Table1[[#This Row],[Amount 7]],Table1[[#This Row],[Amount 7]]))</f>
        <v/>
      </c>
      <c r="DF792" t="str">
        <f>IF(Table1[[#This Row],[Ledger 8]]="","","No")</f>
        <v/>
      </c>
      <c r="DG792" t="str">
        <f>IF(Table1[[#This Row],[Ledger 8]]="","",IF(Table1[[#This Row],[Effect 8]]="Dr.","Yes","No"))</f>
        <v/>
      </c>
      <c r="DH792" t="str">
        <f>IF(Table1[[#This Row],[Ledger 8]]="","",Table1[[#This Row],[Ledger 8]])</f>
        <v/>
      </c>
      <c r="DI792" t="str">
        <f>IF(Table1[[#This Row],[Ledger 8]]="","",IF(Table1[[#This Row],[Effect 8]]="Dr.",-Table1[[#This Row],[Amount 8]],Table1[[#This Row],[Amount 8]]))</f>
        <v/>
      </c>
      <c r="DL792" t="str">
        <f>IF(Table1[[#This Row],[Ledger 9]]="","","No")</f>
        <v/>
      </c>
      <c r="DM792" t="str">
        <f>IF(Table1[[#This Row],[Ledger 9]]="","",IF(Table1[[#This Row],[Effect 9]]="Dr.","Yes","No"))</f>
        <v/>
      </c>
      <c r="DN792" t="str">
        <f>IF(Table1[[#This Row],[Ledger 9]]="","",Table1[[#This Row],[Ledger 9]])</f>
        <v/>
      </c>
      <c r="DO792" t="str">
        <f>IF(Table1[[#This Row],[Ledger 9]]="","",IF(Table1[[#This Row],[Effect 9]]="Dr.",-Table1[[#This Row],[Amount 9]],Table1[[#This Row],[Amount 9]]))</f>
        <v/>
      </c>
      <c r="DR792" t="str">
        <f>IF(Table1[[#This Row],[Ledger 10]]="","","No")</f>
        <v/>
      </c>
      <c r="DS792" t="str">
        <f>IF(Table1[[#This Row],[Ledger 10]]="","",IF(Table1[[#This Row],[Effect 10]]="Dr.","Yes","No"))</f>
        <v/>
      </c>
      <c r="DT792" t="str">
        <f>IF(Table1[[#This Row],[Ledger 10]]="","",Table1[[#This Row],[Ledger 10]])</f>
        <v/>
      </c>
      <c r="DU792" t="str">
        <f>IF(Table1[[#This Row],[Ledger 10]]="","",IF(Table1[[#This Row],[Effect 10]]="Dr.",-Table1[[#This Row],[Amount 10]],Table1[[#This Row],[Amount 10]]))</f>
        <v/>
      </c>
      <c r="DX792" t="str">
        <f>IF(Table1[[#This Row],[Ledger 11]]="","","No")</f>
        <v/>
      </c>
      <c r="DY792" t="str">
        <f>IF(Table1[[#This Row],[Ledger 11]]="","",IF(Table1[[#This Row],[Effect 11]]="Dr.","Yes","No"))</f>
        <v/>
      </c>
      <c r="DZ792" t="str">
        <f>IF(Table1[[#This Row],[Ledger 11]]="","",Table1[[#This Row],[Ledger 11]])</f>
        <v/>
      </c>
      <c r="EA792" t="str">
        <f>IF(Table1[[#This Row],[Ledger 11]]="","",IF(Table1[[#This Row],[Effect 11]]="Dr.",-Table1[[#This Row],[Amount 11]],Table1[[#This Row],[Amount 11]]))</f>
        <v/>
      </c>
      <c r="ED792" t="str">
        <f>IF(Table1[[#This Row],[Ledger 12]]="","","No")</f>
        <v/>
      </c>
      <c r="EE792" t="str">
        <f>IF(Table1[[#This Row],[Ledger 12]]="","",IF(Table1[[#This Row],[Effect 12]]="Dr.","Yes","No"))</f>
        <v/>
      </c>
      <c r="EF792" t="str">
        <f>IF(Table1[[#This Row],[Ledger 12]]="","",Table1[[#This Row],[Ledger 12]])</f>
        <v/>
      </c>
      <c r="EG792" t="str">
        <f>IF(Table1[[#This Row],[Ledger 12]]="","",IF(Table1[[#This Row],[Effect 12]]="Dr.",-Table1[[#This Row],[Amount 12]],Table1[[#This Row],[Amount 12]]))</f>
        <v/>
      </c>
      <c r="EJ792" t="str">
        <f>IF(Table1[[#This Row],[Ledger 13]]="","","No")</f>
        <v/>
      </c>
      <c r="EK792" t="str">
        <f>IF(Table1[[#This Row],[Ledger 13]]="","",IF(Table1[[#This Row],[Effect 13]]="Dr.","Yes","No"))</f>
        <v/>
      </c>
      <c r="EL792" t="str">
        <f>IF(Table1[[#This Row],[Ledger 13]]="","",Table1[[#This Row],[Ledger 13]])</f>
        <v/>
      </c>
      <c r="EM792" t="str">
        <f>IF(Table1[[#This Row],[Ledger 13]]="","",IF(Table1[[#This Row],[Effect 13]]="Dr.",-Table1[[#This Row],[Amount 13]],Table1[[#This Row],[Amount 13]]))</f>
        <v/>
      </c>
      <c r="EP792" t="str">
        <f>IF(Table1[[#This Row],[Ledger 14]]="","","No")</f>
        <v/>
      </c>
      <c r="EQ792" t="str">
        <f>IF(Table1[[#This Row],[Ledger 14]]="","",IF(Table1[[#This Row],[Effect 14]]="Dr.","Yes","No"))</f>
        <v/>
      </c>
      <c r="ER792" t="str">
        <f>IF(Table1[[#This Row],[Ledger 14]]="","",Table1[[#This Row],[Ledger 14]])</f>
        <v/>
      </c>
      <c r="ES792" t="str">
        <f>IF(Table1[[#This Row],[Ledger 14]]="","",IF(Table1[[#This Row],[Effect 14]]="Dr.",-Table1[[#This Row],[Amount 14]],Table1[[#This Row],[Amount 14]]))</f>
        <v/>
      </c>
      <c r="EV792" t="str">
        <f>IF(Table1[[#This Row],[Ledger 15]]="","","No")</f>
        <v/>
      </c>
      <c r="EW792" t="str">
        <f>IF(Table1[[#This Row],[Ledger 15]]="","",IF(Table1[[#This Row],[Effect 15]]="Dr.","Yes","No"))</f>
        <v/>
      </c>
      <c r="EX792" t="str">
        <f>IF(Table1[[#This Row],[Ledger 15]]="","",Table1[[#This Row],[Ledger 15]])</f>
        <v/>
      </c>
      <c r="EY792" t="str">
        <f>IF(Table1[[#This Row],[Ledger 15]]="","",IF(Table1[[#This Row],[Effect 15]]="Dr.",-Table1[[#This Row],[Amount 15]],Table1[[#This Row],[Amount 15]]))</f>
        <v/>
      </c>
      <c r="FD7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2">
        <f>IF(Table1[[#This Row],[Date]]="",0,IF(AND(Table1[[#This Row],[Date]]&gt;=$FE$2,Table1[[#This Row],[Date]]&lt;=$FE$3),0,1))</f>
        <v>0</v>
      </c>
      <c r="FF792">
        <f>IF(Table1[[#This Row],[Date]]="",0,IF(TYPE(VLOOKUP(Table1[[#This Row],[Voucher Type]],Table1[[#All],[Voucher Type Master]],1,FALSE))=16,1,0))</f>
        <v>0</v>
      </c>
      <c r="FG792">
        <f>IF(TYPE(IF(Table1[[#This Row],[Date]]="",0,IF(VLOOKUP(Table1[[#This Row],[Voucher Type]],$FY$5:$FZ$13,2,0)=Table1[[#This Row],[Effect 1]],0,1)))=16,1,0)</f>
        <v>0</v>
      </c>
      <c r="FH7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2">
        <f>IF(LEN(Table1[[#This Row],[Ledger 1]])&gt;0,IF(TYPE(VLOOKUP(Table1[[#This Row],[Ledger 1]],GZ:GZ,1,0))=16,1,0),0)</f>
        <v>0</v>
      </c>
      <c r="FJ792">
        <f>IF(LEN(Table1[[#This Row],[Ledger 2]])&gt;0,IF(TYPE(VLOOKUP(Table1[[#This Row],[Ledger 2]],GZ:GZ,1,0))=16,1,0),0)</f>
        <v>0</v>
      </c>
      <c r="FK792">
        <f>IF(LEN(Table1[[#This Row],[Ledger 3]])&gt;0,IF(TYPE(VLOOKUP(Table1[[#This Row],[Ledger 3]],GZ:GZ,1,0))=16,1,0),0)</f>
        <v>0</v>
      </c>
      <c r="FL792">
        <f>IF(LEN(Table1[[#This Row],[Ledger 4]])&gt;0,IF(TYPE(VLOOKUP(Table1[[#This Row],[Ledger 4]],GZ:GZ,1,0))=16,1,0),0)</f>
        <v>0</v>
      </c>
      <c r="FM792">
        <f>IF(LEN(Table1[[#This Row],[Ledger 5]])&gt;0,IF(TYPE(VLOOKUP(Table1[[#This Row],[Ledger 5]],GZ:GZ,1,0))=16,1,0),0)</f>
        <v>0</v>
      </c>
      <c r="FN792">
        <f>IF(LEN(Table1[[#This Row],[Ledger 6]])&gt;0,IF(TYPE(VLOOKUP(Table1[[#This Row],[Ledger 6]],$GZ:$GZ,1,0))=16,1,0),0)</f>
        <v>0</v>
      </c>
      <c r="FO792">
        <f>IF(LEN(Table1[[#This Row],[Ledger 7]])&gt;0,IF(TYPE(VLOOKUP(Table1[[#This Row],[Ledger 7]],$GZ:$GZ,1,0))=16,1,0),0)</f>
        <v>0</v>
      </c>
      <c r="FP792">
        <f>IF(LEN(Table1[[#This Row],[Ledger 8]])&gt;0,IF(TYPE(VLOOKUP(Table1[[#This Row],[Ledger 8]],$GZ:$GZ,1,0))=16,1,0),0)</f>
        <v>0</v>
      </c>
      <c r="FQ792">
        <f>IF(LEN(Table1[[#This Row],[Ledger 9]])&gt;0,IF(TYPE(VLOOKUP(Table1[[#This Row],[Ledger 9]],$GZ:$GZ,1,0))=16,1,0),0)</f>
        <v>0</v>
      </c>
      <c r="FR792">
        <f>IF(LEN(Table1[[#This Row],[Ledger 10]])&gt;0,IF(TYPE(VLOOKUP(Table1[[#This Row],[Ledger 10]],$GZ:$GZ,1,0))=16,1,0),0)</f>
        <v>0</v>
      </c>
      <c r="FS792">
        <f>IF(LEN(Table1[[#This Row],[Ledger 11]])&gt;0,IF(TYPE(VLOOKUP(Table1[[#This Row],[Ledger 11]],$GZ:$GZ,1,0))=16,1,0),0)</f>
        <v>0</v>
      </c>
      <c r="FT792">
        <f>IF(LEN(Table1[[#This Row],[Ledger 12]])&gt;0,IF(TYPE(VLOOKUP(Table1[[#This Row],[Ledger 12]],$GZ:$GZ,1,0))=16,1,0),0)</f>
        <v>0</v>
      </c>
      <c r="FU792">
        <f>IF(LEN(Table1[[#This Row],[Ledger 13]])&gt;0,IF(TYPE(VLOOKUP(Table1[[#This Row],[Ledger 13]],$GZ:$GZ,1,0))=16,1,0),0)</f>
        <v>0</v>
      </c>
      <c r="FV792">
        <f>IF(LEN(Table1[[#This Row],[Ledger 14]])&gt;0,IF(TYPE(VLOOKUP(Table1[[#This Row],[Ledger 14]],$GZ:$GZ,1,0))=16,1,0),0)</f>
        <v>0</v>
      </c>
      <c r="FW792">
        <f>IF(LEN(Table1[[#This Row],[Ledger 15]])&gt;0,IF(TYPE(VLOOKUP(Table1[[#This Row],[Ledger 15]],$GZ:$GZ,1,0))=16,1,0),0)</f>
        <v>0</v>
      </c>
    </row>
    <row r="793" spans="4:179" ht="33" customHeight="1" x14ac:dyDescent="0.45">
      <c r="D793" s="8">
        <f t="shared" si="21"/>
        <v>788</v>
      </c>
      <c r="E793" s="32"/>
      <c r="F793" s="34"/>
      <c r="G793" s="34"/>
      <c r="H793" s="34"/>
      <c r="I793" s="34"/>
      <c r="J793" s="38"/>
      <c r="K793" s="33"/>
      <c r="L793" s="36"/>
      <c r="M793" s="35"/>
      <c r="N793" s="34"/>
      <c r="O793" s="41"/>
      <c r="P793" s="35"/>
      <c r="Q793" s="34"/>
      <c r="R793" s="37"/>
      <c r="S793" s="35"/>
      <c r="T793" s="34"/>
      <c r="U793" s="37"/>
      <c r="V793" s="35"/>
      <c r="W793" s="34"/>
      <c r="X793" s="37"/>
      <c r="Y793" s="35"/>
      <c r="Z793" s="34"/>
      <c r="AA793" s="37"/>
      <c r="AB793" s="35"/>
      <c r="AC793" s="34"/>
      <c r="AD793" s="37"/>
      <c r="AE793" s="35"/>
      <c r="AF793" s="34"/>
      <c r="AG793" s="37"/>
      <c r="AH793" s="35"/>
      <c r="AI793" s="34"/>
      <c r="AJ793" s="37"/>
      <c r="AK793" s="35"/>
      <c r="AL793" s="34"/>
      <c r="AM793" s="37"/>
      <c r="AN793" s="35"/>
      <c r="AO793" s="34"/>
      <c r="AP793" s="37"/>
      <c r="AQ793" s="35"/>
      <c r="AR793" s="34"/>
      <c r="AS793" s="37"/>
      <c r="AT793" s="35"/>
      <c r="AU793" s="34"/>
      <c r="AV793" s="37"/>
      <c r="AW793" s="35"/>
      <c r="AX793" s="34"/>
      <c r="AY793" s="37"/>
      <c r="AZ793" s="35"/>
      <c r="BA793" s="34"/>
      <c r="BB793" s="37"/>
      <c r="BC7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3" s="7"/>
      <c r="BF793" t="str">
        <f>IF(Table1[[#This Row],[Date]]="","","&amp;lt;VOUCHER REMOTEID="&amp;""""&amp;$A$11&amp;$A$13&amp;ROW()&amp;""""&amp;" VCHTYPE="""&amp;F793&amp;""" ACTION="""&amp;"Create"&amp;"""&amp;gt;")</f>
        <v/>
      </c>
      <c r="BG793" t="str">
        <f>IF(Table1[[#This Row],[Date]]="","",TEXT(Table1[[#This Row],[Date]],"yyyymmdd"))</f>
        <v/>
      </c>
      <c r="BH793" t="str">
        <f>Table1[[#This Row],[Date2]]</f>
        <v/>
      </c>
      <c r="BI793" t="str">
        <f>IF(Table1[[#This Row],[Date]]="","",Table1[[#This Row],[Voucher Type]])</f>
        <v/>
      </c>
      <c r="BJ793" t="str">
        <f>IF(Table1[[#This Row],[Ref No / Invoice No]]="","",Table1[[#This Row],[Ref No / Invoice No]])</f>
        <v/>
      </c>
      <c r="BK793" t="str">
        <f>IF(Table1[[#This Row],[Voucher No]]="","",Table1[[#This Row],[Voucher No]])</f>
        <v/>
      </c>
      <c r="BL793" t="str">
        <f>IF(Table1[[#This Row],[Date]]="","",Table1[[#This Row],[Narration]])</f>
        <v/>
      </c>
      <c r="BM793" t="str">
        <f>IF(Table1[[#This Row],[Date]]="","",$A$11&amp;$A$13&amp;ROW())</f>
        <v/>
      </c>
      <c r="BN793" t="str">
        <f>IF(Table1[[#This Row],[Date]]="","",$A$13)</f>
        <v/>
      </c>
      <c r="BP793" t="str">
        <f>IF(Table1[[#This Row],[Ledger 1]]="","","No")</f>
        <v/>
      </c>
      <c r="BQ793" t="str">
        <f>IF(Table1[[#This Row],[Date]]="","",IF(Table1[[#This Row],[Effect 1]]="Dr.","Yes","No"))</f>
        <v/>
      </c>
      <c r="BR793" t="str">
        <f>IF(Table1[[#This Row],[Date]]="","",Table1[[#This Row],[Ledger 1]])</f>
        <v/>
      </c>
      <c r="BS793" t="str">
        <f>IF(Table1[[#This Row],[Date]]="","",IF(Table1[[#This Row],[Effect 1]]="Dr.",-Table1[[#This Row],[Amount 1]],Table1[[#This Row],[Amount 1]]))</f>
        <v/>
      </c>
      <c r="BV793" t="str">
        <f>IF(Table1[[#This Row],[Ledger 2]]="","","No")</f>
        <v/>
      </c>
      <c r="BW793" t="str">
        <f>IF(Table1[[#This Row],[Date]]="","",IF(Table1[[#This Row],[Effect 2]]="Dr.","Yes","No"))</f>
        <v/>
      </c>
      <c r="BX793" t="str">
        <f>IF(Table1[[#This Row],[Date]]="","",Table1[[#This Row],[Ledger 2]])</f>
        <v/>
      </c>
      <c r="BY793" t="str">
        <f>IF(Table1[[#This Row],[Date]]="","",IF(Table1[[#This Row],[Effect 2]]="Dr.",-Table1[[#This Row],[Amount 2]],Table1[[#This Row],[Amount 2]]))</f>
        <v/>
      </c>
      <c r="CB793" t="str">
        <f>IF(Table1[[#This Row],[Ledger 3]]="","","No")</f>
        <v/>
      </c>
      <c r="CC793" t="str">
        <f>IF(Table1[[#This Row],[Ledger 3]]="","",IF(Table1[[#This Row],[Effect 3]]="Dr.","Yes","No"))</f>
        <v/>
      </c>
      <c r="CD793" t="str">
        <f>IF(Table1[[#This Row],[Ledger 3]]="","",Table1[[#This Row],[Ledger 3]])</f>
        <v/>
      </c>
      <c r="CE793" t="str">
        <f>IF(Table1[[#This Row],[Ledger 3]]="","",IF(Table1[[#This Row],[Effect 3]]="Dr.",-Table1[[#This Row],[Amount 3]],Table1[[#This Row],[Amount 3]]))</f>
        <v/>
      </c>
      <c r="CH793" t="str">
        <f>IF(Table1[[#This Row],[Ledger 4]]="","","No")</f>
        <v/>
      </c>
      <c r="CI793" t="str">
        <f>IF(Table1[[#This Row],[Ledger 4]]="","",IF(Table1[[#This Row],[Effect 4]]="Dr.","Yes","No"))</f>
        <v/>
      </c>
      <c r="CJ793" t="str">
        <f>IF(Table1[[#This Row],[Ledger 4]]="","",Table1[[#This Row],[Ledger 4]])</f>
        <v/>
      </c>
      <c r="CK793" t="str">
        <f>IF(Table1[[#This Row],[Ledger 4]]="","",IF(Table1[[#This Row],[Effect 4]]="Dr.",-Table1[[#This Row],[Amount 4]],Table1[[#This Row],[Amount 4]]))</f>
        <v/>
      </c>
      <c r="CN793" t="str">
        <f>IF(Table1[[#This Row],[Ledger 5]]="","","No")</f>
        <v/>
      </c>
      <c r="CO793" t="str">
        <f>IF(Table1[[#This Row],[Ledger 5]]="","",IF(Table1[[#This Row],[Effect 5]]="Dr.","Yes","No"))</f>
        <v/>
      </c>
      <c r="CP793" t="str">
        <f>IF(Table1[[#This Row],[Ledger 5]]="","",Table1[[#This Row],[Ledger 5]])</f>
        <v/>
      </c>
      <c r="CQ793" t="str">
        <f>IF(Table1[[#This Row],[Ledger 5]]="","",IF(Table1[[#This Row],[Effect 5]]="Dr.",-Table1[[#This Row],[Amount 5]],Table1[[#This Row],[Amount 5]]))</f>
        <v/>
      </c>
      <c r="CT793" t="str">
        <f>IF(Table1[[#This Row],[Ledger 6]]="","","No")</f>
        <v/>
      </c>
      <c r="CU793" t="str">
        <f>IF(Table1[[#This Row],[Ledger 6]]="","",IF(Table1[[#This Row],[Effect 6]]="Dr.","Yes","No"))</f>
        <v/>
      </c>
      <c r="CV793" t="str">
        <f>IF(Table1[[#This Row],[Ledger 6]]="","",Table1[[#This Row],[Ledger 6]])</f>
        <v/>
      </c>
      <c r="CW793" t="str">
        <f>IF(Table1[[#This Row],[Ledger 6]]="","",IF(Table1[[#This Row],[Effect 6]]="Dr.",-Table1[[#This Row],[Amount 6]],Table1[[#This Row],[Amount 6]]))</f>
        <v/>
      </c>
      <c r="CZ793" t="str">
        <f>IF(Table1[[#This Row],[Ledger 7]]="","","No")</f>
        <v/>
      </c>
      <c r="DA793" t="str">
        <f>IF(Table1[[#This Row],[Ledger 7]]="","",IF(Table1[[#This Row],[Effect 7]]="Dr.","Yes","No"))</f>
        <v/>
      </c>
      <c r="DB793" t="str">
        <f>IF(Table1[[#This Row],[Ledger 7]]="","",Table1[[#This Row],[Ledger 7]])</f>
        <v/>
      </c>
      <c r="DC793" t="str">
        <f>IF(Table1[[#This Row],[Ledger 7]]="","",IF(Table1[[#This Row],[Effect 7]]="Dr.",-Table1[[#This Row],[Amount 7]],Table1[[#This Row],[Amount 7]]))</f>
        <v/>
      </c>
      <c r="DF793" t="str">
        <f>IF(Table1[[#This Row],[Ledger 8]]="","","No")</f>
        <v/>
      </c>
      <c r="DG793" t="str">
        <f>IF(Table1[[#This Row],[Ledger 8]]="","",IF(Table1[[#This Row],[Effect 8]]="Dr.","Yes","No"))</f>
        <v/>
      </c>
      <c r="DH793" t="str">
        <f>IF(Table1[[#This Row],[Ledger 8]]="","",Table1[[#This Row],[Ledger 8]])</f>
        <v/>
      </c>
      <c r="DI793" t="str">
        <f>IF(Table1[[#This Row],[Ledger 8]]="","",IF(Table1[[#This Row],[Effect 8]]="Dr.",-Table1[[#This Row],[Amount 8]],Table1[[#This Row],[Amount 8]]))</f>
        <v/>
      </c>
      <c r="DL793" t="str">
        <f>IF(Table1[[#This Row],[Ledger 9]]="","","No")</f>
        <v/>
      </c>
      <c r="DM793" t="str">
        <f>IF(Table1[[#This Row],[Ledger 9]]="","",IF(Table1[[#This Row],[Effect 9]]="Dr.","Yes","No"))</f>
        <v/>
      </c>
      <c r="DN793" t="str">
        <f>IF(Table1[[#This Row],[Ledger 9]]="","",Table1[[#This Row],[Ledger 9]])</f>
        <v/>
      </c>
      <c r="DO793" t="str">
        <f>IF(Table1[[#This Row],[Ledger 9]]="","",IF(Table1[[#This Row],[Effect 9]]="Dr.",-Table1[[#This Row],[Amount 9]],Table1[[#This Row],[Amount 9]]))</f>
        <v/>
      </c>
      <c r="DR793" t="str">
        <f>IF(Table1[[#This Row],[Ledger 10]]="","","No")</f>
        <v/>
      </c>
      <c r="DS793" t="str">
        <f>IF(Table1[[#This Row],[Ledger 10]]="","",IF(Table1[[#This Row],[Effect 10]]="Dr.","Yes","No"))</f>
        <v/>
      </c>
      <c r="DT793" t="str">
        <f>IF(Table1[[#This Row],[Ledger 10]]="","",Table1[[#This Row],[Ledger 10]])</f>
        <v/>
      </c>
      <c r="DU793" t="str">
        <f>IF(Table1[[#This Row],[Ledger 10]]="","",IF(Table1[[#This Row],[Effect 10]]="Dr.",-Table1[[#This Row],[Amount 10]],Table1[[#This Row],[Amount 10]]))</f>
        <v/>
      </c>
      <c r="DX793" t="str">
        <f>IF(Table1[[#This Row],[Ledger 11]]="","","No")</f>
        <v/>
      </c>
      <c r="DY793" t="str">
        <f>IF(Table1[[#This Row],[Ledger 11]]="","",IF(Table1[[#This Row],[Effect 11]]="Dr.","Yes","No"))</f>
        <v/>
      </c>
      <c r="DZ793" t="str">
        <f>IF(Table1[[#This Row],[Ledger 11]]="","",Table1[[#This Row],[Ledger 11]])</f>
        <v/>
      </c>
      <c r="EA793" t="str">
        <f>IF(Table1[[#This Row],[Ledger 11]]="","",IF(Table1[[#This Row],[Effect 11]]="Dr.",-Table1[[#This Row],[Amount 11]],Table1[[#This Row],[Amount 11]]))</f>
        <v/>
      </c>
      <c r="ED793" t="str">
        <f>IF(Table1[[#This Row],[Ledger 12]]="","","No")</f>
        <v/>
      </c>
      <c r="EE793" t="str">
        <f>IF(Table1[[#This Row],[Ledger 12]]="","",IF(Table1[[#This Row],[Effect 12]]="Dr.","Yes","No"))</f>
        <v/>
      </c>
      <c r="EF793" t="str">
        <f>IF(Table1[[#This Row],[Ledger 12]]="","",Table1[[#This Row],[Ledger 12]])</f>
        <v/>
      </c>
      <c r="EG793" t="str">
        <f>IF(Table1[[#This Row],[Ledger 12]]="","",IF(Table1[[#This Row],[Effect 12]]="Dr.",-Table1[[#This Row],[Amount 12]],Table1[[#This Row],[Amount 12]]))</f>
        <v/>
      </c>
      <c r="EJ793" t="str">
        <f>IF(Table1[[#This Row],[Ledger 13]]="","","No")</f>
        <v/>
      </c>
      <c r="EK793" t="str">
        <f>IF(Table1[[#This Row],[Ledger 13]]="","",IF(Table1[[#This Row],[Effect 13]]="Dr.","Yes","No"))</f>
        <v/>
      </c>
      <c r="EL793" t="str">
        <f>IF(Table1[[#This Row],[Ledger 13]]="","",Table1[[#This Row],[Ledger 13]])</f>
        <v/>
      </c>
      <c r="EM793" t="str">
        <f>IF(Table1[[#This Row],[Ledger 13]]="","",IF(Table1[[#This Row],[Effect 13]]="Dr.",-Table1[[#This Row],[Amount 13]],Table1[[#This Row],[Amount 13]]))</f>
        <v/>
      </c>
      <c r="EP793" t="str">
        <f>IF(Table1[[#This Row],[Ledger 14]]="","","No")</f>
        <v/>
      </c>
      <c r="EQ793" t="str">
        <f>IF(Table1[[#This Row],[Ledger 14]]="","",IF(Table1[[#This Row],[Effect 14]]="Dr.","Yes","No"))</f>
        <v/>
      </c>
      <c r="ER793" t="str">
        <f>IF(Table1[[#This Row],[Ledger 14]]="","",Table1[[#This Row],[Ledger 14]])</f>
        <v/>
      </c>
      <c r="ES793" t="str">
        <f>IF(Table1[[#This Row],[Ledger 14]]="","",IF(Table1[[#This Row],[Effect 14]]="Dr.",-Table1[[#This Row],[Amount 14]],Table1[[#This Row],[Amount 14]]))</f>
        <v/>
      </c>
      <c r="EV793" t="str">
        <f>IF(Table1[[#This Row],[Ledger 15]]="","","No")</f>
        <v/>
      </c>
      <c r="EW793" t="str">
        <f>IF(Table1[[#This Row],[Ledger 15]]="","",IF(Table1[[#This Row],[Effect 15]]="Dr.","Yes","No"))</f>
        <v/>
      </c>
      <c r="EX793" t="str">
        <f>IF(Table1[[#This Row],[Ledger 15]]="","",Table1[[#This Row],[Ledger 15]])</f>
        <v/>
      </c>
      <c r="EY793" t="str">
        <f>IF(Table1[[#This Row],[Ledger 15]]="","",IF(Table1[[#This Row],[Effect 15]]="Dr.",-Table1[[#This Row],[Amount 15]],Table1[[#This Row],[Amount 15]]))</f>
        <v/>
      </c>
      <c r="FD7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3">
        <f>IF(Table1[[#This Row],[Date]]="",0,IF(AND(Table1[[#This Row],[Date]]&gt;=$FE$2,Table1[[#This Row],[Date]]&lt;=$FE$3),0,1))</f>
        <v>0</v>
      </c>
      <c r="FF793">
        <f>IF(Table1[[#This Row],[Date]]="",0,IF(TYPE(VLOOKUP(Table1[[#This Row],[Voucher Type]],Table1[[#All],[Voucher Type Master]],1,FALSE))=16,1,0))</f>
        <v>0</v>
      </c>
      <c r="FG793">
        <f>IF(TYPE(IF(Table1[[#This Row],[Date]]="",0,IF(VLOOKUP(Table1[[#This Row],[Voucher Type]],$FY$5:$FZ$13,2,0)=Table1[[#This Row],[Effect 1]],0,1)))=16,1,0)</f>
        <v>0</v>
      </c>
      <c r="FH7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3">
        <f>IF(LEN(Table1[[#This Row],[Ledger 1]])&gt;0,IF(TYPE(VLOOKUP(Table1[[#This Row],[Ledger 1]],GZ:GZ,1,0))=16,1,0),0)</f>
        <v>0</v>
      </c>
      <c r="FJ793">
        <f>IF(LEN(Table1[[#This Row],[Ledger 2]])&gt;0,IF(TYPE(VLOOKUP(Table1[[#This Row],[Ledger 2]],GZ:GZ,1,0))=16,1,0),0)</f>
        <v>0</v>
      </c>
      <c r="FK793">
        <f>IF(LEN(Table1[[#This Row],[Ledger 3]])&gt;0,IF(TYPE(VLOOKUP(Table1[[#This Row],[Ledger 3]],GZ:GZ,1,0))=16,1,0),0)</f>
        <v>0</v>
      </c>
      <c r="FL793">
        <f>IF(LEN(Table1[[#This Row],[Ledger 4]])&gt;0,IF(TYPE(VLOOKUP(Table1[[#This Row],[Ledger 4]],GZ:GZ,1,0))=16,1,0),0)</f>
        <v>0</v>
      </c>
      <c r="FM793">
        <f>IF(LEN(Table1[[#This Row],[Ledger 5]])&gt;0,IF(TYPE(VLOOKUP(Table1[[#This Row],[Ledger 5]],GZ:GZ,1,0))=16,1,0),0)</f>
        <v>0</v>
      </c>
      <c r="FN793">
        <f>IF(LEN(Table1[[#This Row],[Ledger 6]])&gt;0,IF(TYPE(VLOOKUP(Table1[[#This Row],[Ledger 6]],$GZ:$GZ,1,0))=16,1,0),0)</f>
        <v>0</v>
      </c>
      <c r="FO793">
        <f>IF(LEN(Table1[[#This Row],[Ledger 7]])&gt;0,IF(TYPE(VLOOKUP(Table1[[#This Row],[Ledger 7]],$GZ:$GZ,1,0))=16,1,0),0)</f>
        <v>0</v>
      </c>
      <c r="FP793">
        <f>IF(LEN(Table1[[#This Row],[Ledger 8]])&gt;0,IF(TYPE(VLOOKUP(Table1[[#This Row],[Ledger 8]],$GZ:$GZ,1,0))=16,1,0),0)</f>
        <v>0</v>
      </c>
      <c r="FQ793">
        <f>IF(LEN(Table1[[#This Row],[Ledger 9]])&gt;0,IF(TYPE(VLOOKUP(Table1[[#This Row],[Ledger 9]],$GZ:$GZ,1,0))=16,1,0),0)</f>
        <v>0</v>
      </c>
      <c r="FR793">
        <f>IF(LEN(Table1[[#This Row],[Ledger 10]])&gt;0,IF(TYPE(VLOOKUP(Table1[[#This Row],[Ledger 10]],$GZ:$GZ,1,0))=16,1,0),0)</f>
        <v>0</v>
      </c>
      <c r="FS793">
        <f>IF(LEN(Table1[[#This Row],[Ledger 11]])&gt;0,IF(TYPE(VLOOKUP(Table1[[#This Row],[Ledger 11]],$GZ:$GZ,1,0))=16,1,0),0)</f>
        <v>0</v>
      </c>
      <c r="FT793">
        <f>IF(LEN(Table1[[#This Row],[Ledger 12]])&gt;0,IF(TYPE(VLOOKUP(Table1[[#This Row],[Ledger 12]],$GZ:$GZ,1,0))=16,1,0),0)</f>
        <v>0</v>
      </c>
      <c r="FU793">
        <f>IF(LEN(Table1[[#This Row],[Ledger 13]])&gt;0,IF(TYPE(VLOOKUP(Table1[[#This Row],[Ledger 13]],$GZ:$GZ,1,0))=16,1,0),0)</f>
        <v>0</v>
      </c>
      <c r="FV793">
        <f>IF(LEN(Table1[[#This Row],[Ledger 14]])&gt;0,IF(TYPE(VLOOKUP(Table1[[#This Row],[Ledger 14]],$GZ:$GZ,1,0))=16,1,0),0)</f>
        <v>0</v>
      </c>
      <c r="FW793">
        <f>IF(LEN(Table1[[#This Row],[Ledger 15]])&gt;0,IF(TYPE(VLOOKUP(Table1[[#This Row],[Ledger 15]],$GZ:$GZ,1,0))=16,1,0),0)</f>
        <v>0</v>
      </c>
    </row>
    <row r="794" spans="4:179" ht="33" customHeight="1" x14ac:dyDescent="0.45">
      <c r="D794" s="8">
        <f t="shared" si="21"/>
        <v>789</v>
      </c>
      <c r="E794" s="32"/>
      <c r="F794" s="34"/>
      <c r="G794" s="34"/>
      <c r="H794" s="34"/>
      <c r="I794" s="34"/>
      <c r="J794" s="38"/>
      <c r="K794" s="33"/>
      <c r="L794" s="36"/>
      <c r="M794" s="35"/>
      <c r="N794" s="34"/>
      <c r="O794" s="41"/>
      <c r="P794" s="35"/>
      <c r="Q794" s="34"/>
      <c r="R794" s="37"/>
      <c r="S794" s="35"/>
      <c r="T794" s="34"/>
      <c r="U794" s="37"/>
      <c r="V794" s="35"/>
      <c r="W794" s="34"/>
      <c r="X794" s="37"/>
      <c r="Y794" s="35"/>
      <c r="Z794" s="34"/>
      <c r="AA794" s="37"/>
      <c r="AB794" s="35"/>
      <c r="AC794" s="34"/>
      <c r="AD794" s="37"/>
      <c r="AE794" s="35"/>
      <c r="AF794" s="34"/>
      <c r="AG794" s="37"/>
      <c r="AH794" s="35"/>
      <c r="AI794" s="34"/>
      <c r="AJ794" s="37"/>
      <c r="AK794" s="35"/>
      <c r="AL794" s="34"/>
      <c r="AM794" s="37"/>
      <c r="AN794" s="35"/>
      <c r="AO794" s="34"/>
      <c r="AP794" s="37"/>
      <c r="AQ794" s="35"/>
      <c r="AR794" s="34"/>
      <c r="AS794" s="37"/>
      <c r="AT794" s="35"/>
      <c r="AU794" s="34"/>
      <c r="AV794" s="37"/>
      <c r="AW794" s="35"/>
      <c r="AX794" s="34"/>
      <c r="AY794" s="37"/>
      <c r="AZ794" s="35"/>
      <c r="BA794" s="34"/>
      <c r="BB794" s="37"/>
      <c r="BC7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4" s="7"/>
      <c r="BF794" t="str">
        <f>IF(Table1[[#This Row],[Date]]="","","&amp;lt;VOUCHER REMOTEID="&amp;""""&amp;$A$11&amp;$A$13&amp;ROW()&amp;""""&amp;" VCHTYPE="""&amp;F794&amp;""" ACTION="""&amp;"Create"&amp;"""&amp;gt;")</f>
        <v/>
      </c>
      <c r="BG794" t="str">
        <f>IF(Table1[[#This Row],[Date]]="","",TEXT(Table1[[#This Row],[Date]],"yyyymmdd"))</f>
        <v/>
      </c>
      <c r="BH794" t="str">
        <f>Table1[[#This Row],[Date2]]</f>
        <v/>
      </c>
      <c r="BI794" t="str">
        <f>IF(Table1[[#This Row],[Date]]="","",Table1[[#This Row],[Voucher Type]])</f>
        <v/>
      </c>
      <c r="BJ794" t="str">
        <f>IF(Table1[[#This Row],[Ref No / Invoice No]]="","",Table1[[#This Row],[Ref No / Invoice No]])</f>
        <v/>
      </c>
      <c r="BK794" t="str">
        <f>IF(Table1[[#This Row],[Voucher No]]="","",Table1[[#This Row],[Voucher No]])</f>
        <v/>
      </c>
      <c r="BL794" t="str">
        <f>IF(Table1[[#This Row],[Date]]="","",Table1[[#This Row],[Narration]])</f>
        <v/>
      </c>
      <c r="BM794" t="str">
        <f>IF(Table1[[#This Row],[Date]]="","",$A$11&amp;$A$13&amp;ROW())</f>
        <v/>
      </c>
      <c r="BN794" t="str">
        <f>IF(Table1[[#This Row],[Date]]="","",$A$13)</f>
        <v/>
      </c>
      <c r="BP794" t="str">
        <f>IF(Table1[[#This Row],[Ledger 1]]="","","No")</f>
        <v/>
      </c>
      <c r="BQ794" t="str">
        <f>IF(Table1[[#This Row],[Date]]="","",IF(Table1[[#This Row],[Effect 1]]="Dr.","Yes","No"))</f>
        <v/>
      </c>
      <c r="BR794" t="str">
        <f>IF(Table1[[#This Row],[Date]]="","",Table1[[#This Row],[Ledger 1]])</f>
        <v/>
      </c>
      <c r="BS794" t="str">
        <f>IF(Table1[[#This Row],[Date]]="","",IF(Table1[[#This Row],[Effect 1]]="Dr.",-Table1[[#This Row],[Amount 1]],Table1[[#This Row],[Amount 1]]))</f>
        <v/>
      </c>
      <c r="BV794" t="str">
        <f>IF(Table1[[#This Row],[Ledger 2]]="","","No")</f>
        <v/>
      </c>
      <c r="BW794" t="str">
        <f>IF(Table1[[#This Row],[Date]]="","",IF(Table1[[#This Row],[Effect 2]]="Dr.","Yes","No"))</f>
        <v/>
      </c>
      <c r="BX794" t="str">
        <f>IF(Table1[[#This Row],[Date]]="","",Table1[[#This Row],[Ledger 2]])</f>
        <v/>
      </c>
      <c r="BY794" t="str">
        <f>IF(Table1[[#This Row],[Date]]="","",IF(Table1[[#This Row],[Effect 2]]="Dr.",-Table1[[#This Row],[Amount 2]],Table1[[#This Row],[Amount 2]]))</f>
        <v/>
      </c>
      <c r="CB794" t="str">
        <f>IF(Table1[[#This Row],[Ledger 3]]="","","No")</f>
        <v/>
      </c>
      <c r="CC794" t="str">
        <f>IF(Table1[[#This Row],[Ledger 3]]="","",IF(Table1[[#This Row],[Effect 3]]="Dr.","Yes","No"))</f>
        <v/>
      </c>
      <c r="CD794" t="str">
        <f>IF(Table1[[#This Row],[Ledger 3]]="","",Table1[[#This Row],[Ledger 3]])</f>
        <v/>
      </c>
      <c r="CE794" t="str">
        <f>IF(Table1[[#This Row],[Ledger 3]]="","",IF(Table1[[#This Row],[Effect 3]]="Dr.",-Table1[[#This Row],[Amount 3]],Table1[[#This Row],[Amount 3]]))</f>
        <v/>
      </c>
      <c r="CH794" t="str">
        <f>IF(Table1[[#This Row],[Ledger 4]]="","","No")</f>
        <v/>
      </c>
      <c r="CI794" t="str">
        <f>IF(Table1[[#This Row],[Ledger 4]]="","",IF(Table1[[#This Row],[Effect 4]]="Dr.","Yes","No"))</f>
        <v/>
      </c>
      <c r="CJ794" t="str">
        <f>IF(Table1[[#This Row],[Ledger 4]]="","",Table1[[#This Row],[Ledger 4]])</f>
        <v/>
      </c>
      <c r="CK794" t="str">
        <f>IF(Table1[[#This Row],[Ledger 4]]="","",IF(Table1[[#This Row],[Effect 4]]="Dr.",-Table1[[#This Row],[Amount 4]],Table1[[#This Row],[Amount 4]]))</f>
        <v/>
      </c>
      <c r="CN794" t="str">
        <f>IF(Table1[[#This Row],[Ledger 5]]="","","No")</f>
        <v/>
      </c>
      <c r="CO794" t="str">
        <f>IF(Table1[[#This Row],[Ledger 5]]="","",IF(Table1[[#This Row],[Effect 5]]="Dr.","Yes","No"))</f>
        <v/>
      </c>
      <c r="CP794" t="str">
        <f>IF(Table1[[#This Row],[Ledger 5]]="","",Table1[[#This Row],[Ledger 5]])</f>
        <v/>
      </c>
      <c r="CQ794" t="str">
        <f>IF(Table1[[#This Row],[Ledger 5]]="","",IF(Table1[[#This Row],[Effect 5]]="Dr.",-Table1[[#This Row],[Amount 5]],Table1[[#This Row],[Amount 5]]))</f>
        <v/>
      </c>
      <c r="CT794" t="str">
        <f>IF(Table1[[#This Row],[Ledger 6]]="","","No")</f>
        <v/>
      </c>
      <c r="CU794" t="str">
        <f>IF(Table1[[#This Row],[Ledger 6]]="","",IF(Table1[[#This Row],[Effect 6]]="Dr.","Yes","No"))</f>
        <v/>
      </c>
      <c r="CV794" t="str">
        <f>IF(Table1[[#This Row],[Ledger 6]]="","",Table1[[#This Row],[Ledger 6]])</f>
        <v/>
      </c>
      <c r="CW794" t="str">
        <f>IF(Table1[[#This Row],[Ledger 6]]="","",IF(Table1[[#This Row],[Effect 6]]="Dr.",-Table1[[#This Row],[Amount 6]],Table1[[#This Row],[Amount 6]]))</f>
        <v/>
      </c>
      <c r="CZ794" t="str">
        <f>IF(Table1[[#This Row],[Ledger 7]]="","","No")</f>
        <v/>
      </c>
      <c r="DA794" t="str">
        <f>IF(Table1[[#This Row],[Ledger 7]]="","",IF(Table1[[#This Row],[Effect 7]]="Dr.","Yes","No"))</f>
        <v/>
      </c>
      <c r="DB794" t="str">
        <f>IF(Table1[[#This Row],[Ledger 7]]="","",Table1[[#This Row],[Ledger 7]])</f>
        <v/>
      </c>
      <c r="DC794" t="str">
        <f>IF(Table1[[#This Row],[Ledger 7]]="","",IF(Table1[[#This Row],[Effect 7]]="Dr.",-Table1[[#This Row],[Amount 7]],Table1[[#This Row],[Amount 7]]))</f>
        <v/>
      </c>
      <c r="DF794" t="str">
        <f>IF(Table1[[#This Row],[Ledger 8]]="","","No")</f>
        <v/>
      </c>
      <c r="DG794" t="str">
        <f>IF(Table1[[#This Row],[Ledger 8]]="","",IF(Table1[[#This Row],[Effect 8]]="Dr.","Yes","No"))</f>
        <v/>
      </c>
      <c r="DH794" t="str">
        <f>IF(Table1[[#This Row],[Ledger 8]]="","",Table1[[#This Row],[Ledger 8]])</f>
        <v/>
      </c>
      <c r="DI794" t="str">
        <f>IF(Table1[[#This Row],[Ledger 8]]="","",IF(Table1[[#This Row],[Effect 8]]="Dr.",-Table1[[#This Row],[Amount 8]],Table1[[#This Row],[Amount 8]]))</f>
        <v/>
      </c>
      <c r="DL794" t="str">
        <f>IF(Table1[[#This Row],[Ledger 9]]="","","No")</f>
        <v/>
      </c>
      <c r="DM794" t="str">
        <f>IF(Table1[[#This Row],[Ledger 9]]="","",IF(Table1[[#This Row],[Effect 9]]="Dr.","Yes","No"))</f>
        <v/>
      </c>
      <c r="DN794" t="str">
        <f>IF(Table1[[#This Row],[Ledger 9]]="","",Table1[[#This Row],[Ledger 9]])</f>
        <v/>
      </c>
      <c r="DO794" t="str">
        <f>IF(Table1[[#This Row],[Ledger 9]]="","",IF(Table1[[#This Row],[Effect 9]]="Dr.",-Table1[[#This Row],[Amount 9]],Table1[[#This Row],[Amount 9]]))</f>
        <v/>
      </c>
      <c r="DR794" t="str">
        <f>IF(Table1[[#This Row],[Ledger 10]]="","","No")</f>
        <v/>
      </c>
      <c r="DS794" t="str">
        <f>IF(Table1[[#This Row],[Ledger 10]]="","",IF(Table1[[#This Row],[Effect 10]]="Dr.","Yes","No"))</f>
        <v/>
      </c>
      <c r="DT794" t="str">
        <f>IF(Table1[[#This Row],[Ledger 10]]="","",Table1[[#This Row],[Ledger 10]])</f>
        <v/>
      </c>
      <c r="DU794" t="str">
        <f>IF(Table1[[#This Row],[Ledger 10]]="","",IF(Table1[[#This Row],[Effect 10]]="Dr.",-Table1[[#This Row],[Amount 10]],Table1[[#This Row],[Amount 10]]))</f>
        <v/>
      </c>
      <c r="DX794" t="str">
        <f>IF(Table1[[#This Row],[Ledger 11]]="","","No")</f>
        <v/>
      </c>
      <c r="DY794" t="str">
        <f>IF(Table1[[#This Row],[Ledger 11]]="","",IF(Table1[[#This Row],[Effect 11]]="Dr.","Yes","No"))</f>
        <v/>
      </c>
      <c r="DZ794" t="str">
        <f>IF(Table1[[#This Row],[Ledger 11]]="","",Table1[[#This Row],[Ledger 11]])</f>
        <v/>
      </c>
      <c r="EA794" t="str">
        <f>IF(Table1[[#This Row],[Ledger 11]]="","",IF(Table1[[#This Row],[Effect 11]]="Dr.",-Table1[[#This Row],[Amount 11]],Table1[[#This Row],[Amount 11]]))</f>
        <v/>
      </c>
      <c r="ED794" t="str">
        <f>IF(Table1[[#This Row],[Ledger 12]]="","","No")</f>
        <v/>
      </c>
      <c r="EE794" t="str">
        <f>IF(Table1[[#This Row],[Ledger 12]]="","",IF(Table1[[#This Row],[Effect 12]]="Dr.","Yes","No"))</f>
        <v/>
      </c>
      <c r="EF794" t="str">
        <f>IF(Table1[[#This Row],[Ledger 12]]="","",Table1[[#This Row],[Ledger 12]])</f>
        <v/>
      </c>
      <c r="EG794" t="str">
        <f>IF(Table1[[#This Row],[Ledger 12]]="","",IF(Table1[[#This Row],[Effect 12]]="Dr.",-Table1[[#This Row],[Amount 12]],Table1[[#This Row],[Amount 12]]))</f>
        <v/>
      </c>
      <c r="EJ794" t="str">
        <f>IF(Table1[[#This Row],[Ledger 13]]="","","No")</f>
        <v/>
      </c>
      <c r="EK794" t="str">
        <f>IF(Table1[[#This Row],[Ledger 13]]="","",IF(Table1[[#This Row],[Effect 13]]="Dr.","Yes","No"))</f>
        <v/>
      </c>
      <c r="EL794" t="str">
        <f>IF(Table1[[#This Row],[Ledger 13]]="","",Table1[[#This Row],[Ledger 13]])</f>
        <v/>
      </c>
      <c r="EM794" t="str">
        <f>IF(Table1[[#This Row],[Ledger 13]]="","",IF(Table1[[#This Row],[Effect 13]]="Dr.",-Table1[[#This Row],[Amount 13]],Table1[[#This Row],[Amount 13]]))</f>
        <v/>
      </c>
      <c r="EP794" t="str">
        <f>IF(Table1[[#This Row],[Ledger 14]]="","","No")</f>
        <v/>
      </c>
      <c r="EQ794" t="str">
        <f>IF(Table1[[#This Row],[Ledger 14]]="","",IF(Table1[[#This Row],[Effect 14]]="Dr.","Yes","No"))</f>
        <v/>
      </c>
      <c r="ER794" t="str">
        <f>IF(Table1[[#This Row],[Ledger 14]]="","",Table1[[#This Row],[Ledger 14]])</f>
        <v/>
      </c>
      <c r="ES794" t="str">
        <f>IF(Table1[[#This Row],[Ledger 14]]="","",IF(Table1[[#This Row],[Effect 14]]="Dr.",-Table1[[#This Row],[Amount 14]],Table1[[#This Row],[Amount 14]]))</f>
        <v/>
      </c>
      <c r="EV794" t="str">
        <f>IF(Table1[[#This Row],[Ledger 15]]="","","No")</f>
        <v/>
      </c>
      <c r="EW794" t="str">
        <f>IF(Table1[[#This Row],[Ledger 15]]="","",IF(Table1[[#This Row],[Effect 15]]="Dr.","Yes","No"))</f>
        <v/>
      </c>
      <c r="EX794" t="str">
        <f>IF(Table1[[#This Row],[Ledger 15]]="","",Table1[[#This Row],[Ledger 15]])</f>
        <v/>
      </c>
      <c r="EY794" t="str">
        <f>IF(Table1[[#This Row],[Ledger 15]]="","",IF(Table1[[#This Row],[Effect 15]]="Dr.",-Table1[[#This Row],[Amount 15]],Table1[[#This Row],[Amount 15]]))</f>
        <v/>
      </c>
      <c r="FD7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4">
        <f>IF(Table1[[#This Row],[Date]]="",0,IF(AND(Table1[[#This Row],[Date]]&gt;=$FE$2,Table1[[#This Row],[Date]]&lt;=$FE$3),0,1))</f>
        <v>0</v>
      </c>
      <c r="FF794">
        <f>IF(Table1[[#This Row],[Date]]="",0,IF(TYPE(VLOOKUP(Table1[[#This Row],[Voucher Type]],Table1[[#All],[Voucher Type Master]],1,FALSE))=16,1,0))</f>
        <v>0</v>
      </c>
      <c r="FG794">
        <f>IF(TYPE(IF(Table1[[#This Row],[Date]]="",0,IF(VLOOKUP(Table1[[#This Row],[Voucher Type]],$FY$5:$FZ$13,2,0)=Table1[[#This Row],[Effect 1]],0,1)))=16,1,0)</f>
        <v>0</v>
      </c>
      <c r="FH7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4">
        <f>IF(LEN(Table1[[#This Row],[Ledger 1]])&gt;0,IF(TYPE(VLOOKUP(Table1[[#This Row],[Ledger 1]],GZ:GZ,1,0))=16,1,0),0)</f>
        <v>0</v>
      </c>
      <c r="FJ794">
        <f>IF(LEN(Table1[[#This Row],[Ledger 2]])&gt;0,IF(TYPE(VLOOKUP(Table1[[#This Row],[Ledger 2]],GZ:GZ,1,0))=16,1,0),0)</f>
        <v>0</v>
      </c>
      <c r="FK794">
        <f>IF(LEN(Table1[[#This Row],[Ledger 3]])&gt;0,IF(TYPE(VLOOKUP(Table1[[#This Row],[Ledger 3]],GZ:GZ,1,0))=16,1,0),0)</f>
        <v>0</v>
      </c>
      <c r="FL794">
        <f>IF(LEN(Table1[[#This Row],[Ledger 4]])&gt;0,IF(TYPE(VLOOKUP(Table1[[#This Row],[Ledger 4]],GZ:GZ,1,0))=16,1,0),0)</f>
        <v>0</v>
      </c>
      <c r="FM794">
        <f>IF(LEN(Table1[[#This Row],[Ledger 5]])&gt;0,IF(TYPE(VLOOKUP(Table1[[#This Row],[Ledger 5]],GZ:GZ,1,0))=16,1,0),0)</f>
        <v>0</v>
      </c>
      <c r="FN794">
        <f>IF(LEN(Table1[[#This Row],[Ledger 6]])&gt;0,IF(TYPE(VLOOKUP(Table1[[#This Row],[Ledger 6]],$GZ:$GZ,1,0))=16,1,0),0)</f>
        <v>0</v>
      </c>
      <c r="FO794">
        <f>IF(LEN(Table1[[#This Row],[Ledger 7]])&gt;0,IF(TYPE(VLOOKUP(Table1[[#This Row],[Ledger 7]],$GZ:$GZ,1,0))=16,1,0),0)</f>
        <v>0</v>
      </c>
      <c r="FP794">
        <f>IF(LEN(Table1[[#This Row],[Ledger 8]])&gt;0,IF(TYPE(VLOOKUP(Table1[[#This Row],[Ledger 8]],$GZ:$GZ,1,0))=16,1,0),0)</f>
        <v>0</v>
      </c>
      <c r="FQ794">
        <f>IF(LEN(Table1[[#This Row],[Ledger 9]])&gt;0,IF(TYPE(VLOOKUP(Table1[[#This Row],[Ledger 9]],$GZ:$GZ,1,0))=16,1,0),0)</f>
        <v>0</v>
      </c>
      <c r="FR794">
        <f>IF(LEN(Table1[[#This Row],[Ledger 10]])&gt;0,IF(TYPE(VLOOKUP(Table1[[#This Row],[Ledger 10]],$GZ:$GZ,1,0))=16,1,0),0)</f>
        <v>0</v>
      </c>
      <c r="FS794">
        <f>IF(LEN(Table1[[#This Row],[Ledger 11]])&gt;0,IF(TYPE(VLOOKUP(Table1[[#This Row],[Ledger 11]],$GZ:$GZ,1,0))=16,1,0),0)</f>
        <v>0</v>
      </c>
      <c r="FT794">
        <f>IF(LEN(Table1[[#This Row],[Ledger 12]])&gt;0,IF(TYPE(VLOOKUP(Table1[[#This Row],[Ledger 12]],$GZ:$GZ,1,0))=16,1,0),0)</f>
        <v>0</v>
      </c>
      <c r="FU794">
        <f>IF(LEN(Table1[[#This Row],[Ledger 13]])&gt;0,IF(TYPE(VLOOKUP(Table1[[#This Row],[Ledger 13]],$GZ:$GZ,1,0))=16,1,0),0)</f>
        <v>0</v>
      </c>
      <c r="FV794">
        <f>IF(LEN(Table1[[#This Row],[Ledger 14]])&gt;0,IF(TYPE(VLOOKUP(Table1[[#This Row],[Ledger 14]],$GZ:$GZ,1,0))=16,1,0),0)</f>
        <v>0</v>
      </c>
      <c r="FW794">
        <f>IF(LEN(Table1[[#This Row],[Ledger 15]])&gt;0,IF(TYPE(VLOOKUP(Table1[[#This Row],[Ledger 15]],$GZ:$GZ,1,0))=16,1,0),0)</f>
        <v>0</v>
      </c>
    </row>
    <row r="795" spans="4:179" ht="33" customHeight="1" x14ac:dyDescent="0.45">
      <c r="D795" s="8">
        <f t="shared" si="21"/>
        <v>790</v>
      </c>
      <c r="E795" s="32"/>
      <c r="F795" s="34"/>
      <c r="G795" s="34"/>
      <c r="H795" s="34"/>
      <c r="I795" s="34"/>
      <c r="J795" s="38"/>
      <c r="K795" s="33"/>
      <c r="L795" s="36"/>
      <c r="M795" s="35"/>
      <c r="N795" s="34"/>
      <c r="O795" s="41"/>
      <c r="P795" s="35"/>
      <c r="Q795" s="34"/>
      <c r="R795" s="37"/>
      <c r="S795" s="35"/>
      <c r="T795" s="34"/>
      <c r="U795" s="37"/>
      <c r="V795" s="35"/>
      <c r="W795" s="34"/>
      <c r="X795" s="37"/>
      <c r="Y795" s="35"/>
      <c r="Z795" s="34"/>
      <c r="AA795" s="37"/>
      <c r="AB795" s="35"/>
      <c r="AC795" s="34"/>
      <c r="AD795" s="37"/>
      <c r="AE795" s="35"/>
      <c r="AF795" s="34"/>
      <c r="AG795" s="37"/>
      <c r="AH795" s="35"/>
      <c r="AI795" s="34"/>
      <c r="AJ795" s="37"/>
      <c r="AK795" s="35"/>
      <c r="AL795" s="34"/>
      <c r="AM795" s="37"/>
      <c r="AN795" s="35"/>
      <c r="AO795" s="34"/>
      <c r="AP795" s="37"/>
      <c r="AQ795" s="35"/>
      <c r="AR795" s="34"/>
      <c r="AS795" s="37"/>
      <c r="AT795" s="35"/>
      <c r="AU795" s="34"/>
      <c r="AV795" s="37"/>
      <c r="AW795" s="35"/>
      <c r="AX795" s="34"/>
      <c r="AY795" s="37"/>
      <c r="AZ795" s="35"/>
      <c r="BA795" s="34"/>
      <c r="BB795" s="37"/>
      <c r="BC7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5" s="7"/>
      <c r="BF795" t="str">
        <f>IF(Table1[[#This Row],[Date]]="","","&amp;lt;VOUCHER REMOTEID="&amp;""""&amp;$A$11&amp;$A$13&amp;ROW()&amp;""""&amp;" VCHTYPE="""&amp;F795&amp;""" ACTION="""&amp;"Create"&amp;"""&amp;gt;")</f>
        <v/>
      </c>
      <c r="BG795" t="str">
        <f>IF(Table1[[#This Row],[Date]]="","",TEXT(Table1[[#This Row],[Date]],"yyyymmdd"))</f>
        <v/>
      </c>
      <c r="BH795" t="str">
        <f>Table1[[#This Row],[Date2]]</f>
        <v/>
      </c>
      <c r="BI795" t="str">
        <f>IF(Table1[[#This Row],[Date]]="","",Table1[[#This Row],[Voucher Type]])</f>
        <v/>
      </c>
      <c r="BJ795" t="str">
        <f>IF(Table1[[#This Row],[Ref No / Invoice No]]="","",Table1[[#This Row],[Ref No / Invoice No]])</f>
        <v/>
      </c>
      <c r="BK795" t="str">
        <f>IF(Table1[[#This Row],[Voucher No]]="","",Table1[[#This Row],[Voucher No]])</f>
        <v/>
      </c>
      <c r="BL795" t="str">
        <f>IF(Table1[[#This Row],[Date]]="","",Table1[[#This Row],[Narration]])</f>
        <v/>
      </c>
      <c r="BM795" t="str">
        <f>IF(Table1[[#This Row],[Date]]="","",$A$11&amp;$A$13&amp;ROW())</f>
        <v/>
      </c>
      <c r="BN795" t="str">
        <f>IF(Table1[[#This Row],[Date]]="","",$A$13)</f>
        <v/>
      </c>
      <c r="BP795" t="str">
        <f>IF(Table1[[#This Row],[Ledger 1]]="","","No")</f>
        <v/>
      </c>
      <c r="BQ795" t="str">
        <f>IF(Table1[[#This Row],[Date]]="","",IF(Table1[[#This Row],[Effect 1]]="Dr.","Yes","No"))</f>
        <v/>
      </c>
      <c r="BR795" t="str">
        <f>IF(Table1[[#This Row],[Date]]="","",Table1[[#This Row],[Ledger 1]])</f>
        <v/>
      </c>
      <c r="BS795" t="str">
        <f>IF(Table1[[#This Row],[Date]]="","",IF(Table1[[#This Row],[Effect 1]]="Dr.",-Table1[[#This Row],[Amount 1]],Table1[[#This Row],[Amount 1]]))</f>
        <v/>
      </c>
      <c r="BV795" t="str">
        <f>IF(Table1[[#This Row],[Ledger 2]]="","","No")</f>
        <v/>
      </c>
      <c r="BW795" t="str">
        <f>IF(Table1[[#This Row],[Date]]="","",IF(Table1[[#This Row],[Effect 2]]="Dr.","Yes","No"))</f>
        <v/>
      </c>
      <c r="BX795" t="str">
        <f>IF(Table1[[#This Row],[Date]]="","",Table1[[#This Row],[Ledger 2]])</f>
        <v/>
      </c>
      <c r="BY795" t="str">
        <f>IF(Table1[[#This Row],[Date]]="","",IF(Table1[[#This Row],[Effect 2]]="Dr.",-Table1[[#This Row],[Amount 2]],Table1[[#This Row],[Amount 2]]))</f>
        <v/>
      </c>
      <c r="CB795" t="str">
        <f>IF(Table1[[#This Row],[Ledger 3]]="","","No")</f>
        <v/>
      </c>
      <c r="CC795" t="str">
        <f>IF(Table1[[#This Row],[Ledger 3]]="","",IF(Table1[[#This Row],[Effect 3]]="Dr.","Yes","No"))</f>
        <v/>
      </c>
      <c r="CD795" t="str">
        <f>IF(Table1[[#This Row],[Ledger 3]]="","",Table1[[#This Row],[Ledger 3]])</f>
        <v/>
      </c>
      <c r="CE795" t="str">
        <f>IF(Table1[[#This Row],[Ledger 3]]="","",IF(Table1[[#This Row],[Effect 3]]="Dr.",-Table1[[#This Row],[Amount 3]],Table1[[#This Row],[Amount 3]]))</f>
        <v/>
      </c>
      <c r="CH795" t="str">
        <f>IF(Table1[[#This Row],[Ledger 4]]="","","No")</f>
        <v/>
      </c>
      <c r="CI795" t="str">
        <f>IF(Table1[[#This Row],[Ledger 4]]="","",IF(Table1[[#This Row],[Effect 4]]="Dr.","Yes","No"))</f>
        <v/>
      </c>
      <c r="CJ795" t="str">
        <f>IF(Table1[[#This Row],[Ledger 4]]="","",Table1[[#This Row],[Ledger 4]])</f>
        <v/>
      </c>
      <c r="CK795" t="str">
        <f>IF(Table1[[#This Row],[Ledger 4]]="","",IF(Table1[[#This Row],[Effect 4]]="Dr.",-Table1[[#This Row],[Amount 4]],Table1[[#This Row],[Amount 4]]))</f>
        <v/>
      </c>
      <c r="CN795" t="str">
        <f>IF(Table1[[#This Row],[Ledger 5]]="","","No")</f>
        <v/>
      </c>
      <c r="CO795" t="str">
        <f>IF(Table1[[#This Row],[Ledger 5]]="","",IF(Table1[[#This Row],[Effect 5]]="Dr.","Yes","No"))</f>
        <v/>
      </c>
      <c r="CP795" t="str">
        <f>IF(Table1[[#This Row],[Ledger 5]]="","",Table1[[#This Row],[Ledger 5]])</f>
        <v/>
      </c>
      <c r="CQ795" t="str">
        <f>IF(Table1[[#This Row],[Ledger 5]]="","",IF(Table1[[#This Row],[Effect 5]]="Dr.",-Table1[[#This Row],[Amount 5]],Table1[[#This Row],[Amount 5]]))</f>
        <v/>
      </c>
      <c r="CT795" t="str">
        <f>IF(Table1[[#This Row],[Ledger 6]]="","","No")</f>
        <v/>
      </c>
      <c r="CU795" t="str">
        <f>IF(Table1[[#This Row],[Ledger 6]]="","",IF(Table1[[#This Row],[Effect 6]]="Dr.","Yes","No"))</f>
        <v/>
      </c>
      <c r="CV795" t="str">
        <f>IF(Table1[[#This Row],[Ledger 6]]="","",Table1[[#This Row],[Ledger 6]])</f>
        <v/>
      </c>
      <c r="CW795" t="str">
        <f>IF(Table1[[#This Row],[Ledger 6]]="","",IF(Table1[[#This Row],[Effect 6]]="Dr.",-Table1[[#This Row],[Amount 6]],Table1[[#This Row],[Amount 6]]))</f>
        <v/>
      </c>
      <c r="CZ795" t="str">
        <f>IF(Table1[[#This Row],[Ledger 7]]="","","No")</f>
        <v/>
      </c>
      <c r="DA795" t="str">
        <f>IF(Table1[[#This Row],[Ledger 7]]="","",IF(Table1[[#This Row],[Effect 7]]="Dr.","Yes","No"))</f>
        <v/>
      </c>
      <c r="DB795" t="str">
        <f>IF(Table1[[#This Row],[Ledger 7]]="","",Table1[[#This Row],[Ledger 7]])</f>
        <v/>
      </c>
      <c r="DC795" t="str">
        <f>IF(Table1[[#This Row],[Ledger 7]]="","",IF(Table1[[#This Row],[Effect 7]]="Dr.",-Table1[[#This Row],[Amount 7]],Table1[[#This Row],[Amount 7]]))</f>
        <v/>
      </c>
      <c r="DF795" t="str">
        <f>IF(Table1[[#This Row],[Ledger 8]]="","","No")</f>
        <v/>
      </c>
      <c r="DG795" t="str">
        <f>IF(Table1[[#This Row],[Ledger 8]]="","",IF(Table1[[#This Row],[Effect 8]]="Dr.","Yes","No"))</f>
        <v/>
      </c>
      <c r="DH795" t="str">
        <f>IF(Table1[[#This Row],[Ledger 8]]="","",Table1[[#This Row],[Ledger 8]])</f>
        <v/>
      </c>
      <c r="DI795" t="str">
        <f>IF(Table1[[#This Row],[Ledger 8]]="","",IF(Table1[[#This Row],[Effect 8]]="Dr.",-Table1[[#This Row],[Amount 8]],Table1[[#This Row],[Amount 8]]))</f>
        <v/>
      </c>
      <c r="DL795" t="str">
        <f>IF(Table1[[#This Row],[Ledger 9]]="","","No")</f>
        <v/>
      </c>
      <c r="DM795" t="str">
        <f>IF(Table1[[#This Row],[Ledger 9]]="","",IF(Table1[[#This Row],[Effect 9]]="Dr.","Yes","No"))</f>
        <v/>
      </c>
      <c r="DN795" t="str">
        <f>IF(Table1[[#This Row],[Ledger 9]]="","",Table1[[#This Row],[Ledger 9]])</f>
        <v/>
      </c>
      <c r="DO795" t="str">
        <f>IF(Table1[[#This Row],[Ledger 9]]="","",IF(Table1[[#This Row],[Effect 9]]="Dr.",-Table1[[#This Row],[Amount 9]],Table1[[#This Row],[Amount 9]]))</f>
        <v/>
      </c>
      <c r="DR795" t="str">
        <f>IF(Table1[[#This Row],[Ledger 10]]="","","No")</f>
        <v/>
      </c>
      <c r="DS795" t="str">
        <f>IF(Table1[[#This Row],[Ledger 10]]="","",IF(Table1[[#This Row],[Effect 10]]="Dr.","Yes","No"))</f>
        <v/>
      </c>
      <c r="DT795" t="str">
        <f>IF(Table1[[#This Row],[Ledger 10]]="","",Table1[[#This Row],[Ledger 10]])</f>
        <v/>
      </c>
      <c r="DU795" t="str">
        <f>IF(Table1[[#This Row],[Ledger 10]]="","",IF(Table1[[#This Row],[Effect 10]]="Dr.",-Table1[[#This Row],[Amount 10]],Table1[[#This Row],[Amount 10]]))</f>
        <v/>
      </c>
      <c r="DX795" t="str">
        <f>IF(Table1[[#This Row],[Ledger 11]]="","","No")</f>
        <v/>
      </c>
      <c r="DY795" t="str">
        <f>IF(Table1[[#This Row],[Ledger 11]]="","",IF(Table1[[#This Row],[Effect 11]]="Dr.","Yes","No"))</f>
        <v/>
      </c>
      <c r="DZ795" t="str">
        <f>IF(Table1[[#This Row],[Ledger 11]]="","",Table1[[#This Row],[Ledger 11]])</f>
        <v/>
      </c>
      <c r="EA795" t="str">
        <f>IF(Table1[[#This Row],[Ledger 11]]="","",IF(Table1[[#This Row],[Effect 11]]="Dr.",-Table1[[#This Row],[Amount 11]],Table1[[#This Row],[Amount 11]]))</f>
        <v/>
      </c>
      <c r="ED795" t="str">
        <f>IF(Table1[[#This Row],[Ledger 12]]="","","No")</f>
        <v/>
      </c>
      <c r="EE795" t="str">
        <f>IF(Table1[[#This Row],[Ledger 12]]="","",IF(Table1[[#This Row],[Effect 12]]="Dr.","Yes","No"))</f>
        <v/>
      </c>
      <c r="EF795" t="str">
        <f>IF(Table1[[#This Row],[Ledger 12]]="","",Table1[[#This Row],[Ledger 12]])</f>
        <v/>
      </c>
      <c r="EG795" t="str">
        <f>IF(Table1[[#This Row],[Ledger 12]]="","",IF(Table1[[#This Row],[Effect 12]]="Dr.",-Table1[[#This Row],[Amount 12]],Table1[[#This Row],[Amount 12]]))</f>
        <v/>
      </c>
      <c r="EJ795" t="str">
        <f>IF(Table1[[#This Row],[Ledger 13]]="","","No")</f>
        <v/>
      </c>
      <c r="EK795" t="str">
        <f>IF(Table1[[#This Row],[Ledger 13]]="","",IF(Table1[[#This Row],[Effect 13]]="Dr.","Yes","No"))</f>
        <v/>
      </c>
      <c r="EL795" t="str">
        <f>IF(Table1[[#This Row],[Ledger 13]]="","",Table1[[#This Row],[Ledger 13]])</f>
        <v/>
      </c>
      <c r="EM795" t="str">
        <f>IF(Table1[[#This Row],[Ledger 13]]="","",IF(Table1[[#This Row],[Effect 13]]="Dr.",-Table1[[#This Row],[Amount 13]],Table1[[#This Row],[Amount 13]]))</f>
        <v/>
      </c>
      <c r="EP795" t="str">
        <f>IF(Table1[[#This Row],[Ledger 14]]="","","No")</f>
        <v/>
      </c>
      <c r="EQ795" t="str">
        <f>IF(Table1[[#This Row],[Ledger 14]]="","",IF(Table1[[#This Row],[Effect 14]]="Dr.","Yes","No"))</f>
        <v/>
      </c>
      <c r="ER795" t="str">
        <f>IF(Table1[[#This Row],[Ledger 14]]="","",Table1[[#This Row],[Ledger 14]])</f>
        <v/>
      </c>
      <c r="ES795" t="str">
        <f>IF(Table1[[#This Row],[Ledger 14]]="","",IF(Table1[[#This Row],[Effect 14]]="Dr.",-Table1[[#This Row],[Amount 14]],Table1[[#This Row],[Amount 14]]))</f>
        <v/>
      </c>
      <c r="EV795" t="str">
        <f>IF(Table1[[#This Row],[Ledger 15]]="","","No")</f>
        <v/>
      </c>
      <c r="EW795" t="str">
        <f>IF(Table1[[#This Row],[Ledger 15]]="","",IF(Table1[[#This Row],[Effect 15]]="Dr.","Yes","No"))</f>
        <v/>
      </c>
      <c r="EX795" t="str">
        <f>IF(Table1[[#This Row],[Ledger 15]]="","",Table1[[#This Row],[Ledger 15]])</f>
        <v/>
      </c>
      <c r="EY795" t="str">
        <f>IF(Table1[[#This Row],[Ledger 15]]="","",IF(Table1[[#This Row],[Effect 15]]="Dr.",-Table1[[#This Row],[Amount 15]],Table1[[#This Row],[Amount 15]]))</f>
        <v/>
      </c>
      <c r="FD7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5">
        <f>IF(Table1[[#This Row],[Date]]="",0,IF(AND(Table1[[#This Row],[Date]]&gt;=$FE$2,Table1[[#This Row],[Date]]&lt;=$FE$3),0,1))</f>
        <v>0</v>
      </c>
      <c r="FF795">
        <f>IF(Table1[[#This Row],[Date]]="",0,IF(TYPE(VLOOKUP(Table1[[#This Row],[Voucher Type]],Table1[[#All],[Voucher Type Master]],1,FALSE))=16,1,0))</f>
        <v>0</v>
      </c>
      <c r="FG795">
        <f>IF(TYPE(IF(Table1[[#This Row],[Date]]="",0,IF(VLOOKUP(Table1[[#This Row],[Voucher Type]],$FY$5:$FZ$13,2,0)=Table1[[#This Row],[Effect 1]],0,1)))=16,1,0)</f>
        <v>0</v>
      </c>
      <c r="FH7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5">
        <f>IF(LEN(Table1[[#This Row],[Ledger 1]])&gt;0,IF(TYPE(VLOOKUP(Table1[[#This Row],[Ledger 1]],GZ:GZ,1,0))=16,1,0),0)</f>
        <v>0</v>
      </c>
      <c r="FJ795">
        <f>IF(LEN(Table1[[#This Row],[Ledger 2]])&gt;0,IF(TYPE(VLOOKUP(Table1[[#This Row],[Ledger 2]],GZ:GZ,1,0))=16,1,0),0)</f>
        <v>0</v>
      </c>
      <c r="FK795">
        <f>IF(LEN(Table1[[#This Row],[Ledger 3]])&gt;0,IF(TYPE(VLOOKUP(Table1[[#This Row],[Ledger 3]],GZ:GZ,1,0))=16,1,0),0)</f>
        <v>0</v>
      </c>
      <c r="FL795">
        <f>IF(LEN(Table1[[#This Row],[Ledger 4]])&gt;0,IF(TYPE(VLOOKUP(Table1[[#This Row],[Ledger 4]],GZ:GZ,1,0))=16,1,0),0)</f>
        <v>0</v>
      </c>
      <c r="FM795">
        <f>IF(LEN(Table1[[#This Row],[Ledger 5]])&gt;0,IF(TYPE(VLOOKUP(Table1[[#This Row],[Ledger 5]],GZ:GZ,1,0))=16,1,0),0)</f>
        <v>0</v>
      </c>
      <c r="FN795">
        <f>IF(LEN(Table1[[#This Row],[Ledger 6]])&gt;0,IF(TYPE(VLOOKUP(Table1[[#This Row],[Ledger 6]],$GZ:$GZ,1,0))=16,1,0),0)</f>
        <v>0</v>
      </c>
      <c r="FO795">
        <f>IF(LEN(Table1[[#This Row],[Ledger 7]])&gt;0,IF(TYPE(VLOOKUP(Table1[[#This Row],[Ledger 7]],$GZ:$GZ,1,0))=16,1,0),0)</f>
        <v>0</v>
      </c>
      <c r="FP795">
        <f>IF(LEN(Table1[[#This Row],[Ledger 8]])&gt;0,IF(TYPE(VLOOKUP(Table1[[#This Row],[Ledger 8]],$GZ:$GZ,1,0))=16,1,0),0)</f>
        <v>0</v>
      </c>
      <c r="FQ795">
        <f>IF(LEN(Table1[[#This Row],[Ledger 9]])&gt;0,IF(TYPE(VLOOKUP(Table1[[#This Row],[Ledger 9]],$GZ:$GZ,1,0))=16,1,0),0)</f>
        <v>0</v>
      </c>
      <c r="FR795">
        <f>IF(LEN(Table1[[#This Row],[Ledger 10]])&gt;0,IF(TYPE(VLOOKUP(Table1[[#This Row],[Ledger 10]],$GZ:$GZ,1,0))=16,1,0),0)</f>
        <v>0</v>
      </c>
      <c r="FS795">
        <f>IF(LEN(Table1[[#This Row],[Ledger 11]])&gt;0,IF(TYPE(VLOOKUP(Table1[[#This Row],[Ledger 11]],$GZ:$GZ,1,0))=16,1,0),0)</f>
        <v>0</v>
      </c>
      <c r="FT795">
        <f>IF(LEN(Table1[[#This Row],[Ledger 12]])&gt;0,IF(TYPE(VLOOKUP(Table1[[#This Row],[Ledger 12]],$GZ:$GZ,1,0))=16,1,0),0)</f>
        <v>0</v>
      </c>
      <c r="FU795">
        <f>IF(LEN(Table1[[#This Row],[Ledger 13]])&gt;0,IF(TYPE(VLOOKUP(Table1[[#This Row],[Ledger 13]],$GZ:$GZ,1,0))=16,1,0),0)</f>
        <v>0</v>
      </c>
      <c r="FV795">
        <f>IF(LEN(Table1[[#This Row],[Ledger 14]])&gt;0,IF(TYPE(VLOOKUP(Table1[[#This Row],[Ledger 14]],$GZ:$GZ,1,0))=16,1,0),0)</f>
        <v>0</v>
      </c>
      <c r="FW795">
        <f>IF(LEN(Table1[[#This Row],[Ledger 15]])&gt;0,IF(TYPE(VLOOKUP(Table1[[#This Row],[Ledger 15]],$GZ:$GZ,1,0))=16,1,0),0)</f>
        <v>0</v>
      </c>
    </row>
    <row r="796" spans="4:179" ht="33" customHeight="1" x14ac:dyDescent="0.45">
      <c r="D796" s="8">
        <f t="shared" si="21"/>
        <v>791</v>
      </c>
      <c r="E796" s="32"/>
      <c r="F796" s="34"/>
      <c r="G796" s="34"/>
      <c r="H796" s="34"/>
      <c r="I796" s="34"/>
      <c r="J796" s="38"/>
      <c r="K796" s="33"/>
      <c r="L796" s="36"/>
      <c r="M796" s="35"/>
      <c r="N796" s="34"/>
      <c r="O796" s="41"/>
      <c r="P796" s="35"/>
      <c r="Q796" s="34"/>
      <c r="R796" s="37"/>
      <c r="S796" s="35"/>
      <c r="T796" s="34"/>
      <c r="U796" s="37"/>
      <c r="V796" s="35"/>
      <c r="W796" s="34"/>
      <c r="X796" s="37"/>
      <c r="Y796" s="35"/>
      <c r="Z796" s="34"/>
      <c r="AA796" s="37"/>
      <c r="AB796" s="35"/>
      <c r="AC796" s="34"/>
      <c r="AD796" s="37"/>
      <c r="AE796" s="35"/>
      <c r="AF796" s="34"/>
      <c r="AG796" s="37"/>
      <c r="AH796" s="35"/>
      <c r="AI796" s="34"/>
      <c r="AJ796" s="37"/>
      <c r="AK796" s="35"/>
      <c r="AL796" s="34"/>
      <c r="AM796" s="37"/>
      <c r="AN796" s="35"/>
      <c r="AO796" s="34"/>
      <c r="AP796" s="37"/>
      <c r="AQ796" s="35"/>
      <c r="AR796" s="34"/>
      <c r="AS796" s="37"/>
      <c r="AT796" s="35"/>
      <c r="AU796" s="34"/>
      <c r="AV796" s="37"/>
      <c r="AW796" s="35"/>
      <c r="AX796" s="34"/>
      <c r="AY796" s="37"/>
      <c r="AZ796" s="35"/>
      <c r="BA796" s="34"/>
      <c r="BB796" s="37"/>
      <c r="BC7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6" s="7"/>
      <c r="BF796" t="str">
        <f>IF(Table1[[#This Row],[Date]]="","","&amp;lt;VOUCHER REMOTEID="&amp;""""&amp;$A$11&amp;$A$13&amp;ROW()&amp;""""&amp;" VCHTYPE="""&amp;F796&amp;""" ACTION="""&amp;"Create"&amp;"""&amp;gt;")</f>
        <v/>
      </c>
      <c r="BG796" t="str">
        <f>IF(Table1[[#This Row],[Date]]="","",TEXT(Table1[[#This Row],[Date]],"yyyymmdd"))</f>
        <v/>
      </c>
      <c r="BH796" t="str">
        <f>Table1[[#This Row],[Date2]]</f>
        <v/>
      </c>
      <c r="BI796" t="str">
        <f>IF(Table1[[#This Row],[Date]]="","",Table1[[#This Row],[Voucher Type]])</f>
        <v/>
      </c>
      <c r="BJ796" t="str">
        <f>IF(Table1[[#This Row],[Ref No / Invoice No]]="","",Table1[[#This Row],[Ref No / Invoice No]])</f>
        <v/>
      </c>
      <c r="BK796" t="str">
        <f>IF(Table1[[#This Row],[Voucher No]]="","",Table1[[#This Row],[Voucher No]])</f>
        <v/>
      </c>
      <c r="BL796" t="str">
        <f>IF(Table1[[#This Row],[Date]]="","",Table1[[#This Row],[Narration]])</f>
        <v/>
      </c>
      <c r="BM796" t="str">
        <f>IF(Table1[[#This Row],[Date]]="","",$A$11&amp;$A$13&amp;ROW())</f>
        <v/>
      </c>
      <c r="BN796" t="str">
        <f>IF(Table1[[#This Row],[Date]]="","",$A$13)</f>
        <v/>
      </c>
      <c r="BP796" t="str">
        <f>IF(Table1[[#This Row],[Ledger 1]]="","","No")</f>
        <v/>
      </c>
      <c r="BQ796" t="str">
        <f>IF(Table1[[#This Row],[Date]]="","",IF(Table1[[#This Row],[Effect 1]]="Dr.","Yes","No"))</f>
        <v/>
      </c>
      <c r="BR796" t="str">
        <f>IF(Table1[[#This Row],[Date]]="","",Table1[[#This Row],[Ledger 1]])</f>
        <v/>
      </c>
      <c r="BS796" t="str">
        <f>IF(Table1[[#This Row],[Date]]="","",IF(Table1[[#This Row],[Effect 1]]="Dr.",-Table1[[#This Row],[Amount 1]],Table1[[#This Row],[Amount 1]]))</f>
        <v/>
      </c>
      <c r="BV796" t="str">
        <f>IF(Table1[[#This Row],[Ledger 2]]="","","No")</f>
        <v/>
      </c>
      <c r="BW796" t="str">
        <f>IF(Table1[[#This Row],[Date]]="","",IF(Table1[[#This Row],[Effect 2]]="Dr.","Yes","No"))</f>
        <v/>
      </c>
      <c r="BX796" t="str">
        <f>IF(Table1[[#This Row],[Date]]="","",Table1[[#This Row],[Ledger 2]])</f>
        <v/>
      </c>
      <c r="BY796" t="str">
        <f>IF(Table1[[#This Row],[Date]]="","",IF(Table1[[#This Row],[Effect 2]]="Dr.",-Table1[[#This Row],[Amount 2]],Table1[[#This Row],[Amount 2]]))</f>
        <v/>
      </c>
      <c r="CB796" t="str">
        <f>IF(Table1[[#This Row],[Ledger 3]]="","","No")</f>
        <v/>
      </c>
      <c r="CC796" t="str">
        <f>IF(Table1[[#This Row],[Ledger 3]]="","",IF(Table1[[#This Row],[Effect 3]]="Dr.","Yes","No"))</f>
        <v/>
      </c>
      <c r="CD796" t="str">
        <f>IF(Table1[[#This Row],[Ledger 3]]="","",Table1[[#This Row],[Ledger 3]])</f>
        <v/>
      </c>
      <c r="CE796" t="str">
        <f>IF(Table1[[#This Row],[Ledger 3]]="","",IF(Table1[[#This Row],[Effect 3]]="Dr.",-Table1[[#This Row],[Amount 3]],Table1[[#This Row],[Amount 3]]))</f>
        <v/>
      </c>
      <c r="CH796" t="str">
        <f>IF(Table1[[#This Row],[Ledger 4]]="","","No")</f>
        <v/>
      </c>
      <c r="CI796" t="str">
        <f>IF(Table1[[#This Row],[Ledger 4]]="","",IF(Table1[[#This Row],[Effect 4]]="Dr.","Yes","No"))</f>
        <v/>
      </c>
      <c r="CJ796" t="str">
        <f>IF(Table1[[#This Row],[Ledger 4]]="","",Table1[[#This Row],[Ledger 4]])</f>
        <v/>
      </c>
      <c r="CK796" t="str">
        <f>IF(Table1[[#This Row],[Ledger 4]]="","",IF(Table1[[#This Row],[Effect 4]]="Dr.",-Table1[[#This Row],[Amount 4]],Table1[[#This Row],[Amount 4]]))</f>
        <v/>
      </c>
      <c r="CN796" t="str">
        <f>IF(Table1[[#This Row],[Ledger 5]]="","","No")</f>
        <v/>
      </c>
      <c r="CO796" t="str">
        <f>IF(Table1[[#This Row],[Ledger 5]]="","",IF(Table1[[#This Row],[Effect 5]]="Dr.","Yes","No"))</f>
        <v/>
      </c>
      <c r="CP796" t="str">
        <f>IF(Table1[[#This Row],[Ledger 5]]="","",Table1[[#This Row],[Ledger 5]])</f>
        <v/>
      </c>
      <c r="CQ796" t="str">
        <f>IF(Table1[[#This Row],[Ledger 5]]="","",IF(Table1[[#This Row],[Effect 5]]="Dr.",-Table1[[#This Row],[Amount 5]],Table1[[#This Row],[Amount 5]]))</f>
        <v/>
      </c>
      <c r="CT796" t="str">
        <f>IF(Table1[[#This Row],[Ledger 6]]="","","No")</f>
        <v/>
      </c>
      <c r="CU796" t="str">
        <f>IF(Table1[[#This Row],[Ledger 6]]="","",IF(Table1[[#This Row],[Effect 6]]="Dr.","Yes","No"))</f>
        <v/>
      </c>
      <c r="CV796" t="str">
        <f>IF(Table1[[#This Row],[Ledger 6]]="","",Table1[[#This Row],[Ledger 6]])</f>
        <v/>
      </c>
      <c r="CW796" t="str">
        <f>IF(Table1[[#This Row],[Ledger 6]]="","",IF(Table1[[#This Row],[Effect 6]]="Dr.",-Table1[[#This Row],[Amount 6]],Table1[[#This Row],[Amount 6]]))</f>
        <v/>
      </c>
      <c r="CZ796" t="str">
        <f>IF(Table1[[#This Row],[Ledger 7]]="","","No")</f>
        <v/>
      </c>
      <c r="DA796" t="str">
        <f>IF(Table1[[#This Row],[Ledger 7]]="","",IF(Table1[[#This Row],[Effect 7]]="Dr.","Yes","No"))</f>
        <v/>
      </c>
      <c r="DB796" t="str">
        <f>IF(Table1[[#This Row],[Ledger 7]]="","",Table1[[#This Row],[Ledger 7]])</f>
        <v/>
      </c>
      <c r="DC796" t="str">
        <f>IF(Table1[[#This Row],[Ledger 7]]="","",IF(Table1[[#This Row],[Effect 7]]="Dr.",-Table1[[#This Row],[Amount 7]],Table1[[#This Row],[Amount 7]]))</f>
        <v/>
      </c>
      <c r="DF796" t="str">
        <f>IF(Table1[[#This Row],[Ledger 8]]="","","No")</f>
        <v/>
      </c>
      <c r="DG796" t="str">
        <f>IF(Table1[[#This Row],[Ledger 8]]="","",IF(Table1[[#This Row],[Effect 8]]="Dr.","Yes","No"))</f>
        <v/>
      </c>
      <c r="DH796" t="str">
        <f>IF(Table1[[#This Row],[Ledger 8]]="","",Table1[[#This Row],[Ledger 8]])</f>
        <v/>
      </c>
      <c r="DI796" t="str">
        <f>IF(Table1[[#This Row],[Ledger 8]]="","",IF(Table1[[#This Row],[Effect 8]]="Dr.",-Table1[[#This Row],[Amount 8]],Table1[[#This Row],[Amount 8]]))</f>
        <v/>
      </c>
      <c r="DL796" t="str">
        <f>IF(Table1[[#This Row],[Ledger 9]]="","","No")</f>
        <v/>
      </c>
      <c r="DM796" t="str">
        <f>IF(Table1[[#This Row],[Ledger 9]]="","",IF(Table1[[#This Row],[Effect 9]]="Dr.","Yes","No"))</f>
        <v/>
      </c>
      <c r="DN796" t="str">
        <f>IF(Table1[[#This Row],[Ledger 9]]="","",Table1[[#This Row],[Ledger 9]])</f>
        <v/>
      </c>
      <c r="DO796" t="str">
        <f>IF(Table1[[#This Row],[Ledger 9]]="","",IF(Table1[[#This Row],[Effect 9]]="Dr.",-Table1[[#This Row],[Amount 9]],Table1[[#This Row],[Amount 9]]))</f>
        <v/>
      </c>
      <c r="DR796" t="str">
        <f>IF(Table1[[#This Row],[Ledger 10]]="","","No")</f>
        <v/>
      </c>
      <c r="DS796" t="str">
        <f>IF(Table1[[#This Row],[Ledger 10]]="","",IF(Table1[[#This Row],[Effect 10]]="Dr.","Yes","No"))</f>
        <v/>
      </c>
      <c r="DT796" t="str">
        <f>IF(Table1[[#This Row],[Ledger 10]]="","",Table1[[#This Row],[Ledger 10]])</f>
        <v/>
      </c>
      <c r="DU796" t="str">
        <f>IF(Table1[[#This Row],[Ledger 10]]="","",IF(Table1[[#This Row],[Effect 10]]="Dr.",-Table1[[#This Row],[Amount 10]],Table1[[#This Row],[Amount 10]]))</f>
        <v/>
      </c>
      <c r="DX796" t="str">
        <f>IF(Table1[[#This Row],[Ledger 11]]="","","No")</f>
        <v/>
      </c>
      <c r="DY796" t="str">
        <f>IF(Table1[[#This Row],[Ledger 11]]="","",IF(Table1[[#This Row],[Effect 11]]="Dr.","Yes","No"))</f>
        <v/>
      </c>
      <c r="DZ796" t="str">
        <f>IF(Table1[[#This Row],[Ledger 11]]="","",Table1[[#This Row],[Ledger 11]])</f>
        <v/>
      </c>
      <c r="EA796" t="str">
        <f>IF(Table1[[#This Row],[Ledger 11]]="","",IF(Table1[[#This Row],[Effect 11]]="Dr.",-Table1[[#This Row],[Amount 11]],Table1[[#This Row],[Amount 11]]))</f>
        <v/>
      </c>
      <c r="ED796" t="str">
        <f>IF(Table1[[#This Row],[Ledger 12]]="","","No")</f>
        <v/>
      </c>
      <c r="EE796" t="str">
        <f>IF(Table1[[#This Row],[Ledger 12]]="","",IF(Table1[[#This Row],[Effect 12]]="Dr.","Yes","No"))</f>
        <v/>
      </c>
      <c r="EF796" t="str">
        <f>IF(Table1[[#This Row],[Ledger 12]]="","",Table1[[#This Row],[Ledger 12]])</f>
        <v/>
      </c>
      <c r="EG796" t="str">
        <f>IF(Table1[[#This Row],[Ledger 12]]="","",IF(Table1[[#This Row],[Effect 12]]="Dr.",-Table1[[#This Row],[Amount 12]],Table1[[#This Row],[Amount 12]]))</f>
        <v/>
      </c>
      <c r="EJ796" t="str">
        <f>IF(Table1[[#This Row],[Ledger 13]]="","","No")</f>
        <v/>
      </c>
      <c r="EK796" t="str">
        <f>IF(Table1[[#This Row],[Ledger 13]]="","",IF(Table1[[#This Row],[Effect 13]]="Dr.","Yes","No"))</f>
        <v/>
      </c>
      <c r="EL796" t="str">
        <f>IF(Table1[[#This Row],[Ledger 13]]="","",Table1[[#This Row],[Ledger 13]])</f>
        <v/>
      </c>
      <c r="EM796" t="str">
        <f>IF(Table1[[#This Row],[Ledger 13]]="","",IF(Table1[[#This Row],[Effect 13]]="Dr.",-Table1[[#This Row],[Amount 13]],Table1[[#This Row],[Amount 13]]))</f>
        <v/>
      </c>
      <c r="EP796" t="str">
        <f>IF(Table1[[#This Row],[Ledger 14]]="","","No")</f>
        <v/>
      </c>
      <c r="EQ796" t="str">
        <f>IF(Table1[[#This Row],[Ledger 14]]="","",IF(Table1[[#This Row],[Effect 14]]="Dr.","Yes","No"))</f>
        <v/>
      </c>
      <c r="ER796" t="str">
        <f>IF(Table1[[#This Row],[Ledger 14]]="","",Table1[[#This Row],[Ledger 14]])</f>
        <v/>
      </c>
      <c r="ES796" t="str">
        <f>IF(Table1[[#This Row],[Ledger 14]]="","",IF(Table1[[#This Row],[Effect 14]]="Dr.",-Table1[[#This Row],[Amount 14]],Table1[[#This Row],[Amount 14]]))</f>
        <v/>
      </c>
      <c r="EV796" t="str">
        <f>IF(Table1[[#This Row],[Ledger 15]]="","","No")</f>
        <v/>
      </c>
      <c r="EW796" t="str">
        <f>IF(Table1[[#This Row],[Ledger 15]]="","",IF(Table1[[#This Row],[Effect 15]]="Dr.","Yes","No"))</f>
        <v/>
      </c>
      <c r="EX796" t="str">
        <f>IF(Table1[[#This Row],[Ledger 15]]="","",Table1[[#This Row],[Ledger 15]])</f>
        <v/>
      </c>
      <c r="EY796" t="str">
        <f>IF(Table1[[#This Row],[Ledger 15]]="","",IF(Table1[[#This Row],[Effect 15]]="Dr.",-Table1[[#This Row],[Amount 15]],Table1[[#This Row],[Amount 15]]))</f>
        <v/>
      </c>
      <c r="FD7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6">
        <f>IF(Table1[[#This Row],[Date]]="",0,IF(AND(Table1[[#This Row],[Date]]&gt;=$FE$2,Table1[[#This Row],[Date]]&lt;=$FE$3),0,1))</f>
        <v>0</v>
      </c>
      <c r="FF796">
        <f>IF(Table1[[#This Row],[Date]]="",0,IF(TYPE(VLOOKUP(Table1[[#This Row],[Voucher Type]],Table1[[#All],[Voucher Type Master]],1,FALSE))=16,1,0))</f>
        <v>0</v>
      </c>
      <c r="FG796">
        <f>IF(TYPE(IF(Table1[[#This Row],[Date]]="",0,IF(VLOOKUP(Table1[[#This Row],[Voucher Type]],$FY$5:$FZ$13,2,0)=Table1[[#This Row],[Effect 1]],0,1)))=16,1,0)</f>
        <v>0</v>
      </c>
      <c r="FH7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6">
        <f>IF(LEN(Table1[[#This Row],[Ledger 1]])&gt;0,IF(TYPE(VLOOKUP(Table1[[#This Row],[Ledger 1]],GZ:GZ,1,0))=16,1,0),0)</f>
        <v>0</v>
      </c>
      <c r="FJ796">
        <f>IF(LEN(Table1[[#This Row],[Ledger 2]])&gt;0,IF(TYPE(VLOOKUP(Table1[[#This Row],[Ledger 2]],GZ:GZ,1,0))=16,1,0),0)</f>
        <v>0</v>
      </c>
      <c r="FK796">
        <f>IF(LEN(Table1[[#This Row],[Ledger 3]])&gt;0,IF(TYPE(VLOOKUP(Table1[[#This Row],[Ledger 3]],GZ:GZ,1,0))=16,1,0),0)</f>
        <v>0</v>
      </c>
      <c r="FL796">
        <f>IF(LEN(Table1[[#This Row],[Ledger 4]])&gt;0,IF(TYPE(VLOOKUP(Table1[[#This Row],[Ledger 4]],GZ:GZ,1,0))=16,1,0),0)</f>
        <v>0</v>
      </c>
      <c r="FM796">
        <f>IF(LEN(Table1[[#This Row],[Ledger 5]])&gt;0,IF(TYPE(VLOOKUP(Table1[[#This Row],[Ledger 5]],GZ:GZ,1,0))=16,1,0),0)</f>
        <v>0</v>
      </c>
      <c r="FN796">
        <f>IF(LEN(Table1[[#This Row],[Ledger 6]])&gt;0,IF(TYPE(VLOOKUP(Table1[[#This Row],[Ledger 6]],$GZ:$GZ,1,0))=16,1,0),0)</f>
        <v>0</v>
      </c>
      <c r="FO796">
        <f>IF(LEN(Table1[[#This Row],[Ledger 7]])&gt;0,IF(TYPE(VLOOKUP(Table1[[#This Row],[Ledger 7]],$GZ:$GZ,1,0))=16,1,0),0)</f>
        <v>0</v>
      </c>
      <c r="FP796">
        <f>IF(LEN(Table1[[#This Row],[Ledger 8]])&gt;0,IF(TYPE(VLOOKUP(Table1[[#This Row],[Ledger 8]],$GZ:$GZ,1,0))=16,1,0),0)</f>
        <v>0</v>
      </c>
      <c r="FQ796">
        <f>IF(LEN(Table1[[#This Row],[Ledger 9]])&gt;0,IF(TYPE(VLOOKUP(Table1[[#This Row],[Ledger 9]],$GZ:$GZ,1,0))=16,1,0),0)</f>
        <v>0</v>
      </c>
      <c r="FR796">
        <f>IF(LEN(Table1[[#This Row],[Ledger 10]])&gt;0,IF(TYPE(VLOOKUP(Table1[[#This Row],[Ledger 10]],$GZ:$GZ,1,0))=16,1,0),0)</f>
        <v>0</v>
      </c>
      <c r="FS796">
        <f>IF(LEN(Table1[[#This Row],[Ledger 11]])&gt;0,IF(TYPE(VLOOKUP(Table1[[#This Row],[Ledger 11]],$GZ:$GZ,1,0))=16,1,0),0)</f>
        <v>0</v>
      </c>
      <c r="FT796">
        <f>IF(LEN(Table1[[#This Row],[Ledger 12]])&gt;0,IF(TYPE(VLOOKUP(Table1[[#This Row],[Ledger 12]],$GZ:$GZ,1,0))=16,1,0),0)</f>
        <v>0</v>
      </c>
      <c r="FU796">
        <f>IF(LEN(Table1[[#This Row],[Ledger 13]])&gt;0,IF(TYPE(VLOOKUP(Table1[[#This Row],[Ledger 13]],$GZ:$GZ,1,0))=16,1,0),0)</f>
        <v>0</v>
      </c>
      <c r="FV796">
        <f>IF(LEN(Table1[[#This Row],[Ledger 14]])&gt;0,IF(TYPE(VLOOKUP(Table1[[#This Row],[Ledger 14]],$GZ:$GZ,1,0))=16,1,0),0)</f>
        <v>0</v>
      </c>
      <c r="FW796">
        <f>IF(LEN(Table1[[#This Row],[Ledger 15]])&gt;0,IF(TYPE(VLOOKUP(Table1[[#This Row],[Ledger 15]],$GZ:$GZ,1,0))=16,1,0),0)</f>
        <v>0</v>
      </c>
    </row>
    <row r="797" spans="4:179" ht="33" customHeight="1" x14ac:dyDescent="0.45">
      <c r="D797" s="8">
        <f t="shared" si="21"/>
        <v>792</v>
      </c>
      <c r="E797" s="32"/>
      <c r="F797" s="34"/>
      <c r="G797" s="34"/>
      <c r="H797" s="34"/>
      <c r="I797" s="34"/>
      <c r="J797" s="38"/>
      <c r="K797" s="33"/>
      <c r="L797" s="36"/>
      <c r="M797" s="35"/>
      <c r="N797" s="34"/>
      <c r="O797" s="41"/>
      <c r="P797" s="35"/>
      <c r="Q797" s="34"/>
      <c r="R797" s="37"/>
      <c r="S797" s="35"/>
      <c r="T797" s="34"/>
      <c r="U797" s="37"/>
      <c r="V797" s="35"/>
      <c r="W797" s="34"/>
      <c r="X797" s="37"/>
      <c r="Y797" s="35"/>
      <c r="Z797" s="34"/>
      <c r="AA797" s="37"/>
      <c r="AB797" s="35"/>
      <c r="AC797" s="34"/>
      <c r="AD797" s="37"/>
      <c r="AE797" s="35"/>
      <c r="AF797" s="34"/>
      <c r="AG797" s="37"/>
      <c r="AH797" s="35"/>
      <c r="AI797" s="34"/>
      <c r="AJ797" s="37"/>
      <c r="AK797" s="35"/>
      <c r="AL797" s="34"/>
      <c r="AM797" s="37"/>
      <c r="AN797" s="35"/>
      <c r="AO797" s="34"/>
      <c r="AP797" s="37"/>
      <c r="AQ797" s="35"/>
      <c r="AR797" s="34"/>
      <c r="AS797" s="37"/>
      <c r="AT797" s="35"/>
      <c r="AU797" s="34"/>
      <c r="AV797" s="37"/>
      <c r="AW797" s="35"/>
      <c r="AX797" s="34"/>
      <c r="AY797" s="37"/>
      <c r="AZ797" s="35"/>
      <c r="BA797" s="34"/>
      <c r="BB797" s="37"/>
      <c r="BC7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7" s="7"/>
      <c r="BF797" t="str">
        <f>IF(Table1[[#This Row],[Date]]="","","&amp;lt;VOUCHER REMOTEID="&amp;""""&amp;$A$11&amp;$A$13&amp;ROW()&amp;""""&amp;" VCHTYPE="""&amp;F797&amp;""" ACTION="""&amp;"Create"&amp;"""&amp;gt;")</f>
        <v/>
      </c>
      <c r="BG797" t="str">
        <f>IF(Table1[[#This Row],[Date]]="","",TEXT(Table1[[#This Row],[Date]],"yyyymmdd"))</f>
        <v/>
      </c>
      <c r="BH797" t="str">
        <f>Table1[[#This Row],[Date2]]</f>
        <v/>
      </c>
      <c r="BI797" t="str">
        <f>IF(Table1[[#This Row],[Date]]="","",Table1[[#This Row],[Voucher Type]])</f>
        <v/>
      </c>
      <c r="BJ797" t="str">
        <f>IF(Table1[[#This Row],[Ref No / Invoice No]]="","",Table1[[#This Row],[Ref No / Invoice No]])</f>
        <v/>
      </c>
      <c r="BK797" t="str">
        <f>IF(Table1[[#This Row],[Voucher No]]="","",Table1[[#This Row],[Voucher No]])</f>
        <v/>
      </c>
      <c r="BL797" t="str">
        <f>IF(Table1[[#This Row],[Date]]="","",Table1[[#This Row],[Narration]])</f>
        <v/>
      </c>
      <c r="BM797" t="str">
        <f>IF(Table1[[#This Row],[Date]]="","",$A$11&amp;$A$13&amp;ROW())</f>
        <v/>
      </c>
      <c r="BN797" t="str">
        <f>IF(Table1[[#This Row],[Date]]="","",$A$13)</f>
        <v/>
      </c>
      <c r="BP797" t="str">
        <f>IF(Table1[[#This Row],[Ledger 1]]="","","No")</f>
        <v/>
      </c>
      <c r="BQ797" t="str">
        <f>IF(Table1[[#This Row],[Date]]="","",IF(Table1[[#This Row],[Effect 1]]="Dr.","Yes","No"))</f>
        <v/>
      </c>
      <c r="BR797" t="str">
        <f>IF(Table1[[#This Row],[Date]]="","",Table1[[#This Row],[Ledger 1]])</f>
        <v/>
      </c>
      <c r="BS797" t="str">
        <f>IF(Table1[[#This Row],[Date]]="","",IF(Table1[[#This Row],[Effect 1]]="Dr.",-Table1[[#This Row],[Amount 1]],Table1[[#This Row],[Amount 1]]))</f>
        <v/>
      </c>
      <c r="BV797" t="str">
        <f>IF(Table1[[#This Row],[Ledger 2]]="","","No")</f>
        <v/>
      </c>
      <c r="BW797" t="str">
        <f>IF(Table1[[#This Row],[Date]]="","",IF(Table1[[#This Row],[Effect 2]]="Dr.","Yes","No"))</f>
        <v/>
      </c>
      <c r="BX797" t="str">
        <f>IF(Table1[[#This Row],[Date]]="","",Table1[[#This Row],[Ledger 2]])</f>
        <v/>
      </c>
      <c r="BY797" t="str">
        <f>IF(Table1[[#This Row],[Date]]="","",IF(Table1[[#This Row],[Effect 2]]="Dr.",-Table1[[#This Row],[Amount 2]],Table1[[#This Row],[Amount 2]]))</f>
        <v/>
      </c>
      <c r="CB797" t="str">
        <f>IF(Table1[[#This Row],[Ledger 3]]="","","No")</f>
        <v/>
      </c>
      <c r="CC797" t="str">
        <f>IF(Table1[[#This Row],[Ledger 3]]="","",IF(Table1[[#This Row],[Effect 3]]="Dr.","Yes","No"))</f>
        <v/>
      </c>
      <c r="CD797" t="str">
        <f>IF(Table1[[#This Row],[Ledger 3]]="","",Table1[[#This Row],[Ledger 3]])</f>
        <v/>
      </c>
      <c r="CE797" t="str">
        <f>IF(Table1[[#This Row],[Ledger 3]]="","",IF(Table1[[#This Row],[Effect 3]]="Dr.",-Table1[[#This Row],[Amount 3]],Table1[[#This Row],[Amount 3]]))</f>
        <v/>
      </c>
      <c r="CH797" t="str">
        <f>IF(Table1[[#This Row],[Ledger 4]]="","","No")</f>
        <v/>
      </c>
      <c r="CI797" t="str">
        <f>IF(Table1[[#This Row],[Ledger 4]]="","",IF(Table1[[#This Row],[Effect 4]]="Dr.","Yes","No"))</f>
        <v/>
      </c>
      <c r="CJ797" t="str">
        <f>IF(Table1[[#This Row],[Ledger 4]]="","",Table1[[#This Row],[Ledger 4]])</f>
        <v/>
      </c>
      <c r="CK797" t="str">
        <f>IF(Table1[[#This Row],[Ledger 4]]="","",IF(Table1[[#This Row],[Effect 4]]="Dr.",-Table1[[#This Row],[Amount 4]],Table1[[#This Row],[Amount 4]]))</f>
        <v/>
      </c>
      <c r="CN797" t="str">
        <f>IF(Table1[[#This Row],[Ledger 5]]="","","No")</f>
        <v/>
      </c>
      <c r="CO797" t="str">
        <f>IF(Table1[[#This Row],[Ledger 5]]="","",IF(Table1[[#This Row],[Effect 5]]="Dr.","Yes","No"))</f>
        <v/>
      </c>
      <c r="CP797" t="str">
        <f>IF(Table1[[#This Row],[Ledger 5]]="","",Table1[[#This Row],[Ledger 5]])</f>
        <v/>
      </c>
      <c r="CQ797" t="str">
        <f>IF(Table1[[#This Row],[Ledger 5]]="","",IF(Table1[[#This Row],[Effect 5]]="Dr.",-Table1[[#This Row],[Amount 5]],Table1[[#This Row],[Amount 5]]))</f>
        <v/>
      </c>
      <c r="CT797" t="str">
        <f>IF(Table1[[#This Row],[Ledger 6]]="","","No")</f>
        <v/>
      </c>
      <c r="CU797" t="str">
        <f>IF(Table1[[#This Row],[Ledger 6]]="","",IF(Table1[[#This Row],[Effect 6]]="Dr.","Yes","No"))</f>
        <v/>
      </c>
      <c r="CV797" t="str">
        <f>IF(Table1[[#This Row],[Ledger 6]]="","",Table1[[#This Row],[Ledger 6]])</f>
        <v/>
      </c>
      <c r="CW797" t="str">
        <f>IF(Table1[[#This Row],[Ledger 6]]="","",IF(Table1[[#This Row],[Effect 6]]="Dr.",-Table1[[#This Row],[Amount 6]],Table1[[#This Row],[Amount 6]]))</f>
        <v/>
      </c>
      <c r="CZ797" t="str">
        <f>IF(Table1[[#This Row],[Ledger 7]]="","","No")</f>
        <v/>
      </c>
      <c r="DA797" t="str">
        <f>IF(Table1[[#This Row],[Ledger 7]]="","",IF(Table1[[#This Row],[Effect 7]]="Dr.","Yes","No"))</f>
        <v/>
      </c>
      <c r="DB797" t="str">
        <f>IF(Table1[[#This Row],[Ledger 7]]="","",Table1[[#This Row],[Ledger 7]])</f>
        <v/>
      </c>
      <c r="DC797" t="str">
        <f>IF(Table1[[#This Row],[Ledger 7]]="","",IF(Table1[[#This Row],[Effect 7]]="Dr.",-Table1[[#This Row],[Amount 7]],Table1[[#This Row],[Amount 7]]))</f>
        <v/>
      </c>
      <c r="DF797" t="str">
        <f>IF(Table1[[#This Row],[Ledger 8]]="","","No")</f>
        <v/>
      </c>
      <c r="DG797" t="str">
        <f>IF(Table1[[#This Row],[Ledger 8]]="","",IF(Table1[[#This Row],[Effect 8]]="Dr.","Yes","No"))</f>
        <v/>
      </c>
      <c r="DH797" t="str">
        <f>IF(Table1[[#This Row],[Ledger 8]]="","",Table1[[#This Row],[Ledger 8]])</f>
        <v/>
      </c>
      <c r="DI797" t="str">
        <f>IF(Table1[[#This Row],[Ledger 8]]="","",IF(Table1[[#This Row],[Effect 8]]="Dr.",-Table1[[#This Row],[Amount 8]],Table1[[#This Row],[Amount 8]]))</f>
        <v/>
      </c>
      <c r="DL797" t="str">
        <f>IF(Table1[[#This Row],[Ledger 9]]="","","No")</f>
        <v/>
      </c>
      <c r="DM797" t="str">
        <f>IF(Table1[[#This Row],[Ledger 9]]="","",IF(Table1[[#This Row],[Effect 9]]="Dr.","Yes","No"))</f>
        <v/>
      </c>
      <c r="DN797" t="str">
        <f>IF(Table1[[#This Row],[Ledger 9]]="","",Table1[[#This Row],[Ledger 9]])</f>
        <v/>
      </c>
      <c r="DO797" t="str">
        <f>IF(Table1[[#This Row],[Ledger 9]]="","",IF(Table1[[#This Row],[Effect 9]]="Dr.",-Table1[[#This Row],[Amount 9]],Table1[[#This Row],[Amount 9]]))</f>
        <v/>
      </c>
      <c r="DR797" t="str">
        <f>IF(Table1[[#This Row],[Ledger 10]]="","","No")</f>
        <v/>
      </c>
      <c r="DS797" t="str">
        <f>IF(Table1[[#This Row],[Ledger 10]]="","",IF(Table1[[#This Row],[Effect 10]]="Dr.","Yes","No"))</f>
        <v/>
      </c>
      <c r="DT797" t="str">
        <f>IF(Table1[[#This Row],[Ledger 10]]="","",Table1[[#This Row],[Ledger 10]])</f>
        <v/>
      </c>
      <c r="DU797" t="str">
        <f>IF(Table1[[#This Row],[Ledger 10]]="","",IF(Table1[[#This Row],[Effect 10]]="Dr.",-Table1[[#This Row],[Amount 10]],Table1[[#This Row],[Amount 10]]))</f>
        <v/>
      </c>
      <c r="DX797" t="str">
        <f>IF(Table1[[#This Row],[Ledger 11]]="","","No")</f>
        <v/>
      </c>
      <c r="DY797" t="str">
        <f>IF(Table1[[#This Row],[Ledger 11]]="","",IF(Table1[[#This Row],[Effect 11]]="Dr.","Yes","No"))</f>
        <v/>
      </c>
      <c r="DZ797" t="str">
        <f>IF(Table1[[#This Row],[Ledger 11]]="","",Table1[[#This Row],[Ledger 11]])</f>
        <v/>
      </c>
      <c r="EA797" t="str">
        <f>IF(Table1[[#This Row],[Ledger 11]]="","",IF(Table1[[#This Row],[Effect 11]]="Dr.",-Table1[[#This Row],[Amount 11]],Table1[[#This Row],[Amount 11]]))</f>
        <v/>
      </c>
      <c r="ED797" t="str">
        <f>IF(Table1[[#This Row],[Ledger 12]]="","","No")</f>
        <v/>
      </c>
      <c r="EE797" t="str">
        <f>IF(Table1[[#This Row],[Ledger 12]]="","",IF(Table1[[#This Row],[Effect 12]]="Dr.","Yes","No"))</f>
        <v/>
      </c>
      <c r="EF797" t="str">
        <f>IF(Table1[[#This Row],[Ledger 12]]="","",Table1[[#This Row],[Ledger 12]])</f>
        <v/>
      </c>
      <c r="EG797" t="str">
        <f>IF(Table1[[#This Row],[Ledger 12]]="","",IF(Table1[[#This Row],[Effect 12]]="Dr.",-Table1[[#This Row],[Amount 12]],Table1[[#This Row],[Amount 12]]))</f>
        <v/>
      </c>
      <c r="EJ797" t="str">
        <f>IF(Table1[[#This Row],[Ledger 13]]="","","No")</f>
        <v/>
      </c>
      <c r="EK797" t="str">
        <f>IF(Table1[[#This Row],[Ledger 13]]="","",IF(Table1[[#This Row],[Effect 13]]="Dr.","Yes","No"))</f>
        <v/>
      </c>
      <c r="EL797" t="str">
        <f>IF(Table1[[#This Row],[Ledger 13]]="","",Table1[[#This Row],[Ledger 13]])</f>
        <v/>
      </c>
      <c r="EM797" t="str">
        <f>IF(Table1[[#This Row],[Ledger 13]]="","",IF(Table1[[#This Row],[Effect 13]]="Dr.",-Table1[[#This Row],[Amount 13]],Table1[[#This Row],[Amount 13]]))</f>
        <v/>
      </c>
      <c r="EP797" t="str">
        <f>IF(Table1[[#This Row],[Ledger 14]]="","","No")</f>
        <v/>
      </c>
      <c r="EQ797" t="str">
        <f>IF(Table1[[#This Row],[Ledger 14]]="","",IF(Table1[[#This Row],[Effect 14]]="Dr.","Yes","No"))</f>
        <v/>
      </c>
      <c r="ER797" t="str">
        <f>IF(Table1[[#This Row],[Ledger 14]]="","",Table1[[#This Row],[Ledger 14]])</f>
        <v/>
      </c>
      <c r="ES797" t="str">
        <f>IF(Table1[[#This Row],[Ledger 14]]="","",IF(Table1[[#This Row],[Effect 14]]="Dr.",-Table1[[#This Row],[Amount 14]],Table1[[#This Row],[Amount 14]]))</f>
        <v/>
      </c>
      <c r="EV797" t="str">
        <f>IF(Table1[[#This Row],[Ledger 15]]="","","No")</f>
        <v/>
      </c>
      <c r="EW797" t="str">
        <f>IF(Table1[[#This Row],[Ledger 15]]="","",IF(Table1[[#This Row],[Effect 15]]="Dr.","Yes","No"))</f>
        <v/>
      </c>
      <c r="EX797" t="str">
        <f>IF(Table1[[#This Row],[Ledger 15]]="","",Table1[[#This Row],[Ledger 15]])</f>
        <v/>
      </c>
      <c r="EY797" t="str">
        <f>IF(Table1[[#This Row],[Ledger 15]]="","",IF(Table1[[#This Row],[Effect 15]]="Dr.",-Table1[[#This Row],[Amount 15]],Table1[[#This Row],[Amount 15]]))</f>
        <v/>
      </c>
      <c r="FD7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7">
        <f>IF(Table1[[#This Row],[Date]]="",0,IF(AND(Table1[[#This Row],[Date]]&gt;=$FE$2,Table1[[#This Row],[Date]]&lt;=$FE$3),0,1))</f>
        <v>0</v>
      </c>
      <c r="FF797">
        <f>IF(Table1[[#This Row],[Date]]="",0,IF(TYPE(VLOOKUP(Table1[[#This Row],[Voucher Type]],Table1[[#All],[Voucher Type Master]],1,FALSE))=16,1,0))</f>
        <v>0</v>
      </c>
      <c r="FG797">
        <f>IF(TYPE(IF(Table1[[#This Row],[Date]]="",0,IF(VLOOKUP(Table1[[#This Row],[Voucher Type]],$FY$5:$FZ$13,2,0)=Table1[[#This Row],[Effect 1]],0,1)))=16,1,0)</f>
        <v>0</v>
      </c>
      <c r="FH7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7">
        <f>IF(LEN(Table1[[#This Row],[Ledger 1]])&gt;0,IF(TYPE(VLOOKUP(Table1[[#This Row],[Ledger 1]],GZ:GZ,1,0))=16,1,0),0)</f>
        <v>0</v>
      </c>
      <c r="FJ797">
        <f>IF(LEN(Table1[[#This Row],[Ledger 2]])&gt;0,IF(TYPE(VLOOKUP(Table1[[#This Row],[Ledger 2]],GZ:GZ,1,0))=16,1,0),0)</f>
        <v>0</v>
      </c>
      <c r="FK797">
        <f>IF(LEN(Table1[[#This Row],[Ledger 3]])&gt;0,IF(TYPE(VLOOKUP(Table1[[#This Row],[Ledger 3]],GZ:GZ,1,0))=16,1,0),0)</f>
        <v>0</v>
      </c>
      <c r="FL797">
        <f>IF(LEN(Table1[[#This Row],[Ledger 4]])&gt;0,IF(TYPE(VLOOKUP(Table1[[#This Row],[Ledger 4]],GZ:GZ,1,0))=16,1,0),0)</f>
        <v>0</v>
      </c>
      <c r="FM797">
        <f>IF(LEN(Table1[[#This Row],[Ledger 5]])&gt;0,IF(TYPE(VLOOKUP(Table1[[#This Row],[Ledger 5]],GZ:GZ,1,0))=16,1,0),0)</f>
        <v>0</v>
      </c>
      <c r="FN797">
        <f>IF(LEN(Table1[[#This Row],[Ledger 6]])&gt;0,IF(TYPE(VLOOKUP(Table1[[#This Row],[Ledger 6]],$GZ:$GZ,1,0))=16,1,0),0)</f>
        <v>0</v>
      </c>
      <c r="FO797">
        <f>IF(LEN(Table1[[#This Row],[Ledger 7]])&gt;0,IF(TYPE(VLOOKUP(Table1[[#This Row],[Ledger 7]],$GZ:$GZ,1,0))=16,1,0),0)</f>
        <v>0</v>
      </c>
      <c r="FP797">
        <f>IF(LEN(Table1[[#This Row],[Ledger 8]])&gt;0,IF(TYPE(VLOOKUP(Table1[[#This Row],[Ledger 8]],$GZ:$GZ,1,0))=16,1,0),0)</f>
        <v>0</v>
      </c>
      <c r="FQ797">
        <f>IF(LEN(Table1[[#This Row],[Ledger 9]])&gt;0,IF(TYPE(VLOOKUP(Table1[[#This Row],[Ledger 9]],$GZ:$GZ,1,0))=16,1,0),0)</f>
        <v>0</v>
      </c>
      <c r="FR797">
        <f>IF(LEN(Table1[[#This Row],[Ledger 10]])&gt;0,IF(TYPE(VLOOKUP(Table1[[#This Row],[Ledger 10]],$GZ:$GZ,1,0))=16,1,0),0)</f>
        <v>0</v>
      </c>
      <c r="FS797">
        <f>IF(LEN(Table1[[#This Row],[Ledger 11]])&gt;0,IF(TYPE(VLOOKUP(Table1[[#This Row],[Ledger 11]],$GZ:$GZ,1,0))=16,1,0),0)</f>
        <v>0</v>
      </c>
      <c r="FT797">
        <f>IF(LEN(Table1[[#This Row],[Ledger 12]])&gt;0,IF(TYPE(VLOOKUP(Table1[[#This Row],[Ledger 12]],$GZ:$GZ,1,0))=16,1,0),0)</f>
        <v>0</v>
      </c>
      <c r="FU797">
        <f>IF(LEN(Table1[[#This Row],[Ledger 13]])&gt;0,IF(TYPE(VLOOKUP(Table1[[#This Row],[Ledger 13]],$GZ:$GZ,1,0))=16,1,0),0)</f>
        <v>0</v>
      </c>
      <c r="FV797">
        <f>IF(LEN(Table1[[#This Row],[Ledger 14]])&gt;0,IF(TYPE(VLOOKUP(Table1[[#This Row],[Ledger 14]],$GZ:$GZ,1,0))=16,1,0),0)</f>
        <v>0</v>
      </c>
      <c r="FW797">
        <f>IF(LEN(Table1[[#This Row],[Ledger 15]])&gt;0,IF(TYPE(VLOOKUP(Table1[[#This Row],[Ledger 15]],$GZ:$GZ,1,0))=16,1,0),0)</f>
        <v>0</v>
      </c>
    </row>
    <row r="798" spans="4:179" ht="33" customHeight="1" x14ac:dyDescent="0.45">
      <c r="D798" s="8">
        <f t="shared" si="21"/>
        <v>793</v>
      </c>
      <c r="E798" s="32"/>
      <c r="F798" s="34"/>
      <c r="G798" s="34"/>
      <c r="H798" s="34"/>
      <c r="I798" s="34"/>
      <c r="J798" s="38"/>
      <c r="K798" s="33"/>
      <c r="L798" s="36"/>
      <c r="M798" s="35"/>
      <c r="N798" s="34"/>
      <c r="O798" s="41"/>
      <c r="P798" s="35"/>
      <c r="Q798" s="34"/>
      <c r="R798" s="37"/>
      <c r="S798" s="35"/>
      <c r="T798" s="34"/>
      <c r="U798" s="37"/>
      <c r="V798" s="35"/>
      <c r="W798" s="34"/>
      <c r="X798" s="37"/>
      <c r="Y798" s="35"/>
      <c r="Z798" s="34"/>
      <c r="AA798" s="37"/>
      <c r="AB798" s="35"/>
      <c r="AC798" s="34"/>
      <c r="AD798" s="37"/>
      <c r="AE798" s="35"/>
      <c r="AF798" s="34"/>
      <c r="AG798" s="37"/>
      <c r="AH798" s="35"/>
      <c r="AI798" s="34"/>
      <c r="AJ798" s="37"/>
      <c r="AK798" s="35"/>
      <c r="AL798" s="34"/>
      <c r="AM798" s="37"/>
      <c r="AN798" s="35"/>
      <c r="AO798" s="34"/>
      <c r="AP798" s="37"/>
      <c r="AQ798" s="35"/>
      <c r="AR798" s="34"/>
      <c r="AS798" s="37"/>
      <c r="AT798" s="35"/>
      <c r="AU798" s="34"/>
      <c r="AV798" s="37"/>
      <c r="AW798" s="35"/>
      <c r="AX798" s="34"/>
      <c r="AY798" s="37"/>
      <c r="AZ798" s="35"/>
      <c r="BA798" s="34"/>
      <c r="BB798" s="37"/>
      <c r="BC7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8" s="7"/>
      <c r="BF798" t="str">
        <f>IF(Table1[[#This Row],[Date]]="","","&amp;lt;VOUCHER REMOTEID="&amp;""""&amp;$A$11&amp;$A$13&amp;ROW()&amp;""""&amp;" VCHTYPE="""&amp;F798&amp;""" ACTION="""&amp;"Create"&amp;"""&amp;gt;")</f>
        <v/>
      </c>
      <c r="BG798" t="str">
        <f>IF(Table1[[#This Row],[Date]]="","",TEXT(Table1[[#This Row],[Date]],"yyyymmdd"))</f>
        <v/>
      </c>
      <c r="BH798" t="str">
        <f>Table1[[#This Row],[Date2]]</f>
        <v/>
      </c>
      <c r="BI798" t="str">
        <f>IF(Table1[[#This Row],[Date]]="","",Table1[[#This Row],[Voucher Type]])</f>
        <v/>
      </c>
      <c r="BJ798" t="str">
        <f>IF(Table1[[#This Row],[Ref No / Invoice No]]="","",Table1[[#This Row],[Ref No / Invoice No]])</f>
        <v/>
      </c>
      <c r="BK798" t="str">
        <f>IF(Table1[[#This Row],[Voucher No]]="","",Table1[[#This Row],[Voucher No]])</f>
        <v/>
      </c>
      <c r="BL798" t="str">
        <f>IF(Table1[[#This Row],[Date]]="","",Table1[[#This Row],[Narration]])</f>
        <v/>
      </c>
      <c r="BM798" t="str">
        <f>IF(Table1[[#This Row],[Date]]="","",$A$11&amp;$A$13&amp;ROW())</f>
        <v/>
      </c>
      <c r="BN798" t="str">
        <f>IF(Table1[[#This Row],[Date]]="","",$A$13)</f>
        <v/>
      </c>
      <c r="BP798" t="str">
        <f>IF(Table1[[#This Row],[Ledger 1]]="","","No")</f>
        <v/>
      </c>
      <c r="BQ798" t="str">
        <f>IF(Table1[[#This Row],[Date]]="","",IF(Table1[[#This Row],[Effect 1]]="Dr.","Yes","No"))</f>
        <v/>
      </c>
      <c r="BR798" t="str">
        <f>IF(Table1[[#This Row],[Date]]="","",Table1[[#This Row],[Ledger 1]])</f>
        <v/>
      </c>
      <c r="BS798" t="str">
        <f>IF(Table1[[#This Row],[Date]]="","",IF(Table1[[#This Row],[Effect 1]]="Dr.",-Table1[[#This Row],[Amount 1]],Table1[[#This Row],[Amount 1]]))</f>
        <v/>
      </c>
      <c r="BV798" t="str">
        <f>IF(Table1[[#This Row],[Ledger 2]]="","","No")</f>
        <v/>
      </c>
      <c r="BW798" t="str">
        <f>IF(Table1[[#This Row],[Date]]="","",IF(Table1[[#This Row],[Effect 2]]="Dr.","Yes","No"))</f>
        <v/>
      </c>
      <c r="BX798" t="str">
        <f>IF(Table1[[#This Row],[Date]]="","",Table1[[#This Row],[Ledger 2]])</f>
        <v/>
      </c>
      <c r="BY798" t="str">
        <f>IF(Table1[[#This Row],[Date]]="","",IF(Table1[[#This Row],[Effect 2]]="Dr.",-Table1[[#This Row],[Amount 2]],Table1[[#This Row],[Amount 2]]))</f>
        <v/>
      </c>
      <c r="CB798" t="str">
        <f>IF(Table1[[#This Row],[Ledger 3]]="","","No")</f>
        <v/>
      </c>
      <c r="CC798" t="str">
        <f>IF(Table1[[#This Row],[Ledger 3]]="","",IF(Table1[[#This Row],[Effect 3]]="Dr.","Yes","No"))</f>
        <v/>
      </c>
      <c r="CD798" t="str">
        <f>IF(Table1[[#This Row],[Ledger 3]]="","",Table1[[#This Row],[Ledger 3]])</f>
        <v/>
      </c>
      <c r="CE798" t="str">
        <f>IF(Table1[[#This Row],[Ledger 3]]="","",IF(Table1[[#This Row],[Effect 3]]="Dr.",-Table1[[#This Row],[Amount 3]],Table1[[#This Row],[Amount 3]]))</f>
        <v/>
      </c>
      <c r="CH798" t="str">
        <f>IF(Table1[[#This Row],[Ledger 4]]="","","No")</f>
        <v/>
      </c>
      <c r="CI798" t="str">
        <f>IF(Table1[[#This Row],[Ledger 4]]="","",IF(Table1[[#This Row],[Effect 4]]="Dr.","Yes","No"))</f>
        <v/>
      </c>
      <c r="CJ798" t="str">
        <f>IF(Table1[[#This Row],[Ledger 4]]="","",Table1[[#This Row],[Ledger 4]])</f>
        <v/>
      </c>
      <c r="CK798" t="str">
        <f>IF(Table1[[#This Row],[Ledger 4]]="","",IF(Table1[[#This Row],[Effect 4]]="Dr.",-Table1[[#This Row],[Amount 4]],Table1[[#This Row],[Amount 4]]))</f>
        <v/>
      </c>
      <c r="CN798" t="str">
        <f>IF(Table1[[#This Row],[Ledger 5]]="","","No")</f>
        <v/>
      </c>
      <c r="CO798" t="str">
        <f>IF(Table1[[#This Row],[Ledger 5]]="","",IF(Table1[[#This Row],[Effect 5]]="Dr.","Yes","No"))</f>
        <v/>
      </c>
      <c r="CP798" t="str">
        <f>IF(Table1[[#This Row],[Ledger 5]]="","",Table1[[#This Row],[Ledger 5]])</f>
        <v/>
      </c>
      <c r="CQ798" t="str">
        <f>IF(Table1[[#This Row],[Ledger 5]]="","",IF(Table1[[#This Row],[Effect 5]]="Dr.",-Table1[[#This Row],[Amount 5]],Table1[[#This Row],[Amount 5]]))</f>
        <v/>
      </c>
      <c r="CT798" t="str">
        <f>IF(Table1[[#This Row],[Ledger 6]]="","","No")</f>
        <v/>
      </c>
      <c r="CU798" t="str">
        <f>IF(Table1[[#This Row],[Ledger 6]]="","",IF(Table1[[#This Row],[Effect 6]]="Dr.","Yes","No"))</f>
        <v/>
      </c>
      <c r="CV798" t="str">
        <f>IF(Table1[[#This Row],[Ledger 6]]="","",Table1[[#This Row],[Ledger 6]])</f>
        <v/>
      </c>
      <c r="CW798" t="str">
        <f>IF(Table1[[#This Row],[Ledger 6]]="","",IF(Table1[[#This Row],[Effect 6]]="Dr.",-Table1[[#This Row],[Amount 6]],Table1[[#This Row],[Amount 6]]))</f>
        <v/>
      </c>
      <c r="CZ798" t="str">
        <f>IF(Table1[[#This Row],[Ledger 7]]="","","No")</f>
        <v/>
      </c>
      <c r="DA798" t="str">
        <f>IF(Table1[[#This Row],[Ledger 7]]="","",IF(Table1[[#This Row],[Effect 7]]="Dr.","Yes","No"))</f>
        <v/>
      </c>
      <c r="DB798" t="str">
        <f>IF(Table1[[#This Row],[Ledger 7]]="","",Table1[[#This Row],[Ledger 7]])</f>
        <v/>
      </c>
      <c r="DC798" t="str">
        <f>IF(Table1[[#This Row],[Ledger 7]]="","",IF(Table1[[#This Row],[Effect 7]]="Dr.",-Table1[[#This Row],[Amount 7]],Table1[[#This Row],[Amount 7]]))</f>
        <v/>
      </c>
      <c r="DF798" t="str">
        <f>IF(Table1[[#This Row],[Ledger 8]]="","","No")</f>
        <v/>
      </c>
      <c r="DG798" t="str">
        <f>IF(Table1[[#This Row],[Ledger 8]]="","",IF(Table1[[#This Row],[Effect 8]]="Dr.","Yes","No"))</f>
        <v/>
      </c>
      <c r="DH798" t="str">
        <f>IF(Table1[[#This Row],[Ledger 8]]="","",Table1[[#This Row],[Ledger 8]])</f>
        <v/>
      </c>
      <c r="DI798" t="str">
        <f>IF(Table1[[#This Row],[Ledger 8]]="","",IF(Table1[[#This Row],[Effect 8]]="Dr.",-Table1[[#This Row],[Amount 8]],Table1[[#This Row],[Amount 8]]))</f>
        <v/>
      </c>
      <c r="DL798" t="str">
        <f>IF(Table1[[#This Row],[Ledger 9]]="","","No")</f>
        <v/>
      </c>
      <c r="DM798" t="str">
        <f>IF(Table1[[#This Row],[Ledger 9]]="","",IF(Table1[[#This Row],[Effect 9]]="Dr.","Yes","No"))</f>
        <v/>
      </c>
      <c r="DN798" t="str">
        <f>IF(Table1[[#This Row],[Ledger 9]]="","",Table1[[#This Row],[Ledger 9]])</f>
        <v/>
      </c>
      <c r="DO798" t="str">
        <f>IF(Table1[[#This Row],[Ledger 9]]="","",IF(Table1[[#This Row],[Effect 9]]="Dr.",-Table1[[#This Row],[Amount 9]],Table1[[#This Row],[Amount 9]]))</f>
        <v/>
      </c>
      <c r="DR798" t="str">
        <f>IF(Table1[[#This Row],[Ledger 10]]="","","No")</f>
        <v/>
      </c>
      <c r="DS798" t="str">
        <f>IF(Table1[[#This Row],[Ledger 10]]="","",IF(Table1[[#This Row],[Effect 10]]="Dr.","Yes","No"))</f>
        <v/>
      </c>
      <c r="DT798" t="str">
        <f>IF(Table1[[#This Row],[Ledger 10]]="","",Table1[[#This Row],[Ledger 10]])</f>
        <v/>
      </c>
      <c r="DU798" t="str">
        <f>IF(Table1[[#This Row],[Ledger 10]]="","",IF(Table1[[#This Row],[Effect 10]]="Dr.",-Table1[[#This Row],[Amount 10]],Table1[[#This Row],[Amount 10]]))</f>
        <v/>
      </c>
      <c r="DX798" t="str">
        <f>IF(Table1[[#This Row],[Ledger 11]]="","","No")</f>
        <v/>
      </c>
      <c r="DY798" t="str">
        <f>IF(Table1[[#This Row],[Ledger 11]]="","",IF(Table1[[#This Row],[Effect 11]]="Dr.","Yes","No"))</f>
        <v/>
      </c>
      <c r="DZ798" t="str">
        <f>IF(Table1[[#This Row],[Ledger 11]]="","",Table1[[#This Row],[Ledger 11]])</f>
        <v/>
      </c>
      <c r="EA798" t="str">
        <f>IF(Table1[[#This Row],[Ledger 11]]="","",IF(Table1[[#This Row],[Effect 11]]="Dr.",-Table1[[#This Row],[Amount 11]],Table1[[#This Row],[Amount 11]]))</f>
        <v/>
      </c>
      <c r="ED798" t="str">
        <f>IF(Table1[[#This Row],[Ledger 12]]="","","No")</f>
        <v/>
      </c>
      <c r="EE798" t="str">
        <f>IF(Table1[[#This Row],[Ledger 12]]="","",IF(Table1[[#This Row],[Effect 12]]="Dr.","Yes","No"))</f>
        <v/>
      </c>
      <c r="EF798" t="str">
        <f>IF(Table1[[#This Row],[Ledger 12]]="","",Table1[[#This Row],[Ledger 12]])</f>
        <v/>
      </c>
      <c r="EG798" t="str">
        <f>IF(Table1[[#This Row],[Ledger 12]]="","",IF(Table1[[#This Row],[Effect 12]]="Dr.",-Table1[[#This Row],[Amount 12]],Table1[[#This Row],[Amount 12]]))</f>
        <v/>
      </c>
      <c r="EJ798" t="str">
        <f>IF(Table1[[#This Row],[Ledger 13]]="","","No")</f>
        <v/>
      </c>
      <c r="EK798" t="str">
        <f>IF(Table1[[#This Row],[Ledger 13]]="","",IF(Table1[[#This Row],[Effect 13]]="Dr.","Yes","No"))</f>
        <v/>
      </c>
      <c r="EL798" t="str">
        <f>IF(Table1[[#This Row],[Ledger 13]]="","",Table1[[#This Row],[Ledger 13]])</f>
        <v/>
      </c>
      <c r="EM798" t="str">
        <f>IF(Table1[[#This Row],[Ledger 13]]="","",IF(Table1[[#This Row],[Effect 13]]="Dr.",-Table1[[#This Row],[Amount 13]],Table1[[#This Row],[Amount 13]]))</f>
        <v/>
      </c>
      <c r="EP798" t="str">
        <f>IF(Table1[[#This Row],[Ledger 14]]="","","No")</f>
        <v/>
      </c>
      <c r="EQ798" t="str">
        <f>IF(Table1[[#This Row],[Ledger 14]]="","",IF(Table1[[#This Row],[Effect 14]]="Dr.","Yes","No"))</f>
        <v/>
      </c>
      <c r="ER798" t="str">
        <f>IF(Table1[[#This Row],[Ledger 14]]="","",Table1[[#This Row],[Ledger 14]])</f>
        <v/>
      </c>
      <c r="ES798" t="str">
        <f>IF(Table1[[#This Row],[Ledger 14]]="","",IF(Table1[[#This Row],[Effect 14]]="Dr.",-Table1[[#This Row],[Amount 14]],Table1[[#This Row],[Amount 14]]))</f>
        <v/>
      </c>
      <c r="EV798" t="str">
        <f>IF(Table1[[#This Row],[Ledger 15]]="","","No")</f>
        <v/>
      </c>
      <c r="EW798" t="str">
        <f>IF(Table1[[#This Row],[Ledger 15]]="","",IF(Table1[[#This Row],[Effect 15]]="Dr.","Yes","No"))</f>
        <v/>
      </c>
      <c r="EX798" t="str">
        <f>IF(Table1[[#This Row],[Ledger 15]]="","",Table1[[#This Row],[Ledger 15]])</f>
        <v/>
      </c>
      <c r="EY798" t="str">
        <f>IF(Table1[[#This Row],[Ledger 15]]="","",IF(Table1[[#This Row],[Effect 15]]="Dr.",-Table1[[#This Row],[Amount 15]],Table1[[#This Row],[Amount 15]]))</f>
        <v/>
      </c>
      <c r="FD7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8">
        <f>IF(Table1[[#This Row],[Date]]="",0,IF(AND(Table1[[#This Row],[Date]]&gt;=$FE$2,Table1[[#This Row],[Date]]&lt;=$FE$3),0,1))</f>
        <v>0</v>
      </c>
      <c r="FF798">
        <f>IF(Table1[[#This Row],[Date]]="",0,IF(TYPE(VLOOKUP(Table1[[#This Row],[Voucher Type]],Table1[[#All],[Voucher Type Master]],1,FALSE))=16,1,0))</f>
        <v>0</v>
      </c>
      <c r="FG798">
        <f>IF(TYPE(IF(Table1[[#This Row],[Date]]="",0,IF(VLOOKUP(Table1[[#This Row],[Voucher Type]],$FY$5:$FZ$13,2,0)=Table1[[#This Row],[Effect 1]],0,1)))=16,1,0)</f>
        <v>0</v>
      </c>
      <c r="FH7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8">
        <f>IF(LEN(Table1[[#This Row],[Ledger 1]])&gt;0,IF(TYPE(VLOOKUP(Table1[[#This Row],[Ledger 1]],GZ:GZ,1,0))=16,1,0),0)</f>
        <v>0</v>
      </c>
      <c r="FJ798">
        <f>IF(LEN(Table1[[#This Row],[Ledger 2]])&gt;0,IF(TYPE(VLOOKUP(Table1[[#This Row],[Ledger 2]],GZ:GZ,1,0))=16,1,0),0)</f>
        <v>0</v>
      </c>
      <c r="FK798">
        <f>IF(LEN(Table1[[#This Row],[Ledger 3]])&gt;0,IF(TYPE(VLOOKUP(Table1[[#This Row],[Ledger 3]],GZ:GZ,1,0))=16,1,0),0)</f>
        <v>0</v>
      </c>
      <c r="FL798">
        <f>IF(LEN(Table1[[#This Row],[Ledger 4]])&gt;0,IF(TYPE(VLOOKUP(Table1[[#This Row],[Ledger 4]],GZ:GZ,1,0))=16,1,0),0)</f>
        <v>0</v>
      </c>
      <c r="FM798">
        <f>IF(LEN(Table1[[#This Row],[Ledger 5]])&gt;0,IF(TYPE(VLOOKUP(Table1[[#This Row],[Ledger 5]],GZ:GZ,1,0))=16,1,0),0)</f>
        <v>0</v>
      </c>
      <c r="FN798">
        <f>IF(LEN(Table1[[#This Row],[Ledger 6]])&gt;0,IF(TYPE(VLOOKUP(Table1[[#This Row],[Ledger 6]],$GZ:$GZ,1,0))=16,1,0),0)</f>
        <v>0</v>
      </c>
      <c r="FO798">
        <f>IF(LEN(Table1[[#This Row],[Ledger 7]])&gt;0,IF(TYPE(VLOOKUP(Table1[[#This Row],[Ledger 7]],$GZ:$GZ,1,0))=16,1,0),0)</f>
        <v>0</v>
      </c>
      <c r="FP798">
        <f>IF(LEN(Table1[[#This Row],[Ledger 8]])&gt;0,IF(TYPE(VLOOKUP(Table1[[#This Row],[Ledger 8]],$GZ:$GZ,1,0))=16,1,0),0)</f>
        <v>0</v>
      </c>
      <c r="FQ798">
        <f>IF(LEN(Table1[[#This Row],[Ledger 9]])&gt;0,IF(TYPE(VLOOKUP(Table1[[#This Row],[Ledger 9]],$GZ:$GZ,1,0))=16,1,0),0)</f>
        <v>0</v>
      </c>
      <c r="FR798">
        <f>IF(LEN(Table1[[#This Row],[Ledger 10]])&gt;0,IF(TYPE(VLOOKUP(Table1[[#This Row],[Ledger 10]],$GZ:$GZ,1,0))=16,1,0),0)</f>
        <v>0</v>
      </c>
      <c r="FS798">
        <f>IF(LEN(Table1[[#This Row],[Ledger 11]])&gt;0,IF(TYPE(VLOOKUP(Table1[[#This Row],[Ledger 11]],$GZ:$GZ,1,0))=16,1,0),0)</f>
        <v>0</v>
      </c>
      <c r="FT798">
        <f>IF(LEN(Table1[[#This Row],[Ledger 12]])&gt;0,IF(TYPE(VLOOKUP(Table1[[#This Row],[Ledger 12]],$GZ:$GZ,1,0))=16,1,0),0)</f>
        <v>0</v>
      </c>
      <c r="FU798">
        <f>IF(LEN(Table1[[#This Row],[Ledger 13]])&gt;0,IF(TYPE(VLOOKUP(Table1[[#This Row],[Ledger 13]],$GZ:$GZ,1,0))=16,1,0),0)</f>
        <v>0</v>
      </c>
      <c r="FV798">
        <f>IF(LEN(Table1[[#This Row],[Ledger 14]])&gt;0,IF(TYPE(VLOOKUP(Table1[[#This Row],[Ledger 14]],$GZ:$GZ,1,0))=16,1,0),0)</f>
        <v>0</v>
      </c>
      <c r="FW798">
        <f>IF(LEN(Table1[[#This Row],[Ledger 15]])&gt;0,IF(TYPE(VLOOKUP(Table1[[#This Row],[Ledger 15]],$GZ:$GZ,1,0))=16,1,0),0)</f>
        <v>0</v>
      </c>
    </row>
    <row r="799" spans="4:179" ht="33" customHeight="1" x14ac:dyDescent="0.45">
      <c r="D799" s="8">
        <f t="shared" si="21"/>
        <v>794</v>
      </c>
      <c r="E799" s="32"/>
      <c r="F799" s="34"/>
      <c r="G799" s="34"/>
      <c r="H799" s="34"/>
      <c r="I799" s="34"/>
      <c r="J799" s="38"/>
      <c r="K799" s="33"/>
      <c r="L799" s="36"/>
      <c r="M799" s="35"/>
      <c r="N799" s="34"/>
      <c r="O799" s="41"/>
      <c r="P799" s="35"/>
      <c r="Q799" s="34"/>
      <c r="R799" s="37"/>
      <c r="S799" s="35"/>
      <c r="T799" s="34"/>
      <c r="U799" s="37"/>
      <c r="V799" s="35"/>
      <c r="W799" s="34"/>
      <c r="X799" s="37"/>
      <c r="Y799" s="35"/>
      <c r="Z799" s="34"/>
      <c r="AA799" s="37"/>
      <c r="AB799" s="35"/>
      <c r="AC799" s="34"/>
      <c r="AD799" s="37"/>
      <c r="AE799" s="35"/>
      <c r="AF799" s="34"/>
      <c r="AG799" s="37"/>
      <c r="AH799" s="35"/>
      <c r="AI799" s="34"/>
      <c r="AJ799" s="37"/>
      <c r="AK799" s="35"/>
      <c r="AL799" s="34"/>
      <c r="AM799" s="37"/>
      <c r="AN799" s="35"/>
      <c r="AO799" s="34"/>
      <c r="AP799" s="37"/>
      <c r="AQ799" s="35"/>
      <c r="AR799" s="34"/>
      <c r="AS799" s="37"/>
      <c r="AT799" s="35"/>
      <c r="AU799" s="34"/>
      <c r="AV799" s="37"/>
      <c r="AW799" s="35"/>
      <c r="AX799" s="34"/>
      <c r="AY799" s="37"/>
      <c r="AZ799" s="35"/>
      <c r="BA799" s="34"/>
      <c r="BB799" s="37"/>
      <c r="BC7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799" s="7"/>
      <c r="BF799" t="str">
        <f>IF(Table1[[#This Row],[Date]]="","","&amp;lt;VOUCHER REMOTEID="&amp;""""&amp;$A$11&amp;$A$13&amp;ROW()&amp;""""&amp;" VCHTYPE="""&amp;F799&amp;""" ACTION="""&amp;"Create"&amp;"""&amp;gt;")</f>
        <v/>
      </c>
      <c r="BG799" t="str">
        <f>IF(Table1[[#This Row],[Date]]="","",TEXT(Table1[[#This Row],[Date]],"yyyymmdd"))</f>
        <v/>
      </c>
      <c r="BH799" t="str">
        <f>Table1[[#This Row],[Date2]]</f>
        <v/>
      </c>
      <c r="BI799" t="str">
        <f>IF(Table1[[#This Row],[Date]]="","",Table1[[#This Row],[Voucher Type]])</f>
        <v/>
      </c>
      <c r="BJ799" t="str">
        <f>IF(Table1[[#This Row],[Ref No / Invoice No]]="","",Table1[[#This Row],[Ref No / Invoice No]])</f>
        <v/>
      </c>
      <c r="BK799" t="str">
        <f>IF(Table1[[#This Row],[Voucher No]]="","",Table1[[#This Row],[Voucher No]])</f>
        <v/>
      </c>
      <c r="BL799" t="str">
        <f>IF(Table1[[#This Row],[Date]]="","",Table1[[#This Row],[Narration]])</f>
        <v/>
      </c>
      <c r="BM799" t="str">
        <f>IF(Table1[[#This Row],[Date]]="","",$A$11&amp;$A$13&amp;ROW())</f>
        <v/>
      </c>
      <c r="BN799" t="str">
        <f>IF(Table1[[#This Row],[Date]]="","",$A$13)</f>
        <v/>
      </c>
      <c r="BP799" t="str">
        <f>IF(Table1[[#This Row],[Ledger 1]]="","","No")</f>
        <v/>
      </c>
      <c r="BQ799" t="str">
        <f>IF(Table1[[#This Row],[Date]]="","",IF(Table1[[#This Row],[Effect 1]]="Dr.","Yes","No"))</f>
        <v/>
      </c>
      <c r="BR799" t="str">
        <f>IF(Table1[[#This Row],[Date]]="","",Table1[[#This Row],[Ledger 1]])</f>
        <v/>
      </c>
      <c r="BS799" t="str">
        <f>IF(Table1[[#This Row],[Date]]="","",IF(Table1[[#This Row],[Effect 1]]="Dr.",-Table1[[#This Row],[Amount 1]],Table1[[#This Row],[Amount 1]]))</f>
        <v/>
      </c>
      <c r="BV799" t="str">
        <f>IF(Table1[[#This Row],[Ledger 2]]="","","No")</f>
        <v/>
      </c>
      <c r="BW799" t="str">
        <f>IF(Table1[[#This Row],[Date]]="","",IF(Table1[[#This Row],[Effect 2]]="Dr.","Yes","No"))</f>
        <v/>
      </c>
      <c r="BX799" t="str">
        <f>IF(Table1[[#This Row],[Date]]="","",Table1[[#This Row],[Ledger 2]])</f>
        <v/>
      </c>
      <c r="BY799" t="str">
        <f>IF(Table1[[#This Row],[Date]]="","",IF(Table1[[#This Row],[Effect 2]]="Dr.",-Table1[[#This Row],[Amount 2]],Table1[[#This Row],[Amount 2]]))</f>
        <v/>
      </c>
      <c r="CB799" t="str">
        <f>IF(Table1[[#This Row],[Ledger 3]]="","","No")</f>
        <v/>
      </c>
      <c r="CC799" t="str">
        <f>IF(Table1[[#This Row],[Ledger 3]]="","",IF(Table1[[#This Row],[Effect 3]]="Dr.","Yes","No"))</f>
        <v/>
      </c>
      <c r="CD799" t="str">
        <f>IF(Table1[[#This Row],[Ledger 3]]="","",Table1[[#This Row],[Ledger 3]])</f>
        <v/>
      </c>
      <c r="CE799" t="str">
        <f>IF(Table1[[#This Row],[Ledger 3]]="","",IF(Table1[[#This Row],[Effect 3]]="Dr.",-Table1[[#This Row],[Amount 3]],Table1[[#This Row],[Amount 3]]))</f>
        <v/>
      </c>
      <c r="CH799" t="str">
        <f>IF(Table1[[#This Row],[Ledger 4]]="","","No")</f>
        <v/>
      </c>
      <c r="CI799" t="str">
        <f>IF(Table1[[#This Row],[Ledger 4]]="","",IF(Table1[[#This Row],[Effect 4]]="Dr.","Yes","No"))</f>
        <v/>
      </c>
      <c r="CJ799" t="str">
        <f>IF(Table1[[#This Row],[Ledger 4]]="","",Table1[[#This Row],[Ledger 4]])</f>
        <v/>
      </c>
      <c r="CK799" t="str">
        <f>IF(Table1[[#This Row],[Ledger 4]]="","",IF(Table1[[#This Row],[Effect 4]]="Dr.",-Table1[[#This Row],[Amount 4]],Table1[[#This Row],[Amount 4]]))</f>
        <v/>
      </c>
      <c r="CN799" t="str">
        <f>IF(Table1[[#This Row],[Ledger 5]]="","","No")</f>
        <v/>
      </c>
      <c r="CO799" t="str">
        <f>IF(Table1[[#This Row],[Ledger 5]]="","",IF(Table1[[#This Row],[Effect 5]]="Dr.","Yes","No"))</f>
        <v/>
      </c>
      <c r="CP799" t="str">
        <f>IF(Table1[[#This Row],[Ledger 5]]="","",Table1[[#This Row],[Ledger 5]])</f>
        <v/>
      </c>
      <c r="CQ799" t="str">
        <f>IF(Table1[[#This Row],[Ledger 5]]="","",IF(Table1[[#This Row],[Effect 5]]="Dr.",-Table1[[#This Row],[Amount 5]],Table1[[#This Row],[Amount 5]]))</f>
        <v/>
      </c>
      <c r="CT799" t="str">
        <f>IF(Table1[[#This Row],[Ledger 6]]="","","No")</f>
        <v/>
      </c>
      <c r="CU799" t="str">
        <f>IF(Table1[[#This Row],[Ledger 6]]="","",IF(Table1[[#This Row],[Effect 6]]="Dr.","Yes","No"))</f>
        <v/>
      </c>
      <c r="CV799" t="str">
        <f>IF(Table1[[#This Row],[Ledger 6]]="","",Table1[[#This Row],[Ledger 6]])</f>
        <v/>
      </c>
      <c r="CW799" t="str">
        <f>IF(Table1[[#This Row],[Ledger 6]]="","",IF(Table1[[#This Row],[Effect 6]]="Dr.",-Table1[[#This Row],[Amount 6]],Table1[[#This Row],[Amount 6]]))</f>
        <v/>
      </c>
      <c r="CZ799" t="str">
        <f>IF(Table1[[#This Row],[Ledger 7]]="","","No")</f>
        <v/>
      </c>
      <c r="DA799" t="str">
        <f>IF(Table1[[#This Row],[Ledger 7]]="","",IF(Table1[[#This Row],[Effect 7]]="Dr.","Yes","No"))</f>
        <v/>
      </c>
      <c r="DB799" t="str">
        <f>IF(Table1[[#This Row],[Ledger 7]]="","",Table1[[#This Row],[Ledger 7]])</f>
        <v/>
      </c>
      <c r="DC799" t="str">
        <f>IF(Table1[[#This Row],[Ledger 7]]="","",IF(Table1[[#This Row],[Effect 7]]="Dr.",-Table1[[#This Row],[Amount 7]],Table1[[#This Row],[Amount 7]]))</f>
        <v/>
      </c>
      <c r="DF799" t="str">
        <f>IF(Table1[[#This Row],[Ledger 8]]="","","No")</f>
        <v/>
      </c>
      <c r="DG799" t="str">
        <f>IF(Table1[[#This Row],[Ledger 8]]="","",IF(Table1[[#This Row],[Effect 8]]="Dr.","Yes","No"))</f>
        <v/>
      </c>
      <c r="DH799" t="str">
        <f>IF(Table1[[#This Row],[Ledger 8]]="","",Table1[[#This Row],[Ledger 8]])</f>
        <v/>
      </c>
      <c r="DI799" t="str">
        <f>IF(Table1[[#This Row],[Ledger 8]]="","",IF(Table1[[#This Row],[Effect 8]]="Dr.",-Table1[[#This Row],[Amount 8]],Table1[[#This Row],[Amount 8]]))</f>
        <v/>
      </c>
      <c r="DL799" t="str">
        <f>IF(Table1[[#This Row],[Ledger 9]]="","","No")</f>
        <v/>
      </c>
      <c r="DM799" t="str">
        <f>IF(Table1[[#This Row],[Ledger 9]]="","",IF(Table1[[#This Row],[Effect 9]]="Dr.","Yes","No"))</f>
        <v/>
      </c>
      <c r="DN799" t="str">
        <f>IF(Table1[[#This Row],[Ledger 9]]="","",Table1[[#This Row],[Ledger 9]])</f>
        <v/>
      </c>
      <c r="DO799" t="str">
        <f>IF(Table1[[#This Row],[Ledger 9]]="","",IF(Table1[[#This Row],[Effect 9]]="Dr.",-Table1[[#This Row],[Amount 9]],Table1[[#This Row],[Amount 9]]))</f>
        <v/>
      </c>
      <c r="DR799" t="str">
        <f>IF(Table1[[#This Row],[Ledger 10]]="","","No")</f>
        <v/>
      </c>
      <c r="DS799" t="str">
        <f>IF(Table1[[#This Row],[Ledger 10]]="","",IF(Table1[[#This Row],[Effect 10]]="Dr.","Yes","No"))</f>
        <v/>
      </c>
      <c r="DT799" t="str">
        <f>IF(Table1[[#This Row],[Ledger 10]]="","",Table1[[#This Row],[Ledger 10]])</f>
        <v/>
      </c>
      <c r="DU799" t="str">
        <f>IF(Table1[[#This Row],[Ledger 10]]="","",IF(Table1[[#This Row],[Effect 10]]="Dr.",-Table1[[#This Row],[Amount 10]],Table1[[#This Row],[Amount 10]]))</f>
        <v/>
      </c>
      <c r="DX799" t="str">
        <f>IF(Table1[[#This Row],[Ledger 11]]="","","No")</f>
        <v/>
      </c>
      <c r="DY799" t="str">
        <f>IF(Table1[[#This Row],[Ledger 11]]="","",IF(Table1[[#This Row],[Effect 11]]="Dr.","Yes","No"))</f>
        <v/>
      </c>
      <c r="DZ799" t="str">
        <f>IF(Table1[[#This Row],[Ledger 11]]="","",Table1[[#This Row],[Ledger 11]])</f>
        <v/>
      </c>
      <c r="EA799" t="str">
        <f>IF(Table1[[#This Row],[Ledger 11]]="","",IF(Table1[[#This Row],[Effect 11]]="Dr.",-Table1[[#This Row],[Amount 11]],Table1[[#This Row],[Amount 11]]))</f>
        <v/>
      </c>
      <c r="ED799" t="str">
        <f>IF(Table1[[#This Row],[Ledger 12]]="","","No")</f>
        <v/>
      </c>
      <c r="EE799" t="str">
        <f>IF(Table1[[#This Row],[Ledger 12]]="","",IF(Table1[[#This Row],[Effect 12]]="Dr.","Yes","No"))</f>
        <v/>
      </c>
      <c r="EF799" t="str">
        <f>IF(Table1[[#This Row],[Ledger 12]]="","",Table1[[#This Row],[Ledger 12]])</f>
        <v/>
      </c>
      <c r="EG799" t="str">
        <f>IF(Table1[[#This Row],[Ledger 12]]="","",IF(Table1[[#This Row],[Effect 12]]="Dr.",-Table1[[#This Row],[Amount 12]],Table1[[#This Row],[Amount 12]]))</f>
        <v/>
      </c>
      <c r="EJ799" t="str">
        <f>IF(Table1[[#This Row],[Ledger 13]]="","","No")</f>
        <v/>
      </c>
      <c r="EK799" t="str">
        <f>IF(Table1[[#This Row],[Ledger 13]]="","",IF(Table1[[#This Row],[Effect 13]]="Dr.","Yes","No"))</f>
        <v/>
      </c>
      <c r="EL799" t="str">
        <f>IF(Table1[[#This Row],[Ledger 13]]="","",Table1[[#This Row],[Ledger 13]])</f>
        <v/>
      </c>
      <c r="EM799" t="str">
        <f>IF(Table1[[#This Row],[Ledger 13]]="","",IF(Table1[[#This Row],[Effect 13]]="Dr.",-Table1[[#This Row],[Amount 13]],Table1[[#This Row],[Amount 13]]))</f>
        <v/>
      </c>
      <c r="EP799" t="str">
        <f>IF(Table1[[#This Row],[Ledger 14]]="","","No")</f>
        <v/>
      </c>
      <c r="EQ799" t="str">
        <f>IF(Table1[[#This Row],[Ledger 14]]="","",IF(Table1[[#This Row],[Effect 14]]="Dr.","Yes","No"))</f>
        <v/>
      </c>
      <c r="ER799" t="str">
        <f>IF(Table1[[#This Row],[Ledger 14]]="","",Table1[[#This Row],[Ledger 14]])</f>
        <v/>
      </c>
      <c r="ES799" t="str">
        <f>IF(Table1[[#This Row],[Ledger 14]]="","",IF(Table1[[#This Row],[Effect 14]]="Dr.",-Table1[[#This Row],[Amount 14]],Table1[[#This Row],[Amount 14]]))</f>
        <v/>
      </c>
      <c r="EV799" t="str">
        <f>IF(Table1[[#This Row],[Ledger 15]]="","","No")</f>
        <v/>
      </c>
      <c r="EW799" t="str">
        <f>IF(Table1[[#This Row],[Ledger 15]]="","",IF(Table1[[#This Row],[Effect 15]]="Dr.","Yes","No"))</f>
        <v/>
      </c>
      <c r="EX799" t="str">
        <f>IF(Table1[[#This Row],[Ledger 15]]="","",Table1[[#This Row],[Ledger 15]])</f>
        <v/>
      </c>
      <c r="EY799" t="str">
        <f>IF(Table1[[#This Row],[Ledger 15]]="","",IF(Table1[[#This Row],[Effect 15]]="Dr.",-Table1[[#This Row],[Amount 15]],Table1[[#This Row],[Amount 15]]))</f>
        <v/>
      </c>
      <c r="FD7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799">
        <f>IF(Table1[[#This Row],[Date]]="",0,IF(AND(Table1[[#This Row],[Date]]&gt;=$FE$2,Table1[[#This Row],[Date]]&lt;=$FE$3),0,1))</f>
        <v>0</v>
      </c>
      <c r="FF799">
        <f>IF(Table1[[#This Row],[Date]]="",0,IF(TYPE(VLOOKUP(Table1[[#This Row],[Voucher Type]],Table1[[#All],[Voucher Type Master]],1,FALSE))=16,1,0))</f>
        <v>0</v>
      </c>
      <c r="FG799">
        <f>IF(TYPE(IF(Table1[[#This Row],[Date]]="",0,IF(VLOOKUP(Table1[[#This Row],[Voucher Type]],$FY$5:$FZ$13,2,0)=Table1[[#This Row],[Effect 1]],0,1)))=16,1,0)</f>
        <v>0</v>
      </c>
      <c r="FH7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799">
        <f>IF(LEN(Table1[[#This Row],[Ledger 1]])&gt;0,IF(TYPE(VLOOKUP(Table1[[#This Row],[Ledger 1]],GZ:GZ,1,0))=16,1,0),0)</f>
        <v>0</v>
      </c>
      <c r="FJ799">
        <f>IF(LEN(Table1[[#This Row],[Ledger 2]])&gt;0,IF(TYPE(VLOOKUP(Table1[[#This Row],[Ledger 2]],GZ:GZ,1,0))=16,1,0),0)</f>
        <v>0</v>
      </c>
      <c r="FK799">
        <f>IF(LEN(Table1[[#This Row],[Ledger 3]])&gt;0,IF(TYPE(VLOOKUP(Table1[[#This Row],[Ledger 3]],GZ:GZ,1,0))=16,1,0),0)</f>
        <v>0</v>
      </c>
      <c r="FL799">
        <f>IF(LEN(Table1[[#This Row],[Ledger 4]])&gt;0,IF(TYPE(VLOOKUP(Table1[[#This Row],[Ledger 4]],GZ:GZ,1,0))=16,1,0),0)</f>
        <v>0</v>
      </c>
      <c r="FM799">
        <f>IF(LEN(Table1[[#This Row],[Ledger 5]])&gt;0,IF(TYPE(VLOOKUP(Table1[[#This Row],[Ledger 5]],GZ:GZ,1,0))=16,1,0),0)</f>
        <v>0</v>
      </c>
      <c r="FN799">
        <f>IF(LEN(Table1[[#This Row],[Ledger 6]])&gt;0,IF(TYPE(VLOOKUP(Table1[[#This Row],[Ledger 6]],$GZ:$GZ,1,0))=16,1,0),0)</f>
        <v>0</v>
      </c>
      <c r="FO799">
        <f>IF(LEN(Table1[[#This Row],[Ledger 7]])&gt;0,IF(TYPE(VLOOKUP(Table1[[#This Row],[Ledger 7]],$GZ:$GZ,1,0))=16,1,0),0)</f>
        <v>0</v>
      </c>
      <c r="FP799">
        <f>IF(LEN(Table1[[#This Row],[Ledger 8]])&gt;0,IF(TYPE(VLOOKUP(Table1[[#This Row],[Ledger 8]],$GZ:$GZ,1,0))=16,1,0),0)</f>
        <v>0</v>
      </c>
      <c r="FQ799">
        <f>IF(LEN(Table1[[#This Row],[Ledger 9]])&gt;0,IF(TYPE(VLOOKUP(Table1[[#This Row],[Ledger 9]],$GZ:$GZ,1,0))=16,1,0),0)</f>
        <v>0</v>
      </c>
      <c r="FR799">
        <f>IF(LEN(Table1[[#This Row],[Ledger 10]])&gt;0,IF(TYPE(VLOOKUP(Table1[[#This Row],[Ledger 10]],$GZ:$GZ,1,0))=16,1,0),0)</f>
        <v>0</v>
      </c>
      <c r="FS799">
        <f>IF(LEN(Table1[[#This Row],[Ledger 11]])&gt;0,IF(TYPE(VLOOKUP(Table1[[#This Row],[Ledger 11]],$GZ:$GZ,1,0))=16,1,0),0)</f>
        <v>0</v>
      </c>
      <c r="FT799">
        <f>IF(LEN(Table1[[#This Row],[Ledger 12]])&gt;0,IF(TYPE(VLOOKUP(Table1[[#This Row],[Ledger 12]],$GZ:$GZ,1,0))=16,1,0),0)</f>
        <v>0</v>
      </c>
      <c r="FU799">
        <f>IF(LEN(Table1[[#This Row],[Ledger 13]])&gt;0,IF(TYPE(VLOOKUP(Table1[[#This Row],[Ledger 13]],$GZ:$GZ,1,0))=16,1,0),0)</f>
        <v>0</v>
      </c>
      <c r="FV799">
        <f>IF(LEN(Table1[[#This Row],[Ledger 14]])&gt;0,IF(TYPE(VLOOKUP(Table1[[#This Row],[Ledger 14]],$GZ:$GZ,1,0))=16,1,0),0)</f>
        <v>0</v>
      </c>
      <c r="FW799">
        <f>IF(LEN(Table1[[#This Row],[Ledger 15]])&gt;0,IF(TYPE(VLOOKUP(Table1[[#This Row],[Ledger 15]],$GZ:$GZ,1,0))=16,1,0),0)</f>
        <v>0</v>
      </c>
    </row>
    <row r="800" spans="4:179" ht="33" customHeight="1" x14ac:dyDescent="0.45">
      <c r="D800" s="8">
        <f t="shared" si="21"/>
        <v>795</v>
      </c>
      <c r="E800" s="32"/>
      <c r="F800" s="34"/>
      <c r="G800" s="34"/>
      <c r="H800" s="34"/>
      <c r="I800" s="34"/>
      <c r="J800" s="38"/>
      <c r="K800" s="33"/>
      <c r="L800" s="36"/>
      <c r="M800" s="35"/>
      <c r="N800" s="34"/>
      <c r="O800" s="41"/>
      <c r="P800" s="35"/>
      <c r="Q800" s="34"/>
      <c r="R800" s="37"/>
      <c r="S800" s="35"/>
      <c r="T800" s="34"/>
      <c r="U800" s="37"/>
      <c r="V800" s="35"/>
      <c r="W800" s="34"/>
      <c r="X800" s="37"/>
      <c r="Y800" s="35"/>
      <c r="Z800" s="34"/>
      <c r="AA800" s="37"/>
      <c r="AB800" s="35"/>
      <c r="AC800" s="34"/>
      <c r="AD800" s="37"/>
      <c r="AE800" s="35"/>
      <c r="AF800" s="34"/>
      <c r="AG800" s="37"/>
      <c r="AH800" s="35"/>
      <c r="AI800" s="34"/>
      <c r="AJ800" s="37"/>
      <c r="AK800" s="35"/>
      <c r="AL800" s="34"/>
      <c r="AM800" s="37"/>
      <c r="AN800" s="35"/>
      <c r="AO800" s="34"/>
      <c r="AP800" s="37"/>
      <c r="AQ800" s="35"/>
      <c r="AR800" s="34"/>
      <c r="AS800" s="37"/>
      <c r="AT800" s="35"/>
      <c r="AU800" s="34"/>
      <c r="AV800" s="37"/>
      <c r="AW800" s="35"/>
      <c r="AX800" s="34"/>
      <c r="AY800" s="37"/>
      <c r="AZ800" s="35"/>
      <c r="BA800" s="34"/>
      <c r="BB800" s="37"/>
      <c r="BC8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0" s="7"/>
      <c r="BF800" t="str">
        <f>IF(Table1[[#This Row],[Date]]="","","&amp;lt;VOUCHER REMOTEID="&amp;""""&amp;$A$11&amp;$A$13&amp;ROW()&amp;""""&amp;" VCHTYPE="""&amp;F800&amp;""" ACTION="""&amp;"Create"&amp;"""&amp;gt;")</f>
        <v/>
      </c>
      <c r="BG800" t="str">
        <f>IF(Table1[[#This Row],[Date]]="","",TEXT(Table1[[#This Row],[Date]],"yyyymmdd"))</f>
        <v/>
      </c>
      <c r="BH800" t="str">
        <f>Table1[[#This Row],[Date2]]</f>
        <v/>
      </c>
      <c r="BI800" t="str">
        <f>IF(Table1[[#This Row],[Date]]="","",Table1[[#This Row],[Voucher Type]])</f>
        <v/>
      </c>
      <c r="BJ800" t="str">
        <f>IF(Table1[[#This Row],[Ref No / Invoice No]]="","",Table1[[#This Row],[Ref No / Invoice No]])</f>
        <v/>
      </c>
      <c r="BK800" t="str">
        <f>IF(Table1[[#This Row],[Voucher No]]="","",Table1[[#This Row],[Voucher No]])</f>
        <v/>
      </c>
      <c r="BL800" t="str">
        <f>IF(Table1[[#This Row],[Date]]="","",Table1[[#This Row],[Narration]])</f>
        <v/>
      </c>
      <c r="BM800" t="str">
        <f>IF(Table1[[#This Row],[Date]]="","",$A$11&amp;$A$13&amp;ROW())</f>
        <v/>
      </c>
      <c r="BN800" t="str">
        <f>IF(Table1[[#This Row],[Date]]="","",$A$13)</f>
        <v/>
      </c>
      <c r="BP800" t="str">
        <f>IF(Table1[[#This Row],[Ledger 1]]="","","No")</f>
        <v/>
      </c>
      <c r="BQ800" t="str">
        <f>IF(Table1[[#This Row],[Date]]="","",IF(Table1[[#This Row],[Effect 1]]="Dr.","Yes","No"))</f>
        <v/>
      </c>
      <c r="BR800" t="str">
        <f>IF(Table1[[#This Row],[Date]]="","",Table1[[#This Row],[Ledger 1]])</f>
        <v/>
      </c>
      <c r="BS800" t="str">
        <f>IF(Table1[[#This Row],[Date]]="","",IF(Table1[[#This Row],[Effect 1]]="Dr.",-Table1[[#This Row],[Amount 1]],Table1[[#This Row],[Amount 1]]))</f>
        <v/>
      </c>
      <c r="BV800" t="str">
        <f>IF(Table1[[#This Row],[Ledger 2]]="","","No")</f>
        <v/>
      </c>
      <c r="BW800" t="str">
        <f>IF(Table1[[#This Row],[Date]]="","",IF(Table1[[#This Row],[Effect 2]]="Dr.","Yes","No"))</f>
        <v/>
      </c>
      <c r="BX800" t="str">
        <f>IF(Table1[[#This Row],[Date]]="","",Table1[[#This Row],[Ledger 2]])</f>
        <v/>
      </c>
      <c r="BY800" t="str">
        <f>IF(Table1[[#This Row],[Date]]="","",IF(Table1[[#This Row],[Effect 2]]="Dr.",-Table1[[#This Row],[Amount 2]],Table1[[#This Row],[Amount 2]]))</f>
        <v/>
      </c>
      <c r="CB800" t="str">
        <f>IF(Table1[[#This Row],[Ledger 3]]="","","No")</f>
        <v/>
      </c>
      <c r="CC800" t="str">
        <f>IF(Table1[[#This Row],[Ledger 3]]="","",IF(Table1[[#This Row],[Effect 3]]="Dr.","Yes","No"))</f>
        <v/>
      </c>
      <c r="CD800" t="str">
        <f>IF(Table1[[#This Row],[Ledger 3]]="","",Table1[[#This Row],[Ledger 3]])</f>
        <v/>
      </c>
      <c r="CE800" t="str">
        <f>IF(Table1[[#This Row],[Ledger 3]]="","",IF(Table1[[#This Row],[Effect 3]]="Dr.",-Table1[[#This Row],[Amount 3]],Table1[[#This Row],[Amount 3]]))</f>
        <v/>
      </c>
      <c r="CH800" t="str">
        <f>IF(Table1[[#This Row],[Ledger 4]]="","","No")</f>
        <v/>
      </c>
      <c r="CI800" t="str">
        <f>IF(Table1[[#This Row],[Ledger 4]]="","",IF(Table1[[#This Row],[Effect 4]]="Dr.","Yes","No"))</f>
        <v/>
      </c>
      <c r="CJ800" t="str">
        <f>IF(Table1[[#This Row],[Ledger 4]]="","",Table1[[#This Row],[Ledger 4]])</f>
        <v/>
      </c>
      <c r="CK800" t="str">
        <f>IF(Table1[[#This Row],[Ledger 4]]="","",IF(Table1[[#This Row],[Effect 4]]="Dr.",-Table1[[#This Row],[Amount 4]],Table1[[#This Row],[Amount 4]]))</f>
        <v/>
      </c>
      <c r="CN800" t="str">
        <f>IF(Table1[[#This Row],[Ledger 5]]="","","No")</f>
        <v/>
      </c>
      <c r="CO800" t="str">
        <f>IF(Table1[[#This Row],[Ledger 5]]="","",IF(Table1[[#This Row],[Effect 5]]="Dr.","Yes","No"))</f>
        <v/>
      </c>
      <c r="CP800" t="str">
        <f>IF(Table1[[#This Row],[Ledger 5]]="","",Table1[[#This Row],[Ledger 5]])</f>
        <v/>
      </c>
      <c r="CQ800" t="str">
        <f>IF(Table1[[#This Row],[Ledger 5]]="","",IF(Table1[[#This Row],[Effect 5]]="Dr.",-Table1[[#This Row],[Amount 5]],Table1[[#This Row],[Amount 5]]))</f>
        <v/>
      </c>
      <c r="CT800" t="str">
        <f>IF(Table1[[#This Row],[Ledger 6]]="","","No")</f>
        <v/>
      </c>
      <c r="CU800" t="str">
        <f>IF(Table1[[#This Row],[Ledger 6]]="","",IF(Table1[[#This Row],[Effect 6]]="Dr.","Yes","No"))</f>
        <v/>
      </c>
      <c r="CV800" t="str">
        <f>IF(Table1[[#This Row],[Ledger 6]]="","",Table1[[#This Row],[Ledger 6]])</f>
        <v/>
      </c>
      <c r="CW800" t="str">
        <f>IF(Table1[[#This Row],[Ledger 6]]="","",IF(Table1[[#This Row],[Effect 6]]="Dr.",-Table1[[#This Row],[Amount 6]],Table1[[#This Row],[Amount 6]]))</f>
        <v/>
      </c>
      <c r="CZ800" t="str">
        <f>IF(Table1[[#This Row],[Ledger 7]]="","","No")</f>
        <v/>
      </c>
      <c r="DA800" t="str">
        <f>IF(Table1[[#This Row],[Ledger 7]]="","",IF(Table1[[#This Row],[Effect 7]]="Dr.","Yes","No"))</f>
        <v/>
      </c>
      <c r="DB800" t="str">
        <f>IF(Table1[[#This Row],[Ledger 7]]="","",Table1[[#This Row],[Ledger 7]])</f>
        <v/>
      </c>
      <c r="DC800" t="str">
        <f>IF(Table1[[#This Row],[Ledger 7]]="","",IF(Table1[[#This Row],[Effect 7]]="Dr.",-Table1[[#This Row],[Amount 7]],Table1[[#This Row],[Amount 7]]))</f>
        <v/>
      </c>
      <c r="DF800" t="str">
        <f>IF(Table1[[#This Row],[Ledger 8]]="","","No")</f>
        <v/>
      </c>
      <c r="DG800" t="str">
        <f>IF(Table1[[#This Row],[Ledger 8]]="","",IF(Table1[[#This Row],[Effect 8]]="Dr.","Yes","No"))</f>
        <v/>
      </c>
      <c r="DH800" t="str">
        <f>IF(Table1[[#This Row],[Ledger 8]]="","",Table1[[#This Row],[Ledger 8]])</f>
        <v/>
      </c>
      <c r="DI800" t="str">
        <f>IF(Table1[[#This Row],[Ledger 8]]="","",IF(Table1[[#This Row],[Effect 8]]="Dr.",-Table1[[#This Row],[Amount 8]],Table1[[#This Row],[Amount 8]]))</f>
        <v/>
      </c>
      <c r="DL800" t="str">
        <f>IF(Table1[[#This Row],[Ledger 9]]="","","No")</f>
        <v/>
      </c>
      <c r="DM800" t="str">
        <f>IF(Table1[[#This Row],[Ledger 9]]="","",IF(Table1[[#This Row],[Effect 9]]="Dr.","Yes","No"))</f>
        <v/>
      </c>
      <c r="DN800" t="str">
        <f>IF(Table1[[#This Row],[Ledger 9]]="","",Table1[[#This Row],[Ledger 9]])</f>
        <v/>
      </c>
      <c r="DO800" t="str">
        <f>IF(Table1[[#This Row],[Ledger 9]]="","",IF(Table1[[#This Row],[Effect 9]]="Dr.",-Table1[[#This Row],[Amount 9]],Table1[[#This Row],[Amount 9]]))</f>
        <v/>
      </c>
      <c r="DR800" t="str">
        <f>IF(Table1[[#This Row],[Ledger 10]]="","","No")</f>
        <v/>
      </c>
      <c r="DS800" t="str">
        <f>IF(Table1[[#This Row],[Ledger 10]]="","",IF(Table1[[#This Row],[Effect 10]]="Dr.","Yes","No"))</f>
        <v/>
      </c>
      <c r="DT800" t="str">
        <f>IF(Table1[[#This Row],[Ledger 10]]="","",Table1[[#This Row],[Ledger 10]])</f>
        <v/>
      </c>
      <c r="DU800" t="str">
        <f>IF(Table1[[#This Row],[Ledger 10]]="","",IF(Table1[[#This Row],[Effect 10]]="Dr.",-Table1[[#This Row],[Amount 10]],Table1[[#This Row],[Amount 10]]))</f>
        <v/>
      </c>
      <c r="DX800" t="str">
        <f>IF(Table1[[#This Row],[Ledger 11]]="","","No")</f>
        <v/>
      </c>
      <c r="DY800" t="str">
        <f>IF(Table1[[#This Row],[Ledger 11]]="","",IF(Table1[[#This Row],[Effect 11]]="Dr.","Yes","No"))</f>
        <v/>
      </c>
      <c r="DZ800" t="str">
        <f>IF(Table1[[#This Row],[Ledger 11]]="","",Table1[[#This Row],[Ledger 11]])</f>
        <v/>
      </c>
      <c r="EA800" t="str">
        <f>IF(Table1[[#This Row],[Ledger 11]]="","",IF(Table1[[#This Row],[Effect 11]]="Dr.",-Table1[[#This Row],[Amount 11]],Table1[[#This Row],[Amount 11]]))</f>
        <v/>
      </c>
      <c r="ED800" t="str">
        <f>IF(Table1[[#This Row],[Ledger 12]]="","","No")</f>
        <v/>
      </c>
      <c r="EE800" t="str">
        <f>IF(Table1[[#This Row],[Ledger 12]]="","",IF(Table1[[#This Row],[Effect 12]]="Dr.","Yes","No"))</f>
        <v/>
      </c>
      <c r="EF800" t="str">
        <f>IF(Table1[[#This Row],[Ledger 12]]="","",Table1[[#This Row],[Ledger 12]])</f>
        <v/>
      </c>
      <c r="EG800" t="str">
        <f>IF(Table1[[#This Row],[Ledger 12]]="","",IF(Table1[[#This Row],[Effect 12]]="Dr.",-Table1[[#This Row],[Amount 12]],Table1[[#This Row],[Amount 12]]))</f>
        <v/>
      </c>
      <c r="EJ800" t="str">
        <f>IF(Table1[[#This Row],[Ledger 13]]="","","No")</f>
        <v/>
      </c>
      <c r="EK800" t="str">
        <f>IF(Table1[[#This Row],[Ledger 13]]="","",IF(Table1[[#This Row],[Effect 13]]="Dr.","Yes","No"))</f>
        <v/>
      </c>
      <c r="EL800" t="str">
        <f>IF(Table1[[#This Row],[Ledger 13]]="","",Table1[[#This Row],[Ledger 13]])</f>
        <v/>
      </c>
      <c r="EM800" t="str">
        <f>IF(Table1[[#This Row],[Ledger 13]]="","",IF(Table1[[#This Row],[Effect 13]]="Dr.",-Table1[[#This Row],[Amount 13]],Table1[[#This Row],[Amount 13]]))</f>
        <v/>
      </c>
      <c r="EP800" t="str">
        <f>IF(Table1[[#This Row],[Ledger 14]]="","","No")</f>
        <v/>
      </c>
      <c r="EQ800" t="str">
        <f>IF(Table1[[#This Row],[Ledger 14]]="","",IF(Table1[[#This Row],[Effect 14]]="Dr.","Yes","No"))</f>
        <v/>
      </c>
      <c r="ER800" t="str">
        <f>IF(Table1[[#This Row],[Ledger 14]]="","",Table1[[#This Row],[Ledger 14]])</f>
        <v/>
      </c>
      <c r="ES800" t="str">
        <f>IF(Table1[[#This Row],[Ledger 14]]="","",IF(Table1[[#This Row],[Effect 14]]="Dr.",-Table1[[#This Row],[Amount 14]],Table1[[#This Row],[Amount 14]]))</f>
        <v/>
      </c>
      <c r="EV800" t="str">
        <f>IF(Table1[[#This Row],[Ledger 15]]="","","No")</f>
        <v/>
      </c>
      <c r="EW800" t="str">
        <f>IF(Table1[[#This Row],[Ledger 15]]="","",IF(Table1[[#This Row],[Effect 15]]="Dr.","Yes","No"))</f>
        <v/>
      </c>
      <c r="EX800" t="str">
        <f>IF(Table1[[#This Row],[Ledger 15]]="","",Table1[[#This Row],[Ledger 15]])</f>
        <v/>
      </c>
      <c r="EY800" t="str">
        <f>IF(Table1[[#This Row],[Ledger 15]]="","",IF(Table1[[#This Row],[Effect 15]]="Dr.",-Table1[[#This Row],[Amount 15]],Table1[[#This Row],[Amount 15]]))</f>
        <v/>
      </c>
      <c r="FD8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0">
        <f>IF(Table1[[#This Row],[Date]]="",0,IF(AND(Table1[[#This Row],[Date]]&gt;=$FE$2,Table1[[#This Row],[Date]]&lt;=$FE$3),0,1))</f>
        <v>0</v>
      </c>
      <c r="FF800">
        <f>IF(Table1[[#This Row],[Date]]="",0,IF(TYPE(VLOOKUP(Table1[[#This Row],[Voucher Type]],Table1[[#All],[Voucher Type Master]],1,FALSE))=16,1,0))</f>
        <v>0</v>
      </c>
      <c r="FG800">
        <f>IF(TYPE(IF(Table1[[#This Row],[Date]]="",0,IF(VLOOKUP(Table1[[#This Row],[Voucher Type]],$FY$5:$FZ$13,2,0)=Table1[[#This Row],[Effect 1]],0,1)))=16,1,0)</f>
        <v>0</v>
      </c>
      <c r="FH8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0">
        <f>IF(LEN(Table1[[#This Row],[Ledger 1]])&gt;0,IF(TYPE(VLOOKUP(Table1[[#This Row],[Ledger 1]],GZ:GZ,1,0))=16,1,0),0)</f>
        <v>0</v>
      </c>
      <c r="FJ800">
        <f>IF(LEN(Table1[[#This Row],[Ledger 2]])&gt;0,IF(TYPE(VLOOKUP(Table1[[#This Row],[Ledger 2]],GZ:GZ,1,0))=16,1,0),0)</f>
        <v>0</v>
      </c>
      <c r="FK800">
        <f>IF(LEN(Table1[[#This Row],[Ledger 3]])&gt;0,IF(TYPE(VLOOKUP(Table1[[#This Row],[Ledger 3]],GZ:GZ,1,0))=16,1,0),0)</f>
        <v>0</v>
      </c>
      <c r="FL800">
        <f>IF(LEN(Table1[[#This Row],[Ledger 4]])&gt;0,IF(TYPE(VLOOKUP(Table1[[#This Row],[Ledger 4]],GZ:GZ,1,0))=16,1,0),0)</f>
        <v>0</v>
      </c>
      <c r="FM800">
        <f>IF(LEN(Table1[[#This Row],[Ledger 5]])&gt;0,IF(TYPE(VLOOKUP(Table1[[#This Row],[Ledger 5]],GZ:GZ,1,0))=16,1,0),0)</f>
        <v>0</v>
      </c>
      <c r="FN800">
        <f>IF(LEN(Table1[[#This Row],[Ledger 6]])&gt;0,IF(TYPE(VLOOKUP(Table1[[#This Row],[Ledger 6]],$GZ:$GZ,1,0))=16,1,0),0)</f>
        <v>0</v>
      </c>
      <c r="FO800">
        <f>IF(LEN(Table1[[#This Row],[Ledger 7]])&gt;0,IF(TYPE(VLOOKUP(Table1[[#This Row],[Ledger 7]],$GZ:$GZ,1,0))=16,1,0),0)</f>
        <v>0</v>
      </c>
      <c r="FP800">
        <f>IF(LEN(Table1[[#This Row],[Ledger 8]])&gt;0,IF(TYPE(VLOOKUP(Table1[[#This Row],[Ledger 8]],$GZ:$GZ,1,0))=16,1,0),0)</f>
        <v>0</v>
      </c>
      <c r="FQ800">
        <f>IF(LEN(Table1[[#This Row],[Ledger 9]])&gt;0,IF(TYPE(VLOOKUP(Table1[[#This Row],[Ledger 9]],$GZ:$GZ,1,0))=16,1,0),0)</f>
        <v>0</v>
      </c>
      <c r="FR800">
        <f>IF(LEN(Table1[[#This Row],[Ledger 10]])&gt;0,IF(TYPE(VLOOKUP(Table1[[#This Row],[Ledger 10]],$GZ:$GZ,1,0))=16,1,0),0)</f>
        <v>0</v>
      </c>
      <c r="FS800">
        <f>IF(LEN(Table1[[#This Row],[Ledger 11]])&gt;0,IF(TYPE(VLOOKUP(Table1[[#This Row],[Ledger 11]],$GZ:$GZ,1,0))=16,1,0),0)</f>
        <v>0</v>
      </c>
      <c r="FT800">
        <f>IF(LEN(Table1[[#This Row],[Ledger 12]])&gt;0,IF(TYPE(VLOOKUP(Table1[[#This Row],[Ledger 12]],$GZ:$GZ,1,0))=16,1,0),0)</f>
        <v>0</v>
      </c>
      <c r="FU800">
        <f>IF(LEN(Table1[[#This Row],[Ledger 13]])&gt;0,IF(TYPE(VLOOKUP(Table1[[#This Row],[Ledger 13]],$GZ:$GZ,1,0))=16,1,0),0)</f>
        <v>0</v>
      </c>
      <c r="FV800">
        <f>IF(LEN(Table1[[#This Row],[Ledger 14]])&gt;0,IF(TYPE(VLOOKUP(Table1[[#This Row],[Ledger 14]],$GZ:$GZ,1,0))=16,1,0),0)</f>
        <v>0</v>
      </c>
      <c r="FW800">
        <f>IF(LEN(Table1[[#This Row],[Ledger 15]])&gt;0,IF(TYPE(VLOOKUP(Table1[[#This Row],[Ledger 15]],$GZ:$GZ,1,0))=16,1,0),0)</f>
        <v>0</v>
      </c>
    </row>
    <row r="801" spans="4:179" ht="33" customHeight="1" x14ac:dyDescent="0.45">
      <c r="D801" s="8">
        <f t="shared" si="21"/>
        <v>796</v>
      </c>
      <c r="E801" s="32"/>
      <c r="F801" s="34"/>
      <c r="G801" s="34"/>
      <c r="H801" s="34"/>
      <c r="I801" s="34"/>
      <c r="J801" s="38"/>
      <c r="K801" s="33"/>
      <c r="L801" s="36"/>
      <c r="M801" s="35"/>
      <c r="N801" s="34"/>
      <c r="O801" s="41"/>
      <c r="P801" s="35"/>
      <c r="Q801" s="34"/>
      <c r="R801" s="37"/>
      <c r="S801" s="35"/>
      <c r="T801" s="34"/>
      <c r="U801" s="37"/>
      <c r="V801" s="35"/>
      <c r="W801" s="34"/>
      <c r="X801" s="37"/>
      <c r="Y801" s="35"/>
      <c r="Z801" s="34"/>
      <c r="AA801" s="37"/>
      <c r="AB801" s="35"/>
      <c r="AC801" s="34"/>
      <c r="AD801" s="37"/>
      <c r="AE801" s="35"/>
      <c r="AF801" s="34"/>
      <c r="AG801" s="37"/>
      <c r="AH801" s="35"/>
      <c r="AI801" s="34"/>
      <c r="AJ801" s="37"/>
      <c r="AK801" s="35"/>
      <c r="AL801" s="34"/>
      <c r="AM801" s="37"/>
      <c r="AN801" s="35"/>
      <c r="AO801" s="34"/>
      <c r="AP801" s="37"/>
      <c r="AQ801" s="35"/>
      <c r="AR801" s="34"/>
      <c r="AS801" s="37"/>
      <c r="AT801" s="35"/>
      <c r="AU801" s="34"/>
      <c r="AV801" s="37"/>
      <c r="AW801" s="35"/>
      <c r="AX801" s="34"/>
      <c r="AY801" s="37"/>
      <c r="AZ801" s="35"/>
      <c r="BA801" s="34"/>
      <c r="BB801" s="37"/>
      <c r="BC8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1" s="7"/>
      <c r="BF801" t="str">
        <f>IF(Table1[[#This Row],[Date]]="","","&amp;lt;VOUCHER REMOTEID="&amp;""""&amp;$A$11&amp;$A$13&amp;ROW()&amp;""""&amp;" VCHTYPE="""&amp;F801&amp;""" ACTION="""&amp;"Create"&amp;"""&amp;gt;")</f>
        <v/>
      </c>
      <c r="BG801" t="str">
        <f>IF(Table1[[#This Row],[Date]]="","",TEXT(Table1[[#This Row],[Date]],"yyyymmdd"))</f>
        <v/>
      </c>
      <c r="BH801" t="str">
        <f>Table1[[#This Row],[Date2]]</f>
        <v/>
      </c>
      <c r="BI801" t="str">
        <f>IF(Table1[[#This Row],[Date]]="","",Table1[[#This Row],[Voucher Type]])</f>
        <v/>
      </c>
      <c r="BJ801" t="str">
        <f>IF(Table1[[#This Row],[Ref No / Invoice No]]="","",Table1[[#This Row],[Ref No / Invoice No]])</f>
        <v/>
      </c>
      <c r="BK801" t="str">
        <f>IF(Table1[[#This Row],[Voucher No]]="","",Table1[[#This Row],[Voucher No]])</f>
        <v/>
      </c>
      <c r="BL801" t="str">
        <f>IF(Table1[[#This Row],[Date]]="","",Table1[[#This Row],[Narration]])</f>
        <v/>
      </c>
      <c r="BM801" t="str">
        <f>IF(Table1[[#This Row],[Date]]="","",$A$11&amp;$A$13&amp;ROW())</f>
        <v/>
      </c>
      <c r="BN801" t="str">
        <f>IF(Table1[[#This Row],[Date]]="","",$A$13)</f>
        <v/>
      </c>
      <c r="BP801" t="str">
        <f>IF(Table1[[#This Row],[Ledger 1]]="","","No")</f>
        <v/>
      </c>
      <c r="BQ801" t="str">
        <f>IF(Table1[[#This Row],[Date]]="","",IF(Table1[[#This Row],[Effect 1]]="Dr.","Yes","No"))</f>
        <v/>
      </c>
      <c r="BR801" t="str">
        <f>IF(Table1[[#This Row],[Date]]="","",Table1[[#This Row],[Ledger 1]])</f>
        <v/>
      </c>
      <c r="BS801" t="str">
        <f>IF(Table1[[#This Row],[Date]]="","",IF(Table1[[#This Row],[Effect 1]]="Dr.",-Table1[[#This Row],[Amount 1]],Table1[[#This Row],[Amount 1]]))</f>
        <v/>
      </c>
      <c r="BV801" t="str">
        <f>IF(Table1[[#This Row],[Ledger 2]]="","","No")</f>
        <v/>
      </c>
      <c r="BW801" t="str">
        <f>IF(Table1[[#This Row],[Date]]="","",IF(Table1[[#This Row],[Effect 2]]="Dr.","Yes","No"))</f>
        <v/>
      </c>
      <c r="BX801" t="str">
        <f>IF(Table1[[#This Row],[Date]]="","",Table1[[#This Row],[Ledger 2]])</f>
        <v/>
      </c>
      <c r="BY801" t="str">
        <f>IF(Table1[[#This Row],[Date]]="","",IF(Table1[[#This Row],[Effect 2]]="Dr.",-Table1[[#This Row],[Amount 2]],Table1[[#This Row],[Amount 2]]))</f>
        <v/>
      </c>
      <c r="CB801" t="str">
        <f>IF(Table1[[#This Row],[Ledger 3]]="","","No")</f>
        <v/>
      </c>
      <c r="CC801" t="str">
        <f>IF(Table1[[#This Row],[Ledger 3]]="","",IF(Table1[[#This Row],[Effect 3]]="Dr.","Yes","No"))</f>
        <v/>
      </c>
      <c r="CD801" t="str">
        <f>IF(Table1[[#This Row],[Ledger 3]]="","",Table1[[#This Row],[Ledger 3]])</f>
        <v/>
      </c>
      <c r="CE801" t="str">
        <f>IF(Table1[[#This Row],[Ledger 3]]="","",IF(Table1[[#This Row],[Effect 3]]="Dr.",-Table1[[#This Row],[Amount 3]],Table1[[#This Row],[Amount 3]]))</f>
        <v/>
      </c>
      <c r="CH801" t="str">
        <f>IF(Table1[[#This Row],[Ledger 4]]="","","No")</f>
        <v/>
      </c>
      <c r="CI801" t="str">
        <f>IF(Table1[[#This Row],[Ledger 4]]="","",IF(Table1[[#This Row],[Effect 4]]="Dr.","Yes","No"))</f>
        <v/>
      </c>
      <c r="CJ801" t="str">
        <f>IF(Table1[[#This Row],[Ledger 4]]="","",Table1[[#This Row],[Ledger 4]])</f>
        <v/>
      </c>
      <c r="CK801" t="str">
        <f>IF(Table1[[#This Row],[Ledger 4]]="","",IF(Table1[[#This Row],[Effect 4]]="Dr.",-Table1[[#This Row],[Amount 4]],Table1[[#This Row],[Amount 4]]))</f>
        <v/>
      </c>
      <c r="CN801" t="str">
        <f>IF(Table1[[#This Row],[Ledger 5]]="","","No")</f>
        <v/>
      </c>
      <c r="CO801" t="str">
        <f>IF(Table1[[#This Row],[Ledger 5]]="","",IF(Table1[[#This Row],[Effect 5]]="Dr.","Yes","No"))</f>
        <v/>
      </c>
      <c r="CP801" t="str">
        <f>IF(Table1[[#This Row],[Ledger 5]]="","",Table1[[#This Row],[Ledger 5]])</f>
        <v/>
      </c>
      <c r="CQ801" t="str">
        <f>IF(Table1[[#This Row],[Ledger 5]]="","",IF(Table1[[#This Row],[Effect 5]]="Dr.",-Table1[[#This Row],[Amount 5]],Table1[[#This Row],[Amount 5]]))</f>
        <v/>
      </c>
      <c r="CT801" t="str">
        <f>IF(Table1[[#This Row],[Ledger 6]]="","","No")</f>
        <v/>
      </c>
      <c r="CU801" t="str">
        <f>IF(Table1[[#This Row],[Ledger 6]]="","",IF(Table1[[#This Row],[Effect 6]]="Dr.","Yes","No"))</f>
        <v/>
      </c>
      <c r="CV801" t="str">
        <f>IF(Table1[[#This Row],[Ledger 6]]="","",Table1[[#This Row],[Ledger 6]])</f>
        <v/>
      </c>
      <c r="CW801" t="str">
        <f>IF(Table1[[#This Row],[Ledger 6]]="","",IF(Table1[[#This Row],[Effect 6]]="Dr.",-Table1[[#This Row],[Amount 6]],Table1[[#This Row],[Amount 6]]))</f>
        <v/>
      </c>
      <c r="CZ801" t="str">
        <f>IF(Table1[[#This Row],[Ledger 7]]="","","No")</f>
        <v/>
      </c>
      <c r="DA801" t="str">
        <f>IF(Table1[[#This Row],[Ledger 7]]="","",IF(Table1[[#This Row],[Effect 7]]="Dr.","Yes","No"))</f>
        <v/>
      </c>
      <c r="DB801" t="str">
        <f>IF(Table1[[#This Row],[Ledger 7]]="","",Table1[[#This Row],[Ledger 7]])</f>
        <v/>
      </c>
      <c r="DC801" t="str">
        <f>IF(Table1[[#This Row],[Ledger 7]]="","",IF(Table1[[#This Row],[Effect 7]]="Dr.",-Table1[[#This Row],[Amount 7]],Table1[[#This Row],[Amount 7]]))</f>
        <v/>
      </c>
      <c r="DF801" t="str">
        <f>IF(Table1[[#This Row],[Ledger 8]]="","","No")</f>
        <v/>
      </c>
      <c r="DG801" t="str">
        <f>IF(Table1[[#This Row],[Ledger 8]]="","",IF(Table1[[#This Row],[Effect 8]]="Dr.","Yes","No"))</f>
        <v/>
      </c>
      <c r="DH801" t="str">
        <f>IF(Table1[[#This Row],[Ledger 8]]="","",Table1[[#This Row],[Ledger 8]])</f>
        <v/>
      </c>
      <c r="DI801" t="str">
        <f>IF(Table1[[#This Row],[Ledger 8]]="","",IF(Table1[[#This Row],[Effect 8]]="Dr.",-Table1[[#This Row],[Amount 8]],Table1[[#This Row],[Amount 8]]))</f>
        <v/>
      </c>
      <c r="DL801" t="str">
        <f>IF(Table1[[#This Row],[Ledger 9]]="","","No")</f>
        <v/>
      </c>
      <c r="DM801" t="str">
        <f>IF(Table1[[#This Row],[Ledger 9]]="","",IF(Table1[[#This Row],[Effect 9]]="Dr.","Yes","No"))</f>
        <v/>
      </c>
      <c r="DN801" t="str">
        <f>IF(Table1[[#This Row],[Ledger 9]]="","",Table1[[#This Row],[Ledger 9]])</f>
        <v/>
      </c>
      <c r="DO801" t="str">
        <f>IF(Table1[[#This Row],[Ledger 9]]="","",IF(Table1[[#This Row],[Effect 9]]="Dr.",-Table1[[#This Row],[Amount 9]],Table1[[#This Row],[Amount 9]]))</f>
        <v/>
      </c>
      <c r="DR801" t="str">
        <f>IF(Table1[[#This Row],[Ledger 10]]="","","No")</f>
        <v/>
      </c>
      <c r="DS801" t="str">
        <f>IF(Table1[[#This Row],[Ledger 10]]="","",IF(Table1[[#This Row],[Effect 10]]="Dr.","Yes","No"))</f>
        <v/>
      </c>
      <c r="DT801" t="str">
        <f>IF(Table1[[#This Row],[Ledger 10]]="","",Table1[[#This Row],[Ledger 10]])</f>
        <v/>
      </c>
      <c r="DU801" t="str">
        <f>IF(Table1[[#This Row],[Ledger 10]]="","",IF(Table1[[#This Row],[Effect 10]]="Dr.",-Table1[[#This Row],[Amount 10]],Table1[[#This Row],[Amount 10]]))</f>
        <v/>
      </c>
      <c r="DX801" t="str">
        <f>IF(Table1[[#This Row],[Ledger 11]]="","","No")</f>
        <v/>
      </c>
      <c r="DY801" t="str">
        <f>IF(Table1[[#This Row],[Ledger 11]]="","",IF(Table1[[#This Row],[Effect 11]]="Dr.","Yes","No"))</f>
        <v/>
      </c>
      <c r="DZ801" t="str">
        <f>IF(Table1[[#This Row],[Ledger 11]]="","",Table1[[#This Row],[Ledger 11]])</f>
        <v/>
      </c>
      <c r="EA801" t="str">
        <f>IF(Table1[[#This Row],[Ledger 11]]="","",IF(Table1[[#This Row],[Effect 11]]="Dr.",-Table1[[#This Row],[Amount 11]],Table1[[#This Row],[Amount 11]]))</f>
        <v/>
      </c>
      <c r="ED801" t="str">
        <f>IF(Table1[[#This Row],[Ledger 12]]="","","No")</f>
        <v/>
      </c>
      <c r="EE801" t="str">
        <f>IF(Table1[[#This Row],[Ledger 12]]="","",IF(Table1[[#This Row],[Effect 12]]="Dr.","Yes","No"))</f>
        <v/>
      </c>
      <c r="EF801" t="str">
        <f>IF(Table1[[#This Row],[Ledger 12]]="","",Table1[[#This Row],[Ledger 12]])</f>
        <v/>
      </c>
      <c r="EG801" t="str">
        <f>IF(Table1[[#This Row],[Ledger 12]]="","",IF(Table1[[#This Row],[Effect 12]]="Dr.",-Table1[[#This Row],[Amount 12]],Table1[[#This Row],[Amount 12]]))</f>
        <v/>
      </c>
      <c r="EJ801" t="str">
        <f>IF(Table1[[#This Row],[Ledger 13]]="","","No")</f>
        <v/>
      </c>
      <c r="EK801" t="str">
        <f>IF(Table1[[#This Row],[Ledger 13]]="","",IF(Table1[[#This Row],[Effect 13]]="Dr.","Yes","No"))</f>
        <v/>
      </c>
      <c r="EL801" t="str">
        <f>IF(Table1[[#This Row],[Ledger 13]]="","",Table1[[#This Row],[Ledger 13]])</f>
        <v/>
      </c>
      <c r="EM801" t="str">
        <f>IF(Table1[[#This Row],[Ledger 13]]="","",IF(Table1[[#This Row],[Effect 13]]="Dr.",-Table1[[#This Row],[Amount 13]],Table1[[#This Row],[Amount 13]]))</f>
        <v/>
      </c>
      <c r="EP801" t="str">
        <f>IF(Table1[[#This Row],[Ledger 14]]="","","No")</f>
        <v/>
      </c>
      <c r="EQ801" t="str">
        <f>IF(Table1[[#This Row],[Ledger 14]]="","",IF(Table1[[#This Row],[Effect 14]]="Dr.","Yes","No"))</f>
        <v/>
      </c>
      <c r="ER801" t="str">
        <f>IF(Table1[[#This Row],[Ledger 14]]="","",Table1[[#This Row],[Ledger 14]])</f>
        <v/>
      </c>
      <c r="ES801" t="str">
        <f>IF(Table1[[#This Row],[Ledger 14]]="","",IF(Table1[[#This Row],[Effect 14]]="Dr.",-Table1[[#This Row],[Amount 14]],Table1[[#This Row],[Amount 14]]))</f>
        <v/>
      </c>
      <c r="EV801" t="str">
        <f>IF(Table1[[#This Row],[Ledger 15]]="","","No")</f>
        <v/>
      </c>
      <c r="EW801" t="str">
        <f>IF(Table1[[#This Row],[Ledger 15]]="","",IF(Table1[[#This Row],[Effect 15]]="Dr.","Yes","No"))</f>
        <v/>
      </c>
      <c r="EX801" t="str">
        <f>IF(Table1[[#This Row],[Ledger 15]]="","",Table1[[#This Row],[Ledger 15]])</f>
        <v/>
      </c>
      <c r="EY801" t="str">
        <f>IF(Table1[[#This Row],[Ledger 15]]="","",IF(Table1[[#This Row],[Effect 15]]="Dr.",-Table1[[#This Row],[Amount 15]],Table1[[#This Row],[Amount 15]]))</f>
        <v/>
      </c>
      <c r="FD8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1">
        <f>IF(Table1[[#This Row],[Date]]="",0,IF(AND(Table1[[#This Row],[Date]]&gt;=$FE$2,Table1[[#This Row],[Date]]&lt;=$FE$3),0,1))</f>
        <v>0</v>
      </c>
      <c r="FF801">
        <f>IF(Table1[[#This Row],[Date]]="",0,IF(TYPE(VLOOKUP(Table1[[#This Row],[Voucher Type]],Table1[[#All],[Voucher Type Master]],1,FALSE))=16,1,0))</f>
        <v>0</v>
      </c>
      <c r="FG801">
        <f>IF(TYPE(IF(Table1[[#This Row],[Date]]="",0,IF(VLOOKUP(Table1[[#This Row],[Voucher Type]],$FY$5:$FZ$13,2,0)=Table1[[#This Row],[Effect 1]],0,1)))=16,1,0)</f>
        <v>0</v>
      </c>
      <c r="FH8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1">
        <f>IF(LEN(Table1[[#This Row],[Ledger 1]])&gt;0,IF(TYPE(VLOOKUP(Table1[[#This Row],[Ledger 1]],GZ:GZ,1,0))=16,1,0),0)</f>
        <v>0</v>
      </c>
      <c r="FJ801">
        <f>IF(LEN(Table1[[#This Row],[Ledger 2]])&gt;0,IF(TYPE(VLOOKUP(Table1[[#This Row],[Ledger 2]],GZ:GZ,1,0))=16,1,0),0)</f>
        <v>0</v>
      </c>
      <c r="FK801">
        <f>IF(LEN(Table1[[#This Row],[Ledger 3]])&gt;0,IF(TYPE(VLOOKUP(Table1[[#This Row],[Ledger 3]],GZ:GZ,1,0))=16,1,0),0)</f>
        <v>0</v>
      </c>
      <c r="FL801">
        <f>IF(LEN(Table1[[#This Row],[Ledger 4]])&gt;0,IF(TYPE(VLOOKUP(Table1[[#This Row],[Ledger 4]],GZ:GZ,1,0))=16,1,0),0)</f>
        <v>0</v>
      </c>
      <c r="FM801">
        <f>IF(LEN(Table1[[#This Row],[Ledger 5]])&gt;0,IF(TYPE(VLOOKUP(Table1[[#This Row],[Ledger 5]],GZ:GZ,1,0))=16,1,0),0)</f>
        <v>0</v>
      </c>
      <c r="FN801">
        <f>IF(LEN(Table1[[#This Row],[Ledger 6]])&gt;0,IF(TYPE(VLOOKUP(Table1[[#This Row],[Ledger 6]],$GZ:$GZ,1,0))=16,1,0),0)</f>
        <v>0</v>
      </c>
      <c r="FO801">
        <f>IF(LEN(Table1[[#This Row],[Ledger 7]])&gt;0,IF(TYPE(VLOOKUP(Table1[[#This Row],[Ledger 7]],$GZ:$GZ,1,0))=16,1,0),0)</f>
        <v>0</v>
      </c>
      <c r="FP801">
        <f>IF(LEN(Table1[[#This Row],[Ledger 8]])&gt;0,IF(TYPE(VLOOKUP(Table1[[#This Row],[Ledger 8]],$GZ:$GZ,1,0))=16,1,0),0)</f>
        <v>0</v>
      </c>
      <c r="FQ801">
        <f>IF(LEN(Table1[[#This Row],[Ledger 9]])&gt;0,IF(TYPE(VLOOKUP(Table1[[#This Row],[Ledger 9]],$GZ:$GZ,1,0))=16,1,0),0)</f>
        <v>0</v>
      </c>
      <c r="FR801">
        <f>IF(LEN(Table1[[#This Row],[Ledger 10]])&gt;0,IF(TYPE(VLOOKUP(Table1[[#This Row],[Ledger 10]],$GZ:$GZ,1,0))=16,1,0),0)</f>
        <v>0</v>
      </c>
      <c r="FS801">
        <f>IF(LEN(Table1[[#This Row],[Ledger 11]])&gt;0,IF(TYPE(VLOOKUP(Table1[[#This Row],[Ledger 11]],$GZ:$GZ,1,0))=16,1,0),0)</f>
        <v>0</v>
      </c>
      <c r="FT801">
        <f>IF(LEN(Table1[[#This Row],[Ledger 12]])&gt;0,IF(TYPE(VLOOKUP(Table1[[#This Row],[Ledger 12]],$GZ:$GZ,1,0))=16,1,0),0)</f>
        <v>0</v>
      </c>
      <c r="FU801">
        <f>IF(LEN(Table1[[#This Row],[Ledger 13]])&gt;0,IF(TYPE(VLOOKUP(Table1[[#This Row],[Ledger 13]],$GZ:$GZ,1,0))=16,1,0),0)</f>
        <v>0</v>
      </c>
      <c r="FV801">
        <f>IF(LEN(Table1[[#This Row],[Ledger 14]])&gt;0,IF(TYPE(VLOOKUP(Table1[[#This Row],[Ledger 14]],$GZ:$GZ,1,0))=16,1,0),0)</f>
        <v>0</v>
      </c>
      <c r="FW801">
        <f>IF(LEN(Table1[[#This Row],[Ledger 15]])&gt;0,IF(TYPE(VLOOKUP(Table1[[#This Row],[Ledger 15]],$GZ:$GZ,1,0))=16,1,0),0)</f>
        <v>0</v>
      </c>
    </row>
    <row r="802" spans="4:179" ht="33" customHeight="1" x14ac:dyDescent="0.45">
      <c r="D802" s="8">
        <f t="shared" si="21"/>
        <v>797</v>
      </c>
      <c r="E802" s="32"/>
      <c r="F802" s="34"/>
      <c r="G802" s="34"/>
      <c r="H802" s="34"/>
      <c r="I802" s="34"/>
      <c r="J802" s="38"/>
      <c r="K802" s="33"/>
      <c r="L802" s="36"/>
      <c r="M802" s="35"/>
      <c r="N802" s="34"/>
      <c r="O802" s="41"/>
      <c r="P802" s="35"/>
      <c r="Q802" s="34"/>
      <c r="R802" s="37"/>
      <c r="S802" s="35"/>
      <c r="T802" s="34"/>
      <c r="U802" s="37"/>
      <c r="V802" s="35"/>
      <c r="W802" s="34"/>
      <c r="X802" s="37"/>
      <c r="Y802" s="35"/>
      <c r="Z802" s="34"/>
      <c r="AA802" s="37"/>
      <c r="AB802" s="35"/>
      <c r="AC802" s="34"/>
      <c r="AD802" s="37"/>
      <c r="AE802" s="35"/>
      <c r="AF802" s="34"/>
      <c r="AG802" s="37"/>
      <c r="AH802" s="35"/>
      <c r="AI802" s="34"/>
      <c r="AJ802" s="37"/>
      <c r="AK802" s="35"/>
      <c r="AL802" s="34"/>
      <c r="AM802" s="37"/>
      <c r="AN802" s="35"/>
      <c r="AO802" s="34"/>
      <c r="AP802" s="37"/>
      <c r="AQ802" s="35"/>
      <c r="AR802" s="34"/>
      <c r="AS802" s="37"/>
      <c r="AT802" s="35"/>
      <c r="AU802" s="34"/>
      <c r="AV802" s="37"/>
      <c r="AW802" s="35"/>
      <c r="AX802" s="34"/>
      <c r="AY802" s="37"/>
      <c r="AZ802" s="35"/>
      <c r="BA802" s="34"/>
      <c r="BB802" s="37"/>
      <c r="BC8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2" s="7"/>
      <c r="BF802" t="str">
        <f>IF(Table1[[#This Row],[Date]]="","","&amp;lt;VOUCHER REMOTEID="&amp;""""&amp;$A$11&amp;$A$13&amp;ROW()&amp;""""&amp;" VCHTYPE="""&amp;F802&amp;""" ACTION="""&amp;"Create"&amp;"""&amp;gt;")</f>
        <v/>
      </c>
      <c r="BG802" t="str">
        <f>IF(Table1[[#This Row],[Date]]="","",TEXT(Table1[[#This Row],[Date]],"yyyymmdd"))</f>
        <v/>
      </c>
      <c r="BH802" t="str">
        <f>Table1[[#This Row],[Date2]]</f>
        <v/>
      </c>
      <c r="BI802" t="str">
        <f>IF(Table1[[#This Row],[Date]]="","",Table1[[#This Row],[Voucher Type]])</f>
        <v/>
      </c>
      <c r="BJ802" t="str">
        <f>IF(Table1[[#This Row],[Ref No / Invoice No]]="","",Table1[[#This Row],[Ref No / Invoice No]])</f>
        <v/>
      </c>
      <c r="BK802" t="str">
        <f>IF(Table1[[#This Row],[Voucher No]]="","",Table1[[#This Row],[Voucher No]])</f>
        <v/>
      </c>
      <c r="BL802" t="str">
        <f>IF(Table1[[#This Row],[Date]]="","",Table1[[#This Row],[Narration]])</f>
        <v/>
      </c>
      <c r="BM802" t="str">
        <f>IF(Table1[[#This Row],[Date]]="","",$A$11&amp;$A$13&amp;ROW())</f>
        <v/>
      </c>
      <c r="BN802" t="str">
        <f>IF(Table1[[#This Row],[Date]]="","",$A$13)</f>
        <v/>
      </c>
      <c r="BP802" t="str">
        <f>IF(Table1[[#This Row],[Ledger 1]]="","","No")</f>
        <v/>
      </c>
      <c r="BQ802" t="str">
        <f>IF(Table1[[#This Row],[Date]]="","",IF(Table1[[#This Row],[Effect 1]]="Dr.","Yes","No"))</f>
        <v/>
      </c>
      <c r="BR802" t="str">
        <f>IF(Table1[[#This Row],[Date]]="","",Table1[[#This Row],[Ledger 1]])</f>
        <v/>
      </c>
      <c r="BS802" t="str">
        <f>IF(Table1[[#This Row],[Date]]="","",IF(Table1[[#This Row],[Effect 1]]="Dr.",-Table1[[#This Row],[Amount 1]],Table1[[#This Row],[Amount 1]]))</f>
        <v/>
      </c>
      <c r="BV802" t="str">
        <f>IF(Table1[[#This Row],[Ledger 2]]="","","No")</f>
        <v/>
      </c>
      <c r="BW802" t="str">
        <f>IF(Table1[[#This Row],[Date]]="","",IF(Table1[[#This Row],[Effect 2]]="Dr.","Yes","No"))</f>
        <v/>
      </c>
      <c r="BX802" t="str">
        <f>IF(Table1[[#This Row],[Date]]="","",Table1[[#This Row],[Ledger 2]])</f>
        <v/>
      </c>
      <c r="BY802" t="str">
        <f>IF(Table1[[#This Row],[Date]]="","",IF(Table1[[#This Row],[Effect 2]]="Dr.",-Table1[[#This Row],[Amount 2]],Table1[[#This Row],[Amount 2]]))</f>
        <v/>
      </c>
      <c r="CB802" t="str">
        <f>IF(Table1[[#This Row],[Ledger 3]]="","","No")</f>
        <v/>
      </c>
      <c r="CC802" t="str">
        <f>IF(Table1[[#This Row],[Ledger 3]]="","",IF(Table1[[#This Row],[Effect 3]]="Dr.","Yes","No"))</f>
        <v/>
      </c>
      <c r="CD802" t="str">
        <f>IF(Table1[[#This Row],[Ledger 3]]="","",Table1[[#This Row],[Ledger 3]])</f>
        <v/>
      </c>
      <c r="CE802" t="str">
        <f>IF(Table1[[#This Row],[Ledger 3]]="","",IF(Table1[[#This Row],[Effect 3]]="Dr.",-Table1[[#This Row],[Amount 3]],Table1[[#This Row],[Amount 3]]))</f>
        <v/>
      </c>
      <c r="CH802" t="str">
        <f>IF(Table1[[#This Row],[Ledger 4]]="","","No")</f>
        <v/>
      </c>
      <c r="CI802" t="str">
        <f>IF(Table1[[#This Row],[Ledger 4]]="","",IF(Table1[[#This Row],[Effect 4]]="Dr.","Yes","No"))</f>
        <v/>
      </c>
      <c r="CJ802" t="str">
        <f>IF(Table1[[#This Row],[Ledger 4]]="","",Table1[[#This Row],[Ledger 4]])</f>
        <v/>
      </c>
      <c r="CK802" t="str">
        <f>IF(Table1[[#This Row],[Ledger 4]]="","",IF(Table1[[#This Row],[Effect 4]]="Dr.",-Table1[[#This Row],[Amount 4]],Table1[[#This Row],[Amount 4]]))</f>
        <v/>
      </c>
      <c r="CN802" t="str">
        <f>IF(Table1[[#This Row],[Ledger 5]]="","","No")</f>
        <v/>
      </c>
      <c r="CO802" t="str">
        <f>IF(Table1[[#This Row],[Ledger 5]]="","",IF(Table1[[#This Row],[Effect 5]]="Dr.","Yes","No"))</f>
        <v/>
      </c>
      <c r="CP802" t="str">
        <f>IF(Table1[[#This Row],[Ledger 5]]="","",Table1[[#This Row],[Ledger 5]])</f>
        <v/>
      </c>
      <c r="CQ802" t="str">
        <f>IF(Table1[[#This Row],[Ledger 5]]="","",IF(Table1[[#This Row],[Effect 5]]="Dr.",-Table1[[#This Row],[Amount 5]],Table1[[#This Row],[Amount 5]]))</f>
        <v/>
      </c>
      <c r="CT802" t="str">
        <f>IF(Table1[[#This Row],[Ledger 6]]="","","No")</f>
        <v/>
      </c>
      <c r="CU802" t="str">
        <f>IF(Table1[[#This Row],[Ledger 6]]="","",IF(Table1[[#This Row],[Effect 6]]="Dr.","Yes","No"))</f>
        <v/>
      </c>
      <c r="CV802" t="str">
        <f>IF(Table1[[#This Row],[Ledger 6]]="","",Table1[[#This Row],[Ledger 6]])</f>
        <v/>
      </c>
      <c r="CW802" t="str">
        <f>IF(Table1[[#This Row],[Ledger 6]]="","",IF(Table1[[#This Row],[Effect 6]]="Dr.",-Table1[[#This Row],[Amount 6]],Table1[[#This Row],[Amount 6]]))</f>
        <v/>
      </c>
      <c r="CZ802" t="str">
        <f>IF(Table1[[#This Row],[Ledger 7]]="","","No")</f>
        <v/>
      </c>
      <c r="DA802" t="str">
        <f>IF(Table1[[#This Row],[Ledger 7]]="","",IF(Table1[[#This Row],[Effect 7]]="Dr.","Yes","No"))</f>
        <v/>
      </c>
      <c r="DB802" t="str">
        <f>IF(Table1[[#This Row],[Ledger 7]]="","",Table1[[#This Row],[Ledger 7]])</f>
        <v/>
      </c>
      <c r="DC802" t="str">
        <f>IF(Table1[[#This Row],[Ledger 7]]="","",IF(Table1[[#This Row],[Effect 7]]="Dr.",-Table1[[#This Row],[Amount 7]],Table1[[#This Row],[Amount 7]]))</f>
        <v/>
      </c>
      <c r="DF802" t="str">
        <f>IF(Table1[[#This Row],[Ledger 8]]="","","No")</f>
        <v/>
      </c>
      <c r="DG802" t="str">
        <f>IF(Table1[[#This Row],[Ledger 8]]="","",IF(Table1[[#This Row],[Effect 8]]="Dr.","Yes","No"))</f>
        <v/>
      </c>
      <c r="DH802" t="str">
        <f>IF(Table1[[#This Row],[Ledger 8]]="","",Table1[[#This Row],[Ledger 8]])</f>
        <v/>
      </c>
      <c r="DI802" t="str">
        <f>IF(Table1[[#This Row],[Ledger 8]]="","",IF(Table1[[#This Row],[Effect 8]]="Dr.",-Table1[[#This Row],[Amount 8]],Table1[[#This Row],[Amount 8]]))</f>
        <v/>
      </c>
      <c r="DL802" t="str">
        <f>IF(Table1[[#This Row],[Ledger 9]]="","","No")</f>
        <v/>
      </c>
      <c r="DM802" t="str">
        <f>IF(Table1[[#This Row],[Ledger 9]]="","",IF(Table1[[#This Row],[Effect 9]]="Dr.","Yes","No"))</f>
        <v/>
      </c>
      <c r="DN802" t="str">
        <f>IF(Table1[[#This Row],[Ledger 9]]="","",Table1[[#This Row],[Ledger 9]])</f>
        <v/>
      </c>
      <c r="DO802" t="str">
        <f>IF(Table1[[#This Row],[Ledger 9]]="","",IF(Table1[[#This Row],[Effect 9]]="Dr.",-Table1[[#This Row],[Amount 9]],Table1[[#This Row],[Amount 9]]))</f>
        <v/>
      </c>
      <c r="DR802" t="str">
        <f>IF(Table1[[#This Row],[Ledger 10]]="","","No")</f>
        <v/>
      </c>
      <c r="DS802" t="str">
        <f>IF(Table1[[#This Row],[Ledger 10]]="","",IF(Table1[[#This Row],[Effect 10]]="Dr.","Yes","No"))</f>
        <v/>
      </c>
      <c r="DT802" t="str">
        <f>IF(Table1[[#This Row],[Ledger 10]]="","",Table1[[#This Row],[Ledger 10]])</f>
        <v/>
      </c>
      <c r="DU802" t="str">
        <f>IF(Table1[[#This Row],[Ledger 10]]="","",IF(Table1[[#This Row],[Effect 10]]="Dr.",-Table1[[#This Row],[Amount 10]],Table1[[#This Row],[Amount 10]]))</f>
        <v/>
      </c>
      <c r="DX802" t="str">
        <f>IF(Table1[[#This Row],[Ledger 11]]="","","No")</f>
        <v/>
      </c>
      <c r="DY802" t="str">
        <f>IF(Table1[[#This Row],[Ledger 11]]="","",IF(Table1[[#This Row],[Effect 11]]="Dr.","Yes","No"))</f>
        <v/>
      </c>
      <c r="DZ802" t="str">
        <f>IF(Table1[[#This Row],[Ledger 11]]="","",Table1[[#This Row],[Ledger 11]])</f>
        <v/>
      </c>
      <c r="EA802" t="str">
        <f>IF(Table1[[#This Row],[Ledger 11]]="","",IF(Table1[[#This Row],[Effect 11]]="Dr.",-Table1[[#This Row],[Amount 11]],Table1[[#This Row],[Amount 11]]))</f>
        <v/>
      </c>
      <c r="ED802" t="str">
        <f>IF(Table1[[#This Row],[Ledger 12]]="","","No")</f>
        <v/>
      </c>
      <c r="EE802" t="str">
        <f>IF(Table1[[#This Row],[Ledger 12]]="","",IF(Table1[[#This Row],[Effect 12]]="Dr.","Yes","No"))</f>
        <v/>
      </c>
      <c r="EF802" t="str">
        <f>IF(Table1[[#This Row],[Ledger 12]]="","",Table1[[#This Row],[Ledger 12]])</f>
        <v/>
      </c>
      <c r="EG802" t="str">
        <f>IF(Table1[[#This Row],[Ledger 12]]="","",IF(Table1[[#This Row],[Effect 12]]="Dr.",-Table1[[#This Row],[Amount 12]],Table1[[#This Row],[Amount 12]]))</f>
        <v/>
      </c>
      <c r="EJ802" t="str">
        <f>IF(Table1[[#This Row],[Ledger 13]]="","","No")</f>
        <v/>
      </c>
      <c r="EK802" t="str">
        <f>IF(Table1[[#This Row],[Ledger 13]]="","",IF(Table1[[#This Row],[Effect 13]]="Dr.","Yes","No"))</f>
        <v/>
      </c>
      <c r="EL802" t="str">
        <f>IF(Table1[[#This Row],[Ledger 13]]="","",Table1[[#This Row],[Ledger 13]])</f>
        <v/>
      </c>
      <c r="EM802" t="str">
        <f>IF(Table1[[#This Row],[Ledger 13]]="","",IF(Table1[[#This Row],[Effect 13]]="Dr.",-Table1[[#This Row],[Amount 13]],Table1[[#This Row],[Amount 13]]))</f>
        <v/>
      </c>
      <c r="EP802" t="str">
        <f>IF(Table1[[#This Row],[Ledger 14]]="","","No")</f>
        <v/>
      </c>
      <c r="EQ802" t="str">
        <f>IF(Table1[[#This Row],[Ledger 14]]="","",IF(Table1[[#This Row],[Effect 14]]="Dr.","Yes","No"))</f>
        <v/>
      </c>
      <c r="ER802" t="str">
        <f>IF(Table1[[#This Row],[Ledger 14]]="","",Table1[[#This Row],[Ledger 14]])</f>
        <v/>
      </c>
      <c r="ES802" t="str">
        <f>IF(Table1[[#This Row],[Ledger 14]]="","",IF(Table1[[#This Row],[Effect 14]]="Dr.",-Table1[[#This Row],[Amount 14]],Table1[[#This Row],[Amount 14]]))</f>
        <v/>
      </c>
      <c r="EV802" t="str">
        <f>IF(Table1[[#This Row],[Ledger 15]]="","","No")</f>
        <v/>
      </c>
      <c r="EW802" t="str">
        <f>IF(Table1[[#This Row],[Ledger 15]]="","",IF(Table1[[#This Row],[Effect 15]]="Dr.","Yes","No"))</f>
        <v/>
      </c>
      <c r="EX802" t="str">
        <f>IF(Table1[[#This Row],[Ledger 15]]="","",Table1[[#This Row],[Ledger 15]])</f>
        <v/>
      </c>
      <c r="EY802" t="str">
        <f>IF(Table1[[#This Row],[Ledger 15]]="","",IF(Table1[[#This Row],[Effect 15]]="Dr.",-Table1[[#This Row],[Amount 15]],Table1[[#This Row],[Amount 15]]))</f>
        <v/>
      </c>
      <c r="FD8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2">
        <f>IF(Table1[[#This Row],[Date]]="",0,IF(AND(Table1[[#This Row],[Date]]&gt;=$FE$2,Table1[[#This Row],[Date]]&lt;=$FE$3),0,1))</f>
        <v>0</v>
      </c>
      <c r="FF802">
        <f>IF(Table1[[#This Row],[Date]]="",0,IF(TYPE(VLOOKUP(Table1[[#This Row],[Voucher Type]],Table1[[#All],[Voucher Type Master]],1,FALSE))=16,1,0))</f>
        <v>0</v>
      </c>
      <c r="FG802">
        <f>IF(TYPE(IF(Table1[[#This Row],[Date]]="",0,IF(VLOOKUP(Table1[[#This Row],[Voucher Type]],$FY$5:$FZ$13,2,0)=Table1[[#This Row],[Effect 1]],0,1)))=16,1,0)</f>
        <v>0</v>
      </c>
      <c r="FH8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2">
        <f>IF(LEN(Table1[[#This Row],[Ledger 1]])&gt;0,IF(TYPE(VLOOKUP(Table1[[#This Row],[Ledger 1]],GZ:GZ,1,0))=16,1,0),0)</f>
        <v>0</v>
      </c>
      <c r="FJ802">
        <f>IF(LEN(Table1[[#This Row],[Ledger 2]])&gt;0,IF(TYPE(VLOOKUP(Table1[[#This Row],[Ledger 2]],GZ:GZ,1,0))=16,1,0),0)</f>
        <v>0</v>
      </c>
      <c r="FK802">
        <f>IF(LEN(Table1[[#This Row],[Ledger 3]])&gt;0,IF(TYPE(VLOOKUP(Table1[[#This Row],[Ledger 3]],GZ:GZ,1,0))=16,1,0),0)</f>
        <v>0</v>
      </c>
      <c r="FL802">
        <f>IF(LEN(Table1[[#This Row],[Ledger 4]])&gt;0,IF(TYPE(VLOOKUP(Table1[[#This Row],[Ledger 4]],GZ:GZ,1,0))=16,1,0),0)</f>
        <v>0</v>
      </c>
      <c r="FM802">
        <f>IF(LEN(Table1[[#This Row],[Ledger 5]])&gt;0,IF(TYPE(VLOOKUP(Table1[[#This Row],[Ledger 5]],GZ:GZ,1,0))=16,1,0),0)</f>
        <v>0</v>
      </c>
      <c r="FN802">
        <f>IF(LEN(Table1[[#This Row],[Ledger 6]])&gt;0,IF(TYPE(VLOOKUP(Table1[[#This Row],[Ledger 6]],$GZ:$GZ,1,0))=16,1,0),0)</f>
        <v>0</v>
      </c>
      <c r="FO802">
        <f>IF(LEN(Table1[[#This Row],[Ledger 7]])&gt;0,IF(TYPE(VLOOKUP(Table1[[#This Row],[Ledger 7]],$GZ:$GZ,1,0))=16,1,0),0)</f>
        <v>0</v>
      </c>
      <c r="FP802">
        <f>IF(LEN(Table1[[#This Row],[Ledger 8]])&gt;0,IF(TYPE(VLOOKUP(Table1[[#This Row],[Ledger 8]],$GZ:$GZ,1,0))=16,1,0),0)</f>
        <v>0</v>
      </c>
      <c r="FQ802">
        <f>IF(LEN(Table1[[#This Row],[Ledger 9]])&gt;0,IF(TYPE(VLOOKUP(Table1[[#This Row],[Ledger 9]],$GZ:$GZ,1,0))=16,1,0),0)</f>
        <v>0</v>
      </c>
      <c r="FR802">
        <f>IF(LEN(Table1[[#This Row],[Ledger 10]])&gt;0,IF(TYPE(VLOOKUP(Table1[[#This Row],[Ledger 10]],$GZ:$GZ,1,0))=16,1,0),0)</f>
        <v>0</v>
      </c>
      <c r="FS802">
        <f>IF(LEN(Table1[[#This Row],[Ledger 11]])&gt;0,IF(TYPE(VLOOKUP(Table1[[#This Row],[Ledger 11]],$GZ:$GZ,1,0))=16,1,0),0)</f>
        <v>0</v>
      </c>
      <c r="FT802">
        <f>IF(LEN(Table1[[#This Row],[Ledger 12]])&gt;0,IF(TYPE(VLOOKUP(Table1[[#This Row],[Ledger 12]],$GZ:$GZ,1,0))=16,1,0),0)</f>
        <v>0</v>
      </c>
      <c r="FU802">
        <f>IF(LEN(Table1[[#This Row],[Ledger 13]])&gt;0,IF(TYPE(VLOOKUP(Table1[[#This Row],[Ledger 13]],$GZ:$GZ,1,0))=16,1,0),0)</f>
        <v>0</v>
      </c>
      <c r="FV802">
        <f>IF(LEN(Table1[[#This Row],[Ledger 14]])&gt;0,IF(TYPE(VLOOKUP(Table1[[#This Row],[Ledger 14]],$GZ:$GZ,1,0))=16,1,0),0)</f>
        <v>0</v>
      </c>
      <c r="FW802">
        <f>IF(LEN(Table1[[#This Row],[Ledger 15]])&gt;0,IF(TYPE(VLOOKUP(Table1[[#This Row],[Ledger 15]],$GZ:$GZ,1,0))=16,1,0),0)</f>
        <v>0</v>
      </c>
    </row>
    <row r="803" spans="4:179" ht="33" customHeight="1" x14ac:dyDescent="0.45">
      <c r="D803" s="8">
        <f t="shared" si="21"/>
        <v>798</v>
      </c>
      <c r="E803" s="32"/>
      <c r="F803" s="34"/>
      <c r="G803" s="34"/>
      <c r="H803" s="34"/>
      <c r="I803" s="34"/>
      <c r="J803" s="38"/>
      <c r="K803" s="33"/>
      <c r="L803" s="36"/>
      <c r="M803" s="35"/>
      <c r="N803" s="34"/>
      <c r="O803" s="41"/>
      <c r="P803" s="35"/>
      <c r="Q803" s="34"/>
      <c r="R803" s="37"/>
      <c r="S803" s="35"/>
      <c r="T803" s="34"/>
      <c r="U803" s="37"/>
      <c r="V803" s="35"/>
      <c r="W803" s="34"/>
      <c r="X803" s="37"/>
      <c r="Y803" s="35"/>
      <c r="Z803" s="34"/>
      <c r="AA803" s="37"/>
      <c r="AB803" s="35"/>
      <c r="AC803" s="34"/>
      <c r="AD803" s="37"/>
      <c r="AE803" s="35"/>
      <c r="AF803" s="34"/>
      <c r="AG803" s="37"/>
      <c r="AH803" s="35"/>
      <c r="AI803" s="34"/>
      <c r="AJ803" s="37"/>
      <c r="AK803" s="35"/>
      <c r="AL803" s="34"/>
      <c r="AM803" s="37"/>
      <c r="AN803" s="35"/>
      <c r="AO803" s="34"/>
      <c r="AP803" s="37"/>
      <c r="AQ803" s="35"/>
      <c r="AR803" s="34"/>
      <c r="AS803" s="37"/>
      <c r="AT803" s="35"/>
      <c r="AU803" s="34"/>
      <c r="AV803" s="37"/>
      <c r="AW803" s="35"/>
      <c r="AX803" s="34"/>
      <c r="AY803" s="37"/>
      <c r="AZ803" s="35"/>
      <c r="BA803" s="34"/>
      <c r="BB803" s="37"/>
      <c r="BC8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3" s="7"/>
      <c r="BF803" t="str">
        <f>IF(Table1[[#This Row],[Date]]="","","&amp;lt;VOUCHER REMOTEID="&amp;""""&amp;$A$11&amp;$A$13&amp;ROW()&amp;""""&amp;" VCHTYPE="""&amp;F803&amp;""" ACTION="""&amp;"Create"&amp;"""&amp;gt;")</f>
        <v/>
      </c>
      <c r="BG803" t="str">
        <f>IF(Table1[[#This Row],[Date]]="","",TEXT(Table1[[#This Row],[Date]],"yyyymmdd"))</f>
        <v/>
      </c>
      <c r="BH803" t="str">
        <f>Table1[[#This Row],[Date2]]</f>
        <v/>
      </c>
      <c r="BI803" t="str">
        <f>IF(Table1[[#This Row],[Date]]="","",Table1[[#This Row],[Voucher Type]])</f>
        <v/>
      </c>
      <c r="BJ803" t="str">
        <f>IF(Table1[[#This Row],[Ref No / Invoice No]]="","",Table1[[#This Row],[Ref No / Invoice No]])</f>
        <v/>
      </c>
      <c r="BK803" t="str">
        <f>IF(Table1[[#This Row],[Voucher No]]="","",Table1[[#This Row],[Voucher No]])</f>
        <v/>
      </c>
      <c r="BL803" t="str">
        <f>IF(Table1[[#This Row],[Date]]="","",Table1[[#This Row],[Narration]])</f>
        <v/>
      </c>
      <c r="BM803" t="str">
        <f>IF(Table1[[#This Row],[Date]]="","",$A$11&amp;$A$13&amp;ROW())</f>
        <v/>
      </c>
      <c r="BN803" t="str">
        <f>IF(Table1[[#This Row],[Date]]="","",$A$13)</f>
        <v/>
      </c>
      <c r="BP803" t="str">
        <f>IF(Table1[[#This Row],[Ledger 1]]="","","No")</f>
        <v/>
      </c>
      <c r="BQ803" t="str">
        <f>IF(Table1[[#This Row],[Date]]="","",IF(Table1[[#This Row],[Effect 1]]="Dr.","Yes","No"))</f>
        <v/>
      </c>
      <c r="BR803" t="str">
        <f>IF(Table1[[#This Row],[Date]]="","",Table1[[#This Row],[Ledger 1]])</f>
        <v/>
      </c>
      <c r="BS803" t="str">
        <f>IF(Table1[[#This Row],[Date]]="","",IF(Table1[[#This Row],[Effect 1]]="Dr.",-Table1[[#This Row],[Amount 1]],Table1[[#This Row],[Amount 1]]))</f>
        <v/>
      </c>
      <c r="BV803" t="str">
        <f>IF(Table1[[#This Row],[Ledger 2]]="","","No")</f>
        <v/>
      </c>
      <c r="BW803" t="str">
        <f>IF(Table1[[#This Row],[Date]]="","",IF(Table1[[#This Row],[Effect 2]]="Dr.","Yes","No"))</f>
        <v/>
      </c>
      <c r="BX803" t="str">
        <f>IF(Table1[[#This Row],[Date]]="","",Table1[[#This Row],[Ledger 2]])</f>
        <v/>
      </c>
      <c r="BY803" t="str">
        <f>IF(Table1[[#This Row],[Date]]="","",IF(Table1[[#This Row],[Effect 2]]="Dr.",-Table1[[#This Row],[Amount 2]],Table1[[#This Row],[Amount 2]]))</f>
        <v/>
      </c>
      <c r="CB803" t="str">
        <f>IF(Table1[[#This Row],[Ledger 3]]="","","No")</f>
        <v/>
      </c>
      <c r="CC803" t="str">
        <f>IF(Table1[[#This Row],[Ledger 3]]="","",IF(Table1[[#This Row],[Effect 3]]="Dr.","Yes","No"))</f>
        <v/>
      </c>
      <c r="CD803" t="str">
        <f>IF(Table1[[#This Row],[Ledger 3]]="","",Table1[[#This Row],[Ledger 3]])</f>
        <v/>
      </c>
      <c r="CE803" t="str">
        <f>IF(Table1[[#This Row],[Ledger 3]]="","",IF(Table1[[#This Row],[Effect 3]]="Dr.",-Table1[[#This Row],[Amount 3]],Table1[[#This Row],[Amount 3]]))</f>
        <v/>
      </c>
      <c r="CH803" t="str">
        <f>IF(Table1[[#This Row],[Ledger 4]]="","","No")</f>
        <v/>
      </c>
      <c r="CI803" t="str">
        <f>IF(Table1[[#This Row],[Ledger 4]]="","",IF(Table1[[#This Row],[Effect 4]]="Dr.","Yes","No"))</f>
        <v/>
      </c>
      <c r="CJ803" t="str">
        <f>IF(Table1[[#This Row],[Ledger 4]]="","",Table1[[#This Row],[Ledger 4]])</f>
        <v/>
      </c>
      <c r="CK803" t="str">
        <f>IF(Table1[[#This Row],[Ledger 4]]="","",IF(Table1[[#This Row],[Effect 4]]="Dr.",-Table1[[#This Row],[Amount 4]],Table1[[#This Row],[Amount 4]]))</f>
        <v/>
      </c>
      <c r="CN803" t="str">
        <f>IF(Table1[[#This Row],[Ledger 5]]="","","No")</f>
        <v/>
      </c>
      <c r="CO803" t="str">
        <f>IF(Table1[[#This Row],[Ledger 5]]="","",IF(Table1[[#This Row],[Effect 5]]="Dr.","Yes","No"))</f>
        <v/>
      </c>
      <c r="CP803" t="str">
        <f>IF(Table1[[#This Row],[Ledger 5]]="","",Table1[[#This Row],[Ledger 5]])</f>
        <v/>
      </c>
      <c r="CQ803" t="str">
        <f>IF(Table1[[#This Row],[Ledger 5]]="","",IF(Table1[[#This Row],[Effect 5]]="Dr.",-Table1[[#This Row],[Amount 5]],Table1[[#This Row],[Amount 5]]))</f>
        <v/>
      </c>
      <c r="CT803" t="str">
        <f>IF(Table1[[#This Row],[Ledger 6]]="","","No")</f>
        <v/>
      </c>
      <c r="CU803" t="str">
        <f>IF(Table1[[#This Row],[Ledger 6]]="","",IF(Table1[[#This Row],[Effect 6]]="Dr.","Yes","No"))</f>
        <v/>
      </c>
      <c r="CV803" t="str">
        <f>IF(Table1[[#This Row],[Ledger 6]]="","",Table1[[#This Row],[Ledger 6]])</f>
        <v/>
      </c>
      <c r="CW803" t="str">
        <f>IF(Table1[[#This Row],[Ledger 6]]="","",IF(Table1[[#This Row],[Effect 6]]="Dr.",-Table1[[#This Row],[Amount 6]],Table1[[#This Row],[Amount 6]]))</f>
        <v/>
      </c>
      <c r="CZ803" t="str">
        <f>IF(Table1[[#This Row],[Ledger 7]]="","","No")</f>
        <v/>
      </c>
      <c r="DA803" t="str">
        <f>IF(Table1[[#This Row],[Ledger 7]]="","",IF(Table1[[#This Row],[Effect 7]]="Dr.","Yes","No"))</f>
        <v/>
      </c>
      <c r="DB803" t="str">
        <f>IF(Table1[[#This Row],[Ledger 7]]="","",Table1[[#This Row],[Ledger 7]])</f>
        <v/>
      </c>
      <c r="DC803" t="str">
        <f>IF(Table1[[#This Row],[Ledger 7]]="","",IF(Table1[[#This Row],[Effect 7]]="Dr.",-Table1[[#This Row],[Amount 7]],Table1[[#This Row],[Amount 7]]))</f>
        <v/>
      </c>
      <c r="DF803" t="str">
        <f>IF(Table1[[#This Row],[Ledger 8]]="","","No")</f>
        <v/>
      </c>
      <c r="DG803" t="str">
        <f>IF(Table1[[#This Row],[Ledger 8]]="","",IF(Table1[[#This Row],[Effect 8]]="Dr.","Yes","No"))</f>
        <v/>
      </c>
      <c r="DH803" t="str">
        <f>IF(Table1[[#This Row],[Ledger 8]]="","",Table1[[#This Row],[Ledger 8]])</f>
        <v/>
      </c>
      <c r="DI803" t="str">
        <f>IF(Table1[[#This Row],[Ledger 8]]="","",IF(Table1[[#This Row],[Effect 8]]="Dr.",-Table1[[#This Row],[Amount 8]],Table1[[#This Row],[Amount 8]]))</f>
        <v/>
      </c>
      <c r="DL803" t="str">
        <f>IF(Table1[[#This Row],[Ledger 9]]="","","No")</f>
        <v/>
      </c>
      <c r="DM803" t="str">
        <f>IF(Table1[[#This Row],[Ledger 9]]="","",IF(Table1[[#This Row],[Effect 9]]="Dr.","Yes","No"))</f>
        <v/>
      </c>
      <c r="DN803" t="str">
        <f>IF(Table1[[#This Row],[Ledger 9]]="","",Table1[[#This Row],[Ledger 9]])</f>
        <v/>
      </c>
      <c r="DO803" t="str">
        <f>IF(Table1[[#This Row],[Ledger 9]]="","",IF(Table1[[#This Row],[Effect 9]]="Dr.",-Table1[[#This Row],[Amount 9]],Table1[[#This Row],[Amount 9]]))</f>
        <v/>
      </c>
      <c r="DR803" t="str">
        <f>IF(Table1[[#This Row],[Ledger 10]]="","","No")</f>
        <v/>
      </c>
      <c r="DS803" t="str">
        <f>IF(Table1[[#This Row],[Ledger 10]]="","",IF(Table1[[#This Row],[Effect 10]]="Dr.","Yes","No"))</f>
        <v/>
      </c>
      <c r="DT803" t="str">
        <f>IF(Table1[[#This Row],[Ledger 10]]="","",Table1[[#This Row],[Ledger 10]])</f>
        <v/>
      </c>
      <c r="DU803" t="str">
        <f>IF(Table1[[#This Row],[Ledger 10]]="","",IF(Table1[[#This Row],[Effect 10]]="Dr.",-Table1[[#This Row],[Amount 10]],Table1[[#This Row],[Amount 10]]))</f>
        <v/>
      </c>
      <c r="DX803" t="str">
        <f>IF(Table1[[#This Row],[Ledger 11]]="","","No")</f>
        <v/>
      </c>
      <c r="DY803" t="str">
        <f>IF(Table1[[#This Row],[Ledger 11]]="","",IF(Table1[[#This Row],[Effect 11]]="Dr.","Yes","No"))</f>
        <v/>
      </c>
      <c r="DZ803" t="str">
        <f>IF(Table1[[#This Row],[Ledger 11]]="","",Table1[[#This Row],[Ledger 11]])</f>
        <v/>
      </c>
      <c r="EA803" t="str">
        <f>IF(Table1[[#This Row],[Ledger 11]]="","",IF(Table1[[#This Row],[Effect 11]]="Dr.",-Table1[[#This Row],[Amount 11]],Table1[[#This Row],[Amount 11]]))</f>
        <v/>
      </c>
      <c r="ED803" t="str">
        <f>IF(Table1[[#This Row],[Ledger 12]]="","","No")</f>
        <v/>
      </c>
      <c r="EE803" t="str">
        <f>IF(Table1[[#This Row],[Ledger 12]]="","",IF(Table1[[#This Row],[Effect 12]]="Dr.","Yes","No"))</f>
        <v/>
      </c>
      <c r="EF803" t="str">
        <f>IF(Table1[[#This Row],[Ledger 12]]="","",Table1[[#This Row],[Ledger 12]])</f>
        <v/>
      </c>
      <c r="EG803" t="str">
        <f>IF(Table1[[#This Row],[Ledger 12]]="","",IF(Table1[[#This Row],[Effect 12]]="Dr.",-Table1[[#This Row],[Amount 12]],Table1[[#This Row],[Amount 12]]))</f>
        <v/>
      </c>
      <c r="EJ803" t="str">
        <f>IF(Table1[[#This Row],[Ledger 13]]="","","No")</f>
        <v/>
      </c>
      <c r="EK803" t="str">
        <f>IF(Table1[[#This Row],[Ledger 13]]="","",IF(Table1[[#This Row],[Effect 13]]="Dr.","Yes","No"))</f>
        <v/>
      </c>
      <c r="EL803" t="str">
        <f>IF(Table1[[#This Row],[Ledger 13]]="","",Table1[[#This Row],[Ledger 13]])</f>
        <v/>
      </c>
      <c r="EM803" t="str">
        <f>IF(Table1[[#This Row],[Ledger 13]]="","",IF(Table1[[#This Row],[Effect 13]]="Dr.",-Table1[[#This Row],[Amount 13]],Table1[[#This Row],[Amount 13]]))</f>
        <v/>
      </c>
      <c r="EP803" t="str">
        <f>IF(Table1[[#This Row],[Ledger 14]]="","","No")</f>
        <v/>
      </c>
      <c r="EQ803" t="str">
        <f>IF(Table1[[#This Row],[Ledger 14]]="","",IF(Table1[[#This Row],[Effect 14]]="Dr.","Yes","No"))</f>
        <v/>
      </c>
      <c r="ER803" t="str">
        <f>IF(Table1[[#This Row],[Ledger 14]]="","",Table1[[#This Row],[Ledger 14]])</f>
        <v/>
      </c>
      <c r="ES803" t="str">
        <f>IF(Table1[[#This Row],[Ledger 14]]="","",IF(Table1[[#This Row],[Effect 14]]="Dr.",-Table1[[#This Row],[Amount 14]],Table1[[#This Row],[Amount 14]]))</f>
        <v/>
      </c>
      <c r="EV803" t="str">
        <f>IF(Table1[[#This Row],[Ledger 15]]="","","No")</f>
        <v/>
      </c>
      <c r="EW803" t="str">
        <f>IF(Table1[[#This Row],[Ledger 15]]="","",IF(Table1[[#This Row],[Effect 15]]="Dr.","Yes","No"))</f>
        <v/>
      </c>
      <c r="EX803" t="str">
        <f>IF(Table1[[#This Row],[Ledger 15]]="","",Table1[[#This Row],[Ledger 15]])</f>
        <v/>
      </c>
      <c r="EY803" t="str">
        <f>IF(Table1[[#This Row],[Ledger 15]]="","",IF(Table1[[#This Row],[Effect 15]]="Dr.",-Table1[[#This Row],[Amount 15]],Table1[[#This Row],[Amount 15]]))</f>
        <v/>
      </c>
      <c r="FD8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3">
        <f>IF(Table1[[#This Row],[Date]]="",0,IF(AND(Table1[[#This Row],[Date]]&gt;=$FE$2,Table1[[#This Row],[Date]]&lt;=$FE$3),0,1))</f>
        <v>0</v>
      </c>
      <c r="FF803">
        <f>IF(Table1[[#This Row],[Date]]="",0,IF(TYPE(VLOOKUP(Table1[[#This Row],[Voucher Type]],Table1[[#All],[Voucher Type Master]],1,FALSE))=16,1,0))</f>
        <v>0</v>
      </c>
      <c r="FG803">
        <f>IF(TYPE(IF(Table1[[#This Row],[Date]]="",0,IF(VLOOKUP(Table1[[#This Row],[Voucher Type]],$FY$5:$FZ$13,2,0)=Table1[[#This Row],[Effect 1]],0,1)))=16,1,0)</f>
        <v>0</v>
      </c>
      <c r="FH8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3">
        <f>IF(LEN(Table1[[#This Row],[Ledger 1]])&gt;0,IF(TYPE(VLOOKUP(Table1[[#This Row],[Ledger 1]],GZ:GZ,1,0))=16,1,0),0)</f>
        <v>0</v>
      </c>
      <c r="FJ803">
        <f>IF(LEN(Table1[[#This Row],[Ledger 2]])&gt;0,IF(TYPE(VLOOKUP(Table1[[#This Row],[Ledger 2]],GZ:GZ,1,0))=16,1,0),0)</f>
        <v>0</v>
      </c>
      <c r="FK803">
        <f>IF(LEN(Table1[[#This Row],[Ledger 3]])&gt;0,IF(TYPE(VLOOKUP(Table1[[#This Row],[Ledger 3]],GZ:GZ,1,0))=16,1,0),0)</f>
        <v>0</v>
      </c>
      <c r="FL803">
        <f>IF(LEN(Table1[[#This Row],[Ledger 4]])&gt;0,IF(TYPE(VLOOKUP(Table1[[#This Row],[Ledger 4]],GZ:GZ,1,0))=16,1,0),0)</f>
        <v>0</v>
      </c>
      <c r="FM803">
        <f>IF(LEN(Table1[[#This Row],[Ledger 5]])&gt;0,IF(TYPE(VLOOKUP(Table1[[#This Row],[Ledger 5]],GZ:GZ,1,0))=16,1,0),0)</f>
        <v>0</v>
      </c>
      <c r="FN803">
        <f>IF(LEN(Table1[[#This Row],[Ledger 6]])&gt;0,IF(TYPE(VLOOKUP(Table1[[#This Row],[Ledger 6]],$GZ:$GZ,1,0))=16,1,0),0)</f>
        <v>0</v>
      </c>
      <c r="FO803">
        <f>IF(LEN(Table1[[#This Row],[Ledger 7]])&gt;0,IF(TYPE(VLOOKUP(Table1[[#This Row],[Ledger 7]],$GZ:$GZ,1,0))=16,1,0),0)</f>
        <v>0</v>
      </c>
      <c r="FP803">
        <f>IF(LEN(Table1[[#This Row],[Ledger 8]])&gt;0,IF(TYPE(VLOOKUP(Table1[[#This Row],[Ledger 8]],$GZ:$GZ,1,0))=16,1,0),0)</f>
        <v>0</v>
      </c>
      <c r="FQ803">
        <f>IF(LEN(Table1[[#This Row],[Ledger 9]])&gt;0,IF(TYPE(VLOOKUP(Table1[[#This Row],[Ledger 9]],$GZ:$GZ,1,0))=16,1,0),0)</f>
        <v>0</v>
      </c>
      <c r="FR803">
        <f>IF(LEN(Table1[[#This Row],[Ledger 10]])&gt;0,IF(TYPE(VLOOKUP(Table1[[#This Row],[Ledger 10]],$GZ:$GZ,1,0))=16,1,0),0)</f>
        <v>0</v>
      </c>
      <c r="FS803">
        <f>IF(LEN(Table1[[#This Row],[Ledger 11]])&gt;0,IF(TYPE(VLOOKUP(Table1[[#This Row],[Ledger 11]],$GZ:$GZ,1,0))=16,1,0),0)</f>
        <v>0</v>
      </c>
      <c r="FT803">
        <f>IF(LEN(Table1[[#This Row],[Ledger 12]])&gt;0,IF(TYPE(VLOOKUP(Table1[[#This Row],[Ledger 12]],$GZ:$GZ,1,0))=16,1,0),0)</f>
        <v>0</v>
      </c>
      <c r="FU803">
        <f>IF(LEN(Table1[[#This Row],[Ledger 13]])&gt;0,IF(TYPE(VLOOKUP(Table1[[#This Row],[Ledger 13]],$GZ:$GZ,1,0))=16,1,0),0)</f>
        <v>0</v>
      </c>
      <c r="FV803">
        <f>IF(LEN(Table1[[#This Row],[Ledger 14]])&gt;0,IF(TYPE(VLOOKUP(Table1[[#This Row],[Ledger 14]],$GZ:$GZ,1,0))=16,1,0),0)</f>
        <v>0</v>
      </c>
      <c r="FW803">
        <f>IF(LEN(Table1[[#This Row],[Ledger 15]])&gt;0,IF(TYPE(VLOOKUP(Table1[[#This Row],[Ledger 15]],$GZ:$GZ,1,0))=16,1,0),0)</f>
        <v>0</v>
      </c>
    </row>
    <row r="804" spans="4:179" ht="33" customHeight="1" x14ac:dyDescent="0.45">
      <c r="D804" s="8">
        <f t="shared" si="21"/>
        <v>799</v>
      </c>
      <c r="E804" s="32"/>
      <c r="F804" s="34"/>
      <c r="G804" s="34"/>
      <c r="H804" s="34"/>
      <c r="I804" s="34"/>
      <c r="J804" s="38"/>
      <c r="K804" s="33"/>
      <c r="L804" s="36"/>
      <c r="M804" s="35"/>
      <c r="N804" s="34"/>
      <c r="O804" s="41"/>
      <c r="P804" s="35"/>
      <c r="Q804" s="34"/>
      <c r="R804" s="37"/>
      <c r="S804" s="35"/>
      <c r="T804" s="34"/>
      <c r="U804" s="37"/>
      <c r="V804" s="35"/>
      <c r="W804" s="34"/>
      <c r="X804" s="37"/>
      <c r="Y804" s="35"/>
      <c r="Z804" s="34"/>
      <c r="AA804" s="37"/>
      <c r="AB804" s="35"/>
      <c r="AC804" s="34"/>
      <c r="AD804" s="37"/>
      <c r="AE804" s="35"/>
      <c r="AF804" s="34"/>
      <c r="AG804" s="37"/>
      <c r="AH804" s="35"/>
      <c r="AI804" s="34"/>
      <c r="AJ804" s="37"/>
      <c r="AK804" s="35"/>
      <c r="AL804" s="34"/>
      <c r="AM804" s="37"/>
      <c r="AN804" s="35"/>
      <c r="AO804" s="34"/>
      <c r="AP804" s="37"/>
      <c r="AQ804" s="35"/>
      <c r="AR804" s="34"/>
      <c r="AS804" s="37"/>
      <c r="AT804" s="35"/>
      <c r="AU804" s="34"/>
      <c r="AV804" s="37"/>
      <c r="AW804" s="35"/>
      <c r="AX804" s="34"/>
      <c r="AY804" s="37"/>
      <c r="AZ804" s="35"/>
      <c r="BA804" s="34"/>
      <c r="BB804" s="37"/>
      <c r="BC8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4" s="7"/>
      <c r="BF804" t="str">
        <f>IF(Table1[[#This Row],[Date]]="","","&amp;lt;VOUCHER REMOTEID="&amp;""""&amp;$A$11&amp;$A$13&amp;ROW()&amp;""""&amp;" VCHTYPE="""&amp;F804&amp;""" ACTION="""&amp;"Create"&amp;"""&amp;gt;")</f>
        <v/>
      </c>
      <c r="BG804" t="str">
        <f>IF(Table1[[#This Row],[Date]]="","",TEXT(Table1[[#This Row],[Date]],"yyyymmdd"))</f>
        <v/>
      </c>
      <c r="BH804" t="str">
        <f>Table1[[#This Row],[Date2]]</f>
        <v/>
      </c>
      <c r="BI804" t="str">
        <f>IF(Table1[[#This Row],[Date]]="","",Table1[[#This Row],[Voucher Type]])</f>
        <v/>
      </c>
      <c r="BJ804" t="str">
        <f>IF(Table1[[#This Row],[Ref No / Invoice No]]="","",Table1[[#This Row],[Ref No / Invoice No]])</f>
        <v/>
      </c>
      <c r="BK804" t="str">
        <f>IF(Table1[[#This Row],[Voucher No]]="","",Table1[[#This Row],[Voucher No]])</f>
        <v/>
      </c>
      <c r="BL804" t="str">
        <f>IF(Table1[[#This Row],[Date]]="","",Table1[[#This Row],[Narration]])</f>
        <v/>
      </c>
      <c r="BM804" t="str">
        <f>IF(Table1[[#This Row],[Date]]="","",$A$11&amp;$A$13&amp;ROW())</f>
        <v/>
      </c>
      <c r="BN804" t="str">
        <f>IF(Table1[[#This Row],[Date]]="","",$A$13)</f>
        <v/>
      </c>
      <c r="BP804" t="str">
        <f>IF(Table1[[#This Row],[Ledger 1]]="","","No")</f>
        <v/>
      </c>
      <c r="BQ804" t="str">
        <f>IF(Table1[[#This Row],[Date]]="","",IF(Table1[[#This Row],[Effect 1]]="Dr.","Yes","No"))</f>
        <v/>
      </c>
      <c r="BR804" t="str">
        <f>IF(Table1[[#This Row],[Date]]="","",Table1[[#This Row],[Ledger 1]])</f>
        <v/>
      </c>
      <c r="BS804" t="str">
        <f>IF(Table1[[#This Row],[Date]]="","",IF(Table1[[#This Row],[Effect 1]]="Dr.",-Table1[[#This Row],[Amount 1]],Table1[[#This Row],[Amount 1]]))</f>
        <v/>
      </c>
      <c r="BV804" t="str">
        <f>IF(Table1[[#This Row],[Ledger 2]]="","","No")</f>
        <v/>
      </c>
      <c r="BW804" t="str">
        <f>IF(Table1[[#This Row],[Date]]="","",IF(Table1[[#This Row],[Effect 2]]="Dr.","Yes","No"))</f>
        <v/>
      </c>
      <c r="BX804" t="str">
        <f>IF(Table1[[#This Row],[Date]]="","",Table1[[#This Row],[Ledger 2]])</f>
        <v/>
      </c>
      <c r="BY804" t="str">
        <f>IF(Table1[[#This Row],[Date]]="","",IF(Table1[[#This Row],[Effect 2]]="Dr.",-Table1[[#This Row],[Amount 2]],Table1[[#This Row],[Amount 2]]))</f>
        <v/>
      </c>
      <c r="CB804" t="str">
        <f>IF(Table1[[#This Row],[Ledger 3]]="","","No")</f>
        <v/>
      </c>
      <c r="CC804" t="str">
        <f>IF(Table1[[#This Row],[Ledger 3]]="","",IF(Table1[[#This Row],[Effect 3]]="Dr.","Yes","No"))</f>
        <v/>
      </c>
      <c r="CD804" t="str">
        <f>IF(Table1[[#This Row],[Ledger 3]]="","",Table1[[#This Row],[Ledger 3]])</f>
        <v/>
      </c>
      <c r="CE804" t="str">
        <f>IF(Table1[[#This Row],[Ledger 3]]="","",IF(Table1[[#This Row],[Effect 3]]="Dr.",-Table1[[#This Row],[Amount 3]],Table1[[#This Row],[Amount 3]]))</f>
        <v/>
      </c>
      <c r="CH804" t="str">
        <f>IF(Table1[[#This Row],[Ledger 4]]="","","No")</f>
        <v/>
      </c>
      <c r="CI804" t="str">
        <f>IF(Table1[[#This Row],[Ledger 4]]="","",IF(Table1[[#This Row],[Effect 4]]="Dr.","Yes","No"))</f>
        <v/>
      </c>
      <c r="CJ804" t="str">
        <f>IF(Table1[[#This Row],[Ledger 4]]="","",Table1[[#This Row],[Ledger 4]])</f>
        <v/>
      </c>
      <c r="CK804" t="str">
        <f>IF(Table1[[#This Row],[Ledger 4]]="","",IF(Table1[[#This Row],[Effect 4]]="Dr.",-Table1[[#This Row],[Amount 4]],Table1[[#This Row],[Amount 4]]))</f>
        <v/>
      </c>
      <c r="CN804" t="str">
        <f>IF(Table1[[#This Row],[Ledger 5]]="","","No")</f>
        <v/>
      </c>
      <c r="CO804" t="str">
        <f>IF(Table1[[#This Row],[Ledger 5]]="","",IF(Table1[[#This Row],[Effect 5]]="Dr.","Yes","No"))</f>
        <v/>
      </c>
      <c r="CP804" t="str">
        <f>IF(Table1[[#This Row],[Ledger 5]]="","",Table1[[#This Row],[Ledger 5]])</f>
        <v/>
      </c>
      <c r="CQ804" t="str">
        <f>IF(Table1[[#This Row],[Ledger 5]]="","",IF(Table1[[#This Row],[Effect 5]]="Dr.",-Table1[[#This Row],[Amount 5]],Table1[[#This Row],[Amount 5]]))</f>
        <v/>
      </c>
      <c r="CT804" t="str">
        <f>IF(Table1[[#This Row],[Ledger 6]]="","","No")</f>
        <v/>
      </c>
      <c r="CU804" t="str">
        <f>IF(Table1[[#This Row],[Ledger 6]]="","",IF(Table1[[#This Row],[Effect 6]]="Dr.","Yes","No"))</f>
        <v/>
      </c>
      <c r="CV804" t="str">
        <f>IF(Table1[[#This Row],[Ledger 6]]="","",Table1[[#This Row],[Ledger 6]])</f>
        <v/>
      </c>
      <c r="CW804" t="str">
        <f>IF(Table1[[#This Row],[Ledger 6]]="","",IF(Table1[[#This Row],[Effect 6]]="Dr.",-Table1[[#This Row],[Amount 6]],Table1[[#This Row],[Amount 6]]))</f>
        <v/>
      </c>
      <c r="CZ804" t="str">
        <f>IF(Table1[[#This Row],[Ledger 7]]="","","No")</f>
        <v/>
      </c>
      <c r="DA804" t="str">
        <f>IF(Table1[[#This Row],[Ledger 7]]="","",IF(Table1[[#This Row],[Effect 7]]="Dr.","Yes","No"))</f>
        <v/>
      </c>
      <c r="DB804" t="str">
        <f>IF(Table1[[#This Row],[Ledger 7]]="","",Table1[[#This Row],[Ledger 7]])</f>
        <v/>
      </c>
      <c r="DC804" t="str">
        <f>IF(Table1[[#This Row],[Ledger 7]]="","",IF(Table1[[#This Row],[Effect 7]]="Dr.",-Table1[[#This Row],[Amount 7]],Table1[[#This Row],[Amount 7]]))</f>
        <v/>
      </c>
      <c r="DF804" t="str">
        <f>IF(Table1[[#This Row],[Ledger 8]]="","","No")</f>
        <v/>
      </c>
      <c r="DG804" t="str">
        <f>IF(Table1[[#This Row],[Ledger 8]]="","",IF(Table1[[#This Row],[Effect 8]]="Dr.","Yes","No"))</f>
        <v/>
      </c>
      <c r="DH804" t="str">
        <f>IF(Table1[[#This Row],[Ledger 8]]="","",Table1[[#This Row],[Ledger 8]])</f>
        <v/>
      </c>
      <c r="DI804" t="str">
        <f>IF(Table1[[#This Row],[Ledger 8]]="","",IF(Table1[[#This Row],[Effect 8]]="Dr.",-Table1[[#This Row],[Amount 8]],Table1[[#This Row],[Amount 8]]))</f>
        <v/>
      </c>
      <c r="DL804" t="str">
        <f>IF(Table1[[#This Row],[Ledger 9]]="","","No")</f>
        <v/>
      </c>
      <c r="DM804" t="str">
        <f>IF(Table1[[#This Row],[Ledger 9]]="","",IF(Table1[[#This Row],[Effect 9]]="Dr.","Yes","No"))</f>
        <v/>
      </c>
      <c r="DN804" t="str">
        <f>IF(Table1[[#This Row],[Ledger 9]]="","",Table1[[#This Row],[Ledger 9]])</f>
        <v/>
      </c>
      <c r="DO804" t="str">
        <f>IF(Table1[[#This Row],[Ledger 9]]="","",IF(Table1[[#This Row],[Effect 9]]="Dr.",-Table1[[#This Row],[Amount 9]],Table1[[#This Row],[Amount 9]]))</f>
        <v/>
      </c>
      <c r="DR804" t="str">
        <f>IF(Table1[[#This Row],[Ledger 10]]="","","No")</f>
        <v/>
      </c>
      <c r="DS804" t="str">
        <f>IF(Table1[[#This Row],[Ledger 10]]="","",IF(Table1[[#This Row],[Effect 10]]="Dr.","Yes","No"))</f>
        <v/>
      </c>
      <c r="DT804" t="str">
        <f>IF(Table1[[#This Row],[Ledger 10]]="","",Table1[[#This Row],[Ledger 10]])</f>
        <v/>
      </c>
      <c r="DU804" t="str">
        <f>IF(Table1[[#This Row],[Ledger 10]]="","",IF(Table1[[#This Row],[Effect 10]]="Dr.",-Table1[[#This Row],[Amount 10]],Table1[[#This Row],[Amount 10]]))</f>
        <v/>
      </c>
      <c r="DX804" t="str">
        <f>IF(Table1[[#This Row],[Ledger 11]]="","","No")</f>
        <v/>
      </c>
      <c r="DY804" t="str">
        <f>IF(Table1[[#This Row],[Ledger 11]]="","",IF(Table1[[#This Row],[Effect 11]]="Dr.","Yes","No"))</f>
        <v/>
      </c>
      <c r="DZ804" t="str">
        <f>IF(Table1[[#This Row],[Ledger 11]]="","",Table1[[#This Row],[Ledger 11]])</f>
        <v/>
      </c>
      <c r="EA804" t="str">
        <f>IF(Table1[[#This Row],[Ledger 11]]="","",IF(Table1[[#This Row],[Effect 11]]="Dr.",-Table1[[#This Row],[Amount 11]],Table1[[#This Row],[Amount 11]]))</f>
        <v/>
      </c>
      <c r="ED804" t="str">
        <f>IF(Table1[[#This Row],[Ledger 12]]="","","No")</f>
        <v/>
      </c>
      <c r="EE804" t="str">
        <f>IF(Table1[[#This Row],[Ledger 12]]="","",IF(Table1[[#This Row],[Effect 12]]="Dr.","Yes","No"))</f>
        <v/>
      </c>
      <c r="EF804" t="str">
        <f>IF(Table1[[#This Row],[Ledger 12]]="","",Table1[[#This Row],[Ledger 12]])</f>
        <v/>
      </c>
      <c r="EG804" t="str">
        <f>IF(Table1[[#This Row],[Ledger 12]]="","",IF(Table1[[#This Row],[Effect 12]]="Dr.",-Table1[[#This Row],[Amount 12]],Table1[[#This Row],[Amount 12]]))</f>
        <v/>
      </c>
      <c r="EJ804" t="str">
        <f>IF(Table1[[#This Row],[Ledger 13]]="","","No")</f>
        <v/>
      </c>
      <c r="EK804" t="str">
        <f>IF(Table1[[#This Row],[Ledger 13]]="","",IF(Table1[[#This Row],[Effect 13]]="Dr.","Yes","No"))</f>
        <v/>
      </c>
      <c r="EL804" t="str">
        <f>IF(Table1[[#This Row],[Ledger 13]]="","",Table1[[#This Row],[Ledger 13]])</f>
        <v/>
      </c>
      <c r="EM804" t="str">
        <f>IF(Table1[[#This Row],[Ledger 13]]="","",IF(Table1[[#This Row],[Effect 13]]="Dr.",-Table1[[#This Row],[Amount 13]],Table1[[#This Row],[Amount 13]]))</f>
        <v/>
      </c>
      <c r="EP804" t="str">
        <f>IF(Table1[[#This Row],[Ledger 14]]="","","No")</f>
        <v/>
      </c>
      <c r="EQ804" t="str">
        <f>IF(Table1[[#This Row],[Ledger 14]]="","",IF(Table1[[#This Row],[Effect 14]]="Dr.","Yes","No"))</f>
        <v/>
      </c>
      <c r="ER804" t="str">
        <f>IF(Table1[[#This Row],[Ledger 14]]="","",Table1[[#This Row],[Ledger 14]])</f>
        <v/>
      </c>
      <c r="ES804" t="str">
        <f>IF(Table1[[#This Row],[Ledger 14]]="","",IF(Table1[[#This Row],[Effect 14]]="Dr.",-Table1[[#This Row],[Amount 14]],Table1[[#This Row],[Amount 14]]))</f>
        <v/>
      </c>
      <c r="EV804" t="str">
        <f>IF(Table1[[#This Row],[Ledger 15]]="","","No")</f>
        <v/>
      </c>
      <c r="EW804" t="str">
        <f>IF(Table1[[#This Row],[Ledger 15]]="","",IF(Table1[[#This Row],[Effect 15]]="Dr.","Yes","No"))</f>
        <v/>
      </c>
      <c r="EX804" t="str">
        <f>IF(Table1[[#This Row],[Ledger 15]]="","",Table1[[#This Row],[Ledger 15]])</f>
        <v/>
      </c>
      <c r="EY804" t="str">
        <f>IF(Table1[[#This Row],[Ledger 15]]="","",IF(Table1[[#This Row],[Effect 15]]="Dr.",-Table1[[#This Row],[Amount 15]],Table1[[#This Row],[Amount 15]]))</f>
        <v/>
      </c>
      <c r="FD8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4">
        <f>IF(Table1[[#This Row],[Date]]="",0,IF(AND(Table1[[#This Row],[Date]]&gt;=$FE$2,Table1[[#This Row],[Date]]&lt;=$FE$3),0,1))</f>
        <v>0</v>
      </c>
      <c r="FF804">
        <f>IF(Table1[[#This Row],[Date]]="",0,IF(TYPE(VLOOKUP(Table1[[#This Row],[Voucher Type]],Table1[[#All],[Voucher Type Master]],1,FALSE))=16,1,0))</f>
        <v>0</v>
      </c>
      <c r="FG804">
        <f>IF(TYPE(IF(Table1[[#This Row],[Date]]="",0,IF(VLOOKUP(Table1[[#This Row],[Voucher Type]],$FY$5:$FZ$13,2,0)=Table1[[#This Row],[Effect 1]],0,1)))=16,1,0)</f>
        <v>0</v>
      </c>
      <c r="FH8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4">
        <f>IF(LEN(Table1[[#This Row],[Ledger 1]])&gt;0,IF(TYPE(VLOOKUP(Table1[[#This Row],[Ledger 1]],GZ:GZ,1,0))=16,1,0),0)</f>
        <v>0</v>
      </c>
      <c r="FJ804">
        <f>IF(LEN(Table1[[#This Row],[Ledger 2]])&gt;0,IF(TYPE(VLOOKUP(Table1[[#This Row],[Ledger 2]],GZ:GZ,1,0))=16,1,0),0)</f>
        <v>0</v>
      </c>
      <c r="FK804">
        <f>IF(LEN(Table1[[#This Row],[Ledger 3]])&gt;0,IF(TYPE(VLOOKUP(Table1[[#This Row],[Ledger 3]],GZ:GZ,1,0))=16,1,0),0)</f>
        <v>0</v>
      </c>
      <c r="FL804">
        <f>IF(LEN(Table1[[#This Row],[Ledger 4]])&gt;0,IF(TYPE(VLOOKUP(Table1[[#This Row],[Ledger 4]],GZ:GZ,1,0))=16,1,0),0)</f>
        <v>0</v>
      </c>
      <c r="FM804">
        <f>IF(LEN(Table1[[#This Row],[Ledger 5]])&gt;0,IF(TYPE(VLOOKUP(Table1[[#This Row],[Ledger 5]],GZ:GZ,1,0))=16,1,0),0)</f>
        <v>0</v>
      </c>
      <c r="FN804">
        <f>IF(LEN(Table1[[#This Row],[Ledger 6]])&gt;0,IF(TYPE(VLOOKUP(Table1[[#This Row],[Ledger 6]],$GZ:$GZ,1,0))=16,1,0),0)</f>
        <v>0</v>
      </c>
      <c r="FO804">
        <f>IF(LEN(Table1[[#This Row],[Ledger 7]])&gt;0,IF(TYPE(VLOOKUP(Table1[[#This Row],[Ledger 7]],$GZ:$GZ,1,0))=16,1,0),0)</f>
        <v>0</v>
      </c>
      <c r="FP804">
        <f>IF(LEN(Table1[[#This Row],[Ledger 8]])&gt;0,IF(TYPE(VLOOKUP(Table1[[#This Row],[Ledger 8]],$GZ:$GZ,1,0))=16,1,0),0)</f>
        <v>0</v>
      </c>
      <c r="FQ804">
        <f>IF(LEN(Table1[[#This Row],[Ledger 9]])&gt;0,IF(TYPE(VLOOKUP(Table1[[#This Row],[Ledger 9]],$GZ:$GZ,1,0))=16,1,0),0)</f>
        <v>0</v>
      </c>
      <c r="FR804">
        <f>IF(LEN(Table1[[#This Row],[Ledger 10]])&gt;0,IF(TYPE(VLOOKUP(Table1[[#This Row],[Ledger 10]],$GZ:$GZ,1,0))=16,1,0),0)</f>
        <v>0</v>
      </c>
      <c r="FS804">
        <f>IF(LEN(Table1[[#This Row],[Ledger 11]])&gt;0,IF(TYPE(VLOOKUP(Table1[[#This Row],[Ledger 11]],$GZ:$GZ,1,0))=16,1,0),0)</f>
        <v>0</v>
      </c>
      <c r="FT804">
        <f>IF(LEN(Table1[[#This Row],[Ledger 12]])&gt;0,IF(TYPE(VLOOKUP(Table1[[#This Row],[Ledger 12]],$GZ:$GZ,1,0))=16,1,0),0)</f>
        <v>0</v>
      </c>
      <c r="FU804">
        <f>IF(LEN(Table1[[#This Row],[Ledger 13]])&gt;0,IF(TYPE(VLOOKUP(Table1[[#This Row],[Ledger 13]],$GZ:$GZ,1,0))=16,1,0),0)</f>
        <v>0</v>
      </c>
      <c r="FV804">
        <f>IF(LEN(Table1[[#This Row],[Ledger 14]])&gt;0,IF(TYPE(VLOOKUP(Table1[[#This Row],[Ledger 14]],$GZ:$GZ,1,0))=16,1,0),0)</f>
        <v>0</v>
      </c>
      <c r="FW804">
        <f>IF(LEN(Table1[[#This Row],[Ledger 15]])&gt;0,IF(TYPE(VLOOKUP(Table1[[#This Row],[Ledger 15]],$GZ:$GZ,1,0))=16,1,0),0)</f>
        <v>0</v>
      </c>
    </row>
    <row r="805" spans="4:179" ht="33" customHeight="1" x14ac:dyDescent="0.45">
      <c r="D805" s="8">
        <f t="shared" si="21"/>
        <v>800</v>
      </c>
      <c r="E805" s="32"/>
      <c r="F805" s="34"/>
      <c r="G805" s="34"/>
      <c r="H805" s="34"/>
      <c r="I805" s="34"/>
      <c r="J805" s="38"/>
      <c r="K805" s="33"/>
      <c r="L805" s="36"/>
      <c r="M805" s="35"/>
      <c r="N805" s="34"/>
      <c r="O805" s="41"/>
      <c r="P805" s="35"/>
      <c r="Q805" s="34"/>
      <c r="R805" s="37"/>
      <c r="S805" s="35"/>
      <c r="T805" s="34"/>
      <c r="U805" s="37"/>
      <c r="V805" s="35"/>
      <c r="W805" s="34"/>
      <c r="X805" s="37"/>
      <c r="Y805" s="35"/>
      <c r="Z805" s="34"/>
      <c r="AA805" s="37"/>
      <c r="AB805" s="35"/>
      <c r="AC805" s="34"/>
      <c r="AD805" s="37"/>
      <c r="AE805" s="35"/>
      <c r="AF805" s="34"/>
      <c r="AG805" s="37"/>
      <c r="AH805" s="35"/>
      <c r="AI805" s="34"/>
      <c r="AJ805" s="37"/>
      <c r="AK805" s="35"/>
      <c r="AL805" s="34"/>
      <c r="AM805" s="37"/>
      <c r="AN805" s="35"/>
      <c r="AO805" s="34"/>
      <c r="AP805" s="37"/>
      <c r="AQ805" s="35"/>
      <c r="AR805" s="34"/>
      <c r="AS805" s="37"/>
      <c r="AT805" s="35"/>
      <c r="AU805" s="34"/>
      <c r="AV805" s="37"/>
      <c r="AW805" s="35"/>
      <c r="AX805" s="34"/>
      <c r="AY805" s="37"/>
      <c r="AZ805" s="35"/>
      <c r="BA805" s="34"/>
      <c r="BB805" s="37"/>
      <c r="BC8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5" s="7"/>
      <c r="BF805" t="str">
        <f>IF(Table1[[#This Row],[Date]]="","","&amp;lt;VOUCHER REMOTEID="&amp;""""&amp;$A$11&amp;$A$13&amp;ROW()&amp;""""&amp;" VCHTYPE="""&amp;F805&amp;""" ACTION="""&amp;"Create"&amp;"""&amp;gt;")</f>
        <v/>
      </c>
      <c r="BG805" t="str">
        <f>IF(Table1[[#This Row],[Date]]="","",TEXT(Table1[[#This Row],[Date]],"yyyymmdd"))</f>
        <v/>
      </c>
      <c r="BH805" t="str">
        <f>Table1[[#This Row],[Date2]]</f>
        <v/>
      </c>
      <c r="BI805" t="str">
        <f>IF(Table1[[#This Row],[Date]]="","",Table1[[#This Row],[Voucher Type]])</f>
        <v/>
      </c>
      <c r="BJ805" t="str">
        <f>IF(Table1[[#This Row],[Ref No / Invoice No]]="","",Table1[[#This Row],[Ref No / Invoice No]])</f>
        <v/>
      </c>
      <c r="BK805" t="str">
        <f>IF(Table1[[#This Row],[Voucher No]]="","",Table1[[#This Row],[Voucher No]])</f>
        <v/>
      </c>
      <c r="BL805" t="str">
        <f>IF(Table1[[#This Row],[Date]]="","",Table1[[#This Row],[Narration]])</f>
        <v/>
      </c>
      <c r="BM805" t="str">
        <f>IF(Table1[[#This Row],[Date]]="","",$A$11&amp;$A$13&amp;ROW())</f>
        <v/>
      </c>
      <c r="BN805" t="str">
        <f>IF(Table1[[#This Row],[Date]]="","",$A$13)</f>
        <v/>
      </c>
      <c r="BP805" t="str">
        <f>IF(Table1[[#This Row],[Ledger 1]]="","","No")</f>
        <v/>
      </c>
      <c r="BQ805" t="str">
        <f>IF(Table1[[#This Row],[Date]]="","",IF(Table1[[#This Row],[Effect 1]]="Dr.","Yes","No"))</f>
        <v/>
      </c>
      <c r="BR805" t="str">
        <f>IF(Table1[[#This Row],[Date]]="","",Table1[[#This Row],[Ledger 1]])</f>
        <v/>
      </c>
      <c r="BS805" t="str">
        <f>IF(Table1[[#This Row],[Date]]="","",IF(Table1[[#This Row],[Effect 1]]="Dr.",-Table1[[#This Row],[Amount 1]],Table1[[#This Row],[Amount 1]]))</f>
        <v/>
      </c>
      <c r="BV805" t="str">
        <f>IF(Table1[[#This Row],[Ledger 2]]="","","No")</f>
        <v/>
      </c>
      <c r="BW805" t="str">
        <f>IF(Table1[[#This Row],[Date]]="","",IF(Table1[[#This Row],[Effect 2]]="Dr.","Yes","No"))</f>
        <v/>
      </c>
      <c r="BX805" t="str">
        <f>IF(Table1[[#This Row],[Date]]="","",Table1[[#This Row],[Ledger 2]])</f>
        <v/>
      </c>
      <c r="BY805" t="str">
        <f>IF(Table1[[#This Row],[Date]]="","",IF(Table1[[#This Row],[Effect 2]]="Dr.",-Table1[[#This Row],[Amount 2]],Table1[[#This Row],[Amount 2]]))</f>
        <v/>
      </c>
      <c r="CB805" t="str">
        <f>IF(Table1[[#This Row],[Ledger 3]]="","","No")</f>
        <v/>
      </c>
      <c r="CC805" t="str">
        <f>IF(Table1[[#This Row],[Ledger 3]]="","",IF(Table1[[#This Row],[Effect 3]]="Dr.","Yes","No"))</f>
        <v/>
      </c>
      <c r="CD805" t="str">
        <f>IF(Table1[[#This Row],[Ledger 3]]="","",Table1[[#This Row],[Ledger 3]])</f>
        <v/>
      </c>
      <c r="CE805" t="str">
        <f>IF(Table1[[#This Row],[Ledger 3]]="","",IF(Table1[[#This Row],[Effect 3]]="Dr.",-Table1[[#This Row],[Amount 3]],Table1[[#This Row],[Amount 3]]))</f>
        <v/>
      </c>
      <c r="CH805" t="str">
        <f>IF(Table1[[#This Row],[Ledger 4]]="","","No")</f>
        <v/>
      </c>
      <c r="CI805" t="str">
        <f>IF(Table1[[#This Row],[Ledger 4]]="","",IF(Table1[[#This Row],[Effect 4]]="Dr.","Yes","No"))</f>
        <v/>
      </c>
      <c r="CJ805" t="str">
        <f>IF(Table1[[#This Row],[Ledger 4]]="","",Table1[[#This Row],[Ledger 4]])</f>
        <v/>
      </c>
      <c r="CK805" t="str">
        <f>IF(Table1[[#This Row],[Ledger 4]]="","",IF(Table1[[#This Row],[Effect 4]]="Dr.",-Table1[[#This Row],[Amount 4]],Table1[[#This Row],[Amount 4]]))</f>
        <v/>
      </c>
      <c r="CN805" t="str">
        <f>IF(Table1[[#This Row],[Ledger 5]]="","","No")</f>
        <v/>
      </c>
      <c r="CO805" t="str">
        <f>IF(Table1[[#This Row],[Ledger 5]]="","",IF(Table1[[#This Row],[Effect 5]]="Dr.","Yes","No"))</f>
        <v/>
      </c>
      <c r="CP805" t="str">
        <f>IF(Table1[[#This Row],[Ledger 5]]="","",Table1[[#This Row],[Ledger 5]])</f>
        <v/>
      </c>
      <c r="CQ805" t="str">
        <f>IF(Table1[[#This Row],[Ledger 5]]="","",IF(Table1[[#This Row],[Effect 5]]="Dr.",-Table1[[#This Row],[Amount 5]],Table1[[#This Row],[Amount 5]]))</f>
        <v/>
      </c>
      <c r="CT805" t="str">
        <f>IF(Table1[[#This Row],[Ledger 6]]="","","No")</f>
        <v/>
      </c>
      <c r="CU805" t="str">
        <f>IF(Table1[[#This Row],[Ledger 6]]="","",IF(Table1[[#This Row],[Effect 6]]="Dr.","Yes","No"))</f>
        <v/>
      </c>
      <c r="CV805" t="str">
        <f>IF(Table1[[#This Row],[Ledger 6]]="","",Table1[[#This Row],[Ledger 6]])</f>
        <v/>
      </c>
      <c r="CW805" t="str">
        <f>IF(Table1[[#This Row],[Ledger 6]]="","",IF(Table1[[#This Row],[Effect 6]]="Dr.",-Table1[[#This Row],[Amount 6]],Table1[[#This Row],[Amount 6]]))</f>
        <v/>
      </c>
      <c r="CZ805" t="str">
        <f>IF(Table1[[#This Row],[Ledger 7]]="","","No")</f>
        <v/>
      </c>
      <c r="DA805" t="str">
        <f>IF(Table1[[#This Row],[Ledger 7]]="","",IF(Table1[[#This Row],[Effect 7]]="Dr.","Yes","No"))</f>
        <v/>
      </c>
      <c r="DB805" t="str">
        <f>IF(Table1[[#This Row],[Ledger 7]]="","",Table1[[#This Row],[Ledger 7]])</f>
        <v/>
      </c>
      <c r="DC805" t="str">
        <f>IF(Table1[[#This Row],[Ledger 7]]="","",IF(Table1[[#This Row],[Effect 7]]="Dr.",-Table1[[#This Row],[Amount 7]],Table1[[#This Row],[Amount 7]]))</f>
        <v/>
      </c>
      <c r="DF805" t="str">
        <f>IF(Table1[[#This Row],[Ledger 8]]="","","No")</f>
        <v/>
      </c>
      <c r="DG805" t="str">
        <f>IF(Table1[[#This Row],[Ledger 8]]="","",IF(Table1[[#This Row],[Effect 8]]="Dr.","Yes","No"))</f>
        <v/>
      </c>
      <c r="DH805" t="str">
        <f>IF(Table1[[#This Row],[Ledger 8]]="","",Table1[[#This Row],[Ledger 8]])</f>
        <v/>
      </c>
      <c r="DI805" t="str">
        <f>IF(Table1[[#This Row],[Ledger 8]]="","",IF(Table1[[#This Row],[Effect 8]]="Dr.",-Table1[[#This Row],[Amount 8]],Table1[[#This Row],[Amount 8]]))</f>
        <v/>
      </c>
      <c r="DL805" t="str">
        <f>IF(Table1[[#This Row],[Ledger 9]]="","","No")</f>
        <v/>
      </c>
      <c r="DM805" t="str">
        <f>IF(Table1[[#This Row],[Ledger 9]]="","",IF(Table1[[#This Row],[Effect 9]]="Dr.","Yes","No"))</f>
        <v/>
      </c>
      <c r="DN805" t="str">
        <f>IF(Table1[[#This Row],[Ledger 9]]="","",Table1[[#This Row],[Ledger 9]])</f>
        <v/>
      </c>
      <c r="DO805" t="str">
        <f>IF(Table1[[#This Row],[Ledger 9]]="","",IF(Table1[[#This Row],[Effect 9]]="Dr.",-Table1[[#This Row],[Amount 9]],Table1[[#This Row],[Amount 9]]))</f>
        <v/>
      </c>
      <c r="DR805" t="str">
        <f>IF(Table1[[#This Row],[Ledger 10]]="","","No")</f>
        <v/>
      </c>
      <c r="DS805" t="str">
        <f>IF(Table1[[#This Row],[Ledger 10]]="","",IF(Table1[[#This Row],[Effect 10]]="Dr.","Yes","No"))</f>
        <v/>
      </c>
      <c r="DT805" t="str">
        <f>IF(Table1[[#This Row],[Ledger 10]]="","",Table1[[#This Row],[Ledger 10]])</f>
        <v/>
      </c>
      <c r="DU805" t="str">
        <f>IF(Table1[[#This Row],[Ledger 10]]="","",IF(Table1[[#This Row],[Effect 10]]="Dr.",-Table1[[#This Row],[Amount 10]],Table1[[#This Row],[Amount 10]]))</f>
        <v/>
      </c>
      <c r="DX805" t="str">
        <f>IF(Table1[[#This Row],[Ledger 11]]="","","No")</f>
        <v/>
      </c>
      <c r="DY805" t="str">
        <f>IF(Table1[[#This Row],[Ledger 11]]="","",IF(Table1[[#This Row],[Effect 11]]="Dr.","Yes","No"))</f>
        <v/>
      </c>
      <c r="DZ805" t="str">
        <f>IF(Table1[[#This Row],[Ledger 11]]="","",Table1[[#This Row],[Ledger 11]])</f>
        <v/>
      </c>
      <c r="EA805" t="str">
        <f>IF(Table1[[#This Row],[Ledger 11]]="","",IF(Table1[[#This Row],[Effect 11]]="Dr.",-Table1[[#This Row],[Amount 11]],Table1[[#This Row],[Amount 11]]))</f>
        <v/>
      </c>
      <c r="ED805" t="str">
        <f>IF(Table1[[#This Row],[Ledger 12]]="","","No")</f>
        <v/>
      </c>
      <c r="EE805" t="str">
        <f>IF(Table1[[#This Row],[Ledger 12]]="","",IF(Table1[[#This Row],[Effect 12]]="Dr.","Yes","No"))</f>
        <v/>
      </c>
      <c r="EF805" t="str">
        <f>IF(Table1[[#This Row],[Ledger 12]]="","",Table1[[#This Row],[Ledger 12]])</f>
        <v/>
      </c>
      <c r="EG805" t="str">
        <f>IF(Table1[[#This Row],[Ledger 12]]="","",IF(Table1[[#This Row],[Effect 12]]="Dr.",-Table1[[#This Row],[Amount 12]],Table1[[#This Row],[Amount 12]]))</f>
        <v/>
      </c>
      <c r="EJ805" t="str">
        <f>IF(Table1[[#This Row],[Ledger 13]]="","","No")</f>
        <v/>
      </c>
      <c r="EK805" t="str">
        <f>IF(Table1[[#This Row],[Ledger 13]]="","",IF(Table1[[#This Row],[Effect 13]]="Dr.","Yes","No"))</f>
        <v/>
      </c>
      <c r="EL805" t="str">
        <f>IF(Table1[[#This Row],[Ledger 13]]="","",Table1[[#This Row],[Ledger 13]])</f>
        <v/>
      </c>
      <c r="EM805" t="str">
        <f>IF(Table1[[#This Row],[Ledger 13]]="","",IF(Table1[[#This Row],[Effect 13]]="Dr.",-Table1[[#This Row],[Amount 13]],Table1[[#This Row],[Amount 13]]))</f>
        <v/>
      </c>
      <c r="EP805" t="str">
        <f>IF(Table1[[#This Row],[Ledger 14]]="","","No")</f>
        <v/>
      </c>
      <c r="EQ805" t="str">
        <f>IF(Table1[[#This Row],[Ledger 14]]="","",IF(Table1[[#This Row],[Effect 14]]="Dr.","Yes","No"))</f>
        <v/>
      </c>
      <c r="ER805" t="str">
        <f>IF(Table1[[#This Row],[Ledger 14]]="","",Table1[[#This Row],[Ledger 14]])</f>
        <v/>
      </c>
      <c r="ES805" t="str">
        <f>IF(Table1[[#This Row],[Ledger 14]]="","",IF(Table1[[#This Row],[Effect 14]]="Dr.",-Table1[[#This Row],[Amount 14]],Table1[[#This Row],[Amount 14]]))</f>
        <v/>
      </c>
      <c r="EV805" t="str">
        <f>IF(Table1[[#This Row],[Ledger 15]]="","","No")</f>
        <v/>
      </c>
      <c r="EW805" t="str">
        <f>IF(Table1[[#This Row],[Ledger 15]]="","",IF(Table1[[#This Row],[Effect 15]]="Dr.","Yes","No"))</f>
        <v/>
      </c>
      <c r="EX805" t="str">
        <f>IF(Table1[[#This Row],[Ledger 15]]="","",Table1[[#This Row],[Ledger 15]])</f>
        <v/>
      </c>
      <c r="EY805" t="str">
        <f>IF(Table1[[#This Row],[Ledger 15]]="","",IF(Table1[[#This Row],[Effect 15]]="Dr.",-Table1[[#This Row],[Amount 15]],Table1[[#This Row],[Amount 15]]))</f>
        <v/>
      </c>
      <c r="FD8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5">
        <f>IF(Table1[[#This Row],[Date]]="",0,IF(AND(Table1[[#This Row],[Date]]&gt;=$FE$2,Table1[[#This Row],[Date]]&lt;=$FE$3),0,1))</f>
        <v>0</v>
      </c>
      <c r="FF805">
        <f>IF(Table1[[#This Row],[Date]]="",0,IF(TYPE(VLOOKUP(Table1[[#This Row],[Voucher Type]],Table1[[#All],[Voucher Type Master]],1,FALSE))=16,1,0))</f>
        <v>0</v>
      </c>
      <c r="FG805">
        <f>IF(TYPE(IF(Table1[[#This Row],[Date]]="",0,IF(VLOOKUP(Table1[[#This Row],[Voucher Type]],$FY$5:$FZ$13,2,0)=Table1[[#This Row],[Effect 1]],0,1)))=16,1,0)</f>
        <v>0</v>
      </c>
      <c r="FH8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5">
        <f>IF(LEN(Table1[[#This Row],[Ledger 1]])&gt;0,IF(TYPE(VLOOKUP(Table1[[#This Row],[Ledger 1]],GZ:GZ,1,0))=16,1,0),0)</f>
        <v>0</v>
      </c>
      <c r="FJ805">
        <f>IF(LEN(Table1[[#This Row],[Ledger 2]])&gt;0,IF(TYPE(VLOOKUP(Table1[[#This Row],[Ledger 2]],GZ:GZ,1,0))=16,1,0),0)</f>
        <v>0</v>
      </c>
      <c r="FK805">
        <f>IF(LEN(Table1[[#This Row],[Ledger 3]])&gt;0,IF(TYPE(VLOOKUP(Table1[[#This Row],[Ledger 3]],GZ:GZ,1,0))=16,1,0),0)</f>
        <v>0</v>
      </c>
      <c r="FL805">
        <f>IF(LEN(Table1[[#This Row],[Ledger 4]])&gt;0,IF(TYPE(VLOOKUP(Table1[[#This Row],[Ledger 4]],GZ:GZ,1,0))=16,1,0),0)</f>
        <v>0</v>
      </c>
      <c r="FM805">
        <f>IF(LEN(Table1[[#This Row],[Ledger 5]])&gt;0,IF(TYPE(VLOOKUP(Table1[[#This Row],[Ledger 5]],GZ:GZ,1,0))=16,1,0),0)</f>
        <v>0</v>
      </c>
      <c r="FN805">
        <f>IF(LEN(Table1[[#This Row],[Ledger 6]])&gt;0,IF(TYPE(VLOOKUP(Table1[[#This Row],[Ledger 6]],$GZ:$GZ,1,0))=16,1,0),0)</f>
        <v>0</v>
      </c>
      <c r="FO805">
        <f>IF(LEN(Table1[[#This Row],[Ledger 7]])&gt;0,IF(TYPE(VLOOKUP(Table1[[#This Row],[Ledger 7]],$GZ:$GZ,1,0))=16,1,0),0)</f>
        <v>0</v>
      </c>
      <c r="FP805">
        <f>IF(LEN(Table1[[#This Row],[Ledger 8]])&gt;0,IF(TYPE(VLOOKUP(Table1[[#This Row],[Ledger 8]],$GZ:$GZ,1,0))=16,1,0),0)</f>
        <v>0</v>
      </c>
      <c r="FQ805">
        <f>IF(LEN(Table1[[#This Row],[Ledger 9]])&gt;0,IF(TYPE(VLOOKUP(Table1[[#This Row],[Ledger 9]],$GZ:$GZ,1,0))=16,1,0),0)</f>
        <v>0</v>
      </c>
      <c r="FR805">
        <f>IF(LEN(Table1[[#This Row],[Ledger 10]])&gt;0,IF(TYPE(VLOOKUP(Table1[[#This Row],[Ledger 10]],$GZ:$GZ,1,0))=16,1,0),0)</f>
        <v>0</v>
      </c>
      <c r="FS805">
        <f>IF(LEN(Table1[[#This Row],[Ledger 11]])&gt;0,IF(TYPE(VLOOKUP(Table1[[#This Row],[Ledger 11]],$GZ:$GZ,1,0))=16,1,0),0)</f>
        <v>0</v>
      </c>
      <c r="FT805">
        <f>IF(LEN(Table1[[#This Row],[Ledger 12]])&gt;0,IF(TYPE(VLOOKUP(Table1[[#This Row],[Ledger 12]],$GZ:$GZ,1,0))=16,1,0),0)</f>
        <v>0</v>
      </c>
      <c r="FU805">
        <f>IF(LEN(Table1[[#This Row],[Ledger 13]])&gt;0,IF(TYPE(VLOOKUP(Table1[[#This Row],[Ledger 13]],$GZ:$GZ,1,0))=16,1,0),0)</f>
        <v>0</v>
      </c>
      <c r="FV805">
        <f>IF(LEN(Table1[[#This Row],[Ledger 14]])&gt;0,IF(TYPE(VLOOKUP(Table1[[#This Row],[Ledger 14]],$GZ:$GZ,1,0))=16,1,0),0)</f>
        <v>0</v>
      </c>
      <c r="FW805">
        <f>IF(LEN(Table1[[#This Row],[Ledger 15]])&gt;0,IF(TYPE(VLOOKUP(Table1[[#This Row],[Ledger 15]],$GZ:$GZ,1,0))=16,1,0),0)</f>
        <v>0</v>
      </c>
    </row>
    <row r="806" spans="4:179" ht="33" customHeight="1" x14ac:dyDescent="0.45">
      <c r="D806" s="8">
        <f t="shared" si="21"/>
        <v>801</v>
      </c>
      <c r="E806" s="32"/>
      <c r="F806" s="34"/>
      <c r="G806" s="34"/>
      <c r="H806" s="34"/>
      <c r="I806" s="34"/>
      <c r="J806" s="38"/>
      <c r="K806" s="33"/>
      <c r="L806" s="36"/>
      <c r="M806" s="35"/>
      <c r="N806" s="34"/>
      <c r="O806" s="41"/>
      <c r="P806" s="35"/>
      <c r="Q806" s="34"/>
      <c r="R806" s="37"/>
      <c r="S806" s="35"/>
      <c r="T806" s="34"/>
      <c r="U806" s="37"/>
      <c r="V806" s="35"/>
      <c r="W806" s="34"/>
      <c r="X806" s="37"/>
      <c r="Y806" s="35"/>
      <c r="Z806" s="34"/>
      <c r="AA806" s="37"/>
      <c r="AB806" s="35"/>
      <c r="AC806" s="34"/>
      <c r="AD806" s="37"/>
      <c r="AE806" s="35"/>
      <c r="AF806" s="34"/>
      <c r="AG806" s="37"/>
      <c r="AH806" s="35"/>
      <c r="AI806" s="34"/>
      <c r="AJ806" s="37"/>
      <c r="AK806" s="35"/>
      <c r="AL806" s="34"/>
      <c r="AM806" s="37"/>
      <c r="AN806" s="35"/>
      <c r="AO806" s="34"/>
      <c r="AP806" s="37"/>
      <c r="AQ806" s="35"/>
      <c r="AR806" s="34"/>
      <c r="AS806" s="37"/>
      <c r="AT806" s="35"/>
      <c r="AU806" s="34"/>
      <c r="AV806" s="37"/>
      <c r="AW806" s="35"/>
      <c r="AX806" s="34"/>
      <c r="AY806" s="37"/>
      <c r="AZ806" s="35"/>
      <c r="BA806" s="34"/>
      <c r="BB806" s="37"/>
      <c r="BC8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6" s="7"/>
      <c r="BF806" t="str">
        <f>IF(Table1[[#This Row],[Date]]="","","&amp;lt;VOUCHER REMOTEID="&amp;""""&amp;$A$11&amp;$A$13&amp;ROW()&amp;""""&amp;" VCHTYPE="""&amp;F806&amp;""" ACTION="""&amp;"Create"&amp;"""&amp;gt;")</f>
        <v/>
      </c>
      <c r="BG806" t="str">
        <f>IF(Table1[[#This Row],[Date]]="","",TEXT(Table1[[#This Row],[Date]],"yyyymmdd"))</f>
        <v/>
      </c>
      <c r="BH806" t="str">
        <f>Table1[[#This Row],[Date2]]</f>
        <v/>
      </c>
      <c r="BI806" t="str">
        <f>IF(Table1[[#This Row],[Date]]="","",Table1[[#This Row],[Voucher Type]])</f>
        <v/>
      </c>
      <c r="BJ806" t="str">
        <f>IF(Table1[[#This Row],[Ref No / Invoice No]]="","",Table1[[#This Row],[Ref No / Invoice No]])</f>
        <v/>
      </c>
      <c r="BK806" t="str">
        <f>IF(Table1[[#This Row],[Voucher No]]="","",Table1[[#This Row],[Voucher No]])</f>
        <v/>
      </c>
      <c r="BL806" t="str">
        <f>IF(Table1[[#This Row],[Date]]="","",Table1[[#This Row],[Narration]])</f>
        <v/>
      </c>
      <c r="BM806" t="str">
        <f>IF(Table1[[#This Row],[Date]]="","",$A$11&amp;$A$13&amp;ROW())</f>
        <v/>
      </c>
      <c r="BN806" t="str">
        <f>IF(Table1[[#This Row],[Date]]="","",$A$13)</f>
        <v/>
      </c>
      <c r="BP806" t="str">
        <f>IF(Table1[[#This Row],[Ledger 1]]="","","No")</f>
        <v/>
      </c>
      <c r="BQ806" t="str">
        <f>IF(Table1[[#This Row],[Date]]="","",IF(Table1[[#This Row],[Effect 1]]="Dr.","Yes","No"))</f>
        <v/>
      </c>
      <c r="BR806" t="str">
        <f>IF(Table1[[#This Row],[Date]]="","",Table1[[#This Row],[Ledger 1]])</f>
        <v/>
      </c>
      <c r="BS806" t="str">
        <f>IF(Table1[[#This Row],[Date]]="","",IF(Table1[[#This Row],[Effect 1]]="Dr.",-Table1[[#This Row],[Amount 1]],Table1[[#This Row],[Amount 1]]))</f>
        <v/>
      </c>
      <c r="BV806" t="str">
        <f>IF(Table1[[#This Row],[Ledger 2]]="","","No")</f>
        <v/>
      </c>
      <c r="BW806" t="str">
        <f>IF(Table1[[#This Row],[Date]]="","",IF(Table1[[#This Row],[Effect 2]]="Dr.","Yes","No"))</f>
        <v/>
      </c>
      <c r="BX806" t="str">
        <f>IF(Table1[[#This Row],[Date]]="","",Table1[[#This Row],[Ledger 2]])</f>
        <v/>
      </c>
      <c r="BY806" t="str">
        <f>IF(Table1[[#This Row],[Date]]="","",IF(Table1[[#This Row],[Effect 2]]="Dr.",-Table1[[#This Row],[Amount 2]],Table1[[#This Row],[Amount 2]]))</f>
        <v/>
      </c>
      <c r="CB806" t="str">
        <f>IF(Table1[[#This Row],[Ledger 3]]="","","No")</f>
        <v/>
      </c>
      <c r="CC806" t="str">
        <f>IF(Table1[[#This Row],[Ledger 3]]="","",IF(Table1[[#This Row],[Effect 3]]="Dr.","Yes","No"))</f>
        <v/>
      </c>
      <c r="CD806" t="str">
        <f>IF(Table1[[#This Row],[Ledger 3]]="","",Table1[[#This Row],[Ledger 3]])</f>
        <v/>
      </c>
      <c r="CE806" t="str">
        <f>IF(Table1[[#This Row],[Ledger 3]]="","",IF(Table1[[#This Row],[Effect 3]]="Dr.",-Table1[[#This Row],[Amount 3]],Table1[[#This Row],[Amount 3]]))</f>
        <v/>
      </c>
      <c r="CH806" t="str">
        <f>IF(Table1[[#This Row],[Ledger 4]]="","","No")</f>
        <v/>
      </c>
      <c r="CI806" t="str">
        <f>IF(Table1[[#This Row],[Ledger 4]]="","",IF(Table1[[#This Row],[Effect 4]]="Dr.","Yes","No"))</f>
        <v/>
      </c>
      <c r="CJ806" t="str">
        <f>IF(Table1[[#This Row],[Ledger 4]]="","",Table1[[#This Row],[Ledger 4]])</f>
        <v/>
      </c>
      <c r="CK806" t="str">
        <f>IF(Table1[[#This Row],[Ledger 4]]="","",IF(Table1[[#This Row],[Effect 4]]="Dr.",-Table1[[#This Row],[Amount 4]],Table1[[#This Row],[Amount 4]]))</f>
        <v/>
      </c>
      <c r="CN806" t="str">
        <f>IF(Table1[[#This Row],[Ledger 5]]="","","No")</f>
        <v/>
      </c>
      <c r="CO806" t="str">
        <f>IF(Table1[[#This Row],[Ledger 5]]="","",IF(Table1[[#This Row],[Effect 5]]="Dr.","Yes","No"))</f>
        <v/>
      </c>
      <c r="CP806" t="str">
        <f>IF(Table1[[#This Row],[Ledger 5]]="","",Table1[[#This Row],[Ledger 5]])</f>
        <v/>
      </c>
      <c r="CQ806" t="str">
        <f>IF(Table1[[#This Row],[Ledger 5]]="","",IF(Table1[[#This Row],[Effect 5]]="Dr.",-Table1[[#This Row],[Amount 5]],Table1[[#This Row],[Amount 5]]))</f>
        <v/>
      </c>
      <c r="CT806" t="str">
        <f>IF(Table1[[#This Row],[Ledger 6]]="","","No")</f>
        <v/>
      </c>
      <c r="CU806" t="str">
        <f>IF(Table1[[#This Row],[Ledger 6]]="","",IF(Table1[[#This Row],[Effect 6]]="Dr.","Yes","No"))</f>
        <v/>
      </c>
      <c r="CV806" t="str">
        <f>IF(Table1[[#This Row],[Ledger 6]]="","",Table1[[#This Row],[Ledger 6]])</f>
        <v/>
      </c>
      <c r="CW806" t="str">
        <f>IF(Table1[[#This Row],[Ledger 6]]="","",IF(Table1[[#This Row],[Effect 6]]="Dr.",-Table1[[#This Row],[Amount 6]],Table1[[#This Row],[Amount 6]]))</f>
        <v/>
      </c>
      <c r="CZ806" t="str">
        <f>IF(Table1[[#This Row],[Ledger 7]]="","","No")</f>
        <v/>
      </c>
      <c r="DA806" t="str">
        <f>IF(Table1[[#This Row],[Ledger 7]]="","",IF(Table1[[#This Row],[Effect 7]]="Dr.","Yes","No"))</f>
        <v/>
      </c>
      <c r="DB806" t="str">
        <f>IF(Table1[[#This Row],[Ledger 7]]="","",Table1[[#This Row],[Ledger 7]])</f>
        <v/>
      </c>
      <c r="DC806" t="str">
        <f>IF(Table1[[#This Row],[Ledger 7]]="","",IF(Table1[[#This Row],[Effect 7]]="Dr.",-Table1[[#This Row],[Amount 7]],Table1[[#This Row],[Amount 7]]))</f>
        <v/>
      </c>
      <c r="DF806" t="str">
        <f>IF(Table1[[#This Row],[Ledger 8]]="","","No")</f>
        <v/>
      </c>
      <c r="DG806" t="str">
        <f>IF(Table1[[#This Row],[Ledger 8]]="","",IF(Table1[[#This Row],[Effect 8]]="Dr.","Yes","No"))</f>
        <v/>
      </c>
      <c r="DH806" t="str">
        <f>IF(Table1[[#This Row],[Ledger 8]]="","",Table1[[#This Row],[Ledger 8]])</f>
        <v/>
      </c>
      <c r="DI806" t="str">
        <f>IF(Table1[[#This Row],[Ledger 8]]="","",IF(Table1[[#This Row],[Effect 8]]="Dr.",-Table1[[#This Row],[Amount 8]],Table1[[#This Row],[Amount 8]]))</f>
        <v/>
      </c>
      <c r="DL806" t="str">
        <f>IF(Table1[[#This Row],[Ledger 9]]="","","No")</f>
        <v/>
      </c>
      <c r="DM806" t="str">
        <f>IF(Table1[[#This Row],[Ledger 9]]="","",IF(Table1[[#This Row],[Effect 9]]="Dr.","Yes","No"))</f>
        <v/>
      </c>
      <c r="DN806" t="str">
        <f>IF(Table1[[#This Row],[Ledger 9]]="","",Table1[[#This Row],[Ledger 9]])</f>
        <v/>
      </c>
      <c r="DO806" t="str">
        <f>IF(Table1[[#This Row],[Ledger 9]]="","",IF(Table1[[#This Row],[Effect 9]]="Dr.",-Table1[[#This Row],[Amount 9]],Table1[[#This Row],[Amount 9]]))</f>
        <v/>
      </c>
      <c r="DR806" t="str">
        <f>IF(Table1[[#This Row],[Ledger 10]]="","","No")</f>
        <v/>
      </c>
      <c r="DS806" t="str">
        <f>IF(Table1[[#This Row],[Ledger 10]]="","",IF(Table1[[#This Row],[Effect 10]]="Dr.","Yes","No"))</f>
        <v/>
      </c>
      <c r="DT806" t="str">
        <f>IF(Table1[[#This Row],[Ledger 10]]="","",Table1[[#This Row],[Ledger 10]])</f>
        <v/>
      </c>
      <c r="DU806" t="str">
        <f>IF(Table1[[#This Row],[Ledger 10]]="","",IF(Table1[[#This Row],[Effect 10]]="Dr.",-Table1[[#This Row],[Amount 10]],Table1[[#This Row],[Amount 10]]))</f>
        <v/>
      </c>
      <c r="DX806" t="str">
        <f>IF(Table1[[#This Row],[Ledger 11]]="","","No")</f>
        <v/>
      </c>
      <c r="DY806" t="str">
        <f>IF(Table1[[#This Row],[Ledger 11]]="","",IF(Table1[[#This Row],[Effect 11]]="Dr.","Yes","No"))</f>
        <v/>
      </c>
      <c r="DZ806" t="str">
        <f>IF(Table1[[#This Row],[Ledger 11]]="","",Table1[[#This Row],[Ledger 11]])</f>
        <v/>
      </c>
      <c r="EA806" t="str">
        <f>IF(Table1[[#This Row],[Ledger 11]]="","",IF(Table1[[#This Row],[Effect 11]]="Dr.",-Table1[[#This Row],[Amount 11]],Table1[[#This Row],[Amount 11]]))</f>
        <v/>
      </c>
      <c r="ED806" t="str">
        <f>IF(Table1[[#This Row],[Ledger 12]]="","","No")</f>
        <v/>
      </c>
      <c r="EE806" t="str">
        <f>IF(Table1[[#This Row],[Ledger 12]]="","",IF(Table1[[#This Row],[Effect 12]]="Dr.","Yes","No"))</f>
        <v/>
      </c>
      <c r="EF806" t="str">
        <f>IF(Table1[[#This Row],[Ledger 12]]="","",Table1[[#This Row],[Ledger 12]])</f>
        <v/>
      </c>
      <c r="EG806" t="str">
        <f>IF(Table1[[#This Row],[Ledger 12]]="","",IF(Table1[[#This Row],[Effect 12]]="Dr.",-Table1[[#This Row],[Amount 12]],Table1[[#This Row],[Amount 12]]))</f>
        <v/>
      </c>
      <c r="EJ806" t="str">
        <f>IF(Table1[[#This Row],[Ledger 13]]="","","No")</f>
        <v/>
      </c>
      <c r="EK806" t="str">
        <f>IF(Table1[[#This Row],[Ledger 13]]="","",IF(Table1[[#This Row],[Effect 13]]="Dr.","Yes","No"))</f>
        <v/>
      </c>
      <c r="EL806" t="str">
        <f>IF(Table1[[#This Row],[Ledger 13]]="","",Table1[[#This Row],[Ledger 13]])</f>
        <v/>
      </c>
      <c r="EM806" t="str">
        <f>IF(Table1[[#This Row],[Ledger 13]]="","",IF(Table1[[#This Row],[Effect 13]]="Dr.",-Table1[[#This Row],[Amount 13]],Table1[[#This Row],[Amount 13]]))</f>
        <v/>
      </c>
      <c r="EP806" t="str">
        <f>IF(Table1[[#This Row],[Ledger 14]]="","","No")</f>
        <v/>
      </c>
      <c r="EQ806" t="str">
        <f>IF(Table1[[#This Row],[Ledger 14]]="","",IF(Table1[[#This Row],[Effect 14]]="Dr.","Yes","No"))</f>
        <v/>
      </c>
      <c r="ER806" t="str">
        <f>IF(Table1[[#This Row],[Ledger 14]]="","",Table1[[#This Row],[Ledger 14]])</f>
        <v/>
      </c>
      <c r="ES806" t="str">
        <f>IF(Table1[[#This Row],[Ledger 14]]="","",IF(Table1[[#This Row],[Effect 14]]="Dr.",-Table1[[#This Row],[Amount 14]],Table1[[#This Row],[Amount 14]]))</f>
        <v/>
      </c>
      <c r="EV806" t="str">
        <f>IF(Table1[[#This Row],[Ledger 15]]="","","No")</f>
        <v/>
      </c>
      <c r="EW806" t="str">
        <f>IF(Table1[[#This Row],[Ledger 15]]="","",IF(Table1[[#This Row],[Effect 15]]="Dr.","Yes","No"))</f>
        <v/>
      </c>
      <c r="EX806" t="str">
        <f>IF(Table1[[#This Row],[Ledger 15]]="","",Table1[[#This Row],[Ledger 15]])</f>
        <v/>
      </c>
      <c r="EY806" t="str">
        <f>IF(Table1[[#This Row],[Ledger 15]]="","",IF(Table1[[#This Row],[Effect 15]]="Dr.",-Table1[[#This Row],[Amount 15]],Table1[[#This Row],[Amount 15]]))</f>
        <v/>
      </c>
      <c r="FD8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6">
        <f>IF(Table1[[#This Row],[Date]]="",0,IF(AND(Table1[[#This Row],[Date]]&gt;=$FE$2,Table1[[#This Row],[Date]]&lt;=$FE$3),0,1))</f>
        <v>0</v>
      </c>
      <c r="FF806">
        <f>IF(Table1[[#This Row],[Date]]="",0,IF(TYPE(VLOOKUP(Table1[[#This Row],[Voucher Type]],Table1[[#All],[Voucher Type Master]],1,FALSE))=16,1,0))</f>
        <v>0</v>
      </c>
      <c r="FG806">
        <f>IF(TYPE(IF(Table1[[#This Row],[Date]]="",0,IF(VLOOKUP(Table1[[#This Row],[Voucher Type]],$FY$5:$FZ$13,2,0)=Table1[[#This Row],[Effect 1]],0,1)))=16,1,0)</f>
        <v>0</v>
      </c>
      <c r="FH8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6">
        <f>IF(LEN(Table1[[#This Row],[Ledger 1]])&gt;0,IF(TYPE(VLOOKUP(Table1[[#This Row],[Ledger 1]],GZ:GZ,1,0))=16,1,0),0)</f>
        <v>0</v>
      </c>
      <c r="FJ806">
        <f>IF(LEN(Table1[[#This Row],[Ledger 2]])&gt;0,IF(TYPE(VLOOKUP(Table1[[#This Row],[Ledger 2]],GZ:GZ,1,0))=16,1,0),0)</f>
        <v>0</v>
      </c>
      <c r="FK806">
        <f>IF(LEN(Table1[[#This Row],[Ledger 3]])&gt;0,IF(TYPE(VLOOKUP(Table1[[#This Row],[Ledger 3]],GZ:GZ,1,0))=16,1,0),0)</f>
        <v>0</v>
      </c>
      <c r="FL806">
        <f>IF(LEN(Table1[[#This Row],[Ledger 4]])&gt;0,IF(TYPE(VLOOKUP(Table1[[#This Row],[Ledger 4]],GZ:GZ,1,0))=16,1,0),0)</f>
        <v>0</v>
      </c>
      <c r="FM806">
        <f>IF(LEN(Table1[[#This Row],[Ledger 5]])&gt;0,IF(TYPE(VLOOKUP(Table1[[#This Row],[Ledger 5]],GZ:GZ,1,0))=16,1,0),0)</f>
        <v>0</v>
      </c>
      <c r="FN806">
        <f>IF(LEN(Table1[[#This Row],[Ledger 6]])&gt;0,IF(TYPE(VLOOKUP(Table1[[#This Row],[Ledger 6]],$GZ:$GZ,1,0))=16,1,0),0)</f>
        <v>0</v>
      </c>
      <c r="FO806">
        <f>IF(LEN(Table1[[#This Row],[Ledger 7]])&gt;0,IF(TYPE(VLOOKUP(Table1[[#This Row],[Ledger 7]],$GZ:$GZ,1,0))=16,1,0),0)</f>
        <v>0</v>
      </c>
      <c r="FP806">
        <f>IF(LEN(Table1[[#This Row],[Ledger 8]])&gt;0,IF(TYPE(VLOOKUP(Table1[[#This Row],[Ledger 8]],$GZ:$GZ,1,0))=16,1,0),0)</f>
        <v>0</v>
      </c>
      <c r="FQ806">
        <f>IF(LEN(Table1[[#This Row],[Ledger 9]])&gt;0,IF(TYPE(VLOOKUP(Table1[[#This Row],[Ledger 9]],$GZ:$GZ,1,0))=16,1,0),0)</f>
        <v>0</v>
      </c>
      <c r="FR806">
        <f>IF(LEN(Table1[[#This Row],[Ledger 10]])&gt;0,IF(TYPE(VLOOKUP(Table1[[#This Row],[Ledger 10]],$GZ:$GZ,1,0))=16,1,0),0)</f>
        <v>0</v>
      </c>
      <c r="FS806">
        <f>IF(LEN(Table1[[#This Row],[Ledger 11]])&gt;0,IF(TYPE(VLOOKUP(Table1[[#This Row],[Ledger 11]],$GZ:$GZ,1,0))=16,1,0),0)</f>
        <v>0</v>
      </c>
      <c r="FT806">
        <f>IF(LEN(Table1[[#This Row],[Ledger 12]])&gt;0,IF(TYPE(VLOOKUP(Table1[[#This Row],[Ledger 12]],$GZ:$GZ,1,0))=16,1,0),0)</f>
        <v>0</v>
      </c>
      <c r="FU806">
        <f>IF(LEN(Table1[[#This Row],[Ledger 13]])&gt;0,IF(TYPE(VLOOKUP(Table1[[#This Row],[Ledger 13]],$GZ:$GZ,1,0))=16,1,0),0)</f>
        <v>0</v>
      </c>
      <c r="FV806">
        <f>IF(LEN(Table1[[#This Row],[Ledger 14]])&gt;0,IF(TYPE(VLOOKUP(Table1[[#This Row],[Ledger 14]],$GZ:$GZ,1,0))=16,1,0),0)</f>
        <v>0</v>
      </c>
      <c r="FW806">
        <f>IF(LEN(Table1[[#This Row],[Ledger 15]])&gt;0,IF(TYPE(VLOOKUP(Table1[[#This Row],[Ledger 15]],$GZ:$GZ,1,0))=16,1,0),0)</f>
        <v>0</v>
      </c>
    </row>
    <row r="807" spans="4:179" ht="33" customHeight="1" x14ac:dyDescent="0.45">
      <c r="D807" s="8">
        <f t="shared" si="21"/>
        <v>802</v>
      </c>
      <c r="E807" s="32"/>
      <c r="F807" s="34"/>
      <c r="G807" s="34"/>
      <c r="H807" s="34"/>
      <c r="I807" s="34"/>
      <c r="J807" s="38"/>
      <c r="K807" s="33"/>
      <c r="L807" s="36"/>
      <c r="M807" s="35"/>
      <c r="N807" s="34"/>
      <c r="O807" s="41"/>
      <c r="P807" s="35"/>
      <c r="Q807" s="34"/>
      <c r="R807" s="37"/>
      <c r="S807" s="35"/>
      <c r="T807" s="34"/>
      <c r="U807" s="37"/>
      <c r="V807" s="35"/>
      <c r="W807" s="34"/>
      <c r="X807" s="37"/>
      <c r="Y807" s="35"/>
      <c r="Z807" s="34"/>
      <c r="AA807" s="37"/>
      <c r="AB807" s="35"/>
      <c r="AC807" s="34"/>
      <c r="AD807" s="37"/>
      <c r="AE807" s="35"/>
      <c r="AF807" s="34"/>
      <c r="AG807" s="37"/>
      <c r="AH807" s="35"/>
      <c r="AI807" s="34"/>
      <c r="AJ807" s="37"/>
      <c r="AK807" s="35"/>
      <c r="AL807" s="34"/>
      <c r="AM807" s="37"/>
      <c r="AN807" s="35"/>
      <c r="AO807" s="34"/>
      <c r="AP807" s="37"/>
      <c r="AQ807" s="35"/>
      <c r="AR807" s="34"/>
      <c r="AS807" s="37"/>
      <c r="AT807" s="35"/>
      <c r="AU807" s="34"/>
      <c r="AV807" s="37"/>
      <c r="AW807" s="35"/>
      <c r="AX807" s="34"/>
      <c r="AY807" s="37"/>
      <c r="AZ807" s="35"/>
      <c r="BA807" s="34"/>
      <c r="BB807" s="37"/>
      <c r="BC8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7" s="7"/>
      <c r="BF807" t="str">
        <f>IF(Table1[[#This Row],[Date]]="","","&amp;lt;VOUCHER REMOTEID="&amp;""""&amp;$A$11&amp;$A$13&amp;ROW()&amp;""""&amp;" VCHTYPE="""&amp;F807&amp;""" ACTION="""&amp;"Create"&amp;"""&amp;gt;")</f>
        <v/>
      </c>
      <c r="BG807" t="str">
        <f>IF(Table1[[#This Row],[Date]]="","",TEXT(Table1[[#This Row],[Date]],"yyyymmdd"))</f>
        <v/>
      </c>
      <c r="BH807" t="str">
        <f>Table1[[#This Row],[Date2]]</f>
        <v/>
      </c>
      <c r="BI807" t="str">
        <f>IF(Table1[[#This Row],[Date]]="","",Table1[[#This Row],[Voucher Type]])</f>
        <v/>
      </c>
      <c r="BJ807" t="str">
        <f>IF(Table1[[#This Row],[Ref No / Invoice No]]="","",Table1[[#This Row],[Ref No / Invoice No]])</f>
        <v/>
      </c>
      <c r="BK807" t="str">
        <f>IF(Table1[[#This Row],[Voucher No]]="","",Table1[[#This Row],[Voucher No]])</f>
        <v/>
      </c>
      <c r="BL807" t="str">
        <f>IF(Table1[[#This Row],[Date]]="","",Table1[[#This Row],[Narration]])</f>
        <v/>
      </c>
      <c r="BM807" t="str">
        <f>IF(Table1[[#This Row],[Date]]="","",$A$11&amp;$A$13&amp;ROW())</f>
        <v/>
      </c>
      <c r="BN807" t="str">
        <f>IF(Table1[[#This Row],[Date]]="","",$A$13)</f>
        <v/>
      </c>
      <c r="BP807" t="str">
        <f>IF(Table1[[#This Row],[Ledger 1]]="","","No")</f>
        <v/>
      </c>
      <c r="BQ807" t="str">
        <f>IF(Table1[[#This Row],[Date]]="","",IF(Table1[[#This Row],[Effect 1]]="Dr.","Yes","No"))</f>
        <v/>
      </c>
      <c r="BR807" t="str">
        <f>IF(Table1[[#This Row],[Date]]="","",Table1[[#This Row],[Ledger 1]])</f>
        <v/>
      </c>
      <c r="BS807" t="str">
        <f>IF(Table1[[#This Row],[Date]]="","",IF(Table1[[#This Row],[Effect 1]]="Dr.",-Table1[[#This Row],[Amount 1]],Table1[[#This Row],[Amount 1]]))</f>
        <v/>
      </c>
      <c r="BV807" t="str">
        <f>IF(Table1[[#This Row],[Ledger 2]]="","","No")</f>
        <v/>
      </c>
      <c r="BW807" t="str">
        <f>IF(Table1[[#This Row],[Date]]="","",IF(Table1[[#This Row],[Effect 2]]="Dr.","Yes","No"))</f>
        <v/>
      </c>
      <c r="BX807" t="str">
        <f>IF(Table1[[#This Row],[Date]]="","",Table1[[#This Row],[Ledger 2]])</f>
        <v/>
      </c>
      <c r="BY807" t="str">
        <f>IF(Table1[[#This Row],[Date]]="","",IF(Table1[[#This Row],[Effect 2]]="Dr.",-Table1[[#This Row],[Amount 2]],Table1[[#This Row],[Amount 2]]))</f>
        <v/>
      </c>
      <c r="CB807" t="str">
        <f>IF(Table1[[#This Row],[Ledger 3]]="","","No")</f>
        <v/>
      </c>
      <c r="CC807" t="str">
        <f>IF(Table1[[#This Row],[Ledger 3]]="","",IF(Table1[[#This Row],[Effect 3]]="Dr.","Yes","No"))</f>
        <v/>
      </c>
      <c r="CD807" t="str">
        <f>IF(Table1[[#This Row],[Ledger 3]]="","",Table1[[#This Row],[Ledger 3]])</f>
        <v/>
      </c>
      <c r="CE807" t="str">
        <f>IF(Table1[[#This Row],[Ledger 3]]="","",IF(Table1[[#This Row],[Effect 3]]="Dr.",-Table1[[#This Row],[Amount 3]],Table1[[#This Row],[Amount 3]]))</f>
        <v/>
      </c>
      <c r="CH807" t="str">
        <f>IF(Table1[[#This Row],[Ledger 4]]="","","No")</f>
        <v/>
      </c>
      <c r="CI807" t="str">
        <f>IF(Table1[[#This Row],[Ledger 4]]="","",IF(Table1[[#This Row],[Effect 4]]="Dr.","Yes","No"))</f>
        <v/>
      </c>
      <c r="CJ807" t="str">
        <f>IF(Table1[[#This Row],[Ledger 4]]="","",Table1[[#This Row],[Ledger 4]])</f>
        <v/>
      </c>
      <c r="CK807" t="str">
        <f>IF(Table1[[#This Row],[Ledger 4]]="","",IF(Table1[[#This Row],[Effect 4]]="Dr.",-Table1[[#This Row],[Amount 4]],Table1[[#This Row],[Amount 4]]))</f>
        <v/>
      </c>
      <c r="CN807" t="str">
        <f>IF(Table1[[#This Row],[Ledger 5]]="","","No")</f>
        <v/>
      </c>
      <c r="CO807" t="str">
        <f>IF(Table1[[#This Row],[Ledger 5]]="","",IF(Table1[[#This Row],[Effect 5]]="Dr.","Yes","No"))</f>
        <v/>
      </c>
      <c r="CP807" t="str">
        <f>IF(Table1[[#This Row],[Ledger 5]]="","",Table1[[#This Row],[Ledger 5]])</f>
        <v/>
      </c>
      <c r="CQ807" t="str">
        <f>IF(Table1[[#This Row],[Ledger 5]]="","",IF(Table1[[#This Row],[Effect 5]]="Dr.",-Table1[[#This Row],[Amount 5]],Table1[[#This Row],[Amount 5]]))</f>
        <v/>
      </c>
      <c r="CT807" t="str">
        <f>IF(Table1[[#This Row],[Ledger 6]]="","","No")</f>
        <v/>
      </c>
      <c r="CU807" t="str">
        <f>IF(Table1[[#This Row],[Ledger 6]]="","",IF(Table1[[#This Row],[Effect 6]]="Dr.","Yes","No"))</f>
        <v/>
      </c>
      <c r="CV807" t="str">
        <f>IF(Table1[[#This Row],[Ledger 6]]="","",Table1[[#This Row],[Ledger 6]])</f>
        <v/>
      </c>
      <c r="CW807" t="str">
        <f>IF(Table1[[#This Row],[Ledger 6]]="","",IF(Table1[[#This Row],[Effect 6]]="Dr.",-Table1[[#This Row],[Amount 6]],Table1[[#This Row],[Amount 6]]))</f>
        <v/>
      </c>
      <c r="CZ807" t="str">
        <f>IF(Table1[[#This Row],[Ledger 7]]="","","No")</f>
        <v/>
      </c>
      <c r="DA807" t="str">
        <f>IF(Table1[[#This Row],[Ledger 7]]="","",IF(Table1[[#This Row],[Effect 7]]="Dr.","Yes","No"))</f>
        <v/>
      </c>
      <c r="DB807" t="str">
        <f>IF(Table1[[#This Row],[Ledger 7]]="","",Table1[[#This Row],[Ledger 7]])</f>
        <v/>
      </c>
      <c r="DC807" t="str">
        <f>IF(Table1[[#This Row],[Ledger 7]]="","",IF(Table1[[#This Row],[Effect 7]]="Dr.",-Table1[[#This Row],[Amount 7]],Table1[[#This Row],[Amount 7]]))</f>
        <v/>
      </c>
      <c r="DF807" t="str">
        <f>IF(Table1[[#This Row],[Ledger 8]]="","","No")</f>
        <v/>
      </c>
      <c r="DG807" t="str">
        <f>IF(Table1[[#This Row],[Ledger 8]]="","",IF(Table1[[#This Row],[Effect 8]]="Dr.","Yes","No"))</f>
        <v/>
      </c>
      <c r="DH807" t="str">
        <f>IF(Table1[[#This Row],[Ledger 8]]="","",Table1[[#This Row],[Ledger 8]])</f>
        <v/>
      </c>
      <c r="DI807" t="str">
        <f>IF(Table1[[#This Row],[Ledger 8]]="","",IF(Table1[[#This Row],[Effect 8]]="Dr.",-Table1[[#This Row],[Amount 8]],Table1[[#This Row],[Amount 8]]))</f>
        <v/>
      </c>
      <c r="DL807" t="str">
        <f>IF(Table1[[#This Row],[Ledger 9]]="","","No")</f>
        <v/>
      </c>
      <c r="DM807" t="str">
        <f>IF(Table1[[#This Row],[Ledger 9]]="","",IF(Table1[[#This Row],[Effect 9]]="Dr.","Yes","No"))</f>
        <v/>
      </c>
      <c r="DN807" t="str">
        <f>IF(Table1[[#This Row],[Ledger 9]]="","",Table1[[#This Row],[Ledger 9]])</f>
        <v/>
      </c>
      <c r="DO807" t="str">
        <f>IF(Table1[[#This Row],[Ledger 9]]="","",IF(Table1[[#This Row],[Effect 9]]="Dr.",-Table1[[#This Row],[Amount 9]],Table1[[#This Row],[Amount 9]]))</f>
        <v/>
      </c>
      <c r="DR807" t="str">
        <f>IF(Table1[[#This Row],[Ledger 10]]="","","No")</f>
        <v/>
      </c>
      <c r="DS807" t="str">
        <f>IF(Table1[[#This Row],[Ledger 10]]="","",IF(Table1[[#This Row],[Effect 10]]="Dr.","Yes","No"))</f>
        <v/>
      </c>
      <c r="DT807" t="str">
        <f>IF(Table1[[#This Row],[Ledger 10]]="","",Table1[[#This Row],[Ledger 10]])</f>
        <v/>
      </c>
      <c r="DU807" t="str">
        <f>IF(Table1[[#This Row],[Ledger 10]]="","",IF(Table1[[#This Row],[Effect 10]]="Dr.",-Table1[[#This Row],[Amount 10]],Table1[[#This Row],[Amount 10]]))</f>
        <v/>
      </c>
      <c r="DX807" t="str">
        <f>IF(Table1[[#This Row],[Ledger 11]]="","","No")</f>
        <v/>
      </c>
      <c r="DY807" t="str">
        <f>IF(Table1[[#This Row],[Ledger 11]]="","",IF(Table1[[#This Row],[Effect 11]]="Dr.","Yes","No"))</f>
        <v/>
      </c>
      <c r="DZ807" t="str">
        <f>IF(Table1[[#This Row],[Ledger 11]]="","",Table1[[#This Row],[Ledger 11]])</f>
        <v/>
      </c>
      <c r="EA807" t="str">
        <f>IF(Table1[[#This Row],[Ledger 11]]="","",IF(Table1[[#This Row],[Effect 11]]="Dr.",-Table1[[#This Row],[Amount 11]],Table1[[#This Row],[Amount 11]]))</f>
        <v/>
      </c>
      <c r="ED807" t="str">
        <f>IF(Table1[[#This Row],[Ledger 12]]="","","No")</f>
        <v/>
      </c>
      <c r="EE807" t="str">
        <f>IF(Table1[[#This Row],[Ledger 12]]="","",IF(Table1[[#This Row],[Effect 12]]="Dr.","Yes","No"))</f>
        <v/>
      </c>
      <c r="EF807" t="str">
        <f>IF(Table1[[#This Row],[Ledger 12]]="","",Table1[[#This Row],[Ledger 12]])</f>
        <v/>
      </c>
      <c r="EG807" t="str">
        <f>IF(Table1[[#This Row],[Ledger 12]]="","",IF(Table1[[#This Row],[Effect 12]]="Dr.",-Table1[[#This Row],[Amount 12]],Table1[[#This Row],[Amount 12]]))</f>
        <v/>
      </c>
      <c r="EJ807" t="str">
        <f>IF(Table1[[#This Row],[Ledger 13]]="","","No")</f>
        <v/>
      </c>
      <c r="EK807" t="str">
        <f>IF(Table1[[#This Row],[Ledger 13]]="","",IF(Table1[[#This Row],[Effect 13]]="Dr.","Yes","No"))</f>
        <v/>
      </c>
      <c r="EL807" t="str">
        <f>IF(Table1[[#This Row],[Ledger 13]]="","",Table1[[#This Row],[Ledger 13]])</f>
        <v/>
      </c>
      <c r="EM807" t="str">
        <f>IF(Table1[[#This Row],[Ledger 13]]="","",IF(Table1[[#This Row],[Effect 13]]="Dr.",-Table1[[#This Row],[Amount 13]],Table1[[#This Row],[Amount 13]]))</f>
        <v/>
      </c>
      <c r="EP807" t="str">
        <f>IF(Table1[[#This Row],[Ledger 14]]="","","No")</f>
        <v/>
      </c>
      <c r="EQ807" t="str">
        <f>IF(Table1[[#This Row],[Ledger 14]]="","",IF(Table1[[#This Row],[Effect 14]]="Dr.","Yes","No"))</f>
        <v/>
      </c>
      <c r="ER807" t="str">
        <f>IF(Table1[[#This Row],[Ledger 14]]="","",Table1[[#This Row],[Ledger 14]])</f>
        <v/>
      </c>
      <c r="ES807" t="str">
        <f>IF(Table1[[#This Row],[Ledger 14]]="","",IF(Table1[[#This Row],[Effect 14]]="Dr.",-Table1[[#This Row],[Amount 14]],Table1[[#This Row],[Amount 14]]))</f>
        <v/>
      </c>
      <c r="EV807" t="str">
        <f>IF(Table1[[#This Row],[Ledger 15]]="","","No")</f>
        <v/>
      </c>
      <c r="EW807" t="str">
        <f>IF(Table1[[#This Row],[Ledger 15]]="","",IF(Table1[[#This Row],[Effect 15]]="Dr.","Yes","No"))</f>
        <v/>
      </c>
      <c r="EX807" t="str">
        <f>IF(Table1[[#This Row],[Ledger 15]]="","",Table1[[#This Row],[Ledger 15]])</f>
        <v/>
      </c>
      <c r="EY807" t="str">
        <f>IF(Table1[[#This Row],[Ledger 15]]="","",IF(Table1[[#This Row],[Effect 15]]="Dr.",-Table1[[#This Row],[Amount 15]],Table1[[#This Row],[Amount 15]]))</f>
        <v/>
      </c>
      <c r="FD8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7">
        <f>IF(Table1[[#This Row],[Date]]="",0,IF(AND(Table1[[#This Row],[Date]]&gt;=$FE$2,Table1[[#This Row],[Date]]&lt;=$FE$3),0,1))</f>
        <v>0</v>
      </c>
      <c r="FF807">
        <f>IF(Table1[[#This Row],[Date]]="",0,IF(TYPE(VLOOKUP(Table1[[#This Row],[Voucher Type]],Table1[[#All],[Voucher Type Master]],1,FALSE))=16,1,0))</f>
        <v>0</v>
      </c>
      <c r="FG807">
        <f>IF(TYPE(IF(Table1[[#This Row],[Date]]="",0,IF(VLOOKUP(Table1[[#This Row],[Voucher Type]],$FY$5:$FZ$13,2,0)=Table1[[#This Row],[Effect 1]],0,1)))=16,1,0)</f>
        <v>0</v>
      </c>
      <c r="FH8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7">
        <f>IF(LEN(Table1[[#This Row],[Ledger 1]])&gt;0,IF(TYPE(VLOOKUP(Table1[[#This Row],[Ledger 1]],GZ:GZ,1,0))=16,1,0),0)</f>
        <v>0</v>
      </c>
      <c r="FJ807">
        <f>IF(LEN(Table1[[#This Row],[Ledger 2]])&gt;0,IF(TYPE(VLOOKUP(Table1[[#This Row],[Ledger 2]],GZ:GZ,1,0))=16,1,0),0)</f>
        <v>0</v>
      </c>
      <c r="FK807">
        <f>IF(LEN(Table1[[#This Row],[Ledger 3]])&gt;0,IF(TYPE(VLOOKUP(Table1[[#This Row],[Ledger 3]],GZ:GZ,1,0))=16,1,0),0)</f>
        <v>0</v>
      </c>
      <c r="FL807">
        <f>IF(LEN(Table1[[#This Row],[Ledger 4]])&gt;0,IF(TYPE(VLOOKUP(Table1[[#This Row],[Ledger 4]],GZ:GZ,1,0))=16,1,0),0)</f>
        <v>0</v>
      </c>
      <c r="FM807">
        <f>IF(LEN(Table1[[#This Row],[Ledger 5]])&gt;0,IF(TYPE(VLOOKUP(Table1[[#This Row],[Ledger 5]],GZ:GZ,1,0))=16,1,0),0)</f>
        <v>0</v>
      </c>
      <c r="FN807">
        <f>IF(LEN(Table1[[#This Row],[Ledger 6]])&gt;0,IF(TYPE(VLOOKUP(Table1[[#This Row],[Ledger 6]],$GZ:$GZ,1,0))=16,1,0),0)</f>
        <v>0</v>
      </c>
      <c r="FO807">
        <f>IF(LEN(Table1[[#This Row],[Ledger 7]])&gt;0,IF(TYPE(VLOOKUP(Table1[[#This Row],[Ledger 7]],$GZ:$GZ,1,0))=16,1,0),0)</f>
        <v>0</v>
      </c>
      <c r="FP807">
        <f>IF(LEN(Table1[[#This Row],[Ledger 8]])&gt;0,IF(TYPE(VLOOKUP(Table1[[#This Row],[Ledger 8]],$GZ:$GZ,1,0))=16,1,0),0)</f>
        <v>0</v>
      </c>
      <c r="FQ807">
        <f>IF(LEN(Table1[[#This Row],[Ledger 9]])&gt;0,IF(TYPE(VLOOKUP(Table1[[#This Row],[Ledger 9]],$GZ:$GZ,1,0))=16,1,0),0)</f>
        <v>0</v>
      </c>
      <c r="FR807">
        <f>IF(LEN(Table1[[#This Row],[Ledger 10]])&gt;0,IF(TYPE(VLOOKUP(Table1[[#This Row],[Ledger 10]],$GZ:$GZ,1,0))=16,1,0),0)</f>
        <v>0</v>
      </c>
      <c r="FS807">
        <f>IF(LEN(Table1[[#This Row],[Ledger 11]])&gt;0,IF(TYPE(VLOOKUP(Table1[[#This Row],[Ledger 11]],$GZ:$GZ,1,0))=16,1,0),0)</f>
        <v>0</v>
      </c>
      <c r="FT807">
        <f>IF(LEN(Table1[[#This Row],[Ledger 12]])&gt;0,IF(TYPE(VLOOKUP(Table1[[#This Row],[Ledger 12]],$GZ:$GZ,1,0))=16,1,0),0)</f>
        <v>0</v>
      </c>
      <c r="FU807">
        <f>IF(LEN(Table1[[#This Row],[Ledger 13]])&gt;0,IF(TYPE(VLOOKUP(Table1[[#This Row],[Ledger 13]],$GZ:$GZ,1,0))=16,1,0),0)</f>
        <v>0</v>
      </c>
      <c r="FV807">
        <f>IF(LEN(Table1[[#This Row],[Ledger 14]])&gt;0,IF(TYPE(VLOOKUP(Table1[[#This Row],[Ledger 14]],$GZ:$GZ,1,0))=16,1,0),0)</f>
        <v>0</v>
      </c>
      <c r="FW807">
        <f>IF(LEN(Table1[[#This Row],[Ledger 15]])&gt;0,IF(TYPE(VLOOKUP(Table1[[#This Row],[Ledger 15]],$GZ:$GZ,1,0))=16,1,0),0)</f>
        <v>0</v>
      </c>
    </row>
    <row r="808" spans="4:179" ht="33" customHeight="1" x14ac:dyDescent="0.45">
      <c r="D808" s="8">
        <f t="shared" si="21"/>
        <v>803</v>
      </c>
      <c r="E808" s="32"/>
      <c r="F808" s="34"/>
      <c r="G808" s="34"/>
      <c r="H808" s="34"/>
      <c r="I808" s="34"/>
      <c r="J808" s="38"/>
      <c r="K808" s="33"/>
      <c r="L808" s="36"/>
      <c r="M808" s="35"/>
      <c r="N808" s="34"/>
      <c r="O808" s="41"/>
      <c r="P808" s="35"/>
      <c r="Q808" s="34"/>
      <c r="R808" s="37"/>
      <c r="S808" s="35"/>
      <c r="T808" s="34"/>
      <c r="U808" s="37"/>
      <c r="V808" s="35"/>
      <c r="W808" s="34"/>
      <c r="X808" s="37"/>
      <c r="Y808" s="35"/>
      <c r="Z808" s="34"/>
      <c r="AA808" s="37"/>
      <c r="AB808" s="35"/>
      <c r="AC808" s="34"/>
      <c r="AD808" s="37"/>
      <c r="AE808" s="35"/>
      <c r="AF808" s="34"/>
      <c r="AG808" s="37"/>
      <c r="AH808" s="35"/>
      <c r="AI808" s="34"/>
      <c r="AJ808" s="37"/>
      <c r="AK808" s="35"/>
      <c r="AL808" s="34"/>
      <c r="AM808" s="37"/>
      <c r="AN808" s="35"/>
      <c r="AO808" s="34"/>
      <c r="AP808" s="37"/>
      <c r="AQ808" s="35"/>
      <c r="AR808" s="34"/>
      <c r="AS808" s="37"/>
      <c r="AT808" s="35"/>
      <c r="AU808" s="34"/>
      <c r="AV808" s="37"/>
      <c r="AW808" s="35"/>
      <c r="AX808" s="34"/>
      <c r="AY808" s="37"/>
      <c r="AZ808" s="35"/>
      <c r="BA808" s="34"/>
      <c r="BB808" s="37"/>
      <c r="BC8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8" s="7"/>
      <c r="BF808" t="str">
        <f>IF(Table1[[#This Row],[Date]]="","","&amp;lt;VOUCHER REMOTEID="&amp;""""&amp;$A$11&amp;$A$13&amp;ROW()&amp;""""&amp;" VCHTYPE="""&amp;F808&amp;""" ACTION="""&amp;"Create"&amp;"""&amp;gt;")</f>
        <v/>
      </c>
      <c r="BG808" t="str">
        <f>IF(Table1[[#This Row],[Date]]="","",TEXT(Table1[[#This Row],[Date]],"yyyymmdd"))</f>
        <v/>
      </c>
      <c r="BH808" t="str">
        <f>Table1[[#This Row],[Date2]]</f>
        <v/>
      </c>
      <c r="BI808" t="str">
        <f>IF(Table1[[#This Row],[Date]]="","",Table1[[#This Row],[Voucher Type]])</f>
        <v/>
      </c>
      <c r="BJ808" t="str">
        <f>IF(Table1[[#This Row],[Ref No / Invoice No]]="","",Table1[[#This Row],[Ref No / Invoice No]])</f>
        <v/>
      </c>
      <c r="BK808" t="str">
        <f>IF(Table1[[#This Row],[Voucher No]]="","",Table1[[#This Row],[Voucher No]])</f>
        <v/>
      </c>
      <c r="BL808" t="str">
        <f>IF(Table1[[#This Row],[Date]]="","",Table1[[#This Row],[Narration]])</f>
        <v/>
      </c>
      <c r="BM808" t="str">
        <f>IF(Table1[[#This Row],[Date]]="","",$A$11&amp;$A$13&amp;ROW())</f>
        <v/>
      </c>
      <c r="BN808" t="str">
        <f>IF(Table1[[#This Row],[Date]]="","",$A$13)</f>
        <v/>
      </c>
      <c r="BP808" t="str">
        <f>IF(Table1[[#This Row],[Ledger 1]]="","","No")</f>
        <v/>
      </c>
      <c r="BQ808" t="str">
        <f>IF(Table1[[#This Row],[Date]]="","",IF(Table1[[#This Row],[Effect 1]]="Dr.","Yes","No"))</f>
        <v/>
      </c>
      <c r="BR808" t="str">
        <f>IF(Table1[[#This Row],[Date]]="","",Table1[[#This Row],[Ledger 1]])</f>
        <v/>
      </c>
      <c r="BS808" t="str">
        <f>IF(Table1[[#This Row],[Date]]="","",IF(Table1[[#This Row],[Effect 1]]="Dr.",-Table1[[#This Row],[Amount 1]],Table1[[#This Row],[Amount 1]]))</f>
        <v/>
      </c>
      <c r="BV808" t="str">
        <f>IF(Table1[[#This Row],[Ledger 2]]="","","No")</f>
        <v/>
      </c>
      <c r="BW808" t="str">
        <f>IF(Table1[[#This Row],[Date]]="","",IF(Table1[[#This Row],[Effect 2]]="Dr.","Yes","No"))</f>
        <v/>
      </c>
      <c r="BX808" t="str">
        <f>IF(Table1[[#This Row],[Date]]="","",Table1[[#This Row],[Ledger 2]])</f>
        <v/>
      </c>
      <c r="BY808" t="str">
        <f>IF(Table1[[#This Row],[Date]]="","",IF(Table1[[#This Row],[Effect 2]]="Dr.",-Table1[[#This Row],[Amount 2]],Table1[[#This Row],[Amount 2]]))</f>
        <v/>
      </c>
      <c r="CB808" t="str">
        <f>IF(Table1[[#This Row],[Ledger 3]]="","","No")</f>
        <v/>
      </c>
      <c r="CC808" t="str">
        <f>IF(Table1[[#This Row],[Ledger 3]]="","",IF(Table1[[#This Row],[Effect 3]]="Dr.","Yes","No"))</f>
        <v/>
      </c>
      <c r="CD808" t="str">
        <f>IF(Table1[[#This Row],[Ledger 3]]="","",Table1[[#This Row],[Ledger 3]])</f>
        <v/>
      </c>
      <c r="CE808" t="str">
        <f>IF(Table1[[#This Row],[Ledger 3]]="","",IF(Table1[[#This Row],[Effect 3]]="Dr.",-Table1[[#This Row],[Amount 3]],Table1[[#This Row],[Amount 3]]))</f>
        <v/>
      </c>
      <c r="CH808" t="str">
        <f>IF(Table1[[#This Row],[Ledger 4]]="","","No")</f>
        <v/>
      </c>
      <c r="CI808" t="str">
        <f>IF(Table1[[#This Row],[Ledger 4]]="","",IF(Table1[[#This Row],[Effect 4]]="Dr.","Yes","No"))</f>
        <v/>
      </c>
      <c r="CJ808" t="str">
        <f>IF(Table1[[#This Row],[Ledger 4]]="","",Table1[[#This Row],[Ledger 4]])</f>
        <v/>
      </c>
      <c r="CK808" t="str">
        <f>IF(Table1[[#This Row],[Ledger 4]]="","",IF(Table1[[#This Row],[Effect 4]]="Dr.",-Table1[[#This Row],[Amount 4]],Table1[[#This Row],[Amount 4]]))</f>
        <v/>
      </c>
      <c r="CN808" t="str">
        <f>IF(Table1[[#This Row],[Ledger 5]]="","","No")</f>
        <v/>
      </c>
      <c r="CO808" t="str">
        <f>IF(Table1[[#This Row],[Ledger 5]]="","",IF(Table1[[#This Row],[Effect 5]]="Dr.","Yes","No"))</f>
        <v/>
      </c>
      <c r="CP808" t="str">
        <f>IF(Table1[[#This Row],[Ledger 5]]="","",Table1[[#This Row],[Ledger 5]])</f>
        <v/>
      </c>
      <c r="CQ808" t="str">
        <f>IF(Table1[[#This Row],[Ledger 5]]="","",IF(Table1[[#This Row],[Effect 5]]="Dr.",-Table1[[#This Row],[Amount 5]],Table1[[#This Row],[Amount 5]]))</f>
        <v/>
      </c>
      <c r="CT808" t="str">
        <f>IF(Table1[[#This Row],[Ledger 6]]="","","No")</f>
        <v/>
      </c>
      <c r="CU808" t="str">
        <f>IF(Table1[[#This Row],[Ledger 6]]="","",IF(Table1[[#This Row],[Effect 6]]="Dr.","Yes","No"))</f>
        <v/>
      </c>
      <c r="CV808" t="str">
        <f>IF(Table1[[#This Row],[Ledger 6]]="","",Table1[[#This Row],[Ledger 6]])</f>
        <v/>
      </c>
      <c r="CW808" t="str">
        <f>IF(Table1[[#This Row],[Ledger 6]]="","",IF(Table1[[#This Row],[Effect 6]]="Dr.",-Table1[[#This Row],[Amount 6]],Table1[[#This Row],[Amount 6]]))</f>
        <v/>
      </c>
      <c r="CZ808" t="str">
        <f>IF(Table1[[#This Row],[Ledger 7]]="","","No")</f>
        <v/>
      </c>
      <c r="DA808" t="str">
        <f>IF(Table1[[#This Row],[Ledger 7]]="","",IF(Table1[[#This Row],[Effect 7]]="Dr.","Yes","No"))</f>
        <v/>
      </c>
      <c r="DB808" t="str">
        <f>IF(Table1[[#This Row],[Ledger 7]]="","",Table1[[#This Row],[Ledger 7]])</f>
        <v/>
      </c>
      <c r="DC808" t="str">
        <f>IF(Table1[[#This Row],[Ledger 7]]="","",IF(Table1[[#This Row],[Effect 7]]="Dr.",-Table1[[#This Row],[Amount 7]],Table1[[#This Row],[Amount 7]]))</f>
        <v/>
      </c>
      <c r="DF808" t="str">
        <f>IF(Table1[[#This Row],[Ledger 8]]="","","No")</f>
        <v/>
      </c>
      <c r="DG808" t="str">
        <f>IF(Table1[[#This Row],[Ledger 8]]="","",IF(Table1[[#This Row],[Effect 8]]="Dr.","Yes","No"))</f>
        <v/>
      </c>
      <c r="DH808" t="str">
        <f>IF(Table1[[#This Row],[Ledger 8]]="","",Table1[[#This Row],[Ledger 8]])</f>
        <v/>
      </c>
      <c r="DI808" t="str">
        <f>IF(Table1[[#This Row],[Ledger 8]]="","",IF(Table1[[#This Row],[Effect 8]]="Dr.",-Table1[[#This Row],[Amount 8]],Table1[[#This Row],[Amount 8]]))</f>
        <v/>
      </c>
      <c r="DL808" t="str">
        <f>IF(Table1[[#This Row],[Ledger 9]]="","","No")</f>
        <v/>
      </c>
      <c r="DM808" t="str">
        <f>IF(Table1[[#This Row],[Ledger 9]]="","",IF(Table1[[#This Row],[Effect 9]]="Dr.","Yes","No"))</f>
        <v/>
      </c>
      <c r="DN808" t="str">
        <f>IF(Table1[[#This Row],[Ledger 9]]="","",Table1[[#This Row],[Ledger 9]])</f>
        <v/>
      </c>
      <c r="DO808" t="str">
        <f>IF(Table1[[#This Row],[Ledger 9]]="","",IF(Table1[[#This Row],[Effect 9]]="Dr.",-Table1[[#This Row],[Amount 9]],Table1[[#This Row],[Amount 9]]))</f>
        <v/>
      </c>
      <c r="DR808" t="str">
        <f>IF(Table1[[#This Row],[Ledger 10]]="","","No")</f>
        <v/>
      </c>
      <c r="DS808" t="str">
        <f>IF(Table1[[#This Row],[Ledger 10]]="","",IF(Table1[[#This Row],[Effect 10]]="Dr.","Yes","No"))</f>
        <v/>
      </c>
      <c r="DT808" t="str">
        <f>IF(Table1[[#This Row],[Ledger 10]]="","",Table1[[#This Row],[Ledger 10]])</f>
        <v/>
      </c>
      <c r="DU808" t="str">
        <f>IF(Table1[[#This Row],[Ledger 10]]="","",IF(Table1[[#This Row],[Effect 10]]="Dr.",-Table1[[#This Row],[Amount 10]],Table1[[#This Row],[Amount 10]]))</f>
        <v/>
      </c>
      <c r="DX808" t="str">
        <f>IF(Table1[[#This Row],[Ledger 11]]="","","No")</f>
        <v/>
      </c>
      <c r="DY808" t="str">
        <f>IF(Table1[[#This Row],[Ledger 11]]="","",IF(Table1[[#This Row],[Effect 11]]="Dr.","Yes","No"))</f>
        <v/>
      </c>
      <c r="DZ808" t="str">
        <f>IF(Table1[[#This Row],[Ledger 11]]="","",Table1[[#This Row],[Ledger 11]])</f>
        <v/>
      </c>
      <c r="EA808" t="str">
        <f>IF(Table1[[#This Row],[Ledger 11]]="","",IF(Table1[[#This Row],[Effect 11]]="Dr.",-Table1[[#This Row],[Amount 11]],Table1[[#This Row],[Amount 11]]))</f>
        <v/>
      </c>
      <c r="ED808" t="str">
        <f>IF(Table1[[#This Row],[Ledger 12]]="","","No")</f>
        <v/>
      </c>
      <c r="EE808" t="str">
        <f>IF(Table1[[#This Row],[Ledger 12]]="","",IF(Table1[[#This Row],[Effect 12]]="Dr.","Yes","No"))</f>
        <v/>
      </c>
      <c r="EF808" t="str">
        <f>IF(Table1[[#This Row],[Ledger 12]]="","",Table1[[#This Row],[Ledger 12]])</f>
        <v/>
      </c>
      <c r="EG808" t="str">
        <f>IF(Table1[[#This Row],[Ledger 12]]="","",IF(Table1[[#This Row],[Effect 12]]="Dr.",-Table1[[#This Row],[Amount 12]],Table1[[#This Row],[Amount 12]]))</f>
        <v/>
      </c>
      <c r="EJ808" t="str">
        <f>IF(Table1[[#This Row],[Ledger 13]]="","","No")</f>
        <v/>
      </c>
      <c r="EK808" t="str">
        <f>IF(Table1[[#This Row],[Ledger 13]]="","",IF(Table1[[#This Row],[Effect 13]]="Dr.","Yes","No"))</f>
        <v/>
      </c>
      <c r="EL808" t="str">
        <f>IF(Table1[[#This Row],[Ledger 13]]="","",Table1[[#This Row],[Ledger 13]])</f>
        <v/>
      </c>
      <c r="EM808" t="str">
        <f>IF(Table1[[#This Row],[Ledger 13]]="","",IF(Table1[[#This Row],[Effect 13]]="Dr.",-Table1[[#This Row],[Amount 13]],Table1[[#This Row],[Amount 13]]))</f>
        <v/>
      </c>
      <c r="EP808" t="str">
        <f>IF(Table1[[#This Row],[Ledger 14]]="","","No")</f>
        <v/>
      </c>
      <c r="EQ808" t="str">
        <f>IF(Table1[[#This Row],[Ledger 14]]="","",IF(Table1[[#This Row],[Effect 14]]="Dr.","Yes","No"))</f>
        <v/>
      </c>
      <c r="ER808" t="str">
        <f>IF(Table1[[#This Row],[Ledger 14]]="","",Table1[[#This Row],[Ledger 14]])</f>
        <v/>
      </c>
      <c r="ES808" t="str">
        <f>IF(Table1[[#This Row],[Ledger 14]]="","",IF(Table1[[#This Row],[Effect 14]]="Dr.",-Table1[[#This Row],[Amount 14]],Table1[[#This Row],[Amount 14]]))</f>
        <v/>
      </c>
      <c r="EV808" t="str">
        <f>IF(Table1[[#This Row],[Ledger 15]]="","","No")</f>
        <v/>
      </c>
      <c r="EW808" t="str">
        <f>IF(Table1[[#This Row],[Ledger 15]]="","",IF(Table1[[#This Row],[Effect 15]]="Dr.","Yes","No"))</f>
        <v/>
      </c>
      <c r="EX808" t="str">
        <f>IF(Table1[[#This Row],[Ledger 15]]="","",Table1[[#This Row],[Ledger 15]])</f>
        <v/>
      </c>
      <c r="EY808" t="str">
        <f>IF(Table1[[#This Row],[Ledger 15]]="","",IF(Table1[[#This Row],[Effect 15]]="Dr.",-Table1[[#This Row],[Amount 15]],Table1[[#This Row],[Amount 15]]))</f>
        <v/>
      </c>
      <c r="FD8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8">
        <f>IF(Table1[[#This Row],[Date]]="",0,IF(AND(Table1[[#This Row],[Date]]&gt;=$FE$2,Table1[[#This Row],[Date]]&lt;=$FE$3),0,1))</f>
        <v>0</v>
      </c>
      <c r="FF808">
        <f>IF(Table1[[#This Row],[Date]]="",0,IF(TYPE(VLOOKUP(Table1[[#This Row],[Voucher Type]],Table1[[#All],[Voucher Type Master]],1,FALSE))=16,1,0))</f>
        <v>0</v>
      </c>
      <c r="FG808">
        <f>IF(TYPE(IF(Table1[[#This Row],[Date]]="",0,IF(VLOOKUP(Table1[[#This Row],[Voucher Type]],$FY$5:$FZ$13,2,0)=Table1[[#This Row],[Effect 1]],0,1)))=16,1,0)</f>
        <v>0</v>
      </c>
      <c r="FH8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8">
        <f>IF(LEN(Table1[[#This Row],[Ledger 1]])&gt;0,IF(TYPE(VLOOKUP(Table1[[#This Row],[Ledger 1]],GZ:GZ,1,0))=16,1,0),0)</f>
        <v>0</v>
      </c>
      <c r="FJ808">
        <f>IF(LEN(Table1[[#This Row],[Ledger 2]])&gt;0,IF(TYPE(VLOOKUP(Table1[[#This Row],[Ledger 2]],GZ:GZ,1,0))=16,1,0),0)</f>
        <v>0</v>
      </c>
      <c r="FK808">
        <f>IF(LEN(Table1[[#This Row],[Ledger 3]])&gt;0,IF(TYPE(VLOOKUP(Table1[[#This Row],[Ledger 3]],GZ:GZ,1,0))=16,1,0),0)</f>
        <v>0</v>
      </c>
      <c r="FL808">
        <f>IF(LEN(Table1[[#This Row],[Ledger 4]])&gt;0,IF(TYPE(VLOOKUP(Table1[[#This Row],[Ledger 4]],GZ:GZ,1,0))=16,1,0),0)</f>
        <v>0</v>
      </c>
      <c r="FM808">
        <f>IF(LEN(Table1[[#This Row],[Ledger 5]])&gt;0,IF(TYPE(VLOOKUP(Table1[[#This Row],[Ledger 5]],GZ:GZ,1,0))=16,1,0),0)</f>
        <v>0</v>
      </c>
      <c r="FN808">
        <f>IF(LEN(Table1[[#This Row],[Ledger 6]])&gt;0,IF(TYPE(VLOOKUP(Table1[[#This Row],[Ledger 6]],$GZ:$GZ,1,0))=16,1,0),0)</f>
        <v>0</v>
      </c>
      <c r="FO808">
        <f>IF(LEN(Table1[[#This Row],[Ledger 7]])&gt;0,IF(TYPE(VLOOKUP(Table1[[#This Row],[Ledger 7]],$GZ:$GZ,1,0))=16,1,0),0)</f>
        <v>0</v>
      </c>
      <c r="FP808">
        <f>IF(LEN(Table1[[#This Row],[Ledger 8]])&gt;0,IF(TYPE(VLOOKUP(Table1[[#This Row],[Ledger 8]],$GZ:$GZ,1,0))=16,1,0),0)</f>
        <v>0</v>
      </c>
      <c r="FQ808">
        <f>IF(LEN(Table1[[#This Row],[Ledger 9]])&gt;0,IF(TYPE(VLOOKUP(Table1[[#This Row],[Ledger 9]],$GZ:$GZ,1,0))=16,1,0),0)</f>
        <v>0</v>
      </c>
      <c r="FR808">
        <f>IF(LEN(Table1[[#This Row],[Ledger 10]])&gt;0,IF(TYPE(VLOOKUP(Table1[[#This Row],[Ledger 10]],$GZ:$GZ,1,0))=16,1,0),0)</f>
        <v>0</v>
      </c>
      <c r="FS808">
        <f>IF(LEN(Table1[[#This Row],[Ledger 11]])&gt;0,IF(TYPE(VLOOKUP(Table1[[#This Row],[Ledger 11]],$GZ:$GZ,1,0))=16,1,0),0)</f>
        <v>0</v>
      </c>
      <c r="FT808">
        <f>IF(LEN(Table1[[#This Row],[Ledger 12]])&gt;0,IF(TYPE(VLOOKUP(Table1[[#This Row],[Ledger 12]],$GZ:$GZ,1,0))=16,1,0),0)</f>
        <v>0</v>
      </c>
      <c r="FU808">
        <f>IF(LEN(Table1[[#This Row],[Ledger 13]])&gt;0,IF(TYPE(VLOOKUP(Table1[[#This Row],[Ledger 13]],$GZ:$GZ,1,0))=16,1,0),0)</f>
        <v>0</v>
      </c>
      <c r="FV808">
        <f>IF(LEN(Table1[[#This Row],[Ledger 14]])&gt;0,IF(TYPE(VLOOKUP(Table1[[#This Row],[Ledger 14]],$GZ:$GZ,1,0))=16,1,0),0)</f>
        <v>0</v>
      </c>
      <c r="FW808">
        <f>IF(LEN(Table1[[#This Row],[Ledger 15]])&gt;0,IF(TYPE(VLOOKUP(Table1[[#This Row],[Ledger 15]],$GZ:$GZ,1,0))=16,1,0),0)</f>
        <v>0</v>
      </c>
    </row>
    <row r="809" spans="4:179" ht="33" customHeight="1" x14ac:dyDescent="0.45">
      <c r="D809" s="8">
        <f t="shared" si="21"/>
        <v>804</v>
      </c>
      <c r="E809" s="32"/>
      <c r="F809" s="34"/>
      <c r="G809" s="34"/>
      <c r="H809" s="34"/>
      <c r="I809" s="34"/>
      <c r="J809" s="38"/>
      <c r="K809" s="33"/>
      <c r="L809" s="36"/>
      <c r="M809" s="35"/>
      <c r="N809" s="34"/>
      <c r="O809" s="41"/>
      <c r="P809" s="35"/>
      <c r="Q809" s="34"/>
      <c r="R809" s="37"/>
      <c r="S809" s="35"/>
      <c r="T809" s="34"/>
      <c r="U809" s="37"/>
      <c r="V809" s="35"/>
      <c r="W809" s="34"/>
      <c r="X809" s="37"/>
      <c r="Y809" s="35"/>
      <c r="Z809" s="34"/>
      <c r="AA809" s="37"/>
      <c r="AB809" s="35"/>
      <c r="AC809" s="34"/>
      <c r="AD809" s="37"/>
      <c r="AE809" s="35"/>
      <c r="AF809" s="34"/>
      <c r="AG809" s="37"/>
      <c r="AH809" s="35"/>
      <c r="AI809" s="34"/>
      <c r="AJ809" s="37"/>
      <c r="AK809" s="35"/>
      <c r="AL809" s="34"/>
      <c r="AM809" s="37"/>
      <c r="AN809" s="35"/>
      <c r="AO809" s="34"/>
      <c r="AP809" s="37"/>
      <c r="AQ809" s="35"/>
      <c r="AR809" s="34"/>
      <c r="AS809" s="37"/>
      <c r="AT809" s="35"/>
      <c r="AU809" s="34"/>
      <c r="AV809" s="37"/>
      <c r="AW809" s="35"/>
      <c r="AX809" s="34"/>
      <c r="AY809" s="37"/>
      <c r="AZ809" s="35"/>
      <c r="BA809" s="34"/>
      <c r="BB809" s="37"/>
      <c r="BC8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09" s="7"/>
      <c r="BF809" t="str">
        <f>IF(Table1[[#This Row],[Date]]="","","&amp;lt;VOUCHER REMOTEID="&amp;""""&amp;$A$11&amp;$A$13&amp;ROW()&amp;""""&amp;" VCHTYPE="""&amp;F809&amp;""" ACTION="""&amp;"Create"&amp;"""&amp;gt;")</f>
        <v/>
      </c>
      <c r="BG809" t="str">
        <f>IF(Table1[[#This Row],[Date]]="","",TEXT(Table1[[#This Row],[Date]],"yyyymmdd"))</f>
        <v/>
      </c>
      <c r="BH809" t="str">
        <f>Table1[[#This Row],[Date2]]</f>
        <v/>
      </c>
      <c r="BI809" t="str">
        <f>IF(Table1[[#This Row],[Date]]="","",Table1[[#This Row],[Voucher Type]])</f>
        <v/>
      </c>
      <c r="BJ809" t="str">
        <f>IF(Table1[[#This Row],[Ref No / Invoice No]]="","",Table1[[#This Row],[Ref No / Invoice No]])</f>
        <v/>
      </c>
      <c r="BK809" t="str">
        <f>IF(Table1[[#This Row],[Voucher No]]="","",Table1[[#This Row],[Voucher No]])</f>
        <v/>
      </c>
      <c r="BL809" t="str">
        <f>IF(Table1[[#This Row],[Date]]="","",Table1[[#This Row],[Narration]])</f>
        <v/>
      </c>
      <c r="BM809" t="str">
        <f>IF(Table1[[#This Row],[Date]]="","",$A$11&amp;$A$13&amp;ROW())</f>
        <v/>
      </c>
      <c r="BN809" t="str">
        <f>IF(Table1[[#This Row],[Date]]="","",$A$13)</f>
        <v/>
      </c>
      <c r="BP809" t="str">
        <f>IF(Table1[[#This Row],[Ledger 1]]="","","No")</f>
        <v/>
      </c>
      <c r="BQ809" t="str">
        <f>IF(Table1[[#This Row],[Date]]="","",IF(Table1[[#This Row],[Effect 1]]="Dr.","Yes","No"))</f>
        <v/>
      </c>
      <c r="BR809" t="str">
        <f>IF(Table1[[#This Row],[Date]]="","",Table1[[#This Row],[Ledger 1]])</f>
        <v/>
      </c>
      <c r="BS809" t="str">
        <f>IF(Table1[[#This Row],[Date]]="","",IF(Table1[[#This Row],[Effect 1]]="Dr.",-Table1[[#This Row],[Amount 1]],Table1[[#This Row],[Amount 1]]))</f>
        <v/>
      </c>
      <c r="BV809" t="str">
        <f>IF(Table1[[#This Row],[Ledger 2]]="","","No")</f>
        <v/>
      </c>
      <c r="BW809" t="str">
        <f>IF(Table1[[#This Row],[Date]]="","",IF(Table1[[#This Row],[Effect 2]]="Dr.","Yes","No"))</f>
        <v/>
      </c>
      <c r="BX809" t="str">
        <f>IF(Table1[[#This Row],[Date]]="","",Table1[[#This Row],[Ledger 2]])</f>
        <v/>
      </c>
      <c r="BY809" t="str">
        <f>IF(Table1[[#This Row],[Date]]="","",IF(Table1[[#This Row],[Effect 2]]="Dr.",-Table1[[#This Row],[Amount 2]],Table1[[#This Row],[Amount 2]]))</f>
        <v/>
      </c>
      <c r="CB809" t="str">
        <f>IF(Table1[[#This Row],[Ledger 3]]="","","No")</f>
        <v/>
      </c>
      <c r="CC809" t="str">
        <f>IF(Table1[[#This Row],[Ledger 3]]="","",IF(Table1[[#This Row],[Effect 3]]="Dr.","Yes","No"))</f>
        <v/>
      </c>
      <c r="CD809" t="str">
        <f>IF(Table1[[#This Row],[Ledger 3]]="","",Table1[[#This Row],[Ledger 3]])</f>
        <v/>
      </c>
      <c r="CE809" t="str">
        <f>IF(Table1[[#This Row],[Ledger 3]]="","",IF(Table1[[#This Row],[Effect 3]]="Dr.",-Table1[[#This Row],[Amount 3]],Table1[[#This Row],[Amount 3]]))</f>
        <v/>
      </c>
      <c r="CH809" t="str">
        <f>IF(Table1[[#This Row],[Ledger 4]]="","","No")</f>
        <v/>
      </c>
      <c r="CI809" t="str">
        <f>IF(Table1[[#This Row],[Ledger 4]]="","",IF(Table1[[#This Row],[Effect 4]]="Dr.","Yes","No"))</f>
        <v/>
      </c>
      <c r="CJ809" t="str">
        <f>IF(Table1[[#This Row],[Ledger 4]]="","",Table1[[#This Row],[Ledger 4]])</f>
        <v/>
      </c>
      <c r="CK809" t="str">
        <f>IF(Table1[[#This Row],[Ledger 4]]="","",IF(Table1[[#This Row],[Effect 4]]="Dr.",-Table1[[#This Row],[Amount 4]],Table1[[#This Row],[Amount 4]]))</f>
        <v/>
      </c>
      <c r="CN809" t="str">
        <f>IF(Table1[[#This Row],[Ledger 5]]="","","No")</f>
        <v/>
      </c>
      <c r="CO809" t="str">
        <f>IF(Table1[[#This Row],[Ledger 5]]="","",IF(Table1[[#This Row],[Effect 5]]="Dr.","Yes","No"))</f>
        <v/>
      </c>
      <c r="CP809" t="str">
        <f>IF(Table1[[#This Row],[Ledger 5]]="","",Table1[[#This Row],[Ledger 5]])</f>
        <v/>
      </c>
      <c r="CQ809" t="str">
        <f>IF(Table1[[#This Row],[Ledger 5]]="","",IF(Table1[[#This Row],[Effect 5]]="Dr.",-Table1[[#This Row],[Amount 5]],Table1[[#This Row],[Amount 5]]))</f>
        <v/>
      </c>
      <c r="CT809" t="str">
        <f>IF(Table1[[#This Row],[Ledger 6]]="","","No")</f>
        <v/>
      </c>
      <c r="CU809" t="str">
        <f>IF(Table1[[#This Row],[Ledger 6]]="","",IF(Table1[[#This Row],[Effect 6]]="Dr.","Yes","No"))</f>
        <v/>
      </c>
      <c r="CV809" t="str">
        <f>IF(Table1[[#This Row],[Ledger 6]]="","",Table1[[#This Row],[Ledger 6]])</f>
        <v/>
      </c>
      <c r="CW809" t="str">
        <f>IF(Table1[[#This Row],[Ledger 6]]="","",IF(Table1[[#This Row],[Effect 6]]="Dr.",-Table1[[#This Row],[Amount 6]],Table1[[#This Row],[Amount 6]]))</f>
        <v/>
      </c>
      <c r="CZ809" t="str">
        <f>IF(Table1[[#This Row],[Ledger 7]]="","","No")</f>
        <v/>
      </c>
      <c r="DA809" t="str">
        <f>IF(Table1[[#This Row],[Ledger 7]]="","",IF(Table1[[#This Row],[Effect 7]]="Dr.","Yes","No"))</f>
        <v/>
      </c>
      <c r="DB809" t="str">
        <f>IF(Table1[[#This Row],[Ledger 7]]="","",Table1[[#This Row],[Ledger 7]])</f>
        <v/>
      </c>
      <c r="DC809" t="str">
        <f>IF(Table1[[#This Row],[Ledger 7]]="","",IF(Table1[[#This Row],[Effect 7]]="Dr.",-Table1[[#This Row],[Amount 7]],Table1[[#This Row],[Amount 7]]))</f>
        <v/>
      </c>
      <c r="DF809" t="str">
        <f>IF(Table1[[#This Row],[Ledger 8]]="","","No")</f>
        <v/>
      </c>
      <c r="DG809" t="str">
        <f>IF(Table1[[#This Row],[Ledger 8]]="","",IF(Table1[[#This Row],[Effect 8]]="Dr.","Yes","No"))</f>
        <v/>
      </c>
      <c r="DH809" t="str">
        <f>IF(Table1[[#This Row],[Ledger 8]]="","",Table1[[#This Row],[Ledger 8]])</f>
        <v/>
      </c>
      <c r="DI809" t="str">
        <f>IF(Table1[[#This Row],[Ledger 8]]="","",IF(Table1[[#This Row],[Effect 8]]="Dr.",-Table1[[#This Row],[Amount 8]],Table1[[#This Row],[Amount 8]]))</f>
        <v/>
      </c>
      <c r="DL809" t="str">
        <f>IF(Table1[[#This Row],[Ledger 9]]="","","No")</f>
        <v/>
      </c>
      <c r="DM809" t="str">
        <f>IF(Table1[[#This Row],[Ledger 9]]="","",IF(Table1[[#This Row],[Effect 9]]="Dr.","Yes","No"))</f>
        <v/>
      </c>
      <c r="DN809" t="str">
        <f>IF(Table1[[#This Row],[Ledger 9]]="","",Table1[[#This Row],[Ledger 9]])</f>
        <v/>
      </c>
      <c r="DO809" t="str">
        <f>IF(Table1[[#This Row],[Ledger 9]]="","",IF(Table1[[#This Row],[Effect 9]]="Dr.",-Table1[[#This Row],[Amount 9]],Table1[[#This Row],[Amount 9]]))</f>
        <v/>
      </c>
      <c r="DR809" t="str">
        <f>IF(Table1[[#This Row],[Ledger 10]]="","","No")</f>
        <v/>
      </c>
      <c r="DS809" t="str">
        <f>IF(Table1[[#This Row],[Ledger 10]]="","",IF(Table1[[#This Row],[Effect 10]]="Dr.","Yes","No"))</f>
        <v/>
      </c>
      <c r="DT809" t="str">
        <f>IF(Table1[[#This Row],[Ledger 10]]="","",Table1[[#This Row],[Ledger 10]])</f>
        <v/>
      </c>
      <c r="DU809" t="str">
        <f>IF(Table1[[#This Row],[Ledger 10]]="","",IF(Table1[[#This Row],[Effect 10]]="Dr.",-Table1[[#This Row],[Amount 10]],Table1[[#This Row],[Amount 10]]))</f>
        <v/>
      </c>
      <c r="DX809" t="str">
        <f>IF(Table1[[#This Row],[Ledger 11]]="","","No")</f>
        <v/>
      </c>
      <c r="DY809" t="str">
        <f>IF(Table1[[#This Row],[Ledger 11]]="","",IF(Table1[[#This Row],[Effect 11]]="Dr.","Yes","No"))</f>
        <v/>
      </c>
      <c r="DZ809" t="str">
        <f>IF(Table1[[#This Row],[Ledger 11]]="","",Table1[[#This Row],[Ledger 11]])</f>
        <v/>
      </c>
      <c r="EA809" t="str">
        <f>IF(Table1[[#This Row],[Ledger 11]]="","",IF(Table1[[#This Row],[Effect 11]]="Dr.",-Table1[[#This Row],[Amount 11]],Table1[[#This Row],[Amount 11]]))</f>
        <v/>
      </c>
      <c r="ED809" t="str">
        <f>IF(Table1[[#This Row],[Ledger 12]]="","","No")</f>
        <v/>
      </c>
      <c r="EE809" t="str">
        <f>IF(Table1[[#This Row],[Ledger 12]]="","",IF(Table1[[#This Row],[Effect 12]]="Dr.","Yes","No"))</f>
        <v/>
      </c>
      <c r="EF809" t="str">
        <f>IF(Table1[[#This Row],[Ledger 12]]="","",Table1[[#This Row],[Ledger 12]])</f>
        <v/>
      </c>
      <c r="EG809" t="str">
        <f>IF(Table1[[#This Row],[Ledger 12]]="","",IF(Table1[[#This Row],[Effect 12]]="Dr.",-Table1[[#This Row],[Amount 12]],Table1[[#This Row],[Amount 12]]))</f>
        <v/>
      </c>
      <c r="EJ809" t="str">
        <f>IF(Table1[[#This Row],[Ledger 13]]="","","No")</f>
        <v/>
      </c>
      <c r="EK809" t="str">
        <f>IF(Table1[[#This Row],[Ledger 13]]="","",IF(Table1[[#This Row],[Effect 13]]="Dr.","Yes","No"))</f>
        <v/>
      </c>
      <c r="EL809" t="str">
        <f>IF(Table1[[#This Row],[Ledger 13]]="","",Table1[[#This Row],[Ledger 13]])</f>
        <v/>
      </c>
      <c r="EM809" t="str">
        <f>IF(Table1[[#This Row],[Ledger 13]]="","",IF(Table1[[#This Row],[Effect 13]]="Dr.",-Table1[[#This Row],[Amount 13]],Table1[[#This Row],[Amount 13]]))</f>
        <v/>
      </c>
      <c r="EP809" t="str">
        <f>IF(Table1[[#This Row],[Ledger 14]]="","","No")</f>
        <v/>
      </c>
      <c r="EQ809" t="str">
        <f>IF(Table1[[#This Row],[Ledger 14]]="","",IF(Table1[[#This Row],[Effect 14]]="Dr.","Yes","No"))</f>
        <v/>
      </c>
      <c r="ER809" t="str">
        <f>IF(Table1[[#This Row],[Ledger 14]]="","",Table1[[#This Row],[Ledger 14]])</f>
        <v/>
      </c>
      <c r="ES809" t="str">
        <f>IF(Table1[[#This Row],[Ledger 14]]="","",IF(Table1[[#This Row],[Effect 14]]="Dr.",-Table1[[#This Row],[Amount 14]],Table1[[#This Row],[Amount 14]]))</f>
        <v/>
      </c>
      <c r="EV809" t="str">
        <f>IF(Table1[[#This Row],[Ledger 15]]="","","No")</f>
        <v/>
      </c>
      <c r="EW809" t="str">
        <f>IF(Table1[[#This Row],[Ledger 15]]="","",IF(Table1[[#This Row],[Effect 15]]="Dr.","Yes","No"))</f>
        <v/>
      </c>
      <c r="EX809" t="str">
        <f>IF(Table1[[#This Row],[Ledger 15]]="","",Table1[[#This Row],[Ledger 15]])</f>
        <v/>
      </c>
      <c r="EY809" t="str">
        <f>IF(Table1[[#This Row],[Ledger 15]]="","",IF(Table1[[#This Row],[Effect 15]]="Dr.",-Table1[[#This Row],[Amount 15]],Table1[[#This Row],[Amount 15]]))</f>
        <v/>
      </c>
      <c r="FD8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09">
        <f>IF(Table1[[#This Row],[Date]]="",0,IF(AND(Table1[[#This Row],[Date]]&gt;=$FE$2,Table1[[#This Row],[Date]]&lt;=$FE$3),0,1))</f>
        <v>0</v>
      </c>
      <c r="FF809">
        <f>IF(Table1[[#This Row],[Date]]="",0,IF(TYPE(VLOOKUP(Table1[[#This Row],[Voucher Type]],Table1[[#All],[Voucher Type Master]],1,FALSE))=16,1,0))</f>
        <v>0</v>
      </c>
      <c r="FG809">
        <f>IF(TYPE(IF(Table1[[#This Row],[Date]]="",0,IF(VLOOKUP(Table1[[#This Row],[Voucher Type]],$FY$5:$FZ$13,2,0)=Table1[[#This Row],[Effect 1]],0,1)))=16,1,0)</f>
        <v>0</v>
      </c>
      <c r="FH8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09">
        <f>IF(LEN(Table1[[#This Row],[Ledger 1]])&gt;0,IF(TYPE(VLOOKUP(Table1[[#This Row],[Ledger 1]],GZ:GZ,1,0))=16,1,0),0)</f>
        <v>0</v>
      </c>
      <c r="FJ809">
        <f>IF(LEN(Table1[[#This Row],[Ledger 2]])&gt;0,IF(TYPE(VLOOKUP(Table1[[#This Row],[Ledger 2]],GZ:GZ,1,0))=16,1,0),0)</f>
        <v>0</v>
      </c>
      <c r="FK809">
        <f>IF(LEN(Table1[[#This Row],[Ledger 3]])&gt;0,IF(TYPE(VLOOKUP(Table1[[#This Row],[Ledger 3]],GZ:GZ,1,0))=16,1,0),0)</f>
        <v>0</v>
      </c>
      <c r="FL809">
        <f>IF(LEN(Table1[[#This Row],[Ledger 4]])&gt;0,IF(TYPE(VLOOKUP(Table1[[#This Row],[Ledger 4]],GZ:GZ,1,0))=16,1,0),0)</f>
        <v>0</v>
      </c>
      <c r="FM809">
        <f>IF(LEN(Table1[[#This Row],[Ledger 5]])&gt;0,IF(TYPE(VLOOKUP(Table1[[#This Row],[Ledger 5]],GZ:GZ,1,0))=16,1,0),0)</f>
        <v>0</v>
      </c>
      <c r="FN809">
        <f>IF(LEN(Table1[[#This Row],[Ledger 6]])&gt;0,IF(TYPE(VLOOKUP(Table1[[#This Row],[Ledger 6]],$GZ:$GZ,1,0))=16,1,0),0)</f>
        <v>0</v>
      </c>
      <c r="FO809">
        <f>IF(LEN(Table1[[#This Row],[Ledger 7]])&gt;0,IF(TYPE(VLOOKUP(Table1[[#This Row],[Ledger 7]],$GZ:$GZ,1,0))=16,1,0),0)</f>
        <v>0</v>
      </c>
      <c r="FP809">
        <f>IF(LEN(Table1[[#This Row],[Ledger 8]])&gt;0,IF(TYPE(VLOOKUP(Table1[[#This Row],[Ledger 8]],$GZ:$GZ,1,0))=16,1,0),0)</f>
        <v>0</v>
      </c>
      <c r="FQ809">
        <f>IF(LEN(Table1[[#This Row],[Ledger 9]])&gt;0,IF(TYPE(VLOOKUP(Table1[[#This Row],[Ledger 9]],$GZ:$GZ,1,0))=16,1,0),0)</f>
        <v>0</v>
      </c>
      <c r="FR809">
        <f>IF(LEN(Table1[[#This Row],[Ledger 10]])&gt;0,IF(TYPE(VLOOKUP(Table1[[#This Row],[Ledger 10]],$GZ:$GZ,1,0))=16,1,0),0)</f>
        <v>0</v>
      </c>
      <c r="FS809">
        <f>IF(LEN(Table1[[#This Row],[Ledger 11]])&gt;0,IF(TYPE(VLOOKUP(Table1[[#This Row],[Ledger 11]],$GZ:$GZ,1,0))=16,1,0),0)</f>
        <v>0</v>
      </c>
      <c r="FT809">
        <f>IF(LEN(Table1[[#This Row],[Ledger 12]])&gt;0,IF(TYPE(VLOOKUP(Table1[[#This Row],[Ledger 12]],$GZ:$GZ,1,0))=16,1,0),0)</f>
        <v>0</v>
      </c>
      <c r="FU809">
        <f>IF(LEN(Table1[[#This Row],[Ledger 13]])&gt;0,IF(TYPE(VLOOKUP(Table1[[#This Row],[Ledger 13]],$GZ:$GZ,1,0))=16,1,0),0)</f>
        <v>0</v>
      </c>
      <c r="FV809">
        <f>IF(LEN(Table1[[#This Row],[Ledger 14]])&gt;0,IF(TYPE(VLOOKUP(Table1[[#This Row],[Ledger 14]],$GZ:$GZ,1,0))=16,1,0),0)</f>
        <v>0</v>
      </c>
      <c r="FW809">
        <f>IF(LEN(Table1[[#This Row],[Ledger 15]])&gt;0,IF(TYPE(VLOOKUP(Table1[[#This Row],[Ledger 15]],$GZ:$GZ,1,0))=16,1,0),0)</f>
        <v>0</v>
      </c>
    </row>
    <row r="810" spans="4:179" ht="33" customHeight="1" x14ac:dyDescent="0.45">
      <c r="D810" s="8">
        <f t="shared" si="21"/>
        <v>805</v>
      </c>
      <c r="E810" s="32"/>
      <c r="F810" s="34"/>
      <c r="G810" s="34"/>
      <c r="H810" s="34"/>
      <c r="I810" s="34"/>
      <c r="J810" s="38"/>
      <c r="K810" s="33"/>
      <c r="L810" s="36"/>
      <c r="M810" s="35"/>
      <c r="N810" s="34"/>
      <c r="O810" s="41"/>
      <c r="P810" s="35"/>
      <c r="Q810" s="34"/>
      <c r="R810" s="37"/>
      <c r="S810" s="35"/>
      <c r="T810" s="34"/>
      <c r="U810" s="37"/>
      <c r="V810" s="35"/>
      <c r="W810" s="34"/>
      <c r="X810" s="37"/>
      <c r="Y810" s="35"/>
      <c r="Z810" s="34"/>
      <c r="AA810" s="37"/>
      <c r="AB810" s="35"/>
      <c r="AC810" s="34"/>
      <c r="AD810" s="37"/>
      <c r="AE810" s="35"/>
      <c r="AF810" s="34"/>
      <c r="AG810" s="37"/>
      <c r="AH810" s="35"/>
      <c r="AI810" s="34"/>
      <c r="AJ810" s="37"/>
      <c r="AK810" s="35"/>
      <c r="AL810" s="34"/>
      <c r="AM810" s="37"/>
      <c r="AN810" s="35"/>
      <c r="AO810" s="34"/>
      <c r="AP810" s="37"/>
      <c r="AQ810" s="35"/>
      <c r="AR810" s="34"/>
      <c r="AS810" s="37"/>
      <c r="AT810" s="35"/>
      <c r="AU810" s="34"/>
      <c r="AV810" s="37"/>
      <c r="AW810" s="35"/>
      <c r="AX810" s="34"/>
      <c r="AY810" s="37"/>
      <c r="AZ810" s="35"/>
      <c r="BA810" s="34"/>
      <c r="BB810" s="37"/>
      <c r="BC8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0" s="7"/>
      <c r="BF810" t="str">
        <f>IF(Table1[[#This Row],[Date]]="","","&amp;lt;VOUCHER REMOTEID="&amp;""""&amp;$A$11&amp;$A$13&amp;ROW()&amp;""""&amp;" VCHTYPE="""&amp;F810&amp;""" ACTION="""&amp;"Create"&amp;"""&amp;gt;")</f>
        <v/>
      </c>
      <c r="BG810" t="str">
        <f>IF(Table1[[#This Row],[Date]]="","",TEXT(Table1[[#This Row],[Date]],"yyyymmdd"))</f>
        <v/>
      </c>
      <c r="BH810" t="str">
        <f>Table1[[#This Row],[Date2]]</f>
        <v/>
      </c>
      <c r="BI810" t="str">
        <f>IF(Table1[[#This Row],[Date]]="","",Table1[[#This Row],[Voucher Type]])</f>
        <v/>
      </c>
      <c r="BJ810" t="str">
        <f>IF(Table1[[#This Row],[Ref No / Invoice No]]="","",Table1[[#This Row],[Ref No / Invoice No]])</f>
        <v/>
      </c>
      <c r="BK810" t="str">
        <f>IF(Table1[[#This Row],[Voucher No]]="","",Table1[[#This Row],[Voucher No]])</f>
        <v/>
      </c>
      <c r="BL810" t="str">
        <f>IF(Table1[[#This Row],[Date]]="","",Table1[[#This Row],[Narration]])</f>
        <v/>
      </c>
      <c r="BM810" t="str">
        <f>IF(Table1[[#This Row],[Date]]="","",$A$11&amp;$A$13&amp;ROW())</f>
        <v/>
      </c>
      <c r="BN810" t="str">
        <f>IF(Table1[[#This Row],[Date]]="","",$A$13)</f>
        <v/>
      </c>
      <c r="BP810" t="str">
        <f>IF(Table1[[#This Row],[Ledger 1]]="","","No")</f>
        <v/>
      </c>
      <c r="BQ810" t="str">
        <f>IF(Table1[[#This Row],[Date]]="","",IF(Table1[[#This Row],[Effect 1]]="Dr.","Yes","No"))</f>
        <v/>
      </c>
      <c r="BR810" t="str">
        <f>IF(Table1[[#This Row],[Date]]="","",Table1[[#This Row],[Ledger 1]])</f>
        <v/>
      </c>
      <c r="BS810" t="str">
        <f>IF(Table1[[#This Row],[Date]]="","",IF(Table1[[#This Row],[Effect 1]]="Dr.",-Table1[[#This Row],[Amount 1]],Table1[[#This Row],[Amount 1]]))</f>
        <v/>
      </c>
      <c r="BV810" t="str">
        <f>IF(Table1[[#This Row],[Ledger 2]]="","","No")</f>
        <v/>
      </c>
      <c r="BW810" t="str">
        <f>IF(Table1[[#This Row],[Date]]="","",IF(Table1[[#This Row],[Effect 2]]="Dr.","Yes","No"))</f>
        <v/>
      </c>
      <c r="BX810" t="str">
        <f>IF(Table1[[#This Row],[Date]]="","",Table1[[#This Row],[Ledger 2]])</f>
        <v/>
      </c>
      <c r="BY810" t="str">
        <f>IF(Table1[[#This Row],[Date]]="","",IF(Table1[[#This Row],[Effect 2]]="Dr.",-Table1[[#This Row],[Amount 2]],Table1[[#This Row],[Amount 2]]))</f>
        <v/>
      </c>
      <c r="CB810" t="str">
        <f>IF(Table1[[#This Row],[Ledger 3]]="","","No")</f>
        <v/>
      </c>
      <c r="CC810" t="str">
        <f>IF(Table1[[#This Row],[Ledger 3]]="","",IF(Table1[[#This Row],[Effect 3]]="Dr.","Yes","No"))</f>
        <v/>
      </c>
      <c r="CD810" t="str">
        <f>IF(Table1[[#This Row],[Ledger 3]]="","",Table1[[#This Row],[Ledger 3]])</f>
        <v/>
      </c>
      <c r="CE810" t="str">
        <f>IF(Table1[[#This Row],[Ledger 3]]="","",IF(Table1[[#This Row],[Effect 3]]="Dr.",-Table1[[#This Row],[Amount 3]],Table1[[#This Row],[Amount 3]]))</f>
        <v/>
      </c>
      <c r="CH810" t="str">
        <f>IF(Table1[[#This Row],[Ledger 4]]="","","No")</f>
        <v/>
      </c>
      <c r="CI810" t="str">
        <f>IF(Table1[[#This Row],[Ledger 4]]="","",IF(Table1[[#This Row],[Effect 4]]="Dr.","Yes","No"))</f>
        <v/>
      </c>
      <c r="CJ810" t="str">
        <f>IF(Table1[[#This Row],[Ledger 4]]="","",Table1[[#This Row],[Ledger 4]])</f>
        <v/>
      </c>
      <c r="CK810" t="str">
        <f>IF(Table1[[#This Row],[Ledger 4]]="","",IF(Table1[[#This Row],[Effect 4]]="Dr.",-Table1[[#This Row],[Amount 4]],Table1[[#This Row],[Amount 4]]))</f>
        <v/>
      </c>
      <c r="CN810" t="str">
        <f>IF(Table1[[#This Row],[Ledger 5]]="","","No")</f>
        <v/>
      </c>
      <c r="CO810" t="str">
        <f>IF(Table1[[#This Row],[Ledger 5]]="","",IF(Table1[[#This Row],[Effect 5]]="Dr.","Yes","No"))</f>
        <v/>
      </c>
      <c r="CP810" t="str">
        <f>IF(Table1[[#This Row],[Ledger 5]]="","",Table1[[#This Row],[Ledger 5]])</f>
        <v/>
      </c>
      <c r="CQ810" t="str">
        <f>IF(Table1[[#This Row],[Ledger 5]]="","",IF(Table1[[#This Row],[Effect 5]]="Dr.",-Table1[[#This Row],[Amount 5]],Table1[[#This Row],[Amount 5]]))</f>
        <v/>
      </c>
      <c r="CT810" t="str">
        <f>IF(Table1[[#This Row],[Ledger 6]]="","","No")</f>
        <v/>
      </c>
      <c r="CU810" t="str">
        <f>IF(Table1[[#This Row],[Ledger 6]]="","",IF(Table1[[#This Row],[Effect 6]]="Dr.","Yes","No"))</f>
        <v/>
      </c>
      <c r="CV810" t="str">
        <f>IF(Table1[[#This Row],[Ledger 6]]="","",Table1[[#This Row],[Ledger 6]])</f>
        <v/>
      </c>
      <c r="CW810" t="str">
        <f>IF(Table1[[#This Row],[Ledger 6]]="","",IF(Table1[[#This Row],[Effect 6]]="Dr.",-Table1[[#This Row],[Amount 6]],Table1[[#This Row],[Amount 6]]))</f>
        <v/>
      </c>
      <c r="CZ810" t="str">
        <f>IF(Table1[[#This Row],[Ledger 7]]="","","No")</f>
        <v/>
      </c>
      <c r="DA810" t="str">
        <f>IF(Table1[[#This Row],[Ledger 7]]="","",IF(Table1[[#This Row],[Effect 7]]="Dr.","Yes","No"))</f>
        <v/>
      </c>
      <c r="DB810" t="str">
        <f>IF(Table1[[#This Row],[Ledger 7]]="","",Table1[[#This Row],[Ledger 7]])</f>
        <v/>
      </c>
      <c r="DC810" t="str">
        <f>IF(Table1[[#This Row],[Ledger 7]]="","",IF(Table1[[#This Row],[Effect 7]]="Dr.",-Table1[[#This Row],[Amount 7]],Table1[[#This Row],[Amount 7]]))</f>
        <v/>
      </c>
      <c r="DF810" t="str">
        <f>IF(Table1[[#This Row],[Ledger 8]]="","","No")</f>
        <v/>
      </c>
      <c r="DG810" t="str">
        <f>IF(Table1[[#This Row],[Ledger 8]]="","",IF(Table1[[#This Row],[Effect 8]]="Dr.","Yes","No"))</f>
        <v/>
      </c>
      <c r="DH810" t="str">
        <f>IF(Table1[[#This Row],[Ledger 8]]="","",Table1[[#This Row],[Ledger 8]])</f>
        <v/>
      </c>
      <c r="DI810" t="str">
        <f>IF(Table1[[#This Row],[Ledger 8]]="","",IF(Table1[[#This Row],[Effect 8]]="Dr.",-Table1[[#This Row],[Amount 8]],Table1[[#This Row],[Amount 8]]))</f>
        <v/>
      </c>
      <c r="DL810" t="str">
        <f>IF(Table1[[#This Row],[Ledger 9]]="","","No")</f>
        <v/>
      </c>
      <c r="DM810" t="str">
        <f>IF(Table1[[#This Row],[Ledger 9]]="","",IF(Table1[[#This Row],[Effect 9]]="Dr.","Yes","No"))</f>
        <v/>
      </c>
      <c r="DN810" t="str">
        <f>IF(Table1[[#This Row],[Ledger 9]]="","",Table1[[#This Row],[Ledger 9]])</f>
        <v/>
      </c>
      <c r="DO810" t="str">
        <f>IF(Table1[[#This Row],[Ledger 9]]="","",IF(Table1[[#This Row],[Effect 9]]="Dr.",-Table1[[#This Row],[Amount 9]],Table1[[#This Row],[Amount 9]]))</f>
        <v/>
      </c>
      <c r="DR810" t="str">
        <f>IF(Table1[[#This Row],[Ledger 10]]="","","No")</f>
        <v/>
      </c>
      <c r="DS810" t="str">
        <f>IF(Table1[[#This Row],[Ledger 10]]="","",IF(Table1[[#This Row],[Effect 10]]="Dr.","Yes","No"))</f>
        <v/>
      </c>
      <c r="DT810" t="str">
        <f>IF(Table1[[#This Row],[Ledger 10]]="","",Table1[[#This Row],[Ledger 10]])</f>
        <v/>
      </c>
      <c r="DU810" t="str">
        <f>IF(Table1[[#This Row],[Ledger 10]]="","",IF(Table1[[#This Row],[Effect 10]]="Dr.",-Table1[[#This Row],[Amount 10]],Table1[[#This Row],[Amount 10]]))</f>
        <v/>
      </c>
      <c r="DX810" t="str">
        <f>IF(Table1[[#This Row],[Ledger 11]]="","","No")</f>
        <v/>
      </c>
      <c r="DY810" t="str">
        <f>IF(Table1[[#This Row],[Ledger 11]]="","",IF(Table1[[#This Row],[Effect 11]]="Dr.","Yes","No"))</f>
        <v/>
      </c>
      <c r="DZ810" t="str">
        <f>IF(Table1[[#This Row],[Ledger 11]]="","",Table1[[#This Row],[Ledger 11]])</f>
        <v/>
      </c>
      <c r="EA810" t="str">
        <f>IF(Table1[[#This Row],[Ledger 11]]="","",IF(Table1[[#This Row],[Effect 11]]="Dr.",-Table1[[#This Row],[Amount 11]],Table1[[#This Row],[Amount 11]]))</f>
        <v/>
      </c>
      <c r="ED810" t="str">
        <f>IF(Table1[[#This Row],[Ledger 12]]="","","No")</f>
        <v/>
      </c>
      <c r="EE810" t="str">
        <f>IF(Table1[[#This Row],[Ledger 12]]="","",IF(Table1[[#This Row],[Effect 12]]="Dr.","Yes","No"))</f>
        <v/>
      </c>
      <c r="EF810" t="str">
        <f>IF(Table1[[#This Row],[Ledger 12]]="","",Table1[[#This Row],[Ledger 12]])</f>
        <v/>
      </c>
      <c r="EG810" t="str">
        <f>IF(Table1[[#This Row],[Ledger 12]]="","",IF(Table1[[#This Row],[Effect 12]]="Dr.",-Table1[[#This Row],[Amount 12]],Table1[[#This Row],[Amount 12]]))</f>
        <v/>
      </c>
      <c r="EJ810" t="str">
        <f>IF(Table1[[#This Row],[Ledger 13]]="","","No")</f>
        <v/>
      </c>
      <c r="EK810" t="str">
        <f>IF(Table1[[#This Row],[Ledger 13]]="","",IF(Table1[[#This Row],[Effect 13]]="Dr.","Yes","No"))</f>
        <v/>
      </c>
      <c r="EL810" t="str">
        <f>IF(Table1[[#This Row],[Ledger 13]]="","",Table1[[#This Row],[Ledger 13]])</f>
        <v/>
      </c>
      <c r="EM810" t="str">
        <f>IF(Table1[[#This Row],[Ledger 13]]="","",IF(Table1[[#This Row],[Effect 13]]="Dr.",-Table1[[#This Row],[Amount 13]],Table1[[#This Row],[Amount 13]]))</f>
        <v/>
      </c>
      <c r="EP810" t="str">
        <f>IF(Table1[[#This Row],[Ledger 14]]="","","No")</f>
        <v/>
      </c>
      <c r="EQ810" t="str">
        <f>IF(Table1[[#This Row],[Ledger 14]]="","",IF(Table1[[#This Row],[Effect 14]]="Dr.","Yes","No"))</f>
        <v/>
      </c>
      <c r="ER810" t="str">
        <f>IF(Table1[[#This Row],[Ledger 14]]="","",Table1[[#This Row],[Ledger 14]])</f>
        <v/>
      </c>
      <c r="ES810" t="str">
        <f>IF(Table1[[#This Row],[Ledger 14]]="","",IF(Table1[[#This Row],[Effect 14]]="Dr.",-Table1[[#This Row],[Amount 14]],Table1[[#This Row],[Amount 14]]))</f>
        <v/>
      </c>
      <c r="EV810" t="str">
        <f>IF(Table1[[#This Row],[Ledger 15]]="","","No")</f>
        <v/>
      </c>
      <c r="EW810" t="str">
        <f>IF(Table1[[#This Row],[Ledger 15]]="","",IF(Table1[[#This Row],[Effect 15]]="Dr.","Yes","No"))</f>
        <v/>
      </c>
      <c r="EX810" t="str">
        <f>IF(Table1[[#This Row],[Ledger 15]]="","",Table1[[#This Row],[Ledger 15]])</f>
        <v/>
      </c>
      <c r="EY810" t="str">
        <f>IF(Table1[[#This Row],[Ledger 15]]="","",IF(Table1[[#This Row],[Effect 15]]="Dr.",-Table1[[#This Row],[Amount 15]],Table1[[#This Row],[Amount 15]]))</f>
        <v/>
      </c>
      <c r="FD8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0">
        <f>IF(Table1[[#This Row],[Date]]="",0,IF(AND(Table1[[#This Row],[Date]]&gt;=$FE$2,Table1[[#This Row],[Date]]&lt;=$FE$3),0,1))</f>
        <v>0</v>
      </c>
      <c r="FF810">
        <f>IF(Table1[[#This Row],[Date]]="",0,IF(TYPE(VLOOKUP(Table1[[#This Row],[Voucher Type]],Table1[[#All],[Voucher Type Master]],1,FALSE))=16,1,0))</f>
        <v>0</v>
      </c>
      <c r="FG810">
        <f>IF(TYPE(IF(Table1[[#This Row],[Date]]="",0,IF(VLOOKUP(Table1[[#This Row],[Voucher Type]],$FY$5:$FZ$13,2,0)=Table1[[#This Row],[Effect 1]],0,1)))=16,1,0)</f>
        <v>0</v>
      </c>
      <c r="FH8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0">
        <f>IF(LEN(Table1[[#This Row],[Ledger 1]])&gt;0,IF(TYPE(VLOOKUP(Table1[[#This Row],[Ledger 1]],GZ:GZ,1,0))=16,1,0),0)</f>
        <v>0</v>
      </c>
      <c r="FJ810">
        <f>IF(LEN(Table1[[#This Row],[Ledger 2]])&gt;0,IF(TYPE(VLOOKUP(Table1[[#This Row],[Ledger 2]],GZ:GZ,1,0))=16,1,0),0)</f>
        <v>0</v>
      </c>
      <c r="FK810">
        <f>IF(LEN(Table1[[#This Row],[Ledger 3]])&gt;0,IF(TYPE(VLOOKUP(Table1[[#This Row],[Ledger 3]],GZ:GZ,1,0))=16,1,0),0)</f>
        <v>0</v>
      </c>
      <c r="FL810">
        <f>IF(LEN(Table1[[#This Row],[Ledger 4]])&gt;0,IF(TYPE(VLOOKUP(Table1[[#This Row],[Ledger 4]],GZ:GZ,1,0))=16,1,0),0)</f>
        <v>0</v>
      </c>
      <c r="FM810">
        <f>IF(LEN(Table1[[#This Row],[Ledger 5]])&gt;0,IF(TYPE(VLOOKUP(Table1[[#This Row],[Ledger 5]],GZ:GZ,1,0))=16,1,0),0)</f>
        <v>0</v>
      </c>
      <c r="FN810">
        <f>IF(LEN(Table1[[#This Row],[Ledger 6]])&gt;0,IF(TYPE(VLOOKUP(Table1[[#This Row],[Ledger 6]],$GZ:$GZ,1,0))=16,1,0),0)</f>
        <v>0</v>
      </c>
      <c r="FO810">
        <f>IF(LEN(Table1[[#This Row],[Ledger 7]])&gt;0,IF(TYPE(VLOOKUP(Table1[[#This Row],[Ledger 7]],$GZ:$GZ,1,0))=16,1,0),0)</f>
        <v>0</v>
      </c>
      <c r="FP810">
        <f>IF(LEN(Table1[[#This Row],[Ledger 8]])&gt;0,IF(TYPE(VLOOKUP(Table1[[#This Row],[Ledger 8]],$GZ:$GZ,1,0))=16,1,0),0)</f>
        <v>0</v>
      </c>
      <c r="FQ810">
        <f>IF(LEN(Table1[[#This Row],[Ledger 9]])&gt;0,IF(TYPE(VLOOKUP(Table1[[#This Row],[Ledger 9]],$GZ:$GZ,1,0))=16,1,0),0)</f>
        <v>0</v>
      </c>
      <c r="FR810">
        <f>IF(LEN(Table1[[#This Row],[Ledger 10]])&gt;0,IF(TYPE(VLOOKUP(Table1[[#This Row],[Ledger 10]],$GZ:$GZ,1,0))=16,1,0),0)</f>
        <v>0</v>
      </c>
      <c r="FS810">
        <f>IF(LEN(Table1[[#This Row],[Ledger 11]])&gt;0,IF(TYPE(VLOOKUP(Table1[[#This Row],[Ledger 11]],$GZ:$GZ,1,0))=16,1,0),0)</f>
        <v>0</v>
      </c>
      <c r="FT810">
        <f>IF(LEN(Table1[[#This Row],[Ledger 12]])&gt;0,IF(TYPE(VLOOKUP(Table1[[#This Row],[Ledger 12]],$GZ:$GZ,1,0))=16,1,0),0)</f>
        <v>0</v>
      </c>
      <c r="FU810">
        <f>IF(LEN(Table1[[#This Row],[Ledger 13]])&gt;0,IF(TYPE(VLOOKUP(Table1[[#This Row],[Ledger 13]],$GZ:$GZ,1,0))=16,1,0),0)</f>
        <v>0</v>
      </c>
      <c r="FV810">
        <f>IF(LEN(Table1[[#This Row],[Ledger 14]])&gt;0,IF(TYPE(VLOOKUP(Table1[[#This Row],[Ledger 14]],$GZ:$GZ,1,0))=16,1,0),0)</f>
        <v>0</v>
      </c>
      <c r="FW810">
        <f>IF(LEN(Table1[[#This Row],[Ledger 15]])&gt;0,IF(TYPE(VLOOKUP(Table1[[#This Row],[Ledger 15]],$GZ:$GZ,1,0))=16,1,0),0)</f>
        <v>0</v>
      </c>
    </row>
    <row r="811" spans="4:179" ht="33" customHeight="1" x14ac:dyDescent="0.45">
      <c r="D811" s="8">
        <f t="shared" si="21"/>
        <v>806</v>
      </c>
      <c r="E811" s="32"/>
      <c r="F811" s="34"/>
      <c r="G811" s="34"/>
      <c r="H811" s="34"/>
      <c r="I811" s="34"/>
      <c r="J811" s="38"/>
      <c r="K811" s="33"/>
      <c r="L811" s="36"/>
      <c r="M811" s="35"/>
      <c r="N811" s="34"/>
      <c r="O811" s="41"/>
      <c r="P811" s="35"/>
      <c r="Q811" s="34"/>
      <c r="R811" s="37"/>
      <c r="S811" s="35"/>
      <c r="T811" s="34"/>
      <c r="U811" s="37"/>
      <c r="V811" s="35"/>
      <c r="W811" s="34"/>
      <c r="X811" s="37"/>
      <c r="Y811" s="35"/>
      <c r="Z811" s="34"/>
      <c r="AA811" s="37"/>
      <c r="AB811" s="35"/>
      <c r="AC811" s="34"/>
      <c r="AD811" s="37"/>
      <c r="AE811" s="35"/>
      <c r="AF811" s="34"/>
      <c r="AG811" s="37"/>
      <c r="AH811" s="35"/>
      <c r="AI811" s="34"/>
      <c r="AJ811" s="37"/>
      <c r="AK811" s="35"/>
      <c r="AL811" s="34"/>
      <c r="AM811" s="37"/>
      <c r="AN811" s="35"/>
      <c r="AO811" s="34"/>
      <c r="AP811" s="37"/>
      <c r="AQ811" s="35"/>
      <c r="AR811" s="34"/>
      <c r="AS811" s="37"/>
      <c r="AT811" s="35"/>
      <c r="AU811" s="34"/>
      <c r="AV811" s="37"/>
      <c r="AW811" s="35"/>
      <c r="AX811" s="34"/>
      <c r="AY811" s="37"/>
      <c r="AZ811" s="35"/>
      <c r="BA811" s="34"/>
      <c r="BB811" s="37"/>
      <c r="BC8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1" s="7"/>
      <c r="BF811" t="str">
        <f>IF(Table1[[#This Row],[Date]]="","","&amp;lt;VOUCHER REMOTEID="&amp;""""&amp;$A$11&amp;$A$13&amp;ROW()&amp;""""&amp;" VCHTYPE="""&amp;F811&amp;""" ACTION="""&amp;"Create"&amp;"""&amp;gt;")</f>
        <v/>
      </c>
      <c r="BG811" t="str">
        <f>IF(Table1[[#This Row],[Date]]="","",TEXT(Table1[[#This Row],[Date]],"yyyymmdd"))</f>
        <v/>
      </c>
      <c r="BH811" t="str">
        <f>Table1[[#This Row],[Date2]]</f>
        <v/>
      </c>
      <c r="BI811" t="str">
        <f>IF(Table1[[#This Row],[Date]]="","",Table1[[#This Row],[Voucher Type]])</f>
        <v/>
      </c>
      <c r="BJ811" t="str">
        <f>IF(Table1[[#This Row],[Ref No / Invoice No]]="","",Table1[[#This Row],[Ref No / Invoice No]])</f>
        <v/>
      </c>
      <c r="BK811" t="str">
        <f>IF(Table1[[#This Row],[Voucher No]]="","",Table1[[#This Row],[Voucher No]])</f>
        <v/>
      </c>
      <c r="BL811" t="str">
        <f>IF(Table1[[#This Row],[Date]]="","",Table1[[#This Row],[Narration]])</f>
        <v/>
      </c>
      <c r="BM811" t="str">
        <f>IF(Table1[[#This Row],[Date]]="","",$A$11&amp;$A$13&amp;ROW())</f>
        <v/>
      </c>
      <c r="BN811" t="str">
        <f>IF(Table1[[#This Row],[Date]]="","",$A$13)</f>
        <v/>
      </c>
      <c r="BP811" t="str">
        <f>IF(Table1[[#This Row],[Ledger 1]]="","","No")</f>
        <v/>
      </c>
      <c r="BQ811" t="str">
        <f>IF(Table1[[#This Row],[Date]]="","",IF(Table1[[#This Row],[Effect 1]]="Dr.","Yes","No"))</f>
        <v/>
      </c>
      <c r="BR811" t="str">
        <f>IF(Table1[[#This Row],[Date]]="","",Table1[[#This Row],[Ledger 1]])</f>
        <v/>
      </c>
      <c r="BS811" t="str">
        <f>IF(Table1[[#This Row],[Date]]="","",IF(Table1[[#This Row],[Effect 1]]="Dr.",-Table1[[#This Row],[Amount 1]],Table1[[#This Row],[Amount 1]]))</f>
        <v/>
      </c>
      <c r="BV811" t="str">
        <f>IF(Table1[[#This Row],[Ledger 2]]="","","No")</f>
        <v/>
      </c>
      <c r="BW811" t="str">
        <f>IF(Table1[[#This Row],[Date]]="","",IF(Table1[[#This Row],[Effect 2]]="Dr.","Yes","No"))</f>
        <v/>
      </c>
      <c r="BX811" t="str">
        <f>IF(Table1[[#This Row],[Date]]="","",Table1[[#This Row],[Ledger 2]])</f>
        <v/>
      </c>
      <c r="BY811" t="str">
        <f>IF(Table1[[#This Row],[Date]]="","",IF(Table1[[#This Row],[Effect 2]]="Dr.",-Table1[[#This Row],[Amount 2]],Table1[[#This Row],[Amount 2]]))</f>
        <v/>
      </c>
      <c r="CB811" t="str">
        <f>IF(Table1[[#This Row],[Ledger 3]]="","","No")</f>
        <v/>
      </c>
      <c r="CC811" t="str">
        <f>IF(Table1[[#This Row],[Ledger 3]]="","",IF(Table1[[#This Row],[Effect 3]]="Dr.","Yes","No"))</f>
        <v/>
      </c>
      <c r="CD811" t="str">
        <f>IF(Table1[[#This Row],[Ledger 3]]="","",Table1[[#This Row],[Ledger 3]])</f>
        <v/>
      </c>
      <c r="CE811" t="str">
        <f>IF(Table1[[#This Row],[Ledger 3]]="","",IF(Table1[[#This Row],[Effect 3]]="Dr.",-Table1[[#This Row],[Amount 3]],Table1[[#This Row],[Amount 3]]))</f>
        <v/>
      </c>
      <c r="CH811" t="str">
        <f>IF(Table1[[#This Row],[Ledger 4]]="","","No")</f>
        <v/>
      </c>
      <c r="CI811" t="str">
        <f>IF(Table1[[#This Row],[Ledger 4]]="","",IF(Table1[[#This Row],[Effect 4]]="Dr.","Yes","No"))</f>
        <v/>
      </c>
      <c r="CJ811" t="str">
        <f>IF(Table1[[#This Row],[Ledger 4]]="","",Table1[[#This Row],[Ledger 4]])</f>
        <v/>
      </c>
      <c r="CK811" t="str">
        <f>IF(Table1[[#This Row],[Ledger 4]]="","",IF(Table1[[#This Row],[Effect 4]]="Dr.",-Table1[[#This Row],[Amount 4]],Table1[[#This Row],[Amount 4]]))</f>
        <v/>
      </c>
      <c r="CN811" t="str">
        <f>IF(Table1[[#This Row],[Ledger 5]]="","","No")</f>
        <v/>
      </c>
      <c r="CO811" t="str">
        <f>IF(Table1[[#This Row],[Ledger 5]]="","",IF(Table1[[#This Row],[Effect 5]]="Dr.","Yes","No"))</f>
        <v/>
      </c>
      <c r="CP811" t="str">
        <f>IF(Table1[[#This Row],[Ledger 5]]="","",Table1[[#This Row],[Ledger 5]])</f>
        <v/>
      </c>
      <c r="CQ811" t="str">
        <f>IF(Table1[[#This Row],[Ledger 5]]="","",IF(Table1[[#This Row],[Effect 5]]="Dr.",-Table1[[#This Row],[Amount 5]],Table1[[#This Row],[Amount 5]]))</f>
        <v/>
      </c>
      <c r="CT811" t="str">
        <f>IF(Table1[[#This Row],[Ledger 6]]="","","No")</f>
        <v/>
      </c>
      <c r="CU811" t="str">
        <f>IF(Table1[[#This Row],[Ledger 6]]="","",IF(Table1[[#This Row],[Effect 6]]="Dr.","Yes","No"))</f>
        <v/>
      </c>
      <c r="CV811" t="str">
        <f>IF(Table1[[#This Row],[Ledger 6]]="","",Table1[[#This Row],[Ledger 6]])</f>
        <v/>
      </c>
      <c r="CW811" t="str">
        <f>IF(Table1[[#This Row],[Ledger 6]]="","",IF(Table1[[#This Row],[Effect 6]]="Dr.",-Table1[[#This Row],[Amount 6]],Table1[[#This Row],[Amount 6]]))</f>
        <v/>
      </c>
      <c r="CZ811" t="str">
        <f>IF(Table1[[#This Row],[Ledger 7]]="","","No")</f>
        <v/>
      </c>
      <c r="DA811" t="str">
        <f>IF(Table1[[#This Row],[Ledger 7]]="","",IF(Table1[[#This Row],[Effect 7]]="Dr.","Yes","No"))</f>
        <v/>
      </c>
      <c r="DB811" t="str">
        <f>IF(Table1[[#This Row],[Ledger 7]]="","",Table1[[#This Row],[Ledger 7]])</f>
        <v/>
      </c>
      <c r="DC811" t="str">
        <f>IF(Table1[[#This Row],[Ledger 7]]="","",IF(Table1[[#This Row],[Effect 7]]="Dr.",-Table1[[#This Row],[Amount 7]],Table1[[#This Row],[Amount 7]]))</f>
        <v/>
      </c>
      <c r="DF811" t="str">
        <f>IF(Table1[[#This Row],[Ledger 8]]="","","No")</f>
        <v/>
      </c>
      <c r="DG811" t="str">
        <f>IF(Table1[[#This Row],[Ledger 8]]="","",IF(Table1[[#This Row],[Effect 8]]="Dr.","Yes","No"))</f>
        <v/>
      </c>
      <c r="DH811" t="str">
        <f>IF(Table1[[#This Row],[Ledger 8]]="","",Table1[[#This Row],[Ledger 8]])</f>
        <v/>
      </c>
      <c r="DI811" t="str">
        <f>IF(Table1[[#This Row],[Ledger 8]]="","",IF(Table1[[#This Row],[Effect 8]]="Dr.",-Table1[[#This Row],[Amount 8]],Table1[[#This Row],[Amount 8]]))</f>
        <v/>
      </c>
      <c r="DL811" t="str">
        <f>IF(Table1[[#This Row],[Ledger 9]]="","","No")</f>
        <v/>
      </c>
      <c r="DM811" t="str">
        <f>IF(Table1[[#This Row],[Ledger 9]]="","",IF(Table1[[#This Row],[Effect 9]]="Dr.","Yes","No"))</f>
        <v/>
      </c>
      <c r="DN811" t="str">
        <f>IF(Table1[[#This Row],[Ledger 9]]="","",Table1[[#This Row],[Ledger 9]])</f>
        <v/>
      </c>
      <c r="DO811" t="str">
        <f>IF(Table1[[#This Row],[Ledger 9]]="","",IF(Table1[[#This Row],[Effect 9]]="Dr.",-Table1[[#This Row],[Amount 9]],Table1[[#This Row],[Amount 9]]))</f>
        <v/>
      </c>
      <c r="DR811" t="str">
        <f>IF(Table1[[#This Row],[Ledger 10]]="","","No")</f>
        <v/>
      </c>
      <c r="DS811" t="str">
        <f>IF(Table1[[#This Row],[Ledger 10]]="","",IF(Table1[[#This Row],[Effect 10]]="Dr.","Yes","No"))</f>
        <v/>
      </c>
      <c r="DT811" t="str">
        <f>IF(Table1[[#This Row],[Ledger 10]]="","",Table1[[#This Row],[Ledger 10]])</f>
        <v/>
      </c>
      <c r="DU811" t="str">
        <f>IF(Table1[[#This Row],[Ledger 10]]="","",IF(Table1[[#This Row],[Effect 10]]="Dr.",-Table1[[#This Row],[Amount 10]],Table1[[#This Row],[Amount 10]]))</f>
        <v/>
      </c>
      <c r="DX811" t="str">
        <f>IF(Table1[[#This Row],[Ledger 11]]="","","No")</f>
        <v/>
      </c>
      <c r="DY811" t="str">
        <f>IF(Table1[[#This Row],[Ledger 11]]="","",IF(Table1[[#This Row],[Effect 11]]="Dr.","Yes","No"))</f>
        <v/>
      </c>
      <c r="DZ811" t="str">
        <f>IF(Table1[[#This Row],[Ledger 11]]="","",Table1[[#This Row],[Ledger 11]])</f>
        <v/>
      </c>
      <c r="EA811" t="str">
        <f>IF(Table1[[#This Row],[Ledger 11]]="","",IF(Table1[[#This Row],[Effect 11]]="Dr.",-Table1[[#This Row],[Amount 11]],Table1[[#This Row],[Amount 11]]))</f>
        <v/>
      </c>
      <c r="ED811" t="str">
        <f>IF(Table1[[#This Row],[Ledger 12]]="","","No")</f>
        <v/>
      </c>
      <c r="EE811" t="str">
        <f>IF(Table1[[#This Row],[Ledger 12]]="","",IF(Table1[[#This Row],[Effect 12]]="Dr.","Yes","No"))</f>
        <v/>
      </c>
      <c r="EF811" t="str">
        <f>IF(Table1[[#This Row],[Ledger 12]]="","",Table1[[#This Row],[Ledger 12]])</f>
        <v/>
      </c>
      <c r="EG811" t="str">
        <f>IF(Table1[[#This Row],[Ledger 12]]="","",IF(Table1[[#This Row],[Effect 12]]="Dr.",-Table1[[#This Row],[Amount 12]],Table1[[#This Row],[Amount 12]]))</f>
        <v/>
      </c>
      <c r="EJ811" t="str">
        <f>IF(Table1[[#This Row],[Ledger 13]]="","","No")</f>
        <v/>
      </c>
      <c r="EK811" t="str">
        <f>IF(Table1[[#This Row],[Ledger 13]]="","",IF(Table1[[#This Row],[Effect 13]]="Dr.","Yes","No"))</f>
        <v/>
      </c>
      <c r="EL811" t="str">
        <f>IF(Table1[[#This Row],[Ledger 13]]="","",Table1[[#This Row],[Ledger 13]])</f>
        <v/>
      </c>
      <c r="EM811" t="str">
        <f>IF(Table1[[#This Row],[Ledger 13]]="","",IF(Table1[[#This Row],[Effect 13]]="Dr.",-Table1[[#This Row],[Amount 13]],Table1[[#This Row],[Amount 13]]))</f>
        <v/>
      </c>
      <c r="EP811" t="str">
        <f>IF(Table1[[#This Row],[Ledger 14]]="","","No")</f>
        <v/>
      </c>
      <c r="EQ811" t="str">
        <f>IF(Table1[[#This Row],[Ledger 14]]="","",IF(Table1[[#This Row],[Effect 14]]="Dr.","Yes","No"))</f>
        <v/>
      </c>
      <c r="ER811" t="str">
        <f>IF(Table1[[#This Row],[Ledger 14]]="","",Table1[[#This Row],[Ledger 14]])</f>
        <v/>
      </c>
      <c r="ES811" t="str">
        <f>IF(Table1[[#This Row],[Ledger 14]]="","",IF(Table1[[#This Row],[Effect 14]]="Dr.",-Table1[[#This Row],[Amount 14]],Table1[[#This Row],[Amount 14]]))</f>
        <v/>
      </c>
      <c r="EV811" t="str">
        <f>IF(Table1[[#This Row],[Ledger 15]]="","","No")</f>
        <v/>
      </c>
      <c r="EW811" t="str">
        <f>IF(Table1[[#This Row],[Ledger 15]]="","",IF(Table1[[#This Row],[Effect 15]]="Dr.","Yes","No"))</f>
        <v/>
      </c>
      <c r="EX811" t="str">
        <f>IF(Table1[[#This Row],[Ledger 15]]="","",Table1[[#This Row],[Ledger 15]])</f>
        <v/>
      </c>
      <c r="EY811" t="str">
        <f>IF(Table1[[#This Row],[Ledger 15]]="","",IF(Table1[[#This Row],[Effect 15]]="Dr.",-Table1[[#This Row],[Amount 15]],Table1[[#This Row],[Amount 15]]))</f>
        <v/>
      </c>
      <c r="FD8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1">
        <f>IF(Table1[[#This Row],[Date]]="",0,IF(AND(Table1[[#This Row],[Date]]&gt;=$FE$2,Table1[[#This Row],[Date]]&lt;=$FE$3),0,1))</f>
        <v>0</v>
      </c>
      <c r="FF811">
        <f>IF(Table1[[#This Row],[Date]]="",0,IF(TYPE(VLOOKUP(Table1[[#This Row],[Voucher Type]],Table1[[#All],[Voucher Type Master]],1,FALSE))=16,1,0))</f>
        <v>0</v>
      </c>
      <c r="FG811">
        <f>IF(TYPE(IF(Table1[[#This Row],[Date]]="",0,IF(VLOOKUP(Table1[[#This Row],[Voucher Type]],$FY$5:$FZ$13,2,0)=Table1[[#This Row],[Effect 1]],0,1)))=16,1,0)</f>
        <v>0</v>
      </c>
      <c r="FH8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1">
        <f>IF(LEN(Table1[[#This Row],[Ledger 1]])&gt;0,IF(TYPE(VLOOKUP(Table1[[#This Row],[Ledger 1]],GZ:GZ,1,0))=16,1,0),0)</f>
        <v>0</v>
      </c>
      <c r="FJ811">
        <f>IF(LEN(Table1[[#This Row],[Ledger 2]])&gt;0,IF(TYPE(VLOOKUP(Table1[[#This Row],[Ledger 2]],GZ:GZ,1,0))=16,1,0),0)</f>
        <v>0</v>
      </c>
      <c r="FK811">
        <f>IF(LEN(Table1[[#This Row],[Ledger 3]])&gt;0,IF(TYPE(VLOOKUP(Table1[[#This Row],[Ledger 3]],GZ:GZ,1,0))=16,1,0),0)</f>
        <v>0</v>
      </c>
      <c r="FL811">
        <f>IF(LEN(Table1[[#This Row],[Ledger 4]])&gt;0,IF(TYPE(VLOOKUP(Table1[[#This Row],[Ledger 4]],GZ:GZ,1,0))=16,1,0),0)</f>
        <v>0</v>
      </c>
      <c r="FM811">
        <f>IF(LEN(Table1[[#This Row],[Ledger 5]])&gt;0,IF(TYPE(VLOOKUP(Table1[[#This Row],[Ledger 5]],GZ:GZ,1,0))=16,1,0),0)</f>
        <v>0</v>
      </c>
      <c r="FN811">
        <f>IF(LEN(Table1[[#This Row],[Ledger 6]])&gt;0,IF(TYPE(VLOOKUP(Table1[[#This Row],[Ledger 6]],$GZ:$GZ,1,0))=16,1,0),0)</f>
        <v>0</v>
      </c>
      <c r="FO811">
        <f>IF(LEN(Table1[[#This Row],[Ledger 7]])&gt;0,IF(TYPE(VLOOKUP(Table1[[#This Row],[Ledger 7]],$GZ:$GZ,1,0))=16,1,0),0)</f>
        <v>0</v>
      </c>
      <c r="FP811">
        <f>IF(LEN(Table1[[#This Row],[Ledger 8]])&gt;0,IF(TYPE(VLOOKUP(Table1[[#This Row],[Ledger 8]],$GZ:$GZ,1,0))=16,1,0),0)</f>
        <v>0</v>
      </c>
      <c r="FQ811">
        <f>IF(LEN(Table1[[#This Row],[Ledger 9]])&gt;0,IF(TYPE(VLOOKUP(Table1[[#This Row],[Ledger 9]],$GZ:$GZ,1,0))=16,1,0),0)</f>
        <v>0</v>
      </c>
      <c r="FR811">
        <f>IF(LEN(Table1[[#This Row],[Ledger 10]])&gt;0,IF(TYPE(VLOOKUP(Table1[[#This Row],[Ledger 10]],$GZ:$GZ,1,0))=16,1,0),0)</f>
        <v>0</v>
      </c>
      <c r="FS811">
        <f>IF(LEN(Table1[[#This Row],[Ledger 11]])&gt;0,IF(TYPE(VLOOKUP(Table1[[#This Row],[Ledger 11]],$GZ:$GZ,1,0))=16,1,0),0)</f>
        <v>0</v>
      </c>
      <c r="FT811">
        <f>IF(LEN(Table1[[#This Row],[Ledger 12]])&gt;0,IF(TYPE(VLOOKUP(Table1[[#This Row],[Ledger 12]],$GZ:$GZ,1,0))=16,1,0),0)</f>
        <v>0</v>
      </c>
      <c r="FU811">
        <f>IF(LEN(Table1[[#This Row],[Ledger 13]])&gt;0,IF(TYPE(VLOOKUP(Table1[[#This Row],[Ledger 13]],$GZ:$GZ,1,0))=16,1,0),0)</f>
        <v>0</v>
      </c>
      <c r="FV811">
        <f>IF(LEN(Table1[[#This Row],[Ledger 14]])&gt;0,IF(TYPE(VLOOKUP(Table1[[#This Row],[Ledger 14]],$GZ:$GZ,1,0))=16,1,0),0)</f>
        <v>0</v>
      </c>
      <c r="FW811">
        <f>IF(LEN(Table1[[#This Row],[Ledger 15]])&gt;0,IF(TYPE(VLOOKUP(Table1[[#This Row],[Ledger 15]],$GZ:$GZ,1,0))=16,1,0),0)</f>
        <v>0</v>
      </c>
    </row>
    <row r="812" spans="4:179" ht="33" customHeight="1" x14ac:dyDescent="0.45">
      <c r="D812" s="8">
        <f t="shared" si="21"/>
        <v>807</v>
      </c>
      <c r="E812" s="32"/>
      <c r="F812" s="34"/>
      <c r="G812" s="34"/>
      <c r="H812" s="34"/>
      <c r="I812" s="34"/>
      <c r="J812" s="38"/>
      <c r="K812" s="33"/>
      <c r="L812" s="36"/>
      <c r="M812" s="35"/>
      <c r="N812" s="34"/>
      <c r="O812" s="41"/>
      <c r="P812" s="35"/>
      <c r="Q812" s="34"/>
      <c r="R812" s="37"/>
      <c r="S812" s="35"/>
      <c r="T812" s="34"/>
      <c r="U812" s="37"/>
      <c r="V812" s="35"/>
      <c r="W812" s="34"/>
      <c r="X812" s="37"/>
      <c r="Y812" s="35"/>
      <c r="Z812" s="34"/>
      <c r="AA812" s="37"/>
      <c r="AB812" s="35"/>
      <c r="AC812" s="34"/>
      <c r="AD812" s="37"/>
      <c r="AE812" s="35"/>
      <c r="AF812" s="34"/>
      <c r="AG812" s="37"/>
      <c r="AH812" s="35"/>
      <c r="AI812" s="34"/>
      <c r="AJ812" s="37"/>
      <c r="AK812" s="35"/>
      <c r="AL812" s="34"/>
      <c r="AM812" s="37"/>
      <c r="AN812" s="35"/>
      <c r="AO812" s="34"/>
      <c r="AP812" s="37"/>
      <c r="AQ812" s="35"/>
      <c r="AR812" s="34"/>
      <c r="AS812" s="37"/>
      <c r="AT812" s="35"/>
      <c r="AU812" s="34"/>
      <c r="AV812" s="37"/>
      <c r="AW812" s="35"/>
      <c r="AX812" s="34"/>
      <c r="AY812" s="37"/>
      <c r="AZ812" s="35"/>
      <c r="BA812" s="34"/>
      <c r="BB812" s="37"/>
      <c r="BC8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2" s="7"/>
      <c r="BF812" t="str">
        <f>IF(Table1[[#This Row],[Date]]="","","&amp;lt;VOUCHER REMOTEID="&amp;""""&amp;$A$11&amp;$A$13&amp;ROW()&amp;""""&amp;" VCHTYPE="""&amp;F812&amp;""" ACTION="""&amp;"Create"&amp;"""&amp;gt;")</f>
        <v/>
      </c>
      <c r="BG812" t="str">
        <f>IF(Table1[[#This Row],[Date]]="","",TEXT(Table1[[#This Row],[Date]],"yyyymmdd"))</f>
        <v/>
      </c>
      <c r="BH812" t="str">
        <f>Table1[[#This Row],[Date2]]</f>
        <v/>
      </c>
      <c r="BI812" t="str">
        <f>IF(Table1[[#This Row],[Date]]="","",Table1[[#This Row],[Voucher Type]])</f>
        <v/>
      </c>
      <c r="BJ812" t="str">
        <f>IF(Table1[[#This Row],[Ref No / Invoice No]]="","",Table1[[#This Row],[Ref No / Invoice No]])</f>
        <v/>
      </c>
      <c r="BK812" t="str">
        <f>IF(Table1[[#This Row],[Voucher No]]="","",Table1[[#This Row],[Voucher No]])</f>
        <v/>
      </c>
      <c r="BL812" t="str">
        <f>IF(Table1[[#This Row],[Date]]="","",Table1[[#This Row],[Narration]])</f>
        <v/>
      </c>
      <c r="BM812" t="str">
        <f>IF(Table1[[#This Row],[Date]]="","",$A$11&amp;$A$13&amp;ROW())</f>
        <v/>
      </c>
      <c r="BN812" t="str">
        <f>IF(Table1[[#This Row],[Date]]="","",$A$13)</f>
        <v/>
      </c>
      <c r="BP812" t="str">
        <f>IF(Table1[[#This Row],[Ledger 1]]="","","No")</f>
        <v/>
      </c>
      <c r="BQ812" t="str">
        <f>IF(Table1[[#This Row],[Date]]="","",IF(Table1[[#This Row],[Effect 1]]="Dr.","Yes","No"))</f>
        <v/>
      </c>
      <c r="BR812" t="str">
        <f>IF(Table1[[#This Row],[Date]]="","",Table1[[#This Row],[Ledger 1]])</f>
        <v/>
      </c>
      <c r="BS812" t="str">
        <f>IF(Table1[[#This Row],[Date]]="","",IF(Table1[[#This Row],[Effect 1]]="Dr.",-Table1[[#This Row],[Amount 1]],Table1[[#This Row],[Amount 1]]))</f>
        <v/>
      </c>
      <c r="BV812" t="str">
        <f>IF(Table1[[#This Row],[Ledger 2]]="","","No")</f>
        <v/>
      </c>
      <c r="BW812" t="str">
        <f>IF(Table1[[#This Row],[Date]]="","",IF(Table1[[#This Row],[Effect 2]]="Dr.","Yes","No"))</f>
        <v/>
      </c>
      <c r="BX812" t="str">
        <f>IF(Table1[[#This Row],[Date]]="","",Table1[[#This Row],[Ledger 2]])</f>
        <v/>
      </c>
      <c r="BY812" t="str">
        <f>IF(Table1[[#This Row],[Date]]="","",IF(Table1[[#This Row],[Effect 2]]="Dr.",-Table1[[#This Row],[Amount 2]],Table1[[#This Row],[Amount 2]]))</f>
        <v/>
      </c>
      <c r="CB812" t="str">
        <f>IF(Table1[[#This Row],[Ledger 3]]="","","No")</f>
        <v/>
      </c>
      <c r="CC812" t="str">
        <f>IF(Table1[[#This Row],[Ledger 3]]="","",IF(Table1[[#This Row],[Effect 3]]="Dr.","Yes","No"))</f>
        <v/>
      </c>
      <c r="CD812" t="str">
        <f>IF(Table1[[#This Row],[Ledger 3]]="","",Table1[[#This Row],[Ledger 3]])</f>
        <v/>
      </c>
      <c r="CE812" t="str">
        <f>IF(Table1[[#This Row],[Ledger 3]]="","",IF(Table1[[#This Row],[Effect 3]]="Dr.",-Table1[[#This Row],[Amount 3]],Table1[[#This Row],[Amount 3]]))</f>
        <v/>
      </c>
      <c r="CH812" t="str">
        <f>IF(Table1[[#This Row],[Ledger 4]]="","","No")</f>
        <v/>
      </c>
      <c r="CI812" t="str">
        <f>IF(Table1[[#This Row],[Ledger 4]]="","",IF(Table1[[#This Row],[Effect 4]]="Dr.","Yes","No"))</f>
        <v/>
      </c>
      <c r="CJ812" t="str">
        <f>IF(Table1[[#This Row],[Ledger 4]]="","",Table1[[#This Row],[Ledger 4]])</f>
        <v/>
      </c>
      <c r="CK812" t="str">
        <f>IF(Table1[[#This Row],[Ledger 4]]="","",IF(Table1[[#This Row],[Effect 4]]="Dr.",-Table1[[#This Row],[Amount 4]],Table1[[#This Row],[Amount 4]]))</f>
        <v/>
      </c>
      <c r="CN812" t="str">
        <f>IF(Table1[[#This Row],[Ledger 5]]="","","No")</f>
        <v/>
      </c>
      <c r="CO812" t="str">
        <f>IF(Table1[[#This Row],[Ledger 5]]="","",IF(Table1[[#This Row],[Effect 5]]="Dr.","Yes","No"))</f>
        <v/>
      </c>
      <c r="CP812" t="str">
        <f>IF(Table1[[#This Row],[Ledger 5]]="","",Table1[[#This Row],[Ledger 5]])</f>
        <v/>
      </c>
      <c r="CQ812" t="str">
        <f>IF(Table1[[#This Row],[Ledger 5]]="","",IF(Table1[[#This Row],[Effect 5]]="Dr.",-Table1[[#This Row],[Amount 5]],Table1[[#This Row],[Amount 5]]))</f>
        <v/>
      </c>
      <c r="CT812" t="str">
        <f>IF(Table1[[#This Row],[Ledger 6]]="","","No")</f>
        <v/>
      </c>
      <c r="CU812" t="str">
        <f>IF(Table1[[#This Row],[Ledger 6]]="","",IF(Table1[[#This Row],[Effect 6]]="Dr.","Yes","No"))</f>
        <v/>
      </c>
      <c r="CV812" t="str">
        <f>IF(Table1[[#This Row],[Ledger 6]]="","",Table1[[#This Row],[Ledger 6]])</f>
        <v/>
      </c>
      <c r="CW812" t="str">
        <f>IF(Table1[[#This Row],[Ledger 6]]="","",IF(Table1[[#This Row],[Effect 6]]="Dr.",-Table1[[#This Row],[Amount 6]],Table1[[#This Row],[Amount 6]]))</f>
        <v/>
      </c>
      <c r="CZ812" t="str">
        <f>IF(Table1[[#This Row],[Ledger 7]]="","","No")</f>
        <v/>
      </c>
      <c r="DA812" t="str">
        <f>IF(Table1[[#This Row],[Ledger 7]]="","",IF(Table1[[#This Row],[Effect 7]]="Dr.","Yes","No"))</f>
        <v/>
      </c>
      <c r="DB812" t="str">
        <f>IF(Table1[[#This Row],[Ledger 7]]="","",Table1[[#This Row],[Ledger 7]])</f>
        <v/>
      </c>
      <c r="DC812" t="str">
        <f>IF(Table1[[#This Row],[Ledger 7]]="","",IF(Table1[[#This Row],[Effect 7]]="Dr.",-Table1[[#This Row],[Amount 7]],Table1[[#This Row],[Amount 7]]))</f>
        <v/>
      </c>
      <c r="DF812" t="str">
        <f>IF(Table1[[#This Row],[Ledger 8]]="","","No")</f>
        <v/>
      </c>
      <c r="DG812" t="str">
        <f>IF(Table1[[#This Row],[Ledger 8]]="","",IF(Table1[[#This Row],[Effect 8]]="Dr.","Yes","No"))</f>
        <v/>
      </c>
      <c r="DH812" t="str">
        <f>IF(Table1[[#This Row],[Ledger 8]]="","",Table1[[#This Row],[Ledger 8]])</f>
        <v/>
      </c>
      <c r="DI812" t="str">
        <f>IF(Table1[[#This Row],[Ledger 8]]="","",IF(Table1[[#This Row],[Effect 8]]="Dr.",-Table1[[#This Row],[Amount 8]],Table1[[#This Row],[Amount 8]]))</f>
        <v/>
      </c>
      <c r="DL812" t="str">
        <f>IF(Table1[[#This Row],[Ledger 9]]="","","No")</f>
        <v/>
      </c>
      <c r="DM812" t="str">
        <f>IF(Table1[[#This Row],[Ledger 9]]="","",IF(Table1[[#This Row],[Effect 9]]="Dr.","Yes","No"))</f>
        <v/>
      </c>
      <c r="DN812" t="str">
        <f>IF(Table1[[#This Row],[Ledger 9]]="","",Table1[[#This Row],[Ledger 9]])</f>
        <v/>
      </c>
      <c r="DO812" t="str">
        <f>IF(Table1[[#This Row],[Ledger 9]]="","",IF(Table1[[#This Row],[Effect 9]]="Dr.",-Table1[[#This Row],[Amount 9]],Table1[[#This Row],[Amount 9]]))</f>
        <v/>
      </c>
      <c r="DR812" t="str">
        <f>IF(Table1[[#This Row],[Ledger 10]]="","","No")</f>
        <v/>
      </c>
      <c r="DS812" t="str">
        <f>IF(Table1[[#This Row],[Ledger 10]]="","",IF(Table1[[#This Row],[Effect 10]]="Dr.","Yes","No"))</f>
        <v/>
      </c>
      <c r="DT812" t="str">
        <f>IF(Table1[[#This Row],[Ledger 10]]="","",Table1[[#This Row],[Ledger 10]])</f>
        <v/>
      </c>
      <c r="DU812" t="str">
        <f>IF(Table1[[#This Row],[Ledger 10]]="","",IF(Table1[[#This Row],[Effect 10]]="Dr.",-Table1[[#This Row],[Amount 10]],Table1[[#This Row],[Amount 10]]))</f>
        <v/>
      </c>
      <c r="DX812" t="str">
        <f>IF(Table1[[#This Row],[Ledger 11]]="","","No")</f>
        <v/>
      </c>
      <c r="DY812" t="str">
        <f>IF(Table1[[#This Row],[Ledger 11]]="","",IF(Table1[[#This Row],[Effect 11]]="Dr.","Yes","No"))</f>
        <v/>
      </c>
      <c r="DZ812" t="str">
        <f>IF(Table1[[#This Row],[Ledger 11]]="","",Table1[[#This Row],[Ledger 11]])</f>
        <v/>
      </c>
      <c r="EA812" t="str">
        <f>IF(Table1[[#This Row],[Ledger 11]]="","",IF(Table1[[#This Row],[Effect 11]]="Dr.",-Table1[[#This Row],[Amount 11]],Table1[[#This Row],[Amount 11]]))</f>
        <v/>
      </c>
      <c r="ED812" t="str">
        <f>IF(Table1[[#This Row],[Ledger 12]]="","","No")</f>
        <v/>
      </c>
      <c r="EE812" t="str">
        <f>IF(Table1[[#This Row],[Ledger 12]]="","",IF(Table1[[#This Row],[Effect 12]]="Dr.","Yes","No"))</f>
        <v/>
      </c>
      <c r="EF812" t="str">
        <f>IF(Table1[[#This Row],[Ledger 12]]="","",Table1[[#This Row],[Ledger 12]])</f>
        <v/>
      </c>
      <c r="EG812" t="str">
        <f>IF(Table1[[#This Row],[Ledger 12]]="","",IF(Table1[[#This Row],[Effect 12]]="Dr.",-Table1[[#This Row],[Amount 12]],Table1[[#This Row],[Amount 12]]))</f>
        <v/>
      </c>
      <c r="EJ812" t="str">
        <f>IF(Table1[[#This Row],[Ledger 13]]="","","No")</f>
        <v/>
      </c>
      <c r="EK812" t="str">
        <f>IF(Table1[[#This Row],[Ledger 13]]="","",IF(Table1[[#This Row],[Effect 13]]="Dr.","Yes","No"))</f>
        <v/>
      </c>
      <c r="EL812" t="str">
        <f>IF(Table1[[#This Row],[Ledger 13]]="","",Table1[[#This Row],[Ledger 13]])</f>
        <v/>
      </c>
      <c r="EM812" t="str">
        <f>IF(Table1[[#This Row],[Ledger 13]]="","",IF(Table1[[#This Row],[Effect 13]]="Dr.",-Table1[[#This Row],[Amount 13]],Table1[[#This Row],[Amount 13]]))</f>
        <v/>
      </c>
      <c r="EP812" t="str">
        <f>IF(Table1[[#This Row],[Ledger 14]]="","","No")</f>
        <v/>
      </c>
      <c r="EQ812" t="str">
        <f>IF(Table1[[#This Row],[Ledger 14]]="","",IF(Table1[[#This Row],[Effect 14]]="Dr.","Yes","No"))</f>
        <v/>
      </c>
      <c r="ER812" t="str">
        <f>IF(Table1[[#This Row],[Ledger 14]]="","",Table1[[#This Row],[Ledger 14]])</f>
        <v/>
      </c>
      <c r="ES812" t="str">
        <f>IF(Table1[[#This Row],[Ledger 14]]="","",IF(Table1[[#This Row],[Effect 14]]="Dr.",-Table1[[#This Row],[Amount 14]],Table1[[#This Row],[Amount 14]]))</f>
        <v/>
      </c>
      <c r="EV812" t="str">
        <f>IF(Table1[[#This Row],[Ledger 15]]="","","No")</f>
        <v/>
      </c>
      <c r="EW812" t="str">
        <f>IF(Table1[[#This Row],[Ledger 15]]="","",IF(Table1[[#This Row],[Effect 15]]="Dr.","Yes","No"))</f>
        <v/>
      </c>
      <c r="EX812" t="str">
        <f>IF(Table1[[#This Row],[Ledger 15]]="","",Table1[[#This Row],[Ledger 15]])</f>
        <v/>
      </c>
      <c r="EY812" t="str">
        <f>IF(Table1[[#This Row],[Ledger 15]]="","",IF(Table1[[#This Row],[Effect 15]]="Dr.",-Table1[[#This Row],[Amount 15]],Table1[[#This Row],[Amount 15]]))</f>
        <v/>
      </c>
      <c r="FD8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2">
        <f>IF(Table1[[#This Row],[Date]]="",0,IF(AND(Table1[[#This Row],[Date]]&gt;=$FE$2,Table1[[#This Row],[Date]]&lt;=$FE$3),0,1))</f>
        <v>0</v>
      </c>
      <c r="FF812">
        <f>IF(Table1[[#This Row],[Date]]="",0,IF(TYPE(VLOOKUP(Table1[[#This Row],[Voucher Type]],Table1[[#All],[Voucher Type Master]],1,FALSE))=16,1,0))</f>
        <v>0</v>
      </c>
      <c r="FG812">
        <f>IF(TYPE(IF(Table1[[#This Row],[Date]]="",0,IF(VLOOKUP(Table1[[#This Row],[Voucher Type]],$FY$5:$FZ$13,2,0)=Table1[[#This Row],[Effect 1]],0,1)))=16,1,0)</f>
        <v>0</v>
      </c>
      <c r="FH8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2">
        <f>IF(LEN(Table1[[#This Row],[Ledger 1]])&gt;0,IF(TYPE(VLOOKUP(Table1[[#This Row],[Ledger 1]],GZ:GZ,1,0))=16,1,0),0)</f>
        <v>0</v>
      </c>
      <c r="FJ812">
        <f>IF(LEN(Table1[[#This Row],[Ledger 2]])&gt;0,IF(TYPE(VLOOKUP(Table1[[#This Row],[Ledger 2]],GZ:GZ,1,0))=16,1,0),0)</f>
        <v>0</v>
      </c>
      <c r="FK812">
        <f>IF(LEN(Table1[[#This Row],[Ledger 3]])&gt;0,IF(TYPE(VLOOKUP(Table1[[#This Row],[Ledger 3]],GZ:GZ,1,0))=16,1,0),0)</f>
        <v>0</v>
      </c>
      <c r="FL812">
        <f>IF(LEN(Table1[[#This Row],[Ledger 4]])&gt;0,IF(TYPE(VLOOKUP(Table1[[#This Row],[Ledger 4]],GZ:GZ,1,0))=16,1,0),0)</f>
        <v>0</v>
      </c>
      <c r="FM812">
        <f>IF(LEN(Table1[[#This Row],[Ledger 5]])&gt;0,IF(TYPE(VLOOKUP(Table1[[#This Row],[Ledger 5]],GZ:GZ,1,0))=16,1,0),0)</f>
        <v>0</v>
      </c>
      <c r="FN812">
        <f>IF(LEN(Table1[[#This Row],[Ledger 6]])&gt;0,IF(TYPE(VLOOKUP(Table1[[#This Row],[Ledger 6]],$GZ:$GZ,1,0))=16,1,0),0)</f>
        <v>0</v>
      </c>
      <c r="FO812">
        <f>IF(LEN(Table1[[#This Row],[Ledger 7]])&gt;0,IF(TYPE(VLOOKUP(Table1[[#This Row],[Ledger 7]],$GZ:$GZ,1,0))=16,1,0),0)</f>
        <v>0</v>
      </c>
      <c r="FP812">
        <f>IF(LEN(Table1[[#This Row],[Ledger 8]])&gt;0,IF(TYPE(VLOOKUP(Table1[[#This Row],[Ledger 8]],$GZ:$GZ,1,0))=16,1,0),0)</f>
        <v>0</v>
      </c>
      <c r="FQ812">
        <f>IF(LEN(Table1[[#This Row],[Ledger 9]])&gt;0,IF(TYPE(VLOOKUP(Table1[[#This Row],[Ledger 9]],$GZ:$GZ,1,0))=16,1,0),0)</f>
        <v>0</v>
      </c>
      <c r="FR812">
        <f>IF(LEN(Table1[[#This Row],[Ledger 10]])&gt;0,IF(TYPE(VLOOKUP(Table1[[#This Row],[Ledger 10]],$GZ:$GZ,1,0))=16,1,0),0)</f>
        <v>0</v>
      </c>
      <c r="FS812">
        <f>IF(LEN(Table1[[#This Row],[Ledger 11]])&gt;0,IF(TYPE(VLOOKUP(Table1[[#This Row],[Ledger 11]],$GZ:$GZ,1,0))=16,1,0),0)</f>
        <v>0</v>
      </c>
      <c r="FT812">
        <f>IF(LEN(Table1[[#This Row],[Ledger 12]])&gt;0,IF(TYPE(VLOOKUP(Table1[[#This Row],[Ledger 12]],$GZ:$GZ,1,0))=16,1,0),0)</f>
        <v>0</v>
      </c>
      <c r="FU812">
        <f>IF(LEN(Table1[[#This Row],[Ledger 13]])&gt;0,IF(TYPE(VLOOKUP(Table1[[#This Row],[Ledger 13]],$GZ:$GZ,1,0))=16,1,0),0)</f>
        <v>0</v>
      </c>
      <c r="FV812">
        <f>IF(LEN(Table1[[#This Row],[Ledger 14]])&gt;0,IF(TYPE(VLOOKUP(Table1[[#This Row],[Ledger 14]],$GZ:$GZ,1,0))=16,1,0),0)</f>
        <v>0</v>
      </c>
      <c r="FW812">
        <f>IF(LEN(Table1[[#This Row],[Ledger 15]])&gt;0,IF(TYPE(VLOOKUP(Table1[[#This Row],[Ledger 15]],$GZ:$GZ,1,0))=16,1,0),0)</f>
        <v>0</v>
      </c>
    </row>
    <row r="813" spans="4:179" ht="33" customHeight="1" x14ac:dyDescent="0.45">
      <c r="D813" s="8">
        <f t="shared" si="21"/>
        <v>808</v>
      </c>
      <c r="E813" s="32"/>
      <c r="F813" s="34"/>
      <c r="G813" s="34"/>
      <c r="H813" s="34"/>
      <c r="I813" s="34"/>
      <c r="J813" s="38"/>
      <c r="K813" s="33"/>
      <c r="L813" s="36"/>
      <c r="M813" s="35"/>
      <c r="N813" s="34"/>
      <c r="O813" s="41"/>
      <c r="P813" s="35"/>
      <c r="Q813" s="34"/>
      <c r="R813" s="37"/>
      <c r="S813" s="35"/>
      <c r="T813" s="34"/>
      <c r="U813" s="37"/>
      <c r="V813" s="35"/>
      <c r="W813" s="34"/>
      <c r="X813" s="37"/>
      <c r="Y813" s="35"/>
      <c r="Z813" s="34"/>
      <c r="AA813" s="37"/>
      <c r="AB813" s="35"/>
      <c r="AC813" s="34"/>
      <c r="AD813" s="37"/>
      <c r="AE813" s="35"/>
      <c r="AF813" s="34"/>
      <c r="AG813" s="37"/>
      <c r="AH813" s="35"/>
      <c r="AI813" s="34"/>
      <c r="AJ813" s="37"/>
      <c r="AK813" s="35"/>
      <c r="AL813" s="34"/>
      <c r="AM813" s="37"/>
      <c r="AN813" s="35"/>
      <c r="AO813" s="34"/>
      <c r="AP813" s="37"/>
      <c r="AQ813" s="35"/>
      <c r="AR813" s="34"/>
      <c r="AS813" s="37"/>
      <c r="AT813" s="35"/>
      <c r="AU813" s="34"/>
      <c r="AV813" s="37"/>
      <c r="AW813" s="35"/>
      <c r="AX813" s="34"/>
      <c r="AY813" s="37"/>
      <c r="AZ813" s="35"/>
      <c r="BA813" s="34"/>
      <c r="BB813" s="37"/>
      <c r="BC8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3" s="7"/>
      <c r="BF813" t="str">
        <f>IF(Table1[[#This Row],[Date]]="","","&amp;lt;VOUCHER REMOTEID="&amp;""""&amp;$A$11&amp;$A$13&amp;ROW()&amp;""""&amp;" VCHTYPE="""&amp;F813&amp;""" ACTION="""&amp;"Create"&amp;"""&amp;gt;")</f>
        <v/>
      </c>
      <c r="BG813" t="str">
        <f>IF(Table1[[#This Row],[Date]]="","",TEXT(Table1[[#This Row],[Date]],"yyyymmdd"))</f>
        <v/>
      </c>
      <c r="BH813" t="str">
        <f>Table1[[#This Row],[Date2]]</f>
        <v/>
      </c>
      <c r="BI813" t="str">
        <f>IF(Table1[[#This Row],[Date]]="","",Table1[[#This Row],[Voucher Type]])</f>
        <v/>
      </c>
      <c r="BJ813" t="str">
        <f>IF(Table1[[#This Row],[Ref No / Invoice No]]="","",Table1[[#This Row],[Ref No / Invoice No]])</f>
        <v/>
      </c>
      <c r="BK813" t="str">
        <f>IF(Table1[[#This Row],[Voucher No]]="","",Table1[[#This Row],[Voucher No]])</f>
        <v/>
      </c>
      <c r="BL813" t="str">
        <f>IF(Table1[[#This Row],[Date]]="","",Table1[[#This Row],[Narration]])</f>
        <v/>
      </c>
      <c r="BM813" t="str">
        <f>IF(Table1[[#This Row],[Date]]="","",$A$11&amp;$A$13&amp;ROW())</f>
        <v/>
      </c>
      <c r="BN813" t="str">
        <f>IF(Table1[[#This Row],[Date]]="","",$A$13)</f>
        <v/>
      </c>
      <c r="BP813" t="str">
        <f>IF(Table1[[#This Row],[Ledger 1]]="","","No")</f>
        <v/>
      </c>
      <c r="BQ813" t="str">
        <f>IF(Table1[[#This Row],[Date]]="","",IF(Table1[[#This Row],[Effect 1]]="Dr.","Yes","No"))</f>
        <v/>
      </c>
      <c r="BR813" t="str">
        <f>IF(Table1[[#This Row],[Date]]="","",Table1[[#This Row],[Ledger 1]])</f>
        <v/>
      </c>
      <c r="BS813" t="str">
        <f>IF(Table1[[#This Row],[Date]]="","",IF(Table1[[#This Row],[Effect 1]]="Dr.",-Table1[[#This Row],[Amount 1]],Table1[[#This Row],[Amount 1]]))</f>
        <v/>
      </c>
      <c r="BV813" t="str">
        <f>IF(Table1[[#This Row],[Ledger 2]]="","","No")</f>
        <v/>
      </c>
      <c r="BW813" t="str">
        <f>IF(Table1[[#This Row],[Date]]="","",IF(Table1[[#This Row],[Effect 2]]="Dr.","Yes","No"))</f>
        <v/>
      </c>
      <c r="BX813" t="str">
        <f>IF(Table1[[#This Row],[Date]]="","",Table1[[#This Row],[Ledger 2]])</f>
        <v/>
      </c>
      <c r="BY813" t="str">
        <f>IF(Table1[[#This Row],[Date]]="","",IF(Table1[[#This Row],[Effect 2]]="Dr.",-Table1[[#This Row],[Amount 2]],Table1[[#This Row],[Amount 2]]))</f>
        <v/>
      </c>
      <c r="CB813" t="str">
        <f>IF(Table1[[#This Row],[Ledger 3]]="","","No")</f>
        <v/>
      </c>
      <c r="CC813" t="str">
        <f>IF(Table1[[#This Row],[Ledger 3]]="","",IF(Table1[[#This Row],[Effect 3]]="Dr.","Yes","No"))</f>
        <v/>
      </c>
      <c r="CD813" t="str">
        <f>IF(Table1[[#This Row],[Ledger 3]]="","",Table1[[#This Row],[Ledger 3]])</f>
        <v/>
      </c>
      <c r="CE813" t="str">
        <f>IF(Table1[[#This Row],[Ledger 3]]="","",IF(Table1[[#This Row],[Effect 3]]="Dr.",-Table1[[#This Row],[Amount 3]],Table1[[#This Row],[Amount 3]]))</f>
        <v/>
      </c>
      <c r="CH813" t="str">
        <f>IF(Table1[[#This Row],[Ledger 4]]="","","No")</f>
        <v/>
      </c>
      <c r="CI813" t="str">
        <f>IF(Table1[[#This Row],[Ledger 4]]="","",IF(Table1[[#This Row],[Effect 4]]="Dr.","Yes","No"))</f>
        <v/>
      </c>
      <c r="CJ813" t="str">
        <f>IF(Table1[[#This Row],[Ledger 4]]="","",Table1[[#This Row],[Ledger 4]])</f>
        <v/>
      </c>
      <c r="CK813" t="str">
        <f>IF(Table1[[#This Row],[Ledger 4]]="","",IF(Table1[[#This Row],[Effect 4]]="Dr.",-Table1[[#This Row],[Amount 4]],Table1[[#This Row],[Amount 4]]))</f>
        <v/>
      </c>
      <c r="CN813" t="str">
        <f>IF(Table1[[#This Row],[Ledger 5]]="","","No")</f>
        <v/>
      </c>
      <c r="CO813" t="str">
        <f>IF(Table1[[#This Row],[Ledger 5]]="","",IF(Table1[[#This Row],[Effect 5]]="Dr.","Yes","No"))</f>
        <v/>
      </c>
      <c r="CP813" t="str">
        <f>IF(Table1[[#This Row],[Ledger 5]]="","",Table1[[#This Row],[Ledger 5]])</f>
        <v/>
      </c>
      <c r="CQ813" t="str">
        <f>IF(Table1[[#This Row],[Ledger 5]]="","",IF(Table1[[#This Row],[Effect 5]]="Dr.",-Table1[[#This Row],[Amount 5]],Table1[[#This Row],[Amount 5]]))</f>
        <v/>
      </c>
      <c r="CT813" t="str">
        <f>IF(Table1[[#This Row],[Ledger 6]]="","","No")</f>
        <v/>
      </c>
      <c r="CU813" t="str">
        <f>IF(Table1[[#This Row],[Ledger 6]]="","",IF(Table1[[#This Row],[Effect 6]]="Dr.","Yes","No"))</f>
        <v/>
      </c>
      <c r="CV813" t="str">
        <f>IF(Table1[[#This Row],[Ledger 6]]="","",Table1[[#This Row],[Ledger 6]])</f>
        <v/>
      </c>
      <c r="CW813" t="str">
        <f>IF(Table1[[#This Row],[Ledger 6]]="","",IF(Table1[[#This Row],[Effect 6]]="Dr.",-Table1[[#This Row],[Amount 6]],Table1[[#This Row],[Amount 6]]))</f>
        <v/>
      </c>
      <c r="CZ813" t="str">
        <f>IF(Table1[[#This Row],[Ledger 7]]="","","No")</f>
        <v/>
      </c>
      <c r="DA813" t="str">
        <f>IF(Table1[[#This Row],[Ledger 7]]="","",IF(Table1[[#This Row],[Effect 7]]="Dr.","Yes","No"))</f>
        <v/>
      </c>
      <c r="DB813" t="str">
        <f>IF(Table1[[#This Row],[Ledger 7]]="","",Table1[[#This Row],[Ledger 7]])</f>
        <v/>
      </c>
      <c r="DC813" t="str">
        <f>IF(Table1[[#This Row],[Ledger 7]]="","",IF(Table1[[#This Row],[Effect 7]]="Dr.",-Table1[[#This Row],[Amount 7]],Table1[[#This Row],[Amount 7]]))</f>
        <v/>
      </c>
      <c r="DF813" t="str">
        <f>IF(Table1[[#This Row],[Ledger 8]]="","","No")</f>
        <v/>
      </c>
      <c r="DG813" t="str">
        <f>IF(Table1[[#This Row],[Ledger 8]]="","",IF(Table1[[#This Row],[Effect 8]]="Dr.","Yes","No"))</f>
        <v/>
      </c>
      <c r="DH813" t="str">
        <f>IF(Table1[[#This Row],[Ledger 8]]="","",Table1[[#This Row],[Ledger 8]])</f>
        <v/>
      </c>
      <c r="DI813" t="str">
        <f>IF(Table1[[#This Row],[Ledger 8]]="","",IF(Table1[[#This Row],[Effect 8]]="Dr.",-Table1[[#This Row],[Amount 8]],Table1[[#This Row],[Amount 8]]))</f>
        <v/>
      </c>
      <c r="DL813" t="str">
        <f>IF(Table1[[#This Row],[Ledger 9]]="","","No")</f>
        <v/>
      </c>
      <c r="DM813" t="str">
        <f>IF(Table1[[#This Row],[Ledger 9]]="","",IF(Table1[[#This Row],[Effect 9]]="Dr.","Yes","No"))</f>
        <v/>
      </c>
      <c r="DN813" t="str">
        <f>IF(Table1[[#This Row],[Ledger 9]]="","",Table1[[#This Row],[Ledger 9]])</f>
        <v/>
      </c>
      <c r="DO813" t="str">
        <f>IF(Table1[[#This Row],[Ledger 9]]="","",IF(Table1[[#This Row],[Effect 9]]="Dr.",-Table1[[#This Row],[Amount 9]],Table1[[#This Row],[Amount 9]]))</f>
        <v/>
      </c>
      <c r="DR813" t="str">
        <f>IF(Table1[[#This Row],[Ledger 10]]="","","No")</f>
        <v/>
      </c>
      <c r="DS813" t="str">
        <f>IF(Table1[[#This Row],[Ledger 10]]="","",IF(Table1[[#This Row],[Effect 10]]="Dr.","Yes","No"))</f>
        <v/>
      </c>
      <c r="DT813" t="str">
        <f>IF(Table1[[#This Row],[Ledger 10]]="","",Table1[[#This Row],[Ledger 10]])</f>
        <v/>
      </c>
      <c r="DU813" t="str">
        <f>IF(Table1[[#This Row],[Ledger 10]]="","",IF(Table1[[#This Row],[Effect 10]]="Dr.",-Table1[[#This Row],[Amount 10]],Table1[[#This Row],[Amount 10]]))</f>
        <v/>
      </c>
      <c r="DX813" t="str">
        <f>IF(Table1[[#This Row],[Ledger 11]]="","","No")</f>
        <v/>
      </c>
      <c r="DY813" t="str">
        <f>IF(Table1[[#This Row],[Ledger 11]]="","",IF(Table1[[#This Row],[Effect 11]]="Dr.","Yes","No"))</f>
        <v/>
      </c>
      <c r="DZ813" t="str">
        <f>IF(Table1[[#This Row],[Ledger 11]]="","",Table1[[#This Row],[Ledger 11]])</f>
        <v/>
      </c>
      <c r="EA813" t="str">
        <f>IF(Table1[[#This Row],[Ledger 11]]="","",IF(Table1[[#This Row],[Effect 11]]="Dr.",-Table1[[#This Row],[Amount 11]],Table1[[#This Row],[Amount 11]]))</f>
        <v/>
      </c>
      <c r="ED813" t="str">
        <f>IF(Table1[[#This Row],[Ledger 12]]="","","No")</f>
        <v/>
      </c>
      <c r="EE813" t="str">
        <f>IF(Table1[[#This Row],[Ledger 12]]="","",IF(Table1[[#This Row],[Effect 12]]="Dr.","Yes","No"))</f>
        <v/>
      </c>
      <c r="EF813" t="str">
        <f>IF(Table1[[#This Row],[Ledger 12]]="","",Table1[[#This Row],[Ledger 12]])</f>
        <v/>
      </c>
      <c r="EG813" t="str">
        <f>IF(Table1[[#This Row],[Ledger 12]]="","",IF(Table1[[#This Row],[Effect 12]]="Dr.",-Table1[[#This Row],[Amount 12]],Table1[[#This Row],[Amount 12]]))</f>
        <v/>
      </c>
      <c r="EJ813" t="str">
        <f>IF(Table1[[#This Row],[Ledger 13]]="","","No")</f>
        <v/>
      </c>
      <c r="EK813" t="str">
        <f>IF(Table1[[#This Row],[Ledger 13]]="","",IF(Table1[[#This Row],[Effect 13]]="Dr.","Yes","No"))</f>
        <v/>
      </c>
      <c r="EL813" t="str">
        <f>IF(Table1[[#This Row],[Ledger 13]]="","",Table1[[#This Row],[Ledger 13]])</f>
        <v/>
      </c>
      <c r="EM813" t="str">
        <f>IF(Table1[[#This Row],[Ledger 13]]="","",IF(Table1[[#This Row],[Effect 13]]="Dr.",-Table1[[#This Row],[Amount 13]],Table1[[#This Row],[Amount 13]]))</f>
        <v/>
      </c>
      <c r="EP813" t="str">
        <f>IF(Table1[[#This Row],[Ledger 14]]="","","No")</f>
        <v/>
      </c>
      <c r="EQ813" t="str">
        <f>IF(Table1[[#This Row],[Ledger 14]]="","",IF(Table1[[#This Row],[Effect 14]]="Dr.","Yes","No"))</f>
        <v/>
      </c>
      <c r="ER813" t="str">
        <f>IF(Table1[[#This Row],[Ledger 14]]="","",Table1[[#This Row],[Ledger 14]])</f>
        <v/>
      </c>
      <c r="ES813" t="str">
        <f>IF(Table1[[#This Row],[Ledger 14]]="","",IF(Table1[[#This Row],[Effect 14]]="Dr.",-Table1[[#This Row],[Amount 14]],Table1[[#This Row],[Amount 14]]))</f>
        <v/>
      </c>
      <c r="EV813" t="str">
        <f>IF(Table1[[#This Row],[Ledger 15]]="","","No")</f>
        <v/>
      </c>
      <c r="EW813" t="str">
        <f>IF(Table1[[#This Row],[Ledger 15]]="","",IF(Table1[[#This Row],[Effect 15]]="Dr.","Yes","No"))</f>
        <v/>
      </c>
      <c r="EX813" t="str">
        <f>IF(Table1[[#This Row],[Ledger 15]]="","",Table1[[#This Row],[Ledger 15]])</f>
        <v/>
      </c>
      <c r="EY813" t="str">
        <f>IF(Table1[[#This Row],[Ledger 15]]="","",IF(Table1[[#This Row],[Effect 15]]="Dr.",-Table1[[#This Row],[Amount 15]],Table1[[#This Row],[Amount 15]]))</f>
        <v/>
      </c>
      <c r="FD8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3">
        <f>IF(Table1[[#This Row],[Date]]="",0,IF(AND(Table1[[#This Row],[Date]]&gt;=$FE$2,Table1[[#This Row],[Date]]&lt;=$FE$3),0,1))</f>
        <v>0</v>
      </c>
      <c r="FF813">
        <f>IF(Table1[[#This Row],[Date]]="",0,IF(TYPE(VLOOKUP(Table1[[#This Row],[Voucher Type]],Table1[[#All],[Voucher Type Master]],1,FALSE))=16,1,0))</f>
        <v>0</v>
      </c>
      <c r="FG813">
        <f>IF(TYPE(IF(Table1[[#This Row],[Date]]="",0,IF(VLOOKUP(Table1[[#This Row],[Voucher Type]],$FY$5:$FZ$13,2,0)=Table1[[#This Row],[Effect 1]],0,1)))=16,1,0)</f>
        <v>0</v>
      </c>
      <c r="FH8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3">
        <f>IF(LEN(Table1[[#This Row],[Ledger 1]])&gt;0,IF(TYPE(VLOOKUP(Table1[[#This Row],[Ledger 1]],GZ:GZ,1,0))=16,1,0),0)</f>
        <v>0</v>
      </c>
      <c r="FJ813">
        <f>IF(LEN(Table1[[#This Row],[Ledger 2]])&gt;0,IF(TYPE(VLOOKUP(Table1[[#This Row],[Ledger 2]],GZ:GZ,1,0))=16,1,0),0)</f>
        <v>0</v>
      </c>
      <c r="FK813">
        <f>IF(LEN(Table1[[#This Row],[Ledger 3]])&gt;0,IF(TYPE(VLOOKUP(Table1[[#This Row],[Ledger 3]],GZ:GZ,1,0))=16,1,0),0)</f>
        <v>0</v>
      </c>
      <c r="FL813">
        <f>IF(LEN(Table1[[#This Row],[Ledger 4]])&gt;0,IF(TYPE(VLOOKUP(Table1[[#This Row],[Ledger 4]],GZ:GZ,1,0))=16,1,0),0)</f>
        <v>0</v>
      </c>
      <c r="FM813">
        <f>IF(LEN(Table1[[#This Row],[Ledger 5]])&gt;0,IF(TYPE(VLOOKUP(Table1[[#This Row],[Ledger 5]],GZ:GZ,1,0))=16,1,0),0)</f>
        <v>0</v>
      </c>
      <c r="FN813">
        <f>IF(LEN(Table1[[#This Row],[Ledger 6]])&gt;0,IF(TYPE(VLOOKUP(Table1[[#This Row],[Ledger 6]],$GZ:$GZ,1,0))=16,1,0),0)</f>
        <v>0</v>
      </c>
      <c r="FO813">
        <f>IF(LEN(Table1[[#This Row],[Ledger 7]])&gt;0,IF(TYPE(VLOOKUP(Table1[[#This Row],[Ledger 7]],$GZ:$GZ,1,0))=16,1,0),0)</f>
        <v>0</v>
      </c>
      <c r="FP813">
        <f>IF(LEN(Table1[[#This Row],[Ledger 8]])&gt;0,IF(TYPE(VLOOKUP(Table1[[#This Row],[Ledger 8]],$GZ:$GZ,1,0))=16,1,0),0)</f>
        <v>0</v>
      </c>
      <c r="FQ813">
        <f>IF(LEN(Table1[[#This Row],[Ledger 9]])&gt;0,IF(TYPE(VLOOKUP(Table1[[#This Row],[Ledger 9]],$GZ:$GZ,1,0))=16,1,0),0)</f>
        <v>0</v>
      </c>
      <c r="FR813">
        <f>IF(LEN(Table1[[#This Row],[Ledger 10]])&gt;0,IF(TYPE(VLOOKUP(Table1[[#This Row],[Ledger 10]],$GZ:$GZ,1,0))=16,1,0),0)</f>
        <v>0</v>
      </c>
      <c r="FS813">
        <f>IF(LEN(Table1[[#This Row],[Ledger 11]])&gt;0,IF(TYPE(VLOOKUP(Table1[[#This Row],[Ledger 11]],$GZ:$GZ,1,0))=16,1,0),0)</f>
        <v>0</v>
      </c>
      <c r="FT813">
        <f>IF(LEN(Table1[[#This Row],[Ledger 12]])&gt;0,IF(TYPE(VLOOKUP(Table1[[#This Row],[Ledger 12]],$GZ:$GZ,1,0))=16,1,0),0)</f>
        <v>0</v>
      </c>
      <c r="FU813">
        <f>IF(LEN(Table1[[#This Row],[Ledger 13]])&gt;0,IF(TYPE(VLOOKUP(Table1[[#This Row],[Ledger 13]],$GZ:$GZ,1,0))=16,1,0),0)</f>
        <v>0</v>
      </c>
      <c r="FV813">
        <f>IF(LEN(Table1[[#This Row],[Ledger 14]])&gt;0,IF(TYPE(VLOOKUP(Table1[[#This Row],[Ledger 14]],$GZ:$GZ,1,0))=16,1,0),0)</f>
        <v>0</v>
      </c>
      <c r="FW813">
        <f>IF(LEN(Table1[[#This Row],[Ledger 15]])&gt;0,IF(TYPE(VLOOKUP(Table1[[#This Row],[Ledger 15]],$GZ:$GZ,1,0))=16,1,0),0)</f>
        <v>0</v>
      </c>
    </row>
    <row r="814" spans="4:179" ht="33" customHeight="1" x14ac:dyDescent="0.45">
      <c r="D814" s="8">
        <f t="shared" si="21"/>
        <v>809</v>
      </c>
      <c r="E814" s="32"/>
      <c r="F814" s="34"/>
      <c r="G814" s="34"/>
      <c r="H814" s="34"/>
      <c r="I814" s="34"/>
      <c r="J814" s="38"/>
      <c r="K814" s="33"/>
      <c r="L814" s="36"/>
      <c r="M814" s="35"/>
      <c r="N814" s="34"/>
      <c r="O814" s="41"/>
      <c r="P814" s="35"/>
      <c r="Q814" s="34"/>
      <c r="R814" s="37"/>
      <c r="S814" s="35"/>
      <c r="T814" s="34"/>
      <c r="U814" s="37"/>
      <c r="V814" s="35"/>
      <c r="W814" s="34"/>
      <c r="X814" s="37"/>
      <c r="Y814" s="35"/>
      <c r="Z814" s="34"/>
      <c r="AA814" s="37"/>
      <c r="AB814" s="35"/>
      <c r="AC814" s="34"/>
      <c r="AD814" s="37"/>
      <c r="AE814" s="35"/>
      <c r="AF814" s="34"/>
      <c r="AG814" s="37"/>
      <c r="AH814" s="35"/>
      <c r="AI814" s="34"/>
      <c r="AJ814" s="37"/>
      <c r="AK814" s="35"/>
      <c r="AL814" s="34"/>
      <c r="AM814" s="37"/>
      <c r="AN814" s="35"/>
      <c r="AO814" s="34"/>
      <c r="AP814" s="37"/>
      <c r="AQ814" s="35"/>
      <c r="AR814" s="34"/>
      <c r="AS814" s="37"/>
      <c r="AT814" s="35"/>
      <c r="AU814" s="34"/>
      <c r="AV814" s="37"/>
      <c r="AW814" s="35"/>
      <c r="AX814" s="34"/>
      <c r="AY814" s="37"/>
      <c r="AZ814" s="35"/>
      <c r="BA814" s="34"/>
      <c r="BB814" s="37"/>
      <c r="BC8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4" s="7"/>
      <c r="BF814" t="str">
        <f>IF(Table1[[#This Row],[Date]]="","","&amp;lt;VOUCHER REMOTEID="&amp;""""&amp;$A$11&amp;$A$13&amp;ROW()&amp;""""&amp;" VCHTYPE="""&amp;F814&amp;""" ACTION="""&amp;"Create"&amp;"""&amp;gt;")</f>
        <v/>
      </c>
      <c r="BG814" t="str">
        <f>IF(Table1[[#This Row],[Date]]="","",TEXT(Table1[[#This Row],[Date]],"yyyymmdd"))</f>
        <v/>
      </c>
      <c r="BH814" t="str">
        <f>Table1[[#This Row],[Date2]]</f>
        <v/>
      </c>
      <c r="BI814" t="str">
        <f>IF(Table1[[#This Row],[Date]]="","",Table1[[#This Row],[Voucher Type]])</f>
        <v/>
      </c>
      <c r="BJ814" t="str">
        <f>IF(Table1[[#This Row],[Ref No / Invoice No]]="","",Table1[[#This Row],[Ref No / Invoice No]])</f>
        <v/>
      </c>
      <c r="BK814" t="str">
        <f>IF(Table1[[#This Row],[Voucher No]]="","",Table1[[#This Row],[Voucher No]])</f>
        <v/>
      </c>
      <c r="BL814" t="str">
        <f>IF(Table1[[#This Row],[Date]]="","",Table1[[#This Row],[Narration]])</f>
        <v/>
      </c>
      <c r="BM814" t="str">
        <f>IF(Table1[[#This Row],[Date]]="","",$A$11&amp;$A$13&amp;ROW())</f>
        <v/>
      </c>
      <c r="BN814" t="str">
        <f>IF(Table1[[#This Row],[Date]]="","",$A$13)</f>
        <v/>
      </c>
      <c r="BP814" t="str">
        <f>IF(Table1[[#This Row],[Ledger 1]]="","","No")</f>
        <v/>
      </c>
      <c r="BQ814" t="str">
        <f>IF(Table1[[#This Row],[Date]]="","",IF(Table1[[#This Row],[Effect 1]]="Dr.","Yes","No"))</f>
        <v/>
      </c>
      <c r="BR814" t="str">
        <f>IF(Table1[[#This Row],[Date]]="","",Table1[[#This Row],[Ledger 1]])</f>
        <v/>
      </c>
      <c r="BS814" t="str">
        <f>IF(Table1[[#This Row],[Date]]="","",IF(Table1[[#This Row],[Effect 1]]="Dr.",-Table1[[#This Row],[Amount 1]],Table1[[#This Row],[Amount 1]]))</f>
        <v/>
      </c>
      <c r="BV814" t="str">
        <f>IF(Table1[[#This Row],[Ledger 2]]="","","No")</f>
        <v/>
      </c>
      <c r="BW814" t="str">
        <f>IF(Table1[[#This Row],[Date]]="","",IF(Table1[[#This Row],[Effect 2]]="Dr.","Yes","No"))</f>
        <v/>
      </c>
      <c r="BX814" t="str">
        <f>IF(Table1[[#This Row],[Date]]="","",Table1[[#This Row],[Ledger 2]])</f>
        <v/>
      </c>
      <c r="BY814" t="str">
        <f>IF(Table1[[#This Row],[Date]]="","",IF(Table1[[#This Row],[Effect 2]]="Dr.",-Table1[[#This Row],[Amount 2]],Table1[[#This Row],[Amount 2]]))</f>
        <v/>
      </c>
      <c r="CB814" t="str">
        <f>IF(Table1[[#This Row],[Ledger 3]]="","","No")</f>
        <v/>
      </c>
      <c r="CC814" t="str">
        <f>IF(Table1[[#This Row],[Ledger 3]]="","",IF(Table1[[#This Row],[Effect 3]]="Dr.","Yes","No"))</f>
        <v/>
      </c>
      <c r="CD814" t="str">
        <f>IF(Table1[[#This Row],[Ledger 3]]="","",Table1[[#This Row],[Ledger 3]])</f>
        <v/>
      </c>
      <c r="CE814" t="str">
        <f>IF(Table1[[#This Row],[Ledger 3]]="","",IF(Table1[[#This Row],[Effect 3]]="Dr.",-Table1[[#This Row],[Amount 3]],Table1[[#This Row],[Amount 3]]))</f>
        <v/>
      </c>
      <c r="CH814" t="str">
        <f>IF(Table1[[#This Row],[Ledger 4]]="","","No")</f>
        <v/>
      </c>
      <c r="CI814" t="str">
        <f>IF(Table1[[#This Row],[Ledger 4]]="","",IF(Table1[[#This Row],[Effect 4]]="Dr.","Yes","No"))</f>
        <v/>
      </c>
      <c r="CJ814" t="str">
        <f>IF(Table1[[#This Row],[Ledger 4]]="","",Table1[[#This Row],[Ledger 4]])</f>
        <v/>
      </c>
      <c r="CK814" t="str">
        <f>IF(Table1[[#This Row],[Ledger 4]]="","",IF(Table1[[#This Row],[Effect 4]]="Dr.",-Table1[[#This Row],[Amount 4]],Table1[[#This Row],[Amount 4]]))</f>
        <v/>
      </c>
      <c r="CN814" t="str">
        <f>IF(Table1[[#This Row],[Ledger 5]]="","","No")</f>
        <v/>
      </c>
      <c r="CO814" t="str">
        <f>IF(Table1[[#This Row],[Ledger 5]]="","",IF(Table1[[#This Row],[Effect 5]]="Dr.","Yes","No"))</f>
        <v/>
      </c>
      <c r="CP814" t="str">
        <f>IF(Table1[[#This Row],[Ledger 5]]="","",Table1[[#This Row],[Ledger 5]])</f>
        <v/>
      </c>
      <c r="CQ814" t="str">
        <f>IF(Table1[[#This Row],[Ledger 5]]="","",IF(Table1[[#This Row],[Effect 5]]="Dr.",-Table1[[#This Row],[Amount 5]],Table1[[#This Row],[Amount 5]]))</f>
        <v/>
      </c>
      <c r="CT814" t="str">
        <f>IF(Table1[[#This Row],[Ledger 6]]="","","No")</f>
        <v/>
      </c>
      <c r="CU814" t="str">
        <f>IF(Table1[[#This Row],[Ledger 6]]="","",IF(Table1[[#This Row],[Effect 6]]="Dr.","Yes","No"))</f>
        <v/>
      </c>
      <c r="CV814" t="str">
        <f>IF(Table1[[#This Row],[Ledger 6]]="","",Table1[[#This Row],[Ledger 6]])</f>
        <v/>
      </c>
      <c r="CW814" t="str">
        <f>IF(Table1[[#This Row],[Ledger 6]]="","",IF(Table1[[#This Row],[Effect 6]]="Dr.",-Table1[[#This Row],[Amount 6]],Table1[[#This Row],[Amount 6]]))</f>
        <v/>
      </c>
      <c r="CZ814" t="str">
        <f>IF(Table1[[#This Row],[Ledger 7]]="","","No")</f>
        <v/>
      </c>
      <c r="DA814" t="str">
        <f>IF(Table1[[#This Row],[Ledger 7]]="","",IF(Table1[[#This Row],[Effect 7]]="Dr.","Yes","No"))</f>
        <v/>
      </c>
      <c r="DB814" t="str">
        <f>IF(Table1[[#This Row],[Ledger 7]]="","",Table1[[#This Row],[Ledger 7]])</f>
        <v/>
      </c>
      <c r="DC814" t="str">
        <f>IF(Table1[[#This Row],[Ledger 7]]="","",IF(Table1[[#This Row],[Effect 7]]="Dr.",-Table1[[#This Row],[Amount 7]],Table1[[#This Row],[Amount 7]]))</f>
        <v/>
      </c>
      <c r="DF814" t="str">
        <f>IF(Table1[[#This Row],[Ledger 8]]="","","No")</f>
        <v/>
      </c>
      <c r="DG814" t="str">
        <f>IF(Table1[[#This Row],[Ledger 8]]="","",IF(Table1[[#This Row],[Effect 8]]="Dr.","Yes","No"))</f>
        <v/>
      </c>
      <c r="DH814" t="str">
        <f>IF(Table1[[#This Row],[Ledger 8]]="","",Table1[[#This Row],[Ledger 8]])</f>
        <v/>
      </c>
      <c r="DI814" t="str">
        <f>IF(Table1[[#This Row],[Ledger 8]]="","",IF(Table1[[#This Row],[Effect 8]]="Dr.",-Table1[[#This Row],[Amount 8]],Table1[[#This Row],[Amount 8]]))</f>
        <v/>
      </c>
      <c r="DL814" t="str">
        <f>IF(Table1[[#This Row],[Ledger 9]]="","","No")</f>
        <v/>
      </c>
      <c r="DM814" t="str">
        <f>IF(Table1[[#This Row],[Ledger 9]]="","",IF(Table1[[#This Row],[Effect 9]]="Dr.","Yes","No"))</f>
        <v/>
      </c>
      <c r="DN814" t="str">
        <f>IF(Table1[[#This Row],[Ledger 9]]="","",Table1[[#This Row],[Ledger 9]])</f>
        <v/>
      </c>
      <c r="DO814" t="str">
        <f>IF(Table1[[#This Row],[Ledger 9]]="","",IF(Table1[[#This Row],[Effect 9]]="Dr.",-Table1[[#This Row],[Amount 9]],Table1[[#This Row],[Amount 9]]))</f>
        <v/>
      </c>
      <c r="DR814" t="str">
        <f>IF(Table1[[#This Row],[Ledger 10]]="","","No")</f>
        <v/>
      </c>
      <c r="DS814" t="str">
        <f>IF(Table1[[#This Row],[Ledger 10]]="","",IF(Table1[[#This Row],[Effect 10]]="Dr.","Yes","No"))</f>
        <v/>
      </c>
      <c r="DT814" t="str">
        <f>IF(Table1[[#This Row],[Ledger 10]]="","",Table1[[#This Row],[Ledger 10]])</f>
        <v/>
      </c>
      <c r="DU814" t="str">
        <f>IF(Table1[[#This Row],[Ledger 10]]="","",IF(Table1[[#This Row],[Effect 10]]="Dr.",-Table1[[#This Row],[Amount 10]],Table1[[#This Row],[Amount 10]]))</f>
        <v/>
      </c>
      <c r="DX814" t="str">
        <f>IF(Table1[[#This Row],[Ledger 11]]="","","No")</f>
        <v/>
      </c>
      <c r="DY814" t="str">
        <f>IF(Table1[[#This Row],[Ledger 11]]="","",IF(Table1[[#This Row],[Effect 11]]="Dr.","Yes","No"))</f>
        <v/>
      </c>
      <c r="DZ814" t="str">
        <f>IF(Table1[[#This Row],[Ledger 11]]="","",Table1[[#This Row],[Ledger 11]])</f>
        <v/>
      </c>
      <c r="EA814" t="str">
        <f>IF(Table1[[#This Row],[Ledger 11]]="","",IF(Table1[[#This Row],[Effect 11]]="Dr.",-Table1[[#This Row],[Amount 11]],Table1[[#This Row],[Amount 11]]))</f>
        <v/>
      </c>
      <c r="ED814" t="str">
        <f>IF(Table1[[#This Row],[Ledger 12]]="","","No")</f>
        <v/>
      </c>
      <c r="EE814" t="str">
        <f>IF(Table1[[#This Row],[Ledger 12]]="","",IF(Table1[[#This Row],[Effect 12]]="Dr.","Yes","No"))</f>
        <v/>
      </c>
      <c r="EF814" t="str">
        <f>IF(Table1[[#This Row],[Ledger 12]]="","",Table1[[#This Row],[Ledger 12]])</f>
        <v/>
      </c>
      <c r="EG814" t="str">
        <f>IF(Table1[[#This Row],[Ledger 12]]="","",IF(Table1[[#This Row],[Effect 12]]="Dr.",-Table1[[#This Row],[Amount 12]],Table1[[#This Row],[Amount 12]]))</f>
        <v/>
      </c>
      <c r="EJ814" t="str">
        <f>IF(Table1[[#This Row],[Ledger 13]]="","","No")</f>
        <v/>
      </c>
      <c r="EK814" t="str">
        <f>IF(Table1[[#This Row],[Ledger 13]]="","",IF(Table1[[#This Row],[Effect 13]]="Dr.","Yes","No"))</f>
        <v/>
      </c>
      <c r="EL814" t="str">
        <f>IF(Table1[[#This Row],[Ledger 13]]="","",Table1[[#This Row],[Ledger 13]])</f>
        <v/>
      </c>
      <c r="EM814" t="str">
        <f>IF(Table1[[#This Row],[Ledger 13]]="","",IF(Table1[[#This Row],[Effect 13]]="Dr.",-Table1[[#This Row],[Amount 13]],Table1[[#This Row],[Amount 13]]))</f>
        <v/>
      </c>
      <c r="EP814" t="str">
        <f>IF(Table1[[#This Row],[Ledger 14]]="","","No")</f>
        <v/>
      </c>
      <c r="EQ814" t="str">
        <f>IF(Table1[[#This Row],[Ledger 14]]="","",IF(Table1[[#This Row],[Effect 14]]="Dr.","Yes","No"))</f>
        <v/>
      </c>
      <c r="ER814" t="str">
        <f>IF(Table1[[#This Row],[Ledger 14]]="","",Table1[[#This Row],[Ledger 14]])</f>
        <v/>
      </c>
      <c r="ES814" t="str">
        <f>IF(Table1[[#This Row],[Ledger 14]]="","",IF(Table1[[#This Row],[Effect 14]]="Dr.",-Table1[[#This Row],[Amount 14]],Table1[[#This Row],[Amount 14]]))</f>
        <v/>
      </c>
      <c r="EV814" t="str">
        <f>IF(Table1[[#This Row],[Ledger 15]]="","","No")</f>
        <v/>
      </c>
      <c r="EW814" t="str">
        <f>IF(Table1[[#This Row],[Ledger 15]]="","",IF(Table1[[#This Row],[Effect 15]]="Dr.","Yes","No"))</f>
        <v/>
      </c>
      <c r="EX814" t="str">
        <f>IF(Table1[[#This Row],[Ledger 15]]="","",Table1[[#This Row],[Ledger 15]])</f>
        <v/>
      </c>
      <c r="EY814" t="str">
        <f>IF(Table1[[#This Row],[Ledger 15]]="","",IF(Table1[[#This Row],[Effect 15]]="Dr.",-Table1[[#This Row],[Amount 15]],Table1[[#This Row],[Amount 15]]))</f>
        <v/>
      </c>
      <c r="FD8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4">
        <f>IF(Table1[[#This Row],[Date]]="",0,IF(AND(Table1[[#This Row],[Date]]&gt;=$FE$2,Table1[[#This Row],[Date]]&lt;=$FE$3),0,1))</f>
        <v>0</v>
      </c>
      <c r="FF814">
        <f>IF(Table1[[#This Row],[Date]]="",0,IF(TYPE(VLOOKUP(Table1[[#This Row],[Voucher Type]],Table1[[#All],[Voucher Type Master]],1,FALSE))=16,1,0))</f>
        <v>0</v>
      </c>
      <c r="FG814">
        <f>IF(TYPE(IF(Table1[[#This Row],[Date]]="",0,IF(VLOOKUP(Table1[[#This Row],[Voucher Type]],$FY$5:$FZ$13,2,0)=Table1[[#This Row],[Effect 1]],0,1)))=16,1,0)</f>
        <v>0</v>
      </c>
      <c r="FH8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4">
        <f>IF(LEN(Table1[[#This Row],[Ledger 1]])&gt;0,IF(TYPE(VLOOKUP(Table1[[#This Row],[Ledger 1]],GZ:GZ,1,0))=16,1,0),0)</f>
        <v>0</v>
      </c>
      <c r="FJ814">
        <f>IF(LEN(Table1[[#This Row],[Ledger 2]])&gt;0,IF(TYPE(VLOOKUP(Table1[[#This Row],[Ledger 2]],GZ:GZ,1,0))=16,1,0),0)</f>
        <v>0</v>
      </c>
      <c r="FK814">
        <f>IF(LEN(Table1[[#This Row],[Ledger 3]])&gt;0,IF(TYPE(VLOOKUP(Table1[[#This Row],[Ledger 3]],GZ:GZ,1,0))=16,1,0),0)</f>
        <v>0</v>
      </c>
      <c r="FL814">
        <f>IF(LEN(Table1[[#This Row],[Ledger 4]])&gt;0,IF(TYPE(VLOOKUP(Table1[[#This Row],[Ledger 4]],GZ:GZ,1,0))=16,1,0),0)</f>
        <v>0</v>
      </c>
      <c r="FM814">
        <f>IF(LEN(Table1[[#This Row],[Ledger 5]])&gt;0,IF(TYPE(VLOOKUP(Table1[[#This Row],[Ledger 5]],GZ:GZ,1,0))=16,1,0),0)</f>
        <v>0</v>
      </c>
      <c r="FN814">
        <f>IF(LEN(Table1[[#This Row],[Ledger 6]])&gt;0,IF(TYPE(VLOOKUP(Table1[[#This Row],[Ledger 6]],$GZ:$GZ,1,0))=16,1,0),0)</f>
        <v>0</v>
      </c>
      <c r="FO814">
        <f>IF(LEN(Table1[[#This Row],[Ledger 7]])&gt;0,IF(TYPE(VLOOKUP(Table1[[#This Row],[Ledger 7]],$GZ:$GZ,1,0))=16,1,0),0)</f>
        <v>0</v>
      </c>
      <c r="FP814">
        <f>IF(LEN(Table1[[#This Row],[Ledger 8]])&gt;0,IF(TYPE(VLOOKUP(Table1[[#This Row],[Ledger 8]],$GZ:$GZ,1,0))=16,1,0),0)</f>
        <v>0</v>
      </c>
      <c r="FQ814">
        <f>IF(LEN(Table1[[#This Row],[Ledger 9]])&gt;0,IF(TYPE(VLOOKUP(Table1[[#This Row],[Ledger 9]],$GZ:$GZ,1,0))=16,1,0),0)</f>
        <v>0</v>
      </c>
      <c r="FR814">
        <f>IF(LEN(Table1[[#This Row],[Ledger 10]])&gt;0,IF(TYPE(VLOOKUP(Table1[[#This Row],[Ledger 10]],$GZ:$GZ,1,0))=16,1,0),0)</f>
        <v>0</v>
      </c>
      <c r="FS814">
        <f>IF(LEN(Table1[[#This Row],[Ledger 11]])&gt;0,IF(TYPE(VLOOKUP(Table1[[#This Row],[Ledger 11]],$GZ:$GZ,1,0))=16,1,0),0)</f>
        <v>0</v>
      </c>
      <c r="FT814">
        <f>IF(LEN(Table1[[#This Row],[Ledger 12]])&gt;0,IF(TYPE(VLOOKUP(Table1[[#This Row],[Ledger 12]],$GZ:$GZ,1,0))=16,1,0),0)</f>
        <v>0</v>
      </c>
      <c r="FU814">
        <f>IF(LEN(Table1[[#This Row],[Ledger 13]])&gt;0,IF(TYPE(VLOOKUP(Table1[[#This Row],[Ledger 13]],$GZ:$GZ,1,0))=16,1,0),0)</f>
        <v>0</v>
      </c>
      <c r="FV814">
        <f>IF(LEN(Table1[[#This Row],[Ledger 14]])&gt;0,IF(TYPE(VLOOKUP(Table1[[#This Row],[Ledger 14]],$GZ:$GZ,1,0))=16,1,0),0)</f>
        <v>0</v>
      </c>
      <c r="FW814">
        <f>IF(LEN(Table1[[#This Row],[Ledger 15]])&gt;0,IF(TYPE(VLOOKUP(Table1[[#This Row],[Ledger 15]],$GZ:$GZ,1,0))=16,1,0),0)</f>
        <v>0</v>
      </c>
    </row>
    <row r="815" spans="4:179" ht="33" customHeight="1" x14ac:dyDescent="0.45">
      <c r="D815" s="8">
        <f t="shared" si="21"/>
        <v>810</v>
      </c>
      <c r="E815" s="32"/>
      <c r="F815" s="34"/>
      <c r="G815" s="34"/>
      <c r="H815" s="34"/>
      <c r="I815" s="34"/>
      <c r="J815" s="38"/>
      <c r="K815" s="33"/>
      <c r="L815" s="36"/>
      <c r="M815" s="35"/>
      <c r="N815" s="34"/>
      <c r="O815" s="41"/>
      <c r="P815" s="35"/>
      <c r="Q815" s="34"/>
      <c r="R815" s="37"/>
      <c r="S815" s="35"/>
      <c r="T815" s="34"/>
      <c r="U815" s="37"/>
      <c r="V815" s="35"/>
      <c r="W815" s="34"/>
      <c r="X815" s="37"/>
      <c r="Y815" s="35"/>
      <c r="Z815" s="34"/>
      <c r="AA815" s="37"/>
      <c r="AB815" s="35"/>
      <c r="AC815" s="34"/>
      <c r="AD815" s="37"/>
      <c r="AE815" s="35"/>
      <c r="AF815" s="34"/>
      <c r="AG815" s="37"/>
      <c r="AH815" s="35"/>
      <c r="AI815" s="34"/>
      <c r="AJ815" s="37"/>
      <c r="AK815" s="35"/>
      <c r="AL815" s="34"/>
      <c r="AM815" s="37"/>
      <c r="AN815" s="35"/>
      <c r="AO815" s="34"/>
      <c r="AP815" s="37"/>
      <c r="AQ815" s="35"/>
      <c r="AR815" s="34"/>
      <c r="AS815" s="37"/>
      <c r="AT815" s="35"/>
      <c r="AU815" s="34"/>
      <c r="AV815" s="37"/>
      <c r="AW815" s="35"/>
      <c r="AX815" s="34"/>
      <c r="AY815" s="37"/>
      <c r="AZ815" s="35"/>
      <c r="BA815" s="34"/>
      <c r="BB815" s="37"/>
      <c r="BC8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5" s="7"/>
      <c r="BF815" t="str">
        <f>IF(Table1[[#This Row],[Date]]="","","&amp;lt;VOUCHER REMOTEID="&amp;""""&amp;$A$11&amp;$A$13&amp;ROW()&amp;""""&amp;" VCHTYPE="""&amp;F815&amp;""" ACTION="""&amp;"Create"&amp;"""&amp;gt;")</f>
        <v/>
      </c>
      <c r="BG815" t="str">
        <f>IF(Table1[[#This Row],[Date]]="","",TEXT(Table1[[#This Row],[Date]],"yyyymmdd"))</f>
        <v/>
      </c>
      <c r="BH815" t="str">
        <f>Table1[[#This Row],[Date2]]</f>
        <v/>
      </c>
      <c r="BI815" t="str">
        <f>IF(Table1[[#This Row],[Date]]="","",Table1[[#This Row],[Voucher Type]])</f>
        <v/>
      </c>
      <c r="BJ815" t="str">
        <f>IF(Table1[[#This Row],[Ref No / Invoice No]]="","",Table1[[#This Row],[Ref No / Invoice No]])</f>
        <v/>
      </c>
      <c r="BK815" t="str">
        <f>IF(Table1[[#This Row],[Voucher No]]="","",Table1[[#This Row],[Voucher No]])</f>
        <v/>
      </c>
      <c r="BL815" t="str">
        <f>IF(Table1[[#This Row],[Date]]="","",Table1[[#This Row],[Narration]])</f>
        <v/>
      </c>
      <c r="BM815" t="str">
        <f>IF(Table1[[#This Row],[Date]]="","",$A$11&amp;$A$13&amp;ROW())</f>
        <v/>
      </c>
      <c r="BN815" t="str">
        <f>IF(Table1[[#This Row],[Date]]="","",$A$13)</f>
        <v/>
      </c>
      <c r="BP815" t="str">
        <f>IF(Table1[[#This Row],[Ledger 1]]="","","No")</f>
        <v/>
      </c>
      <c r="BQ815" t="str">
        <f>IF(Table1[[#This Row],[Date]]="","",IF(Table1[[#This Row],[Effect 1]]="Dr.","Yes","No"))</f>
        <v/>
      </c>
      <c r="BR815" t="str">
        <f>IF(Table1[[#This Row],[Date]]="","",Table1[[#This Row],[Ledger 1]])</f>
        <v/>
      </c>
      <c r="BS815" t="str">
        <f>IF(Table1[[#This Row],[Date]]="","",IF(Table1[[#This Row],[Effect 1]]="Dr.",-Table1[[#This Row],[Amount 1]],Table1[[#This Row],[Amount 1]]))</f>
        <v/>
      </c>
      <c r="BV815" t="str">
        <f>IF(Table1[[#This Row],[Ledger 2]]="","","No")</f>
        <v/>
      </c>
      <c r="BW815" t="str">
        <f>IF(Table1[[#This Row],[Date]]="","",IF(Table1[[#This Row],[Effect 2]]="Dr.","Yes","No"))</f>
        <v/>
      </c>
      <c r="BX815" t="str">
        <f>IF(Table1[[#This Row],[Date]]="","",Table1[[#This Row],[Ledger 2]])</f>
        <v/>
      </c>
      <c r="BY815" t="str">
        <f>IF(Table1[[#This Row],[Date]]="","",IF(Table1[[#This Row],[Effect 2]]="Dr.",-Table1[[#This Row],[Amount 2]],Table1[[#This Row],[Amount 2]]))</f>
        <v/>
      </c>
      <c r="CB815" t="str">
        <f>IF(Table1[[#This Row],[Ledger 3]]="","","No")</f>
        <v/>
      </c>
      <c r="CC815" t="str">
        <f>IF(Table1[[#This Row],[Ledger 3]]="","",IF(Table1[[#This Row],[Effect 3]]="Dr.","Yes","No"))</f>
        <v/>
      </c>
      <c r="CD815" t="str">
        <f>IF(Table1[[#This Row],[Ledger 3]]="","",Table1[[#This Row],[Ledger 3]])</f>
        <v/>
      </c>
      <c r="CE815" t="str">
        <f>IF(Table1[[#This Row],[Ledger 3]]="","",IF(Table1[[#This Row],[Effect 3]]="Dr.",-Table1[[#This Row],[Amount 3]],Table1[[#This Row],[Amount 3]]))</f>
        <v/>
      </c>
      <c r="CH815" t="str">
        <f>IF(Table1[[#This Row],[Ledger 4]]="","","No")</f>
        <v/>
      </c>
      <c r="CI815" t="str">
        <f>IF(Table1[[#This Row],[Ledger 4]]="","",IF(Table1[[#This Row],[Effect 4]]="Dr.","Yes","No"))</f>
        <v/>
      </c>
      <c r="CJ815" t="str">
        <f>IF(Table1[[#This Row],[Ledger 4]]="","",Table1[[#This Row],[Ledger 4]])</f>
        <v/>
      </c>
      <c r="CK815" t="str">
        <f>IF(Table1[[#This Row],[Ledger 4]]="","",IF(Table1[[#This Row],[Effect 4]]="Dr.",-Table1[[#This Row],[Amount 4]],Table1[[#This Row],[Amount 4]]))</f>
        <v/>
      </c>
      <c r="CN815" t="str">
        <f>IF(Table1[[#This Row],[Ledger 5]]="","","No")</f>
        <v/>
      </c>
      <c r="CO815" t="str">
        <f>IF(Table1[[#This Row],[Ledger 5]]="","",IF(Table1[[#This Row],[Effect 5]]="Dr.","Yes","No"))</f>
        <v/>
      </c>
      <c r="CP815" t="str">
        <f>IF(Table1[[#This Row],[Ledger 5]]="","",Table1[[#This Row],[Ledger 5]])</f>
        <v/>
      </c>
      <c r="CQ815" t="str">
        <f>IF(Table1[[#This Row],[Ledger 5]]="","",IF(Table1[[#This Row],[Effect 5]]="Dr.",-Table1[[#This Row],[Amount 5]],Table1[[#This Row],[Amount 5]]))</f>
        <v/>
      </c>
      <c r="CT815" t="str">
        <f>IF(Table1[[#This Row],[Ledger 6]]="","","No")</f>
        <v/>
      </c>
      <c r="CU815" t="str">
        <f>IF(Table1[[#This Row],[Ledger 6]]="","",IF(Table1[[#This Row],[Effect 6]]="Dr.","Yes","No"))</f>
        <v/>
      </c>
      <c r="CV815" t="str">
        <f>IF(Table1[[#This Row],[Ledger 6]]="","",Table1[[#This Row],[Ledger 6]])</f>
        <v/>
      </c>
      <c r="CW815" t="str">
        <f>IF(Table1[[#This Row],[Ledger 6]]="","",IF(Table1[[#This Row],[Effect 6]]="Dr.",-Table1[[#This Row],[Amount 6]],Table1[[#This Row],[Amount 6]]))</f>
        <v/>
      </c>
      <c r="CZ815" t="str">
        <f>IF(Table1[[#This Row],[Ledger 7]]="","","No")</f>
        <v/>
      </c>
      <c r="DA815" t="str">
        <f>IF(Table1[[#This Row],[Ledger 7]]="","",IF(Table1[[#This Row],[Effect 7]]="Dr.","Yes","No"))</f>
        <v/>
      </c>
      <c r="DB815" t="str">
        <f>IF(Table1[[#This Row],[Ledger 7]]="","",Table1[[#This Row],[Ledger 7]])</f>
        <v/>
      </c>
      <c r="DC815" t="str">
        <f>IF(Table1[[#This Row],[Ledger 7]]="","",IF(Table1[[#This Row],[Effect 7]]="Dr.",-Table1[[#This Row],[Amount 7]],Table1[[#This Row],[Amount 7]]))</f>
        <v/>
      </c>
      <c r="DF815" t="str">
        <f>IF(Table1[[#This Row],[Ledger 8]]="","","No")</f>
        <v/>
      </c>
      <c r="DG815" t="str">
        <f>IF(Table1[[#This Row],[Ledger 8]]="","",IF(Table1[[#This Row],[Effect 8]]="Dr.","Yes","No"))</f>
        <v/>
      </c>
      <c r="DH815" t="str">
        <f>IF(Table1[[#This Row],[Ledger 8]]="","",Table1[[#This Row],[Ledger 8]])</f>
        <v/>
      </c>
      <c r="DI815" t="str">
        <f>IF(Table1[[#This Row],[Ledger 8]]="","",IF(Table1[[#This Row],[Effect 8]]="Dr.",-Table1[[#This Row],[Amount 8]],Table1[[#This Row],[Amount 8]]))</f>
        <v/>
      </c>
      <c r="DL815" t="str">
        <f>IF(Table1[[#This Row],[Ledger 9]]="","","No")</f>
        <v/>
      </c>
      <c r="DM815" t="str">
        <f>IF(Table1[[#This Row],[Ledger 9]]="","",IF(Table1[[#This Row],[Effect 9]]="Dr.","Yes","No"))</f>
        <v/>
      </c>
      <c r="DN815" t="str">
        <f>IF(Table1[[#This Row],[Ledger 9]]="","",Table1[[#This Row],[Ledger 9]])</f>
        <v/>
      </c>
      <c r="DO815" t="str">
        <f>IF(Table1[[#This Row],[Ledger 9]]="","",IF(Table1[[#This Row],[Effect 9]]="Dr.",-Table1[[#This Row],[Amount 9]],Table1[[#This Row],[Amount 9]]))</f>
        <v/>
      </c>
      <c r="DR815" t="str">
        <f>IF(Table1[[#This Row],[Ledger 10]]="","","No")</f>
        <v/>
      </c>
      <c r="DS815" t="str">
        <f>IF(Table1[[#This Row],[Ledger 10]]="","",IF(Table1[[#This Row],[Effect 10]]="Dr.","Yes","No"))</f>
        <v/>
      </c>
      <c r="DT815" t="str">
        <f>IF(Table1[[#This Row],[Ledger 10]]="","",Table1[[#This Row],[Ledger 10]])</f>
        <v/>
      </c>
      <c r="DU815" t="str">
        <f>IF(Table1[[#This Row],[Ledger 10]]="","",IF(Table1[[#This Row],[Effect 10]]="Dr.",-Table1[[#This Row],[Amount 10]],Table1[[#This Row],[Amount 10]]))</f>
        <v/>
      </c>
      <c r="DX815" t="str">
        <f>IF(Table1[[#This Row],[Ledger 11]]="","","No")</f>
        <v/>
      </c>
      <c r="DY815" t="str">
        <f>IF(Table1[[#This Row],[Ledger 11]]="","",IF(Table1[[#This Row],[Effect 11]]="Dr.","Yes","No"))</f>
        <v/>
      </c>
      <c r="DZ815" t="str">
        <f>IF(Table1[[#This Row],[Ledger 11]]="","",Table1[[#This Row],[Ledger 11]])</f>
        <v/>
      </c>
      <c r="EA815" t="str">
        <f>IF(Table1[[#This Row],[Ledger 11]]="","",IF(Table1[[#This Row],[Effect 11]]="Dr.",-Table1[[#This Row],[Amount 11]],Table1[[#This Row],[Amount 11]]))</f>
        <v/>
      </c>
      <c r="ED815" t="str">
        <f>IF(Table1[[#This Row],[Ledger 12]]="","","No")</f>
        <v/>
      </c>
      <c r="EE815" t="str">
        <f>IF(Table1[[#This Row],[Ledger 12]]="","",IF(Table1[[#This Row],[Effect 12]]="Dr.","Yes","No"))</f>
        <v/>
      </c>
      <c r="EF815" t="str">
        <f>IF(Table1[[#This Row],[Ledger 12]]="","",Table1[[#This Row],[Ledger 12]])</f>
        <v/>
      </c>
      <c r="EG815" t="str">
        <f>IF(Table1[[#This Row],[Ledger 12]]="","",IF(Table1[[#This Row],[Effect 12]]="Dr.",-Table1[[#This Row],[Amount 12]],Table1[[#This Row],[Amount 12]]))</f>
        <v/>
      </c>
      <c r="EJ815" t="str">
        <f>IF(Table1[[#This Row],[Ledger 13]]="","","No")</f>
        <v/>
      </c>
      <c r="EK815" t="str">
        <f>IF(Table1[[#This Row],[Ledger 13]]="","",IF(Table1[[#This Row],[Effect 13]]="Dr.","Yes","No"))</f>
        <v/>
      </c>
      <c r="EL815" t="str">
        <f>IF(Table1[[#This Row],[Ledger 13]]="","",Table1[[#This Row],[Ledger 13]])</f>
        <v/>
      </c>
      <c r="EM815" t="str">
        <f>IF(Table1[[#This Row],[Ledger 13]]="","",IF(Table1[[#This Row],[Effect 13]]="Dr.",-Table1[[#This Row],[Amount 13]],Table1[[#This Row],[Amount 13]]))</f>
        <v/>
      </c>
      <c r="EP815" t="str">
        <f>IF(Table1[[#This Row],[Ledger 14]]="","","No")</f>
        <v/>
      </c>
      <c r="EQ815" t="str">
        <f>IF(Table1[[#This Row],[Ledger 14]]="","",IF(Table1[[#This Row],[Effect 14]]="Dr.","Yes","No"))</f>
        <v/>
      </c>
      <c r="ER815" t="str">
        <f>IF(Table1[[#This Row],[Ledger 14]]="","",Table1[[#This Row],[Ledger 14]])</f>
        <v/>
      </c>
      <c r="ES815" t="str">
        <f>IF(Table1[[#This Row],[Ledger 14]]="","",IF(Table1[[#This Row],[Effect 14]]="Dr.",-Table1[[#This Row],[Amount 14]],Table1[[#This Row],[Amount 14]]))</f>
        <v/>
      </c>
      <c r="EV815" t="str">
        <f>IF(Table1[[#This Row],[Ledger 15]]="","","No")</f>
        <v/>
      </c>
      <c r="EW815" t="str">
        <f>IF(Table1[[#This Row],[Ledger 15]]="","",IF(Table1[[#This Row],[Effect 15]]="Dr.","Yes","No"))</f>
        <v/>
      </c>
      <c r="EX815" t="str">
        <f>IF(Table1[[#This Row],[Ledger 15]]="","",Table1[[#This Row],[Ledger 15]])</f>
        <v/>
      </c>
      <c r="EY815" t="str">
        <f>IF(Table1[[#This Row],[Ledger 15]]="","",IF(Table1[[#This Row],[Effect 15]]="Dr.",-Table1[[#This Row],[Amount 15]],Table1[[#This Row],[Amount 15]]))</f>
        <v/>
      </c>
      <c r="FD8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5">
        <f>IF(Table1[[#This Row],[Date]]="",0,IF(AND(Table1[[#This Row],[Date]]&gt;=$FE$2,Table1[[#This Row],[Date]]&lt;=$FE$3),0,1))</f>
        <v>0</v>
      </c>
      <c r="FF815">
        <f>IF(Table1[[#This Row],[Date]]="",0,IF(TYPE(VLOOKUP(Table1[[#This Row],[Voucher Type]],Table1[[#All],[Voucher Type Master]],1,FALSE))=16,1,0))</f>
        <v>0</v>
      </c>
      <c r="FG815">
        <f>IF(TYPE(IF(Table1[[#This Row],[Date]]="",0,IF(VLOOKUP(Table1[[#This Row],[Voucher Type]],$FY$5:$FZ$13,2,0)=Table1[[#This Row],[Effect 1]],0,1)))=16,1,0)</f>
        <v>0</v>
      </c>
      <c r="FH8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5">
        <f>IF(LEN(Table1[[#This Row],[Ledger 1]])&gt;0,IF(TYPE(VLOOKUP(Table1[[#This Row],[Ledger 1]],GZ:GZ,1,0))=16,1,0),0)</f>
        <v>0</v>
      </c>
      <c r="FJ815">
        <f>IF(LEN(Table1[[#This Row],[Ledger 2]])&gt;0,IF(TYPE(VLOOKUP(Table1[[#This Row],[Ledger 2]],GZ:GZ,1,0))=16,1,0),0)</f>
        <v>0</v>
      </c>
      <c r="FK815">
        <f>IF(LEN(Table1[[#This Row],[Ledger 3]])&gt;0,IF(TYPE(VLOOKUP(Table1[[#This Row],[Ledger 3]],GZ:GZ,1,0))=16,1,0),0)</f>
        <v>0</v>
      </c>
      <c r="FL815">
        <f>IF(LEN(Table1[[#This Row],[Ledger 4]])&gt;0,IF(TYPE(VLOOKUP(Table1[[#This Row],[Ledger 4]],GZ:GZ,1,0))=16,1,0),0)</f>
        <v>0</v>
      </c>
      <c r="FM815">
        <f>IF(LEN(Table1[[#This Row],[Ledger 5]])&gt;0,IF(TYPE(VLOOKUP(Table1[[#This Row],[Ledger 5]],GZ:GZ,1,0))=16,1,0),0)</f>
        <v>0</v>
      </c>
      <c r="FN815">
        <f>IF(LEN(Table1[[#This Row],[Ledger 6]])&gt;0,IF(TYPE(VLOOKUP(Table1[[#This Row],[Ledger 6]],$GZ:$GZ,1,0))=16,1,0),0)</f>
        <v>0</v>
      </c>
      <c r="FO815">
        <f>IF(LEN(Table1[[#This Row],[Ledger 7]])&gt;0,IF(TYPE(VLOOKUP(Table1[[#This Row],[Ledger 7]],$GZ:$GZ,1,0))=16,1,0),0)</f>
        <v>0</v>
      </c>
      <c r="FP815">
        <f>IF(LEN(Table1[[#This Row],[Ledger 8]])&gt;0,IF(TYPE(VLOOKUP(Table1[[#This Row],[Ledger 8]],$GZ:$GZ,1,0))=16,1,0),0)</f>
        <v>0</v>
      </c>
      <c r="FQ815">
        <f>IF(LEN(Table1[[#This Row],[Ledger 9]])&gt;0,IF(TYPE(VLOOKUP(Table1[[#This Row],[Ledger 9]],$GZ:$GZ,1,0))=16,1,0),0)</f>
        <v>0</v>
      </c>
      <c r="FR815">
        <f>IF(LEN(Table1[[#This Row],[Ledger 10]])&gt;0,IF(TYPE(VLOOKUP(Table1[[#This Row],[Ledger 10]],$GZ:$GZ,1,0))=16,1,0),0)</f>
        <v>0</v>
      </c>
      <c r="FS815">
        <f>IF(LEN(Table1[[#This Row],[Ledger 11]])&gt;0,IF(TYPE(VLOOKUP(Table1[[#This Row],[Ledger 11]],$GZ:$GZ,1,0))=16,1,0),0)</f>
        <v>0</v>
      </c>
      <c r="FT815">
        <f>IF(LEN(Table1[[#This Row],[Ledger 12]])&gt;0,IF(TYPE(VLOOKUP(Table1[[#This Row],[Ledger 12]],$GZ:$GZ,1,0))=16,1,0),0)</f>
        <v>0</v>
      </c>
      <c r="FU815">
        <f>IF(LEN(Table1[[#This Row],[Ledger 13]])&gt;0,IF(TYPE(VLOOKUP(Table1[[#This Row],[Ledger 13]],$GZ:$GZ,1,0))=16,1,0),0)</f>
        <v>0</v>
      </c>
      <c r="FV815">
        <f>IF(LEN(Table1[[#This Row],[Ledger 14]])&gt;0,IF(TYPE(VLOOKUP(Table1[[#This Row],[Ledger 14]],$GZ:$GZ,1,0))=16,1,0),0)</f>
        <v>0</v>
      </c>
      <c r="FW815">
        <f>IF(LEN(Table1[[#This Row],[Ledger 15]])&gt;0,IF(TYPE(VLOOKUP(Table1[[#This Row],[Ledger 15]],$GZ:$GZ,1,0))=16,1,0),0)</f>
        <v>0</v>
      </c>
    </row>
    <row r="816" spans="4:179" ht="33" customHeight="1" x14ac:dyDescent="0.45">
      <c r="D816" s="8">
        <f t="shared" si="21"/>
        <v>811</v>
      </c>
      <c r="E816" s="32"/>
      <c r="F816" s="34"/>
      <c r="G816" s="34"/>
      <c r="H816" s="34"/>
      <c r="I816" s="34"/>
      <c r="J816" s="38"/>
      <c r="K816" s="33"/>
      <c r="L816" s="36"/>
      <c r="M816" s="35"/>
      <c r="N816" s="34"/>
      <c r="O816" s="41"/>
      <c r="P816" s="35"/>
      <c r="Q816" s="34"/>
      <c r="R816" s="37"/>
      <c r="S816" s="35"/>
      <c r="T816" s="34"/>
      <c r="U816" s="37"/>
      <c r="V816" s="35"/>
      <c r="W816" s="34"/>
      <c r="X816" s="37"/>
      <c r="Y816" s="35"/>
      <c r="Z816" s="34"/>
      <c r="AA816" s="37"/>
      <c r="AB816" s="35"/>
      <c r="AC816" s="34"/>
      <c r="AD816" s="37"/>
      <c r="AE816" s="35"/>
      <c r="AF816" s="34"/>
      <c r="AG816" s="37"/>
      <c r="AH816" s="35"/>
      <c r="AI816" s="34"/>
      <c r="AJ816" s="37"/>
      <c r="AK816" s="35"/>
      <c r="AL816" s="34"/>
      <c r="AM816" s="37"/>
      <c r="AN816" s="35"/>
      <c r="AO816" s="34"/>
      <c r="AP816" s="37"/>
      <c r="AQ816" s="35"/>
      <c r="AR816" s="34"/>
      <c r="AS816" s="37"/>
      <c r="AT816" s="35"/>
      <c r="AU816" s="34"/>
      <c r="AV816" s="37"/>
      <c r="AW816" s="35"/>
      <c r="AX816" s="34"/>
      <c r="AY816" s="37"/>
      <c r="AZ816" s="35"/>
      <c r="BA816" s="34"/>
      <c r="BB816" s="37"/>
      <c r="BC8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6" s="7"/>
      <c r="BF816" t="str">
        <f>IF(Table1[[#This Row],[Date]]="","","&amp;lt;VOUCHER REMOTEID="&amp;""""&amp;$A$11&amp;$A$13&amp;ROW()&amp;""""&amp;" VCHTYPE="""&amp;F816&amp;""" ACTION="""&amp;"Create"&amp;"""&amp;gt;")</f>
        <v/>
      </c>
      <c r="BG816" t="str">
        <f>IF(Table1[[#This Row],[Date]]="","",TEXT(Table1[[#This Row],[Date]],"yyyymmdd"))</f>
        <v/>
      </c>
      <c r="BH816" t="str">
        <f>Table1[[#This Row],[Date2]]</f>
        <v/>
      </c>
      <c r="BI816" t="str">
        <f>IF(Table1[[#This Row],[Date]]="","",Table1[[#This Row],[Voucher Type]])</f>
        <v/>
      </c>
      <c r="BJ816" t="str">
        <f>IF(Table1[[#This Row],[Ref No / Invoice No]]="","",Table1[[#This Row],[Ref No / Invoice No]])</f>
        <v/>
      </c>
      <c r="BK816" t="str">
        <f>IF(Table1[[#This Row],[Voucher No]]="","",Table1[[#This Row],[Voucher No]])</f>
        <v/>
      </c>
      <c r="BL816" t="str">
        <f>IF(Table1[[#This Row],[Date]]="","",Table1[[#This Row],[Narration]])</f>
        <v/>
      </c>
      <c r="BM816" t="str">
        <f>IF(Table1[[#This Row],[Date]]="","",$A$11&amp;$A$13&amp;ROW())</f>
        <v/>
      </c>
      <c r="BN816" t="str">
        <f>IF(Table1[[#This Row],[Date]]="","",$A$13)</f>
        <v/>
      </c>
      <c r="BP816" t="str">
        <f>IF(Table1[[#This Row],[Ledger 1]]="","","No")</f>
        <v/>
      </c>
      <c r="BQ816" t="str">
        <f>IF(Table1[[#This Row],[Date]]="","",IF(Table1[[#This Row],[Effect 1]]="Dr.","Yes","No"))</f>
        <v/>
      </c>
      <c r="BR816" t="str">
        <f>IF(Table1[[#This Row],[Date]]="","",Table1[[#This Row],[Ledger 1]])</f>
        <v/>
      </c>
      <c r="BS816" t="str">
        <f>IF(Table1[[#This Row],[Date]]="","",IF(Table1[[#This Row],[Effect 1]]="Dr.",-Table1[[#This Row],[Amount 1]],Table1[[#This Row],[Amount 1]]))</f>
        <v/>
      </c>
      <c r="BV816" t="str">
        <f>IF(Table1[[#This Row],[Ledger 2]]="","","No")</f>
        <v/>
      </c>
      <c r="BW816" t="str">
        <f>IF(Table1[[#This Row],[Date]]="","",IF(Table1[[#This Row],[Effect 2]]="Dr.","Yes","No"))</f>
        <v/>
      </c>
      <c r="BX816" t="str">
        <f>IF(Table1[[#This Row],[Date]]="","",Table1[[#This Row],[Ledger 2]])</f>
        <v/>
      </c>
      <c r="BY816" t="str">
        <f>IF(Table1[[#This Row],[Date]]="","",IF(Table1[[#This Row],[Effect 2]]="Dr.",-Table1[[#This Row],[Amount 2]],Table1[[#This Row],[Amount 2]]))</f>
        <v/>
      </c>
      <c r="CB816" t="str">
        <f>IF(Table1[[#This Row],[Ledger 3]]="","","No")</f>
        <v/>
      </c>
      <c r="CC816" t="str">
        <f>IF(Table1[[#This Row],[Ledger 3]]="","",IF(Table1[[#This Row],[Effect 3]]="Dr.","Yes","No"))</f>
        <v/>
      </c>
      <c r="CD816" t="str">
        <f>IF(Table1[[#This Row],[Ledger 3]]="","",Table1[[#This Row],[Ledger 3]])</f>
        <v/>
      </c>
      <c r="CE816" t="str">
        <f>IF(Table1[[#This Row],[Ledger 3]]="","",IF(Table1[[#This Row],[Effect 3]]="Dr.",-Table1[[#This Row],[Amount 3]],Table1[[#This Row],[Amount 3]]))</f>
        <v/>
      </c>
      <c r="CH816" t="str">
        <f>IF(Table1[[#This Row],[Ledger 4]]="","","No")</f>
        <v/>
      </c>
      <c r="CI816" t="str">
        <f>IF(Table1[[#This Row],[Ledger 4]]="","",IF(Table1[[#This Row],[Effect 4]]="Dr.","Yes","No"))</f>
        <v/>
      </c>
      <c r="CJ816" t="str">
        <f>IF(Table1[[#This Row],[Ledger 4]]="","",Table1[[#This Row],[Ledger 4]])</f>
        <v/>
      </c>
      <c r="CK816" t="str">
        <f>IF(Table1[[#This Row],[Ledger 4]]="","",IF(Table1[[#This Row],[Effect 4]]="Dr.",-Table1[[#This Row],[Amount 4]],Table1[[#This Row],[Amount 4]]))</f>
        <v/>
      </c>
      <c r="CN816" t="str">
        <f>IF(Table1[[#This Row],[Ledger 5]]="","","No")</f>
        <v/>
      </c>
      <c r="CO816" t="str">
        <f>IF(Table1[[#This Row],[Ledger 5]]="","",IF(Table1[[#This Row],[Effect 5]]="Dr.","Yes","No"))</f>
        <v/>
      </c>
      <c r="CP816" t="str">
        <f>IF(Table1[[#This Row],[Ledger 5]]="","",Table1[[#This Row],[Ledger 5]])</f>
        <v/>
      </c>
      <c r="CQ816" t="str">
        <f>IF(Table1[[#This Row],[Ledger 5]]="","",IF(Table1[[#This Row],[Effect 5]]="Dr.",-Table1[[#This Row],[Amount 5]],Table1[[#This Row],[Amount 5]]))</f>
        <v/>
      </c>
      <c r="CT816" t="str">
        <f>IF(Table1[[#This Row],[Ledger 6]]="","","No")</f>
        <v/>
      </c>
      <c r="CU816" t="str">
        <f>IF(Table1[[#This Row],[Ledger 6]]="","",IF(Table1[[#This Row],[Effect 6]]="Dr.","Yes","No"))</f>
        <v/>
      </c>
      <c r="CV816" t="str">
        <f>IF(Table1[[#This Row],[Ledger 6]]="","",Table1[[#This Row],[Ledger 6]])</f>
        <v/>
      </c>
      <c r="CW816" t="str">
        <f>IF(Table1[[#This Row],[Ledger 6]]="","",IF(Table1[[#This Row],[Effect 6]]="Dr.",-Table1[[#This Row],[Amount 6]],Table1[[#This Row],[Amount 6]]))</f>
        <v/>
      </c>
      <c r="CZ816" t="str">
        <f>IF(Table1[[#This Row],[Ledger 7]]="","","No")</f>
        <v/>
      </c>
      <c r="DA816" t="str">
        <f>IF(Table1[[#This Row],[Ledger 7]]="","",IF(Table1[[#This Row],[Effect 7]]="Dr.","Yes","No"))</f>
        <v/>
      </c>
      <c r="DB816" t="str">
        <f>IF(Table1[[#This Row],[Ledger 7]]="","",Table1[[#This Row],[Ledger 7]])</f>
        <v/>
      </c>
      <c r="DC816" t="str">
        <f>IF(Table1[[#This Row],[Ledger 7]]="","",IF(Table1[[#This Row],[Effect 7]]="Dr.",-Table1[[#This Row],[Amount 7]],Table1[[#This Row],[Amount 7]]))</f>
        <v/>
      </c>
      <c r="DF816" t="str">
        <f>IF(Table1[[#This Row],[Ledger 8]]="","","No")</f>
        <v/>
      </c>
      <c r="DG816" t="str">
        <f>IF(Table1[[#This Row],[Ledger 8]]="","",IF(Table1[[#This Row],[Effect 8]]="Dr.","Yes","No"))</f>
        <v/>
      </c>
      <c r="DH816" t="str">
        <f>IF(Table1[[#This Row],[Ledger 8]]="","",Table1[[#This Row],[Ledger 8]])</f>
        <v/>
      </c>
      <c r="DI816" t="str">
        <f>IF(Table1[[#This Row],[Ledger 8]]="","",IF(Table1[[#This Row],[Effect 8]]="Dr.",-Table1[[#This Row],[Amount 8]],Table1[[#This Row],[Amount 8]]))</f>
        <v/>
      </c>
      <c r="DL816" t="str">
        <f>IF(Table1[[#This Row],[Ledger 9]]="","","No")</f>
        <v/>
      </c>
      <c r="DM816" t="str">
        <f>IF(Table1[[#This Row],[Ledger 9]]="","",IF(Table1[[#This Row],[Effect 9]]="Dr.","Yes","No"))</f>
        <v/>
      </c>
      <c r="DN816" t="str">
        <f>IF(Table1[[#This Row],[Ledger 9]]="","",Table1[[#This Row],[Ledger 9]])</f>
        <v/>
      </c>
      <c r="DO816" t="str">
        <f>IF(Table1[[#This Row],[Ledger 9]]="","",IF(Table1[[#This Row],[Effect 9]]="Dr.",-Table1[[#This Row],[Amount 9]],Table1[[#This Row],[Amount 9]]))</f>
        <v/>
      </c>
      <c r="DR816" t="str">
        <f>IF(Table1[[#This Row],[Ledger 10]]="","","No")</f>
        <v/>
      </c>
      <c r="DS816" t="str">
        <f>IF(Table1[[#This Row],[Ledger 10]]="","",IF(Table1[[#This Row],[Effect 10]]="Dr.","Yes","No"))</f>
        <v/>
      </c>
      <c r="DT816" t="str">
        <f>IF(Table1[[#This Row],[Ledger 10]]="","",Table1[[#This Row],[Ledger 10]])</f>
        <v/>
      </c>
      <c r="DU816" t="str">
        <f>IF(Table1[[#This Row],[Ledger 10]]="","",IF(Table1[[#This Row],[Effect 10]]="Dr.",-Table1[[#This Row],[Amount 10]],Table1[[#This Row],[Amount 10]]))</f>
        <v/>
      </c>
      <c r="DX816" t="str">
        <f>IF(Table1[[#This Row],[Ledger 11]]="","","No")</f>
        <v/>
      </c>
      <c r="DY816" t="str">
        <f>IF(Table1[[#This Row],[Ledger 11]]="","",IF(Table1[[#This Row],[Effect 11]]="Dr.","Yes","No"))</f>
        <v/>
      </c>
      <c r="DZ816" t="str">
        <f>IF(Table1[[#This Row],[Ledger 11]]="","",Table1[[#This Row],[Ledger 11]])</f>
        <v/>
      </c>
      <c r="EA816" t="str">
        <f>IF(Table1[[#This Row],[Ledger 11]]="","",IF(Table1[[#This Row],[Effect 11]]="Dr.",-Table1[[#This Row],[Amount 11]],Table1[[#This Row],[Amount 11]]))</f>
        <v/>
      </c>
      <c r="ED816" t="str">
        <f>IF(Table1[[#This Row],[Ledger 12]]="","","No")</f>
        <v/>
      </c>
      <c r="EE816" t="str">
        <f>IF(Table1[[#This Row],[Ledger 12]]="","",IF(Table1[[#This Row],[Effect 12]]="Dr.","Yes","No"))</f>
        <v/>
      </c>
      <c r="EF816" t="str">
        <f>IF(Table1[[#This Row],[Ledger 12]]="","",Table1[[#This Row],[Ledger 12]])</f>
        <v/>
      </c>
      <c r="EG816" t="str">
        <f>IF(Table1[[#This Row],[Ledger 12]]="","",IF(Table1[[#This Row],[Effect 12]]="Dr.",-Table1[[#This Row],[Amount 12]],Table1[[#This Row],[Amount 12]]))</f>
        <v/>
      </c>
      <c r="EJ816" t="str">
        <f>IF(Table1[[#This Row],[Ledger 13]]="","","No")</f>
        <v/>
      </c>
      <c r="EK816" t="str">
        <f>IF(Table1[[#This Row],[Ledger 13]]="","",IF(Table1[[#This Row],[Effect 13]]="Dr.","Yes","No"))</f>
        <v/>
      </c>
      <c r="EL816" t="str">
        <f>IF(Table1[[#This Row],[Ledger 13]]="","",Table1[[#This Row],[Ledger 13]])</f>
        <v/>
      </c>
      <c r="EM816" t="str">
        <f>IF(Table1[[#This Row],[Ledger 13]]="","",IF(Table1[[#This Row],[Effect 13]]="Dr.",-Table1[[#This Row],[Amount 13]],Table1[[#This Row],[Amount 13]]))</f>
        <v/>
      </c>
      <c r="EP816" t="str">
        <f>IF(Table1[[#This Row],[Ledger 14]]="","","No")</f>
        <v/>
      </c>
      <c r="EQ816" t="str">
        <f>IF(Table1[[#This Row],[Ledger 14]]="","",IF(Table1[[#This Row],[Effect 14]]="Dr.","Yes","No"))</f>
        <v/>
      </c>
      <c r="ER816" t="str">
        <f>IF(Table1[[#This Row],[Ledger 14]]="","",Table1[[#This Row],[Ledger 14]])</f>
        <v/>
      </c>
      <c r="ES816" t="str">
        <f>IF(Table1[[#This Row],[Ledger 14]]="","",IF(Table1[[#This Row],[Effect 14]]="Dr.",-Table1[[#This Row],[Amount 14]],Table1[[#This Row],[Amount 14]]))</f>
        <v/>
      </c>
      <c r="EV816" t="str">
        <f>IF(Table1[[#This Row],[Ledger 15]]="","","No")</f>
        <v/>
      </c>
      <c r="EW816" t="str">
        <f>IF(Table1[[#This Row],[Ledger 15]]="","",IF(Table1[[#This Row],[Effect 15]]="Dr.","Yes","No"))</f>
        <v/>
      </c>
      <c r="EX816" t="str">
        <f>IF(Table1[[#This Row],[Ledger 15]]="","",Table1[[#This Row],[Ledger 15]])</f>
        <v/>
      </c>
      <c r="EY816" t="str">
        <f>IF(Table1[[#This Row],[Ledger 15]]="","",IF(Table1[[#This Row],[Effect 15]]="Dr.",-Table1[[#This Row],[Amount 15]],Table1[[#This Row],[Amount 15]]))</f>
        <v/>
      </c>
      <c r="FD8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6">
        <f>IF(Table1[[#This Row],[Date]]="",0,IF(AND(Table1[[#This Row],[Date]]&gt;=$FE$2,Table1[[#This Row],[Date]]&lt;=$FE$3),0,1))</f>
        <v>0</v>
      </c>
      <c r="FF816">
        <f>IF(Table1[[#This Row],[Date]]="",0,IF(TYPE(VLOOKUP(Table1[[#This Row],[Voucher Type]],Table1[[#All],[Voucher Type Master]],1,FALSE))=16,1,0))</f>
        <v>0</v>
      </c>
      <c r="FG816">
        <f>IF(TYPE(IF(Table1[[#This Row],[Date]]="",0,IF(VLOOKUP(Table1[[#This Row],[Voucher Type]],$FY$5:$FZ$13,2,0)=Table1[[#This Row],[Effect 1]],0,1)))=16,1,0)</f>
        <v>0</v>
      </c>
      <c r="FH8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6">
        <f>IF(LEN(Table1[[#This Row],[Ledger 1]])&gt;0,IF(TYPE(VLOOKUP(Table1[[#This Row],[Ledger 1]],GZ:GZ,1,0))=16,1,0),0)</f>
        <v>0</v>
      </c>
      <c r="FJ816">
        <f>IF(LEN(Table1[[#This Row],[Ledger 2]])&gt;0,IF(TYPE(VLOOKUP(Table1[[#This Row],[Ledger 2]],GZ:GZ,1,0))=16,1,0),0)</f>
        <v>0</v>
      </c>
      <c r="FK816">
        <f>IF(LEN(Table1[[#This Row],[Ledger 3]])&gt;0,IF(TYPE(VLOOKUP(Table1[[#This Row],[Ledger 3]],GZ:GZ,1,0))=16,1,0),0)</f>
        <v>0</v>
      </c>
      <c r="FL816">
        <f>IF(LEN(Table1[[#This Row],[Ledger 4]])&gt;0,IF(TYPE(VLOOKUP(Table1[[#This Row],[Ledger 4]],GZ:GZ,1,0))=16,1,0),0)</f>
        <v>0</v>
      </c>
      <c r="FM816">
        <f>IF(LEN(Table1[[#This Row],[Ledger 5]])&gt;0,IF(TYPE(VLOOKUP(Table1[[#This Row],[Ledger 5]],GZ:GZ,1,0))=16,1,0),0)</f>
        <v>0</v>
      </c>
      <c r="FN816">
        <f>IF(LEN(Table1[[#This Row],[Ledger 6]])&gt;0,IF(TYPE(VLOOKUP(Table1[[#This Row],[Ledger 6]],$GZ:$GZ,1,0))=16,1,0),0)</f>
        <v>0</v>
      </c>
      <c r="FO816">
        <f>IF(LEN(Table1[[#This Row],[Ledger 7]])&gt;0,IF(TYPE(VLOOKUP(Table1[[#This Row],[Ledger 7]],$GZ:$GZ,1,0))=16,1,0),0)</f>
        <v>0</v>
      </c>
      <c r="FP816">
        <f>IF(LEN(Table1[[#This Row],[Ledger 8]])&gt;0,IF(TYPE(VLOOKUP(Table1[[#This Row],[Ledger 8]],$GZ:$GZ,1,0))=16,1,0),0)</f>
        <v>0</v>
      </c>
      <c r="FQ816">
        <f>IF(LEN(Table1[[#This Row],[Ledger 9]])&gt;0,IF(TYPE(VLOOKUP(Table1[[#This Row],[Ledger 9]],$GZ:$GZ,1,0))=16,1,0),0)</f>
        <v>0</v>
      </c>
      <c r="FR816">
        <f>IF(LEN(Table1[[#This Row],[Ledger 10]])&gt;0,IF(TYPE(VLOOKUP(Table1[[#This Row],[Ledger 10]],$GZ:$GZ,1,0))=16,1,0),0)</f>
        <v>0</v>
      </c>
      <c r="FS816">
        <f>IF(LEN(Table1[[#This Row],[Ledger 11]])&gt;0,IF(TYPE(VLOOKUP(Table1[[#This Row],[Ledger 11]],$GZ:$GZ,1,0))=16,1,0),0)</f>
        <v>0</v>
      </c>
      <c r="FT816">
        <f>IF(LEN(Table1[[#This Row],[Ledger 12]])&gt;0,IF(TYPE(VLOOKUP(Table1[[#This Row],[Ledger 12]],$GZ:$GZ,1,0))=16,1,0),0)</f>
        <v>0</v>
      </c>
      <c r="FU816">
        <f>IF(LEN(Table1[[#This Row],[Ledger 13]])&gt;0,IF(TYPE(VLOOKUP(Table1[[#This Row],[Ledger 13]],$GZ:$GZ,1,0))=16,1,0),0)</f>
        <v>0</v>
      </c>
      <c r="FV816">
        <f>IF(LEN(Table1[[#This Row],[Ledger 14]])&gt;0,IF(TYPE(VLOOKUP(Table1[[#This Row],[Ledger 14]],$GZ:$GZ,1,0))=16,1,0),0)</f>
        <v>0</v>
      </c>
      <c r="FW816">
        <f>IF(LEN(Table1[[#This Row],[Ledger 15]])&gt;0,IF(TYPE(VLOOKUP(Table1[[#This Row],[Ledger 15]],$GZ:$GZ,1,0))=16,1,0),0)</f>
        <v>0</v>
      </c>
    </row>
    <row r="817" spans="4:179" ht="33" customHeight="1" x14ac:dyDescent="0.45">
      <c r="D817" s="8">
        <f t="shared" si="21"/>
        <v>812</v>
      </c>
      <c r="E817" s="32"/>
      <c r="F817" s="34"/>
      <c r="G817" s="34"/>
      <c r="H817" s="34"/>
      <c r="I817" s="34"/>
      <c r="J817" s="38"/>
      <c r="K817" s="33"/>
      <c r="L817" s="36"/>
      <c r="M817" s="35"/>
      <c r="N817" s="34"/>
      <c r="O817" s="41"/>
      <c r="P817" s="35"/>
      <c r="Q817" s="34"/>
      <c r="R817" s="37"/>
      <c r="S817" s="35"/>
      <c r="T817" s="34"/>
      <c r="U817" s="37"/>
      <c r="V817" s="35"/>
      <c r="W817" s="34"/>
      <c r="X817" s="37"/>
      <c r="Y817" s="35"/>
      <c r="Z817" s="34"/>
      <c r="AA817" s="37"/>
      <c r="AB817" s="35"/>
      <c r="AC817" s="34"/>
      <c r="AD817" s="37"/>
      <c r="AE817" s="35"/>
      <c r="AF817" s="34"/>
      <c r="AG817" s="37"/>
      <c r="AH817" s="35"/>
      <c r="AI817" s="34"/>
      <c r="AJ817" s="37"/>
      <c r="AK817" s="35"/>
      <c r="AL817" s="34"/>
      <c r="AM817" s="37"/>
      <c r="AN817" s="35"/>
      <c r="AO817" s="34"/>
      <c r="AP817" s="37"/>
      <c r="AQ817" s="35"/>
      <c r="AR817" s="34"/>
      <c r="AS817" s="37"/>
      <c r="AT817" s="35"/>
      <c r="AU817" s="34"/>
      <c r="AV817" s="37"/>
      <c r="AW817" s="35"/>
      <c r="AX817" s="34"/>
      <c r="AY817" s="37"/>
      <c r="AZ817" s="35"/>
      <c r="BA817" s="34"/>
      <c r="BB817" s="37"/>
      <c r="BC8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7" s="7"/>
      <c r="BF817" t="str">
        <f>IF(Table1[[#This Row],[Date]]="","","&amp;lt;VOUCHER REMOTEID="&amp;""""&amp;$A$11&amp;$A$13&amp;ROW()&amp;""""&amp;" VCHTYPE="""&amp;F817&amp;""" ACTION="""&amp;"Create"&amp;"""&amp;gt;")</f>
        <v/>
      </c>
      <c r="BG817" t="str">
        <f>IF(Table1[[#This Row],[Date]]="","",TEXT(Table1[[#This Row],[Date]],"yyyymmdd"))</f>
        <v/>
      </c>
      <c r="BH817" t="str">
        <f>Table1[[#This Row],[Date2]]</f>
        <v/>
      </c>
      <c r="BI817" t="str">
        <f>IF(Table1[[#This Row],[Date]]="","",Table1[[#This Row],[Voucher Type]])</f>
        <v/>
      </c>
      <c r="BJ817" t="str">
        <f>IF(Table1[[#This Row],[Ref No / Invoice No]]="","",Table1[[#This Row],[Ref No / Invoice No]])</f>
        <v/>
      </c>
      <c r="BK817" t="str">
        <f>IF(Table1[[#This Row],[Voucher No]]="","",Table1[[#This Row],[Voucher No]])</f>
        <v/>
      </c>
      <c r="BL817" t="str">
        <f>IF(Table1[[#This Row],[Date]]="","",Table1[[#This Row],[Narration]])</f>
        <v/>
      </c>
      <c r="BM817" t="str">
        <f>IF(Table1[[#This Row],[Date]]="","",$A$11&amp;$A$13&amp;ROW())</f>
        <v/>
      </c>
      <c r="BN817" t="str">
        <f>IF(Table1[[#This Row],[Date]]="","",$A$13)</f>
        <v/>
      </c>
      <c r="BP817" t="str">
        <f>IF(Table1[[#This Row],[Ledger 1]]="","","No")</f>
        <v/>
      </c>
      <c r="BQ817" t="str">
        <f>IF(Table1[[#This Row],[Date]]="","",IF(Table1[[#This Row],[Effect 1]]="Dr.","Yes","No"))</f>
        <v/>
      </c>
      <c r="BR817" t="str">
        <f>IF(Table1[[#This Row],[Date]]="","",Table1[[#This Row],[Ledger 1]])</f>
        <v/>
      </c>
      <c r="BS817" t="str">
        <f>IF(Table1[[#This Row],[Date]]="","",IF(Table1[[#This Row],[Effect 1]]="Dr.",-Table1[[#This Row],[Amount 1]],Table1[[#This Row],[Amount 1]]))</f>
        <v/>
      </c>
      <c r="BV817" t="str">
        <f>IF(Table1[[#This Row],[Ledger 2]]="","","No")</f>
        <v/>
      </c>
      <c r="BW817" t="str">
        <f>IF(Table1[[#This Row],[Date]]="","",IF(Table1[[#This Row],[Effect 2]]="Dr.","Yes","No"))</f>
        <v/>
      </c>
      <c r="BX817" t="str">
        <f>IF(Table1[[#This Row],[Date]]="","",Table1[[#This Row],[Ledger 2]])</f>
        <v/>
      </c>
      <c r="BY817" t="str">
        <f>IF(Table1[[#This Row],[Date]]="","",IF(Table1[[#This Row],[Effect 2]]="Dr.",-Table1[[#This Row],[Amount 2]],Table1[[#This Row],[Amount 2]]))</f>
        <v/>
      </c>
      <c r="CB817" t="str">
        <f>IF(Table1[[#This Row],[Ledger 3]]="","","No")</f>
        <v/>
      </c>
      <c r="CC817" t="str">
        <f>IF(Table1[[#This Row],[Ledger 3]]="","",IF(Table1[[#This Row],[Effect 3]]="Dr.","Yes","No"))</f>
        <v/>
      </c>
      <c r="CD817" t="str">
        <f>IF(Table1[[#This Row],[Ledger 3]]="","",Table1[[#This Row],[Ledger 3]])</f>
        <v/>
      </c>
      <c r="CE817" t="str">
        <f>IF(Table1[[#This Row],[Ledger 3]]="","",IF(Table1[[#This Row],[Effect 3]]="Dr.",-Table1[[#This Row],[Amount 3]],Table1[[#This Row],[Amount 3]]))</f>
        <v/>
      </c>
      <c r="CH817" t="str">
        <f>IF(Table1[[#This Row],[Ledger 4]]="","","No")</f>
        <v/>
      </c>
      <c r="CI817" t="str">
        <f>IF(Table1[[#This Row],[Ledger 4]]="","",IF(Table1[[#This Row],[Effect 4]]="Dr.","Yes","No"))</f>
        <v/>
      </c>
      <c r="CJ817" t="str">
        <f>IF(Table1[[#This Row],[Ledger 4]]="","",Table1[[#This Row],[Ledger 4]])</f>
        <v/>
      </c>
      <c r="CK817" t="str">
        <f>IF(Table1[[#This Row],[Ledger 4]]="","",IF(Table1[[#This Row],[Effect 4]]="Dr.",-Table1[[#This Row],[Amount 4]],Table1[[#This Row],[Amount 4]]))</f>
        <v/>
      </c>
      <c r="CN817" t="str">
        <f>IF(Table1[[#This Row],[Ledger 5]]="","","No")</f>
        <v/>
      </c>
      <c r="CO817" t="str">
        <f>IF(Table1[[#This Row],[Ledger 5]]="","",IF(Table1[[#This Row],[Effect 5]]="Dr.","Yes","No"))</f>
        <v/>
      </c>
      <c r="CP817" t="str">
        <f>IF(Table1[[#This Row],[Ledger 5]]="","",Table1[[#This Row],[Ledger 5]])</f>
        <v/>
      </c>
      <c r="CQ817" t="str">
        <f>IF(Table1[[#This Row],[Ledger 5]]="","",IF(Table1[[#This Row],[Effect 5]]="Dr.",-Table1[[#This Row],[Amount 5]],Table1[[#This Row],[Amount 5]]))</f>
        <v/>
      </c>
      <c r="CT817" t="str">
        <f>IF(Table1[[#This Row],[Ledger 6]]="","","No")</f>
        <v/>
      </c>
      <c r="CU817" t="str">
        <f>IF(Table1[[#This Row],[Ledger 6]]="","",IF(Table1[[#This Row],[Effect 6]]="Dr.","Yes","No"))</f>
        <v/>
      </c>
      <c r="CV817" t="str">
        <f>IF(Table1[[#This Row],[Ledger 6]]="","",Table1[[#This Row],[Ledger 6]])</f>
        <v/>
      </c>
      <c r="CW817" t="str">
        <f>IF(Table1[[#This Row],[Ledger 6]]="","",IF(Table1[[#This Row],[Effect 6]]="Dr.",-Table1[[#This Row],[Amount 6]],Table1[[#This Row],[Amount 6]]))</f>
        <v/>
      </c>
      <c r="CZ817" t="str">
        <f>IF(Table1[[#This Row],[Ledger 7]]="","","No")</f>
        <v/>
      </c>
      <c r="DA817" t="str">
        <f>IF(Table1[[#This Row],[Ledger 7]]="","",IF(Table1[[#This Row],[Effect 7]]="Dr.","Yes","No"))</f>
        <v/>
      </c>
      <c r="DB817" t="str">
        <f>IF(Table1[[#This Row],[Ledger 7]]="","",Table1[[#This Row],[Ledger 7]])</f>
        <v/>
      </c>
      <c r="DC817" t="str">
        <f>IF(Table1[[#This Row],[Ledger 7]]="","",IF(Table1[[#This Row],[Effect 7]]="Dr.",-Table1[[#This Row],[Amount 7]],Table1[[#This Row],[Amount 7]]))</f>
        <v/>
      </c>
      <c r="DF817" t="str">
        <f>IF(Table1[[#This Row],[Ledger 8]]="","","No")</f>
        <v/>
      </c>
      <c r="DG817" t="str">
        <f>IF(Table1[[#This Row],[Ledger 8]]="","",IF(Table1[[#This Row],[Effect 8]]="Dr.","Yes","No"))</f>
        <v/>
      </c>
      <c r="DH817" t="str">
        <f>IF(Table1[[#This Row],[Ledger 8]]="","",Table1[[#This Row],[Ledger 8]])</f>
        <v/>
      </c>
      <c r="DI817" t="str">
        <f>IF(Table1[[#This Row],[Ledger 8]]="","",IF(Table1[[#This Row],[Effect 8]]="Dr.",-Table1[[#This Row],[Amount 8]],Table1[[#This Row],[Amount 8]]))</f>
        <v/>
      </c>
      <c r="DL817" t="str">
        <f>IF(Table1[[#This Row],[Ledger 9]]="","","No")</f>
        <v/>
      </c>
      <c r="DM817" t="str">
        <f>IF(Table1[[#This Row],[Ledger 9]]="","",IF(Table1[[#This Row],[Effect 9]]="Dr.","Yes","No"))</f>
        <v/>
      </c>
      <c r="DN817" t="str">
        <f>IF(Table1[[#This Row],[Ledger 9]]="","",Table1[[#This Row],[Ledger 9]])</f>
        <v/>
      </c>
      <c r="DO817" t="str">
        <f>IF(Table1[[#This Row],[Ledger 9]]="","",IF(Table1[[#This Row],[Effect 9]]="Dr.",-Table1[[#This Row],[Amount 9]],Table1[[#This Row],[Amount 9]]))</f>
        <v/>
      </c>
      <c r="DR817" t="str">
        <f>IF(Table1[[#This Row],[Ledger 10]]="","","No")</f>
        <v/>
      </c>
      <c r="DS817" t="str">
        <f>IF(Table1[[#This Row],[Ledger 10]]="","",IF(Table1[[#This Row],[Effect 10]]="Dr.","Yes","No"))</f>
        <v/>
      </c>
      <c r="DT817" t="str">
        <f>IF(Table1[[#This Row],[Ledger 10]]="","",Table1[[#This Row],[Ledger 10]])</f>
        <v/>
      </c>
      <c r="DU817" t="str">
        <f>IF(Table1[[#This Row],[Ledger 10]]="","",IF(Table1[[#This Row],[Effect 10]]="Dr.",-Table1[[#This Row],[Amount 10]],Table1[[#This Row],[Amount 10]]))</f>
        <v/>
      </c>
      <c r="DX817" t="str">
        <f>IF(Table1[[#This Row],[Ledger 11]]="","","No")</f>
        <v/>
      </c>
      <c r="DY817" t="str">
        <f>IF(Table1[[#This Row],[Ledger 11]]="","",IF(Table1[[#This Row],[Effect 11]]="Dr.","Yes","No"))</f>
        <v/>
      </c>
      <c r="DZ817" t="str">
        <f>IF(Table1[[#This Row],[Ledger 11]]="","",Table1[[#This Row],[Ledger 11]])</f>
        <v/>
      </c>
      <c r="EA817" t="str">
        <f>IF(Table1[[#This Row],[Ledger 11]]="","",IF(Table1[[#This Row],[Effect 11]]="Dr.",-Table1[[#This Row],[Amount 11]],Table1[[#This Row],[Amount 11]]))</f>
        <v/>
      </c>
      <c r="ED817" t="str">
        <f>IF(Table1[[#This Row],[Ledger 12]]="","","No")</f>
        <v/>
      </c>
      <c r="EE817" t="str">
        <f>IF(Table1[[#This Row],[Ledger 12]]="","",IF(Table1[[#This Row],[Effect 12]]="Dr.","Yes","No"))</f>
        <v/>
      </c>
      <c r="EF817" t="str">
        <f>IF(Table1[[#This Row],[Ledger 12]]="","",Table1[[#This Row],[Ledger 12]])</f>
        <v/>
      </c>
      <c r="EG817" t="str">
        <f>IF(Table1[[#This Row],[Ledger 12]]="","",IF(Table1[[#This Row],[Effect 12]]="Dr.",-Table1[[#This Row],[Amount 12]],Table1[[#This Row],[Amount 12]]))</f>
        <v/>
      </c>
      <c r="EJ817" t="str">
        <f>IF(Table1[[#This Row],[Ledger 13]]="","","No")</f>
        <v/>
      </c>
      <c r="EK817" t="str">
        <f>IF(Table1[[#This Row],[Ledger 13]]="","",IF(Table1[[#This Row],[Effect 13]]="Dr.","Yes","No"))</f>
        <v/>
      </c>
      <c r="EL817" t="str">
        <f>IF(Table1[[#This Row],[Ledger 13]]="","",Table1[[#This Row],[Ledger 13]])</f>
        <v/>
      </c>
      <c r="EM817" t="str">
        <f>IF(Table1[[#This Row],[Ledger 13]]="","",IF(Table1[[#This Row],[Effect 13]]="Dr.",-Table1[[#This Row],[Amount 13]],Table1[[#This Row],[Amount 13]]))</f>
        <v/>
      </c>
      <c r="EP817" t="str">
        <f>IF(Table1[[#This Row],[Ledger 14]]="","","No")</f>
        <v/>
      </c>
      <c r="EQ817" t="str">
        <f>IF(Table1[[#This Row],[Ledger 14]]="","",IF(Table1[[#This Row],[Effect 14]]="Dr.","Yes","No"))</f>
        <v/>
      </c>
      <c r="ER817" t="str">
        <f>IF(Table1[[#This Row],[Ledger 14]]="","",Table1[[#This Row],[Ledger 14]])</f>
        <v/>
      </c>
      <c r="ES817" t="str">
        <f>IF(Table1[[#This Row],[Ledger 14]]="","",IF(Table1[[#This Row],[Effect 14]]="Dr.",-Table1[[#This Row],[Amount 14]],Table1[[#This Row],[Amount 14]]))</f>
        <v/>
      </c>
      <c r="EV817" t="str">
        <f>IF(Table1[[#This Row],[Ledger 15]]="","","No")</f>
        <v/>
      </c>
      <c r="EW817" t="str">
        <f>IF(Table1[[#This Row],[Ledger 15]]="","",IF(Table1[[#This Row],[Effect 15]]="Dr.","Yes","No"))</f>
        <v/>
      </c>
      <c r="EX817" t="str">
        <f>IF(Table1[[#This Row],[Ledger 15]]="","",Table1[[#This Row],[Ledger 15]])</f>
        <v/>
      </c>
      <c r="EY817" t="str">
        <f>IF(Table1[[#This Row],[Ledger 15]]="","",IF(Table1[[#This Row],[Effect 15]]="Dr.",-Table1[[#This Row],[Amount 15]],Table1[[#This Row],[Amount 15]]))</f>
        <v/>
      </c>
      <c r="FD8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7">
        <f>IF(Table1[[#This Row],[Date]]="",0,IF(AND(Table1[[#This Row],[Date]]&gt;=$FE$2,Table1[[#This Row],[Date]]&lt;=$FE$3),0,1))</f>
        <v>0</v>
      </c>
      <c r="FF817">
        <f>IF(Table1[[#This Row],[Date]]="",0,IF(TYPE(VLOOKUP(Table1[[#This Row],[Voucher Type]],Table1[[#All],[Voucher Type Master]],1,FALSE))=16,1,0))</f>
        <v>0</v>
      </c>
      <c r="FG817">
        <f>IF(TYPE(IF(Table1[[#This Row],[Date]]="",0,IF(VLOOKUP(Table1[[#This Row],[Voucher Type]],$FY$5:$FZ$13,2,0)=Table1[[#This Row],[Effect 1]],0,1)))=16,1,0)</f>
        <v>0</v>
      </c>
      <c r="FH8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7">
        <f>IF(LEN(Table1[[#This Row],[Ledger 1]])&gt;0,IF(TYPE(VLOOKUP(Table1[[#This Row],[Ledger 1]],GZ:GZ,1,0))=16,1,0),0)</f>
        <v>0</v>
      </c>
      <c r="FJ817">
        <f>IF(LEN(Table1[[#This Row],[Ledger 2]])&gt;0,IF(TYPE(VLOOKUP(Table1[[#This Row],[Ledger 2]],GZ:GZ,1,0))=16,1,0),0)</f>
        <v>0</v>
      </c>
      <c r="FK817">
        <f>IF(LEN(Table1[[#This Row],[Ledger 3]])&gt;0,IF(TYPE(VLOOKUP(Table1[[#This Row],[Ledger 3]],GZ:GZ,1,0))=16,1,0),0)</f>
        <v>0</v>
      </c>
      <c r="FL817">
        <f>IF(LEN(Table1[[#This Row],[Ledger 4]])&gt;0,IF(TYPE(VLOOKUP(Table1[[#This Row],[Ledger 4]],GZ:GZ,1,0))=16,1,0),0)</f>
        <v>0</v>
      </c>
      <c r="FM817">
        <f>IF(LEN(Table1[[#This Row],[Ledger 5]])&gt;0,IF(TYPE(VLOOKUP(Table1[[#This Row],[Ledger 5]],GZ:GZ,1,0))=16,1,0),0)</f>
        <v>0</v>
      </c>
      <c r="FN817">
        <f>IF(LEN(Table1[[#This Row],[Ledger 6]])&gt;0,IF(TYPE(VLOOKUP(Table1[[#This Row],[Ledger 6]],$GZ:$GZ,1,0))=16,1,0),0)</f>
        <v>0</v>
      </c>
      <c r="FO817">
        <f>IF(LEN(Table1[[#This Row],[Ledger 7]])&gt;0,IF(TYPE(VLOOKUP(Table1[[#This Row],[Ledger 7]],$GZ:$GZ,1,0))=16,1,0),0)</f>
        <v>0</v>
      </c>
      <c r="FP817">
        <f>IF(LEN(Table1[[#This Row],[Ledger 8]])&gt;0,IF(TYPE(VLOOKUP(Table1[[#This Row],[Ledger 8]],$GZ:$GZ,1,0))=16,1,0),0)</f>
        <v>0</v>
      </c>
      <c r="FQ817">
        <f>IF(LEN(Table1[[#This Row],[Ledger 9]])&gt;0,IF(TYPE(VLOOKUP(Table1[[#This Row],[Ledger 9]],$GZ:$GZ,1,0))=16,1,0),0)</f>
        <v>0</v>
      </c>
      <c r="FR817">
        <f>IF(LEN(Table1[[#This Row],[Ledger 10]])&gt;0,IF(TYPE(VLOOKUP(Table1[[#This Row],[Ledger 10]],$GZ:$GZ,1,0))=16,1,0),0)</f>
        <v>0</v>
      </c>
      <c r="FS817">
        <f>IF(LEN(Table1[[#This Row],[Ledger 11]])&gt;0,IF(TYPE(VLOOKUP(Table1[[#This Row],[Ledger 11]],$GZ:$GZ,1,0))=16,1,0),0)</f>
        <v>0</v>
      </c>
      <c r="FT817">
        <f>IF(LEN(Table1[[#This Row],[Ledger 12]])&gt;0,IF(TYPE(VLOOKUP(Table1[[#This Row],[Ledger 12]],$GZ:$GZ,1,0))=16,1,0),0)</f>
        <v>0</v>
      </c>
      <c r="FU817">
        <f>IF(LEN(Table1[[#This Row],[Ledger 13]])&gt;0,IF(TYPE(VLOOKUP(Table1[[#This Row],[Ledger 13]],$GZ:$GZ,1,0))=16,1,0),0)</f>
        <v>0</v>
      </c>
      <c r="FV817">
        <f>IF(LEN(Table1[[#This Row],[Ledger 14]])&gt;0,IF(TYPE(VLOOKUP(Table1[[#This Row],[Ledger 14]],$GZ:$GZ,1,0))=16,1,0),0)</f>
        <v>0</v>
      </c>
      <c r="FW817">
        <f>IF(LEN(Table1[[#This Row],[Ledger 15]])&gt;0,IF(TYPE(VLOOKUP(Table1[[#This Row],[Ledger 15]],$GZ:$GZ,1,0))=16,1,0),0)</f>
        <v>0</v>
      </c>
    </row>
    <row r="818" spans="4:179" ht="33" customHeight="1" x14ac:dyDescent="0.45">
      <c r="D818" s="8">
        <f t="shared" si="21"/>
        <v>813</v>
      </c>
      <c r="E818" s="32"/>
      <c r="F818" s="34"/>
      <c r="G818" s="34"/>
      <c r="H818" s="34"/>
      <c r="I818" s="34"/>
      <c r="J818" s="38"/>
      <c r="K818" s="33"/>
      <c r="L818" s="36"/>
      <c r="M818" s="35"/>
      <c r="N818" s="34"/>
      <c r="O818" s="41"/>
      <c r="P818" s="35"/>
      <c r="Q818" s="34"/>
      <c r="R818" s="37"/>
      <c r="S818" s="35"/>
      <c r="T818" s="34"/>
      <c r="U818" s="37"/>
      <c r="V818" s="35"/>
      <c r="W818" s="34"/>
      <c r="X818" s="37"/>
      <c r="Y818" s="35"/>
      <c r="Z818" s="34"/>
      <c r="AA818" s="37"/>
      <c r="AB818" s="35"/>
      <c r="AC818" s="34"/>
      <c r="AD818" s="37"/>
      <c r="AE818" s="35"/>
      <c r="AF818" s="34"/>
      <c r="AG818" s="37"/>
      <c r="AH818" s="35"/>
      <c r="AI818" s="34"/>
      <c r="AJ818" s="37"/>
      <c r="AK818" s="35"/>
      <c r="AL818" s="34"/>
      <c r="AM818" s="37"/>
      <c r="AN818" s="35"/>
      <c r="AO818" s="34"/>
      <c r="AP818" s="37"/>
      <c r="AQ818" s="35"/>
      <c r="AR818" s="34"/>
      <c r="AS818" s="37"/>
      <c r="AT818" s="35"/>
      <c r="AU818" s="34"/>
      <c r="AV818" s="37"/>
      <c r="AW818" s="35"/>
      <c r="AX818" s="34"/>
      <c r="AY818" s="37"/>
      <c r="AZ818" s="35"/>
      <c r="BA818" s="34"/>
      <c r="BB818" s="37"/>
      <c r="BC8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8" s="7"/>
      <c r="BF818" t="str">
        <f>IF(Table1[[#This Row],[Date]]="","","&amp;lt;VOUCHER REMOTEID="&amp;""""&amp;$A$11&amp;$A$13&amp;ROW()&amp;""""&amp;" VCHTYPE="""&amp;F818&amp;""" ACTION="""&amp;"Create"&amp;"""&amp;gt;")</f>
        <v/>
      </c>
      <c r="BG818" t="str">
        <f>IF(Table1[[#This Row],[Date]]="","",TEXT(Table1[[#This Row],[Date]],"yyyymmdd"))</f>
        <v/>
      </c>
      <c r="BH818" t="str">
        <f>Table1[[#This Row],[Date2]]</f>
        <v/>
      </c>
      <c r="BI818" t="str">
        <f>IF(Table1[[#This Row],[Date]]="","",Table1[[#This Row],[Voucher Type]])</f>
        <v/>
      </c>
      <c r="BJ818" t="str">
        <f>IF(Table1[[#This Row],[Ref No / Invoice No]]="","",Table1[[#This Row],[Ref No / Invoice No]])</f>
        <v/>
      </c>
      <c r="BK818" t="str">
        <f>IF(Table1[[#This Row],[Voucher No]]="","",Table1[[#This Row],[Voucher No]])</f>
        <v/>
      </c>
      <c r="BL818" t="str">
        <f>IF(Table1[[#This Row],[Date]]="","",Table1[[#This Row],[Narration]])</f>
        <v/>
      </c>
      <c r="BM818" t="str">
        <f>IF(Table1[[#This Row],[Date]]="","",$A$11&amp;$A$13&amp;ROW())</f>
        <v/>
      </c>
      <c r="BN818" t="str">
        <f>IF(Table1[[#This Row],[Date]]="","",$A$13)</f>
        <v/>
      </c>
      <c r="BP818" t="str">
        <f>IF(Table1[[#This Row],[Ledger 1]]="","","No")</f>
        <v/>
      </c>
      <c r="BQ818" t="str">
        <f>IF(Table1[[#This Row],[Date]]="","",IF(Table1[[#This Row],[Effect 1]]="Dr.","Yes","No"))</f>
        <v/>
      </c>
      <c r="BR818" t="str">
        <f>IF(Table1[[#This Row],[Date]]="","",Table1[[#This Row],[Ledger 1]])</f>
        <v/>
      </c>
      <c r="BS818" t="str">
        <f>IF(Table1[[#This Row],[Date]]="","",IF(Table1[[#This Row],[Effect 1]]="Dr.",-Table1[[#This Row],[Amount 1]],Table1[[#This Row],[Amount 1]]))</f>
        <v/>
      </c>
      <c r="BV818" t="str">
        <f>IF(Table1[[#This Row],[Ledger 2]]="","","No")</f>
        <v/>
      </c>
      <c r="BW818" t="str">
        <f>IF(Table1[[#This Row],[Date]]="","",IF(Table1[[#This Row],[Effect 2]]="Dr.","Yes","No"))</f>
        <v/>
      </c>
      <c r="BX818" t="str">
        <f>IF(Table1[[#This Row],[Date]]="","",Table1[[#This Row],[Ledger 2]])</f>
        <v/>
      </c>
      <c r="BY818" t="str">
        <f>IF(Table1[[#This Row],[Date]]="","",IF(Table1[[#This Row],[Effect 2]]="Dr.",-Table1[[#This Row],[Amount 2]],Table1[[#This Row],[Amount 2]]))</f>
        <v/>
      </c>
      <c r="CB818" t="str">
        <f>IF(Table1[[#This Row],[Ledger 3]]="","","No")</f>
        <v/>
      </c>
      <c r="CC818" t="str">
        <f>IF(Table1[[#This Row],[Ledger 3]]="","",IF(Table1[[#This Row],[Effect 3]]="Dr.","Yes","No"))</f>
        <v/>
      </c>
      <c r="CD818" t="str">
        <f>IF(Table1[[#This Row],[Ledger 3]]="","",Table1[[#This Row],[Ledger 3]])</f>
        <v/>
      </c>
      <c r="CE818" t="str">
        <f>IF(Table1[[#This Row],[Ledger 3]]="","",IF(Table1[[#This Row],[Effect 3]]="Dr.",-Table1[[#This Row],[Amount 3]],Table1[[#This Row],[Amount 3]]))</f>
        <v/>
      </c>
      <c r="CH818" t="str">
        <f>IF(Table1[[#This Row],[Ledger 4]]="","","No")</f>
        <v/>
      </c>
      <c r="CI818" t="str">
        <f>IF(Table1[[#This Row],[Ledger 4]]="","",IF(Table1[[#This Row],[Effect 4]]="Dr.","Yes","No"))</f>
        <v/>
      </c>
      <c r="CJ818" t="str">
        <f>IF(Table1[[#This Row],[Ledger 4]]="","",Table1[[#This Row],[Ledger 4]])</f>
        <v/>
      </c>
      <c r="CK818" t="str">
        <f>IF(Table1[[#This Row],[Ledger 4]]="","",IF(Table1[[#This Row],[Effect 4]]="Dr.",-Table1[[#This Row],[Amount 4]],Table1[[#This Row],[Amount 4]]))</f>
        <v/>
      </c>
      <c r="CN818" t="str">
        <f>IF(Table1[[#This Row],[Ledger 5]]="","","No")</f>
        <v/>
      </c>
      <c r="CO818" t="str">
        <f>IF(Table1[[#This Row],[Ledger 5]]="","",IF(Table1[[#This Row],[Effect 5]]="Dr.","Yes","No"))</f>
        <v/>
      </c>
      <c r="CP818" t="str">
        <f>IF(Table1[[#This Row],[Ledger 5]]="","",Table1[[#This Row],[Ledger 5]])</f>
        <v/>
      </c>
      <c r="CQ818" t="str">
        <f>IF(Table1[[#This Row],[Ledger 5]]="","",IF(Table1[[#This Row],[Effect 5]]="Dr.",-Table1[[#This Row],[Amount 5]],Table1[[#This Row],[Amount 5]]))</f>
        <v/>
      </c>
      <c r="CT818" t="str">
        <f>IF(Table1[[#This Row],[Ledger 6]]="","","No")</f>
        <v/>
      </c>
      <c r="CU818" t="str">
        <f>IF(Table1[[#This Row],[Ledger 6]]="","",IF(Table1[[#This Row],[Effect 6]]="Dr.","Yes","No"))</f>
        <v/>
      </c>
      <c r="CV818" t="str">
        <f>IF(Table1[[#This Row],[Ledger 6]]="","",Table1[[#This Row],[Ledger 6]])</f>
        <v/>
      </c>
      <c r="CW818" t="str">
        <f>IF(Table1[[#This Row],[Ledger 6]]="","",IF(Table1[[#This Row],[Effect 6]]="Dr.",-Table1[[#This Row],[Amount 6]],Table1[[#This Row],[Amount 6]]))</f>
        <v/>
      </c>
      <c r="CZ818" t="str">
        <f>IF(Table1[[#This Row],[Ledger 7]]="","","No")</f>
        <v/>
      </c>
      <c r="DA818" t="str">
        <f>IF(Table1[[#This Row],[Ledger 7]]="","",IF(Table1[[#This Row],[Effect 7]]="Dr.","Yes","No"))</f>
        <v/>
      </c>
      <c r="DB818" t="str">
        <f>IF(Table1[[#This Row],[Ledger 7]]="","",Table1[[#This Row],[Ledger 7]])</f>
        <v/>
      </c>
      <c r="DC818" t="str">
        <f>IF(Table1[[#This Row],[Ledger 7]]="","",IF(Table1[[#This Row],[Effect 7]]="Dr.",-Table1[[#This Row],[Amount 7]],Table1[[#This Row],[Amount 7]]))</f>
        <v/>
      </c>
      <c r="DF818" t="str">
        <f>IF(Table1[[#This Row],[Ledger 8]]="","","No")</f>
        <v/>
      </c>
      <c r="DG818" t="str">
        <f>IF(Table1[[#This Row],[Ledger 8]]="","",IF(Table1[[#This Row],[Effect 8]]="Dr.","Yes","No"))</f>
        <v/>
      </c>
      <c r="DH818" t="str">
        <f>IF(Table1[[#This Row],[Ledger 8]]="","",Table1[[#This Row],[Ledger 8]])</f>
        <v/>
      </c>
      <c r="DI818" t="str">
        <f>IF(Table1[[#This Row],[Ledger 8]]="","",IF(Table1[[#This Row],[Effect 8]]="Dr.",-Table1[[#This Row],[Amount 8]],Table1[[#This Row],[Amount 8]]))</f>
        <v/>
      </c>
      <c r="DL818" t="str">
        <f>IF(Table1[[#This Row],[Ledger 9]]="","","No")</f>
        <v/>
      </c>
      <c r="DM818" t="str">
        <f>IF(Table1[[#This Row],[Ledger 9]]="","",IF(Table1[[#This Row],[Effect 9]]="Dr.","Yes","No"))</f>
        <v/>
      </c>
      <c r="DN818" t="str">
        <f>IF(Table1[[#This Row],[Ledger 9]]="","",Table1[[#This Row],[Ledger 9]])</f>
        <v/>
      </c>
      <c r="DO818" t="str">
        <f>IF(Table1[[#This Row],[Ledger 9]]="","",IF(Table1[[#This Row],[Effect 9]]="Dr.",-Table1[[#This Row],[Amount 9]],Table1[[#This Row],[Amount 9]]))</f>
        <v/>
      </c>
      <c r="DR818" t="str">
        <f>IF(Table1[[#This Row],[Ledger 10]]="","","No")</f>
        <v/>
      </c>
      <c r="DS818" t="str">
        <f>IF(Table1[[#This Row],[Ledger 10]]="","",IF(Table1[[#This Row],[Effect 10]]="Dr.","Yes","No"))</f>
        <v/>
      </c>
      <c r="DT818" t="str">
        <f>IF(Table1[[#This Row],[Ledger 10]]="","",Table1[[#This Row],[Ledger 10]])</f>
        <v/>
      </c>
      <c r="DU818" t="str">
        <f>IF(Table1[[#This Row],[Ledger 10]]="","",IF(Table1[[#This Row],[Effect 10]]="Dr.",-Table1[[#This Row],[Amount 10]],Table1[[#This Row],[Amount 10]]))</f>
        <v/>
      </c>
      <c r="DX818" t="str">
        <f>IF(Table1[[#This Row],[Ledger 11]]="","","No")</f>
        <v/>
      </c>
      <c r="DY818" t="str">
        <f>IF(Table1[[#This Row],[Ledger 11]]="","",IF(Table1[[#This Row],[Effect 11]]="Dr.","Yes","No"))</f>
        <v/>
      </c>
      <c r="DZ818" t="str">
        <f>IF(Table1[[#This Row],[Ledger 11]]="","",Table1[[#This Row],[Ledger 11]])</f>
        <v/>
      </c>
      <c r="EA818" t="str">
        <f>IF(Table1[[#This Row],[Ledger 11]]="","",IF(Table1[[#This Row],[Effect 11]]="Dr.",-Table1[[#This Row],[Amount 11]],Table1[[#This Row],[Amount 11]]))</f>
        <v/>
      </c>
      <c r="ED818" t="str">
        <f>IF(Table1[[#This Row],[Ledger 12]]="","","No")</f>
        <v/>
      </c>
      <c r="EE818" t="str">
        <f>IF(Table1[[#This Row],[Ledger 12]]="","",IF(Table1[[#This Row],[Effect 12]]="Dr.","Yes","No"))</f>
        <v/>
      </c>
      <c r="EF818" t="str">
        <f>IF(Table1[[#This Row],[Ledger 12]]="","",Table1[[#This Row],[Ledger 12]])</f>
        <v/>
      </c>
      <c r="EG818" t="str">
        <f>IF(Table1[[#This Row],[Ledger 12]]="","",IF(Table1[[#This Row],[Effect 12]]="Dr.",-Table1[[#This Row],[Amount 12]],Table1[[#This Row],[Amount 12]]))</f>
        <v/>
      </c>
      <c r="EJ818" t="str">
        <f>IF(Table1[[#This Row],[Ledger 13]]="","","No")</f>
        <v/>
      </c>
      <c r="EK818" t="str">
        <f>IF(Table1[[#This Row],[Ledger 13]]="","",IF(Table1[[#This Row],[Effect 13]]="Dr.","Yes","No"))</f>
        <v/>
      </c>
      <c r="EL818" t="str">
        <f>IF(Table1[[#This Row],[Ledger 13]]="","",Table1[[#This Row],[Ledger 13]])</f>
        <v/>
      </c>
      <c r="EM818" t="str">
        <f>IF(Table1[[#This Row],[Ledger 13]]="","",IF(Table1[[#This Row],[Effect 13]]="Dr.",-Table1[[#This Row],[Amount 13]],Table1[[#This Row],[Amount 13]]))</f>
        <v/>
      </c>
      <c r="EP818" t="str">
        <f>IF(Table1[[#This Row],[Ledger 14]]="","","No")</f>
        <v/>
      </c>
      <c r="EQ818" t="str">
        <f>IF(Table1[[#This Row],[Ledger 14]]="","",IF(Table1[[#This Row],[Effect 14]]="Dr.","Yes","No"))</f>
        <v/>
      </c>
      <c r="ER818" t="str">
        <f>IF(Table1[[#This Row],[Ledger 14]]="","",Table1[[#This Row],[Ledger 14]])</f>
        <v/>
      </c>
      <c r="ES818" t="str">
        <f>IF(Table1[[#This Row],[Ledger 14]]="","",IF(Table1[[#This Row],[Effect 14]]="Dr.",-Table1[[#This Row],[Amount 14]],Table1[[#This Row],[Amount 14]]))</f>
        <v/>
      </c>
      <c r="EV818" t="str">
        <f>IF(Table1[[#This Row],[Ledger 15]]="","","No")</f>
        <v/>
      </c>
      <c r="EW818" t="str">
        <f>IF(Table1[[#This Row],[Ledger 15]]="","",IF(Table1[[#This Row],[Effect 15]]="Dr.","Yes","No"))</f>
        <v/>
      </c>
      <c r="EX818" t="str">
        <f>IF(Table1[[#This Row],[Ledger 15]]="","",Table1[[#This Row],[Ledger 15]])</f>
        <v/>
      </c>
      <c r="EY818" t="str">
        <f>IF(Table1[[#This Row],[Ledger 15]]="","",IF(Table1[[#This Row],[Effect 15]]="Dr.",-Table1[[#This Row],[Amount 15]],Table1[[#This Row],[Amount 15]]))</f>
        <v/>
      </c>
      <c r="FD8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8">
        <f>IF(Table1[[#This Row],[Date]]="",0,IF(AND(Table1[[#This Row],[Date]]&gt;=$FE$2,Table1[[#This Row],[Date]]&lt;=$FE$3),0,1))</f>
        <v>0</v>
      </c>
      <c r="FF818">
        <f>IF(Table1[[#This Row],[Date]]="",0,IF(TYPE(VLOOKUP(Table1[[#This Row],[Voucher Type]],Table1[[#All],[Voucher Type Master]],1,FALSE))=16,1,0))</f>
        <v>0</v>
      </c>
      <c r="FG818">
        <f>IF(TYPE(IF(Table1[[#This Row],[Date]]="",0,IF(VLOOKUP(Table1[[#This Row],[Voucher Type]],$FY$5:$FZ$13,2,0)=Table1[[#This Row],[Effect 1]],0,1)))=16,1,0)</f>
        <v>0</v>
      </c>
      <c r="FH8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8">
        <f>IF(LEN(Table1[[#This Row],[Ledger 1]])&gt;0,IF(TYPE(VLOOKUP(Table1[[#This Row],[Ledger 1]],GZ:GZ,1,0))=16,1,0),0)</f>
        <v>0</v>
      </c>
      <c r="FJ818">
        <f>IF(LEN(Table1[[#This Row],[Ledger 2]])&gt;0,IF(TYPE(VLOOKUP(Table1[[#This Row],[Ledger 2]],GZ:GZ,1,0))=16,1,0),0)</f>
        <v>0</v>
      </c>
      <c r="FK818">
        <f>IF(LEN(Table1[[#This Row],[Ledger 3]])&gt;0,IF(TYPE(VLOOKUP(Table1[[#This Row],[Ledger 3]],GZ:GZ,1,0))=16,1,0),0)</f>
        <v>0</v>
      </c>
      <c r="FL818">
        <f>IF(LEN(Table1[[#This Row],[Ledger 4]])&gt;0,IF(TYPE(VLOOKUP(Table1[[#This Row],[Ledger 4]],GZ:GZ,1,0))=16,1,0),0)</f>
        <v>0</v>
      </c>
      <c r="FM818">
        <f>IF(LEN(Table1[[#This Row],[Ledger 5]])&gt;0,IF(TYPE(VLOOKUP(Table1[[#This Row],[Ledger 5]],GZ:GZ,1,0))=16,1,0),0)</f>
        <v>0</v>
      </c>
      <c r="FN818">
        <f>IF(LEN(Table1[[#This Row],[Ledger 6]])&gt;0,IF(TYPE(VLOOKUP(Table1[[#This Row],[Ledger 6]],$GZ:$GZ,1,0))=16,1,0),0)</f>
        <v>0</v>
      </c>
      <c r="FO818">
        <f>IF(LEN(Table1[[#This Row],[Ledger 7]])&gt;0,IF(TYPE(VLOOKUP(Table1[[#This Row],[Ledger 7]],$GZ:$GZ,1,0))=16,1,0),0)</f>
        <v>0</v>
      </c>
      <c r="FP818">
        <f>IF(LEN(Table1[[#This Row],[Ledger 8]])&gt;0,IF(TYPE(VLOOKUP(Table1[[#This Row],[Ledger 8]],$GZ:$GZ,1,0))=16,1,0),0)</f>
        <v>0</v>
      </c>
      <c r="FQ818">
        <f>IF(LEN(Table1[[#This Row],[Ledger 9]])&gt;0,IF(TYPE(VLOOKUP(Table1[[#This Row],[Ledger 9]],$GZ:$GZ,1,0))=16,1,0),0)</f>
        <v>0</v>
      </c>
      <c r="FR818">
        <f>IF(LEN(Table1[[#This Row],[Ledger 10]])&gt;0,IF(TYPE(VLOOKUP(Table1[[#This Row],[Ledger 10]],$GZ:$GZ,1,0))=16,1,0),0)</f>
        <v>0</v>
      </c>
      <c r="FS818">
        <f>IF(LEN(Table1[[#This Row],[Ledger 11]])&gt;0,IF(TYPE(VLOOKUP(Table1[[#This Row],[Ledger 11]],$GZ:$GZ,1,0))=16,1,0),0)</f>
        <v>0</v>
      </c>
      <c r="FT818">
        <f>IF(LEN(Table1[[#This Row],[Ledger 12]])&gt;0,IF(TYPE(VLOOKUP(Table1[[#This Row],[Ledger 12]],$GZ:$GZ,1,0))=16,1,0),0)</f>
        <v>0</v>
      </c>
      <c r="FU818">
        <f>IF(LEN(Table1[[#This Row],[Ledger 13]])&gt;0,IF(TYPE(VLOOKUP(Table1[[#This Row],[Ledger 13]],$GZ:$GZ,1,0))=16,1,0),0)</f>
        <v>0</v>
      </c>
      <c r="FV818">
        <f>IF(LEN(Table1[[#This Row],[Ledger 14]])&gt;0,IF(TYPE(VLOOKUP(Table1[[#This Row],[Ledger 14]],$GZ:$GZ,1,0))=16,1,0),0)</f>
        <v>0</v>
      </c>
      <c r="FW818">
        <f>IF(LEN(Table1[[#This Row],[Ledger 15]])&gt;0,IF(TYPE(VLOOKUP(Table1[[#This Row],[Ledger 15]],$GZ:$GZ,1,0))=16,1,0),0)</f>
        <v>0</v>
      </c>
    </row>
    <row r="819" spans="4:179" ht="33" customHeight="1" x14ac:dyDescent="0.45">
      <c r="D819" s="8">
        <f t="shared" si="21"/>
        <v>814</v>
      </c>
      <c r="E819" s="32"/>
      <c r="F819" s="34"/>
      <c r="G819" s="34"/>
      <c r="H819" s="34"/>
      <c r="I819" s="34"/>
      <c r="J819" s="38"/>
      <c r="K819" s="33"/>
      <c r="L819" s="36"/>
      <c r="M819" s="35"/>
      <c r="N819" s="34"/>
      <c r="O819" s="41"/>
      <c r="P819" s="35"/>
      <c r="Q819" s="34"/>
      <c r="R819" s="37"/>
      <c r="S819" s="35"/>
      <c r="T819" s="34"/>
      <c r="U819" s="37"/>
      <c r="V819" s="35"/>
      <c r="W819" s="34"/>
      <c r="X819" s="37"/>
      <c r="Y819" s="35"/>
      <c r="Z819" s="34"/>
      <c r="AA819" s="37"/>
      <c r="AB819" s="35"/>
      <c r="AC819" s="34"/>
      <c r="AD819" s="37"/>
      <c r="AE819" s="35"/>
      <c r="AF819" s="34"/>
      <c r="AG819" s="37"/>
      <c r="AH819" s="35"/>
      <c r="AI819" s="34"/>
      <c r="AJ819" s="37"/>
      <c r="AK819" s="35"/>
      <c r="AL819" s="34"/>
      <c r="AM819" s="37"/>
      <c r="AN819" s="35"/>
      <c r="AO819" s="34"/>
      <c r="AP819" s="37"/>
      <c r="AQ819" s="35"/>
      <c r="AR819" s="34"/>
      <c r="AS819" s="37"/>
      <c r="AT819" s="35"/>
      <c r="AU819" s="34"/>
      <c r="AV819" s="37"/>
      <c r="AW819" s="35"/>
      <c r="AX819" s="34"/>
      <c r="AY819" s="37"/>
      <c r="AZ819" s="35"/>
      <c r="BA819" s="34"/>
      <c r="BB819" s="37"/>
      <c r="BC8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19" s="7"/>
      <c r="BF819" t="str">
        <f>IF(Table1[[#This Row],[Date]]="","","&amp;lt;VOUCHER REMOTEID="&amp;""""&amp;$A$11&amp;$A$13&amp;ROW()&amp;""""&amp;" VCHTYPE="""&amp;F819&amp;""" ACTION="""&amp;"Create"&amp;"""&amp;gt;")</f>
        <v/>
      </c>
      <c r="BG819" t="str">
        <f>IF(Table1[[#This Row],[Date]]="","",TEXT(Table1[[#This Row],[Date]],"yyyymmdd"))</f>
        <v/>
      </c>
      <c r="BH819" t="str">
        <f>Table1[[#This Row],[Date2]]</f>
        <v/>
      </c>
      <c r="BI819" t="str">
        <f>IF(Table1[[#This Row],[Date]]="","",Table1[[#This Row],[Voucher Type]])</f>
        <v/>
      </c>
      <c r="BJ819" t="str">
        <f>IF(Table1[[#This Row],[Ref No / Invoice No]]="","",Table1[[#This Row],[Ref No / Invoice No]])</f>
        <v/>
      </c>
      <c r="BK819" t="str">
        <f>IF(Table1[[#This Row],[Voucher No]]="","",Table1[[#This Row],[Voucher No]])</f>
        <v/>
      </c>
      <c r="BL819" t="str">
        <f>IF(Table1[[#This Row],[Date]]="","",Table1[[#This Row],[Narration]])</f>
        <v/>
      </c>
      <c r="BM819" t="str">
        <f>IF(Table1[[#This Row],[Date]]="","",$A$11&amp;$A$13&amp;ROW())</f>
        <v/>
      </c>
      <c r="BN819" t="str">
        <f>IF(Table1[[#This Row],[Date]]="","",$A$13)</f>
        <v/>
      </c>
      <c r="BP819" t="str">
        <f>IF(Table1[[#This Row],[Ledger 1]]="","","No")</f>
        <v/>
      </c>
      <c r="BQ819" t="str">
        <f>IF(Table1[[#This Row],[Date]]="","",IF(Table1[[#This Row],[Effect 1]]="Dr.","Yes","No"))</f>
        <v/>
      </c>
      <c r="BR819" t="str">
        <f>IF(Table1[[#This Row],[Date]]="","",Table1[[#This Row],[Ledger 1]])</f>
        <v/>
      </c>
      <c r="BS819" t="str">
        <f>IF(Table1[[#This Row],[Date]]="","",IF(Table1[[#This Row],[Effect 1]]="Dr.",-Table1[[#This Row],[Amount 1]],Table1[[#This Row],[Amount 1]]))</f>
        <v/>
      </c>
      <c r="BV819" t="str">
        <f>IF(Table1[[#This Row],[Ledger 2]]="","","No")</f>
        <v/>
      </c>
      <c r="BW819" t="str">
        <f>IF(Table1[[#This Row],[Date]]="","",IF(Table1[[#This Row],[Effect 2]]="Dr.","Yes","No"))</f>
        <v/>
      </c>
      <c r="BX819" t="str">
        <f>IF(Table1[[#This Row],[Date]]="","",Table1[[#This Row],[Ledger 2]])</f>
        <v/>
      </c>
      <c r="BY819" t="str">
        <f>IF(Table1[[#This Row],[Date]]="","",IF(Table1[[#This Row],[Effect 2]]="Dr.",-Table1[[#This Row],[Amount 2]],Table1[[#This Row],[Amount 2]]))</f>
        <v/>
      </c>
      <c r="CB819" t="str">
        <f>IF(Table1[[#This Row],[Ledger 3]]="","","No")</f>
        <v/>
      </c>
      <c r="CC819" t="str">
        <f>IF(Table1[[#This Row],[Ledger 3]]="","",IF(Table1[[#This Row],[Effect 3]]="Dr.","Yes","No"))</f>
        <v/>
      </c>
      <c r="CD819" t="str">
        <f>IF(Table1[[#This Row],[Ledger 3]]="","",Table1[[#This Row],[Ledger 3]])</f>
        <v/>
      </c>
      <c r="CE819" t="str">
        <f>IF(Table1[[#This Row],[Ledger 3]]="","",IF(Table1[[#This Row],[Effect 3]]="Dr.",-Table1[[#This Row],[Amount 3]],Table1[[#This Row],[Amount 3]]))</f>
        <v/>
      </c>
      <c r="CH819" t="str">
        <f>IF(Table1[[#This Row],[Ledger 4]]="","","No")</f>
        <v/>
      </c>
      <c r="CI819" t="str">
        <f>IF(Table1[[#This Row],[Ledger 4]]="","",IF(Table1[[#This Row],[Effect 4]]="Dr.","Yes","No"))</f>
        <v/>
      </c>
      <c r="CJ819" t="str">
        <f>IF(Table1[[#This Row],[Ledger 4]]="","",Table1[[#This Row],[Ledger 4]])</f>
        <v/>
      </c>
      <c r="CK819" t="str">
        <f>IF(Table1[[#This Row],[Ledger 4]]="","",IF(Table1[[#This Row],[Effect 4]]="Dr.",-Table1[[#This Row],[Amount 4]],Table1[[#This Row],[Amount 4]]))</f>
        <v/>
      </c>
      <c r="CN819" t="str">
        <f>IF(Table1[[#This Row],[Ledger 5]]="","","No")</f>
        <v/>
      </c>
      <c r="CO819" t="str">
        <f>IF(Table1[[#This Row],[Ledger 5]]="","",IF(Table1[[#This Row],[Effect 5]]="Dr.","Yes","No"))</f>
        <v/>
      </c>
      <c r="CP819" t="str">
        <f>IF(Table1[[#This Row],[Ledger 5]]="","",Table1[[#This Row],[Ledger 5]])</f>
        <v/>
      </c>
      <c r="CQ819" t="str">
        <f>IF(Table1[[#This Row],[Ledger 5]]="","",IF(Table1[[#This Row],[Effect 5]]="Dr.",-Table1[[#This Row],[Amount 5]],Table1[[#This Row],[Amount 5]]))</f>
        <v/>
      </c>
      <c r="CT819" t="str">
        <f>IF(Table1[[#This Row],[Ledger 6]]="","","No")</f>
        <v/>
      </c>
      <c r="CU819" t="str">
        <f>IF(Table1[[#This Row],[Ledger 6]]="","",IF(Table1[[#This Row],[Effect 6]]="Dr.","Yes","No"))</f>
        <v/>
      </c>
      <c r="CV819" t="str">
        <f>IF(Table1[[#This Row],[Ledger 6]]="","",Table1[[#This Row],[Ledger 6]])</f>
        <v/>
      </c>
      <c r="CW819" t="str">
        <f>IF(Table1[[#This Row],[Ledger 6]]="","",IF(Table1[[#This Row],[Effect 6]]="Dr.",-Table1[[#This Row],[Amount 6]],Table1[[#This Row],[Amount 6]]))</f>
        <v/>
      </c>
      <c r="CZ819" t="str">
        <f>IF(Table1[[#This Row],[Ledger 7]]="","","No")</f>
        <v/>
      </c>
      <c r="DA819" t="str">
        <f>IF(Table1[[#This Row],[Ledger 7]]="","",IF(Table1[[#This Row],[Effect 7]]="Dr.","Yes","No"))</f>
        <v/>
      </c>
      <c r="DB819" t="str">
        <f>IF(Table1[[#This Row],[Ledger 7]]="","",Table1[[#This Row],[Ledger 7]])</f>
        <v/>
      </c>
      <c r="DC819" t="str">
        <f>IF(Table1[[#This Row],[Ledger 7]]="","",IF(Table1[[#This Row],[Effect 7]]="Dr.",-Table1[[#This Row],[Amount 7]],Table1[[#This Row],[Amount 7]]))</f>
        <v/>
      </c>
      <c r="DF819" t="str">
        <f>IF(Table1[[#This Row],[Ledger 8]]="","","No")</f>
        <v/>
      </c>
      <c r="DG819" t="str">
        <f>IF(Table1[[#This Row],[Ledger 8]]="","",IF(Table1[[#This Row],[Effect 8]]="Dr.","Yes","No"))</f>
        <v/>
      </c>
      <c r="DH819" t="str">
        <f>IF(Table1[[#This Row],[Ledger 8]]="","",Table1[[#This Row],[Ledger 8]])</f>
        <v/>
      </c>
      <c r="DI819" t="str">
        <f>IF(Table1[[#This Row],[Ledger 8]]="","",IF(Table1[[#This Row],[Effect 8]]="Dr.",-Table1[[#This Row],[Amount 8]],Table1[[#This Row],[Amount 8]]))</f>
        <v/>
      </c>
      <c r="DL819" t="str">
        <f>IF(Table1[[#This Row],[Ledger 9]]="","","No")</f>
        <v/>
      </c>
      <c r="DM819" t="str">
        <f>IF(Table1[[#This Row],[Ledger 9]]="","",IF(Table1[[#This Row],[Effect 9]]="Dr.","Yes","No"))</f>
        <v/>
      </c>
      <c r="DN819" t="str">
        <f>IF(Table1[[#This Row],[Ledger 9]]="","",Table1[[#This Row],[Ledger 9]])</f>
        <v/>
      </c>
      <c r="DO819" t="str">
        <f>IF(Table1[[#This Row],[Ledger 9]]="","",IF(Table1[[#This Row],[Effect 9]]="Dr.",-Table1[[#This Row],[Amount 9]],Table1[[#This Row],[Amount 9]]))</f>
        <v/>
      </c>
      <c r="DR819" t="str">
        <f>IF(Table1[[#This Row],[Ledger 10]]="","","No")</f>
        <v/>
      </c>
      <c r="DS819" t="str">
        <f>IF(Table1[[#This Row],[Ledger 10]]="","",IF(Table1[[#This Row],[Effect 10]]="Dr.","Yes","No"))</f>
        <v/>
      </c>
      <c r="DT819" t="str">
        <f>IF(Table1[[#This Row],[Ledger 10]]="","",Table1[[#This Row],[Ledger 10]])</f>
        <v/>
      </c>
      <c r="DU819" t="str">
        <f>IF(Table1[[#This Row],[Ledger 10]]="","",IF(Table1[[#This Row],[Effect 10]]="Dr.",-Table1[[#This Row],[Amount 10]],Table1[[#This Row],[Amount 10]]))</f>
        <v/>
      </c>
      <c r="DX819" t="str">
        <f>IF(Table1[[#This Row],[Ledger 11]]="","","No")</f>
        <v/>
      </c>
      <c r="DY819" t="str">
        <f>IF(Table1[[#This Row],[Ledger 11]]="","",IF(Table1[[#This Row],[Effect 11]]="Dr.","Yes","No"))</f>
        <v/>
      </c>
      <c r="DZ819" t="str">
        <f>IF(Table1[[#This Row],[Ledger 11]]="","",Table1[[#This Row],[Ledger 11]])</f>
        <v/>
      </c>
      <c r="EA819" t="str">
        <f>IF(Table1[[#This Row],[Ledger 11]]="","",IF(Table1[[#This Row],[Effect 11]]="Dr.",-Table1[[#This Row],[Amount 11]],Table1[[#This Row],[Amount 11]]))</f>
        <v/>
      </c>
      <c r="ED819" t="str">
        <f>IF(Table1[[#This Row],[Ledger 12]]="","","No")</f>
        <v/>
      </c>
      <c r="EE819" t="str">
        <f>IF(Table1[[#This Row],[Ledger 12]]="","",IF(Table1[[#This Row],[Effect 12]]="Dr.","Yes","No"))</f>
        <v/>
      </c>
      <c r="EF819" t="str">
        <f>IF(Table1[[#This Row],[Ledger 12]]="","",Table1[[#This Row],[Ledger 12]])</f>
        <v/>
      </c>
      <c r="EG819" t="str">
        <f>IF(Table1[[#This Row],[Ledger 12]]="","",IF(Table1[[#This Row],[Effect 12]]="Dr.",-Table1[[#This Row],[Amount 12]],Table1[[#This Row],[Amount 12]]))</f>
        <v/>
      </c>
      <c r="EJ819" t="str">
        <f>IF(Table1[[#This Row],[Ledger 13]]="","","No")</f>
        <v/>
      </c>
      <c r="EK819" t="str">
        <f>IF(Table1[[#This Row],[Ledger 13]]="","",IF(Table1[[#This Row],[Effect 13]]="Dr.","Yes","No"))</f>
        <v/>
      </c>
      <c r="EL819" t="str">
        <f>IF(Table1[[#This Row],[Ledger 13]]="","",Table1[[#This Row],[Ledger 13]])</f>
        <v/>
      </c>
      <c r="EM819" t="str">
        <f>IF(Table1[[#This Row],[Ledger 13]]="","",IF(Table1[[#This Row],[Effect 13]]="Dr.",-Table1[[#This Row],[Amount 13]],Table1[[#This Row],[Amount 13]]))</f>
        <v/>
      </c>
      <c r="EP819" t="str">
        <f>IF(Table1[[#This Row],[Ledger 14]]="","","No")</f>
        <v/>
      </c>
      <c r="EQ819" t="str">
        <f>IF(Table1[[#This Row],[Ledger 14]]="","",IF(Table1[[#This Row],[Effect 14]]="Dr.","Yes","No"))</f>
        <v/>
      </c>
      <c r="ER819" t="str">
        <f>IF(Table1[[#This Row],[Ledger 14]]="","",Table1[[#This Row],[Ledger 14]])</f>
        <v/>
      </c>
      <c r="ES819" t="str">
        <f>IF(Table1[[#This Row],[Ledger 14]]="","",IF(Table1[[#This Row],[Effect 14]]="Dr.",-Table1[[#This Row],[Amount 14]],Table1[[#This Row],[Amount 14]]))</f>
        <v/>
      </c>
      <c r="EV819" t="str">
        <f>IF(Table1[[#This Row],[Ledger 15]]="","","No")</f>
        <v/>
      </c>
      <c r="EW819" t="str">
        <f>IF(Table1[[#This Row],[Ledger 15]]="","",IF(Table1[[#This Row],[Effect 15]]="Dr.","Yes","No"))</f>
        <v/>
      </c>
      <c r="EX819" t="str">
        <f>IF(Table1[[#This Row],[Ledger 15]]="","",Table1[[#This Row],[Ledger 15]])</f>
        <v/>
      </c>
      <c r="EY819" t="str">
        <f>IF(Table1[[#This Row],[Ledger 15]]="","",IF(Table1[[#This Row],[Effect 15]]="Dr.",-Table1[[#This Row],[Amount 15]],Table1[[#This Row],[Amount 15]]))</f>
        <v/>
      </c>
      <c r="FD8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19">
        <f>IF(Table1[[#This Row],[Date]]="",0,IF(AND(Table1[[#This Row],[Date]]&gt;=$FE$2,Table1[[#This Row],[Date]]&lt;=$FE$3),0,1))</f>
        <v>0</v>
      </c>
      <c r="FF819">
        <f>IF(Table1[[#This Row],[Date]]="",0,IF(TYPE(VLOOKUP(Table1[[#This Row],[Voucher Type]],Table1[[#All],[Voucher Type Master]],1,FALSE))=16,1,0))</f>
        <v>0</v>
      </c>
      <c r="FG819">
        <f>IF(TYPE(IF(Table1[[#This Row],[Date]]="",0,IF(VLOOKUP(Table1[[#This Row],[Voucher Type]],$FY$5:$FZ$13,2,0)=Table1[[#This Row],[Effect 1]],0,1)))=16,1,0)</f>
        <v>0</v>
      </c>
      <c r="FH8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19">
        <f>IF(LEN(Table1[[#This Row],[Ledger 1]])&gt;0,IF(TYPE(VLOOKUP(Table1[[#This Row],[Ledger 1]],GZ:GZ,1,0))=16,1,0),0)</f>
        <v>0</v>
      </c>
      <c r="FJ819">
        <f>IF(LEN(Table1[[#This Row],[Ledger 2]])&gt;0,IF(TYPE(VLOOKUP(Table1[[#This Row],[Ledger 2]],GZ:GZ,1,0))=16,1,0),0)</f>
        <v>0</v>
      </c>
      <c r="FK819">
        <f>IF(LEN(Table1[[#This Row],[Ledger 3]])&gt;0,IF(TYPE(VLOOKUP(Table1[[#This Row],[Ledger 3]],GZ:GZ,1,0))=16,1,0),0)</f>
        <v>0</v>
      </c>
      <c r="FL819">
        <f>IF(LEN(Table1[[#This Row],[Ledger 4]])&gt;0,IF(TYPE(VLOOKUP(Table1[[#This Row],[Ledger 4]],GZ:GZ,1,0))=16,1,0),0)</f>
        <v>0</v>
      </c>
      <c r="FM819">
        <f>IF(LEN(Table1[[#This Row],[Ledger 5]])&gt;0,IF(TYPE(VLOOKUP(Table1[[#This Row],[Ledger 5]],GZ:GZ,1,0))=16,1,0),0)</f>
        <v>0</v>
      </c>
      <c r="FN819">
        <f>IF(LEN(Table1[[#This Row],[Ledger 6]])&gt;0,IF(TYPE(VLOOKUP(Table1[[#This Row],[Ledger 6]],$GZ:$GZ,1,0))=16,1,0),0)</f>
        <v>0</v>
      </c>
      <c r="FO819">
        <f>IF(LEN(Table1[[#This Row],[Ledger 7]])&gt;0,IF(TYPE(VLOOKUP(Table1[[#This Row],[Ledger 7]],$GZ:$GZ,1,0))=16,1,0),0)</f>
        <v>0</v>
      </c>
      <c r="FP819">
        <f>IF(LEN(Table1[[#This Row],[Ledger 8]])&gt;0,IF(TYPE(VLOOKUP(Table1[[#This Row],[Ledger 8]],$GZ:$GZ,1,0))=16,1,0),0)</f>
        <v>0</v>
      </c>
      <c r="FQ819">
        <f>IF(LEN(Table1[[#This Row],[Ledger 9]])&gt;0,IF(TYPE(VLOOKUP(Table1[[#This Row],[Ledger 9]],$GZ:$GZ,1,0))=16,1,0),0)</f>
        <v>0</v>
      </c>
      <c r="FR819">
        <f>IF(LEN(Table1[[#This Row],[Ledger 10]])&gt;0,IF(TYPE(VLOOKUP(Table1[[#This Row],[Ledger 10]],$GZ:$GZ,1,0))=16,1,0),0)</f>
        <v>0</v>
      </c>
      <c r="FS819">
        <f>IF(LEN(Table1[[#This Row],[Ledger 11]])&gt;0,IF(TYPE(VLOOKUP(Table1[[#This Row],[Ledger 11]],$GZ:$GZ,1,0))=16,1,0),0)</f>
        <v>0</v>
      </c>
      <c r="FT819">
        <f>IF(LEN(Table1[[#This Row],[Ledger 12]])&gt;0,IF(TYPE(VLOOKUP(Table1[[#This Row],[Ledger 12]],$GZ:$GZ,1,0))=16,1,0),0)</f>
        <v>0</v>
      </c>
      <c r="FU819">
        <f>IF(LEN(Table1[[#This Row],[Ledger 13]])&gt;0,IF(TYPE(VLOOKUP(Table1[[#This Row],[Ledger 13]],$GZ:$GZ,1,0))=16,1,0),0)</f>
        <v>0</v>
      </c>
      <c r="FV819">
        <f>IF(LEN(Table1[[#This Row],[Ledger 14]])&gt;0,IF(TYPE(VLOOKUP(Table1[[#This Row],[Ledger 14]],$GZ:$GZ,1,0))=16,1,0),0)</f>
        <v>0</v>
      </c>
      <c r="FW819">
        <f>IF(LEN(Table1[[#This Row],[Ledger 15]])&gt;0,IF(TYPE(VLOOKUP(Table1[[#This Row],[Ledger 15]],$GZ:$GZ,1,0))=16,1,0),0)</f>
        <v>0</v>
      </c>
    </row>
    <row r="820" spans="4:179" ht="33" customHeight="1" x14ac:dyDescent="0.45">
      <c r="D820" s="8">
        <f t="shared" si="21"/>
        <v>815</v>
      </c>
      <c r="E820" s="32"/>
      <c r="F820" s="34"/>
      <c r="G820" s="34"/>
      <c r="H820" s="34"/>
      <c r="I820" s="34"/>
      <c r="J820" s="38"/>
      <c r="K820" s="33"/>
      <c r="L820" s="36"/>
      <c r="M820" s="35"/>
      <c r="N820" s="34"/>
      <c r="O820" s="41"/>
      <c r="P820" s="35"/>
      <c r="Q820" s="34"/>
      <c r="R820" s="37"/>
      <c r="S820" s="35"/>
      <c r="T820" s="34"/>
      <c r="U820" s="37"/>
      <c r="V820" s="35"/>
      <c r="W820" s="34"/>
      <c r="X820" s="37"/>
      <c r="Y820" s="35"/>
      <c r="Z820" s="34"/>
      <c r="AA820" s="37"/>
      <c r="AB820" s="35"/>
      <c r="AC820" s="34"/>
      <c r="AD820" s="37"/>
      <c r="AE820" s="35"/>
      <c r="AF820" s="34"/>
      <c r="AG820" s="37"/>
      <c r="AH820" s="35"/>
      <c r="AI820" s="34"/>
      <c r="AJ820" s="37"/>
      <c r="AK820" s="35"/>
      <c r="AL820" s="34"/>
      <c r="AM820" s="37"/>
      <c r="AN820" s="35"/>
      <c r="AO820" s="34"/>
      <c r="AP820" s="37"/>
      <c r="AQ820" s="35"/>
      <c r="AR820" s="34"/>
      <c r="AS820" s="37"/>
      <c r="AT820" s="35"/>
      <c r="AU820" s="34"/>
      <c r="AV820" s="37"/>
      <c r="AW820" s="35"/>
      <c r="AX820" s="34"/>
      <c r="AY820" s="37"/>
      <c r="AZ820" s="35"/>
      <c r="BA820" s="34"/>
      <c r="BB820" s="37"/>
      <c r="BC8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0" s="7"/>
      <c r="BF820" t="str">
        <f>IF(Table1[[#This Row],[Date]]="","","&amp;lt;VOUCHER REMOTEID="&amp;""""&amp;$A$11&amp;$A$13&amp;ROW()&amp;""""&amp;" VCHTYPE="""&amp;F820&amp;""" ACTION="""&amp;"Create"&amp;"""&amp;gt;")</f>
        <v/>
      </c>
      <c r="BG820" t="str">
        <f>IF(Table1[[#This Row],[Date]]="","",TEXT(Table1[[#This Row],[Date]],"yyyymmdd"))</f>
        <v/>
      </c>
      <c r="BH820" t="str">
        <f>Table1[[#This Row],[Date2]]</f>
        <v/>
      </c>
      <c r="BI820" t="str">
        <f>IF(Table1[[#This Row],[Date]]="","",Table1[[#This Row],[Voucher Type]])</f>
        <v/>
      </c>
      <c r="BJ820" t="str">
        <f>IF(Table1[[#This Row],[Ref No / Invoice No]]="","",Table1[[#This Row],[Ref No / Invoice No]])</f>
        <v/>
      </c>
      <c r="BK820" t="str">
        <f>IF(Table1[[#This Row],[Voucher No]]="","",Table1[[#This Row],[Voucher No]])</f>
        <v/>
      </c>
      <c r="BL820" t="str">
        <f>IF(Table1[[#This Row],[Date]]="","",Table1[[#This Row],[Narration]])</f>
        <v/>
      </c>
      <c r="BM820" t="str">
        <f>IF(Table1[[#This Row],[Date]]="","",$A$11&amp;$A$13&amp;ROW())</f>
        <v/>
      </c>
      <c r="BN820" t="str">
        <f>IF(Table1[[#This Row],[Date]]="","",$A$13)</f>
        <v/>
      </c>
      <c r="BP820" t="str">
        <f>IF(Table1[[#This Row],[Ledger 1]]="","","No")</f>
        <v/>
      </c>
      <c r="BQ820" t="str">
        <f>IF(Table1[[#This Row],[Date]]="","",IF(Table1[[#This Row],[Effect 1]]="Dr.","Yes","No"))</f>
        <v/>
      </c>
      <c r="BR820" t="str">
        <f>IF(Table1[[#This Row],[Date]]="","",Table1[[#This Row],[Ledger 1]])</f>
        <v/>
      </c>
      <c r="BS820" t="str">
        <f>IF(Table1[[#This Row],[Date]]="","",IF(Table1[[#This Row],[Effect 1]]="Dr.",-Table1[[#This Row],[Amount 1]],Table1[[#This Row],[Amount 1]]))</f>
        <v/>
      </c>
      <c r="BV820" t="str">
        <f>IF(Table1[[#This Row],[Ledger 2]]="","","No")</f>
        <v/>
      </c>
      <c r="BW820" t="str">
        <f>IF(Table1[[#This Row],[Date]]="","",IF(Table1[[#This Row],[Effect 2]]="Dr.","Yes","No"))</f>
        <v/>
      </c>
      <c r="BX820" t="str">
        <f>IF(Table1[[#This Row],[Date]]="","",Table1[[#This Row],[Ledger 2]])</f>
        <v/>
      </c>
      <c r="BY820" t="str">
        <f>IF(Table1[[#This Row],[Date]]="","",IF(Table1[[#This Row],[Effect 2]]="Dr.",-Table1[[#This Row],[Amount 2]],Table1[[#This Row],[Amount 2]]))</f>
        <v/>
      </c>
      <c r="CB820" t="str">
        <f>IF(Table1[[#This Row],[Ledger 3]]="","","No")</f>
        <v/>
      </c>
      <c r="CC820" t="str">
        <f>IF(Table1[[#This Row],[Ledger 3]]="","",IF(Table1[[#This Row],[Effect 3]]="Dr.","Yes","No"))</f>
        <v/>
      </c>
      <c r="CD820" t="str">
        <f>IF(Table1[[#This Row],[Ledger 3]]="","",Table1[[#This Row],[Ledger 3]])</f>
        <v/>
      </c>
      <c r="CE820" t="str">
        <f>IF(Table1[[#This Row],[Ledger 3]]="","",IF(Table1[[#This Row],[Effect 3]]="Dr.",-Table1[[#This Row],[Amount 3]],Table1[[#This Row],[Amount 3]]))</f>
        <v/>
      </c>
      <c r="CH820" t="str">
        <f>IF(Table1[[#This Row],[Ledger 4]]="","","No")</f>
        <v/>
      </c>
      <c r="CI820" t="str">
        <f>IF(Table1[[#This Row],[Ledger 4]]="","",IF(Table1[[#This Row],[Effect 4]]="Dr.","Yes","No"))</f>
        <v/>
      </c>
      <c r="CJ820" t="str">
        <f>IF(Table1[[#This Row],[Ledger 4]]="","",Table1[[#This Row],[Ledger 4]])</f>
        <v/>
      </c>
      <c r="CK820" t="str">
        <f>IF(Table1[[#This Row],[Ledger 4]]="","",IF(Table1[[#This Row],[Effect 4]]="Dr.",-Table1[[#This Row],[Amount 4]],Table1[[#This Row],[Amount 4]]))</f>
        <v/>
      </c>
      <c r="CN820" t="str">
        <f>IF(Table1[[#This Row],[Ledger 5]]="","","No")</f>
        <v/>
      </c>
      <c r="CO820" t="str">
        <f>IF(Table1[[#This Row],[Ledger 5]]="","",IF(Table1[[#This Row],[Effect 5]]="Dr.","Yes","No"))</f>
        <v/>
      </c>
      <c r="CP820" t="str">
        <f>IF(Table1[[#This Row],[Ledger 5]]="","",Table1[[#This Row],[Ledger 5]])</f>
        <v/>
      </c>
      <c r="CQ820" t="str">
        <f>IF(Table1[[#This Row],[Ledger 5]]="","",IF(Table1[[#This Row],[Effect 5]]="Dr.",-Table1[[#This Row],[Amount 5]],Table1[[#This Row],[Amount 5]]))</f>
        <v/>
      </c>
      <c r="CT820" t="str">
        <f>IF(Table1[[#This Row],[Ledger 6]]="","","No")</f>
        <v/>
      </c>
      <c r="CU820" t="str">
        <f>IF(Table1[[#This Row],[Ledger 6]]="","",IF(Table1[[#This Row],[Effect 6]]="Dr.","Yes","No"))</f>
        <v/>
      </c>
      <c r="CV820" t="str">
        <f>IF(Table1[[#This Row],[Ledger 6]]="","",Table1[[#This Row],[Ledger 6]])</f>
        <v/>
      </c>
      <c r="CW820" t="str">
        <f>IF(Table1[[#This Row],[Ledger 6]]="","",IF(Table1[[#This Row],[Effect 6]]="Dr.",-Table1[[#This Row],[Amount 6]],Table1[[#This Row],[Amount 6]]))</f>
        <v/>
      </c>
      <c r="CZ820" t="str">
        <f>IF(Table1[[#This Row],[Ledger 7]]="","","No")</f>
        <v/>
      </c>
      <c r="DA820" t="str">
        <f>IF(Table1[[#This Row],[Ledger 7]]="","",IF(Table1[[#This Row],[Effect 7]]="Dr.","Yes","No"))</f>
        <v/>
      </c>
      <c r="DB820" t="str">
        <f>IF(Table1[[#This Row],[Ledger 7]]="","",Table1[[#This Row],[Ledger 7]])</f>
        <v/>
      </c>
      <c r="DC820" t="str">
        <f>IF(Table1[[#This Row],[Ledger 7]]="","",IF(Table1[[#This Row],[Effect 7]]="Dr.",-Table1[[#This Row],[Amount 7]],Table1[[#This Row],[Amount 7]]))</f>
        <v/>
      </c>
      <c r="DF820" t="str">
        <f>IF(Table1[[#This Row],[Ledger 8]]="","","No")</f>
        <v/>
      </c>
      <c r="DG820" t="str">
        <f>IF(Table1[[#This Row],[Ledger 8]]="","",IF(Table1[[#This Row],[Effect 8]]="Dr.","Yes","No"))</f>
        <v/>
      </c>
      <c r="DH820" t="str">
        <f>IF(Table1[[#This Row],[Ledger 8]]="","",Table1[[#This Row],[Ledger 8]])</f>
        <v/>
      </c>
      <c r="DI820" t="str">
        <f>IF(Table1[[#This Row],[Ledger 8]]="","",IF(Table1[[#This Row],[Effect 8]]="Dr.",-Table1[[#This Row],[Amount 8]],Table1[[#This Row],[Amount 8]]))</f>
        <v/>
      </c>
      <c r="DL820" t="str">
        <f>IF(Table1[[#This Row],[Ledger 9]]="","","No")</f>
        <v/>
      </c>
      <c r="DM820" t="str">
        <f>IF(Table1[[#This Row],[Ledger 9]]="","",IF(Table1[[#This Row],[Effect 9]]="Dr.","Yes","No"))</f>
        <v/>
      </c>
      <c r="DN820" t="str">
        <f>IF(Table1[[#This Row],[Ledger 9]]="","",Table1[[#This Row],[Ledger 9]])</f>
        <v/>
      </c>
      <c r="DO820" t="str">
        <f>IF(Table1[[#This Row],[Ledger 9]]="","",IF(Table1[[#This Row],[Effect 9]]="Dr.",-Table1[[#This Row],[Amount 9]],Table1[[#This Row],[Amount 9]]))</f>
        <v/>
      </c>
      <c r="DR820" t="str">
        <f>IF(Table1[[#This Row],[Ledger 10]]="","","No")</f>
        <v/>
      </c>
      <c r="DS820" t="str">
        <f>IF(Table1[[#This Row],[Ledger 10]]="","",IF(Table1[[#This Row],[Effect 10]]="Dr.","Yes","No"))</f>
        <v/>
      </c>
      <c r="DT820" t="str">
        <f>IF(Table1[[#This Row],[Ledger 10]]="","",Table1[[#This Row],[Ledger 10]])</f>
        <v/>
      </c>
      <c r="DU820" t="str">
        <f>IF(Table1[[#This Row],[Ledger 10]]="","",IF(Table1[[#This Row],[Effect 10]]="Dr.",-Table1[[#This Row],[Amount 10]],Table1[[#This Row],[Amount 10]]))</f>
        <v/>
      </c>
      <c r="DX820" t="str">
        <f>IF(Table1[[#This Row],[Ledger 11]]="","","No")</f>
        <v/>
      </c>
      <c r="DY820" t="str">
        <f>IF(Table1[[#This Row],[Ledger 11]]="","",IF(Table1[[#This Row],[Effect 11]]="Dr.","Yes","No"))</f>
        <v/>
      </c>
      <c r="DZ820" t="str">
        <f>IF(Table1[[#This Row],[Ledger 11]]="","",Table1[[#This Row],[Ledger 11]])</f>
        <v/>
      </c>
      <c r="EA820" t="str">
        <f>IF(Table1[[#This Row],[Ledger 11]]="","",IF(Table1[[#This Row],[Effect 11]]="Dr.",-Table1[[#This Row],[Amount 11]],Table1[[#This Row],[Amount 11]]))</f>
        <v/>
      </c>
      <c r="ED820" t="str">
        <f>IF(Table1[[#This Row],[Ledger 12]]="","","No")</f>
        <v/>
      </c>
      <c r="EE820" t="str">
        <f>IF(Table1[[#This Row],[Ledger 12]]="","",IF(Table1[[#This Row],[Effect 12]]="Dr.","Yes","No"))</f>
        <v/>
      </c>
      <c r="EF820" t="str">
        <f>IF(Table1[[#This Row],[Ledger 12]]="","",Table1[[#This Row],[Ledger 12]])</f>
        <v/>
      </c>
      <c r="EG820" t="str">
        <f>IF(Table1[[#This Row],[Ledger 12]]="","",IF(Table1[[#This Row],[Effect 12]]="Dr.",-Table1[[#This Row],[Amount 12]],Table1[[#This Row],[Amount 12]]))</f>
        <v/>
      </c>
      <c r="EJ820" t="str">
        <f>IF(Table1[[#This Row],[Ledger 13]]="","","No")</f>
        <v/>
      </c>
      <c r="EK820" t="str">
        <f>IF(Table1[[#This Row],[Ledger 13]]="","",IF(Table1[[#This Row],[Effect 13]]="Dr.","Yes","No"))</f>
        <v/>
      </c>
      <c r="EL820" t="str">
        <f>IF(Table1[[#This Row],[Ledger 13]]="","",Table1[[#This Row],[Ledger 13]])</f>
        <v/>
      </c>
      <c r="EM820" t="str">
        <f>IF(Table1[[#This Row],[Ledger 13]]="","",IF(Table1[[#This Row],[Effect 13]]="Dr.",-Table1[[#This Row],[Amount 13]],Table1[[#This Row],[Amount 13]]))</f>
        <v/>
      </c>
      <c r="EP820" t="str">
        <f>IF(Table1[[#This Row],[Ledger 14]]="","","No")</f>
        <v/>
      </c>
      <c r="EQ820" t="str">
        <f>IF(Table1[[#This Row],[Ledger 14]]="","",IF(Table1[[#This Row],[Effect 14]]="Dr.","Yes","No"))</f>
        <v/>
      </c>
      <c r="ER820" t="str">
        <f>IF(Table1[[#This Row],[Ledger 14]]="","",Table1[[#This Row],[Ledger 14]])</f>
        <v/>
      </c>
      <c r="ES820" t="str">
        <f>IF(Table1[[#This Row],[Ledger 14]]="","",IF(Table1[[#This Row],[Effect 14]]="Dr.",-Table1[[#This Row],[Amount 14]],Table1[[#This Row],[Amount 14]]))</f>
        <v/>
      </c>
      <c r="EV820" t="str">
        <f>IF(Table1[[#This Row],[Ledger 15]]="","","No")</f>
        <v/>
      </c>
      <c r="EW820" t="str">
        <f>IF(Table1[[#This Row],[Ledger 15]]="","",IF(Table1[[#This Row],[Effect 15]]="Dr.","Yes","No"))</f>
        <v/>
      </c>
      <c r="EX820" t="str">
        <f>IF(Table1[[#This Row],[Ledger 15]]="","",Table1[[#This Row],[Ledger 15]])</f>
        <v/>
      </c>
      <c r="EY820" t="str">
        <f>IF(Table1[[#This Row],[Ledger 15]]="","",IF(Table1[[#This Row],[Effect 15]]="Dr.",-Table1[[#This Row],[Amount 15]],Table1[[#This Row],[Amount 15]]))</f>
        <v/>
      </c>
      <c r="FD8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0">
        <f>IF(Table1[[#This Row],[Date]]="",0,IF(AND(Table1[[#This Row],[Date]]&gt;=$FE$2,Table1[[#This Row],[Date]]&lt;=$FE$3),0,1))</f>
        <v>0</v>
      </c>
      <c r="FF820">
        <f>IF(Table1[[#This Row],[Date]]="",0,IF(TYPE(VLOOKUP(Table1[[#This Row],[Voucher Type]],Table1[[#All],[Voucher Type Master]],1,FALSE))=16,1,0))</f>
        <v>0</v>
      </c>
      <c r="FG820">
        <f>IF(TYPE(IF(Table1[[#This Row],[Date]]="",0,IF(VLOOKUP(Table1[[#This Row],[Voucher Type]],$FY$5:$FZ$13,2,0)=Table1[[#This Row],[Effect 1]],0,1)))=16,1,0)</f>
        <v>0</v>
      </c>
      <c r="FH8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0">
        <f>IF(LEN(Table1[[#This Row],[Ledger 1]])&gt;0,IF(TYPE(VLOOKUP(Table1[[#This Row],[Ledger 1]],GZ:GZ,1,0))=16,1,0),0)</f>
        <v>0</v>
      </c>
      <c r="FJ820">
        <f>IF(LEN(Table1[[#This Row],[Ledger 2]])&gt;0,IF(TYPE(VLOOKUP(Table1[[#This Row],[Ledger 2]],GZ:GZ,1,0))=16,1,0),0)</f>
        <v>0</v>
      </c>
      <c r="FK820">
        <f>IF(LEN(Table1[[#This Row],[Ledger 3]])&gt;0,IF(TYPE(VLOOKUP(Table1[[#This Row],[Ledger 3]],GZ:GZ,1,0))=16,1,0),0)</f>
        <v>0</v>
      </c>
      <c r="FL820">
        <f>IF(LEN(Table1[[#This Row],[Ledger 4]])&gt;0,IF(TYPE(VLOOKUP(Table1[[#This Row],[Ledger 4]],GZ:GZ,1,0))=16,1,0),0)</f>
        <v>0</v>
      </c>
      <c r="FM820">
        <f>IF(LEN(Table1[[#This Row],[Ledger 5]])&gt;0,IF(TYPE(VLOOKUP(Table1[[#This Row],[Ledger 5]],GZ:GZ,1,0))=16,1,0),0)</f>
        <v>0</v>
      </c>
      <c r="FN820">
        <f>IF(LEN(Table1[[#This Row],[Ledger 6]])&gt;0,IF(TYPE(VLOOKUP(Table1[[#This Row],[Ledger 6]],$GZ:$GZ,1,0))=16,1,0),0)</f>
        <v>0</v>
      </c>
      <c r="FO820">
        <f>IF(LEN(Table1[[#This Row],[Ledger 7]])&gt;0,IF(TYPE(VLOOKUP(Table1[[#This Row],[Ledger 7]],$GZ:$GZ,1,0))=16,1,0),0)</f>
        <v>0</v>
      </c>
      <c r="FP820">
        <f>IF(LEN(Table1[[#This Row],[Ledger 8]])&gt;0,IF(TYPE(VLOOKUP(Table1[[#This Row],[Ledger 8]],$GZ:$GZ,1,0))=16,1,0),0)</f>
        <v>0</v>
      </c>
      <c r="FQ820">
        <f>IF(LEN(Table1[[#This Row],[Ledger 9]])&gt;0,IF(TYPE(VLOOKUP(Table1[[#This Row],[Ledger 9]],$GZ:$GZ,1,0))=16,1,0),0)</f>
        <v>0</v>
      </c>
      <c r="FR820">
        <f>IF(LEN(Table1[[#This Row],[Ledger 10]])&gt;0,IF(TYPE(VLOOKUP(Table1[[#This Row],[Ledger 10]],$GZ:$GZ,1,0))=16,1,0),0)</f>
        <v>0</v>
      </c>
      <c r="FS820">
        <f>IF(LEN(Table1[[#This Row],[Ledger 11]])&gt;0,IF(TYPE(VLOOKUP(Table1[[#This Row],[Ledger 11]],$GZ:$GZ,1,0))=16,1,0),0)</f>
        <v>0</v>
      </c>
      <c r="FT820">
        <f>IF(LEN(Table1[[#This Row],[Ledger 12]])&gt;0,IF(TYPE(VLOOKUP(Table1[[#This Row],[Ledger 12]],$GZ:$GZ,1,0))=16,1,0),0)</f>
        <v>0</v>
      </c>
      <c r="FU820">
        <f>IF(LEN(Table1[[#This Row],[Ledger 13]])&gt;0,IF(TYPE(VLOOKUP(Table1[[#This Row],[Ledger 13]],$GZ:$GZ,1,0))=16,1,0),0)</f>
        <v>0</v>
      </c>
      <c r="FV820">
        <f>IF(LEN(Table1[[#This Row],[Ledger 14]])&gt;0,IF(TYPE(VLOOKUP(Table1[[#This Row],[Ledger 14]],$GZ:$GZ,1,0))=16,1,0),0)</f>
        <v>0</v>
      </c>
      <c r="FW820">
        <f>IF(LEN(Table1[[#This Row],[Ledger 15]])&gt;0,IF(TYPE(VLOOKUP(Table1[[#This Row],[Ledger 15]],$GZ:$GZ,1,0))=16,1,0),0)</f>
        <v>0</v>
      </c>
    </row>
    <row r="821" spans="4:179" ht="33" customHeight="1" x14ac:dyDescent="0.45">
      <c r="D821" s="8">
        <f t="shared" si="21"/>
        <v>816</v>
      </c>
      <c r="E821" s="32"/>
      <c r="F821" s="34"/>
      <c r="G821" s="34"/>
      <c r="H821" s="34"/>
      <c r="I821" s="34"/>
      <c r="J821" s="38"/>
      <c r="K821" s="33"/>
      <c r="L821" s="36"/>
      <c r="M821" s="35"/>
      <c r="N821" s="34"/>
      <c r="O821" s="41"/>
      <c r="P821" s="35"/>
      <c r="Q821" s="34"/>
      <c r="R821" s="37"/>
      <c r="S821" s="35"/>
      <c r="T821" s="34"/>
      <c r="U821" s="37"/>
      <c r="V821" s="35"/>
      <c r="W821" s="34"/>
      <c r="X821" s="37"/>
      <c r="Y821" s="35"/>
      <c r="Z821" s="34"/>
      <c r="AA821" s="37"/>
      <c r="AB821" s="35"/>
      <c r="AC821" s="34"/>
      <c r="AD821" s="37"/>
      <c r="AE821" s="35"/>
      <c r="AF821" s="34"/>
      <c r="AG821" s="37"/>
      <c r="AH821" s="35"/>
      <c r="AI821" s="34"/>
      <c r="AJ821" s="37"/>
      <c r="AK821" s="35"/>
      <c r="AL821" s="34"/>
      <c r="AM821" s="37"/>
      <c r="AN821" s="35"/>
      <c r="AO821" s="34"/>
      <c r="AP821" s="37"/>
      <c r="AQ821" s="35"/>
      <c r="AR821" s="34"/>
      <c r="AS821" s="37"/>
      <c r="AT821" s="35"/>
      <c r="AU821" s="34"/>
      <c r="AV821" s="37"/>
      <c r="AW821" s="35"/>
      <c r="AX821" s="34"/>
      <c r="AY821" s="37"/>
      <c r="AZ821" s="35"/>
      <c r="BA821" s="34"/>
      <c r="BB821" s="37"/>
      <c r="BC8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1" s="7"/>
      <c r="BF821" t="str">
        <f>IF(Table1[[#This Row],[Date]]="","","&amp;lt;VOUCHER REMOTEID="&amp;""""&amp;$A$11&amp;$A$13&amp;ROW()&amp;""""&amp;" VCHTYPE="""&amp;F821&amp;""" ACTION="""&amp;"Create"&amp;"""&amp;gt;")</f>
        <v/>
      </c>
      <c r="BG821" t="str">
        <f>IF(Table1[[#This Row],[Date]]="","",TEXT(Table1[[#This Row],[Date]],"yyyymmdd"))</f>
        <v/>
      </c>
      <c r="BH821" t="str">
        <f>Table1[[#This Row],[Date2]]</f>
        <v/>
      </c>
      <c r="BI821" t="str">
        <f>IF(Table1[[#This Row],[Date]]="","",Table1[[#This Row],[Voucher Type]])</f>
        <v/>
      </c>
      <c r="BJ821" t="str">
        <f>IF(Table1[[#This Row],[Ref No / Invoice No]]="","",Table1[[#This Row],[Ref No / Invoice No]])</f>
        <v/>
      </c>
      <c r="BK821" t="str">
        <f>IF(Table1[[#This Row],[Voucher No]]="","",Table1[[#This Row],[Voucher No]])</f>
        <v/>
      </c>
      <c r="BL821" t="str">
        <f>IF(Table1[[#This Row],[Date]]="","",Table1[[#This Row],[Narration]])</f>
        <v/>
      </c>
      <c r="BM821" t="str">
        <f>IF(Table1[[#This Row],[Date]]="","",$A$11&amp;$A$13&amp;ROW())</f>
        <v/>
      </c>
      <c r="BN821" t="str">
        <f>IF(Table1[[#This Row],[Date]]="","",$A$13)</f>
        <v/>
      </c>
      <c r="BP821" t="str">
        <f>IF(Table1[[#This Row],[Ledger 1]]="","","No")</f>
        <v/>
      </c>
      <c r="BQ821" t="str">
        <f>IF(Table1[[#This Row],[Date]]="","",IF(Table1[[#This Row],[Effect 1]]="Dr.","Yes","No"))</f>
        <v/>
      </c>
      <c r="BR821" t="str">
        <f>IF(Table1[[#This Row],[Date]]="","",Table1[[#This Row],[Ledger 1]])</f>
        <v/>
      </c>
      <c r="BS821" t="str">
        <f>IF(Table1[[#This Row],[Date]]="","",IF(Table1[[#This Row],[Effect 1]]="Dr.",-Table1[[#This Row],[Amount 1]],Table1[[#This Row],[Amount 1]]))</f>
        <v/>
      </c>
      <c r="BV821" t="str">
        <f>IF(Table1[[#This Row],[Ledger 2]]="","","No")</f>
        <v/>
      </c>
      <c r="BW821" t="str">
        <f>IF(Table1[[#This Row],[Date]]="","",IF(Table1[[#This Row],[Effect 2]]="Dr.","Yes","No"))</f>
        <v/>
      </c>
      <c r="BX821" t="str">
        <f>IF(Table1[[#This Row],[Date]]="","",Table1[[#This Row],[Ledger 2]])</f>
        <v/>
      </c>
      <c r="BY821" t="str">
        <f>IF(Table1[[#This Row],[Date]]="","",IF(Table1[[#This Row],[Effect 2]]="Dr.",-Table1[[#This Row],[Amount 2]],Table1[[#This Row],[Amount 2]]))</f>
        <v/>
      </c>
      <c r="CB821" t="str">
        <f>IF(Table1[[#This Row],[Ledger 3]]="","","No")</f>
        <v/>
      </c>
      <c r="CC821" t="str">
        <f>IF(Table1[[#This Row],[Ledger 3]]="","",IF(Table1[[#This Row],[Effect 3]]="Dr.","Yes","No"))</f>
        <v/>
      </c>
      <c r="CD821" t="str">
        <f>IF(Table1[[#This Row],[Ledger 3]]="","",Table1[[#This Row],[Ledger 3]])</f>
        <v/>
      </c>
      <c r="CE821" t="str">
        <f>IF(Table1[[#This Row],[Ledger 3]]="","",IF(Table1[[#This Row],[Effect 3]]="Dr.",-Table1[[#This Row],[Amount 3]],Table1[[#This Row],[Amount 3]]))</f>
        <v/>
      </c>
      <c r="CH821" t="str">
        <f>IF(Table1[[#This Row],[Ledger 4]]="","","No")</f>
        <v/>
      </c>
      <c r="CI821" t="str">
        <f>IF(Table1[[#This Row],[Ledger 4]]="","",IF(Table1[[#This Row],[Effect 4]]="Dr.","Yes","No"))</f>
        <v/>
      </c>
      <c r="CJ821" t="str">
        <f>IF(Table1[[#This Row],[Ledger 4]]="","",Table1[[#This Row],[Ledger 4]])</f>
        <v/>
      </c>
      <c r="CK821" t="str">
        <f>IF(Table1[[#This Row],[Ledger 4]]="","",IF(Table1[[#This Row],[Effect 4]]="Dr.",-Table1[[#This Row],[Amount 4]],Table1[[#This Row],[Amount 4]]))</f>
        <v/>
      </c>
      <c r="CN821" t="str">
        <f>IF(Table1[[#This Row],[Ledger 5]]="","","No")</f>
        <v/>
      </c>
      <c r="CO821" t="str">
        <f>IF(Table1[[#This Row],[Ledger 5]]="","",IF(Table1[[#This Row],[Effect 5]]="Dr.","Yes","No"))</f>
        <v/>
      </c>
      <c r="CP821" t="str">
        <f>IF(Table1[[#This Row],[Ledger 5]]="","",Table1[[#This Row],[Ledger 5]])</f>
        <v/>
      </c>
      <c r="CQ821" t="str">
        <f>IF(Table1[[#This Row],[Ledger 5]]="","",IF(Table1[[#This Row],[Effect 5]]="Dr.",-Table1[[#This Row],[Amount 5]],Table1[[#This Row],[Amount 5]]))</f>
        <v/>
      </c>
      <c r="CT821" t="str">
        <f>IF(Table1[[#This Row],[Ledger 6]]="","","No")</f>
        <v/>
      </c>
      <c r="CU821" t="str">
        <f>IF(Table1[[#This Row],[Ledger 6]]="","",IF(Table1[[#This Row],[Effect 6]]="Dr.","Yes","No"))</f>
        <v/>
      </c>
      <c r="CV821" t="str">
        <f>IF(Table1[[#This Row],[Ledger 6]]="","",Table1[[#This Row],[Ledger 6]])</f>
        <v/>
      </c>
      <c r="CW821" t="str">
        <f>IF(Table1[[#This Row],[Ledger 6]]="","",IF(Table1[[#This Row],[Effect 6]]="Dr.",-Table1[[#This Row],[Amount 6]],Table1[[#This Row],[Amount 6]]))</f>
        <v/>
      </c>
      <c r="CZ821" t="str">
        <f>IF(Table1[[#This Row],[Ledger 7]]="","","No")</f>
        <v/>
      </c>
      <c r="DA821" t="str">
        <f>IF(Table1[[#This Row],[Ledger 7]]="","",IF(Table1[[#This Row],[Effect 7]]="Dr.","Yes","No"))</f>
        <v/>
      </c>
      <c r="DB821" t="str">
        <f>IF(Table1[[#This Row],[Ledger 7]]="","",Table1[[#This Row],[Ledger 7]])</f>
        <v/>
      </c>
      <c r="DC821" t="str">
        <f>IF(Table1[[#This Row],[Ledger 7]]="","",IF(Table1[[#This Row],[Effect 7]]="Dr.",-Table1[[#This Row],[Amount 7]],Table1[[#This Row],[Amount 7]]))</f>
        <v/>
      </c>
      <c r="DF821" t="str">
        <f>IF(Table1[[#This Row],[Ledger 8]]="","","No")</f>
        <v/>
      </c>
      <c r="DG821" t="str">
        <f>IF(Table1[[#This Row],[Ledger 8]]="","",IF(Table1[[#This Row],[Effect 8]]="Dr.","Yes","No"))</f>
        <v/>
      </c>
      <c r="DH821" t="str">
        <f>IF(Table1[[#This Row],[Ledger 8]]="","",Table1[[#This Row],[Ledger 8]])</f>
        <v/>
      </c>
      <c r="DI821" t="str">
        <f>IF(Table1[[#This Row],[Ledger 8]]="","",IF(Table1[[#This Row],[Effect 8]]="Dr.",-Table1[[#This Row],[Amount 8]],Table1[[#This Row],[Amount 8]]))</f>
        <v/>
      </c>
      <c r="DL821" t="str">
        <f>IF(Table1[[#This Row],[Ledger 9]]="","","No")</f>
        <v/>
      </c>
      <c r="DM821" t="str">
        <f>IF(Table1[[#This Row],[Ledger 9]]="","",IF(Table1[[#This Row],[Effect 9]]="Dr.","Yes","No"))</f>
        <v/>
      </c>
      <c r="DN821" t="str">
        <f>IF(Table1[[#This Row],[Ledger 9]]="","",Table1[[#This Row],[Ledger 9]])</f>
        <v/>
      </c>
      <c r="DO821" t="str">
        <f>IF(Table1[[#This Row],[Ledger 9]]="","",IF(Table1[[#This Row],[Effect 9]]="Dr.",-Table1[[#This Row],[Amount 9]],Table1[[#This Row],[Amount 9]]))</f>
        <v/>
      </c>
      <c r="DR821" t="str">
        <f>IF(Table1[[#This Row],[Ledger 10]]="","","No")</f>
        <v/>
      </c>
      <c r="DS821" t="str">
        <f>IF(Table1[[#This Row],[Ledger 10]]="","",IF(Table1[[#This Row],[Effect 10]]="Dr.","Yes","No"))</f>
        <v/>
      </c>
      <c r="DT821" t="str">
        <f>IF(Table1[[#This Row],[Ledger 10]]="","",Table1[[#This Row],[Ledger 10]])</f>
        <v/>
      </c>
      <c r="DU821" t="str">
        <f>IF(Table1[[#This Row],[Ledger 10]]="","",IF(Table1[[#This Row],[Effect 10]]="Dr.",-Table1[[#This Row],[Amount 10]],Table1[[#This Row],[Amount 10]]))</f>
        <v/>
      </c>
      <c r="DX821" t="str">
        <f>IF(Table1[[#This Row],[Ledger 11]]="","","No")</f>
        <v/>
      </c>
      <c r="DY821" t="str">
        <f>IF(Table1[[#This Row],[Ledger 11]]="","",IF(Table1[[#This Row],[Effect 11]]="Dr.","Yes","No"))</f>
        <v/>
      </c>
      <c r="DZ821" t="str">
        <f>IF(Table1[[#This Row],[Ledger 11]]="","",Table1[[#This Row],[Ledger 11]])</f>
        <v/>
      </c>
      <c r="EA821" t="str">
        <f>IF(Table1[[#This Row],[Ledger 11]]="","",IF(Table1[[#This Row],[Effect 11]]="Dr.",-Table1[[#This Row],[Amount 11]],Table1[[#This Row],[Amount 11]]))</f>
        <v/>
      </c>
      <c r="ED821" t="str">
        <f>IF(Table1[[#This Row],[Ledger 12]]="","","No")</f>
        <v/>
      </c>
      <c r="EE821" t="str">
        <f>IF(Table1[[#This Row],[Ledger 12]]="","",IF(Table1[[#This Row],[Effect 12]]="Dr.","Yes","No"))</f>
        <v/>
      </c>
      <c r="EF821" t="str">
        <f>IF(Table1[[#This Row],[Ledger 12]]="","",Table1[[#This Row],[Ledger 12]])</f>
        <v/>
      </c>
      <c r="EG821" t="str">
        <f>IF(Table1[[#This Row],[Ledger 12]]="","",IF(Table1[[#This Row],[Effect 12]]="Dr.",-Table1[[#This Row],[Amount 12]],Table1[[#This Row],[Amount 12]]))</f>
        <v/>
      </c>
      <c r="EJ821" t="str">
        <f>IF(Table1[[#This Row],[Ledger 13]]="","","No")</f>
        <v/>
      </c>
      <c r="EK821" t="str">
        <f>IF(Table1[[#This Row],[Ledger 13]]="","",IF(Table1[[#This Row],[Effect 13]]="Dr.","Yes","No"))</f>
        <v/>
      </c>
      <c r="EL821" t="str">
        <f>IF(Table1[[#This Row],[Ledger 13]]="","",Table1[[#This Row],[Ledger 13]])</f>
        <v/>
      </c>
      <c r="EM821" t="str">
        <f>IF(Table1[[#This Row],[Ledger 13]]="","",IF(Table1[[#This Row],[Effect 13]]="Dr.",-Table1[[#This Row],[Amount 13]],Table1[[#This Row],[Amount 13]]))</f>
        <v/>
      </c>
      <c r="EP821" t="str">
        <f>IF(Table1[[#This Row],[Ledger 14]]="","","No")</f>
        <v/>
      </c>
      <c r="EQ821" t="str">
        <f>IF(Table1[[#This Row],[Ledger 14]]="","",IF(Table1[[#This Row],[Effect 14]]="Dr.","Yes","No"))</f>
        <v/>
      </c>
      <c r="ER821" t="str">
        <f>IF(Table1[[#This Row],[Ledger 14]]="","",Table1[[#This Row],[Ledger 14]])</f>
        <v/>
      </c>
      <c r="ES821" t="str">
        <f>IF(Table1[[#This Row],[Ledger 14]]="","",IF(Table1[[#This Row],[Effect 14]]="Dr.",-Table1[[#This Row],[Amount 14]],Table1[[#This Row],[Amount 14]]))</f>
        <v/>
      </c>
      <c r="EV821" t="str">
        <f>IF(Table1[[#This Row],[Ledger 15]]="","","No")</f>
        <v/>
      </c>
      <c r="EW821" t="str">
        <f>IF(Table1[[#This Row],[Ledger 15]]="","",IF(Table1[[#This Row],[Effect 15]]="Dr.","Yes","No"))</f>
        <v/>
      </c>
      <c r="EX821" t="str">
        <f>IF(Table1[[#This Row],[Ledger 15]]="","",Table1[[#This Row],[Ledger 15]])</f>
        <v/>
      </c>
      <c r="EY821" t="str">
        <f>IF(Table1[[#This Row],[Ledger 15]]="","",IF(Table1[[#This Row],[Effect 15]]="Dr.",-Table1[[#This Row],[Amount 15]],Table1[[#This Row],[Amount 15]]))</f>
        <v/>
      </c>
      <c r="FD8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1">
        <f>IF(Table1[[#This Row],[Date]]="",0,IF(AND(Table1[[#This Row],[Date]]&gt;=$FE$2,Table1[[#This Row],[Date]]&lt;=$FE$3),0,1))</f>
        <v>0</v>
      </c>
      <c r="FF821">
        <f>IF(Table1[[#This Row],[Date]]="",0,IF(TYPE(VLOOKUP(Table1[[#This Row],[Voucher Type]],Table1[[#All],[Voucher Type Master]],1,FALSE))=16,1,0))</f>
        <v>0</v>
      </c>
      <c r="FG821">
        <f>IF(TYPE(IF(Table1[[#This Row],[Date]]="",0,IF(VLOOKUP(Table1[[#This Row],[Voucher Type]],$FY$5:$FZ$13,2,0)=Table1[[#This Row],[Effect 1]],0,1)))=16,1,0)</f>
        <v>0</v>
      </c>
      <c r="FH8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1">
        <f>IF(LEN(Table1[[#This Row],[Ledger 1]])&gt;0,IF(TYPE(VLOOKUP(Table1[[#This Row],[Ledger 1]],GZ:GZ,1,0))=16,1,0),0)</f>
        <v>0</v>
      </c>
      <c r="FJ821">
        <f>IF(LEN(Table1[[#This Row],[Ledger 2]])&gt;0,IF(TYPE(VLOOKUP(Table1[[#This Row],[Ledger 2]],GZ:GZ,1,0))=16,1,0),0)</f>
        <v>0</v>
      </c>
      <c r="FK821">
        <f>IF(LEN(Table1[[#This Row],[Ledger 3]])&gt;0,IF(TYPE(VLOOKUP(Table1[[#This Row],[Ledger 3]],GZ:GZ,1,0))=16,1,0),0)</f>
        <v>0</v>
      </c>
      <c r="FL821">
        <f>IF(LEN(Table1[[#This Row],[Ledger 4]])&gt;0,IF(TYPE(VLOOKUP(Table1[[#This Row],[Ledger 4]],GZ:GZ,1,0))=16,1,0),0)</f>
        <v>0</v>
      </c>
      <c r="FM821">
        <f>IF(LEN(Table1[[#This Row],[Ledger 5]])&gt;0,IF(TYPE(VLOOKUP(Table1[[#This Row],[Ledger 5]],GZ:GZ,1,0))=16,1,0),0)</f>
        <v>0</v>
      </c>
      <c r="FN821">
        <f>IF(LEN(Table1[[#This Row],[Ledger 6]])&gt;0,IF(TYPE(VLOOKUP(Table1[[#This Row],[Ledger 6]],$GZ:$GZ,1,0))=16,1,0),0)</f>
        <v>0</v>
      </c>
      <c r="FO821">
        <f>IF(LEN(Table1[[#This Row],[Ledger 7]])&gt;0,IF(TYPE(VLOOKUP(Table1[[#This Row],[Ledger 7]],$GZ:$GZ,1,0))=16,1,0),0)</f>
        <v>0</v>
      </c>
      <c r="FP821">
        <f>IF(LEN(Table1[[#This Row],[Ledger 8]])&gt;0,IF(TYPE(VLOOKUP(Table1[[#This Row],[Ledger 8]],$GZ:$GZ,1,0))=16,1,0),0)</f>
        <v>0</v>
      </c>
      <c r="FQ821">
        <f>IF(LEN(Table1[[#This Row],[Ledger 9]])&gt;0,IF(TYPE(VLOOKUP(Table1[[#This Row],[Ledger 9]],$GZ:$GZ,1,0))=16,1,0),0)</f>
        <v>0</v>
      </c>
      <c r="FR821">
        <f>IF(LEN(Table1[[#This Row],[Ledger 10]])&gt;0,IF(TYPE(VLOOKUP(Table1[[#This Row],[Ledger 10]],$GZ:$GZ,1,0))=16,1,0),0)</f>
        <v>0</v>
      </c>
      <c r="FS821">
        <f>IF(LEN(Table1[[#This Row],[Ledger 11]])&gt;0,IF(TYPE(VLOOKUP(Table1[[#This Row],[Ledger 11]],$GZ:$GZ,1,0))=16,1,0),0)</f>
        <v>0</v>
      </c>
      <c r="FT821">
        <f>IF(LEN(Table1[[#This Row],[Ledger 12]])&gt;0,IF(TYPE(VLOOKUP(Table1[[#This Row],[Ledger 12]],$GZ:$GZ,1,0))=16,1,0),0)</f>
        <v>0</v>
      </c>
      <c r="FU821">
        <f>IF(LEN(Table1[[#This Row],[Ledger 13]])&gt;0,IF(TYPE(VLOOKUP(Table1[[#This Row],[Ledger 13]],$GZ:$GZ,1,0))=16,1,0),0)</f>
        <v>0</v>
      </c>
      <c r="FV821">
        <f>IF(LEN(Table1[[#This Row],[Ledger 14]])&gt;0,IF(TYPE(VLOOKUP(Table1[[#This Row],[Ledger 14]],$GZ:$GZ,1,0))=16,1,0),0)</f>
        <v>0</v>
      </c>
      <c r="FW821">
        <f>IF(LEN(Table1[[#This Row],[Ledger 15]])&gt;0,IF(TYPE(VLOOKUP(Table1[[#This Row],[Ledger 15]],$GZ:$GZ,1,0))=16,1,0),0)</f>
        <v>0</v>
      </c>
    </row>
    <row r="822" spans="4:179" ht="33" customHeight="1" x14ac:dyDescent="0.45">
      <c r="D822" s="8">
        <f t="shared" si="21"/>
        <v>817</v>
      </c>
      <c r="E822" s="32"/>
      <c r="F822" s="34"/>
      <c r="G822" s="34"/>
      <c r="H822" s="34"/>
      <c r="I822" s="34"/>
      <c r="J822" s="38"/>
      <c r="K822" s="33"/>
      <c r="L822" s="36"/>
      <c r="M822" s="35"/>
      <c r="N822" s="34"/>
      <c r="O822" s="41"/>
      <c r="P822" s="35"/>
      <c r="Q822" s="34"/>
      <c r="R822" s="37"/>
      <c r="S822" s="35"/>
      <c r="T822" s="34"/>
      <c r="U822" s="37"/>
      <c r="V822" s="35"/>
      <c r="W822" s="34"/>
      <c r="X822" s="37"/>
      <c r="Y822" s="35"/>
      <c r="Z822" s="34"/>
      <c r="AA822" s="37"/>
      <c r="AB822" s="35"/>
      <c r="AC822" s="34"/>
      <c r="AD822" s="37"/>
      <c r="AE822" s="35"/>
      <c r="AF822" s="34"/>
      <c r="AG822" s="37"/>
      <c r="AH822" s="35"/>
      <c r="AI822" s="34"/>
      <c r="AJ822" s="37"/>
      <c r="AK822" s="35"/>
      <c r="AL822" s="34"/>
      <c r="AM822" s="37"/>
      <c r="AN822" s="35"/>
      <c r="AO822" s="34"/>
      <c r="AP822" s="37"/>
      <c r="AQ822" s="35"/>
      <c r="AR822" s="34"/>
      <c r="AS822" s="37"/>
      <c r="AT822" s="35"/>
      <c r="AU822" s="34"/>
      <c r="AV822" s="37"/>
      <c r="AW822" s="35"/>
      <c r="AX822" s="34"/>
      <c r="AY822" s="37"/>
      <c r="AZ822" s="35"/>
      <c r="BA822" s="34"/>
      <c r="BB822" s="37"/>
      <c r="BC8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2" s="7"/>
      <c r="BF822" t="str">
        <f>IF(Table1[[#This Row],[Date]]="","","&amp;lt;VOUCHER REMOTEID="&amp;""""&amp;$A$11&amp;$A$13&amp;ROW()&amp;""""&amp;" VCHTYPE="""&amp;F822&amp;""" ACTION="""&amp;"Create"&amp;"""&amp;gt;")</f>
        <v/>
      </c>
      <c r="BG822" t="str">
        <f>IF(Table1[[#This Row],[Date]]="","",TEXT(Table1[[#This Row],[Date]],"yyyymmdd"))</f>
        <v/>
      </c>
      <c r="BH822" t="str">
        <f>Table1[[#This Row],[Date2]]</f>
        <v/>
      </c>
      <c r="BI822" t="str">
        <f>IF(Table1[[#This Row],[Date]]="","",Table1[[#This Row],[Voucher Type]])</f>
        <v/>
      </c>
      <c r="BJ822" t="str">
        <f>IF(Table1[[#This Row],[Ref No / Invoice No]]="","",Table1[[#This Row],[Ref No / Invoice No]])</f>
        <v/>
      </c>
      <c r="BK822" t="str">
        <f>IF(Table1[[#This Row],[Voucher No]]="","",Table1[[#This Row],[Voucher No]])</f>
        <v/>
      </c>
      <c r="BL822" t="str">
        <f>IF(Table1[[#This Row],[Date]]="","",Table1[[#This Row],[Narration]])</f>
        <v/>
      </c>
      <c r="BM822" t="str">
        <f>IF(Table1[[#This Row],[Date]]="","",$A$11&amp;$A$13&amp;ROW())</f>
        <v/>
      </c>
      <c r="BN822" t="str">
        <f>IF(Table1[[#This Row],[Date]]="","",$A$13)</f>
        <v/>
      </c>
      <c r="BP822" t="str">
        <f>IF(Table1[[#This Row],[Ledger 1]]="","","No")</f>
        <v/>
      </c>
      <c r="BQ822" t="str">
        <f>IF(Table1[[#This Row],[Date]]="","",IF(Table1[[#This Row],[Effect 1]]="Dr.","Yes","No"))</f>
        <v/>
      </c>
      <c r="BR822" t="str">
        <f>IF(Table1[[#This Row],[Date]]="","",Table1[[#This Row],[Ledger 1]])</f>
        <v/>
      </c>
      <c r="BS822" t="str">
        <f>IF(Table1[[#This Row],[Date]]="","",IF(Table1[[#This Row],[Effect 1]]="Dr.",-Table1[[#This Row],[Amount 1]],Table1[[#This Row],[Amount 1]]))</f>
        <v/>
      </c>
      <c r="BV822" t="str">
        <f>IF(Table1[[#This Row],[Ledger 2]]="","","No")</f>
        <v/>
      </c>
      <c r="BW822" t="str">
        <f>IF(Table1[[#This Row],[Date]]="","",IF(Table1[[#This Row],[Effect 2]]="Dr.","Yes","No"))</f>
        <v/>
      </c>
      <c r="BX822" t="str">
        <f>IF(Table1[[#This Row],[Date]]="","",Table1[[#This Row],[Ledger 2]])</f>
        <v/>
      </c>
      <c r="BY822" t="str">
        <f>IF(Table1[[#This Row],[Date]]="","",IF(Table1[[#This Row],[Effect 2]]="Dr.",-Table1[[#This Row],[Amount 2]],Table1[[#This Row],[Amount 2]]))</f>
        <v/>
      </c>
      <c r="CB822" t="str">
        <f>IF(Table1[[#This Row],[Ledger 3]]="","","No")</f>
        <v/>
      </c>
      <c r="CC822" t="str">
        <f>IF(Table1[[#This Row],[Ledger 3]]="","",IF(Table1[[#This Row],[Effect 3]]="Dr.","Yes","No"))</f>
        <v/>
      </c>
      <c r="CD822" t="str">
        <f>IF(Table1[[#This Row],[Ledger 3]]="","",Table1[[#This Row],[Ledger 3]])</f>
        <v/>
      </c>
      <c r="CE822" t="str">
        <f>IF(Table1[[#This Row],[Ledger 3]]="","",IF(Table1[[#This Row],[Effect 3]]="Dr.",-Table1[[#This Row],[Amount 3]],Table1[[#This Row],[Amount 3]]))</f>
        <v/>
      </c>
      <c r="CH822" t="str">
        <f>IF(Table1[[#This Row],[Ledger 4]]="","","No")</f>
        <v/>
      </c>
      <c r="CI822" t="str">
        <f>IF(Table1[[#This Row],[Ledger 4]]="","",IF(Table1[[#This Row],[Effect 4]]="Dr.","Yes","No"))</f>
        <v/>
      </c>
      <c r="CJ822" t="str">
        <f>IF(Table1[[#This Row],[Ledger 4]]="","",Table1[[#This Row],[Ledger 4]])</f>
        <v/>
      </c>
      <c r="CK822" t="str">
        <f>IF(Table1[[#This Row],[Ledger 4]]="","",IF(Table1[[#This Row],[Effect 4]]="Dr.",-Table1[[#This Row],[Amount 4]],Table1[[#This Row],[Amount 4]]))</f>
        <v/>
      </c>
      <c r="CN822" t="str">
        <f>IF(Table1[[#This Row],[Ledger 5]]="","","No")</f>
        <v/>
      </c>
      <c r="CO822" t="str">
        <f>IF(Table1[[#This Row],[Ledger 5]]="","",IF(Table1[[#This Row],[Effect 5]]="Dr.","Yes","No"))</f>
        <v/>
      </c>
      <c r="CP822" t="str">
        <f>IF(Table1[[#This Row],[Ledger 5]]="","",Table1[[#This Row],[Ledger 5]])</f>
        <v/>
      </c>
      <c r="CQ822" t="str">
        <f>IF(Table1[[#This Row],[Ledger 5]]="","",IF(Table1[[#This Row],[Effect 5]]="Dr.",-Table1[[#This Row],[Amount 5]],Table1[[#This Row],[Amount 5]]))</f>
        <v/>
      </c>
      <c r="CT822" t="str">
        <f>IF(Table1[[#This Row],[Ledger 6]]="","","No")</f>
        <v/>
      </c>
      <c r="CU822" t="str">
        <f>IF(Table1[[#This Row],[Ledger 6]]="","",IF(Table1[[#This Row],[Effect 6]]="Dr.","Yes","No"))</f>
        <v/>
      </c>
      <c r="CV822" t="str">
        <f>IF(Table1[[#This Row],[Ledger 6]]="","",Table1[[#This Row],[Ledger 6]])</f>
        <v/>
      </c>
      <c r="CW822" t="str">
        <f>IF(Table1[[#This Row],[Ledger 6]]="","",IF(Table1[[#This Row],[Effect 6]]="Dr.",-Table1[[#This Row],[Amount 6]],Table1[[#This Row],[Amount 6]]))</f>
        <v/>
      </c>
      <c r="CZ822" t="str">
        <f>IF(Table1[[#This Row],[Ledger 7]]="","","No")</f>
        <v/>
      </c>
      <c r="DA822" t="str">
        <f>IF(Table1[[#This Row],[Ledger 7]]="","",IF(Table1[[#This Row],[Effect 7]]="Dr.","Yes","No"))</f>
        <v/>
      </c>
      <c r="DB822" t="str">
        <f>IF(Table1[[#This Row],[Ledger 7]]="","",Table1[[#This Row],[Ledger 7]])</f>
        <v/>
      </c>
      <c r="DC822" t="str">
        <f>IF(Table1[[#This Row],[Ledger 7]]="","",IF(Table1[[#This Row],[Effect 7]]="Dr.",-Table1[[#This Row],[Amount 7]],Table1[[#This Row],[Amount 7]]))</f>
        <v/>
      </c>
      <c r="DF822" t="str">
        <f>IF(Table1[[#This Row],[Ledger 8]]="","","No")</f>
        <v/>
      </c>
      <c r="DG822" t="str">
        <f>IF(Table1[[#This Row],[Ledger 8]]="","",IF(Table1[[#This Row],[Effect 8]]="Dr.","Yes","No"))</f>
        <v/>
      </c>
      <c r="DH822" t="str">
        <f>IF(Table1[[#This Row],[Ledger 8]]="","",Table1[[#This Row],[Ledger 8]])</f>
        <v/>
      </c>
      <c r="DI822" t="str">
        <f>IF(Table1[[#This Row],[Ledger 8]]="","",IF(Table1[[#This Row],[Effect 8]]="Dr.",-Table1[[#This Row],[Amount 8]],Table1[[#This Row],[Amount 8]]))</f>
        <v/>
      </c>
      <c r="DL822" t="str">
        <f>IF(Table1[[#This Row],[Ledger 9]]="","","No")</f>
        <v/>
      </c>
      <c r="DM822" t="str">
        <f>IF(Table1[[#This Row],[Ledger 9]]="","",IF(Table1[[#This Row],[Effect 9]]="Dr.","Yes","No"))</f>
        <v/>
      </c>
      <c r="DN822" t="str">
        <f>IF(Table1[[#This Row],[Ledger 9]]="","",Table1[[#This Row],[Ledger 9]])</f>
        <v/>
      </c>
      <c r="DO822" t="str">
        <f>IF(Table1[[#This Row],[Ledger 9]]="","",IF(Table1[[#This Row],[Effect 9]]="Dr.",-Table1[[#This Row],[Amount 9]],Table1[[#This Row],[Amount 9]]))</f>
        <v/>
      </c>
      <c r="DR822" t="str">
        <f>IF(Table1[[#This Row],[Ledger 10]]="","","No")</f>
        <v/>
      </c>
      <c r="DS822" t="str">
        <f>IF(Table1[[#This Row],[Ledger 10]]="","",IF(Table1[[#This Row],[Effect 10]]="Dr.","Yes","No"))</f>
        <v/>
      </c>
      <c r="DT822" t="str">
        <f>IF(Table1[[#This Row],[Ledger 10]]="","",Table1[[#This Row],[Ledger 10]])</f>
        <v/>
      </c>
      <c r="DU822" t="str">
        <f>IF(Table1[[#This Row],[Ledger 10]]="","",IF(Table1[[#This Row],[Effect 10]]="Dr.",-Table1[[#This Row],[Amount 10]],Table1[[#This Row],[Amount 10]]))</f>
        <v/>
      </c>
      <c r="DX822" t="str">
        <f>IF(Table1[[#This Row],[Ledger 11]]="","","No")</f>
        <v/>
      </c>
      <c r="DY822" t="str">
        <f>IF(Table1[[#This Row],[Ledger 11]]="","",IF(Table1[[#This Row],[Effect 11]]="Dr.","Yes","No"))</f>
        <v/>
      </c>
      <c r="DZ822" t="str">
        <f>IF(Table1[[#This Row],[Ledger 11]]="","",Table1[[#This Row],[Ledger 11]])</f>
        <v/>
      </c>
      <c r="EA822" t="str">
        <f>IF(Table1[[#This Row],[Ledger 11]]="","",IF(Table1[[#This Row],[Effect 11]]="Dr.",-Table1[[#This Row],[Amount 11]],Table1[[#This Row],[Amount 11]]))</f>
        <v/>
      </c>
      <c r="ED822" t="str">
        <f>IF(Table1[[#This Row],[Ledger 12]]="","","No")</f>
        <v/>
      </c>
      <c r="EE822" t="str">
        <f>IF(Table1[[#This Row],[Ledger 12]]="","",IF(Table1[[#This Row],[Effect 12]]="Dr.","Yes","No"))</f>
        <v/>
      </c>
      <c r="EF822" t="str">
        <f>IF(Table1[[#This Row],[Ledger 12]]="","",Table1[[#This Row],[Ledger 12]])</f>
        <v/>
      </c>
      <c r="EG822" t="str">
        <f>IF(Table1[[#This Row],[Ledger 12]]="","",IF(Table1[[#This Row],[Effect 12]]="Dr.",-Table1[[#This Row],[Amount 12]],Table1[[#This Row],[Amount 12]]))</f>
        <v/>
      </c>
      <c r="EJ822" t="str">
        <f>IF(Table1[[#This Row],[Ledger 13]]="","","No")</f>
        <v/>
      </c>
      <c r="EK822" t="str">
        <f>IF(Table1[[#This Row],[Ledger 13]]="","",IF(Table1[[#This Row],[Effect 13]]="Dr.","Yes","No"))</f>
        <v/>
      </c>
      <c r="EL822" t="str">
        <f>IF(Table1[[#This Row],[Ledger 13]]="","",Table1[[#This Row],[Ledger 13]])</f>
        <v/>
      </c>
      <c r="EM822" t="str">
        <f>IF(Table1[[#This Row],[Ledger 13]]="","",IF(Table1[[#This Row],[Effect 13]]="Dr.",-Table1[[#This Row],[Amount 13]],Table1[[#This Row],[Amount 13]]))</f>
        <v/>
      </c>
      <c r="EP822" t="str">
        <f>IF(Table1[[#This Row],[Ledger 14]]="","","No")</f>
        <v/>
      </c>
      <c r="EQ822" t="str">
        <f>IF(Table1[[#This Row],[Ledger 14]]="","",IF(Table1[[#This Row],[Effect 14]]="Dr.","Yes","No"))</f>
        <v/>
      </c>
      <c r="ER822" t="str">
        <f>IF(Table1[[#This Row],[Ledger 14]]="","",Table1[[#This Row],[Ledger 14]])</f>
        <v/>
      </c>
      <c r="ES822" t="str">
        <f>IF(Table1[[#This Row],[Ledger 14]]="","",IF(Table1[[#This Row],[Effect 14]]="Dr.",-Table1[[#This Row],[Amount 14]],Table1[[#This Row],[Amount 14]]))</f>
        <v/>
      </c>
      <c r="EV822" t="str">
        <f>IF(Table1[[#This Row],[Ledger 15]]="","","No")</f>
        <v/>
      </c>
      <c r="EW822" t="str">
        <f>IF(Table1[[#This Row],[Ledger 15]]="","",IF(Table1[[#This Row],[Effect 15]]="Dr.","Yes","No"))</f>
        <v/>
      </c>
      <c r="EX822" t="str">
        <f>IF(Table1[[#This Row],[Ledger 15]]="","",Table1[[#This Row],[Ledger 15]])</f>
        <v/>
      </c>
      <c r="EY822" t="str">
        <f>IF(Table1[[#This Row],[Ledger 15]]="","",IF(Table1[[#This Row],[Effect 15]]="Dr.",-Table1[[#This Row],[Amount 15]],Table1[[#This Row],[Amount 15]]))</f>
        <v/>
      </c>
      <c r="FD8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2">
        <f>IF(Table1[[#This Row],[Date]]="",0,IF(AND(Table1[[#This Row],[Date]]&gt;=$FE$2,Table1[[#This Row],[Date]]&lt;=$FE$3),0,1))</f>
        <v>0</v>
      </c>
      <c r="FF822">
        <f>IF(Table1[[#This Row],[Date]]="",0,IF(TYPE(VLOOKUP(Table1[[#This Row],[Voucher Type]],Table1[[#All],[Voucher Type Master]],1,FALSE))=16,1,0))</f>
        <v>0</v>
      </c>
      <c r="FG822">
        <f>IF(TYPE(IF(Table1[[#This Row],[Date]]="",0,IF(VLOOKUP(Table1[[#This Row],[Voucher Type]],$FY$5:$FZ$13,2,0)=Table1[[#This Row],[Effect 1]],0,1)))=16,1,0)</f>
        <v>0</v>
      </c>
      <c r="FH8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2">
        <f>IF(LEN(Table1[[#This Row],[Ledger 1]])&gt;0,IF(TYPE(VLOOKUP(Table1[[#This Row],[Ledger 1]],GZ:GZ,1,0))=16,1,0),0)</f>
        <v>0</v>
      </c>
      <c r="FJ822">
        <f>IF(LEN(Table1[[#This Row],[Ledger 2]])&gt;0,IF(TYPE(VLOOKUP(Table1[[#This Row],[Ledger 2]],GZ:GZ,1,0))=16,1,0),0)</f>
        <v>0</v>
      </c>
      <c r="FK822">
        <f>IF(LEN(Table1[[#This Row],[Ledger 3]])&gt;0,IF(TYPE(VLOOKUP(Table1[[#This Row],[Ledger 3]],GZ:GZ,1,0))=16,1,0),0)</f>
        <v>0</v>
      </c>
      <c r="FL822">
        <f>IF(LEN(Table1[[#This Row],[Ledger 4]])&gt;0,IF(TYPE(VLOOKUP(Table1[[#This Row],[Ledger 4]],GZ:GZ,1,0))=16,1,0),0)</f>
        <v>0</v>
      </c>
      <c r="FM822">
        <f>IF(LEN(Table1[[#This Row],[Ledger 5]])&gt;0,IF(TYPE(VLOOKUP(Table1[[#This Row],[Ledger 5]],GZ:GZ,1,0))=16,1,0),0)</f>
        <v>0</v>
      </c>
      <c r="FN822">
        <f>IF(LEN(Table1[[#This Row],[Ledger 6]])&gt;0,IF(TYPE(VLOOKUP(Table1[[#This Row],[Ledger 6]],$GZ:$GZ,1,0))=16,1,0),0)</f>
        <v>0</v>
      </c>
      <c r="FO822">
        <f>IF(LEN(Table1[[#This Row],[Ledger 7]])&gt;0,IF(TYPE(VLOOKUP(Table1[[#This Row],[Ledger 7]],$GZ:$GZ,1,0))=16,1,0),0)</f>
        <v>0</v>
      </c>
      <c r="FP822">
        <f>IF(LEN(Table1[[#This Row],[Ledger 8]])&gt;0,IF(TYPE(VLOOKUP(Table1[[#This Row],[Ledger 8]],$GZ:$GZ,1,0))=16,1,0),0)</f>
        <v>0</v>
      </c>
      <c r="FQ822">
        <f>IF(LEN(Table1[[#This Row],[Ledger 9]])&gt;0,IF(TYPE(VLOOKUP(Table1[[#This Row],[Ledger 9]],$GZ:$GZ,1,0))=16,1,0),0)</f>
        <v>0</v>
      </c>
      <c r="FR822">
        <f>IF(LEN(Table1[[#This Row],[Ledger 10]])&gt;0,IF(TYPE(VLOOKUP(Table1[[#This Row],[Ledger 10]],$GZ:$GZ,1,0))=16,1,0),0)</f>
        <v>0</v>
      </c>
      <c r="FS822">
        <f>IF(LEN(Table1[[#This Row],[Ledger 11]])&gt;0,IF(TYPE(VLOOKUP(Table1[[#This Row],[Ledger 11]],$GZ:$GZ,1,0))=16,1,0),0)</f>
        <v>0</v>
      </c>
      <c r="FT822">
        <f>IF(LEN(Table1[[#This Row],[Ledger 12]])&gt;0,IF(TYPE(VLOOKUP(Table1[[#This Row],[Ledger 12]],$GZ:$GZ,1,0))=16,1,0),0)</f>
        <v>0</v>
      </c>
      <c r="FU822">
        <f>IF(LEN(Table1[[#This Row],[Ledger 13]])&gt;0,IF(TYPE(VLOOKUP(Table1[[#This Row],[Ledger 13]],$GZ:$GZ,1,0))=16,1,0),0)</f>
        <v>0</v>
      </c>
      <c r="FV822">
        <f>IF(LEN(Table1[[#This Row],[Ledger 14]])&gt;0,IF(TYPE(VLOOKUP(Table1[[#This Row],[Ledger 14]],$GZ:$GZ,1,0))=16,1,0),0)</f>
        <v>0</v>
      </c>
      <c r="FW822">
        <f>IF(LEN(Table1[[#This Row],[Ledger 15]])&gt;0,IF(TYPE(VLOOKUP(Table1[[#This Row],[Ledger 15]],$GZ:$GZ,1,0))=16,1,0),0)</f>
        <v>0</v>
      </c>
    </row>
    <row r="823" spans="4:179" ht="33" customHeight="1" x14ac:dyDescent="0.45">
      <c r="D823" s="8">
        <f t="shared" si="21"/>
        <v>818</v>
      </c>
      <c r="E823" s="32"/>
      <c r="F823" s="34"/>
      <c r="G823" s="34"/>
      <c r="H823" s="34"/>
      <c r="I823" s="34"/>
      <c r="J823" s="38"/>
      <c r="K823" s="33"/>
      <c r="L823" s="36"/>
      <c r="M823" s="35"/>
      <c r="N823" s="34"/>
      <c r="O823" s="41"/>
      <c r="P823" s="35"/>
      <c r="Q823" s="34"/>
      <c r="R823" s="37"/>
      <c r="S823" s="35"/>
      <c r="T823" s="34"/>
      <c r="U823" s="37"/>
      <c r="V823" s="35"/>
      <c r="W823" s="34"/>
      <c r="X823" s="37"/>
      <c r="Y823" s="35"/>
      <c r="Z823" s="34"/>
      <c r="AA823" s="37"/>
      <c r="AB823" s="35"/>
      <c r="AC823" s="34"/>
      <c r="AD823" s="37"/>
      <c r="AE823" s="35"/>
      <c r="AF823" s="34"/>
      <c r="AG823" s="37"/>
      <c r="AH823" s="35"/>
      <c r="AI823" s="34"/>
      <c r="AJ823" s="37"/>
      <c r="AK823" s="35"/>
      <c r="AL823" s="34"/>
      <c r="AM823" s="37"/>
      <c r="AN823" s="35"/>
      <c r="AO823" s="34"/>
      <c r="AP823" s="37"/>
      <c r="AQ823" s="35"/>
      <c r="AR823" s="34"/>
      <c r="AS823" s="37"/>
      <c r="AT823" s="35"/>
      <c r="AU823" s="34"/>
      <c r="AV823" s="37"/>
      <c r="AW823" s="35"/>
      <c r="AX823" s="34"/>
      <c r="AY823" s="37"/>
      <c r="AZ823" s="35"/>
      <c r="BA823" s="34"/>
      <c r="BB823" s="37"/>
      <c r="BC8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3" s="7"/>
      <c r="BF823" t="str">
        <f>IF(Table1[[#This Row],[Date]]="","","&amp;lt;VOUCHER REMOTEID="&amp;""""&amp;$A$11&amp;$A$13&amp;ROW()&amp;""""&amp;" VCHTYPE="""&amp;F823&amp;""" ACTION="""&amp;"Create"&amp;"""&amp;gt;")</f>
        <v/>
      </c>
      <c r="BG823" t="str">
        <f>IF(Table1[[#This Row],[Date]]="","",TEXT(Table1[[#This Row],[Date]],"yyyymmdd"))</f>
        <v/>
      </c>
      <c r="BH823" t="str">
        <f>Table1[[#This Row],[Date2]]</f>
        <v/>
      </c>
      <c r="BI823" t="str">
        <f>IF(Table1[[#This Row],[Date]]="","",Table1[[#This Row],[Voucher Type]])</f>
        <v/>
      </c>
      <c r="BJ823" t="str">
        <f>IF(Table1[[#This Row],[Ref No / Invoice No]]="","",Table1[[#This Row],[Ref No / Invoice No]])</f>
        <v/>
      </c>
      <c r="BK823" t="str">
        <f>IF(Table1[[#This Row],[Voucher No]]="","",Table1[[#This Row],[Voucher No]])</f>
        <v/>
      </c>
      <c r="BL823" t="str">
        <f>IF(Table1[[#This Row],[Date]]="","",Table1[[#This Row],[Narration]])</f>
        <v/>
      </c>
      <c r="BM823" t="str">
        <f>IF(Table1[[#This Row],[Date]]="","",$A$11&amp;$A$13&amp;ROW())</f>
        <v/>
      </c>
      <c r="BN823" t="str">
        <f>IF(Table1[[#This Row],[Date]]="","",$A$13)</f>
        <v/>
      </c>
      <c r="BP823" t="str">
        <f>IF(Table1[[#This Row],[Ledger 1]]="","","No")</f>
        <v/>
      </c>
      <c r="BQ823" t="str">
        <f>IF(Table1[[#This Row],[Date]]="","",IF(Table1[[#This Row],[Effect 1]]="Dr.","Yes","No"))</f>
        <v/>
      </c>
      <c r="BR823" t="str">
        <f>IF(Table1[[#This Row],[Date]]="","",Table1[[#This Row],[Ledger 1]])</f>
        <v/>
      </c>
      <c r="BS823" t="str">
        <f>IF(Table1[[#This Row],[Date]]="","",IF(Table1[[#This Row],[Effect 1]]="Dr.",-Table1[[#This Row],[Amount 1]],Table1[[#This Row],[Amount 1]]))</f>
        <v/>
      </c>
      <c r="BV823" t="str">
        <f>IF(Table1[[#This Row],[Ledger 2]]="","","No")</f>
        <v/>
      </c>
      <c r="BW823" t="str">
        <f>IF(Table1[[#This Row],[Date]]="","",IF(Table1[[#This Row],[Effect 2]]="Dr.","Yes","No"))</f>
        <v/>
      </c>
      <c r="BX823" t="str">
        <f>IF(Table1[[#This Row],[Date]]="","",Table1[[#This Row],[Ledger 2]])</f>
        <v/>
      </c>
      <c r="BY823" t="str">
        <f>IF(Table1[[#This Row],[Date]]="","",IF(Table1[[#This Row],[Effect 2]]="Dr.",-Table1[[#This Row],[Amount 2]],Table1[[#This Row],[Amount 2]]))</f>
        <v/>
      </c>
      <c r="CB823" t="str">
        <f>IF(Table1[[#This Row],[Ledger 3]]="","","No")</f>
        <v/>
      </c>
      <c r="CC823" t="str">
        <f>IF(Table1[[#This Row],[Ledger 3]]="","",IF(Table1[[#This Row],[Effect 3]]="Dr.","Yes","No"))</f>
        <v/>
      </c>
      <c r="CD823" t="str">
        <f>IF(Table1[[#This Row],[Ledger 3]]="","",Table1[[#This Row],[Ledger 3]])</f>
        <v/>
      </c>
      <c r="CE823" t="str">
        <f>IF(Table1[[#This Row],[Ledger 3]]="","",IF(Table1[[#This Row],[Effect 3]]="Dr.",-Table1[[#This Row],[Amount 3]],Table1[[#This Row],[Amount 3]]))</f>
        <v/>
      </c>
      <c r="CH823" t="str">
        <f>IF(Table1[[#This Row],[Ledger 4]]="","","No")</f>
        <v/>
      </c>
      <c r="CI823" t="str">
        <f>IF(Table1[[#This Row],[Ledger 4]]="","",IF(Table1[[#This Row],[Effect 4]]="Dr.","Yes","No"))</f>
        <v/>
      </c>
      <c r="CJ823" t="str">
        <f>IF(Table1[[#This Row],[Ledger 4]]="","",Table1[[#This Row],[Ledger 4]])</f>
        <v/>
      </c>
      <c r="CK823" t="str">
        <f>IF(Table1[[#This Row],[Ledger 4]]="","",IF(Table1[[#This Row],[Effect 4]]="Dr.",-Table1[[#This Row],[Amount 4]],Table1[[#This Row],[Amount 4]]))</f>
        <v/>
      </c>
      <c r="CN823" t="str">
        <f>IF(Table1[[#This Row],[Ledger 5]]="","","No")</f>
        <v/>
      </c>
      <c r="CO823" t="str">
        <f>IF(Table1[[#This Row],[Ledger 5]]="","",IF(Table1[[#This Row],[Effect 5]]="Dr.","Yes","No"))</f>
        <v/>
      </c>
      <c r="CP823" t="str">
        <f>IF(Table1[[#This Row],[Ledger 5]]="","",Table1[[#This Row],[Ledger 5]])</f>
        <v/>
      </c>
      <c r="CQ823" t="str">
        <f>IF(Table1[[#This Row],[Ledger 5]]="","",IF(Table1[[#This Row],[Effect 5]]="Dr.",-Table1[[#This Row],[Amount 5]],Table1[[#This Row],[Amount 5]]))</f>
        <v/>
      </c>
      <c r="CT823" t="str">
        <f>IF(Table1[[#This Row],[Ledger 6]]="","","No")</f>
        <v/>
      </c>
      <c r="CU823" t="str">
        <f>IF(Table1[[#This Row],[Ledger 6]]="","",IF(Table1[[#This Row],[Effect 6]]="Dr.","Yes","No"))</f>
        <v/>
      </c>
      <c r="CV823" t="str">
        <f>IF(Table1[[#This Row],[Ledger 6]]="","",Table1[[#This Row],[Ledger 6]])</f>
        <v/>
      </c>
      <c r="CW823" t="str">
        <f>IF(Table1[[#This Row],[Ledger 6]]="","",IF(Table1[[#This Row],[Effect 6]]="Dr.",-Table1[[#This Row],[Amount 6]],Table1[[#This Row],[Amount 6]]))</f>
        <v/>
      </c>
      <c r="CZ823" t="str">
        <f>IF(Table1[[#This Row],[Ledger 7]]="","","No")</f>
        <v/>
      </c>
      <c r="DA823" t="str">
        <f>IF(Table1[[#This Row],[Ledger 7]]="","",IF(Table1[[#This Row],[Effect 7]]="Dr.","Yes","No"))</f>
        <v/>
      </c>
      <c r="DB823" t="str">
        <f>IF(Table1[[#This Row],[Ledger 7]]="","",Table1[[#This Row],[Ledger 7]])</f>
        <v/>
      </c>
      <c r="DC823" t="str">
        <f>IF(Table1[[#This Row],[Ledger 7]]="","",IF(Table1[[#This Row],[Effect 7]]="Dr.",-Table1[[#This Row],[Amount 7]],Table1[[#This Row],[Amount 7]]))</f>
        <v/>
      </c>
      <c r="DF823" t="str">
        <f>IF(Table1[[#This Row],[Ledger 8]]="","","No")</f>
        <v/>
      </c>
      <c r="DG823" t="str">
        <f>IF(Table1[[#This Row],[Ledger 8]]="","",IF(Table1[[#This Row],[Effect 8]]="Dr.","Yes","No"))</f>
        <v/>
      </c>
      <c r="DH823" t="str">
        <f>IF(Table1[[#This Row],[Ledger 8]]="","",Table1[[#This Row],[Ledger 8]])</f>
        <v/>
      </c>
      <c r="DI823" t="str">
        <f>IF(Table1[[#This Row],[Ledger 8]]="","",IF(Table1[[#This Row],[Effect 8]]="Dr.",-Table1[[#This Row],[Amount 8]],Table1[[#This Row],[Amount 8]]))</f>
        <v/>
      </c>
      <c r="DL823" t="str">
        <f>IF(Table1[[#This Row],[Ledger 9]]="","","No")</f>
        <v/>
      </c>
      <c r="DM823" t="str">
        <f>IF(Table1[[#This Row],[Ledger 9]]="","",IF(Table1[[#This Row],[Effect 9]]="Dr.","Yes","No"))</f>
        <v/>
      </c>
      <c r="DN823" t="str">
        <f>IF(Table1[[#This Row],[Ledger 9]]="","",Table1[[#This Row],[Ledger 9]])</f>
        <v/>
      </c>
      <c r="DO823" t="str">
        <f>IF(Table1[[#This Row],[Ledger 9]]="","",IF(Table1[[#This Row],[Effect 9]]="Dr.",-Table1[[#This Row],[Amount 9]],Table1[[#This Row],[Amount 9]]))</f>
        <v/>
      </c>
      <c r="DR823" t="str">
        <f>IF(Table1[[#This Row],[Ledger 10]]="","","No")</f>
        <v/>
      </c>
      <c r="DS823" t="str">
        <f>IF(Table1[[#This Row],[Ledger 10]]="","",IF(Table1[[#This Row],[Effect 10]]="Dr.","Yes","No"))</f>
        <v/>
      </c>
      <c r="DT823" t="str">
        <f>IF(Table1[[#This Row],[Ledger 10]]="","",Table1[[#This Row],[Ledger 10]])</f>
        <v/>
      </c>
      <c r="DU823" t="str">
        <f>IF(Table1[[#This Row],[Ledger 10]]="","",IF(Table1[[#This Row],[Effect 10]]="Dr.",-Table1[[#This Row],[Amount 10]],Table1[[#This Row],[Amount 10]]))</f>
        <v/>
      </c>
      <c r="DX823" t="str">
        <f>IF(Table1[[#This Row],[Ledger 11]]="","","No")</f>
        <v/>
      </c>
      <c r="DY823" t="str">
        <f>IF(Table1[[#This Row],[Ledger 11]]="","",IF(Table1[[#This Row],[Effect 11]]="Dr.","Yes","No"))</f>
        <v/>
      </c>
      <c r="DZ823" t="str">
        <f>IF(Table1[[#This Row],[Ledger 11]]="","",Table1[[#This Row],[Ledger 11]])</f>
        <v/>
      </c>
      <c r="EA823" t="str">
        <f>IF(Table1[[#This Row],[Ledger 11]]="","",IF(Table1[[#This Row],[Effect 11]]="Dr.",-Table1[[#This Row],[Amount 11]],Table1[[#This Row],[Amount 11]]))</f>
        <v/>
      </c>
      <c r="ED823" t="str">
        <f>IF(Table1[[#This Row],[Ledger 12]]="","","No")</f>
        <v/>
      </c>
      <c r="EE823" t="str">
        <f>IF(Table1[[#This Row],[Ledger 12]]="","",IF(Table1[[#This Row],[Effect 12]]="Dr.","Yes","No"))</f>
        <v/>
      </c>
      <c r="EF823" t="str">
        <f>IF(Table1[[#This Row],[Ledger 12]]="","",Table1[[#This Row],[Ledger 12]])</f>
        <v/>
      </c>
      <c r="EG823" t="str">
        <f>IF(Table1[[#This Row],[Ledger 12]]="","",IF(Table1[[#This Row],[Effect 12]]="Dr.",-Table1[[#This Row],[Amount 12]],Table1[[#This Row],[Amount 12]]))</f>
        <v/>
      </c>
      <c r="EJ823" t="str">
        <f>IF(Table1[[#This Row],[Ledger 13]]="","","No")</f>
        <v/>
      </c>
      <c r="EK823" t="str">
        <f>IF(Table1[[#This Row],[Ledger 13]]="","",IF(Table1[[#This Row],[Effect 13]]="Dr.","Yes","No"))</f>
        <v/>
      </c>
      <c r="EL823" t="str">
        <f>IF(Table1[[#This Row],[Ledger 13]]="","",Table1[[#This Row],[Ledger 13]])</f>
        <v/>
      </c>
      <c r="EM823" t="str">
        <f>IF(Table1[[#This Row],[Ledger 13]]="","",IF(Table1[[#This Row],[Effect 13]]="Dr.",-Table1[[#This Row],[Amount 13]],Table1[[#This Row],[Amount 13]]))</f>
        <v/>
      </c>
      <c r="EP823" t="str">
        <f>IF(Table1[[#This Row],[Ledger 14]]="","","No")</f>
        <v/>
      </c>
      <c r="EQ823" t="str">
        <f>IF(Table1[[#This Row],[Ledger 14]]="","",IF(Table1[[#This Row],[Effect 14]]="Dr.","Yes","No"))</f>
        <v/>
      </c>
      <c r="ER823" t="str">
        <f>IF(Table1[[#This Row],[Ledger 14]]="","",Table1[[#This Row],[Ledger 14]])</f>
        <v/>
      </c>
      <c r="ES823" t="str">
        <f>IF(Table1[[#This Row],[Ledger 14]]="","",IF(Table1[[#This Row],[Effect 14]]="Dr.",-Table1[[#This Row],[Amount 14]],Table1[[#This Row],[Amount 14]]))</f>
        <v/>
      </c>
      <c r="EV823" t="str">
        <f>IF(Table1[[#This Row],[Ledger 15]]="","","No")</f>
        <v/>
      </c>
      <c r="EW823" t="str">
        <f>IF(Table1[[#This Row],[Ledger 15]]="","",IF(Table1[[#This Row],[Effect 15]]="Dr.","Yes","No"))</f>
        <v/>
      </c>
      <c r="EX823" t="str">
        <f>IF(Table1[[#This Row],[Ledger 15]]="","",Table1[[#This Row],[Ledger 15]])</f>
        <v/>
      </c>
      <c r="EY823" t="str">
        <f>IF(Table1[[#This Row],[Ledger 15]]="","",IF(Table1[[#This Row],[Effect 15]]="Dr.",-Table1[[#This Row],[Amount 15]],Table1[[#This Row],[Amount 15]]))</f>
        <v/>
      </c>
      <c r="FD8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3">
        <f>IF(Table1[[#This Row],[Date]]="",0,IF(AND(Table1[[#This Row],[Date]]&gt;=$FE$2,Table1[[#This Row],[Date]]&lt;=$FE$3),0,1))</f>
        <v>0</v>
      </c>
      <c r="FF823">
        <f>IF(Table1[[#This Row],[Date]]="",0,IF(TYPE(VLOOKUP(Table1[[#This Row],[Voucher Type]],Table1[[#All],[Voucher Type Master]],1,FALSE))=16,1,0))</f>
        <v>0</v>
      </c>
      <c r="FG823">
        <f>IF(TYPE(IF(Table1[[#This Row],[Date]]="",0,IF(VLOOKUP(Table1[[#This Row],[Voucher Type]],$FY$5:$FZ$13,2,0)=Table1[[#This Row],[Effect 1]],0,1)))=16,1,0)</f>
        <v>0</v>
      </c>
      <c r="FH8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3">
        <f>IF(LEN(Table1[[#This Row],[Ledger 1]])&gt;0,IF(TYPE(VLOOKUP(Table1[[#This Row],[Ledger 1]],GZ:GZ,1,0))=16,1,0),0)</f>
        <v>0</v>
      </c>
      <c r="FJ823">
        <f>IF(LEN(Table1[[#This Row],[Ledger 2]])&gt;0,IF(TYPE(VLOOKUP(Table1[[#This Row],[Ledger 2]],GZ:GZ,1,0))=16,1,0),0)</f>
        <v>0</v>
      </c>
      <c r="FK823">
        <f>IF(LEN(Table1[[#This Row],[Ledger 3]])&gt;0,IF(TYPE(VLOOKUP(Table1[[#This Row],[Ledger 3]],GZ:GZ,1,0))=16,1,0),0)</f>
        <v>0</v>
      </c>
      <c r="FL823">
        <f>IF(LEN(Table1[[#This Row],[Ledger 4]])&gt;0,IF(TYPE(VLOOKUP(Table1[[#This Row],[Ledger 4]],GZ:GZ,1,0))=16,1,0),0)</f>
        <v>0</v>
      </c>
      <c r="FM823">
        <f>IF(LEN(Table1[[#This Row],[Ledger 5]])&gt;0,IF(TYPE(VLOOKUP(Table1[[#This Row],[Ledger 5]],GZ:GZ,1,0))=16,1,0),0)</f>
        <v>0</v>
      </c>
      <c r="FN823">
        <f>IF(LEN(Table1[[#This Row],[Ledger 6]])&gt;0,IF(TYPE(VLOOKUP(Table1[[#This Row],[Ledger 6]],$GZ:$GZ,1,0))=16,1,0),0)</f>
        <v>0</v>
      </c>
      <c r="FO823">
        <f>IF(LEN(Table1[[#This Row],[Ledger 7]])&gt;0,IF(TYPE(VLOOKUP(Table1[[#This Row],[Ledger 7]],$GZ:$GZ,1,0))=16,1,0),0)</f>
        <v>0</v>
      </c>
      <c r="FP823">
        <f>IF(LEN(Table1[[#This Row],[Ledger 8]])&gt;0,IF(TYPE(VLOOKUP(Table1[[#This Row],[Ledger 8]],$GZ:$GZ,1,0))=16,1,0),0)</f>
        <v>0</v>
      </c>
      <c r="FQ823">
        <f>IF(LEN(Table1[[#This Row],[Ledger 9]])&gt;0,IF(TYPE(VLOOKUP(Table1[[#This Row],[Ledger 9]],$GZ:$GZ,1,0))=16,1,0),0)</f>
        <v>0</v>
      </c>
      <c r="FR823">
        <f>IF(LEN(Table1[[#This Row],[Ledger 10]])&gt;0,IF(TYPE(VLOOKUP(Table1[[#This Row],[Ledger 10]],$GZ:$GZ,1,0))=16,1,0),0)</f>
        <v>0</v>
      </c>
      <c r="FS823">
        <f>IF(LEN(Table1[[#This Row],[Ledger 11]])&gt;0,IF(TYPE(VLOOKUP(Table1[[#This Row],[Ledger 11]],$GZ:$GZ,1,0))=16,1,0),0)</f>
        <v>0</v>
      </c>
      <c r="FT823">
        <f>IF(LEN(Table1[[#This Row],[Ledger 12]])&gt;0,IF(TYPE(VLOOKUP(Table1[[#This Row],[Ledger 12]],$GZ:$GZ,1,0))=16,1,0),0)</f>
        <v>0</v>
      </c>
      <c r="FU823">
        <f>IF(LEN(Table1[[#This Row],[Ledger 13]])&gt;0,IF(TYPE(VLOOKUP(Table1[[#This Row],[Ledger 13]],$GZ:$GZ,1,0))=16,1,0),0)</f>
        <v>0</v>
      </c>
      <c r="FV823">
        <f>IF(LEN(Table1[[#This Row],[Ledger 14]])&gt;0,IF(TYPE(VLOOKUP(Table1[[#This Row],[Ledger 14]],$GZ:$GZ,1,0))=16,1,0),0)</f>
        <v>0</v>
      </c>
      <c r="FW823">
        <f>IF(LEN(Table1[[#This Row],[Ledger 15]])&gt;0,IF(TYPE(VLOOKUP(Table1[[#This Row],[Ledger 15]],$GZ:$GZ,1,0))=16,1,0),0)</f>
        <v>0</v>
      </c>
    </row>
    <row r="824" spans="4:179" ht="33" customHeight="1" x14ac:dyDescent="0.45">
      <c r="D824" s="8">
        <f t="shared" si="21"/>
        <v>819</v>
      </c>
      <c r="E824" s="32"/>
      <c r="F824" s="34"/>
      <c r="G824" s="34"/>
      <c r="H824" s="34"/>
      <c r="I824" s="34"/>
      <c r="J824" s="38"/>
      <c r="K824" s="33"/>
      <c r="L824" s="36"/>
      <c r="M824" s="35"/>
      <c r="N824" s="34"/>
      <c r="O824" s="41"/>
      <c r="P824" s="35"/>
      <c r="Q824" s="34"/>
      <c r="R824" s="37"/>
      <c r="S824" s="35"/>
      <c r="T824" s="34"/>
      <c r="U824" s="37"/>
      <c r="V824" s="35"/>
      <c r="W824" s="34"/>
      <c r="X824" s="37"/>
      <c r="Y824" s="35"/>
      <c r="Z824" s="34"/>
      <c r="AA824" s="37"/>
      <c r="AB824" s="35"/>
      <c r="AC824" s="34"/>
      <c r="AD824" s="37"/>
      <c r="AE824" s="35"/>
      <c r="AF824" s="34"/>
      <c r="AG824" s="37"/>
      <c r="AH824" s="35"/>
      <c r="AI824" s="34"/>
      <c r="AJ824" s="37"/>
      <c r="AK824" s="35"/>
      <c r="AL824" s="34"/>
      <c r="AM824" s="37"/>
      <c r="AN824" s="35"/>
      <c r="AO824" s="34"/>
      <c r="AP824" s="37"/>
      <c r="AQ824" s="35"/>
      <c r="AR824" s="34"/>
      <c r="AS824" s="37"/>
      <c r="AT824" s="35"/>
      <c r="AU824" s="34"/>
      <c r="AV824" s="37"/>
      <c r="AW824" s="35"/>
      <c r="AX824" s="34"/>
      <c r="AY824" s="37"/>
      <c r="AZ824" s="35"/>
      <c r="BA824" s="34"/>
      <c r="BB824" s="37"/>
      <c r="BC8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4" s="7"/>
      <c r="BF824" t="str">
        <f>IF(Table1[[#This Row],[Date]]="","","&amp;lt;VOUCHER REMOTEID="&amp;""""&amp;$A$11&amp;$A$13&amp;ROW()&amp;""""&amp;" VCHTYPE="""&amp;F824&amp;""" ACTION="""&amp;"Create"&amp;"""&amp;gt;")</f>
        <v/>
      </c>
      <c r="BG824" t="str">
        <f>IF(Table1[[#This Row],[Date]]="","",TEXT(Table1[[#This Row],[Date]],"yyyymmdd"))</f>
        <v/>
      </c>
      <c r="BH824" t="str">
        <f>Table1[[#This Row],[Date2]]</f>
        <v/>
      </c>
      <c r="BI824" t="str">
        <f>IF(Table1[[#This Row],[Date]]="","",Table1[[#This Row],[Voucher Type]])</f>
        <v/>
      </c>
      <c r="BJ824" t="str">
        <f>IF(Table1[[#This Row],[Ref No / Invoice No]]="","",Table1[[#This Row],[Ref No / Invoice No]])</f>
        <v/>
      </c>
      <c r="BK824" t="str">
        <f>IF(Table1[[#This Row],[Voucher No]]="","",Table1[[#This Row],[Voucher No]])</f>
        <v/>
      </c>
      <c r="BL824" t="str">
        <f>IF(Table1[[#This Row],[Date]]="","",Table1[[#This Row],[Narration]])</f>
        <v/>
      </c>
      <c r="BM824" t="str">
        <f>IF(Table1[[#This Row],[Date]]="","",$A$11&amp;$A$13&amp;ROW())</f>
        <v/>
      </c>
      <c r="BN824" t="str">
        <f>IF(Table1[[#This Row],[Date]]="","",$A$13)</f>
        <v/>
      </c>
      <c r="BP824" t="str">
        <f>IF(Table1[[#This Row],[Ledger 1]]="","","No")</f>
        <v/>
      </c>
      <c r="BQ824" t="str">
        <f>IF(Table1[[#This Row],[Date]]="","",IF(Table1[[#This Row],[Effect 1]]="Dr.","Yes","No"))</f>
        <v/>
      </c>
      <c r="BR824" t="str">
        <f>IF(Table1[[#This Row],[Date]]="","",Table1[[#This Row],[Ledger 1]])</f>
        <v/>
      </c>
      <c r="BS824" t="str">
        <f>IF(Table1[[#This Row],[Date]]="","",IF(Table1[[#This Row],[Effect 1]]="Dr.",-Table1[[#This Row],[Amount 1]],Table1[[#This Row],[Amount 1]]))</f>
        <v/>
      </c>
      <c r="BV824" t="str">
        <f>IF(Table1[[#This Row],[Ledger 2]]="","","No")</f>
        <v/>
      </c>
      <c r="BW824" t="str">
        <f>IF(Table1[[#This Row],[Date]]="","",IF(Table1[[#This Row],[Effect 2]]="Dr.","Yes","No"))</f>
        <v/>
      </c>
      <c r="BX824" t="str">
        <f>IF(Table1[[#This Row],[Date]]="","",Table1[[#This Row],[Ledger 2]])</f>
        <v/>
      </c>
      <c r="BY824" t="str">
        <f>IF(Table1[[#This Row],[Date]]="","",IF(Table1[[#This Row],[Effect 2]]="Dr.",-Table1[[#This Row],[Amount 2]],Table1[[#This Row],[Amount 2]]))</f>
        <v/>
      </c>
      <c r="CB824" t="str">
        <f>IF(Table1[[#This Row],[Ledger 3]]="","","No")</f>
        <v/>
      </c>
      <c r="CC824" t="str">
        <f>IF(Table1[[#This Row],[Ledger 3]]="","",IF(Table1[[#This Row],[Effect 3]]="Dr.","Yes","No"))</f>
        <v/>
      </c>
      <c r="CD824" t="str">
        <f>IF(Table1[[#This Row],[Ledger 3]]="","",Table1[[#This Row],[Ledger 3]])</f>
        <v/>
      </c>
      <c r="CE824" t="str">
        <f>IF(Table1[[#This Row],[Ledger 3]]="","",IF(Table1[[#This Row],[Effect 3]]="Dr.",-Table1[[#This Row],[Amount 3]],Table1[[#This Row],[Amount 3]]))</f>
        <v/>
      </c>
      <c r="CH824" t="str">
        <f>IF(Table1[[#This Row],[Ledger 4]]="","","No")</f>
        <v/>
      </c>
      <c r="CI824" t="str">
        <f>IF(Table1[[#This Row],[Ledger 4]]="","",IF(Table1[[#This Row],[Effect 4]]="Dr.","Yes","No"))</f>
        <v/>
      </c>
      <c r="CJ824" t="str">
        <f>IF(Table1[[#This Row],[Ledger 4]]="","",Table1[[#This Row],[Ledger 4]])</f>
        <v/>
      </c>
      <c r="CK824" t="str">
        <f>IF(Table1[[#This Row],[Ledger 4]]="","",IF(Table1[[#This Row],[Effect 4]]="Dr.",-Table1[[#This Row],[Amount 4]],Table1[[#This Row],[Amount 4]]))</f>
        <v/>
      </c>
      <c r="CN824" t="str">
        <f>IF(Table1[[#This Row],[Ledger 5]]="","","No")</f>
        <v/>
      </c>
      <c r="CO824" t="str">
        <f>IF(Table1[[#This Row],[Ledger 5]]="","",IF(Table1[[#This Row],[Effect 5]]="Dr.","Yes","No"))</f>
        <v/>
      </c>
      <c r="CP824" t="str">
        <f>IF(Table1[[#This Row],[Ledger 5]]="","",Table1[[#This Row],[Ledger 5]])</f>
        <v/>
      </c>
      <c r="CQ824" t="str">
        <f>IF(Table1[[#This Row],[Ledger 5]]="","",IF(Table1[[#This Row],[Effect 5]]="Dr.",-Table1[[#This Row],[Amount 5]],Table1[[#This Row],[Amount 5]]))</f>
        <v/>
      </c>
      <c r="CT824" t="str">
        <f>IF(Table1[[#This Row],[Ledger 6]]="","","No")</f>
        <v/>
      </c>
      <c r="CU824" t="str">
        <f>IF(Table1[[#This Row],[Ledger 6]]="","",IF(Table1[[#This Row],[Effect 6]]="Dr.","Yes","No"))</f>
        <v/>
      </c>
      <c r="CV824" t="str">
        <f>IF(Table1[[#This Row],[Ledger 6]]="","",Table1[[#This Row],[Ledger 6]])</f>
        <v/>
      </c>
      <c r="CW824" t="str">
        <f>IF(Table1[[#This Row],[Ledger 6]]="","",IF(Table1[[#This Row],[Effect 6]]="Dr.",-Table1[[#This Row],[Amount 6]],Table1[[#This Row],[Amount 6]]))</f>
        <v/>
      </c>
      <c r="CZ824" t="str">
        <f>IF(Table1[[#This Row],[Ledger 7]]="","","No")</f>
        <v/>
      </c>
      <c r="DA824" t="str">
        <f>IF(Table1[[#This Row],[Ledger 7]]="","",IF(Table1[[#This Row],[Effect 7]]="Dr.","Yes","No"))</f>
        <v/>
      </c>
      <c r="DB824" t="str">
        <f>IF(Table1[[#This Row],[Ledger 7]]="","",Table1[[#This Row],[Ledger 7]])</f>
        <v/>
      </c>
      <c r="DC824" t="str">
        <f>IF(Table1[[#This Row],[Ledger 7]]="","",IF(Table1[[#This Row],[Effect 7]]="Dr.",-Table1[[#This Row],[Amount 7]],Table1[[#This Row],[Amount 7]]))</f>
        <v/>
      </c>
      <c r="DF824" t="str">
        <f>IF(Table1[[#This Row],[Ledger 8]]="","","No")</f>
        <v/>
      </c>
      <c r="DG824" t="str">
        <f>IF(Table1[[#This Row],[Ledger 8]]="","",IF(Table1[[#This Row],[Effect 8]]="Dr.","Yes","No"))</f>
        <v/>
      </c>
      <c r="DH824" t="str">
        <f>IF(Table1[[#This Row],[Ledger 8]]="","",Table1[[#This Row],[Ledger 8]])</f>
        <v/>
      </c>
      <c r="DI824" t="str">
        <f>IF(Table1[[#This Row],[Ledger 8]]="","",IF(Table1[[#This Row],[Effect 8]]="Dr.",-Table1[[#This Row],[Amount 8]],Table1[[#This Row],[Amount 8]]))</f>
        <v/>
      </c>
      <c r="DL824" t="str">
        <f>IF(Table1[[#This Row],[Ledger 9]]="","","No")</f>
        <v/>
      </c>
      <c r="DM824" t="str">
        <f>IF(Table1[[#This Row],[Ledger 9]]="","",IF(Table1[[#This Row],[Effect 9]]="Dr.","Yes","No"))</f>
        <v/>
      </c>
      <c r="DN824" t="str">
        <f>IF(Table1[[#This Row],[Ledger 9]]="","",Table1[[#This Row],[Ledger 9]])</f>
        <v/>
      </c>
      <c r="DO824" t="str">
        <f>IF(Table1[[#This Row],[Ledger 9]]="","",IF(Table1[[#This Row],[Effect 9]]="Dr.",-Table1[[#This Row],[Amount 9]],Table1[[#This Row],[Amount 9]]))</f>
        <v/>
      </c>
      <c r="DR824" t="str">
        <f>IF(Table1[[#This Row],[Ledger 10]]="","","No")</f>
        <v/>
      </c>
      <c r="DS824" t="str">
        <f>IF(Table1[[#This Row],[Ledger 10]]="","",IF(Table1[[#This Row],[Effect 10]]="Dr.","Yes","No"))</f>
        <v/>
      </c>
      <c r="DT824" t="str">
        <f>IF(Table1[[#This Row],[Ledger 10]]="","",Table1[[#This Row],[Ledger 10]])</f>
        <v/>
      </c>
      <c r="DU824" t="str">
        <f>IF(Table1[[#This Row],[Ledger 10]]="","",IF(Table1[[#This Row],[Effect 10]]="Dr.",-Table1[[#This Row],[Amount 10]],Table1[[#This Row],[Amount 10]]))</f>
        <v/>
      </c>
      <c r="DX824" t="str">
        <f>IF(Table1[[#This Row],[Ledger 11]]="","","No")</f>
        <v/>
      </c>
      <c r="DY824" t="str">
        <f>IF(Table1[[#This Row],[Ledger 11]]="","",IF(Table1[[#This Row],[Effect 11]]="Dr.","Yes","No"))</f>
        <v/>
      </c>
      <c r="DZ824" t="str">
        <f>IF(Table1[[#This Row],[Ledger 11]]="","",Table1[[#This Row],[Ledger 11]])</f>
        <v/>
      </c>
      <c r="EA824" t="str">
        <f>IF(Table1[[#This Row],[Ledger 11]]="","",IF(Table1[[#This Row],[Effect 11]]="Dr.",-Table1[[#This Row],[Amount 11]],Table1[[#This Row],[Amount 11]]))</f>
        <v/>
      </c>
      <c r="ED824" t="str">
        <f>IF(Table1[[#This Row],[Ledger 12]]="","","No")</f>
        <v/>
      </c>
      <c r="EE824" t="str">
        <f>IF(Table1[[#This Row],[Ledger 12]]="","",IF(Table1[[#This Row],[Effect 12]]="Dr.","Yes","No"))</f>
        <v/>
      </c>
      <c r="EF824" t="str">
        <f>IF(Table1[[#This Row],[Ledger 12]]="","",Table1[[#This Row],[Ledger 12]])</f>
        <v/>
      </c>
      <c r="EG824" t="str">
        <f>IF(Table1[[#This Row],[Ledger 12]]="","",IF(Table1[[#This Row],[Effect 12]]="Dr.",-Table1[[#This Row],[Amount 12]],Table1[[#This Row],[Amount 12]]))</f>
        <v/>
      </c>
      <c r="EJ824" t="str">
        <f>IF(Table1[[#This Row],[Ledger 13]]="","","No")</f>
        <v/>
      </c>
      <c r="EK824" t="str">
        <f>IF(Table1[[#This Row],[Ledger 13]]="","",IF(Table1[[#This Row],[Effect 13]]="Dr.","Yes","No"))</f>
        <v/>
      </c>
      <c r="EL824" t="str">
        <f>IF(Table1[[#This Row],[Ledger 13]]="","",Table1[[#This Row],[Ledger 13]])</f>
        <v/>
      </c>
      <c r="EM824" t="str">
        <f>IF(Table1[[#This Row],[Ledger 13]]="","",IF(Table1[[#This Row],[Effect 13]]="Dr.",-Table1[[#This Row],[Amount 13]],Table1[[#This Row],[Amount 13]]))</f>
        <v/>
      </c>
      <c r="EP824" t="str">
        <f>IF(Table1[[#This Row],[Ledger 14]]="","","No")</f>
        <v/>
      </c>
      <c r="EQ824" t="str">
        <f>IF(Table1[[#This Row],[Ledger 14]]="","",IF(Table1[[#This Row],[Effect 14]]="Dr.","Yes","No"))</f>
        <v/>
      </c>
      <c r="ER824" t="str">
        <f>IF(Table1[[#This Row],[Ledger 14]]="","",Table1[[#This Row],[Ledger 14]])</f>
        <v/>
      </c>
      <c r="ES824" t="str">
        <f>IF(Table1[[#This Row],[Ledger 14]]="","",IF(Table1[[#This Row],[Effect 14]]="Dr.",-Table1[[#This Row],[Amount 14]],Table1[[#This Row],[Amount 14]]))</f>
        <v/>
      </c>
      <c r="EV824" t="str">
        <f>IF(Table1[[#This Row],[Ledger 15]]="","","No")</f>
        <v/>
      </c>
      <c r="EW824" t="str">
        <f>IF(Table1[[#This Row],[Ledger 15]]="","",IF(Table1[[#This Row],[Effect 15]]="Dr.","Yes","No"))</f>
        <v/>
      </c>
      <c r="EX824" t="str">
        <f>IF(Table1[[#This Row],[Ledger 15]]="","",Table1[[#This Row],[Ledger 15]])</f>
        <v/>
      </c>
      <c r="EY824" t="str">
        <f>IF(Table1[[#This Row],[Ledger 15]]="","",IF(Table1[[#This Row],[Effect 15]]="Dr.",-Table1[[#This Row],[Amount 15]],Table1[[#This Row],[Amount 15]]))</f>
        <v/>
      </c>
      <c r="FD8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4">
        <f>IF(Table1[[#This Row],[Date]]="",0,IF(AND(Table1[[#This Row],[Date]]&gt;=$FE$2,Table1[[#This Row],[Date]]&lt;=$FE$3),0,1))</f>
        <v>0</v>
      </c>
      <c r="FF824">
        <f>IF(Table1[[#This Row],[Date]]="",0,IF(TYPE(VLOOKUP(Table1[[#This Row],[Voucher Type]],Table1[[#All],[Voucher Type Master]],1,FALSE))=16,1,0))</f>
        <v>0</v>
      </c>
      <c r="FG824">
        <f>IF(TYPE(IF(Table1[[#This Row],[Date]]="",0,IF(VLOOKUP(Table1[[#This Row],[Voucher Type]],$FY$5:$FZ$13,2,0)=Table1[[#This Row],[Effect 1]],0,1)))=16,1,0)</f>
        <v>0</v>
      </c>
      <c r="FH8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4">
        <f>IF(LEN(Table1[[#This Row],[Ledger 1]])&gt;0,IF(TYPE(VLOOKUP(Table1[[#This Row],[Ledger 1]],GZ:GZ,1,0))=16,1,0),0)</f>
        <v>0</v>
      </c>
      <c r="FJ824">
        <f>IF(LEN(Table1[[#This Row],[Ledger 2]])&gt;0,IF(TYPE(VLOOKUP(Table1[[#This Row],[Ledger 2]],GZ:GZ,1,0))=16,1,0),0)</f>
        <v>0</v>
      </c>
      <c r="FK824">
        <f>IF(LEN(Table1[[#This Row],[Ledger 3]])&gt;0,IF(TYPE(VLOOKUP(Table1[[#This Row],[Ledger 3]],GZ:GZ,1,0))=16,1,0),0)</f>
        <v>0</v>
      </c>
      <c r="FL824">
        <f>IF(LEN(Table1[[#This Row],[Ledger 4]])&gt;0,IF(TYPE(VLOOKUP(Table1[[#This Row],[Ledger 4]],GZ:GZ,1,0))=16,1,0),0)</f>
        <v>0</v>
      </c>
      <c r="FM824">
        <f>IF(LEN(Table1[[#This Row],[Ledger 5]])&gt;0,IF(TYPE(VLOOKUP(Table1[[#This Row],[Ledger 5]],GZ:GZ,1,0))=16,1,0),0)</f>
        <v>0</v>
      </c>
      <c r="FN824">
        <f>IF(LEN(Table1[[#This Row],[Ledger 6]])&gt;0,IF(TYPE(VLOOKUP(Table1[[#This Row],[Ledger 6]],$GZ:$GZ,1,0))=16,1,0),0)</f>
        <v>0</v>
      </c>
      <c r="FO824">
        <f>IF(LEN(Table1[[#This Row],[Ledger 7]])&gt;0,IF(TYPE(VLOOKUP(Table1[[#This Row],[Ledger 7]],$GZ:$GZ,1,0))=16,1,0),0)</f>
        <v>0</v>
      </c>
      <c r="FP824">
        <f>IF(LEN(Table1[[#This Row],[Ledger 8]])&gt;0,IF(TYPE(VLOOKUP(Table1[[#This Row],[Ledger 8]],$GZ:$GZ,1,0))=16,1,0),0)</f>
        <v>0</v>
      </c>
      <c r="FQ824">
        <f>IF(LEN(Table1[[#This Row],[Ledger 9]])&gt;0,IF(TYPE(VLOOKUP(Table1[[#This Row],[Ledger 9]],$GZ:$GZ,1,0))=16,1,0),0)</f>
        <v>0</v>
      </c>
      <c r="FR824">
        <f>IF(LEN(Table1[[#This Row],[Ledger 10]])&gt;0,IF(TYPE(VLOOKUP(Table1[[#This Row],[Ledger 10]],$GZ:$GZ,1,0))=16,1,0),0)</f>
        <v>0</v>
      </c>
      <c r="FS824">
        <f>IF(LEN(Table1[[#This Row],[Ledger 11]])&gt;0,IF(TYPE(VLOOKUP(Table1[[#This Row],[Ledger 11]],$GZ:$GZ,1,0))=16,1,0),0)</f>
        <v>0</v>
      </c>
      <c r="FT824">
        <f>IF(LEN(Table1[[#This Row],[Ledger 12]])&gt;0,IF(TYPE(VLOOKUP(Table1[[#This Row],[Ledger 12]],$GZ:$GZ,1,0))=16,1,0),0)</f>
        <v>0</v>
      </c>
      <c r="FU824">
        <f>IF(LEN(Table1[[#This Row],[Ledger 13]])&gt;0,IF(TYPE(VLOOKUP(Table1[[#This Row],[Ledger 13]],$GZ:$GZ,1,0))=16,1,0),0)</f>
        <v>0</v>
      </c>
      <c r="FV824">
        <f>IF(LEN(Table1[[#This Row],[Ledger 14]])&gt;0,IF(TYPE(VLOOKUP(Table1[[#This Row],[Ledger 14]],$GZ:$GZ,1,0))=16,1,0),0)</f>
        <v>0</v>
      </c>
      <c r="FW824">
        <f>IF(LEN(Table1[[#This Row],[Ledger 15]])&gt;0,IF(TYPE(VLOOKUP(Table1[[#This Row],[Ledger 15]],$GZ:$GZ,1,0))=16,1,0),0)</f>
        <v>0</v>
      </c>
    </row>
    <row r="825" spans="4:179" ht="33" customHeight="1" x14ac:dyDescent="0.45">
      <c r="D825" s="8">
        <f t="shared" si="21"/>
        <v>820</v>
      </c>
      <c r="E825" s="32"/>
      <c r="F825" s="34"/>
      <c r="G825" s="34"/>
      <c r="H825" s="34"/>
      <c r="I825" s="34"/>
      <c r="J825" s="38"/>
      <c r="K825" s="33"/>
      <c r="L825" s="36"/>
      <c r="M825" s="35"/>
      <c r="N825" s="34"/>
      <c r="O825" s="41"/>
      <c r="P825" s="35"/>
      <c r="Q825" s="34"/>
      <c r="R825" s="37"/>
      <c r="S825" s="35"/>
      <c r="T825" s="34"/>
      <c r="U825" s="37"/>
      <c r="V825" s="35"/>
      <c r="W825" s="34"/>
      <c r="X825" s="37"/>
      <c r="Y825" s="35"/>
      <c r="Z825" s="34"/>
      <c r="AA825" s="37"/>
      <c r="AB825" s="35"/>
      <c r="AC825" s="34"/>
      <c r="AD825" s="37"/>
      <c r="AE825" s="35"/>
      <c r="AF825" s="34"/>
      <c r="AG825" s="37"/>
      <c r="AH825" s="35"/>
      <c r="AI825" s="34"/>
      <c r="AJ825" s="37"/>
      <c r="AK825" s="35"/>
      <c r="AL825" s="34"/>
      <c r="AM825" s="37"/>
      <c r="AN825" s="35"/>
      <c r="AO825" s="34"/>
      <c r="AP825" s="37"/>
      <c r="AQ825" s="35"/>
      <c r="AR825" s="34"/>
      <c r="AS825" s="37"/>
      <c r="AT825" s="35"/>
      <c r="AU825" s="34"/>
      <c r="AV825" s="37"/>
      <c r="AW825" s="35"/>
      <c r="AX825" s="34"/>
      <c r="AY825" s="37"/>
      <c r="AZ825" s="35"/>
      <c r="BA825" s="34"/>
      <c r="BB825" s="37"/>
      <c r="BC8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5" s="7"/>
      <c r="BF825" t="str">
        <f>IF(Table1[[#This Row],[Date]]="","","&amp;lt;VOUCHER REMOTEID="&amp;""""&amp;$A$11&amp;$A$13&amp;ROW()&amp;""""&amp;" VCHTYPE="""&amp;F825&amp;""" ACTION="""&amp;"Create"&amp;"""&amp;gt;")</f>
        <v/>
      </c>
      <c r="BG825" t="str">
        <f>IF(Table1[[#This Row],[Date]]="","",TEXT(Table1[[#This Row],[Date]],"yyyymmdd"))</f>
        <v/>
      </c>
      <c r="BH825" t="str">
        <f>Table1[[#This Row],[Date2]]</f>
        <v/>
      </c>
      <c r="BI825" t="str">
        <f>IF(Table1[[#This Row],[Date]]="","",Table1[[#This Row],[Voucher Type]])</f>
        <v/>
      </c>
      <c r="BJ825" t="str">
        <f>IF(Table1[[#This Row],[Ref No / Invoice No]]="","",Table1[[#This Row],[Ref No / Invoice No]])</f>
        <v/>
      </c>
      <c r="BK825" t="str">
        <f>IF(Table1[[#This Row],[Voucher No]]="","",Table1[[#This Row],[Voucher No]])</f>
        <v/>
      </c>
      <c r="BL825" t="str">
        <f>IF(Table1[[#This Row],[Date]]="","",Table1[[#This Row],[Narration]])</f>
        <v/>
      </c>
      <c r="BM825" t="str">
        <f>IF(Table1[[#This Row],[Date]]="","",$A$11&amp;$A$13&amp;ROW())</f>
        <v/>
      </c>
      <c r="BN825" t="str">
        <f>IF(Table1[[#This Row],[Date]]="","",$A$13)</f>
        <v/>
      </c>
      <c r="BP825" t="str">
        <f>IF(Table1[[#This Row],[Ledger 1]]="","","No")</f>
        <v/>
      </c>
      <c r="BQ825" t="str">
        <f>IF(Table1[[#This Row],[Date]]="","",IF(Table1[[#This Row],[Effect 1]]="Dr.","Yes","No"))</f>
        <v/>
      </c>
      <c r="BR825" t="str">
        <f>IF(Table1[[#This Row],[Date]]="","",Table1[[#This Row],[Ledger 1]])</f>
        <v/>
      </c>
      <c r="BS825" t="str">
        <f>IF(Table1[[#This Row],[Date]]="","",IF(Table1[[#This Row],[Effect 1]]="Dr.",-Table1[[#This Row],[Amount 1]],Table1[[#This Row],[Amount 1]]))</f>
        <v/>
      </c>
      <c r="BV825" t="str">
        <f>IF(Table1[[#This Row],[Ledger 2]]="","","No")</f>
        <v/>
      </c>
      <c r="BW825" t="str">
        <f>IF(Table1[[#This Row],[Date]]="","",IF(Table1[[#This Row],[Effect 2]]="Dr.","Yes","No"))</f>
        <v/>
      </c>
      <c r="BX825" t="str">
        <f>IF(Table1[[#This Row],[Date]]="","",Table1[[#This Row],[Ledger 2]])</f>
        <v/>
      </c>
      <c r="BY825" t="str">
        <f>IF(Table1[[#This Row],[Date]]="","",IF(Table1[[#This Row],[Effect 2]]="Dr.",-Table1[[#This Row],[Amount 2]],Table1[[#This Row],[Amount 2]]))</f>
        <v/>
      </c>
      <c r="CB825" t="str">
        <f>IF(Table1[[#This Row],[Ledger 3]]="","","No")</f>
        <v/>
      </c>
      <c r="CC825" t="str">
        <f>IF(Table1[[#This Row],[Ledger 3]]="","",IF(Table1[[#This Row],[Effect 3]]="Dr.","Yes","No"))</f>
        <v/>
      </c>
      <c r="CD825" t="str">
        <f>IF(Table1[[#This Row],[Ledger 3]]="","",Table1[[#This Row],[Ledger 3]])</f>
        <v/>
      </c>
      <c r="CE825" t="str">
        <f>IF(Table1[[#This Row],[Ledger 3]]="","",IF(Table1[[#This Row],[Effect 3]]="Dr.",-Table1[[#This Row],[Amount 3]],Table1[[#This Row],[Amount 3]]))</f>
        <v/>
      </c>
      <c r="CH825" t="str">
        <f>IF(Table1[[#This Row],[Ledger 4]]="","","No")</f>
        <v/>
      </c>
      <c r="CI825" t="str">
        <f>IF(Table1[[#This Row],[Ledger 4]]="","",IF(Table1[[#This Row],[Effect 4]]="Dr.","Yes","No"))</f>
        <v/>
      </c>
      <c r="CJ825" t="str">
        <f>IF(Table1[[#This Row],[Ledger 4]]="","",Table1[[#This Row],[Ledger 4]])</f>
        <v/>
      </c>
      <c r="CK825" t="str">
        <f>IF(Table1[[#This Row],[Ledger 4]]="","",IF(Table1[[#This Row],[Effect 4]]="Dr.",-Table1[[#This Row],[Amount 4]],Table1[[#This Row],[Amount 4]]))</f>
        <v/>
      </c>
      <c r="CN825" t="str">
        <f>IF(Table1[[#This Row],[Ledger 5]]="","","No")</f>
        <v/>
      </c>
      <c r="CO825" t="str">
        <f>IF(Table1[[#This Row],[Ledger 5]]="","",IF(Table1[[#This Row],[Effect 5]]="Dr.","Yes","No"))</f>
        <v/>
      </c>
      <c r="CP825" t="str">
        <f>IF(Table1[[#This Row],[Ledger 5]]="","",Table1[[#This Row],[Ledger 5]])</f>
        <v/>
      </c>
      <c r="CQ825" t="str">
        <f>IF(Table1[[#This Row],[Ledger 5]]="","",IF(Table1[[#This Row],[Effect 5]]="Dr.",-Table1[[#This Row],[Amount 5]],Table1[[#This Row],[Amount 5]]))</f>
        <v/>
      </c>
      <c r="CT825" t="str">
        <f>IF(Table1[[#This Row],[Ledger 6]]="","","No")</f>
        <v/>
      </c>
      <c r="CU825" t="str">
        <f>IF(Table1[[#This Row],[Ledger 6]]="","",IF(Table1[[#This Row],[Effect 6]]="Dr.","Yes","No"))</f>
        <v/>
      </c>
      <c r="CV825" t="str">
        <f>IF(Table1[[#This Row],[Ledger 6]]="","",Table1[[#This Row],[Ledger 6]])</f>
        <v/>
      </c>
      <c r="CW825" t="str">
        <f>IF(Table1[[#This Row],[Ledger 6]]="","",IF(Table1[[#This Row],[Effect 6]]="Dr.",-Table1[[#This Row],[Amount 6]],Table1[[#This Row],[Amount 6]]))</f>
        <v/>
      </c>
      <c r="CZ825" t="str">
        <f>IF(Table1[[#This Row],[Ledger 7]]="","","No")</f>
        <v/>
      </c>
      <c r="DA825" t="str">
        <f>IF(Table1[[#This Row],[Ledger 7]]="","",IF(Table1[[#This Row],[Effect 7]]="Dr.","Yes","No"))</f>
        <v/>
      </c>
      <c r="DB825" t="str">
        <f>IF(Table1[[#This Row],[Ledger 7]]="","",Table1[[#This Row],[Ledger 7]])</f>
        <v/>
      </c>
      <c r="DC825" t="str">
        <f>IF(Table1[[#This Row],[Ledger 7]]="","",IF(Table1[[#This Row],[Effect 7]]="Dr.",-Table1[[#This Row],[Amount 7]],Table1[[#This Row],[Amount 7]]))</f>
        <v/>
      </c>
      <c r="DF825" t="str">
        <f>IF(Table1[[#This Row],[Ledger 8]]="","","No")</f>
        <v/>
      </c>
      <c r="DG825" t="str">
        <f>IF(Table1[[#This Row],[Ledger 8]]="","",IF(Table1[[#This Row],[Effect 8]]="Dr.","Yes","No"))</f>
        <v/>
      </c>
      <c r="DH825" t="str">
        <f>IF(Table1[[#This Row],[Ledger 8]]="","",Table1[[#This Row],[Ledger 8]])</f>
        <v/>
      </c>
      <c r="DI825" t="str">
        <f>IF(Table1[[#This Row],[Ledger 8]]="","",IF(Table1[[#This Row],[Effect 8]]="Dr.",-Table1[[#This Row],[Amount 8]],Table1[[#This Row],[Amount 8]]))</f>
        <v/>
      </c>
      <c r="DL825" t="str">
        <f>IF(Table1[[#This Row],[Ledger 9]]="","","No")</f>
        <v/>
      </c>
      <c r="DM825" t="str">
        <f>IF(Table1[[#This Row],[Ledger 9]]="","",IF(Table1[[#This Row],[Effect 9]]="Dr.","Yes","No"))</f>
        <v/>
      </c>
      <c r="DN825" t="str">
        <f>IF(Table1[[#This Row],[Ledger 9]]="","",Table1[[#This Row],[Ledger 9]])</f>
        <v/>
      </c>
      <c r="DO825" t="str">
        <f>IF(Table1[[#This Row],[Ledger 9]]="","",IF(Table1[[#This Row],[Effect 9]]="Dr.",-Table1[[#This Row],[Amount 9]],Table1[[#This Row],[Amount 9]]))</f>
        <v/>
      </c>
      <c r="DR825" t="str">
        <f>IF(Table1[[#This Row],[Ledger 10]]="","","No")</f>
        <v/>
      </c>
      <c r="DS825" t="str">
        <f>IF(Table1[[#This Row],[Ledger 10]]="","",IF(Table1[[#This Row],[Effect 10]]="Dr.","Yes","No"))</f>
        <v/>
      </c>
      <c r="DT825" t="str">
        <f>IF(Table1[[#This Row],[Ledger 10]]="","",Table1[[#This Row],[Ledger 10]])</f>
        <v/>
      </c>
      <c r="DU825" t="str">
        <f>IF(Table1[[#This Row],[Ledger 10]]="","",IF(Table1[[#This Row],[Effect 10]]="Dr.",-Table1[[#This Row],[Amount 10]],Table1[[#This Row],[Amount 10]]))</f>
        <v/>
      </c>
      <c r="DX825" t="str">
        <f>IF(Table1[[#This Row],[Ledger 11]]="","","No")</f>
        <v/>
      </c>
      <c r="DY825" t="str">
        <f>IF(Table1[[#This Row],[Ledger 11]]="","",IF(Table1[[#This Row],[Effect 11]]="Dr.","Yes","No"))</f>
        <v/>
      </c>
      <c r="DZ825" t="str">
        <f>IF(Table1[[#This Row],[Ledger 11]]="","",Table1[[#This Row],[Ledger 11]])</f>
        <v/>
      </c>
      <c r="EA825" t="str">
        <f>IF(Table1[[#This Row],[Ledger 11]]="","",IF(Table1[[#This Row],[Effect 11]]="Dr.",-Table1[[#This Row],[Amount 11]],Table1[[#This Row],[Amount 11]]))</f>
        <v/>
      </c>
      <c r="ED825" t="str">
        <f>IF(Table1[[#This Row],[Ledger 12]]="","","No")</f>
        <v/>
      </c>
      <c r="EE825" t="str">
        <f>IF(Table1[[#This Row],[Ledger 12]]="","",IF(Table1[[#This Row],[Effect 12]]="Dr.","Yes","No"))</f>
        <v/>
      </c>
      <c r="EF825" t="str">
        <f>IF(Table1[[#This Row],[Ledger 12]]="","",Table1[[#This Row],[Ledger 12]])</f>
        <v/>
      </c>
      <c r="EG825" t="str">
        <f>IF(Table1[[#This Row],[Ledger 12]]="","",IF(Table1[[#This Row],[Effect 12]]="Dr.",-Table1[[#This Row],[Amount 12]],Table1[[#This Row],[Amount 12]]))</f>
        <v/>
      </c>
      <c r="EJ825" t="str">
        <f>IF(Table1[[#This Row],[Ledger 13]]="","","No")</f>
        <v/>
      </c>
      <c r="EK825" t="str">
        <f>IF(Table1[[#This Row],[Ledger 13]]="","",IF(Table1[[#This Row],[Effect 13]]="Dr.","Yes","No"))</f>
        <v/>
      </c>
      <c r="EL825" t="str">
        <f>IF(Table1[[#This Row],[Ledger 13]]="","",Table1[[#This Row],[Ledger 13]])</f>
        <v/>
      </c>
      <c r="EM825" t="str">
        <f>IF(Table1[[#This Row],[Ledger 13]]="","",IF(Table1[[#This Row],[Effect 13]]="Dr.",-Table1[[#This Row],[Amount 13]],Table1[[#This Row],[Amount 13]]))</f>
        <v/>
      </c>
      <c r="EP825" t="str">
        <f>IF(Table1[[#This Row],[Ledger 14]]="","","No")</f>
        <v/>
      </c>
      <c r="EQ825" t="str">
        <f>IF(Table1[[#This Row],[Ledger 14]]="","",IF(Table1[[#This Row],[Effect 14]]="Dr.","Yes","No"))</f>
        <v/>
      </c>
      <c r="ER825" t="str">
        <f>IF(Table1[[#This Row],[Ledger 14]]="","",Table1[[#This Row],[Ledger 14]])</f>
        <v/>
      </c>
      <c r="ES825" t="str">
        <f>IF(Table1[[#This Row],[Ledger 14]]="","",IF(Table1[[#This Row],[Effect 14]]="Dr.",-Table1[[#This Row],[Amount 14]],Table1[[#This Row],[Amount 14]]))</f>
        <v/>
      </c>
      <c r="EV825" t="str">
        <f>IF(Table1[[#This Row],[Ledger 15]]="","","No")</f>
        <v/>
      </c>
      <c r="EW825" t="str">
        <f>IF(Table1[[#This Row],[Ledger 15]]="","",IF(Table1[[#This Row],[Effect 15]]="Dr.","Yes","No"))</f>
        <v/>
      </c>
      <c r="EX825" t="str">
        <f>IF(Table1[[#This Row],[Ledger 15]]="","",Table1[[#This Row],[Ledger 15]])</f>
        <v/>
      </c>
      <c r="EY825" t="str">
        <f>IF(Table1[[#This Row],[Ledger 15]]="","",IF(Table1[[#This Row],[Effect 15]]="Dr.",-Table1[[#This Row],[Amount 15]],Table1[[#This Row],[Amount 15]]))</f>
        <v/>
      </c>
      <c r="FD8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5">
        <f>IF(Table1[[#This Row],[Date]]="",0,IF(AND(Table1[[#This Row],[Date]]&gt;=$FE$2,Table1[[#This Row],[Date]]&lt;=$FE$3),0,1))</f>
        <v>0</v>
      </c>
      <c r="FF825">
        <f>IF(Table1[[#This Row],[Date]]="",0,IF(TYPE(VLOOKUP(Table1[[#This Row],[Voucher Type]],Table1[[#All],[Voucher Type Master]],1,FALSE))=16,1,0))</f>
        <v>0</v>
      </c>
      <c r="FG825">
        <f>IF(TYPE(IF(Table1[[#This Row],[Date]]="",0,IF(VLOOKUP(Table1[[#This Row],[Voucher Type]],$FY$5:$FZ$13,2,0)=Table1[[#This Row],[Effect 1]],0,1)))=16,1,0)</f>
        <v>0</v>
      </c>
      <c r="FH8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5">
        <f>IF(LEN(Table1[[#This Row],[Ledger 1]])&gt;0,IF(TYPE(VLOOKUP(Table1[[#This Row],[Ledger 1]],GZ:GZ,1,0))=16,1,0),0)</f>
        <v>0</v>
      </c>
      <c r="FJ825">
        <f>IF(LEN(Table1[[#This Row],[Ledger 2]])&gt;0,IF(TYPE(VLOOKUP(Table1[[#This Row],[Ledger 2]],GZ:GZ,1,0))=16,1,0),0)</f>
        <v>0</v>
      </c>
      <c r="FK825">
        <f>IF(LEN(Table1[[#This Row],[Ledger 3]])&gt;0,IF(TYPE(VLOOKUP(Table1[[#This Row],[Ledger 3]],GZ:GZ,1,0))=16,1,0),0)</f>
        <v>0</v>
      </c>
      <c r="FL825">
        <f>IF(LEN(Table1[[#This Row],[Ledger 4]])&gt;0,IF(TYPE(VLOOKUP(Table1[[#This Row],[Ledger 4]],GZ:GZ,1,0))=16,1,0),0)</f>
        <v>0</v>
      </c>
      <c r="FM825">
        <f>IF(LEN(Table1[[#This Row],[Ledger 5]])&gt;0,IF(TYPE(VLOOKUP(Table1[[#This Row],[Ledger 5]],GZ:GZ,1,0))=16,1,0),0)</f>
        <v>0</v>
      </c>
      <c r="FN825">
        <f>IF(LEN(Table1[[#This Row],[Ledger 6]])&gt;0,IF(TYPE(VLOOKUP(Table1[[#This Row],[Ledger 6]],$GZ:$GZ,1,0))=16,1,0),0)</f>
        <v>0</v>
      </c>
      <c r="FO825">
        <f>IF(LEN(Table1[[#This Row],[Ledger 7]])&gt;0,IF(TYPE(VLOOKUP(Table1[[#This Row],[Ledger 7]],$GZ:$GZ,1,0))=16,1,0),0)</f>
        <v>0</v>
      </c>
      <c r="FP825">
        <f>IF(LEN(Table1[[#This Row],[Ledger 8]])&gt;0,IF(TYPE(VLOOKUP(Table1[[#This Row],[Ledger 8]],$GZ:$GZ,1,0))=16,1,0),0)</f>
        <v>0</v>
      </c>
      <c r="FQ825">
        <f>IF(LEN(Table1[[#This Row],[Ledger 9]])&gt;0,IF(TYPE(VLOOKUP(Table1[[#This Row],[Ledger 9]],$GZ:$GZ,1,0))=16,1,0),0)</f>
        <v>0</v>
      </c>
      <c r="FR825">
        <f>IF(LEN(Table1[[#This Row],[Ledger 10]])&gt;0,IF(TYPE(VLOOKUP(Table1[[#This Row],[Ledger 10]],$GZ:$GZ,1,0))=16,1,0),0)</f>
        <v>0</v>
      </c>
      <c r="FS825">
        <f>IF(LEN(Table1[[#This Row],[Ledger 11]])&gt;0,IF(TYPE(VLOOKUP(Table1[[#This Row],[Ledger 11]],$GZ:$GZ,1,0))=16,1,0),0)</f>
        <v>0</v>
      </c>
      <c r="FT825">
        <f>IF(LEN(Table1[[#This Row],[Ledger 12]])&gt;0,IF(TYPE(VLOOKUP(Table1[[#This Row],[Ledger 12]],$GZ:$GZ,1,0))=16,1,0),0)</f>
        <v>0</v>
      </c>
      <c r="FU825">
        <f>IF(LEN(Table1[[#This Row],[Ledger 13]])&gt;0,IF(TYPE(VLOOKUP(Table1[[#This Row],[Ledger 13]],$GZ:$GZ,1,0))=16,1,0),0)</f>
        <v>0</v>
      </c>
      <c r="FV825">
        <f>IF(LEN(Table1[[#This Row],[Ledger 14]])&gt;0,IF(TYPE(VLOOKUP(Table1[[#This Row],[Ledger 14]],$GZ:$GZ,1,0))=16,1,0),0)</f>
        <v>0</v>
      </c>
      <c r="FW825">
        <f>IF(LEN(Table1[[#This Row],[Ledger 15]])&gt;0,IF(TYPE(VLOOKUP(Table1[[#This Row],[Ledger 15]],$GZ:$GZ,1,0))=16,1,0),0)</f>
        <v>0</v>
      </c>
    </row>
    <row r="826" spans="4:179" ht="33" customHeight="1" x14ac:dyDescent="0.45">
      <c r="D826" s="8">
        <f t="shared" si="21"/>
        <v>821</v>
      </c>
      <c r="E826" s="32"/>
      <c r="F826" s="34"/>
      <c r="G826" s="34"/>
      <c r="H826" s="34"/>
      <c r="I826" s="34"/>
      <c r="J826" s="38"/>
      <c r="K826" s="33"/>
      <c r="L826" s="36"/>
      <c r="M826" s="35"/>
      <c r="N826" s="34"/>
      <c r="O826" s="41"/>
      <c r="P826" s="35"/>
      <c r="Q826" s="34"/>
      <c r="R826" s="37"/>
      <c r="S826" s="35"/>
      <c r="T826" s="34"/>
      <c r="U826" s="37"/>
      <c r="V826" s="35"/>
      <c r="W826" s="34"/>
      <c r="X826" s="37"/>
      <c r="Y826" s="35"/>
      <c r="Z826" s="34"/>
      <c r="AA826" s="37"/>
      <c r="AB826" s="35"/>
      <c r="AC826" s="34"/>
      <c r="AD826" s="37"/>
      <c r="AE826" s="35"/>
      <c r="AF826" s="34"/>
      <c r="AG826" s="37"/>
      <c r="AH826" s="35"/>
      <c r="AI826" s="34"/>
      <c r="AJ826" s="37"/>
      <c r="AK826" s="35"/>
      <c r="AL826" s="34"/>
      <c r="AM826" s="37"/>
      <c r="AN826" s="35"/>
      <c r="AO826" s="34"/>
      <c r="AP826" s="37"/>
      <c r="AQ826" s="35"/>
      <c r="AR826" s="34"/>
      <c r="AS826" s="37"/>
      <c r="AT826" s="35"/>
      <c r="AU826" s="34"/>
      <c r="AV826" s="37"/>
      <c r="AW826" s="35"/>
      <c r="AX826" s="34"/>
      <c r="AY826" s="37"/>
      <c r="AZ826" s="35"/>
      <c r="BA826" s="34"/>
      <c r="BB826" s="37"/>
      <c r="BC8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6" s="7"/>
      <c r="BF826" t="str">
        <f>IF(Table1[[#This Row],[Date]]="","","&amp;lt;VOUCHER REMOTEID="&amp;""""&amp;$A$11&amp;$A$13&amp;ROW()&amp;""""&amp;" VCHTYPE="""&amp;F826&amp;""" ACTION="""&amp;"Create"&amp;"""&amp;gt;")</f>
        <v/>
      </c>
      <c r="BG826" t="str">
        <f>IF(Table1[[#This Row],[Date]]="","",TEXT(Table1[[#This Row],[Date]],"yyyymmdd"))</f>
        <v/>
      </c>
      <c r="BH826" t="str">
        <f>Table1[[#This Row],[Date2]]</f>
        <v/>
      </c>
      <c r="BI826" t="str">
        <f>IF(Table1[[#This Row],[Date]]="","",Table1[[#This Row],[Voucher Type]])</f>
        <v/>
      </c>
      <c r="BJ826" t="str">
        <f>IF(Table1[[#This Row],[Ref No / Invoice No]]="","",Table1[[#This Row],[Ref No / Invoice No]])</f>
        <v/>
      </c>
      <c r="BK826" t="str">
        <f>IF(Table1[[#This Row],[Voucher No]]="","",Table1[[#This Row],[Voucher No]])</f>
        <v/>
      </c>
      <c r="BL826" t="str">
        <f>IF(Table1[[#This Row],[Date]]="","",Table1[[#This Row],[Narration]])</f>
        <v/>
      </c>
      <c r="BM826" t="str">
        <f>IF(Table1[[#This Row],[Date]]="","",$A$11&amp;$A$13&amp;ROW())</f>
        <v/>
      </c>
      <c r="BN826" t="str">
        <f>IF(Table1[[#This Row],[Date]]="","",$A$13)</f>
        <v/>
      </c>
      <c r="BP826" t="str">
        <f>IF(Table1[[#This Row],[Ledger 1]]="","","No")</f>
        <v/>
      </c>
      <c r="BQ826" t="str">
        <f>IF(Table1[[#This Row],[Date]]="","",IF(Table1[[#This Row],[Effect 1]]="Dr.","Yes","No"))</f>
        <v/>
      </c>
      <c r="BR826" t="str">
        <f>IF(Table1[[#This Row],[Date]]="","",Table1[[#This Row],[Ledger 1]])</f>
        <v/>
      </c>
      <c r="BS826" t="str">
        <f>IF(Table1[[#This Row],[Date]]="","",IF(Table1[[#This Row],[Effect 1]]="Dr.",-Table1[[#This Row],[Amount 1]],Table1[[#This Row],[Amount 1]]))</f>
        <v/>
      </c>
      <c r="BV826" t="str">
        <f>IF(Table1[[#This Row],[Ledger 2]]="","","No")</f>
        <v/>
      </c>
      <c r="BW826" t="str">
        <f>IF(Table1[[#This Row],[Date]]="","",IF(Table1[[#This Row],[Effect 2]]="Dr.","Yes","No"))</f>
        <v/>
      </c>
      <c r="BX826" t="str">
        <f>IF(Table1[[#This Row],[Date]]="","",Table1[[#This Row],[Ledger 2]])</f>
        <v/>
      </c>
      <c r="BY826" t="str">
        <f>IF(Table1[[#This Row],[Date]]="","",IF(Table1[[#This Row],[Effect 2]]="Dr.",-Table1[[#This Row],[Amount 2]],Table1[[#This Row],[Amount 2]]))</f>
        <v/>
      </c>
      <c r="CB826" t="str">
        <f>IF(Table1[[#This Row],[Ledger 3]]="","","No")</f>
        <v/>
      </c>
      <c r="CC826" t="str">
        <f>IF(Table1[[#This Row],[Ledger 3]]="","",IF(Table1[[#This Row],[Effect 3]]="Dr.","Yes","No"))</f>
        <v/>
      </c>
      <c r="CD826" t="str">
        <f>IF(Table1[[#This Row],[Ledger 3]]="","",Table1[[#This Row],[Ledger 3]])</f>
        <v/>
      </c>
      <c r="CE826" t="str">
        <f>IF(Table1[[#This Row],[Ledger 3]]="","",IF(Table1[[#This Row],[Effect 3]]="Dr.",-Table1[[#This Row],[Amount 3]],Table1[[#This Row],[Amount 3]]))</f>
        <v/>
      </c>
      <c r="CH826" t="str">
        <f>IF(Table1[[#This Row],[Ledger 4]]="","","No")</f>
        <v/>
      </c>
      <c r="CI826" t="str">
        <f>IF(Table1[[#This Row],[Ledger 4]]="","",IF(Table1[[#This Row],[Effect 4]]="Dr.","Yes","No"))</f>
        <v/>
      </c>
      <c r="CJ826" t="str">
        <f>IF(Table1[[#This Row],[Ledger 4]]="","",Table1[[#This Row],[Ledger 4]])</f>
        <v/>
      </c>
      <c r="CK826" t="str">
        <f>IF(Table1[[#This Row],[Ledger 4]]="","",IF(Table1[[#This Row],[Effect 4]]="Dr.",-Table1[[#This Row],[Amount 4]],Table1[[#This Row],[Amount 4]]))</f>
        <v/>
      </c>
      <c r="CN826" t="str">
        <f>IF(Table1[[#This Row],[Ledger 5]]="","","No")</f>
        <v/>
      </c>
      <c r="CO826" t="str">
        <f>IF(Table1[[#This Row],[Ledger 5]]="","",IF(Table1[[#This Row],[Effect 5]]="Dr.","Yes","No"))</f>
        <v/>
      </c>
      <c r="CP826" t="str">
        <f>IF(Table1[[#This Row],[Ledger 5]]="","",Table1[[#This Row],[Ledger 5]])</f>
        <v/>
      </c>
      <c r="CQ826" t="str">
        <f>IF(Table1[[#This Row],[Ledger 5]]="","",IF(Table1[[#This Row],[Effect 5]]="Dr.",-Table1[[#This Row],[Amount 5]],Table1[[#This Row],[Amount 5]]))</f>
        <v/>
      </c>
      <c r="CT826" t="str">
        <f>IF(Table1[[#This Row],[Ledger 6]]="","","No")</f>
        <v/>
      </c>
      <c r="CU826" t="str">
        <f>IF(Table1[[#This Row],[Ledger 6]]="","",IF(Table1[[#This Row],[Effect 6]]="Dr.","Yes","No"))</f>
        <v/>
      </c>
      <c r="CV826" t="str">
        <f>IF(Table1[[#This Row],[Ledger 6]]="","",Table1[[#This Row],[Ledger 6]])</f>
        <v/>
      </c>
      <c r="CW826" t="str">
        <f>IF(Table1[[#This Row],[Ledger 6]]="","",IF(Table1[[#This Row],[Effect 6]]="Dr.",-Table1[[#This Row],[Amount 6]],Table1[[#This Row],[Amount 6]]))</f>
        <v/>
      </c>
      <c r="CZ826" t="str">
        <f>IF(Table1[[#This Row],[Ledger 7]]="","","No")</f>
        <v/>
      </c>
      <c r="DA826" t="str">
        <f>IF(Table1[[#This Row],[Ledger 7]]="","",IF(Table1[[#This Row],[Effect 7]]="Dr.","Yes","No"))</f>
        <v/>
      </c>
      <c r="DB826" t="str">
        <f>IF(Table1[[#This Row],[Ledger 7]]="","",Table1[[#This Row],[Ledger 7]])</f>
        <v/>
      </c>
      <c r="DC826" t="str">
        <f>IF(Table1[[#This Row],[Ledger 7]]="","",IF(Table1[[#This Row],[Effect 7]]="Dr.",-Table1[[#This Row],[Amount 7]],Table1[[#This Row],[Amount 7]]))</f>
        <v/>
      </c>
      <c r="DF826" t="str">
        <f>IF(Table1[[#This Row],[Ledger 8]]="","","No")</f>
        <v/>
      </c>
      <c r="DG826" t="str">
        <f>IF(Table1[[#This Row],[Ledger 8]]="","",IF(Table1[[#This Row],[Effect 8]]="Dr.","Yes","No"))</f>
        <v/>
      </c>
      <c r="DH826" t="str">
        <f>IF(Table1[[#This Row],[Ledger 8]]="","",Table1[[#This Row],[Ledger 8]])</f>
        <v/>
      </c>
      <c r="DI826" t="str">
        <f>IF(Table1[[#This Row],[Ledger 8]]="","",IF(Table1[[#This Row],[Effect 8]]="Dr.",-Table1[[#This Row],[Amount 8]],Table1[[#This Row],[Amount 8]]))</f>
        <v/>
      </c>
      <c r="DL826" t="str">
        <f>IF(Table1[[#This Row],[Ledger 9]]="","","No")</f>
        <v/>
      </c>
      <c r="DM826" t="str">
        <f>IF(Table1[[#This Row],[Ledger 9]]="","",IF(Table1[[#This Row],[Effect 9]]="Dr.","Yes","No"))</f>
        <v/>
      </c>
      <c r="DN826" t="str">
        <f>IF(Table1[[#This Row],[Ledger 9]]="","",Table1[[#This Row],[Ledger 9]])</f>
        <v/>
      </c>
      <c r="DO826" t="str">
        <f>IF(Table1[[#This Row],[Ledger 9]]="","",IF(Table1[[#This Row],[Effect 9]]="Dr.",-Table1[[#This Row],[Amount 9]],Table1[[#This Row],[Amount 9]]))</f>
        <v/>
      </c>
      <c r="DR826" t="str">
        <f>IF(Table1[[#This Row],[Ledger 10]]="","","No")</f>
        <v/>
      </c>
      <c r="DS826" t="str">
        <f>IF(Table1[[#This Row],[Ledger 10]]="","",IF(Table1[[#This Row],[Effect 10]]="Dr.","Yes","No"))</f>
        <v/>
      </c>
      <c r="DT826" t="str">
        <f>IF(Table1[[#This Row],[Ledger 10]]="","",Table1[[#This Row],[Ledger 10]])</f>
        <v/>
      </c>
      <c r="DU826" t="str">
        <f>IF(Table1[[#This Row],[Ledger 10]]="","",IF(Table1[[#This Row],[Effect 10]]="Dr.",-Table1[[#This Row],[Amount 10]],Table1[[#This Row],[Amount 10]]))</f>
        <v/>
      </c>
      <c r="DX826" t="str">
        <f>IF(Table1[[#This Row],[Ledger 11]]="","","No")</f>
        <v/>
      </c>
      <c r="DY826" t="str">
        <f>IF(Table1[[#This Row],[Ledger 11]]="","",IF(Table1[[#This Row],[Effect 11]]="Dr.","Yes","No"))</f>
        <v/>
      </c>
      <c r="DZ826" t="str">
        <f>IF(Table1[[#This Row],[Ledger 11]]="","",Table1[[#This Row],[Ledger 11]])</f>
        <v/>
      </c>
      <c r="EA826" t="str">
        <f>IF(Table1[[#This Row],[Ledger 11]]="","",IF(Table1[[#This Row],[Effect 11]]="Dr.",-Table1[[#This Row],[Amount 11]],Table1[[#This Row],[Amount 11]]))</f>
        <v/>
      </c>
      <c r="ED826" t="str">
        <f>IF(Table1[[#This Row],[Ledger 12]]="","","No")</f>
        <v/>
      </c>
      <c r="EE826" t="str">
        <f>IF(Table1[[#This Row],[Ledger 12]]="","",IF(Table1[[#This Row],[Effect 12]]="Dr.","Yes","No"))</f>
        <v/>
      </c>
      <c r="EF826" t="str">
        <f>IF(Table1[[#This Row],[Ledger 12]]="","",Table1[[#This Row],[Ledger 12]])</f>
        <v/>
      </c>
      <c r="EG826" t="str">
        <f>IF(Table1[[#This Row],[Ledger 12]]="","",IF(Table1[[#This Row],[Effect 12]]="Dr.",-Table1[[#This Row],[Amount 12]],Table1[[#This Row],[Amount 12]]))</f>
        <v/>
      </c>
      <c r="EJ826" t="str">
        <f>IF(Table1[[#This Row],[Ledger 13]]="","","No")</f>
        <v/>
      </c>
      <c r="EK826" t="str">
        <f>IF(Table1[[#This Row],[Ledger 13]]="","",IF(Table1[[#This Row],[Effect 13]]="Dr.","Yes","No"))</f>
        <v/>
      </c>
      <c r="EL826" t="str">
        <f>IF(Table1[[#This Row],[Ledger 13]]="","",Table1[[#This Row],[Ledger 13]])</f>
        <v/>
      </c>
      <c r="EM826" t="str">
        <f>IF(Table1[[#This Row],[Ledger 13]]="","",IF(Table1[[#This Row],[Effect 13]]="Dr.",-Table1[[#This Row],[Amount 13]],Table1[[#This Row],[Amount 13]]))</f>
        <v/>
      </c>
      <c r="EP826" t="str">
        <f>IF(Table1[[#This Row],[Ledger 14]]="","","No")</f>
        <v/>
      </c>
      <c r="EQ826" t="str">
        <f>IF(Table1[[#This Row],[Ledger 14]]="","",IF(Table1[[#This Row],[Effect 14]]="Dr.","Yes","No"))</f>
        <v/>
      </c>
      <c r="ER826" t="str">
        <f>IF(Table1[[#This Row],[Ledger 14]]="","",Table1[[#This Row],[Ledger 14]])</f>
        <v/>
      </c>
      <c r="ES826" t="str">
        <f>IF(Table1[[#This Row],[Ledger 14]]="","",IF(Table1[[#This Row],[Effect 14]]="Dr.",-Table1[[#This Row],[Amount 14]],Table1[[#This Row],[Amount 14]]))</f>
        <v/>
      </c>
      <c r="EV826" t="str">
        <f>IF(Table1[[#This Row],[Ledger 15]]="","","No")</f>
        <v/>
      </c>
      <c r="EW826" t="str">
        <f>IF(Table1[[#This Row],[Ledger 15]]="","",IF(Table1[[#This Row],[Effect 15]]="Dr.","Yes","No"))</f>
        <v/>
      </c>
      <c r="EX826" t="str">
        <f>IF(Table1[[#This Row],[Ledger 15]]="","",Table1[[#This Row],[Ledger 15]])</f>
        <v/>
      </c>
      <c r="EY826" t="str">
        <f>IF(Table1[[#This Row],[Ledger 15]]="","",IF(Table1[[#This Row],[Effect 15]]="Dr.",-Table1[[#This Row],[Amount 15]],Table1[[#This Row],[Amount 15]]))</f>
        <v/>
      </c>
      <c r="FD8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6">
        <f>IF(Table1[[#This Row],[Date]]="",0,IF(AND(Table1[[#This Row],[Date]]&gt;=$FE$2,Table1[[#This Row],[Date]]&lt;=$FE$3),0,1))</f>
        <v>0</v>
      </c>
      <c r="FF826">
        <f>IF(Table1[[#This Row],[Date]]="",0,IF(TYPE(VLOOKUP(Table1[[#This Row],[Voucher Type]],Table1[[#All],[Voucher Type Master]],1,FALSE))=16,1,0))</f>
        <v>0</v>
      </c>
      <c r="FG826">
        <f>IF(TYPE(IF(Table1[[#This Row],[Date]]="",0,IF(VLOOKUP(Table1[[#This Row],[Voucher Type]],$FY$5:$FZ$13,2,0)=Table1[[#This Row],[Effect 1]],0,1)))=16,1,0)</f>
        <v>0</v>
      </c>
      <c r="FH8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6">
        <f>IF(LEN(Table1[[#This Row],[Ledger 1]])&gt;0,IF(TYPE(VLOOKUP(Table1[[#This Row],[Ledger 1]],GZ:GZ,1,0))=16,1,0),0)</f>
        <v>0</v>
      </c>
      <c r="FJ826">
        <f>IF(LEN(Table1[[#This Row],[Ledger 2]])&gt;0,IF(TYPE(VLOOKUP(Table1[[#This Row],[Ledger 2]],GZ:GZ,1,0))=16,1,0),0)</f>
        <v>0</v>
      </c>
      <c r="FK826">
        <f>IF(LEN(Table1[[#This Row],[Ledger 3]])&gt;0,IF(TYPE(VLOOKUP(Table1[[#This Row],[Ledger 3]],GZ:GZ,1,0))=16,1,0),0)</f>
        <v>0</v>
      </c>
      <c r="FL826">
        <f>IF(LEN(Table1[[#This Row],[Ledger 4]])&gt;0,IF(TYPE(VLOOKUP(Table1[[#This Row],[Ledger 4]],GZ:GZ,1,0))=16,1,0),0)</f>
        <v>0</v>
      </c>
      <c r="FM826">
        <f>IF(LEN(Table1[[#This Row],[Ledger 5]])&gt;0,IF(TYPE(VLOOKUP(Table1[[#This Row],[Ledger 5]],GZ:GZ,1,0))=16,1,0),0)</f>
        <v>0</v>
      </c>
      <c r="FN826">
        <f>IF(LEN(Table1[[#This Row],[Ledger 6]])&gt;0,IF(TYPE(VLOOKUP(Table1[[#This Row],[Ledger 6]],$GZ:$GZ,1,0))=16,1,0),0)</f>
        <v>0</v>
      </c>
      <c r="FO826">
        <f>IF(LEN(Table1[[#This Row],[Ledger 7]])&gt;0,IF(TYPE(VLOOKUP(Table1[[#This Row],[Ledger 7]],$GZ:$GZ,1,0))=16,1,0),0)</f>
        <v>0</v>
      </c>
      <c r="FP826">
        <f>IF(LEN(Table1[[#This Row],[Ledger 8]])&gt;0,IF(TYPE(VLOOKUP(Table1[[#This Row],[Ledger 8]],$GZ:$GZ,1,0))=16,1,0),0)</f>
        <v>0</v>
      </c>
      <c r="FQ826">
        <f>IF(LEN(Table1[[#This Row],[Ledger 9]])&gt;0,IF(TYPE(VLOOKUP(Table1[[#This Row],[Ledger 9]],$GZ:$GZ,1,0))=16,1,0),0)</f>
        <v>0</v>
      </c>
      <c r="FR826">
        <f>IF(LEN(Table1[[#This Row],[Ledger 10]])&gt;0,IF(TYPE(VLOOKUP(Table1[[#This Row],[Ledger 10]],$GZ:$GZ,1,0))=16,1,0),0)</f>
        <v>0</v>
      </c>
      <c r="FS826">
        <f>IF(LEN(Table1[[#This Row],[Ledger 11]])&gt;0,IF(TYPE(VLOOKUP(Table1[[#This Row],[Ledger 11]],$GZ:$GZ,1,0))=16,1,0),0)</f>
        <v>0</v>
      </c>
      <c r="FT826">
        <f>IF(LEN(Table1[[#This Row],[Ledger 12]])&gt;0,IF(TYPE(VLOOKUP(Table1[[#This Row],[Ledger 12]],$GZ:$GZ,1,0))=16,1,0),0)</f>
        <v>0</v>
      </c>
      <c r="FU826">
        <f>IF(LEN(Table1[[#This Row],[Ledger 13]])&gt;0,IF(TYPE(VLOOKUP(Table1[[#This Row],[Ledger 13]],$GZ:$GZ,1,0))=16,1,0),0)</f>
        <v>0</v>
      </c>
      <c r="FV826">
        <f>IF(LEN(Table1[[#This Row],[Ledger 14]])&gt;0,IF(TYPE(VLOOKUP(Table1[[#This Row],[Ledger 14]],$GZ:$GZ,1,0))=16,1,0),0)</f>
        <v>0</v>
      </c>
      <c r="FW826">
        <f>IF(LEN(Table1[[#This Row],[Ledger 15]])&gt;0,IF(TYPE(VLOOKUP(Table1[[#This Row],[Ledger 15]],$GZ:$GZ,1,0))=16,1,0),0)</f>
        <v>0</v>
      </c>
    </row>
    <row r="827" spans="4:179" ht="33" customHeight="1" x14ac:dyDescent="0.45">
      <c r="D827" s="8">
        <f t="shared" si="21"/>
        <v>822</v>
      </c>
      <c r="E827" s="32"/>
      <c r="F827" s="34"/>
      <c r="G827" s="34"/>
      <c r="H827" s="34"/>
      <c r="I827" s="34"/>
      <c r="J827" s="38"/>
      <c r="K827" s="33"/>
      <c r="L827" s="36"/>
      <c r="M827" s="35"/>
      <c r="N827" s="34"/>
      <c r="O827" s="41"/>
      <c r="P827" s="35"/>
      <c r="Q827" s="34"/>
      <c r="R827" s="37"/>
      <c r="S827" s="35"/>
      <c r="T827" s="34"/>
      <c r="U827" s="37"/>
      <c r="V827" s="35"/>
      <c r="W827" s="34"/>
      <c r="X827" s="37"/>
      <c r="Y827" s="35"/>
      <c r="Z827" s="34"/>
      <c r="AA827" s="37"/>
      <c r="AB827" s="35"/>
      <c r="AC827" s="34"/>
      <c r="AD827" s="37"/>
      <c r="AE827" s="35"/>
      <c r="AF827" s="34"/>
      <c r="AG827" s="37"/>
      <c r="AH827" s="35"/>
      <c r="AI827" s="34"/>
      <c r="AJ827" s="37"/>
      <c r="AK827" s="35"/>
      <c r="AL827" s="34"/>
      <c r="AM827" s="37"/>
      <c r="AN827" s="35"/>
      <c r="AO827" s="34"/>
      <c r="AP827" s="37"/>
      <c r="AQ827" s="35"/>
      <c r="AR827" s="34"/>
      <c r="AS827" s="37"/>
      <c r="AT827" s="35"/>
      <c r="AU827" s="34"/>
      <c r="AV827" s="37"/>
      <c r="AW827" s="35"/>
      <c r="AX827" s="34"/>
      <c r="AY827" s="37"/>
      <c r="AZ827" s="35"/>
      <c r="BA827" s="34"/>
      <c r="BB827" s="37"/>
      <c r="BC8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7" s="7"/>
      <c r="BF827" t="str">
        <f>IF(Table1[[#This Row],[Date]]="","","&amp;lt;VOUCHER REMOTEID="&amp;""""&amp;$A$11&amp;$A$13&amp;ROW()&amp;""""&amp;" VCHTYPE="""&amp;F827&amp;""" ACTION="""&amp;"Create"&amp;"""&amp;gt;")</f>
        <v/>
      </c>
      <c r="BG827" t="str">
        <f>IF(Table1[[#This Row],[Date]]="","",TEXT(Table1[[#This Row],[Date]],"yyyymmdd"))</f>
        <v/>
      </c>
      <c r="BH827" t="str">
        <f>Table1[[#This Row],[Date2]]</f>
        <v/>
      </c>
      <c r="BI827" t="str">
        <f>IF(Table1[[#This Row],[Date]]="","",Table1[[#This Row],[Voucher Type]])</f>
        <v/>
      </c>
      <c r="BJ827" t="str">
        <f>IF(Table1[[#This Row],[Ref No / Invoice No]]="","",Table1[[#This Row],[Ref No / Invoice No]])</f>
        <v/>
      </c>
      <c r="BK827" t="str">
        <f>IF(Table1[[#This Row],[Voucher No]]="","",Table1[[#This Row],[Voucher No]])</f>
        <v/>
      </c>
      <c r="BL827" t="str">
        <f>IF(Table1[[#This Row],[Date]]="","",Table1[[#This Row],[Narration]])</f>
        <v/>
      </c>
      <c r="BM827" t="str">
        <f>IF(Table1[[#This Row],[Date]]="","",$A$11&amp;$A$13&amp;ROW())</f>
        <v/>
      </c>
      <c r="BN827" t="str">
        <f>IF(Table1[[#This Row],[Date]]="","",$A$13)</f>
        <v/>
      </c>
      <c r="BP827" t="str">
        <f>IF(Table1[[#This Row],[Ledger 1]]="","","No")</f>
        <v/>
      </c>
      <c r="BQ827" t="str">
        <f>IF(Table1[[#This Row],[Date]]="","",IF(Table1[[#This Row],[Effect 1]]="Dr.","Yes","No"))</f>
        <v/>
      </c>
      <c r="BR827" t="str">
        <f>IF(Table1[[#This Row],[Date]]="","",Table1[[#This Row],[Ledger 1]])</f>
        <v/>
      </c>
      <c r="BS827" t="str">
        <f>IF(Table1[[#This Row],[Date]]="","",IF(Table1[[#This Row],[Effect 1]]="Dr.",-Table1[[#This Row],[Amount 1]],Table1[[#This Row],[Amount 1]]))</f>
        <v/>
      </c>
      <c r="BV827" t="str">
        <f>IF(Table1[[#This Row],[Ledger 2]]="","","No")</f>
        <v/>
      </c>
      <c r="BW827" t="str">
        <f>IF(Table1[[#This Row],[Date]]="","",IF(Table1[[#This Row],[Effect 2]]="Dr.","Yes","No"))</f>
        <v/>
      </c>
      <c r="BX827" t="str">
        <f>IF(Table1[[#This Row],[Date]]="","",Table1[[#This Row],[Ledger 2]])</f>
        <v/>
      </c>
      <c r="BY827" t="str">
        <f>IF(Table1[[#This Row],[Date]]="","",IF(Table1[[#This Row],[Effect 2]]="Dr.",-Table1[[#This Row],[Amount 2]],Table1[[#This Row],[Amount 2]]))</f>
        <v/>
      </c>
      <c r="CB827" t="str">
        <f>IF(Table1[[#This Row],[Ledger 3]]="","","No")</f>
        <v/>
      </c>
      <c r="CC827" t="str">
        <f>IF(Table1[[#This Row],[Ledger 3]]="","",IF(Table1[[#This Row],[Effect 3]]="Dr.","Yes","No"))</f>
        <v/>
      </c>
      <c r="CD827" t="str">
        <f>IF(Table1[[#This Row],[Ledger 3]]="","",Table1[[#This Row],[Ledger 3]])</f>
        <v/>
      </c>
      <c r="CE827" t="str">
        <f>IF(Table1[[#This Row],[Ledger 3]]="","",IF(Table1[[#This Row],[Effect 3]]="Dr.",-Table1[[#This Row],[Amount 3]],Table1[[#This Row],[Amount 3]]))</f>
        <v/>
      </c>
      <c r="CH827" t="str">
        <f>IF(Table1[[#This Row],[Ledger 4]]="","","No")</f>
        <v/>
      </c>
      <c r="CI827" t="str">
        <f>IF(Table1[[#This Row],[Ledger 4]]="","",IF(Table1[[#This Row],[Effect 4]]="Dr.","Yes","No"))</f>
        <v/>
      </c>
      <c r="CJ827" t="str">
        <f>IF(Table1[[#This Row],[Ledger 4]]="","",Table1[[#This Row],[Ledger 4]])</f>
        <v/>
      </c>
      <c r="CK827" t="str">
        <f>IF(Table1[[#This Row],[Ledger 4]]="","",IF(Table1[[#This Row],[Effect 4]]="Dr.",-Table1[[#This Row],[Amount 4]],Table1[[#This Row],[Amount 4]]))</f>
        <v/>
      </c>
      <c r="CN827" t="str">
        <f>IF(Table1[[#This Row],[Ledger 5]]="","","No")</f>
        <v/>
      </c>
      <c r="CO827" t="str">
        <f>IF(Table1[[#This Row],[Ledger 5]]="","",IF(Table1[[#This Row],[Effect 5]]="Dr.","Yes","No"))</f>
        <v/>
      </c>
      <c r="CP827" t="str">
        <f>IF(Table1[[#This Row],[Ledger 5]]="","",Table1[[#This Row],[Ledger 5]])</f>
        <v/>
      </c>
      <c r="CQ827" t="str">
        <f>IF(Table1[[#This Row],[Ledger 5]]="","",IF(Table1[[#This Row],[Effect 5]]="Dr.",-Table1[[#This Row],[Amount 5]],Table1[[#This Row],[Amount 5]]))</f>
        <v/>
      </c>
      <c r="CT827" t="str">
        <f>IF(Table1[[#This Row],[Ledger 6]]="","","No")</f>
        <v/>
      </c>
      <c r="CU827" t="str">
        <f>IF(Table1[[#This Row],[Ledger 6]]="","",IF(Table1[[#This Row],[Effect 6]]="Dr.","Yes","No"))</f>
        <v/>
      </c>
      <c r="CV827" t="str">
        <f>IF(Table1[[#This Row],[Ledger 6]]="","",Table1[[#This Row],[Ledger 6]])</f>
        <v/>
      </c>
      <c r="CW827" t="str">
        <f>IF(Table1[[#This Row],[Ledger 6]]="","",IF(Table1[[#This Row],[Effect 6]]="Dr.",-Table1[[#This Row],[Amount 6]],Table1[[#This Row],[Amount 6]]))</f>
        <v/>
      </c>
      <c r="CZ827" t="str">
        <f>IF(Table1[[#This Row],[Ledger 7]]="","","No")</f>
        <v/>
      </c>
      <c r="DA827" t="str">
        <f>IF(Table1[[#This Row],[Ledger 7]]="","",IF(Table1[[#This Row],[Effect 7]]="Dr.","Yes","No"))</f>
        <v/>
      </c>
      <c r="DB827" t="str">
        <f>IF(Table1[[#This Row],[Ledger 7]]="","",Table1[[#This Row],[Ledger 7]])</f>
        <v/>
      </c>
      <c r="DC827" t="str">
        <f>IF(Table1[[#This Row],[Ledger 7]]="","",IF(Table1[[#This Row],[Effect 7]]="Dr.",-Table1[[#This Row],[Amount 7]],Table1[[#This Row],[Amount 7]]))</f>
        <v/>
      </c>
      <c r="DF827" t="str">
        <f>IF(Table1[[#This Row],[Ledger 8]]="","","No")</f>
        <v/>
      </c>
      <c r="DG827" t="str">
        <f>IF(Table1[[#This Row],[Ledger 8]]="","",IF(Table1[[#This Row],[Effect 8]]="Dr.","Yes","No"))</f>
        <v/>
      </c>
      <c r="DH827" t="str">
        <f>IF(Table1[[#This Row],[Ledger 8]]="","",Table1[[#This Row],[Ledger 8]])</f>
        <v/>
      </c>
      <c r="DI827" t="str">
        <f>IF(Table1[[#This Row],[Ledger 8]]="","",IF(Table1[[#This Row],[Effect 8]]="Dr.",-Table1[[#This Row],[Amount 8]],Table1[[#This Row],[Amount 8]]))</f>
        <v/>
      </c>
      <c r="DL827" t="str">
        <f>IF(Table1[[#This Row],[Ledger 9]]="","","No")</f>
        <v/>
      </c>
      <c r="DM827" t="str">
        <f>IF(Table1[[#This Row],[Ledger 9]]="","",IF(Table1[[#This Row],[Effect 9]]="Dr.","Yes","No"))</f>
        <v/>
      </c>
      <c r="DN827" t="str">
        <f>IF(Table1[[#This Row],[Ledger 9]]="","",Table1[[#This Row],[Ledger 9]])</f>
        <v/>
      </c>
      <c r="DO827" t="str">
        <f>IF(Table1[[#This Row],[Ledger 9]]="","",IF(Table1[[#This Row],[Effect 9]]="Dr.",-Table1[[#This Row],[Amount 9]],Table1[[#This Row],[Amount 9]]))</f>
        <v/>
      </c>
      <c r="DR827" t="str">
        <f>IF(Table1[[#This Row],[Ledger 10]]="","","No")</f>
        <v/>
      </c>
      <c r="DS827" t="str">
        <f>IF(Table1[[#This Row],[Ledger 10]]="","",IF(Table1[[#This Row],[Effect 10]]="Dr.","Yes","No"))</f>
        <v/>
      </c>
      <c r="DT827" t="str">
        <f>IF(Table1[[#This Row],[Ledger 10]]="","",Table1[[#This Row],[Ledger 10]])</f>
        <v/>
      </c>
      <c r="DU827" t="str">
        <f>IF(Table1[[#This Row],[Ledger 10]]="","",IF(Table1[[#This Row],[Effect 10]]="Dr.",-Table1[[#This Row],[Amount 10]],Table1[[#This Row],[Amount 10]]))</f>
        <v/>
      </c>
      <c r="DX827" t="str">
        <f>IF(Table1[[#This Row],[Ledger 11]]="","","No")</f>
        <v/>
      </c>
      <c r="DY827" t="str">
        <f>IF(Table1[[#This Row],[Ledger 11]]="","",IF(Table1[[#This Row],[Effect 11]]="Dr.","Yes","No"))</f>
        <v/>
      </c>
      <c r="DZ827" t="str">
        <f>IF(Table1[[#This Row],[Ledger 11]]="","",Table1[[#This Row],[Ledger 11]])</f>
        <v/>
      </c>
      <c r="EA827" t="str">
        <f>IF(Table1[[#This Row],[Ledger 11]]="","",IF(Table1[[#This Row],[Effect 11]]="Dr.",-Table1[[#This Row],[Amount 11]],Table1[[#This Row],[Amount 11]]))</f>
        <v/>
      </c>
      <c r="ED827" t="str">
        <f>IF(Table1[[#This Row],[Ledger 12]]="","","No")</f>
        <v/>
      </c>
      <c r="EE827" t="str">
        <f>IF(Table1[[#This Row],[Ledger 12]]="","",IF(Table1[[#This Row],[Effect 12]]="Dr.","Yes","No"))</f>
        <v/>
      </c>
      <c r="EF827" t="str">
        <f>IF(Table1[[#This Row],[Ledger 12]]="","",Table1[[#This Row],[Ledger 12]])</f>
        <v/>
      </c>
      <c r="EG827" t="str">
        <f>IF(Table1[[#This Row],[Ledger 12]]="","",IF(Table1[[#This Row],[Effect 12]]="Dr.",-Table1[[#This Row],[Amount 12]],Table1[[#This Row],[Amount 12]]))</f>
        <v/>
      </c>
      <c r="EJ827" t="str">
        <f>IF(Table1[[#This Row],[Ledger 13]]="","","No")</f>
        <v/>
      </c>
      <c r="EK827" t="str">
        <f>IF(Table1[[#This Row],[Ledger 13]]="","",IF(Table1[[#This Row],[Effect 13]]="Dr.","Yes","No"))</f>
        <v/>
      </c>
      <c r="EL827" t="str">
        <f>IF(Table1[[#This Row],[Ledger 13]]="","",Table1[[#This Row],[Ledger 13]])</f>
        <v/>
      </c>
      <c r="EM827" t="str">
        <f>IF(Table1[[#This Row],[Ledger 13]]="","",IF(Table1[[#This Row],[Effect 13]]="Dr.",-Table1[[#This Row],[Amount 13]],Table1[[#This Row],[Amount 13]]))</f>
        <v/>
      </c>
      <c r="EP827" t="str">
        <f>IF(Table1[[#This Row],[Ledger 14]]="","","No")</f>
        <v/>
      </c>
      <c r="EQ827" t="str">
        <f>IF(Table1[[#This Row],[Ledger 14]]="","",IF(Table1[[#This Row],[Effect 14]]="Dr.","Yes","No"))</f>
        <v/>
      </c>
      <c r="ER827" t="str">
        <f>IF(Table1[[#This Row],[Ledger 14]]="","",Table1[[#This Row],[Ledger 14]])</f>
        <v/>
      </c>
      <c r="ES827" t="str">
        <f>IF(Table1[[#This Row],[Ledger 14]]="","",IF(Table1[[#This Row],[Effect 14]]="Dr.",-Table1[[#This Row],[Amount 14]],Table1[[#This Row],[Amount 14]]))</f>
        <v/>
      </c>
      <c r="EV827" t="str">
        <f>IF(Table1[[#This Row],[Ledger 15]]="","","No")</f>
        <v/>
      </c>
      <c r="EW827" t="str">
        <f>IF(Table1[[#This Row],[Ledger 15]]="","",IF(Table1[[#This Row],[Effect 15]]="Dr.","Yes","No"))</f>
        <v/>
      </c>
      <c r="EX827" t="str">
        <f>IF(Table1[[#This Row],[Ledger 15]]="","",Table1[[#This Row],[Ledger 15]])</f>
        <v/>
      </c>
      <c r="EY827" t="str">
        <f>IF(Table1[[#This Row],[Ledger 15]]="","",IF(Table1[[#This Row],[Effect 15]]="Dr.",-Table1[[#This Row],[Amount 15]],Table1[[#This Row],[Amount 15]]))</f>
        <v/>
      </c>
      <c r="FD8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7">
        <f>IF(Table1[[#This Row],[Date]]="",0,IF(AND(Table1[[#This Row],[Date]]&gt;=$FE$2,Table1[[#This Row],[Date]]&lt;=$FE$3),0,1))</f>
        <v>0</v>
      </c>
      <c r="FF827">
        <f>IF(Table1[[#This Row],[Date]]="",0,IF(TYPE(VLOOKUP(Table1[[#This Row],[Voucher Type]],Table1[[#All],[Voucher Type Master]],1,FALSE))=16,1,0))</f>
        <v>0</v>
      </c>
      <c r="FG827">
        <f>IF(TYPE(IF(Table1[[#This Row],[Date]]="",0,IF(VLOOKUP(Table1[[#This Row],[Voucher Type]],$FY$5:$FZ$13,2,0)=Table1[[#This Row],[Effect 1]],0,1)))=16,1,0)</f>
        <v>0</v>
      </c>
      <c r="FH8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7">
        <f>IF(LEN(Table1[[#This Row],[Ledger 1]])&gt;0,IF(TYPE(VLOOKUP(Table1[[#This Row],[Ledger 1]],GZ:GZ,1,0))=16,1,0),0)</f>
        <v>0</v>
      </c>
      <c r="FJ827">
        <f>IF(LEN(Table1[[#This Row],[Ledger 2]])&gt;0,IF(TYPE(VLOOKUP(Table1[[#This Row],[Ledger 2]],GZ:GZ,1,0))=16,1,0),0)</f>
        <v>0</v>
      </c>
      <c r="FK827">
        <f>IF(LEN(Table1[[#This Row],[Ledger 3]])&gt;0,IF(TYPE(VLOOKUP(Table1[[#This Row],[Ledger 3]],GZ:GZ,1,0))=16,1,0),0)</f>
        <v>0</v>
      </c>
      <c r="FL827">
        <f>IF(LEN(Table1[[#This Row],[Ledger 4]])&gt;0,IF(TYPE(VLOOKUP(Table1[[#This Row],[Ledger 4]],GZ:GZ,1,0))=16,1,0),0)</f>
        <v>0</v>
      </c>
      <c r="FM827">
        <f>IF(LEN(Table1[[#This Row],[Ledger 5]])&gt;0,IF(TYPE(VLOOKUP(Table1[[#This Row],[Ledger 5]],GZ:GZ,1,0))=16,1,0),0)</f>
        <v>0</v>
      </c>
      <c r="FN827">
        <f>IF(LEN(Table1[[#This Row],[Ledger 6]])&gt;0,IF(TYPE(VLOOKUP(Table1[[#This Row],[Ledger 6]],$GZ:$GZ,1,0))=16,1,0),0)</f>
        <v>0</v>
      </c>
      <c r="FO827">
        <f>IF(LEN(Table1[[#This Row],[Ledger 7]])&gt;0,IF(TYPE(VLOOKUP(Table1[[#This Row],[Ledger 7]],$GZ:$GZ,1,0))=16,1,0),0)</f>
        <v>0</v>
      </c>
      <c r="FP827">
        <f>IF(LEN(Table1[[#This Row],[Ledger 8]])&gt;0,IF(TYPE(VLOOKUP(Table1[[#This Row],[Ledger 8]],$GZ:$GZ,1,0))=16,1,0),0)</f>
        <v>0</v>
      </c>
      <c r="FQ827">
        <f>IF(LEN(Table1[[#This Row],[Ledger 9]])&gt;0,IF(TYPE(VLOOKUP(Table1[[#This Row],[Ledger 9]],$GZ:$GZ,1,0))=16,1,0),0)</f>
        <v>0</v>
      </c>
      <c r="FR827">
        <f>IF(LEN(Table1[[#This Row],[Ledger 10]])&gt;0,IF(TYPE(VLOOKUP(Table1[[#This Row],[Ledger 10]],$GZ:$GZ,1,0))=16,1,0),0)</f>
        <v>0</v>
      </c>
      <c r="FS827">
        <f>IF(LEN(Table1[[#This Row],[Ledger 11]])&gt;0,IF(TYPE(VLOOKUP(Table1[[#This Row],[Ledger 11]],$GZ:$GZ,1,0))=16,1,0),0)</f>
        <v>0</v>
      </c>
      <c r="FT827">
        <f>IF(LEN(Table1[[#This Row],[Ledger 12]])&gt;0,IF(TYPE(VLOOKUP(Table1[[#This Row],[Ledger 12]],$GZ:$GZ,1,0))=16,1,0),0)</f>
        <v>0</v>
      </c>
      <c r="FU827">
        <f>IF(LEN(Table1[[#This Row],[Ledger 13]])&gt;0,IF(TYPE(VLOOKUP(Table1[[#This Row],[Ledger 13]],$GZ:$GZ,1,0))=16,1,0),0)</f>
        <v>0</v>
      </c>
      <c r="FV827">
        <f>IF(LEN(Table1[[#This Row],[Ledger 14]])&gt;0,IF(TYPE(VLOOKUP(Table1[[#This Row],[Ledger 14]],$GZ:$GZ,1,0))=16,1,0),0)</f>
        <v>0</v>
      </c>
      <c r="FW827">
        <f>IF(LEN(Table1[[#This Row],[Ledger 15]])&gt;0,IF(TYPE(VLOOKUP(Table1[[#This Row],[Ledger 15]],$GZ:$GZ,1,0))=16,1,0),0)</f>
        <v>0</v>
      </c>
    </row>
    <row r="828" spans="4:179" ht="33" customHeight="1" x14ac:dyDescent="0.45">
      <c r="D828" s="8">
        <f t="shared" si="21"/>
        <v>823</v>
      </c>
      <c r="E828" s="32"/>
      <c r="F828" s="34"/>
      <c r="G828" s="34"/>
      <c r="H828" s="34"/>
      <c r="I828" s="34"/>
      <c r="J828" s="38"/>
      <c r="K828" s="33"/>
      <c r="L828" s="36"/>
      <c r="M828" s="35"/>
      <c r="N828" s="34"/>
      <c r="O828" s="41"/>
      <c r="P828" s="35"/>
      <c r="Q828" s="34"/>
      <c r="R828" s="37"/>
      <c r="S828" s="35"/>
      <c r="T828" s="34"/>
      <c r="U828" s="37"/>
      <c r="V828" s="35"/>
      <c r="W828" s="34"/>
      <c r="X828" s="37"/>
      <c r="Y828" s="35"/>
      <c r="Z828" s="34"/>
      <c r="AA828" s="37"/>
      <c r="AB828" s="35"/>
      <c r="AC828" s="34"/>
      <c r="AD828" s="37"/>
      <c r="AE828" s="35"/>
      <c r="AF828" s="34"/>
      <c r="AG828" s="37"/>
      <c r="AH828" s="35"/>
      <c r="AI828" s="34"/>
      <c r="AJ828" s="37"/>
      <c r="AK828" s="35"/>
      <c r="AL828" s="34"/>
      <c r="AM828" s="37"/>
      <c r="AN828" s="35"/>
      <c r="AO828" s="34"/>
      <c r="AP828" s="37"/>
      <c r="AQ828" s="35"/>
      <c r="AR828" s="34"/>
      <c r="AS828" s="37"/>
      <c r="AT828" s="35"/>
      <c r="AU828" s="34"/>
      <c r="AV828" s="37"/>
      <c r="AW828" s="35"/>
      <c r="AX828" s="34"/>
      <c r="AY828" s="37"/>
      <c r="AZ828" s="35"/>
      <c r="BA828" s="34"/>
      <c r="BB828" s="37"/>
      <c r="BC8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8" s="7"/>
      <c r="BF828" t="str">
        <f>IF(Table1[[#This Row],[Date]]="","","&amp;lt;VOUCHER REMOTEID="&amp;""""&amp;$A$11&amp;$A$13&amp;ROW()&amp;""""&amp;" VCHTYPE="""&amp;F828&amp;""" ACTION="""&amp;"Create"&amp;"""&amp;gt;")</f>
        <v/>
      </c>
      <c r="BG828" t="str">
        <f>IF(Table1[[#This Row],[Date]]="","",TEXT(Table1[[#This Row],[Date]],"yyyymmdd"))</f>
        <v/>
      </c>
      <c r="BH828" t="str">
        <f>Table1[[#This Row],[Date2]]</f>
        <v/>
      </c>
      <c r="BI828" t="str">
        <f>IF(Table1[[#This Row],[Date]]="","",Table1[[#This Row],[Voucher Type]])</f>
        <v/>
      </c>
      <c r="BJ828" t="str">
        <f>IF(Table1[[#This Row],[Ref No / Invoice No]]="","",Table1[[#This Row],[Ref No / Invoice No]])</f>
        <v/>
      </c>
      <c r="BK828" t="str">
        <f>IF(Table1[[#This Row],[Voucher No]]="","",Table1[[#This Row],[Voucher No]])</f>
        <v/>
      </c>
      <c r="BL828" t="str">
        <f>IF(Table1[[#This Row],[Date]]="","",Table1[[#This Row],[Narration]])</f>
        <v/>
      </c>
      <c r="BM828" t="str">
        <f>IF(Table1[[#This Row],[Date]]="","",$A$11&amp;$A$13&amp;ROW())</f>
        <v/>
      </c>
      <c r="BN828" t="str">
        <f>IF(Table1[[#This Row],[Date]]="","",$A$13)</f>
        <v/>
      </c>
      <c r="BP828" t="str">
        <f>IF(Table1[[#This Row],[Ledger 1]]="","","No")</f>
        <v/>
      </c>
      <c r="BQ828" t="str">
        <f>IF(Table1[[#This Row],[Date]]="","",IF(Table1[[#This Row],[Effect 1]]="Dr.","Yes","No"))</f>
        <v/>
      </c>
      <c r="BR828" t="str">
        <f>IF(Table1[[#This Row],[Date]]="","",Table1[[#This Row],[Ledger 1]])</f>
        <v/>
      </c>
      <c r="BS828" t="str">
        <f>IF(Table1[[#This Row],[Date]]="","",IF(Table1[[#This Row],[Effect 1]]="Dr.",-Table1[[#This Row],[Amount 1]],Table1[[#This Row],[Amount 1]]))</f>
        <v/>
      </c>
      <c r="BV828" t="str">
        <f>IF(Table1[[#This Row],[Ledger 2]]="","","No")</f>
        <v/>
      </c>
      <c r="BW828" t="str">
        <f>IF(Table1[[#This Row],[Date]]="","",IF(Table1[[#This Row],[Effect 2]]="Dr.","Yes","No"))</f>
        <v/>
      </c>
      <c r="BX828" t="str">
        <f>IF(Table1[[#This Row],[Date]]="","",Table1[[#This Row],[Ledger 2]])</f>
        <v/>
      </c>
      <c r="BY828" t="str">
        <f>IF(Table1[[#This Row],[Date]]="","",IF(Table1[[#This Row],[Effect 2]]="Dr.",-Table1[[#This Row],[Amount 2]],Table1[[#This Row],[Amount 2]]))</f>
        <v/>
      </c>
      <c r="CB828" t="str">
        <f>IF(Table1[[#This Row],[Ledger 3]]="","","No")</f>
        <v/>
      </c>
      <c r="CC828" t="str">
        <f>IF(Table1[[#This Row],[Ledger 3]]="","",IF(Table1[[#This Row],[Effect 3]]="Dr.","Yes","No"))</f>
        <v/>
      </c>
      <c r="CD828" t="str">
        <f>IF(Table1[[#This Row],[Ledger 3]]="","",Table1[[#This Row],[Ledger 3]])</f>
        <v/>
      </c>
      <c r="CE828" t="str">
        <f>IF(Table1[[#This Row],[Ledger 3]]="","",IF(Table1[[#This Row],[Effect 3]]="Dr.",-Table1[[#This Row],[Amount 3]],Table1[[#This Row],[Amount 3]]))</f>
        <v/>
      </c>
      <c r="CH828" t="str">
        <f>IF(Table1[[#This Row],[Ledger 4]]="","","No")</f>
        <v/>
      </c>
      <c r="CI828" t="str">
        <f>IF(Table1[[#This Row],[Ledger 4]]="","",IF(Table1[[#This Row],[Effect 4]]="Dr.","Yes","No"))</f>
        <v/>
      </c>
      <c r="CJ828" t="str">
        <f>IF(Table1[[#This Row],[Ledger 4]]="","",Table1[[#This Row],[Ledger 4]])</f>
        <v/>
      </c>
      <c r="CK828" t="str">
        <f>IF(Table1[[#This Row],[Ledger 4]]="","",IF(Table1[[#This Row],[Effect 4]]="Dr.",-Table1[[#This Row],[Amount 4]],Table1[[#This Row],[Amount 4]]))</f>
        <v/>
      </c>
      <c r="CN828" t="str">
        <f>IF(Table1[[#This Row],[Ledger 5]]="","","No")</f>
        <v/>
      </c>
      <c r="CO828" t="str">
        <f>IF(Table1[[#This Row],[Ledger 5]]="","",IF(Table1[[#This Row],[Effect 5]]="Dr.","Yes","No"))</f>
        <v/>
      </c>
      <c r="CP828" t="str">
        <f>IF(Table1[[#This Row],[Ledger 5]]="","",Table1[[#This Row],[Ledger 5]])</f>
        <v/>
      </c>
      <c r="CQ828" t="str">
        <f>IF(Table1[[#This Row],[Ledger 5]]="","",IF(Table1[[#This Row],[Effect 5]]="Dr.",-Table1[[#This Row],[Amount 5]],Table1[[#This Row],[Amount 5]]))</f>
        <v/>
      </c>
      <c r="CT828" t="str">
        <f>IF(Table1[[#This Row],[Ledger 6]]="","","No")</f>
        <v/>
      </c>
      <c r="CU828" t="str">
        <f>IF(Table1[[#This Row],[Ledger 6]]="","",IF(Table1[[#This Row],[Effect 6]]="Dr.","Yes","No"))</f>
        <v/>
      </c>
      <c r="CV828" t="str">
        <f>IF(Table1[[#This Row],[Ledger 6]]="","",Table1[[#This Row],[Ledger 6]])</f>
        <v/>
      </c>
      <c r="CW828" t="str">
        <f>IF(Table1[[#This Row],[Ledger 6]]="","",IF(Table1[[#This Row],[Effect 6]]="Dr.",-Table1[[#This Row],[Amount 6]],Table1[[#This Row],[Amount 6]]))</f>
        <v/>
      </c>
      <c r="CZ828" t="str">
        <f>IF(Table1[[#This Row],[Ledger 7]]="","","No")</f>
        <v/>
      </c>
      <c r="DA828" t="str">
        <f>IF(Table1[[#This Row],[Ledger 7]]="","",IF(Table1[[#This Row],[Effect 7]]="Dr.","Yes","No"))</f>
        <v/>
      </c>
      <c r="DB828" t="str">
        <f>IF(Table1[[#This Row],[Ledger 7]]="","",Table1[[#This Row],[Ledger 7]])</f>
        <v/>
      </c>
      <c r="DC828" t="str">
        <f>IF(Table1[[#This Row],[Ledger 7]]="","",IF(Table1[[#This Row],[Effect 7]]="Dr.",-Table1[[#This Row],[Amount 7]],Table1[[#This Row],[Amount 7]]))</f>
        <v/>
      </c>
      <c r="DF828" t="str">
        <f>IF(Table1[[#This Row],[Ledger 8]]="","","No")</f>
        <v/>
      </c>
      <c r="DG828" t="str">
        <f>IF(Table1[[#This Row],[Ledger 8]]="","",IF(Table1[[#This Row],[Effect 8]]="Dr.","Yes","No"))</f>
        <v/>
      </c>
      <c r="DH828" t="str">
        <f>IF(Table1[[#This Row],[Ledger 8]]="","",Table1[[#This Row],[Ledger 8]])</f>
        <v/>
      </c>
      <c r="DI828" t="str">
        <f>IF(Table1[[#This Row],[Ledger 8]]="","",IF(Table1[[#This Row],[Effect 8]]="Dr.",-Table1[[#This Row],[Amount 8]],Table1[[#This Row],[Amount 8]]))</f>
        <v/>
      </c>
      <c r="DL828" t="str">
        <f>IF(Table1[[#This Row],[Ledger 9]]="","","No")</f>
        <v/>
      </c>
      <c r="DM828" t="str">
        <f>IF(Table1[[#This Row],[Ledger 9]]="","",IF(Table1[[#This Row],[Effect 9]]="Dr.","Yes","No"))</f>
        <v/>
      </c>
      <c r="DN828" t="str">
        <f>IF(Table1[[#This Row],[Ledger 9]]="","",Table1[[#This Row],[Ledger 9]])</f>
        <v/>
      </c>
      <c r="DO828" t="str">
        <f>IF(Table1[[#This Row],[Ledger 9]]="","",IF(Table1[[#This Row],[Effect 9]]="Dr.",-Table1[[#This Row],[Amount 9]],Table1[[#This Row],[Amount 9]]))</f>
        <v/>
      </c>
      <c r="DR828" t="str">
        <f>IF(Table1[[#This Row],[Ledger 10]]="","","No")</f>
        <v/>
      </c>
      <c r="DS828" t="str">
        <f>IF(Table1[[#This Row],[Ledger 10]]="","",IF(Table1[[#This Row],[Effect 10]]="Dr.","Yes","No"))</f>
        <v/>
      </c>
      <c r="DT828" t="str">
        <f>IF(Table1[[#This Row],[Ledger 10]]="","",Table1[[#This Row],[Ledger 10]])</f>
        <v/>
      </c>
      <c r="DU828" t="str">
        <f>IF(Table1[[#This Row],[Ledger 10]]="","",IF(Table1[[#This Row],[Effect 10]]="Dr.",-Table1[[#This Row],[Amount 10]],Table1[[#This Row],[Amount 10]]))</f>
        <v/>
      </c>
      <c r="DX828" t="str">
        <f>IF(Table1[[#This Row],[Ledger 11]]="","","No")</f>
        <v/>
      </c>
      <c r="DY828" t="str">
        <f>IF(Table1[[#This Row],[Ledger 11]]="","",IF(Table1[[#This Row],[Effect 11]]="Dr.","Yes","No"))</f>
        <v/>
      </c>
      <c r="DZ828" t="str">
        <f>IF(Table1[[#This Row],[Ledger 11]]="","",Table1[[#This Row],[Ledger 11]])</f>
        <v/>
      </c>
      <c r="EA828" t="str">
        <f>IF(Table1[[#This Row],[Ledger 11]]="","",IF(Table1[[#This Row],[Effect 11]]="Dr.",-Table1[[#This Row],[Amount 11]],Table1[[#This Row],[Amount 11]]))</f>
        <v/>
      </c>
      <c r="ED828" t="str">
        <f>IF(Table1[[#This Row],[Ledger 12]]="","","No")</f>
        <v/>
      </c>
      <c r="EE828" t="str">
        <f>IF(Table1[[#This Row],[Ledger 12]]="","",IF(Table1[[#This Row],[Effect 12]]="Dr.","Yes","No"))</f>
        <v/>
      </c>
      <c r="EF828" t="str">
        <f>IF(Table1[[#This Row],[Ledger 12]]="","",Table1[[#This Row],[Ledger 12]])</f>
        <v/>
      </c>
      <c r="EG828" t="str">
        <f>IF(Table1[[#This Row],[Ledger 12]]="","",IF(Table1[[#This Row],[Effect 12]]="Dr.",-Table1[[#This Row],[Amount 12]],Table1[[#This Row],[Amount 12]]))</f>
        <v/>
      </c>
      <c r="EJ828" t="str">
        <f>IF(Table1[[#This Row],[Ledger 13]]="","","No")</f>
        <v/>
      </c>
      <c r="EK828" t="str">
        <f>IF(Table1[[#This Row],[Ledger 13]]="","",IF(Table1[[#This Row],[Effect 13]]="Dr.","Yes","No"))</f>
        <v/>
      </c>
      <c r="EL828" t="str">
        <f>IF(Table1[[#This Row],[Ledger 13]]="","",Table1[[#This Row],[Ledger 13]])</f>
        <v/>
      </c>
      <c r="EM828" t="str">
        <f>IF(Table1[[#This Row],[Ledger 13]]="","",IF(Table1[[#This Row],[Effect 13]]="Dr.",-Table1[[#This Row],[Amount 13]],Table1[[#This Row],[Amount 13]]))</f>
        <v/>
      </c>
      <c r="EP828" t="str">
        <f>IF(Table1[[#This Row],[Ledger 14]]="","","No")</f>
        <v/>
      </c>
      <c r="EQ828" t="str">
        <f>IF(Table1[[#This Row],[Ledger 14]]="","",IF(Table1[[#This Row],[Effect 14]]="Dr.","Yes","No"))</f>
        <v/>
      </c>
      <c r="ER828" t="str">
        <f>IF(Table1[[#This Row],[Ledger 14]]="","",Table1[[#This Row],[Ledger 14]])</f>
        <v/>
      </c>
      <c r="ES828" t="str">
        <f>IF(Table1[[#This Row],[Ledger 14]]="","",IF(Table1[[#This Row],[Effect 14]]="Dr.",-Table1[[#This Row],[Amount 14]],Table1[[#This Row],[Amount 14]]))</f>
        <v/>
      </c>
      <c r="EV828" t="str">
        <f>IF(Table1[[#This Row],[Ledger 15]]="","","No")</f>
        <v/>
      </c>
      <c r="EW828" t="str">
        <f>IF(Table1[[#This Row],[Ledger 15]]="","",IF(Table1[[#This Row],[Effect 15]]="Dr.","Yes","No"))</f>
        <v/>
      </c>
      <c r="EX828" t="str">
        <f>IF(Table1[[#This Row],[Ledger 15]]="","",Table1[[#This Row],[Ledger 15]])</f>
        <v/>
      </c>
      <c r="EY828" t="str">
        <f>IF(Table1[[#This Row],[Ledger 15]]="","",IF(Table1[[#This Row],[Effect 15]]="Dr.",-Table1[[#This Row],[Amount 15]],Table1[[#This Row],[Amount 15]]))</f>
        <v/>
      </c>
      <c r="FD8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8">
        <f>IF(Table1[[#This Row],[Date]]="",0,IF(AND(Table1[[#This Row],[Date]]&gt;=$FE$2,Table1[[#This Row],[Date]]&lt;=$FE$3),0,1))</f>
        <v>0</v>
      </c>
      <c r="FF828">
        <f>IF(Table1[[#This Row],[Date]]="",0,IF(TYPE(VLOOKUP(Table1[[#This Row],[Voucher Type]],Table1[[#All],[Voucher Type Master]],1,FALSE))=16,1,0))</f>
        <v>0</v>
      </c>
      <c r="FG828">
        <f>IF(TYPE(IF(Table1[[#This Row],[Date]]="",0,IF(VLOOKUP(Table1[[#This Row],[Voucher Type]],$FY$5:$FZ$13,2,0)=Table1[[#This Row],[Effect 1]],0,1)))=16,1,0)</f>
        <v>0</v>
      </c>
      <c r="FH8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8">
        <f>IF(LEN(Table1[[#This Row],[Ledger 1]])&gt;0,IF(TYPE(VLOOKUP(Table1[[#This Row],[Ledger 1]],GZ:GZ,1,0))=16,1,0),0)</f>
        <v>0</v>
      </c>
      <c r="FJ828">
        <f>IF(LEN(Table1[[#This Row],[Ledger 2]])&gt;0,IF(TYPE(VLOOKUP(Table1[[#This Row],[Ledger 2]],GZ:GZ,1,0))=16,1,0),0)</f>
        <v>0</v>
      </c>
      <c r="FK828">
        <f>IF(LEN(Table1[[#This Row],[Ledger 3]])&gt;0,IF(TYPE(VLOOKUP(Table1[[#This Row],[Ledger 3]],GZ:GZ,1,0))=16,1,0),0)</f>
        <v>0</v>
      </c>
      <c r="FL828">
        <f>IF(LEN(Table1[[#This Row],[Ledger 4]])&gt;0,IF(TYPE(VLOOKUP(Table1[[#This Row],[Ledger 4]],GZ:GZ,1,0))=16,1,0),0)</f>
        <v>0</v>
      </c>
      <c r="FM828">
        <f>IF(LEN(Table1[[#This Row],[Ledger 5]])&gt;0,IF(TYPE(VLOOKUP(Table1[[#This Row],[Ledger 5]],GZ:GZ,1,0))=16,1,0),0)</f>
        <v>0</v>
      </c>
      <c r="FN828">
        <f>IF(LEN(Table1[[#This Row],[Ledger 6]])&gt;0,IF(TYPE(VLOOKUP(Table1[[#This Row],[Ledger 6]],$GZ:$GZ,1,0))=16,1,0),0)</f>
        <v>0</v>
      </c>
      <c r="FO828">
        <f>IF(LEN(Table1[[#This Row],[Ledger 7]])&gt;0,IF(TYPE(VLOOKUP(Table1[[#This Row],[Ledger 7]],$GZ:$GZ,1,0))=16,1,0),0)</f>
        <v>0</v>
      </c>
      <c r="FP828">
        <f>IF(LEN(Table1[[#This Row],[Ledger 8]])&gt;0,IF(TYPE(VLOOKUP(Table1[[#This Row],[Ledger 8]],$GZ:$GZ,1,0))=16,1,0),0)</f>
        <v>0</v>
      </c>
      <c r="FQ828">
        <f>IF(LEN(Table1[[#This Row],[Ledger 9]])&gt;0,IF(TYPE(VLOOKUP(Table1[[#This Row],[Ledger 9]],$GZ:$GZ,1,0))=16,1,0),0)</f>
        <v>0</v>
      </c>
      <c r="FR828">
        <f>IF(LEN(Table1[[#This Row],[Ledger 10]])&gt;0,IF(TYPE(VLOOKUP(Table1[[#This Row],[Ledger 10]],$GZ:$GZ,1,0))=16,1,0),0)</f>
        <v>0</v>
      </c>
      <c r="FS828">
        <f>IF(LEN(Table1[[#This Row],[Ledger 11]])&gt;0,IF(TYPE(VLOOKUP(Table1[[#This Row],[Ledger 11]],$GZ:$GZ,1,0))=16,1,0),0)</f>
        <v>0</v>
      </c>
      <c r="FT828">
        <f>IF(LEN(Table1[[#This Row],[Ledger 12]])&gt;0,IF(TYPE(VLOOKUP(Table1[[#This Row],[Ledger 12]],$GZ:$GZ,1,0))=16,1,0),0)</f>
        <v>0</v>
      </c>
      <c r="FU828">
        <f>IF(LEN(Table1[[#This Row],[Ledger 13]])&gt;0,IF(TYPE(VLOOKUP(Table1[[#This Row],[Ledger 13]],$GZ:$GZ,1,0))=16,1,0),0)</f>
        <v>0</v>
      </c>
      <c r="FV828">
        <f>IF(LEN(Table1[[#This Row],[Ledger 14]])&gt;0,IF(TYPE(VLOOKUP(Table1[[#This Row],[Ledger 14]],$GZ:$GZ,1,0))=16,1,0),0)</f>
        <v>0</v>
      </c>
      <c r="FW828">
        <f>IF(LEN(Table1[[#This Row],[Ledger 15]])&gt;0,IF(TYPE(VLOOKUP(Table1[[#This Row],[Ledger 15]],$GZ:$GZ,1,0))=16,1,0),0)</f>
        <v>0</v>
      </c>
    </row>
    <row r="829" spans="4:179" ht="33" customHeight="1" x14ac:dyDescent="0.45">
      <c r="D829" s="8">
        <f t="shared" si="21"/>
        <v>824</v>
      </c>
      <c r="E829" s="32"/>
      <c r="F829" s="34"/>
      <c r="G829" s="34"/>
      <c r="H829" s="34"/>
      <c r="I829" s="34"/>
      <c r="J829" s="38"/>
      <c r="K829" s="33"/>
      <c r="L829" s="36"/>
      <c r="M829" s="35"/>
      <c r="N829" s="34"/>
      <c r="O829" s="41"/>
      <c r="P829" s="35"/>
      <c r="Q829" s="34"/>
      <c r="R829" s="37"/>
      <c r="S829" s="35"/>
      <c r="T829" s="34"/>
      <c r="U829" s="37"/>
      <c r="V829" s="35"/>
      <c r="W829" s="34"/>
      <c r="X829" s="37"/>
      <c r="Y829" s="35"/>
      <c r="Z829" s="34"/>
      <c r="AA829" s="37"/>
      <c r="AB829" s="35"/>
      <c r="AC829" s="34"/>
      <c r="AD829" s="37"/>
      <c r="AE829" s="35"/>
      <c r="AF829" s="34"/>
      <c r="AG829" s="37"/>
      <c r="AH829" s="35"/>
      <c r="AI829" s="34"/>
      <c r="AJ829" s="37"/>
      <c r="AK829" s="35"/>
      <c r="AL829" s="34"/>
      <c r="AM829" s="37"/>
      <c r="AN829" s="35"/>
      <c r="AO829" s="34"/>
      <c r="AP829" s="37"/>
      <c r="AQ829" s="35"/>
      <c r="AR829" s="34"/>
      <c r="AS829" s="37"/>
      <c r="AT829" s="35"/>
      <c r="AU829" s="34"/>
      <c r="AV829" s="37"/>
      <c r="AW829" s="35"/>
      <c r="AX829" s="34"/>
      <c r="AY829" s="37"/>
      <c r="AZ829" s="35"/>
      <c r="BA829" s="34"/>
      <c r="BB829" s="37"/>
      <c r="BC8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29" s="7"/>
      <c r="BF829" t="str">
        <f>IF(Table1[[#This Row],[Date]]="","","&amp;lt;VOUCHER REMOTEID="&amp;""""&amp;$A$11&amp;$A$13&amp;ROW()&amp;""""&amp;" VCHTYPE="""&amp;F829&amp;""" ACTION="""&amp;"Create"&amp;"""&amp;gt;")</f>
        <v/>
      </c>
      <c r="BG829" t="str">
        <f>IF(Table1[[#This Row],[Date]]="","",TEXT(Table1[[#This Row],[Date]],"yyyymmdd"))</f>
        <v/>
      </c>
      <c r="BH829" t="str">
        <f>Table1[[#This Row],[Date2]]</f>
        <v/>
      </c>
      <c r="BI829" t="str">
        <f>IF(Table1[[#This Row],[Date]]="","",Table1[[#This Row],[Voucher Type]])</f>
        <v/>
      </c>
      <c r="BJ829" t="str">
        <f>IF(Table1[[#This Row],[Ref No / Invoice No]]="","",Table1[[#This Row],[Ref No / Invoice No]])</f>
        <v/>
      </c>
      <c r="BK829" t="str">
        <f>IF(Table1[[#This Row],[Voucher No]]="","",Table1[[#This Row],[Voucher No]])</f>
        <v/>
      </c>
      <c r="BL829" t="str">
        <f>IF(Table1[[#This Row],[Date]]="","",Table1[[#This Row],[Narration]])</f>
        <v/>
      </c>
      <c r="BM829" t="str">
        <f>IF(Table1[[#This Row],[Date]]="","",$A$11&amp;$A$13&amp;ROW())</f>
        <v/>
      </c>
      <c r="BN829" t="str">
        <f>IF(Table1[[#This Row],[Date]]="","",$A$13)</f>
        <v/>
      </c>
      <c r="BP829" t="str">
        <f>IF(Table1[[#This Row],[Ledger 1]]="","","No")</f>
        <v/>
      </c>
      <c r="BQ829" t="str">
        <f>IF(Table1[[#This Row],[Date]]="","",IF(Table1[[#This Row],[Effect 1]]="Dr.","Yes","No"))</f>
        <v/>
      </c>
      <c r="BR829" t="str">
        <f>IF(Table1[[#This Row],[Date]]="","",Table1[[#This Row],[Ledger 1]])</f>
        <v/>
      </c>
      <c r="BS829" t="str">
        <f>IF(Table1[[#This Row],[Date]]="","",IF(Table1[[#This Row],[Effect 1]]="Dr.",-Table1[[#This Row],[Amount 1]],Table1[[#This Row],[Amount 1]]))</f>
        <v/>
      </c>
      <c r="BV829" t="str">
        <f>IF(Table1[[#This Row],[Ledger 2]]="","","No")</f>
        <v/>
      </c>
      <c r="BW829" t="str">
        <f>IF(Table1[[#This Row],[Date]]="","",IF(Table1[[#This Row],[Effect 2]]="Dr.","Yes","No"))</f>
        <v/>
      </c>
      <c r="BX829" t="str">
        <f>IF(Table1[[#This Row],[Date]]="","",Table1[[#This Row],[Ledger 2]])</f>
        <v/>
      </c>
      <c r="BY829" t="str">
        <f>IF(Table1[[#This Row],[Date]]="","",IF(Table1[[#This Row],[Effect 2]]="Dr.",-Table1[[#This Row],[Amount 2]],Table1[[#This Row],[Amount 2]]))</f>
        <v/>
      </c>
      <c r="CB829" t="str">
        <f>IF(Table1[[#This Row],[Ledger 3]]="","","No")</f>
        <v/>
      </c>
      <c r="CC829" t="str">
        <f>IF(Table1[[#This Row],[Ledger 3]]="","",IF(Table1[[#This Row],[Effect 3]]="Dr.","Yes","No"))</f>
        <v/>
      </c>
      <c r="CD829" t="str">
        <f>IF(Table1[[#This Row],[Ledger 3]]="","",Table1[[#This Row],[Ledger 3]])</f>
        <v/>
      </c>
      <c r="CE829" t="str">
        <f>IF(Table1[[#This Row],[Ledger 3]]="","",IF(Table1[[#This Row],[Effect 3]]="Dr.",-Table1[[#This Row],[Amount 3]],Table1[[#This Row],[Amount 3]]))</f>
        <v/>
      </c>
      <c r="CH829" t="str">
        <f>IF(Table1[[#This Row],[Ledger 4]]="","","No")</f>
        <v/>
      </c>
      <c r="CI829" t="str">
        <f>IF(Table1[[#This Row],[Ledger 4]]="","",IF(Table1[[#This Row],[Effect 4]]="Dr.","Yes","No"))</f>
        <v/>
      </c>
      <c r="CJ829" t="str">
        <f>IF(Table1[[#This Row],[Ledger 4]]="","",Table1[[#This Row],[Ledger 4]])</f>
        <v/>
      </c>
      <c r="CK829" t="str">
        <f>IF(Table1[[#This Row],[Ledger 4]]="","",IF(Table1[[#This Row],[Effect 4]]="Dr.",-Table1[[#This Row],[Amount 4]],Table1[[#This Row],[Amount 4]]))</f>
        <v/>
      </c>
      <c r="CN829" t="str">
        <f>IF(Table1[[#This Row],[Ledger 5]]="","","No")</f>
        <v/>
      </c>
      <c r="CO829" t="str">
        <f>IF(Table1[[#This Row],[Ledger 5]]="","",IF(Table1[[#This Row],[Effect 5]]="Dr.","Yes","No"))</f>
        <v/>
      </c>
      <c r="CP829" t="str">
        <f>IF(Table1[[#This Row],[Ledger 5]]="","",Table1[[#This Row],[Ledger 5]])</f>
        <v/>
      </c>
      <c r="CQ829" t="str">
        <f>IF(Table1[[#This Row],[Ledger 5]]="","",IF(Table1[[#This Row],[Effect 5]]="Dr.",-Table1[[#This Row],[Amount 5]],Table1[[#This Row],[Amount 5]]))</f>
        <v/>
      </c>
      <c r="CT829" t="str">
        <f>IF(Table1[[#This Row],[Ledger 6]]="","","No")</f>
        <v/>
      </c>
      <c r="CU829" t="str">
        <f>IF(Table1[[#This Row],[Ledger 6]]="","",IF(Table1[[#This Row],[Effect 6]]="Dr.","Yes","No"))</f>
        <v/>
      </c>
      <c r="CV829" t="str">
        <f>IF(Table1[[#This Row],[Ledger 6]]="","",Table1[[#This Row],[Ledger 6]])</f>
        <v/>
      </c>
      <c r="CW829" t="str">
        <f>IF(Table1[[#This Row],[Ledger 6]]="","",IF(Table1[[#This Row],[Effect 6]]="Dr.",-Table1[[#This Row],[Amount 6]],Table1[[#This Row],[Amount 6]]))</f>
        <v/>
      </c>
      <c r="CZ829" t="str">
        <f>IF(Table1[[#This Row],[Ledger 7]]="","","No")</f>
        <v/>
      </c>
      <c r="DA829" t="str">
        <f>IF(Table1[[#This Row],[Ledger 7]]="","",IF(Table1[[#This Row],[Effect 7]]="Dr.","Yes","No"))</f>
        <v/>
      </c>
      <c r="DB829" t="str">
        <f>IF(Table1[[#This Row],[Ledger 7]]="","",Table1[[#This Row],[Ledger 7]])</f>
        <v/>
      </c>
      <c r="DC829" t="str">
        <f>IF(Table1[[#This Row],[Ledger 7]]="","",IF(Table1[[#This Row],[Effect 7]]="Dr.",-Table1[[#This Row],[Amount 7]],Table1[[#This Row],[Amount 7]]))</f>
        <v/>
      </c>
      <c r="DF829" t="str">
        <f>IF(Table1[[#This Row],[Ledger 8]]="","","No")</f>
        <v/>
      </c>
      <c r="DG829" t="str">
        <f>IF(Table1[[#This Row],[Ledger 8]]="","",IF(Table1[[#This Row],[Effect 8]]="Dr.","Yes","No"))</f>
        <v/>
      </c>
      <c r="DH829" t="str">
        <f>IF(Table1[[#This Row],[Ledger 8]]="","",Table1[[#This Row],[Ledger 8]])</f>
        <v/>
      </c>
      <c r="DI829" t="str">
        <f>IF(Table1[[#This Row],[Ledger 8]]="","",IF(Table1[[#This Row],[Effect 8]]="Dr.",-Table1[[#This Row],[Amount 8]],Table1[[#This Row],[Amount 8]]))</f>
        <v/>
      </c>
      <c r="DL829" t="str">
        <f>IF(Table1[[#This Row],[Ledger 9]]="","","No")</f>
        <v/>
      </c>
      <c r="DM829" t="str">
        <f>IF(Table1[[#This Row],[Ledger 9]]="","",IF(Table1[[#This Row],[Effect 9]]="Dr.","Yes","No"))</f>
        <v/>
      </c>
      <c r="DN829" t="str">
        <f>IF(Table1[[#This Row],[Ledger 9]]="","",Table1[[#This Row],[Ledger 9]])</f>
        <v/>
      </c>
      <c r="DO829" t="str">
        <f>IF(Table1[[#This Row],[Ledger 9]]="","",IF(Table1[[#This Row],[Effect 9]]="Dr.",-Table1[[#This Row],[Amount 9]],Table1[[#This Row],[Amount 9]]))</f>
        <v/>
      </c>
      <c r="DR829" t="str">
        <f>IF(Table1[[#This Row],[Ledger 10]]="","","No")</f>
        <v/>
      </c>
      <c r="DS829" t="str">
        <f>IF(Table1[[#This Row],[Ledger 10]]="","",IF(Table1[[#This Row],[Effect 10]]="Dr.","Yes","No"))</f>
        <v/>
      </c>
      <c r="DT829" t="str">
        <f>IF(Table1[[#This Row],[Ledger 10]]="","",Table1[[#This Row],[Ledger 10]])</f>
        <v/>
      </c>
      <c r="DU829" t="str">
        <f>IF(Table1[[#This Row],[Ledger 10]]="","",IF(Table1[[#This Row],[Effect 10]]="Dr.",-Table1[[#This Row],[Amount 10]],Table1[[#This Row],[Amount 10]]))</f>
        <v/>
      </c>
      <c r="DX829" t="str">
        <f>IF(Table1[[#This Row],[Ledger 11]]="","","No")</f>
        <v/>
      </c>
      <c r="DY829" t="str">
        <f>IF(Table1[[#This Row],[Ledger 11]]="","",IF(Table1[[#This Row],[Effect 11]]="Dr.","Yes","No"))</f>
        <v/>
      </c>
      <c r="DZ829" t="str">
        <f>IF(Table1[[#This Row],[Ledger 11]]="","",Table1[[#This Row],[Ledger 11]])</f>
        <v/>
      </c>
      <c r="EA829" t="str">
        <f>IF(Table1[[#This Row],[Ledger 11]]="","",IF(Table1[[#This Row],[Effect 11]]="Dr.",-Table1[[#This Row],[Amount 11]],Table1[[#This Row],[Amount 11]]))</f>
        <v/>
      </c>
      <c r="ED829" t="str">
        <f>IF(Table1[[#This Row],[Ledger 12]]="","","No")</f>
        <v/>
      </c>
      <c r="EE829" t="str">
        <f>IF(Table1[[#This Row],[Ledger 12]]="","",IF(Table1[[#This Row],[Effect 12]]="Dr.","Yes","No"))</f>
        <v/>
      </c>
      <c r="EF829" t="str">
        <f>IF(Table1[[#This Row],[Ledger 12]]="","",Table1[[#This Row],[Ledger 12]])</f>
        <v/>
      </c>
      <c r="EG829" t="str">
        <f>IF(Table1[[#This Row],[Ledger 12]]="","",IF(Table1[[#This Row],[Effect 12]]="Dr.",-Table1[[#This Row],[Amount 12]],Table1[[#This Row],[Amount 12]]))</f>
        <v/>
      </c>
      <c r="EJ829" t="str">
        <f>IF(Table1[[#This Row],[Ledger 13]]="","","No")</f>
        <v/>
      </c>
      <c r="EK829" t="str">
        <f>IF(Table1[[#This Row],[Ledger 13]]="","",IF(Table1[[#This Row],[Effect 13]]="Dr.","Yes","No"))</f>
        <v/>
      </c>
      <c r="EL829" t="str">
        <f>IF(Table1[[#This Row],[Ledger 13]]="","",Table1[[#This Row],[Ledger 13]])</f>
        <v/>
      </c>
      <c r="EM829" t="str">
        <f>IF(Table1[[#This Row],[Ledger 13]]="","",IF(Table1[[#This Row],[Effect 13]]="Dr.",-Table1[[#This Row],[Amount 13]],Table1[[#This Row],[Amount 13]]))</f>
        <v/>
      </c>
      <c r="EP829" t="str">
        <f>IF(Table1[[#This Row],[Ledger 14]]="","","No")</f>
        <v/>
      </c>
      <c r="EQ829" t="str">
        <f>IF(Table1[[#This Row],[Ledger 14]]="","",IF(Table1[[#This Row],[Effect 14]]="Dr.","Yes","No"))</f>
        <v/>
      </c>
      <c r="ER829" t="str">
        <f>IF(Table1[[#This Row],[Ledger 14]]="","",Table1[[#This Row],[Ledger 14]])</f>
        <v/>
      </c>
      <c r="ES829" t="str">
        <f>IF(Table1[[#This Row],[Ledger 14]]="","",IF(Table1[[#This Row],[Effect 14]]="Dr.",-Table1[[#This Row],[Amount 14]],Table1[[#This Row],[Amount 14]]))</f>
        <v/>
      </c>
      <c r="EV829" t="str">
        <f>IF(Table1[[#This Row],[Ledger 15]]="","","No")</f>
        <v/>
      </c>
      <c r="EW829" t="str">
        <f>IF(Table1[[#This Row],[Ledger 15]]="","",IF(Table1[[#This Row],[Effect 15]]="Dr.","Yes","No"))</f>
        <v/>
      </c>
      <c r="EX829" t="str">
        <f>IF(Table1[[#This Row],[Ledger 15]]="","",Table1[[#This Row],[Ledger 15]])</f>
        <v/>
      </c>
      <c r="EY829" t="str">
        <f>IF(Table1[[#This Row],[Ledger 15]]="","",IF(Table1[[#This Row],[Effect 15]]="Dr.",-Table1[[#This Row],[Amount 15]],Table1[[#This Row],[Amount 15]]))</f>
        <v/>
      </c>
      <c r="FD8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29">
        <f>IF(Table1[[#This Row],[Date]]="",0,IF(AND(Table1[[#This Row],[Date]]&gt;=$FE$2,Table1[[#This Row],[Date]]&lt;=$FE$3),0,1))</f>
        <v>0</v>
      </c>
      <c r="FF829">
        <f>IF(Table1[[#This Row],[Date]]="",0,IF(TYPE(VLOOKUP(Table1[[#This Row],[Voucher Type]],Table1[[#All],[Voucher Type Master]],1,FALSE))=16,1,0))</f>
        <v>0</v>
      </c>
      <c r="FG829">
        <f>IF(TYPE(IF(Table1[[#This Row],[Date]]="",0,IF(VLOOKUP(Table1[[#This Row],[Voucher Type]],$FY$5:$FZ$13,2,0)=Table1[[#This Row],[Effect 1]],0,1)))=16,1,0)</f>
        <v>0</v>
      </c>
      <c r="FH8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29">
        <f>IF(LEN(Table1[[#This Row],[Ledger 1]])&gt;0,IF(TYPE(VLOOKUP(Table1[[#This Row],[Ledger 1]],GZ:GZ,1,0))=16,1,0),0)</f>
        <v>0</v>
      </c>
      <c r="FJ829">
        <f>IF(LEN(Table1[[#This Row],[Ledger 2]])&gt;0,IF(TYPE(VLOOKUP(Table1[[#This Row],[Ledger 2]],GZ:GZ,1,0))=16,1,0),0)</f>
        <v>0</v>
      </c>
      <c r="FK829">
        <f>IF(LEN(Table1[[#This Row],[Ledger 3]])&gt;0,IF(TYPE(VLOOKUP(Table1[[#This Row],[Ledger 3]],GZ:GZ,1,0))=16,1,0),0)</f>
        <v>0</v>
      </c>
      <c r="FL829">
        <f>IF(LEN(Table1[[#This Row],[Ledger 4]])&gt;0,IF(TYPE(VLOOKUP(Table1[[#This Row],[Ledger 4]],GZ:GZ,1,0))=16,1,0),0)</f>
        <v>0</v>
      </c>
      <c r="FM829">
        <f>IF(LEN(Table1[[#This Row],[Ledger 5]])&gt;0,IF(TYPE(VLOOKUP(Table1[[#This Row],[Ledger 5]],GZ:GZ,1,0))=16,1,0),0)</f>
        <v>0</v>
      </c>
      <c r="FN829">
        <f>IF(LEN(Table1[[#This Row],[Ledger 6]])&gt;0,IF(TYPE(VLOOKUP(Table1[[#This Row],[Ledger 6]],$GZ:$GZ,1,0))=16,1,0),0)</f>
        <v>0</v>
      </c>
      <c r="FO829">
        <f>IF(LEN(Table1[[#This Row],[Ledger 7]])&gt;0,IF(TYPE(VLOOKUP(Table1[[#This Row],[Ledger 7]],$GZ:$GZ,1,0))=16,1,0),0)</f>
        <v>0</v>
      </c>
      <c r="FP829">
        <f>IF(LEN(Table1[[#This Row],[Ledger 8]])&gt;0,IF(TYPE(VLOOKUP(Table1[[#This Row],[Ledger 8]],$GZ:$GZ,1,0))=16,1,0),0)</f>
        <v>0</v>
      </c>
      <c r="FQ829">
        <f>IF(LEN(Table1[[#This Row],[Ledger 9]])&gt;0,IF(TYPE(VLOOKUP(Table1[[#This Row],[Ledger 9]],$GZ:$GZ,1,0))=16,1,0),0)</f>
        <v>0</v>
      </c>
      <c r="FR829">
        <f>IF(LEN(Table1[[#This Row],[Ledger 10]])&gt;0,IF(TYPE(VLOOKUP(Table1[[#This Row],[Ledger 10]],$GZ:$GZ,1,0))=16,1,0),0)</f>
        <v>0</v>
      </c>
      <c r="FS829">
        <f>IF(LEN(Table1[[#This Row],[Ledger 11]])&gt;0,IF(TYPE(VLOOKUP(Table1[[#This Row],[Ledger 11]],$GZ:$GZ,1,0))=16,1,0),0)</f>
        <v>0</v>
      </c>
      <c r="FT829">
        <f>IF(LEN(Table1[[#This Row],[Ledger 12]])&gt;0,IF(TYPE(VLOOKUP(Table1[[#This Row],[Ledger 12]],$GZ:$GZ,1,0))=16,1,0),0)</f>
        <v>0</v>
      </c>
      <c r="FU829">
        <f>IF(LEN(Table1[[#This Row],[Ledger 13]])&gt;0,IF(TYPE(VLOOKUP(Table1[[#This Row],[Ledger 13]],$GZ:$GZ,1,0))=16,1,0),0)</f>
        <v>0</v>
      </c>
      <c r="FV829">
        <f>IF(LEN(Table1[[#This Row],[Ledger 14]])&gt;0,IF(TYPE(VLOOKUP(Table1[[#This Row],[Ledger 14]],$GZ:$GZ,1,0))=16,1,0),0)</f>
        <v>0</v>
      </c>
      <c r="FW829">
        <f>IF(LEN(Table1[[#This Row],[Ledger 15]])&gt;0,IF(TYPE(VLOOKUP(Table1[[#This Row],[Ledger 15]],$GZ:$GZ,1,0))=16,1,0),0)</f>
        <v>0</v>
      </c>
    </row>
    <row r="830" spans="4:179" ht="33" customHeight="1" x14ac:dyDescent="0.45">
      <c r="D830" s="8">
        <f t="shared" si="21"/>
        <v>825</v>
      </c>
      <c r="E830" s="32"/>
      <c r="F830" s="34"/>
      <c r="G830" s="34"/>
      <c r="H830" s="34"/>
      <c r="I830" s="34"/>
      <c r="J830" s="38"/>
      <c r="K830" s="33"/>
      <c r="L830" s="36"/>
      <c r="M830" s="35"/>
      <c r="N830" s="34"/>
      <c r="O830" s="41"/>
      <c r="P830" s="35"/>
      <c r="Q830" s="34"/>
      <c r="R830" s="37"/>
      <c r="S830" s="35"/>
      <c r="T830" s="34"/>
      <c r="U830" s="37"/>
      <c r="V830" s="35"/>
      <c r="W830" s="34"/>
      <c r="X830" s="37"/>
      <c r="Y830" s="35"/>
      <c r="Z830" s="34"/>
      <c r="AA830" s="37"/>
      <c r="AB830" s="35"/>
      <c r="AC830" s="34"/>
      <c r="AD830" s="37"/>
      <c r="AE830" s="35"/>
      <c r="AF830" s="34"/>
      <c r="AG830" s="37"/>
      <c r="AH830" s="35"/>
      <c r="AI830" s="34"/>
      <c r="AJ830" s="37"/>
      <c r="AK830" s="35"/>
      <c r="AL830" s="34"/>
      <c r="AM830" s="37"/>
      <c r="AN830" s="35"/>
      <c r="AO830" s="34"/>
      <c r="AP830" s="37"/>
      <c r="AQ830" s="35"/>
      <c r="AR830" s="34"/>
      <c r="AS830" s="37"/>
      <c r="AT830" s="35"/>
      <c r="AU830" s="34"/>
      <c r="AV830" s="37"/>
      <c r="AW830" s="35"/>
      <c r="AX830" s="34"/>
      <c r="AY830" s="37"/>
      <c r="AZ830" s="35"/>
      <c r="BA830" s="34"/>
      <c r="BB830" s="37"/>
      <c r="BC8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0" s="7"/>
      <c r="BF830" t="str">
        <f>IF(Table1[[#This Row],[Date]]="","","&amp;lt;VOUCHER REMOTEID="&amp;""""&amp;$A$11&amp;$A$13&amp;ROW()&amp;""""&amp;" VCHTYPE="""&amp;F830&amp;""" ACTION="""&amp;"Create"&amp;"""&amp;gt;")</f>
        <v/>
      </c>
      <c r="BG830" t="str">
        <f>IF(Table1[[#This Row],[Date]]="","",TEXT(Table1[[#This Row],[Date]],"yyyymmdd"))</f>
        <v/>
      </c>
      <c r="BH830" t="str">
        <f>Table1[[#This Row],[Date2]]</f>
        <v/>
      </c>
      <c r="BI830" t="str">
        <f>IF(Table1[[#This Row],[Date]]="","",Table1[[#This Row],[Voucher Type]])</f>
        <v/>
      </c>
      <c r="BJ830" t="str">
        <f>IF(Table1[[#This Row],[Ref No / Invoice No]]="","",Table1[[#This Row],[Ref No / Invoice No]])</f>
        <v/>
      </c>
      <c r="BK830" t="str">
        <f>IF(Table1[[#This Row],[Voucher No]]="","",Table1[[#This Row],[Voucher No]])</f>
        <v/>
      </c>
      <c r="BL830" t="str">
        <f>IF(Table1[[#This Row],[Date]]="","",Table1[[#This Row],[Narration]])</f>
        <v/>
      </c>
      <c r="BM830" t="str">
        <f>IF(Table1[[#This Row],[Date]]="","",$A$11&amp;$A$13&amp;ROW())</f>
        <v/>
      </c>
      <c r="BN830" t="str">
        <f>IF(Table1[[#This Row],[Date]]="","",$A$13)</f>
        <v/>
      </c>
      <c r="BP830" t="str">
        <f>IF(Table1[[#This Row],[Ledger 1]]="","","No")</f>
        <v/>
      </c>
      <c r="BQ830" t="str">
        <f>IF(Table1[[#This Row],[Date]]="","",IF(Table1[[#This Row],[Effect 1]]="Dr.","Yes","No"))</f>
        <v/>
      </c>
      <c r="BR830" t="str">
        <f>IF(Table1[[#This Row],[Date]]="","",Table1[[#This Row],[Ledger 1]])</f>
        <v/>
      </c>
      <c r="BS830" t="str">
        <f>IF(Table1[[#This Row],[Date]]="","",IF(Table1[[#This Row],[Effect 1]]="Dr.",-Table1[[#This Row],[Amount 1]],Table1[[#This Row],[Amount 1]]))</f>
        <v/>
      </c>
      <c r="BV830" t="str">
        <f>IF(Table1[[#This Row],[Ledger 2]]="","","No")</f>
        <v/>
      </c>
      <c r="BW830" t="str">
        <f>IF(Table1[[#This Row],[Date]]="","",IF(Table1[[#This Row],[Effect 2]]="Dr.","Yes","No"))</f>
        <v/>
      </c>
      <c r="BX830" t="str">
        <f>IF(Table1[[#This Row],[Date]]="","",Table1[[#This Row],[Ledger 2]])</f>
        <v/>
      </c>
      <c r="BY830" t="str">
        <f>IF(Table1[[#This Row],[Date]]="","",IF(Table1[[#This Row],[Effect 2]]="Dr.",-Table1[[#This Row],[Amount 2]],Table1[[#This Row],[Amount 2]]))</f>
        <v/>
      </c>
      <c r="CB830" t="str">
        <f>IF(Table1[[#This Row],[Ledger 3]]="","","No")</f>
        <v/>
      </c>
      <c r="CC830" t="str">
        <f>IF(Table1[[#This Row],[Ledger 3]]="","",IF(Table1[[#This Row],[Effect 3]]="Dr.","Yes","No"))</f>
        <v/>
      </c>
      <c r="CD830" t="str">
        <f>IF(Table1[[#This Row],[Ledger 3]]="","",Table1[[#This Row],[Ledger 3]])</f>
        <v/>
      </c>
      <c r="CE830" t="str">
        <f>IF(Table1[[#This Row],[Ledger 3]]="","",IF(Table1[[#This Row],[Effect 3]]="Dr.",-Table1[[#This Row],[Amount 3]],Table1[[#This Row],[Amount 3]]))</f>
        <v/>
      </c>
      <c r="CH830" t="str">
        <f>IF(Table1[[#This Row],[Ledger 4]]="","","No")</f>
        <v/>
      </c>
      <c r="CI830" t="str">
        <f>IF(Table1[[#This Row],[Ledger 4]]="","",IF(Table1[[#This Row],[Effect 4]]="Dr.","Yes","No"))</f>
        <v/>
      </c>
      <c r="CJ830" t="str">
        <f>IF(Table1[[#This Row],[Ledger 4]]="","",Table1[[#This Row],[Ledger 4]])</f>
        <v/>
      </c>
      <c r="CK830" t="str">
        <f>IF(Table1[[#This Row],[Ledger 4]]="","",IF(Table1[[#This Row],[Effect 4]]="Dr.",-Table1[[#This Row],[Amount 4]],Table1[[#This Row],[Amount 4]]))</f>
        <v/>
      </c>
      <c r="CN830" t="str">
        <f>IF(Table1[[#This Row],[Ledger 5]]="","","No")</f>
        <v/>
      </c>
      <c r="CO830" t="str">
        <f>IF(Table1[[#This Row],[Ledger 5]]="","",IF(Table1[[#This Row],[Effect 5]]="Dr.","Yes","No"))</f>
        <v/>
      </c>
      <c r="CP830" t="str">
        <f>IF(Table1[[#This Row],[Ledger 5]]="","",Table1[[#This Row],[Ledger 5]])</f>
        <v/>
      </c>
      <c r="CQ830" t="str">
        <f>IF(Table1[[#This Row],[Ledger 5]]="","",IF(Table1[[#This Row],[Effect 5]]="Dr.",-Table1[[#This Row],[Amount 5]],Table1[[#This Row],[Amount 5]]))</f>
        <v/>
      </c>
      <c r="CT830" t="str">
        <f>IF(Table1[[#This Row],[Ledger 6]]="","","No")</f>
        <v/>
      </c>
      <c r="CU830" t="str">
        <f>IF(Table1[[#This Row],[Ledger 6]]="","",IF(Table1[[#This Row],[Effect 6]]="Dr.","Yes","No"))</f>
        <v/>
      </c>
      <c r="CV830" t="str">
        <f>IF(Table1[[#This Row],[Ledger 6]]="","",Table1[[#This Row],[Ledger 6]])</f>
        <v/>
      </c>
      <c r="CW830" t="str">
        <f>IF(Table1[[#This Row],[Ledger 6]]="","",IF(Table1[[#This Row],[Effect 6]]="Dr.",-Table1[[#This Row],[Amount 6]],Table1[[#This Row],[Amount 6]]))</f>
        <v/>
      </c>
      <c r="CZ830" t="str">
        <f>IF(Table1[[#This Row],[Ledger 7]]="","","No")</f>
        <v/>
      </c>
      <c r="DA830" t="str">
        <f>IF(Table1[[#This Row],[Ledger 7]]="","",IF(Table1[[#This Row],[Effect 7]]="Dr.","Yes","No"))</f>
        <v/>
      </c>
      <c r="DB830" t="str">
        <f>IF(Table1[[#This Row],[Ledger 7]]="","",Table1[[#This Row],[Ledger 7]])</f>
        <v/>
      </c>
      <c r="DC830" t="str">
        <f>IF(Table1[[#This Row],[Ledger 7]]="","",IF(Table1[[#This Row],[Effect 7]]="Dr.",-Table1[[#This Row],[Amount 7]],Table1[[#This Row],[Amount 7]]))</f>
        <v/>
      </c>
      <c r="DF830" t="str">
        <f>IF(Table1[[#This Row],[Ledger 8]]="","","No")</f>
        <v/>
      </c>
      <c r="DG830" t="str">
        <f>IF(Table1[[#This Row],[Ledger 8]]="","",IF(Table1[[#This Row],[Effect 8]]="Dr.","Yes","No"))</f>
        <v/>
      </c>
      <c r="DH830" t="str">
        <f>IF(Table1[[#This Row],[Ledger 8]]="","",Table1[[#This Row],[Ledger 8]])</f>
        <v/>
      </c>
      <c r="DI830" t="str">
        <f>IF(Table1[[#This Row],[Ledger 8]]="","",IF(Table1[[#This Row],[Effect 8]]="Dr.",-Table1[[#This Row],[Amount 8]],Table1[[#This Row],[Amount 8]]))</f>
        <v/>
      </c>
      <c r="DL830" t="str">
        <f>IF(Table1[[#This Row],[Ledger 9]]="","","No")</f>
        <v/>
      </c>
      <c r="DM830" t="str">
        <f>IF(Table1[[#This Row],[Ledger 9]]="","",IF(Table1[[#This Row],[Effect 9]]="Dr.","Yes","No"))</f>
        <v/>
      </c>
      <c r="DN830" t="str">
        <f>IF(Table1[[#This Row],[Ledger 9]]="","",Table1[[#This Row],[Ledger 9]])</f>
        <v/>
      </c>
      <c r="DO830" t="str">
        <f>IF(Table1[[#This Row],[Ledger 9]]="","",IF(Table1[[#This Row],[Effect 9]]="Dr.",-Table1[[#This Row],[Amount 9]],Table1[[#This Row],[Amount 9]]))</f>
        <v/>
      </c>
      <c r="DR830" t="str">
        <f>IF(Table1[[#This Row],[Ledger 10]]="","","No")</f>
        <v/>
      </c>
      <c r="DS830" t="str">
        <f>IF(Table1[[#This Row],[Ledger 10]]="","",IF(Table1[[#This Row],[Effect 10]]="Dr.","Yes","No"))</f>
        <v/>
      </c>
      <c r="DT830" t="str">
        <f>IF(Table1[[#This Row],[Ledger 10]]="","",Table1[[#This Row],[Ledger 10]])</f>
        <v/>
      </c>
      <c r="DU830" t="str">
        <f>IF(Table1[[#This Row],[Ledger 10]]="","",IF(Table1[[#This Row],[Effect 10]]="Dr.",-Table1[[#This Row],[Amount 10]],Table1[[#This Row],[Amount 10]]))</f>
        <v/>
      </c>
      <c r="DX830" t="str">
        <f>IF(Table1[[#This Row],[Ledger 11]]="","","No")</f>
        <v/>
      </c>
      <c r="DY830" t="str">
        <f>IF(Table1[[#This Row],[Ledger 11]]="","",IF(Table1[[#This Row],[Effect 11]]="Dr.","Yes","No"))</f>
        <v/>
      </c>
      <c r="DZ830" t="str">
        <f>IF(Table1[[#This Row],[Ledger 11]]="","",Table1[[#This Row],[Ledger 11]])</f>
        <v/>
      </c>
      <c r="EA830" t="str">
        <f>IF(Table1[[#This Row],[Ledger 11]]="","",IF(Table1[[#This Row],[Effect 11]]="Dr.",-Table1[[#This Row],[Amount 11]],Table1[[#This Row],[Amount 11]]))</f>
        <v/>
      </c>
      <c r="ED830" t="str">
        <f>IF(Table1[[#This Row],[Ledger 12]]="","","No")</f>
        <v/>
      </c>
      <c r="EE830" t="str">
        <f>IF(Table1[[#This Row],[Ledger 12]]="","",IF(Table1[[#This Row],[Effect 12]]="Dr.","Yes","No"))</f>
        <v/>
      </c>
      <c r="EF830" t="str">
        <f>IF(Table1[[#This Row],[Ledger 12]]="","",Table1[[#This Row],[Ledger 12]])</f>
        <v/>
      </c>
      <c r="EG830" t="str">
        <f>IF(Table1[[#This Row],[Ledger 12]]="","",IF(Table1[[#This Row],[Effect 12]]="Dr.",-Table1[[#This Row],[Amount 12]],Table1[[#This Row],[Amount 12]]))</f>
        <v/>
      </c>
      <c r="EJ830" t="str">
        <f>IF(Table1[[#This Row],[Ledger 13]]="","","No")</f>
        <v/>
      </c>
      <c r="EK830" t="str">
        <f>IF(Table1[[#This Row],[Ledger 13]]="","",IF(Table1[[#This Row],[Effect 13]]="Dr.","Yes","No"))</f>
        <v/>
      </c>
      <c r="EL830" t="str">
        <f>IF(Table1[[#This Row],[Ledger 13]]="","",Table1[[#This Row],[Ledger 13]])</f>
        <v/>
      </c>
      <c r="EM830" t="str">
        <f>IF(Table1[[#This Row],[Ledger 13]]="","",IF(Table1[[#This Row],[Effect 13]]="Dr.",-Table1[[#This Row],[Amount 13]],Table1[[#This Row],[Amount 13]]))</f>
        <v/>
      </c>
      <c r="EP830" t="str">
        <f>IF(Table1[[#This Row],[Ledger 14]]="","","No")</f>
        <v/>
      </c>
      <c r="EQ830" t="str">
        <f>IF(Table1[[#This Row],[Ledger 14]]="","",IF(Table1[[#This Row],[Effect 14]]="Dr.","Yes","No"))</f>
        <v/>
      </c>
      <c r="ER830" t="str">
        <f>IF(Table1[[#This Row],[Ledger 14]]="","",Table1[[#This Row],[Ledger 14]])</f>
        <v/>
      </c>
      <c r="ES830" t="str">
        <f>IF(Table1[[#This Row],[Ledger 14]]="","",IF(Table1[[#This Row],[Effect 14]]="Dr.",-Table1[[#This Row],[Amount 14]],Table1[[#This Row],[Amount 14]]))</f>
        <v/>
      </c>
      <c r="EV830" t="str">
        <f>IF(Table1[[#This Row],[Ledger 15]]="","","No")</f>
        <v/>
      </c>
      <c r="EW830" t="str">
        <f>IF(Table1[[#This Row],[Ledger 15]]="","",IF(Table1[[#This Row],[Effect 15]]="Dr.","Yes","No"))</f>
        <v/>
      </c>
      <c r="EX830" t="str">
        <f>IF(Table1[[#This Row],[Ledger 15]]="","",Table1[[#This Row],[Ledger 15]])</f>
        <v/>
      </c>
      <c r="EY830" t="str">
        <f>IF(Table1[[#This Row],[Ledger 15]]="","",IF(Table1[[#This Row],[Effect 15]]="Dr.",-Table1[[#This Row],[Amount 15]],Table1[[#This Row],[Amount 15]]))</f>
        <v/>
      </c>
      <c r="FD8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0">
        <f>IF(Table1[[#This Row],[Date]]="",0,IF(AND(Table1[[#This Row],[Date]]&gt;=$FE$2,Table1[[#This Row],[Date]]&lt;=$FE$3),0,1))</f>
        <v>0</v>
      </c>
      <c r="FF830">
        <f>IF(Table1[[#This Row],[Date]]="",0,IF(TYPE(VLOOKUP(Table1[[#This Row],[Voucher Type]],Table1[[#All],[Voucher Type Master]],1,FALSE))=16,1,0))</f>
        <v>0</v>
      </c>
      <c r="FG830">
        <f>IF(TYPE(IF(Table1[[#This Row],[Date]]="",0,IF(VLOOKUP(Table1[[#This Row],[Voucher Type]],$FY$5:$FZ$13,2,0)=Table1[[#This Row],[Effect 1]],0,1)))=16,1,0)</f>
        <v>0</v>
      </c>
      <c r="FH8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0">
        <f>IF(LEN(Table1[[#This Row],[Ledger 1]])&gt;0,IF(TYPE(VLOOKUP(Table1[[#This Row],[Ledger 1]],GZ:GZ,1,0))=16,1,0),0)</f>
        <v>0</v>
      </c>
      <c r="FJ830">
        <f>IF(LEN(Table1[[#This Row],[Ledger 2]])&gt;0,IF(TYPE(VLOOKUP(Table1[[#This Row],[Ledger 2]],GZ:GZ,1,0))=16,1,0),0)</f>
        <v>0</v>
      </c>
      <c r="FK830">
        <f>IF(LEN(Table1[[#This Row],[Ledger 3]])&gt;0,IF(TYPE(VLOOKUP(Table1[[#This Row],[Ledger 3]],GZ:GZ,1,0))=16,1,0),0)</f>
        <v>0</v>
      </c>
      <c r="FL830">
        <f>IF(LEN(Table1[[#This Row],[Ledger 4]])&gt;0,IF(TYPE(VLOOKUP(Table1[[#This Row],[Ledger 4]],GZ:GZ,1,0))=16,1,0),0)</f>
        <v>0</v>
      </c>
      <c r="FM830">
        <f>IF(LEN(Table1[[#This Row],[Ledger 5]])&gt;0,IF(TYPE(VLOOKUP(Table1[[#This Row],[Ledger 5]],GZ:GZ,1,0))=16,1,0),0)</f>
        <v>0</v>
      </c>
      <c r="FN830">
        <f>IF(LEN(Table1[[#This Row],[Ledger 6]])&gt;0,IF(TYPE(VLOOKUP(Table1[[#This Row],[Ledger 6]],$GZ:$GZ,1,0))=16,1,0),0)</f>
        <v>0</v>
      </c>
      <c r="FO830">
        <f>IF(LEN(Table1[[#This Row],[Ledger 7]])&gt;0,IF(TYPE(VLOOKUP(Table1[[#This Row],[Ledger 7]],$GZ:$GZ,1,0))=16,1,0),0)</f>
        <v>0</v>
      </c>
      <c r="FP830">
        <f>IF(LEN(Table1[[#This Row],[Ledger 8]])&gt;0,IF(TYPE(VLOOKUP(Table1[[#This Row],[Ledger 8]],$GZ:$GZ,1,0))=16,1,0),0)</f>
        <v>0</v>
      </c>
      <c r="FQ830">
        <f>IF(LEN(Table1[[#This Row],[Ledger 9]])&gt;0,IF(TYPE(VLOOKUP(Table1[[#This Row],[Ledger 9]],$GZ:$GZ,1,0))=16,1,0),0)</f>
        <v>0</v>
      </c>
      <c r="FR830">
        <f>IF(LEN(Table1[[#This Row],[Ledger 10]])&gt;0,IF(TYPE(VLOOKUP(Table1[[#This Row],[Ledger 10]],$GZ:$GZ,1,0))=16,1,0),0)</f>
        <v>0</v>
      </c>
      <c r="FS830">
        <f>IF(LEN(Table1[[#This Row],[Ledger 11]])&gt;0,IF(TYPE(VLOOKUP(Table1[[#This Row],[Ledger 11]],$GZ:$GZ,1,0))=16,1,0),0)</f>
        <v>0</v>
      </c>
      <c r="FT830">
        <f>IF(LEN(Table1[[#This Row],[Ledger 12]])&gt;0,IF(TYPE(VLOOKUP(Table1[[#This Row],[Ledger 12]],$GZ:$GZ,1,0))=16,1,0),0)</f>
        <v>0</v>
      </c>
      <c r="FU830">
        <f>IF(LEN(Table1[[#This Row],[Ledger 13]])&gt;0,IF(TYPE(VLOOKUP(Table1[[#This Row],[Ledger 13]],$GZ:$GZ,1,0))=16,1,0),0)</f>
        <v>0</v>
      </c>
      <c r="FV830">
        <f>IF(LEN(Table1[[#This Row],[Ledger 14]])&gt;0,IF(TYPE(VLOOKUP(Table1[[#This Row],[Ledger 14]],$GZ:$GZ,1,0))=16,1,0),0)</f>
        <v>0</v>
      </c>
      <c r="FW830">
        <f>IF(LEN(Table1[[#This Row],[Ledger 15]])&gt;0,IF(TYPE(VLOOKUP(Table1[[#This Row],[Ledger 15]],$GZ:$GZ,1,0))=16,1,0),0)</f>
        <v>0</v>
      </c>
    </row>
    <row r="831" spans="4:179" ht="33" customHeight="1" x14ac:dyDescent="0.45">
      <c r="D831" s="8">
        <f t="shared" si="21"/>
        <v>826</v>
      </c>
      <c r="E831" s="32"/>
      <c r="F831" s="34"/>
      <c r="G831" s="34"/>
      <c r="H831" s="34"/>
      <c r="I831" s="34"/>
      <c r="J831" s="38"/>
      <c r="K831" s="33"/>
      <c r="L831" s="36"/>
      <c r="M831" s="35"/>
      <c r="N831" s="34"/>
      <c r="O831" s="41"/>
      <c r="P831" s="35"/>
      <c r="Q831" s="34"/>
      <c r="R831" s="37"/>
      <c r="S831" s="35"/>
      <c r="T831" s="34"/>
      <c r="U831" s="37"/>
      <c r="V831" s="35"/>
      <c r="W831" s="34"/>
      <c r="X831" s="37"/>
      <c r="Y831" s="35"/>
      <c r="Z831" s="34"/>
      <c r="AA831" s="37"/>
      <c r="AB831" s="35"/>
      <c r="AC831" s="34"/>
      <c r="AD831" s="37"/>
      <c r="AE831" s="35"/>
      <c r="AF831" s="34"/>
      <c r="AG831" s="37"/>
      <c r="AH831" s="35"/>
      <c r="AI831" s="34"/>
      <c r="AJ831" s="37"/>
      <c r="AK831" s="35"/>
      <c r="AL831" s="34"/>
      <c r="AM831" s="37"/>
      <c r="AN831" s="35"/>
      <c r="AO831" s="34"/>
      <c r="AP831" s="37"/>
      <c r="AQ831" s="35"/>
      <c r="AR831" s="34"/>
      <c r="AS831" s="37"/>
      <c r="AT831" s="35"/>
      <c r="AU831" s="34"/>
      <c r="AV831" s="37"/>
      <c r="AW831" s="35"/>
      <c r="AX831" s="34"/>
      <c r="AY831" s="37"/>
      <c r="AZ831" s="35"/>
      <c r="BA831" s="34"/>
      <c r="BB831" s="37"/>
      <c r="BC8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1" s="7"/>
      <c r="BF831" t="str">
        <f>IF(Table1[[#This Row],[Date]]="","","&amp;lt;VOUCHER REMOTEID="&amp;""""&amp;$A$11&amp;$A$13&amp;ROW()&amp;""""&amp;" VCHTYPE="""&amp;F831&amp;""" ACTION="""&amp;"Create"&amp;"""&amp;gt;")</f>
        <v/>
      </c>
      <c r="BG831" t="str">
        <f>IF(Table1[[#This Row],[Date]]="","",TEXT(Table1[[#This Row],[Date]],"yyyymmdd"))</f>
        <v/>
      </c>
      <c r="BH831" t="str">
        <f>Table1[[#This Row],[Date2]]</f>
        <v/>
      </c>
      <c r="BI831" t="str">
        <f>IF(Table1[[#This Row],[Date]]="","",Table1[[#This Row],[Voucher Type]])</f>
        <v/>
      </c>
      <c r="BJ831" t="str">
        <f>IF(Table1[[#This Row],[Ref No / Invoice No]]="","",Table1[[#This Row],[Ref No / Invoice No]])</f>
        <v/>
      </c>
      <c r="BK831" t="str">
        <f>IF(Table1[[#This Row],[Voucher No]]="","",Table1[[#This Row],[Voucher No]])</f>
        <v/>
      </c>
      <c r="BL831" t="str">
        <f>IF(Table1[[#This Row],[Date]]="","",Table1[[#This Row],[Narration]])</f>
        <v/>
      </c>
      <c r="BM831" t="str">
        <f>IF(Table1[[#This Row],[Date]]="","",$A$11&amp;$A$13&amp;ROW())</f>
        <v/>
      </c>
      <c r="BN831" t="str">
        <f>IF(Table1[[#This Row],[Date]]="","",$A$13)</f>
        <v/>
      </c>
      <c r="BP831" t="str">
        <f>IF(Table1[[#This Row],[Ledger 1]]="","","No")</f>
        <v/>
      </c>
      <c r="BQ831" t="str">
        <f>IF(Table1[[#This Row],[Date]]="","",IF(Table1[[#This Row],[Effect 1]]="Dr.","Yes","No"))</f>
        <v/>
      </c>
      <c r="BR831" t="str">
        <f>IF(Table1[[#This Row],[Date]]="","",Table1[[#This Row],[Ledger 1]])</f>
        <v/>
      </c>
      <c r="BS831" t="str">
        <f>IF(Table1[[#This Row],[Date]]="","",IF(Table1[[#This Row],[Effect 1]]="Dr.",-Table1[[#This Row],[Amount 1]],Table1[[#This Row],[Amount 1]]))</f>
        <v/>
      </c>
      <c r="BV831" t="str">
        <f>IF(Table1[[#This Row],[Ledger 2]]="","","No")</f>
        <v/>
      </c>
      <c r="BW831" t="str">
        <f>IF(Table1[[#This Row],[Date]]="","",IF(Table1[[#This Row],[Effect 2]]="Dr.","Yes","No"))</f>
        <v/>
      </c>
      <c r="BX831" t="str">
        <f>IF(Table1[[#This Row],[Date]]="","",Table1[[#This Row],[Ledger 2]])</f>
        <v/>
      </c>
      <c r="BY831" t="str">
        <f>IF(Table1[[#This Row],[Date]]="","",IF(Table1[[#This Row],[Effect 2]]="Dr.",-Table1[[#This Row],[Amount 2]],Table1[[#This Row],[Amount 2]]))</f>
        <v/>
      </c>
      <c r="CB831" t="str">
        <f>IF(Table1[[#This Row],[Ledger 3]]="","","No")</f>
        <v/>
      </c>
      <c r="CC831" t="str">
        <f>IF(Table1[[#This Row],[Ledger 3]]="","",IF(Table1[[#This Row],[Effect 3]]="Dr.","Yes","No"))</f>
        <v/>
      </c>
      <c r="CD831" t="str">
        <f>IF(Table1[[#This Row],[Ledger 3]]="","",Table1[[#This Row],[Ledger 3]])</f>
        <v/>
      </c>
      <c r="CE831" t="str">
        <f>IF(Table1[[#This Row],[Ledger 3]]="","",IF(Table1[[#This Row],[Effect 3]]="Dr.",-Table1[[#This Row],[Amount 3]],Table1[[#This Row],[Amount 3]]))</f>
        <v/>
      </c>
      <c r="CH831" t="str">
        <f>IF(Table1[[#This Row],[Ledger 4]]="","","No")</f>
        <v/>
      </c>
      <c r="CI831" t="str">
        <f>IF(Table1[[#This Row],[Ledger 4]]="","",IF(Table1[[#This Row],[Effect 4]]="Dr.","Yes","No"))</f>
        <v/>
      </c>
      <c r="CJ831" t="str">
        <f>IF(Table1[[#This Row],[Ledger 4]]="","",Table1[[#This Row],[Ledger 4]])</f>
        <v/>
      </c>
      <c r="CK831" t="str">
        <f>IF(Table1[[#This Row],[Ledger 4]]="","",IF(Table1[[#This Row],[Effect 4]]="Dr.",-Table1[[#This Row],[Amount 4]],Table1[[#This Row],[Amount 4]]))</f>
        <v/>
      </c>
      <c r="CN831" t="str">
        <f>IF(Table1[[#This Row],[Ledger 5]]="","","No")</f>
        <v/>
      </c>
      <c r="CO831" t="str">
        <f>IF(Table1[[#This Row],[Ledger 5]]="","",IF(Table1[[#This Row],[Effect 5]]="Dr.","Yes","No"))</f>
        <v/>
      </c>
      <c r="CP831" t="str">
        <f>IF(Table1[[#This Row],[Ledger 5]]="","",Table1[[#This Row],[Ledger 5]])</f>
        <v/>
      </c>
      <c r="CQ831" t="str">
        <f>IF(Table1[[#This Row],[Ledger 5]]="","",IF(Table1[[#This Row],[Effect 5]]="Dr.",-Table1[[#This Row],[Amount 5]],Table1[[#This Row],[Amount 5]]))</f>
        <v/>
      </c>
      <c r="CT831" t="str">
        <f>IF(Table1[[#This Row],[Ledger 6]]="","","No")</f>
        <v/>
      </c>
      <c r="CU831" t="str">
        <f>IF(Table1[[#This Row],[Ledger 6]]="","",IF(Table1[[#This Row],[Effect 6]]="Dr.","Yes","No"))</f>
        <v/>
      </c>
      <c r="CV831" t="str">
        <f>IF(Table1[[#This Row],[Ledger 6]]="","",Table1[[#This Row],[Ledger 6]])</f>
        <v/>
      </c>
      <c r="CW831" t="str">
        <f>IF(Table1[[#This Row],[Ledger 6]]="","",IF(Table1[[#This Row],[Effect 6]]="Dr.",-Table1[[#This Row],[Amount 6]],Table1[[#This Row],[Amount 6]]))</f>
        <v/>
      </c>
      <c r="CZ831" t="str">
        <f>IF(Table1[[#This Row],[Ledger 7]]="","","No")</f>
        <v/>
      </c>
      <c r="DA831" t="str">
        <f>IF(Table1[[#This Row],[Ledger 7]]="","",IF(Table1[[#This Row],[Effect 7]]="Dr.","Yes","No"))</f>
        <v/>
      </c>
      <c r="DB831" t="str">
        <f>IF(Table1[[#This Row],[Ledger 7]]="","",Table1[[#This Row],[Ledger 7]])</f>
        <v/>
      </c>
      <c r="DC831" t="str">
        <f>IF(Table1[[#This Row],[Ledger 7]]="","",IF(Table1[[#This Row],[Effect 7]]="Dr.",-Table1[[#This Row],[Amount 7]],Table1[[#This Row],[Amount 7]]))</f>
        <v/>
      </c>
      <c r="DF831" t="str">
        <f>IF(Table1[[#This Row],[Ledger 8]]="","","No")</f>
        <v/>
      </c>
      <c r="DG831" t="str">
        <f>IF(Table1[[#This Row],[Ledger 8]]="","",IF(Table1[[#This Row],[Effect 8]]="Dr.","Yes","No"))</f>
        <v/>
      </c>
      <c r="DH831" t="str">
        <f>IF(Table1[[#This Row],[Ledger 8]]="","",Table1[[#This Row],[Ledger 8]])</f>
        <v/>
      </c>
      <c r="DI831" t="str">
        <f>IF(Table1[[#This Row],[Ledger 8]]="","",IF(Table1[[#This Row],[Effect 8]]="Dr.",-Table1[[#This Row],[Amount 8]],Table1[[#This Row],[Amount 8]]))</f>
        <v/>
      </c>
      <c r="DL831" t="str">
        <f>IF(Table1[[#This Row],[Ledger 9]]="","","No")</f>
        <v/>
      </c>
      <c r="DM831" t="str">
        <f>IF(Table1[[#This Row],[Ledger 9]]="","",IF(Table1[[#This Row],[Effect 9]]="Dr.","Yes","No"))</f>
        <v/>
      </c>
      <c r="DN831" t="str">
        <f>IF(Table1[[#This Row],[Ledger 9]]="","",Table1[[#This Row],[Ledger 9]])</f>
        <v/>
      </c>
      <c r="DO831" t="str">
        <f>IF(Table1[[#This Row],[Ledger 9]]="","",IF(Table1[[#This Row],[Effect 9]]="Dr.",-Table1[[#This Row],[Amount 9]],Table1[[#This Row],[Amount 9]]))</f>
        <v/>
      </c>
      <c r="DR831" t="str">
        <f>IF(Table1[[#This Row],[Ledger 10]]="","","No")</f>
        <v/>
      </c>
      <c r="DS831" t="str">
        <f>IF(Table1[[#This Row],[Ledger 10]]="","",IF(Table1[[#This Row],[Effect 10]]="Dr.","Yes","No"))</f>
        <v/>
      </c>
      <c r="DT831" t="str">
        <f>IF(Table1[[#This Row],[Ledger 10]]="","",Table1[[#This Row],[Ledger 10]])</f>
        <v/>
      </c>
      <c r="DU831" t="str">
        <f>IF(Table1[[#This Row],[Ledger 10]]="","",IF(Table1[[#This Row],[Effect 10]]="Dr.",-Table1[[#This Row],[Amount 10]],Table1[[#This Row],[Amount 10]]))</f>
        <v/>
      </c>
      <c r="DX831" t="str">
        <f>IF(Table1[[#This Row],[Ledger 11]]="","","No")</f>
        <v/>
      </c>
      <c r="DY831" t="str">
        <f>IF(Table1[[#This Row],[Ledger 11]]="","",IF(Table1[[#This Row],[Effect 11]]="Dr.","Yes","No"))</f>
        <v/>
      </c>
      <c r="DZ831" t="str">
        <f>IF(Table1[[#This Row],[Ledger 11]]="","",Table1[[#This Row],[Ledger 11]])</f>
        <v/>
      </c>
      <c r="EA831" t="str">
        <f>IF(Table1[[#This Row],[Ledger 11]]="","",IF(Table1[[#This Row],[Effect 11]]="Dr.",-Table1[[#This Row],[Amount 11]],Table1[[#This Row],[Amount 11]]))</f>
        <v/>
      </c>
      <c r="ED831" t="str">
        <f>IF(Table1[[#This Row],[Ledger 12]]="","","No")</f>
        <v/>
      </c>
      <c r="EE831" t="str">
        <f>IF(Table1[[#This Row],[Ledger 12]]="","",IF(Table1[[#This Row],[Effect 12]]="Dr.","Yes","No"))</f>
        <v/>
      </c>
      <c r="EF831" t="str">
        <f>IF(Table1[[#This Row],[Ledger 12]]="","",Table1[[#This Row],[Ledger 12]])</f>
        <v/>
      </c>
      <c r="EG831" t="str">
        <f>IF(Table1[[#This Row],[Ledger 12]]="","",IF(Table1[[#This Row],[Effect 12]]="Dr.",-Table1[[#This Row],[Amount 12]],Table1[[#This Row],[Amount 12]]))</f>
        <v/>
      </c>
      <c r="EJ831" t="str">
        <f>IF(Table1[[#This Row],[Ledger 13]]="","","No")</f>
        <v/>
      </c>
      <c r="EK831" t="str">
        <f>IF(Table1[[#This Row],[Ledger 13]]="","",IF(Table1[[#This Row],[Effect 13]]="Dr.","Yes","No"))</f>
        <v/>
      </c>
      <c r="EL831" t="str">
        <f>IF(Table1[[#This Row],[Ledger 13]]="","",Table1[[#This Row],[Ledger 13]])</f>
        <v/>
      </c>
      <c r="EM831" t="str">
        <f>IF(Table1[[#This Row],[Ledger 13]]="","",IF(Table1[[#This Row],[Effect 13]]="Dr.",-Table1[[#This Row],[Amount 13]],Table1[[#This Row],[Amount 13]]))</f>
        <v/>
      </c>
      <c r="EP831" t="str">
        <f>IF(Table1[[#This Row],[Ledger 14]]="","","No")</f>
        <v/>
      </c>
      <c r="EQ831" t="str">
        <f>IF(Table1[[#This Row],[Ledger 14]]="","",IF(Table1[[#This Row],[Effect 14]]="Dr.","Yes","No"))</f>
        <v/>
      </c>
      <c r="ER831" t="str">
        <f>IF(Table1[[#This Row],[Ledger 14]]="","",Table1[[#This Row],[Ledger 14]])</f>
        <v/>
      </c>
      <c r="ES831" t="str">
        <f>IF(Table1[[#This Row],[Ledger 14]]="","",IF(Table1[[#This Row],[Effect 14]]="Dr.",-Table1[[#This Row],[Amount 14]],Table1[[#This Row],[Amount 14]]))</f>
        <v/>
      </c>
      <c r="EV831" t="str">
        <f>IF(Table1[[#This Row],[Ledger 15]]="","","No")</f>
        <v/>
      </c>
      <c r="EW831" t="str">
        <f>IF(Table1[[#This Row],[Ledger 15]]="","",IF(Table1[[#This Row],[Effect 15]]="Dr.","Yes","No"))</f>
        <v/>
      </c>
      <c r="EX831" t="str">
        <f>IF(Table1[[#This Row],[Ledger 15]]="","",Table1[[#This Row],[Ledger 15]])</f>
        <v/>
      </c>
      <c r="EY831" t="str">
        <f>IF(Table1[[#This Row],[Ledger 15]]="","",IF(Table1[[#This Row],[Effect 15]]="Dr.",-Table1[[#This Row],[Amount 15]],Table1[[#This Row],[Amount 15]]))</f>
        <v/>
      </c>
      <c r="FD8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1">
        <f>IF(Table1[[#This Row],[Date]]="",0,IF(AND(Table1[[#This Row],[Date]]&gt;=$FE$2,Table1[[#This Row],[Date]]&lt;=$FE$3),0,1))</f>
        <v>0</v>
      </c>
      <c r="FF831">
        <f>IF(Table1[[#This Row],[Date]]="",0,IF(TYPE(VLOOKUP(Table1[[#This Row],[Voucher Type]],Table1[[#All],[Voucher Type Master]],1,FALSE))=16,1,0))</f>
        <v>0</v>
      </c>
      <c r="FG831">
        <f>IF(TYPE(IF(Table1[[#This Row],[Date]]="",0,IF(VLOOKUP(Table1[[#This Row],[Voucher Type]],$FY$5:$FZ$13,2,0)=Table1[[#This Row],[Effect 1]],0,1)))=16,1,0)</f>
        <v>0</v>
      </c>
      <c r="FH8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1">
        <f>IF(LEN(Table1[[#This Row],[Ledger 1]])&gt;0,IF(TYPE(VLOOKUP(Table1[[#This Row],[Ledger 1]],GZ:GZ,1,0))=16,1,0),0)</f>
        <v>0</v>
      </c>
      <c r="FJ831">
        <f>IF(LEN(Table1[[#This Row],[Ledger 2]])&gt;0,IF(TYPE(VLOOKUP(Table1[[#This Row],[Ledger 2]],GZ:GZ,1,0))=16,1,0),0)</f>
        <v>0</v>
      </c>
      <c r="FK831">
        <f>IF(LEN(Table1[[#This Row],[Ledger 3]])&gt;0,IF(TYPE(VLOOKUP(Table1[[#This Row],[Ledger 3]],GZ:GZ,1,0))=16,1,0),0)</f>
        <v>0</v>
      </c>
      <c r="FL831">
        <f>IF(LEN(Table1[[#This Row],[Ledger 4]])&gt;0,IF(TYPE(VLOOKUP(Table1[[#This Row],[Ledger 4]],GZ:GZ,1,0))=16,1,0),0)</f>
        <v>0</v>
      </c>
      <c r="FM831">
        <f>IF(LEN(Table1[[#This Row],[Ledger 5]])&gt;0,IF(TYPE(VLOOKUP(Table1[[#This Row],[Ledger 5]],GZ:GZ,1,0))=16,1,0),0)</f>
        <v>0</v>
      </c>
      <c r="FN831">
        <f>IF(LEN(Table1[[#This Row],[Ledger 6]])&gt;0,IF(TYPE(VLOOKUP(Table1[[#This Row],[Ledger 6]],$GZ:$GZ,1,0))=16,1,0),0)</f>
        <v>0</v>
      </c>
      <c r="FO831">
        <f>IF(LEN(Table1[[#This Row],[Ledger 7]])&gt;0,IF(TYPE(VLOOKUP(Table1[[#This Row],[Ledger 7]],$GZ:$GZ,1,0))=16,1,0),0)</f>
        <v>0</v>
      </c>
      <c r="FP831">
        <f>IF(LEN(Table1[[#This Row],[Ledger 8]])&gt;0,IF(TYPE(VLOOKUP(Table1[[#This Row],[Ledger 8]],$GZ:$GZ,1,0))=16,1,0),0)</f>
        <v>0</v>
      </c>
      <c r="FQ831">
        <f>IF(LEN(Table1[[#This Row],[Ledger 9]])&gt;0,IF(TYPE(VLOOKUP(Table1[[#This Row],[Ledger 9]],$GZ:$GZ,1,0))=16,1,0),0)</f>
        <v>0</v>
      </c>
      <c r="FR831">
        <f>IF(LEN(Table1[[#This Row],[Ledger 10]])&gt;0,IF(TYPE(VLOOKUP(Table1[[#This Row],[Ledger 10]],$GZ:$GZ,1,0))=16,1,0),0)</f>
        <v>0</v>
      </c>
      <c r="FS831">
        <f>IF(LEN(Table1[[#This Row],[Ledger 11]])&gt;0,IF(TYPE(VLOOKUP(Table1[[#This Row],[Ledger 11]],$GZ:$GZ,1,0))=16,1,0),0)</f>
        <v>0</v>
      </c>
      <c r="FT831">
        <f>IF(LEN(Table1[[#This Row],[Ledger 12]])&gt;0,IF(TYPE(VLOOKUP(Table1[[#This Row],[Ledger 12]],$GZ:$GZ,1,0))=16,1,0),0)</f>
        <v>0</v>
      </c>
      <c r="FU831">
        <f>IF(LEN(Table1[[#This Row],[Ledger 13]])&gt;0,IF(TYPE(VLOOKUP(Table1[[#This Row],[Ledger 13]],$GZ:$GZ,1,0))=16,1,0),0)</f>
        <v>0</v>
      </c>
      <c r="FV831">
        <f>IF(LEN(Table1[[#This Row],[Ledger 14]])&gt;0,IF(TYPE(VLOOKUP(Table1[[#This Row],[Ledger 14]],$GZ:$GZ,1,0))=16,1,0),0)</f>
        <v>0</v>
      </c>
      <c r="FW831">
        <f>IF(LEN(Table1[[#This Row],[Ledger 15]])&gt;0,IF(TYPE(VLOOKUP(Table1[[#This Row],[Ledger 15]],$GZ:$GZ,1,0))=16,1,0),0)</f>
        <v>0</v>
      </c>
    </row>
    <row r="832" spans="4:179" ht="33" customHeight="1" x14ac:dyDescent="0.45">
      <c r="D832" s="8">
        <f t="shared" si="21"/>
        <v>827</v>
      </c>
      <c r="E832" s="32"/>
      <c r="F832" s="34"/>
      <c r="G832" s="34"/>
      <c r="H832" s="34"/>
      <c r="I832" s="34"/>
      <c r="J832" s="38"/>
      <c r="K832" s="33"/>
      <c r="L832" s="36"/>
      <c r="M832" s="35"/>
      <c r="N832" s="34"/>
      <c r="O832" s="41"/>
      <c r="P832" s="35"/>
      <c r="Q832" s="34"/>
      <c r="R832" s="37"/>
      <c r="S832" s="35"/>
      <c r="T832" s="34"/>
      <c r="U832" s="37"/>
      <c r="V832" s="35"/>
      <c r="W832" s="34"/>
      <c r="X832" s="37"/>
      <c r="Y832" s="35"/>
      <c r="Z832" s="34"/>
      <c r="AA832" s="37"/>
      <c r="AB832" s="35"/>
      <c r="AC832" s="34"/>
      <c r="AD832" s="37"/>
      <c r="AE832" s="35"/>
      <c r="AF832" s="34"/>
      <c r="AG832" s="37"/>
      <c r="AH832" s="35"/>
      <c r="AI832" s="34"/>
      <c r="AJ832" s="37"/>
      <c r="AK832" s="35"/>
      <c r="AL832" s="34"/>
      <c r="AM832" s="37"/>
      <c r="AN832" s="35"/>
      <c r="AO832" s="34"/>
      <c r="AP832" s="37"/>
      <c r="AQ832" s="35"/>
      <c r="AR832" s="34"/>
      <c r="AS832" s="37"/>
      <c r="AT832" s="35"/>
      <c r="AU832" s="34"/>
      <c r="AV832" s="37"/>
      <c r="AW832" s="35"/>
      <c r="AX832" s="34"/>
      <c r="AY832" s="37"/>
      <c r="AZ832" s="35"/>
      <c r="BA832" s="34"/>
      <c r="BB832" s="37"/>
      <c r="BC8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2" s="7"/>
      <c r="BF832" t="str">
        <f>IF(Table1[[#This Row],[Date]]="","","&amp;lt;VOUCHER REMOTEID="&amp;""""&amp;$A$11&amp;$A$13&amp;ROW()&amp;""""&amp;" VCHTYPE="""&amp;F832&amp;""" ACTION="""&amp;"Create"&amp;"""&amp;gt;")</f>
        <v/>
      </c>
      <c r="BG832" t="str">
        <f>IF(Table1[[#This Row],[Date]]="","",TEXT(Table1[[#This Row],[Date]],"yyyymmdd"))</f>
        <v/>
      </c>
      <c r="BH832" t="str">
        <f>Table1[[#This Row],[Date2]]</f>
        <v/>
      </c>
      <c r="BI832" t="str">
        <f>IF(Table1[[#This Row],[Date]]="","",Table1[[#This Row],[Voucher Type]])</f>
        <v/>
      </c>
      <c r="BJ832" t="str">
        <f>IF(Table1[[#This Row],[Ref No / Invoice No]]="","",Table1[[#This Row],[Ref No / Invoice No]])</f>
        <v/>
      </c>
      <c r="BK832" t="str">
        <f>IF(Table1[[#This Row],[Voucher No]]="","",Table1[[#This Row],[Voucher No]])</f>
        <v/>
      </c>
      <c r="BL832" t="str">
        <f>IF(Table1[[#This Row],[Date]]="","",Table1[[#This Row],[Narration]])</f>
        <v/>
      </c>
      <c r="BM832" t="str">
        <f>IF(Table1[[#This Row],[Date]]="","",$A$11&amp;$A$13&amp;ROW())</f>
        <v/>
      </c>
      <c r="BN832" t="str">
        <f>IF(Table1[[#This Row],[Date]]="","",$A$13)</f>
        <v/>
      </c>
      <c r="BP832" t="str">
        <f>IF(Table1[[#This Row],[Ledger 1]]="","","No")</f>
        <v/>
      </c>
      <c r="BQ832" t="str">
        <f>IF(Table1[[#This Row],[Date]]="","",IF(Table1[[#This Row],[Effect 1]]="Dr.","Yes","No"))</f>
        <v/>
      </c>
      <c r="BR832" t="str">
        <f>IF(Table1[[#This Row],[Date]]="","",Table1[[#This Row],[Ledger 1]])</f>
        <v/>
      </c>
      <c r="BS832" t="str">
        <f>IF(Table1[[#This Row],[Date]]="","",IF(Table1[[#This Row],[Effect 1]]="Dr.",-Table1[[#This Row],[Amount 1]],Table1[[#This Row],[Amount 1]]))</f>
        <v/>
      </c>
      <c r="BV832" t="str">
        <f>IF(Table1[[#This Row],[Ledger 2]]="","","No")</f>
        <v/>
      </c>
      <c r="BW832" t="str">
        <f>IF(Table1[[#This Row],[Date]]="","",IF(Table1[[#This Row],[Effect 2]]="Dr.","Yes","No"))</f>
        <v/>
      </c>
      <c r="BX832" t="str">
        <f>IF(Table1[[#This Row],[Date]]="","",Table1[[#This Row],[Ledger 2]])</f>
        <v/>
      </c>
      <c r="BY832" t="str">
        <f>IF(Table1[[#This Row],[Date]]="","",IF(Table1[[#This Row],[Effect 2]]="Dr.",-Table1[[#This Row],[Amount 2]],Table1[[#This Row],[Amount 2]]))</f>
        <v/>
      </c>
      <c r="CB832" t="str">
        <f>IF(Table1[[#This Row],[Ledger 3]]="","","No")</f>
        <v/>
      </c>
      <c r="CC832" t="str">
        <f>IF(Table1[[#This Row],[Ledger 3]]="","",IF(Table1[[#This Row],[Effect 3]]="Dr.","Yes","No"))</f>
        <v/>
      </c>
      <c r="CD832" t="str">
        <f>IF(Table1[[#This Row],[Ledger 3]]="","",Table1[[#This Row],[Ledger 3]])</f>
        <v/>
      </c>
      <c r="CE832" t="str">
        <f>IF(Table1[[#This Row],[Ledger 3]]="","",IF(Table1[[#This Row],[Effect 3]]="Dr.",-Table1[[#This Row],[Amount 3]],Table1[[#This Row],[Amount 3]]))</f>
        <v/>
      </c>
      <c r="CH832" t="str">
        <f>IF(Table1[[#This Row],[Ledger 4]]="","","No")</f>
        <v/>
      </c>
      <c r="CI832" t="str">
        <f>IF(Table1[[#This Row],[Ledger 4]]="","",IF(Table1[[#This Row],[Effect 4]]="Dr.","Yes","No"))</f>
        <v/>
      </c>
      <c r="CJ832" t="str">
        <f>IF(Table1[[#This Row],[Ledger 4]]="","",Table1[[#This Row],[Ledger 4]])</f>
        <v/>
      </c>
      <c r="CK832" t="str">
        <f>IF(Table1[[#This Row],[Ledger 4]]="","",IF(Table1[[#This Row],[Effect 4]]="Dr.",-Table1[[#This Row],[Amount 4]],Table1[[#This Row],[Amount 4]]))</f>
        <v/>
      </c>
      <c r="CN832" t="str">
        <f>IF(Table1[[#This Row],[Ledger 5]]="","","No")</f>
        <v/>
      </c>
      <c r="CO832" t="str">
        <f>IF(Table1[[#This Row],[Ledger 5]]="","",IF(Table1[[#This Row],[Effect 5]]="Dr.","Yes","No"))</f>
        <v/>
      </c>
      <c r="CP832" t="str">
        <f>IF(Table1[[#This Row],[Ledger 5]]="","",Table1[[#This Row],[Ledger 5]])</f>
        <v/>
      </c>
      <c r="CQ832" t="str">
        <f>IF(Table1[[#This Row],[Ledger 5]]="","",IF(Table1[[#This Row],[Effect 5]]="Dr.",-Table1[[#This Row],[Amount 5]],Table1[[#This Row],[Amount 5]]))</f>
        <v/>
      </c>
      <c r="CT832" t="str">
        <f>IF(Table1[[#This Row],[Ledger 6]]="","","No")</f>
        <v/>
      </c>
      <c r="CU832" t="str">
        <f>IF(Table1[[#This Row],[Ledger 6]]="","",IF(Table1[[#This Row],[Effect 6]]="Dr.","Yes","No"))</f>
        <v/>
      </c>
      <c r="CV832" t="str">
        <f>IF(Table1[[#This Row],[Ledger 6]]="","",Table1[[#This Row],[Ledger 6]])</f>
        <v/>
      </c>
      <c r="CW832" t="str">
        <f>IF(Table1[[#This Row],[Ledger 6]]="","",IF(Table1[[#This Row],[Effect 6]]="Dr.",-Table1[[#This Row],[Amount 6]],Table1[[#This Row],[Amount 6]]))</f>
        <v/>
      </c>
      <c r="CZ832" t="str">
        <f>IF(Table1[[#This Row],[Ledger 7]]="","","No")</f>
        <v/>
      </c>
      <c r="DA832" t="str">
        <f>IF(Table1[[#This Row],[Ledger 7]]="","",IF(Table1[[#This Row],[Effect 7]]="Dr.","Yes","No"))</f>
        <v/>
      </c>
      <c r="DB832" t="str">
        <f>IF(Table1[[#This Row],[Ledger 7]]="","",Table1[[#This Row],[Ledger 7]])</f>
        <v/>
      </c>
      <c r="DC832" t="str">
        <f>IF(Table1[[#This Row],[Ledger 7]]="","",IF(Table1[[#This Row],[Effect 7]]="Dr.",-Table1[[#This Row],[Amount 7]],Table1[[#This Row],[Amount 7]]))</f>
        <v/>
      </c>
      <c r="DF832" t="str">
        <f>IF(Table1[[#This Row],[Ledger 8]]="","","No")</f>
        <v/>
      </c>
      <c r="DG832" t="str">
        <f>IF(Table1[[#This Row],[Ledger 8]]="","",IF(Table1[[#This Row],[Effect 8]]="Dr.","Yes","No"))</f>
        <v/>
      </c>
      <c r="DH832" t="str">
        <f>IF(Table1[[#This Row],[Ledger 8]]="","",Table1[[#This Row],[Ledger 8]])</f>
        <v/>
      </c>
      <c r="DI832" t="str">
        <f>IF(Table1[[#This Row],[Ledger 8]]="","",IF(Table1[[#This Row],[Effect 8]]="Dr.",-Table1[[#This Row],[Amount 8]],Table1[[#This Row],[Amount 8]]))</f>
        <v/>
      </c>
      <c r="DL832" t="str">
        <f>IF(Table1[[#This Row],[Ledger 9]]="","","No")</f>
        <v/>
      </c>
      <c r="DM832" t="str">
        <f>IF(Table1[[#This Row],[Ledger 9]]="","",IF(Table1[[#This Row],[Effect 9]]="Dr.","Yes","No"))</f>
        <v/>
      </c>
      <c r="DN832" t="str">
        <f>IF(Table1[[#This Row],[Ledger 9]]="","",Table1[[#This Row],[Ledger 9]])</f>
        <v/>
      </c>
      <c r="DO832" t="str">
        <f>IF(Table1[[#This Row],[Ledger 9]]="","",IF(Table1[[#This Row],[Effect 9]]="Dr.",-Table1[[#This Row],[Amount 9]],Table1[[#This Row],[Amount 9]]))</f>
        <v/>
      </c>
      <c r="DR832" t="str">
        <f>IF(Table1[[#This Row],[Ledger 10]]="","","No")</f>
        <v/>
      </c>
      <c r="DS832" t="str">
        <f>IF(Table1[[#This Row],[Ledger 10]]="","",IF(Table1[[#This Row],[Effect 10]]="Dr.","Yes","No"))</f>
        <v/>
      </c>
      <c r="DT832" t="str">
        <f>IF(Table1[[#This Row],[Ledger 10]]="","",Table1[[#This Row],[Ledger 10]])</f>
        <v/>
      </c>
      <c r="DU832" t="str">
        <f>IF(Table1[[#This Row],[Ledger 10]]="","",IF(Table1[[#This Row],[Effect 10]]="Dr.",-Table1[[#This Row],[Amount 10]],Table1[[#This Row],[Amount 10]]))</f>
        <v/>
      </c>
      <c r="DX832" t="str">
        <f>IF(Table1[[#This Row],[Ledger 11]]="","","No")</f>
        <v/>
      </c>
      <c r="DY832" t="str">
        <f>IF(Table1[[#This Row],[Ledger 11]]="","",IF(Table1[[#This Row],[Effect 11]]="Dr.","Yes","No"))</f>
        <v/>
      </c>
      <c r="DZ832" t="str">
        <f>IF(Table1[[#This Row],[Ledger 11]]="","",Table1[[#This Row],[Ledger 11]])</f>
        <v/>
      </c>
      <c r="EA832" t="str">
        <f>IF(Table1[[#This Row],[Ledger 11]]="","",IF(Table1[[#This Row],[Effect 11]]="Dr.",-Table1[[#This Row],[Amount 11]],Table1[[#This Row],[Amount 11]]))</f>
        <v/>
      </c>
      <c r="ED832" t="str">
        <f>IF(Table1[[#This Row],[Ledger 12]]="","","No")</f>
        <v/>
      </c>
      <c r="EE832" t="str">
        <f>IF(Table1[[#This Row],[Ledger 12]]="","",IF(Table1[[#This Row],[Effect 12]]="Dr.","Yes","No"))</f>
        <v/>
      </c>
      <c r="EF832" t="str">
        <f>IF(Table1[[#This Row],[Ledger 12]]="","",Table1[[#This Row],[Ledger 12]])</f>
        <v/>
      </c>
      <c r="EG832" t="str">
        <f>IF(Table1[[#This Row],[Ledger 12]]="","",IF(Table1[[#This Row],[Effect 12]]="Dr.",-Table1[[#This Row],[Amount 12]],Table1[[#This Row],[Amount 12]]))</f>
        <v/>
      </c>
      <c r="EJ832" t="str">
        <f>IF(Table1[[#This Row],[Ledger 13]]="","","No")</f>
        <v/>
      </c>
      <c r="EK832" t="str">
        <f>IF(Table1[[#This Row],[Ledger 13]]="","",IF(Table1[[#This Row],[Effect 13]]="Dr.","Yes","No"))</f>
        <v/>
      </c>
      <c r="EL832" t="str">
        <f>IF(Table1[[#This Row],[Ledger 13]]="","",Table1[[#This Row],[Ledger 13]])</f>
        <v/>
      </c>
      <c r="EM832" t="str">
        <f>IF(Table1[[#This Row],[Ledger 13]]="","",IF(Table1[[#This Row],[Effect 13]]="Dr.",-Table1[[#This Row],[Amount 13]],Table1[[#This Row],[Amount 13]]))</f>
        <v/>
      </c>
      <c r="EP832" t="str">
        <f>IF(Table1[[#This Row],[Ledger 14]]="","","No")</f>
        <v/>
      </c>
      <c r="EQ832" t="str">
        <f>IF(Table1[[#This Row],[Ledger 14]]="","",IF(Table1[[#This Row],[Effect 14]]="Dr.","Yes","No"))</f>
        <v/>
      </c>
      <c r="ER832" t="str">
        <f>IF(Table1[[#This Row],[Ledger 14]]="","",Table1[[#This Row],[Ledger 14]])</f>
        <v/>
      </c>
      <c r="ES832" t="str">
        <f>IF(Table1[[#This Row],[Ledger 14]]="","",IF(Table1[[#This Row],[Effect 14]]="Dr.",-Table1[[#This Row],[Amount 14]],Table1[[#This Row],[Amount 14]]))</f>
        <v/>
      </c>
      <c r="EV832" t="str">
        <f>IF(Table1[[#This Row],[Ledger 15]]="","","No")</f>
        <v/>
      </c>
      <c r="EW832" t="str">
        <f>IF(Table1[[#This Row],[Ledger 15]]="","",IF(Table1[[#This Row],[Effect 15]]="Dr.","Yes","No"))</f>
        <v/>
      </c>
      <c r="EX832" t="str">
        <f>IF(Table1[[#This Row],[Ledger 15]]="","",Table1[[#This Row],[Ledger 15]])</f>
        <v/>
      </c>
      <c r="EY832" t="str">
        <f>IF(Table1[[#This Row],[Ledger 15]]="","",IF(Table1[[#This Row],[Effect 15]]="Dr.",-Table1[[#This Row],[Amount 15]],Table1[[#This Row],[Amount 15]]))</f>
        <v/>
      </c>
      <c r="FD8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2">
        <f>IF(Table1[[#This Row],[Date]]="",0,IF(AND(Table1[[#This Row],[Date]]&gt;=$FE$2,Table1[[#This Row],[Date]]&lt;=$FE$3),0,1))</f>
        <v>0</v>
      </c>
      <c r="FF832">
        <f>IF(Table1[[#This Row],[Date]]="",0,IF(TYPE(VLOOKUP(Table1[[#This Row],[Voucher Type]],Table1[[#All],[Voucher Type Master]],1,FALSE))=16,1,0))</f>
        <v>0</v>
      </c>
      <c r="FG832">
        <f>IF(TYPE(IF(Table1[[#This Row],[Date]]="",0,IF(VLOOKUP(Table1[[#This Row],[Voucher Type]],$FY$5:$FZ$13,2,0)=Table1[[#This Row],[Effect 1]],0,1)))=16,1,0)</f>
        <v>0</v>
      </c>
      <c r="FH8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2">
        <f>IF(LEN(Table1[[#This Row],[Ledger 1]])&gt;0,IF(TYPE(VLOOKUP(Table1[[#This Row],[Ledger 1]],GZ:GZ,1,0))=16,1,0),0)</f>
        <v>0</v>
      </c>
      <c r="FJ832">
        <f>IF(LEN(Table1[[#This Row],[Ledger 2]])&gt;0,IF(TYPE(VLOOKUP(Table1[[#This Row],[Ledger 2]],GZ:GZ,1,0))=16,1,0),0)</f>
        <v>0</v>
      </c>
      <c r="FK832">
        <f>IF(LEN(Table1[[#This Row],[Ledger 3]])&gt;0,IF(TYPE(VLOOKUP(Table1[[#This Row],[Ledger 3]],GZ:GZ,1,0))=16,1,0),0)</f>
        <v>0</v>
      </c>
      <c r="FL832">
        <f>IF(LEN(Table1[[#This Row],[Ledger 4]])&gt;0,IF(TYPE(VLOOKUP(Table1[[#This Row],[Ledger 4]],GZ:GZ,1,0))=16,1,0),0)</f>
        <v>0</v>
      </c>
      <c r="FM832">
        <f>IF(LEN(Table1[[#This Row],[Ledger 5]])&gt;0,IF(TYPE(VLOOKUP(Table1[[#This Row],[Ledger 5]],GZ:GZ,1,0))=16,1,0),0)</f>
        <v>0</v>
      </c>
      <c r="FN832">
        <f>IF(LEN(Table1[[#This Row],[Ledger 6]])&gt;0,IF(TYPE(VLOOKUP(Table1[[#This Row],[Ledger 6]],$GZ:$GZ,1,0))=16,1,0),0)</f>
        <v>0</v>
      </c>
      <c r="FO832">
        <f>IF(LEN(Table1[[#This Row],[Ledger 7]])&gt;0,IF(TYPE(VLOOKUP(Table1[[#This Row],[Ledger 7]],$GZ:$GZ,1,0))=16,1,0),0)</f>
        <v>0</v>
      </c>
      <c r="FP832">
        <f>IF(LEN(Table1[[#This Row],[Ledger 8]])&gt;0,IF(TYPE(VLOOKUP(Table1[[#This Row],[Ledger 8]],$GZ:$GZ,1,0))=16,1,0),0)</f>
        <v>0</v>
      </c>
      <c r="FQ832">
        <f>IF(LEN(Table1[[#This Row],[Ledger 9]])&gt;0,IF(TYPE(VLOOKUP(Table1[[#This Row],[Ledger 9]],$GZ:$GZ,1,0))=16,1,0),0)</f>
        <v>0</v>
      </c>
      <c r="FR832">
        <f>IF(LEN(Table1[[#This Row],[Ledger 10]])&gt;0,IF(TYPE(VLOOKUP(Table1[[#This Row],[Ledger 10]],$GZ:$GZ,1,0))=16,1,0),0)</f>
        <v>0</v>
      </c>
      <c r="FS832">
        <f>IF(LEN(Table1[[#This Row],[Ledger 11]])&gt;0,IF(TYPE(VLOOKUP(Table1[[#This Row],[Ledger 11]],$GZ:$GZ,1,0))=16,1,0),0)</f>
        <v>0</v>
      </c>
      <c r="FT832">
        <f>IF(LEN(Table1[[#This Row],[Ledger 12]])&gt;0,IF(TYPE(VLOOKUP(Table1[[#This Row],[Ledger 12]],$GZ:$GZ,1,0))=16,1,0),0)</f>
        <v>0</v>
      </c>
      <c r="FU832">
        <f>IF(LEN(Table1[[#This Row],[Ledger 13]])&gt;0,IF(TYPE(VLOOKUP(Table1[[#This Row],[Ledger 13]],$GZ:$GZ,1,0))=16,1,0),0)</f>
        <v>0</v>
      </c>
      <c r="FV832">
        <f>IF(LEN(Table1[[#This Row],[Ledger 14]])&gt;0,IF(TYPE(VLOOKUP(Table1[[#This Row],[Ledger 14]],$GZ:$GZ,1,0))=16,1,0),0)</f>
        <v>0</v>
      </c>
      <c r="FW832">
        <f>IF(LEN(Table1[[#This Row],[Ledger 15]])&gt;0,IF(TYPE(VLOOKUP(Table1[[#This Row],[Ledger 15]],$GZ:$GZ,1,0))=16,1,0),0)</f>
        <v>0</v>
      </c>
    </row>
    <row r="833" spans="4:179" ht="33" customHeight="1" x14ac:dyDescent="0.45">
      <c r="D833" s="8">
        <f t="shared" si="21"/>
        <v>828</v>
      </c>
      <c r="E833" s="32"/>
      <c r="F833" s="34"/>
      <c r="G833" s="34"/>
      <c r="H833" s="34"/>
      <c r="I833" s="34"/>
      <c r="J833" s="38"/>
      <c r="K833" s="33"/>
      <c r="L833" s="36"/>
      <c r="M833" s="35"/>
      <c r="N833" s="34"/>
      <c r="O833" s="41"/>
      <c r="P833" s="35"/>
      <c r="Q833" s="34"/>
      <c r="R833" s="37"/>
      <c r="S833" s="35"/>
      <c r="T833" s="34"/>
      <c r="U833" s="37"/>
      <c r="V833" s="35"/>
      <c r="W833" s="34"/>
      <c r="X833" s="37"/>
      <c r="Y833" s="35"/>
      <c r="Z833" s="34"/>
      <c r="AA833" s="37"/>
      <c r="AB833" s="35"/>
      <c r="AC833" s="34"/>
      <c r="AD833" s="37"/>
      <c r="AE833" s="35"/>
      <c r="AF833" s="34"/>
      <c r="AG833" s="37"/>
      <c r="AH833" s="35"/>
      <c r="AI833" s="34"/>
      <c r="AJ833" s="37"/>
      <c r="AK833" s="35"/>
      <c r="AL833" s="34"/>
      <c r="AM833" s="37"/>
      <c r="AN833" s="35"/>
      <c r="AO833" s="34"/>
      <c r="AP833" s="37"/>
      <c r="AQ833" s="35"/>
      <c r="AR833" s="34"/>
      <c r="AS833" s="37"/>
      <c r="AT833" s="35"/>
      <c r="AU833" s="34"/>
      <c r="AV833" s="37"/>
      <c r="AW833" s="35"/>
      <c r="AX833" s="34"/>
      <c r="AY833" s="37"/>
      <c r="AZ833" s="35"/>
      <c r="BA833" s="34"/>
      <c r="BB833" s="37"/>
      <c r="BC8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3" s="7"/>
      <c r="BF833" t="str">
        <f>IF(Table1[[#This Row],[Date]]="","","&amp;lt;VOUCHER REMOTEID="&amp;""""&amp;$A$11&amp;$A$13&amp;ROW()&amp;""""&amp;" VCHTYPE="""&amp;F833&amp;""" ACTION="""&amp;"Create"&amp;"""&amp;gt;")</f>
        <v/>
      </c>
      <c r="BG833" t="str">
        <f>IF(Table1[[#This Row],[Date]]="","",TEXT(Table1[[#This Row],[Date]],"yyyymmdd"))</f>
        <v/>
      </c>
      <c r="BH833" t="str">
        <f>Table1[[#This Row],[Date2]]</f>
        <v/>
      </c>
      <c r="BI833" t="str">
        <f>IF(Table1[[#This Row],[Date]]="","",Table1[[#This Row],[Voucher Type]])</f>
        <v/>
      </c>
      <c r="BJ833" t="str">
        <f>IF(Table1[[#This Row],[Ref No / Invoice No]]="","",Table1[[#This Row],[Ref No / Invoice No]])</f>
        <v/>
      </c>
      <c r="BK833" t="str">
        <f>IF(Table1[[#This Row],[Voucher No]]="","",Table1[[#This Row],[Voucher No]])</f>
        <v/>
      </c>
      <c r="BL833" t="str">
        <f>IF(Table1[[#This Row],[Date]]="","",Table1[[#This Row],[Narration]])</f>
        <v/>
      </c>
      <c r="BM833" t="str">
        <f>IF(Table1[[#This Row],[Date]]="","",$A$11&amp;$A$13&amp;ROW())</f>
        <v/>
      </c>
      <c r="BN833" t="str">
        <f>IF(Table1[[#This Row],[Date]]="","",$A$13)</f>
        <v/>
      </c>
      <c r="BP833" t="str">
        <f>IF(Table1[[#This Row],[Ledger 1]]="","","No")</f>
        <v/>
      </c>
      <c r="BQ833" t="str">
        <f>IF(Table1[[#This Row],[Date]]="","",IF(Table1[[#This Row],[Effect 1]]="Dr.","Yes","No"))</f>
        <v/>
      </c>
      <c r="BR833" t="str">
        <f>IF(Table1[[#This Row],[Date]]="","",Table1[[#This Row],[Ledger 1]])</f>
        <v/>
      </c>
      <c r="BS833" t="str">
        <f>IF(Table1[[#This Row],[Date]]="","",IF(Table1[[#This Row],[Effect 1]]="Dr.",-Table1[[#This Row],[Amount 1]],Table1[[#This Row],[Amount 1]]))</f>
        <v/>
      </c>
      <c r="BV833" t="str">
        <f>IF(Table1[[#This Row],[Ledger 2]]="","","No")</f>
        <v/>
      </c>
      <c r="BW833" t="str">
        <f>IF(Table1[[#This Row],[Date]]="","",IF(Table1[[#This Row],[Effect 2]]="Dr.","Yes","No"))</f>
        <v/>
      </c>
      <c r="BX833" t="str">
        <f>IF(Table1[[#This Row],[Date]]="","",Table1[[#This Row],[Ledger 2]])</f>
        <v/>
      </c>
      <c r="BY833" t="str">
        <f>IF(Table1[[#This Row],[Date]]="","",IF(Table1[[#This Row],[Effect 2]]="Dr.",-Table1[[#This Row],[Amount 2]],Table1[[#This Row],[Amount 2]]))</f>
        <v/>
      </c>
      <c r="CB833" t="str">
        <f>IF(Table1[[#This Row],[Ledger 3]]="","","No")</f>
        <v/>
      </c>
      <c r="CC833" t="str">
        <f>IF(Table1[[#This Row],[Ledger 3]]="","",IF(Table1[[#This Row],[Effect 3]]="Dr.","Yes","No"))</f>
        <v/>
      </c>
      <c r="CD833" t="str">
        <f>IF(Table1[[#This Row],[Ledger 3]]="","",Table1[[#This Row],[Ledger 3]])</f>
        <v/>
      </c>
      <c r="CE833" t="str">
        <f>IF(Table1[[#This Row],[Ledger 3]]="","",IF(Table1[[#This Row],[Effect 3]]="Dr.",-Table1[[#This Row],[Amount 3]],Table1[[#This Row],[Amount 3]]))</f>
        <v/>
      </c>
      <c r="CH833" t="str">
        <f>IF(Table1[[#This Row],[Ledger 4]]="","","No")</f>
        <v/>
      </c>
      <c r="CI833" t="str">
        <f>IF(Table1[[#This Row],[Ledger 4]]="","",IF(Table1[[#This Row],[Effect 4]]="Dr.","Yes","No"))</f>
        <v/>
      </c>
      <c r="CJ833" t="str">
        <f>IF(Table1[[#This Row],[Ledger 4]]="","",Table1[[#This Row],[Ledger 4]])</f>
        <v/>
      </c>
      <c r="CK833" t="str">
        <f>IF(Table1[[#This Row],[Ledger 4]]="","",IF(Table1[[#This Row],[Effect 4]]="Dr.",-Table1[[#This Row],[Amount 4]],Table1[[#This Row],[Amount 4]]))</f>
        <v/>
      </c>
      <c r="CN833" t="str">
        <f>IF(Table1[[#This Row],[Ledger 5]]="","","No")</f>
        <v/>
      </c>
      <c r="CO833" t="str">
        <f>IF(Table1[[#This Row],[Ledger 5]]="","",IF(Table1[[#This Row],[Effect 5]]="Dr.","Yes","No"))</f>
        <v/>
      </c>
      <c r="CP833" t="str">
        <f>IF(Table1[[#This Row],[Ledger 5]]="","",Table1[[#This Row],[Ledger 5]])</f>
        <v/>
      </c>
      <c r="CQ833" t="str">
        <f>IF(Table1[[#This Row],[Ledger 5]]="","",IF(Table1[[#This Row],[Effect 5]]="Dr.",-Table1[[#This Row],[Amount 5]],Table1[[#This Row],[Amount 5]]))</f>
        <v/>
      </c>
      <c r="CT833" t="str">
        <f>IF(Table1[[#This Row],[Ledger 6]]="","","No")</f>
        <v/>
      </c>
      <c r="CU833" t="str">
        <f>IF(Table1[[#This Row],[Ledger 6]]="","",IF(Table1[[#This Row],[Effect 6]]="Dr.","Yes","No"))</f>
        <v/>
      </c>
      <c r="CV833" t="str">
        <f>IF(Table1[[#This Row],[Ledger 6]]="","",Table1[[#This Row],[Ledger 6]])</f>
        <v/>
      </c>
      <c r="CW833" t="str">
        <f>IF(Table1[[#This Row],[Ledger 6]]="","",IF(Table1[[#This Row],[Effect 6]]="Dr.",-Table1[[#This Row],[Amount 6]],Table1[[#This Row],[Amount 6]]))</f>
        <v/>
      </c>
      <c r="CZ833" t="str">
        <f>IF(Table1[[#This Row],[Ledger 7]]="","","No")</f>
        <v/>
      </c>
      <c r="DA833" t="str">
        <f>IF(Table1[[#This Row],[Ledger 7]]="","",IF(Table1[[#This Row],[Effect 7]]="Dr.","Yes","No"))</f>
        <v/>
      </c>
      <c r="DB833" t="str">
        <f>IF(Table1[[#This Row],[Ledger 7]]="","",Table1[[#This Row],[Ledger 7]])</f>
        <v/>
      </c>
      <c r="DC833" t="str">
        <f>IF(Table1[[#This Row],[Ledger 7]]="","",IF(Table1[[#This Row],[Effect 7]]="Dr.",-Table1[[#This Row],[Amount 7]],Table1[[#This Row],[Amount 7]]))</f>
        <v/>
      </c>
      <c r="DF833" t="str">
        <f>IF(Table1[[#This Row],[Ledger 8]]="","","No")</f>
        <v/>
      </c>
      <c r="DG833" t="str">
        <f>IF(Table1[[#This Row],[Ledger 8]]="","",IF(Table1[[#This Row],[Effect 8]]="Dr.","Yes","No"))</f>
        <v/>
      </c>
      <c r="DH833" t="str">
        <f>IF(Table1[[#This Row],[Ledger 8]]="","",Table1[[#This Row],[Ledger 8]])</f>
        <v/>
      </c>
      <c r="DI833" t="str">
        <f>IF(Table1[[#This Row],[Ledger 8]]="","",IF(Table1[[#This Row],[Effect 8]]="Dr.",-Table1[[#This Row],[Amount 8]],Table1[[#This Row],[Amount 8]]))</f>
        <v/>
      </c>
      <c r="DL833" t="str">
        <f>IF(Table1[[#This Row],[Ledger 9]]="","","No")</f>
        <v/>
      </c>
      <c r="DM833" t="str">
        <f>IF(Table1[[#This Row],[Ledger 9]]="","",IF(Table1[[#This Row],[Effect 9]]="Dr.","Yes","No"))</f>
        <v/>
      </c>
      <c r="DN833" t="str">
        <f>IF(Table1[[#This Row],[Ledger 9]]="","",Table1[[#This Row],[Ledger 9]])</f>
        <v/>
      </c>
      <c r="DO833" t="str">
        <f>IF(Table1[[#This Row],[Ledger 9]]="","",IF(Table1[[#This Row],[Effect 9]]="Dr.",-Table1[[#This Row],[Amount 9]],Table1[[#This Row],[Amount 9]]))</f>
        <v/>
      </c>
      <c r="DR833" t="str">
        <f>IF(Table1[[#This Row],[Ledger 10]]="","","No")</f>
        <v/>
      </c>
      <c r="DS833" t="str">
        <f>IF(Table1[[#This Row],[Ledger 10]]="","",IF(Table1[[#This Row],[Effect 10]]="Dr.","Yes","No"))</f>
        <v/>
      </c>
      <c r="DT833" t="str">
        <f>IF(Table1[[#This Row],[Ledger 10]]="","",Table1[[#This Row],[Ledger 10]])</f>
        <v/>
      </c>
      <c r="DU833" t="str">
        <f>IF(Table1[[#This Row],[Ledger 10]]="","",IF(Table1[[#This Row],[Effect 10]]="Dr.",-Table1[[#This Row],[Amount 10]],Table1[[#This Row],[Amount 10]]))</f>
        <v/>
      </c>
      <c r="DX833" t="str">
        <f>IF(Table1[[#This Row],[Ledger 11]]="","","No")</f>
        <v/>
      </c>
      <c r="DY833" t="str">
        <f>IF(Table1[[#This Row],[Ledger 11]]="","",IF(Table1[[#This Row],[Effect 11]]="Dr.","Yes","No"))</f>
        <v/>
      </c>
      <c r="DZ833" t="str">
        <f>IF(Table1[[#This Row],[Ledger 11]]="","",Table1[[#This Row],[Ledger 11]])</f>
        <v/>
      </c>
      <c r="EA833" t="str">
        <f>IF(Table1[[#This Row],[Ledger 11]]="","",IF(Table1[[#This Row],[Effect 11]]="Dr.",-Table1[[#This Row],[Amount 11]],Table1[[#This Row],[Amount 11]]))</f>
        <v/>
      </c>
      <c r="ED833" t="str">
        <f>IF(Table1[[#This Row],[Ledger 12]]="","","No")</f>
        <v/>
      </c>
      <c r="EE833" t="str">
        <f>IF(Table1[[#This Row],[Ledger 12]]="","",IF(Table1[[#This Row],[Effect 12]]="Dr.","Yes","No"))</f>
        <v/>
      </c>
      <c r="EF833" t="str">
        <f>IF(Table1[[#This Row],[Ledger 12]]="","",Table1[[#This Row],[Ledger 12]])</f>
        <v/>
      </c>
      <c r="EG833" t="str">
        <f>IF(Table1[[#This Row],[Ledger 12]]="","",IF(Table1[[#This Row],[Effect 12]]="Dr.",-Table1[[#This Row],[Amount 12]],Table1[[#This Row],[Amount 12]]))</f>
        <v/>
      </c>
      <c r="EJ833" t="str">
        <f>IF(Table1[[#This Row],[Ledger 13]]="","","No")</f>
        <v/>
      </c>
      <c r="EK833" t="str">
        <f>IF(Table1[[#This Row],[Ledger 13]]="","",IF(Table1[[#This Row],[Effect 13]]="Dr.","Yes","No"))</f>
        <v/>
      </c>
      <c r="EL833" t="str">
        <f>IF(Table1[[#This Row],[Ledger 13]]="","",Table1[[#This Row],[Ledger 13]])</f>
        <v/>
      </c>
      <c r="EM833" t="str">
        <f>IF(Table1[[#This Row],[Ledger 13]]="","",IF(Table1[[#This Row],[Effect 13]]="Dr.",-Table1[[#This Row],[Amount 13]],Table1[[#This Row],[Amount 13]]))</f>
        <v/>
      </c>
      <c r="EP833" t="str">
        <f>IF(Table1[[#This Row],[Ledger 14]]="","","No")</f>
        <v/>
      </c>
      <c r="EQ833" t="str">
        <f>IF(Table1[[#This Row],[Ledger 14]]="","",IF(Table1[[#This Row],[Effect 14]]="Dr.","Yes","No"))</f>
        <v/>
      </c>
      <c r="ER833" t="str">
        <f>IF(Table1[[#This Row],[Ledger 14]]="","",Table1[[#This Row],[Ledger 14]])</f>
        <v/>
      </c>
      <c r="ES833" t="str">
        <f>IF(Table1[[#This Row],[Ledger 14]]="","",IF(Table1[[#This Row],[Effect 14]]="Dr.",-Table1[[#This Row],[Amount 14]],Table1[[#This Row],[Amount 14]]))</f>
        <v/>
      </c>
      <c r="EV833" t="str">
        <f>IF(Table1[[#This Row],[Ledger 15]]="","","No")</f>
        <v/>
      </c>
      <c r="EW833" t="str">
        <f>IF(Table1[[#This Row],[Ledger 15]]="","",IF(Table1[[#This Row],[Effect 15]]="Dr.","Yes","No"))</f>
        <v/>
      </c>
      <c r="EX833" t="str">
        <f>IF(Table1[[#This Row],[Ledger 15]]="","",Table1[[#This Row],[Ledger 15]])</f>
        <v/>
      </c>
      <c r="EY833" t="str">
        <f>IF(Table1[[#This Row],[Ledger 15]]="","",IF(Table1[[#This Row],[Effect 15]]="Dr.",-Table1[[#This Row],[Amount 15]],Table1[[#This Row],[Amount 15]]))</f>
        <v/>
      </c>
      <c r="FD8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3">
        <f>IF(Table1[[#This Row],[Date]]="",0,IF(AND(Table1[[#This Row],[Date]]&gt;=$FE$2,Table1[[#This Row],[Date]]&lt;=$FE$3),0,1))</f>
        <v>0</v>
      </c>
      <c r="FF833">
        <f>IF(Table1[[#This Row],[Date]]="",0,IF(TYPE(VLOOKUP(Table1[[#This Row],[Voucher Type]],Table1[[#All],[Voucher Type Master]],1,FALSE))=16,1,0))</f>
        <v>0</v>
      </c>
      <c r="FG833">
        <f>IF(TYPE(IF(Table1[[#This Row],[Date]]="",0,IF(VLOOKUP(Table1[[#This Row],[Voucher Type]],$FY$5:$FZ$13,2,0)=Table1[[#This Row],[Effect 1]],0,1)))=16,1,0)</f>
        <v>0</v>
      </c>
      <c r="FH8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3">
        <f>IF(LEN(Table1[[#This Row],[Ledger 1]])&gt;0,IF(TYPE(VLOOKUP(Table1[[#This Row],[Ledger 1]],GZ:GZ,1,0))=16,1,0),0)</f>
        <v>0</v>
      </c>
      <c r="FJ833">
        <f>IF(LEN(Table1[[#This Row],[Ledger 2]])&gt;0,IF(TYPE(VLOOKUP(Table1[[#This Row],[Ledger 2]],GZ:GZ,1,0))=16,1,0),0)</f>
        <v>0</v>
      </c>
      <c r="FK833">
        <f>IF(LEN(Table1[[#This Row],[Ledger 3]])&gt;0,IF(TYPE(VLOOKUP(Table1[[#This Row],[Ledger 3]],GZ:GZ,1,0))=16,1,0),0)</f>
        <v>0</v>
      </c>
      <c r="FL833">
        <f>IF(LEN(Table1[[#This Row],[Ledger 4]])&gt;0,IF(TYPE(VLOOKUP(Table1[[#This Row],[Ledger 4]],GZ:GZ,1,0))=16,1,0),0)</f>
        <v>0</v>
      </c>
      <c r="FM833">
        <f>IF(LEN(Table1[[#This Row],[Ledger 5]])&gt;0,IF(TYPE(VLOOKUP(Table1[[#This Row],[Ledger 5]],GZ:GZ,1,0))=16,1,0),0)</f>
        <v>0</v>
      </c>
      <c r="FN833">
        <f>IF(LEN(Table1[[#This Row],[Ledger 6]])&gt;0,IF(TYPE(VLOOKUP(Table1[[#This Row],[Ledger 6]],$GZ:$GZ,1,0))=16,1,0),0)</f>
        <v>0</v>
      </c>
      <c r="FO833">
        <f>IF(LEN(Table1[[#This Row],[Ledger 7]])&gt;0,IF(TYPE(VLOOKUP(Table1[[#This Row],[Ledger 7]],$GZ:$GZ,1,0))=16,1,0),0)</f>
        <v>0</v>
      </c>
      <c r="FP833">
        <f>IF(LEN(Table1[[#This Row],[Ledger 8]])&gt;0,IF(TYPE(VLOOKUP(Table1[[#This Row],[Ledger 8]],$GZ:$GZ,1,0))=16,1,0),0)</f>
        <v>0</v>
      </c>
      <c r="FQ833">
        <f>IF(LEN(Table1[[#This Row],[Ledger 9]])&gt;0,IF(TYPE(VLOOKUP(Table1[[#This Row],[Ledger 9]],$GZ:$GZ,1,0))=16,1,0),0)</f>
        <v>0</v>
      </c>
      <c r="FR833">
        <f>IF(LEN(Table1[[#This Row],[Ledger 10]])&gt;0,IF(TYPE(VLOOKUP(Table1[[#This Row],[Ledger 10]],$GZ:$GZ,1,0))=16,1,0),0)</f>
        <v>0</v>
      </c>
      <c r="FS833">
        <f>IF(LEN(Table1[[#This Row],[Ledger 11]])&gt;0,IF(TYPE(VLOOKUP(Table1[[#This Row],[Ledger 11]],$GZ:$GZ,1,0))=16,1,0),0)</f>
        <v>0</v>
      </c>
      <c r="FT833">
        <f>IF(LEN(Table1[[#This Row],[Ledger 12]])&gt;0,IF(TYPE(VLOOKUP(Table1[[#This Row],[Ledger 12]],$GZ:$GZ,1,0))=16,1,0),0)</f>
        <v>0</v>
      </c>
      <c r="FU833">
        <f>IF(LEN(Table1[[#This Row],[Ledger 13]])&gt;0,IF(TYPE(VLOOKUP(Table1[[#This Row],[Ledger 13]],$GZ:$GZ,1,0))=16,1,0),0)</f>
        <v>0</v>
      </c>
      <c r="FV833">
        <f>IF(LEN(Table1[[#This Row],[Ledger 14]])&gt;0,IF(TYPE(VLOOKUP(Table1[[#This Row],[Ledger 14]],$GZ:$GZ,1,0))=16,1,0),0)</f>
        <v>0</v>
      </c>
      <c r="FW833">
        <f>IF(LEN(Table1[[#This Row],[Ledger 15]])&gt;0,IF(TYPE(VLOOKUP(Table1[[#This Row],[Ledger 15]],$GZ:$GZ,1,0))=16,1,0),0)</f>
        <v>0</v>
      </c>
    </row>
    <row r="834" spans="4:179" ht="33" customHeight="1" x14ac:dyDescent="0.45">
      <c r="D834" s="8">
        <f t="shared" si="21"/>
        <v>829</v>
      </c>
      <c r="E834" s="32"/>
      <c r="F834" s="34"/>
      <c r="G834" s="34"/>
      <c r="H834" s="34"/>
      <c r="I834" s="34"/>
      <c r="J834" s="38"/>
      <c r="K834" s="33"/>
      <c r="L834" s="36"/>
      <c r="M834" s="35"/>
      <c r="N834" s="34"/>
      <c r="O834" s="41"/>
      <c r="P834" s="35"/>
      <c r="Q834" s="34"/>
      <c r="R834" s="37"/>
      <c r="S834" s="35"/>
      <c r="T834" s="34"/>
      <c r="U834" s="37"/>
      <c r="V834" s="35"/>
      <c r="W834" s="34"/>
      <c r="X834" s="37"/>
      <c r="Y834" s="35"/>
      <c r="Z834" s="34"/>
      <c r="AA834" s="37"/>
      <c r="AB834" s="35"/>
      <c r="AC834" s="34"/>
      <c r="AD834" s="37"/>
      <c r="AE834" s="35"/>
      <c r="AF834" s="34"/>
      <c r="AG834" s="37"/>
      <c r="AH834" s="35"/>
      <c r="AI834" s="34"/>
      <c r="AJ834" s="37"/>
      <c r="AK834" s="35"/>
      <c r="AL834" s="34"/>
      <c r="AM834" s="37"/>
      <c r="AN834" s="35"/>
      <c r="AO834" s="34"/>
      <c r="AP834" s="37"/>
      <c r="AQ834" s="35"/>
      <c r="AR834" s="34"/>
      <c r="AS834" s="37"/>
      <c r="AT834" s="35"/>
      <c r="AU834" s="34"/>
      <c r="AV834" s="37"/>
      <c r="AW834" s="35"/>
      <c r="AX834" s="34"/>
      <c r="AY834" s="37"/>
      <c r="AZ834" s="35"/>
      <c r="BA834" s="34"/>
      <c r="BB834" s="37"/>
      <c r="BC8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4" s="7"/>
      <c r="BF834" t="str">
        <f>IF(Table1[[#This Row],[Date]]="","","&amp;lt;VOUCHER REMOTEID="&amp;""""&amp;$A$11&amp;$A$13&amp;ROW()&amp;""""&amp;" VCHTYPE="""&amp;F834&amp;""" ACTION="""&amp;"Create"&amp;"""&amp;gt;")</f>
        <v/>
      </c>
      <c r="BG834" t="str">
        <f>IF(Table1[[#This Row],[Date]]="","",TEXT(Table1[[#This Row],[Date]],"yyyymmdd"))</f>
        <v/>
      </c>
      <c r="BH834" t="str">
        <f>Table1[[#This Row],[Date2]]</f>
        <v/>
      </c>
      <c r="BI834" t="str">
        <f>IF(Table1[[#This Row],[Date]]="","",Table1[[#This Row],[Voucher Type]])</f>
        <v/>
      </c>
      <c r="BJ834" t="str">
        <f>IF(Table1[[#This Row],[Ref No / Invoice No]]="","",Table1[[#This Row],[Ref No / Invoice No]])</f>
        <v/>
      </c>
      <c r="BK834" t="str">
        <f>IF(Table1[[#This Row],[Voucher No]]="","",Table1[[#This Row],[Voucher No]])</f>
        <v/>
      </c>
      <c r="BL834" t="str">
        <f>IF(Table1[[#This Row],[Date]]="","",Table1[[#This Row],[Narration]])</f>
        <v/>
      </c>
      <c r="BM834" t="str">
        <f>IF(Table1[[#This Row],[Date]]="","",$A$11&amp;$A$13&amp;ROW())</f>
        <v/>
      </c>
      <c r="BN834" t="str">
        <f>IF(Table1[[#This Row],[Date]]="","",$A$13)</f>
        <v/>
      </c>
      <c r="BP834" t="str">
        <f>IF(Table1[[#This Row],[Ledger 1]]="","","No")</f>
        <v/>
      </c>
      <c r="BQ834" t="str">
        <f>IF(Table1[[#This Row],[Date]]="","",IF(Table1[[#This Row],[Effect 1]]="Dr.","Yes","No"))</f>
        <v/>
      </c>
      <c r="BR834" t="str">
        <f>IF(Table1[[#This Row],[Date]]="","",Table1[[#This Row],[Ledger 1]])</f>
        <v/>
      </c>
      <c r="BS834" t="str">
        <f>IF(Table1[[#This Row],[Date]]="","",IF(Table1[[#This Row],[Effect 1]]="Dr.",-Table1[[#This Row],[Amount 1]],Table1[[#This Row],[Amount 1]]))</f>
        <v/>
      </c>
      <c r="BV834" t="str">
        <f>IF(Table1[[#This Row],[Ledger 2]]="","","No")</f>
        <v/>
      </c>
      <c r="BW834" t="str">
        <f>IF(Table1[[#This Row],[Date]]="","",IF(Table1[[#This Row],[Effect 2]]="Dr.","Yes","No"))</f>
        <v/>
      </c>
      <c r="BX834" t="str">
        <f>IF(Table1[[#This Row],[Date]]="","",Table1[[#This Row],[Ledger 2]])</f>
        <v/>
      </c>
      <c r="BY834" t="str">
        <f>IF(Table1[[#This Row],[Date]]="","",IF(Table1[[#This Row],[Effect 2]]="Dr.",-Table1[[#This Row],[Amount 2]],Table1[[#This Row],[Amount 2]]))</f>
        <v/>
      </c>
      <c r="CB834" t="str">
        <f>IF(Table1[[#This Row],[Ledger 3]]="","","No")</f>
        <v/>
      </c>
      <c r="CC834" t="str">
        <f>IF(Table1[[#This Row],[Ledger 3]]="","",IF(Table1[[#This Row],[Effect 3]]="Dr.","Yes","No"))</f>
        <v/>
      </c>
      <c r="CD834" t="str">
        <f>IF(Table1[[#This Row],[Ledger 3]]="","",Table1[[#This Row],[Ledger 3]])</f>
        <v/>
      </c>
      <c r="CE834" t="str">
        <f>IF(Table1[[#This Row],[Ledger 3]]="","",IF(Table1[[#This Row],[Effect 3]]="Dr.",-Table1[[#This Row],[Amount 3]],Table1[[#This Row],[Amount 3]]))</f>
        <v/>
      </c>
      <c r="CH834" t="str">
        <f>IF(Table1[[#This Row],[Ledger 4]]="","","No")</f>
        <v/>
      </c>
      <c r="CI834" t="str">
        <f>IF(Table1[[#This Row],[Ledger 4]]="","",IF(Table1[[#This Row],[Effect 4]]="Dr.","Yes","No"))</f>
        <v/>
      </c>
      <c r="CJ834" t="str">
        <f>IF(Table1[[#This Row],[Ledger 4]]="","",Table1[[#This Row],[Ledger 4]])</f>
        <v/>
      </c>
      <c r="CK834" t="str">
        <f>IF(Table1[[#This Row],[Ledger 4]]="","",IF(Table1[[#This Row],[Effect 4]]="Dr.",-Table1[[#This Row],[Amount 4]],Table1[[#This Row],[Amount 4]]))</f>
        <v/>
      </c>
      <c r="CN834" t="str">
        <f>IF(Table1[[#This Row],[Ledger 5]]="","","No")</f>
        <v/>
      </c>
      <c r="CO834" t="str">
        <f>IF(Table1[[#This Row],[Ledger 5]]="","",IF(Table1[[#This Row],[Effect 5]]="Dr.","Yes","No"))</f>
        <v/>
      </c>
      <c r="CP834" t="str">
        <f>IF(Table1[[#This Row],[Ledger 5]]="","",Table1[[#This Row],[Ledger 5]])</f>
        <v/>
      </c>
      <c r="CQ834" t="str">
        <f>IF(Table1[[#This Row],[Ledger 5]]="","",IF(Table1[[#This Row],[Effect 5]]="Dr.",-Table1[[#This Row],[Amount 5]],Table1[[#This Row],[Amount 5]]))</f>
        <v/>
      </c>
      <c r="CT834" t="str">
        <f>IF(Table1[[#This Row],[Ledger 6]]="","","No")</f>
        <v/>
      </c>
      <c r="CU834" t="str">
        <f>IF(Table1[[#This Row],[Ledger 6]]="","",IF(Table1[[#This Row],[Effect 6]]="Dr.","Yes","No"))</f>
        <v/>
      </c>
      <c r="CV834" t="str">
        <f>IF(Table1[[#This Row],[Ledger 6]]="","",Table1[[#This Row],[Ledger 6]])</f>
        <v/>
      </c>
      <c r="CW834" t="str">
        <f>IF(Table1[[#This Row],[Ledger 6]]="","",IF(Table1[[#This Row],[Effect 6]]="Dr.",-Table1[[#This Row],[Amount 6]],Table1[[#This Row],[Amount 6]]))</f>
        <v/>
      </c>
      <c r="CZ834" t="str">
        <f>IF(Table1[[#This Row],[Ledger 7]]="","","No")</f>
        <v/>
      </c>
      <c r="DA834" t="str">
        <f>IF(Table1[[#This Row],[Ledger 7]]="","",IF(Table1[[#This Row],[Effect 7]]="Dr.","Yes","No"))</f>
        <v/>
      </c>
      <c r="DB834" t="str">
        <f>IF(Table1[[#This Row],[Ledger 7]]="","",Table1[[#This Row],[Ledger 7]])</f>
        <v/>
      </c>
      <c r="DC834" t="str">
        <f>IF(Table1[[#This Row],[Ledger 7]]="","",IF(Table1[[#This Row],[Effect 7]]="Dr.",-Table1[[#This Row],[Amount 7]],Table1[[#This Row],[Amount 7]]))</f>
        <v/>
      </c>
      <c r="DF834" t="str">
        <f>IF(Table1[[#This Row],[Ledger 8]]="","","No")</f>
        <v/>
      </c>
      <c r="DG834" t="str">
        <f>IF(Table1[[#This Row],[Ledger 8]]="","",IF(Table1[[#This Row],[Effect 8]]="Dr.","Yes","No"))</f>
        <v/>
      </c>
      <c r="DH834" t="str">
        <f>IF(Table1[[#This Row],[Ledger 8]]="","",Table1[[#This Row],[Ledger 8]])</f>
        <v/>
      </c>
      <c r="DI834" t="str">
        <f>IF(Table1[[#This Row],[Ledger 8]]="","",IF(Table1[[#This Row],[Effect 8]]="Dr.",-Table1[[#This Row],[Amount 8]],Table1[[#This Row],[Amount 8]]))</f>
        <v/>
      </c>
      <c r="DL834" t="str">
        <f>IF(Table1[[#This Row],[Ledger 9]]="","","No")</f>
        <v/>
      </c>
      <c r="DM834" t="str">
        <f>IF(Table1[[#This Row],[Ledger 9]]="","",IF(Table1[[#This Row],[Effect 9]]="Dr.","Yes","No"))</f>
        <v/>
      </c>
      <c r="DN834" t="str">
        <f>IF(Table1[[#This Row],[Ledger 9]]="","",Table1[[#This Row],[Ledger 9]])</f>
        <v/>
      </c>
      <c r="DO834" t="str">
        <f>IF(Table1[[#This Row],[Ledger 9]]="","",IF(Table1[[#This Row],[Effect 9]]="Dr.",-Table1[[#This Row],[Amount 9]],Table1[[#This Row],[Amount 9]]))</f>
        <v/>
      </c>
      <c r="DR834" t="str">
        <f>IF(Table1[[#This Row],[Ledger 10]]="","","No")</f>
        <v/>
      </c>
      <c r="DS834" t="str">
        <f>IF(Table1[[#This Row],[Ledger 10]]="","",IF(Table1[[#This Row],[Effect 10]]="Dr.","Yes","No"))</f>
        <v/>
      </c>
      <c r="DT834" t="str">
        <f>IF(Table1[[#This Row],[Ledger 10]]="","",Table1[[#This Row],[Ledger 10]])</f>
        <v/>
      </c>
      <c r="DU834" t="str">
        <f>IF(Table1[[#This Row],[Ledger 10]]="","",IF(Table1[[#This Row],[Effect 10]]="Dr.",-Table1[[#This Row],[Amount 10]],Table1[[#This Row],[Amount 10]]))</f>
        <v/>
      </c>
      <c r="DX834" t="str">
        <f>IF(Table1[[#This Row],[Ledger 11]]="","","No")</f>
        <v/>
      </c>
      <c r="DY834" t="str">
        <f>IF(Table1[[#This Row],[Ledger 11]]="","",IF(Table1[[#This Row],[Effect 11]]="Dr.","Yes","No"))</f>
        <v/>
      </c>
      <c r="DZ834" t="str">
        <f>IF(Table1[[#This Row],[Ledger 11]]="","",Table1[[#This Row],[Ledger 11]])</f>
        <v/>
      </c>
      <c r="EA834" t="str">
        <f>IF(Table1[[#This Row],[Ledger 11]]="","",IF(Table1[[#This Row],[Effect 11]]="Dr.",-Table1[[#This Row],[Amount 11]],Table1[[#This Row],[Amount 11]]))</f>
        <v/>
      </c>
      <c r="ED834" t="str">
        <f>IF(Table1[[#This Row],[Ledger 12]]="","","No")</f>
        <v/>
      </c>
      <c r="EE834" t="str">
        <f>IF(Table1[[#This Row],[Ledger 12]]="","",IF(Table1[[#This Row],[Effect 12]]="Dr.","Yes","No"))</f>
        <v/>
      </c>
      <c r="EF834" t="str">
        <f>IF(Table1[[#This Row],[Ledger 12]]="","",Table1[[#This Row],[Ledger 12]])</f>
        <v/>
      </c>
      <c r="EG834" t="str">
        <f>IF(Table1[[#This Row],[Ledger 12]]="","",IF(Table1[[#This Row],[Effect 12]]="Dr.",-Table1[[#This Row],[Amount 12]],Table1[[#This Row],[Amount 12]]))</f>
        <v/>
      </c>
      <c r="EJ834" t="str">
        <f>IF(Table1[[#This Row],[Ledger 13]]="","","No")</f>
        <v/>
      </c>
      <c r="EK834" t="str">
        <f>IF(Table1[[#This Row],[Ledger 13]]="","",IF(Table1[[#This Row],[Effect 13]]="Dr.","Yes","No"))</f>
        <v/>
      </c>
      <c r="EL834" t="str">
        <f>IF(Table1[[#This Row],[Ledger 13]]="","",Table1[[#This Row],[Ledger 13]])</f>
        <v/>
      </c>
      <c r="EM834" t="str">
        <f>IF(Table1[[#This Row],[Ledger 13]]="","",IF(Table1[[#This Row],[Effect 13]]="Dr.",-Table1[[#This Row],[Amount 13]],Table1[[#This Row],[Amount 13]]))</f>
        <v/>
      </c>
      <c r="EP834" t="str">
        <f>IF(Table1[[#This Row],[Ledger 14]]="","","No")</f>
        <v/>
      </c>
      <c r="EQ834" t="str">
        <f>IF(Table1[[#This Row],[Ledger 14]]="","",IF(Table1[[#This Row],[Effect 14]]="Dr.","Yes","No"))</f>
        <v/>
      </c>
      <c r="ER834" t="str">
        <f>IF(Table1[[#This Row],[Ledger 14]]="","",Table1[[#This Row],[Ledger 14]])</f>
        <v/>
      </c>
      <c r="ES834" t="str">
        <f>IF(Table1[[#This Row],[Ledger 14]]="","",IF(Table1[[#This Row],[Effect 14]]="Dr.",-Table1[[#This Row],[Amount 14]],Table1[[#This Row],[Amount 14]]))</f>
        <v/>
      </c>
      <c r="EV834" t="str">
        <f>IF(Table1[[#This Row],[Ledger 15]]="","","No")</f>
        <v/>
      </c>
      <c r="EW834" t="str">
        <f>IF(Table1[[#This Row],[Ledger 15]]="","",IF(Table1[[#This Row],[Effect 15]]="Dr.","Yes","No"))</f>
        <v/>
      </c>
      <c r="EX834" t="str">
        <f>IF(Table1[[#This Row],[Ledger 15]]="","",Table1[[#This Row],[Ledger 15]])</f>
        <v/>
      </c>
      <c r="EY834" t="str">
        <f>IF(Table1[[#This Row],[Ledger 15]]="","",IF(Table1[[#This Row],[Effect 15]]="Dr.",-Table1[[#This Row],[Amount 15]],Table1[[#This Row],[Amount 15]]))</f>
        <v/>
      </c>
      <c r="FD8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4">
        <f>IF(Table1[[#This Row],[Date]]="",0,IF(AND(Table1[[#This Row],[Date]]&gt;=$FE$2,Table1[[#This Row],[Date]]&lt;=$FE$3),0,1))</f>
        <v>0</v>
      </c>
      <c r="FF834">
        <f>IF(Table1[[#This Row],[Date]]="",0,IF(TYPE(VLOOKUP(Table1[[#This Row],[Voucher Type]],Table1[[#All],[Voucher Type Master]],1,FALSE))=16,1,0))</f>
        <v>0</v>
      </c>
      <c r="FG834">
        <f>IF(TYPE(IF(Table1[[#This Row],[Date]]="",0,IF(VLOOKUP(Table1[[#This Row],[Voucher Type]],$FY$5:$FZ$13,2,0)=Table1[[#This Row],[Effect 1]],0,1)))=16,1,0)</f>
        <v>0</v>
      </c>
      <c r="FH8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4">
        <f>IF(LEN(Table1[[#This Row],[Ledger 1]])&gt;0,IF(TYPE(VLOOKUP(Table1[[#This Row],[Ledger 1]],GZ:GZ,1,0))=16,1,0),0)</f>
        <v>0</v>
      </c>
      <c r="FJ834">
        <f>IF(LEN(Table1[[#This Row],[Ledger 2]])&gt;0,IF(TYPE(VLOOKUP(Table1[[#This Row],[Ledger 2]],GZ:GZ,1,0))=16,1,0),0)</f>
        <v>0</v>
      </c>
      <c r="FK834">
        <f>IF(LEN(Table1[[#This Row],[Ledger 3]])&gt;0,IF(TYPE(VLOOKUP(Table1[[#This Row],[Ledger 3]],GZ:GZ,1,0))=16,1,0),0)</f>
        <v>0</v>
      </c>
      <c r="FL834">
        <f>IF(LEN(Table1[[#This Row],[Ledger 4]])&gt;0,IF(TYPE(VLOOKUP(Table1[[#This Row],[Ledger 4]],GZ:GZ,1,0))=16,1,0),0)</f>
        <v>0</v>
      </c>
      <c r="FM834">
        <f>IF(LEN(Table1[[#This Row],[Ledger 5]])&gt;0,IF(TYPE(VLOOKUP(Table1[[#This Row],[Ledger 5]],GZ:GZ,1,0))=16,1,0),0)</f>
        <v>0</v>
      </c>
      <c r="FN834">
        <f>IF(LEN(Table1[[#This Row],[Ledger 6]])&gt;0,IF(TYPE(VLOOKUP(Table1[[#This Row],[Ledger 6]],$GZ:$GZ,1,0))=16,1,0),0)</f>
        <v>0</v>
      </c>
      <c r="FO834">
        <f>IF(LEN(Table1[[#This Row],[Ledger 7]])&gt;0,IF(TYPE(VLOOKUP(Table1[[#This Row],[Ledger 7]],$GZ:$GZ,1,0))=16,1,0),0)</f>
        <v>0</v>
      </c>
      <c r="FP834">
        <f>IF(LEN(Table1[[#This Row],[Ledger 8]])&gt;0,IF(TYPE(VLOOKUP(Table1[[#This Row],[Ledger 8]],$GZ:$GZ,1,0))=16,1,0),0)</f>
        <v>0</v>
      </c>
      <c r="FQ834">
        <f>IF(LEN(Table1[[#This Row],[Ledger 9]])&gt;0,IF(TYPE(VLOOKUP(Table1[[#This Row],[Ledger 9]],$GZ:$GZ,1,0))=16,1,0),0)</f>
        <v>0</v>
      </c>
      <c r="FR834">
        <f>IF(LEN(Table1[[#This Row],[Ledger 10]])&gt;0,IF(TYPE(VLOOKUP(Table1[[#This Row],[Ledger 10]],$GZ:$GZ,1,0))=16,1,0),0)</f>
        <v>0</v>
      </c>
      <c r="FS834">
        <f>IF(LEN(Table1[[#This Row],[Ledger 11]])&gt;0,IF(TYPE(VLOOKUP(Table1[[#This Row],[Ledger 11]],$GZ:$GZ,1,0))=16,1,0),0)</f>
        <v>0</v>
      </c>
      <c r="FT834">
        <f>IF(LEN(Table1[[#This Row],[Ledger 12]])&gt;0,IF(TYPE(VLOOKUP(Table1[[#This Row],[Ledger 12]],$GZ:$GZ,1,0))=16,1,0),0)</f>
        <v>0</v>
      </c>
      <c r="FU834">
        <f>IF(LEN(Table1[[#This Row],[Ledger 13]])&gt;0,IF(TYPE(VLOOKUP(Table1[[#This Row],[Ledger 13]],$GZ:$GZ,1,0))=16,1,0),0)</f>
        <v>0</v>
      </c>
      <c r="FV834">
        <f>IF(LEN(Table1[[#This Row],[Ledger 14]])&gt;0,IF(TYPE(VLOOKUP(Table1[[#This Row],[Ledger 14]],$GZ:$GZ,1,0))=16,1,0),0)</f>
        <v>0</v>
      </c>
      <c r="FW834">
        <f>IF(LEN(Table1[[#This Row],[Ledger 15]])&gt;0,IF(TYPE(VLOOKUP(Table1[[#This Row],[Ledger 15]],$GZ:$GZ,1,0))=16,1,0),0)</f>
        <v>0</v>
      </c>
    </row>
    <row r="835" spans="4:179" ht="33" customHeight="1" x14ac:dyDescent="0.45">
      <c r="D835" s="8">
        <f t="shared" si="21"/>
        <v>830</v>
      </c>
      <c r="E835" s="32"/>
      <c r="F835" s="34"/>
      <c r="G835" s="34"/>
      <c r="H835" s="34"/>
      <c r="I835" s="34"/>
      <c r="J835" s="38"/>
      <c r="K835" s="33"/>
      <c r="L835" s="36"/>
      <c r="M835" s="35"/>
      <c r="N835" s="34"/>
      <c r="O835" s="41"/>
      <c r="P835" s="35"/>
      <c r="Q835" s="34"/>
      <c r="R835" s="37"/>
      <c r="S835" s="35"/>
      <c r="T835" s="34"/>
      <c r="U835" s="37"/>
      <c r="V835" s="35"/>
      <c r="W835" s="34"/>
      <c r="X835" s="37"/>
      <c r="Y835" s="35"/>
      <c r="Z835" s="34"/>
      <c r="AA835" s="37"/>
      <c r="AB835" s="35"/>
      <c r="AC835" s="34"/>
      <c r="AD835" s="37"/>
      <c r="AE835" s="35"/>
      <c r="AF835" s="34"/>
      <c r="AG835" s="37"/>
      <c r="AH835" s="35"/>
      <c r="AI835" s="34"/>
      <c r="AJ835" s="37"/>
      <c r="AK835" s="35"/>
      <c r="AL835" s="34"/>
      <c r="AM835" s="37"/>
      <c r="AN835" s="35"/>
      <c r="AO835" s="34"/>
      <c r="AP835" s="37"/>
      <c r="AQ835" s="35"/>
      <c r="AR835" s="34"/>
      <c r="AS835" s="37"/>
      <c r="AT835" s="35"/>
      <c r="AU835" s="34"/>
      <c r="AV835" s="37"/>
      <c r="AW835" s="35"/>
      <c r="AX835" s="34"/>
      <c r="AY835" s="37"/>
      <c r="AZ835" s="35"/>
      <c r="BA835" s="34"/>
      <c r="BB835" s="37"/>
      <c r="BC8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5" s="7"/>
      <c r="BF835" t="str">
        <f>IF(Table1[[#This Row],[Date]]="","","&amp;lt;VOUCHER REMOTEID="&amp;""""&amp;$A$11&amp;$A$13&amp;ROW()&amp;""""&amp;" VCHTYPE="""&amp;F835&amp;""" ACTION="""&amp;"Create"&amp;"""&amp;gt;")</f>
        <v/>
      </c>
      <c r="BG835" t="str">
        <f>IF(Table1[[#This Row],[Date]]="","",TEXT(Table1[[#This Row],[Date]],"yyyymmdd"))</f>
        <v/>
      </c>
      <c r="BH835" t="str">
        <f>Table1[[#This Row],[Date2]]</f>
        <v/>
      </c>
      <c r="BI835" t="str">
        <f>IF(Table1[[#This Row],[Date]]="","",Table1[[#This Row],[Voucher Type]])</f>
        <v/>
      </c>
      <c r="BJ835" t="str">
        <f>IF(Table1[[#This Row],[Ref No / Invoice No]]="","",Table1[[#This Row],[Ref No / Invoice No]])</f>
        <v/>
      </c>
      <c r="BK835" t="str">
        <f>IF(Table1[[#This Row],[Voucher No]]="","",Table1[[#This Row],[Voucher No]])</f>
        <v/>
      </c>
      <c r="BL835" t="str">
        <f>IF(Table1[[#This Row],[Date]]="","",Table1[[#This Row],[Narration]])</f>
        <v/>
      </c>
      <c r="BM835" t="str">
        <f>IF(Table1[[#This Row],[Date]]="","",$A$11&amp;$A$13&amp;ROW())</f>
        <v/>
      </c>
      <c r="BN835" t="str">
        <f>IF(Table1[[#This Row],[Date]]="","",$A$13)</f>
        <v/>
      </c>
      <c r="BP835" t="str">
        <f>IF(Table1[[#This Row],[Ledger 1]]="","","No")</f>
        <v/>
      </c>
      <c r="BQ835" t="str">
        <f>IF(Table1[[#This Row],[Date]]="","",IF(Table1[[#This Row],[Effect 1]]="Dr.","Yes","No"))</f>
        <v/>
      </c>
      <c r="BR835" t="str">
        <f>IF(Table1[[#This Row],[Date]]="","",Table1[[#This Row],[Ledger 1]])</f>
        <v/>
      </c>
      <c r="BS835" t="str">
        <f>IF(Table1[[#This Row],[Date]]="","",IF(Table1[[#This Row],[Effect 1]]="Dr.",-Table1[[#This Row],[Amount 1]],Table1[[#This Row],[Amount 1]]))</f>
        <v/>
      </c>
      <c r="BV835" t="str">
        <f>IF(Table1[[#This Row],[Ledger 2]]="","","No")</f>
        <v/>
      </c>
      <c r="BW835" t="str">
        <f>IF(Table1[[#This Row],[Date]]="","",IF(Table1[[#This Row],[Effect 2]]="Dr.","Yes","No"))</f>
        <v/>
      </c>
      <c r="BX835" t="str">
        <f>IF(Table1[[#This Row],[Date]]="","",Table1[[#This Row],[Ledger 2]])</f>
        <v/>
      </c>
      <c r="BY835" t="str">
        <f>IF(Table1[[#This Row],[Date]]="","",IF(Table1[[#This Row],[Effect 2]]="Dr.",-Table1[[#This Row],[Amount 2]],Table1[[#This Row],[Amount 2]]))</f>
        <v/>
      </c>
      <c r="CB835" t="str">
        <f>IF(Table1[[#This Row],[Ledger 3]]="","","No")</f>
        <v/>
      </c>
      <c r="CC835" t="str">
        <f>IF(Table1[[#This Row],[Ledger 3]]="","",IF(Table1[[#This Row],[Effect 3]]="Dr.","Yes","No"))</f>
        <v/>
      </c>
      <c r="CD835" t="str">
        <f>IF(Table1[[#This Row],[Ledger 3]]="","",Table1[[#This Row],[Ledger 3]])</f>
        <v/>
      </c>
      <c r="CE835" t="str">
        <f>IF(Table1[[#This Row],[Ledger 3]]="","",IF(Table1[[#This Row],[Effect 3]]="Dr.",-Table1[[#This Row],[Amount 3]],Table1[[#This Row],[Amount 3]]))</f>
        <v/>
      </c>
      <c r="CH835" t="str">
        <f>IF(Table1[[#This Row],[Ledger 4]]="","","No")</f>
        <v/>
      </c>
      <c r="CI835" t="str">
        <f>IF(Table1[[#This Row],[Ledger 4]]="","",IF(Table1[[#This Row],[Effect 4]]="Dr.","Yes","No"))</f>
        <v/>
      </c>
      <c r="CJ835" t="str">
        <f>IF(Table1[[#This Row],[Ledger 4]]="","",Table1[[#This Row],[Ledger 4]])</f>
        <v/>
      </c>
      <c r="CK835" t="str">
        <f>IF(Table1[[#This Row],[Ledger 4]]="","",IF(Table1[[#This Row],[Effect 4]]="Dr.",-Table1[[#This Row],[Amount 4]],Table1[[#This Row],[Amount 4]]))</f>
        <v/>
      </c>
      <c r="CN835" t="str">
        <f>IF(Table1[[#This Row],[Ledger 5]]="","","No")</f>
        <v/>
      </c>
      <c r="CO835" t="str">
        <f>IF(Table1[[#This Row],[Ledger 5]]="","",IF(Table1[[#This Row],[Effect 5]]="Dr.","Yes","No"))</f>
        <v/>
      </c>
      <c r="CP835" t="str">
        <f>IF(Table1[[#This Row],[Ledger 5]]="","",Table1[[#This Row],[Ledger 5]])</f>
        <v/>
      </c>
      <c r="CQ835" t="str">
        <f>IF(Table1[[#This Row],[Ledger 5]]="","",IF(Table1[[#This Row],[Effect 5]]="Dr.",-Table1[[#This Row],[Amount 5]],Table1[[#This Row],[Amount 5]]))</f>
        <v/>
      </c>
      <c r="CT835" t="str">
        <f>IF(Table1[[#This Row],[Ledger 6]]="","","No")</f>
        <v/>
      </c>
      <c r="CU835" t="str">
        <f>IF(Table1[[#This Row],[Ledger 6]]="","",IF(Table1[[#This Row],[Effect 6]]="Dr.","Yes","No"))</f>
        <v/>
      </c>
      <c r="CV835" t="str">
        <f>IF(Table1[[#This Row],[Ledger 6]]="","",Table1[[#This Row],[Ledger 6]])</f>
        <v/>
      </c>
      <c r="CW835" t="str">
        <f>IF(Table1[[#This Row],[Ledger 6]]="","",IF(Table1[[#This Row],[Effect 6]]="Dr.",-Table1[[#This Row],[Amount 6]],Table1[[#This Row],[Amount 6]]))</f>
        <v/>
      </c>
      <c r="CZ835" t="str">
        <f>IF(Table1[[#This Row],[Ledger 7]]="","","No")</f>
        <v/>
      </c>
      <c r="DA835" t="str">
        <f>IF(Table1[[#This Row],[Ledger 7]]="","",IF(Table1[[#This Row],[Effect 7]]="Dr.","Yes","No"))</f>
        <v/>
      </c>
      <c r="DB835" t="str">
        <f>IF(Table1[[#This Row],[Ledger 7]]="","",Table1[[#This Row],[Ledger 7]])</f>
        <v/>
      </c>
      <c r="DC835" t="str">
        <f>IF(Table1[[#This Row],[Ledger 7]]="","",IF(Table1[[#This Row],[Effect 7]]="Dr.",-Table1[[#This Row],[Amount 7]],Table1[[#This Row],[Amount 7]]))</f>
        <v/>
      </c>
      <c r="DF835" t="str">
        <f>IF(Table1[[#This Row],[Ledger 8]]="","","No")</f>
        <v/>
      </c>
      <c r="DG835" t="str">
        <f>IF(Table1[[#This Row],[Ledger 8]]="","",IF(Table1[[#This Row],[Effect 8]]="Dr.","Yes","No"))</f>
        <v/>
      </c>
      <c r="DH835" t="str">
        <f>IF(Table1[[#This Row],[Ledger 8]]="","",Table1[[#This Row],[Ledger 8]])</f>
        <v/>
      </c>
      <c r="DI835" t="str">
        <f>IF(Table1[[#This Row],[Ledger 8]]="","",IF(Table1[[#This Row],[Effect 8]]="Dr.",-Table1[[#This Row],[Amount 8]],Table1[[#This Row],[Amount 8]]))</f>
        <v/>
      </c>
      <c r="DL835" t="str">
        <f>IF(Table1[[#This Row],[Ledger 9]]="","","No")</f>
        <v/>
      </c>
      <c r="DM835" t="str">
        <f>IF(Table1[[#This Row],[Ledger 9]]="","",IF(Table1[[#This Row],[Effect 9]]="Dr.","Yes","No"))</f>
        <v/>
      </c>
      <c r="DN835" t="str">
        <f>IF(Table1[[#This Row],[Ledger 9]]="","",Table1[[#This Row],[Ledger 9]])</f>
        <v/>
      </c>
      <c r="DO835" t="str">
        <f>IF(Table1[[#This Row],[Ledger 9]]="","",IF(Table1[[#This Row],[Effect 9]]="Dr.",-Table1[[#This Row],[Amount 9]],Table1[[#This Row],[Amount 9]]))</f>
        <v/>
      </c>
      <c r="DR835" t="str">
        <f>IF(Table1[[#This Row],[Ledger 10]]="","","No")</f>
        <v/>
      </c>
      <c r="DS835" t="str">
        <f>IF(Table1[[#This Row],[Ledger 10]]="","",IF(Table1[[#This Row],[Effect 10]]="Dr.","Yes","No"))</f>
        <v/>
      </c>
      <c r="DT835" t="str">
        <f>IF(Table1[[#This Row],[Ledger 10]]="","",Table1[[#This Row],[Ledger 10]])</f>
        <v/>
      </c>
      <c r="DU835" t="str">
        <f>IF(Table1[[#This Row],[Ledger 10]]="","",IF(Table1[[#This Row],[Effect 10]]="Dr.",-Table1[[#This Row],[Amount 10]],Table1[[#This Row],[Amount 10]]))</f>
        <v/>
      </c>
      <c r="DX835" t="str">
        <f>IF(Table1[[#This Row],[Ledger 11]]="","","No")</f>
        <v/>
      </c>
      <c r="DY835" t="str">
        <f>IF(Table1[[#This Row],[Ledger 11]]="","",IF(Table1[[#This Row],[Effect 11]]="Dr.","Yes","No"))</f>
        <v/>
      </c>
      <c r="DZ835" t="str">
        <f>IF(Table1[[#This Row],[Ledger 11]]="","",Table1[[#This Row],[Ledger 11]])</f>
        <v/>
      </c>
      <c r="EA835" t="str">
        <f>IF(Table1[[#This Row],[Ledger 11]]="","",IF(Table1[[#This Row],[Effect 11]]="Dr.",-Table1[[#This Row],[Amount 11]],Table1[[#This Row],[Amount 11]]))</f>
        <v/>
      </c>
      <c r="ED835" t="str">
        <f>IF(Table1[[#This Row],[Ledger 12]]="","","No")</f>
        <v/>
      </c>
      <c r="EE835" t="str">
        <f>IF(Table1[[#This Row],[Ledger 12]]="","",IF(Table1[[#This Row],[Effect 12]]="Dr.","Yes","No"))</f>
        <v/>
      </c>
      <c r="EF835" t="str">
        <f>IF(Table1[[#This Row],[Ledger 12]]="","",Table1[[#This Row],[Ledger 12]])</f>
        <v/>
      </c>
      <c r="EG835" t="str">
        <f>IF(Table1[[#This Row],[Ledger 12]]="","",IF(Table1[[#This Row],[Effect 12]]="Dr.",-Table1[[#This Row],[Amount 12]],Table1[[#This Row],[Amount 12]]))</f>
        <v/>
      </c>
      <c r="EJ835" t="str">
        <f>IF(Table1[[#This Row],[Ledger 13]]="","","No")</f>
        <v/>
      </c>
      <c r="EK835" t="str">
        <f>IF(Table1[[#This Row],[Ledger 13]]="","",IF(Table1[[#This Row],[Effect 13]]="Dr.","Yes","No"))</f>
        <v/>
      </c>
      <c r="EL835" t="str">
        <f>IF(Table1[[#This Row],[Ledger 13]]="","",Table1[[#This Row],[Ledger 13]])</f>
        <v/>
      </c>
      <c r="EM835" t="str">
        <f>IF(Table1[[#This Row],[Ledger 13]]="","",IF(Table1[[#This Row],[Effect 13]]="Dr.",-Table1[[#This Row],[Amount 13]],Table1[[#This Row],[Amount 13]]))</f>
        <v/>
      </c>
      <c r="EP835" t="str">
        <f>IF(Table1[[#This Row],[Ledger 14]]="","","No")</f>
        <v/>
      </c>
      <c r="EQ835" t="str">
        <f>IF(Table1[[#This Row],[Ledger 14]]="","",IF(Table1[[#This Row],[Effect 14]]="Dr.","Yes","No"))</f>
        <v/>
      </c>
      <c r="ER835" t="str">
        <f>IF(Table1[[#This Row],[Ledger 14]]="","",Table1[[#This Row],[Ledger 14]])</f>
        <v/>
      </c>
      <c r="ES835" t="str">
        <f>IF(Table1[[#This Row],[Ledger 14]]="","",IF(Table1[[#This Row],[Effect 14]]="Dr.",-Table1[[#This Row],[Amount 14]],Table1[[#This Row],[Amount 14]]))</f>
        <v/>
      </c>
      <c r="EV835" t="str">
        <f>IF(Table1[[#This Row],[Ledger 15]]="","","No")</f>
        <v/>
      </c>
      <c r="EW835" t="str">
        <f>IF(Table1[[#This Row],[Ledger 15]]="","",IF(Table1[[#This Row],[Effect 15]]="Dr.","Yes","No"))</f>
        <v/>
      </c>
      <c r="EX835" t="str">
        <f>IF(Table1[[#This Row],[Ledger 15]]="","",Table1[[#This Row],[Ledger 15]])</f>
        <v/>
      </c>
      <c r="EY835" t="str">
        <f>IF(Table1[[#This Row],[Ledger 15]]="","",IF(Table1[[#This Row],[Effect 15]]="Dr.",-Table1[[#This Row],[Amount 15]],Table1[[#This Row],[Amount 15]]))</f>
        <v/>
      </c>
      <c r="FD8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5">
        <f>IF(Table1[[#This Row],[Date]]="",0,IF(AND(Table1[[#This Row],[Date]]&gt;=$FE$2,Table1[[#This Row],[Date]]&lt;=$FE$3),0,1))</f>
        <v>0</v>
      </c>
      <c r="FF835">
        <f>IF(Table1[[#This Row],[Date]]="",0,IF(TYPE(VLOOKUP(Table1[[#This Row],[Voucher Type]],Table1[[#All],[Voucher Type Master]],1,FALSE))=16,1,0))</f>
        <v>0</v>
      </c>
      <c r="FG835">
        <f>IF(TYPE(IF(Table1[[#This Row],[Date]]="",0,IF(VLOOKUP(Table1[[#This Row],[Voucher Type]],$FY$5:$FZ$13,2,0)=Table1[[#This Row],[Effect 1]],0,1)))=16,1,0)</f>
        <v>0</v>
      </c>
      <c r="FH8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5">
        <f>IF(LEN(Table1[[#This Row],[Ledger 1]])&gt;0,IF(TYPE(VLOOKUP(Table1[[#This Row],[Ledger 1]],GZ:GZ,1,0))=16,1,0),0)</f>
        <v>0</v>
      </c>
      <c r="FJ835">
        <f>IF(LEN(Table1[[#This Row],[Ledger 2]])&gt;0,IF(TYPE(VLOOKUP(Table1[[#This Row],[Ledger 2]],GZ:GZ,1,0))=16,1,0),0)</f>
        <v>0</v>
      </c>
      <c r="FK835">
        <f>IF(LEN(Table1[[#This Row],[Ledger 3]])&gt;0,IF(TYPE(VLOOKUP(Table1[[#This Row],[Ledger 3]],GZ:GZ,1,0))=16,1,0),0)</f>
        <v>0</v>
      </c>
      <c r="FL835">
        <f>IF(LEN(Table1[[#This Row],[Ledger 4]])&gt;0,IF(TYPE(VLOOKUP(Table1[[#This Row],[Ledger 4]],GZ:GZ,1,0))=16,1,0),0)</f>
        <v>0</v>
      </c>
      <c r="FM835">
        <f>IF(LEN(Table1[[#This Row],[Ledger 5]])&gt;0,IF(TYPE(VLOOKUP(Table1[[#This Row],[Ledger 5]],GZ:GZ,1,0))=16,1,0),0)</f>
        <v>0</v>
      </c>
      <c r="FN835">
        <f>IF(LEN(Table1[[#This Row],[Ledger 6]])&gt;0,IF(TYPE(VLOOKUP(Table1[[#This Row],[Ledger 6]],$GZ:$GZ,1,0))=16,1,0),0)</f>
        <v>0</v>
      </c>
      <c r="FO835">
        <f>IF(LEN(Table1[[#This Row],[Ledger 7]])&gt;0,IF(TYPE(VLOOKUP(Table1[[#This Row],[Ledger 7]],$GZ:$GZ,1,0))=16,1,0),0)</f>
        <v>0</v>
      </c>
      <c r="FP835">
        <f>IF(LEN(Table1[[#This Row],[Ledger 8]])&gt;0,IF(TYPE(VLOOKUP(Table1[[#This Row],[Ledger 8]],$GZ:$GZ,1,0))=16,1,0),0)</f>
        <v>0</v>
      </c>
      <c r="FQ835">
        <f>IF(LEN(Table1[[#This Row],[Ledger 9]])&gt;0,IF(TYPE(VLOOKUP(Table1[[#This Row],[Ledger 9]],$GZ:$GZ,1,0))=16,1,0),0)</f>
        <v>0</v>
      </c>
      <c r="FR835">
        <f>IF(LEN(Table1[[#This Row],[Ledger 10]])&gt;0,IF(TYPE(VLOOKUP(Table1[[#This Row],[Ledger 10]],$GZ:$GZ,1,0))=16,1,0),0)</f>
        <v>0</v>
      </c>
      <c r="FS835">
        <f>IF(LEN(Table1[[#This Row],[Ledger 11]])&gt;0,IF(TYPE(VLOOKUP(Table1[[#This Row],[Ledger 11]],$GZ:$GZ,1,0))=16,1,0),0)</f>
        <v>0</v>
      </c>
      <c r="FT835">
        <f>IF(LEN(Table1[[#This Row],[Ledger 12]])&gt;0,IF(TYPE(VLOOKUP(Table1[[#This Row],[Ledger 12]],$GZ:$GZ,1,0))=16,1,0),0)</f>
        <v>0</v>
      </c>
      <c r="FU835">
        <f>IF(LEN(Table1[[#This Row],[Ledger 13]])&gt;0,IF(TYPE(VLOOKUP(Table1[[#This Row],[Ledger 13]],$GZ:$GZ,1,0))=16,1,0),0)</f>
        <v>0</v>
      </c>
      <c r="FV835">
        <f>IF(LEN(Table1[[#This Row],[Ledger 14]])&gt;0,IF(TYPE(VLOOKUP(Table1[[#This Row],[Ledger 14]],$GZ:$GZ,1,0))=16,1,0),0)</f>
        <v>0</v>
      </c>
      <c r="FW835">
        <f>IF(LEN(Table1[[#This Row],[Ledger 15]])&gt;0,IF(TYPE(VLOOKUP(Table1[[#This Row],[Ledger 15]],$GZ:$GZ,1,0))=16,1,0),0)</f>
        <v>0</v>
      </c>
    </row>
    <row r="836" spans="4:179" ht="33" customHeight="1" x14ac:dyDescent="0.45">
      <c r="D836" s="8">
        <f t="shared" si="21"/>
        <v>831</v>
      </c>
      <c r="E836" s="32"/>
      <c r="F836" s="34"/>
      <c r="G836" s="34"/>
      <c r="H836" s="34"/>
      <c r="I836" s="34"/>
      <c r="J836" s="38"/>
      <c r="K836" s="33"/>
      <c r="L836" s="36"/>
      <c r="M836" s="35"/>
      <c r="N836" s="34"/>
      <c r="O836" s="41"/>
      <c r="P836" s="35"/>
      <c r="Q836" s="34"/>
      <c r="R836" s="37"/>
      <c r="S836" s="35"/>
      <c r="T836" s="34"/>
      <c r="U836" s="37"/>
      <c r="V836" s="35"/>
      <c r="W836" s="34"/>
      <c r="X836" s="37"/>
      <c r="Y836" s="35"/>
      <c r="Z836" s="34"/>
      <c r="AA836" s="37"/>
      <c r="AB836" s="35"/>
      <c r="AC836" s="34"/>
      <c r="AD836" s="37"/>
      <c r="AE836" s="35"/>
      <c r="AF836" s="34"/>
      <c r="AG836" s="37"/>
      <c r="AH836" s="35"/>
      <c r="AI836" s="34"/>
      <c r="AJ836" s="37"/>
      <c r="AK836" s="35"/>
      <c r="AL836" s="34"/>
      <c r="AM836" s="37"/>
      <c r="AN836" s="35"/>
      <c r="AO836" s="34"/>
      <c r="AP836" s="37"/>
      <c r="AQ836" s="35"/>
      <c r="AR836" s="34"/>
      <c r="AS836" s="37"/>
      <c r="AT836" s="35"/>
      <c r="AU836" s="34"/>
      <c r="AV836" s="37"/>
      <c r="AW836" s="35"/>
      <c r="AX836" s="34"/>
      <c r="AY836" s="37"/>
      <c r="AZ836" s="35"/>
      <c r="BA836" s="34"/>
      <c r="BB836" s="37"/>
      <c r="BC8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6" s="7"/>
      <c r="BF836" t="str">
        <f>IF(Table1[[#This Row],[Date]]="","","&amp;lt;VOUCHER REMOTEID="&amp;""""&amp;$A$11&amp;$A$13&amp;ROW()&amp;""""&amp;" VCHTYPE="""&amp;F836&amp;""" ACTION="""&amp;"Create"&amp;"""&amp;gt;")</f>
        <v/>
      </c>
      <c r="BG836" t="str">
        <f>IF(Table1[[#This Row],[Date]]="","",TEXT(Table1[[#This Row],[Date]],"yyyymmdd"))</f>
        <v/>
      </c>
      <c r="BH836" t="str">
        <f>Table1[[#This Row],[Date2]]</f>
        <v/>
      </c>
      <c r="BI836" t="str">
        <f>IF(Table1[[#This Row],[Date]]="","",Table1[[#This Row],[Voucher Type]])</f>
        <v/>
      </c>
      <c r="BJ836" t="str">
        <f>IF(Table1[[#This Row],[Ref No / Invoice No]]="","",Table1[[#This Row],[Ref No / Invoice No]])</f>
        <v/>
      </c>
      <c r="BK836" t="str">
        <f>IF(Table1[[#This Row],[Voucher No]]="","",Table1[[#This Row],[Voucher No]])</f>
        <v/>
      </c>
      <c r="BL836" t="str">
        <f>IF(Table1[[#This Row],[Date]]="","",Table1[[#This Row],[Narration]])</f>
        <v/>
      </c>
      <c r="BM836" t="str">
        <f>IF(Table1[[#This Row],[Date]]="","",$A$11&amp;$A$13&amp;ROW())</f>
        <v/>
      </c>
      <c r="BN836" t="str">
        <f>IF(Table1[[#This Row],[Date]]="","",$A$13)</f>
        <v/>
      </c>
      <c r="BP836" t="str">
        <f>IF(Table1[[#This Row],[Ledger 1]]="","","No")</f>
        <v/>
      </c>
      <c r="BQ836" t="str">
        <f>IF(Table1[[#This Row],[Date]]="","",IF(Table1[[#This Row],[Effect 1]]="Dr.","Yes","No"))</f>
        <v/>
      </c>
      <c r="BR836" t="str">
        <f>IF(Table1[[#This Row],[Date]]="","",Table1[[#This Row],[Ledger 1]])</f>
        <v/>
      </c>
      <c r="BS836" t="str">
        <f>IF(Table1[[#This Row],[Date]]="","",IF(Table1[[#This Row],[Effect 1]]="Dr.",-Table1[[#This Row],[Amount 1]],Table1[[#This Row],[Amount 1]]))</f>
        <v/>
      </c>
      <c r="BV836" t="str">
        <f>IF(Table1[[#This Row],[Ledger 2]]="","","No")</f>
        <v/>
      </c>
      <c r="BW836" t="str">
        <f>IF(Table1[[#This Row],[Date]]="","",IF(Table1[[#This Row],[Effect 2]]="Dr.","Yes","No"))</f>
        <v/>
      </c>
      <c r="BX836" t="str">
        <f>IF(Table1[[#This Row],[Date]]="","",Table1[[#This Row],[Ledger 2]])</f>
        <v/>
      </c>
      <c r="BY836" t="str">
        <f>IF(Table1[[#This Row],[Date]]="","",IF(Table1[[#This Row],[Effect 2]]="Dr.",-Table1[[#This Row],[Amount 2]],Table1[[#This Row],[Amount 2]]))</f>
        <v/>
      </c>
      <c r="CB836" t="str">
        <f>IF(Table1[[#This Row],[Ledger 3]]="","","No")</f>
        <v/>
      </c>
      <c r="CC836" t="str">
        <f>IF(Table1[[#This Row],[Ledger 3]]="","",IF(Table1[[#This Row],[Effect 3]]="Dr.","Yes","No"))</f>
        <v/>
      </c>
      <c r="CD836" t="str">
        <f>IF(Table1[[#This Row],[Ledger 3]]="","",Table1[[#This Row],[Ledger 3]])</f>
        <v/>
      </c>
      <c r="CE836" t="str">
        <f>IF(Table1[[#This Row],[Ledger 3]]="","",IF(Table1[[#This Row],[Effect 3]]="Dr.",-Table1[[#This Row],[Amount 3]],Table1[[#This Row],[Amount 3]]))</f>
        <v/>
      </c>
      <c r="CH836" t="str">
        <f>IF(Table1[[#This Row],[Ledger 4]]="","","No")</f>
        <v/>
      </c>
      <c r="CI836" t="str">
        <f>IF(Table1[[#This Row],[Ledger 4]]="","",IF(Table1[[#This Row],[Effect 4]]="Dr.","Yes","No"))</f>
        <v/>
      </c>
      <c r="CJ836" t="str">
        <f>IF(Table1[[#This Row],[Ledger 4]]="","",Table1[[#This Row],[Ledger 4]])</f>
        <v/>
      </c>
      <c r="CK836" t="str">
        <f>IF(Table1[[#This Row],[Ledger 4]]="","",IF(Table1[[#This Row],[Effect 4]]="Dr.",-Table1[[#This Row],[Amount 4]],Table1[[#This Row],[Amount 4]]))</f>
        <v/>
      </c>
      <c r="CN836" t="str">
        <f>IF(Table1[[#This Row],[Ledger 5]]="","","No")</f>
        <v/>
      </c>
      <c r="CO836" t="str">
        <f>IF(Table1[[#This Row],[Ledger 5]]="","",IF(Table1[[#This Row],[Effect 5]]="Dr.","Yes","No"))</f>
        <v/>
      </c>
      <c r="CP836" t="str">
        <f>IF(Table1[[#This Row],[Ledger 5]]="","",Table1[[#This Row],[Ledger 5]])</f>
        <v/>
      </c>
      <c r="CQ836" t="str">
        <f>IF(Table1[[#This Row],[Ledger 5]]="","",IF(Table1[[#This Row],[Effect 5]]="Dr.",-Table1[[#This Row],[Amount 5]],Table1[[#This Row],[Amount 5]]))</f>
        <v/>
      </c>
      <c r="CT836" t="str">
        <f>IF(Table1[[#This Row],[Ledger 6]]="","","No")</f>
        <v/>
      </c>
      <c r="CU836" t="str">
        <f>IF(Table1[[#This Row],[Ledger 6]]="","",IF(Table1[[#This Row],[Effect 6]]="Dr.","Yes","No"))</f>
        <v/>
      </c>
      <c r="CV836" t="str">
        <f>IF(Table1[[#This Row],[Ledger 6]]="","",Table1[[#This Row],[Ledger 6]])</f>
        <v/>
      </c>
      <c r="CW836" t="str">
        <f>IF(Table1[[#This Row],[Ledger 6]]="","",IF(Table1[[#This Row],[Effect 6]]="Dr.",-Table1[[#This Row],[Amount 6]],Table1[[#This Row],[Amount 6]]))</f>
        <v/>
      </c>
      <c r="CZ836" t="str">
        <f>IF(Table1[[#This Row],[Ledger 7]]="","","No")</f>
        <v/>
      </c>
      <c r="DA836" t="str">
        <f>IF(Table1[[#This Row],[Ledger 7]]="","",IF(Table1[[#This Row],[Effect 7]]="Dr.","Yes","No"))</f>
        <v/>
      </c>
      <c r="DB836" t="str">
        <f>IF(Table1[[#This Row],[Ledger 7]]="","",Table1[[#This Row],[Ledger 7]])</f>
        <v/>
      </c>
      <c r="DC836" t="str">
        <f>IF(Table1[[#This Row],[Ledger 7]]="","",IF(Table1[[#This Row],[Effect 7]]="Dr.",-Table1[[#This Row],[Amount 7]],Table1[[#This Row],[Amount 7]]))</f>
        <v/>
      </c>
      <c r="DF836" t="str">
        <f>IF(Table1[[#This Row],[Ledger 8]]="","","No")</f>
        <v/>
      </c>
      <c r="DG836" t="str">
        <f>IF(Table1[[#This Row],[Ledger 8]]="","",IF(Table1[[#This Row],[Effect 8]]="Dr.","Yes","No"))</f>
        <v/>
      </c>
      <c r="DH836" t="str">
        <f>IF(Table1[[#This Row],[Ledger 8]]="","",Table1[[#This Row],[Ledger 8]])</f>
        <v/>
      </c>
      <c r="DI836" t="str">
        <f>IF(Table1[[#This Row],[Ledger 8]]="","",IF(Table1[[#This Row],[Effect 8]]="Dr.",-Table1[[#This Row],[Amount 8]],Table1[[#This Row],[Amount 8]]))</f>
        <v/>
      </c>
      <c r="DL836" t="str">
        <f>IF(Table1[[#This Row],[Ledger 9]]="","","No")</f>
        <v/>
      </c>
      <c r="DM836" t="str">
        <f>IF(Table1[[#This Row],[Ledger 9]]="","",IF(Table1[[#This Row],[Effect 9]]="Dr.","Yes","No"))</f>
        <v/>
      </c>
      <c r="DN836" t="str">
        <f>IF(Table1[[#This Row],[Ledger 9]]="","",Table1[[#This Row],[Ledger 9]])</f>
        <v/>
      </c>
      <c r="DO836" t="str">
        <f>IF(Table1[[#This Row],[Ledger 9]]="","",IF(Table1[[#This Row],[Effect 9]]="Dr.",-Table1[[#This Row],[Amount 9]],Table1[[#This Row],[Amount 9]]))</f>
        <v/>
      </c>
      <c r="DR836" t="str">
        <f>IF(Table1[[#This Row],[Ledger 10]]="","","No")</f>
        <v/>
      </c>
      <c r="DS836" t="str">
        <f>IF(Table1[[#This Row],[Ledger 10]]="","",IF(Table1[[#This Row],[Effect 10]]="Dr.","Yes","No"))</f>
        <v/>
      </c>
      <c r="DT836" t="str">
        <f>IF(Table1[[#This Row],[Ledger 10]]="","",Table1[[#This Row],[Ledger 10]])</f>
        <v/>
      </c>
      <c r="DU836" t="str">
        <f>IF(Table1[[#This Row],[Ledger 10]]="","",IF(Table1[[#This Row],[Effect 10]]="Dr.",-Table1[[#This Row],[Amount 10]],Table1[[#This Row],[Amount 10]]))</f>
        <v/>
      </c>
      <c r="DX836" t="str">
        <f>IF(Table1[[#This Row],[Ledger 11]]="","","No")</f>
        <v/>
      </c>
      <c r="DY836" t="str">
        <f>IF(Table1[[#This Row],[Ledger 11]]="","",IF(Table1[[#This Row],[Effect 11]]="Dr.","Yes","No"))</f>
        <v/>
      </c>
      <c r="DZ836" t="str">
        <f>IF(Table1[[#This Row],[Ledger 11]]="","",Table1[[#This Row],[Ledger 11]])</f>
        <v/>
      </c>
      <c r="EA836" t="str">
        <f>IF(Table1[[#This Row],[Ledger 11]]="","",IF(Table1[[#This Row],[Effect 11]]="Dr.",-Table1[[#This Row],[Amount 11]],Table1[[#This Row],[Amount 11]]))</f>
        <v/>
      </c>
      <c r="ED836" t="str">
        <f>IF(Table1[[#This Row],[Ledger 12]]="","","No")</f>
        <v/>
      </c>
      <c r="EE836" t="str">
        <f>IF(Table1[[#This Row],[Ledger 12]]="","",IF(Table1[[#This Row],[Effect 12]]="Dr.","Yes","No"))</f>
        <v/>
      </c>
      <c r="EF836" t="str">
        <f>IF(Table1[[#This Row],[Ledger 12]]="","",Table1[[#This Row],[Ledger 12]])</f>
        <v/>
      </c>
      <c r="EG836" t="str">
        <f>IF(Table1[[#This Row],[Ledger 12]]="","",IF(Table1[[#This Row],[Effect 12]]="Dr.",-Table1[[#This Row],[Amount 12]],Table1[[#This Row],[Amount 12]]))</f>
        <v/>
      </c>
      <c r="EJ836" t="str">
        <f>IF(Table1[[#This Row],[Ledger 13]]="","","No")</f>
        <v/>
      </c>
      <c r="EK836" t="str">
        <f>IF(Table1[[#This Row],[Ledger 13]]="","",IF(Table1[[#This Row],[Effect 13]]="Dr.","Yes","No"))</f>
        <v/>
      </c>
      <c r="EL836" t="str">
        <f>IF(Table1[[#This Row],[Ledger 13]]="","",Table1[[#This Row],[Ledger 13]])</f>
        <v/>
      </c>
      <c r="EM836" t="str">
        <f>IF(Table1[[#This Row],[Ledger 13]]="","",IF(Table1[[#This Row],[Effect 13]]="Dr.",-Table1[[#This Row],[Amount 13]],Table1[[#This Row],[Amount 13]]))</f>
        <v/>
      </c>
      <c r="EP836" t="str">
        <f>IF(Table1[[#This Row],[Ledger 14]]="","","No")</f>
        <v/>
      </c>
      <c r="EQ836" t="str">
        <f>IF(Table1[[#This Row],[Ledger 14]]="","",IF(Table1[[#This Row],[Effect 14]]="Dr.","Yes","No"))</f>
        <v/>
      </c>
      <c r="ER836" t="str">
        <f>IF(Table1[[#This Row],[Ledger 14]]="","",Table1[[#This Row],[Ledger 14]])</f>
        <v/>
      </c>
      <c r="ES836" t="str">
        <f>IF(Table1[[#This Row],[Ledger 14]]="","",IF(Table1[[#This Row],[Effect 14]]="Dr.",-Table1[[#This Row],[Amount 14]],Table1[[#This Row],[Amount 14]]))</f>
        <v/>
      </c>
      <c r="EV836" t="str">
        <f>IF(Table1[[#This Row],[Ledger 15]]="","","No")</f>
        <v/>
      </c>
      <c r="EW836" t="str">
        <f>IF(Table1[[#This Row],[Ledger 15]]="","",IF(Table1[[#This Row],[Effect 15]]="Dr.","Yes","No"))</f>
        <v/>
      </c>
      <c r="EX836" t="str">
        <f>IF(Table1[[#This Row],[Ledger 15]]="","",Table1[[#This Row],[Ledger 15]])</f>
        <v/>
      </c>
      <c r="EY836" t="str">
        <f>IF(Table1[[#This Row],[Ledger 15]]="","",IF(Table1[[#This Row],[Effect 15]]="Dr.",-Table1[[#This Row],[Amount 15]],Table1[[#This Row],[Amount 15]]))</f>
        <v/>
      </c>
      <c r="FD8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6">
        <f>IF(Table1[[#This Row],[Date]]="",0,IF(AND(Table1[[#This Row],[Date]]&gt;=$FE$2,Table1[[#This Row],[Date]]&lt;=$FE$3),0,1))</f>
        <v>0</v>
      </c>
      <c r="FF836">
        <f>IF(Table1[[#This Row],[Date]]="",0,IF(TYPE(VLOOKUP(Table1[[#This Row],[Voucher Type]],Table1[[#All],[Voucher Type Master]],1,FALSE))=16,1,0))</f>
        <v>0</v>
      </c>
      <c r="FG836">
        <f>IF(TYPE(IF(Table1[[#This Row],[Date]]="",0,IF(VLOOKUP(Table1[[#This Row],[Voucher Type]],$FY$5:$FZ$13,2,0)=Table1[[#This Row],[Effect 1]],0,1)))=16,1,0)</f>
        <v>0</v>
      </c>
      <c r="FH8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6">
        <f>IF(LEN(Table1[[#This Row],[Ledger 1]])&gt;0,IF(TYPE(VLOOKUP(Table1[[#This Row],[Ledger 1]],GZ:GZ,1,0))=16,1,0),0)</f>
        <v>0</v>
      </c>
      <c r="FJ836">
        <f>IF(LEN(Table1[[#This Row],[Ledger 2]])&gt;0,IF(TYPE(VLOOKUP(Table1[[#This Row],[Ledger 2]],GZ:GZ,1,0))=16,1,0),0)</f>
        <v>0</v>
      </c>
      <c r="FK836">
        <f>IF(LEN(Table1[[#This Row],[Ledger 3]])&gt;0,IF(TYPE(VLOOKUP(Table1[[#This Row],[Ledger 3]],GZ:GZ,1,0))=16,1,0),0)</f>
        <v>0</v>
      </c>
      <c r="FL836">
        <f>IF(LEN(Table1[[#This Row],[Ledger 4]])&gt;0,IF(TYPE(VLOOKUP(Table1[[#This Row],[Ledger 4]],GZ:GZ,1,0))=16,1,0),0)</f>
        <v>0</v>
      </c>
      <c r="FM836">
        <f>IF(LEN(Table1[[#This Row],[Ledger 5]])&gt;0,IF(TYPE(VLOOKUP(Table1[[#This Row],[Ledger 5]],GZ:GZ,1,0))=16,1,0),0)</f>
        <v>0</v>
      </c>
      <c r="FN836">
        <f>IF(LEN(Table1[[#This Row],[Ledger 6]])&gt;0,IF(TYPE(VLOOKUP(Table1[[#This Row],[Ledger 6]],$GZ:$GZ,1,0))=16,1,0),0)</f>
        <v>0</v>
      </c>
      <c r="FO836">
        <f>IF(LEN(Table1[[#This Row],[Ledger 7]])&gt;0,IF(TYPE(VLOOKUP(Table1[[#This Row],[Ledger 7]],$GZ:$GZ,1,0))=16,1,0),0)</f>
        <v>0</v>
      </c>
      <c r="FP836">
        <f>IF(LEN(Table1[[#This Row],[Ledger 8]])&gt;0,IF(TYPE(VLOOKUP(Table1[[#This Row],[Ledger 8]],$GZ:$GZ,1,0))=16,1,0),0)</f>
        <v>0</v>
      </c>
      <c r="FQ836">
        <f>IF(LEN(Table1[[#This Row],[Ledger 9]])&gt;0,IF(TYPE(VLOOKUP(Table1[[#This Row],[Ledger 9]],$GZ:$GZ,1,0))=16,1,0),0)</f>
        <v>0</v>
      </c>
      <c r="FR836">
        <f>IF(LEN(Table1[[#This Row],[Ledger 10]])&gt;0,IF(TYPE(VLOOKUP(Table1[[#This Row],[Ledger 10]],$GZ:$GZ,1,0))=16,1,0),0)</f>
        <v>0</v>
      </c>
      <c r="FS836">
        <f>IF(LEN(Table1[[#This Row],[Ledger 11]])&gt;0,IF(TYPE(VLOOKUP(Table1[[#This Row],[Ledger 11]],$GZ:$GZ,1,0))=16,1,0),0)</f>
        <v>0</v>
      </c>
      <c r="FT836">
        <f>IF(LEN(Table1[[#This Row],[Ledger 12]])&gt;0,IF(TYPE(VLOOKUP(Table1[[#This Row],[Ledger 12]],$GZ:$GZ,1,0))=16,1,0),0)</f>
        <v>0</v>
      </c>
      <c r="FU836">
        <f>IF(LEN(Table1[[#This Row],[Ledger 13]])&gt;0,IF(TYPE(VLOOKUP(Table1[[#This Row],[Ledger 13]],$GZ:$GZ,1,0))=16,1,0),0)</f>
        <v>0</v>
      </c>
      <c r="FV836">
        <f>IF(LEN(Table1[[#This Row],[Ledger 14]])&gt;0,IF(TYPE(VLOOKUP(Table1[[#This Row],[Ledger 14]],$GZ:$GZ,1,0))=16,1,0),0)</f>
        <v>0</v>
      </c>
      <c r="FW836">
        <f>IF(LEN(Table1[[#This Row],[Ledger 15]])&gt;0,IF(TYPE(VLOOKUP(Table1[[#This Row],[Ledger 15]],$GZ:$GZ,1,0))=16,1,0),0)</f>
        <v>0</v>
      </c>
    </row>
    <row r="837" spans="4:179" ht="33" customHeight="1" x14ac:dyDescent="0.45">
      <c r="D837" s="8">
        <f t="shared" si="21"/>
        <v>832</v>
      </c>
      <c r="E837" s="32"/>
      <c r="F837" s="34"/>
      <c r="G837" s="34"/>
      <c r="H837" s="34"/>
      <c r="I837" s="34"/>
      <c r="J837" s="38"/>
      <c r="K837" s="33"/>
      <c r="L837" s="36"/>
      <c r="M837" s="35"/>
      <c r="N837" s="34"/>
      <c r="O837" s="41"/>
      <c r="P837" s="35"/>
      <c r="Q837" s="34"/>
      <c r="R837" s="37"/>
      <c r="S837" s="35"/>
      <c r="T837" s="34"/>
      <c r="U837" s="37"/>
      <c r="V837" s="35"/>
      <c r="W837" s="34"/>
      <c r="X837" s="37"/>
      <c r="Y837" s="35"/>
      <c r="Z837" s="34"/>
      <c r="AA837" s="37"/>
      <c r="AB837" s="35"/>
      <c r="AC837" s="34"/>
      <c r="AD837" s="37"/>
      <c r="AE837" s="35"/>
      <c r="AF837" s="34"/>
      <c r="AG837" s="37"/>
      <c r="AH837" s="35"/>
      <c r="AI837" s="34"/>
      <c r="AJ837" s="37"/>
      <c r="AK837" s="35"/>
      <c r="AL837" s="34"/>
      <c r="AM837" s="37"/>
      <c r="AN837" s="35"/>
      <c r="AO837" s="34"/>
      <c r="AP837" s="37"/>
      <c r="AQ837" s="35"/>
      <c r="AR837" s="34"/>
      <c r="AS837" s="37"/>
      <c r="AT837" s="35"/>
      <c r="AU837" s="34"/>
      <c r="AV837" s="37"/>
      <c r="AW837" s="35"/>
      <c r="AX837" s="34"/>
      <c r="AY837" s="37"/>
      <c r="AZ837" s="35"/>
      <c r="BA837" s="34"/>
      <c r="BB837" s="37"/>
      <c r="BC8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7" s="7"/>
      <c r="BF837" t="str">
        <f>IF(Table1[[#This Row],[Date]]="","","&amp;lt;VOUCHER REMOTEID="&amp;""""&amp;$A$11&amp;$A$13&amp;ROW()&amp;""""&amp;" VCHTYPE="""&amp;F837&amp;""" ACTION="""&amp;"Create"&amp;"""&amp;gt;")</f>
        <v/>
      </c>
      <c r="BG837" t="str">
        <f>IF(Table1[[#This Row],[Date]]="","",TEXT(Table1[[#This Row],[Date]],"yyyymmdd"))</f>
        <v/>
      </c>
      <c r="BH837" t="str">
        <f>Table1[[#This Row],[Date2]]</f>
        <v/>
      </c>
      <c r="BI837" t="str">
        <f>IF(Table1[[#This Row],[Date]]="","",Table1[[#This Row],[Voucher Type]])</f>
        <v/>
      </c>
      <c r="BJ837" t="str">
        <f>IF(Table1[[#This Row],[Ref No / Invoice No]]="","",Table1[[#This Row],[Ref No / Invoice No]])</f>
        <v/>
      </c>
      <c r="BK837" t="str">
        <f>IF(Table1[[#This Row],[Voucher No]]="","",Table1[[#This Row],[Voucher No]])</f>
        <v/>
      </c>
      <c r="BL837" t="str">
        <f>IF(Table1[[#This Row],[Date]]="","",Table1[[#This Row],[Narration]])</f>
        <v/>
      </c>
      <c r="BM837" t="str">
        <f>IF(Table1[[#This Row],[Date]]="","",$A$11&amp;$A$13&amp;ROW())</f>
        <v/>
      </c>
      <c r="BN837" t="str">
        <f>IF(Table1[[#This Row],[Date]]="","",$A$13)</f>
        <v/>
      </c>
      <c r="BP837" t="str">
        <f>IF(Table1[[#This Row],[Ledger 1]]="","","No")</f>
        <v/>
      </c>
      <c r="BQ837" t="str">
        <f>IF(Table1[[#This Row],[Date]]="","",IF(Table1[[#This Row],[Effect 1]]="Dr.","Yes","No"))</f>
        <v/>
      </c>
      <c r="BR837" t="str">
        <f>IF(Table1[[#This Row],[Date]]="","",Table1[[#This Row],[Ledger 1]])</f>
        <v/>
      </c>
      <c r="BS837" t="str">
        <f>IF(Table1[[#This Row],[Date]]="","",IF(Table1[[#This Row],[Effect 1]]="Dr.",-Table1[[#This Row],[Amount 1]],Table1[[#This Row],[Amount 1]]))</f>
        <v/>
      </c>
      <c r="BV837" t="str">
        <f>IF(Table1[[#This Row],[Ledger 2]]="","","No")</f>
        <v/>
      </c>
      <c r="BW837" t="str">
        <f>IF(Table1[[#This Row],[Date]]="","",IF(Table1[[#This Row],[Effect 2]]="Dr.","Yes","No"))</f>
        <v/>
      </c>
      <c r="BX837" t="str">
        <f>IF(Table1[[#This Row],[Date]]="","",Table1[[#This Row],[Ledger 2]])</f>
        <v/>
      </c>
      <c r="BY837" t="str">
        <f>IF(Table1[[#This Row],[Date]]="","",IF(Table1[[#This Row],[Effect 2]]="Dr.",-Table1[[#This Row],[Amount 2]],Table1[[#This Row],[Amount 2]]))</f>
        <v/>
      </c>
      <c r="CB837" t="str">
        <f>IF(Table1[[#This Row],[Ledger 3]]="","","No")</f>
        <v/>
      </c>
      <c r="CC837" t="str">
        <f>IF(Table1[[#This Row],[Ledger 3]]="","",IF(Table1[[#This Row],[Effect 3]]="Dr.","Yes","No"))</f>
        <v/>
      </c>
      <c r="CD837" t="str">
        <f>IF(Table1[[#This Row],[Ledger 3]]="","",Table1[[#This Row],[Ledger 3]])</f>
        <v/>
      </c>
      <c r="CE837" t="str">
        <f>IF(Table1[[#This Row],[Ledger 3]]="","",IF(Table1[[#This Row],[Effect 3]]="Dr.",-Table1[[#This Row],[Amount 3]],Table1[[#This Row],[Amount 3]]))</f>
        <v/>
      </c>
      <c r="CH837" t="str">
        <f>IF(Table1[[#This Row],[Ledger 4]]="","","No")</f>
        <v/>
      </c>
      <c r="CI837" t="str">
        <f>IF(Table1[[#This Row],[Ledger 4]]="","",IF(Table1[[#This Row],[Effect 4]]="Dr.","Yes","No"))</f>
        <v/>
      </c>
      <c r="CJ837" t="str">
        <f>IF(Table1[[#This Row],[Ledger 4]]="","",Table1[[#This Row],[Ledger 4]])</f>
        <v/>
      </c>
      <c r="CK837" t="str">
        <f>IF(Table1[[#This Row],[Ledger 4]]="","",IF(Table1[[#This Row],[Effect 4]]="Dr.",-Table1[[#This Row],[Amount 4]],Table1[[#This Row],[Amount 4]]))</f>
        <v/>
      </c>
      <c r="CN837" t="str">
        <f>IF(Table1[[#This Row],[Ledger 5]]="","","No")</f>
        <v/>
      </c>
      <c r="CO837" t="str">
        <f>IF(Table1[[#This Row],[Ledger 5]]="","",IF(Table1[[#This Row],[Effect 5]]="Dr.","Yes","No"))</f>
        <v/>
      </c>
      <c r="CP837" t="str">
        <f>IF(Table1[[#This Row],[Ledger 5]]="","",Table1[[#This Row],[Ledger 5]])</f>
        <v/>
      </c>
      <c r="CQ837" t="str">
        <f>IF(Table1[[#This Row],[Ledger 5]]="","",IF(Table1[[#This Row],[Effect 5]]="Dr.",-Table1[[#This Row],[Amount 5]],Table1[[#This Row],[Amount 5]]))</f>
        <v/>
      </c>
      <c r="CT837" t="str">
        <f>IF(Table1[[#This Row],[Ledger 6]]="","","No")</f>
        <v/>
      </c>
      <c r="CU837" t="str">
        <f>IF(Table1[[#This Row],[Ledger 6]]="","",IF(Table1[[#This Row],[Effect 6]]="Dr.","Yes","No"))</f>
        <v/>
      </c>
      <c r="CV837" t="str">
        <f>IF(Table1[[#This Row],[Ledger 6]]="","",Table1[[#This Row],[Ledger 6]])</f>
        <v/>
      </c>
      <c r="CW837" t="str">
        <f>IF(Table1[[#This Row],[Ledger 6]]="","",IF(Table1[[#This Row],[Effect 6]]="Dr.",-Table1[[#This Row],[Amount 6]],Table1[[#This Row],[Amount 6]]))</f>
        <v/>
      </c>
      <c r="CZ837" t="str">
        <f>IF(Table1[[#This Row],[Ledger 7]]="","","No")</f>
        <v/>
      </c>
      <c r="DA837" t="str">
        <f>IF(Table1[[#This Row],[Ledger 7]]="","",IF(Table1[[#This Row],[Effect 7]]="Dr.","Yes","No"))</f>
        <v/>
      </c>
      <c r="DB837" t="str">
        <f>IF(Table1[[#This Row],[Ledger 7]]="","",Table1[[#This Row],[Ledger 7]])</f>
        <v/>
      </c>
      <c r="DC837" t="str">
        <f>IF(Table1[[#This Row],[Ledger 7]]="","",IF(Table1[[#This Row],[Effect 7]]="Dr.",-Table1[[#This Row],[Amount 7]],Table1[[#This Row],[Amount 7]]))</f>
        <v/>
      </c>
      <c r="DF837" t="str">
        <f>IF(Table1[[#This Row],[Ledger 8]]="","","No")</f>
        <v/>
      </c>
      <c r="DG837" t="str">
        <f>IF(Table1[[#This Row],[Ledger 8]]="","",IF(Table1[[#This Row],[Effect 8]]="Dr.","Yes","No"))</f>
        <v/>
      </c>
      <c r="DH837" t="str">
        <f>IF(Table1[[#This Row],[Ledger 8]]="","",Table1[[#This Row],[Ledger 8]])</f>
        <v/>
      </c>
      <c r="DI837" t="str">
        <f>IF(Table1[[#This Row],[Ledger 8]]="","",IF(Table1[[#This Row],[Effect 8]]="Dr.",-Table1[[#This Row],[Amount 8]],Table1[[#This Row],[Amount 8]]))</f>
        <v/>
      </c>
      <c r="DL837" t="str">
        <f>IF(Table1[[#This Row],[Ledger 9]]="","","No")</f>
        <v/>
      </c>
      <c r="DM837" t="str">
        <f>IF(Table1[[#This Row],[Ledger 9]]="","",IF(Table1[[#This Row],[Effect 9]]="Dr.","Yes","No"))</f>
        <v/>
      </c>
      <c r="DN837" t="str">
        <f>IF(Table1[[#This Row],[Ledger 9]]="","",Table1[[#This Row],[Ledger 9]])</f>
        <v/>
      </c>
      <c r="DO837" t="str">
        <f>IF(Table1[[#This Row],[Ledger 9]]="","",IF(Table1[[#This Row],[Effect 9]]="Dr.",-Table1[[#This Row],[Amount 9]],Table1[[#This Row],[Amount 9]]))</f>
        <v/>
      </c>
      <c r="DR837" t="str">
        <f>IF(Table1[[#This Row],[Ledger 10]]="","","No")</f>
        <v/>
      </c>
      <c r="DS837" t="str">
        <f>IF(Table1[[#This Row],[Ledger 10]]="","",IF(Table1[[#This Row],[Effect 10]]="Dr.","Yes","No"))</f>
        <v/>
      </c>
      <c r="DT837" t="str">
        <f>IF(Table1[[#This Row],[Ledger 10]]="","",Table1[[#This Row],[Ledger 10]])</f>
        <v/>
      </c>
      <c r="DU837" t="str">
        <f>IF(Table1[[#This Row],[Ledger 10]]="","",IF(Table1[[#This Row],[Effect 10]]="Dr.",-Table1[[#This Row],[Amount 10]],Table1[[#This Row],[Amount 10]]))</f>
        <v/>
      </c>
      <c r="DX837" t="str">
        <f>IF(Table1[[#This Row],[Ledger 11]]="","","No")</f>
        <v/>
      </c>
      <c r="DY837" t="str">
        <f>IF(Table1[[#This Row],[Ledger 11]]="","",IF(Table1[[#This Row],[Effect 11]]="Dr.","Yes","No"))</f>
        <v/>
      </c>
      <c r="DZ837" t="str">
        <f>IF(Table1[[#This Row],[Ledger 11]]="","",Table1[[#This Row],[Ledger 11]])</f>
        <v/>
      </c>
      <c r="EA837" t="str">
        <f>IF(Table1[[#This Row],[Ledger 11]]="","",IF(Table1[[#This Row],[Effect 11]]="Dr.",-Table1[[#This Row],[Amount 11]],Table1[[#This Row],[Amount 11]]))</f>
        <v/>
      </c>
      <c r="ED837" t="str">
        <f>IF(Table1[[#This Row],[Ledger 12]]="","","No")</f>
        <v/>
      </c>
      <c r="EE837" t="str">
        <f>IF(Table1[[#This Row],[Ledger 12]]="","",IF(Table1[[#This Row],[Effect 12]]="Dr.","Yes","No"))</f>
        <v/>
      </c>
      <c r="EF837" t="str">
        <f>IF(Table1[[#This Row],[Ledger 12]]="","",Table1[[#This Row],[Ledger 12]])</f>
        <v/>
      </c>
      <c r="EG837" t="str">
        <f>IF(Table1[[#This Row],[Ledger 12]]="","",IF(Table1[[#This Row],[Effect 12]]="Dr.",-Table1[[#This Row],[Amount 12]],Table1[[#This Row],[Amount 12]]))</f>
        <v/>
      </c>
      <c r="EJ837" t="str">
        <f>IF(Table1[[#This Row],[Ledger 13]]="","","No")</f>
        <v/>
      </c>
      <c r="EK837" t="str">
        <f>IF(Table1[[#This Row],[Ledger 13]]="","",IF(Table1[[#This Row],[Effect 13]]="Dr.","Yes","No"))</f>
        <v/>
      </c>
      <c r="EL837" t="str">
        <f>IF(Table1[[#This Row],[Ledger 13]]="","",Table1[[#This Row],[Ledger 13]])</f>
        <v/>
      </c>
      <c r="EM837" t="str">
        <f>IF(Table1[[#This Row],[Ledger 13]]="","",IF(Table1[[#This Row],[Effect 13]]="Dr.",-Table1[[#This Row],[Amount 13]],Table1[[#This Row],[Amount 13]]))</f>
        <v/>
      </c>
      <c r="EP837" t="str">
        <f>IF(Table1[[#This Row],[Ledger 14]]="","","No")</f>
        <v/>
      </c>
      <c r="EQ837" t="str">
        <f>IF(Table1[[#This Row],[Ledger 14]]="","",IF(Table1[[#This Row],[Effect 14]]="Dr.","Yes","No"))</f>
        <v/>
      </c>
      <c r="ER837" t="str">
        <f>IF(Table1[[#This Row],[Ledger 14]]="","",Table1[[#This Row],[Ledger 14]])</f>
        <v/>
      </c>
      <c r="ES837" t="str">
        <f>IF(Table1[[#This Row],[Ledger 14]]="","",IF(Table1[[#This Row],[Effect 14]]="Dr.",-Table1[[#This Row],[Amount 14]],Table1[[#This Row],[Amount 14]]))</f>
        <v/>
      </c>
      <c r="EV837" t="str">
        <f>IF(Table1[[#This Row],[Ledger 15]]="","","No")</f>
        <v/>
      </c>
      <c r="EW837" t="str">
        <f>IF(Table1[[#This Row],[Ledger 15]]="","",IF(Table1[[#This Row],[Effect 15]]="Dr.","Yes","No"))</f>
        <v/>
      </c>
      <c r="EX837" t="str">
        <f>IF(Table1[[#This Row],[Ledger 15]]="","",Table1[[#This Row],[Ledger 15]])</f>
        <v/>
      </c>
      <c r="EY837" t="str">
        <f>IF(Table1[[#This Row],[Ledger 15]]="","",IF(Table1[[#This Row],[Effect 15]]="Dr.",-Table1[[#This Row],[Amount 15]],Table1[[#This Row],[Amount 15]]))</f>
        <v/>
      </c>
      <c r="FD8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7">
        <f>IF(Table1[[#This Row],[Date]]="",0,IF(AND(Table1[[#This Row],[Date]]&gt;=$FE$2,Table1[[#This Row],[Date]]&lt;=$FE$3),0,1))</f>
        <v>0</v>
      </c>
      <c r="FF837">
        <f>IF(Table1[[#This Row],[Date]]="",0,IF(TYPE(VLOOKUP(Table1[[#This Row],[Voucher Type]],Table1[[#All],[Voucher Type Master]],1,FALSE))=16,1,0))</f>
        <v>0</v>
      </c>
      <c r="FG837">
        <f>IF(TYPE(IF(Table1[[#This Row],[Date]]="",0,IF(VLOOKUP(Table1[[#This Row],[Voucher Type]],$FY$5:$FZ$13,2,0)=Table1[[#This Row],[Effect 1]],0,1)))=16,1,0)</f>
        <v>0</v>
      </c>
      <c r="FH8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7">
        <f>IF(LEN(Table1[[#This Row],[Ledger 1]])&gt;0,IF(TYPE(VLOOKUP(Table1[[#This Row],[Ledger 1]],GZ:GZ,1,0))=16,1,0),0)</f>
        <v>0</v>
      </c>
      <c r="FJ837">
        <f>IF(LEN(Table1[[#This Row],[Ledger 2]])&gt;0,IF(TYPE(VLOOKUP(Table1[[#This Row],[Ledger 2]],GZ:GZ,1,0))=16,1,0),0)</f>
        <v>0</v>
      </c>
      <c r="FK837">
        <f>IF(LEN(Table1[[#This Row],[Ledger 3]])&gt;0,IF(TYPE(VLOOKUP(Table1[[#This Row],[Ledger 3]],GZ:GZ,1,0))=16,1,0),0)</f>
        <v>0</v>
      </c>
      <c r="FL837">
        <f>IF(LEN(Table1[[#This Row],[Ledger 4]])&gt;0,IF(TYPE(VLOOKUP(Table1[[#This Row],[Ledger 4]],GZ:GZ,1,0))=16,1,0),0)</f>
        <v>0</v>
      </c>
      <c r="FM837">
        <f>IF(LEN(Table1[[#This Row],[Ledger 5]])&gt;0,IF(TYPE(VLOOKUP(Table1[[#This Row],[Ledger 5]],GZ:GZ,1,0))=16,1,0),0)</f>
        <v>0</v>
      </c>
      <c r="FN837">
        <f>IF(LEN(Table1[[#This Row],[Ledger 6]])&gt;0,IF(TYPE(VLOOKUP(Table1[[#This Row],[Ledger 6]],$GZ:$GZ,1,0))=16,1,0),0)</f>
        <v>0</v>
      </c>
      <c r="FO837">
        <f>IF(LEN(Table1[[#This Row],[Ledger 7]])&gt;0,IF(TYPE(VLOOKUP(Table1[[#This Row],[Ledger 7]],$GZ:$GZ,1,0))=16,1,0),0)</f>
        <v>0</v>
      </c>
      <c r="FP837">
        <f>IF(LEN(Table1[[#This Row],[Ledger 8]])&gt;0,IF(TYPE(VLOOKUP(Table1[[#This Row],[Ledger 8]],$GZ:$GZ,1,0))=16,1,0),0)</f>
        <v>0</v>
      </c>
      <c r="FQ837">
        <f>IF(LEN(Table1[[#This Row],[Ledger 9]])&gt;0,IF(TYPE(VLOOKUP(Table1[[#This Row],[Ledger 9]],$GZ:$GZ,1,0))=16,1,0),0)</f>
        <v>0</v>
      </c>
      <c r="FR837">
        <f>IF(LEN(Table1[[#This Row],[Ledger 10]])&gt;0,IF(TYPE(VLOOKUP(Table1[[#This Row],[Ledger 10]],$GZ:$GZ,1,0))=16,1,0),0)</f>
        <v>0</v>
      </c>
      <c r="FS837">
        <f>IF(LEN(Table1[[#This Row],[Ledger 11]])&gt;0,IF(TYPE(VLOOKUP(Table1[[#This Row],[Ledger 11]],$GZ:$GZ,1,0))=16,1,0),0)</f>
        <v>0</v>
      </c>
      <c r="FT837">
        <f>IF(LEN(Table1[[#This Row],[Ledger 12]])&gt;0,IF(TYPE(VLOOKUP(Table1[[#This Row],[Ledger 12]],$GZ:$GZ,1,0))=16,1,0),0)</f>
        <v>0</v>
      </c>
      <c r="FU837">
        <f>IF(LEN(Table1[[#This Row],[Ledger 13]])&gt;0,IF(TYPE(VLOOKUP(Table1[[#This Row],[Ledger 13]],$GZ:$GZ,1,0))=16,1,0),0)</f>
        <v>0</v>
      </c>
      <c r="FV837">
        <f>IF(LEN(Table1[[#This Row],[Ledger 14]])&gt;0,IF(TYPE(VLOOKUP(Table1[[#This Row],[Ledger 14]],$GZ:$GZ,1,0))=16,1,0),0)</f>
        <v>0</v>
      </c>
      <c r="FW837">
        <f>IF(LEN(Table1[[#This Row],[Ledger 15]])&gt;0,IF(TYPE(VLOOKUP(Table1[[#This Row],[Ledger 15]],$GZ:$GZ,1,0))=16,1,0),0)</f>
        <v>0</v>
      </c>
    </row>
    <row r="838" spans="4:179" ht="33" customHeight="1" x14ac:dyDescent="0.45">
      <c r="D838" s="8">
        <f t="shared" si="21"/>
        <v>833</v>
      </c>
      <c r="E838" s="32"/>
      <c r="F838" s="34"/>
      <c r="G838" s="34"/>
      <c r="H838" s="34"/>
      <c r="I838" s="34"/>
      <c r="J838" s="38"/>
      <c r="K838" s="33"/>
      <c r="L838" s="36"/>
      <c r="M838" s="35"/>
      <c r="N838" s="34"/>
      <c r="O838" s="41"/>
      <c r="P838" s="35"/>
      <c r="Q838" s="34"/>
      <c r="R838" s="37"/>
      <c r="S838" s="35"/>
      <c r="T838" s="34"/>
      <c r="U838" s="37"/>
      <c r="V838" s="35"/>
      <c r="W838" s="34"/>
      <c r="X838" s="37"/>
      <c r="Y838" s="35"/>
      <c r="Z838" s="34"/>
      <c r="AA838" s="37"/>
      <c r="AB838" s="35"/>
      <c r="AC838" s="34"/>
      <c r="AD838" s="37"/>
      <c r="AE838" s="35"/>
      <c r="AF838" s="34"/>
      <c r="AG838" s="37"/>
      <c r="AH838" s="35"/>
      <c r="AI838" s="34"/>
      <c r="AJ838" s="37"/>
      <c r="AK838" s="35"/>
      <c r="AL838" s="34"/>
      <c r="AM838" s="37"/>
      <c r="AN838" s="35"/>
      <c r="AO838" s="34"/>
      <c r="AP838" s="37"/>
      <c r="AQ838" s="35"/>
      <c r="AR838" s="34"/>
      <c r="AS838" s="37"/>
      <c r="AT838" s="35"/>
      <c r="AU838" s="34"/>
      <c r="AV838" s="37"/>
      <c r="AW838" s="35"/>
      <c r="AX838" s="34"/>
      <c r="AY838" s="37"/>
      <c r="AZ838" s="35"/>
      <c r="BA838" s="34"/>
      <c r="BB838" s="37"/>
      <c r="BC8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8" s="7"/>
      <c r="BF838" t="str">
        <f>IF(Table1[[#This Row],[Date]]="","","&amp;lt;VOUCHER REMOTEID="&amp;""""&amp;$A$11&amp;$A$13&amp;ROW()&amp;""""&amp;" VCHTYPE="""&amp;F838&amp;""" ACTION="""&amp;"Create"&amp;"""&amp;gt;")</f>
        <v/>
      </c>
      <c r="BG838" t="str">
        <f>IF(Table1[[#This Row],[Date]]="","",TEXT(Table1[[#This Row],[Date]],"yyyymmdd"))</f>
        <v/>
      </c>
      <c r="BH838" t="str">
        <f>Table1[[#This Row],[Date2]]</f>
        <v/>
      </c>
      <c r="BI838" t="str">
        <f>IF(Table1[[#This Row],[Date]]="","",Table1[[#This Row],[Voucher Type]])</f>
        <v/>
      </c>
      <c r="BJ838" t="str">
        <f>IF(Table1[[#This Row],[Ref No / Invoice No]]="","",Table1[[#This Row],[Ref No / Invoice No]])</f>
        <v/>
      </c>
      <c r="BK838" t="str">
        <f>IF(Table1[[#This Row],[Voucher No]]="","",Table1[[#This Row],[Voucher No]])</f>
        <v/>
      </c>
      <c r="BL838" t="str">
        <f>IF(Table1[[#This Row],[Date]]="","",Table1[[#This Row],[Narration]])</f>
        <v/>
      </c>
      <c r="BM838" t="str">
        <f>IF(Table1[[#This Row],[Date]]="","",$A$11&amp;$A$13&amp;ROW())</f>
        <v/>
      </c>
      <c r="BN838" t="str">
        <f>IF(Table1[[#This Row],[Date]]="","",$A$13)</f>
        <v/>
      </c>
      <c r="BP838" t="str">
        <f>IF(Table1[[#This Row],[Ledger 1]]="","","No")</f>
        <v/>
      </c>
      <c r="BQ838" t="str">
        <f>IF(Table1[[#This Row],[Date]]="","",IF(Table1[[#This Row],[Effect 1]]="Dr.","Yes","No"))</f>
        <v/>
      </c>
      <c r="BR838" t="str">
        <f>IF(Table1[[#This Row],[Date]]="","",Table1[[#This Row],[Ledger 1]])</f>
        <v/>
      </c>
      <c r="BS838" t="str">
        <f>IF(Table1[[#This Row],[Date]]="","",IF(Table1[[#This Row],[Effect 1]]="Dr.",-Table1[[#This Row],[Amount 1]],Table1[[#This Row],[Amount 1]]))</f>
        <v/>
      </c>
      <c r="BV838" t="str">
        <f>IF(Table1[[#This Row],[Ledger 2]]="","","No")</f>
        <v/>
      </c>
      <c r="BW838" t="str">
        <f>IF(Table1[[#This Row],[Date]]="","",IF(Table1[[#This Row],[Effect 2]]="Dr.","Yes","No"))</f>
        <v/>
      </c>
      <c r="BX838" t="str">
        <f>IF(Table1[[#This Row],[Date]]="","",Table1[[#This Row],[Ledger 2]])</f>
        <v/>
      </c>
      <c r="BY838" t="str">
        <f>IF(Table1[[#This Row],[Date]]="","",IF(Table1[[#This Row],[Effect 2]]="Dr.",-Table1[[#This Row],[Amount 2]],Table1[[#This Row],[Amount 2]]))</f>
        <v/>
      </c>
      <c r="CB838" t="str">
        <f>IF(Table1[[#This Row],[Ledger 3]]="","","No")</f>
        <v/>
      </c>
      <c r="CC838" t="str">
        <f>IF(Table1[[#This Row],[Ledger 3]]="","",IF(Table1[[#This Row],[Effect 3]]="Dr.","Yes","No"))</f>
        <v/>
      </c>
      <c r="CD838" t="str">
        <f>IF(Table1[[#This Row],[Ledger 3]]="","",Table1[[#This Row],[Ledger 3]])</f>
        <v/>
      </c>
      <c r="CE838" t="str">
        <f>IF(Table1[[#This Row],[Ledger 3]]="","",IF(Table1[[#This Row],[Effect 3]]="Dr.",-Table1[[#This Row],[Amount 3]],Table1[[#This Row],[Amount 3]]))</f>
        <v/>
      </c>
      <c r="CH838" t="str">
        <f>IF(Table1[[#This Row],[Ledger 4]]="","","No")</f>
        <v/>
      </c>
      <c r="CI838" t="str">
        <f>IF(Table1[[#This Row],[Ledger 4]]="","",IF(Table1[[#This Row],[Effect 4]]="Dr.","Yes","No"))</f>
        <v/>
      </c>
      <c r="CJ838" t="str">
        <f>IF(Table1[[#This Row],[Ledger 4]]="","",Table1[[#This Row],[Ledger 4]])</f>
        <v/>
      </c>
      <c r="CK838" t="str">
        <f>IF(Table1[[#This Row],[Ledger 4]]="","",IF(Table1[[#This Row],[Effect 4]]="Dr.",-Table1[[#This Row],[Amount 4]],Table1[[#This Row],[Amount 4]]))</f>
        <v/>
      </c>
      <c r="CN838" t="str">
        <f>IF(Table1[[#This Row],[Ledger 5]]="","","No")</f>
        <v/>
      </c>
      <c r="CO838" t="str">
        <f>IF(Table1[[#This Row],[Ledger 5]]="","",IF(Table1[[#This Row],[Effect 5]]="Dr.","Yes","No"))</f>
        <v/>
      </c>
      <c r="CP838" t="str">
        <f>IF(Table1[[#This Row],[Ledger 5]]="","",Table1[[#This Row],[Ledger 5]])</f>
        <v/>
      </c>
      <c r="CQ838" t="str">
        <f>IF(Table1[[#This Row],[Ledger 5]]="","",IF(Table1[[#This Row],[Effect 5]]="Dr.",-Table1[[#This Row],[Amount 5]],Table1[[#This Row],[Amount 5]]))</f>
        <v/>
      </c>
      <c r="CT838" t="str">
        <f>IF(Table1[[#This Row],[Ledger 6]]="","","No")</f>
        <v/>
      </c>
      <c r="CU838" t="str">
        <f>IF(Table1[[#This Row],[Ledger 6]]="","",IF(Table1[[#This Row],[Effect 6]]="Dr.","Yes","No"))</f>
        <v/>
      </c>
      <c r="CV838" t="str">
        <f>IF(Table1[[#This Row],[Ledger 6]]="","",Table1[[#This Row],[Ledger 6]])</f>
        <v/>
      </c>
      <c r="CW838" t="str">
        <f>IF(Table1[[#This Row],[Ledger 6]]="","",IF(Table1[[#This Row],[Effect 6]]="Dr.",-Table1[[#This Row],[Amount 6]],Table1[[#This Row],[Amount 6]]))</f>
        <v/>
      </c>
      <c r="CZ838" t="str">
        <f>IF(Table1[[#This Row],[Ledger 7]]="","","No")</f>
        <v/>
      </c>
      <c r="DA838" t="str">
        <f>IF(Table1[[#This Row],[Ledger 7]]="","",IF(Table1[[#This Row],[Effect 7]]="Dr.","Yes","No"))</f>
        <v/>
      </c>
      <c r="DB838" t="str">
        <f>IF(Table1[[#This Row],[Ledger 7]]="","",Table1[[#This Row],[Ledger 7]])</f>
        <v/>
      </c>
      <c r="DC838" t="str">
        <f>IF(Table1[[#This Row],[Ledger 7]]="","",IF(Table1[[#This Row],[Effect 7]]="Dr.",-Table1[[#This Row],[Amount 7]],Table1[[#This Row],[Amount 7]]))</f>
        <v/>
      </c>
      <c r="DF838" t="str">
        <f>IF(Table1[[#This Row],[Ledger 8]]="","","No")</f>
        <v/>
      </c>
      <c r="DG838" t="str">
        <f>IF(Table1[[#This Row],[Ledger 8]]="","",IF(Table1[[#This Row],[Effect 8]]="Dr.","Yes","No"))</f>
        <v/>
      </c>
      <c r="DH838" t="str">
        <f>IF(Table1[[#This Row],[Ledger 8]]="","",Table1[[#This Row],[Ledger 8]])</f>
        <v/>
      </c>
      <c r="DI838" t="str">
        <f>IF(Table1[[#This Row],[Ledger 8]]="","",IF(Table1[[#This Row],[Effect 8]]="Dr.",-Table1[[#This Row],[Amount 8]],Table1[[#This Row],[Amount 8]]))</f>
        <v/>
      </c>
      <c r="DL838" t="str">
        <f>IF(Table1[[#This Row],[Ledger 9]]="","","No")</f>
        <v/>
      </c>
      <c r="DM838" t="str">
        <f>IF(Table1[[#This Row],[Ledger 9]]="","",IF(Table1[[#This Row],[Effect 9]]="Dr.","Yes","No"))</f>
        <v/>
      </c>
      <c r="DN838" t="str">
        <f>IF(Table1[[#This Row],[Ledger 9]]="","",Table1[[#This Row],[Ledger 9]])</f>
        <v/>
      </c>
      <c r="DO838" t="str">
        <f>IF(Table1[[#This Row],[Ledger 9]]="","",IF(Table1[[#This Row],[Effect 9]]="Dr.",-Table1[[#This Row],[Amount 9]],Table1[[#This Row],[Amount 9]]))</f>
        <v/>
      </c>
      <c r="DR838" t="str">
        <f>IF(Table1[[#This Row],[Ledger 10]]="","","No")</f>
        <v/>
      </c>
      <c r="DS838" t="str">
        <f>IF(Table1[[#This Row],[Ledger 10]]="","",IF(Table1[[#This Row],[Effect 10]]="Dr.","Yes","No"))</f>
        <v/>
      </c>
      <c r="DT838" t="str">
        <f>IF(Table1[[#This Row],[Ledger 10]]="","",Table1[[#This Row],[Ledger 10]])</f>
        <v/>
      </c>
      <c r="DU838" t="str">
        <f>IF(Table1[[#This Row],[Ledger 10]]="","",IF(Table1[[#This Row],[Effect 10]]="Dr.",-Table1[[#This Row],[Amount 10]],Table1[[#This Row],[Amount 10]]))</f>
        <v/>
      </c>
      <c r="DX838" t="str">
        <f>IF(Table1[[#This Row],[Ledger 11]]="","","No")</f>
        <v/>
      </c>
      <c r="DY838" t="str">
        <f>IF(Table1[[#This Row],[Ledger 11]]="","",IF(Table1[[#This Row],[Effect 11]]="Dr.","Yes","No"))</f>
        <v/>
      </c>
      <c r="DZ838" t="str">
        <f>IF(Table1[[#This Row],[Ledger 11]]="","",Table1[[#This Row],[Ledger 11]])</f>
        <v/>
      </c>
      <c r="EA838" t="str">
        <f>IF(Table1[[#This Row],[Ledger 11]]="","",IF(Table1[[#This Row],[Effect 11]]="Dr.",-Table1[[#This Row],[Amount 11]],Table1[[#This Row],[Amount 11]]))</f>
        <v/>
      </c>
      <c r="ED838" t="str">
        <f>IF(Table1[[#This Row],[Ledger 12]]="","","No")</f>
        <v/>
      </c>
      <c r="EE838" t="str">
        <f>IF(Table1[[#This Row],[Ledger 12]]="","",IF(Table1[[#This Row],[Effect 12]]="Dr.","Yes","No"))</f>
        <v/>
      </c>
      <c r="EF838" t="str">
        <f>IF(Table1[[#This Row],[Ledger 12]]="","",Table1[[#This Row],[Ledger 12]])</f>
        <v/>
      </c>
      <c r="EG838" t="str">
        <f>IF(Table1[[#This Row],[Ledger 12]]="","",IF(Table1[[#This Row],[Effect 12]]="Dr.",-Table1[[#This Row],[Amount 12]],Table1[[#This Row],[Amount 12]]))</f>
        <v/>
      </c>
      <c r="EJ838" t="str">
        <f>IF(Table1[[#This Row],[Ledger 13]]="","","No")</f>
        <v/>
      </c>
      <c r="EK838" t="str">
        <f>IF(Table1[[#This Row],[Ledger 13]]="","",IF(Table1[[#This Row],[Effect 13]]="Dr.","Yes","No"))</f>
        <v/>
      </c>
      <c r="EL838" t="str">
        <f>IF(Table1[[#This Row],[Ledger 13]]="","",Table1[[#This Row],[Ledger 13]])</f>
        <v/>
      </c>
      <c r="EM838" t="str">
        <f>IF(Table1[[#This Row],[Ledger 13]]="","",IF(Table1[[#This Row],[Effect 13]]="Dr.",-Table1[[#This Row],[Amount 13]],Table1[[#This Row],[Amount 13]]))</f>
        <v/>
      </c>
      <c r="EP838" t="str">
        <f>IF(Table1[[#This Row],[Ledger 14]]="","","No")</f>
        <v/>
      </c>
      <c r="EQ838" t="str">
        <f>IF(Table1[[#This Row],[Ledger 14]]="","",IF(Table1[[#This Row],[Effect 14]]="Dr.","Yes","No"))</f>
        <v/>
      </c>
      <c r="ER838" t="str">
        <f>IF(Table1[[#This Row],[Ledger 14]]="","",Table1[[#This Row],[Ledger 14]])</f>
        <v/>
      </c>
      <c r="ES838" t="str">
        <f>IF(Table1[[#This Row],[Ledger 14]]="","",IF(Table1[[#This Row],[Effect 14]]="Dr.",-Table1[[#This Row],[Amount 14]],Table1[[#This Row],[Amount 14]]))</f>
        <v/>
      </c>
      <c r="EV838" t="str">
        <f>IF(Table1[[#This Row],[Ledger 15]]="","","No")</f>
        <v/>
      </c>
      <c r="EW838" t="str">
        <f>IF(Table1[[#This Row],[Ledger 15]]="","",IF(Table1[[#This Row],[Effect 15]]="Dr.","Yes","No"))</f>
        <v/>
      </c>
      <c r="EX838" t="str">
        <f>IF(Table1[[#This Row],[Ledger 15]]="","",Table1[[#This Row],[Ledger 15]])</f>
        <v/>
      </c>
      <c r="EY838" t="str">
        <f>IF(Table1[[#This Row],[Ledger 15]]="","",IF(Table1[[#This Row],[Effect 15]]="Dr.",-Table1[[#This Row],[Amount 15]],Table1[[#This Row],[Amount 15]]))</f>
        <v/>
      </c>
      <c r="FD8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8">
        <f>IF(Table1[[#This Row],[Date]]="",0,IF(AND(Table1[[#This Row],[Date]]&gt;=$FE$2,Table1[[#This Row],[Date]]&lt;=$FE$3),0,1))</f>
        <v>0</v>
      </c>
      <c r="FF838">
        <f>IF(Table1[[#This Row],[Date]]="",0,IF(TYPE(VLOOKUP(Table1[[#This Row],[Voucher Type]],Table1[[#All],[Voucher Type Master]],1,FALSE))=16,1,0))</f>
        <v>0</v>
      </c>
      <c r="FG838">
        <f>IF(TYPE(IF(Table1[[#This Row],[Date]]="",0,IF(VLOOKUP(Table1[[#This Row],[Voucher Type]],$FY$5:$FZ$13,2,0)=Table1[[#This Row],[Effect 1]],0,1)))=16,1,0)</f>
        <v>0</v>
      </c>
      <c r="FH8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8">
        <f>IF(LEN(Table1[[#This Row],[Ledger 1]])&gt;0,IF(TYPE(VLOOKUP(Table1[[#This Row],[Ledger 1]],GZ:GZ,1,0))=16,1,0),0)</f>
        <v>0</v>
      </c>
      <c r="FJ838">
        <f>IF(LEN(Table1[[#This Row],[Ledger 2]])&gt;0,IF(TYPE(VLOOKUP(Table1[[#This Row],[Ledger 2]],GZ:GZ,1,0))=16,1,0),0)</f>
        <v>0</v>
      </c>
      <c r="FK838">
        <f>IF(LEN(Table1[[#This Row],[Ledger 3]])&gt;0,IF(TYPE(VLOOKUP(Table1[[#This Row],[Ledger 3]],GZ:GZ,1,0))=16,1,0),0)</f>
        <v>0</v>
      </c>
      <c r="FL838">
        <f>IF(LEN(Table1[[#This Row],[Ledger 4]])&gt;0,IF(TYPE(VLOOKUP(Table1[[#This Row],[Ledger 4]],GZ:GZ,1,0))=16,1,0),0)</f>
        <v>0</v>
      </c>
      <c r="FM838">
        <f>IF(LEN(Table1[[#This Row],[Ledger 5]])&gt;0,IF(TYPE(VLOOKUP(Table1[[#This Row],[Ledger 5]],GZ:GZ,1,0))=16,1,0),0)</f>
        <v>0</v>
      </c>
      <c r="FN838">
        <f>IF(LEN(Table1[[#This Row],[Ledger 6]])&gt;0,IF(TYPE(VLOOKUP(Table1[[#This Row],[Ledger 6]],$GZ:$GZ,1,0))=16,1,0),0)</f>
        <v>0</v>
      </c>
      <c r="FO838">
        <f>IF(LEN(Table1[[#This Row],[Ledger 7]])&gt;0,IF(TYPE(VLOOKUP(Table1[[#This Row],[Ledger 7]],$GZ:$GZ,1,0))=16,1,0),0)</f>
        <v>0</v>
      </c>
      <c r="FP838">
        <f>IF(LEN(Table1[[#This Row],[Ledger 8]])&gt;0,IF(TYPE(VLOOKUP(Table1[[#This Row],[Ledger 8]],$GZ:$GZ,1,0))=16,1,0),0)</f>
        <v>0</v>
      </c>
      <c r="FQ838">
        <f>IF(LEN(Table1[[#This Row],[Ledger 9]])&gt;0,IF(TYPE(VLOOKUP(Table1[[#This Row],[Ledger 9]],$GZ:$GZ,1,0))=16,1,0),0)</f>
        <v>0</v>
      </c>
      <c r="FR838">
        <f>IF(LEN(Table1[[#This Row],[Ledger 10]])&gt;0,IF(TYPE(VLOOKUP(Table1[[#This Row],[Ledger 10]],$GZ:$GZ,1,0))=16,1,0),0)</f>
        <v>0</v>
      </c>
      <c r="FS838">
        <f>IF(LEN(Table1[[#This Row],[Ledger 11]])&gt;0,IF(TYPE(VLOOKUP(Table1[[#This Row],[Ledger 11]],$GZ:$GZ,1,0))=16,1,0),0)</f>
        <v>0</v>
      </c>
      <c r="FT838">
        <f>IF(LEN(Table1[[#This Row],[Ledger 12]])&gt;0,IF(TYPE(VLOOKUP(Table1[[#This Row],[Ledger 12]],$GZ:$GZ,1,0))=16,1,0),0)</f>
        <v>0</v>
      </c>
      <c r="FU838">
        <f>IF(LEN(Table1[[#This Row],[Ledger 13]])&gt;0,IF(TYPE(VLOOKUP(Table1[[#This Row],[Ledger 13]],$GZ:$GZ,1,0))=16,1,0),0)</f>
        <v>0</v>
      </c>
      <c r="FV838">
        <f>IF(LEN(Table1[[#This Row],[Ledger 14]])&gt;0,IF(TYPE(VLOOKUP(Table1[[#This Row],[Ledger 14]],$GZ:$GZ,1,0))=16,1,0),0)</f>
        <v>0</v>
      </c>
      <c r="FW838">
        <f>IF(LEN(Table1[[#This Row],[Ledger 15]])&gt;0,IF(TYPE(VLOOKUP(Table1[[#This Row],[Ledger 15]],$GZ:$GZ,1,0))=16,1,0),0)</f>
        <v>0</v>
      </c>
    </row>
    <row r="839" spans="4:179" ht="33" customHeight="1" x14ac:dyDescent="0.45">
      <c r="D839" s="8">
        <f t="shared" si="21"/>
        <v>834</v>
      </c>
      <c r="E839" s="32"/>
      <c r="F839" s="34"/>
      <c r="G839" s="34"/>
      <c r="H839" s="34"/>
      <c r="I839" s="34"/>
      <c r="J839" s="38"/>
      <c r="K839" s="33"/>
      <c r="L839" s="36"/>
      <c r="M839" s="35"/>
      <c r="N839" s="34"/>
      <c r="O839" s="41"/>
      <c r="P839" s="35"/>
      <c r="Q839" s="34"/>
      <c r="R839" s="37"/>
      <c r="S839" s="35"/>
      <c r="T839" s="34"/>
      <c r="U839" s="37"/>
      <c r="V839" s="35"/>
      <c r="W839" s="34"/>
      <c r="X839" s="37"/>
      <c r="Y839" s="35"/>
      <c r="Z839" s="34"/>
      <c r="AA839" s="37"/>
      <c r="AB839" s="35"/>
      <c r="AC839" s="34"/>
      <c r="AD839" s="37"/>
      <c r="AE839" s="35"/>
      <c r="AF839" s="34"/>
      <c r="AG839" s="37"/>
      <c r="AH839" s="35"/>
      <c r="AI839" s="34"/>
      <c r="AJ839" s="37"/>
      <c r="AK839" s="35"/>
      <c r="AL839" s="34"/>
      <c r="AM839" s="37"/>
      <c r="AN839" s="35"/>
      <c r="AO839" s="34"/>
      <c r="AP839" s="37"/>
      <c r="AQ839" s="35"/>
      <c r="AR839" s="34"/>
      <c r="AS839" s="37"/>
      <c r="AT839" s="35"/>
      <c r="AU839" s="34"/>
      <c r="AV839" s="37"/>
      <c r="AW839" s="35"/>
      <c r="AX839" s="34"/>
      <c r="AY839" s="37"/>
      <c r="AZ839" s="35"/>
      <c r="BA839" s="34"/>
      <c r="BB839" s="37"/>
      <c r="BC8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39" s="7"/>
      <c r="BF839" t="str">
        <f>IF(Table1[[#This Row],[Date]]="","","&amp;lt;VOUCHER REMOTEID="&amp;""""&amp;$A$11&amp;$A$13&amp;ROW()&amp;""""&amp;" VCHTYPE="""&amp;F839&amp;""" ACTION="""&amp;"Create"&amp;"""&amp;gt;")</f>
        <v/>
      </c>
      <c r="BG839" t="str">
        <f>IF(Table1[[#This Row],[Date]]="","",TEXT(Table1[[#This Row],[Date]],"yyyymmdd"))</f>
        <v/>
      </c>
      <c r="BH839" t="str">
        <f>Table1[[#This Row],[Date2]]</f>
        <v/>
      </c>
      <c r="BI839" t="str">
        <f>IF(Table1[[#This Row],[Date]]="","",Table1[[#This Row],[Voucher Type]])</f>
        <v/>
      </c>
      <c r="BJ839" t="str">
        <f>IF(Table1[[#This Row],[Ref No / Invoice No]]="","",Table1[[#This Row],[Ref No / Invoice No]])</f>
        <v/>
      </c>
      <c r="BK839" t="str">
        <f>IF(Table1[[#This Row],[Voucher No]]="","",Table1[[#This Row],[Voucher No]])</f>
        <v/>
      </c>
      <c r="BL839" t="str">
        <f>IF(Table1[[#This Row],[Date]]="","",Table1[[#This Row],[Narration]])</f>
        <v/>
      </c>
      <c r="BM839" t="str">
        <f>IF(Table1[[#This Row],[Date]]="","",$A$11&amp;$A$13&amp;ROW())</f>
        <v/>
      </c>
      <c r="BN839" t="str">
        <f>IF(Table1[[#This Row],[Date]]="","",$A$13)</f>
        <v/>
      </c>
      <c r="BP839" t="str">
        <f>IF(Table1[[#This Row],[Ledger 1]]="","","No")</f>
        <v/>
      </c>
      <c r="BQ839" t="str">
        <f>IF(Table1[[#This Row],[Date]]="","",IF(Table1[[#This Row],[Effect 1]]="Dr.","Yes","No"))</f>
        <v/>
      </c>
      <c r="BR839" t="str">
        <f>IF(Table1[[#This Row],[Date]]="","",Table1[[#This Row],[Ledger 1]])</f>
        <v/>
      </c>
      <c r="BS839" t="str">
        <f>IF(Table1[[#This Row],[Date]]="","",IF(Table1[[#This Row],[Effect 1]]="Dr.",-Table1[[#This Row],[Amount 1]],Table1[[#This Row],[Amount 1]]))</f>
        <v/>
      </c>
      <c r="BV839" t="str">
        <f>IF(Table1[[#This Row],[Ledger 2]]="","","No")</f>
        <v/>
      </c>
      <c r="BW839" t="str">
        <f>IF(Table1[[#This Row],[Date]]="","",IF(Table1[[#This Row],[Effect 2]]="Dr.","Yes","No"))</f>
        <v/>
      </c>
      <c r="BX839" t="str">
        <f>IF(Table1[[#This Row],[Date]]="","",Table1[[#This Row],[Ledger 2]])</f>
        <v/>
      </c>
      <c r="BY839" t="str">
        <f>IF(Table1[[#This Row],[Date]]="","",IF(Table1[[#This Row],[Effect 2]]="Dr.",-Table1[[#This Row],[Amount 2]],Table1[[#This Row],[Amount 2]]))</f>
        <v/>
      </c>
      <c r="CB839" t="str">
        <f>IF(Table1[[#This Row],[Ledger 3]]="","","No")</f>
        <v/>
      </c>
      <c r="CC839" t="str">
        <f>IF(Table1[[#This Row],[Ledger 3]]="","",IF(Table1[[#This Row],[Effect 3]]="Dr.","Yes","No"))</f>
        <v/>
      </c>
      <c r="CD839" t="str">
        <f>IF(Table1[[#This Row],[Ledger 3]]="","",Table1[[#This Row],[Ledger 3]])</f>
        <v/>
      </c>
      <c r="CE839" t="str">
        <f>IF(Table1[[#This Row],[Ledger 3]]="","",IF(Table1[[#This Row],[Effect 3]]="Dr.",-Table1[[#This Row],[Amount 3]],Table1[[#This Row],[Amount 3]]))</f>
        <v/>
      </c>
      <c r="CH839" t="str">
        <f>IF(Table1[[#This Row],[Ledger 4]]="","","No")</f>
        <v/>
      </c>
      <c r="CI839" t="str">
        <f>IF(Table1[[#This Row],[Ledger 4]]="","",IF(Table1[[#This Row],[Effect 4]]="Dr.","Yes","No"))</f>
        <v/>
      </c>
      <c r="CJ839" t="str">
        <f>IF(Table1[[#This Row],[Ledger 4]]="","",Table1[[#This Row],[Ledger 4]])</f>
        <v/>
      </c>
      <c r="CK839" t="str">
        <f>IF(Table1[[#This Row],[Ledger 4]]="","",IF(Table1[[#This Row],[Effect 4]]="Dr.",-Table1[[#This Row],[Amount 4]],Table1[[#This Row],[Amount 4]]))</f>
        <v/>
      </c>
      <c r="CN839" t="str">
        <f>IF(Table1[[#This Row],[Ledger 5]]="","","No")</f>
        <v/>
      </c>
      <c r="CO839" t="str">
        <f>IF(Table1[[#This Row],[Ledger 5]]="","",IF(Table1[[#This Row],[Effect 5]]="Dr.","Yes","No"))</f>
        <v/>
      </c>
      <c r="CP839" t="str">
        <f>IF(Table1[[#This Row],[Ledger 5]]="","",Table1[[#This Row],[Ledger 5]])</f>
        <v/>
      </c>
      <c r="CQ839" t="str">
        <f>IF(Table1[[#This Row],[Ledger 5]]="","",IF(Table1[[#This Row],[Effect 5]]="Dr.",-Table1[[#This Row],[Amount 5]],Table1[[#This Row],[Amount 5]]))</f>
        <v/>
      </c>
      <c r="CT839" t="str">
        <f>IF(Table1[[#This Row],[Ledger 6]]="","","No")</f>
        <v/>
      </c>
      <c r="CU839" t="str">
        <f>IF(Table1[[#This Row],[Ledger 6]]="","",IF(Table1[[#This Row],[Effect 6]]="Dr.","Yes","No"))</f>
        <v/>
      </c>
      <c r="CV839" t="str">
        <f>IF(Table1[[#This Row],[Ledger 6]]="","",Table1[[#This Row],[Ledger 6]])</f>
        <v/>
      </c>
      <c r="CW839" t="str">
        <f>IF(Table1[[#This Row],[Ledger 6]]="","",IF(Table1[[#This Row],[Effect 6]]="Dr.",-Table1[[#This Row],[Amount 6]],Table1[[#This Row],[Amount 6]]))</f>
        <v/>
      </c>
      <c r="CZ839" t="str">
        <f>IF(Table1[[#This Row],[Ledger 7]]="","","No")</f>
        <v/>
      </c>
      <c r="DA839" t="str">
        <f>IF(Table1[[#This Row],[Ledger 7]]="","",IF(Table1[[#This Row],[Effect 7]]="Dr.","Yes","No"))</f>
        <v/>
      </c>
      <c r="DB839" t="str">
        <f>IF(Table1[[#This Row],[Ledger 7]]="","",Table1[[#This Row],[Ledger 7]])</f>
        <v/>
      </c>
      <c r="DC839" t="str">
        <f>IF(Table1[[#This Row],[Ledger 7]]="","",IF(Table1[[#This Row],[Effect 7]]="Dr.",-Table1[[#This Row],[Amount 7]],Table1[[#This Row],[Amount 7]]))</f>
        <v/>
      </c>
      <c r="DF839" t="str">
        <f>IF(Table1[[#This Row],[Ledger 8]]="","","No")</f>
        <v/>
      </c>
      <c r="DG839" t="str">
        <f>IF(Table1[[#This Row],[Ledger 8]]="","",IF(Table1[[#This Row],[Effect 8]]="Dr.","Yes","No"))</f>
        <v/>
      </c>
      <c r="DH839" t="str">
        <f>IF(Table1[[#This Row],[Ledger 8]]="","",Table1[[#This Row],[Ledger 8]])</f>
        <v/>
      </c>
      <c r="DI839" t="str">
        <f>IF(Table1[[#This Row],[Ledger 8]]="","",IF(Table1[[#This Row],[Effect 8]]="Dr.",-Table1[[#This Row],[Amount 8]],Table1[[#This Row],[Amount 8]]))</f>
        <v/>
      </c>
      <c r="DL839" t="str">
        <f>IF(Table1[[#This Row],[Ledger 9]]="","","No")</f>
        <v/>
      </c>
      <c r="DM839" t="str">
        <f>IF(Table1[[#This Row],[Ledger 9]]="","",IF(Table1[[#This Row],[Effect 9]]="Dr.","Yes","No"))</f>
        <v/>
      </c>
      <c r="DN839" t="str">
        <f>IF(Table1[[#This Row],[Ledger 9]]="","",Table1[[#This Row],[Ledger 9]])</f>
        <v/>
      </c>
      <c r="DO839" t="str">
        <f>IF(Table1[[#This Row],[Ledger 9]]="","",IF(Table1[[#This Row],[Effect 9]]="Dr.",-Table1[[#This Row],[Amount 9]],Table1[[#This Row],[Amount 9]]))</f>
        <v/>
      </c>
      <c r="DR839" t="str">
        <f>IF(Table1[[#This Row],[Ledger 10]]="","","No")</f>
        <v/>
      </c>
      <c r="DS839" t="str">
        <f>IF(Table1[[#This Row],[Ledger 10]]="","",IF(Table1[[#This Row],[Effect 10]]="Dr.","Yes","No"))</f>
        <v/>
      </c>
      <c r="DT839" t="str">
        <f>IF(Table1[[#This Row],[Ledger 10]]="","",Table1[[#This Row],[Ledger 10]])</f>
        <v/>
      </c>
      <c r="DU839" t="str">
        <f>IF(Table1[[#This Row],[Ledger 10]]="","",IF(Table1[[#This Row],[Effect 10]]="Dr.",-Table1[[#This Row],[Amount 10]],Table1[[#This Row],[Amount 10]]))</f>
        <v/>
      </c>
      <c r="DX839" t="str">
        <f>IF(Table1[[#This Row],[Ledger 11]]="","","No")</f>
        <v/>
      </c>
      <c r="DY839" t="str">
        <f>IF(Table1[[#This Row],[Ledger 11]]="","",IF(Table1[[#This Row],[Effect 11]]="Dr.","Yes","No"))</f>
        <v/>
      </c>
      <c r="DZ839" t="str">
        <f>IF(Table1[[#This Row],[Ledger 11]]="","",Table1[[#This Row],[Ledger 11]])</f>
        <v/>
      </c>
      <c r="EA839" t="str">
        <f>IF(Table1[[#This Row],[Ledger 11]]="","",IF(Table1[[#This Row],[Effect 11]]="Dr.",-Table1[[#This Row],[Amount 11]],Table1[[#This Row],[Amount 11]]))</f>
        <v/>
      </c>
      <c r="ED839" t="str">
        <f>IF(Table1[[#This Row],[Ledger 12]]="","","No")</f>
        <v/>
      </c>
      <c r="EE839" t="str">
        <f>IF(Table1[[#This Row],[Ledger 12]]="","",IF(Table1[[#This Row],[Effect 12]]="Dr.","Yes","No"))</f>
        <v/>
      </c>
      <c r="EF839" t="str">
        <f>IF(Table1[[#This Row],[Ledger 12]]="","",Table1[[#This Row],[Ledger 12]])</f>
        <v/>
      </c>
      <c r="EG839" t="str">
        <f>IF(Table1[[#This Row],[Ledger 12]]="","",IF(Table1[[#This Row],[Effect 12]]="Dr.",-Table1[[#This Row],[Amount 12]],Table1[[#This Row],[Amount 12]]))</f>
        <v/>
      </c>
      <c r="EJ839" t="str">
        <f>IF(Table1[[#This Row],[Ledger 13]]="","","No")</f>
        <v/>
      </c>
      <c r="EK839" t="str">
        <f>IF(Table1[[#This Row],[Ledger 13]]="","",IF(Table1[[#This Row],[Effect 13]]="Dr.","Yes","No"))</f>
        <v/>
      </c>
      <c r="EL839" t="str">
        <f>IF(Table1[[#This Row],[Ledger 13]]="","",Table1[[#This Row],[Ledger 13]])</f>
        <v/>
      </c>
      <c r="EM839" t="str">
        <f>IF(Table1[[#This Row],[Ledger 13]]="","",IF(Table1[[#This Row],[Effect 13]]="Dr.",-Table1[[#This Row],[Amount 13]],Table1[[#This Row],[Amount 13]]))</f>
        <v/>
      </c>
      <c r="EP839" t="str">
        <f>IF(Table1[[#This Row],[Ledger 14]]="","","No")</f>
        <v/>
      </c>
      <c r="EQ839" t="str">
        <f>IF(Table1[[#This Row],[Ledger 14]]="","",IF(Table1[[#This Row],[Effect 14]]="Dr.","Yes","No"))</f>
        <v/>
      </c>
      <c r="ER839" t="str">
        <f>IF(Table1[[#This Row],[Ledger 14]]="","",Table1[[#This Row],[Ledger 14]])</f>
        <v/>
      </c>
      <c r="ES839" t="str">
        <f>IF(Table1[[#This Row],[Ledger 14]]="","",IF(Table1[[#This Row],[Effect 14]]="Dr.",-Table1[[#This Row],[Amount 14]],Table1[[#This Row],[Amount 14]]))</f>
        <v/>
      </c>
      <c r="EV839" t="str">
        <f>IF(Table1[[#This Row],[Ledger 15]]="","","No")</f>
        <v/>
      </c>
      <c r="EW839" t="str">
        <f>IF(Table1[[#This Row],[Ledger 15]]="","",IF(Table1[[#This Row],[Effect 15]]="Dr.","Yes","No"))</f>
        <v/>
      </c>
      <c r="EX839" t="str">
        <f>IF(Table1[[#This Row],[Ledger 15]]="","",Table1[[#This Row],[Ledger 15]])</f>
        <v/>
      </c>
      <c r="EY839" t="str">
        <f>IF(Table1[[#This Row],[Ledger 15]]="","",IF(Table1[[#This Row],[Effect 15]]="Dr.",-Table1[[#This Row],[Amount 15]],Table1[[#This Row],[Amount 15]]))</f>
        <v/>
      </c>
      <c r="FD8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39">
        <f>IF(Table1[[#This Row],[Date]]="",0,IF(AND(Table1[[#This Row],[Date]]&gt;=$FE$2,Table1[[#This Row],[Date]]&lt;=$FE$3),0,1))</f>
        <v>0</v>
      </c>
      <c r="FF839">
        <f>IF(Table1[[#This Row],[Date]]="",0,IF(TYPE(VLOOKUP(Table1[[#This Row],[Voucher Type]],Table1[[#All],[Voucher Type Master]],1,FALSE))=16,1,0))</f>
        <v>0</v>
      </c>
      <c r="FG839">
        <f>IF(TYPE(IF(Table1[[#This Row],[Date]]="",0,IF(VLOOKUP(Table1[[#This Row],[Voucher Type]],$FY$5:$FZ$13,2,0)=Table1[[#This Row],[Effect 1]],0,1)))=16,1,0)</f>
        <v>0</v>
      </c>
      <c r="FH8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39">
        <f>IF(LEN(Table1[[#This Row],[Ledger 1]])&gt;0,IF(TYPE(VLOOKUP(Table1[[#This Row],[Ledger 1]],GZ:GZ,1,0))=16,1,0),0)</f>
        <v>0</v>
      </c>
      <c r="FJ839">
        <f>IF(LEN(Table1[[#This Row],[Ledger 2]])&gt;0,IF(TYPE(VLOOKUP(Table1[[#This Row],[Ledger 2]],GZ:GZ,1,0))=16,1,0),0)</f>
        <v>0</v>
      </c>
      <c r="FK839">
        <f>IF(LEN(Table1[[#This Row],[Ledger 3]])&gt;0,IF(TYPE(VLOOKUP(Table1[[#This Row],[Ledger 3]],GZ:GZ,1,0))=16,1,0),0)</f>
        <v>0</v>
      </c>
      <c r="FL839">
        <f>IF(LEN(Table1[[#This Row],[Ledger 4]])&gt;0,IF(TYPE(VLOOKUP(Table1[[#This Row],[Ledger 4]],GZ:GZ,1,0))=16,1,0),0)</f>
        <v>0</v>
      </c>
      <c r="FM839">
        <f>IF(LEN(Table1[[#This Row],[Ledger 5]])&gt;0,IF(TYPE(VLOOKUP(Table1[[#This Row],[Ledger 5]],GZ:GZ,1,0))=16,1,0),0)</f>
        <v>0</v>
      </c>
      <c r="FN839">
        <f>IF(LEN(Table1[[#This Row],[Ledger 6]])&gt;0,IF(TYPE(VLOOKUP(Table1[[#This Row],[Ledger 6]],$GZ:$GZ,1,0))=16,1,0),0)</f>
        <v>0</v>
      </c>
      <c r="FO839">
        <f>IF(LEN(Table1[[#This Row],[Ledger 7]])&gt;0,IF(TYPE(VLOOKUP(Table1[[#This Row],[Ledger 7]],$GZ:$GZ,1,0))=16,1,0),0)</f>
        <v>0</v>
      </c>
      <c r="FP839">
        <f>IF(LEN(Table1[[#This Row],[Ledger 8]])&gt;0,IF(TYPE(VLOOKUP(Table1[[#This Row],[Ledger 8]],$GZ:$GZ,1,0))=16,1,0),0)</f>
        <v>0</v>
      </c>
      <c r="FQ839">
        <f>IF(LEN(Table1[[#This Row],[Ledger 9]])&gt;0,IF(TYPE(VLOOKUP(Table1[[#This Row],[Ledger 9]],$GZ:$GZ,1,0))=16,1,0),0)</f>
        <v>0</v>
      </c>
      <c r="FR839">
        <f>IF(LEN(Table1[[#This Row],[Ledger 10]])&gt;0,IF(TYPE(VLOOKUP(Table1[[#This Row],[Ledger 10]],$GZ:$GZ,1,0))=16,1,0),0)</f>
        <v>0</v>
      </c>
      <c r="FS839">
        <f>IF(LEN(Table1[[#This Row],[Ledger 11]])&gt;0,IF(TYPE(VLOOKUP(Table1[[#This Row],[Ledger 11]],$GZ:$GZ,1,0))=16,1,0),0)</f>
        <v>0</v>
      </c>
      <c r="FT839">
        <f>IF(LEN(Table1[[#This Row],[Ledger 12]])&gt;0,IF(TYPE(VLOOKUP(Table1[[#This Row],[Ledger 12]],$GZ:$GZ,1,0))=16,1,0),0)</f>
        <v>0</v>
      </c>
      <c r="FU839">
        <f>IF(LEN(Table1[[#This Row],[Ledger 13]])&gt;0,IF(TYPE(VLOOKUP(Table1[[#This Row],[Ledger 13]],$GZ:$GZ,1,0))=16,1,0),0)</f>
        <v>0</v>
      </c>
      <c r="FV839">
        <f>IF(LEN(Table1[[#This Row],[Ledger 14]])&gt;0,IF(TYPE(VLOOKUP(Table1[[#This Row],[Ledger 14]],$GZ:$GZ,1,0))=16,1,0),0)</f>
        <v>0</v>
      </c>
      <c r="FW839">
        <f>IF(LEN(Table1[[#This Row],[Ledger 15]])&gt;0,IF(TYPE(VLOOKUP(Table1[[#This Row],[Ledger 15]],$GZ:$GZ,1,0))=16,1,0),0)</f>
        <v>0</v>
      </c>
    </row>
    <row r="840" spans="4:179" ht="33" customHeight="1" x14ac:dyDescent="0.45">
      <c r="D840" s="8">
        <f t="shared" ref="D840:D903" si="22">D839+1</f>
        <v>835</v>
      </c>
      <c r="E840" s="32"/>
      <c r="F840" s="34"/>
      <c r="G840" s="34"/>
      <c r="H840" s="34"/>
      <c r="I840" s="34"/>
      <c r="J840" s="38"/>
      <c r="K840" s="33"/>
      <c r="L840" s="36"/>
      <c r="M840" s="35"/>
      <c r="N840" s="34"/>
      <c r="O840" s="41"/>
      <c r="P840" s="35"/>
      <c r="Q840" s="34"/>
      <c r="R840" s="37"/>
      <c r="S840" s="35"/>
      <c r="T840" s="34"/>
      <c r="U840" s="37"/>
      <c r="V840" s="35"/>
      <c r="W840" s="34"/>
      <c r="X840" s="37"/>
      <c r="Y840" s="35"/>
      <c r="Z840" s="34"/>
      <c r="AA840" s="37"/>
      <c r="AB840" s="35"/>
      <c r="AC840" s="34"/>
      <c r="AD840" s="37"/>
      <c r="AE840" s="35"/>
      <c r="AF840" s="34"/>
      <c r="AG840" s="37"/>
      <c r="AH840" s="35"/>
      <c r="AI840" s="34"/>
      <c r="AJ840" s="37"/>
      <c r="AK840" s="35"/>
      <c r="AL840" s="34"/>
      <c r="AM840" s="37"/>
      <c r="AN840" s="35"/>
      <c r="AO840" s="34"/>
      <c r="AP840" s="37"/>
      <c r="AQ840" s="35"/>
      <c r="AR840" s="34"/>
      <c r="AS840" s="37"/>
      <c r="AT840" s="35"/>
      <c r="AU840" s="34"/>
      <c r="AV840" s="37"/>
      <c r="AW840" s="35"/>
      <c r="AX840" s="34"/>
      <c r="AY840" s="37"/>
      <c r="AZ840" s="35"/>
      <c r="BA840" s="34"/>
      <c r="BB840" s="37"/>
      <c r="BC8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0" s="7"/>
      <c r="BF840" t="str">
        <f>IF(Table1[[#This Row],[Date]]="","","&amp;lt;VOUCHER REMOTEID="&amp;""""&amp;$A$11&amp;$A$13&amp;ROW()&amp;""""&amp;" VCHTYPE="""&amp;F840&amp;""" ACTION="""&amp;"Create"&amp;"""&amp;gt;")</f>
        <v/>
      </c>
      <c r="BG840" t="str">
        <f>IF(Table1[[#This Row],[Date]]="","",TEXT(Table1[[#This Row],[Date]],"yyyymmdd"))</f>
        <v/>
      </c>
      <c r="BH840" t="str">
        <f>Table1[[#This Row],[Date2]]</f>
        <v/>
      </c>
      <c r="BI840" t="str">
        <f>IF(Table1[[#This Row],[Date]]="","",Table1[[#This Row],[Voucher Type]])</f>
        <v/>
      </c>
      <c r="BJ840" t="str">
        <f>IF(Table1[[#This Row],[Ref No / Invoice No]]="","",Table1[[#This Row],[Ref No / Invoice No]])</f>
        <v/>
      </c>
      <c r="BK840" t="str">
        <f>IF(Table1[[#This Row],[Voucher No]]="","",Table1[[#This Row],[Voucher No]])</f>
        <v/>
      </c>
      <c r="BL840" t="str">
        <f>IF(Table1[[#This Row],[Date]]="","",Table1[[#This Row],[Narration]])</f>
        <v/>
      </c>
      <c r="BM840" t="str">
        <f>IF(Table1[[#This Row],[Date]]="","",$A$11&amp;$A$13&amp;ROW())</f>
        <v/>
      </c>
      <c r="BN840" t="str">
        <f>IF(Table1[[#This Row],[Date]]="","",$A$13)</f>
        <v/>
      </c>
      <c r="BP840" t="str">
        <f>IF(Table1[[#This Row],[Ledger 1]]="","","No")</f>
        <v/>
      </c>
      <c r="BQ840" t="str">
        <f>IF(Table1[[#This Row],[Date]]="","",IF(Table1[[#This Row],[Effect 1]]="Dr.","Yes","No"))</f>
        <v/>
      </c>
      <c r="BR840" t="str">
        <f>IF(Table1[[#This Row],[Date]]="","",Table1[[#This Row],[Ledger 1]])</f>
        <v/>
      </c>
      <c r="BS840" t="str">
        <f>IF(Table1[[#This Row],[Date]]="","",IF(Table1[[#This Row],[Effect 1]]="Dr.",-Table1[[#This Row],[Amount 1]],Table1[[#This Row],[Amount 1]]))</f>
        <v/>
      </c>
      <c r="BV840" t="str">
        <f>IF(Table1[[#This Row],[Ledger 2]]="","","No")</f>
        <v/>
      </c>
      <c r="BW840" t="str">
        <f>IF(Table1[[#This Row],[Date]]="","",IF(Table1[[#This Row],[Effect 2]]="Dr.","Yes","No"))</f>
        <v/>
      </c>
      <c r="BX840" t="str">
        <f>IF(Table1[[#This Row],[Date]]="","",Table1[[#This Row],[Ledger 2]])</f>
        <v/>
      </c>
      <c r="BY840" t="str">
        <f>IF(Table1[[#This Row],[Date]]="","",IF(Table1[[#This Row],[Effect 2]]="Dr.",-Table1[[#This Row],[Amount 2]],Table1[[#This Row],[Amount 2]]))</f>
        <v/>
      </c>
      <c r="CB840" t="str">
        <f>IF(Table1[[#This Row],[Ledger 3]]="","","No")</f>
        <v/>
      </c>
      <c r="CC840" t="str">
        <f>IF(Table1[[#This Row],[Ledger 3]]="","",IF(Table1[[#This Row],[Effect 3]]="Dr.","Yes","No"))</f>
        <v/>
      </c>
      <c r="CD840" t="str">
        <f>IF(Table1[[#This Row],[Ledger 3]]="","",Table1[[#This Row],[Ledger 3]])</f>
        <v/>
      </c>
      <c r="CE840" t="str">
        <f>IF(Table1[[#This Row],[Ledger 3]]="","",IF(Table1[[#This Row],[Effect 3]]="Dr.",-Table1[[#This Row],[Amount 3]],Table1[[#This Row],[Amount 3]]))</f>
        <v/>
      </c>
      <c r="CH840" t="str">
        <f>IF(Table1[[#This Row],[Ledger 4]]="","","No")</f>
        <v/>
      </c>
      <c r="CI840" t="str">
        <f>IF(Table1[[#This Row],[Ledger 4]]="","",IF(Table1[[#This Row],[Effect 4]]="Dr.","Yes","No"))</f>
        <v/>
      </c>
      <c r="CJ840" t="str">
        <f>IF(Table1[[#This Row],[Ledger 4]]="","",Table1[[#This Row],[Ledger 4]])</f>
        <v/>
      </c>
      <c r="CK840" t="str">
        <f>IF(Table1[[#This Row],[Ledger 4]]="","",IF(Table1[[#This Row],[Effect 4]]="Dr.",-Table1[[#This Row],[Amount 4]],Table1[[#This Row],[Amount 4]]))</f>
        <v/>
      </c>
      <c r="CN840" t="str">
        <f>IF(Table1[[#This Row],[Ledger 5]]="","","No")</f>
        <v/>
      </c>
      <c r="CO840" t="str">
        <f>IF(Table1[[#This Row],[Ledger 5]]="","",IF(Table1[[#This Row],[Effect 5]]="Dr.","Yes","No"))</f>
        <v/>
      </c>
      <c r="CP840" t="str">
        <f>IF(Table1[[#This Row],[Ledger 5]]="","",Table1[[#This Row],[Ledger 5]])</f>
        <v/>
      </c>
      <c r="CQ840" t="str">
        <f>IF(Table1[[#This Row],[Ledger 5]]="","",IF(Table1[[#This Row],[Effect 5]]="Dr.",-Table1[[#This Row],[Amount 5]],Table1[[#This Row],[Amount 5]]))</f>
        <v/>
      </c>
      <c r="CT840" t="str">
        <f>IF(Table1[[#This Row],[Ledger 6]]="","","No")</f>
        <v/>
      </c>
      <c r="CU840" t="str">
        <f>IF(Table1[[#This Row],[Ledger 6]]="","",IF(Table1[[#This Row],[Effect 6]]="Dr.","Yes","No"))</f>
        <v/>
      </c>
      <c r="CV840" t="str">
        <f>IF(Table1[[#This Row],[Ledger 6]]="","",Table1[[#This Row],[Ledger 6]])</f>
        <v/>
      </c>
      <c r="CW840" t="str">
        <f>IF(Table1[[#This Row],[Ledger 6]]="","",IF(Table1[[#This Row],[Effect 6]]="Dr.",-Table1[[#This Row],[Amount 6]],Table1[[#This Row],[Amount 6]]))</f>
        <v/>
      </c>
      <c r="CZ840" t="str">
        <f>IF(Table1[[#This Row],[Ledger 7]]="","","No")</f>
        <v/>
      </c>
      <c r="DA840" t="str">
        <f>IF(Table1[[#This Row],[Ledger 7]]="","",IF(Table1[[#This Row],[Effect 7]]="Dr.","Yes","No"))</f>
        <v/>
      </c>
      <c r="DB840" t="str">
        <f>IF(Table1[[#This Row],[Ledger 7]]="","",Table1[[#This Row],[Ledger 7]])</f>
        <v/>
      </c>
      <c r="DC840" t="str">
        <f>IF(Table1[[#This Row],[Ledger 7]]="","",IF(Table1[[#This Row],[Effect 7]]="Dr.",-Table1[[#This Row],[Amount 7]],Table1[[#This Row],[Amount 7]]))</f>
        <v/>
      </c>
      <c r="DF840" t="str">
        <f>IF(Table1[[#This Row],[Ledger 8]]="","","No")</f>
        <v/>
      </c>
      <c r="DG840" t="str">
        <f>IF(Table1[[#This Row],[Ledger 8]]="","",IF(Table1[[#This Row],[Effect 8]]="Dr.","Yes","No"))</f>
        <v/>
      </c>
      <c r="DH840" t="str">
        <f>IF(Table1[[#This Row],[Ledger 8]]="","",Table1[[#This Row],[Ledger 8]])</f>
        <v/>
      </c>
      <c r="DI840" t="str">
        <f>IF(Table1[[#This Row],[Ledger 8]]="","",IF(Table1[[#This Row],[Effect 8]]="Dr.",-Table1[[#This Row],[Amount 8]],Table1[[#This Row],[Amount 8]]))</f>
        <v/>
      </c>
      <c r="DL840" t="str">
        <f>IF(Table1[[#This Row],[Ledger 9]]="","","No")</f>
        <v/>
      </c>
      <c r="DM840" t="str">
        <f>IF(Table1[[#This Row],[Ledger 9]]="","",IF(Table1[[#This Row],[Effect 9]]="Dr.","Yes","No"))</f>
        <v/>
      </c>
      <c r="DN840" t="str">
        <f>IF(Table1[[#This Row],[Ledger 9]]="","",Table1[[#This Row],[Ledger 9]])</f>
        <v/>
      </c>
      <c r="DO840" t="str">
        <f>IF(Table1[[#This Row],[Ledger 9]]="","",IF(Table1[[#This Row],[Effect 9]]="Dr.",-Table1[[#This Row],[Amount 9]],Table1[[#This Row],[Amount 9]]))</f>
        <v/>
      </c>
      <c r="DR840" t="str">
        <f>IF(Table1[[#This Row],[Ledger 10]]="","","No")</f>
        <v/>
      </c>
      <c r="DS840" t="str">
        <f>IF(Table1[[#This Row],[Ledger 10]]="","",IF(Table1[[#This Row],[Effect 10]]="Dr.","Yes","No"))</f>
        <v/>
      </c>
      <c r="DT840" t="str">
        <f>IF(Table1[[#This Row],[Ledger 10]]="","",Table1[[#This Row],[Ledger 10]])</f>
        <v/>
      </c>
      <c r="DU840" t="str">
        <f>IF(Table1[[#This Row],[Ledger 10]]="","",IF(Table1[[#This Row],[Effect 10]]="Dr.",-Table1[[#This Row],[Amount 10]],Table1[[#This Row],[Amount 10]]))</f>
        <v/>
      </c>
      <c r="DX840" t="str">
        <f>IF(Table1[[#This Row],[Ledger 11]]="","","No")</f>
        <v/>
      </c>
      <c r="DY840" t="str">
        <f>IF(Table1[[#This Row],[Ledger 11]]="","",IF(Table1[[#This Row],[Effect 11]]="Dr.","Yes","No"))</f>
        <v/>
      </c>
      <c r="DZ840" t="str">
        <f>IF(Table1[[#This Row],[Ledger 11]]="","",Table1[[#This Row],[Ledger 11]])</f>
        <v/>
      </c>
      <c r="EA840" t="str">
        <f>IF(Table1[[#This Row],[Ledger 11]]="","",IF(Table1[[#This Row],[Effect 11]]="Dr.",-Table1[[#This Row],[Amount 11]],Table1[[#This Row],[Amount 11]]))</f>
        <v/>
      </c>
      <c r="ED840" t="str">
        <f>IF(Table1[[#This Row],[Ledger 12]]="","","No")</f>
        <v/>
      </c>
      <c r="EE840" t="str">
        <f>IF(Table1[[#This Row],[Ledger 12]]="","",IF(Table1[[#This Row],[Effect 12]]="Dr.","Yes","No"))</f>
        <v/>
      </c>
      <c r="EF840" t="str">
        <f>IF(Table1[[#This Row],[Ledger 12]]="","",Table1[[#This Row],[Ledger 12]])</f>
        <v/>
      </c>
      <c r="EG840" t="str">
        <f>IF(Table1[[#This Row],[Ledger 12]]="","",IF(Table1[[#This Row],[Effect 12]]="Dr.",-Table1[[#This Row],[Amount 12]],Table1[[#This Row],[Amount 12]]))</f>
        <v/>
      </c>
      <c r="EJ840" t="str">
        <f>IF(Table1[[#This Row],[Ledger 13]]="","","No")</f>
        <v/>
      </c>
      <c r="EK840" t="str">
        <f>IF(Table1[[#This Row],[Ledger 13]]="","",IF(Table1[[#This Row],[Effect 13]]="Dr.","Yes","No"))</f>
        <v/>
      </c>
      <c r="EL840" t="str">
        <f>IF(Table1[[#This Row],[Ledger 13]]="","",Table1[[#This Row],[Ledger 13]])</f>
        <v/>
      </c>
      <c r="EM840" t="str">
        <f>IF(Table1[[#This Row],[Ledger 13]]="","",IF(Table1[[#This Row],[Effect 13]]="Dr.",-Table1[[#This Row],[Amount 13]],Table1[[#This Row],[Amount 13]]))</f>
        <v/>
      </c>
      <c r="EP840" t="str">
        <f>IF(Table1[[#This Row],[Ledger 14]]="","","No")</f>
        <v/>
      </c>
      <c r="EQ840" t="str">
        <f>IF(Table1[[#This Row],[Ledger 14]]="","",IF(Table1[[#This Row],[Effect 14]]="Dr.","Yes","No"))</f>
        <v/>
      </c>
      <c r="ER840" t="str">
        <f>IF(Table1[[#This Row],[Ledger 14]]="","",Table1[[#This Row],[Ledger 14]])</f>
        <v/>
      </c>
      <c r="ES840" t="str">
        <f>IF(Table1[[#This Row],[Ledger 14]]="","",IF(Table1[[#This Row],[Effect 14]]="Dr.",-Table1[[#This Row],[Amount 14]],Table1[[#This Row],[Amount 14]]))</f>
        <v/>
      </c>
      <c r="EV840" t="str">
        <f>IF(Table1[[#This Row],[Ledger 15]]="","","No")</f>
        <v/>
      </c>
      <c r="EW840" t="str">
        <f>IF(Table1[[#This Row],[Ledger 15]]="","",IF(Table1[[#This Row],[Effect 15]]="Dr.","Yes","No"))</f>
        <v/>
      </c>
      <c r="EX840" t="str">
        <f>IF(Table1[[#This Row],[Ledger 15]]="","",Table1[[#This Row],[Ledger 15]])</f>
        <v/>
      </c>
      <c r="EY840" t="str">
        <f>IF(Table1[[#This Row],[Ledger 15]]="","",IF(Table1[[#This Row],[Effect 15]]="Dr.",-Table1[[#This Row],[Amount 15]],Table1[[#This Row],[Amount 15]]))</f>
        <v/>
      </c>
      <c r="FD8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0">
        <f>IF(Table1[[#This Row],[Date]]="",0,IF(AND(Table1[[#This Row],[Date]]&gt;=$FE$2,Table1[[#This Row],[Date]]&lt;=$FE$3),0,1))</f>
        <v>0</v>
      </c>
      <c r="FF840">
        <f>IF(Table1[[#This Row],[Date]]="",0,IF(TYPE(VLOOKUP(Table1[[#This Row],[Voucher Type]],Table1[[#All],[Voucher Type Master]],1,FALSE))=16,1,0))</f>
        <v>0</v>
      </c>
      <c r="FG840">
        <f>IF(TYPE(IF(Table1[[#This Row],[Date]]="",0,IF(VLOOKUP(Table1[[#This Row],[Voucher Type]],$FY$5:$FZ$13,2,0)=Table1[[#This Row],[Effect 1]],0,1)))=16,1,0)</f>
        <v>0</v>
      </c>
      <c r="FH8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0">
        <f>IF(LEN(Table1[[#This Row],[Ledger 1]])&gt;0,IF(TYPE(VLOOKUP(Table1[[#This Row],[Ledger 1]],GZ:GZ,1,0))=16,1,0),0)</f>
        <v>0</v>
      </c>
      <c r="FJ840">
        <f>IF(LEN(Table1[[#This Row],[Ledger 2]])&gt;0,IF(TYPE(VLOOKUP(Table1[[#This Row],[Ledger 2]],GZ:GZ,1,0))=16,1,0),0)</f>
        <v>0</v>
      </c>
      <c r="FK840">
        <f>IF(LEN(Table1[[#This Row],[Ledger 3]])&gt;0,IF(TYPE(VLOOKUP(Table1[[#This Row],[Ledger 3]],GZ:GZ,1,0))=16,1,0),0)</f>
        <v>0</v>
      </c>
      <c r="FL840">
        <f>IF(LEN(Table1[[#This Row],[Ledger 4]])&gt;0,IF(TYPE(VLOOKUP(Table1[[#This Row],[Ledger 4]],GZ:GZ,1,0))=16,1,0),0)</f>
        <v>0</v>
      </c>
      <c r="FM840">
        <f>IF(LEN(Table1[[#This Row],[Ledger 5]])&gt;0,IF(TYPE(VLOOKUP(Table1[[#This Row],[Ledger 5]],GZ:GZ,1,0))=16,1,0),0)</f>
        <v>0</v>
      </c>
      <c r="FN840">
        <f>IF(LEN(Table1[[#This Row],[Ledger 6]])&gt;0,IF(TYPE(VLOOKUP(Table1[[#This Row],[Ledger 6]],$GZ:$GZ,1,0))=16,1,0),0)</f>
        <v>0</v>
      </c>
      <c r="FO840">
        <f>IF(LEN(Table1[[#This Row],[Ledger 7]])&gt;0,IF(TYPE(VLOOKUP(Table1[[#This Row],[Ledger 7]],$GZ:$GZ,1,0))=16,1,0),0)</f>
        <v>0</v>
      </c>
      <c r="FP840">
        <f>IF(LEN(Table1[[#This Row],[Ledger 8]])&gt;0,IF(TYPE(VLOOKUP(Table1[[#This Row],[Ledger 8]],$GZ:$GZ,1,0))=16,1,0),0)</f>
        <v>0</v>
      </c>
      <c r="FQ840">
        <f>IF(LEN(Table1[[#This Row],[Ledger 9]])&gt;0,IF(TYPE(VLOOKUP(Table1[[#This Row],[Ledger 9]],$GZ:$GZ,1,0))=16,1,0),0)</f>
        <v>0</v>
      </c>
      <c r="FR840">
        <f>IF(LEN(Table1[[#This Row],[Ledger 10]])&gt;0,IF(TYPE(VLOOKUP(Table1[[#This Row],[Ledger 10]],$GZ:$GZ,1,0))=16,1,0),0)</f>
        <v>0</v>
      </c>
      <c r="FS840">
        <f>IF(LEN(Table1[[#This Row],[Ledger 11]])&gt;0,IF(TYPE(VLOOKUP(Table1[[#This Row],[Ledger 11]],$GZ:$GZ,1,0))=16,1,0),0)</f>
        <v>0</v>
      </c>
      <c r="FT840">
        <f>IF(LEN(Table1[[#This Row],[Ledger 12]])&gt;0,IF(TYPE(VLOOKUP(Table1[[#This Row],[Ledger 12]],$GZ:$GZ,1,0))=16,1,0),0)</f>
        <v>0</v>
      </c>
      <c r="FU840">
        <f>IF(LEN(Table1[[#This Row],[Ledger 13]])&gt;0,IF(TYPE(VLOOKUP(Table1[[#This Row],[Ledger 13]],$GZ:$GZ,1,0))=16,1,0),0)</f>
        <v>0</v>
      </c>
      <c r="FV840">
        <f>IF(LEN(Table1[[#This Row],[Ledger 14]])&gt;0,IF(TYPE(VLOOKUP(Table1[[#This Row],[Ledger 14]],$GZ:$GZ,1,0))=16,1,0),0)</f>
        <v>0</v>
      </c>
      <c r="FW840">
        <f>IF(LEN(Table1[[#This Row],[Ledger 15]])&gt;0,IF(TYPE(VLOOKUP(Table1[[#This Row],[Ledger 15]],$GZ:$GZ,1,0))=16,1,0),0)</f>
        <v>0</v>
      </c>
    </row>
    <row r="841" spans="4:179" ht="33" customHeight="1" x14ac:dyDescent="0.45">
      <c r="D841" s="8">
        <f t="shared" si="22"/>
        <v>836</v>
      </c>
      <c r="E841" s="32"/>
      <c r="F841" s="34"/>
      <c r="G841" s="34"/>
      <c r="H841" s="34"/>
      <c r="I841" s="34"/>
      <c r="J841" s="38"/>
      <c r="K841" s="33"/>
      <c r="L841" s="36"/>
      <c r="M841" s="35"/>
      <c r="N841" s="34"/>
      <c r="O841" s="41"/>
      <c r="P841" s="35"/>
      <c r="Q841" s="34"/>
      <c r="R841" s="37"/>
      <c r="S841" s="35"/>
      <c r="T841" s="34"/>
      <c r="U841" s="37"/>
      <c r="V841" s="35"/>
      <c r="W841" s="34"/>
      <c r="X841" s="37"/>
      <c r="Y841" s="35"/>
      <c r="Z841" s="34"/>
      <c r="AA841" s="37"/>
      <c r="AB841" s="35"/>
      <c r="AC841" s="34"/>
      <c r="AD841" s="37"/>
      <c r="AE841" s="35"/>
      <c r="AF841" s="34"/>
      <c r="AG841" s="37"/>
      <c r="AH841" s="35"/>
      <c r="AI841" s="34"/>
      <c r="AJ841" s="37"/>
      <c r="AK841" s="35"/>
      <c r="AL841" s="34"/>
      <c r="AM841" s="37"/>
      <c r="AN841" s="35"/>
      <c r="AO841" s="34"/>
      <c r="AP841" s="37"/>
      <c r="AQ841" s="35"/>
      <c r="AR841" s="34"/>
      <c r="AS841" s="37"/>
      <c r="AT841" s="35"/>
      <c r="AU841" s="34"/>
      <c r="AV841" s="37"/>
      <c r="AW841" s="35"/>
      <c r="AX841" s="34"/>
      <c r="AY841" s="37"/>
      <c r="AZ841" s="35"/>
      <c r="BA841" s="34"/>
      <c r="BB841" s="37"/>
      <c r="BC8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1" s="7"/>
      <c r="BF841" t="str">
        <f>IF(Table1[[#This Row],[Date]]="","","&amp;lt;VOUCHER REMOTEID="&amp;""""&amp;$A$11&amp;$A$13&amp;ROW()&amp;""""&amp;" VCHTYPE="""&amp;F841&amp;""" ACTION="""&amp;"Create"&amp;"""&amp;gt;")</f>
        <v/>
      </c>
      <c r="BG841" t="str">
        <f>IF(Table1[[#This Row],[Date]]="","",TEXT(Table1[[#This Row],[Date]],"yyyymmdd"))</f>
        <v/>
      </c>
      <c r="BH841" t="str">
        <f>Table1[[#This Row],[Date2]]</f>
        <v/>
      </c>
      <c r="BI841" t="str">
        <f>IF(Table1[[#This Row],[Date]]="","",Table1[[#This Row],[Voucher Type]])</f>
        <v/>
      </c>
      <c r="BJ841" t="str">
        <f>IF(Table1[[#This Row],[Ref No / Invoice No]]="","",Table1[[#This Row],[Ref No / Invoice No]])</f>
        <v/>
      </c>
      <c r="BK841" t="str">
        <f>IF(Table1[[#This Row],[Voucher No]]="","",Table1[[#This Row],[Voucher No]])</f>
        <v/>
      </c>
      <c r="BL841" t="str">
        <f>IF(Table1[[#This Row],[Date]]="","",Table1[[#This Row],[Narration]])</f>
        <v/>
      </c>
      <c r="BM841" t="str">
        <f>IF(Table1[[#This Row],[Date]]="","",$A$11&amp;$A$13&amp;ROW())</f>
        <v/>
      </c>
      <c r="BN841" t="str">
        <f>IF(Table1[[#This Row],[Date]]="","",$A$13)</f>
        <v/>
      </c>
      <c r="BP841" t="str">
        <f>IF(Table1[[#This Row],[Ledger 1]]="","","No")</f>
        <v/>
      </c>
      <c r="BQ841" t="str">
        <f>IF(Table1[[#This Row],[Date]]="","",IF(Table1[[#This Row],[Effect 1]]="Dr.","Yes","No"))</f>
        <v/>
      </c>
      <c r="BR841" t="str">
        <f>IF(Table1[[#This Row],[Date]]="","",Table1[[#This Row],[Ledger 1]])</f>
        <v/>
      </c>
      <c r="BS841" t="str">
        <f>IF(Table1[[#This Row],[Date]]="","",IF(Table1[[#This Row],[Effect 1]]="Dr.",-Table1[[#This Row],[Amount 1]],Table1[[#This Row],[Amount 1]]))</f>
        <v/>
      </c>
      <c r="BV841" t="str">
        <f>IF(Table1[[#This Row],[Ledger 2]]="","","No")</f>
        <v/>
      </c>
      <c r="BW841" t="str">
        <f>IF(Table1[[#This Row],[Date]]="","",IF(Table1[[#This Row],[Effect 2]]="Dr.","Yes","No"))</f>
        <v/>
      </c>
      <c r="BX841" t="str">
        <f>IF(Table1[[#This Row],[Date]]="","",Table1[[#This Row],[Ledger 2]])</f>
        <v/>
      </c>
      <c r="BY841" t="str">
        <f>IF(Table1[[#This Row],[Date]]="","",IF(Table1[[#This Row],[Effect 2]]="Dr.",-Table1[[#This Row],[Amount 2]],Table1[[#This Row],[Amount 2]]))</f>
        <v/>
      </c>
      <c r="CB841" t="str">
        <f>IF(Table1[[#This Row],[Ledger 3]]="","","No")</f>
        <v/>
      </c>
      <c r="CC841" t="str">
        <f>IF(Table1[[#This Row],[Ledger 3]]="","",IF(Table1[[#This Row],[Effect 3]]="Dr.","Yes","No"))</f>
        <v/>
      </c>
      <c r="CD841" t="str">
        <f>IF(Table1[[#This Row],[Ledger 3]]="","",Table1[[#This Row],[Ledger 3]])</f>
        <v/>
      </c>
      <c r="CE841" t="str">
        <f>IF(Table1[[#This Row],[Ledger 3]]="","",IF(Table1[[#This Row],[Effect 3]]="Dr.",-Table1[[#This Row],[Amount 3]],Table1[[#This Row],[Amount 3]]))</f>
        <v/>
      </c>
      <c r="CH841" t="str">
        <f>IF(Table1[[#This Row],[Ledger 4]]="","","No")</f>
        <v/>
      </c>
      <c r="CI841" t="str">
        <f>IF(Table1[[#This Row],[Ledger 4]]="","",IF(Table1[[#This Row],[Effect 4]]="Dr.","Yes","No"))</f>
        <v/>
      </c>
      <c r="CJ841" t="str">
        <f>IF(Table1[[#This Row],[Ledger 4]]="","",Table1[[#This Row],[Ledger 4]])</f>
        <v/>
      </c>
      <c r="CK841" t="str">
        <f>IF(Table1[[#This Row],[Ledger 4]]="","",IF(Table1[[#This Row],[Effect 4]]="Dr.",-Table1[[#This Row],[Amount 4]],Table1[[#This Row],[Amount 4]]))</f>
        <v/>
      </c>
      <c r="CN841" t="str">
        <f>IF(Table1[[#This Row],[Ledger 5]]="","","No")</f>
        <v/>
      </c>
      <c r="CO841" t="str">
        <f>IF(Table1[[#This Row],[Ledger 5]]="","",IF(Table1[[#This Row],[Effect 5]]="Dr.","Yes","No"))</f>
        <v/>
      </c>
      <c r="CP841" t="str">
        <f>IF(Table1[[#This Row],[Ledger 5]]="","",Table1[[#This Row],[Ledger 5]])</f>
        <v/>
      </c>
      <c r="CQ841" t="str">
        <f>IF(Table1[[#This Row],[Ledger 5]]="","",IF(Table1[[#This Row],[Effect 5]]="Dr.",-Table1[[#This Row],[Amount 5]],Table1[[#This Row],[Amount 5]]))</f>
        <v/>
      </c>
      <c r="CT841" t="str">
        <f>IF(Table1[[#This Row],[Ledger 6]]="","","No")</f>
        <v/>
      </c>
      <c r="CU841" t="str">
        <f>IF(Table1[[#This Row],[Ledger 6]]="","",IF(Table1[[#This Row],[Effect 6]]="Dr.","Yes","No"))</f>
        <v/>
      </c>
      <c r="CV841" t="str">
        <f>IF(Table1[[#This Row],[Ledger 6]]="","",Table1[[#This Row],[Ledger 6]])</f>
        <v/>
      </c>
      <c r="CW841" t="str">
        <f>IF(Table1[[#This Row],[Ledger 6]]="","",IF(Table1[[#This Row],[Effect 6]]="Dr.",-Table1[[#This Row],[Amount 6]],Table1[[#This Row],[Amount 6]]))</f>
        <v/>
      </c>
      <c r="CZ841" t="str">
        <f>IF(Table1[[#This Row],[Ledger 7]]="","","No")</f>
        <v/>
      </c>
      <c r="DA841" t="str">
        <f>IF(Table1[[#This Row],[Ledger 7]]="","",IF(Table1[[#This Row],[Effect 7]]="Dr.","Yes","No"))</f>
        <v/>
      </c>
      <c r="DB841" t="str">
        <f>IF(Table1[[#This Row],[Ledger 7]]="","",Table1[[#This Row],[Ledger 7]])</f>
        <v/>
      </c>
      <c r="DC841" t="str">
        <f>IF(Table1[[#This Row],[Ledger 7]]="","",IF(Table1[[#This Row],[Effect 7]]="Dr.",-Table1[[#This Row],[Amount 7]],Table1[[#This Row],[Amount 7]]))</f>
        <v/>
      </c>
      <c r="DF841" t="str">
        <f>IF(Table1[[#This Row],[Ledger 8]]="","","No")</f>
        <v/>
      </c>
      <c r="DG841" t="str">
        <f>IF(Table1[[#This Row],[Ledger 8]]="","",IF(Table1[[#This Row],[Effect 8]]="Dr.","Yes","No"))</f>
        <v/>
      </c>
      <c r="DH841" t="str">
        <f>IF(Table1[[#This Row],[Ledger 8]]="","",Table1[[#This Row],[Ledger 8]])</f>
        <v/>
      </c>
      <c r="DI841" t="str">
        <f>IF(Table1[[#This Row],[Ledger 8]]="","",IF(Table1[[#This Row],[Effect 8]]="Dr.",-Table1[[#This Row],[Amount 8]],Table1[[#This Row],[Amount 8]]))</f>
        <v/>
      </c>
      <c r="DL841" t="str">
        <f>IF(Table1[[#This Row],[Ledger 9]]="","","No")</f>
        <v/>
      </c>
      <c r="DM841" t="str">
        <f>IF(Table1[[#This Row],[Ledger 9]]="","",IF(Table1[[#This Row],[Effect 9]]="Dr.","Yes","No"))</f>
        <v/>
      </c>
      <c r="DN841" t="str">
        <f>IF(Table1[[#This Row],[Ledger 9]]="","",Table1[[#This Row],[Ledger 9]])</f>
        <v/>
      </c>
      <c r="DO841" t="str">
        <f>IF(Table1[[#This Row],[Ledger 9]]="","",IF(Table1[[#This Row],[Effect 9]]="Dr.",-Table1[[#This Row],[Amount 9]],Table1[[#This Row],[Amount 9]]))</f>
        <v/>
      </c>
      <c r="DR841" t="str">
        <f>IF(Table1[[#This Row],[Ledger 10]]="","","No")</f>
        <v/>
      </c>
      <c r="DS841" t="str">
        <f>IF(Table1[[#This Row],[Ledger 10]]="","",IF(Table1[[#This Row],[Effect 10]]="Dr.","Yes","No"))</f>
        <v/>
      </c>
      <c r="DT841" t="str">
        <f>IF(Table1[[#This Row],[Ledger 10]]="","",Table1[[#This Row],[Ledger 10]])</f>
        <v/>
      </c>
      <c r="DU841" t="str">
        <f>IF(Table1[[#This Row],[Ledger 10]]="","",IF(Table1[[#This Row],[Effect 10]]="Dr.",-Table1[[#This Row],[Amount 10]],Table1[[#This Row],[Amount 10]]))</f>
        <v/>
      </c>
      <c r="DX841" t="str">
        <f>IF(Table1[[#This Row],[Ledger 11]]="","","No")</f>
        <v/>
      </c>
      <c r="DY841" t="str">
        <f>IF(Table1[[#This Row],[Ledger 11]]="","",IF(Table1[[#This Row],[Effect 11]]="Dr.","Yes","No"))</f>
        <v/>
      </c>
      <c r="DZ841" t="str">
        <f>IF(Table1[[#This Row],[Ledger 11]]="","",Table1[[#This Row],[Ledger 11]])</f>
        <v/>
      </c>
      <c r="EA841" t="str">
        <f>IF(Table1[[#This Row],[Ledger 11]]="","",IF(Table1[[#This Row],[Effect 11]]="Dr.",-Table1[[#This Row],[Amount 11]],Table1[[#This Row],[Amount 11]]))</f>
        <v/>
      </c>
      <c r="ED841" t="str">
        <f>IF(Table1[[#This Row],[Ledger 12]]="","","No")</f>
        <v/>
      </c>
      <c r="EE841" t="str">
        <f>IF(Table1[[#This Row],[Ledger 12]]="","",IF(Table1[[#This Row],[Effect 12]]="Dr.","Yes","No"))</f>
        <v/>
      </c>
      <c r="EF841" t="str">
        <f>IF(Table1[[#This Row],[Ledger 12]]="","",Table1[[#This Row],[Ledger 12]])</f>
        <v/>
      </c>
      <c r="EG841" t="str">
        <f>IF(Table1[[#This Row],[Ledger 12]]="","",IF(Table1[[#This Row],[Effect 12]]="Dr.",-Table1[[#This Row],[Amount 12]],Table1[[#This Row],[Amount 12]]))</f>
        <v/>
      </c>
      <c r="EJ841" t="str">
        <f>IF(Table1[[#This Row],[Ledger 13]]="","","No")</f>
        <v/>
      </c>
      <c r="EK841" t="str">
        <f>IF(Table1[[#This Row],[Ledger 13]]="","",IF(Table1[[#This Row],[Effect 13]]="Dr.","Yes","No"))</f>
        <v/>
      </c>
      <c r="EL841" t="str">
        <f>IF(Table1[[#This Row],[Ledger 13]]="","",Table1[[#This Row],[Ledger 13]])</f>
        <v/>
      </c>
      <c r="EM841" t="str">
        <f>IF(Table1[[#This Row],[Ledger 13]]="","",IF(Table1[[#This Row],[Effect 13]]="Dr.",-Table1[[#This Row],[Amount 13]],Table1[[#This Row],[Amount 13]]))</f>
        <v/>
      </c>
      <c r="EP841" t="str">
        <f>IF(Table1[[#This Row],[Ledger 14]]="","","No")</f>
        <v/>
      </c>
      <c r="EQ841" t="str">
        <f>IF(Table1[[#This Row],[Ledger 14]]="","",IF(Table1[[#This Row],[Effect 14]]="Dr.","Yes","No"))</f>
        <v/>
      </c>
      <c r="ER841" t="str">
        <f>IF(Table1[[#This Row],[Ledger 14]]="","",Table1[[#This Row],[Ledger 14]])</f>
        <v/>
      </c>
      <c r="ES841" t="str">
        <f>IF(Table1[[#This Row],[Ledger 14]]="","",IF(Table1[[#This Row],[Effect 14]]="Dr.",-Table1[[#This Row],[Amount 14]],Table1[[#This Row],[Amount 14]]))</f>
        <v/>
      </c>
      <c r="EV841" t="str">
        <f>IF(Table1[[#This Row],[Ledger 15]]="","","No")</f>
        <v/>
      </c>
      <c r="EW841" t="str">
        <f>IF(Table1[[#This Row],[Ledger 15]]="","",IF(Table1[[#This Row],[Effect 15]]="Dr.","Yes","No"))</f>
        <v/>
      </c>
      <c r="EX841" t="str">
        <f>IF(Table1[[#This Row],[Ledger 15]]="","",Table1[[#This Row],[Ledger 15]])</f>
        <v/>
      </c>
      <c r="EY841" t="str">
        <f>IF(Table1[[#This Row],[Ledger 15]]="","",IF(Table1[[#This Row],[Effect 15]]="Dr.",-Table1[[#This Row],[Amount 15]],Table1[[#This Row],[Amount 15]]))</f>
        <v/>
      </c>
      <c r="FD8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1">
        <f>IF(Table1[[#This Row],[Date]]="",0,IF(AND(Table1[[#This Row],[Date]]&gt;=$FE$2,Table1[[#This Row],[Date]]&lt;=$FE$3),0,1))</f>
        <v>0</v>
      </c>
      <c r="FF841">
        <f>IF(Table1[[#This Row],[Date]]="",0,IF(TYPE(VLOOKUP(Table1[[#This Row],[Voucher Type]],Table1[[#All],[Voucher Type Master]],1,FALSE))=16,1,0))</f>
        <v>0</v>
      </c>
      <c r="FG841">
        <f>IF(TYPE(IF(Table1[[#This Row],[Date]]="",0,IF(VLOOKUP(Table1[[#This Row],[Voucher Type]],$FY$5:$FZ$13,2,0)=Table1[[#This Row],[Effect 1]],0,1)))=16,1,0)</f>
        <v>0</v>
      </c>
      <c r="FH8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1">
        <f>IF(LEN(Table1[[#This Row],[Ledger 1]])&gt;0,IF(TYPE(VLOOKUP(Table1[[#This Row],[Ledger 1]],GZ:GZ,1,0))=16,1,0),0)</f>
        <v>0</v>
      </c>
      <c r="FJ841">
        <f>IF(LEN(Table1[[#This Row],[Ledger 2]])&gt;0,IF(TYPE(VLOOKUP(Table1[[#This Row],[Ledger 2]],GZ:GZ,1,0))=16,1,0),0)</f>
        <v>0</v>
      </c>
      <c r="FK841">
        <f>IF(LEN(Table1[[#This Row],[Ledger 3]])&gt;0,IF(TYPE(VLOOKUP(Table1[[#This Row],[Ledger 3]],GZ:GZ,1,0))=16,1,0),0)</f>
        <v>0</v>
      </c>
      <c r="FL841">
        <f>IF(LEN(Table1[[#This Row],[Ledger 4]])&gt;0,IF(TYPE(VLOOKUP(Table1[[#This Row],[Ledger 4]],GZ:GZ,1,0))=16,1,0),0)</f>
        <v>0</v>
      </c>
      <c r="FM841">
        <f>IF(LEN(Table1[[#This Row],[Ledger 5]])&gt;0,IF(TYPE(VLOOKUP(Table1[[#This Row],[Ledger 5]],GZ:GZ,1,0))=16,1,0),0)</f>
        <v>0</v>
      </c>
      <c r="FN841">
        <f>IF(LEN(Table1[[#This Row],[Ledger 6]])&gt;0,IF(TYPE(VLOOKUP(Table1[[#This Row],[Ledger 6]],$GZ:$GZ,1,0))=16,1,0),0)</f>
        <v>0</v>
      </c>
      <c r="FO841">
        <f>IF(LEN(Table1[[#This Row],[Ledger 7]])&gt;0,IF(TYPE(VLOOKUP(Table1[[#This Row],[Ledger 7]],$GZ:$GZ,1,0))=16,1,0),0)</f>
        <v>0</v>
      </c>
      <c r="FP841">
        <f>IF(LEN(Table1[[#This Row],[Ledger 8]])&gt;0,IF(TYPE(VLOOKUP(Table1[[#This Row],[Ledger 8]],$GZ:$GZ,1,0))=16,1,0),0)</f>
        <v>0</v>
      </c>
      <c r="FQ841">
        <f>IF(LEN(Table1[[#This Row],[Ledger 9]])&gt;0,IF(TYPE(VLOOKUP(Table1[[#This Row],[Ledger 9]],$GZ:$GZ,1,0))=16,1,0),0)</f>
        <v>0</v>
      </c>
      <c r="FR841">
        <f>IF(LEN(Table1[[#This Row],[Ledger 10]])&gt;0,IF(TYPE(VLOOKUP(Table1[[#This Row],[Ledger 10]],$GZ:$GZ,1,0))=16,1,0),0)</f>
        <v>0</v>
      </c>
      <c r="FS841">
        <f>IF(LEN(Table1[[#This Row],[Ledger 11]])&gt;0,IF(TYPE(VLOOKUP(Table1[[#This Row],[Ledger 11]],$GZ:$GZ,1,0))=16,1,0),0)</f>
        <v>0</v>
      </c>
      <c r="FT841">
        <f>IF(LEN(Table1[[#This Row],[Ledger 12]])&gt;0,IF(TYPE(VLOOKUP(Table1[[#This Row],[Ledger 12]],$GZ:$GZ,1,0))=16,1,0),0)</f>
        <v>0</v>
      </c>
      <c r="FU841">
        <f>IF(LEN(Table1[[#This Row],[Ledger 13]])&gt;0,IF(TYPE(VLOOKUP(Table1[[#This Row],[Ledger 13]],$GZ:$GZ,1,0))=16,1,0),0)</f>
        <v>0</v>
      </c>
      <c r="FV841">
        <f>IF(LEN(Table1[[#This Row],[Ledger 14]])&gt;0,IF(TYPE(VLOOKUP(Table1[[#This Row],[Ledger 14]],$GZ:$GZ,1,0))=16,1,0),0)</f>
        <v>0</v>
      </c>
      <c r="FW841">
        <f>IF(LEN(Table1[[#This Row],[Ledger 15]])&gt;0,IF(TYPE(VLOOKUP(Table1[[#This Row],[Ledger 15]],$GZ:$GZ,1,0))=16,1,0),0)</f>
        <v>0</v>
      </c>
    </row>
    <row r="842" spans="4:179" ht="33" customHeight="1" x14ac:dyDescent="0.45">
      <c r="D842" s="8">
        <f t="shared" si="22"/>
        <v>837</v>
      </c>
      <c r="E842" s="32"/>
      <c r="F842" s="34"/>
      <c r="G842" s="34"/>
      <c r="H842" s="34"/>
      <c r="I842" s="34"/>
      <c r="J842" s="38"/>
      <c r="K842" s="33"/>
      <c r="L842" s="36"/>
      <c r="M842" s="35"/>
      <c r="N842" s="34"/>
      <c r="O842" s="41"/>
      <c r="P842" s="35"/>
      <c r="Q842" s="34"/>
      <c r="R842" s="37"/>
      <c r="S842" s="35"/>
      <c r="T842" s="34"/>
      <c r="U842" s="37"/>
      <c r="V842" s="35"/>
      <c r="W842" s="34"/>
      <c r="X842" s="37"/>
      <c r="Y842" s="35"/>
      <c r="Z842" s="34"/>
      <c r="AA842" s="37"/>
      <c r="AB842" s="35"/>
      <c r="AC842" s="34"/>
      <c r="AD842" s="37"/>
      <c r="AE842" s="35"/>
      <c r="AF842" s="34"/>
      <c r="AG842" s="37"/>
      <c r="AH842" s="35"/>
      <c r="AI842" s="34"/>
      <c r="AJ842" s="37"/>
      <c r="AK842" s="35"/>
      <c r="AL842" s="34"/>
      <c r="AM842" s="37"/>
      <c r="AN842" s="35"/>
      <c r="AO842" s="34"/>
      <c r="AP842" s="37"/>
      <c r="AQ842" s="35"/>
      <c r="AR842" s="34"/>
      <c r="AS842" s="37"/>
      <c r="AT842" s="35"/>
      <c r="AU842" s="34"/>
      <c r="AV842" s="37"/>
      <c r="AW842" s="35"/>
      <c r="AX842" s="34"/>
      <c r="AY842" s="37"/>
      <c r="AZ842" s="35"/>
      <c r="BA842" s="34"/>
      <c r="BB842" s="37"/>
      <c r="BC8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2" s="7"/>
      <c r="BF842" t="str">
        <f>IF(Table1[[#This Row],[Date]]="","","&amp;lt;VOUCHER REMOTEID="&amp;""""&amp;$A$11&amp;$A$13&amp;ROW()&amp;""""&amp;" VCHTYPE="""&amp;F842&amp;""" ACTION="""&amp;"Create"&amp;"""&amp;gt;")</f>
        <v/>
      </c>
      <c r="BG842" t="str">
        <f>IF(Table1[[#This Row],[Date]]="","",TEXT(Table1[[#This Row],[Date]],"yyyymmdd"))</f>
        <v/>
      </c>
      <c r="BH842" t="str">
        <f>Table1[[#This Row],[Date2]]</f>
        <v/>
      </c>
      <c r="BI842" t="str">
        <f>IF(Table1[[#This Row],[Date]]="","",Table1[[#This Row],[Voucher Type]])</f>
        <v/>
      </c>
      <c r="BJ842" t="str">
        <f>IF(Table1[[#This Row],[Ref No / Invoice No]]="","",Table1[[#This Row],[Ref No / Invoice No]])</f>
        <v/>
      </c>
      <c r="BK842" t="str">
        <f>IF(Table1[[#This Row],[Voucher No]]="","",Table1[[#This Row],[Voucher No]])</f>
        <v/>
      </c>
      <c r="BL842" t="str">
        <f>IF(Table1[[#This Row],[Date]]="","",Table1[[#This Row],[Narration]])</f>
        <v/>
      </c>
      <c r="BM842" t="str">
        <f>IF(Table1[[#This Row],[Date]]="","",$A$11&amp;$A$13&amp;ROW())</f>
        <v/>
      </c>
      <c r="BN842" t="str">
        <f>IF(Table1[[#This Row],[Date]]="","",$A$13)</f>
        <v/>
      </c>
      <c r="BP842" t="str">
        <f>IF(Table1[[#This Row],[Ledger 1]]="","","No")</f>
        <v/>
      </c>
      <c r="BQ842" t="str">
        <f>IF(Table1[[#This Row],[Date]]="","",IF(Table1[[#This Row],[Effect 1]]="Dr.","Yes","No"))</f>
        <v/>
      </c>
      <c r="BR842" t="str">
        <f>IF(Table1[[#This Row],[Date]]="","",Table1[[#This Row],[Ledger 1]])</f>
        <v/>
      </c>
      <c r="BS842" t="str">
        <f>IF(Table1[[#This Row],[Date]]="","",IF(Table1[[#This Row],[Effect 1]]="Dr.",-Table1[[#This Row],[Amount 1]],Table1[[#This Row],[Amount 1]]))</f>
        <v/>
      </c>
      <c r="BV842" t="str">
        <f>IF(Table1[[#This Row],[Ledger 2]]="","","No")</f>
        <v/>
      </c>
      <c r="BW842" t="str">
        <f>IF(Table1[[#This Row],[Date]]="","",IF(Table1[[#This Row],[Effect 2]]="Dr.","Yes","No"))</f>
        <v/>
      </c>
      <c r="BX842" t="str">
        <f>IF(Table1[[#This Row],[Date]]="","",Table1[[#This Row],[Ledger 2]])</f>
        <v/>
      </c>
      <c r="BY842" t="str">
        <f>IF(Table1[[#This Row],[Date]]="","",IF(Table1[[#This Row],[Effect 2]]="Dr.",-Table1[[#This Row],[Amount 2]],Table1[[#This Row],[Amount 2]]))</f>
        <v/>
      </c>
      <c r="CB842" t="str">
        <f>IF(Table1[[#This Row],[Ledger 3]]="","","No")</f>
        <v/>
      </c>
      <c r="CC842" t="str">
        <f>IF(Table1[[#This Row],[Ledger 3]]="","",IF(Table1[[#This Row],[Effect 3]]="Dr.","Yes","No"))</f>
        <v/>
      </c>
      <c r="CD842" t="str">
        <f>IF(Table1[[#This Row],[Ledger 3]]="","",Table1[[#This Row],[Ledger 3]])</f>
        <v/>
      </c>
      <c r="CE842" t="str">
        <f>IF(Table1[[#This Row],[Ledger 3]]="","",IF(Table1[[#This Row],[Effect 3]]="Dr.",-Table1[[#This Row],[Amount 3]],Table1[[#This Row],[Amount 3]]))</f>
        <v/>
      </c>
      <c r="CH842" t="str">
        <f>IF(Table1[[#This Row],[Ledger 4]]="","","No")</f>
        <v/>
      </c>
      <c r="CI842" t="str">
        <f>IF(Table1[[#This Row],[Ledger 4]]="","",IF(Table1[[#This Row],[Effect 4]]="Dr.","Yes","No"))</f>
        <v/>
      </c>
      <c r="CJ842" t="str">
        <f>IF(Table1[[#This Row],[Ledger 4]]="","",Table1[[#This Row],[Ledger 4]])</f>
        <v/>
      </c>
      <c r="CK842" t="str">
        <f>IF(Table1[[#This Row],[Ledger 4]]="","",IF(Table1[[#This Row],[Effect 4]]="Dr.",-Table1[[#This Row],[Amount 4]],Table1[[#This Row],[Amount 4]]))</f>
        <v/>
      </c>
      <c r="CN842" t="str">
        <f>IF(Table1[[#This Row],[Ledger 5]]="","","No")</f>
        <v/>
      </c>
      <c r="CO842" t="str">
        <f>IF(Table1[[#This Row],[Ledger 5]]="","",IF(Table1[[#This Row],[Effect 5]]="Dr.","Yes","No"))</f>
        <v/>
      </c>
      <c r="CP842" t="str">
        <f>IF(Table1[[#This Row],[Ledger 5]]="","",Table1[[#This Row],[Ledger 5]])</f>
        <v/>
      </c>
      <c r="CQ842" t="str">
        <f>IF(Table1[[#This Row],[Ledger 5]]="","",IF(Table1[[#This Row],[Effect 5]]="Dr.",-Table1[[#This Row],[Amount 5]],Table1[[#This Row],[Amount 5]]))</f>
        <v/>
      </c>
      <c r="CT842" t="str">
        <f>IF(Table1[[#This Row],[Ledger 6]]="","","No")</f>
        <v/>
      </c>
      <c r="CU842" t="str">
        <f>IF(Table1[[#This Row],[Ledger 6]]="","",IF(Table1[[#This Row],[Effect 6]]="Dr.","Yes","No"))</f>
        <v/>
      </c>
      <c r="CV842" t="str">
        <f>IF(Table1[[#This Row],[Ledger 6]]="","",Table1[[#This Row],[Ledger 6]])</f>
        <v/>
      </c>
      <c r="CW842" t="str">
        <f>IF(Table1[[#This Row],[Ledger 6]]="","",IF(Table1[[#This Row],[Effect 6]]="Dr.",-Table1[[#This Row],[Amount 6]],Table1[[#This Row],[Amount 6]]))</f>
        <v/>
      </c>
      <c r="CZ842" t="str">
        <f>IF(Table1[[#This Row],[Ledger 7]]="","","No")</f>
        <v/>
      </c>
      <c r="DA842" t="str">
        <f>IF(Table1[[#This Row],[Ledger 7]]="","",IF(Table1[[#This Row],[Effect 7]]="Dr.","Yes","No"))</f>
        <v/>
      </c>
      <c r="DB842" t="str">
        <f>IF(Table1[[#This Row],[Ledger 7]]="","",Table1[[#This Row],[Ledger 7]])</f>
        <v/>
      </c>
      <c r="DC842" t="str">
        <f>IF(Table1[[#This Row],[Ledger 7]]="","",IF(Table1[[#This Row],[Effect 7]]="Dr.",-Table1[[#This Row],[Amount 7]],Table1[[#This Row],[Amount 7]]))</f>
        <v/>
      </c>
      <c r="DF842" t="str">
        <f>IF(Table1[[#This Row],[Ledger 8]]="","","No")</f>
        <v/>
      </c>
      <c r="DG842" t="str">
        <f>IF(Table1[[#This Row],[Ledger 8]]="","",IF(Table1[[#This Row],[Effect 8]]="Dr.","Yes","No"))</f>
        <v/>
      </c>
      <c r="DH842" t="str">
        <f>IF(Table1[[#This Row],[Ledger 8]]="","",Table1[[#This Row],[Ledger 8]])</f>
        <v/>
      </c>
      <c r="DI842" t="str">
        <f>IF(Table1[[#This Row],[Ledger 8]]="","",IF(Table1[[#This Row],[Effect 8]]="Dr.",-Table1[[#This Row],[Amount 8]],Table1[[#This Row],[Amount 8]]))</f>
        <v/>
      </c>
      <c r="DL842" t="str">
        <f>IF(Table1[[#This Row],[Ledger 9]]="","","No")</f>
        <v/>
      </c>
      <c r="DM842" t="str">
        <f>IF(Table1[[#This Row],[Ledger 9]]="","",IF(Table1[[#This Row],[Effect 9]]="Dr.","Yes","No"))</f>
        <v/>
      </c>
      <c r="DN842" t="str">
        <f>IF(Table1[[#This Row],[Ledger 9]]="","",Table1[[#This Row],[Ledger 9]])</f>
        <v/>
      </c>
      <c r="DO842" t="str">
        <f>IF(Table1[[#This Row],[Ledger 9]]="","",IF(Table1[[#This Row],[Effect 9]]="Dr.",-Table1[[#This Row],[Amount 9]],Table1[[#This Row],[Amount 9]]))</f>
        <v/>
      </c>
      <c r="DR842" t="str">
        <f>IF(Table1[[#This Row],[Ledger 10]]="","","No")</f>
        <v/>
      </c>
      <c r="DS842" t="str">
        <f>IF(Table1[[#This Row],[Ledger 10]]="","",IF(Table1[[#This Row],[Effect 10]]="Dr.","Yes","No"))</f>
        <v/>
      </c>
      <c r="DT842" t="str">
        <f>IF(Table1[[#This Row],[Ledger 10]]="","",Table1[[#This Row],[Ledger 10]])</f>
        <v/>
      </c>
      <c r="DU842" t="str">
        <f>IF(Table1[[#This Row],[Ledger 10]]="","",IF(Table1[[#This Row],[Effect 10]]="Dr.",-Table1[[#This Row],[Amount 10]],Table1[[#This Row],[Amount 10]]))</f>
        <v/>
      </c>
      <c r="DX842" t="str">
        <f>IF(Table1[[#This Row],[Ledger 11]]="","","No")</f>
        <v/>
      </c>
      <c r="DY842" t="str">
        <f>IF(Table1[[#This Row],[Ledger 11]]="","",IF(Table1[[#This Row],[Effect 11]]="Dr.","Yes","No"))</f>
        <v/>
      </c>
      <c r="DZ842" t="str">
        <f>IF(Table1[[#This Row],[Ledger 11]]="","",Table1[[#This Row],[Ledger 11]])</f>
        <v/>
      </c>
      <c r="EA842" t="str">
        <f>IF(Table1[[#This Row],[Ledger 11]]="","",IF(Table1[[#This Row],[Effect 11]]="Dr.",-Table1[[#This Row],[Amount 11]],Table1[[#This Row],[Amount 11]]))</f>
        <v/>
      </c>
      <c r="ED842" t="str">
        <f>IF(Table1[[#This Row],[Ledger 12]]="","","No")</f>
        <v/>
      </c>
      <c r="EE842" t="str">
        <f>IF(Table1[[#This Row],[Ledger 12]]="","",IF(Table1[[#This Row],[Effect 12]]="Dr.","Yes","No"))</f>
        <v/>
      </c>
      <c r="EF842" t="str">
        <f>IF(Table1[[#This Row],[Ledger 12]]="","",Table1[[#This Row],[Ledger 12]])</f>
        <v/>
      </c>
      <c r="EG842" t="str">
        <f>IF(Table1[[#This Row],[Ledger 12]]="","",IF(Table1[[#This Row],[Effect 12]]="Dr.",-Table1[[#This Row],[Amount 12]],Table1[[#This Row],[Amount 12]]))</f>
        <v/>
      </c>
      <c r="EJ842" t="str">
        <f>IF(Table1[[#This Row],[Ledger 13]]="","","No")</f>
        <v/>
      </c>
      <c r="EK842" t="str">
        <f>IF(Table1[[#This Row],[Ledger 13]]="","",IF(Table1[[#This Row],[Effect 13]]="Dr.","Yes","No"))</f>
        <v/>
      </c>
      <c r="EL842" t="str">
        <f>IF(Table1[[#This Row],[Ledger 13]]="","",Table1[[#This Row],[Ledger 13]])</f>
        <v/>
      </c>
      <c r="EM842" t="str">
        <f>IF(Table1[[#This Row],[Ledger 13]]="","",IF(Table1[[#This Row],[Effect 13]]="Dr.",-Table1[[#This Row],[Amount 13]],Table1[[#This Row],[Amount 13]]))</f>
        <v/>
      </c>
      <c r="EP842" t="str">
        <f>IF(Table1[[#This Row],[Ledger 14]]="","","No")</f>
        <v/>
      </c>
      <c r="EQ842" t="str">
        <f>IF(Table1[[#This Row],[Ledger 14]]="","",IF(Table1[[#This Row],[Effect 14]]="Dr.","Yes","No"))</f>
        <v/>
      </c>
      <c r="ER842" t="str">
        <f>IF(Table1[[#This Row],[Ledger 14]]="","",Table1[[#This Row],[Ledger 14]])</f>
        <v/>
      </c>
      <c r="ES842" t="str">
        <f>IF(Table1[[#This Row],[Ledger 14]]="","",IF(Table1[[#This Row],[Effect 14]]="Dr.",-Table1[[#This Row],[Amount 14]],Table1[[#This Row],[Amount 14]]))</f>
        <v/>
      </c>
      <c r="EV842" t="str">
        <f>IF(Table1[[#This Row],[Ledger 15]]="","","No")</f>
        <v/>
      </c>
      <c r="EW842" t="str">
        <f>IF(Table1[[#This Row],[Ledger 15]]="","",IF(Table1[[#This Row],[Effect 15]]="Dr.","Yes","No"))</f>
        <v/>
      </c>
      <c r="EX842" t="str">
        <f>IF(Table1[[#This Row],[Ledger 15]]="","",Table1[[#This Row],[Ledger 15]])</f>
        <v/>
      </c>
      <c r="EY842" t="str">
        <f>IF(Table1[[#This Row],[Ledger 15]]="","",IF(Table1[[#This Row],[Effect 15]]="Dr.",-Table1[[#This Row],[Amount 15]],Table1[[#This Row],[Amount 15]]))</f>
        <v/>
      </c>
      <c r="FD8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2">
        <f>IF(Table1[[#This Row],[Date]]="",0,IF(AND(Table1[[#This Row],[Date]]&gt;=$FE$2,Table1[[#This Row],[Date]]&lt;=$FE$3),0,1))</f>
        <v>0</v>
      </c>
      <c r="FF842">
        <f>IF(Table1[[#This Row],[Date]]="",0,IF(TYPE(VLOOKUP(Table1[[#This Row],[Voucher Type]],Table1[[#All],[Voucher Type Master]],1,FALSE))=16,1,0))</f>
        <v>0</v>
      </c>
      <c r="FG842">
        <f>IF(TYPE(IF(Table1[[#This Row],[Date]]="",0,IF(VLOOKUP(Table1[[#This Row],[Voucher Type]],$FY$5:$FZ$13,2,0)=Table1[[#This Row],[Effect 1]],0,1)))=16,1,0)</f>
        <v>0</v>
      </c>
      <c r="FH8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2">
        <f>IF(LEN(Table1[[#This Row],[Ledger 1]])&gt;0,IF(TYPE(VLOOKUP(Table1[[#This Row],[Ledger 1]],GZ:GZ,1,0))=16,1,0),0)</f>
        <v>0</v>
      </c>
      <c r="FJ842">
        <f>IF(LEN(Table1[[#This Row],[Ledger 2]])&gt;0,IF(TYPE(VLOOKUP(Table1[[#This Row],[Ledger 2]],GZ:GZ,1,0))=16,1,0),0)</f>
        <v>0</v>
      </c>
      <c r="FK842">
        <f>IF(LEN(Table1[[#This Row],[Ledger 3]])&gt;0,IF(TYPE(VLOOKUP(Table1[[#This Row],[Ledger 3]],GZ:GZ,1,0))=16,1,0),0)</f>
        <v>0</v>
      </c>
      <c r="FL842">
        <f>IF(LEN(Table1[[#This Row],[Ledger 4]])&gt;0,IF(TYPE(VLOOKUP(Table1[[#This Row],[Ledger 4]],GZ:GZ,1,0))=16,1,0),0)</f>
        <v>0</v>
      </c>
      <c r="FM842">
        <f>IF(LEN(Table1[[#This Row],[Ledger 5]])&gt;0,IF(TYPE(VLOOKUP(Table1[[#This Row],[Ledger 5]],GZ:GZ,1,0))=16,1,0),0)</f>
        <v>0</v>
      </c>
      <c r="FN842">
        <f>IF(LEN(Table1[[#This Row],[Ledger 6]])&gt;0,IF(TYPE(VLOOKUP(Table1[[#This Row],[Ledger 6]],$GZ:$GZ,1,0))=16,1,0),0)</f>
        <v>0</v>
      </c>
      <c r="FO842">
        <f>IF(LEN(Table1[[#This Row],[Ledger 7]])&gt;0,IF(TYPE(VLOOKUP(Table1[[#This Row],[Ledger 7]],$GZ:$GZ,1,0))=16,1,0),0)</f>
        <v>0</v>
      </c>
      <c r="FP842">
        <f>IF(LEN(Table1[[#This Row],[Ledger 8]])&gt;0,IF(TYPE(VLOOKUP(Table1[[#This Row],[Ledger 8]],$GZ:$GZ,1,0))=16,1,0),0)</f>
        <v>0</v>
      </c>
      <c r="FQ842">
        <f>IF(LEN(Table1[[#This Row],[Ledger 9]])&gt;0,IF(TYPE(VLOOKUP(Table1[[#This Row],[Ledger 9]],$GZ:$GZ,1,0))=16,1,0),0)</f>
        <v>0</v>
      </c>
      <c r="FR842">
        <f>IF(LEN(Table1[[#This Row],[Ledger 10]])&gt;0,IF(TYPE(VLOOKUP(Table1[[#This Row],[Ledger 10]],$GZ:$GZ,1,0))=16,1,0),0)</f>
        <v>0</v>
      </c>
      <c r="FS842">
        <f>IF(LEN(Table1[[#This Row],[Ledger 11]])&gt;0,IF(TYPE(VLOOKUP(Table1[[#This Row],[Ledger 11]],$GZ:$GZ,1,0))=16,1,0),0)</f>
        <v>0</v>
      </c>
      <c r="FT842">
        <f>IF(LEN(Table1[[#This Row],[Ledger 12]])&gt;0,IF(TYPE(VLOOKUP(Table1[[#This Row],[Ledger 12]],$GZ:$GZ,1,0))=16,1,0),0)</f>
        <v>0</v>
      </c>
      <c r="FU842">
        <f>IF(LEN(Table1[[#This Row],[Ledger 13]])&gt;0,IF(TYPE(VLOOKUP(Table1[[#This Row],[Ledger 13]],$GZ:$GZ,1,0))=16,1,0),0)</f>
        <v>0</v>
      </c>
      <c r="FV842">
        <f>IF(LEN(Table1[[#This Row],[Ledger 14]])&gt;0,IF(TYPE(VLOOKUP(Table1[[#This Row],[Ledger 14]],$GZ:$GZ,1,0))=16,1,0),0)</f>
        <v>0</v>
      </c>
      <c r="FW842">
        <f>IF(LEN(Table1[[#This Row],[Ledger 15]])&gt;0,IF(TYPE(VLOOKUP(Table1[[#This Row],[Ledger 15]],$GZ:$GZ,1,0))=16,1,0),0)</f>
        <v>0</v>
      </c>
    </row>
    <row r="843" spans="4:179" ht="33" customHeight="1" x14ac:dyDescent="0.45">
      <c r="D843" s="8">
        <f t="shared" si="22"/>
        <v>838</v>
      </c>
      <c r="E843" s="32"/>
      <c r="F843" s="34"/>
      <c r="G843" s="34"/>
      <c r="H843" s="34"/>
      <c r="I843" s="34"/>
      <c r="J843" s="38"/>
      <c r="K843" s="33"/>
      <c r="L843" s="36"/>
      <c r="M843" s="35"/>
      <c r="N843" s="34"/>
      <c r="O843" s="41"/>
      <c r="P843" s="35"/>
      <c r="Q843" s="34"/>
      <c r="R843" s="37"/>
      <c r="S843" s="35"/>
      <c r="T843" s="34"/>
      <c r="U843" s="37"/>
      <c r="V843" s="35"/>
      <c r="W843" s="34"/>
      <c r="X843" s="37"/>
      <c r="Y843" s="35"/>
      <c r="Z843" s="34"/>
      <c r="AA843" s="37"/>
      <c r="AB843" s="35"/>
      <c r="AC843" s="34"/>
      <c r="AD843" s="37"/>
      <c r="AE843" s="35"/>
      <c r="AF843" s="34"/>
      <c r="AG843" s="37"/>
      <c r="AH843" s="35"/>
      <c r="AI843" s="34"/>
      <c r="AJ843" s="37"/>
      <c r="AK843" s="35"/>
      <c r="AL843" s="34"/>
      <c r="AM843" s="37"/>
      <c r="AN843" s="35"/>
      <c r="AO843" s="34"/>
      <c r="AP843" s="37"/>
      <c r="AQ843" s="35"/>
      <c r="AR843" s="34"/>
      <c r="AS843" s="37"/>
      <c r="AT843" s="35"/>
      <c r="AU843" s="34"/>
      <c r="AV843" s="37"/>
      <c r="AW843" s="35"/>
      <c r="AX843" s="34"/>
      <c r="AY843" s="37"/>
      <c r="AZ843" s="35"/>
      <c r="BA843" s="34"/>
      <c r="BB843" s="37"/>
      <c r="BC8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3" s="7"/>
      <c r="BF843" t="str">
        <f>IF(Table1[[#This Row],[Date]]="","","&amp;lt;VOUCHER REMOTEID="&amp;""""&amp;$A$11&amp;$A$13&amp;ROW()&amp;""""&amp;" VCHTYPE="""&amp;F843&amp;""" ACTION="""&amp;"Create"&amp;"""&amp;gt;")</f>
        <v/>
      </c>
      <c r="BG843" t="str">
        <f>IF(Table1[[#This Row],[Date]]="","",TEXT(Table1[[#This Row],[Date]],"yyyymmdd"))</f>
        <v/>
      </c>
      <c r="BH843" t="str">
        <f>Table1[[#This Row],[Date2]]</f>
        <v/>
      </c>
      <c r="BI843" t="str">
        <f>IF(Table1[[#This Row],[Date]]="","",Table1[[#This Row],[Voucher Type]])</f>
        <v/>
      </c>
      <c r="BJ843" t="str">
        <f>IF(Table1[[#This Row],[Ref No / Invoice No]]="","",Table1[[#This Row],[Ref No / Invoice No]])</f>
        <v/>
      </c>
      <c r="BK843" t="str">
        <f>IF(Table1[[#This Row],[Voucher No]]="","",Table1[[#This Row],[Voucher No]])</f>
        <v/>
      </c>
      <c r="BL843" t="str">
        <f>IF(Table1[[#This Row],[Date]]="","",Table1[[#This Row],[Narration]])</f>
        <v/>
      </c>
      <c r="BM843" t="str">
        <f>IF(Table1[[#This Row],[Date]]="","",$A$11&amp;$A$13&amp;ROW())</f>
        <v/>
      </c>
      <c r="BN843" t="str">
        <f>IF(Table1[[#This Row],[Date]]="","",$A$13)</f>
        <v/>
      </c>
      <c r="BP843" t="str">
        <f>IF(Table1[[#This Row],[Ledger 1]]="","","No")</f>
        <v/>
      </c>
      <c r="BQ843" t="str">
        <f>IF(Table1[[#This Row],[Date]]="","",IF(Table1[[#This Row],[Effect 1]]="Dr.","Yes","No"))</f>
        <v/>
      </c>
      <c r="BR843" t="str">
        <f>IF(Table1[[#This Row],[Date]]="","",Table1[[#This Row],[Ledger 1]])</f>
        <v/>
      </c>
      <c r="BS843" t="str">
        <f>IF(Table1[[#This Row],[Date]]="","",IF(Table1[[#This Row],[Effect 1]]="Dr.",-Table1[[#This Row],[Amount 1]],Table1[[#This Row],[Amount 1]]))</f>
        <v/>
      </c>
      <c r="BV843" t="str">
        <f>IF(Table1[[#This Row],[Ledger 2]]="","","No")</f>
        <v/>
      </c>
      <c r="BW843" t="str">
        <f>IF(Table1[[#This Row],[Date]]="","",IF(Table1[[#This Row],[Effect 2]]="Dr.","Yes","No"))</f>
        <v/>
      </c>
      <c r="BX843" t="str">
        <f>IF(Table1[[#This Row],[Date]]="","",Table1[[#This Row],[Ledger 2]])</f>
        <v/>
      </c>
      <c r="BY843" t="str">
        <f>IF(Table1[[#This Row],[Date]]="","",IF(Table1[[#This Row],[Effect 2]]="Dr.",-Table1[[#This Row],[Amount 2]],Table1[[#This Row],[Amount 2]]))</f>
        <v/>
      </c>
      <c r="CB843" t="str">
        <f>IF(Table1[[#This Row],[Ledger 3]]="","","No")</f>
        <v/>
      </c>
      <c r="CC843" t="str">
        <f>IF(Table1[[#This Row],[Ledger 3]]="","",IF(Table1[[#This Row],[Effect 3]]="Dr.","Yes","No"))</f>
        <v/>
      </c>
      <c r="CD843" t="str">
        <f>IF(Table1[[#This Row],[Ledger 3]]="","",Table1[[#This Row],[Ledger 3]])</f>
        <v/>
      </c>
      <c r="CE843" t="str">
        <f>IF(Table1[[#This Row],[Ledger 3]]="","",IF(Table1[[#This Row],[Effect 3]]="Dr.",-Table1[[#This Row],[Amount 3]],Table1[[#This Row],[Amount 3]]))</f>
        <v/>
      </c>
      <c r="CH843" t="str">
        <f>IF(Table1[[#This Row],[Ledger 4]]="","","No")</f>
        <v/>
      </c>
      <c r="CI843" t="str">
        <f>IF(Table1[[#This Row],[Ledger 4]]="","",IF(Table1[[#This Row],[Effect 4]]="Dr.","Yes","No"))</f>
        <v/>
      </c>
      <c r="CJ843" t="str">
        <f>IF(Table1[[#This Row],[Ledger 4]]="","",Table1[[#This Row],[Ledger 4]])</f>
        <v/>
      </c>
      <c r="CK843" t="str">
        <f>IF(Table1[[#This Row],[Ledger 4]]="","",IF(Table1[[#This Row],[Effect 4]]="Dr.",-Table1[[#This Row],[Amount 4]],Table1[[#This Row],[Amount 4]]))</f>
        <v/>
      </c>
      <c r="CN843" t="str">
        <f>IF(Table1[[#This Row],[Ledger 5]]="","","No")</f>
        <v/>
      </c>
      <c r="CO843" t="str">
        <f>IF(Table1[[#This Row],[Ledger 5]]="","",IF(Table1[[#This Row],[Effect 5]]="Dr.","Yes","No"))</f>
        <v/>
      </c>
      <c r="CP843" t="str">
        <f>IF(Table1[[#This Row],[Ledger 5]]="","",Table1[[#This Row],[Ledger 5]])</f>
        <v/>
      </c>
      <c r="CQ843" t="str">
        <f>IF(Table1[[#This Row],[Ledger 5]]="","",IF(Table1[[#This Row],[Effect 5]]="Dr.",-Table1[[#This Row],[Amount 5]],Table1[[#This Row],[Amount 5]]))</f>
        <v/>
      </c>
      <c r="CT843" t="str">
        <f>IF(Table1[[#This Row],[Ledger 6]]="","","No")</f>
        <v/>
      </c>
      <c r="CU843" t="str">
        <f>IF(Table1[[#This Row],[Ledger 6]]="","",IF(Table1[[#This Row],[Effect 6]]="Dr.","Yes","No"))</f>
        <v/>
      </c>
      <c r="CV843" t="str">
        <f>IF(Table1[[#This Row],[Ledger 6]]="","",Table1[[#This Row],[Ledger 6]])</f>
        <v/>
      </c>
      <c r="CW843" t="str">
        <f>IF(Table1[[#This Row],[Ledger 6]]="","",IF(Table1[[#This Row],[Effect 6]]="Dr.",-Table1[[#This Row],[Amount 6]],Table1[[#This Row],[Amount 6]]))</f>
        <v/>
      </c>
      <c r="CZ843" t="str">
        <f>IF(Table1[[#This Row],[Ledger 7]]="","","No")</f>
        <v/>
      </c>
      <c r="DA843" t="str">
        <f>IF(Table1[[#This Row],[Ledger 7]]="","",IF(Table1[[#This Row],[Effect 7]]="Dr.","Yes","No"))</f>
        <v/>
      </c>
      <c r="DB843" t="str">
        <f>IF(Table1[[#This Row],[Ledger 7]]="","",Table1[[#This Row],[Ledger 7]])</f>
        <v/>
      </c>
      <c r="DC843" t="str">
        <f>IF(Table1[[#This Row],[Ledger 7]]="","",IF(Table1[[#This Row],[Effect 7]]="Dr.",-Table1[[#This Row],[Amount 7]],Table1[[#This Row],[Amount 7]]))</f>
        <v/>
      </c>
      <c r="DF843" t="str">
        <f>IF(Table1[[#This Row],[Ledger 8]]="","","No")</f>
        <v/>
      </c>
      <c r="DG843" t="str">
        <f>IF(Table1[[#This Row],[Ledger 8]]="","",IF(Table1[[#This Row],[Effect 8]]="Dr.","Yes","No"))</f>
        <v/>
      </c>
      <c r="DH843" t="str">
        <f>IF(Table1[[#This Row],[Ledger 8]]="","",Table1[[#This Row],[Ledger 8]])</f>
        <v/>
      </c>
      <c r="DI843" t="str">
        <f>IF(Table1[[#This Row],[Ledger 8]]="","",IF(Table1[[#This Row],[Effect 8]]="Dr.",-Table1[[#This Row],[Amount 8]],Table1[[#This Row],[Amount 8]]))</f>
        <v/>
      </c>
      <c r="DL843" t="str">
        <f>IF(Table1[[#This Row],[Ledger 9]]="","","No")</f>
        <v/>
      </c>
      <c r="DM843" t="str">
        <f>IF(Table1[[#This Row],[Ledger 9]]="","",IF(Table1[[#This Row],[Effect 9]]="Dr.","Yes","No"))</f>
        <v/>
      </c>
      <c r="DN843" t="str">
        <f>IF(Table1[[#This Row],[Ledger 9]]="","",Table1[[#This Row],[Ledger 9]])</f>
        <v/>
      </c>
      <c r="DO843" t="str">
        <f>IF(Table1[[#This Row],[Ledger 9]]="","",IF(Table1[[#This Row],[Effect 9]]="Dr.",-Table1[[#This Row],[Amount 9]],Table1[[#This Row],[Amount 9]]))</f>
        <v/>
      </c>
      <c r="DR843" t="str">
        <f>IF(Table1[[#This Row],[Ledger 10]]="","","No")</f>
        <v/>
      </c>
      <c r="DS843" t="str">
        <f>IF(Table1[[#This Row],[Ledger 10]]="","",IF(Table1[[#This Row],[Effect 10]]="Dr.","Yes","No"))</f>
        <v/>
      </c>
      <c r="DT843" t="str">
        <f>IF(Table1[[#This Row],[Ledger 10]]="","",Table1[[#This Row],[Ledger 10]])</f>
        <v/>
      </c>
      <c r="DU843" t="str">
        <f>IF(Table1[[#This Row],[Ledger 10]]="","",IF(Table1[[#This Row],[Effect 10]]="Dr.",-Table1[[#This Row],[Amount 10]],Table1[[#This Row],[Amount 10]]))</f>
        <v/>
      </c>
      <c r="DX843" t="str">
        <f>IF(Table1[[#This Row],[Ledger 11]]="","","No")</f>
        <v/>
      </c>
      <c r="DY843" t="str">
        <f>IF(Table1[[#This Row],[Ledger 11]]="","",IF(Table1[[#This Row],[Effect 11]]="Dr.","Yes","No"))</f>
        <v/>
      </c>
      <c r="DZ843" t="str">
        <f>IF(Table1[[#This Row],[Ledger 11]]="","",Table1[[#This Row],[Ledger 11]])</f>
        <v/>
      </c>
      <c r="EA843" t="str">
        <f>IF(Table1[[#This Row],[Ledger 11]]="","",IF(Table1[[#This Row],[Effect 11]]="Dr.",-Table1[[#This Row],[Amount 11]],Table1[[#This Row],[Amount 11]]))</f>
        <v/>
      </c>
      <c r="ED843" t="str">
        <f>IF(Table1[[#This Row],[Ledger 12]]="","","No")</f>
        <v/>
      </c>
      <c r="EE843" t="str">
        <f>IF(Table1[[#This Row],[Ledger 12]]="","",IF(Table1[[#This Row],[Effect 12]]="Dr.","Yes","No"))</f>
        <v/>
      </c>
      <c r="EF843" t="str">
        <f>IF(Table1[[#This Row],[Ledger 12]]="","",Table1[[#This Row],[Ledger 12]])</f>
        <v/>
      </c>
      <c r="EG843" t="str">
        <f>IF(Table1[[#This Row],[Ledger 12]]="","",IF(Table1[[#This Row],[Effect 12]]="Dr.",-Table1[[#This Row],[Amount 12]],Table1[[#This Row],[Amount 12]]))</f>
        <v/>
      </c>
      <c r="EJ843" t="str">
        <f>IF(Table1[[#This Row],[Ledger 13]]="","","No")</f>
        <v/>
      </c>
      <c r="EK843" t="str">
        <f>IF(Table1[[#This Row],[Ledger 13]]="","",IF(Table1[[#This Row],[Effect 13]]="Dr.","Yes","No"))</f>
        <v/>
      </c>
      <c r="EL843" t="str">
        <f>IF(Table1[[#This Row],[Ledger 13]]="","",Table1[[#This Row],[Ledger 13]])</f>
        <v/>
      </c>
      <c r="EM843" t="str">
        <f>IF(Table1[[#This Row],[Ledger 13]]="","",IF(Table1[[#This Row],[Effect 13]]="Dr.",-Table1[[#This Row],[Amount 13]],Table1[[#This Row],[Amount 13]]))</f>
        <v/>
      </c>
      <c r="EP843" t="str">
        <f>IF(Table1[[#This Row],[Ledger 14]]="","","No")</f>
        <v/>
      </c>
      <c r="EQ843" t="str">
        <f>IF(Table1[[#This Row],[Ledger 14]]="","",IF(Table1[[#This Row],[Effect 14]]="Dr.","Yes","No"))</f>
        <v/>
      </c>
      <c r="ER843" t="str">
        <f>IF(Table1[[#This Row],[Ledger 14]]="","",Table1[[#This Row],[Ledger 14]])</f>
        <v/>
      </c>
      <c r="ES843" t="str">
        <f>IF(Table1[[#This Row],[Ledger 14]]="","",IF(Table1[[#This Row],[Effect 14]]="Dr.",-Table1[[#This Row],[Amount 14]],Table1[[#This Row],[Amount 14]]))</f>
        <v/>
      </c>
      <c r="EV843" t="str">
        <f>IF(Table1[[#This Row],[Ledger 15]]="","","No")</f>
        <v/>
      </c>
      <c r="EW843" t="str">
        <f>IF(Table1[[#This Row],[Ledger 15]]="","",IF(Table1[[#This Row],[Effect 15]]="Dr.","Yes","No"))</f>
        <v/>
      </c>
      <c r="EX843" t="str">
        <f>IF(Table1[[#This Row],[Ledger 15]]="","",Table1[[#This Row],[Ledger 15]])</f>
        <v/>
      </c>
      <c r="EY843" t="str">
        <f>IF(Table1[[#This Row],[Ledger 15]]="","",IF(Table1[[#This Row],[Effect 15]]="Dr.",-Table1[[#This Row],[Amount 15]],Table1[[#This Row],[Amount 15]]))</f>
        <v/>
      </c>
      <c r="FD8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3">
        <f>IF(Table1[[#This Row],[Date]]="",0,IF(AND(Table1[[#This Row],[Date]]&gt;=$FE$2,Table1[[#This Row],[Date]]&lt;=$FE$3),0,1))</f>
        <v>0</v>
      </c>
      <c r="FF843">
        <f>IF(Table1[[#This Row],[Date]]="",0,IF(TYPE(VLOOKUP(Table1[[#This Row],[Voucher Type]],Table1[[#All],[Voucher Type Master]],1,FALSE))=16,1,0))</f>
        <v>0</v>
      </c>
      <c r="FG843">
        <f>IF(TYPE(IF(Table1[[#This Row],[Date]]="",0,IF(VLOOKUP(Table1[[#This Row],[Voucher Type]],$FY$5:$FZ$13,2,0)=Table1[[#This Row],[Effect 1]],0,1)))=16,1,0)</f>
        <v>0</v>
      </c>
      <c r="FH8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3">
        <f>IF(LEN(Table1[[#This Row],[Ledger 1]])&gt;0,IF(TYPE(VLOOKUP(Table1[[#This Row],[Ledger 1]],GZ:GZ,1,0))=16,1,0),0)</f>
        <v>0</v>
      </c>
      <c r="FJ843">
        <f>IF(LEN(Table1[[#This Row],[Ledger 2]])&gt;0,IF(TYPE(VLOOKUP(Table1[[#This Row],[Ledger 2]],GZ:GZ,1,0))=16,1,0),0)</f>
        <v>0</v>
      </c>
      <c r="FK843">
        <f>IF(LEN(Table1[[#This Row],[Ledger 3]])&gt;0,IF(TYPE(VLOOKUP(Table1[[#This Row],[Ledger 3]],GZ:GZ,1,0))=16,1,0),0)</f>
        <v>0</v>
      </c>
      <c r="FL843">
        <f>IF(LEN(Table1[[#This Row],[Ledger 4]])&gt;0,IF(TYPE(VLOOKUP(Table1[[#This Row],[Ledger 4]],GZ:GZ,1,0))=16,1,0),0)</f>
        <v>0</v>
      </c>
      <c r="FM843">
        <f>IF(LEN(Table1[[#This Row],[Ledger 5]])&gt;0,IF(TYPE(VLOOKUP(Table1[[#This Row],[Ledger 5]],GZ:GZ,1,0))=16,1,0),0)</f>
        <v>0</v>
      </c>
      <c r="FN843">
        <f>IF(LEN(Table1[[#This Row],[Ledger 6]])&gt;0,IF(TYPE(VLOOKUP(Table1[[#This Row],[Ledger 6]],$GZ:$GZ,1,0))=16,1,0),0)</f>
        <v>0</v>
      </c>
      <c r="FO843">
        <f>IF(LEN(Table1[[#This Row],[Ledger 7]])&gt;0,IF(TYPE(VLOOKUP(Table1[[#This Row],[Ledger 7]],$GZ:$GZ,1,0))=16,1,0),0)</f>
        <v>0</v>
      </c>
      <c r="FP843">
        <f>IF(LEN(Table1[[#This Row],[Ledger 8]])&gt;0,IF(TYPE(VLOOKUP(Table1[[#This Row],[Ledger 8]],$GZ:$GZ,1,0))=16,1,0),0)</f>
        <v>0</v>
      </c>
      <c r="FQ843">
        <f>IF(LEN(Table1[[#This Row],[Ledger 9]])&gt;0,IF(TYPE(VLOOKUP(Table1[[#This Row],[Ledger 9]],$GZ:$GZ,1,0))=16,1,0),0)</f>
        <v>0</v>
      </c>
      <c r="FR843">
        <f>IF(LEN(Table1[[#This Row],[Ledger 10]])&gt;0,IF(TYPE(VLOOKUP(Table1[[#This Row],[Ledger 10]],$GZ:$GZ,1,0))=16,1,0),0)</f>
        <v>0</v>
      </c>
      <c r="FS843">
        <f>IF(LEN(Table1[[#This Row],[Ledger 11]])&gt;0,IF(TYPE(VLOOKUP(Table1[[#This Row],[Ledger 11]],$GZ:$GZ,1,0))=16,1,0),0)</f>
        <v>0</v>
      </c>
      <c r="FT843">
        <f>IF(LEN(Table1[[#This Row],[Ledger 12]])&gt;0,IF(TYPE(VLOOKUP(Table1[[#This Row],[Ledger 12]],$GZ:$GZ,1,0))=16,1,0),0)</f>
        <v>0</v>
      </c>
      <c r="FU843">
        <f>IF(LEN(Table1[[#This Row],[Ledger 13]])&gt;0,IF(TYPE(VLOOKUP(Table1[[#This Row],[Ledger 13]],$GZ:$GZ,1,0))=16,1,0),0)</f>
        <v>0</v>
      </c>
      <c r="FV843">
        <f>IF(LEN(Table1[[#This Row],[Ledger 14]])&gt;0,IF(TYPE(VLOOKUP(Table1[[#This Row],[Ledger 14]],$GZ:$GZ,1,0))=16,1,0),0)</f>
        <v>0</v>
      </c>
      <c r="FW843">
        <f>IF(LEN(Table1[[#This Row],[Ledger 15]])&gt;0,IF(TYPE(VLOOKUP(Table1[[#This Row],[Ledger 15]],$GZ:$GZ,1,0))=16,1,0),0)</f>
        <v>0</v>
      </c>
    </row>
    <row r="844" spans="4:179" ht="33" customHeight="1" x14ac:dyDescent="0.45">
      <c r="D844" s="8">
        <f t="shared" si="22"/>
        <v>839</v>
      </c>
      <c r="E844" s="32"/>
      <c r="F844" s="34"/>
      <c r="G844" s="34"/>
      <c r="H844" s="34"/>
      <c r="I844" s="34"/>
      <c r="J844" s="38"/>
      <c r="K844" s="33"/>
      <c r="L844" s="36"/>
      <c r="M844" s="35"/>
      <c r="N844" s="34"/>
      <c r="O844" s="41"/>
      <c r="P844" s="35"/>
      <c r="Q844" s="34"/>
      <c r="R844" s="37"/>
      <c r="S844" s="35"/>
      <c r="T844" s="34"/>
      <c r="U844" s="37"/>
      <c r="V844" s="35"/>
      <c r="W844" s="34"/>
      <c r="X844" s="37"/>
      <c r="Y844" s="35"/>
      <c r="Z844" s="34"/>
      <c r="AA844" s="37"/>
      <c r="AB844" s="35"/>
      <c r="AC844" s="34"/>
      <c r="AD844" s="37"/>
      <c r="AE844" s="35"/>
      <c r="AF844" s="34"/>
      <c r="AG844" s="37"/>
      <c r="AH844" s="35"/>
      <c r="AI844" s="34"/>
      <c r="AJ844" s="37"/>
      <c r="AK844" s="35"/>
      <c r="AL844" s="34"/>
      <c r="AM844" s="37"/>
      <c r="AN844" s="35"/>
      <c r="AO844" s="34"/>
      <c r="AP844" s="37"/>
      <c r="AQ844" s="35"/>
      <c r="AR844" s="34"/>
      <c r="AS844" s="37"/>
      <c r="AT844" s="35"/>
      <c r="AU844" s="34"/>
      <c r="AV844" s="37"/>
      <c r="AW844" s="35"/>
      <c r="AX844" s="34"/>
      <c r="AY844" s="37"/>
      <c r="AZ844" s="35"/>
      <c r="BA844" s="34"/>
      <c r="BB844" s="37"/>
      <c r="BC8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4" s="7"/>
      <c r="BF844" t="str">
        <f>IF(Table1[[#This Row],[Date]]="","","&amp;lt;VOUCHER REMOTEID="&amp;""""&amp;$A$11&amp;$A$13&amp;ROW()&amp;""""&amp;" VCHTYPE="""&amp;F844&amp;""" ACTION="""&amp;"Create"&amp;"""&amp;gt;")</f>
        <v/>
      </c>
      <c r="BG844" t="str">
        <f>IF(Table1[[#This Row],[Date]]="","",TEXT(Table1[[#This Row],[Date]],"yyyymmdd"))</f>
        <v/>
      </c>
      <c r="BH844" t="str">
        <f>Table1[[#This Row],[Date2]]</f>
        <v/>
      </c>
      <c r="BI844" t="str">
        <f>IF(Table1[[#This Row],[Date]]="","",Table1[[#This Row],[Voucher Type]])</f>
        <v/>
      </c>
      <c r="BJ844" t="str">
        <f>IF(Table1[[#This Row],[Ref No / Invoice No]]="","",Table1[[#This Row],[Ref No / Invoice No]])</f>
        <v/>
      </c>
      <c r="BK844" t="str">
        <f>IF(Table1[[#This Row],[Voucher No]]="","",Table1[[#This Row],[Voucher No]])</f>
        <v/>
      </c>
      <c r="BL844" t="str">
        <f>IF(Table1[[#This Row],[Date]]="","",Table1[[#This Row],[Narration]])</f>
        <v/>
      </c>
      <c r="BM844" t="str">
        <f>IF(Table1[[#This Row],[Date]]="","",$A$11&amp;$A$13&amp;ROW())</f>
        <v/>
      </c>
      <c r="BN844" t="str">
        <f>IF(Table1[[#This Row],[Date]]="","",$A$13)</f>
        <v/>
      </c>
      <c r="BP844" t="str">
        <f>IF(Table1[[#This Row],[Ledger 1]]="","","No")</f>
        <v/>
      </c>
      <c r="BQ844" t="str">
        <f>IF(Table1[[#This Row],[Date]]="","",IF(Table1[[#This Row],[Effect 1]]="Dr.","Yes","No"))</f>
        <v/>
      </c>
      <c r="BR844" t="str">
        <f>IF(Table1[[#This Row],[Date]]="","",Table1[[#This Row],[Ledger 1]])</f>
        <v/>
      </c>
      <c r="BS844" t="str">
        <f>IF(Table1[[#This Row],[Date]]="","",IF(Table1[[#This Row],[Effect 1]]="Dr.",-Table1[[#This Row],[Amount 1]],Table1[[#This Row],[Amount 1]]))</f>
        <v/>
      </c>
      <c r="BV844" t="str">
        <f>IF(Table1[[#This Row],[Ledger 2]]="","","No")</f>
        <v/>
      </c>
      <c r="BW844" t="str">
        <f>IF(Table1[[#This Row],[Date]]="","",IF(Table1[[#This Row],[Effect 2]]="Dr.","Yes","No"))</f>
        <v/>
      </c>
      <c r="BX844" t="str">
        <f>IF(Table1[[#This Row],[Date]]="","",Table1[[#This Row],[Ledger 2]])</f>
        <v/>
      </c>
      <c r="BY844" t="str">
        <f>IF(Table1[[#This Row],[Date]]="","",IF(Table1[[#This Row],[Effect 2]]="Dr.",-Table1[[#This Row],[Amount 2]],Table1[[#This Row],[Amount 2]]))</f>
        <v/>
      </c>
      <c r="CB844" t="str">
        <f>IF(Table1[[#This Row],[Ledger 3]]="","","No")</f>
        <v/>
      </c>
      <c r="CC844" t="str">
        <f>IF(Table1[[#This Row],[Ledger 3]]="","",IF(Table1[[#This Row],[Effect 3]]="Dr.","Yes","No"))</f>
        <v/>
      </c>
      <c r="CD844" t="str">
        <f>IF(Table1[[#This Row],[Ledger 3]]="","",Table1[[#This Row],[Ledger 3]])</f>
        <v/>
      </c>
      <c r="CE844" t="str">
        <f>IF(Table1[[#This Row],[Ledger 3]]="","",IF(Table1[[#This Row],[Effect 3]]="Dr.",-Table1[[#This Row],[Amount 3]],Table1[[#This Row],[Amount 3]]))</f>
        <v/>
      </c>
      <c r="CH844" t="str">
        <f>IF(Table1[[#This Row],[Ledger 4]]="","","No")</f>
        <v/>
      </c>
      <c r="CI844" t="str">
        <f>IF(Table1[[#This Row],[Ledger 4]]="","",IF(Table1[[#This Row],[Effect 4]]="Dr.","Yes","No"))</f>
        <v/>
      </c>
      <c r="CJ844" t="str">
        <f>IF(Table1[[#This Row],[Ledger 4]]="","",Table1[[#This Row],[Ledger 4]])</f>
        <v/>
      </c>
      <c r="CK844" t="str">
        <f>IF(Table1[[#This Row],[Ledger 4]]="","",IF(Table1[[#This Row],[Effect 4]]="Dr.",-Table1[[#This Row],[Amount 4]],Table1[[#This Row],[Amount 4]]))</f>
        <v/>
      </c>
      <c r="CN844" t="str">
        <f>IF(Table1[[#This Row],[Ledger 5]]="","","No")</f>
        <v/>
      </c>
      <c r="CO844" t="str">
        <f>IF(Table1[[#This Row],[Ledger 5]]="","",IF(Table1[[#This Row],[Effect 5]]="Dr.","Yes","No"))</f>
        <v/>
      </c>
      <c r="CP844" t="str">
        <f>IF(Table1[[#This Row],[Ledger 5]]="","",Table1[[#This Row],[Ledger 5]])</f>
        <v/>
      </c>
      <c r="CQ844" t="str">
        <f>IF(Table1[[#This Row],[Ledger 5]]="","",IF(Table1[[#This Row],[Effect 5]]="Dr.",-Table1[[#This Row],[Amount 5]],Table1[[#This Row],[Amount 5]]))</f>
        <v/>
      </c>
      <c r="CT844" t="str">
        <f>IF(Table1[[#This Row],[Ledger 6]]="","","No")</f>
        <v/>
      </c>
      <c r="CU844" t="str">
        <f>IF(Table1[[#This Row],[Ledger 6]]="","",IF(Table1[[#This Row],[Effect 6]]="Dr.","Yes","No"))</f>
        <v/>
      </c>
      <c r="CV844" t="str">
        <f>IF(Table1[[#This Row],[Ledger 6]]="","",Table1[[#This Row],[Ledger 6]])</f>
        <v/>
      </c>
      <c r="CW844" t="str">
        <f>IF(Table1[[#This Row],[Ledger 6]]="","",IF(Table1[[#This Row],[Effect 6]]="Dr.",-Table1[[#This Row],[Amount 6]],Table1[[#This Row],[Amount 6]]))</f>
        <v/>
      </c>
      <c r="CZ844" t="str">
        <f>IF(Table1[[#This Row],[Ledger 7]]="","","No")</f>
        <v/>
      </c>
      <c r="DA844" t="str">
        <f>IF(Table1[[#This Row],[Ledger 7]]="","",IF(Table1[[#This Row],[Effect 7]]="Dr.","Yes","No"))</f>
        <v/>
      </c>
      <c r="DB844" t="str">
        <f>IF(Table1[[#This Row],[Ledger 7]]="","",Table1[[#This Row],[Ledger 7]])</f>
        <v/>
      </c>
      <c r="DC844" t="str">
        <f>IF(Table1[[#This Row],[Ledger 7]]="","",IF(Table1[[#This Row],[Effect 7]]="Dr.",-Table1[[#This Row],[Amount 7]],Table1[[#This Row],[Amount 7]]))</f>
        <v/>
      </c>
      <c r="DF844" t="str">
        <f>IF(Table1[[#This Row],[Ledger 8]]="","","No")</f>
        <v/>
      </c>
      <c r="DG844" t="str">
        <f>IF(Table1[[#This Row],[Ledger 8]]="","",IF(Table1[[#This Row],[Effect 8]]="Dr.","Yes","No"))</f>
        <v/>
      </c>
      <c r="DH844" t="str">
        <f>IF(Table1[[#This Row],[Ledger 8]]="","",Table1[[#This Row],[Ledger 8]])</f>
        <v/>
      </c>
      <c r="DI844" t="str">
        <f>IF(Table1[[#This Row],[Ledger 8]]="","",IF(Table1[[#This Row],[Effect 8]]="Dr.",-Table1[[#This Row],[Amount 8]],Table1[[#This Row],[Amount 8]]))</f>
        <v/>
      </c>
      <c r="DL844" t="str">
        <f>IF(Table1[[#This Row],[Ledger 9]]="","","No")</f>
        <v/>
      </c>
      <c r="DM844" t="str">
        <f>IF(Table1[[#This Row],[Ledger 9]]="","",IF(Table1[[#This Row],[Effect 9]]="Dr.","Yes","No"))</f>
        <v/>
      </c>
      <c r="DN844" t="str">
        <f>IF(Table1[[#This Row],[Ledger 9]]="","",Table1[[#This Row],[Ledger 9]])</f>
        <v/>
      </c>
      <c r="DO844" t="str">
        <f>IF(Table1[[#This Row],[Ledger 9]]="","",IF(Table1[[#This Row],[Effect 9]]="Dr.",-Table1[[#This Row],[Amount 9]],Table1[[#This Row],[Amount 9]]))</f>
        <v/>
      </c>
      <c r="DR844" t="str">
        <f>IF(Table1[[#This Row],[Ledger 10]]="","","No")</f>
        <v/>
      </c>
      <c r="DS844" t="str">
        <f>IF(Table1[[#This Row],[Ledger 10]]="","",IF(Table1[[#This Row],[Effect 10]]="Dr.","Yes","No"))</f>
        <v/>
      </c>
      <c r="DT844" t="str">
        <f>IF(Table1[[#This Row],[Ledger 10]]="","",Table1[[#This Row],[Ledger 10]])</f>
        <v/>
      </c>
      <c r="DU844" t="str">
        <f>IF(Table1[[#This Row],[Ledger 10]]="","",IF(Table1[[#This Row],[Effect 10]]="Dr.",-Table1[[#This Row],[Amount 10]],Table1[[#This Row],[Amount 10]]))</f>
        <v/>
      </c>
      <c r="DX844" t="str">
        <f>IF(Table1[[#This Row],[Ledger 11]]="","","No")</f>
        <v/>
      </c>
      <c r="DY844" t="str">
        <f>IF(Table1[[#This Row],[Ledger 11]]="","",IF(Table1[[#This Row],[Effect 11]]="Dr.","Yes","No"))</f>
        <v/>
      </c>
      <c r="DZ844" t="str">
        <f>IF(Table1[[#This Row],[Ledger 11]]="","",Table1[[#This Row],[Ledger 11]])</f>
        <v/>
      </c>
      <c r="EA844" t="str">
        <f>IF(Table1[[#This Row],[Ledger 11]]="","",IF(Table1[[#This Row],[Effect 11]]="Dr.",-Table1[[#This Row],[Amount 11]],Table1[[#This Row],[Amount 11]]))</f>
        <v/>
      </c>
      <c r="ED844" t="str">
        <f>IF(Table1[[#This Row],[Ledger 12]]="","","No")</f>
        <v/>
      </c>
      <c r="EE844" t="str">
        <f>IF(Table1[[#This Row],[Ledger 12]]="","",IF(Table1[[#This Row],[Effect 12]]="Dr.","Yes","No"))</f>
        <v/>
      </c>
      <c r="EF844" t="str">
        <f>IF(Table1[[#This Row],[Ledger 12]]="","",Table1[[#This Row],[Ledger 12]])</f>
        <v/>
      </c>
      <c r="EG844" t="str">
        <f>IF(Table1[[#This Row],[Ledger 12]]="","",IF(Table1[[#This Row],[Effect 12]]="Dr.",-Table1[[#This Row],[Amount 12]],Table1[[#This Row],[Amount 12]]))</f>
        <v/>
      </c>
      <c r="EJ844" t="str">
        <f>IF(Table1[[#This Row],[Ledger 13]]="","","No")</f>
        <v/>
      </c>
      <c r="EK844" t="str">
        <f>IF(Table1[[#This Row],[Ledger 13]]="","",IF(Table1[[#This Row],[Effect 13]]="Dr.","Yes","No"))</f>
        <v/>
      </c>
      <c r="EL844" t="str">
        <f>IF(Table1[[#This Row],[Ledger 13]]="","",Table1[[#This Row],[Ledger 13]])</f>
        <v/>
      </c>
      <c r="EM844" t="str">
        <f>IF(Table1[[#This Row],[Ledger 13]]="","",IF(Table1[[#This Row],[Effect 13]]="Dr.",-Table1[[#This Row],[Amount 13]],Table1[[#This Row],[Amount 13]]))</f>
        <v/>
      </c>
      <c r="EP844" t="str">
        <f>IF(Table1[[#This Row],[Ledger 14]]="","","No")</f>
        <v/>
      </c>
      <c r="EQ844" t="str">
        <f>IF(Table1[[#This Row],[Ledger 14]]="","",IF(Table1[[#This Row],[Effect 14]]="Dr.","Yes","No"))</f>
        <v/>
      </c>
      <c r="ER844" t="str">
        <f>IF(Table1[[#This Row],[Ledger 14]]="","",Table1[[#This Row],[Ledger 14]])</f>
        <v/>
      </c>
      <c r="ES844" t="str">
        <f>IF(Table1[[#This Row],[Ledger 14]]="","",IF(Table1[[#This Row],[Effect 14]]="Dr.",-Table1[[#This Row],[Amount 14]],Table1[[#This Row],[Amount 14]]))</f>
        <v/>
      </c>
      <c r="EV844" t="str">
        <f>IF(Table1[[#This Row],[Ledger 15]]="","","No")</f>
        <v/>
      </c>
      <c r="EW844" t="str">
        <f>IF(Table1[[#This Row],[Ledger 15]]="","",IF(Table1[[#This Row],[Effect 15]]="Dr.","Yes","No"))</f>
        <v/>
      </c>
      <c r="EX844" t="str">
        <f>IF(Table1[[#This Row],[Ledger 15]]="","",Table1[[#This Row],[Ledger 15]])</f>
        <v/>
      </c>
      <c r="EY844" t="str">
        <f>IF(Table1[[#This Row],[Ledger 15]]="","",IF(Table1[[#This Row],[Effect 15]]="Dr.",-Table1[[#This Row],[Amount 15]],Table1[[#This Row],[Amount 15]]))</f>
        <v/>
      </c>
      <c r="FD8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4">
        <f>IF(Table1[[#This Row],[Date]]="",0,IF(AND(Table1[[#This Row],[Date]]&gt;=$FE$2,Table1[[#This Row],[Date]]&lt;=$FE$3),0,1))</f>
        <v>0</v>
      </c>
      <c r="FF844">
        <f>IF(Table1[[#This Row],[Date]]="",0,IF(TYPE(VLOOKUP(Table1[[#This Row],[Voucher Type]],Table1[[#All],[Voucher Type Master]],1,FALSE))=16,1,0))</f>
        <v>0</v>
      </c>
      <c r="FG844">
        <f>IF(TYPE(IF(Table1[[#This Row],[Date]]="",0,IF(VLOOKUP(Table1[[#This Row],[Voucher Type]],$FY$5:$FZ$13,2,0)=Table1[[#This Row],[Effect 1]],0,1)))=16,1,0)</f>
        <v>0</v>
      </c>
      <c r="FH8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4">
        <f>IF(LEN(Table1[[#This Row],[Ledger 1]])&gt;0,IF(TYPE(VLOOKUP(Table1[[#This Row],[Ledger 1]],GZ:GZ,1,0))=16,1,0),0)</f>
        <v>0</v>
      </c>
      <c r="FJ844">
        <f>IF(LEN(Table1[[#This Row],[Ledger 2]])&gt;0,IF(TYPE(VLOOKUP(Table1[[#This Row],[Ledger 2]],GZ:GZ,1,0))=16,1,0),0)</f>
        <v>0</v>
      </c>
      <c r="FK844">
        <f>IF(LEN(Table1[[#This Row],[Ledger 3]])&gt;0,IF(TYPE(VLOOKUP(Table1[[#This Row],[Ledger 3]],GZ:GZ,1,0))=16,1,0),0)</f>
        <v>0</v>
      </c>
      <c r="FL844">
        <f>IF(LEN(Table1[[#This Row],[Ledger 4]])&gt;0,IF(TYPE(VLOOKUP(Table1[[#This Row],[Ledger 4]],GZ:GZ,1,0))=16,1,0),0)</f>
        <v>0</v>
      </c>
      <c r="FM844">
        <f>IF(LEN(Table1[[#This Row],[Ledger 5]])&gt;0,IF(TYPE(VLOOKUP(Table1[[#This Row],[Ledger 5]],GZ:GZ,1,0))=16,1,0),0)</f>
        <v>0</v>
      </c>
      <c r="FN844">
        <f>IF(LEN(Table1[[#This Row],[Ledger 6]])&gt;0,IF(TYPE(VLOOKUP(Table1[[#This Row],[Ledger 6]],$GZ:$GZ,1,0))=16,1,0),0)</f>
        <v>0</v>
      </c>
      <c r="FO844">
        <f>IF(LEN(Table1[[#This Row],[Ledger 7]])&gt;0,IF(TYPE(VLOOKUP(Table1[[#This Row],[Ledger 7]],$GZ:$GZ,1,0))=16,1,0),0)</f>
        <v>0</v>
      </c>
      <c r="FP844">
        <f>IF(LEN(Table1[[#This Row],[Ledger 8]])&gt;0,IF(TYPE(VLOOKUP(Table1[[#This Row],[Ledger 8]],$GZ:$GZ,1,0))=16,1,0),0)</f>
        <v>0</v>
      </c>
      <c r="FQ844">
        <f>IF(LEN(Table1[[#This Row],[Ledger 9]])&gt;0,IF(TYPE(VLOOKUP(Table1[[#This Row],[Ledger 9]],$GZ:$GZ,1,0))=16,1,0),0)</f>
        <v>0</v>
      </c>
      <c r="FR844">
        <f>IF(LEN(Table1[[#This Row],[Ledger 10]])&gt;0,IF(TYPE(VLOOKUP(Table1[[#This Row],[Ledger 10]],$GZ:$GZ,1,0))=16,1,0),0)</f>
        <v>0</v>
      </c>
      <c r="FS844">
        <f>IF(LEN(Table1[[#This Row],[Ledger 11]])&gt;0,IF(TYPE(VLOOKUP(Table1[[#This Row],[Ledger 11]],$GZ:$GZ,1,0))=16,1,0),0)</f>
        <v>0</v>
      </c>
      <c r="FT844">
        <f>IF(LEN(Table1[[#This Row],[Ledger 12]])&gt;0,IF(TYPE(VLOOKUP(Table1[[#This Row],[Ledger 12]],$GZ:$GZ,1,0))=16,1,0),0)</f>
        <v>0</v>
      </c>
      <c r="FU844">
        <f>IF(LEN(Table1[[#This Row],[Ledger 13]])&gt;0,IF(TYPE(VLOOKUP(Table1[[#This Row],[Ledger 13]],$GZ:$GZ,1,0))=16,1,0),0)</f>
        <v>0</v>
      </c>
      <c r="FV844">
        <f>IF(LEN(Table1[[#This Row],[Ledger 14]])&gt;0,IF(TYPE(VLOOKUP(Table1[[#This Row],[Ledger 14]],$GZ:$GZ,1,0))=16,1,0),0)</f>
        <v>0</v>
      </c>
      <c r="FW844">
        <f>IF(LEN(Table1[[#This Row],[Ledger 15]])&gt;0,IF(TYPE(VLOOKUP(Table1[[#This Row],[Ledger 15]],$GZ:$GZ,1,0))=16,1,0),0)</f>
        <v>0</v>
      </c>
    </row>
    <row r="845" spans="4:179" ht="33" customHeight="1" x14ac:dyDescent="0.45">
      <c r="D845" s="8">
        <f t="shared" si="22"/>
        <v>840</v>
      </c>
      <c r="E845" s="32"/>
      <c r="F845" s="34"/>
      <c r="G845" s="34"/>
      <c r="H845" s="34"/>
      <c r="I845" s="34"/>
      <c r="J845" s="38"/>
      <c r="K845" s="33"/>
      <c r="L845" s="36"/>
      <c r="M845" s="35"/>
      <c r="N845" s="34"/>
      <c r="O845" s="41"/>
      <c r="P845" s="35"/>
      <c r="Q845" s="34"/>
      <c r="R845" s="37"/>
      <c r="S845" s="35"/>
      <c r="T845" s="34"/>
      <c r="U845" s="37"/>
      <c r="V845" s="35"/>
      <c r="W845" s="34"/>
      <c r="X845" s="37"/>
      <c r="Y845" s="35"/>
      <c r="Z845" s="34"/>
      <c r="AA845" s="37"/>
      <c r="AB845" s="35"/>
      <c r="AC845" s="34"/>
      <c r="AD845" s="37"/>
      <c r="AE845" s="35"/>
      <c r="AF845" s="34"/>
      <c r="AG845" s="37"/>
      <c r="AH845" s="35"/>
      <c r="AI845" s="34"/>
      <c r="AJ845" s="37"/>
      <c r="AK845" s="35"/>
      <c r="AL845" s="34"/>
      <c r="AM845" s="37"/>
      <c r="AN845" s="35"/>
      <c r="AO845" s="34"/>
      <c r="AP845" s="37"/>
      <c r="AQ845" s="35"/>
      <c r="AR845" s="34"/>
      <c r="AS845" s="37"/>
      <c r="AT845" s="35"/>
      <c r="AU845" s="34"/>
      <c r="AV845" s="37"/>
      <c r="AW845" s="35"/>
      <c r="AX845" s="34"/>
      <c r="AY845" s="37"/>
      <c r="AZ845" s="35"/>
      <c r="BA845" s="34"/>
      <c r="BB845" s="37"/>
      <c r="BC8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5" s="7"/>
      <c r="BF845" t="str">
        <f>IF(Table1[[#This Row],[Date]]="","","&amp;lt;VOUCHER REMOTEID="&amp;""""&amp;$A$11&amp;$A$13&amp;ROW()&amp;""""&amp;" VCHTYPE="""&amp;F845&amp;""" ACTION="""&amp;"Create"&amp;"""&amp;gt;")</f>
        <v/>
      </c>
      <c r="BG845" t="str">
        <f>IF(Table1[[#This Row],[Date]]="","",TEXT(Table1[[#This Row],[Date]],"yyyymmdd"))</f>
        <v/>
      </c>
      <c r="BH845" t="str">
        <f>Table1[[#This Row],[Date2]]</f>
        <v/>
      </c>
      <c r="BI845" t="str">
        <f>IF(Table1[[#This Row],[Date]]="","",Table1[[#This Row],[Voucher Type]])</f>
        <v/>
      </c>
      <c r="BJ845" t="str">
        <f>IF(Table1[[#This Row],[Ref No / Invoice No]]="","",Table1[[#This Row],[Ref No / Invoice No]])</f>
        <v/>
      </c>
      <c r="BK845" t="str">
        <f>IF(Table1[[#This Row],[Voucher No]]="","",Table1[[#This Row],[Voucher No]])</f>
        <v/>
      </c>
      <c r="BL845" t="str">
        <f>IF(Table1[[#This Row],[Date]]="","",Table1[[#This Row],[Narration]])</f>
        <v/>
      </c>
      <c r="BM845" t="str">
        <f>IF(Table1[[#This Row],[Date]]="","",$A$11&amp;$A$13&amp;ROW())</f>
        <v/>
      </c>
      <c r="BN845" t="str">
        <f>IF(Table1[[#This Row],[Date]]="","",$A$13)</f>
        <v/>
      </c>
      <c r="BP845" t="str">
        <f>IF(Table1[[#This Row],[Ledger 1]]="","","No")</f>
        <v/>
      </c>
      <c r="BQ845" t="str">
        <f>IF(Table1[[#This Row],[Date]]="","",IF(Table1[[#This Row],[Effect 1]]="Dr.","Yes","No"))</f>
        <v/>
      </c>
      <c r="BR845" t="str">
        <f>IF(Table1[[#This Row],[Date]]="","",Table1[[#This Row],[Ledger 1]])</f>
        <v/>
      </c>
      <c r="BS845" t="str">
        <f>IF(Table1[[#This Row],[Date]]="","",IF(Table1[[#This Row],[Effect 1]]="Dr.",-Table1[[#This Row],[Amount 1]],Table1[[#This Row],[Amount 1]]))</f>
        <v/>
      </c>
      <c r="BV845" t="str">
        <f>IF(Table1[[#This Row],[Ledger 2]]="","","No")</f>
        <v/>
      </c>
      <c r="BW845" t="str">
        <f>IF(Table1[[#This Row],[Date]]="","",IF(Table1[[#This Row],[Effect 2]]="Dr.","Yes","No"))</f>
        <v/>
      </c>
      <c r="BX845" t="str">
        <f>IF(Table1[[#This Row],[Date]]="","",Table1[[#This Row],[Ledger 2]])</f>
        <v/>
      </c>
      <c r="BY845" t="str">
        <f>IF(Table1[[#This Row],[Date]]="","",IF(Table1[[#This Row],[Effect 2]]="Dr.",-Table1[[#This Row],[Amount 2]],Table1[[#This Row],[Amount 2]]))</f>
        <v/>
      </c>
      <c r="CB845" t="str">
        <f>IF(Table1[[#This Row],[Ledger 3]]="","","No")</f>
        <v/>
      </c>
      <c r="CC845" t="str">
        <f>IF(Table1[[#This Row],[Ledger 3]]="","",IF(Table1[[#This Row],[Effect 3]]="Dr.","Yes","No"))</f>
        <v/>
      </c>
      <c r="CD845" t="str">
        <f>IF(Table1[[#This Row],[Ledger 3]]="","",Table1[[#This Row],[Ledger 3]])</f>
        <v/>
      </c>
      <c r="CE845" t="str">
        <f>IF(Table1[[#This Row],[Ledger 3]]="","",IF(Table1[[#This Row],[Effect 3]]="Dr.",-Table1[[#This Row],[Amount 3]],Table1[[#This Row],[Amount 3]]))</f>
        <v/>
      </c>
      <c r="CH845" t="str">
        <f>IF(Table1[[#This Row],[Ledger 4]]="","","No")</f>
        <v/>
      </c>
      <c r="CI845" t="str">
        <f>IF(Table1[[#This Row],[Ledger 4]]="","",IF(Table1[[#This Row],[Effect 4]]="Dr.","Yes","No"))</f>
        <v/>
      </c>
      <c r="CJ845" t="str">
        <f>IF(Table1[[#This Row],[Ledger 4]]="","",Table1[[#This Row],[Ledger 4]])</f>
        <v/>
      </c>
      <c r="CK845" t="str">
        <f>IF(Table1[[#This Row],[Ledger 4]]="","",IF(Table1[[#This Row],[Effect 4]]="Dr.",-Table1[[#This Row],[Amount 4]],Table1[[#This Row],[Amount 4]]))</f>
        <v/>
      </c>
      <c r="CN845" t="str">
        <f>IF(Table1[[#This Row],[Ledger 5]]="","","No")</f>
        <v/>
      </c>
      <c r="CO845" t="str">
        <f>IF(Table1[[#This Row],[Ledger 5]]="","",IF(Table1[[#This Row],[Effect 5]]="Dr.","Yes","No"))</f>
        <v/>
      </c>
      <c r="CP845" t="str">
        <f>IF(Table1[[#This Row],[Ledger 5]]="","",Table1[[#This Row],[Ledger 5]])</f>
        <v/>
      </c>
      <c r="CQ845" t="str">
        <f>IF(Table1[[#This Row],[Ledger 5]]="","",IF(Table1[[#This Row],[Effect 5]]="Dr.",-Table1[[#This Row],[Amount 5]],Table1[[#This Row],[Amount 5]]))</f>
        <v/>
      </c>
      <c r="CT845" t="str">
        <f>IF(Table1[[#This Row],[Ledger 6]]="","","No")</f>
        <v/>
      </c>
      <c r="CU845" t="str">
        <f>IF(Table1[[#This Row],[Ledger 6]]="","",IF(Table1[[#This Row],[Effect 6]]="Dr.","Yes","No"))</f>
        <v/>
      </c>
      <c r="CV845" t="str">
        <f>IF(Table1[[#This Row],[Ledger 6]]="","",Table1[[#This Row],[Ledger 6]])</f>
        <v/>
      </c>
      <c r="CW845" t="str">
        <f>IF(Table1[[#This Row],[Ledger 6]]="","",IF(Table1[[#This Row],[Effect 6]]="Dr.",-Table1[[#This Row],[Amount 6]],Table1[[#This Row],[Amount 6]]))</f>
        <v/>
      </c>
      <c r="CZ845" t="str">
        <f>IF(Table1[[#This Row],[Ledger 7]]="","","No")</f>
        <v/>
      </c>
      <c r="DA845" t="str">
        <f>IF(Table1[[#This Row],[Ledger 7]]="","",IF(Table1[[#This Row],[Effect 7]]="Dr.","Yes","No"))</f>
        <v/>
      </c>
      <c r="DB845" t="str">
        <f>IF(Table1[[#This Row],[Ledger 7]]="","",Table1[[#This Row],[Ledger 7]])</f>
        <v/>
      </c>
      <c r="DC845" t="str">
        <f>IF(Table1[[#This Row],[Ledger 7]]="","",IF(Table1[[#This Row],[Effect 7]]="Dr.",-Table1[[#This Row],[Amount 7]],Table1[[#This Row],[Amount 7]]))</f>
        <v/>
      </c>
      <c r="DF845" t="str">
        <f>IF(Table1[[#This Row],[Ledger 8]]="","","No")</f>
        <v/>
      </c>
      <c r="DG845" t="str">
        <f>IF(Table1[[#This Row],[Ledger 8]]="","",IF(Table1[[#This Row],[Effect 8]]="Dr.","Yes","No"))</f>
        <v/>
      </c>
      <c r="DH845" t="str">
        <f>IF(Table1[[#This Row],[Ledger 8]]="","",Table1[[#This Row],[Ledger 8]])</f>
        <v/>
      </c>
      <c r="DI845" t="str">
        <f>IF(Table1[[#This Row],[Ledger 8]]="","",IF(Table1[[#This Row],[Effect 8]]="Dr.",-Table1[[#This Row],[Amount 8]],Table1[[#This Row],[Amount 8]]))</f>
        <v/>
      </c>
      <c r="DL845" t="str">
        <f>IF(Table1[[#This Row],[Ledger 9]]="","","No")</f>
        <v/>
      </c>
      <c r="DM845" t="str">
        <f>IF(Table1[[#This Row],[Ledger 9]]="","",IF(Table1[[#This Row],[Effect 9]]="Dr.","Yes","No"))</f>
        <v/>
      </c>
      <c r="DN845" t="str">
        <f>IF(Table1[[#This Row],[Ledger 9]]="","",Table1[[#This Row],[Ledger 9]])</f>
        <v/>
      </c>
      <c r="DO845" t="str">
        <f>IF(Table1[[#This Row],[Ledger 9]]="","",IF(Table1[[#This Row],[Effect 9]]="Dr.",-Table1[[#This Row],[Amount 9]],Table1[[#This Row],[Amount 9]]))</f>
        <v/>
      </c>
      <c r="DR845" t="str">
        <f>IF(Table1[[#This Row],[Ledger 10]]="","","No")</f>
        <v/>
      </c>
      <c r="DS845" t="str">
        <f>IF(Table1[[#This Row],[Ledger 10]]="","",IF(Table1[[#This Row],[Effect 10]]="Dr.","Yes","No"))</f>
        <v/>
      </c>
      <c r="DT845" t="str">
        <f>IF(Table1[[#This Row],[Ledger 10]]="","",Table1[[#This Row],[Ledger 10]])</f>
        <v/>
      </c>
      <c r="DU845" t="str">
        <f>IF(Table1[[#This Row],[Ledger 10]]="","",IF(Table1[[#This Row],[Effect 10]]="Dr.",-Table1[[#This Row],[Amount 10]],Table1[[#This Row],[Amount 10]]))</f>
        <v/>
      </c>
      <c r="DX845" t="str">
        <f>IF(Table1[[#This Row],[Ledger 11]]="","","No")</f>
        <v/>
      </c>
      <c r="DY845" t="str">
        <f>IF(Table1[[#This Row],[Ledger 11]]="","",IF(Table1[[#This Row],[Effect 11]]="Dr.","Yes","No"))</f>
        <v/>
      </c>
      <c r="DZ845" t="str">
        <f>IF(Table1[[#This Row],[Ledger 11]]="","",Table1[[#This Row],[Ledger 11]])</f>
        <v/>
      </c>
      <c r="EA845" t="str">
        <f>IF(Table1[[#This Row],[Ledger 11]]="","",IF(Table1[[#This Row],[Effect 11]]="Dr.",-Table1[[#This Row],[Amount 11]],Table1[[#This Row],[Amount 11]]))</f>
        <v/>
      </c>
      <c r="ED845" t="str">
        <f>IF(Table1[[#This Row],[Ledger 12]]="","","No")</f>
        <v/>
      </c>
      <c r="EE845" t="str">
        <f>IF(Table1[[#This Row],[Ledger 12]]="","",IF(Table1[[#This Row],[Effect 12]]="Dr.","Yes","No"))</f>
        <v/>
      </c>
      <c r="EF845" t="str">
        <f>IF(Table1[[#This Row],[Ledger 12]]="","",Table1[[#This Row],[Ledger 12]])</f>
        <v/>
      </c>
      <c r="EG845" t="str">
        <f>IF(Table1[[#This Row],[Ledger 12]]="","",IF(Table1[[#This Row],[Effect 12]]="Dr.",-Table1[[#This Row],[Amount 12]],Table1[[#This Row],[Amount 12]]))</f>
        <v/>
      </c>
      <c r="EJ845" t="str">
        <f>IF(Table1[[#This Row],[Ledger 13]]="","","No")</f>
        <v/>
      </c>
      <c r="EK845" t="str">
        <f>IF(Table1[[#This Row],[Ledger 13]]="","",IF(Table1[[#This Row],[Effect 13]]="Dr.","Yes","No"))</f>
        <v/>
      </c>
      <c r="EL845" t="str">
        <f>IF(Table1[[#This Row],[Ledger 13]]="","",Table1[[#This Row],[Ledger 13]])</f>
        <v/>
      </c>
      <c r="EM845" t="str">
        <f>IF(Table1[[#This Row],[Ledger 13]]="","",IF(Table1[[#This Row],[Effect 13]]="Dr.",-Table1[[#This Row],[Amount 13]],Table1[[#This Row],[Amount 13]]))</f>
        <v/>
      </c>
      <c r="EP845" t="str">
        <f>IF(Table1[[#This Row],[Ledger 14]]="","","No")</f>
        <v/>
      </c>
      <c r="EQ845" t="str">
        <f>IF(Table1[[#This Row],[Ledger 14]]="","",IF(Table1[[#This Row],[Effect 14]]="Dr.","Yes","No"))</f>
        <v/>
      </c>
      <c r="ER845" t="str">
        <f>IF(Table1[[#This Row],[Ledger 14]]="","",Table1[[#This Row],[Ledger 14]])</f>
        <v/>
      </c>
      <c r="ES845" t="str">
        <f>IF(Table1[[#This Row],[Ledger 14]]="","",IF(Table1[[#This Row],[Effect 14]]="Dr.",-Table1[[#This Row],[Amount 14]],Table1[[#This Row],[Amount 14]]))</f>
        <v/>
      </c>
      <c r="EV845" t="str">
        <f>IF(Table1[[#This Row],[Ledger 15]]="","","No")</f>
        <v/>
      </c>
      <c r="EW845" t="str">
        <f>IF(Table1[[#This Row],[Ledger 15]]="","",IF(Table1[[#This Row],[Effect 15]]="Dr.","Yes","No"))</f>
        <v/>
      </c>
      <c r="EX845" t="str">
        <f>IF(Table1[[#This Row],[Ledger 15]]="","",Table1[[#This Row],[Ledger 15]])</f>
        <v/>
      </c>
      <c r="EY845" t="str">
        <f>IF(Table1[[#This Row],[Ledger 15]]="","",IF(Table1[[#This Row],[Effect 15]]="Dr.",-Table1[[#This Row],[Amount 15]],Table1[[#This Row],[Amount 15]]))</f>
        <v/>
      </c>
      <c r="FD8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5">
        <f>IF(Table1[[#This Row],[Date]]="",0,IF(AND(Table1[[#This Row],[Date]]&gt;=$FE$2,Table1[[#This Row],[Date]]&lt;=$FE$3),0,1))</f>
        <v>0</v>
      </c>
      <c r="FF845">
        <f>IF(Table1[[#This Row],[Date]]="",0,IF(TYPE(VLOOKUP(Table1[[#This Row],[Voucher Type]],Table1[[#All],[Voucher Type Master]],1,FALSE))=16,1,0))</f>
        <v>0</v>
      </c>
      <c r="FG845">
        <f>IF(TYPE(IF(Table1[[#This Row],[Date]]="",0,IF(VLOOKUP(Table1[[#This Row],[Voucher Type]],$FY$5:$FZ$13,2,0)=Table1[[#This Row],[Effect 1]],0,1)))=16,1,0)</f>
        <v>0</v>
      </c>
      <c r="FH8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5">
        <f>IF(LEN(Table1[[#This Row],[Ledger 1]])&gt;0,IF(TYPE(VLOOKUP(Table1[[#This Row],[Ledger 1]],GZ:GZ,1,0))=16,1,0),0)</f>
        <v>0</v>
      </c>
      <c r="FJ845">
        <f>IF(LEN(Table1[[#This Row],[Ledger 2]])&gt;0,IF(TYPE(VLOOKUP(Table1[[#This Row],[Ledger 2]],GZ:GZ,1,0))=16,1,0),0)</f>
        <v>0</v>
      </c>
      <c r="FK845">
        <f>IF(LEN(Table1[[#This Row],[Ledger 3]])&gt;0,IF(TYPE(VLOOKUP(Table1[[#This Row],[Ledger 3]],GZ:GZ,1,0))=16,1,0),0)</f>
        <v>0</v>
      </c>
      <c r="FL845">
        <f>IF(LEN(Table1[[#This Row],[Ledger 4]])&gt;0,IF(TYPE(VLOOKUP(Table1[[#This Row],[Ledger 4]],GZ:GZ,1,0))=16,1,0),0)</f>
        <v>0</v>
      </c>
      <c r="FM845">
        <f>IF(LEN(Table1[[#This Row],[Ledger 5]])&gt;0,IF(TYPE(VLOOKUP(Table1[[#This Row],[Ledger 5]],GZ:GZ,1,0))=16,1,0),0)</f>
        <v>0</v>
      </c>
      <c r="FN845">
        <f>IF(LEN(Table1[[#This Row],[Ledger 6]])&gt;0,IF(TYPE(VLOOKUP(Table1[[#This Row],[Ledger 6]],$GZ:$GZ,1,0))=16,1,0),0)</f>
        <v>0</v>
      </c>
      <c r="FO845">
        <f>IF(LEN(Table1[[#This Row],[Ledger 7]])&gt;0,IF(TYPE(VLOOKUP(Table1[[#This Row],[Ledger 7]],$GZ:$GZ,1,0))=16,1,0),0)</f>
        <v>0</v>
      </c>
      <c r="FP845">
        <f>IF(LEN(Table1[[#This Row],[Ledger 8]])&gt;0,IF(TYPE(VLOOKUP(Table1[[#This Row],[Ledger 8]],$GZ:$GZ,1,0))=16,1,0),0)</f>
        <v>0</v>
      </c>
      <c r="FQ845">
        <f>IF(LEN(Table1[[#This Row],[Ledger 9]])&gt;0,IF(TYPE(VLOOKUP(Table1[[#This Row],[Ledger 9]],$GZ:$GZ,1,0))=16,1,0),0)</f>
        <v>0</v>
      </c>
      <c r="FR845">
        <f>IF(LEN(Table1[[#This Row],[Ledger 10]])&gt;0,IF(TYPE(VLOOKUP(Table1[[#This Row],[Ledger 10]],$GZ:$GZ,1,0))=16,1,0),0)</f>
        <v>0</v>
      </c>
      <c r="FS845">
        <f>IF(LEN(Table1[[#This Row],[Ledger 11]])&gt;0,IF(TYPE(VLOOKUP(Table1[[#This Row],[Ledger 11]],$GZ:$GZ,1,0))=16,1,0),0)</f>
        <v>0</v>
      </c>
      <c r="FT845">
        <f>IF(LEN(Table1[[#This Row],[Ledger 12]])&gt;0,IF(TYPE(VLOOKUP(Table1[[#This Row],[Ledger 12]],$GZ:$GZ,1,0))=16,1,0),0)</f>
        <v>0</v>
      </c>
      <c r="FU845">
        <f>IF(LEN(Table1[[#This Row],[Ledger 13]])&gt;0,IF(TYPE(VLOOKUP(Table1[[#This Row],[Ledger 13]],$GZ:$GZ,1,0))=16,1,0),0)</f>
        <v>0</v>
      </c>
      <c r="FV845">
        <f>IF(LEN(Table1[[#This Row],[Ledger 14]])&gt;0,IF(TYPE(VLOOKUP(Table1[[#This Row],[Ledger 14]],$GZ:$GZ,1,0))=16,1,0),0)</f>
        <v>0</v>
      </c>
      <c r="FW845">
        <f>IF(LEN(Table1[[#This Row],[Ledger 15]])&gt;0,IF(TYPE(VLOOKUP(Table1[[#This Row],[Ledger 15]],$GZ:$GZ,1,0))=16,1,0),0)</f>
        <v>0</v>
      </c>
    </row>
    <row r="846" spans="4:179" ht="33" customHeight="1" x14ac:dyDescent="0.45">
      <c r="D846" s="8">
        <f t="shared" si="22"/>
        <v>841</v>
      </c>
      <c r="E846" s="32"/>
      <c r="F846" s="34"/>
      <c r="G846" s="34"/>
      <c r="H846" s="34"/>
      <c r="I846" s="34"/>
      <c r="J846" s="38"/>
      <c r="K846" s="33"/>
      <c r="L846" s="36"/>
      <c r="M846" s="35"/>
      <c r="N846" s="34"/>
      <c r="O846" s="41"/>
      <c r="P846" s="35"/>
      <c r="Q846" s="34"/>
      <c r="R846" s="37"/>
      <c r="S846" s="35"/>
      <c r="T846" s="34"/>
      <c r="U846" s="37"/>
      <c r="V846" s="35"/>
      <c r="W846" s="34"/>
      <c r="X846" s="37"/>
      <c r="Y846" s="35"/>
      <c r="Z846" s="34"/>
      <c r="AA846" s="37"/>
      <c r="AB846" s="35"/>
      <c r="AC846" s="34"/>
      <c r="AD846" s="37"/>
      <c r="AE846" s="35"/>
      <c r="AF846" s="34"/>
      <c r="AG846" s="37"/>
      <c r="AH846" s="35"/>
      <c r="AI846" s="34"/>
      <c r="AJ846" s="37"/>
      <c r="AK846" s="35"/>
      <c r="AL846" s="34"/>
      <c r="AM846" s="37"/>
      <c r="AN846" s="35"/>
      <c r="AO846" s="34"/>
      <c r="AP846" s="37"/>
      <c r="AQ846" s="35"/>
      <c r="AR846" s="34"/>
      <c r="AS846" s="37"/>
      <c r="AT846" s="35"/>
      <c r="AU846" s="34"/>
      <c r="AV846" s="37"/>
      <c r="AW846" s="35"/>
      <c r="AX846" s="34"/>
      <c r="AY846" s="37"/>
      <c r="AZ846" s="35"/>
      <c r="BA846" s="34"/>
      <c r="BB846" s="37"/>
      <c r="BC8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6" s="7"/>
      <c r="BF846" t="str">
        <f>IF(Table1[[#This Row],[Date]]="","","&amp;lt;VOUCHER REMOTEID="&amp;""""&amp;$A$11&amp;$A$13&amp;ROW()&amp;""""&amp;" VCHTYPE="""&amp;F846&amp;""" ACTION="""&amp;"Create"&amp;"""&amp;gt;")</f>
        <v/>
      </c>
      <c r="BG846" t="str">
        <f>IF(Table1[[#This Row],[Date]]="","",TEXT(Table1[[#This Row],[Date]],"yyyymmdd"))</f>
        <v/>
      </c>
      <c r="BH846" t="str">
        <f>Table1[[#This Row],[Date2]]</f>
        <v/>
      </c>
      <c r="BI846" t="str">
        <f>IF(Table1[[#This Row],[Date]]="","",Table1[[#This Row],[Voucher Type]])</f>
        <v/>
      </c>
      <c r="BJ846" t="str">
        <f>IF(Table1[[#This Row],[Ref No / Invoice No]]="","",Table1[[#This Row],[Ref No / Invoice No]])</f>
        <v/>
      </c>
      <c r="BK846" t="str">
        <f>IF(Table1[[#This Row],[Voucher No]]="","",Table1[[#This Row],[Voucher No]])</f>
        <v/>
      </c>
      <c r="BL846" t="str">
        <f>IF(Table1[[#This Row],[Date]]="","",Table1[[#This Row],[Narration]])</f>
        <v/>
      </c>
      <c r="BM846" t="str">
        <f>IF(Table1[[#This Row],[Date]]="","",$A$11&amp;$A$13&amp;ROW())</f>
        <v/>
      </c>
      <c r="BN846" t="str">
        <f>IF(Table1[[#This Row],[Date]]="","",$A$13)</f>
        <v/>
      </c>
      <c r="BP846" t="str">
        <f>IF(Table1[[#This Row],[Ledger 1]]="","","No")</f>
        <v/>
      </c>
      <c r="BQ846" t="str">
        <f>IF(Table1[[#This Row],[Date]]="","",IF(Table1[[#This Row],[Effect 1]]="Dr.","Yes","No"))</f>
        <v/>
      </c>
      <c r="BR846" t="str">
        <f>IF(Table1[[#This Row],[Date]]="","",Table1[[#This Row],[Ledger 1]])</f>
        <v/>
      </c>
      <c r="BS846" t="str">
        <f>IF(Table1[[#This Row],[Date]]="","",IF(Table1[[#This Row],[Effect 1]]="Dr.",-Table1[[#This Row],[Amount 1]],Table1[[#This Row],[Amount 1]]))</f>
        <v/>
      </c>
      <c r="BV846" t="str">
        <f>IF(Table1[[#This Row],[Ledger 2]]="","","No")</f>
        <v/>
      </c>
      <c r="BW846" t="str">
        <f>IF(Table1[[#This Row],[Date]]="","",IF(Table1[[#This Row],[Effect 2]]="Dr.","Yes","No"))</f>
        <v/>
      </c>
      <c r="BX846" t="str">
        <f>IF(Table1[[#This Row],[Date]]="","",Table1[[#This Row],[Ledger 2]])</f>
        <v/>
      </c>
      <c r="BY846" t="str">
        <f>IF(Table1[[#This Row],[Date]]="","",IF(Table1[[#This Row],[Effect 2]]="Dr.",-Table1[[#This Row],[Amount 2]],Table1[[#This Row],[Amount 2]]))</f>
        <v/>
      </c>
      <c r="CB846" t="str">
        <f>IF(Table1[[#This Row],[Ledger 3]]="","","No")</f>
        <v/>
      </c>
      <c r="CC846" t="str">
        <f>IF(Table1[[#This Row],[Ledger 3]]="","",IF(Table1[[#This Row],[Effect 3]]="Dr.","Yes","No"))</f>
        <v/>
      </c>
      <c r="CD846" t="str">
        <f>IF(Table1[[#This Row],[Ledger 3]]="","",Table1[[#This Row],[Ledger 3]])</f>
        <v/>
      </c>
      <c r="CE846" t="str">
        <f>IF(Table1[[#This Row],[Ledger 3]]="","",IF(Table1[[#This Row],[Effect 3]]="Dr.",-Table1[[#This Row],[Amount 3]],Table1[[#This Row],[Amount 3]]))</f>
        <v/>
      </c>
      <c r="CH846" t="str">
        <f>IF(Table1[[#This Row],[Ledger 4]]="","","No")</f>
        <v/>
      </c>
      <c r="CI846" t="str">
        <f>IF(Table1[[#This Row],[Ledger 4]]="","",IF(Table1[[#This Row],[Effect 4]]="Dr.","Yes","No"))</f>
        <v/>
      </c>
      <c r="CJ846" t="str">
        <f>IF(Table1[[#This Row],[Ledger 4]]="","",Table1[[#This Row],[Ledger 4]])</f>
        <v/>
      </c>
      <c r="CK846" t="str">
        <f>IF(Table1[[#This Row],[Ledger 4]]="","",IF(Table1[[#This Row],[Effect 4]]="Dr.",-Table1[[#This Row],[Amount 4]],Table1[[#This Row],[Amount 4]]))</f>
        <v/>
      </c>
      <c r="CN846" t="str">
        <f>IF(Table1[[#This Row],[Ledger 5]]="","","No")</f>
        <v/>
      </c>
      <c r="CO846" t="str">
        <f>IF(Table1[[#This Row],[Ledger 5]]="","",IF(Table1[[#This Row],[Effect 5]]="Dr.","Yes","No"))</f>
        <v/>
      </c>
      <c r="CP846" t="str">
        <f>IF(Table1[[#This Row],[Ledger 5]]="","",Table1[[#This Row],[Ledger 5]])</f>
        <v/>
      </c>
      <c r="CQ846" t="str">
        <f>IF(Table1[[#This Row],[Ledger 5]]="","",IF(Table1[[#This Row],[Effect 5]]="Dr.",-Table1[[#This Row],[Amount 5]],Table1[[#This Row],[Amount 5]]))</f>
        <v/>
      </c>
      <c r="CT846" t="str">
        <f>IF(Table1[[#This Row],[Ledger 6]]="","","No")</f>
        <v/>
      </c>
      <c r="CU846" t="str">
        <f>IF(Table1[[#This Row],[Ledger 6]]="","",IF(Table1[[#This Row],[Effect 6]]="Dr.","Yes","No"))</f>
        <v/>
      </c>
      <c r="CV846" t="str">
        <f>IF(Table1[[#This Row],[Ledger 6]]="","",Table1[[#This Row],[Ledger 6]])</f>
        <v/>
      </c>
      <c r="CW846" t="str">
        <f>IF(Table1[[#This Row],[Ledger 6]]="","",IF(Table1[[#This Row],[Effect 6]]="Dr.",-Table1[[#This Row],[Amount 6]],Table1[[#This Row],[Amount 6]]))</f>
        <v/>
      </c>
      <c r="CZ846" t="str">
        <f>IF(Table1[[#This Row],[Ledger 7]]="","","No")</f>
        <v/>
      </c>
      <c r="DA846" t="str">
        <f>IF(Table1[[#This Row],[Ledger 7]]="","",IF(Table1[[#This Row],[Effect 7]]="Dr.","Yes","No"))</f>
        <v/>
      </c>
      <c r="DB846" t="str">
        <f>IF(Table1[[#This Row],[Ledger 7]]="","",Table1[[#This Row],[Ledger 7]])</f>
        <v/>
      </c>
      <c r="DC846" t="str">
        <f>IF(Table1[[#This Row],[Ledger 7]]="","",IF(Table1[[#This Row],[Effect 7]]="Dr.",-Table1[[#This Row],[Amount 7]],Table1[[#This Row],[Amount 7]]))</f>
        <v/>
      </c>
      <c r="DF846" t="str">
        <f>IF(Table1[[#This Row],[Ledger 8]]="","","No")</f>
        <v/>
      </c>
      <c r="DG846" t="str">
        <f>IF(Table1[[#This Row],[Ledger 8]]="","",IF(Table1[[#This Row],[Effect 8]]="Dr.","Yes","No"))</f>
        <v/>
      </c>
      <c r="DH846" t="str">
        <f>IF(Table1[[#This Row],[Ledger 8]]="","",Table1[[#This Row],[Ledger 8]])</f>
        <v/>
      </c>
      <c r="DI846" t="str">
        <f>IF(Table1[[#This Row],[Ledger 8]]="","",IF(Table1[[#This Row],[Effect 8]]="Dr.",-Table1[[#This Row],[Amount 8]],Table1[[#This Row],[Amount 8]]))</f>
        <v/>
      </c>
      <c r="DL846" t="str">
        <f>IF(Table1[[#This Row],[Ledger 9]]="","","No")</f>
        <v/>
      </c>
      <c r="DM846" t="str">
        <f>IF(Table1[[#This Row],[Ledger 9]]="","",IF(Table1[[#This Row],[Effect 9]]="Dr.","Yes","No"))</f>
        <v/>
      </c>
      <c r="DN846" t="str">
        <f>IF(Table1[[#This Row],[Ledger 9]]="","",Table1[[#This Row],[Ledger 9]])</f>
        <v/>
      </c>
      <c r="DO846" t="str">
        <f>IF(Table1[[#This Row],[Ledger 9]]="","",IF(Table1[[#This Row],[Effect 9]]="Dr.",-Table1[[#This Row],[Amount 9]],Table1[[#This Row],[Amount 9]]))</f>
        <v/>
      </c>
      <c r="DR846" t="str">
        <f>IF(Table1[[#This Row],[Ledger 10]]="","","No")</f>
        <v/>
      </c>
      <c r="DS846" t="str">
        <f>IF(Table1[[#This Row],[Ledger 10]]="","",IF(Table1[[#This Row],[Effect 10]]="Dr.","Yes","No"))</f>
        <v/>
      </c>
      <c r="DT846" t="str">
        <f>IF(Table1[[#This Row],[Ledger 10]]="","",Table1[[#This Row],[Ledger 10]])</f>
        <v/>
      </c>
      <c r="DU846" t="str">
        <f>IF(Table1[[#This Row],[Ledger 10]]="","",IF(Table1[[#This Row],[Effect 10]]="Dr.",-Table1[[#This Row],[Amount 10]],Table1[[#This Row],[Amount 10]]))</f>
        <v/>
      </c>
      <c r="DX846" t="str">
        <f>IF(Table1[[#This Row],[Ledger 11]]="","","No")</f>
        <v/>
      </c>
      <c r="DY846" t="str">
        <f>IF(Table1[[#This Row],[Ledger 11]]="","",IF(Table1[[#This Row],[Effect 11]]="Dr.","Yes","No"))</f>
        <v/>
      </c>
      <c r="DZ846" t="str">
        <f>IF(Table1[[#This Row],[Ledger 11]]="","",Table1[[#This Row],[Ledger 11]])</f>
        <v/>
      </c>
      <c r="EA846" t="str">
        <f>IF(Table1[[#This Row],[Ledger 11]]="","",IF(Table1[[#This Row],[Effect 11]]="Dr.",-Table1[[#This Row],[Amount 11]],Table1[[#This Row],[Amount 11]]))</f>
        <v/>
      </c>
      <c r="ED846" t="str">
        <f>IF(Table1[[#This Row],[Ledger 12]]="","","No")</f>
        <v/>
      </c>
      <c r="EE846" t="str">
        <f>IF(Table1[[#This Row],[Ledger 12]]="","",IF(Table1[[#This Row],[Effect 12]]="Dr.","Yes","No"))</f>
        <v/>
      </c>
      <c r="EF846" t="str">
        <f>IF(Table1[[#This Row],[Ledger 12]]="","",Table1[[#This Row],[Ledger 12]])</f>
        <v/>
      </c>
      <c r="EG846" t="str">
        <f>IF(Table1[[#This Row],[Ledger 12]]="","",IF(Table1[[#This Row],[Effect 12]]="Dr.",-Table1[[#This Row],[Amount 12]],Table1[[#This Row],[Amount 12]]))</f>
        <v/>
      </c>
      <c r="EJ846" t="str">
        <f>IF(Table1[[#This Row],[Ledger 13]]="","","No")</f>
        <v/>
      </c>
      <c r="EK846" t="str">
        <f>IF(Table1[[#This Row],[Ledger 13]]="","",IF(Table1[[#This Row],[Effect 13]]="Dr.","Yes","No"))</f>
        <v/>
      </c>
      <c r="EL846" t="str">
        <f>IF(Table1[[#This Row],[Ledger 13]]="","",Table1[[#This Row],[Ledger 13]])</f>
        <v/>
      </c>
      <c r="EM846" t="str">
        <f>IF(Table1[[#This Row],[Ledger 13]]="","",IF(Table1[[#This Row],[Effect 13]]="Dr.",-Table1[[#This Row],[Amount 13]],Table1[[#This Row],[Amount 13]]))</f>
        <v/>
      </c>
      <c r="EP846" t="str">
        <f>IF(Table1[[#This Row],[Ledger 14]]="","","No")</f>
        <v/>
      </c>
      <c r="EQ846" t="str">
        <f>IF(Table1[[#This Row],[Ledger 14]]="","",IF(Table1[[#This Row],[Effect 14]]="Dr.","Yes","No"))</f>
        <v/>
      </c>
      <c r="ER846" t="str">
        <f>IF(Table1[[#This Row],[Ledger 14]]="","",Table1[[#This Row],[Ledger 14]])</f>
        <v/>
      </c>
      <c r="ES846" t="str">
        <f>IF(Table1[[#This Row],[Ledger 14]]="","",IF(Table1[[#This Row],[Effect 14]]="Dr.",-Table1[[#This Row],[Amount 14]],Table1[[#This Row],[Amount 14]]))</f>
        <v/>
      </c>
      <c r="EV846" t="str">
        <f>IF(Table1[[#This Row],[Ledger 15]]="","","No")</f>
        <v/>
      </c>
      <c r="EW846" t="str">
        <f>IF(Table1[[#This Row],[Ledger 15]]="","",IF(Table1[[#This Row],[Effect 15]]="Dr.","Yes","No"))</f>
        <v/>
      </c>
      <c r="EX846" t="str">
        <f>IF(Table1[[#This Row],[Ledger 15]]="","",Table1[[#This Row],[Ledger 15]])</f>
        <v/>
      </c>
      <c r="EY846" t="str">
        <f>IF(Table1[[#This Row],[Ledger 15]]="","",IF(Table1[[#This Row],[Effect 15]]="Dr.",-Table1[[#This Row],[Amount 15]],Table1[[#This Row],[Amount 15]]))</f>
        <v/>
      </c>
      <c r="FD8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6">
        <f>IF(Table1[[#This Row],[Date]]="",0,IF(AND(Table1[[#This Row],[Date]]&gt;=$FE$2,Table1[[#This Row],[Date]]&lt;=$FE$3),0,1))</f>
        <v>0</v>
      </c>
      <c r="FF846">
        <f>IF(Table1[[#This Row],[Date]]="",0,IF(TYPE(VLOOKUP(Table1[[#This Row],[Voucher Type]],Table1[[#All],[Voucher Type Master]],1,FALSE))=16,1,0))</f>
        <v>0</v>
      </c>
      <c r="FG846">
        <f>IF(TYPE(IF(Table1[[#This Row],[Date]]="",0,IF(VLOOKUP(Table1[[#This Row],[Voucher Type]],$FY$5:$FZ$13,2,0)=Table1[[#This Row],[Effect 1]],0,1)))=16,1,0)</f>
        <v>0</v>
      </c>
      <c r="FH8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6">
        <f>IF(LEN(Table1[[#This Row],[Ledger 1]])&gt;0,IF(TYPE(VLOOKUP(Table1[[#This Row],[Ledger 1]],GZ:GZ,1,0))=16,1,0),0)</f>
        <v>0</v>
      </c>
      <c r="FJ846">
        <f>IF(LEN(Table1[[#This Row],[Ledger 2]])&gt;0,IF(TYPE(VLOOKUP(Table1[[#This Row],[Ledger 2]],GZ:GZ,1,0))=16,1,0),0)</f>
        <v>0</v>
      </c>
      <c r="FK846">
        <f>IF(LEN(Table1[[#This Row],[Ledger 3]])&gt;0,IF(TYPE(VLOOKUP(Table1[[#This Row],[Ledger 3]],GZ:GZ,1,0))=16,1,0),0)</f>
        <v>0</v>
      </c>
      <c r="FL846">
        <f>IF(LEN(Table1[[#This Row],[Ledger 4]])&gt;0,IF(TYPE(VLOOKUP(Table1[[#This Row],[Ledger 4]],GZ:GZ,1,0))=16,1,0),0)</f>
        <v>0</v>
      </c>
      <c r="FM846">
        <f>IF(LEN(Table1[[#This Row],[Ledger 5]])&gt;0,IF(TYPE(VLOOKUP(Table1[[#This Row],[Ledger 5]],GZ:GZ,1,0))=16,1,0),0)</f>
        <v>0</v>
      </c>
      <c r="FN846">
        <f>IF(LEN(Table1[[#This Row],[Ledger 6]])&gt;0,IF(TYPE(VLOOKUP(Table1[[#This Row],[Ledger 6]],$GZ:$GZ,1,0))=16,1,0),0)</f>
        <v>0</v>
      </c>
      <c r="FO846">
        <f>IF(LEN(Table1[[#This Row],[Ledger 7]])&gt;0,IF(TYPE(VLOOKUP(Table1[[#This Row],[Ledger 7]],$GZ:$GZ,1,0))=16,1,0),0)</f>
        <v>0</v>
      </c>
      <c r="FP846">
        <f>IF(LEN(Table1[[#This Row],[Ledger 8]])&gt;0,IF(TYPE(VLOOKUP(Table1[[#This Row],[Ledger 8]],$GZ:$GZ,1,0))=16,1,0),0)</f>
        <v>0</v>
      </c>
      <c r="FQ846">
        <f>IF(LEN(Table1[[#This Row],[Ledger 9]])&gt;0,IF(TYPE(VLOOKUP(Table1[[#This Row],[Ledger 9]],$GZ:$GZ,1,0))=16,1,0),0)</f>
        <v>0</v>
      </c>
      <c r="FR846">
        <f>IF(LEN(Table1[[#This Row],[Ledger 10]])&gt;0,IF(TYPE(VLOOKUP(Table1[[#This Row],[Ledger 10]],$GZ:$GZ,1,0))=16,1,0),0)</f>
        <v>0</v>
      </c>
      <c r="FS846">
        <f>IF(LEN(Table1[[#This Row],[Ledger 11]])&gt;0,IF(TYPE(VLOOKUP(Table1[[#This Row],[Ledger 11]],$GZ:$GZ,1,0))=16,1,0),0)</f>
        <v>0</v>
      </c>
      <c r="FT846">
        <f>IF(LEN(Table1[[#This Row],[Ledger 12]])&gt;0,IF(TYPE(VLOOKUP(Table1[[#This Row],[Ledger 12]],$GZ:$GZ,1,0))=16,1,0),0)</f>
        <v>0</v>
      </c>
      <c r="FU846">
        <f>IF(LEN(Table1[[#This Row],[Ledger 13]])&gt;0,IF(TYPE(VLOOKUP(Table1[[#This Row],[Ledger 13]],$GZ:$GZ,1,0))=16,1,0),0)</f>
        <v>0</v>
      </c>
      <c r="FV846">
        <f>IF(LEN(Table1[[#This Row],[Ledger 14]])&gt;0,IF(TYPE(VLOOKUP(Table1[[#This Row],[Ledger 14]],$GZ:$GZ,1,0))=16,1,0),0)</f>
        <v>0</v>
      </c>
      <c r="FW846">
        <f>IF(LEN(Table1[[#This Row],[Ledger 15]])&gt;0,IF(TYPE(VLOOKUP(Table1[[#This Row],[Ledger 15]],$GZ:$GZ,1,0))=16,1,0),0)</f>
        <v>0</v>
      </c>
    </row>
    <row r="847" spans="4:179" ht="33" customHeight="1" x14ac:dyDescent="0.45">
      <c r="D847" s="8">
        <f t="shared" si="22"/>
        <v>842</v>
      </c>
      <c r="E847" s="32"/>
      <c r="F847" s="34"/>
      <c r="G847" s="34"/>
      <c r="H847" s="34"/>
      <c r="I847" s="34"/>
      <c r="J847" s="38"/>
      <c r="K847" s="33"/>
      <c r="L847" s="36"/>
      <c r="M847" s="35"/>
      <c r="N847" s="34"/>
      <c r="O847" s="41"/>
      <c r="P847" s="35"/>
      <c r="Q847" s="34"/>
      <c r="R847" s="37"/>
      <c r="S847" s="35"/>
      <c r="T847" s="34"/>
      <c r="U847" s="37"/>
      <c r="V847" s="35"/>
      <c r="W847" s="34"/>
      <c r="X847" s="37"/>
      <c r="Y847" s="35"/>
      <c r="Z847" s="34"/>
      <c r="AA847" s="37"/>
      <c r="AB847" s="35"/>
      <c r="AC847" s="34"/>
      <c r="AD847" s="37"/>
      <c r="AE847" s="35"/>
      <c r="AF847" s="34"/>
      <c r="AG847" s="37"/>
      <c r="AH847" s="35"/>
      <c r="AI847" s="34"/>
      <c r="AJ847" s="37"/>
      <c r="AK847" s="35"/>
      <c r="AL847" s="34"/>
      <c r="AM847" s="37"/>
      <c r="AN847" s="35"/>
      <c r="AO847" s="34"/>
      <c r="AP847" s="37"/>
      <c r="AQ847" s="35"/>
      <c r="AR847" s="34"/>
      <c r="AS847" s="37"/>
      <c r="AT847" s="35"/>
      <c r="AU847" s="34"/>
      <c r="AV847" s="37"/>
      <c r="AW847" s="35"/>
      <c r="AX847" s="34"/>
      <c r="AY847" s="37"/>
      <c r="AZ847" s="35"/>
      <c r="BA847" s="34"/>
      <c r="BB847" s="37"/>
      <c r="BC8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7" s="7"/>
      <c r="BF847" t="str">
        <f>IF(Table1[[#This Row],[Date]]="","","&amp;lt;VOUCHER REMOTEID="&amp;""""&amp;$A$11&amp;$A$13&amp;ROW()&amp;""""&amp;" VCHTYPE="""&amp;F847&amp;""" ACTION="""&amp;"Create"&amp;"""&amp;gt;")</f>
        <v/>
      </c>
      <c r="BG847" t="str">
        <f>IF(Table1[[#This Row],[Date]]="","",TEXT(Table1[[#This Row],[Date]],"yyyymmdd"))</f>
        <v/>
      </c>
      <c r="BH847" t="str">
        <f>Table1[[#This Row],[Date2]]</f>
        <v/>
      </c>
      <c r="BI847" t="str">
        <f>IF(Table1[[#This Row],[Date]]="","",Table1[[#This Row],[Voucher Type]])</f>
        <v/>
      </c>
      <c r="BJ847" t="str">
        <f>IF(Table1[[#This Row],[Ref No / Invoice No]]="","",Table1[[#This Row],[Ref No / Invoice No]])</f>
        <v/>
      </c>
      <c r="BK847" t="str">
        <f>IF(Table1[[#This Row],[Voucher No]]="","",Table1[[#This Row],[Voucher No]])</f>
        <v/>
      </c>
      <c r="BL847" t="str">
        <f>IF(Table1[[#This Row],[Date]]="","",Table1[[#This Row],[Narration]])</f>
        <v/>
      </c>
      <c r="BM847" t="str">
        <f>IF(Table1[[#This Row],[Date]]="","",$A$11&amp;$A$13&amp;ROW())</f>
        <v/>
      </c>
      <c r="BN847" t="str">
        <f>IF(Table1[[#This Row],[Date]]="","",$A$13)</f>
        <v/>
      </c>
      <c r="BP847" t="str">
        <f>IF(Table1[[#This Row],[Ledger 1]]="","","No")</f>
        <v/>
      </c>
      <c r="BQ847" t="str">
        <f>IF(Table1[[#This Row],[Date]]="","",IF(Table1[[#This Row],[Effect 1]]="Dr.","Yes","No"))</f>
        <v/>
      </c>
      <c r="BR847" t="str">
        <f>IF(Table1[[#This Row],[Date]]="","",Table1[[#This Row],[Ledger 1]])</f>
        <v/>
      </c>
      <c r="BS847" t="str">
        <f>IF(Table1[[#This Row],[Date]]="","",IF(Table1[[#This Row],[Effect 1]]="Dr.",-Table1[[#This Row],[Amount 1]],Table1[[#This Row],[Amount 1]]))</f>
        <v/>
      </c>
      <c r="BV847" t="str">
        <f>IF(Table1[[#This Row],[Ledger 2]]="","","No")</f>
        <v/>
      </c>
      <c r="BW847" t="str">
        <f>IF(Table1[[#This Row],[Date]]="","",IF(Table1[[#This Row],[Effect 2]]="Dr.","Yes","No"))</f>
        <v/>
      </c>
      <c r="BX847" t="str">
        <f>IF(Table1[[#This Row],[Date]]="","",Table1[[#This Row],[Ledger 2]])</f>
        <v/>
      </c>
      <c r="BY847" t="str">
        <f>IF(Table1[[#This Row],[Date]]="","",IF(Table1[[#This Row],[Effect 2]]="Dr.",-Table1[[#This Row],[Amount 2]],Table1[[#This Row],[Amount 2]]))</f>
        <v/>
      </c>
      <c r="CB847" t="str">
        <f>IF(Table1[[#This Row],[Ledger 3]]="","","No")</f>
        <v/>
      </c>
      <c r="CC847" t="str">
        <f>IF(Table1[[#This Row],[Ledger 3]]="","",IF(Table1[[#This Row],[Effect 3]]="Dr.","Yes","No"))</f>
        <v/>
      </c>
      <c r="CD847" t="str">
        <f>IF(Table1[[#This Row],[Ledger 3]]="","",Table1[[#This Row],[Ledger 3]])</f>
        <v/>
      </c>
      <c r="CE847" t="str">
        <f>IF(Table1[[#This Row],[Ledger 3]]="","",IF(Table1[[#This Row],[Effect 3]]="Dr.",-Table1[[#This Row],[Amount 3]],Table1[[#This Row],[Amount 3]]))</f>
        <v/>
      </c>
      <c r="CH847" t="str">
        <f>IF(Table1[[#This Row],[Ledger 4]]="","","No")</f>
        <v/>
      </c>
      <c r="CI847" t="str">
        <f>IF(Table1[[#This Row],[Ledger 4]]="","",IF(Table1[[#This Row],[Effect 4]]="Dr.","Yes","No"))</f>
        <v/>
      </c>
      <c r="CJ847" t="str">
        <f>IF(Table1[[#This Row],[Ledger 4]]="","",Table1[[#This Row],[Ledger 4]])</f>
        <v/>
      </c>
      <c r="CK847" t="str">
        <f>IF(Table1[[#This Row],[Ledger 4]]="","",IF(Table1[[#This Row],[Effect 4]]="Dr.",-Table1[[#This Row],[Amount 4]],Table1[[#This Row],[Amount 4]]))</f>
        <v/>
      </c>
      <c r="CN847" t="str">
        <f>IF(Table1[[#This Row],[Ledger 5]]="","","No")</f>
        <v/>
      </c>
      <c r="CO847" t="str">
        <f>IF(Table1[[#This Row],[Ledger 5]]="","",IF(Table1[[#This Row],[Effect 5]]="Dr.","Yes","No"))</f>
        <v/>
      </c>
      <c r="CP847" t="str">
        <f>IF(Table1[[#This Row],[Ledger 5]]="","",Table1[[#This Row],[Ledger 5]])</f>
        <v/>
      </c>
      <c r="CQ847" t="str">
        <f>IF(Table1[[#This Row],[Ledger 5]]="","",IF(Table1[[#This Row],[Effect 5]]="Dr.",-Table1[[#This Row],[Amount 5]],Table1[[#This Row],[Amount 5]]))</f>
        <v/>
      </c>
      <c r="CT847" t="str">
        <f>IF(Table1[[#This Row],[Ledger 6]]="","","No")</f>
        <v/>
      </c>
      <c r="CU847" t="str">
        <f>IF(Table1[[#This Row],[Ledger 6]]="","",IF(Table1[[#This Row],[Effect 6]]="Dr.","Yes","No"))</f>
        <v/>
      </c>
      <c r="CV847" t="str">
        <f>IF(Table1[[#This Row],[Ledger 6]]="","",Table1[[#This Row],[Ledger 6]])</f>
        <v/>
      </c>
      <c r="CW847" t="str">
        <f>IF(Table1[[#This Row],[Ledger 6]]="","",IF(Table1[[#This Row],[Effect 6]]="Dr.",-Table1[[#This Row],[Amount 6]],Table1[[#This Row],[Amount 6]]))</f>
        <v/>
      </c>
      <c r="CZ847" t="str">
        <f>IF(Table1[[#This Row],[Ledger 7]]="","","No")</f>
        <v/>
      </c>
      <c r="DA847" t="str">
        <f>IF(Table1[[#This Row],[Ledger 7]]="","",IF(Table1[[#This Row],[Effect 7]]="Dr.","Yes","No"))</f>
        <v/>
      </c>
      <c r="DB847" t="str">
        <f>IF(Table1[[#This Row],[Ledger 7]]="","",Table1[[#This Row],[Ledger 7]])</f>
        <v/>
      </c>
      <c r="DC847" t="str">
        <f>IF(Table1[[#This Row],[Ledger 7]]="","",IF(Table1[[#This Row],[Effect 7]]="Dr.",-Table1[[#This Row],[Amount 7]],Table1[[#This Row],[Amount 7]]))</f>
        <v/>
      </c>
      <c r="DF847" t="str">
        <f>IF(Table1[[#This Row],[Ledger 8]]="","","No")</f>
        <v/>
      </c>
      <c r="DG847" t="str">
        <f>IF(Table1[[#This Row],[Ledger 8]]="","",IF(Table1[[#This Row],[Effect 8]]="Dr.","Yes","No"))</f>
        <v/>
      </c>
      <c r="DH847" t="str">
        <f>IF(Table1[[#This Row],[Ledger 8]]="","",Table1[[#This Row],[Ledger 8]])</f>
        <v/>
      </c>
      <c r="DI847" t="str">
        <f>IF(Table1[[#This Row],[Ledger 8]]="","",IF(Table1[[#This Row],[Effect 8]]="Dr.",-Table1[[#This Row],[Amount 8]],Table1[[#This Row],[Amount 8]]))</f>
        <v/>
      </c>
      <c r="DL847" t="str">
        <f>IF(Table1[[#This Row],[Ledger 9]]="","","No")</f>
        <v/>
      </c>
      <c r="DM847" t="str">
        <f>IF(Table1[[#This Row],[Ledger 9]]="","",IF(Table1[[#This Row],[Effect 9]]="Dr.","Yes","No"))</f>
        <v/>
      </c>
      <c r="DN847" t="str">
        <f>IF(Table1[[#This Row],[Ledger 9]]="","",Table1[[#This Row],[Ledger 9]])</f>
        <v/>
      </c>
      <c r="DO847" t="str">
        <f>IF(Table1[[#This Row],[Ledger 9]]="","",IF(Table1[[#This Row],[Effect 9]]="Dr.",-Table1[[#This Row],[Amount 9]],Table1[[#This Row],[Amount 9]]))</f>
        <v/>
      </c>
      <c r="DR847" t="str">
        <f>IF(Table1[[#This Row],[Ledger 10]]="","","No")</f>
        <v/>
      </c>
      <c r="DS847" t="str">
        <f>IF(Table1[[#This Row],[Ledger 10]]="","",IF(Table1[[#This Row],[Effect 10]]="Dr.","Yes","No"))</f>
        <v/>
      </c>
      <c r="DT847" t="str">
        <f>IF(Table1[[#This Row],[Ledger 10]]="","",Table1[[#This Row],[Ledger 10]])</f>
        <v/>
      </c>
      <c r="DU847" t="str">
        <f>IF(Table1[[#This Row],[Ledger 10]]="","",IF(Table1[[#This Row],[Effect 10]]="Dr.",-Table1[[#This Row],[Amount 10]],Table1[[#This Row],[Amount 10]]))</f>
        <v/>
      </c>
      <c r="DX847" t="str">
        <f>IF(Table1[[#This Row],[Ledger 11]]="","","No")</f>
        <v/>
      </c>
      <c r="DY847" t="str">
        <f>IF(Table1[[#This Row],[Ledger 11]]="","",IF(Table1[[#This Row],[Effect 11]]="Dr.","Yes","No"))</f>
        <v/>
      </c>
      <c r="DZ847" t="str">
        <f>IF(Table1[[#This Row],[Ledger 11]]="","",Table1[[#This Row],[Ledger 11]])</f>
        <v/>
      </c>
      <c r="EA847" t="str">
        <f>IF(Table1[[#This Row],[Ledger 11]]="","",IF(Table1[[#This Row],[Effect 11]]="Dr.",-Table1[[#This Row],[Amount 11]],Table1[[#This Row],[Amount 11]]))</f>
        <v/>
      </c>
      <c r="ED847" t="str">
        <f>IF(Table1[[#This Row],[Ledger 12]]="","","No")</f>
        <v/>
      </c>
      <c r="EE847" t="str">
        <f>IF(Table1[[#This Row],[Ledger 12]]="","",IF(Table1[[#This Row],[Effect 12]]="Dr.","Yes","No"))</f>
        <v/>
      </c>
      <c r="EF847" t="str">
        <f>IF(Table1[[#This Row],[Ledger 12]]="","",Table1[[#This Row],[Ledger 12]])</f>
        <v/>
      </c>
      <c r="EG847" t="str">
        <f>IF(Table1[[#This Row],[Ledger 12]]="","",IF(Table1[[#This Row],[Effect 12]]="Dr.",-Table1[[#This Row],[Amount 12]],Table1[[#This Row],[Amount 12]]))</f>
        <v/>
      </c>
      <c r="EJ847" t="str">
        <f>IF(Table1[[#This Row],[Ledger 13]]="","","No")</f>
        <v/>
      </c>
      <c r="EK847" t="str">
        <f>IF(Table1[[#This Row],[Ledger 13]]="","",IF(Table1[[#This Row],[Effect 13]]="Dr.","Yes","No"))</f>
        <v/>
      </c>
      <c r="EL847" t="str">
        <f>IF(Table1[[#This Row],[Ledger 13]]="","",Table1[[#This Row],[Ledger 13]])</f>
        <v/>
      </c>
      <c r="EM847" t="str">
        <f>IF(Table1[[#This Row],[Ledger 13]]="","",IF(Table1[[#This Row],[Effect 13]]="Dr.",-Table1[[#This Row],[Amount 13]],Table1[[#This Row],[Amount 13]]))</f>
        <v/>
      </c>
      <c r="EP847" t="str">
        <f>IF(Table1[[#This Row],[Ledger 14]]="","","No")</f>
        <v/>
      </c>
      <c r="EQ847" t="str">
        <f>IF(Table1[[#This Row],[Ledger 14]]="","",IF(Table1[[#This Row],[Effect 14]]="Dr.","Yes","No"))</f>
        <v/>
      </c>
      <c r="ER847" t="str">
        <f>IF(Table1[[#This Row],[Ledger 14]]="","",Table1[[#This Row],[Ledger 14]])</f>
        <v/>
      </c>
      <c r="ES847" t="str">
        <f>IF(Table1[[#This Row],[Ledger 14]]="","",IF(Table1[[#This Row],[Effect 14]]="Dr.",-Table1[[#This Row],[Amount 14]],Table1[[#This Row],[Amount 14]]))</f>
        <v/>
      </c>
      <c r="EV847" t="str">
        <f>IF(Table1[[#This Row],[Ledger 15]]="","","No")</f>
        <v/>
      </c>
      <c r="EW847" t="str">
        <f>IF(Table1[[#This Row],[Ledger 15]]="","",IF(Table1[[#This Row],[Effect 15]]="Dr.","Yes","No"))</f>
        <v/>
      </c>
      <c r="EX847" t="str">
        <f>IF(Table1[[#This Row],[Ledger 15]]="","",Table1[[#This Row],[Ledger 15]])</f>
        <v/>
      </c>
      <c r="EY847" t="str">
        <f>IF(Table1[[#This Row],[Ledger 15]]="","",IF(Table1[[#This Row],[Effect 15]]="Dr.",-Table1[[#This Row],[Amount 15]],Table1[[#This Row],[Amount 15]]))</f>
        <v/>
      </c>
      <c r="FD8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7">
        <f>IF(Table1[[#This Row],[Date]]="",0,IF(AND(Table1[[#This Row],[Date]]&gt;=$FE$2,Table1[[#This Row],[Date]]&lt;=$FE$3),0,1))</f>
        <v>0</v>
      </c>
      <c r="FF847">
        <f>IF(Table1[[#This Row],[Date]]="",0,IF(TYPE(VLOOKUP(Table1[[#This Row],[Voucher Type]],Table1[[#All],[Voucher Type Master]],1,FALSE))=16,1,0))</f>
        <v>0</v>
      </c>
      <c r="FG847">
        <f>IF(TYPE(IF(Table1[[#This Row],[Date]]="",0,IF(VLOOKUP(Table1[[#This Row],[Voucher Type]],$FY$5:$FZ$13,2,0)=Table1[[#This Row],[Effect 1]],0,1)))=16,1,0)</f>
        <v>0</v>
      </c>
      <c r="FH8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7">
        <f>IF(LEN(Table1[[#This Row],[Ledger 1]])&gt;0,IF(TYPE(VLOOKUP(Table1[[#This Row],[Ledger 1]],GZ:GZ,1,0))=16,1,0),0)</f>
        <v>0</v>
      </c>
      <c r="FJ847">
        <f>IF(LEN(Table1[[#This Row],[Ledger 2]])&gt;0,IF(TYPE(VLOOKUP(Table1[[#This Row],[Ledger 2]],GZ:GZ,1,0))=16,1,0),0)</f>
        <v>0</v>
      </c>
      <c r="FK847">
        <f>IF(LEN(Table1[[#This Row],[Ledger 3]])&gt;0,IF(TYPE(VLOOKUP(Table1[[#This Row],[Ledger 3]],GZ:GZ,1,0))=16,1,0),0)</f>
        <v>0</v>
      </c>
      <c r="FL847">
        <f>IF(LEN(Table1[[#This Row],[Ledger 4]])&gt;0,IF(TYPE(VLOOKUP(Table1[[#This Row],[Ledger 4]],GZ:GZ,1,0))=16,1,0),0)</f>
        <v>0</v>
      </c>
      <c r="FM847">
        <f>IF(LEN(Table1[[#This Row],[Ledger 5]])&gt;0,IF(TYPE(VLOOKUP(Table1[[#This Row],[Ledger 5]],GZ:GZ,1,0))=16,1,0),0)</f>
        <v>0</v>
      </c>
      <c r="FN847">
        <f>IF(LEN(Table1[[#This Row],[Ledger 6]])&gt;0,IF(TYPE(VLOOKUP(Table1[[#This Row],[Ledger 6]],$GZ:$GZ,1,0))=16,1,0),0)</f>
        <v>0</v>
      </c>
      <c r="FO847">
        <f>IF(LEN(Table1[[#This Row],[Ledger 7]])&gt;0,IF(TYPE(VLOOKUP(Table1[[#This Row],[Ledger 7]],$GZ:$GZ,1,0))=16,1,0),0)</f>
        <v>0</v>
      </c>
      <c r="FP847">
        <f>IF(LEN(Table1[[#This Row],[Ledger 8]])&gt;0,IF(TYPE(VLOOKUP(Table1[[#This Row],[Ledger 8]],$GZ:$GZ,1,0))=16,1,0),0)</f>
        <v>0</v>
      </c>
      <c r="FQ847">
        <f>IF(LEN(Table1[[#This Row],[Ledger 9]])&gt;0,IF(TYPE(VLOOKUP(Table1[[#This Row],[Ledger 9]],$GZ:$GZ,1,0))=16,1,0),0)</f>
        <v>0</v>
      </c>
      <c r="FR847">
        <f>IF(LEN(Table1[[#This Row],[Ledger 10]])&gt;0,IF(TYPE(VLOOKUP(Table1[[#This Row],[Ledger 10]],$GZ:$GZ,1,0))=16,1,0),0)</f>
        <v>0</v>
      </c>
      <c r="FS847">
        <f>IF(LEN(Table1[[#This Row],[Ledger 11]])&gt;0,IF(TYPE(VLOOKUP(Table1[[#This Row],[Ledger 11]],$GZ:$GZ,1,0))=16,1,0),0)</f>
        <v>0</v>
      </c>
      <c r="FT847">
        <f>IF(LEN(Table1[[#This Row],[Ledger 12]])&gt;0,IF(TYPE(VLOOKUP(Table1[[#This Row],[Ledger 12]],$GZ:$GZ,1,0))=16,1,0),0)</f>
        <v>0</v>
      </c>
      <c r="FU847">
        <f>IF(LEN(Table1[[#This Row],[Ledger 13]])&gt;0,IF(TYPE(VLOOKUP(Table1[[#This Row],[Ledger 13]],$GZ:$GZ,1,0))=16,1,0),0)</f>
        <v>0</v>
      </c>
      <c r="FV847">
        <f>IF(LEN(Table1[[#This Row],[Ledger 14]])&gt;0,IF(TYPE(VLOOKUP(Table1[[#This Row],[Ledger 14]],$GZ:$GZ,1,0))=16,1,0),0)</f>
        <v>0</v>
      </c>
      <c r="FW847">
        <f>IF(LEN(Table1[[#This Row],[Ledger 15]])&gt;0,IF(TYPE(VLOOKUP(Table1[[#This Row],[Ledger 15]],$GZ:$GZ,1,0))=16,1,0),0)</f>
        <v>0</v>
      </c>
    </row>
    <row r="848" spans="4:179" ht="33" customHeight="1" x14ac:dyDescent="0.45">
      <c r="D848" s="8">
        <f t="shared" si="22"/>
        <v>843</v>
      </c>
      <c r="E848" s="32"/>
      <c r="F848" s="34"/>
      <c r="G848" s="34"/>
      <c r="H848" s="34"/>
      <c r="I848" s="34"/>
      <c r="J848" s="38"/>
      <c r="K848" s="33"/>
      <c r="L848" s="36"/>
      <c r="M848" s="35"/>
      <c r="N848" s="34"/>
      <c r="O848" s="41"/>
      <c r="P848" s="35"/>
      <c r="Q848" s="34"/>
      <c r="R848" s="37"/>
      <c r="S848" s="35"/>
      <c r="T848" s="34"/>
      <c r="U848" s="37"/>
      <c r="V848" s="35"/>
      <c r="W848" s="34"/>
      <c r="X848" s="37"/>
      <c r="Y848" s="35"/>
      <c r="Z848" s="34"/>
      <c r="AA848" s="37"/>
      <c r="AB848" s="35"/>
      <c r="AC848" s="34"/>
      <c r="AD848" s="37"/>
      <c r="AE848" s="35"/>
      <c r="AF848" s="34"/>
      <c r="AG848" s="37"/>
      <c r="AH848" s="35"/>
      <c r="AI848" s="34"/>
      <c r="AJ848" s="37"/>
      <c r="AK848" s="35"/>
      <c r="AL848" s="34"/>
      <c r="AM848" s="37"/>
      <c r="AN848" s="35"/>
      <c r="AO848" s="34"/>
      <c r="AP848" s="37"/>
      <c r="AQ848" s="35"/>
      <c r="AR848" s="34"/>
      <c r="AS848" s="37"/>
      <c r="AT848" s="35"/>
      <c r="AU848" s="34"/>
      <c r="AV848" s="37"/>
      <c r="AW848" s="35"/>
      <c r="AX848" s="34"/>
      <c r="AY848" s="37"/>
      <c r="AZ848" s="35"/>
      <c r="BA848" s="34"/>
      <c r="BB848" s="37"/>
      <c r="BC8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8" s="7"/>
      <c r="BF848" t="str">
        <f>IF(Table1[[#This Row],[Date]]="","","&amp;lt;VOUCHER REMOTEID="&amp;""""&amp;$A$11&amp;$A$13&amp;ROW()&amp;""""&amp;" VCHTYPE="""&amp;F848&amp;""" ACTION="""&amp;"Create"&amp;"""&amp;gt;")</f>
        <v/>
      </c>
      <c r="BG848" t="str">
        <f>IF(Table1[[#This Row],[Date]]="","",TEXT(Table1[[#This Row],[Date]],"yyyymmdd"))</f>
        <v/>
      </c>
      <c r="BH848" t="str">
        <f>Table1[[#This Row],[Date2]]</f>
        <v/>
      </c>
      <c r="BI848" t="str">
        <f>IF(Table1[[#This Row],[Date]]="","",Table1[[#This Row],[Voucher Type]])</f>
        <v/>
      </c>
      <c r="BJ848" t="str">
        <f>IF(Table1[[#This Row],[Ref No / Invoice No]]="","",Table1[[#This Row],[Ref No / Invoice No]])</f>
        <v/>
      </c>
      <c r="BK848" t="str">
        <f>IF(Table1[[#This Row],[Voucher No]]="","",Table1[[#This Row],[Voucher No]])</f>
        <v/>
      </c>
      <c r="BL848" t="str">
        <f>IF(Table1[[#This Row],[Date]]="","",Table1[[#This Row],[Narration]])</f>
        <v/>
      </c>
      <c r="BM848" t="str">
        <f>IF(Table1[[#This Row],[Date]]="","",$A$11&amp;$A$13&amp;ROW())</f>
        <v/>
      </c>
      <c r="BN848" t="str">
        <f>IF(Table1[[#This Row],[Date]]="","",$A$13)</f>
        <v/>
      </c>
      <c r="BP848" t="str">
        <f>IF(Table1[[#This Row],[Ledger 1]]="","","No")</f>
        <v/>
      </c>
      <c r="BQ848" t="str">
        <f>IF(Table1[[#This Row],[Date]]="","",IF(Table1[[#This Row],[Effect 1]]="Dr.","Yes","No"))</f>
        <v/>
      </c>
      <c r="BR848" t="str">
        <f>IF(Table1[[#This Row],[Date]]="","",Table1[[#This Row],[Ledger 1]])</f>
        <v/>
      </c>
      <c r="BS848" t="str">
        <f>IF(Table1[[#This Row],[Date]]="","",IF(Table1[[#This Row],[Effect 1]]="Dr.",-Table1[[#This Row],[Amount 1]],Table1[[#This Row],[Amount 1]]))</f>
        <v/>
      </c>
      <c r="BV848" t="str">
        <f>IF(Table1[[#This Row],[Ledger 2]]="","","No")</f>
        <v/>
      </c>
      <c r="BW848" t="str">
        <f>IF(Table1[[#This Row],[Date]]="","",IF(Table1[[#This Row],[Effect 2]]="Dr.","Yes","No"))</f>
        <v/>
      </c>
      <c r="BX848" t="str">
        <f>IF(Table1[[#This Row],[Date]]="","",Table1[[#This Row],[Ledger 2]])</f>
        <v/>
      </c>
      <c r="BY848" t="str">
        <f>IF(Table1[[#This Row],[Date]]="","",IF(Table1[[#This Row],[Effect 2]]="Dr.",-Table1[[#This Row],[Amount 2]],Table1[[#This Row],[Amount 2]]))</f>
        <v/>
      </c>
      <c r="CB848" t="str">
        <f>IF(Table1[[#This Row],[Ledger 3]]="","","No")</f>
        <v/>
      </c>
      <c r="CC848" t="str">
        <f>IF(Table1[[#This Row],[Ledger 3]]="","",IF(Table1[[#This Row],[Effect 3]]="Dr.","Yes","No"))</f>
        <v/>
      </c>
      <c r="CD848" t="str">
        <f>IF(Table1[[#This Row],[Ledger 3]]="","",Table1[[#This Row],[Ledger 3]])</f>
        <v/>
      </c>
      <c r="CE848" t="str">
        <f>IF(Table1[[#This Row],[Ledger 3]]="","",IF(Table1[[#This Row],[Effect 3]]="Dr.",-Table1[[#This Row],[Amount 3]],Table1[[#This Row],[Amount 3]]))</f>
        <v/>
      </c>
      <c r="CH848" t="str">
        <f>IF(Table1[[#This Row],[Ledger 4]]="","","No")</f>
        <v/>
      </c>
      <c r="CI848" t="str">
        <f>IF(Table1[[#This Row],[Ledger 4]]="","",IF(Table1[[#This Row],[Effect 4]]="Dr.","Yes","No"))</f>
        <v/>
      </c>
      <c r="CJ848" t="str">
        <f>IF(Table1[[#This Row],[Ledger 4]]="","",Table1[[#This Row],[Ledger 4]])</f>
        <v/>
      </c>
      <c r="CK848" t="str">
        <f>IF(Table1[[#This Row],[Ledger 4]]="","",IF(Table1[[#This Row],[Effect 4]]="Dr.",-Table1[[#This Row],[Amount 4]],Table1[[#This Row],[Amount 4]]))</f>
        <v/>
      </c>
      <c r="CN848" t="str">
        <f>IF(Table1[[#This Row],[Ledger 5]]="","","No")</f>
        <v/>
      </c>
      <c r="CO848" t="str">
        <f>IF(Table1[[#This Row],[Ledger 5]]="","",IF(Table1[[#This Row],[Effect 5]]="Dr.","Yes","No"))</f>
        <v/>
      </c>
      <c r="CP848" t="str">
        <f>IF(Table1[[#This Row],[Ledger 5]]="","",Table1[[#This Row],[Ledger 5]])</f>
        <v/>
      </c>
      <c r="CQ848" t="str">
        <f>IF(Table1[[#This Row],[Ledger 5]]="","",IF(Table1[[#This Row],[Effect 5]]="Dr.",-Table1[[#This Row],[Amount 5]],Table1[[#This Row],[Amount 5]]))</f>
        <v/>
      </c>
      <c r="CT848" t="str">
        <f>IF(Table1[[#This Row],[Ledger 6]]="","","No")</f>
        <v/>
      </c>
      <c r="CU848" t="str">
        <f>IF(Table1[[#This Row],[Ledger 6]]="","",IF(Table1[[#This Row],[Effect 6]]="Dr.","Yes","No"))</f>
        <v/>
      </c>
      <c r="CV848" t="str">
        <f>IF(Table1[[#This Row],[Ledger 6]]="","",Table1[[#This Row],[Ledger 6]])</f>
        <v/>
      </c>
      <c r="CW848" t="str">
        <f>IF(Table1[[#This Row],[Ledger 6]]="","",IF(Table1[[#This Row],[Effect 6]]="Dr.",-Table1[[#This Row],[Amount 6]],Table1[[#This Row],[Amount 6]]))</f>
        <v/>
      </c>
      <c r="CZ848" t="str">
        <f>IF(Table1[[#This Row],[Ledger 7]]="","","No")</f>
        <v/>
      </c>
      <c r="DA848" t="str">
        <f>IF(Table1[[#This Row],[Ledger 7]]="","",IF(Table1[[#This Row],[Effect 7]]="Dr.","Yes","No"))</f>
        <v/>
      </c>
      <c r="DB848" t="str">
        <f>IF(Table1[[#This Row],[Ledger 7]]="","",Table1[[#This Row],[Ledger 7]])</f>
        <v/>
      </c>
      <c r="DC848" t="str">
        <f>IF(Table1[[#This Row],[Ledger 7]]="","",IF(Table1[[#This Row],[Effect 7]]="Dr.",-Table1[[#This Row],[Amount 7]],Table1[[#This Row],[Amount 7]]))</f>
        <v/>
      </c>
      <c r="DF848" t="str">
        <f>IF(Table1[[#This Row],[Ledger 8]]="","","No")</f>
        <v/>
      </c>
      <c r="DG848" t="str">
        <f>IF(Table1[[#This Row],[Ledger 8]]="","",IF(Table1[[#This Row],[Effect 8]]="Dr.","Yes","No"))</f>
        <v/>
      </c>
      <c r="DH848" t="str">
        <f>IF(Table1[[#This Row],[Ledger 8]]="","",Table1[[#This Row],[Ledger 8]])</f>
        <v/>
      </c>
      <c r="DI848" t="str">
        <f>IF(Table1[[#This Row],[Ledger 8]]="","",IF(Table1[[#This Row],[Effect 8]]="Dr.",-Table1[[#This Row],[Amount 8]],Table1[[#This Row],[Amount 8]]))</f>
        <v/>
      </c>
      <c r="DL848" t="str">
        <f>IF(Table1[[#This Row],[Ledger 9]]="","","No")</f>
        <v/>
      </c>
      <c r="DM848" t="str">
        <f>IF(Table1[[#This Row],[Ledger 9]]="","",IF(Table1[[#This Row],[Effect 9]]="Dr.","Yes","No"))</f>
        <v/>
      </c>
      <c r="DN848" t="str">
        <f>IF(Table1[[#This Row],[Ledger 9]]="","",Table1[[#This Row],[Ledger 9]])</f>
        <v/>
      </c>
      <c r="DO848" t="str">
        <f>IF(Table1[[#This Row],[Ledger 9]]="","",IF(Table1[[#This Row],[Effect 9]]="Dr.",-Table1[[#This Row],[Amount 9]],Table1[[#This Row],[Amount 9]]))</f>
        <v/>
      </c>
      <c r="DR848" t="str">
        <f>IF(Table1[[#This Row],[Ledger 10]]="","","No")</f>
        <v/>
      </c>
      <c r="DS848" t="str">
        <f>IF(Table1[[#This Row],[Ledger 10]]="","",IF(Table1[[#This Row],[Effect 10]]="Dr.","Yes","No"))</f>
        <v/>
      </c>
      <c r="DT848" t="str">
        <f>IF(Table1[[#This Row],[Ledger 10]]="","",Table1[[#This Row],[Ledger 10]])</f>
        <v/>
      </c>
      <c r="DU848" t="str">
        <f>IF(Table1[[#This Row],[Ledger 10]]="","",IF(Table1[[#This Row],[Effect 10]]="Dr.",-Table1[[#This Row],[Amount 10]],Table1[[#This Row],[Amount 10]]))</f>
        <v/>
      </c>
      <c r="DX848" t="str">
        <f>IF(Table1[[#This Row],[Ledger 11]]="","","No")</f>
        <v/>
      </c>
      <c r="DY848" t="str">
        <f>IF(Table1[[#This Row],[Ledger 11]]="","",IF(Table1[[#This Row],[Effect 11]]="Dr.","Yes","No"))</f>
        <v/>
      </c>
      <c r="DZ848" t="str">
        <f>IF(Table1[[#This Row],[Ledger 11]]="","",Table1[[#This Row],[Ledger 11]])</f>
        <v/>
      </c>
      <c r="EA848" t="str">
        <f>IF(Table1[[#This Row],[Ledger 11]]="","",IF(Table1[[#This Row],[Effect 11]]="Dr.",-Table1[[#This Row],[Amount 11]],Table1[[#This Row],[Amount 11]]))</f>
        <v/>
      </c>
      <c r="ED848" t="str">
        <f>IF(Table1[[#This Row],[Ledger 12]]="","","No")</f>
        <v/>
      </c>
      <c r="EE848" t="str">
        <f>IF(Table1[[#This Row],[Ledger 12]]="","",IF(Table1[[#This Row],[Effect 12]]="Dr.","Yes","No"))</f>
        <v/>
      </c>
      <c r="EF848" t="str">
        <f>IF(Table1[[#This Row],[Ledger 12]]="","",Table1[[#This Row],[Ledger 12]])</f>
        <v/>
      </c>
      <c r="EG848" t="str">
        <f>IF(Table1[[#This Row],[Ledger 12]]="","",IF(Table1[[#This Row],[Effect 12]]="Dr.",-Table1[[#This Row],[Amount 12]],Table1[[#This Row],[Amount 12]]))</f>
        <v/>
      </c>
      <c r="EJ848" t="str">
        <f>IF(Table1[[#This Row],[Ledger 13]]="","","No")</f>
        <v/>
      </c>
      <c r="EK848" t="str">
        <f>IF(Table1[[#This Row],[Ledger 13]]="","",IF(Table1[[#This Row],[Effect 13]]="Dr.","Yes","No"))</f>
        <v/>
      </c>
      <c r="EL848" t="str">
        <f>IF(Table1[[#This Row],[Ledger 13]]="","",Table1[[#This Row],[Ledger 13]])</f>
        <v/>
      </c>
      <c r="EM848" t="str">
        <f>IF(Table1[[#This Row],[Ledger 13]]="","",IF(Table1[[#This Row],[Effect 13]]="Dr.",-Table1[[#This Row],[Amount 13]],Table1[[#This Row],[Amount 13]]))</f>
        <v/>
      </c>
      <c r="EP848" t="str">
        <f>IF(Table1[[#This Row],[Ledger 14]]="","","No")</f>
        <v/>
      </c>
      <c r="EQ848" t="str">
        <f>IF(Table1[[#This Row],[Ledger 14]]="","",IF(Table1[[#This Row],[Effect 14]]="Dr.","Yes","No"))</f>
        <v/>
      </c>
      <c r="ER848" t="str">
        <f>IF(Table1[[#This Row],[Ledger 14]]="","",Table1[[#This Row],[Ledger 14]])</f>
        <v/>
      </c>
      <c r="ES848" t="str">
        <f>IF(Table1[[#This Row],[Ledger 14]]="","",IF(Table1[[#This Row],[Effect 14]]="Dr.",-Table1[[#This Row],[Amount 14]],Table1[[#This Row],[Amount 14]]))</f>
        <v/>
      </c>
      <c r="EV848" t="str">
        <f>IF(Table1[[#This Row],[Ledger 15]]="","","No")</f>
        <v/>
      </c>
      <c r="EW848" t="str">
        <f>IF(Table1[[#This Row],[Ledger 15]]="","",IF(Table1[[#This Row],[Effect 15]]="Dr.","Yes","No"))</f>
        <v/>
      </c>
      <c r="EX848" t="str">
        <f>IF(Table1[[#This Row],[Ledger 15]]="","",Table1[[#This Row],[Ledger 15]])</f>
        <v/>
      </c>
      <c r="EY848" t="str">
        <f>IF(Table1[[#This Row],[Ledger 15]]="","",IF(Table1[[#This Row],[Effect 15]]="Dr.",-Table1[[#This Row],[Amount 15]],Table1[[#This Row],[Amount 15]]))</f>
        <v/>
      </c>
      <c r="FD8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8">
        <f>IF(Table1[[#This Row],[Date]]="",0,IF(AND(Table1[[#This Row],[Date]]&gt;=$FE$2,Table1[[#This Row],[Date]]&lt;=$FE$3),0,1))</f>
        <v>0</v>
      </c>
      <c r="FF848">
        <f>IF(Table1[[#This Row],[Date]]="",0,IF(TYPE(VLOOKUP(Table1[[#This Row],[Voucher Type]],Table1[[#All],[Voucher Type Master]],1,FALSE))=16,1,0))</f>
        <v>0</v>
      </c>
      <c r="FG848">
        <f>IF(TYPE(IF(Table1[[#This Row],[Date]]="",0,IF(VLOOKUP(Table1[[#This Row],[Voucher Type]],$FY$5:$FZ$13,2,0)=Table1[[#This Row],[Effect 1]],0,1)))=16,1,0)</f>
        <v>0</v>
      </c>
      <c r="FH8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8">
        <f>IF(LEN(Table1[[#This Row],[Ledger 1]])&gt;0,IF(TYPE(VLOOKUP(Table1[[#This Row],[Ledger 1]],GZ:GZ,1,0))=16,1,0),0)</f>
        <v>0</v>
      </c>
      <c r="FJ848">
        <f>IF(LEN(Table1[[#This Row],[Ledger 2]])&gt;0,IF(TYPE(VLOOKUP(Table1[[#This Row],[Ledger 2]],GZ:GZ,1,0))=16,1,0),0)</f>
        <v>0</v>
      </c>
      <c r="FK848">
        <f>IF(LEN(Table1[[#This Row],[Ledger 3]])&gt;0,IF(TYPE(VLOOKUP(Table1[[#This Row],[Ledger 3]],GZ:GZ,1,0))=16,1,0),0)</f>
        <v>0</v>
      </c>
      <c r="FL848">
        <f>IF(LEN(Table1[[#This Row],[Ledger 4]])&gt;0,IF(TYPE(VLOOKUP(Table1[[#This Row],[Ledger 4]],GZ:GZ,1,0))=16,1,0),0)</f>
        <v>0</v>
      </c>
      <c r="FM848">
        <f>IF(LEN(Table1[[#This Row],[Ledger 5]])&gt;0,IF(TYPE(VLOOKUP(Table1[[#This Row],[Ledger 5]],GZ:GZ,1,0))=16,1,0),0)</f>
        <v>0</v>
      </c>
      <c r="FN848">
        <f>IF(LEN(Table1[[#This Row],[Ledger 6]])&gt;0,IF(TYPE(VLOOKUP(Table1[[#This Row],[Ledger 6]],$GZ:$GZ,1,0))=16,1,0),0)</f>
        <v>0</v>
      </c>
      <c r="FO848">
        <f>IF(LEN(Table1[[#This Row],[Ledger 7]])&gt;0,IF(TYPE(VLOOKUP(Table1[[#This Row],[Ledger 7]],$GZ:$GZ,1,0))=16,1,0),0)</f>
        <v>0</v>
      </c>
      <c r="FP848">
        <f>IF(LEN(Table1[[#This Row],[Ledger 8]])&gt;0,IF(TYPE(VLOOKUP(Table1[[#This Row],[Ledger 8]],$GZ:$GZ,1,0))=16,1,0),0)</f>
        <v>0</v>
      </c>
      <c r="FQ848">
        <f>IF(LEN(Table1[[#This Row],[Ledger 9]])&gt;0,IF(TYPE(VLOOKUP(Table1[[#This Row],[Ledger 9]],$GZ:$GZ,1,0))=16,1,0),0)</f>
        <v>0</v>
      </c>
      <c r="FR848">
        <f>IF(LEN(Table1[[#This Row],[Ledger 10]])&gt;0,IF(TYPE(VLOOKUP(Table1[[#This Row],[Ledger 10]],$GZ:$GZ,1,0))=16,1,0),0)</f>
        <v>0</v>
      </c>
      <c r="FS848">
        <f>IF(LEN(Table1[[#This Row],[Ledger 11]])&gt;0,IF(TYPE(VLOOKUP(Table1[[#This Row],[Ledger 11]],$GZ:$GZ,1,0))=16,1,0),0)</f>
        <v>0</v>
      </c>
      <c r="FT848">
        <f>IF(LEN(Table1[[#This Row],[Ledger 12]])&gt;0,IF(TYPE(VLOOKUP(Table1[[#This Row],[Ledger 12]],$GZ:$GZ,1,0))=16,1,0),0)</f>
        <v>0</v>
      </c>
      <c r="FU848">
        <f>IF(LEN(Table1[[#This Row],[Ledger 13]])&gt;0,IF(TYPE(VLOOKUP(Table1[[#This Row],[Ledger 13]],$GZ:$GZ,1,0))=16,1,0),0)</f>
        <v>0</v>
      </c>
      <c r="FV848">
        <f>IF(LEN(Table1[[#This Row],[Ledger 14]])&gt;0,IF(TYPE(VLOOKUP(Table1[[#This Row],[Ledger 14]],$GZ:$GZ,1,0))=16,1,0),0)</f>
        <v>0</v>
      </c>
      <c r="FW848">
        <f>IF(LEN(Table1[[#This Row],[Ledger 15]])&gt;0,IF(TYPE(VLOOKUP(Table1[[#This Row],[Ledger 15]],$GZ:$GZ,1,0))=16,1,0),0)</f>
        <v>0</v>
      </c>
    </row>
    <row r="849" spans="4:179" ht="33" customHeight="1" x14ac:dyDescent="0.45">
      <c r="D849" s="8">
        <f t="shared" si="22"/>
        <v>844</v>
      </c>
      <c r="E849" s="32"/>
      <c r="F849" s="34"/>
      <c r="G849" s="34"/>
      <c r="H849" s="34"/>
      <c r="I849" s="34"/>
      <c r="J849" s="38"/>
      <c r="K849" s="33"/>
      <c r="L849" s="36"/>
      <c r="M849" s="35"/>
      <c r="N849" s="34"/>
      <c r="O849" s="41"/>
      <c r="P849" s="35"/>
      <c r="Q849" s="34"/>
      <c r="R849" s="37"/>
      <c r="S849" s="35"/>
      <c r="T849" s="34"/>
      <c r="U849" s="37"/>
      <c r="V849" s="35"/>
      <c r="W849" s="34"/>
      <c r="X849" s="37"/>
      <c r="Y849" s="35"/>
      <c r="Z849" s="34"/>
      <c r="AA849" s="37"/>
      <c r="AB849" s="35"/>
      <c r="AC849" s="34"/>
      <c r="AD849" s="37"/>
      <c r="AE849" s="35"/>
      <c r="AF849" s="34"/>
      <c r="AG849" s="37"/>
      <c r="AH849" s="35"/>
      <c r="AI849" s="34"/>
      <c r="AJ849" s="37"/>
      <c r="AK849" s="35"/>
      <c r="AL849" s="34"/>
      <c r="AM849" s="37"/>
      <c r="AN849" s="35"/>
      <c r="AO849" s="34"/>
      <c r="AP849" s="37"/>
      <c r="AQ849" s="35"/>
      <c r="AR849" s="34"/>
      <c r="AS849" s="37"/>
      <c r="AT849" s="35"/>
      <c r="AU849" s="34"/>
      <c r="AV849" s="37"/>
      <c r="AW849" s="35"/>
      <c r="AX849" s="34"/>
      <c r="AY849" s="37"/>
      <c r="AZ849" s="35"/>
      <c r="BA849" s="34"/>
      <c r="BB849" s="37"/>
      <c r="BC8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49" s="7"/>
      <c r="BF849" t="str">
        <f>IF(Table1[[#This Row],[Date]]="","","&amp;lt;VOUCHER REMOTEID="&amp;""""&amp;$A$11&amp;$A$13&amp;ROW()&amp;""""&amp;" VCHTYPE="""&amp;F849&amp;""" ACTION="""&amp;"Create"&amp;"""&amp;gt;")</f>
        <v/>
      </c>
      <c r="BG849" t="str">
        <f>IF(Table1[[#This Row],[Date]]="","",TEXT(Table1[[#This Row],[Date]],"yyyymmdd"))</f>
        <v/>
      </c>
      <c r="BH849" t="str">
        <f>Table1[[#This Row],[Date2]]</f>
        <v/>
      </c>
      <c r="BI849" t="str">
        <f>IF(Table1[[#This Row],[Date]]="","",Table1[[#This Row],[Voucher Type]])</f>
        <v/>
      </c>
      <c r="BJ849" t="str">
        <f>IF(Table1[[#This Row],[Ref No / Invoice No]]="","",Table1[[#This Row],[Ref No / Invoice No]])</f>
        <v/>
      </c>
      <c r="BK849" t="str">
        <f>IF(Table1[[#This Row],[Voucher No]]="","",Table1[[#This Row],[Voucher No]])</f>
        <v/>
      </c>
      <c r="BL849" t="str">
        <f>IF(Table1[[#This Row],[Date]]="","",Table1[[#This Row],[Narration]])</f>
        <v/>
      </c>
      <c r="BM849" t="str">
        <f>IF(Table1[[#This Row],[Date]]="","",$A$11&amp;$A$13&amp;ROW())</f>
        <v/>
      </c>
      <c r="BN849" t="str">
        <f>IF(Table1[[#This Row],[Date]]="","",$A$13)</f>
        <v/>
      </c>
      <c r="BP849" t="str">
        <f>IF(Table1[[#This Row],[Ledger 1]]="","","No")</f>
        <v/>
      </c>
      <c r="BQ849" t="str">
        <f>IF(Table1[[#This Row],[Date]]="","",IF(Table1[[#This Row],[Effect 1]]="Dr.","Yes","No"))</f>
        <v/>
      </c>
      <c r="BR849" t="str">
        <f>IF(Table1[[#This Row],[Date]]="","",Table1[[#This Row],[Ledger 1]])</f>
        <v/>
      </c>
      <c r="BS849" t="str">
        <f>IF(Table1[[#This Row],[Date]]="","",IF(Table1[[#This Row],[Effect 1]]="Dr.",-Table1[[#This Row],[Amount 1]],Table1[[#This Row],[Amount 1]]))</f>
        <v/>
      </c>
      <c r="BV849" t="str">
        <f>IF(Table1[[#This Row],[Ledger 2]]="","","No")</f>
        <v/>
      </c>
      <c r="BW849" t="str">
        <f>IF(Table1[[#This Row],[Date]]="","",IF(Table1[[#This Row],[Effect 2]]="Dr.","Yes","No"))</f>
        <v/>
      </c>
      <c r="BX849" t="str">
        <f>IF(Table1[[#This Row],[Date]]="","",Table1[[#This Row],[Ledger 2]])</f>
        <v/>
      </c>
      <c r="BY849" t="str">
        <f>IF(Table1[[#This Row],[Date]]="","",IF(Table1[[#This Row],[Effect 2]]="Dr.",-Table1[[#This Row],[Amount 2]],Table1[[#This Row],[Amount 2]]))</f>
        <v/>
      </c>
      <c r="CB849" t="str">
        <f>IF(Table1[[#This Row],[Ledger 3]]="","","No")</f>
        <v/>
      </c>
      <c r="CC849" t="str">
        <f>IF(Table1[[#This Row],[Ledger 3]]="","",IF(Table1[[#This Row],[Effect 3]]="Dr.","Yes","No"))</f>
        <v/>
      </c>
      <c r="CD849" t="str">
        <f>IF(Table1[[#This Row],[Ledger 3]]="","",Table1[[#This Row],[Ledger 3]])</f>
        <v/>
      </c>
      <c r="CE849" t="str">
        <f>IF(Table1[[#This Row],[Ledger 3]]="","",IF(Table1[[#This Row],[Effect 3]]="Dr.",-Table1[[#This Row],[Amount 3]],Table1[[#This Row],[Amount 3]]))</f>
        <v/>
      </c>
      <c r="CH849" t="str">
        <f>IF(Table1[[#This Row],[Ledger 4]]="","","No")</f>
        <v/>
      </c>
      <c r="CI849" t="str">
        <f>IF(Table1[[#This Row],[Ledger 4]]="","",IF(Table1[[#This Row],[Effect 4]]="Dr.","Yes","No"))</f>
        <v/>
      </c>
      <c r="CJ849" t="str">
        <f>IF(Table1[[#This Row],[Ledger 4]]="","",Table1[[#This Row],[Ledger 4]])</f>
        <v/>
      </c>
      <c r="CK849" t="str">
        <f>IF(Table1[[#This Row],[Ledger 4]]="","",IF(Table1[[#This Row],[Effect 4]]="Dr.",-Table1[[#This Row],[Amount 4]],Table1[[#This Row],[Amount 4]]))</f>
        <v/>
      </c>
      <c r="CN849" t="str">
        <f>IF(Table1[[#This Row],[Ledger 5]]="","","No")</f>
        <v/>
      </c>
      <c r="CO849" t="str">
        <f>IF(Table1[[#This Row],[Ledger 5]]="","",IF(Table1[[#This Row],[Effect 5]]="Dr.","Yes","No"))</f>
        <v/>
      </c>
      <c r="CP849" t="str">
        <f>IF(Table1[[#This Row],[Ledger 5]]="","",Table1[[#This Row],[Ledger 5]])</f>
        <v/>
      </c>
      <c r="CQ849" t="str">
        <f>IF(Table1[[#This Row],[Ledger 5]]="","",IF(Table1[[#This Row],[Effect 5]]="Dr.",-Table1[[#This Row],[Amount 5]],Table1[[#This Row],[Amount 5]]))</f>
        <v/>
      </c>
      <c r="CT849" t="str">
        <f>IF(Table1[[#This Row],[Ledger 6]]="","","No")</f>
        <v/>
      </c>
      <c r="CU849" t="str">
        <f>IF(Table1[[#This Row],[Ledger 6]]="","",IF(Table1[[#This Row],[Effect 6]]="Dr.","Yes","No"))</f>
        <v/>
      </c>
      <c r="CV849" t="str">
        <f>IF(Table1[[#This Row],[Ledger 6]]="","",Table1[[#This Row],[Ledger 6]])</f>
        <v/>
      </c>
      <c r="CW849" t="str">
        <f>IF(Table1[[#This Row],[Ledger 6]]="","",IF(Table1[[#This Row],[Effect 6]]="Dr.",-Table1[[#This Row],[Amount 6]],Table1[[#This Row],[Amount 6]]))</f>
        <v/>
      </c>
      <c r="CZ849" t="str">
        <f>IF(Table1[[#This Row],[Ledger 7]]="","","No")</f>
        <v/>
      </c>
      <c r="DA849" t="str">
        <f>IF(Table1[[#This Row],[Ledger 7]]="","",IF(Table1[[#This Row],[Effect 7]]="Dr.","Yes","No"))</f>
        <v/>
      </c>
      <c r="DB849" t="str">
        <f>IF(Table1[[#This Row],[Ledger 7]]="","",Table1[[#This Row],[Ledger 7]])</f>
        <v/>
      </c>
      <c r="DC849" t="str">
        <f>IF(Table1[[#This Row],[Ledger 7]]="","",IF(Table1[[#This Row],[Effect 7]]="Dr.",-Table1[[#This Row],[Amount 7]],Table1[[#This Row],[Amount 7]]))</f>
        <v/>
      </c>
      <c r="DF849" t="str">
        <f>IF(Table1[[#This Row],[Ledger 8]]="","","No")</f>
        <v/>
      </c>
      <c r="DG849" t="str">
        <f>IF(Table1[[#This Row],[Ledger 8]]="","",IF(Table1[[#This Row],[Effect 8]]="Dr.","Yes","No"))</f>
        <v/>
      </c>
      <c r="DH849" t="str">
        <f>IF(Table1[[#This Row],[Ledger 8]]="","",Table1[[#This Row],[Ledger 8]])</f>
        <v/>
      </c>
      <c r="DI849" t="str">
        <f>IF(Table1[[#This Row],[Ledger 8]]="","",IF(Table1[[#This Row],[Effect 8]]="Dr.",-Table1[[#This Row],[Amount 8]],Table1[[#This Row],[Amount 8]]))</f>
        <v/>
      </c>
      <c r="DL849" t="str">
        <f>IF(Table1[[#This Row],[Ledger 9]]="","","No")</f>
        <v/>
      </c>
      <c r="DM849" t="str">
        <f>IF(Table1[[#This Row],[Ledger 9]]="","",IF(Table1[[#This Row],[Effect 9]]="Dr.","Yes","No"))</f>
        <v/>
      </c>
      <c r="DN849" t="str">
        <f>IF(Table1[[#This Row],[Ledger 9]]="","",Table1[[#This Row],[Ledger 9]])</f>
        <v/>
      </c>
      <c r="DO849" t="str">
        <f>IF(Table1[[#This Row],[Ledger 9]]="","",IF(Table1[[#This Row],[Effect 9]]="Dr.",-Table1[[#This Row],[Amount 9]],Table1[[#This Row],[Amount 9]]))</f>
        <v/>
      </c>
      <c r="DR849" t="str">
        <f>IF(Table1[[#This Row],[Ledger 10]]="","","No")</f>
        <v/>
      </c>
      <c r="DS849" t="str">
        <f>IF(Table1[[#This Row],[Ledger 10]]="","",IF(Table1[[#This Row],[Effect 10]]="Dr.","Yes","No"))</f>
        <v/>
      </c>
      <c r="DT849" t="str">
        <f>IF(Table1[[#This Row],[Ledger 10]]="","",Table1[[#This Row],[Ledger 10]])</f>
        <v/>
      </c>
      <c r="DU849" t="str">
        <f>IF(Table1[[#This Row],[Ledger 10]]="","",IF(Table1[[#This Row],[Effect 10]]="Dr.",-Table1[[#This Row],[Amount 10]],Table1[[#This Row],[Amount 10]]))</f>
        <v/>
      </c>
      <c r="DX849" t="str">
        <f>IF(Table1[[#This Row],[Ledger 11]]="","","No")</f>
        <v/>
      </c>
      <c r="DY849" t="str">
        <f>IF(Table1[[#This Row],[Ledger 11]]="","",IF(Table1[[#This Row],[Effect 11]]="Dr.","Yes","No"))</f>
        <v/>
      </c>
      <c r="DZ849" t="str">
        <f>IF(Table1[[#This Row],[Ledger 11]]="","",Table1[[#This Row],[Ledger 11]])</f>
        <v/>
      </c>
      <c r="EA849" t="str">
        <f>IF(Table1[[#This Row],[Ledger 11]]="","",IF(Table1[[#This Row],[Effect 11]]="Dr.",-Table1[[#This Row],[Amount 11]],Table1[[#This Row],[Amount 11]]))</f>
        <v/>
      </c>
      <c r="ED849" t="str">
        <f>IF(Table1[[#This Row],[Ledger 12]]="","","No")</f>
        <v/>
      </c>
      <c r="EE849" t="str">
        <f>IF(Table1[[#This Row],[Ledger 12]]="","",IF(Table1[[#This Row],[Effect 12]]="Dr.","Yes","No"))</f>
        <v/>
      </c>
      <c r="EF849" t="str">
        <f>IF(Table1[[#This Row],[Ledger 12]]="","",Table1[[#This Row],[Ledger 12]])</f>
        <v/>
      </c>
      <c r="EG849" t="str">
        <f>IF(Table1[[#This Row],[Ledger 12]]="","",IF(Table1[[#This Row],[Effect 12]]="Dr.",-Table1[[#This Row],[Amount 12]],Table1[[#This Row],[Amount 12]]))</f>
        <v/>
      </c>
      <c r="EJ849" t="str">
        <f>IF(Table1[[#This Row],[Ledger 13]]="","","No")</f>
        <v/>
      </c>
      <c r="EK849" t="str">
        <f>IF(Table1[[#This Row],[Ledger 13]]="","",IF(Table1[[#This Row],[Effect 13]]="Dr.","Yes","No"))</f>
        <v/>
      </c>
      <c r="EL849" t="str">
        <f>IF(Table1[[#This Row],[Ledger 13]]="","",Table1[[#This Row],[Ledger 13]])</f>
        <v/>
      </c>
      <c r="EM849" t="str">
        <f>IF(Table1[[#This Row],[Ledger 13]]="","",IF(Table1[[#This Row],[Effect 13]]="Dr.",-Table1[[#This Row],[Amount 13]],Table1[[#This Row],[Amount 13]]))</f>
        <v/>
      </c>
      <c r="EP849" t="str">
        <f>IF(Table1[[#This Row],[Ledger 14]]="","","No")</f>
        <v/>
      </c>
      <c r="EQ849" t="str">
        <f>IF(Table1[[#This Row],[Ledger 14]]="","",IF(Table1[[#This Row],[Effect 14]]="Dr.","Yes","No"))</f>
        <v/>
      </c>
      <c r="ER849" t="str">
        <f>IF(Table1[[#This Row],[Ledger 14]]="","",Table1[[#This Row],[Ledger 14]])</f>
        <v/>
      </c>
      <c r="ES849" t="str">
        <f>IF(Table1[[#This Row],[Ledger 14]]="","",IF(Table1[[#This Row],[Effect 14]]="Dr.",-Table1[[#This Row],[Amount 14]],Table1[[#This Row],[Amount 14]]))</f>
        <v/>
      </c>
      <c r="EV849" t="str">
        <f>IF(Table1[[#This Row],[Ledger 15]]="","","No")</f>
        <v/>
      </c>
      <c r="EW849" t="str">
        <f>IF(Table1[[#This Row],[Ledger 15]]="","",IF(Table1[[#This Row],[Effect 15]]="Dr.","Yes","No"))</f>
        <v/>
      </c>
      <c r="EX849" t="str">
        <f>IF(Table1[[#This Row],[Ledger 15]]="","",Table1[[#This Row],[Ledger 15]])</f>
        <v/>
      </c>
      <c r="EY849" t="str">
        <f>IF(Table1[[#This Row],[Ledger 15]]="","",IF(Table1[[#This Row],[Effect 15]]="Dr.",-Table1[[#This Row],[Amount 15]],Table1[[#This Row],[Amount 15]]))</f>
        <v/>
      </c>
      <c r="FD8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49">
        <f>IF(Table1[[#This Row],[Date]]="",0,IF(AND(Table1[[#This Row],[Date]]&gt;=$FE$2,Table1[[#This Row],[Date]]&lt;=$FE$3),0,1))</f>
        <v>0</v>
      </c>
      <c r="FF849">
        <f>IF(Table1[[#This Row],[Date]]="",0,IF(TYPE(VLOOKUP(Table1[[#This Row],[Voucher Type]],Table1[[#All],[Voucher Type Master]],1,FALSE))=16,1,0))</f>
        <v>0</v>
      </c>
      <c r="FG849">
        <f>IF(TYPE(IF(Table1[[#This Row],[Date]]="",0,IF(VLOOKUP(Table1[[#This Row],[Voucher Type]],$FY$5:$FZ$13,2,0)=Table1[[#This Row],[Effect 1]],0,1)))=16,1,0)</f>
        <v>0</v>
      </c>
      <c r="FH8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49">
        <f>IF(LEN(Table1[[#This Row],[Ledger 1]])&gt;0,IF(TYPE(VLOOKUP(Table1[[#This Row],[Ledger 1]],GZ:GZ,1,0))=16,1,0),0)</f>
        <v>0</v>
      </c>
      <c r="FJ849">
        <f>IF(LEN(Table1[[#This Row],[Ledger 2]])&gt;0,IF(TYPE(VLOOKUP(Table1[[#This Row],[Ledger 2]],GZ:GZ,1,0))=16,1,0),0)</f>
        <v>0</v>
      </c>
      <c r="FK849">
        <f>IF(LEN(Table1[[#This Row],[Ledger 3]])&gt;0,IF(TYPE(VLOOKUP(Table1[[#This Row],[Ledger 3]],GZ:GZ,1,0))=16,1,0),0)</f>
        <v>0</v>
      </c>
      <c r="FL849">
        <f>IF(LEN(Table1[[#This Row],[Ledger 4]])&gt;0,IF(TYPE(VLOOKUP(Table1[[#This Row],[Ledger 4]],GZ:GZ,1,0))=16,1,0),0)</f>
        <v>0</v>
      </c>
      <c r="FM849">
        <f>IF(LEN(Table1[[#This Row],[Ledger 5]])&gt;0,IF(TYPE(VLOOKUP(Table1[[#This Row],[Ledger 5]],GZ:GZ,1,0))=16,1,0),0)</f>
        <v>0</v>
      </c>
      <c r="FN849">
        <f>IF(LEN(Table1[[#This Row],[Ledger 6]])&gt;0,IF(TYPE(VLOOKUP(Table1[[#This Row],[Ledger 6]],$GZ:$GZ,1,0))=16,1,0),0)</f>
        <v>0</v>
      </c>
      <c r="FO849">
        <f>IF(LEN(Table1[[#This Row],[Ledger 7]])&gt;0,IF(TYPE(VLOOKUP(Table1[[#This Row],[Ledger 7]],$GZ:$GZ,1,0))=16,1,0),0)</f>
        <v>0</v>
      </c>
      <c r="FP849">
        <f>IF(LEN(Table1[[#This Row],[Ledger 8]])&gt;0,IF(TYPE(VLOOKUP(Table1[[#This Row],[Ledger 8]],$GZ:$GZ,1,0))=16,1,0),0)</f>
        <v>0</v>
      </c>
      <c r="FQ849">
        <f>IF(LEN(Table1[[#This Row],[Ledger 9]])&gt;0,IF(TYPE(VLOOKUP(Table1[[#This Row],[Ledger 9]],$GZ:$GZ,1,0))=16,1,0),0)</f>
        <v>0</v>
      </c>
      <c r="FR849">
        <f>IF(LEN(Table1[[#This Row],[Ledger 10]])&gt;0,IF(TYPE(VLOOKUP(Table1[[#This Row],[Ledger 10]],$GZ:$GZ,1,0))=16,1,0),0)</f>
        <v>0</v>
      </c>
      <c r="FS849">
        <f>IF(LEN(Table1[[#This Row],[Ledger 11]])&gt;0,IF(TYPE(VLOOKUP(Table1[[#This Row],[Ledger 11]],$GZ:$GZ,1,0))=16,1,0),0)</f>
        <v>0</v>
      </c>
      <c r="FT849">
        <f>IF(LEN(Table1[[#This Row],[Ledger 12]])&gt;0,IF(TYPE(VLOOKUP(Table1[[#This Row],[Ledger 12]],$GZ:$GZ,1,0))=16,1,0),0)</f>
        <v>0</v>
      </c>
      <c r="FU849">
        <f>IF(LEN(Table1[[#This Row],[Ledger 13]])&gt;0,IF(TYPE(VLOOKUP(Table1[[#This Row],[Ledger 13]],$GZ:$GZ,1,0))=16,1,0),0)</f>
        <v>0</v>
      </c>
      <c r="FV849">
        <f>IF(LEN(Table1[[#This Row],[Ledger 14]])&gt;0,IF(TYPE(VLOOKUP(Table1[[#This Row],[Ledger 14]],$GZ:$GZ,1,0))=16,1,0),0)</f>
        <v>0</v>
      </c>
      <c r="FW849">
        <f>IF(LEN(Table1[[#This Row],[Ledger 15]])&gt;0,IF(TYPE(VLOOKUP(Table1[[#This Row],[Ledger 15]],$GZ:$GZ,1,0))=16,1,0),0)</f>
        <v>0</v>
      </c>
    </row>
    <row r="850" spans="4:179" ht="33" customHeight="1" x14ac:dyDescent="0.45">
      <c r="D850" s="8">
        <f t="shared" si="22"/>
        <v>845</v>
      </c>
      <c r="E850" s="32"/>
      <c r="F850" s="34"/>
      <c r="G850" s="34"/>
      <c r="H850" s="34"/>
      <c r="I850" s="34"/>
      <c r="J850" s="38"/>
      <c r="K850" s="33"/>
      <c r="L850" s="36"/>
      <c r="M850" s="35"/>
      <c r="N850" s="34"/>
      <c r="O850" s="41"/>
      <c r="P850" s="35"/>
      <c r="Q850" s="34"/>
      <c r="R850" s="37"/>
      <c r="S850" s="35"/>
      <c r="T850" s="34"/>
      <c r="U850" s="37"/>
      <c r="V850" s="35"/>
      <c r="W850" s="34"/>
      <c r="X850" s="37"/>
      <c r="Y850" s="35"/>
      <c r="Z850" s="34"/>
      <c r="AA850" s="37"/>
      <c r="AB850" s="35"/>
      <c r="AC850" s="34"/>
      <c r="AD850" s="37"/>
      <c r="AE850" s="35"/>
      <c r="AF850" s="34"/>
      <c r="AG850" s="37"/>
      <c r="AH850" s="35"/>
      <c r="AI850" s="34"/>
      <c r="AJ850" s="37"/>
      <c r="AK850" s="35"/>
      <c r="AL850" s="34"/>
      <c r="AM850" s="37"/>
      <c r="AN850" s="35"/>
      <c r="AO850" s="34"/>
      <c r="AP850" s="37"/>
      <c r="AQ850" s="35"/>
      <c r="AR850" s="34"/>
      <c r="AS850" s="37"/>
      <c r="AT850" s="35"/>
      <c r="AU850" s="34"/>
      <c r="AV850" s="37"/>
      <c r="AW850" s="35"/>
      <c r="AX850" s="34"/>
      <c r="AY850" s="37"/>
      <c r="AZ850" s="35"/>
      <c r="BA850" s="34"/>
      <c r="BB850" s="37"/>
      <c r="BC8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0" s="7"/>
      <c r="BF850" t="str">
        <f>IF(Table1[[#This Row],[Date]]="","","&amp;lt;VOUCHER REMOTEID="&amp;""""&amp;$A$11&amp;$A$13&amp;ROW()&amp;""""&amp;" VCHTYPE="""&amp;F850&amp;""" ACTION="""&amp;"Create"&amp;"""&amp;gt;")</f>
        <v/>
      </c>
      <c r="BG850" t="str">
        <f>IF(Table1[[#This Row],[Date]]="","",TEXT(Table1[[#This Row],[Date]],"yyyymmdd"))</f>
        <v/>
      </c>
      <c r="BH850" t="str">
        <f>Table1[[#This Row],[Date2]]</f>
        <v/>
      </c>
      <c r="BI850" t="str">
        <f>IF(Table1[[#This Row],[Date]]="","",Table1[[#This Row],[Voucher Type]])</f>
        <v/>
      </c>
      <c r="BJ850" t="str">
        <f>IF(Table1[[#This Row],[Ref No / Invoice No]]="","",Table1[[#This Row],[Ref No / Invoice No]])</f>
        <v/>
      </c>
      <c r="BK850" t="str">
        <f>IF(Table1[[#This Row],[Voucher No]]="","",Table1[[#This Row],[Voucher No]])</f>
        <v/>
      </c>
      <c r="BL850" t="str">
        <f>IF(Table1[[#This Row],[Date]]="","",Table1[[#This Row],[Narration]])</f>
        <v/>
      </c>
      <c r="BM850" t="str">
        <f>IF(Table1[[#This Row],[Date]]="","",$A$11&amp;$A$13&amp;ROW())</f>
        <v/>
      </c>
      <c r="BN850" t="str">
        <f>IF(Table1[[#This Row],[Date]]="","",$A$13)</f>
        <v/>
      </c>
      <c r="BP850" t="str">
        <f>IF(Table1[[#This Row],[Ledger 1]]="","","No")</f>
        <v/>
      </c>
      <c r="BQ850" t="str">
        <f>IF(Table1[[#This Row],[Date]]="","",IF(Table1[[#This Row],[Effect 1]]="Dr.","Yes","No"))</f>
        <v/>
      </c>
      <c r="BR850" t="str">
        <f>IF(Table1[[#This Row],[Date]]="","",Table1[[#This Row],[Ledger 1]])</f>
        <v/>
      </c>
      <c r="BS850" t="str">
        <f>IF(Table1[[#This Row],[Date]]="","",IF(Table1[[#This Row],[Effect 1]]="Dr.",-Table1[[#This Row],[Amount 1]],Table1[[#This Row],[Amount 1]]))</f>
        <v/>
      </c>
      <c r="BV850" t="str">
        <f>IF(Table1[[#This Row],[Ledger 2]]="","","No")</f>
        <v/>
      </c>
      <c r="BW850" t="str">
        <f>IF(Table1[[#This Row],[Date]]="","",IF(Table1[[#This Row],[Effect 2]]="Dr.","Yes","No"))</f>
        <v/>
      </c>
      <c r="BX850" t="str">
        <f>IF(Table1[[#This Row],[Date]]="","",Table1[[#This Row],[Ledger 2]])</f>
        <v/>
      </c>
      <c r="BY850" t="str">
        <f>IF(Table1[[#This Row],[Date]]="","",IF(Table1[[#This Row],[Effect 2]]="Dr.",-Table1[[#This Row],[Amount 2]],Table1[[#This Row],[Amount 2]]))</f>
        <v/>
      </c>
      <c r="CB850" t="str">
        <f>IF(Table1[[#This Row],[Ledger 3]]="","","No")</f>
        <v/>
      </c>
      <c r="CC850" t="str">
        <f>IF(Table1[[#This Row],[Ledger 3]]="","",IF(Table1[[#This Row],[Effect 3]]="Dr.","Yes","No"))</f>
        <v/>
      </c>
      <c r="CD850" t="str">
        <f>IF(Table1[[#This Row],[Ledger 3]]="","",Table1[[#This Row],[Ledger 3]])</f>
        <v/>
      </c>
      <c r="CE850" t="str">
        <f>IF(Table1[[#This Row],[Ledger 3]]="","",IF(Table1[[#This Row],[Effect 3]]="Dr.",-Table1[[#This Row],[Amount 3]],Table1[[#This Row],[Amount 3]]))</f>
        <v/>
      </c>
      <c r="CH850" t="str">
        <f>IF(Table1[[#This Row],[Ledger 4]]="","","No")</f>
        <v/>
      </c>
      <c r="CI850" t="str">
        <f>IF(Table1[[#This Row],[Ledger 4]]="","",IF(Table1[[#This Row],[Effect 4]]="Dr.","Yes","No"))</f>
        <v/>
      </c>
      <c r="CJ850" t="str">
        <f>IF(Table1[[#This Row],[Ledger 4]]="","",Table1[[#This Row],[Ledger 4]])</f>
        <v/>
      </c>
      <c r="CK850" t="str">
        <f>IF(Table1[[#This Row],[Ledger 4]]="","",IF(Table1[[#This Row],[Effect 4]]="Dr.",-Table1[[#This Row],[Amount 4]],Table1[[#This Row],[Amount 4]]))</f>
        <v/>
      </c>
      <c r="CN850" t="str">
        <f>IF(Table1[[#This Row],[Ledger 5]]="","","No")</f>
        <v/>
      </c>
      <c r="CO850" t="str">
        <f>IF(Table1[[#This Row],[Ledger 5]]="","",IF(Table1[[#This Row],[Effect 5]]="Dr.","Yes","No"))</f>
        <v/>
      </c>
      <c r="CP850" t="str">
        <f>IF(Table1[[#This Row],[Ledger 5]]="","",Table1[[#This Row],[Ledger 5]])</f>
        <v/>
      </c>
      <c r="CQ850" t="str">
        <f>IF(Table1[[#This Row],[Ledger 5]]="","",IF(Table1[[#This Row],[Effect 5]]="Dr.",-Table1[[#This Row],[Amount 5]],Table1[[#This Row],[Amount 5]]))</f>
        <v/>
      </c>
      <c r="CT850" t="str">
        <f>IF(Table1[[#This Row],[Ledger 6]]="","","No")</f>
        <v/>
      </c>
      <c r="CU850" t="str">
        <f>IF(Table1[[#This Row],[Ledger 6]]="","",IF(Table1[[#This Row],[Effect 6]]="Dr.","Yes","No"))</f>
        <v/>
      </c>
      <c r="CV850" t="str">
        <f>IF(Table1[[#This Row],[Ledger 6]]="","",Table1[[#This Row],[Ledger 6]])</f>
        <v/>
      </c>
      <c r="CW850" t="str">
        <f>IF(Table1[[#This Row],[Ledger 6]]="","",IF(Table1[[#This Row],[Effect 6]]="Dr.",-Table1[[#This Row],[Amount 6]],Table1[[#This Row],[Amount 6]]))</f>
        <v/>
      </c>
      <c r="CZ850" t="str">
        <f>IF(Table1[[#This Row],[Ledger 7]]="","","No")</f>
        <v/>
      </c>
      <c r="DA850" t="str">
        <f>IF(Table1[[#This Row],[Ledger 7]]="","",IF(Table1[[#This Row],[Effect 7]]="Dr.","Yes","No"))</f>
        <v/>
      </c>
      <c r="DB850" t="str">
        <f>IF(Table1[[#This Row],[Ledger 7]]="","",Table1[[#This Row],[Ledger 7]])</f>
        <v/>
      </c>
      <c r="DC850" t="str">
        <f>IF(Table1[[#This Row],[Ledger 7]]="","",IF(Table1[[#This Row],[Effect 7]]="Dr.",-Table1[[#This Row],[Amount 7]],Table1[[#This Row],[Amount 7]]))</f>
        <v/>
      </c>
      <c r="DF850" t="str">
        <f>IF(Table1[[#This Row],[Ledger 8]]="","","No")</f>
        <v/>
      </c>
      <c r="DG850" t="str">
        <f>IF(Table1[[#This Row],[Ledger 8]]="","",IF(Table1[[#This Row],[Effect 8]]="Dr.","Yes","No"))</f>
        <v/>
      </c>
      <c r="DH850" t="str">
        <f>IF(Table1[[#This Row],[Ledger 8]]="","",Table1[[#This Row],[Ledger 8]])</f>
        <v/>
      </c>
      <c r="DI850" t="str">
        <f>IF(Table1[[#This Row],[Ledger 8]]="","",IF(Table1[[#This Row],[Effect 8]]="Dr.",-Table1[[#This Row],[Amount 8]],Table1[[#This Row],[Amount 8]]))</f>
        <v/>
      </c>
      <c r="DL850" t="str">
        <f>IF(Table1[[#This Row],[Ledger 9]]="","","No")</f>
        <v/>
      </c>
      <c r="DM850" t="str">
        <f>IF(Table1[[#This Row],[Ledger 9]]="","",IF(Table1[[#This Row],[Effect 9]]="Dr.","Yes","No"))</f>
        <v/>
      </c>
      <c r="DN850" t="str">
        <f>IF(Table1[[#This Row],[Ledger 9]]="","",Table1[[#This Row],[Ledger 9]])</f>
        <v/>
      </c>
      <c r="DO850" t="str">
        <f>IF(Table1[[#This Row],[Ledger 9]]="","",IF(Table1[[#This Row],[Effect 9]]="Dr.",-Table1[[#This Row],[Amount 9]],Table1[[#This Row],[Amount 9]]))</f>
        <v/>
      </c>
      <c r="DR850" t="str">
        <f>IF(Table1[[#This Row],[Ledger 10]]="","","No")</f>
        <v/>
      </c>
      <c r="DS850" t="str">
        <f>IF(Table1[[#This Row],[Ledger 10]]="","",IF(Table1[[#This Row],[Effect 10]]="Dr.","Yes","No"))</f>
        <v/>
      </c>
      <c r="DT850" t="str">
        <f>IF(Table1[[#This Row],[Ledger 10]]="","",Table1[[#This Row],[Ledger 10]])</f>
        <v/>
      </c>
      <c r="DU850" t="str">
        <f>IF(Table1[[#This Row],[Ledger 10]]="","",IF(Table1[[#This Row],[Effect 10]]="Dr.",-Table1[[#This Row],[Amount 10]],Table1[[#This Row],[Amount 10]]))</f>
        <v/>
      </c>
      <c r="DX850" t="str">
        <f>IF(Table1[[#This Row],[Ledger 11]]="","","No")</f>
        <v/>
      </c>
      <c r="DY850" t="str">
        <f>IF(Table1[[#This Row],[Ledger 11]]="","",IF(Table1[[#This Row],[Effect 11]]="Dr.","Yes","No"))</f>
        <v/>
      </c>
      <c r="DZ850" t="str">
        <f>IF(Table1[[#This Row],[Ledger 11]]="","",Table1[[#This Row],[Ledger 11]])</f>
        <v/>
      </c>
      <c r="EA850" t="str">
        <f>IF(Table1[[#This Row],[Ledger 11]]="","",IF(Table1[[#This Row],[Effect 11]]="Dr.",-Table1[[#This Row],[Amount 11]],Table1[[#This Row],[Amount 11]]))</f>
        <v/>
      </c>
      <c r="ED850" t="str">
        <f>IF(Table1[[#This Row],[Ledger 12]]="","","No")</f>
        <v/>
      </c>
      <c r="EE850" t="str">
        <f>IF(Table1[[#This Row],[Ledger 12]]="","",IF(Table1[[#This Row],[Effect 12]]="Dr.","Yes","No"))</f>
        <v/>
      </c>
      <c r="EF850" t="str">
        <f>IF(Table1[[#This Row],[Ledger 12]]="","",Table1[[#This Row],[Ledger 12]])</f>
        <v/>
      </c>
      <c r="EG850" t="str">
        <f>IF(Table1[[#This Row],[Ledger 12]]="","",IF(Table1[[#This Row],[Effect 12]]="Dr.",-Table1[[#This Row],[Amount 12]],Table1[[#This Row],[Amount 12]]))</f>
        <v/>
      </c>
      <c r="EJ850" t="str">
        <f>IF(Table1[[#This Row],[Ledger 13]]="","","No")</f>
        <v/>
      </c>
      <c r="EK850" t="str">
        <f>IF(Table1[[#This Row],[Ledger 13]]="","",IF(Table1[[#This Row],[Effect 13]]="Dr.","Yes","No"))</f>
        <v/>
      </c>
      <c r="EL850" t="str">
        <f>IF(Table1[[#This Row],[Ledger 13]]="","",Table1[[#This Row],[Ledger 13]])</f>
        <v/>
      </c>
      <c r="EM850" t="str">
        <f>IF(Table1[[#This Row],[Ledger 13]]="","",IF(Table1[[#This Row],[Effect 13]]="Dr.",-Table1[[#This Row],[Amount 13]],Table1[[#This Row],[Amount 13]]))</f>
        <v/>
      </c>
      <c r="EP850" t="str">
        <f>IF(Table1[[#This Row],[Ledger 14]]="","","No")</f>
        <v/>
      </c>
      <c r="EQ850" t="str">
        <f>IF(Table1[[#This Row],[Ledger 14]]="","",IF(Table1[[#This Row],[Effect 14]]="Dr.","Yes","No"))</f>
        <v/>
      </c>
      <c r="ER850" t="str">
        <f>IF(Table1[[#This Row],[Ledger 14]]="","",Table1[[#This Row],[Ledger 14]])</f>
        <v/>
      </c>
      <c r="ES850" t="str">
        <f>IF(Table1[[#This Row],[Ledger 14]]="","",IF(Table1[[#This Row],[Effect 14]]="Dr.",-Table1[[#This Row],[Amount 14]],Table1[[#This Row],[Amount 14]]))</f>
        <v/>
      </c>
      <c r="EV850" t="str">
        <f>IF(Table1[[#This Row],[Ledger 15]]="","","No")</f>
        <v/>
      </c>
      <c r="EW850" t="str">
        <f>IF(Table1[[#This Row],[Ledger 15]]="","",IF(Table1[[#This Row],[Effect 15]]="Dr.","Yes","No"))</f>
        <v/>
      </c>
      <c r="EX850" t="str">
        <f>IF(Table1[[#This Row],[Ledger 15]]="","",Table1[[#This Row],[Ledger 15]])</f>
        <v/>
      </c>
      <c r="EY850" t="str">
        <f>IF(Table1[[#This Row],[Ledger 15]]="","",IF(Table1[[#This Row],[Effect 15]]="Dr.",-Table1[[#This Row],[Amount 15]],Table1[[#This Row],[Amount 15]]))</f>
        <v/>
      </c>
      <c r="FD8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0">
        <f>IF(Table1[[#This Row],[Date]]="",0,IF(AND(Table1[[#This Row],[Date]]&gt;=$FE$2,Table1[[#This Row],[Date]]&lt;=$FE$3),0,1))</f>
        <v>0</v>
      </c>
      <c r="FF850">
        <f>IF(Table1[[#This Row],[Date]]="",0,IF(TYPE(VLOOKUP(Table1[[#This Row],[Voucher Type]],Table1[[#All],[Voucher Type Master]],1,FALSE))=16,1,0))</f>
        <v>0</v>
      </c>
      <c r="FG850">
        <f>IF(TYPE(IF(Table1[[#This Row],[Date]]="",0,IF(VLOOKUP(Table1[[#This Row],[Voucher Type]],$FY$5:$FZ$13,2,0)=Table1[[#This Row],[Effect 1]],0,1)))=16,1,0)</f>
        <v>0</v>
      </c>
      <c r="FH8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0">
        <f>IF(LEN(Table1[[#This Row],[Ledger 1]])&gt;0,IF(TYPE(VLOOKUP(Table1[[#This Row],[Ledger 1]],GZ:GZ,1,0))=16,1,0),0)</f>
        <v>0</v>
      </c>
      <c r="FJ850">
        <f>IF(LEN(Table1[[#This Row],[Ledger 2]])&gt;0,IF(TYPE(VLOOKUP(Table1[[#This Row],[Ledger 2]],GZ:GZ,1,0))=16,1,0),0)</f>
        <v>0</v>
      </c>
      <c r="FK850">
        <f>IF(LEN(Table1[[#This Row],[Ledger 3]])&gt;0,IF(TYPE(VLOOKUP(Table1[[#This Row],[Ledger 3]],GZ:GZ,1,0))=16,1,0),0)</f>
        <v>0</v>
      </c>
      <c r="FL850">
        <f>IF(LEN(Table1[[#This Row],[Ledger 4]])&gt;0,IF(TYPE(VLOOKUP(Table1[[#This Row],[Ledger 4]],GZ:GZ,1,0))=16,1,0),0)</f>
        <v>0</v>
      </c>
      <c r="FM850">
        <f>IF(LEN(Table1[[#This Row],[Ledger 5]])&gt;0,IF(TYPE(VLOOKUP(Table1[[#This Row],[Ledger 5]],GZ:GZ,1,0))=16,1,0),0)</f>
        <v>0</v>
      </c>
      <c r="FN850">
        <f>IF(LEN(Table1[[#This Row],[Ledger 6]])&gt;0,IF(TYPE(VLOOKUP(Table1[[#This Row],[Ledger 6]],$GZ:$GZ,1,0))=16,1,0),0)</f>
        <v>0</v>
      </c>
      <c r="FO850">
        <f>IF(LEN(Table1[[#This Row],[Ledger 7]])&gt;0,IF(TYPE(VLOOKUP(Table1[[#This Row],[Ledger 7]],$GZ:$GZ,1,0))=16,1,0),0)</f>
        <v>0</v>
      </c>
      <c r="FP850">
        <f>IF(LEN(Table1[[#This Row],[Ledger 8]])&gt;0,IF(TYPE(VLOOKUP(Table1[[#This Row],[Ledger 8]],$GZ:$GZ,1,0))=16,1,0),0)</f>
        <v>0</v>
      </c>
      <c r="FQ850">
        <f>IF(LEN(Table1[[#This Row],[Ledger 9]])&gt;0,IF(TYPE(VLOOKUP(Table1[[#This Row],[Ledger 9]],$GZ:$GZ,1,0))=16,1,0),0)</f>
        <v>0</v>
      </c>
      <c r="FR850">
        <f>IF(LEN(Table1[[#This Row],[Ledger 10]])&gt;0,IF(TYPE(VLOOKUP(Table1[[#This Row],[Ledger 10]],$GZ:$GZ,1,0))=16,1,0),0)</f>
        <v>0</v>
      </c>
      <c r="FS850">
        <f>IF(LEN(Table1[[#This Row],[Ledger 11]])&gt;0,IF(TYPE(VLOOKUP(Table1[[#This Row],[Ledger 11]],$GZ:$GZ,1,0))=16,1,0),0)</f>
        <v>0</v>
      </c>
      <c r="FT850">
        <f>IF(LEN(Table1[[#This Row],[Ledger 12]])&gt;0,IF(TYPE(VLOOKUP(Table1[[#This Row],[Ledger 12]],$GZ:$GZ,1,0))=16,1,0),0)</f>
        <v>0</v>
      </c>
      <c r="FU850">
        <f>IF(LEN(Table1[[#This Row],[Ledger 13]])&gt;0,IF(TYPE(VLOOKUP(Table1[[#This Row],[Ledger 13]],$GZ:$GZ,1,0))=16,1,0),0)</f>
        <v>0</v>
      </c>
      <c r="FV850">
        <f>IF(LEN(Table1[[#This Row],[Ledger 14]])&gt;0,IF(TYPE(VLOOKUP(Table1[[#This Row],[Ledger 14]],$GZ:$GZ,1,0))=16,1,0),0)</f>
        <v>0</v>
      </c>
      <c r="FW850">
        <f>IF(LEN(Table1[[#This Row],[Ledger 15]])&gt;0,IF(TYPE(VLOOKUP(Table1[[#This Row],[Ledger 15]],$GZ:$GZ,1,0))=16,1,0),0)</f>
        <v>0</v>
      </c>
    </row>
    <row r="851" spans="4:179" ht="33" customHeight="1" x14ac:dyDescent="0.45">
      <c r="D851" s="8">
        <f t="shared" si="22"/>
        <v>846</v>
      </c>
      <c r="E851" s="32"/>
      <c r="F851" s="34"/>
      <c r="G851" s="34"/>
      <c r="H851" s="34"/>
      <c r="I851" s="34"/>
      <c r="J851" s="38"/>
      <c r="K851" s="33"/>
      <c r="L851" s="36"/>
      <c r="M851" s="35"/>
      <c r="N851" s="34"/>
      <c r="O851" s="41"/>
      <c r="P851" s="35"/>
      <c r="Q851" s="34"/>
      <c r="R851" s="37"/>
      <c r="S851" s="35"/>
      <c r="T851" s="34"/>
      <c r="U851" s="37"/>
      <c r="V851" s="35"/>
      <c r="W851" s="34"/>
      <c r="X851" s="37"/>
      <c r="Y851" s="35"/>
      <c r="Z851" s="34"/>
      <c r="AA851" s="37"/>
      <c r="AB851" s="35"/>
      <c r="AC851" s="34"/>
      <c r="AD851" s="37"/>
      <c r="AE851" s="35"/>
      <c r="AF851" s="34"/>
      <c r="AG851" s="37"/>
      <c r="AH851" s="35"/>
      <c r="AI851" s="34"/>
      <c r="AJ851" s="37"/>
      <c r="AK851" s="35"/>
      <c r="AL851" s="34"/>
      <c r="AM851" s="37"/>
      <c r="AN851" s="35"/>
      <c r="AO851" s="34"/>
      <c r="AP851" s="37"/>
      <c r="AQ851" s="35"/>
      <c r="AR851" s="34"/>
      <c r="AS851" s="37"/>
      <c r="AT851" s="35"/>
      <c r="AU851" s="34"/>
      <c r="AV851" s="37"/>
      <c r="AW851" s="35"/>
      <c r="AX851" s="34"/>
      <c r="AY851" s="37"/>
      <c r="AZ851" s="35"/>
      <c r="BA851" s="34"/>
      <c r="BB851" s="37"/>
      <c r="BC8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1" s="7"/>
      <c r="BF851" t="str">
        <f>IF(Table1[[#This Row],[Date]]="","","&amp;lt;VOUCHER REMOTEID="&amp;""""&amp;$A$11&amp;$A$13&amp;ROW()&amp;""""&amp;" VCHTYPE="""&amp;F851&amp;""" ACTION="""&amp;"Create"&amp;"""&amp;gt;")</f>
        <v/>
      </c>
      <c r="BG851" t="str">
        <f>IF(Table1[[#This Row],[Date]]="","",TEXT(Table1[[#This Row],[Date]],"yyyymmdd"))</f>
        <v/>
      </c>
      <c r="BH851" t="str">
        <f>Table1[[#This Row],[Date2]]</f>
        <v/>
      </c>
      <c r="BI851" t="str">
        <f>IF(Table1[[#This Row],[Date]]="","",Table1[[#This Row],[Voucher Type]])</f>
        <v/>
      </c>
      <c r="BJ851" t="str">
        <f>IF(Table1[[#This Row],[Ref No / Invoice No]]="","",Table1[[#This Row],[Ref No / Invoice No]])</f>
        <v/>
      </c>
      <c r="BK851" t="str">
        <f>IF(Table1[[#This Row],[Voucher No]]="","",Table1[[#This Row],[Voucher No]])</f>
        <v/>
      </c>
      <c r="BL851" t="str">
        <f>IF(Table1[[#This Row],[Date]]="","",Table1[[#This Row],[Narration]])</f>
        <v/>
      </c>
      <c r="BM851" t="str">
        <f>IF(Table1[[#This Row],[Date]]="","",$A$11&amp;$A$13&amp;ROW())</f>
        <v/>
      </c>
      <c r="BN851" t="str">
        <f>IF(Table1[[#This Row],[Date]]="","",$A$13)</f>
        <v/>
      </c>
      <c r="BP851" t="str">
        <f>IF(Table1[[#This Row],[Ledger 1]]="","","No")</f>
        <v/>
      </c>
      <c r="BQ851" t="str">
        <f>IF(Table1[[#This Row],[Date]]="","",IF(Table1[[#This Row],[Effect 1]]="Dr.","Yes","No"))</f>
        <v/>
      </c>
      <c r="BR851" t="str">
        <f>IF(Table1[[#This Row],[Date]]="","",Table1[[#This Row],[Ledger 1]])</f>
        <v/>
      </c>
      <c r="BS851" t="str">
        <f>IF(Table1[[#This Row],[Date]]="","",IF(Table1[[#This Row],[Effect 1]]="Dr.",-Table1[[#This Row],[Amount 1]],Table1[[#This Row],[Amount 1]]))</f>
        <v/>
      </c>
      <c r="BV851" t="str">
        <f>IF(Table1[[#This Row],[Ledger 2]]="","","No")</f>
        <v/>
      </c>
      <c r="BW851" t="str">
        <f>IF(Table1[[#This Row],[Date]]="","",IF(Table1[[#This Row],[Effect 2]]="Dr.","Yes","No"))</f>
        <v/>
      </c>
      <c r="BX851" t="str">
        <f>IF(Table1[[#This Row],[Date]]="","",Table1[[#This Row],[Ledger 2]])</f>
        <v/>
      </c>
      <c r="BY851" t="str">
        <f>IF(Table1[[#This Row],[Date]]="","",IF(Table1[[#This Row],[Effect 2]]="Dr.",-Table1[[#This Row],[Amount 2]],Table1[[#This Row],[Amount 2]]))</f>
        <v/>
      </c>
      <c r="CB851" t="str">
        <f>IF(Table1[[#This Row],[Ledger 3]]="","","No")</f>
        <v/>
      </c>
      <c r="CC851" t="str">
        <f>IF(Table1[[#This Row],[Ledger 3]]="","",IF(Table1[[#This Row],[Effect 3]]="Dr.","Yes","No"))</f>
        <v/>
      </c>
      <c r="CD851" t="str">
        <f>IF(Table1[[#This Row],[Ledger 3]]="","",Table1[[#This Row],[Ledger 3]])</f>
        <v/>
      </c>
      <c r="CE851" t="str">
        <f>IF(Table1[[#This Row],[Ledger 3]]="","",IF(Table1[[#This Row],[Effect 3]]="Dr.",-Table1[[#This Row],[Amount 3]],Table1[[#This Row],[Amount 3]]))</f>
        <v/>
      </c>
      <c r="CH851" t="str">
        <f>IF(Table1[[#This Row],[Ledger 4]]="","","No")</f>
        <v/>
      </c>
      <c r="CI851" t="str">
        <f>IF(Table1[[#This Row],[Ledger 4]]="","",IF(Table1[[#This Row],[Effect 4]]="Dr.","Yes","No"))</f>
        <v/>
      </c>
      <c r="CJ851" t="str">
        <f>IF(Table1[[#This Row],[Ledger 4]]="","",Table1[[#This Row],[Ledger 4]])</f>
        <v/>
      </c>
      <c r="CK851" t="str">
        <f>IF(Table1[[#This Row],[Ledger 4]]="","",IF(Table1[[#This Row],[Effect 4]]="Dr.",-Table1[[#This Row],[Amount 4]],Table1[[#This Row],[Amount 4]]))</f>
        <v/>
      </c>
      <c r="CN851" t="str">
        <f>IF(Table1[[#This Row],[Ledger 5]]="","","No")</f>
        <v/>
      </c>
      <c r="CO851" t="str">
        <f>IF(Table1[[#This Row],[Ledger 5]]="","",IF(Table1[[#This Row],[Effect 5]]="Dr.","Yes","No"))</f>
        <v/>
      </c>
      <c r="CP851" t="str">
        <f>IF(Table1[[#This Row],[Ledger 5]]="","",Table1[[#This Row],[Ledger 5]])</f>
        <v/>
      </c>
      <c r="CQ851" t="str">
        <f>IF(Table1[[#This Row],[Ledger 5]]="","",IF(Table1[[#This Row],[Effect 5]]="Dr.",-Table1[[#This Row],[Amount 5]],Table1[[#This Row],[Amount 5]]))</f>
        <v/>
      </c>
      <c r="CT851" t="str">
        <f>IF(Table1[[#This Row],[Ledger 6]]="","","No")</f>
        <v/>
      </c>
      <c r="CU851" t="str">
        <f>IF(Table1[[#This Row],[Ledger 6]]="","",IF(Table1[[#This Row],[Effect 6]]="Dr.","Yes","No"))</f>
        <v/>
      </c>
      <c r="CV851" t="str">
        <f>IF(Table1[[#This Row],[Ledger 6]]="","",Table1[[#This Row],[Ledger 6]])</f>
        <v/>
      </c>
      <c r="CW851" t="str">
        <f>IF(Table1[[#This Row],[Ledger 6]]="","",IF(Table1[[#This Row],[Effect 6]]="Dr.",-Table1[[#This Row],[Amount 6]],Table1[[#This Row],[Amount 6]]))</f>
        <v/>
      </c>
      <c r="CZ851" t="str">
        <f>IF(Table1[[#This Row],[Ledger 7]]="","","No")</f>
        <v/>
      </c>
      <c r="DA851" t="str">
        <f>IF(Table1[[#This Row],[Ledger 7]]="","",IF(Table1[[#This Row],[Effect 7]]="Dr.","Yes","No"))</f>
        <v/>
      </c>
      <c r="DB851" t="str">
        <f>IF(Table1[[#This Row],[Ledger 7]]="","",Table1[[#This Row],[Ledger 7]])</f>
        <v/>
      </c>
      <c r="DC851" t="str">
        <f>IF(Table1[[#This Row],[Ledger 7]]="","",IF(Table1[[#This Row],[Effect 7]]="Dr.",-Table1[[#This Row],[Amount 7]],Table1[[#This Row],[Amount 7]]))</f>
        <v/>
      </c>
      <c r="DF851" t="str">
        <f>IF(Table1[[#This Row],[Ledger 8]]="","","No")</f>
        <v/>
      </c>
      <c r="DG851" t="str">
        <f>IF(Table1[[#This Row],[Ledger 8]]="","",IF(Table1[[#This Row],[Effect 8]]="Dr.","Yes","No"))</f>
        <v/>
      </c>
      <c r="DH851" t="str">
        <f>IF(Table1[[#This Row],[Ledger 8]]="","",Table1[[#This Row],[Ledger 8]])</f>
        <v/>
      </c>
      <c r="DI851" t="str">
        <f>IF(Table1[[#This Row],[Ledger 8]]="","",IF(Table1[[#This Row],[Effect 8]]="Dr.",-Table1[[#This Row],[Amount 8]],Table1[[#This Row],[Amount 8]]))</f>
        <v/>
      </c>
      <c r="DL851" t="str">
        <f>IF(Table1[[#This Row],[Ledger 9]]="","","No")</f>
        <v/>
      </c>
      <c r="DM851" t="str">
        <f>IF(Table1[[#This Row],[Ledger 9]]="","",IF(Table1[[#This Row],[Effect 9]]="Dr.","Yes","No"))</f>
        <v/>
      </c>
      <c r="DN851" t="str">
        <f>IF(Table1[[#This Row],[Ledger 9]]="","",Table1[[#This Row],[Ledger 9]])</f>
        <v/>
      </c>
      <c r="DO851" t="str">
        <f>IF(Table1[[#This Row],[Ledger 9]]="","",IF(Table1[[#This Row],[Effect 9]]="Dr.",-Table1[[#This Row],[Amount 9]],Table1[[#This Row],[Amount 9]]))</f>
        <v/>
      </c>
      <c r="DR851" t="str">
        <f>IF(Table1[[#This Row],[Ledger 10]]="","","No")</f>
        <v/>
      </c>
      <c r="DS851" t="str">
        <f>IF(Table1[[#This Row],[Ledger 10]]="","",IF(Table1[[#This Row],[Effect 10]]="Dr.","Yes","No"))</f>
        <v/>
      </c>
      <c r="DT851" t="str">
        <f>IF(Table1[[#This Row],[Ledger 10]]="","",Table1[[#This Row],[Ledger 10]])</f>
        <v/>
      </c>
      <c r="DU851" t="str">
        <f>IF(Table1[[#This Row],[Ledger 10]]="","",IF(Table1[[#This Row],[Effect 10]]="Dr.",-Table1[[#This Row],[Amount 10]],Table1[[#This Row],[Amount 10]]))</f>
        <v/>
      </c>
      <c r="DX851" t="str">
        <f>IF(Table1[[#This Row],[Ledger 11]]="","","No")</f>
        <v/>
      </c>
      <c r="DY851" t="str">
        <f>IF(Table1[[#This Row],[Ledger 11]]="","",IF(Table1[[#This Row],[Effect 11]]="Dr.","Yes","No"))</f>
        <v/>
      </c>
      <c r="DZ851" t="str">
        <f>IF(Table1[[#This Row],[Ledger 11]]="","",Table1[[#This Row],[Ledger 11]])</f>
        <v/>
      </c>
      <c r="EA851" t="str">
        <f>IF(Table1[[#This Row],[Ledger 11]]="","",IF(Table1[[#This Row],[Effect 11]]="Dr.",-Table1[[#This Row],[Amount 11]],Table1[[#This Row],[Amount 11]]))</f>
        <v/>
      </c>
      <c r="ED851" t="str">
        <f>IF(Table1[[#This Row],[Ledger 12]]="","","No")</f>
        <v/>
      </c>
      <c r="EE851" t="str">
        <f>IF(Table1[[#This Row],[Ledger 12]]="","",IF(Table1[[#This Row],[Effect 12]]="Dr.","Yes","No"))</f>
        <v/>
      </c>
      <c r="EF851" t="str">
        <f>IF(Table1[[#This Row],[Ledger 12]]="","",Table1[[#This Row],[Ledger 12]])</f>
        <v/>
      </c>
      <c r="EG851" t="str">
        <f>IF(Table1[[#This Row],[Ledger 12]]="","",IF(Table1[[#This Row],[Effect 12]]="Dr.",-Table1[[#This Row],[Amount 12]],Table1[[#This Row],[Amount 12]]))</f>
        <v/>
      </c>
      <c r="EJ851" t="str">
        <f>IF(Table1[[#This Row],[Ledger 13]]="","","No")</f>
        <v/>
      </c>
      <c r="EK851" t="str">
        <f>IF(Table1[[#This Row],[Ledger 13]]="","",IF(Table1[[#This Row],[Effect 13]]="Dr.","Yes","No"))</f>
        <v/>
      </c>
      <c r="EL851" t="str">
        <f>IF(Table1[[#This Row],[Ledger 13]]="","",Table1[[#This Row],[Ledger 13]])</f>
        <v/>
      </c>
      <c r="EM851" t="str">
        <f>IF(Table1[[#This Row],[Ledger 13]]="","",IF(Table1[[#This Row],[Effect 13]]="Dr.",-Table1[[#This Row],[Amount 13]],Table1[[#This Row],[Amount 13]]))</f>
        <v/>
      </c>
      <c r="EP851" t="str">
        <f>IF(Table1[[#This Row],[Ledger 14]]="","","No")</f>
        <v/>
      </c>
      <c r="EQ851" t="str">
        <f>IF(Table1[[#This Row],[Ledger 14]]="","",IF(Table1[[#This Row],[Effect 14]]="Dr.","Yes","No"))</f>
        <v/>
      </c>
      <c r="ER851" t="str">
        <f>IF(Table1[[#This Row],[Ledger 14]]="","",Table1[[#This Row],[Ledger 14]])</f>
        <v/>
      </c>
      <c r="ES851" t="str">
        <f>IF(Table1[[#This Row],[Ledger 14]]="","",IF(Table1[[#This Row],[Effect 14]]="Dr.",-Table1[[#This Row],[Amount 14]],Table1[[#This Row],[Amount 14]]))</f>
        <v/>
      </c>
      <c r="EV851" t="str">
        <f>IF(Table1[[#This Row],[Ledger 15]]="","","No")</f>
        <v/>
      </c>
      <c r="EW851" t="str">
        <f>IF(Table1[[#This Row],[Ledger 15]]="","",IF(Table1[[#This Row],[Effect 15]]="Dr.","Yes","No"))</f>
        <v/>
      </c>
      <c r="EX851" t="str">
        <f>IF(Table1[[#This Row],[Ledger 15]]="","",Table1[[#This Row],[Ledger 15]])</f>
        <v/>
      </c>
      <c r="EY851" t="str">
        <f>IF(Table1[[#This Row],[Ledger 15]]="","",IF(Table1[[#This Row],[Effect 15]]="Dr.",-Table1[[#This Row],[Amount 15]],Table1[[#This Row],[Amount 15]]))</f>
        <v/>
      </c>
      <c r="FD8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1">
        <f>IF(Table1[[#This Row],[Date]]="",0,IF(AND(Table1[[#This Row],[Date]]&gt;=$FE$2,Table1[[#This Row],[Date]]&lt;=$FE$3),0,1))</f>
        <v>0</v>
      </c>
      <c r="FF851">
        <f>IF(Table1[[#This Row],[Date]]="",0,IF(TYPE(VLOOKUP(Table1[[#This Row],[Voucher Type]],Table1[[#All],[Voucher Type Master]],1,FALSE))=16,1,0))</f>
        <v>0</v>
      </c>
      <c r="FG851">
        <f>IF(TYPE(IF(Table1[[#This Row],[Date]]="",0,IF(VLOOKUP(Table1[[#This Row],[Voucher Type]],$FY$5:$FZ$13,2,0)=Table1[[#This Row],[Effect 1]],0,1)))=16,1,0)</f>
        <v>0</v>
      </c>
      <c r="FH8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1">
        <f>IF(LEN(Table1[[#This Row],[Ledger 1]])&gt;0,IF(TYPE(VLOOKUP(Table1[[#This Row],[Ledger 1]],GZ:GZ,1,0))=16,1,0),0)</f>
        <v>0</v>
      </c>
      <c r="FJ851">
        <f>IF(LEN(Table1[[#This Row],[Ledger 2]])&gt;0,IF(TYPE(VLOOKUP(Table1[[#This Row],[Ledger 2]],GZ:GZ,1,0))=16,1,0),0)</f>
        <v>0</v>
      </c>
      <c r="FK851">
        <f>IF(LEN(Table1[[#This Row],[Ledger 3]])&gt;0,IF(TYPE(VLOOKUP(Table1[[#This Row],[Ledger 3]],GZ:GZ,1,0))=16,1,0),0)</f>
        <v>0</v>
      </c>
      <c r="FL851">
        <f>IF(LEN(Table1[[#This Row],[Ledger 4]])&gt;0,IF(TYPE(VLOOKUP(Table1[[#This Row],[Ledger 4]],GZ:GZ,1,0))=16,1,0),0)</f>
        <v>0</v>
      </c>
      <c r="FM851">
        <f>IF(LEN(Table1[[#This Row],[Ledger 5]])&gt;0,IF(TYPE(VLOOKUP(Table1[[#This Row],[Ledger 5]],GZ:GZ,1,0))=16,1,0),0)</f>
        <v>0</v>
      </c>
      <c r="FN851">
        <f>IF(LEN(Table1[[#This Row],[Ledger 6]])&gt;0,IF(TYPE(VLOOKUP(Table1[[#This Row],[Ledger 6]],$GZ:$GZ,1,0))=16,1,0),0)</f>
        <v>0</v>
      </c>
      <c r="FO851">
        <f>IF(LEN(Table1[[#This Row],[Ledger 7]])&gt;0,IF(TYPE(VLOOKUP(Table1[[#This Row],[Ledger 7]],$GZ:$GZ,1,0))=16,1,0),0)</f>
        <v>0</v>
      </c>
      <c r="FP851">
        <f>IF(LEN(Table1[[#This Row],[Ledger 8]])&gt;0,IF(TYPE(VLOOKUP(Table1[[#This Row],[Ledger 8]],$GZ:$GZ,1,0))=16,1,0),0)</f>
        <v>0</v>
      </c>
      <c r="FQ851">
        <f>IF(LEN(Table1[[#This Row],[Ledger 9]])&gt;0,IF(TYPE(VLOOKUP(Table1[[#This Row],[Ledger 9]],$GZ:$GZ,1,0))=16,1,0),0)</f>
        <v>0</v>
      </c>
      <c r="FR851">
        <f>IF(LEN(Table1[[#This Row],[Ledger 10]])&gt;0,IF(TYPE(VLOOKUP(Table1[[#This Row],[Ledger 10]],$GZ:$GZ,1,0))=16,1,0),0)</f>
        <v>0</v>
      </c>
      <c r="FS851">
        <f>IF(LEN(Table1[[#This Row],[Ledger 11]])&gt;0,IF(TYPE(VLOOKUP(Table1[[#This Row],[Ledger 11]],$GZ:$GZ,1,0))=16,1,0),0)</f>
        <v>0</v>
      </c>
      <c r="FT851">
        <f>IF(LEN(Table1[[#This Row],[Ledger 12]])&gt;0,IF(TYPE(VLOOKUP(Table1[[#This Row],[Ledger 12]],$GZ:$GZ,1,0))=16,1,0),0)</f>
        <v>0</v>
      </c>
      <c r="FU851">
        <f>IF(LEN(Table1[[#This Row],[Ledger 13]])&gt;0,IF(TYPE(VLOOKUP(Table1[[#This Row],[Ledger 13]],$GZ:$GZ,1,0))=16,1,0),0)</f>
        <v>0</v>
      </c>
      <c r="FV851">
        <f>IF(LEN(Table1[[#This Row],[Ledger 14]])&gt;0,IF(TYPE(VLOOKUP(Table1[[#This Row],[Ledger 14]],$GZ:$GZ,1,0))=16,1,0),0)</f>
        <v>0</v>
      </c>
      <c r="FW851">
        <f>IF(LEN(Table1[[#This Row],[Ledger 15]])&gt;0,IF(TYPE(VLOOKUP(Table1[[#This Row],[Ledger 15]],$GZ:$GZ,1,0))=16,1,0),0)</f>
        <v>0</v>
      </c>
    </row>
    <row r="852" spans="4:179" ht="33" customHeight="1" x14ac:dyDescent="0.45">
      <c r="D852" s="8">
        <f t="shared" si="22"/>
        <v>847</v>
      </c>
      <c r="E852" s="32"/>
      <c r="F852" s="34"/>
      <c r="G852" s="34"/>
      <c r="H852" s="34"/>
      <c r="I852" s="34"/>
      <c r="J852" s="38"/>
      <c r="K852" s="33"/>
      <c r="L852" s="36"/>
      <c r="M852" s="35"/>
      <c r="N852" s="34"/>
      <c r="O852" s="41"/>
      <c r="P852" s="35"/>
      <c r="Q852" s="34"/>
      <c r="R852" s="37"/>
      <c r="S852" s="35"/>
      <c r="T852" s="34"/>
      <c r="U852" s="37"/>
      <c r="V852" s="35"/>
      <c r="W852" s="34"/>
      <c r="X852" s="37"/>
      <c r="Y852" s="35"/>
      <c r="Z852" s="34"/>
      <c r="AA852" s="37"/>
      <c r="AB852" s="35"/>
      <c r="AC852" s="34"/>
      <c r="AD852" s="37"/>
      <c r="AE852" s="35"/>
      <c r="AF852" s="34"/>
      <c r="AG852" s="37"/>
      <c r="AH852" s="35"/>
      <c r="AI852" s="34"/>
      <c r="AJ852" s="37"/>
      <c r="AK852" s="35"/>
      <c r="AL852" s="34"/>
      <c r="AM852" s="37"/>
      <c r="AN852" s="35"/>
      <c r="AO852" s="34"/>
      <c r="AP852" s="37"/>
      <c r="AQ852" s="35"/>
      <c r="AR852" s="34"/>
      <c r="AS852" s="37"/>
      <c r="AT852" s="35"/>
      <c r="AU852" s="34"/>
      <c r="AV852" s="37"/>
      <c r="AW852" s="35"/>
      <c r="AX852" s="34"/>
      <c r="AY852" s="37"/>
      <c r="AZ852" s="35"/>
      <c r="BA852" s="34"/>
      <c r="BB852" s="37"/>
      <c r="BC8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2" s="7"/>
      <c r="BF852" t="str">
        <f>IF(Table1[[#This Row],[Date]]="","","&amp;lt;VOUCHER REMOTEID="&amp;""""&amp;$A$11&amp;$A$13&amp;ROW()&amp;""""&amp;" VCHTYPE="""&amp;F852&amp;""" ACTION="""&amp;"Create"&amp;"""&amp;gt;")</f>
        <v/>
      </c>
      <c r="BG852" t="str">
        <f>IF(Table1[[#This Row],[Date]]="","",TEXT(Table1[[#This Row],[Date]],"yyyymmdd"))</f>
        <v/>
      </c>
      <c r="BH852" t="str">
        <f>Table1[[#This Row],[Date2]]</f>
        <v/>
      </c>
      <c r="BI852" t="str">
        <f>IF(Table1[[#This Row],[Date]]="","",Table1[[#This Row],[Voucher Type]])</f>
        <v/>
      </c>
      <c r="BJ852" t="str">
        <f>IF(Table1[[#This Row],[Ref No / Invoice No]]="","",Table1[[#This Row],[Ref No / Invoice No]])</f>
        <v/>
      </c>
      <c r="BK852" t="str">
        <f>IF(Table1[[#This Row],[Voucher No]]="","",Table1[[#This Row],[Voucher No]])</f>
        <v/>
      </c>
      <c r="BL852" t="str">
        <f>IF(Table1[[#This Row],[Date]]="","",Table1[[#This Row],[Narration]])</f>
        <v/>
      </c>
      <c r="BM852" t="str">
        <f>IF(Table1[[#This Row],[Date]]="","",$A$11&amp;$A$13&amp;ROW())</f>
        <v/>
      </c>
      <c r="BN852" t="str">
        <f>IF(Table1[[#This Row],[Date]]="","",$A$13)</f>
        <v/>
      </c>
      <c r="BP852" t="str">
        <f>IF(Table1[[#This Row],[Ledger 1]]="","","No")</f>
        <v/>
      </c>
      <c r="BQ852" t="str">
        <f>IF(Table1[[#This Row],[Date]]="","",IF(Table1[[#This Row],[Effect 1]]="Dr.","Yes","No"))</f>
        <v/>
      </c>
      <c r="BR852" t="str">
        <f>IF(Table1[[#This Row],[Date]]="","",Table1[[#This Row],[Ledger 1]])</f>
        <v/>
      </c>
      <c r="BS852" t="str">
        <f>IF(Table1[[#This Row],[Date]]="","",IF(Table1[[#This Row],[Effect 1]]="Dr.",-Table1[[#This Row],[Amount 1]],Table1[[#This Row],[Amount 1]]))</f>
        <v/>
      </c>
      <c r="BV852" t="str">
        <f>IF(Table1[[#This Row],[Ledger 2]]="","","No")</f>
        <v/>
      </c>
      <c r="BW852" t="str">
        <f>IF(Table1[[#This Row],[Date]]="","",IF(Table1[[#This Row],[Effect 2]]="Dr.","Yes","No"))</f>
        <v/>
      </c>
      <c r="BX852" t="str">
        <f>IF(Table1[[#This Row],[Date]]="","",Table1[[#This Row],[Ledger 2]])</f>
        <v/>
      </c>
      <c r="BY852" t="str">
        <f>IF(Table1[[#This Row],[Date]]="","",IF(Table1[[#This Row],[Effect 2]]="Dr.",-Table1[[#This Row],[Amount 2]],Table1[[#This Row],[Amount 2]]))</f>
        <v/>
      </c>
      <c r="CB852" t="str">
        <f>IF(Table1[[#This Row],[Ledger 3]]="","","No")</f>
        <v/>
      </c>
      <c r="CC852" t="str">
        <f>IF(Table1[[#This Row],[Ledger 3]]="","",IF(Table1[[#This Row],[Effect 3]]="Dr.","Yes","No"))</f>
        <v/>
      </c>
      <c r="CD852" t="str">
        <f>IF(Table1[[#This Row],[Ledger 3]]="","",Table1[[#This Row],[Ledger 3]])</f>
        <v/>
      </c>
      <c r="CE852" t="str">
        <f>IF(Table1[[#This Row],[Ledger 3]]="","",IF(Table1[[#This Row],[Effect 3]]="Dr.",-Table1[[#This Row],[Amount 3]],Table1[[#This Row],[Amount 3]]))</f>
        <v/>
      </c>
      <c r="CH852" t="str">
        <f>IF(Table1[[#This Row],[Ledger 4]]="","","No")</f>
        <v/>
      </c>
      <c r="CI852" t="str">
        <f>IF(Table1[[#This Row],[Ledger 4]]="","",IF(Table1[[#This Row],[Effect 4]]="Dr.","Yes","No"))</f>
        <v/>
      </c>
      <c r="CJ852" t="str">
        <f>IF(Table1[[#This Row],[Ledger 4]]="","",Table1[[#This Row],[Ledger 4]])</f>
        <v/>
      </c>
      <c r="CK852" t="str">
        <f>IF(Table1[[#This Row],[Ledger 4]]="","",IF(Table1[[#This Row],[Effect 4]]="Dr.",-Table1[[#This Row],[Amount 4]],Table1[[#This Row],[Amount 4]]))</f>
        <v/>
      </c>
      <c r="CN852" t="str">
        <f>IF(Table1[[#This Row],[Ledger 5]]="","","No")</f>
        <v/>
      </c>
      <c r="CO852" t="str">
        <f>IF(Table1[[#This Row],[Ledger 5]]="","",IF(Table1[[#This Row],[Effect 5]]="Dr.","Yes","No"))</f>
        <v/>
      </c>
      <c r="CP852" t="str">
        <f>IF(Table1[[#This Row],[Ledger 5]]="","",Table1[[#This Row],[Ledger 5]])</f>
        <v/>
      </c>
      <c r="CQ852" t="str">
        <f>IF(Table1[[#This Row],[Ledger 5]]="","",IF(Table1[[#This Row],[Effect 5]]="Dr.",-Table1[[#This Row],[Amount 5]],Table1[[#This Row],[Amount 5]]))</f>
        <v/>
      </c>
      <c r="CT852" t="str">
        <f>IF(Table1[[#This Row],[Ledger 6]]="","","No")</f>
        <v/>
      </c>
      <c r="CU852" t="str">
        <f>IF(Table1[[#This Row],[Ledger 6]]="","",IF(Table1[[#This Row],[Effect 6]]="Dr.","Yes","No"))</f>
        <v/>
      </c>
      <c r="CV852" t="str">
        <f>IF(Table1[[#This Row],[Ledger 6]]="","",Table1[[#This Row],[Ledger 6]])</f>
        <v/>
      </c>
      <c r="CW852" t="str">
        <f>IF(Table1[[#This Row],[Ledger 6]]="","",IF(Table1[[#This Row],[Effect 6]]="Dr.",-Table1[[#This Row],[Amount 6]],Table1[[#This Row],[Amount 6]]))</f>
        <v/>
      </c>
      <c r="CZ852" t="str">
        <f>IF(Table1[[#This Row],[Ledger 7]]="","","No")</f>
        <v/>
      </c>
      <c r="DA852" t="str">
        <f>IF(Table1[[#This Row],[Ledger 7]]="","",IF(Table1[[#This Row],[Effect 7]]="Dr.","Yes","No"))</f>
        <v/>
      </c>
      <c r="DB852" t="str">
        <f>IF(Table1[[#This Row],[Ledger 7]]="","",Table1[[#This Row],[Ledger 7]])</f>
        <v/>
      </c>
      <c r="DC852" t="str">
        <f>IF(Table1[[#This Row],[Ledger 7]]="","",IF(Table1[[#This Row],[Effect 7]]="Dr.",-Table1[[#This Row],[Amount 7]],Table1[[#This Row],[Amount 7]]))</f>
        <v/>
      </c>
      <c r="DF852" t="str">
        <f>IF(Table1[[#This Row],[Ledger 8]]="","","No")</f>
        <v/>
      </c>
      <c r="DG852" t="str">
        <f>IF(Table1[[#This Row],[Ledger 8]]="","",IF(Table1[[#This Row],[Effect 8]]="Dr.","Yes","No"))</f>
        <v/>
      </c>
      <c r="DH852" t="str">
        <f>IF(Table1[[#This Row],[Ledger 8]]="","",Table1[[#This Row],[Ledger 8]])</f>
        <v/>
      </c>
      <c r="DI852" t="str">
        <f>IF(Table1[[#This Row],[Ledger 8]]="","",IF(Table1[[#This Row],[Effect 8]]="Dr.",-Table1[[#This Row],[Amount 8]],Table1[[#This Row],[Amount 8]]))</f>
        <v/>
      </c>
      <c r="DL852" t="str">
        <f>IF(Table1[[#This Row],[Ledger 9]]="","","No")</f>
        <v/>
      </c>
      <c r="DM852" t="str">
        <f>IF(Table1[[#This Row],[Ledger 9]]="","",IF(Table1[[#This Row],[Effect 9]]="Dr.","Yes","No"))</f>
        <v/>
      </c>
      <c r="DN852" t="str">
        <f>IF(Table1[[#This Row],[Ledger 9]]="","",Table1[[#This Row],[Ledger 9]])</f>
        <v/>
      </c>
      <c r="DO852" t="str">
        <f>IF(Table1[[#This Row],[Ledger 9]]="","",IF(Table1[[#This Row],[Effect 9]]="Dr.",-Table1[[#This Row],[Amount 9]],Table1[[#This Row],[Amount 9]]))</f>
        <v/>
      </c>
      <c r="DR852" t="str">
        <f>IF(Table1[[#This Row],[Ledger 10]]="","","No")</f>
        <v/>
      </c>
      <c r="DS852" t="str">
        <f>IF(Table1[[#This Row],[Ledger 10]]="","",IF(Table1[[#This Row],[Effect 10]]="Dr.","Yes","No"))</f>
        <v/>
      </c>
      <c r="DT852" t="str">
        <f>IF(Table1[[#This Row],[Ledger 10]]="","",Table1[[#This Row],[Ledger 10]])</f>
        <v/>
      </c>
      <c r="DU852" t="str">
        <f>IF(Table1[[#This Row],[Ledger 10]]="","",IF(Table1[[#This Row],[Effect 10]]="Dr.",-Table1[[#This Row],[Amount 10]],Table1[[#This Row],[Amount 10]]))</f>
        <v/>
      </c>
      <c r="DX852" t="str">
        <f>IF(Table1[[#This Row],[Ledger 11]]="","","No")</f>
        <v/>
      </c>
      <c r="DY852" t="str">
        <f>IF(Table1[[#This Row],[Ledger 11]]="","",IF(Table1[[#This Row],[Effect 11]]="Dr.","Yes","No"))</f>
        <v/>
      </c>
      <c r="DZ852" t="str">
        <f>IF(Table1[[#This Row],[Ledger 11]]="","",Table1[[#This Row],[Ledger 11]])</f>
        <v/>
      </c>
      <c r="EA852" t="str">
        <f>IF(Table1[[#This Row],[Ledger 11]]="","",IF(Table1[[#This Row],[Effect 11]]="Dr.",-Table1[[#This Row],[Amount 11]],Table1[[#This Row],[Amount 11]]))</f>
        <v/>
      </c>
      <c r="ED852" t="str">
        <f>IF(Table1[[#This Row],[Ledger 12]]="","","No")</f>
        <v/>
      </c>
      <c r="EE852" t="str">
        <f>IF(Table1[[#This Row],[Ledger 12]]="","",IF(Table1[[#This Row],[Effect 12]]="Dr.","Yes","No"))</f>
        <v/>
      </c>
      <c r="EF852" t="str">
        <f>IF(Table1[[#This Row],[Ledger 12]]="","",Table1[[#This Row],[Ledger 12]])</f>
        <v/>
      </c>
      <c r="EG852" t="str">
        <f>IF(Table1[[#This Row],[Ledger 12]]="","",IF(Table1[[#This Row],[Effect 12]]="Dr.",-Table1[[#This Row],[Amount 12]],Table1[[#This Row],[Amount 12]]))</f>
        <v/>
      </c>
      <c r="EJ852" t="str">
        <f>IF(Table1[[#This Row],[Ledger 13]]="","","No")</f>
        <v/>
      </c>
      <c r="EK852" t="str">
        <f>IF(Table1[[#This Row],[Ledger 13]]="","",IF(Table1[[#This Row],[Effect 13]]="Dr.","Yes","No"))</f>
        <v/>
      </c>
      <c r="EL852" t="str">
        <f>IF(Table1[[#This Row],[Ledger 13]]="","",Table1[[#This Row],[Ledger 13]])</f>
        <v/>
      </c>
      <c r="EM852" t="str">
        <f>IF(Table1[[#This Row],[Ledger 13]]="","",IF(Table1[[#This Row],[Effect 13]]="Dr.",-Table1[[#This Row],[Amount 13]],Table1[[#This Row],[Amount 13]]))</f>
        <v/>
      </c>
      <c r="EP852" t="str">
        <f>IF(Table1[[#This Row],[Ledger 14]]="","","No")</f>
        <v/>
      </c>
      <c r="EQ852" t="str">
        <f>IF(Table1[[#This Row],[Ledger 14]]="","",IF(Table1[[#This Row],[Effect 14]]="Dr.","Yes","No"))</f>
        <v/>
      </c>
      <c r="ER852" t="str">
        <f>IF(Table1[[#This Row],[Ledger 14]]="","",Table1[[#This Row],[Ledger 14]])</f>
        <v/>
      </c>
      <c r="ES852" t="str">
        <f>IF(Table1[[#This Row],[Ledger 14]]="","",IF(Table1[[#This Row],[Effect 14]]="Dr.",-Table1[[#This Row],[Amount 14]],Table1[[#This Row],[Amount 14]]))</f>
        <v/>
      </c>
      <c r="EV852" t="str">
        <f>IF(Table1[[#This Row],[Ledger 15]]="","","No")</f>
        <v/>
      </c>
      <c r="EW852" t="str">
        <f>IF(Table1[[#This Row],[Ledger 15]]="","",IF(Table1[[#This Row],[Effect 15]]="Dr.","Yes","No"))</f>
        <v/>
      </c>
      <c r="EX852" t="str">
        <f>IF(Table1[[#This Row],[Ledger 15]]="","",Table1[[#This Row],[Ledger 15]])</f>
        <v/>
      </c>
      <c r="EY852" t="str">
        <f>IF(Table1[[#This Row],[Ledger 15]]="","",IF(Table1[[#This Row],[Effect 15]]="Dr.",-Table1[[#This Row],[Amount 15]],Table1[[#This Row],[Amount 15]]))</f>
        <v/>
      </c>
      <c r="FD8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2">
        <f>IF(Table1[[#This Row],[Date]]="",0,IF(AND(Table1[[#This Row],[Date]]&gt;=$FE$2,Table1[[#This Row],[Date]]&lt;=$FE$3),0,1))</f>
        <v>0</v>
      </c>
      <c r="FF852">
        <f>IF(Table1[[#This Row],[Date]]="",0,IF(TYPE(VLOOKUP(Table1[[#This Row],[Voucher Type]],Table1[[#All],[Voucher Type Master]],1,FALSE))=16,1,0))</f>
        <v>0</v>
      </c>
      <c r="FG852">
        <f>IF(TYPE(IF(Table1[[#This Row],[Date]]="",0,IF(VLOOKUP(Table1[[#This Row],[Voucher Type]],$FY$5:$FZ$13,2,0)=Table1[[#This Row],[Effect 1]],0,1)))=16,1,0)</f>
        <v>0</v>
      </c>
      <c r="FH8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2">
        <f>IF(LEN(Table1[[#This Row],[Ledger 1]])&gt;0,IF(TYPE(VLOOKUP(Table1[[#This Row],[Ledger 1]],GZ:GZ,1,0))=16,1,0),0)</f>
        <v>0</v>
      </c>
      <c r="FJ852">
        <f>IF(LEN(Table1[[#This Row],[Ledger 2]])&gt;0,IF(TYPE(VLOOKUP(Table1[[#This Row],[Ledger 2]],GZ:GZ,1,0))=16,1,0),0)</f>
        <v>0</v>
      </c>
      <c r="FK852">
        <f>IF(LEN(Table1[[#This Row],[Ledger 3]])&gt;0,IF(TYPE(VLOOKUP(Table1[[#This Row],[Ledger 3]],GZ:GZ,1,0))=16,1,0),0)</f>
        <v>0</v>
      </c>
      <c r="FL852">
        <f>IF(LEN(Table1[[#This Row],[Ledger 4]])&gt;0,IF(TYPE(VLOOKUP(Table1[[#This Row],[Ledger 4]],GZ:GZ,1,0))=16,1,0),0)</f>
        <v>0</v>
      </c>
      <c r="FM852">
        <f>IF(LEN(Table1[[#This Row],[Ledger 5]])&gt;0,IF(TYPE(VLOOKUP(Table1[[#This Row],[Ledger 5]],GZ:GZ,1,0))=16,1,0),0)</f>
        <v>0</v>
      </c>
      <c r="FN852">
        <f>IF(LEN(Table1[[#This Row],[Ledger 6]])&gt;0,IF(TYPE(VLOOKUP(Table1[[#This Row],[Ledger 6]],$GZ:$GZ,1,0))=16,1,0),0)</f>
        <v>0</v>
      </c>
      <c r="FO852">
        <f>IF(LEN(Table1[[#This Row],[Ledger 7]])&gt;0,IF(TYPE(VLOOKUP(Table1[[#This Row],[Ledger 7]],$GZ:$GZ,1,0))=16,1,0),0)</f>
        <v>0</v>
      </c>
      <c r="FP852">
        <f>IF(LEN(Table1[[#This Row],[Ledger 8]])&gt;0,IF(TYPE(VLOOKUP(Table1[[#This Row],[Ledger 8]],$GZ:$GZ,1,0))=16,1,0),0)</f>
        <v>0</v>
      </c>
      <c r="FQ852">
        <f>IF(LEN(Table1[[#This Row],[Ledger 9]])&gt;0,IF(TYPE(VLOOKUP(Table1[[#This Row],[Ledger 9]],$GZ:$GZ,1,0))=16,1,0),0)</f>
        <v>0</v>
      </c>
      <c r="FR852">
        <f>IF(LEN(Table1[[#This Row],[Ledger 10]])&gt;0,IF(TYPE(VLOOKUP(Table1[[#This Row],[Ledger 10]],$GZ:$GZ,1,0))=16,1,0),0)</f>
        <v>0</v>
      </c>
      <c r="FS852">
        <f>IF(LEN(Table1[[#This Row],[Ledger 11]])&gt;0,IF(TYPE(VLOOKUP(Table1[[#This Row],[Ledger 11]],$GZ:$GZ,1,0))=16,1,0),0)</f>
        <v>0</v>
      </c>
      <c r="FT852">
        <f>IF(LEN(Table1[[#This Row],[Ledger 12]])&gt;0,IF(TYPE(VLOOKUP(Table1[[#This Row],[Ledger 12]],$GZ:$GZ,1,0))=16,1,0),0)</f>
        <v>0</v>
      </c>
      <c r="FU852">
        <f>IF(LEN(Table1[[#This Row],[Ledger 13]])&gt;0,IF(TYPE(VLOOKUP(Table1[[#This Row],[Ledger 13]],$GZ:$GZ,1,0))=16,1,0),0)</f>
        <v>0</v>
      </c>
      <c r="FV852">
        <f>IF(LEN(Table1[[#This Row],[Ledger 14]])&gt;0,IF(TYPE(VLOOKUP(Table1[[#This Row],[Ledger 14]],$GZ:$GZ,1,0))=16,1,0),0)</f>
        <v>0</v>
      </c>
      <c r="FW852">
        <f>IF(LEN(Table1[[#This Row],[Ledger 15]])&gt;0,IF(TYPE(VLOOKUP(Table1[[#This Row],[Ledger 15]],$GZ:$GZ,1,0))=16,1,0),0)</f>
        <v>0</v>
      </c>
    </row>
    <row r="853" spans="4:179" ht="33" customHeight="1" x14ac:dyDescent="0.45">
      <c r="D853" s="8">
        <f t="shared" si="22"/>
        <v>848</v>
      </c>
      <c r="E853" s="32"/>
      <c r="F853" s="34"/>
      <c r="G853" s="34"/>
      <c r="H853" s="34"/>
      <c r="I853" s="34"/>
      <c r="J853" s="38"/>
      <c r="K853" s="33"/>
      <c r="L853" s="36"/>
      <c r="M853" s="35"/>
      <c r="N853" s="34"/>
      <c r="O853" s="41"/>
      <c r="P853" s="35"/>
      <c r="Q853" s="34"/>
      <c r="R853" s="37"/>
      <c r="S853" s="35"/>
      <c r="T853" s="34"/>
      <c r="U853" s="37"/>
      <c r="V853" s="35"/>
      <c r="W853" s="34"/>
      <c r="X853" s="37"/>
      <c r="Y853" s="35"/>
      <c r="Z853" s="34"/>
      <c r="AA853" s="37"/>
      <c r="AB853" s="35"/>
      <c r="AC853" s="34"/>
      <c r="AD853" s="37"/>
      <c r="AE853" s="35"/>
      <c r="AF853" s="34"/>
      <c r="AG853" s="37"/>
      <c r="AH853" s="35"/>
      <c r="AI853" s="34"/>
      <c r="AJ853" s="37"/>
      <c r="AK853" s="35"/>
      <c r="AL853" s="34"/>
      <c r="AM853" s="37"/>
      <c r="AN853" s="35"/>
      <c r="AO853" s="34"/>
      <c r="AP853" s="37"/>
      <c r="AQ853" s="35"/>
      <c r="AR853" s="34"/>
      <c r="AS853" s="37"/>
      <c r="AT853" s="35"/>
      <c r="AU853" s="34"/>
      <c r="AV853" s="37"/>
      <c r="AW853" s="35"/>
      <c r="AX853" s="34"/>
      <c r="AY853" s="37"/>
      <c r="AZ853" s="35"/>
      <c r="BA853" s="34"/>
      <c r="BB853" s="37"/>
      <c r="BC8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3" s="7"/>
      <c r="BF853" t="str">
        <f>IF(Table1[[#This Row],[Date]]="","","&amp;lt;VOUCHER REMOTEID="&amp;""""&amp;$A$11&amp;$A$13&amp;ROW()&amp;""""&amp;" VCHTYPE="""&amp;F853&amp;""" ACTION="""&amp;"Create"&amp;"""&amp;gt;")</f>
        <v/>
      </c>
      <c r="BG853" t="str">
        <f>IF(Table1[[#This Row],[Date]]="","",TEXT(Table1[[#This Row],[Date]],"yyyymmdd"))</f>
        <v/>
      </c>
      <c r="BH853" t="str">
        <f>Table1[[#This Row],[Date2]]</f>
        <v/>
      </c>
      <c r="BI853" t="str">
        <f>IF(Table1[[#This Row],[Date]]="","",Table1[[#This Row],[Voucher Type]])</f>
        <v/>
      </c>
      <c r="BJ853" t="str">
        <f>IF(Table1[[#This Row],[Ref No / Invoice No]]="","",Table1[[#This Row],[Ref No / Invoice No]])</f>
        <v/>
      </c>
      <c r="BK853" t="str">
        <f>IF(Table1[[#This Row],[Voucher No]]="","",Table1[[#This Row],[Voucher No]])</f>
        <v/>
      </c>
      <c r="BL853" t="str">
        <f>IF(Table1[[#This Row],[Date]]="","",Table1[[#This Row],[Narration]])</f>
        <v/>
      </c>
      <c r="BM853" t="str">
        <f>IF(Table1[[#This Row],[Date]]="","",$A$11&amp;$A$13&amp;ROW())</f>
        <v/>
      </c>
      <c r="BN853" t="str">
        <f>IF(Table1[[#This Row],[Date]]="","",$A$13)</f>
        <v/>
      </c>
      <c r="BP853" t="str">
        <f>IF(Table1[[#This Row],[Ledger 1]]="","","No")</f>
        <v/>
      </c>
      <c r="BQ853" t="str">
        <f>IF(Table1[[#This Row],[Date]]="","",IF(Table1[[#This Row],[Effect 1]]="Dr.","Yes","No"))</f>
        <v/>
      </c>
      <c r="BR853" t="str">
        <f>IF(Table1[[#This Row],[Date]]="","",Table1[[#This Row],[Ledger 1]])</f>
        <v/>
      </c>
      <c r="BS853" t="str">
        <f>IF(Table1[[#This Row],[Date]]="","",IF(Table1[[#This Row],[Effect 1]]="Dr.",-Table1[[#This Row],[Amount 1]],Table1[[#This Row],[Amount 1]]))</f>
        <v/>
      </c>
      <c r="BV853" t="str">
        <f>IF(Table1[[#This Row],[Ledger 2]]="","","No")</f>
        <v/>
      </c>
      <c r="BW853" t="str">
        <f>IF(Table1[[#This Row],[Date]]="","",IF(Table1[[#This Row],[Effect 2]]="Dr.","Yes","No"))</f>
        <v/>
      </c>
      <c r="BX853" t="str">
        <f>IF(Table1[[#This Row],[Date]]="","",Table1[[#This Row],[Ledger 2]])</f>
        <v/>
      </c>
      <c r="BY853" t="str">
        <f>IF(Table1[[#This Row],[Date]]="","",IF(Table1[[#This Row],[Effect 2]]="Dr.",-Table1[[#This Row],[Amount 2]],Table1[[#This Row],[Amount 2]]))</f>
        <v/>
      </c>
      <c r="CB853" t="str">
        <f>IF(Table1[[#This Row],[Ledger 3]]="","","No")</f>
        <v/>
      </c>
      <c r="CC853" t="str">
        <f>IF(Table1[[#This Row],[Ledger 3]]="","",IF(Table1[[#This Row],[Effect 3]]="Dr.","Yes","No"))</f>
        <v/>
      </c>
      <c r="CD853" t="str">
        <f>IF(Table1[[#This Row],[Ledger 3]]="","",Table1[[#This Row],[Ledger 3]])</f>
        <v/>
      </c>
      <c r="CE853" t="str">
        <f>IF(Table1[[#This Row],[Ledger 3]]="","",IF(Table1[[#This Row],[Effect 3]]="Dr.",-Table1[[#This Row],[Amount 3]],Table1[[#This Row],[Amount 3]]))</f>
        <v/>
      </c>
      <c r="CH853" t="str">
        <f>IF(Table1[[#This Row],[Ledger 4]]="","","No")</f>
        <v/>
      </c>
      <c r="CI853" t="str">
        <f>IF(Table1[[#This Row],[Ledger 4]]="","",IF(Table1[[#This Row],[Effect 4]]="Dr.","Yes","No"))</f>
        <v/>
      </c>
      <c r="CJ853" t="str">
        <f>IF(Table1[[#This Row],[Ledger 4]]="","",Table1[[#This Row],[Ledger 4]])</f>
        <v/>
      </c>
      <c r="CK853" t="str">
        <f>IF(Table1[[#This Row],[Ledger 4]]="","",IF(Table1[[#This Row],[Effect 4]]="Dr.",-Table1[[#This Row],[Amount 4]],Table1[[#This Row],[Amount 4]]))</f>
        <v/>
      </c>
      <c r="CN853" t="str">
        <f>IF(Table1[[#This Row],[Ledger 5]]="","","No")</f>
        <v/>
      </c>
      <c r="CO853" t="str">
        <f>IF(Table1[[#This Row],[Ledger 5]]="","",IF(Table1[[#This Row],[Effect 5]]="Dr.","Yes","No"))</f>
        <v/>
      </c>
      <c r="CP853" t="str">
        <f>IF(Table1[[#This Row],[Ledger 5]]="","",Table1[[#This Row],[Ledger 5]])</f>
        <v/>
      </c>
      <c r="CQ853" t="str">
        <f>IF(Table1[[#This Row],[Ledger 5]]="","",IF(Table1[[#This Row],[Effect 5]]="Dr.",-Table1[[#This Row],[Amount 5]],Table1[[#This Row],[Amount 5]]))</f>
        <v/>
      </c>
      <c r="CT853" t="str">
        <f>IF(Table1[[#This Row],[Ledger 6]]="","","No")</f>
        <v/>
      </c>
      <c r="CU853" t="str">
        <f>IF(Table1[[#This Row],[Ledger 6]]="","",IF(Table1[[#This Row],[Effect 6]]="Dr.","Yes","No"))</f>
        <v/>
      </c>
      <c r="CV853" t="str">
        <f>IF(Table1[[#This Row],[Ledger 6]]="","",Table1[[#This Row],[Ledger 6]])</f>
        <v/>
      </c>
      <c r="CW853" t="str">
        <f>IF(Table1[[#This Row],[Ledger 6]]="","",IF(Table1[[#This Row],[Effect 6]]="Dr.",-Table1[[#This Row],[Amount 6]],Table1[[#This Row],[Amount 6]]))</f>
        <v/>
      </c>
      <c r="CZ853" t="str">
        <f>IF(Table1[[#This Row],[Ledger 7]]="","","No")</f>
        <v/>
      </c>
      <c r="DA853" t="str">
        <f>IF(Table1[[#This Row],[Ledger 7]]="","",IF(Table1[[#This Row],[Effect 7]]="Dr.","Yes","No"))</f>
        <v/>
      </c>
      <c r="DB853" t="str">
        <f>IF(Table1[[#This Row],[Ledger 7]]="","",Table1[[#This Row],[Ledger 7]])</f>
        <v/>
      </c>
      <c r="DC853" t="str">
        <f>IF(Table1[[#This Row],[Ledger 7]]="","",IF(Table1[[#This Row],[Effect 7]]="Dr.",-Table1[[#This Row],[Amount 7]],Table1[[#This Row],[Amount 7]]))</f>
        <v/>
      </c>
      <c r="DF853" t="str">
        <f>IF(Table1[[#This Row],[Ledger 8]]="","","No")</f>
        <v/>
      </c>
      <c r="DG853" t="str">
        <f>IF(Table1[[#This Row],[Ledger 8]]="","",IF(Table1[[#This Row],[Effect 8]]="Dr.","Yes","No"))</f>
        <v/>
      </c>
      <c r="DH853" t="str">
        <f>IF(Table1[[#This Row],[Ledger 8]]="","",Table1[[#This Row],[Ledger 8]])</f>
        <v/>
      </c>
      <c r="DI853" t="str">
        <f>IF(Table1[[#This Row],[Ledger 8]]="","",IF(Table1[[#This Row],[Effect 8]]="Dr.",-Table1[[#This Row],[Amount 8]],Table1[[#This Row],[Amount 8]]))</f>
        <v/>
      </c>
      <c r="DL853" t="str">
        <f>IF(Table1[[#This Row],[Ledger 9]]="","","No")</f>
        <v/>
      </c>
      <c r="DM853" t="str">
        <f>IF(Table1[[#This Row],[Ledger 9]]="","",IF(Table1[[#This Row],[Effect 9]]="Dr.","Yes","No"))</f>
        <v/>
      </c>
      <c r="DN853" t="str">
        <f>IF(Table1[[#This Row],[Ledger 9]]="","",Table1[[#This Row],[Ledger 9]])</f>
        <v/>
      </c>
      <c r="DO853" t="str">
        <f>IF(Table1[[#This Row],[Ledger 9]]="","",IF(Table1[[#This Row],[Effect 9]]="Dr.",-Table1[[#This Row],[Amount 9]],Table1[[#This Row],[Amount 9]]))</f>
        <v/>
      </c>
      <c r="DR853" t="str">
        <f>IF(Table1[[#This Row],[Ledger 10]]="","","No")</f>
        <v/>
      </c>
      <c r="DS853" t="str">
        <f>IF(Table1[[#This Row],[Ledger 10]]="","",IF(Table1[[#This Row],[Effect 10]]="Dr.","Yes","No"))</f>
        <v/>
      </c>
      <c r="DT853" t="str">
        <f>IF(Table1[[#This Row],[Ledger 10]]="","",Table1[[#This Row],[Ledger 10]])</f>
        <v/>
      </c>
      <c r="DU853" t="str">
        <f>IF(Table1[[#This Row],[Ledger 10]]="","",IF(Table1[[#This Row],[Effect 10]]="Dr.",-Table1[[#This Row],[Amount 10]],Table1[[#This Row],[Amount 10]]))</f>
        <v/>
      </c>
      <c r="DX853" t="str">
        <f>IF(Table1[[#This Row],[Ledger 11]]="","","No")</f>
        <v/>
      </c>
      <c r="DY853" t="str">
        <f>IF(Table1[[#This Row],[Ledger 11]]="","",IF(Table1[[#This Row],[Effect 11]]="Dr.","Yes","No"))</f>
        <v/>
      </c>
      <c r="DZ853" t="str">
        <f>IF(Table1[[#This Row],[Ledger 11]]="","",Table1[[#This Row],[Ledger 11]])</f>
        <v/>
      </c>
      <c r="EA853" t="str">
        <f>IF(Table1[[#This Row],[Ledger 11]]="","",IF(Table1[[#This Row],[Effect 11]]="Dr.",-Table1[[#This Row],[Amount 11]],Table1[[#This Row],[Amount 11]]))</f>
        <v/>
      </c>
      <c r="ED853" t="str">
        <f>IF(Table1[[#This Row],[Ledger 12]]="","","No")</f>
        <v/>
      </c>
      <c r="EE853" t="str">
        <f>IF(Table1[[#This Row],[Ledger 12]]="","",IF(Table1[[#This Row],[Effect 12]]="Dr.","Yes","No"))</f>
        <v/>
      </c>
      <c r="EF853" t="str">
        <f>IF(Table1[[#This Row],[Ledger 12]]="","",Table1[[#This Row],[Ledger 12]])</f>
        <v/>
      </c>
      <c r="EG853" t="str">
        <f>IF(Table1[[#This Row],[Ledger 12]]="","",IF(Table1[[#This Row],[Effect 12]]="Dr.",-Table1[[#This Row],[Amount 12]],Table1[[#This Row],[Amount 12]]))</f>
        <v/>
      </c>
      <c r="EJ853" t="str">
        <f>IF(Table1[[#This Row],[Ledger 13]]="","","No")</f>
        <v/>
      </c>
      <c r="EK853" t="str">
        <f>IF(Table1[[#This Row],[Ledger 13]]="","",IF(Table1[[#This Row],[Effect 13]]="Dr.","Yes","No"))</f>
        <v/>
      </c>
      <c r="EL853" t="str">
        <f>IF(Table1[[#This Row],[Ledger 13]]="","",Table1[[#This Row],[Ledger 13]])</f>
        <v/>
      </c>
      <c r="EM853" t="str">
        <f>IF(Table1[[#This Row],[Ledger 13]]="","",IF(Table1[[#This Row],[Effect 13]]="Dr.",-Table1[[#This Row],[Amount 13]],Table1[[#This Row],[Amount 13]]))</f>
        <v/>
      </c>
      <c r="EP853" t="str">
        <f>IF(Table1[[#This Row],[Ledger 14]]="","","No")</f>
        <v/>
      </c>
      <c r="EQ853" t="str">
        <f>IF(Table1[[#This Row],[Ledger 14]]="","",IF(Table1[[#This Row],[Effect 14]]="Dr.","Yes","No"))</f>
        <v/>
      </c>
      <c r="ER853" t="str">
        <f>IF(Table1[[#This Row],[Ledger 14]]="","",Table1[[#This Row],[Ledger 14]])</f>
        <v/>
      </c>
      <c r="ES853" t="str">
        <f>IF(Table1[[#This Row],[Ledger 14]]="","",IF(Table1[[#This Row],[Effect 14]]="Dr.",-Table1[[#This Row],[Amount 14]],Table1[[#This Row],[Amount 14]]))</f>
        <v/>
      </c>
      <c r="EV853" t="str">
        <f>IF(Table1[[#This Row],[Ledger 15]]="","","No")</f>
        <v/>
      </c>
      <c r="EW853" t="str">
        <f>IF(Table1[[#This Row],[Ledger 15]]="","",IF(Table1[[#This Row],[Effect 15]]="Dr.","Yes","No"))</f>
        <v/>
      </c>
      <c r="EX853" t="str">
        <f>IF(Table1[[#This Row],[Ledger 15]]="","",Table1[[#This Row],[Ledger 15]])</f>
        <v/>
      </c>
      <c r="EY853" t="str">
        <f>IF(Table1[[#This Row],[Ledger 15]]="","",IF(Table1[[#This Row],[Effect 15]]="Dr.",-Table1[[#This Row],[Amount 15]],Table1[[#This Row],[Amount 15]]))</f>
        <v/>
      </c>
      <c r="FD8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3">
        <f>IF(Table1[[#This Row],[Date]]="",0,IF(AND(Table1[[#This Row],[Date]]&gt;=$FE$2,Table1[[#This Row],[Date]]&lt;=$FE$3),0,1))</f>
        <v>0</v>
      </c>
      <c r="FF853">
        <f>IF(Table1[[#This Row],[Date]]="",0,IF(TYPE(VLOOKUP(Table1[[#This Row],[Voucher Type]],Table1[[#All],[Voucher Type Master]],1,FALSE))=16,1,0))</f>
        <v>0</v>
      </c>
      <c r="FG853">
        <f>IF(TYPE(IF(Table1[[#This Row],[Date]]="",0,IF(VLOOKUP(Table1[[#This Row],[Voucher Type]],$FY$5:$FZ$13,2,0)=Table1[[#This Row],[Effect 1]],0,1)))=16,1,0)</f>
        <v>0</v>
      </c>
      <c r="FH8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3">
        <f>IF(LEN(Table1[[#This Row],[Ledger 1]])&gt;0,IF(TYPE(VLOOKUP(Table1[[#This Row],[Ledger 1]],GZ:GZ,1,0))=16,1,0),0)</f>
        <v>0</v>
      </c>
      <c r="FJ853">
        <f>IF(LEN(Table1[[#This Row],[Ledger 2]])&gt;0,IF(TYPE(VLOOKUP(Table1[[#This Row],[Ledger 2]],GZ:GZ,1,0))=16,1,0),0)</f>
        <v>0</v>
      </c>
      <c r="FK853">
        <f>IF(LEN(Table1[[#This Row],[Ledger 3]])&gt;0,IF(TYPE(VLOOKUP(Table1[[#This Row],[Ledger 3]],GZ:GZ,1,0))=16,1,0),0)</f>
        <v>0</v>
      </c>
      <c r="FL853">
        <f>IF(LEN(Table1[[#This Row],[Ledger 4]])&gt;0,IF(TYPE(VLOOKUP(Table1[[#This Row],[Ledger 4]],GZ:GZ,1,0))=16,1,0),0)</f>
        <v>0</v>
      </c>
      <c r="FM853">
        <f>IF(LEN(Table1[[#This Row],[Ledger 5]])&gt;0,IF(TYPE(VLOOKUP(Table1[[#This Row],[Ledger 5]],GZ:GZ,1,0))=16,1,0),0)</f>
        <v>0</v>
      </c>
      <c r="FN853">
        <f>IF(LEN(Table1[[#This Row],[Ledger 6]])&gt;0,IF(TYPE(VLOOKUP(Table1[[#This Row],[Ledger 6]],$GZ:$GZ,1,0))=16,1,0),0)</f>
        <v>0</v>
      </c>
      <c r="FO853">
        <f>IF(LEN(Table1[[#This Row],[Ledger 7]])&gt;0,IF(TYPE(VLOOKUP(Table1[[#This Row],[Ledger 7]],$GZ:$GZ,1,0))=16,1,0),0)</f>
        <v>0</v>
      </c>
      <c r="FP853">
        <f>IF(LEN(Table1[[#This Row],[Ledger 8]])&gt;0,IF(TYPE(VLOOKUP(Table1[[#This Row],[Ledger 8]],$GZ:$GZ,1,0))=16,1,0),0)</f>
        <v>0</v>
      </c>
      <c r="FQ853">
        <f>IF(LEN(Table1[[#This Row],[Ledger 9]])&gt;0,IF(TYPE(VLOOKUP(Table1[[#This Row],[Ledger 9]],$GZ:$GZ,1,0))=16,1,0),0)</f>
        <v>0</v>
      </c>
      <c r="FR853">
        <f>IF(LEN(Table1[[#This Row],[Ledger 10]])&gt;0,IF(TYPE(VLOOKUP(Table1[[#This Row],[Ledger 10]],$GZ:$GZ,1,0))=16,1,0),0)</f>
        <v>0</v>
      </c>
      <c r="FS853">
        <f>IF(LEN(Table1[[#This Row],[Ledger 11]])&gt;0,IF(TYPE(VLOOKUP(Table1[[#This Row],[Ledger 11]],$GZ:$GZ,1,0))=16,1,0),0)</f>
        <v>0</v>
      </c>
      <c r="FT853">
        <f>IF(LEN(Table1[[#This Row],[Ledger 12]])&gt;0,IF(TYPE(VLOOKUP(Table1[[#This Row],[Ledger 12]],$GZ:$GZ,1,0))=16,1,0),0)</f>
        <v>0</v>
      </c>
      <c r="FU853">
        <f>IF(LEN(Table1[[#This Row],[Ledger 13]])&gt;0,IF(TYPE(VLOOKUP(Table1[[#This Row],[Ledger 13]],$GZ:$GZ,1,0))=16,1,0),0)</f>
        <v>0</v>
      </c>
      <c r="FV853">
        <f>IF(LEN(Table1[[#This Row],[Ledger 14]])&gt;0,IF(TYPE(VLOOKUP(Table1[[#This Row],[Ledger 14]],$GZ:$GZ,1,0))=16,1,0),0)</f>
        <v>0</v>
      </c>
      <c r="FW853">
        <f>IF(LEN(Table1[[#This Row],[Ledger 15]])&gt;0,IF(TYPE(VLOOKUP(Table1[[#This Row],[Ledger 15]],$GZ:$GZ,1,0))=16,1,0),0)</f>
        <v>0</v>
      </c>
    </row>
    <row r="854" spans="4:179" ht="33" customHeight="1" x14ac:dyDescent="0.45">
      <c r="D854" s="8">
        <f t="shared" si="22"/>
        <v>849</v>
      </c>
      <c r="E854" s="32"/>
      <c r="F854" s="34"/>
      <c r="G854" s="34"/>
      <c r="H854" s="34"/>
      <c r="I854" s="34"/>
      <c r="J854" s="38"/>
      <c r="K854" s="33"/>
      <c r="L854" s="36"/>
      <c r="M854" s="35"/>
      <c r="N854" s="34"/>
      <c r="O854" s="41"/>
      <c r="P854" s="35"/>
      <c r="Q854" s="34"/>
      <c r="R854" s="37"/>
      <c r="S854" s="35"/>
      <c r="T854" s="34"/>
      <c r="U854" s="37"/>
      <c r="V854" s="35"/>
      <c r="W854" s="34"/>
      <c r="X854" s="37"/>
      <c r="Y854" s="35"/>
      <c r="Z854" s="34"/>
      <c r="AA854" s="37"/>
      <c r="AB854" s="35"/>
      <c r="AC854" s="34"/>
      <c r="AD854" s="37"/>
      <c r="AE854" s="35"/>
      <c r="AF854" s="34"/>
      <c r="AG854" s="37"/>
      <c r="AH854" s="35"/>
      <c r="AI854" s="34"/>
      <c r="AJ854" s="37"/>
      <c r="AK854" s="35"/>
      <c r="AL854" s="34"/>
      <c r="AM854" s="37"/>
      <c r="AN854" s="35"/>
      <c r="AO854" s="34"/>
      <c r="AP854" s="37"/>
      <c r="AQ854" s="35"/>
      <c r="AR854" s="34"/>
      <c r="AS854" s="37"/>
      <c r="AT854" s="35"/>
      <c r="AU854" s="34"/>
      <c r="AV854" s="37"/>
      <c r="AW854" s="35"/>
      <c r="AX854" s="34"/>
      <c r="AY854" s="37"/>
      <c r="AZ854" s="35"/>
      <c r="BA854" s="34"/>
      <c r="BB854" s="37"/>
      <c r="BC8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4" s="7"/>
      <c r="BF854" t="str">
        <f>IF(Table1[[#This Row],[Date]]="","","&amp;lt;VOUCHER REMOTEID="&amp;""""&amp;$A$11&amp;$A$13&amp;ROW()&amp;""""&amp;" VCHTYPE="""&amp;F854&amp;""" ACTION="""&amp;"Create"&amp;"""&amp;gt;")</f>
        <v/>
      </c>
      <c r="BG854" t="str">
        <f>IF(Table1[[#This Row],[Date]]="","",TEXT(Table1[[#This Row],[Date]],"yyyymmdd"))</f>
        <v/>
      </c>
      <c r="BH854" t="str">
        <f>Table1[[#This Row],[Date2]]</f>
        <v/>
      </c>
      <c r="BI854" t="str">
        <f>IF(Table1[[#This Row],[Date]]="","",Table1[[#This Row],[Voucher Type]])</f>
        <v/>
      </c>
      <c r="BJ854" t="str">
        <f>IF(Table1[[#This Row],[Ref No / Invoice No]]="","",Table1[[#This Row],[Ref No / Invoice No]])</f>
        <v/>
      </c>
      <c r="BK854" t="str">
        <f>IF(Table1[[#This Row],[Voucher No]]="","",Table1[[#This Row],[Voucher No]])</f>
        <v/>
      </c>
      <c r="BL854" t="str">
        <f>IF(Table1[[#This Row],[Date]]="","",Table1[[#This Row],[Narration]])</f>
        <v/>
      </c>
      <c r="BM854" t="str">
        <f>IF(Table1[[#This Row],[Date]]="","",$A$11&amp;$A$13&amp;ROW())</f>
        <v/>
      </c>
      <c r="BN854" t="str">
        <f>IF(Table1[[#This Row],[Date]]="","",$A$13)</f>
        <v/>
      </c>
      <c r="BP854" t="str">
        <f>IF(Table1[[#This Row],[Ledger 1]]="","","No")</f>
        <v/>
      </c>
      <c r="BQ854" t="str">
        <f>IF(Table1[[#This Row],[Date]]="","",IF(Table1[[#This Row],[Effect 1]]="Dr.","Yes","No"))</f>
        <v/>
      </c>
      <c r="BR854" t="str">
        <f>IF(Table1[[#This Row],[Date]]="","",Table1[[#This Row],[Ledger 1]])</f>
        <v/>
      </c>
      <c r="BS854" t="str">
        <f>IF(Table1[[#This Row],[Date]]="","",IF(Table1[[#This Row],[Effect 1]]="Dr.",-Table1[[#This Row],[Amount 1]],Table1[[#This Row],[Amount 1]]))</f>
        <v/>
      </c>
      <c r="BV854" t="str">
        <f>IF(Table1[[#This Row],[Ledger 2]]="","","No")</f>
        <v/>
      </c>
      <c r="BW854" t="str">
        <f>IF(Table1[[#This Row],[Date]]="","",IF(Table1[[#This Row],[Effect 2]]="Dr.","Yes","No"))</f>
        <v/>
      </c>
      <c r="BX854" t="str">
        <f>IF(Table1[[#This Row],[Date]]="","",Table1[[#This Row],[Ledger 2]])</f>
        <v/>
      </c>
      <c r="BY854" t="str">
        <f>IF(Table1[[#This Row],[Date]]="","",IF(Table1[[#This Row],[Effect 2]]="Dr.",-Table1[[#This Row],[Amount 2]],Table1[[#This Row],[Amount 2]]))</f>
        <v/>
      </c>
      <c r="CB854" t="str">
        <f>IF(Table1[[#This Row],[Ledger 3]]="","","No")</f>
        <v/>
      </c>
      <c r="CC854" t="str">
        <f>IF(Table1[[#This Row],[Ledger 3]]="","",IF(Table1[[#This Row],[Effect 3]]="Dr.","Yes","No"))</f>
        <v/>
      </c>
      <c r="CD854" t="str">
        <f>IF(Table1[[#This Row],[Ledger 3]]="","",Table1[[#This Row],[Ledger 3]])</f>
        <v/>
      </c>
      <c r="CE854" t="str">
        <f>IF(Table1[[#This Row],[Ledger 3]]="","",IF(Table1[[#This Row],[Effect 3]]="Dr.",-Table1[[#This Row],[Amount 3]],Table1[[#This Row],[Amount 3]]))</f>
        <v/>
      </c>
      <c r="CH854" t="str">
        <f>IF(Table1[[#This Row],[Ledger 4]]="","","No")</f>
        <v/>
      </c>
      <c r="CI854" t="str">
        <f>IF(Table1[[#This Row],[Ledger 4]]="","",IF(Table1[[#This Row],[Effect 4]]="Dr.","Yes","No"))</f>
        <v/>
      </c>
      <c r="CJ854" t="str">
        <f>IF(Table1[[#This Row],[Ledger 4]]="","",Table1[[#This Row],[Ledger 4]])</f>
        <v/>
      </c>
      <c r="CK854" t="str">
        <f>IF(Table1[[#This Row],[Ledger 4]]="","",IF(Table1[[#This Row],[Effect 4]]="Dr.",-Table1[[#This Row],[Amount 4]],Table1[[#This Row],[Amount 4]]))</f>
        <v/>
      </c>
      <c r="CN854" t="str">
        <f>IF(Table1[[#This Row],[Ledger 5]]="","","No")</f>
        <v/>
      </c>
      <c r="CO854" t="str">
        <f>IF(Table1[[#This Row],[Ledger 5]]="","",IF(Table1[[#This Row],[Effect 5]]="Dr.","Yes","No"))</f>
        <v/>
      </c>
      <c r="CP854" t="str">
        <f>IF(Table1[[#This Row],[Ledger 5]]="","",Table1[[#This Row],[Ledger 5]])</f>
        <v/>
      </c>
      <c r="CQ854" t="str">
        <f>IF(Table1[[#This Row],[Ledger 5]]="","",IF(Table1[[#This Row],[Effect 5]]="Dr.",-Table1[[#This Row],[Amount 5]],Table1[[#This Row],[Amount 5]]))</f>
        <v/>
      </c>
      <c r="CT854" t="str">
        <f>IF(Table1[[#This Row],[Ledger 6]]="","","No")</f>
        <v/>
      </c>
      <c r="CU854" t="str">
        <f>IF(Table1[[#This Row],[Ledger 6]]="","",IF(Table1[[#This Row],[Effect 6]]="Dr.","Yes","No"))</f>
        <v/>
      </c>
      <c r="CV854" t="str">
        <f>IF(Table1[[#This Row],[Ledger 6]]="","",Table1[[#This Row],[Ledger 6]])</f>
        <v/>
      </c>
      <c r="CW854" t="str">
        <f>IF(Table1[[#This Row],[Ledger 6]]="","",IF(Table1[[#This Row],[Effect 6]]="Dr.",-Table1[[#This Row],[Amount 6]],Table1[[#This Row],[Amount 6]]))</f>
        <v/>
      </c>
      <c r="CZ854" t="str">
        <f>IF(Table1[[#This Row],[Ledger 7]]="","","No")</f>
        <v/>
      </c>
      <c r="DA854" t="str">
        <f>IF(Table1[[#This Row],[Ledger 7]]="","",IF(Table1[[#This Row],[Effect 7]]="Dr.","Yes","No"))</f>
        <v/>
      </c>
      <c r="DB854" t="str">
        <f>IF(Table1[[#This Row],[Ledger 7]]="","",Table1[[#This Row],[Ledger 7]])</f>
        <v/>
      </c>
      <c r="DC854" t="str">
        <f>IF(Table1[[#This Row],[Ledger 7]]="","",IF(Table1[[#This Row],[Effect 7]]="Dr.",-Table1[[#This Row],[Amount 7]],Table1[[#This Row],[Amount 7]]))</f>
        <v/>
      </c>
      <c r="DF854" t="str">
        <f>IF(Table1[[#This Row],[Ledger 8]]="","","No")</f>
        <v/>
      </c>
      <c r="DG854" t="str">
        <f>IF(Table1[[#This Row],[Ledger 8]]="","",IF(Table1[[#This Row],[Effect 8]]="Dr.","Yes","No"))</f>
        <v/>
      </c>
      <c r="DH854" t="str">
        <f>IF(Table1[[#This Row],[Ledger 8]]="","",Table1[[#This Row],[Ledger 8]])</f>
        <v/>
      </c>
      <c r="DI854" t="str">
        <f>IF(Table1[[#This Row],[Ledger 8]]="","",IF(Table1[[#This Row],[Effect 8]]="Dr.",-Table1[[#This Row],[Amount 8]],Table1[[#This Row],[Amount 8]]))</f>
        <v/>
      </c>
      <c r="DL854" t="str">
        <f>IF(Table1[[#This Row],[Ledger 9]]="","","No")</f>
        <v/>
      </c>
      <c r="DM854" t="str">
        <f>IF(Table1[[#This Row],[Ledger 9]]="","",IF(Table1[[#This Row],[Effect 9]]="Dr.","Yes","No"))</f>
        <v/>
      </c>
      <c r="DN854" t="str">
        <f>IF(Table1[[#This Row],[Ledger 9]]="","",Table1[[#This Row],[Ledger 9]])</f>
        <v/>
      </c>
      <c r="DO854" t="str">
        <f>IF(Table1[[#This Row],[Ledger 9]]="","",IF(Table1[[#This Row],[Effect 9]]="Dr.",-Table1[[#This Row],[Amount 9]],Table1[[#This Row],[Amount 9]]))</f>
        <v/>
      </c>
      <c r="DR854" t="str">
        <f>IF(Table1[[#This Row],[Ledger 10]]="","","No")</f>
        <v/>
      </c>
      <c r="DS854" t="str">
        <f>IF(Table1[[#This Row],[Ledger 10]]="","",IF(Table1[[#This Row],[Effect 10]]="Dr.","Yes","No"))</f>
        <v/>
      </c>
      <c r="DT854" t="str">
        <f>IF(Table1[[#This Row],[Ledger 10]]="","",Table1[[#This Row],[Ledger 10]])</f>
        <v/>
      </c>
      <c r="DU854" t="str">
        <f>IF(Table1[[#This Row],[Ledger 10]]="","",IF(Table1[[#This Row],[Effect 10]]="Dr.",-Table1[[#This Row],[Amount 10]],Table1[[#This Row],[Amount 10]]))</f>
        <v/>
      </c>
      <c r="DX854" t="str">
        <f>IF(Table1[[#This Row],[Ledger 11]]="","","No")</f>
        <v/>
      </c>
      <c r="DY854" t="str">
        <f>IF(Table1[[#This Row],[Ledger 11]]="","",IF(Table1[[#This Row],[Effect 11]]="Dr.","Yes","No"))</f>
        <v/>
      </c>
      <c r="DZ854" t="str">
        <f>IF(Table1[[#This Row],[Ledger 11]]="","",Table1[[#This Row],[Ledger 11]])</f>
        <v/>
      </c>
      <c r="EA854" t="str">
        <f>IF(Table1[[#This Row],[Ledger 11]]="","",IF(Table1[[#This Row],[Effect 11]]="Dr.",-Table1[[#This Row],[Amount 11]],Table1[[#This Row],[Amount 11]]))</f>
        <v/>
      </c>
      <c r="ED854" t="str">
        <f>IF(Table1[[#This Row],[Ledger 12]]="","","No")</f>
        <v/>
      </c>
      <c r="EE854" t="str">
        <f>IF(Table1[[#This Row],[Ledger 12]]="","",IF(Table1[[#This Row],[Effect 12]]="Dr.","Yes","No"))</f>
        <v/>
      </c>
      <c r="EF854" t="str">
        <f>IF(Table1[[#This Row],[Ledger 12]]="","",Table1[[#This Row],[Ledger 12]])</f>
        <v/>
      </c>
      <c r="EG854" t="str">
        <f>IF(Table1[[#This Row],[Ledger 12]]="","",IF(Table1[[#This Row],[Effect 12]]="Dr.",-Table1[[#This Row],[Amount 12]],Table1[[#This Row],[Amount 12]]))</f>
        <v/>
      </c>
      <c r="EJ854" t="str">
        <f>IF(Table1[[#This Row],[Ledger 13]]="","","No")</f>
        <v/>
      </c>
      <c r="EK854" t="str">
        <f>IF(Table1[[#This Row],[Ledger 13]]="","",IF(Table1[[#This Row],[Effect 13]]="Dr.","Yes","No"))</f>
        <v/>
      </c>
      <c r="EL854" t="str">
        <f>IF(Table1[[#This Row],[Ledger 13]]="","",Table1[[#This Row],[Ledger 13]])</f>
        <v/>
      </c>
      <c r="EM854" t="str">
        <f>IF(Table1[[#This Row],[Ledger 13]]="","",IF(Table1[[#This Row],[Effect 13]]="Dr.",-Table1[[#This Row],[Amount 13]],Table1[[#This Row],[Amount 13]]))</f>
        <v/>
      </c>
      <c r="EP854" t="str">
        <f>IF(Table1[[#This Row],[Ledger 14]]="","","No")</f>
        <v/>
      </c>
      <c r="EQ854" t="str">
        <f>IF(Table1[[#This Row],[Ledger 14]]="","",IF(Table1[[#This Row],[Effect 14]]="Dr.","Yes","No"))</f>
        <v/>
      </c>
      <c r="ER854" t="str">
        <f>IF(Table1[[#This Row],[Ledger 14]]="","",Table1[[#This Row],[Ledger 14]])</f>
        <v/>
      </c>
      <c r="ES854" t="str">
        <f>IF(Table1[[#This Row],[Ledger 14]]="","",IF(Table1[[#This Row],[Effect 14]]="Dr.",-Table1[[#This Row],[Amount 14]],Table1[[#This Row],[Amount 14]]))</f>
        <v/>
      </c>
      <c r="EV854" t="str">
        <f>IF(Table1[[#This Row],[Ledger 15]]="","","No")</f>
        <v/>
      </c>
      <c r="EW854" t="str">
        <f>IF(Table1[[#This Row],[Ledger 15]]="","",IF(Table1[[#This Row],[Effect 15]]="Dr.","Yes","No"))</f>
        <v/>
      </c>
      <c r="EX854" t="str">
        <f>IF(Table1[[#This Row],[Ledger 15]]="","",Table1[[#This Row],[Ledger 15]])</f>
        <v/>
      </c>
      <c r="EY854" t="str">
        <f>IF(Table1[[#This Row],[Ledger 15]]="","",IF(Table1[[#This Row],[Effect 15]]="Dr.",-Table1[[#This Row],[Amount 15]],Table1[[#This Row],[Amount 15]]))</f>
        <v/>
      </c>
      <c r="FD8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4">
        <f>IF(Table1[[#This Row],[Date]]="",0,IF(AND(Table1[[#This Row],[Date]]&gt;=$FE$2,Table1[[#This Row],[Date]]&lt;=$FE$3),0,1))</f>
        <v>0</v>
      </c>
      <c r="FF854">
        <f>IF(Table1[[#This Row],[Date]]="",0,IF(TYPE(VLOOKUP(Table1[[#This Row],[Voucher Type]],Table1[[#All],[Voucher Type Master]],1,FALSE))=16,1,0))</f>
        <v>0</v>
      </c>
      <c r="FG854">
        <f>IF(TYPE(IF(Table1[[#This Row],[Date]]="",0,IF(VLOOKUP(Table1[[#This Row],[Voucher Type]],$FY$5:$FZ$13,2,0)=Table1[[#This Row],[Effect 1]],0,1)))=16,1,0)</f>
        <v>0</v>
      </c>
      <c r="FH8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4">
        <f>IF(LEN(Table1[[#This Row],[Ledger 1]])&gt;0,IF(TYPE(VLOOKUP(Table1[[#This Row],[Ledger 1]],GZ:GZ,1,0))=16,1,0),0)</f>
        <v>0</v>
      </c>
      <c r="FJ854">
        <f>IF(LEN(Table1[[#This Row],[Ledger 2]])&gt;0,IF(TYPE(VLOOKUP(Table1[[#This Row],[Ledger 2]],GZ:GZ,1,0))=16,1,0),0)</f>
        <v>0</v>
      </c>
      <c r="FK854">
        <f>IF(LEN(Table1[[#This Row],[Ledger 3]])&gt;0,IF(TYPE(VLOOKUP(Table1[[#This Row],[Ledger 3]],GZ:GZ,1,0))=16,1,0),0)</f>
        <v>0</v>
      </c>
      <c r="FL854">
        <f>IF(LEN(Table1[[#This Row],[Ledger 4]])&gt;0,IF(TYPE(VLOOKUP(Table1[[#This Row],[Ledger 4]],GZ:GZ,1,0))=16,1,0),0)</f>
        <v>0</v>
      </c>
      <c r="FM854">
        <f>IF(LEN(Table1[[#This Row],[Ledger 5]])&gt;0,IF(TYPE(VLOOKUP(Table1[[#This Row],[Ledger 5]],GZ:GZ,1,0))=16,1,0),0)</f>
        <v>0</v>
      </c>
      <c r="FN854">
        <f>IF(LEN(Table1[[#This Row],[Ledger 6]])&gt;0,IF(TYPE(VLOOKUP(Table1[[#This Row],[Ledger 6]],$GZ:$GZ,1,0))=16,1,0),0)</f>
        <v>0</v>
      </c>
      <c r="FO854">
        <f>IF(LEN(Table1[[#This Row],[Ledger 7]])&gt;0,IF(TYPE(VLOOKUP(Table1[[#This Row],[Ledger 7]],$GZ:$GZ,1,0))=16,1,0),0)</f>
        <v>0</v>
      </c>
      <c r="FP854">
        <f>IF(LEN(Table1[[#This Row],[Ledger 8]])&gt;0,IF(TYPE(VLOOKUP(Table1[[#This Row],[Ledger 8]],$GZ:$GZ,1,0))=16,1,0),0)</f>
        <v>0</v>
      </c>
      <c r="FQ854">
        <f>IF(LEN(Table1[[#This Row],[Ledger 9]])&gt;0,IF(TYPE(VLOOKUP(Table1[[#This Row],[Ledger 9]],$GZ:$GZ,1,0))=16,1,0),0)</f>
        <v>0</v>
      </c>
      <c r="FR854">
        <f>IF(LEN(Table1[[#This Row],[Ledger 10]])&gt;0,IF(TYPE(VLOOKUP(Table1[[#This Row],[Ledger 10]],$GZ:$GZ,1,0))=16,1,0),0)</f>
        <v>0</v>
      </c>
      <c r="FS854">
        <f>IF(LEN(Table1[[#This Row],[Ledger 11]])&gt;0,IF(TYPE(VLOOKUP(Table1[[#This Row],[Ledger 11]],$GZ:$GZ,1,0))=16,1,0),0)</f>
        <v>0</v>
      </c>
      <c r="FT854">
        <f>IF(LEN(Table1[[#This Row],[Ledger 12]])&gt;0,IF(TYPE(VLOOKUP(Table1[[#This Row],[Ledger 12]],$GZ:$GZ,1,0))=16,1,0),0)</f>
        <v>0</v>
      </c>
      <c r="FU854">
        <f>IF(LEN(Table1[[#This Row],[Ledger 13]])&gt;0,IF(TYPE(VLOOKUP(Table1[[#This Row],[Ledger 13]],$GZ:$GZ,1,0))=16,1,0),0)</f>
        <v>0</v>
      </c>
      <c r="FV854">
        <f>IF(LEN(Table1[[#This Row],[Ledger 14]])&gt;0,IF(TYPE(VLOOKUP(Table1[[#This Row],[Ledger 14]],$GZ:$GZ,1,0))=16,1,0),0)</f>
        <v>0</v>
      </c>
      <c r="FW854">
        <f>IF(LEN(Table1[[#This Row],[Ledger 15]])&gt;0,IF(TYPE(VLOOKUP(Table1[[#This Row],[Ledger 15]],$GZ:$GZ,1,0))=16,1,0),0)</f>
        <v>0</v>
      </c>
    </row>
    <row r="855" spans="4:179" ht="33" customHeight="1" x14ac:dyDescent="0.45">
      <c r="D855" s="8">
        <f t="shared" si="22"/>
        <v>850</v>
      </c>
      <c r="E855" s="32"/>
      <c r="F855" s="34"/>
      <c r="G855" s="34"/>
      <c r="H855" s="34"/>
      <c r="I855" s="34"/>
      <c r="J855" s="38"/>
      <c r="K855" s="33"/>
      <c r="L855" s="36"/>
      <c r="M855" s="35"/>
      <c r="N855" s="34"/>
      <c r="O855" s="41"/>
      <c r="P855" s="35"/>
      <c r="Q855" s="34"/>
      <c r="R855" s="37"/>
      <c r="S855" s="35"/>
      <c r="T855" s="34"/>
      <c r="U855" s="37"/>
      <c r="V855" s="35"/>
      <c r="W855" s="34"/>
      <c r="X855" s="37"/>
      <c r="Y855" s="35"/>
      <c r="Z855" s="34"/>
      <c r="AA855" s="37"/>
      <c r="AB855" s="35"/>
      <c r="AC855" s="34"/>
      <c r="AD855" s="37"/>
      <c r="AE855" s="35"/>
      <c r="AF855" s="34"/>
      <c r="AG855" s="37"/>
      <c r="AH855" s="35"/>
      <c r="AI855" s="34"/>
      <c r="AJ855" s="37"/>
      <c r="AK855" s="35"/>
      <c r="AL855" s="34"/>
      <c r="AM855" s="37"/>
      <c r="AN855" s="35"/>
      <c r="AO855" s="34"/>
      <c r="AP855" s="37"/>
      <c r="AQ855" s="35"/>
      <c r="AR855" s="34"/>
      <c r="AS855" s="37"/>
      <c r="AT855" s="35"/>
      <c r="AU855" s="34"/>
      <c r="AV855" s="37"/>
      <c r="AW855" s="35"/>
      <c r="AX855" s="34"/>
      <c r="AY855" s="37"/>
      <c r="AZ855" s="35"/>
      <c r="BA855" s="34"/>
      <c r="BB855" s="37"/>
      <c r="BC8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5" s="7"/>
      <c r="BF855" t="str">
        <f>IF(Table1[[#This Row],[Date]]="","","&amp;lt;VOUCHER REMOTEID="&amp;""""&amp;$A$11&amp;$A$13&amp;ROW()&amp;""""&amp;" VCHTYPE="""&amp;F855&amp;""" ACTION="""&amp;"Create"&amp;"""&amp;gt;")</f>
        <v/>
      </c>
      <c r="BG855" t="str">
        <f>IF(Table1[[#This Row],[Date]]="","",TEXT(Table1[[#This Row],[Date]],"yyyymmdd"))</f>
        <v/>
      </c>
      <c r="BH855" t="str">
        <f>Table1[[#This Row],[Date2]]</f>
        <v/>
      </c>
      <c r="BI855" t="str">
        <f>IF(Table1[[#This Row],[Date]]="","",Table1[[#This Row],[Voucher Type]])</f>
        <v/>
      </c>
      <c r="BJ855" t="str">
        <f>IF(Table1[[#This Row],[Ref No / Invoice No]]="","",Table1[[#This Row],[Ref No / Invoice No]])</f>
        <v/>
      </c>
      <c r="BK855" t="str">
        <f>IF(Table1[[#This Row],[Voucher No]]="","",Table1[[#This Row],[Voucher No]])</f>
        <v/>
      </c>
      <c r="BL855" t="str">
        <f>IF(Table1[[#This Row],[Date]]="","",Table1[[#This Row],[Narration]])</f>
        <v/>
      </c>
      <c r="BM855" t="str">
        <f>IF(Table1[[#This Row],[Date]]="","",$A$11&amp;$A$13&amp;ROW())</f>
        <v/>
      </c>
      <c r="BN855" t="str">
        <f>IF(Table1[[#This Row],[Date]]="","",$A$13)</f>
        <v/>
      </c>
      <c r="BP855" t="str">
        <f>IF(Table1[[#This Row],[Ledger 1]]="","","No")</f>
        <v/>
      </c>
      <c r="BQ855" t="str">
        <f>IF(Table1[[#This Row],[Date]]="","",IF(Table1[[#This Row],[Effect 1]]="Dr.","Yes","No"))</f>
        <v/>
      </c>
      <c r="BR855" t="str">
        <f>IF(Table1[[#This Row],[Date]]="","",Table1[[#This Row],[Ledger 1]])</f>
        <v/>
      </c>
      <c r="BS855" t="str">
        <f>IF(Table1[[#This Row],[Date]]="","",IF(Table1[[#This Row],[Effect 1]]="Dr.",-Table1[[#This Row],[Amount 1]],Table1[[#This Row],[Amount 1]]))</f>
        <v/>
      </c>
      <c r="BV855" t="str">
        <f>IF(Table1[[#This Row],[Ledger 2]]="","","No")</f>
        <v/>
      </c>
      <c r="BW855" t="str">
        <f>IF(Table1[[#This Row],[Date]]="","",IF(Table1[[#This Row],[Effect 2]]="Dr.","Yes","No"))</f>
        <v/>
      </c>
      <c r="BX855" t="str">
        <f>IF(Table1[[#This Row],[Date]]="","",Table1[[#This Row],[Ledger 2]])</f>
        <v/>
      </c>
      <c r="BY855" t="str">
        <f>IF(Table1[[#This Row],[Date]]="","",IF(Table1[[#This Row],[Effect 2]]="Dr.",-Table1[[#This Row],[Amount 2]],Table1[[#This Row],[Amount 2]]))</f>
        <v/>
      </c>
      <c r="CB855" t="str">
        <f>IF(Table1[[#This Row],[Ledger 3]]="","","No")</f>
        <v/>
      </c>
      <c r="CC855" t="str">
        <f>IF(Table1[[#This Row],[Ledger 3]]="","",IF(Table1[[#This Row],[Effect 3]]="Dr.","Yes","No"))</f>
        <v/>
      </c>
      <c r="CD855" t="str">
        <f>IF(Table1[[#This Row],[Ledger 3]]="","",Table1[[#This Row],[Ledger 3]])</f>
        <v/>
      </c>
      <c r="CE855" t="str">
        <f>IF(Table1[[#This Row],[Ledger 3]]="","",IF(Table1[[#This Row],[Effect 3]]="Dr.",-Table1[[#This Row],[Amount 3]],Table1[[#This Row],[Amount 3]]))</f>
        <v/>
      </c>
      <c r="CH855" t="str">
        <f>IF(Table1[[#This Row],[Ledger 4]]="","","No")</f>
        <v/>
      </c>
      <c r="CI855" t="str">
        <f>IF(Table1[[#This Row],[Ledger 4]]="","",IF(Table1[[#This Row],[Effect 4]]="Dr.","Yes","No"))</f>
        <v/>
      </c>
      <c r="CJ855" t="str">
        <f>IF(Table1[[#This Row],[Ledger 4]]="","",Table1[[#This Row],[Ledger 4]])</f>
        <v/>
      </c>
      <c r="CK855" t="str">
        <f>IF(Table1[[#This Row],[Ledger 4]]="","",IF(Table1[[#This Row],[Effect 4]]="Dr.",-Table1[[#This Row],[Amount 4]],Table1[[#This Row],[Amount 4]]))</f>
        <v/>
      </c>
      <c r="CN855" t="str">
        <f>IF(Table1[[#This Row],[Ledger 5]]="","","No")</f>
        <v/>
      </c>
      <c r="CO855" t="str">
        <f>IF(Table1[[#This Row],[Ledger 5]]="","",IF(Table1[[#This Row],[Effect 5]]="Dr.","Yes","No"))</f>
        <v/>
      </c>
      <c r="CP855" t="str">
        <f>IF(Table1[[#This Row],[Ledger 5]]="","",Table1[[#This Row],[Ledger 5]])</f>
        <v/>
      </c>
      <c r="CQ855" t="str">
        <f>IF(Table1[[#This Row],[Ledger 5]]="","",IF(Table1[[#This Row],[Effect 5]]="Dr.",-Table1[[#This Row],[Amount 5]],Table1[[#This Row],[Amount 5]]))</f>
        <v/>
      </c>
      <c r="CT855" t="str">
        <f>IF(Table1[[#This Row],[Ledger 6]]="","","No")</f>
        <v/>
      </c>
      <c r="CU855" t="str">
        <f>IF(Table1[[#This Row],[Ledger 6]]="","",IF(Table1[[#This Row],[Effect 6]]="Dr.","Yes","No"))</f>
        <v/>
      </c>
      <c r="CV855" t="str">
        <f>IF(Table1[[#This Row],[Ledger 6]]="","",Table1[[#This Row],[Ledger 6]])</f>
        <v/>
      </c>
      <c r="CW855" t="str">
        <f>IF(Table1[[#This Row],[Ledger 6]]="","",IF(Table1[[#This Row],[Effect 6]]="Dr.",-Table1[[#This Row],[Amount 6]],Table1[[#This Row],[Amount 6]]))</f>
        <v/>
      </c>
      <c r="CZ855" t="str">
        <f>IF(Table1[[#This Row],[Ledger 7]]="","","No")</f>
        <v/>
      </c>
      <c r="DA855" t="str">
        <f>IF(Table1[[#This Row],[Ledger 7]]="","",IF(Table1[[#This Row],[Effect 7]]="Dr.","Yes","No"))</f>
        <v/>
      </c>
      <c r="DB855" t="str">
        <f>IF(Table1[[#This Row],[Ledger 7]]="","",Table1[[#This Row],[Ledger 7]])</f>
        <v/>
      </c>
      <c r="DC855" t="str">
        <f>IF(Table1[[#This Row],[Ledger 7]]="","",IF(Table1[[#This Row],[Effect 7]]="Dr.",-Table1[[#This Row],[Amount 7]],Table1[[#This Row],[Amount 7]]))</f>
        <v/>
      </c>
      <c r="DF855" t="str">
        <f>IF(Table1[[#This Row],[Ledger 8]]="","","No")</f>
        <v/>
      </c>
      <c r="DG855" t="str">
        <f>IF(Table1[[#This Row],[Ledger 8]]="","",IF(Table1[[#This Row],[Effect 8]]="Dr.","Yes","No"))</f>
        <v/>
      </c>
      <c r="DH855" t="str">
        <f>IF(Table1[[#This Row],[Ledger 8]]="","",Table1[[#This Row],[Ledger 8]])</f>
        <v/>
      </c>
      <c r="DI855" t="str">
        <f>IF(Table1[[#This Row],[Ledger 8]]="","",IF(Table1[[#This Row],[Effect 8]]="Dr.",-Table1[[#This Row],[Amount 8]],Table1[[#This Row],[Amount 8]]))</f>
        <v/>
      </c>
      <c r="DL855" t="str">
        <f>IF(Table1[[#This Row],[Ledger 9]]="","","No")</f>
        <v/>
      </c>
      <c r="DM855" t="str">
        <f>IF(Table1[[#This Row],[Ledger 9]]="","",IF(Table1[[#This Row],[Effect 9]]="Dr.","Yes","No"))</f>
        <v/>
      </c>
      <c r="DN855" t="str">
        <f>IF(Table1[[#This Row],[Ledger 9]]="","",Table1[[#This Row],[Ledger 9]])</f>
        <v/>
      </c>
      <c r="DO855" t="str">
        <f>IF(Table1[[#This Row],[Ledger 9]]="","",IF(Table1[[#This Row],[Effect 9]]="Dr.",-Table1[[#This Row],[Amount 9]],Table1[[#This Row],[Amount 9]]))</f>
        <v/>
      </c>
      <c r="DR855" t="str">
        <f>IF(Table1[[#This Row],[Ledger 10]]="","","No")</f>
        <v/>
      </c>
      <c r="DS855" t="str">
        <f>IF(Table1[[#This Row],[Ledger 10]]="","",IF(Table1[[#This Row],[Effect 10]]="Dr.","Yes","No"))</f>
        <v/>
      </c>
      <c r="DT855" t="str">
        <f>IF(Table1[[#This Row],[Ledger 10]]="","",Table1[[#This Row],[Ledger 10]])</f>
        <v/>
      </c>
      <c r="DU855" t="str">
        <f>IF(Table1[[#This Row],[Ledger 10]]="","",IF(Table1[[#This Row],[Effect 10]]="Dr.",-Table1[[#This Row],[Amount 10]],Table1[[#This Row],[Amount 10]]))</f>
        <v/>
      </c>
      <c r="DX855" t="str">
        <f>IF(Table1[[#This Row],[Ledger 11]]="","","No")</f>
        <v/>
      </c>
      <c r="DY855" t="str">
        <f>IF(Table1[[#This Row],[Ledger 11]]="","",IF(Table1[[#This Row],[Effect 11]]="Dr.","Yes","No"))</f>
        <v/>
      </c>
      <c r="DZ855" t="str">
        <f>IF(Table1[[#This Row],[Ledger 11]]="","",Table1[[#This Row],[Ledger 11]])</f>
        <v/>
      </c>
      <c r="EA855" t="str">
        <f>IF(Table1[[#This Row],[Ledger 11]]="","",IF(Table1[[#This Row],[Effect 11]]="Dr.",-Table1[[#This Row],[Amount 11]],Table1[[#This Row],[Amount 11]]))</f>
        <v/>
      </c>
      <c r="ED855" t="str">
        <f>IF(Table1[[#This Row],[Ledger 12]]="","","No")</f>
        <v/>
      </c>
      <c r="EE855" t="str">
        <f>IF(Table1[[#This Row],[Ledger 12]]="","",IF(Table1[[#This Row],[Effect 12]]="Dr.","Yes","No"))</f>
        <v/>
      </c>
      <c r="EF855" t="str">
        <f>IF(Table1[[#This Row],[Ledger 12]]="","",Table1[[#This Row],[Ledger 12]])</f>
        <v/>
      </c>
      <c r="EG855" t="str">
        <f>IF(Table1[[#This Row],[Ledger 12]]="","",IF(Table1[[#This Row],[Effect 12]]="Dr.",-Table1[[#This Row],[Amount 12]],Table1[[#This Row],[Amount 12]]))</f>
        <v/>
      </c>
      <c r="EJ855" t="str">
        <f>IF(Table1[[#This Row],[Ledger 13]]="","","No")</f>
        <v/>
      </c>
      <c r="EK855" t="str">
        <f>IF(Table1[[#This Row],[Ledger 13]]="","",IF(Table1[[#This Row],[Effect 13]]="Dr.","Yes","No"))</f>
        <v/>
      </c>
      <c r="EL855" t="str">
        <f>IF(Table1[[#This Row],[Ledger 13]]="","",Table1[[#This Row],[Ledger 13]])</f>
        <v/>
      </c>
      <c r="EM855" t="str">
        <f>IF(Table1[[#This Row],[Ledger 13]]="","",IF(Table1[[#This Row],[Effect 13]]="Dr.",-Table1[[#This Row],[Amount 13]],Table1[[#This Row],[Amount 13]]))</f>
        <v/>
      </c>
      <c r="EP855" t="str">
        <f>IF(Table1[[#This Row],[Ledger 14]]="","","No")</f>
        <v/>
      </c>
      <c r="EQ855" t="str">
        <f>IF(Table1[[#This Row],[Ledger 14]]="","",IF(Table1[[#This Row],[Effect 14]]="Dr.","Yes","No"))</f>
        <v/>
      </c>
      <c r="ER855" t="str">
        <f>IF(Table1[[#This Row],[Ledger 14]]="","",Table1[[#This Row],[Ledger 14]])</f>
        <v/>
      </c>
      <c r="ES855" t="str">
        <f>IF(Table1[[#This Row],[Ledger 14]]="","",IF(Table1[[#This Row],[Effect 14]]="Dr.",-Table1[[#This Row],[Amount 14]],Table1[[#This Row],[Amount 14]]))</f>
        <v/>
      </c>
      <c r="EV855" t="str">
        <f>IF(Table1[[#This Row],[Ledger 15]]="","","No")</f>
        <v/>
      </c>
      <c r="EW855" t="str">
        <f>IF(Table1[[#This Row],[Ledger 15]]="","",IF(Table1[[#This Row],[Effect 15]]="Dr.","Yes","No"))</f>
        <v/>
      </c>
      <c r="EX855" t="str">
        <f>IF(Table1[[#This Row],[Ledger 15]]="","",Table1[[#This Row],[Ledger 15]])</f>
        <v/>
      </c>
      <c r="EY855" t="str">
        <f>IF(Table1[[#This Row],[Ledger 15]]="","",IF(Table1[[#This Row],[Effect 15]]="Dr.",-Table1[[#This Row],[Amount 15]],Table1[[#This Row],[Amount 15]]))</f>
        <v/>
      </c>
      <c r="FD8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5">
        <f>IF(Table1[[#This Row],[Date]]="",0,IF(AND(Table1[[#This Row],[Date]]&gt;=$FE$2,Table1[[#This Row],[Date]]&lt;=$FE$3),0,1))</f>
        <v>0</v>
      </c>
      <c r="FF855">
        <f>IF(Table1[[#This Row],[Date]]="",0,IF(TYPE(VLOOKUP(Table1[[#This Row],[Voucher Type]],Table1[[#All],[Voucher Type Master]],1,FALSE))=16,1,0))</f>
        <v>0</v>
      </c>
      <c r="FG855">
        <f>IF(TYPE(IF(Table1[[#This Row],[Date]]="",0,IF(VLOOKUP(Table1[[#This Row],[Voucher Type]],$FY$5:$FZ$13,2,0)=Table1[[#This Row],[Effect 1]],0,1)))=16,1,0)</f>
        <v>0</v>
      </c>
      <c r="FH8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5">
        <f>IF(LEN(Table1[[#This Row],[Ledger 1]])&gt;0,IF(TYPE(VLOOKUP(Table1[[#This Row],[Ledger 1]],GZ:GZ,1,0))=16,1,0),0)</f>
        <v>0</v>
      </c>
      <c r="FJ855">
        <f>IF(LEN(Table1[[#This Row],[Ledger 2]])&gt;0,IF(TYPE(VLOOKUP(Table1[[#This Row],[Ledger 2]],GZ:GZ,1,0))=16,1,0),0)</f>
        <v>0</v>
      </c>
      <c r="FK855">
        <f>IF(LEN(Table1[[#This Row],[Ledger 3]])&gt;0,IF(TYPE(VLOOKUP(Table1[[#This Row],[Ledger 3]],GZ:GZ,1,0))=16,1,0),0)</f>
        <v>0</v>
      </c>
      <c r="FL855">
        <f>IF(LEN(Table1[[#This Row],[Ledger 4]])&gt;0,IF(TYPE(VLOOKUP(Table1[[#This Row],[Ledger 4]],GZ:GZ,1,0))=16,1,0),0)</f>
        <v>0</v>
      </c>
      <c r="FM855">
        <f>IF(LEN(Table1[[#This Row],[Ledger 5]])&gt;0,IF(TYPE(VLOOKUP(Table1[[#This Row],[Ledger 5]],GZ:GZ,1,0))=16,1,0),0)</f>
        <v>0</v>
      </c>
      <c r="FN855">
        <f>IF(LEN(Table1[[#This Row],[Ledger 6]])&gt;0,IF(TYPE(VLOOKUP(Table1[[#This Row],[Ledger 6]],$GZ:$GZ,1,0))=16,1,0),0)</f>
        <v>0</v>
      </c>
      <c r="FO855">
        <f>IF(LEN(Table1[[#This Row],[Ledger 7]])&gt;0,IF(TYPE(VLOOKUP(Table1[[#This Row],[Ledger 7]],$GZ:$GZ,1,0))=16,1,0),0)</f>
        <v>0</v>
      </c>
      <c r="FP855">
        <f>IF(LEN(Table1[[#This Row],[Ledger 8]])&gt;0,IF(TYPE(VLOOKUP(Table1[[#This Row],[Ledger 8]],$GZ:$GZ,1,0))=16,1,0),0)</f>
        <v>0</v>
      </c>
      <c r="FQ855">
        <f>IF(LEN(Table1[[#This Row],[Ledger 9]])&gt;0,IF(TYPE(VLOOKUP(Table1[[#This Row],[Ledger 9]],$GZ:$GZ,1,0))=16,1,0),0)</f>
        <v>0</v>
      </c>
      <c r="FR855">
        <f>IF(LEN(Table1[[#This Row],[Ledger 10]])&gt;0,IF(TYPE(VLOOKUP(Table1[[#This Row],[Ledger 10]],$GZ:$GZ,1,0))=16,1,0),0)</f>
        <v>0</v>
      </c>
      <c r="FS855">
        <f>IF(LEN(Table1[[#This Row],[Ledger 11]])&gt;0,IF(TYPE(VLOOKUP(Table1[[#This Row],[Ledger 11]],$GZ:$GZ,1,0))=16,1,0),0)</f>
        <v>0</v>
      </c>
      <c r="FT855">
        <f>IF(LEN(Table1[[#This Row],[Ledger 12]])&gt;0,IF(TYPE(VLOOKUP(Table1[[#This Row],[Ledger 12]],$GZ:$GZ,1,0))=16,1,0),0)</f>
        <v>0</v>
      </c>
      <c r="FU855">
        <f>IF(LEN(Table1[[#This Row],[Ledger 13]])&gt;0,IF(TYPE(VLOOKUP(Table1[[#This Row],[Ledger 13]],$GZ:$GZ,1,0))=16,1,0),0)</f>
        <v>0</v>
      </c>
      <c r="FV855">
        <f>IF(LEN(Table1[[#This Row],[Ledger 14]])&gt;0,IF(TYPE(VLOOKUP(Table1[[#This Row],[Ledger 14]],$GZ:$GZ,1,0))=16,1,0),0)</f>
        <v>0</v>
      </c>
      <c r="FW855">
        <f>IF(LEN(Table1[[#This Row],[Ledger 15]])&gt;0,IF(TYPE(VLOOKUP(Table1[[#This Row],[Ledger 15]],$GZ:$GZ,1,0))=16,1,0),0)</f>
        <v>0</v>
      </c>
    </row>
    <row r="856" spans="4:179" ht="33" customHeight="1" x14ac:dyDescent="0.45">
      <c r="D856" s="8">
        <f t="shared" si="22"/>
        <v>851</v>
      </c>
      <c r="E856" s="32"/>
      <c r="F856" s="34"/>
      <c r="G856" s="34"/>
      <c r="H856" s="34"/>
      <c r="I856" s="34"/>
      <c r="J856" s="38"/>
      <c r="K856" s="33"/>
      <c r="L856" s="36"/>
      <c r="M856" s="35"/>
      <c r="N856" s="34"/>
      <c r="O856" s="41"/>
      <c r="P856" s="35"/>
      <c r="Q856" s="34"/>
      <c r="R856" s="37"/>
      <c r="S856" s="35"/>
      <c r="T856" s="34"/>
      <c r="U856" s="37"/>
      <c r="V856" s="35"/>
      <c r="W856" s="34"/>
      <c r="X856" s="37"/>
      <c r="Y856" s="35"/>
      <c r="Z856" s="34"/>
      <c r="AA856" s="37"/>
      <c r="AB856" s="35"/>
      <c r="AC856" s="34"/>
      <c r="AD856" s="37"/>
      <c r="AE856" s="35"/>
      <c r="AF856" s="34"/>
      <c r="AG856" s="37"/>
      <c r="AH856" s="35"/>
      <c r="AI856" s="34"/>
      <c r="AJ856" s="37"/>
      <c r="AK856" s="35"/>
      <c r="AL856" s="34"/>
      <c r="AM856" s="37"/>
      <c r="AN856" s="35"/>
      <c r="AO856" s="34"/>
      <c r="AP856" s="37"/>
      <c r="AQ856" s="35"/>
      <c r="AR856" s="34"/>
      <c r="AS856" s="37"/>
      <c r="AT856" s="35"/>
      <c r="AU856" s="34"/>
      <c r="AV856" s="37"/>
      <c r="AW856" s="35"/>
      <c r="AX856" s="34"/>
      <c r="AY856" s="37"/>
      <c r="AZ856" s="35"/>
      <c r="BA856" s="34"/>
      <c r="BB856" s="37"/>
      <c r="BC8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6" s="7"/>
      <c r="BF856" t="str">
        <f>IF(Table1[[#This Row],[Date]]="","","&amp;lt;VOUCHER REMOTEID="&amp;""""&amp;$A$11&amp;$A$13&amp;ROW()&amp;""""&amp;" VCHTYPE="""&amp;F856&amp;""" ACTION="""&amp;"Create"&amp;"""&amp;gt;")</f>
        <v/>
      </c>
      <c r="BG856" t="str">
        <f>IF(Table1[[#This Row],[Date]]="","",TEXT(Table1[[#This Row],[Date]],"yyyymmdd"))</f>
        <v/>
      </c>
      <c r="BH856" t="str">
        <f>Table1[[#This Row],[Date2]]</f>
        <v/>
      </c>
      <c r="BI856" t="str">
        <f>IF(Table1[[#This Row],[Date]]="","",Table1[[#This Row],[Voucher Type]])</f>
        <v/>
      </c>
      <c r="BJ856" t="str">
        <f>IF(Table1[[#This Row],[Ref No / Invoice No]]="","",Table1[[#This Row],[Ref No / Invoice No]])</f>
        <v/>
      </c>
      <c r="BK856" t="str">
        <f>IF(Table1[[#This Row],[Voucher No]]="","",Table1[[#This Row],[Voucher No]])</f>
        <v/>
      </c>
      <c r="BL856" t="str">
        <f>IF(Table1[[#This Row],[Date]]="","",Table1[[#This Row],[Narration]])</f>
        <v/>
      </c>
      <c r="BM856" t="str">
        <f>IF(Table1[[#This Row],[Date]]="","",$A$11&amp;$A$13&amp;ROW())</f>
        <v/>
      </c>
      <c r="BN856" t="str">
        <f>IF(Table1[[#This Row],[Date]]="","",$A$13)</f>
        <v/>
      </c>
      <c r="BP856" t="str">
        <f>IF(Table1[[#This Row],[Ledger 1]]="","","No")</f>
        <v/>
      </c>
      <c r="BQ856" t="str">
        <f>IF(Table1[[#This Row],[Date]]="","",IF(Table1[[#This Row],[Effect 1]]="Dr.","Yes","No"))</f>
        <v/>
      </c>
      <c r="BR856" t="str">
        <f>IF(Table1[[#This Row],[Date]]="","",Table1[[#This Row],[Ledger 1]])</f>
        <v/>
      </c>
      <c r="BS856" t="str">
        <f>IF(Table1[[#This Row],[Date]]="","",IF(Table1[[#This Row],[Effect 1]]="Dr.",-Table1[[#This Row],[Amount 1]],Table1[[#This Row],[Amount 1]]))</f>
        <v/>
      </c>
      <c r="BV856" t="str">
        <f>IF(Table1[[#This Row],[Ledger 2]]="","","No")</f>
        <v/>
      </c>
      <c r="BW856" t="str">
        <f>IF(Table1[[#This Row],[Date]]="","",IF(Table1[[#This Row],[Effect 2]]="Dr.","Yes","No"))</f>
        <v/>
      </c>
      <c r="BX856" t="str">
        <f>IF(Table1[[#This Row],[Date]]="","",Table1[[#This Row],[Ledger 2]])</f>
        <v/>
      </c>
      <c r="BY856" t="str">
        <f>IF(Table1[[#This Row],[Date]]="","",IF(Table1[[#This Row],[Effect 2]]="Dr.",-Table1[[#This Row],[Amount 2]],Table1[[#This Row],[Amount 2]]))</f>
        <v/>
      </c>
      <c r="CB856" t="str">
        <f>IF(Table1[[#This Row],[Ledger 3]]="","","No")</f>
        <v/>
      </c>
      <c r="CC856" t="str">
        <f>IF(Table1[[#This Row],[Ledger 3]]="","",IF(Table1[[#This Row],[Effect 3]]="Dr.","Yes","No"))</f>
        <v/>
      </c>
      <c r="CD856" t="str">
        <f>IF(Table1[[#This Row],[Ledger 3]]="","",Table1[[#This Row],[Ledger 3]])</f>
        <v/>
      </c>
      <c r="CE856" t="str">
        <f>IF(Table1[[#This Row],[Ledger 3]]="","",IF(Table1[[#This Row],[Effect 3]]="Dr.",-Table1[[#This Row],[Amount 3]],Table1[[#This Row],[Amount 3]]))</f>
        <v/>
      </c>
      <c r="CH856" t="str">
        <f>IF(Table1[[#This Row],[Ledger 4]]="","","No")</f>
        <v/>
      </c>
      <c r="CI856" t="str">
        <f>IF(Table1[[#This Row],[Ledger 4]]="","",IF(Table1[[#This Row],[Effect 4]]="Dr.","Yes","No"))</f>
        <v/>
      </c>
      <c r="CJ856" t="str">
        <f>IF(Table1[[#This Row],[Ledger 4]]="","",Table1[[#This Row],[Ledger 4]])</f>
        <v/>
      </c>
      <c r="CK856" t="str">
        <f>IF(Table1[[#This Row],[Ledger 4]]="","",IF(Table1[[#This Row],[Effect 4]]="Dr.",-Table1[[#This Row],[Amount 4]],Table1[[#This Row],[Amount 4]]))</f>
        <v/>
      </c>
      <c r="CN856" t="str">
        <f>IF(Table1[[#This Row],[Ledger 5]]="","","No")</f>
        <v/>
      </c>
      <c r="CO856" t="str">
        <f>IF(Table1[[#This Row],[Ledger 5]]="","",IF(Table1[[#This Row],[Effect 5]]="Dr.","Yes","No"))</f>
        <v/>
      </c>
      <c r="CP856" t="str">
        <f>IF(Table1[[#This Row],[Ledger 5]]="","",Table1[[#This Row],[Ledger 5]])</f>
        <v/>
      </c>
      <c r="CQ856" t="str">
        <f>IF(Table1[[#This Row],[Ledger 5]]="","",IF(Table1[[#This Row],[Effect 5]]="Dr.",-Table1[[#This Row],[Amount 5]],Table1[[#This Row],[Amount 5]]))</f>
        <v/>
      </c>
      <c r="CT856" t="str">
        <f>IF(Table1[[#This Row],[Ledger 6]]="","","No")</f>
        <v/>
      </c>
      <c r="CU856" t="str">
        <f>IF(Table1[[#This Row],[Ledger 6]]="","",IF(Table1[[#This Row],[Effect 6]]="Dr.","Yes","No"))</f>
        <v/>
      </c>
      <c r="CV856" t="str">
        <f>IF(Table1[[#This Row],[Ledger 6]]="","",Table1[[#This Row],[Ledger 6]])</f>
        <v/>
      </c>
      <c r="CW856" t="str">
        <f>IF(Table1[[#This Row],[Ledger 6]]="","",IF(Table1[[#This Row],[Effect 6]]="Dr.",-Table1[[#This Row],[Amount 6]],Table1[[#This Row],[Amount 6]]))</f>
        <v/>
      </c>
      <c r="CZ856" t="str">
        <f>IF(Table1[[#This Row],[Ledger 7]]="","","No")</f>
        <v/>
      </c>
      <c r="DA856" t="str">
        <f>IF(Table1[[#This Row],[Ledger 7]]="","",IF(Table1[[#This Row],[Effect 7]]="Dr.","Yes","No"))</f>
        <v/>
      </c>
      <c r="DB856" t="str">
        <f>IF(Table1[[#This Row],[Ledger 7]]="","",Table1[[#This Row],[Ledger 7]])</f>
        <v/>
      </c>
      <c r="DC856" t="str">
        <f>IF(Table1[[#This Row],[Ledger 7]]="","",IF(Table1[[#This Row],[Effect 7]]="Dr.",-Table1[[#This Row],[Amount 7]],Table1[[#This Row],[Amount 7]]))</f>
        <v/>
      </c>
      <c r="DF856" t="str">
        <f>IF(Table1[[#This Row],[Ledger 8]]="","","No")</f>
        <v/>
      </c>
      <c r="DG856" t="str">
        <f>IF(Table1[[#This Row],[Ledger 8]]="","",IF(Table1[[#This Row],[Effect 8]]="Dr.","Yes","No"))</f>
        <v/>
      </c>
      <c r="DH856" t="str">
        <f>IF(Table1[[#This Row],[Ledger 8]]="","",Table1[[#This Row],[Ledger 8]])</f>
        <v/>
      </c>
      <c r="DI856" t="str">
        <f>IF(Table1[[#This Row],[Ledger 8]]="","",IF(Table1[[#This Row],[Effect 8]]="Dr.",-Table1[[#This Row],[Amount 8]],Table1[[#This Row],[Amount 8]]))</f>
        <v/>
      </c>
      <c r="DL856" t="str">
        <f>IF(Table1[[#This Row],[Ledger 9]]="","","No")</f>
        <v/>
      </c>
      <c r="DM856" t="str">
        <f>IF(Table1[[#This Row],[Ledger 9]]="","",IF(Table1[[#This Row],[Effect 9]]="Dr.","Yes","No"))</f>
        <v/>
      </c>
      <c r="DN856" t="str">
        <f>IF(Table1[[#This Row],[Ledger 9]]="","",Table1[[#This Row],[Ledger 9]])</f>
        <v/>
      </c>
      <c r="DO856" t="str">
        <f>IF(Table1[[#This Row],[Ledger 9]]="","",IF(Table1[[#This Row],[Effect 9]]="Dr.",-Table1[[#This Row],[Amount 9]],Table1[[#This Row],[Amount 9]]))</f>
        <v/>
      </c>
      <c r="DR856" t="str">
        <f>IF(Table1[[#This Row],[Ledger 10]]="","","No")</f>
        <v/>
      </c>
      <c r="DS856" t="str">
        <f>IF(Table1[[#This Row],[Ledger 10]]="","",IF(Table1[[#This Row],[Effect 10]]="Dr.","Yes","No"))</f>
        <v/>
      </c>
      <c r="DT856" t="str">
        <f>IF(Table1[[#This Row],[Ledger 10]]="","",Table1[[#This Row],[Ledger 10]])</f>
        <v/>
      </c>
      <c r="DU856" t="str">
        <f>IF(Table1[[#This Row],[Ledger 10]]="","",IF(Table1[[#This Row],[Effect 10]]="Dr.",-Table1[[#This Row],[Amount 10]],Table1[[#This Row],[Amount 10]]))</f>
        <v/>
      </c>
      <c r="DX856" t="str">
        <f>IF(Table1[[#This Row],[Ledger 11]]="","","No")</f>
        <v/>
      </c>
      <c r="DY856" t="str">
        <f>IF(Table1[[#This Row],[Ledger 11]]="","",IF(Table1[[#This Row],[Effect 11]]="Dr.","Yes","No"))</f>
        <v/>
      </c>
      <c r="DZ856" t="str">
        <f>IF(Table1[[#This Row],[Ledger 11]]="","",Table1[[#This Row],[Ledger 11]])</f>
        <v/>
      </c>
      <c r="EA856" t="str">
        <f>IF(Table1[[#This Row],[Ledger 11]]="","",IF(Table1[[#This Row],[Effect 11]]="Dr.",-Table1[[#This Row],[Amount 11]],Table1[[#This Row],[Amount 11]]))</f>
        <v/>
      </c>
      <c r="ED856" t="str">
        <f>IF(Table1[[#This Row],[Ledger 12]]="","","No")</f>
        <v/>
      </c>
      <c r="EE856" t="str">
        <f>IF(Table1[[#This Row],[Ledger 12]]="","",IF(Table1[[#This Row],[Effect 12]]="Dr.","Yes","No"))</f>
        <v/>
      </c>
      <c r="EF856" t="str">
        <f>IF(Table1[[#This Row],[Ledger 12]]="","",Table1[[#This Row],[Ledger 12]])</f>
        <v/>
      </c>
      <c r="EG856" t="str">
        <f>IF(Table1[[#This Row],[Ledger 12]]="","",IF(Table1[[#This Row],[Effect 12]]="Dr.",-Table1[[#This Row],[Amount 12]],Table1[[#This Row],[Amount 12]]))</f>
        <v/>
      </c>
      <c r="EJ856" t="str">
        <f>IF(Table1[[#This Row],[Ledger 13]]="","","No")</f>
        <v/>
      </c>
      <c r="EK856" t="str">
        <f>IF(Table1[[#This Row],[Ledger 13]]="","",IF(Table1[[#This Row],[Effect 13]]="Dr.","Yes","No"))</f>
        <v/>
      </c>
      <c r="EL856" t="str">
        <f>IF(Table1[[#This Row],[Ledger 13]]="","",Table1[[#This Row],[Ledger 13]])</f>
        <v/>
      </c>
      <c r="EM856" t="str">
        <f>IF(Table1[[#This Row],[Ledger 13]]="","",IF(Table1[[#This Row],[Effect 13]]="Dr.",-Table1[[#This Row],[Amount 13]],Table1[[#This Row],[Amount 13]]))</f>
        <v/>
      </c>
      <c r="EP856" t="str">
        <f>IF(Table1[[#This Row],[Ledger 14]]="","","No")</f>
        <v/>
      </c>
      <c r="EQ856" t="str">
        <f>IF(Table1[[#This Row],[Ledger 14]]="","",IF(Table1[[#This Row],[Effect 14]]="Dr.","Yes","No"))</f>
        <v/>
      </c>
      <c r="ER856" t="str">
        <f>IF(Table1[[#This Row],[Ledger 14]]="","",Table1[[#This Row],[Ledger 14]])</f>
        <v/>
      </c>
      <c r="ES856" t="str">
        <f>IF(Table1[[#This Row],[Ledger 14]]="","",IF(Table1[[#This Row],[Effect 14]]="Dr.",-Table1[[#This Row],[Amount 14]],Table1[[#This Row],[Amount 14]]))</f>
        <v/>
      </c>
      <c r="EV856" t="str">
        <f>IF(Table1[[#This Row],[Ledger 15]]="","","No")</f>
        <v/>
      </c>
      <c r="EW856" t="str">
        <f>IF(Table1[[#This Row],[Ledger 15]]="","",IF(Table1[[#This Row],[Effect 15]]="Dr.","Yes","No"))</f>
        <v/>
      </c>
      <c r="EX856" t="str">
        <f>IF(Table1[[#This Row],[Ledger 15]]="","",Table1[[#This Row],[Ledger 15]])</f>
        <v/>
      </c>
      <c r="EY856" t="str">
        <f>IF(Table1[[#This Row],[Ledger 15]]="","",IF(Table1[[#This Row],[Effect 15]]="Dr.",-Table1[[#This Row],[Amount 15]],Table1[[#This Row],[Amount 15]]))</f>
        <v/>
      </c>
      <c r="FD8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6">
        <f>IF(Table1[[#This Row],[Date]]="",0,IF(AND(Table1[[#This Row],[Date]]&gt;=$FE$2,Table1[[#This Row],[Date]]&lt;=$FE$3),0,1))</f>
        <v>0</v>
      </c>
      <c r="FF856">
        <f>IF(Table1[[#This Row],[Date]]="",0,IF(TYPE(VLOOKUP(Table1[[#This Row],[Voucher Type]],Table1[[#All],[Voucher Type Master]],1,FALSE))=16,1,0))</f>
        <v>0</v>
      </c>
      <c r="FG856">
        <f>IF(TYPE(IF(Table1[[#This Row],[Date]]="",0,IF(VLOOKUP(Table1[[#This Row],[Voucher Type]],$FY$5:$FZ$13,2,0)=Table1[[#This Row],[Effect 1]],0,1)))=16,1,0)</f>
        <v>0</v>
      </c>
      <c r="FH8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6">
        <f>IF(LEN(Table1[[#This Row],[Ledger 1]])&gt;0,IF(TYPE(VLOOKUP(Table1[[#This Row],[Ledger 1]],GZ:GZ,1,0))=16,1,0),0)</f>
        <v>0</v>
      </c>
      <c r="FJ856">
        <f>IF(LEN(Table1[[#This Row],[Ledger 2]])&gt;0,IF(TYPE(VLOOKUP(Table1[[#This Row],[Ledger 2]],GZ:GZ,1,0))=16,1,0),0)</f>
        <v>0</v>
      </c>
      <c r="FK856">
        <f>IF(LEN(Table1[[#This Row],[Ledger 3]])&gt;0,IF(TYPE(VLOOKUP(Table1[[#This Row],[Ledger 3]],GZ:GZ,1,0))=16,1,0),0)</f>
        <v>0</v>
      </c>
      <c r="FL856">
        <f>IF(LEN(Table1[[#This Row],[Ledger 4]])&gt;0,IF(TYPE(VLOOKUP(Table1[[#This Row],[Ledger 4]],GZ:GZ,1,0))=16,1,0),0)</f>
        <v>0</v>
      </c>
      <c r="FM856">
        <f>IF(LEN(Table1[[#This Row],[Ledger 5]])&gt;0,IF(TYPE(VLOOKUP(Table1[[#This Row],[Ledger 5]],GZ:GZ,1,0))=16,1,0),0)</f>
        <v>0</v>
      </c>
      <c r="FN856">
        <f>IF(LEN(Table1[[#This Row],[Ledger 6]])&gt;0,IF(TYPE(VLOOKUP(Table1[[#This Row],[Ledger 6]],$GZ:$GZ,1,0))=16,1,0),0)</f>
        <v>0</v>
      </c>
      <c r="FO856">
        <f>IF(LEN(Table1[[#This Row],[Ledger 7]])&gt;0,IF(TYPE(VLOOKUP(Table1[[#This Row],[Ledger 7]],$GZ:$GZ,1,0))=16,1,0),0)</f>
        <v>0</v>
      </c>
      <c r="FP856">
        <f>IF(LEN(Table1[[#This Row],[Ledger 8]])&gt;0,IF(TYPE(VLOOKUP(Table1[[#This Row],[Ledger 8]],$GZ:$GZ,1,0))=16,1,0),0)</f>
        <v>0</v>
      </c>
      <c r="FQ856">
        <f>IF(LEN(Table1[[#This Row],[Ledger 9]])&gt;0,IF(TYPE(VLOOKUP(Table1[[#This Row],[Ledger 9]],$GZ:$GZ,1,0))=16,1,0),0)</f>
        <v>0</v>
      </c>
      <c r="FR856">
        <f>IF(LEN(Table1[[#This Row],[Ledger 10]])&gt;0,IF(TYPE(VLOOKUP(Table1[[#This Row],[Ledger 10]],$GZ:$GZ,1,0))=16,1,0),0)</f>
        <v>0</v>
      </c>
      <c r="FS856">
        <f>IF(LEN(Table1[[#This Row],[Ledger 11]])&gt;0,IF(TYPE(VLOOKUP(Table1[[#This Row],[Ledger 11]],$GZ:$GZ,1,0))=16,1,0),0)</f>
        <v>0</v>
      </c>
      <c r="FT856">
        <f>IF(LEN(Table1[[#This Row],[Ledger 12]])&gt;0,IF(TYPE(VLOOKUP(Table1[[#This Row],[Ledger 12]],$GZ:$GZ,1,0))=16,1,0),0)</f>
        <v>0</v>
      </c>
      <c r="FU856">
        <f>IF(LEN(Table1[[#This Row],[Ledger 13]])&gt;0,IF(TYPE(VLOOKUP(Table1[[#This Row],[Ledger 13]],$GZ:$GZ,1,0))=16,1,0),0)</f>
        <v>0</v>
      </c>
      <c r="FV856">
        <f>IF(LEN(Table1[[#This Row],[Ledger 14]])&gt;0,IF(TYPE(VLOOKUP(Table1[[#This Row],[Ledger 14]],$GZ:$GZ,1,0))=16,1,0),0)</f>
        <v>0</v>
      </c>
      <c r="FW856">
        <f>IF(LEN(Table1[[#This Row],[Ledger 15]])&gt;0,IF(TYPE(VLOOKUP(Table1[[#This Row],[Ledger 15]],$GZ:$GZ,1,0))=16,1,0),0)</f>
        <v>0</v>
      </c>
    </row>
    <row r="857" spans="4:179" ht="33" customHeight="1" x14ac:dyDescent="0.45">
      <c r="D857" s="8">
        <f t="shared" si="22"/>
        <v>852</v>
      </c>
      <c r="E857" s="32"/>
      <c r="F857" s="34"/>
      <c r="G857" s="34"/>
      <c r="H857" s="34"/>
      <c r="I857" s="34"/>
      <c r="J857" s="38"/>
      <c r="K857" s="33"/>
      <c r="L857" s="36"/>
      <c r="M857" s="35"/>
      <c r="N857" s="34"/>
      <c r="O857" s="41"/>
      <c r="P857" s="35"/>
      <c r="Q857" s="34"/>
      <c r="R857" s="37"/>
      <c r="S857" s="35"/>
      <c r="T857" s="34"/>
      <c r="U857" s="37"/>
      <c r="V857" s="35"/>
      <c r="W857" s="34"/>
      <c r="X857" s="37"/>
      <c r="Y857" s="35"/>
      <c r="Z857" s="34"/>
      <c r="AA857" s="37"/>
      <c r="AB857" s="35"/>
      <c r="AC857" s="34"/>
      <c r="AD857" s="37"/>
      <c r="AE857" s="35"/>
      <c r="AF857" s="34"/>
      <c r="AG857" s="37"/>
      <c r="AH857" s="35"/>
      <c r="AI857" s="34"/>
      <c r="AJ857" s="37"/>
      <c r="AK857" s="35"/>
      <c r="AL857" s="34"/>
      <c r="AM857" s="37"/>
      <c r="AN857" s="35"/>
      <c r="AO857" s="34"/>
      <c r="AP857" s="37"/>
      <c r="AQ857" s="35"/>
      <c r="AR857" s="34"/>
      <c r="AS857" s="37"/>
      <c r="AT857" s="35"/>
      <c r="AU857" s="34"/>
      <c r="AV857" s="37"/>
      <c r="AW857" s="35"/>
      <c r="AX857" s="34"/>
      <c r="AY857" s="37"/>
      <c r="AZ857" s="35"/>
      <c r="BA857" s="34"/>
      <c r="BB857" s="37"/>
      <c r="BC8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7" s="7"/>
      <c r="BF857" t="str">
        <f>IF(Table1[[#This Row],[Date]]="","","&amp;lt;VOUCHER REMOTEID="&amp;""""&amp;$A$11&amp;$A$13&amp;ROW()&amp;""""&amp;" VCHTYPE="""&amp;F857&amp;""" ACTION="""&amp;"Create"&amp;"""&amp;gt;")</f>
        <v/>
      </c>
      <c r="BG857" t="str">
        <f>IF(Table1[[#This Row],[Date]]="","",TEXT(Table1[[#This Row],[Date]],"yyyymmdd"))</f>
        <v/>
      </c>
      <c r="BH857" t="str">
        <f>Table1[[#This Row],[Date2]]</f>
        <v/>
      </c>
      <c r="BI857" t="str">
        <f>IF(Table1[[#This Row],[Date]]="","",Table1[[#This Row],[Voucher Type]])</f>
        <v/>
      </c>
      <c r="BJ857" t="str">
        <f>IF(Table1[[#This Row],[Ref No / Invoice No]]="","",Table1[[#This Row],[Ref No / Invoice No]])</f>
        <v/>
      </c>
      <c r="BK857" t="str">
        <f>IF(Table1[[#This Row],[Voucher No]]="","",Table1[[#This Row],[Voucher No]])</f>
        <v/>
      </c>
      <c r="BL857" t="str">
        <f>IF(Table1[[#This Row],[Date]]="","",Table1[[#This Row],[Narration]])</f>
        <v/>
      </c>
      <c r="BM857" t="str">
        <f>IF(Table1[[#This Row],[Date]]="","",$A$11&amp;$A$13&amp;ROW())</f>
        <v/>
      </c>
      <c r="BN857" t="str">
        <f>IF(Table1[[#This Row],[Date]]="","",$A$13)</f>
        <v/>
      </c>
      <c r="BP857" t="str">
        <f>IF(Table1[[#This Row],[Ledger 1]]="","","No")</f>
        <v/>
      </c>
      <c r="BQ857" t="str">
        <f>IF(Table1[[#This Row],[Date]]="","",IF(Table1[[#This Row],[Effect 1]]="Dr.","Yes","No"))</f>
        <v/>
      </c>
      <c r="BR857" t="str">
        <f>IF(Table1[[#This Row],[Date]]="","",Table1[[#This Row],[Ledger 1]])</f>
        <v/>
      </c>
      <c r="BS857" t="str">
        <f>IF(Table1[[#This Row],[Date]]="","",IF(Table1[[#This Row],[Effect 1]]="Dr.",-Table1[[#This Row],[Amount 1]],Table1[[#This Row],[Amount 1]]))</f>
        <v/>
      </c>
      <c r="BV857" t="str">
        <f>IF(Table1[[#This Row],[Ledger 2]]="","","No")</f>
        <v/>
      </c>
      <c r="BW857" t="str">
        <f>IF(Table1[[#This Row],[Date]]="","",IF(Table1[[#This Row],[Effect 2]]="Dr.","Yes","No"))</f>
        <v/>
      </c>
      <c r="BX857" t="str">
        <f>IF(Table1[[#This Row],[Date]]="","",Table1[[#This Row],[Ledger 2]])</f>
        <v/>
      </c>
      <c r="BY857" t="str">
        <f>IF(Table1[[#This Row],[Date]]="","",IF(Table1[[#This Row],[Effect 2]]="Dr.",-Table1[[#This Row],[Amount 2]],Table1[[#This Row],[Amount 2]]))</f>
        <v/>
      </c>
      <c r="CB857" t="str">
        <f>IF(Table1[[#This Row],[Ledger 3]]="","","No")</f>
        <v/>
      </c>
      <c r="CC857" t="str">
        <f>IF(Table1[[#This Row],[Ledger 3]]="","",IF(Table1[[#This Row],[Effect 3]]="Dr.","Yes","No"))</f>
        <v/>
      </c>
      <c r="CD857" t="str">
        <f>IF(Table1[[#This Row],[Ledger 3]]="","",Table1[[#This Row],[Ledger 3]])</f>
        <v/>
      </c>
      <c r="CE857" t="str">
        <f>IF(Table1[[#This Row],[Ledger 3]]="","",IF(Table1[[#This Row],[Effect 3]]="Dr.",-Table1[[#This Row],[Amount 3]],Table1[[#This Row],[Amount 3]]))</f>
        <v/>
      </c>
      <c r="CH857" t="str">
        <f>IF(Table1[[#This Row],[Ledger 4]]="","","No")</f>
        <v/>
      </c>
      <c r="CI857" t="str">
        <f>IF(Table1[[#This Row],[Ledger 4]]="","",IF(Table1[[#This Row],[Effect 4]]="Dr.","Yes","No"))</f>
        <v/>
      </c>
      <c r="CJ857" t="str">
        <f>IF(Table1[[#This Row],[Ledger 4]]="","",Table1[[#This Row],[Ledger 4]])</f>
        <v/>
      </c>
      <c r="CK857" t="str">
        <f>IF(Table1[[#This Row],[Ledger 4]]="","",IF(Table1[[#This Row],[Effect 4]]="Dr.",-Table1[[#This Row],[Amount 4]],Table1[[#This Row],[Amount 4]]))</f>
        <v/>
      </c>
      <c r="CN857" t="str">
        <f>IF(Table1[[#This Row],[Ledger 5]]="","","No")</f>
        <v/>
      </c>
      <c r="CO857" t="str">
        <f>IF(Table1[[#This Row],[Ledger 5]]="","",IF(Table1[[#This Row],[Effect 5]]="Dr.","Yes","No"))</f>
        <v/>
      </c>
      <c r="CP857" t="str">
        <f>IF(Table1[[#This Row],[Ledger 5]]="","",Table1[[#This Row],[Ledger 5]])</f>
        <v/>
      </c>
      <c r="CQ857" t="str">
        <f>IF(Table1[[#This Row],[Ledger 5]]="","",IF(Table1[[#This Row],[Effect 5]]="Dr.",-Table1[[#This Row],[Amount 5]],Table1[[#This Row],[Amount 5]]))</f>
        <v/>
      </c>
      <c r="CT857" t="str">
        <f>IF(Table1[[#This Row],[Ledger 6]]="","","No")</f>
        <v/>
      </c>
      <c r="CU857" t="str">
        <f>IF(Table1[[#This Row],[Ledger 6]]="","",IF(Table1[[#This Row],[Effect 6]]="Dr.","Yes","No"))</f>
        <v/>
      </c>
      <c r="CV857" t="str">
        <f>IF(Table1[[#This Row],[Ledger 6]]="","",Table1[[#This Row],[Ledger 6]])</f>
        <v/>
      </c>
      <c r="CW857" t="str">
        <f>IF(Table1[[#This Row],[Ledger 6]]="","",IF(Table1[[#This Row],[Effect 6]]="Dr.",-Table1[[#This Row],[Amount 6]],Table1[[#This Row],[Amount 6]]))</f>
        <v/>
      </c>
      <c r="CZ857" t="str">
        <f>IF(Table1[[#This Row],[Ledger 7]]="","","No")</f>
        <v/>
      </c>
      <c r="DA857" t="str">
        <f>IF(Table1[[#This Row],[Ledger 7]]="","",IF(Table1[[#This Row],[Effect 7]]="Dr.","Yes","No"))</f>
        <v/>
      </c>
      <c r="DB857" t="str">
        <f>IF(Table1[[#This Row],[Ledger 7]]="","",Table1[[#This Row],[Ledger 7]])</f>
        <v/>
      </c>
      <c r="DC857" t="str">
        <f>IF(Table1[[#This Row],[Ledger 7]]="","",IF(Table1[[#This Row],[Effect 7]]="Dr.",-Table1[[#This Row],[Amount 7]],Table1[[#This Row],[Amount 7]]))</f>
        <v/>
      </c>
      <c r="DF857" t="str">
        <f>IF(Table1[[#This Row],[Ledger 8]]="","","No")</f>
        <v/>
      </c>
      <c r="DG857" t="str">
        <f>IF(Table1[[#This Row],[Ledger 8]]="","",IF(Table1[[#This Row],[Effect 8]]="Dr.","Yes","No"))</f>
        <v/>
      </c>
      <c r="DH857" t="str">
        <f>IF(Table1[[#This Row],[Ledger 8]]="","",Table1[[#This Row],[Ledger 8]])</f>
        <v/>
      </c>
      <c r="DI857" t="str">
        <f>IF(Table1[[#This Row],[Ledger 8]]="","",IF(Table1[[#This Row],[Effect 8]]="Dr.",-Table1[[#This Row],[Amount 8]],Table1[[#This Row],[Amount 8]]))</f>
        <v/>
      </c>
      <c r="DL857" t="str">
        <f>IF(Table1[[#This Row],[Ledger 9]]="","","No")</f>
        <v/>
      </c>
      <c r="DM857" t="str">
        <f>IF(Table1[[#This Row],[Ledger 9]]="","",IF(Table1[[#This Row],[Effect 9]]="Dr.","Yes","No"))</f>
        <v/>
      </c>
      <c r="DN857" t="str">
        <f>IF(Table1[[#This Row],[Ledger 9]]="","",Table1[[#This Row],[Ledger 9]])</f>
        <v/>
      </c>
      <c r="DO857" t="str">
        <f>IF(Table1[[#This Row],[Ledger 9]]="","",IF(Table1[[#This Row],[Effect 9]]="Dr.",-Table1[[#This Row],[Amount 9]],Table1[[#This Row],[Amount 9]]))</f>
        <v/>
      </c>
      <c r="DR857" t="str">
        <f>IF(Table1[[#This Row],[Ledger 10]]="","","No")</f>
        <v/>
      </c>
      <c r="DS857" t="str">
        <f>IF(Table1[[#This Row],[Ledger 10]]="","",IF(Table1[[#This Row],[Effect 10]]="Dr.","Yes","No"))</f>
        <v/>
      </c>
      <c r="DT857" t="str">
        <f>IF(Table1[[#This Row],[Ledger 10]]="","",Table1[[#This Row],[Ledger 10]])</f>
        <v/>
      </c>
      <c r="DU857" t="str">
        <f>IF(Table1[[#This Row],[Ledger 10]]="","",IF(Table1[[#This Row],[Effect 10]]="Dr.",-Table1[[#This Row],[Amount 10]],Table1[[#This Row],[Amount 10]]))</f>
        <v/>
      </c>
      <c r="DX857" t="str">
        <f>IF(Table1[[#This Row],[Ledger 11]]="","","No")</f>
        <v/>
      </c>
      <c r="DY857" t="str">
        <f>IF(Table1[[#This Row],[Ledger 11]]="","",IF(Table1[[#This Row],[Effect 11]]="Dr.","Yes","No"))</f>
        <v/>
      </c>
      <c r="DZ857" t="str">
        <f>IF(Table1[[#This Row],[Ledger 11]]="","",Table1[[#This Row],[Ledger 11]])</f>
        <v/>
      </c>
      <c r="EA857" t="str">
        <f>IF(Table1[[#This Row],[Ledger 11]]="","",IF(Table1[[#This Row],[Effect 11]]="Dr.",-Table1[[#This Row],[Amount 11]],Table1[[#This Row],[Amount 11]]))</f>
        <v/>
      </c>
      <c r="ED857" t="str">
        <f>IF(Table1[[#This Row],[Ledger 12]]="","","No")</f>
        <v/>
      </c>
      <c r="EE857" t="str">
        <f>IF(Table1[[#This Row],[Ledger 12]]="","",IF(Table1[[#This Row],[Effect 12]]="Dr.","Yes","No"))</f>
        <v/>
      </c>
      <c r="EF857" t="str">
        <f>IF(Table1[[#This Row],[Ledger 12]]="","",Table1[[#This Row],[Ledger 12]])</f>
        <v/>
      </c>
      <c r="EG857" t="str">
        <f>IF(Table1[[#This Row],[Ledger 12]]="","",IF(Table1[[#This Row],[Effect 12]]="Dr.",-Table1[[#This Row],[Amount 12]],Table1[[#This Row],[Amount 12]]))</f>
        <v/>
      </c>
      <c r="EJ857" t="str">
        <f>IF(Table1[[#This Row],[Ledger 13]]="","","No")</f>
        <v/>
      </c>
      <c r="EK857" t="str">
        <f>IF(Table1[[#This Row],[Ledger 13]]="","",IF(Table1[[#This Row],[Effect 13]]="Dr.","Yes","No"))</f>
        <v/>
      </c>
      <c r="EL857" t="str">
        <f>IF(Table1[[#This Row],[Ledger 13]]="","",Table1[[#This Row],[Ledger 13]])</f>
        <v/>
      </c>
      <c r="EM857" t="str">
        <f>IF(Table1[[#This Row],[Ledger 13]]="","",IF(Table1[[#This Row],[Effect 13]]="Dr.",-Table1[[#This Row],[Amount 13]],Table1[[#This Row],[Amount 13]]))</f>
        <v/>
      </c>
      <c r="EP857" t="str">
        <f>IF(Table1[[#This Row],[Ledger 14]]="","","No")</f>
        <v/>
      </c>
      <c r="EQ857" t="str">
        <f>IF(Table1[[#This Row],[Ledger 14]]="","",IF(Table1[[#This Row],[Effect 14]]="Dr.","Yes","No"))</f>
        <v/>
      </c>
      <c r="ER857" t="str">
        <f>IF(Table1[[#This Row],[Ledger 14]]="","",Table1[[#This Row],[Ledger 14]])</f>
        <v/>
      </c>
      <c r="ES857" t="str">
        <f>IF(Table1[[#This Row],[Ledger 14]]="","",IF(Table1[[#This Row],[Effect 14]]="Dr.",-Table1[[#This Row],[Amount 14]],Table1[[#This Row],[Amount 14]]))</f>
        <v/>
      </c>
      <c r="EV857" t="str">
        <f>IF(Table1[[#This Row],[Ledger 15]]="","","No")</f>
        <v/>
      </c>
      <c r="EW857" t="str">
        <f>IF(Table1[[#This Row],[Ledger 15]]="","",IF(Table1[[#This Row],[Effect 15]]="Dr.","Yes","No"))</f>
        <v/>
      </c>
      <c r="EX857" t="str">
        <f>IF(Table1[[#This Row],[Ledger 15]]="","",Table1[[#This Row],[Ledger 15]])</f>
        <v/>
      </c>
      <c r="EY857" t="str">
        <f>IF(Table1[[#This Row],[Ledger 15]]="","",IF(Table1[[#This Row],[Effect 15]]="Dr.",-Table1[[#This Row],[Amount 15]],Table1[[#This Row],[Amount 15]]))</f>
        <v/>
      </c>
      <c r="FD8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7">
        <f>IF(Table1[[#This Row],[Date]]="",0,IF(AND(Table1[[#This Row],[Date]]&gt;=$FE$2,Table1[[#This Row],[Date]]&lt;=$FE$3),0,1))</f>
        <v>0</v>
      </c>
      <c r="FF857">
        <f>IF(Table1[[#This Row],[Date]]="",0,IF(TYPE(VLOOKUP(Table1[[#This Row],[Voucher Type]],Table1[[#All],[Voucher Type Master]],1,FALSE))=16,1,0))</f>
        <v>0</v>
      </c>
      <c r="FG857">
        <f>IF(TYPE(IF(Table1[[#This Row],[Date]]="",0,IF(VLOOKUP(Table1[[#This Row],[Voucher Type]],$FY$5:$FZ$13,2,0)=Table1[[#This Row],[Effect 1]],0,1)))=16,1,0)</f>
        <v>0</v>
      </c>
      <c r="FH8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7">
        <f>IF(LEN(Table1[[#This Row],[Ledger 1]])&gt;0,IF(TYPE(VLOOKUP(Table1[[#This Row],[Ledger 1]],GZ:GZ,1,0))=16,1,0),0)</f>
        <v>0</v>
      </c>
      <c r="FJ857">
        <f>IF(LEN(Table1[[#This Row],[Ledger 2]])&gt;0,IF(TYPE(VLOOKUP(Table1[[#This Row],[Ledger 2]],GZ:GZ,1,0))=16,1,0),0)</f>
        <v>0</v>
      </c>
      <c r="FK857">
        <f>IF(LEN(Table1[[#This Row],[Ledger 3]])&gt;0,IF(TYPE(VLOOKUP(Table1[[#This Row],[Ledger 3]],GZ:GZ,1,0))=16,1,0),0)</f>
        <v>0</v>
      </c>
      <c r="FL857">
        <f>IF(LEN(Table1[[#This Row],[Ledger 4]])&gt;0,IF(TYPE(VLOOKUP(Table1[[#This Row],[Ledger 4]],GZ:GZ,1,0))=16,1,0),0)</f>
        <v>0</v>
      </c>
      <c r="FM857">
        <f>IF(LEN(Table1[[#This Row],[Ledger 5]])&gt;0,IF(TYPE(VLOOKUP(Table1[[#This Row],[Ledger 5]],GZ:GZ,1,0))=16,1,0),0)</f>
        <v>0</v>
      </c>
      <c r="FN857">
        <f>IF(LEN(Table1[[#This Row],[Ledger 6]])&gt;0,IF(TYPE(VLOOKUP(Table1[[#This Row],[Ledger 6]],$GZ:$GZ,1,0))=16,1,0),0)</f>
        <v>0</v>
      </c>
      <c r="FO857">
        <f>IF(LEN(Table1[[#This Row],[Ledger 7]])&gt;0,IF(TYPE(VLOOKUP(Table1[[#This Row],[Ledger 7]],$GZ:$GZ,1,0))=16,1,0),0)</f>
        <v>0</v>
      </c>
      <c r="FP857">
        <f>IF(LEN(Table1[[#This Row],[Ledger 8]])&gt;0,IF(TYPE(VLOOKUP(Table1[[#This Row],[Ledger 8]],$GZ:$GZ,1,0))=16,1,0),0)</f>
        <v>0</v>
      </c>
      <c r="FQ857">
        <f>IF(LEN(Table1[[#This Row],[Ledger 9]])&gt;0,IF(TYPE(VLOOKUP(Table1[[#This Row],[Ledger 9]],$GZ:$GZ,1,0))=16,1,0),0)</f>
        <v>0</v>
      </c>
      <c r="FR857">
        <f>IF(LEN(Table1[[#This Row],[Ledger 10]])&gt;0,IF(TYPE(VLOOKUP(Table1[[#This Row],[Ledger 10]],$GZ:$GZ,1,0))=16,1,0),0)</f>
        <v>0</v>
      </c>
      <c r="FS857">
        <f>IF(LEN(Table1[[#This Row],[Ledger 11]])&gt;0,IF(TYPE(VLOOKUP(Table1[[#This Row],[Ledger 11]],$GZ:$GZ,1,0))=16,1,0),0)</f>
        <v>0</v>
      </c>
      <c r="FT857">
        <f>IF(LEN(Table1[[#This Row],[Ledger 12]])&gt;0,IF(TYPE(VLOOKUP(Table1[[#This Row],[Ledger 12]],$GZ:$GZ,1,0))=16,1,0),0)</f>
        <v>0</v>
      </c>
      <c r="FU857">
        <f>IF(LEN(Table1[[#This Row],[Ledger 13]])&gt;0,IF(TYPE(VLOOKUP(Table1[[#This Row],[Ledger 13]],$GZ:$GZ,1,0))=16,1,0),0)</f>
        <v>0</v>
      </c>
      <c r="FV857">
        <f>IF(LEN(Table1[[#This Row],[Ledger 14]])&gt;0,IF(TYPE(VLOOKUP(Table1[[#This Row],[Ledger 14]],$GZ:$GZ,1,0))=16,1,0),0)</f>
        <v>0</v>
      </c>
      <c r="FW857">
        <f>IF(LEN(Table1[[#This Row],[Ledger 15]])&gt;0,IF(TYPE(VLOOKUP(Table1[[#This Row],[Ledger 15]],$GZ:$GZ,1,0))=16,1,0),0)</f>
        <v>0</v>
      </c>
    </row>
    <row r="858" spans="4:179" ht="33" customHeight="1" x14ac:dyDescent="0.45">
      <c r="D858" s="8">
        <f t="shared" si="22"/>
        <v>853</v>
      </c>
      <c r="E858" s="32"/>
      <c r="F858" s="34"/>
      <c r="G858" s="34"/>
      <c r="H858" s="34"/>
      <c r="I858" s="34"/>
      <c r="J858" s="38"/>
      <c r="K858" s="33"/>
      <c r="L858" s="36"/>
      <c r="M858" s="35"/>
      <c r="N858" s="34"/>
      <c r="O858" s="41"/>
      <c r="P858" s="35"/>
      <c r="Q858" s="34"/>
      <c r="R858" s="37"/>
      <c r="S858" s="35"/>
      <c r="T858" s="34"/>
      <c r="U858" s="37"/>
      <c r="V858" s="35"/>
      <c r="W858" s="34"/>
      <c r="X858" s="37"/>
      <c r="Y858" s="35"/>
      <c r="Z858" s="34"/>
      <c r="AA858" s="37"/>
      <c r="AB858" s="35"/>
      <c r="AC858" s="34"/>
      <c r="AD858" s="37"/>
      <c r="AE858" s="35"/>
      <c r="AF858" s="34"/>
      <c r="AG858" s="37"/>
      <c r="AH858" s="35"/>
      <c r="AI858" s="34"/>
      <c r="AJ858" s="37"/>
      <c r="AK858" s="35"/>
      <c r="AL858" s="34"/>
      <c r="AM858" s="37"/>
      <c r="AN858" s="35"/>
      <c r="AO858" s="34"/>
      <c r="AP858" s="37"/>
      <c r="AQ858" s="35"/>
      <c r="AR858" s="34"/>
      <c r="AS858" s="37"/>
      <c r="AT858" s="35"/>
      <c r="AU858" s="34"/>
      <c r="AV858" s="37"/>
      <c r="AW858" s="35"/>
      <c r="AX858" s="34"/>
      <c r="AY858" s="37"/>
      <c r="AZ858" s="35"/>
      <c r="BA858" s="34"/>
      <c r="BB858" s="37"/>
      <c r="BC8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8" s="7"/>
      <c r="BF858" t="str">
        <f>IF(Table1[[#This Row],[Date]]="","","&amp;lt;VOUCHER REMOTEID="&amp;""""&amp;$A$11&amp;$A$13&amp;ROW()&amp;""""&amp;" VCHTYPE="""&amp;F858&amp;""" ACTION="""&amp;"Create"&amp;"""&amp;gt;")</f>
        <v/>
      </c>
      <c r="BG858" t="str">
        <f>IF(Table1[[#This Row],[Date]]="","",TEXT(Table1[[#This Row],[Date]],"yyyymmdd"))</f>
        <v/>
      </c>
      <c r="BH858" t="str">
        <f>Table1[[#This Row],[Date2]]</f>
        <v/>
      </c>
      <c r="BI858" t="str">
        <f>IF(Table1[[#This Row],[Date]]="","",Table1[[#This Row],[Voucher Type]])</f>
        <v/>
      </c>
      <c r="BJ858" t="str">
        <f>IF(Table1[[#This Row],[Ref No / Invoice No]]="","",Table1[[#This Row],[Ref No / Invoice No]])</f>
        <v/>
      </c>
      <c r="BK858" t="str">
        <f>IF(Table1[[#This Row],[Voucher No]]="","",Table1[[#This Row],[Voucher No]])</f>
        <v/>
      </c>
      <c r="BL858" t="str">
        <f>IF(Table1[[#This Row],[Date]]="","",Table1[[#This Row],[Narration]])</f>
        <v/>
      </c>
      <c r="BM858" t="str">
        <f>IF(Table1[[#This Row],[Date]]="","",$A$11&amp;$A$13&amp;ROW())</f>
        <v/>
      </c>
      <c r="BN858" t="str">
        <f>IF(Table1[[#This Row],[Date]]="","",$A$13)</f>
        <v/>
      </c>
      <c r="BP858" t="str">
        <f>IF(Table1[[#This Row],[Ledger 1]]="","","No")</f>
        <v/>
      </c>
      <c r="BQ858" t="str">
        <f>IF(Table1[[#This Row],[Date]]="","",IF(Table1[[#This Row],[Effect 1]]="Dr.","Yes","No"))</f>
        <v/>
      </c>
      <c r="BR858" t="str">
        <f>IF(Table1[[#This Row],[Date]]="","",Table1[[#This Row],[Ledger 1]])</f>
        <v/>
      </c>
      <c r="BS858" t="str">
        <f>IF(Table1[[#This Row],[Date]]="","",IF(Table1[[#This Row],[Effect 1]]="Dr.",-Table1[[#This Row],[Amount 1]],Table1[[#This Row],[Amount 1]]))</f>
        <v/>
      </c>
      <c r="BV858" t="str">
        <f>IF(Table1[[#This Row],[Ledger 2]]="","","No")</f>
        <v/>
      </c>
      <c r="BW858" t="str">
        <f>IF(Table1[[#This Row],[Date]]="","",IF(Table1[[#This Row],[Effect 2]]="Dr.","Yes","No"))</f>
        <v/>
      </c>
      <c r="BX858" t="str">
        <f>IF(Table1[[#This Row],[Date]]="","",Table1[[#This Row],[Ledger 2]])</f>
        <v/>
      </c>
      <c r="BY858" t="str">
        <f>IF(Table1[[#This Row],[Date]]="","",IF(Table1[[#This Row],[Effect 2]]="Dr.",-Table1[[#This Row],[Amount 2]],Table1[[#This Row],[Amount 2]]))</f>
        <v/>
      </c>
      <c r="CB858" t="str">
        <f>IF(Table1[[#This Row],[Ledger 3]]="","","No")</f>
        <v/>
      </c>
      <c r="CC858" t="str">
        <f>IF(Table1[[#This Row],[Ledger 3]]="","",IF(Table1[[#This Row],[Effect 3]]="Dr.","Yes","No"))</f>
        <v/>
      </c>
      <c r="CD858" t="str">
        <f>IF(Table1[[#This Row],[Ledger 3]]="","",Table1[[#This Row],[Ledger 3]])</f>
        <v/>
      </c>
      <c r="CE858" t="str">
        <f>IF(Table1[[#This Row],[Ledger 3]]="","",IF(Table1[[#This Row],[Effect 3]]="Dr.",-Table1[[#This Row],[Amount 3]],Table1[[#This Row],[Amount 3]]))</f>
        <v/>
      </c>
      <c r="CH858" t="str">
        <f>IF(Table1[[#This Row],[Ledger 4]]="","","No")</f>
        <v/>
      </c>
      <c r="CI858" t="str">
        <f>IF(Table1[[#This Row],[Ledger 4]]="","",IF(Table1[[#This Row],[Effect 4]]="Dr.","Yes","No"))</f>
        <v/>
      </c>
      <c r="CJ858" t="str">
        <f>IF(Table1[[#This Row],[Ledger 4]]="","",Table1[[#This Row],[Ledger 4]])</f>
        <v/>
      </c>
      <c r="CK858" t="str">
        <f>IF(Table1[[#This Row],[Ledger 4]]="","",IF(Table1[[#This Row],[Effect 4]]="Dr.",-Table1[[#This Row],[Amount 4]],Table1[[#This Row],[Amount 4]]))</f>
        <v/>
      </c>
      <c r="CN858" t="str">
        <f>IF(Table1[[#This Row],[Ledger 5]]="","","No")</f>
        <v/>
      </c>
      <c r="CO858" t="str">
        <f>IF(Table1[[#This Row],[Ledger 5]]="","",IF(Table1[[#This Row],[Effect 5]]="Dr.","Yes","No"))</f>
        <v/>
      </c>
      <c r="CP858" t="str">
        <f>IF(Table1[[#This Row],[Ledger 5]]="","",Table1[[#This Row],[Ledger 5]])</f>
        <v/>
      </c>
      <c r="CQ858" t="str">
        <f>IF(Table1[[#This Row],[Ledger 5]]="","",IF(Table1[[#This Row],[Effect 5]]="Dr.",-Table1[[#This Row],[Amount 5]],Table1[[#This Row],[Amount 5]]))</f>
        <v/>
      </c>
      <c r="CT858" t="str">
        <f>IF(Table1[[#This Row],[Ledger 6]]="","","No")</f>
        <v/>
      </c>
      <c r="CU858" t="str">
        <f>IF(Table1[[#This Row],[Ledger 6]]="","",IF(Table1[[#This Row],[Effect 6]]="Dr.","Yes","No"))</f>
        <v/>
      </c>
      <c r="CV858" t="str">
        <f>IF(Table1[[#This Row],[Ledger 6]]="","",Table1[[#This Row],[Ledger 6]])</f>
        <v/>
      </c>
      <c r="CW858" t="str">
        <f>IF(Table1[[#This Row],[Ledger 6]]="","",IF(Table1[[#This Row],[Effect 6]]="Dr.",-Table1[[#This Row],[Amount 6]],Table1[[#This Row],[Amount 6]]))</f>
        <v/>
      </c>
      <c r="CZ858" t="str">
        <f>IF(Table1[[#This Row],[Ledger 7]]="","","No")</f>
        <v/>
      </c>
      <c r="DA858" t="str">
        <f>IF(Table1[[#This Row],[Ledger 7]]="","",IF(Table1[[#This Row],[Effect 7]]="Dr.","Yes","No"))</f>
        <v/>
      </c>
      <c r="DB858" t="str">
        <f>IF(Table1[[#This Row],[Ledger 7]]="","",Table1[[#This Row],[Ledger 7]])</f>
        <v/>
      </c>
      <c r="DC858" t="str">
        <f>IF(Table1[[#This Row],[Ledger 7]]="","",IF(Table1[[#This Row],[Effect 7]]="Dr.",-Table1[[#This Row],[Amount 7]],Table1[[#This Row],[Amount 7]]))</f>
        <v/>
      </c>
      <c r="DF858" t="str">
        <f>IF(Table1[[#This Row],[Ledger 8]]="","","No")</f>
        <v/>
      </c>
      <c r="DG858" t="str">
        <f>IF(Table1[[#This Row],[Ledger 8]]="","",IF(Table1[[#This Row],[Effect 8]]="Dr.","Yes","No"))</f>
        <v/>
      </c>
      <c r="DH858" t="str">
        <f>IF(Table1[[#This Row],[Ledger 8]]="","",Table1[[#This Row],[Ledger 8]])</f>
        <v/>
      </c>
      <c r="DI858" t="str">
        <f>IF(Table1[[#This Row],[Ledger 8]]="","",IF(Table1[[#This Row],[Effect 8]]="Dr.",-Table1[[#This Row],[Amount 8]],Table1[[#This Row],[Amount 8]]))</f>
        <v/>
      </c>
      <c r="DL858" t="str">
        <f>IF(Table1[[#This Row],[Ledger 9]]="","","No")</f>
        <v/>
      </c>
      <c r="DM858" t="str">
        <f>IF(Table1[[#This Row],[Ledger 9]]="","",IF(Table1[[#This Row],[Effect 9]]="Dr.","Yes","No"))</f>
        <v/>
      </c>
      <c r="DN858" t="str">
        <f>IF(Table1[[#This Row],[Ledger 9]]="","",Table1[[#This Row],[Ledger 9]])</f>
        <v/>
      </c>
      <c r="DO858" t="str">
        <f>IF(Table1[[#This Row],[Ledger 9]]="","",IF(Table1[[#This Row],[Effect 9]]="Dr.",-Table1[[#This Row],[Amount 9]],Table1[[#This Row],[Amount 9]]))</f>
        <v/>
      </c>
      <c r="DR858" t="str">
        <f>IF(Table1[[#This Row],[Ledger 10]]="","","No")</f>
        <v/>
      </c>
      <c r="DS858" t="str">
        <f>IF(Table1[[#This Row],[Ledger 10]]="","",IF(Table1[[#This Row],[Effect 10]]="Dr.","Yes","No"))</f>
        <v/>
      </c>
      <c r="DT858" t="str">
        <f>IF(Table1[[#This Row],[Ledger 10]]="","",Table1[[#This Row],[Ledger 10]])</f>
        <v/>
      </c>
      <c r="DU858" t="str">
        <f>IF(Table1[[#This Row],[Ledger 10]]="","",IF(Table1[[#This Row],[Effect 10]]="Dr.",-Table1[[#This Row],[Amount 10]],Table1[[#This Row],[Amount 10]]))</f>
        <v/>
      </c>
      <c r="DX858" t="str">
        <f>IF(Table1[[#This Row],[Ledger 11]]="","","No")</f>
        <v/>
      </c>
      <c r="DY858" t="str">
        <f>IF(Table1[[#This Row],[Ledger 11]]="","",IF(Table1[[#This Row],[Effect 11]]="Dr.","Yes","No"))</f>
        <v/>
      </c>
      <c r="DZ858" t="str">
        <f>IF(Table1[[#This Row],[Ledger 11]]="","",Table1[[#This Row],[Ledger 11]])</f>
        <v/>
      </c>
      <c r="EA858" t="str">
        <f>IF(Table1[[#This Row],[Ledger 11]]="","",IF(Table1[[#This Row],[Effect 11]]="Dr.",-Table1[[#This Row],[Amount 11]],Table1[[#This Row],[Amount 11]]))</f>
        <v/>
      </c>
      <c r="ED858" t="str">
        <f>IF(Table1[[#This Row],[Ledger 12]]="","","No")</f>
        <v/>
      </c>
      <c r="EE858" t="str">
        <f>IF(Table1[[#This Row],[Ledger 12]]="","",IF(Table1[[#This Row],[Effect 12]]="Dr.","Yes","No"))</f>
        <v/>
      </c>
      <c r="EF858" t="str">
        <f>IF(Table1[[#This Row],[Ledger 12]]="","",Table1[[#This Row],[Ledger 12]])</f>
        <v/>
      </c>
      <c r="EG858" t="str">
        <f>IF(Table1[[#This Row],[Ledger 12]]="","",IF(Table1[[#This Row],[Effect 12]]="Dr.",-Table1[[#This Row],[Amount 12]],Table1[[#This Row],[Amount 12]]))</f>
        <v/>
      </c>
      <c r="EJ858" t="str">
        <f>IF(Table1[[#This Row],[Ledger 13]]="","","No")</f>
        <v/>
      </c>
      <c r="EK858" t="str">
        <f>IF(Table1[[#This Row],[Ledger 13]]="","",IF(Table1[[#This Row],[Effect 13]]="Dr.","Yes","No"))</f>
        <v/>
      </c>
      <c r="EL858" t="str">
        <f>IF(Table1[[#This Row],[Ledger 13]]="","",Table1[[#This Row],[Ledger 13]])</f>
        <v/>
      </c>
      <c r="EM858" t="str">
        <f>IF(Table1[[#This Row],[Ledger 13]]="","",IF(Table1[[#This Row],[Effect 13]]="Dr.",-Table1[[#This Row],[Amount 13]],Table1[[#This Row],[Amount 13]]))</f>
        <v/>
      </c>
      <c r="EP858" t="str">
        <f>IF(Table1[[#This Row],[Ledger 14]]="","","No")</f>
        <v/>
      </c>
      <c r="EQ858" t="str">
        <f>IF(Table1[[#This Row],[Ledger 14]]="","",IF(Table1[[#This Row],[Effect 14]]="Dr.","Yes","No"))</f>
        <v/>
      </c>
      <c r="ER858" t="str">
        <f>IF(Table1[[#This Row],[Ledger 14]]="","",Table1[[#This Row],[Ledger 14]])</f>
        <v/>
      </c>
      <c r="ES858" t="str">
        <f>IF(Table1[[#This Row],[Ledger 14]]="","",IF(Table1[[#This Row],[Effect 14]]="Dr.",-Table1[[#This Row],[Amount 14]],Table1[[#This Row],[Amount 14]]))</f>
        <v/>
      </c>
      <c r="EV858" t="str">
        <f>IF(Table1[[#This Row],[Ledger 15]]="","","No")</f>
        <v/>
      </c>
      <c r="EW858" t="str">
        <f>IF(Table1[[#This Row],[Ledger 15]]="","",IF(Table1[[#This Row],[Effect 15]]="Dr.","Yes","No"))</f>
        <v/>
      </c>
      <c r="EX858" t="str">
        <f>IF(Table1[[#This Row],[Ledger 15]]="","",Table1[[#This Row],[Ledger 15]])</f>
        <v/>
      </c>
      <c r="EY858" t="str">
        <f>IF(Table1[[#This Row],[Ledger 15]]="","",IF(Table1[[#This Row],[Effect 15]]="Dr.",-Table1[[#This Row],[Amount 15]],Table1[[#This Row],[Amount 15]]))</f>
        <v/>
      </c>
      <c r="FD8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8">
        <f>IF(Table1[[#This Row],[Date]]="",0,IF(AND(Table1[[#This Row],[Date]]&gt;=$FE$2,Table1[[#This Row],[Date]]&lt;=$FE$3),0,1))</f>
        <v>0</v>
      </c>
      <c r="FF858">
        <f>IF(Table1[[#This Row],[Date]]="",0,IF(TYPE(VLOOKUP(Table1[[#This Row],[Voucher Type]],Table1[[#All],[Voucher Type Master]],1,FALSE))=16,1,0))</f>
        <v>0</v>
      </c>
      <c r="FG858">
        <f>IF(TYPE(IF(Table1[[#This Row],[Date]]="",0,IF(VLOOKUP(Table1[[#This Row],[Voucher Type]],$FY$5:$FZ$13,2,0)=Table1[[#This Row],[Effect 1]],0,1)))=16,1,0)</f>
        <v>0</v>
      </c>
      <c r="FH8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8">
        <f>IF(LEN(Table1[[#This Row],[Ledger 1]])&gt;0,IF(TYPE(VLOOKUP(Table1[[#This Row],[Ledger 1]],GZ:GZ,1,0))=16,1,0),0)</f>
        <v>0</v>
      </c>
      <c r="FJ858">
        <f>IF(LEN(Table1[[#This Row],[Ledger 2]])&gt;0,IF(TYPE(VLOOKUP(Table1[[#This Row],[Ledger 2]],GZ:GZ,1,0))=16,1,0),0)</f>
        <v>0</v>
      </c>
      <c r="FK858">
        <f>IF(LEN(Table1[[#This Row],[Ledger 3]])&gt;0,IF(TYPE(VLOOKUP(Table1[[#This Row],[Ledger 3]],GZ:GZ,1,0))=16,1,0),0)</f>
        <v>0</v>
      </c>
      <c r="FL858">
        <f>IF(LEN(Table1[[#This Row],[Ledger 4]])&gt;0,IF(TYPE(VLOOKUP(Table1[[#This Row],[Ledger 4]],GZ:GZ,1,0))=16,1,0),0)</f>
        <v>0</v>
      </c>
      <c r="FM858">
        <f>IF(LEN(Table1[[#This Row],[Ledger 5]])&gt;0,IF(TYPE(VLOOKUP(Table1[[#This Row],[Ledger 5]],GZ:GZ,1,0))=16,1,0),0)</f>
        <v>0</v>
      </c>
      <c r="FN858">
        <f>IF(LEN(Table1[[#This Row],[Ledger 6]])&gt;0,IF(TYPE(VLOOKUP(Table1[[#This Row],[Ledger 6]],$GZ:$GZ,1,0))=16,1,0),0)</f>
        <v>0</v>
      </c>
      <c r="FO858">
        <f>IF(LEN(Table1[[#This Row],[Ledger 7]])&gt;0,IF(TYPE(VLOOKUP(Table1[[#This Row],[Ledger 7]],$GZ:$GZ,1,0))=16,1,0),0)</f>
        <v>0</v>
      </c>
      <c r="FP858">
        <f>IF(LEN(Table1[[#This Row],[Ledger 8]])&gt;0,IF(TYPE(VLOOKUP(Table1[[#This Row],[Ledger 8]],$GZ:$GZ,1,0))=16,1,0),0)</f>
        <v>0</v>
      </c>
      <c r="FQ858">
        <f>IF(LEN(Table1[[#This Row],[Ledger 9]])&gt;0,IF(TYPE(VLOOKUP(Table1[[#This Row],[Ledger 9]],$GZ:$GZ,1,0))=16,1,0),0)</f>
        <v>0</v>
      </c>
      <c r="FR858">
        <f>IF(LEN(Table1[[#This Row],[Ledger 10]])&gt;0,IF(TYPE(VLOOKUP(Table1[[#This Row],[Ledger 10]],$GZ:$GZ,1,0))=16,1,0),0)</f>
        <v>0</v>
      </c>
      <c r="FS858">
        <f>IF(LEN(Table1[[#This Row],[Ledger 11]])&gt;0,IF(TYPE(VLOOKUP(Table1[[#This Row],[Ledger 11]],$GZ:$GZ,1,0))=16,1,0),0)</f>
        <v>0</v>
      </c>
      <c r="FT858">
        <f>IF(LEN(Table1[[#This Row],[Ledger 12]])&gt;0,IF(TYPE(VLOOKUP(Table1[[#This Row],[Ledger 12]],$GZ:$GZ,1,0))=16,1,0),0)</f>
        <v>0</v>
      </c>
      <c r="FU858">
        <f>IF(LEN(Table1[[#This Row],[Ledger 13]])&gt;0,IF(TYPE(VLOOKUP(Table1[[#This Row],[Ledger 13]],$GZ:$GZ,1,0))=16,1,0),0)</f>
        <v>0</v>
      </c>
      <c r="FV858">
        <f>IF(LEN(Table1[[#This Row],[Ledger 14]])&gt;0,IF(TYPE(VLOOKUP(Table1[[#This Row],[Ledger 14]],$GZ:$GZ,1,0))=16,1,0),0)</f>
        <v>0</v>
      </c>
      <c r="FW858">
        <f>IF(LEN(Table1[[#This Row],[Ledger 15]])&gt;0,IF(TYPE(VLOOKUP(Table1[[#This Row],[Ledger 15]],$GZ:$GZ,1,0))=16,1,0),0)</f>
        <v>0</v>
      </c>
    </row>
    <row r="859" spans="4:179" ht="33" customHeight="1" x14ac:dyDescent="0.45">
      <c r="D859" s="8">
        <f t="shared" si="22"/>
        <v>854</v>
      </c>
      <c r="E859" s="32"/>
      <c r="F859" s="34"/>
      <c r="G859" s="34"/>
      <c r="H859" s="34"/>
      <c r="I859" s="34"/>
      <c r="J859" s="38"/>
      <c r="K859" s="33"/>
      <c r="L859" s="36"/>
      <c r="M859" s="35"/>
      <c r="N859" s="34"/>
      <c r="O859" s="41"/>
      <c r="P859" s="35"/>
      <c r="Q859" s="34"/>
      <c r="R859" s="37"/>
      <c r="S859" s="35"/>
      <c r="T859" s="34"/>
      <c r="U859" s="37"/>
      <c r="V859" s="35"/>
      <c r="W859" s="34"/>
      <c r="X859" s="37"/>
      <c r="Y859" s="35"/>
      <c r="Z859" s="34"/>
      <c r="AA859" s="37"/>
      <c r="AB859" s="35"/>
      <c r="AC859" s="34"/>
      <c r="AD859" s="37"/>
      <c r="AE859" s="35"/>
      <c r="AF859" s="34"/>
      <c r="AG859" s="37"/>
      <c r="AH859" s="35"/>
      <c r="AI859" s="34"/>
      <c r="AJ859" s="37"/>
      <c r="AK859" s="35"/>
      <c r="AL859" s="34"/>
      <c r="AM859" s="37"/>
      <c r="AN859" s="35"/>
      <c r="AO859" s="34"/>
      <c r="AP859" s="37"/>
      <c r="AQ859" s="35"/>
      <c r="AR859" s="34"/>
      <c r="AS859" s="37"/>
      <c r="AT859" s="35"/>
      <c r="AU859" s="34"/>
      <c r="AV859" s="37"/>
      <c r="AW859" s="35"/>
      <c r="AX859" s="34"/>
      <c r="AY859" s="37"/>
      <c r="AZ859" s="35"/>
      <c r="BA859" s="34"/>
      <c r="BB859" s="37"/>
      <c r="BC8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59" s="7"/>
      <c r="BF859" t="str">
        <f>IF(Table1[[#This Row],[Date]]="","","&amp;lt;VOUCHER REMOTEID="&amp;""""&amp;$A$11&amp;$A$13&amp;ROW()&amp;""""&amp;" VCHTYPE="""&amp;F859&amp;""" ACTION="""&amp;"Create"&amp;"""&amp;gt;")</f>
        <v/>
      </c>
      <c r="BG859" t="str">
        <f>IF(Table1[[#This Row],[Date]]="","",TEXT(Table1[[#This Row],[Date]],"yyyymmdd"))</f>
        <v/>
      </c>
      <c r="BH859" t="str">
        <f>Table1[[#This Row],[Date2]]</f>
        <v/>
      </c>
      <c r="BI859" t="str">
        <f>IF(Table1[[#This Row],[Date]]="","",Table1[[#This Row],[Voucher Type]])</f>
        <v/>
      </c>
      <c r="BJ859" t="str">
        <f>IF(Table1[[#This Row],[Ref No / Invoice No]]="","",Table1[[#This Row],[Ref No / Invoice No]])</f>
        <v/>
      </c>
      <c r="BK859" t="str">
        <f>IF(Table1[[#This Row],[Voucher No]]="","",Table1[[#This Row],[Voucher No]])</f>
        <v/>
      </c>
      <c r="BL859" t="str">
        <f>IF(Table1[[#This Row],[Date]]="","",Table1[[#This Row],[Narration]])</f>
        <v/>
      </c>
      <c r="BM859" t="str">
        <f>IF(Table1[[#This Row],[Date]]="","",$A$11&amp;$A$13&amp;ROW())</f>
        <v/>
      </c>
      <c r="BN859" t="str">
        <f>IF(Table1[[#This Row],[Date]]="","",$A$13)</f>
        <v/>
      </c>
      <c r="BP859" t="str">
        <f>IF(Table1[[#This Row],[Ledger 1]]="","","No")</f>
        <v/>
      </c>
      <c r="BQ859" t="str">
        <f>IF(Table1[[#This Row],[Date]]="","",IF(Table1[[#This Row],[Effect 1]]="Dr.","Yes","No"))</f>
        <v/>
      </c>
      <c r="BR859" t="str">
        <f>IF(Table1[[#This Row],[Date]]="","",Table1[[#This Row],[Ledger 1]])</f>
        <v/>
      </c>
      <c r="BS859" t="str">
        <f>IF(Table1[[#This Row],[Date]]="","",IF(Table1[[#This Row],[Effect 1]]="Dr.",-Table1[[#This Row],[Amount 1]],Table1[[#This Row],[Amount 1]]))</f>
        <v/>
      </c>
      <c r="BV859" t="str">
        <f>IF(Table1[[#This Row],[Ledger 2]]="","","No")</f>
        <v/>
      </c>
      <c r="BW859" t="str">
        <f>IF(Table1[[#This Row],[Date]]="","",IF(Table1[[#This Row],[Effect 2]]="Dr.","Yes","No"))</f>
        <v/>
      </c>
      <c r="BX859" t="str">
        <f>IF(Table1[[#This Row],[Date]]="","",Table1[[#This Row],[Ledger 2]])</f>
        <v/>
      </c>
      <c r="BY859" t="str">
        <f>IF(Table1[[#This Row],[Date]]="","",IF(Table1[[#This Row],[Effect 2]]="Dr.",-Table1[[#This Row],[Amount 2]],Table1[[#This Row],[Amount 2]]))</f>
        <v/>
      </c>
      <c r="CB859" t="str">
        <f>IF(Table1[[#This Row],[Ledger 3]]="","","No")</f>
        <v/>
      </c>
      <c r="CC859" t="str">
        <f>IF(Table1[[#This Row],[Ledger 3]]="","",IF(Table1[[#This Row],[Effect 3]]="Dr.","Yes","No"))</f>
        <v/>
      </c>
      <c r="CD859" t="str">
        <f>IF(Table1[[#This Row],[Ledger 3]]="","",Table1[[#This Row],[Ledger 3]])</f>
        <v/>
      </c>
      <c r="CE859" t="str">
        <f>IF(Table1[[#This Row],[Ledger 3]]="","",IF(Table1[[#This Row],[Effect 3]]="Dr.",-Table1[[#This Row],[Amount 3]],Table1[[#This Row],[Amount 3]]))</f>
        <v/>
      </c>
      <c r="CH859" t="str">
        <f>IF(Table1[[#This Row],[Ledger 4]]="","","No")</f>
        <v/>
      </c>
      <c r="CI859" t="str">
        <f>IF(Table1[[#This Row],[Ledger 4]]="","",IF(Table1[[#This Row],[Effect 4]]="Dr.","Yes","No"))</f>
        <v/>
      </c>
      <c r="CJ859" t="str">
        <f>IF(Table1[[#This Row],[Ledger 4]]="","",Table1[[#This Row],[Ledger 4]])</f>
        <v/>
      </c>
      <c r="CK859" t="str">
        <f>IF(Table1[[#This Row],[Ledger 4]]="","",IF(Table1[[#This Row],[Effect 4]]="Dr.",-Table1[[#This Row],[Amount 4]],Table1[[#This Row],[Amount 4]]))</f>
        <v/>
      </c>
      <c r="CN859" t="str">
        <f>IF(Table1[[#This Row],[Ledger 5]]="","","No")</f>
        <v/>
      </c>
      <c r="CO859" t="str">
        <f>IF(Table1[[#This Row],[Ledger 5]]="","",IF(Table1[[#This Row],[Effect 5]]="Dr.","Yes","No"))</f>
        <v/>
      </c>
      <c r="CP859" t="str">
        <f>IF(Table1[[#This Row],[Ledger 5]]="","",Table1[[#This Row],[Ledger 5]])</f>
        <v/>
      </c>
      <c r="CQ859" t="str">
        <f>IF(Table1[[#This Row],[Ledger 5]]="","",IF(Table1[[#This Row],[Effect 5]]="Dr.",-Table1[[#This Row],[Amount 5]],Table1[[#This Row],[Amount 5]]))</f>
        <v/>
      </c>
      <c r="CT859" t="str">
        <f>IF(Table1[[#This Row],[Ledger 6]]="","","No")</f>
        <v/>
      </c>
      <c r="CU859" t="str">
        <f>IF(Table1[[#This Row],[Ledger 6]]="","",IF(Table1[[#This Row],[Effect 6]]="Dr.","Yes","No"))</f>
        <v/>
      </c>
      <c r="CV859" t="str">
        <f>IF(Table1[[#This Row],[Ledger 6]]="","",Table1[[#This Row],[Ledger 6]])</f>
        <v/>
      </c>
      <c r="CW859" t="str">
        <f>IF(Table1[[#This Row],[Ledger 6]]="","",IF(Table1[[#This Row],[Effect 6]]="Dr.",-Table1[[#This Row],[Amount 6]],Table1[[#This Row],[Amount 6]]))</f>
        <v/>
      </c>
      <c r="CZ859" t="str">
        <f>IF(Table1[[#This Row],[Ledger 7]]="","","No")</f>
        <v/>
      </c>
      <c r="DA859" t="str">
        <f>IF(Table1[[#This Row],[Ledger 7]]="","",IF(Table1[[#This Row],[Effect 7]]="Dr.","Yes","No"))</f>
        <v/>
      </c>
      <c r="DB859" t="str">
        <f>IF(Table1[[#This Row],[Ledger 7]]="","",Table1[[#This Row],[Ledger 7]])</f>
        <v/>
      </c>
      <c r="DC859" t="str">
        <f>IF(Table1[[#This Row],[Ledger 7]]="","",IF(Table1[[#This Row],[Effect 7]]="Dr.",-Table1[[#This Row],[Amount 7]],Table1[[#This Row],[Amount 7]]))</f>
        <v/>
      </c>
      <c r="DF859" t="str">
        <f>IF(Table1[[#This Row],[Ledger 8]]="","","No")</f>
        <v/>
      </c>
      <c r="DG859" t="str">
        <f>IF(Table1[[#This Row],[Ledger 8]]="","",IF(Table1[[#This Row],[Effect 8]]="Dr.","Yes","No"))</f>
        <v/>
      </c>
      <c r="DH859" t="str">
        <f>IF(Table1[[#This Row],[Ledger 8]]="","",Table1[[#This Row],[Ledger 8]])</f>
        <v/>
      </c>
      <c r="DI859" t="str">
        <f>IF(Table1[[#This Row],[Ledger 8]]="","",IF(Table1[[#This Row],[Effect 8]]="Dr.",-Table1[[#This Row],[Amount 8]],Table1[[#This Row],[Amount 8]]))</f>
        <v/>
      </c>
      <c r="DL859" t="str">
        <f>IF(Table1[[#This Row],[Ledger 9]]="","","No")</f>
        <v/>
      </c>
      <c r="DM859" t="str">
        <f>IF(Table1[[#This Row],[Ledger 9]]="","",IF(Table1[[#This Row],[Effect 9]]="Dr.","Yes","No"))</f>
        <v/>
      </c>
      <c r="DN859" t="str">
        <f>IF(Table1[[#This Row],[Ledger 9]]="","",Table1[[#This Row],[Ledger 9]])</f>
        <v/>
      </c>
      <c r="DO859" t="str">
        <f>IF(Table1[[#This Row],[Ledger 9]]="","",IF(Table1[[#This Row],[Effect 9]]="Dr.",-Table1[[#This Row],[Amount 9]],Table1[[#This Row],[Amount 9]]))</f>
        <v/>
      </c>
      <c r="DR859" t="str">
        <f>IF(Table1[[#This Row],[Ledger 10]]="","","No")</f>
        <v/>
      </c>
      <c r="DS859" t="str">
        <f>IF(Table1[[#This Row],[Ledger 10]]="","",IF(Table1[[#This Row],[Effect 10]]="Dr.","Yes","No"))</f>
        <v/>
      </c>
      <c r="DT859" t="str">
        <f>IF(Table1[[#This Row],[Ledger 10]]="","",Table1[[#This Row],[Ledger 10]])</f>
        <v/>
      </c>
      <c r="DU859" t="str">
        <f>IF(Table1[[#This Row],[Ledger 10]]="","",IF(Table1[[#This Row],[Effect 10]]="Dr.",-Table1[[#This Row],[Amount 10]],Table1[[#This Row],[Amount 10]]))</f>
        <v/>
      </c>
      <c r="DX859" t="str">
        <f>IF(Table1[[#This Row],[Ledger 11]]="","","No")</f>
        <v/>
      </c>
      <c r="DY859" t="str">
        <f>IF(Table1[[#This Row],[Ledger 11]]="","",IF(Table1[[#This Row],[Effect 11]]="Dr.","Yes","No"))</f>
        <v/>
      </c>
      <c r="DZ859" t="str">
        <f>IF(Table1[[#This Row],[Ledger 11]]="","",Table1[[#This Row],[Ledger 11]])</f>
        <v/>
      </c>
      <c r="EA859" t="str">
        <f>IF(Table1[[#This Row],[Ledger 11]]="","",IF(Table1[[#This Row],[Effect 11]]="Dr.",-Table1[[#This Row],[Amount 11]],Table1[[#This Row],[Amount 11]]))</f>
        <v/>
      </c>
      <c r="ED859" t="str">
        <f>IF(Table1[[#This Row],[Ledger 12]]="","","No")</f>
        <v/>
      </c>
      <c r="EE859" t="str">
        <f>IF(Table1[[#This Row],[Ledger 12]]="","",IF(Table1[[#This Row],[Effect 12]]="Dr.","Yes","No"))</f>
        <v/>
      </c>
      <c r="EF859" t="str">
        <f>IF(Table1[[#This Row],[Ledger 12]]="","",Table1[[#This Row],[Ledger 12]])</f>
        <v/>
      </c>
      <c r="EG859" t="str">
        <f>IF(Table1[[#This Row],[Ledger 12]]="","",IF(Table1[[#This Row],[Effect 12]]="Dr.",-Table1[[#This Row],[Amount 12]],Table1[[#This Row],[Amount 12]]))</f>
        <v/>
      </c>
      <c r="EJ859" t="str">
        <f>IF(Table1[[#This Row],[Ledger 13]]="","","No")</f>
        <v/>
      </c>
      <c r="EK859" t="str">
        <f>IF(Table1[[#This Row],[Ledger 13]]="","",IF(Table1[[#This Row],[Effect 13]]="Dr.","Yes","No"))</f>
        <v/>
      </c>
      <c r="EL859" t="str">
        <f>IF(Table1[[#This Row],[Ledger 13]]="","",Table1[[#This Row],[Ledger 13]])</f>
        <v/>
      </c>
      <c r="EM859" t="str">
        <f>IF(Table1[[#This Row],[Ledger 13]]="","",IF(Table1[[#This Row],[Effect 13]]="Dr.",-Table1[[#This Row],[Amount 13]],Table1[[#This Row],[Amount 13]]))</f>
        <v/>
      </c>
      <c r="EP859" t="str">
        <f>IF(Table1[[#This Row],[Ledger 14]]="","","No")</f>
        <v/>
      </c>
      <c r="EQ859" t="str">
        <f>IF(Table1[[#This Row],[Ledger 14]]="","",IF(Table1[[#This Row],[Effect 14]]="Dr.","Yes","No"))</f>
        <v/>
      </c>
      <c r="ER859" t="str">
        <f>IF(Table1[[#This Row],[Ledger 14]]="","",Table1[[#This Row],[Ledger 14]])</f>
        <v/>
      </c>
      <c r="ES859" t="str">
        <f>IF(Table1[[#This Row],[Ledger 14]]="","",IF(Table1[[#This Row],[Effect 14]]="Dr.",-Table1[[#This Row],[Amount 14]],Table1[[#This Row],[Amount 14]]))</f>
        <v/>
      </c>
      <c r="EV859" t="str">
        <f>IF(Table1[[#This Row],[Ledger 15]]="","","No")</f>
        <v/>
      </c>
      <c r="EW859" t="str">
        <f>IF(Table1[[#This Row],[Ledger 15]]="","",IF(Table1[[#This Row],[Effect 15]]="Dr.","Yes","No"))</f>
        <v/>
      </c>
      <c r="EX859" t="str">
        <f>IF(Table1[[#This Row],[Ledger 15]]="","",Table1[[#This Row],[Ledger 15]])</f>
        <v/>
      </c>
      <c r="EY859" t="str">
        <f>IF(Table1[[#This Row],[Ledger 15]]="","",IF(Table1[[#This Row],[Effect 15]]="Dr.",-Table1[[#This Row],[Amount 15]],Table1[[#This Row],[Amount 15]]))</f>
        <v/>
      </c>
      <c r="FD8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59">
        <f>IF(Table1[[#This Row],[Date]]="",0,IF(AND(Table1[[#This Row],[Date]]&gt;=$FE$2,Table1[[#This Row],[Date]]&lt;=$FE$3),0,1))</f>
        <v>0</v>
      </c>
      <c r="FF859">
        <f>IF(Table1[[#This Row],[Date]]="",0,IF(TYPE(VLOOKUP(Table1[[#This Row],[Voucher Type]],Table1[[#All],[Voucher Type Master]],1,FALSE))=16,1,0))</f>
        <v>0</v>
      </c>
      <c r="FG859">
        <f>IF(TYPE(IF(Table1[[#This Row],[Date]]="",0,IF(VLOOKUP(Table1[[#This Row],[Voucher Type]],$FY$5:$FZ$13,2,0)=Table1[[#This Row],[Effect 1]],0,1)))=16,1,0)</f>
        <v>0</v>
      </c>
      <c r="FH8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59">
        <f>IF(LEN(Table1[[#This Row],[Ledger 1]])&gt;0,IF(TYPE(VLOOKUP(Table1[[#This Row],[Ledger 1]],GZ:GZ,1,0))=16,1,0),0)</f>
        <v>0</v>
      </c>
      <c r="FJ859">
        <f>IF(LEN(Table1[[#This Row],[Ledger 2]])&gt;0,IF(TYPE(VLOOKUP(Table1[[#This Row],[Ledger 2]],GZ:GZ,1,0))=16,1,0),0)</f>
        <v>0</v>
      </c>
      <c r="FK859">
        <f>IF(LEN(Table1[[#This Row],[Ledger 3]])&gt;0,IF(TYPE(VLOOKUP(Table1[[#This Row],[Ledger 3]],GZ:GZ,1,0))=16,1,0),0)</f>
        <v>0</v>
      </c>
      <c r="FL859">
        <f>IF(LEN(Table1[[#This Row],[Ledger 4]])&gt;0,IF(TYPE(VLOOKUP(Table1[[#This Row],[Ledger 4]],GZ:GZ,1,0))=16,1,0),0)</f>
        <v>0</v>
      </c>
      <c r="FM859">
        <f>IF(LEN(Table1[[#This Row],[Ledger 5]])&gt;0,IF(TYPE(VLOOKUP(Table1[[#This Row],[Ledger 5]],GZ:GZ,1,0))=16,1,0),0)</f>
        <v>0</v>
      </c>
      <c r="FN859">
        <f>IF(LEN(Table1[[#This Row],[Ledger 6]])&gt;0,IF(TYPE(VLOOKUP(Table1[[#This Row],[Ledger 6]],$GZ:$GZ,1,0))=16,1,0),0)</f>
        <v>0</v>
      </c>
      <c r="FO859">
        <f>IF(LEN(Table1[[#This Row],[Ledger 7]])&gt;0,IF(TYPE(VLOOKUP(Table1[[#This Row],[Ledger 7]],$GZ:$GZ,1,0))=16,1,0),0)</f>
        <v>0</v>
      </c>
      <c r="FP859">
        <f>IF(LEN(Table1[[#This Row],[Ledger 8]])&gt;0,IF(TYPE(VLOOKUP(Table1[[#This Row],[Ledger 8]],$GZ:$GZ,1,0))=16,1,0),0)</f>
        <v>0</v>
      </c>
      <c r="FQ859">
        <f>IF(LEN(Table1[[#This Row],[Ledger 9]])&gt;0,IF(TYPE(VLOOKUP(Table1[[#This Row],[Ledger 9]],$GZ:$GZ,1,0))=16,1,0),0)</f>
        <v>0</v>
      </c>
      <c r="FR859">
        <f>IF(LEN(Table1[[#This Row],[Ledger 10]])&gt;0,IF(TYPE(VLOOKUP(Table1[[#This Row],[Ledger 10]],$GZ:$GZ,1,0))=16,1,0),0)</f>
        <v>0</v>
      </c>
      <c r="FS859">
        <f>IF(LEN(Table1[[#This Row],[Ledger 11]])&gt;0,IF(TYPE(VLOOKUP(Table1[[#This Row],[Ledger 11]],$GZ:$GZ,1,0))=16,1,0),0)</f>
        <v>0</v>
      </c>
      <c r="FT859">
        <f>IF(LEN(Table1[[#This Row],[Ledger 12]])&gt;0,IF(TYPE(VLOOKUP(Table1[[#This Row],[Ledger 12]],$GZ:$GZ,1,0))=16,1,0),0)</f>
        <v>0</v>
      </c>
      <c r="FU859">
        <f>IF(LEN(Table1[[#This Row],[Ledger 13]])&gt;0,IF(TYPE(VLOOKUP(Table1[[#This Row],[Ledger 13]],$GZ:$GZ,1,0))=16,1,0),0)</f>
        <v>0</v>
      </c>
      <c r="FV859">
        <f>IF(LEN(Table1[[#This Row],[Ledger 14]])&gt;0,IF(TYPE(VLOOKUP(Table1[[#This Row],[Ledger 14]],$GZ:$GZ,1,0))=16,1,0),0)</f>
        <v>0</v>
      </c>
      <c r="FW859">
        <f>IF(LEN(Table1[[#This Row],[Ledger 15]])&gt;0,IF(TYPE(VLOOKUP(Table1[[#This Row],[Ledger 15]],$GZ:$GZ,1,0))=16,1,0),0)</f>
        <v>0</v>
      </c>
    </row>
    <row r="860" spans="4:179" ht="33" customHeight="1" x14ac:dyDescent="0.45">
      <c r="D860" s="8">
        <f t="shared" si="22"/>
        <v>855</v>
      </c>
      <c r="E860" s="32"/>
      <c r="F860" s="34"/>
      <c r="G860" s="34"/>
      <c r="H860" s="34"/>
      <c r="I860" s="34"/>
      <c r="J860" s="38"/>
      <c r="K860" s="33"/>
      <c r="L860" s="36"/>
      <c r="M860" s="35"/>
      <c r="N860" s="34"/>
      <c r="O860" s="41"/>
      <c r="P860" s="35"/>
      <c r="Q860" s="34"/>
      <c r="R860" s="37"/>
      <c r="S860" s="35"/>
      <c r="T860" s="34"/>
      <c r="U860" s="37"/>
      <c r="V860" s="35"/>
      <c r="W860" s="34"/>
      <c r="X860" s="37"/>
      <c r="Y860" s="35"/>
      <c r="Z860" s="34"/>
      <c r="AA860" s="37"/>
      <c r="AB860" s="35"/>
      <c r="AC860" s="34"/>
      <c r="AD860" s="37"/>
      <c r="AE860" s="35"/>
      <c r="AF860" s="34"/>
      <c r="AG860" s="37"/>
      <c r="AH860" s="35"/>
      <c r="AI860" s="34"/>
      <c r="AJ860" s="37"/>
      <c r="AK860" s="35"/>
      <c r="AL860" s="34"/>
      <c r="AM860" s="37"/>
      <c r="AN860" s="35"/>
      <c r="AO860" s="34"/>
      <c r="AP860" s="37"/>
      <c r="AQ860" s="35"/>
      <c r="AR860" s="34"/>
      <c r="AS860" s="37"/>
      <c r="AT860" s="35"/>
      <c r="AU860" s="34"/>
      <c r="AV860" s="37"/>
      <c r="AW860" s="35"/>
      <c r="AX860" s="34"/>
      <c r="AY860" s="37"/>
      <c r="AZ860" s="35"/>
      <c r="BA860" s="34"/>
      <c r="BB860" s="37"/>
      <c r="BC8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0" s="7"/>
      <c r="BF860" t="str">
        <f>IF(Table1[[#This Row],[Date]]="","","&amp;lt;VOUCHER REMOTEID="&amp;""""&amp;$A$11&amp;$A$13&amp;ROW()&amp;""""&amp;" VCHTYPE="""&amp;F860&amp;""" ACTION="""&amp;"Create"&amp;"""&amp;gt;")</f>
        <v/>
      </c>
      <c r="BG860" t="str">
        <f>IF(Table1[[#This Row],[Date]]="","",TEXT(Table1[[#This Row],[Date]],"yyyymmdd"))</f>
        <v/>
      </c>
      <c r="BH860" t="str">
        <f>Table1[[#This Row],[Date2]]</f>
        <v/>
      </c>
      <c r="BI860" t="str">
        <f>IF(Table1[[#This Row],[Date]]="","",Table1[[#This Row],[Voucher Type]])</f>
        <v/>
      </c>
      <c r="BJ860" t="str">
        <f>IF(Table1[[#This Row],[Ref No / Invoice No]]="","",Table1[[#This Row],[Ref No / Invoice No]])</f>
        <v/>
      </c>
      <c r="BK860" t="str">
        <f>IF(Table1[[#This Row],[Voucher No]]="","",Table1[[#This Row],[Voucher No]])</f>
        <v/>
      </c>
      <c r="BL860" t="str">
        <f>IF(Table1[[#This Row],[Date]]="","",Table1[[#This Row],[Narration]])</f>
        <v/>
      </c>
      <c r="BM860" t="str">
        <f>IF(Table1[[#This Row],[Date]]="","",$A$11&amp;$A$13&amp;ROW())</f>
        <v/>
      </c>
      <c r="BN860" t="str">
        <f>IF(Table1[[#This Row],[Date]]="","",$A$13)</f>
        <v/>
      </c>
      <c r="BP860" t="str">
        <f>IF(Table1[[#This Row],[Ledger 1]]="","","No")</f>
        <v/>
      </c>
      <c r="BQ860" t="str">
        <f>IF(Table1[[#This Row],[Date]]="","",IF(Table1[[#This Row],[Effect 1]]="Dr.","Yes","No"))</f>
        <v/>
      </c>
      <c r="BR860" t="str">
        <f>IF(Table1[[#This Row],[Date]]="","",Table1[[#This Row],[Ledger 1]])</f>
        <v/>
      </c>
      <c r="BS860" t="str">
        <f>IF(Table1[[#This Row],[Date]]="","",IF(Table1[[#This Row],[Effect 1]]="Dr.",-Table1[[#This Row],[Amount 1]],Table1[[#This Row],[Amount 1]]))</f>
        <v/>
      </c>
      <c r="BV860" t="str">
        <f>IF(Table1[[#This Row],[Ledger 2]]="","","No")</f>
        <v/>
      </c>
      <c r="BW860" t="str">
        <f>IF(Table1[[#This Row],[Date]]="","",IF(Table1[[#This Row],[Effect 2]]="Dr.","Yes","No"))</f>
        <v/>
      </c>
      <c r="BX860" t="str">
        <f>IF(Table1[[#This Row],[Date]]="","",Table1[[#This Row],[Ledger 2]])</f>
        <v/>
      </c>
      <c r="BY860" t="str">
        <f>IF(Table1[[#This Row],[Date]]="","",IF(Table1[[#This Row],[Effect 2]]="Dr.",-Table1[[#This Row],[Amount 2]],Table1[[#This Row],[Amount 2]]))</f>
        <v/>
      </c>
      <c r="CB860" t="str">
        <f>IF(Table1[[#This Row],[Ledger 3]]="","","No")</f>
        <v/>
      </c>
      <c r="CC860" t="str">
        <f>IF(Table1[[#This Row],[Ledger 3]]="","",IF(Table1[[#This Row],[Effect 3]]="Dr.","Yes","No"))</f>
        <v/>
      </c>
      <c r="CD860" t="str">
        <f>IF(Table1[[#This Row],[Ledger 3]]="","",Table1[[#This Row],[Ledger 3]])</f>
        <v/>
      </c>
      <c r="CE860" t="str">
        <f>IF(Table1[[#This Row],[Ledger 3]]="","",IF(Table1[[#This Row],[Effect 3]]="Dr.",-Table1[[#This Row],[Amount 3]],Table1[[#This Row],[Amount 3]]))</f>
        <v/>
      </c>
      <c r="CH860" t="str">
        <f>IF(Table1[[#This Row],[Ledger 4]]="","","No")</f>
        <v/>
      </c>
      <c r="CI860" t="str">
        <f>IF(Table1[[#This Row],[Ledger 4]]="","",IF(Table1[[#This Row],[Effect 4]]="Dr.","Yes","No"))</f>
        <v/>
      </c>
      <c r="CJ860" t="str">
        <f>IF(Table1[[#This Row],[Ledger 4]]="","",Table1[[#This Row],[Ledger 4]])</f>
        <v/>
      </c>
      <c r="CK860" t="str">
        <f>IF(Table1[[#This Row],[Ledger 4]]="","",IF(Table1[[#This Row],[Effect 4]]="Dr.",-Table1[[#This Row],[Amount 4]],Table1[[#This Row],[Amount 4]]))</f>
        <v/>
      </c>
      <c r="CN860" t="str">
        <f>IF(Table1[[#This Row],[Ledger 5]]="","","No")</f>
        <v/>
      </c>
      <c r="CO860" t="str">
        <f>IF(Table1[[#This Row],[Ledger 5]]="","",IF(Table1[[#This Row],[Effect 5]]="Dr.","Yes","No"))</f>
        <v/>
      </c>
      <c r="CP860" t="str">
        <f>IF(Table1[[#This Row],[Ledger 5]]="","",Table1[[#This Row],[Ledger 5]])</f>
        <v/>
      </c>
      <c r="CQ860" t="str">
        <f>IF(Table1[[#This Row],[Ledger 5]]="","",IF(Table1[[#This Row],[Effect 5]]="Dr.",-Table1[[#This Row],[Amount 5]],Table1[[#This Row],[Amount 5]]))</f>
        <v/>
      </c>
      <c r="CT860" t="str">
        <f>IF(Table1[[#This Row],[Ledger 6]]="","","No")</f>
        <v/>
      </c>
      <c r="CU860" t="str">
        <f>IF(Table1[[#This Row],[Ledger 6]]="","",IF(Table1[[#This Row],[Effect 6]]="Dr.","Yes","No"))</f>
        <v/>
      </c>
      <c r="CV860" t="str">
        <f>IF(Table1[[#This Row],[Ledger 6]]="","",Table1[[#This Row],[Ledger 6]])</f>
        <v/>
      </c>
      <c r="CW860" t="str">
        <f>IF(Table1[[#This Row],[Ledger 6]]="","",IF(Table1[[#This Row],[Effect 6]]="Dr.",-Table1[[#This Row],[Amount 6]],Table1[[#This Row],[Amount 6]]))</f>
        <v/>
      </c>
      <c r="CZ860" t="str">
        <f>IF(Table1[[#This Row],[Ledger 7]]="","","No")</f>
        <v/>
      </c>
      <c r="DA860" t="str">
        <f>IF(Table1[[#This Row],[Ledger 7]]="","",IF(Table1[[#This Row],[Effect 7]]="Dr.","Yes","No"))</f>
        <v/>
      </c>
      <c r="DB860" t="str">
        <f>IF(Table1[[#This Row],[Ledger 7]]="","",Table1[[#This Row],[Ledger 7]])</f>
        <v/>
      </c>
      <c r="DC860" t="str">
        <f>IF(Table1[[#This Row],[Ledger 7]]="","",IF(Table1[[#This Row],[Effect 7]]="Dr.",-Table1[[#This Row],[Amount 7]],Table1[[#This Row],[Amount 7]]))</f>
        <v/>
      </c>
      <c r="DF860" t="str">
        <f>IF(Table1[[#This Row],[Ledger 8]]="","","No")</f>
        <v/>
      </c>
      <c r="DG860" t="str">
        <f>IF(Table1[[#This Row],[Ledger 8]]="","",IF(Table1[[#This Row],[Effect 8]]="Dr.","Yes","No"))</f>
        <v/>
      </c>
      <c r="DH860" t="str">
        <f>IF(Table1[[#This Row],[Ledger 8]]="","",Table1[[#This Row],[Ledger 8]])</f>
        <v/>
      </c>
      <c r="DI860" t="str">
        <f>IF(Table1[[#This Row],[Ledger 8]]="","",IF(Table1[[#This Row],[Effect 8]]="Dr.",-Table1[[#This Row],[Amount 8]],Table1[[#This Row],[Amount 8]]))</f>
        <v/>
      </c>
      <c r="DL860" t="str">
        <f>IF(Table1[[#This Row],[Ledger 9]]="","","No")</f>
        <v/>
      </c>
      <c r="DM860" t="str">
        <f>IF(Table1[[#This Row],[Ledger 9]]="","",IF(Table1[[#This Row],[Effect 9]]="Dr.","Yes","No"))</f>
        <v/>
      </c>
      <c r="DN860" t="str">
        <f>IF(Table1[[#This Row],[Ledger 9]]="","",Table1[[#This Row],[Ledger 9]])</f>
        <v/>
      </c>
      <c r="DO860" t="str">
        <f>IF(Table1[[#This Row],[Ledger 9]]="","",IF(Table1[[#This Row],[Effect 9]]="Dr.",-Table1[[#This Row],[Amount 9]],Table1[[#This Row],[Amount 9]]))</f>
        <v/>
      </c>
      <c r="DR860" t="str">
        <f>IF(Table1[[#This Row],[Ledger 10]]="","","No")</f>
        <v/>
      </c>
      <c r="DS860" t="str">
        <f>IF(Table1[[#This Row],[Ledger 10]]="","",IF(Table1[[#This Row],[Effect 10]]="Dr.","Yes","No"))</f>
        <v/>
      </c>
      <c r="DT860" t="str">
        <f>IF(Table1[[#This Row],[Ledger 10]]="","",Table1[[#This Row],[Ledger 10]])</f>
        <v/>
      </c>
      <c r="DU860" t="str">
        <f>IF(Table1[[#This Row],[Ledger 10]]="","",IF(Table1[[#This Row],[Effect 10]]="Dr.",-Table1[[#This Row],[Amount 10]],Table1[[#This Row],[Amount 10]]))</f>
        <v/>
      </c>
      <c r="DX860" t="str">
        <f>IF(Table1[[#This Row],[Ledger 11]]="","","No")</f>
        <v/>
      </c>
      <c r="DY860" t="str">
        <f>IF(Table1[[#This Row],[Ledger 11]]="","",IF(Table1[[#This Row],[Effect 11]]="Dr.","Yes","No"))</f>
        <v/>
      </c>
      <c r="DZ860" t="str">
        <f>IF(Table1[[#This Row],[Ledger 11]]="","",Table1[[#This Row],[Ledger 11]])</f>
        <v/>
      </c>
      <c r="EA860" t="str">
        <f>IF(Table1[[#This Row],[Ledger 11]]="","",IF(Table1[[#This Row],[Effect 11]]="Dr.",-Table1[[#This Row],[Amount 11]],Table1[[#This Row],[Amount 11]]))</f>
        <v/>
      </c>
      <c r="ED860" t="str">
        <f>IF(Table1[[#This Row],[Ledger 12]]="","","No")</f>
        <v/>
      </c>
      <c r="EE860" t="str">
        <f>IF(Table1[[#This Row],[Ledger 12]]="","",IF(Table1[[#This Row],[Effect 12]]="Dr.","Yes","No"))</f>
        <v/>
      </c>
      <c r="EF860" t="str">
        <f>IF(Table1[[#This Row],[Ledger 12]]="","",Table1[[#This Row],[Ledger 12]])</f>
        <v/>
      </c>
      <c r="EG860" t="str">
        <f>IF(Table1[[#This Row],[Ledger 12]]="","",IF(Table1[[#This Row],[Effect 12]]="Dr.",-Table1[[#This Row],[Amount 12]],Table1[[#This Row],[Amount 12]]))</f>
        <v/>
      </c>
      <c r="EJ860" t="str">
        <f>IF(Table1[[#This Row],[Ledger 13]]="","","No")</f>
        <v/>
      </c>
      <c r="EK860" t="str">
        <f>IF(Table1[[#This Row],[Ledger 13]]="","",IF(Table1[[#This Row],[Effect 13]]="Dr.","Yes","No"))</f>
        <v/>
      </c>
      <c r="EL860" t="str">
        <f>IF(Table1[[#This Row],[Ledger 13]]="","",Table1[[#This Row],[Ledger 13]])</f>
        <v/>
      </c>
      <c r="EM860" t="str">
        <f>IF(Table1[[#This Row],[Ledger 13]]="","",IF(Table1[[#This Row],[Effect 13]]="Dr.",-Table1[[#This Row],[Amount 13]],Table1[[#This Row],[Amount 13]]))</f>
        <v/>
      </c>
      <c r="EP860" t="str">
        <f>IF(Table1[[#This Row],[Ledger 14]]="","","No")</f>
        <v/>
      </c>
      <c r="EQ860" t="str">
        <f>IF(Table1[[#This Row],[Ledger 14]]="","",IF(Table1[[#This Row],[Effect 14]]="Dr.","Yes","No"))</f>
        <v/>
      </c>
      <c r="ER860" t="str">
        <f>IF(Table1[[#This Row],[Ledger 14]]="","",Table1[[#This Row],[Ledger 14]])</f>
        <v/>
      </c>
      <c r="ES860" t="str">
        <f>IF(Table1[[#This Row],[Ledger 14]]="","",IF(Table1[[#This Row],[Effect 14]]="Dr.",-Table1[[#This Row],[Amount 14]],Table1[[#This Row],[Amount 14]]))</f>
        <v/>
      </c>
      <c r="EV860" t="str">
        <f>IF(Table1[[#This Row],[Ledger 15]]="","","No")</f>
        <v/>
      </c>
      <c r="EW860" t="str">
        <f>IF(Table1[[#This Row],[Ledger 15]]="","",IF(Table1[[#This Row],[Effect 15]]="Dr.","Yes","No"))</f>
        <v/>
      </c>
      <c r="EX860" t="str">
        <f>IF(Table1[[#This Row],[Ledger 15]]="","",Table1[[#This Row],[Ledger 15]])</f>
        <v/>
      </c>
      <c r="EY860" t="str">
        <f>IF(Table1[[#This Row],[Ledger 15]]="","",IF(Table1[[#This Row],[Effect 15]]="Dr.",-Table1[[#This Row],[Amount 15]],Table1[[#This Row],[Amount 15]]))</f>
        <v/>
      </c>
      <c r="FD8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0">
        <f>IF(Table1[[#This Row],[Date]]="",0,IF(AND(Table1[[#This Row],[Date]]&gt;=$FE$2,Table1[[#This Row],[Date]]&lt;=$FE$3),0,1))</f>
        <v>0</v>
      </c>
      <c r="FF860">
        <f>IF(Table1[[#This Row],[Date]]="",0,IF(TYPE(VLOOKUP(Table1[[#This Row],[Voucher Type]],Table1[[#All],[Voucher Type Master]],1,FALSE))=16,1,0))</f>
        <v>0</v>
      </c>
      <c r="FG860">
        <f>IF(TYPE(IF(Table1[[#This Row],[Date]]="",0,IF(VLOOKUP(Table1[[#This Row],[Voucher Type]],$FY$5:$FZ$13,2,0)=Table1[[#This Row],[Effect 1]],0,1)))=16,1,0)</f>
        <v>0</v>
      </c>
      <c r="FH8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0">
        <f>IF(LEN(Table1[[#This Row],[Ledger 1]])&gt;0,IF(TYPE(VLOOKUP(Table1[[#This Row],[Ledger 1]],GZ:GZ,1,0))=16,1,0),0)</f>
        <v>0</v>
      </c>
      <c r="FJ860">
        <f>IF(LEN(Table1[[#This Row],[Ledger 2]])&gt;0,IF(TYPE(VLOOKUP(Table1[[#This Row],[Ledger 2]],GZ:GZ,1,0))=16,1,0),0)</f>
        <v>0</v>
      </c>
      <c r="FK860">
        <f>IF(LEN(Table1[[#This Row],[Ledger 3]])&gt;0,IF(TYPE(VLOOKUP(Table1[[#This Row],[Ledger 3]],GZ:GZ,1,0))=16,1,0),0)</f>
        <v>0</v>
      </c>
      <c r="FL860">
        <f>IF(LEN(Table1[[#This Row],[Ledger 4]])&gt;0,IF(TYPE(VLOOKUP(Table1[[#This Row],[Ledger 4]],GZ:GZ,1,0))=16,1,0),0)</f>
        <v>0</v>
      </c>
      <c r="FM860">
        <f>IF(LEN(Table1[[#This Row],[Ledger 5]])&gt;0,IF(TYPE(VLOOKUP(Table1[[#This Row],[Ledger 5]],GZ:GZ,1,0))=16,1,0),0)</f>
        <v>0</v>
      </c>
      <c r="FN860">
        <f>IF(LEN(Table1[[#This Row],[Ledger 6]])&gt;0,IF(TYPE(VLOOKUP(Table1[[#This Row],[Ledger 6]],$GZ:$GZ,1,0))=16,1,0),0)</f>
        <v>0</v>
      </c>
      <c r="FO860">
        <f>IF(LEN(Table1[[#This Row],[Ledger 7]])&gt;0,IF(TYPE(VLOOKUP(Table1[[#This Row],[Ledger 7]],$GZ:$GZ,1,0))=16,1,0),0)</f>
        <v>0</v>
      </c>
      <c r="FP860">
        <f>IF(LEN(Table1[[#This Row],[Ledger 8]])&gt;0,IF(TYPE(VLOOKUP(Table1[[#This Row],[Ledger 8]],$GZ:$GZ,1,0))=16,1,0),0)</f>
        <v>0</v>
      </c>
      <c r="FQ860">
        <f>IF(LEN(Table1[[#This Row],[Ledger 9]])&gt;0,IF(TYPE(VLOOKUP(Table1[[#This Row],[Ledger 9]],$GZ:$GZ,1,0))=16,1,0),0)</f>
        <v>0</v>
      </c>
      <c r="FR860">
        <f>IF(LEN(Table1[[#This Row],[Ledger 10]])&gt;0,IF(TYPE(VLOOKUP(Table1[[#This Row],[Ledger 10]],$GZ:$GZ,1,0))=16,1,0),0)</f>
        <v>0</v>
      </c>
      <c r="FS860">
        <f>IF(LEN(Table1[[#This Row],[Ledger 11]])&gt;0,IF(TYPE(VLOOKUP(Table1[[#This Row],[Ledger 11]],$GZ:$GZ,1,0))=16,1,0),0)</f>
        <v>0</v>
      </c>
      <c r="FT860">
        <f>IF(LEN(Table1[[#This Row],[Ledger 12]])&gt;0,IF(TYPE(VLOOKUP(Table1[[#This Row],[Ledger 12]],$GZ:$GZ,1,0))=16,1,0),0)</f>
        <v>0</v>
      </c>
      <c r="FU860">
        <f>IF(LEN(Table1[[#This Row],[Ledger 13]])&gt;0,IF(TYPE(VLOOKUP(Table1[[#This Row],[Ledger 13]],$GZ:$GZ,1,0))=16,1,0),0)</f>
        <v>0</v>
      </c>
      <c r="FV860">
        <f>IF(LEN(Table1[[#This Row],[Ledger 14]])&gt;0,IF(TYPE(VLOOKUP(Table1[[#This Row],[Ledger 14]],$GZ:$GZ,1,0))=16,1,0),0)</f>
        <v>0</v>
      </c>
      <c r="FW860">
        <f>IF(LEN(Table1[[#This Row],[Ledger 15]])&gt;0,IF(TYPE(VLOOKUP(Table1[[#This Row],[Ledger 15]],$GZ:$GZ,1,0))=16,1,0),0)</f>
        <v>0</v>
      </c>
    </row>
    <row r="861" spans="4:179" ht="33" customHeight="1" x14ac:dyDescent="0.45">
      <c r="D861" s="8">
        <f t="shared" si="22"/>
        <v>856</v>
      </c>
      <c r="E861" s="32"/>
      <c r="F861" s="34"/>
      <c r="G861" s="34"/>
      <c r="H861" s="34"/>
      <c r="I861" s="34"/>
      <c r="J861" s="38"/>
      <c r="K861" s="33"/>
      <c r="L861" s="36"/>
      <c r="M861" s="35"/>
      <c r="N861" s="34"/>
      <c r="O861" s="41"/>
      <c r="P861" s="35"/>
      <c r="Q861" s="34"/>
      <c r="R861" s="37"/>
      <c r="S861" s="35"/>
      <c r="T861" s="34"/>
      <c r="U861" s="37"/>
      <c r="V861" s="35"/>
      <c r="W861" s="34"/>
      <c r="X861" s="37"/>
      <c r="Y861" s="35"/>
      <c r="Z861" s="34"/>
      <c r="AA861" s="37"/>
      <c r="AB861" s="35"/>
      <c r="AC861" s="34"/>
      <c r="AD861" s="37"/>
      <c r="AE861" s="35"/>
      <c r="AF861" s="34"/>
      <c r="AG861" s="37"/>
      <c r="AH861" s="35"/>
      <c r="AI861" s="34"/>
      <c r="AJ861" s="37"/>
      <c r="AK861" s="35"/>
      <c r="AL861" s="34"/>
      <c r="AM861" s="37"/>
      <c r="AN861" s="35"/>
      <c r="AO861" s="34"/>
      <c r="AP861" s="37"/>
      <c r="AQ861" s="35"/>
      <c r="AR861" s="34"/>
      <c r="AS861" s="37"/>
      <c r="AT861" s="35"/>
      <c r="AU861" s="34"/>
      <c r="AV861" s="37"/>
      <c r="AW861" s="35"/>
      <c r="AX861" s="34"/>
      <c r="AY861" s="37"/>
      <c r="AZ861" s="35"/>
      <c r="BA861" s="34"/>
      <c r="BB861" s="37"/>
      <c r="BC8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1" s="7"/>
      <c r="BF861" t="str">
        <f>IF(Table1[[#This Row],[Date]]="","","&amp;lt;VOUCHER REMOTEID="&amp;""""&amp;$A$11&amp;$A$13&amp;ROW()&amp;""""&amp;" VCHTYPE="""&amp;F861&amp;""" ACTION="""&amp;"Create"&amp;"""&amp;gt;")</f>
        <v/>
      </c>
      <c r="BG861" t="str">
        <f>IF(Table1[[#This Row],[Date]]="","",TEXT(Table1[[#This Row],[Date]],"yyyymmdd"))</f>
        <v/>
      </c>
      <c r="BH861" t="str">
        <f>Table1[[#This Row],[Date2]]</f>
        <v/>
      </c>
      <c r="BI861" t="str">
        <f>IF(Table1[[#This Row],[Date]]="","",Table1[[#This Row],[Voucher Type]])</f>
        <v/>
      </c>
      <c r="BJ861" t="str">
        <f>IF(Table1[[#This Row],[Ref No / Invoice No]]="","",Table1[[#This Row],[Ref No / Invoice No]])</f>
        <v/>
      </c>
      <c r="BK861" t="str">
        <f>IF(Table1[[#This Row],[Voucher No]]="","",Table1[[#This Row],[Voucher No]])</f>
        <v/>
      </c>
      <c r="BL861" t="str">
        <f>IF(Table1[[#This Row],[Date]]="","",Table1[[#This Row],[Narration]])</f>
        <v/>
      </c>
      <c r="BM861" t="str">
        <f>IF(Table1[[#This Row],[Date]]="","",$A$11&amp;$A$13&amp;ROW())</f>
        <v/>
      </c>
      <c r="BN861" t="str">
        <f>IF(Table1[[#This Row],[Date]]="","",$A$13)</f>
        <v/>
      </c>
      <c r="BP861" t="str">
        <f>IF(Table1[[#This Row],[Ledger 1]]="","","No")</f>
        <v/>
      </c>
      <c r="BQ861" t="str">
        <f>IF(Table1[[#This Row],[Date]]="","",IF(Table1[[#This Row],[Effect 1]]="Dr.","Yes","No"))</f>
        <v/>
      </c>
      <c r="BR861" t="str">
        <f>IF(Table1[[#This Row],[Date]]="","",Table1[[#This Row],[Ledger 1]])</f>
        <v/>
      </c>
      <c r="BS861" t="str">
        <f>IF(Table1[[#This Row],[Date]]="","",IF(Table1[[#This Row],[Effect 1]]="Dr.",-Table1[[#This Row],[Amount 1]],Table1[[#This Row],[Amount 1]]))</f>
        <v/>
      </c>
      <c r="BV861" t="str">
        <f>IF(Table1[[#This Row],[Ledger 2]]="","","No")</f>
        <v/>
      </c>
      <c r="BW861" t="str">
        <f>IF(Table1[[#This Row],[Date]]="","",IF(Table1[[#This Row],[Effect 2]]="Dr.","Yes","No"))</f>
        <v/>
      </c>
      <c r="BX861" t="str">
        <f>IF(Table1[[#This Row],[Date]]="","",Table1[[#This Row],[Ledger 2]])</f>
        <v/>
      </c>
      <c r="BY861" t="str">
        <f>IF(Table1[[#This Row],[Date]]="","",IF(Table1[[#This Row],[Effect 2]]="Dr.",-Table1[[#This Row],[Amount 2]],Table1[[#This Row],[Amount 2]]))</f>
        <v/>
      </c>
      <c r="CB861" t="str">
        <f>IF(Table1[[#This Row],[Ledger 3]]="","","No")</f>
        <v/>
      </c>
      <c r="CC861" t="str">
        <f>IF(Table1[[#This Row],[Ledger 3]]="","",IF(Table1[[#This Row],[Effect 3]]="Dr.","Yes","No"))</f>
        <v/>
      </c>
      <c r="CD861" t="str">
        <f>IF(Table1[[#This Row],[Ledger 3]]="","",Table1[[#This Row],[Ledger 3]])</f>
        <v/>
      </c>
      <c r="CE861" t="str">
        <f>IF(Table1[[#This Row],[Ledger 3]]="","",IF(Table1[[#This Row],[Effect 3]]="Dr.",-Table1[[#This Row],[Amount 3]],Table1[[#This Row],[Amount 3]]))</f>
        <v/>
      </c>
      <c r="CH861" t="str">
        <f>IF(Table1[[#This Row],[Ledger 4]]="","","No")</f>
        <v/>
      </c>
      <c r="CI861" t="str">
        <f>IF(Table1[[#This Row],[Ledger 4]]="","",IF(Table1[[#This Row],[Effect 4]]="Dr.","Yes","No"))</f>
        <v/>
      </c>
      <c r="CJ861" t="str">
        <f>IF(Table1[[#This Row],[Ledger 4]]="","",Table1[[#This Row],[Ledger 4]])</f>
        <v/>
      </c>
      <c r="CK861" t="str">
        <f>IF(Table1[[#This Row],[Ledger 4]]="","",IF(Table1[[#This Row],[Effect 4]]="Dr.",-Table1[[#This Row],[Amount 4]],Table1[[#This Row],[Amount 4]]))</f>
        <v/>
      </c>
      <c r="CN861" t="str">
        <f>IF(Table1[[#This Row],[Ledger 5]]="","","No")</f>
        <v/>
      </c>
      <c r="CO861" t="str">
        <f>IF(Table1[[#This Row],[Ledger 5]]="","",IF(Table1[[#This Row],[Effect 5]]="Dr.","Yes","No"))</f>
        <v/>
      </c>
      <c r="CP861" t="str">
        <f>IF(Table1[[#This Row],[Ledger 5]]="","",Table1[[#This Row],[Ledger 5]])</f>
        <v/>
      </c>
      <c r="CQ861" t="str">
        <f>IF(Table1[[#This Row],[Ledger 5]]="","",IF(Table1[[#This Row],[Effect 5]]="Dr.",-Table1[[#This Row],[Amount 5]],Table1[[#This Row],[Amount 5]]))</f>
        <v/>
      </c>
      <c r="CT861" t="str">
        <f>IF(Table1[[#This Row],[Ledger 6]]="","","No")</f>
        <v/>
      </c>
      <c r="CU861" t="str">
        <f>IF(Table1[[#This Row],[Ledger 6]]="","",IF(Table1[[#This Row],[Effect 6]]="Dr.","Yes","No"))</f>
        <v/>
      </c>
      <c r="CV861" t="str">
        <f>IF(Table1[[#This Row],[Ledger 6]]="","",Table1[[#This Row],[Ledger 6]])</f>
        <v/>
      </c>
      <c r="CW861" t="str">
        <f>IF(Table1[[#This Row],[Ledger 6]]="","",IF(Table1[[#This Row],[Effect 6]]="Dr.",-Table1[[#This Row],[Amount 6]],Table1[[#This Row],[Amount 6]]))</f>
        <v/>
      </c>
      <c r="CZ861" t="str">
        <f>IF(Table1[[#This Row],[Ledger 7]]="","","No")</f>
        <v/>
      </c>
      <c r="DA861" t="str">
        <f>IF(Table1[[#This Row],[Ledger 7]]="","",IF(Table1[[#This Row],[Effect 7]]="Dr.","Yes","No"))</f>
        <v/>
      </c>
      <c r="DB861" t="str">
        <f>IF(Table1[[#This Row],[Ledger 7]]="","",Table1[[#This Row],[Ledger 7]])</f>
        <v/>
      </c>
      <c r="DC861" t="str">
        <f>IF(Table1[[#This Row],[Ledger 7]]="","",IF(Table1[[#This Row],[Effect 7]]="Dr.",-Table1[[#This Row],[Amount 7]],Table1[[#This Row],[Amount 7]]))</f>
        <v/>
      </c>
      <c r="DF861" t="str">
        <f>IF(Table1[[#This Row],[Ledger 8]]="","","No")</f>
        <v/>
      </c>
      <c r="DG861" t="str">
        <f>IF(Table1[[#This Row],[Ledger 8]]="","",IF(Table1[[#This Row],[Effect 8]]="Dr.","Yes","No"))</f>
        <v/>
      </c>
      <c r="DH861" t="str">
        <f>IF(Table1[[#This Row],[Ledger 8]]="","",Table1[[#This Row],[Ledger 8]])</f>
        <v/>
      </c>
      <c r="DI861" t="str">
        <f>IF(Table1[[#This Row],[Ledger 8]]="","",IF(Table1[[#This Row],[Effect 8]]="Dr.",-Table1[[#This Row],[Amount 8]],Table1[[#This Row],[Amount 8]]))</f>
        <v/>
      </c>
      <c r="DL861" t="str">
        <f>IF(Table1[[#This Row],[Ledger 9]]="","","No")</f>
        <v/>
      </c>
      <c r="DM861" t="str">
        <f>IF(Table1[[#This Row],[Ledger 9]]="","",IF(Table1[[#This Row],[Effect 9]]="Dr.","Yes","No"))</f>
        <v/>
      </c>
      <c r="DN861" t="str">
        <f>IF(Table1[[#This Row],[Ledger 9]]="","",Table1[[#This Row],[Ledger 9]])</f>
        <v/>
      </c>
      <c r="DO861" t="str">
        <f>IF(Table1[[#This Row],[Ledger 9]]="","",IF(Table1[[#This Row],[Effect 9]]="Dr.",-Table1[[#This Row],[Amount 9]],Table1[[#This Row],[Amount 9]]))</f>
        <v/>
      </c>
      <c r="DR861" t="str">
        <f>IF(Table1[[#This Row],[Ledger 10]]="","","No")</f>
        <v/>
      </c>
      <c r="DS861" t="str">
        <f>IF(Table1[[#This Row],[Ledger 10]]="","",IF(Table1[[#This Row],[Effect 10]]="Dr.","Yes","No"))</f>
        <v/>
      </c>
      <c r="DT861" t="str">
        <f>IF(Table1[[#This Row],[Ledger 10]]="","",Table1[[#This Row],[Ledger 10]])</f>
        <v/>
      </c>
      <c r="DU861" t="str">
        <f>IF(Table1[[#This Row],[Ledger 10]]="","",IF(Table1[[#This Row],[Effect 10]]="Dr.",-Table1[[#This Row],[Amount 10]],Table1[[#This Row],[Amount 10]]))</f>
        <v/>
      </c>
      <c r="DX861" t="str">
        <f>IF(Table1[[#This Row],[Ledger 11]]="","","No")</f>
        <v/>
      </c>
      <c r="DY861" t="str">
        <f>IF(Table1[[#This Row],[Ledger 11]]="","",IF(Table1[[#This Row],[Effect 11]]="Dr.","Yes","No"))</f>
        <v/>
      </c>
      <c r="DZ861" t="str">
        <f>IF(Table1[[#This Row],[Ledger 11]]="","",Table1[[#This Row],[Ledger 11]])</f>
        <v/>
      </c>
      <c r="EA861" t="str">
        <f>IF(Table1[[#This Row],[Ledger 11]]="","",IF(Table1[[#This Row],[Effect 11]]="Dr.",-Table1[[#This Row],[Amount 11]],Table1[[#This Row],[Amount 11]]))</f>
        <v/>
      </c>
      <c r="ED861" t="str">
        <f>IF(Table1[[#This Row],[Ledger 12]]="","","No")</f>
        <v/>
      </c>
      <c r="EE861" t="str">
        <f>IF(Table1[[#This Row],[Ledger 12]]="","",IF(Table1[[#This Row],[Effect 12]]="Dr.","Yes","No"))</f>
        <v/>
      </c>
      <c r="EF861" t="str">
        <f>IF(Table1[[#This Row],[Ledger 12]]="","",Table1[[#This Row],[Ledger 12]])</f>
        <v/>
      </c>
      <c r="EG861" t="str">
        <f>IF(Table1[[#This Row],[Ledger 12]]="","",IF(Table1[[#This Row],[Effect 12]]="Dr.",-Table1[[#This Row],[Amount 12]],Table1[[#This Row],[Amount 12]]))</f>
        <v/>
      </c>
      <c r="EJ861" t="str">
        <f>IF(Table1[[#This Row],[Ledger 13]]="","","No")</f>
        <v/>
      </c>
      <c r="EK861" t="str">
        <f>IF(Table1[[#This Row],[Ledger 13]]="","",IF(Table1[[#This Row],[Effect 13]]="Dr.","Yes","No"))</f>
        <v/>
      </c>
      <c r="EL861" t="str">
        <f>IF(Table1[[#This Row],[Ledger 13]]="","",Table1[[#This Row],[Ledger 13]])</f>
        <v/>
      </c>
      <c r="EM861" t="str">
        <f>IF(Table1[[#This Row],[Ledger 13]]="","",IF(Table1[[#This Row],[Effect 13]]="Dr.",-Table1[[#This Row],[Amount 13]],Table1[[#This Row],[Amount 13]]))</f>
        <v/>
      </c>
      <c r="EP861" t="str">
        <f>IF(Table1[[#This Row],[Ledger 14]]="","","No")</f>
        <v/>
      </c>
      <c r="EQ861" t="str">
        <f>IF(Table1[[#This Row],[Ledger 14]]="","",IF(Table1[[#This Row],[Effect 14]]="Dr.","Yes","No"))</f>
        <v/>
      </c>
      <c r="ER861" t="str">
        <f>IF(Table1[[#This Row],[Ledger 14]]="","",Table1[[#This Row],[Ledger 14]])</f>
        <v/>
      </c>
      <c r="ES861" t="str">
        <f>IF(Table1[[#This Row],[Ledger 14]]="","",IF(Table1[[#This Row],[Effect 14]]="Dr.",-Table1[[#This Row],[Amount 14]],Table1[[#This Row],[Amount 14]]))</f>
        <v/>
      </c>
      <c r="EV861" t="str">
        <f>IF(Table1[[#This Row],[Ledger 15]]="","","No")</f>
        <v/>
      </c>
      <c r="EW861" t="str">
        <f>IF(Table1[[#This Row],[Ledger 15]]="","",IF(Table1[[#This Row],[Effect 15]]="Dr.","Yes","No"))</f>
        <v/>
      </c>
      <c r="EX861" t="str">
        <f>IF(Table1[[#This Row],[Ledger 15]]="","",Table1[[#This Row],[Ledger 15]])</f>
        <v/>
      </c>
      <c r="EY861" t="str">
        <f>IF(Table1[[#This Row],[Ledger 15]]="","",IF(Table1[[#This Row],[Effect 15]]="Dr.",-Table1[[#This Row],[Amount 15]],Table1[[#This Row],[Amount 15]]))</f>
        <v/>
      </c>
      <c r="FD8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1">
        <f>IF(Table1[[#This Row],[Date]]="",0,IF(AND(Table1[[#This Row],[Date]]&gt;=$FE$2,Table1[[#This Row],[Date]]&lt;=$FE$3),0,1))</f>
        <v>0</v>
      </c>
      <c r="FF861">
        <f>IF(Table1[[#This Row],[Date]]="",0,IF(TYPE(VLOOKUP(Table1[[#This Row],[Voucher Type]],Table1[[#All],[Voucher Type Master]],1,FALSE))=16,1,0))</f>
        <v>0</v>
      </c>
      <c r="FG861">
        <f>IF(TYPE(IF(Table1[[#This Row],[Date]]="",0,IF(VLOOKUP(Table1[[#This Row],[Voucher Type]],$FY$5:$FZ$13,2,0)=Table1[[#This Row],[Effect 1]],0,1)))=16,1,0)</f>
        <v>0</v>
      </c>
      <c r="FH8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1">
        <f>IF(LEN(Table1[[#This Row],[Ledger 1]])&gt;0,IF(TYPE(VLOOKUP(Table1[[#This Row],[Ledger 1]],GZ:GZ,1,0))=16,1,0),0)</f>
        <v>0</v>
      </c>
      <c r="FJ861">
        <f>IF(LEN(Table1[[#This Row],[Ledger 2]])&gt;0,IF(TYPE(VLOOKUP(Table1[[#This Row],[Ledger 2]],GZ:GZ,1,0))=16,1,0),0)</f>
        <v>0</v>
      </c>
      <c r="FK861">
        <f>IF(LEN(Table1[[#This Row],[Ledger 3]])&gt;0,IF(TYPE(VLOOKUP(Table1[[#This Row],[Ledger 3]],GZ:GZ,1,0))=16,1,0),0)</f>
        <v>0</v>
      </c>
      <c r="FL861">
        <f>IF(LEN(Table1[[#This Row],[Ledger 4]])&gt;0,IF(TYPE(VLOOKUP(Table1[[#This Row],[Ledger 4]],GZ:GZ,1,0))=16,1,0),0)</f>
        <v>0</v>
      </c>
      <c r="FM861">
        <f>IF(LEN(Table1[[#This Row],[Ledger 5]])&gt;0,IF(TYPE(VLOOKUP(Table1[[#This Row],[Ledger 5]],GZ:GZ,1,0))=16,1,0),0)</f>
        <v>0</v>
      </c>
      <c r="FN861">
        <f>IF(LEN(Table1[[#This Row],[Ledger 6]])&gt;0,IF(TYPE(VLOOKUP(Table1[[#This Row],[Ledger 6]],$GZ:$GZ,1,0))=16,1,0),0)</f>
        <v>0</v>
      </c>
      <c r="FO861">
        <f>IF(LEN(Table1[[#This Row],[Ledger 7]])&gt;0,IF(TYPE(VLOOKUP(Table1[[#This Row],[Ledger 7]],$GZ:$GZ,1,0))=16,1,0),0)</f>
        <v>0</v>
      </c>
      <c r="FP861">
        <f>IF(LEN(Table1[[#This Row],[Ledger 8]])&gt;0,IF(TYPE(VLOOKUP(Table1[[#This Row],[Ledger 8]],$GZ:$GZ,1,0))=16,1,0),0)</f>
        <v>0</v>
      </c>
      <c r="FQ861">
        <f>IF(LEN(Table1[[#This Row],[Ledger 9]])&gt;0,IF(TYPE(VLOOKUP(Table1[[#This Row],[Ledger 9]],$GZ:$GZ,1,0))=16,1,0),0)</f>
        <v>0</v>
      </c>
      <c r="FR861">
        <f>IF(LEN(Table1[[#This Row],[Ledger 10]])&gt;0,IF(TYPE(VLOOKUP(Table1[[#This Row],[Ledger 10]],$GZ:$GZ,1,0))=16,1,0),0)</f>
        <v>0</v>
      </c>
      <c r="FS861">
        <f>IF(LEN(Table1[[#This Row],[Ledger 11]])&gt;0,IF(TYPE(VLOOKUP(Table1[[#This Row],[Ledger 11]],$GZ:$GZ,1,0))=16,1,0),0)</f>
        <v>0</v>
      </c>
      <c r="FT861">
        <f>IF(LEN(Table1[[#This Row],[Ledger 12]])&gt;0,IF(TYPE(VLOOKUP(Table1[[#This Row],[Ledger 12]],$GZ:$GZ,1,0))=16,1,0),0)</f>
        <v>0</v>
      </c>
      <c r="FU861">
        <f>IF(LEN(Table1[[#This Row],[Ledger 13]])&gt;0,IF(TYPE(VLOOKUP(Table1[[#This Row],[Ledger 13]],$GZ:$GZ,1,0))=16,1,0),0)</f>
        <v>0</v>
      </c>
      <c r="FV861">
        <f>IF(LEN(Table1[[#This Row],[Ledger 14]])&gt;0,IF(TYPE(VLOOKUP(Table1[[#This Row],[Ledger 14]],$GZ:$GZ,1,0))=16,1,0),0)</f>
        <v>0</v>
      </c>
      <c r="FW861">
        <f>IF(LEN(Table1[[#This Row],[Ledger 15]])&gt;0,IF(TYPE(VLOOKUP(Table1[[#This Row],[Ledger 15]],$GZ:$GZ,1,0))=16,1,0),0)</f>
        <v>0</v>
      </c>
    </row>
    <row r="862" spans="4:179" ht="33" customHeight="1" x14ac:dyDescent="0.45">
      <c r="D862" s="8">
        <f t="shared" si="22"/>
        <v>857</v>
      </c>
      <c r="E862" s="32"/>
      <c r="F862" s="34"/>
      <c r="G862" s="34"/>
      <c r="H862" s="34"/>
      <c r="I862" s="34"/>
      <c r="J862" s="38"/>
      <c r="K862" s="33"/>
      <c r="L862" s="36"/>
      <c r="M862" s="35"/>
      <c r="N862" s="34"/>
      <c r="O862" s="41"/>
      <c r="P862" s="35"/>
      <c r="Q862" s="34"/>
      <c r="R862" s="37"/>
      <c r="S862" s="35"/>
      <c r="T862" s="34"/>
      <c r="U862" s="37"/>
      <c r="V862" s="35"/>
      <c r="W862" s="34"/>
      <c r="X862" s="37"/>
      <c r="Y862" s="35"/>
      <c r="Z862" s="34"/>
      <c r="AA862" s="37"/>
      <c r="AB862" s="35"/>
      <c r="AC862" s="34"/>
      <c r="AD862" s="37"/>
      <c r="AE862" s="35"/>
      <c r="AF862" s="34"/>
      <c r="AG862" s="37"/>
      <c r="AH862" s="35"/>
      <c r="AI862" s="34"/>
      <c r="AJ862" s="37"/>
      <c r="AK862" s="35"/>
      <c r="AL862" s="34"/>
      <c r="AM862" s="37"/>
      <c r="AN862" s="35"/>
      <c r="AO862" s="34"/>
      <c r="AP862" s="37"/>
      <c r="AQ862" s="35"/>
      <c r="AR862" s="34"/>
      <c r="AS862" s="37"/>
      <c r="AT862" s="35"/>
      <c r="AU862" s="34"/>
      <c r="AV862" s="37"/>
      <c r="AW862" s="35"/>
      <c r="AX862" s="34"/>
      <c r="AY862" s="37"/>
      <c r="AZ862" s="35"/>
      <c r="BA862" s="34"/>
      <c r="BB862" s="37"/>
      <c r="BC8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2" s="7"/>
      <c r="BF862" t="str">
        <f>IF(Table1[[#This Row],[Date]]="","","&amp;lt;VOUCHER REMOTEID="&amp;""""&amp;$A$11&amp;$A$13&amp;ROW()&amp;""""&amp;" VCHTYPE="""&amp;F862&amp;""" ACTION="""&amp;"Create"&amp;"""&amp;gt;")</f>
        <v/>
      </c>
      <c r="BG862" t="str">
        <f>IF(Table1[[#This Row],[Date]]="","",TEXT(Table1[[#This Row],[Date]],"yyyymmdd"))</f>
        <v/>
      </c>
      <c r="BH862" t="str">
        <f>Table1[[#This Row],[Date2]]</f>
        <v/>
      </c>
      <c r="BI862" t="str">
        <f>IF(Table1[[#This Row],[Date]]="","",Table1[[#This Row],[Voucher Type]])</f>
        <v/>
      </c>
      <c r="BJ862" t="str">
        <f>IF(Table1[[#This Row],[Ref No / Invoice No]]="","",Table1[[#This Row],[Ref No / Invoice No]])</f>
        <v/>
      </c>
      <c r="BK862" t="str">
        <f>IF(Table1[[#This Row],[Voucher No]]="","",Table1[[#This Row],[Voucher No]])</f>
        <v/>
      </c>
      <c r="BL862" t="str">
        <f>IF(Table1[[#This Row],[Date]]="","",Table1[[#This Row],[Narration]])</f>
        <v/>
      </c>
      <c r="BM862" t="str">
        <f>IF(Table1[[#This Row],[Date]]="","",$A$11&amp;$A$13&amp;ROW())</f>
        <v/>
      </c>
      <c r="BN862" t="str">
        <f>IF(Table1[[#This Row],[Date]]="","",$A$13)</f>
        <v/>
      </c>
      <c r="BP862" t="str">
        <f>IF(Table1[[#This Row],[Ledger 1]]="","","No")</f>
        <v/>
      </c>
      <c r="BQ862" t="str">
        <f>IF(Table1[[#This Row],[Date]]="","",IF(Table1[[#This Row],[Effect 1]]="Dr.","Yes","No"))</f>
        <v/>
      </c>
      <c r="BR862" t="str">
        <f>IF(Table1[[#This Row],[Date]]="","",Table1[[#This Row],[Ledger 1]])</f>
        <v/>
      </c>
      <c r="BS862" t="str">
        <f>IF(Table1[[#This Row],[Date]]="","",IF(Table1[[#This Row],[Effect 1]]="Dr.",-Table1[[#This Row],[Amount 1]],Table1[[#This Row],[Amount 1]]))</f>
        <v/>
      </c>
      <c r="BV862" t="str">
        <f>IF(Table1[[#This Row],[Ledger 2]]="","","No")</f>
        <v/>
      </c>
      <c r="BW862" t="str">
        <f>IF(Table1[[#This Row],[Date]]="","",IF(Table1[[#This Row],[Effect 2]]="Dr.","Yes","No"))</f>
        <v/>
      </c>
      <c r="BX862" t="str">
        <f>IF(Table1[[#This Row],[Date]]="","",Table1[[#This Row],[Ledger 2]])</f>
        <v/>
      </c>
      <c r="BY862" t="str">
        <f>IF(Table1[[#This Row],[Date]]="","",IF(Table1[[#This Row],[Effect 2]]="Dr.",-Table1[[#This Row],[Amount 2]],Table1[[#This Row],[Amount 2]]))</f>
        <v/>
      </c>
      <c r="CB862" t="str">
        <f>IF(Table1[[#This Row],[Ledger 3]]="","","No")</f>
        <v/>
      </c>
      <c r="CC862" t="str">
        <f>IF(Table1[[#This Row],[Ledger 3]]="","",IF(Table1[[#This Row],[Effect 3]]="Dr.","Yes","No"))</f>
        <v/>
      </c>
      <c r="CD862" t="str">
        <f>IF(Table1[[#This Row],[Ledger 3]]="","",Table1[[#This Row],[Ledger 3]])</f>
        <v/>
      </c>
      <c r="CE862" t="str">
        <f>IF(Table1[[#This Row],[Ledger 3]]="","",IF(Table1[[#This Row],[Effect 3]]="Dr.",-Table1[[#This Row],[Amount 3]],Table1[[#This Row],[Amount 3]]))</f>
        <v/>
      </c>
      <c r="CH862" t="str">
        <f>IF(Table1[[#This Row],[Ledger 4]]="","","No")</f>
        <v/>
      </c>
      <c r="CI862" t="str">
        <f>IF(Table1[[#This Row],[Ledger 4]]="","",IF(Table1[[#This Row],[Effect 4]]="Dr.","Yes","No"))</f>
        <v/>
      </c>
      <c r="CJ862" t="str">
        <f>IF(Table1[[#This Row],[Ledger 4]]="","",Table1[[#This Row],[Ledger 4]])</f>
        <v/>
      </c>
      <c r="CK862" t="str">
        <f>IF(Table1[[#This Row],[Ledger 4]]="","",IF(Table1[[#This Row],[Effect 4]]="Dr.",-Table1[[#This Row],[Amount 4]],Table1[[#This Row],[Amount 4]]))</f>
        <v/>
      </c>
      <c r="CN862" t="str">
        <f>IF(Table1[[#This Row],[Ledger 5]]="","","No")</f>
        <v/>
      </c>
      <c r="CO862" t="str">
        <f>IF(Table1[[#This Row],[Ledger 5]]="","",IF(Table1[[#This Row],[Effect 5]]="Dr.","Yes","No"))</f>
        <v/>
      </c>
      <c r="CP862" t="str">
        <f>IF(Table1[[#This Row],[Ledger 5]]="","",Table1[[#This Row],[Ledger 5]])</f>
        <v/>
      </c>
      <c r="CQ862" t="str">
        <f>IF(Table1[[#This Row],[Ledger 5]]="","",IF(Table1[[#This Row],[Effect 5]]="Dr.",-Table1[[#This Row],[Amount 5]],Table1[[#This Row],[Amount 5]]))</f>
        <v/>
      </c>
      <c r="CT862" t="str">
        <f>IF(Table1[[#This Row],[Ledger 6]]="","","No")</f>
        <v/>
      </c>
      <c r="CU862" t="str">
        <f>IF(Table1[[#This Row],[Ledger 6]]="","",IF(Table1[[#This Row],[Effect 6]]="Dr.","Yes","No"))</f>
        <v/>
      </c>
      <c r="CV862" t="str">
        <f>IF(Table1[[#This Row],[Ledger 6]]="","",Table1[[#This Row],[Ledger 6]])</f>
        <v/>
      </c>
      <c r="CW862" t="str">
        <f>IF(Table1[[#This Row],[Ledger 6]]="","",IF(Table1[[#This Row],[Effect 6]]="Dr.",-Table1[[#This Row],[Amount 6]],Table1[[#This Row],[Amount 6]]))</f>
        <v/>
      </c>
      <c r="CZ862" t="str">
        <f>IF(Table1[[#This Row],[Ledger 7]]="","","No")</f>
        <v/>
      </c>
      <c r="DA862" t="str">
        <f>IF(Table1[[#This Row],[Ledger 7]]="","",IF(Table1[[#This Row],[Effect 7]]="Dr.","Yes","No"))</f>
        <v/>
      </c>
      <c r="DB862" t="str">
        <f>IF(Table1[[#This Row],[Ledger 7]]="","",Table1[[#This Row],[Ledger 7]])</f>
        <v/>
      </c>
      <c r="DC862" t="str">
        <f>IF(Table1[[#This Row],[Ledger 7]]="","",IF(Table1[[#This Row],[Effect 7]]="Dr.",-Table1[[#This Row],[Amount 7]],Table1[[#This Row],[Amount 7]]))</f>
        <v/>
      </c>
      <c r="DF862" t="str">
        <f>IF(Table1[[#This Row],[Ledger 8]]="","","No")</f>
        <v/>
      </c>
      <c r="DG862" t="str">
        <f>IF(Table1[[#This Row],[Ledger 8]]="","",IF(Table1[[#This Row],[Effect 8]]="Dr.","Yes","No"))</f>
        <v/>
      </c>
      <c r="DH862" t="str">
        <f>IF(Table1[[#This Row],[Ledger 8]]="","",Table1[[#This Row],[Ledger 8]])</f>
        <v/>
      </c>
      <c r="DI862" t="str">
        <f>IF(Table1[[#This Row],[Ledger 8]]="","",IF(Table1[[#This Row],[Effect 8]]="Dr.",-Table1[[#This Row],[Amount 8]],Table1[[#This Row],[Amount 8]]))</f>
        <v/>
      </c>
      <c r="DL862" t="str">
        <f>IF(Table1[[#This Row],[Ledger 9]]="","","No")</f>
        <v/>
      </c>
      <c r="DM862" t="str">
        <f>IF(Table1[[#This Row],[Ledger 9]]="","",IF(Table1[[#This Row],[Effect 9]]="Dr.","Yes","No"))</f>
        <v/>
      </c>
      <c r="DN862" t="str">
        <f>IF(Table1[[#This Row],[Ledger 9]]="","",Table1[[#This Row],[Ledger 9]])</f>
        <v/>
      </c>
      <c r="DO862" t="str">
        <f>IF(Table1[[#This Row],[Ledger 9]]="","",IF(Table1[[#This Row],[Effect 9]]="Dr.",-Table1[[#This Row],[Amount 9]],Table1[[#This Row],[Amount 9]]))</f>
        <v/>
      </c>
      <c r="DR862" t="str">
        <f>IF(Table1[[#This Row],[Ledger 10]]="","","No")</f>
        <v/>
      </c>
      <c r="DS862" t="str">
        <f>IF(Table1[[#This Row],[Ledger 10]]="","",IF(Table1[[#This Row],[Effect 10]]="Dr.","Yes","No"))</f>
        <v/>
      </c>
      <c r="DT862" t="str">
        <f>IF(Table1[[#This Row],[Ledger 10]]="","",Table1[[#This Row],[Ledger 10]])</f>
        <v/>
      </c>
      <c r="DU862" t="str">
        <f>IF(Table1[[#This Row],[Ledger 10]]="","",IF(Table1[[#This Row],[Effect 10]]="Dr.",-Table1[[#This Row],[Amount 10]],Table1[[#This Row],[Amount 10]]))</f>
        <v/>
      </c>
      <c r="DX862" t="str">
        <f>IF(Table1[[#This Row],[Ledger 11]]="","","No")</f>
        <v/>
      </c>
      <c r="DY862" t="str">
        <f>IF(Table1[[#This Row],[Ledger 11]]="","",IF(Table1[[#This Row],[Effect 11]]="Dr.","Yes","No"))</f>
        <v/>
      </c>
      <c r="DZ862" t="str">
        <f>IF(Table1[[#This Row],[Ledger 11]]="","",Table1[[#This Row],[Ledger 11]])</f>
        <v/>
      </c>
      <c r="EA862" t="str">
        <f>IF(Table1[[#This Row],[Ledger 11]]="","",IF(Table1[[#This Row],[Effect 11]]="Dr.",-Table1[[#This Row],[Amount 11]],Table1[[#This Row],[Amount 11]]))</f>
        <v/>
      </c>
      <c r="ED862" t="str">
        <f>IF(Table1[[#This Row],[Ledger 12]]="","","No")</f>
        <v/>
      </c>
      <c r="EE862" t="str">
        <f>IF(Table1[[#This Row],[Ledger 12]]="","",IF(Table1[[#This Row],[Effect 12]]="Dr.","Yes","No"))</f>
        <v/>
      </c>
      <c r="EF862" t="str">
        <f>IF(Table1[[#This Row],[Ledger 12]]="","",Table1[[#This Row],[Ledger 12]])</f>
        <v/>
      </c>
      <c r="EG862" t="str">
        <f>IF(Table1[[#This Row],[Ledger 12]]="","",IF(Table1[[#This Row],[Effect 12]]="Dr.",-Table1[[#This Row],[Amount 12]],Table1[[#This Row],[Amount 12]]))</f>
        <v/>
      </c>
      <c r="EJ862" t="str">
        <f>IF(Table1[[#This Row],[Ledger 13]]="","","No")</f>
        <v/>
      </c>
      <c r="EK862" t="str">
        <f>IF(Table1[[#This Row],[Ledger 13]]="","",IF(Table1[[#This Row],[Effect 13]]="Dr.","Yes","No"))</f>
        <v/>
      </c>
      <c r="EL862" t="str">
        <f>IF(Table1[[#This Row],[Ledger 13]]="","",Table1[[#This Row],[Ledger 13]])</f>
        <v/>
      </c>
      <c r="EM862" t="str">
        <f>IF(Table1[[#This Row],[Ledger 13]]="","",IF(Table1[[#This Row],[Effect 13]]="Dr.",-Table1[[#This Row],[Amount 13]],Table1[[#This Row],[Amount 13]]))</f>
        <v/>
      </c>
      <c r="EP862" t="str">
        <f>IF(Table1[[#This Row],[Ledger 14]]="","","No")</f>
        <v/>
      </c>
      <c r="EQ862" t="str">
        <f>IF(Table1[[#This Row],[Ledger 14]]="","",IF(Table1[[#This Row],[Effect 14]]="Dr.","Yes","No"))</f>
        <v/>
      </c>
      <c r="ER862" t="str">
        <f>IF(Table1[[#This Row],[Ledger 14]]="","",Table1[[#This Row],[Ledger 14]])</f>
        <v/>
      </c>
      <c r="ES862" t="str">
        <f>IF(Table1[[#This Row],[Ledger 14]]="","",IF(Table1[[#This Row],[Effect 14]]="Dr.",-Table1[[#This Row],[Amount 14]],Table1[[#This Row],[Amount 14]]))</f>
        <v/>
      </c>
      <c r="EV862" t="str">
        <f>IF(Table1[[#This Row],[Ledger 15]]="","","No")</f>
        <v/>
      </c>
      <c r="EW862" t="str">
        <f>IF(Table1[[#This Row],[Ledger 15]]="","",IF(Table1[[#This Row],[Effect 15]]="Dr.","Yes","No"))</f>
        <v/>
      </c>
      <c r="EX862" t="str">
        <f>IF(Table1[[#This Row],[Ledger 15]]="","",Table1[[#This Row],[Ledger 15]])</f>
        <v/>
      </c>
      <c r="EY862" t="str">
        <f>IF(Table1[[#This Row],[Ledger 15]]="","",IF(Table1[[#This Row],[Effect 15]]="Dr.",-Table1[[#This Row],[Amount 15]],Table1[[#This Row],[Amount 15]]))</f>
        <v/>
      </c>
      <c r="FD8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2">
        <f>IF(Table1[[#This Row],[Date]]="",0,IF(AND(Table1[[#This Row],[Date]]&gt;=$FE$2,Table1[[#This Row],[Date]]&lt;=$FE$3),0,1))</f>
        <v>0</v>
      </c>
      <c r="FF862">
        <f>IF(Table1[[#This Row],[Date]]="",0,IF(TYPE(VLOOKUP(Table1[[#This Row],[Voucher Type]],Table1[[#All],[Voucher Type Master]],1,FALSE))=16,1,0))</f>
        <v>0</v>
      </c>
      <c r="FG862">
        <f>IF(TYPE(IF(Table1[[#This Row],[Date]]="",0,IF(VLOOKUP(Table1[[#This Row],[Voucher Type]],$FY$5:$FZ$13,2,0)=Table1[[#This Row],[Effect 1]],0,1)))=16,1,0)</f>
        <v>0</v>
      </c>
      <c r="FH8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2">
        <f>IF(LEN(Table1[[#This Row],[Ledger 1]])&gt;0,IF(TYPE(VLOOKUP(Table1[[#This Row],[Ledger 1]],GZ:GZ,1,0))=16,1,0),0)</f>
        <v>0</v>
      </c>
      <c r="FJ862">
        <f>IF(LEN(Table1[[#This Row],[Ledger 2]])&gt;0,IF(TYPE(VLOOKUP(Table1[[#This Row],[Ledger 2]],GZ:GZ,1,0))=16,1,0),0)</f>
        <v>0</v>
      </c>
      <c r="FK862">
        <f>IF(LEN(Table1[[#This Row],[Ledger 3]])&gt;0,IF(TYPE(VLOOKUP(Table1[[#This Row],[Ledger 3]],GZ:GZ,1,0))=16,1,0),0)</f>
        <v>0</v>
      </c>
      <c r="FL862">
        <f>IF(LEN(Table1[[#This Row],[Ledger 4]])&gt;0,IF(TYPE(VLOOKUP(Table1[[#This Row],[Ledger 4]],GZ:GZ,1,0))=16,1,0),0)</f>
        <v>0</v>
      </c>
      <c r="FM862">
        <f>IF(LEN(Table1[[#This Row],[Ledger 5]])&gt;0,IF(TYPE(VLOOKUP(Table1[[#This Row],[Ledger 5]],GZ:GZ,1,0))=16,1,0),0)</f>
        <v>0</v>
      </c>
      <c r="FN862">
        <f>IF(LEN(Table1[[#This Row],[Ledger 6]])&gt;0,IF(TYPE(VLOOKUP(Table1[[#This Row],[Ledger 6]],$GZ:$GZ,1,0))=16,1,0),0)</f>
        <v>0</v>
      </c>
      <c r="FO862">
        <f>IF(LEN(Table1[[#This Row],[Ledger 7]])&gt;0,IF(TYPE(VLOOKUP(Table1[[#This Row],[Ledger 7]],$GZ:$GZ,1,0))=16,1,0),0)</f>
        <v>0</v>
      </c>
      <c r="FP862">
        <f>IF(LEN(Table1[[#This Row],[Ledger 8]])&gt;0,IF(TYPE(VLOOKUP(Table1[[#This Row],[Ledger 8]],$GZ:$GZ,1,0))=16,1,0),0)</f>
        <v>0</v>
      </c>
      <c r="FQ862">
        <f>IF(LEN(Table1[[#This Row],[Ledger 9]])&gt;0,IF(TYPE(VLOOKUP(Table1[[#This Row],[Ledger 9]],$GZ:$GZ,1,0))=16,1,0),0)</f>
        <v>0</v>
      </c>
      <c r="FR862">
        <f>IF(LEN(Table1[[#This Row],[Ledger 10]])&gt;0,IF(TYPE(VLOOKUP(Table1[[#This Row],[Ledger 10]],$GZ:$GZ,1,0))=16,1,0),0)</f>
        <v>0</v>
      </c>
      <c r="FS862">
        <f>IF(LEN(Table1[[#This Row],[Ledger 11]])&gt;0,IF(TYPE(VLOOKUP(Table1[[#This Row],[Ledger 11]],$GZ:$GZ,1,0))=16,1,0),0)</f>
        <v>0</v>
      </c>
      <c r="FT862">
        <f>IF(LEN(Table1[[#This Row],[Ledger 12]])&gt;0,IF(TYPE(VLOOKUP(Table1[[#This Row],[Ledger 12]],$GZ:$GZ,1,0))=16,1,0),0)</f>
        <v>0</v>
      </c>
      <c r="FU862">
        <f>IF(LEN(Table1[[#This Row],[Ledger 13]])&gt;0,IF(TYPE(VLOOKUP(Table1[[#This Row],[Ledger 13]],$GZ:$GZ,1,0))=16,1,0),0)</f>
        <v>0</v>
      </c>
      <c r="FV862">
        <f>IF(LEN(Table1[[#This Row],[Ledger 14]])&gt;0,IF(TYPE(VLOOKUP(Table1[[#This Row],[Ledger 14]],$GZ:$GZ,1,0))=16,1,0),0)</f>
        <v>0</v>
      </c>
      <c r="FW862">
        <f>IF(LEN(Table1[[#This Row],[Ledger 15]])&gt;0,IF(TYPE(VLOOKUP(Table1[[#This Row],[Ledger 15]],$GZ:$GZ,1,0))=16,1,0),0)</f>
        <v>0</v>
      </c>
    </row>
    <row r="863" spans="4:179" ht="33" customHeight="1" x14ac:dyDescent="0.45">
      <c r="D863" s="8">
        <f t="shared" si="22"/>
        <v>858</v>
      </c>
      <c r="E863" s="32"/>
      <c r="F863" s="34"/>
      <c r="G863" s="34"/>
      <c r="H863" s="34"/>
      <c r="I863" s="34"/>
      <c r="J863" s="38"/>
      <c r="K863" s="33"/>
      <c r="L863" s="36"/>
      <c r="M863" s="35"/>
      <c r="N863" s="34"/>
      <c r="O863" s="41"/>
      <c r="P863" s="35"/>
      <c r="Q863" s="34"/>
      <c r="R863" s="37"/>
      <c r="S863" s="35"/>
      <c r="T863" s="34"/>
      <c r="U863" s="37"/>
      <c r="V863" s="35"/>
      <c r="W863" s="34"/>
      <c r="X863" s="37"/>
      <c r="Y863" s="35"/>
      <c r="Z863" s="34"/>
      <c r="AA863" s="37"/>
      <c r="AB863" s="35"/>
      <c r="AC863" s="34"/>
      <c r="AD863" s="37"/>
      <c r="AE863" s="35"/>
      <c r="AF863" s="34"/>
      <c r="AG863" s="37"/>
      <c r="AH863" s="35"/>
      <c r="AI863" s="34"/>
      <c r="AJ863" s="37"/>
      <c r="AK863" s="35"/>
      <c r="AL863" s="34"/>
      <c r="AM863" s="37"/>
      <c r="AN863" s="35"/>
      <c r="AO863" s="34"/>
      <c r="AP863" s="37"/>
      <c r="AQ863" s="35"/>
      <c r="AR863" s="34"/>
      <c r="AS863" s="37"/>
      <c r="AT863" s="35"/>
      <c r="AU863" s="34"/>
      <c r="AV863" s="37"/>
      <c r="AW863" s="35"/>
      <c r="AX863" s="34"/>
      <c r="AY863" s="37"/>
      <c r="AZ863" s="35"/>
      <c r="BA863" s="34"/>
      <c r="BB863" s="37"/>
      <c r="BC8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3" s="7"/>
      <c r="BF863" t="str">
        <f>IF(Table1[[#This Row],[Date]]="","","&amp;lt;VOUCHER REMOTEID="&amp;""""&amp;$A$11&amp;$A$13&amp;ROW()&amp;""""&amp;" VCHTYPE="""&amp;F863&amp;""" ACTION="""&amp;"Create"&amp;"""&amp;gt;")</f>
        <v/>
      </c>
      <c r="BG863" t="str">
        <f>IF(Table1[[#This Row],[Date]]="","",TEXT(Table1[[#This Row],[Date]],"yyyymmdd"))</f>
        <v/>
      </c>
      <c r="BH863" t="str">
        <f>Table1[[#This Row],[Date2]]</f>
        <v/>
      </c>
      <c r="BI863" t="str">
        <f>IF(Table1[[#This Row],[Date]]="","",Table1[[#This Row],[Voucher Type]])</f>
        <v/>
      </c>
      <c r="BJ863" t="str">
        <f>IF(Table1[[#This Row],[Ref No / Invoice No]]="","",Table1[[#This Row],[Ref No / Invoice No]])</f>
        <v/>
      </c>
      <c r="BK863" t="str">
        <f>IF(Table1[[#This Row],[Voucher No]]="","",Table1[[#This Row],[Voucher No]])</f>
        <v/>
      </c>
      <c r="BL863" t="str">
        <f>IF(Table1[[#This Row],[Date]]="","",Table1[[#This Row],[Narration]])</f>
        <v/>
      </c>
      <c r="BM863" t="str">
        <f>IF(Table1[[#This Row],[Date]]="","",$A$11&amp;$A$13&amp;ROW())</f>
        <v/>
      </c>
      <c r="BN863" t="str">
        <f>IF(Table1[[#This Row],[Date]]="","",$A$13)</f>
        <v/>
      </c>
      <c r="BP863" t="str">
        <f>IF(Table1[[#This Row],[Ledger 1]]="","","No")</f>
        <v/>
      </c>
      <c r="BQ863" t="str">
        <f>IF(Table1[[#This Row],[Date]]="","",IF(Table1[[#This Row],[Effect 1]]="Dr.","Yes","No"))</f>
        <v/>
      </c>
      <c r="BR863" t="str">
        <f>IF(Table1[[#This Row],[Date]]="","",Table1[[#This Row],[Ledger 1]])</f>
        <v/>
      </c>
      <c r="BS863" t="str">
        <f>IF(Table1[[#This Row],[Date]]="","",IF(Table1[[#This Row],[Effect 1]]="Dr.",-Table1[[#This Row],[Amount 1]],Table1[[#This Row],[Amount 1]]))</f>
        <v/>
      </c>
      <c r="BV863" t="str">
        <f>IF(Table1[[#This Row],[Ledger 2]]="","","No")</f>
        <v/>
      </c>
      <c r="BW863" t="str">
        <f>IF(Table1[[#This Row],[Date]]="","",IF(Table1[[#This Row],[Effect 2]]="Dr.","Yes","No"))</f>
        <v/>
      </c>
      <c r="BX863" t="str">
        <f>IF(Table1[[#This Row],[Date]]="","",Table1[[#This Row],[Ledger 2]])</f>
        <v/>
      </c>
      <c r="BY863" t="str">
        <f>IF(Table1[[#This Row],[Date]]="","",IF(Table1[[#This Row],[Effect 2]]="Dr.",-Table1[[#This Row],[Amount 2]],Table1[[#This Row],[Amount 2]]))</f>
        <v/>
      </c>
      <c r="CB863" t="str">
        <f>IF(Table1[[#This Row],[Ledger 3]]="","","No")</f>
        <v/>
      </c>
      <c r="CC863" t="str">
        <f>IF(Table1[[#This Row],[Ledger 3]]="","",IF(Table1[[#This Row],[Effect 3]]="Dr.","Yes","No"))</f>
        <v/>
      </c>
      <c r="CD863" t="str">
        <f>IF(Table1[[#This Row],[Ledger 3]]="","",Table1[[#This Row],[Ledger 3]])</f>
        <v/>
      </c>
      <c r="CE863" t="str">
        <f>IF(Table1[[#This Row],[Ledger 3]]="","",IF(Table1[[#This Row],[Effect 3]]="Dr.",-Table1[[#This Row],[Amount 3]],Table1[[#This Row],[Amount 3]]))</f>
        <v/>
      </c>
      <c r="CH863" t="str">
        <f>IF(Table1[[#This Row],[Ledger 4]]="","","No")</f>
        <v/>
      </c>
      <c r="CI863" t="str">
        <f>IF(Table1[[#This Row],[Ledger 4]]="","",IF(Table1[[#This Row],[Effect 4]]="Dr.","Yes","No"))</f>
        <v/>
      </c>
      <c r="CJ863" t="str">
        <f>IF(Table1[[#This Row],[Ledger 4]]="","",Table1[[#This Row],[Ledger 4]])</f>
        <v/>
      </c>
      <c r="CK863" t="str">
        <f>IF(Table1[[#This Row],[Ledger 4]]="","",IF(Table1[[#This Row],[Effect 4]]="Dr.",-Table1[[#This Row],[Amount 4]],Table1[[#This Row],[Amount 4]]))</f>
        <v/>
      </c>
      <c r="CN863" t="str">
        <f>IF(Table1[[#This Row],[Ledger 5]]="","","No")</f>
        <v/>
      </c>
      <c r="CO863" t="str">
        <f>IF(Table1[[#This Row],[Ledger 5]]="","",IF(Table1[[#This Row],[Effect 5]]="Dr.","Yes","No"))</f>
        <v/>
      </c>
      <c r="CP863" t="str">
        <f>IF(Table1[[#This Row],[Ledger 5]]="","",Table1[[#This Row],[Ledger 5]])</f>
        <v/>
      </c>
      <c r="CQ863" t="str">
        <f>IF(Table1[[#This Row],[Ledger 5]]="","",IF(Table1[[#This Row],[Effect 5]]="Dr.",-Table1[[#This Row],[Amount 5]],Table1[[#This Row],[Amount 5]]))</f>
        <v/>
      </c>
      <c r="CT863" t="str">
        <f>IF(Table1[[#This Row],[Ledger 6]]="","","No")</f>
        <v/>
      </c>
      <c r="CU863" t="str">
        <f>IF(Table1[[#This Row],[Ledger 6]]="","",IF(Table1[[#This Row],[Effect 6]]="Dr.","Yes","No"))</f>
        <v/>
      </c>
      <c r="CV863" t="str">
        <f>IF(Table1[[#This Row],[Ledger 6]]="","",Table1[[#This Row],[Ledger 6]])</f>
        <v/>
      </c>
      <c r="CW863" t="str">
        <f>IF(Table1[[#This Row],[Ledger 6]]="","",IF(Table1[[#This Row],[Effect 6]]="Dr.",-Table1[[#This Row],[Amount 6]],Table1[[#This Row],[Amount 6]]))</f>
        <v/>
      </c>
      <c r="CZ863" t="str">
        <f>IF(Table1[[#This Row],[Ledger 7]]="","","No")</f>
        <v/>
      </c>
      <c r="DA863" t="str">
        <f>IF(Table1[[#This Row],[Ledger 7]]="","",IF(Table1[[#This Row],[Effect 7]]="Dr.","Yes","No"))</f>
        <v/>
      </c>
      <c r="DB863" t="str">
        <f>IF(Table1[[#This Row],[Ledger 7]]="","",Table1[[#This Row],[Ledger 7]])</f>
        <v/>
      </c>
      <c r="DC863" t="str">
        <f>IF(Table1[[#This Row],[Ledger 7]]="","",IF(Table1[[#This Row],[Effect 7]]="Dr.",-Table1[[#This Row],[Amount 7]],Table1[[#This Row],[Amount 7]]))</f>
        <v/>
      </c>
      <c r="DF863" t="str">
        <f>IF(Table1[[#This Row],[Ledger 8]]="","","No")</f>
        <v/>
      </c>
      <c r="DG863" t="str">
        <f>IF(Table1[[#This Row],[Ledger 8]]="","",IF(Table1[[#This Row],[Effect 8]]="Dr.","Yes","No"))</f>
        <v/>
      </c>
      <c r="DH863" t="str">
        <f>IF(Table1[[#This Row],[Ledger 8]]="","",Table1[[#This Row],[Ledger 8]])</f>
        <v/>
      </c>
      <c r="DI863" t="str">
        <f>IF(Table1[[#This Row],[Ledger 8]]="","",IF(Table1[[#This Row],[Effect 8]]="Dr.",-Table1[[#This Row],[Amount 8]],Table1[[#This Row],[Amount 8]]))</f>
        <v/>
      </c>
      <c r="DL863" t="str">
        <f>IF(Table1[[#This Row],[Ledger 9]]="","","No")</f>
        <v/>
      </c>
      <c r="DM863" t="str">
        <f>IF(Table1[[#This Row],[Ledger 9]]="","",IF(Table1[[#This Row],[Effect 9]]="Dr.","Yes","No"))</f>
        <v/>
      </c>
      <c r="DN863" t="str">
        <f>IF(Table1[[#This Row],[Ledger 9]]="","",Table1[[#This Row],[Ledger 9]])</f>
        <v/>
      </c>
      <c r="DO863" t="str">
        <f>IF(Table1[[#This Row],[Ledger 9]]="","",IF(Table1[[#This Row],[Effect 9]]="Dr.",-Table1[[#This Row],[Amount 9]],Table1[[#This Row],[Amount 9]]))</f>
        <v/>
      </c>
      <c r="DR863" t="str">
        <f>IF(Table1[[#This Row],[Ledger 10]]="","","No")</f>
        <v/>
      </c>
      <c r="DS863" t="str">
        <f>IF(Table1[[#This Row],[Ledger 10]]="","",IF(Table1[[#This Row],[Effect 10]]="Dr.","Yes","No"))</f>
        <v/>
      </c>
      <c r="DT863" t="str">
        <f>IF(Table1[[#This Row],[Ledger 10]]="","",Table1[[#This Row],[Ledger 10]])</f>
        <v/>
      </c>
      <c r="DU863" t="str">
        <f>IF(Table1[[#This Row],[Ledger 10]]="","",IF(Table1[[#This Row],[Effect 10]]="Dr.",-Table1[[#This Row],[Amount 10]],Table1[[#This Row],[Amount 10]]))</f>
        <v/>
      </c>
      <c r="DX863" t="str">
        <f>IF(Table1[[#This Row],[Ledger 11]]="","","No")</f>
        <v/>
      </c>
      <c r="DY863" t="str">
        <f>IF(Table1[[#This Row],[Ledger 11]]="","",IF(Table1[[#This Row],[Effect 11]]="Dr.","Yes","No"))</f>
        <v/>
      </c>
      <c r="DZ863" t="str">
        <f>IF(Table1[[#This Row],[Ledger 11]]="","",Table1[[#This Row],[Ledger 11]])</f>
        <v/>
      </c>
      <c r="EA863" t="str">
        <f>IF(Table1[[#This Row],[Ledger 11]]="","",IF(Table1[[#This Row],[Effect 11]]="Dr.",-Table1[[#This Row],[Amount 11]],Table1[[#This Row],[Amount 11]]))</f>
        <v/>
      </c>
      <c r="ED863" t="str">
        <f>IF(Table1[[#This Row],[Ledger 12]]="","","No")</f>
        <v/>
      </c>
      <c r="EE863" t="str">
        <f>IF(Table1[[#This Row],[Ledger 12]]="","",IF(Table1[[#This Row],[Effect 12]]="Dr.","Yes","No"))</f>
        <v/>
      </c>
      <c r="EF863" t="str">
        <f>IF(Table1[[#This Row],[Ledger 12]]="","",Table1[[#This Row],[Ledger 12]])</f>
        <v/>
      </c>
      <c r="EG863" t="str">
        <f>IF(Table1[[#This Row],[Ledger 12]]="","",IF(Table1[[#This Row],[Effect 12]]="Dr.",-Table1[[#This Row],[Amount 12]],Table1[[#This Row],[Amount 12]]))</f>
        <v/>
      </c>
      <c r="EJ863" t="str">
        <f>IF(Table1[[#This Row],[Ledger 13]]="","","No")</f>
        <v/>
      </c>
      <c r="EK863" t="str">
        <f>IF(Table1[[#This Row],[Ledger 13]]="","",IF(Table1[[#This Row],[Effect 13]]="Dr.","Yes","No"))</f>
        <v/>
      </c>
      <c r="EL863" t="str">
        <f>IF(Table1[[#This Row],[Ledger 13]]="","",Table1[[#This Row],[Ledger 13]])</f>
        <v/>
      </c>
      <c r="EM863" t="str">
        <f>IF(Table1[[#This Row],[Ledger 13]]="","",IF(Table1[[#This Row],[Effect 13]]="Dr.",-Table1[[#This Row],[Amount 13]],Table1[[#This Row],[Amount 13]]))</f>
        <v/>
      </c>
      <c r="EP863" t="str">
        <f>IF(Table1[[#This Row],[Ledger 14]]="","","No")</f>
        <v/>
      </c>
      <c r="EQ863" t="str">
        <f>IF(Table1[[#This Row],[Ledger 14]]="","",IF(Table1[[#This Row],[Effect 14]]="Dr.","Yes","No"))</f>
        <v/>
      </c>
      <c r="ER863" t="str">
        <f>IF(Table1[[#This Row],[Ledger 14]]="","",Table1[[#This Row],[Ledger 14]])</f>
        <v/>
      </c>
      <c r="ES863" t="str">
        <f>IF(Table1[[#This Row],[Ledger 14]]="","",IF(Table1[[#This Row],[Effect 14]]="Dr.",-Table1[[#This Row],[Amount 14]],Table1[[#This Row],[Amount 14]]))</f>
        <v/>
      </c>
      <c r="EV863" t="str">
        <f>IF(Table1[[#This Row],[Ledger 15]]="","","No")</f>
        <v/>
      </c>
      <c r="EW863" t="str">
        <f>IF(Table1[[#This Row],[Ledger 15]]="","",IF(Table1[[#This Row],[Effect 15]]="Dr.","Yes","No"))</f>
        <v/>
      </c>
      <c r="EX863" t="str">
        <f>IF(Table1[[#This Row],[Ledger 15]]="","",Table1[[#This Row],[Ledger 15]])</f>
        <v/>
      </c>
      <c r="EY863" t="str">
        <f>IF(Table1[[#This Row],[Ledger 15]]="","",IF(Table1[[#This Row],[Effect 15]]="Dr.",-Table1[[#This Row],[Amount 15]],Table1[[#This Row],[Amount 15]]))</f>
        <v/>
      </c>
      <c r="FD8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3">
        <f>IF(Table1[[#This Row],[Date]]="",0,IF(AND(Table1[[#This Row],[Date]]&gt;=$FE$2,Table1[[#This Row],[Date]]&lt;=$FE$3),0,1))</f>
        <v>0</v>
      </c>
      <c r="FF863">
        <f>IF(Table1[[#This Row],[Date]]="",0,IF(TYPE(VLOOKUP(Table1[[#This Row],[Voucher Type]],Table1[[#All],[Voucher Type Master]],1,FALSE))=16,1,0))</f>
        <v>0</v>
      </c>
      <c r="FG863">
        <f>IF(TYPE(IF(Table1[[#This Row],[Date]]="",0,IF(VLOOKUP(Table1[[#This Row],[Voucher Type]],$FY$5:$FZ$13,2,0)=Table1[[#This Row],[Effect 1]],0,1)))=16,1,0)</f>
        <v>0</v>
      </c>
      <c r="FH8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3">
        <f>IF(LEN(Table1[[#This Row],[Ledger 1]])&gt;0,IF(TYPE(VLOOKUP(Table1[[#This Row],[Ledger 1]],GZ:GZ,1,0))=16,1,0),0)</f>
        <v>0</v>
      </c>
      <c r="FJ863">
        <f>IF(LEN(Table1[[#This Row],[Ledger 2]])&gt;0,IF(TYPE(VLOOKUP(Table1[[#This Row],[Ledger 2]],GZ:GZ,1,0))=16,1,0),0)</f>
        <v>0</v>
      </c>
      <c r="FK863">
        <f>IF(LEN(Table1[[#This Row],[Ledger 3]])&gt;0,IF(TYPE(VLOOKUP(Table1[[#This Row],[Ledger 3]],GZ:GZ,1,0))=16,1,0),0)</f>
        <v>0</v>
      </c>
      <c r="FL863">
        <f>IF(LEN(Table1[[#This Row],[Ledger 4]])&gt;0,IF(TYPE(VLOOKUP(Table1[[#This Row],[Ledger 4]],GZ:GZ,1,0))=16,1,0),0)</f>
        <v>0</v>
      </c>
      <c r="FM863">
        <f>IF(LEN(Table1[[#This Row],[Ledger 5]])&gt;0,IF(TYPE(VLOOKUP(Table1[[#This Row],[Ledger 5]],GZ:GZ,1,0))=16,1,0),0)</f>
        <v>0</v>
      </c>
      <c r="FN863">
        <f>IF(LEN(Table1[[#This Row],[Ledger 6]])&gt;0,IF(TYPE(VLOOKUP(Table1[[#This Row],[Ledger 6]],$GZ:$GZ,1,0))=16,1,0),0)</f>
        <v>0</v>
      </c>
      <c r="FO863">
        <f>IF(LEN(Table1[[#This Row],[Ledger 7]])&gt;0,IF(TYPE(VLOOKUP(Table1[[#This Row],[Ledger 7]],$GZ:$GZ,1,0))=16,1,0),0)</f>
        <v>0</v>
      </c>
      <c r="FP863">
        <f>IF(LEN(Table1[[#This Row],[Ledger 8]])&gt;0,IF(TYPE(VLOOKUP(Table1[[#This Row],[Ledger 8]],$GZ:$GZ,1,0))=16,1,0),0)</f>
        <v>0</v>
      </c>
      <c r="FQ863">
        <f>IF(LEN(Table1[[#This Row],[Ledger 9]])&gt;0,IF(TYPE(VLOOKUP(Table1[[#This Row],[Ledger 9]],$GZ:$GZ,1,0))=16,1,0),0)</f>
        <v>0</v>
      </c>
      <c r="FR863">
        <f>IF(LEN(Table1[[#This Row],[Ledger 10]])&gt;0,IF(TYPE(VLOOKUP(Table1[[#This Row],[Ledger 10]],$GZ:$GZ,1,0))=16,1,0),0)</f>
        <v>0</v>
      </c>
      <c r="FS863">
        <f>IF(LEN(Table1[[#This Row],[Ledger 11]])&gt;0,IF(TYPE(VLOOKUP(Table1[[#This Row],[Ledger 11]],$GZ:$GZ,1,0))=16,1,0),0)</f>
        <v>0</v>
      </c>
      <c r="FT863">
        <f>IF(LEN(Table1[[#This Row],[Ledger 12]])&gt;0,IF(TYPE(VLOOKUP(Table1[[#This Row],[Ledger 12]],$GZ:$GZ,1,0))=16,1,0),0)</f>
        <v>0</v>
      </c>
      <c r="FU863">
        <f>IF(LEN(Table1[[#This Row],[Ledger 13]])&gt;0,IF(TYPE(VLOOKUP(Table1[[#This Row],[Ledger 13]],$GZ:$GZ,1,0))=16,1,0),0)</f>
        <v>0</v>
      </c>
      <c r="FV863">
        <f>IF(LEN(Table1[[#This Row],[Ledger 14]])&gt;0,IF(TYPE(VLOOKUP(Table1[[#This Row],[Ledger 14]],$GZ:$GZ,1,0))=16,1,0),0)</f>
        <v>0</v>
      </c>
      <c r="FW863">
        <f>IF(LEN(Table1[[#This Row],[Ledger 15]])&gt;0,IF(TYPE(VLOOKUP(Table1[[#This Row],[Ledger 15]],$GZ:$GZ,1,0))=16,1,0),0)</f>
        <v>0</v>
      </c>
    </row>
    <row r="864" spans="4:179" ht="33" customHeight="1" x14ac:dyDescent="0.45">
      <c r="D864" s="8">
        <f t="shared" si="22"/>
        <v>859</v>
      </c>
      <c r="E864" s="32"/>
      <c r="F864" s="34"/>
      <c r="G864" s="34"/>
      <c r="H864" s="34"/>
      <c r="I864" s="34"/>
      <c r="J864" s="38"/>
      <c r="K864" s="33"/>
      <c r="L864" s="36"/>
      <c r="M864" s="35"/>
      <c r="N864" s="34"/>
      <c r="O864" s="41"/>
      <c r="P864" s="35"/>
      <c r="Q864" s="34"/>
      <c r="R864" s="37"/>
      <c r="S864" s="35"/>
      <c r="T864" s="34"/>
      <c r="U864" s="37"/>
      <c r="V864" s="35"/>
      <c r="W864" s="34"/>
      <c r="X864" s="37"/>
      <c r="Y864" s="35"/>
      <c r="Z864" s="34"/>
      <c r="AA864" s="37"/>
      <c r="AB864" s="35"/>
      <c r="AC864" s="34"/>
      <c r="AD864" s="37"/>
      <c r="AE864" s="35"/>
      <c r="AF864" s="34"/>
      <c r="AG864" s="37"/>
      <c r="AH864" s="35"/>
      <c r="AI864" s="34"/>
      <c r="AJ864" s="37"/>
      <c r="AK864" s="35"/>
      <c r="AL864" s="34"/>
      <c r="AM864" s="37"/>
      <c r="AN864" s="35"/>
      <c r="AO864" s="34"/>
      <c r="AP864" s="37"/>
      <c r="AQ864" s="35"/>
      <c r="AR864" s="34"/>
      <c r="AS864" s="37"/>
      <c r="AT864" s="35"/>
      <c r="AU864" s="34"/>
      <c r="AV864" s="37"/>
      <c r="AW864" s="35"/>
      <c r="AX864" s="34"/>
      <c r="AY864" s="37"/>
      <c r="AZ864" s="35"/>
      <c r="BA864" s="34"/>
      <c r="BB864" s="37"/>
      <c r="BC8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4" s="7"/>
      <c r="BF864" t="str">
        <f>IF(Table1[[#This Row],[Date]]="","","&amp;lt;VOUCHER REMOTEID="&amp;""""&amp;$A$11&amp;$A$13&amp;ROW()&amp;""""&amp;" VCHTYPE="""&amp;F864&amp;""" ACTION="""&amp;"Create"&amp;"""&amp;gt;")</f>
        <v/>
      </c>
      <c r="BG864" t="str">
        <f>IF(Table1[[#This Row],[Date]]="","",TEXT(Table1[[#This Row],[Date]],"yyyymmdd"))</f>
        <v/>
      </c>
      <c r="BH864" t="str">
        <f>Table1[[#This Row],[Date2]]</f>
        <v/>
      </c>
      <c r="BI864" t="str">
        <f>IF(Table1[[#This Row],[Date]]="","",Table1[[#This Row],[Voucher Type]])</f>
        <v/>
      </c>
      <c r="BJ864" t="str">
        <f>IF(Table1[[#This Row],[Ref No / Invoice No]]="","",Table1[[#This Row],[Ref No / Invoice No]])</f>
        <v/>
      </c>
      <c r="BK864" t="str">
        <f>IF(Table1[[#This Row],[Voucher No]]="","",Table1[[#This Row],[Voucher No]])</f>
        <v/>
      </c>
      <c r="BL864" t="str">
        <f>IF(Table1[[#This Row],[Date]]="","",Table1[[#This Row],[Narration]])</f>
        <v/>
      </c>
      <c r="BM864" t="str">
        <f>IF(Table1[[#This Row],[Date]]="","",$A$11&amp;$A$13&amp;ROW())</f>
        <v/>
      </c>
      <c r="BN864" t="str">
        <f>IF(Table1[[#This Row],[Date]]="","",$A$13)</f>
        <v/>
      </c>
      <c r="BP864" t="str">
        <f>IF(Table1[[#This Row],[Ledger 1]]="","","No")</f>
        <v/>
      </c>
      <c r="BQ864" t="str">
        <f>IF(Table1[[#This Row],[Date]]="","",IF(Table1[[#This Row],[Effect 1]]="Dr.","Yes","No"))</f>
        <v/>
      </c>
      <c r="BR864" t="str">
        <f>IF(Table1[[#This Row],[Date]]="","",Table1[[#This Row],[Ledger 1]])</f>
        <v/>
      </c>
      <c r="BS864" t="str">
        <f>IF(Table1[[#This Row],[Date]]="","",IF(Table1[[#This Row],[Effect 1]]="Dr.",-Table1[[#This Row],[Amount 1]],Table1[[#This Row],[Amount 1]]))</f>
        <v/>
      </c>
      <c r="BV864" t="str">
        <f>IF(Table1[[#This Row],[Ledger 2]]="","","No")</f>
        <v/>
      </c>
      <c r="BW864" t="str">
        <f>IF(Table1[[#This Row],[Date]]="","",IF(Table1[[#This Row],[Effect 2]]="Dr.","Yes","No"))</f>
        <v/>
      </c>
      <c r="BX864" t="str">
        <f>IF(Table1[[#This Row],[Date]]="","",Table1[[#This Row],[Ledger 2]])</f>
        <v/>
      </c>
      <c r="BY864" t="str">
        <f>IF(Table1[[#This Row],[Date]]="","",IF(Table1[[#This Row],[Effect 2]]="Dr.",-Table1[[#This Row],[Amount 2]],Table1[[#This Row],[Amount 2]]))</f>
        <v/>
      </c>
      <c r="CB864" t="str">
        <f>IF(Table1[[#This Row],[Ledger 3]]="","","No")</f>
        <v/>
      </c>
      <c r="CC864" t="str">
        <f>IF(Table1[[#This Row],[Ledger 3]]="","",IF(Table1[[#This Row],[Effect 3]]="Dr.","Yes","No"))</f>
        <v/>
      </c>
      <c r="CD864" t="str">
        <f>IF(Table1[[#This Row],[Ledger 3]]="","",Table1[[#This Row],[Ledger 3]])</f>
        <v/>
      </c>
      <c r="CE864" t="str">
        <f>IF(Table1[[#This Row],[Ledger 3]]="","",IF(Table1[[#This Row],[Effect 3]]="Dr.",-Table1[[#This Row],[Amount 3]],Table1[[#This Row],[Amount 3]]))</f>
        <v/>
      </c>
      <c r="CH864" t="str">
        <f>IF(Table1[[#This Row],[Ledger 4]]="","","No")</f>
        <v/>
      </c>
      <c r="CI864" t="str">
        <f>IF(Table1[[#This Row],[Ledger 4]]="","",IF(Table1[[#This Row],[Effect 4]]="Dr.","Yes","No"))</f>
        <v/>
      </c>
      <c r="CJ864" t="str">
        <f>IF(Table1[[#This Row],[Ledger 4]]="","",Table1[[#This Row],[Ledger 4]])</f>
        <v/>
      </c>
      <c r="CK864" t="str">
        <f>IF(Table1[[#This Row],[Ledger 4]]="","",IF(Table1[[#This Row],[Effect 4]]="Dr.",-Table1[[#This Row],[Amount 4]],Table1[[#This Row],[Amount 4]]))</f>
        <v/>
      </c>
      <c r="CN864" t="str">
        <f>IF(Table1[[#This Row],[Ledger 5]]="","","No")</f>
        <v/>
      </c>
      <c r="CO864" t="str">
        <f>IF(Table1[[#This Row],[Ledger 5]]="","",IF(Table1[[#This Row],[Effect 5]]="Dr.","Yes","No"))</f>
        <v/>
      </c>
      <c r="CP864" t="str">
        <f>IF(Table1[[#This Row],[Ledger 5]]="","",Table1[[#This Row],[Ledger 5]])</f>
        <v/>
      </c>
      <c r="CQ864" t="str">
        <f>IF(Table1[[#This Row],[Ledger 5]]="","",IF(Table1[[#This Row],[Effect 5]]="Dr.",-Table1[[#This Row],[Amount 5]],Table1[[#This Row],[Amount 5]]))</f>
        <v/>
      </c>
      <c r="CT864" t="str">
        <f>IF(Table1[[#This Row],[Ledger 6]]="","","No")</f>
        <v/>
      </c>
      <c r="CU864" t="str">
        <f>IF(Table1[[#This Row],[Ledger 6]]="","",IF(Table1[[#This Row],[Effect 6]]="Dr.","Yes","No"))</f>
        <v/>
      </c>
      <c r="CV864" t="str">
        <f>IF(Table1[[#This Row],[Ledger 6]]="","",Table1[[#This Row],[Ledger 6]])</f>
        <v/>
      </c>
      <c r="CW864" t="str">
        <f>IF(Table1[[#This Row],[Ledger 6]]="","",IF(Table1[[#This Row],[Effect 6]]="Dr.",-Table1[[#This Row],[Amount 6]],Table1[[#This Row],[Amount 6]]))</f>
        <v/>
      </c>
      <c r="CZ864" t="str">
        <f>IF(Table1[[#This Row],[Ledger 7]]="","","No")</f>
        <v/>
      </c>
      <c r="DA864" t="str">
        <f>IF(Table1[[#This Row],[Ledger 7]]="","",IF(Table1[[#This Row],[Effect 7]]="Dr.","Yes","No"))</f>
        <v/>
      </c>
      <c r="DB864" t="str">
        <f>IF(Table1[[#This Row],[Ledger 7]]="","",Table1[[#This Row],[Ledger 7]])</f>
        <v/>
      </c>
      <c r="DC864" t="str">
        <f>IF(Table1[[#This Row],[Ledger 7]]="","",IF(Table1[[#This Row],[Effect 7]]="Dr.",-Table1[[#This Row],[Amount 7]],Table1[[#This Row],[Amount 7]]))</f>
        <v/>
      </c>
      <c r="DF864" t="str">
        <f>IF(Table1[[#This Row],[Ledger 8]]="","","No")</f>
        <v/>
      </c>
      <c r="DG864" t="str">
        <f>IF(Table1[[#This Row],[Ledger 8]]="","",IF(Table1[[#This Row],[Effect 8]]="Dr.","Yes","No"))</f>
        <v/>
      </c>
      <c r="DH864" t="str">
        <f>IF(Table1[[#This Row],[Ledger 8]]="","",Table1[[#This Row],[Ledger 8]])</f>
        <v/>
      </c>
      <c r="DI864" t="str">
        <f>IF(Table1[[#This Row],[Ledger 8]]="","",IF(Table1[[#This Row],[Effect 8]]="Dr.",-Table1[[#This Row],[Amount 8]],Table1[[#This Row],[Amount 8]]))</f>
        <v/>
      </c>
      <c r="DL864" t="str">
        <f>IF(Table1[[#This Row],[Ledger 9]]="","","No")</f>
        <v/>
      </c>
      <c r="DM864" t="str">
        <f>IF(Table1[[#This Row],[Ledger 9]]="","",IF(Table1[[#This Row],[Effect 9]]="Dr.","Yes","No"))</f>
        <v/>
      </c>
      <c r="DN864" t="str">
        <f>IF(Table1[[#This Row],[Ledger 9]]="","",Table1[[#This Row],[Ledger 9]])</f>
        <v/>
      </c>
      <c r="DO864" t="str">
        <f>IF(Table1[[#This Row],[Ledger 9]]="","",IF(Table1[[#This Row],[Effect 9]]="Dr.",-Table1[[#This Row],[Amount 9]],Table1[[#This Row],[Amount 9]]))</f>
        <v/>
      </c>
      <c r="DR864" t="str">
        <f>IF(Table1[[#This Row],[Ledger 10]]="","","No")</f>
        <v/>
      </c>
      <c r="DS864" t="str">
        <f>IF(Table1[[#This Row],[Ledger 10]]="","",IF(Table1[[#This Row],[Effect 10]]="Dr.","Yes","No"))</f>
        <v/>
      </c>
      <c r="DT864" t="str">
        <f>IF(Table1[[#This Row],[Ledger 10]]="","",Table1[[#This Row],[Ledger 10]])</f>
        <v/>
      </c>
      <c r="DU864" t="str">
        <f>IF(Table1[[#This Row],[Ledger 10]]="","",IF(Table1[[#This Row],[Effect 10]]="Dr.",-Table1[[#This Row],[Amount 10]],Table1[[#This Row],[Amount 10]]))</f>
        <v/>
      </c>
      <c r="DX864" t="str">
        <f>IF(Table1[[#This Row],[Ledger 11]]="","","No")</f>
        <v/>
      </c>
      <c r="DY864" t="str">
        <f>IF(Table1[[#This Row],[Ledger 11]]="","",IF(Table1[[#This Row],[Effect 11]]="Dr.","Yes","No"))</f>
        <v/>
      </c>
      <c r="DZ864" t="str">
        <f>IF(Table1[[#This Row],[Ledger 11]]="","",Table1[[#This Row],[Ledger 11]])</f>
        <v/>
      </c>
      <c r="EA864" t="str">
        <f>IF(Table1[[#This Row],[Ledger 11]]="","",IF(Table1[[#This Row],[Effect 11]]="Dr.",-Table1[[#This Row],[Amount 11]],Table1[[#This Row],[Amount 11]]))</f>
        <v/>
      </c>
      <c r="ED864" t="str">
        <f>IF(Table1[[#This Row],[Ledger 12]]="","","No")</f>
        <v/>
      </c>
      <c r="EE864" t="str">
        <f>IF(Table1[[#This Row],[Ledger 12]]="","",IF(Table1[[#This Row],[Effect 12]]="Dr.","Yes","No"))</f>
        <v/>
      </c>
      <c r="EF864" t="str">
        <f>IF(Table1[[#This Row],[Ledger 12]]="","",Table1[[#This Row],[Ledger 12]])</f>
        <v/>
      </c>
      <c r="EG864" t="str">
        <f>IF(Table1[[#This Row],[Ledger 12]]="","",IF(Table1[[#This Row],[Effect 12]]="Dr.",-Table1[[#This Row],[Amount 12]],Table1[[#This Row],[Amount 12]]))</f>
        <v/>
      </c>
      <c r="EJ864" t="str">
        <f>IF(Table1[[#This Row],[Ledger 13]]="","","No")</f>
        <v/>
      </c>
      <c r="EK864" t="str">
        <f>IF(Table1[[#This Row],[Ledger 13]]="","",IF(Table1[[#This Row],[Effect 13]]="Dr.","Yes","No"))</f>
        <v/>
      </c>
      <c r="EL864" t="str">
        <f>IF(Table1[[#This Row],[Ledger 13]]="","",Table1[[#This Row],[Ledger 13]])</f>
        <v/>
      </c>
      <c r="EM864" t="str">
        <f>IF(Table1[[#This Row],[Ledger 13]]="","",IF(Table1[[#This Row],[Effect 13]]="Dr.",-Table1[[#This Row],[Amount 13]],Table1[[#This Row],[Amount 13]]))</f>
        <v/>
      </c>
      <c r="EP864" t="str">
        <f>IF(Table1[[#This Row],[Ledger 14]]="","","No")</f>
        <v/>
      </c>
      <c r="EQ864" t="str">
        <f>IF(Table1[[#This Row],[Ledger 14]]="","",IF(Table1[[#This Row],[Effect 14]]="Dr.","Yes","No"))</f>
        <v/>
      </c>
      <c r="ER864" t="str">
        <f>IF(Table1[[#This Row],[Ledger 14]]="","",Table1[[#This Row],[Ledger 14]])</f>
        <v/>
      </c>
      <c r="ES864" t="str">
        <f>IF(Table1[[#This Row],[Ledger 14]]="","",IF(Table1[[#This Row],[Effect 14]]="Dr.",-Table1[[#This Row],[Amount 14]],Table1[[#This Row],[Amount 14]]))</f>
        <v/>
      </c>
      <c r="EV864" t="str">
        <f>IF(Table1[[#This Row],[Ledger 15]]="","","No")</f>
        <v/>
      </c>
      <c r="EW864" t="str">
        <f>IF(Table1[[#This Row],[Ledger 15]]="","",IF(Table1[[#This Row],[Effect 15]]="Dr.","Yes","No"))</f>
        <v/>
      </c>
      <c r="EX864" t="str">
        <f>IF(Table1[[#This Row],[Ledger 15]]="","",Table1[[#This Row],[Ledger 15]])</f>
        <v/>
      </c>
      <c r="EY864" t="str">
        <f>IF(Table1[[#This Row],[Ledger 15]]="","",IF(Table1[[#This Row],[Effect 15]]="Dr.",-Table1[[#This Row],[Amount 15]],Table1[[#This Row],[Amount 15]]))</f>
        <v/>
      </c>
      <c r="FD8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4">
        <f>IF(Table1[[#This Row],[Date]]="",0,IF(AND(Table1[[#This Row],[Date]]&gt;=$FE$2,Table1[[#This Row],[Date]]&lt;=$FE$3),0,1))</f>
        <v>0</v>
      </c>
      <c r="FF864">
        <f>IF(Table1[[#This Row],[Date]]="",0,IF(TYPE(VLOOKUP(Table1[[#This Row],[Voucher Type]],Table1[[#All],[Voucher Type Master]],1,FALSE))=16,1,0))</f>
        <v>0</v>
      </c>
      <c r="FG864">
        <f>IF(TYPE(IF(Table1[[#This Row],[Date]]="",0,IF(VLOOKUP(Table1[[#This Row],[Voucher Type]],$FY$5:$FZ$13,2,0)=Table1[[#This Row],[Effect 1]],0,1)))=16,1,0)</f>
        <v>0</v>
      </c>
      <c r="FH8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4">
        <f>IF(LEN(Table1[[#This Row],[Ledger 1]])&gt;0,IF(TYPE(VLOOKUP(Table1[[#This Row],[Ledger 1]],GZ:GZ,1,0))=16,1,0),0)</f>
        <v>0</v>
      </c>
      <c r="FJ864">
        <f>IF(LEN(Table1[[#This Row],[Ledger 2]])&gt;0,IF(TYPE(VLOOKUP(Table1[[#This Row],[Ledger 2]],GZ:GZ,1,0))=16,1,0),0)</f>
        <v>0</v>
      </c>
      <c r="FK864">
        <f>IF(LEN(Table1[[#This Row],[Ledger 3]])&gt;0,IF(TYPE(VLOOKUP(Table1[[#This Row],[Ledger 3]],GZ:GZ,1,0))=16,1,0),0)</f>
        <v>0</v>
      </c>
      <c r="FL864">
        <f>IF(LEN(Table1[[#This Row],[Ledger 4]])&gt;0,IF(TYPE(VLOOKUP(Table1[[#This Row],[Ledger 4]],GZ:GZ,1,0))=16,1,0),0)</f>
        <v>0</v>
      </c>
      <c r="FM864">
        <f>IF(LEN(Table1[[#This Row],[Ledger 5]])&gt;0,IF(TYPE(VLOOKUP(Table1[[#This Row],[Ledger 5]],GZ:GZ,1,0))=16,1,0),0)</f>
        <v>0</v>
      </c>
      <c r="FN864">
        <f>IF(LEN(Table1[[#This Row],[Ledger 6]])&gt;0,IF(TYPE(VLOOKUP(Table1[[#This Row],[Ledger 6]],$GZ:$GZ,1,0))=16,1,0),0)</f>
        <v>0</v>
      </c>
      <c r="FO864">
        <f>IF(LEN(Table1[[#This Row],[Ledger 7]])&gt;0,IF(TYPE(VLOOKUP(Table1[[#This Row],[Ledger 7]],$GZ:$GZ,1,0))=16,1,0),0)</f>
        <v>0</v>
      </c>
      <c r="FP864">
        <f>IF(LEN(Table1[[#This Row],[Ledger 8]])&gt;0,IF(TYPE(VLOOKUP(Table1[[#This Row],[Ledger 8]],$GZ:$GZ,1,0))=16,1,0),0)</f>
        <v>0</v>
      </c>
      <c r="FQ864">
        <f>IF(LEN(Table1[[#This Row],[Ledger 9]])&gt;0,IF(TYPE(VLOOKUP(Table1[[#This Row],[Ledger 9]],$GZ:$GZ,1,0))=16,1,0),0)</f>
        <v>0</v>
      </c>
      <c r="FR864">
        <f>IF(LEN(Table1[[#This Row],[Ledger 10]])&gt;0,IF(TYPE(VLOOKUP(Table1[[#This Row],[Ledger 10]],$GZ:$GZ,1,0))=16,1,0),0)</f>
        <v>0</v>
      </c>
      <c r="FS864">
        <f>IF(LEN(Table1[[#This Row],[Ledger 11]])&gt;0,IF(TYPE(VLOOKUP(Table1[[#This Row],[Ledger 11]],$GZ:$GZ,1,0))=16,1,0),0)</f>
        <v>0</v>
      </c>
      <c r="FT864">
        <f>IF(LEN(Table1[[#This Row],[Ledger 12]])&gt;0,IF(TYPE(VLOOKUP(Table1[[#This Row],[Ledger 12]],$GZ:$GZ,1,0))=16,1,0),0)</f>
        <v>0</v>
      </c>
      <c r="FU864">
        <f>IF(LEN(Table1[[#This Row],[Ledger 13]])&gt;0,IF(TYPE(VLOOKUP(Table1[[#This Row],[Ledger 13]],$GZ:$GZ,1,0))=16,1,0),0)</f>
        <v>0</v>
      </c>
      <c r="FV864">
        <f>IF(LEN(Table1[[#This Row],[Ledger 14]])&gt;0,IF(TYPE(VLOOKUP(Table1[[#This Row],[Ledger 14]],$GZ:$GZ,1,0))=16,1,0),0)</f>
        <v>0</v>
      </c>
      <c r="FW864">
        <f>IF(LEN(Table1[[#This Row],[Ledger 15]])&gt;0,IF(TYPE(VLOOKUP(Table1[[#This Row],[Ledger 15]],$GZ:$GZ,1,0))=16,1,0),0)</f>
        <v>0</v>
      </c>
    </row>
    <row r="865" spans="4:179" ht="33" customHeight="1" x14ac:dyDescent="0.45">
      <c r="D865" s="8">
        <f t="shared" si="22"/>
        <v>860</v>
      </c>
      <c r="E865" s="32"/>
      <c r="F865" s="34"/>
      <c r="G865" s="34"/>
      <c r="H865" s="34"/>
      <c r="I865" s="34"/>
      <c r="J865" s="38"/>
      <c r="K865" s="33"/>
      <c r="L865" s="36"/>
      <c r="M865" s="35"/>
      <c r="N865" s="34"/>
      <c r="O865" s="41"/>
      <c r="P865" s="35"/>
      <c r="Q865" s="34"/>
      <c r="R865" s="37"/>
      <c r="S865" s="35"/>
      <c r="T865" s="34"/>
      <c r="U865" s="37"/>
      <c r="V865" s="35"/>
      <c r="W865" s="34"/>
      <c r="X865" s="37"/>
      <c r="Y865" s="35"/>
      <c r="Z865" s="34"/>
      <c r="AA865" s="37"/>
      <c r="AB865" s="35"/>
      <c r="AC865" s="34"/>
      <c r="AD865" s="37"/>
      <c r="AE865" s="35"/>
      <c r="AF865" s="34"/>
      <c r="AG865" s="37"/>
      <c r="AH865" s="35"/>
      <c r="AI865" s="34"/>
      <c r="AJ865" s="37"/>
      <c r="AK865" s="35"/>
      <c r="AL865" s="34"/>
      <c r="AM865" s="37"/>
      <c r="AN865" s="35"/>
      <c r="AO865" s="34"/>
      <c r="AP865" s="37"/>
      <c r="AQ865" s="35"/>
      <c r="AR865" s="34"/>
      <c r="AS865" s="37"/>
      <c r="AT865" s="35"/>
      <c r="AU865" s="34"/>
      <c r="AV865" s="37"/>
      <c r="AW865" s="35"/>
      <c r="AX865" s="34"/>
      <c r="AY865" s="37"/>
      <c r="AZ865" s="35"/>
      <c r="BA865" s="34"/>
      <c r="BB865" s="37"/>
      <c r="BC8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5" s="7"/>
      <c r="BF865" t="str">
        <f>IF(Table1[[#This Row],[Date]]="","","&amp;lt;VOUCHER REMOTEID="&amp;""""&amp;$A$11&amp;$A$13&amp;ROW()&amp;""""&amp;" VCHTYPE="""&amp;F865&amp;""" ACTION="""&amp;"Create"&amp;"""&amp;gt;")</f>
        <v/>
      </c>
      <c r="BG865" t="str">
        <f>IF(Table1[[#This Row],[Date]]="","",TEXT(Table1[[#This Row],[Date]],"yyyymmdd"))</f>
        <v/>
      </c>
      <c r="BH865" t="str">
        <f>Table1[[#This Row],[Date2]]</f>
        <v/>
      </c>
      <c r="BI865" t="str">
        <f>IF(Table1[[#This Row],[Date]]="","",Table1[[#This Row],[Voucher Type]])</f>
        <v/>
      </c>
      <c r="BJ865" t="str">
        <f>IF(Table1[[#This Row],[Ref No / Invoice No]]="","",Table1[[#This Row],[Ref No / Invoice No]])</f>
        <v/>
      </c>
      <c r="BK865" t="str">
        <f>IF(Table1[[#This Row],[Voucher No]]="","",Table1[[#This Row],[Voucher No]])</f>
        <v/>
      </c>
      <c r="BL865" t="str">
        <f>IF(Table1[[#This Row],[Date]]="","",Table1[[#This Row],[Narration]])</f>
        <v/>
      </c>
      <c r="BM865" t="str">
        <f>IF(Table1[[#This Row],[Date]]="","",$A$11&amp;$A$13&amp;ROW())</f>
        <v/>
      </c>
      <c r="BN865" t="str">
        <f>IF(Table1[[#This Row],[Date]]="","",$A$13)</f>
        <v/>
      </c>
      <c r="BP865" t="str">
        <f>IF(Table1[[#This Row],[Ledger 1]]="","","No")</f>
        <v/>
      </c>
      <c r="BQ865" t="str">
        <f>IF(Table1[[#This Row],[Date]]="","",IF(Table1[[#This Row],[Effect 1]]="Dr.","Yes","No"))</f>
        <v/>
      </c>
      <c r="BR865" t="str">
        <f>IF(Table1[[#This Row],[Date]]="","",Table1[[#This Row],[Ledger 1]])</f>
        <v/>
      </c>
      <c r="BS865" t="str">
        <f>IF(Table1[[#This Row],[Date]]="","",IF(Table1[[#This Row],[Effect 1]]="Dr.",-Table1[[#This Row],[Amount 1]],Table1[[#This Row],[Amount 1]]))</f>
        <v/>
      </c>
      <c r="BV865" t="str">
        <f>IF(Table1[[#This Row],[Ledger 2]]="","","No")</f>
        <v/>
      </c>
      <c r="BW865" t="str">
        <f>IF(Table1[[#This Row],[Date]]="","",IF(Table1[[#This Row],[Effect 2]]="Dr.","Yes","No"))</f>
        <v/>
      </c>
      <c r="BX865" t="str">
        <f>IF(Table1[[#This Row],[Date]]="","",Table1[[#This Row],[Ledger 2]])</f>
        <v/>
      </c>
      <c r="BY865" t="str">
        <f>IF(Table1[[#This Row],[Date]]="","",IF(Table1[[#This Row],[Effect 2]]="Dr.",-Table1[[#This Row],[Amount 2]],Table1[[#This Row],[Amount 2]]))</f>
        <v/>
      </c>
      <c r="CB865" t="str">
        <f>IF(Table1[[#This Row],[Ledger 3]]="","","No")</f>
        <v/>
      </c>
      <c r="CC865" t="str">
        <f>IF(Table1[[#This Row],[Ledger 3]]="","",IF(Table1[[#This Row],[Effect 3]]="Dr.","Yes","No"))</f>
        <v/>
      </c>
      <c r="CD865" t="str">
        <f>IF(Table1[[#This Row],[Ledger 3]]="","",Table1[[#This Row],[Ledger 3]])</f>
        <v/>
      </c>
      <c r="CE865" t="str">
        <f>IF(Table1[[#This Row],[Ledger 3]]="","",IF(Table1[[#This Row],[Effect 3]]="Dr.",-Table1[[#This Row],[Amount 3]],Table1[[#This Row],[Amount 3]]))</f>
        <v/>
      </c>
      <c r="CH865" t="str">
        <f>IF(Table1[[#This Row],[Ledger 4]]="","","No")</f>
        <v/>
      </c>
      <c r="CI865" t="str">
        <f>IF(Table1[[#This Row],[Ledger 4]]="","",IF(Table1[[#This Row],[Effect 4]]="Dr.","Yes","No"))</f>
        <v/>
      </c>
      <c r="CJ865" t="str">
        <f>IF(Table1[[#This Row],[Ledger 4]]="","",Table1[[#This Row],[Ledger 4]])</f>
        <v/>
      </c>
      <c r="CK865" t="str">
        <f>IF(Table1[[#This Row],[Ledger 4]]="","",IF(Table1[[#This Row],[Effect 4]]="Dr.",-Table1[[#This Row],[Amount 4]],Table1[[#This Row],[Amount 4]]))</f>
        <v/>
      </c>
      <c r="CN865" t="str">
        <f>IF(Table1[[#This Row],[Ledger 5]]="","","No")</f>
        <v/>
      </c>
      <c r="CO865" t="str">
        <f>IF(Table1[[#This Row],[Ledger 5]]="","",IF(Table1[[#This Row],[Effect 5]]="Dr.","Yes","No"))</f>
        <v/>
      </c>
      <c r="CP865" t="str">
        <f>IF(Table1[[#This Row],[Ledger 5]]="","",Table1[[#This Row],[Ledger 5]])</f>
        <v/>
      </c>
      <c r="CQ865" t="str">
        <f>IF(Table1[[#This Row],[Ledger 5]]="","",IF(Table1[[#This Row],[Effect 5]]="Dr.",-Table1[[#This Row],[Amount 5]],Table1[[#This Row],[Amount 5]]))</f>
        <v/>
      </c>
      <c r="CT865" t="str">
        <f>IF(Table1[[#This Row],[Ledger 6]]="","","No")</f>
        <v/>
      </c>
      <c r="CU865" t="str">
        <f>IF(Table1[[#This Row],[Ledger 6]]="","",IF(Table1[[#This Row],[Effect 6]]="Dr.","Yes","No"))</f>
        <v/>
      </c>
      <c r="CV865" t="str">
        <f>IF(Table1[[#This Row],[Ledger 6]]="","",Table1[[#This Row],[Ledger 6]])</f>
        <v/>
      </c>
      <c r="CW865" t="str">
        <f>IF(Table1[[#This Row],[Ledger 6]]="","",IF(Table1[[#This Row],[Effect 6]]="Dr.",-Table1[[#This Row],[Amount 6]],Table1[[#This Row],[Amount 6]]))</f>
        <v/>
      </c>
      <c r="CZ865" t="str">
        <f>IF(Table1[[#This Row],[Ledger 7]]="","","No")</f>
        <v/>
      </c>
      <c r="DA865" t="str">
        <f>IF(Table1[[#This Row],[Ledger 7]]="","",IF(Table1[[#This Row],[Effect 7]]="Dr.","Yes","No"))</f>
        <v/>
      </c>
      <c r="DB865" t="str">
        <f>IF(Table1[[#This Row],[Ledger 7]]="","",Table1[[#This Row],[Ledger 7]])</f>
        <v/>
      </c>
      <c r="DC865" t="str">
        <f>IF(Table1[[#This Row],[Ledger 7]]="","",IF(Table1[[#This Row],[Effect 7]]="Dr.",-Table1[[#This Row],[Amount 7]],Table1[[#This Row],[Amount 7]]))</f>
        <v/>
      </c>
      <c r="DF865" t="str">
        <f>IF(Table1[[#This Row],[Ledger 8]]="","","No")</f>
        <v/>
      </c>
      <c r="DG865" t="str">
        <f>IF(Table1[[#This Row],[Ledger 8]]="","",IF(Table1[[#This Row],[Effect 8]]="Dr.","Yes","No"))</f>
        <v/>
      </c>
      <c r="DH865" t="str">
        <f>IF(Table1[[#This Row],[Ledger 8]]="","",Table1[[#This Row],[Ledger 8]])</f>
        <v/>
      </c>
      <c r="DI865" t="str">
        <f>IF(Table1[[#This Row],[Ledger 8]]="","",IF(Table1[[#This Row],[Effect 8]]="Dr.",-Table1[[#This Row],[Amount 8]],Table1[[#This Row],[Amount 8]]))</f>
        <v/>
      </c>
      <c r="DL865" t="str">
        <f>IF(Table1[[#This Row],[Ledger 9]]="","","No")</f>
        <v/>
      </c>
      <c r="DM865" t="str">
        <f>IF(Table1[[#This Row],[Ledger 9]]="","",IF(Table1[[#This Row],[Effect 9]]="Dr.","Yes","No"))</f>
        <v/>
      </c>
      <c r="DN865" t="str">
        <f>IF(Table1[[#This Row],[Ledger 9]]="","",Table1[[#This Row],[Ledger 9]])</f>
        <v/>
      </c>
      <c r="DO865" t="str">
        <f>IF(Table1[[#This Row],[Ledger 9]]="","",IF(Table1[[#This Row],[Effect 9]]="Dr.",-Table1[[#This Row],[Amount 9]],Table1[[#This Row],[Amount 9]]))</f>
        <v/>
      </c>
      <c r="DR865" t="str">
        <f>IF(Table1[[#This Row],[Ledger 10]]="","","No")</f>
        <v/>
      </c>
      <c r="DS865" t="str">
        <f>IF(Table1[[#This Row],[Ledger 10]]="","",IF(Table1[[#This Row],[Effect 10]]="Dr.","Yes","No"))</f>
        <v/>
      </c>
      <c r="DT865" t="str">
        <f>IF(Table1[[#This Row],[Ledger 10]]="","",Table1[[#This Row],[Ledger 10]])</f>
        <v/>
      </c>
      <c r="DU865" t="str">
        <f>IF(Table1[[#This Row],[Ledger 10]]="","",IF(Table1[[#This Row],[Effect 10]]="Dr.",-Table1[[#This Row],[Amount 10]],Table1[[#This Row],[Amount 10]]))</f>
        <v/>
      </c>
      <c r="DX865" t="str">
        <f>IF(Table1[[#This Row],[Ledger 11]]="","","No")</f>
        <v/>
      </c>
      <c r="DY865" t="str">
        <f>IF(Table1[[#This Row],[Ledger 11]]="","",IF(Table1[[#This Row],[Effect 11]]="Dr.","Yes","No"))</f>
        <v/>
      </c>
      <c r="DZ865" t="str">
        <f>IF(Table1[[#This Row],[Ledger 11]]="","",Table1[[#This Row],[Ledger 11]])</f>
        <v/>
      </c>
      <c r="EA865" t="str">
        <f>IF(Table1[[#This Row],[Ledger 11]]="","",IF(Table1[[#This Row],[Effect 11]]="Dr.",-Table1[[#This Row],[Amount 11]],Table1[[#This Row],[Amount 11]]))</f>
        <v/>
      </c>
      <c r="ED865" t="str">
        <f>IF(Table1[[#This Row],[Ledger 12]]="","","No")</f>
        <v/>
      </c>
      <c r="EE865" t="str">
        <f>IF(Table1[[#This Row],[Ledger 12]]="","",IF(Table1[[#This Row],[Effect 12]]="Dr.","Yes","No"))</f>
        <v/>
      </c>
      <c r="EF865" t="str">
        <f>IF(Table1[[#This Row],[Ledger 12]]="","",Table1[[#This Row],[Ledger 12]])</f>
        <v/>
      </c>
      <c r="EG865" t="str">
        <f>IF(Table1[[#This Row],[Ledger 12]]="","",IF(Table1[[#This Row],[Effect 12]]="Dr.",-Table1[[#This Row],[Amount 12]],Table1[[#This Row],[Amount 12]]))</f>
        <v/>
      </c>
      <c r="EJ865" t="str">
        <f>IF(Table1[[#This Row],[Ledger 13]]="","","No")</f>
        <v/>
      </c>
      <c r="EK865" t="str">
        <f>IF(Table1[[#This Row],[Ledger 13]]="","",IF(Table1[[#This Row],[Effect 13]]="Dr.","Yes","No"))</f>
        <v/>
      </c>
      <c r="EL865" t="str">
        <f>IF(Table1[[#This Row],[Ledger 13]]="","",Table1[[#This Row],[Ledger 13]])</f>
        <v/>
      </c>
      <c r="EM865" t="str">
        <f>IF(Table1[[#This Row],[Ledger 13]]="","",IF(Table1[[#This Row],[Effect 13]]="Dr.",-Table1[[#This Row],[Amount 13]],Table1[[#This Row],[Amount 13]]))</f>
        <v/>
      </c>
      <c r="EP865" t="str">
        <f>IF(Table1[[#This Row],[Ledger 14]]="","","No")</f>
        <v/>
      </c>
      <c r="EQ865" t="str">
        <f>IF(Table1[[#This Row],[Ledger 14]]="","",IF(Table1[[#This Row],[Effect 14]]="Dr.","Yes","No"))</f>
        <v/>
      </c>
      <c r="ER865" t="str">
        <f>IF(Table1[[#This Row],[Ledger 14]]="","",Table1[[#This Row],[Ledger 14]])</f>
        <v/>
      </c>
      <c r="ES865" t="str">
        <f>IF(Table1[[#This Row],[Ledger 14]]="","",IF(Table1[[#This Row],[Effect 14]]="Dr.",-Table1[[#This Row],[Amount 14]],Table1[[#This Row],[Amount 14]]))</f>
        <v/>
      </c>
      <c r="EV865" t="str">
        <f>IF(Table1[[#This Row],[Ledger 15]]="","","No")</f>
        <v/>
      </c>
      <c r="EW865" t="str">
        <f>IF(Table1[[#This Row],[Ledger 15]]="","",IF(Table1[[#This Row],[Effect 15]]="Dr.","Yes","No"))</f>
        <v/>
      </c>
      <c r="EX865" t="str">
        <f>IF(Table1[[#This Row],[Ledger 15]]="","",Table1[[#This Row],[Ledger 15]])</f>
        <v/>
      </c>
      <c r="EY865" t="str">
        <f>IF(Table1[[#This Row],[Ledger 15]]="","",IF(Table1[[#This Row],[Effect 15]]="Dr.",-Table1[[#This Row],[Amount 15]],Table1[[#This Row],[Amount 15]]))</f>
        <v/>
      </c>
      <c r="FD8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5">
        <f>IF(Table1[[#This Row],[Date]]="",0,IF(AND(Table1[[#This Row],[Date]]&gt;=$FE$2,Table1[[#This Row],[Date]]&lt;=$FE$3),0,1))</f>
        <v>0</v>
      </c>
      <c r="FF865">
        <f>IF(Table1[[#This Row],[Date]]="",0,IF(TYPE(VLOOKUP(Table1[[#This Row],[Voucher Type]],Table1[[#All],[Voucher Type Master]],1,FALSE))=16,1,0))</f>
        <v>0</v>
      </c>
      <c r="FG865">
        <f>IF(TYPE(IF(Table1[[#This Row],[Date]]="",0,IF(VLOOKUP(Table1[[#This Row],[Voucher Type]],$FY$5:$FZ$13,2,0)=Table1[[#This Row],[Effect 1]],0,1)))=16,1,0)</f>
        <v>0</v>
      </c>
      <c r="FH8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5">
        <f>IF(LEN(Table1[[#This Row],[Ledger 1]])&gt;0,IF(TYPE(VLOOKUP(Table1[[#This Row],[Ledger 1]],GZ:GZ,1,0))=16,1,0),0)</f>
        <v>0</v>
      </c>
      <c r="FJ865">
        <f>IF(LEN(Table1[[#This Row],[Ledger 2]])&gt;0,IF(TYPE(VLOOKUP(Table1[[#This Row],[Ledger 2]],GZ:GZ,1,0))=16,1,0),0)</f>
        <v>0</v>
      </c>
      <c r="FK865">
        <f>IF(LEN(Table1[[#This Row],[Ledger 3]])&gt;0,IF(TYPE(VLOOKUP(Table1[[#This Row],[Ledger 3]],GZ:GZ,1,0))=16,1,0),0)</f>
        <v>0</v>
      </c>
      <c r="FL865">
        <f>IF(LEN(Table1[[#This Row],[Ledger 4]])&gt;0,IF(TYPE(VLOOKUP(Table1[[#This Row],[Ledger 4]],GZ:GZ,1,0))=16,1,0),0)</f>
        <v>0</v>
      </c>
      <c r="FM865">
        <f>IF(LEN(Table1[[#This Row],[Ledger 5]])&gt;0,IF(TYPE(VLOOKUP(Table1[[#This Row],[Ledger 5]],GZ:GZ,1,0))=16,1,0),0)</f>
        <v>0</v>
      </c>
      <c r="FN865">
        <f>IF(LEN(Table1[[#This Row],[Ledger 6]])&gt;0,IF(TYPE(VLOOKUP(Table1[[#This Row],[Ledger 6]],$GZ:$GZ,1,0))=16,1,0),0)</f>
        <v>0</v>
      </c>
      <c r="FO865">
        <f>IF(LEN(Table1[[#This Row],[Ledger 7]])&gt;0,IF(TYPE(VLOOKUP(Table1[[#This Row],[Ledger 7]],$GZ:$GZ,1,0))=16,1,0),0)</f>
        <v>0</v>
      </c>
      <c r="FP865">
        <f>IF(LEN(Table1[[#This Row],[Ledger 8]])&gt;0,IF(TYPE(VLOOKUP(Table1[[#This Row],[Ledger 8]],$GZ:$GZ,1,0))=16,1,0),0)</f>
        <v>0</v>
      </c>
      <c r="FQ865">
        <f>IF(LEN(Table1[[#This Row],[Ledger 9]])&gt;0,IF(TYPE(VLOOKUP(Table1[[#This Row],[Ledger 9]],$GZ:$GZ,1,0))=16,1,0),0)</f>
        <v>0</v>
      </c>
      <c r="FR865">
        <f>IF(LEN(Table1[[#This Row],[Ledger 10]])&gt;0,IF(TYPE(VLOOKUP(Table1[[#This Row],[Ledger 10]],$GZ:$GZ,1,0))=16,1,0),0)</f>
        <v>0</v>
      </c>
      <c r="FS865">
        <f>IF(LEN(Table1[[#This Row],[Ledger 11]])&gt;0,IF(TYPE(VLOOKUP(Table1[[#This Row],[Ledger 11]],$GZ:$GZ,1,0))=16,1,0),0)</f>
        <v>0</v>
      </c>
      <c r="FT865">
        <f>IF(LEN(Table1[[#This Row],[Ledger 12]])&gt;0,IF(TYPE(VLOOKUP(Table1[[#This Row],[Ledger 12]],$GZ:$GZ,1,0))=16,1,0),0)</f>
        <v>0</v>
      </c>
      <c r="FU865">
        <f>IF(LEN(Table1[[#This Row],[Ledger 13]])&gt;0,IF(TYPE(VLOOKUP(Table1[[#This Row],[Ledger 13]],$GZ:$GZ,1,0))=16,1,0),0)</f>
        <v>0</v>
      </c>
      <c r="FV865">
        <f>IF(LEN(Table1[[#This Row],[Ledger 14]])&gt;0,IF(TYPE(VLOOKUP(Table1[[#This Row],[Ledger 14]],$GZ:$GZ,1,0))=16,1,0),0)</f>
        <v>0</v>
      </c>
      <c r="FW865">
        <f>IF(LEN(Table1[[#This Row],[Ledger 15]])&gt;0,IF(TYPE(VLOOKUP(Table1[[#This Row],[Ledger 15]],$GZ:$GZ,1,0))=16,1,0),0)</f>
        <v>0</v>
      </c>
    </row>
    <row r="866" spans="4:179" ht="33" customHeight="1" x14ac:dyDescent="0.45">
      <c r="D866" s="8">
        <f t="shared" si="22"/>
        <v>861</v>
      </c>
      <c r="E866" s="32"/>
      <c r="F866" s="34"/>
      <c r="G866" s="34"/>
      <c r="H866" s="34"/>
      <c r="I866" s="34"/>
      <c r="J866" s="38"/>
      <c r="K866" s="33"/>
      <c r="L866" s="36"/>
      <c r="M866" s="35"/>
      <c r="N866" s="34"/>
      <c r="O866" s="41"/>
      <c r="P866" s="35"/>
      <c r="Q866" s="34"/>
      <c r="R866" s="37"/>
      <c r="S866" s="35"/>
      <c r="T866" s="34"/>
      <c r="U866" s="37"/>
      <c r="V866" s="35"/>
      <c r="W866" s="34"/>
      <c r="X866" s="37"/>
      <c r="Y866" s="35"/>
      <c r="Z866" s="34"/>
      <c r="AA866" s="37"/>
      <c r="AB866" s="35"/>
      <c r="AC866" s="34"/>
      <c r="AD866" s="37"/>
      <c r="AE866" s="35"/>
      <c r="AF866" s="34"/>
      <c r="AG866" s="37"/>
      <c r="AH866" s="35"/>
      <c r="AI866" s="34"/>
      <c r="AJ866" s="37"/>
      <c r="AK866" s="35"/>
      <c r="AL866" s="34"/>
      <c r="AM866" s="37"/>
      <c r="AN866" s="35"/>
      <c r="AO866" s="34"/>
      <c r="AP866" s="37"/>
      <c r="AQ866" s="35"/>
      <c r="AR866" s="34"/>
      <c r="AS866" s="37"/>
      <c r="AT866" s="35"/>
      <c r="AU866" s="34"/>
      <c r="AV866" s="37"/>
      <c r="AW866" s="35"/>
      <c r="AX866" s="34"/>
      <c r="AY866" s="37"/>
      <c r="AZ866" s="35"/>
      <c r="BA866" s="34"/>
      <c r="BB866" s="37"/>
      <c r="BC8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6" s="7"/>
      <c r="BF866" t="str">
        <f>IF(Table1[[#This Row],[Date]]="","","&amp;lt;VOUCHER REMOTEID="&amp;""""&amp;$A$11&amp;$A$13&amp;ROW()&amp;""""&amp;" VCHTYPE="""&amp;F866&amp;""" ACTION="""&amp;"Create"&amp;"""&amp;gt;")</f>
        <v/>
      </c>
      <c r="BG866" t="str">
        <f>IF(Table1[[#This Row],[Date]]="","",TEXT(Table1[[#This Row],[Date]],"yyyymmdd"))</f>
        <v/>
      </c>
      <c r="BH866" t="str">
        <f>Table1[[#This Row],[Date2]]</f>
        <v/>
      </c>
      <c r="BI866" t="str">
        <f>IF(Table1[[#This Row],[Date]]="","",Table1[[#This Row],[Voucher Type]])</f>
        <v/>
      </c>
      <c r="BJ866" t="str">
        <f>IF(Table1[[#This Row],[Ref No / Invoice No]]="","",Table1[[#This Row],[Ref No / Invoice No]])</f>
        <v/>
      </c>
      <c r="BK866" t="str">
        <f>IF(Table1[[#This Row],[Voucher No]]="","",Table1[[#This Row],[Voucher No]])</f>
        <v/>
      </c>
      <c r="BL866" t="str">
        <f>IF(Table1[[#This Row],[Date]]="","",Table1[[#This Row],[Narration]])</f>
        <v/>
      </c>
      <c r="BM866" t="str">
        <f>IF(Table1[[#This Row],[Date]]="","",$A$11&amp;$A$13&amp;ROW())</f>
        <v/>
      </c>
      <c r="BN866" t="str">
        <f>IF(Table1[[#This Row],[Date]]="","",$A$13)</f>
        <v/>
      </c>
      <c r="BP866" t="str">
        <f>IF(Table1[[#This Row],[Ledger 1]]="","","No")</f>
        <v/>
      </c>
      <c r="BQ866" t="str">
        <f>IF(Table1[[#This Row],[Date]]="","",IF(Table1[[#This Row],[Effect 1]]="Dr.","Yes","No"))</f>
        <v/>
      </c>
      <c r="BR866" t="str">
        <f>IF(Table1[[#This Row],[Date]]="","",Table1[[#This Row],[Ledger 1]])</f>
        <v/>
      </c>
      <c r="BS866" t="str">
        <f>IF(Table1[[#This Row],[Date]]="","",IF(Table1[[#This Row],[Effect 1]]="Dr.",-Table1[[#This Row],[Amount 1]],Table1[[#This Row],[Amount 1]]))</f>
        <v/>
      </c>
      <c r="BV866" t="str">
        <f>IF(Table1[[#This Row],[Ledger 2]]="","","No")</f>
        <v/>
      </c>
      <c r="BW866" t="str">
        <f>IF(Table1[[#This Row],[Date]]="","",IF(Table1[[#This Row],[Effect 2]]="Dr.","Yes","No"))</f>
        <v/>
      </c>
      <c r="BX866" t="str">
        <f>IF(Table1[[#This Row],[Date]]="","",Table1[[#This Row],[Ledger 2]])</f>
        <v/>
      </c>
      <c r="BY866" t="str">
        <f>IF(Table1[[#This Row],[Date]]="","",IF(Table1[[#This Row],[Effect 2]]="Dr.",-Table1[[#This Row],[Amount 2]],Table1[[#This Row],[Amount 2]]))</f>
        <v/>
      </c>
      <c r="CB866" t="str">
        <f>IF(Table1[[#This Row],[Ledger 3]]="","","No")</f>
        <v/>
      </c>
      <c r="CC866" t="str">
        <f>IF(Table1[[#This Row],[Ledger 3]]="","",IF(Table1[[#This Row],[Effect 3]]="Dr.","Yes","No"))</f>
        <v/>
      </c>
      <c r="CD866" t="str">
        <f>IF(Table1[[#This Row],[Ledger 3]]="","",Table1[[#This Row],[Ledger 3]])</f>
        <v/>
      </c>
      <c r="CE866" t="str">
        <f>IF(Table1[[#This Row],[Ledger 3]]="","",IF(Table1[[#This Row],[Effect 3]]="Dr.",-Table1[[#This Row],[Amount 3]],Table1[[#This Row],[Amount 3]]))</f>
        <v/>
      </c>
      <c r="CH866" t="str">
        <f>IF(Table1[[#This Row],[Ledger 4]]="","","No")</f>
        <v/>
      </c>
      <c r="CI866" t="str">
        <f>IF(Table1[[#This Row],[Ledger 4]]="","",IF(Table1[[#This Row],[Effect 4]]="Dr.","Yes","No"))</f>
        <v/>
      </c>
      <c r="CJ866" t="str">
        <f>IF(Table1[[#This Row],[Ledger 4]]="","",Table1[[#This Row],[Ledger 4]])</f>
        <v/>
      </c>
      <c r="CK866" t="str">
        <f>IF(Table1[[#This Row],[Ledger 4]]="","",IF(Table1[[#This Row],[Effect 4]]="Dr.",-Table1[[#This Row],[Amount 4]],Table1[[#This Row],[Amount 4]]))</f>
        <v/>
      </c>
      <c r="CN866" t="str">
        <f>IF(Table1[[#This Row],[Ledger 5]]="","","No")</f>
        <v/>
      </c>
      <c r="CO866" t="str">
        <f>IF(Table1[[#This Row],[Ledger 5]]="","",IF(Table1[[#This Row],[Effect 5]]="Dr.","Yes","No"))</f>
        <v/>
      </c>
      <c r="CP866" t="str">
        <f>IF(Table1[[#This Row],[Ledger 5]]="","",Table1[[#This Row],[Ledger 5]])</f>
        <v/>
      </c>
      <c r="CQ866" t="str">
        <f>IF(Table1[[#This Row],[Ledger 5]]="","",IF(Table1[[#This Row],[Effect 5]]="Dr.",-Table1[[#This Row],[Amount 5]],Table1[[#This Row],[Amount 5]]))</f>
        <v/>
      </c>
      <c r="CT866" t="str">
        <f>IF(Table1[[#This Row],[Ledger 6]]="","","No")</f>
        <v/>
      </c>
      <c r="CU866" t="str">
        <f>IF(Table1[[#This Row],[Ledger 6]]="","",IF(Table1[[#This Row],[Effect 6]]="Dr.","Yes","No"))</f>
        <v/>
      </c>
      <c r="CV866" t="str">
        <f>IF(Table1[[#This Row],[Ledger 6]]="","",Table1[[#This Row],[Ledger 6]])</f>
        <v/>
      </c>
      <c r="CW866" t="str">
        <f>IF(Table1[[#This Row],[Ledger 6]]="","",IF(Table1[[#This Row],[Effect 6]]="Dr.",-Table1[[#This Row],[Amount 6]],Table1[[#This Row],[Amount 6]]))</f>
        <v/>
      </c>
      <c r="CZ866" t="str">
        <f>IF(Table1[[#This Row],[Ledger 7]]="","","No")</f>
        <v/>
      </c>
      <c r="DA866" t="str">
        <f>IF(Table1[[#This Row],[Ledger 7]]="","",IF(Table1[[#This Row],[Effect 7]]="Dr.","Yes","No"))</f>
        <v/>
      </c>
      <c r="DB866" t="str">
        <f>IF(Table1[[#This Row],[Ledger 7]]="","",Table1[[#This Row],[Ledger 7]])</f>
        <v/>
      </c>
      <c r="DC866" t="str">
        <f>IF(Table1[[#This Row],[Ledger 7]]="","",IF(Table1[[#This Row],[Effect 7]]="Dr.",-Table1[[#This Row],[Amount 7]],Table1[[#This Row],[Amount 7]]))</f>
        <v/>
      </c>
      <c r="DF866" t="str">
        <f>IF(Table1[[#This Row],[Ledger 8]]="","","No")</f>
        <v/>
      </c>
      <c r="DG866" t="str">
        <f>IF(Table1[[#This Row],[Ledger 8]]="","",IF(Table1[[#This Row],[Effect 8]]="Dr.","Yes","No"))</f>
        <v/>
      </c>
      <c r="DH866" t="str">
        <f>IF(Table1[[#This Row],[Ledger 8]]="","",Table1[[#This Row],[Ledger 8]])</f>
        <v/>
      </c>
      <c r="DI866" t="str">
        <f>IF(Table1[[#This Row],[Ledger 8]]="","",IF(Table1[[#This Row],[Effect 8]]="Dr.",-Table1[[#This Row],[Amount 8]],Table1[[#This Row],[Amount 8]]))</f>
        <v/>
      </c>
      <c r="DL866" t="str">
        <f>IF(Table1[[#This Row],[Ledger 9]]="","","No")</f>
        <v/>
      </c>
      <c r="DM866" t="str">
        <f>IF(Table1[[#This Row],[Ledger 9]]="","",IF(Table1[[#This Row],[Effect 9]]="Dr.","Yes","No"))</f>
        <v/>
      </c>
      <c r="DN866" t="str">
        <f>IF(Table1[[#This Row],[Ledger 9]]="","",Table1[[#This Row],[Ledger 9]])</f>
        <v/>
      </c>
      <c r="DO866" t="str">
        <f>IF(Table1[[#This Row],[Ledger 9]]="","",IF(Table1[[#This Row],[Effect 9]]="Dr.",-Table1[[#This Row],[Amount 9]],Table1[[#This Row],[Amount 9]]))</f>
        <v/>
      </c>
      <c r="DR866" t="str">
        <f>IF(Table1[[#This Row],[Ledger 10]]="","","No")</f>
        <v/>
      </c>
      <c r="DS866" t="str">
        <f>IF(Table1[[#This Row],[Ledger 10]]="","",IF(Table1[[#This Row],[Effect 10]]="Dr.","Yes","No"))</f>
        <v/>
      </c>
      <c r="DT866" t="str">
        <f>IF(Table1[[#This Row],[Ledger 10]]="","",Table1[[#This Row],[Ledger 10]])</f>
        <v/>
      </c>
      <c r="DU866" t="str">
        <f>IF(Table1[[#This Row],[Ledger 10]]="","",IF(Table1[[#This Row],[Effect 10]]="Dr.",-Table1[[#This Row],[Amount 10]],Table1[[#This Row],[Amount 10]]))</f>
        <v/>
      </c>
      <c r="DX866" t="str">
        <f>IF(Table1[[#This Row],[Ledger 11]]="","","No")</f>
        <v/>
      </c>
      <c r="DY866" t="str">
        <f>IF(Table1[[#This Row],[Ledger 11]]="","",IF(Table1[[#This Row],[Effect 11]]="Dr.","Yes","No"))</f>
        <v/>
      </c>
      <c r="DZ866" t="str">
        <f>IF(Table1[[#This Row],[Ledger 11]]="","",Table1[[#This Row],[Ledger 11]])</f>
        <v/>
      </c>
      <c r="EA866" t="str">
        <f>IF(Table1[[#This Row],[Ledger 11]]="","",IF(Table1[[#This Row],[Effect 11]]="Dr.",-Table1[[#This Row],[Amount 11]],Table1[[#This Row],[Amount 11]]))</f>
        <v/>
      </c>
      <c r="ED866" t="str">
        <f>IF(Table1[[#This Row],[Ledger 12]]="","","No")</f>
        <v/>
      </c>
      <c r="EE866" t="str">
        <f>IF(Table1[[#This Row],[Ledger 12]]="","",IF(Table1[[#This Row],[Effect 12]]="Dr.","Yes","No"))</f>
        <v/>
      </c>
      <c r="EF866" t="str">
        <f>IF(Table1[[#This Row],[Ledger 12]]="","",Table1[[#This Row],[Ledger 12]])</f>
        <v/>
      </c>
      <c r="EG866" t="str">
        <f>IF(Table1[[#This Row],[Ledger 12]]="","",IF(Table1[[#This Row],[Effect 12]]="Dr.",-Table1[[#This Row],[Amount 12]],Table1[[#This Row],[Amount 12]]))</f>
        <v/>
      </c>
      <c r="EJ866" t="str">
        <f>IF(Table1[[#This Row],[Ledger 13]]="","","No")</f>
        <v/>
      </c>
      <c r="EK866" t="str">
        <f>IF(Table1[[#This Row],[Ledger 13]]="","",IF(Table1[[#This Row],[Effect 13]]="Dr.","Yes","No"))</f>
        <v/>
      </c>
      <c r="EL866" t="str">
        <f>IF(Table1[[#This Row],[Ledger 13]]="","",Table1[[#This Row],[Ledger 13]])</f>
        <v/>
      </c>
      <c r="EM866" t="str">
        <f>IF(Table1[[#This Row],[Ledger 13]]="","",IF(Table1[[#This Row],[Effect 13]]="Dr.",-Table1[[#This Row],[Amount 13]],Table1[[#This Row],[Amount 13]]))</f>
        <v/>
      </c>
      <c r="EP866" t="str">
        <f>IF(Table1[[#This Row],[Ledger 14]]="","","No")</f>
        <v/>
      </c>
      <c r="EQ866" t="str">
        <f>IF(Table1[[#This Row],[Ledger 14]]="","",IF(Table1[[#This Row],[Effect 14]]="Dr.","Yes","No"))</f>
        <v/>
      </c>
      <c r="ER866" t="str">
        <f>IF(Table1[[#This Row],[Ledger 14]]="","",Table1[[#This Row],[Ledger 14]])</f>
        <v/>
      </c>
      <c r="ES866" t="str">
        <f>IF(Table1[[#This Row],[Ledger 14]]="","",IF(Table1[[#This Row],[Effect 14]]="Dr.",-Table1[[#This Row],[Amount 14]],Table1[[#This Row],[Amount 14]]))</f>
        <v/>
      </c>
      <c r="EV866" t="str">
        <f>IF(Table1[[#This Row],[Ledger 15]]="","","No")</f>
        <v/>
      </c>
      <c r="EW866" t="str">
        <f>IF(Table1[[#This Row],[Ledger 15]]="","",IF(Table1[[#This Row],[Effect 15]]="Dr.","Yes","No"))</f>
        <v/>
      </c>
      <c r="EX866" t="str">
        <f>IF(Table1[[#This Row],[Ledger 15]]="","",Table1[[#This Row],[Ledger 15]])</f>
        <v/>
      </c>
      <c r="EY866" t="str">
        <f>IF(Table1[[#This Row],[Ledger 15]]="","",IF(Table1[[#This Row],[Effect 15]]="Dr.",-Table1[[#This Row],[Amount 15]],Table1[[#This Row],[Amount 15]]))</f>
        <v/>
      </c>
      <c r="FD8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6">
        <f>IF(Table1[[#This Row],[Date]]="",0,IF(AND(Table1[[#This Row],[Date]]&gt;=$FE$2,Table1[[#This Row],[Date]]&lt;=$FE$3),0,1))</f>
        <v>0</v>
      </c>
      <c r="FF866">
        <f>IF(Table1[[#This Row],[Date]]="",0,IF(TYPE(VLOOKUP(Table1[[#This Row],[Voucher Type]],Table1[[#All],[Voucher Type Master]],1,FALSE))=16,1,0))</f>
        <v>0</v>
      </c>
      <c r="FG866">
        <f>IF(TYPE(IF(Table1[[#This Row],[Date]]="",0,IF(VLOOKUP(Table1[[#This Row],[Voucher Type]],$FY$5:$FZ$13,2,0)=Table1[[#This Row],[Effect 1]],0,1)))=16,1,0)</f>
        <v>0</v>
      </c>
      <c r="FH8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6">
        <f>IF(LEN(Table1[[#This Row],[Ledger 1]])&gt;0,IF(TYPE(VLOOKUP(Table1[[#This Row],[Ledger 1]],GZ:GZ,1,0))=16,1,0),0)</f>
        <v>0</v>
      </c>
      <c r="FJ866">
        <f>IF(LEN(Table1[[#This Row],[Ledger 2]])&gt;0,IF(TYPE(VLOOKUP(Table1[[#This Row],[Ledger 2]],GZ:GZ,1,0))=16,1,0),0)</f>
        <v>0</v>
      </c>
      <c r="FK866">
        <f>IF(LEN(Table1[[#This Row],[Ledger 3]])&gt;0,IF(TYPE(VLOOKUP(Table1[[#This Row],[Ledger 3]],GZ:GZ,1,0))=16,1,0),0)</f>
        <v>0</v>
      </c>
      <c r="FL866">
        <f>IF(LEN(Table1[[#This Row],[Ledger 4]])&gt;0,IF(TYPE(VLOOKUP(Table1[[#This Row],[Ledger 4]],GZ:GZ,1,0))=16,1,0),0)</f>
        <v>0</v>
      </c>
      <c r="FM866">
        <f>IF(LEN(Table1[[#This Row],[Ledger 5]])&gt;0,IF(TYPE(VLOOKUP(Table1[[#This Row],[Ledger 5]],GZ:GZ,1,0))=16,1,0),0)</f>
        <v>0</v>
      </c>
      <c r="FN866">
        <f>IF(LEN(Table1[[#This Row],[Ledger 6]])&gt;0,IF(TYPE(VLOOKUP(Table1[[#This Row],[Ledger 6]],$GZ:$GZ,1,0))=16,1,0),0)</f>
        <v>0</v>
      </c>
      <c r="FO866">
        <f>IF(LEN(Table1[[#This Row],[Ledger 7]])&gt;0,IF(TYPE(VLOOKUP(Table1[[#This Row],[Ledger 7]],$GZ:$GZ,1,0))=16,1,0),0)</f>
        <v>0</v>
      </c>
      <c r="FP866">
        <f>IF(LEN(Table1[[#This Row],[Ledger 8]])&gt;0,IF(TYPE(VLOOKUP(Table1[[#This Row],[Ledger 8]],$GZ:$GZ,1,0))=16,1,0),0)</f>
        <v>0</v>
      </c>
      <c r="FQ866">
        <f>IF(LEN(Table1[[#This Row],[Ledger 9]])&gt;0,IF(TYPE(VLOOKUP(Table1[[#This Row],[Ledger 9]],$GZ:$GZ,1,0))=16,1,0),0)</f>
        <v>0</v>
      </c>
      <c r="FR866">
        <f>IF(LEN(Table1[[#This Row],[Ledger 10]])&gt;0,IF(TYPE(VLOOKUP(Table1[[#This Row],[Ledger 10]],$GZ:$GZ,1,0))=16,1,0),0)</f>
        <v>0</v>
      </c>
      <c r="FS866">
        <f>IF(LEN(Table1[[#This Row],[Ledger 11]])&gt;0,IF(TYPE(VLOOKUP(Table1[[#This Row],[Ledger 11]],$GZ:$GZ,1,0))=16,1,0),0)</f>
        <v>0</v>
      </c>
      <c r="FT866">
        <f>IF(LEN(Table1[[#This Row],[Ledger 12]])&gt;0,IF(TYPE(VLOOKUP(Table1[[#This Row],[Ledger 12]],$GZ:$GZ,1,0))=16,1,0),0)</f>
        <v>0</v>
      </c>
      <c r="FU866">
        <f>IF(LEN(Table1[[#This Row],[Ledger 13]])&gt;0,IF(TYPE(VLOOKUP(Table1[[#This Row],[Ledger 13]],$GZ:$GZ,1,0))=16,1,0),0)</f>
        <v>0</v>
      </c>
      <c r="FV866">
        <f>IF(LEN(Table1[[#This Row],[Ledger 14]])&gt;0,IF(TYPE(VLOOKUP(Table1[[#This Row],[Ledger 14]],$GZ:$GZ,1,0))=16,1,0),0)</f>
        <v>0</v>
      </c>
      <c r="FW866">
        <f>IF(LEN(Table1[[#This Row],[Ledger 15]])&gt;0,IF(TYPE(VLOOKUP(Table1[[#This Row],[Ledger 15]],$GZ:$GZ,1,0))=16,1,0),0)</f>
        <v>0</v>
      </c>
    </row>
    <row r="867" spans="4:179" ht="33" customHeight="1" x14ac:dyDescent="0.45">
      <c r="D867" s="8">
        <f t="shared" si="22"/>
        <v>862</v>
      </c>
      <c r="E867" s="32"/>
      <c r="F867" s="34"/>
      <c r="G867" s="34"/>
      <c r="H867" s="34"/>
      <c r="I867" s="34"/>
      <c r="J867" s="38"/>
      <c r="K867" s="33"/>
      <c r="L867" s="36"/>
      <c r="M867" s="35"/>
      <c r="N867" s="34"/>
      <c r="O867" s="41"/>
      <c r="P867" s="35"/>
      <c r="Q867" s="34"/>
      <c r="R867" s="37"/>
      <c r="S867" s="35"/>
      <c r="T867" s="34"/>
      <c r="U867" s="37"/>
      <c r="V867" s="35"/>
      <c r="W867" s="34"/>
      <c r="X867" s="37"/>
      <c r="Y867" s="35"/>
      <c r="Z867" s="34"/>
      <c r="AA867" s="37"/>
      <c r="AB867" s="35"/>
      <c r="AC867" s="34"/>
      <c r="AD867" s="37"/>
      <c r="AE867" s="35"/>
      <c r="AF867" s="34"/>
      <c r="AG867" s="37"/>
      <c r="AH867" s="35"/>
      <c r="AI867" s="34"/>
      <c r="AJ867" s="37"/>
      <c r="AK867" s="35"/>
      <c r="AL867" s="34"/>
      <c r="AM867" s="37"/>
      <c r="AN867" s="35"/>
      <c r="AO867" s="34"/>
      <c r="AP867" s="37"/>
      <c r="AQ867" s="35"/>
      <c r="AR867" s="34"/>
      <c r="AS867" s="37"/>
      <c r="AT867" s="35"/>
      <c r="AU867" s="34"/>
      <c r="AV867" s="37"/>
      <c r="AW867" s="35"/>
      <c r="AX867" s="34"/>
      <c r="AY867" s="37"/>
      <c r="AZ867" s="35"/>
      <c r="BA867" s="34"/>
      <c r="BB867" s="37"/>
      <c r="BC8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7" s="7"/>
      <c r="BF867" t="str">
        <f>IF(Table1[[#This Row],[Date]]="","","&amp;lt;VOUCHER REMOTEID="&amp;""""&amp;$A$11&amp;$A$13&amp;ROW()&amp;""""&amp;" VCHTYPE="""&amp;F867&amp;""" ACTION="""&amp;"Create"&amp;"""&amp;gt;")</f>
        <v/>
      </c>
      <c r="BG867" t="str">
        <f>IF(Table1[[#This Row],[Date]]="","",TEXT(Table1[[#This Row],[Date]],"yyyymmdd"))</f>
        <v/>
      </c>
      <c r="BH867" t="str">
        <f>Table1[[#This Row],[Date2]]</f>
        <v/>
      </c>
      <c r="BI867" t="str">
        <f>IF(Table1[[#This Row],[Date]]="","",Table1[[#This Row],[Voucher Type]])</f>
        <v/>
      </c>
      <c r="BJ867" t="str">
        <f>IF(Table1[[#This Row],[Ref No / Invoice No]]="","",Table1[[#This Row],[Ref No / Invoice No]])</f>
        <v/>
      </c>
      <c r="BK867" t="str">
        <f>IF(Table1[[#This Row],[Voucher No]]="","",Table1[[#This Row],[Voucher No]])</f>
        <v/>
      </c>
      <c r="BL867" t="str">
        <f>IF(Table1[[#This Row],[Date]]="","",Table1[[#This Row],[Narration]])</f>
        <v/>
      </c>
      <c r="BM867" t="str">
        <f>IF(Table1[[#This Row],[Date]]="","",$A$11&amp;$A$13&amp;ROW())</f>
        <v/>
      </c>
      <c r="BN867" t="str">
        <f>IF(Table1[[#This Row],[Date]]="","",$A$13)</f>
        <v/>
      </c>
      <c r="BP867" t="str">
        <f>IF(Table1[[#This Row],[Ledger 1]]="","","No")</f>
        <v/>
      </c>
      <c r="BQ867" t="str">
        <f>IF(Table1[[#This Row],[Date]]="","",IF(Table1[[#This Row],[Effect 1]]="Dr.","Yes","No"))</f>
        <v/>
      </c>
      <c r="BR867" t="str">
        <f>IF(Table1[[#This Row],[Date]]="","",Table1[[#This Row],[Ledger 1]])</f>
        <v/>
      </c>
      <c r="BS867" t="str">
        <f>IF(Table1[[#This Row],[Date]]="","",IF(Table1[[#This Row],[Effect 1]]="Dr.",-Table1[[#This Row],[Amount 1]],Table1[[#This Row],[Amount 1]]))</f>
        <v/>
      </c>
      <c r="BV867" t="str">
        <f>IF(Table1[[#This Row],[Ledger 2]]="","","No")</f>
        <v/>
      </c>
      <c r="BW867" t="str">
        <f>IF(Table1[[#This Row],[Date]]="","",IF(Table1[[#This Row],[Effect 2]]="Dr.","Yes","No"))</f>
        <v/>
      </c>
      <c r="BX867" t="str">
        <f>IF(Table1[[#This Row],[Date]]="","",Table1[[#This Row],[Ledger 2]])</f>
        <v/>
      </c>
      <c r="BY867" t="str">
        <f>IF(Table1[[#This Row],[Date]]="","",IF(Table1[[#This Row],[Effect 2]]="Dr.",-Table1[[#This Row],[Amount 2]],Table1[[#This Row],[Amount 2]]))</f>
        <v/>
      </c>
      <c r="CB867" t="str">
        <f>IF(Table1[[#This Row],[Ledger 3]]="","","No")</f>
        <v/>
      </c>
      <c r="CC867" t="str">
        <f>IF(Table1[[#This Row],[Ledger 3]]="","",IF(Table1[[#This Row],[Effect 3]]="Dr.","Yes","No"))</f>
        <v/>
      </c>
      <c r="CD867" t="str">
        <f>IF(Table1[[#This Row],[Ledger 3]]="","",Table1[[#This Row],[Ledger 3]])</f>
        <v/>
      </c>
      <c r="CE867" t="str">
        <f>IF(Table1[[#This Row],[Ledger 3]]="","",IF(Table1[[#This Row],[Effect 3]]="Dr.",-Table1[[#This Row],[Amount 3]],Table1[[#This Row],[Amount 3]]))</f>
        <v/>
      </c>
      <c r="CH867" t="str">
        <f>IF(Table1[[#This Row],[Ledger 4]]="","","No")</f>
        <v/>
      </c>
      <c r="CI867" t="str">
        <f>IF(Table1[[#This Row],[Ledger 4]]="","",IF(Table1[[#This Row],[Effect 4]]="Dr.","Yes","No"))</f>
        <v/>
      </c>
      <c r="CJ867" t="str">
        <f>IF(Table1[[#This Row],[Ledger 4]]="","",Table1[[#This Row],[Ledger 4]])</f>
        <v/>
      </c>
      <c r="CK867" t="str">
        <f>IF(Table1[[#This Row],[Ledger 4]]="","",IF(Table1[[#This Row],[Effect 4]]="Dr.",-Table1[[#This Row],[Amount 4]],Table1[[#This Row],[Amount 4]]))</f>
        <v/>
      </c>
      <c r="CN867" t="str">
        <f>IF(Table1[[#This Row],[Ledger 5]]="","","No")</f>
        <v/>
      </c>
      <c r="CO867" t="str">
        <f>IF(Table1[[#This Row],[Ledger 5]]="","",IF(Table1[[#This Row],[Effect 5]]="Dr.","Yes","No"))</f>
        <v/>
      </c>
      <c r="CP867" t="str">
        <f>IF(Table1[[#This Row],[Ledger 5]]="","",Table1[[#This Row],[Ledger 5]])</f>
        <v/>
      </c>
      <c r="CQ867" t="str">
        <f>IF(Table1[[#This Row],[Ledger 5]]="","",IF(Table1[[#This Row],[Effect 5]]="Dr.",-Table1[[#This Row],[Amount 5]],Table1[[#This Row],[Amount 5]]))</f>
        <v/>
      </c>
      <c r="CT867" t="str">
        <f>IF(Table1[[#This Row],[Ledger 6]]="","","No")</f>
        <v/>
      </c>
      <c r="CU867" t="str">
        <f>IF(Table1[[#This Row],[Ledger 6]]="","",IF(Table1[[#This Row],[Effect 6]]="Dr.","Yes","No"))</f>
        <v/>
      </c>
      <c r="CV867" t="str">
        <f>IF(Table1[[#This Row],[Ledger 6]]="","",Table1[[#This Row],[Ledger 6]])</f>
        <v/>
      </c>
      <c r="CW867" t="str">
        <f>IF(Table1[[#This Row],[Ledger 6]]="","",IF(Table1[[#This Row],[Effect 6]]="Dr.",-Table1[[#This Row],[Amount 6]],Table1[[#This Row],[Amount 6]]))</f>
        <v/>
      </c>
      <c r="CZ867" t="str">
        <f>IF(Table1[[#This Row],[Ledger 7]]="","","No")</f>
        <v/>
      </c>
      <c r="DA867" t="str">
        <f>IF(Table1[[#This Row],[Ledger 7]]="","",IF(Table1[[#This Row],[Effect 7]]="Dr.","Yes","No"))</f>
        <v/>
      </c>
      <c r="DB867" t="str">
        <f>IF(Table1[[#This Row],[Ledger 7]]="","",Table1[[#This Row],[Ledger 7]])</f>
        <v/>
      </c>
      <c r="DC867" t="str">
        <f>IF(Table1[[#This Row],[Ledger 7]]="","",IF(Table1[[#This Row],[Effect 7]]="Dr.",-Table1[[#This Row],[Amount 7]],Table1[[#This Row],[Amount 7]]))</f>
        <v/>
      </c>
      <c r="DF867" t="str">
        <f>IF(Table1[[#This Row],[Ledger 8]]="","","No")</f>
        <v/>
      </c>
      <c r="DG867" t="str">
        <f>IF(Table1[[#This Row],[Ledger 8]]="","",IF(Table1[[#This Row],[Effect 8]]="Dr.","Yes","No"))</f>
        <v/>
      </c>
      <c r="DH867" t="str">
        <f>IF(Table1[[#This Row],[Ledger 8]]="","",Table1[[#This Row],[Ledger 8]])</f>
        <v/>
      </c>
      <c r="DI867" t="str">
        <f>IF(Table1[[#This Row],[Ledger 8]]="","",IF(Table1[[#This Row],[Effect 8]]="Dr.",-Table1[[#This Row],[Amount 8]],Table1[[#This Row],[Amount 8]]))</f>
        <v/>
      </c>
      <c r="DL867" t="str">
        <f>IF(Table1[[#This Row],[Ledger 9]]="","","No")</f>
        <v/>
      </c>
      <c r="DM867" t="str">
        <f>IF(Table1[[#This Row],[Ledger 9]]="","",IF(Table1[[#This Row],[Effect 9]]="Dr.","Yes","No"))</f>
        <v/>
      </c>
      <c r="DN867" t="str">
        <f>IF(Table1[[#This Row],[Ledger 9]]="","",Table1[[#This Row],[Ledger 9]])</f>
        <v/>
      </c>
      <c r="DO867" t="str">
        <f>IF(Table1[[#This Row],[Ledger 9]]="","",IF(Table1[[#This Row],[Effect 9]]="Dr.",-Table1[[#This Row],[Amount 9]],Table1[[#This Row],[Amount 9]]))</f>
        <v/>
      </c>
      <c r="DR867" t="str">
        <f>IF(Table1[[#This Row],[Ledger 10]]="","","No")</f>
        <v/>
      </c>
      <c r="DS867" t="str">
        <f>IF(Table1[[#This Row],[Ledger 10]]="","",IF(Table1[[#This Row],[Effect 10]]="Dr.","Yes","No"))</f>
        <v/>
      </c>
      <c r="DT867" t="str">
        <f>IF(Table1[[#This Row],[Ledger 10]]="","",Table1[[#This Row],[Ledger 10]])</f>
        <v/>
      </c>
      <c r="DU867" t="str">
        <f>IF(Table1[[#This Row],[Ledger 10]]="","",IF(Table1[[#This Row],[Effect 10]]="Dr.",-Table1[[#This Row],[Amount 10]],Table1[[#This Row],[Amount 10]]))</f>
        <v/>
      </c>
      <c r="DX867" t="str">
        <f>IF(Table1[[#This Row],[Ledger 11]]="","","No")</f>
        <v/>
      </c>
      <c r="DY867" t="str">
        <f>IF(Table1[[#This Row],[Ledger 11]]="","",IF(Table1[[#This Row],[Effect 11]]="Dr.","Yes","No"))</f>
        <v/>
      </c>
      <c r="DZ867" t="str">
        <f>IF(Table1[[#This Row],[Ledger 11]]="","",Table1[[#This Row],[Ledger 11]])</f>
        <v/>
      </c>
      <c r="EA867" t="str">
        <f>IF(Table1[[#This Row],[Ledger 11]]="","",IF(Table1[[#This Row],[Effect 11]]="Dr.",-Table1[[#This Row],[Amount 11]],Table1[[#This Row],[Amount 11]]))</f>
        <v/>
      </c>
      <c r="ED867" t="str">
        <f>IF(Table1[[#This Row],[Ledger 12]]="","","No")</f>
        <v/>
      </c>
      <c r="EE867" t="str">
        <f>IF(Table1[[#This Row],[Ledger 12]]="","",IF(Table1[[#This Row],[Effect 12]]="Dr.","Yes","No"))</f>
        <v/>
      </c>
      <c r="EF867" t="str">
        <f>IF(Table1[[#This Row],[Ledger 12]]="","",Table1[[#This Row],[Ledger 12]])</f>
        <v/>
      </c>
      <c r="EG867" t="str">
        <f>IF(Table1[[#This Row],[Ledger 12]]="","",IF(Table1[[#This Row],[Effect 12]]="Dr.",-Table1[[#This Row],[Amount 12]],Table1[[#This Row],[Amount 12]]))</f>
        <v/>
      </c>
      <c r="EJ867" t="str">
        <f>IF(Table1[[#This Row],[Ledger 13]]="","","No")</f>
        <v/>
      </c>
      <c r="EK867" t="str">
        <f>IF(Table1[[#This Row],[Ledger 13]]="","",IF(Table1[[#This Row],[Effect 13]]="Dr.","Yes","No"))</f>
        <v/>
      </c>
      <c r="EL867" t="str">
        <f>IF(Table1[[#This Row],[Ledger 13]]="","",Table1[[#This Row],[Ledger 13]])</f>
        <v/>
      </c>
      <c r="EM867" t="str">
        <f>IF(Table1[[#This Row],[Ledger 13]]="","",IF(Table1[[#This Row],[Effect 13]]="Dr.",-Table1[[#This Row],[Amount 13]],Table1[[#This Row],[Amount 13]]))</f>
        <v/>
      </c>
      <c r="EP867" t="str">
        <f>IF(Table1[[#This Row],[Ledger 14]]="","","No")</f>
        <v/>
      </c>
      <c r="EQ867" t="str">
        <f>IF(Table1[[#This Row],[Ledger 14]]="","",IF(Table1[[#This Row],[Effect 14]]="Dr.","Yes","No"))</f>
        <v/>
      </c>
      <c r="ER867" t="str">
        <f>IF(Table1[[#This Row],[Ledger 14]]="","",Table1[[#This Row],[Ledger 14]])</f>
        <v/>
      </c>
      <c r="ES867" t="str">
        <f>IF(Table1[[#This Row],[Ledger 14]]="","",IF(Table1[[#This Row],[Effect 14]]="Dr.",-Table1[[#This Row],[Amount 14]],Table1[[#This Row],[Amount 14]]))</f>
        <v/>
      </c>
      <c r="EV867" t="str">
        <f>IF(Table1[[#This Row],[Ledger 15]]="","","No")</f>
        <v/>
      </c>
      <c r="EW867" t="str">
        <f>IF(Table1[[#This Row],[Ledger 15]]="","",IF(Table1[[#This Row],[Effect 15]]="Dr.","Yes","No"))</f>
        <v/>
      </c>
      <c r="EX867" t="str">
        <f>IF(Table1[[#This Row],[Ledger 15]]="","",Table1[[#This Row],[Ledger 15]])</f>
        <v/>
      </c>
      <c r="EY867" t="str">
        <f>IF(Table1[[#This Row],[Ledger 15]]="","",IF(Table1[[#This Row],[Effect 15]]="Dr.",-Table1[[#This Row],[Amount 15]],Table1[[#This Row],[Amount 15]]))</f>
        <v/>
      </c>
      <c r="FD8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7">
        <f>IF(Table1[[#This Row],[Date]]="",0,IF(AND(Table1[[#This Row],[Date]]&gt;=$FE$2,Table1[[#This Row],[Date]]&lt;=$FE$3),0,1))</f>
        <v>0</v>
      </c>
      <c r="FF867">
        <f>IF(Table1[[#This Row],[Date]]="",0,IF(TYPE(VLOOKUP(Table1[[#This Row],[Voucher Type]],Table1[[#All],[Voucher Type Master]],1,FALSE))=16,1,0))</f>
        <v>0</v>
      </c>
      <c r="FG867">
        <f>IF(TYPE(IF(Table1[[#This Row],[Date]]="",0,IF(VLOOKUP(Table1[[#This Row],[Voucher Type]],$FY$5:$FZ$13,2,0)=Table1[[#This Row],[Effect 1]],0,1)))=16,1,0)</f>
        <v>0</v>
      </c>
      <c r="FH8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7">
        <f>IF(LEN(Table1[[#This Row],[Ledger 1]])&gt;0,IF(TYPE(VLOOKUP(Table1[[#This Row],[Ledger 1]],GZ:GZ,1,0))=16,1,0),0)</f>
        <v>0</v>
      </c>
      <c r="FJ867">
        <f>IF(LEN(Table1[[#This Row],[Ledger 2]])&gt;0,IF(TYPE(VLOOKUP(Table1[[#This Row],[Ledger 2]],GZ:GZ,1,0))=16,1,0),0)</f>
        <v>0</v>
      </c>
      <c r="FK867">
        <f>IF(LEN(Table1[[#This Row],[Ledger 3]])&gt;0,IF(TYPE(VLOOKUP(Table1[[#This Row],[Ledger 3]],GZ:GZ,1,0))=16,1,0),0)</f>
        <v>0</v>
      </c>
      <c r="FL867">
        <f>IF(LEN(Table1[[#This Row],[Ledger 4]])&gt;0,IF(TYPE(VLOOKUP(Table1[[#This Row],[Ledger 4]],GZ:GZ,1,0))=16,1,0),0)</f>
        <v>0</v>
      </c>
      <c r="FM867">
        <f>IF(LEN(Table1[[#This Row],[Ledger 5]])&gt;0,IF(TYPE(VLOOKUP(Table1[[#This Row],[Ledger 5]],GZ:GZ,1,0))=16,1,0),0)</f>
        <v>0</v>
      </c>
      <c r="FN867">
        <f>IF(LEN(Table1[[#This Row],[Ledger 6]])&gt;0,IF(TYPE(VLOOKUP(Table1[[#This Row],[Ledger 6]],$GZ:$GZ,1,0))=16,1,0),0)</f>
        <v>0</v>
      </c>
      <c r="FO867">
        <f>IF(LEN(Table1[[#This Row],[Ledger 7]])&gt;0,IF(TYPE(VLOOKUP(Table1[[#This Row],[Ledger 7]],$GZ:$GZ,1,0))=16,1,0),0)</f>
        <v>0</v>
      </c>
      <c r="FP867">
        <f>IF(LEN(Table1[[#This Row],[Ledger 8]])&gt;0,IF(TYPE(VLOOKUP(Table1[[#This Row],[Ledger 8]],$GZ:$GZ,1,0))=16,1,0),0)</f>
        <v>0</v>
      </c>
      <c r="FQ867">
        <f>IF(LEN(Table1[[#This Row],[Ledger 9]])&gt;0,IF(TYPE(VLOOKUP(Table1[[#This Row],[Ledger 9]],$GZ:$GZ,1,0))=16,1,0),0)</f>
        <v>0</v>
      </c>
      <c r="FR867">
        <f>IF(LEN(Table1[[#This Row],[Ledger 10]])&gt;0,IF(TYPE(VLOOKUP(Table1[[#This Row],[Ledger 10]],$GZ:$GZ,1,0))=16,1,0),0)</f>
        <v>0</v>
      </c>
      <c r="FS867">
        <f>IF(LEN(Table1[[#This Row],[Ledger 11]])&gt;0,IF(TYPE(VLOOKUP(Table1[[#This Row],[Ledger 11]],$GZ:$GZ,1,0))=16,1,0),0)</f>
        <v>0</v>
      </c>
      <c r="FT867">
        <f>IF(LEN(Table1[[#This Row],[Ledger 12]])&gt;0,IF(TYPE(VLOOKUP(Table1[[#This Row],[Ledger 12]],$GZ:$GZ,1,0))=16,1,0),0)</f>
        <v>0</v>
      </c>
      <c r="FU867">
        <f>IF(LEN(Table1[[#This Row],[Ledger 13]])&gt;0,IF(TYPE(VLOOKUP(Table1[[#This Row],[Ledger 13]],$GZ:$GZ,1,0))=16,1,0),0)</f>
        <v>0</v>
      </c>
      <c r="FV867">
        <f>IF(LEN(Table1[[#This Row],[Ledger 14]])&gt;0,IF(TYPE(VLOOKUP(Table1[[#This Row],[Ledger 14]],$GZ:$GZ,1,0))=16,1,0),0)</f>
        <v>0</v>
      </c>
      <c r="FW867">
        <f>IF(LEN(Table1[[#This Row],[Ledger 15]])&gt;0,IF(TYPE(VLOOKUP(Table1[[#This Row],[Ledger 15]],$GZ:$GZ,1,0))=16,1,0),0)</f>
        <v>0</v>
      </c>
    </row>
    <row r="868" spans="4:179" ht="33" customHeight="1" x14ac:dyDescent="0.45">
      <c r="D868" s="8">
        <f t="shared" si="22"/>
        <v>863</v>
      </c>
      <c r="E868" s="32"/>
      <c r="F868" s="34"/>
      <c r="G868" s="34"/>
      <c r="H868" s="34"/>
      <c r="I868" s="34"/>
      <c r="J868" s="38"/>
      <c r="K868" s="33"/>
      <c r="L868" s="36"/>
      <c r="M868" s="35"/>
      <c r="N868" s="34"/>
      <c r="O868" s="41"/>
      <c r="P868" s="35"/>
      <c r="Q868" s="34"/>
      <c r="R868" s="37"/>
      <c r="S868" s="35"/>
      <c r="T868" s="34"/>
      <c r="U868" s="37"/>
      <c r="V868" s="35"/>
      <c r="W868" s="34"/>
      <c r="X868" s="37"/>
      <c r="Y868" s="35"/>
      <c r="Z868" s="34"/>
      <c r="AA868" s="37"/>
      <c r="AB868" s="35"/>
      <c r="AC868" s="34"/>
      <c r="AD868" s="37"/>
      <c r="AE868" s="35"/>
      <c r="AF868" s="34"/>
      <c r="AG868" s="37"/>
      <c r="AH868" s="35"/>
      <c r="AI868" s="34"/>
      <c r="AJ868" s="37"/>
      <c r="AK868" s="35"/>
      <c r="AL868" s="34"/>
      <c r="AM868" s="37"/>
      <c r="AN868" s="35"/>
      <c r="AO868" s="34"/>
      <c r="AP868" s="37"/>
      <c r="AQ868" s="35"/>
      <c r="AR868" s="34"/>
      <c r="AS868" s="37"/>
      <c r="AT868" s="35"/>
      <c r="AU868" s="34"/>
      <c r="AV868" s="37"/>
      <c r="AW868" s="35"/>
      <c r="AX868" s="34"/>
      <c r="AY868" s="37"/>
      <c r="AZ868" s="35"/>
      <c r="BA868" s="34"/>
      <c r="BB868" s="37"/>
      <c r="BC8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8" s="7"/>
      <c r="BF868" t="str">
        <f>IF(Table1[[#This Row],[Date]]="","","&amp;lt;VOUCHER REMOTEID="&amp;""""&amp;$A$11&amp;$A$13&amp;ROW()&amp;""""&amp;" VCHTYPE="""&amp;F868&amp;""" ACTION="""&amp;"Create"&amp;"""&amp;gt;")</f>
        <v/>
      </c>
      <c r="BG868" t="str">
        <f>IF(Table1[[#This Row],[Date]]="","",TEXT(Table1[[#This Row],[Date]],"yyyymmdd"))</f>
        <v/>
      </c>
      <c r="BH868" t="str">
        <f>Table1[[#This Row],[Date2]]</f>
        <v/>
      </c>
      <c r="BI868" t="str">
        <f>IF(Table1[[#This Row],[Date]]="","",Table1[[#This Row],[Voucher Type]])</f>
        <v/>
      </c>
      <c r="BJ868" t="str">
        <f>IF(Table1[[#This Row],[Ref No / Invoice No]]="","",Table1[[#This Row],[Ref No / Invoice No]])</f>
        <v/>
      </c>
      <c r="BK868" t="str">
        <f>IF(Table1[[#This Row],[Voucher No]]="","",Table1[[#This Row],[Voucher No]])</f>
        <v/>
      </c>
      <c r="BL868" t="str">
        <f>IF(Table1[[#This Row],[Date]]="","",Table1[[#This Row],[Narration]])</f>
        <v/>
      </c>
      <c r="BM868" t="str">
        <f>IF(Table1[[#This Row],[Date]]="","",$A$11&amp;$A$13&amp;ROW())</f>
        <v/>
      </c>
      <c r="BN868" t="str">
        <f>IF(Table1[[#This Row],[Date]]="","",$A$13)</f>
        <v/>
      </c>
      <c r="BP868" t="str">
        <f>IF(Table1[[#This Row],[Ledger 1]]="","","No")</f>
        <v/>
      </c>
      <c r="BQ868" t="str">
        <f>IF(Table1[[#This Row],[Date]]="","",IF(Table1[[#This Row],[Effect 1]]="Dr.","Yes","No"))</f>
        <v/>
      </c>
      <c r="BR868" t="str">
        <f>IF(Table1[[#This Row],[Date]]="","",Table1[[#This Row],[Ledger 1]])</f>
        <v/>
      </c>
      <c r="BS868" t="str">
        <f>IF(Table1[[#This Row],[Date]]="","",IF(Table1[[#This Row],[Effect 1]]="Dr.",-Table1[[#This Row],[Amount 1]],Table1[[#This Row],[Amount 1]]))</f>
        <v/>
      </c>
      <c r="BV868" t="str">
        <f>IF(Table1[[#This Row],[Ledger 2]]="","","No")</f>
        <v/>
      </c>
      <c r="BW868" t="str">
        <f>IF(Table1[[#This Row],[Date]]="","",IF(Table1[[#This Row],[Effect 2]]="Dr.","Yes","No"))</f>
        <v/>
      </c>
      <c r="BX868" t="str">
        <f>IF(Table1[[#This Row],[Date]]="","",Table1[[#This Row],[Ledger 2]])</f>
        <v/>
      </c>
      <c r="BY868" t="str">
        <f>IF(Table1[[#This Row],[Date]]="","",IF(Table1[[#This Row],[Effect 2]]="Dr.",-Table1[[#This Row],[Amount 2]],Table1[[#This Row],[Amount 2]]))</f>
        <v/>
      </c>
      <c r="CB868" t="str">
        <f>IF(Table1[[#This Row],[Ledger 3]]="","","No")</f>
        <v/>
      </c>
      <c r="CC868" t="str">
        <f>IF(Table1[[#This Row],[Ledger 3]]="","",IF(Table1[[#This Row],[Effect 3]]="Dr.","Yes","No"))</f>
        <v/>
      </c>
      <c r="CD868" t="str">
        <f>IF(Table1[[#This Row],[Ledger 3]]="","",Table1[[#This Row],[Ledger 3]])</f>
        <v/>
      </c>
      <c r="CE868" t="str">
        <f>IF(Table1[[#This Row],[Ledger 3]]="","",IF(Table1[[#This Row],[Effect 3]]="Dr.",-Table1[[#This Row],[Amount 3]],Table1[[#This Row],[Amount 3]]))</f>
        <v/>
      </c>
      <c r="CH868" t="str">
        <f>IF(Table1[[#This Row],[Ledger 4]]="","","No")</f>
        <v/>
      </c>
      <c r="CI868" t="str">
        <f>IF(Table1[[#This Row],[Ledger 4]]="","",IF(Table1[[#This Row],[Effect 4]]="Dr.","Yes","No"))</f>
        <v/>
      </c>
      <c r="CJ868" t="str">
        <f>IF(Table1[[#This Row],[Ledger 4]]="","",Table1[[#This Row],[Ledger 4]])</f>
        <v/>
      </c>
      <c r="CK868" t="str">
        <f>IF(Table1[[#This Row],[Ledger 4]]="","",IF(Table1[[#This Row],[Effect 4]]="Dr.",-Table1[[#This Row],[Amount 4]],Table1[[#This Row],[Amount 4]]))</f>
        <v/>
      </c>
      <c r="CN868" t="str">
        <f>IF(Table1[[#This Row],[Ledger 5]]="","","No")</f>
        <v/>
      </c>
      <c r="CO868" t="str">
        <f>IF(Table1[[#This Row],[Ledger 5]]="","",IF(Table1[[#This Row],[Effect 5]]="Dr.","Yes","No"))</f>
        <v/>
      </c>
      <c r="CP868" t="str">
        <f>IF(Table1[[#This Row],[Ledger 5]]="","",Table1[[#This Row],[Ledger 5]])</f>
        <v/>
      </c>
      <c r="CQ868" t="str">
        <f>IF(Table1[[#This Row],[Ledger 5]]="","",IF(Table1[[#This Row],[Effect 5]]="Dr.",-Table1[[#This Row],[Amount 5]],Table1[[#This Row],[Amount 5]]))</f>
        <v/>
      </c>
      <c r="CT868" t="str">
        <f>IF(Table1[[#This Row],[Ledger 6]]="","","No")</f>
        <v/>
      </c>
      <c r="CU868" t="str">
        <f>IF(Table1[[#This Row],[Ledger 6]]="","",IF(Table1[[#This Row],[Effect 6]]="Dr.","Yes","No"))</f>
        <v/>
      </c>
      <c r="CV868" t="str">
        <f>IF(Table1[[#This Row],[Ledger 6]]="","",Table1[[#This Row],[Ledger 6]])</f>
        <v/>
      </c>
      <c r="CW868" t="str">
        <f>IF(Table1[[#This Row],[Ledger 6]]="","",IF(Table1[[#This Row],[Effect 6]]="Dr.",-Table1[[#This Row],[Amount 6]],Table1[[#This Row],[Amount 6]]))</f>
        <v/>
      </c>
      <c r="CZ868" t="str">
        <f>IF(Table1[[#This Row],[Ledger 7]]="","","No")</f>
        <v/>
      </c>
      <c r="DA868" t="str">
        <f>IF(Table1[[#This Row],[Ledger 7]]="","",IF(Table1[[#This Row],[Effect 7]]="Dr.","Yes","No"))</f>
        <v/>
      </c>
      <c r="DB868" t="str">
        <f>IF(Table1[[#This Row],[Ledger 7]]="","",Table1[[#This Row],[Ledger 7]])</f>
        <v/>
      </c>
      <c r="DC868" t="str">
        <f>IF(Table1[[#This Row],[Ledger 7]]="","",IF(Table1[[#This Row],[Effect 7]]="Dr.",-Table1[[#This Row],[Amount 7]],Table1[[#This Row],[Amount 7]]))</f>
        <v/>
      </c>
      <c r="DF868" t="str">
        <f>IF(Table1[[#This Row],[Ledger 8]]="","","No")</f>
        <v/>
      </c>
      <c r="DG868" t="str">
        <f>IF(Table1[[#This Row],[Ledger 8]]="","",IF(Table1[[#This Row],[Effect 8]]="Dr.","Yes","No"))</f>
        <v/>
      </c>
      <c r="DH868" t="str">
        <f>IF(Table1[[#This Row],[Ledger 8]]="","",Table1[[#This Row],[Ledger 8]])</f>
        <v/>
      </c>
      <c r="DI868" t="str">
        <f>IF(Table1[[#This Row],[Ledger 8]]="","",IF(Table1[[#This Row],[Effect 8]]="Dr.",-Table1[[#This Row],[Amount 8]],Table1[[#This Row],[Amount 8]]))</f>
        <v/>
      </c>
      <c r="DL868" t="str">
        <f>IF(Table1[[#This Row],[Ledger 9]]="","","No")</f>
        <v/>
      </c>
      <c r="DM868" t="str">
        <f>IF(Table1[[#This Row],[Ledger 9]]="","",IF(Table1[[#This Row],[Effect 9]]="Dr.","Yes","No"))</f>
        <v/>
      </c>
      <c r="DN868" t="str">
        <f>IF(Table1[[#This Row],[Ledger 9]]="","",Table1[[#This Row],[Ledger 9]])</f>
        <v/>
      </c>
      <c r="DO868" t="str">
        <f>IF(Table1[[#This Row],[Ledger 9]]="","",IF(Table1[[#This Row],[Effect 9]]="Dr.",-Table1[[#This Row],[Amount 9]],Table1[[#This Row],[Amount 9]]))</f>
        <v/>
      </c>
      <c r="DR868" t="str">
        <f>IF(Table1[[#This Row],[Ledger 10]]="","","No")</f>
        <v/>
      </c>
      <c r="DS868" t="str">
        <f>IF(Table1[[#This Row],[Ledger 10]]="","",IF(Table1[[#This Row],[Effect 10]]="Dr.","Yes","No"))</f>
        <v/>
      </c>
      <c r="DT868" t="str">
        <f>IF(Table1[[#This Row],[Ledger 10]]="","",Table1[[#This Row],[Ledger 10]])</f>
        <v/>
      </c>
      <c r="DU868" t="str">
        <f>IF(Table1[[#This Row],[Ledger 10]]="","",IF(Table1[[#This Row],[Effect 10]]="Dr.",-Table1[[#This Row],[Amount 10]],Table1[[#This Row],[Amount 10]]))</f>
        <v/>
      </c>
      <c r="DX868" t="str">
        <f>IF(Table1[[#This Row],[Ledger 11]]="","","No")</f>
        <v/>
      </c>
      <c r="DY868" t="str">
        <f>IF(Table1[[#This Row],[Ledger 11]]="","",IF(Table1[[#This Row],[Effect 11]]="Dr.","Yes","No"))</f>
        <v/>
      </c>
      <c r="DZ868" t="str">
        <f>IF(Table1[[#This Row],[Ledger 11]]="","",Table1[[#This Row],[Ledger 11]])</f>
        <v/>
      </c>
      <c r="EA868" t="str">
        <f>IF(Table1[[#This Row],[Ledger 11]]="","",IF(Table1[[#This Row],[Effect 11]]="Dr.",-Table1[[#This Row],[Amount 11]],Table1[[#This Row],[Amount 11]]))</f>
        <v/>
      </c>
      <c r="ED868" t="str">
        <f>IF(Table1[[#This Row],[Ledger 12]]="","","No")</f>
        <v/>
      </c>
      <c r="EE868" t="str">
        <f>IF(Table1[[#This Row],[Ledger 12]]="","",IF(Table1[[#This Row],[Effect 12]]="Dr.","Yes","No"))</f>
        <v/>
      </c>
      <c r="EF868" t="str">
        <f>IF(Table1[[#This Row],[Ledger 12]]="","",Table1[[#This Row],[Ledger 12]])</f>
        <v/>
      </c>
      <c r="EG868" t="str">
        <f>IF(Table1[[#This Row],[Ledger 12]]="","",IF(Table1[[#This Row],[Effect 12]]="Dr.",-Table1[[#This Row],[Amount 12]],Table1[[#This Row],[Amount 12]]))</f>
        <v/>
      </c>
      <c r="EJ868" t="str">
        <f>IF(Table1[[#This Row],[Ledger 13]]="","","No")</f>
        <v/>
      </c>
      <c r="EK868" t="str">
        <f>IF(Table1[[#This Row],[Ledger 13]]="","",IF(Table1[[#This Row],[Effect 13]]="Dr.","Yes","No"))</f>
        <v/>
      </c>
      <c r="EL868" t="str">
        <f>IF(Table1[[#This Row],[Ledger 13]]="","",Table1[[#This Row],[Ledger 13]])</f>
        <v/>
      </c>
      <c r="EM868" t="str">
        <f>IF(Table1[[#This Row],[Ledger 13]]="","",IF(Table1[[#This Row],[Effect 13]]="Dr.",-Table1[[#This Row],[Amount 13]],Table1[[#This Row],[Amount 13]]))</f>
        <v/>
      </c>
      <c r="EP868" t="str">
        <f>IF(Table1[[#This Row],[Ledger 14]]="","","No")</f>
        <v/>
      </c>
      <c r="EQ868" t="str">
        <f>IF(Table1[[#This Row],[Ledger 14]]="","",IF(Table1[[#This Row],[Effect 14]]="Dr.","Yes","No"))</f>
        <v/>
      </c>
      <c r="ER868" t="str">
        <f>IF(Table1[[#This Row],[Ledger 14]]="","",Table1[[#This Row],[Ledger 14]])</f>
        <v/>
      </c>
      <c r="ES868" t="str">
        <f>IF(Table1[[#This Row],[Ledger 14]]="","",IF(Table1[[#This Row],[Effect 14]]="Dr.",-Table1[[#This Row],[Amount 14]],Table1[[#This Row],[Amount 14]]))</f>
        <v/>
      </c>
      <c r="EV868" t="str">
        <f>IF(Table1[[#This Row],[Ledger 15]]="","","No")</f>
        <v/>
      </c>
      <c r="EW868" t="str">
        <f>IF(Table1[[#This Row],[Ledger 15]]="","",IF(Table1[[#This Row],[Effect 15]]="Dr.","Yes","No"))</f>
        <v/>
      </c>
      <c r="EX868" t="str">
        <f>IF(Table1[[#This Row],[Ledger 15]]="","",Table1[[#This Row],[Ledger 15]])</f>
        <v/>
      </c>
      <c r="EY868" t="str">
        <f>IF(Table1[[#This Row],[Ledger 15]]="","",IF(Table1[[#This Row],[Effect 15]]="Dr.",-Table1[[#This Row],[Amount 15]],Table1[[#This Row],[Amount 15]]))</f>
        <v/>
      </c>
      <c r="FD8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8">
        <f>IF(Table1[[#This Row],[Date]]="",0,IF(AND(Table1[[#This Row],[Date]]&gt;=$FE$2,Table1[[#This Row],[Date]]&lt;=$FE$3),0,1))</f>
        <v>0</v>
      </c>
      <c r="FF868">
        <f>IF(Table1[[#This Row],[Date]]="",0,IF(TYPE(VLOOKUP(Table1[[#This Row],[Voucher Type]],Table1[[#All],[Voucher Type Master]],1,FALSE))=16,1,0))</f>
        <v>0</v>
      </c>
      <c r="FG868">
        <f>IF(TYPE(IF(Table1[[#This Row],[Date]]="",0,IF(VLOOKUP(Table1[[#This Row],[Voucher Type]],$FY$5:$FZ$13,2,0)=Table1[[#This Row],[Effect 1]],0,1)))=16,1,0)</f>
        <v>0</v>
      </c>
      <c r="FH8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8">
        <f>IF(LEN(Table1[[#This Row],[Ledger 1]])&gt;0,IF(TYPE(VLOOKUP(Table1[[#This Row],[Ledger 1]],GZ:GZ,1,0))=16,1,0),0)</f>
        <v>0</v>
      </c>
      <c r="FJ868">
        <f>IF(LEN(Table1[[#This Row],[Ledger 2]])&gt;0,IF(TYPE(VLOOKUP(Table1[[#This Row],[Ledger 2]],GZ:GZ,1,0))=16,1,0),0)</f>
        <v>0</v>
      </c>
      <c r="FK868">
        <f>IF(LEN(Table1[[#This Row],[Ledger 3]])&gt;0,IF(TYPE(VLOOKUP(Table1[[#This Row],[Ledger 3]],GZ:GZ,1,0))=16,1,0),0)</f>
        <v>0</v>
      </c>
      <c r="FL868">
        <f>IF(LEN(Table1[[#This Row],[Ledger 4]])&gt;0,IF(TYPE(VLOOKUP(Table1[[#This Row],[Ledger 4]],GZ:GZ,1,0))=16,1,0),0)</f>
        <v>0</v>
      </c>
      <c r="FM868">
        <f>IF(LEN(Table1[[#This Row],[Ledger 5]])&gt;0,IF(TYPE(VLOOKUP(Table1[[#This Row],[Ledger 5]],GZ:GZ,1,0))=16,1,0),0)</f>
        <v>0</v>
      </c>
      <c r="FN868">
        <f>IF(LEN(Table1[[#This Row],[Ledger 6]])&gt;0,IF(TYPE(VLOOKUP(Table1[[#This Row],[Ledger 6]],$GZ:$GZ,1,0))=16,1,0),0)</f>
        <v>0</v>
      </c>
      <c r="FO868">
        <f>IF(LEN(Table1[[#This Row],[Ledger 7]])&gt;0,IF(TYPE(VLOOKUP(Table1[[#This Row],[Ledger 7]],$GZ:$GZ,1,0))=16,1,0),0)</f>
        <v>0</v>
      </c>
      <c r="FP868">
        <f>IF(LEN(Table1[[#This Row],[Ledger 8]])&gt;0,IF(TYPE(VLOOKUP(Table1[[#This Row],[Ledger 8]],$GZ:$GZ,1,0))=16,1,0),0)</f>
        <v>0</v>
      </c>
      <c r="FQ868">
        <f>IF(LEN(Table1[[#This Row],[Ledger 9]])&gt;0,IF(TYPE(VLOOKUP(Table1[[#This Row],[Ledger 9]],$GZ:$GZ,1,0))=16,1,0),0)</f>
        <v>0</v>
      </c>
      <c r="FR868">
        <f>IF(LEN(Table1[[#This Row],[Ledger 10]])&gt;0,IF(TYPE(VLOOKUP(Table1[[#This Row],[Ledger 10]],$GZ:$GZ,1,0))=16,1,0),0)</f>
        <v>0</v>
      </c>
      <c r="FS868">
        <f>IF(LEN(Table1[[#This Row],[Ledger 11]])&gt;0,IF(TYPE(VLOOKUP(Table1[[#This Row],[Ledger 11]],$GZ:$GZ,1,0))=16,1,0),0)</f>
        <v>0</v>
      </c>
      <c r="FT868">
        <f>IF(LEN(Table1[[#This Row],[Ledger 12]])&gt;0,IF(TYPE(VLOOKUP(Table1[[#This Row],[Ledger 12]],$GZ:$GZ,1,0))=16,1,0),0)</f>
        <v>0</v>
      </c>
      <c r="FU868">
        <f>IF(LEN(Table1[[#This Row],[Ledger 13]])&gt;0,IF(TYPE(VLOOKUP(Table1[[#This Row],[Ledger 13]],$GZ:$GZ,1,0))=16,1,0),0)</f>
        <v>0</v>
      </c>
      <c r="FV868">
        <f>IF(LEN(Table1[[#This Row],[Ledger 14]])&gt;0,IF(TYPE(VLOOKUP(Table1[[#This Row],[Ledger 14]],$GZ:$GZ,1,0))=16,1,0),0)</f>
        <v>0</v>
      </c>
      <c r="FW868">
        <f>IF(LEN(Table1[[#This Row],[Ledger 15]])&gt;0,IF(TYPE(VLOOKUP(Table1[[#This Row],[Ledger 15]],$GZ:$GZ,1,0))=16,1,0),0)</f>
        <v>0</v>
      </c>
    </row>
    <row r="869" spans="4:179" ht="33" customHeight="1" x14ac:dyDescent="0.45">
      <c r="D869" s="8">
        <f t="shared" si="22"/>
        <v>864</v>
      </c>
      <c r="E869" s="32"/>
      <c r="F869" s="34"/>
      <c r="G869" s="34"/>
      <c r="H869" s="34"/>
      <c r="I869" s="34"/>
      <c r="J869" s="38"/>
      <c r="K869" s="33"/>
      <c r="L869" s="36"/>
      <c r="M869" s="35"/>
      <c r="N869" s="34"/>
      <c r="O869" s="41"/>
      <c r="P869" s="35"/>
      <c r="Q869" s="34"/>
      <c r="R869" s="37"/>
      <c r="S869" s="35"/>
      <c r="T869" s="34"/>
      <c r="U869" s="37"/>
      <c r="V869" s="35"/>
      <c r="W869" s="34"/>
      <c r="X869" s="37"/>
      <c r="Y869" s="35"/>
      <c r="Z869" s="34"/>
      <c r="AA869" s="37"/>
      <c r="AB869" s="35"/>
      <c r="AC869" s="34"/>
      <c r="AD869" s="37"/>
      <c r="AE869" s="35"/>
      <c r="AF869" s="34"/>
      <c r="AG869" s="37"/>
      <c r="AH869" s="35"/>
      <c r="AI869" s="34"/>
      <c r="AJ869" s="37"/>
      <c r="AK869" s="35"/>
      <c r="AL869" s="34"/>
      <c r="AM869" s="37"/>
      <c r="AN869" s="35"/>
      <c r="AO869" s="34"/>
      <c r="AP869" s="37"/>
      <c r="AQ869" s="35"/>
      <c r="AR869" s="34"/>
      <c r="AS869" s="37"/>
      <c r="AT869" s="35"/>
      <c r="AU869" s="34"/>
      <c r="AV869" s="37"/>
      <c r="AW869" s="35"/>
      <c r="AX869" s="34"/>
      <c r="AY869" s="37"/>
      <c r="AZ869" s="35"/>
      <c r="BA869" s="34"/>
      <c r="BB869" s="37"/>
      <c r="BC8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69" s="7"/>
      <c r="BF869" t="str">
        <f>IF(Table1[[#This Row],[Date]]="","","&amp;lt;VOUCHER REMOTEID="&amp;""""&amp;$A$11&amp;$A$13&amp;ROW()&amp;""""&amp;" VCHTYPE="""&amp;F869&amp;""" ACTION="""&amp;"Create"&amp;"""&amp;gt;")</f>
        <v/>
      </c>
      <c r="BG869" t="str">
        <f>IF(Table1[[#This Row],[Date]]="","",TEXT(Table1[[#This Row],[Date]],"yyyymmdd"))</f>
        <v/>
      </c>
      <c r="BH869" t="str">
        <f>Table1[[#This Row],[Date2]]</f>
        <v/>
      </c>
      <c r="BI869" t="str">
        <f>IF(Table1[[#This Row],[Date]]="","",Table1[[#This Row],[Voucher Type]])</f>
        <v/>
      </c>
      <c r="BJ869" t="str">
        <f>IF(Table1[[#This Row],[Ref No / Invoice No]]="","",Table1[[#This Row],[Ref No / Invoice No]])</f>
        <v/>
      </c>
      <c r="BK869" t="str">
        <f>IF(Table1[[#This Row],[Voucher No]]="","",Table1[[#This Row],[Voucher No]])</f>
        <v/>
      </c>
      <c r="BL869" t="str">
        <f>IF(Table1[[#This Row],[Date]]="","",Table1[[#This Row],[Narration]])</f>
        <v/>
      </c>
      <c r="BM869" t="str">
        <f>IF(Table1[[#This Row],[Date]]="","",$A$11&amp;$A$13&amp;ROW())</f>
        <v/>
      </c>
      <c r="BN869" t="str">
        <f>IF(Table1[[#This Row],[Date]]="","",$A$13)</f>
        <v/>
      </c>
      <c r="BP869" t="str">
        <f>IF(Table1[[#This Row],[Ledger 1]]="","","No")</f>
        <v/>
      </c>
      <c r="BQ869" t="str">
        <f>IF(Table1[[#This Row],[Date]]="","",IF(Table1[[#This Row],[Effect 1]]="Dr.","Yes","No"))</f>
        <v/>
      </c>
      <c r="BR869" t="str">
        <f>IF(Table1[[#This Row],[Date]]="","",Table1[[#This Row],[Ledger 1]])</f>
        <v/>
      </c>
      <c r="BS869" t="str">
        <f>IF(Table1[[#This Row],[Date]]="","",IF(Table1[[#This Row],[Effect 1]]="Dr.",-Table1[[#This Row],[Amount 1]],Table1[[#This Row],[Amount 1]]))</f>
        <v/>
      </c>
      <c r="BV869" t="str">
        <f>IF(Table1[[#This Row],[Ledger 2]]="","","No")</f>
        <v/>
      </c>
      <c r="BW869" t="str">
        <f>IF(Table1[[#This Row],[Date]]="","",IF(Table1[[#This Row],[Effect 2]]="Dr.","Yes","No"))</f>
        <v/>
      </c>
      <c r="BX869" t="str">
        <f>IF(Table1[[#This Row],[Date]]="","",Table1[[#This Row],[Ledger 2]])</f>
        <v/>
      </c>
      <c r="BY869" t="str">
        <f>IF(Table1[[#This Row],[Date]]="","",IF(Table1[[#This Row],[Effect 2]]="Dr.",-Table1[[#This Row],[Amount 2]],Table1[[#This Row],[Amount 2]]))</f>
        <v/>
      </c>
      <c r="CB869" t="str">
        <f>IF(Table1[[#This Row],[Ledger 3]]="","","No")</f>
        <v/>
      </c>
      <c r="CC869" t="str">
        <f>IF(Table1[[#This Row],[Ledger 3]]="","",IF(Table1[[#This Row],[Effect 3]]="Dr.","Yes","No"))</f>
        <v/>
      </c>
      <c r="CD869" t="str">
        <f>IF(Table1[[#This Row],[Ledger 3]]="","",Table1[[#This Row],[Ledger 3]])</f>
        <v/>
      </c>
      <c r="CE869" t="str">
        <f>IF(Table1[[#This Row],[Ledger 3]]="","",IF(Table1[[#This Row],[Effect 3]]="Dr.",-Table1[[#This Row],[Amount 3]],Table1[[#This Row],[Amount 3]]))</f>
        <v/>
      </c>
      <c r="CH869" t="str">
        <f>IF(Table1[[#This Row],[Ledger 4]]="","","No")</f>
        <v/>
      </c>
      <c r="CI869" t="str">
        <f>IF(Table1[[#This Row],[Ledger 4]]="","",IF(Table1[[#This Row],[Effect 4]]="Dr.","Yes","No"))</f>
        <v/>
      </c>
      <c r="CJ869" t="str">
        <f>IF(Table1[[#This Row],[Ledger 4]]="","",Table1[[#This Row],[Ledger 4]])</f>
        <v/>
      </c>
      <c r="CK869" t="str">
        <f>IF(Table1[[#This Row],[Ledger 4]]="","",IF(Table1[[#This Row],[Effect 4]]="Dr.",-Table1[[#This Row],[Amount 4]],Table1[[#This Row],[Amount 4]]))</f>
        <v/>
      </c>
      <c r="CN869" t="str">
        <f>IF(Table1[[#This Row],[Ledger 5]]="","","No")</f>
        <v/>
      </c>
      <c r="CO869" t="str">
        <f>IF(Table1[[#This Row],[Ledger 5]]="","",IF(Table1[[#This Row],[Effect 5]]="Dr.","Yes","No"))</f>
        <v/>
      </c>
      <c r="CP869" t="str">
        <f>IF(Table1[[#This Row],[Ledger 5]]="","",Table1[[#This Row],[Ledger 5]])</f>
        <v/>
      </c>
      <c r="CQ869" t="str">
        <f>IF(Table1[[#This Row],[Ledger 5]]="","",IF(Table1[[#This Row],[Effect 5]]="Dr.",-Table1[[#This Row],[Amount 5]],Table1[[#This Row],[Amount 5]]))</f>
        <v/>
      </c>
      <c r="CT869" t="str">
        <f>IF(Table1[[#This Row],[Ledger 6]]="","","No")</f>
        <v/>
      </c>
      <c r="CU869" t="str">
        <f>IF(Table1[[#This Row],[Ledger 6]]="","",IF(Table1[[#This Row],[Effect 6]]="Dr.","Yes","No"))</f>
        <v/>
      </c>
      <c r="CV869" t="str">
        <f>IF(Table1[[#This Row],[Ledger 6]]="","",Table1[[#This Row],[Ledger 6]])</f>
        <v/>
      </c>
      <c r="CW869" t="str">
        <f>IF(Table1[[#This Row],[Ledger 6]]="","",IF(Table1[[#This Row],[Effect 6]]="Dr.",-Table1[[#This Row],[Amount 6]],Table1[[#This Row],[Amount 6]]))</f>
        <v/>
      </c>
      <c r="CZ869" t="str">
        <f>IF(Table1[[#This Row],[Ledger 7]]="","","No")</f>
        <v/>
      </c>
      <c r="DA869" t="str">
        <f>IF(Table1[[#This Row],[Ledger 7]]="","",IF(Table1[[#This Row],[Effect 7]]="Dr.","Yes","No"))</f>
        <v/>
      </c>
      <c r="DB869" t="str">
        <f>IF(Table1[[#This Row],[Ledger 7]]="","",Table1[[#This Row],[Ledger 7]])</f>
        <v/>
      </c>
      <c r="DC869" t="str">
        <f>IF(Table1[[#This Row],[Ledger 7]]="","",IF(Table1[[#This Row],[Effect 7]]="Dr.",-Table1[[#This Row],[Amount 7]],Table1[[#This Row],[Amount 7]]))</f>
        <v/>
      </c>
      <c r="DF869" t="str">
        <f>IF(Table1[[#This Row],[Ledger 8]]="","","No")</f>
        <v/>
      </c>
      <c r="DG869" t="str">
        <f>IF(Table1[[#This Row],[Ledger 8]]="","",IF(Table1[[#This Row],[Effect 8]]="Dr.","Yes","No"))</f>
        <v/>
      </c>
      <c r="DH869" t="str">
        <f>IF(Table1[[#This Row],[Ledger 8]]="","",Table1[[#This Row],[Ledger 8]])</f>
        <v/>
      </c>
      <c r="DI869" t="str">
        <f>IF(Table1[[#This Row],[Ledger 8]]="","",IF(Table1[[#This Row],[Effect 8]]="Dr.",-Table1[[#This Row],[Amount 8]],Table1[[#This Row],[Amount 8]]))</f>
        <v/>
      </c>
      <c r="DL869" t="str">
        <f>IF(Table1[[#This Row],[Ledger 9]]="","","No")</f>
        <v/>
      </c>
      <c r="DM869" t="str">
        <f>IF(Table1[[#This Row],[Ledger 9]]="","",IF(Table1[[#This Row],[Effect 9]]="Dr.","Yes","No"))</f>
        <v/>
      </c>
      <c r="DN869" t="str">
        <f>IF(Table1[[#This Row],[Ledger 9]]="","",Table1[[#This Row],[Ledger 9]])</f>
        <v/>
      </c>
      <c r="DO869" t="str">
        <f>IF(Table1[[#This Row],[Ledger 9]]="","",IF(Table1[[#This Row],[Effect 9]]="Dr.",-Table1[[#This Row],[Amount 9]],Table1[[#This Row],[Amount 9]]))</f>
        <v/>
      </c>
      <c r="DR869" t="str">
        <f>IF(Table1[[#This Row],[Ledger 10]]="","","No")</f>
        <v/>
      </c>
      <c r="DS869" t="str">
        <f>IF(Table1[[#This Row],[Ledger 10]]="","",IF(Table1[[#This Row],[Effect 10]]="Dr.","Yes","No"))</f>
        <v/>
      </c>
      <c r="DT869" t="str">
        <f>IF(Table1[[#This Row],[Ledger 10]]="","",Table1[[#This Row],[Ledger 10]])</f>
        <v/>
      </c>
      <c r="DU869" t="str">
        <f>IF(Table1[[#This Row],[Ledger 10]]="","",IF(Table1[[#This Row],[Effect 10]]="Dr.",-Table1[[#This Row],[Amount 10]],Table1[[#This Row],[Amount 10]]))</f>
        <v/>
      </c>
      <c r="DX869" t="str">
        <f>IF(Table1[[#This Row],[Ledger 11]]="","","No")</f>
        <v/>
      </c>
      <c r="DY869" t="str">
        <f>IF(Table1[[#This Row],[Ledger 11]]="","",IF(Table1[[#This Row],[Effect 11]]="Dr.","Yes","No"))</f>
        <v/>
      </c>
      <c r="DZ869" t="str">
        <f>IF(Table1[[#This Row],[Ledger 11]]="","",Table1[[#This Row],[Ledger 11]])</f>
        <v/>
      </c>
      <c r="EA869" t="str">
        <f>IF(Table1[[#This Row],[Ledger 11]]="","",IF(Table1[[#This Row],[Effect 11]]="Dr.",-Table1[[#This Row],[Amount 11]],Table1[[#This Row],[Amount 11]]))</f>
        <v/>
      </c>
      <c r="ED869" t="str">
        <f>IF(Table1[[#This Row],[Ledger 12]]="","","No")</f>
        <v/>
      </c>
      <c r="EE869" t="str">
        <f>IF(Table1[[#This Row],[Ledger 12]]="","",IF(Table1[[#This Row],[Effect 12]]="Dr.","Yes","No"))</f>
        <v/>
      </c>
      <c r="EF869" t="str">
        <f>IF(Table1[[#This Row],[Ledger 12]]="","",Table1[[#This Row],[Ledger 12]])</f>
        <v/>
      </c>
      <c r="EG869" t="str">
        <f>IF(Table1[[#This Row],[Ledger 12]]="","",IF(Table1[[#This Row],[Effect 12]]="Dr.",-Table1[[#This Row],[Amount 12]],Table1[[#This Row],[Amount 12]]))</f>
        <v/>
      </c>
      <c r="EJ869" t="str">
        <f>IF(Table1[[#This Row],[Ledger 13]]="","","No")</f>
        <v/>
      </c>
      <c r="EK869" t="str">
        <f>IF(Table1[[#This Row],[Ledger 13]]="","",IF(Table1[[#This Row],[Effect 13]]="Dr.","Yes","No"))</f>
        <v/>
      </c>
      <c r="EL869" t="str">
        <f>IF(Table1[[#This Row],[Ledger 13]]="","",Table1[[#This Row],[Ledger 13]])</f>
        <v/>
      </c>
      <c r="EM869" t="str">
        <f>IF(Table1[[#This Row],[Ledger 13]]="","",IF(Table1[[#This Row],[Effect 13]]="Dr.",-Table1[[#This Row],[Amount 13]],Table1[[#This Row],[Amount 13]]))</f>
        <v/>
      </c>
      <c r="EP869" t="str">
        <f>IF(Table1[[#This Row],[Ledger 14]]="","","No")</f>
        <v/>
      </c>
      <c r="EQ869" t="str">
        <f>IF(Table1[[#This Row],[Ledger 14]]="","",IF(Table1[[#This Row],[Effect 14]]="Dr.","Yes","No"))</f>
        <v/>
      </c>
      <c r="ER869" t="str">
        <f>IF(Table1[[#This Row],[Ledger 14]]="","",Table1[[#This Row],[Ledger 14]])</f>
        <v/>
      </c>
      <c r="ES869" t="str">
        <f>IF(Table1[[#This Row],[Ledger 14]]="","",IF(Table1[[#This Row],[Effect 14]]="Dr.",-Table1[[#This Row],[Amount 14]],Table1[[#This Row],[Amount 14]]))</f>
        <v/>
      </c>
      <c r="EV869" t="str">
        <f>IF(Table1[[#This Row],[Ledger 15]]="","","No")</f>
        <v/>
      </c>
      <c r="EW869" t="str">
        <f>IF(Table1[[#This Row],[Ledger 15]]="","",IF(Table1[[#This Row],[Effect 15]]="Dr.","Yes","No"))</f>
        <v/>
      </c>
      <c r="EX869" t="str">
        <f>IF(Table1[[#This Row],[Ledger 15]]="","",Table1[[#This Row],[Ledger 15]])</f>
        <v/>
      </c>
      <c r="EY869" t="str">
        <f>IF(Table1[[#This Row],[Ledger 15]]="","",IF(Table1[[#This Row],[Effect 15]]="Dr.",-Table1[[#This Row],[Amount 15]],Table1[[#This Row],[Amount 15]]))</f>
        <v/>
      </c>
      <c r="FD8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69">
        <f>IF(Table1[[#This Row],[Date]]="",0,IF(AND(Table1[[#This Row],[Date]]&gt;=$FE$2,Table1[[#This Row],[Date]]&lt;=$FE$3),0,1))</f>
        <v>0</v>
      </c>
      <c r="FF869">
        <f>IF(Table1[[#This Row],[Date]]="",0,IF(TYPE(VLOOKUP(Table1[[#This Row],[Voucher Type]],Table1[[#All],[Voucher Type Master]],1,FALSE))=16,1,0))</f>
        <v>0</v>
      </c>
      <c r="FG869">
        <f>IF(TYPE(IF(Table1[[#This Row],[Date]]="",0,IF(VLOOKUP(Table1[[#This Row],[Voucher Type]],$FY$5:$FZ$13,2,0)=Table1[[#This Row],[Effect 1]],0,1)))=16,1,0)</f>
        <v>0</v>
      </c>
      <c r="FH8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69">
        <f>IF(LEN(Table1[[#This Row],[Ledger 1]])&gt;0,IF(TYPE(VLOOKUP(Table1[[#This Row],[Ledger 1]],GZ:GZ,1,0))=16,1,0),0)</f>
        <v>0</v>
      </c>
      <c r="FJ869">
        <f>IF(LEN(Table1[[#This Row],[Ledger 2]])&gt;0,IF(TYPE(VLOOKUP(Table1[[#This Row],[Ledger 2]],GZ:GZ,1,0))=16,1,0),0)</f>
        <v>0</v>
      </c>
      <c r="FK869">
        <f>IF(LEN(Table1[[#This Row],[Ledger 3]])&gt;0,IF(TYPE(VLOOKUP(Table1[[#This Row],[Ledger 3]],GZ:GZ,1,0))=16,1,0),0)</f>
        <v>0</v>
      </c>
      <c r="FL869">
        <f>IF(LEN(Table1[[#This Row],[Ledger 4]])&gt;0,IF(TYPE(VLOOKUP(Table1[[#This Row],[Ledger 4]],GZ:GZ,1,0))=16,1,0),0)</f>
        <v>0</v>
      </c>
      <c r="FM869">
        <f>IF(LEN(Table1[[#This Row],[Ledger 5]])&gt;0,IF(TYPE(VLOOKUP(Table1[[#This Row],[Ledger 5]],GZ:GZ,1,0))=16,1,0),0)</f>
        <v>0</v>
      </c>
      <c r="FN869">
        <f>IF(LEN(Table1[[#This Row],[Ledger 6]])&gt;0,IF(TYPE(VLOOKUP(Table1[[#This Row],[Ledger 6]],$GZ:$GZ,1,0))=16,1,0),0)</f>
        <v>0</v>
      </c>
      <c r="FO869">
        <f>IF(LEN(Table1[[#This Row],[Ledger 7]])&gt;0,IF(TYPE(VLOOKUP(Table1[[#This Row],[Ledger 7]],$GZ:$GZ,1,0))=16,1,0),0)</f>
        <v>0</v>
      </c>
      <c r="FP869">
        <f>IF(LEN(Table1[[#This Row],[Ledger 8]])&gt;0,IF(TYPE(VLOOKUP(Table1[[#This Row],[Ledger 8]],$GZ:$GZ,1,0))=16,1,0),0)</f>
        <v>0</v>
      </c>
      <c r="FQ869">
        <f>IF(LEN(Table1[[#This Row],[Ledger 9]])&gt;0,IF(TYPE(VLOOKUP(Table1[[#This Row],[Ledger 9]],$GZ:$GZ,1,0))=16,1,0),0)</f>
        <v>0</v>
      </c>
      <c r="FR869">
        <f>IF(LEN(Table1[[#This Row],[Ledger 10]])&gt;0,IF(TYPE(VLOOKUP(Table1[[#This Row],[Ledger 10]],$GZ:$GZ,1,0))=16,1,0),0)</f>
        <v>0</v>
      </c>
      <c r="FS869">
        <f>IF(LEN(Table1[[#This Row],[Ledger 11]])&gt;0,IF(TYPE(VLOOKUP(Table1[[#This Row],[Ledger 11]],$GZ:$GZ,1,0))=16,1,0),0)</f>
        <v>0</v>
      </c>
      <c r="FT869">
        <f>IF(LEN(Table1[[#This Row],[Ledger 12]])&gt;0,IF(TYPE(VLOOKUP(Table1[[#This Row],[Ledger 12]],$GZ:$GZ,1,0))=16,1,0),0)</f>
        <v>0</v>
      </c>
      <c r="FU869">
        <f>IF(LEN(Table1[[#This Row],[Ledger 13]])&gt;0,IF(TYPE(VLOOKUP(Table1[[#This Row],[Ledger 13]],$GZ:$GZ,1,0))=16,1,0),0)</f>
        <v>0</v>
      </c>
      <c r="FV869">
        <f>IF(LEN(Table1[[#This Row],[Ledger 14]])&gt;0,IF(TYPE(VLOOKUP(Table1[[#This Row],[Ledger 14]],$GZ:$GZ,1,0))=16,1,0),0)</f>
        <v>0</v>
      </c>
      <c r="FW869">
        <f>IF(LEN(Table1[[#This Row],[Ledger 15]])&gt;0,IF(TYPE(VLOOKUP(Table1[[#This Row],[Ledger 15]],$GZ:$GZ,1,0))=16,1,0),0)</f>
        <v>0</v>
      </c>
    </row>
    <row r="870" spans="4:179" ht="33" customHeight="1" x14ac:dyDescent="0.45">
      <c r="D870" s="8">
        <f t="shared" si="22"/>
        <v>865</v>
      </c>
      <c r="E870" s="32"/>
      <c r="F870" s="34"/>
      <c r="G870" s="34"/>
      <c r="H870" s="34"/>
      <c r="I870" s="34"/>
      <c r="J870" s="38"/>
      <c r="K870" s="33"/>
      <c r="L870" s="36"/>
      <c r="M870" s="35"/>
      <c r="N870" s="34"/>
      <c r="O870" s="41"/>
      <c r="P870" s="35"/>
      <c r="Q870" s="34"/>
      <c r="R870" s="37"/>
      <c r="S870" s="35"/>
      <c r="T870" s="34"/>
      <c r="U870" s="37"/>
      <c r="V870" s="35"/>
      <c r="W870" s="34"/>
      <c r="X870" s="37"/>
      <c r="Y870" s="35"/>
      <c r="Z870" s="34"/>
      <c r="AA870" s="37"/>
      <c r="AB870" s="35"/>
      <c r="AC870" s="34"/>
      <c r="AD870" s="37"/>
      <c r="AE870" s="35"/>
      <c r="AF870" s="34"/>
      <c r="AG870" s="37"/>
      <c r="AH870" s="35"/>
      <c r="AI870" s="34"/>
      <c r="AJ870" s="37"/>
      <c r="AK870" s="35"/>
      <c r="AL870" s="34"/>
      <c r="AM870" s="37"/>
      <c r="AN870" s="35"/>
      <c r="AO870" s="34"/>
      <c r="AP870" s="37"/>
      <c r="AQ870" s="35"/>
      <c r="AR870" s="34"/>
      <c r="AS870" s="37"/>
      <c r="AT870" s="35"/>
      <c r="AU870" s="34"/>
      <c r="AV870" s="37"/>
      <c r="AW870" s="35"/>
      <c r="AX870" s="34"/>
      <c r="AY870" s="37"/>
      <c r="AZ870" s="35"/>
      <c r="BA870" s="34"/>
      <c r="BB870" s="37"/>
      <c r="BC8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0" s="7"/>
      <c r="BF870" t="str">
        <f>IF(Table1[[#This Row],[Date]]="","","&amp;lt;VOUCHER REMOTEID="&amp;""""&amp;$A$11&amp;$A$13&amp;ROW()&amp;""""&amp;" VCHTYPE="""&amp;F870&amp;""" ACTION="""&amp;"Create"&amp;"""&amp;gt;")</f>
        <v/>
      </c>
      <c r="BG870" t="str">
        <f>IF(Table1[[#This Row],[Date]]="","",TEXT(Table1[[#This Row],[Date]],"yyyymmdd"))</f>
        <v/>
      </c>
      <c r="BH870" t="str">
        <f>Table1[[#This Row],[Date2]]</f>
        <v/>
      </c>
      <c r="BI870" t="str">
        <f>IF(Table1[[#This Row],[Date]]="","",Table1[[#This Row],[Voucher Type]])</f>
        <v/>
      </c>
      <c r="BJ870" t="str">
        <f>IF(Table1[[#This Row],[Ref No / Invoice No]]="","",Table1[[#This Row],[Ref No / Invoice No]])</f>
        <v/>
      </c>
      <c r="BK870" t="str">
        <f>IF(Table1[[#This Row],[Voucher No]]="","",Table1[[#This Row],[Voucher No]])</f>
        <v/>
      </c>
      <c r="BL870" t="str">
        <f>IF(Table1[[#This Row],[Date]]="","",Table1[[#This Row],[Narration]])</f>
        <v/>
      </c>
      <c r="BM870" t="str">
        <f>IF(Table1[[#This Row],[Date]]="","",$A$11&amp;$A$13&amp;ROW())</f>
        <v/>
      </c>
      <c r="BN870" t="str">
        <f>IF(Table1[[#This Row],[Date]]="","",$A$13)</f>
        <v/>
      </c>
      <c r="BP870" t="str">
        <f>IF(Table1[[#This Row],[Ledger 1]]="","","No")</f>
        <v/>
      </c>
      <c r="BQ870" t="str">
        <f>IF(Table1[[#This Row],[Date]]="","",IF(Table1[[#This Row],[Effect 1]]="Dr.","Yes","No"))</f>
        <v/>
      </c>
      <c r="BR870" t="str">
        <f>IF(Table1[[#This Row],[Date]]="","",Table1[[#This Row],[Ledger 1]])</f>
        <v/>
      </c>
      <c r="BS870" t="str">
        <f>IF(Table1[[#This Row],[Date]]="","",IF(Table1[[#This Row],[Effect 1]]="Dr.",-Table1[[#This Row],[Amount 1]],Table1[[#This Row],[Amount 1]]))</f>
        <v/>
      </c>
      <c r="BV870" t="str">
        <f>IF(Table1[[#This Row],[Ledger 2]]="","","No")</f>
        <v/>
      </c>
      <c r="BW870" t="str">
        <f>IF(Table1[[#This Row],[Date]]="","",IF(Table1[[#This Row],[Effect 2]]="Dr.","Yes","No"))</f>
        <v/>
      </c>
      <c r="BX870" t="str">
        <f>IF(Table1[[#This Row],[Date]]="","",Table1[[#This Row],[Ledger 2]])</f>
        <v/>
      </c>
      <c r="BY870" t="str">
        <f>IF(Table1[[#This Row],[Date]]="","",IF(Table1[[#This Row],[Effect 2]]="Dr.",-Table1[[#This Row],[Amount 2]],Table1[[#This Row],[Amount 2]]))</f>
        <v/>
      </c>
      <c r="CB870" t="str">
        <f>IF(Table1[[#This Row],[Ledger 3]]="","","No")</f>
        <v/>
      </c>
      <c r="CC870" t="str">
        <f>IF(Table1[[#This Row],[Ledger 3]]="","",IF(Table1[[#This Row],[Effect 3]]="Dr.","Yes","No"))</f>
        <v/>
      </c>
      <c r="CD870" t="str">
        <f>IF(Table1[[#This Row],[Ledger 3]]="","",Table1[[#This Row],[Ledger 3]])</f>
        <v/>
      </c>
      <c r="CE870" t="str">
        <f>IF(Table1[[#This Row],[Ledger 3]]="","",IF(Table1[[#This Row],[Effect 3]]="Dr.",-Table1[[#This Row],[Amount 3]],Table1[[#This Row],[Amount 3]]))</f>
        <v/>
      </c>
      <c r="CH870" t="str">
        <f>IF(Table1[[#This Row],[Ledger 4]]="","","No")</f>
        <v/>
      </c>
      <c r="CI870" t="str">
        <f>IF(Table1[[#This Row],[Ledger 4]]="","",IF(Table1[[#This Row],[Effect 4]]="Dr.","Yes","No"))</f>
        <v/>
      </c>
      <c r="CJ870" t="str">
        <f>IF(Table1[[#This Row],[Ledger 4]]="","",Table1[[#This Row],[Ledger 4]])</f>
        <v/>
      </c>
      <c r="CK870" t="str">
        <f>IF(Table1[[#This Row],[Ledger 4]]="","",IF(Table1[[#This Row],[Effect 4]]="Dr.",-Table1[[#This Row],[Amount 4]],Table1[[#This Row],[Amount 4]]))</f>
        <v/>
      </c>
      <c r="CN870" t="str">
        <f>IF(Table1[[#This Row],[Ledger 5]]="","","No")</f>
        <v/>
      </c>
      <c r="CO870" t="str">
        <f>IF(Table1[[#This Row],[Ledger 5]]="","",IF(Table1[[#This Row],[Effect 5]]="Dr.","Yes","No"))</f>
        <v/>
      </c>
      <c r="CP870" t="str">
        <f>IF(Table1[[#This Row],[Ledger 5]]="","",Table1[[#This Row],[Ledger 5]])</f>
        <v/>
      </c>
      <c r="CQ870" t="str">
        <f>IF(Table1[[#This Row],[Ledger 5]]="","",IF(Table1[[#This Row],[Effect 5]]="Dr.",-Table1[[#This Row],[Amount 5]],Table1[[#This Row],[Amount 5]]))</f>
        <v/>
      </c>
      <c r="CT870" t="str">
        <f>IF(Table1[[#This Row],[Ledger 6]]="","","No")</f>
        <v/>
      </c>
      <c r="CU870" t="str">
        <f>IF(Table1[[#This Row],[Ledger 6]]="","",IF(Table1[[#This Row],[Effect 6]]="Dr.","Yes","No"))</f>
        <v/>
      </c>
      <c r="CV870" t="str">
        <f>IF(Table1[[#This Row],[Ledger 6]]="","",Table1[[#This Row],[Ledger 6]])</f>
        <v/>
      </c>
      <c r="CW870" t="str">
        <f>IF(Table1[[#This Row],[Ledger 6]]="","",IF(Table1[[#This Row],[Effect 6]]="Dr.",-Table1[[#This Row],[Amount 6]],Table1[[#This Row],[Amount 6]]))</f>
        <v/>
      </c>
      <c r="CZ870" t="str">
        <f>IF(Table1[[#This Row],[Ledger 7]]="","","No")</f>
        <v/>
      </c>
      <c r="DA870" t="str">
        <f>IF(Table1[[#This Row],[Ledger 7]]="","",IF(Table1[[#This Row],[Effect 7]]="Dr.","Yes","No"))</f>
        <v/>
      </c>
      <c r="DB870" t="str">
        <f>IF(Table1[[#This Row],[Ledger 7]]="","",Table1[[#This Row],[Ledger 7]])</f>
        <v/>
      </c>
      <c r="DC870" t="str">
        <f>IF(Table1[[#This Row],[Ledger 7]]="","",IF(Table1[[#This Row],[Effect 7]]="Dr.",-Table1[[#This Row],[Amount 7]],Table1[[#This Row],[Amount 7]]))</f>
        <v/>
      </c>
      <c r="DF870" t="str">
        <f>IF(Table1[[#This Row],[Ledger 8]]="","","No")</f>
        <v/>
      </c>
      <c r="DG870" t="str">
        <f>IF(Table1[[#This Row],[Ledger 8]]="","",IF(Table1[[#This Row],[Effect 8]]="Dr.","Yes","No"))</f>
        <v/>
      </c>
      <c r="DH870" t="str">
        <f>IF(Table1[[#This Row],[Ledger 8]]="","",Table1[[#This Row],[Ledger 8]])</f>
        <v/>
      </c>
      <c r="DI870" t="str">
        <f>IF(Table1[[#This Row],[Ledger 8]]="","",IF(Table1[[#This Row],[Effect 8]]="Dr.",-Table1[[#This Row],[Amount 8]],Table1[[#This Row],[Amount 8]]))</f>
        <v/>
      </c>
      <c r="DL870" t="str">
        <f>IF(Table1[[#This Row],[Ledger 9]]="","","No")</f>
        <v/>
      </c>
      <c r="DM870" t="str">
        <f>IF(Table1[[#This Row],[Ledger 9]]="","",IF(Table1[[#This Row],[Effect 9]]="Dr.","Yes","No"))</f>
        <v/>
      </c>
      <c r="DN870" t="str">
        <f>IF(Table1[[#This Row],[Ledger 9]]="","",Table1[[#This Row],[Ledger 9]])</f>
        <v/>
      </c>
      <c r="DO870" t="str">
        <f>IF(Table1[[#This Row],[Ledger 9]]="","",IF(Table1[[#This Row],[Effect 9]]="Dr.",-Table1[[#This Row],[Amount 9]],Table1[[#This Row],[Amount 9]]))</f>
        <v/>
      </c>
      <c r="DR870" t="str">
        <f>IF(Table1[[#This Row],[Ledger 10]]="","","No")</f>
        <v/>
      </c>
      <c r="DS870" t="str">
        <f>IF(Table1[[#This Row],[Ledger 10]]="","",IF(Table1[[#This Row],[Effect 10]]="Dr.","Yes","No"))</f>
        <v/>
      </c>
      <c r="DT870" t="str">
        <f>IF(Table1[[#This Row],[Ledger 10]]="","",Table1[[#This Row],[Ledger 10]])</f>
        <v/>
      </c>
      <c r="DU870" t="str">
        <f>IF(Table1[[#This Row],[Ledger 10]]="","",IF(Table1[[#This Row],[Effect 10]]="Dr.",-Table1[[#This Row],[Amount 10]],Table1[[#This Row],[Amount 10]]))</f>
        <v/>
      </c>
      <c r="DX870" t="str">
        <f>IF(Table1[[#This Row],[Ledger 11]]="","","No")</f>
        <v/>
      </c>
      <c r="DY870" t="str">
        <f>IF(Table1[[#This Row],[Ledger 11]]="","",IF(Table1[[#This Row],[Effect 11]]="Dr.","Yes","No"))</f>
        <v/>
      </c>
      <c r="DZ870" t="str">
        <f>IF(Table1[[#This Row],[Ledger 11]]="","",Table1[[#This Row],[Ledger 11]])</f>
        <v/>
      </c>
      <c r="EA870" t="str">
        <f>IF(Table1[[#This Row],[Ledger 11]]="","",IF(Table1[[#This Row],[Effect 11]]="Dr.",-Table1[[#This Row],[Amount 11]],Table1[[#This Row],[Amount 11]]))</f>
        <v/>
      </c>
      <c r="ED870" t="str">
        <f>IF(Table1[[#This Row],[Ledger 12]]="","","No")</f>
        <v/>
      </c>
      <c r="EE870" t="str">
        <f>IF(Table1[[#This Row],[Ledger 12]]="","",IF(Table1[[#This Row],[Effect 12]]="Dr.","Yes","No"))</f>
        <v/>
      </c>
      <c r="EF870" t="str">
        <f>IF(Table1[[#This Row],[Ledger 12]]="","",Table1[[#This Row],[Ledger 12]])</f>
        <v/>
      </c>
      <c r="EG870" t="str">
        <f>IF(Table1[[#This Row],[Ledger 12]]="","",IF(Table1[[#This Row],[Effect 12]]="Dr.",-Table1[[#This Row],[Amount 12]],Table1[[#This Row],[Amount 12]]))</f>
        <v/>
      </c>
      <c r="EJ870" t="str">
        <f>IF(Table1[[#This Row],[Ledger 13]]="","","No")</f>
        <v/>
      </c>
      <c r="EK870" t="str">
        <f>IF(Table1[[#This Row],[Ledger 13]]="","",IF(Table1[[#This Row],[Effect 13]]="Dr.","Yes","No"))</f>
        <v/>
      </c>
      <c r="EL870" t="str">
        <f>IF(Table1[[#This Row],[Ledger 13]]="","",Table1[[#This Row],[Ledger 13]])</f>
        <v/>
      </c>
      <c r="EM870" t="str">
        <f>IF(Table1[[#This Row],[Ledger 13]]="","",IF(Table1[[#This Row],[Effect 13]]="Dr.",-Table1[[#This Row],[Amount 13]],Table1[[#This Row],[Amount 13]]))</f>
        <v/>
      </c>
      <c r="EP870" t="str">
        <f>IF(Table1[[#This Row],[Ledger 14]]="","","No")</f>
        <v/>
      </c>
      <c r="EQ870" t="str">
        <f>IF(Table1[[#This Row],[Ledger 14]]="","",IF(Table1[[#This Row],[Effect 14]]="Dr.","Yes","No"))</f>
        <v/>
      </c>
      <c r="ER870" t="str">
        <f>IF(Table1[[#This Row],[Ledger 14]]="","",Table1[[#This Row],[Ledger 14]])</f>
        <v/>
      </c>
      <c r="ES870" t="str">
        <f>IF(Table1[[#This Row],[Ledger 14]]="","",IF(Table1[[#This Row],[Effect 14]]="Dr.",-Table1[[#This Row],[Amount 14]],Table1[[#This Row],[Amount 14]]))</f>
        <v/>
      </c>
      <c r="EV870" t="str">
        <f>IF(Table1[[#This Row],[Ledger 15]]="","","No")</f>
        <v/>
      </c>
      <c r="EW870" t="str">
        <f>IF(Table1[[#This Row],[Ledger 15]]="","",IF(Table1[[#This Row],[Effect 15]]="Dr.","Yes","No"))</f>
        <v/>
      </c>
      <c r="EX870" t="str">
        <f>IF(Table1[[#This Row],[Ledger 15]]="","",Table1[[#This Row],[Ledger 15]])</f>
        <v/>
      </c>
      <c r="EY870" t="str">
        <f>IF(Table1[[#This Row],[Ledger 15]]="","",IF(Table1[[#This Row],[Effect 15]]="Dr.",-Table1[[#This Row],[Amount 15]],Table1[[#This Row],[Amount 15]]))</f>
        <v/>
      </c>
      <c r="FD8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0">
        <f>IF(Table1[[#This Row],[Date]]="",0,IF(AND(Table1[[#This Row],[Date]]&gt;=$FE$2,Table1[[#This Row],[Date]]&lt;=$FE$3),0,1))</f>
        <v>0</v>
      </c>
      <c r="FF870">
        <f>IF(Table1[[#This Row],[Date]]="",0,IF(TYPE(VLOOKUP(Table1[[#This Row],[Voucher Type]],Table1[[#All],[Voucher Type Master]],1,FALSE))=16,1,0))</f>
        <v>0</v>
      </c>
      <c r="FG870">
        <f>IF(TYPE(IF(Table1[[#This Row],[Date]]="",0,IF(VLOOKUP(Table1[[#This Row],[Voucher Type]],$FY$5:$FZ$13,2,0)=Table1[[#This Row],[Effect 1]],0,1)))=16,1,0)</f>
        <v>0</v>
      </c>
      <c r="FH8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0">
        <f>IF(LEN(Table1[[#This Row],[Ledger 1]])&gt;0,IF(TYPE(VLOOKUP(Table1[[#This Row],[Ledger 1]],GZ:GZ,1,0))=16,1,0),0)</f>
        <v>0</v>
      </c>
      <c r="FJ870">
        <f>IF(LEN(Table1[[#This Row],[Ledger 2]])&gt;0,IF(TYPE(VLOOKUP(Table1[[#This Row],[Ledger 2]],GZ:GZ,1,0))=16,1,0),0)</f>
        <v>0</v>
      </c>
      <c r="FK870">
        <f>IF(LEN(Table1[[#This Row],[Ledger 3]])&gt;0,IF(TYPE(VLOOKUP(Table1[[#This Row],[Ledger 3]],GZ:GZ,1,0))=16,1,0),0)</f>
        <v>0</v>
      </c>
      <c r="FL870">
        <f>IF(LEN(Table1[[#This Row],[Ledger 4]])&gt;0,IF(TYPE(VLOOKUP(Table1[[#This Row],[Ledger 4]],GZ:GZ,1,0))=16,1,0),0)</f>
        <v>0</v>
      </c>
      <c r="FM870">
        <f>IF(LEN(Table1[[#This Row],[Ledger 5]])&gt;0,IF(TYPE(VLOOKUP(Table1[[#This Row],[Ledger 5]],GZ:GZ,1,0))=16,1,0),0)</f>
        <v>0</v>
      </c>
      <c r="FN870">
        <f>IF(LEN(Table1[[#This Row],[Ledger 6]])&gt;0,IF(TYPE(VLOOKUP(Table1[[#This Row],[Ledger 6]],$GZ:$GZ,1,0))=16,1,0),0)</f>
        <v>0</v>
      </c>
      <c r="FO870">
        <f>IF(LEN(Table1[[#This Row],[Ledger 7]])&gt;0,IF(TYPE(VLOOKUP(Table1[[#This Row],[Ledger 7]],$GZ:$GZ,1,0))=16,1,0),0)</f>
        <v>0</v>
      </c>
      <c r="FP870">
        <f>IF(LEN(Table1[[#This Row],[Ledger 8]])&gt;0,IF(TYPE(VLOOKUP(Table1[[#This Row],[Ledger 8]],$GZ:$GZ,1,0))=16,1,0),0)</f>
        <v>0</v>
      </c>
      <c r="FQ870">
        <f>IF(LEN(Table1[[#This Row],[Ledger 9]])&gt;0,IF(TYPE(VLOOKUP(Table1[[#This Row],[Ledger 9]],$GZ:$GZ,1,0))=16,1,0),0)</f>
        <v>0</v>
      </c>
      <c r="FR870">
        <f>IF(LEN(Table1[[#This Row],[Ledger 10]])&gt;0,IF(TYPE(VLOOKUP(Table1[[#This Row],[Ledger 10]],$GZ:$GZ,1,0))=16,1,0),0)</f>
        <v>0</v>
      </c>
      <c r="FS870">
        <f>IF(LEN(Table1[[#This Row],[Ledger 11]])&gt;0,IF(TYPE(VLOOKUP(Table1[[#This Row],[Ledger 11]],$GZ:$GZ,1,0))=16,1,0),0)</f>
        <v>0</v>
      </c>
      <c r="FT870">
        <f>IF(LEN(Table1[[#This Row],[Ledger 12]])&gt;0,IF(TYPE(VLOOKUP(Table1[[#This Row],[Ledger 12]],$GZ:$GZ,1,0))=16,1,0),0)</f>
        <v>0</v>
      </c>
      <c r="FU870">
        <f>IF(LEN(Table1[[#This Row],[Ledger 13]])&gt;0,IF(TYPE(VLOOKUP(Table1[[#This Row],[Ledger 13]],$GZ:$GZ,1,0))=16,1,0),0)</f>
        <v>0</v>
      </c>
      <c r="FV870">
        <f>IF(LEN(Table1[[#This Row],[Ledger 14]])&gt;0,IF(TYPE(VLOOKUP(Table1[[#This Row],[Ledger 14]],$GZ:$GZ,1,0))=16,1,0),0)</f>
        <v>0</v>
      </c>
      <c r="FW870">
        <f>IF(LEN(Table1[[#This Row],[Ledger 15]])&gt;0,IF(TYPE(VLOOKUP(Table1[[#This Row],[Ledger 15]],$GZ:$GZ,1,0))=16,1,0),0)</f>
        <v>0</v>
      </c>
    </row>
    <row r="871" spans="4:179" ht="33" customHeight="1" x14ac:dyDescent="0.45">
      <c r="D871" s="8">
        <f t="shared" si="22"/>
        <v>866</v>
      </c>
      <c r="E871" s="32"/>
      <c r="F871" s="34"/>
      <c r="G871" s="34"/>
      <c r="H871" s="34"/>
      <c r="I871" s="34"/>
      <c r="J871" s="38"/>
      <c r="K871" s="33"/>
      <c r="L871" s="36"/>
      <c r="M871" s="35"/>
      <c r="N871" s="34"/>
      <c r="O871" s="41"/>
      <c r="P871" s="35"/>
      <c r="Q871" s="34"/>
      <c r="R871" s="37"/>
      <c r="S871" s="35"/>
      <c r="T871" s="34"/>
      <c r="U871" s="37"/>
      <c r="V871" s="35"/>
      <c r="W871" s="34"/>
      <c r="X871" s="37"/>
      <c r="Y871" s="35"/>
      <c r="Z871" s="34"/>
      <c r="AA871" s="37"/>
      <c r="AB871" s="35"/>
      <c r="AC871" s="34"/>
      <c r="AD871" s="37"/>
      <c r="AE871" s="35"/>
      <c r="AF871" s="34"/>
      <c r="AG871" s="37"/>
      <c r="AH871" s="35"/>
      <c r="AI871" s="34"/>
      <c r="AJ871" s="37"/>
      <c r="AK871" s="35"/>
      <c r="AL871" s="34"/>
      <c r="AM871" s="37"/>
      <c r="AN871" s="35"/>
      <c r="AO871" s="34"/>
      <c r="AP871" s="37"/>
      <c r="AQ871" s="35"/>
      <c r="AR871" s="34"/>
      <c r="AS871" s="37"/>
      <c r="AT871" s="35"/>
      <c r="AU871" s="34"/>
      <c r="AV871" s="37"/>
      <c r="AW871" s="35"/>
      <c r="AX871" s="34"/>
      <c r="AY871" s="37"/>
      <c r="AZ871" s="35"/>
      <c r="BA871" s="34"/>
      <c r="BB871" s="37"/>
      <c r="BC8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1" s="7"/>
      <c r="BF871" t="str">
        <f>IF(Table1[[#This Row],[Date]]="","","&amp;lt;VOUCHER REMOTEID="&amp;""""&amp;$A$11&amp;$A$13&amp;ROW()&amp;""""&amp;" VCHTYPE="""&amp;F871&amp;""" ACTION="""&amp;"Create"&amp;"""&amp;gt;")</f>
        <v/>
      </c>
      <c r="BG871" t="str">
        <f>IF(Table1[[#This Row],[Date]]="","",TEXT(Table1[[#This Row],[Date]],"yyyymmdd"))</f>
        <v/>
      </c>
      <c r="BH871" t="str">
        <f>Table1[[#This Row],[Date2]]</f>
        <v/>
      </c>
      <c r="BI871" t="str">
        <f>IF(Table1[[#This Row],[Date]]="","",Table1[[#This Row],[Voucher Type]])</f>
        <v/>
      </c>
      <c r="BJ871" t="str">
        <f>IF(Table1[[#This Row],[Ref No / Invoice No]]="","",Table1[[#This Row],[Ref No / Invoice No]])</f>
        <v/>
      </c>
      <c r="BK871" t="str">
        <f>IF(Table1[[#This Row],[Voucher No]]="","",Table1[[#This Row],[Voucher No]])</f>
        <v/>
      </c>
      <c r="BL871" t="str">
        <f>IF(Table1[[#This Row],[Date]]="","",Table1[[#This Row],[Narration]])</f>
        <v/>
      </c>
      <c r="BM871" t="str">
        <f>IF(Table1[[#This Row],[Date]]="","",$A$11&amp;$A$13&amp;ROW())</f>
        <v/>
      </c>
      <c r="BN871" t="str">
        <f>IF(Table1[[#This Row],[Date]]="","",$A$13)</f>
        <v/>
      </c>
      <c r="BP871" t="str">
        <f>IF(Table1[[#This Row],[Ledger 1]]="","","No")</f>
        <v/>
      </c>
      <c r="BQ871" t="str">
        <f>IF(Table1[[#This Row],[Date]]="","",IF(Table1[[#This Row],[Effect 1]]="Dr.","Yes","No"))</f>
        <v/>
      </c>
      <c r="BR871" t="str">
        <f>IF(Table1[[#This Row],[Date]]="","",Table1[[#This Row],[Ledger 1]])</f>
        <v/>
      </c>
      <c r="BS871" t="str">
        <f>IF(Table1[[#This Row],[Date]]="","",IF(Table1[[#This Row],[Effect 1]]="Dr.",-Table1[[#This Row],[Amount 1]],Table1[[#This Row],[Amount 1]]))</f>
        <v/>
      </c>
      <c r="BV871" t="str">
        <f>IF(Table1[[#This Row],[Ledger 2]]="","","No")</f>
        <v/>
      </c>
      <c r="BW871" t="str">
        <f>IF(Table1[[#This Row],[Date]]="","",IF(Table1[[#This Row],[Effect 2]]="Dr.","Yes","No"))</f>
        <v/>
      </c>
      <c r="BX871" t="str">
        <f>IF(Table1[[#This Row],[Date]]="","",Table1[[#This Row],[Ledger 2]])</f>
        <v/>
      </c>
      <c r="BY871" t="str">
        <f>IF(Table1[[#This Row],[Date]]="","",IF(Table1[[#This Row],[Effect 2]]="Dr.",-Table1[[#This Row],[Amount 2]],Table1[[#This Row],[Amount 2]]))</f>
        <v/>
      </c>
      <c r="CB871" t="str">
        <f>IF(Table1[[#This Row],[Ledger 3]]="","","No")</f>
        <v/>
      </c>
      <c r="CC871" t="str">
        <f>IF(Table1[[#This Row],[Ledger 3]]="","",IF(Table1[[#This Row],[Effect 3]]="Dr.","Yes","No"))</f>
        <v/>
      </c>
      <c r="CD871" t="str">
        <f>IF(Table1[[#This Row],[Ledger 3]]="","",Table1[[#This Row],[Ledger 3]])</f>
        <v/>
      </c>
      <c r="CE871" t="str">
        <f>IF(Table1[[#This Row],[Ledger 3]]="","",IF(Table1[[#This Row],[Effect 3]]="Dr.",-Table1[[#This Row],[Amount 3]],Table1[[#This Row],[Amount 3]]))</f>
        <v/>
      </c>
      <c r="CH871" t="str">
        <f>IF(Table1[[#This Row],[Ledger 4]]="","","No")</f>
        <v/>
      </c>
      <c r="CI871" t="str">
        <f>IF(Table1[[#This Row],[Ledger 4]]="","",IF(Table1[[#This Row],[Effect 4]]="Dr.","Yes","No"))</f>
        <v/>
      </c>
      <c r="CJ871" t="str">
        <f>IF(Table1[[#This Row],[Ledger 4]]="","",Table1[[#This Row],[Ledger 4]])</f>
        <v/>
      </c>
      <c r="CK871" t="str">
        <f>IF(Table1[[#This Row],[Ledger 4]]="","",IF(Table1[[#This Row],[Effect 4]]="Dr.",-Table1[[#This Row],[Amount 4]],Table1[[#This Row],[Amount 4]]))</f>
        <v/>
      </c>
      <c r="CN871" t="str">
        <f>IF(Table1[[#This Row],[Ledger 5]]="","","No")</f>
        <v/>
      </c>
      <c r="CO871" t="str">
        <f>IF(Table1[[#This Row],[Ledger 5]]="","",IF(Table1[[#This Row],[Effect 5]]="Dr.","Yes","No"))</f>
        <v/>
      </c>
      <c r="CP871" t="str">
        <f>IF(Table1[[#This Row],[Ledger 5]]="","",Table1[[#This Row],[Ledger 5]])</f>
        <v/>
      </c>
      <c r="CQ871" t="str">
        <f>IF(Table1[[#This Row],[Ledger 5]]="","",IF(Table1[[#This Row],[Effect 5]]="Dr.",-Table1[[#This Row],[Amount 5]],Table1[[#This Row],[Amount 5]]))</f>
        <v/>
      </c>
      <c r="CT871" t="str">
        <f>IF(Table1[[#This Row],[Ledger 6]]="","","No")</f>
        <v/>
      </c>
      <c r="CU871" t="str">
        <f>IF(Table1[[#This Row],[Ledger 6]]="","",IF(Table1[[#This Row],[Effect 6]]="Dr.","Yes","No"))</f>
        <v/>
      </c>
      <c r="CV871" t="str">
        <f>IF(Table1[[#This Row],[Ledger 6]]="","",Table1[[#This Row],[Ledger 6]])</f>
        <v/>
      </c>
      <c r="CW871" t="str">
        <f>IF(Table1[[#This Row],[Ledger 6]]="","",IF(Table1[[#This Row],[Effect 6]]="Dr.",-Table1[[#This Row],[Amount 6]],Table1[[#This Row],[Amount 6]]))</f>
        <v/>
      </c>
      <c r="CZ871" t="str">
        <f>IF(Table1[[#This Row],[Ledger 7]]="","","No")</f>
        <v/>
      </c>
      <c r="DA871" t="str">
        <f>IF(Table1[[#This Row],[Ledger 7]]="","",IF(Table1[[#This Row],[Effect 7]]="Dr.","Yes","No"))</f>
        <v/>
      </c>
      <c r="DB871" t="str">
        <f>IF(Table1[[#This Row],[Ledger 7]]="","",Table1[[#This Row],[Ledger 7]])</f>
        <v/>
      </c>
      <c r="DC871" t="str">
        <f>IF(Table1[[#This Row],[Ledger 7]]="","",IF(Table1[[#This Row],[Effect 7]]="Dr.",-Table1[[#This Row],[Amount 7]],Table1[[#This Row],[Amount 7]]))</f>
        <v/>
      </c>
      <c r="DF871" t="str">
        <f>IF(Table1[[#This Row],[Ledger 8]]="","","No")</f>
        <v/>
      </c>
      <c r="DG871" t="str">
        <f>IF(Table1[[#This Row],[Ledger 8]]="","",IF(Table1[[#This Row],[Effect 8]]="Dr.","Yes","No"))</f>
        <v/>
      </c>
      <c r="DH871" t="str">
        <f>IF(Table1[[#This Row],[Ledger 8]]="","",Table1[[#This Row],[Ledger 8]])</f>
        <v/>
      </c>
      <c r="DI871" t="str">
        <f>IF(Table1[[#This Row],[Ledger 8]]="","",IF(Table1[[#This Row],[Effect 8]]="Dr.",-Table1[[#This Row],[Amount 8]],Table1[[#This Row],[Amount 8]]))</f>
        <v/>
      </c>
      <c r="DL871" t="str">
        <f>IF(Table1[[#This Row],[Ledger 9]]="","","No")</f>
        <v/>
      </c>
      <c r="DM871" t="str">
        <f>IF(Table1[[#This Row],[Ledger 9]]="","",IF(Table1[[#This Row],[Effect 9]]="Dr.","Yes","No"))</f>
        <v/>
      </c>
      <c r="DN871" t="str">
        <f>IF(Table1[[#This Row],[Ledger 9]]="","",Table1[[#This Row],[Ledger 9]])</f>
        <v/>
      </c>
      <c r="DO871" t="str">
        <f>IF(Table1[[#This Row],[Ledger 9]]="","",IF(Table1[[#This Row],[Effect 9]]="Dr.",-Table1[[#This Row],[Amount 9]],Table1[[#This Row],[Amount 9]]))</f>
        <v/>
      </c>
      <c r="DR871" t="str">
        <f>IF(Table1[[#This Row],[Ledger 10]]="","","No")</f>
        <v/>
      </c>
      <c r="DS871" t="str">
        <f>IF(Table1[[#This Row],[Ledger 10]]="","",IF(Table1[[#This Row],[Effect 10]]="Dr.","Yes","No"))</f>
        <v/>
      </c>
      <c r="DT871" t="str">
        <f>IF(Table1[[#This Row],[Ledger 10]]="","",Table1[[#This Row],[Ledger 10]])</f>
        <v/>
      </c>
      <c r="DU871" t="str">
        <f>IF(Table1[[#This Row],[Ledger 10]]="","",IF(Table1[[#This Row],[Effect 10]]="Dr.",-Table1[[#This Row],[Amount 10]],Table1[[#This Row],[Amount 10]]))</f>
        <v/>
      </c>
      <c r="DX871" t="str">
        <f>IF(Table1[[#This Row],[Ledger 11]]="","","No")</f>
        <v/>
      </c>
      <c r="DY871" t="str">
        <f>IF(Table1[[#This Row],[Ledger 11]]="","",IF(Table1[[#This Row],[Effect 11]]="Dr.","Yes","No"))</f>
        <v/>
      </c>
      <c r="DZ871" t="str">
        <f>IF(Table1[[#This Row],[Ledger 11]]="","",Table1[[#This Row],[Ledger 11]])</f>
        <v/>
      </c>
      <c r="EA871" t="str">
        <f>IF(Table1[[#This Row],[Ledger 11]]="","",IF(Table1[[#This Row],[Effect 11]]="Dr.",-Table1[[#This Row],[Amount 11]],Table1[[#This Row],[Amount 11]]))</f>
        <v/>
      </c>
      <c r="ED871" t="str">
        <f>IF(Table1[[#This Row],[Ledger 12]]="","","No")</f>
        <v/>
      </c>
      <c r="EE871" t="str">
        <f>IF(Table1[[#This Row],[Ledger 12]]="","",IF(Table1[[#This Row],[Effect 12]]="Dr.","Yes","No"))</f>
        <v/>
      </c>
      <c r="EF871" t="str">
        <f>IF(Table1[[#This Row],[Ledger 12]]="","",Table1[[#This Row],[Ledger 12]])</f>
        <v/>
      </c>
      <c r="EG871" t="str">
        <f>IF(Table1[[#This Row],[Ledger 12]]="","",IF(Table1[[#This Row],[Effect 12]]="Dr.",-Table1[[#This Row],[Amount 12]],Table1[[#This Row],[Amount 12]]))</f>
        <v/>
      </c>
      <c r="EJ871" t="str">
        <f>IF(Table1[[#This Row],[Ledger 13]]="","","No")</f>
        <v/>
      </c>
      <c r="EK871" t="str">
        <f>IF(Table1[[#This Row],[Ledger 13]]="","",IF(Table1[[#This Row],[Effect 13]]="Dr.","Yes","No"))</f>
        <v/>
      </c>
      <c r="EL871" t="str">
        <f>IF(Table1[[#This Row],[Ledger 13]]="","",Table1[[#This Row],[Ledger 13]])</f>
        <v/>
      </c>
      <c r="EM871" t="str">
        <f>IF(Table1[[#This Row],[Ledger 13]]="","",IF(Table1[[#This Row],[Effect 13]]="Dr.",-Table1[[#This Row],[Amount 13]],Table1[[#This Row],[Amount 13]]))</f>
        <v/>
      </c>
      <c r="EP871" t="str">
        <f>IF(Table1[[#This Row],[Ledger 14]]="","","No")</f>
        <v/>
      </c>
      <c r="EQ871" t="str">
        <f>IF(Table1[[#This Row],[Ledger 14]]="","",IF(Table1[[#This Row],[Effect 14]]="Dr.","Yes","No"))</f>
        <v/>
      </c>
      <c r="ER871" t="str">
        <f>IF(Table1[[#This Row],[Ledger 14]]="","",Table1[[#This Row],[Ledger 14]])</f>
        <v/>
      </c>
      <c r="ES871" t="str">
        <f>IF(Table1[[#This Row],[Ledger 14]]="","",IF(Table1[[#This Row],[Effect 14]]="Dr.",-Table1[[#This Row],[Amount 14]],Table1[[#This Row],[Amount 14]]))</f>
        <v/>
      </c>
      <c r="EV871" t="str">
        <f>IF(Table1[[#This Row],[Ledger 15]]="","","No")</f>
        <v/>
      </c>
      <c r="EW871" t="str">
        <f>IF(Table1[[#This Row],[Ledger 15]]="","",IF(Table1[[#This Row],[Effect 15]]="Dr.","Yes","No"))</f>
        <v/>
      </c>
      <c r="EX871" t="str">
        <f>IF(Table1[[#This Row],[Ledger 15]]="","",Table1[[#This Row],[Ledger 15]])</f>
        <v/>
      </c>
      <c r="EY871" t="str">
        <f>IF(Table1[[#This Row],[Ledger 15]]="","",IF(Table1[[#This Row],[Effect 15]]="Dr.",-Table1[[#This Row],[Amount 15]],Table1[[#This Row],[Amount 15]]))</f>
        <v/>
      </c>
      <c r="FD8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1">
        <f>IF(Table1[[#This Row],[Date]]="",0,IF(AND(Table1[[#This Row],[Date]]&gt;=$FE$2,Table1[[#This Row],[Date]]&lt;=$FE$3),0,1))</f>
        <v>0</v>
      </c>
      <c r="FF871">
        <f>IF(Table1[[#This Row],[Date]]="",0,IF(TYPE(VLOOKUP(Table1[[#This Row],[Voucher Type]],Table1[[#All],[Voucher Type Master]],1,FALSE))=16,1,0))</f>
        <v>0</v>
      </c>
      <c r="FG871">
        <f>IF(TYPE(IF(Table1[[#This Row],[Date]]="",0,IF(VLOOKUP(Table1[[#This Row],[Voucher Type]],$FY$5:$FZ$13,2,0)=Table1[[#This Row],[Effect 1]],0,1)))=16,1,0)</f>
        <v>0</v>
      </c>
      <c r="FH8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1">
        <f>IF(LEN(Table1[[#This Row],[Ledger 1]])&gt;0,IF(TYPE(VLOOKUP(Table1[[#This Row],[Ledger 1]],GZ:GZ,1,0))=16,1,0),0)</f>
        <v>0</v>
      </c>
      <c r="FJ871">
        <f>IF(LEN(Table1[[#This Row],[Ledger 2]])&gt;0,IF(TYPE(VLOOKUP(Table1[[#This Row],[Ledger 2]],GZ:GZ,1,0))=16,1,0),0)</f>
        <v>0</v>
      </c>
      <c r="FK871">
        <f>IF(LEN(Table1[[#This Row],[Ledger 3]])&gt;0,IF(TYPE(VLOOKUP(Table1[[#This Row],[Ledger 3]],GZ:GZ,1,0))=16,1,0),0)</f>
        <v>0</v>
      </c>
      <c r="FL871">
        <f>IF(LEN(Table1[[#This Row],[Ledger 4]])&gt;0,IF(TYPE(VLOOKUP(Table1[[#This Row],[Ledger 4]],GZ:GZ,1,0))=16,1,0),0)</f>
        <v>0</v>
      </c>
      <c r="FM871">
        <f>IF(LEN(Table1[[#This Row],[Ledger 5]])&gt;0,IF(TYPE(VLOOKUP(Table1[[#This Row],[Ledger 5]],GZ:GZ,1,0))=16,1,0),0)</f>
        <v>0</v>
      </c>
      <c r="FN871">
        <f>IF(LEN(Table1[[#This Row],[Ledger 6]])&gt;0,IF(TYPE(VLOOKUP(Table1[[#This Row],[Ledger 6]],$GZ:$GZ,1,0))=16,1,0),0)</f>
        <v>0</v>
      </c>
      <c r="FO871">
        <f>IF(LEN(Table1[[#This Row],[Ledger 7]])&gt;0,IF(TYPE(VLOOKUP(Table1[[#This Row],[Ledger 7]],$GZ:$GZ,1,0))=16,1,0),0)</f>
        <v>0</v>
      </c>
      <c r="FP871">
        <f>IF(LEN(Table1[[#This Row],[Ledger 8]])&gt;0,IF(TYPE(VLOOKUP(Table1[[#This Row],[Ledger 8]],$GZ:$GZ,1,0))=16,1,0),0)</f>
        <v>0</v>
      </c>
      <c r="FQ871">
        <f>IF(LEN(Table1[[#This Row],[Ledger 9]])&gt;0,IF(TYPE(VLOOKUP(Table1[[#This Row],[Ledger 9]],$GZ:$GZ,1,0))=16,1,0),0)</f>
        <v>0</v>
      </c>
      <c r="FR871">
        <f>IF(LEN(Table1[[#This Row],[Ledger 10]])&gt;0,IF(TYPE(VLOOKUP(Table1[[#This Row],[Ledger 10]],$GZ:$GZ,1,0))=16,1,0),0)</f>
        <v>0</v>
      </c>
      <c r="FS871">
        <f>IF(LEN(Table1[[#This Row],[Ledger 11]])&gt;0,IF(TYPE(VLOOKUP(Table1[[#This Row],[Ledger 11]],$GZ:$GZ,1,0))=16,1,0),0)</f>
        <v>0</v>
      </c>
      <c r="FT871">
        <f>IF(LEN(Table1[[#This Row],[Ledger 12]])&gt;0,IF(TYPE(VLOOKUP(Table1[[#This Row],[Ledger 12]],$GZ:$GZ,1,0))=16,1,0),0)</f>
        <v>0</v>
      </c>
      <c r="FU871">
        <f>IF(LEN(Table1[[#This Row],[Ledger 13]])&gt;0,IF(TYPE(VLOOKUP(Table1[[#This Row],[Ledger 13]],$GZ:$GZ,1,0))=16,1,0),0)</f>
        <v>0</v>
      </c>
      <c r="FV871">
        <f>IF(LEN(Table1[[#This Row],[Ledger 14]])&gt;0,IF(TYPE(VLOOKUP(Table1[[#This Row],[Ledger 14]],$GZ:$GZ,1,0))=16,1,0),0)</f>
        <v>0</v>
      </c>
      <c r="FW871">
        <f>IF(LEN(Table1[[#This Row],[Ledger 15]])&gt;0,IF(TYPE(VLOOKUP(Table1[[#This Row],[Ledger 15]],$GZ:$GZ,1,0))=16,1,0),0)</f>
        <v>0</v>
      </c>
    </row>
    <row r="872" spans="4:179" ht="33" customHeight="1" x14ac:dyDescent="0.45">
      <c r="D872" s="8">
        <f t="shared" si="22"/>
        <v>867</v>
      </c>
      <c r="E872" s="32"/>
      <c r="F872" s="34"/>
      <c r="G872" s="34"/>
      <c r="H872" s="34"/>
      <c r="I872" s="34"/>
      <c r="J872" s="38"/>
      <c r="K872" s="33"/>
      <c r="L872" s="36"/>
      <c r="M872" s="35"/>
      <c r="N872" s="34"/>
      <c r="O872" s="41"/>
      <c r="P872" s="35"/>
      <c r="Q872" s="34"/>
      <c r="R872" s="37"/>
      <c r="S872" s="35"/>
      <c r="T872" s="34"/>
      <c r="U872" s="37"/>
      <c r="V872" s="35"/>
      <c r="W872" s="34"/>
      <c r="X872" s="37"/>
      <c r="Y872" s="35"/>
      <c r="Z872" s="34"/>
      <c r="AA872" s="37"/>
      <c r="AB872" s="35"/>
      <c r="AC872" s="34"/>
      <c r="AD872" s="37"/>
      <c r="AE872" s="35"/>
      <c r="AF872" s="34"/>
      <c r="AG872" s="37"/>
      <c r="AH872" s="35"/>
      <c r="AI872" s="34"/>
      <c r="AJ872" s="37"/>
      <c r="AK872" s="35"/>
      <c r="AL872" s="34"/>
      <c r="AM872" s="37"/>
      <c r="AN872" s="35"/>
      <c r="AO872" s="34"/>
      <c r="AP872" s="37"/>
      <c r="AQ872" s="35"/>
      <c r="AR872" s="34"/>
      <c r="AS872" s="37"/>
      <c r="AT872" s="35"/>
      <c r="AU872" s="34"/>
      <c r="AV872" s="37"/>
      <c r="AW872" s="35"/>
      <c r="AX872" s="34"/>
      <c r="AY872" s="37"/>
      <c r="AZ872" s="35"/>
      <c r="BA872" s="34"/>
      <c r="BB872" s="37"/>
      <c r="BC8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2" s="7"/>
      <c r="BF872" t="str">
        <f>IF(Table1[[#This Row],[Date]]="","","&amp;lt;VOUCHER REMOTEID="&amp;""""&amp;$A$11&amp;$A$13&amp;ROW()&amp;""""&amp;" VCHTYPE="""&amp;F872&amp;""" ACTION="""&amp;"Create"&amp;"""&amp;gt;")</f>
        <v/>
      </c>
      <c r="BG872" t="str">
        <f>IF(Table1[[#This Row],[Date]]="","",TEXT(Table1[[#This Row],[Date]],"yyyymmdd"))</f>
        <v/>
      </c>
      <c r="BH872" t="str">
        <f>Table1[[#This Row],[Date2]]</f>
        <v/>
      </c>
      <c r="BI872" t="str">
        <f>IF(Table1[[#This Row],[Date]]="","",Table1[[#This Row],[Voucher Type]])</f>
        <v/>
      </c>
      <c r="BJ872" t="str">
        <f>IF(Table1[[#This Row],[Ref No / Invoice No]]="","",Table1[[#This Row],[Ref No / Invoice No]])</f>
        <v/>
      </c>
      <c r="BK872" t="str">
        <f>IF(Table1[[#This Row],[Voucher No]]="","",Table1[[#This Row],[Voucher No]])</f>
        <v/>
      </c>
      <c r="BL872" t="str">
        <f>IF(Table1[[#This Row],[Date]]="","",Table1[[#This Row],[Narration]])</f>
        <v/>
      </c>
      <c r="BM872" t="str">
        <f>IF(Table1[[#This Row],[Date]]="","",$A$11&amp;$A$13&amp;ROW())</f>
        <v/>
      </c>
      <c r="BN872" t="str">
        <f>IF(Table1[[#This Row],[Date]]="","",$A$13)</f>
        <v/>
      </c>
      <c r="BP872" t="str">
        <f>IF(Table1[[#This Row],[Ledger 1]]="","","No")</f>
        <v/>
      </c>
      <c r="BQ872" t="str">
        <f>IF(Table1[[#This Row],[Date]]="","",IF(Table1[[#This Row],[Effect 1]]="Dr.","Yes","No"))</f>
        <v/>
      </c>
      <c r="BR872" t="str">
        <f>IF(Table1[[#This Row],[Date]]="","",Table1[[#This Row],[Ledger 1]])</f>
        <v/>
      </c>
      <c r="BS872" t="str">
        <f>IF(Table1[[#This Row],[Date]]="","",IF(Table1[[#This Row],[Effect 1]]="Dr.",-Table1[[#This Row],[Amount 1]],Table1[[#This Row],[Amount 1]]))</f>
        <v/>
      </c>
      <c r="BV872" t="str">
        <f>IF(Table1[[#This Row],[Ledger 2]]="","","No")</f>
        <v/>
      </c>
      <c r="BW872" t="str">
        <f>IF(Table1[[#This Row],[Date]]="","",IF(Table1[[#This Row],[Effect 2]]="Dr.","Yes","No"))</f>
        <v/>
      </c>
      <c r="BX872" t="str">
        <f>IF(Table1[[#This Row],[Date]]="","",Table1[[#This Row],[Ledger 2]])</f>
        <v/>
      </c>
      <c r="BY872" t="str">
        <f>IF(Table1[[#This Row],[Date]]="","",IF(Table1[[#This Row],[Effect 2]]="Dr.",-Table1[[#This Row],[Amount 2]],Table1[[#This Row],[Amount 2]]))</f>
        <v/>
      </c>
      <c r="CB872" t="str">
        <f>IF(Table1[[#This Row],[Ledger 3]]="","","No")</f>
        <v/>
      </c>
      <c r="CC872" t="str">
        <f>IF(Table1[[#This Row],[Ledger 3]]="","",IF(Table1[[#This Row],[Effect 3]]="Dr.","Yes","No"))</f>
        <v/>
      </c>
      <c r="CD872" t="str">
        <f>IF(Table1[[#This Row],[Ledger 3]]="","",Table1[[#This Row],[Ledger 3]])</f>
        <v/>
      </c>
      <c r="CE872" t="str">
        <f>IF(Table1[[#This Row],[Ledger 3]]="","",IF(Table1[[#This Row],[Effect 3]]="Dr.",-Table1[[#This Row],[Amount 3]],Table1[[#This Row],[Amount 3]]))</f>
        <v/>
      </c>
      <c r="CH872" t="str">
        <f>IF(Table1[[#This Row],[Ledger 4]]="","","No")</f>
        <v/>
      </c>
      <c r="CI872" t="str">
        <f>IF(Table1[[#This Row],[Ledger 4]]="","",IF(Table1[[#This Row],[Effect 4]]="Dr.","Yes","No"))</f>
        <v/>
      </c>
      <c r="CJ872" t="str">
        <f>IF(Table1[[#This Row],[Ledger 4]]="","",Table1[[#This Row],[Ledger 4]])</f>
        <v/>
      </c>
      <c r="CK872" t="str">
        <f>IF(Table1[[#This Row],[Ledger 4]]="","",IF(Table1[[#This Row],[Effect 4]]="Dr.",-Table1[[#This Row],[Amount 4]],Table1[[#This Row],[Amount 4]]))</f>
        <v/>
      </c>
      <c r="CN872" t="str">
        <f>IF(Table1[[#This Row],[Ledger 5]]="","","No")</f>
        <v/>
      </c>
      <c r="CO872" t="str">
        <f>IF(Table1[[#This Row],[Ledger 5]]="","",IF(Table1[[#This Row],[Effect 5]]="Dr.","Yes","No"))</f>
        <v/>
      </c>
      <c r="CP872" t="str">
        <f>IF(Table1[[#This Row],[Ledger 5]]="","",Table1[[#This Row],[Ledger 5]])</f>
        <v/>
      </c>
      <c r="CQ872" t="str">
        <f>IF(Table1[[#This Row],[Ledger 5]]="","",IF(Table1[[#This Row],[Effect 5]]="Dr.",-Table1[[#This Row],[Amount 5]],Table1[[#This Row],[Amount 5]]))</f>
        <v/>
      </c>
      <c r="CT872" t="str">
        <f>IF(Table1[[#This Row],[Ledger 6]]="","","No")</f>
        <v/>
      </c>
      <c r="CU872" t="str">
        <f>IF(Table1[[#This Row],[Ledger 6]]="","",IF(Table1[[#This Row],[Effect 6]]="Dr.","Yes","No"))</f>
        <v/>
      </c>
      <c r="CV872" t="str">
        <f>IF(Table1[[#This Row],[Ledger 6]]="","",Table1[[#This Row],[Ledger 6]])</f>
        <v/>
      </c>
      <c r="CW872" t="str">
        <f>IF(Table1[[#This Row],[Ledger 6]]="","",IF(Table1[[#This Row],[Effect 6]]="Dr.",-Table1[[#This Row],[Amount 6]],Table1[[#This Row],[Amount 6]]))</f>
        <v/>
      </c>
      <c r="CZ872" t="str">
        <f>IF(Table1[[#This Row],[Ledger 7]]="","","No")</f>
        <v/>
      </c>
      <c r="DA872" t="str">
        <f>IF(Table1[[#This Row],[Ledger 7]]="","",IF(Table1[[#This Row],[Effect 7]]="Dr.","Yes","No"))</f>
        <v/>
      </c>
      <c r="DB872" t="str">
        <f>IF(Table1[[#This Row],[Ledger 7]]="","",Table1[[#This Row],[Ledger 7]])</f>
        <v/>
      </c>
      <c r="DC872" t="str">
        <f>IF(Table1[[#This Row],[Ledger 7]]="","",IF(Table1[[#This Row],[Effect 7]]="Dr.",-Table1[[#This Row],[Amount 7]],Table1[[#This Row],[Amount 7]]))</f>
        <v/>
      </c>
      <c r="DF872" t="str">
        <f>IF(Table1[[#This Row],[Ledger 8]]="","","No")</f>
        <v/>
      </c>
      <c r="DG872" t="str">
        <f>IF(Table1[[#This Row],[Ledger 8]]="","",IF(Table1[[#This Row],[Effect 8]]="Dr.","Yes","No"))</f>
        <v/>
      </c>
      <c r="DH872" t="str">
        <f>IF(Table1[[#This Row],[Ledger 8]]="","",Table1[[#This Row],[Ledger 8]])</f>
        <v/>
      </c>
      <c r="DI872" t="str">
        <f>IF(Table1[[#This Row],[Ledger 8]]="","",IF(Table1[[#This Row],[Effect 8]]="Dr.",-Table1[[#This Row],[Amount 8]],Table1[[#This Row],[Amount 8]]))</f>
        <v/>
      </c>
      <c r="DL872" t="str">
        <f>IF(Table1[[#This Row],[Ledger 9]]="","","No")</f>
        <v/>
      </c>
      <c r="DM872" t="str">
        <f>IF(Table1[[#This Row],[Ledger 9]]="","",IF(Table1[[#This Row],[Effect 9]]="Dr.","Yes","No"))</f>
        <v/>
      </c>
      <c r="DN872" t="str">
        <f>IF(Table1[[#This Row],[Ledger 9]]="","",Table1[[#This Row],[Ledger 9]])</f>
        <v/>
      </c>
      <c r="DO872" t="str">
        <f>IF(Table1[[#This Row],[Ledger 9]]="","",IF(Table1[[#This Row],[Effect 9]]="Dr.",-Table1[[#This Row],[Amount 9]],Table1[[#This Row],[Amount 9]]))</f>
        <v/>
      </c>
      <c r="DR872" t="str">
        <f>IF(Table1[[#This Row],[Ledger 10]]="","","No")</f>
        <v/>
      </c>
      <c r="DS872" t="str">
        <f>IF(Table1[[#This Row],[Ledger 10]]="","",IF(Table1[[#This Row],[Effect 10]]="Dr.","Yes","No"))</f>
        <v/>
      </c>
      <c r="DT872" t="str">
        <f>IF(Table1[[#This Row],[Ledger 10]]="","",Table1[[#This Row],[Ledger 10]])</f>
        <v/>
      </c>
      <c r="DU872" t="str">
        <f>IF(Table1[[#This Row],[Ledger 10]]="","",IF(Table1[[#This Row],[Effect 10]]="Dr.",-Table1[[#This Row],[Amount 10]],Table1[[#This Row],[Amount 10]]))</f>
        <v/>
      </c>
      <c r="DX872" t="str">
        <f>IF(Table1[[#This Row],[Ledger 11]]="","","No")</f>
        <v/>
      </c>
      <c r="DY872" t="str">
        <f>IF(Table1[[#This Row],[Ledger 11]]="","",IF(Table1[[#This Row],[Effect 11]]="Dr.","Yes","No"))</f>
        <v/>
      </c>
      <c r="DZ872" t="str">
        <f>IF(Table1[[#This Row],[Ledger 11]]="","",Table1[[#This Row],[Ledger 11]])</f>
        <v/>
      </c>
      <c r="EA872" t="str">
        <f>IF(Table1[[#This Row],[Ledger 11]]="","",IF(Table1[[#This Row],[Effect 11]]="Dr.",-Table1[[#This Row],[Amount 11]],Table1[[#This Row],[Amount 11]]))</f>
        <v/>
      </c>
      <c r="ED872" t="str">
        <f>IF(Table1[[#This Row],[Ledger 12]]="","","No")</f>
        <v/>
      </c>
      <c r="EE872" t="str">
        <f>IF(Table1[[#This Row],[Ledger 12]]="","",IF(Table1[[#This Row],[Effect 12]]="Dr.","Yes","No"))</f>
        <v/>
      </c>
      <c r="EF872" t="str">
        <f>IF(Table1[[#This Row],[Ledger 12]]="","",Table1[[#This Row],[Ledger 12]])</f>
        <v/>
      </c>
      <c r="EG872" t="str">
        <f>IF(Table1[[#This Row],[Ledger 12]]="","",IF(Table1[[#This Row],[Effect 12]]="Dr.",-Table1[[#This Row],[Amount 12]],Table1[[#This Row],[Amount 12]]))</f>
        <v/>
      </c>
      <c r="EJ872" t="str">
        <f>IF(Table1[[#This Row],[Ledger 13]]="","","No")</f>
        <v/>
      </c>
      <c r="EK872" t="str">
        <f>IF(Table1[[#This Row],[Ledger 13]]="","",IF(Table1[[#This Row],[Effect 13]]="Dr.","Yes","No"))</f>
        <v/>
      </c>
      <c r="EL872" t="str">
        <f>IF(Table1[[#This Row],[Ledger 13]]="","",Table1[[#This Row],[Ledger 13]])</f>
        <v/>
      </c>
      <c r="EM872" t="str">
        <f>IF(Table1[[#This Row],[Ledger 13]]="","",IF(Table1[[#This Row],[Effect 13]]="Dr.",-Table1[[#This Row],[Amount 13]],Table1[[#This Row],[Amount 13]]))</f>
        <v/>
      </c>
      <c r="EP872" t="str">
        <f>IF(Table1[[#This Row],[Ledger 14]]="","","No")</f>
        <v/>
      </c>
      <c r="EQ872" t="str">
        <f>IF(Table1[[#This Row],[Ledger 14]]="","",IF(Table1[[#This Row],[Effect 14]]="Dr.","Yes","No"))</f>
        <v/>
      </c>
      <c r="ER872" t="str">
        <f>IF(Table1[[#This Row],[Ledger 14]]="","",Table1[[#This Row],[Ledger 14]])</f>
        <v/>
      </c>
      <c r="ES872" t="str">
        <f>IF(Table1[[#This Row],[Ledger 14]]="","",IF(Table1[[#This Row],[Effect 14]]="Dr.",-Table1[[#This Row],[Amount 14]],Table1[[#This Row],[Amount 14]]))</f>
        <v/>
      </c>
      <c r="EV872" t="str">
        <f>IF(Table1[[#This Row],[Ledger 15]]="","","No")</f>
        <v/>
      </c>
      <c r="EW872" t="str">
        <f>IF(Table1[[#This Row],[Ledger 15]]="","",IF(Table1[[#This Row],[Effect 15]]="Dr.","Yes","No"))</f>
        <v/>
      </c>
      <c r="EX872" t="str">
        <f>IF(Table1[[#This Row],[Ledger 15]]="","",Table1[[#This Row],[Ledger 15]])</f>
        <v/>
      </c>
      <c r="EY872" t="str">
        <f>IF(Table1[[#This Row],[Ledger 15]]="","",IF(Table1[[#This Row],[Effect 15]]="Dr.",-Table1[[#This Row],[Amount 15]],Table1[[#This Row],[Amount 15]]))</f>
        <v/>
      </c>
      <c r="FD8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2">
        <f>IF(Table1[[#This Row],[Date]]="",0,IF(AND(Table1[[#This Row],[Date]]&gt;=$FE$2,Table1[[#This Row],[Date]]&lt;=$FE$3),0,1))</f>
        <v>0</v>
      </c>
      <c r="FF872">
        <f>IF(Table1[[#This Row],[Date]]="",0,IF(TYPE(VLOOKUP(Table1[[#This Row],[Voucher Type]],Table1[[#All],[Voucher Type Master]],1,FALSE))=16,1,0))</f>
        <v>0</v>
      </c>
      <c r="FG872">
        <f>IF(TYPE(IF(Table1[[#This Row],[Date]]="",0,IF(VLOOKUP(Table1[[#This Row],[Voucher Type]],$FY$5:$FZ$13,2,0)=Table1[[#This Row],[Effect 1]],0,1)))=16,1,0)</f>
        <v>0</v>
      </c>
      <c r="FH8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2">
        <f>IF(LEN(Table1[[#This Row],[Ledger 1]])&gt;0,IF(TYPE(VLOOKUP(Table1[[#This Row],[Ledger 1]],GZ:GZ,1,0))=16,1,0),0)</f>
        <v>0</v>
      </c>
      <c r="FJ872">
        <f>IF(LEN(Table1[[#This Row],[Ledger 2]])&gt;0,IF(TYPE(VLOOKUP(Table1[[#This Row],[Ledger 2]],GZ:GZ,1,0))=16,1,0),0)</f>
        <v>0</v>
      </c>
      <c r="FK872">
        <f>IF(LEN(Table1[[#This Row],[Ledger 3]])&gt;0,IF(TYPE(VLOOKUP(Table1[[#This Row],[Ledger 3]],GZ:GZ,1,0))=16,1,0),0)</f>
        <v>0</v>
      </c>
      <c r="FL872">
        <f>IF(LEN(Table1[[#This Row],[Ledger 4]])&gt;0,IF(TYPE(VLOOKUP(Table1[[#This Row],[Ledger 4]],GZ:GZ,1,0))=16,1,0),0)</f>
        <v>0</v>
      </c>
      <c r="FM872">
        <f>IF(LEN(Table1[[#This Row],[Ledger 5]])&gt;0,IF(TYPE(VLOOKUP(Table1[[#This Row],[Ledger 5]],GZ:GZ,1,0))=16,1,0),0)</f>
        <v>0</v>
      </c>
      <c r="FN872">
        <f>IF(LEN(Table1[[#This Row],[Ledger 6]])&gt;0,IF(TYPE(VLOOKUP(Table1[[#This Row],[Ledger 6]],$GZ:$GZ,1,0))=16,1,0),0)</f>
        <v>0</v>
      </c>
      <c r="FO872">
        <f>IF(LEN(Table1[[#This Row],[Ledger 7]])&gt;0,IF(TYPE(VLOOKUP(Table1[[#This Row],[Ledger 7]],$GZ:$GZ,1,0))=16,1,0),0)</f>
        <v>0</v>
      </c>
      <c r="FP872">
        <f>IF(LEN(Table1[[#This Row],[Ledger 8]])&gt;0,IF(TYPE(VLOOKUP(Table1[[#This Row],[Ledger 8]],$GZ:$GZ,1,0))=16,1,0),0)</f>
        <v>0</v>
      </c>
      <c r="FQ872">
        <f>IF(LEN(Table1[[#This Row],[Ledger 9]])&gt;0,IF(TYPE(VLOOKUP(Table1[[#This Row],[Ledger 9]],$GZ:$GZ,1,0))=16,1,0),0)</f>
        <v>0</v>
      </c>
      <c r="FR872">
        <f>IF(LEN(Table1[[#This Row],[Ledger 10]])&gt;0,IF(TYPE(VLOOKUP(Table1[[#This Row],[Ledger 10]],$GZ:$GZ,1,0))=16,1,0),0)</f>
        <v>0</v>
      </c>
      <c r="FS872">
        <f>IF(LEN(Table1[[#This Row],[Ledger 11]])&gt;0,IF(TYPE(VLOOKUP(Table1[[#This Row],[Ledger 11]],$GZ:$GZ,1,0))=16,1,0),0)</f>
        <v>0</v>
      </c>
      <c r="FT872">
        <f>IF(LEN(Table1[[#This Row],[Ledger 12]])&gt;0,IF(TYPE(VLOOKUP(Table1[[#This Row],[Ledger 12]],$GZ:$GZ,1,0))=16,1,0),0)</f>
        <v>0</v>
      </c>
      <c r="FU872">
        <f>IF(LEN(Table1[[#This Row],[Ledger 13]])&gt;0,IF(TYPE(VLOOKUP(Table1[[#This Row],[Ledger 13]],$GZ:$GZ,1,0))=16,1,0),0)</f>
        <v>0</v>
      </c>
      <c r="FV872">
        <f>IF(LEN(Table1[[#This Row],[Ledger 14]])&gt;0,IF(TYPE(VLOOKUP(Table1[[#This Row],[Ledger 14]],$GZ:$GZ,1,0))=16,1,0),0)</f>
        <v>0</v>
      </c>
      <c r="FW872">
        <f>IF(LEN(Table1[[#This Row],[Ledger 15]])&gt;0,IF(TYPE(VLOOKUP(Table1[[#This Row],[Ledger 15]],$GZ:$GZ,1,0))=16,1,0),0)</f>
        <v>0</v>
      </c>
    </row>
    <row r="873" spans="4:179" ht="33" customHeight="1" x14ac:dyDescent="0.45">
      <c r="D873" s="8">
        <f t="shared" si="22"/>
        <v>868</v>
      </c>
      <c r="E873" s="32"/>
      <c r="F873" s="34"/>
      <c r="G873" s="34"/>
      <c r="H873" s="34"/>
      <c r="I873" s="34"/>
      <c r="J873" s="38"/>
      <c r="K873" s="33"/>
      <c r="L873" s="36"/>
      <c r="M873" s="35"/>
      <c r="N873" s="34"/>
      <c r="O873" s="41"/>
      <c r="P873" s="35"/>
      <c r="Q873" s="34"/>
      <c r="R873" s="37"/>
      <c r="S873" s="35"/>
      <c r="T873" s="34"/>
      <c r="U873" s="37"/>
      <c r="V873" s="35"/>
      <c r="W873" s="34"/>
      <c r="X873" s="37"/>
      <c r="Y873" s="35"/>
      <c r="Z873" s="34"/>
      <c r="AA873" s="37"/>
      <c r="AB873" s="35"/>
      <c r="AC873" s="34"/>
      <c r="AD873" s="37"/>
      <c r="AE873" s="35"/>
      <c r="AF873" s="34"/>
      <c r="AG873" s="37"/>
      <c r="AH873" s="35"/>
      <c r="AI873" s="34"/>
      <c r="AJ873" s="37"/>
      <c r="AK873" s="35"/>
      <c r="AL873" s="34"/>
      <c r="AM873" s="37"/>
      <c r="AN873" s="35"/>
      <c r="AO873" s="34"/>
      <c r="AP873" s="37"/>
      <c r="AQ873" s="35"/>
      <c r="AR873" s="34"/>
      <c r="AS873" s="37"/>
      <c r="AT873" s="35"/>
      <c r="AU873" s="34"/>
      <c r="AV873" s="37"/>
      <c r="AW873" s="35"/>
      <c r="AX873" s="34"/>
      <c r="AY873" s="37"/>
      <c r="AZ873" s="35"/>
      <c r="BA873" s="34"/>
      <c r="BB873" s="37"/>
      <c r="BC8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3" s="7"/>
      <c r="BF873" t="str">
        <f>IF(Table1[[#This Row],[Date]]="","","&amp;lt;VOUCHER REMOTEID="&amp;""""&amp;$A$11&amp;$A$13&amp;ROW()&amp;""""&amp;" VCHTYPE="""&amp;F873&amp;""" ACTION="""&amp;"Create"&amp;"""&amp;gt;")</f>
        <v/>
      </c>
      <c r="BG873" t="str">
        <f>IF(Table1[[#This Row],[Date]]="","",TEXT(Table1[[#This Row],[Date]],"yyyymmdd"))</f>
        <v/>
      </c>
      <c r="BH873" t="str">
        <f>Table1[[#This Row],[Date2]]</f>
        <v/>
      </c>
      <c r="BI873" t="str">
        <f>IF(Table1[[#This Row],[Date]]="","",Table1[[#This Row],[Voucher Type]])</f>
        <v/>
      </c>
      <c r="BJ873" t="str">
        <f>IF(Table1[[#This Row],[Ref No / Invoice No]]="","",Table1[[#This Row],[Ref No / Invoice No]])</f>
        <v/>
      </c>
      <c r="BK873" t="str">
        <f>IF(Table1[[#This Row],[Voucher No]]="","",Table1[[#This Row],[Voucher No]])</f>
        <v/>
      </c>
      <c r="BL873" t="str">
        <f>IF(Table1[[#This Row],[Date]]="","",Table1[[#This Row],[Narration]])</f>
        <v/>
      </c>
      <c r="BM873" t="str">
        <f>IF(Table1[[#This Row],[Date]]="","",$A$11&amp;$A$13&amp;ROW())</f>
        <v/>
      </c>
      <c r="BN873" t="str">
        <f>IF(Table1[[#This Row],[Date]]="","",$A$13)</f>
        <v/>
      </c>
      <c r="BP873" t="str">
        <f>IF(Table1[[#This Row],[Ledger 1]]="","","No")</f>
        <v/>
      </c>
      <c r="BQ873" t="str">
        <f>IF(Table1[[#This Row],[Date]]="","",IF(Table1[[#This Row],[Effect 1]]="Dr.","Yes","No"))</f>
        <v/>
      </c>
      <c r="BR873" t="str">
        <f>IF(Table1[[#This Row],[Date]]="","",Table1[[#This Row],[Ledger 1]])</f>
        <v/>
      </c>
      <c r="BS873" t="str">
        <f>IF(Table1[[#This Row],[Date]]="","",IF(Table1[[#This Row],[Effect 1]]="Dr.",-Table1[[#This Row],[Amount 1]],Table1[[#This Row],[Amount 1]]))</f>
        <v/>
      </c>
      <c r="BV873" t="str">
        <f>IF(Table1[[#This Row],[Ledger 2]]="","","No")</f>
        <v/>
      </c>
      <c r="BW873" t="str">
        <f>IF(Table1[[#This Row],[Date]]="","",IF(Table1[[#This Row],[Effect 2]]="Dr.","Yes","No"))</f>
        <v/>
      </c>
      <c r="BX873" t="str">
        <f>IF(Table1[[#This Row],[Date]]="","",Table1[[#This Row],[Ledger 2]])</f>
        <v/>
      </c>
      <c r="BY873" t="str">
        <f>IF(Table1[[#This Row],[Date]]="","",IF(Table1[[#This Row],[Effect 2]]="Dr.",-Table1[[#This Row],[Amount 2]],Table1[[#This Row],[Amount 2]]))</f>
        <v/>
      </c>
      <c r="CB873" t="str">
        <f>IF(Table1[[#This Row],[Ledger 3]]="","","No")</f>
        <v/>
      </c>
      <c r="CC873" t="str">
        <f>IF(Table1[[#This Row],[Ledger 3]]="","",IF(Table1[[#This Row],[Effect 3]]="Dr.","Yes","No"))</f>
        <v/>
      </c>
      <c r="CD873" t="str">
        <f>IF(Table1[[#This Row],[Ledger 3]]="","",Table1[[#This Row],[Ledger 3]])</f>
        <v/>
      </c>
      <c r="CE873" t="str">
        <f>IF(Table1[[#This Row],[Ledger 3]]="","",IF(Table1[[#This Row],[Effect 3]]="Dr.",-Table1[[#This Row],[Amount 3]],Table1[[#This Row],[Amount 3]]))</f>
        <v/>
      </c>
      <c r="CH873" t="str">
        <f>IF(Table1[[#This Row],[Ledger 4]]="","","No")</f>
        <v/>
      </c>
      <c r="CI873" t="str">
        <f>IF(Table1[[#This Row],[Ledger 4]]="","",IF(Table1[[#This Row],[Effect 4]]="Dr.","Yes","No"))</f>
        <v/>
      </c>
      <c r="CJ873" t="str">
        <f>IF(Table1[[#This Row],[Ledger 4]]="","",Table1[[#This Row],[Ledger 4]])</f>
        <v/>
      </c>
      <c r="CK873" t="str">
        <f>IF(Table1[[#This Row],[Ledger 4]]="","",IF(Table1[[#This Row],[Effect 4]]="Dr.",-Table1[[#This Row],[Amount 4]],Table1[[#This Row],[Amount 4]]))</f>
        <v/>
      </c>
      <c r="CN873" t="str">
        <f>IF(Table1[[#This Row],[Ledger 5]]="","","No")</f>
        <v/>
      </c>
      <c r="CO873" t="str">
        <f>IF(Table1[[#This Row],[Ledger 5]]="","",IF(Table1[[#This Row],[Effect 5]]="Dr.","Yes","No"))</f>
        <v/>
      </c>
      <c r="CP873" t="str">
        <f>IF(Table1[[#This Row],[Ledger 5]]="","",Table1[[#This Row],[Ledger 5]])</f>
        <v/>
      </c>
      <c r="CQ873" t="str">
        <f>IF(Table1[[#This Row],[Ledger 5]]="","",IF(Table1[[#This Row],[Effect 5]]="Dr.",-Table1[[#This Row],[Amount 5]],Table1[[#This Row],[Amount 5]]))</f>
        <v/>
      </c>
      <c r="CT873" t="str">
        <f>IF(Table1[[#This Row],[Ledger 6]]="","","No")</f>
        <v/>
      </c>
      <c r="CU873" t="str">
        <f>IF(Table1[[#This Row],[Ledger 6]]="","",IF(Table1[[#This Row],[Effect 6]]="Dr.","Yes","No"))</f>
        <v/>
      </c>
      <c r="CV873" t="str">
        <f>IF(Table1[[#This Row],[Ledger 6]]="","",Table1[[#This Row],[Ledger 6]])</f>
        <v/>
      </c>
      <c r="CW873" t="str">
        <f>IF(Table1[[#This Row],[Ledger 6]]="","",IF(Table1[[#This Row],[Effect 6]]="Dr.",-Table1[[#This Row],[Amount 6]],Table1[[#This Row],[Amount 6]]))</f>
        <v/>
      </c>
      <c r="CZ873" t="str">
        <f>IF(Table1[[#This Row],[Ledger 7]]="","","No")</f>
        <v/>
      </c>
      <c r="DA873" t="str">
        <f>IF(Table1[[#This Row],[Ledger 7]]="","",IF(Table1[[#This Row],[Effect 7]]="Dr.","Yes","No"))</f>
        <v/>
      </c>
      <c r="DB873" t="str">
        <f>IF(Table1[[#This Row],[Ledger 7]]="","",Table1[[#This Row],[Ledger 7]])</f>
        <v/>
      </c>
      <c r="DC873" t="str">
        <f>IF(Table1[[#This Row],[Ledger 7]]="","",IF(Table1[[#This Row],[Effect 7]]="Dr.",-Table1[[#This Row],[Amount 7]],Table1[[#This Row],[Amount 7]]))</f>
        <v/>
      </c>
      <c r="DF873" t="str">
        <f>IF(Table1[[#This Row],[Ledger 8]]="","","No")</f>
        <v/>
      </c>
      <c r="DG873" t="str">
        <f>IF(Table1[[#This Row],[Ledger 8]]="","",IF(Table1[[#This Row],[Effect 8]]="Dr.","Yes","No"))</f>
        <v/>
      </c>
      <c r="DH873" t="str">
        <f>IF(Table1[[#This Row],[Ledger 8]]="","",Table1[[#This Row],[Ledger 8]])</f>
        <v/>
      </c>
      <c r="DI873" t="str">
        <f>IF(Table1[[#This Row],[Ledger 8]]="","",IF(Table1[[#This Row],[Effect 8]]="Dr.",-Table1[[#This Row],[Amount 8]],Table1[[#This Row],[Amount 8]]))</f>
        <v/>
      </c>
      <c r="DL873" t="str">
        <f>IF(Table1[[#This Row],[Ledger 9]]="","","No")</f>
        <v/>
      </c>
      <c r="DM873" t="str">
        <f>IF(Table1[[#This Row],[Ledger 9]]="","",IF(Table1[[#This Row],[Effect 9]]="Dr.","Yes","No"))</f>
        <v/>
      </c>
      <c r="DN873" t="str">
        <f>IF(Table1[[#This Row],[Ledger 9]]="","",Table1[[#This Row],[Ledger 9]])</f>
        <v/>
      </c>
      <c r="DO873" t="str">
        <f>IF(Table1[[#This Row],[Ledger 9]]="","",IF(Table1[[#This Row],[Effect 9]]="Dr.",-Table1[[#This Row],[Amount 9]],Table1[[#This Row],[Amount 9]]))</f>
        <v/>
      </c>
      <c r="DR873" t="str">
        <f>IF(Table1[[#This Row],[Ledger 10]]="","","No")</f>
        <v/>
      </c>
      <c r="DS873" t="str">
        <f>IF(Table1[[#This Row],[Ledger 10]]="","",IF(Table1[[#This Row],[Effect 10]]="Dr.","Yes","No"))</f>
        <v/>
      </c>
      <c r="DT873" t="str">
        <f>IF(Table1[[#This Row],[Ledger 10]]="","",Table1[[#This Row],[Ledger 10]])</f>
        <v/>
      </c>
      <c r="DU873" t="str">
        <f>IF(Table1[[#This Row],[Ledger 10]]="","",IF(Table1[[#This Row],[Effect 10]]="Dr.",-Table1[[#This Row],[Amount 10]],Table1[[#This Row],[Amount 10]]))</f>
        <v/>
      </c>
      <c r="DX873" t="str">
        <f>IF(Table1[[#This Row],[Ledger 11]]="","","No")</f>
        <v/>
      </c>
      <c r="DY873" t="str">
        <f>IF(Table1[[#This Row],[Ledger 11]]="","",IF(Table1[[#This Row],[Effect 11]]="Dr.","Yes","No"))</f>
        <v/>
      </c>
      <c r="DZ873" t="str">
        <f>IF(Table1[[#This Row],[Ledger 11]]="","",Table1[[#This Row],[Ledger 11]])</f>
        <v/>
      </c>
      <c r="EA873" t="str">
        <f>IF(Table1[[#This Row],[Ledger 11]]="","",IF(Table1[[#This Row],[Effect 11]]="Dr.",-Table1[[#This Row],[Amount 11]],Table1[[#This Row],[Amount 11]]))</f>
        <v/>
      </c>
      <c r="ED873" t="str">
        <f>IF(Table1[[#This Row],[Ledger 12]]="","","No")</f>
        <v/>
      </c>
      <c r="EE873" t="str">
        <f>IF(Table1[[#This Row],[Ledger 12]]="","",IF(Table1[[#This Row],[Effect 12]]="Dr.","Yes","No"))</f>
        <v/>
      </c>
      <c r="EF873" t="str">
        <f>IF(Table1[[#This Row],[Ledger 12]]="","",Table1[[#This Row],[Ledger 12]])</f>
        <v/>
      </c>
      <c r="EG873" t="str">
        <f>IF(Table1[[#This Row],[Ledger 12]]="","",IF(Table1[[#This Row],[Effect 12]]="Dr.",-Table1[[#This Row],[Amount 12]],Table1[[#This Row],[Amount 12]]))</f>
        <v/>
      </c>
      <c r="EJ873" t="str">
        <f>IF(Table1[[#This Row],[Ledger 13]]="","","No")</f>
        <v/>
      </c>
      <c r="EK873" t="str">
        <f>IF(Table1[[#This Row],[Ledger 13]]="","",IF(Table1[[#This Row],[Effect 13]]="Dr.","Yes","No"))</f>
        <v/>
      </c>
      <c r="EL873" t="str">
        <f>IF(Table1[[#This Row],[Ledger 13]]="","",Table1[[#This Row],[Ledger 13]])</f>
        <v/>
      </c>
      <c r="EM873" t="str">
        <f>IF(Table1[[#This Row],[Ledger 13]]="","",IF(Table1[[#This Row],[Effect 13]]="Dr.",-Table1[[#This Row],[Amount 13]],Table1[[#This Row],[Amount 13]]))</f>
        <v/>
      </c>
      <c r="EP873" t="str">
        <f>IF(Table1[[#This Row],[Ledger 14]]="","","No")</f>
        <v/>
      </c>
      <c r="EQ873" t="str">
        <f>IF(Table1[[#This Row],[Ledger 14]]="","",IF(Table1[[#This Row],[Effect 14]]="Dr.","Yes","No"))</f>
        <v/>
      </c>
      <c r="ER873" t="str">
        <f>IF(Table1[[#This Row],[Ledger 14]]="","",Table1[[#This Row],[Ledger 14]])</f>
        <v/>
      </c>
      <c r="ES873" t="str">
        <f>IF(Table1[[#This Row],[Ledger 14]]="","",IF(Table1[[#This Row],[Effect 14]]="Dr.",-Table1[[#This Row],[Amount 14]],Table1[[#This Row],[Amount 14]]))</f>
        <v/>
      </c>
      <c r="EV873" t="str">
        <f>IF(Table1[[#This Row],[Ledger 15]]="","","No")</f>
        <v/>
      </c>
      <c r="EW873" t="str">
        <f>IF(Table1[[#This Row],[Ledger 15]]="","",IF(Table1[[#This Row],[Effect 15]]="Dr.","Yes","No"))</f>
        <v/>
      </c>
      <c r="EX873" t="str">
        <f>IF(Table1[[#This Row],[Ledger 15]]="","",Table1[[#This Row],[Ledger 15]])</f>
        <v/>
      </c>
      <c r="EY873" t="str">
        <f>IF(Table1[[#This Row],[Ledger 15]]="","",IF(Table1[[#This Row],[Effect 15]]="Dr.",-Table1[[#This Row],[Amount 15]],Table1[[#This Row],[Amount 15]]))</f>
        <v/>
      </c>
      <c r="FD8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3">
        <f>IF(Table1[[#This Row],[Date]]="",0,IF(AND(Table1[[#This Row],[Date]]&gt;=$FE$2,Table1[[#This Row],[Date]]&lt;=$FE$3),0,1))</f>
        <v>0</v>
      </c>
      <c r="FF873">
        <f>IF(Table1[[#This Row],[Date]]="",0,IF(TYPE(VLOOKUP(Table1[[#This Row],[Voucher Type]],Table1[[#All],[Voucher Type Master]],1,FALSE))=16,1,0))</f>
        <v>0</v>
      </c>
      <c r="FG873">
        <f>IF(TYPE(IF(Table1[[#This Row],[Date]]="",0,IF(VLOOKUP(Table1[[#This Row],[Voucher Type]],$FY$5:$FZ$13,2,0)=Table1[[#This Row],[Effect 1]],0,1)))=16,1,0)</f>
        <v>0</v>
      </c>
      <c r="FH8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3">
        <f>IF(LEN(Table1[[#This Row],[Ledger 1]])&gt;0,IF(TYPE(VLOOKUP(Table1[[#This Row],[Ledger 1]],GZ:GZ,1,0))=16,1,0),0)</f>
        <v>0</v>
      </c>
      <c r="FJ873">
        <f>IF(LEN(Table1[[#This Row],[Ledger 2]])&gt;0,IF(TYPE(VLOOKUP(Table1[[#This Row],[Ledger 2]],GZ:GZ,1,0))=16,1,0),0)</f>
        <v>0</v>
      </c>
      <c r="FK873">
        <f>IF(LEN(Table1[[#This Row],[Ledger 3]])&gt;0,IF(TYPE(VLOOKUP(Table1[[#This Row],[Ledger 3]],GZ:GZ,1,0))=16,1,0),0)</f>
        <v>0</v>
      </c>
      <c r="FL873">
        <f>IF(LEN(Table1[[#This Row],[Ledger 4]])&gt;0,IF(TYPE(VLOOKUP(Table1[[#This Row],[Ledger 4]],GZ:GZ,1,0))=16,1,0),0)</f>
        <v>0</v>
      </c>
      <c r="FM873">
        <f>IF(LEN(Table1[[#This Row],[Ledger 5]])&gt;0,IF(TYPE(VLOOKUP(Table1[[#This Row],[Ledger 5]],GZ:GZ,1,0))=16,1,0),0)</f>
        <v>0</v>
      </c>
      <c r="FN873">
        <f>IF(LEN(Table1[[#This Row],[Ledger 6]])&gt;0,IF(TYPE(VLOOKUP(Table1[[#This Row],[Ledger 6]],$GZ:$GZ,1,0))=16,1,0),0)</f>
        <v>0</v>
      </c>
      <c r="FO873">
        <f>IF(LEN(Table1[[#This Row],[Ledger 7]])&gt;0,IF(TYPE(VLOOKUP(Table1[[#This Row],[Ledger 7]],$GZ:$GZ,1,0))=16,1,0),0)</f>
        <v>0</v>
      </c>
      <c r="FP873">
        <f>IF(LEN(Table1[[#This Row],[Ledger 8]])&gt;0,IF(TYPE(VLOOKUP(Table1[[#This Row],[Ledger 8]],$GZ:$GZ,1,0))=16,1,0),0)</f>
        <v>0</v>
      </c>
      <c r="FQ873">
        <f>IF(LEN(Table1[[#This Row],[Ledger 9]])&gt;0,IF(TYPE(VLOOKUP(Table1[[#This Row],[Ledger 9]],$GZ:$GZ,1,0))=16,1,0),0)</f>
        <v>0</v>
      </c>
      <c r="FR873">
        <f>IF(LEN(Table1[[#This Row],[Ledger 10]])&gt;0,IF(TYPE(VLOOKUP(Table1[[#This Row],[Ledger 10]],$GZ:$GZ,1,0))=16,1,0),0)</f>
        <v>0</v>
      </c>
      <c r="FS873">
        <f>IF(LEN(Table1[[#This Row],[Ledger 11]])&gt;0,IF(TYPE(VLOOKUP(Table1[[#This Row],[Ledger 11]],$GZ:$GZ,1,0))=16,1,0),0)</f>
        <v>0</v>
      </c>
      <c r="FT873">
        <f>IF(LEN(Table1[[#This Row],[Ledger 12]])&gt;0,IF(TYPE(VLOOKUP(Table1[[#This Row],[Ledger 12]],$GZ:$GZ,1,0))=16,1,0),0)</f>
        <v>0</v>
      </c>
      <c r="FU873">
        <f>IF(LEN(Table1[[#This Row],[Ledger 13]])&gt;0,IF(TYPE(VLOOKUP(Table1[[#This Row],[Ledger 13]],$GZ:$GZ,1,0))=16,1,0),0)</f>
        <v>0</v>
      </c>
      <c r="FV873">
        <f>IF(LEN(Table1[[#This Row],[Ledger 14]])&gt;0,IF(TYPE(VLOOKUP(Table1[[#This Row],[Ledger 14]],$GZ:$GZ,1,0))=16,1,0),0)</f>
        <v>0</v>
      </c>
      <c r="FW873">
        <f>IF(LEN(Table1[[#This Row],[Ledger 15]])&gt;0,IF(TYPE(VLOOKUP(Table1[[#This Row],[Ledger 15]],$GZ:$GZ,1,0))=16,1,0),0)</f>
        <v>0</v>
      </c>
    </row>
    <row r="874" spans="4:179" ht="33" customHeight="1" x14ac:dyDescent="0.45">
      <c r="D874" s="8">
        <f t="shared" si="22"/>
        <v>869</v>
      </c>
      <c r="E874" s="32"/>
      <c r="F874" s="34"/>
      <c r="G874" s="34"/>
      <c r="H874" s="34"/>
      <c r="I874" s="34"/>
      <c r="J874" s="38"/>
      <c r="K874" s="33"/>
      <c r="L874" s="36"/>
      <c r="M874" s="35"/>
      <c r="N874" s="34"/>
      <c r="O874" s="41"/>
      <c r="P874" s="35"/>
      <c r="Q874" s="34"/>
      <c r="R874" s="37"/>
      <c r="S874" s="35"/>
      <c r="T874" s="34"/>
      <c r="U874" s="37"/>
      <c r="V874" s="35"/>
      <c r="W874" s="34"/>
      <c r="X874" s="37"/>
      <c r="Y874" s="35"/>
      <c r="Z874" s="34"/>
      <c r="AA874" s="37"/>
      <c r="AB874" s="35"/>
      <c r="AC874" s="34"/>
      <c r="AD874" s="37"/>
      <c r="AE874" s="35"/>
      <c r="AF874" s="34"/>
      <c r="AG874" s="37"/>
      <c r="AH874" s="35"/>
      <c r="AI874" s="34"/>
      <c r="AJ874" s="37"/>
      <c r="AK874" s="35"/>
      <c r="AL874" s="34"/>
      <c r="AM874" s="37"/>
      <c r="AN874" s="35"/>
      <c r="AO874" s="34"/>
      <c r="AP874" s="37"/>
      <c r="AQ874" s="35"/>
      <c r="AR874" s="34"/>
      <c r="AS874" s="37"/>
      <c r="AT874" s="35"/>
      <c r="AU874" s="34"/>
      <c r="AV874" s="37"/>
      <c r="AW874" s="35"/>
      <c r="AX874" s="34"/>
      <c r="AY874" s="37"/>
      <c r="AZ874" s="35"/>
      <c r="BA874" s="34"/>
      <c r="BB874" s="37"/>
      <c r="BC8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4" s="7"/>
      <c r="BF874" t="str">
        <f>IF(Table1[[#This Row],[Date]]="","","&amp;lt;VOUCHER REMOTEID="&amp;""""&amp;$A$11&amp;$A$13&amp;ROW()&amp;""""&amp;" VCHTYPE="""&amp;F874&amp;""" ACTION="""&amp;"Create"&amp;"""&amp;gt;")</f>
        <v/>
      </c>
      <c r="BG874" t="str">
        <f>IF(Table1[[#This Row],[Date]]="","",TEXT(Table1[[#This Row],[Date]],"yyyymmdd"))</f>
        <v/>
      </c>
      <c r="BH874" t="str">
        <f>Table1[[#This Row],[Date2]]</f>
        <v/>
      </c>
      <c r="BI874" t="str">
        <f>IF(Table1[[#This Row],[Date]]="","",Table1[[#This Row],[Voucher Type]])</f>
        <v/>
      </c>
      <c r="BJ874" t="str">
        <f>IF(Table1[[#This Row],[Ref No / Invoice No]]="","",Table1[[#This Row],[Ref No / Invoice No]])</f>
        <v/>
      </c>
      <c r="BK874" t="str">
        <f>IF(Table1[[#This Row],[Voucher No]]="","",Table1[[#This Row],[Voucher No]])</f>
        <v/>
      </c>
      <c r="BL874" t="str">
        <f>IF(Table1[[#This Row],[Date]]="","",Table1[[#This Row],[Narration]])</f>
        <v/>
      </c>
      <c r="BM874" t="str">
        <f>IF(Table1[[#This Row],[Date]]="","",$A$11&amp;$A$13&amp;ROW())</f>
        <v/>
      </c>
      <c r="BN874" t="str">
        <f>IF(Table1[[#This Row],[Date]]="","",$A$13)</f>
        <v/>
      </c>
      <c r="BP874" t="str">
        <f>IF(Table1[[#This Row],[Ledger 1]]="","","No")</f>
        <v/>
      </c>
      <c r="BQ874" t="str">
        <f>IF(Table1[[#This Row],[Date]]="","",IF(Table1[[#This Row],[Effect 1]]="Dr.","Yes","No"))</f>
        <v/>
      </c>
      <c r="BR874" t="str">
        <f>IF(Table1[[#This Row],[Date]]="","",Table1[[#This Row],[Ledger 1]])</f>
        <v/>
      </c>
      <c r="BS874" t="str">
        <f>IF(Table1[[#This Row],[Date]]="","",IF(Table1[[#This Row],[Effect 1]]="Dr.",-Table1[[#This Row],[Amount 1]],Table1[[#This Row],[Amount 1]]))</f>
        <v/>
      </c>
      <c r="BV874" t="str">
        <f>IF(Table1[[#This Row],[Ledger 2]]="","","No")</f>
        <v/>
      </c>
      <c r="BW874" t="str">
        <f>IF(Table1[[#This Row],[Date]]="","",IF(Table1[[#This Row],[Effect 2]]="Dr.","Yes","No"))</f>
        <v/>
      </c>
      <c r="BX874" t="str">
        <f>IF(Table1[[#This Row],[Date]]="","",Table1[[#This Row],[Ledger 2]])</f>
        <v/>
      </c>
      <c r="BY874" t="str">
        <f>IF(Table1[[#This Row],[Date]]="","",IF(Table1[[#This Row],[Effect 2]]="Dr.",-Table1[[#This Row],[Amount 2]],Table1[[#This Row],[Amount 2]]))</f>
        <v/>
      </c>
      <c r="CB874" t="str">
        <f>IF(Table1[[#This Row],[Ledger 3]]="","","No")</f>
        <v/>
      </c>
      <c r="CC874" t="str">
        <f>IF(Table1[[#This Row],[Ledger 3]]="","",IF(Table1[[#This Row],[Effect 3]]="Dr.","Yes","No"))</f>
        <v/>
      </c>
      <c r="CD874" t="str">
        <f>IF(Table1[[#This Row],[Ledger 3]]="","",Table1[[#This Row],[Ledger 3]])</f>
        <v/>
      </c>
      <c r="CE874" t="str">
        <f>IF(Table1[[#This Row],[Ledger 3]]="","",IF(Table1[[#This Row],[Effect 3]]="Dr.",-Table1[[#This Row],[Amount 3]],Table1[[#This Row],[Amount 3]]))</f>
        <v/>
      </c>
      <c r="CH874" t="str">
        <f>IF(Table1[[#This Row],[Ledger 4]]="","","No")</f>
        <v/>
      </c>
      <c r="CI874" t="str">
        <f>IF(Table1[[#This Row],[Ledger 4]]="","",IF(Table1[[#This Row],[Effect 4]]="Dr.","Yes","No"))</f>
        <v/>
      </c>
      <c r="CJ874" t="str">
        <f>IF(Table1[[#This Row],[Ledger 4]]="","",Table1[[#This Row],[Ledger 4]])</f>
        <v/>
      </c>
      <c r="CK874" t="str">
        <f>IF(Table1[[#This Row],[Ledger 4]]="","",IF(Table1[[#This Row],[Effect 4]]="Dr.",-Table1[[#This Row],[Amount 4]],Table1[[#This Row],[Amount 4]]))</f>
        <v/>
      </c>
      <c r="CN874" t="str">
        <f>IF(Table1[[#This Row],[Ledger 5]]="","","No")</f>
        <v/>
      </c>
      <c r="CO874" t="str">
        <f>IF(Table1[[#This Row],[Ledger 5]]="","",IF(Table1[[#This Row],[Effect 5]]="Dr.","Yes","No"))</f>
        <v/>
      </c>
      <c r="CP874" t="str">
        <f>IF(Table1[[#This Row],[Ledger 5]]="","",Table1[[#This Row],[Ledger 5]])</f>
        <v/>
      </c>
      <c r="CQ874" t="str">
        <f>IF(Table1[[#This Row],[Ledger 5]]="","",IF(Table1[[#This Row],[Effect 5]]="Dr.",-Table1[[#This Row],[Amount 5]],Table1[[#This Row],[Amount 5]]))</f>
        <v/>
      </c>
      <c r="CT874" t="str">
        <f>IF(Table1[[#This Row],[Ledger 6]]="","","No")</f>
        <v/>
      </c>
      <c r="CU874" t="str">
        <f>IF(Table1[[#This Row],[Ledger 6]]="","",IF(Table1[[#This Row],[Effect 6]]="Dr.","Yes","No"))</f>
        <v/>
      </c>
      <c r="CV874" t="str">
        <f>IF(Table1[[#This Row],[Ledger 6]]="","",Table1[[#This Row],[Ledger 6]])</f>
        <v/>
      </c>
      <c r="CW874" t="str">
        <f>IF(Table1[[#This Row],[Ledger 6]]="","",IF(Table1[[#This Row],[Effect 6]]="Dr.",-Table1[[#This Row],[Amount 6]],Table1[[#This Row],[Amount 6]]))</f>
        <v/>
      </c>
      <c r="CZ874" t="str">
        <f>IF(Table1[[#This Row],[Ledger 7]]="","","No")</f>
        <v/>
      </c>
      <c r="DA874" t="str">
        <f>IF(Table1[[#This Row],[Ledger 7]]="","",IF(Table1[[#This Row],[Effect 7]]="Dr.","Yes","No"))</f>
        <v/>
      </c>
      <c r="DB874" t="str">
        <f>IF(Table1[[#This Row],[Ledger 7]]="","",Table1[[#This Row],[Ledger 7]])</f>
        <v/>
      </c>
      <c r="DC874" t="str">
        <f>IF(Table1[[#This Row],[Ledger 7]]="","",IF(Table1[[#This Row],[Effect 7]]="Dr.",-Table1[[#This Row],[Amount 7]],Table1[[#This Row],[Amount 7]]))</f>
        <v/>
      </c>
      <c r="DF874" t="str">
        <f>IF(Table1[[#This Row],[Ledger 8]]="","","No")</f>
        <v/>
      </c>
      <c r="DG874" t="str">
        <f>IF(Table1[[#This Row],[Ledger 8]]="","",IF(Table1[[#This Row],[Effect 8]]="Dr.","Yes","No"))</f>
        <v/>
      </c>
      <c r="DH874" t="str">
        <f>IF(Table1[[#This Row],[Ledger 8]]="","",Table1[[#This Row],[Ledger 8]])</f>
        <v/>
      </c>
      <c r="DI874" t="str">
        <f>IF(Table1[[#This Row],[Ledger 8]]="","",IF(Table1[[#This Row],[Effect 8]]="Dr.",-Table1[[#This Row],[Amount 8]],Table1[[#This Row],[Amount 8]]))</f>
        <v/>
      </c>
      <c r="DL874" t="str">
        <f>IF(Table1[[#This Row],[Ledger 9]]="","","No")</f>
        <v/>
      </c>
      <c r="DM874" t="str">
        <f>IF(Table1[[#This Row],[Ledger 9]]="","",IF(Table1[[#This Row],[Effect 9]]="Dr.","Yes","No"))</f>
        <v/>
      </c>
      <c r="DN874" t="str">
        <f>IF(Table1[[#This Row],[Ledger 9]]="","",Table1[[#This Row],[Ledger 9]])</f>
        <v/>
      </c>
      <c r="DO874" t="str">
        <f>IF(Table1[[#This Row],[Ledger 9]]="","",IF(Table1[[#This Row],[Effect 9]]="Dr.",-Table1[[#This Row],[Amount 9]],Table1[[#This Row],[Amount 9]]))</f>
        <v/>
      </c>
      <c r="DR874" t="str">
        <f>IF(Table1[[#This Row],[Ledger 10]]="","","No")</f>
        <v/>
      </c>
      <c r="DS874" t="str">
        <f>IF(Table1[[#This Row],[Ledger 10]]="","",IF(Table1[[#This Row],[Effect 10]]="Dr.","Yes","No"))</f>
        <v/>
      </c>
      <c r="DT874" t="str">
        <f>IF(Table1[[#This Row],[Ledger 10]]="","",Table1[[#This Row],[Ledger 10]])</f>
        <v/>
      </c>
      <c r="DU874" t="str">
        <f>IF(Table1[[#This Row],[Ledger 10]]="","",IF(Table1[[#This Row],[Effect 10]]="Dr.",-Table1[[#This Row],[Amount 10]],Table1[[#This Row],[Amount 10]]))</f>
        <v/>
      </c>
      <c r="DX874" t="str">
        <f>IF(Table1[[#This Row],[Ledger 11]]="","","No")</f>
        <v/>
      </c>
      <c r="DY874" t="str">
        <f>IF(Table1[[#This Row],[Ledger 11]]="","",IF(Table1[[#This Row],[Effect 11]]="Dr.","Yes","No"))</f>
        <v/>
      </c>
      <c r="DZ874" t="str">
        <f>IF(Table1[[#This Row],[Ledger 11]]="","",Table1[[#This Row],[Ledger 11]])</f>
        <v/>
      </c>
      <c r="EA874" t="str">
        <f>IF(Table1[[#This Row],[Ledger 11]]="","",IF(Table1[[#This Row],[Effect 11]]="Dr.",-Table1[[#This Row],[Amount 11]],Table1[[#This Row],[Amount 11]]))</f>
        <v/>
      </c>
      <c r="ED874" t="str">
        <f>IF(Table1[[#This Row],[Ledger 12]]="","","No")</f>
        <v/>
      </c>
      <c r="EE874" t="str">
        <f>IF(Table1[[#This Row],[Ledger 12]]="","",IF(Table1[[#This Row],[Effect 12]]="Dr.","Yes","No"))</f>
        <v/>
      </c>
      <c r="EF874" t="str">
        <f>IF(Table1[[#This Row],[Ledger 12]]="","",Table1[[#This Row],[Ledger 12]])</f>
        <v/>
      </c>
      <c r="EG874" t="str">
        <f>IF(Table1[[#This Row],[Ledger 12]]="","",IF(Table1[[#This Row],[Effect 12]]="Dr.",-Table1[[#This Row],[Amount 12]],Table1[[#This Row],[Amount 12]]))</f>
        <v/>
      </c>
      <c r="EJ874" t="str">
        <f>IF(Table1[[#This Row],[Ledger 13]]="","","No")</f>
        <v/>
      </c>
      <c r="EK874" t="str">
        <f>IF(Table1[[#This Row],[Ledger 13]]="","",IF(Table1[[#This Row],[Effect 13]]="Dr.","Yes","No"))</f>
        <v/>
      </c>
      <c r="EL874" t="str">
        <f>IF(Table1[[#This Row],[Ledger 13]]="","",Table1[[#This Row],[Ledger 13]])</f>
        <v/>
      </c>
      <c r="EM874" t="str">
        <f>IF(Table1[[#This Row],[Ledger 13]]="","",IF(Table1[[#This Row],[Effect 13]]="Dr.",-Table1[[#This Row],[Amount 13]],Table1[[#This Row],[Amount 13]]))</f>
        <v/>
      </c>
      <c r="EP874" t="str">
        <f>IF(Table1[[#This Row],[Ledger 14]]="","","No")</f>
        <v/>
      </c>
      <c r="EQ874" t="str">
        <f>IF(Table1[[#This Row],[Ledger 14]]="","",IF(Table1[[#This Row],[Effect 14]]="Dr.","Yes","No"))</f>
        <v/>
      </c>
      <c r="ER874" t="str">
        <f>IF(Table1[[#This Row],[Ledger 14]]="","",Table1[[#This Row],[Ledger 14]])</f>
        <v/>
      </c>
      <c r="ES874" t="str">
        <f>IF(Table1[[#This Row],[Ledger 14]]="","",IF(Table1[[#This Row],[Effect 14]]="Dr.",-Table1[[#This Row],[Amount 14]],Table1[[#This Row],[Amount 14]]))</f>
        <v/>
      </c>
      <c r="EV874" t="str">
        <f>IF(Table1[[#This Row],[Ledger 15]]="","","No")</f>
        <v/>
      </c>
      <c r="EW874" t="str">
        <f>IF(Table1[[#This Row],[Ledger 15]]="","",IF(Table1[[#This Row],[Effect 15]]="Dr.","Yes","No"))</f>
        <v/>
      </c>
      <c r="EX874" t="str">
        <f>IF(Table1[[#This Row],[Ledger 15]]="","",Table1[[#This Row],[Ledger 15]])</f>
        <v/>
      </c>
      <c r="EY874" t="str">
        <f>IF(Table1[[#This Row],[Ledger 15]]="","",IF(Table1[[#This Row],[Effect 15]]="Dr.",-Table1[[#This Row],[Amount 15]],Table1[[#This Row],[Amount 15]]))</f>
        <v/>
      </c>
      <c r="FD8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4">
        <f>IF(Table1[[#This Row],[Date]]="",0,IF(AND(Table1[[#This Row],[Date]]&gt;=$FE$2,Table1[[#This Row],[Date]]&lt;=$FE$3),0,1))</f>
        <v>0</v>
      </c>
      <c r="FF874">
        <f>IF(Table1[[#This Row],[Date]]="",0,IF(TYPE(VLOOKUP(Table1[[#This Row],[Voucher Type]],Table1[[#All],[Voucher Type Master]],1,FALSE))=16,1,0))</f>
        <v>0</v>
      </c>
      <c r="FG874">
        <f>IF(TYPE(IF(Table1[[#This Row],[Date]]="",0,IF(VLOOKUP(Table1[[#This Row],[Voucher Type]],$FY$5:$FZ$13,2,0)=Table1[[#This Row],[Effect 1]],0,1)))=16,1,0)</f>
        <v>0</v>
      </c>
      <c r="FH8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4">
        <f>IF(LEN(Table1[[#This Row],[Ledger 1]])&gt;0,IF(TYPE(VLOOKUP(Table1[[#This Row],[Ledger 1]],GZ:GZ,1,0))=16,1,0),0)</f>
        <v>0</v>
      </c>
      <c r="FJ874">
        <f>IF(LEN(Table1[[#This Row],[Ledger 2]])&gt;0,IF(TYPE(VLOOKUP(Table1[[#This Row],[Ledger 2]],GZ:GZ,1,0))=16,1,0),0)</f>
        <v>0</v>
      </c>
      <c r="FK874">
        <f>IF(LEN(Table1[[#This Row],[Ledger 3]])&gt;0,IF(TYPE(VLOOKUP(Table1[[#This Row],[Ledger 3]],GZ:GZ,1,0))=16,1,0),0)</f>
        <v>0</v>
      </c>
      <c r="FL874">
        <f>IF(LEN(Table1[[#This Row],[Ledger 4]])&gt;0,IF(TYPE(VLOOKUP(Table1[[#This Row],[Ledger 4]],GZ:GZ,1,0))=16,1,0),0)</f>
        <v>0</v>
      </c>
      <c r="FM874">
        <f>IF(LEN(Table1[[#This Row],[Ledger 5]])&gt;0,IF(TYPE(VLOOKUP(Table1[[#This Row],[Ledger 5]],GZ:GZ,1,0))=16,1,0),0)</f>
        <v>0</v>
      </c>
      <c r="FN874">
        <f>IF(LEN(Table1[[#This Row],[Ledger 6]])&gt;0,IF(TYPE(VLOOKUP(Table1[[#This Row],[Ledger 6]],$GZ:$GZ,1,0))=16,1,0),0)</f>
        <v>0</v>
      </c>
      <c r="FO874">
        <f>IF(LEN(Table1[[#This Row],[Ledger 7]])&gt;0,IF(TYPE(VLOOKUP(Table1[[#This Row],[Ledger 7]],$GZ:$GZ,1,0))=16,1,0),0)</f>
        <v>0</v>
      </c>
      <c r="FP874">
        <f>IF(LEN(Table1[[#This Row],[Ledger 8]])&gt;0,IF(TYPE(VLOOKUP(Table1[[#This Row],[Ledger 8]],$GZ:$GZ,1,0))=16,1,0),0)</f>
        <v>0</v>
      </c>
      <c r="FQ874">
        <f>IF(LEN(Table1[[#This Row],[Ledger 9]])&gt;0,IF(TYPE(VLOOKUP(Table1[[#This Row],[Ledger 9]],$GZ:$GZ,1,0))=16,1,0),0)</f>
        <v>0</v>
      </c>
      <c r="FR874">
        <f>IF(LEN(Table1[[#This Row],[Ledger 10]])&gt;0,IF(TYPE(VLOOKUP(Table1[[#This Row],[Ledger 10]],$GZ:$GZ,1,0))=16,1,0),0)</f>
        <v>0</v>
      </c>
      <c r="FS874">
        <f>IF(LEN(Table1[[#This Row],[Ledger 11]])&gt;0,IF(TYPE(VLOOKUP(Table1[[#This Row],[Ledger 11]],$GZ:$GZ,1,0))=16,1,0),0)</f>
        <v>0</v>
      </c>
      <c r="FT874">
        <f>IF(LEN(Table1[[#This Row],[Ledger 12]])&gt;0,IF(TYPE(VLOOKUP(Table1[[#This Row],[Ledger 12]],$GZ:$GZ,1,0))=16,1,0),0)</f>
        <v>0</v>
      </c>
      <c r="FU874">
        <f>IF(LEN(Table1[[#This Row],[Ledger 13]])&gt;0,IF(TYPE(VLOOKUP(Table1[[#This Row],[Ledger 13]],$GZ:$GZ,1,0))=16,1,0),0)</f>
        <v>0</v>
      </c>
      <c r="FV874">
        <f>IF(LEN(Table1[[#This Row],[Ledger 14]])&gt;0,IF(TYPE(VLOOKUP(Table1[[#This Row],[Ledger 14]],$GZ:$GZ,1,0))=16,1,0),0)</f>
        <v>0</v>
      </c>
      <c r="FW874">
        <f>IF(LEN(Table1[[#This Row],[Ledger 15]])&gt;0,IF(TYPE(VLOOKUP(Table1[[#This Row],[Ledger 15]],$GZ:$GZ,1,0))=16,1,0),0)</f>
        <v>0</v>
      </c>
    </row>
    <row r="875" spans="4:179" ht="33" customHeight="1" x14ac:dyDescent="0.45">
      <c r="D875" s="8">
        <f t="shared" si="22"/>
        <v>870</v>
      </c>
      <c r="E875" s="32"/>
      <c r="F875" s="34"/>
      <c r="G875" s="34"/>
      <c r="H875" s="34"/>
      <c r="I875" s="34"/>
      <c r="J875" s="38"/>
      <c r="K875" s="33"/>
      <c r="L875" s="36"/>
      <c r="M875" s="35"/>
      <c r="N875" s="34"/>
      <c r="O875" s="41"/>
      <c r="P875" s="35"/>
      <c r="Q875" s="34"/>
      <c r="R875" s="37"/>
      <c r="S875" s="35"/>
      <c r="T875" s="34"/>
      <c r="U875" s="37"/>
      <c r="V875" s="35"/>
      <c r="W875" s="34"/>
      <c r="X875" s="37"/>
      <c r="Y875" s="35"/>
      <c r="Z875" s="34"/>
      <c r="AA875" s="37"/>
      <c r="AB875" s="35"/>
      <c r="AC875" s="34"/>
      <c r="AD875" s="37"/>
      <c r="AE875" s="35"/>
      <c r="AF875" s="34"/>
      <c r="AG875" s="37"/>
      <c r="AH875" s="35"/>
      <c r="AI875" s="34"/>
      <c r="AJ875" s="37"/>
      <c r="AK875" s="35"/>
      <c r="AL875" s="34"/>
      <c r="AM875" s="37"/>
      <c r="AN875" s="35"/>
      <c r="AO875" s="34"/>
      <c r="AP875" s="37"/>
      <c r="AQ875" s="35"/>
      <c r="AR875" s="34"/>
      <c r="AS875" s="37"/>
      <c r="AT875" s="35"/>
      <c r="AU875" s="34"/>
      <c r="AV875" s="37"/>
      <c r="AW875" s="35"/>
      <c r="AX875" s="34"/>
      <c r="AY875" s="37"/>
      <c r="AZ875" s="35"/>
      <c r="BA875" s="34"/>
      <c r="BB875" s="37"/>
      <c r="BC8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5" s="7"/>
      <c r="BF875" t="str">
        <f>IF(Table1[[#This Row],[Date]]="","","&amp;lt;VOUCHER REMOTEID="&amp;""""&amp;$A$11&amp;$A$13&amp;ROW()&amp;""""&amp;" VCHTYPE="""&amp;F875&amp;""" ACTION="""&amp;"Create"&amp;"""&amp;gt;")</f>
        <v/>
      </c>
      <c r="BG875" t="str">
        <f>IF(Table1[[#This Row],[Date]]="","",TEXT(Table1[[#This Row],[Date]],"yyyymmdd"))</f>
        <v/>
      </c>
      <c r="BH875" t="str">
        <f>Table1[[#This Row],[Date2]]</f>
        <v/>
      </c>
      <c r="BI875" t="str">
        <f>IF(Table1[[#This Row],[Date]]="","",Table1[[#This Row],[Voucher Type]])</f>
        <v/>
      </c>
      <c r="BJ875" t="str">
        <f>IF(Table1[[#This Row],[Ref No / Invoice No]]="","",Table1[[#This Row],[Ref No / Invoice No]])</f>
        <v/>
      </c>
      <c r="BK875" t="str">
        <f>IF(Table1[[#This Row],[Voucher No]]="","",Table1[[#This Row],[Voucher No]])</f>
        <v/>
      </c>
      <c r="BL875" t="str">
        <f>IF(Table1[[#This Row],[Date]]="","",Table1[[#This Row],[Narration]])</f>
        <v/>
      </c>
      <c r="BM875" t="str">
        <f>IF(Table1[[#This Row],[Date]]="","",$A$11&amp;$A$13&amp;ROW())</f>
        <v/>
      </c>
      <c r="BN875" t="str">
        <f>IF(Table1[[#This Row],[Date]]="","",$A$13)</f>
        <v/>
      </c>
      <c r="BP875" t="str">
        <f>IF(Table1[[#This Row],[Ledger 1]]="","","No")</f>
        <v/>
      </c>
      <c r="BQ875" t="str">
        <f>IF(Table1[[#This Row],[Date]]="","",IF(Table1[[#This Row],[Effect 1]]="Dr.","Yes","No"))</f>
        <v/>
      </c>
      <c r="BR875" t="str">
        <f>IF(Table1[[#This Row],[Date]]="","",Table1[[#This Row],[Ledger 1]])</f>
        <v/>
      </c>
      <c r="BS875" t="str">
        <f>IF(Table1[[#This Row],[Date]]="","",IF(Table1[[#This Row],[Effect 1]]="Dr.",-Table1[[#This Row],[Amount 1]],Table1[[#This Row],[Amount 1]]))</f>
        <v/>
      </c>
      <c r="BV875" t="str">
        <f>IF(Table1[[#This Row],[Ledger 2]]="","","No")</f>
        <v/>
      </c>
      <c r="BW875" t="str">
        <f>IF(Table1[[#This Row],[Date]]="","",IF(Table1[[#This Row],[Effect 2]]="Dr.","Yes","No"))</f>
        <v/>
      </c>
      <c r="BX875" t="str">
        <f>IF(Table1[[#This Row],[Date]]="","",Table1[[#This Row],[Ledger 2]])</f>
        <v/>
      </c>
      <c r="BY875" t="str">
        <f>IF(Table1[[#This Row],[Date]]="","",IF(Table1[[#This Row],[Effect 2]]="Dr.",-Table1[[#This Row],[Amount 2]],Table1[[#This Row],[Amount 2]]))</f>
        <v/>
      </c>
      <c r="CB875" t="str">
        <f>IF(Table1[[#This Row],[Ledger 3]]="","","No")</f>
        <v/>
      </c>
      <c r="CC875" t="str">
        <f>IF(Table1[[#This Row],[Ledger 3]]="","",IF(Table1[[#This Row],[Effect 3]]="Dr.","Yes","No"))</f>
        <v/>
      </c>
      <c r="CD875" t="str">
        <f>IF(Table1[[#This Row],[Ledger 3]]="","",Table1[[#This Row],[Ledger 3]])</f>
        <v/>
      </c>
      <c r="CE875" t="str">
        <f>IF(Table1[[#This Row],[Ledger 3]]="","",IF(Table1[[#This Row],[Effect 3]]="Dr.",-Table1[[#This Row],[Amount 3]],Table1[[#This Row],[Amount 3]]))</f>
        <v/>
      </c>
      <c r="CH875" t="str">
        <f>IF(Table1[[#This Row],[Ledger 4]]="","","No")</f>
        <v/>
      </c>
      <c r="CI875" t="str">
        <f>IF(Table1[[#This Row],[Ledger 4]]="","",IF(Table1[[#This Row],[Effect 4]]="Dr.","Yes","No"))</f>
        <v/>
      </c>
      <c r="CJ875" t="str">
        <f>IF(Table1[[#This Row],[Ledger 4]]="","",Table1[[#This Row],[Ledger 4]])</f>
        <v/>
      </c>
      <c r="CK875" t="str">
        <f>IF(Table1[[#This Row],[Ledger 4]]="","",IF(Table1[[#This Row],[Effect 4]]="Dr.",-Table1[[#This Row],[Amount 4]],Table1[[#This Row],[Amount 4]]))</f>
        <v/>
      </c>
      <c r="CN875" t="str">
        <f>IF(Table1[[#This Row],[Ledger 5]]="","","No")</f>
        <v/>
      </c>
      <c r="CO875" t="str">
        <f>IF(Table1[[#This Row],[Ledger 5]]="","",IF(Table1[[#This Row],[Effect 5]]="Dr.","Yes","No"))</f>
        <v/>
      </c>
      <c r="CP875" t="str">
        <f>IF(Table1[[#This Row],[Ledger 5]]="","",Table1[[#This Row],[Ledger 5]])</f>
        <v/>
      </c>
      <c r="CQ875" t="str">
        <f>IF(Table1[[#This Row],[Ledger 5]]="","",IF(Table1[[#This Row],[Effect 5]]="Dr.",-Table1[[#This Row],[Amount 5]],Table1[[#This Row],[Amount 5]]))</f>
        <v/>
      </c>
      <c r="CT875" t="str">
        <f>IF(Table1[[#This Row],[Ledger 6]]="","","No")</f>
        <v/>
      </c>
      <c r="CU875" t="str">
        <f>IF(Table1[[#This Row],[Ledger 6]]="","",IF(Table1[[#This Row],[Effect 6]]="Dr.","Yes","No"))</f>
        <v/>
      </c>
      <c r="CV875" t="str">
        <f>IF(Table1[[#This Row],[Ledger 6]]="","",Table1[[#This Row],[Ledger 6]])</f>
        <v/>
      </c>
      <c r="CW875" t="str">
        <f>IF(Table1[[#This Row],[Ledger 6]]="","",IF(Table1[[#This Row],[Effect 6]]="Dr.",-Table1[[#This Row],[Amount 6]],Table1[[#This Row],[Amount 6]]))</f>
        <v/>
      </c>
      <c r="CZ875" t="str">
        <f>IF(Table1[[#This Row],[Ledger 7]]="","","No")</f>
        <v/>
      </c>
      <c r="DA875" t="str">
        <f>IF(Table1[[#This Row],[Ledger 7]]="","",IF(Table1[[#This Row],[Effect 7]]="Dr.","Yes","No"))</f>
        <v/>
      </c>
      <c r="DB875" t="str">
        <f>IF(Table1[[#This Row],[Ledger 7]]="","",Table1[[#This Row],[Ledger 7]])</f>
        <v/>
      </c>
      <c r="DC875" t="str">
        <f>IF(Table1[[#This Row],[Ledger 7]]="","",IF(Table1[[#This Row],[Effect 7]]="Dr.",-Table1[[#This Row],[Amount 7]],Table1[[#This Row],[Amount 7]]))</f>
        <v/>
      </c>
      <c r="DF875" t="str">
        <f>IF(Table1[[#This Row],[Ledger 8]]="","","No")</f>
        <v/>
      </c>
      <c r="DG875" t="str">
        <f>IF(Table1[[#This Row],[Ledger 8]]="","",IF(Table1[[#This Row],[Effect 8]]="Dr.","Yes","No"))</f>
        <v/>
      </c>
      <c r="DH875" t="str">
        <f>IF(Table1[[#This Row],[Ledger 8]]="","",Table1[[#This Row],[Ledger 8]])</f>
        <v/>
      </c>
      <c r="DI875" t="str">
        <f>IF(Table1[[#This Row],[Ledger 8]]="","",IF(Table1[[#This Row],[Effect 8]]="Dr.",-Table1[[#This Row],[Amount 8]],Table1[[#This Row],[Amount 8]]))</f>
        <v/>
      </c>
      <c r="DL875" t="str">
        <f>IF(Table1[[#This Row],[Ledger 9]]="","","No")</f>
        <v/>
      </c>
      <c r="DM875" t="str">
        <f>IF(Table1[[#This Row],[Ledger 9]]="","",IF(Table1[[#This Row],[Effect 9]]="Dr.","Yes","No"))</f>
        <v/>
      </c>
      <c r="DN875" t="str">
        <f>IF(Table1[[#This Row],[Ledger 9]]="","",Table1[[#This Row],[Ledger 9]])</f>
        <v/>
      </c>
      <c r="DO875" t="str">
        <f>IF(Table1[[#This Row],[Ledger 9]]="","",IF(Table1[[#This Row],[Effect 9]]="Dr.",-Table1[[#This Row],[Amount 9]],Table1[[#This Row],[Amount 9]]))</f>
        <v/>
      </c>
      <c r="DR875" t="str">
        <f>IF(Table1[[#This Row],[Ledger 10]]="","","No")</f>
        <v/>
      </c>
      <c r="DS875" t="str">
        <f>IF(Table1[[#This Row],[Ledger 10]]="","",IF(Table1[[#This Row],[Effect 10]]="Dr.","Yes","No"))</f>
        <v/>
      </c>
      <c r="DT875" t="str">
        <f>IF(Table1[[#This Row],[Ledger 10]]="","",Table1[[#This Row],[Ledger 10]])</f>
        <v/>
      </c>
      <c r="DU875" t="str">
        <f>IF(Table1[[#This Row],[Ledger 10]]="","",IF(Table1[[#This Row],[Effect 10]]="Dr.",-Table1[[#This Row],[Amount 10]],Table1[[#This Row],[Amount 10]]))</f>
        <v/>
      </c>
      <c r="DX875" t="str">
        <f>IF(Table1[[#This Row],[Ledger 11]]="","","No")</f>
        <v/>
      </c>
      <c r="DY875" t="str">
        <f>IF(Table1[[#This Row],[Ledger 11]]="","",IF(Table1[[#This Row],[Effect 11]]="Dr.","Yes","No"))</f>
        <v/>
      </c>
      <c r="DZ875" t="str">
        <f>IF(Table1[[#This Row],[Ledger 11]]="","",Table1[[#This Row],[Ledger 11]])</f>
        <v/>
      </c>
      <c r="EA875" t="str">
        <f>IF(Table1[[#This Row],[Ledger 11]]="","",IF(Table1[[#This Row],[Effect 11]]="Dr.",-Table1[[#This Row],[Amount 11]],Table1[[#This Row],[Amount 11]]))</f>
        <v/>
      </c>
      <c r="ED875" t="str">
        <f>IF(Table1[[#This Row],[Ledger 12]]="","","No")</f>
        <v/>
      </c>
      <c r="EE875" t="str">
        <f>IF(Table1[[#This Row],[Ledger 12]]="","",IF(Table1[[#This Row],[Effect 12]]="Dr.","Yes","No"))</f>
        <v/>
      </c>
      <c r="EF875" t="str">
        <f>IF(Table1[[#This Row],[Ledger 12]]="","",Table1[[#This Row],[Ledger 12]])</f>
        <v/>
      </c>
      <c r="EG875" t="str">
        <f>IF(Table1[[#This Row],[Ledger 12]]="","",IF(Table1[[#This Row],[Effect 12]]="Dr.",-Table1[[#This Row],[Amount 12]],Table1[[#This Row],[Amount 12]]))</f>
        <v/>
      </c>
      <c r="EJ875" t="str">
        <f>IF(Table1[[#This Row],[Ledger 13]]="","","No")</f>
        <v/>
      </c>
      <c r="EK875" t="str">
        <f>IF(Table1[[#This Row],[Ledger 13]]="","",IF(Table1[[#This Row],[Effect 13]]="Dr.","Yes","No"))</f>
        <v/>
      </c>
      <c r="EL875" t="str">
        <f>IF(Table1[[#This Row],[Ledger 13]]="","",Table1[[#This Row],[Ledger 13]])</f>
        <v/>
      </c>
      <c r="EM875" t="str">
        <f>IF(Table1[[#This Row],[Ledger 13]]="","",IF(Table1[[#This Row],[Effect 13]]="Dr.",-Table1[[#This Row],[Amount 13]],Table1[[#This Row],[Amount 13]]))</f>
        <v/>
      </c>
      <c r="EP875" t="str">
        <f>IF(Table1[[#This Row],[Ledger 14]]="","","No")</f>
        <v/>
      </c>
      <c r="EQ875" t="str">
        <f>IF(Table1[[#This Row],[Ledger 14]]="","",IF(Table1[[#This Row],[Effect 14]]="Dr.","Yes","No"))</f>
        <v/>
      </c>
      <c r="ER875" t="str">
        <f>IF(Table1[[#This Row],[Ledger 14]]="","",Table1[[#This Row],[Ledger 14]])</f>
        <v/>
      </c>
      <c r="ES875" t="str">
        <f>IF(Table1[[#This Row],[Ledger 14]]="","",IF(Table1[[#This Row],[Effect 14]]="Dr.",-Table1[[#This Row],[Amount 14]],Table1[[#This Row],[Amount 14]]))</f>
        <v/>
      </c>
      <c r="EV875" t="str">
        <f>IF(Table1[[#This Row],[Ledger 15]]="","","No")</f>
        <v/>
      </c>
      <c r="EW875" t="str">
        <f>IF(Table1[[#This Row],[Ledger 15]]="","",IF(Table1[[#This Row],[Effect 15]]="Dr.","Yes","No"))</f>
        <v/>
      </c>
      <c r="EX875" t="str">
        <f>IF(Table1[[#This Row],[Ledger 15]]="","",Table1[[#This Row],[Ledger 15]])</f>
        <v/>
      </c>
      <c r="EY875" t="str">
        <f>IF(Table1[[#This Row],[Ledger 15]]="","",IF(Table1[[#This Row],[Effect 15]]="Dr.",-Table1[[#This Row],[Amount 15]],Table1[[#This Row],[Amount 15]]))</f>
        <v/>
      </c>
      <c r="FD8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5">
        <f>IF(Table1[[#This Row],[Date]]="",0,IF(AND(Table1[[#This Row],[Date]]&gt;=$FE$2,Table1[[#This Row],[Date]]&lt;=$FE$3),0,1))</f>
        <v>0</v>
      </c>
      <c r="FF875">
        <f>IF(Table1[[#This Row],[Date]]="",0,IF(TYPE(VLOOKUP(Table1[[#This Row],[Voucher Type]],Table1[[#All],[Voucher Type Master]],1,FALSE))=16,1,0))</f>
        <v>0</v>
      </c>
      <c r="FG875">
        <f>IF(TYPE(IF(Table1[[#This Row],[Date]]="",0,IF(VLOOKUP(Table1[[#This Row],[Voucher Type]],$FY$5:$FZ$13,2,0)=Table1[[#This Row],[Effect 1]],0,1)))=16,1,0)</f>
        <v>0</v>
      </c>
      <c r="FH8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5">
        <f>IF(LEN(Table1[[#This Row],[Ledger 1]])&gt;0,IF(TYPE(VLOOKUP(Table1[[#This Row],[Ledger 1]],GZ:GZ,1,0))=16,1,0),0)</f>
        <v>0</v>
      </c>
      <c r="FJ875">
        <f>IF(LEN(Table1[[#This Row],[Ledger 2]])&gt;0,IF(TYPE(VLOOKUP(Table1[[#This Row],[Ledger 2]],GZ:GZ,1,0))=16,1,0),0)</f>
        <v>0</v>
      </c>
      <c r="FK875">
        <f>IF(LEN(Table1[[#This Row],[Ledger 3]])&gt;0,IF(TYPE(VLOOKUP(Table1[[#This Row],[Ledger 3]],GZ:GZ,1,0))=16,1,0),0)</f>
        <v>0</v>
      </c>
      <c r="FL875">
        <f>IF(LEN(Table1[[#This Row],[Ledger 4]])&gt;0,IF(TYPE(VLOOKUP(Table1[[#This Row],[Ledger 4]],GZ:GZ,1,0))=16,1,0),0)</f>
        <v>0</v>
      </c>
      <c r="FM875">
        <f>IF(LEN(Table1[[#This Row],[Ledger 5]])&gt;0,IF(TYPE(VLOOKUP(Table1[[#This Row],[Ledger 5]],GZ:GZ,1,0))=16,1,0),0)</f>
        <v>0</v>
      </c>
      <c r="FN875">
        <f>IF(LEN(Table1[[#This Row],[Ledger 6]])&gt;0,IF(TYPE(VLOOKUP(Table1[[#This Row],[Ledger 6]],$GZ:$GZ,1,0))=16,1,0),0)</f>
        <v>0</v>
      </c>
      <c r="FO875">
        <f>IF(LEN(Table1[[#This Row],[Ledger 7]])&gt;0,IF(TYPE(VLOOKUP(Table1[[#This Row],[Ledger 7]],$GZ:$GZ,1,0))=16,1,0),0)</f>
        <v>0</v>
      </c>
      <c r="FP875">
        <f>IF(LEN(Table1[[#This Row],[Ledger 8]])&gt;0,IF(TYPE(VLOOKUP(Table1[[#This Row],[Ledger 8]],$GZ:$GZ,1,0))=16,1,0),0)</f>
        <v>0</v>
      </c>
      <c r="FQ875">
        <f>IF(LEN(Table1[[#This Row],[Ledger 9]])&gt;0,IF(TYPE(VLOOKUP(Table1[[#This Row],[Ledger 9]],$GZ:$GZ,1,0))=16,1,0),0)</f>
        <v>0</v>
      </c>
      <c r="FR875">
        <f>IF(LEN(Table1[[#This Row],[Ledger 10]])&gt;0,IF(TYPE(VLOOKUP(Table1[[#This Row],[Ledger 10]],$GZ:$GZ,1,0))=16,1,0),0)</f>
        <v>0</v>
      </c>
      <c r="FS875">
        <f>IF(LEN(Table1[[#This Row],[Ledger 11]])&gt;0,IF(TYPE(VLOOKUP(Table1[[#This Row],[Ledger 11]],$GZ:$GZ,1,0))=16,1,0),0)</f>
        <v>0</v>
      </c>
      <c r="FT875">
        <f>IF(LEN(Table1[[#This Row],[Ledger 12]])&gt;0,IF(TYPE(VLOOKUP(Table1[[#This Row],[Ledger 12]],$GZ:$GZ,1,0))=16,1,0),0)</f>
        <v>0</v>
      </c>
      <c r="FU875">
        <f>IF(LEN(Table1[[#This Row],[Ledger 13]])&gt;0,IF(TYPE(VLOOKUP(Table1[[#This Row],[Ledger 13]],$GZ:$GZ,1,0))=16,1,0),0)</f>
        <v>0</v>
      </c>
      <c r="FV875">
        <f>IF(LEN(Table1[[#This Row],[Ledger 14]])&gt;0,IF(TYPE(VLOOKUP(Table1[[#This Row],[Ledger 14]],$GZ:$GZ,1,0))=16,1,0),0)</f>
        <v>0</v>
      </c>
      <c r="FW875">
        <f>IF(LEN(Table1[[#This Row],[Ledger 15]])&gt;0,IF(TYPE(VLOOKUP(Table1[[#This Row],[Ledger 15]],$GZ:$GZ,1,0))=16,1,0),0)</f>
        <v>0</v>
      </c>
    </row>
    <row r="876" spans="4:179" ht="33" customHeight="1" x14ac:dyDescent="0.45">
      <c r="D876" s="8">
        <f t="shared" si="22"/>
        <v>871</v>
      </c>
      <c r="E876" s="32"/>
      <c r="F876" s="34"/>
      <c r="G876" s="34"/>
      <c r="H876" s="34"/>
      <c r="I876" s="34"/>
      <c r="J876" s="38"/>
      <c r="K876" s="33"/>
      <c r="L876" s="36"/>
      <c r="M876" s="35"/>
      <c r="N876" s="34"/>
      <c r="O876" s="41"/>
      <c r="P876" s="35"/>
      <c r="Q876" s="34"/>
      <c r="R876" s="37"/>
      <c r="S876" s="35"/>
      <c r="T876" s="34"/>
      <c r="U876" s="37"/>
      <c r="V876" s="35"/>
      <c r="W876" s="34"/>
      <c r="X876" s="37"/>
      <c r="Y876" s="35"/>
      <c r="Z876" s="34"/>
      <c r="AA876" s="37"/>
      <c r="AB876" s="35"/>
      <c r="AC876" s="34"/>
      <c r="AD876" s="37"/>
      <c r="AE876" s="35"/>
      <c r="AF876" s="34"/>
      <c r="AG876" s="37"/>
      <c r="AH876" s="35"/>
      <c r="AI876" s="34"/>
      <c r="AJ876" s="37"/>
      <c r="AK876" s="35"/>
      <c r="AL876" s="34"/>
      <c r="AM876" s="37"/>
      <c r="AN876" s="35"/>
      <c r="AO876" s="34"/>
      <c r="AP876" s="37"/>
      <c r="AQ876" s="35"/>
      <c r="AR876" s="34"/>
      <c r="AS876" s="37"/>
      <c r="AT876" s="35"/>
      <c r="AU876" s="34"/>
      <c r="AV876" s="37"/>
      <c r="AW876" s="35"/>
      <c r="AX876" s="34"/>
      <c r="AY876" s="37"/>
      <c r="AZ876" s="35"/>
      <c r="BA876" s="34"/>
      <c r="BB876" s="37"/>
      <c r="BC8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6" s="7"/>
      <c r="BF876" t="str">
        <f>IF(Table1[[#This Row],[Date]]="","","&amp;lt;VOUCHER REMOTEID="&amp;""""&amp;$A$11&amp;$A$13&amp;ROW()&amp;""""&amp;" VCHTYPE="""&amp;F876&amp;""" ACTION="""&amp;"Create"&amp;"""&amp;gt;")</f>
        <v/>
      </c>
      <c r="BG876" t="str">
        <f>IF(Table1[[#This Row],[Date]]="","",TEXT(Table1[[#This Row],[Date]],"yyyymmdd"))</f>
        <v/>
      </c>
      <c r="BH876" t="str">
        <f>Table1[[#This Row],[Date2]]</f>
        <v/>
      </c>
      <c r="BI876" t="str">
        <f>IF(Table1[[#This Row],[Date]]="","",Table1[[#This Row],[Voucher Type]])</f>
        <v/>
      </c>
      <c r="BJ876" t="str">
        <f>IF(Table1[[#This Row],[Ref No / Invoice No]]="","",Table1[[#This Row],[Ref No / Invoice No]])</f>
        <v/>
      </c>
      <c r="BK876" t="str">
        <f>IF(Table1[[#This Row],[Voucher No]]="","",Table1[[#This Row],[Voucher No]])</f>
        <v/>
      </c>
      <c r="BL876" t="str">
        <f>IF(Table1[[#This Row],[Date]]="","",Table1[[#This Row],[Narration]])</f>
        <v/>
      </c>
      <c r="BM876" t="str">
        <f>IF(Table1[[#This Row],[Date]]="","",$A$11&amp;$A$13&amp;ROW())</f>
        <v/>
      </c>
      <c r="BN876" t="str">
        <f>IF(Table1[[#This Row],[Date]]="","",$A$13)</f>
        <v/>
      </c>
      <c r="BP876" t="str">
        <f>IF(Table1[[#This Row],[Ledger 1]]="","","No")</f>
        <v/>
      </c>
      <c r="BQ876" t="str">
        <f>IF(Table1[[#This Row],[Date]]="","",IF(Table1[[#This Row],[Effect 1]]="Dr.","Yes","No"))</f>
        <v/>
      </c>
      <c r="BR876" t="str">
        <f>IF(Table1[[#This Row],[Date]]="","",Table1[[#This Row],[Ledger 1]])</f>
        <v/>
      </c>
      <c r="BS876" t="str">
        <f>IF(Table1[[#This Row],[Date]]="","",IF(Table1[[#This Row],[Effect 1]]="Dr.",-Table1[[#This Row],[Amount 1]],Table1[[#This Row],[Amount 1]]))</f>
        <v/>
      </c>
      <c r="BV876" t="str">
        <f>IF(Table1[[#This Row],[Ledger 2]]="","","No")</f>
        <v/>
      </c>
      <c r="BW876" t="str">
        <f>IF(Table1[[#This Row],[Date]]="","",IF(Table1[[#This Row],[Effect 2]]="Dr.","Yes","No"))</f>
        <v/>
      </c>
      <c r="BX876" t="str">
        <f>IF(Table1[[#This Row],[Date]]="","",Table1[[#This Row],[Ledger 2]])</f>
        <v/>
      </c>
      <c r="BY876" t="str">
        <f>IF(Table1[[#This Row],[Date]]="","",IF(Table1[[#This Row],[Effect 2]]="Dr.",-Table1[[#This Row],[Amount 2]],Table1[[#This Row],[Amount 2]]))</f>
        <v/>
      </c>
      <c r="CB876" t="str">
        <f>IF(Table1[[#This Row],[Ledger 3]]="","","No")</f>
        <v/>
      </c>
      <c r="CC876" t="str">
        <f>IF(Table1[[#This Row],[Ledger 3]]="","",IF(Table1[[#This Row],[Effect 3]]="Dr.","Yes","No"))</f>
        <v/>
      </c>
      <c r="CD876" t="str">
        <f>IF(Table1[[#This Row],[Ledger 3]]="","",Table1[[#This Row],[Ledger 3]])</f>
        <v/>
      </c>
      <c r="CE876" t="str">
        <f>IF(Table1[[#This Row],[Ledger 3]]="","",IF(Table1[[#This Row],[Effect 3]]="Dr.",-Table1[[#This Row],[Amount 3]],Table1[[#This Row],[Amount 3]]))</f>
        <v/>
      </c>
      <c r="CH876" t="str">
        <f>IF(Table1[[#This Row],[Ledger 4]]="","","No")</f>
        <v/>
      </c>
      <c r="CI876" t="str">
        <f>IF(Table1[[#This Row],[Ledger 4]]="","",IF(Table1[[#This Row],[Effect 4]]="Dr.","Yes","No"))</f>
        <v/>
      </c>
      <c r="CJ876" t="str">
        <f>IF(Table1[[#This Row],[Ledger 4]]="","",Table1[[#This Row],[Ledger 4]])</f>
        <v/>
      </c>
      <c r="CK876" t="str">
        <f>IF(Table1[[#This Row],[Ledger 4]]="","",IF(Table1[[#This Row],[Effect 4]]="Dr.",-Table1[[#This Row],[Amount 4]],Table1[[#This Row],[Amount 4]]))</f>
        <v/>
      </c>
      <c r="CN876" t="str">
        <f>IF(Table1[[#This Row],[Ledger 5]]="","","No")</f>
        <v/>
      </c>
      <c r="CO876" t="str">
        <f>IF(Table1[[#This Row],[Ledger 5]]="","",IF(Table1[[#This Row],[Effect 5]]="Dr.","Yes","No"))</f>
        <v/>
      </c>
      <c r="CP876" t="str">
        <f>IF(Table1[[#This Row],[Ledger 5]]="","",Table1[[#This Row],[Ledger 5]])</f>
        <v/>
      </c>
      <c r="CQ876" t="str">
        <f>IF(Table1[[#This Row],[Ledger 5]]="","",IF(Table1[[#This Row],[Effect 5]]="Dr.",-Table1[[#This Row],[Amount 5]],Table1[[#This Row],[Amount 5]]))</f>
        <v/>
      </c>
      <c r="CT876" t="str">
        <f>IF(Table1[[#This Row],[Ledger 6]]="","","No")</f>
        <v/>
      </c>
      <c r="CU876" t="str">
        <f>IF(Table1[[#This Row],[Ledger 6]]="","",IF(Table1[[#This Row],[Effect 6]]="Dr.","Yes","No"))</f>
        <v/>
      </c>
      <c r="CV876" t="str">
        <f>IF(Table1[[#This Row],[Ledger 6]]="","",Table1[[#This Row],[Ledger 6]])</f>
        <v/>
      </c>
      <c r="CW876" t="str">
        <f>IF(Table1[[#This Row],[Ledger 6]]="","",IF(Table1[[#This Row],[Effect 6]]="Dr.",-Table1[[#This Row],[Amount 6]],Table1[[#This Row],[Amount 6]]))</f>
        <v/>
      </c>
      <c r="CZ876" t="str">
        <f>IF(Table1[[#This Row],[Ledger 7]]="","","No")</f>
        <v/>
      </c>
      <c r="DA876" t="str">
        <f>IF(Table1[[#This Row],[Ledger 7]]="","",IF(Table1[[#This Row],[Effect 7]]="Dr.","Yes","No"))</f>
        <v/>
      </c>
      <c r="DB876" t="str">
        <f>IF(Table1[[#This Row],[Ledger 7]]="","",Table1[[#This Row],[Ledger 7]])</f>
        <v/>
      </c>
      <c r="DC876" t="str">
        <f>IF(Table1[[#This Row],[Ledger 7]]="","",IF(Table1[[#This Row],[Effect 7]]="Dr.",-Table1[[#This Row],[Amount 7]],Table1[[#This Row],[Amount 7]]))</f>
        <v/>
      </c>
      <c r="DF876" t="str">
        <f>IF(Table1[[#This Row],[Ledger 8]]="","","No")</f>
        <v/>
      </c>
      <c r="DG876" t="str">
        <f>IF(Table1[[#This Row],[Ledger 8]]="","",IF(Table1[[#This Row],[Effect 8]]="Dr.","Yes","No"))</f>
        <v/>
      </c>
      <c r="DH876" t="str">
        <f>IF(Table1[[#This Row],[Ledger 8]]="","",Table1[[#This Row],[Ledger 8]])</f>
        <v/>
      </c>
      <c r="DI876" t="str">
        <f>IF(Table1[[#This Row],[Ledger 8]]="","",IF(Table1[[#This Row],[Effect 8]]="Dr.",-Table1[[#This Row],[Amount 8]],Table1[[#This Row],[Amount 8]]))</f>
        <v/>
      </c>
      <c r="DL876" t="str">
        <f>IF(Table1[[#This Row],[Ledger 9]]="","","No")</f>
        <v/>
      </c>
      <c r="DM876" t="str">
        <f>IF(Table1[[#This Row],[Ledger 9]]="","",IF(Table1[[#This Row],[Effect 9]]="Dr.","Yes","No"))</f>
        <v/>
      </c>
      <c r="DN876" t="str">
        <f>IF(Table1[[#This Row],[Ledger 9]]="","",Table1[[#This Row],[Ledger 9]])</f>
        <v/>
      </c>
      <c r="DO876" t="str">
        <f>IF(Table1[[#This Row],[Ledger 9]]="","",IF(Table1[[#This Row],[Effect 9]]="Dr.",-Table1[[#This Row],[Amount 9]],Table1[[#This Row],[Amount 9]]))</f>
        <v/>
      </c>
      <c r="DR876" t="str">
        <f>IF(Table1[[#This Row],[Ledger 10]]="","","No")</f>
        <v/>
      </c>
      <c r="DS876" t="str">
        <f>IF(Table1[[#This Row],[Ledger 10]]="","",IF(Table1[[#This Row],[Effect 10]]="Dr.","Yes","No"))</f>
        <v/>
      </c>
      <c r="DT876" t="str">
        <f>IF(Table1[[#This Row],[Ledger 10]]="","",Table1[[#This Row],[Ledger 10]])</f>
        <v/>
      </c>
      <c r="DU876" t="str">
        <f>IF(Table1[[#This Row],[Ledger 10]]="","",IF(Table1[[#This Row],[Effect 10]]="Dr.",-Table1[[#This Row],[Amount 10]],Table1[[#This Row],[Amount 10]]))</f>
        <v/>
      </c>
      <c r="DX876" t="str">
        <f>IF(Table1[[#This Row],[Ledger 11]]="","","No")</f>
        <v/>
      </c>
      <c r="DY876" t="str">
        <f>IF(Table1[[#This Row],[Ledger 11]]="","",IF(Table1[[#This Row],[Effect 11]]="Dr.","Yes","No"))</f>
        <v/>
      </c>
      <c r="DZ876" t="str">
        <f>IF(Table1[[#This Row],[Ledger 11]]="","",Table1[[#This Row],[Ledger 11]])</f>
        <v/>
      </c>
      <c r="EA876" t="str">
        <f>IF(Table1[[#This Row],[Ledger 11]]="","",IF(Table1[[#This Row],[Effect 11]]="Dr.",-Table1[[#This Row],[Amount 11]],Table1[[#This Row],[Amount 11]]))</f>
        <v/>
      </c>
      <c r="ED876" t="str">
        <f>IF(Table1[[#This Row],[Ledger 12]]="","","No")</f>
        <v/>
      </c>
      <c r="EE876" t="str">
        <f>IF(Table1[[#This Row],[Ledger 12]]="","",IF(Table1[[#This Row],[Effect 12]]="Dr.","Yes","No"))</f>
        <v/>
      </c>
      <c r="EF876" t="str">
        <f>IF(Table1[[#This Row],[Ledger 12]]="","",Table1[[#This Row],[Ledger 12]])</f>
        <v/>
      </c>
      <c r="EG876" t="str">
        <f>IF(Table1[[#This Row],[Ledger 12]]="","",IF(Table1[[#This Row],[Effect 12]]="Dr.",-Table1[[#This Row],[Amount 12]],Table1[[#This Row],[Amount 12]]))</f>
        <v/>
      </c>
      <c r="EJ876" t="str">
        <f>IF(Table1[[#This Row],[Ledger 13]]="","","No")</f>
        <v/>
      </c>
      <c r="EK876" t="str">
        <f>IF(Table1[[#This Row],[Ledger 13]]="","",IF(Table1[[#This Row],[Effect 13]]="Dr.","Yes","No"))</f>
        <v/>
      </c>
      <c r="EL876" t="str">
        <f>IF(Table1[[#This Row],[Ledger 13]]="","",Table1[[#This Row],[Ledger 13]])</f>
        <v/>
      </c>
      <c r="EM876" t="str">
        <f>IF(Table1[[#This Row],[Ledger 13]]="","",IF(Table1[[#This Row],[Effect 13]]="Dr.",-Table1[[#This Row],[Amount 13]],Table1[[#This Row],[Amount 13]]))</f>
        <v/>
      </c>
      <c r="EP876" t="str">
        <f>IF(Table1[[#This Row],[Ledger 14]]="","","No")</f>
        <v/>
      </c>
      <c r="EQ876" t="str">
        <f>IF(Table1[[#This Row],[Ledger 14]]="","",IF(Table1[[#This Row],[Effect 14]]="Dr.","Yes","No"))</f>
        <v/>
      </c>
      <c r="ER876" t="str">
        <f>IF(Table1[[#This Row],[Ledger 14]]="","",Table1[[#This Row],[Ledger 14]])</f>
        <v/>
      </c>
      <c r="ES876" t="str">
        <f>IF(Table1[[#This Row],[Ledger 14]]="","",IF(Table1[[#This Row],[Effect 14]]="Dr.",-Table1[[#This Row],[Amount 14]],Table1[[#This Row],[Amount 14]]))</f>
        <v/>
      </c>
      <c r="EV876" t="str">
        <f>IF(Table1[[#This Row],[Ledger 15]]="","","No")</f>
        <v/>
      </c>
      <c r="EW876" t="str">
        <f>IF(Table1[[#This Row],[Ledger 15]]="","",IF(Table1[[#This Row],[Effect 15]]="Dr.","Yes","No"))</f>
        <v/>
      </c>
      <c r="EX876" t="str">
        <f>IF(Table1[[#This Row],[Ledger 15]]="","",Table1[[#This Row],[Ledger 15]])</f>
        <v/>
      </c>
      <c r="EY876" t="str">
        <f>IF(Table1[[#This Row],[Ledger 15]]="","",IF(Table1[[#This Row],[Effect 15]]="Dr.",-Table1[[#This Row],[Amount 15]],Table1[[#This Row],[Amount 15]]))</f>
        <v/>
      </c>
      <c r="FD8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6">
        <f>IF(Table1[[#This Row],[Date]]="",0,IF(AND(Table1[[#This Row],[Date]]&gt;=$FE$2,Table1[[#This Row],[Date]]&lt;=$FE$3),0,1))</f>
        <v>0</v>
      </c>
      <c r="FF876">
        <f>IF(Table1[[#This Row],[Date]]="",0,IF(TYPE(VLOOKUP(Table1[[#This Row],[Voucher Type]],Table1[[#All],[Voucher Type Master]],1,FALSE))=16,1,0))</f>
        <v>0</v>
      </c>
      <c r="FG876">
        <f>IF(TYPE(IF(Table1[[#This Row],[Date]]="",0,IF(VLOOKUP(Table1[[#This Row],[Voucher Type]],$FY$5:$FZ$13,2,0)=Table1[[#This Row],[Effect 1]],0,1)))=16,1,0)</f>
        <v>0</v>
      </c>
      <c r="FH8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6">
        <f>IF(LEN(Table1[[#This Row],[Ledger 1]])&gt;0,IF(TYPE(VLOOKUP(Table1[[#This Row],[Ledger 1]],GZ:GZ,1,0))=16,1,0),0)</f>
        <v>0</v>
      </c>
      <c r="FJ876">
        <f>IF(LEN(Table1[[#This Row],[Ledger 2]])&gt;0,IF(TYPE(VLOOKUP(Table1[[#This Row],[Ledger 2]],GZ:GZ,1,0))=16,1,0),0)</f>
        <v>0</v>
      </c>
      <c r="FK876">
        <f>IF(LEN(Table1[[#This Row],[Ledger 3]])&gt;0,IF(TYPE(VLOOKUP(Table1[[#This Row],[Ledger 3]],GZ:GZ,1,0))=16,1,0),0)</f>
        <v>0</v>
      </c>
      <c r="FL876">
        <f>IF(LEN(Table1[[#This Row],[Ledger 4]])&gt;0,IF(TYPE(VLOOKUP(Table1[[#This Row],[Ledger 4]],GZ:GZ,1,0))=16,1,0),0)</f>
        <v>0</v>
      </c>
      <c r="FM876">
        <f>IF(LEN(Table1[[#This Row],[Ledger 5]])&gt;0,IF(TYPE(VLOOKUP(Table1[[#This Row],[Ledger 5]],GZ:GZ,1,0))=16,1,0),0)</f>
        <v>0</v>
      </c>
      <c r="FN876">
        <f>IF(LEN(Table1[[#This Row],[Ledger 6]])&gt;0,IF(TYPE(VLOOKUP(Table1[[#This Row],[Ledger 6]],$GZ:$GZ,1,0))=16,1,0),0)</f>
        <v>0</v>
      </c>
      <c r="FO876">
        <f>IF(LEN(Table1[[#This Row],[Ledger 7]])&gt;0,IF(TYPE(VLOOKUP(Table1[[#This Row],[Ledger 7]],$GZ:$GZ,1,0))=16,1,0),0)</f>
        <v>0</v>
      </c>
      <c r="FP876">
        <f>IF(LEN(Table1[[#This Row],[Ledger 8]])&gt;0,IF(TYPE(VLOOKUP(Table1[[#This Row],[Ledger 8]],$GZ:$GZ,1,0))=16,1,0),0)</f>
        <v>0</v>
      </c>
      <c r="FQ876">
        <f>IF(LEN(Table1[[#This Row],[Ledger 9]])&gt;0,IF(TYPE(VLOOKUP(Table1[[#This Row],[Ledger 9]],$GZ:$GZ,1,0))=16,1,0),0)</f>
        <v>0</v>
      </c>
      <c r="FR876">
        <f>IF(LEN(Table1[[#This Row],[Ledger 10]])&gt;0,IF(TYPE(VLOOKUP(Table1[[#This Row],[Ledger 10]],$GZ:$GZ,1,0))=16,1,0),0)</f>
        <v>0</v>
      </c>
      <c r="FS876">
        <f>IF(LEN(Table1[[#This Row],[Ledger 11]])&gt;0,IF(TYPE(VLOOKUP(Table1[[#This Row],[Ledger 11]],$GZ:$GZ,1,0))=16,1,0),0)</f>
        <v>0</v>
      </c>
      <c r="FT876">
        <f>IF(LEN(Table1[[#This Row],[Ledger 12]])&gt;0,IF(TYPE(VLOOKUP(Table1[[#This Row],[Ledger 12]],$GZ:$GZ,1,0))=16,1,0),0)</f>
        <v>0</v>
      </c>
      <c r="FU876">
        <f>IF(LEN(Table1[[#This Row],[Ledger 13]])&gt;0,IF(TYPE(VLOOKUP(Table1[[#This Row],[Ledger 13]],$GZ:$GZ,1,0))=16,1,0),0)</f>
        <v>0</v>
      </c>
      <c r="FV876">
        <f>IF(LEN(Table1[[#This Row],[Ledger 14]])&gt;0,IF(TYPE(VLOOKUP(Table1[[#This Row],[Ledger 14]],$GZ:$GZ,1,0))=16,1,0),0)</f>
        <v>0</v>
      </c>
      <c r="FW876">
        <f>IF(LEN(Table1[[#This Row],[Ledger 15]])&gt;0,IF(TYPE(VLOOKUP(Table1[[#This Row],[Ledger 15]],$GZ:$GZ,1,0))=16,1,0),0)</f>
        <v>0</v>
      </c>
    </row>
    <row r="877" spans="4:179" ht="33" customHeight="1" x14ac:dyDescent="0.45">
      <c r="D877" s="8">
        <f t="shared" si="22"/>
        <v>872</v>
      </c>
      <c r="E877" s="32"/>
      <c r="F877" s="34"/>
      <c r="G877" s="34"/>
      <c r="H877" s="34"/>
      <c r="I877" s="34"/>
      <c r="J877" s="38"/>
      <c r="K877" s="33"/>
      <c r="L877" s="36"/>
      <c r="M877" s="35"/>
      <c r="N877" s="34"/>
      <c r="O877" s="41"/>
      <c r="P877" s="35"/>
      <c r="Q877" s="34"/>
      <c r="R877" s="37"/>
      <c r="S877" s="35"/>
      <c r="T877" s="34"/>
      <c r="U877" s="37"/>
      <c r="V877" s="35"/>
      <c r="W877" s="34"/>
      <c r="X877" s="37"/>
      <c r="Y877" s="35"/>
      <c r="Z877" s="34"/>
      <c r="AA877" s="37"/>
      <c r="AB877" s="35"/>
      <c r="AC877" s="34"/>
      <c r="AD877" s="37"/>
      <c r="AE877" s="35"/>
      <c r="AF877" s="34"/>
      <c r="AG877" s="37"/>
      <c r="AH877" s="35"/>
      <c r="AI877" s="34"/>
      <c r="AJ877" s="37"/>
      <c r="AK877" s="35"/>
      <c r="AL877" s="34"/>
      <c r="AM877" s="37"/>
      <c r="AN877" s="35"/>
      <c r="AO877" s="34"/>
      <c r="AP877" s="37"/>
      <c r="AQ877" s="35"/>
      <c r="AR877" s="34"/>
      <c r="AS877" s="37"/>
      <c r="AT877" s="35"/>
      <c r="AU877" s="34"/>
      <c r="AV877" s="37"/>
      <c r="AW877" s="35"/>
      <c r="AX877" s="34"/>
      <c r="AY877" s="37"/>
      <c r="AZ877" s="35"/>
      <c r="BA877" s="34"/>
      <c r="BB877" s="37"/>
      <c r="BC8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7" s="7"/>
      <c r="BF877" t="str">
        <f>IF(Table1[[#This Row],[Date]]="","","&amp;lt;VOUCHER REMOTEID="&amp;""""&amp;$A$11&amp;$A$13&amp;ROW()&amp;""""&amp;" VCHTYPE="""&amp;F877&amp;""" ACTION="""&amp;"Create"&amp;"""&amp;gt;")</f>
        <v/>
      </c>
      <c r="BG877" t="str">
        <f>IF(Table1[[#This Row],[Date]]="","",TEXT(Table1[[#This Row],[Date]],"yyyymmdd"))</f>
        <v/>
      </c>
      <c r="BH877" t="str">
        <f>Table1[[#This Row],[Date2]]</f>
        <v/>
      </c>
      <c r="BI877" t="str">
        <f>IF(Table1[[#This Row],[Date]]="","",Table1[[#This Row],[Voucher Type]])</f>
        <v/>
      </c>
      <c r="BJ877" t="str">
        <f>IF(Table1[[#This Row],[Ref No / Invoice No]]="","",Table1[[#This Row],[Ref No / Invoice No]])</f>
        <v/>
      </c>
      <c r="BK877" t="str">
        <f>IF(Table1[[#This Row],[Voucher No]]="","",Table1[[#This Row],[Voucher No]])</f>
        <v/>
      </c>
      <c r="BL877" t="str">
        <f>IF(Table1[[#This Row],[Date]]="","",Table1[[#This Row],[Narration]])</f>
        <v/>
      </c>
      <c r="BM877" t="str">
        <f>IF(Table1[[#This Row],[Date]]="","",$A$11&amp;$A$13&amp;ROW())</f>
        <v/>
      </c>
      <c r="BN877" t="str">
        <f>IF(Table1[[#This Row],[Date]]="","",$A$13)</f>
        <v/>
      </c>
      <c r="BP877" t="str">
        <f>IF(Table1[[#This Row],[Ledger 1]]="","","No")</f>
        <v/>
      </c>
      <c r="BQ877" t="str">
        <f>IF(Table1[[#This Row],[Date]]="","",IF(Table1[[#This Row],[Effect 1]]="Dr.","Yes","No"))</f>
        <v/>
      </c>
      <c r="BR877" t="str">
        <f>IF(Table1[[#This Row],[Date]]="","",Table1[[#This Row],[Ledger 1]])</f>
        <v/>
      </c>
      <c r="BS877" t="str">
        <f>IF(Table1[[#This Row],[Date]]="","",IF(Table1[[#This Row],[Effect 1]]="Dr.",-Table1[[#This Row],[Amount 1]],Table1[[#This Row],[Amount 1]]))</f>
        <v/>
      </c>
      <c r="BV877" t="str">
        <f>IF(Table1[[#This Row],[Ledger 2]]="","","No")</f>
        <v/>
      </c>
      <c r="BW877" t="str">
        <f>IF(Table1[[#This Row],[Date]]="","",IF(Table1[[#This Row],[Effect 2]]="Dr.","Yes","No"))</f>
        <v/>
      </c>
      <c r="BX877" t="str">
        <f>IF(Table1[[#This Row],[Date]]="","",Table1[[#This Row],[Ledger 2]])</f>
        <v/>
      </c>
      <c r="BY877" t="str">
        <f>IF(Table1[[#This Row],[Date]]="","",IF(Table1[[#This Row],[Effect 2]]="Dr.",-Table1[[#This Row],[Amount 2]],Table1[[#This Row],[Amount 2]]))</f>
        <v/>
      </c>
      <c r="CB877" t="str">
        <f>IF(Table1[[#This Row],[Ledger 3]]="","","No")</f>
        <v/>
      </c>
      <c r="CC877" t="str">
        <f>IF(Table1[[#This Row],[Ledger 3]]="","",IF(Table1[[#This Row],[Effect 3]]="Dr.","Yes","No"))</f>
        <v/>
      </c>
      <c r="CD877" t="str">
        <f>IF(Table1[[#This Row],[Ledger 3]]="","",Table1[[#This Row],[Ledger 3]])</f>
        <v/>
      </c>
      <c r="CE877" t="str">
        <f>IF(Table1[[#This Row],[Ledger 3]]="","",IF(Table1[[#This Row],[Effect 3]]="Dr.",-Table1[[#This Row],[Amount 3]],Table1[[#This Row],[Amount 3]]))</f>
        <v/>
      </c>
      <c r="CH877" t="str">
        <f>IF(Table1[[#This Row],[Ledger 4]]="","","No")</f>
        <v/>
      </c>
      <c r="CI877" t="str">
        <f>IF(Table1[[#This Row],[Ledger 4]]="","",IF(Table1[[#This Row],[Effect 4]]="Dr.","Yes","No"))</f>
        <v/>
      </c>
      <c r="CJ877" t="str">
        <f>IF(Table1[[#This Row],[Ledger 4]]="","",Table1[[#This Row],[Ledger 4]])</f>
        <v/>
      </c>
      <c r="CK877" t="str">
        <f>IF(Table1[[#This Row],[Ledger 4]]="","",IF(Table1[[#This Row],[Effect 4]]="Dr.",-Table1[[#This Row],[Amount 4]],Table1[[#This Row],[Amount 4]]))</f>
        <v/>
      </c>
      <c r="CN877" t="str">
        <f>IF(Table1[[#This Row],[Ledger 5]]="","","No")</f>
        <v/>
      </c>
      <c r="CO877" t="str">
        <f>IF(Table1[[#This Row],[Ledger 5]]="","",IF(Table1[[#This Row],[Effect 5]]="Dr.","Yes","No"))</f>
        <v/>
      </c>
      <c r="CP877" t="str">
        <f>IF(Table1[[#This Row],[Ledger 5]]="","",Table1[[#This Row],[Ledger 5]])</f>
        <v/>
      </c>
      <c r="CQ877" t="str">
        <f>IF(Table1[[#This Row],[Ledger 5]]="","",IF(Table1[[#This Row],[Effect 5]]="Dr.",-Table1[[#This Row],[Amount 5]],Table1[[#This Row],[Amount 5]]))</f>
        <v/>
      </c>
      <c r="CT877" t="str">
        <f>IF(Table1[[#This Row],[Ledger 6]]="","","No")</f>
        <v/>
      </c>
      <c r="CU877" t="str">
        <f>IF(Table1[[#This Row],[Ledger 6]]="","",IF(Table1[[#This Row],[Effect 6]]="Dr.","Yes","No"))</f>
        <v/>
      </c>
      <c r="CV877" t="str">
        <f>IF(Table1[[#This Row],[Ledger 6]]="","",Table1[[#This Row],[Ledger 6]])</f>
        <v/>
      </c>
      <c r="CW877" t="str">
        <f>IF(Table1[[#This Row],[Ledger 6]]="","",IF(Table1[[#This Row],[Effect 6]]="Dr.",-Table1[[#This Row],[Amount 6]],Table1[[#This Row],[Amount 6]]))</f>
        <v/>
      </c>
      <c r="CZ877" t="str">
        <f>IF(Table1[[#This Row],[Ledger 7]]="","","No")</f>
        <v/>
      </c>
      <c r="DA877" t="str">
        <f>IF(Table1[[#This Row],[Ledger 7]]="","",IF(Table1[[#This Row],[Effect 7]]="Dr.","Yes","No"))</f>
        <v/>
      </c>
      <c r="DB877" t="str">
        <f>IF(Table1[[#This Row],[Ledger 7]]="","",Table1[[#This Row],[Ledger 7]])</f>
        <v/>
      </c>
      <c r="DC877" t="str">
        <f>IF(Table1[[#This Row],[Ledger 7]]="","",IF(Table1[[#This Row],[Effect 7]]="Dr.",-Table1[[#This Row],[Amount 7]],Table1[[#This Row],[Amount 7]]))</f>
        <v/>
      </c>
      <c r="DF877" t="str">
        <f>IF(Table1[[#This Row],[Ledger 8]]="","","No")</f>
        <v/>
      </c>
      <c r="DG877" t="str">
        <f>IF(Table1[[#This Row],[Ledger 8]]="","",IF(Table1[[#This Row],[Effect 8]]="Dr.","Yes","No"))</f>
        <v/>
      </c>
      <c r="DH877" t="str">
        <f>IF(Table1[[#This Row],[Ledger 8]]="","",Table1[[#This Row],[Ledger 8]])</f>
        <v/>
      </c>
      <c r="DI877" t="str">
        <f>IF(Table1[[#This Row],[Ledger 8]]="","",IF(Table1[[#This Row],[Effect 8]]="Dr.",-Table1[[#This Row],[Amount 8]],Table1[[#This Row],[Amount 8]]))</f>
        <v/>
      </c>
      <c r="DL877" t="str">
        <f>IF(Table1[[#This Row],[Ledger 9]]="","","No")</f>
        <v/>
      </c>
      <c r="DM877" t="str">
        <f>IF(Table1[[#This Row],[Ledger 9]]="","",IF(Table1[[#This Row],[Effect 9]]="Dr.","Yes","No"))</f>
        <v/>
      </c>
      <c r="DN877" t="str">
        <f>IF(Table1[[#This Row],[Ledger 9]]="","",Table1[[#This Row],[Ledger 9]])</f>
        <v/>
      </c>
      <c r="DO877" t="str">
        <f>IF(Table1[[#This Row],[Ledger 9]]="","",IF(Table1[[#This Row],[Effect 9]]="Dr.",-Table1[[#This Row],[Amount 9]],Table1[[#This Row],[Amount 9]]))</f>
        <v/>
      </c>
      <c r="DR877" t="str">
        <f>IF(Table1[[#This Row],[Ledger 10]]="","","No")</f>
        <v/>
      </c>
      <c r="DS877" t="str">
        <f>IF(Table1[[#This Row],[Ledger 10]]="","",IF(Table1[[#This Row],[Effect 10]]="Dr.","Yes","No"))</f>
        <v/>
      </c>
      <c r="DT877" t="str">
        <f>IF(Table1[[#This Row],[Ledger 10]]="","",Table1[[#This Row],[Ledger 10]])</f>
        <v/>
      </c>
      <c r="DU877" t="str">
        <f>IF(Table1[[#This Row],[Ledger 10]]="","",IF(Table1[[#This Row],[Effect 10]]="Dr.",-Table1[[#This Row],[Amount 10]],Table1[[#This Row],[Amount 10]]))</f>
        <v/>
      </c>
      <c r="DX877" t="str">
        <f>IF(Table1[[#This Row],[Ledger 11]]="","","No")</f>
        <v/>
      </c>
      <c r="DY877" t="str">
        <f>IF(Table1[[#This Row],[Ledger 11]]="","",IF(Table1[[#This Row],[Effect 11]]="Dr.","Yes","No"))</f>
        <v/>
      </c>
      <c r="DZ877" t="str">
        <f>IF(Table1[[#This Row],[Ledger 11]]="","",Table1[[#This Row],[Ledger 11]])</f>
        <v/>
      </c>
      <c r="EA877" t="str">
        <f>IF(Table1[[#This Row],[Ledger 11]]="","",IF(Table1[[#This Row],[Effect 11]]="Dr.",-Table1[[#This Row],[Amount 11]],Table1[[#This Row],[Amount 11]]))</f>
        <v/>
      </c>
      <c r="ED877" t="str">
        <f>IF(Table1[[#This Row],[Ledger 12]]="","","No")</f>
        <v/>
      </c>
      <c r="EE877" t="str">
        <f>IF(Table1[[#This Row],[Ledger 12]]="","",IF(Table1[[#This Row],[Effect 12]]="Dr.","Yes","No"))</f>
        <v/>
      </c>
      <c r="EF877" t="str">
        <f>IF(Table1[[#This Row],[Ledger 12]]="","",Table1[[#This Row],[Ledger 12]])</f>
        <v/>
      </c>
      <c r="EG877" t="str">
        <f>IF(Table1[[#This Row],[Ledger 12]]="","",IF(Table1[[#This Row],[Effect 12]]="Dr.",-Table1[[#This Row],[Amount 12]],Table1[[#This Row],[Amount 12]]))</f>
        <v/>
      </c>
      <c r="EJ877" t="str">
        <f>IF(Table1[[#This Row],[Ledger 13]]="","","No")</f>
        <v/>
      </c>
      <c r="EK877" t="str">
        <f>IF(Table1[[#This Row],[Ledger 13]]="","",IF(Table1[[#This Row],[Effect 13]]="Dr.","Yes","No"))</f>
        <v/>
      </c>
      <c r="EL877" t="str">
        <f>IF(Table1[[#This Row],[Ledger 13]]="","",Table1[[#This Row],[Ledger 13]])</f>
        <v/>
      </c>
      <c r="EM877" t="str">
        <f>IF(Table1[[#This Row],[Ledger 13]]="","",IF(Table1[[#This Row],[Effect 13]]="Dr.",-Table1[[#This Row],[Amount 13]],Table1[[#This Row],[Amount 13]]))</f>
        <v/>
      </c>
      <c r="EP877" t="str">
        <f>IF(Table1[[#This Row],[Ledger 14]]="","","No")</f>
        <v/>
      </c>
      <c r="EQ877" t="str">
        <f>IF(Table1[[#This Row],[Ledger 14]]="","",IF(Table1[[#This Row],[Effect 14]]="Dr.","Yes","No"))</f>
        <v/>
      </c>
      <c r="ER877" t="str">
        <f>IF(Table1[[#This Row],[Ledger 14]]="","",Table1[[#This Row],[Ledger 14]])</f>
        <v/>
      </c>
      <c r="ES877" t="str">
        <f>IF(Table1[[#This Row],[Ledger 14]]="","",IF(Table1[[#This Row],[Effect 14]]="Dr.",-Table1[[#This Row],[Amount 14]],Table1[[#This Row],[Amount 14]]))</f>
        <v/>
      </c>
      <c r="EV877" t="str">
        <f>IF(Table1[[#This Row],[Ledger 15]]="","","No")</f>
        <v/>
      </c>
      <c r="EW877" t="str">
        <f>IF(Table1[[#This Row],[Ledger 15]]="","",IF(Table1[[#This Row],[Effect 15]]="Dr.","Yes","No"))</f>
        <v/>
      </c>
      <c r="EX877" t="str">
        <f>IF(Table1[[#This Row],[Ledger 15]]="","",Table1[[#This Row],[Ledger 15]])</f>
        <v/>
      </c>
      <c r="EY877" t="str">
        <f>IF(Table1[[#This Row],[Ledger 15]]="","",IF(Table1[[#This Row],[Effect 15]]="Dr.",-Table1[[#This Row],[Amount 15]],Table1[[#This Row],[Amount 15]]))</f>
        <v/>
      </c>
      <c r="FD8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7">
        <f>IF(Table1[[#This Row],[Date]]="",0,IF(AND(Table1[[#This Row],[Date]]&gt;=$FE$2,Table1[[#This Row],[Date]]&lt;=$FE$3),0,1))</f>
        <v>0</v>
      </c>
      <c r="FF877">
        <f>IF(Table1[[#This Row],[Date]]="",0,IF(TYPE(VLOOKUP(Table1[[#This Row],[Voucher Type]],Table1[[#All],[Voucher Type Master]],1,FALSE))=16,1,0))</f>
        <v>0</v>
      </c>
      <c r="FG877">
        <f>IF(TYPE(IF(Table1[[#This Row],[Date]]="",0,IF(VLOOKUP(Table1[[#This Row],[Voucher Type]],$FY$5:$FZ$13,2,0)=Table1[[#This Row],[Effect 1]],0,1)))=16,1,0)</f>
        <v>0</v>
      </c>
      <c r="FH8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7">
        <f>IF(LEN(Table1[[#This Row],[Ledger 1]])&gt;0,IF(TYPE(VLOOKUP(Table1[[#This Row],[Ledger 1]],GZ:GZ,1,0))=16,1,0),0)</f>
        <v>0</v>
      </c>
      <c r="FJ877">
        <f>IF(LEN(Table1[[#This Row],[Ledger 2]])&gt;0,IF(TYPE(VLOOKUP(Table1[[#This Row],[Ledger 2]],GZ:GZ,1,0))=16,1,0),0)</f>
        <v>0</v>
      </c>
      <c r="FK877">
        <f>IF(LEN(Table1[[#This Row],[Ledger 3]])&gt;0,IF(TYPE(VLOOKUP(Table1[[#This Row],[Ledger 3]],GZ:GZ,1,0))=16,1,0),0)</f>
        <v>0</v>
      </c>
      <c r="FL877">
        <f>IF(LEN(Table1[[#This Row],[Ledger 4]])&gt;0,IF(TYPE(VLOOKUP(Table1[[#This Row],[Ledger 4]],GZ:GZ,1,0))=16,1,0),0)</f>
        <v>0</v>
      </c>
      <c r="FM877">
        <f>IF(LEN(Table1[[#This Row],[Ledger 5]])&gt;0,IF(TYPE(VLOOKUP(Table1[[#This Row],[Ledger 5]],GZ:GZ,1,0))=16,1,0),0)</f>
        <v>0</v>
      </c>
      <c r="FN877">
        <f>IF(LEN(Table1[[#This Row],[Ledger 6]])&gt;0,IF(TYPE(VLOOKUP(Table1[[#This Row],[Ledger 6]],$GZ:$GZ,1,0))=16,1,0),0)</f>
        <v>0</v>
      </c>
      <c r="FO877">
        <f>IF(LEN(Table1[[#This Row],[Ledger 7]])&gt;0,IF(TYPE(VLOOKUP(Table1[[#This Row],[Ledger 7]],$GZ:$GZ,1,0))=16,1,0),0)</f>
        <v>0</v>
      </c>
      <c r="FP877">
        <f>IF(LEN(Table1[[#This Row],[Ledger 8]])&gt;0,IF(TYPE(VLOOKUP(Table1[[#This Row],[Ledger 8]],$GZ:$GZ,1,0))=16,1,0),0)</f>
        <v>0</v>
      </c>
      <c r="FQ877">
        <f>IF(LEN(Table1[[#This Row],[Ledger 9]])&gt;0,IF(TYPE(VLOOKUP(Table1[[#This Row],[Ledger 9]],$GZ:$GZ,1,0))=16,1,0),0)</f>
        <v>0</v>
      </c>
      <c r="FR877">
        <f>IF(LEN(Table1[[#This Row],[Ledger 10]])&gt;0,IF(TYPE(VLOOKUP(Table1[[#This Row],[Ledger 10]],$GZ:$GZ,1,0))=16,1,0),0)</f>
        <v>0</v>
      </c>
      <c r="FS877">
        <f>IF(LEN(Table1[[#This Row],[Ledger 11]])&gt;0,IF(TYPE(VLOOKUP(Table1[[#This Row],[Ledger 11]],$GZ:$GZ,1,0))=16,1,0),0)</f>
        <v>0</v>
      </c>
      <c r="FT877">
        <f>IF(LEN(Table1[[#This Row],[Ledger 12]])&gt;0,IF(TYPE(VLOOKUP(Table1[[#This Row],[Ledger 12]],$GZ:$GZ,1,0))=16,1,0),0)</f>
        <v>0</v>
      </c>
      <c r="FU877">
        <f>IF(LEN(Table1[[#This Row],[Ledger 13]])&gt;0,IF(TYPE(VLOOKUP(Table1[[#This Row],[Ledger 13]],$GZ:$GZ,1,0))=16,1,0),0)</f>
        <v>0</v>
      </c>
      <c r="FV877">
        <f>IF(LEN(Table1[[#This Row],[Ledger 14]])&gt;0,IF(TYPE(VLOOKUP(Table1[[#This Row],[Ledger 14]],$GZ:$GZ,1,0))=16,1,0),0)</f>
        <v>0</v>
      </c>
      <c r="FW877">
        <f>IF(LEN(Table1[[#This Row],[Ledger 15]])&gt;0,IF(TYPE(VLOOKUP(Table1[[#This Row],[Ledger 15]],$GZ:$GZ,1,0))=16,1,0),0)</f>
        <v>0</v>
      </c>
    </row>
    <row r="878" spans="4:179" ht="33" customHeight="1" x14ac:dyDescent="0.45">
      <c r="D878" s="8">
        <f t="shared" si="22"/>
        <v>873</v>
      </c>
      <c r="E878" s="32"/>
      <c r="F878" s="34"/>
      <c r="G878" s="34"/>
      <c r="H878" s="34"/>
      <c r="I878" s="34"/>
      <c r="J878" s="38"/>
      <c r="K878" s="33"/>
      <c r="L878" s="36"/>
      <c r="M878" s="35"/>
      <c r="N878" s="34"/>
      <c r="O878" s="41"/>
      <c r="P878" s="35"/>
      <c r="Q878" s="34"/>
      <c r="R878" s="37"/>
      <c r="S878" s="35"/>
      <c r="T878" s="34"/>
      <c r="U878" s="37"/>
      <c r="V878" s="35"/>
      <c r="W878" s="34"/>
      <c r="X878" s="37"/>
      <c r="Y878" s="35"/>
      <c r="Z878" s="34"/>
      <c r="AA878" s="37"/>
      <c r="AB878" s="35"/>
      <c r="AC878" s="34"/>
      <c r="AD878" s="37"/>
      <c r="AE878" s="35"/>
      <c r="AF878" s="34"/>
      <c r="AG878" s="37"/>
      <c r="AH878" s="35"/>
      <c r="AI878" s="34"/>
      <c r="AJ878" s="37"/>
      <c r="AK878" s="35"/>
      <c r="AL878" s="34"/>
      <c r="AM878" s="37"/>
      <c r="AN878" s="35"/>
      <c r="AO878" s="34"/>
      <c r="AP878" s="37"/>
      <c r="AQ878" s="35"/>
      <c r="AR878" s="34"/>
      <c r="AS878" s="37"/>
      <c r="AT878" s="35"/>
      <c r="AU878" s="34"/>
      <c r="AV878" s="37"/>
      <c r="AW878" s="35"/>
      <c r="AX878" s="34"/>
      <c r="AY878" s="37"/>
      <c r="AZ878" s="35"/>
      <c r="BA878" s="34"/>
      <c r="BB878" s="37"/>
      <c r="BC8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8" s="7"/>
      <c r="BF878" t="str">
        <f>IF(Table1[[#This Row],[Date]]="","","&amp;lt;VOUCHER REMOTEID="&amp;""""&amp;$A$11&amp;$A$13&amp;ROW()&amp;""""&amp;" VCHTYPE="""&amp;F878&amp;""" ACTION="""&amp;"Create"&amp;"""&amp;gt;")</f>
        <v/>
      </c>
      <c r="BG878" t="str">
        <f>IF(Table1[[#This Row],[Date]]="","",TEXT(Table1[[#This Row],[Date]],"yyyymmdd"))</f>
        <v/>
      </c>
      <c r="BH878" t="str">
        <f>Table1[[#This Row],[Date2]]</f>
        <v/>
      </c>
      <c r="BI878" t="str">
        <f>IF(Table1[[#This Row],[Date]]="","",Table1[[#This Row],[Voucher Type]])</f>
        <v/>
      </c>
      <c r="BJ878" t="str">
        <f>IF(Table1[[#This Row],[Ref No / Invoice No]]="","",Table1[[#This Row],[Ref No / Invoice No]])</f>
        <v/>
      </c>
      <c r="BK878" t="str">
        <f>IF(Table1[[#This Row],[Voucher No]]="","",Table1[[#This Row],[Voucher No]])</f>
        <v/>
      </c>
      <c r="BL878" t="str">
        <f>IF(Table1[[#This Row],[Date]]="","",Table1[[#This Row],[Narration]])</f>
        <v/>
      </c>
      <c r="BM878" t="str">
        <f>IF(Table1[[#This Row],[Date]]="","",$A$11&amp;$A$13&amp;ROW())</f>
        <v/>
      </c>
      <c r="BN878" t="str">
        <f>IF(Table1[[#This Row],[Date]]="","",$A$13)</f>
        <v/>
      </c>
      <c r="BP878" t="str">
        <f>IF(Table1[[#This Row],[Ledger 1]]="","","No")</f>
        <v/>
      </c>
      <c r="BQ878" t="str">
        <f>IF(Table1[[#This Row],[Date]]="","",IF(Table1[[#This Row],[Effect 1]]="Dr.","Yes","No"))</f>
        <v/>
      </c>
      <c r="BR878" t="str">
        <f>IF(Table1[[#This Row],[Date]]="","",Table1[[#This Row],[Ledger 1]])</f>
        <v/>
      </c>
      <c r="BS878" t="str">
        <f>IF(Table1[[#This Row],[Date]]="","",IF(Table1[[#This Row],[Effect 1]]="Dr.",-Table1[[#This Row],[Amount 1]],Table1[[#This Row],[Amount 1]]))</f>
        <v/>
      </c>
      <c r="BV878" t="str">
        <f>IF(Table1[[#This Row],[Ledger 2]]="","","No")</f>
        <v/>
      </c>
      <c r="BW878" t="str">
        <f>IF(Table1[[#This Row],[Date]]="","",IF(Table1[[#This Row],[Effect 2]]="Dr.","Yes","No"))</f>
        <v/>
      </c>
      <c r="BX878" t="str">
        <f>IF(Table1[[#This Row],[Date]]="","",Table1[[#This Row],[Ledger 2]])</f>
        <v/>
      </c>
      <c r="BY878" t="str">
        <f>IF(Table1[[#This Row],[Date]]="","",IF(Table1[[#This Row],[Effect 2]]="Dr.",-Table1[[#This Row],[Amount 2]],Table1[[#This Row],[Amount 2]]))</f>
        <v/>
      </c>
      <c r="CB878" t="str">
        <f>IF(Table1[[#This Row],[Ledger 3]]="","","No")</f>
        <v/>
      </c>
      <c r="CC878" t="str">
        <f>IF(Table1[[#This Row],[Ledger 3]]="","",IF(Table1[[#This Row],[Effect 3]]="Dr.","Yes","No"))</f>
        <v/>
      </c>
      <c r="CD878" t="str">
        <f>IF(Table1[[#This Row],[Ledger 3]]="","",Table1[[#This Row],[Ledger 3]])</f>
        <v/>
      </c>
      <c r="CE878" t="str">
        <f>IF(Table1[[#This Row],[Ledger 3]]="","",IF(Table1[[#This Row],[Effect 3]]="Dr.",-Table1[[#This Row],[Amount 3]],Table1[[#This Row],[Amount 3]]))</f>
        <v/>
      </c>
      <c r="CH878" t="str">
        <f>IF(Table1[[#This Row],[Ledger 4]]="","","No")</f>
        <v/>
      </c>
      <c r="CI878" t="str">
        <f>IF(Table1[[#This Row],[Ledger 4]]="","",IF(Table1[[#This Row],[Effect 4]]="Dr.","Yes","No"))</f>
        <v/>
      </c>
      <c r="CJ878" t="str">
        <f>IF(Table1[[#This Row],[Ledger 4]]="","",Table1[[#This Row],[Ledger 4]])</f>
        <v/>
      </c>
      <c r="CK878" t="str">
        <f>IF(Table1[[#This Row],[Ledger 4]]="","",IF(Table1[[#This Row],[Effect 4]]="Dr.",-Table1[[#This Row],[Amount 4]],Table1[[#This Row],[Amount 4]]))</f>
        <v/>
      </c>
      <c r="CN878" t="str">
        <f>IF(Table1[[#This Row],[Ledger 5]]="","","No")</f>
        <v/>
      </c>
      <c r="CO878" t="str">
        <f>IF(Table1[[#This Row],[Ledger 5]]="","",IF(Table1[[#This Row],[Effect 5]]="Dr.","Yes","No"))</f>
        <v/>
      </c>
      <c r="CP878" t="str">
        <f>IF(Table1[[#This Row],[Ledger 5]]="","",Table1[[#This Row],[Ledger 5]])</f>
        <v/>
      </c>
      <c r="CQ878" t="str">
        <f>IF(Table1[[#This Row],[Ledger 5]]="","",IF(Table1[[#This Row],[Effect 5]]="Dr.",-Table1[[#This Row],[Amount 5]],Table1[[#This Row],[Amount 5]]))</f>
        <v/>
      </c>
      <c r="CT878" t="str">
        <f>IF(Table1[[#This Row],[Ledger 6]]="","","No")</f>
        <v/>
      </c>
      <c r="CU878" t="str">
        <f>IF(Table1[[#This Row],[Ledger 6]]="","",IF(Table1[[#This Row],[Effect 6]]="Dr.","Yes","No"))</f>
        <v/>
      </c>
      <c r="CV878" t="str">
        <f>IF(Table1[[#This Row],[Ledger 6]]="","",Table1[[#This Row],[Ledger 6]])</f>
        <v/>
      </c>
      <c r="CW878" t="str">
        <f>IF(Table1[[#This Row],[Ledger 6]]="","",IF(Table1[[#This Row],[Effect 6]]="Dr.",-Table1[[#This Row],[Amount 6]],Table1[[#This Row],[Amount 6]]))</f>
        <v/>
      </c>
      <c r="CZ878" t="str">
        <f>IF(Table1[[#This Row],[Ledger 7]]="","","No")</f>
        <v/>
      </c>
      <c r="DA878" t="str">
        <f>IF(Table1[[#This Row],[Ledger 7]]="","",IF(Table1[[#This Row],[Effect 7]]="Dr.","Yes","No"))</f>
        <v/>
      </c>
      <c r="DB878" t="str">
        <f>IF(Table1[[#This Row],[Ledger 7]]="","",Table1[[#This Row],[Ledger 7]])</f>
        <v/>
      </c>
      <c r="DC878" t="str">
        <f>IF(Table1[[#This Row],[Ledger 7]]="","",IF(Table1[[#This Row],[Effect 7]]="Dr.",-Table1[[#This Row],[Amount 7]],Table1[[#This Row],[Amount 7]]))</f>
        <v/>
      </c>
      <c r="DF878" t="str">
        <f>IF(Table1[[#This Row],[Ledger 8]]="","","No")</f>
        <v/>
      </c>
      <c r="DG878" t="str">
        <f>IF(Table1[[#This Row],[Ledger 8]]="","",IF(Table1[[#This Row],[Effect 8]]="Dr.","Yes","No"))</f>
        <v/>
      </c>
      <c r="DH878" t="str">
        <f>IF(Table1[[#This Row],[Ledger 8]]="","",Table1[[#This Row],[Ledger 8]])</f>
        <v/>
      </c>
      <c r="DI878" t="str">
        <f>IF(Table1[[#This Row],[Ledger 8]]="","",IF(Table1[[#This Row],[Effect 8]]="Dr.",-Table1[[#This Row],[Amount 8]],Table1[[#This Row],[Amount 8]]))</f>
        <v/>
      </c>
      <c r="DL878" t="str">
        <f>IF(Table1[[#This Row],[Ledger 9]]="","","No")</f>
        <v/>
      </c>
      <c r="DM878" t="str">
        <f>IF(Table1[[#This Row],[Ledger 9]]="","",IF(Table1[[#This Row],[Effect 9]]="Dr.","Yes","No"))</f>
        <v/>
      </c>
      <c r="DN878" t="str">
        <f>IF(Table1[[#This Row],[Ledger 9]]="","",Table1[[#This Row],[Ledger 9]])</f>
        <v/>
      </c>
      <c r="DO878" t="str">
        <f>IF(Table1[[#This Row],[Ledger 9]]="","",IF(Table1[[#This Row],[Effect 9]]="Dr.",-Table1[[#This Row],[Amount 9]],Table1[[#This Row],[Amount 9]]))</f>
        <v/>
      </c>
      <c r="DR878" t="str">
        <f>IF(Table1[[#This Row],[Ledger 10]]="","","No")</f>
        <v/>
      </c>
      <c r="DS878" t="str">
        <f>IF(Table1[[#This Row],[Ledger 10]]="","",IF(Table1[[#This Row],[Effect 10]]="Dr.","Yes","No"))</f>
        <v/>
      </c>
      <c r="DT878" t="str">
        <f>IF(Table1[[#This Row],[Ledger 10]]="","",Table1[[#This Row],[Ledger 10]])</f>
        <v/>
      </c>
      <c r="DU878" t="str">
        <f>IF(Table1[[#This Row],[Ledger 10]]="","",IF(Table1[[#This Row],[Effect 10]]="Dr.",-Table1[[#This Row],[Amount 10]],Table1[[#This Row],[Amount 10]]))</f>
        <v/>
      </c>
      <c r="DX878" t="str">
        <f>IF(Table1[[#This Row],[Ledger 11]]="","","No")</f>
        <v/>
      </c>
      <c r="DY878" t="str">
        <f>IF(Table1[[#This Row],[Ledger 11]]="","",IF(Table1[[#This Row],[Effect 11]]="Dr.","Yes","No"))</f>
        <v/>
      </c>
      <c r="DZ878" t="str">
        <f>IF(Table1[[#This Row],[Ledger 11]]="","",Table1[[#This Row],[Ledger 11]])</f>
        <v/>
      </c>
      <c r="EA878" t="str">
        <f>IF(Table1[[#This Row],[Ledger 11]]="","",IF(Table1[[#This Row],[Effect 11]]="Dr.",-Table1[[#This Row],[Amount 11]],Table1[[#This Row],[Amount 11]]))</f>
        <v/>
      </c>
      <c r="ED878" t="str">
        <f>IF(Table1[[#This Row],[Ledger 12]]="","","No")</f>
        <v/>
      </c>
      <c r="EE878" t="str">
        <f>IF(Table1[[#This Row],[Ledger 12]]="","",IF(Table1[[#This Row],[Effect 12]]="Dr.","Yes","No"))</f>
        <v/>
      </c>
      <c r="EF878" t="str">
        <f>IF(Table1[[#This Row],[Ledger 12]]="","",Table1[[#This Row],[Ledger 12]])</f>
        <v/>
      </c>
      <c r="EG878" t="str">
        <f>IF(Table1[[#This Row],[Ledger 12]]="","",IF(Table1[[#This Row],[Effect 12]]="Dr.",-Table1[[#This Row],[Amount 12]],Table1[[#This Row],[Amount 12]]))</f>
        <v/>
      </c>
      <c r="EJ878" t="str">
        <f>IF(Table1[[#This Row],[Ledger 13]]="","","No")</f>
        <v/>
      </c>
      <c r="EK878" t="str">
        <f>IF(Table1[[#This Row],[Ledger 13]]="","",IF(Table1[[#This Row],[Effect 13]]="Dr.","Yes","No"))</f>
        <v/>
      </c>
      <c r="EL878" t="str">
        <f>IF(Table1[[#This Row],[Ledger 13]]="","",Table1[[#This Row],[Ledger 13]])</f>
        <v/>
      </c>
      <c r="EM878" t="str">
        <f>IF(Table1[[#This Row],[Ledger 13]]="","",IF(Table1[[#This Row],[Effect 13]]="Dr.",-Table1[[#This Row],[Amount 13]],Table1[[#This Row],[Amount 13]]))</f>
        <v/>
      </c>
      <c r="EP878" t="str">
        <f>IF(Table1[[#This Row],[Ledger 14]]="","","No")</f>
        <v/>
      </c>
      <c r="EQ878" t="str">
        <f>IF(Table1[[#This Row],[Ledger 14]]="","",IF(Table1[[#This Row],[Effect 14]]="Dr.","Yes","No"))</f>
        <v/>
      </c>
      <c r="ER878" t="str">
        <f>IF(Table1[[#This Row],[Ledger 14]]="","",Table1[[#This Row],[Ledger 14]])</f>
        <v/>
      </c>
      <c r="ES878" t="str">
        <f>IF(Table1[[#This Row],[Ledger 14]]="","",IF(Table1[[#This Row],[Effect 14]]="Dr.",-Table1[[#This Row],[Amount 14]],Table1[[#This Row],[Amount 14]]))</f>
        <v/>
      </c>
      <c r="EV878" t="str">
        <f>IF(Table1[[#This Row],[Ledger 15]]="","","No")</f>
        <v/>
      </c>
      <c r="EW878" t="str">
        <f>IF(Table1[[#This Row],[Ledger 15]]="","",IF(Table1[[#This Row],[Effect 15]]="Dr.","Yes","No"))</f>
        <v/>
      </c>
      <c r="EX878" t="str">
        <f>IF(Table1[[#This Row],[Ledger 15]]="","",Table1[[#This Row],[Ledger 15]])</f>
        <v/>
      </c>
      <c r="EY878" t="str">
        <f>IF(Table1[[#This Row],[Ledger 15]]="","",IF(Table1[[#This Row],[Effect 15]]="Dr.",-Table1[[#This Row],[Amount 15]],Table1[[#This Row],[Amount 15]]))</f>
        <v/>
      </c>
      <c r="FD8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8">
        <f>IF(Table1[[#This Row],[Date]]="",0,IF(AND(Table1[[#This Row],[Date]]&gt;=$FE$2,Table1[[#This Row],[Date]]&lt;=$FE$3),0,1))</f>
        <v>0</v>
      </c>
      <c r="FF878">
        <f>IF(Table1[[#This Row],[Date]]="",0,IF(TYPE(VLOOKUP(Table1[[#This Row],[Voucher Type]],Table1[[#All],[Voucher Type Master]],1,FALSE))=16,1,0))</f>
        <v>0</v>
      </c>
      <c r="FG878">
        <f>IF(TYPE(IF(Table1[[#This Row],[Date]]="",0,IF(VLOOKUP(Table1[[#This Row],[Voucher Type]],$FY$5:$FZ$13,2,0)=Table1[[#This Row],[Effect 1]],0,1)))=16,1,0)</f>
        <v>0</v>
      </c>
      <c r="FH8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8">
        <f>IF(LEN(Table1[[#This Row],[Ledger 1]])&gt;0,IF(TYPE(VLOOKUP(Table1[[#This Row],[Ledger 1]],GZ:GZ,1,0))=16,1,0),0)</f>
        <v>0</v>
      </c>
      <c r="FJ878">
        <f>IF(LEN(Table1[[#This Row],[Ledger 2]])&gt;0,IF(TYPE(VLOOKUP(Table1[[#This Row],[Ledger 2]],GZ:GZ,1,0))=16,1,0),0)</f>
        <v>0</v>
      </c>
      <c r="FK878">
        <f>IF(LEN(Table1[[#This Row],[Ledger 3]])&gt;0,IF(TYPE(VLOOKUP(Table1[[#This Row],[Ledger 3]],GZ:GZ,1,0))=16,1,0),0)</f>
        <v>0</v>
      </c>
      <c r="FL878">
        <f>IF(LEN(Table1[[#This Row],[Ledger 4]])&gt;0,IF(TYPE(VLOOKUP(Table1[[#This Row],[Ledger 4]],GZ:GZ,1,0))=16,1,0),0)</f>
        <v>0</v>
      </c>
      <c r="FM878">
        <f>IF(LEN(Table1[[#This Row],[Ledger 5]])&gt;0,IF(TYPE(VLOOKUP(Table1[[#This Row],[Ledger 5]],GZ:GZ,1,0))=16,1,0),0)</f>
        <v>0</v>
      </c>
      <c r="FN878">
        <f>IF(LEN(Table1[[#This Row],[Ledger 6]])&gt;0,IF(TYPE(VLOOKUP(Table1[[#This Row],[Ledger 6]],$GZ:$GZ,1,0))=16,1,0),0)</f>
        <v>0</v>
      </c>
      <c r="FO878">
        <f>IF(LEN(Table1[[#This Row],[Ledger 7]])&gt;0,IF(TYPE(VLOOKUP(Table1[[#This Row],[Ledger 7]],$GZ:$GZ,1,0))=16,1,0),0)</f>
        <v>0</v>
      </c>
      <c r="FP878">
        <f>IF(LEN(Table1[[#This Row],[Ledger 8]])&gt;0,IF(TYPE(VLOOKUP(Table1[[#This Row],[Ledger 8]],$GZ:$GZ,1,0))=16,1,0),0)</f>
        <v>0</v>
      </c>
      <c r="FQ878">
        <f>IF(LEN(Table1[[#This Row],[Ledger 9]])&gt;0,IF(TYPE(VLOOKUP(Table1[[#This Row],[Ledger 9]],$GZ:$GZ,1,0))=16,1,0),0)</f>
        <v>0</v>
      </c>
      <c r="FR878">
        <f>IF(LEN(Table1[[#This Row],[Ledger 10]])&gt;0,IF(TYPE(VLOOKUP(Table1[[#This Row],[Ledger 10]],$GZ:$GZ,1,0))=16,1,0),0)</f>
        <v>0</v>
      </c>
      <c r="FS878">
        <f>IF(LEN(Table1[[#This Row],[Ledger 11]])&gt;0,IF(TYPE(VLOOKUP(Table1[[#This Row],[Ledger 11]],$GZ:$GZ,1,0))=16,1,0),0)</f>
        <v>0</v>
      </c>
      <c r="FT878">
        <f>IF(LEN(Table1[[#This Row],[Ledger 12]])&gt;0,IF(TYPE(VLOOKUP(Table1[[#This Row],[Ledger 12]],$GZ:$GZ,1,0))=16,1,0),0)</f>
        <v>0</v>
      </c>
      <c r="FU878">
        <f>IF(LEN(Table1[[#This Row],[Ledger 13]])&gt;0,IF(TYPE(VLOOKUP(Table1[[#This Row],[Ledger 13]],$GZ:$GZ,1,0))=16,1,0),0)</f>
        <v>0</v>
      </c>
      <c r="FV878">
        <f>IF(LEN(Table1[[#This Row],[Ledger 14]])&gt;0,IF(TYPE(VLOOKUP(Table1[[#This Row],[Ledger 14]],$GZ:$GZ,1,0))=16,1,0),0)</f>
        <v>0</v>
      </c>
      <c r="FW878">
        <f>IF(LEN(Table1[[#This Row],[Ledger 15]])&gt;0,IF(TYPE(VLOOKUP(Table1[[#This Row],[Ledger 15]],$GZ:$GZ,1,0))=16,1,0),0)</f>
        <v>0</v>
      </c>
    </row>
    <row r="879" spans="4:179" ht="33" customHeight="1" x14ac:dyDescent="0.45">
      <c r="D879" s="8">
        <f t="shared" si="22"/>
        <v>874</v>
      </c>
      <c r="E879" s="32"/>
      <c r="F879" s="34"/>
      <c r="G879" s="34"/>
      <c r="H879" s="34"/>
      <c r="I879" s="34"/>
      <c r="J879" s="38"/>
      <c r="K879" s="33"/>
      <c r="L879" s="36"/>
      <c r="M879" s="35"/>
      <c r="N879" s="34"/>
      <c r="O879" s="41"/>
      <c r="P879" s="35"/>
      <c r="Q879" s="34"/>
      <c r="R879" s="37"/>
      <c r="S879" s="35"/>
      <c r="T879" s="34"/>
      <c r="U879" s="37"/>
      <c r="V879" s="35"/>
      <c r="W879" s="34"/>
      <c r="X879" s="37"/>
      <c r="Y879" s="35"/>
      <c r="Z879" s="34"/>
      <c r="AA879" s="37"/>
      <c r="AB879" s="35"/>
      <c r="AC879" s="34"/>
      <c r="AD879" s="37"/>
      <c r="AE879" s="35"/>
      <c r="AF879" s="34"/>
      <c r="AG879" s="37"/>
      <c r="AH879" s="35"/>
      <c r="AI879" s="34"/>
      <c r="AJ879" s="37"/>
      <c r="AK879" s="35"/>
      <c r="AL879" s="34"/>
      <c r="AM879" s="37"/>
      <c r="AN879" s="35"/>
      <c r="AO879" s="34"/>
      <c r="AP879" s="37"/>
      <c r="AQ879" s="35"/>
      <c r="AR879" s="34"/>
      <c r="AS879" s="37"/>
      <c r="AT879" s="35"/>
      <c r="AU879" s="34"/>
      <c r="AV879" s="37"/>
      <c r="AW879" s="35"/>
      <c r="AX879" s="34"/>
      <c r="AY879" s="37"/>
      <c r="AZ879" s="35"/>
      <c r="BA879" s="34"/>
      <c r="BB879" s="37"/>
      <c r="BC8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79" s="7"/>
      <c r="BF879" t="str">
        <f>IF(Table1[[#This Row],[Date]]="","","&amp;lt;VOUCHER REMOTEID="&amp;""""&amp;$A$11&amp;$A$13&amp;ROW()&amp;""""&amp;" VCHTYPE="""&amp;F879&amp;""" ACTION="""&amp;"Create"&amp;"""&amp;gt;")</f>
        <v/>
      </c>
      <c r="BG879" t="str">
        <f>IF(Table1[[#This Row],[Date]]="","",TEXT(Table1[[#This Row],[Date]],"yyyymmdd"))</f>
        <v/>
      </c>
      <c r="BH879" t="str">
        <f>Table1[[#This Row],[Date2]]</f>
        <v/>
      </c>
      <c r="BI879" t="str">
        <f>IF(Table1[[#This Row],[Date]]="","",Table1[[#This Row],[Voucher Type]])</f>
        <v/>
      </c>
      <c r="BJ879" t="str">
        <f>IF(Table1[[#This Row],[Ref No / Invoice No]]="","",Table1[[#This Row],[Ref No / Invoice No]])</f>
        <v/>
      </c>
      <c r="BK879" t="str">
        <f>IF(Table1[[#This Row],[Voucher No]]="","",Table1[[#This Row],[Voucher No]])</f>
        <v/>
      </c>
      <c r="BL879" t="str">
        <f>IF(Table1[[#This Row],[Date]]="","",Table1[[#This Row],[Narration]])</f>
        <v/>
      </c>
      <c r="BM879" t="str">
        <f>IF(Table1[[#This Row],[Date]]="","",$A$11&amp;$A$13&amp;ROW())</f>
        <v/>
      </c>
      <c r="BN879" t="str">
        <f>IF(Table1[[#This Row],[Date]]="","",$A$13)</f>
        <v/>
      </c>
      <c r="BP879" t="str">
        <f>IF(Table1[[#This Row],[Ledger 1]]="","","No")</f>
        <v/>
      </c>
      <c r="BQ879" t="str">
        <f>IF(Table1[[#This Row],[Date]]="","",IF(Table1[[#This Row],[Effect 1]]="Dr.","Yes","No"))</f>
        <v/>
      </c>
      <c r="BR879" t="str">
        <f>IF(Table1[[#This Row],[Date]]="","",Table1[[#This Row],[Ledger 1]])</f>
        <v/>
      </c>
      <c r="BS879" t="str">
        <f>IF(Table1[[#This Row],[Date]]="","",IF(Table1[[#This Row],[Effect 1]]="Dr.",-Table1[[#This Row],[Amount 1]],Table1[[#This Row],[Amount 1]]))</f>
        <v/>
      </c>
      <c r="BV879" t="str">
        <f>IF(Table1[[#This Row],[Ledger 2]]="","","No")</f>
        <v/>
      </c>
      <c r="BW879" t="str">
        <f>IF(Table1[[#This Row],[Date]]="","",IF(Table1[[#This Row],[Effect 2]]="Dr.","Yes","No"))</f>
        <v/>
      </c>
      <c r="BX879" t="str">
        <f>IF(Table1[[#This Row],[Date]]="","",Table1[[#This Row],[Ledger 2]])</f>
        <v/>
      </c>
      <c r="BY879" t="str">
        <f>IF(Table1[[#This Row],[Date]]="","",IF(Table1[[#This Row],[Effect 2]]="Dr.",-Table1[[#This Row],[Amount 2]],Table1[[#This Row],[Amount 2]]))</f>
        <v/>
      </c>
      <c r="CB879" t="str">
        <f>IF(Table1[[#This Row],[Ledger 3]]="","","No")</f>
        <v/>
      </c>
      <c r="CC879" t="str">
        <f>IF(Table1[[#This Row],[Ledger 3]]="","",IF(Table1[[#This Row],[Effect 3]]="Dr.","Yes","No"))</f>
        <v/>
      </c>
      <c r="CD879" t="str">
        <f>IF(Table1[[#This Row],[Ledger 3]]="","",Table1[[#This Row],[Ledger 3]])</f>
        <v/>
      </c>
      <c r="CE879" t="str">
        <f>IF(Table1[[#This Row],[Ledger 3]]="","",IF(Table1[[#This Row],[Effect 3]]="Dr.",-Table1[[#This Row],[Amount 3]],Table1[[#This Row],[Amount 3]]))</f>
        <v/>
      </c>
      <c r="CH879" t="str">
        <f>IF(Table1[[#This Row],[Ledger 4]]="","","No")</f>
        <v/>
      </c>
      <c r="CI879" t="str">
        <f>IF(Table1[[#This Row],[Ledger 4]]="","",IF(Table1[[#This Row],[Effect 4]]="Dr.","Yes","No"))</f>
        <v/>
      </c>
      <c r="CJ879" t="str">
        <f>IF(Table1[[#This Row],[Ledger 4]]="","",Table1[[#This Row],[Ledger 4]])</f>
        <v/>
      </c>
      <c r="CK879" t="str">
        <f>IF(Table1[[#This Row],[Ledger 4]]="","",IF(Table1[[#This Row],[Effect 4]]="Dr.",-Table1[[#This Row],[Amount 4]],Table1[[#This Row],[Amount 4]]))</f>
        <v/>
      </c>
      <c r="CN879" t="str">
        <f>IF(Table1[[#This Row],[Ledger 5]]="","","No")</f>
        <v/>
      </c>
      <c r="CO879" t="str">
        <f>IF(Table1[[#This Row],[Ledger 5]]="","",IF(Table1[[#This Row],[Effect 5]]="Dr.","Yes","No"))</f>
        <v/>
      </c>
      <c r="CP879" t="str">
        <f>IF(Table1[[#This Row],[Ledger 5]]="","",Table1[[#This Row],[Ledger 5]])</f>
        <v/>
      </c>
      <c r="CQ879" t="str">
        <f>IF(Table1[[#This Row],[Ledger 5]]="","",IF(Table1[[#This Row],[Effect 5]]="Dr.",-Table1[[#This Row],[Amount 5]],Table1[[#This Row],[Amount 5]]))</f>
        <v/>
      </c>
      <c r="CT879" t="str">
        <f>IF(Table1[[#This Row],[Ledger 6]]="","","No")</f>
        <v/>
      </c>
      <c r="CU879" t="str">
        <f>IF(Table1[[#This Row],[Ledger 6]]="","",IF(Table1[[#This Row],[Effect 6]]="Dr.","Yes","No"))</f>
        <v/>
      </c>
      <c r="CV879" t="str">
        <f>IF(Table1[[#This Row],[Ledger 6]]="","",Table1[[#This Row],[Ledger 6]])</f>
        <v/>
      </c>
      <c r="CW879" t="str">
        <f>IF(Table1[[#This Row],[Ledger 6]]="","",IF(Table1[[#This Row],[Effect 6]]="Dr.",-Table1[[#This Row],[Amount 6]],Table1[[#This Row],[Amount 6]]))</f>
        <v/>
      </c>
      <c r="CZ879" t="str">
        <f>IF(Table1[[#This Row],[Ledger 7]]="","","No")</f>
        <v/>
      </c>
      <c r="DA879" t="str">
        <f>IF(Table1[[#This Row],[Ledger 7]]="","",IF(Table1[[#This Row],[Effect 7]]="Dr.","Yes","No"))</f>
        <v/>
      </c>
      <c r="DB879" t="str">
        <f>IF(Table1[[#This Row],[Ledger 7]]="","",Table1[[#This Row],[Ledger 7]])</f>
        <v/>
      </c>
      <c r="DC879" t="str">
        <f>IF(Table1[[#This Row],[Ledger 7]]="","",IF(Table1[[#This Row],[Effect 7]]="Dr.",-Table1[[#This Row],[Amount 7]],Table1[[#This Row],[Amount 7]]))</f>
        <v/>
      </c>
      <c r="DF879" t="str">
        <f>IF(Table1[[#This Row],[Ledger 8]]="","","No")</f>
        <v/>
      </c>
      <c r="DG879" t="str">
        <f>IF(Table1[[#This Row],[Ledger 8]]="","",IF(Table1[[#This Row],[Effect 8]]="Dr.","Yes","No"))</f>
        <v/>
      </c>
      <c r="DH879" t="str">
        <f>IF(Table1[[#This Row],[Ledger 8]]="","",Table1[[#This Row],[Ledger 8]])</f>
        <v/>
      </c>
      <c r="DI879" t="str">
        <f>IF(Table1[[#This Row],[Ledger 8]]="","",IF(Table1[[#This Row],[Effect 8]]="Dr.",-Table1[[#This Row],[Amount 8]],Table1[[#This Row],[Amount 8]]))</f>
        <v/>
      </c>
      <c r="DL879" t="str">
        <f>IF(Table1[[#This Row],[Ledger 9]]="","","No")</f>
        <v/>
      </c>
      <c r="DM879" t="str">
        <f>IF(Table1[[#This Row],[Ledger 9]]="","",IF(Table1[[#This Row],[Effect 9]]="Dr.","Yes","No"))</f>
        <v/>
      </c>
      <c r="DN879" t="str">
        <f>IF(Table1[[#This Row],[Ledger 9]]="","",Table1[[#This Row],[Ledger 9]])</f>
        <v/>
      </c>
      <c r="DO879" t="str">
        <f>IF(Table1[[#This Row],[Ledger 9]]="","",IF(Table1[[#This Row],[Effect 9]]="Dr.",-Table1[[#This Row],[Amount 9]],Table1[[#This Row],[Amount 9]]))</f>
        <v/>
      </c>
      <c r="DR879" t="str">
        <f>IF(Table1[[#This Row],[Ledger 10]]="","","No")</f>
        <v/>
      </c>
      <c r="DS879" t="str">
        <f>IF(Table1[[#This Row],[Ledger 10]]="","",IF(Table1[[#This Row],[Effect 10]]="Dr.","Yes","No"))</f>
        <v/>
      </c>
      <c r="DT879" t="str">
        <f>IF(Table1[[#This Row],[Ledger 10]]="","",Table1[[#This Row],[Ledger 10]])</f>
        <v/>
      </c>
      <c r="DU879" t="str">
        <f>IF(Table1[[#This Row],[Ledger 10]]="","",IF(Table1[[#This Row],[Effect 10]]="Dr.",-Table1[[#This Row],[Amount 10]],Table1[[#This Row],[Amount 10]]))</f>
        <v/>
      </c>
      <c r="DX879" t="str">
        <f>IF(Table1[[#This Row],[Ledger 11]]="","","No")</f>
        <v/>
      </c>
      <c r="DY879" t="str">
        <f>IF(Table1[[#This Row],[Ledger 11]]="","",IF(Table1[[#This Row],[Effect 11]]="Dr.","Yes","No"))</f>
        <v/>
      </c>
      <c r="DZ879" t="str">
        <f>IF(Table1[[#This Row],[Ledger 11]]="","",Table1[[#This Row],[Ledger 11]])</f>
        <v/>
      </c>
      <c r="EA879" t="str">
        <f>IF(Table1[[#This Row],[Ledger 11]]="","",IF(Table1[[#This Row],[Effect 11]]="Dr.",-Table1[[#This Row],[Amount 11]],Table1[[#This Row],[Amount 11]]))</f>
        <v/>
      </c>
      <c r="ED879" t="str">
        <f>IF(Table1[[#This Row],[Ledger 12]]="","","No")</f>
        <v/>
      </c>
      <c r="EE879" t="str">
        <f>IF(Table1[[#This Row],[Ledger 12]]="","",IF(Table1[[#This Row],[Effect 12]]="Dr.","Yes","No"))</f>
        <v/>
      </c>
      <c r="EF879" t="str">
        <f>IF(Table1[[#This Row],[Ledger 12]]="","",Table1[[#This Row],[Ledger 12]])</f>
        <v/>
      </c>
      <c r="EG879" t="str">
        <f>IF(Table1[[#This Row],[Ledger 12]]="","",IF(Table1[[#This Row],[Effect 12]]="Dr.",-Table1[[#This Row],[Amount 12]],Table1[[#This Row],[Amount 12]]))</f>
        <v/>
      </c>
      <c r="EJ879" t="str">
        <f>IF(Table1[[#This Row],[Ledger 13]]="","","No")</f>
        <v/>
      </c>
      <c r="EK879" t="str">
        <f>IF(Table1[[#This Row],[Ledger 13]]="","",IF(Table1[[#This Row],[Effect 13]]="Dr.","Yes","No"))</f>
        <v/>
      </c>
      <c r="EL879" t="str">
        <f>IF(Table1[[#This Row],[Ledger 13]]="","",Table1[[#This Row],[Ledger 13]])</f>
        <v/>
      </c>
      <c r="EM879" t="str">
        <f>IF(Table1[[#This Row],[Ledger 13]]="","",IF(Table1[[#This Row],[Effect 13]]="Dr.",-Table1[[#This Row],[Amount 13]],Table1[[#This Row],[Amount 13]]))</f>
        <v/>
      </c>
      <c r="EP879" t="str">
        <f>IF(Table1[[#This Row],[Ledger 14]]="","","No")</f>
        <v/>
      </c>
      <c r="EQ879" t="str">
        <f>IF(Table1[[#This Row],[Ledger 14]]="","",IF(Table1[[#This Row],[Effect 14]]="Dr.","Yes","No"))</f>
        <v/>
      </c>
      <c r="ER879" t="str">
        <f>IF(Table1[[#This Row],[Ledger 14]]="","",Table1[[#This Row],[Ledger 14]])</f>
        <v/>
      </c>
      <c r="ES879" t="str">
        <f>IF(Table1[[#This Row],[Ledger 14]]="","",IF(Table1[[#This Row],[Effect 14]]="Dr.",-Table1[[#This Row],[Amount 14]],Table1[[#This Row],[Amount 14]]))</f>
        <v/>
      </c>
      <c r="EV879" t="str">
        <f>IF(Table1[[#This Row],[Ledger 15]]="","","No")</f>
        <v/>
      </c>
      <c r="EW879" t="str">
        <f>IF(Table1[[#This Row],[Ledger 15]]="","",IF(Table1[[#This Row],[Effect 15]]="Dr.","Yes","No"))</f>
        <v/>
      </c>
      <c r="EX879" t="str">
        <f>IF(Table1[[#This Row],[Ledger 15]]="","",Table1[[#This Row],[Ledger 15]])</f>
        <v/>
      </c>
      <c r="EY879" t="str">
        <f>IF(Table1[[#This Row],[Ledger 15]]="","",IF(Table1[[#This Row],[Effect 15]]="Dr.",-Table1[[#This Row],[Amount 15]],Table1[[#This Row],[Amount 15]]))</f>
        <v/>
      </c>
      <c r="FD8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79">
        <f>IF(Table1[[#This Row],[Date]]="",0,IF(AND(Table1[[#This Row],[Date]]&gt;=$FE$2,Table1[[#This Row],[Date]]&lt;=$FE$3),0,1))</f>
        <v>0</v>
      </c>
      <c r="FF879">
        <f>IF(Table1[[#This Row],[Date]]="",0,IF(TYPE(VLOOKUP(Table1[[#This Row],[Voucher Type]],Table1[[#All],[Voucher Type Master]],1,FALSE))=16,1,0))</f>
        <v>0</v>
      </c>
      <c r="FG879">
        <f>IF(TYPE(IF(Table1[[#This Row],[Date]]="",0,IF(VLOOKUP(Table1[[#This Row],[Voucher Type]],$FY$5:$FZ$13,2,0)=Table1[[#This Row],[Effect 1]],0,1)))=16,1,0)</f>
        <v>0</v>
      </c>
      <c r="FH8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79">
        <f>IF(LEN(Table1[[#This Row],[Ledger 1]])&gt;0,IF(TYPE(VLOOKUP(Table1[[#This Row],[Ledger 1]],GZ:GZ,1,0))=16,1,0),0)</f>
        <v>0</v>
      </c>
      <c r="FJ879">
        <f>IF(LEN(Table1[[#This Row],[Ledger 2]])&gt;0,IF(TYPE(VLOOKUP(Table1[[#This Row],[Ledger 2]],GZ:GZ,1,0))=16,1,0),0)</f>
        <v>0</v>
      </c>
      <c r="FK879">
        <f>IF(LEN(Table1[[#This Row],[Ledger 3]])&gt;0,IF(TYPE(VLOOKUP(Table1[[#This Row],[Ledger 3]],GZ:GZ,1,0))=16,1,0),0)</f>
        <v>0</v>
      </c>
      <c r="FL879">
        <f>IF(LEN(Table1[[#This Row],[Ledger 4]])&gt;0,IF(TYPE(VLOOKUP(Table1[[#This Row],[Ledger 4]],GZ:GZ,1,0))=16,1,0),0)</f>
        <v>0</v>
      </c>
      <c r="FM879">
        <f>IF(LEN(Table1[[#This Row],[Ledger 5]])&gt;0,IF(TYPE(VLOOKUP(Table1[[#This Row],[Ledger 5]],GZ:GZ,1,0))=16,1,0),0)</f>
        <v>0</v>
      </c>
      <c r="FN879">
        <f>IF(LEN(Table1[[#This Row],[Ledger 6]])&gt;0,IF(TYPE(VLOOKUP(Table1[[#This Row],[Ledger 6]],$GZ:$GZ,1,0))=16,1,0),0)</f>
        <v>0</v>
      </c>
      <c r="FO879">
        <f>IF(LEN(Table1[[#This Row],[Ledger 7]])&gt;0,IF(TYPE(VLOOKUP(Table1[[#This Row],[Ledger 7]],$GZ:$GZ,1,0))=16,1,0),0)</f>
        <v>0</v>
      </c>
      <c r="FP879">
        <f>IF(LEN(Table1[[#This Row],[Ledger 8]])&gt;0,IF(TYPE(VLOOKUP(Table1[[#This Row],[Ledger 8]],$GZ:$GZ,1,0))=16,1,0),0)</f>
        <v>0</v>
      </c>
      <c r="FQ879">
        <f>IF(LEN(Table1[[#This Row],[Ledger 9]])&gt;0,IF(TYPE(VLOOKUP(Table1[[#This Row],[Ledger 9]],$GZ:$GZ,1,0))=16,1,0),0)</f>
        <v>0</v>
      </c>
      <c r="FR879">
        <f>IF(LEN(Table1[[#This Row],[Ledger 10]])&gt;0,IF(TYPE(VLOOKUP(Table1[[#This Row],[Ledger 10]],$GZ:$GZ,1,0))=16,1,0),0)</f>
        <v>0</v>
      </c>
      <c r="FS879">
        <f>IF(LEN(Table1[[#This Row],[Ledger 11]])&gt;0,IF(TYPE(VLOOKUP(Table1[[#This Row],[Ledger 11]],$GZ:$GZ,1,0))=16,1,0),0)</f>
        <v>0</v>
      </c>
      <c r="FT879">
        <f>IF(LEN(Table1[[#This Row],[Ledger 12]])&gt;0,IF(TYPE(VLOOKUP(Table1[[#This Row],[Ledger 12]],$GZ:$GZ,1,0))=16,1,0),0)</f>
        <v>0</v>
      </c>
      <c r="FU879">
        <f>IF(LEN(Table1[[#This Row],[Ledger 13]])&gt;0,IF(TYPE(VLOOKUP(Table1[[#This Row],[Ledger 13]],$GZ:$GZ,1,0))=16,1,0),0)</f>
        <v>0</v>
      </c>
      <c r="FV879">
        <f>IF(LEN(Table1[[#This Row],[Ledger 14]])&gt;0,IF(TYPE(VLOOKUP(Table1[[#This Row],[Ledger 14]],$GZ:$GZ,1,0))=16,1,0),0)</f>
        <v>0</v>
      </c>
      <c r="FW879">
        <f>IF(LEN(Table1[[#This Row],[Ledger 15]])&gt;0,IF(TYPE(VLOOKUP(Table1[[#This Row],[Ledger 15]],$GZ:$GZ,1,0))=16,1,0),0)</f>
        <v>0</v>
      </c>
    </row>
    <row r="880" spans="4:179" ht="33" customHeight="1" x14ac:dyDescent="0.45">
      <c r="D880" s="8">
        <f t="shared" si="22"/>
        <v>875</v>
      </c>
      <c r="E880" s="32"/>
      <c r="F880" s="34"/>
      <c r="G880" s="34"/>
      <c r="H880" s="34"/>
      <c r="I880" s="34"/>
      <c r="J880" s="38"/>
      <c r="K880" s="33"/>
      <c r="L880" s="36"/>
      <c r="M880" s="35"/>
      <c r="N880" s="34"/>
      <c r="O880" s="41"/>
      <c r="P880" s="35"/>
      <c r="Q880" s="34"/>
      <c r="R880" s="37"/>
      <c r="S880" s="35"/>
      <c r="T880" s="34"/>
      <c r="U880" s="37"/>
      <c r="V880" s="35"/>
      <c r="W880" s="34"/>
      <c r="X880" s="37"/>
      <c r="Y880" s="35"/>
      <c r="Z880" s="34"/>
      <c r="AA880" s="37"/>
      <c r="AB880" s="35"/>
      <c r="AC880" s="34"/>
      <c r="AD880" s="37"/>
      <c r="AE880" s="35"/>
      <c r="AF880" s="34"/>
      <c r="AG880" s="37"/>
      <c r="AH880" s="35"/>
      <c r="AI880" s="34"/>
      <c r="AJ880" s="37"/>
      <c r="AK880" s="35"/>
      <c r="AL880" s="34"/>
      <c r="AM880" s="37"/>
      <c r="AN880" s="35"/>
      <c r="AO880" s="34"/>
      <c r="AP880" s="37"/>
      <c r="AQ880" s="35"/>
      <c r="AR880" s="34"/>
      <c r="AS880" s="37"/>
      <c r="AT880" s="35"/>
      <c r="AU880" s="34"/>
      <c r="AV880" s="37"/>
      <c r="AW880" s="35"/>
      <c r="AX880" s="34"/>
      <c r="AY880" s="37"/>
      <c r="AZ880" s="35"/>
      <c r="BA880" s="34"/>
      <c r="BB880" s="37"/>
      <c r="BC8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0" s="7"/>
      <c r="BF880" t="str">
        <f>IF(Table1[[#This Row],[Date]]="","","&amp;lt;VOUCHER REMOTEID="&amp;""""&amp;$A$11&amp;$A$13&amp;ROW()&amp;""""&amp;" VCHTYPE="""&amp;F880&amp;""" ACTION="""&amp;"Create"&amp;"""&amp;gt;")</f>
        <v/>
      </c>
      <c r="BG880" t="str">
        <f>IF(Table1[[#This Row],[Date]]="","",TEXT(Table1[[#This Row],[Date]],"yyyymmdd"))</f>
        <v/>
      </c>
      <c r="BH880" t="str">
        <f>Table1[[#This Row],[Date2]]</f>
        <v/>
      </c>
      <c r="BI880" t="str">
        <f>IF(Table1[[#This Row],[Date]]="","",Table1[[#This Row],[Voucher Type]])</f>
        <v/>
      </c>
      <c r="BJ880" t="str">
        <f>IF(Table1[[#This Row],[Ref No / Invoice No]]="","",Table1[[#This Row],[Ref No / Invoice No]])</f>
        <v/>
      </c>
      <c r="BK880" t="str">
        <f>IF(Table1[[#This Row],[Voucher No]]="","",Table1[[#This Row],[Voucher No]])</f>
        <v/>
      </c>
      <c r="BL880" t="str">
        <f>IF(Table1[[#This Row],[Date]]="","",Table1[[#This Row],[Narration]])</f>
        <v/>
      </c>
      <c r="BM880" t="str">
        <f>IF(Table1[[#This Row],[Date]]="","",$A$11&amp;$A$13&amp;ROW())</f>
        <v/>
      </c>
      <c r="BN880" t="str">
        <f>IF(Table1[[#This Row],[Date]]="","",$A$13)</f>
        <v/>
      </c>
      <c r="BP880" t="str">
        <f>IF(Table1[[#This Row],[Ledger 1]]="","","No")</f>
        <v/>
      </c>
      <c r="BQ880" t="str">
        <f>IF(Table1[[#This Row],[Date]]="","",IF(Table1[[#This Row],[Effect 1]]="Dr.","Yes","No"))</f>
        <v/>
      </c>
      <c r="BR880" t="str">
        <f>IF(Table1[[#This Row],[Date]]="","",Table1[[#This Row],[Ledger 1]])</f>
        <v/>
      </c>
      <c r="BS880" t="str">
        <f>IF(Table1[[#This Row],[Date]]="","",IF(Table1[[#This Row],[Effect 1]]="Dr.",-Table1[[#This Row],[Amount 1]],Table1[[#This Row],[Amount 1]]))</f>
        <v/>
      </c>
      <c r="BV880" t="str">
        <f>IF(Table1[[#This Row],[Ledger 2]]="","","No")</f>
        <v/>
      </c>
      <c r="BW880" t="str">
        <f>IF(Table1[[#This Row],[Date]]="","",IF(Table1[[#This Row],[Effect 2]]="Dr.","Yes","No"))</f>
        <v/>
      </c>
      <c r="BX880" t="str">
        <f>IF(Table1[[#This Row],[Date]]="","",Table1[[#This Row],[Ledger 2]])</f>
        <v/>
      </c>
      <c r="BY880" t="str">
        <f>IF(Table1[[#This Row],[Date]]="","",IF(Table1[[#This Row],[Effect 2]]="Dr.",-Table1[[#This Row],[Amount 2]],Table1[[#This Row],[Amount 2]]))</f>
        <v/>
      </c>
      <c r="CB880" t="str">
        <f>IF(Table1[[#This Row],[Ledger 3]]="","","No")</f>
        <v/>
      </c>
      <c r="CC880" t="str">
        <f>IF(Table1[[#This Row],[Ledger 3]]="","",IF(Table1[[#This Row],[Effect 3]]="Dr.","Yes","No"))</f>
        <v/>
      </c>
      <c r="CD880" t="str">
        <f>IF(Table1[[#This Row],[Ledger 3]]="","",Table1[[#This Row],[Ledger 3]])</f>
        <v/>
      </c>
      <c r="CE880" t="str">
        <f>IF(Table1[[#This Row],[Ledger 3]]="","",IF(Table1[[#This Row],[Effect 3]]="Dr.",-Table1[[#This Row],[Amount 3]],Table1[[#This Row],[Amount 3]]))</f>
        <v/>
      </c>
      <c r="CH880" t="str">
        <f>IF(Table1[[#This Row],[Ledger 4]]="","","No")</f>
        <v/>
      </c>
      <c r="CI880" t="str">
        <f>IF(Table1[[#This Row],[Ledger 4]]="","",IF(Table1[[#This Row],[Effect 4]]="Dr.","Yes","No"))</f>
        <v/>
      </c>
      <c r="CJ880" t="str">
        <f>IF(Table1[[#This Row],[Ledger 4]]="","",Table1[[#This Row],[Ledger 4]])</f>
        <v/>
      </c>
      <c r="CK880" t="str">
        <f>IF(Table1[[#This Row],[Ledger 4]]="","",IF(Table1[[#This Row],[Effect 4]]="Dr.",-Table1[[#This Row],[Amount 4]],Table1[[#This Row],[Amount 4]]))</f>
        <v/>
      </c>
      <c r="CN880" t="str">
        <f>IF(Table1[[#This Row],[Ledger 5]]="","","No")</f>
        <v/>
      </c>
      <c r="CO880" t="str">
        <f>IF(Table1[[#This Row],[Ledger 5]]="","",IF(Table1[[#This Row],[Effect 5]]="Dr.","Yes","No"))</f>
        <v/>
      </c>
      <c r="CP880" t="str">
        <f>IF(Table1[[#This Row],[Ledger 5]]="","",Table1[[#This Row],[Ledger 5]])</f>
        <v/>
      </c>
      <c r="CQ880" t="str">
        <f>IF(Table1[[#This Row],[Ledger 5]]="","",IF(Table1[[#This Row],[Effect 5]]="Dr.",-Table1[[#This Row],[Amount 5]],Table1[[#This Row],[Amount 5]]))</f>
        <v/>
      </c>
      <c r="CT880" t="str">
        <f>IF(Table1[[#This Row],[Ledger 6]]="","","No")</f>
        <v/>
      </c>
      <c r="CU880" t="str">
        <f>IF(Table1[[#This Row],[Ledger 6]]="","",IF(Table1[[#This Row],[Effect 6]]="Dr.","Yes","No"))</f>
        <v/>
      </c>
      <c r="CV880" t="str">
        <f>IF(Table1[[#This Row],[Ledger 6]]="","",Table1[[#This Row],[Ledger 6]])</f>
        <v/>
      </c>
      <c r="CW880" t="str">
        <f>IF(Table1[[#This Row],[Ledger 6]]="","",IF(Table1[[#This Row],[Effect 6]]="Dr.",-Table1[[#This Row],[Amount 6]],Table1[[#This Row],[Amount 6]]))</f>
        <v/>
      </c>
      <c r="CZ880" t="str">
        <f>IF(Table1[[#This Row],[Ledger 7]]="","","No")</f>
        <v/>
      </c>
      <c r="DA880" t="str">
        <f>IF(Table1[[#This Row],[Ledger 7]]="","",IF(Table1[[#This Row],[Effect 7]]="Dr.","Yes","No"))</f>
        <v/>
      </c>
      <c r="DB880" t="str">
        <f>IF(Table1[[#This Row],[Ledger 7]]="","",Table1[[#This Row],[Ledger 7]])</f>
        <v/>
      </c>
      <c r="DC880" t="str">
        <f>IF(Table1[[#This Row],[Ledger 7]]="","",IF(Table1[[#This Row],[Effect 7]]="Dr.",-Table1[[#This Row],[Amount 7]],Table1[[#This Row],[Amount 7]]))</f>
        <v/>
      </c>
      <c r="DF880" t="str">
        <f>IF(Table1[[#This Row],[Ledger 8]]="","","No")</f>
        <v/>
      </c>
      <c r="DG880" t="str">
        <f>IF(Table1[[#This Row],[Ledger 8]]="","",IF(Table1[[#This Row],[Effect 8]]="Dr.","Yes","No"))</f>
        <v/>
      </c>
      <c r="DH880" t="str">
        <f>IF(Table1[[#This Row],[Ledger 8]]="","",Table1[[#This Row],[Ledger 8]])</f>
        <v/>
      </c>
      <c r="DI880" t="str">
        <f>IF(Table1[[#This Row],[Ledger 8]]="","",IF(Table1[[#This Row],[Effect 8]]="Dr.",-Table1[[#This Row],[Amount 8]],Table1[[#This Row],[Amount 8]]))</f>
        <v/>
      </c>
      <c r="DL880" t="str">
        <f>IF(Table1[[#This Row],[Ledger 9]]="","","No")</f>
        <v/>
      </c>
      <c r="DM880" t="str">
        <f>IF(Table1[[#This Row],[Ledger 9]]="","",IF(Table1[[#This Row],[Effect 9]]="Dr.","Yes","No"))</f>
        <v/>
      </c>
      <c r="DN880" t="str">
        <f>IF(Table1[[#This Row],[Ledger 9]]="","",Table1[[#This Row],[Ledger 9]])</f>
        <v/>
      </c>
      <c r="DO880" t="str">
        <f>IF(Table1[[#This Row],[Ledger 9]]="","",IF(Table1[[#This Row],[Effect 9]]="Dr.",-Table1[[#This Row],[Amount 9]],Table1[[#This Row],[Amount 9]]))</f>
        <v/>
      </c>
      <c r="DR880" t="str">
        <f>IF(Table1[[#This Row],[Ledger 10]]="","","No")</f>
        <v/>
      </c>
      <c r="DS880" t="str">
        <f>IF(Table1[[#This Row],[Ledger 10]]="","",IF(Table1[[#This Row],[Effect 10]]="Dr.","Yes","No"))</f>
        <v/>
      </c>
      <c r="DT880" t="str">
        <f>IF(Table1[[#This Row],[Ledger 10]]="","",Table1[[#This Row],[Ledger 10]])</f>
        <v/>
      </c>
      <c r="DU880" t="str">
        <f>IF(Table1[[#This Row],[Ledger 10]]="","",IF(Table1[[#This Row],[Effect 10]]="Dr.",-Table1[[#This Row],[Amount 10]],Table1[[#This Row],[Amount 10]]))</f>
        <v/>
      </c>
      <c r="DX880" t="str">
        <f>IF(Table1[[#This Row],[Ledger 11]]="","","No")</f>
        <v/>
      </c>
      <c r="DY880" t="str">
        <f>IF(Table1[[#This Row],[Ledger 11]]="","",IF(Table1[[#This Row],[Effect 11]]="Dr.","Yes","No"))</f>
        <v/>
      </c>
      <c r="DZ880" t="str">
        <f>IF(Table1[[#This Row],[Ledger 11]]="","",Table1[[#This Row],[Ledger 11]])</f>
        <v/>
      </c>
      <c r="EA880" t="str">
        <f>IF(Table1[[#This Row],[Ledger 11]]="","",IF(Table1[[#This Row],[Effect 11]]="Dr.",-Table1[[#This Row],[Amount 11]],Table1[[#This Row],[Amount 11]]))</f>
        <v/>
      </c>
      <c r="ED880" t="str">
        <f>IF(Table1[[#This Row],[Ledger 12]]="","","No")</f>
        <v/>
      </c>
      <c r="EE880" t="str">
        <f>IF(Table1[[#This Row],[Ledger 12]]="","",IF(Table1[[#This Row],[Effect 12]]="Dr.","Yes","No"))</f>
        <v/>
      </c>
      <c r="EF880" t="str">
        <f>IF(Table1[[#This Row],[Ledger 12]]="","",Table1[[#This Row],[Ledger 12]])</f>
        <v/>
      </c>
      <c r="EG880" t="str">
        <f>IF(Table1[[#This Row],[Ledger 12]]="","",IF(Table1[[#This Row],[Effect 12]]="Dr.",-Table1[[#This Row],[Amount 12]],Table1[[#This Row],[Amount 12]]))</f>
        <v/>
      </c>
      <c r="EJ880" t="str">
        <f>IF(Table1[[#This Row],[Ledger 13]]="","","No")</f>
        <v/>
      </c>
      <c r="EK880" t="str">
        <f>IF(Table1[[#This Row],[Ledger 13]]="","",IF(Table1[[#This Row],[Effect 13]]="Dr.","Yes","No"))</f>
        <v/>
      </c>
      <c r="EL880" t="str">
        <f>IF(Table1[[#This Row],[Ledger 13]]="","",Table1[[#This Row],[Ledger 13]])</f>
        <v/>
      </c>
      <c r="EM880" t="str">
        <f>IF(Table1[[#This Row],[Ledger 13]]="","",IF(Table1[[#This Row],[Effect 13]]="Dr.",-Table1[[#This Row],[Amount 13]],Table1[[#This Row],[Amount 13]]))</f>
        <v/>
      </c>
      <c r="EP880" t="str">
        <f>IF(Table1[[#This Row],[Ledger 14]]="","","No")</f>
        <v/>
      </c>
      <c r="EQ880" t="str">
        <f>IF(Table1[[#This Row],[Ledger 14]]="","",IF(Table1[[#This Row],[Effect 14]]="Dr.","Yes","No"))</f>
        <v/>
      </c>
      <c r="ER880" t="str">
        <f>IF(Table1[[#This Row],[Ledger 14]]="","",Table1[[#This Row],[Ledger 14]])</f>
        <v/>
      </c>
      <c r="ES880" t="str">
        <f>IF(Table1[[#This Row],[Ledger 14]]="","",IF(Table1[[#This Row],[Effect 14]]="Dr.",-Table1[[#This Row],[Amount 14]],Table1[[#This Row],[Amount 14]]))</f>
        <v/>
      </c>
      <c r="EV880" t="str">
        <f>IF(Table1[[#This Row],[Ledger 15]]="","","No")</f>
        <v/>
      </c>
      <c r="EW880" t="str">
        <f>IF(Table1[[#This Row],[Ledger 15]]="","",IF(Table1[[#This Row],[Effect 15]]="Dr.","Yes","No"))</f>
        <v/>
      </c>
      <c r="EX880" t="str">
        <f>IF(Table1[[#This Row],[Ledger 15]]="","",Table1[[#This Row],[Ledger 15]])</f>
        <v/>
      </c>
      <c r="EY880" t="str">
        <f>IF(Table1[[#This Row],[Ledger 15]]="","",IF(Table1[[#This Row],[Effect 15]]="Dr.",-Table1[[#This Row],[Amount 15]],Table1[[#This Row],[Amount 15]]))</f>
        <v/>
      </c>
      <c r="FD8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0">
        <f>IF(Table1[[#This Row],[Date]]="",0,IF(AND(Table1[[#This Row],[Date]]&gt;=$FE$2,Table1[[#This Row],[Date]]&lt;=$FE$3),0,1))</f>
        <v>0</v>
      </c>
      <c r="FF880">
        <f>IF(Table1[[#This Row],[Date]]="",0,IF(TYPE(VLOOKUP(Table1[[#This Row],[Voucher Type]],Table1[[#All],[Voucher Type Master]],1,FALSE))=16,1,0))</f>
        <v>0</v>
      </c>
      <c r="FG880">
        <f>IF(TYPE(IF(Table1[[#This Row],[Date]]="",0,IF(VLOOKUP(Table1[[#This Row],[Voucher Type]],$FY$5:$FZ$13,2,0)=Table1[[#This Row],[Effect 1]],0,1)))=16,1,0)</f>
        <v>0</v>
      </c>
      <c r="FH8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0">
        <f>IF(LEN(Table1[[#This Row],[Ledger 1]])&gt;0,IF(TYPE(VLOOKUP(Table1[[#This Row],[Ledger 1]],GZ:GZ,1,0))=16,1,0),0)</f>
        <v>0</v>
      </c>
      <c r="FJ880">
        <f>IF(LEN(Table1[[#This Row],[Ledger 2]])&gt;0,IF(TYPE(VLOOKUP(Table1[[#This Row],[Ledger 2]],GZ:GZ,1,0))=16,1,0),0)</f>
        <v>0</v>
      </c>
      <c r="FK880">
        <f>IF(LEN(Table1[[#This Row],[Ledger 3]])&gt;0,IF(TYPE(VLOOKUP(Table1[[#This Row],[Ledger 3]],GZ:GZ,1,0))=16,1,0),0)</f>
        <v>0</v>
      </c>
      <c r="FL880">
        <f>IF(LEN(Table1[[#This Row],[Ledger 4]])&gt;0,IF(TYPE(VLOOKUP(Table1[[#This Row],[Ledger 4]],GZ:GZ,1,0))=16,1,0),0)</f>
        <v>0</v>
      </c>
      <c r="FM880">
        <f>IF(LEN(Table1[[#This Row],[Ledger 5]])&gt;0,IF(TYPE(VLOOKUP(Table1[[#This Row],[Ledger 5]],GZ:GZ,1,0))=16,1,0),0)</f>
        <v>0</v>
      </c>
      <c r="FN880">
        <f>IF(LEN(Table1[[#This Row],[Ledger 6]])&gt;0,IF(TYPE(VLOOKUP(Table1[[#This Row],[Ledger 6]],$GZ:$GZ,1,0))=16,1,0),0)</f>
        <v>0</v>
      </c>
      <c r="FO880">
        <f>IF(LEN(Table1[[#This Row],[Ledger 7]])&gt;0,IF(TYPE(VLOOKUP(Table1[[#This Row],[Ledger 7]],$GZ:$GZ,1,0))=16,1,0),0)</f>
        <v>0</v>
      </c>
      <c r="FP880">
        <f>IF(LEN(Table1[[#This Row],[Ledger 8]])&gt;0,IF(TYPE(VLOOKUP(Table1[[#This Row],[Ledger 8]],$GZ:$GZ,1,0))=16,1,0),0)</f>
        <v>0</v>
      </c>
      <c r="FQ880">
        <f>IF(LEN(Table1[[#This Row],[Ledger 9]])&gt;0,IF(TYPE(VLOOKUP(Table1[[#This Row],[Ledger 9]],$GZ:$GZ,1,0))=16,1,0),0)</f>
        <v>0</v>
      </c>
      <c r="FR880">
        <f>IF(LEN(Table1[[#This Row],[Ledger 10]])&gt;0,IF(TYPE(VLOOKUP(Table1[[#This Row],[Ledger 10]],$GZ:$GZ,1,0))=16,1,0),0)</f>
        <v>0</v>
      </c>
      <c r="FS880">
        <f>IF(LEN(Table1[[#This Row],[Ledger 11]])&gt;0,IF(TYPE(VLOOKUP(Table1[[#This Row],[Ledger 11]],$GZ:$GZ,1,0))=16,1,0),0)</f>
        <v>0</v>
      </c>
      <c r="FT880">
        <f>IF(LEN(Table1[[#This Row],[Ledger 12]])&gt;0,IF(TYPE(VLOOKUP(Table1[[#This Row],[Ledger 12]],$GZ:$GZ,1,0))=16,1,0),0)</f>
        <v>0</v>
      </c>
      <c r="FU880">
        <f>IF(LEN(Table1[[#This Row],[Ledger 13]])&gt;0,IF(TYPE(VLOOKUP(Table1[[#This Row],[Ledger 13]],$GZ:$GZ,1,0))=16,1,0),0)</f>
        <v>0</v>
      </c>
      <c r="FV880">
        <f>IF(LEN(Table1[[#This Row],[Ledger 14]])&gt;0,IF(TYPE(VLOOKUP(Table1[[#This Row],[Ledger 14]],$GZ:$GZ,1,0))=16,1,0),0)</f>
        <v>0</v>
      </c>
      <c r="FW880">
        <f>IF(LEN(Table1[[#This Row],[Ledger 15]])&gt;0,IF(TYPE(VLOOKUP(Table1[[#This Row],[Ledger 15]],$GZ:$GZ,1,0))=16,1,0),0)</f>
        <v>0</v>
      </c>
    </row>
    <row r="881" spans="4:179" ht="33" customHeight="1" x14ac:dyDescent="0.45">
      <c r="D881" s="8">
        <f t="shared" si="22"/>
        <v>876</v>
      </c>
      <c r="E881" s="32"/>
      <c r="F881" s="34"/>
      <c r="G881" s="34"/>
      <c r="H881" s="34"/>
      <c r="I881" s="34"/>
      <c r="J881" s="38"/>
      <c r="K881" s="33"/>
      <c r="L881" s="36"/>
      <c r="M881" s="35"/>
      <c r="N881" s="34"/>
      <c r="O881" s="41"/>
      <c r="P881" s="35"/>
      <c r="Q881" s="34"/>
      <c r="R881" s="37"/>
      <c r="S881" s="35"/>
      <c r="T881" s="34"/>
      <c r="U881" s="37"/>
      <c r="V881" s="35"/>
      <c r="W881" s="34"/>
      <c r="X881" s="37"/>
      <c r="Y881" s="35"/>
      <c r="Z881" s="34"/>
      <c r="AA881" s="37"/>
      <c r="AB881" s="35"/>
      <c r="AC881" s="34"/>
      <c r="AD881" s="37"/>
      <c r="AE881" s="35"/>
      <c r="AF881" s="34"/>
      <c r="AG881" s="37"/>
      <c r="AH881" s="35"/>
      <c r="AI881" s="34"/>
      <c r="AJ881" s="37"/>
      <c r="AK881" s="35"/>
      <c r="AL881" s="34"/>
      <c r="AM881" s="37"/>
      <c r="AN881" s="35"/>
      <c r="AO881" s="34"/>
      <c r="AP881" s="37"/>
      <c r="AQ881" s="35"/>
      <c r="AR881" s="34"/>
      <c r="AS881" s="37"/>
      <c r="AT881" s="35"/>
      <c r="AU881" s="34"/>
      <c r="AV881" s="37"/>
      <c r="AW881" s="35"/>
      <c r="AX881" s="34"/>
      <c r="AY881" s="37"/>
      <c r="AZ881" s="35"/>
      <c r="BA881" s="34"/>
      <c r="BB881" s="37"/>
      <c r="BC8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1" s="7"/>
      <c r="BF881" t="str">
        <f>IF(Table1[[#This Row],[Date]]="","","&amp;lt;VOUCHER REMOTEID="&amp;""""&amp;$A$11&amp;$A$13&amp;ROW()&amp;""""&amp;" VCHTYPE="""&amp;F881&amp;""" ACTION="""&amp;"Create"&amp;"""&amp;gt;")</f>
        <v/>
      </c>
      <c r="BG881" t="str">
        <f>IF(Table1[[#This Row],[Date]]="","",TEXT(Table1[[#This Row],[Date]],"yyyymmdd"))</f>
        <v/>
      </c>
      <c r="BH881" t="str">
        <f>Table1[[#This Row],[Date2]]</f>
        <v/>
      </c>
      <c r="BI881" t="str">
        <f>IF(Table1[[#This Row],[Date]]="","",Table1[[#This Row],[Voucher Type]])</f>
        <v/>
      </c>
      <c r="BJ881" t="str">
        <f>IF(Table1[[#This Row],[Ref No / Invoice No]]="","",Table1[[#This Row],[Ref No / Invoice No]])</f>
        <v/>
      </c>
      <c r="BK881" t="str">
        <f>IF(Table1[[#This Row],[Voucher No]]="","",Table1[[#This Row],[Voucher No]])</f>
        <v/>
      </c>
      <c r="BL881" t="str">
        <f>IF(Table1[[#This Row],[Date]]="","",Table1[[#This Row],[Narration]])</f>
        <v/>
      </c>
      <c r="BM881" t="str">
        <f>IF(Table1[[#This Row],[Date]]="","",$A$11&amp;$A$13&amp;ROW())</f>
        <v/>
      </c>
      <c r="BN881" t="str">
        <f>IF(Table1[[#This Row],[Date]]="","",$A$13)</f>
        <v/>
      </c>
      <c r="BP881" t="str">
        <f>IF(Table1[[#This Row],[Ledger 1]]="","","No")</f>
        <v/>
      </c>
      <c r="BQ881" t="str">
        <f>IF(Table1[[#This Row],[Date]]="","",IF(Table1[[#This Row],[Effect 1]]="Dr.","Yes","No"))</f>
        <v/>
      </c>
      <c r="BR881" t="str">
        <f>IF(Table1[[#This Row],[Date]]="","",Table1[[#This Row],[Ledger 1]])</f>
        <v/>
      </c>
      <c r="BS881" t="str">
        <f>IF(Table1[[#This Row],[Date]]="","",IF(Table1[[#This Row],[Effect 1]]="Dr.",-Table1[[#This Row],[Amount 1]],Table1[[#This Row],[Amount 1]]))</f>
        <v/>
      </c>
      <c r="BV881" t="str">
        <f>IF(Table1[[#This Row],[Ledger 2]]="","","No")</f>
        <v/>
      </c>
      <c r="BW881" t="str">
        <f>IF(Table1[[#This Row],[Date]]="","",IF(Table1[[#This Row],[Effect 2]]="Dr.","Yes","No"))</f>
        <v/>
      </c>
      <c r="BX881" t="str">
        <f>IF(Table1[[#This Row],[Date]]="","",Table1[[#This Row],[Ledger 2]])</f>
        <v/>
      </c>
      <c r="BY881" t="str">
        <f>IF(Table1[[#This Row],[Date]]="","",IF(Table1[[#This Row],[Effect 2]]="Dr.",-Table1[[#This Row],[Amount 2]],Table1[[#This Row],[Amount 2]]))</f>
        <v/>
      </c>
      <c r="CB881" t="str">
        <f>IF(Table1[[#This Row],[Ledger 3]]="","","No")</f>
        <v/>
      </c>
      <c r="CC881" t="str">
        <f>IF(Table1[[#This Row],[Ledger 3]]="","",IF(Table1[[#This Row],[Effect 3]]="Dr.","Yes","No"))</f>
        <v/>
      </c>
      <c r="CD881" t="str">
        <f>IF(Table1[[#This Row],[Ledger 3]]="","",Table1[[#This Row],[Ledger 3]])</f>
        <v/>
      </c>
      <c r="CE881" t="str">
        <f>IF(Table1[[#This Row],[Ledger 3]]="","",IF(Table1[[#This Row],[Effect 3]]="Dr.",-Table1[[#This Row],[Amount 3]],Table1[[#This Row],[Amount 3]]))</f>
        <v/>
      </c>
      <c r="CH881" t="str">
        <f>IF(Table1[[#This Row],[Ledger 4]]="","","No")</f>
        <v/>
      </c>
      <c r="CI881" t="str">
        <f>IF(Table1[[#This Row],[Ledger 4]]="","",IF(Table1[[#This Row],[Effect 4]]="Dr.","Yes","No"))</f>
        <v/>
      </c>
      <c r="CJ881" t="str">
        <f>IF(Table1[[#This Row],[Ledger 4]]="","",Table1[[#This Row],[Ledger 4]])</f>
        <v/>
      </c>
      <c r="CK881" t="str">
        <f>IF(Table1[[#This Row],[Ledger 4]]="","",IF(Table1[[#This Row],[Effect 4]]="Dr.",-Table1[[#This Row],[Amount 4]],Table1[[#This Row],[Amount 4]]))</f>
        <v/>
      </c>
      <c r="CN881" t="str">
        <f>IF(Table1[[#This Row],[Ledger 5]]="","","No")</f>
        <v/>
      </c>
      <c r="CO881" t="str">
        <f>IF(Table1[[#This Row],[Ledger 5]]="","",IF(Table1[[#This Row],[Effect 5]]="Dr.","Yes","No"))</f>
        <v/>
      </c>
      <c r="CP881" t="str">
        <f>IF(Table1[[#This Row],[Ledger 5]]="","",Table1[[#This Row],[Ledger 5]])</f>
        <v/>
      </c>
      <c r="CQ881" t="str">
        <f>IF(Table1[[#This Row],[Ledger 5]]="","",IF(Table1[[#This Row],[Effect 5]]="Dr.",-Table1[[#This Row],[Amount 5]],Table1[[#This Row],[Amount 5]]))</f>
        <v/>
      </c>
      <c r="CT881" t="str">
        <f>IF(Table1[[#This Row],[Ledger 6]]="","","No")</f>
        <v/>
      </c>
      <c r="CU881" t="str">
        <f>IF(Table1[[#This Row],[Ledger 6]]="","",IF(Table1[[#This Row],[Effect 6]]="Dr.","Yes","No"))</f>
        <v/>
      </c>
      <c r="CV881" t="str">
        <f>IF(Table1[[#This Row],[Ledger 6]]="","",Table1[[#This Row],[Ledger 6]])</f>
        <v/>
      </c>
      <c r="CW881" t="str">
        <f>IF(Table1[[#This Row],[Ledger 6]]="","",IF(Table1[[#This Row],[Effect 6]]="Dr.",-Table1[[#This Row],[Amount 6]],Table1[[#This Row],[Amount 6]]))</f>
        <v/>
      </c>
      <c r="CZ881" t="str">
        <f>IF(Table1[[#This Row],[Ledger 7]]="","","No")</f>
        <v/>
      </c>
      <c r="DA881" t="str">
        <f>IF(Table1[[#This Row],[Ledger 7]]="","",IF(Table1[[#This Row],[Effect 7]]="Dr.","Yes","No"))</f>
        <v/>
      </c>
      <c r="DB881" t="str">
        <f>IF(Table1[[#This Row],[Ledger 7]]="","",Table1[[#This Row],[Ledger 7]])</f>
        <v/>
      </c>
      <c r="DC881" t="str">
        <f>IF(Table1[[#This Row],[Ledger 7]]="","",IF(Table1[[#This Row],[Effect 7]]="Dr.",-Table1[[#This Row],[Amount 7]],Table1[[#This Row],[Amount 7]]))</f>
        <v/>
      </c>
      <c r="DF881" t="str">
        <f>IF(Table1[[#This Row],[Ledger 8]]="","","No")</f>
        <v/>
      </c>
      <c r="DG881" t="str">
        <f>IF(Table1[[#This Row],[Ledger 8]]="","",IF(Table1[[#This Row],[Effect 8]]="Dr.","Yes","No"))</f>
        <v/>
      </c>
      <c r="DH881" t="str">
        <f>IF(Table1[[#This Row],[Ledger 8]]="","",Table1[[#This Row],[Ledger 8]])</f>
        <v/>
      </c>
      <c r="DI881" t="str">
        <f>IF(Table1[[#This Row],[Ledger 8]]="","",IF(Table1[[#This Row],[Effect 8]]="Dr.",-Table1[[#This Row],[Amount 8]],Table1[[#This Row],[Amount 8]]))</f>
        <v/>
      </c>
      <c r="DL881" t="str">
        <f>IF(Table1[[#This Row],[Ledger 9]]="","","No")</f>
        <v/>
      </c>
      <c r="DM881" t="str">
        <f>IF(Table1[[#This Row],[Ledger 9]]="","",IF(Table1[[#This Row],[Effect 9]]="Dr.","Yes","No"))</f>
        <v/>
      </c>
      <c r="DN881" t="str">
        <f>IF(Table1[[#This Row],[Ledger 9]]="","",Table1[[#This Row],[Ledger 9]])</f>
        <v/>
      </c>
      <c r="DO881" t="str">
        <f>IF(Table1[[#This Row],[Ledger 9]]="","",IF(Table1[[#This Row],[Effect 9]]="Dr.",-Table1[[#This Row],[Amount 9]],Table1[[#This Row],[Amount 9]]))</f>
        <v/>
      </c>
      <c r="DR881" t="str">
        <f>IF(Table1[[#This Row],[Ledger 10]]="","","No")</f>
        <v/>
      </c>
      <c r="DS881" t="str">
        <f>IF(Table1[[#This Row],[Ledger 10]]="","",IF(Table1[[#This Row],[Effect 10]]="Dr.","Yes","No"))</f>
        <v/>
      </c>
      <c r="DT881" t="str">
        <f>IF(Table1[[#This Row],[Ledger 10]]="","",Table1[[#This Row],[Ledger 10]])</f>
        <v/>
      </c>
      <c r="DU881" t="str">
        <f>IF(Table1[[#This Row],[Ledger 10]]="","",IF(Table1[[#This Row],[Effect 10]]="Dr.",-Table1[[#This Row],[Amount 10]],Table1[[#This Row],[Amount 10]]))</f>
        <v/>
      </c>
      <c r="DX881" t="str">
        <f>IF(Table1[[#This Row],[Ledger 11]]="","","No")</f>
        <v/>
      </c>
      <c r="DY881" t="str">
        <f>IF(Table1[[#This Row],[Ledger 11]]="","",IF(Table1[[#This Row],[Effect 11]]="Dr.","Yes","No"))</f>
        <v/>
      </c>
      <c r="DZ881" t="str">
        <f>IF(Table1[[#This Row],[Ledger 11]]="","",Table1[[#This Row],[Ledger 11]])</f>
        <v/>
      </c>
      <c r="EA881" t="str">
        <f>IF(Table1[[#This Row],[Ledger 11]]="","",IF(Table1[[#This Row],[Effect 11]]="Dr.",-Table1[[#This Row],[Amount 11]],Table1[[#This Row],[Amount 11]]))</f>
        <v/>
      </c>
      <c r="ED881" t="str">
        <f>IF(Table1[[#This Row],[Ledger 12]]="","","No")</f>
        <v/>
      </c>
      <c r="EE881" t="str">
        <f>IF(Table1[[#This Row],[Ledger 12]]="","",IF(Table1[[#This Row],[Effect 12]]="Dr.","Yes","No"))</f>
        <v/>
      </c>
      <c r="EF881" t="str">
        <f>IF(Table1[[#This Row],[Ledger 12]]="","",Table1[[#This Row],[Ledger 12]])</f>
        <v/>
      </c>
      <c r="EG881" t="str">
        <f>IF(Table1[[#This Row],[Ledger 12]]="","",IF(Table1[[#This Row],[Effect 12]]="Dr.",-Table1[[#This Row],[Amount 12]],Table1[[#This Row],[Amount 12]]))</f>
        <v/>
      </c>
      <c r="EJ881" t="str">
        <f>IF(Table1[[#This Row],[Ledger 13]]="","","No")</f>
        <v/>
      </c>
      <c r="EK881" t="str">
        <f>IF(Table1[[#This Row],[Ledger 13]]="","",IF(Table1[[#This Row],[Effect 13]]="Dr.","Yes","No"))</f>
        <v/>
      </c>
      <c r="EL881" t="str">
        <f>IF(Table1[[#This Row],[Ledger 13]]="","",Table1[[#This Row],[Ledger 13]])</f>
        <v/>
      </c>
      <c r="EM881" t="str">
        <f>IF(Table1[[#This Row],[Ledger 13]]="","",IF(Table1[[#This Row],[Effect 13]]="Dr.",-Table1[[#This Row],[Amount 13]],Table1[[#This Row],[Amount 13]]))</f>
        <v/>
      </c>
      <c r="EP881" t="str">
        <f>IF(Table1[[#This Row],[Ledger 14]]="","","No")</f>
        <v/>
      </c>
      <c r="EQ881" t="str">
        <f>IF(Table1[[#This Row],[Ledger 14]]="","",IF(Table1[[#This Row],[Effect 14]]="Dr.","Yes","No"))</f>
        <v/>
      </c>
      <c r="ER881" t="str">
        <f>IF(Table1[[#This Row],[Ledger 14]]="","",Table1[[#This Row],[Ledger 14]])</f>
        <v/>
      </c>
      <c r="ES881" t="str">
        <f>IF(Table1[[#This Row],[Ledger 14]]="","",IF(Table1[[#This Row],[Effect 14]]="Dr.",-Table1[[#This Row],[Amount 14]],Table1[[#This Row],[Amount 14]]))</f>
        <v/>
      </c>
      <c r="EV881" t="str">
        <f>IF(Table1[[#This Row],[Ledger 15]]="","","No")</f>
        <v/>
      </c>
      <c r="EW881" t="str">
        <f>IF(Table1[[#This Row],[Ledger 15]]="","",IF(Table1[[#This Row],[Effect 15]]="Dr.","Yes","No"))</f>
        <v/>
      </c>
      <c r="EX881" t="str">
        <f>IF(Table1[[#This Row],[Ledger 15]]="","",Table1[[#This Row],[Ledger 15]])</f>
        <v/>
      </c>
      <c r="EY881" t="str">
        <f>IF(Table1[[#This Row],[Ledger 15]]="","",IF(Table1[[#This Row],[Effect 15]]="Dr.",-Table1[[#This Row],[Amount 15]],Table1[[#This Row],[Amount 15]]))</f>
        <v/>
      </c>
      <c r="FD8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1">
        <f>IF(Table1[[#This Row],[Date]]="",0,IF(AND(Table1[[#This Row],[Date]]&gt;=$FE$2,Table1[[#This Row],[Date]]&lt;=$FE$3),0,1))</f>
        <v>0</v>
      </c>
      <c r="FF881">
        <f>IF(Table1[[#This Row],[Date]]="",0,IF(TYPE(VLOOKUP(Table1[[#This Row],[Voucher Type]],Table1[[#All],[Voucher Type Master]],1,FALSE))=16,1,0))</f>
        <v>0</v>
      </c>
      <c r="FG881">
        <f>IF(TYPE(IF(Table1[[#This Row],[Date]]="",0,IF(VLOOKUP(Table1[[#This Row],[Voucher Type]],$FY$5:$FZ$13,2,0)=Table1[[#This Row],[Effect 1]],0,1)))=16,1,0)</f>
        <v>0</v>
      </c>
      <c r="FH8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1">
        <f>IF(LEN(Table1[[#This Row],[Ledger 1]])&gt;0,IF(TYPE(VLOOKUP(Table1[[#This Row],[Ledger 1]],GZ:GZ,1,0))=16,1,0),0)</f>
        <v>0</v>
      </c>
      <c r="FJ881">
        <f>IF(LEN(Table1[[#This Row],[Ledger 2]])&gt;0,IF(TYPE(VLOOKUP(Table1[[#This Row],[Ledger 2]],GZ:GZ,1,0))=16,1,0),0)</f>
        <v>0</v>
      </c>
      <c r="FK881">
        <f>IF(LEN(Table1[[#This Row],[Ledger 3]])&gt;0,IF(TYPE(VLOOKUP(Table1[[#This Row],[Ledger 3]],GZ:GZ,1,0))=16,1,0),0)</f>
        <v>0</v>
      </c>
      <c r="FL881">
        <f>IF(LEN(Table1[[#This Row],[Ledger 4]])&gt;0,IF(TYPE(VLOOKUP(Table1[[#This Row],[Ledger 4]],GZ:GZ,1,0))=16,1,0),0)</f>
        <v>0</v>
      </c>
      <c r="FM881">
        <f>IF(LEN(Table1[[#This Row],[Ledger 5]])&gt;0,IF(TYPE(VLOOKUP(Table1[[#This Row],[Ledger 5]],GZ:GZ,1,0))=16,1,0),0)</f>
        <v>0</v>
      </c>
      <c r="FN881">
        <f>IF(LEN(Table1[[#This Row],[Ledger 6]])&gt;0,IF(TYPE(VLOOKUP(Table1[[#This Row],[Ledger 6]],$GZ:$GZ,1,0))=16,1,0),0)</f>
        <v>0</v>
      </c>
      <c r="FO881">
        <f>IF(LEN(Table1[[#This Row],[Ledger 7]])&gt;0,IF(TYPE(VLOOKUP(Table1[[#This Row],[Ledger 7]],$GZ:$GZ,1,0))=16,1,0),0)</f>
        <v>0</v>
      </c>
      <c r="FP881">
        <f>IF(LEN(Table1[[#This Row],[Ledger 8]])&gt;0,IF(TYPE(VLOOKUP(Table1[[#This Row],[Ledger 8]],$GZ:$GZ,1,0))=16,1,0),0)</f>
        <v>0</v>
      </c>
      <c r="FQ881">
        <f>IF(LEN(Table1[[#This Row],[Ledger 9]])&gt;0,IF(TYPE(VLOOKUP(Table1[[#This Row],[Ledger 9]],$GZ:$GZ,1,0))=16,1,0),0)</f>
        <v>0</v>
      </c>
      <c r="FR881">
        <f>IF(LEN(Table1[[#This Row],[Ledger 10]])&gt;0,IF(TYPE(VLOOKUP(Table1[[#This Row],[Ledger 10]],$GZ:$GZ,1,0))=16,1,0),0)</f>
        <v>0</v>
      </c>
      <c r="FS881">
        <f>IF(LEN(Table1[[#This Row],[Ledger 11]])&gt;0,IF(TYPE(VLOOKUP(Table1[[#This Row],[Ledger 11]],$GZ:$GZ,1,0))=16,1,0),0)</f>
        <v>0</v>
      </c>
      <c r="FT881">
        <f>IF(LEN(Table1[[#This Row],[Ledger 12]])&gt;0,IF(TYPE(VLOOKUP(Table1[[#This Row],[Ledger 12]],$GZ:$GZ,1,0))=16,1,0),0)</f>
        <v>0</v>
      </c>
      <c r="FU881">
        <f>IF(LEN(Table1[[#This Row],[Ledger 13]])&gt;0,IF(TYPE(VLOOKUP(Table1[[#This Row],[Ledger 13]],$GZ:$GZ,1,0))=16,1,0),0)</f>
        <v>0</v>
      </c>
      <c r="FV881">
        <f>IF(LEN(Table1[[#This Row],[Ledger 14]])&gt;0,IF(TYPE(VLOOKUP(Table1[[#This Row],[Ledger 14]],$GZ:$GZ,1,0))=16,1,0),0)</f>
        <v>0</v>
      </c>
      <c r="FW881">
        <f>IF(LEN(Table1[[#This Row],[Ledger 15]])&gt;0,IF(TYPE(VLOOKUP(Table1[[#This Row],[Ledger 15]],$GZ:$GZ,1,0))=16,1,0),0)</f>
        <v>0</v>
      </c>
    </row>
    <row r="882" spans="4:179" ht="33" customHeight="1" x14ac:dyDescent="0.45">
      <c r="D882" s="8">
        <f t="shared" si="22"/>
        <v>877</v>
      </c>
      <c r="E882" s="32"/>
      <c r="F882" s="34"/>
      <c r="G882" s="34"/>
      <c r="H882" s="34"/>
      <c r="I882" s="34"/>
      <c r="J882" s="38"/>
      <c r="K882" s="33"/>
      <c r="L882" s="36"/>
      <c r="M882" s="35"/>
      <c r="N882" s="34"/>
      <c r="O882" s="41"/>
      <c r="P882" s="35"/>
      <c r="Q882" s="34"/>
      <c r="R882" s="37"/>
      <c r="S882" s="35"/>
      <c r="T882" s="34"/>
      <c r="U882" s="37"/>
      <c r="V882" s="35"/>
      <c r="W882" s="34"/>
      <c r="X882" s="37"/>
      <c r="Y882" s="35"/>
      <c r="Z882" s="34"/>
      <c r="AA882" s="37"/>
      <c r="AB882" s="35"/>
      <c r="AC882" s="34"/>
      <c r="AD882" s="37"/>
      <c r="AE882" s="35"/>
      <c r="AF882" s="34"/>
      <c r="AG882" s="37"/>
      <c r="AH882" s="35"/>
      <c r="AI882" s="34"/>
      <c r="AJ882" s="37"/>
      <c r="AK882" s="35"/>
      <c r="AL882" s="34"/>
      <c r="AM882" s="37"/>
      <c r="AN882" s="35"/>
      <c r="AO882" s="34"/>
      <c r="AP882" s="37"/>
      <c r="AQ882" s="35"/>
      <c r="AR882" s="34"/>
      <c r="AS882" s="37"/>
      <c r="AT882" s="35"/>
      <c r="AU882" s="34"/>
      <c r="AV882" s="37"/>
      <c r="AW882" s="35"/>
      <c r="AX882" s="34"/>
      <c r="AY882" s="37"/>
      <c r="AZ882" s="35"/>
      <c r="BA882" s="34"/>
      <c r="BB882" s="37"/>
      <c r="BC8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2" s="7"/>
      <c r="BF882" t="str">
        <f>IF(Table1[[#This Row],[Date]]="","","&amp;lt;VOUCHER REMOTEID="&amp;""""&amp;$A$11&amp;$A$13&amp;ROW()&amp;""""&amp;" VCHTYPE="""&amp;F882&amp;""" ACTION="""&amp;"Create"&amp;"""&amp;gt;")</f>
        <v/>
      </c>
      <c r="BG882" t="str">
        <f>IF(Table1[[#This Row],[Date]]="","",TEXT(Table1[[#This Row],[Date]],"yyyymmdd"))</f>
        <v/>
      </c>
      <c r="BH882" t="str">
        <f>Table1[[#This Row],[Date2]]</f>
        <v/>
      </c>
      <c r="BI882" t="str">
        <f>IF(Table1[[#This Row],[Date]]="","",Table1[[#This Row],[Voucher Type]])</f>
        <v/>
      </c>
      <c r="BJ882" t="str">
        <f>IF(Table1[[#This Row],[Ref No / Invoice No]]="","",Table1[[#This Row],[Ref No / Invoice No]])</f>
        <v/>
      </c>
      <c r="BK882" t="str">
        <f>IF(Table1[[#This Row],[Voucher No]]="","",Table1[[#This Row],[Voucher No]])</f>
        <v/>
      </c>
      <c r="BL882" t="str">
        <f>IF(Table1[[#This Row],[Date]]="","",Table1[[#This Row],[Narration]])</f>
        <v/>
      </c>
      <c r="BM882" t="str">
        <f>IF(Table1[[#This Row],[Date]]="","",$A$11&amp;$A$13&amp;ROW())</f>
        <v/>
      </c>
      <c r="BN882" t="str">
        <f>IF(Table1[[#This Row],[Date]]="","",$A$13)</f>
        <v/>
      </c>
      <c r="BP882" t="str">
        <f>IF(Table1[[#This Row],[Ledger 1]]="","","No")</f>
        <v/>
      </c>
      <c r="BQ882" t="str">
        <f>IF(Table1[[#This Row],[Date]]="","",IF(Table1[[#This Row],[Effect 1]]="Dr.","Yes","No"))</f>
        <v/>
      </c>
      <c r="BR882" t="str">
        <f>IF(Table1[[#This Row],[Date]]="","",Table1[[#This Row],[Ledger 1]])</f>
        <v/>
      </c>
      <c r="BS882" t="str">
        <f>IF(Table1[[#This Row],[Date]]="","",IF(Table1[[#This Row],[Effect 1]]="Dr.",-Table1[[#This Row],[Amount 1]],Table1[[#This Row],[Amount 1]]))</f>
        <v/>
      </c>
      <c r="BV882" t="str">
        <f>IF(Table1[[#This Row],[Ledger 2]]="","","No")</f>
        <v/>
      </c>
      <c r="BW882" t="str">
        <f>IF(Table1[[#This Row],[Date]]="","",IF(Table1[[#This Row],[Effect 2]]="Dr.","Yes","No"))</f>
        <v/>
      </c>
      <c r="BX882" t="str">
        <f>IF(Table1[[#This Row],[Date]]="","",Table1[[#This Row],[Ledger 2]])</f>
        <v/>
      </c>
      <c r="BY882" t="str">
        <f>IF(Table1[[#This Row],[Date]]="","",IF(Table1[[#This Row],[Effect 2]]="Dr.",-Table1[[#This Row],[Amount 2]],Table1[[#This Row],[Amount 2]]))</f>
        <v/>
      </c>
      <c r="CB882" t="str">
        <f>IF(Table1[[#This Row],[Ledger 3]]="","","No")</f>
        <v/>
      </c>
      <c r="CC882" t="str">
        <f>IF(Table1[[#This Row],[Ledger 3]]="","",IF(Table1[[#This Row],[Effect 3]]="Dr.","Yes","No"))</f>
        <v/>
      </c>
      <c r="CD882" t="str">
        <f>IF(Table1[[#This Row],[Ledger 3]]="","",Table1[[#This Row],[Ledger 3]])</f>
        <v/>
      </c>
      <c r="CE882" t="str">
        <f>IF(Table1[[#This Row],[Ledger 3]]="","",IF(Table1[[#This Row],[Effect 3]]="Dr.",-Table1[[#This Row],[Amount 3]],Table1[[#This Row],[Amount 3]]))</f>
        <v/>
      </c>
      <c r="CH882" t="str">
        <f>IF(Table1[[#This Row],[Ledger 4]]="","","No")</f>
        <v/>
      </c>
      <c r="CI882" t="str">
        <f>IF(Table1[[#This Row],[Ledger 4]]="","",IF(Table1[[#This Row],[Effect 4]]="Dr.","Yes","No"))</f>
        <v/>
      </c>
      <c r="CJ882" t="str">
        <f>IF(Table1[[#This Row],[Ledger 4]]="","",Table1[[#This Row],[Ledger 4]])</f>
        <v/>
      </c>
      <c r="CK882" t="str">
        <f>IF(Table1[[#This Row],[Ledger 4]]="","",IF(Table1[[#This Row],[Effect 4]]="Dr.",-Table1[[#This Row],[Amount 4]],Table1[[#This Row],[Amount 4]]))</f>
        <v/>
      </c>
      <c r="CN882" t="str">
        <f>IF(Table1[[#This Row],[Ledger 5]]="","","No")</f>
        <v/>
      </c>
      <c r="CO882" t="str">
        <f>IF(Table1[[#This Row],[Ledger 5]]="","",IF(Table1[[#This Row],[Effect 5]]="Dr.","Yes","No"))</f>
        <v/>
      </c>
      <c r="CP882" t="str">
        <f>IF(Table1[[#This Row],[Ledger 5]]="","",Table1[[#This Row],[Ledger 5]])</f>
        <v/>
      </c>
      <c r="CQ882" t="str">
        <f>IF(Table1[[#This Row],[Ledger 5]]="","",IF(Table1[[#This Row],[Effect 5]]="Dr.",-Table1[[#This Row],[Amount 5]],Table1[[#This Row],[Amount 5]]))</f>
        <v/>
      </c>
      <c r="CT882" t="str">
        <f>IF(Table1[[#This Row],[Ledger 6]]="","","No")</f>
        <v/>
      </c>
      <c r="CU882" t="str">
        <f>IF(Table1[[#This Row],[Ledger 6]]="","",IF(Table1[[#This Row],[Effect 6]]="Dr.","Yes","No"))</f>
        <v/>
      </c>
      <c r="CV882" t="str">
        <f>IF(Table1[[#This Row],[Ledger 6]]="","",Table1[[#This Row],[Ledger 6]])</f>
        <v/>
      </c>
      <c r="CW882" t="str">
        <f>IF(Table1[[#This Row],[Ledger 6]]="","",IF(Table1[[#This Row],[Effect 6]]="Dr.",-Table1[[#This Row],[Amount 6]],Table1[[#This Row],[Amount 6]]))</f>
        <v/>
      </c>
      <c r="CZ882" t="str">
        <f>IF(Table1[[#This Row],[Ledger 7]]="","","No")</f>
        <v/>
      </c>
      <c r="DA882" t="str">
        <f>IF(Table1[[#This Row],[Ledger 7]]="","",IF(Table1[[#This Row],[Effect 7]]="Dr.","Yes","No"))</f>
        <v/>
      </c>
      <c r="DB882" t="str">
        <f>IF(Table1[[#This Row],[Ledger 7]]="","",Table1[[#This Row],[Ledger 7]])</f>
        <v/>
      </c>
      <c r="DC882" t="str">
        <f>IF(Table1[[#This Row],[Ledger 7]]="","",IF(Table1[[#This Row],[Effect 7]]="Dr.",-Table1[[#This Row],[Amount 7]],Table1[[#This Row],[Amount 7]]))</f>
        <v/>
      </c>
      <c r="DF882" t="str">
        <f>IF(Table1[[#This Row],[Ledger 8]]="","","No")</f>
        <v/>
      </c>
      <c r="DG882" t="str">
        <f>IF(Table1[[#This Row],[Ledger 8]]="","",IF(Table1[[#This Row],[Effect 8]]="Dr.","Yes","No"))</f>
        <v/>
      </c>
      <c r="DH882" t="str">
        <f>IF(Table1[[#This Row],[Ledger 8]]="","",Table1[[#This Row],[Ledger 8]])</f>
        <v/>
      </c>
      <c r="DI882" t="str">
        <f>IF(Table1[[#This Row],[Ledger 8]]="","",IF(Table1[[#This Row],[Effect 8]]="Dr.",-Table1[[#This Row],[Amount 8]],Table1[[#This Row],[Amount 8]]))</f>
        <v/>
      </c>
      <c r="DL882" t="str">
        <f>IF(Table1[[#This Row],[Ledger 9]]="","","No")</f>
        <v/>
      </c>
      <c r="DM882" t="str">
        <f>IF(Table1[[#This Row],[Ledger 9]]="","",IF(Table1[[#This Row],[Effect 9]]="Dr.","Yes","No"))</f>
        <v/>
      </c>
      <c r="DN882" t="str">
        <f>IF(Table1[[#This Row],[Ledger 9]]="","",Table1[[#This Row],[Ledger 9]])</f>
        <v/>
      </c>
      <c r="DO882" t="str">
        <f>IF(Table1[[#This Row],[Ledger 9]]="","",IF(Table1[[#This Row],[Effect 9]]="Dr.",-Table1[[#This Row],[Amount 9]],Table1[[#This Row],[Amount 9]]))</f>
        <v/>
      </c>
      <c r="DR882" t="str">
        <f>IF(Table1[[#This Row],[Ledger 10]]="","","No")</f>
        <v/>
      </c>
      <c r="DS882" t="str">
        <f>IF(Table1[[#This Row],[Ledger 10]]="","",IF(Table1[[#This Row],[Effect 10]]="Dr.","Yes","No"))</f>
        <v/>
      </c>
      <c r="DT882" t="str">
        <f>IF(Table1[[#This Row],[Ledger 10]]="","",Table1[[#This Row],[Ledger 10]])</f>
        <v/>
      </c>
      <c r="DU882" t="str">
        <f>IF(Table1[[#This Row],[Ledger 10]]="","",IF(Table1[[#This Row],[Effect 10]]="Dr.",-Table1[[#This Row],[Amount 10]],Table1[[#This Row],[Amount 10]]))</f>
        <v/>
      </c>
      <c r="DX882" t="str">
        <f>IF(Table1[[#This Row],[Ledger 11]]="","","No")</f>
        <v/>
      </c>
      <c r="DY882" t="str">
        <f>IF(Table1[[#This Row],[Ledger 11]]="","",IF(Table1[[#This Row],[Effect 11]]="Dr.","Yes","No"))</f>
        <v/>
      </c>
      <c r="DZ882" t="str">
        <f>IF(Table1[[#This Row],[Ledger 11]]="","",Table1[[#This Row],[Ledger 11]])</f>
        <v/>
      </c>
      <c r="EA882" t="str">
        <f>IF(Table1[[#This Row],[Ledger 11]]="","",IF(Table1[[#This Row],[Effect 11]]="Dr.",-Table1[[#This Row],[Amount 11]],Table1[[#This Row],[Amount 11]]))</f>
        <v/>
      </c>
      <c r="ED882" t="str">
        <f>IF(Table1[[#This Row],[Ledger 12]]="","","No")</f>
        <v/>
      </c>
      <c r="EE882" t="str">
        <f>IF(Table1[[#This Row],[Ledger 12]]="","",IF(Table1[[#This Row],[Effect 12]]="Dr.","Yes","No"))</f>
        <v/>
      </c>
      <c r="EF882" t="str">
        <f>IF(Table1[[#This Row],[Ledger 12]]="","",Table1[[#This Row],[Ledger 12]])</f>
        <v/>
      </c>
      <c r="EG882" t="str">
        <f>IF(Table1[[#This Row],[Ledger 12]]="","",IF(Table1[[#This Row],[Effect 12]]="Dr.",-Table1[[#This Row],[Amount 12]],Table1[[#This Row],[Amount 12]]))</f>
        <v/>
      </c>
      <c r="EJ882" t="str">
        <f>IF(Table1[[#This Row],[Ledger 13]]="","","No")</f>
        <v/>
      </c>
      <c r="EK882" t="str">
        <f>IF(Table1[[#This Row],[Ledger 13]]="","",IF(Table1[[#This Row],[Effect 13]]="Dr.","Yes","No"))</f>
        <v/>
      </c>
      <c r="EL882" t="str">
        <f>IF(Table1[[#This Row],[Ledger 13]]="","",Table1[[#This Row],[Ledger 13]])</f>
        <v/>
      </c>
      <c r="EM882" t="str">
        <f>IF(Table1[[#This Row],[Ledger 13]]="","",IF(Table1[[#This Row],[Effect 13]]="Dr.",-Table1[[#This Row],[Amount 13]],Table1[[#This Row],[Amount 13]]))</f>
        <v/>
      </c>
      <c r="EP882" t="str">
        <f>IF(Table1[[#This Row],[Ledger 14]]="","","No")</f>
        <v/>
      </c>
      <c r="EQ882" t="str">
        <f>IF(Table1[[#This Row],[Ledger 14]]="","",IF(Table1[[#This Row],[Effect 14]]="Dr.","Yes","No"))</f>
        <v/>
      </c>
      <c r="ER882" t="str">
        <f>IF(Table1[[#This Row],[Ledger 14]]="","",Table1[[#This Row],[Ledger 14]])</f>
        <v/>
      </c>
      <c r="ES882" t="str">
        <f>IF(Table1[[#This Row],[Ledger 14]]="","",IF(Table1[[#This Row],[Effect 14]]="Dr.",-Table1[[#This Row],[Amount 14]],Table1[[#This Row],[Amount 14]]))</f>
        <v/>
      </c>
      <c r="EV882" t="str">
        <f>IF(Table1[[#This Row],[Ledger 15]]="","","No")</f>
        <v/>
      </c>
      <c r="EW882" t="str">
        <f>IF(Table1[[#This Row],[Ledger 15]]="","",IF(Table1[[#This Row],[Effect 15]]="Dr.","Yes","No"))</f>
        <v/>
      </c>
      <c r="EX882" t="str">
        <f>IF(Table1[[#This Row],[Ledger 15]]="","",Table1[[#This Row],[Ledger 15]])</f>
        <v/>
      </c>
      <c r="EY882" t="str">
        <f>IF(Table1[[#This Row],[Ledger 15]]="","",IF(Table1[[#This Row],[Effect 15]]="Dr.",-Table1[[#This Row],[Amount 15]],Table1[[#This Row],[Amount 15]]))</f>
        <v/>
      </c>
      <c r="FD8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2">
        <f>IF(Table1[[#This Row],[Date]]="",0,IF(AND(Table1[[#This Row],[Date]]&gt;=$FE$2,Table1[[#This Row],[Date]]&lt;=$FE$3),0,1))</f>
        <v>0</v>
      </c>
      <c r="FF882">
        <f>IF(Table1[[#This Row],[Date]]="",0,IF(TYPE(VLOOKUP(Table1[[#This Row],[Voucher Type]],Table1[[#All],[Voucher Type Master]],1,FALSE))=16,1,0))</f>
        <v>0</v>
      </c>
      <c r="FG882">
        <f>IF(TYPE(IF(Table1[[#This Row],[Date]]="",0,IF(VLOOKUP(Table1[[#This Row],[Voucher Type]],$FY$5:$FZ$13,2,0)=Table1[[#This Row],[Effect 1]],0,1)))=16,1,0)</f>
        <v>0</v>
      </c>
      <c r="FH8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2">
        <f>IF(LEN(Table1[[#This Row],[Ledger 1]])&gt;0,IF(TYPE(VLOOKUP(Table1[[#This Row],[Ledger 1]],GZ:GZ,1,0))=16,1,0),0)</f>
        <v>0</v>
      </c>
      <c r="FJ882">
        <f>IF(LEN(Table1[[#This Row],[Ledger 2]])&gt;0,IF(TYPE(VLOOKUP(Table1[[#This Row],[Ledger 2]],GZ:GZ,1,0))=16,1,0),0)</f>
        <v>0</v>
      </c>
      <c r="FK882">
        <f>IF(LEN(Table1[[#This Row],[Ledger 3]])&gt;0,IF(TYPE(VLOOKUP(Table1[[#This Row],[Ledger 3]],GZ:GZ,1,0))=16,1,0),0)</f>
        <v>0</v>
      </c>
      <c r="FL882">
        <f>IF(LEN(Table1[[#This Row],[Ledger 4]])&gt;0,IF(TYPE(VLOOKUP(Table1[[#This Row],[Ledger 4]],GZ:GZ,1,0))=16,1,0),0)</f>
        <v>0</v>
      </c>
      <c r="FM882">
        <f>IF(LEN(Table1[[#This Row],[Ledger 5]])&gt;0,IF(TYPE(VLOOKUP(Table1[[#This Row],[Ledger 5]],GZ:GZ,1,0))=16,1,0),0)</f>
        <v>0</v>
      </c>
      <c r="FN882">
        <f>IF(LEN(Table1[[#This Row],[Ledger 6]])&gt;0,IF(TYPE(VLOOKUP(Table1[[#This Row],[Ledger 6]],$GZ:$GZ,1,0))=16,1,0),0)</f>
        <v>0</v>
      </c>
      <c r="FO882">
        <f>IF(LEN(Table1[[#This Row],[Ledger 7]])&gt;0,IF(TYPE(VLOOKUP(Table1[[#This Row],[Ledger 7]],$GZ:$GZ,1,0))=16,1,0),0)</f>
        <v>0</v>
      </c>
      <c r="FP882">
        <f>IF(LEN(Table1[[#This Row],[Ledger 8]])&gt;0,IF(TYPE(VLOOKUP(Table1[[#This Row],[Ledger 8]],$GZ:$GZ,1,0))=16,1,0),0)</f>
        <v>0</v>
      </c>
      <c r="FQ882">
        <f>IF(LEN(Table1[[#This Row],[Ledger 9]])&gt;0,IF(TYPE(VLOOKUP(Table1[[#This Row],[Ledger 9]],$GZ:$GZ,1,0))=16,1,0),0)</f>
        <v>0</v>
      </c>
      <c r="FR882">
        <f>IF(LEN(Table1[[#This Row],[Ledger 10]])&gt;0,IF(TYPE(VLOOKUP(Table1[[#This Row],[Ledger 10]],$GZ:$GZ,1,0))=16,1,0),0)</f>
        <v>0</v>
      </c>
      <c r="FS882">
        <f>IF(LEN(Table1[[#This Row],[Ledger 11]])&gt;0,IF(TYPE(VLOOKUP(Table1[[#This Row],[Ledger 11]],$GZ:$GZ,1,0))=16,1,0),0)</f>
        <v>0</v>
      </c>
      <c r="FT882">
        <f>IF(LEN(Table1[[#This Row],[Ledger 12]])&gt;0,IF(TYPE(VLOOKUP(Table1[[#This Row],[Ledger 12]],$GZ:$GZ,1,0))=16,1,0),0)</f>
        <v>0</v>
      </c>
      <c r="FU882">
        <f>IF(LEN(Table1[[#This Row],[Ledger 13]])&gt;0,IF(TYPE(VLOOKUP(Table1[[#This Row],[Ledger 13]],$GZ:$GZ,1,0))=16,1,0),0)</f>
        <v>0</v>
      </c>
      <c r="FV882">
        <f>IF(LEN(Table1[[#This Row],[Ledger 14]])&gt;0,IF(TYPE(VLOOKUP(Table1[[#This Row],[Ledger 14]],$GZ:$GZ,1,0))=16,1,0),0)</f>
        <v>0</v>
      </c>
      <c r="FW882">
        <f>IF(LEN(Table1[[#This Row],[Ledger 15]])&gt;0,IF(TYPE(VLOOKUP(Table1[[#This Row],[Ledger 15]],$GZ:$GZ,1,0))=16,1,0),0)</f>
        <v>0</v>
      </c>
    </row>
    <row r="883" spans="4:179" ht="33" customHeight="1" x14ac:dyDescent="0.45">
      <c r="D883" s="8">
        <f t="shared" si="22"/>
        <v>878</v>
      </c>
      <c r="E883" s="32"/>
      <c r="F883" s="34"/>
      <c r="G883" s="34"/>
      <c r="H883" s="34"/>
      <c r="I883" s="34"/>
      <c r="J883" s="38"/>
      <c r="K883" s="33"/>
      <c r="L883" s="36"/>
      <c r="M883" s="35"/>
      <c r="N883" s="34"/>
      <c r="O883" s="41"/>
      <c r="P883" s="35"/>
      <c r="Q883" s="34"/>
      <c r="R883" s="37"/>
      <c r="S883" s="35"/>
      <c r="T883" s="34"/>
      <c r="U883" s="37"/>
      <c r="V883" s="35"/>
      <c r="W883" s="34"/>
      <c r="X883" s="37"/>
      <c r="Y883" s="35"/>
      <c r="Z883" s="34"/>
      <c r="AA883" s="37"/>
      <c r="AB883" s="35"/>
      <c r="AC883" s="34"/>
      <c r="AD883" s="37"/>
      <c r="AE883" s="35"/>
      <c r="AF883" s="34"/>
      <c r="AG883" s="37"/>
      <c r="AH883" s="35"/>
      <c r="AI883" s="34"/>
      <c r="AJ883" s="37"/>
      <c r="AK883" s="35"/>
      <c r="AL883" s="34"/>
      <c r="AM883" s="37"/>
      <c r="AN883" s="35"/>
      <c r="AO883" s="34"/>
      <c r="AP883" s="37"/>
      <c r="AQ883" s="35"/>
      <c r="AR883" s="34"/>
      <c r="AS883" s="37"/>
      <c r="AT883" s="35"/>
      <c r="AU883" s="34"/>
      <c r="AV883" s="37"/>
      <c r="AW883" s="35"/>
      <c r="AX883" s="34"/>
      <c r="AY883" s="37"/>
      <c r="AZ883" s="35"/>
      <c r="BA883" s="34"/>
      <c r="BB883" s="37"/>
      <c r="BC8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3" s="7"/>
      <c r="BF883" t="str">
        <f>IF(Table1[[#This Row],[Date]]="","","&amp;lt;VOUCHER REMOTEID="&amp;""""&amp;$A$11&amp;$A$13&amp;ROW()&amp;""""&amp;" VCHTYPE="""&amp;F883&amp;""" ACTION="""&amp;"Create"&amp;"""&amp;gt;")</f>
        <v/>
      </c>
      <c r="BG883" t="str">
        <f>IF(Table1[[#This Row],[Date]]="","",TEXT(Table1[[#This Row],[Date]],"yyyymmdd"))</f>
        <v/>
      </c>
      <c r="BH883" t="str">
        <f>Table1[[#This Row],[Date2]]</f>
        <v/>
      </c>
      <c r="BI883" t="str">
        <f>IF(Table1[[#This Row],[Date]]="","",Table1[[#This Row],[Voucher Type]])</f>
        <v/>
      </c>
      <c r="BJ883" t="str">
        <f>IF(Table1[[#This Row],[Ref No / Invoice No]]="","",Table1[[#This Row],[Ref No / Invoice No]])</f>
        <v/>
      </c>
      <c r="BK883" t="str">
        <f>IF(Table1[[#This Row],[Voucher No]]="","",Table1[[#This Row],[Voucher No]])</f>
        <v/>
      </c>
      <c r="BL883" t="str">
        <f>IF(Table1[[#This Row],[Date]]="","",Table1[[#This Row],[Narration]])</f>
        <v/>
      </c>
      <c r="BM883" t="str">
        <f>IF(Table1[[#This Row],[Date]]="","",$A$11&amp;$A$13&amp;ROW())</f>
        <v/>
      </c>
      <c r="BN883" t="str">
        <f>IF(Table1[[#This Row],[Date]]="","",$A$13)</f>
        <v/>
      </c>
      <c r="BP883" t="str">
        <f>IF(Table1[[#This Row],[Ledger 1]]="","","No")</f>
        <v/>
      </c>
      <c r="BQ883" t="str">
        <f>IF(Table1[[#This Row],[Date]]="","",IF(Table1[[#This Row],[Effect 1]]="Dr.","Yes","No"))</f>
        <v/>
      </c>
      <c r="BR883" t="str">
        <f>IF(Table1[[#This Row],[Date]]="","",Table1[[#This Row],[Ledger 1]])</f>
        <v/>
      </c>
      <c r="BS883" t="str">
        <f>IF(Table1[[#This Row],[Date]]="","",IF(Table1[[#This Row],[Effect 1]]="Dr.",-Table1[[#This Row],[Amount 1]],Table1[[#This Row],[Amount 1]]))</f>
        <v/>
      </c>
      <c r="BV883" t="str">
        <f>IF(Table1[[#This Row],[Ledger 2]]="","","No")</f>
        <v/>
      </c>
      <c r="BW883" t="str">
        <f>IF(Table1[[#This Row],[Date]]="","",IF(Table1[[#This Row],[Effect 2]]="Dr.","Yes","No"))</f>
        <v/>
      </c>
      <c r="BX883" t="str">
        <f>IF(Table1[[#This Row],[Date]]="","",Table1[[#This Row],[Ledger 2]])</f>
        <v/>
      </c>
      <c r="BY883" t="str">
        <f>IF(Table1[[#This Row],[Date]]="","",IF(Table1[[#This Row],[Effect 2]]="Dr.",-Table1[[#This Row],[Amount 2]],Table1[[#This Row],[Amount 2]]))</f>
        <v/>
      </c>
      <c r="CB883" t="str">
        <f>IF(Table1[[#This Row],[Ledger 3]]="","","No")</f>
        <v/>
      </c>
      <c r="CC883" t="str">
        <f>IF(Table1[[#This Row],[Ledger 3]]="","",IF(Table1[[#This Row],[Effect 3]]="Dr.","Yes","No"))</f>
        <v/>
      </c>
      <c r="CD883" t="str">
        <f>IF(Table1[[#This Row],[Ledger 3]]="","",Table1[[#This Row],[Ledger 3]])</f>
        <v/>
      </c>
      <c r="CE883" t="str">
        <f>IF(Table1[[#This Row],[Ledger 3]]="","",IF(Table1[[#This Row],[Effect 3]]="Dr.",-Table1[[#This Row],[Amount 3]],Table1[[#This Row],[Amount 3]]))</f>
        <v/>
      </c>
      <c r="CH883" t="str">
        <f>IF(Table1[[#This Row],[Ledger 4]]="","","No")</f>
        <v/>
      </c>
      <c r="CI883" t="str">
        <f>IF(Table1[[#This Row],[Ledger 4]]="","",IF(Table1[[#This Row],[Effect 4]]="Dr.","Yes","No"))</f>
        <v/>
      </c>
      <c r="CJ883" t="str">
        <f>IF(Table1[[#This Row],[Ledger 4]]="","",Table1[[#This Row],[Ledger 4]])</f>
        <v/>
      </c>
      <c r="CK883" t="str">
        <f>IF(Table1[[#This Row],[Ledger 4]]="","",IF(Table1[[#This Row],[Effect 4]]="Dr.",-Table1[[#This Row],[Amount 4]],Table1[[#This Row],[Amount 4]]))</f>
        <v/>
      </c>
      <c r="CN883" t="str">
        <f>IF(Table1[[#This Row],[Ledger 5]]="","","No")</f>
        <v/>
      </c>
      <c r="CO883" t="str">
        <f>IF(Table1[[#This Row],[Ledger 5]]="","",IF(Table1[[#This Row],[Effect 5]]="Dr.","Yes","No"))</f>
        <v/>
      </c>
      <c r="CP883" t="str">
        <f>IF(Table1[[#This Row],[Ledger 5]]="","",Table1[[#This Row],[Ledger 5]])</f>
        <v/>
      </c>
      <c r="CQ883" t="str">
        <f>IF(Table1[[#This Row],[Ledger 5]]="","",IF(Table1[[#This Row],[Effect 5]]="Dr.",-Table1[[#This Row],[Amount 5]],Table1[[#This Row],[Amount 5]]))</f>
        <v/>
      </c>
      <c r="CT883" t="str">
        <f>IF(Table1[[#This Row],[Ledger 6]]="","","No")</f>
        <v/>
      </c>
      <c r="CU883" t="str">
        <f>IF(Table1[[#This Row],[Ledger 6]]="","",IF(Table1[[#This Row],[Effect 6]]="Dr.","Yes","No"))</f>
        <v/>
      </c>
      <c r="CV883" t="str">
        <f>IF(Table1[[#This Row],[Ledger 6]]="","",Table1[[#This Row],[Ledger 6]])</f>
        <v/>
      </c>
      <c r="CW883" t="str">
        <f>IF(Table1[[#This Row],[Ledger 6]]="","",IF(Table1[[#This Row],[Effect 6]]="Dr.",-Table1[[#This Row],[Amount 6]],Table1[[#This Row],[Amount 6]]))</f>
        <v/>
      </c>
      <c r="CZ883" t="str">
        <f>IF(Table1[[#This Row],[Ledger 7]]="","","No")</f>
        <v/>
      </c>
      <c r="DA883" t="str">
        <f>IF(Table1[[#This Row],[Ledger 7]]="","",IF(Table1[[#This Row],[Effect 7]]="Dr.","Yes","No"))</f>
        <v/>
      </c>
      <c r="DB883" t="str">
        <f>IF(Table1[[#This Row],[Ledger 7]]="","",Table1[[#This Row],[Ledger 7]])</f>
        <v/>
      </c>
      <c r="DC883" t="str">
        <f>IF(Table1[[#This Row],[Ledger 7]]="","",IF(Table1[[#This Row],[Effect 7]]="Dr.",-Table1[[#This Row],[Amount 7]],Table1[[#This Row],[Amount 7]]))</f>
        <v/>
      </c>
      <c r="DF883" t="str">
        <f>IF(Table1[[#This Row],[Ledger 8]]="","","No")</f>
        <v/>
      </c>
      <c r="DG883" t="str">
        <f>IF(Table1[[#This Row],[Ledger 8]]="","",IF(Table1[[#This Row],[Effect 8]]="Dr.","Yes","No"))</f>
        <v/>
      </c>
      <c r="DH883" t="str">
        <f>IF(Table1[[#This Row],[Ledger 8]]="","",Table1[[#This Row],[Ledger 8]])</f>
        <v/>
      </c>
      <c r="DI883" t="str">
        <f>IF(Table1[[#This Row],[Ledger 8]]="","",IF(Table1[[#This Row],[Effect 8]]="Dr.",-Table1[[#This Row],[Amount 8]],Table1[[#This Row],[Amount 8]]))</f>
        <v/>
      </c>
      <c r="DL883" t="str">
        <f>IF(Table1[[#This Row],[Ledger 9]]="","","No")</f>
        <v/>
      </c>
      <c r="DM883" t="str">
        <f>IF(Table1[[#This Row],[Ledger 9]]="","",IF(Table1[[#This Row],[Effect 9]]="Dr.","Yes","No"))</f>
        <v/>
      </c>
      <c r="DN883" t="str">
        <f>IF(Table1[[#This Row],[Ledger 9]]="","",Table1[[#This Row],[Ledger 9]])</f>
        <v/>
      </c>
      <c r="DO883" t="str">
        <f>IF(Table1[[#This Row],[Ledger 9]]="","",IF(Table1[[#This Row],[Effect 9]]="Dr.",-Table1[[#This Row],[Amount 9]],Table1[[#This Row],[Amount 9]]))</f>
        <v/>
      </c>
      <c r="DR883" t="str">
        <f>IF(Table1[[#This Row],[Ledger 10]]="","","No")</f>
        <v/>
      </c>
      <c r="DS883" t="str">
        <f>IF(Table1[[#This Row],[Ledger 10]]="","",IF(Table1[[#This Row],[Effect 10]]="Dr.","Yes","No"))</f>
        <v/>
      </c>
      <c r="DT883" t="str">
        <f>IF(Table1[[#This Row],[Ledger 10]]="","",Table1[[#This Row],[Ledger 10]])</f>
        <v/>
      </c>
      <c r="DU883" t="str">
        <f>IF(Table1[[#This Row],[Ledger 10]]="","",IF(Table1[[#This Row],[Effect 10]]="Dr.",-Table1[[#This Row],[Amount 10]],Table1[[#This Row],[Amount 10]]))</f>
        <v/>
      </c>
      <c r="DX883" t="str">
        <f>IF(Table1[[#This Row],[Ledger 11]]="","","No")</f>
        <v/>
      </c>
      <c r="DY883" t="str">
        <f>IF(Table1[[#This Row],[Ledger 11]]="","",IF(Table1[[#This Row],[Effect 11]]="Dr.","Yes","No"))</f>
        <v/>
      </c>
      <c r="DZ883" t="str">
        <f>IF(Table1[[#This Row],[Ledger 11]]="","",Table1[[#This Row],[Ledger 11]])</f>
        <v/>
      </c>
      <c r="EA883" t="str">
        <f>IF(Table1[[#This Row],[Ledger 11]]="","",IF(Table1[[#This Row],[Effect 11]]="Dr.",-Table1[[#This Row],[Amount 11]],Table1[[#This Row],[Amount 11]]))</f>
        <v/>
      </c>
      <c r="ED883" t="str">
        <f>IF(Table1[[#This Row],[Ledger 12]]="","","No")</f>
        <v/>
      </c>
      <c r="EE883" t="str">
        <f>IF(Table1[[#This Row],[Ledger 12]]="","",IF(Table1[[#This Row],[Effect 12]]="Dr.","Yes","No"))</f>
        <v/>
      </c>
      <c r="EF883" t="str">
        <f>IF(Table1[[#This Row],[Ledger 12]]="","",Table1[[#This Row],[Ledger 12]])</f>
        <v/>
      </c>
      <c r="EG883" t="str">
        <f>IF(Table1[[#This Row],[Ledger 12]]="","",IF(Table1[[#This Row],[Effect 12]]="Dr.",-Table1[[#This Row],[Amount 12]],Table1[[#This Row],[Amount 12]]))</f>
        <v/>
      </c>
      <c r="EJ883" t="str">
        <f>IF(Table1[[#This Row],[Ledger 13]]="","","No")</f>
        <v/>
      </c>
      <c r="EK883" t="str">
        <f>IF(Table1[[#This Row],[Ledger 13]]="","",IF(Table1[[#This Row],[Effect 13]]="Dr.","Yes","No"))</f>
        <v/>
      </c>
      <c r="EL883" t="str">
        <f>IF(Table1[[#This Row],[Ledger 13]]="","",Table1[[#This Row],[Ledger 13]])</f>
        <v/>
      </c>
      <c r="EM883" t="str">
        <f>IF(Table1[[#This Row],[Ledger 13]]="","",IF(Table1[[#This Row],[Effect 13]]="Dr.",-Table1[[#This Row],[Amount 13]],Table1[[#This Row],[Amount 13]]))</f>
        <v/>
      </c>
      <c r="EP883" t="str">
        <f>IF(Table1[[#This Row],[Ledger 14]]="","","No")</f>
        <v/>
      </c>
      <c r="EQ883" t="str">
        <f>IF(Table1[[#This Row],[Ledger 14]]="","",IF(Table1[[#This Row],[Effect 14]]="Dr.","Yes","No"))</f>
        <v/>
      </c>
      <c r="ER883" t="str">
        <f>IF(Table1[[#This Row],[Ledger 14]]="","",Table1[[#This Row],[Ledger 14]])</f>
        <v/>
      </c>
      <c r="ES883" t="str">
        <f>IF(Table1[[#This Row],[Ledger 14]]="","",IF(Table1[[#This Row],[Effect 14]]="Dr.",-Table1[[#This Row],[Amount 14]],Table1[[#This Row],[Amount 14]]))</f>
        <v/>
      </c>
      <c r="EV883" t="str">
        <f>IF(Table1[[#This Row],[Ledger 15]]="","","No")</f>
        <v/>
      </c>
      <c r="EW883" t="str">
        <f>IF(Table1[[#This Row],[Ledger 15]]="","",IF(Table1[[#This Row],[Effect 15]]="Dr.","Yes","No"))</f>
        <v/>
      </c>
      <c r="EX883" t="str">
        <f>IF(Table1[[#This Row],[Ledger 15]]="","",Table1[[#This Row],[Ledger 15]])</f>
        <v/>
      </c>
      <c r="EY883" t="str">
        <f>IF(Table1[[#This Row],[Ledger 15]]="","",IF(Table1[[#This Row],[Effect 15]]="Dr.",-Table1[[#This Row],[Amount 15]],Table1[[#This Row],[Amount 15]]))</f>
        <v/>
      </c>
      <c r="FD8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3">
        <f>IF(Table1[[#This Row],[Date]]="",0,IF(AND(Table1[[#This Row],[Date]]&gt;=$FE$2,Table1[[#This Row],[Date]]&lt;=$FE$3),0,1))</f>
        <v>0</v>
      </c>
      <c r="FF883">
        <f>IF(Table1[[#This Row],[Date]]="",0,IF(TYPE(VLOOKUP(Table1[[#This Row],[Voucher Type]],Table1[[#All],[Voucher Type Master]],1,FALSE))=16,1,0))</f>
        <v>0</v>
      </c>
      <c r="FG883">
        <f>IF(TYPE(IF(Table1[[#This Row],[Date]]="",0,IF(VLOOKUP(Table1[[#This Row],[Voucher Type]],$FY$5:$FZ$13,2,0)=Table1[[#This Row],[Effect 1]],0,1)))=16,1,0)</f>
        <v>0</v>
      </c>
      <c r="FH8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3">
        <f>IF(LEN(Table1[[#This Row],[Ledger 1]])&gt;0,IF(TYPE(VLOOKUP(Table1[[#This Row],[Ledger 1]],GZ:GZ,1,0))=16,1,0),0)</f>
        <v>0</v>
      </c>
      <c r="FJ883">
        <f>IF(LEN(Table1[[#This Row],[Ledger 2]])&gt;0,IF(TYPE(VLOOKUP(Table1[[#This Row],[Ledger 2]],GZ:GZ,1,0))=16,1,0),0)</f>
        <v>0</v>
      </c>
      <c r="FK883">
        <f>IF(LEN(Table1[[#This Row],[Ledger 3]])&gt;0,IF(TYPE(VLOOKUP(Table1[[#This Row],[Ledger 3]],GZ:GZ,1,0))=16,1,0),0)</f>
        <v>0</v>
      </c>
      <c r="FL883">
        <f>IF(LEN(Table1[[#This Row],[Ledger 4]])&gt;0,IF(TYPE(VLOOKUP(Table1[[#This Row],[Ledger 4]],GZ:GZ,1,0))=16,1,0),0)</f>
        <v>0</v>
      </c>
      <c r="FM883">
        <f>IF(LEN(Table1[[#This Row],[Ledger 5]])&gt;0,IF(TYPE(VLOOKUP(Table1[[#This Row],[Ledger 5]],GZ:GZ,1,0))=16,1,0),0)</f>
        <v>0</v>
      </c>
      <c r="FN883">
        <f>IF(LEN(Table1[[#This Row],[Ledger 6]])&gt;0,IF(TYPE(VLOOKUP(Table1[[#This Row],[Ledger 6]],$GZ:$GZ,1,0))=16,1,0),0)</f>
        <v>0</v>
      </c>
      <c r="FO883">
        <f>IF(LEN(Table1[[#This Row],[Ledger 7]])&gt;0,IF(TYPE(VLOOKUP(Table1[[#This Row],[Ledger 7]],$GZ:$GZ,1,0))=16,1,0),0)</f>
        <v>0</v>
      </c>
      <c r="FP883">
        <f>IF(LEN(Table1[[#This Row],[Ledger 8]])&gt;0,IF(TYPE(VLOOKUP(Table1[[#This Row],[Ledger 8]],$GZ:$GZ,1,0))=16,1,0),0)</f>
        <v>0</v>
      </c>
      <c r="FQ883">
        <f>IF(LEN(Table1[[#This Row],[Ledger 9]])&gt;0,IF(TYPE(VLOOKUP(Table1[[#This Row],[Ledger 9]],$GZ:$GZ,1,0))=16,1,0),0)</f>
        <v>0</v>
      </c>
      <c r="FR883">
        <f>IF(LEN(Table1[[#This Row],[Ledger 10]])&gt;0,IF(TYPE(VLOOKUP(Table1[[#This Row],[Ledger 10]],$GZ:$GZ,1,0))=16,1,0),0)</f>
        <v>0</v>
      </c>
      <c r="FS883">
        <f>IF(LEN(Table1[[#This Row],[Ledger 11]])&gt;0,IF(TYPE(VLOOKUP(Table1[[#This Row],[Ledger 11]],$GZ:$GZ,1,0))=16,1,0),0)</f>
        <v>0</v>
      </c>
      <c r="FT883">
        <f>IF(LEN(Table1[[#This Row],[Ledger 12]])&gt;0,IF(TYPE(VLOOKUP(Table1[[#This Row],[Ledger 12]],$GZ:$GZ,1,0))=16,1,0),0)</f>
        <v>0</v>
      </c>
      <c r="FU883">
        <f>IF(LEN(Table1[[#This Row],[Ledger 13]])&gt;0,IF(TYPE(VLOOKUP(Table1[[#This Row],[Ledger 13]],$GZ:$GZ,1,0))=16,1,0),0)</f>
        <v>0</v>
      </c>
      <c r="FV883">
        <f>IF(LEN(Table1[[#This Row],[Ledger 14]])&gt;0,IF(TYPE(VLOOKUP(Table1[[#This Row],[Ledger 14]],$GZ:$GZ,1,0))=16,1,0),0)</f>
        <v>0</v>
      </c>
      <c r="FW883">
        <f>IF(LEN(Table1[[#This Row],[Ledger 15]])&gt;0,IF(TYPE(VLOOKUP(Table1[[#This Row],[Ledger 15]],$GZ:$GZ,1,0))=16,1,0),0)</f>
        <v>0</v>
      </c>
    </row>
    <row r="884" spans="4:179" ht="33" customHeight="1" x14ac:dyDescent="0.45">
      <c r="D884" s="8">
        <f t="shared" si="22"/>
        <v>879</v>
      </c>
      <c r="E884" s="32"/>
      <c r="F884" s="34"/>
      <c r="G884" s="34"/>
      <c r="H884" s="34"/>
      <c r="I884" s="34"/>
      <c r="J884" s="38"/>
      <c r="K884" s="33"/>
      <c r="L884" s="36"/>
      <c r="M884" s="35"/>
      <c r="N884" s="34"/>
      <c r="O884" s="41"/>
      <c r="P884" s="35"/>
      <c r="Q884" s="34"/>
      <c r="R884" s="37"/>
      <c r="S884" s="35"/>
      <c r="T884" s="34"/>
      <c r="U884" s="37"/>
      <c r="V884" s="35"/>
      <c r="W884" s="34"/>
      <c r="X884" s="37"/>
      <c r="Y884" s="35"/>
      <c r="Z884" s="34"/>
      <c r="AA884" s="37"/>
      <c r="AB884" s="35"/>
      <c r="AC884" s="34"/>
      <c r="AD884" s="37"/>
      <c r="AE884" s="35"/>
      <c r="AF884" s="34"/>
      <c r="AG884" s="37"/>
      <c r="AH884" s="35"/>
      <c r="AI884" s="34"/>
      <c r="AJ884" s="37"/>
      <c r="AK884" s="35"/>
      <c r="AL884" s="34"/>
      <c r="AM884" s="37"/>
      <c r="AN884" s="35"/>
      <c r="AO884" s="34"/>
      <c r="AP884" s="37"/>
      <c r="AQ884" s="35"/>
      <c r="AR884" s="34"/>
      <c r="AS884" s="37"/>
      <c r="AT884" s="35"/>
      <c r="AU884" s="34"/>
      <c r="AV884" s="37"/>
      <c r="AW884" s="35"/>
      <c r="AX884" s="34"/>
      <c r="AY884" s="37"/>
      <c r="AZ884" s="35"/>
      <c r="BA884" s="34"/>
      <c r="BB884" s="37"/>
      <c r="BC8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4" s="7"/>
      <c r="BF884" t="str">
        <f>IF(Table1[[#This Row],[Date]]="","","&amp;lt;VOUCHER REMOTEID="&amp;""""&amp;$A$11&amp;$A$13&amp;ROW()&amp;""""&amp;" VCHTYPE="""&amp;F884&amp;""" ACTION="""&amp;"Create"&amp;"""&amp;gt;")</f>
        <v/>
      </c>
      <c r="BG884" t="str">
        <f>IF(Table1[[#This Row],[Date]]="","",TEXT(Table1[[#This Row],[Date]],"yyyymmdd"))</f>
        <v/>
      </c>
      <c r="BH884" t="str">
        <f>Table1[[#This Row],[Date2]]</f>
        <v/>
      </c>
      <c r="BI884" t="str">
        <f>IF(Table1[[#This Row],[Date]]="","",Table1[[#This Row],[Voucher Type]])</f>
        <v/>
      </c>
      <c r="BJ884" t="str">
        <f>IF(Table1[[#This Row],[Ref No / Invoice No]]="","",Table1[[#This Row],[Ref No / Invoice No]])</f>
        <v/>
      </c>
      <c r="BK884" t="str">
        <f>IF(Table1[[#This Row],[Voucher No]]="","",Table1[[#This Row],[Voucher No]])</f>
        <v/>
      </c>
      <c r="BL884" t="str">
        <f>IF(Table1[[#This Row],[Date]]="","",Table1[[#This Row],[Narration]])</f>
        <v/>
      </c>
      <c r="BM884" t="str">
        <f>IF(Table1[[#This Row],[Date]]="","",$A$11&amp;$A$13&amp;ROW())</f>
        <v/>
      </c>
      <c r="BN884" t="str">
        <f>IF(Table1[[#This Row],[Date]]="","",$A$13)</f>
        <v/>
      </c>
      <c r="BP884" t="str">
        <f>IF(Table1[[#This Row],[Ledger 1]]="","","No")</f>
        <v/>
      </c>
      <c r="BQ884" t="str">
        <f>IF(Table1[[#This Row],[Date]]="","",IF(Table1[[#This Row],[Effect 1]]="Dr.","Yes","No"))</f>
        <v/>
      </c>
      <c r="BR884" t="str">
        <f>IF(Table1[[#This Row],[Date]]="","",Table1[[#This Row],[Ledger 1]])</f>
        <v/>
      </c>
      <c r="BS884" t="str">
        <f>IF(Table1[[#This Row],[Date]]="","",IF(Table1[[#This Row],[Effect 1]]="Dr.",-Table1[[#This Row],[Amount 1]],Table1[[#This Row],[Amount 1]]))</f>
        <v/>
      </c>
      <c r="BV884" t="str">
        <f>IF(Table1[[#This Row],[Ledger 2]]="","","No")</f>
        <v/>
      </c>
      <c r="BW884" t="str">
        <f>IF(Table1[[#This Row],[Date]]="","",IF(Table1[[#This Row],[Effect 2]]="Dr.","Yes","No"))</f>
        <v/>
      </c>
      <c r="BX884" t="str">
        <f>IF(Table1[[#This Row],[Date]]="","",Table1[[#This Row],[Ledger 2]])</f>
        <v/>
      </c>
      <c r="BY884" t="str">
        <f>IF(Table1[[#This Row],[Date]]="","",IF(Table1[[#This Row],[Effect 2]]="Dr.",-Table1[[#This Row],[Amount 2]],Table1[[#This Row],[Amount 2]]))</f>
        <v/>
      </c>
      <c r="CB884" t="str">
        <f>IF(Table1[[#This Row],[Ledger 3]]="","","No")</f>
        <v/>
      </c>
      <c r="CC884" t="str">
        <f>IF(Table1[[#This Row],[Ledger 3]]="","",IF(Table1[[#This Row],[Effect 3]]="Dr.","Yes","No"))</f>
        <v/>
      </c>
      <c r="CD884" t="str">
        <f>IF(Table1[[#This Row],[Ledger 3]]="","",Table1[[#This Row],[Ledger 3]])</f>
        <v/>
      </c>
      <c r="CE884" t="str">
        <f>IF(Table1[[#This Row],[Ledger 3]]="","",IF(Table1[[#This Row],[Effect 3]]="Dr.",-Table1[[#This Row],[Amount 3]],Table1[[#This Row],[Amount 3]]))</f>
        <v/>
      </c>
      <c r="CH884" t="str">
        <f>IF(Table1[[#This Row],[Ledger 4]]="","","No")</f>
        <v/>
      </c>
      <c r="CI884" t="str">
        <f>IF(Table1[[#This Row],[Ledger 4]]="","",IF(Table1[[#This Row],[Effect 4]]="Dr.","Yes","No"))</f>
        <v/>
      </c>
      <c r="CJ884" t="str">
        <f>IF(Table1[[#This Row],[Ledger 4]]="","",Table1[[#This Row],[Ledger 4]])</f>
        <v/>
      </c>
      <c r="CK884" t="str">
        <f>IF(Table1[[#This Row],[Ledger 4]]="","",IF(Table1[[#This Row],[Effect 4]]="Dr.",-Table1[[#This Row],[Amount 4]],Table1[[#This Row],[Amount 4]]))</f>
        <v/>
      </c>
      <c r="CN884" t="str">
        <f>IF(Table1[[#This Row],[Ledger 5]]="","","No")</f>
        <v/>
      </c>
      <c r="CO884" t="str">
        <f>IF(Table1[[#This Row],[Ledger 5]]="","",IF(Table1[[#This Row],[Effect 5]]="Dr.","Yes","No"))</f>
        <v/>
      </c>
      <c r="CP884" t="str">
        <f>IF(Table1[[#This Row],[Ledger 5]]="","",Table1[[#This Row],[Ledger 5]])</f>
        <v/>
      </c>
      <c r="CQ884" t="str">
        <f>IF(Table1[[#This Row],[Ledger 5]]="","",IF(Table1[[#This Row],[Effect 5]]="Dr.",-Table1[[#This Row],[Amount 5]],Table1[[#This Row],[Amount 5]]))</f>
        <v/>
      </c>
      <c r="CT884" t="str">
        <f>IF(Table1[[#This Row],[Ledger 6]]="","","No")</f>
        <v/>
      </c>
      <c r="CU884" t="str">
        <f>IF(Table1[[#This Row],[Ledger 6]]="","",IF(Table1[[#This Row],[Effect 6]]="Dr.","Yes","No"))</f>
        <v/>
      </c>
      <c r="CV884" t="str">
        <f>IF(Table1[[#This Row],[Ledger 6]]="","",Table1[[#This Row],[Ledger 6]])</f>
        <v/>
      </c>
      <c r="CW884" t="str">
        <f>IF(Table1[[#This Row],[Ledger 6]]="","",IF(Table1[[#This Row],[Effect 6]]="Dr.",-Table1[[#This Row],[Amount 6]],Table1[[#This Row],[Amount 6]]))</f>
        <v/>
      </c>
      <c r="CZ884" t="str">
        <f>IF(Table1[[#This Row],[Ledger 7]]="","","No")</f>
        <v/>
      </c>
      <c r="DA884" t="str">
        <f>IF(Table1[[#This Row],[Ledger 7]]="","",IF(Table1[[#This Row],[Effect 7]]="Dr.","Yes","No"))</f>
        <v/>
      </c>
      <c r="DB884" t="str">
        <f>IF(Table1[[#This Row],[Ledger 7]]="","",Table1[[#This Row],[Ledger 7]])</f>
        <v/>
      </c>
      <c r="DC884" t="str">
        <f>IF(Table1[[#This Row],[Ledger 7]]="","",IF(Table1[[#This Row],[Effect 7]]="Dr.",-Table1[[#This Row],[Amount 7]],Table1[[#This Row],[Amount 7]]))</f>
        <v/>
      </c>
      <c r="DF884" t="str">
        <f>IF(Table1[[#This Row],[Ledger 8]]="","","No")</f>
        <v/>
      </c>
      <c r="DG884" t="str">
        <f>IF(Table1[[#This Row],[Ledger 8]]="","",IF(Table1[[#This Row],[Effect 8]]="Dr.","Yes","No"))</f>
        <v/>
      </c>
      <c r="DH884" t="str">
        <f>IF(Table1[[#This Row],[Ledger 8]]="","",Table1[[#This Row],[Ledger 8]])</f>
        <v/>
      </c>
      <c r="DI884" t="str">
        <f>IF(Table1[[#This Row],[Ledger 8]]="","",IF(Table1[[#This Row],[Effect 8]]="Dr.",-Table1[[#This Row],[Amount 8]],Table1[[#This Row],[Amount 8]]))</f>
        <v/>
      </c>
      <c r="DL884" t="str">
        <f>IF(Table1[[#This Row],[Ledger 9]]="","","No")</f>
        <v/>
      </c>
      <c r="DM884" t="str">
        <f>IF(Table1[[#This Row],[Ledger 9]]="","",IF(Table1[[#This Row],[Effect 9]]="Dr.","Yes","No"))</f>
        <v/>
      </c>
      <c r="DN884" t="str">
        <f>IF(Table1[[#This Row],[Ledger 9]]="","",Table1[[#This Row],[Ledger 9]])</f>
        <v/>
      </c>
      <c r="DO884" t="str">
        <f>IF(Table1[[#This Row],[Ledger 9]]="","",IF(Table1[[#This Row],[Effect 9]]="Dr.",-Table1[[#This Row],[Amount 9]],Table1[[#This Row],[Amount 9]]))</f>
        <v/>
      </c>
      <c r="DR884" t="str">
        <f>IF(Table1[[#This Row],[Ledger 10]]="","","No")</f>
        <v/>
      </c>
      <c r="DS884" t="str">
        <f>IF(Table1[[#This Row],[Ledger 10]]="","",IF(Table1[[#This Row],[Effect 10]]="Dr.","Yes","No"))</f>
        <v/>
      </c>
      <c r="DT884" t="str">
        <f>IF(Table1[[#This Row],[Ledger 10]]="","",Table1[[#This Row],[Ledger 10]])</f>
        <v/>
      </c>
      <c r="DU884" t="str">
        <f>IF(Table1[[#This Row],[Ledger 10]]="","",IF(Table1[[#This Row],[Effect 10]]="Dr.",-Table1[[#This Row],[Amount 10]],Table1[[#This Row],[Amount 10]]))</f>
        <v/>
      </c>
      <c r="DX884" t="str">
        <f>IF(Table1[[#This Row],[Ledger 11]]="","","No")</f>
        <v/>
      </c>
      <c r="DY884" t="str">
        <f>IF(Table1[[#This Row],[Ledger 11]]="","",IF(Table1[[#This Row],[Effect 11]]="Dr.","Yes","No"))</f>
        <v/>
      </c>
      <c r="DZ884" t="str">
        <f>IF(Table1[[#This Row],[Ledger 11]]="","",Table1[[#This Row],[Ledger 11]])</f>
        <v/>
      </c>
      <c r="EA884" t="str">
        <f>IF(Table1[[#This Row],[Ledger 11]]="","",IF(Table1[[#This Row],[Effect 11]]="Dr.",-Table1[[#This Row],[Amount 11]],Table1[[#This Row],[Amount 11]]))</f>
        <v/>
      </c>
      <c r="ED884" t="str">
        <f>IF(Table1[[#This Row],[Ledger 12]]="","","No")</f>
        <v/>
      </c>
      <c r="EE884" t="str">
        <f>IF(Table1[[#This Row],[Ledger 12]]="","",IF(Table1[[#This Row],[Effect 12]]="Dr.","Yes","No"))</f>
        <v/>
      </c>
      <c r="EF884" t="str">
        <f>IF(Table1[[#This Row],[Ledger 12]]="","",Table1[[#This Row],[Ledger 12]])</f>
        <v/>
      </c>
      <c r="EG884" t="str">
        <f>IF(Table1[[#This Row],[Ledger 12]]="","",IF(Table1[[#This Row],[Effect 12]]="Dr.",-Table1[[#This Row],[Amount 12]],Table1[[#This Row],[Amount 12]]))</f>
        <v/>
      </c>
      <c r="EJ884" t="str">
        <f>IF(Table1[[#This Row],[Ledger 13]]="","","No")</f>
        <v/>
      </c>
      <c r="EK884" t="str">
        <f>IF(Table1[[#This Row],[Ledger 13]]="","",IF(Table1[[#This Row],[Effect 13]]="Dr.","Yes","No"))</f>
        <v/>
      </c>
      <c r="EL884" t="str">
        <f>IF(Table1[[#This Row],[Ledger 13]]="","",Table1[[#This Row],[Ledger 13]])</f>
        <v/>
      </c>
      <c r="EM884" t="str">
        <f>IF(Table1[[#This Row],[Ledger 13]]="","",IF(Table1[[#This Row],[Effect 13]]="Dr.",-Table1[[#This Row],[Amount 13]],Table1[[#This Row],[Amount 13]]))</f>
        <v/>
      </c>
      <c r="EP884" t="str">
        <f>IF(Table1[[#This Row],[Ledger 14]]="","","No")</f>
        <v/>
      </c>
      <c r="EQ884" t="str">
        <f>IF(Table1[[#This Row],[Ledger 14]]="","",IF(Table1[[#This Row],[Effect 14]]="Dr.","Yes","No"))</f>
        <v/>
      </c>
      <c r="ER884" t="str">
        <f>IF(Table1[[#This Row],[Ledger 14]]="","",Table1[[#This Row],[Ledger 14]])</f>
        <v/>
      </c>
      <c r="ES884" t="str">
        <f>IF(Table1[[#This Row],[Ledger 14]]="","",IF(Table1[[#This Row],[Effect 14]]="Dr.",-Table1[[#This Row],[Amount 14]],Table1[[#This Row],[Amount 14]]))</f>
        <v/>
      </c>
      <c r="EV884" t="str">
        <f>IF(Table1[[#This Row],[Ledger 15]]="","","No")</f>
        <v/>
      </c>
      <c r="EW884" t="str">
        <f>IF(Table1[[#This Row],[Ledger 15]]="","",IF(Table1[[#This Row],[Effect 15]]="Dr.","Yes","No"))</f>
        <v/>
      </c>
      <c r="EX884" t="str">
        <f>IF(Table1[[#This Row],[Ledger 15]]="","",Table1[[#This Row],[Ledger 15]])</f>
        <v/>
      </c>
      <c r="EY884" t="str">
        <f>IF(Table1[[#This Row],[Ledger 15]]="","",IF(Table1[[#This Row],[Effect 15]]="Dr.",-Table1[[#This Row],[Amount 15]],Table1[[#This Row],[Amount 15]]))</f>
        <v/>
      </c>
      <c r="FD8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4">
        <f>IF(Table1[[#This Row],[Date]]="",0,IF(AND(Table1[[#This Row],[Date]]&gt;=$FE$2,Table1[[#This Row],[Date]]&lt;=$FE$3),0,1))</f>
        <v>0</v>
      </c>
      <c r="FF884">
        <f>IF(Table1[[#This Row],[Date]]="",0,IF(TYPE(VLOOKUP(Table1[[#This Row],[Voucher Type]],Table1[[#All],[Voucher Type Master]],1,FALSE))=16,1,0))</f>
        <v>0</v>
      </c>
      <c r="FG884">
        <f>IF(TYPE(IF(Table1[[#This Row],[Date]]="",0,IF(VLOOKUP(Table1[[#This Row],[Voucher Type]],$FY$5:$FZ$13,2,0)=Table1[[#This Row],[Effect 1]],0,1)))=16,1,0)</f>
        <v>0</v>
      </c>
      <c r="FH8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4">
        <f>IF(LEN(Table1[[#This Row],[Ledger 1]])&gt;0,IF(TYPE(VLOOKUP(Table1[[#This Row],[Ledger 1]],GZ:GZ,1,0))=16,1,0),0)</f>
        <v>0</v>
      </c>
      <c r="FJ884">
        <f>IF(LEN(Table1[[#This Row],[Ledger 2]])&gt;0,IF(TYPE(VLOOKUP(Table1[[#This Row],[Ledger 2]],GZ:GZ,1,0))=16,1,0),0)</f>
        <v>0</v>
      </c>
      <c r="FK884">
        <f>IF(LEN(Table1[[#This Row],[Ledger 3]])&gt;0,IF(TYPE(VLOOKUP(Table1[[#This Row],[Ledger 3]],GZ:GZ,1,0))=16,1,0),0)</f>
        <v>0</v>
      </c>
      <c r="FL884">
        <f>IF(LEN(Table1[[#This Row],[Ledger 4]])&gt;0,IF(TYPE(VLOOKUP(Table1[[#This Row],[Ledger 4]],GZ:GZ,1,0))=16,1,0),0)</f>
        <v>0</v>
      </c>
      <c r="FM884">
        <f>IF(LEN(Table1[[#This Row],[Ledger 5]])&gt;0,IF(TYPE(VLOOKUP(Table1[[#This Row],[Ledger 5]],GZ:GZ,1,0))=16,1,0),0)</f>
        <v>0</v>
      </c>
      <c r="FN884">
        <f>IF(LEN(Table1[[#This Row],[Ledger 6]])&gt;0,IF(TYPE(VLOOKUP(Table1[[#This Row],[Ledger 6]],$GZ:$GZ,1,0))=16,1,0),0)</f>
        <v>0</v>
      </c>
      <c r="FO884">
        <f>IF(LEN(Table1[[#This Row],[Ledger 7]])&gt;0,IF(TYPE(VLOOKUP(Table1[[#This Row],[Ledger 7]],$GZ:$GZ,1,0))=16,1,0),0)</f>
        <v>0</v>
      </c>
      <c r="FP884">
        <f>IF(LEN(Table1[[#This Row],[Ledger 8]])&gt;0,IF(TYPE(VLOOKUP(Table1[[#This Row],[Ledger 8]],$GZ:$GZ,1,0))=16,1,0),0)</f>
        <v>0</v>
      </c>
      <c r="FQ884">
        <f>IF(LEN(Table1[[#This Row],[Ledger 9]])&gt;0,IF(TYPE(VLOOKUP(Table1[[#This Row],[Ledger 9]],$GZ:$GZ,1,0))=16,1,0),0)</f>
        <v>0</v>
      </c>
      <c r="FR884">
        <f>IF(LEN(Table1[[#This Row],[Ledger 10]])&gt;0,IF(TYPE(VLOOKUP(Table1[[#This Row],[Ledger 10]],$GZ:$GZ,1,0))=16,1,0),0)</f>
        <v>0</v>
      </c>
      <c r="FS884">
        <f>IF(LEN(Table1[[#This Row],[Ledger 11]])&gt;0,IF(TYPE(VLOOKUP(Table1[[#This Row],[Ledger 11]],$GZ:$GZ,1,0))=16,1,0),0)</f>
        <v>0</v>
      </c>
      <c r="FT884">
        <f>IF(LEN(Table1[[#This Row],[Ledger 12]])&gt;0,IF(TYPE(VLOOKUP(Table1[[#This Row],[Ledger 12]],$GZ:$GZ,1,0))=16,1,0),0)</f>
        <v>0</v>
      </c>
      <c r="FU884">
        <f>IF(LEN(Table1[[#This Row],[Ledger 13]])&gt;0,IF(TYPE(VLOOKUP(Table1[[#This Row],[Ledger 13]],$GZ:$GZ,1,0))=16,1,0),0)</f>
        <v>0</v>
      </c>
      <c r="FV884">
        <f>IF(LEN(Table1[[#This Row],[Ledger 14]])&gt;0,IF(TYPE(VLOOKUP(Table1[[#This Row],[Ledger 14]],$GZ:$GZ,1,0))=16,1,0),0)</f>
        <v>0</v>
      </c>
      <c r="FW884">
        <f>IF(LEN(Table1[[#This Row],[Ledger 15]])&gt;0,IF(TYPE(VLOOKUP(Table1[[#This Row],[Ledger 15]],$GZ:$GZ,1,0))=16,1,0),0)</f>
        <v>0</v>
      </c>
    </row>
    <row r="885" spans="4:179" ht="33" customHeight="1" x14ac:dyDescent="0.45">
      <c r="D885" s="8">
        <f t="shared" si="22"/>
        <v>880</v>
      </c>
      <c r="E885" s="32"/>
      <c r="F885" s="34"/>
      <c r="G885" s="34"/>
      <c r="H885" s="34"/>
      <c r="I885" s="34"/>
      <c r="J885" s="38"/>
      <c r="K885" s="33"/>
      <c r="L885" s="36"/>
      <c r="M885" s="35"/>
      <c r="N885" s="34"/>
      <c r="O885" s="41"/>
      <c r="P885" s="35"/>
      <c r="Q885" s="34"/>
      <c r="R885" s="37"/>
      <c r="S885" s="35"/>
      <c r="T885" s="34"/>
      <c r="U885" s="37"/>
      <c r="V885" s="35"/>
      <c r="W885" s="34"/>
      <c r="X885" s="37"/>
      <c r="Y885" s="35"/>
      <c r="Z885" s="34"/>
      <c r="AA885" s="37"/>
      <c r="AB885" s="35"/>
      <c r="AC885" s="34"/>
      <c r="AD885" s="37"/>
      <c r="AE885" s="35"/>
      <c r="AF885" s="34"/>
      <c r="AG885" s="37"/>
      <c r="AH885" s="35"/>
      <c r="AI885" s="34"/>
      <c r="AJ885" s="37"/>
      <c r="AK885" s="35"/>
      <c r="AL885" s="34"/>
      <c r="AM885" s="37"/>
      <c r="AN885" s="35"/>
      <c r="AO885" s="34"/>
      <c r="AP885" s="37"/>
      <c r="AQ885" s="35"/>
      <c r="AR885" s="34"/>
      <c r="AS885" s="37"/>
      <c r="AT885" s="35"/>
      <c r="AU885" s="34"/>
      <c r="AV885" s="37"/>
      <c r="AW885" s="35"/>
      <c r="AX885" s="34"/>
      <c r="AY885" s="37"/>
      <c r="AZ885" s="35"/>
      <c r="BA885" s="34"/>
      <c r="BB885" s="37"/>
      <c r="BC8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5" s="7"/>
      <c r="BF885" t="str">
        <f>IF(Table1[[#This Row],[Date]]="","","&amp;lt;VOUCHER REMOTEID="&amp;""""&amp;$A$11&amp;$A$13&amp;ROW()&amp;""""&amp;" VCHTYPE="""&amp;F885&amp;""" ACTION="""&amp;"Create"&amp;"""&amp;gt;")</f>
        <v/>
      </c>
      <c r="BG885" t="str">
        <f>IF(Table1[[#This Row],[Date]]="","",TEXT(Table1[[#This Row],[Date]],"yyyymmdd"))</f>
        <v/>
      </c>
      <c r="BH885" t="str">
        <f>Table1[[#This Row],[Date2]]</f>
        <v/>
      </c>
      <c r="BI885" t="str">
        <f>IF(Table1[[#This Row],[Date]]="","",Table1[[#This Row],[Voucher Type]])</f>
        <v/>
      </c>
      <c r="BJ885" t="str">
        <f>IF(Table1[[#This Row],[Ref No / Invoice No]]="","",Table1[[#This Row],[Ref No / Invoice No]])</f>
        <v/>
      </c>
      <c r="BK885" t="str">
        <f>IF(Table1[[#This Row],[Voucher No]]="","",Table1[[#This Row],[Voucher No]])</f>
        <v/>
      </c>
      <c r="BL885" t="str">
        <f>IF(Table1[[#This Row],[Date]]="","",Table1[[#This Row],[Narration]])</f>
        <v/>
      </c>
      <c r="BM885" t="str">
        <f>IF(Table1[[#This Row],[Date]]="","",$A$11&amp;$A$13&amp;ROW())</f>
        <v/>
      </c>
      <c r="BN885" t="str">
        <f>IF(Table1[[#This Row],[Date]]="","",$A$13)</f>
        <v/>
      </c>
      <c r="BP885" t="str">
        <f>IF(Table1[[#This Row],[Ledger 1]]="","","No")</f>
        <v/>
      </c>
      <c r="BQ885" t="str">
        <f>IF(Table1[[#This Row],[Date]]="","",IF(Table1[[#This Row],[Effect 1]]="Dr.","Yes","No"))</f>
        <v/>
      </c>
      <c r="BR885" t="str">
        <f>IF(Table1[[#This Row],[Date]]="","",Table1[[#This Row],[Ledger 1]])</f>
        <v/>
      </c>
      <c r="BS885" t="str">
        <f>IF(Table1[[#This Row],[Date]]="","",IF(Table1[[#This Row],[Effect 1]]="Dr.",-Table1[[#This Row],[Amount 1]],Table1[[#This Row],[Amount 1]]))</f>
        <v/>
      </c>
      <c r="BV885" t="str">
        <f>IF(Table1[[#This Row],[Ledger 2]]="","","No")</f>
        <v/>
      </c>
      <c r="BW885" t="str">
        <f>IF(Table1[[#This Row],[Date]]="","",IF(Table1[[#This Row],[Effect 2]]="Dr.","Yes","No"))</f>
        <v/>
      </c>
      <c r="BX885" t="str">
        <f>IF(Table1[[#This Row],[Date]]="","",Table1[[#This Row],[Ledger 2]])</f>
        <v/>
      </c>
      <c r="BY885" t="str">
        <f>IF(Table1[[#This Row],[Date]]="","",IF(Table1[[#This Row],[Effect 2]]="Dr.",-Table1[[#This Row],[Amount 2]],Table1[[#This Row],[Amount 2]]))</f>
        <v/>
      </c>
      <c r="CB885" t="str">
        <f>IF(Table1[[#This Row],[Ledger 3]]="","","No")</f>
        <v/>
      </c>
      <c r="CC885" t="str">
        <f>IF(Table1[[#This Row],[Ledger 3]]="","",IF(Table1[[#This Row],[Effect 3]]="Dr.","Yes","No"))</f>
        <v/>
      </c>
      <c r="CD885" t="str">
        <f>IF(Table1[[#This Row],[Ledger 3]]="","",Table1[[#This Row],[Ledger 3]])</f>
        <v/>
      </c>
      <c r="CE885" t="str">
        <f>IF(Table1[[#This Row],[Ledger 3]]="","",IF(Table1[[#This Row],[Effect 3]]="Dr.",-Table1[[#This Row],[Amount 3]],Table1[[#This Row],[Amount 3]]))</f>
        <v/>
      </c>
      <c r="CH885" t="str">
        <f>IF(Table1[[#This Row],[Ledger 4]]="","","No")</f>
        <v/>
      </c>
      <c r="CI885" t="str">
        <f>IF(Table1[[#This Row],[Ledger 4]]="","",IF(Table1[[#This Row],[Effect 4]]="Dr.","Yes","No"))</f>
        <v/>
      </c>
      <c r="CJ885" t="str">
        <f>IF(Table1[[#This Row],[Ledger 4]]="","",Table1[[#This Row],[Ledger 4]])</f>
        <v/>
      </c>
      <c r="CK885" t="str">
        <f>IF(Table1[[#This Row],[Ledger 4]]="","",IF(Table1[[#This Row],[Effect 4]]="Dr.",-Table1[[#This Row],[Amount 4]],Table1[[#This Row],[Amount 4]]))</f>
        <v/>
      </c>
      <c r="CN885" t="str">
        <f>IF(Table1[[#This Row],[Ledger 5]]="","","No")</f>
        <v/>
      </c>
      <c r="CO885" t="str">
        <f>IF(Table1[[#This Row],[Ledger 5]]="","",IF(Table1[[#This Row],[Effect 5]]="Dr.","Yes","No"))</f>
        <v/>
      </c>
      <c r="CP885" t="str">
        <f>IF(Table1[[#This Row],[Ledger 5]]="","",Table1[[#This Row],[Ledger 5]])</f>
        <v/>
      </c>
      <c r="CQ885" t="str">
        <f>IF(Table1[[#This Row],[Ledger 5]]="","",IF(Table1[[#This Row],[Effect 5]]="Dr.",-Table1[[#This Row],[Amount 5]],Table1[[#This Row],[Amount 5]]))</f>
        <v/>
      </c>
      <c r="CT885" t="str">
        <f>IF(Table1[[#This Row],[Ledger 6]]="","","No")</f>
        <v/>
      </c>
      <c r="CU885" t="str">
        <f>IF(Table1[[#This Row],[Ledger 6]]="","",IF(Table1[[#This Row],[Effect 6]]="Dr.","Yes","No"))</f>
        <v/>
      </c>
      <c r="CV885" t="str">
        <f>IF(Table1[[#This Row],[Ledger 6]]="","",Table1[[#This Row],[Ledger 6]])</f>
        <v/>
      </c>
      <c r="CW885" t="str">
        <f>IF(Table1[[#This Row],[Ledger 6]]="","",IF(Table1[[#This Row],[Effect 6]]="Dr.",-Table1[[#This Row],[Amount 6]],Table1[[#This Row],[Amount 6]]))</f>
        <v/>
      </c>
      <c r="CZ885" t="str">
        <f>IF(Table1[[#This Row],[Ledger 7]]="","","No")</f>
        <v/>
      </c>
      <c r="DA885" t="str">
        <f>IF(Table1[[#This Row],[Ledger 7]]="","",IF(Table1[[#This Row],[Effect 7]]="Dr.","Yes","No"))</f>
        <v/>
      </c>
      <c r="DB885" t="str">
        <f>IF(Table1[[#This Row],[Ledger 7]]="","",Table1[[#This Row],[Ledger 7]])</f>
        <v/>
      </c>
      <c r="DC885" t="str">
        <f>IF(Table1[[#This Row],[Ledger 7]]="","",IF(Table1[[#This Row],[Effect 7]]="Dr.",-Table1[[#This Row],[Amount 7]],Table1[[#This Row],[Amount 7]]))</f>
        <v/>
      </c>
      <c r="DF885" t="str">
        <f>IF(Table1[[#This Row],[Ledger 8]]="","","No")</f>
        <v/>
      </c>
      <c r="DG885" t="str">
        <f>IF(Table1[[#This Row],[Ledger 8]]="","",IF(Table1[[#This Row],[Effect 8]]="Dr.","Yes","No"))</f>
        <v/>
      </c>
      <c r="DH885" t="str">
        <f>IF(Table1[[#This Row],[Ledger 8]]="","",Table1[[#This Row],[Ledger 8]])</f>
        <v/>
      </c>
      <c r="DI885" t="str">
        <f>IF(Table1[[#This Row],[Ledger 8]]="","",IF(Table1[[#This Row],[Effect 8]]="Dr.",-Table1[[#This Row],[Amount 8]],Table1[[#This Row],[Amount 8]]))</f>
        <v/>
      </c>
      <c r="DL885" t="str">
        <f>IF(Table1[[#This Row],[Ledger 9]]="","","No")</f>
        <v/>
      </c>
      <c r="DM885" t="str">
        <f>IF(Table1[[#This Row],[Ledger 9]]="","",IF(Table1[[#This Row],[Effect 9]]="Dr.","Yes","No"))</f>
        <v/>
      </c>
      <c r="DN885" t="str">
        <f>IF(Table1[[#This Row],[Ledger 9]]="","",Table1[[#This Row],[Ledger 9]])</f>
        <v/>
      </c>
      <c r="DO885" t="str">
        <f>IF(Table1[[#This Row],[Ledger 9]]="","",IF(Table1[[#This Row],[Effect 9]]="Dr.",-Table1[[#This Row],[Amount 9]],Table1[[#This Row],[Amount 9]]))</f>
        <v/>
      </c>
      <c r="DR885" t="str">
        <f>IF(Table1[[#This Row],[Ledger 10]]="","","No")</f>
        <v/>
      </c>
      <c r="DS885" t="str">
        <f>IF(Table1[[#This Row],[Ledger 10]]="","",IF(Table1[[#This Row],[Effect 10]]="Dr.","Yes","No"))</f>
        <v/>
      </c>
      <c r="DT885" t="str">
        <f>IF(Table1[[#This Row],[Ledger 10]]="","",Table1[[#This Row],[Ledger 10]])</f>
        <v/>
      </c>
      <c r="DU885" t="str">
        <f>IF(Table1[[#This Row],[Ledger 10]]="","",IF(Table1[[#This Row],[Effect 10]]="Dr.",-Table1[[#This Row],[Amount 10]],Table1[[#This Row],[Amount 10]]))</f>
        <v/>
      </c>
      <c r="DX885" t="str">
        <f>IF(Table1[[#This Row],[Ledger 11]]="","","No")</f>
        <v/>
      </c>
      <c r="DY885" t="str">
        <f>IF(Table1[[#This Row],[Ledger 11]]="","",IF(Table1[[#This Row],[Effect 11]]="Dr.","Yes","No"))</f>
        <v/>
      </c>
      <c r="DZ885" t="str">
        <f>IF(Table1[[#This Row],[Ledger 11]]="","",Table1[[#This Row],[Ledger 11]])</f>
        <v/>
      </c>
      <c r="EA885" t="str">
        <f>IF(Table1[[#This Row],[Ledger 11]]="","",IF(Table1[[#This Row],[Effect 11]]="Dr.",-Table1[[#This Row],[Amount 11]],Table1[[#This Row],[Amount 11]]))</f>
        <v/>
      </c>
      <c r="ED885" t="str">
        <f>IF(Table1[[#This Row],[Ledger 12]]="","","No")</f>
        <v/>
      </c>
      <c r="EE885" t="str">
        <f>IF(Table1[[#This Row],[Ledger 12]]="","",IF(Table1[[#This Row],[Effect 12]]="Dr.","Yes","No"))</f>
        <v/>
      </c>
      <c r="EF885" t="str">
        <f>IF(Table1[[#This Row],[Ledger 12]]="","",Table1[[#This Row],[Ledger 12]])</f>
        <v/>
      </c>
      <c r="EG885" t="str">
        <f>IF(Table1[[#This Row],[Ledger 12]]="","",IF(Table1[[#This Row],[Effect 12]]="Dr.",-Table1[[#This Row],[Amount 12]],Table1[[#This Row],[Amount 12]]))</f>
        <v/>
      </c>
      <c r="EJ885" t="str">
        <f>IF(Table1[[#This Row],[Ledger 13]]="","","No")</f>
        <v/>
      </c>
      <c r="EK885" t="str">
        <f>IF(Table1[[#This Row],[Ledger 13]]="","",IF(Table1[[#This Row],[Effect 13]]="Dr.","Yes","No"))</f>
        <v/>
      </c>
      <c r="EL885" t="str">
        <f>IF(Table1[[#This Row],[Ledger 13]]="","",Table1[[#This Row],[Ledger 13]])</f>
        <v/>
      </c>
      <c r="EM885" t="str">
        <f>IF(Table1[[#This Row],[Ledger 13]]="","",IF(Table1[[#This Row],[Effect 13]]="Dr.",-Table1[[#This Row],[Amount 13]],Table1[[#This Row],[Amount 13]]))</f>
        <v/>
      </c>
      <c r="EP885" t="str">
        <f>IF(Table1[[#This Row],[Ledger 14]]="","","No")</f>
        <v/>
      </c>
      <c r="EQ885" t="str">
        <f>IF(Table1[[#This Row],[Ledger 14]]="","",IF(Table1[[#This Row],[Effect 14]]="Dr.","Yes","No"))</f>
        <v/>
      </c>
      <c r="ER885" t="str">
        <f>IF(Table1[[#This Row],[Ledger 14]]="","",Table1[[#This Row],[Ledger 14]])</f>
        <v/>
      </c>
      <c r="ES885" t="str">
        <f>IF(Table1[[#This Row],[Ledger 14]]="","",IF(Table1[[#This Row],[Effect 14]]="Dr.",-Table1[[#This Row],[Amount 14]],Table1[[#This Row],[Amount 14]]))</f>
        <v/>
      </c>
      <c r="EV885" t="str">
        <f>IF(Table1[[#This Row],[Ledger 15]]="","","No")</f>
        <v/>
      </c>
      <c r="EW885" t="str">
        <f>IF(Table1[[#This Row],[Ledger 15]]="","",IF(Table1[[#This Row],[Effect 15]]="Dr.","Yes","No"))</f>
        <v/>
      </c>
      <c r="EX885" t="str">
        <f>IF(Table1[[#This Row],[Ledger 15]]="","",Table1[[#This Row],[Ledger 15]])</f>
        <v/>
      </c>
      <c r="EY885" t="str">
        <f>IF(Table1[[#This Row],[Ledger 15]]="","",IF(Table1[[#This Row],[Effect 15]]="Dr.",-Table1[[#This Row],[Amount 15]],Table1[[#This Row],[Amount 15]]))</f>
        <v/>
      </c>
      <c r="FD8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5">
        <f>IF(Table1[[#This Row],[Date]]="",0,IF(AND(Table1[[#This Row],[Date]]&gt;=$FE$2,Table1[[#This Row],[Date]]&lt;=$FE$3),0,1))</f>
        <v>0</v>
      </c>
      <c r="FF885">
        <f>IF(Table1[[#This Row],[Date]]="",0,IF(TYPE(VLOOKUP(Table1[[#This Row],[Voucher Type]],Table1[[#All],[Voucher Type Master]],1,FALSE))=16,1,0))</f>
        <v>0</v>
      </c>
      <c r="FG885">
        <f>IF(TYPE(IF(Table1[[#This Row],[Date]]="",0,IF(VLOOKUP(Table1[[#This Row],[Voucher Type]],$FY$5:$FZ$13,2,0)=Table1[[#This Row],[Effect 1]],0,1)))=16,1,0)</f>
        <v>0</v>
      </c>
      <c r="FH8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5">
        <f>IF(LEN(Table1[[#This Row],[Ledger 1]])&gt;0,IF(TYPE(VLOOKUP(Table1[[#This Row],[Ledger 1]],GZ:GZ,1,0))=16,1,0),0)</f>
        <v>0</v>
      </c>
      <c r="FJ885">
        <f>IF(LEN(Table1[[#This Row],[Ledger 2]])&gt;0,IF(TYPE(VLOOKUP(Table1[[#This Row],[Ledger 2]],GZ:GZ,1,0))=16,1,0),0)</f>
        <v>0</v>
      </c>
      <c r="FK885">
        <f>IF(LEN(Table1[[#This Row],[Ledger 3]])&gt;0,IF(TYPE(VLOOKUP(Table1[[#This Row],[Ledger 3]],GZ:GZ,1,0))=16,1,0),0)</f>
        <v>0</v>
      </c>
      <c r="FL885">
        <f>IF(LEN(Table1[[#This Row],[Ledger 4]])&gt;0,IF(TYPE(VLOOKUP(Table1[[#This Row],[Ledger 4]],GZ:GZ,1,0))=16,1,0),0)</f>
        <v>0</v>
      </c>
      <c r="FM885">
        <f>IF(LEN(Table1[[#This Row],[Ledger 5]])&gt;0,IF(TYPE(VLOOKUP(Table1[[#This Row],[Ledger 5]],GZ:GZ,1,0))=16,1,0),0)</f>
        <v>0</v>
      </c>
      <c r="FN885">
        <f>IF(LEN(Table1[[#This Row],[Ledger 6]])&gt;0,IF(TYPE(VLOOKUP(Table1[[#This Row],[Ledger 6]],$GZ:$GZ,1,0))=16,1,0),0)</f>
        <v>0</v>
      </c>
      <c r="FO885">
        <f>IF(LEN(Table1[[#This Row],[Ledger 7]])&gt;0,IF(TYPE(VLOOKUP(Table1[[#This Row],[Ledger 7]],$GZ:$GZ,1,0))=16,1,0),0)</f>
        <v>0</v>
      </c>
      <c r="FP885">
        <f>IF(LEN(Table1[[#This Row],[Ledger 8]])&gt;0,IF(TYPE(VLOOKUP(Table1[[#This Row],[Ledger 8]],$GZ:$GZ,1,0))=16,1,0),0)</f>
        <v>0</v>
      </c>
      <c r="FQ885">
        <f>IF(LEN(Table1[[#This Row],[Ledger 9]])&gt;0,IF(TYPE(VLOOKUP(Table1[[#This Row],[Ledger 9]],$GZ:$GZ,1,0))=16,1,0),0)</f>
        <v>0</v>
      </c>
      <c r="FR885">
        <f>IF(LEN(Table1[[#This Row],[Ledger 10]])&gt;0,IF(TYPE(VLOOKUP(Table1[[#This Row],[Ledger 10]],$GZ:$GZ,1,0))=16,1,0),0)</f>
        <v>0</v>
      </c>
      <c r="FS885">
        <f>IF(LEN(Table1[[#This Row],[Ledger 11]])&gt;0,IF(TYPE(VLOOKUP(Table1[[#This Row],[Ledger 11]],$GZ:$GZ,1,0))=16,1,0),0)</f>
        <v>0</v>
      </c>
      <c r="FT885">
        <f>IF(LEN(Table1[[#This Row],[Ledger 12]])&gt;0,IF(TYPE(VLOOKUP(Table1[[#This Row],[Ledger 12]],$GZ:$GZ,1,0))=16,1,0),0)</f>
        <v>0</v>
      </c>
      <c r="FU885">
        <f>IF(LEN(Table1[[#This Row],[Ledger 13]])&gt;0,IF(TYPE(VLOOKUP(Table1[[#This Row],[Ledger 13]],$GZ:$GZ,1,0))=16,1,0),0)</f>
        <v>0</v>
      </c>
      <c r="FV885">
        <f>IF(LEN(Table1[[#This Row],[Ledger 14]])&gt;0,IF(TYPE(VLOOKUP(Table1[[#This Row],[Ledger 14]],$GZ:$GZ,1,0))=16,1,0),0)</f>
        <v>0</v>
      </c>
      <c r="FW885">
        <f>IF(LEN(Table1[[#This Row],[Ledger 15]])&gt;0,IF(TYPE(VLOOKUP(Table1[[#This Row],[Ledger 15]],$GZ:$GZ,1,0))=16,1,0),0)</f>
        <v>0</v>
      </c>
    </row>
    <row r="886" spans="4:179" ht="33" customHeight="1" x14ac:dyDescent="0.45">
      <c r="D886" s="8">
        <f t="shared" si="22"/>
        <v>881</v>
      </c>
      <c r="E886" s="32"/>
      <c r="F886" s="34"/>
      <c r="G886" s="34"/>
      <c r="H886" s="34"/>
      <c r="I886" s="34"/>
      <c r="J886" s="38"/>
      <c r="K886" s="33"/>
      <c r="L886" s="36"/>
      <c r="M886" s="35"/>
      <c r="N886" s="34"/>
      <c r="O886" s="41"/>
      <c r="P886" s="35"/>
      <c r="Q886" s="34"/>
      <c r="R886" s="37"/>
      <c r="S886" s="35"/>
      <c r="T886" s="34"/>
      <c r="U886" s="37"/>
      <c r="V886" s="35"/>
      <c r="W886" s="34"/>
      <c r="X886" s="37"/>
      <c r="Y886" s="35"/>
      <c r="Z886" s="34"/>
      <c r="AA886" s="37"/>
      <c r="AB886" s="35"/>
      <c r="AC886" s="34"/>
      <c r="AD886" s="37"/>
      <c r="AE886" s="35"/>
      <c r="AF886" s="34"/>
      <c r="AG886" s="37"/>
      <c r="AH886" s="35"/>
      <c r="AI886" s="34"/>
      <c r="AJ886" s="37"/>
      <c r="AK886" s="35"/>
      <c r="AL886" s="34"/>
      <c r="AM886" s="37"/>
      <c r="AN886" s="35"/>
      <c r="AO886" s="34"/>
      <c r="AP886" s="37"/>
      <c r="AQ886" s="35"/>
      <c r="AR886" s="34"/>
      <c r="AS886" s="37"/>
      <c r="AT886" s="35"/>
      <c r="AU886" s="34"/>
      <c r="AV886" s="37"/>
      <c r="AW886" s="35"/>
      <c r="AX886" s="34"/>
      <c r="AY886" s="37"/>
      <c r="AZ886" s="35"/>
      <c r="BA886" s="34"/>
      <c r="BB886" s="37"/>
      <c r="BC8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6" s="7"/>
      <c r="BF886" t="str">
        <f>IF(Table1[[#This Row],[Date]]="","","&amp;lt;VOUCHER REMOTEID="&amp;""""&amp;$A$11&amp;$A$13&amp;ROW()&amp;""""&amp;" VCHTYPE="""&amp;F886&amp;""" ACTION="""&amp;"Create"&amp;"""&amp;gt;")</f>
        <v/>
      </c>
      <c r="BG886" t="str">
        <f>IF(Table1[[#This Row],[Date]]="","",TEXT(Table1[[#This Row],[Date]],"yyyymmdd"))</f>
        <v/>
      </c>
      <c r="BH886" t="str">
        <f>Table1[[#This Row],[Date2]]</f>
        <v/>
      </c>
      <c r="BI886" t="str">
        <f>IF(Table1[[#This Row],[Date]]="","",Table1[[#This Row],[Voucher Type]])</f>
        <v/>
      </c>
      <c r="BJ886" t="str">
        <f>IF(Table1[[#This Row],[Ref No / Invoice No]]="","",Table1[[#This Row],[Ref No / Invoice No]])</f>
        <v/>
      </c>
      <c r="BK886" t="str">
        <f>IF(Table1[[#This Row],[Voucher No]]="","",Table1[[#This Row],[Voucher No]])</f>
        <v/>
      </c>
      <c r="BL886" t="str">
        <f>IF(Table1[[#This Row],[Date]]="","",Table1[[#This Row],[Narration]])</f>
        <v/>
      </c>
      <c r="BM886" t="str">
        <f>IF(Table1[[#This Row],[Date]]="","",$A$11&amp;$A$13&amp;ROW())</f>
        <v/>
      </c>
      <c r="BN886" t="str">
        <f>IF(Table1[[#This Row],[Date]]="","",$A$13)</f>
        <v/>
      </c>
      <c r="BP886" t="str">
        <f>IF(Table1[[#This Row],[Ledger 1]]="","","No")</f>
        <v/>
      </c>
      <c r="BQ886" t="str">
        <f>IF(Table1[[#This Row],[Date]]="","",IF(Table1[[#This Row],[Effect 1]]="Dr.","Yes","No"))</f>
        <v/>
      </c>
      <c r="BR886" t="str">
        <f>IF(Table1[[#This Row],[Date]]="","",Table1[[#This Row],[Ledger 1]])</f>
        <v/>
      </c>
      <c r="BS886" t="str">
        <f>IF(Table1[[#This Row],[Date]]="","",IF(Table1[[#This Row],[Effect 1]]="Dr.",-Table1[[#This Row],[Amount 1]],Table1[[#This Row],[Amount 1]]))</f>
        <v/>
      </c>
      <c r="BV886" t="str">
        <f>IF(Table1[[#This Row],[Ledger 2]]="","","No")</f>
        <v/>
      </c>
      <c r="BW886" t="str">
        <f>IF(Table1[[#This Row],[Date]]="","",IF(Table1[[#This Row],[Effect 2]]="Dr.","Yes","No"))</f>
        <v/>
      </c>
      <c r="BX886" t="str">
        <f>IF(Table1[[#This Row],[Date]]="","",Table1[[#This Row],[Ledger 2]])</f>
        <v/>
      </c>
      <c r="BY886" t="str">
        <f>IF(Table1[[#This Row],[Date]]="","",IF(Table1[[#This Row],[Effect 2]]="Dr.",-Table1[[#This Row],[Amount 2]],Table1[[#This Row],[Amount 2]]))</f>
        <v/>
      </c>
      <c r="CB886" t="str">
        <f>IF(Table1[[#This Row],[Ledger 3]]="","","No")</f>
        <v/>
      </c>
      <c r="CC886" t="str">
        <f>IF(Table1[[#This Row],[Ledger 3]]="","",IF(Table1[[#This Row],[Effect 3]]="Dr.","Yes","No"))</f>
        <v/>
      </c>
      <c r="CD886" t="str">
        <f>IF(Table1[[#This Row],[Ledger 3]]="","",Table1[[#This Row],[Ledger 3]])</f>
        <v/>
      </c>
      <c r="CE886" t="str">
        <f>IF(Table1[[#This Row],[Ledger 3]]="","",IF(Table1[[#This Row],[Effect 3]]="Dr.",-Table1[[#This Row],[Amount 3]],Table1[[#This Row],[Amount 3]]))</f>
        <v/>
      </c>
      <c r="CH886" t="str">
        <f>IF(Table1[[#This Row],[Ledger 4]]="","","No")</f>
        <v/>
      </c>
      <c r="CI886" t="str">
        <f>IF(Table1[[#This Row],[Ledger 4]]="","",IF(Table1[[#This Row],[Effect 4]]="Dr.","Yes","No"))</f>
        <v/>
      </c>
      <c r="CJ886" t="str">
        <f>IF(Table1[[#This Row],[Ledger 4]]="","",Table1[[#This Row],[Ledger 4]])</f>
        <v/>
      </c>
      <c r="CK886" t="str">
        <f>IF(Table1[[#This Row],[Ledger 4]]="","",IF(Table1[[#This Row],[Effect 4]]="Dr.",-Table1[[#This Row],[Amount 4]],Table1[[#This Row],[Amount 4]]))</f>
        <v/>
      </c>
      <c r="CN886" t="str">
        <f>IF(Table1[[#This Row],[Ledger 5]]="","","No")</f>
        <v/>
      </c>
      <c r="CO886" t="str">
        <f>IF(Table1[[#This Row],[Ledger 5]]="","",IF(Table1[[#This Row],[Effect 5]]="Dr.","Yes","No"))</f>
        <v/>
      </c>
      <c r="CP886" t="str">
        <f>IF(Table1[[#This Row],[Ledger 5]]="","",Table1[[#This Row],[Ledger 5]])</f>
        <v/>
      </c>
      <c r="CQ886" t="str">
        <f>IF(Table1[[#This Row],[Ledger 5]]="","",IF(Table1[[#This Row],[Effect 5]]="Dr.",-Table1[[#This Row],[Amount 5]],Table1[[#This Row],[Amount 5]]))</f>
        <v/>
      </c>
      <c r="CT886" t="str">
        <f>IF(Table1[[#This Row],[Ledger 6]]="","","No")</f>
        <v/>
      </c>
      <c r="CU886" t="str">
        <f>IF(Table1[[#This Row],[Ledger 6]]="","",IF(Table1[[#This Row],[Effect 6]]="Dr.","Yes","No"))</f>
        <v/>
      </c>
      <c r="CV886" t="str">
        <f>IF(Table1[[#This Row],[Ledger 6]]="","",Table1[[#This Row],[Ledger 6]])</f>
        <v/>
      </c>
      <c r="CW886" t="str">
        <f>IF(Table1[[#This Row],[Ledger 6]]="","",IF(Table1[[#This Row],[Effect 6]]="Dr.",-Table1[[#This Row],[Amount 6]],Table1[[#This Row],[Amount 6]]))</f>
        <v/>
      </c>
      <c r="CZ886" t="str">
        <f>IF(Table1[[#This Row],[Ledger 7]]="","","No")</f>
        <v/>
      </c>
      <c r="DA886" t="str">
        <f>IF(Table1[[#This Row],[Ledger 7]]="","",IF(Table1[[#This Row],[Effect 7]]="Dr.","Yes","No"))</f>
        <v/>
      </c>
      <c r="DB886" t="str">
        <f>IF(Table1[[#This Row],[Ledger 7]]="","",Table1[[#This Row],[Ledger 7]])</f>
        <v/>
      </c>
      <c r="DC886" t="str">
        <f>IF(Table1[[#This Row],[Ledger 7]]="","",IF(Table1[[#This Row],[Effect 7]]="Dr.",-Table1[[#This Row],[Amount 7]],Table1[[#This Row],[Amount 7]]))</f>
        <v/>
      </c>
      <c r="DF886" t="str">
        <f>IF(Table1[[#This Row],[Ledger 8]]="","","No")</f>
        <v/>
      </c>
      <c r="DG886" t="str">
        <f>IF(Table1[[#This Row],[Ledger 8]]="","",IF(Table1[[#This Row],[Effect 8]]="Dr.","Yes","No"))</f>
        <v/>
      </c>
      <c r="DH886" t="str">
        <f>IF(Table1[[#This Row],[Ledger 8]]="","",Table1[[#This Row],[Ledger 8]])</f>
        <v/>
      </c>
      <c r="DI886" t="str">
        <f>IF(Table1[[#This Row],[Ledger 8]]="","",IF(Table1[[#This Row],[Effect 8]]="Dr.",-Table1[[#This Row],[Amount 8]],Table1[[#This Row],[Amount 8]]))</f>
        <v/>
      </c>
      <c r="DL886" t="str">
        <f>IF(Table1[[#This Row],[Ledger 9]]="","","No")</f>
        <v/>
      </c>
      <c r="DM886" t="str">
        <f>IF(Table1[[#This Row],[Ledger 9]]="","",IF(Table1[[#This Row],[Effect 9]]="Dr.","Yes","No"))</f>
        <v/>
      </c>
      <c r="DN886" t="str">
        <f>IF(Table1[[#This Row],[Ledger 9]]="","",Table1[[#This Row],[Ledger 9]])</f>
        <v/>
      </c>
      <c r="DO886" t="str">
        <f>IF(Table1[[#This Row],[Ledger 9]]="","",IF(Table1[[#This Row],[Effect 9]]="Dr.",-Table1[[#This Row],[Amount 9]],Table1[[#This Row],[Amount 9]]))</f>
        <v/>
      </c>
      <c r="DR886" t="str">
        <f>IF(Table1[[#This Row],[Ledger 10]]="","","No")</f>
        <v/>
      </c>
      <c r="DS886" t="str">
        <f>IF(Table1[[#This Row],[Ledger 10]]="","",IF(Table1[[#This Row],[Effect 10]]="Dr.","Yes","No"))</f>
        <v/>
      </c>
      <c r="DT886" t="str">
        <f>IF(Table1[[#This Row],[Ledger 10]]="","",Table1[[#This Row],[Ledger 10]])</f>
        <v/>
      </c>
      <c r="DU886" t="str">
        <f>IF(Table1[[#This Row],[Ledger 10]]="","",IF(Table1[[#This Row],[Effect 10]]="Dr.",-Table1[[#This Row],[Amount 10]],Table1[[#This Row],[Amount 10]]))</f>
        <v/>
      </c>
      <c r="DX886" t="str">
        <f>IF(Table1[[#This Row],[Ledger 11]]="","","No")</f>
        <v/>
      </c>
      <c r="DY886" t="str">
        <f>IF(Table1[[#This Row],[Ledger 11]]="","",IF(Table1[[#This Row],[Effect 11]]="Dr.","Yes","No"))</f>
        <v/>
      </c>
      <c r="DZ886" t="str">
        <f>IF(Table1[[#This Row],[Ledger 11]]="","",Table1[[#This Row],[Ledger 11]])</f>
        <v/>
      </c>
      <c r="EA886" t="str">
        <f>IF(Table1[[#This Row],[Ledger 11]]="","",IF(Table1[[#This Row],[Effect 11]]="Dr.",-Table1[[#This Row],[Amount 11]],Table1[[#This Row],[Amount 11]]))</f>
        <v/>
      </c>
      <c r="ED886" t="str">
        <f>IF(Table1[[#This Row],[Ledger 12]]="","","No")</f>
        <v/>
      </c>
      <c r="EE886" t="str">
        <f>IF(Table1[[#This Row],[Ledger 12]]="","",IF(Table1[[#This Row],[Effect 12]]="Dr.","Yes","No"))</f>
        <v/>
      </c>
      <c r="EF886" t="str">
        <f>IF(Table1[[#This Row],[Ledger 12]]="","",Table1[[#This Row],[Ledger 12]])</f>
        <v/>
      </c>
      <c r="EG886" t="str">
        <f>IF(Table1[[#This Row],[Ledger 12]]="","",IF(Table1[[#This Row],[Effect 12]]="Dr.",-Table1[[#This Row],[Amount 12]],Table1[[#This Row],[Amount 12]]))</f>
        <v/>
      </c>
      <c r="EJ886" t="str">
        <f>IF(Table1[[#This Row],[Ledger 13]]="","","No")</f>
        <v/>
      </c>
      <c r="EK886" t="str">
        <f>IF(Table1[[#This Row],[Ledger 13]]="","",IF(Table1[[#This Row],[Effect 13]]="Dr.","Yes","No"))</f>
        <v/>
      </c>
      <c r="EL886" t="str">
        <f>IF(Table1[[#This Row],[Ledger 13]]="","",Table1[[#This Row],[Ledger 13]])</f>
        <v/>
      </c>
      <c r="EM886" t="str">
        <f>IF(Table1[[#This Row],[Ledger 13]]="","",IF(Table1[[#This Row],[Effect 13]]="Dr.",-Table1[[#This Row],[Amount 13]],Table1[[#This Row],[Amount 13]]))</f>
        <v/>
      </c>
      <c r="EP886" t="str">
        <f>IF(Table1[[#This Row],[Ledger 14]]="","","No")</f>
        <v/>
      </c>
      <c r="EQ886" t="str">
        <f>IF(Table1[[#This Row],[Ledger 14]]="","",IF(Table1[[#This Row],[Effect 14]]="Dr.","Yes","No"))</f>
        <v/>
      </c>
      <c r="ER886" t="str">
        <f>IF(Table1[[#This Row],[Ledger 14]]="","",Table1[[#This Row],[Ledger 14]])</f>
        <v/>
      </c>
      <c r="ES886" t="str">
        <f>IF(Table1[[#This Row],[Ledger 14]]="","",IF(Table1[[#This Row],[Effect 14]]="Dr.",-Table1[[#This Row],[Amount 14]],Table1[[#This Row],[Amount 14]]))</f>
        <v/>
      </c>
      <c r="EV886" t="str">
        <f>IF(Table1[[#This Row],[Ledger 15]]="","","No")</f>
        <v/>
      </c>
      <c r="EW886" t="str">
        <f>IF(Table1[[#This Row],[Ledger 15]]="","",IF(Table1[[#This Row],[Effect 15]]="Dr.","Yes","No"))</f>
        <v/>
      </c>
      <c r="EX886" t="str">
        <f>IF(Table1[[#This Row],[Ledger 15]]="","",Table1[[#This Row],[Ledger 15]])</f>
        <v/>
      </c>
      <c r="EY886" t="str">
        <f>IF(Table1[[#This Row],[Ledger 15]]="","",IF(Table1[[#This Row],[Effect 15]]="Dr.",-Table1[[#This Row],[Amount 15]],Table1[[#This Row],[Amount 15]]))</f>
        <v/>
      </c>
      <c r="FD8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6">
        <f>IF(Table1[[#This Row],[Date]]="",0,IF(AND(Table1[[#This Row],[Date]]&gt;=$FE$2,Table1[[#This Row],[Date]]&lt;=$FE$3),0,1))</f>
        <v>0</v>
      </c>
      <c r="FF886">
        <f>IF(Table1[[#This Row],[Date]]="",0,IF(TYPE(VLOOKUP(Table1[[#This Row],[Voucher Type]],Table1[[#All],[Voucher Type Master]],1,FALSE))=16,1,0))</f>
        <v>0</v>
      </c>
      <c r="FG886">
        <f>IF(TYPE(IF(Table1[[#This Row],[Date]]="",0,IF(VLOOKUP(Table1[[#This Row],[Voucher Type]],$FY$5:$FZ$13,2,0)=Table1[[#This Row],[Effect 1]],0,1)))=16,1,0)</f>
        <v>0</v>
      </c>
      <c r="FH8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6">
        <f>IF(LEN(Table1[[#This Row],[Ledger 1]])&gt;0,IF(TYPE(VLOOKUP(Table1[[#This Row],[Ledger 1]],GZ:GZ,1,0))=16,1,0),0)</f>
        <v>0</v>
      </c>
      <c r="FJ886">
        <f>IF(LEN(Table1[[#This Row],[Ledger 2]])&gt;0,IF(TYPE(VLOOKUP(Table1[[#This Row],[Ledger 2]],GZ:GZ,1,0))=16,1,0),0)</f>
        <v>0</v>
      </c>
      <c r="FK886">
        <f>IF(LEN(Table1[[#This Row],[Ledger 3]])&gt;0,IF(TYPE(VLOOKUP(Table1[[#This Row],[Ledger 3]],GZ:GZ,1,0))=16,1,0),0)</f>
        <v>0</v>
      </c>
      <c r="FL886">
        <f>IF(LEN(Table1[[#This Row],[Ledger 4]])&gt;0,IF(TYPE(VLOOKUP(Table1[[#This Row],[Ledger 4]],GZ:GZ,1,0))=16,1,0),0)</f>
        <v>0</v>
      </c>
      <c r="FM886">
        <f>IF(LEN(Table1[[#This Row],[Ledger 5]])&gt;0,IF(TYPE(VLOOKUP(Table1[[#This Row],[Ledger 5]],GZ:GZ,1,0))=16,1,0),0)</f>
        <v>0</v>
      </c>
      <c r="FN886">
        <f>IF(LEN(Table1[[#This Row],[Ledger 6]])&gt;0,IF(TYPE(VLOOKUP(Table1[[#This Row],[Ledger 6]],$GZ:$GZ,1,0))=16,1,0),0)</f>
        <v>0</v>
      </c>
      <c r="FO886">
        <f>IF(LEN(Table1[[#This Row],[Ledger 7]])&gt;0,IF(TYPE(VLOOKUP(Table1[[#This Row],[Ledger 7]],$GZ:$GZ,1,0))=16,1,0),0)</f>
        <v>0</v>
      </c>
      <c r="FP886">
        <f>IF(LEN(Table1[[#This Row],[Ledger 8]])&gt;0,IF(TYPE(VLOOKUP(Table1[[#This Row],[Ledger 8]],$GZ:$GZ,1,0))=16,1,0),0)</f>
        <v>0</v>
      </c>
      <c r="FQ886">
        <f>IF(LEN(Table1[[#This Row],[Ledger 9]])&gt;0,IF(TYPE(VLOOKUP(Table1[[#This Row],[Ledger 9]],$GZ:$GZ,1,0))=16,1,0),0)</f>
        <v>0</v>
      </c>
      <c r="FR886">
        <f>IF(LEN(Table1[[#This Row],[Ledger 10]])&gt;0,IF(TYPE(VLOOKUP(Table1[[#This Row],[Ledger 10]],$GZ:$GZ,1,0))=16,1,0),0)</f>
        <v>0</v>
      </c>
      <c r="FS886">
        <f>IF(LEN(Table1[[#This Row],[Ledger 11]])&gt;0,IF(TYPE(VLOOKUP(Table1[[#This Row],[Ledger 11]],$GZ:$GZ,1,0))=16,1,0),0)</f>
        <v>0</v>
      </c>
      <c r="FT886">
        <f>IF(LEN(Table1[[#This Row],[Ledger 12]])&gt;0,IF(TYPE(VLOOKUP(Table1[[#This Row],[Ledger 12]],$GZ:$GZ,1,0))=16,1,0),0)</f>
        <v>0</v>
      </c>
      <c r="FU886">
        <f>IF(LEN(Table1[[#This Row],[Ledger 13]])&gt;0,IF(TYPE(VLOOKUP(Table1[[#This Row],[Ledger 13]],$GZ:$GZ,1,0))=16,1,0),0)</f>
        <v>0</v>
      </c>
      <c r="FV886">
        <f>IF(LEN(Table1[[#This Row],[Ledger 14]])&gt;0,IF(TYPE(VLOOKUP(Table1[[#This Row],[Ledger 14]],$GZ:$GZ,1,0))=16,1,0),0)</f>
        <v>0</v>
      </c>
      <c r="FW886">
        <f>IF(LEN(Table1[[#This Row],[Ledger 15]])&gt;0,IF(TYPE(VLOOKUP(Table1[[#This Row],[Ledger 15]],$GZ:$GZ,1,0))=16,1,0),0)</f>
        <v>0</v>
      </c>
    </row>
    <row r="887" spans="4:179" ht="33" customHeight="1" x14ac:dyDescent="0.45">
      <c r="D887" s="8">
        <f t="shared" si="22"/>
        <v>882</v>
      </c>
      <c r="E887" s="32"/>
      <c r="F887" s="34"/>
      <c r="G887" s="34"/>
      <c r="H887" s="34"/>
      <c r="I887" s="34"/>
      <c r="J887" s="38"/>
      <c r="K887" s="33"/>
      <c r="L887" s="36"/>
      <c r="M887" s="35"/>
      <c r="N887" s="34"/>
      <c r="O887" s="41"/>
      <c r="P887" s="35"/>
      <c r="Q887" s="34"/>
      <c r="R887" s="37"/>
      <c r="S887" s="35"/>
      <c r="T887" s="34"/>
      <c r="U887" s="37"/>
      <c r="V887" s="35"/>
      <c r="W887" s="34"/>
      <c r="X887" s="37"/>
      <c r="Y887" s="35"/>
      <c r="Z887" s="34"/>
      <c r="AA887" s="37"/>
      <c r="AB887" s="35"/>
      <c r="AC887" s="34"/>
      <c r="AD887" s="37"/>
      <c r="AE887" s="35"/>
      <c r="AF887" s="34"/>
      <c r="AG887" s="37"/>
      <c r="AH887" s="35"/>
      <c r="AI887" s="34"/>
      <c r="AJ887" s="37"/>
      <c r="AK887" s="35"/>
      <c r="AL887" s="34"/>
      <c r="AM887" s="37"/>
      <c r="AN887" s="35"/>
      <c r="AO887" s="34"/>
      <c r="AP887" s="37"/>
      <c r="AQ887" s="35"/>
      <c r="AR887" s="34"/>
      <c r="AS887" s="37"/>
      <c r="AT887" s="35"/>
      <c r="AU887" s="34"/>
      <c r="AV887" s="37"/>
      <c r="AW887" s="35"/>
      <c r="AX887" s="34"/>
      <c r="AY887" s="37"/>
      <c r="AZ887" s="35"/>
      <c r="BA887" s="34"/>
      <c r="BB887" s="37"/>
      <c r="BC8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7" s="7"/>
      <c r="BF887" t="str">
        <f>IF(Table1[[#This Row],[Date]]="","","&amp;lt;VOUCHER REMOTEID="&amp;""""&amp;$A$11&amp;$A$13&amp;ROW()&amp;""""&amp;" VCHTYPE="""&amp;F887&amp;""" ACTION="""&amp;"Create"&amp;"""&amp;gt;")</f>
        <v/>
      </c>
      <c r="BG887" t="str">
        <f>IF(Table1[[#This Row],[Date]]="","",TEXT(Table1[[#This Row],[Date]],"yyyymmdd"))</f>
        <v/>
      </c>
      <c r="BH887" t="str">
        <f>Table1[[#This Row],[Date2]]</f>
        <v/>
      </c>
      <c r="BI887" t="str">
        <f>IF(Table1[[#This Row],[Date]]="","",Table1[[#This Row],[Voucher Type]])</f>
        <v/>
      </c>
      <c r="BJ887" t="str">
        <f>IF(Table1[[#This Row],[Ref No / Invoice No]]="","",Table1[[#This Row],[Ref No / Invoice No]])</f>
        <v/>
      </c>
      <c r="BK887" t="str">
        <f>IF(Table1[[#This Row],[Voucher No]]="","",Table1[[#This Row],[Voucher No]])</f>
        <v/>
      </c>
      <c r="BL887" t="str">
        <f>IF(Table1[[#This Row],[Date]]="","",Table1[[#This Row],[Narration]])</f>
        <v/>
      </c>
      <c r="BM887" t="str">
        <f>IF(Table1[[#This Row],[Date]]="","",$A$11&amp;$A$13&amp;ROW())</f>
        <v/>
      </c>
      <c r="BN887" t="str">
        <f>IF(Table1[[#This Row],[Date]]="","",$A$13)</f>
        <v/>
      </c>
      <c r="BP887" t="str">
        <f>IF(Table1[[#This Row],[Ledger 1]]="","","No")</f>
        <v/>
      </c>
      <c r="BQ887" t="str">
        <f>IF(Table1[[#This Row],[Date]]="","",IF(Table1[[#This Row],[Effect 1]]="Dr.","Yes","No"))</f>
        <v/>
      </c>
      <c r="BR887" t="str">
        <f>IF(Table1[[#This Row],[Date]]="","",Table1[[#This Row],[Ledger 1]])</f>
        <v/>
      </c>
      <c r="BS887" t="str">
        <f>IF(Table1[[#This Row],[Date]]="","",IF(Table1[[#This Row],[Effect 1]]="Dr.",-Table1[[#This Row],[Amount 1]],Table1[[#This Row],[Amount 1]]))</f>
        <v/>
      </c>
      <c r="BV887" t="str">
        <f>IF(Table1[[#This Row],[Ledger 2]]="","","No")</f>
        <v/>
      </c>
      <c r="BW887" t="str">
        <f>IF(Table1[[#This Row],[Date]]="","",IF(Table1[[#This Row],[Effect 2]]="Dr.","Yes","No"))</f>
        <v/>
      </c>
      <c r="BX887" t="str">
        <f>IF(Table1[[#This Row],[Date]]="","",Table1[[#This Row],[Ledger 2]])</f>
        <v/>
      </c>
      <c r="BY887" t="str">
        <f>IF(Table1[[#This Row],[Date]]="","",IF(Table1[[#This Row],[Effect 2]]="Dr.",-Table1[[#This Row],[Amount 2]],Table1[[#This Row],[Amount 2]]))</f>
        <v/>
      </c>
      <c r="CB887" t="str">
        <f>IF(Table1[[#This Row],[Ledger 3]]="","","No")</f>
        <v/>
      </c>
      <c r="CC887" t="str">
        <f>IF(Table1[[#This Row],[Ledger 3]]="","",IF(Table1[[#This Row],[Effect 3]]="Dr.","Yes","No"))</f>
        <v/>
      </c>
      <c r="CD887" t="str">
        <f>IF(Table1[[#This Row],[Ledger 3]]="","",Table1[[#This Row],[Ledger 3]])</f>
        <v/>
      </c>
      <c r="CE887" t="str">
        <f>IF(Table1[[#This Row],[Ledger 3]]="","",IF(Table1[[#This Row],[Effect 3]]="Dr.",-Table1[[#This Row],[Amount 3]],Table1[[#This Row],[Amount 3]]))</f>
        <v/>
      </c>
      <c r="CH887" t="str">
        <f>IF(Table1[[#This Row],[Ledger 4]]="","","No")</f>
        <v/>
      </c>
      <c r="CI887" t="str">
        <f>IF(Table1[[#This Row],[Ledger 4]]="","",IF(Table1[[#This Row],[Effect 4]]="Dr.","Yes","No"))</f>
        <v/>
      </c>
      <c r="CJ887" t="str">
        <f>IF(Table1[[#This Row],[Ledger 4]]="","",Table1[[#This Row],[Ledger 4]])</f>
        <v/>
      </c>
      <c r="CK887" t="str">
        <f>IF(Table1[[#This Row],[Ledger 4]]="","",IF(Table1[[#This Row],[Effect 4]]="Dr.",-Table1[[#This Row],[Amount 4]],Table1[[#This Row],[Amount 4]]))</f>
        <v/>
      </c>
      <c r="CN887" t="str">
        <f>IF(Table1[[#This Row],[Ledger 5]]="","","No")</f>
        <v/>
      </c>
      <c r="CO887" t="str">
        <f>IF(Table1[[#This Row],[Ledger 5]]="","",IF(Table1[[#This Row],[Effect 5]]="Dr.","Yes","No"))</f>
        <v/>
      </c>
      <c r="CP887" t="str">
        <f>IF(Table1[[#This Row],[Ledger 5]]="","",Table1[[#This Row],[Ledger 5]])</f>
        <v/>
      </c>
      <c r="CQ887" t="str">
        <f>IF(Table1[[#This Row],[Ledger 5]]="","",IF(Table1[[#This Row],[Effect 5]]="Dr.",-Table1[[#This Row],[Amount 5]],Table1[[#This Row],[Amount 5]]))</f>
        <v/>
      </c>
      <c r="CT887" t="str">
        <f>IF(Table1[[#This Row],[Ledger 6]]="","","No")</f>
        <v/>
      </c>
      <c r="CU887" t="str">
        <f>IF(Table1[[#This Row],[Ledger 6]]="","",IF(Table1[[#This Row],[Effect 6]]="Dr.","Yes","No"))</f>
        <v/>
      </c>
      <c r="CV887" t="str">
        <f>IF(Table1[[#This Row],[Ledger 6]]="","",Table1[[#This Row],[Ledger 6]])</f>
        <v/>
      </c>
      <c r="CW887" t="str">
        <f>IF(Table1[[#This Row],[Ledger 6]]="","",IF(Table1[[#This Row],[Effect 6]]="Dr.",-Table1[[#This Row],[Amount 6]],Table1[[#This Row],[Amount 6]]))</f>
        <v/>
      </c>
      <c r="CZ887" t="str">
        <f>IF(Table1[[#This Row],[Ledger 7]]="","","No")</f>
        <v/>
      </c>
      <c r="DA887" t="str">
        <f>IF(Table1[[#This Row],[Ledger 7]]="","",IF(Table1[[#This Row],[Effect 7]]="Dr.","Yes","No"))</f>
        <v/>
      </c>
      <c r="DB887" t="str">
        <f>IF(Table1[[#This Row],[Ledger 7]]="","",Table1[[#This Row],[Ledger 7]])</f>
        <v/>
      </c>
      <c r="DC887" t="str">
        <f>IF(Table1[[#This Row],[Ledger 7]]="","",IF(Table1[[#This Row],[Effect 7]]="Dr.",-Table1[[#This Row],[Amount 7]],Table1[[#This Row],[Amount 7]]))</f>
        <v/>
      </c>
      <c r="DF887" t="str">
        <f>IF(Table1[[#This Row],[Ledger 8]]="","","No")</f>
        <v/>
      </c>
      <c r="DG887" t="str">
        <f>IF(Table1[[#This Row],[Ledger 8]]="","",IF(Table1[[#This Row],[Effect 8]]="Dr.","Yes","No"))</f>
        <v/>
      </c>
      <c r="DH887" t="str">
        <f>IF(Table1[[#This Row],[Ledger 8]]="","",Table1[[#This Row],[Ledger 8]])</f>
        <v/>
      </c>
      <c r="DI887" t="str">
        <f>IF(Table1[[#This Row],[Ledger 8]]="","",IF(Table1[[#This Row],[Effect 8]]="Dr.",-Table1[[#This Row],[Amount 8]],Table1[[#This Row],[Amount 8]]))</f>
        <v/>
      </c>
      <c r="DL887" t="str">
        <f>IF(Table1[[#This Row],[Ledger 9]]="","","No")</f>
        <v/>
      </c>
      <c r="DM887" t="str">
        <f>IF(Table1[[#This Row],[Ledger 9]]="","",IF(Table1[[#This Row],[Effect 9]]="Dr.","Yes","No"))</f>
        <v/>
      </c>
      <c r="DN887" t="str">
        <f>IF(Table1[[#This Row],[Ledger 9]]="","",Table1[[#This Row],[Ledger 9]])</f>
        <v/>
      </c>
      <c r="DO887" t="str">
        <f>IF(Table1[[#This Row],[Ledger 9]]="","",IF(Table1[[#This Row],[Effect 9]]="Dr.",-Table1[[#This Row],[Amount 9]],Table1[[#This Row],[Amount 9]]))</f>
        <v/>
      </c>
      <c r="DR887" t="str">
        <f>IF(Table1[[#This Row],[Ledger 10]]="","","No")</f>
        <v/>
      </c>
      <c r="DS887" t="str">
        <f>IF(Table1[[#This Row],[Ledger 10]]="","",IF(Table1[[#This Row],[Effect 10]]="Dr.","Yes","No"))</f>
        <v/>
      </c>
      <c r="DT887" t="str">
        <f>IF(Table1[[#This Row],[Ledger 10]]="","",Table1[[#This Row],[Ledger 10]])</f>
        <v/>
      </c>
      <c r="DU887" t="str">
        <f>IF(Table1[[#This Row],[Ledger 10]]="","",IF(Table1[[#This Row],[Effect 10]]="Dr.",-Table1[[#This Row],[Amount 10]],Table1[[#This Row],[Amount 10]]))</f>
        <v/>
      </c>
      <c r="DX887" t="str">
        <f>IF(Table1[[#This Row],[Ledger 11]]="","","No")</f>
        <v/>
      </c>
      <c r="DY887" t="str">
        <f>IF(Table1[[#This Row],[Ledger 11]]="","",IF(Table1[[#This Row],[Effect 11]]="Dr.","Yes","No"))</f>
        <v/>
      </c>
      <c r="DZ887" t="str">
        <f>IF(Table1[[#This Row],[Ledger 11]]="","",Table1[[#This Row],[Ledger 11]])</f>
        <v/>
      </c>
      <c r="EA887" t="str">
        <f>IF(Table1[[#This Row],[Ledger 11]]="","",IF(Table1[[#This Row],[Effect 11]]="Dr.",-Table1[[#This Row],[Amount 11]],Table1[[#This Row],[Amount 11]]))</f>
        <v/>
      </c>
      <c r="ED887" t="str">
        <f>IF(Table1[[#This Row],[Ledger 12]]="","","No")</f>
        <v/>
      </c>
      <c r="EE887" t="str">
        <f>IF(Table1[[#This Row],[Ledger 12]]="","",IF(Table1[[#This Row],[Effect 12]]="Dr.","Yes","No"))</f>
        <v/>
      </c>
      <c r="EF887" t="str">
        <f>IF(Table1[[#This Row],[Ledger 12]]="","",Table1[[#This Row],[Ledger 12]])</f>
        <v/>
      </c>
      <c r="EG887" t="str">
        <f>IF(Table1[[#This Row],[Ledger 12]]="","",IF(Table1[[#This Row],[Effect 12]]="Dr.",-Table1[[#This Row],[Amount 12]],Table1[[#This Row],[Amount 12]]))</f>
        <v/>
      </c>
      <c r="EJ887" t="str">
        <f>IF(Table1[[#This Row],[Ledger 13]]="","","No")</f>
        <v/>
      </c>
      <c r="EK887" t="str">
        <f>IF(Table1[[#This Row],[Ledger 13]]="","",IF(Table1[[#This Row],[Effect 13]]="Dr.","Yes","No"))</f>
        <v/>
      </c>
      <c r="EL887" t="str">
        <f>IF(Table1[[#This Row],[Ledger 13]]="","",Table1[[#This Row],[Ledger 13]])</f>
        <v/>
      </c>
      <c r="EM887" t="str">
        <f>IF(Table1[[#This Row],[Ledger 13]]="","",IF(Table1[[#This Row],[Effect 13]]="Dr.",-Table1[[#This Row],[Amount 13]],Table1[[#This Row],[Amount 13]]))</f>
        <v/>
      </c>
      <c r="EP887" t="str">
        <f>IF(Table1[[#This Row],[Ledger 14]]="","","No")</f>
        <v/>
      </c>
      <c r="EQ887" t="str">
        <f>IF(Table1[[#This Row],[Ledger 14]]="","",IF(Table1[[#This Row],[Effect 14]]="Dr.","Yes","No"))</f>
        <v/>
      </c>
      <c r="ER887" t="str">
        <f>IF(Table1[[#This Row],[Ledger 14]]="","",Table1[[#This Row],[Ledger 14]])</f>
        <v/>
      </c>
      <c r="ES887" t="str">
        <f>IF(Table1[[#This Row],[Ledger 14]]="","",IF(Table1[[#This Row],[Effect 14]]="Dr.",-Table1[[#This Row],[Amount 14]],Table1[[#This Row],[Amount 14]]))</f>
        <v/>
      </c>
      <c r="EV887" t="str">
        <f>IF(Table1[[#This Row],[Ledger 15]]="","","No")</f>
        <v/>
      </c>
      <c r="EW887" t="str">
        <f>IF(Table1[[#This Row],[Ledger 15]]="","",IF(Table1[[#This Row],[Effect 15]]="Dr.","Yes","No"))</f>
        <v/>
      </c>
      <c r="EX887" t="str">
        <f>IF(Table1[[#This Row],[Ledger 15]]="","",Table1[[#This Row],[Ledger 15]])</f>
        <v/>
      </c>
      <c r="EY887" t="str">
        <f>IF(Table1[[#This Row],[Ledger 15]]="","",IF(Table1[[#This Row],[Effect 15]]="Dr.",-Table1[[#This Row],[Amount 15]],Table1[[#This Row],[Amount 15]]))</f>
        <v/>
      </c>
      <c r="FD8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7">
        <f>IF(Table1[[#This Row],[Date]]="",0,IF(AND(Table1[[#This Row],[Date]]&gt;=$FE$2,Table1[[#This Row],[Date]]&lt;=$FE$3),0,1))</f>
        <v>0</v>
      </c>
      <c r="FF887">
        <f>IF(Table1[[#This Row],[Date]]="",0,IF(TYPE(VLOOKUP(Table1[[#This Row],[Voucher Type]],Table1[[#All],[Voucher Type Master]],1,FALSE))=16,1,0))</f>
        <v>0</v>
      </c>
      <c r="FG887">
        <f>IF(TYPE(IF(Table1[[#This Row],[Date]]="",0,IF(VLOOKUP(Table1[[#This Row],[Voucher Type]],$FY$5:$FZ$13,2,0)=Table1[[#This Row],[Effect 1]],0,1)))=16,1,0)</f>
        <v>0</v>
      </c>
      <c r="FH8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7">
        <f>IF(LEN(Table1[[#This Row],[Ledger 1]])&gt;0,IF(TYPE(VLOOKUP(Table1[[#This Row],[Ledger 1]],GZ:GZ,1,0))=16,1,0),0)</f>
        <v>0</v>
      </c>
      <c r="FJ887">
        <f>IF(LEN(Table1[[#This Row],[Ledger 2]])&gt;0,IF(TYPE(VLOOKUP(Table1[[#This Row],[Ledger 2]],GZ:GZ,1,0))=16,1,0),0)</f>
        <v>0</v>
      </c>
      <c r="FK887">
        <f>IF(LEN(Table1[[#This Row],[Ledger 3]])&gt;0,IF(TYPE(VLOOKUP(Table1[[#This Row],[Ledger 3]],GZ:GZ,1,0))=16,1,0),0)</f>
        <v>0</v>
      </c>
      <c r="FL887">
        <f>IF(LEN(Table1[[#This Row],[Ledger 4]])&gt;0,IF(TYPE(VLOOKUP(Table1[[#This Row],[Ledger 4]],GZ:GZ,1,0))=16,1,0),0)</f>
        <v>0</v>
      </c>
      <c r="FM887">
        <f>IF(LEN(Table1[[#This Row],[Ledger 5]])&gt;0,IF(TYPE(VLOOKUP(Table1[[#This Row],[Ledger 5]],GZ:GZ,1,0))=16,1,0),0)</f>
        <v>0</v>
      </c>
      <c r="FN887">
        <f>IF(LEN(Table1[[#This Row],[Ledger 6]])&gt;0,IF(TYPE(VLOOKUP(Table1[[#This Row],[Ledger 6]],$GZ:$GZ,1,0))=16,1,0),0)</f>
        <v>0</v>
      </c>
      <c r="FO887">
        <f>IF(LEN(Table1[[#This Row],[Ledger 7]])&gt;0,IF(TYPE(VLOOKUP(Table1[[#This Row],[Ledger 7]],$GZ:$GZ,1,0))=16,1,0),0)</f>
        <v>0</v>
      </c>
      <c r="FP887">
        <f>IF(LEN(Table1[[#This Row],[Ledger 8]])&gt;0,IF(TYPE(VLOOKUP(Table1[[#This Row],[Ledger 8]],$GZ:$GZ,1,0))=16,1,0),0)</f>
        <v>0</v>
      </c>
      <c r="FQ887">
        <f>IF(LEN(Table1[[#This Row],[Ledger 9]])&gt;0,IF(TYPE(VLOOKUP(Table1[[#This Row],[Ledger 9]],$GZ:$GZ,1,0))=16,1,0),0)</f>
        <v>0</v>
      </c>
      <c r="FR887">
        <f>IF(LEN(Table1[[#This Row],[Ledger 10]])&gt;0,IF(TYPE(VLOOKUP(Table1[[#This Row],[Ledger 10]],$GZ:$GZ,1,0))=16,1,0),0)</f>
        <v>0</v>
      </c>
      <c r="FS887">
        <f>IF(LEN(Table1[[#This Row],[Ledger 11]])&gt;0,IF(TYPE(VLOOKUP(Table1[[#This Row],[Ledger 11]],$GZ:$GZ,1,0))=16,1,0),0)</f>
        <v>0</v>
      </c>
      <c r="FT887">
        <f>IF(LEN(Table1[[#This Row],[Ledger 12]])&gt;0,IF(TYPE(VLOOKUP(Table1[[#This Row],[Ledger 12]],$GZ:$GZ,1,0))=16,1,0),0)</f>
        <v>0</v>
      </c>
      <c r="FU887">
        <f>IF(LEN(Table1[[#This Row],[Ledger 13]])&gt;0,IF(TYPE(VLOOKUP(Table1[[#This Row],[Ledger 13]],$GZ:$GZ,1,0))=16,1,0),0)</f>
        <v>0</v>
      </c>
      <c r="FV887">
        <f>IF(LEN(Table1[[#This Row],[Ledger 14]])&gt;0,IF(TYPE(VLOOKUP(Table1[[#This Row],[Ledger 14]],$GZ:$GZ,1,0))=16,1,0),0)</f>
        <v>0</v>
      </c>
      <c r="FW887">
        <f>IF(LEN(Table1[[#This Row],[Ledger 15]])&gt;0,IF(TYPE(VLOOKUP(Table1[[#This Row],[Ledger 15]],$GZ:$GZ,1,0))=16,1,0),0)</f>
        <v>0</v>
      </c>
    </row>
    <row r="888" spans="4:179" ht="33" customHeight="1" x14ac:dyDescent="0.45">
      <c r="D888" s="8">
        <f t="shared" si="22"/>
        <v>883</v>
      </c>
      <c r="E888" s="32"/>
      <c r="F888" s="34"/>
      <c r="G888" s="34"/>
      <c r="H888" s="34"/>
      <c r="I888" s="34"/>
      <c r="J888" s="38"/>
      <c r="K888" s="33"/>
      <c r="L888" s="36"/>
      <c r="M888" s="35"/>
      <c r="N888" s="34"/>
      <c r="O888" s="41"/>
      <c r="P888" s="35"/>
      <c r="Q888" s="34"/>
      <c r="R888" s="37"/>
      <c r="S888" s="35"/>
      <c r="T888" s="34"/>
      <c r="U888" s="37"/>
      <c r="V888" s="35"/>
      <c r="W888" s="34"/>
      <c r="X888" s="37"/>
      <c r="Y888" s="35"/>
      <c r="Z888" s="34"/>
      <c r="AA888" s="37"/>
      <c r="AB888" s="35"/>
      <c r="AC888" s="34"/>
      <c r="AD888" s="37"/>
      <c r="AE888" s="35"/>
      <c r="AF888" s="34"/>
      <c r="AG888" s="37"/>
      <c r="AH888" s="35"/>
      <c r="AI888" s="34"/>
      <c r="AJ888" s="37"/>
      <c r="AK888" s="35"/>
      <c r="AL888" s="34"/>
      <c r="AM888" s="37"/>
      <c r="AN888" s="35"/>
      <c r="AO888" s="34"/>
      <c r="AP888" s="37"/>
      <c r="AQ888" s="35"/>
      <c r="AR888" s="34"/>
      <c r="AS888" s="37"/>
      <c r="AT888" s="35"/>
      <c r="AU888" s="34"/>
      <c r="AV888" s="37"/>
      <c r="AW888" s="35"/>
      <c r="AX888" s="34"/>
      <c r="AY888" s="37"/>
      <c r="AZ888" s="35"/>
      <c r="BA888" s="34"/>
      <c r="BB888" s="37"/>
      <c r="BC8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8" s="7"/>
      <c r="BF888" t="str">
        <f>IF(Table1[[#This Row],[Date]]="","","&amp;lt;VOUCHER REMOTEID="&amp;""""&amp;$A$11&amp;$A$13&amp;ROW()&amp;""""&amp;" VCHTYPE="""&amp;F888&amp;""" ACTION="""&amp;"Create"&amp;"""&amp;gt;")</f>
        <v/>
      </c>
      <c r="BG888" t="str">
        <f>IF(Table1[[#This Row],[Date]]="","",TEXT(Table1[[#This Row],[Date]],"yyyymmdd"))</f>
        <v/>
      </c>
      <c r="BH888" t="str">
        <f>Table1[[#This Row],[Date2]]</f>
        <v/>
      </c>
      <c r="BI888" t="str">
        <f>IF(Table1[[#This Row],[Date]]="","",Table1[[#This Row],[Voucher Type]])</f>
        <v/>
      </c>
      <c r="BJ888" t="str">
        <f>IF(Table1[[#This Row],[Ref No / Invoice No]]="","",Table1[[#This Row],[Ref No / Invoice No]])</f>
        <v/>
      </c>
      <c r="BK888" t="str">
        <f>IF(Table1[[#This Row],[Voucher No]]="","",Table1[[#This Row],[Voucher No]])</f>
        <v/>
      </c>
      <c r="BL888" t="str">
        <f>IF(Table1[[#This Row],[Date]]="","",Table1[[#This Row],[Narration]])</f>
        <v/>
      </c>
      <c r="BM888" t="str">
        <f>IF(Table1[[#This Row],[Date]]="","",$A$11&amp;$A$13&amp;ROW())</f>
        <v/>
      </c>
      <c r="BN888" t="str">
        <f>IF(Table1[[#This Row],[Date]]="","",$A$13)</f>
        <v/>
      </c>
      <c r="BP888" t="str">
        <f>IF(Table1[[#This Row],[Ledger 1]]="","","No")</f>
        <v/>
      </c>
      <c r="BQ888" t="str">
        <f>IF(Table1[[#This Row],[Date]]="","",IF(Table1[[#This Row],[Effect 1]]="Dr.","Yes","No"))</f>
        <v/>
      </c>
      <c r="BR888" t="str">
        <f>IF(Table1[[#This Row],[Date]]="","",Table1[[#This Row],[Ledger 1]])</f>
        <v/>
      </c>
      <c r="BS888" t="str">
        <f>IF(Table1[[#This Row],[Date]]="","",IF(Table1[[#This Row],[Effect 1]]="Dr.",-Table1[[#This Row],[Amount 1]],Table1[[#This Row],[Amount 1]]))</f>
        <v/>
      </c>
      <c r="BV888" t="str">
        <f>IF(Table1[[#This Row],[Ledger 2]]="","","No")</f>
        <v/>
      </c>
      <c r="BW888" t="str">
        <f>IF(Table1[[#This Row],[Date]]="","",IF(Table1[[#This Row],[Effect 2]]="Dr.","Yes","No"))</f>
        <v/>
      </c>
      <c r="BX888" t="str">
        <f>IF(Table1[[#This Row],[Date]]="","",Table1[[#This Row],[Ledger 2]])</f>
        <v/>
      </c>
      <c r="BY888" t="str">
        <f>IF(Table1[[#This Row],[Date]]="","",IF(Table1[[#This Row],[Effect 2]]="Dr.",-Table1[[#This Row],[Amount 2]],Table1[[#This Row],[Amount 2]]))</f>
        <v/>
      </c>
      <c r="CB888" t="str">
        <f>IF(Table1[[#This Row],[Ledger 3]]="","","No")</f>
        <v/>
      </c>
      <c r="CC888" t="str">
        <f>IF(Table1[[#This Row],[Ledger 3]]="","",IF(Table1[[#This Row],[Effect 3]]="Dr.","Yes","No"))</f>
        <v/>
      </c>
      <c r="CD888" t="str">
        <f>IF(Table1[[#This Row],[Ledger 3]]="","",Table1[[#This Row],[Ledger 3]])</f>
        <v/>
      </c>
      <c r="CE888" t="str">
        <f>IF(Table1[[#This Row],[Ledger 3]]="","",IF(Table1[[#This Row],[Effect 3]]="Dr.",-Table1[[#This Row],[Amount 3]],Table1[[#This Row],[Amount 3]]))</f>
        <v/>
      </c>
      <c r="CH888" t="str">
        <f>IF(Table1[[#This Row],[Ledger 4]]="","","No")</f>
        <v/>
      </c>
      <c r="CI888" t="str">
        <f>IF(Table1[[#This Row],[Ledger 4]]="","",IF(Table1[[#This Row],[Effect 4]]="Dr.","Yes","No"))</f>
        <v/>
      </c>
      <c r="CJ888" t="str">
        <f>IF(Table1[[#This Row],[Ledger 4]]="","",Table1[[#This Row],[Ledger 4]])</f>
        <v/>
      </c>
      <c r="CK888" t="str">
        <f>IF(Table1[[#This Row],[Ledger 4]]="","",IF(Table1[[#This Row],[Effect 4]]="Dr.",-Table1[[#This Row],[Amount 4]],Table1[[#This Row],[Amount 4]]))</f>
        <v/>
      </c>
      <c r="CN888" t="str">
        <f>IF(Table1[[#This Row],[Ledger 5]]="","","No")</f>
        <v/>
      </c>
      <c r="CO888" t="str">
        <f>IF(Table1[[#This Row],[Ledger 5]]="","",IF(Table1[[#This Row],[Effect 5]]="Dr.","Yes","No"))</f>
        <v/>
      </c>
      <c r="CP888" t="str">
        <f>IF(Table1[[#This Row],[Ledger 5]]="","",Table1[[#This Row],[Ledger 5]])</f>
        <v/>
      </c>
      <c r="CQ888" t="str">
        <f>IF(Table1[[#This Row],[Ledger 5]]="","",IF(Table1[[#This Row],[Effect 5]]="Dr.",-Table1[[#This Row],[Amount 5]],Table1[[#This Row],[Amount 5]]))</f>
        <v/>
      </c>
      <c r="CT888" t="str">
        <f>IF(Table1[[#This Row],[Ledger 6]]="","","No")</f>
        <v/>
      </c>
      <c r="CU888" t="str">
        <f>IF(Table1[[#This Row],[Ledger 6]]="","",IF(Table1[[#This Row],[Effect 6]]="Dr.","Yes","No"))</f>
        <v/>
      </c>
      <c r="CV888" t="str">
        <f>IF(Table1[[#This Row],[Ledger 6]]="","",Table1[[#This Row],[Ledger 6]])</f>
        <v/>
      </c>
      <c r="CW888" t="str">
        <f>IF(Table1[[#This Row],[Ledger 6]]="","",IF(Table1[[#This Row],[Effect 6]]="Dr.",-Table1[[#This Row],[Amount 6]],Table1[[#This Row],[Amount 6]]))</f>
        <v/>
      </c>
      <c r="CZ888" t="str">
        <f>IF(Table1[[#This Row],[Ledger 7]]="","","No")</f>
        <v/>
      </c>
      <c r="DA888" t="str">
        <f>IF(Table1[[#This Row],[Ledger 7]]="","",IF(Table1[[#This Row],[Effect 7]]="Dr.","Yes","No"))</f>
        <v/>
      </c>
      <c r="DB888" t="str">
        <f>IF(Table1[[#This Row],[Ledger 7]]="","",Table1[[#This Row],[Ledger 7]])</f>
        <v/>
      </c>
      <c r="DC888" t="str">
        <f>IF(Table1[[#This Row],[Ledger 7]]="","",IF(Table1[[#This Row],[Effect 7]]="Dr.",-Table1[[#This Row],[Amount 7]],Table1[[#This Row],[Amount 7]]))</f>
        <v/>
      </c>
      <c r="DF888" t="str">
        <f>IF(Table1[[#This Row],[Ledger 8]]="","","No")</f>
        <v/>
      </c>
      <c r="DG888" t="str">
        <f>IF(Table1[[#This Row],[Ledger 8]]="","",IF(Table1[[#This Row],[Effect 8]]="Dr.","Yes","No"))</f>
        <v/>
      </c>
      <c r="DH888" t="str">
        <f>IF(Table1[[#This Row],[Ledger 8]]="","",Table1[[#This Row],[Ledger 8]])</f>
        <v/>
      </c>
      <c r="DI888" t="str">
        <f>IF(Table1[[#This Row],[Ledger 8]]="","",IF(Table1[[#This Row],[Effect 8]]="Dr.",-Table1[[#This Row],[Amount 8]],Table1[[#This Row],[Amount 8]]))</f>
        <v/>
      </c>
      <c r="DL888" t="str">
        <f>IF(Table1[[#This Row],[Ledger 9]]="","","No")</f>
        <v/>
      </c>
      <c r="DM888" t="str">
        <f>IF(Table1[[#This Row],[Ledger 9]]="","",IF(Table1[[#This Row],[Effect 9]]="Dr.","Yes","No"))</f>
        <v/>
      </c>
      <c r="DN888" t="str">
        <f>IF(Table1[[#This Row],[Ledger 9]]="","",Table1[[#This Row],[Ledger 9]])</f>
        <v/>
      </c>
      <c r="DO888" t="str">
        <f>IF(Table1[[#This Row],[Ledger 9]]="","",IF(Table1[[#This Row],[Effect 9]]="Dr.",-Table1[[#This Row],[Amount 9]],Table1[[#This Row],[Amount 9]]))</f>
        <v/>
      </c>
      <c r="DR888" t="str">
        <f>IF(Table1[[#This Row],[Ledger 10]]="","","No")</f>
        <v/>
      </c>
      <c r="DS888" t="str">
        <f>IF(Table1[[#This Row],[Ledger 10]]="","",IF(Table1[[#This Row],[Effect 10]]="Dr.","Yes","No"))</f>
        <v/>
      </c>
      <c r="DT888" t="str">
        <f>IF(Table1[[#This Row],[Ledger 10]]="","",Table1[[#This Row],[Ledger 10]])</f>
        <v/>
      </c>
      <c r="DU888" t="str">
        <f>IF(Table1[[#This Row],[Ledger 10]]="","",IF(Table1[[#This Row],[Effect 10]]="Dr.",-Table1[[#This Row],[Amount 10]],Table1[[#This Row],[Amount 10]]))</f>
        <v/>
      </c>
      <c r="DX888" t="str">
        <f>IF(Table1[[#This Row],[Ledger 11]]="","","No")</f>
        <v/>
      </c>
      <c r="DY888" t="str">
        <f>IF(Table1[[#This Row],[Ledger 11]]="","",IF(Table1[[#This Row],[Effect 11]]="Dr.","Yes","No"))</f>
        <v/>
      </c>
      <c r="DZ888" t="str">
        <f>IF(Table1[[#This Row],[Ledger 11]]="","",Table1[[#This Row],[Ledger 11]])</f>
        <v/>
      </c>
      <c r="EA888" t="str">
        <f>IF(Table1[[#This Row],[Ledger 11]]="","",IF(Table1[[#This Row],[Effect 11]]="Dr.",-Table1[[#This Row],[Amount 11]],Table1[[#This Row],[Amount 11]]))</f>
        <v/>
      </c>
      <c r="ED888" t="str">
        <f>IF(Table1[[#This Row],[Ledger 12]]="","","No")</f>
        <v/>
      </c>
      <c r="EE888" t="str">
        <f>IF(Table1[[#This Row],[Ledger 12]]="","",IF(Table1[[#This Row],[Effect 12]]="Dr.","Yes","No"))</f>
        <v/>
      </c>
      <c r="EF888" t="str">
        <f>IF(Table1[[#This Row],[Ledger 12]]="","",Table1[[#This Row],[Ledger 12]])</f>
        <v/>
      </c>
      <c r="EG888" t="str">
        <f>IF(Table1[[#This Row],[Ledger 12]]="","",IF(Table1[[#This Row],[Effect 12]]="Dr.",-Table1[[#This Row],[Amount 12]],Table1[[#This Row],[Amount 12]]))</f>
        <v/>
      </c>
      <c r="EJ888" t="str">
        <f>IF(Table1[[#This Row],[Ledger 13]]="","","No")</f>
        <v/>
      </c>
      <c r="EK888" t="str">
        <f>IF(Table1[[#This Row],[Ledger 13]]="","",IF(Table1[[#This Row],[Effect 13]]="Dr.","Yes","No"))</f>
        <v/>
      </c>
      <c r="EL888" t="str">
        <f>IF(Table1[[#This Row],[Ledger 13]]="","",Table1[[#This Row],[Ledger 13]])</f>
        <v/>
      </c>
      <c r="EM888" t="str">
        <f>IF(Table1[[#This Row],[Ledger 13]]="","",IF(Table1[[#This Row],[Effect 13]]="Dr.",-Table1[[#This Row],[Amount 13]],Table1[[#This Row],[Amount 13]]))</f>
        <v/>
      </c>
      <c r="EP888" t="str">
        <f>IF(Table1[[#This Row],[Ledger 14]]="","","No")</f>
        <v/>
      </c>
      <c r="EQ888" t="str">
        <f>IF(Table1[[#This Row],[Ledger 14]]="","",IF(Table1[[#This Row],[Effect 14]]="Dr.","Yes","No"))</f>
        <v/>
      </c>
      <c r="ER888" t="str">
        <f>IF(Table1[[#This Row],[Ledger 14]]="","",Table1[[#This Row],[Ledger 14]])</f>
        <v/>
      </c>
      <c r="ES888" t="str">
        <f>IF(Table1[[#This Row],[Ledger 14]]="","",IF(Table1[[#This Row],[Effect 14]]="Dr.",-Table1[[#This Row],[Amount 14]],Table1[[#This Row],[Amount 14]]))</f>
        <v/>
      </c>
      <c r="EV888" t="str">
        <f>IF(Table1[[#This Row],[Ledger 15]]="","","No")</f>
        <v/>
      </c>
      <c r="EW888" t="str">
        <f>IF(Table1[[#This Row],[Ledger 15]]="","",IF(Table1[[#This Row],[Effect 15]]="Dr.","Yes","No"))</f>
        <v/>
      </c>
      <c r="EX888" t="str">
        <f>IF(Table1[[#This Row],[Ledger 15]]="","",Table1[[#This Row],[Ledger 15]])</f>
        <v/>
      </c>
      <c r="EY888" t="str">
        <f>IF(Table1[[#This Row],[Ledger 15]]="","",IF(Table1[[#This Row],[Effect 15]]="Dr.",-Table1[[#This Row],[Amount 15]],Table1[[#This Row],[Amount 15]]))</f>
        <v/>
      </c>
      <c r="FD8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8">
        <f>IF(Table1[[#This Row],[Date]]="",0,IF(AND(Table1[[#This Row],[Date]]&gt;=$FE$2,Table1[[#This Row],[Date]]&lt;=$FE$3),0,1))</f>
        <v>0</v>
      </c>
      <c r="FF888">
        <f>IF(Table1[[#This Row],[Date]]="",0,IF(TYPE(VLOOKUP(Table1[[#This Row],[Voucher Type]],Table1[[#All],[Voucher Type Master]],1,FALSE))=16,1,0))</f>
        <v>0</v>
      </c>
      <c r="FG888">
        <f>IF(TYPE(IF(Table1[[#This Row],[Date]]="",0,IF(VLOOKUP(Table1[[#This Row],[Voucher Type]],$FY$5:$FZ$13,2,0)=Table1[[#This Row],[Effect 1]],0,1)))=16,1,0)</f>
        <v>0</v>
      </c>
      <c r="FH8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8">
        <f>IF(LEN(Table1[[#This Row],[Ledger 1]])&gt;0,IF(TYPE(VLOOKUP(Table1[[#This Row],[Ledger 1]],GZ:GZ,1,0))=16,1,0),0)</f>
        <v>0</v>
      </c>
      <c r="FJ888">
        <f>IF(LEN(Table1[[#This Row],[Ledger 2]])&gt;0,IF(TYPE(VLOOKUP(Table1[[#This Row],[Ledger 2]],GZ:GZ,1,0))=16,1,0),0)</f>
        <v>0</v>
      </c>
      <c r="FK888">
        <f>IF(LEN(Table1[[#This Row],[Ledger 3]])&gt;0,IF(TYPE(VLOOKUP(Table1[[#This Row],[Ledger 3]],GZ:GZ,1,0))=16,1,0),0)</f>
        <v>0</v>
      </c>
      <c r="FL888">
        <f>IF(LEN(Table1[[#This Row],[Ledger 4]])&gt;0,IF(TYPE(VLOOKUP(Table1[[#This Row],[Ledger 4]],GZ:GZ,1,0))=16,1,0),0)</f>
        <v>0</v>
      </c>
      <c r="FM888">
        <f>IF(LEN(Table1[[#This Row],[Ledger 5]])&gt;0,IF(TYPE(VLOOKUP(Table1[[#This Row],[Ledger 5]],GZ:GZ,1,0))=16,1,0),0)</f>
        <v>0</v>
      </c>
      <c r="FN888">
        <f>IF(LEN(Table1[[#This Row],[Ledger 6]])&gt;0,IF(TYPE(VLOOKUP(Table1[[#This Row],[Ledger 6]],$GZ:$GZ,1,0))=16,1,0),0)</f>
        <v>0</v>
      </c>
      <c r="FO888">
        <f>IF(LEN(Table1[[#This Row],[Ledger 7]])&gt;0,IF(TYPE(VLOOKUP(Table1[[#This Row],[Ledger 7]],$GZ:$GZ,1,0))=16,1,0),0)</f>
        <v>0</v>
      </c>
      <c r="FP888">
        <f>IF(LEN(Table1[[#This Row],[Ledger 8]])&gt;0,IF(TYPE(VLOOKUP(Table1[[#This Row],[Ledger 8]],$GZ:$GZ,1,0))=16,1,0),0)</f>
        <v>0</v>
      </c>
      <c r="FQ888">
        <f>IF(LEN(Table1[[#This Row],[Ledger 9]])&gt;0,IF(TYPE(VLOOKUP(Table1[[#This Row],[Ledger 9]],$GZ:$GZ,1,0))=16,1,0),0)</f>
        <v>0</v>
      </c>
      <c r="FR888">
        <f>IF(LEN(Table1[[#This Row],[Ledger 10]])&gt;0,IF(TYPE(VLOOKUP(Table1[[#This Row],[Ledger 10]],$GZ:$GZ,1,0))=16,1,0),0)</f>
        <v>0</v>
      </c>
      <c r="FS888">
        <f>IF(LEN(Table1[[#This Row],[Ledger 11]])&gt;0,IF(TYPE(VLOOKUP(Table1[[#This Row],[Ledger 11]],$GZ:$GZ,1,0))=16,1,0),0)</f>
        <v>0</v>
      </c>
      <c r="FT888">
        <f>IF(LEN(Table1[[#This Row],[Ledger 12]])&gt;0,IF(TYPE(VLOOKUP(Table1[[#This Row],[Ledger 12]],$GZ:$GZ,1,0))=16,1,0),0)</f>
        <v>0</v>
      </c>
      <c r="FU888">
        <f>IF(LEN(Table1[[#This Row],[Ledger 13]])&gt;0,IF(TYPE(VLOOKUP(Table1[[#This Row],[Ledger 13]],$GZ:$GZ,1,0))=16,1,0),0)</f>
        <v>0</v>
      </c>
      <c r="FV888">
        <f>IF(LEN(Table1[[#This Row],[Ledger 14]])&gt;0,IF(TYPE(VLOOKUP(Table1[[#This Row],[Ledger 14]],$GZ:$GZ,1,0))=16,1,0),0)</f>
        <v>0</v>
      </c>
      <c r="FW888">
        <f>IF(LEN(Table1[[#This Row],[Ledger 15]])&gt;0,IF(TYPE(VLOOKUP(Table1[[#This Row],[Ledger 15]],$GZ:$GZ,1,0))=16,1,0),0)</f>
        <v>0</v>
      </c>
    </row>
    <row r="889" spans="4:179" ht="33" customHeight="1" x14ac:dyDescent="0.45">
      <c r="D889" s="8">
        <f t="shared" si="22"/>
        <v>884</v>
      </c>
      <c r="E889" s="32"/>
      <c r="F889" s="34"/>
      <c r="G889" s="34"/>
      <c r="H889" s="34"/>
      <c r="I889" s="34"/>
      <c r="J889" s="38"/>
      <c r="K889" s="33"/>
      <c r="L889" s="36"/>
      <c r="M889" s="35"/>
      <c r="N889" s="34"/>
      <c r="O889" s="41"/>
      <c r="P889" s="35"/>
      <c r="Q889" s="34"/>
      <c r="R889" s="37"/>
      <c r="S889" s="35"/>
      <c r="T889" s="34"/>
      <c r="U889" s="37"/>
      <c r="V889" s="35"/>
      <c r="W889" s="34"/>
      <c r="X889" s="37"/>
      <c r="Y889" s="35"/>
      <c r="Z889" s="34"/>
      <c r="AA889" s="37"/>
      <c r="AB889" s="35"/>
      <c r="AC889" s="34"/>
      <c r="AD889" s="37"/>
      <c r="AE889" s="35"/>
      <c r="AF889" s="34"/>
      <c r="AG889" s="37"/>
      <c r="AH889" s="35"/>
      <c r="AI889" s="34"/>
      <c r="AJ889" s="37"/>
      <c r="AK889" s="35"/>
      <c r="AL889" s="34"/>
      <c r="AM889" s="37"/>
      <c r="AN889" s="35"/>
      <c r="AO889" s="34"/>
      <c r="AP889" s="37"/>
      <c r="AQ889" s="35"/>
      <c r="AR889" s="34"/>
      <c r="AS889" s="37"/>
      <c r="AT889" s="35"/>
      <c r="AU889" s="34"/>
      <c r="AV889" s="37"/>
      <c r="AW889" s="35"/>
      <c r="AX889" s="34"/>
      <c r="AY889" s="37"/>
      <c r="AZ889" s="35"/>
      <c r="BA889" s="34"/>
      <c r="BB889" s="37"/>
      <c r="BC8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89" s="7"/>
      <c r="BF889" t="str">
        <f>IF(Table1[[#This Row],[Date]]="","","&amp;lt;VOUCHER REMOTEID="&amp;""""&amp;$A$11&amp;$A$13&amp;ROW()&amp;""""&amp;" VCHTYPE="""&amp;F889&amp;""" ACTION="""&amp;"Create"&amp;"""&amp;gt;")</f>
        <v/>
      </c>
      <c r="BG889" t="str">
        <f>IF(Table1[[#This Row],[Date]]="","",TEXT(Table1[[#This Row],[Date]],"yyyymmdd"))</f>
        <v/>
      </c>
      <c r="BH889" t="str">
        <f>Table1[[#This Row],[Date2]]</f>
        <v/>
      </c>
      <c r="BI889" t="str">
        <f>IF(Table1[[#This Row],[Date]]="","",Table1[[#This Row],[Voucher Type]])</f>
        <v/>
      </c>
      <c r="BJ889" t="str">
        <f>IF(Table1[[#This Row],[Ref No / Invoice No]]="","",Table1[[#This Row],[Ref No / Invoice No]])</f>
        <v/>
      </c>
      <c r="BK889" t="str">
        <f>IF(Table1[[#This Row],[Voucher No]]="","",Table1[[#This Row],[Voucher No]])</f>
        <v/>
      </c>
      <c r="BL889" t="str">
        <f>IF(Table1[[#This Row],[Date]]="","",Table1[[#This Row],[Narration]])</f>
        <v/>
      </c>
      <c r="BM889" t="str">
        <f>IF(Table1[[#This Row],[Date]]="","",$A$11&amp;$A$13&amp;ROW())</f>
        <v/>
      </c>
      <c r="BN889" t="str">
        <f>IF(Table1[[#This Row],[Date]]="","",$A$13)</f>
        <v/>
      </c>
      <c r="BP889" t="str">
        <f>IF(Table1[[#This Row],[Ledger 1]]="","","No")</f>
        <v/>
      </c>
      <c r="BQ889" t="str">
        <f>IF(Table1[[#This Row],[Date]]="","",IF(Table1[[#This Row],[Effect 1]]="Dr.","Yes","No"))</f>
        <v/>
      </c>
      <c r="BR889" t="str">
        <f>IF(Table1[[#This Row],[Date]]="","",Table1[[#This Row],[Ledger 1]])</f>
        <v/>
      </c>
      <c r="BS889" t="str">
        <f>IF(Table1[[#This Row],[Date]]="","",IF(Table1[[#This Row],[Effect 1]]="Dr.",-Table1[[#This Row],[Amount 1]],Table1[[#This Row],[Amount 1]]))</f>
        <v/>
      </c>
      <c r="BV889" t="str">
        <f>IF(Table1[[#This Row],[Ledger 2]]="","","No")</f>
        <v/>
      </c>
      <c r="BW889" t="str">
        <f>IF(Table1[[#This Row],[Date]]="","",IF(Table1[[#This Row],[Effect 2]]="Dr.","Yes","No"))</f>
        <v/>
      </c>
      <c r="BX889" t="str">
        <f>IF(Table1[[#This Row],[Date]]="","",Table1[[#This Row],[Ledger 2]])</f>
        <v/>
      </c>
      <c r="BY889" t="str">
        <f>IF(Table1[[#This Row],[Date]]="","",IF(Table1[[#This Row],[Effect 2]]="Dr.",-Table1[[#This Row],[Amount 2]],Table1[[#This Row],[Amount 2]]))</f>
        <v/>
      </c>
      <c r="CB889" t="str">
        <f>IF(Table1[[#This Row],[Ledger 3]]="","","No")</f>
        <v/>
      </c>
      <c r="CC889" t="str">
        <f>IF(Table1[[#This Row],[Ledger 3]]="","",IF(Table1[[#This Row],[Effect 3]]="Dr.","Yes","No"))</f>
        <v/>
      </c>
      <c r="CD889" t="str">
        <f>IF(Table1[[#This Row],[Ledger 3]]="","",Table1[[#This Row],[Ledger 3]])</f>
        <v/>
      </c>
      <c r="CE889" t="str">
        <f>IF(Table1[[#This Row],[Ledger 3]]="","",IF(Table1[[#This Row],[Effect 3]]="Dr.",-Table1[[#This Row],[Amount 3]],Table1[[#This Row],[Amount 3]]))</f>
        <v/>
      </c>
      <c r="CH889" t="str">
        <f>IF(Table1[[#This Row],[Ledger 4]]="","","No")</f>
        <v/>
      </c>
      <c r="CI889" t="str">
        <f>IF(Table1[[#This Row],[Ledger 4]]="","",IF(Table1[[#This Row],[Effect 4]]="Dr.","Yes","No"))</f>
        <v/>
      </c>
      <c r="CJ889" t="str">
        <f>IF(Table1[[#This Row],[Ledger 4]]="","",Table1[[#This Row],[Ledger 4]])</f>
        <v/>
      </c>
      <c r="CK889" t="str">
        <f>IF(Table1[[#This Row],[Ledger 4]]="","",IF(Table1[[#This Row],[Effect 4]]="Dr.",-Table1[[#This Row],[Amount 4]],Table1[[#This Row],[Amount 4]]))</f>
        <v/>
      </c>
      <c r="CN889" t="str">
        <f>IF(Table1[[#This Row],[Ledger 5]]="","","No")</f>
        <v/>
      </c>
      <c r="CO889" t="str">
        <f>IF(Table1[[#This Row],[Ledger 5]]="","",IF(Table1[[#This Row],[Effect 5]]="Dr.","Yes","No"))</f>
        <v/>
      </c>
      <c r="CP889" t="str">
        <f>IF(Table1[[#This Row],[Ledger 5]]="","",Table1[[#This Row],[Ledger 5]])</f>
        <v/>
      </c>
      <c r="CQ889" t="str">
        <f>IF(Table1[[#This Row],[Ledger 5]]="","",IF(Table1[[#This Row],[Effect 5]]="Dr.",-Table1[[#This Row],[Amount 5]],Table1[[#This Row],[Amount 5]]))</f>
        <v/>
      </c>
      <c r="CT889" t="str">
        <f>IF(Table1[[#This Row],[Ledger 6]]="","","No")</f>
        <v/>
      </c>
      <c r="CU889" t="str">
        <f>IF(Table1[[#This Row],[Ledger 6]]="","",IF(Table1[[#This Row],[Effect 6]]="Dr.","Yes","No"))</f>
        <v/>
      </c>
      <c r="CV889" t="str">
        <f>IF(Table1[[#This Row],[Ledger 6]]="","",Table1[[#This Row],[Ledger 6]])</f>
        <v/>
      </c>
      <c r="CW889" t="str">
        <f>IF(Table1[[#This Row],[Ledger 6]]="","",IF(Table1[[#This Row],[Effect 6]]="Dr.",-Table1[[#This Row],[Amount 6]],Table1[[#This Row],[Amount 6]]))</f>
        <v/>
      </c>
      <c r="CZ889" t="str">
        <f>IF(Table1[[#This Row],[Ledger 7]]="","","No")</f>
        <v/>
      </c>
      <c r="DA889" t="str">
        <f>IF(Table1[[#This Row],[Ledger 7]]="","",IF(Table1[[#This Row],[Effect 7]]="Dr.","Yes","No"))</f>
        <v/>
      </c>
      <c r="DB889" t="str">
        <f>IF(Table1[[#This Row],[Ledger 7]]="","",Table1[[#This Row],[Ledger 7]])</f>
        <v/>
      </c>
      <c r="DC889" t="str">
        <f>IF(Table1[[#This Row],[Ledger 7]]="","",IF(Table1[[#This Row],[Effect 7]]="Dr.",-Table1[[#This Row],[Amount 7]],Table1[[#This Row],[Amount 7]]))</f>
        <v/>
      </c>
      <c r="DF889" t="str">
        <f>IF(Table1[[#This Row],[Ledger 8]]="","","No")</f>
        <v/>
      </c>
      <c r="DG889" t="str">
        <f>IF(Table1[[#This Row],[Ledger 8]]="","",IF(Table1[[#This Row],[Effect 8]]="Dr.","Yes","No"))</f>
        <v/>
      </c>
      <c r="DH889" t="str">
        <f>IF(Table1[[#This Row],[Ledger 8]]="","",Table1[[#This Row],[Ledger 8]])</f>
        <v/>
      </c>
      <c r="DI889" t="str">
        <f>IF(Table1[[#This Row],[Ledger 8]]="","",IF(Table1[[#This Row],[Effect 8]]="Dr.",-Table1[[#This Row],[Amount 8]],Table1[[#This Row],[Amount 8]]))</f>
        <v/>
      </c>
      <c r="DL889" t="str">
        <f>IF(Table1[[#This Row],[Ledger 9]]="","","No")</f>
        <v/>
      </c>
      <c r="DM889" t="str">
        <f>IF(Table1[[#This Row],[Ledger 9]]="","",IF(Table1[[#This Row],[Effect 9]]="Dr.","Yes","No"))</f>
        <v/>
      </c>
      <c r="DN889" t="str">
        <f>IF(Table1[[#This Row],[Ledger 9]]="","",Table1[[#This Row],[Ledger 9]])</f>
        <v/>
      </c>
      <c r="DO889" t="str">
        <f>IF(Table1[[#This Row],[Ledger 9]]="","",IF(Table1[[#This Row],[Effect 9]]="Dr.",-Table1[[#This Row],[Amount 9]],Table1[[#This Row],[Amount 9]]))</f>
        <v/>
      </c>
      <c r="DR889" t="str">
        <f>IF(Table1[[#This Row],[Ledger 10]]="","","No")</f>
        <v/>
      </c>
      <c r="DS889" t="str">
        <f>IF(Table1[[#This Row],[Ledger 10]]="","",IF(Table1[[#This Row],[Effect 10]]="Dr.","Yes","No"))</f>
        <v/>
      </c>
      <c r="DT889" t="str">
        <f>IF(Table1[[#This Row],[Ledger 10]]="","",Table1[[#This Row],[Ledger 10]])</f>
        <v/>
      </c>
      <c r="DU889" t="str">
        <f>IF(Table1[[#This Row],[Ledger 10]]="","",IF(Table1[[#This Row],[Effect 10]]="Dr.",-Table1[[#This Row],[Amount 10]],Table1[[#This Row],[Amount 10]]))</f>
        <v/>
      </c>
      <c r="DX889" t="str">
        <f>IF(Table1[[#This Row],[Ledger 11]]="","","No")</f>
        <v/>
      </c>
      <c r="DY889" t="str">
        <f>IF(Table1[[#This Row],[Ledger 11]]="","",IF(Table1[[#This Row],[Effect 11]]="Dr.","Yes","No"))</f>
        <v/>
      </c>
      <c r="DZ889" t="str">
        <f>IF(Table1[[#This Row],[Ledger 11]]="","",Table1[[#This Row],[Ledger 11]])</f>
        <v/>
      </c>
      <c r="EA889" t="str">
        <f>IF(Table1[[#This Row],[Ledger 11]]="","",IF(Table1[[#This Row],[Effect 11]]="Dr.",-Table1[[#This Row],[Amount 11]],Table1[[#This Row],[Amount 11]]))</f>
        <v/>
      </c>
      <c r="ED889" t="str">
        <f>IF(Table1[[#This Row],[Ledger 12]]="","","No")</f>
        <v/>
      </c>
      <c r="EE889" t="str">
        <f>IF(Table1[[#This Row],[Ledger 12]]="","",IF(Table1[[#This Row],[Effect 12]]="Dr.","Yes","No"))</f>
        <v/>
      </c>
      <c r="EF889" t="str">
        <f>IF(Table1[[#This Row],[Ledger 12]]="","",Table1[[#This Row],[Ledger 12]])</f>
        <v/>
      </c>
      <c r="EG889" t="str">
        <f>IF(Table1[[#This Row],[Ledger 12]]="","",IF(Table1[[#This Row],[Effect 12]]="Dr.",-Table1[[#This Row],[Amount 12]],Table1[[#This Row],[Amount 12]]))</f>
        <v/>
      </c>
      <c r="EJ889" t="str">
        <f>IF(Table1[[#This Row],[Ledger 13]]="","","No")</f>
        <v/>
      </c>
      <c r="EK889" t="str">
        <f>IF(Table1[[#This Row],[Ledger 13]]="","",IF(Table1[[#This Row],[Effect 13]]="Dr.","Yes","No"))</f>
        <v/>
      </c>
      <c r="EL889" t="str">
        <f>IF(Table1[[#This Row],[Ledger 13]]="","",Table1[[#This Row],[Ledger 13]])</f>
        <v/>
      </c>
      <c r="EM889" t="str">
        <f>IF(Table1[[#This Row],[Ledger 13]]="","",IF(Table1[[#This Row],[Effect 13]]="Dr.",-Table1[[#This Row],[Amount 13]],Table1[[#This Row],[Amount 13]]))</f>
        <v/>
      </c>
      <c r="EP889" t="str">
        <f>IF(Table1[[#This Row],[Ledger 14]]="","","No")</f>
        <v/>
      </c>
      <c r="EQ889" t="str">
        <f>IF(Table1[[#This Row],[Ledger 14]]="","",IF(Table1[[#This Row],[Effect 14]]="Dr.","Yes","No"))</f>
        <v/>
      </c>
      <c r="ER889" t="str">
        <f>IF(Table1[[#This Row],[Ledger 14]]="","",Table1[[#This Row],[Ledger 14]])</f>
        <v/>
      </c>
      <c r="ES889" t="str">
        <f>IF(Table1[[#This Row],[Ledger 14]]="","",IF(Table1[[#This Row],[Effect 14]]="Dr.",-Table1[[#This Row],[Amount 14]],Table1[[#This Row],[Amount 14]]))</f>
        <v/>
      </c>
      <c r="EV889" t="str">
        <f>IF(Table1[[#This Row],[Ledger 15]]="","","No")</f>
        <v/>
      </c>
      <c r="EW889" t="str">
        <f>IF(Table1[[#This Row],[Ledger 15]]="","",IF(Table1[[#This Row],[Effect 15]]="Dr.","Yes","No"))</f>
        <v/>
      </c>
      <c r="EX889" t="str">
        <f>IF(Table1[[#This Row],[Ledger 15]]="","",Table1[[#This Row],[Ledger 15]])</f>
        <v/>
      </c>
      <c r="EY889" t="str">
        <f>IF(Table1[[#This Row],[Ledger 15]]="","",IF(Table1[[#This Row],[Effect 15]]="Dr.",-Table1[[#This Row],[Amount 15]],Table1[[#This Row],[Amount 15]]))</f>
        <v/>
      </c>
      <c r="FD8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89">
        <f>IF(Table1[[#This Row],[Date]]="",0,IF(AND(Table1[[#This Row],[Date]]&gt;=$FE$2,Table1[[#This Row],[Date]]&lt;=$FE$3),0,1))</f>
        <v>0</v>
      </c>
      <c r="FF889">
        <f>IF(Table1[[#This Row],[Date]]="",0,IF(TYPE(VLOOKUP(Table1[[#This Row],[Voucher Type]],Table1[[#All],[Voucher Type Master]],1,FALSE))=16,1,0))</f>
        <v>0</v>
      </c>
      <c r="FG889">
        <f>IF(TYPE(IF(Table1[[#This Row],[Date]]="",0,IF(VLOOKUP(Table1[[#This Row],[Voucher Type]],$FY$5:$FZ$13,2,0)=Table1[[#This Row],[Effect 1]],0,1)))=16,1,0)</f>
        <v>0</v>
      </c>
      <c r="FH8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89">
        <f>IF(LEN(Table1[[#This Row],[Ledger 1]])&gt;0,IF(TYPE(VLOOKUP(Table1[[#This Row],[Ledger 1]],GZ:GZ,1,0))=16,1,0),0)</f>
        <v>0</v>
      </c>
      <c r="FJ889">
        <f>IF(LEN(Table1[[#This Row],[Ledger 2]])&gt;0,IF(TYPE(VLOOKUP(Table1[[#This Row],[Ledger 2]],GZ:GZ,1,0))=16,1,0),0)</f>
        <v>0</v>
      </c>
      <c r="FK889">
        <f>IF(LEN(Table1[[#This Row],[Ledger 3]])&gt;0,IF(TYPE(VLOOKUP(Table1[[#This Row],[Ledger 3]],GZ:GZ,1,0))=16,1,0),0)</f>
        <v>0</v>
      </c>
      <c r="FL889">
        <f>IF(LEN(Table1[[#This Row],[Ledger 4]])&gt;0,IF(TYPE(VLOOKUP(Table1[[#This Row],[Ledger 4]],GZ:GZ,1,0))=16,1,0),0)</f>
        <v>0</v>
      </c>
      <c r="FM889">
        <f>IF(LEN(Table1[[#This Row],[Ledger 5]])&gt;0,IF(TYPE(VLOOKUP(Table1[[#This Row],[Ledger 5]],GZ:GZ,1,0))=16,1,0),0)</f>
        <v>0</v>
      </c>
      <c r="FN889">
        <f>IF(LEN(Table1[[#This Row],[Ledger 6]])&gt;0,IF(TYPE(VLOOKUP(Table1[[#This Row],[Ledger 6]],$GZ:$GZ,1,0))=16,1,0),0)</f>
        <v>0</v>
      </c>
      <c r="FO889">
        <f>IF(LEN(Table1[[#This Row],[Ledger 7]])&gt;0,IF(TYPE(VLOOKUP(Table1[[#This Row],[Ledger 7]],$GZ:$GZ,1,0))=16,1,0),0)</f>
        <v>0</v>
      </c>
      <c r="FP889">
        <f>IF(LEN(Table1[[#This Row],[Ledger 8]])&gt;0,IF(TYPE(VLOOKUP(Table1[[#This Row],[Ledger 8]],$GZ:$GZ,1,0))=16,1,0),0)</f>
        <v>0</v>
      </c>
      <c r="FQ889">
        <f>IF(LEN(Table1[[#This Row],[Ledger 9]])&gt;0,IF(TYPE(VLOOKUP(Table1[[#This Row],[Ledger 9]],$GZ:$GZ,1,0))=16,1,0),0)</f>
        <v>0</v>
      </c>
      <c r="FR889">
        <f>IF(LEN(Table1[[#This Row],[Ledger 10]])&gt;0,IF(TYPE(VLOOKUP(Table1[[#This Row],[Ledger 10]],$GZ:$GZ,1,0))=16,1,0),0)</f>
        <v>0</v>
      </c>
      <c r="FS889">
        <f>IF(LEN(Table1[[#This Row],[Ledger 11]])&gt;0,IF(TYPE(VLOOKUP(Table1[[#This Row],[Ledger 11]],$GZ:$GZ,1,0))=16,1,0),0)</f>
        <v>0</v>
      </c>
      <c r="FT889">
        <f>IF(LEN(Table1[[#This Row],[Ledger 12]])&gt;0,IF(TYPE(VLOOKUP(Table1[[#This Row],[Ledger 12]],$GZ:$GZ,1,0))=16,1,0),0)</f>
        <v>0</v>
      </c>
      <c r="FU889">
        <f>IF(LEN(Table1[[#This Row],[Ledger 13]])&gt;0,IF(TYPE(VLOOKUP(Table1[[#This Row],[Ledger 13]],$GZ:$GZ,1,0))=16,1,0),0)</f>
        <v>0</v>
      </c>
      <c r="FV889">
        <f>IF(LEN(Table1[[#This Row],[Ledger 14]])&gt;0,IF(TYPE(VLOOKUP(Table1[[#This Row],[Ledger 14]],$GZ:$GZ,1,0))=16,1,0),0)</f>
        <v>0</v>
      </c>
      <c r="FW889">
        <f>IF(LEN(Table1[[#This Row],[Ledger 15]])&gt;0,IF(TYPE(VLOOKUP(Table1[[#This Row],[Ledger 15]],$GZ:$GZ,1,0))=16,1,0),0)</f>
        <v>0</v>
      </c>
    </row>
    <row r="890" spans="4:179" ht="33" customHeight="1" x14ac:dyDescent="0.45">
      <c r="D890" s="8">
        <f t="shared" si="22"/>
        <v>885</v>
      </c>
      <c r="E890" s="32"/>
      <c r="F890" s="34"/>
      <c r="G890" s="34"/>
      <c r="H890" s="34"/>
      <c r="I890" s="34"/>
      <c r="J890" s="38"/>
      <c r="K890" s="33"/>
      <c r="L890" s="36"/>
      <c r="M890" s="35"/>
      <c r="N890" s="34"/>
      <c r="O890" s="41"/>
      <c r="P890" s="35"/>
      <c r="Q890" s="34"/>
      <c r="R890" s="37"/>
      <c r="S890" s="35"/>
      <c r="T890" s="34"/>
      <c r="U890" s="37"/>
      <c r="V890" s="35"/>
      <c r="W890" s="34"/>
      <c r="X890" s="37"/>
      <c r="Y890" s="35"/>
      <c r="Z890" s="34"/>
      <c r="AA890" s="37"/>
      <c r="AB890" s="35"/>
      <c r="AC890" s="34"/>
      <c r="AD890" s="37"/>
      <c r="AE890" s="35"/>
      <c r="AF890" s="34"/>
      <c r="AG890" s="37"/>
      <c r="AH890" s="35"/>
      <c r="AI890" s="34"/>
      <c r="AJ890" s="37"/>
      <c r="AK890" s="35"/>
      <c r="AL890" s="34"/>
      <c r="AM890" s="37"/>
      <c r="AN890" s="35"/>
      <c r="AO890" s="34"/>
      <c r="AP890" s="37"/>
      <c r="AQ890" s="35"/>
      <c r="AR890" s="34"/>
      <c r="AS890" s="37"/>
      <c r="AT890" s="35"/>
      <c r="AU890" s="34"/>
      <c r="AV890" s="37"/>
      <c r="AW890" s="35"/>
      <c r="AX890" s="34"/>
      <c r="AY890" s="37"/>
      <c r="AZ890" s="35"/>
      <c r="BA890" s="34"/>
      <c r="BB890" s="37"/>
      <c r="BC8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0" s="7"/>
      <c r="BF890" t="str">
        <f>IF(Table1[[#This Row],[Date]]="","","&amp;lt;VOUCHER REMOTEID="&amp;""""&amp;$A$11&amp;$A$13&amp;ROW()&amp;""""&amp;" VCHTYPE="""&amp;F890&amp;""" ACTION="""&amp;"Create"&amp;"""&amp;gt;")</f>
        <v/>
      </c>
      <c r="BG890" t="str">
        <f>IF(Table1[[#This Row],[Date]]="","",TEXT(Table1[[#This Row],[Date]],"yyyymmdd"))</f>
        <v/>
      </c>
      <c r="BH890" t="str">
        <f>Table1[[#This Row],[Date2]]</f>
        <v/>
      </c>
      <c r="BI890" t="str">
        <f>IF(Table1[[#This Row],[Date]]="","",Table1[[#This Row],[Voucher Type]])</f>
        <v/>
      </c>
      <c r="BJ890" t="str">
        <f>IF(Table1[[#This Row],[Ref No / Invoice No]]="","",Table1[[#This Row],[Ref No / Invoice No]])</f>
        <v/>
      </c>
      <c r="BK890" t="str">
        <f>IF(Table1[[#This Row],[Voucher No]]="","",Table1[[#This Row],[Voucher No]])</f>
        <v/>
      </c>
      <c r="BL890" t="str">
        <f>IF(Table1[[#This Row],[Date]]="","",Table1[[#This Row],[Narration]])</f>
        <v/>
      </c>
      <c r="BM890" t="str">
        <f>IF(Table1[[#This Row],[Date]]="","",$A$11&amp;$A$13&amp;ROW())</f>
        <v/>
      </c>
      <c r="BN890" t="str">
        <f>IF(Table1[[#This Row],[Date]]="","",$A$13)</f>
        <v/>
      </c>
      <c r="BP890" t="str">
        <f>IF(Table1[[#This Row],[Ledger 1]]="","","No")</f>
        <v/>
      </c>
      <c r="BQ890" t="str">
        <f>IF(Table1[[#This Row],[Date]]="","",IF(Table1[[#This Row],[Effect 1]]="Dr.","Yes","No"))</f>
        <v/>
      </c>
      <c r="BR890" t="str">
        <f>IF(Table1[[#This Row],[Date]]="","",Table1[[#This Row],[Ledger 1]])</f>
        <v/>
      </c>
      <c r="BS890" t="str">
        <f>IF(Table1[[#This Row],[Date]]="","",IF(Table1[[#This Row],[Effect 1]]="Dr.",-Table1[[#This Row],[Amount 1]],Table1[[#This Row],[Amount 1]]))</f>
        <v/>
      </c>
      <c r="BV890" t="str">
        <f>IF(Table1[[#This Row],[Ledger 2]]="","","No")</f>
        <v/>
      </c>
      <c r="BW890" t="str">
        <f>IF(Table1[[#This Row],[Date]]="","",IF(Table1[[#This Row],[Effect 2]]="Dr.","Yes","No"))</f>
        <v/>
      </c>
      <c r="BX890" t="str">
        <f>IF(Table1[[#This Row],[Date]]="","",Table1[[#This Row],[Ledger 2]])</f>
        <v/>
      </c>
      <c r="BY890" t="str">
        <f>IF(Table1[[#This Row],[Date]]="","",IF(Table1[[#This Row],[Effect 2]]="Dr.",-Table1[[#This Row],[Amount 2]],Table1[[#This Row],[Amount 2]]))</f>
        <v/>
      </c>
      <c r="CB890" t="str">
        <f>IF(Table1[[#This Row],[Ledger 3]]="","","No")</f>
        <v/>
      </c>
      <c r="CC890" t="str">
        <f>IF(Table1[[#This Row],[Ledger 3]]="","",IF(Table1[[#This Row],[Effect 3]]="Dr.","Yes","No"))</f>
        <v/>
      </c>
      <c r="CD890" t="str">
        <f>IF(Table1[[#This Row],[Ledger 3]]="","",Table1[[#This Row],[Ledger 3]])</f>
        <v/>
      </c>
      <c r="CE890" t="str">
        <f>IF(Table1[[#This Row],[Ledger 3]]="","",IF(Table1[[#This Row],[Effect 3]]="Dr.",-Table1[[#This Row],[Amount 3]],Table1[[#This Row],[Amount 3]]))</f>
        <v/>
      </c>
      <c r="CH890" t="str">
        <f>IF(Table1[[#This Row],[Ledger 4]]="","","No")</f>
        <v/>
      </c>
      <c r="CI890" t="str">
        <f>IF(Table1[[#This Row],[Ledger 4]]="","",IF(Table1[[#This Row],[Effect 4]]="Dr.","Yes","No"))</f>
        <v/>
      </c>
      <c r="CJ890" t="str">
        <f>IF(Table1[[#This Row],[Ledger 4]]="","",Table1[[#This Row],[Ledger 4]])</f>
        <v/>
      </c>
      <c r="CK890" t="str">
        <f>IF(Table1[[#This Row],[Ledger 4]]="","",IF(Table1[[#This Row],[Effect 4]]="Dr.",-Table1[[#This Row],[Amount 4]],Table1[[#This Row],[Amount 4]]))</f>
        <v/>
      </c>
      <c r="CN890" t="str">
        <f>IF(Table1[[#This Row],[Ledger 5]]="","","No")</f>
        <v/>
      </c>
      <c r="CO890" t="str">
        <f>IF(Table1[[#This Row],[Ledger 5]]="","",IF(Table1[[#This Row],[Effect 5]]="Dr.","Yes","No"))</f>
        <v/>
      </c>
      <c r="CP890" t="str">
        <f>IF(Table1[[#This Row],[Ledger 5]]="","",Table1[[#This Row],[Ledger 5]])</f>
        <v/>
      </c>
      <c r="CQ890" t="str">
        <f>IF(Table1[[#This Row],[Ledger 5]]="","",IF(Table1[[#This Row],[Effect 5]]="Dr.",-Table1[[#This Row],[Amount 5]],Table1[[#This Row],[Amount 5]]))</f>
        <v/>
      </c>
      <c r="CT890" t="str">
        <f>IF(Table1[[#This Row],[Ledger 6]]="","","No")</f>
        <v/>
      </c>
      <c r="CU890" t="str">
        <f>IF(Table1[[#This Row],[Ledger 6]]="","",IF(Table1[[#This Row],[Effect 6]]="Dr.","Yes","No"))</f>
        <v/>
      </c>
      <c r="CV890" t="str">
        <f>IF(Table1[[#This Row],[Ledger 6]]="","",Table1[[#This Row],[Ledger 6]])</f>
        <v/>
      </c>
      <c r="CW890" t="str">
        <f>IF(Table1[[#This Row],[Ledger 6]]="","",IF(Table1[[#This Row],[Effect 6]]="Dr.",-Table1[[#This Row],[Amount 6]],Table1[[#This Row],[Amount 6]]))</f>
        <v/>
      </c>
      <c r="CZ890" t="str">
        <f>IF(Table1[[#This Row],[Ledger 7]]="","","No")</f>
        <v/>
      </c>
      <c r="DA890" t="str">
        <f>IF(Table1[[#This Row],[Ledger 7]]="","",IF(Table1[[#This Row],[Effect 7]]="Dr.","Yes","No"))</f>
        <v/>
      </c>
      <c r="DB890" t="str">
        <f>IF(Table1[[#This Row],[Ledger 7]]="","",Table1[[#This Row],[Ledger 7]])</f>
        <v/>
      </c>
      <c r="DC890" t="str">
        <f>IF(Table1[[#This Row],[Ledger 7]]="","",IF(Table1[[#This Row],[Effect 7]]="Dr.",-Table1[[#This Row],[Amount 7]],Table1[[#This Row],[Amount 7]]))</f>
        <v/>
      </c>
      <c r="DF890" t="str">
        <f>IF(Table1[[#This Row],[Ledger 8]]="","","No")</f>
        <v/>
      </c>
      <c r="DG890" t="str">
        <f>IF(Table1[[#This Row],[Ledger 8]]="","",IF(Table1[[#This Row],[Effect 8]]="Dr.","Yes","No"))</f>
        <v/>
      </c>
      <c r="DH890" t="str">
        <f>IF(Table1[[#This Row],[Ledger 8]]="","",Table1[[#This Row],[Ledger 8]])</f>
        <v/>
      </c>
      <c r="DI890" t="str">
        <f>IF(Table1[[#This Row],[Ledger 8]]="","",IF(Table1[[#This Row],[Effect 8]]="Dr.",-Table1[[#This Row],[Amount 8]],Table1[[#This Row],[Amount 8]]))</f>
        <v/>
      </c>
      <c r="DL890" t="str">
        <f>IF(Table1[[#This Row],[Ledger 9]]="","","No")</f>
        <v/>
      </c>
      <c r="DM890" t="str">
        <f>IF(Table1[[#This Row],[Ledger 9]]="","",IF(Table1[[#This Row],[Effect 9]]="Dr.","Yes","No"))</f>
        <v/>
      </c>
      <c r="DN890" t="str">
        <f>IF(Table1[[#This Row],[Ledger 9]]="","",Table1[[#This Row],[Ledger 9]])</f>
        <v/>
      </c>
      <c r="DO890" t="str">
        <f>IF(Table1[[#This Row],[Ledger 9]]="","",IF(Table1[[#This Row],[Effect 9]]="Dr.",-Table1[[#This Row],[Amount 9]],Table1[[#This Row],[Amount 9]]))</f>
        <v/>
      </c>
      <c r="DR890" t="str">
        <f>IF(Table1[[#This Row],[Ledger 10]]="","","No")</f>
        <v/>
      </c>
      <c r="DS890" t="str">
        <f>IF(Table1[[#This Row],[Ledger 10]]="","",IF(Table1[[#This Row],[Effect 10]]="Dr.","Yes","No"))</f>
        <v/>
      </c>
      <c r="DT890" t="str">
        <f>IF(Table1[[#This Row],[Ledger 10]]="","",Table1[[#This Row],[Ledger 10]])</f>
        <v/>
      </c>
      <c r="DU890" t="str">
        <f>IF(Table1[[#This Row],[Ledger 10]]="","",IF(Table1[[#This Row],[Effect 10]]="Dr.",-Table1[[#This Row],[Amount 10]],Table1[[#This Row],[Amount 10]]))</f>
        <v/>
      </c>
      <c r="DX890" t="str">
        <f>IF(Table1[[#This Row],[Ledger 11]]="","","No")</f>
        <v/>
      </c>
      <c r="DY890" t="str">
        <f>IF(Table1[[#This Row],[Ledger 11]]="","",IF(Table1[[#This Row],[Effect 11]]="Dr.","Yes","No"))</f>
        <v/>
      </c>
      <c r="DZ890" t="str">
        <f>IF(Table1[[#This Row],[Ledger 11]]="","",Table1[[#This Row],[Ledger 11]])</f>
        <v/>
      </c>
      <c r="EA890" t="str">
        <f>IF(Table1[[#This Row],[Ledger 11]]="","",IF(Table1[[#This Row],[Effect 11]]="Dr.",-Table1[[#This Row],[Amount 11]],Table1[[#This Row],[Amount 11]]))</f>
        <v/>
      </c>
      <c r="ED890" t="str">
        <f>IF(Table1[[#This Row],[Ledger 12]]="","","No")</f>
        <v/>
      </c>
      <c r="EE890" t="str">
        <f>IF(Table1[[#This Row],[Ledger 12]]="","",IF(Table1[[#This Row],[Effect 12]]="Dr.","Yes","No"))</f>
        <v/>
      </c>
      <c r="EF890" t="str">
        <f>IF(Table1[[#This Row],[Ledger 12]]="","",Table1[[#This Row],[Ledger 12]])</f>
        <v/>
      </c>
      <c r="EG890" t="str">
        <f>IF(Table1[[#This Row],[Ledger 12]]="","",IF(Table1[[#This Row],[Effect 12]]="Dr.",-Table1[[#This Row],[Amount 12]],Table1[[#This Row],[Amount 12]]))</f>
        <v/>
      </c>
      <c r="EJ890" t="str">
        <f>IF(Table1[[#This Row],[Ledger 13]]="","","No")</f>
        <v/>
      </c>
      <c r="EK890" t="str">
        <f>IF(Table1[[#This Row],[Ledger 13]]="","",IF(Table1[[#This Row],[Effect 13]]="Dr.","Yes","No"))</f>
        <v/>
      </c>
      <c r="EL890" t="str">
        <f>IF(Table1[[#This Row],[Ledger 13]]="","",Table1[[#This Row],[Ledger 13]])</f>
        <v/>
      </c>
      <c r="EM890" t="str">
        <f>IF(Table1[[#This Row],[Ledger 13]]="","",IF(Table1[[#This Row],[Effect 13]]="Dr.",-Table1[[#This Row],[Amount 13]],Table1[[#This Row],[Amount 13]]))</f>
        <v/>
      </c>
      <c r="EP890" t="str">
        <f>IF(Table1[[#This Row],[Ledger 14]]="","","No")</f>
        <v/>
      </c>
      <c r="EQ890" t="str">
        <f>IF(Table1[[#This Row],[Ledger 14]]="","",IF(Table1[[#This Row],[Effect 14]]="Dr.","Yes","No"))</f>
        <v/>
      </c>
      <c r="ER890" t="str">
        <f>IF(Table1[[#This Row],[Ledger 14]]="","",Table1[[#This Row],[Ledger 14]])</f>
        <v/>
      </c>
      <c r="ES890" t="str">
        <f>IF(Table1[[#This Row],[Ledger 14]]="","",IF(Table1[[#This Row],[Effect 14]]="Dr.",-Table1[[#This Row],[Amount 14]],Table1[[#This Row],[Amount 14]]))</f>
        <v/>
      </c>
      <c r="EV890" t="str">
        <f>IF(Table1[[#This Row],[Ledger 15]]="","","No")</f>
        <v/>
      </c>
      <c r="EW890" t="str">
        <f>IF(Table1[[#This Row],[Ledger 15]]="","",IF(Table1[[#This Row],[Effect 15]]="Dr.","Yes","No"))</f>
        <v/>
      </c>
      <c r="EX890" t="str">
        <f>IF(Table1[[#This Row],[Ledger 15]]="","",Table1[[#This Row],[Ledger 15]])</f>
        <v/>
      </c>
      <c r="EY890" t="str">
        <f>IF(Table1[[#This Row],[Ledger 15]]="","",IF(Table1[[#This Row],[Effect 15]]="Dr.",-Table1[[#This Row],[Amount 15]],Table1[[#This Row],[Amount 15]]))</f>
        <v/>
      </c>
      <c r="FD8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0">
        <f>IF(Table1[[#This Row],[Date]]="",0,IF(AND(Table1[[#This Row],[Date]]&gt;=$FE$2,Table1[[#This Row],[Date]]&lt;=$FE$3),0,1))</f>
        <v>0</v>
      </c>
      <c r="FF890">
        <f>IF(Table1[[#This Row],[Date]]="",0,IF(TYPE(VLOOKUP(Table1[[#This Row],[Voucher Type]],Table1[[#All],[Voucher Type Master]],1,FALSE))=16,1,0))</f>
        <v>0</v>
      </c>
      <c r="FG890">
        <f>IF(TYPE(IF(Table1[[#This Row],[Date]]="",0,IF(VLOOKUP(Table1[[#This Row],[Voucher Type]],$FY$5:$FZ$13,2,0)=Table1[[#This Row],[Effect 1]],0,1)))=16,1,0)</f>
        <v>0</v>
      </c>
      <c r="FH8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0">
        <f>IF(LEN(Table1[[#This Row],[Ledger 1]])&gt;0,IF(TYPE(VLOOKUP(Table1[[#This Row],[Ledger 1]],GZ:GZ,1,0))=16,1,0),0)</f>
        <v>0</v>
      </c>
      <c r="FJ890">
        <f>IF(LEN(Table1[[#This Row],[Ledger 2]])&gt;0,IF(TYPE(VLOOKUP(Table1[[#This Row],[Ledger 2]],GZ:GZ,1,0))=16,1,0),0)</f>
        <v>0</v>
      </c>
      <c r="FK890">
        <f>IF(LEN(Table1[[#This Row],[Ledger 3]])&gt;0,IF(TYPE(VLOOKUP(Table1[[#This Row],[Ledger 3]],GZ:GZ,1,0))=16,1,0),0)</f>
        <v>0</v>
      </c>
      <c r="FL890">
        <f>IF(LEN(Table1[[#This Row],[Ledger 4]])&gt;0,IF(TYPE(VLOOKUP(Table1[[#This Row],[Ledger 4]],GZ:GZ,1,0))=16,1,0),0)</f>
        <v>0</v>
      </c>
      <c r="FM890">
        <f>IF(LEN(Table1[[#This Row],[Ledger 5]])&gt;0,IF(TYPE(VLOOKUP(Table1[[#This Row],[Ledger 5]],GZ:GZ,1,0))=16,1,0),0)</f>
        <v>0</v>
      </c>
      <c r="FN890">
        <f>IF(LEN(Table1[[#This Row],[Ledger 6]])&gt;0,IF(TYPE(VLOOKUP(Table1[[#This Row],[Ledger 6]],$GZ:$GZ,1,0))=16,1,0),0)</f>
        <v>0</v>
      </c>
      <c r="FO890">
        <f>IF(LEN(Table1[[#This Row],[Ledger 7]])&gt;0,IF(TYPE(VLOOKUP(Table1[[#This Row],[Ledger 7]],$GZ:$GZ,1,0))=16,1,0),0)</f>
        <v>0</v>
      </c>
      <c r="FP890">
        <f>IF(LEN(Table1[[#This Row],[Ledger 8]])&gt;0,IF(TYPE(VLOOKUP(Table1[[#This Row],[Ledger 8]],$GZ:$GZ,1,0))=16,1,0),0)</f>
        <v>0</v>
      </c>
      <c r="FQ890">
        <f>IF(LEN(Table1[[#This Row],[Ledger 9]])&gt;0,IF(TYPE(VLOOKUP(Table1[[#This Row],[Ledger 9]],$GZ:$GZ,1,0))=16,1,0),0)</f>
        <v>0</v>
      </c>
      <c r="FR890">
        <f>IF(LEN(Table1[[#This Row],[Ledger 10]])&gt;0,IF(TYPE(VLOOKUP(Table1[[#This Row],[Ledger 10]],$GZ:$GZ,1,0))=16,1,0),0)</f>
        <v>0</v>
      </c>
      <c r="FS890">
        <f>IF(LEN(Table1[[#This Row],[Ledger 11]])&gt;0,IF(TYPE(VLOOKUP(Table1[[#This Row],[Ledger 11]],$GZ:$GZ,1,0))=16,1,0),0)</f>
        <v>0</v>
      </c>
      <c r="FT890">
        <f>IF(LEN(Table1[[#This Row],[Ledger 12]])&gt;0,IF(TYPE(VLOOKUP(Table1[[#This Row],[Ledger 12]],$GZ:$GZ,1,0))=16,1,0),0)</f>
        <v>0</v>
      </c>
      <c r="FU890">
        <f>IF(LEN(Table1[[#This Row],[Ledger 13]])&gt;0,IF(TYPE(VLOOKUP(Table1[[#This Row],[Ledger 13]],$GZ:$GZ,1,0))=16,1,0),0)</f>
        <v>0</v>
      </c>
      <c r="FV890">
        <f>IF(LEN(Table1[[#This Row],[Ledger 14]])&gt;0,IF(TYPE(VLOOKUP(Table1[[#This Row],[Ledger 14]],$GZ:$GZ,1,0))=16,1,0),0)</f>
        <v>0</v>
      </c>
      <c r="FW890">
        <f>IF(LEN(Table1[[#This Row],[Ledger 15]])&gt;0,IF(TYPE(VLOOKUP(Table1[[#This Row],[Ledger 15]],$GZ:$GZ,1,0))=16,1,0),0)</f>
        <v>0</v>
      </c>
    </row>
    <row r="891" spans="4:179" ht="33" customHeight="1" x14ac:dyDescent="0.45">
      <c r="D891" s="8">
        <f t="shared" si="22"/>
        <v>886</v>
      </c>
      <c r="E891" s="32"/>
      <c r="F891" s="34"/>
      <c r="G891" s="34"/>
      <c r="H891" s="34"/>
      <c r="I891" s="34"/>
      <c r="J891" s="38"/>
      <c r="K891" s="33"/>
      <c r="L891" s="36"/>
      <c r="M891" s="35"/>
      <c r="N891" s="34"/>
      <c r="O891" s="41"/>
      <c r="P891" s="35"/>
      <c r="Q891" s="34"/>
      <c r="R891" s="37"/>
      <c r="S891" s="35"/>
      <c r="T891" s="34"/>
      <c r="U891" s="37"/>
      <c r="V891" s="35"/>
      <c r="W891" s="34"/>
      <c r="X891" s="37"/>
      <c r="Y891" s="35"/>
      <c r="Z891" s="34"/>
      <c r="AA891" s="37"/>
      <c r="AB891" s="35"/>
      <c r="AC891" s="34"/>
      <c r="AD891" s="37"/>
      <c r="AE891" s="35"/>
      <c r="AF891" s="34"/>
      <c r="AG891" s="37"/>
      <c r="AH891" s="35"/>
      <c r="AI891" s="34"/>
      <c r="AJ891" s="37"/>
      <c r="AK891" s="35"/>
      <c r="AL891" s="34"/>
      <c r="AM891" s="37"/>
      <c r="AN891" s="35"/>
      <c r="AO891" s="34"/>
      <c r="AP891" s="37"/>
      <c r="AQ891" s="35"/>
      <c r="AR891" s="34"/>
      <c r="AS891" s="37"/>
      <c r="AT891" s="35"/>
      <c r="AU891" s="34"/>
      <c r="AV891" s="37"/>
      <c r="AW891" s="35"/>
      <c r="AX891" s="34"/>
      <c r="AY891" s="37"/>
      <c r="AZ891" s="35"/>
      <c r="BA891" s="34"/>
      <c r="BB891" s="37"/>
      <c r="BC8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1" s="7"/>
      <c r="BF891" t="str">
        <f>IF(Table1[[#This Row],[Date]]="","","&amp;lt;VOUCHER REMOTEID="&amp;""""&amp;$A$11&amp;$A$13&amp;ROW()&amp;""""&amp;" VCHTYPE="""&amp;F891&amp;""" ACTION="""&amp;"Create"&amp;"""&amp;gt;")</f>
        <v/>
      </c>
      <c r="BG891" t="str">
        <f>IF(Table1[[#This Row],[Date]]="","",TEXT(Table1[[#This Row],[Date]],"yyyymmdd"))</f>
        <v/>
      </c>
      <c r="BH891" t="str">
        <f>Table1[[#This Row],[Date2]]</f>
        <v/>
      </c>
      <c r="BI891" t="str">
        <f>IF(Table1[[#This Row],[Date]]="","",Table1[[#This Row],[Voucher Type]])</f>
        <v/>
      </c>
      <c r="BJ891" t="str">
        <f>IF(Table1[[#This Row],[Ref No / Invoice No]]="","",Table1[[#This Row],[Ref No / Invoice No]])</f>
        <v/>
      </c>
      <c r="BK891" t="str">
        <f>IF(Table1[[#This Row],[Voucher No]]="","",Table1[[#This Row],[Voucher No]])</f>
        <v/>
      </c>
      <c r="BL891" t="str">
        <f>IF(Table1[[#This Row],[Date]]="","",Table1[[#This Row],[Narration]])</f>
        <v/>
      </c>
      <c r="BM891" t="str">
        <f>IF(Table1[[#This Row],[Date]]="","",$A$11&amp;$A$13&amp;ROW())</f>
        <v/>
      </c>
      <c r="BN891" t="str">
        <f>IF(Table1[[#This Row],[Date]]="","",$A$13)</f>
        <v/>
      </c>
      <c r="BP891" t="str">
        <f>IF(Table1[[#This Row],[Ledger 1]]="","","No")</f>
        <v/>
      </c>
      <c r="BQ891" t="str">
        <f>IF(Table1[[#This Row],[Date]]="","",IF(Table1[[#This Row],[Effect 1]]="Dr.","Yes","No"))</f>
        <v/>
      </c>
      <c r="BR891" t="str">
        <f>IF(Table1[[#This Row],[Date]]="","",Table1[[#This Row],[Ledger 1]])</f>
        <v/>
      </c>
      <c r="BS891" t="str">
        <f>IF(Table1[[#This Row],[Date]]="","",IF(Table1[[#This Row],[Effect 1]]="Dr.",-Table1[[#This Row],[Amount 1]],Table1[[#This Row],[Amount 1]]))</f>
        <v/>
      </c>
      <c r="BV891" t="str">
        <f>IF(Table1[[#This Row],[Ledger 2]]="","","No")</f>
        <v/>
      </c>
      <c r="BW891" t="str">
        <f>IF(Table1[[#This Row],[Date]]="","",IF(Table1[[#This Row],[Effect 2]]="Dr.","Yes","No"))</f>
        <v/>
      </c>
      <c r="BX891" t="str">
        <f>IF(Table1[[#This Row],[Date]]="","",Table1[[#This Row],[Ledger 2]])</f>
        <v/>
      </c>
      <c r="BY891" t="str">
        <f>IF(Table1[[#This Row],[Date]]="","",IF(Table1[[#This Row],[Effect 2]]="Dr.",-Table1[[#This Row],[Amount 2]],Table1[[#This Row],[Amount 2]]))</f>
        <v/>
      </c>
      <c r="CB891" t="str">
        <f>IF(Table1[[#This Row],[Ledger 3]]="","","No")</f>
        <v/>
      </c>
      <c r="CC891" t="str">
        <f>IF(Table1[[#This Row],[Ledger 3]]="","",IF(Table1[[#This Row],[Effect 3]]="Dr.","Yes","No"))</f>
        <v/>
      </c>
      <c r="CD891" t="str">
        <f>IF(Table1[[#This Row],[Ledger 3]]="","",Table1[[#This Row],[Ledger 3]])</f>
        <v/>
      </c>
      <c r="CE891" t="str">
        <f>IF(Table1[[#This Row],[Ledger 3]]="","",IF(Table1[[#This Row],[Effect 3]]="Dr.",-Table1[[#This Row],[Amount 3]],Table1[[#This Row],[Amount 3]]))</f>
        <v/>
      </c>
      <c r="CH891" t="str">
        <f>IF(Table1[[#This Row],[Ledger 4]]="","","No")</f>
        <v/>
      </c>
      <c r="CI891" t="str">
        <f>IF(Table1[[#This Row],[Ledger 4]]="","",IF(Table1[[#This Row],[Effect 4]]="Dr.","Yes","No"))</f>
        <v/>
      </c>
      <c r="CJ891" t="str">
        <f>IF(Table1[[#This Row],[Ledger 4]]="","",Table1[[#This Row],[Ledger 4]])</f>
        <v/>
      </c>
      <c r="CK891" t="str">
        <f>IF(Table1[[#This Row],[Ledger 4]]="","",IF(Table1[[#This Row],[Effect 4]]="Dr.",-Table1[[#This Row],[Amount 4]],Table1[[#This Row],[Amount 4]]))</f>
        <v/>
      </c>
      <c r="CN891" t="str">
        <f>IF(Table1[[#This Row],[Ledger 5]]="","","No")</f>
        <v/>
      </c>
      <c r="CO891" t="str">
        <f>IF(Table1[[#This Row],[Ledger 5]]="","",IF(Table1[[#This Row],[Effect 5]]="Dr.","Yes","No"))</f>
        <v/>
      </c>
      <c r="CP891" t="str">
        <f>IF(Table1[[#This Row],[Ledger 5]]="","",Table1[[#This Row],[Ledger 5]])</f>
        <v/>
      </c>
      <c r="CQ891" t="str">
        <f>IF(Table1[[#This Row],[Ledger 5]]="","",IF(Table1[[#This Row],[Effect 5]]="Dr.",-Table1[[#This Row],[Amount 5]],Table1[[#This Row],[Amount 5]]))</f>
        <v/>
      </c>
      <c r="CT891" t="str">
        <f>IF(Table1[[#This Row],[Ledger 6]]="","","No")</f>
        <v/>
      </c>
      <c r="CU891" t="str">
        <f>IF(Table1[[#This Row],[Ledger 6]]="","",IF(Table1[[#This Row],[Effect 6]]="Dr.","Yes","No"))</f>
        <v/>
      </c>
      <c r="CV891" t="str">
        <f>IF(Table1[[#This Row],[Ledger 6]]="","",Table1[[#This Row],[Ledger 6]])</f>
        <v/>
      </c>
      <c r="CW891" t="str">
        <f>IF(Table1[[#This Row],[Ledger 6]]="","",IF(Table1[[#This Row],[Effect 6]]="Dr.",-Table1[[#This Row],[Amount 6]],Table1[[#This Row],[Amount 6]]))</f>
        <v/>
      </c>
      <c r="CZ891" t="str">
        <f>IF(Table1[[#This Row],[Ledger 7]]="","","No")</f>
        <v/>
      </c>
      <c r="DA891" t="str">
        <f>IF(Table1[[#This Row],[Ledger 7]]="","",IF(Table1[[#This Row],[Effect 7]]="Dr.","Yes","No"))</f>
        <v/>
      </c>
      <c r="DB891" t="str">
        <f>IF(Table1[[#This Row],[Ledger 7]]="","",Table1[[#This Row],[Ledger 7]])</f>
        <v/>
      </c>
      <c r="DC891" t="str">
        <f>IF(Table1[[#This Row],[Ledger 7]]="","",IF(Table1[[#This Row],[Effect 7]]="Dr.",-Table1[[#This Row],[Amount 7]],Table1[[#This Row],[Amount 7]]))</f>
        <v/>
      </c>
      <c r="DF891" t="str">
        <f>IF(Table1[[#This Row],[Ledger 8]]="","","No")</f>
        <v/>
      </c>
      <c r="DG891" t="str">
        <f>IF(Table1[[#This Row],[Ledger 8]]="","",IF(Table1[[#This Row],[Effect 8]]="Dr.","Yes","No"))</f>
        <v/>
      </c>
      <c r="DH891" t="str">
        <f>IF(Table1[[#This Row],[Ledger 8]]="","",Table1[[#This Row],[Ledger 8]])</f>
        <v/>
      </c>
      <c r="DI891" t="str">
        <f>IF(Table1[[#This Row],[Ledger 8]]="","",IF(Table1[[#This Row],[Effect 8]]="Dr.",-Table1[[#This Row],[Amount 8]],Table1[[#This Row],[Amount 8]]))</f>
        <v/>
      </c>
      <c r="DL891" t="str">
        <f>IF(Table1[[#This Row],[Ledger 9]]="","","No")</f>
        <v/>
      </c>
      <c r="DM891" t="str">
        <f>IF(Table1[[#This Row],[Ledger 9]]="","",IF(Table1[[#This Row],[Effect 9]]="Dr.","Yes","No"))</f>
        <v/>
      </c>
      <c r="DN891" t="str">
        <f>IF(Table1[[#This Row],[Ledger 9]]="","",Table1[[#This Row],[Ledger 9]])</f>
        <v/>
      </c>
      <c r="DO891" t="str">
        <f>IF(Table1[[#This Row],[Ledger 9]]="","",IF(Table1[[#This Row],[Effect 9]]="Dr.",-Table1[[#This Row],[Amount 9]],Table1[[#This Row],[Amount 9]]))</f>
        <v/>
      </c>
      <c r="DR891" t="str">
        <f>IF(Table1[[#This Row],[Ledger 10]]="","","No")</f>
        <v/>
      </c>
      <c r="DS891" t="str">
        <f>IF(Table1[[#This Row],[Ledger 10]]="","",IF(Table1[[#This Row],[Effect 10]]="Dr.","Yes","No"))</f>
        <v/>
      </c>
      <c r="DT891" t="str">
        <f>IF(Table1[[#This Row],[Ledger 10]]="","",Table1[[#This Row],[Ledger 10]])</f>
        <v/>
      </c>
      <c r="DU891" t="str">
        <f>IF(Table1[[#This Row],[Ledger 10]]="","",IF(Table1[[#This Row],[Effect 10]]="Dr.",-Table1[[#This Row],[Amount 10]],Table1[[#This Row],[Amount 10]]))</f>
        <v/>
      </c>
      <c r="DX891" t="str">
        <f>IF(Table1[[#This Row],[Ledger 11]]="","","No")</f>
        <v/>
      </c>
      <c r="DY891" t="str">
        <f>IF(Table1[[#This Row],[Ledger 11]]="","",IF(Table1[[#This Row],[Effect 11]]="Dr.","Yes","No"))</f>
        <v/>
      </c>
      <c r="DZ891" t="str">
        <f>IF(Table1[[#This Row],[Ledger 11]]="","",Table1[[#This Row],[Ledger 11]])</f>
        <v/>
      </c>
      <c r="EA891" t="str">
        <f>IF(Table1[[#This Row],[Ledger 11]]="","",IF(Table1[[#This Row],[Effect 11]]="Dr.",-Table1[[#This Row],[Amount 11]],Table1[[#This Row],[Amount 11]]))</f>
        <v/>
      </c>
      <c r="ED891" t="str">
        <f>IF(Table1[[#This Row],[Ledger 12]]="","","No")</f>
        <v/>
      </c>
      <c r="EE891" t="str">
        <f>IF(Table1[[#This Row],[Ledger 12]]="","",IF(Table1[[#This Row],[Effect 12]]="Dr.","Yes","No"))</f>
        <v/>
      </c>
      <c r="EF891" t="str">
        <f>IF(Table1[[#This Row],[Ledger 12]]="","",Table1[[#This Row],[Ledger 12]])</f>
        <v/>
      </c>
      <c r="EG891" t="str">
        <f>IF(Table1[[#This Row],[Ledger 12]]="","",IF(Table1[[#This Row],[Effect 12]]="Dr.",-Table1[[#This Row],[Amount 12]],Table1[[#This Row],[Amount 12]]))</f>
        <v/>
      </c>
      <c r="EJ891" t="str">
        <f>IF(Table1[[#This Row],[Ledger 13]]="","","No")</f>
        <v/>
      </c>
      <c r="EK891" t="str">
        <f>IF(Table1[[#This Row],[Ledger 13]]="","",IF(Table1[[#This Row],[Effect 13]]="Dr.","Yes","No"))</f>
        <v/>
      </c>
      <c r="EL891" t="str">
        <f>IF(Table1[[#This Row],[Ledger 13]]="","",Table1[[#This Row],[Ledger 13]])</f>
        <v/>
      </c>
      <c r="EM891" t="str">
        <f>IF(Table1[[#This Row],[Ledger 13]]="","",IF(Table1[[#This Row],[Effect 13]]="Dr.",-Table1[[#This Row],[Amount 13]],Table1[[#This Row],[Amount 13]]))</f>
        <v/>
      </c>
      <c r="EP891" t="str">
        <f>IF(Table1[[#This Row],[Ledger 14]]="","","No")</f>
        <v/>
      </c>
      <c r="EQ891" t="str">
        <f>IF(Table1[[#This Row],[Ledger 14]]="","",IF(Table1[[#This Row],[Effect 14]]="Dr.","Yes","No"))</f>
        <v/>
      </c>
      <c r="ER891" t="str">
        <f>IF(Table1[[#This Row],[Ledger 14]]="","",Table1[[#This Row],[Ledger 14]])</f>
        <v/>
      </c>
      <c r="ES891" t="str">
        <f>IF(Table1[[#This Row],[Ledger 14]]="","",IF(Table1[[#This Row],[Effect 14]]="Dr.",-Table1[[#This Row],[Amount 14]],Table1[[#This Row],[Amount 14]]))</f>
        <v/>
      </c>
      <c r="EV891" t="str">
        <f>IF(Table1[[#This Row],[Ledger 15]]="","","No")</f>
        <v/>
      </c>
      <c r="EW891" t="str">
        <f>IF(Table1[[#This Row],[Ledger 15]]="","",IF(Table1[[#This Row],[Effect 15]]="Dr.","Yes","No"))</f>
        <v/>
      </c>
      <c r="EX891" t="str">
        <f>IF(Table1[[#This Row],[Ledger 15]]="","",Table1[[#This Row],[Ledger 15]])</f>
        <v/>
      </c>
      <c r="EY891" t="str">
        <f>IF(Table1[[#This Row],[Ledger 15]]="","",IF(Table1[[#This Row],[Effect 15]]="Dr.",-Table1[[#This Row],[Amount 15]],Table1[[#This Row],[Amount 15]]))</f>
        <v/>
      </c>
      <c r="FD8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1">
        <f>IF(Table1[[#This Row],[Date]]="",0,IF(AND(Table1[[#This Row],[Date]]&gt;=$FE$2,Table1[[#This Row],[Date]]&lt;=$FE$3),0,1))</f>
        <v>0</v>
      </c>
      <c r="FF891">
        <f>IF(Table1[[#This Row],[Date]]="",0,IF(TYPE(VLOOKUP(Table1[[#This Row],[Voucher Type]],Table1[[#All],[Voucher Type Master]],1,FALSE))=16,1,0))</f>
        <v>0</v>
      </c>
      <c r="FG891">
        <f>IF(TYPE(IF(Table1[[#This Row],[Date]]="",0,IF(VLOOKUP(Table1[[#This Row],[Voucher Type]],$FY$5:$FZ$13,2,0)=Table1[[#This Row],[Effect 1]],0,1)))=16,1,0)</f>
        <v>0</v>
      </c>
      <c r="FH8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1">
        <f>IF(LEN(Table1[[#This Row],[Ledger 1]])&gt;0,IF(TYPE(VLOOKUP(Table1[[#This Row],[Ledger 1]],GZ:GZ,1,0))=16,1,0),0)</f>
        <v>0</v>
      </c>
      <c r="FJ891">
        <f>IF(LEN(Table1[[#This Row],[Ledger 2]])&gt;0,IF(TYPE(VLOOKUP(Table1[[#This Row],[Ledger 2]],GZ:GZ,1,0))=16,1,0),0)</f>
        <v>0</v>
      </c>
      <c r="FK891">
        <f>IF(LEN(Table1[[#This Row],[Ledger 3]])&gt;0,IF(TYPE(VLOOKUP(Table1[[#This Row],[Ledger 3]],GZ:GZ,1,0))=16,1,0),0)</f>
        <v>0</v>
      </c>
      <c r="FL891">
        <f>IF(LEN(Table1[[#This Row],[Ledger 4]])&gt;0,IF(TYPE(VLOOKUP(Table1[[#This Row],[Ledger 4]],GZ:GZ,1,0))=16,1,0),0)</f>
        <v>0</v>
      </c>
      <c r="FM891">
        <f>IF(LEN(Table1[[#This Row],[Ledger 5]])&gt;0,IF(TYPE(VLOOKUP(Table1[[#This Row],[Ledger 5]],GZ:GZ,1,0))=16,1,0),0)</f>
        <v>0</v>
      </c>
      <c r="FN891">
        <f>IF(LEN(Table1[[#This Row],[Ledger 6]])&gt;0,IF(TYPE(VLOOKUP(Table1[[#This Row],[Ledger 6]],$GZ:$GZ,1,0))=16,1,0),0)</f>
        <v>0</v>
      </c>
      <c r="FO891">
        <f>IF(LEN(Table1[[#This Row],[Ledger 7]])&gt;0,IF(TYPE(VLOOKUP(Table1[[#This Row],[Ledger 7]],$GZ:$GZ,1,0))=16,1,0),0)</f>
        <v>0</v>
      </c>
      <c r="FP891">
        <f>IF(LEN(Table1[[#This Row],[Ledger 8]])&gt;0,IF(TYPE(VLOOKUP(Table1[[#This Row],[Ledger 8]],$GZ:$GZ,1,0))=16,1,0),0)</f>
        <v>0</v>
      </c>
      <c r="FQ891">
        <f>IF(LEN(Table1[[#This Row],[Ledger 9]])&gt;0,IF(TYPE(VLOOKUP(Table1[[#This Row],[Ledger 9]],$GZ:$GZ,1,0))=16,1,0),0)</f>
        <v>0</v>
      </c>
      <c r="FR891">
        <f>IF(LEN(Table1[[#This Row],[Ledger 10]])&gt;0,IF(TYPE(VLOOKUP(Table1[[#This Row],[Ledger 10]],$GZ:$GZ,1,0))=16,1,0),0)</f>
        <v>0</v>
      </c>
      <c r="FS891">
        <f>IF(LEN(Table1[[#This Row],[Ledger 11]])&gt;0,IF(TYPE(VLOOKUP(Table1[[#This Row],[Ledger 11]],$GZ:$GZ,1,0))=16,1,0),0)</f>
        <v>0</v>
      </c>
      <c r="FT891">
        <f>IF(LEN(Table1[[#This Row],[Ledger 12]])&gt;0,IF(TYPE(VLOOKUP(Table1[[#This Row],[Ledger 12]],$GZ:$GZ,1,0))=16,1,0),0)</f>
        <v>0</v>
      </c>
      <c r="FU891">
        <f>IF(LEN(Table1[[#This Row],[Ledger 13]])&gt;0,IF(TYPE(VLOOKUP(Table1[[#This Row],[Ledger 13]],$GZ:$GZ,1,0))=16,1,0),0)</f>
        <v>0</v>
      </c>
      <c r="FV891">
        <f>IF(LEN(Table1[[#This Row],[Ledger 14]])&gt;0,IF(TYPE(VLOOKUP(Table1[[#This Row],[Ledger 14]],$GZ:$GZ,1,0))=16,1,0),0)</f>
        <v>0</v>
      </c>
      <c r="FW891">
        <f>IF(LEN(Table1[[#This Row],[Ledger 15]])&gt;0,IF(TYPE(VLOOKUP(Table1[[#This Row],[Ledger 15]],$GZ:$GZ,1,0))=16,1,0),0)</f>
        <v>0</v>
      </c>
    </row>
    <row r="892" spans="4:179" ht="33" customHeight="1" x14ac:dyDescent="0.45">
      <c r="D892" s="8">
        <f t="shared" si="22"/>
        <v>887</v>
      </c>
      <c r="E892" s="32"/>
      <c r="F892" s="34"/>
      <c r="G892" s="34"/>
      <c r="H892" s="34"/>
      <c r="I892" s="34"/>
      <c r="J892" s="38"/>
      <c r="K892" s="33"/>
      <c r="L892" s="36"/>
      <c r="M892" s="35"/>
      <c r="N892" s="34"/>
      <c r="O892" s="41"/>
      <c r="P892" s="35"/>
      <c r="Q892" s="34"/>
      <c r="R892" s="37"/>
      <c r="S892" s="35"/>
      <c r="T892" s="34"/>
      <c r="U892" s="37"/>
      <c r="V892" s="35"/>
      <c r="W892" s="34"/>
      <c r="X892" s="37"/>
      <c r="Y892" s="35"/>
      <c r="Z892" s="34"/>
      <c r="AA892" s="37"/>
      <c r="AB892" s="35"/>
      <c r="AC892" s="34"/>
      <c r="AD892" s="37"/>
      <c r="AE892" s="35"/>
      <c r="AF892" s="34"/>
      <c r="AG892" s="37"/>
      <c r="AH892" s="35"/>
      <c r="AI892" s="34"/>
      <c r="AJ892" s="37"/>
      <c r="AK892" s="35"/>
      <c r="AL892" s="34"/>
      <c r="AM892" s="37"/>
      <c r="AN892" s="35"/>
      <c r="AO892" s="34"/>
      <c r="AP892" s="37"/>
      <c r="AQ892" s="35"/>
      <c r="AR892" s="34"/>
      <c r="AS892" s="37"/>
      <c r="AT892" s="35"/>
      <c r="AU892" s="34"/>
      <c r="AV892" s="37"/>
      <c r="AW892" s="35"/>
      <c r="AX892" s="34"/>
      <c r="AY892" s="37"/>
      <c r="AZ892" s="35"/>
      <c r="BA892" s="34"/>
      <c r="BB892" s="37"/>
      <c r="BC8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2" s="7"/>
      <c r="BF892" t="str">
        <f>IF(Table1[[#This Row],[Date]]="","","&amp;lt;VOUCHER REMOTEID="&amp;""""&amp;$A$11&amp;$A$13&amp;ROW()&amp;""""&amp;" VCHTYPE="""&amp;F892&amp;""" ACTION="""&amp;"Create"&amp;"""&amp;gt;")</f>
        <v/>
      </c>
      <c r="BG892" t="str">
        <f>IF(Table1[[#This Row],[Date]]="","",TEXT(Table1[[#This Row],[Date]],"yyyymmdd"))</f>
        <v/>
      </c>
      <c r="BH892" t="str">
        <f>Table1[[#This Row],[Date2]]</f>
        <v/>
      </c>
      <c r="BI892" t="str">
        <f>IF(Table1[[#This Row],[Date]]="","",Table1[[#This Row],[Voucher Type]])</f>
        <v/>
      </c>
      <c r="BJ892" t="str">
        <f>IF(Table1[[#This Row],[Ref No / Invoice No]]="","",Table1[[#This Row],[Ref No / Invoice No]])</f>
        <v/>
      </c>
      <c r="BK892" t="str">
        <f>IF(Table1[[#This Row],[Voucher No]]="","",Table1[[#This Row],[Voucher No]])</f>
        <v/>
      </c>
      <c r="BL892" t="str">
        <f>IF(Table1[[#This Row],[Date]]="","",Table1[[#This Row],[Narration]])</f>
        <v/>
      </c>
      <c r="BM892" t="str">
        <f>IF(Table1[[#This Row],[Date]]="","",$A$11&amp;$A$13&amp;ROW())</f>
        <v/>
      </c>
      <c r="BN892" t="str">
        <f>IF(Table1[[#This Row],[Date]]="","",$A$13)</f>
        <v/>
      </c>
      <c r="BP892" t="str">
        <f>IF(Table1[[#This Row],[Ledger 1]]="","","No")</f>
        <v/>
      </c>
      <c r="BQ892" t="str">
        <f>IF(Table1[[#This Row],[Date]]="","",IF(Table1[[#This Row],[Effect 1]]="Dr.","Yes","No"))</f>
        <v/>
      </c>
      <c r="BR892" t="str">
        <f>IF(Table1[[#This Row],[Date]]="","",Table1[[#This Row],[Ledger 1]])</f>
        <v/>
      </c>
      <c r="BS892" t="str">
        <f>IF(Table1[[#This Row],[Date]]="","",IF(Table1[[#This Row],[Effect 1]]="Dr.",-Table1[[#This Row],[Amount 1]],Table1[[#This Row],[Amount 1]]))</f>
        <v/>
      </c>
      <c r="BV892" t="str">
        <f>IF(Table1[[#This Row],[Ledger 2]]="","","No")</f>
        <v/>
      </c>
      <c r="BW892" t="str">
        <f>IF(Table1[[#This Row],[Date]]="","",IF(Table1[[#This Row],[Effect 2]]="Dr.","Yes","No"))</f>
        <v/>
      </c>
      <c r="BX892" t="str">
        <f>IF(Table1[[#This Row],[Date]]="","",Table1[[#This Row],[Ledger 2]])</f>
        <v/>
      </c>
      <c r="BY892" t="str">
        <f>IF(Table1[[#This Row],[Date]]="","",IF(Table1[[#This Row],[Effect 2]]="Dr.",-Table1[[#This Row],[Amount 2]],Table1[[#This Row],[Amount 2]]))</f>
        <v/>
      </c>
      <c r="CB892" t="str">
        <f>IF(Table1[[#This Row],[Ledger 3]]="","","No")</f>
        <v/>
      </c>
      <c r="CC892" t="str">
        <f>IF(Table1[[#This Row],[Ledger 3]]="","",IF(Table1[[#This Row],[Effect 3]]="Dr.","Yes","No"))</f>
        <v/>
      </c>
      <c r="CD892" t="str">
        <f>IF(Table1[[#This Row],[Ledger 3]]="","",Table1[[#This Row],[Ledger 3]])</f>
        <v/>
      </c>
      <c r="CE892" t="str">
        <f>IF(Table1[[#This Row],[Ledger 3]]="","",IF(Table1[[#This Row],[Effect 3]]="Dr.",-Table1[[#This Row],[Amount 3]],Table1[[#This Row],[Amount 3]]))</f>
        <v/>
      </c>
      <c r="CH892" t="str">
        <f>IF(Table1[[#This Row],[Ledger 4]]="","","No")</f>
        <v/>
      </c>
      <c r="CI892" t="str">
        <f>IF(Table1[[#This Row],[Ledger 4]]="","",IF(Table1[[#This Row],[Effect 4]]="Dr.","Yes","No"))</f>
        <v/>
      </c>
      <c r="CJ892" t="str">
        <f>IF(Table1[[#This Row],[Ledger 4]]="","",Table1[[#This Row],[Ledger 4]])</f>
        <v/>
      </c>
      <c r="CK892" t="str">
        <f>IF(Table1[[#This Row],[Ledger 4]]="","",IF(Table1[[#This Row],[Effect 4]]="Dr.",-Table1[[#This Row],[Amount 4]],Table1[[#This Row],[Amount 4]]))</f>
        <v/>
      </c>
      <c r="CN892" t="str">
        <f>IF(Table1[[#This Row],[Ledger 5]]="","","No")</f>
        <v/>
      </c>
      <c r="CO892" t="str">
        <f>IF(Table1[[#This Row],[Ledger 5]]="","",IF(Table1[[#This Row],[Effect 5]]="Dr.","Yes","No"))</f>
        <v/>
      </c>
      <c r="CP892" t="str">
        <f>IF(Table1[[#This Row],[Ledger 5]]="","",Table1[[#This Row],[Ledger 5]])</f>
        <v/>
      </c>
      <c r="CQ892" t="str">
        <f>IF(Table1[[#This Row],[Ledger 5]]="","",IF(Table1[[#This Row],[Effect 5]]="Dr.",-Table1[[#This Row],[Amount 5]],Table1[[#This Row],[Amount 5]]))</f>
        <v/>
      </c>
      <c r="CT892" t="str">
        <f>IF(Table1[[#This Row],[Ledger 6]]="","","No")</f>
        <v/>
      </c>
      <c r="CU892" t="str">
        <f>IF(Table1[[#This Row],[Ledger 6]]="","",IF(Table1[[#This Row],[Effect 6]]="Dr.","Yes","No"))</f>
        <v/>
      </c>
      <c r="CV892" t="str">
        <f>IF(Table1[[#This Row],[Ledger 6]]="","",Table1[[#This Row],[Ledger 6]])</f>
        <v/>
      </c>
      <c r="CW892" t="str">
        <f>IF(Table1[[#This Row],[Ledger 6]]="","",IF(Table1[[#This Row],[Effect 6]]="Dr.",-Table1[[#This Row],[Amount 6]],Table1[[#This Row],[Amount 6]]))</f>
        <v/>
      </c>
      <c r="CZ892" t="str">
        <f>IF(Table1[[#This Row],[Ledger 7]]="","","No")</f>
        <v/>
      </c>
      <c r="DA892" t="str">
        <f>IF(Table1[[#This Row],[Ledger 7]]="","",IF(Table1[[#This Row],[Effect 7]]="Dr.","Yes","No"))</f>
        <v/>
      </c>
      <c r="DB892" t="str">
        <f>IF(Table1[[#This Row],[Ledger 7]]="","",Table1[[#This Row],[Ledger 7]])</f>
        <v/>
      </c>
      <c r="DC892" t="str">
        <f>IF(Table1[[#This Row],[Ledger 7]]="","",IF(Table1[[#This Row],[Effect 7]]="Dr.",-Table1[[#This Row],[Amount 7]],Table1[[#This Row],[Amount 7]]))</f>
        <v/>
      </c>
      <c r="DF892" t="str">
        <f>IF(Table1[[#This Row],[Ledger 8]]="","","No")</f>
        <v/>
      </c>
      <c r="DG892" t="str">
        <f>IF(Table1[[#This Row],[Ledger 8]]="","",IF(Table1[[#This Row],[Effect 8]]="Dr.","Yes","No"))</f>
        <v/>
      </c>
      <c r="DH892" t="str">
        <f>IF(Table1[[#This Row],[Ledger 8]]="","",Table1[[#This Row],[Ledger 8]])</f>
        <v/>
      </c>
      <c r="DI892" t="str">
        <f>IF(Table1[[#This Row],[Ledger 8]]="","",IF(Table1[[#This Row],[Effect 8]]="Dr.",-Table1[[#This Row],[Amount 8]],Table1[[#This Row],[Amount 8]]))</f>
        <v/>
      </c>
      <c r="DL892" t="str">
        <f>IF(Table1[[#This Row],[Ledger 9]]="","","No")</f>
        <v/>
      </c>
      <c r="DM892" t="str">
        <f>IF(Table1[[#This Row],[Ledger 9]]="","",IF(Table1[[#This Row],[Effect 9]]="Dr.","Yes","No"))</f>
        <v/>
      </c>
      <c r="DN892" t="str">
        <f>IF(Table1[[#This Row],[Ledger 9]]="","",Table1[[#This Row],[Ledger 9]])</f>
        <v/>
      </c>
      <c r="DO892" t="str">
        <f>IF(Table1[[#This Row],[Ledger 9]]="","",IF(Table1[[#This Row],[Effect 9]]="Dr.",-Table1[[#This Row],[Amount 9]],Table1[[#This Row],[Amount 9]]))</f>
        <v/>
      </c>
      <c r="DR892" t="str">
        <f>IF(Table1[[#This Row],[Ledger 10]]="","","No")</f>
        <v/>
      </c>
      <c r="DS892" t="str">
        <f>IF(Table1[[#This Row],[Ledger 10]]="","",IF(Table1[[#This Row],[Effect 10]]="Dr.","Yes","No"))</f>
        <v/>
      </c>
      <c r="DT892" t="str">
        <f>IF(Table1[[#This Row],[Ledger 10]]="","",Table1[[#This Row],[Ledger 10]])</f>
        <v/>
      </c>
      <c r="DU892" t="str">
        <f>IF(Table1[[#This Row],[Ledger 10]]="","",IF(Table1[[#This Row],[Effect 10]]="Dr.",-Table1[[#This Row],[Amount 10]],Table1[[#This Row],[Amount 10]]))</f>
        <v/>
      </c>
      <c r="DX892" t="str">
        <f>IF(Table1[[#This Row],[Ledger 11]]="","","No")</f>
        <v/>
      </c>
      <c r="DY892" t="str">
        <f>IF(Table1[[#This Row],[Ledger 11]]="","",IF(Table1[[#This Row],[Effect 11]]="Dr.","Yes","No"))</f>
        <v/>
      </c>
      <c r="DZ892" t="str">
        <f>IF(Table1[[#This Row],[Ledger 11]]="","",Table1[[#This Row],[Ledger 11]])</f>
        <v/>
      </c>
      <c r="EA892" t="str">
        <f>IF(Table1[[#This Row],[Ledger 11]]="","",IF(Table1[[#This Row],[Effect 11]]="Dr.",-Table1[[#This Row],[Amount 11]],Table1[[#This Row],[Amount 11]]))</f>
        <v/>
      </c>
      <c r="ED892" t="str">
        <f>IF(Table1[[#This Row],[Ledger 12]]="","","No")</f>
        <v/>
      </c>
      <c r="EE892" t="str">
        <f>IF(Table1[[#This Row],[Ledger 12]]="","",IF(Table1[[#This Row],[Effect 12]]="Dr.","Yes","No"))</f>
        <v/>
      </c>
      <c r="EF892" t="str">
        <f>IF(Table1[[#This Row],[Ledger 12]]="","",Table1[[#This Row],[Ledger 12]])</f>
        <v/>
      </c>
      <c r="EG892" t="str">
        <f>IF(Table1[[#This Row],[Ledger 12]]="","",IF(Table1[[#This Row],[Effect 12]]="Dr.",-Table1[[#This Row],[Amount 12]],Table1[[#This Row],[Amount 12]]))</f>
        <v/>
      </c>
      <c r="EJ892" t="str">
        <f>IF(Table1[[#This Row],[Ledger 13]]="","","No")</f>
        <v/>
      </c>
      <c r="EK892" t="str">
        <f>IF(Table1[[#This Row],[Ledger 13]]="","",IF(Table1[[#This Row],[Effect 13]]="Dr.","Yes","No"))</f>
        <v/>
      </c>
      <c r="EL892" t="str">
        <f>IF(Table1[[#This Row],[Ledger 13]]="","",Table1[[#This Row],[Ledger 13]])</f>
        <v/>
      </c>
      <c r="EM892" t="str">
        <f>IF(Table1[[#This Row],[Ledger 13]]="","",IF(Table1[[#This Row],[Effect 13]]="Dr.",-Table1[[#This Row],[Amount 13]],Table1[[#This Row],[Amount 13]]))</f>
        <v/>
      </c>
      <c r="EP892" t="str">
        <f>IF(Table1[[#This Row],[Ledger 14]]="","","No")</f>
        <v/>
      </c>
      <c r="EQ892" t="str">
        <f>IF(Table1[[#This Row],[Ledger 14]]="","",IF(Table1[[#This Row],[Effect 14]]="Dr.","Yes","No"))</f>
        <v/>
      </c>
      <c r="ER892" t="str">
        <f>IF(Table1[[#This Row],[Ledger 14]]="","",Table1[[#This Row],[Ledger 14]])</f>
        <v/>
      </c>
      <c r="ES892" t="str">
        <f>IF(Table1[[#This Row],[Ledger 14]]="","",IF(Table1[[#This Row],[Effect 14]]="Dr.",-Table1[[#This Row],[Amount 14]],Table1[[#This Row],[Amount 14]]))</f>
        <v/>
      </c>
      <c r="EV892" t="str">
        <f>IF(Table1[[#This Row],[Ledger 15]]="","","No")</f>
        <v/>
      </c>
      <c r="EW892" t="str">
        <f>IF(Table1[[#This Row],[Ledger 15]]="","",IF(Table1[[#This Row],[Effect 15]]="Dr.","Yes","No"))</f>
        <v/>
      </c>
      <c r="EX892" t="str">
        <f>IF(Table1[[#This Row],[Ledger 15]]="","",Table1[[#This Row],[Ledger 15]])</f>
        <v/>
      </c>
      <c r="EY892" t="str">
        <f>IF(Table1[[#This Row],[Ledger 15]]="","",IF(Table1[[#This Row],[Effect 15]]="Dr.",-Table1[[#This Row],[Amount 15]],Table1[[#This Row],[Amount 15]]))</f>
        <v/>
      </c>
      <c r="FD8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2">
        <f>IF(Table1[[#This Row],[Date]]="",0,IF(AND(Table1[[#This Row],[Date]]&gt;=$FE$2,Table1[[#This Row],[Date]]&lt;=$FE$3),0,1))</f>
        <v>0</v>
      </c>
      <c r="FF892">
        <f>IF(Table1[[#This Row],[Date]]="",0,IF(TYPE(VLOOKUP(Table1[[#This Row],[Voucher Type]],Table1[[#All],[Voucher Type Master]],1,FALSE))=16,1,0))</f>
        <v>0</v>
      </c>
      <c r="FG892">
        <f>IF(TYPE(IF(Table1[[#This Row],[Date]]="",0,IF(VLOOKUP(Table1[[#This Row],[Voucher Type]],$FY$5:$FZ$13,2,0)=Table1[[#This Row],[Effect 1]],0,1)))=16,1,0)</f>
        <v>0</v>
      </c>
      <c r="FH8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2">
        <f>IF(LEN(Table1[[#This Row],[Ledger 1]])&gt;0,IF(TYPE(VLOOKUP(Table1[[#This Row],[Ledger 1]],GZ:GZ,1,0))=16,1,0),0)</f>
        <v>0</v>
      </c>
      <c r="FJ892">
        <f>IF(LEN(Table1[[#This Row],[Ledger 2]])&gt;0,IF(TYPE(VLOOKUP(Table1[[#This Row],[Ledger 2]],GZ:GZ,1,0))=16,1,0),0)</f>
        <v>0</v>
      </c>
      <c r="FK892">
        <f>IF(LEN(Table1[[#This Row],[Ledger 3]])&gt;0,IF(TYPE(VLOOKUP(Table1[[#This Row],[Ledger 3]],GZ:GZ,1,0))=16,1,0),0)</f>
        <v>0</v>
      </c>
      <c r="FL892">
        <f>IF(LEN(Table1[[#This Row],[Ledger 4]])&gt;0,IF(TYPE(VLOOKUP(Table1[[#This Row],[Ledger 4]],GZ:GZ,1,0))=16,1,0),0)</f>
        <v>0</v>
      </c>
      <c r="FM892">
        <f>IF(LEN(Table1[[#This Row],[Ledger 5]])&gt;0,IF(TYPE(VLOOKUP(Table1[[#This Row],[Ledger 5]],GZ:GZ,1,0))=16,1,0),0)</f>
        <v>0</v>
      </c>
      <c r="FN892">
        <f>IF(LEN(Table1[[#This Row],[Ledger 6]])&gt;0,IF(TYPE(VLOOKUP(Table1[[#This Row],[Ledger 6]],$GZ:$GZ,1,0))=16,1,0),0)</f>
        <v>0</v>
      </c>
      <c r="FO892">
        <f>IF(LEN(Table1[[#This Row],[Ledger 7]])&gt;0,IF(TYPE(VLOOKUP(Table1[[#This Row],[Ledger 7]],$GZ:$GZ,1,0))=16,1,0),0)</f>
        <v>0</v>
      </c>
      <c r="FP892">
        <f>IF(LEN(Table1[[#This Row],[Ledger 8]])&gt;0,IF(TYPE(VLOOKUP(Table1[[#This Row],[Ledger 8]],$GZ:$GZ,1,0))=16,1,0),0)</f>
        <v>0</v>
      </c>
      <c r="FQ892">
        <f>IF(LEN(Table1[[#This Row],[Ledger 9]])&gt;0,IF(TYPE(VLOOKUP(Table1[[#This Row],[Ledger 9]],$GZ:$GZ,1,0))=16,1,0),0)</f>
        <v>0</v>
      </c>
      <c r="FR892">
        <f>IF(LEN(Table1[[#This Row],[Ledger 10]])&gt;0,IF(TYPE(VLOOKUP(Table1[[#This Row],[Ledger 10]],$GZ:$GZ,1,0))=16,1,0),0)</f>
        <v>0</v>
      </c>
      <c r="FS892">
        <f>IF(LEN(Table1[[#This Row],[Ledger 11]])&gt;0,IF(TYPE(VLOOKUP(Table1[[#This Row],[Ledger 11]],$GZ:$GZ,1,0))=16,1,0),0)</f>
        <v>0</v>
      </c>
      <c r="FT892">
        <f>IF(LEN(Table1[[#This Row],[Ledger 12]])&gt;0,IF(TYPE(VLOOKUP(Table1[[#This Row],[Ledger 12]],$GZ:$GZ,1,0))=16,1,0),0)</f>
        <v>0</v>
      </c>
      <c r="FU892">
        <f>IF(LEN(Table1[[#This Row],[Ledger 13]])&gt;0,IF(TYPE(VLOOKUP(Table1[[#This Row],[Ledger 13]],$GZ:$GZ,1,0))=16,1,0),0)</f>
        <v>0</v>
      </c>
      <c r="FV892">
        <f>IF(LEN(Table1[[#This Row],[Ledger 14]])&gt;0,IF(TYPE(VLOOKUP(Table1[[#This Row],[Ledger 14]],$GZ:$GZ,1,0))=16,1,0),0)</f>
        <v>0</v>
      </c>
      <c r="FW892">
        <f>IF(LEN(Table1[[#This Row],[Ledger 15]])&gt;0,IF(TYPE(VLOOKUP(Table1[[#This Row],[Ledger 15]],$GZ:$GZ,1,0))=16,1,0),0)</f>
        <v>0</v>
      </c>
    </row>
    <row r="893" spans="4:179" ht="33" customHeight="1" x14ac:dyDescent="0.45">
      <c r="D893" s="8">
        <f t="shared" si="22"/>
        <v>888</v>
      </c>
      <c r="E893" s="32"/>
      <c r="F893" s="34"/>
      <c r="G893" s="34"/>
      <c r="H893" s="34"/>
      <c r="I893" s="34"/>
      <c r="J893" s="38"/>
      <c r="K893" s="33"/>
      <c r="L893" s="36"/>
      <c r="M893" s="35"/>
      <c r="N893" s="34"/>
      <c r="O893" s="41"/>
      <c r="P893" s="35"/>
      <c r="Q893" s="34"/>
      <c r="R893" s="37"/>
      <c r="S893" s="35"/>
      <c r="T893" s="34"/>
      <c r="U893" s="37"/>
      <c r="V893" s="35"/>
      <c r="W893" s="34"/>
      <c r="X893" s="37"/>
      <c r="Y893" s="35"/>
      <c r="Z893" s="34"/>
      <c r="AA893" s="37"/>
      <c r="AB893" s="35"/>
      <c r="AC893" s="34"/>
      <c r="AD893" s="37"/>
      <c r="AE893" s="35"/>
      <c r="AF893" s="34"/>
      <c r="AG893" s="37"/>
      <c r="AH893" s="35"/>
      <c r="AI893" s="34"/>
      <c r="AJ893" s="37"/>
      <c r="AK893" s="35"/>
      <c r="AL893" s="34"/>
      <c r="AM893" s="37"/>
      <c r="AN893" s="35"/>
      <c r="AO893" s="34"/>
      <c r="AP893" s="37"/>
      <c r="AQ893" s="35"/>
      <c r="AR893" s="34"/>
      <c r="AS893" s="37"/>
      <c r="AT893" s="35"/>
      <c r="AU893" s="34"/>
      <c r="AV893" s="37"/>
      <c r="AW893" s="35"/>
      <c r="AX893" s="34"/>
      <c r="AY893" s="37"/>
      <c r="AZ893" s="35"/>
      <c r="BA893" s="34"/>
      <c r="BB893" s="37"/>
      <c r="BC8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3" s="7"/>
      <c r="BF893" t="str">
        <f>IF(Table1[[#This Row],[Date]]="","","&amp;lt;VOUCHER REMOTEID="&amp;""""&amp;$A$11&amp;$A$13&amp;ROW()&amp;""""&amp;" VCHTYPE="""&amp;F893&amp;""" ACTION="""&amp;"Create"&amp;"""&amp;gt;")</f>
        <v/>
      </c>
      <c r="BG893" t="str">
        <f>IF(Table1[[#This Row],[Date]]="","",TEXT(Table1[[#This Row],[Date]],"yyyymmdd"))</f>
        <v/>
      </c>
      <c r="BH893" t="str">
        <f>Table1[[#This Row],[Date2]]</f>
        <v/>
      </c>
      <c r="BI893" t="str">
        <f>IF(Table1[[#This Row],[Date]]="","",Table1[[#This Row],[Voucher Type]])</f>
        <v/>
      </c>
      <c r="BJ893" t="str">
        <f>IF(Table1[[#This Row],[Ref No / Invoice No]]="","",Table1[[#This Row],[Ref No / Invoice No]])</f>
        <v/>
      </c>
      <c r="BK893" t="str">
        <f>IF(Table1[[#This Row],[Voucher No]]="","",Table1[[#This Row],[Voucher No]])</f>
        <v/>
      </c>
      <c r="BL893" t="str">
        <f>IF(Table1[[#This Row],[Date]]="","",Table1[[#This Row],[Narration]])</f>
        <v/>
      </c>
      <c r="BM893" t="str">
        <f>IF(Table1[[#This Row],[Date]]="","",$A$11&amp;$A$13&amp;ROW())</f>
        <v/>
      </c>
      <c r="BN893" t="str">
        <f>IF(Table1[[#This Row],[Date]]="","",$A$13)</f>
        <v/>
      </c>
      <c r="BP893" t="str">
        <f>IF(Table1[[#This Row],[Ledger 1]]="","","No")</f>
        <v/>
      </c>
      <c r="BQ893" t="str">
        <f>IF(Table1[[#This Row],[Date]]="","",IF(Table1[[#This Row],[Effect 1]]="Dr.","Yes","No"))</f>
        <v/>
      </c>
      <c r="BR893" t="str">
        <f>IF(Table1[[#This Row],[Date]]="","",Table1[[#This Row],[Ledger 1]])</f>
        <v/>
      </c>
      <c r="BS893" t="str">
        <f>IF(Table1[[#This Row],[Date]]="","",IF(Table1[[#This Row],[Effect 1]]="Dr.",-Table1[[#This Row],[Amount 1]],Table1[[#This Row],[Amount 1]]))</f>
        <v/>
      </c>
      <c r="BV893" t="str">
        <f>IF(Table1[[#This Row],[Ledger 2]]="","","No")</f>
        <v/>
      </c>
      <c r="BW893" t="str">
        <f>IF(Table1[[#This Row],[Date]]="","",IF(Table1[[#This Row],[Effect 2]]="Dr.","Yes","No"))</f>
        <v/>
      </c>
      <c r="BX893" t="str">
        <f>IF(Table1[[#This Row],[Date]]="","",Table1[[#This Row],[Ledger 2]])</f>
        <v/>
      </c>
      <c r="BY893" t="str">
        <f>IF(Table1[[#This Row],[Date]]="","",IF(Table1[[#This Row],[Effect 2]]="Dr.",-Table1[[#This Row],[Amount 2]],Table1[[#This Row],[Amount 2]]))</f>
        <v/>
      </c>
      <c r="CB893" t="str">
        <f>IF(Table1[[#This Row],[Ledger 3]]="","","No")</f>
        <v/>
      </c>
      <c r="CC893" t="str">
        <f>IF(Table1[[#This Row],[Ledger 3]]="","",IF(Table1[[#This Row],[Effect 3]]="Dr.","Yes","No"))</f>
        <v/>
      </c>
      <c r="CD893" t="str">
        <f>IF(Table1[[#This Row],[Ledger 3]]="","",Table1[[#This Row],[Ledger 3]])</f>
        <v/>
      </c>
      <c r="CE893" t="str">
        <f>IF(Table1[[#This Row],[Ledger 3]]="","",IF(Table1[[#This Row],[Effect 3]]="Dr.",-Table1[[#This Row],[Amount 3]],Table1[[#This Row],[Amount 3]]))</f>
        <v/>
      </c>
      <c r="CH893" t="str">
        <f>IF(Table1[[#This Row],[Ledger 4]]="","","No")</f>
        <v/>
      </c>
      <c r="CI893" t="str">
        <f>IF(Table1[[#This Row],[Ledger 4]]="","",IF(Table1[[#This Row],[Effect 4]]="Dr.","Yes","No"))</f>
        <v/>
      </c>
      <c r="CJ893" t="str">
        <f>IF(Table1[[#This Row],[Ledger 4]]="","",Table1[[#This Row],[Ledger 4]])</f>
        <v/>
      </c>
      <c r="CK893" t="str">
        <f>IF(Table1[[#This Row],[Ledger 4]]="","",IF(Table1[[#This Row],[Effect 4]]="Dr.",-Table1[[#This Row],[Amount 4]],Table1[[#This Row],[Amount 4]]))</f>
        <v/>
      </c>
      <c r="CN893" t="str">
        <f>IF(Table1[[#This Row],[Ledger 5]]="","","No")</f>
        <v/>
      </c>
      <c r="CO893" t="str">
        <f>IF(Table1[[#This Row],[Ledger 5]]="","",IF(Table1[[#This Row],[Effect 5]]="Dr.","Yes","No"))</f>
        <v/>
      </c>
      <c r="CP893" t="str">
        <f>IF(Table1[[#This Row],[Ledger 5]]="","",Table1[[#This Row],[Ledger 5]])</f>
        <v/>
      </c>
      <c r="CQ893" t="str">
        <f>IF(Table1[[#This Row],[Ledger 5]]="","",IF(Table1[[#This Row],[Effect 5]]="Dr.",-Table1[[#This Row],[Amount 5]],Table1[[#This Row],[Amount 5]]))</f>
        <v/>
      </c>
      <c r="CT893" t="str">
        <f>IF(Table1[[#This Row],[Ledger 6]]="","","No")</f>
        <v/>
      </c>
      <c r="CU893" t="str">
        <f>IF(Table1[[#This Row],[Ledger 6]]="","",IF(Table1[[#This Row],[Effect 6]]="Dr.","Yes","No"))</f>
        <v/>
      </c>
      <c r="CV893" t="str">
        <f>IF(Table1[[#This Row],[Ledger 6]]="","",Table1[[#This Row],[Ledger 6]])</f>
        <v/>
      </c>
      <c r="CW893" t="str">
        <f>IF(Table1[[#This Row],[Ledger 6]]="","",IF(Table1[[#This Row],[Effect 6]]="Dr.",-Table1[[#This Row],[Amount 6]],Table1[[#This Row],[Amount 6]]))</f>
        <v/>
      </c>
      <c r="CZ893" t="str">
        <f>IF(Table1[[#This Row],[Ledger 7]]="","","No")</f>
        <v/>
      </c>
      <c r="DA893" t="str">
        <f>IF(Table1[[#This Row],[Ledger 7]]="","",IF(Table1[[#This Row],[Effect 7]]="Dr.","Yes","No"))</f>
        <v/>
      </c>
      <c r="DB893" t="str">
        <f>IF(Table1[[#This Row],[Ledger 7]]="","",Table1[[#This Row],[Ledger 7]])</f>
        <v/>
      </c>
      <c r="DC893" t="str">
        <f>IF(Table1[[#This Row],[Ledger 7]]="","",IF(Table1[[#This Row],[Effect 7]]="Dr.",-Table1[[#This Row],[Amount 7]],Table1[[#This Row],[Amount 7]]))</f>
        <v/>
      </c>
      <c r="DF893" t="str">
        <f>IF(Table1[[#This Row],[Ledger 8]]="","","No")</f>
        <v/>
      </c>
      <c r="DG893" t="str">
        <f>IF(Table1[[#This Row],[Ledger 8]]="","",IF(Table1[[#This Row],[Effect 8]]="Dr.","Yes","No"))</f>
        <v/>
      </c>
      <c r="DH893" t="str">
        <f>IF(Table1[[#This Row],[Ledger 8]]="","",Table1[[#This Row],[Ledger 8]])</f>
        <v/>
      </c>
      <c r="DI893" t="str">
        <f>IF(Table1[[#This Row],[Ledger 8]]="","",IF(Table1[[#This Row],[Effect 8]]="Dr.",-Table1[[#This Row],[Amount 8]],Table1[[#This Row],[Amount 8]]))</f>
        <v/>
      </c>
      <c r="DL893" t="str">
        <f>IF(Table1[[#This Row],[Ledger 9]]="","","No")</f>
        <v/>
      </c>
      <c r="DM893" t="str">
        <f>IF(Table1[[#This Row],[Ledger 9]]="","",IF(Table1[[#This Row],[Effect 9]]="Dr.","Yes","No"))</f>
        <v/>
      </c>
      <c r="DN893" t="str">
        <f>IF(Table1[[#This Row],[Ledger 9]]="","",Table1[[#This Row],[Ledger 9]])</f>
        <v/>
      </c>
      <c r="DO893" t="str">
        <f>IF(Table1[[#This Row],[Ledger 9]]="","",IF(Table1[[#This Row],[Effect 9]]="Dr.",-Table1[[#This Row],[Amount 9]],Table1[[#This Row],[Amount 9]]))</f>
        <v/>
      </c>
      <c r="DR893" t="str">
        <f>IF(Table1[[#This Row],[Ledger 10]]="","","No")</f>
        <v/>
      </c>
      <c r="DS893" t="str">
        <f>IF(Table1[[#This Row],[Ledger 10]]="","",IF(Table1[[#This Row],[Effect 10]]="Dr.","Yes","No"))</f>
        <v/>
      </c>
      <c r="DT893" t="str">
        <f>IF(Table1[[#This Row],[Ledger 10]]="","",Table1[[#This Row],[Ledger 10]])</f>
        <v/>
      </c>
      <c r="DU893" t="str">
        <f>IF(Table1[[#This Row],[Ledger 10]]="","",IF(Table1[[#This Row],[Effect 10]]="Dr.",-Table1[[#This Row],[Amount 10]],Table1[[#This Row],[Amount 10]]))</f>
        <v/>
      </c>
      <c r="DX893" t="str">
        <f>IF(Table1[[#This Row],[Ledger 11]]="","","No")</f>
        <v/>
      </c>
      <c r="DY893" t="str">
        <f>IF(Table1[[#This Row],[Ledger 11]]="","",IF(Table1[[#This Row],[Effect 11]]="Dr.","Yes","No"))</f>
        <v/>
      </c>
      <c r="DZ893" t="str">
        <f>IF(Table1[[#This Row],[Ledger 11]]="","",Table1[[#This Row],[Ledger 11]])</f>
        <v/>
      </c>
      <c r="EA893" t="str">
        <f>IF(Table1[[#This Row],[Ledger 11]]="","",IF(Table1[[#This Row],[Effect 11]]="Dr.",-Table1[[#This Row],[Amount 11]],Table1[[#This Row],[Amount 11]]))</f>
        <v/>
      </c>
      <c r="ED893" t="str">
        <f>IF(Table1[[#This Row],[Ledger 12]]="","","No")</f>
        <v/>
      </c>
      <c r="EE893" t="str">
        <f>IF(Table1[[#This Row],[Ledger 12]]="","",IF(Table1[[#This Row],[Effect 12]]="Dr.","Yes","No"))</f>
        <v/>
      </c>
      <c r="EF893" t="str">
        <f>IF(Table1[[#This Row],[Ledger 12]]="","",Table1[[#This Row],[Ledger 12]])</f>
        <v/>
      </c>
      <c r="EG893" t="str">
        <f>IF(Table1[[#This Row],[Ledger 12]]="","",IF(Table1[[#This Row],[Effect 12]]="Dr.",-Table1[[#This Row],[Amount 12]],Table1[[#This Row],[Amount 12]]))</f>
        <v/>
      </c>
      <c r="EJ893" t="str">
        <f>IF(Table1[[#This Row],[Ledger 13]]="","","No")</f>
        <v/>
      </c>
      <c r="EK893" t="str">
        <f>IF(Table1[[#This Row],[Ledger 13]]="","",IF(Table1[[#This Row],[Effect 13]]="Dr.","Yes","No"))</f>
        <v/>
      </c>
      <c r="EL893" t="str">
        <f>IF(Table1[[#This Row],[Ledger 13]]="","",Table1[[#This Row],[Ledger 13]])</f>
        <v/>
      </c>
      <c r="EM893" t="str">
        <f>IF(Table1[[#This Row],[Ledger 13]]="","",IF(Table1[[#This Row],[Effect 13]]="Dr.",-Table1[[#This Row],[Amount 13]],Table1[[#This Row],[Amount 13]]))</f>
        <v/>
      </c>
      <c r="EP893" t="str">
        <f>IF(Table1[[#This Row],[Ledger 14]]="","","No")</f>
        <v/>
      </c>
      <c r="EQ893" t="str">
        <f>IF(Table1[[#This Row],[Ledger 14]]="","",IF(Table1[[#This Row],[Effect 14]]="Dr.","Yes","No"))</f>
        <v/>
      </c>
      <c r="ER893" t="str">
        <f>IF(Table1[[#This Row],[Ledger 14]]="","",Table1[[#This Row],[Ledger 14]])</f>
        <v/>
      </c>
      <c r="ES893" t="str">
        <f>IF(Table1[[#This Row],[Ledger 14]]="","",IF(Table1[[#This Row],[Effect 14]]="Dr.",-Table1[[#This Row],[Amount 14]],Table1[[#This Row],[Amount 14]]))</f>
        <v/>
      </c>
      <c r="EV893" t="str">
        <f>IF(Table1[[#This Row],[Ledger 15]]="","","No")</f>
        <v/>
      </c>
      <c r="EW893" t="str">
        <f>IF(Table1[[#This Row],[Ledger 15]]="","",IF(Table1[[#This Row],[Effect 15]]="Dr.","Yes","No"))</f>
        <v/>
      </c>
      <c r="EX893" t="str">
        <f>IF(Table1[[#This Row],[Ledger 15]]="","",Table1[[#This Row],[Ledger 15]])</f>
        <v/>
      </c>
      <c r="EY893" t="str">
        <f>IF(Table1[[#This Row],[Ledger 15]]="","",IF(Table1[[#This Row],[Effect 15]]="Dr.",-Table1[[#This Row],[Amount 15]],Table1[[#This Row],[Amount 15]]))</f>
        <v/>
      </c>
      <c r="FD8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3">
        <f>IF(Table1[[#This Row],[Date]]="",0,IF(AND(Table1[[#This Row],[Date]]&gt;=$FE$2,Table1[[#This Row],[Date]]&lt;=$FE$3),0,1))</f>
        <v>0</v>
      </c>
      <c r="FF893">
        <f>IF(Table1[[#This Row],[Date]]="",0,IF(TYPE(VLOOKUP(Table1[[#This Row],[Voucher Type]],Table1[[#All],[Voucher Type Master]],1,FALSE))=16,1,0))</f>
        <v>0</v>
      </c>
      <c r="FG893">
        <f>IF(TYPE(IF(Table1[[#This Row],[Date]]="",0,IF(VLOOKUP(Table1[[#This Row],[Voucher Type]],$FY$5:$FZ$13,2,0)=Table1[[#This Row],[Effect 1]],0,1)))=16,1,0)</f>
        <v>0</v>
      </c>
      <c r="FH8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3">
        <f>IF(LEN(Table1[[#This Row],[Ledger 1]])&gt;0,IF(TYPE(VLOOKUP(Table1[[#This Row],[Ledger 1]],GZ:GZ,1,0))=16,1,0),0)</f>
        <v>0</v>
      </c>
      <c r="FJ893">
        <f>IF(LEN(Table1[[#This Row],[Ledger 2]])&gt;0,IF(TYPE(VLOOKUP(Table1[[#This Row],[Ledger 2]],GZ:GZ,1,0))=16,1,0),0)</f>
        <v>0</v>
      </c>
      <c r="FK893">
        <f>IF(LEN(Table1[[#This Row],[Ledger 3]])&gt;0,IF(TYPE(VLOOKUP(Table1[[#This Row],[Ledger 3]],GZ:GZ,1,0))=16,1,0),0)</f>
        <v>0</v>
      </c>
      <c r="FL893">
        <f>IF(LEN(Table1[[#This Row],[Ledger 4]])&gt;0,IF(TYPE(VLOOKUP(Table1[[#This Row],[Ledger 4]],GZ:GZ,1,0))=16,1,0),0)</f>
        <v>0</v>
      </c>
      <c r="FM893">
        <f>IF(LEN(Table1[[#This Row],[Ledger 5]])&gt;0,IF(TYPE(VLOOKUP(Table1[[#This Row],[Ledger 5]],GZ:GZ,1,0))=16,1,0),0)</f>
        <v>0</v>
      </c>
      <c r="FN893">
        <f>IF(LEN(Table1[[#This Row],[Ledger 6]])&gt;0,IF(TYPE(VLOOKUP(Table1[[#This Row],[Ledger 6]],$GZ:$GZ,1,0))=16,1,0),0)</f>
        <v>0</v>
      </c>
      <c r="FO893">
        <f>IF(LEN(Table1[[#This Row],[Ledger 7]])&gt;0,IF(TYPE(VLOOKUP(Table1[[#This Row],[Ledger 7]],$GZ:$GZ,1,0))=16,1,0),0)</f>
        <v>0</v>
      </c>
      <c r="FP893">
        <f>IF(LEN(Table1[[#This Row],[Ledger 8]])&gt;0,IF(TYPE(VLOOKUP(Table1[[#This Row],[Ledger 8]],$GZ:$GZ,1,0))=16,1,0),0)</f>
        <v>0</v>
      </c>
      <c r="FQ893">
        <f>IF(LEN(Table1[[#This Row],[Ledger 9]])&gt;0,IF(TYPE(VLOOKUP(Table1[[#This Row],[Ledger 9]],$GZ:$GZ,1,0))=16,1,0),0)</f>
        <v>0</v>
      </c>
      <c r="FR893">
        <f>IF(LEN(Table1[[#This Row],[Ledger 10]])&gt;0,IF(TYPE(VLOOKUP(Table1[[#This Row],[Ledger 10]],$GZ:$GZ,1,0))=16,1,0),0)</f>
        <v>0</v>
      </c>
      <c r="FS893">
        <f>IF(LEN(Table1[[#This Row],[Ledger 11]])&gt;0,IF(TYPE(VLOOKUP(Table1[[#This Row],[Ledger 11]],$GZ:$GZ,1,0))=16,1,0),0)</f>
        <v>0</v>
      </c>
      <c r="FT893">
        <f>IF(LEN(Table1[[#This Row],[Ledger 12]])&gt;0,IF(TYPE(VLOOKUP(Table1[[#This Row],[Ledger 12]],$GZ:$GZ,1,0))=16,1,0),0)</f>
        <v>0</v>
      </c>
      <c r="FU893">
        <f>IF(LEN(Table1[[#This Row],[Ledger 13]])&gt;0,IF(TYPE(VLOOKUP(Table1[[#This Row],[Ledger 13]],$GZ:$GZ,1,0))=16,1,0),0)</f>
        <v>0</v>
      </c>
      <c r="FV893">
        <f>IF(LEN(Table1[[#This Row],[Ledger 14]])&gt;0,IF(TYPE(VLOOKUP(Table1[[#This Row],[Ledger 14]],$GZ:$GZ,1,0))=16,1,0),0)</f>
        <v>0</v>
      </c>
      <c r="FW893">
        <f>IF(LEN(Table1[[#This Row],[Ledger 15]])&gt;0,IF(TYPE(VLOOKUP(Table1[[#This Row],[Ledger 15]],$GZ:$GZ,1,0))=16,1,0),0)</f>
        <v>0</v>
      </c>
    </row>
    <row r="894" spans="4:179" ht="33" customHeight="1" x14ac:dyDescent="0.45">
      <c r="D894" s="8">
        <f t="shared" si="22"/>
        <v>889</v>
      </c>
      <c r="E894" s="32"/>
      <c r="F894" s="34"/>
      <c r="G894" s="34"/>
      <c r="H894" s="34"/>
      <c r="I894" s="34"/>
      <c r="J894" s="38"/>
      <c r="K894" s="33"/>
      <c r="L894" s="36"/>
      <c r="M894" s="35"/>
      <c r="N894" s="34"/>
      <c r="O894" s="41"/>
      <c r="P894" s="35"/>
      <c r="Q894" s="34"/>
      <c r="R894" s="37"/>
      <c r="S894" s="35"/>
      <c r="T894" s="34"/>
      <c r="U894" s="37"/>
      <c r="V894" s="35"/>
      <c r="W894" s="34"/>
      <c r="X894" s="37"/>
      <c r="Y894" s="35"/>
      <c r="Z894" s="34"/>
      <c r="AA894" s="37"/>
      <c r="AB894" s="35"/>
      <c r="AC894" s="34"/>
      <c r="AD894" s="37"/>
      <c r="AE894" s="35"/>
      <c r="AF894" s="34"/>
      <c r="AG894" s="37"/>
      <c r="AH894" s="35"/>
      <c r="AI894" s="34"/>
      <c r="AJ894" s="37"/>
      <c r="AK894" s="35"/>
      <c r="AL894" s="34"/>
      <c r="AM894" s="37"/>
      <c r="AN894" s="35"/>
      <c r="AO894" s="34"/>
      <c r="AP894" s="37"/>
      <c r="AQ894" s="35"/>
      <c r="AR894" s="34"/>
      <c r="AS894" s="37"/>
      <c r="AT894" s="35"/>
      <c r="AU894" s="34"/>
      <c r="AV894" s="37"/>
      <c r="AW894" s="35"/>
      <c r="AX894" s="34"/>
      <c r="AY894" s="37"/>
      <c r="AZ894" s="35"/>
      <c r="BA894" s="34"/>
      <c r="BB894" s="37"/>
      <c r="BC8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4" s="7"/>
      <c r="BF894" t="str">
        <f>IF(Table1[[#This Row],[Date]]="","","&amp;lt;VOUCHER REMOTEID="&amp;""""&amp;$A$11&amp;$A$13&amp;ROW()&amp;""""&amp;" VCHTYPE="""&amp;F894&amp;""" ACTION="""&amp;"Create"&amp;"""&amp;gt;")</f>
        <v/>
      </c>
      <c r="BG894" t="str">
        <f>IF(Table1[[#This Row],[Date]]="","",TEXT(Table1[[#This Row],[Date]],"yyyymmdd"))</f>
        <v/>
      </c>
      <c r="BH894" t="str">
        <f>Table1[[#This Row],[Date2]]</f>
        <v/>
      </c>
      <c r="BI894" t="str">
        <f>IF(Table1[[#This Row],[Date]]="","",Table1[[#This Row],[Voucher Type]])</f>
        <v/>
      </c>
      <c r="BJ894" t="str">
        <f>IF(Table1[[#This Row],[Ref No / Invoice No]]="","",Table1[[#This Row],[Ref No / Invoice No]])</f>
        <v/>
      </c>
      <c r="BK894" t="str">
        <f>IF(Table1[[#This Row],[Voucher No]]="","",Table1[[#This Row],[Voucher No]])</f>
        <v/>
      </c>
      <c r="BL894" t="str">
        <f>IF(Table1[[#This Row],[Date]]="","",Table1[[#This Row],[Narration]])</f>
        <v/>
      </c>
      <c r="BM894" t="str">
        <f>IF(Table1[[#This Row],[Date]]="","",$A$11&amp;$A$13&amp;ROW())</f>
        <v/>
      </c>
      <c r="BN894" t="str">
        <f>IF(Table1[[#This Row],[Date]]="","",$A$13)</f>
        <v/>
      </c>
      <c r="BP894" t="str">
        <f>IF(Table1[[#This Row],[Ledger 1]]="","","No")</f>
        <v/>
      </c>
      <c r="BQ894" t="str">
        <f>IF(Table1[[#This Row],[Date]]="","",IF(Table1[[#This Row],[Effect 1]]="Dr.","Yes","No"))</f>
        <v/>
      </c>
      <c r="BR894" t="str">
        <f>IF(Table1[[#This Row],[Date]]="","",Table1[[#This Row],[Ledger 1]])</f>
        <v/>
      </c>
      <c r="BS894" t="str">
        <f>IF(Table1[[#This Row],[Date]]="","",IF(Table1[[#This Row],[Effect 1]]="Dr.",-Table1[[#This Row],[Amount 1]],Table1[[#This Row],[Amount 1]]))</f>
        <v/>
      </c>
      <c r="BV894" t="str">
        <f>IF(Table1[[#This Row],[Ledger 2]]="","","No")</f>
        <v/>
      </c>
      <c r="BW894" t="str">
        <f>IF(Table1[[#This Row],[Date]]="","",IF(Table1[[#This Row],[Effect 2]]="Dr.","Yes","No"))</f>
        <v/>
      </c>
      <c r="BX894" t="str">
        <f>IF(Table1[[#This Row],[Date]]="","",Table1[[#This Row],[Ledger 2]])</f>
        <v/>
      </c>
      <c r="BY894" t="str">
        <f>IF(Table1[[#This Row],[Date]]="","",IF(Table1[[#This Row],[Effect 2]]="Dr.",-Table1[[#This Row],[Amount 2]],Table1[[#This Row],[Amount 2]]))</f>
        <v/>
      </c>
      <c r="CB894" t="str">
        <f>IF(Table1[[#This Row],[Ledger 3]]="","","No")</f>
        <v/>
      </c>
      <c r="CC894" t="str">
        <f>IF(Table1[[#This Row],[Ledger 3]]="","",IF(Table1[[#This Row],[Effect 3]]="Dr.","Yes","No"))</f>
        <v/>
      </c>
      <c r="CD894" t="str">
        <f>IF(Table1[[#This Row],[Ledger 3]]="","",Table1[[#This Row],[Ledger 3]])</f>
        <v/>
      </c>
      <c r="CE894" t="str">
        <f>IF(Table1[[#This Row],[Ledger 3]]="","",IF(Table1[[#This Row],[Effect 3]]="Dr.",-Table1[[#This Row],[Amount 3]],Table1[[#This Row],[Amount 3]]))</f>
        <v/>
      </c>
      <c r="CH894" t="str">
        <f>IF(Table1[[#This Row],[Ledger 4]]="","","No")</f>
        <v/>
      </c>
      <c r="CI894" t="str">
        <f>IF(Table1[[#This Row],[Ledger 4]]="","",IF(Table1[[#This Row],[Effect 4]]="Dr.","Yes","No"))</f>
        <v/>
      </c>
      <c r="CJ894" t="str">
        <f>IF(Table1[[#This Row],[Ledger 4]]="","",Table1[[#This Row],[Ledger 4]])</f>
        <v/>
      </c>
      <c r="CK894" t="str">
        <f>IF(Table1[[#This Row],[Ledger 4]]="","",IF(Table1[[#This Row],[Effect 4]]="Dr.",-Table1[[#This Row],[Amount 4]],Table1[[#This Row],[Amount 4]]))</f>
        <v/>
      </c>
      <c r="CN894" t="str">
        <f>IF(Table1[[#This Row],[Ledger 5]]="","","No")</f>
        <v/>
      </c>
      <c r="CO894" t="str">
        <f>IF(Table1[[#This Row],[Ledger 5]]="","",IF(Table1[[#This Row],[Effect 5]]="Dr.","Yes","No"))</f>
        <v/>
      </c>
      <c r="CP894" t="str">
        <f>IF(Table1[[#This Row],[Ledger 5]]="","",Table1[[#This Row],[Ledger 5]])</f>
        <v/>
      </c>
      <c r="CQ894" t="str">
        <f>IF(Table1[[#This Row],[Ledger 5]]="","",IF(Table1[[#This Row],[Effect 5]]="Dr.",-Table1[[#This Row],[Amount 5]],Table1[[#This Row],[Amount 5]]))</f>
        <v/>
      </c>
      <c r="CT894" t="str">
        <f>IF(Table1[[#This Row],[Ledger 6]]="","","No")</f>
        <v/>
      </c>
      <c r="CU894" t="str">
        <f>IF(Table1[[#This Row],[Ledger 6]]="","",IF(Table1[[#This Row],[Effect 6]]="Dr.","Yes","No"))</f>
        <v/>
      </c>
      <c r="CV894" t="str">
        <f>IF(Table1[[#This Row],[Ledger 6]]="","",Table1[[#This Row],[Ledger 6]])</f>
        <v/>
      </c>
      <c r="CW894" t="str">
        <f>IF(Table1[[#This Row],[Ledger 6]]="","",IF(Table1[[#This Row],[Effect 6]]="Dr.",-Table1[[#This Row],[Amount 6]],Table1[[#This Row],[Amount 6]]))</f>
        <v/>
      </c>
      <c r="CZ894" t="str">
        <f>IF(Table1[[#This Row],[Ledger 7]]="","","No")</f>
        <v/>
      </c>
      <c r="DA894" t="str">
        <f>IF(Table1[[#This Row],[Ledger 7]]="","",IF(Table1[[#This Row],[Effect 7]]="Dr.","Yes","No"))</f>
        <v/>
      </c>
      <c r="DB894" t="str">
        <f>IF(Table1[[#This Row],[Ledger 7]]="","",Table1[[#This Row],[Ledger 7]])</f>
        <v/>
      </c>
      <c r="DC894" t="str">
        <f>IF(Table1[[#This Row],[Ledger 7]]="","",IF(Table1[[#This Row],[Effect 7]]="Dr.",-Table1[[#This Row],[Amount 7]],Table1[[#This Row],[Amount 7]]))</f>
        <v/>
      </c>
      <c r="DF894" t="str">
        <f>IF(Table1[[#This Row],[Ledger 8]]="","","No")</f>
        <v/>
      </c>
      <c r="DG894" t="str">
        <f>IF(Table1[[#This Row],[Ledger 8]]="","",IF(Table1[[#This Row],[Effect 8]]="Dr.","Yes","No"))</f>
        <v/>
      </c>
      <c r="DH894" t="str">
        <f>IF(Table1[[#This Row],[Ledger 8]]="","",Table1[[#This Row],[Ledger 8]])</f>
        <v/>
      </c>
      <c r="DI894" t="str">
        <f>IF(Table1[[#This Row],[Ledger 8]]="","",IF(Table1[[#This Row],[Effect 8]]="Dr.",-Table1[[#This Row],[Amount 8]],Table1[[#This Row],[Amount 8]]))</f>
        <v/>
      </c>
      <c r="DL894" t="str">
        <f>IF(Table1[[#This Row],[Ledger 9]]="","","No")</f>
        <v/>
      </c>
      <c r="DM894" t="str">
        <f>IF(Table1[[#This Row],[Ledger 9]]="","",IF(Table1[[#This Row],[Effect 9]]="Dr.","Yes","No"))</f>
        <v/>
      </c>
      <c r="DN894" t="str">
        <f>IF(Table1[[#This Row],[Ledger 9]]="","",Table1[[#This Row],[Ledger 9]])</f>
        <v/>
      </c>
      <c r="DO894" t="str">
        <f>IF(Table1[[#This Row],[Ledger 9]]="","",IF(Table1[[#This Row],[Effect 9]]="Dr.",-Table1[[#This Row],[Amount 9]],Table1[[#This Row],[Amount 9]]))</f>
        <v/>
      </c>
      <c r="DR894" t="str">
        <f>IF(Table1[[#This Row],[Ledger 10]]="","","No")</f>
        <v/>
      </c>
      <c r="DS894" t="str">
        <f>IF(Table1[[#This Row],[Ledger 10]]="","",IF(Table1[[#This Row],[Effect 10]]="Dr.","Yes","No"))</f>
        <v/>
      </c>
      <c r="DT894" t="str">
        <f>IF(Table1[[#This Row],[Ledger 10]]="","",Table1[[#This Row],[Ledger 10]])</f>
        <v/>
      </c>
      <c r="DU894" t="str">
        <f>IF(Table1[[#This Row],[Ledger 10]]="","",IF(Table1[[#This Row],[Effect 10]]="Dr.",-Table1[[#This Row],[Amount 10]],Table1[[#This Row],[Amount 10]]))</f>
        <v/>
      </c>
      <c r="DX894" t="str">
        <f>IF(Table1[[#This Row],[Ledger 11]]="","","No")</f>
        <v/>
      </c>
      <c r="DY894" t="str">
        <f>IF(Table1[[#This Row],[Ledger 11]]="","",IF(Table1[[#This Row],[Effect 11]]="Dr.","Yes","No"))</f>
        <v/>
      </c>
      <c r="DZ894" t="str">
        <f>IF(Table1[[#This Row],[Ledger 11]]="","",Table1[[#This Row],[Ledger 11]])</f>
        <v/>
      </c>
      <c r="EA894" t="str">
        <f>IF(Table1[[#This Row],[Ledger 11]]="","",IF(Table1[[#This Row],[Effect 11]]="Dr.",-Table1[[#This Row],[Amount 11]],Table1[[#This Row],[Amount 11]]))</f>
        <v/>
      </c>
      <c r="ED894" t="str">
        <f>IF(Table1[[#This Row],[Ledger 12]]="","","No")</f>
        <v/>
      </c>
      <c r="EE894" t="str">
        <f>IF(Table1[[#This Row],[Ledger 12]]="","",IF(Table1[[#This Row],[Effect 12]]="Dr.","Yes","No"))</f>
        <v/>
      </c>
      <c r="EF894" t="str">
        <f>IF(Table1[[#This Row],[Ledger 12]]="","",Table1[[#This Row],[Ledger 12]])</f>
        <v/>
      </c>
      <c r="EG894" t="str">
        <f>IF(Table1[[#This Row],[Ledger 12]]="","",IF(Table1[[#This Row],[Effect 12]]="Dr.",-Table1[[#This Row],[Amount 12]],Table1[[#This Row],[Amount 12]]))</f>
        <v/>
      </c>
      <c r="EJ894" t="str">
        <f>IF(Table1[[#This Row],[Ledger 13]]="","","No")</f>
        <v/>
      </c>
      <c r="EK894" t="str">
        <f>IF(Table1[[#This Row],[Ledger 13]]="","",IF(Table1[[#This Row],[Effect 13]]="Dr.","Yes","No"))</f>
        <v/>
      </c>
      <c r="EL894" t="str">
        <f>IF(Table1[[#This Row],[Ledger 13]]="","",Table1[[#This Row],[Ledger 13]])</f>
        <v/>
      </c>
      <c r="EM894" t="str">
        <f>IF(Table1[[#This Row],[Ledger 13]]="","",IF(Table1[[#This Row],[Effect 13]]="Dr.",-Table1[[#This Row],[Amount 13]],Table1[[#This Row],[Amount 13]]))</f>
        <v/>
      </c>
      <c r="EP894" t="str">
        <f>IF(Table1[[#This Row],[Ledger 14]]="","","No")</f>
        <v/>
      </c>
      <c r="EQ894" t="str">
        <f>IF(Table1[[#This Row],[Ledger 14]]="","",IF(Table1[[#This Row],[Effect 14]]="Dr.","Yes","No"))</f>
        <v/>
      </c>
      <c r="ER894" t="str">
        <f>IF(Table1[[#This Row],[Ledger 14]]="","",Table1[[#This Row],[Ledger 14]])</f>
        <v/>
      </c>
      <c r="ES894" t="str">
        <f>IF(Table1[[#This Row],[Ledger 14]]="","",IF(Table1[[#This Row],[Effect 14]]="Dr.",-Table1[[#This Row],[Amount 14]],Table1[[#This Row],[Amount 14]]))</f>
        <v/>
      </c>
      <c r="EV894" t="str">
        <f>IF(Table1[[#This Row],[Ledger 15]]="","","No")</f>
        <v/>
      </c>
      <c r="EW894" t="str">
        <f>IF(Table1[[#This Row],[Ledger 15]]="","",IF(Table1[[#This Row],[Effect 15]]="Dr.","Yes","No"))</f>
        <v/>
      </c>
      <c r="EX894" t="str">
        <f>IF(Table1[[#This Row],[Ledger 15]]="","",Table1[[#This Row],[Ledger 15]])</f>
        <v/>
      </c>
      <c r="EY894" t="str">
        <f>IF(Table1[[#This Row],[Ledger 15]]="","",IF(Table1[[#This Row],[Effect 15]]="Dr.",-Table1[[#This Row],[Amount 15]],Table1[[#This Row],[Amount 15]]))</f>
        <v/>
      </c>
      <c r="FD8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4">
        <f>IF(Table1[[#This Row],[Date]]="",0,IF(AND(Table1[[#This Row],[Date]]&gt;=$FE$2,Table1[[#This Row],[Date]]&lt;=$FE$3),0,1))</f>
        <v>0</v>
      </c>
      <c r="FF894">
        <f>IF(Table1[[#This Row],[Date]]="",0,IF(TYPE(VLOOKUP(Table1[[#This Row],[Voucher Type]],Table1[[#All],[Voucher Type Master]],1,FALSE))=16,1,0))</f>
        <v>0</v>
      </c>
      <c r="FG894">
        <f>IF(TYPE(IF(Table1[[#This Row],[Date]]="",0,IF(VLOOKUP(Table1[[#This Row],[Voucher Type]],$FY$5:$FZ$13,2,0)=Table1[[#This Row],[Effect 1]],0,1)))=16,1,0)</f>
        <v>0</v>
      </c>
      <c r="FH8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4">
        <f>IF(LEN(Table1[[#This Row],[Ledger 1]])&gt;0,IF(TYPE(VLOOKUP(Table1[[#This Row],[Ledger 1]],GZ:GZ,1,0))=16,1,0),0)</f>
        <v>0</v>
      </c>
      <c r="FJ894">
        <f>IF(LEN(Table1[[#This Row],[Ledger 2]])&gt;0,IF(TYPE(VLOOKUP(Table1[[#This Row],[Ledger 2]],GZ:GZ,1,0))=16,1,0),0)</f>
        <v>0</v>
      </c>
      <c r="FK894">
        <f>IF(LEN(Table1[[#This Row],[Ledger 3]])&gt;0,IF(TYPE(VLOOKUP(Table1[[#This Row],[Ledger 3]],GZ:GZ,1,0))=16,1,0),0)</f>
        <v>0</v>
      </c>
      <c r="FL894">
        <f>IF(LEN(Table1[[#This Row],[Ledger 4]])&gt;0,IF(TYPE(VLOOKUP(Table1[[#This Row],[Ledger 4]],GZ:GZ,1,0))=16,1,0),0)</f>
        <v>0</v>
      </c>
      <c r="FM894">
        <f>IF(LEN(Table1[[#This Row],[Ledger 5]])&gt;0,IF(TYPE(VLOOKUP(Table1[[#This Row],[Ledger 5]],GZ:GZ,1,0))=16,1,0),0)</f>
        <v>0</v>
      </c>
      <c r="FN894">
        <f>IF(LEN(Table1[[#This Row],[Ledger 6]])&gt;0,IF(TYPE(VLOOKUP(Table1[[#This Row],[Ledger 6]],$GZ:$GZ,1,0))=16,1,0),0)</f>
        <v>0</v>
      </c>
      <c r="FO894">
        <f>IF(LEN(Table1[[#This Row],[Ledger 7]])&gt;0,IF(TYPE(VLOOKUP(Table1[[#This Row],[Ledger 7]],$GZ:$GZ,1,0))=16,1,0),0)</f>
        <v>0</v>
      </c>
      <c r="FP894">
        <f>IF(LEN(Table1[[#This Row],[Ledger 8]])&gt;0,IF(TYPE(VLOOKUP(Table1[[#This Row],[Ledger 8]],$GZ:$GZ,1,0))=16,1,0),0)</f>
        <v>0</v>
      </c>
      <c r="FQ894">
        <f>IF(LEN(Table1[[#This Row],[Ledger 9]])&gt;0,IF(TYPE(VLOOKUP(Table1[[#This Row],[Ledger 9]],$GZ:$GZ,1,0))=16,1,0),0)</f>
        <v>0</v>
      </c>
      <c r="FR894">
        <f>IF(LEN(Table1[[#This Row],[Ledger 10]])&gt;0,IF(TYPE(VLOOKUP(Table1[[#This Row],[Ledger 10]],$GZ:$GZ,1,0))=16,1,0),0)</f>
        <v>0</v>
      </c>
      <c r="FS894">
        <f>IF(LEN(Table1[[#This Row],[Ledger 11]])&gt;0,IF(TYPE(VLOOKUP(Table1[[#This Row],[Ledger 11]],$GZ:$GZ,1,0))=16,1,0),0)</f>
        <v>0</v>
      </c>
      <c r="FT894">
        <f>IF(LEN(Table1[[#This Row],[Ledger 12]])&gt;0,IF(TYPE(VLOOKUP(Table1[[#This Row],[Ledger 12]],$GZ:$GZ,1,0))=16,1,0),0)</f>
        <v>0</v>
      </c>
      <c r="FU894">
        <f>IF(LEN(Table1[[#This Row],[Ledger 13]])&gt;0,IF(TYPE(VLOOKUP(Table1[[#This Row],[Ledger 13]],$GZ:$GZ,1,0))=16,1,0),0)</f>
        <v>0</v>
      </c>
      <c r="FV894">
        <f>IF(LEN(Table1[[#This Row],[Ledger 14]])&gt;0,IF(TYPE(VLOOKUP(Table1[[#This Row],[Ledger 14]],$GZ:$GZ,1,0))=16,1,0),0)</f>
        <v>0</v>
      </c>
      <c r="FW894">
        <f>IF(LEN(Table1[[#This Row],[Ledger 15]])&gt;0,IF(TYPE(VLOOKUP(Table1[[#This Row],[Ledger 15]],$GZ:$GZ,1,0))=16,1,0),0)</f>
        <v>0</v>
      </c>
    </row>
    <row r="895" spans="4:179" ht="33" customHeight="1" x14ac:dyDescent="0.45">
      <c r="D895" s="8">
        <f t="shared" si="22"/>
        <v>890</v>
      </c>
      <c r="E895" s="32"/>
      <c r="F895" s="34"/>
      <c r="G895" s="34"/>
      <c r="H895" s="34"/>
      <c r="I895" s="34"/>
      <c r="J895" s="38"/>
      <c r="K895" s="33"/>
      <c r="L895" s="36"/>
      <c r="M895" s="35"/>
      <c r="N895" s="34"/>
      <c r="O895" s="41"/>
      <c r="P895" s="35"/>
      <c r="Q895" s="34"/>
      <c r="R895" s="37"/>
      <c r="S895" s="35"/>
      <c r="T895" s="34"/>
      <c r="U895" s="37"/>
      <c r="V895" s="35"/>
      <c r="W895" s="34"/>
      <c r="X895" s="37"/>
      <c r="Y895" s="35"/>
      <c r="Z895" s="34"/>
      <c r="AA895" s="37"/>
      <c r="AB895" s="35"/>
      <c r="AC895" s="34"/>
      <c r="AD895" s="37"/>
      <c r="AE895" s="35"/>
      <c r="AF895" s="34"/>
      <c r="AG895" s="37"/>
      <c r="AH895" s="35"/>
      <c r="AI895" s="34"/>
      <c r="AJ895" s="37"/>
      <c r="AK895" s="35"/>
      <c r="AL895" s="34"/>
      <c r="AM895" s="37"/>
      <c r="AN895" s="35"/>
      <c r="AO895" s="34"/>
      <c r="AP895" s="37"/>
      <c r="AQ895" s="35"/>
      <c r="AR895" s="34"/>
      <c r="AS895" s="37"/>
      <c r="AT895" s="35"/>
      <c r="AU895" s="34"/>
      <c r="AV895" s="37"/>
      <c r="AW895" s="35"/>
      <c r="AX895" s="34"/>
      <c r="AY895" s="37"/>
      <c r="AZ895" s="35"/>
      <c r="BA895" s="34"/>
      <c r="BB895" s="37"/>
      <c r="BC8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5" s="7"/>
      <c r="BF895" t="str">
        <f>IF(Table1[[#This Row],[Date]]="","","&amp;lt;VOUCHER REMOTEID="&amp;""""&amp;$A$11&amp;$A$13&amp;ROW()&amp;""""&amp;" VCHTYPE="""&amp;F895&amp;""" ACTION="""&amp;"Create"&amp;"""&amp;gt;")</f>
        <v/>
      </c>
      <c r="BG895" t="str">
        <f>IF(Table1[[#This Row],[Date]]="","",TEXT(Table1[[#This Row],[Date]],"yyyymmdd"))</f>
        <v/>
      </c>
      <c r="BH895" t="str">
        <f>Table1[[#This Row],[Date2]]</f>
        <v/>
      </c>
      <c r="BI895" t="str">
        <f>IF(Table1[[#This Row],[Date]]="","",Table1[[#This Row],[Voucher Type]])</f>
        <v/>
      </c>
      <c r="BJ895" t="str">
        <f>IF(Table1[[#This Row],[Ref No / Invoice No]]="","",Table1[[#This Row],[Ref No / Invoice No]])</f>
        <v/>
      </c>
      <c r="BK895" t="str">
        <f>IF(Table1[[#This Row],[Voucher No]]="","",Table1[[#This Row],[Voucher No]])</f>
        <v/>
      </c>
      <c r="BL895" t="str">
        <f>IF(Table1[[#This Row],[Date]]="","",Table1[[#This Row],[Narration]])</f>
        <v/>
      </c>
      <c r="BM895" t="str">
        <f>IF(Table1[[#This Row],[Date]]="","",$A$11&amp;$A$13&amp;ROW())</f>
        <v/>
      </c>
      <c r="BN895" t="str">
        <f>IF(Table1[[#This Row],[Date]]="","",$A$13)</f>
        <v/>
      </c>
      <c r="BP895" t="str">
        <f>IF(Table1[[#This Row],[Ledger 1]]="","","No")</f>
        <v/>
      </c>
      <c r="BQ895" t="str">
        <f>IF(Table1[[#This Row],[Date]]="","",IF(Table1[[#This Row],[Effect 1]]="Dr.","Yes","No"))</f>
        <v/>
      </c>
      <c r="BR895" t="str">
        <f>IF(Table1[[#This Row],[Date]]="","",Table1[[#This Row],[Ledger 1]])</f>
        <v/>
      </c>
      <c r="BS895" t="str">
        <f>IF(Table1[[#This Row],[Date]]="","",IF(Table1[[#This Row],[Effect 1]]="Dr.",-Table1[[#This Row],[Amount 1]],Table1[[#This Row],[Amount 1]]))</f>
        <v/>
      </c>
      <c r="BV895" t="str">
        <f>IF(Table1[[#This Row],[Ledger 2]]="","","No")</f>
        <v/>
      </c>
      <c r="BW895" t="str">
        <f>IF(Table1[[#This Row],[Date]]="","",IF(Table1[[#This Row],[Effect 2]]="Dr.","Yes","No"))</f>
        <v/>
      </c>
      <c r="BX895" t="str">
        <f>IF(Table1[[#This Row],[Date]]="","",Table1[[#This Row],[Ledger 2]])</f>
        <v/>
      </c>
      <c r="BY895" t="str">
        <f>IF(Table1[[#This Row],[Date]]="","",IF(Table1[[#This Row],[Effect 2]]="Dr.",-Table1[[#This Row],[Amount 2]],Table1[[#This Row],[Amount 2]]))</f>
        <v/>
      </c>
      <c r="CB895" t="str">
        <f>IF(Table1[[#This Row],[Ledger 3]]="","","No")</f>
        <v/>
      </c>
      <c r="CC895" t="str">
        <f>IF(Table1[[#This Row],[Ledger 3]]="","",IF(Table1[[#This Row],[Effect 3]]="Dr.","Yes","No"))</f>
        <v/>
      </c>
      <c r="CD895" t="str">
        <f>IF(Table1[[#This Row],[Ledger 3]]="","",Table1[[#This Row],[Ledger 3]])</f>
        <v/>
      </c>
      <c r="CE895" t="str">
        <f>IF(Table1[[#This Row],[Ledger 3]]="","",IF(Table1[[#This Row],[Effect 3]]="Dr.",-Table1[[#This Row],[Amount 3]],Table1[[#This Row],[Amount 3]]))</f>
        <v/>
      </c>
      <c r="CH895" t="str">
        <f>IF(Table1[[#This Row],[Ledger 4]]="","","No")</f>
        <v/>
      </c>
      <c r="CI895" t="str">
        <f>IF(Table1[[#This Row],[Ledger 4]]="","",IF(Table1[[#This Row],[Effect 4]]="Dr.","Yes","No"))</f>
        <v/>
      </c>
      <c r="CJ895" t="str">
        <f>IF(Table1[[#This Row],[Ledger 4]]="","",Table1[[#This Row],[Ledger 4]])</f>
        <v/>
      </c>
      <c r="CK895" t="str">
        <f>IF(Table1[[#This Row],[Ledger 4]]="","",IF(Table1[[#This Row],[Effect 4]]="Dr.",-Table1[[#This Row],[Amount 4]],Table1[[#This Row],[Amount 4]]))</f>
        <v/>
      </c>
      <c r="CN895" t="str">
        <f>IF(Table1[[#This Row],[Ledger 5]]="","","No")</f>
        <v/>
      </c>
      <c r="CO895" t="str">
        <f>IF(Table1[[#This Row],[Ledger 5]]="","",IF(Table1[[#This Row],[Effect 5]]="Dr.","Yes","No"))</f>
        <v/>
      </c>
      <c r="CP895" t="str">
        <f>IF(Table1[[#This Row],[Ledger 5]]="","",Table1[[#This Row],[Ledger 5]])</f>
        <v/>
      </c>
      <c r="CQ895" t="str">
        <f>IF(Table1[[#This Row],[Ledger 5]]="","",IF(Table1[[#This Row],[Effect 5]]="Dr.",-Table1[[#This Row],[Amount 5]],Table1[[#This Row],[Amount 5]]))</f>
        <v/>
      </c>
      <c r="CT895" t="str">
        <f>IF(Table1[[#This Row],[Ledger 6]]="","","No")</f>
        <v/>
      </c>
      <c r="CU895" t="str">
        <f>IF(Table1[[#This Row],[Ledger 6]]="","",IF(Table1[[#This Row],[Effect 6]]="Dr.","Yes","No"))</f>
        <v/>
      </c>
      <c r="CV895" t="str">
        <f>IF(Table1[[#This Row],[Ledger 6]]="","",Table1[[#This Row],[Ledger 6]])</f>
        <v/>
      </c>
      <c r="CW895" t="str">
        <f>IF(Table1[[#This Row],[Ledger 6]]="","",IF(Table1[[#This Row],[Effect 6]]="Dr.",-Table1[[#This Row],[Amount 6]],Table1[[#This Row],[Amount 6]]))</f>
        <v/>
      </c>
      <c r="CZ895" t="str">
        <f>IF(Table1[[#This Row],[Ledger 7]]="","","No")</f>
        <v/>
      </c>
      <c r="DA895" t="str">
        <f>IF(Table1[[#This Row],[Ledger 7]]="","",IF(Table1[[#This Row],[Effect 7]]="Dr.","Yes","No"))</f>
        <v/>
      </c>
      <c r="DB895" t="str">
        <f>IF(Table1[[#This Row],[Ledger 7]]="","",Table1[[#This Row],[Ledger 7]])</f>
        <v/>
      </c>
      <c r="DC895" t="str">
        <f>IF(Table1[[#This Row],[Ledger 7]]="","",IF(Table1[[#This Row],[Effect 7]]="Dr.",-Table1[[#This Row],[Amount 7]],Table1[[#This Row],[Amount 7]]))</f>
        <v/>
      </c>
      <c r="DF895" t="str">
        <f>IF(Table1[[#This Row],[Ledger 8]]="","","No")</f>
        <v/>
      </c>
      <c r="DG895" t="str">
        <f>IF(Table1[[#This Row],[Ledger 8]]="","",IF(Table1[[#This Row],[Effect 8]]="Dr.","Yes","No"))</f>
        <v/>
      </c>
      <c r="DH895" t="str">
        <f>IF(Table1[[#This Row],[Ledger 8]]="","",Table1[[#This Row],[Ledger 8]])</f>
        <v/>
      </c>
      <c r="DI895" t="str">
        <f>IF(Table1[[#This Row],[Ledger 8]]="","",IF(Table1[[#This Row],[Effect 8]]="Dr.",-Table1[[#This Row],[Amount 8]],Table1[[#This Row],[Amount 8]]))</f>
        <v/>
      </c>
      <c r="DL895" t="str">
        <f>IF(Table1[[#This Row],[Ledger 9]]="","","No")</f>
        <v/>
      </c>
      <c r="DM895" t="str">
        <f>IF(Table1[[#This Row],[Ledger 9]]="","",IF(Table1[[#This Row],[Effect 9]]="Dr.","Yes","No"))</f>
        <v/>
      </c>
      <c r="DN895" t="str">
        <f>IF(Table1[[#This Row],[Ledger 9]]="","",Table1[[#This Row],[Ledger 9]])</f>
        <v/>
      </c>
      <c r="DO895" t="str">
        <f>IF(Table1[[#This Row],[Ledger 9]]="","",IF(Table1[[#This Row],[Effect 9]]="Dr.",-Table1[[#This Row],[Amount 9]],Table1[[#This Row],[Amount 9]]))</f>
        <v/>
      </c>
      <c r="DR895" t="str">
        <f>IF(Table1[[#This Row],[Ledger 10]]="","","No")</f>
        <v/>
      </c>
      <c r="DS895" t="str">
        <f>IF(Table1[[#This Row],[Ledger 10]]="","",IF(Table1[[#This Row],[Effect 10]]="Dr.","Yes","No"))</f>
        <v/>
      </c>
      <c r="DT895" t="str">
        <f>IF(Table1[[#This Row],[Ledger 10]]="","",Table1[[#This Row],[Ledger 10]])</f>
        <v/>
      </c>
      <c r="DU895" t="str">
        <f>IF(Table1[[#This Row],[Ledger 10]]="","",IF(Table1[[#This Row],[Effect 10]]="Dr.",-Table1[[#This Row],[Amount 10]],Table1[[#This Row],[Amount 10]]))</f>
        <v/>
      </c>
      <c r="DX895" t="str">
        <f>IF(Table1[[#This Row],[Ledger 11]]="","","No")</f>
        <v/>
      </c>
      <c r="DY895" t="str">
        <f>IF(Table1[[#This Row],[Ledger 11]]="","",IF(Table1[[#This Row],[Effect 11]]="Dr.","Yes","No"))</f>
        <v/>
      </c>
      <c r="DZ895" t="str">
        <f>IF(Table1[[#This Row],[Ledger 11]]="","",Table1[[#This Row],[Ledger 11]])</f>
        <v/>
      </c>
      <c r="EA895" t="str">
        <f>IF(Table1[[#This Row],[Ledger 11]]="","",IF(Table1[[#This Row],[Effect 11]]="Dr.",-Table1[[#This Row],[Amount 11]],Table1[[#This Row],[Amount 11]]))</f>
        <v/>
      </c>
      <c r="ED895" t="str">
        <f>IF(Table1[[#This Row],[Ledger 12]]="","","No")</f>
        <v/>
      </c>
      <c r="EE895" t="str">
        <f>IF(Table1[[#This Row],[Ledger 12]]="","",IF(Table1[[#This Row],[Effect 12]]="Dr.","Yes","No"))</f>
        <v/>
      </c>
      <c r="EF895" t="str">
        <f>IF(Table1[[#This Row],[Ledger 12]]="","",Table1[[#This Row],[Ledger 12]])</f>
        <v/>
      </c>
      <c r="EG895" t="str">
        <f>IF(Table1[[#This Row],[Ledger 12]]="","",IF(Table1[[#This Row],[Effect 12]]="Dr.",-Table1[[#This Row],[Amount 12]],Table1[[#This Row],[Amount 12]]))</f>
        <v/>
      </c>
      <c r="EJ895" t="str">
        <f>IF(Table1[[#This Row],[Ledger 13]]="","","No")</f>
        <v/>
      </c>
      <c r="EK895" t="str">
        <f>IF(Table1[[#This Row],[Ledger 13]]="","",IF(Table1[[#This Row],[Effect 13]]="Dr.","Yes","No"))</f>
        <v/>
      </c>
      <c r="EL895" t="str">
        <f>IF(Table1[[#This Row],[Ledger 13]]="","",Table1[[#This Row],[Ledger 13]])</f>
        <v/>
      </c>
      <c r="EM895" t="str">
        <f>IF(Table1[[#This Row],[Ledger 13]]="","",IF(Table1[[#This Row],[Effect 13]]="Dr.",-Table1[[#This Row],[Amount 13]],Table1[[#This Row],[Amount 13]]))</f>
        <v/>
      </c>
      <c r="EP895" t="str">
        <f>IF(Table1[[#This Row],[Ledger 14]]="","","No")</f>
        <v/>
      </c>
      <c r="EQ895" t="str">
        <f>IF(Table1[[#This Row],[Ledger 14]]="","",IF(Table1[[#This Row],[Effect 14]]="Dr.","Yes","No"))</f>
        <v/>
      </c>
      <c r="ER895" t="str">
        <f>IF(Table1[[#This Row],[Ledger 14]]="","",Table1[[#This Row],[Ledger 14]])</f>
        <v/>
      </c>
      <c r="ES895" t="str">
        <f>IF(Table1[[#This Row],[Ledger 14]]="","",IF(Table1[[#This Row],[Effect 14]]="Dr.",-Table1[[#This Row],[Amount 14]],Table1[[#This Row],[Amount 14]]))</f>
        <v/>
      </c>
      <c r="EV895" t="str">
        <f>IF(Table1[[#This Row],[Ledger 15]]="","","No")</f>
        <v/>
      </c>
      <c r="EW895" t="str">
        <f>IF(Table1[[#This Row],[Ledger 15]]="","",IF(Table1[[#This Row],[Effect 15]]="Dr.","Yes","No"))</f>
        <v/>
      </c>
      <c r="EX895" t="str">
        <f>IF(Table1[[#This Row],[Ledger 15]]="","",Table1[[#This Row],[Ledger 15]])</f>
        <v/>
      </c>
      <c r="EY895" t="str">
        <f>IF(Table1[[#This Row],[Ledger 15]]="","",IF(Table1[[#This Row],[Effect 15]]="Dr.",-Table1[[#This Row],[Amount 15]],Table1[[#This Row],[Amount 15]]))</f>
        <v/>
      </c>
      <c r="FD8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5">
        <f>IF(Table1[[#This Row],[Date]]="",0,IF(AND(Table1[[#This Row],[Date]]&gt;=$FE$2,Table1[[#This Row],[Date]]&lt;=$FE$3),0,1))</f>
        <v>0</v>
      </c>
      <c r="FF895">
        <f>IF(Table1[[#This Row],[Date]]="",0,IF(TYPE(VLOOKUP(Table1[[#This Row],[Voucher Type]],Table1[[#All],[Voucher Type Master]],1,FALSE))=16,1,0))</f>
        <v>0</v>
      </c>
      <c r="FG895">
        <f>IF(TYPE(IF(Table1[[#This Row],[Date]]="",0,IF(VLOOKUP(Table1[[#This Row],[Voucher Type]],$FY$5:$FZ$13,2,0)=Table1[[#This Row],[Effect 1]],0,1)))=16,1,0)</f>
        <v>0</v>
      </c>
      <c r="FH8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5">
        <f>IF(LEN(Table1[[#This Row],[Ledger 1]])&gt;0,IF(TYPE(VLOOKUP(Table1[[#This Row],[Ledger 1]],GZ:GZ,1,0))=16,1,0),0)</f>
        <v>0</v>
      </c>
      <c r="FJ895">
        <f>IF(LEN(Table1[[#This Row],[Ledger 2]])&gt;0,IF(TYPE(VLOOKUP(Table1[[#This Row],[Ledger 2]],GZ:GZ,1,0))=16,1,0),0)</f>
        <v>0</v>
      </c>
      <c r="FK895">
        <f>IF(LEN(Table1[[#This Row],[Ledger 3]])&gt;0,IF(TYPE(VLOOKUP(Table1[[#This Row],[Ledger 3]],GZ:GZ,1,0))=16,1,0),0)</f>
        <v>0</v>
      </c>
      <c r="FL895">
        <f>IF(LEN(Table1[[#This Row],[Ledger 4]])&gt;0,IF(TYPE(VLOOKUP(Table1[[#This Row],[Ledger 4]],GZ:GZ,1,0))=16,1,0),0)</f>
        <v>0</v>
      </c>
      <c r="FM895">
        <f>IF(LEN(Table1[[#This Row],[Ledger 5]])&gt;0,IF(TYPE(VLOOKUP(Table1[[#This Row],[Ledger 5]],GZ:GZ,1,0))=16,1,0),0)</f>
        <v>0</v>
      </c>
      <c r="FN895">
        <f>IF(LEN(Table1[[#This Row],[Ledger 6]])&gt;0,IF(TYPE(VLOOKUP(Table1[[#This Row],[Ledger 6]],$GZ:$GZ,1,0))=16,1,0),0)</f>
        <v>0</v>
      </c>
      <c r="FO895">
        <f>IF(LEN(Table1[[#This Row],[Ledger 7]])&gt;0,IF(TYPE(VLOOKUP(Table1[[#This Row],[Ledger 7]],$GZ:$GZ,1,0))=16,1,0),0)</f>
        <v>0</v>
      </c>
      <c r="FP895">
        <f>IF(LEN(Table1[[#This Row],[Ledger 8]])&gt;0,IF(TYPE(VLOOKUP(Table1[[#This Row],[Ledger 8]],$GZ:$GZ,1,0))=16,1,0),0)</f>
        <v>0</v>
      </c>
      <c r="FQ895">
        <f>IF(LEN(Table1[[#This Row],[Ledger 9]])&gt;0,IF(TYPE(VLOOKUP(Table1[[#This Row],[Ledger 9]],$GZ:$GZ,1,0))=16,1,0),0)</f>
        <v>0</v>
      </c>
      <c r="FR895">
        <f>IF(LEN(Table1[[#This Row],[Ledger 10]])&gt;0,IF(TYPE(VLOOKUP(Table1[[#This Row],[Ledger 10]],$GZ:$GZ,1,0))=16,1,0),0)</f>
        <v>0</v>
      </c>
      <c r="FS895">
        <f>IF(LEN(Table1[[#This Row],[Ledger 11]])&gt;0,IF(TYPE(VLOOKUP(Table1[[#This Row],[Ledger 11]],$GZ:$GZ,1,0))=16,1,0),0)</f>
        <v>0</v>
      </c>
      <c r="FT895">
        <f>IF(LEN(Table1[[#This Row],[Ledger 12]])&gt;0,IF(TYPE(VLOOKUP(Table1[[#This Row],[Ledger 12]],$GZ:$GZ,1,0))=16,1,0),0)</f>
        <v>0</v>
      </c>
      <c r="FU895">
        <f>IF(LEN(Table1[[#This Row],[Ledger 13]])&gt;0,IF(TYPE(VLOOKUP(Table1[[#This Row],[Ledger 13]],$GZ:$GZ,1,0))=16,1,0),0)</f>
        <v>0</v>
      </c>
      <c r="FV895">
        <f>IF(LEN(Table1[[#This Row],[Ledger 14]])&gt;0,IF(TYPE(VLOOKUP(Table1[[#This Row],[Ledger 14]],$GZ:$GZ,1,0))=16,1,0),0)</f>
        <v>0</v>
      </c>
      <c r="FW895">
        <f>IF(LEN(Table1[[#This Row],[Ledger 15]])&gt;0,IF(TYPE(VLOOKUP(Table1[[#This Row],[Ledger 15]],$GZ:$GZ,1,0))=16,1,0),0)</f>
        <v>0</v>
      </c>
    </row>
    <row r="896" spans="4:179" ht="33" customHeight="1" x14ac:dyDescent="0.45">
      <c r="D896" s="8">
        <f t="shared" si="22"/>
        <v>891</v>
      </c>
      <c r="E896" s="32"/>
      <c r="F896" s="34"/>
      <c r="G896" s="34"/>
      <c r="H896" s="34"/>
      <c r="I896" s="34"/>
      <c r="J896" s="38"/>
      <c r="K896" s="33"/>
      <c r="L896" s="36"/>
      <c r="M896" s="35"/>
      <c r="N896" s="34"/>
      <c r="O896" s="41"/>
      <c r="P896" s="35"/>
      <c r="Q896" s="34"/>
      <c r="R896" s="37"/>
      <c r="S896" s="35"/>
      <c r="T896" s="34"/>
      <c r="U896" s="37"/>
      <c r="V896" s="35"/>
      <c r="W896" s="34"/>
      <c r="X896" s="37"/>
      <c r="Y896" s="35"/>
      <c r="Z896" s="34"/>
      <c r="AA896" s="37"/>
      <c r="AB896" s="35"/>
      <c r="AC896" s="34"/>
      <c r="AD896" s="37"/>
      <c r="AE896" s="35"/>
      <c r="AF896" s="34"/>
      <c r="AG896" s="37"/>
      <c r="AH896" s="35"/>
      <c r="AI896" s="34"/>
      <c r="AJ896" s="37"/>
      <c r="AK896" s="35"/>
      <c r="AL896" s="34"/>
      <c r="AM896" s="37"/>
      <c r="AN896" s="35"/>
      <c r="AO896" s="34"/>
      <c r="AP896" s="37"/>
      <c r="AQ896" s="35"/>
      <c r="AR896" s="34"/>
      <c r="AS896" s="37"/>
      <c r="AT896" s="35"/>
      <c r="AU896" s="34"/>
      <c r="AV896" s="37"/>
      <c r="AW896" s="35"/>
      <c r="AX896" s="34"/>
      <c r="AY896" s="37"/>
      <c r="AZ896" s="35"/>
      <c r="BA896" s="34"/>
      <c r="BB896" s="37"/>
      <c r="BC8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6" s="7"/>
      <c r="BF896" t="str">
        <f>IF(Table1[[#This Row],[Date]]="","","&amp;lt;VOUCHER REMOTEID="&amp;""""&amp;$A$11&amp;$A$13&amp;ROW()&amp;""""&amp;" VCHTYPE="""&amp;F896&amp;""" ACTION="""&amp;"Create"&amp;"""&amp;gt;")</f>
        <v/>
      </c>
      <c r="BG896" t="str">
        <f>IF(Table1[[#This Row],[Date]]="","",TEXT(Table1[[#This Row],[Date]],"yyyymmdd"))</f>
        <v/>
      </c>
      <c r="BH896" t="str">
        <f>Table1[[#This Row],[Date2]]</f>
        <v/>
      </c>
      <c r="BI896" t="str">
        <f>IF(Table1[[#This Row],[Date]]="","",Table1[[#This Row],[Voucher Type]])</f>
        <v/>
      </c>
      <c r="BJ896" t="str">
        <f>IF(Table1[[#This Row],[Ref No / Invoice No]]="","",Table1[[#This Row],[Ref No / Invoice No]])</f>
        <v/>
      </c>
      <c r="BK896" t="str">
        <f>IF(Table1[[#This Row],[Voucher No]]="","",Table1[[#This Row],[Voucher No]])</f>
        <v/>
      </c>
      <c r="BL896" t="str">
        <f>IF(Table1[[#This Row],[Date]]="","",Table1[[#This Row],[Narration]])</f>
        <v/>
      </c>
      <c r="BM896" t="str">
        <f>IF(Table1[[#This Row],[Date]]="","",$A$11&amp;$A$13&amp;ROW())</f>
        <v/>
      </c>
      <c r="BN896" t="str">
        <f>IF(Table1[[#This Row],[Date]]="","",$A$13)</f>
        <v/>
      </c>
      <c r="BP896" t="str">
        <f>IF(Table1[[#This Row],[Ledger 1]]="","","No")</f>
        <v/>
      </c>
      <c r="BQ896" t="str">
        <f>IF(Table1[[#This Row],[Date]]="","",IF(Table1[[#This Row],[Effect 1]]="Dr.","Yes","No"))</f>
        <v/>
      </c>
      <c r="BR896" t="str">
        <f>IF(Table1[[#This Row],[Date]]="","",Table1[[#This Row],[Ledger 1]])</f>
        <v/>
      </c>
      <c r="BS896" t="str">
        <f>IF(Table1[[#This Row],[Date]]="","",IF(Table1[[#This Row],[Effect 1]]="Dr.",-Table1[[#This Row],[Amount 1]],Table1[[#This Row],[Amount 1]]))</f>
        <v/>
      </c>
      <c r="BV896" t="str">
        <f>IF(Table1[[#This Row],[Ledger 2]]="","","No")</f>
        <v/>
      </c>
      <c r="BW896" t="str">
        <f>IF(Table1[[#This Row],[Date]]="","",IF(Table1[[#This Row],[Effect 2]]="Dr.","Yes","No"))</f>
        <v/>
      </c>
      <c r="BX896" t="str">
        <f>IF(Table1[[#This Row],[Date]]="","",Table1[[#This Row],[Ledger 2]])</f>
        <v/>
      </c>
      <c r="BY896" t="str">
        <f>IF(Table1[[#This Row],[Date]]="","",IF(Table1[[#This Row],[Effect 2]]="Dr.",-Table1[[#This Row],[Amount 2]],Table1[[#This Row],[Amount 2]]))</f>
        <v/>
      </c>
      <c r="CB896" t="str">
        <f>IF(Table1[[#This Row],[Ledger 3]]="","","No")</f>
        <v/>
      </c>
      <c r="CC896" t="str">
        <f>IF(Table1[[#This Row],[Ledger 3]]="","",IF(Table1[[#This Row],[Effect 3]]="Dr.","Yes","No"))</f>
        <v/>
      </c>
      <c r="CD896" t="str">
        <f>IF(Table1[[#This Row],[Ledger 3]]="","",Table1[[#This Row],[Ledger 3]])</f>
        <v/>
      </c>
      <c r="CE896" t="str">
        <f>IF(Table1[[#This Row],[Ledger 3]]="","",IF(Table1[[#This Row],[Effect 3]]="Dr.",-Table1[[#This Row],[Amount 3]],Table1[[#This Row],[Amount 3]]))</f>
        <v/>
      </c>
      <c r="CH896" t="str">
        <f>IF(Table1[[#This Row],[Ledger 4]]="","","No")</f>
        <v/>
      </c>
      <c r="CI896" t="str">
        <f>IF(Table1[[#This Row],[Ledger 4]]="","",IF(Table1[[#This Row],[Effect 4]]="Dr.","Yes","No"))</f>
        <v/>
      </c>
      <c r="CJ896" t="str">
        <f>IF(Table1[[#This Row],[Ledger 4]]="","",Table1[[#This Row],[Ledger 4]])</f>
        <v/>
      </c>
      <c r="CK896" t="str">
        <f>IF(Table1[[#This Row],[Ledger 4]]="","",IF(Table1[[#This Row],[Effect 4]]="Dr.",-Table1[[#This Row],[Amount 4]],Table1[[#This Row],[Amount 4]]))</f>
        <v/>
      </c>
      <c r="CN896" t="str">
        <f>IF(Table1[[#This Row],[Ledger 5]]="","","No")</f>
        <v/>
      </c>
      <c r="CO896" t="str">
        <f>IF(Table1[[#This Row],[Ledger 5]]="","",IF(Table1[[#This Row],[Effect 5]]="Dr.","Yes","No"))</f>
        <v/>
      </c>
      <c r="CP896" t="str">
        <f>IF(Table1[[#This Row],[Ledger 5]]="","",Table1[[#This Row],[Ledger 5]])</f>
        <v/>
      </c>
      <c r="CQ896" t="str">
        <f>IF(Table1[[#This Row],[Ledger 5]]="","",IF(Table1[[#This Row],[Effect 5]]="Dr.",-Table1[[#This Row],[Amount 5]],Table1[[#This Row],[Amount 5]]))</f>
        <v/>
      </c>
      <c r="CT896" t="str">
        <f>IF(Table1[[#This Row],[Ledger 6]]="","","No")</f>
        <v/>
      </c>
      <c r="CU896" t="str">
        <f>IF(Table1[[#This Row],[Ledger 6]]="","",IF(Table1[[#This Row],[Effect 6]]="Dr.","Yes","No"))</f>
        <v/>
      </c>
      <c r="CV896" t="str">
        <f>IF(Table1[[#This Row],[Ledger 6]]="","",Table1[[#This Row],[Ledger 6]])</f>
        <v/>
      </c>
      <c r="CW896" t="str">
        <f>IF(Table1[[#This Row],[Ledger 6]]="","",IF(Table1[[#This Row],[Effect 6]]="Dr.",-Table1[[#This Row],[Amount 6]],Table1[[#This Row],[Amount 6]]))</f>
        <v/>
      </c>
      <c r="CZ896" t="str">
        <f>IF(Table1[[#This Row],[Ledger 7]]="","","No")</f>
        <v/>
      </c>
      <c r="DA896" t="str">
        <f>IF(Table1[[#This Row],[Ledger 7]]="","",IF(Table1[[#This Row],[Effect 7]]="Dr.","Yes","No"))</f>
        <v/>
      </c>
      <c r="DB896" t="str">
        <f>IF(Table1[[#This Row],[Ledger 7]]="","",Table1[[#This Row],[Ledger 7]])</f>
        <v/>
      </c>
      <c r="DC896" t="str">
        <f>IF(Table1[[#This Row],[Ledger 7]]="","",IF(Table1[[#This Row],[Effect 7]]="Dr.",-Table1[[#This Row],[Amount 7]],Table1[[#This Row],[Amount 7]]))</f>
        <v/>
      </c>
      <c r="DF896" t="str">
        <f>IF(Table1[[#This Row],[Ledger 8]]="","","No")</f>
        <v/>
      </c>
      <c r="DG896" t="str">
        <f>IF(Table1[[#This Row],[Ledger 8]]="","",IF(Table1[[#This Row],[Effect 8]]="Dr.","Yes","No"))</f>
        <v/>
      </c>
      <c r="DH896" t="str">
        <f>IF(Table1[[#This Row],[Ledger 8]]="","",Table1[[#This Row],[Ledger 8]])</f>
        <v/>
      </c>
      <c r="DI896" t="str">
        <f>IF(Table1[[#This Row],[Ledger 8]]="","",IF(Table1[[#This Row],[Effect 8]]="Dr.",-Table1[[#This Row],[Amount 8]],Table1[[#This Row],[Amount 8]]))</f>
        <v/>
      </c>
      <c r="DL896" t="str">
        <f>IF(Table1[[#This Row],[Ledger 9]]="","","No")</f>
        <v/>
      </c>
      <c r="DM896" t="str">
        <f>IF(Table1[[#This Row],[Ledger 9]]="","",IF(Table1[[#This Row],[Effect 9]]="Dr.","Yes","No"))</f>
        <v/>
      </c>
      <c r="DN896" t="str">
        <f>IF(Table1[[#This Row],[Ledger 9]]="","",Table1[[#This Row],[Ledger 9]])</f>
        <v/>
      </c>
      <c r="DO896" t="str">
        <f>IF(Table1[[#This Row],[Ledger 9]]="","",IF(Table1[[#This Row],[Effect 9]]="Dr.",-Table1[[#This Row],[Amount 9]],Table1[[#This Row],[Amount 9]]))</f>
        <v/>
      </c>
      <c r="DR896" t="str">
        <f>IF(Table1[[#This Row],[Ledger 10]]="","","No")</f>
        <v/>
      </c>
      <c r="DS896" t="str">
        <f>IF(Table1[[#This Row],[Ledger 10]]="","",IF(Table1[[#This Row],[Effect 10]]="Dr.","Yes","No"))</f>
        <v/>
      </c>
      <c r="DT896" t="str">
        <f>IF(Table1[[#This Row],[Ledger 10]]="","",Table1[[#This Row],[Ledger 10]])</f>
        <v/>
      </c>
      <c r="DU896" t="str">
        <f>IF(Table1[[#This Row],[Ledger 10]]="","",IF(Table1[[#This Row],[Effect 10]]="Dr.",-Table1[[#This Row],[Amount 10]],Table1[[#This Row],[Amount 10]]))</f>
        <v/>
      </c>
      <c r="DX896" t="str">
        <f>IF(Table1[[#This Row],[Ledger 11]]="","","No")</f>
        <v/>
      </c>
      <c r="DY896" t="str">
        <f>IF(Table1[[#This Row],[Ledger 11]]="","",IF(Table1[[#This Row],[Effect 11]]="Dr.","Yes","No"))</f>
        <v/>
      </c>
      <c r="DZ896" t="str">
        <f>IF(Table1[[#This Row],[Ledger 11]]="","",Table1[[#This Row],[Ledger 11]])</f>
        <v/>
      </c>
      <c r="EA896" t="str">
        <f>IF(Table1[[#This Row],[Ledger 11]]="","",IF(Table1[[#This Row],[Effect 11]]="Dr.",-Table1[[#This Row],[Amount 11]],Table1[[#This Row],[Amount 11]]))</f>
        <v/>
      </c>
      <c r="ED896" t="str">
        <f>IF(Table1[[#This Row],[Ledger 12]]="","","No")</f>
        <v/>
      </c>
      <c r="EE896" t="str">
        <f>IF(Table1[[#This Row],[Ledger 12]]="","",IF(Table1[[#This Row],[Effect 12]]="Dr.","Yes","No"))</f>
        <v/>
      </c>
      <c r="EF896" t="str">
        <f>IF(Table1[[#This Row],[Ledger 12]]="","",Table1[[#This Row],[Ledger 12]])</f>
        <v/>
      </c>
      <c r="EG896" t="str">
        <f>IF(Table1[[#This Row],[Ledger 12]]="","",IF(Table1[[#This Row],[Effect 12]]="Dr.",-Table1[[#This Row],[Amount 12]],Table1[[#This Row],[Amount 12]]))</f>
        <v/>
      </c>
      <c r="EJ896" t="str">
        <f>IF(Table1[[#This Row],[Ledger 13]]="","","No")</f>
        <v/>
      </c>
      <c r="EK896" t="str">
        <f>IF(Table1[[#This Row],[Ledger 13]]="","",IF(Table1[[#This Row],[Effect 13]]="Dr.","Yes","No"))</f>
        <v/>
      </c>
      <c r="EL896" t="str">
        <f>IF(Table1[[#This Row],[Ledger 13]]="","",Table1[[#This Row],[Ledger 13]])</f>
        <v/>
      </c>
      <c r="EM896" t="str">
        <f>IF(Table1[[#This Row],[Ledger 13]]="","",IF(Table1[[#This Row],[Effect 13]]="Dr.",-Table1[[#This Row],[Amount 13]],Table1[[#This Row],[Amount 13]]))</f>
        <v/>
      </c>
      <c r="EP896" t="str">
        <f>IF(Table1[[#This Row],[Ledger 14]]="","","No")</f>
        <v/>
      </c>
      <c r="EQ896" t="str">
        <f>IF(Table1[[#This Row],[Ledger 14]]="","",IF(Table1[[#This Row],[Effect 14]]="Dr.","Yes","No"))</f>
        <v/>
      </c>
      <c r="ER896" t="str">
        <f>IF(Table1[[#This Row],[Ledger 14]]="","",Table1[[#This Row],[Ledger 14]])</f>
        <v/>
      </c>
      <c r="ES896" t="str">
        <f>IF(Table1[[#This Row],[Ledger 14]]="","",IF(Table1[[#This Row],[Effect 14]]="Dr.",-Table1[[#This Row],[Amount 14]],Table1[[#This Row],[Amount 14]]))</f>
        <v/>
      </c>
      <c r="EV896" t="str">
        <f>IF(Table1[[#This Row],[Ledger 15]]="","","No")</f>
        <v/>
      </c>
      <c r="EW896" t="str">
        <f>IF(Table1[[#This Row],[Ledger 15]]="","",IF(Table1[[#This Row],[Effect 15]]="Dr.","Yes","No"))</f>
        <v/>
      </c>
      <c r="EX896" t="str">
        <f>IF(Table1[[#This Row],[Ledger 15]]="","",Table1[[#This Row],[Ledger 15]])</f>
        <v/>
      </c>
      <c r="EY896" t="str">
        <f>IF(Table1[[#This Row],[Ledger 15]]="","",IF(Table1[[#This Row],[Effect 15]]="Dr.",-Table1[[#This Row],[Amount 15]],Table1[[#This Row],[Amount 15]]))</f>
        <v/>
      </c>
      <c r="FD8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6">
        <f>IF(Table1[[#This Row],[Date]]="",0,IF(AND(Table1[[#This Row],[Date]]&gt;=$FE$2,Table1[[#This Row],[Date]]&lt;=$FE$3),0,1))</f>
        <v>0</v>
      </c>
      <c r="FF896">
        <f>IF(Table1[[#This Row],[Date]]="",0,IF(TYPE(VLOOKUP(Table1[[#This Row],[Voucher Type]],Table1[[#All],[Voucher Type Master]],1,FALSE))=16,1,0))</f>
        <v>0</v>
      </c>
      <c r="FG896">
        <f>IF(TYPE(IF(Table1[[#This Row],[Date]]="",0,IF(VLOOKUP(Table1[[#This Row],[Voucher Type]],$FY$5:$FZ$13,2,0)=Table1[[#This Row],[Effect 1]],0,1)))=16,1,0)</f>
        <v>0</v>
      </c>
      <c r="FH8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6">
        <f>IF(LEN(Table1[[#This Row],[Ledger 1]])&gt;0,IF(TYPE(VLOOKUP(Table1[[#This Row],[Ledger 1]],GZ:GZ,1,0))=16,1,0),0)</f>
        <v>0</v>
      </c>
      <c r="FJ896">
        <f>IF(LEN(Table1[[#This Row],[Ledger 2]])&gt;0,IF(TYPE(VLOOKUP(Table1[[#This Row],[Ledger 2]],GZ:GZ,1,0))=16,1,0),0)</f>
        <v>0</v>
      </c>
      <c r="FK896">
        <f>IF(LEN(Table1[[#This Row],[Ledger 3]])&gt;0,IF(TYPE(VLOOKUP(Table1[[#This Row],[Ledger 3]],GZ:GZ,1,0))=16,1,0),0)</f>
        <v>0</v>
      </c>
      <c r="FL896">
        <f>IF(LEN(Table1[[#This Row],[Ledger 4]])&gt;0,IF(TYPE(VLOOKUP(Table1[[#This Row],[Ledger 4]],GZ:GZ,1,0))=16,1,0),0)</f>
        <v>0</v>
      </c>
      <c r="FM896">
        <f>IF(LEN(Table1[[#This Row],[Ledger 5]])&gt;0,IF(TYPE(VLOOKUP(Table1[[#This Row],[Ledger 5]],GZ:GZ,1,0))=16,1,0),0)</f>
        <v>0</v>
      </c>
      <c r="FN896">
        <f>IF(LEN(Table1[[#This Row],[Ledger 6]])&gt;0,IF(TYPE(VLOOKUP(Table1[[#This Row],[Ledger 6]],$GZ:$GZ,1,0))=16,1,0),0)</f>
        <v>0</v>
      </c>
      <c r="FO896">
        <f>IF(LEN(Table1[[#This Row],[Ledger 7]])&gt;0,IF(TYPE(VLOOKUP(Table1[[#This Row],[Ledger 7]],$GZ:$GZ,1,0))=16,1,0),0)</f>
        <v>0</v>
      </c>
      <c r="FP896">
        <f>IF(LEN(Table1[[#This Row],[Ledger 8]])&gt;0,IF(TYPE(VLOOKUP(Table1[[#This Row],[Ledger 8]],$GZ:$GZ,1,0))=16,1,0),0)</f>
        <v>0</v>
      </c>
      <c r="FQ896">
        <f>IF(LEN(Table1[[#This Row],[Ledger 9]])&gt;0,IF(TYPE(VLOOKUP(Table1[[#This Row],[Ledger 9]],$GZ:$GZ,1,0))=16,1,0),0)</f>
        <v>0</v>
      </c>
      <c r="FR896">
        <f>IF(LEN(Table1[[#This Row],[Ledger 10]])&gt;0,IF(TYPE(VLOOKUP(Table1[[#This Row],[Ledger 10]],$GZ:$GZ,1,0))=16,1,0),0)</f>
        <v>0</v>
      </c>
      <c r="FS896">
        <f>IF(LEN(Table1[[#This Row],[Ledger 11]])&gt;0,IF(TYPE(VLOOKUP(Table1[[#This Row],[Ledger 11]],$GZ:$GZ,1,0))=16,1,0),0)</f>
        <v>0</v>
      </c>
      <c r="FT896">
        <f>IF(LEN(Table1[[#This Row],[Ledger 12]])&gt;0,IF(TYPE(VLOOKUP(Table1[[#This Row],[Ledger 12]],$GZ:$GZ,1,0))=16,1,0),0)</f>
        <v>0</v>
      </c>
      <c r="FU896">
        <f>IF(LEN(Table1[[#This Row],[Ledger 13]])&gt;0,IF(TYPE(VLOOKUP(Table1[[#This Row],[Ledger 13]],$GZ:$GZ,1,0))=16,1,0),0)</f>
        <v>0</v>
      </c>
      <c r="FV896">
        <f>IF(LEN(Table1[[#This Row],[Ledger 14]])&gt;0,IF(TYPE(VLOOKUP(Table1[[#This Row],[Ledger 14]],$GZ:$GZ,1,0))=16,1,0),0)</f>
        <v>0</v>
      </c>
      <c r="FW896">
        <f>IF(LEN(Table1[[#This Row],[Ledger 15]])&gt;0,IF(TYPE(VLOOKUP(Table1[[#This Row],[Ledger 15]],$GZ:$GZ,1,0))=16,1,0),0)</f>
        <v>0</v>
      </c>
    </row>
    <row r="897" spans="4:179" ht="33" customHeight="1" x14ac:dyDescent="0.45">
      <c r="D897" s="8">
        <f t="shared" si="22"/>
        <v>892</v>
      </c>
      <c r="E897" s="32"/>
      <c r="F897" s="34"/>
      <c r="G897" s="34"/>
      <c r="H897" s="34"/>
      <c r="I897" s="34"/>
      <c r="J897" s="38"/>
      <c r="K897" s="33"/>
      <c r="L897" s="36"/>
      <c r="M897" s="35"/>
      <c r="N897" s="34"/>
      <c r="O897" s="41"/>
      <c r="P897" s="35"/>
      <c r="Q897" s="34"/>
      <c r="R897" s="37"/>
      <c r="S897" s="35"/>
      <c r="T897" s="34"/>
      <c r="U897" s="37"/>
      <c r="V897" s="35"/>
      <c r="W897" s="34"/>
      <c r="X897" s="37"/>
      <c r="Y897" s="35"/>
      <c r="Z897" s="34"/>
      <c r="AA897" s="37"/>
      <c r="AB897" s="35"/>
      <c r="AC897" s="34"/>
      <c r="AD897" s="37"/>
      <c r="AE897" s="35"/>
      <c r="AF897" s="34"/>
      <c r="AG897" s="37"/>
      <c r="AH897" s="35"/>
      <c r="AI897" s="34"/>
      <c r="AJ897" s="37"/>
      <c r="AK897" s="35"/>
      <c r="AL897" s="34"/>
      <c r="AM897" s="37"/>
      <c r="AN897" s="35"/>
      <c r="AO897" s="34"/>
      <c r="AP897" s="37"/>
      <c r="AQ897" s="35"/>
      <c r="AR897" s="34"/>
      <c r="AS897" s="37"/>
      <c r="AT897" s="35"/>
      <c r="AU897" s="34"/>
      <c r="AV897" s="37"/>
      <c r="AW897" s="35"/>
      <c r="AX897" s="34"/>
      <c r="AY897" s="37"/>
      <c r="AZ897" s="35"/>
      <c r="BA897" s="34"/>
      <c r="BB897" s="37"/>
      <c r="BC8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7" s="7"/>
      <c r="BF897" t="str">
        <f>IF(Table1[[#This Row],[Date]]="","","&amp;lt;VOUCHER REMOTEID="&amp;""""&amp;$A$11&amp;$A$13&amp;ROW()&amp;""""&amp;" VCHTYPE="""&amp;F897&amp;""" ACTION="""&amp;"Create"&amp;"""&amp;gt;")</f>
        <v/>
      </c>
      <c r="BG897" t="str">
        <f>IF(Table1[[#This Row],[Date]]="","",TEXT(Table1[[#This Row],[Date]],"yyyymmdd"))</f>
        <v/>
      </c>
      <c r="BH897" t="str">
        <f>Table1[[#This Row],[Date2]]</f>
        <v/>
      </c>
      <c r="BI897" t="str">
        <f>IF(Table1[[#This Row],[Date]]="","",Table1[[#This Row],[Voucher Type]])</f>
        <v/>
      </c>
      <c r="BJ897" t="str">
        <f>IF(Table1[[#This Row],[Ref No / Invoice No]]="","",Table1[[#This Row],[Ref No / Invoice No]])</f>
        <v/>
      </c>
      <c r="BK897" t="str">
        <f>IF(Table1[[#This Row],[Voucher No]]="","",Table1[[#This Row],[Voucher No]])</f>
        <v/>
      </c>
      <c r="BL897" t="str">
        <f>IF(Table1[[#This Row],[Date]]="","",Table1[[#This Row],[Narration]])</f>
        <v/>
      </c>
      <c r="BM897" t="str">
        <f>IF(Table1[[#This Row],[Date]]="","",$A$11&amp;$A$13&amp;ROW())</f>
        <v/>
      </c>
      <c r="BN897" t="str">
        <f>IF(Table1[[#This Row],[Date]]="","",$A$13)</f>
        <v/>
      </c>
      <c r="BP897" t="str">
        <f>IF(Table1[[#This Row],[Ledger 1]]="","","No")</f>
        <v/>
      </c>
      <c r="BQ897" t="str">
        <f>IF(Table1[[#This Row],[Date]]="","",IF(Table1[[#This Row],[Effect 1]]="Dr.","Yes","No"))</f>
        <v/>
      </c>
      <c r="BR897" t="str">
        <f>IF(Table1[[#This Row],[Date]]="","",Table1[[#This Row],[Ledger 1]])</f>
        <v/>
      </c>
      <c r="BS897" t="str">
        <f>IF(Table1[[#This Row],[Date]]="","",IF(Table1[[#This Row],[Effect 1]]="Dr.",-Table1[[#This Row],[Amount 1]],Table1[[#This Row],[Amount 1]]))</f>
        <v/>
      </c>
      <c r="BV897" t="str">
        <f>IF(Table1[[#This Row],[Ledger 2]]="","","No")</f>
        <v/>
      </c>
      <c r="BW897" t="str">
        <f>IF(Table1[[#This Row],[Date]]="","",IF(Table1[[#This Row],[Effect 2]]="Dr.","Yes","No"))</f>
        <v/>
      </c>
      <c r="BX897" t="str">
        <f>IF(Table1[[#This Row],[Date]]="","",Table1[[#This Row],[Ledger 2]])</f>
        <v/>
      </c>
      <c r="BY897" t="str">
        <f>IF(Table1[[#This Row],[Date]]="","",IF(Table1[[#This Row],[Effect 2]]="Dr.",-Table1[[#This Row],[Amount 2]],Table1[[#This Row],[Amount 2]]))</f>
        <v/>
      </c>
      <c r="CB897" t="str">
        <f>IF(Table1[[#This Row],[Ledger 3]]="","","No")</f>
        <v/>
      </c>
      <c r="CC897" t="str">
        <f>IF(Table1[[#This Row],[Ledger 3]]="","",IF(Table1[[#This Row],[Effect 3]]="Dr.","Yes","No"))</f>
        <v/>
      </c>
      <c r="CD897" t="str">
        <f>IF(Table1[[#This Row],[Ledger 3]]="","",Table1[[#This Row],[Ledger 3]])</f>
        <v/>
      </c>
      <c r="CE897" t="str">
        <f>IF(Table1[[#This Row],[Ledger 3]]="","",IF(Table1[[#This Row],[Effect 3]]="Dr.",-Table1[[#This Row],[Amount 3]],Table1[[#This Row],[Amount 3]]))</f>
        <v/>
      </c>
      <c r="CH897" t="str">
        <f>IF(Table1[[#This Row],[Ledger 4]]="","","No")</f>
        <v/>
      </c>
      <c r="CI897" t="str">
        <f>IF(Table1[[#This Row],[Ledger 4]]="","",IF(Table1[[#This Row],[Effect 4]]="Dr.","Yes","No"))</f>
        <v/>
      </c>
      <c r="CJ897" t="str">
        <f>IF(Table1[[#This Row],[Ledger 4]]="","",Table1[[#This Row],[Ledger 4]])</f>
        <v/>
      </c>
      <c r="CK897" t="str">
        <f>IF(Table1[[#This Row],[Ledger 4]]="","",IF(Table1[[#This Row],[Effect 4]]="Dr.",-Table1[[#This Row],[Amount 4]],Table1[[#This Row],[Amount 4]]))</f>
        <v/>
      </c>
      <c r="CN897" t="str">
        <f>IF(Table1[[#This Row],[Ledger 5]]="","","No")</f>
        <v/>
      </c>
      <c r="CO897" t="str">
        <f>IF(Table1[[#This Row],[Ledger 5]]="","",IF(Table1[[#This Row],[Effect 5]]="Dr.","Yes","No"))</f>
        <v/>
      </c>
      <c r="CP897" t="str">
        <f>IF(Table1[[#This Row],[Ledger 5]]="","",Table1[[#This Row],[Ledger 5]])</f>
        <v/>
      </c>
      <c r="CQ897" t="str">
        <f>IF(Table1[[#This Row],[Ledger 5]]="","",IF(Table1[[#This Row],[Effect 5]]="Dr.",-Table1[[#This Row],[Amount 5]],Table1[[#This Row],[Amount 5]]))</f>
        <v/>
      </c>
      <c r="CT897" t="str">
        <f>IF(Table1[[#This Row],[Ledger 6]]="","","No")</f>
        <v/>
      </c>
      <c r="CU897" t="str">
        <f>IF(Table1[[#This Row],[Ledger 6]]="","",IF(Table1[[#This Row],[Effect 6]]="Dr.","Yes","No"))</f>
        <v/>
      </c>
      <c r="CV897" t="str">
        <f>IF(Table1[[#This Row],[Ledger 6]]="","",Table1[[#This Row],[Ledger 6]])</f>
        <v/>
      </c>
      <c r="CW897" t="str">
        <f>IF(Table1[[#This Row],[Ledger 6]]="","",IF(Table1[[#This Row],[Effect 6]]="Dr.",-Table1[[#This Row],[Amount 6]],Table1[[#This Row],[Amount 6]]))</f>
        <v/>
      </c>
      <c r="CZ897" t="str">
        <f>IF(Table1[[#This Row],[Ledger 7]]="","","No")</f>
        <v/>
      </c>
      <c r="DA897" t="str">
        <f>IF(Table1[[#This Row],[Ledger 7]]="","",IF(Table1[[#This Row],[Effect 7]]="Dr.","Yes","No"))</f>
        <v/>
      </c>
      <c r="DB897" t="str">
        <f>IF(Table1[[#This Row],[Ledger 7]]="","",Table1[[#This Row],[Ledger 7]])</f>
        <v/>
      </c>
      <c r="DC897" t="str">
        <f>IF(Table1[[#This Row],[Ledger 7]]="","",IF(Table1[[#This Row],[Effect 7]]="Dr.",-Table1[[#This Row],[Amount 7]],Table1[[#This Row],[Amount 7]]))</f>
        <v/>
      </c>
      <c r="DF897" t="str">
        <f>IF(Table1[[#This Row],[Ledger 8]]="","","No")</f>
        <v/>
      </c>
      <c r="DG897" t="str">
        <f>IF(Table1[[#This Row],[Ledger 8]]="","",IF(Table1[[#This Row],[Effect 8]]="Dr.","Yes","No"))</f>
        <v/>
      </c>
      <c r="DH897" t="str">
        <f>IF(Table1[[#This Row],[Ledger 8]]="","",Table1[[#This Row],[Ledger 8]])</f>
        <v/>
      </c>
      <c r="DI897" t="str">
        <f>IF(Table1[[#This Row],[Ledger 8]]="","",IF(Table1[[#This Row],[Effect 8]]="Dr.",-Table1[[#This Row],[Amount 8]],Table1[[#This Row],[Amount 8]]))</f>
        <v/>
      </c>
      <c r="DL897" t="str">
        <f>IF(Table1[[#This Row],[Ledger 9]]="","","No")</f>
        <v/>
      </c>
      <c r="DM897" t="str">
        <f>IF(Table1[[#This Row],[Ledger 9]]="","",IF(Table1[[#This Row],[Effect 9]]="Dr.","Yes","No"))</f>
        <v/>
      </c>
      <c r="DN897" t="str">
        <f>IF(Table1[[#This Row],[Ledger 9]]="","",Table1[[#This Row],[Ledger 9]])</f>
        <v/>
      </c>
      <c r="DO897" t="str">
        <f>IF(Table1[[#This Row],[Ledger 9]]="","",IF(Table1[[#This Row],[Effect 9]]="Dr.",-Table1[[#This Row],[Amount 9]],Table1[[#This Row],[Amount 9]]))</f>
        <v/>
      </c>
      <c r="DR897" t="str">
        <f>IF(Table1[[#This Row],[Ledger 10]]="","","No")</f>
        <v/>
      </c>
      <c r="DS897" t="str">
        <f>IF(Table1[[#This Row],[Ledger 10]]="","",IF(Table1[[#This Row],[Effect 10]]="Dr.","Yes","No"))</f>
        <v/>
      </c>
      <c r="DT897" t="str">
        <f>IF(Table1[[#This Row],[Ledger 10]]="","",Table1[[#This Row],[Ledger 10]])</f>
        <v/>
      </c>
      <c r="DU897" t="str">
        <f>IF(Table1[[#This Row],[Ledger 10]]="","",IF(Table1[[#This Row],[Effect 10]]="Dr.",-Table1[[#This Row],[Amount 10]],Table1[[#This Row],[Amount 10]]))</f>
        <v/>
      </c>
      <c r="DX897" t="str">
        <f>IF(Table1[[#This Row],[Ledger 11]]="","","No")</f>
        <v/>
      </c>
      <c r="DY897" t="str">
        <f>IF(Table1[[#This Row],[Ledger 11]]="","",IF(Table1[[#This Row],[Effect 11]]="Dr.","Yes","No"))</f>
        <v/>
      </c>
      <c r="DZ897" t="str">
        <f>IF(Table1[[#This Row],[Ledger 11]]="","",Table1[[#This Row],[Ledger 11]])</f>
        <v/>
      </c>
      <c r="EA897" t="str">
        <f>IF(Table1[[#This Row],[Ledger 11]]="","",IF(Table1[[#This Row],[Effect 11]]="Dr.",-Table1[[#This Row],[Amount 11]],Table1[[#This Row],[Amount 11]]))</f>
        <v/>
      </c>
      <c r="ED897" t="str">
        <f>IF(Table1[[#This Row],[Ledger 12]]="","","No")</f>
        <v/>
      </c>
      <c r="EE897" t="str">
        <f>IF(Table1[[#This Row],[Ledger 12]]="","",IF(Table1[[#This Row],[Effect 12]]="Dr.","Yes","No"))</f>
        <v/>
      </c>
      <c r="EF897" t="str">
        <f>IF(Table1[[#This Row],[Ledger 12]]="","",Table1[[#This Row],[Ledger 12]])</f>
        <v/>
      </c>
      <c r="EG897" t="str">
        <f>IF(Table1[[#This Row],[Ledger 12]]="","",IF(Table1[[#This Row],[Effect 12]]="Dr.",-Table1[[#This Row],[Amount 12]],Table1[[#This Row],[Amount 12]]))</f>
        <v/>
      </c>
      <c r="EJ897" t="str">
        <f>IF(Table1[[#This Row],[Ledger 13]]="","","No")</f>
        <v/>
      </c>
      <c r="EK897" t="str">
        <f>IF(Table1[[#This Row],[Ledger 13]]="","",IF(Table1[[#This Row],[Effect 13]]="Dr.","Yes","No"))</f>
        <v/>
      </c>
      <c r="EL897" t="str">
        <f>IF(Table1[[#This Row],[Ledger 13]]="","",Table1[[#This Row],[Ledger 13]])</f>
        <v/>
      </c>
      <c r="EM897" t="str">
        <f>IF(Table1[[#This Row],[Ledger 13]]="","",IF(Table1[[#This Row],[Effect 13]]="Dr.",-Table1[[#This Row],[Amount 13]],Table1[[#This Row],[Amount 13]]))</f>
        <v/>
      </c>
      <c r="EP897" t="str">
        <f>IF(Table1[[#This Row],[Ledger 14]]="","","No")</f>
        <v/>
      </c>
      <c r="EQ897" t="str">
        <f>IF(Table1[[#This Row],[Ledger 14]]="","",IF(Table1[[#This Row],[Effect 14]]="Dr.","Yes","No"))</f>
        <v/>
      </c>
      <c r="ER897" t="str">
        <f>IF(Table1[[#This Row],[Ledger 14]]="","",Table1[[#This Row],[Ledger 14]])</f>
        <v/>
      </c>
      <c r="ES897" t="str">
        <f>IF(Table1[[#This Row],[Ledger 14]]="","",IF(Table1[[#This Row],[Effect 14]]="Dr.",-Table1[[#This Row],[Amount 14]],Table1[[#This Row],[Amount 14]]))</f>
        <v/>
      </c>
      <c r="EV897" t="str">
        <f>IF(Table1[[#This Row],[Ledger 15]]="","","No")</f>
        <v/>
      </c>
      <c r="EW897" t="str">
        <f>IF(Table1[[#This Row],[Ledger 15]]="","",IF(Table1[[#This Row],[Effect 15]]="Dr.","Yes","No"))</f>
        <v/>
      </c>
      <c r="EX897" t="str">
        <f>IF(Table1[[#This Row],[Ledger 15]]="","",Table1[[#This Row],[Ledger 15]])</f>
        <v/>
      </c>
      <c r="EY897" t="str">
        <f>IF(Table1[[#This Row],[Ledger 15]]="","",IF(Table1[[#This Row],[Effect 15]]="Dr.",-Table1[[#This Row],[Amount 15]],Table1[[#This Row],[Amount 15]]))</f>
        <v/>
      </c>
      <c r="FD8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7">
        <f>IF(Table1[[#This Row],[Date]]="",0,IF(AND(Table1[[#This Row],[Date]]&gt;=$FE$2,Table1[[#This Row],[Date]]&lt;=$FE$3),0,1))</f>
        <v>0</v>
      </c>
      <c r="FF897">
        <f>IF(Table1[[#This Row],[Date]]="",0,IF(TYPE(VLOOKUP(Table1[[#This Row],[Voucher Type]],Table1[[#All],[Voucher Type Master]],1,FALSE))=16,1,0))</f>
        <v>0</v>
      </c>
      <c r="FG897">
        <f>IF(TYPE(IF(Table1[[#This Row],[Date]]="",0,IF(VLOOKUP(Table1[[#This Row],[Voucher Type]],$FY$5:$FZ$13,2,0)=Table1[[#This Row],[Effect 1]],0,1)))=16,1,0)</f>
        <v>0</v>
      </c>
      <c r="FH8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7">
        <f>IF(LEN(Table1[[#This Row],[Ledger 1]])&gt;0,IF(TYPE(VLOOKUP(Table1[[#This Row],[Ledger 1]],GZ:GZ,1,0))=16,1,0),0)</f>
        <v>0</v>
      </c>
      <c r="FJ897">
        <f>IF(LEN(Table1[[#This Row],[Ledger 2]])&gt;0,IF(TYPE(VLOOKUP(Table1[[#This Row],[Ledger 2]],GZ:GZ,1,0))=16,1,0),0)</f>
        <v>0</v>
      </c>
      <c r="FK897">
        <f>IF(LEN(Table1[[#This Row],[Ledger 3]])&gt;0,IF(TYPE(VLOOKUP(Table1[[#This Row],[Ledger 3]],GZ:GZ,1,0))=16,1,0),0)</f>
        <v>0</v>
      </c>
      <c r="FL897">
        <f>IF(LEN(Table1[[#This Row],[Ledger 4]])&gt;0,IF(TYPE(VLOOKUP(Table1[[#This Row],[Ledger 4]],GZ:GZ,1,0))=16,1,0),0)</f>
        <v>0</v>
      </c>
      <c r="FM897">
        <f>IF(LEN(Table1[[#This Row],[Ledger 5]])&gt;0,IF(TYPE(VLOOKUP(Table1[[#This Row],[Ledger 5]],GZ:GZ,1,0))=16,1,0),0)</f>
        <v>0</v>
      </c>
      <c r="FN897">
        <f>IF(LEN(Table1[[#This Row],[Ledger 6]])&gt;0,IF(TYPE(VLOOKUP(Table1[[#This Row],[Ledger 6]],$GZ:$GZ,1,0))=16,1,0),0)</f>
        <v>0</v>
      </c>
      <c r="FO897">
        <f>IF(LEN(Table1[[#This Row],[Ledger 7]])&gt;0,IF(TYPE(VLOOKUP(Table1[[#This Row],[Ledger 7]],$GZ:$GZ,1,0))=16,1,0),0)</f>
        <v>0</v>
      </c>
      <c r="FP897">
        <f>IF(LEN(Table1[[#This Row],[Ledger 8]])&gt;0,IF(TYPE(VLOOKUP(Table1[[#This Row],[Ledger 8]],$GZ:$GZ,1,0))=16,1,0),0)</f>
        <v>0</v>
      </c>
      <c r="FQ897">
        <f>IF(LEN(Table1[[#This Row],[Ledger 9]])&gt;0,IF(TYPE(VLOOKUP(Table1[[#This Row],[Ledger 9]],$GZ:$GZ,1,0))=16,1,0),0)</f>
        <v>0</v>
      </c>
      <c r="FR897">
        <f>IF(LEN(Table1[[#This Row],[Ledger 10]])&gt;0,IF(TYPE(VLOOKUP(Table1[[#This Row],[Ledger 10]],$GZ:$GZ,1,0))=16,1,0),0)</f>
        <v>0</v>
      </c>
      <c r="FS897">
        <f>IF(LEN(Table1[[#This Row],[Ledger 11]])&gt;0,IF(TYPE(VLOOKUP(Table1[[#This Row],[Ledger 11]],$GZ:$GZ,1,0))=16,1,0),0)</f>
        <v>0</v>
      </c>
      <c r="FT897">
        <f>IF(LEN(Table1[[#This Row],[Ledger 12]])&gt;0,IF(TYPE(VLOOKUP(Table1[[#This Row],[Ledger 12]],$GZ:$GZ,1,0))=16,1,0),0)</f>
        <v>0</v>
      </c>
      <c r="FU897">
        <f>IF(LEN(Table1[[#This Row],[Ledger 13]])&gt;0,IF(TYPE(VLOOKUP(Table1[[#This Row],[Ledger 13]],$GZ:$GZ,1,0))=16,1,0),0)</f>
        <v>0</v>
      </c>
      <c r="FV897">
        <f>IF(LEN(Table1[[#This Row],[Ledger 14]])&gt;0,IF(TYPE(VLOOKUP(Table1[[#This Row],[Ledger 14]],$GZ:$GZ,1,0))=16,1,0),0)</f>
        <v>0</v>
      </c>
      <c r="FW897">
        <f>IF(LEN(Table1[[#This Row],[Ledger 15]])&gt;0,IF(TYPE(VLOOKUP(Table1[[#This Row],[Ledger 15]],$GZ:$GZ,1,0))=16,1,0),0)</f>
        <v>0</v>
      </c>
    </row>
    <row r="898" spans="4:179" ht="33" customHeight="1" x14ac:dyDescent="0.45">
      <c r="D898" s="8">
        <f t="shared" si="22"/>
        <v>893</v>
      </c>
      <c r="E898" s="32"/>
      <c r="F898" s="34"/>
      <c r="G898" s="34"/>
      <c r="H898" s="34"/>
      <c r="I898" s="34"/>
      <c r="J898" s="38"/>
      <c r="K898" s="33"/>
      <c r="L898" s="36"/>
      <c r="M898" s="35"/>
      <c r="N898" s="34"/>
      <c r="O898" s="41"/>
      <c r="P898" s="35"/>
      <c r="Q898" s="34"/>
      <c r="R898" s="37"/>
      <c r="S898" s="35"/>
      <c r="T898" s="34"/>
      <c r="U898" s="37"/>
      <c r="V898" s="35"/>
      <c r="W898" s="34"/>
      <c r="X898" s="37"/>
      <c r="Y898" s="35"/>
      <c r="Z898" s="34"/>
      <c r="AA898" s="37"/>
      <c r="AB898" s="35"/>
      <c r="AC898" s="34"/>
      <c r="AD898" s="37"/>
      <c r="AE898" s="35"/>
      <c r="AF898" s="34"/>
      <c r="AG898" s="37"/>
      <c r="AH898" s="35"/>
      <c r="AI898" s="34"/>
      <c r="AJ898" s="37"/>
      <c r="AK898" s="35"/>
      <c r="AL898" s="34"/>
      <c r="AM898" s="37"/>
      <c r="AN898" s="35"/>
      <c r="AO898" s="34"/>
      <c r="AP898" s="37"/>
      <c r="AQ898" s="35"/>
      <c r="AR898" s="34"/>
      <c r="AS898" s="37"/>
      <c r="AT898" s="35"/>
      <c r="AU898" s="34"/>
      <c r="AV898" s="37"/>
      <c r="AW898" s="35"/>
      <c r="AX898" s="34"/>
      <c r="AY898" s="37"/>
      <c r="AZ898" s="35"/>
      <c r="BA898" s="34"/>
      <c r="BB898" s="37"/>
      <c r="BC8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8" s="7"/>
      <c r="BF898" t="str">
        <f>IF(Table1[[#This Row],[Date]]="","","&amp;lt;VOUCHER REMOTEID="&amp;""""&amp;$A$11&amp;$A$13&amp;ROW()&amp;""""&amp;" VCHTYPE="""&amp;F898&amp;""" ACTION="""&amp;"Create"&amp;"""&amp;gt;")</f>
        <v/>
      </c>
      <c r="BG898" t="str">
        <f>IF(Table1[[#This Row],[Date]]="","",TEXT(Table1[[#This Row],[Date]],"yyyymmdd"))</f>
        <v/>
      </c>
      <c r="BH898" t="str">
        <f>Table1[[#This Row],[Date2]]</f>
        <v/>
      </c>
      <c r="BI898" t="str">
        <f>IF(Table1[[#This Row],[Date]]="","",Table1[[#This Row],[Voucher Type]])</f>
        <v/>
      </c>
      <c r="BJ898" t="str">
        <f>IF(Table1[[#This Row],[Ref No / Invoice No]]="","",Table1[[#This Row],[Ref No / Invoice No]])</f>
        <v/>
      </c>
      <c r="BK898" t="str">
        <f>IF(Table1[[#This Row],[Voucher No]]="","",Table1[[#This Row],[Voucher No]])</f>
        <v/>
      </c>
      <c r="BL898" t="str">
        <f>IF(Table1[[#This Row],[Date]]="","",Table1[[#This Row],[Narration]])</f>
        <v/>
      </c>
      <c r="BM898" t="str">
        <f>IF(Table1[[#This Row],[Date]]="","",$A$11&amp;$A$13&amp;ROW())</f>
        <v/>
      </c>
      <c r="BN898" t="str">
        <f>IF(Table1[[#This Row],[Date]]="","",$A$13)</f>
        <v/>
      </c>
      <c r="BP898" t="str">
        <f>IF(Table1[[#This Row],[Ledger 1]]="","","No")</f>
        <v/>
      </c>
      <c r="BQ898" t="str">
        <f>IF(Table1[[#This Row],[Date]]="","",IF(Table1[[#This Row],[Effect 1]]="Dr.","Yes","No"))</f>
        <v/>
      </c>
      <c r="BR898" t="str">
        <f>IF(Table1[[#This Row],[Date]]="","",Table1[[#This Row],[Ledger 1]])</f>
        <v/>
      </c>
      <c r="BS898" t="str">
        <f>IF(Table1[[#This Row],[Date]]="","",IF(Table1[[#This Row],[Effect 1]]="Dr.",-Table1[[#This Row],[Amount 1]],Table1[[#This Row],[Amount 1]]))</f>
        <v/>
      </c>
      <c r="BV898" t="str">
        <f>IF(Table1[[#This Row],[Ledger 2]]="","","No")</f>
        <v/>
      </c>
      <c r="BW898" t="str">
        <f>IF(Table1[[#This Row],[Date]]="","",IF(Table1[[#This Row],[Effect 2]]="Dr.","Yes","No"))</f>
        <v/>
      </c>
      <c r="BX898" t="str">
        <f>IF(Table1[[#This Row],[Date]]="","",Table1[[#This Row],[Ledger 2]])</f>
        <v/>
      </c>
      <c r="BY898" t="str">
        <f>IF(Table1[[#This Row],[Date]]="","",IF(Table1[[#This Row],[Effect 2]]="Dr.",-Table1[[#This Row],[Amount 2]],Table1[[#This Row],[Amount 2]]))</f>
        <v/>
      </c>
      <c r="CB898" t="str">
        <f>IF(Table1[[#This Row],[Ledger 3]]="","","No")</f>
        <v/>
      </c>
      <c r="CC898" t="str">
        <f>IF(Table1[[#This Row],[Ledger 3]]="","",IF(Table1[[#This Row],[Effect 3]]="Dr.","Yes","No"))</f>
        <v/>
      </c>
      <c r="CD898" t="str">
        <f>IF(Table1[[#This Row],[Ledger 3]]="","",Table1[[#This Row],[Ledger 3]])</f>
        <v/>
      </c>
      <c r="CE898" t="str">
        <f>IF(Table1[[#This Row],[Ledger 3]]="","",IF(Table1[[#This Row],[Effect 3]]="Dr.",-Table1[[#This Row],[Amount 3]],Table1[[#This Row],[Amount 3]]))</f>
        <v/>
      </c>
      <c r="CH898" t="str">
        <f>IF(Table1[[#This Row],[Ledger 4]]="","","No")</f>
        <v/>
      </c>
      <c r="CI898" t="str">
        <f>IF(Table1[[#This Row],[Ledger 4]]="","",IF(Table1[[#This Row],[Effect 4]]="Dr.","Yes","No"))</f>
        <v/>
      </c>
      <c r="CJ898" t="str">
        <f>IF(Table1[[#This Row],[Ledger 4]]="","",Table1[[#This Row],[Ledger 4]])</f>
        <v/>
      </c>
      <c r="CK898" t="str">
        <f>IF(Table1[[#This Row],[Ledger 4]]="","",IF(Table1[[#This Row],[Effect 4]]="Dr.",-Table1[[#This Row],[Amount 4]],Table1[[#This Row],[Amount 4]]))</f>
        <v/>
      </c>
      <c r="CN898" t="str">
        <f>IF(Table1[[#This Row],[Ledger 5]]="","","No")</f>
        <v/>
      </c>
      <c r="CO898" t="str">
        <f>IF(Table1[[#This Row],[Ledger 5]]="","",IF(Table1[[#This Row],[Effect 5]]="Dr.","Yes","No"))</f>
        <v/>
      </c>
      <c r="CP898" t="str">
        <f>IF(Table1[[#This Row],[Ledger 5]]="","",Table1[[#This Row],[Ledger 5]])</f>
        <v/>
      </c>
      <c r="CQ898" t="str">
        <f>IF(Table1[[#This Row],[Ledger 5]]="","",IF(Table1[[#This Row],[Effect 5]]="Dr.",-Table1[[#This Row],[Amount 5]],Table1[[#This Row],[Amount 5]]))</f>
        <v/>
      </c>
      <c r="CT898" t="str">
        <f>IF(Table1[[#This Row],[Ledger 6]]="","","No")</f>
        <v/>
      </c>
      <c r="CU898" t="str">
        <f>IF(Table1[[#This Row],[Ledger 6]]="","",IF(Table1[[#This Row],[Effect 6]]="Dr.","Yes","No"))</f>
        <v/>
      </c>
      <c r="CV898" t="str">
        <f>IF(Table1[[#This Row],[Ledger 6]]="","",Table1[[#This Row],[Ledger 6]])</f>
        <v/>
      </c>
      <c r="CW898" t="str">
        <f>IF(Table1[[#This Row],[Ledger 6]]="","",IF(Table1[[#This Row],[Effect 6]]="Dr.",-Table1[[#This Row],[Amount 6]],Table1[[#This Row],[Amount 6]]))</f>
        <v/>
      </c>
      <c r="CZ898" t="str">
        <f>IF(Table1[[#This Row],[Ledger 7]]="","","No")</f>
        <v/>
      </c>
      <c r="DA898" t="str">
        <f>IF(Table1[[#This Row],[Ledger 7]]="","",IF(Table1[[#This Row],[Effect 7]]="Dr.","Yes","No"))</f>
        <v/>
      </c>
      <c r="DB898" t="str">
        <f>IF(Table1[[#This Row],[Ledger 7]]="","",Table1[[#This Row],[Ledger 7]])</f>
        <v/>
      </c>
      <c r="DC898" t="str">
        <f>IF(Table1[[#This Row],[Ledger 7]]="","",IF(Table1[[#This Row],[Effect 7]]="Dr.",-Table1[[#This Row],[Amount 7]],Table1[[#This Row],[Amount 7]]))</f>
        <v/>
      </c>
      <c r="DF898" t="str">
        <f>IF(Table1[[#This Row],[Ledger 8]]="","","No")</f>
        <v/>
      </c>
      <c r="DG898" t="str">
        <f>IF(Table1[[#This Row],[Ledger 8]]="","",IF(Table1[[#This Row],[Effect 8]]="Dr.","Yes","No"))</f>
        <v/>
      </c>
      <c r="DH898" t="str">
        <f>IF(Table1[[#This Row],[Ledger 8]]="","",Table1[[#This Row],[Ledger 8]])</f>
        <v/>
      </c>
      <c r="DI898" t="str">
        <f>IF(Table1[[#This Row],[Ledger 8]]="","",IF(Table1[[#This Row],[Effect 8]]="Dr.",-Table1[[#This Row],[Amount 8]],Table1[[#This Row],[Amount 8]]))</f>
        <v/>
      </c>
      <c r="DL898" t="str">
        <f>IF(Table1[[#This Row],[Ledger 9]]="","","No")</f>
        <v/>
      </c>
      <c r="DM898" t="str">
        <f>IF(Table1[[#This Row],[Ledger 9]]="","",IF(Table1[[#This Row],[Effect 9]]="Dr.","Yes","No"))</f>
        <v/>
      </c>
      <c r="DN898" t="str">
        <f>IF(Table1[[#This Row],[Ledger 9]]="","",Table1[[#This Row],[Ledger 9]])</f>
        <v/>
      </c>
      <c r="DO898" t="str">
        <f>IF(Table1[[#This Row],[Ledger 9]]="","",IF(Table1[[#This Row],[Effect 9]]="Dr.",-Table1[[#This Row],[Amount 9]],Table1[[#This Row],[Amount 9]]))</f>
        <v/>
      </c>
      <c r="DR898" t="str">
        <f>IF(Table1[[#This Row],[Ledger 10]]="","","No")</f>
        <v/>
      </c>
      <c r="DS898" t="str">
        <f>IF(Table1[[#This Row],[Ledger 10]]="","",IF(Table1[[#This Row],[Effect 10]]="Dr.","Yes","No"))</f>
        <v/>
      </c>
      <c r="DT898" t="str">
        <f>IF(Table1[[#This Row],[Ledger 10]]="","",Table1[[#This Row],[Ledger 10]])</f>
        <v/>
      </c>
      <c r="DU898" t="str">
        <f>IF(Table1[[#This Row],[Ledger 10]]="","",IF(Table1[[#This Row],[Effect 10]]="Dr.",-Table1[[#This Row],[Amount 10]],Table1[[#This Row],[Amount 10]]))</f>
        <v/>
      </c>
      <c r="DX898" t="str">
        <f>IF(Table1[[#This Row],[Ledger 11]]="","","No")</f>
        <v/>
      </c>
      <c r="DY898" t="str">
        <f>IF(Table1[[#This Row],[Ledger 11]]="","",IF(Table1[[#This Row],[Effect 11]]="Dr.","Yes","No"))</f>
        <v/>
      </c>
      <c r="DZ898" t="str">
        <f>IF(Table1[[#This Row],[Ledger 11]]="","",Table1[[#This Row],[Ledger 11]])</f>
        <v/>
      </c>
      <c r="EA898" t="str">
        <f>IF(Table1[[#This Row],[Ledger 11]]="","",IF(Table1[[#This Row],[Effect 11]]="Dr.",-Table1[[#This Row],[Amount 11]],Table1[[#This Row],[Amount 11]]))</f>
        <v/>
      </c>
      <c r="ED898" t="str">
        <f>IF(Table1[[#This Row],[Ledger 12]]="","","No")</f>
        <v/>
      </c>
      <c r="EE898" t="str">
        <f>IF(Table1[[#This Row],[Ledger 12]]="","",IF(Table1[[#This Row],[Effect 12]]="Dr.","Yes","No"))</f>
        <v/>
      </c>
      <c r="EF898" t="str">
        <f>IF(Table1[[#This Row],[Ledger 12]]="","",Table1[[#This Row],[Ledger 12]])</f>
        <v/>
      </c>
      <c r="EG898" t="str">
        <f>IF(Table1[[#This Row],[Ledger 12]]="","",IF(Table1[[#This Row],[Effect 12]]="Dr.",-Table1[[#This Row],[Amount 12]],Table1[[#This Row],[Amount 12]]))</f>
        <v/>
      </c>
      <c r="EJ898" t="str">
        <f>IF(Table1[[#This Row],[Ledger 13]]="","","No")</f>
        <v/>
      </c>
      <c r="EK898" t="str">
        <f>IF(Table1[[#This Row],[Ledger 13]]="","",IF(Table1[[#This Row],[Effect 13]]="Dr.","Yes","No"))</f>
        <v/>
      </c>
      <c r="EL898" t="str">
        <f>IF(Table1[[#This Row],[Ledger 13]]="","",Table1[[#This Row],[Ledger 13]])</f>
        <v/>
      </c>
      <c r="EM898" t="str">
        <f>IF(Table1[[#This Row],[Ledger 13]]="","",IF(Table1[[#This Row],[Effect 13]]="Dr.",-Table1[[#This Row],[Amount 13]],Table1[[#This Row],[Amount 13]]))</f>
        <v/>
      </c>
      <c r="EP898" t="str">
        <f>IF(Table1[[#This Row],[Ledger 14]]="","","No")</f>
        <v/>
      </c>
      <c r="EQ898" t="str">
        <f>IF(Table1[[#This Row],[Ledger 14]]="","",IF(Table1[[#This Row],[Effect 14]]="Dr.","Yes","No"))</f>
        <v/>
      </c>
      <c r="ER898" t="str">
        <f>IF(Table1[[#This Row],[Ledger 14]]="","",Table1[[#This Row],[Ledger 14]])</f>
        <v/>
      </c>
      <c r="ES898" t="str">
        <f>IF(Table1[[#This Row],[Ledger 14]]="","",IF(Table1[[#This Row],[Effect 14]]="Dr.",-Table1[[#This Row],[Amount 14]],Table1[[#This Row],[Amount 14]]))</f>
        <v/>
      </c>
      <c r="EV898" t="str">
        <f>IF(Table1[[#This Row],[Ledger 15]]="","","No")</f>
        <v/>
      </c>
      <c r="EW898" t="str">
        <f>IF(Table1[[#This Row],[Ledger 15]]="","",IF(Table1[[#This Row],[Effect 15]]="Dr.","Yes","No"))</f>
        <v/>
      </c>
      <c r="EX898" t="str">
        <f>IF(Table1[[#This Row],[Ledger 15]]="","",Table1[[#This Row],[Ledger 15]])</f>
        <v/>
      </c>
      <c r="EY898" t="str">
        <f>IF(Table1[[#This Row],[Ledger 15]]="","",IF(Table1[[#This Row],[Effect 15]]="Dr.",-Table1[[#This Row],[Amount 15]],Table1[[#This Row],[Amount 15]]))</f>
        <v/>
      </c>
      <c r="FD8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8">
        <f>IF(Table1[[#This Row],[Date]]="",0,IF(AND(Table1[[#This Row],[Date]]&gt;=$FE$2,Table1[[#This Row],[Date]]&lt;=$FE$3),0,1))</f>
        <v>0</v>
      </c>
      <c r="FF898">
        <f>IF(Table1[[#This Row],[Date]]="",0,IF(TYPE(VLOOKUP(Table1[[#This Row],[Voucher Type]],Table1[[#All],[Voucher Type Master]],1,FALSE))=16,1,0))</f>
        <v>0</v>
      </c>
      <c r="FG898">
        <f>IF(TYPE(IF(Table1[[#This Row],[Date]]="",0,IF(VLOOKUP(Table1[[#This Row],[Voucher Type]],$FY$5:$FZ$13,2,0)=Table1[[#This Row],[Effect 1]],0,1)))=16,1,0)</f>
        <v>0</v>
      </c>
      <c r="FH8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8">
        <f>IF(LEN(Table1[[#This Row],[Ledger 1]])&gt;0,IF(TYPE(VLOOKUP(Table1[[#This Row],[Ledger 1]],GZ:GZ,1,0))=16,1,0),0)</f>
        <v>0</v>
      </c>
      <c r="FJ898">
        <f>IF(LEN(Table1[[#This Row],[Ledger 2]])&gt;0,IF(TYPE(VLOOKUP(Table1[[#This Row],[Ledger 2]],GZ:GZ,1,0))=16,1,0),0)</f>
        <v>0</v>
      </c>
      <c r="FK898">
        <f>IF(LEN(Table1[[#This Row],[Ledger 3]])&gt;0,IF(TYPE(VLOOKUP(Table1[[#This Row],[Ledger 3]],GZ:GZ,1,0))=16,1,0),0)</f>
        <v>0</v>
      </c>
      <c r="FL898">
        <f>IF(LEN(Table1[[#This Row],[Ledger 4]])&gt;0,IF(TYPE(VLOOKUP(Table1[[#This Row],[Ledger 4]],GZ:GZ,1,0))=16,1,0),0)</f>
        <v>0</v>
      </c>
      <c r="FM898">
        <f>IF(LEN(Table1[[#This Row],[Ledger 5]])&gt;0,IF(TYPE(VLOOKUP(Table1[[#This Row],[Ledger 5]],GZ:GZ,1,0))=16,1,0),0)</f>
        <v>0</v>
      </c>
      <c r="FN898">
        <f>IF(LEN(Table1[[#This Row],[Ledger 6]])&gt;0,IF(TYPE(VLOOKUP(Table1[[#This Row],[Ledger 6]],$GZ:$GZ,1,0))=16,1,0),0)</f>
        <v>0</v>
      </c>
      <c r="FO898">
        <f>IF(LEN(Table1[[#This Row],[Ledger 7]])&gt;0,IF(TYPE(VLOOKUP(Table1[[#This Row],[Ledger 7]],$GZ:$GZ,1,0))=16,1,0),0)</f>
        <v>0</v>
      </c>
      <c r="FP898">
        <f>IF(LEN(Table1[[#This Row],[Ledger 8]])&gt;0,IF(TYPE(VLOOKUP(Table1[[#This Row],[Ledger 8]],$GZ:$GZ,1,0))=16,1,0),0)</f>
        <v>0</v>
      </c>
      <c r="FQ898">
        <f>IF(LEN(Table1[[#This Row],[Ledger 9]])&gt;0,IF(TYPE(VLOOKUP(Table1[[#This Row],[Ledger 9]],$GZ:$GZ,1,0))=16,1,0),0)</f>
        <v>0</v>
      </c>
      <c r="FR898">
        <f>IF(LEN(Table1[[#This Row],[Ledger 10]])&gt;0,IF(TYPE(VLOOKUP(Table1[[#This Row],[Ledger 10]],$GZ:$GZ,1,0))=16,1,0),0)</f>
        <v>0</v>
      </c>
      <c r="FS898">
        <f>IF(LEN(Table1[[#This Row],[Ledger 11]])&gt;0,IF(TYPE(VLOOKUP(Table1[[#This Row],[Ledger 11]],$GZ:$GZ,1,0))=16,1,0),0)</f>
        <v>0</v>
      </c>
      <c r="FT898">
        <f>IF(LEN(Table1[[#This Row],[Ledger 12]])&gt;0,IF(TYPE(VLOOKUP(Table1[[#This Row],[Ledger 12]],$GZ:$GZ,1,0))=16,1,0),0)</f>
        <v>0</v>
      </c>
      <c r="FU898">
        <f>IF(LEN(Table1[[#This Row],[Ledger 13]])&gt;0,IF(TYPE(VLOOKUP(Table1[[#This Row],[Ledger 13]],$GZ:$GZ,1,0))=16,1,0),0)</f>
        <v>0</v>
      </c>
      <c r="FV898">
        <f>IF(LEN(Table1[[#This Row],[Ledger 14]])&gt;0,IF(TYPE(VLOOKUP(Table1[[#This Row],[Ledger 14]],$GZ:$GZ,1,0))=16,1,0),0)</f>
        <v>0</v>
      </c>
      <c r="FW898">
        <f>IF(LEN(Table1[[#This Row],[Ledger 15]])&gt;0,IF(TYPE(VLOOKUP(Table1[[#This Row],[Ledger 15]],$GZ:$GZ,1,0))=16,1,0),0)</f>
        <v>0</v>
      </c>
    </row>
    <row r="899" spans="4:179" ht="33" customHeight="1" x14ac:dyDescent="0.45">
      <c r="D899" s="8">
        <f t="shared" si="22"/>
        <v>894</v>
      </c>
      <c r="E899" s="32"/>
      <c r="F899" s="34"/>
      <c r="G899" s="34"/>
      <c r="H899" s="34"/>
      <c r="I899" s="34"/>
      <c r="J899" s="38"/>
      <c r="K899" s="33"/>
      <c r="L899" s="36"/>
      <c r="M899" s="35"/>
      <c r="N899" s="34"/>
      <c r="O899" s="41"/>
      <c r="P899" s="35"/>
      <c r="Q899" s="34"/>
      <c r="R899" s="37"/>
      <c r="S899" s="35"/>
      <c r="T899" s="34"/>
      <c r="U899" s="37"/>
      <c r="V899" s="35"/>
      <c r="W899" s="34"/>
      <c r="X899" s="37"/>
      <c r="Y899" s="35"/>
      <c r="Z899" s="34"/>
      <c r="AA899" s="37"/>
      <c r="AB899" s="35"/>
      <c r="AC899" s="34"/>
      <c r="AD899" s="37"/>
      <c r="AE899" s="35"/>
      <c r="AF899" s="34"/>
      <c r="AG899" s="37"/>
      <c r="AH899" s="35"/>
      <c r="AI899" s="34"/>
      <c r="AJ899" s="37"/>
      <c r="AK899" s="35"/>
      <c r="AL899" s="34"/>
      <c r="AM899" s="37"/>
      <c r="AN899" s="35"/>
      <c r="AO899" s="34"/>
      <c r="AP899" s="37"/>
      <c r="AQ899" s="35"/>
      <c r="AR899" s="34"/>
      <c r="AS899" s="37"/>
      <c r="AT899" s="35"/>
      <c r="AU899" s="34"/>
      <c r="AV899" s="37"/>
      <c r="AW899" s="35"/>
      <c r="AX899" s="34"/>
      <c r="AY899" s="37"/>
      <c r="AZ899" s="35"/>
      <c r="BA899" s="34"/>
      <c r="BB899" s="37"/>
      <c r="BC8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899" s="7"/>
      <c r="BF899" t="str">
        <f>IF(Table1[[#This Row],[Date]]="","","&amp;lt;VOUCHER REMOTEID="&amp;""""&amp;$A$11&amp;$A$13&amp;ROW()&amp;""""&amp;" VCHTYPE="""&amp;F899&amp;""" ACTION="""&amp;"Create"&amp;"""&amp;gt;")</f>
        <v/>
      </c>
      <c r="BG899" t="str">
        <f>IF(Table1[[#This Row],[Date]]="","",TEXT(Table1[[#This Row],[Date]],"yyyymmdd"))</f>
        <v/>
      </c>
      <c r="BH899" t="str">
        <f>Table1[[#This Row],[Date2]]</f>
        <v/>
      </c>
      <c r="BI899" t="str">
        <f>IF(Table1[[#This Row],[Date]]="","",Table1[[#This Row],[Voucher Type]])</f>
        <v/>
      </c>
      <c r="BJ899" t="str">
        <f>IF(Table1[[#This Row],[Ref No / Invoice No]]="","",Table1[[#This Row],[Ref No / Invoice No]])</f>
        <v/>
      </c>
      <c r="BK899" t="str">
        <f>IF(Table1[[#This Row],[Voucher No]]="","",Table1[[#This Row],[Voucher No]])</f>
        <v/>
      </c>
      <c r="BL899" t="str">
        <f>IF(Table1[[#This Row],[Date]]="","",Table1[[#This Row],[Narration]])</f>
        <v/>
      </c>
      <c r="BM899" t="str">
        <f>IF(Table1[[#This Row],[Date]]="","",$A$11&amp;$A$13&amp;ROW())</f>
        <v/>
      </c>
      <c r="BN899" t="str">
        <f>IF(Table1[[#This Row],[Date]]="","",$A$13)</f>
        <v/>
      </c>
      <c r="BP899" t="str">
        <f>IF(Table1[[#This Row],[Ledger 1]]="","","No")</f>
        <v/>
      </c>
      <c r="BQ899" t="str">
        <f>IF(Table1[[#This Row],[Date]]="","",IF(Table1[[#This Row],[Effect 1]]="Dr.","Yes","No"))</f>
        <v/>
      </c>
      <c r="BR899" t="str">
        <f>IF(Table1[[#This Row],[Date]]="","",Table1[[#This Row],[Ledger 1]])</f>
        <v/>
      </c>
      <c r="BS899" t="str">
        <f>IF(Table1[[#This Row],[Date]]="","",IF(Table1[[#This Row],[Effect 1]]="Dr.",-Table1[[#This Row],[Amount 1]],Table1[[#This Row],[Amount 1]]))</f>
        <v/>
      </c>
      <c r="BV899" t="str">
        <f>IF(Table1[[#This Row],[Ledger 2]]="","","No")</f>
        <v/>
      </c>
      <c r="BW899" t="str">
        <f>IF(Table1[[#This Row],[Date]]="","",IF(Table1[[#This Row],[Effect 2]]="Dr.","Yes","No"))</f>
        <v/>
      </c>
      <c r="BX899" t="str">
        <f>IF(Table1[[#This Row],[Date]]="","",Table1[[#This Row],[Ledger 2]])</f>
        <v/>
      </c>
      <c r="BY899" t="str">
        <f>IF(Table1[[#This Row],[Date]]="","",IF(Table1[[#This Row],[Effect 2]]="Dr.",-Table1[[#This Row],[Amount 2]],Table1[[#This Row],[Amount 2]]))</f>
        <v/>
      </c>
      <c r="CB899" t="str">
        <f>IF(Table1[[#This Row],[Ledger 3]]="","","No")</f>
        <v/>
      </c>
      <c r="CC899" t="str">
        <f>IF(Table1[[#This Row],[Ledger 3]]="","",IF(Table1[[#This Row],[Effect 3]]="Dr.","Yes","No"))</f>
        <v/>
      </c>
      <c r="CD899" t="str">
        <f>IF(Table1[[#This Row],[Ledger 3]]="","",Table1[[#This Row],[Ledger 3]])</f>
        <v/>
      </c>
      <c r="CE899" t="str">
        <f>IF(Table1[[#This Row],[Ledger 3]]="","",IF(Table1[[#This Row],[Effect 3]]="Dr.",-Table1[[#This Row],[Amount 3]],Table1[[#This Row],[Amount 3]]))</f>
        <v/>
      </c>
      <c r="CH899" t="str">
        <f>IF(Table1[[#This Row],[Ledger 4]]="","","No")</f>
        <v/>
      </c>
      <c r="CI899" t="str">
        <f>IF(Table1[[#This Row],[Ledger 4]]="","",IF(Table1[[#This Row],[Effect 4]]="Dr.","Yes","No"))</f>
        <v/>
      </c>
      <c r="CJ899" t="str">
        <f>IF(Table1[[#This Row],[Ledger 4]]="","",Table1[[#This Row],[Ledger 4]])</f>
        <v/>
      </c>
      <c r="CK899" t="str">
        <f>IF(Table1[[#This Row],[Ledger 4]]="","",IF(Table1[[#This Row],[Effect 4]]="Dr.",-Table1[[#This Row],[Amount 4]],Table1[[#This Row],[Amount 4]]))</f>
        <v/>
      </c>
      <c r="CN899" t="str">
        <f>IF(Table1[[#This Row],[Ledger 5]]="","","No")</f>
        <v/>
      </c>
      <c r="CO899" t="str">
        <f>IF(Table1[[#This Row],[Ledger 5]]="","",IF(Table1[[#This Row],[Effect 5]]="Dr.","Yes","No"))</f>
        <v/>
      </c>
      <c r="CP899" t="str">
        <f>IF(Table1[[#This Row],[Ledger 5]]="","",Table1[[#This Row],[Ledger 5]])</f>
        <v/>
      </c>
      <c r="CQ899" t="str">
        <f>IF(Table1[[#This Row],[Ledger 5]]="","",IF(Table1[[#This Row],[Effect 5]]="Dr.",-Table1[[#This Row],[Amount 5]],Table1[[#This Row],[Amount 5]]))</f>
        <v/>
      </c>
      <c r="CT899" t="str">
        <f>IF(Table1[[#This Row],[Ledger 6]]="","","No")</f>
        <v/>
      </c>
      <c r="CU899" t="str">
        <f>IF(Table1[[#This Row],[Ledger 6]]="","",IF(Table1[[#This Row],[Effect 6]]="Dr.","Yes","No"))</f>
        <v/>
      </c>
      <c r="CV899" t="str">
        <f>IF(Table1[[#This Row],[Ledger 6]]="","",Table1[[#This Row],[Ledger 6]])</f>
        <v/>
      </c>
      <c r="CW899" t="str">
        <f>IF(Table1[[#This Row],[Ledger 6]]="","",IF(Table1[[#This Row],[Effect 6]]="Dr.",-Table1[[#This Row],[Amount 6]],Table1[[#This Row],[Amount 6]]))</f>
        <v/>
      </c>
      <c r="CZ899" t="str">
        <f>IF(Table1[[#This Row],[Ledger 7]]="","","No")</f>
        <v/>
      </c>
      <c r="DA899" t="str">
        <f>IF(Table1[[#This Row],[Ledger 7]]="","",IF(Table1[[#This Row],[Effect 7]]="Dr.","Yes","No"))</f>
        <v/>
      </c>
      <c r="DB899" t="str">
        <f>IF(Table1[[#This Row],[Ledger 7]]="","",Table1[[#This Row],[Ledger 7]])</f>
        <v/>
      </c>
      <c r="DC899" t="str">
        <f>IF(Table1[[#This Row],[Ledger 7]]="","",IF(Table1[[#This Row],[Effect 7]]="Dr.",-Table1[[#This Row],[Amount 7]],Table1[[#This Row],[Amount 7]]))</f>
        <v/>
      </c>
      <c r="DF899" t="str">
        <f>IF(Table1[[#This Row],[Ledger 8]]="","","No")</f>
        <v/>
      </c>
      <c r="DG899" t="str">
        <f>IF(Table1[[#This Row],[Ledger 8]]="","",IF(Table1[[#This Row],[Effect 8]]="Dr.","Yes","No"))</f>
        <v/>
      </c>
      <c r="DH899" t="str">
        <f>IF(Table1[[#This Row],[Ledger 8]]="","",Table1[[#This Row],[Ledger 8]])</f>
        <v/>
      </c>
      <c r="DI899" t="str">
        <f>IF(Table1[[#This Row],[Ledger 8]]="","",IF(Table1[[#This Row],[Effect 8]]="Dr.",-Table1[[#This Row],[Amount 8]],Table1[[#This Row],[Amount 8]]))</f>
        <v/>
      </c>
      <c r="DL899" t="str">
        <f>IF(Table1[[#This Row],[Ledger 9]]="","","No")</f>
        <v/>
      </c>
      <c r="DM899" t="str">
        <f>IF(Table1[[#This Row],[Ledger 9]]="","",IF(Table1[[#This Row],[Effect 9]]="Dr.","Yes","No"))</f>
        <v/>
      </c>
      <c r="DN899" t="str">
        <f>IF(Table1[[#This Row],[Ledger 9]]="","",Table1[[#This Row],[Ledger 9]])</f>
        <v/>
      </c>
      <c r="DO899" t="str">
        <f>IF(Table1[[#This Row],[Ledger 9]]="","",IF(Table1[[#This Row],[Effect 9]]="Dr.",-Table1[[#This Row],[Amount 9]],Table1[[#This Row],[Amount 9]]))</f>
        <v/>
      </c>
      <c r="DR899" t="str">
        <f>IF(Table1[[#This Row],[Ledger 10]]="","","No")</f>
        <v/>
      </c>
      <c r="DS899" t="str">
        <f>IF(Table1[[#This Row],[Ledger 10]]="","",IF(Table1[[#This Row],[Effect 10]]="Dr.","Yes","No"))</f>
        <v/>
      </c>
      <c r="DT899" t="str">
        <f>IF(Table1[[#This Row],[Ledger 10]]="","",Table1[[#This Row],[Ledger 10]])</f>
        <v/>
      </c>
      <c r="DU899" t="str">
        <f>IF(Table1[[#This Row],[Ledger 10]]="","",IF(Table1[[#This Row],[Effect 10]]="Dr.",-Table1[[#This Row],[Amount 10]],Table1[[#This Row],[Amount 10]]))</f>
        <v/>
      </c>
      <c r="DX899" t="str">
        <f>IF(Table1[[#This Row],[Ledger 11]]="","","No")</f>
        <v/>
      </c>
      <c r="DY899" t="str">
        <f>IF(Table1[[#This Row],[Ledger 11]]="","",IF(Table1[[#This Row],[Effect 11]]="Dr.","Yes","No"))</f>
        <v/>
      </c>
      <c r="DZ899" t="str">
        <f>IF(Table1[[#This Row],[Ledger 11]]="","",Table1[[#This Row],[Ledger 11]])</f>
        <v/>
      </c>
      <c r="EA899" t="str">
        <f>IF(Table1[[#This Row],[Ledger 11]]="","",IF(Table1[[#This Row],[Effect 11]]="Dr.",-Table1[[#This Row],[Amount 11]],Table1[[#This Row],[Amount 11]]))</f>
        <v/>
      </c>
      <c r="ED899" t="str">
        <f>IF(Table1[[#This Row],[Ledger 12]]="","","No")</f>
        <v/>
      </c>
      <c r="EE899" t="str">
        <f>IF(Table1[[#This Row],[Ledger 12]]="","",IF(Table1[[#This Row],[Effect 12]]="Dr.","Yes","No"))</f>
        <v/>
      </c>
      <c r="EF899" t="str">
        <f>IF(Table1[[#This Row],[Ledger 12]]="","",Table1[[#This Row],[Ledger 12]])</f>
        <v/>
      </c>
      <c r="EG899" t="str">
        <f>IF(Table1[[#This Row],[Ledger 12]]="","",IF(Table1[[#This Row],[Effect 12]]="Dr.",-Table1[[#This Row],[Amount 12]],Table1[[#This Row],[Amount 12]]))</f>
        <v/>
      </c>
      <c r="EJ899" t="str">
        <f>IF(Table1[[#This Row],[Ledger 13]]="","","No")</f>
        <v/>
      </c>
      <c r="EK899" t="str">
        <f>IF(Table1[[#This Row],[Ledger 13]]="","",IF(Table1[[#This Row],[Effect 13]]="Dr.","Yes","No"))</f>
        <v/>
      </c>
      <c r="EL899" t="str">
        <f>IF(Table1[[#This Row],[Ledger 13]]="","",Table1[[#This Row],[Ledger 13]])</f>
        <v/>
      </c>
      <c r="EM899" t="str">
        <f>IF(Table1[[#This Row],[Ledger 13]]="","",IF(Table1[[#This Row],[Effect 13]]="Dr.",-Table1[[#This Row],[Amount 13]],Table1[[#This Row],[Amount 13]]))</f>
        <v/>
      </c>
      <c r="EP899" t="str">
        <f>IF(Table1[[#This Row],[Ledger 14]]="","","No")</f>
        <v/>
      </c>
      <c r="EQ899" t="str">
        <f>IF(Table1[[#This Row],[Ledger 14]]="","",IF(Table1[[#This Row],[Effect 14]]="Dr.","Yes","No"))</f>
        <v/>
      </c>
      <c r="ER899" t="str">
        <f>IF(Table1[[#This Row],[Ledger 14]]="","",Table1[[#This Row],[Ledger 14]])</f>
        <v/>
      </c>
      <c r="ES899" t="str">
        <f>IF(Table1[[#This Row],[Ledger 14]]="","",IF(Table1[[#This Row],[Effect 14]]="Dr.",-Table1[[#This Row],[Amount 14]],Table1[[#This Row],[Amount 14]]))</f>
        <v/>
      </c>
      <c r="EV899" t="str">
        <f>IF(Table1[[#This Row],[Ledger 15]]="","","No")</f>
        <v/>
      </c>
      <c r="EW899" t="str">
        <f>IF(Table1[[#This Row],[Ledger 15]]="","",IF(Table1[[#This Row],[Effect 15]]="Dr.","Yes","No"))</f>
        <v/>
      </c>
      <c r="EX899" t="str">
        <f>IF(Table1[[#This Row],[Ledger 15]]="","",Table1[[#This Row],[Ledger 15]])</f>
        <v/>
      </c>
      <c r="EY899" t="str">
        <f>IF(Table1[[#This Row],[Ledger 15]]="","",IF(Table1[[#This Row],[Effect 15]]="Dr.",-Table1[[#This Row],[Amount 15]],Table1[[#This Row],[Amount 15]]))</f>
        <v/>
      </c>
      <c r="FD8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899">
        <f>IF(Table1[[#This Row],[Date]]="",0,IF(AND(Table1[[#This Row],[Date]]&gt;=$FE$2,Table1[[#This Row],[Date]]&lt;=$FE$3),0,1))</f>
        <v>0</v>
      </c>
      <c r="FF899">
        <f>IF(Table1[[#This Row],[Date]]="",0,IF(TYPE(VLOOKUP(Table1[[#This Row],[Voucher Type]],Table1[[#All],[Voucher Type Master]],1,FALSE))=16,1,0))</f>
        <v>0</v>
      </c>
      <c r="FG899">
        <f>IF(TYPE(IF(Table1[[#This Row],[Date]]="",0,IF(VLOOKUP(Table1[[#This Row],[Voucher Type]],$FY$5:$FZ$13,2,0)=Table1[[#This Row],[Effect 1]],0,1)))=16,1,0)</f>
        <v>0</v>
      </c>
      <c r="FH8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899">
        <f>IF(LEN(Table1[[#This Row],[Ledger 1]])&gt;0,IF(TYPE(VLOOKUP(Table1[[#This Row],[Ledger 1]],GZ:GZ,1,0))=16,1,0),0)</f>
        <v>0</v>
      </c>
      <c r="FJ899">
        <f>IF(LEN(Table1[[#This Row],[Ledger 2]])&gt;0,IF(TYPE(VLOOKUP(Table1[[#This Row],[Ledger 2]],GZ:GZ,1,0))=16,1,0),0)</f>
        <v>0</v>
      </c>
      <c r="FK899">
        <f>IF(LEN(Table1[[#This Row],[Ledger 3]])&gt;0,IF(TYPE(VLOOKUP(Table1[[#This Row],[Ledger 3]],GZ:GZ,1,0))=16,1,0),0)</f>
        <v>0</v>
      </c>
      <c r="FL899">
        <f>IF(LEN(Table1[[#This Row],[Ledger 4]])&gt;0,IF(TYPE(VLOOKUP(Table1[[#This Row],[Ledger 4]],GZ:GZ,1,0))=16,1,0),0)</f>
        <v>0</v>
      </c>
      <c r="FM899">
        <f>IF(LEN(Table1[[#This Row],[Ledger 5]])&gt;0,IF(TYPE(VLOOKUP(Table1[[#This Row],[Ledger 5]],GZ:GZ,1,0))=16,1,0),0)</f>
        <v>0</v>
      </c>
      <c r="FN899">
        <f>IF(LEN(Table1[[#This Row],[Ledger 6]])&gt;0,IF(TYPE(VLOOKUP(Table1[[#This Row],[Ledger 6]],$GZ:$GZ,1,0))=16,1,0),0)</f>
        <v>0</v>
      </c>
      <c r="FO899">
        <f>IF(LEN(Table1[[#This Row],[Ledger 7]])&gt;0,IF(TYPE(VLOOKUP(Table1[[#This Row],[Ledger 7]],$GZ:$GZ,1,0))=16,1,0),0)</f>
        <v>0</v>
      </c>
      <c r="FP899">
        <f>IF(LEN(Table1[[#This Row],[Ledger 8]])&gt;0,IF(TYPE(VLOOKUP(Table1[[#This Row],[Ledger 8]],$GZ:$GZ,1,0))=16,1,0),0)</f>
        <v>0</v>
      </c>
      <c r="FQ899">
        <f>IF(LEN(Table1[[#This Row],[Ledger 9]])&gt;0,IF(TYPE(VLOOKUP(Table1[[#This Row],[Ledger 9]],$GZ:$GZ,1,0))=16,1,0),0)</f>
        <v>0</v>
      </c>
      <c r="FR899">
        <f>IF(LEN(Table1[[#This Row],[Ledger 10]])&gt;0,IF(TYPE(VLOOKUP(Table1[[#This Row],[Ledger 10]],$GZ:$GZ,1,0))=16,1,0),0)</f>
        <v>0</v>
      </c>
      <c r="FS899">
        <f>IF(LEN(Table1[[#This Row],[Ledger 11]])&gt;0,IF(TYPE(VLOOKUP(Table1[[#This Row],[Ledger 11]],$GZ:$GZ,1,0))=16,1,0),0)</f>
        <v>0</v>
      </c>
      <c r="FT899">
        <f>IF(LEN(Table1[[#This Row],[Ledger 12]])&gt;0,IF(TYPE(VLOOKUP(Table1[[#This Row],[Ledger 12]],$GZ:$GZ,1,0))=16,1,0),0)</f>
        <v>0</v>
      </c>
      <c r="FU899">
        <f>IF(LEN(Table1[[#This Row],[Ledger 13]])&gt;0,IF(TYPE(VLOOKUP(Table1[[#This Row],[Ledger 13]],$GZ:$GZ,1,0))=16,1,0),0)</f>
        <v>0</v>
      </c>
      <c r="FV899">
        <f>IF(LEN(Table1[[#This Row],[Ledger 14]])&gt;0,IF(TYPE(VLOOKUP(Table1[[#This Row],[Ledger 14]],$GZ:$GZ,1,0))=16,1,0),0)</f>
        <v>0</v>
      </c>
      <c r="FW899">
        <f>IF(LEN(Table1[[#This Row],[Ledger 15]])&gt;0,IF(TYPE(VLOOKUP(Table1[[#This Row],[Ledger 15]],$GZ:$GZ,1,0))=16,1,0),0)</f>
        <v>0</v>
      </c>
    </row>
    <row r="900" spans="4:179" ht="33" customHeight="1" x14ac:dyDescent="0.45">
      <c r="D900" s="8">
        <f t="shared" si="22"/>
        <v>895</v>
      </c>
      <c r="E900" s="32"/>
      <c r="F900" s="34"/>
      <c r="G900" s="34"/>
      <c r="H900" s="34"/>
      <c r="I900" s="34"/>
      <c r="J900" s="38"/>
      <c r="K900" s="33"/>
      <c r="L900" s="36"/>
      <c r="M900" s="35"/>
      <c r="N900" s="34"/>
      <c r="O900" s="41"/>
      <c r="P900" s="35"/>
      <c r="Q900" s="34"/>
      <c r="R900" s="37"/>
      <c r="S900" s="35"/>
      <c r="T900" s="34"/>
      <c r="U900" s="37"/>
      <c r="V900" s="35"/>
      <c r="W900" s="34"/>
      <c r="X900" s="37"/>
      <c r="Y900" s="35"/>
      <c r="Z900" s="34"/>
      <c r="AA900" s="37"/>
      <c r="AB900" s="35"/>
      <c r="AC900" s="34"/>
      <c r="AD900" s="37"/>
      <c r="AE900" s="35"/>
      <c r="AF900" s="34"/>
      <c r="AG900" s="37"/>
      <c r="AH900" s="35"/>
      <c r="AI900" s="34"/>
      <c r="AJ900" s="37"/>
      <c r="AK900" s="35"/>
      <c r="AL900" s="34"/>
      <c r="AM900" s="37"/>
      <c r="AN900" s="35"/>
      <c r="AO900" s="34"/>
      <c r="AP900" s="37"/>
      <c r="AQ900" s="35"/>
      <c r="AR900" s="34"/>
      <c r="AS900" s="37"/>
      <c r="AT900" s="35"/>
      <c r="AU900" s="34"/>
      <c r="AV900" s="37"/>
      <c r="AW900" s="35"/>
      <c r="AX900" s="34"/>
      <c r="AY900" s="37"/>
      <c r="AZ900" s="35"/>
      <c r="BA900" s="34"/>
      <c r="BB900" s="37"/>
      <c r="BC9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0" s="7"/>
      <c r="BF900" t="str">
        <f>IF(Table1[[#This Row],[Date]]="","","&amp;lt;VOUCHER REMOTEID="&amp;""""&amp;$A$11&amp;$A$13&amp;ROW()&amp;""""&amp;" VCHTYPE="""&amp;F900&amp;""" ACTION="""&amp;"Create"&amp;"""&amp;gt;")</f>
        <v/>
      </c>
      <c r="BG900" t="str">
        <f>IF(Table1[[#This Row],[Date]]="","",TEXT(Table1[[#This Row],[Date]],"yyyymmdd"))</f>
        <v/>
      </c>
      <c r="BH900" t="str">
        <f>Table1[[#This Row],[Date2]]</f>
        <v/>
      </c>
      <c r="BI900" t="str">
        <f>IF(Table1[[#This Row],[Date]]="","",Table1[[#This Row],[Voucher Type]])</f>
        <v/>
      </c>
      <c r="BJ900" t="str">
        <f>IF(Table1[[#This Row],[Ref No / Invoice No]]="","",Table1[[#This Row],[Ref No / Invoice No]])</f>
        <v/>
      </c>
      <c r="BK900" t="str">
        <f>IF(Table1[[#This Row],[Voucher No]]="","",Table1[[#This Row],[Voucher No]])</f>
        <v/>
      </c>
      <c r="BL900" t="str">
        <f>IF(Table1[[#This Row],[Date]]="","",Table1[[#This Row],[Narration]])</f>
        <v/>
      </c>
      <c r="BM900" t="str">
        <f>IF(Table1[[#This Row],[Date]]="","",$A$11&amp;$A$13&amp;ROW())</f>
        <v/>
      </c>
      <c r="BN900" t="str">
        <f>IF(Table1[[#This Row],[Date]]="","",$A$13)</f>
        <v/>
      </c>
      <c r="BP900" t="str">
        <f>IF(Table1[[#This Row],[Ledger 1]]="","","No")</f>
        <v/>
      </c>
      <c r="BQ900" t="str">
        <f>IF(Table1[[#This Row],[Date]]="","",IF(Table1[[#This Row],[Effect 1]]="Dr.","Yes","No"))</f>
        <v/>
      </c>
      <c r="BR900" t="str">
        <f>IF(Table1[[#This Row],[Date]]="","",Table1[[#This Row],[Ledger 1]])</f>
        <v/>
      </c>
      <c r="BS900" t="str">
        <f>IF(Table1[[#This Row],[Date]]="","",IF(Table1[[#This Row],[Effect 1]]="Dr.",-Table1[[#This Row],[Amount 1]],Table1[[#This Row],[Amount 1]]))</f>
        <v/>
      </c>
      <c r="BV900" t="str">
        <f>IF(Table1[[#This Row],[Ledger 2]]="","","No")</f>
        <v/>
      </c>
      <c r="BW900" t="str">
        <f>IF(Table1[[#This Row],[Date]]="","",IF(Table1[[#This Row],[Effect 2]]="Dr.","Yes","No"))</f>
        <v/>
      </c>
      <c r="BX900" t="str">
        <f>IF(Table1[[#This Row],[Date]]="","",Table1[[#This Row],[Ledger 2]])</f>
        <v/>
      </c>
      <c r="BY900" t="str">
        <f>IF(Table1[[#This Row],[Date]]="","",IF(Table1[[#This Row],[Effect 2]]="Dr.",-Table1[[#This Row],[Amount 2]],Table1[[#This Row],[Amount 2]]))</f>
        <v/>
      </c>
      <c r="CB900" t="str">
        <f>IF(Table1[[#This Row],[Ledger 3]]="","","No")</f>
        <v/>
      </c>
      <c r="CC900" t="str">
        <f>IF(Table1[[#This Row],[Ledger 3]]="","",IF(Table1[[#This Row],[Effect 3]]="Dr.","Yes","No"))</f>
        <v/>
      </c>
      <c r="CD900" t="str">
        <f>IF(Table1[[#This Row],[Ledger 3]]="","",Table1[[#This Row],[Ledger 3]])</f>
        <v/>
      </c>
      <c r="CE900" t="str">
        <f>IF(Table1[[#This Row],[Ledger 3]]="","",IF(Table1[[#This Row],[Effect 3]]="Dr.",-Table1[[#This Row],[Amount 3]],Table1[[#This Row],[Amount 3]]))</f>
        <v/>
      </c>
      <c r="CH900" t="str">
        <f>IF(Table1[[#This Row],[Ledger 4]]="","","No")</f>
        <v/>
      </c>
      <c r="CI900" t="str">
        <f>IF(Table1[[#This Row],[Ledger 4]]="","",IF(Table1[[#This Row],[Effect 4]]="Dr.","Yes","No"))</f>
        <v/>
      </c>
      <c r="CJ900" t="str">
        <f>IF(Table1[[#This Row],[Ledger 4]]="","",Table1[[#This Row],[Ledger 4]])</f>
        <v/>
      </c>
      <c r="CK900" t="str">
        <f>IF(Table1[[#This Row],[Ledger 4]]="","",IF(Table1[[#This Row],[Effect 4]]="Dr.",-Table1[[#This Row],[Amount 4]],Table1[[#This Row],[Amount 4]]))</f>
        <v/>
      </c>
      <c r="CN900" t="str">
        <f>IF(Table1[[#This Row],[Ledger 5]]="","","No")</f>
        <v/>
      </c>
      <c r="CO900" t="str">
        <f>IF(Table1[[#This Row],[Ledger 5]]="","",IF(Table1[[#This Row],[Effect 5]]="Dr.","Yes","No"))</f>
        <v/>
      </c>
      <c r="CP900" t="str">
        <f>IF(Table1[[#This Row],[Ledger 5]]="","",Table1[[#This Row],[Ledger 5]])</f>
        <v/>
      </c>
      <c r="CQ900" t="str">
        <f>IF(Table1[[#This Row],[Ledger 5]]="","",IF(Table1[[#This Row],[Effect 5]]="Dr.",-Table1[[#This Row],[Amount 5]],Table1[[#This Row],[Amount 5]]))</f>
        <v/>
      </c>
      <c r="CT900" t="str">
        <f>IF(Table1[[#This Row],[Ledger 6]]="","","No")</f>
        <v/>
      </c>
      <c r="CU900" t="str">
        <f>IF(Table1[[#This Row],[Ledger 6]]="","",IF(Table1[[#This Row],[Effect 6]]="Dr.","Yes","No"))</f>
        <v/>
      </c>
      <c r="CV900" t="str">
        <f>IF(Table1[[#This Row],[Ledger 6]]="","",Table1[[#This Row],[Ledger 6]])</f>
        <v/>
      </c>
      <c r="CW900" t="str">
        <f>IF(Table1[[#This Row],[Ledger 6]]="","",IF(Table1[[#This Row],[Effect 6]]="Dr.",-Table1[[#This Row],[Amount 6]],Table1[[#This Row],[Amount 6]]))</f>
        <v/>
      </c>
      <c r="CZ900" t="str">
        <f>IF(Table1[[#This Row],[Ledger 7]]="","","No")</f>
        <v/>
      </c>
      <c r="DA900" t="str">
        <f>IF(Table1[[#This Row],[Ledger 7]]="","",IF(Table1[[#This Row],[Effect 7]]="Dr.","Yes","No"))</f>
        <v/>
      </c>
      <c r="DB900" t="str">
        <f>IF(Table1[[#This Row],[Ledger 7]]="","",Table1[[#This Row],[Ledger 7]])</f>
        <v/>
      </c>
      <c r="DC900" t="str">
        <f>IF(Table1[[#This Row],[Ledger 7]]="","",IF(Table1[[#This Row],[Effect 7]]="Dr.",-Table1[[#This Row],[Amount 7]],Table1[[#This Row],[Amount 7]]))</f>
        <v/>
      </c>
      <c r="DF900" t="str">
        <f>IF(Table1[[#This Row],[Ledger 8]]="","","No")</f>
        <v/>
      </c>
      <c r="DG900" t="str">
        <f>IF(Table1[[#This Row],[Ledger 8]]="","",IF(Table1[[#This Row],[Effect 8]]="Dr.","Yes","No"))</f>
        <v/>
      </c>
      <c r="DH900" t="str">
        <f>IF(Table1[[#This Row],[Ledger 8]]="","",Table1[[#This Row],[Ledger 8]])</f>
        <v/>
      </c>
      <c r="DI900" t="str">
        <f>IF(Table1[[#This Row],[Ledger 8]]="","",IF(Table1[[#This Row],[Effect 8]]="Dr.",-Table1[[#This Row],[Amount 8]],Table1[[#This Row],[Amount 8]]))</f>
        <v/>
      </c>
      <c r="DL900" t="str">
        <f>IF(Table1[[#This Row],[Ledger 9]]="","","No")</f>
        <v/>
      </c>
      <c r="DM900" t="str">
        <f>IF(Table1[[#This Row],[Ledger 9]]="","",IF(Table1[[#This Row],[Effect 9]]="Dr.","Yes","No"))</f>
        <v/>
      </c>
      <c r="DN900" t="str">
        <f>IF(Table1[[#This Row],[Ledger 9]]="","",Table1[[#This Row],[Ledger 9]])</f>
        <v/>
      </c>
      <c r="DO900" t="str">
        <f>IF(Table1[[#This Row],[Ledger 9]]="","",IF(Table1[[#This Row],[Effect 9]]="Dr.",-Table1[[#This Row],[Amount 9]],Table1[[#This Row],[Amount 9]]))</f>
        <v/>
      </c>
      <c r="DR900" t="str">
        <f>IF(Table1[[#This Row],[Ledger 10]]="","","No")</f>
        <v/>
      </c>
      <c r="DS900" t="str">
        <f>IF(Table1[[#This Row],[Ledger 10]]="","",IF(Table1[[#This Row],[Effect 10]]="Dr.","Yes","No"))</f>
        <v/>
      </c>
      <c r="DT900" t="str">
        <f>IF(Table1[[#This Row],[Ledger 10]]="","",Table1[[#This Row],[Ledger 10]])</f>
        <v/>
      </c>
      <c r="DU900" t="str">
        <f>IF(Table1[[#This Row],[Ledger 10]]="","",IF(Table1[[#This Row],[Effect 10]]="Dr.",-Table1[[#This Row],[Amount 10]],Table1[[#This Row],[Amount 10]]))</f>
        <v/>
      </c>
      <c r="DX900" t="str">
        <f>IF(Table1[[#This Row],[Ledger 11]]="","","No")</f>
        <v/>
      </c>
      <c r="DY900" t="str">
        <f>IF(Table1[[#This Row],[Ledger 11]]="","",IF(Table1[[#This Row],[Effect 11]]="Dr.","Yes","No"))</f>
        <v/>
      </c>
      <c r="DZ900" t="str">
        <f>IF(Table1[[#This Row],[Ledger 11]]="","",Table1[[#This Row],[Ledger 11]])</f>
        <v/>
      </c>
      <c r="EA900" t="str">
        <f>IF(Table1[[#This Row],[Ledger 11]]="","",IF(Table1[[#This Row],[Effect 11]]="Dr.",-Table1[[#This Row],[Amount 11]],Table1[[#This Row],[Amount 11]]))</f>
        <v/>
      </c>
      <c r="ED900" t="str">
        <f>IF(Table1[[#This Row],[Ledger 12]]="","","No")</f>
        <v/>
      </c>
      <c r="EE900" t="str">
        <f>IF(Table1[[#This Row],[Ledger 12]]="","",IF(Table1[[#This Row],[Effect 12]]="Dr.","Yes","No"))</f>
        <v/>
      </c>
      <c r="EF900" t="str">
        <f>IF(Table1[[#This Row],[Ledger 12]]="","",Table1[[#This Row],[Ledger 12]])</f>
        <v/>
      </c>
      <c r="EG900" t="str">
        <f>IF(Table1[[#This Row],[Ledger 12]]="","",IF(Table1[[#This Row],[Effect 12]]="Dr.",-Table1[[#This Row],[Amount 12]],Table1[[#This Row],[Amount 12]]))</f>
        <v/>
      </c>
      <c r="EJ900" t="str">
        <f>IF(Table1[[#This Row],[Ledger 13]]="","","No")</f>
        <v/>
      </c>
      <c r="EK900" t="str">
        <f>IF(Table1[[#This Row],[Ledger 13]]="","",IF(Table1[[#This Row],[Effect 13]]="Dr.","Yes","No"))</f>
        <v/>
      </c>
      <c r="EL900" t="str">
        <f>IF(Table1[[#This Row],[Ledger 13]]="","",Table1[[#This Row],[Ledger 13]])</f>
        <v/>
      </c>
      <c r="EM900" t="str">
        <f>IF(Table1[[#This Row],[Ledger 13]]="","",IF(Table1[[#This Row],[Effect 13]]="Dr.",-Table1[[#This Row],[Amount 13]],Table1[[#This Row],[Amount 13]]))</f>
        <v/>
      </c>
      <c r="EP900" t="str">
        <f>IF(Table1[[#This Row],[Ledger 14]]="","","No")</f>
        <v/>
      </c>
      <c r="EQ900" t="str">
        <f>IF(Table1[[#This Row],[Ledger 14]]="","",IF(Table1[[#This Row],[Effect 14]]="Dr.","Yes","No"))</f>
        <v/>
      </c>
      <c r="ER900" t="str">
        <f>IF(Table1[[#This Row],[Ledger 14]]="","",Table1[[#This Row],[Ledger 14]])</f>
        <v/>
      </c>
      <c r="ES900" t="str">
        <f>IF(Table1[[#This Row],[Ledger 14]]="","",IF(Table1[[#This Row],[Effect 14]]="Dr.",-Table1[[#This Row],[Amount 14]],Table1[[#This Row],[Amount 14]]))</f>
        <v/>
      </c>
      <c r="EV900" t="str">
        <f>IF(Table1[[#This Row],[Ledger 15]]="","","No")</f>
        <v/>
      </c>
      <c r="EW900" t="str">
        <f>IF(Table1[[#This Row],[Ledger 15]]="","",IF(Table1[[#This Row],[Effect 15]]="Dr.","Yes","No"))</f>
        <v/>
      </c>
      <c r="EX900" t="str">
        <f>IF(Table1[[#This Row],[Ledger 15]]="","",Table1[[#This Row],[Ledger 15]])</f>
        <v/>
      </c>
      <c r="EY900" t="str">
        <f>IF(Table1[[#This Row],[Ledger 15]]="","",IF(Table1[[#This Row],[Effect 15]]="Dr.",-Table1[[#This Row],[Amount 15]],Table1[[#This Row],[Amount 15]]))</f>
        <v/>
      </c>
      <c r="FD9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0">
        <f>IF(Table1[[#This Row],[Date]]="",0,IF(AND(Table1[[#This Row],[Date]]&gt;=$FE$2,Table1[[#This Row],[Date]]&lt;=$FE$3),0,1))</f>
        <v>0</v>
      </c>
      <c r="FF900">
        <f>IF(Table1[[#This Row],[Date]]="",0,IF(TYPE(VLOOKUP(Table1[[#This Row],[Voucher Type]],Table1[[#All],[Voucher Type Master]],1,FALSE))=16,1,0))</f>
        <v>0</v>
      </c>
      <c r="FG900">
        <f>IF(TYPE(IF(Table1[[#This Row],[Date]]="",0,IF(VLOOKUP(Table1[[#This Row],[Voucher Type]],$FY$5:$FZ$13,2,0)=Table1[[#This Row],[Effect 1]],0,1)))=16,1,0)</f>
        <v>0</v>
      </c>
      <c r="FH9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0">
        <f>IF(LEN(Table1[[#This Row],[Ledger 1]])&gt;0,IF(TYPE(VLOOKUP(Table1[[#This Row],[Ledger 1]],GZ:GZ,1,0))=16,1,0),0)</f>
        <v>0</v>
      </c>
      <c r="FJ900">
        <f>IF(LEN(Table1[[#This Row],[Ledger 2]])&gt;0,IF(TYPE(VLOOKUP(Table1[[#This Row],[Ledger 2]],GZ:GZ,1,0))=16,1,0),0)</f>
        <v>0</v>
      </c>
      <c r="FK900">
        <f>IF(LEN(Table1[[#This Row],[Ledger 3]])&gt;0,IF(TYPE(VLOOKUP(Table1[[#This Row],[Ledger 3]],GZ:GZ,1,0))=16,1,0),0)</f>
        <v>0</v>
      </c>
      <c r="FL900">
        <f>IF(LEN(Table1[[#This Row],[Ledger 4]])&gt;0,IF(TYPE(VLOOKUP(Table1[[#This Row],[Ledger 4]],GZ:GZ,1,0))=16,1,0),0)</f>
        <v>0</v>
      </c>
      <c r="FM900">
        <f>IF(LEN(Table1[[#This Row],[Ledger 5]])&gt;0,IF(TYPE(VLOOKUP(Table1[[#This Row],[Ledger 5]],GZ:GZ,1,0))=16,1,0),0)</f>
        <v>0</v>
      </c>
      <c r="FN900">
        <f>IF(LEN(Table1[[#This Row],[Ledger 6]])&gt;0,IF(TYPE(VLOOKUP(Table1[[#This Row],[Ledger 6]],$GZ:$GZ,1,0))=16,1,0),0)</f>
        <v>0</v>
      </c>
      <c r="FO900">
        <f>IF(LEN(Table1[[#This Row],[Ledger 7]])&gt;0,IF(TYPE(VLOOKUP(Table1[[#This Row],[Ledger 7]],$GZ:$GZ,1,0))=16,1,0),0)</f>
        <v>0</v>
      </c>
      <c r="FP900">
        <f>IF(LEN(Table1[[#This Row],[Ledger 8]])&gt;0,IF(TYPE(VLOOKUP(Table1[[#This Row],[Ledger 8]],$GZ:$GZ,1,0))=16,1,0),0)</f>
        <v>0</v>
      </c>
      <c r="FQ900">
        <f>IF(LEN(Table1[[#This Row],[Ledger 9]])&gt;0,IF(TYPE(VLOOKUP(Table1[[#This Row],[Ledger 9]],$GZ:$GZ,1,0))=16,1,0),0)</f>
        <v>0</v>
      </c>
      <c r="FR900">
        <f>IF(LEN(Table1[[#This Row],[Ledger 10]])&gt;0,IF(TYPE(VLOOKUP(Table1[[#This Row],[Ledger 10]],$GZ:$GZ,1,0))=16,1,0),0)</f>
        <v>0</v>
      </c>
      <c r="FS900">
        <f>IF(LEN(Table1[[#This Row],[Ledger 11]])&gt;0,IF(TYPE(VLOOKUP(Table1[[#This Row],[Ledger 11]],$GZ:$GZ,1,0))=16,1,0),0)</f>
        <v>0</v>
      </c>
      <c r="FT900">
        <f>IF(LEN(Table1[[#This Row],[Ledger 12]])&gt;0,IF(TYPE(VLOOKUP(Table1[[#This Row],[Ledger 12]],$GZ:$GZ,1,0))=16,1,0),0)</f>
        <v>0</v>
      </c>
      <c r="FU900">
        <f>IF(LEN(Table1[[#This Row],[Ledger 13]])&gt;0,IF(TYPE(VLOOKUP(Table1[[#This Row],[Ledger 13]],$GZ:$GZ,1,0))=16,1,0),0)</f>
        <v>0</v>
      </c>
      <c r="FV900">
        <f>IF(LEN(Table1[[#This Row],[Ledger 14]])&gt;0,IF(TYPE(VLOOKUP(Table1[[#This Row],[Ledger 14]],$GZ:$GZ,1,0))=16,1,0),0)</f>
        <v>0</v>
      </c>
      <c r="FW900">
        <f>IF(LEN(Table1[[#This Row],[Ledger 15]])&gt;0,IF(TYPE(VLOOKUP(Table1[[#This Row],[Ledger 15]],$GZ:$GZ,1,0))=16,1,0),0)</f>
        <v>0</v>
      </c>
    </row>
    <row r="901" spans="4:179" ht="33" customHeight="1" x14ac:dyDescent="0.45">
      <c r="D901" s="8">
        <f t="shared" si="22"/>
        <v>896</v>
      </c>
      <c r="E901" s="32"/>
      <c r="F901" s="34"/>
      <c r="G901" s="34"/>
      <c r="H901" s="34"/>
      <c r="I901" s="34"/>
      <c r="J901" s="38"/>
      <c r="K901" s="33"/>
      <c r="L901" s="36"/>
      <c r="M901" s="35"/>
      <c r="N901" s="34"/>
      <c r="O901" s="41"/>
      <c r="P901" s="35"/>
      <c r="Q901" s="34"/>
      <c r="R901" s="37"/>
      <c r="S901" s="35"/>
      <c r="T901" s="34"/>
      <c r="U901" s="37"/>
      <c r="V901" s="35"/>
      <c r="W901" s="34"/>
      <c r="X901" s="37"/>
      <c r="Y901" s="35"/>
      <c r="Z901" s="34"/>
      <c r="AA901" s="37"/>
      <c r="AB901" s="35"/>
      <c r="AC901" s="34"/>
      <c r="AD901" s="37"/>
      <c r="AE901" s="35"/>
      <c r="AF901" s="34"/>
      <c r="AG901" s="37"/>
      <c r="AH901" s="35"/>
      <c r="AI901" s="34"/>
      <c r="AJ901" s="37"/>
      <c r="AK901" s="35"/>
      <c r="AL901" s="34"/>
      <c r="AM901" s="37"/>
      <c r="AN901" s="35"/>
      <c r="AO901" s="34"/>
      <c r="AP901" s="37"/>
      <c r="AQ901" s="35"/>
      <c r="AR901" s="34"/>
      <c r="AS901" s="37"/>
      <c r="AT901" s="35"/>
      <c r="AU901" s="34"/>
      <c r="AV901" s="37"/>
      <c r="AW901" s="35"/>
      <c r="AX901" s="34"/>
      <c r="AY901" s="37"/>
      <c r="AZ901" s="35"/>
      <c r="BA901" s="34"/>
      <c r="BB901" s="37"/>
      <c r="BC9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1" s="7"/>
      <c r="BF901" t="str">
        <f>IF(Table1[[#This Row],[Date]]="","","&amp;lt;VOUCHER REMOTEID="&amp;""""&amp;$A$11&amp;$A$13&amp;ROW()&amp;""""&amp;" VCHTYPE="""&amp;F901&amp;""" ACTION="""&amp;"Create"&amp;"""&amp;gt;")</f>
        <v/>
      </c>
      <c r="BG901" t="str">
        <f>IF(Table1[[#This Row],[Date]]="","",TEXT(Table1[[#This Row],[Date]],"yyyymmdd"))</f>
        <v/>
      </c>
      <c r="BH901" t="str">
        <f>Table1[[#This Row],[Date2]]</f>
        <v/>
      </c>
      <c r="BI901" t="str">
        <f>IF(Table1[[#This Row],[Date]]="","",Table1[[#This Row],[Voucher Type]])</f>
        <v/>
      </c>
      <c r="BJ901" t="str">
        <f>IF(Table1[[#This Row],[Ref No / Invoice No]]="","",Table1[[#This Row],[Ref No / Invoice No]])</f>
        <v/>
      </c>
      <c r="BK901" t="str">
        <f>IF(Table1[[#This Row],[Voucher No]]="","",Table1[[#This Row],[Voucher No]])</f>
        <v/>
      </c>
      <c r="BL901" t="str">
        <f>IF(Table1[[#This Row],[Date]]="","",Table1[[#This Row],[Narration]])</f>
        <v/>
      </c>
      <c r="BM901" t="str">
        <f>IF(Table1[[#This Row],[Date]]="","",$A$11&amp;$A$13&amp;ROW())</f>
        <v/>
      </c>
      <c r="BN901" t="str">
        <f>IF(Table1[[#This Row],[Date]]="","",$A$13)</f>
        <v/>
      </c>
      <c r="BP901" t="str">
        <f>IF(Table1[[#This Row],[Ledger 1]]="","","No")</f>
        <v/>
      </c>
      <c r="BQ901" t="str">
        <f>IF(Table1[[#This Row],[Date]]="","",IF(Table1[[#This Row],[Effect 1]]="Dr.","Yes","No"))</f>
        <v/>
      </c>
      <c r="BR901" t="str">
        <f>IF(Table1[[#This Row],[Date]]="","",Table1[[#This Row],[Ledger 1]])</f>
        <v/>
      </c>
      <c r="BS901" t="str">
        <f>IF(Table1[[#This Row],[Date]]="","",IF(Table1[[#This Row],[Effect 1]]="Dr.",-Table1[[#This Row],[Amount 1]],Table1[[#This Row],[Amount 1]]))</f>
        <v/>
      </c>
      <c r="BV901" t="str">
        <f>IF(Table1[[#This Row],[Ledger 2]]="","","No")</f>
        <v/>
      </c>
      <c r="BW901" t="str">
        <f>IF(Table1[[#This Row],[Date]]="","",IF(Table1[[#This Row],[Effect 2]]="Dr.","Yes","No"))</f>
        <v/>
      </c>
      <c r="BX901" t="str">
        <f>IF(Table1[[#This Row],[Date]]="","",Table1[[#This Row],[Ledger 2]])</f>
        <v/>
      </c>
      <c r="BY901" t="str">
        <f>IF(Table1[[#This Row],[Date]]="","",IF(Table1[[#This Row],[Effect 2]]="Dr.",-Table1[[#This Row],[Amount 2]],Table1[[#This Row],[Amount 2]]))</f>
        <v/>
      </c>
      <c r="CB901" t="str">
        <f>IF(Table1[[#This Row],[Ledger 3]]="","","No")</f>
        <v/>
      </c>
      <c r="CC901" t="str">
        <f>IF(Table1[[#This Row],[Ledger 3]]="","",IF(Table1[[#This Row],[Effect 3]]="Dr.","Yes","No"))</f>
        <v/>
      </c>
      <c r="CD901" t="str">
        <f>IF(Table1[[#This Row],[Ledger 3]]="","",Table1[[#This Row],[Ledger 3]])</f>
        <v/>
      </c>
      <c r="CE901" t="str">
        <f>IF(Table1[[#This Row],[Ledger 3]]="","",IF(Table1[[#This Row],[Effect 3]]="Dr.",-Table1[[#This Row],[Amount 3]],Table1[[#This Row],[Amount 3]]))</f>
        <v/>
      </c>
      <c r="CH901" t="str">
        <f>IF(Table1[[#This Row],[Ledger 4]]="","","No")</f>
        <v/>
      </c>
      <c r="CI901" t="str">
        <f>IF(Table1[[#This Row],[Ledger 4]]="","",IF(Table1[[#This Row],[Effect 4]]="Dr.","Yes","No"))</f>
        <v/>
      </c>
      <c r="CJ901" t="str">
        <f>IF(Table1[[#This Row],[Ledger 4]]="","",Table1[[#This Row],[Ledger 4]])</f>
        <v/>
      </c>
      <c r="CK901" t="str">
        <f>IF(Table1[[#This Row],[Ledger 4]]="","",IF(Table1[[#This Row],[Effect 4]]="Dr.",-Table1[[#This Row],[Amount 4]],Table1[[#This Row],[Amount 4]]))</f>
        <v/>
      </c>
      <c r="CN901" t="str">
        <f>IF(Table1[[#This Row],[Ledger 5]]="","","No")</f>
        <v/>
      </c>
      <c r="CO901" t="str">
        <f>IF(Table1[[#This Row],[Ledger 5]]="","",IF(Table1[[#This Row],[Effect 5]]="Dr.","Yes","No"))</f>
        <v/>
      </c>
      <c r="CP901" t="str">
        <f>IF(Table1[[#This Row],[Ledger 5]]="","",Table1[[#This Row],[Ledger 5]])</f>
        <v/>
      </c>
      <c r="CQ901" t="str">
        <f>IF(Table1[[#This Row],[Ledger 5]]="","",IF(Table1[[#This Row],[Effect 5]]="Dr.",-Table1[[#This Row],[Amount 5]],Table1[[#This Row],[Amount 5]]))</f>
        <v/>
      </c>
      <c r="CT901" t="str">
        <f>IF(Table1[[#This Row],[Ledger 6]]="","","No")</f>
        <v/>
      </c>
      <c r="CU901" t="str">
        <f>IF(Table1[[#This Row],[Ledger 6]]="","",IF(Table1[[#This Row],[Effect 6]]="Dr.","Yes","No"))</f>
        <v/>
      </c>
      <c r="CV901" t="str">
        <f>IF(Table1[[#This Row],[Ledger 6]]="","",Table1[[#This Row],[Ledger 6]])</f>
        <v/>
      </c>
      <c r="CW901" t="str">
        <f>IF(Table1[[#This Row],[Ledger 6]]="","",IF(Table1[[#This Row],[Effect 6]]="Dr.",-Table1[[#This Row],[Amount 6]],Table1[[#This Row],[Amount 6]]))</f>
        <v/>
      </c>
      <c r="CZ901" t="str">
        <f>IF(Table1[[#This Row],[Ledger 7]]="","","No")</f>
        <v/>
      </c>
      <c r="DA901" t="str">
        <f>IF(Table1[[#This Row],[Ledger 7]]="","",IF(Table1[[#This Row],[Effect 7]]="Dr.","Yes","No"))</f>
        <v/>
      </c>
      <c r="DB901" t="str">
        <f>IF(Table1[[#This Row],[Ledger 7]]="","",Table1[[#This Row],[Ledger 7]])</f>
        <v/>
      </c>
      <c r="DC901" t="str">
        <f>IF(Table1[[#This Row],[Ledger 7]]="","",IF(Table1[[#This Row],[Effect 7]]="Dr.",-Table1[[#This Row],[Amount 7]],Table1[[#This Row],[Amount 7]]))</f>
        <v/>
      </c>
      <c r="DF901" t="str">
        <f>IF(Table1[[#This Row],[Ledger 8]]="","","No")</f>
        <v/>
      </c>
      <c r="DG901" t="str">
        <f>IF(Table1[[#This Row],[Ledger 8]]="","",IF(Table1[[#This Row],[Effect 8]]="Dr.","Yes","No"))</f>
        <v/>
      </c>
      <c r="DH901" t="str">
        <f>IF(Table1[[#This Row],[Ledger 8]]="","",Table1[[#This Row],[Ledger 8]])</f>
        <v/>
      </c>
      <c r="DI901" t="str">
        <f>IF(Table1[[#This Row],[Ledger 8]]="","",IF(Table1[[#This Row],[Effect 8]]="Dr.",-Table1[[#This Row],[Amount 8]],Table1[[#This Row],[Amount 8]]))</f>
        <v/>
      </c>
      <c r="DL901" t="str">
        <f>IF(Table1[[#This Row],[Ledger 9]]="","","No")</f>
        <v/>
      </c>
      <c r="DM901" t="str">
        <f>IF(Table1[[#This Row],[Ledger 9]]="","",IF(Table1[[#This Row],[Effect 9]]="Dr.","Yes","No"))</f>
        <v/>
      </c>
      <c r="DN901" t="str">
        <f>IF(Table1[[#This Row],[Ledger 9]]="","",Table1[[#This Row],[Ledger 9]])</f>
        <v/>
      </c>
      <c r="DO901" t="str">
        <f>IF(Table1[[#This Row],[Ledger 9]]="","",IF(Table1[[#This Row],[Effect 9]]="Dr.",-Table1[[#This Row],[Amount 9]],Table1[[#This Row],[Amount 9]]))</f>
        <v/>
      </c>
      <c r="DR901" t="str">
        <f>IF(Table1[[#This Row],[Ledger 10]]="","","No")</f>
        <v/>
      </c>
      <c r="DS901" t="str">
        <f>IF(Table1[[#This Row],[Ledger 10]]="","",IF(Table1[[#This Row],[Effect 10]]="Dr.","Yes","No"))</f>
        <v/>
      </c>
      <c r="DT901" t="str">
        <f>IF(Table1[[#This Row],[Ledger 10]]="","",Table1[[#This Row],[Ledger 10]])</f>
        <v/>
      </c>
      <c r="DU901" t="str">
        <f>IF(Table1[[#This Row],[Ledger 10]]="","",IF(Table1[[#This Row],[Effect 10]]="Dr.",-Table1[[#This Row],[Amount 10]],Table1[[#This Row],[Amount 10]]))</f>
        <v/>
      </c>
      <c r="DX901" t="str">
        <f>IF(Table1[[#This Row],[Ledger 11]]="","","No")</f>
        <v/>
      </c>
      <c r="DY901" t="str">
        <f>IF(Table1[[#This Row],[Ledger 11]]="","",IF(Table1[[#This Row],[Effect 11]]="Dr.","Yes","No"))</f>
        <v/>
      </c>
      <c r="DZ901" t="str">
        <f>IF(Table1[[#This Row],[Ledger 11]]="","",Table1[[#This Row],[Ledger 11]])</f>
        <v/>
      </c>
      <c r="EA901" t="str">
        <f>IF(Table1[[#This Row],[Ledger 11]]="","",IF(Table1[[#This Row],[Effect 11]]="Dr.",-Table1[[#This Row],[Amount 11]],Table1[[#This Row],[Amount 11]]))</f>
        <v/>
      </c>
      <c r="ED901" t="str">
        <f>IF(Table1[[#This Row],[Ledger 12]]="","","No")</f>
        <v/>
      </c>
      <c r="EE901" t="str">
        <f>IF(Table1[[#This Row],[Ledger 12]]="","",IF(Table1[[#This Row],[Effect 12]]="Dr.","Yes","No"))</f>
        <v/>
      </c>
      <c r="EF901" t="str">
        <f>IF(Table1[[#This Row],[Ledger 12]]="","",Table1[[#This Row],[Ledger 12]])</f>
        <v/>
      </c>
      <c r="EG901" t="str">
        <f>IF(Table1[[#This Row],[Ledger 12]]="","",IF(Table1[[#This Row],[Effect 12]]="Dr.",-Table1[[#This Row],[Amount 12]],Table1[[#This Row],[Amount 12]]))</f>
        <v/>
      </c>
      <c r="EJ901" t="str">
        <f>IF(Table1[[#This Row],[Ledger 13]]="","","No")</f>
        <v/>
      </c>
      <c r="EK901" t="str">
        <f>IF(Table1[[#This Row],[Ledger 13]]="","",IF(Table1[[#This Row],[Effect 13]]="Dr.","Yes","No"))</f>
        <v/>
      </c>
      <c r="EL901" t="str">
        <f>IF(Table1[[#This Row],[Ledger 13]]="","",Table1[[#This Row],[Ledger 13]])</f>
        <v/>
      </c>
      <c r="EM901" t="str">
        <f>IF(Table1[[#This Row],[Ledger 13]]="","",IF(Table1[[#This Row],[Effect 13]]="Dr.",-Table1[[#This Row],[Amount 13]],Table1[[#This Row],[Amount 13]]))</f>
        <v/>
      </c>
      <c r="EP901" t="str">
        <f>IF(Table1[[#This Row],[Ledger 14]]="","","No")</f>
        <v/>
      </c>
      <c r="EQ901" t="str">
        <f>IF(Table1[[#This Row],[Ledger 14]]="","",IF(Table1[[#This Row],[Effect 14]]="Dr.","Yes","No"))</f>
        <v/>
      </c>
      <c r="ER901" t="str">
        <f>IF(Table1[[#This Row],[Ledger 14]]="","",Table1[[#This Row],[Ledger 14]])</f>
        <v/>
      </c>
      <c r="ES901" t="str">
        <f>IF(Table1[[#This Row],[Ledger 14]]="","",IF(Table1[[#This Row],[Effect 14]]="Dr.",-Table1[[#This Row],[Amount 14]],Table1[[#This Row],[Amount 14]]))</f>
        <v/>
      </c>
      <c r="EV901" t="str">
        <f>IF(Table1[[#This Row],[Ledger 15]]="","","No")</f>
        <v/>
      </c>
      <c r="EW901" t="str">
        <f>IF(Table1[[#This Row],[Ledger 15]]="","",IF(Table1[[#This Row],[Effect 15]]="Dr.","Yes","No"))</f>
        <v/>
      </c>
      <c r="EX901" t="str">
        <f>IF(Table1[[#This Row],[Ledger 15]]="","",Table1[[#This Row],[Ledger 15]])</f>
        <v/>
      </c>
      <c r="EY901" t="str">
        <f>IF(Table1[[#This Row],[Ledger 15]]="","",IF(Table1[[#This Row],[Effect 15]]="Dr.",-Table1[[#This Row],[Amount 15]],Table1[[#This Row],[Amount 15]]))</f>
        <v/>
      </c>
      <c r="FD9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1">
        <f>IF(Table1[[#This Row],[Date]]="",0,IF(AND(Table1[[#This Row],[Date]]&gt;=$FE$2,Table1[[#This Row],[Date]]&lt;=$FE$3),0,1))</f>
        <v>0</v>
      </c>
      <c r="FF901">
        <f>IF(Table1[[#This Row],[Date]]="",0,IF(TYPE(VLOOKUP(Table1[[#This Row],[Voucher Type]],Table1[[#All],[Voucher Type Master]],1,FALSE))=16,1,0))</f>
        <v>0</v>
      </c>
      <c r="FG901">
        <f>IF(TYPE(IF(Table1[[#This Row],[Date]]="",0,IF(VLOOKUP(Table1[[#This Row],[Voucher Type]],$FY$5:$FZ$13,2,0)=Table1[[#This Row],[Effect 1]],0,1)))=16,1,0)</f>
        <v>0</v>
      </c>
      <c r="FH9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1">
        <f>IF(LEN(Table1[[#This Row],[Ledger 1]])&gt;0,IF(TYPE(VLOOKUP(Table1[[#This Row],[Ledger 1]],GZ:GZ,1,0))=16,1,0),0)</f>
        <v>0</v>
      </c>
      <c r="FJ901">
        <f>IF(LEN(Table1[[#This Row],[Ledger 2]])&gt;0,IF(TYPE(VLOOKUP(Table1[[#This Row],[Ledger 2]],GZ:GZ,1,0))=16,1,0),0)</f>
        <v>0</v>
      </c>
      <c r="FK901">
        <f>IF(LEN(Table1[[#This Row],[Ledger 3]])&gt;0,IF(TYPE(VLOOKUP(Table1[[#This Row],[Ledger 3]],GZ:GZ,1,0))=16,1,0),0)</f>
        <v>0</v>
      </c>
      <c r="FL901">
        <f>IF(LEN(Table1[[#This Row],[Ledger 4]])&gt;0,IF(TYPE(VLOOKUP(Table1[[#This Row],[Ledger 4]],GZ:GZ,1,0))=16,1,0),0)</f>
        <v>0</v>
      </c>
      <c r="FM901">
        <f>IF(LEN(Table1[[#This Row],[Ledger 5]])&gt;0,IF(TYPE(VLOOKUP(Table1[[#This Row],[Ledger 5]],GZ:GZ,1,0))=16,1,0),0)</f>
        <v>0</v>
      </c>
      <c r="FN901">
        <f>IF(LEN(Table1[[#This Row],[Ledger 6]])&gt;0,IF(TYPE(VLOOKUP(Table1[[#This Row],[Ledger 6]],$GZ:$GZ,1,0))=16,1,0),0)</f>
        <v>0</v>
      </c>
      <c r="FO901">
        <f>IF(LEN(Table1[[#This Row],[Ledger 7]])&gt;0,IF(TYPE(VLOOKUP(Table1[[#This Row],[Ledger 7]],$GZ:$GZ,1,0))=16,1,0),0)</f>
        <v>0</v>
      </c>
      <c r="FP901">
        <f>IF(LEN(Table1[[#This Row],[Ledger 8]])&gt;0,IF(TYPE(VLOOKUP(Table1[[#This Row],[Ledger 8]],$GZ:$GZ,1,0))=16,1,0),0)</f>
        <v>0</v>
      </c>
      <c r="FQ901">
        <f>IF(LEN(Table1[[#This Row],[Ledger 9]])&gt;0,IF(TYPE(VLOOKUP(Table1[[#This Row],[Ledger 9]],$GZ:$GZ,1,0))=16,1,0),0)</f>
        <v>0</v>
      </c>
      <c r="FR901">
        <f>IF(LEN(Table1[[#This Row],[Ledger 10]])&gt;0,IF(TYPE(VLOOKUP(Table1[[#This Row],[Ledger 10]],$GZ:$GZ,1,0))=16,1,0),0)</f>
        <v>0</v>
      </c>
      <c r="FS901">
        <f>IF(LEN(Table1[[#This Row],[Ledger 11]])&gt;0,IF(TYPE(VLOOKUP(Table1[[#This Row],[Ledger 11]],$GZ:$GZ,1,0))=16,1,0),0)</f>
        <v>0</v>
      </c>
      <c r="FT901">
        <f>IF(LEN(Table1[[#This Row],[Ledger 12]])&gt;0,IF(TYPE(VLOOKUP(Table1[[#This Row],[Ledger 12]],$GZ:$GZ,1,0))=16,1,0),0)</f>
        <v>0</v>
      </c>
      <c r="FU901">
        <f>IF(LEN(Table1[[#This Row],[Ledger 13]])&gt;0,IF(TYPE(VLOOKUP(Table1[[#This Row],[Ledger 13]],$GZ:$GZ,1,0))=16,1,0),0)</f>
        <v>0</v>
      </c>
      <c r="FV901">
        <f>IF(LEN(Table1[[#This Row],[Ledger 14]])&gt;0,IF(TYPE(VLOOKUP(Table1[[#This Row],[Ledger 14]],$GZ:$GZ,1,0))=16,1,0),0)</f>
        <v>0</v>
      </c>
      <c r="FW901">
        <f>IF(LEN(Table1[[#This Row],[Ledger 15]])&gt;0,IF(TYPE(VLOOKUP(Table1[[#This Row],[Ledger 15]],$GZ:$GZ,1,0))=16,1,0),0)</f>
        <v>0</v>
      </c>
    </row>
    <row r="902" spans="4:179" ht="33" customHeight="1" x14ac:dyDescent="0.45">
      <c r="D902" s="8">
        <f t="shared" si="22"/>
        <v>897</v>
      </c>
      <c r="E902" s="32"/>
      <c r="F902" s="34"/>
      <c r="G902" s="34"/>
      <c r="H902" s="34"/>
      <c r="I902" s="34"/>
      <c r="J902" s="38"/>
      <c r="K902" s="33"/>
      <c r="L902" s="36"/>
      <c r="M902" s="35"/>
      <c r="N902" s="34"/>
      <c r="O902" s="41"/>
      <c r="P902" s="35"/>
      <c r="Q902" s="34"/>
      <c r="R902" s="37"/>
      <c r="S902" s="35"/>
      <c r="T902" s="34"/>
      <c r="U902" s="37"/>
      <c r="V902" s="35"/>
      <c r="W902" s="34"/>
      <c r="X902" s="37"/>
      <c r="Y902" s="35"/>
      <c r="Z902" s="34"/>
      <c r="AA902" s="37"/>
      <c r="AB902" s="35"/>
      <c r="AC902" s="34"/>
      <c r="AD902" s="37"/>
      <c r="AE902" s="35"/>
      <c r="AF902" s="34"/>
      <c r="AG902" s="37"/>
      <c r="AH902" s="35"/>
      <c r="AI902" s="34"/>
      <c r="AJ902" s="37"/>
      <c r="AK902" s="35"/>
      <c r="AL902" s="34"/>
      <c r="AM902" s="37"/>
      <c r="AN902" s="35"/>
      <c r="AO902" s="34"/>
      <c r="AP902" s="37"/>
      <c r="AQ902" s="35"/>
      <c r="AR902" s="34"/>
      <c r="AS902" s="37"/>
      <c r="AT902" s="35"/>
      <c r="AU902" s="34"/>
      <c r="AV902" s="37"/>
      <c r="AW902" s="35"/>
      <c r="AX902" s="34"/>
      <c r="AY902" s="37"/>
      <c r="AZ902" s="35"/>
      <c r="BA902" s="34"/>
      <c r="BB902" s="37"/>
      <c r="BC9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2" s="7"/>
      <c r="BF902" t="str">
        <f>IF(Table1[[#This Row],[Date]]="","","&amp;lt;VOUCHER REMOTEID="&amp;""""&amp;$A$11&amp;$A$13&amp;ROW()&amp;""""&amp;" VCHTYPE="""&amp;F902&amp;""" ACTION="""&amp;"Create"&amp;"""&amp;gt;")</f>
        <v/>
      </c>
      <c r="BG902" t="str">
        <f>IF(Table1[[#This Row],[Date]]="","",TEXT(Table1[[#This Row],[Date]],"yyyymmdd"))</f>
        <v/>
      </c>
      <c r="BH902" t="str">
        <f>Table1[[#This Row],[Date2]]</f>
        <v/>
      </c>
      <c r="BI902" t="str">
        <f>IF(Table1[[#This Row],[Date]]="","",Table1[[#This Row],[Voucher Type]])</f>
        <v/>
      </c>
      <c r="BJ902" t="str">
        <f>IF(Table1[[#This Row],[Ref No / Invoice No]]="","",Table1[[#This Row],[Ref No / Invoice No]])</f>
        <v/>
      </c>
      <c r="BK902" t="str">
        <f>IF(Table1[[#This Row],[Voucher No]]="","",Table1[[#This Row],[Voucher No]])</f>
        <v/>
      </c>
      <c r="BL902" t="str">
        <f>IF(Table1[[#This Row],[Date]]="","",Table1[[#This Row],[Narration]])</f>
        <v/>
      </c>
      <c r="BM902" t="str">
        <f>IF(Table1[[#This Row],[Date]]="","",$A$11&amp;$A$13&amp;ROW())</f>
        <v/>
      </c>
      <c r="BN902" t="str">
        <f>IF(Table1[[#This Row],[Date]]="","",$A$13)</f>
        <v/>
      </c>
      <c r="BP902" t="str">
        <f>IF(Table1[[#This Row],[Ledger 1]]="","","No")</f>
        <v/>
      </c>
      <c r="BQ902" t="str">
        <f>IF(Table1[[#This Row],[Date]]="","",IF(Table1[[#This Row],[Effect 1]]="Dr.","Yes","No"))</f>
        <v/>
      </c>
      <c r="BR902" t="str">
        <f>IF(Table1[[#This Row],[Date]]="","",Table1[[#This Row],[Ledger 1]])</f>
        <v/>
      </c>
      <c r="BS902" t="str">
        <f>IF(Table1[[#This Row],[Date]]="","",IF(Table1[[#This Row],[Effect 1]]="Dr.",-Table1[[#This Row],[Amount 1]],Table1[[#This Row],[Amount 1]]))</f>
        <v/>
      </c>
      <c r="BV902" t="str">
        <f>IF(Table1[[#This Row],[Ledger 2]]="","","No")</f>
        <v/>
      </c>
      <c r="BW902" t="str">
        <f>IF(Table1[[#This Row],[Date]]="","",IF(Table1[[#This Row],[Effect 2]]="Dr.","Yes","No"))</f>
        <v/>
      </c>
      <c r="BX902" t="str">
        <f>IF(Table1[[#This Row],[Date]]="","",Table1[[#This Row],[Ledger 2]])</f>
        <v/>
      </c>
      <c r="BY902" t="str">
        <f>IF(Table1[[#This Row],[Date]]="","",IF(Table1[[#This Row],[Effect 2]]="Dr.",-Table1[[#This Row],[Amount 2]],Table1[[#This Row],[Amount 2]]))</f>
        <v/>
      </c>
      <c r="CB902" t="str">
        <f>IF(Table1[[#This Row],[Ledger 3]]="","","No")</f>
        <v/>
      </c>
      <c r="CC902" t="str">
        <f>IF(Table1[[#This Row],[Ledger 3]]="","",IF(Table1[[#This Row],[Effect 3]]="Dr.","Yes","No"))</f>
        <v/>
      </c>
      <c r="CD902" t="str">
        <f>IF(Table1[[#This Row],[Ledger 3]]="","",Table1[[#This Row],[Ledger 3]])</f>
        <v/>
      </c>
      <c r="CE902" t="str">
        <f>IF(Table1[[#This Row],[Ledger 3]]="","",IF(Table1[[#This Row],[Effect 3]]="Dr.",-Table1[[#This Row],[Amount 3]],Table1[[#This Row],[Amount 3]]))</f>
        <v/>
      </c>
      <c r="CH902" t="str">
        <f>IF(Table1[[#This Row],[Ledger 4]]="","","No")</f>
        <v/>
      </c>
      <c r="CI902" t="str">
        <f>IF(Table1[[#This Row],[Ledger 4]]="","",IF(Table1[[#This Row],[Effect 4]]="Dr.","Yes","No"))</f>
        <v/>
      </c>
      <c r="CJ902" t="str">
        <f>IF(Table1[[#This Row],[Ledger 4]]="","",Table1[[#This Row],[Ledger 4]])</f>
        <v/>
      </c>
      <c r="CK902" t="str">
        <f>IF(Table1[[#This Row],[Ledger 4]]="","",IF(Table1[[#This Row],[Effect 4]]="Dr.",-Table1[[#This Row],[Amount 4]],Table1[[#This Row],[Amount 4]]))</f>
        <v/>
      </c>
      <c r="CN902" t="str">
        <f>IF(Table1[[#This Row],[Ledger 5]]="","","No")</f>
        <v/>
      </c>
      <c r="CO902" t="str">
        <f>IF(Table1[[#This Row],[Ledger 5]]="","",IF(Table1[[#This Row],[Effect 5]]="Dr.","Yes","No"))</f>
        <v/>
      </c>
      <c r="CP902" t="str">
        <f>IF(Table1[[#This Row],[Ledger 5]]="","",Table1[[#This Row],[Ledger 5]])</f>
        <v/>
      </c>
      <c r="CQ902" t="str">
        <f>IF(Table1[[#This Row],[Ledger 5]]="","",IF(Table1[[#This Row],[Effect 5]]="Dr.",-Table1[[#This Row],[Amount 5]],Table1[[#This Row],[Amount 5]]))</f>
        <v/>
      </c>
      <c r="CT902" t="str">
        <f>IF(Table1[[#This Row],[Ledger 6]]="","","No")</f>
        <v/>
      </c>
      <c r="CU902" t="str">
        <f>IF(Table1[[#This Row],[Ledger 6]]="","",IF(Table1[[#This Row],[Effect 6]]="Dr.","Yes","No"))</f>
        <v/>
      </c>
      <c r="CV902" t="str">
        <f>IF(Table1[[#This Row],[Ledger 6]]="","",Table1[[#This Row],[Ledger 6]])</f>
        <v/>
      </c>
      <c r="CW902" t="str">
        <f>IF(Table1[[#This Row],[Ledger 6]]="","",IF(Table1[[#This Row],[Effect 6]]="Dr.",-Table1[[#This Row],[Amount 6]],Table1[[#This Row],[Amount 6]]))</f>
        <v/>
      </c>
      <c r="CZ902" t="str">
        <f>IF(Table1[[#This Row],[Ledger 7]]="","","No")</f>
        <v/>
      </c>
      <c r="DA902" t="str">
        <f>IF(Table1[[#This Row],[Ledger 7]]="","",IF(Table1[[#This Row],[Effect 7]]="Dr.","Yes","No"))</f>
        <v/>
      </c>
      <c r="DB902" t="str">
        <f>IF(Table1[[#This Row],[Ledger 7]]="","",Table1[[#This Row],[Ledger 7]])</f>
        <v/>
      </c>
      <c r="DC902" t="str">
        <f>IF(Table1[[#This Row],[Ledger 7]]="","",IF(Table1[[#This Row],[Effect 7]]="Dr.",-Table1[[#This Row],[Amount 7]],Table1[[#This Row],[Amount 7]]))</f>
        <v/>
      </c>
      <c r="DF902" t="str">
        <f>IF(Table1[[#This Row],[Ledger 8]]="","","No")</f>
        <v/>
      </c>
      <c r="DG902" t="str">
        <f>IF(Table1[[#This Row],[Ledger 8]]="","",IF(Table1[[#This Row],[Effect 8]]="Dr.","Yes","No"))</f>
        <v/>
      </c>
      <c r="DH902" t="str">
        <f>IF(Table1[[#This Row],[Ledger 8]]="","",Table1[[#This Row],[Ledger 8]])</f>
        <v/>
      </c>
      <c r="DI902" t="str">
        <f>IF(Table1[[#This Row],[Ledger 8]]="","",IF(Table1[[#This Row],[Effect 8]]="Dr.",-Table1[[#This Row],[Amount 8]],Table1[[#This Row],[Amount 8]]))</f>
        <v/>
      </c>
      <c r="DL902" t="str">
        <f>IF(Table1[[#This Row],[Ledger 9]]="","","No")</f>
        <v/>
      </c>
      <c r="DM902" t="str">
        <f>IF(Table1[[#This Row],[Ledger 9]]="","",IF(Table1[[#This Row],[Effect 9]]="Dr.","Yes","No"))</f>
        <v/>
      </c>
      <c r="DN902" t="str">
        <f>IF(Table1[[#This Row],[Ledger 9]]="","",Table1[[#This Row],[Ledger 9]])</f>
        <v/>
      </c>
      <c r="DO902" t="str">
        <f>IF(Table1[[#This Row],[Ledger 9]]="","",IF(Table1[[#This Row],[Effect 9]]="Dr.",-Table1[[#This Row],[Amount 9]],Table1[[#This Row],[Amount 9]]))</f>
        <v/>
      </c>
      <c r="DR902" t="str">
        <f>IF(Table1[[#This Row],[Ledger 10]]="","","No")</f>
        <v/>
      </c>
      <c r="DS902" t="str">
        <f>IF(Table1[[#This Row],[Ledger 10]]="","",IF(Table1[[#This Row],[Effect 10]]="Dr.","Yes","No"))</f>
        <v/>
      </c>
      <c r="DT902" t="str">
        <f>IF(Table1[[#This Row],[Ledger 10]]="","",Table1[[#This Row],[Ledger 10]])</f>
        <v/>
      </c>
      <c r="DU902" t="str">
        <f>IF(Table1[[#This Row],[Ledger 10]]="","",IF(Table1[[#This Row],[Effect 10]]="Dr.",-Table1[[#This Row],[Amount 10]],Table1[[#This Row],[Amount 10]]))</f>
        <v/>
      </c>
      <c r="DX902" t="str">
        <f>IF(Table1[[#This Row],[Ledger 11]]="","","No")</f>
        <v/>
      </c>
      <c r="DY902" t="str">
        <f>IF(Table1[[#This Row],[Ledger 11]]="","",IF(Table1[[#This Row],[Effect 11]]="Dr.","Yes","No"))</f>
        <v/>
      </c>
      <c r="DZ902" t="str">
        <f>IF(Table1[[#This Row],[Ledger 11]]="","",Table1[[#This Row],[Ledger 11]])</f>
        <v/>
      </c>
      <c r="EA902" t="str">
        <f>IF(Table1[[#This Row],[Ledger 11]]="","",IF(Table1[[#This Row],[Effect 11]]="Dr.",-Table1[[#This Row],[Amount 11]],Table1[[#This Row],[Amount 11]]))</f>
        <v/>
      </c>
      <c r="ED902" t="str">
        <f>IF(Table1[[#This Row],[Ledger 12]]="","","No")</f>
        <v/>
      </c>
      <c r="EE902" t="str">
        <f>IF(Table1[[#This Row],[Ledger 12]]="","",IF(Table1[[#This Row],[Effect 12]]="Dr.","Yes","No"))</f>
        <v/>
      </c>
      <c r="EF902" t="str">
        <f>IF(Table1[[#This Row],[Ledger 12]]="","",Table1[[#This Row],[Ledger 12]])</f>
        <v/>
      </c>
      <c r="EG902" t="str">
        <f>IF(Table1[[#This Row],[Ledger 12]]="","",IF(Table1[[#This Row],[Effect 12]]="Dr.",-Table1[[#This Row],[Amount 12]],Table1[[#This Row],[Amount 12]]))</f>
        <v/>
      </c>
      <c r="EJ902" t="str">
        <f>IF(Table1[[#This Row],[Ledger 13]]="","","No")</f>
        <v/>
      </c>
      <c r="EK902" t="str">
        <f>IF(Table1[[#This Row],[Ledger 13]]="","",IF(Table1[[#This Row],[Effect 13]]="Dr.","Yes","No"))</f>
        <v/>
      </c>
      <c r="EL902" t="str">
        <f>IF(Table1[[#This Row],[Ledger 13]]="","",Table1[[#This Row],[Ledger 13]])</f>
        <v/>
      </c>
      <c r="EM902" t="str">
        <f>IF(Table1[[#This Row],[Ledger 13]]="","",IF(Table1[[#This Row],[Effect 13]]="Dr.",-Table1[[#This Row],[Amount 13]],Table1[[#This Row],[Amount 13]]))</f>
        <v/>
      </c>
      <c r="EP902" t="str">
        <f>IF(Table1[[#This Row],[Ledger 14]]="","","No")</f>
        <v/>
      </c>
      <c r="EQ902" t="str">
        <f>IF(Table1[[#This Row],[Ledger 14]]="","",IF(Table1[[#This Row],[Effect 14]]="Dr.","Yes","No"))</f>
        <v/>
      </c>
      <c r="ER902" t="str">
        <f>IF(Table1[[#This Row],[Ledger 14]]="","",Table1[[#This Row],[Ledger 14]])</f>
        <v/>
      </c>
      <c r="ES902" t="str">
        <f>IF(Table1[[#This Row],[Ledger 14]]="","",IF(Table1[[#This Row],[Effect 14]]="Dr.",-Table1[[#This Row],[Amount 14]],Table1[[#This Row],[Amount 14]]))</f>
        <v/>
      </c>
      <c r="EV902" t="str">
        <f>IF(Table1[[#This Row],[Ledger 15]]="","","No")</f>
        <v/>
      </c>
      <c r="EW902" t="str">
        <f>IF(Table1[[#This Row],[Ledger 15]]="","",IF(Table1[[#This Row],[Effect 15]]="Dr.","Yes","No"))</f>
        <v/>
      </c>
      <c r="EX902" t="str">
        <f>IF(Table1[[#This Row],[Ledger 15]]="","",Table1[[#This Row],[Ledger 15]])</f>
        <v/>
      </c>
      <c r="EY902" t="str">
        <f>IF(Table1[[#This Row],[Ledger 15]]="","",IF(Table1[[#This Row],[Effect 15]]="Dr.",-Table1[[#This Row],[Amount 15]],Table1[[#This Row],[Amount 15]]))</f>
        <v/>
      </c>
      <c r="FD9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2">
        <f>IF(Table1[[#This Row],[Date]]="",0,IF(AND(Table1[[#This Row],[Date]]&gt;=$FE$2,Table1[[#This Row],[Date]]&lt;=$FE$3),0,1))</f>
        <v>0</v>
      </c>
      <c r="FF902">
        <f>IF(Table1[[#This Row],[Date]]="",0,IF(TYPE(VLOOKUP(Table1[[#This Row],[Voucher Type]],Table1[[#All],[Voucher Type Master]],1,FALSE))=16,1,0))</f>
        <v>0</v>
      </c>
      <c r="FG902">
        <f>IF(TYPE(IF(Table1[[#This Row],[Date]]="",0,IF(VLOOKUP(Table1[[#This Row],[Voucher Type]],$FY$5:$FZ$13,2,0)=Table1[[#This Row],[Effect 1]],0,1)))=16,1,0)</f>
        <v>0</v>
      </c>
      <c r="FH9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2">
        <f>IF(LEN(Table1[[#This Row],[Ledger 1]])&gt;0,IF(TYPE(VLOOKUP(Table1[[#This Row],[Ledger 1]],GZ:GZ,1,0))=16,1,0),0)</f>
        <v>0</v>
      </c>
      <c r="FJ902">
        <f>IF(LEN(Table1[[#This Row],[Ledger 2]])&gt;0,IF(TYPE(VLOOKUP(Table1[[#This Row],[Ledger 2]],GZ:GZ,1,0))=16,1,0),0)</f>
        <v>0</v>
      </c>
      <c r="FK902">
        <f>IF(LEN(Table1[[#This Row],[Ledger 3]])&gt;0,IF(TYPE(VLOOKUP(Table1[[#This Row],[Ledger 3]],GZ:GZ,1,0))=16,1,0),0)</f>
        <v>0</v>
      </c>
      <c r="FL902">
        <f>IF(LEN(Table1[[#This Row],[Ledger 4]])&gt;0,IF(TYPE(VLOOKUP(Table1[[#This Row],[Ledger 4]],GZ:GZ,1,0))=16,1,0),0)</f>
        <v>0</v>
      </c>
      <c r="FM902">
        <f>IF(LEN(Table1[[#This Row],[Ledger 5]])&gt;0,IF(TYPE(VLOOKUP(Table1[[#This Row],[Ledger 5]],GZ:GZ,1,0))=16,1,0),0)</f>
        <v>0</v>
      </c>
      <c r="FN902">
        <f>IF(LEN(Table1[[#This Row],[Ledger 6]])&gt;0,IF(TYPE(VLOOKUP(Table1[[#This Row],[Ledger 6]],$GZ:$GZ,1,0))=16,1,0),0)</f>
        <v>0</v>
      </c>
      <c r="FO902">
        <f>IF(LEN(Table1[[#This Row],[Ledger 7]])&gt;0,IF(TYPE(VLOOKUP(Table1[[#This Row],[Ledger 7]],$GZ:$GZ,1,0))=16,1,0),0)</f>
        <v>0</v>
      </c>
      <c r="FP902">
        <f>IF(LEN(Table1[[#This Row],[Ledger 8]])&gt;0,IF(TYPE(VLOOKUP(Table1[[#This Row],[Ledger 8]],$GZ:$GZ,1,0))=16,1,0),0)</f>
        <v>0</v>
      </c>
      <c r="FQ902">
        <f>IF(LEN(Table1[[#This Row],[Ledger 9]])&gt;0,IF(TYPE(VLOOKUP(Table1[[#This Row],[Ledger 9]],$GZ:$GZ,1,0))=16,1,0),0)</f>
        <v>0</v>
      </c>
      <c r="FR902">
        <f>IF(LEN(Table1[[#This Row],[Ledger 10]])&gt;0,IF(TYPE(VLOOKUP(Table1[[#This Row],[Ledger 10]],$GZ:$GZ,1,0))=16,1,0),0)</f>
        <v>0</v>
      </c>
      <c r="FS902">
        <f>IF(LEN(Table1[[#This Row],[Ledger 11]])&gt;0,IF(TYPE(VLOOKUP(Table1[[#This Row],[Ledger 11]],$GZ:$GZ,1,0))=16,1,0),0)</f>
        <v>0</v>
      </c>
      <c r="FT902">
        <f>IF(LEN(Table1[[#This Row],[Ledger 12]])&gt;0,IF(TYPE(VLOOKUP(Table1[[#This Row],[Ledger 12]],$GZ:$GZ,1,0))=16,1,0),0)</f>
        <v>0</v>
      </c>
      <c r="FU902">
        <f>IF(LEN(Table1[[#This Row],[Ledger 13]])&gt;0,IF(TYPE(VLOOKUP(Table1[[#This Row],[Ledger 13]],$GZ:$GZ,1,0))=16,1,0),0)</f>
        <v>0</v>
      </c>
      <c r="FV902">
        <f>IF(LEN(Table1[[#This Row],[Ledger 14]])&gt;0,IF(TYPE(VLOOKUP(Table1[[#This Row],[Ledger 14]],$GZ:$GZ,1,0))=16,1,0),0)</f>
        <v>0</v>
      </c>
      <c r="FW902">
        <f>IF(LEN(Table1[[#This Row],[Ledger 15]])&gt;0,IF(TYPE(VLOOKUP(Table1[[#This Row],[Ledger 15]],$GZ:$GZ,1,0))=16,1,0),0)</f>
        <v>0</v>
      </c>
    </row>
    <row r="903" spans="4:179" ht="33" customHeight="1" x14ac:dyDescent="0.45">
      <c r="D903" s="8">
        <f t="shared" si="22"/>
        <v>898</v>
      </c>
      <c r="E903" s="32"/>
      <c r="F903" s="34"/>
      <c r="G903" s="34"/>
      <c r="H903" s="34"/>
      <c r="I903" s="34"/>
      <c r="J903" s="38"/>
      <c r="K903" s="33"/>
      <c r="L903" s="36"/>
      <c r="M903" s="35"/>
      <c r="N903" s="34"/>
      <c r="O903" s="41"/>
      <c r="P903" s="35"/>
      <c r="Q903" s="34"/>
      <c r="R903" s="37"/>
      <c r="S903" s="35"/>
      <c r="T903" s="34"/>
      <c r="U903" s="37"/>
      <c r="V903" s="35"/>
      <c r="W903" s="34"/>
      <c r="X903" s="37"/>
      <c r="Y903" s="35"/>
      <c r="Z903" s="34"/>
      <c r="AA903" s="37"/>
      <c r="AB903" s="35"/>
      <c r="AC903" s="34"/>
      <c r="AD903" s="37"/>
      <c r="AE903" s="35"/>
      <c r="AF903" s="34"/>
      <c r="AG903" s="37"/>
      <c r="AH903" s="35"/>
      <c r="AI903" s="34"/>
      <c r="AJ903" s="37"/>
      <c r="AK903" s="35"/>
      <c r="AL903" s="34"/>
      <c r="AM903" s="37"/>
      <c r="AN903" s="35"/>
      <c r="AO903" s="34"/>
      <c r="AP903" s="37"/>
      <c r="AQ903" s="35"/>
      <c r="AR903" s="34"/>
      <c r="AS903" s="37"/>
      <c r="AT903" s="35"/>
      <c r="AU903" s="34"/>
      <c r="AV903" s="37"/>
      <c r="AW903" s="35"/>
      <c r="AX903" s="34"/>
      <c r="AY903" s="37"/>
      <c r="AZ903" s="35"/>
      <c r="BA903" s="34"/>
      <c r="BB903" s="37"/>
      <c r="BC9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3" s="7"/>
      <c r="BF903" t="str">
        <f>IF(Table1[[#This Row],[Date]]="","","&amp;lt;VOUCHER REMOTEID="&amp;""""&amp;$A$11&amp;$A$13&amp;ROW()&amp;""""&amp;" VCHTYPE="""&amp;F903&amp;""" ACTION="""&amp;"Create"&amp;"""&amp;gt;")</f>
        <v/>
      </c>
      <c r="BG903" t="str">
        <f>IF(Table1[[#This Row],[Date]]="","",TEXT(Table1[[#This Row],[Date]],"yyyymmdd"))</f>
        <v/>
      </c>
      <c r="BH903" t="str">
        <f>Table1[[#This Row],[Date2]]</f>
        <v/>
      </c>
      <c r="BI903" t="str">
        <f>IF(Table1[[#This Row],[Date]]="","",Table1[[#This Row],[Voucher Type]])</f>
        <v/>
      </c>
      <c r="BJ903" t="str">
        <f>IF(Table1[[#This Row],[Ref No / Invoice No]]="","",Table1[[#This Row],[Ref No / Invoice No]])</f>
        <v/>
      </c>
      <c r="BK903" t="str">
        <f>IF(Table1[[#This Row],[Voucher No]]="","",Table1[[#This Row],[Voucher No]])</f>
        <v/>
      </c>
      <c r="BL903" t="str">
        <f>IF(Table1[[#This Row],[Date]]="","",Table1[[#This Row],[Narration]])</f>
        <v/>
      </c>
      <c r="BM903" t="str">
        <f>IF(Table1[[#This Row],[Date]]="","",$A$11&amp;$A$13&amp;ROW())</f>
        <v/>
      </c>
      <c r="BN903" t="str">
        <f>IF(Table1[[#This Row],[Date]]="","",$A$13)</f>
        <v/>
      </c>
      <c r="BP903" t="str">
        <f>IF(Table1[[#This Row],[Ledger 1]]="","","No")</f>
        <v/>
      </c>
      <c r="BQ903" t="str">
        <f>IF(Table1[[#This Row],[Date]]="","",IF(Table1[[#This Row],[Effect 1]]="Dr.","Yes","No"))</f>
        <v/>
      </c>
      <c r="BR903" t="str">
        <f>IF(Table1[[#This Row],[Date]]="","",Table1[[#This Row],[Ledger 1]])</f>
        <v/>
      </c>
      <c r="BS903" t="str">
        <f>IF(Table1[[#This Row],[Date]]="","",IF(Table1[[#This Row],[Effect 1]]="Dr.",-Table1[[#This Row],[Amount 1]],Table1[[#This Row],[Amount 1]]))</f>
        <v/>
      </c>
      <c r="BV903" t="str">
        <f>IF(Table1[[#This Row],[Ledger 2]]="","","No")</f>
        <v/>
      </c>
      <c r="BW903" t="str">
        <f>IF(Table1[[#This Row],[Date]]="","",IF(Table1[[#This Row],[Effect 2]]="Dr.","Yes","No"))</f>
        <v/>
      </c>
      <c r="BX903" t="str">
        <f>IF(Table1[[#This Row],[Date]]="","",Table1[[#This Row],[Ledger 2]])</f>
        <v/>
      </c>
      <c r="BY903" t="str">
        <f>IF(Table1[[#This Row],[Date]]="","",IF(Table1[[#This Row],[Effect 2]]="Dr.",-Table1[[#This Row],[Amount 2]],Table1[[#This Row],[Amount 2]]))</f>
        <v/>
      </c>
      <c r="CB903" t="str">
        <f>IF(Table1[[#This Row],[Ledger 3]]="","","No")</f>
        <v/>
      </c>
      <c r="CC903" t="str">
        <f>IF(Table1[[#This Row],[Ledger 3]]="","",IF(Table1[[#This Row],[Effect 3]]="Dr.","Yes","No"))</f>
        <v/>
      </c>
      <c r="CD903" t="str">
        <f>IF(Table1[[#This Row],[Ledger 3]]="","",Table1[[#This Row],[Ledger 3]])</f>
        <v/>
      </c>
      <c r="CE903" t="str">
        <f>IF(Table1[[#This Row],[Ledger 3]]="","",IF(Table1[[#This Row],[Effect 3]]="Dr.",-Table1[[#This Row],[Amount 3]],Table1[[#This Row],[Amount 3]]))</f>
        <v/>
      </c>
      <c r="CH903" t="str">
        <f>IF(Table1[[#This Row],[Ledger 4]]="","","No")</f>
        <v/>
      </c>
      <c r="CI903" t="str">
        <f>IF(Table1[[#This Row],[Ledger 4]]="","",IF(Table1[[#This Row],[Effect 4]]="Dr.","Yes","No"))</f>
        <v/>
      </c>
      <c r="CJ903" t="str">
        <f>IF(Table1[[#This Row],[Ledger 4]]="","",Table1[[#This Row],[Ledger 4]])</f>
        <v/>
      </c>
      <c r="CK903" t="str">
        <f>IF(Table1[[#This Row],[Ledger 4]]="","",IF(Table1[[#This Row],[Effect 4]]="Dr.",-Table1[[#This Row],[Amount 4]],Table1[[#This Row],[Amount 4]]))</f>
        <v/>
      </c>
      <c r="CN903" t="str">
        <f>IF(Table1[[#This Row],[Ledger 5]]="","","No")</f>
        <v/>
      </c>
      <c r="CO903" t="str">
        <f>IF(Table1[[#This Row],[Ledger 5]]="","",IF(Table1[[#This Row],[Effect 5]]="Dr.","Yes","No"))</f>
        <v/>
      </c>
      <c r="CP903" t="str">
        <f>IF(Table1[[#This Row],[Ledger 5]]="","",Table1[[#This Row],[Ledger 5]])</f>
        <v/>
      </c>
      <c r="CQ903" t="str">
        <f>IF(Table1[[#This Row],[Ledger 5]]="","",IF(Table1[[#This Row],[Effect 5]]="Dr.",-Table1[[#This Row],[Amount 5]],Table1[[#This Row],[Amount 5]]))</f>
        <v/>
      </c>
      <c r="CT903" t="str">
        <f>IF(Table1[[#This Row],[Ledger 6]]="","","No")</f>
        <v/>
      </c>
      <c r="CU903" t="str">
        <f>IF(Table1[[#This Row],[Ledger 6]]="","",IF(Table1[[#This Row],[Effect 6]]="Dr.","Yes","No"))</f>
        <v/>
      </c>
      <c r="CV903" t="str">
        <f>IF(Table1[[#This Row],[Ledger 6]]="","",Table1[[#This Row],[Ledger 6]])</f>
        <v/>
      </c>
      <c r="CW903" t="str">
        <f>IF(Table1[[#This Row],[Ledger 6]]="","",IF(Table1[[#This Row],[Effect 6]]="Dr.",-Table1[[#This Row],[Amount 6]],Table1[[#This Row],[Amount 6]]))</f>
        <v/>
      </c>
      <c r="CZ903" t="str">
        <f>IF(Table1[[#This Row],[Ledger 7]]="","","No")</f>
        <v/>
      </c>
      <c r="DA903" t="str">
        <f>IF(Table1[[#This Row],[Ledger 7]]="","",IF(Table1[[#This Row],[Effect 7]]="Dr.","Yes","No"))</f>
        <v/>
      </c>
      <c r="DB903" t="str">
        <f>IF(Table1[[#This Row],[Ledger 7]]="","",Table1[[#This Row],[Ledger 7]])</f>
        <v/>
      </c>
      <c r="DC903" t="str">
        <f>IF(Table1[[#This Row],[Ledger 7]]="","",IF(Table1[[#This Row],[Effect 7]]="Dr.",-Table1[[#This Row],[Amount 7]],Table1[[#This Row],[Amount 7]]))</f>
        <v/>
      </c>
      <c r="DF903" t="str">
        <f>IF(Table1[[#This Row],[Ledger 8]]="","","No")</f>
        <v/>
      </c>
      <c r="DG903" t="str">
        <f>IF(Table1[[#This Row],[Ledger 8]]="","",IF(Table1[[#This Row],[Effect 8]]="Dr.","Yes","No"))</f>
        <v/>
      </c>
      <c r="DH903" t="str">
        <f>IF(Table1[[#This Row],[Ledger 8]]="","",Table1[[#This Row],[Ledger 8]])</f>
        <v/>
      </c>
      <c r="DI903" t="str">
        <f>IF(Table1[[#This Row],[Ledger 8]]="","",IF(Table1[[#This Row],[Effect 8]]="Dr.",-Table1[[#This Row],[Amount 8]],Table1[[#This Row],[Amount 8]]))</f>
        <v/>
      </c>
      <c r="DL903" t="str">
        <f>IF(Table1[[#This Row],[Ledger 9]]="","","No")</f>
        <v/>
      </c>
      <c r="DM903" t="str">
        <f>IF(Table1[[#This Row],[Ledger 9]]="","",IF(Table1[[#This Row],[Effect 9]]="Dr.","Yes","No"))</f>
        <v/>
      </c>
      <c r="DN903" t="str">
        <f>IF(Table1[[#This Row],[Ledger 9]]="","",Table1[[#This Row],[Ledger 9]])</f>
        <v/>
      </c>
      <c r="DO903" t="str">
        <f>IF(Table1[[#This Row],[Ledger 9]]="","",IF(Table1[[#This Row],[Effect 9]]="Dr.",-Table1[[#This Row],[Amount 9]],Table1[[#This Row],[Amount 9]]))</f>
        <v/>
      </c>
      <c r="DR903" t="str">
        <f>IF(Table1[[#This Row],[Ledger 10]]="","","No")</f>
        <v/>
      </c>
      <c r="DS903" t="str">
        <f>IF(Table1[[#This Row],[Ledger 10]]="","",IF(Table1[[#This Row],[Effect 10]]="Dr.","Yes","No"))</f>
        <v/>
      </c>
      <c r="DT903" t="str">
        <f>IF(Table1[[#This Row],[Ledger 10]]="","",Table1[[#This Row],[Ledger 10]])</f>
        <v/>
      </c>
      <c r="DU903" t="str">
        <f>IF(Table1[[#This Row],[Ledger 10]]="","",IF(Table1[[#This Row],[Effect 10]]="Dr.",-Table1[[#This Row],[Amount 10]],Table1[[#This Row],[Amount 10]]))</f>
        <v/>
      </c>
      <c r="DX903" t="str">
        <f>IF(Table1[[#This Row],[Ledger 11]]="","","No")</f>
        <v/>
      </c>
      <c r="DY903" t="str">
        <f>IF(Table1[[#This Row],[Ledger 11]]="","",IF(Table1[[#This Row],[Effect 11]]="Dr.","Yes","No"))</f>
        <v/>
      </c>
      <c r="DZ903" t="str">
        <f>IF(Table1[[#This Row],[Ledger 11]]="","",Table1[[#This Row],[Ledger 11]])</f>
        <v/>
      </c>
      <c r="EA903" t="str">
        <f>IF(Table1[[#This Row],[Ledger 11]]="","",IF(Table1[[#This Row],[Effect 11]]="Dr.",-Table1[[#This Row],[Amount 11]],Table1[[#This Row],[Amount 11]]))</f>
        <v/>
      </c>
      <c r="ED903" t="str">
        <f>IF(Table1[[#This Row],[Ledger 12]]="","","No")</f>
        <v/>
      </c>
      <c r="EE903" t="str">
        <f>IF(Table1[[#This Row],[Ledger 12]]="","",IF(Table1[[#This Row],[Effect 12]]="Dr.","Yes","No"))</f>
        <v/>
      </c>
      <c r="EF903" t="str">
        <f>IF(Table1[[#This Row],[Ledger 12]]="","",Table1[[#This Row],[Ledger 12]])</f>
        <v/>
      </c>
      <c r="EG903" t="str">
        <f>IF(Table1[[#This Row],[Ledger 12]]="","",IF(Table1[[#This Row],[Effect 12]]="Dr.",-Table1[[#This Row],[Amount 12]],Table1[[#This Row],[Amount 12]]))</f>
        <v/>
      </c>
      <c r="EJ903" t="str">
        <f>IF(Table1[[#This Row],[Ledger 13]]="","","No")</f>
        <v/>
      </c>
      <c r="EK903" t="str">
        <f>IF(Table1[[#This Row],[Ledger 13]]="","",IF(Table1[[#This Row],[Effect 13]]="Dr.","Yes","No"))</f>
        <v/>
      </c>
      <c r="EL903" t="str">
        <f>IF(Table1[[#This Row],[Ledger 13]]="","",Table1[[#This Row],[Ledger 13]])</f>
        <v/>
      </c>
      <c r="EM903" t="str">
        <f>IF(Table1[[#This Row],[Ledger 13]]="","",IF(Table1[[#This Row],[Effect 13]]="Dr.",-Table1[[#This Row],[Amount 13]],Table1[[#This Row],[Amount 13]]))</f>
        <v/>
      </c>
      <c r="EP903" t="str">
        <f>IF(Table1[[#This Row],[Ledger 14]]="","","No")</f>
        <v/>
      </c>
      <c r="EQ903" t="str">
        <f>IF(Table1[[#This Row],[Ledger 14]]="","",IF(Table1[[#This Row],[Effect 14]]="Dr.","Yes","No"))</f>
        <v/>
      </c>
      <c r="ER903" t="str">
        <f>IF(Table1[[#This Row],[Ledger 14]]="","",Table1[[#This Row],[Ledger 14]])</f>
        <v/>
      </c>
      <c r="ES903" t="str">
        <f>IF(Table1[[#This Row],[Ledger 14]]="","",IF(Table1[[#This Row],[Effect 14]]="Dr.",-Table1[[#This Row],[Amount 14]],Table1[[#This Row],[Amount 14]]))</f>
        <v/>
      </c>
      <c r="EV903" t="str">
        <f>IF(Table1[[#This Row],[Ledger 15]]="","","No")</f>
        <v/>
      </c>
      <c r="EW903" t="str">
        <f>IF(Table1[[#This Row],[Ledger 15]]="","",IF(Table1[[#This Row],[Effect 15]]="Dr.","Yes","No"))</f>
        <v/>
      </c>
      <c r="EX903" t="str">
        <f>IF(Table1[[#This Row],[Ledger 15]]="","",Table1[[#This Row],[Ledger 15]])</f>
        <v/>
      </c>
      <c r="EY903" t="str">
        <f>IF(Table1[[#This Row],[Ledger 15]]="","",IF(Table1[[#This Row],[Effect 15]]="Dr.",-Table1[[#This Row],[Amount 15]],Table1[[#This Row],[Amount 15]]))</f>
        <v/>
      </c>
      <c r="FD9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3">
        <f>IF(Table1[[#This Row],[Date]]="",0,IF(AND(Table1[[#This Row],[Date]]&gt;=$FE$2,Table1[[#This Row],[Date]]&lt;=$FE$3),0,1))</f>
        <v>0</v>
      </c>
      <c r="FF903">
        <f>IF(Table1[[#This Row],[Date]]="",0,IF(TYPE(VLOOKUP(Table1[[#This Row],[Voucher Type]],Table1[[#All],[Voucher Type Master]],1,FALSE))=16,1,0))</f>
        <v>0</v>
      </c>
      <c r="FG903">
        <f>IF(TYPE(IF(Table1[[#This Row],[Date]]="",0,IF(VLOOKUP(Table1[[#This Row],[Voucher Type]],$FY$5:$FZ$13,2,0)=Table1[[#This Row],[Effect 1]],0,1)))=16,1,0)</f>
        <v>0</v>
      </c>
      <c r="FH9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3">
        <f>IF(LEN(Table1[[#This Row],[Ledger 1]])&gt;0,IF(TYPE(VLOOKUP(Table1[[#This Row],[Ledger 1]],GZ:GZ,1,0))=16,1,0),0)</f>
        <v>0</v>
      </c>
      <c r="FJ903">
        <f>IF(LEN(Table1[[#This Row],[Ledger 2]])&gt;0,IF(TYPE(VLOOKUP(Table1[[#This Row],[Ledger 2]],GZ:GZ,1,0))=16,1,0),0)</f>
        <v>0</v>
      </c>
      <c r="FK903">
        <f>IF(LEN(Table1[[#This Row],[Ledger 3]])&gt;0,IF(TYPE(VLOOKUP(Table1[[#This Row],[Ledger 3]],GZ:GZ,1,0))=16,1,0),0)</f>
        <v>0</v>
      </c>
      <c r="FL903">
        <f>IF(LEN(Table1[[#This Row],[Ledger 4]])&gt;0,IF(TYPE(VLOOKUP(Table1[[#This Row],[Ledger 4]],GZ:GZ,1,0))=16,1,0),0)</f>
        <v>0</v>
      </c>
      <c r="FM903">
        <f>IF(LEN(Table1[[#This Row],[Ledger 5]])&gt;0,IF(TYPE(VLOOKUP(Table1[[#This Row],[Ledger 5]],GZ:GZ,1,0))=16,1,0),0)</f>
        <v>0</v>
      </c>
      <c r="FN903">
        <f>IF(LEN(Table1[[#This Row],[Ledger 6]])&gt;0,IF(TYPE(VLOOKUP(Table1[[#This Row],[Ledger 6]],$GZ:$GZ,1,0))=16,1,0),0)</f>
        <v>0</v>
      </c>
      <c r="FO903">
        <f>IF(LEN(Table1[[#This Row],[Ledger 7]])&gt;0,IF(TYPE(VLOOKUP(Table1[[#This Row],[Ledger 7]],$GZ:$GZ,1,0))=16,1,0),0)</f>
        <v>0</v>
      </c>
      <c r="FP903">
        <f>IF(LEN(Table1[[#This Row],[Ledger 8]])&gt;0,IF(TYPE(VLOOKUP(Table1[[#This Row],[Ledger 8]],$GZ:$GZ,1,0))=16,1,0),0)</f>
        <v>0</v>
      </c>
      <c r="FQ903">
        <f>IF(LEN(Table1[[#This Row],[Ledger 9]])&gt;0,IF(TYPE(VLOOKUP(Table1[[#This Row],[Ledger 9]],$GZ:$GZ,1,0))=16,1,0),0)</f>
        <v>0</v>
      </c>
      <c r="FR903">
        <f>IF(LEN(Table1[[#This Row],[Ledger 10]])&gt;0,IF(TYPE(VLOOKUP(Table1[[#This Row],[Ledger 10]],$GZ:$GZ,1,0))=16,1,0),0)</f>
        <v>0</v>
      </c>
      <c r="FS903">
        <f>IF(LEN(Table1[[#This Row],[Ledger 11]])&gt;0,IF(TYPE(VLOOKUP(Table1[[#This Row],[Ledger 11]],$GZ:$GZ,1,0))=16,1,0),0)</f>
        <v>0</v>
      </c>
      <c r="FT903">
        <f>IF(LEN(Table1[[#This Row],[Ledger 12]])&gt;0,IF(TYPE(VLOOKUP(Table1[[#This Row],[Ledger 12]],$GZ:$GZ,1,0))=16,1,0),0)</f>
        <v>0</v>
      </c>
      <c r="FU903">
        <f>IF(LEN(Table1[[#This Row],[Ledger 13]])&gt;0,IF(TYPE(VLOOKUP(Table1[[#This Row],[Ledger 13]],$GZ:$GZ,1,0))=16,1,0),0)</f>
        <v>0</v>
      </c>
      <c r="FV903">
        <f>IF(LEN(Table1[[#This Row],[Ledger 14]])&gt;0,IF(TYPE(VLOOKUP(Table1[[#This Row],[Ledger 14]],$GZ:$GZ,1,0))=16,1,0),0)</f>
        <v>0</v>
      </c>
      <c r="FW903">
        <f>IF(LEN(Table1[[#This Row],[Ledger 15]])&gt;0,IF(TYPE(VLOOKUP(Table1[[#This Row],[Ledger 15]],$GZ:$GZ,1,0))=16,1,0),0)</f>
        <v>0</v>
      </c>
    </row>
    <row r="904" spans="4:179" ht="33" customHeight="1" x14ac:dyDescent="0.45">
      <c r="D904" s="8">
        <f t="shared" ref="D904:D967" si="23">D903+1</f>
        <v>899</v>
      </c>
      <c r="E904" s="32"/>
      <c r="F904" s="34"/>
      <c r="G904" s="34"/>
      <c r="H904" s="34"/>
      <c r="I904" s="34"/>
      <c r="J904" s="38"/>
      <c r="K904" s="33"/>
      <c r="L904" s="36"/>
      <c r="M904" s="35"/>
      <c r="N904" s="34"/>
      <c r="O904" s="41"/>
      <c r="P904" s="35"/>
      <c r="Q904" s="34"/>
      <c r="R904" s="37"/>
      <c r="S904" s="35"/>
      <c r="T904" s="34"/>
      <c r="U904" s="37"/>
      <c r="V904" s="35"/>
      <c r="W904" s="34"/>
      <c r="X904" s="37"/>
      <c r="Y904" s="35"/>
      <c r="Z904" s="34"/>
      <c r="AA904" s="37"/>
      <c r="AB904" s="35"/>
      <c r="AC904" s="34"/>
      <c r="AD904" s="37"/>
      <c r="AE904" s="35"/>
      <c r="AF904" s="34"/>
      <c r="AG904" s="37"/>
      <c r="AH904" s="35"/>
      <c r="AI904" s="34"/>
      <c r="AJ904" s="37"/>
      <c r="AK904" s="35"/>
      <c r="AL904" s="34"/>
      <c r="AM904" s="37"/>
      <c r="AN904" s="35"/>
      <c r="AO904" s="34"/>
      <c r="AP904" s="37"/>
      <c r="AQ904" s="35"/>
      <c r="AR904" s="34"/>
      <c r="AS904" s="37"/>
      <c r="AT904" s="35"/>
      <c r="AU904" s="34"/>
      <c r="AV904" s="37"/>
      <c r="AW904" s="35"/>
      <c r="AX904" s="34"/>
      <c r="AY904" s="37"/>
      <c r="AZ904" s="35"/>
      <c r="BA904" s="34"/>
      <c r="BB904" s="37"/>
      <c r="BC9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4" s="7"/>
      <c r="BF904" t="str">
        <f>IF(Table1[[#This Row],[Date]]="","","&amp;lt;VOUCHER REMOTEID="&amp;""""&amp;$A$11&amp;$A$13&amp;ROW()&amp;""""&amp;" VCHTYPE="""&amp;F904&amp;""" ACTION="""&amp;"Create"&amp;"""&amp;gt;")</f>
        <v/>
      </c>
      <c r="BG904" t="str">
        <f>IF(Table1[[#This Row],[Date]]="","",TEXT(Table1[[#This Row],[Date]],"yyyymmdd"))</f>
        <v/>
      </c>
      <c r="BH904" t="str">
        <f>Table1[[#This Row],[Date2]]</f>
        <v/>
      </c>
      <c r="BI904" t="str">
        <f>IF(Table1[[#This Row],[Date]]="","",Table1[[#This Row],[Voucher Type]])</f>
        <v/>
      </c>
      <c r="BJ904" t="str">
        <f>IF(Table1[[#This Row],[Ref No / Invoice No]]="","",Table1[[#This Row],[Ref No / Invoice No]])</f>
        <v/>
      </c>
      <c r="BK904" t="str">
        <f>IF(Table1[[#This Row],[Voucher No]]="","",Table1[[#This Row],[Voucher No]])</f>
        <v/>
      </c>
      <c r="BL904" t="str">
        <f>IF(Table1[[#This Row],[Date]]="","",Table1[[#This Row],[Narration]])</f>
        <v/>
      </c>
      <c r="BM904" t="str">
        <f>IF(Table1[[#This Row],[Date]]="","",$A$11&amp;$A$13&amp;ROW())</f>
        <v/>
      </c>
      <c r="BN904" t="str">
        <f>IF(Table1[[#This Row],[Date]]="","",$A$13)</f>
        <v/>
      </c>
      <c r="BP904" t="str">
        <f>IF(Table1[[#This Row],[Ledger 1]]="","","No")</f>
        <v/>
      </c>
      <c r="BQ904" t="str">
        <f>IF(Table1[[#This Row],[Date]]="","",IF(Table1[[#This Row],[Effect 1]]="Dr.","Yes","No"))</f>
        <v/>
      </c>
      <c r="BR904" t="str">
        <f>IF(Table1[[#This Row],[Date]]="","",Table1[[#This Row],[Ledger 1]])</f>
        <v/>
      </c>
      <c r="BS904" t="str">
        <f>IF(Table1[[#This Row],[Date]]="","",IF(Table1[[#This Row],[Effect 1]]="Dr.",-Table1[[#This Row],[Amount 1]],Table1[[#This Row],[Amount 1]]))</f>
        <v/>
      </c>
      <c r="BV904" t="str">
        <f>IF(Table1[[#This Row],[Ledger 2]]="","","No")</f>
        <v/>
      </c>
      <c r="BW904" t="str">
        <f>IF(Table1[[#This Row],[Date]]="","",IF(Table1[[#This Row],[Effect 2]]="Dr.","Yes","No"))</f>
        <v/>
      </c>
      <c r="BX904" t="str">
        <f>IF(Table1[[#This Row],[Date]]="","",Table1[[#This Row],[Ledger 2]])</f>
        <v/>
      </c>
      <c r="BY904" t="str">
        <f>IF(Table1[[#This Row],[Date]]="","",IF(Table1[[#This Row],[Effect 2]]="Dr.",-Table1[[#This Row],[Amount 2]],Table1[[#This Row],[Amount 2]]))</f>
        <v/>
      </c>
      <c r="CB904" t="str">
        <f>IF(Table1[[#This Row],[Ledger 3]]="","","No")</f>
        <v/>
      </c>
      <c r="CC904" t="str">
        <f>IF(Table1[[#This Row],[Ledger 3]]="","",IF(Table1[[#This Row],[Effect 3]]="Dr.","Yes","No"))</f>
        <v/>
      </c>
      <c r="CD904" t="str">
        <f>IF(Table1[[#This Row],[Ledger 3]]="","",Table1[[#This Row],[Ledger 3]])</f>
        <v/>
      </c>
      <c r="CE904" t="str">
        <f>IF(Table1[[#This Row],[Ledger 3]]="","",IF(Table1[[#This Row],[Effect 3]]="Dr.",-Table1[[#This Row],[Amount 3]],Table1[[#This Row],[Amount 3]]))</f>
        <v/>
      </c>
      <c r="CH904" t="str">
        <f>IF(Table1[[#This Row],[Ledger 4]]="","","No")</f>
        <v/>
      </c>
      <c r="CI904" t="str">
        <f>IF(Table1[[#This Row],[Ledger 4]]="","",IF(Table1[[#This Row],[Effect 4]]="Dr.","Yes","No"))</f>
        <v/>
      </c>
      <c r="CJ904" t="str">
        <f>IF(Table1[[#This Row],[Ledger 4]]="","",Table1[[#This Row],[Ledger 4]])</f>
        <v/>
      </c>
      <c r="CK904" t="str">
        <f>IF(Table1[[#This Row],[Ledger 4]]="","",IF(Table1[[#This Row],[Effect 4]]="Dr.",-Table1[[#This Row],[Amount 4]],Table1[[#This Row],[Amount 4]]))</f>
        <v/>
      </c>
      <c r="CN904" t="str">
        <f>IF(Table1[[#This Row],[Ledger 5]]="","","No")</f>
        <v/>
      </c>
      <c r="CO904" t="str">
        <f>IF(Table1[[#This Row],[Ledger 5]]="","",IF(Table1[[#This Row],[Effect 5]]="Dr.","Yes","No"))</f>
        <v/>
      </c>
      <c r="CP904" t="str">
        <f>IF(Table1[[#This Row],[Ledger 5]]="","",Table1[[#This Row],[Ledger 5]])</f>
        <v/>
      </c>
      <c r="CQ904" t="str">
        <f>IF(Table1[[#This Row],[Ledger 5]]="","",IF(Table1[[#This Row],[Effect 5]]="Dr.",-Table1[[#This Row],[Amount 5]],Table1[[#This Row],[Amount 5]]))</f>
        <v/>
      </c>
      <c r="CT904" t="str">
        <f>IF(Table1[[#This Row],[Ledger 6]]="","","No")</f>
        <v/>
      </c>
      <c r="CU904" t="str">
        <f>IF(Table1[[#This Row],[Ledger 6]]="","",IF(Table1[[#This Row],[Effect 6]]="Dr.","Yes","No"))</f>
        <v/>
      </c>
      <c r="CV904" t="str">
        <f>IF(Table1[[#This Row],[Ledger 6]]="","",Table1[[#This Row],[Ledger 6]])</f>
        <v/>
      </c>
      <c r="CW904" t="str">
        <f>IF(Table1[[#This Row],[Ledger 6]]="","",IF(Table1[[#This Row],[Effect 6]]="Dr.",-Table1[[#This Row],[Amount 6]],Table1[[#This Row],[Amount 6]]))</f>
        <v/>
      </c>
      <c r="CZ904" t="str">
        <f>IF(Table1[[#This Row],[Ledger 7]]="","","No")</f>
        <v/>
      </c>
      <c r="DA904" t="str">
        <f>IF(Table1[[#This Row],[Ledger 7]]="","",IF(Table1[[#This Row],[Effect 7]]="Dr.","Yes","No"))</f>
        <v/>
      </c>
      <c r="DB904" t="str">
        <f>IF(Table1[[#This Row],[Ledger 7]]="","",Table1[[#This Row],[Ledger 7]])</f>
        <v/>
      </c>
      <c r="DC904" t="str">
        <f>IF(Table1[[#This Row],[Ledger 7]]="","",IF(Table1[[#This Row],[Effect 7]]="Dr.",-Table1[[#This Row],[Amount 7]],Table1[[#This Row],[Amount 7]]))</f>
        <v/>
      </c>
      <c r="DF904" t="str">
        <f>IF(Table1[[#This Row],[Ledger 8]]="","","No")</f>
        <v/>
      </c>
      <c r="DG904" t="str">
        <f>IF(Table1[[#This Row],[Ledger 8]]="","",IF(Table1[[#This Row],[Effect 8]]="Dr.","Yes","No"))</f>
        <v/>
      </c>
      <c r="DH904" t="str">
        <f>IF(Table1[[#This Row],[Ledger 8]]="","",Table1[[#This Row],[Ledger 8]])</f>
        <v/>
      </c>
      <c r="DI904" t="str">
        <f>IF(Table1[[#This Row],[Ledger 8]]="","",IF(Table1[[#This Row],[Effect 8]]="Dr.",-Table1[[#This Row],[Amount 8]],Table1[[#This Row],[Amount 8]]))</f>
        <v/>
      </c>
      <c r="DL904" t="str">
        <f>IF(Table1[[#This Row],[Ledger 9]]="","","No")</f>
        <v/>
      </c>
      <c r="DM904" t="str">
        <f>IF(Table1[[#This Row],[Ledger 9]]="","",IF(Table1[[#This Row],[Effect 9]]="Dr.","Yes","No"))</f>
        <v/>
      </c>
      <c r="DN904" t="str">
        <f>IF(Table1[[#This Row],[Ledger 9]]="","",Table1[[#This Row],[Ledger 9]])</f>
        <v/>
      </c>
      <c r="DO904" t="str">
        <f>IF(Table1[[#This Row],[Ledger 9]]="","",IF(Table1[[#This Row],[Effect 9]]="Dr.",-Table1[[#This Row],[Amount 9]],Table1[[#This Row],[Amount 9]]))</f>
        <v/>
      </c>
      <c r="DR904" t="str">
        <f>IF(Table1[[#This Row],[Ledger 10]]="","","No")</f>
        <v/>
      </c>
      <c r="DS904" t="str">
        <f>IF(Table1[[#This Row],[Ledger 10]]="","",IF(Table1[[#This Row],[Effect 10]]="Dr.","Yes","No"))</f>
        <v/>
      </c>
      <c r="DT904" t="str">
        <f>IF(Table1[[#This Row],[Ledger 10]]="","",Table1[[#This Row],[Ledger 10]])</f>
        <v/>
      </c>
      <c r="DU904" t="str">
        <f>IF(Table1[[#This Row],[Ledger 10]]="","",IF(Table1[[#This Row],[Effect 10]]="Dr.",-Table1[[#This Row],[Amount 10]],Table1[[#This Row],[Amount 10]]))</f>
        <v/>
      </c>
      <c r="DX904" t="str">
        <f>IF(Table1[[#This Row],[Ledger 11]]="","","No")</f>
        <v/>
      </c>
      <c r="DY904" t="str">
        <f>IF(Table1[[#This Row],[Ledger 11]]="","",IF(Table1[[#This Row],[Effect 11]]="Dr.","Yes","No"))</f>
        <v/>
      </c>
      <c r="DZ904" t="str">
        <f>IF(Table1[[#This Row],[Ledger 11]]="","",Table1[[#This Row],[Ledger 11]])</f>
        <v/>
      </c>
      <c r="EA904" t="str">
        <f>IF(Table1[[#This Row],[Ledger 11]]="","",IF(Table1[[#This Row],[Effect 11]]="Dr.",-Table1[[#This Row],[Amount 11]],Table1[[#This Row],[Amount 11]]))</f>
        <v/>
      </c>
      <c r="ED904" t="str">
        <f>IF(Table1[[#This Row],[Ledger 12]]="","","No")</f>
        <v/>
      </c>
      <c r="EE904" t="str">
        <f>IF(Table1[[#This Row],[Ledger 12]]="","",IF(Table1[[#This Row],[Effect 12]]="Dr.","Yes","No"))</f>
        <v/>
      </c>
      <c r="EF904" t="str">
        <f>IF(Table1[[#This Row],[Ledger 12]]="","",Table1[[#This Row],[Ledger 12]])</f>
        <v/>
      </c>
      <c r="EG904" t="str">
        <f>IF(Table1[[#This Row],[Ledger 12]]="","",IF(Table1[[#This Row],[Effect 12]]="Dr.",-Table1[[#This Row],[Amount 12]],Table1[[#This Row],[Amount 12]]))</f>
        <v/>
      </c>
      <c r="EJ904" t="str">
        <f>IF(Table1[[#This Row],[Ledger 13]]="","","No")</f>
        <v/>
      </c>
      <c r="EK904" t="str">
        <f>IF(Table1[[#This Row],[Ledger 13]]="","",IF(Table1[[#This Row],[Effect 13]]="Dr.","Yes","No"))</f>
        <v/>
      </c>
      <c r="EL904" t="str">
        <f>IF(Table1[[#This Row],[Ledger 13]]="","",Table1[[#This Row],[Ledger 13]])</f>
        <v/>
      </c>
      <c r="EM904" t="str">
        <f>IF(Table1[[#This Row],[Ledger 13]]="","",IF(Table1[[#This Row],[Effect 13]]="Dr.",-Table1[[#This Row],[Amount 13]],Table1[[#This Row],[Amount 13]]))</f>
        <v/>
      </c>
      <c r="EP904" t="str">
        <f>IF(Table1[[#This Row],[Ledger 14]]="","","No")</f>
        <v/>
      </c>
      <c r="EQ904" t="str">
        <f>IF(Table1[[#This Row],[Ledger 14]]="","",IF(Table1[[#This Row],[Effect 14]]="Dr.","Yes","No"))</f>
        <v/>
      </c>
      <c r="ER904" t="str">
        <f>IF(Table1[[#This Row],[Ledger 14]]="","",Table1[[#This Row],[Ledger 14]])</f>
        <v/>
      </c>
      <c r="ES904" t="str">
        <f>IF(Table1[[#This Row],[Ledger 14]]="","",IF(Table1[[#This Row],[Effect 14]]="Dr.",-Table1[[#This Row],[Amount 14]],Table1[[#This Row],[Amount 14]]))</f>
        <v/>
      </c>
      <c r="EV904" t="str">
        <f>IF(Table1[[#This Row],[Ledger 15]]="","","No")</f>
        <v/>
      </c>
      <c r="EW904" t="str">
        <f>IF(Table1[[#This Row],[Ledger 15]]="","",IF(Table1[[#This Row],[Effect 15]]="Dr.","Yes","No"))</f>
        <v/>
      </c>
      <c r="EX904" t="str">
        <f>IF(Table1[[#This Row],[Ledger 15]]="","",Table1[[#This Row],[Ledger 15]])</f>
        <v/>
      </c>
      <c r="EY904" t="str">
        <f>IF(Table1[[#This Row],[Ledger 15]]="","",IF(Table1[[#This Row],[Effect 15]]="Dr.",-Table1[[#This Row],[Amount 15]],Table1[[#This Row],[Amount 15]]))</f>
        <v/>
      </c>
      <c r="FD9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4">
        <f>IF(Table1[[#This Row],[Date]]="",0,IF(AND(Table1[[#This Row],[Date]]&gt;=$FE$2,Table1[[#This Row],[Date]]&lt;=$FE$3),0,1))</f>
        <v>0</v>
      </c>
      <c r="FF904">
        <f>IF(Table1[[#This Row],[Date]]="",0,IF(TYPE(VLOOKUP(Table1[[#This Row],[Voucher Type]],Table1[[#All],[Voucher Type Master]],1,FALSE))=16,1,0))</f>
        <v>0</v>
      </c>
      <c r="FG904">
        <f>IF(TYPE(IF(Table1[[#This Row],[Date]]="",0,IF(VLOOKUP(Table1[[#This Row],[Voucher Type]],$FY$5:$FZ$13,2,0)=Table1[[#This Row],[Effect 1]],0,1)))=16,1,0)</f>
        <v>0</v>
      </c>
      <c r="FH9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4">
        <f>IF(LEN(Table1[[#This Row],[Ledger 1]])&gt;0,IF(TYPE(VLOOKUP(Table1[[#This Row],[Ledger 1]],GZ:GZ,1,0))=16,1,0),0)</f>
        <v>0</v>
      </c>
      <c r="FJ904">
        <f>IF(LEN(Table1[[#This Row],[Ledger 2]])&gt;0,IF(TYPE(VLOOKUP(Table1[[#This Row],[Ledger 2]],GZ:GZ,1,0))=16,1,0),0)</f>
        <v>0</v>
      </c>
      <c r="FK904">
        <f>IF(LEN(Table1[[#This Row],[Ledger 3]])&gt;0,IF(TYPE(VLOOKUP(Table1[[#This Row],[Ledger 3]],GZ:GZ,1,0))=16,1,0),0)</f>
        <v>0</v>
      </c>
      <c r="FL904">
        <f>IF(LEN(Table1[[#This Row],[Ledger 4]])&gt;0,IF(TYPE(VLOOKUP(Table1[[#This Row],[Ledger 4]],GZ:GZ,1,0))=16,1,0),0)</f>
        <v>0</v>
      </c>
      <c r="FM904">
        <f>IF(LEN(Table1[[#This Row],[Ledger 5]])&gt;0,IF(TYPE(VLOOKUP(Table1[[#This Row],[Ledger 5]],GZ:GZ,1,0))=16,1,0),0)</f>
        <v>0</v>
      </c>
      <c r="FN904">
        <f>IF(LEN(Table1[[#This Row],[Ledger 6]])&gt;0,IF(TYPE(VLOOKUP(Table1[[#This Row],[Ledger 6]],$GZ:$GZ,1,0))=16,1,0),0)</f>
        <v>0</v>
      </c>
      <c r="FO904">
        <f>IF(LEN(Table1[[#This Row],[Ledger 7]])&gt;0,IF(TYPE(VLOOKUP(Table1[[#This Row],[Ledger 7]],$GZ:$GZ,1,0))=16,1,0),0)</f>
        <v>0</v>
      </c>
      <c r="FP904">
        <f>IF(LEN(Table1[[#This Row],[Ledger 8]])&gt;0,IF(TYPE(VLOOKUP(Table1[[#This Row],[Ledger 8]],$GZ:$GZ,1,0))=16,1,0),0)</f>
        <v>0</v>
      </c>
      <c r="FQ904">
        <f>IF(LEN(Table1[[#This Row],[Ledger 9]])&gt;0,IF(TYPE(VLOOKUP(Table1[[#This Row],[Ledger 9]],$GZ:$GZ,1,0))=16,1,0),0)</f>
        <v>0</v>
      </c>
      <c r="FR904">
        <f>IF(LEN(Table1[[#This Row],[Ledger 10]])&gt;0,IF(TYPE(VLOOKUP(Table1[[#This Row],[Ledger 10]],$GZ:$GZ,1,0))=16,1,0),0)</f>
        <v>0</v>
      </c>
      <c r="FS904">
        <f>IF(LEN(Table1[[#This Row],[Ledger 11]])&gt;0,IF(TYPE(VLOOKUP(Table1[[#This Row],[Ledger 11]],$GZ:$GZ,1,0))=16,1,0),0)</f>
        <v>0</v>
      </c>
      <c r="FT904">
        <f>IF(LEN(Table1[[#This Row],[Ledger 12]])&gt;0,IF(TYPE(VLOOKUP(Table1[[#This Row],[Ledger 12]],$GZ:$GZ,1,0))=16,1,0),0)</f>
        <v>0</v>
      </c>
      <c r="FU904">
        <f>IF(LEN(Table1[[#This Row],[Ledger 13]])&gt;0,IF(TYPE(VLOOKUP(Table1[[#This Row],[Ledger 13]],$GZ:$GZ,1,0))=16,1,0),0)</f>
        <v>0</v>
      </c>
      <c r="FV904">
        <f>IF(LEN(Table1[[#This Row],[Ledger 14]])&gt;0,IF(TYPE(VLOOKUP(Table1[[#This Row],[Ledger 14]],$GZ:$GZ,1,0))=16,1,0),0)</f>
        <v>0</v>
      </c>
      <c r="FW904">
        <f>IF(LEN(Table1[[#This Row],[Ledger 15]])&gt;0,IF(TYPE(VLOOKUP(Table1[[#This Row],[Ledger 15]],$GZ:$GZ,1,0))=16,1,0),0)</f>
        <v>0</v>
      </c>
    </row>
    <row r="905" spans="4:179" ht="33" customHeight="1" x14ac:dyDescent="0.45">
      <c r="D905" s="8">
        <f t="shared" si="23"/>
        <v>900</v>
      </c>
      <c r="E905" s="32"/>
      <c r="F905" s="34"/>
      <c r="G905" s="34"/>
      <c r="H905" s="34"/>
      <c r="I905" s="34"/>
      <c r="J905" s="38"/>
      <c r="K905" s="33"/>
      <c r="L905" s="36"/>
      <c r="M905" s="35"/>
      <c r="N905" s="34"/>
      <c r="O905" s="41"/>
      <c r="P905" s="35"/>
      <c r="Q905" s="34"/>
      <c r="R905" s="37"/>
      <c r="S905" s="35"/>
      <c r="T905" s="34"/>
      <c r="U905" s="37"/>
      <c r="V905" s="35"/>
      <c r="W905" s="34"/>
      <c r="X905" s="37"/>
      <c r="Y905" s="35"/>
      <c r="Z905" s="34"/>
      <c r="AA905" s="37"/>
      <c r="AB905" s="35"/>
      <c r="AC905" s="34"/>
      <c r="AD905" s="37"/>
      <c r="AE905" s="35"/>
      <c r="AF905" s="34"/>
      <c r="AG905" s="37"/>
      <c r="AH905" s="35"/>
      <c r="AI905" s="34"/>
      <c r="AJ905" s="37"/>
      <c r="AK905" s="35"/>
      <c r="AL905" s="34"/>
      <c r="AM905" s="37"/>
      <c r="AN905" s="35"/>
      <c r="AO905" s="34"/>
      <c r="AP905" s="37"/>
      <c r="AQ905" s="35"/>
      <c r="AR905" s="34"/>
      <c r="AS905" s="37"/>
      <c r="AT905" s="35"/>
      <c r="AU905" s="34"/>
      <c r="AV905" s="37"/>
      <c r="AW905" s="35"/>
      <c r="AX905" s="34"/>
      <c r="AY905" s="37"/>
      <c r="AZ905" s="35"/>
      <c r="BA905" s="34"/>
      <c r="BB905" s="37"/>
      <c r="BC9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5" s="7"/>
      <c r="BF905" t="str">
        <f>IF(Table1[[#This Row],[Date]]="","","&amp;lt;VOUCHER REMOTEID="&amp;""""&amp;$A$11&amp;$A$13&amp;ROW()&amp;""""&amp;" VCHTYPE="""&amp;F905&amp;""" ACTION="""&amp;"Create"&amp;"""&amp;gt;")</f>
        <v/>
      </c>
      <c r="BG905" t="str">
        <f>IF(Table1[[#This Row],[Date]]="","",TEXT(Table1[[#This Row],[Date]],"yyyymmdd"))</f>
        <v/>
      </c>
      <c r="BH905" t="str">
        <f>Table1[[#This Row],[Date2]]</f>
        <v/>
      </c>
      <c r="BI905" t="str">
        <f>IF(Table1[[#This Row],[Date]]="","",Table1[[#This Row],[Voucher Type]])</f>
        <v/>
      </c>
      <c r="BJ905" t="str">
        <f>IF(Table1[[#This Row],[Ref No / Invoice No]]="","",Table1[[#This Row],[Ref No / Invoice No]])</f>
        <v/>
      </c>
      <c r="BK905" t="str">
        <f>IF(Table1[[#This Row],[Voucher No]]="","",Table1[[#This Row],[Voucher No]])</f>
        <v/>
      </c>
      <c r="BL905" t="str">
        <f>IF(Table1[[#This Row],[Date]]="","",Table1[[#This Row],[Narration]])</f>
        <v/>
      </c>
      <c r="BM905" t="str">
        <f>IF(Table1[[#This Row],[Date]]="","",$A$11&amp;$A$13&amp;ROW())</f>
        <v/>
      </c>
      <c r="BN905" t="str">
        <f>IF(Table1[[#This Row],[Date]]="","",$A$13)</f>
        <v/>
      </c>
      <c r="BP905" t="str">
        <f>IF(Table1[[#This Row],[Ledger 1]]="","","No")</f>
        <v/>
      </c>
      <c r="BQ905" t="str">
        <f>IF(Table1[[#This Row],[Date]]="","",IF(Table1[[#This Row],[Effect 1]]="Dr.","Yes","No"))</f>
        <v/>
      </c>
      <c r="BR905" t="str">
        <f>IF(Table1[[#This Row],[Date]]="","",Table1[[#This Row],[Ledger 1]])</f>
        <v/>
      </c>
      <c r="BS905" t="str">
        <f>IF(Table1[[#This Row],[Date]]="","",IF(Table1[[#This Row],[Effect 1]]="Dr.",-Table1[[#This Row],[Amount 1]],Table1[[#This Row],[Amount 1]]))</f>
        <v/>
      </c>
      <c r="BV905" t="str">
        <f>IF(Table1[[#This Row],[Ledger 2]]="","","No")</f>
        <v/>
      </c>
      <c r="BW905" t="str">
        <f>IF(Table1[[#This Row],[Date]]="","",IF(Table1[[#This Row],[Effect 2]]="Dr.","Yes","No"))</f>
        <v/>
      </c>
      <c r="BX905" t="str">
        <f>IF(Table1[[#This Row],[Date]]="","",Table1[[#This Row],[Ledger 2]])</f>
        <v/>
      </c>
      <c r="BY905" t="str">
        <f>IF(Table1[[#This Row],[Date]]="","",IF(Table1[[#This Row],[Effect 2]]="Dr.",-Table1[[#This Row],[Amount 2]],Table1[[#This Row],[Amount 2]]))</f>
        <v/>
      </c>
      <c r="CB905" t="str">
        <f>IF(Table1[[#This Row],[Ledger 3]]="","","No")</f>
        <v/>
      </c>
      <c r="CC905" t="str">
        <f>IF(Table1[[#This Row],[Ledger 3]]="","",IF(Table1[[#This Row],[Effect 3]]="Dr.","Yes","No"))</f>
        <v/>
      </c>
      <c r="CD905" t="str">
        <f>IF(Table1[[#This Row],[Ledger 3]]="","",Table1[[#This Row],[Ledger 3]])</f>
        <v/>
      </c>
      <c r="CE905" t="str">
        <f>IF(Table1[[#This Row],[Ledger 3]]="","",IF(Table1[[#This Row],[Effect 3]]="Dr.",-Table1[[#This Row],[Amount 3]],Table1[[#This Row],[Amount 3]]))</f>
        <v/>
      </c>
      <c r="CH905" t="str">
        <f>IF(Table1[[#This Row],[Ledger 4]]="","","No")</f>
        <v/>
      </c>
      <c r="CI905" t="str">
        <f>IF(Table1[[#This Row],[Ledger 4]]="","",IF(Table1[[#This Row],[Effect 4]]="Dr.","Yes","No"))</f>
        <v/>
      </c>
      <c r="CJ905" t="str">
        <f>IF(Table1[[#This Row],[Ledger 4]]="","",Table1[[#This Row],[Ledger 4]])</f>
        <v/>
      </c>
      <c r="CK905" t="str">
        <f>IF(Table1[[#This Row],[Ledger 4]]="","",IF(Table1[[#This Row],[Effect 4]]="Dr.",-Table1[[#This Row],[Amount 4]],Table1[[#This Row],[Amount 4]]))</f>
        <v/>
      </c>
      <c r="CN905" t="str">
        <f>IF(Table1[[#This Row],[Ledger 5]]="","","No")</f>
        <v/>
      </c>
      <c r="CO905" t="str">
        <f>IF(Table1[[#This Row],[Ledger 5]]="","",IF(Table1[[#This Row],[Effect 5]]="Dr.","Yes","No"))</f>
        <v/>
      </c>
      <c r="CP905" t="str">
        <f>IF(Table1[[#This Row],[Ledger 5]]="","",Table1[[#This Row],[Ledger 5]])</f>
        <v/>
      </c>
      <c r="CQ905" t="str">
        <f>IF(Table1[[#This Row],[Ledger 5]]="","",IF(Table1[[#This Row],[Effect 5]]="Dr.",-Table1[[#This Row],[Amount 5]],Table1[[#This Row],[Amount 5]]))</f>
        <v/>
      </c>
      <c r="CT905" t="str">
        <f>IF(Table1[[#This Row],[Ledger 6]]="","","No")</f>
        <v/>
      </c>
      <c r="CU905" t="str">
        <f>IF(Table1[[#This Row],[Ledger 6]]="","",IF(Table1[[#This Row],[Effect 6]]="Dr.","Yes","No"))</f>
        <v/>
      </c>
      <c r="CV905" t="str">
        <f>IF(Table1[[#This Row],[Ledger 6]]="","",Table1[[#This Row],[Ledger 6]])</f>
        <v/>
      </c>
      <c r="CW905" t="str">
        <f>IF(Table1[[#This Row],[Ledger 6]]="","",IF(Table1[[#This Row],[Effect 6]]="Dr.",-Table1[[#This Row],[Amount 6]],Table1[[#This Row],[Amount 6]]))</f>
        <v/>
      </c>
      <c r="CZ905" t="str">
        <f>IF(Table1[[#This Row],[Ledger 7]]="","","No")</f>
        <v/>
      </c>
      <c r="DA905" t="str">
        <f>IF(Table1[[#This Row],[Ledger 7]]="","",IF(Table1[[#This Row],[Effect 7]]="Dr.","Yes","No"))</f>
        <v/>
      </c>
      <c r="DB905" t="str">
        <f>IF(Table1[[#This Row],[Ledger 7]]="","",Table1[[#This Row],[Ledger 7]])</f>
        <v/>
      </c>
      <c r="DC905" t="str">
        <f>IF(Table1[[#This Row],[Ledger 7]]="","",IF(Table1[[#This Row],[Effect 7]]="Dr.",-Table1[[#This Row],[Amount 7]],Table1[[#This Row],[Amount 7]]))</f>
        <v/>
      </c>
      <c r="DF905" t="str">
        <f>IF(Table1[[#This Row],[Ledger 8]]="","","No")</f>
        <v/>
      </c>
      <c r="DG905" t="str">
        <f>IF(Table1[[#This Row],[Ledger 8]]="","",IF(Table1[[#This Row],[Effect 8]]="Dr.","Yes","No"))</f>
        <v/>
      </c>
      <c r="DH905" t="str">
        <f>IF(Table1[[#This Row],[Ledger 8]]="","",Table1[[#This Row],[Ledger 8]])</f>
        <v/>
      </c>
      <c r="DI905" t="str">
        <f>IF(Table1[[#This Row],[Ledger 8]]="","",IF(Table1[[#This Row],[Effect 8]]="Dr.",-Table1[[#This Row],[Amount 8]],Table1[[#This Row],[Amount 8]]))</f>
        <v/>
      </c>
      <c r="DL905" t="str">
        <f>IF(Table1[[#This Row],[Ledger 9]]="","","No")</f>
        <v/>
      </c>
      <c r="DM905" t="str">
        <f>IF(Table1[[#This Row],[Ledger 9]]="","",IF(Table1[[#This Row],[Effect 9]]="Dr.","Yes","No"))</f>
        <v/>
      </c>
      <c r="DN905" t="str">
        <f>IF(Table1[[#This Row],[Ledger 9]]="","",Table1[[#This Row],[Ledger 9]])</f>
        <v/>
      </c>
      <c r="DO905" t="str">
        <f>IF(Table1[[#This Row],[Ledger 9]]="","",IF(Table1[[#This Row],[Effect 9]]="Dr.",-Table1[[#This Row],[Amount 9]],Table1[[#This Row],[Amount 9]]))</f>
        <v/>
      </c>
      <c r="DR905" t="str">
        <f>IF(Table1[[#This Row],[Ledger 10]]="","","No")</f>
        <v/>
      </c>
      <c r="DS905" t="str">
        <f>IF(Table1[[#This Row],[Ledger 10]]="","",IF(Table1[[#This Row],[Effect 10]]="Dr.","Yes","No"))</f>
        <v/>
      </c>
      <c r="DT905" t="str">
        <f>IF(Table1[[#This Row],[Ledger 10]]="","",Table1[[#This Row],[Ledger 10]])</f>
        <v/>
      </c>
      <c r="DU905" t="str">
        <f>IF(Table1[[#This Row],[Ledger 10]]="","",IF(Table1[[#This Row],[Effect 10]]="Dr.",-Table1[[#This Row],[Amount 10]],Table1[[#This Row],[Amount 10]]))</f>
        <v/>
      </c>
      <c r="DX905" t="str">
        <f>IF(Table1[[#This Row],[Ledger 11]]="","","No")</f>
        <v/>
      </c>
      <c r="DY905" t="str">
        <f>IF(Table1[[#This Row],[Ledger 11]]="","",IF(Table1[[#This Row],[Effect 11]]="Dr.","Yes","No"))</f>
        <v/>
      </c>
      <c r="DZ905" t="str">
        <f>IF(Table1[[#This Row],[Ledger 11]]="","",Table1[[#This Row],[Ledger 11]])</f>
        <v/>
      </c>
      <c r="EA905" t="str">
        <f>IF(Table1[[#This Row],[Ledger 11]]="","",IF(Table1[[#This Row],[Effect 11]]="Dr.",-Table1[[#This Row],[Amount 11]],Table1[[#This Row],[Amount 11]]))</f>
        <v/>
      </c>
      <c r="ED905" t="str">
        <f>IF(Table1[[#This Row],[Ledger 12]]="","","No")</f>
        <v/>
      </c>
      <c r="EE905" t="str">
        <f>IF(Table1[[#This Row],[Ledger 12]]="","",IF(Table1[[#This Row],[Effect 12]]="Dr.","Yes","No"))</f>
        <v/>
      </c>
      <c r="EF905" t="str">
        <f>IF(Table1[[#This Row],[Ledger 12]]="","",Table1[[#This Row],[Ledger 12]])</f>
        <v/>
      </c>
      <c r="EG905" t="str">
        <f>IF(Table1[[#This Row],[Ledger 12]]="","",IF(Table1[[#This Row],[Effect 12]]="Dr.",-Table1[[#This Row],[Amount 12]],Table1[[#This Row],[Amount 12]]))</f>
        <v/>
      </c>
      <c r="EJ905" t="str">
        <f>IF(Table1[[#This Row],[Ledger 13]]="","","No")</f>
        <v/>
      </c>
      <c r="EK905" t="str">
        <f>IF(Table1[[#This Row],[Ledger 13]]="","",IF(Table1[[#This Row],[Effect 13]]="Dr.","Yes","No"))</f>
        <v/>
      </c>
      <c r="EL905" t="str">
        <f>IF(Table1[[#This Row],[Ledger 13]]="","",Table1[[#This Row],[Ledger 13]])</f>
        <v/>
      </c>
      <c r="EM905" t="str">
        <f>IF(Table1[[#This Row],[Ledger 13]]="","",IF(Table1[[#This Row],[Effect 13]]="Dr.",-Table1[[#This Row],[Amount 13]],Table1[[#This Row],[Amount 13]]))</f>
        <v/>
      </c>
      <c r="EP905" t="str">
        <f>IF(Table1[[#This Row],[Ledger 14]]="","","No")</f>
        <v/>
      </c>
      <c r="EQ905" t="str">
        <f>IF(Table1[[#This Row],[Ledger 14]]="","",IF(Table1[[#This Row],[Effect 14]]="Dr.","Yes","No"))</f>
        <v/>
      </c>
      <c r="ER905" t="str">
        <f>IF(Table1[[#This Row],[Ledger 14]]="","",Table1[[#This Row],[Ledger 14]])</f>
        <v/>
      </c>
      <c r="ES905" t="str">
        <f>IF(Table1[[#This Row],[Ledger 14]]="","",IF(Table1[[#This Row],[Effect 14]]="Dr.",-Table1[[#This Row],[Amount 14]],Table1[[#This Row],[Amount 14]]))</f>
        <v/>
      </c>
      <c r="EV905" t="str">
        <f>IF(Table1[[#This Row],[Ledger 15]]="","","No")</f>
        <v/>
      </c>
      <c r="EW905" t="str">
        <f>IF(Table1[[#This Row],[Ledger 15]]="","",IF(Table1[[#This Row],[Effect 15]]="Dr.","Yes","No"))</f>
        <v/>
      </c>
      <c r="EX905" t="str">
        <f>IF(Table1[[#This Row],[Ledger 15]]="","",Table1[[#This Row],[Ledger 15]])</f>
        <v/>
      </c>
      <c r="EY905" t="str">
        <f>IF(Table1[[#This Row],[Ledger 15]]="","",IF(Table1[[#This Row],[Effect 15]]="Dr.",-Table1[[#This Row],[Amount 15]],Table1[[#This Row],[Amount 15]]))</f>
        <v/>
      </c>
      <c r="FD9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5">
        <f>IF(Table1[[#This Row],[Date]]="",0,IF(AND(Table1[[#This Row],[Date]]&gt;=$FE$2,Table1[[#This Row],[Date]]&lt;=$FE$3),0,1))</f>
        <v>0</v>
      </c>
      <c r="FF905">
        <f>IF(Table1[[#This Row],[Date]]="",0,IF(TYPE(VLOOKUP(Table1[[#This Row],[Voucher Type]],Table1[[#All],[Voucher Type Master]],1,FALSE))=16,1,0))</f>
        <v>0</v>
      </c>
      <c r="FG905">
        <f>IF(TYPE(IF(Table1[[#This Row],[Date]]="",0,IF(VLOOKUP(Table1[[#This Row],[Voucher Type]],$FY$5:$FZ$13,2,0)=Table1[[#This Row],[Effect 1]],0,1)))=16,1,0)</f>
        <v>0</v>
      </c>
      <c r="FH9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5">
        <f>IF(LEN(Table1[[#This Row],[Ledger 1]])&gt;0,IF(TYPE(VLOOKUP(Table1[[#This Row],[Ledger 1]],GZ:GZ,1,0))=16,1,0),0)</f>
        <v>0</v>
      </c>
      <c r="FJ905">
        <f>IF(LEN(Table1[[#This Row],[Ledger 2]])&gt;0,IF(TYPE(VLOOKUP(Table1[[#This Row],[Ledger 2]],GZ:GZ,1,0))=16,1,0),0)</f>
        <v>0</v>
      </c>
      <c r="FK905">
        <f>IF(LEN(Table1[[#This Row],[Ledger 3]])&gt;0,IF(TYPE(VLOOKUP(Table1[[#This Row],[Ledger 3]],GZ:GZ,1,0))=16,1,0),0)</f>
        <v>0</v>
      </c>
      <c r="FL905">
        <f>IF(LEN(Table1[[#This Row],[Ledger 4]])&gt;0,IF(TYPE(VLOOKUP(Table1[[#This Row],[Ledger 4]],GZ:GZ,1,0))=16,1,0),0)</f>
        <v>0</v>
      </c>
      <c r="FM905">
        <f>IF(LEN(Table1[[#This Row],[Ledger 5]])&gt;0,IF(TYPE(VLOOKUP(Table1[[#This Row],[Ledger 5]],GZ:GZ,1,0))=16,1,0),0)</f>
        <v>0</v>
      </c>
      <c r="FN905">
        <f>IF(LEN(Table1[[#This Row],[Ledger 6]])&gt;0,IF(TYPE(VLOOKUP(Table1[[#This Row],[Ledger 6]],$GZ:$GZ,1,0))=16,1,0),0)</f>
        <v>0</v>
      </c>
      <c r="FO905">
        <f>IF(LEN(Table1[[#This Row],[Ledger 7]])&gt;0,IF(TYPE(VLOOKUP(Table1[[#This Row],[Ledger 7]],$GZ:$GZ,1,0))=16,1,0),0)</f>
        <v>0</v>
      </c>
      <c r="FP905">
        <f>IF(LEN(Table1[[#This Row],[Ledger 8]])&gt;0,IF(TYPE(VLOOKUP(Table1[[#This Row],[Ledger 8]],$GZ:$GZ,1,0))=16,1,0),0)</f>
        <v>0</v>
      </c>
      <c r="FQ905">
        <f>IF(LEN(Table1[[#This Row],[Ledger 9]])&gt;0,IF(TYPE(VLOOKUP(Table1[[#This Row],[Ledger 9]],$GZ:$GZ,1,0))=16,1,0),0)</f>
        <v>0</v>
      </c>
      <c r="FR905">
        <f>IF(LEN(Table1[[#This Row],[Ledger 10]])&gt;0,IF(TYPE(VLOOKUP(Table1[[#This Row],[Ledger 10]],$GZ:$GZ,1,0))=16,1,0),0)</f>
        <v>0</v>
      </c>
      <c r="FS905">
        <f>IF(LEN(Table1[[#This Row],[Ledger 11]])&gt;0,IF(TYPE(VLOOKUP(Table1[[#This Row],[Ledger 11]],$GZ:$GZ,1,0))=16,1,0),0)</f>
        <v>0</v>
      </c>
      <c r="FT905">
        <f>IF(LEN(Table1[[#This Row],[Ledger 12]])&gt;0,IF(TYPE(VLOOKUP(Table1[[#This Row],[Ledger 12]],$GZ:$GZ,1,0))=16,1,0),0)</f>
        <v>0</v>
      </c>
      <c r="FU905">
        <f>IF(LEN(Table1[[#This Row],[Ledger 13]])&gt;0,IF(TYPE(VLOOKUP(Table1[[#This Row],[Ledger 13]],$GZ:$GZ,1,0))=16,1,0),0)</f>
        <v>0</v>
      </c>
      <c r="FV905">
        <f>IF(LEN(Table1[[#This Row],[Ledger 14]])&gt;0,IF(TYPE(VLOOKUP(Table1[[#This Row],[Ledger 14]],$GZ:$GZ,1,0))=16,1,0),0)</f>
        <v>0</v>
      </c>
      <c r="FW905">
        <f>IF(LEN(Table1[[#This Row],[Ledger 15]])&gt;0,IF(TYPE(VLOOKUP(Table1[[#This Row],[Ledger 15]],$GZ:$GZ,1,0))=16,1,0),0)</f>
        <v>0</v>
      </c>
    </row>
    <row r="906" spans="4:179" ht="33" customHeight="1" x14ac:dyDescent="0.45">
      <c r="D906" s="8">
        <f t="shared" si="23"/>
        <v>901</v>
      </c>
      <c r="E906" s="32"/>
      <c r="F906" s="34"/>
      <c r="G906" s="34"/>
      <c r="H906" s="34"/>
      <c r="I906" s="34"/>
      <c r="J906" s="38"/>
      <c r="K906" s="33"/>
      <c r="L906" s="36"/>
      <c r="M906" s="35"/>
      <c r="N906" s="34"/>
      <c r="O906" s="41"/>
      <c r="P906" s="35"/>
      <c r="Q906" s="34"/>
      <c r="R906" s="37"/>
      <c r="S906" s="35"/>
      <c r="T906" s="34"/>
      <c r="U906" s="37"/>
      <c r="V906" s="35"/>
      <c r="W906" s="34"/>
      <c r="X906" s="37"/>
      <c r="Y906" s="35"/>
      <c r="Z906" s="34"/>
      <c r="AA906" s="37"/>
      <c r="AB906" s="35"/>
      <c r="AC906" s="34"/>
      <c r="AD906" s="37"/>
      <c r="AE906" s="35"/>
      <c r="AF906" s="34"/>
      <c r="AG906" s="37"/>
      <c r="AH906" s="35"/>
      <c r="AI906" s="34"/>
      <c r="AJ906" s="37"/>
      <c r="AK906" s="35"/>
      <c r="AL906" s="34"/>
      <c r="AM906" s="37"/>
      <c r="AN906" s="35"/>
      <c r="AO906" s="34"/>
      <c r="AP906" s="37"/>
      <c r="AQ906" s="35"/>
      <c r="AR906" s="34"/>
      <c r="AS906" s="37"/>
      <c r="AT906" s="35"/>
      <c r="AU906" s="34"/>
      <c r="AV906" s="37"/>
      <c r="AW906" s="35"/>
      <c r="AX906" s="34"/>
      <c r="AY906" s="37"/>
      <c r="AZ906" s="35"/>
      <c r="BA906" s="34"/>
      <c r="BB906" s="37"/>
      <c r="BC90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6" s="7"/>
      <c r="BF906" t="str">
        <f>IF(Table1[[#This Row],[Date]]="","","&amp;lt;VOUCHER REMOTEID="&amp;""""&amp;$A$11&amp;$A$13&amp;ROW()&amp;""""&amp;" VCHTYPE="""&amp;F906&amp;""" ACTION="""&amp;"Create"&amp;"""&amp;gt;")</f>
        <v/>
      </c>
      <c r="BG906" t="str">
        <f>IF(Table1[[#This Row],[Date]]="","",TEXT(Table1[[#This Row],[Date]],"yyyymmdd"))</f>
        <v/>
      </c>
      <c r="BH906" t="str">
        <f>Table1[[#This Row],[Date2]]</f>
        <v/>
      </c>
      <c r="BI906" t="str">
        <f>IF(Table1[[#This Row],[Date]]="","",Table1[[#This Row],[Voucher Type]])</f>
        <v/>
      </c>
      <c r="BJ906" t="str">
        <f>IF(Table1[[#This Row],[Ref No / Invoice No]]="","",Table1[[#This Row],[Ref No / Invoice No]])</f>
        <v/>
      </c>
      <c r="BK906" t="str">
        <f>IF(Table1[[#This Row],[Voucher No]]="","",Table1[[#This Row],[Voucher No]])</f>
        <v/>
      </c>
      <c r="BL906" t="str">
        <f>IF(Table1[[#This Row],[Date]]="","",Table1[[#This Row],[Narration]])</f>
        <v/>
      </c>
      <c r="BM906" t="str">
        <f>IF(Table1[[#This Row],[Date]]="","",$A$11&amp;$A$13&amp;ROW())</f>
        <v/>
      </c>
      <c r="BN906" t="str">
        <f>IF(Table1[[#This Row],[Date]]="","",$A$13)</f>
        <v/>
      </c>
      <c r="BP906" t="str">
        <f>IF(Table1[[#This Row],[Ledger 1]]="","","No")</f>
        <v/>
      </c>
      <c r="BQ906" t="str">
        <f>IF(Table1[[#This Row],[Date]]="","",IF(Table1[[#This Row],[Effect 1]]="Dr.","Yes","No"))</f>
        <v/>
      </c>
      <c r="BR906" t="str">
        <f>IF(Table1[[#This Row],[Date]]="","",Table1[[#This Row],[Ledger 1]])</f>
        <v/>
      </c>
      <c r="BS906" t="str">
        <f>IF(Table1[[#This Row],[Date]]="","",IF(Table1[[#This Row],[Effect 1]]="Dr.",-Table1[[#This Row],[Amount 1]],Table1[[#This Row],[Amount 1]]))</f>
        <v/>
      </c>
      <c r="BV906" t="str">
        <f>IF(Table1[[#This Row],[Ledger 2]]="","","No")</f>
        <v/>
      </c>
      <c r="BW906" t="str">
        <f>IF(Table1[[#This Row],[Date]]="","",IF(Table1[[#This Row],[Effect 2]]="Dr.","Yes","No"))</f>
        <v/>
      </c>
      <c r="BX906" t="str">
        <f>IF(Table1[[#This Row],[Date]]="","",Table1[[#This Row],[Ledger 2]])</f>
        <v/>
      </c>
      <c r="BY906" t="str">
        <f>IF(Table1[[#This Row],[Date]]="","",IF(Table1[[#This Row],[Effect 2]]="Dr.",-Table1[[#This Row],[Amount 2]],Table1[[#This Row],[Amount 2]]))</f>
        <v/>
      </c>
      <c r="CB906" t="str">
        <f>IF(Table1[[#This Row],[Ledger 3]]="","","No")</f>
        <v/>
      </c>
      <c r="CC906" t="str">
        <f>IF(Table1[[#This Row],[Ledger 3]]="","",IF(Table1[[#This Row],[Effect 3]]="Dr.","Yes","No"))</f>
        <v/>
      </c>
      <c r="CD906" t="str">
        <f>IF(Table1[[#This Row],[Ledger 3]]="","",Table1[[#This Row],[Ledger 3]])</f>
        <v/>
      </c>
      <c r="CE906" t="str">
        <f>IF(Table1[[#This Row],[Ledger 3]]="","",IF(Table1[[#This Row],[Effect 3]]="Dr.",-Table1[[#This Row],[Amount 3]],Table1[[#This Row],[Amount 3]]))</f>
        <v/>
      </c>
      <c r="CH906" t="str">
        <f>IF(Table1[[#This Row],[Ledger 4]]="","","No")</f>
        <v/>
      </c>
      <c r="CI906" t="str">
        <f>IF(Table1[[#This Row],[Ledger 4]]="","",IF(Table1[[#This Row],[Effect 4]]="Dr.","Yes","No"))</f>
        <v/>
      </c>
      <c r="CJ906" t="str">
        <f>IF(Table1[[#This Row],[Ledger 4]]="","",Table1[[#This Row],[Ledger 4]])</f>
        <v/>
      </c>
      <c r="CK906" t="str">
        <f>IF(Table1[[#This Row],[Ledger 4]]="","",IF(Table1[[#This Row],[Effect 4]]="Dr.",-Table1[[#This Row],[Amount 4]],Table1[[#This Row],[Amount 4]]))</f>
        <v/>
      </c>
      <c r="CN906" t="str">
        <f>IF(Table1[[#This Row],[Ledger 5]]="","","No")</f>
        <v/>
      </c>
      <c r="CO906" t="str">
        <f>IF(Table1[[#This Row],[Ledger 5]]="","",IF(Table1[[#This Row],[Effect 5]]="Dr.","Yes","No"))</f>
        <v/>
      </c>
      <c r="CP906" t="str">
        <f>IF(Table1[[#This Row],[Ledger 5]]="","",Table1[[#This Row],[Ledger 5]])</f>
        <v/>
      </c>
      <c r="CQ906" t="str">
        <f>IF(Table1[[#This Row],[Ledger 5]]="","",IF(Table1[[#This Row],[Effect 5]]="Dr.",-Table1[[#This Row],[Amount 5]],Table1[[#This Row],[Amount 5]]))</f>
        <v/>
      </c>
      <c r="CT906" t="str">
        <f>IF(Table1[[#This Row],[Ledger 6]]="","","No")</f>
        <v/>
      </c>
      <c r="CU906" t="str">
        <f>IF(Table1[[#This Row],[Ledger 6]]="","",IF(Table1[[#This Row],[Effect 6]]="Dr.","Yes","No"))</f>
        <v/>
      </c>
      <c r="CV906" t="str">
        <f>IF(Table1[[#This Row],[Ledger 6]]="","",Table1[[#This Row],[Ledger 6]])</f>
        <v/>
      </c>
      <c r="CW906" t="str">
        <f>IF(Table1[[#This Row],[Ledger 6]]="","",IF(Table1[[#This Row],[Effect 6]]="Dr.",-Table1[[#This Row],[Amount 6]],Table1[[#This Row],[Amount 6]]))</f>
        <v/>
      </c>
      <c r="CZ906" t="str">
        <f>IF(Table1[[#This Row],[Ledger 7]]="","","No")</f>
        <v/>
      </c>
      <c r="DA906" t="str">
        <f>IF(Table1[[#This Row],[Ledger 7]]="","",IF(Table1[[#This Row],[Effect 7]]="Dr.","Yes","No"))</f>
        <v/>
      </c>
      <c r="DB906" t="str">
        <f>IF(Table1[[#This Row],[Ledger 7]]="","",Table1[[#This Row],[Ledger 7]])</f>
        <v/>
      </c>
      <c r="DC906" t="str">
        <f>IF(Table1[[#This Row],[Ledger 7]]="","",IF(Table1[[#This Row],[Effect 7]]="Dr.",-Table1[[#This Row],[Amount 7]],Table1[[#This Row],[Amount 7]]))</f>
        <v/>
      </c>
      <c r="DF906" t="str">
        <f>IF(Table1[[#This Row],[Ledger 8]]="","","No")</f>
        <v/>
      </c>
      <c r="DG906" t="str">
        <f>IF(Table1[[#This Row],[Ledger 8]]="","",IF(Table1[[#This Row],[Effect 8]]="Dr.","Yes","No"))</f>
        <v/>
      </c>
      <c r="DH906" t="str">
        <f>IF(Table1[[#This Row],[Ledger 8]]="","",Table1[[#This Row],[Ledger 8]])</f>
        <v/>
      </c>
      <c r="DI906" t="str">
        <f>IF(Table1[[#This Row],[Ledger 8]]="","",IF(Table1[[#This Row],[Effect 8]]="Dr.",-Table1[[#This Row],[Amount 8]],Table1[[#This Row],[Amount 8]]))</f>
        <v/>
      </c>
      <c r="DL906" t="str">
        <f>IF(Table1[[#This Row],[Ledger 9]]="","","No")</f>
        <v/>
      </c>
      <c r="DM906" t="str">
        <f>IF(Table1[[#This Row],[Ledger 9]]="","",IF(Table1[[#This Row],[Effect 9]]="Dr.","Yes","No"))</f>
        <v/>
      </c>
      <c r="DN906" t="str">
        <f>IF(Table1[[#This Row],[Ledger 9]]="","",Table1[[#This Row],[Ledger 9]])</f>
        <v/>
      </c>
      <c r="DO906" t="str">
        <f>IF(Table1[[#This Row],[Ledger 9]]="","",IF(Table1[[#This Row],[Effect 9]]="Dr.",-Table1[[#This Row],[Amount 9]],Table1[[#This Row],[Amount 9]]))</f>
        <v/>
      </c>
      <c r="DR906" t="str">
        <f>IF(Table1[[#This Row],[Ledger 10]]="","","No")</f>
        <v/>
      </c>
      <c r="DS906" t="str">
        <f>IF(Table1[[#This Row],[Ledger 10]]="","",IF(Table1[[#This Row],[Effect 10]]="Dr.","Yes","No"))</f>
        <v/>
      </c>
      <c r="DT906" t="str">
        <f>IF(Table1[[#This Row],[Ledger 10]]="","",Table1[[#This Row],[Ledger 10]])</f>
        <v/>
      </c>
      <c r="DU906" t="str">
        <f>IF(Table1[[#This Row],[Ledger 10]]="","",IF(Table1[[#This Row],[Effect 10]]="Dr.",-Table1[[#This Row],[Amount 10]],Table1[[#This Row],[Amount 10]]))</f>
        <v/>
      </c>
      <c r="DX906" t="str">
        <f>IF(Table1[[#This Row],[Ledger 11]]="","","No")</f>
        <v/>
      </c>
      <c r="DY906" t="str">
        <f>IF(Table1[[#This Row],[Ledger 11]]="","",IF(Table1[[#This Row],[Effect 11]]="Dr.","Yes","No"))</f>
        <v/>
      </c>
      <c r="DZ906" t="str">
        <f>IF(Table1[[#This Row],[Ledger 11]]="","",Table1[[#This Row],[Ledger 11]])</f>
        <v/>
      </c>
      <c r="EA906" t="str">
        <f>IF(Table1[[#This Row],[Ledger 11]]="","",IF(Table1[[#This Row],[Effect 11]]="Dr.",-Table1[[#This Row],[Amount 11]],Table1[[#This Row],[Amount 11]]))</f>
        <v/>
      </c>
      <c r="ED906" t="str">
        <f>IF(Table1[[#This Row],[Ledger 12]]="","","No")</f>
        <v/>
      </c>
      <c r="EE906" t="str">
        <f>IF(Table1[[#This Row],[Ledger 12]]="","",IF(Table1[[#This Row],[Effect 12]]="Dr.","Yes","No"))</f>
        <v/>
      </c>
      <c r="EF906" t="str">
        <f>IF(Table1[[#This Row],[Ledger 12]]="","",Table1[[#This Row],[Ledger 12]])</f>
        <v/>
      </c>
      <c r="EG906" t="str">
        <f>IF(Table1[[#This Row],[Ledger 12]]="","",IF(Table1[[#This Row],[Effect 12]]="Dr.",-Table1[[#This Row],[Amount 12]],Table1[[#This Row],[Amount 12]]))</f>
        <v/>
      </c>
      <c r="EJ906" t="str">
        <f>IF(Table1[[#This Row],[Ledger 13]]="","","No")</f>
        <v/>
      </c>
      <c r="EK906" t="str">
        <f>IF(Table1[[#This Row],[Ledger 13]]="","",IF(Table1[[#This Row],[Effect 13]]="Dr.","Yes","No"))</f>
        <v/>
      </c>
      <c r="EL906" t="str">
        <f>IF(Table1[[#This Row],[Ledger 13]]="","",Table1[[#This Row],[Ledger 13]])</f>
        <v/>
      </c>
      <c r="EM906" t="str">
        <f>IF(Table1[[#This Row],[Ledger 13]]="","",IF(Table1[[#This Row],[Effect 13]]="Dr.",-Table1[[#This Row],[Amount 13]],Table1[[#This Row],[Amount 13]]))</f>
        <v/>
      </c>
      <c r="EP906" t="str">
        <f>IF(Table1[[#This Row],[Ledger 14]]="","","No")</f>
        <v/>
      </c>
      <c r="EQ906" t="str">
        <f>IF(Table1[[#This Row],[Ledger 14]]="","",IF(Table1[[#This Row],[Effect 14]]="Dr.","Yes","No"))</f>
        <v/>
      </c>
      <c r="ER906" t="str">
        <f>IF(Table1[[#This Row],[Ledger 14]]="","",Table1[[#This Row],[Ledger 14]])</f>
        <v/>
      </c>
      <c r="ES906" t="str">
        <f>IF(Table1[[#This Row],[Ledger 14]]="","",IF(Table1[[#This Row],[Effect 14]]="Dr.",-Table1[[#This Row],[Amount 14]],Table1[[#This Row],[Amount 14]]))</f>
        <v/>
      </c>
      <c r="EV906" t="str">
        <f>IF(Table1[[#This Row],[Ledger 15]]="","","No")</f>
        <v/>
      </c>
      <c r="EW906" t="str">
        <f>IF(Table1[[#This Row],[Ledger 15]]="","",IF(Table1[[#This Row],[Effect 15]]="Dr.","Yes","No"))</f>
        <v/>
      </c>
      <c r="EX906" t="str">
        <f>IF(Table1[[#This Row],[Ledger 15]]="","",Table1[[#This Row],[Ledger 15]])</f>
        <v/>
      </c>
      <c r="EY906" t="str">
        <f>IF(Table1[[#This Row],[Ledger 15]]="","",IF(Table1[[#This Row],[Effect 15]]="Dr.",-Table1[[#This Row],[Amount 15]],Table1[[#This Row],[Amount 15]]))</f>
        <v/>
      </c>
      <c r="FD90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6">
        <f>IF(Table1[[#This Row],[Date]]="",0,IF(AND(Table1[[#This Row],[Date]]&gt;=$FE$2,Table1[[#This Row],[Date]]&lt;=$FE$3),0,1))</f>
        <v>0</v>
      </c>
      <c r="FF906">
        <f>IF(Table1[[#This Row],[Date]]="",0,IF(TYPE(VLOOKUP(Table1[[#This Row],[Voucher Type]],Table1[[#All],[Voucher Type Master]],1,FALSE))=16,1,0))</f>
        <v>0</v>
      </c>
      <c r="FG906">
        <f>IF(TYPE(IF(Table1[[#This Row],[Date]]="",0,IF(VLOOKUP(Table1[[#This Row],[Voucher Type]],$FY$5:$FZ$13,2,0)=Table1[[#This Row],[Effect 1]],0,1)))=16,1,0)</f>
        <v>0</v>
      </c>
      <c r="FH90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6">
        <f>IF(LEN(Table1[[#This Row],[Ledger 1]])&gt;0,IF(TYPE(VLOOKUP(Table1[[#This Row],[Ledger 1]],GZ:GZ,1,0))=16,1,0),0)</f>
        <v>0</v>
      </c>
      <c r="FJ906">
        <f>IF(LEN(Table1[[#This Row],[Ledger 2]])&gt;0,IF(TYPE(VLOOKUP(Table1[[#This Row],[Ledger 2]],GZ:GZ,1,0))=16,1,0),0)</f>
        <v>0</v>
      </c>
      <c r="FK906">
        <f>IF(LEN(Table1[[#This Row],[Ledger 3]])&gt;0,IF(TYPE(VLOOKUP(Table1[[#This Row],[Ledger 3]],GZ:GZ,1,0))=16,1,0),0)</f>
        <v>0</v>
      </c>
      <c r="FL906">
        <f>IF(LEN(Table1[[#This Row],[Ledger 4]])&gt;0,IF(TYPE(VLOOKUP(Table1[[#This Row],[Ledger 4]],GZ:GZ,1,0))=16,1,0),0)</f>
        <v>0</v>
      </c>
      <c r="FM906">
        <f>IF(LEN(Table1[[#This Row],[Ledger 5]])&gt;0,IF(TYPE(VLOOKUP(Table1[[#This Row],[Ledger 5]],GZ:GZ,1,0))=16,1,0),0)</f>
        <v>0</v>
      </c>
      <c r="FN906">
        <f>IF(LEN(Table1[[#This Row],[Ledger 6]])&gt;0,IF(TYPE(VLOOKUP(Table1[[#This Row],[Ledger 6]],$GZ:$GZ,1,0))=16,1,0),0)</f>
        <v>0</v>
      </c>
      <c r="FO906">
        <f>IF(LEN(Table1[[#This Row],[Ledger 7]])&gt;0,IF(TYPE(VLOOKUP(Table1[[#This Row],[Ledger 7]],$GZ:$GZ,1,0))=16,1,0),0)</f>
        <v>0</v>
      </c>
      <c r="FP906">
        <f>IF(LEN(Table1[[#This Row],[Ledger 8]])&gt;0,IF(TYPE(VLOOKUP(Table1[[#This Row],[Ledger 8]],$GZ:$GZ,1,0))=16,1,0),0)</f>
        <v>0</v>
      </c>
      <c r="FQ906">
        <f>IF(LEN(Table1[[#This Row],[Ledger 9]])&gt;0,IF(TYPE(VLOOKUP(Table1[[#This Row],[Ledger 9]],$GZ:$GZ,1,0))=16,1,0),0)</f>
        <v>0</v>
      </c>
      <c r="FR906">
        <f>IF(LEN(Table1[[#This Row],[Ledger 10]])&gt;0,IF(TYPE(VLOOKUP(Table1[[#This Row],[Ledger 10]],$GZ:$GZ,1,0))=16,1,0),0)</f>
        <v>0</v>
      </c>
      <c r="FS906">
        <f>IF(LEN(Table1[[#This Row],[Ledger 11]])&gt;0,IF(TYPE(VLOOKUP(Table1[[#This Row],[Ledger 11]],$GZ:$GZ,1,0))=16,1,0),0)</f>
        <v>0</v>
      </c>
      <c r="FT906">
        <f>IF(LEN(Table1[[#This Row],[Ledger 12]])&gt;0,IF(TYPE(VLOOKUP(Table1[[#This Row],[Ledger 12]],$GZ:$GZ,1,0))=16,1,0),0)</f>
        <v>0</v>
      </c>
      <c r="FU906">
        <f>IF(LEN(Table1[[#This Row],[Ledger 13]])&gt;0,IF(TYPE(VLOOKUP(Table1[[#This Row],[Ledger 13]],$GZ:$GZ,1,0))=16,1,0),0)</f>
        <v>0</v>
      </c>
      <c r="FV906">
        <f>IF(LEN(Table1[[#This Row],[Ledger 14]])&gt;0,IF(TYPE(VLOOKUP(Table1[[#This Row],[Ledger 14]],$GZ:$GZ,1,0))=16,1,0),0)</f>
        <v>0</v>
      </c>
      <c r="FW906">
        <f>IF(LEN(Table1[[#This Row],[Ledger 15]])&gt;0,IF(TYPE(VLOOKUP(Table1[[#This Row],[Ledger 15]],$GZ:$GZ,1,0))=16,1,0),0)</f>
        <v>0</v>
      </c>
    </row>
    <row r="907" spans="4:179" ht="33" customHeight="1" x14ac:dyDescent="0.45">
      <c r="D907" s="8">
        <f t="shared" si="23"/>
        <v>902</v>
      </c>
      <c r="E907" s="32"/>
      <c r="F907" s="34"/>
      <c r="G907" s="34"/>
      <c r="H907" s="34"/>
      <c r="I907" s="34"/>
      <c r="J907" s="38"/>
      <c r="K907" s="33"/>
      <c r="L907" s="36"/>
      <c r="M907" s="35"/>
      <c r="N907" s="34"/>
      <c r="O907" s="41"/>
      <c r="P907" s="35"/>
      <c r="Q907" s="34"/>
      <c r="R907" s="37"/>
      <c r="S907" s="35"/>
      <c r="T907" s="34"/>
      <c r="U907" s="37"/>
      <c r="V907" s="35"/>
      <c r="W907" s="34"/>
      <c r="X907" s="37"/>
      <c r="Y907" s="35"/>
      <c r="Z907" s="34"/>
      <c r="AA907" s="37"/>
      <c r="AB907" s="35"/>
      <c r="AC907" s="34"/>
      <c r="AD907" s="37"/>
      <c r="AE907" s="35"/>
      <c r="AF907" s="34"/>
      <c r="AG907" s="37"/>
      <c r="AH907" s="35"/>
      <c r="AI907" s="34"/>
      <c r="AJ907" s="37"/>
      <c r="AK907" s="35"/>
      <c r="AL907" s="34"/>
      <c r="AM907" s="37"/>
      <c r="AN907" s="35"/>
      <c r="AO907" s="34"/>
      <c r="AP907" s="37"/>
      <c r="AQ907" s="35"/>
      <c r="AR907" s="34"/>
      <c r="AS907" s="37"/>
      <c r="AT907" s="35"/>
      <c r="AU907" s="34"/>
      <c r="AV907" s="37"/>
      <c r="AW907" s="35"/>
      <c r="AX907" s="34"/>
      <c r="AY907" s="37"/>
      <c r="AZ907" s="35"/>
      <c r="BA907" s="34"/>
      <c r="BB907" s="37"/>
      <c r="BC90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7" s="7"/>
      <c r="BF907" t="str">
        <f>IF(Table1[[#This Row],[Date]]="","","&amp;lt;VOUCHER REMOTEID="&amp;""""&amp;$A$11&amp;$A$13&amp;ROW()&amp;""""&amp;" VCHTYPE="""&amp;F907&amp;""" ACTION="""&amp;"Create"&amp;"""&amp;gt;")</f>
        <v/>
      </c>
      <c r="BG907" t="str">
        <f>IF(Table1[[#This Row],[Date]]="","",TEXT(Table1[[#This Row],[Date]],"yyyymmdd"))</f>
        <v/>
      </c>
      <c r="BH907" t="str">
        <f>Table1[[#This Row],[Date2]]</f>
        <v/>
      </c>
      <c r="BI907" t="str">
        <f>IF(Table1[[#This Row],[Date]]="","",Table1[[#This Row],[Voucher Type]])</f>
        <v/>
      </c>
      <c r="BJ907" t="str">
        <f>IF(Table1[[#This Row],[Ref No / Invoice No]]="","",Table1[[#This Row],[Ref No / Invoice No]])</f>
        <v/>
      </c>
      <c r="BK907" t="str">
        <f>IF(Table1[[#This Row],[Voucher No]]="","",Table1[[#This Row],[Voucher No]])</f>
        <v/>
      </c>
      <c r="BL907" t="str">
        <f>IF(Table1[[#This Row],[Date]]="","",Table1[[#This Row],[Narration]])</f>
        <v/>
      </c>
      <c r="BM907" t="str">
        <f>IF(Table1[[#This Row],[Date]]="","",$A$11&amp;$A$13&amp;ROW())</f>
        <v/>
      </c>
      <c r="BN907" t="str">
        <f>IF(Table1[[#This Row],[Date]]="","",$A$13)</f>
        <v/>
      </c>
      <c r="BP907" t="str">
        <f>IF(Table1[[#This Row],[Ledger 1]]="","","No")</f>
        <v/>
      </c>
      <c r="BQ907" t="str">
        <f>IF(Table1[[#This Row],[Date]]="","",IF(Table1[[#This Row],[Effect 1]]="Dr.","Yes","No"))</f>
        <v/>
      </c>
      <c r="BR907" t="str">
        <f>IF(Table1[[#This Row],[Date]]="","",Table1[[#This Row],[Ledger 1]])</f>
        <v/>
      </c>
      <c r="BS907" t="str">
        <f>IF(Table1[[#This Row],[Date]]="","",IF(Table1[[#This Row],[Effect 1]]="Dr.",-Table1[[#This Row],[Amount 1]],Table1[[#This Row],[Amount 1]]))</f>
        <v/>
      </c>
      <c r="BV907" t="str">
        <f>IF(Table1[[#This Row],[Ledger 2]]="","","No")</f>
        <v/>
      </c>
      <c r="BW907" t="str">
        <f>IF(Table1[[#This Row],[Date]]="","",IF(Table1[[#This Row],[Effect 2]]="Dr.","Yes","No"))</f>
        <v/>
      </c>
      <c r="BX907" t="str">
        <f>IF(Table1[[#This Row],[Date]]="","",Table1[[#This Row],[Ledger 2]])</f>
        <v/>
      </c>
      <c r="BY907" t="str">
        <f>IF(Table1[[#This Row],[Date]]="","",IF(Table1[[#This Row],[Effect 2]]="Dr.",-Table1[[#This Row],[Amount 2]],Table1[[#This Row],[Amount 2]]))</f>
        <v/>
      </c>
      <c r="CB907" t="str">
        <f>IF(Table1[[#This Row],[Ledger 3]]="","","No")</f>
        <v/>
      </c>
      <c r="CC907" t="str">
        <f>IF(Table1[[#This Row],[Ledger 3]]="","",IF(Table1[[#This Row],[Effect 3]]="Dr.","Yes","No"))</f>
        <v/>
      </c>
      <c r="CD907" t="str">
        <f>IF(Table1[[#This Row],[Ledger 3]]="","",Table1[[#This Row],[Ledger 3]])</f>
        <v/>
      </c>
      <c r="CE907" t="str">
        <f>IF(Table1[[#This Row],[Ledger 3]]="","",IF(Table1[[#This Row],[Effect 3]]="Dr.",-Table1[[#This Row],[Amount 3]],Table1[[#This Row],[Amount 3]]))</f>
        <v/>
      </c>
      <c r="CH907" t="str">
        <f>IF(Table1[[#This Row],[Ledger 4]]="","","No")</f>
        <v/>
      </c>
      <c r="CI907" t="str">
        <f>IF(Table1[[#This Row],[Ledger 4]]="","",IF(Table1[[#This Row],[Effect 4]]="Dr.","Yes","No"))</f>
        <v/>
      </c>
      <c r="CJ907" t="str">
        <f>IF(Table1[[#This Row],[Ledger 4]]="","",Table1[[#This Row],[Ledger 4]])</f>
        <v/>
      </c>
      <c r="CK907" t="str">
        <f>IF(Table1[[#This Row],[Ledger 4]]="","",IF(Table1[[#This Row],[Effect 4]]="Dr.",-Table1[[#This Row],[Amount 4]],Table1[[#This Row],[Amount 4]]))</f>
        <v/>
      </c>
      <c r="CN907" t="str">
        <f>IF(Table1[[#This Row],[Ledger 5]]="","","No")</f>
        <v/>
      </c>
      <c r="CO907" t="str">
        <f>IF(Table1[[#This Row],[Ledger 5]]="","",IF(Table1[[#This Row],[Effect 5]]="Dr.","Yes","No"))</f>
        <v/>
      </c>
      <c r="CP907" t="str">
        <f>IF(Table1[[#This Row],[Ledger 5]]="","",Table1[[#This Row],[Ledger 5]])</f>
        <v/>
      </c>
      <c r="CQ907" t="str">
        <f>IF(Table1[[#This Row],[Ledger 5]]="","",IF(Table1[[#This Row],[Effect 5]]="Dr.",-Table1[[#This Row],[Amount 5]],Table1[[#This Row],[Amount 5]]))</f>
        <v/>
      </c>
      <c r="CT907" t="str">
        <f>IF(Table1[[#This Row],[Ledger 6]]="","","No")</f>
        <v/>
      </c>
      <c r="CU907" t="str">
        <f>IF(Table1[[#This Row],[Ledger 6]]="","",IF(Table1[[#This Row],[Effect 6]]="Dr.","Yes","No"))</f>
        <v/>
      </c>
      <c r="CV907" t="str">
        <f>IF(Table1[[#This Row],[Ledger 6]]="","",Table1[[#This Row],[Ledger 6]])</f>
        <v/>
      </c>
      <c r="CW907" t="str">
        <f>IF(Table1[[#This Row],[Ledger 6]]="","",IF(Table1[[#This Row],[Effect 6]]="Dr.",-Table1[[#This Row],[Amount 6]],Table1[[#This Row],[Amount 6]]))</f>
        <v/>
      </c>
      <c r="CZ907" t="str">
        <f>IF(Table1[[#This Row],[Ledger 7]]="","","No")</f>
        <v/>
      </c>
      <c r="DA907" t="str">
        <f>IF(Table1[[#This Row],[Ledger 7]]="","",IF(Table1[[#This Row],[Effect 7]]="Dr.","Yes","No"))</f>
        <v/>
      </c>
      <c r="DB907" t="str">
        <f>IF(Table1[[#This Row],[Ledger 7]]="","",Table1[[#This Row],[Ledger 7]])</f>
        <v/>
      </c>
      <c r="DC907" t="str">
        <f>IF(Table1[[#This Row],[Ledger 7]]="","",IF(Table1[[#This Row],[Effect 7]]="Dr.",-Table1[[#This Row],[Amount 7]],Table1[[#This Row],[Amount 7]]))</f>
        <v/>
      </c>
      <c r="DF907" t="str">
        <f>IF(Table1[[#This Row],[Ledger 8]]="","","No")</f>
        <v/>
      </c>
      <c r="DG907" t="str">
        <f>IF(Table1[[#This Row],[Ledger 8]]="","",IF(Table1[[#This Row],[Effect 8]]="Dr.","Yes","No"))</f>
        <v/>
      </c>
      <c r="DH907" t="str">
        <f>IF(Table1[[#This Row],[Ledger 8]]="","",Table1[[#This Row],[Ledger 8]])</f>
        <v/>
      </c>
      <c r="DI907" t="str">
        <f>IF(Table1[[#This Row],[Ledger 8]]="","",IF(Table1[[#This Row],[Effect 8]]="Dr.",-Table1[[#This Row],[Amount 8]],Table1[[#This Row],[Amount 8]]))</f>
        <v/>
      </c>
      <c r="DL907" t="str">
        <f>IF(Table1[[#This Row],[Ledger 9]]="","","No")</f>
        <v/>
      </c>
      <c r="DM907" t="str">
        <f>IF(Table1[[#This Row],[Ledger 9]]="","",IF(Table1[[#This Row],[Effect 9]]="Dr.","Yes","No"))</f>
        <v/>
      </c>
      <c r="DN907" t="str">
        <f>IF(Table1[[#This Row],[Ledger 9]]="","",Table1[[#This Row],[Ledger 9]])</f>
        <v/>
      </c>
      <c r="DO907" t="str">
        <f>IF(Table1[[#This Row],[Ledger 9]]="","",IF(Table1[[#This Row],[Effect 9]]="Dr.",-Table1[[#This Row],[Amount 9]],Table1[[#This Row],[Amount 9]]))</f>
        <v/>
      </c>
      <c r="DR907" t="str">
        <f>IF(Table1[[#This Row],[Ledger 10]]="","","No")</f>
        <v/>
      </c>
      <c r="DS907" t="str">
        <f>IF(Table1[[#This Row],[Ledger 10]]="","",IF(Table1[[#This Row],[Effect 10]]="Dr.","Yes","No"))</f>
        <v/>
      </c>
      <c r="DT907" t="str">
        <f>IF(Table1[[#This Row],[Ledger 10]]="","",Table1[[#This Row],[Ledger 10]])</f>
        <v/>
      </c>
      <c r="DU907" t="str">
        <f>IF(Table1[[#This Row],[Ledger 10]]="","",IF(Table1[[#This Row],[Effect 10]]="Dr.",-Table1[[#This Row],[Amount 10]],Table1[[#This Row],[Amount 10]]))</f>
        <v/>
      </c>
      <c r="DX907" t="str">
        <f>IF(Table1[[#This Row],[Ledger 11]]="","","No")</f>
        <v/>
      </c>
      <c r="DY907" t="str">
        <f>IF(Table1[[#This Row],[Ledger 11]]="","",IF(Table1[[#This Row],[Effect 11]]="Dr.","Yes","No"))</f>
        <v/>
      </c>
      <c r="DZ907" t="str">
        <f>IF(Table1[[#This Row],[Ledger 11]]="","",Table1[[#This Row],[Ledger 11]])</f>
        <v/>
      </c>
      <c r="EA907" t="str">
        <f>IF(Table1[[#This Row],[Ledger 11]]="","",IF(Table1[[#This Row],[Effect 11]]="Dr.",-Table1[[#This Row],[Amount 11]],Table1[[#This Row],[Amount 11]]))</f>
        <v/>
      </c>
      <c r="ED907" t="str">
        <f>IF(Table1[[#This Row],[Ledger 12]]="","","No")</f>
        <v/>
      </c>
      <c r="EE907" t="str">
        <f>IF(Table1[[#This Row],[Ledger 12]]="","",IF(Table1[[#This Row],[Effect 12]]="Dr.","Yes","No"))</f>
        <v/>
      </c>
      <c r="EF907" t="str">
        <f>IF(Table1[[#This Row],[Ledger 12]]="","",Table1[[#This Row],[Ledger 12]])</f>
        <v/>
      </c>
      <c r="EG907" t="str">
        <f>IF(Table1[[#This Row],[Ledger 12]]="","",IF(Table1[[#This Row],[Effect 12]]="Dr.",-Table1[[#This Row],[Amount 12]],Table1[[#This Row],[Amount 12]]))</f>
        <v/>
      </c>
      <c r="EJ907" t="str">
        <f>IF(Table1[[#This Row],[Ledger 13]]="","","No")</f>
        <v/>
      </c>
      <c r="EK907" t="str">
        <f>IF(Table1[[#This Row],[Ledger 13]]="","",IF(Table1[[#This Row],[Effect 13]]="Dr.","Yes","No"))</f>
        <v/>
      </c>
      <c r="EL907" t="str">
        <f>IF(Table1[[#This Row],[Ledger 13]]="","",Table1[[#This Row],[Ledger 13]])</f>
        <v/>
      </c>
      <c r="EM907" t="str">
        <f>IF(Table1[[#This Row],[Ledger 13]]="","",IF(Table1[[#This Row],[Effect 13]]="Dr.",-Table1[[#This Row],[Amount 13]],Table1[[#This Row],[Amount 13]]))</f>
        <v/>
      </c>
      <c r="EP907" t="str">
        <f>IF(Table1[[#This Row],[Ledger 14]]="","","No")</f>
        <v/>
      </c>
      <c r="EQ907" t="str">
        <f>IF(Table1[[#This Row],[Ledger 14]]="","",IF(Table1[[#This Row],[Effect 14]]="Dr.","Yes","No"))</f>
        <v/>
      </c>
      <c r="ER907" t="str">
        <f>IF(Table1[[#This Row],[Ledger 14]]="","",Table1[[#This Row],[Ledger 14]])</f>
        <v/>
      </c>
      <c r="ES907" t="str">
        <f>IF(Table1[[#This Row],[Ledger 14]]="","",IF(Table1[[#This Row],[Effect 14]]="Dr.",-Table1[[#This Row],[Amount 14]],Table1[[#This Row],[Amount 14]]))</f>
        <v/>
      </c>
      <c r="EV907" t="str">
        <f>IF(Table1[[#This Row],[Ledger 15]]="","","No")</f>
        <v/>
      </c>
      <c r="EW907" t="str">
        <f>IF(Table1[[#This Row],[Ledger 15]]="","",IF(Table1[[#This Row],[Effect 15]]="Dr.","Yes","No"))</f>
        <v/>
      </c>
      <c r="EX907" t="str">
        <f>IF(Table1[[#This Row],[Ledger 15]]="","",Table1[[#This Row],[Ledger 15]])</f>
        <v/>
      </c>
      <c r="EY907" t="str">
        <f>IF(Table1[[#This Row],[Ledger 15]]="","",IF(Table1[[#This Row],[Effect 15]]="Dr.",-Table1[[#This Row],[Amount 15]],Table1[[#This Row],[Amount 15]]))</f>
        <v/>
      </c>
      <c r="FD90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7">
        <f>IF(Table1[[#This Row],[Date]]="",0,IF(AND(Table1[[#This Row],[Date]]&gt;=$FE$2,Table1[[#This Row],[Date]]&lt;=$FE$3),0,1))</f>
        <v>0</v>
      </c>
      <c r="FF907">
        <f>IF(Table1[[#This Row],[Date]]="",0,IF(TYPE(VLOOKUP(Table1[[#This Row],[Voucher Type]],Table1[[#All],[Voucher Type Master]],1,FALSE))=16,1,0))</f>
        <v>0</v>
      </c>
      <c r="FG907">
        <f>IF(TYPE(IF(Table1[[#This Row],[Date]]="",0,IF(VLOOKUP(Table1[[#This Row],[Voucher Type]],$FY$5:$FZ$13,2,0)=Table1[[#This Row],[Effect 1]],0,1)))=16,1,0)</f>
        <v>0</v>
      </c>
      <c r="FH90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7">
        <f>IF(LEN(Table1[[#This Row],[Ledger 1]])&gt;0,IF(TYPE(VLOOKUP(Table1[[#This Row],[Ledger 1]],GZ:GZ,1,0))=16,1,0),0)</f>
        <v>0</v>
      </c>
      <c r="FJ907">
        <f>IF(LEN(Table1[[#This Row],[Ledger 2]])&gt;0,IF(TYPE(VLOOKUP(Table1[[#This Row],[Ledger 2]],GZ:GZ,1,0))=16,1,0),0)</f>
        <v>0</v>
      </c>
      <c r="FK907">
        <f>IF(LEN(Table1[[#This Row],[Ledger 3]])&gt;0,IF(TYPE(VLOOKUP(Table1[[#This Row],[Ledger 3]],GZ:GZ,1,0))=16,1,0),0)</f>
        <v>0</v>
      </c>
      <c r="FL907">
        <f>IF(LEN(Table1[[#This Row],[Ledger 4]])&gt;0,IF(TYPE(VLOOKUP(Table1[[#This Row],[Ledger 4]],GZ:GZ,1,0))=16,1,0),0)</f>
        <v>0</v>
      </c>
      <c r="FM907">
        <f>IF(LEN(Table1[[#This Row],[Ledger 5]])&gt;0,IF(TYPE(VLOOKUP(Table1[[#This Row],[Ledger 5]],GZ:GZ,1,0))=16,1,0),0)</f>
        <v>0</v>
      </c>
      <c r="FN907">
        <f>IF(LEN(Table1[[#This Row],[Ledger 6]])&gt;0,IF(TYPE(VLOOKUP(Table1[[#This Row],[Ledger 6]],$GZ:$GZ,1,0))=16,1,0),0)</f>
        <v>0</v>
      </c>
      <c r="FO907">
        <f>IF(LEN(Table1[[#This Row],[Ledger 7]])&gt;0,IF(TYPE(VLOOKUP(Table1[[#This Row],[Ledger 7]],$GZ:$GZ,1,0))=16,1,0),0)</f>
        <v>0</v>
      </c>
      <c r="FP907">
        <f>IF(LEN(Table1[[#This Row],[Ledger 8]])&gt;0,IF(TYPE(VLOOKUP(Table1[[#This Row],[Ledger 8]],$GZ:$GZ,1,0))=16,1,0),0)</f>
        <v>0</v>
      </c>
      <c r="FQ907">
        <f>IF(LEN(Table1[[#This Row],[Ledger 9]])&gt;0,IF(TYPE(VLOOKUP(Table1[[#This Row],[Ledger 9]],$GZ:$GZ,1,0))=16,1,0),0)</f>
        <v>0</v>
      </c>
      <c r="FR907">
        <f>IF(LEN(Table1[[#This Row],[Ledger 10]])&gt;0,IF(TYPE(VLOOKUP(Table1[[#This Row],[Ledger 10]],$GZ:$GZ,1,0))=16,1,0),0)</f>
        <v>0</v>
      </c>
      <c r="FS907">
        <f>IF(LEN(Table1[[#This Row],[Ledger 11]])&gt;0,IF(TYPE(VLOOKUP(Table1[[#This Row],[Ledger 11]],$GZ:$GZ,1,0))=16,1,0),0)</f>
        <v>0</v>
      </c>
      <c r="FT907">
        <f>IF(LEN(Table1[[#This Row],[Ledger 12]])&gt;0,IF(TYPE(VLOOKUP(Table1[[#This Row],[Ledger 12]],$GZ:$GZ,1,0))=16,1,0),0)</f>
        <v>0</v>
      </c>
      <c r="FU907">
        <f>IF(LEN(Table1[[#This Row],[Ledger 13]])&gt;0,IF(TYPE(VLOOKUP(Table1[[#This Row],[Ledger 13]],$GZ:$GZ,1,0))=16,1,0),0)</f>
        <v>0</v>
      </c>
      <c r="FV907">
        <f>IF(LEN(Table1[[#This Row],[Ledger 14]])&gt;0,IF(TYPE(VLOOKUP(Table1[[#This Row],[Ledger 14]],$GZ:$GZ,1,0))=16,1,0),0)</f>
        <v>0</v>
      </c>
      <c r="FW907">
        <f>IF(LEN(Table1[[#This Row],[Ledger 15]])&gt;0,IF(TYPE(VLOOKUP(Table1[[#This Row],[Ledger 15]],$GZ:$GZ,1,0))=16,1,0),0)</f>
        <v>0</v>
      </c>
    </row>
    <row r="908" spans="4:179" ht="33" customHeight="1" x14ac:dyDescent="0.45">
      <c r="D908" s="8">
        <f t="shared" si="23"/>
        <v>903</v>
      </c>
      <c r="E908" s="32"/>
      <c r="F908" s="34"/>
      <c r="G908" s="34"/>
      <c r="H908" s="34"/>
      <c r="I908" s="34"/>
      <c r="J908" s="38"/>
      <c r="K908" s="33"/>
      <c r="L908" s="36"/>
      <c r="M908" s="35"/>
      <c r="N908" s="34"/>
      <c r="O908" s="41"/>
      <c r="P908" s="35"/>
      <c r="Q908" s="34"/>
      <c r="R908" s="37"/>
      <c r="S908" s="35"/>
      <c r="T908" s="34"/>
      <c r="U908" s="37"/>
      <c r="V908" s="35"/>
      <c r="W908" s="34"/>
      <c r="X908" s="37"/>
      <c r="Y908" s="35"/>
      <c r="Z908" s="34"/>
      <c r="AA908" s="37"/>
      <c r="AB908" s="35"/>
      <c r="AC908" s="34"/>
      <c r="AD908" s="37"/>
      <c r="AE908" s="35"/>
      <c r="AF908" s="34"/>
      <c r="AG908" s="37"/>
      <c r="AH908" s="35"/>
      <c r="AI908" s="34"/>
      <c r="AJ908" s="37"/>
      <c r="AK908" s="35"/>
      <c r="AL908" s="34"/>
      <c r="AM908" s="37"/>
      <c r="AN908" s="35"/>
      <c r="AO908" s="34"/>
      <c r="AP908" s="37"/>
      <c r="AQ908" s="35"/>
      <c r="AR908" s="34"/>
      <c r="AS908" s="37"/>
      <c r="AT908" s="35"/>
      <c r="AU908" s="34"/>
      <c r="AV908" s="37"/>
      <c r="AW908" s="35"/>
      <c r="AX908" s="34"/>
      <c r="AY908" s="37"/>
      <c r="AZ908" s="35"/>
      <c r="BA908" s="34"/>
      <c r="BB908" s="37"/>
      <c r="BC90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8" s="7"/>
      <c r="BF908" t="str">
        <f>IF(Table1[[#This Row],[Date]]="","","&amp;lt;VOUCHER REMOTEID="&amp;""""&amp;$A$11&amp;$A$13&amp;ROW()&amp;""""&amp;" VCHTYPE="""&amp;F908&amp;""" ACTION="""&amp;"Create"&amp;"""&amp;gt;")</f>
        <v/>
      </c>
      <c r="BG908" t="str">
        <f>IF(Table1[[#This Row],[Date]]="","",TEXT(Table1[[#This Row],[Date]],"yyyymmdd"))</f>
        <v/>
      </c>
      <c r="BH908" t="str">
        <f>Table1[[#This Row],[Date2]]</f>
        <v/>
      </c>
      <c r="BI908" t="str">
        <f>IF(Table1[[#This Row],[Date]]="","",Table1[[#This Row],[Voucher Type]])</f>
        <v/>
      </c>
      <c r="BJ908" t="str">
        <f>IF(Table1[[#This Row],[Ref No / Invoice No]]="","",Table1[[#This Row],[Ref No / Invoice No]])</f>
        <v/>
      </c>
      <c r="BK908" t="str">
        <f>IF(Table1[[#This Row],[Voucher No]]="","",Table1[[#This Row],[Voucher No]])</f>
        <v/>
      </c>
      <c r="BL908" t="str">
        <f>IF(Table1[[#This Row],[Date]]="","",Table1[[#This Row],[Narration]])</f>
        <v/>
      </c>
      <c r="BM908" t="str">
        <f>IF(Table1[[#This Row],[Date]]="","",$A$11&amp;$A$13&amp;ROW())</f>
        <v/>
      </c>
      <c r="BN908" t="str">
        <f>IF(Table1[[#This Row],[Date]]="","",$A$13)</f>
        <v/>
      </c>
      <c r="BP908" t="str">
        <f>IF(Table1[[#This Row],[Ledger 1]]="","","No")</f>
        <v/>
      </c>
      <c r="BQ908" t="str">
        <f>IF(Table1[[#This Row],[Date]]="","",IF(Table1[[#This Row],[Effect 1]]="Dr.","Yes","No"))</f>
        <v/>
      </c>
      <c r="BR908" t="str">
        <f>IF(Table1[[#This Row],[Date]]="","",Table1[[#This Row],[Ledger 1]])</f>
        <v/>
      </c>
      <c r="BS908" t="str">
        <f>IF(Table1[[#This Row],[Date]]="","",IF(Table1[[#This Row],[Effect 1]]="Dr.",-Table1[[#This Row],[Amount 1]],Table1[[#This Row],[Amount 1]]))</f>
        <v/>
      </c>
      <c r="BV908" t="str">
        <f>IF(Table1[[#This Row],[Ledger 2]]="","","No")</f>
        <v/>
      </c>
      <c r="BW908" t="str">
        <f>IF(Table1[[#This Row],[Date]]="","",IF(Table1[[#This Row],[Effect 2]]="Dr.","Yes","No"))</f>
        <v/>
      </c>
      <c r="BX908" t="str">
        <f>IF(Table1[[#This Row],[Date]]="","",Table1[[#This Row],[Ledger 2]])</f>
        <v/>
      </c>
      <c r="BY908" t="str">
        <f>IF(Table1[[#This Row],[Date]]="","",IF(Table1[[#This Row],[Effect 2]]="Dr.",-Table1[[#This Row],[Amount 2]],Table1[[#This Row],[Amount 2]]))</f>
        <v/>
      </c>
      <c r="CB908" t="str">
        <f>IF(Table1[[#This Row],[Ledger 3]]="","","No")</f>
        <v/>
      </c>
      <c r="CC908" t="str">
        <f>IF(Table1[[#This Row],[Ledger 3]]="","",IF(Table1[[#This Row],[Effect 3]]="Dr.","Yes","No"))</f>
        <v/>
      </c>
      <c r="CD908" t="str">
        <f>IF(Table1[[#This Row],[Ledger 3]]="","",Table1[[#This Row],[Ledger 3]])</f>
        <v/>
      </c>
      <c r="CE908" t="str">
        <f>IF(Table1[[#This Row],[Ledger 3]]="","",IF(Table1[[#This Row],[Effect 3]]="Dr.",-Table1[[#This Row],[Amount 3]],Table1[[#This Row],[Amount 3]]))</f>
        <v/>
      </c>
      <c r="CH908" t="str">
        <f>IF(Table1[[#This Row],[Ledger 4]]="","","No")</f>
        <v/>
      </c>
      <c r="CI908" t="str">
        <f>IF(Table1[[#This Row],[Ledger 4]]="","",IF(Table1[[#This Row],[Effect 4]]="Dr.","Yes","No"))</f>
        <v/>
      </c>
      <c r="CJ908" t="str">
        <f>IF(Table1[[#This Row],[Ledger 4]]="","",Table1[[#This Row],[Ledger 4]])</f>
        <v/>
      </c>
      <c r="CK908" t="str">
        <f>IF(Table1[[#This Row],[Ledger 4]]="","",IF(Table1[[#This Row],[Effect 4]]="Dr.",-Table1[[#This Row],[Amount 4]],Table1[[#This Row],[Amount 4]]))</f>
        <v/>
      </c>
      <c r="CN908" t="str">
        <f>IF(Table1[[#This Row],[Ledger 5]]="","","No")</f>
        <v/>
      </c>
      <c r="CO908" t="str">
        <f>IF(Table1[[#This Row],[Ledger 5]]="","",IF(Table1[[#This Row],[Effect 5]]="Dr.","Yes","No"))</f>
        <v/>
      </c>
      <c r="CP908" t="str">
        <f>IF(Table1[[#This Row],[Ledger 5]]="","",Table1[[#This Row],[Ledger 5]])</f>
        <v/>
      </c>
      <c r="CQ908" t="str">
        <f>IF(Table1[[#This Row],[Ledger 5]]="","",IF(Table1[[#This Row],[Effect 5]]="Dr.",-Table1[[#This Row],[Amount 5]],Table1[[#This Row],[Amount 5]]))</f>
        <v/>
      </c>
      <c r="CT908" t="str">
        <f>IF(Table1[[#This Row],[Ledger 6]]="","","No")</f>
        <v/>
      </c>
      <c r="CU908" t="str">
        <f>IF(Table1[[#This Row],[Ledger 6]]="","",IF(Table1[[#This Row],[Effect 6]]="Dr.","Yes","No"))</f>
        <v/>
      </c>
      <c r="CV908" t="str">
        <f>IF(Table1[[#This Row],[Ledger 6]]="","",Table1[[#This Row],[Ledger 6]])</f>
        <v/>
      </c>
      <c r="CW908" t="str">
        <f>IF(Table1[[#This Row],[Ledger 6]]="","",IF(Table1[[#This Row],[Effect 6]]="Dr.",-Table1[[#This Row],[Amount 6]],Table1[[#This Row],[Amount 6]]))</f>
        <v/>
      </c>
      <c r="CZ908" t="str">
        <f>IF(Table1[[#This Row],[Ledger 7]]="","","No")</f>
        <v/>
      </c>
      <c r="DA908" t="str">
        <f>IF(Table1[[#This Row],[Ledger 7]]="","",IF(Table1[[#This Row],[Effect 7]]="Dr.","Yes","No"))</f>
        <v/>
      </c>
      <c r="DB908" t="str">
        <f>IF(Table1[[#This Row],[Ledger 7]]="","",Table1[[#This Row],[Ledger 7]])</f>
        <v/>
      </c>
      <c r="DC908" t="str">
        <f>IF(Table1[[#This Row],[Ledger 7]]="","",IF(Table1[[#This Row],[Effect 7]]="Dr.",-Table1[[#This Row],[Amount 7]],Table1[[#This Row],[Amount 7]]))</f>
        <v/>
      </c>
      <c r="DF908" t="str">
        <f>IF(Table1[[#This Row],[Ledger 8]]="","","No")</f>
        <v/>
      </c>
      <c r="DG908" t="str">
        <f>IF(Table1[[#This Row],[Ledger 8]]="","",IF(Table1[[#This Row],[Effect 8]]="Dr.","Yes","No"))</f>
        <v/>
      </c>
      <c r="DH908" t="str">
        <f>IF(Table1[[#This Row],[Ledger 8]]="","",Table1[[#This Row],[Ledger 8]])</f>
        <v/>
      </c>
      <c r="DI908" t="str">
        <f>IF(Table1[[#This Row],[Ledger 8]]="","",IF(Table1[[#This Row],[Effect 8]]="Dr.",-Table1[[#This Row],[Amount 8]],Table1[[#This Row],[Amount 8]]))</f>
        <v/>
      </c>
      <c r="DL908" t="str">
        <f>IF(Table1[[#This Row],[Ledger 9]]="","","No")</f>
        <v/>
      </c>
      <c r="DM908" t="str">
        <f>IF(Table1[[#This Row],[Ledger 9]]="","",IF(Table1[[#This Row],[Effect 9]]="Dr.","Yes","No"))</f>
        <v/>
      </c>
      <c r="DN908" t="str">
        <f>IF(Table1[[#This Row],[Ledger 9]]="","",Table1[[#This Row],[Ledger 9]])</f>
        <v/>
      </c>
      <c r="DO908" t="str">
        <f>IF(Table1[[#This Row],[Ledger 9]]="","",IF(Table1[[#This Row],[Effect 9]]="Dr.",-Table1[[#This Row],[Amount 9]],Table1[[#This Row],[Amount 9]]))</f>
        <v/>
      </c>
      <c r="DR908" t="str">
        <f>IF(Table1[[#This Row],[Ledger 10]]="","","No")</f>
        <v/>
      </c>
      <c r="DS908" t="str">
        <f>IF(Table1[[#This Row],[Ledger 10]]="","",IF(Table1[[#This Row],[Effect 10]]="Dr.","Yes","No"))</f>
        <v/>
      </c>
      <c r="DT908" t="str">
        <f>IF(Table1[[#This Row],[Ledger 10]]="","",Table1[[#This Row],[Ledger 10]])</f>
        <v/>
      </c>
      <c r="DU908" t="str">
        <f>IF(Table1[[#This Row],[Ledger 10]]="","",IF(Table1[[#This Row],[Effect 10]]="Dr.",-Table1[[#This Row],[Amount 10]],Table1[[#This Row],[Amount 10]]))</f>
        <v/>
      </c>
      <c r="DX908" t="str">
        <f>IF(Table1[[#This Row],[Ledger 11]]="","","No")</f>
        <v/>
      </c>
      <c r="DY908" t="str">
        <f>IF(Table1[[#This Row],[Ledger 11]]="","",IF(Table1[[#This Row],[Effect 11]]="Dr.","Yes","No"))</f>
        <v/>
      </c>
      <c r="DZ908" t="str">
        <f>IF(Table1[[#This Row],[Ledger 11]]="","",Table1[[#This Row],[Ledger 11]])</f>
        <v/>
      </c>
      <c r="EA908" t="str">
        <f>IF(Table1[[#This Row],[Ledger 11]]="","",IF(Table1[[#This Row],[Effect 11]]="Dr.",-Table1[[#This Row],[Amount 11]],Table1[[#This Row],[Amount 11]]))</f>
        <v/>
      </c>
      <c r="ED908" t="str">
        <f>IF(Table1[[#This Row],[Ledger 12]]="","","No")</f>
        <v/>
      </c>
      <c r="EE908" t="str">
        <f>IF(Table1[[#This Row],[Ledger 12]]="","",IF(Table1[[#This Row],[Effect 12]]="Dr.","Yes","No"))</f>
        <v/>
      </c>
      <c r="EF908" t="str">
        <f>IF(Table1[[#This Row],[Ledger 12]]="","",Table1[[#This Row],[Ledger 12]])</f>
        <v/>
      </c>
      <c r="EG908" t="str">
        <f>IF(Table1[[#This Row],[Ledger 12]]="","",IF(Table1[[#This Row],[Effect 12]]="Dr.",-Table1[[#This Row],[Amount 12]],Table1[[#This Row],[Amount 12]]))</f>
        <v/>
      </c>
      <c r="EJ908" t="str">
        <f>IF(Table1[[#This Row],[Ledger 13]]="","","No")</f>
        <v/>
      </c>
      <c r="EK908" t="str">
        <f>IF(Table1[[#This Row],[Ledger 13]]="","",IF(Table1[[#This Row],[Effect 13]]="Dr.","Yes","No"))</f>
        <v/>
      </c>
      <c r="EL908" t="str">
        <f>IF(Table1[[#This Row],[Ledger 13]]="","",Table1[[#This Row],[Ledger 13]])</f>
        <v/>
      </c>
      <c r="EM908" t="str">
        <f>IF(Table1[[#This Row],[Ledger 13]]="","",IF(Table1[[#This Row],[Effect 13]]="Dr.",-Table1[[#This Row],[Amount 13]],Table1[[#This Row],[Amount 13]]))</f>
        <v/>
      </c>
      <c r="EP908" t="str">
        <f>IF(Table1[[#This Row],[Ledger 14]]="","","No")</f>
        <v/>
      </c>
      <c r="EQ908" t="str">
        <f>IF(Table1[[#This Row],[Ledger 14]]="","",IF(Table1[[#This Row],[Effect 14]]="Dr.","Yes","No"))</f>
        <v/>
      </c>
      <c r="ER908" t="str">
        <f>IF(Table1[[#This Row],[Ledger 14]]="","",Table1[[#This Row],[Ledger 14]])</f>
        <v/>
      </c>
      <c r="ES908" t="str">
        <f>IF(Table1[[#This Row],[Ledger 14]]="","",IF(Table1[[#This Row],[Effect 14]]="Dr.",-Table1[[#This Row],[Amount 14]],Table1[[#This Row],[Amount 14]]))</f>
        <v/>
      </c>
      <c r="EV908" t="str">
        <f>IF(Table1[[#This Row],[Ledger 15]]="","","No")</f>
        <v/>
      </c>
      <c r="EW908" t="str">
        <f>IF(Table1[[#This Row],[Ledger 15]]="","",IF(Table1[[#This Row],[Effect 15]]="Dr.","Yes","No"))</f>
        <v/>
      </c>
      <c r="EX908" t="str">
        <f>IF(Table1[[#This Row],[Ledger 15]]="","",Table1[[#This Row],[Ledger 15]])</f>
        <v/>
      </c>
      <c r="EY908" t="str">
        <f>IF(Table1[[#This Row],[Ledger 15]]="","",IF(Table1[[#This Row],[Effect 15]]="Dr.",-Table1[[#This Row],[Amount 15]],Table1[[#This Row],[Amount 15]]))</f>
        <v/>
      </c>
      <c r="FD90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8">
        <f>IF(Table1[[#This Row],[Date]]="",0,IF(AND(Table1[[#This Row],[Date]]&gt;=$FE$2,Table1[[#This Row],[Date]]&lt;=$FE$3),0,1))</f>
        <v>0</v>
      </c>
      <c r="FF908">
        <f>IF(Table1[[#This Row],[Date]]="",0,IF(TYPE(VLOOKUP(Table1[[#This Row],[Voucher Type]],Table1[[#All],[Voucher Type Master]],1,FALSE))=16,1,0))</f>
        <v>0</v>
      </c>
      <c r="FG908">
        <f>IF(TYPE(IF(Table1[[#This Row],[Date]]="",0,IF(VLOOKUP(Table1[[#This Row],[Voucher Type]],$FY$5:$FZ$13,2,0)=Table1[[#This Row],[Effect 1]],0,1)))=16,1,0)</f>
        <v>0</v>
      </c>
      <c r="FH90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8">
        <f>IF(LEN(Table1[[#This Row],[Ledger 1]])&gt;0,IF(TYPE(VLOOKUP(Table1[[#This Row],[Ledger 1]],GZ:GZ,1,0))=16,1,0),0)</f>
        <v>0</v>
      </c>
      <c r="FJ908">
        <f>IF(LEN(Table1[[#This Row],[Ledger 2]])&gt;0,IF(TYPE(VLOOKUP(Table1[[#This Row],[Ledger 2]],GZ:GZ,1,0))=16,1,0),0)</f>
        <v>0</v>
      </c>
      <c r="FK908">
        <f>IF(LEN(Table1[[#This Row],[Ledger 3]])&gt;0,IF(TYPE(VLOOKUP(Table1[[#This Row],[Ledger 3]],GZ:GZ,1,0))=16,1,0),0)</f>
        <v>0</v>
      </c>
      <c r="FL908">
        <f>IF(LEN(Table1[[#This Row],[Ledger 4]])&gt;0,IF(TYPE(VLOOKUP(Table1[[#This Row],[Ledger 4]],GZ:GZ,1,0))=16,1,0),0)</f>
        <v>0</v>
      </c>
      <c r="FM908">
        <f>IF(LEN(Table1[[#This Row],[Ledger 5]])&gt;0,IF(TYPE(VLOOKUP(Table1[[#This Row],[Ledger 5]],GZ:GZ,1,0))=16,1,0),0)</f>
        <v>0</v>
      </c>
      <c r="FN908">
        <f>IF(LEN(Table1[[#This Row],[Ledger 6]])&gt;0,IF(TYPE(VLOOKUP(Table1[[#This Row],[Ledger 6]],$GZ:$GZ,1,0))=16,1,0),0)</f>
        <v>0</v>
      </c>
      <c r="FO908">
        <f>IF(LEN(Table1[[#This Row],[Ledger 7]])&gt;0,IF(TYPE(VLOOKUP(Table1[[#This Row],[Ledger 7]],$GZ:$GZ,1,0))=16,1,0),0)</f>
        <v>0</v>
      </c>
      <c r="FP908">
        <f>IF(LEN(Table1[[#This Row],[Ledger 8]])&gt;0,IF(TYPE(VLOOKUP(Table1[[#This Row],[Ledger 8]],$GZ:$GZ,1,0))=16,1,0),0)</f>
        <v>0</v>
      </c>
      <c r="FQ908">
        <f>IF(LEN(Table1[[#This Row],[Ledger 9]])&gt;0,IF(TYPE(VLOOKUP(Table1[[#This Row],[Ledger 9]],$GZ:$GZ,1,0))=16,1,0),0)</f>
        <v>0</v>
      </c>
      <c r="FR908">
        <f>IF(LEN(Table1[[#This Row],[Ledger 10]])&gt;0,IF(TYPE(VLOOKUP(Table1[[#This Row],[Ledger 10]],$GZ:$GZ,1,0))=16,1,0),0)</f>
        <v>0</v>
      </c>
      <c r="FS908">
        <f>IF(LEN(Table1[[#This Row],[Ledger 11]])&gt;0,IF(TYPE(VLOOKUP(Table1[[#This Row],[Ledger 11]],$GZ:$GZ,1,0))=16,1,0),0)</f>
        <v>0</v>
      </c>
      <c r="FT908">
        <f>IF(LEN(Table1[[#This Row],[Ledger 12]])&gt;0,IF(TYPE(VLOOKUP(Table1[[#This Row],[Ledger 12]],$GZ:$GZ,1,0))=16,1,0),0)</f>
        <v>0</v>
      </c>
      <c r="FU908">
        <f>IF(LEN(Table1[[#This Row],[Ledger 13]])&gt;0,IF(TYPE(VLOOKUP(Table1[[#This Row],[Ledger 13]],$GZ:$GZ,1,0))=16,1,0),0)</f>
        <v>0</v>
      </c>
      <c r="FV908">
        <f>IF(LEN(Table1[[#This Row],[Ledger 14]])&gt;0,IF(TYPE(VLOOKUP(Table1[[#This Row],[Ledger 14]],$GZ:$GZ,1,0))=16,1,0),0)</f>
        <v>0</v>
      </c>
      <c r="FW908">
        <f>IF(LEN(Table1[[#This Row],[Ledger 15]])&gt;0,IF(TYPE(VLOOKUP(Table1[[#This Row],[Ledger 15]],$GZ:$GZ,1,0))=16,1,0),0)</f>
        <v>0</v>
      </c>
    </row>
    <row r="909" spans="4:179" ht="33" customHeight="1" x14ac:dyDescent="0.45">
      <c r="D909" s="8">
        <f t="shared" si="23"/>
        <v>904</v>
      </c>
      <c r="E909" s="32"/>
      <c r="F909" s="34"/>
      <c r="G909" s="34"/>
      <c r="H909" s="34"/>
      <c r="I909" s="34"/>
      <c r="J909" s="38"/>
      <c r="K909" s="33"/>
      <c r="L909" s="36"/>
      <c r="M909" s="35"/>
      <c r="N909" s="34"/>
      <c r="O909" s="41"/>
      <c r="P909" s="35"/>
      <c r="Q909" s="34"/>
      <c r="R909" s="37"/>
      <c r="S909" s="35"/>
      <c r="T909" s="34"/>
      <c r="U909" s="37"/>
      <c r="V909" s="35"/>
      <c r="W909" s="34"/>
      <c r="X909" s="37"/>
      <c r="Y909" s="35"/>
      <c r="Z909" s="34"/>
      <c r="AA909" s="37"/>
      <c r="AB909" s="35"/>
      <c r="AC909" s="34"/>
      <c r="AD909" s="37"/>
      <c r="AE909" s="35"/>
      <c r="AF909" s="34"/>
      <c r="AG909" s="37"/>
      <c r="AH909" s="35"/>
      <c r="AI909" s="34"/>
      <c r="AJ909" s="37"/>
      <c r="AK909" s="35"/>
      <c r="AL909" s="34"/>
      <c r="AM909" s="37"/>
      <c r="AN909" s="35"/>
      <c r="AO909" s="34"/>
      <c r="AP909" s="37"/>
      <c r="AQ909" s="35"/>
      <c r="AR909" s="34"/>
      <c r="AS909" s="37"/>
      <c r="AT909" s="35"/>
      <c r="AU909" s="34"/>
      <c r="AV909" s="37"/>
      <c r="AW909" s="35"/>
      <c r="AX909" s="34"/>
      <c r="AY909" s="37"/>
      <c r="AZ909" s="35"/>
      <c r="BA909" s="34"/>
      <c r="BB909" s="37"/>
      <c r="BC90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09" s="7"/>
      <c r="BF909" t="str">
        <f>IF(Table1[[#This Row],[Date]]="","","&amp;lt;VOUCHER REMOTEID="&amp;""""&amp;$A$11&amp;$A$13&amp;ROW()&amp;""""&amp;" VCHTYPE="""&amp;F909&amp;""" ACTION="""&amp;"Create"&amp;"""&amp;gt;")</f>
        <v/>
      </c>
      <c r="BG909" t="str">
        <f>IF(Table1[[#This Row],[Date]]="","",TEXT(Table1[[#This Row],[Date]],"yyyymmdd"))</f>
        <v/>
      </c>
      <c r="BH909" t="str">
        <f>Table1[[#This Row],[Date2]]</f>
        <v/>
      </c>
      <c r="BI909" t="str">
        <f>IF(Table1[[#This Row],[Date]]="","",Table1[[#This Row],[Voucher Type]])</f>
        <v/>
      </c>
      <c r="BJ909" t="str">
        <f>IF(Table1[[#This Row],[Ref No / Invoice No]]="","",Table1[[#This Row],[Ref No / Invoice No]])</f>
        <v/>
      </c>
      <c r="BK909" t="str">
        <f>IF(Table1[[#This Row],[Voucher No]]="","",Table1[[#This Row],[Voucher No]])</f>
        <v/>
      </c>
      <c r="BL909" t="str">
        <f>IF(Table1[[#This Row],[Date]]="","",Table1[[#This Row],[Narration]])</f>
        <v/>
      </c>
      <c r="BM909" t="str">
        <f>IF(Table1[[#This Row],[Date]]="","",$A$11&amp;$A$13&amp;ROW())</f>
        <v/>
      </c>
      <c r="BN909" t="str">
        <f>IF(Table1[[#This Row],[Date]]="","",$A$13)</f>
        <v/>
      </c>
      <c r="BP909" t="str">
        <f>IF(Table1[[#This Row],[Ledger 1]]="","","No")</f>
        <v/>
      </c>
      <c r="BQ909" t="str">
        <f>IF(Table1[[#This Row],[Date]]="","",IF(Table1[[#This Row],[Effect 1]]="Dr.","Yes","No"))</f>
        <v/>
      </c>
      <c r="BR909" t="str">
        <f>IF(Table1[[#This Row],[Date]]="","",Table1[[#This Row],[Ledger 1]])</f>
        <v/>
      </c>
      <c r="BS909" t="str">
        <f>IF(Table1[[#This Row],[Date]]="","",IF(Table1[[#This Row],[Effect 1]]="Dr.",-Table1[[#This Row],[Amount 1]],Table1[[#This Row],[Amount 1]]))</f>
        <v/>
      </c>
      <c r="BV909" t="str">
        <f>IF(Table1[[#This Row],[Ledger 2]]="","","No")</f>
        <v/>
      </c>
      <c r="BW909" t="str">
        <f>IF(Table1[[#This Row],[Date]]="","",IF(Table1[[#This Row],[Effect 2]]="Dr.","Yes","No"))</f>
        <v/>
      </c>
      <c r="BX909" t="str">
        <f>IF(Table1[[#This Row],[Date]]="","",Table1[[#This Row],[Ledger 2]])</f>
        <v/>
      </c>
      <c r="BY909" t="str">
        <f>IF(Table1[[#This Row],[Date]]="","",IF(Table1[[#This Row],[Effect 2]]="Dr.",-Table1[[#This Row],[Amount 2]],Table1[[#This Row],[Amount 2]]))</f>
        <v/>
      </c>
      <c r="CB909" t="str">
        <f>IF(Table1[[#This Row],[Ledger 3]]="","","No")</f>
        <v/>
      </c>
      <c r="CC909" t="str">
        <f>IF(Table1[[#This Row],[Ledger 3]]="","",IF(Table1[[#This Row],[Effect 3]]="Dr.","Yes","No"))</f>
        <v/>
      </c>
      <c r="CD909" t="str">
        <f>IF(Table1[[#This Row],[Ledger 3]]="","",Table1[[#This Row],[Ledger 3]])</f>
        <v/>
      </c>
      <c r="CE909" t="str">
        <f>IF(Table1[[#This Row],[Ledger 3]]="","",IF(Table1[[#This Row],[Effect 3]]="Dr.",-Table1[[#This Row],[Amount 3]],Table1[[#This Row],[Amount 3]]))</f>
        <v/>
      </c>
      <c r="CH909" t="str">
        <f>IF(Table1[[#This Row],[Ledger 4]]="","","No")</f>
        <v/>
      </c>
      <c r="CI909" t="str">
        <f>IF(Table1[[#This Row],[Ledger 4]]="","",IF(Table1[[#This Row],[Effect 4]]="Dr.","Yes","No"))</f>
        <v/>
      </c>
      <c r="CJ909" t="str">
        <f>IF(Table1[[#This Row],[Ledger 4]]="","",Table1[[#This Row],[Ledger 4]])</f>
        <v/>
      </c>
      <c r="CK909" t="str">
        <f>IF(Table1[[#This Row],[Ledger 4]]="","",IF(Table1[[#This Row],[Effect 4]]="Dr.",-Table1[[#This Row],[Amount 4]],Table1[[#This Row],[Amount 4]]))</f>
        <v/>
      </c>
      <c r="CN909" t="str">
        <f>IF(Table1[[#This Row],[Ledger 5]]="","","No")</f>
        <v/>
      </c>
      <c r="CO909" t="str">
        <f>IF(Table1[[#This Row],[Ledger 5]]="","",IF(Table1[[#This Row],[Effect 5]]="Dr.","Yes","No"))</f>
        <v/>
      </c>
      <c r="CP909" t="str">
        <f>IF(Table1[[#This Row],[Ledger 5]]="","",Table1[[#This Row],[Ledger 5]])</f>
        <v/>
      </c>
      <c r="CQ909" t="str">
        <f>IF(Table1[[#This Row],[Ledger 5]]="","",IF(Table1[[#This Row],[Effect 5]]="Dr.",-Table1[[#This Row],[Amount 5]],Table1[[#This Row],[Amount 5]]))</f>
        <v/>
      </c>
      <c r="CT909" t="str">
        <f>IF(Table1[[#This Row],[Ledger 6]]="","","No")</f>
        <v/>
      </c>
      <c r="CU909" t="str">
        <f>IF(Table1[[#This Row],[Ledger 6]]="","",IF(Table1[[#This Row],[Effect 6]]="Dr.","Yes","No"))</f>
        <v/>
      </c>
      <c r="CV909" t="str">
        <f>IF(Table1[[#This Row],[Ledger 6]]="","",Table1[[#This Row],[Ledger 6]])</f>
        <v/>
      </c>
      <c r="CW909" t="str">
        <f>IF(Table1[[#This Row],[Ledger 6]]="","",IF(Table1[[#This Row],[Effect 6]]="Dr.",-Table1[[#This Row],[Amount 6]],Table1[[#This Row],[Amount 6]]))</f>
        <v/>
      </c>
      <c r="CZ909" t="str">
        <f>IF(Table1[[#This Row],[Ledger 7]]="","","No")</f>
        <v/>
      </c>
      <c r="DA909" t="str">
        <f>IF(Table1[[#This Row],[Ledger 7]]="","",IF(Table1[[#This Row],[Effect 7]]="Dr.","Yes","No"))</f>
        <v/>
      </c>
      <c r="DB909" t="str">
        <f>IF(Table1[[#This Row],[Ledger 7]]="","",Table1[[#This Row],[Ledger 7]])</f>
        <v/>
      </c>
      <c r="DC909" t="str">
        <f>IF(Table1[[#This Row],[Ledger 7]]="","",IF(Table1[[#This Row],[Effect 7]]="Dr.",-Table1[[#This Row],[Amount 7]],Table1[[#This Row],[Amount 7]]))</f>
        <v/>
      </c>
      <c r="DF909" t="str">
        <f>IF(Table1[[#This Row],[Ledger 8]]="","","No")</f>
        <v/>
      </c>
      <c r="DG909" t="str">
        <f>IF(Table1[[#This Row],[Ledger 8]]="","",IF(Table1[[#This Row],[Effect 8]]="Dr.","Yes","No"))</f>
        <v/>
      </c>
      <c r="DH909" t="str">
        <f>IF(Table1[[#This Row],[Ledger 8]]="","",Table1[[#This Row],[Ledger 8]])</f>
        <v/>
      </c>
      <c r="DI909" t="str">
        <f>IF(Table1[[#This Row],[Ledger 8]]="","",IF(Table1[[#This Row],[Effect 8]]="Dr.",-Table1[[#This Row],[Amount 8]],Table1[[#This Row],[Amount 8]]))</f>
        <v/>
      </c>
      <c r="DL909" t="str">
        <f>IF(Table1[[#This Row],[Ledger 9]]="","","No")</f>
        <v/>
      </c>
      <c r="DM909" t="str">
        <f>IF(Table1[[#This Row],[Ledger 9]]="","",IF(Table1[[#This Row],[Effect 9]]="Dr.","Yes","No"))</f>
        <v/>
      </c>
      <c r="DN909" t="str">
        <f>IF(Table1[[#This Row],[Ledger 9]]="","",Table1[[#This Row],[Ledger 9]])</f>
        <v/>
      </c>
      <c r="DO909" t="str">
        <f>IF(Table1[[#This Row],[Ledger 9]]="","",IF(Table1[[#This Row],[Effect 9]]="Dr.",-Table1[[#This Row],[Amount 9]],Table1[[#This Row],[Amount 9]]))</f>
        <v/>
      </c>
      <c r="DR909" t="str">
        <f>IF(Table1[[#This Row],[Ledger 10]]="","","No")</f>
        <v/>
      </c>
      <c r="DS909" t="str">
        <f>IF(Table1[[#This Row],[Ledger 10]]="","",IF(Table1[[#This Row],[Effect 10]]="Dr.","Yes","No"))</f>
        <v/>
      </c>
      <c r="DT909" t="str">
        <f>IF(Table1[[#This Row],[Ledger 10]]="","",Table1[[#This Row],[Ledger 10]])</f>
        <v/>
      </c>
      <c r="DU909" t="str">
        <f>IF(Table1[[#This Row],[Ledger 10]]="","",IF(Table1[[#This Row],[Effect 10]]="Dr.",-Table1[[#This Row],[Amount 10]],Table1[[#This Row],[Amount 10]]))</f>
        <v/>
      </c>
      <c r="DX909" t="str">
        <f>IF(Table1[[#This Row],[Ledger 11]]="","","No")</f>
        <v/>
      </c>
      <c r="DY909" t="str">
        <f>IF(Table1[[#This Row],[Ledger 11]]="","",IF(Table1[[#This Row],[Effect 11]]="Dr.","Yes","No"))</f>
        <v/>
      </c>
      <c r="DZ909" t="str">
        <f>IF(Table1[[#This Row],[Ledger 11]]="","",Table1[[#This Row],[Ledger 11]])</f>
        <v/>
      </c>
      <c r="EA909" t="str">
        <f>IF(Table1[[#This Row],[Ledger 11]]="","",IF(Table1[[#This Row],[Effect 11]]="Dr.",-Table1[[#This Row],[Amount 11]],Table1[[#This Row],[Amount 11]]))</f>
        <v/>
      </c>
      <c r="ED909" t="str">
        <f>IF(Table1[[#This Row],[Ledger 12]]="","","No")</f>
        <v/>
      </c>
      <c r="EE909" t="str">
        <f>IF(Table1[[#This Row],[Ledger 12]]="","",IF(Table1[[#This Row],[Effect 12]]="Dr.","Yes","No"))</f>
        <v/>
      </c>
      <c r="EF909" t="str">
        <f>IF(Table1[[#This Row],[Ledger 12]]="","",Table1[[#This Row],[Ledger 12]])</f>
        <v/>
      </c>
      <c r="EG909" t="str">
        <f>IF(Table1[[#This Row],[Ledger 12]]="","",IF(Table1[[#This Row],[Effect 12]]="Dr.",-Table1[[#This Row],[Amount 12]],Table1[[#This Row],[Amount 12]]))</f>
        <v/>
      </c>
      <c r="EJ909" t="str">
        <f>IF(Table1[[#This Row],[Ledger 13]]="","","No")</f>
        <v/>
      </c>
      <c r="EK909" t="str">
        <f>IF(Table1[[#This Row],[Ledger 13]]="","",IF(Table1[[#This Row],[Effect 13]]="Dr.","Yes","No"))</f>
        <v/>
      </c>
      <c r="EL909" t="str">
        <f>IF(Table1[[#This Row],[Ledger 13]]="","",Table1[[#This Row],[Ledger 13]])</f>
        <v/>
      </c>
      <c r="EM909" t="str">
        <f>IF(Table1[[#This Row],[Ledger 13]]="","",IF(Table1[[#This Row],[Effect 13]]="Dr.",-Table1[[#This Row],[Amount 13]],Table1[[#This Row],[Amount 13]]))</f>
        <v/>
      </c>
      <c r="EP909" t="str">
        <f>IF(Table1[[#This Row],[Ledger 14]]="","","No")</f>
        <v/>
      </c>
      <c r="EQ909" t="str">
        <f>IF(Table1[[#This Row],[Ledger 14]]="","",IF(Table1[[#This Row],[Effect 14]]="Dr.","Yes","No"))</f>
        <v/>
      </c>
      <c r="ER909" t="str">
        <f>IF(Table1[[#This Row],[Ledger 14]]="","",Table1[[#This Row],[Ledger 14]])</f>
        <v/>
      </c>
      <c r="ES909" t="str">
        <f>IF(Table1[[#This Row],[Ledger 14]]="","",IF(Table1[[#This Row],[Effect 14]]="Dr.",-Table1[[#This Row],[Amount 14]],Table1[[#This Row],[Amount 14]]))</f>
        <v/>
      </c>
      <c r="EV909" t="str">
        <f>IF(Table1[[#This Row],[Ledger 15]]="","","No")</f>
        <v/>
      </c>
      <c r="EW909" t="str">
        <f>IF(Table1[[#This Row],[Ledger 15]]="","",IF(Table1[[#This Row],[Effect 15]]="Dr.","Yes","No"))</f>
        <v/>
      </c>
      <c r="EX909" t="str">
        <f>IF(Table1[[#This Row],[Ledger 15]]="","",Table1[[#This Row],[Ledger 15]])</f>
        <v/>
      </c>
      <c r="EY909" t="str">
        <f>IF(Table1[[#This Row],[Ledger 15]]="","",IF(Table1[[#This Row],[Effect 15]]="Dr.",-Table1[[#This Row],[Amount 15]],Table1[[#This Row],[Amount 15]]))</f>
        <v/>
      </c>
      <c r="FD90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09">
        <f>IF(Table1[[#This Row],[Date]]="",0,IF(AND(Table1[[#This Row],[Date]]&gt;=$FE$2,Table1[[#This Row],[Date]]&lt;=$FE$3),0,1))</f>
        <v>0</v>
      </c>
      <c r="FF909">
        <f>IF(Table1[[#This Row],[Date]]="",0,IF(TYPE(VLOOKUP(Table1[[#This Row],[Voucher Type]],Table1[[#All],[Voucher Type Master]],1,FALSE))=16,1,0))</f>
        <v>0</v>
      </c>
      <c r="FG909">
        <f>IF(TYPE(IF(Table1[[#This Row],[Date]]="",0,IF(VLOOKUP(Table1[[#This Row],[Voucher Type]],$FY$5:$FZ$13,2,0)=Table1[[#This Row],[Effect 1]],0,1)))=16,1,0)</f>
        <v>0</v>
      </c>
      <c r="FH90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09">
        <f>IF(LEN(Table1[[#This Row],[Ledger 1]])&gt;0,IF(TYPE(VLOOKUP(Table1[[#This Row],[Ledger 1]],GZ:GZ,1,0))=16,1,0),0)</f>
        <v>0</v>
      </c>
      <c r="FJ909">
        <f>IF(LEN(Table1[[#This Row],[Ledger 2]])&gt;0,IF(TYPE(VLOOKUP(Table1[[#This Row],[Ledger 2]],GZ:GZ,1,0))=16,1,0),0)</f>
        <v>0</v>
      </c>
      <c r="FK909">
        <f>IF(LEN(Table1[[#This Row],[Ledger 3]])&gt;0,IF(TYPE(VLOOKUP(Table1[[#This Row],[Ledger 3]],GZ:GZ,1,0))=16,1,0),0)</f>
        <v>0</v>
      </c>
      <c r="FL909">
        <f>IF(LEN(Table1[[#This Row],[Ledger 4]])&gt;0,IF(TYPE(VLOOKUP(Table1[[#This Row],[Ledger 4]],GZ:GZ,1,0))=16,1,0),0)</f>
        <v>0</v>
      </c>
      <c r="FM909">
        <f>IF(LEN(Table1[[#This Row],[Ledger 5]])&gt;0,IF(TYPE(VLOOKUP(Table1[[#This Row],[Ledger 5]],GZ:GZ,1,0))=16,1,0),0)</f>
        <v>0</v>
      </c>
      <c r="FN909">
        <f>IF(LEN(Table1[[#This Row],[Ledger 6]])&gt;0,IF(TYPE(VLOOKUP(Table1[[#This Row],[Ledger 6]],$GZ:$GZ,1,0))=16,1,0),0)</f>
        <v>0</v>
      </c>
      <c r="FO909">
        <f>IF(LEN(Table1[[#This Row],[Ledger 7]])&gt;0,IF(TYPE(VLOOKUP(Table1[[#This Row],[Ledger 7]],$GZ:$GZ,1,0))=16,1,0),0)</f>
        <v>0</v>
      </c>
      <c r="FP909">
        <f>IF(LEN(Table1[[#This Row],[Ledger 8]])&gt;0,IF(TYPE(VLOOKUP(Table1[[#This Row],[Ledger 8]],$GZ:$GZ,1,0))=16,1,0),0)</f>
        <v>0</v>
      </c>
      <c r="FQ909">
        <f>IF(LEN(Table1[[#This Row],[Ledger 9]])&gt;0,IF(TYPE(VLOOKUP(Table1[[#This Row],[Ledger 9]],$GZ:$GZ,1,0))=16,1,0),0)</f>
        <v>0</v>
      </c>
      <c r="FR909">
        <f>IF(LEN(Table1[[#This Row],[Ledger 10]])&gt;0,IF(TYPE(VLOOKUP(Table1[[#This Row],[Ledger 10]],$GZ:$GZ,1,0))=16,1,0),0)</f>
        <v>0</v>
      </c>
      <c r="FS909">
        <f>IF(LEN(Table1[[#This Row],[Ledger 11]])&gt;0,IF(TYPE(VLOOKUP(Table1[[#This Row],[Ledger 11]],$GZ:$GZ,1,0))=16,1,0),0)</f>
        <v>0</v>
      </c>
      <c r="FT909">
        <f>IF(LEN(Table1[[#This Row],[Ledger 12]])&gt;0,IF(TYPE(VLOOKUP(Table1[[#This Row],[Ledger 12]],$GZ:$GZ,1,0))=16,1,0),0)</f>
        <v>0</v>
      </c>
      <c r="FU909">
        <f>IF(LEN(Table1[[#This Row],[Ledger 13]])&gt;0,IF(TYPE(VLOOKUP(Table1[[#This Row],[Ledger 13]],$GZ:$GZ,1,0))=16,1,0),0)</f>
        <v>0</v>
      </c>
      <c r="FV909">
        <f>IF(LEN(Table1[[#This Row],[Ledger 14]])&gt;0,IF(TYPE(VLOOKUP(Table1[[#This Row],[Ledger 14]],$GZ:$GZ,1,0))=16,1,0),0)</f>
        <v>0</v>
      </c>
      <c r="FW909">
        <f>IF(LEN(Table1[[#This Row],[Ledger 15]])&gt;0,IF(TYPE(VLOOKUP(Table1[[#This Row],[Ledger 15]],$GZ:$GZ,1,0))=16,1,0),0)</f>
        <v>0</v>
      </c>
    </row>
    <row r="910" spans="4:179" ht="33" customHeight="1" x14ac:dyDescent="0.45">
      <c r="D910" s="8">
        <f t="shared" si="23"/>
        <v>905</v>
      </c>
      <c r="E910" s="32"/>
      <c r="F910" s="34"/>
      <c r="G910" s="34"/>
      <c r="H910" s="34"/>
      <c r="I910" s="34"/>
      <c r="J910" s="38"/>
      <c r="K910" s="33"/>
      <c r="L910" s="36"/>
      <c r="M910" s="35"/>
      <c r="N910" s="34"/>
      <c r="O910" s="41"/>
      <c r="P910" s="35"/>
      <c r="Q910" s="34"/>
      <c r="R910" s="37"/>
      <c r="S910" s="35"/>
      <c r="T910" s="34"/>
      <c r="U910" s="37"/>
      <c r="V910" s="35"/>
      <c r="W910" s="34"/>
      <c r="X910" s="37"/>
      <c r="Y910" s="35"/>
      <c r="Z910" s="34"/>
      <c r="AA910" s="37"/>
      <c r="AB910" s="35"/>
      <c r="AC910" s="34"/>
      <c r="AD910" s="37"/>
      <c r="AE910" s="35"/>
      <c r="AF910" s="34"/>
      <c r="AG910" s="37"/>
      <c r="AH910" s="35"/>
      <c r="AI910" s="34"/>
      <c r="AJ910" s="37"/>
      <c r="AK910" s="35"/>
      <c r="AL910" s="34"/>
      <c r="AM910" s="37"/>
      <c r="AN910" s="35"/>
      <c r="AO910" s="34"/>
      <c r="AP910" s="37"/>
      <c r="AQ910" s="35"/>
      <c r="AR910" s="34"/>
      <c r="AS910" s="37"/>
      <c r="AT910" s="35"/>
      <c r="AU910" s="34"/>
      <c r="AV910" s="37"/>
      <c r="AW910" s="35"/>
      <c r="AX910" s="34"/>
      <c r="AY910" s="37"/>
      <c r="AZ910" s="35"/>
      <c r="BA910" s="34"/>
      <c r="BB910" s="37"/>
      <c r="BC91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0" s="7"/>
      <c r="BF910" t="str">
        <f>IF(Table1[[#This Row],[Date]]="","","&amp;lt;VOUCHER REMOTEID="&amp;""""&amp;$A$11&amp;$A$13&amp;ROW()&amp;""""&amp;" VCHTYPE="""&amp;F910&amp;""" ACTION="""&amp;"Create"&amp;"""&amp;gt;")</f>
        <v/>
      </c>
      <c r="BG910" t="str">
        <f>IF(Table1[[#This Row],[Date]]="","",TEXT(Table1[[#This Row],[Date]],"yyyymmdd"))</f>
        <v/>
      </c>
      <c r="BH910" t="str">
        <f>Table1[[#This Row],[Date2]]</f>
        <v/>
      </c>
      <c r="BI910" t="str">
        <f>IF(Table1[[#This Row],[Date]]="","",Table1[[#This Row],[Voucher Type]])</f>
        <v/>
      </c>
      <c r="BJ910" t="str">
        <f>IF(Table1[[#This Row],[Ref No / Invoice No]]="","",Table1[[#This Row],[Ref No / Invoice No]])</f>
        <v/>
      </c>
      <c r="BK910" t="str">
        <f>IF(Table1[[#This Row],[Voucher No]]="","",Table1[[#This Row],[Voucher No]])</f>
        <v/>
      </c>
      <c r="BL910" t="str">
        <f>IF(Table1[[#This Row],[Date]]="","",Table1[[#This Row],[Narration]])</f>
        <v/>
      </c>
      <c r="BM910" t="str">
        <f>IF(Table1[[#This Row],[Date]]="","",$A$11&amp;$A$13&amp;ROW())</f>
        <v/>
      </c>
      <c r="BN910" t="str">
        <f>IF(Table1[[#This Row],[Date]]="","",$A$13)</f>
        <v/>
      </c>
      <c r="BP910" t="str">
        <f>IF(Table1[[#This Row],[Ledger 1]]="","","No")</f>
        <v/>
      </c>
      <c r="BQ910" t="str">
        <f>IF(Table1[[#This Row],[Date]]="","",IF(Table1[[#This Row],[Effect 1]]="Dr.","Yes","No"))</f>
        <v/>
      </c>
      <c r="BR910" t="str">
        <f>IF(Table1[[#This Row],[Date]]="","",Table1[[#This Row],[Ledger 1]])</f>
        <v/>
      </c>
      <c r="BS910" t="str">
        <f>IF(Table1[[#This Row],[Date]]="","",IF(Table1[[#This Row],[Effect 1]]="Dr.",-Table1[[#This Row],[Amount 1]],Table1[[#This Row],[Amount 1]]))</f>
        <v/>
      </c>
      <c r="BV910" t="str">
        <f>IF(Table1[[#This Row],[Ledger 2]]="","","No")</f>
        <v/>
      </c>
      <c r="BW910" t="str">
        <f>IF(Table1[[#This Row],[Date]]="","",IF(Table1[[#This Row],[Effect 2]]="Dr.","Yes","No"))</f>
        <v/>
      </c>
      <c r="BX910" t="str">
        <f>IF(Table1[[#This Row],[Date]]="","",Table1[[#This Row],[Ledger 2]])</f>
        <v/>
      </c>
      <c r="BY910" t="str">
        <f>IF(Table1[[#This Row],[Date]]="","",IF(Table1[[#This Row],[Effect 2]]="Dr.",-Table1[[#This Row],[Amount 2]],Table1[[#This Row],[Amount 2]]))</f>
        <v/>
      </c>
      <c r="CB910" t="str">
        <f>IF(Table1[[#This Row],[Ledger 3]]="","","No")</f>
        <v/>
      </c>
      <c r="CC910" t="str">
        <f>IF(Table1[[#This Row],[Ledger 3]]="","",IF(Table1[[#This Row],[Effect 3]]="Dr.","Yes","No"))</f>
        <v/>
      </c>
      <c r="CD910" t="str">
        <f>IF(Table1[[#This Row],[Ledger 3]]="","",Table1[[#This Row],[Ledger 3]])</f>
        <v/>
      </c>
      <c r="CE910" t="str">
        <f>IF(Table1[[#This Row],[Ledger 3]]="","",IF(Table1[[#This Row],[Effect 3]]="Dr.",-Table1[[#This Row],[Amount 3]],Table1[[#This Row],[Amount 3]]))</f>
        <v/>
      </c>
      <c r="CH910" t="str">
        <f>IF(Table1[[#This Row],[Ledger 4]]="","","No")</f>
        <v/>
      </c>
      <c r="CI910" t="str">
        <f>IF(Table1[[#This Row],[Ledger 4]]="","",IF(Table1[[#This Row],[Effect 4]]="Dr.","Yes","No"))</f>
        <v/>
      </c>
      <c r="CJ910" t="str">
        <f>IF(Table1[[#This Row],[Ledger 4]]="","",Table1[[#This Row],[Ledger 4]])</f>
        <v/>
      </c>
      <c r="CK910" t="str">
        <f>IF(Table1[[#This Row],[Ledger 4]]="","",IF(Table1[[#This Row],[Effect 4]]="Dr.",-Table1[[#This Row],[Amount 4]],Table1[[#This Row],[Amount 4]]))</f>
        <v/>
      </c>
      <c r="CN910" t="str">
        <f>IF(Table1[[#This Row],[Ledger 5]]="","","No")</f>
        <v/>
      </c>
      <c r="CO910" t="str">
        <f>IF(Table1[[#This Row],[Ledger 5]]="","",IF(Table1[[#This Row],[Effect 5]]="Dr.","Yes","No"))</f>
        <v/>
      </c>
      <c r="CP910" t="str">
        <f>IF(Table1[[#This Row],[Ledger 5]]="","",Table1[[#This Row],[Ledger 5]])</f>
        <v/>
      </c>
      <c r="CQ910" t="str">
        <f>IF(Table1[[#This Row],[Ledger 5]]="","",IF(Table1[[#This Row],[Effect 5]]="Dr.",-Table1[[#This Row],[Amount 5]],Table1[[#This Row],[Amount 5]]))</f>
        <v/>
      </c>
      <c r="CT910" t="str">
        <f>IF(Table1[[#This Row],[Ledger 6]]="","","No")</f>
        <v/>
      </c>
      <c r="CU910" t="str">
        <f>IF(Table1[[#This Row],[Ledger 6]]="","",IF(Table1[[#This Row],[Effect 6]]="Dr.","Yes","No"))</f>
        <v/>
      </c>
      <c r="CV910" t="str">
        <f>IF(Table1[[#This Row],[Ledger 6]]="","",Table1[[#This Row],[Ledger 6]])</f>
        <v/>
      </c>
      <c r="CW910" t="str">
        <f>IF(Table1[[#This Row],[Ledger 6]]="","",IF(Table1[[#This Row],[Effect 6]]="Dr.",-Table1[[#This Row],[Amount 6]],Table1[[#This Row],[Amount 6]]))</f>
        <v/>
      </c>
      <c r="CZ910" t="str">
        <f>IF(Table1[[#This Row],[Ledger 7]]="","","No")</f>
        <v/>
      </c>
      <c r="DA910" t="str">
        <f>IF(Table1[[#This Row],[Ledger 7]]="","",IF(Table1[[#This Row],[Effect 7]]="Dr.","Yes","No"))</f>
        <v/>
      </c>
      <c r="DB910" t="str">
        <f>IF(Table1[[#This Row],[Ledger 7]]="","",Table1[[#This Row],[Ledger 7]])</f>
        <v/>
      </c>
      <c r="DC910" t="str">
        <f>IF(Table1[[#This Row],[Ledger 7]]="","",IF(Table1[[#This Row],[Effect 7]]="Dr.",-Table1[[#This Row],[Amount 7]],Table1[[#This Row],[Amount 7]]))</f>
        <v/>
      </c>
      <c r="DF910" t="str">
        <f>IF(Table1[[#This Row],[Ledger 8]]="","","No")</f>
        <v/>
      </c>
      <c r="DG910" t="str">
        <f>IF(Table1[[#This Row],[Ledger 8]]="","",IF(Table1[[#This Row],[Effect 8]]="Dr.","Yes","No"))</f>
        <v/>
      </c>
      <c r="DH910" t="str">
        <f>IF(Table1[[#This Row],[Ledger 8]]="","",Table1[[#This Row],[Ledger 8]])</f>
        <v/>
      </c>
      <c r="DI910" t="str">
        <f>IF(Table1[[#This Row],[Ledger 8]]="","",IF(Table1[[#This Row],[Effect 8]]="Dr.",-Table1[[#This Row],[Amount 8]],Table1[[#This Row],[Amount 8]]))</f>
        <v/>
      </c>
      <c r="DL910" t="str">
        <f>IF(Table1[[#This Row],[Ledger 9]]="","","No")</f>
        <v/>
      </c>
      <c r="DM910" t="str">
        <f>IF(Table1[[#This Row],[Ledger 9]]="","",IF(Table1[[#This Row],[Effect 9]]="Dr.","Yes","No"))</f>
        <v/>
      </c>
      <c r="DN910" t="str">
        <f>IF(Table1[[#This Row],[Ledger 9]]="","",Table1[[#This Row],[Ledger 9]])</f>
        <v/>
      </c>
      <c r="DO910" t="str">
        <f>IF(Table1[[#This Row],[Ledger 9]]="","",IF(Table1[[#This Row],[Effect 9]]="Dr.",-Table1[[#This Row],[Amount 9]],Table1[[#This Row],[Amount 9]]))</f>
        <v/>
      </c>
      <c r="DR910" t="str">
        <f>IF(Table1[[#This Row],[Ledger 10]]="","","No")</f>
        <v/>
      </c>
      <c r="DS910" t="str">
        <f>IF(Table1[[#This Row],[Ledger 10]]="","",IF(Table1[[#This Row],[Effect 10]]="Dr.","Yes","No"))</f>
        <v/>
      </c>
      <c r="DT910" t="str">
        <f>IF(Table1[[#This Row],[Ledger 10]]="","",Table1[[#This Row],[Ledger 10]])</f>
        <v/>
      </c>
      <c r="DU910" t="str">
        <f>IF(Table1[[#This Row],[Ledger 10]]="","",IF(Table1[[#This Row],[Effect 10]]="Dr.",-Table1[[#This Row],[Amount 10]],Table1[[#This Row],[Amount 10]]))</f>
        <v/>
      </c>
      <c r="DX910" t="str">
        <f>IF(Table1[[#This Row],[Ledger 11]]="","","No")</f>
        <v/>
      </c>
      <c r="DY910" t="str">
        <f>IF(Table1[[#This Row],[Ledger 11]]="","",IF(Table1[[#This Row],[Effect 11]]="Dr.","Yes","No"))</f>
        <v/>
      </c>
      <c r="DZ910" t="str">
        <f>IF(Table1[[#This Row],[Ledger 11]]="","",Table1[[#This Row],[Ledger 11]])</f>
        <v/>
      </c>
      <c r="EA910" t="str">
        <f>IF(Table1[[#This Row],[Ledger 11]]="","",IF(Table1[[#This Row],[Effect 11]]="Dr.",-Table1[[#This Row],[Amount 11]],Table1[[#This Row],[Amount 11]]))</f>
        <v/>
      </c>
      <c r="ED910" t="str">
        <f>IF(Table1[[#This Row],[Ledger 12]]="","","No")</f>
        <v/>
      </c>
      <c r="EE910" t="str">
        <f>IF(Table1[[#This Row],[Ledger 12]]="","",IF(Table1[[#This Row],[Effect 12]]="Dr.","Yes","No"))</f>
        <v/>
      </c>
      <c r="EF910" t="str">
        <f>IF(Table1[[#This Row],[Ledger 12]]="","",Table1[[#This Row],[Ledger 12]])</f>
        <v/>
      </c>
      <c r="EG910" t="str">
        <f>IF(Table1[[#This Row],[Ledger 12]]="","",IF(Table1[[#This Row],[Effect 12]]="Dr.",-Table1[[#This Row],[Amount 12]],Table1[[#This Row],[Amount 12]]))</f>
        <v/>
      </c>
      <c r="EJ910" t="str">
        <f>IF(Table1[[#This Row],[Ledger 13]]="","","No")</f>
        <v/>
      </c>
      <c r="EK910" t="str">
        <f>IF(Table1[[#This Row],[Ledger 13]]="","",IF(Table1[[#This Row],[Effect 13]]="Dr.","Yes","No"))</f>
        <v/>
      </c>
      <c r="EL910" t="str">
        <f>IF(Table1[[#This Row],[Ledger 13]]="","",Table1[[#This Row],[Ledger 13]])</f>
        <v/>
      </c>
      <c r="EM910" t="str">
        <f>IF(Table1[[#This Row],[Ledger 13]]="","",IF(Table1[[#This Row],[Effect 13]]="Dr.",-Table1[[#This Row],[Amount 13]],Table1[[#This Row],[Amount 13]]))</f>
        <v/>
      </c>
      <c r="EP910" t="str">
        <f>IF(Table1[[#This Row],[Ledger 14]]="","","No")</f>
        <v/>
      </c>
      <c r="EQ910" t="str">
        <f>IF(Table1[[#This Row],[Ledger 14]]="","",IF(Table1[[#This Row],[Effect 14]]="Dr.","Yes","No"))</f>
        <v/>
      </c>
      <c r="ER910" t="str">
        <f>IF(Table1[[#This Row],[Ledger 14]]="","",Table1[[#This Row],[Ledger 14]])</f>
        <v/>
      </c>
      <c r="ES910" t="str">
        <f>IF(Table1[[#This Row],[Ledger 14]]="","",IF(Table1[[#This Row],[Effect 14]]="Dr.",-Table1[[#This Row],[Amount 14]],Table1[[#This Row],[Amount 14]]))</f>
        <v/>
      </c>
      <c r="EV910" t="str">
        <f>IF(Table1[[#This Row],[Ledger 15]]="","","No")</f>
        <v/>
      </c>
      <c r="EW910" t="str">
        <f>IF(Table1[[#This Row],[Ledger 15]]="","",IF(Table1[[#This Row],[Effect 15]]="Dr.","Yes","No"))</f>
        <v/>
      </c>
      <c r="EX910" t="str">
        <f>IF(Table1[[#This Row],[Ledger 15]]="","",Table1[[#This Row],[Ledger 15]])</f>
        <v/>
      </c>
      <c r="EY910" t="str">
        <f>IF(Table1[[#This Row],[Ledger 15]]="","",IF(Table1[[#This Row],[Effect 15]]="Dr.",-Table1[[#This Row],[Amount 15]],Table1[[#This Row],[Amount 15]]))</f>
        <v/>
      </c>
      <c r="FD91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0">
        <f>IF(Table1[[#This Row],[Date]]="",0,IF(AND(Table1[[#This Row],[Date]]&gt;=$FE$2,Table1[[#This Row],[Date]]&lt;=$FE$3),0,1))</f>
        <v>0</v>
      </c>
      <c r="FF910">
        <f>IF(Table1[[#This Row],[Date]]="",0,IF(TYPE(VLOOKUP(Table1[[#This Row],[Voucher Type]],Table1[[#All],[Voucher Type Master]],1,FALSE))=16,1,0))</f>
        <v>0</v>
      </c>
      <c r="FG910">
        <f>IF(TYPE(IF(Table1[[#This Row],[Date]]="",0,IF(VLOOKUP(Table1[[#This Row],[Voucher Type]],$FY$5:$FZ$13,2,0)=Table1[[#This Row],[Effect 1]],0,1)))=16,1,0)</f>
        <v>0</v>
      </c>
      <c r="FH91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0">
        <f>IF(LEN(Table1[[#This Row],[Ledger 1]])&gt;0,IF(TYPE(VLOOKUP(Table1[[#This Row],[Ledger 1]],GZ:GZ,1,0))=16,1,0),0)</f>
        <v>0</v>
      </c>
      <c r="FJ910">
        <f>IF(LEN(Table1[[#This Row],[Ledger 2]])&gt;0,IF(TYPE(VLOOKUP(Table1[[#This Row],[Ledger 2]],GZ:GZ,1,0))=16,1,0),0)</f>
        <v>0</v>
      </c>
      <c r="FK910">
        <f>IF(LEN(Table1[[#This Row],[Ledger 3]])&gt;0,IF(TYPE(VLOOKUP(Table1[[#This Row],[Ledger 3]],GZ:GZ,1,0))=16,1,0),0)</f>
        <v>0</v>
      </c>
      <c r="FL910">
        <f>IF(LEN(Table1[[#This Row],[Ledger 4]])&gt;0,IF(TYPE(VLOOKUP(Table1[[#This Row],[Ledger 4]],GZ:GZ,1,0))=16,1,0),0)</f>
        <v>0</v>
      </c>
      <c r="FM910">
        <f>IF(LEN(Table1[[#This Row],[Ledger 5]])&gt;0,IF(TYPE(VLOOKUP(Table1[[#This Row],[Ledger 5]],GZ:GZ,1,0))=16,1,0),0)</f>
        <v>0</v>
      </c>
      <c r="FN910">
        <f>IF(LEN(Table1[[#This Row],[Ledger 6]])&gt;0,IF(TYPE(VLOOKUP(Table1[[#This Row],[Ledger 6]],$GZ:$GZ,1,0))=16,1,0),0)</f>
        <v>0</v>
      </c>
      <c r="FO910">
        <f>IF(LEN(Table1[[#This Row],[Ledger 7]])&gt;0,IF(TYPE(VLOOKUP(Table1[[#This Row],[Ledger 7]],$GZ:$GZ,1,0))=16,1,0),0)</f>
        <v>0</v>
      </c>
      <c r="FP910">
        <f>IF(LEN(Table1[[#This Row],[Ledger 8]])&gt;0,IF(TYPE(VLOOKUP(Table1[[#This Row],[Ledger 8]],$GZ:$GZ,1,0))=16,1,0),0)</f>
        <v>0</v>
      </c>
      <c r="FQ910">
        <f>IF(LEN(Table1[[#This Row],[Ledger 9]])&gt;0,IF(TYPE(VLOOKUP(Table1[[#This Row],[Ledger 9]],$GZ:$GZ,1,0))=16,1,0),0)</f>
        <v>0</v>
      </c>
      <c r="FR910">
        <f>IF(LEN(Table1[[#This Row],[Ledger 10]])&gt;0,IF(TYPE(VLOOKUP(Table1[[#This Row],[Ledger 10]],$GZ:$GZ,1,0))=16,1,0),0)</f>
        <v>0</v>
      </c>
      <c r="FS910">
        <f>IF(LEN(Table1[[#This Row],[Ledger 11]])&gt;0,IF(TYPE(VLOOKUP(Table1[[#This Row],[Ledger 11]],$GZ:$GZ,1,0))=16,1,0),0)</f>
        <v>0</v>
      </c>
      <c r="FT910">
        <f>IF(LEN(Table1[[#This Row],[Ledger 12]])&gt;0,IF(TYPE(VLOOKUP(Table1[[#This Row],[Ledger 12]],$GZ:$GZ,1,0))=16,1,0),0)</f>
        <v>0</v>
      </c>
      <c r="FU910">
        <f>IF(LEN(Table1[[#This Row],[Ledger 13]])&gt;0,IF(TYPE(VLOOKUP(Table1[[#This Row],[Ledger 13]],$GZ:$GZ,1,0))=16,1,0),0)</f>
        <v>0</v>
      </c>
      <c r="FV910">
        <f>IF(LEN(Table1[[#This Row],[Ledger 14]])&gt;0,IF(TYPE(VLOOKUP(Table1[[#This Row],[Ledger 14]],$GZ:$GZ,1,0))=16,1,0),0)</f>
        <v>0</v>
      </c>
      <c r="FW910">
        <f>IF(LEN(Table1[[#This Row],[Ledger 15]])&gt;0,IF(TYPE(VLOOKUP(Table1[[#This Row],[Ledger 15]],$GZ:$GZ,1,0))=16,1,0),0)</f>
        <v>0</v>
      </c>
    </row>
    <row r="911" spans="4:179" ht="33" customHeight="1" x14ac:dyDescent="0.45">
      <c r="D911" s="8">
        <f t="shared" si="23"/>
        <v>906</v>
      </c>
      <c r="E911" s="32"/>
      <c r="F911" s="34"/>
      <c r="G911" s="34"/>
      <c r="H911" s="34"/>
      <c r="I911" s="34"/>
      <c r="J911" s="38"/>
      <c r="K911" s="33"/>
      <c r="L911" s="36"/>
      <c r="M911" s="35"/>
      <c r="N911" s="34"/>
      <c r="O911" s="41"/>
      <c r="P911" s="35"/>
      <c r="Q911" s="34"/>
      <c r="R911" s="37"/>
      <c r="S911" s="35"/>
      <c r="T911" s="34"/>
      <c r="U911" s="37"/>
      <c r="V911" s="35"/>
      <c r="W911" s="34"/>
      <c r="X911" s="37"/>
      <c r="Y911" s="35"/>
      <c r="Z911" s="34"/>
      <c r="AA911" s="37"/>
      <c r="AB911" s="35"/>
      <c r="AC911" s="34"/>
      <c r="AD911" s="37"/>
      <c r="AE911" s="35"/>
      <c r="AF911" s="34"/>
      <c r="AG911" s="37"/>
      <c r="AH911" s="35"/>
      <c r="AI911" s="34"/>
      <c r="AJ911" s="37"/>
      <c r="AK911" s="35"/>
      <c r="AL911" s="34"/>
      <c r="AM911" s="37"/>
      <c r="AN911" s="35"/>
      <c r="AO911" s="34"/>
      <c r="AP911" s="37"/>
      <c r="AQ911" s="35"/>
      <c r="AR911" s="34"/>
      <c r="AS911" s="37"/>
      <c r="AT911" s="35"/>
      <c r="AU911" s="34"/>
      <c r="AV911" s="37"/>
      <c r="AW911" s="35"/>
      <c r="AX911" s="34"/>
      <c r="AY911" s="37"/>
      <c r="AZ911" s="35"/>
      <c r="BA911" s="34"/>
      <c r="BB911" s="37"/>
      <c r="BC91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1" s="7"/>
      <c r="BF911" t="str">
        <f>IF(Table1[[#This Row],[Date]]="","","&amp;lt;VOUCHER REMOTEID="&amp;""""&amp;$A$11&amp;$A$13&amp;ROW()&amp;""""&amp;" VCHTYPE="""&amp;F911&amp;""" ACTION="""&amp;"Create"&amp;"""&amp;gt;")</f>
        <v/>
      </c>
      <c r="BG911" t="str">
        <f>IF(Table1[[#This Row],[Date]]="","",TEXT(Table1[[#This Row],[Date]],"yyyymmdd"))</f>
        <v/>
      </c>
      <c r="BH911" t="str">
        <f>Table1[[#This Row],[Date2]]</f>
        <v/>
      </c>
      <c r="BI911" t="str">
        <f>IF(Table1[[#This Row],[Date]]="","",Table1[[#This Row],[Voucher Type]])</f>
        <v/>
      </c>
      <c r="BJ911" t="str">
        <f>IF(Table1[[#This Row],[Ref No / Invoice No]]="","",Table1[[#This Row],[Ref No / Invoice No]])</f>
        <v/>
      </c>
      <c r="BK911" t="str">
        <f>IF(Table1[[#This Row],[Voucher No]]="","",Table1[[#This Row],[Voucher No]])</f>
        <v/>
      </c>
      <c r="BL911" t="str">
        <f>IF(Table1[[#This Row],[Date]]="","",Table1[[#This Row],[Narration]])</f>
        <v/>
      </c>
      <c r="BM911" t="str">
        <f>IF(Table1[[#This Row],[Date]]="","",$A$11&amp;$A$13&amp;ROW())</f>
        <v/>
      </c>
      <c r="BN911" t="str">
        <f>IF(Table1[[#This Row],[Date]]="","",$A$13)</f>
        <v/>
      </c>
      <c r="BP911" t="str">
        <f>IF(Table1[[#This Row],[Ledger 1]]="","","No")</f>
        <v/>
      </c>
      <c r="BQ911" t="str">
        <f>IF(Table1[[#This Row],[Date]]="","",IF(Table1[[#This Row],[Effect 1]]="Dr.","Yes","No"))</f>
        <v/>
      </c>
      <c r="BR911" t="str">
        <f>IF(Table1[[#This Row],[Date]]="","",Table1[[#This Row],[Ledger 1]])</f>
        <v/>
      </c>
      <c r="BS911" t="str">
        <f>IF(Table1[[#This Row],[Date]]="","",IF(Table1[[#This Row],[Effect 1]]="Dr.",-Table1[[#This Row],[Amount 1]],Table1[[#This Row],[Amount 1]]))</f>
        <v/>
      </c>
      <c r="BV911" t="str">
        <f>IF(Table1[[#This Row],[Ledger 2]]="","","No")</f>
        <v/>
      </c>
      <c r="BW911" t="str">
        <f>IF(Table1[[#This Row],[Date]]="","",IF(Table1[[#This Row],[Effect 2]]="Dr.","Yes","No"))</f>
        <v/>
      </c>
      <c r="BX911" t="str">
        <f>IF(Table1[[#This Row],[Date]]="","",Table1[[#This Row],[Ledger 2]])</f>
        <v/>
      </c>
      <c r="BY911" t="str">
        <f>IF(Table1[[#This Row],[Date]]="","",IF(Table1[[#This Row],[Effect 2]]="Dr.",-Table1[[#This Row],[Amount 2]],Table1[[#This Row],[Amount 2]]))</f>
        <v/>
      </c>
      <c r="CB911" t="str">
        <f>IF(Table1[[#This Row],[Ledger 3]]="","","No")</f>
        <v/>
      </c>
      <c r="CC911" t="str">
        <f>IF(Table1[[#This Row],[Ledger 3]]="","",IF(Table1[[#This Row],[Effect 3]]="Dr.","Yes","No"))</f>
        <v/>
      </c>
      <c r="CD911" t="str">
        <f>IF(Table1[[#This Row],[Ledger 3]]="","",Table1[[#This Row],[Ledger 3]])</f>
        <v/>
      </c>
      <c r="CE911" t="str">
        <f>IF(Table1[[#This Row],[Ledger 3]]="","",IF(Table1[[#This Row],[Effect 3]]="Dr.",-Table1[[#This Row],[Amount 3]],Table1[[#This Row],[Amount 3]]))</f>
        <v/>
      </c>
      <c r="CH911" t="str">
        <f>IF(Table1[[#This Row],[Ledger 4]]="","","No")</f>
        <v/>
      </c>
      <c r="CI911" t="str">
        <f>IF(Table1[[#This Row],[Ledger 4]]="","",IF(Table1[[#This Row],[Effect 4]]="Dr.","Yes","No"))</f>
        <v/>
      </c>
      <c r="CJ911" t="str">
        <f>IF(Table1[[#This Row],[Ledger 4]]="","",Table1[[#This Row],[Ledger 4]])</f>
        <v/>
      </c>
      <c r="CK911" t="str">
        <f>IF(Table1[[#This Row],[Ledger 4]]="","",IF(Table1[[#This Row],[Effect 4]]="Dr.",-Table1[[#This Row],[Amount 4]],Table1[[#This Row],[Amount 4]]))</f>
        <v/>
      </c>
      <c r="CN911" t="str">
        <f>IF(Table1[[#This Row],[Ledger 5]]="","","No")</f>
        <v/>
      </c>
      <c r="CO911" t="str">
        <f>IF(Table1[[#This Row],[Ledger 5]]="","",IF(Table1[[#This Row],[Effect 5]]="Dr.","Yes","No"))</f>
        <v/>
      </c>
      <c r="CP911" t="str">
        <f>IF(Table1[[#This Row],[Ledger 5]]="","",Table1[[#This Row],[Ledger 5]])</f>
        <v/>
      </c>
      <c r="CQ911" t="str">
        <f>IF(Table1[[#This Row],[Ledger 5]]="","",IF(Table1[[#This Row],[Effect 5]]="Dr.",-Table1[[#This Row],[Amount 5]],Table1[[#This Row],[Amount 5]]))</f>
        <v/>
      </c>
      <c r="CT911" t="str">
        <f>IF(Table1[[#This Row],[Ledger 6]]="","","No")</f>
        <v/>
      </c>
      <c r="CU911" t="str">
        <f>IF(Table1[[#This Row],[Ledger 6]]="","",IF(Table1[[#This Row],[Effect 6]]="Dr.","Yes","No"))</f>
        <v/>
      </c>
      <c r="CV911" t="str">
        <f>IF(Table1[[#This Row],[Ledger 6]]="","",Table1[[#This Row],[Ledger 6]])</f>
        <v/>
      </c>
      <c r="CW911" t="str">
        <f>IF(Table1[[#This Row],[Ledger 6]]="","",IF(Table1[[#This Row],[Effect 6]]="Dr.",-Table1[[#This Row],[Amount 6]],Table1[[#This Row],[Amount 6]]))</f>
        <v/>
      </c>
      <c r="CZ911" t="str">
        <f>IF(Table1[[#This Row],[Ledger 7]]="","","No")</f>
        <v/>
      </c>
      <c r="DA911" t="str">
        <f>IF(Table1[[#This Row],[Ledger 7]]="","",IF(Table1[[#This Row],[Effect 7]]="Dr.","Yes","No"))</f>
        <v/>
      </c>
      <c r="DB911" t="str">
        <f>IF(Table1[[#This Row],[Ledger 7]]="","",Table1[[#This Row],[Ledger 7]])</f>
        <v/>
      </c>
      <c r="DC911" t="str">
        <f>IF(Table1[[#This Row],[Ledger 7]]="","",IF(Table1[[#This Row],[Effect 7]]="Dr.",-Table1[[#This Row],[Amount 7]],Table1[[#This Row],[Amount 7]]))</f>
        <v/>
      </c>
      <c r="DF911" t="str">
        <f>IF(Table1[[#This Row],[Ledger 8]]="","","No")</f>
        <v/>
      </c>
      <c r="DG911" t="str">
        <f>IF(Table1[[#This Row],[Ledger 8]]="","",IF(Table1[[#This Row],[Effect 8]]="Dr.","Yes","No"))</f>
        <v/>
      </c>
      <c r="DH911" t="str">
        <f>IF(Table1[[#This Row],[Ledger 8]]="","",Table1[[#This Row],[Ledger 8]])</f>
        <v/>
      </c>
      <c r="DI911" t="str">
        <f>IF(Table1[[#This Row],[Ledger 8]]="","",IF(Table1[[#This Row],[Effect 8]]="Dr.",-Table1[[#This Row],[Amount 8]],Table1[[#This Row],[Amount 8]]))</f>
        <v/>
      </c>
      <c r="DL911" t="str">
        <f>IF(Table1[[#This Row],[Ledger 9]]="","","No")</f>
        <v/>
      </c>
      <c r="DM911" t="str">
        <f>IF(Table1[[#This Row],[Ledger 9]]="","",IF(Table1[[#This Row],[Effect 9]]="Dr.","Yes","No"))</f>
        <v/>
      </c>
      <c r="DN911" t="str">
        <f>IF(Table1[[#This Row],[Ledger 9]]="","",Table1[[#This Row],[Ledger 9]])</f>
        <v/>
      </c>
      <c r="DO911" t="str">
        <f>IF(Table1[[#This Row],[Ledger 9]]="","",IF(Table1[[#This Row],[Effect 9]]="Dr.",-Table1[[#This Row],[Amount 9]],Table1[[#This Row],[Amount 9]]))</f>
        <v/>
      </c>
      <c r="DR911" t="str">
        <f>IF(Table1[[#This Row],[Ledger 10]]="","","No")</f>
        <v/>
      </c>
      <c r="DS911" t="str">
        <f>IF(Table1[[#This Row],[Ledger 10]]="","",IF(Table1[[#This Row],[Effect 10]]="Dr.","Yes","No"))</f>
        <v/>
      </c>
      <c r="DT911" t="str">
        <f>IF(Table1[[#This Row],[Ledger 10]]="","",Table1[[#This Row],[Ledger 10]])</f>
        <v/>
      </c>
      <c r="DU911" t="str">
        <f>IF(Table1[[#This Row],[Ledger 10]]="","",IF(Table1[[#This Row],[Effect 10]]="Dr.",-Table1[[#This Row],[Amount 10]],Table1[[#This Row],[Amount 10]]))</f>
        <v/>
      </c>
      <c r="DX911" t="str">
        <f>IF(Table1[[#This Row],[Ledger 11]]="","","No")</f>
        <v/>
      </c>
      <c r="DY911" t="str">
        <f>IF(Table1[[#This Row],[Ledger 11]]="","",IF(Table1[[#This Row],[Effect 11]]="Dr.","Yes","No"))</f>
        <v/>
      </c>
      <c r="DZ911" t="str">
        <f>IF(Table1[[#This Row],[Ledger 11]]="","",Table1[[#This Row],[Ledger 11]])</f>
        <v/>
      </c>
      <c r="EA911" t="str">
        <f>IF(Table1[[#This Row],[Ledger 11]]="","",IF(Table1[[#This Row],[Effect 11]]="Dr.",-Table1[[#This Row],[Amount 11]],Table1[[#This Row],[Amount 11]]))</f>
        <v/>
      </c>
      <c r="ED911" t="str">
        <f>IF(Table1[[#This Row],[Ledger 12]]="","","No")</f>
        <v/>
      </c>
      <c r="EE911" t="str">
        <f>IF(Table1[[#This Row],[Ledger 12]]="","",IF(Table1[[#This Row],[Effect 12]]="Dr.","Yes","No"))</f>
        <v/>
      </c>
      <c r="EF911" t="str">
        <f>IF(Table1[[#This Row],[Ledger 12]]="","",Table1[[#This Row],[Ledger 12]])</f>
        <v/>
      </c>
      <c r="EG911" t="str">
        <f>IF(Table1[[#This Row],[Ledger 12]]="","",IF(Table1[[#This Row],[Effect 12]]="Dr.",-Table1[[#This Row],[Amount 12]],Table1[[#This Row],[Amount 12]]))</f>
        <v/>
      </c>
      <c r="EJ911" t="str">
        <f>IF(Table1[[#This Row],[Ledger 13]]="","","No")</f>
        <v/>
      </c>
      <c r="EK911" t="str">
        <f>IF(Table1[[#This Row],[Ledger 13]]="","",IF(Table1[[#This Row],[Effect 13]]="Dr.","Yes","No"))</f>
        <v/>
      </c>
      <c r="EL911" t="str">
        <f>IF(Table1[[#This Row],[Ledger 13]]="","",Table1[[#This Row],[Ledger 13]])</f>
        <v/>
      </c>
      <c r="EM911" t="str">
        <f>IF(Table1[[#This Row],[Ledger 13]]="","",IF(Table1[[#This Row],[Effect 13]]="Dr.",-Table1[[#This Row],[Amount 13]],Table1[[#This Row],[Amount 13]]))</f>
        <v/>
      </c>
      <c r="EP911" t="str">
        <f>IF(Table1[[#This Row],[Ledger 14]]="","","No")</f>
        <v/>
      </c>
      <c r="EQ911" t="str">
        <f>IF(Table1[[#This Row],[Ledger 14]]="","",IF(Table1[[#This Row],[Effect 14]]="Dr.","Yes","No"))</f>
        <v/>
      </c>
      <c r="ER911" t="str">
        <f>IF(Table1[[#This Row],[Ledger 14]]="","",Table1[[#This Row],[Ledger 14]])</f>
        <v/>
      </c>
      <c r="ES911" t="str">
        <f>IF(Table1[[#This Row],[Ledger 14]]="","",IF(Table1[[#This Row],[Effect 14]]="Dr.",-Table1[[#This Row],[Amount 14]],Table1[[#This Row],[Amount 14]]))</f>
        <v/>
      </c>
      <c r="EV911" t="str">
        <f>IF(Table1[[#This Row],[Ledger 15]]="","","No")</f>
        <v/>
      </c>
      <c r="EW911" t="str">
        <f>IF(Table1[[#This Row],[Ledger 15]]="","",IF(Table1[[#This Row],[Effect 15]]="Dr.","Yes","No"))</f>
        <v/>
      </c>
      <c r="EX911" t="str">
        <f>IF(Table1[[#This Row],[Ledger 15]]="","",Table1[[#This Row],[Ledger 15]])</f>
        <v/>
      </c>
      <c r="EY911" t="str">
        <f>IF(Table1[[#This Row],[Ledger 15]]="","",IF(Table1[[#This Row],[Effect 15]]="Dr.",-Table1[[#This Row],[Amount 15]],Table1[[#This Row],[Amount 15]]))</f>
        <v/>
      </c>
      <c r="FD91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1">
        <f>IF(Table1[[#This Row],[Date]]="",0,IF(AND(Table1[[#This Row],[Date]]&gt;=$FE$2,Table1[[#This Row],[Date]]&lt;=$FE$3),0,1))</f>
        <v>0</v>
      </c>
      <c r="FF911">
        <f>IF(Table1[[#This Row],[Date]]="",0,IF(TYPE(VLOOKUP(Table1[[#This Row],[Voucher Type]],Table1[[#All],[Voucher Type Master]],1,FALSE))=16,1,0))</f>
        <v>0</v>
      </c>
      <c r="FG911">
        <f>IF(TYPE(IF(Table1[[#This Row],[Date]]="",0,IF(VLOOKUP(Table1[[#This Row],[Voucher Type]],$FY$5:$FZ$13,2,0)=Table1[[#This Row],[Effect 1]],0,1)))=16,1,0)</f>
        <v>0</v>
      </c>
      <c r="FH91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1">
        <f>IF(LEN(Table1[[#This Row],[Ledger 1]])&gt;0,IF(TYPE(VLOOKUP(Table1[[#This Row],[Ledger 1]],GZ:GZ,1,0))=16,1,0),0)</f>
        <v>0</v>
      </c>
      <c r="FJ911">
        <f>IF(LEN(Table1[[#This Row],[Ledger 2]])&gt;0,IF(TYPE(VLOOKUP(Table1[[#This Row],[Ledger 2]],GZ:GZ,1,0))=16,1,0),0)</f>
        <v>0</v>
      </c>
      <c r="FK911">
        <f>IF(LEN(Table1[[#This Row],[Ledger 3]])&gt;0,IF(TYPE(VLOOKUP(Table1[[#This Row],[Ledger 3]],GZ:GZ,1,0))=16,1,0),0)</f>
        <v>0</v>
      </c>
      <c r="FL911">
        <f>IF(LEN(Table1[[#This Row],[Ledger 4]])&gt;0,IF(TYPE(VLOOKUP(Table1[[#This Row],[Ledger 4]],GZ:GZ,1,0))=16,1,0),0)</f>
        <v>0</v>
      </c>
      <c r="FM911">
        <f>IF(LEN(Table1[[#This Row],[Ledger 5]])&gt;0,IF(TYPE(VLOOKUP(Table1[[#This Row],[Ledger 5]],GZ:GZ,1,0))=16,1,0),0)</f>
        <v>0</v>
      </c>
      <c r="FN911">
        <f>IF(LEN(Table1[[#This Row],[Ledger 6]])&gt;0,IF(TYPE(VLOOKUP(Table1[[#This Row],[Ledger 6]],$GZ:$GZ,1,0))=16,1,0),0)</f>
        <v>0</v>
      </c>
      <c r="FO911">
        <f>IF(LEN(Table1[[#This Row],[Ledger 7]])&gt;0,IF(TYPE(VLOOKUP(Table1[[#This Row],[Ledger 7]],$GZ:$GZ,1,0))=16,1,0),0)</f>
        <v>0</v>
      </c>
      <c r="FP911">
        <f>IF(LEN(Table1[[#This Row],[Ledger 8]])&gt;0,IF(TYPE(VLOOKUP(Table1[[#This Row],[Ledger 8]],$GZ:$GZ,1,0))=16,1,0),0)</f>
        <v>0</v>
      </c>
      <c r="FQ911">
        <f>IF(LEN(Table1[[#This Row],[Ledger 9]])&gt;0,IF(TYPE(VLOOKUP(Table1[[#This Row],[Ledger 9]],$GZ:$GZ,1,0))=16,1,0),0)</f>
        <v>0</v>
      </c>
      <c r="FR911">
        <f>IF(LEN(Table1[[#This Row],[Ledger 10]])&gt;0,IF(TYPE(VLOOKUP(Table1[[#This Row],[Ledger 10]],$GZ:$GZ,1,0))=16,1,0),0)</f>
        <v>0</v>
      </c>
      <c r="FS911">
        <f>IF(LEN(Table1[[#This Row],[Ledger 11]])&gt;0,IF(TYPE(VLOOKUP(Table1[[#This Row],[Ledger 11]],$GZ:$GZ,1,0))=16,1,0),0)</f>
        <v>0</v>
      </c>
      <c r="FT911">
        <f>IF(LEN(Table1[[#This Row],[Ledger 12]])&gt;0,IF(TYPE(VLOOKUP(Table1[[#This Row],[Ledger 12]],$GZ:$GZ,1,0))=16,1,0),0)</f>
        <v>0</v>
      </c>
      <c r="FU911">
        <f>IF(LEN(Table1[[#This Row],[Ledger 13]])&gt;0,IF(TYPE(VLOOKUP(Table1[[#This Row],[Ledger 13]],$GZ:$GZ,1,0))=16,1,0),0)</f>
        <v>0</v>
      </c>
      <c r="FV911">
        <f>IF(LEN(Table1[[#This Row],[Ledger 14]])&gt;0,IF(TYPE(VLOOKUP(Table1[[#This Row],[Ledger 14]],$GZ:$GZ,1,0))=16,1,0),0)</f>
        <v>0</v>
      </c>
      <c r="FW911">
        <f>IF(LEN(Table1[[#This Row],[Ledger 15]])&gt;0,IF(TYPE(VLOOKUP(Table1[[#This Row],[Ledger 15]],$GZ:$GZ,1,0))=16,1,0),0)</f>
        <v>0</v>
      </c>
    </row>
    <row r="912" spans="4:179" ht="33" customHeight="1" x14ac:dyDescent="0.45">
      <c r="D912" s="8">
        <f t="shared" si="23"/>
        <v>907</v>
      </c>
      <c r="E912" s="32"/>
      <c r="F912" s="34"/>
      <c r="G912" s="34"/>
      <c r="H912" s="34"/>
      <c r="I912" s="34"/>
      <c r="J912" s="38"/>
      <c r="K912" s="33"/>
      <c r="L912" s="36"/>
      <c r="M912" s="35"/>
      <c r="N912" s="34"/>
      <c r="O912" s="41"/>
      <c r="P912" s="35"/>
      <c r="Q912" s="34"/>
      <c r="R912" s="37"/>
      <c r="S912" s="35"/>
      <c r="T912" s="34"/>
      <c r="U912" s="37"/>
      <c r="V912" s="35"/>
      <c r="W912" s="34"/>
      <c r="X912" s="37"/>
      <c r="Y912" s="35"/>
      <c r="Z912" s="34"/>
      <c r="AA912" s="37"/>
      <c r="AB912" s="35"/>
      <c r="AC912" s="34"/>
      <c r="AD912" s="37"/>
      <c r="AE912" s="35"/>
      <c r="AF912" s="34"/>
      <c r="AG912" s="37"/>
      <c r="AH912" s="35"/>
      <c r="AI912" s="34"/>
      <c r="AJ912" s="37"/>
      <c r="AK912" s="35"/>
      <c r="AL912" s="34"/>
      <c r="AM912" s="37"/>
      <c r="AN912" s="35"/>
      <c r="AO912" s="34"/>
      <c r="AP912" s="37"/>
      <c r="AQ912" s="35"/>
      <c r="AR912" s="34"/>
      <c r="AS912" s="37"/>
      <c r="AT912" s="35"/>
      <c r="AU912" s="34"/>
      <c r="AV912" s="37"/>
      <c r="AW912" s="35"/>
      <c r="AX912" s="34"/>
      <c r="AY912" s="37"/>
      <c r="AZ912" s="35"/>
      <c r="BA912" s="34"/>
      <c r="BB912" s="37"/>
      <c r="BC91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2" s="7"/>
      <c r="BF912" t="str">
        <f>IF(Table1[[#This Row],[Date]]="","","&amp;lt;VOUCHER REMOTEID="&amp;""""&amp;$A$11&amp;$A$13&amp;ROW()&amp;""""&amp;" VCHTYPE="""&amp;F912&amp;""" ACTION="""&amp;"Create"&amp;"""&amp;gt;")</f>
        <v/>
      </c>
      <c r="BG912" t="str">
        <f>IF(Table1[[#This Row],[Date]]="","",TEXT(Table1[[#This Row],[Date]],"yyyymmdd"))</f>
        <v/>
      </c>
      <c r="BH912" t="str">
        <f>Table1[[#This Row],[Date2]]</f>
        <v/>
      </c>
      <c r="BI912" t="str">
        <f>IF(Table1[[#This Row],[Date]]="","",Table1[[#This Row],[Voucher Type]])</f>
        <v/>
      </c>
      <c r="BJ912" t="str">
        <f>IF(Table1[[#This Row],[Ref No / Invoice No]]="","",Table1[[#This Row],[Ref No / Invoice No]])</f>
        <v/>
      </c>
      <c r="BK912" t="str">
        <f>IF(Table1[[#This Row],[Voucher No]]="","",Table1[[#This Row],[Voucher No]])</f>
        <v/>
      </c>
      <c r="BL912" t="str">
        <f>IF(Table1[[#This Row],[Date]]="","",Table1[[#This Row],[Narration]])</f>
        <v/>
      </c>
      <c r="BM912" t="str">
        <f>IF(Table1[[#This Row],[Date]]="","",$A$11&amp;$A$13&amp;ROW())</f>
        <v/>
      </c>
      <c r="BN912" t="str">
        <f>IF(Table1[[#This Row],[Date]]="","",$A$13)</f>
        <v/>
      </c>
      <c r="BP912" t="str">
        <f>IF(Table1[[#This Row],[Ledger 1]]="","","No")</f>
        <v/>
      </c>
      <c r="BQ912" t="str">
        <f>IF(Table1[[#This Row],[Date]]="","",IF(Table1[[#This Row],[Effect 1]]="Dr.","Yes","No"))</f>
        <v/>
      </c>
      <c r="BR912" t="str">
        <f>IF(Table1[[#This Row],[Date]]="","",Table1[[#This Row],[Ledger 1]])</f>
        <v/>
      </c>
      <c r="BS912" t="str">
        <f>IF(Table1[[#This Row],[Date]]="","",IF(Table1[[#This Row],[Effect 1]]="Dr.",-Table1[[#This Row],[Amount 1]],Table1[[#This Row],[Amount 1]]))</f>
        <v/>
      </c>
      <c r="BV912" t="str">
        <f>IF(Table1[[#This Row],[Ledger 2]]="","","No")</f>
        <v/>
      </c>
      <c r="BW912" t="str">
        <f>IF(Table1[[#This Row],[Date]]="","",IF(Table1[[#This Row],[Effect 2]]="Dr.","Yes","No"))</f>
        <v/>
      </c>
      <c r="BX912" t="str">
        <f>IF(Table1[[#This Row],[Date]]="","",Table1[[#This Row],[Ledger 2]])</f>
        <v/>
      </c>
      <c r="BY912" t="str">
        <f>IF(Table1[[#This Row],[Date]]="","",IF(Table1[[#This Row],[Effect 2]]="Dr.",-Table1[[#This Row],[Amount 2]],Table1[[#This Row],[Amount 2]]))</f>
        <v/>
      </c>
      <c r="CB912" t="str">
        <f>IF(Table1[[#This Row],[Ledger 3]]="","","No")</f>
        <v/>
      </c>
      <c r="CC912" t="str">
        <f>IF(Table1[[#This Row],[Ledger 3]]="","",IF(Table1[[#This Row],[Effect 3]]="Dr.","Yes","No"))</f>
        <v/>
      </c>
      <c r="CD912" t="str">
        <f>IF(Table1[[#This Row],[Ledger 3]]="","",Table1[[#This Row],[Ledger 3]])</f>
        <v/>
      </c>
      <c r="CE912" t="str">
        <f>IF(Table1[[#This Row],[Ledger 3]]="","",IF(Table1[[#This Row],[Effect 3]]="Dr.",-Table1[[#This Row],[Amount 3]],Table1[[#This Row],[Amount 3]]))</f>
        <v/>
      </c>
      <c r="CH912" t="str">
        <f>IF(Table1[[#This Row],[Ledger 4]]="","","No")</f>
        <v/>
      </c>
      <c r="CI912" t="str">
        <f>IF(Table1[[#This Row],[Ledger 4]]="","",IF(Table1[[#This Row],[Effect 4]]="Dr.","Yes","No"))</f>
        <v/>
      </c>
      <c r="CJ912" t="str">
        <f>IF(Table1[[#This Row],[Ledger 4]]="","",Table1[[#This Row],[Ledger 4]])</f>
        <v/>
      </c>
      <c r="CK912" t="str">
        <f>IF(Table1[[#This Row],[Ledger 4]]="","",IF(Table1[[#This Row],[Effect 4]]="Dr.",-Table1[[#This Row],[Amount 4]],Table1[[#This Row],[Amount 4]]))</f>
        <v/>
      </c>
      <c r="CN912" t="str">
        <f>IF(Table1[[#This Row],[Ledger 5]]="","","No")</f>
        <v/>
      </c>
      <c r="CO912" t="str">
        <f>IF(Table1[[#This Row],[Ledger 5]]="","",IF(Table1[[#This Row],[Effect 5]]="Dr.","Yes","No"))</f>
        <v/>
      </c>
      <c r="CP912" t="str">
        <f>IF(Table1[[#This Row],[Ledger 5]]="","",Table1[[#This Row],[Ledger 5]])</f>
        <v/>
      </c>
      <c r="CQ912" t="str">
        <f>IF(Table1[[#This Row],[Ledger 5]]="","",IF(Table1[[#This Row],[Effect 5]]="Dr.",-Table1[[#This Row],[Amount 5]],Table1[[#This Row],[Amount 5]]))</f>
        <v/>
      </c>
      <c r="CT912" t="str">
        <f>IF(Table1[[#This Row],[Ledger 6]]="","","No")</f>
        <v/>
      </c>
      <c r="CU912" t="str">
        <f>IF(Table1[[#This Row],[Ledger 6]]="","",IF(Table1[[#This Row],[Effect 6]]="Dr.","Yes","No"))</f>
        <v/>
      </c>
      <c r="CV912" t="str">
        <f>IF(Table1[[#This Row],[Ledger 6]]="","",Table1[[#This Row],[Ledger 6]])</f>
        <v/>
      </c>
      <c r="CW912" t="str">
        <f>IF(Table1[[#This Row],[Ledger 6]]="","",IF(Table1[[#This Row],[Effect 6]]="Dr.",-Table1[[#This Row],[Amount 6]],Table1[[#This Row],[Amount 6]]))</f>
        <v/>
      </c>
      <c r="CZ912" t="str">
        <f>IF(Table1[[#This Row],[Ledger 7]]="","","No")</f>
        <v/>
      </c>
      <c r="DA912" t="str">
        <f>IF(Table1[[#This Row],[Ledger 7]]="","",IF(Table1[[#This Row],[Effect 7]]="Dr.","Yes","No"))</f>
        <v/>
      </c>
      <c r="DB912" t="str">
        <f>IF(Table1[[#This Row],[Ledger 7]]="","",Table1[[#This Row],[Ledger 7]])</f>
        <v/>
      </c>
      <c r="DC912" t="str">
        <f>IF(Table1[[#This Row],[Ledger 7]]="","",IF(Table1[[#This Row],[Effect 7]]="Dr.",-Table1[[#This Row],[Amount 7]],Table1[[#This Row],[Amount 7]]))</f>
        <v/>
      </c>
      <c r="DF912" t="str">
        <f>IF(Table1[[#This Row],[Ledger 8]]="","","No")</f>
        <v/>
      </c>
      <c r="DG912" t="str">
        <f>IF(Table1[[#This Row],[Ledger 8]]="","",IF(Table1[[#This Row],[Effect 8]]="Dr.","Yes","No"))</f>
        <v/>
      </c>
      <c r="DH912" t="str">
        <f>IF(Table1[[#This Row],[Ledger 8]]="","",Table1[[#This Row],[Ledger 8]])</f>
        <v/>
      </c>
      <c r="DI912" t="str">
        <f>IF(Table1[[#This Row],[Ledger 8]]="","",IF(Table1[[#This Row],[Effect 8]]="Dr.",-Table1[[#This Row],[Amount 8]],Table1[[#This Row],[Amount 8]]))</f>
        <v/>
      </c>
      <c r="DL912" t="str">
        <f>IF(Table1[[#This Row],[Ledger 9]]="","","No")</f>
        <v/>
      </c>
      <c r="DM912" t="str">
        <f>IF(Table1[[#This Row],[Ledger 9]]="","",IF(Table1[[#This Row],[Effect 9]]="Dr.","Yes","No"))</f>
        <v/>
      </c>
      <c r="DN912" t="str">
        <f>IF(Table1[[#This Row],[Ledger 9]]="","",Table1[[#This Row],[Ledger 9]])</f>
        <v/>
      </c>
      <c r="DO912" t="str">
        <f>IF(Table1[[#This Row],[Ledger 9]]="","",IF(Table1[[#This Row],[Effect 9]]="Dr.",-Table1[[#This Row],[Amount 9]],Table1[[#This Row],[Amount 9]]))</f>
        <v/>
      </c>
      <c r="DR912" t="str">
        <f>IF(Table1[[#This Row],[Ledger 10]]="","","No")</f>
        <v/>
      </c>
      <c r="DS912" t="str">
        <f>IF(Table1[[#This Row],[Ledger 10]]="","",IF(Table1[[#This Row],[Effect 10]]="Dr.","Yes","No"))</f>
        <v/>
      </c>
      <c r="DT912" t="str">
        <f>IF(Table1[[#This Row],[Ledger 10]]="","",Table1[[#This Row],[Ledger 10]])</f>
        <v/>
      </c>
      <c r="DU912" t="str">
        <f>IF(Table1[[#This Row],[Ledger 10]]="","",IF(Table1[[#This Row],[Effect 10]]="Dr.",-Table1[[#This Row],[Amount 10]],Table1[[#This Row],[Amount 10]]))</f>
        <v/>
      </c>
      <c r="DX912" t="str">
        <f>IF(Table1[[#This Row],[Ledger 11]]="","","No")</f>
        <v/>
      </c>
      <c r="DY912" t="str">
        <f>IF(Table1[[#This Row],[Ledger 11]]="","",IF(Table1[[#This Row],[Effect 11]]="Dr.","Yes","No"))</f>
        <v/>
      </c>
      <c r="DZ912" t="str">
        <f>IF(Table1[[#This Row],[Ledger 11]]="","",Table1[[#This Row],[Ledger 11]])</f>
        <v/>
      </c>
      <c r="EA912" t="str">
        <f>IF(Table1[[#This Row],[Ledger 11]]="","",IF(Table1[[#This Row],[Effect 11]]="Dr.",-Table1[[#This Row],[Amount 11]],Table1[[#This Row],[Amount 11]]))</f>
        <v/>
      </c>
      <c r="ED912" t="str">
        <f>IF(Table1[[#This Row],[Ledger 12]]="","","No")</f>
        <v/>
      </c>
      <c r="EE912" t="str">
        <f>IF(Table1[[#This Row],[Ledger 12]]="","",IF(Table1[[#This Row],[Effect 12]]="Dr.","Yes","No"))</f>
        <v/>
      </c>
      <c r="EF912" t="str">
        <f>IF(Table1[[#This Row],[Ledger 12]]="","",Table1[[#This Row],[Ledger 12]])</f>
        <v/>
      </c>
      <c r="EG912" t="str">
        <f>IF(Table1[[#This Row],[Ledger 12]]="","",IF(Table1[[#This Row],[Effect 12]]="Dr.",-Table1[[#This Row],[Amount 12]],Table1[[#This Row],[Amount 12]]))</f>
        <v/>
      </c>
      <c r="EJ912" t="str">
        <f>IF(Table1[[#This Row],[Ledger 13]]="","","No")</f>
        <v/>
      </c>
      <c r="EK912" t="str">
        <f>IF(Table1[[#This Row],[Ledger 13]]="","",IF(Table1[[#This Row],[Effect 13]]="Dr.","Yes","No"))</f>
        <v/>
      </c>
      <c r="EL912" t="str">
        <f>IF(Table1[[#This Row],[Ledger 13]]="","",Table1[[#This Row],[Ledger 13]])</f>
        <v/>
      </c>
      <c r="EM912" t="str">
        <f>IF(Table1[[#This Row],[Ledger 13]]="","",IF(Table1[[#This Row],[Effect 13]]="Dr.",-Table1[[#This Row],[Amount 13]],Table1[[#This Row],[Amount 13]]))</f>
        <v/>
      </c>
      <c r="EP912" t="str">
        <f>IF(Table1[[#This Row],[Ledger 14]]="","","No")</f>
        <v/>
      </c>
      <c r="EQ912" t="str">
        <f>IF(Table1[[#This Row],[Ledger 14]]="","",IF(Table1[[#This Row],[Effect 14]]="Dr.","Yes","No"))</f>
        <v/>
      </c>
      <c r="ER912" t="str">
        <f>IF(Table1[[#This Row],[Ledger 14]]="","",Table1[[#This Row],[Ledger 14]])</f>
        <v/>
      </c>
      <c r="ES912" t="str">
        <f>IF(Table1[[#This Row],[Ledger 14]]="","",IF(Table1[[#This Row],[Effect 14]]="Dr.",-Table1[[#This Row],[Amount 14]],Table1[[#This Row],[Amount 14]]))</f>
        <v/>
      </c>
      <c r="EV912" t="str">
        <f>IF(Table1[[#This Row],[Ledger 15]]="","","No")</f>
        <v/>
      </c>
      <c r="EW912" t="str">
        <f>IF(Table1[[#This Row],[Ledger 15]]="","",IF(Table1[[#This Row],[Effect 15]]="Dr.","Yes","No"))</f>
        <v/>
      </c>
      <c r="EX912" t="str">
        <f>IF(Table1[[#This Row],[Ledger 15]]="","",Table1[[#This Row],[Ledger 15]])</f>
        <v/>
      </c>
      <c r="EY912" t="str">
        <f>IF(Table1[[#This Row],[Ledger 15]]="","",IF(Table1[[#This Row],[Effect 15]]="Dr.",-Table1[[#This Row],[Amount 15]],Table1[[#This Row],[Amount 15]]))</f>
        <v/>
      </c>
      <c r="FD91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2">
        <f>IF(Table1[[#This Row],[Date]]="",0,IF(AND(Table1[[#This Row],[Date]]&gt;=$FE$2,Table1[[#This Row],[Date]]&lt;=$FE$3),0,1))</f>
        <v>0</v>
      </c>
      <c r="FF912">
        <f>IF(Table1[[#This Row],[Date]]="",0,IF(TYPE(VLOOKUP(Table1[[#This Row],[Voucher Type]],Table1[[#All],[Voucher Type Master]],1,FALSE))=16,1,0))</f>
        <v>0</v>
      </c>
      <c r="FG912">
        <f>IF(TYPE(IF(Table1[[#This Row],[Date]]="",0,IF(VLOOKUP(Table1[[#This Row],[Voucher Type]],$FY$5:$FZ$13,2,0)=Table1[[#This Row],[Effect 1]],0,1)))=16,1,0)</f>
        <v>0</v>
      </c>
      <c r="FH91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2">
        <f>IF(LEN(Table1[[#This Row],[Ledger 1]])&gt;0,IF(TYPE(VLOOKUP(Table1[[#This Row],[Ledger 1]],GZ:GZ,1,0))=16,1,0),0)</f>
        <v>0</v>
      </c>
      <c r="FJ912">
        <f>IF(LEN(Table1[[#This Row],[Ledger 2]])&gt;0,IF(TYPE(VLOOKUP(Table1[[#This Row],[Ledger 2]],GZ:GZ,1,0))=16,1,0),0)</f>
        <v>0</v>
      </c>
      <c r="FK912">
        <f>IF(LEN(Table1[[#This Row],[Ledger 3]])&gt;0,IF(TYPE(VLOOKUP(Table1[[#This Row],[Ledger 3]],GZ:GZ,1,0))=16,1,0),0)</f>
        <v>0</v>
      </c>
      <c r="FL912">
        <f>IF(LEN(Table1[[#This Row],[Ledger 4]])&gt;0,IF(TYPE(VLOOKUP(Table1[[#This Row],[Ledger 4]],GZ:GZ,1,0))=16,1,0),0)</f>
        <v>0</v>
      </c>
      <c r="FM912">
        <f>IF(LEN(Table1[[#This Row],[Ledger 5]])&gt;0,IF(TYPE(VLOOKUP(Table1[[#This Row],[Ledger 5]],GZ:GZ,1,0))=16,1,0),0)</f>
        <v>0</v>
      </c>
      <c r="FN912">
        <f>IF(LEN(Table1[[#This Row],[Ledger 6]])&gt;0,IF(TYPE(VLOOKUP(Table1[[#This Row],[Ledger 6]],$GZ:$GZ,1,0))=16,1,0),0)</f>
        <v>0</v>
      </c>
      <c r="FO912">
        <f>IF(LEN(Table1[[#This Row],[Ledger 7]])&gt;0,IF(TYPE(VLOOKUP(Table1[[#This Row],[Ledger 7]],$GZ:$GZ,1,0))=16,1,0),0)</f>
        <v>0</v>
      </c>
      <c r="FP912">
        <f>IF(LEN(Table1[[#This Row],[Ledger 8]])&gt;0,IF(TYPE(VLOOKUP(Table1[[#This Row],[Ledger 8]],$GZ:$GZ,1,0))=16,1,0),0)</f>
        <v>0</v>
      </c>
      <c r="FQ912">
        <f>IF(LEN(Table1[[#This Row],[Ledger 9]])&gt;0,IF(TYPE(VLOOKUP(Table1[[#This Row],[Ledger 9]],$GZ:$GZ,1,0))=16,1,0),0)</f>
        <v>0</v>
      </c>
      <c r="FR912">
        <f>IF(LEN(Table1[[#This Row],[Ledger 10]])&gt;0,IF(TYPE(VLOOKUP(Table1[[#This Row],[Ledger 10]],$GZ:$GZ,1,0))=16,1,0),0)</f>
        <v>0</v>
      </c>
      <c r="FS912">
        <f>IF(LEN(Table1[[#This Row],[Ledger 11]])&gt;0,IF(TYPE(VLOOKUP(Table1[[#This Row],[Ledger 11]],$GZ:$GZ,1,0))=16,1,0),0)</f>
        <v>0</v>
      </c>
      <c r="FT912">
        <f>IF(LEN(Table1[[#This Row],[Ledger 12]])&gt;0,IF(TYPE(VLOOKUP(Table1[[#This Row],[Ledger 12]],$GZ:$GZ,1,0))=16,1,0),0)</f>
        <v>0</v>
      </c>
      <c r="FU912">
        <f>IF(LEN(Table1[[#This Row],[Ledger 13]])&gt;0,IF(TYPE(VLOOKUP(Table1[[#This Row],[Ledger 13]],$GZ:$GZ,1,0))=16,1,0),0)</f>
        <v>0</v>
      </c>
      <c r="FV912">
        <f>IF(LEN(Table1[[#This Row],[Ledger 14]])&gt;0,IF(TYPE(VLOOKUP(Table1[[#This Row],[Ledger 14]],$GZ:$GZ,1,0))=16,1,0),0)</f>
        <v>0</v>
      </c>
      <c r="FW912">
        <f>IF(LEN(Table1[[#This Row],[Ledger 15]])&gt;0,IF(TYPE(VLOOKUP(Table1[[#This Row],[Ledger 15]],$GZ:$GZ,1,0))=16,1,0),0)</f>
        <v>0</v>
      </c>
    </row>
    <row r="913" spans="4:179" ht="33" customHeight="1" x14ac:dyDescent="0.45">
      <c r="D913" s="8">
        <f t="shared" si="23"/>
        <v>908</v>
      </c>
      <c r="E913" s="32"/>
      <c r="F913" s="34"/>
      <c r="G913" s="34"/>
      <c r="H913" s="34"/>
      <c r="I913" s="34"/>
      <c r="J913" s="38"/>
      <c r="K913" s="33"/>
      <c r="L913" s="36"/>
      <c r="M913" s="35"/>
      <c r="N913" s="34"/>
      <c r="O913" s="41"/>
      <c r="P913" s="35"/>
      <c r="Q913" s="34"/>
      <c r="R913" s="37"/>
      <c r="S913" s="35"/>
      <c r="T913" s="34"/>
      <c r="U913" s="37"/>
      <c r="V913" s="35"/>
      <c r="W913" s="34"/>
      <c r="X913" s="37"/>
      <c r="Y913" s="35"/>
      <c r="Z913" s="34"/>
      <c r="AA913" s="37"/>
      <c r="AB913" s="35"/>
      <c r="AC913" s="34"/>
      <c r="AD913" s="37"/>
      <c r="AE913" s="35"/>
      <c r="AF913" s="34"/>
      <c r="AG913" s="37"/>
      <c r="AH913" s="35"/>
      <c r="AI913" s="34"/>
      <c r="AJ913" s="37"/>
      <c r="AK913" s="35"/>
      <c r="AL913" s="34"/>
      <c r="AM913" s="37"/>
      <c r="AN913" s="35"/>
      <c r="AO913" s="34"/>
      <c r="AP913" s="37"/>
      <c r="AQ913" s="35"/>
      <c r="AR913" s="34"/>
      <c r="AS913" s="37"/>
      <c r="AT913" s="35"/>
      <c r="AU913" s="34"/>
      <c r="AV913" s="37"/>
      <c r="AW913" s="35"/>
      <c r="AX913" s="34"/>
      <c r="AY913" s="37"/>
      <c r="AZ913" s="35"/>
      <c r="BA913" s="34"/>
      <c r="BB913" s="37"/>
      <c r="BC91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3" s="7"/>
      <c r="BF913" t="str">
        <f>IF(Table1[[#This Row],[Date]]="","","&amp;lt;VOUCHER REMOTEID="&amp;""""&amp;$A$11&amp;$A$13&amp;ROW()&amp;""""&amp;" VCHTYPE="""&amp;F913&amp;""" ACTION="""&amp;"Create"&amp;"""&amp;gt;")</f>
        <v/>
      </c>
      <c r="BG913" t="str">
        <f>IF(Table1[[#This Row],[Date]]="","",TEXT(Table1[[#This Row],[Date]],"yyyymmdd"))</f>
        <v/>
      </c>
      <c r="BH913" t="str">
        <f>Table1[[#This Row],[Date2]]</f>
        <v/>
      </c>
      <c r="BI913" t="str">
        <f>IF(Table1[[#This Row],[Date]]="","",Table1[[#This Row],[Voucher Type]])</f>
        <v/>
      </c>
      <c r="BJ913" t="str">
        <f>IF(Table1[[#This Row],[Ref No / Invoice No]]="","",Table1[[#This Row],[Ref No / Invoice No]])</f>
        <v/>
      </c>
      <c r="BK913" t="str">
        <f>IF(Table1[[#This Row],[Voucher No]]="","",Table1[[#This Row],[Voucher No]])</f>
        <v/>
      </c>
      <c r="BL913" t="str">
        <f>IF(Table1[[#This Row],[Date]]="","",Table1[[#This Row],[Narration]])</f>
        <v/>
      </c>
      <c r="BM913" t="str">
        <f>IF(Table1[[#This Row],[Date]]="","",$A$11&amp;$A$13&amp;ROW())</f>
        <v/>
      </c>
      <c r="BN913" t="str">
        <f>IF(Table1[[#This Row],[Date]]="","",$A$13)</f>
        <v/>
      </c>
      <c r="BP913" t="str">
        <f>IF(Table1[[#This Row],[Ledger 1]]="","","No")</f>
        <v/>
      </c>
      <c r="BQ913" t="str">
        <f>IF(Table1[[#This Row],[Date]]="","",IF(Table1[[#This Row],[Effect 1]]="Dr.","Yes","No"))</f>
        <v/>
      </c>
      <c r="BR913" t="str">
        <f>IF(Table1[[#This Row],[Date]]="","",Table1[[#This Row],[Ledger 1]])</f>
        <v/>
      </c>
      <c r="BS913" t="str">
        <f>IF(Table1[[#This Row],[Date]]="","",IF(Table1[[#This Row],[Effect 1]]="Dr.",-Table1[[#This Row],[Amount 1]],Table1[[#This Row],[Amount 1]]))</f>
        <v/>
      </c>
      <c r="BV913" t="str">
        <f>IF(Table1[[#This Row],[Ledger 2]]="","","No")</f>
        <v/>
      </c>
      <c r="BW913" t="str">
        <f>IF(Table1[[#This Row],[Date]]="","",IF(Table1[[#This Row],[Effect 2]]="Dr.","Yes","No"))</f>
        <v/>
      </c>
      <c r="BX913" t="str">
        <f>IF(Table1[[#This Row],[Date]]="","",Table1[[#This Row],[Ledger 2]])</f>
        <v/>
      </c>
      <c r="BY913" t="str">
        <f>IF(Table1[[#This Row],[Date]]="","",IF(Table1[[#This Row],[Effect 2]]="Dr.",-Table1[[#This Row],[Amount 2]],Table1[[#This Row],[Amount 2]]))</f>
        <v/>
      </c>
      <c r="CB913" t="str">
        <f>IF(Table1[[#This Row],[Ledger 3]]="","","No")</f>
        <v/>
      </c>
      <c r="CC913" t="str">
        <f>IF(Table1[[#This Row],[Ledger 3]]="","",IF(Table1[[#This Row],[Effect 3]]="Dr.","Yes","No"))</f>
        <v/>
      </c>
      <c r="CD913" t="str">
        <f>IF(Table1[[#This Row],[Ledger 3]]="","",Table1[[#This Row],[Ledger 3]])</f>
        <v/>
      </c>
      <c r="CE913" t="str">
        <f>IF(Table1[[#This Row],[Ledger 3]]="","",IF(Table1[[#This Row],[Effect 3]]="Dr.",-Table1[[#This Row],[Amount 3]],Table1[[#This Row],[Amount 3]]))</f>
        <v/>
      </c>
      <c r="CH913" t="str">
        <f>IF(Table1[[#This Row],[Ledger 4]]="","","No")</f>
        <v/>
      </c>
      <c r="CI913" t="str">
        <f>IF(Table1[[#This Row],[Ledger 4]]="","",IF(Table1[[#This Row],[Effect 4]]="Dr.","Yes","No"))</f>
        <v/>
      </c>
      <c r="CJ913" t="str">
        <f>IF(Table1[[#This Row],[Ledger 4]]="","",Table1[[#This Row],[Ledger 4]])</f>
        <v/>
      </c>
      <c r="CK913" t="str">
        <f>IF(Table1[[#This Row],[Ledger 4]]="","",IF(Table1[[#This Row],[Effect 4]]="Dr.",-Table1[[#This Row],[Amount 4]],Table1[[#This Row],[Amount 4]]))</f>
        <v/>
      </c>
      <c r="CN913" t="str">
        <f>IF(Table1[[#This Row],[Ledger 5]]="","","No")</f>
        <v/>
      </c>
      <c r="CO913" t="str">
        <f>IF(Table1[[#This Row],[Ledger 5]]="","",IF(Table1[[#This Row],[Effect 5]]="Dr.","Yes","No"))</f>
        <v/>
      </c>
      <c r="CP913" t="str">
        <f>IF(Table1[[#This Row],[Ledger 5]]="","",Table1[[#This Row],[Ledger 5]])</f>
        <v/>
      </c>
      <c r="CQ913" t="str">
        <f>IF(Table1[[#This Row],[Ledger 5]]="","",IF(Table1[[#This Row],[Effect 5]]="Dr.",-Table1[[#This Row],[Amount 5]],Table1[[#This Row],[Amount 5]]))</f>
        <v/>
      </c>
      <c r="CT913" t="str">
        <f>IF(Table1[[#This Row],[Ledger 6]]="","","No")</f>
        <v/>
      </c>
      <c r="CU913" t="str">
        <f>IF(Table1[[#This Row],[Ledger 6]]="","",IF(Table1[[#This Row],[Effect 6]]="Dr.","Yes","No"))</f>
        <v/>
      </c>
      <c r="CV913" t="str">
        <f>IF(Table1[[#This Row],[Ledger 6]]="","",Table1[[#This Row],[Ledger 6]])</f>
        <v/>
      </c>
      <c r="CW913" t="str">
        <f>IF(Table1[[#This Row],[Ledger 6]]="","",IF(Table1[[#This Row],[Effect 6]]="Dr.",-Table1[[#This Row],[Amount 6]],Table1[[#This Row],[Amount 6]]))</f>
        <v/>
      </c>
      <c r="CZ913" t="str">
        <f>IF(Table1[[#This Row],[Ledger 7]]="","","No")</f>
        <v/>
      </c>
      <c r="DA913" t="str">
        <f>IF(Table1[[#This Row],[Ledger 7]]="","",IF(Table1[[#This Row],[Effect 7]]="Dr.","Yes","No"))</f>
        <v/>
      </c>
      <c r="DB913" t="str">
        <f>IF(Table1[[#This Row],[Ledger 7]]="","",Table1[[#This Row],[Ledger 7]])</f>
        <v/>
      </c>
      <c r="DC913" t="str">
        <f>IF(Table1[[#This Row],[Ledger 7]]="","",IF(Table1[[#This Row],[Effect 7]]="Dr.",-Table1[[#This Row],[Amount 7]],Table1[[#This Row],[Amount 7]]))</f>
        <v/>
      </c>
      <c r="DF913" t="str">
        <f>IF(Table1[[#This Row],[Ledger 8]]="","","No")</f>
        <v/>
      </c>
      <c r="DG913" t="str">
        <f>IF(Table1[[#This Row],[Ledger 8]]="","",IF(Table1[[#This Row],[Effect 8]]="Dr.","Yes","No"))</f>
        <v/>
      </c>
      <c r="DH913" t="str">
        <f>IF(Table1[[#This Row],[Ledger 8]]="","",Table1[[#This Row],[Ledger 8]])</f>
        <v/>
      </c>
      <c r="DI913" t="str">
        <f>IF(Table1[[#This Row],[Ledger 8]]="","",IF(Table1[[#This Row],[Effect 8]]="Dr.",-Table1[[#This Row],[Amount 8]],Table1[[#This Row],[Amount 8]]))</f>
        <v/>
      </c>
      <c r="DL913" t="str">
        <f>IF(Table1[[#This Row],[Ledger 9]]="","","No")</f>
        <v/>
      </c>
      <c r="DM913" t="str">
        <f>IF(Table1[[#This Row],[Ledger 9]]="","",IF(Table1[[#This Row],[Effect 9]]="Dr.","Yes","No"))</f>
        <v/>
      </c>
      <c r="DN913" t="str">
        <f>IF(Table1[[#This Row],[Ledger 9]]="","",Table1[[#This Row],[Ledger 9]])</f>
        <v/>
      </c>
      <c r="DO913" t="str">
        <f>IF(Table1[[#This Row],[Ledger 9]]="","",IF(Table1[[#This Row],[Effect 9]]="Dr.",-Table1[[#This Row],[Amount 9]],Table1[[#This Row],[Amount 9]]))</f>
        <v/>
      </c>
      <c r="DR913" t="str">
        <f>IF(Table1[[#This Row],[Ledger 10]]="","","No")</f>
        <v/>
      </c>
      <c r="DS913" t="str">
        <f>IF(Table1[[#This Row],[Ledger 10]]="","",IF(Table1[[#This Row],[Effect 10]]="Dr.","Yes","No"))</f>
        <v/>
      </c>
      <c r="DT913" t="str">
        <f>IF(Table1[[#This Row],[Ledger 10]]="","",Table1[[#This Row],[Ledger 10]])</f>
        <v/>
      </c>
      <c r="DU913" t="str">
        <f>IF(Table1[[#This Row],[Ledger 10]]="","",IF(Table1[[#This Row],[Effect 10]]="Dr.",-Table1[[#This Row],[Amount 10]],Table1[[#This Row],[Amount 10]]))</f>
        <v/>
      </c>
      <c r="DX913" t="str">
        <f>IF(Table1[[#This Row],[Ledger 11]]="","","No")</f>
        <v/>
      </c>
      <c r="DY913" t="str">
        <f>IF(Table1[[#This Row],[Ledger 11]]="","",IF(Table1[[#This Row],[Effect 11]]="Dr.","Yes","No"))</f>
        <v/>
      </c>
      <c r="DZ913" t="str">
        <f>IF(Table1[[#This Row],[Ledger 11]]="","",Table1[[#This Row],[Ledger 11]])</f>
        <v/>
      </c>
      <c r="EA913" t="str">
        <f>IF(Table1[[#This Row],[Ledger 11]]="","",IF(Table1[[#This Row],[Effect 11]]="Dr.",-Table1[[#This Row],[Amount 11]],Table1[[#This Row],[Amount 11]]))</f>
        <v/>
      </c>
      <c r="ED913" t="str">
        <f>IF(Table1[[#This Row],[Ledger 12]]="","","No")</f>
        <v/>
      </c>
      <c r="EE913" t="str">
        <f>IF(Table1[[#This Row],[Ledger 12]]="","",IF(Table1[[#This Row],[Effect 12]]="Dr.","Yes","No"))</f>
        <v/>
      </c>
      <c r="EF913" t="str">
        <f>IF(Table1[[#This Row],[Ledger 12]]="","",Table1[[#This Row],[Ledger 12]])</f>
        <v/>
      </c>
      <c r="EG913" t="str">
        <f>IF(Table1[[#This Row],[Ledger 12]]="","",IF(Table1[[#This Row],[Effect 12]]="Dr.",-Table1[[#This Row],[Amount 12]],Table1[[#This Row],[Amount 12]]))</f>
        <v/>
      </c>
      <c r="EJ913" t="str">
        <f>IF(Table1[[#This Row],[Ledger 13]]="","","No")</f>
        <v/>
      </c>
      <c r="EK913" t="str">
        <f>IF(Table1[[#This Row],[Ledger 13]]="","",IF(Table1[[#This Row],[Effect 13]]="Dr.","Yes","No"))</f>
        <v/>
      </c>
      <c r="EL913" t="str">
        <f>IF(Table1[[#This Row],[Ledger 13]]="","",Table1[[#This Row],[Ledger 13]])</f>
        <v/>
      </c>
      <c r="EM913" t="str">
        <f>IF(Table1[[#This Row],[Ledger 13]]="","",IF(Table1[[#This Row],[Effect 13]]="Dr.",-Table1[[#This Row],[Amount 13]],Table1[[#This Row],[Amount 13]]))</f>
        <v/>
      </c>
      <c r="EP913" t="str">
        <f>IF(Table1[[#This Row],[Ledger 14]]="","","No")</f>
        <v/>
      </c>
      <c r="EQ913" t="str">
        <f>IF(Table1[[#This Row],[Ledger 14]]="","",IF(Table1[[#This Row],[Effect 14]]="Dr.","Yes","No"))</f>
        <v/>
      </c>
      <c r="ER913" t="str">
        <f>IF(Table1[[#This Row],[Ledger 14]]="","",Table1[[#This Row],[Ledger 14]])</f>
        <v/>
      </c>
      <c r="ES913" t="str">
        <f>IF(Table1[[#This Row],[Ledger 14]]="","",IF(Table1[[#This Row],[Effect 14]]="Dr.",-Table1[[#This Row],[Amount 14]],Table1[[#This Row],[Amount 14]]))</f>
        <v/>
      </c>
      <c r="EV913" t="str">
        <f>IF(Table1[[#This Row],[Ledger 15]]="","","No")</f>
        <v/>
      </c>
      <c r="EW913" t="str">
        <f>IF(Table1[[#This Row],[Ledger 15]]="","",IF(Table1[[#This Row],[Effect 15]]="Dr.","Yes","No"))</f>
        <v/>
      </c>
      <c r="EX913" t="str">
        <f>IF(Table1[[#This Row],[Ledger 15]]="","",Table1[[#This Row],[Ledger 15]])</f>
        <v/>
      </c>
      <c r="EY913" t="str">
        <f>IF(Table1[[#This Row],[Ledger 15]]="","",IF(Table1[[#This Row],[Effect 15]]="Dr.",-Table1[[#This Row],[Amount 15]],Table1[[#This Row],[Amount 15]]))</f>
        <v/>
      </c>
      <c r="FD91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3">
        <f>IF(Table1[[#This Row],[Date]]="",0,IF(AND(Table1[[#This Row],[Date]]&gt;=$FE$2,Table1[[#This Row],[Date]]&lt;=$FE$3),0,1))</f>
        <v>0</v>
      </c>
      <c r="FF913">
        <f>IF(Table1[[#This Row],[Date]]="",0,IF(TYPE(VLOOKUP(Table1[[#This Row],[Voucher Type]],Table1[[#All],[Voucher Type Master]],1,FALSE))=16,1,0))</f>
        <v>0</v>
      </c>
      <c r="FG913">
        <f>IF(TYPE(IF(Table1[[#This Row],[Date]]="",0,IF(VLOOKUP(Table1[[#This Row],[Voucher Type]],$FY$5:$FZ$13,2,0)=Table1[[#This Row],[Effect 1]],0,1)))=16,1,0)</f>
        <v>0</v>
      </c>
      <c r="FH91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3">
        <f>IF(LEN(Table1[[#This Row],[Ledger 1]])&gt;0,IF(TYPE(VLOOKUP(Table1[[#This Row],[Ledger 1]],GZ:GZ,1,0))=16,1,0),0)</f>
        <v>0</v>
      </c>
      <c r="FJ913">
        <f>IF(LEN(Table1[[#This Row],[Ledger 2]])&gt;0,IF(TYPE(VLOOKUP(Table1[[#This Row],[Ledger 2]],GZ:GZ,1,0))=16,1,0),0)</f>
        <v>0</v>
      </c>
      <c r="FK913">
        <f>IF(LEN(Table1[[#This Row],[Ledger 3]])&gt;0,IF(TYPE(VLOOKUP(Table1[[#This Row],[Ledger 3]],GZ:GZ,1,0))=16,1,0),0)</f>
        <v>0</v>
      </c>
      <c r="FL913">
        <f>IF(LEN(Table1[[#This Row],[Ledger 4]])&gt;0,IF(TYPE(VLOOKUP(Table1[[#This Row],[Ledger 4]],GZ:GZ,1,0))=16,1,0),0)</f>
        <v>0</v>
      </c>
      <c r="FM913">
        <f>IF(LEN(Table1[[#This Row],[Ledger 5]])&gt;0,IF(TYPE(VLOOKUP(Table1[[#This Row],[Ledger 5]],GZ:GZ,1,0))=16,1,0),0)</f>
        <v>0</v>
      </c>
      <c r="FN913">
        <f>IF(LEN(Table1[[#This Row],[Ledger 6]])&gt;0,IF(TYPE(VLOOKUP(Table1[[#This Row],[Ledger 6]],$GZ:$GZ,1,0))=16,1,0),0)</f>
        <v>0</v>
      </c>
      <c r="FO913">
        <f>IF(LEN(Table1[[#This Row],[Ledger 7]])&gt;0,IF(TYPE(VLOOKUP(Table1[[#This Row],[Ledger 7]],$GZ:$GZ,1,0))=16,1,0),0)</f>
        <v>0</v>
      </c>
      <c r="FP913">
        <f>IF(LEN(Table1[[#This Row],[Ledger 8]])&gt;0,IF(TYPE(VLOOKUP(Table1[[#This Row],[Ledger 8]],$GZ:$GZ,1,0))=16,1,0),0)</f>
        <v>0</v>
      </c>
      <c r="FQ913">
        <f>IF(LEN(Table1[[#This Row],[Ledger 9]])&gt;0,IF(TYPE(VLOOKUP(Table1[[#This Row],[Ledger 9]],$GZ:$GZ,1,0))=16,1,0),0)</f>
        <v>0</v>
      </c>
      <c r="FR913">
        <f>IF(LEN(Table1[[#This Row],[Ledger 10]])&gt;0,IF(TYPE(VLOOKUP(Table1[[#This Row],[Ledger 10]],$GZ:$GZ,1,0))=16,1,0),0)</f>
        <v>0</v>
      </c>
      <c r="FS913">
        <f>IF(LEN(Table1[[#This Row],[Ledger 11]])&gt;0,IF(TYPE(VLOOKUP(Table1[[#This Row],[Ledger 11]],$GZ:$GZ,1,0))=16,1,0),0)</f>
        <v>0</v>
      </c>
      <c r="FT913">
        <f>IF(LEN(Table1[[#This Row],[Ledger 12]])&gt;0,IF(TYPE(VLOOKUP(Table1[[#This Row],[Ledger 12]],$GZ:$GZ,1,0))=16,1,0),0)</f>
        <v>0</v>
      </c>
      <c r="FU913">
        <f>IF(LEN(Table1[[#This Row],[Ledger 13]])&gt;0,IF(TYPE(VLOOKUP(Table1[[#This Row],[Ledger 13]],$GZ:$GZ,1,0))=16,1,0),0)</f>
        <v>0</v>
      </c>
      <c r="FV913">
        <f>IF(LEN(Table1[[#This Row],[Ledger 14]])&gt;0,IF(TYPE(VLOOKUP(Table1[[#This Row],[Ledger 14]],$GZ:$GZ,1,0))=16,1,0),0)</f>
        <v>0</v>
      </c>
      <c r="FW913">
        <f>IF(LEN(Table1[[#This Row],[Ledger 15]])&gt;0,IF(TYPE(VLOOKUP(Table1[[#This Row],[Ledger 15]],$GZ:$GZ,1,0))=16,1,0),0)</f>
        <v>0</v>
      </c>
    </row>
    <row r="914" spans="4:179" ht="33" customHeight="1" x14ac:dyDescent="0.45">
      <c r="D914" s="8">
        <f t="shared" si="23"/>
        <v>909</v>
      </c>
      <c r="E914" s="32"/>
      <c r="F914" s="34"/>
      <c r="G914" s="34"/>
      <c r="H914" s="34"/>
      <c r="I914" s="34"/>
      <c r="J914" s="38"/>
      <c r="K914" s="33"/>
      <c r="L914" s="36"/>
      <c r="M914" s="35"/>
      <c r="N914" s="34"/>
      <c r="O914" s="41"/>
      <c r="P914" s="35"/>
      <c r="Q914" s="34"/>
      <c r="R914" s="37"/>
      <c r="S914" s="35"/>
      <c r="T914" s="34"/>
      <c r="U914" s="37"/>
      <c r="V914" s="35"/>
      <c r="W914" s="34"/>
      <c r="X914" s="37"/>
      <c r="Y914" s="35"/>
      <c r="Z914" s="34"/>
      <c r="AA914" s="37"/>
      <c r="AB914" s="35"/>
      <c r="AC914" s="34"/>
      <c r="AD914" s="37"/>
      <c r="AE914" s="35"/>
      <c r="AF914" s="34"/>
      <c r="AG914" s="37"/>
      <c r="AH914" s="35"/>
      <c r="AI914" s="34"/>
      <c r="AJ914" s="37"/>
      <c r="AK914" s="35"/>
      <c r="AL914" s="34"/>
      <c r="AM914" s="37"/>
      <c r="AN914" s="35"/>
      <c r="AO914" s="34"/>
      <c r="AP914" s="37"/>
      <c r="AQ914" s="35"/>
      <c r="AR914" s="34"/>
      <c r="AS914" s="37"/>
      <c r="AT914" s="35"/>
      <c r="AU914" s="34"/>
      <c r="AV914" s="37"/>
      <c r="AW914" s="35"/>
      <c r="AX914" s="34"/>
      <c r="AY914" s="37"/>
      <c r="AZ914" s="35"/>
      <c r="BA914" s="34"/>
      <c r="BB914" s="37"/>
      <c r="BC91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4" s="7"/>
      <c r="BF914" t="str">
        <f>IF(Table1[[#This Row],[Date]]="","","&amp;lt;VOUCHER REMOTEID="&amp;""""&amp;$A$11&amp;$A$13&amp;ROW()&amp;""""&amp;" VCHTYPE="""&amp;F914&amp;""" ACTION="""&amp;"Create"&amp;"""&amp;gt;")</f>
        <v/>
      </c>
      <c r="BG914" t="str">
        <f>IF(Table1[[#This Row],[Date]]="","",TEXT(Table1[[#This Row],[Date]],"yyyymmdd"))</f>
        <v/>
      </c>
      <c r="BH914" t="str">
        <f>Table1[[#This Row],[Date2]]</f>
        <v/>
      </c>
      <c r="BI914" t="str">
        <f>IF(Table1[[#This Row],[Date]]="","",Table1[[#This Row],[Voucher Type]])</f>
        <v/>
      </c>
      <c r="BJ914" t="str">
        <f>IF(Table1[[#This Row],[Ref No / Invoice No]]="","",Table1[[#This Row],[Ref No / Invoice No]])</f>
        <v/>
      </c>
      <c r="BK914" t="str">
        <f>IF(Table1[[#This Row],[Voucher No]]="","",Table1[[#This Row],[Voucher No]])</f>
        <v/>
      </c>
      <c r="BL914" t="str">
        <f>IF(Table1[[#This Row],[Date]]="","",Table1[[#This Row],[Narration]])</f>
        <v/>
      </c>
      <c r="BM914" t="str">
        <f>IF(Table1[[#This Row],[Date]]="","",$A$11&amp;$A$13&amp;ROW())</f>
        <v/>
      </c>
      <c r="BN914" t="str">
        <f>IF(Table1[[#This Row],[Date]]="","",$A$13)</f>
        <v/>
      </c>
      <c r="BP914" t="str">
        <f>IF(Table1[[#This Row],[Ledger 1]]="","","No")</f>
        <v/>
      </c>
      <c r="BQ914" t="str">
        <f>IF(Table1[[#This Row],[Date]]="","",IF(Table1[[#This Row],[Effect 1]]="Dr.","Yes","No"))</f>
        <v/>
      </c>
      <c r="BR914" t="str">
        <f>IF(Table1[[#This Row],[Date]]="","",Table1[[#This Row],[Ledger 1]])</f>
        <v/>
      </c>
      <c r="BS914" t="str">
        <f>IF(Table1[[#This Row],[Date]]="","",IF(Table1[[#This Row],[Effect 1]]="Dr.",-Table1[[#This Row],[Amount 1]],Table1[[#This Row],[Amount 1]]))</f>
        <v/>
      </c>
      <c r="BV914" t="str">
        <f>IF(Table1[[#This Row],[Ledger 2]]="","","No")</f>
        <v/>
      </c>
      <c r="BW914" t="str">
        <f>IF(Table1[[#This Row],[Date]]="","",IF(Table1[[#This Row],[Effect 2]]="Dr.","Yes","No"))</f>
        <v/>
      </c>
      <c r="BX914" t="str">
        <f>IF(Table1[[#This Row],[Date]]="","",Table1[[#This Row],[Ledger 2]])</f>
        <v/>
      </c>
      <c r="BY914" t="str">
        <f>IF(Table1[[#This Row],[Date]]="","",IF(Table1[[#This Row],[Effect 2]]="Dr.",-Table1[[#This Row],[Amount 2]],Table1[[#This Row],[Amount 2]]))</f>
        <v/>
      </c>
      <c r="CB914" t="str">
        <f>IF(Table1[[#This Row],[Ledger 3]]="","","No")</f>
        <v/>
      </c>
      <c r="CC914" t="str">
        <f>IF(Table1[[#This Row],[Ledger 3]]="","",IF(Table1[[#This Row],[Effect 3]]="Dr.","Yes","No"))</f>
        <v/>
      </c>
      <c r="CD914" t="str">
        <f>IF(Table1[[#This Row],[Ledger 3]]="","",Table1[[#This Row],[Ledger 3]])</f>
        <v/>
      </c>
      <c r="CE914" t="str">
        <f>IF(Table1[[#This Row],[Ledger 3]]="","",IF(Table1[[#This Row],[Effect 3]]="Dr.",-Table1[[#This Row],[Amount 3]],Table1[[#This Row],[Amount 3]]))</f>
        <v/>
      </c>
      <c r="CH914" t="str">
        <f>IF(Table1[[#This Row],[Ledger 4]]="","","No")</f>
        <v/>
      </c>
      <c r="CI914" t="str">
        <f>IF(Table1[[#This Row],[Ledger 4]]="","",IF(Table1[[#This Row],[Effect 4]]="Dr.","Yes","No"))</f>
        <v/>
      </c>
      <c r="CJ914" t="str">
        <f>IF(Table1[[#This Row],[Ledger 4]]="","",Table1[[#This Row],[Ledger 4]])</f>
        <v/>
      </c>
      <c r="CK914" t="str">
        <f>IF(Table1[[#This Row],[Ledger 4]]="","",IF(Table1[[#This Row],[Effect 4]]="Dr.",-Table1[[#This Row],[Amount 4]],Table1[[#This Row],[Amount 4]]))</f>
        <v/>
      </c>
      <c r="CN914" t="str">
        <f>IF(Table1[[#This Row],[Ledger 5]]="","","No")</f>
        <v/>
      </c>
      <c r="CO914" t="str">
        <f>IF(Table1[[#This Row],[Ledger 5]]="","",IF(Table1[[#This Row],[Effect 5]]="Dr.","Yes","No"))</f>
        <v/>
      </c>
      <c r="CP914" t="str">
        <f>IF(Table1[[#This Row],[Ledger 5]]="","",Table1[[#This Row],[Ledger 5]])</f>
        <v/>
      </c>
      <c r="CQ914" t="str">
        <f>IF(Table1[[#This Row],[Ledger 5]]="","",IF(Table1[[#This Row],[Effect 5]]="Dr.",-Table1[[#This Row],[Amount 5]],Table1[[#This Row],[Amount 5]]))</f>
        <v/>
      </c>
      <c r="CT914" t="str">
        <f>IF(Table1[[#This Row],[Ledger 6]]="","","No")</f>
        <v/>
      </c>
      <c r="CU914" t="str">
        <f>IF(Table1[[#This Row],[Ledger 6]]="","",IF(Table1[[#This Row],[Effect 6]]="Dr.","Yes","No"))</f>
        <v/>
      </c>
      <c r="CV914" t="str">
        <f>IF(Table1[[#This Row],[Ledger 6]]="","",Table1[[#This Row],[Ledger 6]])</f>
        <v/>
      </c>
      <c r="CW914" t="str">
        <f>IF(Table1[[#This Row],[Ledger 6]]="","",IF(Table1[[#This Row],[Effect 6]]="Dr.",-Table1[[#This Row],[Amount 6]],Table1[[#This Row],[Amount 6]]))</f>
        <v/>
      </c>
      <c r="CZ914" t="str">
        <f>IF(Table1[[#This Row],[Ledger 7]]="","","No")</f>
        <v/>
      </c>
      <c r="DA914" t="str">
        <f>IF(Table1[[#This Row],[Ledger 7]]="","",IF(Table1[[#This Row],[Effect 7]]="Dr.","Yes","No"))</f>
        <v/>
      </c>
      <c r="DB914" t="str">
        <f>IF(Table1[[#This Row],[Ledger 7]]="","",Table1[[#This Row],[Ledger 7]])</f>
        <v/>
      </c>
      <c r="DC914" t="str">
        <f>IF(Table1[[#This Row],[Ledger 7]]="","",IF(Table1[[#This Row],[Effect 7]]="Dr.",-Table1[[#This Row],[Amount 7]],Table1[[#This Row],[Amount 7]]))</f>
        <v/>
      </c>
      <c r="DF914" t="str">
        <f>IF(Table1[[#This Row],[Ledger 8]]="","","No")</f>
        <v/>
      </c>
      <c r="DG914" t="str">
        <f>IF(Table1[[#This Row],[Ledger 8]]="","",IF(Table1[[#This Row],[Effect 8]]="Dr.","Yes","No"))</f>
        <v/>
      </c>
      <c r="DH914" t="str">
        <f>IF(Table1[[#This Row],[Ledger 8]]="","",Table1[[#This Row],[Ledger 8]])</f>
        <v/>
      </c>
      <c r="DI914" t="str">
        <f>IF(Table1[[#This Row],[Ledger 8]]="","",IF(Table1[[#This Row],[Effect 8]]="Dr.",-Table1[[#This Row],[Amount 8]],Table1[[#This Row],[Amount 8]]))</f>
        <v/>
      </c>
      <c r="DL914" t="str">
        <f>IF(Table1[[#This Row],[Ledger 9]]="","","No")</f>
        <v/>
      </c>
      <c r="DM914" t="str">
        <f>IF(Table1[[#This Row],[Ledger 9]]="","",IF(Table1[[#This Row],[Effect 9]]="Dr.","Yes","No"))</f>
        <v/>
      </c>
      <c r="DN914" t="str">
        <f>IF(Table1[[#This Row],[Ledger 9]]="","",Table1[[#This Row],[Ledger 9]])</f>
        <v/>
      </c>
      <c r="DO914" t="str">
        <f>IF(Table1[[#This Row],[Ledger 9]]="","",IF(Table1[[#This Row],[Effect 9]]="Dr.",-Table1[[#This Row],[Amount 9]],Table1[[#This Row],[Amount 9]]))</f>
        <v/>
      </c>
      <c r="DR914" t="str">
        <f>IF(Table1[[#This Row],[Ledger 10]]="","","No")</f>
        <v/>
      </c>
      <c r="DS914" t="str">
        <f>IF(Table1[[#This Row],[Ledger 10]]="","",IF(Table1[[#This Row],[Effect 10]]="Dr.","Yes","No"))</f>
        <v/>
      </c>
      <c r="DT914" t="str">
        <f>IF(Table1[[#This Row],[Ledger 10]]="","",Table1[[#This Row],[Ledger 10]])</f>
        <v/>
      </c>
      <c r="DU914" t="str">
        <f>IF(Table1[[#This Row],[Ledger 10]]="","",IF(Table1[[#This Row],[Effect 10]]="Dr.",-Table1[[#This Row],[Amount 10]],Table1[[#This Row],[Amount 10]]))</f>
        <v/>
      </c>
      <c r="DX914" t="str">
        <f>IF(Table1[[#This Row],[Ledger 11]]="","","No")</f>
        <v/>
      </c>
      <c r="DY914" t="str">
        <f>IF(Table1[[#This Row],[Ledger 11]]="","",IF(Table1[[#This Row],[Effect 11]]="Dr.","Yes","No"))</f>
        <v/>
      </c>
      <c r="DZ914" t="str">
        <f>IF(Table1[[#This Row],[Ledger 11]]="","",Table1[[#This Row],[Ledger 11]])</f>
        <v/>
      </c>
      <c r="EA914" t="str">
        <f>IF(Table1[[#This Row],[Ledger 11]]="","",IF(Table1[[#This Row],[Effect 11]]="Dr.",-Table1[[#This Row],[Amount 11]],Table1[[#This Row],[Amount 11]]))</f>
        <v/>
      </c>
      <c r="ED914" t="str">
        <f>IF(Table1[[#This Row],[Ledger 12]]="","","No")</f>
        <v/>
      </c>
      <c r="EE914" t="str">
        <f>IF(Table1[[#This Row],[Ledger 12]]="","",IF(Table1[[#This Row],[Effect 12]]="Dr.","Yes","No"))</f>
        <v/>
      </c>
      <c r="EF914" t="str">
        <f>IF(Table1[[#This Row],[Ledger 12]]="","",Table1[[#This Row],[Ledger 12]])</f>
        <v/>
      </c>
      <c r="EG914" t="str">
        <f>IF(Table1[[#This Row],[Ledger 12]]="","",IF(Table1[[#This Row],[Effect 12]]="Dr.",-Table1[[#This Row],[Amount 12]],Table1[[#This Row],[Amount 12]]))</f>
        <v/>
      </c>
      <c r="EJ914" t="str">
        <f>IF(Table1[[#This Row],[Ledger 13]]="","","No")</f>
        <v/>
      </c>
      <c r="EK914" t="str">
        <f>IF(Table1[[#This Row],[Ledger 13]]="","",IF(Table1[[#This Row],[Effect 13]]="Dr.","Yes","No"))</f>
        <v/>
      </c>
      <c r="EL914" t="str">
        <f>IF(Table1[[#This Row],[Ledger 13]]="","",Table1[[#This Row],[Ledger 13]])</f>
        <v/>
      </c>
      <c r="EM914" t="str">
        <f>IF(Table1[[#This Row],[Ledger 13]]="","",IF(Table1[[#This Row],[Effect 13]]="Dr.",-Table1[[#This Row],[Amount 13]],Table1[[#This Row],[Amount 13]]))</f>
        <v/>
      </c>
      <c r="EP914" t="str">
        <f>IF(Table1[[#This Row],[Ledger 14]]="","","No")</f>
        <v/>
      </c>
      <c r="EQ914" t="str">
        <f>IF(Table1[[#This Row],[Ledger 14]]="","",IF(Table1[[#This Row],[Effect 14]]="Dr.","Yes","No"))</f>
        <v/>
      </c>
      <c r="ER914" t="str">
        <f>IF(Table1[[#This Row],[Ledger 14]]="","",Table1[[#This Row],[Ledger 14]])</f>
        <v/>
      </c>
      <c r="ES914" t="str">
        <f>IF(Table1[[#This Row],[Ledger 14]]="","",IF(Table1[[#This Row],[Effect 14]]="Dr.",-Table1[[#This Row],[Amount 14]],Table1[[#This Row],[Amount 14]]))</f>
        <v/>
      </c>
      <c r="EV914" t="str">
        <f>IF(Table1[[#This Row],[Ledger 15]]="","","No")</f>
        <v/>
      </c>
      <c r="EW914" t="str">
        <f>IF(Table1[[#This Row],[Ledger 15]]="","",IF(Table1[[#This Row],[Effect 15]]="Dr.","Yes","No"))</f>
        <v/>
      </c>
      <c r="EX914" t="str">
        <f>IF(Table1[[#This Row],[Ledger 15]]="","",Table1[[#This Row],[Ledger 15]])</f>
        <v/>
      </c>
      <c r="EY914" t="str">
        <f>IF(Table1[[#This Row],[Ledger 15]]="","",IF(Table1[[#This Row],[Effect 15]]="Dr.",-Table1[[#This Row],[Amount 15]],Table1[[#This Row],[Amount 15]]))</f>
        <v/>
      </c>
      <c r="FD91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4">
        <f>IF(Table1[[#This Row],[Date]]="",0,IF(AND(Table1[[#This Row],[Date]]&gt;=$FE$2,Table1[[#This Row],[Date]]&lt;=$FE$3),0,1))</f>
        <v>0</v>
      </c>
      <c r="FF914">
        <f>IF(Table1[[#This Row],[Date]]="",0,IF(TYPE(VLOOKUP(Table1[[#This Row],[Voucher Type]],Table1[[#All],[Voucher Type Master]],1,FALSE))=16,1,0))</f>
        <v>0</v>
      </c>
      <c r="FG914">
        <f>IF(TYPE(IF(Table1[[#This Row],[Date]]="",0,IF(VLOOKUP(Table1[[#This Row],[Voucher Type]],$FY$5:$FZ$13,2,0)=Table1[[#This Row],[Effect 1]],0,1)))=16,1,0)</f>
        <v>0</v>
      </c>
      <c r="FH91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4">
        <f>IF(LEN(Table1[[#This Row],[Ledger 1]])&gt;0,IF(TYPE(VLOOKUP(Table1[[#This Row],[Ledger 1]],GZ:GZ,1,0))=16,1,0),0)</f>
        <v>0</v>
      </c>
      <c r="FJ914">
        <f>IF(LEN(Table1[[#This Row],[Ledger 2]])&gt;0,IF(TYPE(VLOOKUP(Table1[[#This Row],[Ledger 2]],GZ:GZ,1,0))=16,1,0),0)</f>
        <v>0</v>
      </c>
      <c r="FK914">
        <f>IF(LEN(Table1[[#This Row],[Ledger 3]])&gt;0,IF(TYPE(VLOOKUP(Table1[[#This Row],[Ledger 3]],GZ:GZ,1,0))=16,1,0),0)</f>
        <v>0</v>
      </c>
      <c r="FL914">
        <f>IF(LEN(Table1[[#This Row],[Ledger 4]])&gt;0,IF(TYPE(VLOOKUP(Table1[[#This Row],[Ledger 4]],GZ:GZ,1,0))=16,1,0),0)</f>
        <v>0</v>
      </c>
      <c r="FM914">
        <f>IF(LEN(Table1[[#This Row],[Ledger 5]])&gt;0,IF(TYPE(VLOOKUP(Table1[[#This Row],[Ledger 5]],GZ:GZ,1,0))=16,1,0),0)</f>
        <v>0</v>
      </c>
      <c r="FN914">
        <f>IF(LEN(Table1[[#This Row],[Ledger 6]])&gt;0,IF(TYPE(VLOOKUP(Table1[[#This Row],[Ledger 6]],$GZ:$GZ,1,0))=16,1,0),0)</f>
        <v>0</v>
      </c>
      <c r="FO914">
        <f>IF(LEN(Table1[[#This Row],[Ledger 7]])&gt;0,IF(TYPE(VLOOKUP(Table1[[#This Row],[Ledger 7]],$GZ:$GZ,1,0))=16,1,0),0)</f>
        <v>0</v>
      </c>
      <c r="FP914">
        <f>IF(LEN(Table1[[#This Row],[Ledger 8]])&gt;0,IF(TYPE(VLOOKUP(Table1[[#This Row],[Ledger 8]],$GZ:$GZ,1,0))=16,1,0),0)</f>
        <v>0</v>
      </c>
      <c r="FQ914">
        <f>IF(LEN(Table1[[#This Row],[Ledger 9]])&gt;0,IF(TYPE(VLOOKUP(Table1[[#This Row],[Ledger 9]],$GZ:$GZ,1,0))=16,1,0),0)</f>
        <v>0</v>
      </c>
      <c r="FR914">
        <f>IF(LEN(Table1[[#This Row],[Ledger 10]])&gt;0,IF(TYPE(VLOOKUP(Table1[[#This Row],[Ledger 10]],$GZ:$GZ,1,0))=16,1,0),0)</f>
        <v>0</v>
      </c>
      <c r="FS914">
        <f>IF(LEN(Table1[[#This Row],[Ledger 11]])&gt;0,IF(TYPE(VLOOKUP(Table1[[#This Row],[Ledger 11]],$GZ:$GZ,1,0))=16,1,0),0)</f>
        <v>0</v>
      </c>
      <c r="FT914">
        <f>IF(LEN(Table1[[#This Row],[Ledger 12]])&gt;0,IF(TYPE(VLOOKUP(Table1[[#This Row],[Ledger 12]],$GZ:$GZ,1,0))=16,1,0),0)</f>
        <v>0</v>
      </c>
      <c r="FU914">
        <f>IF(LEN(Table1[[#This Row],[Ledger 13]])&gt;0,IF(TYPE(VLOOKUP(Table1[[#This Row],[Ledger 13]],$GZ:$GZ,1,0))=16,1,0),0)</f>
        <v>0</v>
      </c>
      <c r="FV914">
        <f>IF(LEN(Table1[[#This Row],[Ledger 14]])&gt;0,IF(TYPE(VLOOKUP(Table1[[#This Row],[Ledger 14]],$GZ:$GZ,1,0))=16,1,0),0)</f>
        <v>0</v>
      </c>
      <c r="FW914">
        <f>IF(LEN(Table1[[#This Row],[Ledger 15]])&gt;0,IF(TYPE(VLOOKUP(Table1[[#This Row],[Ledger 15]],$GZ:$GZ,1,0))=16,1,0),0)</f>
        <v>0</v>
      </c>
    </row>
    <row r="915" spans="4:179" ht="33" customHeight="1" x14ac:dyDescent="0.45">
      <c r="D915" s="8">
        <f t="shared" si="23"/>
        <v>910</v>
      </c>
      <c r="E915" s="32"/>
      <c r="F915" s="34"/>
      <c r="G915" s="34"/>
      <c r="H915" s="34"/>
      <c r="I915" s="34"/>
      <c r="J915" s="38"/>
      <c r="K915" s="33"/>
      <c r="L915" s="36"/>
      <c r="M915" s="35"/>
      <c r="N915" s="34"/>
      <c r="O915" s="41"/>
      <c r="P915" s="35"/>
      <c r="Q915" s="34"/>
      <c r="R915" s="37"/>
      <c r="S915" s="35"/>
      <c r="T915" s="34"/>
      <c r="U915" s="37"/>
      <c r="V915" s="35"/>
      <c r="W915" s="34"/>
      <c r="X915" s="37"/>
      <c r="Y915" s="35"/>
      <c r="Z915" s="34"/>
      <c r="AA915" s="37"/>
      <c r="AB915" s="35"/>
      <c r="AC915" s="34"/>
      <c r="AD915" s="37"/>
      <c r="AE915" s="35"/>
      <c r="AF915" s="34"/>
      <c r="AG915" s="37"/>
      <c r="AH915" s="35"/>
      <c r="AI915" s="34"/>
      <c r="AJ915" s="37"/>
      <c r="AK915" s="35"/>
      <c r="AL915" s="34"/>
      <c r="AM915" s="37"/>
      <c r="AN915" s="35"/>
      <c r="AO915" s="34"/>
      <c r="AP915" s="37"/>
      <c r="AQ915" s="35"/>
      <c r="AR915" s="34"/>
      <c r="AS915" s="37"/>
      <c r="AT915" s="35"/>
      <c r="AU915" s="34"/>
      <c r="AV915" s="37"/>
      <c r="AW915" s="35"/>
      <c r="AX915" s="34"/>
      <c r="AY915" s="37"/>
      <c r="AZ915" s="35"/>
      <c r="BA915" s="34"/>
      <c r="BB915" s="37"/>
      <c r="BC91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5" s="7"/>
      <c r="BF915" t="str">
        <f>IF(Table1[[#This Row],[Date]]="","","&amp;lt;VOUCHER REMOTEID="&amp;""""&amp;$A$11&amp;$A$13&amp;ROW()&amp;""""&amp;" VCHTYPE="""&amp;F915&amp;""" ACTION="""&amp;"Create"&amp;"""&amp;gt;")</f>
        <v/>
      </c>
      <c r="BG915" t="str">
        <f>IF(Table1[[#This Row],[Date]]="","",TEXT(Table1[[#This Row],[Date]],"yyyymmdd"))</f>
        <v/>
      </c>
      <c r="BH915" t="str">
        <f>Table1[[#This Row],[Date2]]</f>
        <v/>
      </c>
      <c r="BI915" t="str">
        <f>IF(Table1[[#This Row],[Date]]="","",Table1[[#This Row],[Voucher Type]])</f>
        <v/>
      </c>
      <c r="BJ915" t="str">
        <f>IF(Table1[[#This Row],[Ref No / Invoice No]]="","",Table1[[#This Row],[Ref No / Invoice No]])</f>
        <v/>
      </c>
      <c r="BK915" t="str">
        <f>IF(Table1[[#This Row],[Voucher No]]="","",Table1[[#This Row],[Voucher No]])</f>
        <v/>
      </c>
      <c r="BL915" t="str">
        <f>IF(Table1[[#This Row],[Date]]="","",Table1[[#This Row],[Narration]])</f>
        <v/>
      </c>
      <c r="BM915" t="str">
        <f>IF(Table1[[#This Row],[Date]]="","",$A$11&amp;$A$13&amp;ROW())</f>
        <v/>
      </c>
      <c r="BN915" t="str">
        <f>IF(Table1[[#This Row],[Date]]="","",$A$13)</f>
        <v/>
      </c>
      <c r="BP915" t="str">
        <f>IF(Table1[[#This Row],[Ledger 1]]="","","No")</f>
        <v/>
      </c>
      <c r="BQ915" t="str">
        <f>IF(Table1[[#This Row],[Date]]="","",IF(Table1[[#This Row],[Effect 1]]="Dr.","Yes","No"))</f>
        <v/>
      </c>
      <c r="BR915" t="str">
        <f>IF(Table1[[#This Row],[Date]]="","",Table1[[#This Row],[Ledger 1]])</f>
        <v/>
      </c>
      <c r="BS915" t="str">
        <f>IF(Table1[[#This Row],[Date]]="","",IF(Table1[[#This Row],[Effect 1]]="Dr.",-Table1[[#This Row],[Amount 1]],Table1[[#This Row],[Amount 1]]))</f>
        <v/>
      </c>
      <c r="BV915" t="str">
        <f>IF(Table1[[#This Row],[Ledger 2]]="","","No")</f>
        <v/>
      </c>
      <c r="BW915" t="str">
        <f>IF(Table1[[#This Row],[Date]]="","",IF(Table1[[#This Row],[Effect 2]]="Dr.","Yes","No"))</f>
        <v/>
      </c>
      <c r="BX915" t="str">
        <f>IF(Table1[[#This Row],[Date]]="","",Table1[[#This Row],[Ledger 2]])</f>
        <v/>
      </c>
      <c r="BY915" t="str">
        <f>IF(Table1[[#This Row],[Date]]="","",IF(Table1[[#This Row],[Effect 2]]="Dr.",-Table1[[#This Row],[Amount 2]],Table1[[#This Row],[Amount 2]]))</f>
        <v/>
      </c>
      <c r="CB915" t="str">
        <f>IF(Table1[[#This Row],[Ledger 3]]="","","No")</f>
        <v/>
      </c>
      <c r="CC915" t="str">
        <f>IF(Table1[[#This Row],[Ledger 3]]="","",IF(Table1[[#This Row],[Effect 3]]="Dr.","Yes","No"))</f>
        <v/>
      </c>
      <c r="CD915" t="str">
        <f>IF(Table1[[#This Row],[Ledger 3]]="","",Table1[[#This Row],[Ledger 3]])</f>
        <v/>
      </c>
      <c r="CE915" t="str">
        <f>IF(Table1[[#This Row],[Ledger 3]]="","",IF(Table1[[#This Row],[Effect 3]]="Dr.",-Table1[[#This Row],[Amount 3]],Table1[[#This Row],[Amount 3]]))</f>
        <v/>
      </c>
      <c r="CH915" t="str">
        <f>IF(Table1[[#This Row],[Ledger 4]]="","","No")</f>
        <v/>
      </c>
      <c r="CI915" t="str">
        <f>IF(Table1[[#This Row],[Ledger 4]]="","",IF(Table1[[#This Row],[Effect 4]]="Dr.","Yes","No"))</f>
        <v/>
      </c>
      <c r="CJ915" t="str">
        <f>IF(Table1[[#This Row],[Ledger 4]]="","",Table1[[#This Row],[Ledger 4]])</f>
        <v/>
      </c>
      <c r="CK915" t="str">
        <f>IF(Table1[[#This Row],[Ledger 4]]="","",IF(Table1[[#This Row],[Effect 4]]="Dr.",-Table1[[#This Row],[Amount 4]],Table1[[#This Row],[Amount 4]]))</f>
        <v/>
      </c>
      <c r="CN915" t="str">
        <f>IF(Table1[[#This Row],[Ledger 5]]="","","No")</f>
        <v/>
      </c>
      <c r="CO915" t="str">
        <f>IF(Table1[[#This Row],[Ledger 5]]="","",IF(Table1[[#This Row],[Effect 5]]="Dr.","Yes","No"))</f>
        <v/>
      </c>
      <c r="CP915" t="str">
        <f>IF(Table1[[#This Row],[Ledger 5]]="","",Table1[[#This Row],[Ledger 5]])</f>
        <v/>
      </c>
      <c r="CQ915" t="str">
        <f>IF(Table1[[#This Row],[Ledger 5]]="","",IF(Table1[[#This Row],[Effect 5]]="Dr.",-Table1[[#This Row],[Amount 5]],Table1[[#This Row],[Amount 5]]))</f>
        <v/>
      </c>
      <c r="CT915" t="str">
        <f>IF(Table1[[#This Row],[Ledger 6]]="","","No")</f>
        <v/>
      </c>
      <c r="CU915" t="str">
        <f>IF(Table1[[#This Row],[Ledger 6]]="","",IF(Table1[[#This Row],[Effect 6]]="Dr.","Yes","No"))</f>
        <v/>
      </c>
      <c r="CV915" t="str">
        <f>IF(Table1[[#This Row],[Ledger 6]]="","",Table1[[#This Row],[Ledger 6]])</f>
        <v/>
      </c>
      <c r="CW915" t="str">
        <f>IF(Table1[[#This Row],[Ledger 6]]="","",IF(Table1[[#This Row],[Effect 6]]="Dr.",-Table1[[#This Row],[Amount 6]],Table1[[#This Row],[Amount 6]]))</f>
        <v/>
      </c>
      <c r="CZ915" t="str">
        <f>IF(Table1[[#This Row],[Ledger 7]]="","","No")</f>
        <v/>
      </c>
      <c r="DA915" t="str">
        <f>IF(Table1[[#This Row],[Ledger 7]]="","",IF(Table1[[#This Row],[Effect 7]]="Dr.","Yes","No"))</f>
        <v/>
      </c>
      <c r="DB915" t="str">
        <f>IF(Table1[[#This Row],[Ledger 7]]="","",Table1[[#This Row],[Ledger 7]])</f>
        <v/>
      </c>
      <c r="DC915" t="str">
        <f>IF(Table1[[#This Row],[Ledger 7]]="","",IF(Table1[[#This Row],[Effect 7]]="Dr.",-Table1[[#This Row],[Amount 7]],Table1[[#This Row],[Amount 7]]))</f>
        <v/>
      </c>
      <c r="DF915" t="str">
        <f>IF(Table1[[#This Row],[Ledger 8]]="","","No")</f>
        <v/>
      </c>
      <c r="DG915" t="str">
        <f>IF(Table1[[#This Row],[Ledger 8]]="","",IF(Table1[[#This Row],[Effect 8]]="Dr.","Yes","No"))</f>
        <v/>
      </c>
      <c r="DH915" t="str">
        <f>IF(Table1[[#This Row],[Ledger 8]]="","",Table1[[#This Row],[Ledger 8]])</f>
        <v/>
      </c>
      <c r="DI915" t="str">
        <f>IF(Table1[[#This Row],[Ledger 8]]="","",IF(Table1[[#This Row],[Effect 8]]="Dr.",-Table1[[#This Row],[Amount 8]],Table1[[#This Row],[Amount 8]]))</f>
        <v/>
      </c>
      <c r="DL915" t="str">
        <f>IF(Table1[[#This Row],[Ledger 9]]="","","No")</f>
        <v/>
      </c>
      <c r="DM915" t="str">
        <f>IF(Table1[[#This Row],[Ledger 9]]="","",IF(Table1[[#This Row],[Effect 9]]="Dr.","Yes","No"))</f>
        <v/>
      </c>
      <c r="DN915" t="str">
        <f>IF(Table1[[#This Row],[Ledger 9]]="","",Table1[[#This Row],[Ledger 9]])</f>
        <v/>
      </c>
      <c r="DO915" t="str">
        <f>IF(Table1[[#This Row],[Ledger 9]]="","",IF(Table1[[#This Row],[Effect 9]]="Dr.",-Table1[[#This Row],[Amount 9]],Table1[[#This Row],[Amount 9]]))</f>
        <v/>
      </c>
      <c r="DR915" t="str">
        <f>IF(Table1[[#This Row],[Ledger 10]]="","","No")</f>
        <v/>
      </c>
      <c r="DS915" t="str">
        <f>IF(Table1[[#This Row],[Ledger 10]]="","",IF(Table1[[#This Row],[Effect 10]]="Dr.","Yes","No"))</f>
        <v/>
      </c>
      <c r="DT915" t="str">
        <f>IF(Table1[[#This Row],[Ledger 10]]="","",Table1[[#This Row],[Ledger 10]])</f>
        <v/>
      </c>
      <c r="DU915" t="str">
        <f>IF(Table1[[#This Row],[Ledger 10]]="","",IF(Table1[[#This Row],[Effect 10]]="Dr.",-Table1[[#This Row],[Amount 10]],Table1[[#This Row],[Amount 10]]))</f>
        <v/>
      </c>
      <c r="DX915" t="str">
        <f>IF(Table1[[#This Row],[Ledger 11]]="","","No")</f>
        <v/>
      </c>
      <c r="DY915" t="str">
        <f>IF(Table1[[#This Row],[Ledger 11]]="","",IF(Table1[[#This Row],[Effect 11]]="Dr.","Yes","No"))</f>
        <v/>
      </c>
      <c r="DZ915" t="str">
        <f>IF(Table1[[#This Row],[Ledger 11]]="","",Table1[[#This Row],[Ledger 11]])</f>
        <v/>
      </c>
      <c r="EA915" t="str">
        <f>IF(Table1[[#This Row],[Ledger 11]]="","",IF(Table1[[#This Row],[Effect 11]]="Dr.",-Table1[[#This Row],[Amount 11]],Table1[[#This Row],[Amount 11]]))</f>
        <v/>
      </c>
      <c r="ED915" t="str">
        <f>IF(Table1[[#This Row],[Ledger 12]]="","","No")</f>
        <v/>
      </c>
      <c r="EE915" t="str">
        <f>IF(Table1[[#This Row],[Ledger 12]]="","",IF(Table1[[#This Row],[Effect 12]]="Dr.","Yes","No"))</f>
        <v/>
      </c>
      <c r="EF915" t="str">
        <f>IF(Table1[[#This Row],[Ledger 12]]="","",Table1[[#This Row],[Ledger 12]])</f>
        <v/>
      </c>
      <c r="EG915" t="str">
        <f>IF(Table1[[#This Row],[Ledger 12]]="","",IF(Table1[[#This Row],[Effect 12]]="Dr.",-Table1[[#This Row],[Amount 12]],Table1[[#This Row],[Amount 12]]))</f>
        <v/>
      </c>
      <c r="EJ915" t="str">
        <f>IF(Table1[[#This Row],[Ledger 13]]="","","No")</f>
        <v/>
      </c>
      <c r="EK915" t="str">
        <f>IF(Table1[[#This Row],[Ledger 13]]="","",IF(Table1[[#This Row],[Effect 13]]="Dr.","Yes","No"))</f>
        <v/>
      </c>
      <c r="EL915" t="str">
        <f>IF(Table1[[#This Row],[Ledger 13]]="","",Table1[[#This Row],[Ledger 13]])</f>
        <v/>
      </c>
      <c r="EM915" t="str">
        <f>IF(Table1[[#This Row],[Ledger 13]]="","",IF(Table1[[#This Row],[Effect 13]]="Dr.",-Table1[[#This Row],[Amount 13]],Table1[[#This Row],[Amount 13]]))</f>
        <v/>
      </c>
      <c r="EP915" t="str">
        <f>IF(Table1[[#This Row],[Ledger 14]]="","","No")</f>
        <v/>
      </c>
      <c r="EQ915" t="str">
        <f>IF(Table1[[#This Row],[Ledger 14]]="","",IF(Table1[[#This Row],[Effect 14]]="Dr.","Yes","No"))</f>
        <v/>
      </c>
      <c r="ER915" t="str">
        <f>IF(Table1[[#This Row],[Ledger 14]]="","",Table1[[#This Row],[Ledger 14]])</f>
        <v/>
      </c>
      <c r="ES915" t="str">
        <f>IF(Table1[[#This Row],[Ledger 14]]="","",IF(Table1[[#This Row],[Effect 14]]="Dr.",-Table1[[#This Row],[Amount 14]],Table1[[#This Row],[Amount 14]]))</f>
        <v/>
      </c>
      <c r="EV915" t="str">
        <f>IF(Table1[[#This Row],[Ledger 15]]="","","No")</f>
        <v/>
      </c>
      <c r="EW915" t="str">
        <f>IF(Table1[[#This Row],[Ledger 15]]="","",IF(Table1[[#This Row],[Effect 15]]="Dr.","Yes","No"))</f>
        <v/>
      </c>
      <c r="EX915" t="str">
        <f>IF(Table1[[#This Row],[Ledger 15]]="","",Table1[[#This Row],[Ledger 15]])</f>
        <v/>
      </c>
      <c r="EY915" t="str">
        <f>IF(Table1[[#This Row],[Ledger 15]]="","",IF(Table1[[#This Row],[Effect 15]]="Dr.",-Table1[[#This Row],[Amount 15]],Table1[[#This Row],[Amount 15]]))</f>
        <v/>
      </c>
      <c r="FD91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5">
        <f>IF(Table1[[#This Row],[Date]]="",0,IF(AND(Table1[[#This Row],[Date]]&gt;=$FE$2,Table1[[#This Row],[Date]]&lt;=$FE$3),0,1))</f>
        <v>0</v>
      </c>
      <c r="FF915">
        <f>IF(Table1[[#This Row],[Date]]="",0,IF(TYPE(VLOOKUP(Table1[[#This Row],[Voucher Type]],Table1[[#All],[Voucher Type Master]],1,FALSE))=16,1,0))</f>
        <v>0</v>
      </c>
      <c r="FG915">
        <f>IF(TYPE(IF(Table1[[#This Row],[Date]]="",0,IF(VLOOKUP(Table1[[#This Row],[Voucher Type]],$FY$5:$FZ$13,2,0)=Table1[[#This Row],[Effect 1]],0,1)))=16,1,0)</f>
        <v>0</v>
      </c>
      <c r="FH91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5">
        <f>IF(LEN(Table1[[#This Row],[Ledger 1]])&gt;0,IF(TYPE(VLOOKUP(Table1[[#This Row],[Ledger 1]],GZ:GZ,1,0))=16,1,0),0)</f>
        <v>0</v>
      </c>
      <c r="FJ915">
        <f>IF(LEN(Table1[[#This Row],[Ledger 2]])&gt;0,IF(TYPE(VLOOKUP(Table1[[#This Row],[Ledger 2]],GZ:GZ,1,0))=16,1,0),0)</f>
        <v>0</v>
      </c>
      <c r="FK915">
        <f>IF(LEN(Table1[[#This Row],[Ledger 3]])&gt;0,IF(TYPE(VLOOKUP(Table1[[#This Row],[Ledger 3]],GZ:GZ,1,0))=16,1,0),0)</f>
        <v>0</v>
      </c>
      <c r="FL915">
        <f>IF(LEN(Table1[[#This Row],[Ledger 4]])&gt;0,IF(TYPE(VLOOKUP(Table1[[#This Row],[Ledger 4]],GZ:GZ,1,0))=16,1,0),0)</f>
        <v>0</v>
      </c>
      <c r="FM915">
        <f>IF(LEN(Table1[[#This Row],[Ledger 5]])&gt;0,IF(TYPE(VLOOKUP(Table1[[#This Row],[Ledger 5]],GZ:GZ,1,0))=16,1,0),0)</f>
        <v>0</v>
      </c>
      <c r="FN915">
        <f>IF(LEN(Table1[[#This Row],[Ledger 6]])&gt;0,IF(TYPE(VLOOKUP(Table1[[#This Row],[Ledger 6]],$GZ:$GZ,1,0))=16,1,0),0)</f>
        <v>0</v>
      </c>
      <c r="FO915">
        <f>IF(LEN(Table1[[#This Row],[Ledger 7]])&gt;0,IF(TYPE(VLOOKUP(Table1[[#This Row],[Ledger 7]],$GZ:$GZ,1,0))=16,1,0),0)</f>
        <v>0</v>
      </c>
      <c r="FP915">
        <f>IF(LEN(Table1[[#This Row],[Ledger 8]])&gt;0,IF(TYPE(VLOOKUP(Table1[[#This Row],[Ledger 8]],$GZ:$GZ,1,0))=16,1,0),0)</f>
        <v>0</v>
      </c>
      <c r="FQ915">
        <f>IF(LEN(Table1[[#This Row],[Ledger 9]])&gt;0,IF(TYPE(VLOOKUP(Table1[[#This Row],[Ledger 9]],$GZ:$GZ,1,0))=16,1,0),0)</f>
        <v>0</v>
      </c>
      <c r="FR915">
        <f>IF(LEN(Table1[[#This Row],[Ledger 10]])&gt;0,IF(TYPE(VLOOKUP(Table1[[#This Row],[Ledger 10]],$GZ:$GZ,1,0))=16,1,0),0)</f>
        <v>0</v>
      </c>
      <c r="FS915">
        <f>IF(LEN(Table1[[#This Row],[Ledger 11]])&gt;0,IF(TYPE(VLOOKUP(Table1[[#This Row],[Ledger 11]],$GZ:$GZ,1,0))=16,1,0),0)</f>
        <v>0</v>
      </c>
      <c r="FT915">
        <f>IF(LEN(Table1[[#This Row],[Ledger 12]])&gt;0,IF(TYPE(VLOOKUP(Table1[[#This Row],[Ledger 12]],$GZ:$GZ,1,0))=16,1,0),0)</f>
        <v>0</v>
      </c>
      <c r="FU915">
        <f>IF(LEN(Table1[[#This Row],[Ledger 13]])&gt;0,IF(TYPE(VLOOKUP(Table1[[#This Row],[Ledger 13]],$GZ:$GZ,1,0))=16,1,0),0)</f>
        <v>0</v>
      </c>
      <c r="FV915">
        <f>IF(LEN(Table1[[#This Row],[Ledger 14]])&gt;0,IF(TYPE(VLOOKUP(Table1[[#This Row],[Ledger 14]],$GZ:$GZ,1,0))=16,1,0),0)</f>
        <v>0</v>
      </c>
      <c r="FW915">
        <f>IF(LEN(Table1[[#This Row],[Ledger 15]])&gt;0,IF(TYPE(VLOOKUP(Table1[[#This Row],[Ledger 15]],$GZ:$GZ,1,0))=16,1,0),0)</f>
        <v>0</v>
      </c>
    </row>
    <row r="916" spans="4:179" ht="33" customHeight="1" x14ac:dyDescent="0.45">
      <c r="D916" s="8">
        <f t="shared" si="23"/>
        <v>911</v>
      </c>
      <c r="E916" s="32"/>
      <c r="F916" s="34"/>
      <c r="G916" s="34"/>
      <c r="H916" s="34"/>
      <c r="I916" s="34"/>
      <c r="J916" s="38"/>
      <c r="K916" s="33"/>
      <c r="L916" s="36"/>
      <c r="M916" s="35"/>
      <c r="N916" s="34"/>
      <c r="O916" s="41"/>
      <c r="P916" s="35"/>
      <c r="Q916" s="34"/>
      <c r="R916" s="37"/>
      <c r="S916" s="35"/>
      <c r="T916" s="34"/>
      <c r="U916" s="37"/>
      <c r="V916" s="35"/>
      <c r="W916" s="34"/>
      <c r="X916" s="37"/>
      <c r="Y916" s="35"/>
      <c r="Z916" s="34"/>
      <c r="AA916" s="37"/>
      <c r="AB916" s="35"/>
      <c r="AC916" s="34"/>
      <c r="AD916" s="37"/>
      <c r="AE916" s="35"/>
      <c r="AF916" s="34"/>
      <c r="AG916" s="37"/>
      <c r="AH916" s="35"/>
      <c r="AI916" s="34"/>
      <c r="AJ916" s="37"/>
      <c r="AK916" s="35"/>
      <c r="AL916" s="34"/>
      <c r="AM916" s="37"/>
      <c r="AN916" s="35"/>
      <c r="AO916" s="34"/>
      <c r="AP916" s="37"/>
      <c r="AQ916" s="35"/>
      <c r="AR916" s="34"/>
      <c r="AS916" s="37"/>
      <c r="AT916" s="35"/>
      <c r="AU916" s="34"/>
      <c r="AV916" s="37"/>
      <c r="AW916" s="35"/>
      <c r="AX916" s="34"/>
      <c r="AY916" s="37"/>
      <c r="AZ916" s="35"/>
      <c r="BA916" s="34"/>
      <c r="BB916" s="37"/>
      <c r="BC91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6" s="7"/>
      <c r="BF916" t="str">
        <f>IF(Table1[[#This Row],[Date]]="","","&amp;lt;VOUCHER REMOTEID="&amp;""""&amp;$A$11&amp;$A$13&amp;ROW()&amp;""""&amp;" VCHTYPE="""&amp;F916&amp;""" ACTION="""&amp;"Create"&amp;"""&amp;gt;")</f>
        <v/>
      </c>
      <c r="BG916" t="str">
        <f>IF(Table1[[#This Row],[Date]]="","",TEXT(Table1[[#This Row],[Date]],"yyyymmdd"))</f>
        <v/>
      </c>
      <c r="BH916" t="str">
        <f>Table1[[#This Row],[Date2]]</f>
        <v/>
      </c>
      <c r="BI916" t="str">
        <f>IF(Table1[[#This Row],[Date]]="","",Table1[[#This Row],[Voucher Type]])</f>
        <v/>
      </c>
      <c r="BJ916" t="str">
        <f>IF(Table1[[#This Row],[Ref No / Invoice No]]="","",Table1[[#This Row],[Ref No / Invoice No]])</f>
        <v/>
      </c>
      <c r="BK916" t="str">
        <f>IF(Table1[[#This Row],[Voucher No]]="","",Table1[[#This Row],[Voucher No]])</f>
        <v/>
      </c>
      <c r="BL916" t="str">
        <f>IF(Table1[[#This Row],[Date]]="","",Table1[[#This Row],[Narration]])</f>
        <v/>
      </c>
      <c r="BM916" t="str">
        <f>IF(Table1[[#This Row],[Date]]="","",$A$11&amp;$A$13&amp;ROW())</f>
        <v/>
      </c>
      <c r="BN916" t="str">
        <f>IF(Table1[[#This Row],[Date]]="","",$A$13)</f>
        <v/>
      </c>
      <c r="BP916" t="str">
        <f>IF(Table1[[#This Row],[Ledger 1]]="","","No")</f>
        <v/>
      </c>
      <c r="BQ916" t="str">
        <f>IF(Table1[[#This Row],[Date]]="","",IF(Table1[[#This Row],[Effect 1]]="Dr.","Yes","No"))</f>
        <v/>
      </c>
      <c r="BR916" t="str">
        <f>IF(Table1[[#This Row],[Date]]="","",Table1[[#This Row],[Ledger 1]])</f>
        <v/>
      </c>
      <c r="BS916" t="str">
        <f>IF(Table1[[#This Row],[Date]]="","",IF(Table1[[#This Row],[Effect 1]]="Dr.",-Table1[[#This Row],[Amount 1]],Table1[[#This Row],[Amount 1]]))</f>
        <v/>
      </c>
      <c r="BV916" t="str">
        <f>IF(Table1[[#This Row],[Ledger 2]]="","","No")</f>
        <v/>
      </c>
      <c r="BW916" t="str">
        <f>IF(Table1[[#This Row],[Date]]="","",IF(Table1[[#This Row],[Effect 2]]="Dr.","Yes","No"))</f>
        <v/>
      </c>
      <c r="BX916" t="str">
        <f>IF(Table1[[#This Row],[Date]]="","",Table1[[#This Row],[Ledger 2]])</f>
        <v/>
      </c>
      <c r="BY916" t="str">
        <f>IF(Table1[[#This Row],[Date]]="","",IF(Table1[[#This Row],[Effect 2]]="Dr.",-Table1[[#This Row],[Amount 2]],Table1[[#This Row],[Amount 2]]))</f>
        <v/>
      </c>
      <c r="CB916" t="str">
        <f>IF(Table1[[#This Row],[Ledger 3]]="","","No")</f>
        <v/>
      </c>
      <c r="CC916" t="str">
        <f>IF(Table1[[#This Row],[Ledger 3]]="","",IF(Table1[[#This Row],[Effect 3]]="Dr.","Yes","No"))</f>
        <v/>
      </c>
      <c r="CD916" t="str">
        <f>IF(Table1[[#This Row],[Ledger 3]]="","",Table1[[#This Row],[Ledger 3]])</f>
        <v/>
      </c>
      <c r="CE916" t="str">
        <f>IF(Table1[[#This Row],[Ledger 3]]="","",IF(Table1[[#This Row],[Effect 3]]="Dr.",-Table1[[#This Row],[Amount 3]],Table1[[#This Row],[Amount 3]]))</f>
        <v/>
      </c>
      <c r="CH916" t="str">
        <f>IF(Table1[[#This Row],[Ledger 4]]="","","No")</f>
        <v/>
      </c>
      <c r="CI916" t="str">
        <f>IF(Table1[[#This Row],[Ledger 4]]="","",IF(Table1[[#This Row],[Effect 4]]="Dr.","Yes","No"))</f>
        <v/>
      </c>
      <c r="CJ916" t="str">
        <f>IF(Table1[[#This Row],[Ledger 4]]="","",Table1[[#This Row],[Ledger 4]])</f>
        <v/>
      </c>
      <c r="CK916" t="str">
        <f>IF(Table1[[#This Row],[Ledger 4]]="","",IF(Table1[[#This Row],[Effect 4]]="Dr.",-Table1[[#This Row],[Amount 4]],Table1[[#This Row],[Amount 4]]))</f>
        <v/>
      </c>
      <c r="CN916" t="str">
        <f>IF(Table1[[#This Row],[Ledger 5]]="","","No")</f>
        <v/>
      </c>
      <c r="CO916" t="str">
        <f>IF(Table1[[#This Row],[Ledger 5]]="","",IF(Table1[[#This Row],[Effect 5]]="Dr.","Yes","No"))</f>
        <v/>
      </c>
      <c r="CP916" t="str">
        <f>IF(Table1[[#This Row],[Ledger 5]]="","",Table1[[#This Row],[Ledger 5]])</f>
        <v/>
      </c>
      <c r="CQ916" t="str">
        <f>IF(Table1[[#This Row],[Ledger 5]]="","",IF(Table1[[#This Row],[Effect 5]]="Dr.",-Table1[[#This Row],[Amount 5]],Table1[[#This Row],[Amount 5]]))</f>
        <v/>
      </c>
      <c r="CT916" t="str">
        <f>IF(Table1[[#This Row],[Ledger 6]]="","","No")</f>
        <v/>
      </c>
      <c r="CU916" t="str">
        <f>IF(Table1[[#This Row],[Ledger 6]]="","",IF(Table1[[#This Row],[Effect 6]]="Dr.","Yes","No"))</f>
        <v/>
      </c>
      <c r="CV916" t="str">
        <f>IF(Table1[[#This Row],[Ledger 6]]="","",Table1[[#This Row],[Ledger 6]])</f>
        <v/>
      </c>
      <c r="CW916" t="str">
        <f>IF(Table1[[#This Row],[Ledger 6]]="","",IF(Table1[[#This Row],[Effect 6]]="Dr.",-Table1[[#This Row],[Amount 6]],Table1[[#This Row],[Amount 6]]))</f>
        <v/>
      </c>
      <c r="CZ916" t="str">
        <f>IF(Table1[[#This Row],[Ledger 7]]="","","No")</f>
        <v/>
      </c>
      <c r="DA916" t="str">
        <f>IF(Table1[[#This Row],[Ledger 7]]="","",IF(Table1[[#This Row],[Effect 7]]="Dr.","Yes","No"))</f>
        <v/>
      </c>
      <c r="DB916" t="str">
        <f>IF(Table1[[#This Row],[Ledger 7]]="","",Table1[[#This Row],[Ledger 7]])</f>
        <v/>
      </c>
      <c r="DC916" t="str">
        <f>IF(Table1[[#This Row],[Ledger 7]]="","",IF(Table1[[#This Row],[Effect 7]]="Dr.",-Table1[[#This Row],[Amount 7]],Table1[[#This Row],[Amount 7]]))</f>
        <v/>
      </c>
      <c r="DF916" t="str">
        <f>IF(Table1[[#This Row],[Ledger 8]]="","","No")</f>
        <v/>
      </c>
      <c r="DG916" t="str">
        <f>IF(Table1[[#This Row],[Ledger 8]]="","",IF(Table1[[#This Row],[Effect 8]]="Dr.","Yes","No"))</f>
        <v/>
      </c>
      <c r="DH916" t="str">
        <f>IF(Table1[[#This Row],[Ledger 8]]="","",Table1[[#This Row],[Ledger 8]])</f>
        <v/>
      </c>
      <c r="DI916" t="str">
        <f>IF(Table1[[#This Row],[Ledger 8]]="","",IF(Table1[[#This Row],[Effect 8]]="Dr.",-Table1[[#This Row],[Amount 8]],Table1[[#This Row],[Amount 8]]))</f>
        <v/>
      </c>
      <c r="DL916" t="str">
        <f>IF(Table1[[#This Row],[Ledger 9]]="","","No")</f>
        <v/>
      </c>
      <c r="DM916" t="str">
        <f>IF(Table1[[#This Row],[Ledger 9]]="","",IF(Table1[[#This Row],[Effect 9]]="Dr.","Yes","No"))</f>
        <v/>
      </c>
      <c r="DN916" t="str">
        <f>IF(Table1[[#This Row],[Ledger 9]]="","",Table1[[#This Row],[Ledger 9]])</f>
        <v/>
      </c>
      <c r="DO916" t="str">
        <f>IF(Table1[[#This Row],[Ledger 9]]="","",IF(Table1[[#This Row],[Effect 9]]="Dr.",-Table1[[#This Row],[Amount 9]],Table1[[#This Row],[Amount 9]]))</f>
        <v/>
      </c>
      <c r="DR916" t="str">
        <f>IF(Table1[[#This Row],[Ledger 10]]="","","No")</f>
        <v/>
      </c>
      <c r="DS916" t="str">
        <f>IF(Table1[[#This Row],[Ledger 10]]="","",IF(Table1[[#This Row],[Effect 10]]="Dr.","Yes","No"))</f>
        <v/>
      </c>
      <c r="DT916" t="str">
        <f>IF(Table1[[#This Row],[Ledger 10]]="","",Table1[[#This Row],[Ledger 10]])</f>
        <v/>
      </c>
      <c r="DU916" t="str">
        <f>IF(Table1[[#This Row],[Ledger 10]]="","",IF(Table1[[#This Row],[Effect 10]]="Dr.",-Table1[[#This Row],[Amount 10]],Table1[[#This Row],[Amount 10]]))</f>
        <v/>
      </c>
      <c r="DX916" t="str">
        <f>IF(Table1[[#This Row],[Ledger 11]]="","","No")</f>
        <v/>
      </c>
      <c r="DY916" t="str">
        <f>IF(Table1[[#This Row],[Ledger 11]]="","",IF(Table1[[#This Row],[Effect 11]]="Dr.","Yes","No"))</f>
        <v/>
      </c>
      <c r="DZ916" t="str">
        <f>IF(Table1[[#This Row],[Ledger 11]]="","",Table1[[#This Row],[Ledger 11]])</f>
        <v/>
      </c>
      <c r="EA916" t="str">
        <f>IF(Table1[[#This Row],[Ledger 11]]="","",IF(Table1[[#This Row],[Effect 11]]="Dr.",-Table1[[#This Row],[Amount 11]],Table1[[#This Row],[Amount 11]]))</f>
        <v/>
      </c>
      <c r="ED916" t="str">
        <f>IF(Table1[[#This Row],[Ledger 12]]="","","No")</f>
        <v/>
      </c>
      <c r="EE916" t="str">
        <f>IF(Table1[[#This Row],[Ledger 12]]="","",IF(Table1[[#This Row],[Effect 12]]="Dr.","Yes","No"))</f>
        <v/>
      </c>
      <c r="EF916" t="str">
        <f>IF(Table1[[#This Row],[Ledger 12]]="","",Table1[[#This Row],[Ledger 12]])</f>
        <v/>
      </c>
      <c r="EG916" t="str">
        <f>IF(Table1[[#This Row],[Ledger 12]]="","",IF(Table1[[#This Row],[Effect 12]]="Dr.",-Table1[[#This Row],[Amount 12]],Table1[[#This Row],[Amount 12]]))</f>
        <v/>
      </c>
      <c r="EJ916" t="str">
        <f>IF(Table1[[#This Row],[Ledger 13]]="","","No")</f>
        <v/>
      </c>
      <c r="EK916" t="str">
        <f>IF(Table1[[#This Row],[Ledger 13]]="","",IF(Table1[[#This Row],[Effect 13]]="Dr.","Yes","No"))</f>
        <v/>
      </c>
      <c r="EL916" t="str">
        <f>IF(Table1[[#This Row],[Ledger 13]]="","",Table1[[#This Row],[Ledger 13]])</f>
        <v/>
      </c>
      <c r="EM916" t="str">
        <f>IF(Table1[[#This Row],[Ledger 13]]="","",IF(Table1[[#This Row],[Effect 13]]="Dr.",-Table1[[#This Row],[Amount 13]],Table1[[#This Row],[Amount 13]]))</f>
        <v/>
      </c>
      <c r="EP916" t="str">
        <f>IF(Table1[[#This Row],[Ledger 14]]="","","No")</f>
        <v/>
      </c>
      <c r="EQ916" t="str">
        <f>IF(Table1[[#This Row],[Ledger 14]]="","",IF(Table1[[#This Row],[Effect 14]]="Dr.","Yes","No"))</f>
        <v/>
      </c>
      <c r="ER916" t="str">
        <f>IF(Table1[[#This Row],[Ledger 14]]="","",Table1[[#This Row],[Ledger 14]])</f>
        <v/>
      </c>
      <c r="ES916" t="str">
        <f>IF(Table1[[#This Row],[Ledger 14]]="","",IF(Table1[[#This Row],[Effect 14]]="Dr.",-Table1[[#This Row],[Amount 14]],Table1[[#This Row],[Amount 14]]))</f>
        <v/>
      </c>
      <c r="EV916" t="str">
        <f>IF(Table1[[#This Row],[Ledger 15]]="","","No")</f>
        <v/>
      </c>
      <c r="EW916" t="str">
        <f>IF(Table1[[#This Row],[Ledger 15]]="","",IF(Table1[[#This Row],[Effect 15]]="Dr.","Yes","No"))</f>
        <v/>
      </c>
      <c r="EX916" t="str">
        <f>IF(Table1[[#This Row],[Ledger 15]]="","",Table1[[#This Row],[Ledger 15]])</f>
        <v/>
      </c>
      <c r="EY916" t="str">
        <f>IF(Table1[[#This Row],[Ledger 15]]="","",IF(Table1[[#This Row],[Effect 15]]="Dr.",-Table1[[#This Row],[Amount 15]],Table1[[#This Row],[Amount 15]]))</f>
        <v/>
      </c>
      <c r="FD91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6">
        <f>IF(Table1[[#This Row],[Date]]="",0,IF(AND(Table1[[#This Row],[Date]]&gt;=$FE$2,Table1[[#This Row],[Date]]&lt;=$FE$3),0,1))</f>
        <v>0</v>
      </c>
      <c r="FF916">
        <f>IF(Table1[[#This Row],[Date]]="",0,IF(TYPE(VLOOKUP(Table1[[#This Row],[Voucher Type]],Table1[[#All],[Voucher Type Master]],1,FALSE))=16,1,0))</f>
        <v>0</v>
      </c>
      <c r="FG916">
        <f>IF(TYPE(IF(Table1[[#This Row],[Date]]="",0,IF(VLOOKUP(Table1[[#This Row],[Voucher Type]],$FY$5:$FZ$13,2,0)=Table1[[#This Row],[Effect 1]],0,1)))=16,1,0)</f>
        <v>0</v>
      </c>
      <c r="FH91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6">
        <f>IF(LEN(Table1[[#This Row],[Ledger 1]])&gt;0,IF(TYPE(VLOOKUP(Table1[[#This Row],[Ledger 1]],GZ:GZ,1,0))=16,1,0),0)</f>
        <v>0</v>
      </c>
      <c r="FJ916">
        <f>IF(LEN(Table1[[#This Row],[Ledger 2]])&gt;0,IF(TYPE(VLOOKUP(Table1[[#This Row],[Ledger 2]],GZ:GZ,1,0))=16,1,0),0)</f>
        <v>0</v>
      </c>
      <c r="FK916">
        <f>IF(LEN(Table1[[#This Row],[Ledger 3]])&gt;0,IF(TYPE(VLOOKUP(Table1[[#This Row],[Ledger 3]],GZ:GZ,1,0))=16,1,0),0)</f>
        <v>0</v>
      </c>
      <c r="FL916">
        <f>IF(LEN(Table1[[#This Row],[Ledger 4]])&gt;0,IF(TYPE(VLOOKUP(Table1[[#This Row],[Ledger 4]],GZ:GZ,1,0))=16,1,0),0)</f>
        <v>0</v>
      </c>
      <c r="FM916">
        <f>IF(LEN(Table1[[#This Row],[Ledger 5]])&gt;0,IF(TYPE(VLOOKUP(Table1[[#This Row],[Ledger 5]],GZ:GZ,1,0))=16,1,0),0)</f>
        <v>0</v>
      </c>
      <c r="FN916">
        <f>IF(LEN(Table1[[#This Row],[Ledger 6]])&gt;0,IF(TYPE(VLOOKUP(Table1[[#This Row],[Ledger 6]],$GZ:$GZ,1,0))=16,1,0),0)</f>
        <v>0</v>
      </c>
      <c r="FO916">
        <f>IF(LEN(Table1[[#This Row],[Ledger 7]])&gt;0,IF(TYPE(VLOOKUP(Table1[[#This Row],[Ledger 7]],$GZ:$GZ,1,0))=16,1,0),0)</f>
        <v>0</v>
      </c>
      <c r="FP916">
        <f>IF(LEN(Table1[[#This Row],[Ledger 8]])&gt;0,IF(TYPE(VLOOKUP(Table1[[#This Row],[Ledger 8]],$GZ:$GZ,1,0))=16,1,0),0)</f>
        <v>0</v>
      </c>
      <c r="FQ916">
        <f>IF(LEN(Table1[[#This Row],[Ledger 9]])&gt;0,IF(TYPE(VLOOKUP(Table1[[#This Row],[Ledger 9]],$GZ:$GZ,1,0))=16,1,0),0)</f>
        <v>0</v>
      </c>
      <c r="FR916">
        <f>IF(LEN(Table1[[#This Row],[Ledger 10]])&gt;0,IF(TYPE(VLOOKUP(Table1[[#This Row],[Ledger 10]],$GZ:$GZ,1,0))=16,1,0),0)</f>
        <v>0</v>
      </c>
      <c r="FS916">
        <f>IF(LEN(Table1[[#This Row],[Ledger 11]])&gt;0,IF(TYPE(VLOOKUP(Table1[[#This Row],[Ledger 11]],$GZ:$GZ,1,0))=16,1,0),0)</f>
        <v>0</v>
      </c>
      <c r="FT916">
        <f>IF(LEN(Table1[[#This Row],[Ledger 12]])&gt;0,IF(TYPE(VLOOKUP(Table1[[#This Row],[Ledger 12]],$GZ:$GZ,1,0))=16,1,0),0)</f>
        <v>0</v>
      </c>
      <c r="FU916">
        <f>IF(LEN(Table1[[#This Row],[Ledger 13]])&gt;0,IF(TYPE(VLOOKUP(Table1[[#This Row],[Ledger 13]],$GZ:$GZ,1,0))=16,1,0),0)</f>
        <v>0</v>
      </c>
      <c r="FV916">
        <f>IF(LEN(Table1[[#This Row],[Ledger 14]])&gt;0,IF(TYPE(VLOOKUP(Table1[[#This Row],[Ledger 14]],$GZ:$GZ,1,0))=16,1,0),0)</f>
        <v>0</v>
      </c>
      <c r="FW916">
        <f>IF(LEN(Table1[[#This Row],[Ledger 15]])&gt;0,IF(TYPE(VLOOKUP(Table1[[#This Row],[Ledger 15]],$GZ:$GZ,1,0))=16,1,0),0)</f>
        <v>0</v>
      </c>
    </row>
    <row r="917" spans="4:179" ht="33" customHeight="1" x14ac:dyDescent="0.45">
      <c r="D917" s="8">
        <f t="shared" si="23"/>
        <v>912</v>
      </c>
      <c r="E917" s="32"/>
      <c r="F917" s="34"/>
      <c r="G917" s="34"/>
      <c r="H917" s="34"/>
      <c r="I917" s="34"/>
      <c r="J917" s="38"/>
      <c r="K917" s="33"/>
      <c r="L917" s="36"/>
      <c r="M917" s="35"/>
      <c r="N917" s="34"/>
      <c r="O917" s="41"/>
      <c r="P917" s="35"/>
      <c r="Q917" s="34"/>
      <c r="R917" s="37"/>
      <c r="S917" s="35"/>
      <c r="T917" s="34"/>
      <c r="U917" s="37"/>
      <c r="V917" s="35"/>
      <c r="W917" s="34"/>
      <c r="X917" s="37"/>
      <c r="Y917" s="35"/>
      <c r="Z917" s="34"/>
      <c r="AA917" s="37"/>
      <c r="AB917" s="35"/>
      <c r="AC917" s="34"/>
      <c r="AD917" s="37"/>
      <c r="AE917" s="35"/>
      <c r="AF917" s="34"/>
      <c r="AG917" s="37"/>
      <c r="AH917" s="35"/>
      <c r="AI917" s="34"/>
      <c r="AJ917" s="37"/>
      <c r="AK917" s="35"/>
      <c r="AL917" s="34"/>
      <c r="AM917" s="37"/>
      <c r="AN917" s="35"/>
      <c r="AO917" s="34"/>
      <c r="AP917" s="37"/>
      <c r="AQ917" s="35"/>
      <c r="AR917" s="34"/>
      <c r="AS917" s="37"/>
      <c r="AT917" s="35"/>
      <c r="AU917" s="34"/>
      <c r="AV917" s="37"/>
      <c r="AW917" s="35"/>
      <c r="AX917" s="34"/>
      <c r="AY917" s="37"/>
      <c r="AZ917" s="35"/>
      <c r="BA917" s="34"/>
      <c r="BB917" s="37"/>
      <c r="BC91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7" s="7"/>
      <c r="BF917" t="str">
        <f>IF(Table1[[#This Row],[Date]]="","","&amp;lt;VOUCHER REMOTEID="&amp;""""&amp;$A$11&amp;$A$13&amp;ROW()&amp;""""&amp;" VCHTYPE="""&amp;F917&amp;""" ACTION="""&amp;"Create"&amp;"""&amp;gt;")</f>
        <v/>
      </c>
      <c r="BG917" t="str">
        <f>IF(Table1[[#This Row],[Date]]="","",TEXT(Table1[[#This Row],[Date]],"yyyymmdd"))</f>
        <v/>
      </c>
      <c r="BH917" t="str">
        <f>Table1[[#This Row],[Date2]]</f>
        <v/>
      </c>
      <c r="BI917" t="str">
        <f>IF(Table1[[#This Row],[Date]]="","",Table1[[#This Row],[Voucher Type]])</f>
        <v/>
      </c>
      <c r="BJ917" t="str">
        <f>IF(Table1[[#This Row],[Ref No / Invoice No]]="","",Table1[[#This Row],[Ref No / Invoice No]])</f>
        <v/>
      </c>
      <c r="BK917" t="str">
        <f>IF(Table1[[#This Row],[Voucher No]]="","",Table1[[#This Row],[Voucher No]])</f>
        <v/>
      </c>
      <c r="BL917" t="str">
        <f>IF(Table1[[#This Row],[Date]]="","",Table1[[#This Row],[Narration]])</f>
        <v/>
      </c>
      <c r="BM917" t="str">
        <f>IF(Table1[[#This Row],[Date]]="","",$A$11&amp;$A$13&amp;ROW())</f>
        <v/>
      </c>
      <c r="BN917" t="str">
        <f>IF(Table1[[#This Row],[Date]]="","",$A$13)</f>
        <v/>
      </c>
      <c r="BP917" t="str">
        <f>IF(Table1[[#This Row],[Ledger 1]]="","","No")</f>
        <v/>
      </c>
      <c r="BQ917" t="str">
        <f>IF(Table1[[#This Row],[Date]]="","",IF(Table1[[#This Row],[Effect 1]]="Dr.","Yes","No"))</f>
        <v/>
      </c>
      <c r="BR917" t="str">
        <f>IF(Table1[[#This Row],[Date]]="","",Table1[[#This Row],[Ledger 1]])</f>
        <v/>
      </c>
      <c r="BS917" t="str">
        <f>IF(Table1[[#This Row],[Date]]="","",IF(Table1[[#This Row],[Effect 1]]="Dr.",-Table1[[#This Row],[Amount 1]],Table1[[#This Row],[Amount 1]]))</f>
        <v/>
      </c>
      <c r="BV917" t="str">
        <f>IF(Table1[[#This Row],[Ledger 2]]="","","No")</f>
        <v/>
      </c>
      <c r="BW917" t="str">
        <f>IF(Table1[[#This Row],[Date]]="","",IF(Table1[[#This Row],[Effect 2]]="Dr.","Yes","No"))</f>
        <v/>
      </c>
      <c r="BX917" t="str">
        <f>IF(Table1[[#This Row],[Date]]="","",Table1[[#This Row],[Ledger 2]])</f>
        <v/>
      </c>
      <c r="BY917" t="str">
        <f>IF(Table1[[#This Row],[Date]]="","",IF(Table1[[#This Row],[Effect 2]]="Dr.",-Table1[[#This Row],[Amount 2]],Table1[[#This Row],[Amount 2]]))</f>
        <v/>
      </c>
      <c r="CB917" t="str">
        <f>IF(Table1[[#This Row],[Ledger 3]]="","","No")</f>
        <v/>
      </c>
      <c r="CC917" t="str">
        <f>IF(Table1[[#This Row],[Ledger 3]]="","",IF(Table1[[#This Row],[Effect 3]]="Dr.","Yes","No"))</f>
        <v/>
      </c>
      <c r="CD917" t="str">
        <f>IF(Table1[[#This Row],[Ledger 3]]="","",Table1[[#This Row],[Ledger 3]])</f>
        <v/>
      </c>
      <c r="CE917" t="str">
        <f>IF(Table1[[#This Row],[Ledger 3]]="","",IF(Table1[[#This Row],[Effect 3]]="Dr.",-Table1[[#This Row],[Amount 3]],Table1[[#This Row],[Amount 3]]))</f>
        <v/>
      </c>
      <c r="CH917" t="str">
        <f>IF(Table1[[#This Row],[Ledger 4]]="","","No")</f>
        <v/>
      </c>
      <c r="CI917" t="str">
        <f>IF(Table1[[#This Row],[Ledger 4]]="","",IF(Table1[[#This Row],[Effect 4]]="Dr.","Yes","No"))</f>
        <v/>
      </c>
      <c r="CJ917" t="str">
        <f>IF(Table1[[#This Row],[Ledger 4]]="","",Table1[[#This Row],[Ledger 4]])</f>
        <v/>
      </c>
      <c r="CK917" t="str">
        <f>IF(Table1[[#This Row],[Ledger 4]]="","",IF(Table1[[#This Row],[Effect 4]]="Dr.",-Table1[[#This Row],[Amount 4]],Table1[[#This Row],[Amount 4]]))</f>
        <v/>
      </c>
      <c r="CN917" t="str">
        <f>IF(Table1[[#This Row],[Ledger 5]]="","","No")</f>
        <v/>
      </c>
      <c r="CO917" t="str">
        <f>IF(Table1[[#This Row],[Ledger 5]]="","",IF(Table1[[#This Row],[Effect 5]]="Dr.","Yes","No"))</f>
        <v/>
      </c>
      <c r="CP917" t="str">
        <f>IF(Table1[[#This Row],[Ledger 5]]="","",Table1[[#This Row],[Ledger 5]])</f>
        <v/>
      </c>
      <c r="CQ917" t="str">
        <f>IF(Table1[[#This Row],[Ledger 5]]="","",IF(Table1[[#This Row],[Effect 5]]="Dr.",-Table1[[#This Row],[Amount 5]],Table1[[#This Row],[Amount 5]]))</f>
        <v/>
      </c>
      <c r="CT917" t="str">
        <f>IF(Table1[[#This Row],[Ledger 6]]="","","No")</f>
        <v/>
      </c>
      <c r="CU917" t="str">
        <f>IF(Table1[[#This Row],[Ledger 6]]="","",IF(Table1[[#This Row],[Effect 6]]="Dr.","Yes","No"))</f>
        <v/>
      </c>
      <c r="CV917" t="str">
        <f>IF(Table1[[#This Row],[Ledger 6]]="","",Table1[[#This Row],[Ledger 6]])</f>
        <v/>
      </c>
      <c r="CW917" t="str">
        <f>IF(Table1[[#This Row],[Ledger 6]]="","",IF(Table1[[#This Row],[Effect 6]]="Dr.",-Table1[[#This Row],[Amount 6]],Table1[[#This Row],[Amount 6]]))</f>
        <v/>
      </c>
      <c r="CZ917" t="str">
        <f>IF(Table1[[#This Row],[Ledger 7]]="","","No")</f>
        <v/>
      </c>
      <c r="DA917" t="str">
        <f>IF(Table1[[#This Row],[Ledger 7]]="","",IF(Table1[[#This Row],[Effect 7]]="Dr.","Yes","No"))</f>
        <v/>
      </c>
      <c r="DB917" t="str">
        <f>IF(Table1[[#This Row],[Ledger 7]]="","",Table1[[#This Row],[Ledger 7]])</f>
        <v/>
      </c>
      <c r="DC917" t="str">
        <f>IF(Table1[[#This Row],[Ledger 7]]="","",IF(Table1[[#This Row],[Effect 7]]="Dr.",-Table1[[#This Row],[Amount 7]],Table1[[#This Row],[Amount 7]]))</f>
        <v/>
      </c>
      <c r="DF917" t="str">
        <f>IF(Table1[[#This Row],[Ledger 8]]="","","No")</f>
        <v/>
      </c>
      <c r="DG917" t="str">
        <f>IF(Table1[[#This Row],[Ledger 8]]="","",IF(Table1[[#This Row],[Effect 8]]="Dr.","Yes","No"))</f>
        <v/>
      </c>
      <c r="DH917" t="str">
        <f>IF(Table1[[#This Row],[Ledger 8]]="","",Table1[[#This Row],[Ledger 8]])</f>
        <v/>
      </c>
      <c r="DI917" t="str">
        <f>IF(Table1[[#This Row],[Ledger 8]]="","",IF(Table1[[#This Row],[Effect 8]]="Dr.",-Table1[[#This Row],[Amount 8]],Table1[[#This Row],[Amount 8]]))</f>
        <v/>
      </c>
      <c r="DL917" t="str">
        <f>IF(Table1[[#This Row],[Ledger 9]]="","","No")</f>
        <v/>
      </c>
      <c r="DM917" t="str">
        <f>IF(Table1[[#This Row],[Ledger 9]]="","",IF(Table1[[#This Row],[Effect 9]]="Dr.","Yes","No"))</f>
        <v/>
      </c>
      <c r="DN917" t="str">
        <f>IF(Table1[[#This Row],[Ledger 9]]="","",Table1[[#This Row],[Ledger 9]])</f>
        <v/>
      </c>
      <c r="DO917" t="str">
        <f>IF(Table1[[#This Row],[Ledger 9]]="","",IF(Table1[[#This Row],[Effect 9]]="Dr.",-Table1[[#This Row],[Amount 9]],Table1[[#This Row],[Amount 9]]))</f>
        <v/>
      </c>
      <c r="DR917" t="str">
        <f>IF(Table1[[#This Row],[Ledger 10]]="","","No")</f>
        <v/>
      </c>
      <c r="DS917" t="str">
        <f>IF(Table1[[#This Row],[Ledger 10]]="","",IF(Table1[[#This Row],[Effect 10]]="Dr.","Yes","No"))</f>
        <v/>
      </c>
      <c r="DT917" t="str">
        <f>IF(Table1[[#This Row],[Ledger 10]]="","",Table1[[#This Row],[Ledger 10]])</f>
        <v/>
      </c>
      <c r="DU917" t="str">
        <f>IF(Table1[[#This Row],[Ledger 10]]="","",IF(Table1[[#This Row],[Effect 10]]="Dr.",-Table1[[#This Row],[Amount 10]],Table1[[#This Row],[Amount 10]]))</f>
        <v/>
      </c>
      <c r="DX917" t="str">
        <f>IF(Table1[[#This Row],[Ledger 11]]="","","No")</f>
        <v/>
      </c>
      <c r="DY917" t="str">
        <f>IF(Table1[[#This Row],[Ledger 11]]="","",IF(Table1[[#This Row],[Effect 11]]="Dr.","Yes","No"))</f>
        <v/>
      </c>
      <c r="DZ917" t="str">
        <f>IF(Table1[[#This Row],[Ledger 11]]="","",Table1[[#This Row],[Ledger 11]])</f>
        <v/>
      </c>
      <c r="EA917" t="str">
        <f>IF(Table1[[#This Row],[Ledger 11]]="","",IF(Table1[[#This Row],[Effect 11]]="Dr.",-Table1[[#This Row],[Amount 11]],Table1[[#This Row],[Amount 11]]))</f>
        <v/>
      </c>
      <c r="ED917" t="str">
        <f>IF(Table1[[#This Row],[Ledger 12]]="","","No")</f>
        <v/>
      </c>
      <c r="EE917" t="str">
        <f>IF(Table1[[#This Row],[Ledger 12]]="","",IF(Table1[[#This Row],[Effect 12]]="Dr.","Yes","No"))</f>
        <v/>
      </c>
      <c r="EF917" t="str">
        <f>IF(Table1[[#This Row],[Ledger 12]]="","",Table1[[#This Row],[Ledger 12]])</f>
        <v/>
      </c>
      <c r="EG917" t="str">
        <f>IF(Table1[[#This Row],[Ledger 12]]="","",IF(Table1[[#This Row],[Effect 12]]="Dr.",-Table1[[#This Row],[Amount 12]],Table1[[#This Row],[Amount 12]]))</f>
        <v/>
      </c>
      <c r="EJ917" t="str">
        <f>IF(Table1[[#This Row],[Ledger 13]]="","","No")</f>
        <v/>
      </c>
      <c r="EK917" t="str">
        <f>IF(Table1[[#This Row],[Ledger 13]]="","",IF(Table1[[#This Row],[Effect 13]]="Dr.","Yes","No"))</f>
        <v/>
      </c>
      <c r="EL917" t="str">
        <f>IF(Table1[[#This Row],[Ledger 13]]="","",Table1[[#This Row],[Ledger 13]])</f>
        <v/>
      </c>
      <c r="EM917" t="str">
        <f>IF(Table1[[#This Row],[Ledger 13]]="","",IF(Table1[[#This Row],[Effect 13]]="Dr.",-Table1[[#This Row],[Amount 13]],Table1[[#This Row],[Amount 13]]))</f>
        <v/>
      </c>
      <c r="EP917" t="str">
        <f>IF(Table1[[#This Row],[Ledger 14]]="","","No")</f>
        <v/>
      </c>
      <c r="EQ917" t="str">
        <f>IF(Table1[[#This Row],[Ledger 14]]="","",IF(Table1[[#This Row],[Effect 14]]="Dr.","Yes","No"))</f>
        <v/>
      </c>
      <c r="ER917" t="str">
        <f>IF(Table1[[#This Row],[Ledger 14]]="","",Table1[[#This Row],[Ledger 14]])</f>
        <v/>
      </c>
      <c r="ES917" t="str">
        <f>IF(Table1[[#This Row],[Ledger 14]]="","",IF(Table1[[#This Row],[Effect 14]]="Dr.",-Table1[[#This Row],[Amount 14]],Table1[[#This Row],[Amount 14]]))</f>
        <v/>
      </c>
      <c r="EV917" t="str">
        <f>IF(Table1[[#This Row],[Ledger 15]]="","","No")</f>
        <v/>
      </c>
      <c r="EW917" t="str">
        <f>IF(Table1[[#This Row],[Ledger 15]]="","",IF(Table1[[#This Row],[Effect 15]]="Dr.","Yes","No"))</f>
        <v/>
      </c>
      <c r="EX917" t="str">
        <f>IF(Table1[[#This Row],[Ledger 15]]="","",Table1[[#This Row],[Ledger 15]])</f>
        <v/>
      </c>
      <c r="EY917" t="str">
        <f>IF(Table1[[#This Row],[Ledger 15]]="","",IF(Table1[[#This Row],[Effect 15]]="Dr.",-Table1[[#This Row],[Amount 15]],Table1[[#This Row],[Amount 15]]))</f>
        <v/>
      </c>
      <c r="FD91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7">
        <f>IF(Table1[[#This Row],[Date]]="",0,IF(AND(Table1[[#This Row],[Date]]&gt;=$FE$2,Table1[[#This Row],[Date]]&lt;=$FE$3),0,1))</f>
        <v>0</v>
      </c>
      <c r="FF917">
        <f>IF(Table1[[#This Row],[Date]]="",0,IF(TYPE(VLOOKUP(Table1[[#This Row],[Voucher Type]],Table1[[#All],[Voucher Type Master]],1,FALSE))=16,1,0))</f>
        <v>0</v>
      </c>
      <c r="FG917">
        <f>IF(TYPE(IF(Table1[[#This Row],[Date]]="",0,IF(VLOOKUP(Table1[[#This Row],[Voucher Type]],$FY$5:$FZ$13,2,0)=Table1[[#This Row],[Effect 1]],0,1)))=16,1,0)</f>
        <v>0</v>
      </c>
      <c r="FH91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7">
        <f>IF(LEN(Table1[[#This Row],[Ledger 1]])&gt;0,IF(TYPE(VLOOKUP(Table1[[#This Row],[Ledger 1]],GZ:GZ,1,0))=16,1,0),0)</f>
        <v>0</v>
      </c>
      <c r="FJ917">
        <f>IF(LEN(Table1[[#This Row],[Ledger 2]])&gt;0,IF(TYPE(VLOOKUP(Table1[[#This Row],[Ledger 2]],GZ:GZ,1,0))=16,1,0),0)</f>
        <v>0</v>
      </c>
      <c r="FK917">
        <f>IF(LEN(Table1[[#This Row],[Ledger 3]])&gt;0,IF(TYPE(VLOOKUP(Table1[[#This Row],[Ledger 3]],GZ:GZ,1,0))=16,1,0),0)</f>
        <v>0</v>
      </c>
      <c r="FL917">
        <f>IF(LEN(Table1[[#This Row],[Ledger 4]])&gt;0,IF(TYPE(VLOOKUP(Table1[[#This Row],[Ledger 4]],GZ:GZ,1,0))=16,1,0),0)</f>
        <v>0</v>
      </c>
      <c r="FM917">
        <f>IF(LEN(Table1[[#This Row],[Ledger 5]])&gt;0,IF(TYPE(VLOOKUP(Table1[[#This Row],[Ledger 5]],GZ:GZ,1,0))=16,1,0),0)</f>
        <v>0</v>
      </c>
      <c r="FN917">
        <f>IF(LEN(Table1[[#This Row],[Ledger 6]])&gt;0,IF(TYPE(VLOOKUP(Table1[[#This Row],[Ledger 6]],$GZ:$GZ,1,0))=16,1,0),0)</f>
        <v>0</v>
      </c>
      <c r="FO917">
        <f>IF(LEN(Table1[[#This Row],[Ledger 7]])&gt;0,IF(TYPE(VLOOKUP(Table1[[#This Row],[Ledger 7]],$GZ:$GZ,1,0))=16,1,0),0)</f>
        <v>0</v>
      </c>
      <c r="FP917">
        <f>IF(LEN(Table1[[#This Row],[Ledger 8]])&gt;0,IF(TYPE(VLOOKUP(Table1[[#This Row],[Ledger 8]],$GZ:$GZ,1,0))=16,1,0),0)</f>
        <v>0</v>
      </c>
      <c r="FQ917">
        <f>IF(LEN(Table1[[#This Row],[Ledger 9]])&gt;0,IF(TYPE(VLOOKUP(Table1[[#This Row],[Ledger 9]],$GZ:$GZ,1,0))=16,1,0),0)</f>
        <v>0</v>
      </c>
      <c r="FR917">
        <f>IF(LEN(Table1[[#This Row],[Ledger 10]])&gt;0,IF(TYPE(VLOOKUP(Table1[[#This Row],[Ledger 10]],$GZ:$GZ,1,0))=16,1,0),0)</f>
        <v>0</v>
      </c>
      <c r="FS917">
        <f>IF(LEN(Table1[[#This Row],[Ledger 11]])&gt;0,IF(TYPE(VLOOKUP(Table1[[#This Row],[Ledger 11]],$GZ:$GZ,1,0))=16,1,0),0)</f>
        <v>0</v>
      </c>
      <c r="FT917">
        <f>IF(LEN(Table1[[#This Row],[Ledger 12]])&gt;0,IF(TYPE(VLOOKUP(Table1[[#This Row],[Ledger 12]],$GZ:$GZ,1,0))=16,1,0),0)</f>
        <v>0</v>
      </c>
      <c r="FU917">
        <f>IF(LEN(Table1[[#This Row],[Ledger 13]])&gt;0,IF(TYPE(VLOOKUP(Table1[[#This Row],[Ledger 13]],$GZ:$GZ,1,0))=16,1,0),0)</f>
        <v>0</v>
      </c>
      <c r="FV917">
        <f>IF(LEN(Table1[[#This Row],[Ledger 14]])&gt;0,IF(TYPE(VLOOKUP(Table1[[#This Row],[Ledger 14]],$GZ:$GZ,1,0))=16,1,0),0)</f>
        <v>0</v>
      </c>
      <c r="FW917">
        <f>IF(LEN(Table1[[#This Row],[Ledger 15]])&gt;0,IF(TYPE(VLOOKUP(Table1[[#This Row],[Ledger 15]],$GZ:$GZ,1,0))=16,1,0),0)</f>
        <v>0</v>
      </c>
    </row>
    <row r="918" spans="4:179" ht="33" customHeight="1" x14ac:dyDescent="0.45">
      <c r="D918" s="8">
        <f t="shared" si="23"/>
        <v>913</v>
      </c>
      <c r="E918" s="32"/>
      <c r="F918" s="34"/>
      <c r="G918" s="34"/>
      <c r="H918" s="34"/>
      <c r="I918" s="34"/>
      <c r="J918" s="38"/>
      <c r="K918" s="33"/>
      <c r="L918" s="36"/>
      <c r="M918" s="35"/>
      <c r="N918" s="34"/>
      <c r="O918" s="41"/>
      <c r="P918" s="35"/>
      <c r="Q918" s="34"/>
      <c r="R918" s="37"/>
      <c r="S918" s="35"/>
      <c r="T918" s="34"/>
      <c r="U918" s="37"/>
      <c r="V918" s="35"/>
      <c r="W918" s="34"/>
      <c r="X918" s="37"/>
      <c r="Y918" s="35"/>
      <c r="Z918" s="34"/>
      <c r="AA918" s="37"/>
      <c r="AB918" s="35"/>
      <c r="AC918" s="34"/>
      <c r="AD918" s="37"/>
      <c r="AE918" s="35"/>
      <c r="AF918" s="34"/>
      <c r="AG918" s="37"/>
      <c r="AH918" s="35"/>
      <c r="AI918" s="34"/>
      <c r="AJ918" s="37"/>
      <c r="AK918" s="35"/>
      <c r="AL918" s="34"/>
      <c r="AM918" s="37"/>
      <c r="AN918" s="35"/>
      <c r="AO918" s="34"/>
      <c r="AP918" s="37"/>
      <c r="AQ918" s="35"/>
      <c r="AR918" s="34"/>
      <c r="AS918" s="37"/>
      <c r="AT918" s="35"/>
      <c r="AU918" s="34"/>
      <c r="AV918" s="37"/>
      <c r="AW918" s="35"/>
      <c r="AX918" s="34"/>
      <c r="AY918" s="37"/>
      <c r="AZ918" s="35"/>
      <c r="BA918" s="34"/>
      <c r="BB918" s="37"/>
      <c r="BC91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8" s="7"/>
      <c r="BF918" t="str">
        <f>IF(Table1[[#This Row],[Date]]="","","&amp;lt;VOUCHER REMOTEID="&amp;""""&amp;$A$11&amp;$A$13&amp;ROW()&amp;""""&amp;" VCHTYPE="""&amp;F918&amp;""" ACTION="""&amp;"Create"&amp;"""&amp;gt;")</f>
        <v/>
      </c>
      <c r="BG918" t="str">
        <f>IF(Table1[[#This Row],[Date]]="","",TEXT(Table1[[#This Row],[Date]],"yyyymmdd"))</f>
        <v/>
      </c>
      <c r="BH918" t="str">
        <f>Table1[[#This Row],[Date2]]</f>
        <v/>
      </c>
      <c r="BI918" t="str">
        <f>IF(Table1[[#This Row],[Date]]="","",Table1[[#This Row],[Voucher Type]])</f>
        <v/>
      </c>
      <c r="BJ918" t="str">
        <f>IF(Table1[[#This Row],[Ref No / Invoice No]]="","",Table1[[#This Row],[Ref No / Invoice No]])</f>
        <v/>
      </c>
      <c r="BK918" t="str">
        <f>IF(Table1[[#This Row],[Voucher No]]="","",Table1[[#This Row],[Voucher No]])</f>
        <v/>
      </c>
      <c r="BL918" t="str">
        <f>IF(Table1[[#This Row],[Date]]="","",Table1[[#This Row],[Narration]])</f>
        <v/>
      </c>
      <c r="BM918" t="str">
        <f>IF(Table1[[#This Row],[Date]]="","",$A$11&amp;$A$13&amp;ROW())</f>
        <v/>
      </c>
      <c r="BN918" t="str">
        <f>IF(Table1[[#This Row],[Date]]="","",$A$13)</f>
        <v/>
      </c>
      <c r="BP918" t="str">
        <f>IF(Table1[[#This Row],[Ledger 1]]="","","No")</f>
        <v/>
      </c>
      <c r="BQ918" t="str">
        <f>IF(Table1[[#This Row],[Date]]="","",IF(Table1[[#This Row],[Effect 1]]="Dr.","Yes","No"))</f>
        <v/>
      </c>
      <c r="BR918" t="str">
        <f>IF(Table1[[#This Row],[Date]]="","",Table1[[#This Row],[Ledger 1]])</f>
        <v/>
      </c>
      <c r="BS918" t="str">
        <f>IF(Table1[[#This Row],[Date]]="","",IF(Table1[[#This Row],[Effect 1]]="Dr.",-Table1[[#This Row],[Amount 1]],Table1[[#This Row],[Amount 1]]))</f>
        <v/>
      </c>
      <c r="BV918" t="str">
        <f>IF(Table1[[#This Row],[Ledger 2]]="","","No")</f>
        <v/>
      </c>
      <c r="BW918" t="str">
        <f>IF(Table1[[#This Row],[Date]]="","",IF(Table1[[#This Row],[Effect 2]]="Dr.","Yes","No"))</f>
        <v/>
      </c>
      <c r="BX918" t="str">
        <f>IF(Table1[[#This Row],[Date]]="","",Table1[[#This Row],[Ledger 2]])</f>
        <v/>
      </c>
      <c r="BY918" t="str">
        <f>IF(Table1[[#This Row],[Date]]="","",IF(Table1[[#This Row],[Effect 2]]="Dr.",-Table1[[#This Row],[Amount 2]],Table1[[#This Row],[Amount 2]]))</f>
        <v/>
      </c>
      <c r="CB918" t="str">
        <f>IF(Table1[[#This Row],[Ledger 3]]="","","No")</f>
        <v/>
      </c>
      <c r="CC918" t="str">
        <f>IF(Table1[[#This Row],[Ledger 3]]="","",IF(Table1[[#This Row],[Effect 3]]="Dr.","Yes","No"))</f>
        <v/>
      </c>
      <c r="CD918" t="str">
        <f>IF(Table1[[#This Row],[Ledger 3]]="","",Table1[[#This Row],[Ledger 3]])</f>
        <v/>
      </c>
      <c r="CE918" t="str">
        <f>IF(Table1[[#This Row],[Ledger 3]]="","",IF(Table1[[#This Row],[Effect 3]]="Dr.",-Table1[[#This Row],[Amount 3]],Table1[[#This Row],[Amount 3]]))</f>
        <v/>
      </c>
      <c r="CH918" t="str">
        <f>IF(Table1[[#This Row],[Ledger 4]]="","","No")</f>
        <v/>
      </c>
      <c r="CI918" t="str">
        <f>IF(Table1[[#This Row],[Ledger 4]]="","",IF(Table1[[#This Row],[Effect 4]]="Dr.","Yes","No"))</f>
        <v/>
      </c>
      <c r="CJ918" t="str">
        <f>IF(Table1[[#This Row],[Ledger 4]]="","",Table1[[#This Row],[Ledger 4]])</f>
        <v/>
      </c>
      <c r="CK918" t="str">
        <f>IF(Table1[[#This Row],[Ledger 4]]="","",IF(Table1[[#This Row],[Effect 4]]="Dr.",-Table1[[#This Row],[Amount 4]],Table1[[#This Row],[Amount 4]]))</f>
        <v/>
      </c>
      <c r="CN918" t="str">
        <f>IF(Table1[[#This Row],[Ledger 5]]="","","No")</f>
        <v/>
      </c>
      <c r="CO918" t="str">
        <f>IF(Table1[[#This Row],[Ledger 5]]="","",IF(Table1[[#This Row],[Effect 5]]="Dr.","Yes","No"))</f>
        <v/>
      </c>
      <c r="CP918" t="str">
        <f>IF(Table1[[#This Row],[Ledger 5]]="","",Table1[[#This Row],[Ledger 5]])</f>
        <v/>
      </c>
      <c r="CQ918" t="str">
        <f>IF(Table1[[#This Row],[Ledger 5]]="","",IF(Table1[[#This Row],[Effect 5]]="Dr.",-Table1[[#This Row],[Amount 5]],Table1[[#This Row],[Amount 5]]))</f>
        <v/>
      </c>
      <c r="CT918" t="str">
        <f>IF(Table1[[#This Row],[Ledger 6]]="","","No")</f>
        <v/>
      </c>
      <c r="CU918" t="str">
        <f>IF(Table1[[#This Row],[Ledger 6]]="","",IF(Table1[[#This Row],[Effect 6]]="Dr.","Yes","No"))</f>
        <v/>
      </c>
      <c r="CV918" t="str">
        <f>IF(Table1[[#This Row],[Ledger 6]]="","",Table1[[#This Row],[Ledger 6]])</f>
        <v/>
      </c>
      <c r="CW918" t="str">
        <f>IF(Table1[[#This Row],[Ledger 6]]="","",IF(Table1[[#This Row],[Effect 6]]="Dr.",-Table1[[#This Row],[Amount 6]],Table1[[#This Row],[Amount 6]]))</f>
        <v/>
      </c>
      <c r="CZ918" t="str">
        <f>IF(Table1[[#This Row],[Ledger 7]]="","","No")</f>
        <v/>
      </c>
      <c r="DA918" t="str">
        <f>IF(Table1[[#This Row],[Ledger 7]]="","",IF(Table1[[#This Row],[Effect 7]]="Dr.","Yes","No"))</f>
        <v/>
      </c>
      <c r="DB918" t="str">
        <f>IF(Table1[[#This Row],[Ledger 7]]="","",Table1[[#This Row],[Ledger 7]])</f>
        <v/>
      </c>
      <c r="DC918" t="str">
        <f>IF(Table1[[#This Row],[Ledger 7]]="","",IF(Table1[[#This Row],[Effect 7]]="Dr.",-Table1[[#This Row],[Amount 7]],Table1[[#This Row],[Amount 7]]))</f>
        <v/>
      </c>
      <c r="DF918" t="str">
        <f>IF(Table1[[#This Row],[Ledger 8]]="","","No")</f>
        <v/>
      </c>
      <c r="DG918" t="str">
        <f>IF(Table1[[#This Row],[Ledger 8]]="","",IF(Table1[[#This Row],[Effect 8]]="Dr.","Yes","No"))</f>
        <v/>
      </c>
      <c r="DH918" t="str">
        <f>IF(Table1[[#This Row],[Ledger 8]]="","",Table1[[#This Row],[Ledger 8]])</f>
        <v/>
      </c>
      <c r="DI918" t="str">
        <f>IF(Table1[[#This Row],[Ledger 8]]="","",IF(Table1[[#This Row],[Effect 8]]="Dr.",-Table1[[#This Row],[Amount 8]],Table1[[#This Row],[Amount 8]]))</f>
        <v/>
      </c>
      <c r="DL918" t="str">
        <f>IF(Table1[[#This Row],[Ledger 9]]="","","No")</f>
        <v/>
      </c>
      <c r="DM918" t="str">
        <f>IF(Table1[[#This Row],[Ledger 9]]="","",IF(Table1[[#This Row],[Effect 9]]="Dr.","Yes","No"))</f>
        <v/>
      </c>
      <c r="DN918" t="str">
        <f>IF(Table1[[#This Row],[Ledger 9]]="","",Table1[[#This Row],[Ledger 9]])</f>
        <v/>
      </c>
      <c r="DO918" t="str">
        <f>IF(Table1[[#This Row],[Ledger 9]]="","",IF(Table1[[#This Row],[Effect 9]]="Dr.",-Table1[[#This Row],[Amount 9]],Table1[[#This Row],[Amount 9]]))</f>
        <v/>
      </c>
      <c r="DR918" t="str">
        <f>IF(Table1[[#This Row],[Ledger 10]]="","","No")</f>
        <v/>
      </c>
      <c r="DS918" t="str">
        <f>IF(Table1[[#This Row],[Ledger 10]]="","",IF(Table1[[#This Row],[Effect 10]]="Dr.","Yes","No"))</f>
        <v/>
      </c>
      <c r="DT918" t="str">
        <f>IF(Table1[[#This Row],[Ledger 10]]="","",Table1[[#This Row],[Ledger 10]])</f>
        <v/>
      </c>
      <c r="DU918" t="str">
        <f>IF(Table1[[#This Row],[Ledger 10]]="","",IF(Table1[[#This Row],[Effect 10]]="Dr.",-Table1[[#This Row],[Amount 10]],Table1[[#This Row],[Amount 10]]))</f>
        <v/>
      </c>
      <c r="DX918" t="str">
        <f>IF(Table1[[#This Row],[Ledger 11]]="","","No")</f>
        <v/>
      </c>
      <c r="DY918" t="str">
        <f>IF(Table1[[#This Row],[Ledger 11]]="","",IF(Table1[[#This Row],[Effect 11]]="Dr.","Yes","No"))</f>
        <v/>
      </c>
      <c r="DZ918" t="str">
        <f>IF(Table1[[#This Row],[Ledger 11]]="","",Table1[[#This Row],[Ledger 11]])</f>
        <v/>
      </c>
      <c r="EA918" t="str">
        <f>IF(Table1[[#This Row],[Ledger 11]]="","",IF(Table1[[#This Row],[Effect 11]]="Dr.",-Table1[[#This Row],[Amount 11]],Table1[[#This Row],[Amount 11]]))</f>
        <v/>
      </c>
      <c r="ED918" t="str">
        <f>IF(Table1[[#This Row],[Ledger 12]]="","","No")</f>
        <v/>
      </c>
      <c r="EE918" t="str">
        <f>IF(Table1[[#This Row],[Ledger 12]]="","",IF(Table1[[#This Row],[Effect 12]]="Dr.","Yes","No"))</f>
        <v/>
      </c>
      <c r="EF918" t="str">
        <f>IF(Table1[[#This Row],[Ledger 12]]="","",Table1[[#This Row],[Ledger 12]])</f>
        <v/>
      </c>
      <c r="EG918" t="str">
        <f>IF(Table1[[#This Row],[Ledger 12]]="","",IF(Table1[[#This Row],[Effect 12]]="Dr.",-Table1[[#This Row],[Amount 12]],Table1[[#This Row],[Amount 12]]))</f>
        <v/>
      </c>
      <c r="EJ918" t="str">
        <f>IF(Table1[[#This Row],[Ledger 13]]="","","No")</f>
        <v/>
      </c>
      <c r="EK918" t="str">
        <f>IF(Table1[[#This Row],[Ledger 13]]="","",IF(Table1[[#This Row],[Effect 13]]="Dr.","Yes","No"))</f>
        <v/>
      </c>
      <c r="EL918" t="str">
        <f>IF(Table1[[#This Row],[Ledger 13]]="","",Table1[[#This Row],[Ledger 13]])</f>
        <v/>
      </c>
      <c r="EM918" t="str">
        <f>IF(Table1[[#This Row],[Ledger 13]]="","",IF(Table1[[#This Row],[Effect 13]]="Dr.",-Table1[[#This Row],[Amount 13]],Table1[[#This Row],[Amount 13]]))</f>
        <v/>
      </c>
      <c r="EP918" t="str">
        <f>IF(Table1[[#This Row],[Ledger 14]]="","","No")</f>
        <v/>
      </c>
      <c r="EQ918" t="str">
        <f>IF(Table1[[#This Row],[Ledger 14]]="","",IF(Table1[[#This Row],[Effect 14]]="Dr.","Yes","No"))</f>
        <v/>
      </c>
      <c r="ER918" t="str">
        <f>IF(Table1[[#This Row],[Ledger 14]]="","",Table1[[#This Row],[Ledger 14]])</f>
        <v/>
      </c>
      <c r="ES918" t="str">
        <f>IF(Table1[[#This Row],[Ledger 14]]="","",IF(Table1[[#This Row],[Effect 14]]="Dr.",-Table1[[#This Row],[Amount 14]],Table1[[#This Row],[Amount 14]]))</f>
        <v/>
      </c>
      <c r="EV918" t="str">
        <f>IF(Table1[[#This Row],[Ledger 15]]="","","No")</f>
        <v/>
      </c>
      <c r="EW918" t="str">
        <f>IF(Table1[[#This Row],[Ledger 15]]="","",IF(Table1[[#This Row],[Effect 15]]="Dr.","Yes","No"))</f>
        <v/>
      </c>
      <c r="EX918" t="str">
        <f>IF(Table1[[#This Row],[Ledger 15]]="","",Table1[[#This Row],[Ledger 15]])</f>
        <v/>
      </c>
      <c r="EY918" t="str">
        <f>IF(Table1[[#This Row],[Ledger 15]]="","",IF(Table1[[#This Row],[Effect 15]]="Dr.",-Table1[[#This Row],[Amount 15]],Table1[[#This Row],[Amount 15]]))</f>
        <v/>
      </c>
      <c r="FD91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8">
        <f>IF(Table1[[#This Row],[Date]]="",0,IF(AND(Table1[[#This Row],[Date]]&gt;=$FE$2,Table1[[#This Row],[Date]]&lt;=$FE$3),0,1))</f>
        <v>0</v>
      </c>
      <c r="FF918">
        <f>IF(Table1[[#This Row],[Date]]="",0,IF(TYPE(VLOOKUP(Table1[[#This Row],[Voucher Type]],Table1[[#All],[Voucher Type Master]],1,FALSE))=16,1,0))</f>
        <v>0</v>
      </c>
      <c r="FG918">
        <f>IF(TYPE(IF(Table1[[#This Row],[Date]]="",0,IF(VLOOKUP(Table1[[#This Row],[Voucher Type]],$FY$5:$FZ$13,2,0)=Table1[[#This Row],[Effect 1]],0,1)))=16,1,0)</f>
        <v>0</v>
      </c>
      <c r="FH91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8">
        <f>IF(LEN(Table1[[#This Row],[Ledger 1]])&gt;0,IF(TYPE(VLOOKUP(Table1[[#This Row],[Ledger 1]],GZ:GZ,1,0))=16,1,0),0)</f>
        <v>0</v>
      </c>
      <c r="FJ918">
        <f>IF(LEN(Table1[[#This Row],[Ledger 2]])&gt;0,IF(TYPE(VLOOKUP(Table1[[#This Row],[Ledger 2]],GZ:GZ,1,0))=16,1,0),0)</f>
        <v>0</v>
      </c>
      <c r="FK918">
        <f>IF(LEN(Table1[[#This Row],[Ledger 3]])&gt;0,IF(TYPE(VLOOKUP(Table1[[#This Row],[Ledger 3]],GZ:GZ,1,0))=16,1,0),0)</f>
        <v>0</v>
      </c>
      <c r="FL918">
        <f>IF(LEN(Table1[[#This Row],[Ledger 4]])&gt;0,IF(TYPE(VLOOKUP(Table1[[#This Row],[Ledger 4]],GZ:GZ,1,0))=16,1,0),0)</f>
        <v>0</v>
      </c>
      <c r="FM918">
        <f>IF(LEN(Table1[[#This Row],[Ledger 5]])&gt;0,IF(TYPE(VLOOKUP(Table1[[#This Row],[Ledger 5]],GZ:GZ,1,0))=16,1,0),0)</f>
        <v>0</v>
      </c>
      <c r="FN918">
        <f>IF(LEN(Table1[[#This Row],[Ledger 6]])&gt;0,IF(TYPE(VLOOKUP(Table1[[#This Row],[Ledger 6]],$GZ:$GZ,1,0))=16,1,0),0)</f>
        <v>0</v>
      </c>
      <c r="FO918">
        <f>IF(LEN(Table1[[#This Row],[Ledger 7]])&gt;0,IF(TYPE(VLOOKUP(Table1[[#This Row],[Ledger 7]],$GZ:$GZ,1,0))=16,1,0),0)</f>
        <v>0</v>
      </c>
      <c r="FP918">
        <f>IF(LEN(Table1[[#This Row],[Ledger 8]])&gt;0,IF(TYPE(VLOOKUP(Table1[[#This Row],[Ledger 8]],$GZ:$GZ,1,0))=16,1,0),0)</f>
        <v>0</v>
      </c>
      <c r="FQ918">
        <f>IF(LEN(Table1[[#This Row],[Ledger 9]])&gt;0,IF(TYPE(VLOOKUP(Table1[[#This Row],[Ledger 9]],$GZ:$GZ,1,0))=16,1,0),0)</f>
        <v>0</v>
      </c>
      <c r="FR918">
        <f>IF(LEN(Table1[[#This Row],[Ledger 10]])&gt;0,IF(TYPE(VLOOKUP(Table1[[#This Row],[Ledger 10]],$GZ:$GZ,1,0))=16,1,0),0)</f>
        <v>0</v>
      </c>
      <c r="FS918">
        <f>IF(LEN(Table1[[#This Row],[Ledger 11]])&gt;0,IF(TYPE(VLOOKUP(Table1[[#This Row],[Ledger 11]],$GZ:$GZ,1,0))=16,1,0),0)</f>
        <v>0</v>
      </c>
      <c r="FT918">
        <f>IF(LEN(Table1[[#This Row],[Ledger 12]])&gt;0,IF(TYPE(VLOOKUP(Table1[[#This Row],[Ledger 12]],$GZ:$GZ,1,0))=16,1,0),0)</f>
        <v>0</v>
      </c>
      <c r="FU918">
        <f>IF(LEN(Table1[[#This Row],[Ledger 13]])&gt;0,IF(TYPE(VLOOKUP(Table1[[#This Row],[Ledger 13]],$GZ:$GZ,1,0))=16,1,0),0)</f>
        <v>0</v>
      </c>
      <c r="FV918">
        <f>IF(LEN(Table1[[#This Row],[Ledger 14]])&gt;0,IF(TYPE(VLOOKUP(Table1[[#This Row],[Ledger 14]],$GZ:$GZ,1,0))=16,1,0),0)</f>
        <v>0</v>
      </c>
      <c r="FW918">
        <f>IF(LEN(Table1[[#This Row],[Ledger 15]])&gt;0,IF(TYPE(VLOOKUP(Table1[[#This Row],[Ledger 15]],$GZ:$GZ,1,0))=16,1,0),0)</f>
        <v>0</v>
      </c>
    </row>
    <row r="919" spans="4:179" ht="33" customHeight="1" x14ac:dyDescent="0.45">
      <c r="D919" s="8">
        <f t="shared" si="23"/>
        <v>914</v>
      </c>
      <c r="E919" s="32"/>
      <c r="F919" s="34"/>
      <c r="G919" s="34"/>
      <c r="H919" s="34"/>
      <c r="I919" s="34"/>
      <c r="J919" s="38"/>
      <c r="K919" s="33"/>
      <c r="L919" s="36"/>
      <c r="M919" s="35"/>
      <c r="N919" s="34"/>
      <c r="O919" s="41"/>
      <c r="P919" s="35"/>
      <c r="Q919" s="34"/>
      <c r="R919" s="37"/>
      <c r="S919" s="35"/>
      <c r="T919" s="34"/>
      <c r="U919" s="37"/>
      <c r="V919" s="35"/>
      <c r="W919" s="34"/>
      <c r="X919" s="37"/>
      <c r="Y919" s="35"/>
      <c r="Z919" s="34"/>
      <c r="AA919" s="37"/>
      <c r="AB919" s="35"/>
      <c r="AC919" s="34"/>
      <c r="AD919" s="37"/>
      <c r="AE919" s="35"/>
      <c r="AF919" s="34"/>
      <c r="AG919" s="37"/>
      <c r="AH919" s="35"/>
      <c r="AI919" s="34"/>
      <c r="AJ919" s="37"/>
      <c r="AK919" s="35"/>
      <c r="AL919" s="34"/>
      <c r="AM919" s="37"/>
      <c r="AN919" s="35"/>
      <c r="AO919" s="34"/>
      <c r="AP919" s="37"/>
      <c r="AQ919" s="35"/>
      <c r="AR919" s="34"/>
      <c r="AS919" s="37"/>
      <c r="AT919" s="35"/>
      <c r="AU919" s="34"/>
      <c r="AV919" s="37"/>
      <c r="AW919" s="35"/>
      <c r="AX919" s="34"/>
      <c r="AY919" s="37"/>
      <c r="AZ919" s="35"/>
      <c r="BA919" s="34"/>
      <c r="BB919" s="37"/>
      <c r="BC91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19" s="7"/>
      <c r="BF919" t="str">
        <f>IF(Table1[[#This Row],[Date]]="","","&amp;lt;VOUCHER REMOTEID="&amp;""""&amp;$A$11&amp;$A$13&amp;ROW()&amp;""""&amp;" VCHTYPE="""&amp;F919&amp;""" ACTION="""&amp;"Create"&amp;"""&amp;gt;")</f>
        <v/>
      </c>
      <c r="BG919" t="str">
        <f>IF(Table1[[#This Row],[Date]]="","",TEXT(Table1[[#This Row],[Date]],"yyyymmdd"))</f>
        <v/>
      </c>
      <c r="BH919" t="str">
        <f>Table1[[#This Row],[Date2]]</f>
        <v/>
      </c>
      <c r="BI919" t="str">
        <f>IF(Table1[[#This Row],[Date]]="","",Table1[[#This Row],[Voucher Type]])</f>
        <v/>
      </c>
      <c r="BJ919" t="str">
        <f>IF(Table1[[#This Row],[Ref No / Invoice No]]="","",Table1[[#This Row],[Ref No / Invoice No]])</f>
        <v/>
      </c>
      <c r="BK919" t="str">
        <f>IF(Table1[[#This Row],[Voucher No]]="","",Table1[[#This Row],[Voucher No]])</f>
        <v/>
      </c>
      <c r="BL919" t="str">
        <f>IF(Table1[[#This Row],[Date]]="","",Table1[[#This Row],[Narration]])</f>
        <v/>
      </c>
      <c r="BM919" t="str">
        <f>IF(Table1[[#This Row],[Date]]="","",$A$11&amp;$A$13&amp;ROW())</f>
        <v/>
      </c>
      <c r="BN919" t="str">
        <f>IF(Table1[[#This Row],[Date]]="","",$A$13)</f>
        <v/>
      </c>
      <c r="BP919" t="str">
        <f>IF(Table1[[#This Row],[Ledger 1]]="","","No")</f>
        <v/>
      </c>
      <c r="BQ919" t="str">
        <f>IF(Table1[[#This Row],[Date]]="","",IF(Table1[[#This Row],[Effect 1]]="Dr.","Yes","No"))</f>
        <v/>
      </c>
      <c r="BR919" t="str">
        <f>IF(Table1[[#This Row],[Date]]="","",Table1[[#This Row],[Ledger 1]])</f>
        <v/>
      </c>
      <c r="BS919" t="str">
        <f>IF(Table1[[#This Row],[Date]]="","",IF(Table1[[#This Row],[Effect 1]]="Dr.",-Table1[[#This Row],[Amount 1]],Table1[[#This Row],[Amount 1]]))</f>
        <v/>
      </c>
      <c r="BV919" t="str">
        <f>IF(Table1[[#This Row],[Ledger 2]]="","","No")</f>
        <v/>
      </c>
      <c r="BW919" t="str">
        <f>IF(Table1[[#This Row],[Date]]="","",IF(Table1[[#This Row],[Effect 2]]="Dr.","Yes","No"))</f>
        <v/>
      </c>
      <c r="BX919" t="str">
        <f>IF(Table1[[#This Row],[Date]]="","",Table1[[#This Row],[Ledger 2]])</f>
        <v/>
      </c>
      <c r="BY919" t="str">
        <f>IF(Table1[[#This Row],[Date]]="","",IF(Table1[[#This Row],[Effect 2]]="Dr.",-Table1[[#This Row],[Amount 2]],Table1[[#This Row],[Amount 2]]))</f>
        <v/>
      </c>
      <c r="CB919" t="str">
        <f>IF(Table1[[#This Row],[Ledger 3]]="","","No")</f>
        <v/>
      </c>
      <c r="CC919" t="str">
        <f>IF(Table1[[#This Row],[Ledger 3]]="","",IF(Table1[[#This Row],[Effect 3]]="Dr.","Yes","No"))</f>
        <v/>
      </c>
      <c r="CD919" t="str">
        <f>IF(Table1[[#This Row],[Ledger 3]]="","",Table1[[#This Row],[Ledger 3]])</f>
        <v/>
      </c>
      <c r="CE919" t="str">
        <f>IF(Table1[[#This Row],[Ledger 3]]="","",IF(Table1[[#This Row],[Effect 3]]="Dr.",-Table1[[#This Row],[Amount 3]],Table1[[#This Row],[Amount 3]]))</f>
        <v/>
      </c>
      <c r="CH919" t="str">
        <f>IF(Table1[[#This Row],[Ledger 4]]="","","No")</f>
        <v/>
      </c>
      <c r="CI919" t="str">
        <f>IF(Table1[[#This Row],[Ledger 4]]="","",IF(Table1[[#This Row],[Effect 4]]="Dr.","Yes","No"))</f>
        <v/>
      </c>
      <c r="CJ919" t="str">
        <f>IF(Table1[[#This Row],[Ledger 4]]="","",Table1[[#This Row],[Ledger 4]])</f>
        <v/>
      </c>
      <c r="CK919" t="str">
        <f>IF(Table1[[#This Row],[Ledger 4]]="","",IF(Table1[[#This Row],[Effect 4]]="Dr.",-Table1[[#This Row],[Amount 4]],Table1[[#This Row],[Amount 4]]))</f>
        <v/>
      </c>
      <c r="CN919" t="str">
        <f>IF(Table1[[#This Row],[Ledger 5]]="","","No")</f>
        <v/>
      </c>
      <c r="CO919" t="str">
        <f>IF(Table1[[#This Row],[Ledger 5]]="","",IF(Table1[[#This Row],[Effect 5]]="Dr.","Yes","No"))</f>
        <v/>
      </c>
      <c r="CP919" t="str">
        <f>IF(Table1[[#This Row],[Ledger 5]]="","",Table1[[#This Row],[Ledger 5]])</f>
        <v/>
      </c>
      <c r="CQ919" t="str">
        <f>IF(Table1[[#This Row],[Ledger 5]]="","",IF(Table1[[#This Row],[Effect 5]]="Dr.",-Table1[[#This Row],[Amount 5]],Table1[[#This Row],[Amount 5]]))</f>
        <v/>
      </c>
      <c r="CT919" t="str">
        <f>IF(Table1[[#This Row],[Ledger 6]]="","","No")</f>
        <v/>
      </c>
      <c r="CU919" t="str">
        <f>IF(Table1[[#This Row],[Ledger 6]]="","",IF(Table1[[#This Row],[Effect 6]]="Dr.","Yes","No"))</f>
        <v/>
      </c>
      <c r="CV919" t="str">
        <f>IF(Table1[[#This Row],[Ledger 6]]="","",Table1[[#This Row],[Ledger 6]])</f>
        <v/>
      </c>
      <c r="CW919" t="str">
        <f>IF(Table1[[#This Row],[Ledger 6]]="","",IF(Table1[[#This Row],[Effect 6]]="Dr.",-Table1[[#This Row],[Amount 6]],Table1[[#This Row],[Amount 6]]))</f>
        <v/>
      </c>
      <c r="CZ919" t="str">
        <f>IF(Table1[[#This Row],[Ledger 7]]="","","No")</f>
        <v/>
      </c>
      <c r="DA919" t="str">
        <f>IF(Table1[[#This Row],[Ledger 7]]="","",IF(Table1[[#This Row],[Effect 7]]="Dr.","Yes","No"))</f>
        <v/>
      </c>
      <c r="DB919" t="str">
        <f>IF(Table1[[#This Row],[Ledger 7]]="","",Table1[[#This Row],[Ledger 7]])</f>
        <v/>
      </c>
      <c r="DC919" t="str">
        <f>IF(Table1[[#This Row],[Ledger 7]]="","",IF(Table1[[#This Row],[Effect 7]]="Dr.",-Table1[[#This Row],[Amount 7]],Table1[[#This Row],[Amount 7]]))</f>
        <v/>
      </c>
      <c r="DF919" t="str">
        <f>IF(Table1[[#This Row],[Ledger 8]]="","","No")</f>
        <v/>
      </c>
      <c r="DG919" t="str">
        <f>IF(Table1[[#This Row],[Ledger 8]]="","",IF(Table1[[#This Row],[Effect 8]]="Dr.","Yes","No"))</f>
        <v/>
      </c>
      <c r="DH919" t="str">
        <f>IF(Table1[[#This Row],[Ledger 8]]="","",Table1[[#This Row],[Ledger 8]])</f>
        <v/>
      </c>
      <c r="DI919" t="str">
        <f>IF(Table1[[#This Row],[Ledger 8]]="","",IF(Table1[[#This Row],[Effect 8]]="Dr.",-Table1[[#This Row],[Amount 8]],Table1[[#This Row],[Amount 8]]))</f>
        <v/>
      </c>
      <c r="DL919" t="str">
        <f>IF(Table1[[#This Row],[Ledger 9]]="","","No")</f>
        <v/>
      </c>
      <c r="DM919" t="str">
        <f>IF(Table1[[#This Row],[Ledger 9]]="","",IF(Table1[[#This Row],[Effect 9]]="Dr.","Yes","No"))</f>
        <v/>
      </c>
      <c r="DN919" t="str">
        <f>IF(Table1[[#This Row],[Ledger 9]]="","",Table1[[#This Row],[Ledger 9]])</f>
        <v/>
      </c>
      <c r="DO919" t="str">
        <f>IF(Table1[[#This Row],[Ledger 9]]="","",IF(Table1[[#This Row],[Effect 9]]="Dr.",-Table1[[#This Row],[Amount 9]],Table1[[#This Row],[Amount 9]]))</f>
        <v/>
      </c>
      <c r="DR919" t="str">
        <f>IF(Table1[[#This Row],[Ledger 10]]="","","No")</f>
        <v/>
      </c>
      <c r="DS919" t="str">
        <f>IF(Table1[[#This Row],[Ledger 10]]="","",IF(Table1[[#This Row],[Effect 10]]="Dr.","Yes","No"))</f>
        <v/>
      </c>
      <c r="DT919" t="str">
        <f>IF(Table1[[#This Row],[Ledger 10]]="","",Table1[[#This Row],[Ledger 10]])</f>
        <v/>
      </c>
      <c r="DU919" t="str">
        <f>IF(Table1[[#This Row],[Ledger 10]]="","",IF(Table1[[#This Row],[Effect 10]]="Dr.",-Table1[[#This Row],[Amount 10]],Table1[[#This Row],[Amount 10]]))</f>
        <v/>
      </c>
      <c r="DX919" t="str">
        <f>IF(Table1[[#This Row],[Ledger 11]]="","","No")</f>
        <v/>
      </c>
      <c r="DY919" t="str">
        <f>IF(Table1[[#This Row],[Ledger 11]]="","",IF(Table1[[#This Row],[Effect 11]]="Dr.","Yes","No"))</f>
        <v/>
      </c>
      <c r="DZ919" t="str">
        <f>IF(Table1[[#This Row],[Ledger 11]]="","",Table1[[#This Row],[Ledger 11]])</f>
        <v/>
      </c>
      <c r="EA919" t="str">
        <f>IF(Table1[[#This Row],[Ledger 11]]="","",IF(Table1[[#This Row],[Effect 11]]="Dr.",-Table1[[#This Row],[Amount 11]],Table1[[#This Row],[Amount 11]]))</f>
        <v/>
      </c>
      <c r="ED919" t="str">
        <f>IF(Table1[[#This Row],[Ledger 12]]="","","No")</f>
        <v/>
      </c>
      <c r="EE919" t="str">
        <f>IF(Table1[[#This Row],[Ledger 12]]="","",IF(Table1[[#This Row],[Effect 12]]="Dr.","Yes","No"))</f>
        <v/>
      </c>
      <c r="EF919" t="str">
        <f>IF(Table1[[#This Row],[Ledger 12]]="","",Table1[[#This Row],[Ledger 12]])</f>
        <v/>
      </c>
      <c r="EG919" t="str">
        <f>IF(Table1[[#This Row],[Ledger 12]]="","",IF(Table1[[#This Row],[Effect 12]]="Dr.",-Table1[[#This Row],[Amount 12]],Table1[[#This Row],[Amount 12]]))</f>
        <v/>
      </c>
      <c r="EJ919" t="str">
        <f>IF(Table1[[#This Row],[Ledger 13]]="","","No")</f>
        <v/>
      </c>
      <c r="EK919" t="str">
        <f>IF(Table1[[#This Row],[Ledger 13]]="","",IF(Table1[[#This Row],[Effect 13]]="Dr.","Yes","No"))</f>
        <v/>
      </c>
      <c r="EL919" t="str">
        <f>IF(Table1[[#This Row],[Ledger 13]]="","",Table1[[#This Row],[Ledger 13]])</f>
        <v/>
      </c>
      <c r="EM919" t="str">
        <f>IF(Table1[[#This Row],[Ledger 13]]="","",IF(Table1[[#This Row],[Effect 13]]="Dr.",-Table1[[#This Row],[Amount 13]],Table1[[#This Row],[Amount 13]]))</f>
        <v/>
      </c>
      <c r="EP919" t="str">
        <f>IF(Table1[[#This Row],[Ledger 14]]="","","No")</f>
        <v/>
      </c>
      <c r="EQ919" t="str">
        <f>IF(Table1[[#This Row],[Ledger 14]]="","",IF(Table1[[#This Row],[Effect 14]]="Dr.","Yes","No"))</f>
        <v/>
      </c>
      <c r="ER919" t="str">
        <f>IF(Table1[[#This Row],[Ledger 14]]="","",Table1[[#This Row],[Ledger 14]])</f>
        <v/>
      </c>
      <c r="ES919" t="str">
        <f>IF(Table1[[#This Row],[Ledger 14]]="","",IF(Table1[[#This Row],[Effect 14]]="Dr.",-Table1[[#This Row],[Amount 14]],Table1[[#This Row],[Amount 14]]))</f>
        <v/>
      </c>
      <c r="EV919" t="str">
        <f>IF(Table1[[#This Row],[Ledger 15]]="","","No")</f>
        <v/>
      </c>
      <c r="EW919" t="str">
        <f>IF(Table1[[#This Row],[Ledger 15]]="","",IF(Table1[[#This Row],[Effect 15]]="Dr.","Yes","No"))</f>
        <v/>
      </c>
      <c r="EX919" t="str">
        <f>IF(Table1[[#This Row],[Ledger 15]]="","",Table1[[#This Row],[Ledger 15]])</f>
        <v/>
      </c>
      <c r="EY919" t="str">
        <f>IF(Table1[[#This Row],[Ledger 15]]="","",IF(Table1[[#This Row],[Effect 15]]="Dr.",-Table1[[#This Row],[Amount 15]],Table1[[#This Row],[Amount 15]]))</f>
        <v/>
      </c>
      <c r="FD91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19">
        <f>IF(Table1[[#This Row],[Date]]="",0,IF(AND(Table1[[#This Row],[Date]]&gt;=$FE$2,Table1[[#This Row],[Date]]&lt;=$FE$3),0,1))</f>
        <v>0</v>
      </c>
      <c r="FF919">
        <f>IF(Table1[[#This Row],[Date]]="",0,IF(TYPE(VLOOKUP(Table1[[#This Row],[Voucher Type]],Table1[[#All],[Voucher Type Master]],1,FALSE))=16,1,0))</f>
        <v>0</v>
      </c>
      <c r="FG919">
        <f>IF(TYPE(IF(Table1[[#This Row],[Date]]="",0,IF(VLOOKUP(Table1[[#This Row],[Voucher Type]],$FY$5:$FZ$13,2,0)=Table1[[#This Row],[Effect 1]],0,1)))=16,1,0)</f>
        <v>0</v>
      </c>
      <c r="FH91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19">
        <f>IF(LEN(Table1[[#This Row],[Ledger 1]])&gt;0,IF(TYPE(VLOOKUP(Table1[[#This Row],[Ledger 1]],GZ:GZ,1,0))=16,1,0),0)</f>
        <v>0</v>
      </c>
      <c r="FJ919">
        <f>IF(LEN(Table1[[#This Row],[Ledger 2]])&gt;0,IF(TYPE(VLOOKUP(Table1[[#This Row],[Ledger 2]],GZ:GZ,1,0))=16,1,0),0)</f>
        <v>0</v>
      </c>
      <c r="FK919">
        <f>IF(LEN(Table1[[#This Row],[Ledger 3]])&gt;0,IF(TYPE(VLOOKUP(Table1[[#This Row],[Ledger 3]],GZ:GZ,1,0))=16,1,0),0)</f>
        <v>0</v>
      </c>
      <c r="FL919">
        <f>IF(LEN(Table1[[#This Row],[Ledger 4]])&gt;0,IF(TYPE(VLOOKUP(Table1[[#This Row],[Ledger 4]],GZ:GZ,1,0))=16,1,0),0)</f>
        <v>0</v>
      </c>
      <c r="FM919">
        <f>IF(LEN(Table1[[#This Row],[Ledger 5]])&gt;0,IF(TYPE(VLOOKUP(Table1[[#This Row],[Ledger 5]],GZ:GZ,1,0))=16,1,0),0)</f>
        <v>0</v>
      </c>
      <c r="FN919">
        <f>IF(LEN(Table1[[#This Row],[Ledger 6]])&gt;0,IF(TYPE(VLOOKUP(Table1[[#This Row],[Ledger 6]],$GZ:$GZ,1,0))=16,1,0),0)</f>
        <v>0</v>
      </c>
      <c r="FO919">
        <f>IF(LEN(Table1[[#This Row],[Ledger 7]])&gt;0,IF(TYPE(VLOOKUP(Table1[[#This Row],[Ledger 7]],$GZ:$GZ,1,0))=16,1,0),0)</f>
        <v>0</v>
      </c>
      <c r="FP919">
        <f>IF(LEN(Table1[[#This Row],[Ledger 8]])&gt;0,IF(TYPE(VLOOKUP(Table1[[#This Row],[Ledger 8]],$GZ:$GZ,1,0))=16,1,0),0)</f>
        <v>0</v>
      </c>
      <c r="FQ919">
        <f>IF(LEN(Table1[[#This Row],[Ledger 9]])&gt;0,IF(TYPE(VLOOKUP(Table1[[#This Row],[Ledger 9]],$GZ:$GZ,1,0))=16,1,0),0)</f>
        <v>0</v>
      </c>
      <c r="FR919">
        <f>IF(LEN(Table1[[#This Row],[Ledger 10]])&gt;0,IF(TYPE(VLOOKUP(Table1[[#This Row],[Ledger 10]],$GZ:$GZ,1,0))=16,1,0),0)</f>
        <v>0</v>
      </c>
      <c r="FS919">
        <f>IF(LEN(Table1[[#This Row],[Ledger 11]])&gt;0,IF(TYPE(VLOOKUP(Table1[[#This Row],[Ledger 11]],$GZ:$GZ,1,0))=16,1,0),0)</f>
        <v>0</v>
      </c>
      <c r="FT919">
        <f>IF(LEN(Table1[[#This Row],[Ledger 12]])&gt;0,IF(TYPE(VLOOKUP(Table1[[#This Row],[Ledger 12]],$GZ:$GZ,1,0))=16,1,0),0)</f>
        <v>0</v>
      </c>
      <c r="FU919">
        <f>IF(LEN(Table1[[#This Row],[Ledger 13]])&gt;0,IF(TYPE(VLOOKUP(Table1[[#This Row],[Ledger 13]],$GZ:$GZ,1,0))=16,1,0),0)</f>
        <v>0</v>
      </c>
      <c r="FV919">
        <f>IF(LEN(Table1[[#This Row],[Ledger 14]])&gt;0,IF(TYPE(VLOOKUP(Table1[[#This Row],[Ledger 14]],$GZ:$GZ,1,0))=16,1,0),0)</f>
        <v>0</v>
      </c>
      <c r="FW919">
        <f>IF(LEN(Table1[[#This Row],[Ledger 15]])&gt;0,IF(TYPE(VLOOKUP(Table1[[#This Row],[Ledger 15]],$GZ:$GZ,1,0))=16,1,0),0)</f>
        <v>0</v>
      </c>
    </row>
    <row r="920" spans="4:179" ht="33" customHeight="1" x14ac:dyDescent="0.45">
      <c r="D920" s="8">
        <f t="shared" si="23"/>
        <v>915</v>
      </c>
      <c r="E920" s="32"/>
      <c r="F920" s="34"/>
      <c r="G920" s="34"/>
      <c r="H920" s="34"/>
      <c r="I920" s="34"/>
      <c r="J920" s="38"/>
      <c r="K920" s="33"/>
      <c r="L920" s="36"/>
      <c r="M920" s="35"/>
      <c r="N920" s="34"/>
      <c r="O920" s="41"/>
      <c r="P920" s="35"/>
      <c r="Q920" s="34"/>
      <c r="R920" s="37"/>
      <c r="S920" s="35"/>
      <c r="T920" s="34"/>
      <c r="U920" s="37"/>
      <c r="V920" s="35"/>
      <c r="W920" s="34"/>
      <c r="X920" s="37"/>
      <c r="Y920" s="35"/>
      <c r="Z920" s="34"/>
      <c r="AA920" s="37"/>
      <c r="AB920" s="35"/>
      <c r="AC920" s="34"/>
      <c r="AD920" s="37"/>
      <c r="AE920" s="35"/>
      <c r="AF920" s="34"/>
      <c r="AG920" s="37"/>
      <c r="AH920" s="35"/>
      <c r="AI920" s="34"/>
      <c r="AJ920" s="37"/>
      <c r="AK920" s="35"/>
      <c r="AL920" s="34"/>
      <c r="AM920" s="37"/>
      <c r="AN920" s="35"/>
      <c r="AO920" s="34"/>
      <c r="AP920" s="37"/>
      <c r="AQ920" s="35"/>
      <c r="AR920" s="34"/>
      <c r="AS920" s="37"/>
      <c r="AT920" s="35"/>
      <c r="AU920" s="34"/>
      <c r="AV920" s="37"/>
      <c r="AW920" s="35"/>
      <c r="AX920" s="34"/>
      <c r="AY920" s="37"/>
      <c r="AZ920" s="35"/>
      <c r="BA920" s="34"/>
      <c r="BB920" s="37"/>
      <c r="BC92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0" s="7"/>
      <c r="BF920" t="str">
        <f>IF(Table1[[#This Row],[Date]]="","","&amp;lt;VOUCHER REMOTEID="&amp;""""&amp;$A$11&amp;$A$13&amp;ROW()&amp;""""&amp;" VCHTYPE="""&amp;F920&amp;""" ACTION="""&amp;"Create"&amp;"""&amp;gt;")</f>
        <v/>
      </c>
      <c r="BG920" t="str">
        <f>IF(Table1[[#This Row],[Date]]="","",TEXT(Table1[[#This Row],[Date]],"yyyymmdd"))</f>
        <v/>
      </c>
      <c r="BH920" t="str">
        <f>Table1[[#This Row],[Date2]]</f>
        <v/>
      </c>
      <c r="BI920" t="str">
        <f>IF(Table1[[#This Row],[Date]]="","",Table1[[#This Row],[Voucher Type]])</f>
        <v/>
      </c>
      <c r="BJ920" t="str">
        <f>IF(Table1[[#This Row],[Ref No / Invoice No]]="","",Table1[[#This Row],[Ref No / Invoice No]])</f>
        <v/>
      </c>
      <c r="BK920" t="str">
        <f>IF(Table1[[#This Row],[Voucher No]]="","",Table1[[#This Row],[Voucher No]])</f>
        <v/>
      </c>
      <c r="BL920" t="str">
        <f>IF(Table1[[#This Row],[Date]]="","",Table1[[#This Row],[Narration]])</f>
        <v/>
      </c>
      <c r="BM920" t="str">
        <f>IF(Table1[[#This Row],[Date]]="","",$A$11&amp;$A$13&amp;ROW())</f>
        <v/>
      </c>
      <c r="BN920" t="str">
        <f>IF(Table1[[#This Row],[Date]]="","",$A$13)</f>
        <v/>
      </c>
      <c r="BP920" t="str">
        <f>IF(Table1[[#This Row],[Ledger 1]]="","","No")</f>
        <v/>
      </c>
      <c r="BQ920" t="str">
        <f>IF(Table1[[#This Row],[Date]]="","",IF(Table1[[#This Row],[Effect 1]]="Dr.","Yes","No"))</f>
        <v/>
      </c>
      <c r="BR920" t="str">
        <f>IF(Table1[[#This Row],[Date]]="","",Table1[[#This Row],[Ledger 1]])</f>
        <v/>
      </c>
      <c r="BS920" t="str">
        <f>IF(Table1[[#This Row],[Date]]="","",IF(Table1[[#This Row],[Effect 1]]="Dr.",-Table1[[#This Row],[Amount 1]],Table1[[#This Row],[Amount 1]]))</f>
        <v/>
      </c>
      <c r="BV920" t="str">
        <f>IF(Table1[[#This Row],[Ledger 2]]="","","No")</f>
        <v/>
      </c>
      <c r="BW920" t="str">
        <f>IF(Table1[[#This Row],[Date]]="","",IF(Table1[[#This Row],[Effect 2]]="Dr.","Yes","No"))</f>
        <v/>
      </c>
      <c r="BX920" t="str">
        <f>IF(Table1[[#This Row],[Date]]="","",Table1[[#This Row],[Ledger 2]])</f>
        <v/>
      </c>
      <c r="BY920" t="str">
        <f>IF(Table1[[#This Row],[Date]]="","",IF(Table1[[#This Row],[Effect 2]]="Dr.",-Table1[[#This Row],[Amount 2]],Table1[[#This Row],[Amount 2]]))</f>
        <v/>
      </c>
      <c r="CB920" t="str">
        <f>IF(Table1[[#This Row],[Ledger 3]]="","","No")</f>
        <v/>
      </c>
      <c r="CC920" t="str">
        <f>IF(Table1[[#This Row],[Ledger 3]]="","",IF(Table1[[#This Row],[Effect 3]]="Dr.","Yes","No"))</f>
        <v/>
      </c>
      <c r="CD920" t="str">
        <f>IF(Table1[[#This Row],[Ledger 3]]="","",Table1[[#This Row],[Ledger 3]])</f>
        <v/>
      </c>
      <c r="CE920" t="str">
        <f>IF(Table1[[#This Row],[Ledger 3]]="","",IF(Table1[[#This Row],[Effect 3]]="Dr.",-Table1[[#This Row],[Amount 3]],Table1[[#This Row],[Amount 3]]))</f>
        <v/>
      </c>
      <c r="CH920" t="str">
        <f>IF(Table1[[#This Row],[Ledger 4]]="","","No")</f>
        <v/>
      </c>
      <c r="CI920" t="str">
        <f>IF(Table1[[#This Row],[Ledger 4]]="","",IF(Table1[[#This Row],[Effect 4]]="Dr.","Yes","No"))</f>
        <v/>
      </c>
      <c r="CJ920" t="str">
        <f>IF(Table1[[#This Row],[Ledger 4]]="","",Table1[[#This Row],[Ledger 4]])</f>
        <v/>
      </c>
      <c r="CK920" t="str">
        <f>IF(Table1[[#This Row],[Ledger 4]]="","",IF(Table1[[#This Row],[Effect 4]]="Dr.",-Table1[[#This Row],[Amount 4]],Table1[[#This Row],[Amount 4]]))</f>
        <v/>
      </c>
      <c r="CN920" t="str">
        <f>IF(Table1[[#This Row],[Ledger 5]]="","","No")</f>
        <v/>
      </c>
      <c r="CO920" t="str">
        <f>IF(Table1[[#This Row],[Ledger 5]]="","",IF(Table1[[#This Row],[Effect 5]]="Dr.","Yes","No"))</f>
        <v/>
      </c>
      <c r="CP920" t="str">
        <f>IF(Table1[[#This Row],[Ledger 5]]="","",Table1[[#This Row],[Ledger 5]])</f>
        <v/>
      </c>
      <c r="CQ920" t="str">
        <f>IF(Table1[[#This Row],[Ledger 5]]="","",IF(Table1[[#This Row],[Effect 5]]="Dr.",-Table1[[#This Row],[Amount 5]],Table1[[#This Row],[Amount 5]]))</f>
        <v/>
      </c>
      <c r="CT920" t="str">
        <f>IF(Table1[[#This Row],[Ledger 6]]="","","No")</f>
        <v/>
      </c>
      <c r="CU920" t="str">
        <f>IF(Table1[[#This Row],[Ledger 6]]="","",IF(Table1[[#This Row],[Effect 6]]="Dr.","Yes","No"))</f>
        <v/>
      </c>
      <c r="CV920" t="str">
        <f>IF(Table1[[#This Row],[Ledger 6]]="","",Table1[[#This Row],[Ledger 6]])</f>
        <v/>
      </c>
      <c r="CW920" t="str">
        <f>IF(Table1[[#This Row],[Ledger 6]]="","",IF(Table1[[#This Row],[Effect 6]]="Dr.",-Table1[[#This Row],[Amount 6]],Table1[[#This Row],[Amount 6]]))</f>
        <v/>
      </c>
      <c r="CZ920" t="str">
        <f>IF(Table1[[#This Row],[Ledger 7]]="","","No")</f>
        <v/>
      </c>
      <c r="DA920" t="str">
        <f>IF(Table1[[#This Row],[Ledger 7]]="","",IF(Table1[[#This Row],[Effect 7]]="Dr.","Yes","No"))</f>
        <v/>
      </c>
      <c r="DB920" t="str">
        <f>IF(Table1[[#This Row],[Ledger 7]]="","",Table1[[#This Row],[Ledger 7]])</f>
        <v/>
      </c>
      <c r="DC920" t="str">
        <f>IF(Table1[[#This Row],[Ledger 7]]="","",IF(Table1[[#This Row],[Effect 7]]="Dr.",-Table1[[#This Row],[Amount 7]],Table1[[#This Row],[Amount 7]]))</f>
        <v/>
      </c>
      <c r="DF920" t="str">
        <f>IF(Table1[[#This Row],[Ledger 8]]="","","No")</f>
        <v/>
      </c>
      <c r="DG920" t="str">
        <f>IF(Table1[[#This Row],[Ledger 8]]="","",IF(Table1[[#This Row],[Effect 8]]="Dr.","Yes","No"))</f>
        <v/>
      </c>
      <c r="DH920" t="str">
        <f>IF(Table1[[#This Row],[Ledger 8]]="","",Table1[[#This Row],[Ledger 8]])</f>
        <v/>
      </c>
      <c r="DI920" t="str">
        <f>IF(Table1[[#This Row],[Ledger 8]]="","",IF(Table1[[#This Row],[Effect 8]]="Dr.",-Table1[[#This Row],[Amount 8]],Table1[[#This Row],[Amount 8]]))</f>
        <v/>
      </c>
      <c r="DL920" t="str">
        <f>IF(Table1[[#This Row],[Ledger 9]]="","","No")</f>
        <v/>
      </c>
      <c r="DM920" t="str">
        <f>IF(Table1[[#This Row],[Ledger 9]]="","",IF(Table1[[#This Row],[Effect 9]]="Dr.","Yes","No"))</f>
        <v/>
      </c>
      <c r="DN920" t="str">
        <f>IF(Table1[[#This Row],[Ledger 9]]="","",Table1[[#This Row],[Ledger 9]])</f>
        <v/>
      </c>
      <c r="DO920" t="str">
        <f>IF(Table1[[#This Row],[Ledger 9]]="","",IF(Table1[[#This Row],[Effect 9]]="Dr.",-Table1[[#This Row],[Amount 9]],Table1[[#This Row],[Amount 9]]))</f>
        <v/>
      </c>
      <c r="DR920" t="str">
        <f>IF(Table1[[#This Row],[Ledger 10]]="","","No")</f>
        <v/>
      </c>
      <c r="DS920" t="str">
        <f>IF(Table1[[#This Row],[Ledger 10]]="","",IF(Table1[[#This Row],[Effect 10]]="Dr.","Yes","No"))</f>
        <v/>
      </c>
      <c r="DT920" t="str">
        <f>IF(Table1[[#This Row],[Ledger 10]]="","",Table1[[#This Row],[Ledger 10]])</f>
        <v/>
      </c>
      <c r="DU920" t="str">
        <f>IF(Table1[[#This Row],[Ledger 10]]="","",IF(Table1[[#This Row],[Effect 10]]="Dr.",-Table1[[#This Row],[Amount 10]],Table1[[#This Row],[Amount 10]]))</f>
        <v/>
      </c>
      <c r="DX920" t="str">
        <f>IF(Table1[[#This Row],[Ledger 11]]="","","No")</f>
        <v/>
      </c>
      <c r="DY920" t="str">
        <f>IF(Table1[[#This Row],[Ledger 11]]="","",IF(Table1[[#This Row],[Effect 11]]="Dr.","Yes","No"))</f>
        <v/>
      </c>
      <c r="DZ920" t="str">
        <f>IF(Table1[[#This Row],[Ledger 11]]="","",Table1[[#This Row],[Ledger 11]])</f>
        <v/>
      </c>
      <c r="EA920" t="str">
        <f>IF(Table1[[#This Row],[Ledger 11]]="","",IF(Table1[[#This Row],[Effect 11]]="Dr.",-Table1[[#This Row],[Amount 11]],Table1[[#This Row],[Amount 11]]))</f>
        <v/>
      </c>
      <c r="ED920" t="str">
        <f>IF(Table1[[#This Row],[Ledger 12]]="","","No")</f>
        <v/>
      </c>
      <c r="EE920" t="str">
        <f>IF(Table1[[#This Row],[Ledger 12]]="","",IF(Table1[[#This Row],[Effect 12]]="Dr.","Yes","No"))</f>
        <v/>
      </c>
      <c r="EF920" t="str">
        <f>IF(Table1[[#This Row],[Ledger 12]]="","",Table1[[#This Row],[Ledger 12]])</f>
        <v/>
      </c>
      <c r="EG920" t="str">
        <f>IF(Table1[[#This Row],[Ledger 12]]="","",IF(Table1[[#This Row],[Effect 12]]="Dr.",-Table1[[#This Row],[Amount 12]],Table1[[#This Row],[Amount 12]]))</f>
        <v/>
      </c>
      <c r="EJ920" t="str">
        <f>IF(Table1[[#This Row],[Ledger 13]]="","","No")</f>
        <v/>
      </c>
      <c r="EK920" t="str">
        <f>IF(Table1[[#This Row],[Ledger 13]]="","",IF(Table1[[#This Row],[Effect 13]]="Dr.","Yes","No"))</f>
        <v/>
      </c>
      <c r="EL920" t="str">
        <f>IF(Table1[[#This Row],[Ledger 13]]="","",Table1[[#This Row],[Ledger 13]])</f>
        <v/>
      </c>
      <c r="EM920" t="str">
        <f>IF(Table1[[#This Row],[Ledger 13]]="","",IF(Table1[[#This Row],[Effect 13]]="Dr.",-Table1[[#This Row],[Amount 13]],Table1[[#This Row],[Amount 13]]))</f>
        <v/>
      </c>
      <c r="EP920" t="str">
        <f>IF(Table1[[#This Row],[Ledger 14]]="","","No")</f>
        <v/>
      </c>
      <c r="EQ920" t="str">
        <f>IF(Table1[[#This Row],[Ledger 14]]="","",IF(Table1[[#This Row],[Effect 14]]="Dr.","Yes","No"))</f>
        <v/>
      </c>
      <c r="ER920" t="str">
        <f>IF(Table1[[#This Row],[Ledger 14]]="","",Table1[[#This Row],[Ledger 14]])</f>
        <v/>
      </c>
      <c r="ES920" t="str">
        <f>IF(Table1[[#This Row],[Ledger 14]]="","",IF(Table1[[#This Row],[Effect 14]]="Dr.",-Table1[[#This Row],[Amount 14]],Table1[[#This Row],[Amount 14]]))</f>
        <v/>
      </c>
      <c r="EV920" t="str">
        <f>IF(Table1[[#This Row],[Ledger 15]]="","","No")</f>
        <v/>
      </c>
      <c r="EW920" t="str">
        <f>IF(Table1[[#This Row],[Ledger 15]]="","",IF(Table1[[#This Row],[Effect 15]]="Dr.","Yes","No"))</f>
        <v/>
      </c>
      <c r="EX920" t="str">
        <f>IF(Table1[[#This Row],[Ledger 15]]="","",Table1[[#This Row],[Ledger 15]])</f>
        <v/>
      </c>
      <c r="EY920" t="str">
        <f>IF(Table1[[#This Row],[Ledger 15]]="","",IF(Table1[[#This Row],[Effect 15]]="Dr.",-Table1[[#This Row],[Amount 15]],Table1[[#This Row],[Amount 15]]))</f>
        <v/>
      </c>
      <c r="FD92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0">
        <f>IF(Table1[[#This Row],[Date]]="",0,IF(AND(Table1[[#This Row],[Date]]&gt;=$FE$2,Table1[[#This Row],[Date]]&lt;=$FE$3),0,1))</f>
        <v>0</v>
      </c>
      <c r="FF920">
        <f>IF(Table1[[#This Row],[Date]]="",0,IF(TYPE(VLOOKUP(Table1[[#This Row],[Voucher Type]],Table1[[#All],[Voucher Type Master]],1,FALSE))=16,1,0))</f>
        <v>0</v>
      </c>
      <c r="FG920">
        <f>IF(TYPE(IF(Table1[[#This Row],[Date]]="",0,IF(VLOOKUP(Table1[[#This Row],[Voucher Type]],$FY$5:$FZ$13,2,0)=Table1[[#This Row],[Effect 1]],0,1)))=16,1,0)</f>
        <v>0</v>
      </c>
      <c r="FH92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0">
        <f>IF(LEN(Table1[[#This Row],[Ledger 1]])&gt;0,IF(TYPE(VLOOKUP(Table1[[#This Row],[Ledger 1]],GZ:GZ,1,0))=16,1,0),0)</f>
        <v>0</v>
      </c>
      <c r="FJ920">
        <f>IF(LEN(Table1[[#This Row],[Ledger 2]])&gt;0,IF(TYPE(VLOOKUP(Table1[[#This Row],[Ledger 2]],GZ:GZ,1,0))=16,1,0),0)</f>
        <v>0</v>
      </c>
      <c r="FK920">
        <f>IF(LEN(Table1[[#This Row],[Ledger 3]])&gt;0,IF(TYPE(VLOOKUP(Table1[[#This Row],[Ledger 3]],GZ:GZ,1,0))=16,1,0),0)</f>
        <v>0</v>
      </c>
      <c r="FL920">
        <f>IF(LEN(Table1[[#This Row],[Ledger 4]])&gt;0,IF(TYPE(VLOOKUP(Table1[[#This Row],[Ledger 4]],GZ:GZ,1,0))=16,1,0),0)</f>
        <v>0</v>
      </c>
      <c r="FM920">
        <f>IF(LEN(Table1[[#This Row],[Ledger 5]])&gt;0,IF(TYPE(VLOOKUP(Table1[[#This Row],[Ledger 5]],GZ:GZ,1,0))=16,1,0),0)</f>
        <v>0</v>
      </c>
      <c r="FN920">
        <f>IF(LEN(Table1[[#This Row],[Ledger 6]])&gt;0,IF(TYPE(VLOOKUP(Table1[[#This Row],[Ledger 6]],$GZ:$GZ,1,0))=16,1,0),0)</f>
        <v>0</v>
      </c>
      <c r="FO920">
        <f>IF(LEN(Table1[[#This Row],[Ledger 7]])&gt;0,IF(TYPE(VLOOKUP(Table1[[#This Row],[Ledger 7]],$GZ:$GZ,1,0))=16,1,0),0)</f>
        <v>0</v>
      </c>
      <c r="FP920">
        <f>IF(LEN(Table1[[#This Row],[Ledger 8]])&gt;0,IF(TYPE(VLOOKUP(Table1[[#This Row],[Ledger 8]],$GZ:$GZ,1,0))=16,1,0),0)</f>
        <v>0</v>
      </c>
      <c r="FQ920">
        <f>IF(LEN(Table1[[#This Row],[Ledger 9]])&gt;0,IF(TYPE(VLOOKUP(Table1[[#This Row],[Ledger 9]],$GZ:$GZ,1,0))=16,1,0),0)</f>
        <v>0</v>
      </c>
      <c r="FR920">
        <f>IF(LEN(Table1[[#This Row],[Ledger 10]])&gt;0,IF(TYPE(VLOOKUP(Table1[[#This Row],[Ledger 10]],$GZ:$GZ,1,0))=16,1,0),0)</f>
        <v>0</v>
      </c>
      <c r="FS920">
        <f>IF(LEN(Table1[[#This Row],[Ledger 11]])&gt;0,IF(TYPE(VLOOKUP(Table1[[#This Row],[Ledger 11]],$GZ:$GZ,1,0))=16,1,0),0)</f>
        <v>0</v>
      </c>
      <c r="FT920">
        <f>IF(LEN(Table1[[#This Row],[Ledger 12]])&gt;0,IF(TYPE(VLOOKUP(Table1[[#This Row],[Ledger 12]],$GZ:$GZ,1,0))=16,1,0),0)</f>
        <v>0</v>
      </c>
      <c r="FU920">
        <f>IF(LEN(Table1[[#This Row],[Ledger 13]])&gt;0,IF(TYPE(VLOOKUP(Table1[[#This Row],[Ledger 13]],$GZ:$GZ,1,0))=16,1,0),0)</f>
        <v>0</v>
      </c>
      <c r="FV920">
        <f>IF(LEN(Table1[[#This Row],[Ledger 14]])&gt;0,IF(TYPE(VLOOKUP(Table1[[#This Row],[Ledger 14]],$GZ:$GZ,1,0))=16,1,0),0)</f>
        <v>0</v>
      </c>
      <c r="FW920">
        <f>IF(LEN(Table1[[#This Row],[Ledger 15]])&gt;0,IF(TYPE(VLOOKUP(Table1[[#This Row],[Ledger 15]],$GZ:$GZ,1,0))=16,1,0),0)</f>
        <v>0</v>
      </c>
    </row>
    <row r="921" spans="4:179" ht="33" customHeight="1" x14ac:dyDescent="0.45">
      <c r="D921" s="8">
        <f t="shared" si="23"/>
        <v>916</v>
      </c>
      <c r="E921" s="32"/>
      <c r="F921" s="34"/>
      <c r="G921" s="34"/>
      <c r="H921" s="34"/>
      <c r="I921" s="34"/>
      <c r="J921" s="38"/>
      <c r="K921" s="33"/>
      <c r="L921" s="36"/>
      <c r="M921" s="35"/>
      <c r="N921" s="34"/>
      <c r="O921" s="41"/>
      <c r="P921" s="35"/>
      <c r="Q921" s="34"/>
      <c r="R921" s="37"/>
      <c r="S921" s="35"/>
      <c r="T921" s="34"/>
      <c r="U921" s="37"/>
      <c r="V921" s="35"/>
      <c r="W921" s="34"/>
      <c r="X921" s="37"/>
      <c r="Y921" s="35"/>
      <c r="Z921" s="34"/>
      <c r="AA921" s="37"/>
      <c r="AB921" s="35"/>
      <c r="AC921" s="34"/>
      <c r="AD921" s="37"/>
      <c r="AE921" s="35"/>
      <c r="AF921" s="34"/>
      <c r="AG921" s="37"/>
      <c r="AH921" s="35"/>
      <c r="AI921" s="34"/>
      <c r="AJ921" s="37"/>
      <c r="AK921" s="35"/>
      <c r="AL921" s="34"/>
      <c r="AM921" s="37"/>
      <c r="AN921" s="35"/>
      <c r="AO921" s="34"/>
      <c r="AP921" s="37"/>
      <c r="AQ921" s="35"/>
      <c r="AR921" s="34"/>
      <c r="AS921" s="37"/>
      <c r="AT921" s="35"/>
      <c r="AU921" s="34"/>
      <c r="AV921" s="37"/>
      <c r="AW921" s="35"/>
      <c r="AX921" s="34"/>
      <c r="AY921" s="37"/>
      <c r="AZ921" s="35"/>
      <c r="BA921" s="34"/>
      <c r="BB921" s="37"/>
      <c r="BC92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1" s="7"/>
      <c r="BF921" t="str">
        <f>IF(Table1[[#This Row],[Date]]="","","&amp;lt;VOUCHER REMOTEID="&amp;""""&amp;$A$11&amp;$A$13&amp;ROW()&amp;""""&amp;" VCHTYPE="""&amp;F921&amp;""" ACTION="""&amp;"Create"&amp;"""&amp;gt;")</f>
        <v/>
      </c>
      <c r="BG921" t="str">
        <f>IF(Table1[[#This Row],[Date]]="","",TEXT(Table1[[#This Row],[Date]],"yyyymmdd"))</f>
        <v/>
      </c>
      <c r="BH921" t="str">
        <f>Table1[[#This Row],[Date2]]</f>
        <v/>
      </c>
      <c r="BI921" t="str">
        <f>IF(Table1[[#This Row],[Date]]="","",Table1[[#This Row],[Voucher Type]])</f>
        <v/>
      </c>
      <c r="BJ921" t="str">
        <f>IF(Table1[[#This Row],[Ref No / Invoice No]]="","",Table1[[#This Row],[Ref No / Invoice No]])</f>
        <v/>
      </c>
      <c r="BK921" t="str">
        <f>IF(Table1[[#This Row],[Voucher No]]="","",Table1[[#This Row],[Voucher No]])</f>
        <v/>
      </c>
      <c r="BL921" t="str">
        <f>IF(Table1[[#This Row],[Date]]="","",Table1[[#This Row],[Narration]])</f>
        <v/>
      </c>
      <c r="BM921" t="str">
        <f>IF(Table1[[#This Row],[Date]]="","",$A$11&amp;$A$13&amp;ROW())</f>
        <v/>
      </c>
      <c r="BN921" t="str">
        <f>IF(Table1[[#This Row],[Date]]="","",$A$13)</f>
        <v/>
      </c>
      <c r="BP921" t="str">
        <f>IF(Table1[[#This Row],[Ledger 1]]="","","No")</f>
        <v/>
      </c>
      <c r="BQ921" t="str">
        <f>IF(Table1[[#This Row],[Date]]="","",IF(Table1[[#This Row],[Effect 1]]="Dr.","Yes","No"))</f>
        <v/>
      </c>
      <c r="BR921" t="str">
        <f>IF(Table1[[#This Row],[Date]]="","",Table1[[#This Row],[Ledger 1]])</f>
        <v/>
      </c>
      <c r="BS921" t="str">
        <f>IF(Table1[[#This Row],[Date]]="","",IF(Table1[[#This Row],[Effect 1]]="Dr.",-Table1[[#This Row],[Amount 1]],Table1[[#This Row],[Amount 1]]))</f>
        <v/>
      </c>
      <c r="BV921" t="str">
        <f>IF(Table1[[#This Row],[Ledger 2]]="","","No")</f>
        <v/>
      </c>
      <c r="BW921" t="str">
        <f>IF(Table1[[#This Row],[Date]]="","",IF(Table1[[#This Row],[Effect 2]]="Dr.","Yes","No"))</f>
        <v/>
      </c>
      <c r="BX921" t="str">
        <f>IF(Table1[[#This Row],[Date]]="","",Table1[[#This Row],[Ledger 2]])</f>
        <v/>
      </c>
      <c r="BY921" t="str">
        <f>IF(Table1[[#This Row],[Date]]="","",IF(Table1[[#This Row],[Effect 2]]="Dr.",-Table1[[#This Row],[Amount 2]],Table1[[#This Row],[Amount 2]]))</f>
        <v/>
      </c>
      <c r="CB921" t="str">
        <f>IF(Table1[[#This Row],[Ledger 3]]="","","No")</f>
        <v/>
      </c>
      <c r="CC921" t="str">
        <f>IF(Table1[[#This Row],[Ledger 3]]="","",IF(Table1[[#This Row],[Effect 3]]="Dr.","Yes","No"))</f>
        <v/>
      </c>
      <c r="CD921" t="str">
        <f>IF(Table1[[#This Row],[Ledger 3]]="","",Table1[[#This Row],[Ledger 3]])</f>
        <v/>
      </c>
      <c r="CE921" t="str">
        <f>IF(Table1[[#This Row],[Ledger 3]]="","",IF(Table1[[#This Row],[Effect 3]]="Dr.",-Table1[[#This Row],[Amount 3]],Table1[[#This Row],[Amount 3]]))</f>
        <v/>
      </c>
      <c r="CH921" t="str">
        <f>IF(Table1[[#This Row],[Ledger 4]]="","","No")</f>
        <v/>
      </c>
      <c r="CI921" t="str">
        <f>IF(Table1[[#This Row],[Ledger 4]]="","",IF(Table1[[#This Row],[Effect 4]]="Dr.","Yes","No"))</f>
        <v/>
      </c>
      <c r="CJ921" t="str">
        <f>IF(Table1[[#This Row],[Ledger 4]]="","",Table1[[#This Row],[Ledger 4]])</f>
        <v/>
      </c>
      <c r="CK921" t="str">
        <f>IF(Table1[[#This Row],[Ledger 4]]="","",IF(Table1[[#This Row],[Effect 4]]="Dr.",-Table1[[#This Row],[Amount 4]],Table1[[#This Row],[Amount 4]]))</f>
        <v/>
      </c>
      <c r="CN921" t="str">
        <f>IF(Table1[[#This Row],[Ledger 5]]="","","No")</f>
        <v/>
      </c>
      <c r="CO921" t="str">
        <f>IF(Table1[[#This Row],[Ledger 5]]="","",IF(Table1[[#This Row],[Effect 5]]="Dr.","Yes","No"))</f>
        <v/>
      </c>
      <c r="CP921" t="str">
        <f>IF(Table1[[#This Row],[Ledger 5]]="","",Table1[[#This Row],[Ledger 5]])</f>
        <v/>
      </c>
      <c r="CQ921" t="str">
        <f>IF(Table1[[#This Row],[Ledger 5]]="","",IF(Table1[[#This Row],[Effect 5]]="Dr.",-Table1[[#This Row],[Amount 5]],Table1[[#This Row],[Amount 5]]))</f>
        <v/>
      </c>
      <c r="CT921" t="str">
        <f>IF(Table1[[#This Row],[Ledger 6]]="","","No")</f>
        <v/>
      </c>
      <c r="CU921" t="str">
        <f>IF(Table1[[#This Row],[Ledger 6]]="","",IF(Table1[[#This Row],[Effect 6]]="Dr.","Yes","No"))</f>
        <v/>
      </c>
      <c r="CV921" t="str">
        <f>IF(Table1[[#This Row],[Ledger 6]]="","",Table1[[#This Row],[Ledger 6]])</f>
        <v/>
      </c>
      <c r="CW921" t="str">
        <f>IF(Table1[[#This Row],[Ledger 6]]="","",IF(Table1[[#This Row],[Effect 6]]="Dr.",-Table1[[#This Row],[Amount 6]],Table1[[#This Row],[Amount 6]]))</f>
        <v/>
      </c>
      <c r="CZ921" t="str">
        <f>IF(Table1[[#This Row],[Ledger 7]]="","","No")</f>
        <v/>
      </c>
      <c r="DA921" t="str">
        <f>IF(Table1[[#This Row],[Ledger 7]]="","",IF(Table1[[#This Row],[Effect 7]]="Dr.","Yes","No"))</f>
        <v/>
      </c>
      <c r="DB921" t="str">
        <f>IF(Table1[[#This Row],[Ledger 7]]="","",Table1[[#This Row],[Ledger 7]])</f>
        <v/>
      </c>
      <c r="DC921" t="str">
        <f>IF(Table1[[#This Row],[Ledger 7]]="","",IF(Table1[[#This Row],[Effect 7]]="Dr.",-Table1[[#This Row],[Amount 7]],Table1[[#This Row],[Amount 7]]))</f>
        <v/>
      </c>
      <c r="DF921" t="str">
        <f>IF(Table1[[#This Row],[Ledger 8]]="","","No")</f>
        <v/>
      </c>
      <c r="DG921" t="str">
        <f>IF(Table1[[#This Row],[Ledger 8]]="","",IF(Table1[[#This Row],[Effect 8]]="Dr.","Yes","No"))</f>
        <v/>
      </c>
      <c r="DH921" t="str">
        <f>IF(Table1[[#This Row],[Ledger 8]]="","",Table1[[#This Row],[Ledger 8]])</f>
        <v/>
      </c>
      <c r="DI921" t="str">
        <f>IF(Table1[[#This Row],[Ledger 8]]="","",IF(Table1[[#This Row],[Effect 8]]="Dr.",-Table1[[#This Row],[Amount 8]],Table1[[#This Row],[Amount 8]]))</f>
        <v/>
      </c>
      <c r="DL921" t="str">
        <f>IF(Table1[[#This Row],[Ledger 9]]="","","No")</f>
        <v/>
      </c>
      <c r="DM921" t="str">
        <f>IF(Table1[[#This Row],[Ledger 9]]="","",IF(Table1[[#This Row],[Effect 9]]="Dr.","Yes","No"))</f>
        <v/>
      </c>
      <c r="DN921" t="str">
        <f>IF(Table1[[#This Row],[Ledger 9]]="","",Table1[[#This Row],[Ledger 9]])</f>
        <v/>
      </c>
      <c r="DO921" t="str">
        <f>IF(Table1[[#This Row],[Ledger 9]]="","",IF(Table1[[#This Row],[Effect 9]]="Dr.",-Table1[[#This Row],[Amount 9]],Table1[[#This Row],[Amount 9]]))</f>
        <v/>
      </c>
      <c r="DR921" t="str">
        <f>IF(Table1[[#This Row],[Ledger 10]]="","","No")</f>
        <v/>
      </c>
      <c r="DS921" t="str">
        <f>IF(Table1[[#This Row],[Ledger 10]]="","",IF(Table1[[#This Row],[Effect 10]]="Dr.","Yes","No"))</f>
        <v/>
      </c>
      <c r="DT921" t="str">
        <f>IF(Table1[[#This Row],[Ledger 10]]="","",Table1[[#This Row],[Ledger 10]])</f>
        <v/>
      </c>
      <c r="DU921" t="str">
        <f>IF(Table1[[#This Row],[Ledger 10]]="","",IF(Table1[[#This Row],[Effect 10]]="Dr.",-Table1[[#This Row],[Amount 10]],Table1[[#This Row],[Amount 10]]))</f>
        <v/>
      </c>
      <c r="DX921" t="str">
        <f>IF(Table1[[#This Row],[Ledger 11]]="","","No")</f>
        <v/>
      </c>
      <c r="DY921" t="str">
        <f>IF(Table1[[#This Row],[Ledger 11]]="","",IF(Table1[[#This Row],[Effect 11]]="Dr.","Yes","No"))</f>
        <v/>
      </c>
      <c r="DZ921" t="str">
        <f>IF(Table1[[#This Row],[Ledger 11]]="","",Table1[[#This Row],[Ledger 11]])</f>
        <v/>
      </c>
      <c r="EA921" t="str">
        <f>IF(Table1[[#This Row],[Ledger 11]]="","",IF(Table1[[#This Row],[Effect 11]]="Dr.",-Table1[[#This Row],[Amount 11]],Table1[[#This Row],[Amount 11]]))</f>
        <v/>
      </c>
      <c r="ED921" t="str">
        <f>IF(Table1[[#This Row],[Ledger 12]]="","","No")</f>
        <v/>
      </c>
      <c r="EE921" t="str">
        <f>IF(Table1[[#This Row],[Ledger 12]]="","",IF(Table1[[#This Row],[Effect 12]]="Dr.","Yes","No"))</f>
        <v/>
      </c>
      <c r="EF921" t="str">
        <f>IF(Table1[[#This Row],[Ledger 12]]="","",Table1[[#This Row],[Ledger 12]])</f>
        <v/>
      </c>
      <c r="EG921" t="str">
        <f>IF(Table1[[#This Row],[Ledger 12]]="","",IF(Table1[[#This Row],[Effect 12]]="Dr.",-Table1[[#This Row],[Amount 12]],Table1[[#This Row],[Amount 12]]))</f>
        <v/>
      </c>
      <c r="EJ921" t="str">
        <f>IF(Table1[[#This Row],[Ledger 13]]="","","No")</f>
        <v/>
      </c>
      <c r="EK921" t="str">
        <f>IF(Table1[[#This Row],[Ledger 13]]="","",IF(Table1[[#This Row],[Effect 13]]="Dr.","Yes","No"))</f>
        <v/>
      </c>
      <c r="EL921" t="str">
        <f>IF(Table1[[#This Row],[Ledger 13]]="","",Table1[[#This Row],[Ledger 13]])</f>
        <v/>
      </c>
      <c r="EM921" t="str">
        <f>IF(Table1[[#This Row],[Ledger 13]]="","",IF(Table1[[#This Row],[Effect 13]]="Dr.",-Table1[[#This Row],[Amount 13]],Table1[[#This Row],[Amount 13]]))</f>
        <v/>
      </c>
      <c r="EP921" t="str">
        <f>IF(Table1[[#This Row],[Ledger 14]]="","","No")</f>
        <v/>
      </c>
      <c r="EQ921" t="str">
        <f>IF(Table1[[#This Row],[Ledger 14]]="","",IF(Table1[[#This Row],[Effect 14]]="Dr.","Yes","No"))</f>
        <v/>
      </c>
      <c r="ER921" t="str">
        <f>IF(Table1[[#This Row],[Ledger 14]]="","",Table1[[#This Row],[Ledger 14]])</f>
        <v/>
      </c>
      <c r="ES921" t="str">
        <f>IF(Table1[[#This Row],[Ledger 14]]="","",IF(Table1[[#This Row],[Effect 14]]="Dr.",-Table1[[#This Row],[Amount 14]],Table1[[#This Row],[Amount 14]]))</f>
        <v/>
      </c>
      <c r="EV921" t="str">
        <f>IF(Table1[[#This Row],[Ledger 15]]="","","No")</f>
        <v/>
      </c>
      <c r="EW921" t="str">
        <f>IF(Table1[[#This Row],[Ledger 15]]="","",IF(Table1[[#This Row],[Effect 15]]="Dr.","Yes","No"))</f>
        <v/>
      </c>
      <c r="EX921" t="str">
        <f>IF(Table1[[#This Row],[Ledger 15]]="","",Table1[[#This Row],[Ledger 15]])</f>
        <v/>
      </c>
      <c r="EY921" t="str">
        <f>IF(Table1[[#This Row],[Ledger 15]]="","",IF(Table1[[#This Row],[Effect 15]]="Dr.",-Table1[[#This Row],[Amount 15]],Table1[[#This Row],[Amount 15]]))</f>
        <v/>
      </c>
      <c r="FD92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1">
        <f>IF(Table1[[#This Row],[Date]]="",0,IF(AND(Table1[[#This Row],[Date]]&gt;=$FE$2,Table1[[#This Row],[Date]]&lt;=$FE$3),0,1))</f>
        <v>0</v>
      </c>
      <c r="FF921">
        <f>IF(Table1[[#This Row],[Date]]="",0,IF(TYPE(VLOOKUP(Table1[[#This Row],[Voucher Type]],Table1[[#All],[Voucher Type Master]],1,FALSE))=16,1,0))</f>
        <v>0</v>
      </c>
      <c r="FG921">
        <f>IF(TYPE(IF(Table1[[#This Row],[Date]]="",0,IF(VLOOKUP(Table1[[#This Row],[Voucher Type]],$FY$5:$FZ$13,2,0)=Table1[[#This Row],[Effect 1]],0,1)))=16,1,0)</f>
        <v>0</v>
      </c>
      <c r="FH92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1">
        <f>IF(LEN(Table1[[#This Row],[Ledger 1]])&gt;0,IF(TYPE(VLOOKUP(Table1[[#This Row],[Ledger 1]],GZ:GZ,1,0))=16,1,0),0)</f>
        <v>0</v>
      </c>
      <c r="FJ921">
        <f>IF(LEN(Table1[[#This Row],[Ledger 2]])&gt;0,IF(TYPE(VLOOKUP(Table1[[#This Row],[Ledger 2]],GZ:GZ,1,0))=16,1,0),0)</f>
        <v>0</v>
      </c>
      <c r="FK921">
        <f>IF(LEN(Table1[[#This Row],[Ledger 3]])&gt;0,IF(TYPE(VLOOKUP(Table1[[#This Row],[Ledger 3]],GZ:GZ,1,0))=16,1,0),0)</f>
        <v>0</v>
      </c>
      <c r="FL921">
        <f>IF(LEN(Table1[[#This Row],[Ledger 4]])&gt;0,IF(TYPE(VLOOKUP(Table1[[#This Row],[Ledger 4]],GZ:GZ,1,0))=16,1,0),0)</f>
        <v>0</v>
      </c>
      <c r="FM921">
        <f>IF(LEN(Table1[[#This Row],[Ledger 5]])&gt;0,IF(TYPE(VLOOKUP(Table1[[#This Row],[Ledger 5]],GZ:GZ,1,0))=16,1,0),0)</f>
        <v>0</v>
      </c>
      <c r="FN921">
        <f>IF(LEN(Table1[[#This Row],[Ledger 6]])&gt;0,IF(TYPE(VLOOKUP(Table1[[#This Row],[Ledger 6]],$GZ:$GZ,1,0))=16,1,0),0)</f>
        <v>0</v>
      </c>
      <c r="FO921">
        <f>IF(LEN(Table1[[#This Row],[Ledger 7]])&gt;0,IF(TYPE(VLOOKUP(Table1[[#This Row],[Ledger 7]],$GZ:$GZ,1,0))=16,1,0),0)</f>
        <v>0</v>
      </c>
      <c r="FP921">
        <f>IF(LEN(Table1[[#This Row],[Ledger 8]])&gt;0,IF(TYPE(VLOOKUP(Table1[[#This Row],[Ledger 8]],$GZ:$GZ,1,0))=16,1,0),0)</f>
        <v>0</v>
      </c>
      <c r="FQ921">
        <f>IF(LEN(Table1[[#This Row],[Ledger 9]])&gt;0,IF(TYPE(VLOOKUP(Table1[[#This Row],[Ledger 9]],$GZ:$GZ,1,0))=16,1,0),0)</f>
        <v>0</v>
      </c>
      <c r="FR921">
        <f>IF(LEN(Table1[[#This Row],[Ledger 10]])&gt;0,IF(TYPE(VLOOKUP(Table1[[#This Row],[Ledger 10]],$GZ:$GZ,1,0))=16,1,0),0)</f>
        <v>0</v>
      </c>
      <c r="FS921">
        <f>IF(LEN(Table1[[#This Row],[Ledger 11]])&gt;0,IF(TYPE(VLOOKUP(Table1[[#This Row],[Ledger 11]],$GZ:$GZ,1,0))=16,1,0),0)</f>
        <v>0</v>
      </c>
      <c r="FT921">
        <f>IF(LEN(Table1[[#This Row],[Ledger 12]])&gt;0,IF(TYPE(VLOOKUP(Table1[[#This Row],[Ledger 12]],$GZ:$GZ,1,0))=16,1,0),0)</f>
        <v>0</v>
      </c>
      <c r="FU921">
        <f>IF(LEN(Table1[[#This Row],[Ledger 13]])&gt;0,IF(TYPE(VLOOKUP(Table1[[#This Row],[Ledger 13]],$GZ:$GZ,1,0))=16,1,0),0)</f>
        <v>0</v>
      </c>
      <c r="FV921">
        <f>IF(LEN(Table1[[#This Row],[Ledger 14]])&gt;0,IF(TYPE(VLOOKUP(Table1[[#This Row],[Ledger 14]],$GZ:$GZ,1,0))=16,1,0),0)</f>
        <v>0</v>
      </c>
      <c r="FW921">
        <f>IF(LEN(Table1[[#This Row],[Ledger 15]])&gt;0,IF(TYPE(VLOOKUP(Table1[[#This Row],[Ledger 15]],$GZ:$GZ,1,0))=16,1,0),0)</f>
        <v>0</v>
      </c>
    </row>
    <row r="922" spans="4:179" ht="33" customHeight="1" x14ac:dyDescent="0.45">
      <c r="D922" s="8">
        <f t="shared" si="23"/>
        <v>917</v>
      </c>
      <c r="E922" s="32"/>
      <c r="F922" s="34"/>
      <c r="G922" s="34"/>
      <c r="H922" s="34"/>
      <c r="I922" s="34"/>
      <c r="J922" s="38"/>
      <c r="K922" s="33"/>
      <c r="L922" s="36"/>
      <c r="M922" s="35"/>
      <c r="N922" s="34"/>
      <c r="O922" s="41"/>
      <c r="P922" s="35"/>
      <c r="Q922" s="34"/>
      <c r="R922" s="37"/>
      <c r="S922" s="35"/>
      <c r="T922" s="34"/>
      <c r="U922" s="37"/>
      <c r="V922" s="35"/>
      <c r="W922" s="34"/>
      <c r="X922" s="37"/>
      <c r="Y922" s="35"/>
      <c r="Z922" s="34"/>
      <c r="AA922" s="37"/>
      <c r="AB922" s="35"/>
      <c r="AC922" s="34"/>
      <c r="AD922" s="37"/>
      <c r="AE922" s="35"/>
      <c r="AF922" s="34"/>
      <c r="AG922" s="37"/>
      <c r="AH922" s="35"/>
      <c r="AI922" s="34"/>
      <c r="AJ922" s="37"/>
      <c r="AK922" s="35"/>
      <c r="AL922" s="34"/>
      <c r="AM922" s="37"/>
      <c r="AN922" s="35"/>
      <c r="AO922" s="34"/>
      <c r="AP922" s="37"/>
      <c r="AQ922" s="35"/>
      <c r="AR922" s="34"/>
      <c r="AS922" s="37"/>
      <c r="AT922" s="35"/>
      <c r="AU922" s="34"/>
      <c r="AV922" s="37"/>
      <c r="AW922" s="35"/>
      <c r="AX922" s="34"/>
      <c r="AY922" s="37"/>
      <c r="AZ922" s="35"/>
      <c r="BA922" s="34"/>
      <c r="BB922" s="37"/>
      <c r="BC92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2" s="7"/>
      <c r="BF922" t="str">
        <f>IF(Table1[[#This Row],[Date]]="","","&amp;lt;VOUCHER REMOTEID="&amp;""""&amp;$A$11&amp;$A$13&amp;ROW()&amp;""""&amp;" VCHTYPE="""&amp;F922&amp;""" ACTION="""&amp;"Create"&amp;"""&amp;gt;")</f>
        <v/>
      </c>
      <c r="BG922" t="str">
        <f>IF(Table1[[#This Row],[Date]]="","",TEXT(Table1[[#This Row],[Date]],"yyyymmdd"))</f>
        <v/>
      </c>
      <c r="BH922" t="str">
        <f>Table1[[#This Row],[Date2]]</f>
        <v/>
      </c>
      <c r="BI922" t="str">
        <f>IF(Table1[[#This Row],[Date]]="","",Table1[[#This Row],[Voucher Type]])</f>
        <v/>
      </c>
      <c r="BJ922" t="str">
        <f>IF(Table1[[#This Row],[Ref No / Invoice No]]="","",Table1[[#This Row],[Ref No / Invoice No]])</f>
        <v/>
      </c>
      <c r="BK922" t="str">
        <f>IF(Table1[[#This Row],[Voucher No]]="","",Table1[[#This Row],[Voucher No]])</f>
        <v/>
      </c>
      <c r="BL922" t="str">
        <f>IF(Table1[[#This Row],[Date]]="","",Table1[[#This Row],[Narration]])</f>
        <v/>
      </c>
      <c r="BM922" t="str">
        <f>IF(Table1[[#This Row],[Date]]="","",$A$11&amp;$A$13&amp;ROW())</f>
        <v/>
      </c>
      <c r="BN922" t="str">
        <f>IF(Table1[[#This Row],[Date]]="","",$A$13)</f>
        <v/>
      </c>
      <c r="BP922" t="str">
        <f>IF(Table1[[#This Row],[Ledger 1]]="","","No")</f>
        <v/>
      </c>
      <c r="BQ922" t="str">
        <f>IF(Table1[[#This Row],[Date]]="","",IF(Table1[[#This Row],[Effect 1]]="Dr.","Yes","No"))</f>
        <v/>
      </c>
      <c r="BR922" t="str">
        <f>IF(Table1[[#This Row],[Date]]="","",Table1[[#This Row],[Ledger 1]])</f>
        <v/>
      </c>
      <c r="BS922" t="str">
        <f>IF(Table1[[#This Row],[Date]]="","",IF(Table1[[#This Row],[Effect 1]]="Dr.",-Table1[[#This Row],[Amount 1]],Table1[[#This Row],[Amount 1]]))</f>
        <v/>
      </c>
      <c r="BV922" t="str">
        <f>IF(Table1[[#This Row],[Ledger 2]]="","","No")</f>
        <v/>
      </c>
      <c r="BW922" t="str">
        <f>IF(Table1[[#This Row],[Date]]="","",IF(Table1[[#This Row],[Effect 2]]="Dr.","Yes","No"))</f>
        <v/>
      </c>
      <c r="BX922" t="str">
        <f>IF(Table1[[#This Row],[Date]]="","",Table1[[#This Row],[Ledger 2]])</f>
        <v/>
      </c>
      <c r="BY922" t="str">
        <f>IF(Table1[[#This Row],[Date]]="","",IF(Table1[[#This Row],[Effect 2]]="Dr.",-Table1[[#This Row],[Amount 2]],Table1[[#This Row],[Amount 2]]))</f>
        <v/>
      </c>
      <c r="CB922" t="str">
        <f>IF(Table1[[#This Row],[Ledger 3]]="","","No")</f>
        <v/>
      </c>
      <c r="CC922" t="str">
        <f>IF(Table1[[#This Row],[Ledger 3]]="","",IF(Table1[[#This Row],[Effect 3]]="Dr.","Yes","No"))</f>
        <v/>
      </c>
      <c r="CD922" t="str">
        <f>IF(Table1[[#This Row],[Ledger 3]]="","",Table1[[#This Row],[Ledger 3]])</f>
        <v/>
      </c>
      <c r="CE922" t="str">
        <f>IF(Table1[[#This Row],[Ledger 3]]="","",IF(Table1[[#This Row],[Effect 3]]="Dr.",-Table1[[#This Row],[Amount 3]],Table1[[#This Row],[Amount 3]]))</f>
        <v/>
      </c>
      <c r="CH922" t="str">
        <f>IF(Table1[[#This Row],[Ledger 4]]="","","No")</f>
        <v/>
      </c>
      <c r="CI922" t="str">
        <f>IF(Table1[[#This Row],[Ledger 4]]="","",IF(Table1[[#This Row],[Effect 4]]="Dr.","Yes","No"))</f>
        <v/>
      </c>
      <c r="CJ922" t="str">
        <f>IF(Table1[[#This Row],[Ledger 4]]="","",Table1[[#This Row],[Ledger 4]])</f>
        <v/>
      </c>
      <c r="CK922" t="str">
        <f>IF(Table1[[#This Row],[Ledger 4]]="","",IF(Table1[[#This Row],[Effect 4]]="Dr.",-Table1[[#This Row],[Amount 4]],Table1[[#This Row],[Amount 4]]))</f>
        <v/>
      </c>
      <c r="CN922" t="str">
        <f>IF(Table1[[#This Row],[Ledger 5]]="","","No")</f>
        <v/>
      </c>
      <c r="CO922" t="str">
        <f>IF(Table1[[#This Row],[Ledger 5]]="","",IF(Table1[[#This Row],[Effect 5]]="Dr.","Yes","No"))</f>
        <v/>
      </c>
      <c r="CP922" t="str">
        <f>IF(Table1[[#This Row],[Ledger 5]]="","",Table1[[#This Row],[Ledger 5]])</f>
        <v/>
      </c>
      <c r="CQ922" t="str">
        <f>IF(Table1[[#This Row],[Ledger 5]]="","",IF(Table1[[#This Row],[Effect 5]]="Dr.",-Table1[[#This Row],[Amount 5]],Table1[[#This Row],[Amount 5]]))</f>
        <v/>
      </c>
      <c r="CT922" t="str">
        <f>IF(Table1[[#This Row],[Ledger 6]]="","","No")</f>
        <v/>
      </c>
      <c r="CU922" t="str">
        <f>IF(Table1[[#This Row],[Ledger 6]]="","",IF(Table1[[#This Row],[Effect 6]]="Dr.","Yes","No"))</f>
        <v/>
      </c>
      <c r="CV922" t="str">
        <f>IF(Table1[[#This Row],[Ledger 6]]="","",Table1[[#This Row],[Ledger 6]])</f>
        <v/>
      </c>
      <c r="CW922" t="str">
        <f>IF(Table1[[#This Row],[Ledger 6]]="","",IF(Table1[[#This Row],[Effect 6]]="Dr.",-Table1[[#This Row],[Amount 6]],Table1[[#This Row],[Amount 6]]))</f>
        <v/>
      </c>
      <c r="CZ922" t="str">
        <f>IF(Table1[[#This Row],[Ledger 7]]="","","No")</f>
        <v/>
      </c>
      <c r="DA922" t="str">
        <f>IF(Table1[[#This Row],[Ledger 7]]="","",IF(Table1[[#This Row],[Effect 7]]="Dr.","Yes","No"))</f>
        <v/>
      </c>
      <c r="DB922" t="str">
        <f>IF(Table1[[#This Row],[Ledger 7]]="","",Table1[[#This Row],[Ledger 7]])</f>
        <v/>
      </c>
      <c r="DC922" t="str">
        <f>IF(Table1[[#This Row],[Ledger 7]]="","",IF(Table1[[#This Row],[Effect 7]]="Dr.",-Table1[[#This Row],[Amount 7]],Table1[[#This Row],[Amount 7]]))</f>
        <v/>
      </c>
      <c r="DF922" t="str">
        <f>IF(Table1[[#This Row],[Ledger 8]]="","","No")</f>
        <v/>
      </c>
      <c r="DG922" t="str">
        <f>IF(Table1[[#This Row],[Ledger 8]]="","",IF(Table1[[#This Row],[Effect 8]]="Dr.","Yes","No"))</f>
        <v/>
      </c>
      <c r="DH922" t="str">
        <f>IF(Table1[[#This Row],[Ledger 8]]="","",Table1[[#This Row],[Ledger 8]])</f>
        <v/>
      </c>
      <c r="DI922" t="str">
        <f>IF(Table1[[#This Row],[Ledger 8]]="","",IF(Table1[[#This Row],[Effect 8]]="Dr.",-Table1[[#This Row],[Amount 8]],Table1[[#This Row],[Amount 8]]))</f>
        <v/>
      </c>
      <c r="DL922" t="str">
        <f>IF(Table1[[#This Row],[Ledger 9]]="","","No")</f>
        <v/>
      </c>
      <c r="DM922" t="str">
        <f>IF(Table1[[#This Row],[Ledger 9]]="","",IF(Table1[[#This Row],[Effect 9]]="Dr.","Yes","No"))</f>
        <v/>
      </c>
      <c r="DN922" t="str">
        <f>IF(Table1[[#This Row],[Ledger 9]]="","",Table1[[#This Row],[Ledger 9]])</f>
        <v/>
      </c>
      <c r="DO922" t="str">
        <f>IF(Table1[[#This Row],[Ledger 9]]="","",IF(Table1[[#This Row],[Effect 9]]="Dr.",-Table1[[#This Row],[Amount 9]],Table1[[#This Row],[Amount 9]]))</f>
        <v/>
      </c>
      <c r="DR922" t="str">
        <f>IF(Table1[[#This Row],[Ledger 10]]="","","No")</f>
        <v/>
      </c>
      <c r="DS922" t="str">
        <f>IF(Table1[[#This Row],[Ledger 10]]="","",IF(Table1[[#This Row],[Effect 10]]="Dr.","Yes","No"))</f>
        <v/>
      </c>
      <c r="DT922" t="str">
        <f>IF(Table1[[#This Row],[Ledger 10]]="","",Table1[[#This Row],[Ledger 10]])</f>
        <v/>
      </c>
      <c r="DU922" t="str">
        <f>IF(Table1[[#This Row],[Ledger 10]]="","",IF(Table1[[#This Row],[Effect 10]]="Dr.",-Table1[[#This Row],[Amount 10]],Table1[[#This Row],[Amount 10]]))</f>
        <v/>
      </c>
      <c r="DX922" t="str">
        <f>IF(Table1[[#This Row],[Ledger 11]]="","","No")</f>
        <v/>
      </c>
      <c r="DY922" t="str">
        <f>IF(Table1[[#This Row],[Ledger 11]]="","",IF(Table1[[#This Row],[Effect 11]]="Dr.","Yes","No"))</f>
        <v/>
      </c>
      <c r="DZ922" t="str">
        <f>IF(Table1[[#This Row],[Ledger 11]]="","",Table1[[#This Row],[Ledger 11]])</f>
        <v/>
      </c>
      <c r="EA922" t="str">
        <f>IF(Table1[[#This Row],[Ledger 11]]="","",IF(Table1[[#This Row],[Effect 11]]="Dr.",-Table1[[#This Row],[Amount 11]],Table1[[#This Row],[Amount 11]]))</f>
        <v/>
      </c>
      <c r="ED922" t="str">
        <f>IF(Table1[[#This Row],[Ledger 12]]="","","No")</f>
        <v/>
      </c>
      <c r="EE922" t="str">
        <f>IF(Table1[[#This Row],[Ledger 12]]="","",IF(Table1[[#This Row],[Effect 12]]="Dr.","Yes","No"))</f>
        <v/>
      </c>
      <c r="EF922" t="str">
        <f>IF(Table1[[#This Row],[Ledger 12]]="","",Table1[[#This Row],[Ledger 12]])</f>
        <v/>
      </c>
      <c r="EG922" t="str">
        <f>IF(Table1[[#This Row],[Ledger 12]]="","",IF(Table1[[#This Row],[Effect 12]]="Dr.",-Table1[[#This Row],[Amount 12]],Table1[[#This Row],[Amount 12]]))</f>
        <v/>
      </c>
      <c r="EJ922" t="str">
        <f>IF(Table1[[#This Row],[Ledger 13]]="","","No")</f>
        <v/>
      </c>
      <c r="EK922" t="str">
        <f>IF(Table1[[#This Row],[Ledger 13]]="","",IF(Table1[[#This Row],[Effect 13]]="Dr.","Yes","No"))</f>
        <v/>
      </c>
      <c r="EL922" t="str">
        <f>IF(Table1[[#This Row],[Ledger 13]]="","",Table1[[#This Row],[Ledger 13]])</f>
        <v/>
      </c>
      <c r="EM922" t="str">
        <f>IF(Table1[[#This Row],[Ledger 13]]="","",IF(Table1[[#This Row],[Effect 13]]="Dr.",-Table1[[#This Row],[Amount 13]],Table1[[#This Row],[Amount 13]]))</f>
        <v/>
      </c>
      <c r="EP922" t="str">
        <f>IF(Table1[[#This Row],[Ledger 14]]="","","No")</f>
        <v/>
      </c>
      <c r="EQ922" t="str">
        <f>IF(Table1[[#This Row],[Ledger 14]]="","",IF(Table1[[#This Row],[Effect 14]]="Dr.","Yes","No"))</f>
        <v/>
      </c>
      <c r="ER922" t="str">
        <f>IF(Table1[[#This Row],[Ledger 14]]="","",Table1[[#This Row],[Ledger 14]])</f>
        <v/>
      </c>
      <c r="ES922" t="str">
        <f>IF(Table1[[#This Row],[Ledger 14]]="","",IF(Table1[[#This Row],[Effect 14]]="Dr.",-Table1[[#This Row],[Amount 14]],Table1[[#This Row],[Amount 14]]))</f>
        <v/>
      </c>
      <c r="EV922" t="str">
        <f>IF(Table1[[#This Row],[Ledger 15]]="","","No")</f>
        <v/>
      </c>
      <c r="EW922" t="str">
        <f>IF(Table1[[#This Row],[Ledger 15]]="","",IF(Table1[[#This Row],[Effect 15]]="Dr.","Yes","No"))</f>
        <v/>
      </c>
      <c r="EX922" t="str">
        <f>IF(Table1[[#This Row],[Ledger 15]]="","",Table1[[#This Row],[Ledger 15]])</f>
        <v/>
      </c>
      <c r="EY922" t="str">
        <f>IF(Table1[[#This Row],[Ledger 15]]="","",IF(Table1[[#This Row],[Effect 15]]="Dr.",-Table1[[#This Row],[Amount 15]],Table1[[#This Row],[Amount 15]]))</f>
        <v/>
      </c>
      <c r="FD92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2">
        <f>IF(Table1[[#This Row],[Date]]="",0,IF(AND(Table1[[#This Row],[Date]]&gt;=$FE$2,Table1[[#This Row],[Date]]&lt;=$FE$3),0,1))</f>
        <v>0</v>
      </c>
      <c r="FF922">
        <f>IF(Table1[[#This Row],[Date]]="",0,IF(TYPE(VLOOKUP(Table1[[#This Row],[Voucher Type]],Table1[[#All],[Voucher Type Master]],1,FALSE))=16,1,0))</f>
        <v>0</v>
      </c>
      <c r="FG922">
        <f>IF(TYPE(IF(Table1[[#This Row],[Date]]="",0,IF(VLOOKUP(Table1[[#This Row],[Voucher Type]],$FY$5:$FZ$13,2,0)=Table1[[#This Row],[Effect 1]],0,1)))=16,1,0)</f>
        <v>0</v>
      </c>
      <c r="FH92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2">
        <f>IF(LEN(Table1[[#This Row],[Ledger 1]])&gt;0,IF(TYPE(VLOOKUP(Table1[[#This Row],[Ledger 1]],GZ:GZ,1,0))=16,1,0),0)</f>
        <v>0</v>
      </c>
      <c r="FJ922">
        <f>IF(LEN(Table1[[#This Row],[Ledger 2]])&gt;0,IF(TYPE(VLOOKUP(Table1[[#This Row],[Ledger 2]],GZ:GZ,1,0))=16,1,0),0)</f>
        <v>0</v>
      </c>
      <c r="FK922">
        <f>IF(LEN(Table1[[#This Row],[Ledger 3]])&gt;0,IF(TYPE(VLOOKUP(Table1[[#This Row],[Ledger 3]],GZ:GZ,1,0))=16,1,0),0)</f>
        <v>0</v>
      </c>
      <c r="FL922">
        <f>IF(LEN(Table1[[#This Row],[Ledger 4]])&gt;0,IF(TYPE(VLOOKUP(Table1[[#This Row],[Ledger 4]],GZ:GZ,1,0))=16,1,0),0)</f>
        <v>0</v>
      </c>
      <c r="FM922">
        <f>IF(LEN(Table1[[#This Row],[Ledger 5]])&gt;0,IF(TYPE(VLOOKUP(Table1[[#This Row],[Ledger 5]],GZ:GZ,1,0))=16,1,0),0)</f>
        <v>0</v>
      </c>
      <c r="FN922">
        <f>IF(LEN(Table1[[#This Row],[Ledger 6]])&gt;0,IF(TYPE(VLOOKUP(Table1[[#This Row],[Ledger 6]],$GZ:$GZ,1,0))=16,1,0),0)</f>
        <v>0</v>
      </c>
      <c r="FO922">
        <f>IF(LEN(Table1[[#This Row],[Ledger 7]])&gt;0,IF(TYPE(VLOOKUP(Table1[[#This Row],[Ledger 7]],$GZ:$GZ,1,0))=16,1,0),0)</f>
        <v>0</v>
      </c>
      <c r="FP922">
        <f>IF(LEN(Table1[[#This Row],[Ledger 8]])&gt;0,IF(TYPE(VLOOKUP(Table1[[#This Row],[Ledger 8]],$GZ:$GZ,1,0))=16,1,0),0)</f>
        <v>0</v>
      </c>
      <c r="FQ922">
        <f>IF(LEN(Table1[[#This Row],[Ledger 9]])&gt;0,IF(TYPE(VLOOKUP(Table1[[#This Row],[Ledger 9]],$GZ:$GZ,1,0))=16,1,0),0)</f>
        <v>0</v>
      </c>
      <c r="FR922">
        <f>IF(LEN(Table1[[#This Row],[Ledger 10]])&gt;0,IF(TYPE(VLOOKUP(Table1[[#This Row],[Ledger 10]],$GZ:$GZ,1,0))=16,1,0),0)</f>
        <v>0</v>
      </c>
      <c r="FS922">
        <f>IF(LEN(Table1[[#This Row],[Ledger 11]])&gt;0,IF(TYPE(VLOOKUP(Table1[[#This Row],[Ledger 11]],$GZ:$GZ,1,0))=16,1,0),0)</f>
        <v>0</v>
      </c>
      <c r="FT922">
        <f>IF(LEN(Table1[[#This Row],[Ledger 12]])&gt;0,IF(TYPE(VLOOKUP(Table1[[#This Row],[Ledger 12]],$GZ:$GZ,1,0))=16,1,0),0)</f>
        <v>0</v>
      </c>
      <c r="FU922">
        <f>IF(LEN(Table1[[#This Row],[Ledger 13]])&gt;0,IF(TYPE(VLOOKUP(Table1[[#This Row],[Ledger 13]],$GZ:$GZ,1,0))=16,1,0),0)</f>
        <v>0</v>
      </c>
      <c r="FV922">
        <f>IF(LEN(Table1[[#This Row],[Ledger 14]])&gt;0,IF(TYPE(VLOOKUP(Table1[[#This Row],[Ledger 14]],$GZ:$GZ,1,0))=16,1,0),0)</f>
        <v>0</v>
      </c>
      <c r="FW922">
        <f>IF(LEN(Table1[[#This Row],[Ledger 15]])&gt;0,IF(TYPE(VLOOKUP(Table1[[#This Row],[Ledger 15]],$GZ:$GZ,1,0))=16,1,0),0)</f>
        <v>0</v>
      </c>
    </row>
    <row r="923" spans="4:179" ht="33" customHeight="1" x14ac:dyDescent="0.45">
      <c r="D923" s="8">
        <f t="shared" si="23"/>
        <v>918</v>
      </c>
      <c r="E923" s="32"/>
      <c r="F923" s="34"/>
      <c r="G923" s="34"/>
      <c r="H923" s="34"/>
      <c r="I923" s="34"/>
      <c r="J923" s="38"/>
      <c r="K923" s="33"/>
      <c r="L923" s="36"/>
      <c r="M923" s="35"/>
      <c r="N923" s="34"/>
      <c r="O923" s="41"/>
      <c r="P923" s="35"/>
      <c r="Q923" s="34"/>
      <c r="R923" s="37"/>
      <c r="S923" s="35"/>
      <c r="T923" s="34"/>
      <c r="U923" s="37"/>
      <c r="V923" s="35"/>
      <c r="W923" s="34"/>
      <c r="X923" s="37"/>
      <c r="Y923" s="35"/>
      <c r="Z923" s="34"/>
      <c r="AA923" s="37"/>
      <c r="AB923" s="35"/>
      <c r="AC923" s="34"/>
      <c r="AD923" s="37"/>
      <c r="AE923" s="35"/>
      <c r="AF923" s="34"/>
      <c r="AG923" s="37"/>
      <c r="AH923" s="35"/>
      <c r="AI923" s="34"/>
      <c r="AJ923" s="37"/>
      <c r="AK923" s="35"/>
      <c r="AL923" s="34"/>
      <c r="AM923" s="37"/>
      <c r="AN923" s="35"/>
      <c r="AO923" s="34"/>
      <c r="AP923" s="37"/>
      <c r="AQ923" s="35"/>
      <c r="AR923" s="34"/>
      <c r="AS923" s="37"/>
      <c r="AT923" s="35"/>
      <c r="AU923" s="34"/>
      <c r="AV923" s="37"/>
      <c r="AW923" s="35"/>
      <c r="AX923" s="34"/>
      <c r="AY923" s="37"/>
      <c r="AZ923" s="35"/>
      <c r="BA923" s="34"/>
      <c r="BB923" s="37"/>
      <c r="BC92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3" s="7"/>
      <c r="BF923" t="str">
        <f>IF(Table1[[#This Row],[Date]]="","","&amp;lt;VOUCHER REMOTEID="&amp;""""&amp;$A$11&amp;$A$13&amp;ROW()&amp;""""&amp;" VCHTYPE="""&amp;F923&amp;""" ACTION="""&amp;"Create"&amp;"""&amp;gt;")</f>
        <v/>
      </c>
      <c r="BG923" t="str">
        <f>IF(Table1[[#This Row],[Date]]="","",TEXT(Table1[[#This Row],[Date]],"yyyymmdd"))</f>
        <v/>
      </c>
      <c r="BH923" t="str">
        <f>Table1[[#This Row],[Date2]]</f>
        <v/>
      </c>
      <c r="BI923" t="str">
        <f>IF(Table1[[#This Row],[Date]]="","",Table1[[#This Row],[Voucher Type]])</f>
        <v/>
      </c>
      <c r="BJ923" t="str">
        <f>IF(Table1[[#This Row],[Ref No / Invoice No]]="","",Table1[[#This Row],[Ref No / Invoice No]])</f>
        <v/>
      </c>
      <c r="BK923" t="str">
        <f>IF(Table1[[#This Row],[Voucher No]]="","",Table1[[#This Row],[Voucher No]])</f>
        <v/>
      </c>
      <c r="BL923" t="str">
        <f>IF(Table1[[#This Row],[Date]]="","",Table1[[#This Row],[Narration]])</f>
        <v/>
      </c>
      <c r="BM923" t="str">
        <f>IF(Table1[[#This Row],[Date]]="","",$A$11&amp;$A$13&amp;ROW())</f>
        <v/>
      </c>
      <c r="BN923" t="str">
        <f>IF(Table1[[#This Row],[Date]]="","",$A$13)</f>
        <v/>
      </c>
      <c r="BP923" t="str">
        <f>IF(Table1[[#This Row],[Ledger 1]]="","","No")</f>
        <v/>
      </c>
      <c r="BQ923" t="str">
        <f>IF(Table1[[#This Row],[Date]]="","",IF(Table1[[#This Row],[Effect 1]]="Dr.","Yes","No"))</f>
        <v/>
      </c>
      <c r="BR923" t="str">
        <f>IF(Table1[[#This Row],[Date]]="","",Table1[[#This Row],[Ledger 1]])</f>
        <v/>
      </c>
      <c r="BS923" t="str">
        <f>IF(Table1[[#This Row],[Date]]="","",IF(Table1[[#This Row],[Effect 1]]="Dr.",-Table1[[#This Row],[Amount 1]],Table1[[#This Row],[Amount 1]]))</f>
        <v/>
      </c>
      <c r="BV923" t="str">
        <f>IF(Table1[[#This Row],[Ledger 2]]="","","No")</f>
        <v/>
      </c>
      <c r="BW923" t="str">
        <f>IF(Table1[[#This Row],[Date]]="","",IF(Table1[[#This Row],[Effect 2]]="Dr.","Yes","No"))</f>
        <v/>
      </c>
      <c r="BX923" t="str">
        <f>IF(Table1[[#This Row],[Date]]="","",Table1[[#This Row],[Ledger 2]])</f>
        <v/>
      </c>
      <c r="BY923" t="str">
        <f>IF(Table1[[#This Row],[Date]]="","",IF(Table1[[#This Row],[Effect 2]]="Dr.",-Table1[[#This Row],[Amount 2]],Table1[[#This Row],[Amount 2]]))</f>
        <v/>
      </c>
      <c r="CB923" t="str">
        <f>IF(Table1[[#This Row],[Ledger 3]]="","","No")</f>
        <v/>
      </c>
      <c r="CC923" t="str">
        <f>IF(Table1[[#This Row],[Ledger 3]]="","",IF(Table1[[#This Row],[Effect 3]]="Dr.","Yes","No"))</f>
        <v/>
      </c>
      <c r="CD923" t="str">
        <f>IF(Table1[[#This Row],[Ledger 3]]="","",Table1[[#This Row],[Ledger 3]])</f>
        <v/>
      </c>
      <c r="CE923" t="str">
        <f>IF(Table1[[#This Row],[Ledger 3]]="","",IF(Table1[[#This Row],[Effect 3]]="Dr.",-Table1[[#This Row],[Amount 3]],Table1[[#This Row],[Amount 3]]))</f>
        <v/>
      </c>
      <c r="CH923" t="str">
        <f>IF(Table1[[#This Row],[Ledger 4]]="","","No")</f>
        <v/>
      </c>
      <c r="CI923" t="str">
        <f>IF(Table1[[#This Row],[Ledger 4]]="","",IF(Table1[[#This Row],[Effect 4]]="Dr.","Yes","No"))</f>
        <v/>
      </c>
      <c r="CJ923" t="str">
        <f>IF(Table1[[#This Row],[Ledger 4]]="","",Table1[[#This Row],[Ledger 4]])</f>
        <v/>
      </c>
      <c r="CK923" t="str">
        <f>IF(Table1[[#This Row],[Ledger 4]]="","",IF(Table1[[#This Row],[Effect 4]]="Dr.",-Table1[[#This Row],[Amount 4]],Table1[[#This Row],[Amount 4]]))</f>
        <v/>
      </c>
      <c r="CN923" t="str">
        <f>IF(Table1[[#This Row],[Ledger 5]]="","","No")</f>
        <v/>
      </c>
      <c r="CO923" t="str">
        <f>IF(Table1[[#This Row],[Ledger 5]]="","",IF(Table1[[#This Row],[Effect 5]]="Dr.","Yes","No"))</f>
        <v/>
      </c>
      <c r="CP923" t="str">
        <f>IF(Table1[[#This Row],[Ledger 5]]="","",Table1[[#This Row],[Ledger 5]])</f>
        <v/>
      </c>
      <c r="CQ923" t="str">
        <f>IF(Table1[[#This Row],[Ledger 5]]="","",IF(Table1[[#This Row],[Effect 5]]="Dr.",-Table1[[#This Row],[Amount 5]],Table1[[#This Row],[Amount 5]]))</f>
        <v/>
      </c>
      <c r="CT923" t="str">
        <f>IF(Table1[[#This Row],[Ledger 6]]="","","No")</f>
        <v/>
      </c>
      <c r="CU923" t="str">
        <f>IF(Table1[[#This Row],[Ledger 6]]="","",IF(Table1[[#This Row],[Effect 6]]="Dr.","Yes","No"))</f>
        <v/>
      </c>
      <c r="CV923" t="str">
        <f>IF(Table1[[#This Row],[Ledger 6]]="","",Table1[[#This Row],[Ledger 6]])</f>
        <v/>
      </c>
      <c r="CW923" t="str">
        <f>IF(Table1[[#This Row],[Ledger 6]]="","",IF(Table1[[#This Row],[Effect 6]]="Dr.",-Table1[[#This Row],[Amount 6]],Table1[[#This Row],[Amount 6]]))</f>
        <v/>
      </c>
      <c r="CZ923" t="str">
        <f>IF(Table1[[#This Row],[Ledger 7]]="","","No")</f>
        <v/>
      </c>
      <c r="DA923" t="str">
        <f>IF(Table1[[#This Row],[Ledger 7]]="","",IF(Table1[[#This Row],[Effect 7]]="Dr.","Yes","No"))</f>
        <v/>
      </c>
      <c r="DB923" t="str">
        <f>IF(Table1[[#This Row],[Ledger 7]]="","",Table1[[#This Row],[Ledger 7]])</f>
        <v/>
      </c>
      <c r="DC923" t="str">
        <f>IF(Table1[[#This Row],[Ledger 7]]="","",IF(Table1[[#This Row],[Effect 7]]="Dr.",-Table1[[#This Row],[Amount 7]],Table1[[#This Row],[Amount 7]]))</f>
        <v/>
      </c>
      <c r="DF923" t="str">
        <f>IF(Table1[[#This Row],[Ledger 8]]="","","No")</f>
        <v/>
      </c>
      <c r="DG923" t="str">
        <f>IF(Table1[[#This Row],[Ledger 8]]="","",IF(Table1[[#This Row],[Effect 8]]="Dr.","Yes","No"))</f>
        <v/>
      </c>
      <c r="DH923" t="str">
        <f>IF(Table1[[#This Row],[Ledger 8]]="","",Table1[[#This Row],[Ledger 8]])</f>
        <v/>
      </c>
      <c r="DI923" t="str">
        <f>IF(Table1[[#This Row],[Ledger 8]]="","",IF(Table1[[#This Row],[Effect 8]]="Dr.",-Table1[[#This Row],[Amount 8]],Table1[[#This Row],[Amount 8]]))</f>
        <v/>
      </c>
      <c r="DL923" t="str">
        <f>IF(Table1[[#This Row],[Ledger 9]]="","","No")</f>
        <v/>
      </c>
      <c r="DM923" t="str">
        <f>IF(Table1[[#This Row],[Ledger 9]]="","",IF(Table1[[#This Row],[Effect 9]]="Dr.","Yes","No"))</f>
        <v/>
      </c>
      <c r="DN923" t="str">
        <f>IF(Table1[[#This Row],[Ledger 9]]="","",Table1[[#This Row],[Ledger 9]])</f>
        <v/>
      </c>
      <c r="DO923" t="str">
        <f>IF(Table1[[#This Row],[Ledger 9]]="","",IF(Table1[[#This Row],[Effect 9]]="Dr.",-Table1[[#This Row],[Amount 9]],Table1[[#This Row],[Amount 9]]))</f>
        <v/>
      </c>
      <c r="DR923" t="str">
        <f>IF(Table1[[#This Row],[Ledger 10]]="","","No")</f>
        <v/>
      </c>
      <c r="DS923" t="str">
        <f>IF(Table1[[#This Row],[Ledger 10]]="","",IF(Table1[[#This Row],[Effect 10]]="Dr.","Yes","No"))</f>
        <v/>
      </c>
      <c r="DT923" t="str">
        <f>IF(Table1[[#This Row],[Ledger 10]]="","",Table1[[#This Row],[Ledger 10]])</f>
        <v/>
      </c>
      <c r="DU923" t="str">
        <f>IF(Table1[[#This Row],[Ledger 10]]="","",IF(Table1[[#This Row],[Effect 10]]="Dr.",-Table1[[#This Row],[Amount 10]],Table1[[#This Row],[Amount 10]]))</f>
        <v/>
      </c>
      <c r="DX923" t="str">
        <f>IF(Table1[[#This Row],[Ledger 11]]="","","No")</f>
        <v/>
      </c>
      <c r="DY923" t="str">
        <f>IF(Table1[[#This Row],[Ledger 11]]="","",IF(Table1[[#This Row],[Effect 11]]="Dr.","Yes","No"))</f>
        <v/>
      </c>
      <c r="DZ923" t="str">
        <f>IF(Table1[[#This Row],[Ledger 11]]="","",Table1[[#This Row],[Ledger 11]])</f>
        <v/>
      </c>
      <c r="EA923" t="str">
        <f>IF(Table1[[#This Row],[Ledger 11]]="","",IF(Table1[[#This Row],[Effect 11]]="Dr.",-Table1[[#This Row],[Amount 11]],Table1[[#This Row],[Amount 11]]))</f>
        <v/>
      </c>
      <c r="ED923" t="str">
        <f>IF(Table1[[#This Row],[Ledger 12]]="","","No")</f>
        <v/>
      </c>
      <c r="EE923" t="str">
        <f>IF(Table1[[#This Row],[Ledger 12]]="","",IF(Table1[[#This Row],[Effect 12]]="Dr.","Yes","No"))</f>
        <v/>
      </c>
      <c r="EF923" t="str">
        <f>IF(Table1[[#This Row],[Ledger 12]]="","",Table1[[#This Row],[Ledger 12]])</f>
        <v/>
      </c>
      <c r="EG923" t="str">
        <f>IF(Table1[[#This Row],[Ledger 12]]="","",IF(Table1[[#This Row],[Effect 12]]="Dr.",-Table1[[#This Row],[Amount 12]],Table1[[#This Row],[Amount 12]]))</f>
        <v/>
      </c>
      <c r="EJ923" t="str">
        <f>IF(Table1[[#This Row],[Ledger 13]]="","","No")</f>
        <v/>
      </c>
      <c r="EK923" t="str">
        <f>IF(Table1[[#This Row],[Ledger 13]]="","",IF(Table1[[#This Row],[Effect 13]]="Dr.","Yes","No"))</f>
        <v/>
      </c>
      <c r="EL923" t="str">
        <f>IF(Table1[[#This Row],[Ledger 13]]="","",Table1[[#This Row],[Ledger 13]])</f>
        <v/>
      </c>
      <c r="EM923" t="str">
        <f>IF(Table1[[#This Row],[Ledger 13]]="","",IF(Table1[[#This Row],[Effect 13]]="Dr.",-Table1[[#This Row],[Amount 13]],Table1[[#This Row],[Amount 13]]))</f>
        <v/>
      </c>
      <c r="EP923" t="str">
        <f>IF(Table1[[#This Row],[Ledger 14]]="","","No")</f>
        <v/>
      </c>
      <c r="EQ923" t="str">
        <f>IF(Table1[[#This Row],[Ledger 14]]="","",IF(Table1[[#This Row],[Effect 14]]="Dr.","Yes","No"))</f>
        <v/>
      </c>
      <c r="ER923" t="str">
        <f>IF(Table1[[#This Row],[Ledger 14]]="","",Table1[[#This Row],[Ledger 14]])</f>
        <v/>
      </c>
      <c r="ES923" t="str">
        <f>IF(Table1[[#This Row],[Ledger 14]]="","",IF(Table1[[#This Row],[Effect 14]]="Dr.",-Table1[[#This Row],[Amount 14]],Table1[[#This Row],[Amount 14]]))</f>
        <v/>
      </c>
      <c r="EV923" t="str">
        <f>IF(Table1[[#This Row],[Ledger 15]]="","","No")</f>
        <v/>
      </c>
      <c r="EW923" t="str">
        <f>IF(Table1[[#This Row],[Ledger 15]]="","",IF(Table1[[#This Row],[Effect 15]]="Dr.","Yes","No"))</f>
        <v/>
      </c>
      <c r="EX923" t="str">
        <f>IF(Table1[[#This Row],[Ledger 15]]="","",Table1[[#This Row],[Ledger 15]])</f>
        <v/>
      </c>
      <c r="EY923" t="str">
        <f>IF(Table1[[#This Row],[Ledger 15]]="","",IF(Table1[[#This Row],[Effect 15]]="Dr.",-Table1[[#This Row],[Amount 15]],Table1[[#This Row],[Amount 15]]))</f>
        <v/>
      </c>
      <c r="FD92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3">
        <f>IF(Table1[[#This Row],[Date]]="",0,IF(AND(Table1[[#This Row],[Date]]&gt;=$FE$2,Table1[[#This Row],[Date]]&lt;=$FE$3),0,1))</f>
        <v>0</v>
      </c>
      <c r="FF923">
        <f>IF(Table1[[#This Row],[Date]]="",0,IF(TYPE(VLOOKUP(Table1[[#This Row],[Voucher Type]],Table1[[#All],[Voucher Type Master]],1,FALSE))=16,1,0))</f>
        <v>0</v>
      </c>
      <c r="FG923">
        <f>IF(TYPE(IF(Table1[[#This Row],[Date]]="",0,IF(VLOOKUP(Table1[[#This Row],[Voucher Type]],$FY$5:$FZ$13,2,0)=Table1[[#This Row],[Effect 1]],0,1)))=16,1,0)</f>
        <v>0</v>
      </c>
      <c r="FH92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3">
        <f>IF(LEN(Table1[[#This Row],[Ledger 1]])&gt;0,IF(TYPE(VLOOKUP(Table1[[#This Row],[Ledger 1]],GZ:GZ,1,0))=16,1,0),0)</f>
        <v>0</v>
      </c>
      <c r="FJ923">
        <f>IF(LEN(Table1[[#This Row],[Ledger 2]])&gt;0,IF(TYPE(VLOOKUP(Table1[[#This Row],[Ledger 2]],GZ:GZ,1,0))=16,1,0),0)</f>
        <v>0</v>
      </c>
      <c r="FK923">
        <f>IF(LEN(Table1[[#This Row],[Ledger 3]])&gt;0,IF(TYPE(VLOOKUP(Table1[[#This Row],[Ledger 3]],GZ:GZ,1,0))=16,1,0),0)</f>
        <v>0</v>
      </c>
      <c r="FL923">
        <f>IF(LEN(Table1[[#This Row],[Ledger 4]])&gt;0,IF(TYPE(VLOOKUP(Table1[[#This Row],[Ledger 4]],GZ:GZ,1,0))=16,1,0),0)</f>
        <v>0</v>
      </c>
      <c r="FM923">
        <f>IF(LEN(Table1[[#This Row],[Ledger 5]])&gt;0,IF(TYPE(VLOOKUP(Table1[[#This Row],[Ledger 5]],GZ:GZ,1,0))=16,1,0),0)</f>
        <v>0</v>
      </c>
      <c r="FN923">
        <f>IF(LEN(Table1[[#This Row],[Ledger 6]])&gt;0,IF(TYPE(VLOOKUP(Table1[[#This Row],[Ledger 6]],$GZ:$GZ,1,0))=16,1,0),0)</f>
        <v>0</v>
      </c>
      <c r="FO923">
        <f>IF(LEN(Table1[[#This Row],[Ledger 7]])&gt;0,IF(TYPE(VLOOKUP(Table1[[#This Row],[Ledger 7]],$GZ:$GZ,1,0))=16,1,0),0)</f>
        <v>0</v>
      </c>
      <c r="FP923">
        <f>IF(LEN(Table1[[#This Row],[Ledger 8]])&gt;0,IF(TYPE(VLOOKUP(Table1[[#This Row],[Ledger 8]],$GZ:$GZ,1,0))=16,1,0),0)</f>
        <v>0</v>
      </c>
      <c r="FQ923">
        <f>IF(LEN(Table1[[#This Row],[Ledger 9]])&gt;0,IF(TYPE(VLOOKUP(Table1[[#This Row],[Ledger 9]],$GZ:$GZ,1,0))=16,1,0),0)</f>
        <v>0</v>
      </c>
      <c r="FR923">
        <f>IF(LEN(Table1[[#This Row],[Ledger 10]])&gt;0,IF(TYPE(VLOOKUP(Table1[[#This Row],[Ledger 10]],$GZ:$GZ,1,0))=16,1,0),0)</f>
        <v>0</v>
      </c>
      <c r="FS923">
        <f>IF(LEN(Table1[[#This Row],[Ledger 11]])&gt;0,IF(TYPE(VLOOKUP(Table1[[#This Row],[Ledger 11]],$GZ:$GZ,1,0))=16,1,0),0)</f>
        <v>0</v>
      </c>
      <c r="FT923">
        <f>IF(LEN(Table1[[#This Row],[Ledger 12]])&gt;0,IF(TYPE(VLOOKUP(Table1[[#This Row],[Ledger 12]],$GZ:$GZ,1,0))=16,1,0),0)</f>
        <v>0</v>
      </c>
      <c r="FU923">
        <f>IF(LEN(Table1[[#This Row],[Ledger 13]])&gt;0,IF(TYPE(VLOOKUP(Table1[[#This Row],[Ledger 13]],$GZ:$GZ,1,0))=16,1,0),0)</f>
        <v>0</v>
      </c>
      <c r="FV923">
        <f>IF(LEN(Table1[[#This Row],[Ledger 14]])&gt;0,IF(TYPE(VLOOKUP(Table1[[#This Row],[Ledger 14]],$GZ:$GZ,1,0))=16,1,0),0)</f>
        <v>0</v>
      </c>
      <c r="FW923">
        <f>IF(LEN(Table1[[#This Row],[Ledger 15]])&gt;0,IF(TYPE(VLOOKUP(Table1[[#This Row],[Ledger 15]],$GZ:$GZ,1,0))=16,1,0),0)</f>
        <v>0</v>
      </c>
    </row>
    <row r="924" spans="4:179" ht="33" customHeight="1" x14ac:dyDescent="0.45">
      <c r="D924" s="8">
        <f t="shared" si="23"/>
        <v>919</v>
      </c>
      <c r="E924" s="32"/>
      <c r="F924" s="34"/>
      <c r="G924" s="34"/>
      <c r="H924" s="34"/>
      <c r="I924" s="34"/>
      <c r="J924" s="38"/>
      <c r="K924" s="33"/>
      <c r="L924" s="36"/>
      <c r="M924" s="35"/>
      <c r="N924" s="34"/>
      <c r="O924" s="41"/>
      <c r="P924" s="35"/>
      <c r="Q924" s="34"/>
      <c r="R924" s="37"/>
      <c r="S924" s="35"/>
      <c r="T924" s="34"/>
      <c r="U924" s="37"/>
      <c r="V924" s="35"/>
      <c r="W924" s="34"/>
      <c r="X924" s="37"/>
      <c r="Y924" s="35"/>
      <c r="Z924" s="34"/>
      <c r="AA924" s="37"/>
      <c r="AB924" s="35"/>
      <c r="AC924" s="34"/>
      <c r="AD924" s="37"/>
      <c r="AE924" s="35"/>
      <c r="AF924" s="34"/>
      <c r="AG924" s="37"/>
      <c r="AH924" s="35"/>
      <c r="AI924" s="34"/>
      <c r="AJ924" s="37"/>
      <c r="AK924" s="35"/>
      <c r="AL924" s="34"/>
      <c r="AM924" s="37"/>
      <c r="AN924" s="35"/>
      <c r="AO924" s="34"/>
      <c r="AP924" s="37"/>
      <c r="AQ924" s="35"/>
      <c r="AR924" s="34"/>
      <c r="AS924" s="37"/>
      <c r="AT924" s="35"/>
      <c r="AU924" s="34"/>
      <c r="AV924" s="37"/>
      <c r="AW924" s="35"/>
      <c r="AX924" s="34"/>
      <c r="AY924" s="37"/>
      <c r="AZ924" s="35"/>
      <c r="BA924" s="34"/>
      <c r="BB924" s="37"/>
      <c r="BC92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4" s="7"/>
      <c r="BF924" t="str">
        <f>IF(Table1[[#This Row],[Date]]="","","&amp;lt;VOUCHER REMOTEID="&amp;""""&amp;$A$11&amp;$A$13&amp;ROW()&amp;""""&amp;" VCHTYPE="""&amp;F924&amp;""" ACTION="""&amp;"Create"&amp;"""&amp;gt;")</f>
        <v/>
      </c>
      <c r="BG924" t="str">
        <f>IF(Table1[[#This Row],[Date]]="","",TEXT(Table1[[#This Row],[Date]],"yyyymmdd"))</f>
        <v/>
      </c>
      <c r="BH924" t="str">
        <f>Table1[[#This Row],[Date2]]</f>
        <v/>
      </c>
      <c r="BI924" t="str">
        <f>IF(Table1[[#This Row],[Date]]="","",Table1[[#This Row],[Voucher Type]])</f>
        <v/>
      </c>
      <c r="BJ924" t="str">
        <f>IF(Table1[[#This Row],[Ref No / Invoice No]]="","",Table1[[#This Row],[Ref No / Invoice No]])</f>
        <v/>
      </c>
      <c r="BK924" t="str">
        <f>IF(Table1[[#This Row],[Voucher No]]="","",Table1[[#This Row],[Voucher No]])</f>
        <v/>
      </c>
      <c r="BL924" t="str">
        <f>IF(Table1[[#This Row],[Date]]="","",Table1[[#This Row],[Narration]])</f>
        <v/>
      </c>
      <c r="BM924" t="str">
        <f>IF(Table1[[#This Row],[Date]]="","",$A$11&amp;$A$13&amp;ROW())</f>
        <v/>
      </c>
      <c r="BN924" t="str">
        <f>IF(Table1[[#This Row],[Date]]="","",$A$13)</f>
        <v/>
      </c>
      <c r="BP924" t="str">
        <f>IF(Table1[[#This Row],[Ledger 1]]="","","No")</f>
        <v/>
      </c>
      <c r="BQ924" t="str">
        <f>IF(Table1[[#This Row],[Date]]="","",IF(Table1[[#This Row],[Effect 1]]="Dr.","Yes","No"))</f>
        <v/>
      </c>
      <c r="BR924" t="str">
        <f>IF(Table1[[#This Row],[Date]]="","",Table1[[#This Row],[Ledger 1]])</f>
        <v/>
      </c>
      <c r="BS924" t="str">
        <f>IF(Table1[[#This Row],[Date]]="","",IF(Table1[[#This Row],[Effect 1]]="Dr.",-Table1[[#This Row],[Amount 1]],Table1[[#This Row],[Amount 1]]))</f>
        <v/>
      </c>
      <c r="BV924" t="str">
        <f>IF(Table1[[#This Row],[Ledger 2]]="","","No")</f>
        <v/>
      </c>
      <c r="BW924" t="str">
        <f>IF(Table1[[#This Row],[Date]]="","",IF(Table1[[#This Row],[Effect 2]]="Dr.","Yes","No"))</f>
        <v/>
      </c>
      <c r="BX924" t="str">
        <f>IF(Table1[[#This Row],[Date]]="","",Table1[[#This Row],[Ledger 2]])</f>
        <v/>
      </c>
      <c r="BY924" t="str">
        <f>IF(Table1[[#This Row],[Date]]="","",IF(Table1[[#This Row],[Effect 2]]="Dr.",-Table1[[#This Row],[Amount 2]],Table1[[#This Row],[Amount 2]]))</f>
        <v/>
      </c>
      <c r="CB924" t="str">
        <f>IF(Table1[[#This Row],[Ledger 3]]="","","No")</f>
        <v/>
      </c>
      <c r="CC924" t="str">
        <f>IF(Table1[[#This Row],[Ledger 3]]="","",IF(Table1[[#This Row],[Effect 3]]="Dr.","Yes","No"))</f>
        <v/>
      </c>
      <c r="CD924" t="str">
        <f>IF(Table1[[#This Row],[Ledger 3]]="","",Table1[[#This Row],[Ledger 3]])</f>
        <v/>
      </c>
      <c r="CE924" t="str">
        <f>IF(Table1[[#This Row],[Ledger 3]]="","",IF(Table1[[#This Row],[Effect 3]]="Dr.",-Table1[[#This Row],[Amount 3]],Table1[[#This Row],[Amount 3]]))</f>
        <v/>
      </c>
      <c r="CH924" t="str">
        <f>IF(Table1[[#This Row],[Ledger 4]]="","","No")</f>
        <v/>
      </c>
      <c r="CI924" t="str">
        <f>IF(Table1[[#This Row],[Ledger 4]]="","",IF(Table1[[#This Row],[Effect 4]]="Dr.","Yes","No"))</f>
        <v/>
      </c>
      <c r="CJ924" t="str">
        <f>IF(Table1[[#This Row],[Ledger 4]]="","",Table1[[#This Row],[Ledger 4]])</f>
        <v/>
      </c>
      <c r="CK924" t="str">
        <f>IF(Table1[[#This Row],[Ledger 4]]="","",IF(Table1[[#This Row],[Effect 4]]="Dr.",-Table1[[#This Row],[Amount 4]],Table1[[#This Row],[Amount 4]]))</f>
        <v/>
      </c>
      <c r="CN924" t="str">
        <f>IF(Table1[[#This Row],[Ledger 5]]="","","No")</f>
        <v/>
      </c>
      <c r="CO924" t="str">
        <f>IF(Table1[[#This Row],[Ledger 5]]="","",IF(Table1[[#This Row],[Effect 5]]="Dr.","Yes","No"))</f>
        <v/>
      </c>
      <c r="CP924" t="str">
        <f>IF(Table1[[#This Row],[Ledger 5]]="","",Table1[[#This Row],[Ledger 5]])</f>
        <v/>
      </c>
      <c r="CQ924" t="str">
        <f>IF(Table1[[#This Row],[Ledger 5]]="","",IF(Table1[[#This Row],[Effect 5]]="Dr.",-Table1[[#This Row],[Amount 5]],Table1[[#This Row],[Amount 5]]))</f>
        <v/>
      </c>
      <c r="CT924" t="str">
        <f>IF(Table1[[#This Row],[Ledger 6]]="","","No")</f>
        <v/>
      </c>
      <c r="CU924" t="str">
        <f>IF(Table1[[#This Row],[Ledger 6]]="","",IF(Table1[[#This Row],[Effect 6]]="Dr.","Yes","No"))</f>
        <v/>
      </c>
      <c r="CV924" t="str">
        <f>IF(Table1[[#This Row],[Ledger 6]]="","",Table1[[#This Row],[Ledger 6]])</f>
        <v/>
      </c>
      <c r="CW924" t="str">
        <f>IF(Table1[[#This Row],[Ledger 6]]="","",IF(Table1[[#This Row],[Effect 6]]="Dr.",-Table1[[#This Row],[Amount 6]],Table1[[#This Row],[Amount 6]]))</f>
        <v/>
      </c>
      <c r="CZ924" t="str">
        <f>IF(Table1[[#This Row],[Ledger 7]]="","","No")</f>
        <v/>
      </c>
      <c r="DA924" t="str">
        <f>IF(Table1[[#This Row],[Ledger 7]]="","",IF(Table1[[#This Row],[Effect 7]]="Dr.","Yes","No"))</f>
        <v/>
      </c>
      <c r="DB924" t="str">
        <f>IF(Table1[[#This Row],[Ledger 7]]="","",Table1[[#This Row],[Ledger 7]])</f>
        <v/>
      </c>
      <c r="DC924" t="str">
        <f>IF(Table1[[#This Row],[Ledger 7]]="","",IF(Table1[[#This Row],[Effect 7]]="Dr.",-Table1[[#This Row],[Amount 7]],Table1[[#This Row],[Amount 7]]))</f>
        <v/>
      </c>
      <c r="DF924" t="str">
        <f>IF(Table1[[#This Row],[Ledger 8]]="","","No")</f>
        <v/>
      </c>
      <c r="DG924" t="str">
        <f>IF(Table1[[#This Row],[Ledger 8]]="","",IF(Table1[[#This Row],[Effect 8]]="Dr.","Yes","No"))</f>
        <v/>
      </c>
      <c r="DH924" t="str">
        <f>IF(Table1[[#This Row],[Ledger 8]]="","",Table1[[#This Row],[Ledger 8]])</f>
        <v/>
      </c>
      <c r="DI924" t="str">
        <f>IF(Table1[[#This Row],[Ledger 8]]="","",IF(Table1[[#This Row],[Effect 8]]="Dr.",-Table1[[#This Row],[Amount 8]],Table1[[#This Row],[Amount 8]]))</f>
        <v/>
      </c>
      <c r="DL924" t="str">
        <f>IF(Table1[[#This Row],[Ledger 9]]="","","No")</f>
        <v/>
      </c>
      <c r="DM924" t="str">
        <f>IF(Table1[[#This Row],[Ledger 9]]="","",IF(Table1[[#This Row],[Effect 9]]="Dr.","Yes","No"))</f>
        <v/>
      </c>
      <c r="DN924" t="str">
        <f>IF(Table1[[#This Row],[Ledger 9]]="","",Table1[[#This Row],[Ledger 9]])</f>
        <v/>
      </c>
      <c r="DO924" t="str">
        <f>IF(Table1[[#This Row],[Ledger 9]]="","",IF(Table1[[#This Row],[Effect 9]]="Dr.",-Table1[[#This Row],[Amount 9]],Table1[[#This Row],[Amount 9]]))</f>
        <v/>
      </c>
      <c r="DR924" t="str">
        <f>IF(Table1[[#This Row],[Ledger 10]]="","","No")</f>
        <v/>
      </c>
      <c r="DS924" t="str">
        <f>IF(Table1[[#This Row],[Ledger 10]]="","",IF(Table1[[#This Row],[Effect 10]]="Dr.","Yes","No"))</f>
        <v/>
      </c>
      <c r="DT924" t="str">
        <f>IF(Table1[[#This Row],[Ledger 10]]="","",Table1[[#This Row],[Ledger 10]])</f>
        <v/>
      </c>
      <c r="DU924" t="str">
        <f>IF(Table1[[#This Row],[Ledger 10]]="","",IF(Table1[[#This Row],[Effect 10]]="Dr.",-Table1[[#This Row],[Amount 10]],Table1[[#This Row],[Amount 10]]))</f>
        <v/>
      </c>
      <c r="DX924" t="str">
        <f>IF(Table1[[#This Row],[Ledger 11]]="","","No")</f>
        <v/>
      </c>
      <c r="DY924" t="str">
        <f>IF(Table1[[#This Row],[Ledger 11]]="","",IF(Table1[[#This Row],[Effect 11]]="Dr.","Yes","No"))</f>
        <v/>
      </c>
      <c r="DZ924" t="str">
        <f>IF(Table1[[#This Row],[Ledger 11]]="","",Table1[[#This Row],[Ledger 11]])</f>
        <v/>
      </c>
      <c r="EA924" t="str">
        <f>IF(Table1[[#This Row],[Ledger 11]]="","",IF(Table1[[#This Row],[Effect 11]]="Dr.",-Table1[[#This Row],[Amount 11]],Table1[[#This Row],[Amount 11]]))</f>
        <v/>
      </c>
      <c r="ED924" t="str">
        <f>IF(Table1[[#This Row],[Ledger 12]]="","","No")</f>
        <v/>
      </c>
      <c r="EE924" t="str">
        <f>IF(Table1[[#This Row],[Ledger 12]]="","",IF(Table1[[#This Row],[Effect 12]]="Dr.","Yes","No"))</f>
        <v/>
      </c>
      <c r="EF924" t="str">
        <f>IF(Table1[[#This Row],[Ledger 12]]="","",Table1[[#This Row],[Ledger 12]])</f>
        <v/>
      </c>
      <c r="EG924" t="str">
        <f>IF(Table1[[#This Row],[Ledger 12]]="","",IF(Table1[[#This Row],[Effect 12]]="Dr.",-Table1[[#This Row],[Amount 12]],Table1[[#This Row],[Amount 12]]))</f>
        <v/>
      </c>
      <c r="EJ924" t="str">
        <f>IF(Table1[[#This Row],[Ledger 13]]="","","No")</f>
        <v/>
      </c>
      <c r="EK924" t="str">
        <f>IF(Table1[[#This Row],[Ledger 13]]="","",IF(Table1[[#This Row],[Effect 13]]="Dr.","Yes","No"))</f>
        <v/>
      </c>
      <c r="EL924" t="str">
        <f>IF(Table1[[#This Row],[Ledger 13]]="","",Table1[[#This Row],[Ledger 13]])</f>
        <v/>
      </c>
      <c r="EM924" t="str">
        <f>IF(Table1[[#This Row],[Ledger 13]]="","",IF(Table1[[#This Row],[Effect 13]]="Dr.",-Table1[[#This Row],[Amount 13]],Table1[[#This Row],[Amount 13]]))</f>
        <v/>
      </c>
      <c r="EP924" t="str">
        <f>IF(Table1[[#This Row],[Ledger 14]]="","","No")</f>
        <v/>
      </c>
      <c r="EQ924" t="str">
        <f>IF(Table1[[#This Row],[Ledger 14]]="","",IF(Table1[[#This Row],[Effect 14]]="Dr.","Yes","No"))</f>
        <v/>
      </c>
      <c r="ER924" t="str">
        <f>IF(Table1[[#This Row],[Ledger 14]]="","",Table1[[#This Row],[Ledger 14]])</f>
        <v/>
      </c>
      <c r="ES924" t="str">
        <f>IF(Table1[[#This Row],[Ledger 14]]="","",IF(Table1[[#This Row],[Effect 14]]="Dr.",-Table1[[#This Row],[Amount 14]],Table1[[#This Row],[Amount 14]]))</f>
        <v/>
      </c>
      <c r="EV924" t="str">
        <f>IF(Table1[[#This Row],[Ledger 15]]="","","No")</f>
        <v/>
      </c>
      <c r="EW924" t="str">
        <f>IF(Table1[[#This Row],[Ledger 15]]="","",IF(Table1[[#This Row],[Effect 15]]="Dr.","Yes","No"))</f>
        <v/>
      </c>
      <c r="EX924" t="str">
        <f>IF(Table1[[#This Row],[Ledger 15]]="","",Table1[[#This Row],[Ledger 15]])</f>
        <v/>
      </c>
      <c r="EY924" t="str">
        <f>IF(Table1[[#This Row],[Ledger 15]]="","",IF(Table1[[#This Row],[Effect 15]]="Dr.",-Table1[[#This Row],[Amount 15]],Table1[[#This Row],[Amount 15]]))</f>
        <v/>
      </c>
      <c r="FD92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4">
        <f>IF(Table1[[#This Row],[Date]]="",0,IF(AND(Table1[[#This Row],[Date]]&gt;=$FE$2,Table1[[#This Row],[Date]]&lt;=$FE$3),0,1))</f>
        <v>0</v>
      </c>
      <c r="FF924">
        <f>IF(Table1[[#This Row],[Date]]="",0,IF(TYPE(VLOOKUP(Table1[[#This Row],[Voucher Type]],Table1[[#All],[Voucher Type Master]],1,FALSE))=16,1,0))</f>
        <v>0</v>
      </c>
      <c r="FG924">
        <f>IF(TYPE(IF(Table1[[#This Row],[Date]]="",0,IF(VLOOKUP(Table1[[#This Row],[Voucher Type]],$FY$5:$FZ$13,2,0)=Table1[[#This Row],[Effect 1]],0,1)))=16,1,0)</f>
        <v>0</v>
      </c>
      <c r="FH92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4">
        <f>IF(LEN(Table1[[#This Row],[Ledger 1]])&gt;0,IF(TYPE(VLOOKUP(Table1[[#This Row],[Ledger 1]],GZ:GZ,1,0))=16,1,0),0)</f>
        <v>0</v>
      </c>
      <c r="FJ924">
        <f>IF(LEN(Table1[[#This Row],[Ledger 2]])&gt;0,IF(TYPE(VLOOKUP(Table1[[#This Row],[Ledger 2]],GZ:GZ,1,0))=16,1,0),0)</f>
        <v>0</v>
      </c>
      <c r="FK924">
        <f>IF(LEN(Table1[[#This Row],[Ledger 3]])&gt;0,IF(TYPE(VLOOKUP(Table1[[#This Row],[Ledger 3]],GZ:GZ,1,0))=16,1,0),0)</f>
        <v>0</v>
      </c>
      <c r="FL924">
        <f>IF(LEN(Table1[[#This Row],[Ledger 4]])&gt;0,IF(TYPE(VLOOKUP(Table1[[#This Row],[Ledger 4]],GZ:GZ,1,0))=16,1,0),0)</f>
        <v>0</v>
      </c>
      <c r="FM924">
        <f>IF(LEN(Table1[[#This Row],[Ledger 5]])&gt;0,IF(TYPE(VLOOKUP(Table1[[#This Row],[Ledger 5]],GZ:GZ,1,0))=16,1,0),0)</f>
        <v>0</v>
      </c>
      <c r="FN924">
        <f>IF(LEN(Table1[[#This Row],[Ledger 6]])&gt;0,IF(TYPE(VLOOKUP(Table1[[#This Row],[Ledger 6]],$GZ:$GZ,1,0))=16,1,0),0)</f>
        <v>0</v>
      </c>
      <c r="FO924">
        <f>IF(LEN(Table1[[#This Row],[Ledger 7]])&gt;0,IF(TYPE(VLOOKUP(Table1[[#This Row],[Ledger 7]],$GZ:$GZ,1,0))=16,1,0),0)</f>
        <v>0</v>
      </c>
      <c r="FP924">
        <f>IF(LEN(Table1[[#This Row],[Ledger 8]])&gt;0,IF(TYPE(VLOOKUP(Table1[[#This Row],[Ledger 8]],$GZ:$GZ,1,0))=16,1,0),0)</f>
        <v>0</v>
      </c>
      <c r="FQ924">
        <f>IF(LEN(Table1[[#This Row],[Ledger 9]])&gt;0,IF(TYPE(VLOOKUP(Table1[[#This Row],[Ledger 9]],$GZ:$GZ,1,0))=16,1,0),0)</f>
        <v>0</v>
      </c>
      <c r="FR924">
        <f>IF(LEN(Table1[[#This Row],[Ledger 10]])&gt;0,IF(TYPE(VLOOKUP(Table1[[#This Row],[Ledger 10]],$GZ:$GZ,1,0))=16,1,0),0)</f>
        <v>0</v>
      </c>
      <c r="FS924">
        <f>IF(LEN(Table1[[#This Row],[Ledger 11]])&gt;0,IF(TYPE(VLOOKUP(Table1[[#This Row],[Ledger 11]],$GZ:$GZ,1,0))=16,1,0),0)</f>
        <v>0</v>
      </c>
      <c r="FT924">
        <f>IF(LEN(Table1[[#This Row],[Ledger 12]])&gt;0,IF(TYPE(VLOOKUP(Table1[[#This Row],[Ledger 12]],$GZ:$GZ,1,0))=16,1,0),0)</f>
        <v>0</v>
      </c>
      <c r="FU924">
        <f>IF(LEN(Table1[[#This Row],[Ledger 13]])&gt;0,IF(TYPE(VLOOKUP(Table1[[#This Row],[Ledger 13]],$GZ:$GZ,1,0))=16,1,0),0)</f>
        <v>0</v>
      </c>
      <c r="FV924">
        <f>IF(LEN(Table1[[#This Row],[Ledger 14]])&gt;0,IF(TYPE(VLOOKUP(Table1[[#This Row],[Ledger 14]],$GZ:$GZ,1,0))=16,1,0),0)</f>
        <v>0</v>
      </c>
      <c r="FW924">
        <f>IF(LEN(Table1[[#This Row],[Ledger 15]])&gt;0,IF(TYPE(VLOOKUP(Table1[[#This Row],[Ledger 15]],$GZ:$GZ,1,0))=16,1,0),0)</f>
        <v>0</v>
      </c>
    </row>
    <row r="925" spans="4:179" ht="33" customHeight="1" x14ac:dyDescent="0.45">
      <c r="D925" s="8">
        <f t="shared" si="23"/>
        <v>920</v>
      </c>
      <c r="E925" s="32"/>
      <c r="F925" s="34"/>
      <c r="G925" s="34"/>
      <c r="H925" s="34"/>
      <c r="I925" s="34"/>
      <c r="J925" s="38"/>
      <c r="K925" s="33"/>
      <c r="L925" s="36"/>
      <c r="M925" s="35"/>
      <c r="N925" s="34"/>
      <c r="O925" s="41"/>
      <c r="P925" s="35"/>
      <c r="Q925" s="34"/>
      <c r="R925" s="37"/>
      <c r="S925" s="35"/>
      <c r="T925" s="34"/>
      <c r="U925" s="37"/>
      <c r="V925" s="35"/>
      <c r="W925" s="34"/>
      <c r="X925" s="37"/>
      <c r="Y925" s="35"/>
      <c r="Z925" s="34"/>
      <c r="AA925" s="37"/>
      <c r="AB925" s="35"/>
      <c r="AC925" s="34"/>
      <c r="AD925" s="37"/>
      <c r="AE925" s="35"/>
      <c r="AF925" s="34"/>
      <c r="AG925" s="37"/>
      <c r="AH925" s="35"/>
      <c r="AI925" s="34"/>
      <c r="AJ925" s="37"/>
      <c r="AK925" s="35"/>
      <c r="AL925" s="34"/>
      <c r="AM925" s="37"/>
      <c r="AN925" s="35"/>
      <c r="AO925" s="34"/>
      <c r="AP925" s="37"/>
      <c r="AQ925" s="35"/>
      <c r="AR925" s="34"/>
      <c r="AS925" s="37"/>
      <c r="AT925" s="35"/>
      <c r="AU925" s="34"/>
      <c r="AV925" s="37"/>
      <c r="AW925" s="35"/>
      <c r="AX925" s="34"/>
      <c r="AY925" s="37"/>
      <c r="AZ925" s="35"/>
      <c r="BA925" s="34"/>
      <c r="BB925" s="37"/>
      <c r="BC92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5" s="7"/>
      <c r="BF925" t="str">
        <f>IF(Table1[[#This Row],[Date]]="","","&amp;lt;VOUCHER REMOTEID="&amp;""""&amp;$A$11&amp;$A$13&amp;ROW()&amp;""""&amp;" VCHTYPE="""&amp;F925&amp;""" ACTION="""&amp;"Create"&amp;"""&amp;gt;")</f>
        <v/>
      </c>
      <c r="BG925" t="str">
        <f>IF(Table1[[#This Row],[Date]]="","",TEXT(Table1[[#This Row],[Date]],"yyyymmdd"))</f>
        <v/>
      </c>
      <c r="BH925" t="str">
        <f>Table1[[#This Row],[Date2]]</f>
        <v/>
      </c>
      <c r="BI925" t="str">
        <f>IF(Table1[[#This Row],[Date]]="","",Table1[[#This Row],[Voucher Type]])</f>
        <v/>
      </c>
      <c r="BJ925" t="str">
        <f>IF(Table1[[#This Row],[Ref No / Invoice No]]="","",Table1[[#This Row],[Ref No / Invoice No]])</f>
        <v/>
      </c>
      <c r="BK925" t="str">
        <f>IF(Table1[[#This Row],[Voucher No]]="","",Table1[[#This Row],[Voucher No]])</f>
        <v/>
      </c>
      <c r="BL925" t="str">
        <f>IF(Table1[[#This Row],[Date]]="","",Table1[[#This Row],[Narration]])</f>
        <v/>
      </c>
      <c r="BM925" t="str">
        <f>IF(Table1[[#This Row],[Date]]="","",$A$11&amp;$A$13&amp;ROW())</f>
        <v/>
      </c>
      <c r="BN925" t="str">
        <f>IF(Table1[[#This Row],[Date]]="","",$A$13)</f>
        <v/>
      </c>
      <c r="BP925" t="str">
        <f>IF(Table1[[#This Row],[Ledger 1]]="","","No")</f>
        <v/>
      </c>
      <c r="BQ925" t="str">
        <f>IF(Table1[[#This Row],[Date]]="","",IF(Table1[[#This Row],[Effect 1]]="Dr.","Yes","No"))</f>
        <v/>
      </c>
      <c r="BR925" t="str">
        <f>IF(Table1[[#This Row],[Date]]="","",Table1[[#This Row],[Ledger 1]])</f>
        <v/>
      </c>
      <c r="BS925" t="str">
        <f>IF(Table1[[#This Row],[Date]]="","",IF(Table1[[#This Row],[Effect 1]]="Dr.",-Table1[[#This Row],[Amount 1]],Table1[[#This Row],[Amount 1]]))</f>
        <v/>
      </c>
      <c r="BV925" t="str">
        <f>IF(Table1[[#This Row],[Ledger 2]]="","","No")</f>
        <v/>
      </c>
      <c r="BW925" t="str">
        <f>IF(Table1[[#This Row],[Date]]="","",IF(Table1[[#This Row],[Effect 2]]="Dr.","Yes","No"))</f>
        <v/>
      </c>
      <c r="BX925" t="str">
        <f>IF(Table1[[#This Row],[Date]]="","",Table1[[#This Row],[Ledger 2]])</f>
        <v/>
      </c>
      <c r="BY925" t="str">
        <f>IF(Table1[[#This Row],[Date]]="","",IF(Table1[[#This Row],[Effect 2]]="Dr.",-Table1[[#This Row],[Amount 2]],Table1[[#This Row],[Amount 2]]))</f>
        <v/>
      </c>
      <c r="CB925" t="str">
        <f>IF(Table1[[#This Row],[Ledger 3]]="","","No")</f>
        <v/>
      </c>
      <c r="CC925" t="str">
        <f>IF(Table1[[#This Row],[Ledger 3]]="","",IF(Table1[[#This Row],[Effect 3]]="Dr.","Yes","No"))</f>
        <v/>
      </c>
      <c r="CD925" t="str">
        <f>IF(Table1[[#This Row],[Ledger 3]]="","",Table1[[#This Row],[Ledger 3]])</f>
        <v/>
      </c>
      <c r="CE925" t="str">
        <f>IF(Table1[[#This Row],[Ledger 3]]="","",IF(Table1[[#This Row],[Effect 3]]="Dr.",-Table1[[#This Row],[Amount 3]],Table1[[#This Row],[Amount 3]]))</f>
        <v/>
      </c>
      <c r="CH925" t="str">
        <f>IF(Table1[[#This Row],[Ledger 4]]="","","No")</f>
        <v/>
      </c>
      <c r="CI925" t="str">
        <f>IF(Table1[[#This Row],[Ledger 4]]="","",IF(Table1[[#This Row],[Effect 4]]="Dr.","Yes","No"))</f>
        <v/>
      </c>
      <c r="CJ925" t="str">
        <f>IF(Table1[[#This Row],[Ledger 4]]="","",Table1[[#This Row],[Ledger 4]])</f>
        <v/>
      </c>
      <c r="CK925" t="str">
        <f>IF(Table1[[#This Row],[Ledger 4]]="","",IF(Table1[[#This Row],[Effect 4]]="Dr.",-Table1[[#This Row],[Amount 4]],Table1[[#This Row],[Amount 4]]))</f>
        <v/>
      </c>
      <c r="CN925" t="str">
        <f>IF(Table1[[#This Row],[Ledger 5]]="","","No")</f>
        <v/>
      </c>
      <c r="CO925" t="str">
        <f>IF(Table1[[#This Row],[Ledger 5]]="","",IF(Table1[[#This Row],[Effect 5]]="Dr.","Yes","No"))</f>
        <v/>
      </c>
      <c r="CP925" t="str">
        <f>IF(Table1[[#This Row],[Ledger 5]]="","",Table1[[#This Row],[Ledger 5]])</f>
        <v/>
      </c>
      <c r="CQ925" t="str">
        <f>IF(Table1[[#This Row],[Ledger 5]]="","",IF(Table1[[#This Row],[Effect 5]]="Dr.",-Table1[[#This Row],[Amount 5]],Table1[[#This Row],[Amount 5]]))</f>
        <v/>
      </c>
      <c r="CT925" t="str">
        <f>IF(Table1[[#This Row],[Ledger 6]]="","","No")</f>
        <v/>
      </c>
      <c r="CU925" t="str">
        <f>IF(Table1[[#This Row],[Ledger 6]]="","",IF(Table1[[#This Row],[Effect 6]]="Dr.","Yes","No"))</f>
        <v/>
      </c>
      <c r="CV925" t="str">
        <f>IF(Table1[[#This Row],[Ledger 6]]="","",Table1[[#This Row],[Ledger 6]])</f>
        <v/>
      </c>
      <c r="CW925" t="str">
        <f>IF(Table1[[#This Row],[Ledger 6]]="","",IF(Table1[[#This Row],[Effect 6]]="Dr.",-Table1[[#This Row],[Amount 6]],Table1[[#This Row],[Amount 6]]))</f>
        <v/>
      </c>
      <c r="CZ925" t="str">
        <f>IF(Table1[[#This Row],[Ledger 7]]="","","No")</f>
        <v/>
      </c>
      <c r="DA925" t="str">
        <f>IF(Table1[[#This Row],[Ledger 7]]="","",IF(Table1[[#This Row],[Effect 7]]="Dr.","Yes","No"))</f>
        <v/>
      </c>
      <c r="DB925" t="str">
        <f>IF(Table1[[#This Row],[Ledger 7]]="","",Table1[[#This Row],[Ledger 7]])</f>
        <v/>
      </c>
      <c r="DC925" t="str">
        <f>IF(Table1[[#This Row],[Ledger 7]]="","",IF(Table1[[#This Row],[Effect 7]]="Dr.",-Table1[[#This Row],[Amount 7]],Table1[[#This Row],[Amount 7]]))</f>
        <v/>
      </c>
      <c r="DF925" t="str">
        <f>IF(Table1[[#This Row],[Ledger 8]]="","","No")</f>
        <v/>
      </c>
      <c r="DG925" t="str">
        <f>IF(Table1[[#This Row],[Ledger 8]]="","",IF(Table1[[#This Row],[Effect 8]]="Dr.","Yes","No"))</f>
        <v/>
      </c>
      <c r="DH925" t="str">
        <f>IF(Table1[[#This Row],[Ledger 8]]="","",Table1[[#This Row],[Ledger 8]])</f>
        <v/>
      </c>
      <c r="DI925" t="str">
        <f>IF(Table1[[#This Row],[Ledger 8]]="","",IF(Table1[[#This Row],[Effect 8]]="Dr.",-Table1[[#This Row],[Amount 8]],Table1[[#This Row],[Amount 8]]))</f>
        <v/>
      </c>
      <c r="DL925" t="str">
        <f>IF(Table1[[#This Row],[Ledger 9]]="","","No")</f>
        <v/>
      </c>
      <c r="DM925" t="str">
        <f>IF(Table1[[#This Row],[Ledger 9]]="","",IF(Table1[[#This Row],[Effect 9]]="Dr.","Yes","No"))</f>
        <v/>
      </c>
      <c r="DN925" t="str">
        <f>IF(Table1[[#This Row],[Ledger 9]]="","",Table1[[#This Row],[Ledger 9]])</f>
        <v/>
      </c>
      <c r="DO925" t="str">
        <f>IF(Table1[[#This Row],[Ledger 9]]="","",IF(Table1[[#This Row],[Effect 9]]="Dr.",-Table1[[#This Row],[Amount 9]],Table1[[#This Row],[Amount 9]]))</f>
        <v/>
      </c>
      <c r="DR925" t="str">
        <f>IF(Table1[[#This Row],[Ledger 10]]="","","No")</f>
        <v/>
      </c>
      <c r="DS925" t="str">
        <f>IF(Table1[[#This Row],[Ledger 10]]="","",IF(Table1[[#This Row],[Effect 10]]="Dr.","Yes","No"))</f>
        <v/>
      </c>
      <c r="DT925" t="str">
        <f>IF(Table1[[#This Row],[Ledger 10]]="","",Table1[[#This Row],[Ledger 10]])</f>
        <v/>
      </c>
      <c r="DU925" t="str">
        <f>IF(Table1[[#This Row],[Ledger 10]]="","",IF(Table1[[#This Row],[Effect 10]]="Dr.",-Table1[[#This Row],[Amount 10]],Table1[[#This Row],[Amount 10]]))</f>
        <v/>
      </c>
      <c r="DX925" t="str">
        <f>IF(Table1[[#This Row],[Ledger 11]]="","","No")</f>
        <v/>
      </c>
      <c r="DY925" t="str">
        <f>IF(Table1[[#This Row],[Ledger 11]]="","",IF(Table1[[#This Row],[Effect 11]]="Dr.","Yes","No"))</f>
        <v/>
      </c>
      <c r="DZ925" t="str">
        <f>IF(Table1[[#This Row],[Ledger 11]]="","",Table1[[#This Row],[Ledger 11]])</f>
        <v/>
      </c>
      <c r="EA925" t="str">
        <f>IF(Table1[[#This Row],[Ledger 11]]="","",IF(Table1[[#This Row],[Effect 11]]="Dr.",-Table1[[#This Row],[Amount 11]],Table1[[#This Row],[Amount 11]]))</f>
        <v/>
      </c>
      <c r="ED925" t="str">
        <f>IF(Table1[[#This Row],[Ledger 12]]="","","No")</f>
        <v/>
      </c>
      <c r="EE925" t="str">
        <f>IF(Table1[[#This Row],[Ledger 12]]="","",IF(Table1[[#This Row],[Effect 12]]="Dr.","Yes","No"))</f>
        <v/>
      </c>
      <c r="EF925" t="str">
        <f>IF(Table1[[#This Row],[Ledger 12]]="","",Table1[[#This Row],[Ledger 12]])</f>
        <v/>
      </c>
      <c r="EG925" t="str">
        <f>IF(Table1[[#This Row],[Ledger 12]]="","",IF(Table1[[#This Row],[Effect 12]]="Dr.",-Table1[[#This Row],[Amount 12]],Table1[[#This Row],[Amount 12]]))</f>
        <v/>
      </c>
      <c r="EJ925" t="str">
        <f>IF(Table1[[#This Row],[Ledger 13]]="","","No")</f>
        <v/>
      </c>
      <c r="EK925" t="str">
        <f>IF(Table1[[#This Row],[Ledger 13]]="","",IF(Table1[[#This Row],[Effect 13]]="Dr.","Yes","No"))</f>
        <v/>
      </c>
      <c r="EL925" t="str">
        <f>IF(Table1[[#This Row],[Ledger 13]]="","",Table1[[#This Row],[Ledger 13]])</f>
        <v/>
      </c>
      <c r="EM925" t="str">
        <f>IF(Table1[[#This Row],[Ledger 13]]="","",IF(Table1[[#This Row],[Effect 13]]="Dr.",-Table1[[#This Row],[Amount 13]],Table1[[#This Row],[Amount 13]]))</f>
        <v/>
      </c>
      <c r="EP925" t="str">
        <f>IF(Table1[[#This Row],[Ledger 14]]="","","No")</f>
        <v/>
      </c>
      <c r="EQ925" t="str">
        <f>IF(Table1[[#This Row],[Ledger 14]]="","",IF(Table1[[#This Row],[Effect 14]]="Dr.","Yes","No"))</f>
        <v/>
      </c>
      <c r="ER925" t="str">
        <f>IF(Table1[[#This Row],[Ledger 14]]="","",Table1[[#This Row],[Ledger 14]])</f>
        <v/>
      </c>
      <c r="ES925" t="str">
        <f>IF(Table1[[#This Row],[Ledger 14]]="","",IF(Table1[[#This Row],[Effect 14]]="Dr.",-Table1[[#This Row],[Amount 14]],Table1[[#This Row],[Amount 14]]))</f>
        <v/>
      </c>
      <c r="EV925" t="str">
        <f>IF(Table1[[#This Row],[Ledger 15]]="","","No")</f>
        <v/>
      </c>
      <c r="EW925" t="str">
        <f>IF(Table1[[#This Row],[Ledger 15]]="","",IF(Table1[[#This Row],[Effect 15]]="Dr.","Yes","No"))</f>
        <v/>
      </c>
      <c r="EX925" t="str">
        <f>IF(Table1[[#This Row],[Ledger 15]]="","",Table1[[#This Row],[Ledger 15]])</f>
        <v/>
      </c>
      <c r="EY925" t="str">
        <f>IF(Table1[[#This Row],[Ledger 15]]="","",IF(Table1[[#This Row],[Effect 15]]="Dr.",-Table1[[#This Row],[Amount 15]],Table1[[#This Row],[Amount 15]]))</f>
        <v/>
      </c>
      <c r="FD92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5">
        <f>IF(Table1[[#This Row],[Date]]="",0,IF(AND(Table1[[#This Row],[Date]]&gt;=$FE$2,Table1[[#This Row],[Date]]&lt;=$FE$3),0,1))</f>
        <v>0</v>
      </c>
      <c r="FF925">
        <f>IF(Table1[[#This Row],[Date]]="",0,IF(TYPE(VLOOKUP(Table1[[#This Row],[Voucher Type]],Table1[[#All],[Voucher Type Master]],1,FALSE))=16,1,0))</f>
        <v>0</v>
      </c>
      <c r="FG925">
        <f>IF(TYPE(IF(Table1[[#This Row],[Date]]="",0,IF(VLOOKUP(Table1[[#This Row],[Voucher Type]],$FY$5:$FZ$13,2,0)=Table1[[#This Row],[Effect 1]],0,1)))=16,1,0)</f>
        <v>0</v>
      </c>
      <c r="FH92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5">
        <f>IF(LEN(Table1[[#This Row],[Ledger 1]])&gt;0,IF(TYPE(VLOOKUP(Table1[[#This Row],[Ledger 1]],GZ:GZ,1,0))=16,1,0),0)</f>
        <v>0</v>
      </c>
      <c r="FJ925">
        <f>IF(LEN(Table1[[#This Row],[Ledger 2]])&gt;0,IF(TYPE(VLOOKUP(Table1[[#This Row],[Ledger 2]],GZ:GZ,1,0))=16,1,0),0)</f>
        <v>0</v>
      </c>
      <c r="FK925">
        <f>IF(LEN(Table1[[#This Row],[Ledger 3]])&gt;0,IF(TYPE(VLOOKUP(Table1[[#This Row],[Ledger 3]],GZ:GZ,1,0))=16,1,0),0)</f>
        <v>0</v>
      </c>
      <c r="FL925">
        <f>IF(LEN(Table1[[#This Row],[Ledger 4]])&gt;0,IF(TYPE(VLOOKUP(Table1[[#This Row],[Ledger 4]],GZ:GZ,1,0))=16,1,0),0)</f>
        <v>0</v>
      </c>
      <c r="FM925">
        <f>IF(LEN(Table1[[#This Row],[Ledger 5]])&gt;0,IF(TYPE(VLOOKUP(Table1[[#This Row],[Ledger 5]],GZ:GZ,1,0))=16,1,0),0)</f>
        <v>0</v>
      </c>
      <c r="FN925">
        <f>IF(LEN(Table1[[#This Row],[Ledger 6]])&gt;0,IF(TYPE(VLOOKUP(Table1[[#This Row],[Ledger 6]],$GZ:$GZ,1,0))=16,1,0),0)</f>
        <v>0</v>
      </c>
      <c r="FO925">
        <f>IF(LEN(Table1[[#This Row],[Ledger 7]])&gt;0,IF(TYPE(VLOOKUP(Table1[[#This Row],[Ledger 7]],$GZ:$GZ,1,0))=16,1,0),0)</f>
        <v>0</v>
      </c>
      <c r="FP925">
        <f>IF(LEN(Table1[[#This Row],[Ledger 8]])&gt;0,IF(TYPE(VLOOKUP(Table1[[#This Row],[Ledger 8]],$GZ:$GZ,1,0))=16,1,0),0)</f>
        <v>0</v>
      </c>
      <c r="FQ925">
        <f>IF(LEN(Table1[[#This Row],[Ledger 9]])&gt;0,IF(TYPE(VLOOKUP(Table1[[#This Row],[Ledger 9]],$GZ:$GZ,1,0))=16,1,0),0)</f>
        <v>0</v>
      </c>
      <c r="FR925">
        <f>IF(LEN(Table1[[#This Row],[Ledger 10]])&gt;0,IF(TYPE(VLOOKUP(Table1[[#This Row],[Ledger 10]],$GZ:$GZ,1,0))=16,1,0),0)</f>
        <v>0</v>
      </c>
      <c r="FS925">
        <f>IF(LEN(Table1[[#This Row],[Ledger 11]])&gt;0,IF(TYPE(VLOOKUP(Table1[[#This Row],[Ledger 11]],$GZ:$GZ,1,0))=16,1,0),0)</f>
        <v>0</v>
      </c>
      <c r="FT925">
        <f>IF(LEN(Table1[[#This Row],[Ledger 12]])&gt;0,IF(TYPE(VLOOKUP(Table1[[#This Row],[Ledger 12]],$GZ:$GZ,1,0))=16,1,0),0)</f>
        <v>0</v>
      </c>
      <c r="FU925">
        <f>IF(LEN(Table1[[#This Row],[Ledger 13]])&gt;0,IF(TYPE(VLOOKUP(Table1[[#This Row],[Ledger 13]],$GZ:$GZ,1,0))=16,1,0),0)</f>
        <v>0</v>
      </c>
      <c r="FV925">
        <f>IF(LEN(Table1[[#This Row],[Ledger 14]])&gt;0,IF(TYPE(VLOOKUP(Table1[[#This Row],[Ledger 14]],$GZ:$GZ,1,0))=16,1,0),0)</f>
        <v>0</v>
      </c>
      <c r="FW925">
        <f>IF(LEN(Table1[[#This Row],[Ledger 15]])&gt;0,IF(TYPE(VLOOKUP(Table1[[#This Row],[Ledger 15]],$GZ:$GZ,1,0))=16,1,0),0)</f>
        <v>0</v>
      </c>
    </row>
    <row r="926" spans="4:179" ht="33" customHeight="1" x14ac:dyDescent="0.45">
      <c r="D926" s="8">
        <f t="shared" si="23"/>
        <v>921</v>
      </c>
      <c r="E926" s="32"/>
      <c r="F926" s="34"/>
      <c r="G926" s="34"/>
      <c r="H926" s="34"/>
      <c r="I926" s="34"/>
      <c r="J926" s="38"/>
      <c r="K926" s="33"/>
      <c r="L926" s="36"/>
      <c r="M926" s="35"/>
      <c r="N926" s="34"/>
      <c r="O926" s="41"/>
      <c r="P926" s="35"/>
      <c r="Q926" s="34"/>
      <c r="R926" s="37"/>
      <c r="S926" s="35"/>
      <c r="T926" s="34"/>
      <c r="U926" s="37"/>
      <c r="V926" s="35"/>
      <c r="W926" s="34"/>
      <c r="X926" s="37"/>
      <c r="Y926" s="35"/>
      <c r="Z926" s="34"/>
      <c r="AA926" s="37"/>
      <c r="AB926" s="35"/>
      <c r="AC926" s="34"/>
      <c r="AD926" s="37"/>
      <c r="AE926" s="35"/>
      <c r="AF926" s="34"/>
      <c r="AG926" s="37"/>
      <c r="AH926" s="35"/>
      <c r="AI926" s="34"/>
      <c r="AJ926" s="37"/>
      <c r="AK926" s="35"/>
      <c r="AL926" s="34"/>
      <c r="AM926" s="37"/>
      <c r="AN926" s="35"/>
      <c r="AO926" s="34"/>
      <c r="AP926" s="37"/>
      <c r="AQ926" s="35"/>
      <c r="AR926" s="34"/>
      <c r="AS926" s="37"/>
      <c r="AT926" s="35"/>
      <c r="AU926" s="34"/>
      <c r="AV926" s="37"/>
      <c r="AW926" s="35"/>
      <c r="AX926" s="34"/>
      <c r="AY926" s="37"/>
      <c r="AZ926" s="35"/>
      <c r="BA926" s="34"/>
      <c r="BB926" s="37"/>
      <c r="BC92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6" s="7"/>
      <c r="BF926" t="str">
        <f>IF(Table1[[#This Row],[Date]]="","","&amp;lt;VOUCHER REMOTEID="&amp;""""&amp;$A$11&amp;$A$13&amp;ROW()&amp;""""&amp;" VCHTYPE="""&amp;F926&amp;""" ACTION="""&amp;"Create"&amp;"""&amp;gt;")</f>
        <v/>
      </c>
      <c r="BG926" t="str">
        <f>IF(Table1[[#This Row],[Date]]="","",TEXT(Table1[[#This Row],[Date]],"yyyymmdd"))</f>
        <v/>
      </c>
      <c r="BH926" t="str">
        <f>Table1[[#This Row],[Date2]]</f>
        <v/>
      </c>
      <c r="BI926" t="str">
        <f>IF(Table1[[#This Row],[Date]]="","",Table1[[#This Row],[Voucher Type]])</f>
        <v/>
      </c>
      <c r="BJ926" t="str">
        <f>IF(Table1[[#This Row],[Ref No / Invoice No]]="","",Table1[[#This Row],[Ref No / Invoice No]])</f>
        <v/>
      </c>
      <c r="BK926" t="str">
        <f>IF(Table1[[#This Row],[Voucher No]]="","",Table1[[#This Row],[Voucher No]])</f>
        <v/>
      </c>
      <c r="BL926" t="str">
        <f>IF(Table1[[#This Row],[Date]]="","",Table1[[#This Row],[Narration]])</f>
        <v/>
      </c>
      <c r="BM926" t="str">
        <f>IF(Table1[[#This Row],[Date]]="","",$A$11&amp;$A$13&amp;ROW())</f>
        <v/>
      </c>
      <c r="BN926" t="str">
        <f>IF(Table1[[#This Row],[Date]]="","",$A$13)</f>
        <v/>
      </c>
      <c r="BP926" t="str">
        <f>IF(Table1[[#This Row],[Ledger 1]]="","","No")</f>
        <v/>
      </c>
      <c r="BQ926" t="str">
        <f>IF(Table1[[#This Row],[Date]]="","",IF(Table1[[#This Row],[Effect 1]]="Dr.","Yes","No"))</f>
        <v/>
      </c>
      <c r="BR926" t="str">
        <f>IF(Table1[[#This Row],[Date]]="","",Table1[[#This Row],[Ledger 1]])</f>
        <v/>
      </c>
      <c r="BS926" t="str">
        <f>IF(Table1[[#This Row],[Date]]="","",IF(Table1[[#This Row],[Effect 1]]="Dr.",-Table1[[#This Row],[Amount 1]],Table1[[#This Row],[Amount 1]]))</f>
        <v/>
      </c>
      <c r="BV926" t="str">
        <f>IF(Table1[[#This Row],[Ledger 2]]="","","No")</f>
        <v/>
      </c>
      <c r="BW926" t="str">
        <f>IF(Table1[[#This Row],[Date]]="","",IF(Table1[[#This Row],[Effect 2]]="Dr.","Yes","No"))</f>
        <v/>
      </c>
      <c r="BX926" t="str">
        <f>IF(Table1[[#This Row],[Date]]="","",Table1[[#This Row],[Ledger 2]])</f>
        <v/>
      </c>
      <c r="BY926" t="str">
        <f>IF(Table1[[#This Row],[Date]]="","",IF(Table1[[#This Row],[Effect 2]]="Dr.",-Table1[[#This Row],[Amount 2]],Table1[[#This Row],[Amount 2]]))</f>
        <v/>
      </c>
      <c r="CB926" t="str">
        <f>IF(Table1[[#This Row],[Ledger 3]]="","","No")</f>
        <v/>
      </c>
      <c r="CC926" t="str">
        <f>IF(Table1[[#This Row],[Ledger 3]]="","",IF(Table1[[#This Row],[Effect 3]]="Dr.","Yes","No"))</f>
        <v/>
      </c>
      <c r="CD926" t="str">
        <f>IF(Table1[[#This Row],[Ledger 3]]="","",Table1[[#This Row],[Ledger 3]])</f>
        <v/>
      </c>
      <c r="CE926" t="str">
        <f>IF(Table1[[#This Row],[Ledger 3]]="","",IF(Table1[[#This Row],[Effect 3]]="Dr.",-Table1[[#This Row],[Amount 3]],Table1[[#This Row],[Amount 3]]))</f>
        <v/>
      </c>
      <c r="CH926" t="str">
        <f>IF(Table1[[#This Row],[Ledger 4]]="","","No")</f>
        <v/>
      </c>
      <c r="CI926" t="str">
        <f>IF(Table1[[#This Row],[Ledger 4]]="","",IF(Table1[[#This Row],[Effect 4]]="Dr.","Yes","No"))</f>
        <v/>
      </c>
      <c r="CJ926" t="str">
        <f>IF(Table1[[#This Row],[Ledger 4]]="","",Table1[[#This Row],[Ledger 4]])</f>
        <v/>
      </c>
      <c r="CK926" t="str">
        <f>IF(Table1[[#This Row],[Ledger 4]]="","",IF(Table1[[#This Row],[Effect 4]]="Dr.",-Table1[[#This Row],[Amount 4]],Table1[[#This Row],[Amount 4]]))</f>
        <v/>
      </c>
      <c r="CN926" t="str">
        <f>IF(Table1[[#This Row],[Ledger 5]]="","","No")</f>
        <v/>
      </c>
      <c r="CO926" t="str">
        <f>IF(Table1[[#This Row],[Ledger 5]]="","",IF(Table1[[#This Row],[Effect 5]]="Dr.","Yes","No"))</f>
        <v/>
      </c>
      <c r="CP926" t="str">
        <f>IF(Table1[[#This Row],[Ledger 5]]="","",Table1[[#This Row],[Ledger 5]])</f>
        <v/>
      </c>
      <c r="CQ926" t="str">
        <f>IF(Table1[[#This Row],[Ledger 5]]="","",IF(Table1[[#This Row],[Effect 5]]="Dr.",-Table1[[#This Row],[Amount 5]],Table1[[#This Row],[Amount 5]]))</f>
        <v/>
      </c>
      <c r="CT926" t="str">
        <f>IF(Table1[[#This Row],[Ledger 6]]="","","No")</f>
        <v/>
      </c>
      <c r="CU926" t="str">
        <f>IF(Table1[[#This Row],[Ledger 6]]="","",IF(Table1[[#This Row],[Effect 6]]="Dr.","Yes","No"))</f>
        <v/>
      </c>
      <c r="CV926" t="str">
        <f>IF(Table1[[#This Row],[Ledger 6]]="","",Table1[[#This Row],[Ledger 6]])</f>
        <v/>
      </c>
      <c r="CW926" t="str">
        <f>IF(Table1[[#This Row],[Ledger 6]]="","",IF(Table1[[#This Row],[Effect 6]]="Dr.",-Table1[[#This Row],[Amount 6]],Table1[[#This Row],[Amount 6]]))</f>
        <v/>
      </c>
      <c r="CZ926" t="str">
        <f>IF(Table1[[#This Row],[Ledger 7]]="","","No")</f>
        <v/>
      </c>
      <c r="DA926" t="str">
        <f>IF(Table1[[#This Row],[Ledger 7]]="","",IF(Table1[[#This Row],[Effect 7]]="Dr.","Yes","No"))</f>
        <v/>
      </c>
      <c r="DB926" t="str">
        <f>IF(Table1[[#This Row],[Ledger 7]]="","",Table1[[#This Row],[Ledger 7]])</f>
        <v/>
      </c>
      <c r="DC926" t="str">
        <f>IF(Table1[[#This Row],[Ledger 7]]="","",IF(Table1[[#This Row],[Effect 7]]="Dr.",-Table1[[#This Row],[Amount 7]],Table1[[#This Row],[Amount 7]]))</f>
        <v/>
      </c>
      <c r="DF926" t="str">
        <f>IF(Table1[[#This Row],[Ledger 8]]="","","No")</f>
        <v/>
      </c>
      <c r="DG926" t="str">
        <f>IF(Table1[[#This Row],[Ledger 8]]="","",IF(Table1[[#This Row],[Effect 8]]="Dr.","Yes","No"))</f>
        <v/>
      </c>
      <c r="DH926" t="str">
        <f>IF(Table1[[#This Row],[Ledger 8]]="","",Table1[[#This Row],[Ledger 8]])</f>
        <v/>
      </c>
      <c r="DI926" t="str">
        <f>IF(Table1[[#This Row],[Ledger 8]]="","",IF(Table1[[#This Row],[Effect 8]]="Dr.",-Table1[[#This Row],[Amount 8]],Table1[[#This Row],[Amount 8]]))</f>
        <v/>
      </c>
      <c r="DL926" t="str">
        <f>IF(Table1[[#This Row],[Ledger 9]]="","","No")</f>
        <v/>
      </c>
      <c r="DM926" t="str">
        <f>IF(Table1[[#This Row],[Ledger 9]]="","",IF(Table1[[#This Row],[Effect 9]]="Dr.","Yes","No"))</f>
        <v/>
      </c>
      <c r="DN926" t="str">
        <f>IF(Table1[[#This Row],[Ledger 9]]="","",Table1[[#This Row],[Ledger 9]])</f>
        <v/>
      </c>
      <c r="DO926" t="str">
        <f>IF(Table1[[#This Row],[Ledger 9]]="","",IF(Table1[[#This Row],[Effect 9]]="Dr.",-Table1[[#This Row],[Amount 9]],Table1[[#This Row],[Amount 9]]))</f>
        <v/>
      </c>
      <c r="DR926" t="str">
        <f>IF(Table1[[#This Row],[Ledger 10]]="","","No")</f>
        <v/>
      </c>
      <c r="DS926" t="str">
        <f>IF(Table1[[#This Row],[Ledger 10]]="","",IF(Table1[[#This Row],[Effect 10]]="Dr.","Yes","No"))</f>
        <v/>
      </c>
      <c r="DT926" t="str">
        <f>IF(Table1[[#This Row],[Ledger 10]]="","",Table1[[#This Row],[Ledger 10]])</f>
        <v/>
      </c>
      <c r="DU926" t="str">
        <f>IF(Table1[[#This Row],[Ledger 10]]="","",IF(Table1[[#This Row],[Effect 10]]="Dr.",-Table1[[#This Row],[Amount 10]],Table1[[#This Row],[Amount 10]]))</f>
        <v/>
      </c>
      <c r="DX926" t="str">
        <f>IF(Table1[[#This Row],[Ledger 11]]="","","No")</f>
        <v/>
      </c>
      <c r="DY926" t="str">
        <f>IF(Table1[[#This Row],[Ledger 11]]="","",IF(Table1[[#This Row],[Effect 11]]="Dr.","Yes","No"))</f>
        <v/>
      </c>
      <c r="DZ926" t="str">
        <f>IF(Table1[[#This Row],[Ledger 11]]="","",Table1[[#This Row],[Ledger 11]])</f>
        <v/>
      </c>
      <c r="EA926" t="str">
        <f>IF(Table1[[#This Row],[Ledger 11]]="","",IF(Table1[[#This Row],[Effect 11]]="Dr.",-Table1[[#This Row],[Amount 11]],Table1[[#This Row],[Amount 11]]))</f>
        <v/>
      </c>
      <c r="ED926" t="str">
        <f>IF(Table1[[#This Row],[Ledger 12]]="","","No")</f>
        <v/>
      </c>
      <c r="EE926" t="str">
        <f>IF(Table1[[#This Row],[Ledger 12]]="","",IF(Table1[[#This Row],[Effect 12]]="Dr.","Yes","No"))</f>
        <v/>
      </c>
      <c r="EF926" t="str">
        <f>IF(Table1[[#This Row],[Ledger 12]]="","",Table1[[#This Row],[Ledger 12]])</f>
        <v/>
      </c>
      <c r="EG926" t="str">
        <f>IF(Table1[[#This Row],[Ledger 12]]="","",IF(Table1[[#This Row],[Effect 12]]="Dr.",-Table1[[#This Row],[Amount 12]],Table1[[#This Row],[Amount 12]]))</f>
        <v/>
      </c>
      <c r="EJ926" t="str">
        <f>IF(Table1[[#This Row],[Ledger 13]]="","","No")</f>
        <v/>
      </c>
      <c r="EK926" t="str">
        <f>IF(Table1[[#This Row],[Ledger 13]]="","",IF(Table1[[#This Row],[Effect 13]]="Dr.","Yes","No"))</f>
        <v/>
      </c>
      <c r="EL926" t="str">
        <f>IF(Table1[[#This Row],[Ledger 13]]="","",Table1[[#This Row],[Ledger 13]])</f>
        <v/>
      </c>
      <c r="EM926" t="str">
        <f>IF(Table1[[#This Row],[Ledger 13]]="","",IF(Table1[[#This Row],[Effect 13]]="Dr.",-Table1[[#This Row],[Amount 13]],Table1[[#This Row],[Amount 13]]))</f>
        <v/>
      </c>
      <c r="EP926" t="str">
        <f>IF(Table1[[#This Row],[Ledger 14]]="","","No")</f>
        <v/>
      </c>
      <c r="EQ926" t="str">
        <f>IF(Table1[[#This Row],[Ledger 14]]="","",IF(Table1[[#This Row],[Effect 14]]="Dr.","Yes","No"))</f>
        <v/>
      </c>
      <c r="ER926" t="str">
        <f>IF(Table1[[#This Row],[Ledger 14]]="","",Table1[[#This Row],[Ledger 14]])</f>
        <v/>
      </c>
      <c r="ES926" t="str">
        <f>IF(Table1[[#This Row],[Ledger 14]]="","",IF(Table1[[#This Row],[Effect 14]]="Dr.",-Table1[[#This Row],[Amount 14]],Table1[[#This Row],[Amount 14]]))</f>
        <v/>
      </c>
      <c r="EV926" t="str">
        <f>IF(Table1[[#This Row],[Ledger 15]]="","","No")</f>
        <v/>
      </c>
      <c r="EW926" t="str">
        <f>IF(Table1[[#This Row],[Ledger 15]]="","",IF(Table1[[#This Row],[Effect 15]]="Dr.","Yes","No"))</f>
        <v/>
      </c>
      <c r="EX926" t="str">
        <f>IF(Table1[[#This Row],[Ledger 15]]="","",Table1[[#This Row],[Ledger 15]])</f>
        <v/>
      </c>
      <c r="EY926" t="str">
        <f>IF(Table1[[#This Row],[Ledger 15]]="","",IF(Table1[[#This Row],[Effect 15]]="Dr.",-Table1[[#This Row],[Amount 15]],Table1[[#This Row],[Amount 15]]))</f>
        <v/>
      </c>
      <c r="FD92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6">
        <f>IF(Table1[[#This Row],[Date]]="",0,IF(AND(Table1[[#This Row],[Date]]&gt;=$FE$2,Table1[[#This Row],[Date]]&lt;=$FE$3),0,1))</f>
        <v>0</v>
      </c>
      <c r="FF926">
        <f>IF(Table1[[#This Row],[Date]]="",0,IF(TYPE(VLOOKUP(Table1[[#This Row],[Voucher Type]],Table1[[#All],[Voucher Type Master]],1,FALSE))=16,1,0))</f>
        <v>0</v>
      </c>
      <c r="FG926">
        <f>IF(TYPE(IF(Table1[[#This Row],[Date]]="",0,IF(VLOOKUP(Table1[[#This Row],[Voucher Type]],$FY$5:$FZ$13,2,0)=Table1[[#This Row],[Effect 1]],0,1)))=16,1,0)</f>
        <v>0</v>
      </c>
      <c r="FH92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6">
        <f>IF(LEN(Table1[[#This Row],[Ledger 1]])&gt;0,IF(TYPE(VLOOKUP(Table1[[#This Row],[Ledger 1]],GZ:GZ,1,0))=16,1,0),0)</f>
        <v>0</v>
      </c>
      <c r="FJ926">
        <f>IF(LEN(Table1[[#This Row],[Ledger 2]])&gt;0,IF(TYPE(VLOOKUP(Table1[[#This Row],[Ledger 2]],GZ:GZ,1,0))=16,1,0),0)</f>
        <v>0</v>
      </c>
      <c r="FK926">
        <f>IF(LEN(Table1[[#This Row],[Ledger 3]])&gt;0,IF(TYPE(VLOOKUP(Table1[[#This Row],[Ledger 3]],GZ:GZ,1,0))=16,1,0),0)</f>
        <v>0</v>
      </c>
      <c r="FL926">
        <f>IF(LEN(Table1[[#This Row],[Ledger 4]])&gt;0,IF(TYPE(VLOOKUP(Table1[[#This Row],[Ledger 4]],GZ:GZ,1,0))=16,1,0),0)</f>
        <v>0</v>
      </c>
      <c r="FM926">
        <f>IF(LEN(Table1[[#This Row],[Ledger 5]])&gt;0,IF(TYPE(VLOOKUP(Table1[[#This Row],[Ledger 5]],GZ:GZ,1,0))=16,1,0),0)</f>
        <v>0</v>
      </c>
      <c r="FN926">
        <f>IF(LEN(Table1[[#This Row],[Ledger 6]])&gt;0,IF(TYPE(VLOOKUP(Table1[[#This Row],[Ledger 6]],$GZ:$GZ,1,0))=16,1,0),0)</f>
        <v>0</v>
      </c>
      <c r="FO926">
        <f>IF(LEN(Table1[[#This Row],[Ledger 7]])&gt;0,IF(TYPE(VLOOKUP(Table1[[#This Row],[Ledger 7]],$GZ:$GZ,1,0))=16,1,0),0)</f>
        <v>0</v>
      </c>
      <c r="FP926">
        <f>IF(LEN(Table1[[#This Row],[Ledger 8]])&gt;0,IF(TYPE(VLOOKUP(Table1[[#This Row],[Ledger 8]],$GZ:$GZ,1,0))=16,1,0),0)</f>
        <v>0</v>
      </c>
      <c r="FQ926">
        <f>IF(LEN(Table1[[#This Row],[Ledger 9]])&gt;0,IF(TYPE(VLOOKUP(Table1[[#This Row],[Ledger 9]],$GZ:$GZ,1,0))=16,1,0),0)</f>
        <v>0</v>
      </c>
      <c r="FR926">
        <f>IF(LEN(Table1[[#This Row],[Ledger 10]])&gt;0,IF(TYPE(VLOOKUP(Table1[[#This Row],[Ledger 10]],$GZ:$GZ,1,0))=16,1,0),0)</f>
        <v>0</v>
      </c>
      <c r="FS926">
        <f>IF(LEN(Table1[[#This Row],[Ledger 11]])&gt;0,IF(TYPE(VLOOKUP(Table1[[#This Row],[Ledger 11]],$GZ:$GZ,1,0))=16,1,0),0)</f>
        <v>0</v>
      </c>
      <c r="FT926">
        <f>IF(LEN(Table1[[#This Row],[Ledger 12]])&gt;0,IF(TYPE(VLOOKUP(Table1[[#This Row],[Ledger 12]],$GZ:$GZ,1,0))=16,1,0),0)</f>
        <v>0</v>
      </c>
      <c r="FU926">
        <f>IF(LEN(Table1[[#This Row],[Ledger 13]])&gt;0,IF(TYPE(VLOOKUP(Table1[[#This Row],[Ledger 13]],$GZ:$GZ,1,0))=16,1,0),0)</f>
        <v>0</v>
      </c>
      <c r="FV926">
        <f>IF(LEN(Table1[[#This Row],[Ledger 14]])&gt;0,IF(TYPE(VLOOKUP(Table1[[#This Row],[Ledger 14]],$GZ:$GZ,1,0))=16,1,0),0)</f>
        <v>0</v>
      </c>
      <c r="FW926">
        <f>IF(LEN(Table1[[#This Row],[Ledger 15]])&gt;0,IF(TYPE(VLOOKUP(Table1[[#This Row],[Ledger 15]],$GZ:$GZ,1,0))=16,1,0),0)</f>
        <v>0</v>
      </c>
    </row>
    <row r="927" spans="4:179" ht="33" customHeight="1" x14ac:dyDescent="0.45">
      <c r="D927" s="8">
        <f t="shared" si="23"/>
        <v>922</v>
      </c>
      <c r="E927" s="32"/>
      <c r="F927" s="34"/>
      <c r="G927" s="34"/>
      <c r="H927" s="34"/>
      <c r="I927" s="34"/>
      <c r="J927" s="38"/>
      <c r="K927" s="33"/>
      <c r="L927" s="36"/>
      <c r="M927" s="35"/>
      <c r="N927" s="34"/>
      <c r="O927" s="41"/>
      <c r="P927" s="35"/>
      <c r="Q927" s="34"/>
      <c r="R927" s="37"/>
      <c r="S927" s="35"/>
      <c r="T927" s="34"/>
      <c r="U927" s="37"/>
      <c r="V927" s="35"/>
      <c r="W927" s="34"/>
      <c r="X927" s="37"/>
      <c r="Y927" s="35"/>
      <c r="Z927" s="34"/>
      <c r="AA927" s="37"/>
      <c r="AB927" s="35"/>
      <c r="AC927" s="34"/>
      <c r="AD927" s="37"/>
      <c r="AE927" s="35"/>
      <c r="AF927" s="34"/>
      <c r="AG927" s="37"/>
      <c r="AH927" s="35"/>
      <c r="AI927" s="34"/>
      <c r="AJ927" s="37"/>
      <c r="AK927" s="35"/>
      <c r="AL927" s="34"/>
      <c r="AM927" s="37"/>
      <c r="AN927" s="35"/>
      <c r="AO927" s="34"/>
      <c r="AP927" s="37"/>
      <c r="AQ927" s="35"/>
      <c r="AR927" s="34"/>
      <c r="AS927" s="37"/>
      <c r="AT927" s="35"/>
      <c r="AU927" s="34"/>
      <c r="AV927" s="37"/>
      <c r="AW927" s="35"/>
      <c r="AX927" s="34"/>
      <c r="AY927" s="37"/>
      <c r="AZ927" s="35"/>
      <c r="BA927" s="34"/>
      <c r="BB927" s="37"/>
      <c r="BC92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7" s="7"/>
      <c r="BF927" t="str">
        <f>IF(Table1[[#This Row],[Date]]="","","&amp;lt;VOUCHER REMOTEID="&amp;""""&amp;$A$11&amp;$A$13&amp;ROW()&amp;""""&amp;" VCHTYPE="""&amp;F927&amp;""" ACTION="""&amp;"Create"&amp;"""&amp;gt;")</f>
        <v/>
      </c>
      <c r="BG927" t="str">
        <f>IF(Table1[[#This Row],[Date]]="","",TEXT(Table1[[#This Row],[Date]],"yyyymmdd"))</f>
        <v/>
      </c>
      <c r="BH927" t="str">
        <f>Table1[[#This Row],[Date2]]</f>
        <v/>
      </c>
      <c r="BI927" t="str">
        <f>IF(Table1[[#This Row],[Date]]="","",Table1[[#This Row],[Voucher Type]])</f>
        <v/>
      </c>
      <c r="BJ927" t="str">
        <f>IF(Table1[[#This Row],[Ref No / Invoice No]]="","",Table1[[#This Row],[Ref No / Invoice No]])</f>
        <v/>
      </c>
      <c r="BK927" t="str">
        <f>IF(Table1[[#This Row],[Voucher No]]="","",Table1[[#This Row],[Voucher No]])</f>
        <v/>
      </c>
      <c r="BL927" t="str">
        <f>IF(Table1[[#This Row],[Date]]="","",Table1[[#This Row],[Narration]])</f>
        <v/>
      </c>
      <c r="BM927" t="str">
        <f>IF(Table1[[#This Row],[Date]]="","",$A$11&amp;$A$13&amp;ROW())</f>
        <v/>
      </c>
      <c r="BN927" t="str">
        <f>IF(Table1[[#This Row],[Date]]="","",$A$13)</f>
        <v/>
      </c>
      <c r="BP927" t="str">
        <f>IF(Table1[[#This Row],[Ledger 1]]="","","No")</f>
        <v/>
      </c>
      <c r="BQ927" t="str">
        <f>IF(Table1[[#This Row],[Date]]="","",IF(Table1[[#This Row],[Effect 1]]="Dr.","Yes","No"))</f>
        <v/>
      </c>
      <c r="BR927" t="str">
        <f>IF(Table1[[#This Row],[Date]]="","",Table1[[#This Row],[Ledger 1]])</f>
        <v/>
      </c>
      <c r="BS927" t="str">
        <f>IF(Table1[[#This Row],[Date]]="","",IF(Table1[[#This Row],[Effect 1]]="Dr.",-Table1[[#This Row],[Amount 1]],Table1[[#This Row],[Amount 1]]))</f>
        <v/>
      </c>
      <c r="BV927" t="str">
        <f>IF(Table1[[#This Row],[Ledger 2]]="","","No")</f>
        <v/>
      </c>
      <c r="BW927" t="str">
        <f>IF(Table1[[#This Row],[Date]]="","",IF(Table1[[#This Row],[Effect 2]]="Dr.","Yes","No"))</f>
        <v/>
      </c>
      <c r="BX927" t="str">
        <f>IF(Table1[[#This Row],[Date]]="","",Table1[[#This Row],[Ledger 2]])</f>
        <v/>
      </c>
      <c r="BY927" t="str">
        <f>IF(Table1[[#This Row],[Date]]="","",IF(Table1[[#This Row],[Effect 2]]="Dr.",-Table1[[#This Row],[Amount 2]],Table1[[#This Row],[Amount 2]]))</f>
        <v/>
      </c>
      <c r="CB927" t="str">
        <f>IF(Table1[[#This Row],[Ledger 3]]="","","No")</f>
        <v/>
      </c>
      <c r="CC927" t="str">
        <f>IF(Table1[[#This Row],[Ledger 3]]="","",IF(Table1[[#This Row],[Effect 3]]="Dr.","Yes","No"))</f>
        <v/>
      </c>
      <c r="CD927" t="str">
        <f>IF(Table1[[#This Row],[Ledger 3]]="","",Table1[[#This Row],[Ledger 3]])</f>
        <v/>
      </c>
      <c r="CE927" t="str">
        <f>IF(Table1[[#This Row],[Ledger 3]]="","",IF(Table1[[#This Row],[Effect 3]]="Dr.",-Table1[[#This Row],[Amount 3]],Table1[[#This Row],[Amount 3]]))</f>
        <v/>
      </c>
      <c r="CH927" t="str">
        <f>IF(Table1[[#This Row],[Ledger 4]]="","","No")</f>
        <v/>
      </c>
      <c r="CI927" t="str">
        <f>IF(Table1[[#This Row],[Ledger 4]]="","",IF(Table1[[#This Row],[Effect 4]]="Dr.","Yes","No"))</f>
        <v/>
      </c>
      <c r="CJ927" t="str">
        <f>IF(Table1[[#This Row],[Ledger 4]]="","",Table1[[#This Row],[Ledger 4]])</f>
        <v/>
      </c>
      <c r="CK927" t="str">
        <f>IF(Table1[[#This Row],[Ledger 4]]="","",IF(Table1[[#This Row],[Effect 4]]="Dr.",-Table1[[#This Row],[Amount 4]],Table1[[#This Row],[Amount 4]]))</f>
        <v/>
      </c>
      <c r="CN927" t="str">
        <f>IF(Table1[[#This Row],[Ledger 5]]="","","No")</f>
        <v/>
      </c>
      <c r="CO927" t="str">
        <f>IF(Table1[[#This Row],[Ledger 5]]="","",IF(Table1[[#This Row],[Effect 5]]="Dr.","Yes","No"))</f>
        <v/>
      </c>
      <c r="CP927" t="str">
        <f>IF(Table1[[#This Row],[Ledger 5]]="","",Table1[[#This Row],[Ledger 5]])</f>
        <v/>
      </c>
      <c r="CQ927" t="str">
        <f>IF(Table1[[#This Row],[Ledger 5]]="","",IF(Table1[[#This Row],[Effect 5]]="Dr.",-Table1[[#This Row],[Amount 5]],Table1[[#This Row],[Amount 5]]))</f>
        <v/>
      </c>
      <c r="CT927" t="str">
        <f>IF(Table1[[#This Row],[Ledger 6]]="","","No")</f>
        <v/>
      </c>
      <c r="CU927" t="str">
        <f>IF(Table1[[#This Row],[Ledger 6]]="","",IF(Table1[[#This Row],[Effect 6]]="Dr.","Yes","No"))</f>
        <v/>
      </c>
      <c r="CV927" t="str">
        <f>IF(Table1[[#This Row],[Ledger 6]]="","",Table1[[#This Row],[Ledger 6]])</f>
        <v/>
      </c>
      <c r="CW927" t="str">
        <f>IF(Table1[[#This Row],[Ledger 6]]="","",IF(Table1[[#This Row],[Effect 6]]="Dr.",-Table1[[#This Row],[Amount 6]],Table1[[#This Row],[Amount 6]]))</f>
        <v/>
      </c>
      <c r="CZ927" t="str">
        <f>IF(Table1[[#This Row],[Ledger 7]]="","","No")</f>
        <v/>
      </c>
      <c r="DA927" t="str">
        <f>IF(Table1[[#This Row],[Ledger 7]]="","",IF(Table1[[#This Row],[Effect 7]]="Dr.","Yes","No"))</f>
        <v/>
      </c>
      <c r="DB927" t="str">
        <f>IF(Table1[[#This Row],[Ledger 7]]="","",Table1[[#This Row],[Ledger 7]])</f>
        <v/>
      </c>
      <c r="DC927" t="str">
        <f>IF(Table1[[#This Row],[Ledger 7]]="","",IF(Table1[[#This Row],[Effect 7]]="Dr.",-Table1[[#This Row],[Amount 7]],Table1[[#This Row],[Amount 7]]))</f>
        <v/>
      </c>
      <c r="DF927" t="str">
        <f>IF(Table1[[#This Row],[Ledger 8]]="","","No")</f>
        <v/>
      </c>
      <c r="DG927" t="str">
        <f>IF(Table1[[#This Row],[Ledger 8]]="","",IF(Table1[[#This Row],[Effect 8]]="Dr.","Yes","No"))</f>
        <v/>
      </c>
      <c r="DH927" t="str">
        <f>IF(Table1[[#This Row],[Ledger 8]]="","",Table1[[#This Row],[Ledger 8]])</f>
        <v/>
      </c>
      <c r="DI927" t="str">
        <f>IF(Table1[[#This Row],[Ledger 8]]="","",IF(Table1[[#This Row],[Effect 8]]="Dr.",-Table1[[#This Row],[Amount 8]],Table1[[#This Row],[Amount 8]]))</f>
        <v/>
      </c>
      <c r="DL927" t="str">
        <f>IF(Table1[[#This Row],[Ledger 9]]="","","No")</f>
        <v/>
      </c>
      <c r="DM927" t="str">
        <f>IF(Table1[[#This Row],[Ledger 9]]="","",IF(Table1[[#This Row],[Effect 9]]="Dr.","Yes","No"))</f>
        <v/>
      </c>
      <c r="DN927" t="str">
        <f>IF(Table1[[#This Row],[Ledger 9]]="","",Table1[[#This Row],[Ledger 9]])</f>
        <v/>
      </c>
      <c r="DO927" t="str">
        <f>IF(Table1[[#This Row],[Ledger 9]]="","",IF(Table1[[#This Row],[Effect 9]]="Dr.",-Table1[[#This Row],[Amount 9]],Table1[[#This Row],[Amount 9]]))</f>
        <v/>
      </c>
      <c r="DR927" t="str">
        <f>IF(Table1[[#This Row],[Ledger 10]]="","","No")</f>
        <v/>
      </c>
      <c r="DS927" t="str">
        <f>IF(Table1[[#This Row],[Ledger 10]]="","",IF(Table1[[#This Row],[Effect 10]]="Dr.","Yes","No"))</f>
        <v/>
      </c>
      <c r="DT927" t="str">
        <f>IF(Table1[[#This Row],[Ledger 10]]="","",Table1[[#This Row],[Ledger 10]])</f>
        <v/>
      </c>
      <c r="DU927" t="str">
        <f>IF(Table1[[#This Row],[Ledger 10]]="","",IF(Table1[[#This Row],[Effect 10]]="Dr.",-Table1[[#This Row],[Amount 10]],Table1[[#This Row],[Amount 10]]))</f>
        <v/>
      </c>
      <c r="DX927" t="str">
        <f>IF(Table1[[#This Row],[Ledger 11]]="","","No")</f>
        <v/>
      </c>
      <c r="DY927" t="str">
        <f>IF(Table1[[#This Row],[Ledger 11]]="","",IF(Table1[[#This Row],[Effect 11]]="Dr.","Yes","No"))</f>
        <v/>
      </c>
      <c r="DZ927" t="str">
        <f>IF(Table1[[#This Row],[Ledger 11]]="","",Table1[[#This Row],[Ledger 11]])</f>
        <v/>
      </c>
      <c r="EA927" t="str">
        <f>IF(Table1[[#This Row],[Ledger 11]]="","",IF(Table1[[#This Row],[Effect 11]]="Dr.",-Table1[[#This Row],[Amount 11]],Table1[[#This Row],[Amount 11]]))</f>
        <v/>
      </c>
      <c r="ED927" t="str">
        <f>IF(Table1[[#This Row],[Ledger 12]]="","","No")</f>
        <v/>
      </c>
      <c r="EE927" t="str">
        <f>IF(Table1[[#This Row],[Ledger 12]]="","",IF(Table1[[#This Row],[Effect 12]]="Dr.","Yes","No"))</f>
        <v/>
      </c>
      <c r="EF927" t="str">
        <f>IF(Table1[[#This Row],[Ledger 12]]="","",Table1[[#This Row],[Ledger 12]])</f>
        <v/>
      </c>
      <c r="EG927" t="str">
        <f>IF(Table1[[#This Row],[Ledger 12]]="","",IF(Table1[[#This Row],[Effect 12]]="Dr.",-Table1[[#This Row],[Amount 12]],Table1[[#This Row],[Amount 12]]))</f>
        <v/>
      </c>
      <c r="EJ927" t="str">
        <f>IF(Table1[[#This Row],[Ledger 13]]="","","No")</f>
        <v/>
      </c>
      <c r="EK927" t="str">
        <f>IF(Table1[[#This Row],[Ledger 13]]="","",IF(Table1[[#This Row],[Effect 13]]="Dr.","Yes","No"))</f>
        <v/>
      </c>
      <c r="EL927" t="str">
        <f>IF(Table1[[#This Row],[Ledger 13]]="","",Table1[[#This Row],[Ledger 13]])</f>
        <v/>
      </c>
      <c r="EM927" t="str">
        <f>IF(Table1[[#This Row],[Ledger 13]]="","",IF(Table1[[#This Row],[Effect 13]]="Dr.",-Table1[[#This Row],[Amount 13]],Table1[[#This Row],[Amount 13]]))</f>
        <v/>
      </c>
      <c r="EP927" t="str">
        <f>IF(Table1[[#This Row],[Ledger 14]]="","","No")</f>
        <v/>
      </c>
      <c r="EQ927" t="str">
        <f>IF(Table1[[#This Row],[Ledger 14]]="","",IF(Table1[[#This Row],[Effect 14]]="Dr.","Yes","No"))</f>
        <v/>
      </c>
      <c r="ER927" t="str">
        <f>IF(Table1[[#This Row],[Ledger 14]]="","",Table1[[#This Row],[Ledger 14]])</f>
        <v/>
      </c>
      <c r="ES927" t="str">
        <f>IF(Table1[[#This Row],[Ledger 14]]="","",IF(Table1[[#This Row],[Effect 14]]="Dr.",-Table1[[#This Row],[Amount 14]],Table1[[#This Row],[Amount 14]]))</f>
        <v/>
      </c>
      <c r="EV927" t="str">
        <f>IF(Table1[[#This Row],[Ledger 15]]="","","No")</f>
        <v/>
      </c>
      <c r="EW927" t="str">
        <f>IF(Table1[[#This Row],[Ledger 15]]="","",IF(Table1[[#This Row],[Effect 15]]="Dr.","Yes","No"))</f>
        <v/>
      </c>
      <c r="EX927" t="str">
        <f>IF(Table1[[#This Row],[Ledger 15]]="","",Table1[[#This Row],[Ledger 15]])</f>
        <v/>
      </c>
      <c r="EY927" t="str">
        <f>IF(Table1[[#This Row],[Ledger 15]]="","",IF(Table1[[#This Row],[Effect 15]]="Dr.",-Table1[[#This Row],[Amount 15]],Table1[[#This Row],[Amount 15]]))</f>
        <v/>
      </c>
      <c r="FD92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7">
        <f>IF(Table1[[#This Row],[Date]]="",0,IF(AND(Table1[[#This Row],[Date]]&gt;=$FE$2,Table1[[#This Row],[Date]]&lt;=$FE$3),0,1))</f>
        <v>0</v>
      </c>
      <c r="FF927">
        <f>IF(Table1[[#This Row],[Date]]="",0,IF(TYPE(VLOOKUP(Table1[[#This Row],[Voucher Type]],Table1[[#All],[Voucher Type Master]],1,FALSE))=16,1,0))</f>
        <v>0</v>
      </c>
      <c r="FG927">
        <f>IF(TYPE(IF(Table1[[#This Row],[Date]]="",0,IF(VLOOKUP(Table1[[#This Row],[Voucher Type]],$FY$5:$FZ$13,2,0)=Table1[[#This Row],[Effect 1]],0,1)))=16,1,0)</f>
        <v>0</v>
      </c>
      <c r="FH92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7">
        <f>IF(LEN(Table1[[#This Row],[Ledger 1]])&gt;0,IF(TYPE(VLOOKUP(Table1[[#This Row],[Ledger 1]],GZ:GZ,1,0))=16,1,0),0)</f>
        <v>0</v>
      </c>
      <c r="FJ927">
        <f>IF(LEN(Table1[[#This Row],[Ledger 2]])&gt;0,IF(TYPE(VLOOKUP(Table1[[#This Row],[Ledger 2]],GZ:GZ,1,0))=16,1,0),0)</f>
        <v>0</v>
      </c>
      <c r="FK927">
        <f>IF(LEN(Table1[[#This Row],[Ledger 3]])&gt;0,IF(TYPE(VLOOKUP(Table1[[#This Row],[Ledger 3]],GZ:GZ,1,0))=16,1,0),0)</f>
        <v>0</v>
      </c>
      <c r="FL927">
        <f>IF(LEN(Table1[[#This Row],[Ledger 4]])&gt;0,IF(TYPE(VLOOKUP(Table1[[#This Row],[Ledger 4]],GZ:GZ,1,0))=16,1,0),0)</f>
        <v>0</v>
      </c>
      <c r="FM927">
        <f>IF(LEN(Table1[[#This Row],[Ledger 5]])&gt;0,IF(TYPE(VLOOKUP(Table1[[#This Row],[Ledger 5]],GZ:GZ,1,0))=16,1,0),0)</f>
        <v>0</v>
      </c>
      <c r="FN927">
        <f>IF(LEN(Table1[[#This Row],[Ledger 6]])&gt;0,IF(TYPE(VLOOKUP(Table1[[#This Row],[Ledger 6]],$GZ:$GZ,1,0))=16,1,0),0)</f>
        <v>0</v>
      </c>
      <c r="FO927">
        <f>IF(LEN(Table1[[#This Row],[Ledger 7]])&gt;0,IF(TYPE(VLOOKUP(Table1[[#This Row],[Ledger 7]],$GZ:$GZ,1,0))=16,1,0),0)</f>
        <v>0</v>
      </c>
      <c r="FP927">
        <f>IF(LEN(Table1[[#This Row],[Ledger 8]])&gt;0,IF(TYPE(VLOOKUP(Table1[[#This Row],[Ledger 8]],$GZ:$GZ,1,0))=16,1,0),0)</f>
        <v>0</v>
      </c>
      <c r="FQ927">
        <f>IF(LEN(Table1[[#This Row],[Ledger 9]])&gt;0,IF(TYPE(VLOOKUP(Table1[[#This Row],[Ledger 9]],$GZ:$GZ,1,0))=16,1,0),0)</f>
        <v>0</v>
      </c>
      <c r="FR927">
        <f>IF(LEN(Table1[[#This Row],[Ledger 10]])&gt;0,IF(TYPE(VLOOKUP(Table1[[#This Row],[Ledger 10]],$GZ:$GZ,1,0))=16,1,0),0)</f>
        <v>0</v>
      </c>
      <c r="FS927">
        <f>IF(LEN(Table1[[#This Row],[Ledger 11]])&gt;0,IF(TYPE(VLOOKUP(Table1[[#This Row],[Ledger 11]],$GZ:$GZ,1,0))=16,1,0),0)</f>
        <v>0</v>
      </c>
      <c r="FT927">
        <f>IF(LEN(Table1[[#This Row],[Ledger 12]])&gt;0,IF(TYPE(VLOOKUP(Table1[[#This Row],[Ledger 12]],$GZ:$GZ,1,0))=16,1,0),0)</f>
        <v>0</v>
      </c>
      <c r="FU927">
        <f>IF(LEN(Table1[[#This Row],[Ledger 13]])&gt;0,IF(TYPE(VLOOKUP(Table1[[#This Row],[Ledger 13]],$GZ:$GZ,1,0))=16,1,0),0)</f>
        <v>0</v>
      </c>
      <c r="FV927">
        <f>IF(LEN(Table1[[#This Row],[Ledger 14]])&gt;0,IF(TYPE(VLOOKUP(Table1[[#This Row],[Ledger 14]],$GZ:$GZ,1,0))=16,1,0),0)</f>
        <v>0</v>
      </c>
      <c r="FW927">
        <f>IF(LEN(Table1[[#This Row],[Ledger 15]])&gt;0,IF(TYPE(VLOOKUP(Table1[[#This Row],[Ledger 15]],$GZ:$GZ,1,0))=16,1,0),0)</f>
        <v>0</v>
      </c>
    </row>
    <row r="928" spans="4:179" ht="33" customHeight="1" x14ac:dyDescent="0.45">
      <c r="D928" s="8">
        <f t="shared" si="23"/>
        <v>923</v>
      </c>
      <c r="E928" s="32"/>
      <c r="F928" s="34"/>
      <c r="G928" s="34"/>
      <c r="H928" s="34"/>
      <c r="I928" s="34"/>
      <c r="J928" s="38"/>
      <c r="K928" s="33"/>
      <c r="L928" s="36"/>
      <c r="M928" s="35"/>
      <c r="N928" s="34"/>
      <c r="O928" s="41"/>
      <c r="P928" s="35"/>
      <c r="Q928" s="34"/>
      <c r="R928" s="37"/>
      <c r="S928" s="35"/>
      <c r="T928" s="34"/>
      <c r="U928" s="37"/>
      <c r="V928" s="35"/>
      <c r="W928" s="34"/>
      <c r="X928" s="37"/>
      <c r="Y928" s="35"/>
      <c r="Z928" s="34"/>
      <c r="AA928" s="37"/>
      <c r="AB928" s="35"/>
      <c r="AC928" s="34"/>
      <c r="AD928" s="37"/>
      <c r="AE928" s="35"/>
      <c r="AF928" s="34"/>
      <c r="AG928" s="37"/>
      <c r="AH928" s="35"/>
      <c r="AI928" s="34"/>
      <c r="AJ928" s="37"/>
      <c r="AK928" s="35"/>
      <c r="AL928" s="34"/>
      <c r="AM928" s="37"/>
      <c r="AN928" s="35"/>
      <c r="AO928" s="34"/>
      <c r="AP928" s="37"/>
      <c r="AQ928" s="35"/>
      <c r="AR928" s="34"/>
      <c r="AS928" s="37"/>
      <c r="AT928" s="35"/>
      <c r="AU928" s="34"/>
      <c r="AV928" s="37"/>
      <c r="AW928" s="35"/>
      <c r="AX928" s="34"/>
      <c r="AY928" s="37"/>
      <c r="AZ928" s="35"/>
      <c r="BA928" s="34"/>
      <c r="BB928" s="37"/>
      <c r="BC92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8" s="7"/>
      <c r="BF928" t="str">
        <f>IF(Table1[[#This Row],[Date]]="","","&amp;lt;VOUCHER REMOTEID="&amp;""""&amp;$A$11&amp;$A$13&amp;ROW()&amp;""""&amp;" VCHTYPE="""&amp;F928&amp;""" ACTION="""&amp;"Create"&amp;"""&amp;gt;")</f>
        <v/>
      </c>
      <c r="BG928" t="str">
        <f>IF(Table1[[#This Row],[Date]]="","",TEXT(Table1[[#This Row],[Date]],"yyyymmdd"))</f>
        <v/>
      </c>
      <c r="BH928" t="str">
        <f>Table1[[#This Row],[Date2]]</f>
        <v/>
      </c>
      <c r="BI928" t="str">
        <f>IF(Table1[[#This Row],[Date]]="","",Table1[[#This Row],[Voucher Type]])</f>
        <v/>
      </c>
      <c r="BJ928" t="str">
        <f>IF(Table1[[#This Row],[Ref No / Invoice No]]="","",Table1[[#This Row],[Ref No / Invoice No]])</f>
        <v/>
      </c>
      <c r="BK928" t="str">
        <f>IF(Table1[[#This Row],[Voucher No]]="","",Table1[[#This Row],[Voucher No]])</f>
        <v/>
      </c>
      <c r="BL928" t="str">
        <f>IF(Table1[[#This Row],[Date]]="","",Table1[[#This Row],[Narration]])</f>
        <v/>
      </c>
      <c r="BM928" t="str">
        <f>IF(Table1[[#This Row],[Date]]="","",$A$11&amp;$A$13&amp;ROW())</f>
        <v/>
      </c>
      <c r="BN928" t="str">
        <f>IF(Table1[[#This Row],[Date]]="","",$A$13)</f>
        <v/>
      </c>
      <c r="BP928" t="str">
        <f>IF(Table1[[#This Row],[Ledger 1]]="","","No")</f>
        <v/>
      </c>
      <c r="BQ928" t="str">
        <f>IF(Table1[[#This Row],[Date]]="","",IF(Table1[[#This Row],[Effect 1]]="Dr.","Yes","No"))</f>
        <v/>
      </c>
      <c r="BR928" t="str">
        <f>IF(Table1[[#This Row],[Date]]="","",Table1[[#This Row],[Ledger 1]])</f>
        <v/>
      </c>
      <c r="BS928" t="str">
        <f>IF(Table1[[#This Row],[Date]]="","",IF(Table1[[#This Row],[Effect 1]]="Dr.",-Table1[[#This Row],[Amount 1]],Table1[[#This Row],[Amount 1]]))</f>
        <v/>
      </c>
      <c r="BV928" t="str">
        <f>IF(Table1[[#This Row],[Ledger 2]]="","","No")</f>
        <v/>
      </c>
      <c r="BW928" t="str">
        <f>IF(Table1[[#This Row],[Date]]="","",IF(Table1[[#This Row],[Effect 2]]="Dr.","Yes","No"))</f>
        <v/>
      </c>
      <c r="BX928" t="str">
        <f>IF(Table1[[#This Row],[Date]]="","",Table1[[#This Row],[Ledger 2]])</f>
        <v/>
      </c>
      <c r="BY928" t="str">
        <f>IF(Table1[[#This Row],[Date]]="","",IF(Table1[[#This Row],[Effect 2]]="Dr.",-Table1[[#This Row],[Amount 2]],Table1[[#This Row],[Amount 2]]))</f>
        <v/>
      </c>
      <c r="CB928" t="str">
        <f>IF(Table1[[#This Row],[Ledger 3]]="","","No")</f>
        <v/>
      </c>
      <c r="CC928" t="str">
        <f>IF(Table1[[#This Row],[Ledger 3]]="","",IF(Table1[[#This Row],[Effect 3]]="Dr.","Yes","No"))</f>
        <v/>
      </c>
      <c r="CD928" t="str">
        <f>IF(Table1[[#This Row],[Ledger 3]]="","",Table1[[#This Row],[Ledger 3]])</f>
        <v/>
      </c>
      <c r="CE928" t="str">
        <f>IF(Table1[[#This Row],[Ledger 3]]="","",IF(Table1[[#This Row],[Effect 3]]="Dr.",-Table1[[#This Row],[Amount 3]],Table1[[#This Row],[Amount 3]]))</f>
        <v/>
      </c>
      <c r="CH928" t="str">
        <f>IF(Table1[[#This Row],[Ledger 4]]="","","No")</f>
        <v/>
      </c>
      <c r="CI928" t="str">
        <f>IF(Table1[[#This Row],[Ledger 4]]="","",IF(Table1[[#This Row],[Effect 4]]="Dr.","Yes","No"))</f>
        <v/>
      </c>
      <c r="CJ928" t="str">
        <f>IF(Table1[[#This Row],[Ledger 4]]="","",Table1[[#This Row],[Ledger 4]])</f>
        <v/>
      </c>
      <c r="CK928" t="str">
        <f>IF(Table1[[#This Row],[Ledger 4]]="","",IF(Table1[[#This Row],[Effect 4]]="Dr.",-Table1[[#This Row],[Amount 4]],Table1[[#This Row],[Amount 4]]))</f>
        <v/>
      </c>
      <c r="CN928" t="str">
        <f>IF(Table1[[#This Row],[Ledger 5]]="","","No")</f>
        <v/>
      </c>
      <c r="CO928" t="str">
        <f>IF(Table1[[#This Row],[Ledger 5]]="","",IF(Table1[[#This Row],[Effect 5]]="Dr.","Yes","No"))</f>
        <v/>
      </c>
      <c r="CP928" t="str">
        <f>IF(Table1[[#This Row],[Ledger 5]]="","",Table1[[#This Row],[Ledger 5]])</f>
        <v/>
      </c>
      <c r="CQ928" t="str">
        <f>IF(Table1[[#This Row],[Ledger 5]]="","",IF(Table1[[#This Row],[Effect 5]]="Dr.",-Table1[[#This Row],[Amount 5]],Table1[[#This Row],[Amount 5]]))</f>
        <v/>
      </c>
      <c r="CT928" t="str">
        <f>IF(Table1[[#This Row],[Ledger 6]]="","","No")</f>
        <v/>
      </c>
      <c r="CU928" t="str">
        <f>IF(Table1[[#This Row],[Ledger 6]]="","",IF(Table1[[#This Row],[Effect 6]]="Dr.","Yes","No"))</f>
        <v/>
      </c>
      <c r="CV928" t="str">
        <f>IF(Table1[[#This Row],[Ledger 6]]="","",Table1[[#This Row],[Ledger 6]])</f>
        <v/>
      </c>
      <c r="CW928" t="str">
        <f>IF(Table1[[#This Row],[Ledger 6]]="","",IF(Table1[[#This Row],[Effect 6]]="Dr.",-Table1[[#This Row],[Amount 6]],Table1[[#This Row],[Amount 6]]))</f>
        <v/>
      </c>
      <c r="CZ928" t="str">
        <f>IF(Table1[[#This Row],[Ledger 7]]="","","No")</f>
        <v/>
      </c>
      <c r="DA928" t="str">
        <f>IF(Table1[[#This Row],[Ledger 7]]="","",IF(Table1[[#This Row],[Effect 7]]="Dr.","Yes","No"))</f>
        <v/>
      </c>
      <c r="DB928" t="str">
        <f>IF(Table1[[#This Row],[Ledger 7]]="","",Table1[[#This Row],[Ledger 7]])</f>
        <v/>
      </c>
      <c r="DC928" t="str">
        <f>IF(Table1[[#This Row],[Ledger 7]]="","",IF(Table1[[#This Row],[Effect 7]]="Dr.",-Table1[[#This Row],[Amount 7]],Table1[[#This Row],[Amount 7]]))</f>
        <v/>
      </c>
      <c r="DF928" t="str">
        <f>IF(Table1[[#This Row],[Ledger 8]]="","","No")</f>
        <v/>
      </c>
      <c r="DG928" t="str">
        <f>IF(Table1[[#This Row],[Ledger 8]]="","",IF(Table1[[#This Row],[Effect 8]]="Dr.","Yes","No"))</f>
        <v/>
      </c>
      <c r="DH928" t="str">
        <f>IF(Table1[[#This Row],[Ledger 8]]="","",Table1[[#This Row],[Ledger 8]])</f>
        <v/>
      </c>
      <c r="DI928" t="str">
        <f>IF(Table1[[#This Row],[Ledger 8]]="","",IF(Table1[[#This Row],[Effect 8]]="Dr.",-Table1[[#This Row],[Amount 8]],Table1[[#This Row],[Amount 8]]))</f>
        <v/>
      </c>
      <c r="DL928" t="str">
        <f>IF(Table1[[#This Row],[Ledger 9]]="","","No")</f>
        <v/>
      </c>
      <c r="DM928" t="str">
        <f>IF(Table1[[#This Row],[Ledger 9]]="","",IF(Table1[[#This Row],[Effect 9]]="Dr.","Yes","No"))</f>
        <v/>
      </c>
      <c r="DN928" t="str">
        <f>IF(Table1[[#This Row],[Ledger 9]]="","",Table1[[#This Row],[Ledger 9]])</f>
        <v/>
      </c>
      <c r="DO928" t="str">
        <f>IF(Table1[[#This Row],[Ledger 9]]="","",IF(Table1[[#This Row],[Effect 9]]="Dr.",-Table1[[#This Row],[Amount 9]],Table1[[#This Row],[Amount 9]]))</f>
        <v/>
      </c>
      <c r="DR928" t="str">
        <f>IF(Table1[[#This Row],[Ledger 10]]="","","No")</f>
        <v/>
      </c>
      <c r="DS928" t="str">
        <f>IF(Table1[[#This Row],[Ledger 10]]="","",IF(Table1[[#This Row],[Effect 10]]="Dr.","Yes","No"))</f>
        <v/>
      </c>
      <c r="DT928" t="str">
        <f>IF(Table1[[#This Row],[Ledger 10]]="","",Table1[[#This Row],[Ledger 10]])</f>
        <v/>
      </c>
      <c r="DU928" t="str">
        <f>IF(Table1[[#This Row],[Ledger 10]]="","",IF(Table1[[#This Row],[Effect 10]]="Dr.",-Table1[[#This Row],[Amount 10]],Table1[[#This Row],[Amount 10]]))</f>
        <v/>
      </c>
      <c r="DX928" t="str">
        <f>IF(Table1[[#This Row],[Ledger 11]]="","","No")</f>
        <v/>
      </c>
      <c r="DY928" t="str">
        <f>IF(Table1[[#This Row],[Ledger 11]]="","",IF(Table1[[#This Row],[Effect 11]]="Dr.","Yes","No"))</f>
        <v/>
      </c>
      <c r="DZ928" t="str">
        <f>IF(Table1[[#This Row],[Ledger 11]]="","",Table1[[#This Row],[Ledger 11]])</f>
        <v/>
      </c>
      <c r="EA928" t="str">
        <f>IF(Table1[[#This Row],[Ledger 11]]="","",IF(Table1[[#This Row],[Effect 11]]="Dr.",-Table1[[#This Row],[Amount 11]],Table1[[#This Row],[Amount 11]]))</f>
        <v/>
      </c>
      <c r="ED928" t="str">
        <f>IF(Table1[[#This Row],[Ledger 12]]="","","No")</f>
        <v/>
      </c>
      <c r="EE928" t="str">
        <f>IF(Table1[[#This Row],[Ledger 12]]="","",IF(Table1[[#This Row],[Effect 12]]="Dr.","Yes","No"))</f>
        <v/>
      </c>
      <c r="EF928" t="str">
        <f>IF(Table1[[#This Row],[Ledger 12]]="","",Table1[[#This Row],[Ledger 12]])</f>
        <v/>
      </c>
      <c r="EG928" t="str">
        <f>IF(Table1[[#This Row],[Ledger 12]]="","",IF(Table1[[#This Row],[Effect 12]]="Dr.",-Table1[[#This Row],[Amount 12]],Table1[[#This Row],[Amount 12]]))</f>
        <v/>
      </c>
      <c r="EJ928" t="str">
        <f>IF(Table1[[#This Row],[Ledger 13]]="","","No")</f>
        <v/>
      </c>
      <c r="EK928" t="str">
        <f>IF(Table1[[#This Row],[Ledger 13]]="","",IF(Table1[[#This Row],[Effect 13]]="Dr.","Yes","No"))</f>
        <v/>
      </c>
      <c r="EL928" t="str">
        <f>IF(Table1[[#This Row],[Ledger 13]]="","",Table1[[#This Row],[Ledger 13]])</f>
        <v/>
      </c>
      <c r="EM928" t="str">
        <f>IF(Table1[[#This Row],[Ledger 13]]="","",IF(Table1[[#This Row],[Effect 13]]="Dr.",-Table1[[#This Row],[Amount 13]],Table1[[#This Row],[Amount 13]]))</f>
        <v/>
      </c>
      <c r="EP928" t="str">
        <f>IF(Table1[[#This Row],[Ledger 14]]="","","No")</f>
        <v/>
      </c>
      <c r="EQ928" t="str">
        <f>IF(Table1[[#This Row],[Ledger 14]]="","",IF(Table1[[#This Row],[Effect 14]]="Dr.","Yes","No"))</f>
        <v/>
      </c>
      <c r="ER928" t="str">
        <f>IF(Table1[[#This Row],[Ledger 14]]="","",Table1[[#This Row],[Ledger 14]])</f>
        <v/>
      </c>
      <c r="ES928" t="str">
        <f>IF(Table1[[#This Row],[Ledger 14]]="","",IF(Table1[[#This Row],[Effect 14]]="Dr.",-Table1[[#This Row],[Amount 14]],Table1[[#This Row],[Amount 14]]))</f>
        <v/>
      </c>
      <c r="EV928" t="str">
        <f>IF(Table1[[#This Row],[Ledger 15]]="","","No")</f>
        <v/>
      </c>
      <c r="EW928" t="str">
        <f>IF(Table1[[#This Row],[Ledger 15]]="","",IF(Table1[[#This Row],[Effect 15]]="Dr.","Yes","No"))</f>
        <v/>
      </c>
      <c r="EX928" t="str">
        <f>IF(Table1[[#This Row],[Ledger 15]]="","",Table1[[#This Row],[Ledger 15]])</f>
        <v/>
      </c>
      <c r="EY928" t="str">
        <f>IF(Table1[[#This Row],[Ledger 15]]="","",IF(Table1[[#This Row],[Effect 15]]="Dr.",-Table1[[#This Row],[Amount 15]],Table1[[#This Row],[Amount 15]]))</f>
        <v/>
      </c>
      <c r="FD92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8">
        <f>IF(Table1[[#This Row],[Date]]="",0,IF(AND(Table1[[#This Row],[Date]]&gt;=$FE$2,Table1[[#This Row],[Date]]&lt;=$FE$3),0,1))</f>
        <v>0</v>
      </c>
      <c r="FF928">
        <f>IF(Table1[[#This Row],[Date]]="",0,IF(TYPE(VLOOKUP(Table1[[#This Row],[Voucher Type]],Table1[[#All],[Voucher Type Master]],1,FALSE))=16,1,0))</f>
        <v>0</v>
      </c>
      <c r="FG928">
        <f>IF(TYPE(IF(Table1[[#This Row],[Date]]="",0,IF(VLOOKUP(Table1[[#This Row],[Voucher Type]],$FY$5:$FZ$13,2,0)=Table1[[#This Row],[Effect 1]],0,1)))=16,1,0)</f>
        <v>0</v>
      </c>
      <c r="FH92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8">
        <f>IF(LEN(Table1[[#This Row],[Ledger 1]])&gt;0,IF(TYPE(VLOOKUP(Table1[[#This Row],[Ledger 1]],GZ:GZ,1,0))=16,1,0),0)</f>
        <v>0</v>
      </c>
      <c r="FJ928">
        <f>IF(LEN(Table1[[#This Row],[Ledger 2]])&gt;0,IF(TYPE(VLOOKUP(Table1[[#This Row],[Ledger 2]],GZ:GZ,1,0))=16,1,0),0)</f>
        <v>0</v>
      </c>
      <c r="FK928">
        <f>IF(LEN(Table1[[#This Row],[Ledger 3]])&gt;0,IF(TYPE(VLOOKUP(Table1[[#This Row],[Ledger 3]],GZ:GZ,1,0))=16,1,0),0)</f>
        <v>0</v>
      </c>
      <c r="FL928">
        <f>IF(LEN(Table1[[#This Row],[Ledger 4]])&gt;0,IF(TYPE(VLOOKUP(Table1[[#This Row],[Ledger 4]],GZ:GZ,1,0))=16,1,0),0)</f>
        <v>0</v>
      </c>
      <c r="FM928">
        <f>IF(LEN(Table1[[#This Row],[Ledger 5]])&gt;0,IF(TYPE(VLOOKUP(Table1[[#This Row],[Ledger 5]],GZ:GZ,1,0))=16,1,0),0)</f>
        <v>0</v>
      </c>
      <c r="FN928">
        <f>IF(LEN(Table1[[#This Row],[Ledger 6]])&gt;0,IF(TYPE(VLOOKUP(Table1[[#This Row],[Ledger 6]],$GZ:$GZ,1,0))=16,1,0),0)</f>
        <v>0</v>
      </c>
      <c r="FO928">
        <f>IF(LEN(Table1[[#This Row],[Ledger 7]])&gt;0,IF(TYPE(VLOOKUP(Table1[[#This Row],[Ledger 7]],$GZ:$GZ,1,0))=16,1,0),0)</f>
        <v>0</v>
      </c>
      <c r="FP928">
        <f>IF(LEN(Table1[[#This Row],[Ledger 8]])&gt;0,IF(TYPE(VLOOKUP(Table1[[#This Row],[Ledger 8]],$GZ:$GZ,1,0))=16,1,0),0)</f>
        <v>0</v>
      </c>
      <c r="FQ928">
        <f>IF(LEN(Table1[[#This Row],[Ledger 9]])&gt;0,IF(TYPE(VLOOKUP(Table1[[#This Row],[Ledger 9]],$GZ:$GZ,1,0))=16,1,0),0)</f>
        <v>0</v>
      </c>
      <c r="FR928">
        <f>IF(LEN(Table1[[#This Row],[Ledger 10]])&gt;0,IF(TYPE(VLOOKUP(Table1[[#This Row],[Ledger 10]],$GZ:$GZ,1,0))=16,1,0),0)</f>
        <v>0</v>
      </c>
      <c r="FS928">
        <f>IF(LEN(Table1[[#This Row],[Ledger 11]])&gt;0,IF(TYPE(VLOOKUP(Table1[[#This Row],[Ledger 11]],$GZ:$GZ,1,0))=16,1,0),0)</f>
        <v>0</v>
      </c>
      <c r="FT928">
        <f>IF(LEN(Table1[[#This Row],[Ledger 12]])&gt;0,IF(TYPE(VLOOKUP(Table1[[#This Row],[Ledger 12]],$GZ:$GZ,1,0))=16,1,0),0)</f>
        <v>0</v>
      </c>
      <c r="FU928">
        <f>IF(LEN(Table1[[#This Row],[Ledger 13]])&gt;0,IF(TYPE(VLOOKUP(Table1[[#This Row],[Ledger 13]],$GZ:$GZ,1,0))=16,1,0),0)</f>
        <v>0</v>
      </c>
      <c r="FV928">
        <f>IF(LEN(Table1[[#This Row],[Ledger 14]])&gt;0,IF(TYPE(VLOOKUP(Table1[[#This Row],[Ledger 14]],$GZ:$GZ,1,0))=16,1,0),0)</f>
        <v>0</v>
      </c>
      <c r="FW928">
        <f>IF(LEN(Table1[[#This Row],[Ledger 15]])&gt;0,IF(TYPE(VLOOKUP(Table1[[#This Row],[Ledger 15]],$GZ:$GZ,1,0))=16,1,0),0)</f>
        <v>0</v>
      </c>
    </row>
    <row r="929" spans="4:179" ht="33" customHeight="1" x14ac:dyDescent="0.45">
      <c r="D929" s="8">
        <f t="shared" si="23"/>
        <v>924</v>
      </c>
      <c r="E929" s="32"/>
      <c r="F929" s="34"/>
      <c r="G929" s="34"/>
      <c r="H929" s="34"/>
      <c r="I929" s="34"/>
      <c r="J929" s="38"/>
      <c r="K929" s="33"/>
      <c r="L929" s="36"/>
      <c r="M929" s="35"/>
      <c r="N929" s="34"/>
      <c r="O929" s="41"/>
      <c r="P929" s="35"/>
      <c r="Q929" s="34"/>
      <c r="R929" s="37"/>
      <c r="S929" s="35"/>
      <c r="T929" s="34"/>
      <c r="U929" s="37"/>
      <c r="V929" s="35"/>
      <c r="W929" s="34"/>
      <c r="X929" s="37"/>
      <c r="Y929" s="35"/>
      <c r="Z929" s="34"/>
      <c r="AA929" s="37"/>
      <c r="AB929" s="35"/>
      <c r="AC929" s="34"/>
      <c r="AD929" s="37"/>
      <c r="AE929" s="35"/>
      <c r="AF929" s="34"/>
      <c r="AG929" s="37"/>
      <c r="AH929" s="35"/>
      <c r="AI929" s="34"/>
      <c r="AJ929" s="37"/>
      <c r="AK929" s="35"/>
      <c r="AL929" s="34"/>
      <c r="AM929" s="37"/>
      <c r="AN929" s="35"/>
      <c r="AO929" s="34"/>
      <c r="AP929" s="37"/>
      <c r="AQ929" s="35"/>
      <c r="AR929" s="34"/>
      <c r="AS929" s="37"/>
      <c r="AT929" s="35"/>
      <c r="AU929" s="34"/>
      <c r="AV929" s="37"/>
      <c r="AW929" s="35"/>
      <c r="AX929" s="34"/>
      <c r="AY929" s="37"/>
      <c r="AZ929" s="35"/>
      <c r="BA929" s="34"/>
      <c r="BB929" s="37"/>
      <c r="BC92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29" s="7"/>
      <c r="BF929" t="str">
        <f>IF(Table1[[#This Row],[Date]]="","","&amp;lt;VOUCHER REMOTEID="&amp;""""&amp;$A$11&amp;$A$13&amp;ROW()&amp;""""&amp;" VCHTYPE="""&amp;F929&amp;""" ACTION="""&amp;"Create"&amp;"""&amp;gt;")</f>
        <v/>
      </c>
      <c r="BG929" t="str">
        <f>IF(Table1[[#This Row],[Date]]="","",TEXT(Table1[[#This Row],[Date]],"yyyymmdd"))</f>
        <v/>
      </c>
      <c r="BH929" t="str">
        <f>Table1[[#This Row],[Date2]]</f>
        <v/>
      </c>
      <c r="BI929" t="str">
        <f>IF(Table1[[#This Row],[Date]]="","",Table1[[#This Row],[Voucher Type]])</f>
        <v/>
      </c>
      <c r="BJ929" t="str">
        <f>IF(Table1[[#This Row],[Ref No / Invoice No]]="","",Table1[[#This Row],[Ref No / Invoice No]])</f>
        <v/>
      </c>
      <c r="BK929" t="str">
        <f>IF(Table1[[#This Row],[Voucher No]]="","",Table1[[#This Row],[Voucher No]])</f>
        <v/>
      </c>
      <c r="BL929" t="str">
        <f>IF(Table1[[#This Row],[Date]]="","",Table1[[#This Row],[Narration]])</f>
        <v/>
      </c>
      <c r="BM929" t="str">
        <f>IF(Table1[[#This Row],[Date]]="","",$A$11&amp;$A$13&amp;ROW())</f>
        <v/>
      </c>
      <c r="BN929" t="str">
        <f>IF(Table1[[#This Row],[Date]]="","",$A$13)</f>
        <v/>
      </c>
      <c r="BP929" t="str">
        <f>IF(Table1[[#This Row],[Ledger 1]]="","","No")</f>
        <v/>
      </c>
      <c r="BQ929" t="str">
        <f>IF(Table1[[#This Row],[Date]]="","",IF(Table1[[#This Row],[Effect 1]]="Dr.","Yes","No"))</f>
        <v/>
      </c>
      <c r="BR929" t="str">
        <f>IF(Table1[[#This Row],[Date]]="","",Table1[[#This Row],[Ledger 1]])</f>
        <v/>
      </c>
      <c r="BS929" t="str">
        <f>IF(Table1[[#This Row],[Date]]="","",IF(Table1[[#This Row],[Effect 1]]="Dr.",-Table1[[#This Row],[Amount 1]],Table1[[#This Row],[Amount 1]]))</f>
        <v/>
      </c>
      <c r="BV929" t="str">
        <f>IF(Table1[[#This Row],[Ledger 2]]="","","No")</f>
        <v/>
      </c>
      <c r="BW929" t="str">
        <f>IF(Table1[[#This Row],[Date]]="","",IF(Table1[[#This Row],[Effect 2]]="Dr.","Yes","No"))</f>
        <v/>
      </c>
      <c r="BX929" t="str">
        <f>IF(Table1[[#This Row],[Date]]="","",Table1[[#This Row],[Ledger 2]])</f>
        <v/>
      </c>
      <c r="BY929" t="str">
        <f>IF(Table1[[#This Row],[Date]]="","",IF(Table1[[#This Row],[Effect 2]]="Dr.",-Table1[[#This Row],[Amount 2]],Table1[[#This Row],[Amount 2]]))</f>
        <v/>
      </c>
      <c r="CB929" t="str">
        <f>IF(Table1[[#This Row],[Ledger 3]]="","","No")</f>
        <v/>
      </c>
      <c r="CC929" t="str">
        <f>IF(Table1[[#This Row],[Ledger 3]]="","",IF(Table1[[#This Row],[Effect 3]]="Dr.","Yes","No"))</f>
        <v/>
      </c>
      <c r="CD929" t="str">
        <f>IF(Table1[[#This Row],[Ledger 3]]="","",Table1[[#This Row],[Ledger 3]])</f>
        <v/>
      </c>
      <c r="CE929" t="str">
        <f>IF(Table1[[#This Row],[Ledger 3]]="","",IF(Table1[[#This Row],[Effect 3]]="Dr.",-Table1[[#This Row],[Amount 3]],Table1[[#This Row],[Amount 3]]))</f>
        <v/>
      </c>
      <c r="CH929" t="str">
        <f>IF(Table1[[#This Row],[Ledger 4]]="","","No")</f>
        <v/>
      </c>
      <c r="CI929" t="str">
        <f>IF(Table1[[#This Row],[Ledger 4]]="","",IF(Table1[[#This Row],[Effect 4]]="Dr.","Yes","No"))</f>
        <v/>
      </c>
      <c r="CJ929" t="str">
        <f>IF(Table1[[#This Row],[Ledger 4]]="","",Table1[[#This Row],[Ledger 4]])</f>
        <v/>
      </c>
      <c r="CK929" t="str">
        <f>IF(Table1[[#This Row],[Ledger 4]]="","",IF(Table1[[#This Row],[Effect 4]]="Dr.",-Table1[[#This Row],[Amount 4]],Table1[[#This Row],[Amount 4]]))</f>
        <v/>
      </c>
      <c r="CN929" t="str">
        <f>IF(Table1[[#This Row],[Ledger 5]]="","","No")</f>
        <v/>
      </c>
      <c r="CO929" t="str">
        <f>IF(Table1[[#This Row],[Ledger 5]]="","",IF(Table1[[#This Row],[Effect 5]]="Dr.","Yes","No"))</f>
        <v/>
      </c>
      <c r="CP929" t="str">
        <f>IF(Table1[[#This Row],[Ledger 5]]="","",Table1[[#This Row],[Ledger 5]])</f>
        <v/>
      </c>
      <c r="CQ929" t="str">
        <f>IF(Table1[[#This Row],[Ledger 5]]="","",IF(Table1[[#This Row],[Effect 5]]="Dr.",-Table1[[#This Row],[Amount 5]],Table1[[#This Row],[Amount 5]]))</f>
        <v/>
      </c>
      <c r="CT929" t="str">
        <f>IF(Table1[[#This Row],[Ledger 6]]="","","No")</f>
        <v/>
      </c>
      <c r="CU929" t="str">
        <f>IF(Table1[[#This Row],[Ledger 6]]="","",IF(Table1[[#This Row],[Effect 6]]="Dr.","Yes","No"))</f>
        <v/>
      </c>
      <c r="CV929" t="str">
        <f>IF(Table1[[#This Row],[Ledger 6]]="","",Table1[[#This Row],[Ledger 6]])</f>
        <v/>
      </c>
      <c r="CW929" t="str">
        <f>IF(Table1[[#This Row],[Ledger 6]]="","",IF(Table1[[#This Row],[Effect 6]]="Dr.",-Table1[[#This Row],[Amount 6]],Table1[[#This Row],[Amount 6]]))</f>
        <v/>
      </c>
      <c r="CZ929" t="str">
        <f>IF(Table1[[#This Row],[Ledger 7]]="","","No")</f>
        <v/>
      </c>
      <c r="DA929" t="str">
        <f>IF(Table1[[#This Row],[Ledger 7]]="","",IF(Table1[[#This Row],[Effect 7]]="Dr.","Yes","No"))</f>
        <v/>
      </c>
      <c r="DB929" t="str">
        <f>IF(Table1[[#This Row],[Ledger 7]]="","",Table1[[#This Row],[Ledger 7]])</f>
        <v/>
      </c>
      <c r="DC929" t="str">
        <f>IF(Table1[[#This Row],[Ledger 7]]="","",IF(Table1[[#This Row],[Effect 7]]="Dr.",-Table1[[#This Row],[Amount 7]],Table1[[#This Row],[Amount 7]]))</f>
        <v/>
      </c>
      <c r="DF929" t="str">
        <f>IF(Table1[[#This Row],[Ledger 8]]="","","No")</f>
        <v/>
      </c>
      <c r="DG929" t="str">
        <f>IF(Table1[[#This Row],[Ledger 8]]="","",IF(Table1[[#This Row],[Effect 8]]="Dr.","Yes","No"))</f>
        <v/>
      </c>
      <c r="DH929" t="str">
        <f>IF(Table1[[#This Row],[Ledger 8]]="","",Table1[[#This Row],[Ledger 8]])</f>
        <v/>
      </c>
      <c r="DI929" t="str">
        <f>IF(Table1[[#This Row],[Ledger 8]]="","",IF(Table1[[#This Row],[Effect 8]]="Dr.",-Table1[[#This Row],[Amount 8]],Table1[[#This Row],[Amount 8]]))</f>
        <v/>
      </c>
      <c r="DL929" t="str">
        <f>IF(Table1[[#This Row],[Ledger 9]]="","","No")</f>
        <v/>
      </c>
      <c r="DM929" t="str">
        <f>IF(Table1[[#This Row],[Ledger 9]]="","",IF(Table1[[#This Row],[Effect 9]]="Dr.","Yes","No"))</f>
        <v/>
      </c>
      <c r="DN929" t="str">
        <f>IF(Table1[[#This Row],[Ledger 9]]="","",Table1[[#This Row],[Ledger 9]])</f>
        <v/>
      </c>
      <c r="DO929" t="str">
        <f>IF(Table1[[#This Row],[Ledger 9]]="","",IF(Table1[[#This Row],[Effect 9]]="Dr.",-Table1[[#This Row],[Amount 9]],Table1[[#This Row],[Amount 9]]))</f>
        <v/>
      </c>
      <c r="DR929" t="str">
        <f>IF(Table1[[#This Row],[Ledger 10]]="","","No")</f>
        <v/>
      </c>
      <c r="DS929" t="str">
        <f>IF(Table1[[#This Row],[Ledger 10]]="","",IF(Table1[[#This Row],[Effect 10]]="Dr.","Yes","No"))</f>
        <v/>
      </c>
      <c r="DT929" t="str">
        <f>IF(Table1[[#This Row],[Ledger 10]]="","",Table1[[#This Row],[Ledger 10]])</f>
        <v/>
      </c>
      <c r="DU929" t="str">
        <f>IF(Table1[[#This Row],[Ledger 10]]="","",IF(Table1[[#This Row],[Effect 10]]="Dr.",-Table1[[#This Row],[Amount 10]],Table1[[#This Row],[Amount 10]]))</f>
        <v/>
      </c>
      <c r="DX929" t="str">
        <f>IF(Table1[[#This Row],[Ledger 11]]="","","No")</f>
        <v/>
      </c>
      <c r="DY929" t="str">
        <f>IF(Table1[[#This Row],[Ledger 11]]="","",IF(Table1[[#This Row],[Effect 11]]="Dr.","Yes","No"))</f>
        <v/>
      </c>
      <c r="DZ929" t="str">
        <f>IF(Table1[[#This Row],[Ledger 11]]="","",Table1[[#This Row],[Ledger 11]])</f>
        <v/>
      </c>
      <c r="EA929" t="str">
        <f>IF(Table1[[#This Row],[Ledger 11]]="","",IF(Table1[[#This Row],[Effect 11]]="Dr.",-Table1[[#This Row],[Amount 11]],Table1[[#This Row],[Amount 11]]))</f>
        <v/>
      </c>
      <c r="ED929" t="str">
        <f>IF(Table1[[#This Row],[Ledger 12]]="","","No")</f>
        <v/>
      </c>
      <c r="EE929" t="str">
        <f>IF(Table1[[#This Row],[Ledger 12]]="","",IF(Table1[[#This Row],[Effect 12]]="Dr.","Yes","No"))</f>
        <v/>
      </c>
      <c r="EF929" t="str">
        <f>IF(Table1[[#This Row],[Ledger 12]]="","",Table1[[#This Row],[Ledger 12]])</f>
        <v/>
      </c>
      <c r="EG929" t="str">
        <f>IF(Table1[[#This Row],[Ledger 12]]="","",IF(Table1[[#This Row],[Effect 12]]="Dr.",-Table1[[#This Row],[Amount 12]],Table1[[#This Row],[Amount 12]]))</f>
        <v/>
      </c>
      <c r="EJ929" t="str">
        <f>IF(Table1[[#This Row],[Ledger 13]]="","","No")</f>
        <v/>
      </c>
      <c r="EK929" t="str">
        <f>IF(Table1[[#This Row],[Ledger 13]]="","",IF(Table1[[#This Row],[Effect 13]]="Dr.","Yes","No"))</f>
        <v/>
      </c>
      <c r="EL929" t="str">
        <f>IF(Table1[[#This Row],[Ledger 13]]="","",Table1[[#This Row],[Ledger 13]])</f>
        <v/>
      </c>
      <c r="EM929" t="str">
        <f>IF(Table1[[#This Row],[Ledger 13]]="","",IF(Table1[[#This Row],[Effect 13]]="Dr.",-Table1[[#This Row],[Amount 13]],Table1[[#This Row],[Amount 13]]))</f>
        <v/>
      </c>
      <c r="EP929" t="str">
        <f>IF(Table1[[#This Row],[Ledger 14]]="","","No")</f>
        <v/>
      </c>
      <c r="EQ929" t="str">
        <f>IF(Table1[[#This Row],[Ledger 14]]="","",IF(Table1[[#This Row],[Effect 14]]="Dr.","Yes","No"))</f>
        <v/>
      </c>
      <c r="ER929" t="str">
        <f>IF(Table1[[#This Row],[Ledger 14]]="","",Table1[[#This Row],[Ledger 14]])</f>
        <v/>
      </c>
      <c r="ES929" t="str">
        <f>IF(Table1[[#This Row],[Ledger 14]]="","",IF(Table1[[#This Row],[Effect 14]]="Dr.",-Table1[[#This Row],[Amount 14]],Table1[[#This Row],[Amount 14]]))</f>
        <v/>
      </c>
      <c r="EV929" t="str">
        <f>IF(Table1[[#This Row],[Ledger 15]]="","","No")</f>
        <v/>
      </c>
      <c r="EW929" t="str">
        <f>IF(Table1[[#This Row],[Ledger 15]]="","",IF(Table1[[#This Row],[Effect 15]]="Dr.","Yes","No"))</f>
        <v/>
      </c>
      <c r="EX929" t="str">
        <f>IF(Table1[[#This Row],[Ledger 15]]="","",Table1[[#This Row],[Ledger 15]])</f>
        <v/>
      </c>
      <c r="EY929" t="str">
        <f>IF(Table1[[#This Row],[Ledger 15]]="","",IF(Table1[[#This Row],[Effect 15]]="Dr.",-Table1[[#This Row],[Amount 15]],Table1[[#This Row],[Amount 15]]))</f>
        <v/>
      </c>
      <c r="FD92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29">
        <f>IF(Table1[[#This Row],[Date]]="",0,IF(AND(Table1[[#This Row],[Date]]&gt;=$FE$2,Table1[[#This Row],[Date]]&lt;=$FE$3),0,1))</f>
        <v>0</v>
      </c>
      <c r="FF929">
        <f>IF(Table1[[#This Row],[Date]]="",0,IF(TYPE(VLOOKUP(Table1[[#This Row],[Voucher Type]],Table1[[#All],[Voucher Type Master]],1,FALSE))=16,1,0))</f>
        <v>0</v>
      </c>
      <c r="FG929">
        <f>IF(TYPE(IF(Table1[[#This Row],[Date]]="",0,IF(VLOOKUP(Table1[[#This Row],[Voucher Type]],$FY$5:$FZ$13,2,0)=Table1[[#This Row],[Effect 1]],0,1)))=16,1,0)</f>
        <v>0</v>
      </c>
      <c r="FH92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29">
        <f>IF(LEN(Table1[[#This Row],[Ledger 1]])&gt;0,IF(TYPE(VLOOKUP(Table1[[#This Row],[Ledger 1]],GZ:GZ,1,0))=16,1,0),0)</f>
        <v>0</v>
      </c>
      <c r="FJ929">
        <f>IF(LEN(Table1[[#This Row],[Ledger 2]])&gt;0,IF(TYPE(VLOOKUP(Table1[[#This Row],[Ledger 2]],GZ:GZ,1,0))=16,1,0),0)</f>
        <v>0</v>
      </c>
      <c r="FK929">
        <f>IF(LEN(Table1[[#This Row],[Ledger 3]])&gt;0,IF(TYPE(VLOOKUP(Table1[[#This Row],[Ledger 3]],GZ:GZ,1,0))=16,1,0),0)</f>
        <v>0</v>
      </c>
      <c r="FL929">
        <f>IF(LEN(Table1[[#This Row],[Ledger 4]])&gt;0,IF(TYPE(VLOOKUP(Table1[[#This Row],[Ledger 4]],GZ:GZ,1,0))=16,1,0),0)</f>
        <v>0</v>
      </c>
      <c r="FM929">
        <f>IF(LEN(Table1[[#This Row],[Ledger 5]])&gt;0,IF(TYPE(VLOOKUP(Table1[[#This Row],[Ledger 5]],GZ:GZ,1,0))=16,1,0),0)</f>
        <v>0</v>
      </c>
      <c r="FN929">
        <f>IF(LEN(Table1[[#This Row],[Ledger 6]])&gt;0,IF(TYPE(VLOOKUP(Table1[[#This Row],[Ledger 6]],$GZ:$GZ,1,0))=16,1,0),0)</f>
        <v>0</v>
      </c>
      <c r="FO929">
        <f>IF(LEN(Table1[[#This Row],[Ledger 7]])&gt;0,IF(TYPE(VLOOKUP(Table1[[#This Row],[Ledger 7]],$GZ:$GZ,1,0))=16,1,0),0)</f>
        <v>0</v>
      </c>
      <c r="FP929">
        <f>IF(LEN(Table1[[#This Row],[Ledger 8]])&gt;0,IF(TYPE(VLOOKUP(Table1[[#This Row],[Ledger 8]],$GZ:$GZ,1,0))=16,1,0),0)</f>
        <v>0</v>
      </c>
      <c r="FQ929">
        <f>IF(LEN(Table1[[#This Row],[Ledger 9]])&gt;0,IF(TYPE(VLOOKUP(Table1[[#This Row],[Ledger 9]],$GZ:$GZ,1,0))=16,1,0),0)</f>
        <v>0</v>
      </c>
      <c r="FR929">
        <f>IF(LEN(Table1[[#This Row],[Ledger 10]])&gt;0,IF(TYPE(VLOOKUP(Table1[[#This Row],[Ledger 10]],$GZ:$GZ,1,0))=16,1,0),0)</f>
        <v>0</v>
      </c>
      <c r="FS929">
        <f>IF(LEN(Table1[[#This Row],[Ledger 11]])&gt;0,IF(TYPE(VLOOKUP(Table1[[#This Row],[Ledger 11]],$GZ:$GZ,1,0))=16,1,0),0)</f>
        <v>0</v>
      </c>
      <c r="FT929">
        <f>IF(LEN(Table1[[#This Row],[Ledger 12]])&gt;0,IF(TYPE(VLOOKUP(Table1[[#This Row],[Ledger 12]],$GZ:$GZ,1,0))=16,1,0),0)</f>
        <v>0</v>
      </c>
      <c r="FU929">
        <f>IF(LEN(Table1[[#This Row],[Ledger 13]])&gt;0,IF(TYPE(VLOOKUP(Table1[[#This Row],[Ledger 13]],$GZ:$GZ,1,0))=16,1,0),0)</f>
        <v>0</v>
      </c>
      <c r="FV929">
        <f>IF(LEN(Table1[[#This Row],[Ledger 14]])&gt;0,IF(TYPE(VLOOKUP(Table1[[#This Row],[Ledger 14]],$GZ:$GZ,1,0))=16,1,0),0)</f>
        <v>0</v>
      </c>
      <c r="FW929">
        <f>IF(LEN(Table1[[#This Row],[Ledger 15]])&gt;0,IF(TYPE(VLOOKUP(Table1[[#This Row],[Ledger 15]],$GZ:$GZ,1,0))=16,1,0),0)</f>
        <v>0</v>
      </c>
    </row>
    <row r="930" spans="4:179" ht="33" customHeight="1" x14ac:dyDescent="0.45">
      <c r="D930" s="8">
        <f t="shared" si="23"/>
        <v>925</v>
      </c>
      <c r="E930" s="32"/>
      <c r="F930" s="34"/>
      <c r="G930" s="34"/>
      <c r="H930" s="34"/>
      <c r="I930" s="34"/>
      <c r="J930" s="38"/>
      <c r="K930" s="33"/>
      <c r="L930" s="36"/>
      <c r="M930" s="35"/>
      <c r="N930" s="34"/>
      <c r="O930" s="41"/>
      <c r="P930" s="35"/>
      <c r="Q930" s="34"/>
      <c r="R930" s="37"/>
      <c r="S930" s="35"/>
      <c r="T930" s="34"/>
      <c r="U930" s="37"/>
      <c r="V930" s="35"/>
      <c r="W930" s="34"/>
      <c r="X930" s="37"/>
      <c r="Y930" s="35"/>
      <c r="Z930" s="34"/>
      <c r="AA930" s="37"/>
      <c r="AB930" s="35"/>
      <c r="AC930" s="34"/>
      <c r="AD930" s="37"/>
      <c r="AE930" s="35"/>
      <c r="AF930" s="34"/>
      <c r="AG930" s="37"/>
      <c r="AH930" s="35"/>
      <c r="AI930" s="34"/>
      <c r="AJ930" s="37"/>
      <c r="AK930" s="35"/>
      <c r="AL930" s="34"/>
      <c r="AM930" s="37"/>
      <c r="AN930" s="35"/>
      <c r="AO930" s="34"/>
      <c r="AP930" s="37"/>
      <c r="AQ930" s="35"/>
      <c r="AR930" s="34"/>
      <c r="AS930" s="37"/>
      <c r="AT930" s="35"/>
      <c r="AU930" s="34"/>
      <c r="AV930" s="37"/>
      <c r="AW930" s="35"/>
      <c r="AX930" s="34"/>
      <c r="AY930" s="37"/>
      <c r="AZ930" s="35"/>
      <c r="BA930" s="34"/>
      <c r="BB930" s="37"/>
      <c r="BC93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0" s="7"/>
      <c r="BF930" t="str">
        <f>IF(Table1[[#This Row],[Date]]="","","&amp;lt;VOUCHER REMOTEID="&amp;""""&amp;$A$11&amp;$A$13&amp;ROW()&amp;""""&amp;" VCHTYPE="""&amp;F930&amp;""" ACTION="""&amp;"Create"&amp;"""&amp;gt;")</f>
        <v/>
      </c>
      <c r="BG930" t="str">
        <f>IF(Table1[[#This Row],[Date]]="","",TEXT(Table1[[#This Row],[Date]],"yyyymmdd"))</f>
        <v/>
      </c>
      <c r="BH930" t="str">
        <f>Table1[[#This Row],[Date2]]</f>
        <v/>
      </c>
      <c r="BI930" t="str">
        <f>IF(Table1[[#This Row],[Date]]="","",Table1[[#This Row],[Voucher Type]])</f>
        <v/>
      </c>
      <c r="BJ930" t="str">
        <f>IF(Table1[[#This Row],[Ref No / Invoice No]]="","",Table1[[#This Row],[Ref No / Invoice No]])</f>
        <v/>
      </c>
      <c r="BK930" t="str">
        <f>IF(Table1[[#This Row],[Voucher No]]="","",Table1[[#This Row],[Voucher No]])</f>
        <v/>
      </c>
      <c r="BL930" t="str">
        <f>IF(Table1[[#This Row],[Date]]="","",Table1[[#This Row],[Narration]])</f>
        <v/>
      </c>
      <c r="BM930" t="str">
        <f>IF(Table1[[#This Row],[Date]]="","",$A$11&amp;$A$13&amp;ROW())</f>
        <v/>
      </c>
      <c r="BN930" t="str">
        <f>IF(Table1[[#This Row],[Date]]="","",$A$13)</f>
        <v/>
      </c>
      <c r="BP930" t="str">
        <f>IF(Table1[[#This Row],[Ledger 1]]="","","No")</f>
        <v/>
      </c>
      <c r="BQ930" t="str">
        <f>IF(Table1[[#This Row],[Date]]="","",IF(Table1[[#This Row],[Effect 1]]="Dr.","Yes","No"))</f>
        <v/>
      </c>
      <c r="BR930" t="str">
        <f>IF(Table1[[#This Row],[Date]]="","",Table1[[#This Row],[Ledger 1]])</f>
        <v/>
      </c>
      <c r="BS930" t="str">
        <f>IF(Table1[[#This Row],[Date]]="","",IF(Table1[[#This Row],[Effect 1]]="Dr.",-Table1[[#This Row],[Amount 1]],Table1[[#This Row],[Amount 1]]))</f>
        <v/>
      </c>
      <c r="BV930" t="str">
        <f>IF(Table1[[#This Row],[Ledger 2]]="","","No")</f>
        <v/>
      </c>
      <c r="BW930" t="str">
        <f>IF(Table1[[#This Row],[Date]]="","",IF(Table1[[#This Row],[Effect 2]]="Dr.","Yes","No"))</f>
        <v/>
      </c>
      <c r="BX930" t="str">
        <f>IF(Table1[[#This Row],[Date]]="","",Table1[[#This Row],[Ledger 2]])</f>
        <v/>
      </c>
      <c r="BY930" t="str">
        <f>IF(Table1[[#This Row],[Date]]="","",IF(Table1[[#This Row],[Effect 2]]="Dr.",-Table1[[#This Row],[Amount 2]],Table1[[#This Row],[Amount 2]]))</f>
        <v/>
      </c>
      <c r="CB930" t="str">
        <f>IF(Table1[[#This Row],[Ledger 3]]="","","No")</f>
        <v/>
      </c>
      <c r="CC930" t="str">
        <f>IF(Table1[[#This Row],[Ledger 3]]="","",IF(Table1[[#This Row],[Effect 3]]="Dr.","Yes","No"))</f>
        <v/>
      </c>
      <c r="CD930" t="str">
        <f>IF(Table1[[#This Row],[Ledger 3]]="","",Table1[[#This Row],[Ledger 3]])</f>
        <v/>
      </c>
      <c r="CE930" t="str">
        <f>IF(Table1[[#This Row],[Ledger 3]]="","",IF(Table1[[#This Row],[Effect 3]]="Dr.",-Table1[[#This Row],[Amount 3]],Table1[[#This Row],[Amount 3]]))</f>
        <v/>
      </c>
      <c r="CH930" t="str">
        <f>IF(Table1[[#This Row],[Ledger 4]]="","","No")</f>
        <v/>
      </c>
      <c r="CI930" t="str">
        <f>IF(Table1[[#This Row],[Ledger 4]]="","",IF(Table1[[#This Row],[Effect 4]]="Dr.","Yes","No"))</f>
        <v/>
      </c>
      <c r="CJ930" t="str">
        <f>IF(Table1[[#This Row],[Ledger 4]]="","",Table1[[#This Row],[Ledger 4]])</f>
        <v/>
      </c>
      <c r="CK930" t="str">
        <f>IF(Table1[[#This Row],[Ledger 4]]="","",IF(Table1[[#This Row],[Effect 4]]="Dr.",-Table1[[#This Row],[Amount 4]],Table1[[#This Row],[Amount 4]]))</f>
        <v/>
      </c>
      <c r="CN930" t="str">
        <f>IF(Table1[[#This Row],[Ledger 5]]="","","No")</f>
        <v/>
      </c>
      <c r="CO930" t="str">
        <f>IF(Table1[[#This Row],[Ledger 5]]="","",IF(Table1[[#This Row],[Effect 5]]="Dr.","Yes","No"))</f>
        <v/>
      </c>
      <c r="CP930" t="str">
        <f>IF(Table1[[#This Row],[Ledger 5]]="","",Table1[[#This Row],[Ledger 5]])</f>
        <v/>
      </c>
      <c r="CQ930" t="str">
        <f>IF(Table1[[#This Row],[Ledger 5]]="","",IF(Table1[[#This Row],[Effect 5]]="Dr.",-Table1[[#This Row],[Amount 5]],Table1[[#This Row],[Amount 5]]))</f>
        <v/>
      </c>
      <c r="CT930" t="str">
        <f>IF(Table1[[#This Row],[Ledger 6]]="","","No")</f>
        <v/>
      </c>
      <c r="CU930" t="str">
        <f>IF(Table1[[#This Row],[Ledger 6]]="","",IF(Table1[[#This Row],[Effect 6]]="Dr.","Yes","No"))</f>
        <v/>
      </c>
      <c r="CV930" t="str">
        <f>IF(Table1[[#This Row],[Ledger 6]]="","",Table1[[#This Row],[Ledger 6]])</f>
        <v/>
      </c>
      <c r="CW930" t="str">
        <f>IF(Table1[[#This Row],[Ledger 6]]="","",IF(Table1[[#This Row],[Effect 6]]="Dr.",-Table1[[#This Row],[Amount 6]],Table1[[#This Row],[Amount 6]]))</f>
        <v/>
      </c>
      <c r="CZ930" t="str">
        <f>IF(Table1[[#This Row],[Ledger 7]]="","","No")</f>
        <v/>
      </c>
      <c r="DA930" t="str">
        <f>IF(Table1[[#This Row],[Ledger 7]]="","",IF(Table1[[#This Row],[Effect 7]]="Dr.","Yes","No"))</f>
        <v/>
      </c>
      <c r="DB930" t="str">
        <f>IF(Table1[[#This Row],[Ledger 7]]="","",Table1[[#This Row],[Ledger 7]])</f>
        <v/>
      </c>
      <c r="DC930" t="str">
        <f>IF(Table1[[#This Row],[Ledger 7]]="","",IF(Table1[[#This Row],[Effect 7]]="Dr.",-Table1[[#This Row],[Amount 7]],Table1[[#This Row],[Amount 7]]))</f>
        <v/>
      </c>
      <c r="DF930" t="str">
        <f>IF(Table1[[#This Row],[Ledger 8]]="","","No")</f>
        <v/>
      </c>
      <c r="DG930" t="str">
        <f>IF(Table1[[#This Row],[Ledger 8]]="","",IF(Table1[[#This Row],[Effect 8]]="Dr.","Yes","No"))</f>
        <v/>
      </c>
      <c r="DH930" t="str">
        <f>IF(Table1[[#This Row],[Ledger 8]]="","",Table1[[#This Row],[Ledger 8]])</f>
        <v/>
      </c>
      <c r="DI930" t="str">
        <f>IF(Table1[[#This Row],[Ledger 8]]="","",IF(Table1[[#This Row],[Effect 8]]="Dr.",-Table1[[#This Row],[Amount 8]],Table1[[#This Row],[Amount 8]]))</f>
        <v/>
      </c>
      <c r="DL930" t="str">
        <f>IF(Table1[[#This Row],[Ledger 9]]="","","No")</f>
        <v/>
      </c>
      <c r="DM930" t="str">
        <f>IF(Table1[[#This Row],[Ledger 9]]="","",IF(Table1[[#This Row],[Effect 9]]="Dr.","Yes","No"))</f>
        <v/>
      </c>
      <c r="DN930" t="str">
        <f>IF(Table1[[#This Row],[Ledger 9]]="","",Table1[[#This Row],[Ledger 9]])</f>
        <v/>
      </c>
      <c r="DO930" t="str">
        <f>IF(Table1[[#This Row],[Ledger 9]]="","",IF(Table1[[#This Row],[Effect 9]]="Dr.",-Table1[[#This Row],[Amount 9]],Table1[[#This Row],[Amount 9]]))</f>
        <v/>
      </c>
      <c r="DR930" t="str">
        <f>IF(Table1[[#This Row],[Ledger 10]]="","","No")</f>
        <v/>
      </c>
      <c r="DS930" t="str">
        <f>IF(Table1[[#This Row],[Ledger 10]]="","",IF(Table1[[#This Row],[Effect 10]]="Dr.","Yes","No"))</f>
        <v/>
      </c>
      <c r="DT930" t="str">
        <f>IF(Table1[[#This Row],[Ledger 10]]="","",Table1[[#This Row],[Ledger 10]])</f>
        <v/>
      </c>
      <c r="DU930" t="str">
        <f>IF(Table1[[#This Row],[Ledger 10]]="","",IF(Table1[[#This Row],[Effect 10]]="Dr.",-Table1[[#This Row],[Amount 10]],Table1[[#This Row],[Amount 10]]))</f>
        <v/>
      </c>
      <c r="DX930" t="str">
        <f>IF(Table1[[#This Row],[Ledger 11]]="","","No")</f>
        <v/>
      </c>
      <c r="DY930" t="str">
        <f>IF(Table1[[#This Row],[Ledger 11]]="","",IF(Table1[[#This Row],[Effect 11]]="Dr.","Yes","No"))</f>
        <v/>
      </c>
      <c r="DZ930" t="str">
        <f>IF(Table1[[#This Row],[Ledger 11]]="","",Table1[[#This Row],[Ledger 11]])</f>
        <v/>
      </c>
      <c r="EA930" t="str">
        <f>IF(Table1[[#This Row],[Ledger 11]]="","",IF(Table1[[#This Row],[Effect 11]]="Dr.",-Table1[[#This Row],[Amount 11]],Table1[[#This Row],[Amount 11]]))</f>
        <v/>
      </c>
      <c r="ED930" t="str">
        <f>IF(Table1[[#This Row],[Ledger 12]]="","","No")</f>
        <v/>
      </c>
      <c r="EE930" t="str">
        <f>IF(Table1[[#This Row],[Ledger 12]]="","",IF(Table1[[#This Row],[Effect 12]]="Dr.","Yes","No"))</f>
        <v/>
      </c>
      <c r="EF930" t="str">
        <f>IF(Table1[[#This Row],[Ledger 12]]="","",Table1[[#This Row],[Ledger 12]])</f>
        <v/>
      </c>
      <c r="EG930" t="str">
        <f>IF(Table1[[#This Row],[Ledger 12]]="","",IF(Table1[[#This Row],[Effect 12]]="Dr.",-Table1[[#This Row],[Amount 12]],Table1[[#This Row],[Amount 12]]))</f>
        <v/>
      </c>
      <c r="EJ930" t="str">
        <f>IF(Table1[[#This Row],[Ledger 13]]="","","No")</f>
        <v/>
      </c>
      <c r="EK930" t="str">
        <f>IF(Table1[[#This Row],[Ledger 13]]="","",IF(Table1[[#This Row],[Effect 13]]="Dr.","Yes","No"))</f>
        <v/>
      </c>
      <c r="EL930" t="str">
        <f>IF(Table1[[#This Row],[Ledger 13]]="","",Table1[[#This Row],[Ledger 13]])</f>
        <v/>
      </c>
      <c r="EM930" t="str">
        <f>IF(Table1[[#This Row],[Ledger 13]]="","",IF(Table1[[#This Row],[Effect 13]]="Dr.",-Table1[[#This Row],[Amount 13]],Table1[[#This Row],[Amount 13]]))</f>
        <v/>
      </c>
      <c r="EP930" t="str">
        <f>IF(Table1[[#This Row],[Ledger 14]]="","","No")</f>
        <v/>
      </c>
      <c r="EQ930" t="str">
        <f>IF(Table1[[#This Row],[Ledger 14]]="","",IF(Table1[[#This Row],[Effect 14]]="Dr.","Yes","No"))</f>
        <v/>
      </c>
      <c r="ER930" t="str">
        <f>IF(Table1[[#This Row],[Ledger 14]]="","",Table1[[#This Row],[Ledger 14]])</f>
        <v/>
      </c>
      <c r="ES930" t="str">
        <f>IF(Table1[[#This Row],[Ledger 14]]="","",IF(Table1[[#This Row],[Effect 14]]="Dr.",-Table1[[#This Row],[Amount 14]],Table1[[#This Row],[Amount 14]]))</f>
        <v/>
      </c>
      <c r="EV930" t="str">
        <f>IF(Table1[[#This Row],[Ledger 15]]="","","No")</f>
        <v/>
      </c>
      <c r="EW930" t="str">
        <f>IF(Table1[[#This Row],[Ledger 15]]="","",IF(Table1[[#This Row],[Effect 15]]="Dr.","Yes","No"))</f>
        <v/>
      </c>
      <c r="EX930" t="str">
        <f>IF(Table1[[#This Row],[Ledger 15]]="","",Table1[[#This Row],[Ledger 15]])</f>
        <v/>
      </c>
      <c r="EY930" t="str">
        <f>IF(Table1[[#This Row],[Ledger 15]]="","",IF(Table1[[#This Row],[Effect 15]]="Dr.",-Table1[[#This Row],[Amount 15]],Table1[[#This Row],[Amount 15]]))</f>
        <v/>
      </c>
      <c r="FD93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0">
        <f>IF(Table1[[#This Row],[Date]]="",0,IF(AND(Table1[[#This Row],[Date]]&gt;=$FE$2,Table1[[#This Row],[Date]]&lt;=$FE$3),0,1))</f>
        <v>0</v>
      </c>
      <c r="FF930">
        <f>IF(Table1[[#This Row],[Date]]="",0,IF(TYPE(VLOOKUP(Table1[[#This Row],[Voucher Type]],Table1[[#All],[Voucher Type Master]],1,FALSE))=16,1,0))</f>
        <v>0</v>
      </c>
      <c r="FG930">
        <f>IF(TYPE(IF(Table1[[#This Row],[Date]]="",0,IF(VLOOKUP(Table1[[#This Row],[Voucher Type]],$FY$5:$FZ$13,2,0)=Table1[[#This Row],[Effect 1]],0,1)))=16,1,0)</f>
        <v>0</v>
      </c>
      <c r="FH93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0">
        <f>IF(LEN(Table1[[#This Row],[Ledger 1]])&gt;0,IF(TYPE(VLOOKUP(Table1[[#This Row],[Ledger 1]],GZ:GZ,1,0))=16,1,0),0)</f>
        <v>0</v>
      </c>
      <c r="FJ930">
        <f>IF(LEN(Table1[[#This Row],[Ledger 2]])&gt;0,IF(TYPE(VLOOKUP(Table1[[#This Row],[Ledger 2]],GZ:GZ,1,0))=16,1,0),0)</f>
        <v>0</v>
      </c>
      <c r="FK930">
        <f>IF(LEN(Table1[[#This Row],[Ledger 3]])&gt;0,IF(TYPE(VLOOKUP(Table1[[#This Row],[Ledger 3]],GZ:GZ,1,0))=16,1,0),0)</f>
        <v>0</v>
      </c>
      <c r="FL930">
        <f>IF(LEN(Table1[[#This Row],[Ledger 4]])&gt;0,IF(TYPE(VLOOKUP(Table1[[#This Row],[Ledger 4]],GZ:GZ,1,0))=16,1,0),0)</f>
        <v>0</v>
      </c>
      <c r="FM930">
        <f>IF(LEN(Table1[[#This Row],[Ledger 5]])&gt;0,IF(TYPE(VLOOKUP(Table1[[#This Row],[Ledger 5]],GZ:GZ,1,0))=16,1,0),0)</f>
        <v>0</v>
      </c>
      <c r="FN930">
        <f>IF(LEN(Table1[[#This Row],[Ledger 6]])&gt;0,IF(TYPE(VLOOKUP(Table1[[#This Row],[Ledger 6]],$GZ:$GZ,1,0))=16,1,0),0)</f>
        <v>0</v>
      </c>
      <c r="FO930">
        <f>IF(LEN(Table1[[#This Row],[Ledger 7]])&gt;0,IF(TYPE(VLOOKUP(Table1[[#This Row],[Ledger 7]],$GZ:$GZ,1,0))=16,1,0),0)</f>
        <v>0</v>
      </c>
      <c r="FP930">
        <f>IF(LEN(Table1[[#This Row],[Ledger 8]])&gt;0,IF(TYPE(VLOOKUP(Table1[[#This Row],[Ledger 8]],$GZ:$GZ,1,0))=16,1,0),0)</f>
        <v>0</v>
      </c>
      <c r="FQ930">
        <f>IF(LEN(Table1[[#This Row],[Ledger 9]])&gt;0,IF(TYPE(VLOOKUP(Table1[[#This Row],[Ledger 9]],$GZ:$GZ,1,0))=16,1,0),0)</f>
        <v>0</v>
      </c>
      <c r="FR930">
        <f>IF(LEN(Table1[[#This Row],[Ledger 10]])&gt;0,IF(TYPE(VLOOKUP(Table1[[#This Row],[Ledger 10]],$GZ:$GZ,1,0))=16,1,0),0)</f>
        <v>0</v>
      </c>
      <c r="FS930">
        <f>IF(LEN(Table1[[#This Row],[Ledger 11]])&gt;0,IF(TYPE(VLOOKUP(Table1[[#This Row],[Ledger 11]],$GZ:$GZ,1,0))=16,1,0),0)</f>
        <v>0</v>
      </c>
      <c r="FT930">
        <f>IF(LEN(Table1[[#This Row],[Ledger 12]])&gt;0,IF(TYPE(VLOOKUP(Table1[[#This Row],[Ledger 12]],$GZ:$GZ,1,0))=16,1,0),0)</f>
        <v>0</v>
      </c>
      <c r="FU930">
        <f>IF(LEN(Table1[[#This Row],[Ledger 13]])&gt;0,IF(TYPE(VLOOKUP(Table1[[#This Row],[Ledger 13]],$GZ:$GZ,1,0))=16,1,0),0)</f>
        <v>0</v>
      </c>
      <c r="FV930">
        <f>IF(LEN(Table1[[#This Row],[Ledger 14]])&gt;0,IF(TYPE(VLOOKUP(Table1[[#This Row],[Ledger 14]],$GZ:$GZ,1,0))=16,1,0),0)</f>
        <v>0</v>
      </c>
      <c r="FW930">
        <f>IF(LEN(Table1[[#This Row],[Ledger 15]])&gt;0,IF(TYPE(VLOOKUP(Table1[[#This Row],[Ledger 15]],$GZ:$GZ,1,0))=16,1,0),0)</f>
        <v>0</v>
      </c>
    </row>
    <row r="931" spans="4:179" ht="33" customHeight="1" x14ac:dyDescent="0.45">
      <c r="D931" s="8">
        <f t="shared" si="23"/>
        <v>926</v>
      </c>
      <c r="E931" s="32"/>
      <c r="F931" s="34"/>
      <c r="G931" s="34"/>
      <c r="H931" s="34"/>
      <c r="I931" s="34"/>
      <c r="J931" s="38"/>
      <c r="K931" s="33"/>
      <c r="L931" s="36"/>
      <c r="M931" s="35"/>
      <c r="N931" s="34"/>
      <c r="O931" s="41"/>
      <c r="P931" s="35"/>
      <c r="Q931" s="34"/>
      <c r="R931" s="37"/>
      <c r="S931" s="35"/>
      <c r="T931" s="34"/>
      <c r="U931" s="37"/>
      <c r="V931" s="35"/>
      <c r="W931" s="34"/>
      <c r="X931" s="37"/>
      <c r="Y931" s="35"/>
      <c r="Z931" s="34"/>
      <c r="AA931" s="37"/>
      <c r="AB931" s="35"/>
      <c r="AC931" s="34"/>
      <c r="AD931" s="37"/>
      <c r="AE931" s="35"/>
      <c r="AF931" s="34"/>
      <c r="AG931" s="37"/>
      <c r="AH931" s="35"/>
      <c r="AI931" s="34"/>
      <c r="AJ931" s="37"/>
      <c r="AK931" s="35"/>
      <c r="AL931" s="34"/>
      <c r="AM931" s="37"/>
      <c r="AN931" s="35"/>
      <c r="AO931" s="34"/>
      <c r="AP931" s="37"/>
      <c r="AQ931" s="35"/>
      <c r="AR931" s="34"/>
      <c r="AS931" s="37"/>
      <c r="AT931" s="35"/>
      <c r="AU931" s="34"/>
      <c r="AV931" s="37"/>
      <c r="AW931" s="35"/>
      <c r="AX931" s="34"/>
      <c r="AY931" s="37"/>
      <c r="AZ931" s="35"/>
      <c r="BA931" s="34"/>
      <c r="BB931" s="37"/>
      <c r="BC93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1" s="7"/>
      <c r="BF931" t="str">
        <f>IF(Table1[[#This Row],[Date]]="","","&amp;lt;VOUCHER REMOTEID="&amp;""""&amp;$A$11&amp;$A$13&amp;ROW()&amp;""""&amp;" VCHTYPE="""&amp;F931&amp;""" ACTION="""&amp;"Create"&amp;"""&amp;gt;")</f>
        <v/>
      </c>
      <c r="BG931" t="str">
        <f>IF(Table1[[#This Row],[Date]]="","",TEXT(Table1[[#This Row],[Date]],"yyyymmdd"))</f>
        <v/>
      </c>
      <c r="BH931" t="str">
        <f>Table1[[#This Row],[Date2]]</f>
        <v/>
      </c>
      <c r="BI931" t="str">
        <f>IF(Table1[[#This Row],[Date]]="","",Table1[[#This Row],[Voucher Type]])</f>
        <v/>
      </c>
      <c r="BJ931" t="str">
        <f>IF(Table1[[#This Row],[Ref No / Invoice No]]="","",Table1[[#This Row],[Ref No / Invoice No]])</f>
        <v/>
      </c>
      <c r="BK931" t="str">
        <f>IF(Table1[[#This Row],[Voucher No]]="","",Table1[[#This Row],[Voucher No]])</f>
        <v/>
      </c>
      <c r="BL931" t="str">
        <f>IF(Table1[[#This Row],[Date]]="","",Table1[[#This Row],[Narration]])</f>
        <v/>
      </c>
      <c r="BM931" t="str">
        <f>IF(Table1[[#This Row],[Date]]="","",$A$11&amp;$A$13&amp;ROW())</f>
        <v/>
      </c>
      <c r="BN931" t="str">
        <f>IF(Table1[[#This Row],[Date]]="","",$A$13)</f>
        <v/>
      </c>
      <c r="BP931" t="str">
        <f>IF(Table1[[#This Row],[Ledger 1]]="","","No")</f>
        <v/>
      </c>
      <c r="BQ931" t="str">
        <f>IF(Table1[[#This Row],[Date]]="","",IF(Table1[[#This Row],[Effect 1]]="Dr.","Yes","No"))</f>
        <v/>
      </c>
      <c r="BR931" t="str">
        <f>IF(Table1[[#This Row],[Date]]="","",Table1[[#This Row],[Ledger 1]])</f>
        <v/>
      </c>
      <c r="BS931" t="str">
        <f>IF(Table1[[#This Row],[Date]]="","",IF(Table1[[#This Row],[Effect 1]]="Dr.",-Table1[[#This Row],[Amount 1]],Table1[[#This Row],[Amount 1]]))</f>
        <v/>
      </c>
      <c r="BV931" t="str">
        <f>IF(Table1[[#This Row],[Ledger 2]]="","","No")</f>
        <v/>
      </c>
      <c r="BW931" t="str">
        <f>IF(Table1[[#This Row],[Date]]="","",IF(Table1[[#This Row],[Effect 2]]="Dr.","Yes","No"))</f>
        <v/>
      </c>
      <c r="BX931" t="str">
        <f>IF(Table1[[#This Row],[Date]]="","",Table1[[#This Row],[Ledger 2]])</f>
        <v/>
      </c>
      <c r="BY931" t="str">
        <f>IF(Table1[[#This Row],[Date]]="","",IF(Table1[[#This Row],[Effect 2]]="Dr.",-Table1[[#This Row],[Amount 2]],Table1[[#This Row],[Amount 2]]))</f>
        <v/>
      </c>
      <c r="CB931" t="str">
        <f>IF(Table1[[#This Row],[Ledger 3]]="","","No")</f>
        <v/>
      </c>
      <c r="CC931" t="str">
        <f>IF(Table1[[#This Row],[Ledger 3]]="","",IF(Table1[[#This Row],[Effect 3]]="Dr.","Yes","No"))</f>
        <v/>
      </c>
      <c r="CD931" t="str">
        <f>IF(Table1[[#This Row],[Ledger 3]]="","",Table1[[#This Row],[Ledger 3]])</f>
        <v/>
      </c>
      <c r="CE931" t="str">
        <f>IF(Table1[[#This Row],[Ledger 3]]="","",IF(Table1[[#This Row],[Effect 3]]="Dr.",-Table1[[#This Row],[Amount 3]],Table1[[#This Row],[Amount 3]]))</f>
        <v/>
      </c>
      <c r="CH931" t="str">
        <f>IF(Table1[[#This Row],[Ledger 4]]="","","No")</f>
        <v/>
      </c>
      <c r="CI931" t="str">
        <f>IF(Table1[[#This Row],[Ledger 4]]="","",IF(Table1[[#This Row],[Effect 4]]="Dr.","Yes","No"))</f>
        <v/>
      </c>
      <c r="CJ931" t="str">
        <f>IF(Table1[[#This Row],[Ledger 4]]="","",Table1[[#This Row],[Ledger 4]])</f>
        <v/>
      </c>
      <c r="CK931" t="str">
        <f>IF(Table1[[#This Row],[Ledger 4]]="","",IF(Table1[[#This Row],[Effect 4]]="Dr.",-Table1[[#This Row],[Amount 4]],Table1[[#This Row],[Amount 4]]))</f>
        <v/>
      </c>
      <c r="CN931" t="str">
        <f>IF(Table1[[#This Row],[Ledger 5]]="","","No")</f>
        <v/>
      </c>
      <c r="CO931" t="str">
        <f>IF(Table1[[#This Row],[Ledger 5]]="","",IF(Table1[[#This Row],[Effect 5]]="Dr.","Yes","No"))</f>
        <v/>
      </c>
      <c r="CP931" t="str">
        <f>IF(Table1[[#This Row],[Ledger 5]]="","",Table1[[#This Row],[Ledger 5]])</f>
        <v/>
      </c>
      <c r="CQ931" t="str">
        <f>IF(Table1[[#This Row],[Ledger 5]]="","",IF(Table1[[#This Row],[Effect 5]]="Dr.",-Table1[[#This Row],[Amount 5]],Table1[[#This Row],[Amount 5]]))</f>
        <v/>
      </c>
      <c r="CT931" t="str">
        <f>IF(Table1[[#This Row],[Ledger 6]]="","","No")</f>
        <v/>
      </c>
      <c r="CU931" t="str">
        <f>IF(Table1[[#This Row],[Ledger 6]]="","",IF(Table1[[#This Row],[Effect 6]]="Dr.","Yes","No"))</f>
        <v/>
      </c>
      <c r="CV931" t="str">
        <f>IF(Table1[[#This Row],[Ledger 6]]="","",Table1[[#This Row],[Ledger 6]])</f>
        <v/>
      </c>
      <c r="CW931" t="str">
        <f>IF(Table1[[#This Row],[Ledger 6]]="","",IF(Table1[[#This Row],[Effect 6]]="Dr.",-Table1[[#This Row],[Amount 6]],Table1[[#This Row],[Amount 6]]))</f>
        <v/>
      </c>
      <c r="CZ931" t="str">
        <f>IF(Table1[[#This Row],[Ledger 7]]="","","No")</f>
        <v/>
      </c>
      <c r="DA931" t="str">
        <f>IF(Table1[[#This Row],[Ledger 7]]="","",IF(Table1[[#This Row],[Effect 7]]="Dr.","Yes","No"))</f>
        <v/>
      </c>
      <c r="DB931" t="str">
        <f>IF(Table1[[#This Row],[Ledger 7]]="","",Table1[[#This Row],[Ledger 7]])</f>
        <v/>
      </c>
      <c r="DC931" t="str">
        <f>IF(Table1[[#This Row],[Ledger 7]]="","",IF(Table1[[#This Row],[Effect 7]]="Dr.",-Table1[[#This Row],[Amount 7]],Table1[[#This Row],[Amount 7]]))</f>
        <v/>
      </c>
      <c r="DF931" t="str">
        <f>IF(Table1[[#This Row],[Ledger 8]]="","","No")</f>
        <v/>
      </c>
      <c r="DG931" t="str">
        <f>IF(Table1[[#This Row],[Ledger 8]]="","",IF(Table1[[#This Row],[Effect 8]]="Dr.","Yes","No"))</f>
        <v/>
      </c>
      <c r="DH931" t="str">
        <f>IF(Table1[[#This Row],[Ledger 8]]="","",Table1[[#This Row],[Ledger 8]])</f>
        <v/>
      </c>
      <c r="DI931" t="str">
        <f>IF(Table1[[#This Row],[Ledger 8]]="","",IF(Table1[[#This Row],[Effect 8]]="Dr.",-Table1[[#This Row],[Amount 8]],Table1[[#This Row],[Amount 8]]))</f>
        <v/>
      </c>
      <c r="DL931" t="str">
        <f>IF(Table1[[#This Row],[Ledger 9]]="","","No")</f>
        <v/>
      </c>
      <c r="DM931" t="str">
        <f>IF(Table1[[#This Row],[Ledger 9]]="","",IF(Table1[[#This Row],[Effect 9]]="Dr.","Yes","No"))</f>
        <v/>
      </c>
      <c r="DN931" t="str">
        <f>IF(Table1[[#This Row],[Ledger 9]]="","",Table1[[#This Row],[Ledger 9]])</f>
        <v/>
      </c>
      <c r="DO931" t="str">
        <f>IF(Table1[[#This Row],[Ledger 9]]="","",IF(Table1[[#This Row],[Effect 9]]="Dr.",-Table1[[#This Row],[Amount 9]],Table1[[#This Row],[Amount 9]]))</f>
        <v/>
      </c>
      <c r="DR931" t="str">
        <f>IF(Table1[[#This Row],[Ledger 10]]="","","No")</f>
        <v/>
      </c>
      <c r="DS931" t="str">
        <f>IF(Table1[[#This Row],[Ledger 10]]="","",IF(Table1[[#This Row],[Effect 10]]="Dr.","Yes","No"))</f>
        <v/>
      </c>
      <c r="DT931" t="str">
        <f>IF(Table1[[#This Row],[Ledger 10]]="","",Table1[[#This Row],[Ledger 10]])</f>
        <v/>
      </c>
      <c r="DU931" t="str">
        <f>IF(Table1[[#This Row],[Ledger 10]]="","",IF(Table1[[#This Row],[Effect 10]]="Dr.",-Table1[[#This Row],[Amount 10]],Table1[[#This Row],[Amount 10]]))</f>
        <v/>
      </c>
      <c r="DX931" t="str">
        <f>IF(Table1[[#This Row],[Ledger 11]]="","","No")</f>
        <v/>
      </c>
      <c r="DY931" t="str">
        <f>IF(Table1[[#This Row],[Ledger 11]]="","",IF(Table1[[#This Row],[Effect 11]]="Dr.","Yes","No"))</f>
        <v/>
      </c>
      <c r="DZ931" t="str">
        <f>IF(Table1[[#This Row],[Ledger 11]]="","",Table1[[#This Row],[Ledger 11]])</f>
        <v/>
      </c>
      <c r="EA931" t="str">
        <f>IF(Table1[[#This Row],[Ledger 11]]="","",IF(Table1[[#This Row],[Effect 11]]="Dr.",-Table1[[#This Row],[Amount 11]],Table1[[#This Row],[Amount 11]]))</f>
        <v/>
      </c>
      <c r="ED931" t="str">
        <f>IF(Table1[[#This Row],[Ledger 12]]="","","No")</f>
        <v/>
      </c>
      <c r="EE931" t="str">
        <f>IF(Table1[[#This Row],[Ledger 12]]="","",IF(Table1[[#This Row],[Effect 12]]="Dr.","Yes","No"))</f>
        <v/>
      </c>
      <c r="EF931" t="str">
        <f>IF(Table1[[#This Row],[Ledger 12]]="","",Table1[[#This Row],[Ledger 12]])</f>
        <v/>
      </c>
      <c r="EG931" t="str">
        <f>IF(Table1[[#This Row],[Ledger 12]]="","",IF(Table1[[#This Row],[Effect 12]]="Dr.",-Table1[[#This Row],[Amount 12]],Table1[[#This Row],[Amount 12]]))</f>
        <v/>
      </c>
      <c r="EJ931" t="str">
        <f>IF(Table1[[#This Row],[Ledger 13]]="","","No")</f>
        <v/>
      </c>
      <c r="EK931" t="str">
        <f>IF(Table1[[#This Row],[Ledger 13]]="","",IF(Table1[[#This Row],[Effect 13]]="Dr.","Yes","No"))</f>
        <v/>
      </c>
      <c r="EL931" t="str">
        <f>IF(Table1[[#This Row],[Ledger 13]]="","",Table1[[#This Row],[Ledger 13]])</f>
        <v/>
      </c>
      <c r="EM931" t="str">
        <f>IF(Table1[[#This Row],[Ledger 13]]="","",IF(Table1[[#This Row],[Effect 13]]="Dr.",-Table1[[#This Row],[Amount 13]],Table1[[#This Row],[Amount 13]]))</f>
        <v/>
      </c>
      <c r="EP931" t="str">
        <f>IF(Table1[[#This Row],[Ledger 14]]="","","No")</f>
        <v/>
      </c>
      <c r="EQ931" t="str">
        <f>IF(Table1[[#This Row],[Ledger 14]]="","",IF(Table1[[#This Row],[Effect 14]]="Dr.","Yes","No"))</f>
        <v/>
      </c>
      <c r="ER931" t="str">
        <f>IF(Table1[[#This Row],[Ledger 14]]="","",Table1[[#This Row],[Ledger 14]])</f>
        <v/>
      </c>
      <c r="ES931" t="str">
        <f>IF(Table1[[#This Row],[Ledger 14]]="","",IF(Table1[[#This Row],[Effect 14]]="Dr.",-Table1[[#This Row],[Amount 14]],Table1[[#This Row],[Amount 14]]))</f>
        <v/>
      </c>
      <c r="EV931" t="str">
        <f>IF(Table1[[#This Row],[Ledger 15]]="","","No")</f>
        <v/>
      </c>
      <c r="EW931" t="str">
        <f>IF(Table1[[#This Row],[Ledger 15]]="","",IF(Table1[[#This Row],[Effect 15]]="Dr.","Yes","No"))</f>
        <v/>
      </c>
      <c r="EX931" t="str">
        <f>IF(Table1[[#This Row],[Ledger 15]]="","",Table1[[#This Row],[Ledger 15]])</f>
        <v/>
      </c>
      <c r="EY931" t="str">
        <f>IF(Table1[[#This Row],[Ledger 15]]="","",IF(Table1[[#This Row],[Effect 15]]="Dr.",-Table1[[#This Row],[Amount 15]],Table1[[#This Row],[Amount 15]]))</f>
        <v/>
      </c>
      <c r="FD93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1">
        <f>IF(Table1[[#This Row],[Date]]="",0,IF(AND(Table1[[#This Row],[Date]]&gt;=$FE$2,Table1[[#This Row],[Date]]&lt;=$FE$3),0,1))</f>
        <v>0</v>
      </c>
      <c r="FF931">
        <f>IF(Table1[[#This Row],[Date]]="",0,IF(TYPE(VLOOKUP(Table1[[#This Row],[Voucher Type]],Table1[[#All],[Voucher Type Master]],1,FALSE))=16,1,0))</f>
        <v>0</v>
      </c>
      <c r="FG931">
        <f>IF(TYPE(IF(Table1[[#This Row],[Date]]="",0,IF(VLOOKUP(Table1[[#This Row],[Voucher Type]],$FY$5:$FZ$13,2,0)=Table1[[#This Row],[Effect 1]],0,1)))=16,1,0)</f>
        <v>0</v>
      </c>
      <c r="FH93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1">
        <f>IF(LEN(Table1[[#This Row],[Ledger 1]])&gt;0,IF(TYPE(VLOOKUP(Table1[[#This Row],[Ledger 1]],GZ:GZ,1,0))=16,1,0),0)</f>
        <v>0</v>
      </c>
      <c r="FJ931">
        <f>IF(LEN(Table1[[#This Row],[Ledger 2]])&gt;0,IF(TYPE(VLOOKUP(Table1[[#This Row],[Ledger 2]],GZ:GZ,1,0))=16,1,0),0)</f>
        <v>0</v>
      </c>
      <c r="FK931">
        <f>IF(LEN(Table1[[#This Row],[Ledger 3]])&gt;0,IF(TYPE(VLOOKUP(Table1[[#This Row],[Ledger 3]],GZ:GZ,1,0))=16,1,0),0)</f>
        <v>0</v>
      </c>
      <c r="FL931">
        <f>IF(LEN(Table1[[#This Row],[Ledger 4]])&gt;0,IF(TYPE(VLOOKUP(Table1[[#This Row],[Ledger 4]],GZ:GZ,1,0))=16,1,0),0)</f>
        <v>0</v>
      </c>
      <c r="FM931">
        <f>IF(LEN(Table1[[#This Row],[Ledger 5]])&gt;0,IF(TYPE(VLOOKUP(Table1[[#This Row],[Ledger 5]],GZ:GZ,1,0))=16,1,0),0)</f>
        <v>0</v>
      </c>
      <c r="FN931">
        <f>IF(LEN(Table1[[#This Row],[Ledger 6]])&gt;0,IF(TYPE(VLOOKUP(Table1[[#This Row],[Ledger 6]],$GZ:$GZ,1,0))=16,1,0),0)</f>
        <v>0</v>
      </c>
      <c r="FO931">
        <f>IF(LEN(Table1[[#This Row],[Ledger 7]])&gt;0,IF(TYPE(VLOOKUP(Table1[[#This Row],[Ledger 7]],$GZ:$GZ,1,0))=16,1,0),0)</f>
        <v>0</v>
      </c>
      <c r="FP931">
        <f>IF(LEN(Table1[[#This Row],[Ledger 8]])&gt;0,IF(TYPE(VLOOKUP(Table1[[#This Row],[Ledger 8]],$GZ:$GZ,1,0))=16,1,0),0)</f>
        <v>0</v>
      </c>
      <c r="FQ931">
        <f>IF(LEN(Table1[[#This Row],[Ledger 9]])&gt;0,IF(TYPE(VLOOKUP(Table1[[#This Row],[Ledger 9]],$GZ:$GZ,1,0))=16,1,0),0)</f>
        <v>0</v>
      </c>
      <c r="FR931">
        <f>IF(LEN(Table1[[#This Row],[Ledger 10]])&gt;0,IF(TYPE(VLOOKUP(Table1[[#This Row],[Ledger 10]],$GZ:$GZ,1,0))=16,1,0),0)</f>
        <v>0</v>
      </c>
      <c r="FS931">
        <f>IF(LEN(Table1[[#This Row],[Ledger 11]])&gt;0,IF(TYPE(VLOOKUP(Table1[[#This Row],[Ledger 11]],$GZ:$GZ,1,0))=16,1,0),0)</f>
        <v>0</v>
      </c>
      <c r="FT931">
        <f>IF(LEN(Table1[[#This Row],[Ledger 12]])&gt;0,IF(TYPE(VLOOKUP(Table1[[#This Row],[Ledger 12]],$GZ:$GZ,1,0))=16,1,0),0)</f>
        <v>0</v>
      </c>
      <c r="FU931">
        <f>IF(LEN(Table1[[#This Row],[Ledger 13]])&gt;0,IF(TYPE(VLOOKUP(Table1[[#This Row],[Ledger 13]],$GZ:$GZ,1,0))=16,1,0),0)</f>
        <v>0</v>
      </c>
      <c r="FV931">
        <f>IF(LEN(Table1[[#This Row],[Ledger 14]])&gt;0,IF(TYPE(VLOOKUP(Table1[[#This Row],[Ledger 14]],$GZ:$GZ,1,0))=16,1,0),0)</f>
        <v>0</v>
      </c>
      <c r="FW931">
        <f>IF(LEN(Table1[[#This Row],[Ledger 15]])&gt;0,IF(TYPE(VLOOKUP(Table1[[#This Row],[Ledger 15]],$GZ:$GZ,1,0))=16,1,0),0)</f>
        <v>0</v>
      </c>
    </row>
    <row r="932" spans="4:179" ht="33" customHeight="1" x14ac:dyDescent="0.45">
      <c r="D932" s="8">
        <f t="shared" si="23"/>
        <v>927</v>
      </c>
      <c r="E932" s="32"/>
      <c r="F932" s="34"/>
      <c r="G932" s="34"/>
      <c r="H932" s="34"/>
      <c r="I932" s="34"/>
      <c r="J932" s="38"/>
      <c r="K932" s="33"/>
      <c r="L932" s="36"/>
      <c r="M932" s="35"/>
      <c r="N932" s="34"/>
      <c r="O932" s="41"/>
      <c r="P932" s="35"/>
      <c r="Q932" s="34"/>
      <c r="R932" s="37"/>
      <c r="S932" s="35"/>
      <c r="T932" s="34"/>
      <c r="U932" s="37"/>
      <c r="V932" s="35"/>
      <c r="W932" s="34"/>
      <c r="X932" s="37"/>
      <c r="Y932" s="35"/>
      <c r="Z932" s="34"/>
      <c r="AA932" s="37"/>
      <c r="AB932" s="35"/>
      <c r="AC932" s="34"/>
      <c r="AD932" s="37"/>
      <c r="AE932" s="35"/>
      <c r="AF932" s="34"/>
      <c r="AG932" s="37"/>
      <c r="AH932" s="35"/>
      <c r="AI932" s="34"/>
      <c r="AJ932" s="37"/>
      <c r="AK932" s="35"/>
      <c r="AL932" s="34"/>
      <c r="AM932" s="37"/>
      <c r="AN932" s="35"/>
      <c r="AO932" s="34"/>
      <c r="AP932" s="37"/>
      <c r="AQ932" s="35"/>
      <c r="AR932" s="34"/>
      <c r="AS932" s="37"/>
      <c r="AT932" s="35"/>
      <c r="AU932" s="34"/>
      <c r="AV932" s="37"/>
      <c r="AW932" s="35"/>
      <c r="AX932" s="34"/>
      <c r="AY932" s="37"/>
      <c r="AZ932" s="35"/>
      <c r="BA932" s="34"/>
      <c r="BB932" s="37"/>
      <c r="BC93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2" s="7"/>
      <c r="BF932" t="str">
        <f>IF(Table1[[#This Row],[Date]]="","","&amp;lt;VOUCHER REMOTEID="&amp;""""&amp;$A$11&amp;$A$13&amp;ROW()&amp;""""&amp;" VCHTYPE="""&amp;F932&amp;""" ACTION="""&amp;"Create"&amp;"""&amp;gt;")</f>
        <v/>
      </c>
      <c r="BG932" t="str">
        <f>IF(Table1[[#This Row],[Date]]="","",TEXT(Table1[[#This Row],[Date]],"yyyymmdd"))</f>
        <v/>
      </c>
      <c r="BH932" t="str">
        <f>Table1[[#This Row],[Date2]]</f>
        <v/>
      </c>
      <c r="BI932" t="str">
        <f>IF(Table1[[#This Row],[Date]]="","",Table1[[#This Row],[Voucher Type]])</f>
        <v/>
      </c>
      <c r="BJ932" t="str">
        <f>IF(Table1[[#This Row],[Ref No / Invoice No]]="","",Table1[[#This Row],[Ref No / Invoice No]])</f>
        <v/>
      </c>
      <c r="BK932" t="str">
        <f>IF(Table1[[#This Row],[Voucher No]]="","",Table1[[#This Row],[Voucher No]])</f>
        <v/>
      </c>
      <c r="BL932" t="str">
        <f>IF(Table1[[#This Row],[Date]]="","",Table1[[#This Row],[Narration]])</f>
        <v/>
      </c>
      <c r="BM932" t="str">
        <f>IF(Table1[[#This Row],[Date]]="","",$A$11&amp;$A$13&amp;ROW())</f>
        <v/>
      </c>
      <c r="BN932" t="str">
        <f>IF(Table1[[#This Row],[Date]]="","",$A$13)</f>
        <v/>
      </c>
      <c r="BP932" t="str">
        <f>IF(Table1[[#This Row],[Ledger 1]]="","","No")</f>
        <v/>
      </c>
      <c r="BQ932" t="str">
        <f>IF(Table1[[#This Row],[Date]]="","",IF(Table1[[#This Row],[Effect 1]]="Dr.","Yes","No"))</f>
        <v/>
      </c>
      <c r="BR932" t="str">
        <f>IF(Table1[[#This Row],[Date]]="","",Table1[[#This Row],[Ledger 1]])</f>
        <v/>
      </c>
      <c r="BS932" t="str">
        <f>IF(Table1[[#This Row],[Date]]="","",IF(Table1[[#This Row],[Effect 1]]="Dr.",-Table1[[#This Row],[Amount 1]],Table1[[#This Row],[Amount 1]]))</f>
        <v/>
      </c>
      <c r="BV932" t="str">
        <f>IF(Table1[[#This Row],[Ledger 2]]="","","No")</f>
        <v/>
      </c>
      <c r="BW932" t="str">
        <f>IF(Table1[[#This Row],[Date]]="","",IF(Table1[[#This Row],[Effect 2]]="Dr.","Yes","No"))</f>
        <v/>
      </c>
      <c r="BX932" t="str">
        <f>IF(Table1[[#This Row],[Date]]="","",Table1[[#This Row],[Ledger 2]])</f>
        <v/>
      </c>
      <c r="BY932" t="str">
        <f>IF(Table1[[#This Row],[Date]]="","",IF(Table1[[#This Row],[Effect 2]]="Dr.",-Table1[[#This Row],[Amount 2]],Table1[[#This Row],[Amount 2]]))</f>
        <v/>
      </c>
      <c r="CB932" t="str">
        <f>IF(Table1[[#This Row],[Ledger 3]]="","","No")</f>
        <v/>
      </c>
      <c r="CC932" t="str">
        <f>IF(Table1[[#This Row],[Ledger 3]]="","",IF(Table1[[#This Row],[Effect 3]]="Dr.","Yes","No"))</f>
        <v/>
      </c>
      <c r="CD932" t="str">
        <f>IF(Table1[[#This Row],[Ledger 3]]="","",Table1[[#This Row],[Ledger 3]])</f>
        <v/>
      </c>
      <c r="CE932" t="str">
        <f>IF(Table1[[#This Row],[Ledger 3]]="","",IF(Table1[[#This Row],[Effect 3]]="Dr.",-Table1[[#This Row],[Amount 3]],Table1[[#This Row],[Amount 3]]))</f>
        <v/>
      </c>
      <c r="CH932" t="str">
        <f>IF(Table1[[#This Row],[Ledger 4]]="","","No")</f>
        <v/>
      </c>
      <c r="CI932" t="str">
        <f>IF(Table1[[#This Row],[Ledger 4]]="","",IF(Table1[[#This Row],[Effect 4]]="Dr.","Yes","No"))</f>
        <v/>
      </c>
      <c r="CJ932" t="str">
        <f>IF(Table1[[#This Row],[Ledger 4]]="","",Table1[[#This Row],[Ledger 4]])</f>
        <v/>
      </c>
      <c r="CK932" t="str">
        <f>IF(Table1[[#This Row],[Ledger 4]]="","",IF(Table1[[#This Row],[Effect 4]]="Dr.",-Table1[[#This Row],[Amount 4]],Table1[[#This Row],[Amount 4]]))</f>
        <v/>
      </c>
      <c r="CN932" t="str">
        <f>IF(Table1[[#This Row],[Ledger 5]]="","","No")</f>
        <v/>
      </c>
      <c r="CO932" t="str">
        <f>IF(Table1[[#This Row],[Ledger 5]]="","",IF(Table1[[#This Row],[Effect 5]]="Dr.","Yes","No"))</f>
        <v/>
      </c>
      <c r="CP932" t="str">
        <f>IF(Table1[[#This Row],[Ledger 5]]="","",Table1[[#This Row],[Ledger 5]])</f>
        <v/>
      </c>
      <c r="CQ932" t="str">
        <f>IF(Table1[[#This Row],[Ledger 5]]="","",IF(Table1[[#This Row],[Effect 5]]="Dr.",-Table1[[#This Row],[Amount 5]],Table1[[#This Row],[Amount 5]]))</f>
        <v/>
      </c>
      <c r="CT932" t="str">
        <f>IF(Table1[[#This Row],[Ledger 6]]="","","No")</f>
        <v/>
      </c>
      <c r="CU932" t="str">
        <f>IF(Table1[[#This Row],[Ledger 6]]="","",IF(Table1[[#This Row],[Effect 6]]="Dr.","Yes","No"))</f>
        <v/>
      </c>
      <c r="CV932" t="str">
        <f>IF(Table1[[#This Row],[Ledger 6]]="","",Table1[[#This Row],[Ledger 6]])</f>
        <v/>
      </c>
      <c r="CW932" t="str">
        <f>IF(Table1[[#This Row],[Ledger 6]]="","",IF(Table1[[#This Row],[Effect 6]]="Dr.",-Table1[[#This Row],[Amount 6]],Table1[[#This Row],[Amount 6]]))</f>
        <v/>
      </c>
      <c r="CZ932" t="str">
        <f>IF(Table1[[#This Row],[Ledger 7]]="","","No")</f>
        <v/>
      </c>
      <c r="DA932" t="str">
        <f>IF(Table1[[#This Row],[Ledger 7]]="","",IF(Table1[[#This Row],[Effect 7]]="Dr.","Yes","No"))</f>
        <v/>
      </c>
      <c r="DB932" t="str">
        <f>IF(Table1[[#This Row],[Ledger 7]]="","",Table1[[#This Row],[Ledger 7]])</f>
        <v/>
      </c>
      <c r="DC932" t="str">
        <f>IF(Table1[[#This Row],[Ledger 7]]="","",IF(Table1[[#This Row],[Effect 7]]="Dr.",-Table1[[#This Row],[Amount 7]],Table1[[#This Row],[Amount 7]]))</f>
        <v/>
      </c>
      <c r="DF932" t="str">
        <f>IF(Table1[[#This Row],[Ledger 8]]="","","No")</f>
        <v/>
      </c>
      <c r="DG932" t="str">
        <f>IF(Table1[[#This Row],[Ledger 8]]="","",IF(Table1[[#This Row],[Effect 8]]="Dr.","Yes","No"))</f>
        <v/>
      </c>
      <c r="DH932" t="str">
        <f>IF(Table1[[#This Row],[Ledger 8]]="","",Table1[[#This Row],[Ledger 8]])</f>
        <v/>
      </c>
      <c r="DI932" t="str">
        <f>IF(Table1[[#This Row],[Ledger 8]]="","",IF(Table1[[#This Row],[Effect 8]]="Dr.",-Table1[[#This Row],[Amount 8]],Table1[[#This Row],[Amount 8]]))</f>
        <v/>
      </c>
      <c r="DL932" t="str">
        <f>IF(Table1[[#This Row],[Ledger 9]]="","","No")</f>
        <v/>
      </c>
      <c r="DM932" t="str">
        <f>IF(Table1[[#This Row],[Ledger 9]]="","",IF(Table1[[#This Row],[Effect 9]]="Dr.","Yes","No"))</f>
        <v/>
      </c>
      <c r="DN932" t="str">
        <f>IF(Table1[[#This Row],[Ledger 9]]="","",Table1[[#This Row],[Ledger 9]])</f>
        <v/>
      </c>
      <c r="DO932" t="str">
        <f>IF(Table1[[#This Row],[Ledger 9]]="","",IF(Table1[[#This Row],[Effect 9]]="Dr.",-Table1[[#This Row],[Amount 9]],Table1[[#This Row],[Amount 9]]))</f>
        <v/>
      </c>
      <c r="DR932" t="str">
        <f>IF(Table1[[#This Row],[Ledger 10]]="","","No")</f>
        <v/>
      </c>
      <c r="DS932" t="str">
        <f>IF(Table1[[#This Row],[Ledger 10]]="","",IF(Table1[[#This Row],[Effect 10]]="Dr.","Yes","No"))</f>
        <v/>
      </c>
      <c r="DT932" t="str">
        <f>IF(Table1[[#This Row],[Ledger 10]]="","",Table1[[#This Row],[Ledger 10]])</f>
        <v/>
      </c>
      <c r="DU932" t="str">
        <f>IF(Table1[[#This Row],[Ledger 10]]="","",IF(Table1[[#This Row],[Effect 10]]="Dr.",-Table1[[#This Row],[Amount 10]],Table1[[#This Row],[Amount 10]]))</f>
        <v/>
      </c>
      <c r="DX932" t="str">
        <f>IF(Table1[[#This Row],[Ledger 11]]="","","No")</f>
        <v/>
      </c>
      <c r="DY932" t="str">
        <f>IF(Table1[[#This Row],[Ledger 11]]="","",IF(Table1[[#This Row],[Effect 11]]="Dr.","Yes","No"))</f>
        <v/>
      </c>
      <c r="DZ932" t="str">
        <f>IF(Table1[[#This Row],[Ledger 11]]="","",Table1[[#This Row],[Ledger 11]])</f>
        <v/>
      </c>
      <c r="EA932" t="str">
        <f>IF(Table1[[#This Row],[Ledger 11]]="","",IF(Table1[[#This Row],[Effect 11]]="Dr.",-Table1[[#This Row],[Amount 11]],Table1[[#This Row],[Amount 11]]))</f>
        <v/>
      </c>
      <c r="ED932" t="str">
        <f>IF(Table1[[#This Row],[Ledger 12]]="","","No")</f>
        <v/>
      </c>
      <c r="EE932" t="str">
        <f>IF(Table1[[#This Row],[Ledger 12]]="","",IF(Table1[[#This Row],[Effect 12]]="Dr.","Yes","No"))</f>
        <v/>
      </c>
      <c r="EF932" t="str">
        <f>IF(Table1[[#This Row],[Ledger 12]]="","",Table1[[#This Row],[Ledger 12]])</f>
        <v/>
      </c>
      <c r="EG932" t="str">
        <f>IF(Table1[[#This Row],[Ledger 12]]="","",IF(Table1[[#This Row],[Effect 12]]="Dr.",-Table1[[#This Row],[Amount 12]],Table1[[#This Row],[Amount 12]]))</f>
        <v/>
      </c>
      <c r="EJ932" t="str">
        <f>IF(Table1[[#This Row],[Ledger 13]]="","","No")</f>
        <v/>
      </c>
      <c r="EK932" t="str">
        <f>IF(Table1[[#This Row],[Ledger 13]]="","",IF(Table1[[#This Row],[Effect 13]]="Dr.","Yes","No"))</f>
        <v/>
      </c>
      <c r="EL932" t="str">
        <f>IF(Table1[[#This Row],[Ledger 13]]="","",Table1[[#This Row],[Ledger 13]])</f>
        <v/>
      </c>
      <c r="EM932" t="str">
        <f>IF(Table1[[#This Row],[Ledger 13]]="","",IF(Table1[[#This Row],[Effect 13]]="Dr.",-Table1[[#This Row],[Amount 13]],Table1[[#This Row],[Amount 13]]))</f>
        <v/>
      </c>
      <c r="EP932" t="str">
        <f>IF(Table1[[#This Row],[Ledger 14]]="","","No")</f>
        <v/>
      </c>
      <c r="EQ932" t="str">
        <f>IF(Table1[[#This Row],[Ledger 14]]="","",IF(Table1[[#This Row],[Effect 14]]="Dr.","Yes","No"))</f>
        <v/>
      </c>
      <c r="ER932" t="str">
        <f>IF(Table1[[#This Row],[Ledger 14]]="","",Table1[[#This Row],[Ledger 14]])</f>
        <v/>
      </c>
      <c r="ES932" t="str">
        <f>IF(Table1[[#This Row],[Ledger 14]]="","",IF(Table1[[#This Row],[Effect 14]]="Dr.",-Table1[[#This Row],[Amount 14]],Table1[[#This Row],[Amount 14]]))</f>
        <v/>
      </c>
      <c r="EV932" t="str">
        <f>IF(Table1[[#This Row],[Ledger 15]]="","","No")</f>
        <v/>
      </c>
      <c r="EW932" t="str">
        <f>IF(Table1[[#This Row],[Ledger 15]]="","",IF(Table1[[#This Row],[Effect 15]]="Dr.","Yes","No"))</f>
        <v/>
      </c>
      <c r="EX932" t="str">
        <f>IF(Table1[[#This Row],[Ledger 15]]="","",Table1[[#This Row],[Ledger 15]])</f>
        <v/>
      </c>
      <c r="EY932" t="str">
        <f>IF(Table1[[#This Row],[Ledger 15]]="","",IF(Table1[[#This Row],[Effect 15]]="Dr.",-Table1[[#This Row],[Amount 15]],Table1[[#This Row],[Amount 15]]))</f>
        <v/>
      </c>
      <c r="FD93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2">
        <f>IF(Table1[[#This Row],[Date]]="",0,IF(AND(Table1[[#This Row],[Date]]&gt;=$FE$2,Table1[[#This Row],[Date]]&lt;=$FE$3),0,1))</f>
        <v>0</v>
      </c>
      <c r="FF932">
        <f>IF(Table1[[#This Row],[Date]]="",0,IF(TYPE(VLOOKUP(Table1[[#This Row],[Voucher Type]],Table1[[#All],[Voucher Type Master]],1,FALSE))=16,1,0))</f>
        <v>0</v>
      </c>
      <c r="FG932">
        <f>IF(TYPE(IF(Table1[[#This Row],[Date]]="",0,IF(VLOOKUP(Table1[[#This Row],[Voucher Type]],$FY$5:$FZ$13,2,0)=Table1[[#This Row],[Effect 1]],0,1)))=16,1,0)</f>
        <v>0</v>
      </c>
      <c r="FH93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2">
        <f>IF(LEN(Table1[[#This Row],[Ledger 1]])&gt;0,IF(TYPE(VLOOKUP(Table1[[#This Row],[Ledger 1]],GZ:GZ,1,0))=16,1,0),0)</f>
        <v>0</v>
      </c>
      <c r="FJ932">
        <f>IF(LEN(Table1[[#This Row],[Ledger 2]])&gt;0,IF(TYPE(VLOOKUP(Table1[[#This Row],[Ledger 2]],GZ:GZ,1,0))=16,1,0),0)</f>
        <v>0</v>
      </c>
      <c r="FK932">
        <f>IF(LEN(Table1[[#This Row],[Ledger 3]])&gt;0,IF(TYPE(VLOOKUP(Table1[[#This Row],[Ledger 3]],GZ:GZ,1,0))=16,1,0),0)</f>
        <v>0</v>
      </c>
      <c r="FL932">
        <f>IF(LEN(Table1[[#This Row],[Ledger 4]])&gt;0,IF(TYPE(VLOOKUP(Table1[[#This Row],[Ledger 4]],GZ:GZ,1,0))=16,1,0),0)</f>
        <v>0</v>
      </c>
      <c r="FM932">
        <f>IF(LEN(Table1[[#This Row],[Ledger 5]])&gt;0,IF(TYPE(VLOOKUP(Table1[[#This Row],[Ledger 5]],GZ:GZ,1,0))=16,1,0),0)</f>
        <v>0</v>
      </c>
      <c r="FN932">
        <f>IF(LEN(Table1[[#This Row],[Ledger 6]])&gt;0,IF(TYPE(VLOOKUP(Table1[[#This Row],[Ledger 6]],$GZ:$GZ,1,0))=16,1,0),0)</f>
        <v>0</v>
      </c>
      <c r="FO932">
        <f>IF(LEN(Table1[[#This Row],[Ledger 7]])&gt;0,IF(TYPE(VLOOKUP(Table1[[#This Row],[Ledger 7]],$GZ:$GZ,1,0))=16,1,0),0)</f>
        <v>0</v>
      </c>
      <c r="FP932">
        <f>IF(LEN(Table1[[#This Row],[Ledger 8]])&gt;0,IF(TYPE(VLOOKUP(Table1[[#This Row],[Ledger 8]],$GZ:$GZ,1,0))=16,1,0),0)</f>
        <v>0</v>
      </c>
      <c r="FQ932">
        <f>IF(LEN(Table1[[#This Row],[Ledger 9]])&gt;0,IF(TYPE(VLOOKUP(Table1[[#This Row],[Ledger 9]],$GZ:$GZ,1,0))=16,1,0),0)</f>
        <v>0</v>
      </c>
      <c r="FR932">
        <f>IF(LEN(Table1[[#This Row],[Ledger 10]])&gt;0,IF(TYPE(VLOOKUP(Table1[[#This Row],[Ledger 10]],$GZ:$GZ,1,0))=16,1,0),0)</f>
        <v>0</v>
      </c>
      <c r="FS932">
        <f>IF(LEN(Table1[[#This Row],[Ledger 11]])&gt;0,IF(TYPE(VLOOKUP(Table1[[#This Row],[Ledger 11]],$GZ:$GZ,1,0))=16,1,0),0)</f>
        <v>0</v>
      </c>
      <c r="FT932">
        <f>IF(LEN(Table1[[#This Row],[Ledger 12]])&gt;0,IF(TYPE(VLOOKUP(Table1[[#This Row],[Ledger 12]],$GZ:$GZ,1,0))=16,1,0),0)</f>
        <v>0</v>
      </c>
      <c r="FU932">
        <f>IF(LEN(Table1[[#This Row],[Ledger 13]])&gt;0,IF(TYPE(VLOOKUP(Table1[[#This Row],[Ledger 13]],$GZ:$GZ,1,0))=16,1,0),0)</f>
        <v>0</v>
      </c>
      <c r="FV932">
        <f>IF(LEN(Table1[[#This Row],[Ledger 14]])&gt;0,IF(TYPE(VLOOKUP(Table1[[#This Row],[Ledger 14]],$GZ:$GZ,1,0))=16,1,0),0)</f>
        <v>0</v>
      </c>
      <c r="FW932">
        <f>IF(LEN(Table1[[#This Row],[Ledger 15]])&gt;0,IF(TYPE(VLOOKUP(Table1[[#This Row],[Ledger 15]],$GZ:$GZ,1,0))=16,1,0),0)</f>
        <v>0</v>
      </c>
    </row>
    <row r="933" spans="4:179" ht="33" customHeight="1" x14ac:dyDescent="0.45">
      <c r="D933" s="8">
        <f t="shared" si="23"/>
        <v>928</v>
      </c>
      <c r="E933" s="32"/>
      <c r="F933" s="34"/>
      <c r="G933" s="34"/>
      <c r="H933" s="34"/>
      <c r="I933" s="34"/>
      <c r="J933" s="38"/>
      <c r="K933" s="33"/>
      <c r="L933" s="36"/>
      <c r="M933" s="35"/>
      <c r="N933" s="34"/>
      <c r="O933" s="41"/>
      <c r="P933" s="35"/>
      <c r="Q933" s="34"/>
      <c r="R933" s="37"/>
      <c r="S933" s="35"/>
      <c r="T933" s="34"/>
      <c r="U933" s="37"/>
      <c r="V933" s="35"/>
      <c r="W933" s="34"/>
      <c r="X933" s="37"/>
      <c r="Y933" s="35"/>
      <c r="Z933" s="34"/>
      <c r="AA933" s="37"/>
      <c r="AB933" s="35"/>
      <c r="AC933" s="34"/>
      <c r="AD933" s="37"/>
      <c r="AE933" s="35"/>
      <c r="AF933" s="34"/>
      <c r="AG933" s="37"/>
      <c r="AH933" s="35"/>
      <c r="AI933" s="34"/>
      <c r="AJ933" s="37"/>
      <c r="AK933" s="35"/>
      <c r="AL933" s="34"/>
      <c r="AM933" s="37"/>
      <c r="AN933" s="35"/>
      <c r="AO933" s="34"/>
      <c r="AP933" s="37"/>
      <c r="AQ933" s="35"/>
      <c r="AR933" s="34"/>
      <c r="AS933" s="37"/>
      <c r="AT933" s="35"/>
      <c r="AU933" s="34"/>
      <c r="AV933" s="37"/>
      <c r="AW933" s="35"/>
      <c r="AX933" s="34"/>
      <c r="AY933" s="37"/>
      <c r="AZ933" s="35"/>
      <c r="BA933" s="34"/>
      <c r="BB933" s="37"/>
      <c r="BC93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3" s="7"/>
      <c r="BF933" t="str">
        <f>IF(Table1[[#This Row],[Date]]="","","&amp;lt;VOUCHER REMOTEID="&amp;""""&amp;$A$11&amp;$A$13&amp;ROW()&amp;""""&amp;" VCHTYPE="""&amp;F933&amp;""" ACTION="""&amp;"Create"&amp;"""&amp;gt;")</f>
        <v/>
      </c>
      <c r="BG933" t="str">
        <f>IF(Table1[[#This Row],[Date]]="","",TEXT(Table1[[#This Row],[Date]],"yyyymmdd"))</f>
        <v/>
      </c>
      <c r="BH933" t="str">
        <f>Table1[[#This Row],[Date2]]</f>
        <v/>
      </c>
      <c r="BI933" t="str">
        <f>IF(Table1[[#This Row],[Date]]="","",Table1[[#This Row],[Voucher Type]])</f>
        <v/>
      </c>
      <c r="BJ933" t="str">
        <f>IF(Table1[[#This Row],[Ref No / Invoice No]]="","",Table1[[#This Row],[Ref No / Invoice No]])</f>
        <v/>
      </c>
      <c r="BK933" t="str">
        <f>IF(Table1[[#This Row],[Voucher No]]="","",Table1[[#This Row],[Voucher No]])</f>
        <v/>
      </c>
      <c r="BL933" t="str">
        <f>IF(Table1[[#This Row],[Date]]="","",Table1[[#This Row],[Narration]])</f>
        <v/>
      </c>
      <c r="BM933" t="str">
        <f>IF(Table1[[#This Row],[Date]]="","",$A$11&amp;$A$13&amp;ROW())</f>
        <v/>
      </c>
      <c r="BN933" t="str">
        <f>IF(Table1[[#This Row],[Date]]="","",$A$13)</f>
        <v/>
      </c>
      <c r="BP933" t="str">
        <f>IF(Table1[[#This Row],[Ledger 1]]="","","No")</f>
        <v/>
      </c>
      <c r="BQ933" t="str">
        <f>IF(Table1[[#This Row],[Date]]="","",IF(Table1[[#This Row],[Effect 1]]="Dr.","Yes","No"))</f>
        <v/>
      </c>
      <c r="BR933" t="str">
        <f>IF(Table1[[#This Row],[Date]]="","",Table1[[#This Row],[Ledger 1]])</f>
        <v/>
      </c>
      <c r="BS933" t="str">
        <f>IF(Table1[[#This Row],[Date]]="","",IF(Table1[[#This Row],[Effect 1]]="Dr.",-Table1[[#This Row],[Amount 1]],Table1[[#This Row],[Amount 1]]))</f>
        <v/>
      </c>
      <c r="BV933" t="str">
        <f>IF(Table1[[#This Row],[Ledger 2]]="","","No")</f>
        <v/>
      </c>
      <c r="BW933" t="str">
        <f>IF(Table1[[#This Row],[Date]]="","",IF(Table1[[#This Row],[Effect 2]]="Dr.","Yes","No"))</f>
        <v/>
      </c>
      <c r="BX933" t="str">
        <f>IF(Table1[[#This Row],[Date]]="","",Table1[[#This Row],[Ledger 2]])</f>
        <v/>
      </c>
      <c r="BY933" t="str">
        <f>IF(Table1[[#This Row],[Date]]="","",IF(Table1[[#This Row],[Effect 2]]="Dr.",-Table1[[#This Row],[Amount 2]],Table1[[#This Row],[Amount 2]]))</f>
        <v/>
      </c>
      <c r="CB933" t="str">
        <f>IF(Table1[[#This Row],[Ledger 3]]="","","No")</f>
        <v/>
      </c>
      <c r="CC933" t="str">
        <f>IF(Table1[[#This Row],[Ledger 3]]="","",IF(Table1[[#This Row],[Effect 3]]="Dr.","Yes","No"))</f>
        <v/>
      </c>
      <c r="CD933" t="str">
        <f>IF(Table1[[#This Row],[Ledger 3]]="","",Table1[[#This Row],[Ledger 3]])</f>
        <v/>
      </c>
      <c r="CE933" t="str">
        <f>IF(Table1[[#This Row],[Ledger 3]]="","",IF(Table1[[#This Row],[Effect 3]]="Dr.",-Table1[[#This Row],[Amount 3]],Table1[[#This Row],[Amount 3]]))</f>
        <v/>
      </c>
      <c r="CH933" t="str">
        <f>IF(Table1[[#This Row],[Ledger 4]]="","","No")</f>
        <v/>
      </c>
      <c r="CI933" t="str">
        <f>IF(Table1[[#This Row],[Ledger 4]]="","",IF(Table1[[#This Row],[Effect 4]]="Dr.","Yes","No"))</f>
        <v/>
      </c>
      <c r="CJ933" t="str">
        <f>IF(Table1[[#This Row],[Ledger 4]]="","",Table1[[#This Row],[Ledger 4]])</f>
        <v/>
      </c>
      <c r="CK933" t="str">
        <f>IF(Table1[[#This Row],[Ledger 4]]="","",IF(Table1[[#This Row],[Effect 4]]="Dr.",-Table1[[#This Row],[Amount 4]],Table1[[#This Row],[Amount 4]]))</f>
        <v/>
      </c>
      <c r="CN933" t="str">
        <f>IF(Table1[[#This Row],[Ledger 5]]="","","No")</f>
        <v/>
      </c>
      <c r="CO933" t="str">
        <f>IF(Table1[[#This Row],[Ledger 5]]="","",IF(Table1[[#This Row],[Effect 5]]="Dr.","Yes","No"))</f>
        <v/>
      </c>
      <c r="CP933" t="str">
        <f>IF(Table1[[#This Row],[Ledger 5]]="","",Table1[[#This Row],[Ledger 5]])</f>
        <v/>
      </c>
      <c r="CQ933" t="str">
        <f>IF(Table1[[#This Row],[Ledger 5]]="","",IF(Table1[[#This Row],[Effect 5]]="Dr.",-Table1[[#This Row],[Amount 5]],Table1[[#This Row],[Amount 5]]))</f>
        <v/>
      </c>
      <c r="CT933" t="str">
        <f>IF(Table1[[#This Row],[Ledger 6]]="","","No")</f>
        <v/>
      </c>
      <c r="CU933" t="str">
        <f>IF(Table1[[#This Row],[Ledger 6]]="","",IF(Table1[[#This Row],[Effect 6]]="Dr.","Yes","No"))</f>
        <v/>
      </c>
      <c r="CV933" t="str">
        <f>IF(Table1[[#This Row],[Ledger 6]]="","",Table1[[#This Row],[Ledger 6]])</f>
        <v/>
      </c>
      <c r="CW933" t="str">
        <f>IF(Table1[[#This Row],[Ledger 6]]="","",IF(Table1[[#This Row],[Effect 6]]="Dr.",-Table1[[#This Row],[Amount 6]],Table1[[#This Row],[Amount 6]]))</f>
        <v/>
      </c>
      <c r="CZ933" t="str">
        <f>IF(Table1[[#This Row],[Ledger 7]]="","","No")</f>
        <v/>
      </c>
      <c r="DA933" t="str">
        <f>IF(Table1[[#This Row],[Ledger 7]]="","",IF(Table1[[#This Row],[Effect 7]]="Dr.","Yes","No"))</f>
        <v/>
      </c>
      <c r="DB933" t="str">
        <f>IF(Table1[[#This Row],[Ledger 7]]="","",Table1[[#This Row],[Ledger 7]])</f>
        <v/>
      </c>
      <c r="DC933" t="str">
        <f>IF(Table1[[#This Row],[Ledger 7]]="","",IF(Table1[[#This Row],[Effect 7]]="Dr.",-Table1[[#This Row],[Amount 7]],Table1[[#This Row],[Amount 7]]))</f>
        <v/>
      </c>
      <c r="DF933" t="str">
        <f>IF(Table1[[#This Row],[Ledger 8]]="","","No")</f>
        <v/>
      </c>
      <c r="DG933" t="str">
        <f>IF(Table1[[#This Row],[Ledger 8]]="","",IF(Table1[[#This Row],[Effect 8]]="Dr.","Yes","No"))</f>
        <v/>
      </c>
      <c r="DH933" t="str">
        <f>IF(Table1[[#This Row],[Ledger 8]]="","",Table1[[#This Row],[Ledger 8]])</f>
        <v/>
      </c>
      <c r="DI933" t="str">
        <f>IF(Table1[[#This Row],[Ledger 8]]="","",IF(Table1[[#This Row],[Effect 8]]="Dr.",-Table1[[#This Row],[Amount 8]],Table1[[#This Row],[Amount 8]]))</f>
        <v/>
      </c>
      <c r="DL933" t="str">
        <f>IF(Table1[[#This Row],[Ledger 9]]="","","No")</f>
        <v/>
      </c>
      <c r="DM933" t="str">
        <f>IF(Table1[[#This Row],[Ledger 9]]="","",IF(Table1[[#This Row],[Effect 9]]="Dr.","Yes","No"))</f>
        <v/>
      </c>
      <c r="DN933" t="str">
        <f>IF(Table1[[#This Row],[Ledger 9]]="","",Table1[[#This Row],[Ledger 9]])</f>
        <v/>
      </c>
      <c r="DO933" t="str">
        <f>IF(Table1[[#This Row],[Ledger 9]]="","",IF(Table1[[#This Row],[Effect 9]]="Dr.",-Table1[[#This Row],[Amount 9]],Table1[[#This Row],[Amount 9]]))</f>
        <v/>
      </c>
      <c r="DR933" t="str">
        <f>IF(Table1[[#This Row],[Ledger 10]]="","","No")</f>
        <v/>
      </c>
      <c r="DS933" t="str">
        <f>IF(Table1[[#This Row],[Ledger 10]]="","",IF(Table1[[#This Row],[Effect 10]]="Dr.","Yes","No"))</f>
        <v/>
      </c>
      <c r="DT933" t="str">
        <f>IF(Table1[[#This Row],[Ledger 10]]="","",Table1[[#This Row],[Ledger 10]])</f>
        <v/>
      </c>
      <c r="DU933" t="str">
        <f>IF(Table1[[#This Row],[Ledger 10]]="","",IF(Table1[[#This Row],[Effect 10]]="Dr.",-Table1[[#This Row],[Amount 10]],Table1[[#This Row],[Amount 10]]))</f>
        <v/>
      </c>
      <c r="DX933" t="str">
        <f>IF(Table1[[#This Row],[Ledger 11]]="","","No")</f>
        <v/>
      </c>
      <c r="DY933" t="str">
        <f>IF(Table1[[#This Row],[Ledger 11]]="","",IF(Table1[[#This Row],[Effect 11]]="Dr.","Yes","No"))</f>
        <v/>
      </c>
      <c r="DZ933" t="str">
        <f>IF(Table1[[#This Row],[Ledger 11]]="","",Table1[[#This Row],[Ledger 11]])</f>
        <v/>
      </c>
      <c r="EA933" t="str">
        <f>IF(Table1[[#This Row],[Ledger 11]]="","",IF(Table1[[#This Row],[Effect 11]]="Dr.",-Table1[[#This Row],[Amount 11]],Table1[[#This Row],[Amount 11]]))</f>
        <v/>
      </c>
      <c r="ED933" t="str">
        <f>IF(Table1[[#This Row],[Ledger 12]]="","","No")</f>
        <v/>
      </c>
      <c r="EE933" t="str">
        <f>IF(Table1[[#This Row],[Ledger 12]]="","",IF(Table1[[#This Row],[Effect 12]]="Dr.","Yes","No"))</f>
        <v/>
      </c>
      <c r="EF933" t="str">
        <f>IF(Table1[[#This Row],[Ledger 12]]="","",Table1[[#This Row],[Ledger 12]])</f>
        <v/>
      </c>
      <c r="EG933" t="str">
        <f>IF(Table1[[#This Row],[Ledger 12]]="","",IF(Table1[[#This Row],[Effect 12]]="Dr.",-Table1[[#This Row],[Amount 12]],Table1[[#This Row],[Amount 12]]))</f>
        <v/>
      </c>
      <c r="EJ933" t="str">
        <f>IF(Table1[[#This Row],[Ledger 13]]="","","No")</f>
        <v/>
      </c>
      <c r="EK933" t="str">
        <f>IF(Table1[[#This Row],[Ledger 13]]="","",IF(Table1[[#This Row],[Effect 13]]="Dr.","Yes","No"))</f>
        <v/>
      </c>
      <c r="EL933" t="str">
        <f>IF(Table1[[#This Row],[Ledger 13]]="","",Table1[[#This Row],[Ledger 13]])</f>
        <v/>
      </c>
      <c r="EM933" t="str">
        <f>IF(Table1[[#This Row],[Ledger 13]]="","",IF(Table1[[#This Row],[Effect 13]]="Dr.",-Table1[[#This Row],[Amount 13]],Table1[[#This Row],[Amount 13]]))</f>
        <v/>
      </c>
      <c r="EP933" t="str">
        <f>IF(Table1[[#This Row],[Ledger 14]]="","","No")</f>
        <v/>
      </c>
      <c r="EQ933" t="str">
        <f>IF(Table1[[#This Row],[Ledger 14]]="","",IF(Table1[[#This Row],[Effect 14]]="Dr.","Yes","No"))</f>
        <v/>
      </c>
      <c r="ER933" t="str">
        <f>IF(Table1[[#This Row],[Ledger 14]]="","",Table1[[#This Row],[Ledger 14]])</f>
        <v/>
      </c>
      <c r="ES933" t="str">
        <f>IF(Table1[[#This Row],[Ledger 14]]="","",IF(Table1[[#This Row],[Effect 14]]="Dr.",-Table1[[#This Row],[Amount 14]],Table1[[#This Row],[Amount 14]]))</f>
        <v/>
      </c>
      <c r="EV933" t="str">
        <f>IF(Table1[[#This Row],[Ledger 15]]="","","No")</f>
        <v/>
      </c>
      <c r="EW933" t="str">
        <f>IF(Table1[[#This Row],[Ledger 15]]="","",IF(Table1[[#This Row],[Effect 15]]="Dr.","Yes","No"))</f>
        <v/>
      </c>
      <c r="EX933" t="str">
        <f>IF(Table1[[#This Row],[Ledger 15]]="","",Table1[[#This Row],[Ledger 15]])</f>
        <v/>
      </c>
      <c r="EY933" t="str">
        <f>IF(Table1[[#This Row],[Ledger 15]]="","",IF(Table1[[#This Row],[Effect 15]]="Dr.",-Table1[[#This Row],[Amount 15]],Table1[[#This Row],[Amount 15]]))</f>
        <v/>
      </c>
      <c r="FD93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3">
        <f>IF(Table1[[#This Row],[Date]]="",0,IF(AND(Table1[[#This Row],[Date]]&gt;=$FE$2,Table1[[#This Row],[Date]]&lt;=$FE$3),0,1))</f>
        <v>0</v>
      </c>
      <c r="FF933">
        <f>IF(Table1[[#This Row],[Date]]="",0,IF(TYPE(VLOOKUP(Table1[[#This Row],[Voucher Type]],Table1[[#All],[Voucher Type Master]],1,FALSE))=16,1,0))</f>
        <v>0</v>
      </c>
      <c r="FG933">
        <f>IF(TYPE(IF(Table1[[#This Row],[Date]]="",0,IF(VLOOKUP(Table1[[#This Row],[Voucher Type]],$FY$5:$FZ$13,2,0)=Table1[[#This Row],[Effect 1]],0,1)))=16,1,0)</f>
        <v>0</v>
      </c>
      <c r="FH93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3">
        <f>IF(LEN(Table1[[#This Row],[Ledger 1]])&gt;0,IF(TYPE(VLOOKUP(Table1[[#This Row],[Ledger 1]],GZ:GZ,1,0))=16,1,0),0)</f>
        <v>0</v>
      </c>
      <c r="FJ933">
        <f>IF(LEN(Table1[[#This Row],[Ledger 2]])&gt;0,IF(TYPE(VLOOKUP(Table1[[#This Row],[Ledger 2]],GZ:GZ,1,0))=16,1,0),0)</f>
        <v>0</v>
      </c>
      <c r="FK933">
        <f>IF(LEN(Table1[[#This Row],[Ledger 3]])&gt;0,IF(TYPE(VLOOKUP(Table1[[#This Row],[Ledger 3]],GZ:GZ,1,0))=16,1,0),0)</f>
        <v>0</v>
      </c>
      <c r="FL933">
        <f>IF(LEN(Table1[[#This Row],[Ledger 4]])&gt;0,IF(TYPE(VLOOKUP(Table1[[#This Row],[Ledger 4]],GZ:GZ,1,0))=16,1,0),0)</f>
        <v>0</v>
      </c>
      <c r="FM933">
        <f>IF(LEN(Table1[[#This Row],[Ledger 5]])&gt;0,IF(TYPE(VLOOKUP(Table1[[#This Row],[Ledger 5]],GZ:GZ,1,0))=16,1,0),0)</f>
        <v>0</v>
      </c>
      <c r="FN933">
        <f>IF(LEN(Table1[[#This Row],[Ledger 6]])&gt;0,IF(TYPE(VLOOKUP(Table1[[#This Row],[Ledger 6]],$GZ:$GZ,1,0))=16,1,0),0)</f>
        <v>0</v>
      </c>
      <c r="FO933">
        <f>IF(LEN(Table1[[#This Row],[Ledger 7]])&gt;0,IF(TYPE(VLOOKUP(Table1[[#This Row],[Ledger 7]],$GZ:$GZ,1,0))=16,1,0),0)</f>
        <v>0</v>
      </c>
      <c r="FP933">
        <f>IF(LEN(Table1[[#This Row],[Ledger 8]])&gt;0,IF(TYPE(VLOOKUP(Table1[[#This Row],[Ledger 8]],$GZ:$GZ,1,0))=16,1,0),0)</f>
        <v>0</v>
      </c>
      <c r="FQ933">
        <f>IF(LEN(Table1[[#This Row],[Ledger 9]])&gt;0,IF(TYPE(VLOOKUP(Table1[[#This Row],[Ledger 9]],$GZ:$GZ,1,0))=16,1,0),0)</f>
        <v>0</v>
      </c>
      <c r="FR933">
        <f>IF(LEN(Table1[[#This Row],[Ledger 10]])&gt;0,IF(TYPE(VLOOKUP(Table1[[#This Row],[Ledger 10]],$GZ:$GZ,1,0))=16,1,0),0)</f>
        <v>0</v>
      </c>
      <c r="FS933">
        <f>IF(LEN(Table1[[#This Row],[Ledger 11]])&gt;0,IF(TYPE(VLOOKUP(Table1[[#This Row],[Ledger 11]],$GZ:$GZ,1,0))=16,1,0),0)</f>
        <v>0</v>
      </c>
      <c r="FT933">
        <f>IF(LEN(Table1[[#This Row],[Ledger 12]])&gt;0,IF(TYPE(VLOOKUP(Table1[[#This Row],[Ledger 12]],$GZ:$GZ,1,0))=16,1,0),0)</f>
        <v>0</v>
      </c>
      <c r="FU933">
        <f>IF(LEN(Table1[[#This Row],[Ledger 13]])&gt;0,IF(TYPE(VLOOKUP(Table1[[#This Row],[Ledger 13]],$GZ:$GZ,1,0))=16,1,0),0)</f>
        <v>0</v>
      </c>
      <c r="FV933">
        <f>IF(LEN(Table1[[#This Row],[Ledger 14]])&gt;0,IF(TYPE(VLOOKUP(Table1[[#This Row],[Ledger 14]],$GZ:$GZ,1,0))=16,1,0),0)</f>
        <v>0</v>
      </c>
      <c r="FW933">
        <f>IF(LEN(Table1[[#This Row],[Ledger 15]])&gt;0,IF(TYPE(VLOOKUP(Table1[[#This Row],[Ledger 15]],$GZ:$GZ,1,0))=16,1,0),0)</f>
        <v>0</v>
      </c>
    </row>
    <row r="934" spans="4:179" ht="33" customHeight="1" x14ac:dyDescent="0.45">
      <c r="D934" s="8">
        <f t="shared" si="23"/>
        <v>929</v>
      </c>
      <c r="E934" s="32"/>
      <c r="F934" s="34"/>
      <c r="G934" s="34"/>
      <c r="H934" s="34"/>
      <c r="I934" s="34"/>
      <c r="J934" s="38"/>
      <c r="K934" s="33"/>
      <c r="L934" s="36"/>
      <c r="M934" s="35"/>
      <c r="N934" s="34"/>
      <c r="O934" s="41"/>
      <c r="P934" s="35"/>
      <c r="Q934" s="34"/>
      <c r="R934" s="37"/>
      <c r="S934" s="35"/>
      <c r="T934" s="34"/>
      <c r="U934" s="37"/>
      <c r="V934" s="35"/>
      <c r="W934" s="34"/>
      <c r="X934" s="37"/>
      <c r="Y934" s="35"/>
      <c r="Z934" s="34"/>
      <c r="AA934" s="37"/>
      <c r="AB934" s="35"/>
      <c r="AC934" s="34"/>
      <c r="AD934" s="37"/>
      <c r="AE934" s="35"/>
      <c r="AF934" s="34"/>
      <c r="AG934" s="37"/>
      <c r="AH934" s="35"/>
      <c r="AI934" s="34"/>
      <c r="AJ934" s="37"/>
      <c r="AK934" s="35"/>
      <c r="AL934" s="34"/>
      <c r="AM934" s="37"/>
      <c r="AN934" s="35"/>
      <c r="AO934" s="34"/>
      <c r="AP934" s="37"/>
      <c r="AQ934" s="35"/>
      <c r="AR934" s="34"/>
      <c r="AS934" s="37"/>
      <c r="AT934" s="35"/>
      <c r="AU934" s="34"/>
      <c r="AV934" s="37"/>
      <c r="AW934" s="35"/>
      <c r="AX934" s="34"/>
      <c r="AY934" s="37"/>
      <c r="AZ934" s="35"/>
      <c r="BA934" s="34"/>
      <c r="BB934" s="37"/>
      <c r="BC93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4" s="7"/>
      <c r="BF934" t="str">
        <f>IF(Table1[[#This Row],[Date]]="","","&amp;lt;VOUCHER REMOTEID="&amp;""""&amp;$A$11&amp;$A$13&amp;ROW()&amp;""""&amp;" VCHTYPE="""&amp;F934&amp;""" ACTION="""&amp;"Create"&amp;"""&amp;gt;")</f>
        <v/>
      </c>
      <c r="BG934" t="str">
        <f>IF(Table1[[#This Row],[Date]]="","",TEXT(Table1[[#This Row],[Date]],"yyyymmdd"))</f>
        <v/>
      </c>
      <c r="BH934" t="str">
        <f>Table1[[#This Row],[Date2]]</f>
        <v/>
      </c>
      <c r="BI934" t="str">
        <f>IF(Table1[[#This Row],[Date]]="","",Table1[[#This Row],[Voucher Type]])</f>
        <v/>
      </c>
      <c r="BJ934" t="str">
        <f>IF(Table1[[#This Row],[Ref No / Invoice No]]="","",Table1[[#This Row],[Ref No / Invoice No]])</f>
        <v/>
      </c>
      <c r="BK934" t="str">
        <f>IF(Table1[[#This Row],[Voucher No]]="","",Table1[[#This Row],[Voucher No]])</f>
        <v/>
      </c>
      <c r="BL934" t="str">
        <f>IF(Table1[[#This Row],[Date]]="","",Table1[[#This Row],[Narration]])</f>
        <v/>
      </c>
      <c r="BM934" t="str">
        <f>IF(Table1[[#This Row],[Date]]="","",$A$11&amp;$A$13&amp;ROW())</f>
        <v/>
      </c>
      <c r="BN934" t="str">
        <f>IF(Table1[[#This Row],[Date]]="","",$A$13)</f>
        <v/>
      </c>
      <c r="BP934" t="str">
        <f>IF(Table1[[#This Row],[Ledger 1]]="","","No")</f>
        <v/>
      </c>
      <c r="BQ934" t="str">
        <f>IF(Table1[[#This Row],[Date]]="","",IF(Table1[[#This Row],[Effect 1]]="Dr.","Yes","No"))</f>
        <v/>
      </c>
      <c r="BR934" t="str">
        <f>IF(Table1[[#This Row],[Date]]="","",Table1[[#This Row],[Ledger 1]])</f>
        <v/>
      </c>
      <c r="BS934" t="str">
        <f>IF(Table1[[#This Row],[Date]]="","",IF(Table1[[#This Row],[Effect 1]]="Dr.",-Table1[[#This Row],[Amount 1]],Table1[[#This Row],[Amount 1]]))</f>
        <v/>
      </c>
      <c r="BV934" t="str">
        <f>IF(Table1[[#This Row],[Ledger 2]]="","","No")</f>
        <v/>
      </c>
      <c r="BW934" t="str">
        <f>IF(Table1[[#This Row],[Date]]="","",IF(Table1[[#This Row],[Effect 2]]="Dr.","Yes","No"))</f>
        <v/>
      </c>
      <c r="BX934" t="str">
        <f>IF(Table1[[#This Row],[Date]]="","",Table1[[#This Row],[Ledger 2]])</f>
        <v/>
      </c>
      <c r="BY934" t="str">
        <f>IF(Table1[[#This Row],[Date]]="","",IF(Table1[[#This Row],[Effect 2]]="Dr.",-Table1[[#This Row],[Amount 2]],Table1[[#This Row],[Amount 2]]))</f>
        <v/>
      </c>
      <c r="CB934" t="str">
        <f>IF(Table1[[#This Row],[Ledger 3]]="","","No")</f>
        <v/>
      </c>
      <c r="CC934" t="str">
        <f>IF(Table1[[#This Row],[Ledger 3]]="","",IF(Table1[[#This Row],[Effect 3]]="Dr.","Yes","No"))</f>
        <v/>
      </c>
      <c r="CD934" t="str">
        <f>IF(Table1[[#This Row],[Ledger 3]]="","",Table1[[#This Row],[Ledger 3]])</f>
        <v/>
      </c>
      <c r="CE934" t="str">
        <f>IF(Table1[[#This Row],[Ledger 3]]="","",IF(Table1[[#This Row],[Effect 3]]="Dr.",-Table1[[#This Row],[Amount 3]],Table1[[#This Row],[Amount 3]]))</f>
        <v/>
      </c>
      <c r="CH934" t="str">
        <f>IF(Table1[[#This Row],[Ledger 4]]="","","No")</f>
        <v/>
      </c>
      <c r="CI934" t="str">
        <f>IF(Table1[[#This Row],[Ledger 4]]="","",IF(Table1[[#This Row],[Effect 4]]="Dr.","Yes","No"))</f>
        <v/>
      </c>
      <c r="CJ934" t="str">
        <f>IF(Table1[[#This Row],[Ledger 4]]="","",Table1[[#This Row],[Ledger 4]])</f>
        <v/>
      </c>
      <c r="CK934" t="str">
        <f>IF(Table1[[#This Row],[Ledger 4]]="","",IF(Table1[[#This Row],[Effect 4]]="Dr.",-Table1[[#This Row],[Amount 4]],Table1[[#This Row],[Amount 4]]))</f>
        <v/>
      </c>
      <c r="CN934" t="str">
        <f>IF(Table1[[#This Row],[Ledger 5]]="","","No")</f>
        <v/>
      </c>
      <c r="CO934" t="str">
        <f>IF(Table1[[#This Row],[Ledger 5]]="","",IF(Table1[[#This Row],[Effect 5]]="Dr.","Yes","No"))</f>
        <v/>
      </c>
      <c r="CP934" t="str">
        <f>IF(Table1[[#This Row],[Ledger 5]]="","",Table1[[#This Row],[Ledger 5]])</f>
        <v/>
      </c>
      <c r="CQ934" t="str">
        <f>IF(Table1[[#This Row],[Ledger 5]]="","",IF(Table1[[#This Row],[Effect 5]]="Dr.",-Table1[[#This Row],[Amount 5]],Table1[[#This Row],[Amount 5]]))</f>
        <v/>
      </c>
      <c r="CT934" t="str">
        <f>IF(Table1[[#This Row],[Ledger 6]]="","","No")</f>
        <v/>
      </c>
      <c r="CU934" t="str">
        <f>IF(Table1[[#This Row],[Ledger 6]]="","",IF(Table1[[#This Row],[Effect 6]]="Dr.","Yes","No"))</f>
        <v/>
      </c>
      <c r="CV934" t="str">
        <f>IF(Table1[[#This Row],[Ledger 6]]="","",Table1[[#This Row],[Ledger 6]])</f>
        <v/>
      </c>
      <c r="CW934" t="str">
        <f>IF(Table1[[#This Row],[Ledger 6]]="","",IF(Table1[[#This Row],[Effect 6]]="Dr.",-Table1[[#This Row],[Amount 6]],Table1[[#This Row],[Amount 6]]))</f>
        <v/>
      </c>
      <c r="CZ934" t="str">
        <f>IF(Table1[[#This Row],[Ledger 7]]="","","No")</f>
        <v/>
      </c>
      <c r="DA934" t="str">
        <f>IF(Table1[[#This Row],[Ledger 7]]="","",IF(Table1[[#This Row],[Effect 7]]="Dr.","Yes","No"))</f>
        <v/>
      </c>
      <c r="DB934" t="str">
        <f>IF(Table1[[#This Row],[Ledger 7]]="","",Table1[[#This Row],[Ledger 7]])</f>
        <v/>
      </c>
      <c r="DC934" t="str">
        <f>IF(Table1[[#This Row],[Ledger 7]]="","",IF(Table1[[#This Row],[Effect 7]]="Dr.",-Table1[[#This Row],[Amount 7]],Table1[[#This Row],[Amount 7]]))</f>
        <v/>
      </c>
      <c r="DF934" t="str">
        <f>IF(Table1[[#This Row],[Ledger 8]]="","","No")</f>
        <v/>
      </c>
      <c r="DG934" t="str">
        <f>IF(Table1[[#This Row],[Ledger 8]]="","",IF(Table1[[#This Row],[Effect 8]]="Dr.","Yes","No"))</f>
        <v/>
      </c>
      <c r="DH934" t="str">
        <f>IF(Table1[[#This Row],[Ledger 8]]="","",Table1[[#This Row],[Ledger 8]])</f>
        <v/>
      </c>
      <c r="DI934" t="str">
        <f>IF(Table1[[#This Row],[Ledger 8]]="","",IF(Table1[[#This Row],[Effect 8]]="Dr.",-Table1[[#This Row],[Amount 8]],Table1[[#This Row],[Amount 8]]))</f>
        <v/>
      </c>
      <c r="DL934" t="str">
        <f>IF(Table1[[#This Row],[Ledger 9]]="","","No")</f>
        <v/>
      </c>
      <c r="DM934" t="str">
        <f>IF(Table1[[#This Row],[Ledger 9]]="","",IF(Table1[[#This Row],[Effect 9]]="Dr.","Yes","No"))</f>
        <v/>
      </c>
      <c r="DN934" t="str">
        <f>IF(Table1[[#This Row],[Ledger 9]]="","",Table1[[#This Row],[Ledger 9]])</f>
        <v/>
      </c>
      <c r="DO934" t="str">
        <f>IF(Table1[[#This Row],[Ledger 9]]="","",IF(Table1[[#This Row],[Effect 9]]="Dr.",-Table1[[#This Row],[Amount 9]],Table1[[#This Row],[Amount 9]]))</f>
        <v/>
      </c>
      <c r="DR934" t="str">
        <f>IF(Table1[[#This Row],[Ledger 10]]="","","No")</f>
        <v/>
      </c>
      <c r="DS934" t="str">
        <f>IF(Table1[[#This Row],[Ledger 10]]="","",IF(Table1[[#This Row],[Effect 10]]="Dr.","Yes","No"))</f>
        <v/>
      </c>
      <c r="DT934" t="str">
        <f>IF(Table1[[#This Row],[Ledger 10]]="","",Table1[[#This Row],[Ledger 10]])</f>
        <v/>
      </c>
      <c r="DU934" t="str">
        <f>IF(Table1[[#This Row],[Ledger 10]]="","",IF(Table1[[#This Row],[Effect 10]]="Dr.",-Table1[[#This Row],[Amount 10]],Table1[[#This Row],[Amount 10]]))</f>
        <v/>
      </c>
      <c r="DX934" t="str">
        <f>IF(Table1[[#This Row],[Ledger 11]]="","","No")</f>
        <v/>
      </c>
      <c r="DY934" t="str">
        <f>IF(Table1[[#This Row],[Ledger 11]]="","",IF(Table1[[#This Row],[Effect 11]]="Dr.","Yes","No"))</f>
        <v/>
      </c>
      <c r="DZ934" t="str">
        <f>IF(Table1[[#This Row],[Ledger 11]]="","",Table1[[#This Row],[Ledger 11]])</f>
        <v/>
      </c>
      <c r="EA934" t="str">
        <f>IF(Table1[[#This Row],[Ledger 11]]="","",IF(Table1[[#This Row],[Effect 11]]="Dr.",-Table1[[#This Row],[Amount 11]],Table1[[#This Row],[Amount 11]]))</f>
        <v/>
      </c>
      <c r="ED934" t="str">
        <f>IF(Table1[[#This Row],[Ledger 12]]="","","No")</f>
        <v/>
      </c>
      <c r="EE934" t="str">
        <f>IF(Table1[[#This Row],[Ledger 12]]="","",IF(Table1[[#This Row],[Effect 12]]="Dr.","Yes","No"))</f>
        <v/>
      </c>
      <c r="EF934" t="str">
        <f>IF(Table1[[#This Row],[Ledger 12]]="","",Table1[[#This Row],[Ledger 12]])</f>
        <v/>
      </c>
      <c r="EG934" t="str">
        <f>IF(Table1[[#This Row],[Ledger 12]]="","",IF(Table1[[#This Row],[Effect 12]]="Dr.",-Table1[[#This Row],[Amount 12]],Table1[[#This Row],[Amount 12]]))</f>
        <v/>
      </c>
      <c r="EJ934" t="str">
        <f>IF(Table1[[#This Row],[Ledger 13]]="","","No")</f>
        <v/>
      </c>
      <c r="EK934" t="str">
        <f>IF(Table1[[#This Row],[Ledger 13]]="","",IF(Table1[[#This Row],[Effect 13]]="Dr.","Yes","No"))</f>
        <v/>
      </c>
      <c r="EL934" t="str">
        <f>IF(Table1[[#This Row],[Ledger 13]]="","",Table1[[#This Row],[Ledger 13]])</f>
        <v/>
      </c>
      <c r="EM934" t="str">
        <f>IF(Table1[[#This Row],[Ledger 13]]="","",IF(Table1[[#This Row],[Effect 13]]="Dr.",-Table1[[#This Row],[Amount 13]],Table1[[#This Row],[Amount 13]]))</f>
        <v/>
      </c>
      <c r="EP934" t="str">
        <f>IF(Table1[[#This Row],[Ledger 14]]="","","No")</f>
        <v/>
      </c>
      <c r="EQ934" t="str">
        <f>IF(Table1[[#This Row],[Ledger 14]]="","",IF(Table1[[#This Row],[Effect 14]]="Dr.","Yes","No"))</f>
        <v/>
      </c>
      <c r="ER934" t="str">
        <f>IF(Table1[[#This Row],[Ledger 14]]="","",Table1[[#This Row],[Ledger 14]])</f>
        <v/>
      </c>
      <c r="ES934" t="str">
        <f>IF(Table1[[#This Row],[Ledger 14]]="","",IF(Table1[[#This Row],[Effect 14]]="Dr.",-Table1[[#This Row],[Amount 14]],Table1[[#This Row],[Amount 14]]))</f>
        <v/>
      </c>
      <c r="EV934" t="str">
        <f>IF(Table1[[#This Row],[Ledger 15]]="","","No")</f>
        <v/>
      </c>
      <c r="EW934" t="str">
        <f>IF(Table1[[#This Row],[Ledger 15]]="","",IF(Table1[[#This Row],[Effect 15]]="Dr.","Yes","No"))</f>
        <v/>
      </c>
      <c r="EX934" t="str">
        <f>IF(Table1[[#This Row],[Ledger 15]]="","",Table1[[#This Row],[Ledger 15]])</f>
        <v/>
      </c>
      <c r="EY934" t="str">
        <f>IF(Table1[[#This Row],[Ledger 15]]="","",IF(Table1[[#This Row],[Effect 15]]="Dr.",-Table1[[#This Row],[Amount 15]],Table1[[#This Row],[Amount 15]]))</f>
        <v/>
      </c>
      <c r="FD93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4">
        <f>IF(Table1[[#This Row],[Date]]="",0,IF(AND(Table1[[#This Row],[Date]]&gt;=$FE$2,Table1[[#This Row],[Date]]&lt;=$FE$3),0,1))</f>
        <v>0</v>
      </c>
      <c r="FF934">
        <f>IF(Table1[[#This Row],[Date]]="",0,IF(TYPE(VLOOKUP(Table1[[#This Row],[Voucher Type]],Table1[[#All],[Voucher Type Master]],1,FALSE))=16,1,0))</f>
        <v>0</v>
      </c>
      <c r="FG934">
        <f>IF(TYPE(IF(Table1[[#This Row],[Date]]="",0,IF(VLOOKUP(Table1[[#This Row],[Voucher Type]],$FY$5:$FZ$13,2,0)=Table1[[#This Row],[Effect 1]],0,1)))=16,1,0)</f>
        <v>0</v>
      </c>
      <c r="FH93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4">
        <f>IF(LEN(Table1[[#This Row],[Ledger 1]])&gt;0,IF(TYPE(VLOOKUP(Table1[[#This Row],[Ledger 1]],GZ:GZ,1,0))=16,1,0),0)</f>
        <v>0</v>
      </c>
      <c r="FJ934">
        <f>IF(LEN(Table1[[#This Row],[Ledger 2]])&gt;0,IF(TYPE(VLOOKUP(Table1[[#This Row],[Ledger 2]],GZ:GZ,1,0))=16,1,0),0)</f>
        <v>0</v>
      </c>
      <c r="FK934">
        <f>IF(LEN(Table1[[#This Row],[Ledger 3]])&gt;0,IF(TYPE(VLOOKUP(Table1[[#This Row],[Ledger 3]],GZ:GZ,1,0))=16,1,0),0)</f>
        <v>0</v>
      </c>
      <c r="FL934">
        <f>IF(LEN(Table1[[#This Row],[Ledger 4]])&gt;0,IF(TYPE(VLOOKUP(Table1[[#This Row],[Ledger 4]],GZ:GZ,1,0))=16,1,0),0)</f>
        <v>0</v>
      </c>
      <c r="FM934">
        <f>IF(LEN(Table1[[#This Row],[Ledger 5]])&gt;0,IF(TYPE(VLOOKUP(Table1[[#This Row],[Ledger 5]],GZ:GZ,1,0))=16,1,0),0)</f>
        <v>0</v>
      </c>
      <c r="FN934">
        <f>IF(LEN(Table1[[#This Row],[Ledger 6]])&gt;0,IF(TYPE(VLOOKUP(Table1[[#This Row],[Ledger 6]],$GZ:$GZ,1,0))=16,1,0),0)</f>
        <v>0</v>
      </c>
      <c r="FO934">
        <f>IF(LEN(Table1[[#This Row],[Ledger 7]])&gt;0,IF(TYPE(VLOOKUP(Table1[[#This Row],[Ledger 7]],$GZ:$GZ,1,0))=16,1,0),0)</f>
        <v>0</v>
      </c>
      <c r="FP934">
        <f>IF(LEN(Table1[[#This Row],[Ledger 8]])&gt;0,IF(TYPE(VLOOKUP(Table1[[#This Row],[Ledger 8]],$GZ:$GZ,1,0))=16,1,0),0)</f>
        <v>0</v>
      </c>
      <c r="FQ934">
        <f>IF(LEN(Table1[[#This Row],[Ledger 9]])&gt;0,IF(TYPE(VLOOKUP(Table1[[#This Row],[Ledger 9]],$GZ:$GZ,1,0))=16,1,0),0)</f>
        <v>0</v>
      </c>
      <c r="FR934">
        <f>IF(LEN(Table1[[#This Row],[Ledger 10]])&gt;0,IF(TYPE(VLOOKUP(Table1[[#This Row],[Ledger 10]],$GZ:$GZ,1,0))=16,1,0),0)</f>
        <v>0</v>
      </c>
      <c r="FS934">
        <f>IF(LEN(Table1[[#This Row],[Ledger 11]])&gt;0,IF(TYPE(VLOOKUP(Table1[[#This Row],[Ledger 11]],$GZ:$GZ,1,0))=16,1,0),0)</f>
        <v>0</v>
      </c>
      <c r="FT934">
        <f>IF(LEN(Table1[[#This Row],[Ledger 12]])&gt;0,IF(TYPE(VLOOKUP(Table1[[#This Row],[Ledger 12]],$GZ:$GZ,1,0))=16,1,0),0)</f>
        <v>0</v>
      </c>
      <c r="FU934">
        <f>IF(LEN(Table1[[#This Row],[Ledger 13]])&gt;0,IF(TYPE(VLOOKUP(Table1[[#This Row],[Ledger 13]],$GZ:$GZ,1,0))=16,1,0),0)</f>
        <v>0</v>
      </c>
      <c r="FV934">
        <f>IF(LEN(Table1[[#This Row],[Ledger 14]])&gt;0,IF(TYPE(VLOOKUP(Table1[[#This Row],[Ledger 14]],$GZ:$GZ,1,0))=16,1,0),0)</f>
        <v>0</v>
      </c>
      <c r="FW934">
        <f>IF(LEN(Table1[[#This Row],[Ledger 15]])&gt;0,IF(TYPE(VLOOKUP(Table1[[#This Row],[Ledger 15]],$GZ:$GZ,1,0))=16,1,0),0)</f>
        <v>0</v>
      </c>
    </row>
    <row r="935" spans="4:179" ht="33" customHeight="1" x14ac:dyDescent="0.45">
      <c r="D935" s="8">
        <f t="shared" si="23"/>
        <v>930</v>
      </c>
      <c r="E935" s="32"/>
      <c r="F935" s="34"/>
      <c r="G935" s="34"/>
      <c r="H935" s="34"/>
      <c r="I935" s="34"/>
      <c r="J935" s="38"/>
      <c r="K935" s="33"/>
      <c r="L935" s="36"/>
      <c r="M935" s="35"/>
      <c r="N935" s="34"/>
      <c r="O935" s="41"/>
      <c r="P935" s="35"/>
      <c r="Q935" s="34"/>
      <c r="R935" s="37"/>
      <c r="S935" s="35"/>
      <c r="T935" s="34"/>
      <c r="U935" s="37"/>
      <c r="V935" s="35"/>
      <c r="W935" s="34"/>
      <c r="X935" s="37"/>
      <c r="Y935" s="35"/>
      <c r="Z935" s="34"/>
      <c r="AA935" s="37"/>
      <c r="AB935" s="35"/>
      <c r="AC935" s="34"/>
      <c r="AD935" s="37"/>
      <c r="AE935" s="35"/>
      <c r="AF935" s="34"/>
      <c r="AG935" s="37"/>
      <c r="AH935" s="35"/>
      <c r="AI935" s="34"/>
      <c r="AJ935" s="37"/>
      <c r="AK935" s="35"/>
      <c r="AL935" s="34"/>
      <c r="AM935" s="37"/>
      <c r="AN935" s="35"/>
      <c r="AO935" s="34"/>
      <c r="AP935" s="37"/>
      <c r="AQ935" s="35"/>
      <c r="AR935" s="34"/>
      <c r="AS935" s="37"/>
      <c r="AT935" s="35"/>
      <c r="AU935" s="34"/>
      <c r="AV935" s="37"/>
      <c r="AW935" s="35"/>
      <c r="AX935" s="34"/>
      <c r="AY935" s="37"/>
      <c r="AZ935" s="35"/>
      <c r="BA935" s="34"/>
      <c r="BB935" s="37"/>
      <c r="BC93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5" s="7"/>
      <c r="BF935" t="str">
        <f>IF(Table1[[#This Row],[Date]]="","","&amp;lt;VOUCHER REMOTEID="&amp;""""&amp;$A$11&amp;$A$13&amp;ROW()&amp;""""&amp;" VCHTYPE="""&amp;F935&amp;""" ACTION="""&amp;"Create"&amp;"""&amp;gt;")</f>
        <v/>
      </c>
      <c r="BG935" t="str">
        <f>IF(Table1[[#This Row],[Date]]="","",TEXT(Table1[[#This Row],[Date]],"yyyymmdd"))</f>
        <v/>
      </c>
      <c r="BH935" t="str">
        <f>Table1[[#This Row],[Date2]]</f>
        <v/>
      </c>
      <c r="BI935" t="str">
        <f>IF(Table1[[#This Row],[Date]]="","",Table1[[#This Row],[Voucher Type]])</f>
        <v/>
      </c>
      <c r="BJ935" t="str">
        <f>IF(Table1[[#This Row],[Ref No / Invoice No]]="","",Table1[[#This Row],[Ref No / Invoice No]])</f>
        <v/>
      </c>
      <c r="BK935" t="str">
        <f>IF(Table1[[#This Row],[Voucher No]]="","",Table1[[#This Row],[Voucher No]])</f>
        <v/>
      </c>
      <c r="BL935" t="str">
        <f>IF(Table1[[#This Row],[Date]]="","",Table1[[#This Row],[Narration]])</f>
        <v/>
      </c>
      <c r="BM935" t="str">
        <f>IF(Table1[[#This Row],[Date]]="","",$A$11&amp;$A$13&amp;ROW())</f>
        <v/>
      </c>
      <c r="BN935" t="str">
        <f>IF(Table1[[#This Row],[Date]]="","",$A$13)</f>
        <v/>
      </c>
      <c r="BP935" t="str">
        <f>IF(Table1[[#This Row],[Ledger 1]]="","","No")</f>
        <v/>
      </c>
      <c r="BQ935" t="str">
        <f>IF(Table1[[#This Row],[Date]]="","",IF(Table1[[#This Row],[Effect 1]]="Dr.","Yes","No"))</f>
        <v/>
      </c>
      <c r="BR935" t="str">
        <f>IF(Table1[[#This Row],[Date]]="","",Table1[[#This Row],[Ledger 1]])</f>
        <v/>
      </c>
      <c r="BS935" t="str">
        <f>IF(Table1[[#This Row],[Date]]="","",IF(Table1[[#This Row],[Effect 1]]="Dr.",-Table1[[#This Row],[Amount 1]],Table1[[#This Row],[Amount 1]]))</f>
        <v/>
      </c>
      <c r="BV935" t="str">
        <f>IF(Table1[[#This Row],[Ledger 2]]="","","No")</f>
        <v/>
      </c>
      <c r="BW935" t="str">
        <f>IF(Table1[[#This Row],[Date]]="","",IF(Table1[[#This Row],[Effect 2]]="Dr.","Yes","No"))</f>
        <v/>
      </c>
      <c r="BX935" t="str">
        <f>IF(Table1[[#This Row],[Date]]="","",Table1[[#This Row],[Ledger 2]])</f>
        <v/>
      </c>
      <c r="BY935" t="str">
        <f>IF(Table1[[#This Row],[Date]]="","",IF(Table1[[#This Row],[Effect 2]]="Dr.",-Table1[[#This Row],[Amount 2]],Table1[[#This Row],[Amount 2]]))</f>
        <v/>
      </c>
      <c r="CB935" t="str">
        <f>IF(Table1[[#This Row],[Ledger 3]]="","","No")</f>
        <v/>
      </c>
      <c r="CC935" t="str">
        <f>IF(Table1[[#This Row],[Ledger 3]]="","",IF(Table1[[#This Row],[Effect 3]]="Dr.","Yes","No"))</f>
        <v/>
      </c>
      <c r="CD935" t="str">
        <f>IF(Table1[[#This Row],[Ledger 3]]="","",Table1[[#This Row],[Ledger 3]])</f>
        <v/>
      </c>
      <c r="CE935" t="str">
        <f>IF(Table1[[#This Row],[Ledger 3]]="","",IF(Table1[[#This Row],[Effect 3]]="Dr.",-Table1[[#This Row],[Amount 3]],Table1[[#This Row],[Amount 3]]))</f>
        <v/>
      </c>
      <c r="CH935" t="str">
        <f>IF(Table1[[#This Row],[Ledger 4]]="","","No")</f>
        <v/>
      </c>
      <c r="CI935" t="str">
        <f>IF(Table1[[#This Row],[Ledger 4]]="","",IF(Table1[[#This Row],[Effect 4]]="Dr.","Yes","No"))</f>
        <v/>
      </c>
      <c r="CJ935" t="str">
        <f>IF(Table1[[#This Row],[Ledger 4]]="","",Table1[[#This Row],[Ledger 4]])</f>
        <v/>
      </c>
      <c r="CK935" t="str">
        <f>IF(Table1[[#This Row],[Ledger 4]]="","",IF(Table1[[#This Row],[Effect 4]]="Dr.",-Table1[[#This Row],[Amount 4]],Table1[[#This Row],[Amount 4]]))</f>
        <v/>
      </c>
      <c r="CN935" t="str">
        <f>IF(Table1[[#This Row],[Ledger 5]]="","","No")</f>
        <v/>
      </c>
      <c r="CO935" t="str">
        <f>IF(Table1[[#This Row],[Ledger 5]]="","",IF(Table1[[#This Row],[Effect 5]]="Dr.","Yes","No"))</f>
        <v/>
      </c>
      <c r="CP935" t="str">
        <f>IF(Table1[[#This Row],[Ledger 5]]="","",Table1[[#This Row],[Ledger 5]])</f>
        <v/>
      </c>
      <c r="CQ935" t="str">
        <f>IF(Table1[[#This Row],[Ledger 5]]="","",IF(Table1[[#This Row],[Effect 5]]="Dr.",-Table1[[#This Row],[Amount 5]],Table1[[#This Row],[Amount 5]]))</f>
        <v/>
      </c>
      <c r="CT935" t="str">
        <f>IF(Table1[[#This Row],[Ledger 6]]="","","No")</f>
        <v/>
      </c>
      <c r="CU935" t="str">
        <f>IF(Table1[[#This Row],[Ledger 6]]="","",IF(Table1[[#This Row],[Effect 6]]="Dr.","Yes","No"))</f>
        <v/>
      </c>
      <c r="CV935" t="str">
        <f>IF(Table1[[#This Row],[Ledger 6]]="","",Table1[[#This Row],[Ledger 6]])</f>
        <v/>
      </c>
      <c r="CW935" t="str">
        <f>IF(Table1[[#This Row],[Ledger 6]]="","",IF(Table1[[#This Row],[Effect 6]]="Dr.",-Table1[[#This Row],[Amount 6]],Table1[[#This Row],[Amount 6]]))</f>
        <v/>
      </c>
      <c r="CZ935" t="str">
        <f>IF(Table1[[#This Row],[Ledger 7]]="","","No")</f>
        <v/>
      </c>
      <c r="DA935" t="str">
        <f>IF(Table1[[#This Row],[Ledger 7]]="","",IF(Table1[[#This Row],[Effect 7]]="Dr.","Yes","No"))</f>
        <v/>
      </c>
      <c r="DB935" t="str">
        <f>IF(Table1[[#This Row],[Ledger 7]]="","",Table1[[#This Row],[Ledger 7]])</f>
        <v/>
      </c>
      <c r="DC935" t="str">
        <f>IF(Table1[[#This Row],[Ledger 7]]="","",IF(Table1[[#This Row],[Effect 7]]="Dr.",-Table1[[#This Row],[Amount 7]],Table1[[#This Row],[Amount 7]]))</f>
        <v/>
      </c>
      <c r="DF935" t="str">
        <f>IF(Table1[[#This Row],[Ledger 8]]="","","No")</f>
        <v/>
      </c>
      <c r="DG935" t="str">
        <f>IF(Table1[[#This Row],[Ledger 8]]="","",IF(Table1[[#This Row],[Effect 8]]="Dr.","Yes","No"))</f>
        <v/>
      </c>
      <c r="DH935" t="str">
        <f>IF(Table1[[#This Row],[Ledger 8]]="","",Table1[[#This Row],[Ledger 8]])</f>
        <v/>
      </c>
      <c r="DI935" t="str">
        <f>IF(Table1[[#This Row],[Ledger 8]]="","",IF(Table1[[#This Row],[Effect 8]]="Dr.",-Table1[[#This Row],[Amount 8]],Table1[[#This Row],[Amount 8]]))</f>
        <v/>
      </c>
      <c r="DL935" t="str">
        <f>IF(Table1[[#This Row],[Ledger 9]]="","","No")</f>
        <v/>
      </c>
      <c r="DM935" t="str">
        <f>IF(Table1[[#This Row],[Ledger 9]]="","",IF(Table1[[#This Row],[Effect 9]]="Dr.","Yes","No"))</f>
        <v/>
      </c>
      <c r="DN935" t="str">
        <f>IF(Table1[[#This Row],[Ledger 9]]="","",Table1[[#This Row],[Ledger 9]])</f>
        <v/>
      </c>
      <c r="DO935" t="str">
        <f>IF(Table1[[#This Row],[Ledger 9]]="","",IF(Table1[[#This Row],[Effect 9]]="Dr.",-Table1[[#This Row],[Amount 9]],Table1[[#This Row],[Amount 9]]))</f>
        <v/>
      </c>
      <c r="DR935" t="str">
        <f>IF(Table1[[#This Row],[Ledger 10]]="","","No")</f>
        <v/>
      </c>
      <c r="DS935" t="str">
        <f>IF(Table1[[#This Row],[Ledger 10]]="","",IF(Table1[[#This Row],[Effect 10]]="Dr.","Yes","No"))</f>
        <v/>
      </c>
      <c r="DT935" t="str">
        <f>IF(Table1[[#This Row],[Ledger 10]]="","",Table1[[#This Row],[Ledger 10]])</f>
        <v/>
      </c>
      <c r="DU935" t="str">
        <f>IF(Table1[[#This Row],[Ledger 10]]="","",IF(Table1[[#This Row],[Effect 10]]="Dr.",-Table1[[#This Row],[Amount 10]],Table1[[#This Row],[Amount 10]]))</f>
        <v/>
      </c>
      <c r="DX935" t="str">
        <f>IF(Table1[[#This Row],[Ledger 11]]="","","No")</f>
        <v/>
      </c>
      <c r="DY935" t="str">
        <f>IF(Table1[[#This Row],[Ledger 11]]="","",IF(Table1[[#This Row],[Effect 11]]="Dr.","Yes","No"))</f>
        <v/>
      </c>
      <c r="DZ935" t="str">
        <f>IF(Table1[[#This Row],[Ledger 11]]="","",Table1[[#This Row],[Ledger 11]])</f>
        <v/>
      </c>
      <c r="EA935" t="str">
        <f>IF(Table1[[#This Row],[Ledger 11]]="","",IF(Table1[[#This Row],[Effect 11]]="Dr.",-Table1[[#This Row],[Amount 11]],Table1[[#This Row],[Amount 11]]))</f>
        <v/>
      </c>
      <c r="ED935" t="str">
        <f>IF(Table1[[#This Row],[Ledger 12]]="","","No")</f>
        <v/>
      </c>
      <c r="EE935" t="str">
        <f>IF(Table1[[#This Row],[Ledger 12]]="","",IF(Table1[[#This Row],[Effect 12]]="Dr.","Yes","No"))</f>
        <v/>
      </c>
      <c r="EF935" t="str">
        <f>IF(Table1[[#This Row],[Ledger 12]]="","",Table1[[#This Row],[Ledger 12]])</f>
        <v/>
      </c>
      <c r="EG935" t="str">
        <f>IF(Table1[[#This Row],[Ledger 12]]="","",IF(Table1[[#This Row],[Effect 12]]="Dr.",-Table1[[#This Row],[Amount 12]],Table1[[#This Row],[Amount 12]]))</f>
        <v/>
      </c>
      <c r="EJ935" t="str">
        <f>IF(Table1[[#This Row],[Ledger 13]]="","","No")</f>
        <v/>
      </c>
      <c r="EK935" t="str">
        <f>IF(Table1[[#This Row],[Ledger 13]]="","",IF(Table1[[#This Row],[Effect 13]]="Dr.","Yes","No"))</f>
        <v/>
      </c>
      <c r="EL935" t="str">
        <f>IF(Table1[[#This Row],[Ledger 13]]="","",Table1[[#This Row],[Ledger 13]])</f>
        <v/>
      </c>
      <c r="EM935" t="str">
        <f>IF(Table1[[#This Row],[Ledger 13]]="","",IF(Table1[[#This Row],[Effect 13]]="Dr.",-Table1[[#This Row],[Amount 13]],Table1[[#This Row],[Amount 13]]))</f>
        <v/>
      </c>
      <c r="EP935" t="str">
        <f>IF(Table1[[#This Row],[Ledger 14]]="","","No")</f>
        <v/>
      </c>
      <c r="EQ935" t="str">
        <f>IF(Table1[[#This Row],[Ledger 14]]="","",IF(Table1[[#This Row],[Effect 14]]="Dr.","Yes","No"))</f>
        <v/>
      </c>
      <c r="ER935" t="str">
        <f>IF(Table1[[#This Row],[Ledger 14]]="","",Table1[[#This Row],[Ledger 14]])</f>
        <v/>
      </c>
      <c r="ES935" t="str">
        <f>IF(Table1[[#This Row],[Ledger 14]]="","",IF(Table1[[#This Row],[Effect 14]]="Dr.",-Table1[[#This Row],[Amount 14]],Table1[[#This Row],[Amount 14]]))</f>
        <v/>
      </c>
      <c r="EV935" t="str">
        <f>IF(Table1[[#This Row],[Ledger 15]]="","","No")</f>
        <v/>
      </c>
      <c r="EW935" t="str">
        <f>IF(Table1[[#This Row],[Ledger 15]]="","",IF(Table1[[#This Row],[Effect 15]]="Dr.","Yes","No"))</f>
        <v/>
      </c>
      <c r="EX935" t="str">
        <f>IF(Table1[[#This Row],[Ledger 15]]="","",Table1[[#This Row],[Ledger 15]])</f>
        <v/>
      </c>
      <c r="EY935" t="str">
        <f>IF(Table1[[#This Row],[Ledger 15]]="","",IF(Table1[[#This Row],[Effect 15]]="Dr.",-Table1[[#This Row],[Amount 15]],Table1[[#This Row],[Amount 15]]))</f>
        <v/>
      </c>
      <c r="FD93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5">
        <f>IF(Table1[[#This Row],[Date]]="",0,IF(AND(Table1[[#This Row],[Date]]&gt;=$FE$2,Table1[[#This Row],[Date]]&lt;=$FE$3),0,1))</f>
        <v>0</v>
      </c>
      <c r="FF935">
        <f>IF(Table1[[#This Row],[Date]]="",0,IF(TYPE(VLOOKUP(Table1[[#This Row],[Voucher Type]],Table1[[#All],[Voucher Type Master]],1,FALSE))=16,1,0))</f>
        <v>0</v>
      </c>
      <c r="FG935">
        <f>IF(TYPE(IF(Table1[[#This Row],[Date]]="",0,IF(VLOOKUP(Table1[[#This Row],[Voucher Type]],$FY$5:$FZ$13,2,0)=Table1[[#This Row],[Effect 1]],0,1)))=16,1,0)</f>
        <v>0</v>
      </c>
      <c r="FH93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5">
        <f>IF(LEN(Table1[[#This Row],[Ledger 1]])&gt;0,IF(TYPE(VLOOKUP(Table1[[#This Row],[Ledger 1]],GZ:GZ,1,0))=16,1,0),0)</f>
        <v>0</v>
      </c>
      <c r="FJ935">
        <f>IF(LEN(Table1[[#This Row],[Ledger 2]])&gt;0,IF(TYPE(VLOOKUP(Table1[[#This Row],[Ledger 2]],GZ:GZ,1,0))=16,1,0),0)</f>
        <v>0</v>
      </c>
      <c r="FK935">
        <f>IF(LEN(Table1[[#This Row],[Ledger 3]])&gt;0,IF(TYPE(VLOOKUP(Table1[[#This Row],[Ledger 3]],GZ:GZ,1,0))=16,1,0),0)</f>
        <v>0</v>
      </c>
      <c r="FL935">
        <f>IF(LEN(Table1[[#This Row],[Ledger 4]])&gt;0,IF(TYPE(VLOOKUP(Table1[[#This Row],[Ledger 4]],GZ:GZ,1,0))=16,1,0),0)</f>
        <v>0</v>
      </c>
      <c r="FM935">
        <f>IF(LEN(Table1[[#This Row],[Ledger 5]])&gt;0,IF(TYPE(VLOOKUP(Table1[[#This Row],[Ledger 5]],GZ:GZ,1,0))=16,1,0),0)</f>
        <v>0</v>
      </c>
      <c r="FN935">
        <f>IF(LEN(Table1[[#This Row],[Ledger 6]])&gt;0,IF(TYPE(VLOOKUP(Table1[[#This Row],[Ledger 6]],$GZ:$GZ,1,0))=16,1,0),0)</f>
        <v>0</v>
      </c>
      <c r="FO935">
        <f>IF(LEN(Table1[[#This Row],[Ledger 7]])&gt;0,IF(TYPE(VLOOKUP(Table1[[#This Row],[Ledger 7]],$GZ:$GZ,1,0))=16,1,0),0)</f>
        <v>0</v>
      </c>
      <c r="FP935">
        <f>IF(LEN(Table1[[#This Row],[Ledger 8]])&gt;0,IF(TYPE(VLOOKUP(Table1[[#This Row],[Ledger 8]],$GZ:$GZ,1,0))=16,1,0),0)</f>
        <v>0</v>
      </c>
      <c r="FQ935">
        <f>IF(LEN(Table1[[#This Row],[Ledger 9]])&gt;0,IF(TYPE(VLOOKUP(Table1[[#This Row],[Ledger 9]],$GZ:$GZ,1,0))=16,1,0),0)</f>
        <v>0</v>
      </c>
      <c r="FR935">
        <f>IF(LEN(Table1[[#This Row],[Ledger 10]])&gt;0,IF(TYPE(VLOOKUP(Table1[[#This Row],[Ledger 10]],$GZ:$GZ,1,0))=16,1,0),0)</f>
        <v>0</v>
      </c>
      <c r="FS935">
        <f>IF(LEN(Table1[[#This Row],[Ledger 11]])&gt;0,IF(TYPE(VLOOKUP(Table1[[#This Row],[Ledger 11]],$GZ:$GZ,1,0))=16,1,0),0)</f>
        <v>0</v>
      </c>
      <c r="FT935">
        <f>IF(LEN(Table1[[#This Row],[Ledger 12]])&gt;0,IF(TYPE(VLOOKUP(Table1[[#This Row],[Ledger 12]],$GZ:$GZ,1,0))=16,1,0),0)</f>
        <v>0</v>
      </c>
      <c r="FU935">
        <f>IF(LEN(Table1[[#This Row],[Ledger 13]])&gt;0,IF(TYPE(VLOOKUP(Table1[[#This Row],[Ledger 13]],$GZ:$GZ,1,0))=16,1,0),0)</f>
        <v>0</v>
      </c>
      <c r="FV935">
        <f>IF(LEN(Table1[[#This Row],[Ledger 14]])&gt;0,IF(TYPE(VLOOKUP(Table1[[#This Row],[Ledger 14]],$GZ:$GZ,1,0))=16,1,0),0)</f>
        <v>0</v>
      </c>
      <c r="FW935">
        <f>IF(LEN(Table1[[#This Row],[Ledger 15]])&gt;0,IF(TYPE(VLOOKUP(Table1[[#This Row],[Ledger 15]],$GZ:$GZ,1,0))=16,1,0),0)</f>
        <v>0</v>
      </c>
    </row>
    <row r="936" spans="4:179" ht="33" customHeight="1" x14ac:dyDescent="0.45">
      <c r="D936" s="8">
        <f t="shared" si="23"/>
        <v>931</v>
      </c>
      <c r="E936" s="32"/>
      <c r="F936" s="34"/>
      <c r="G936" s="34"/>
      <c r="H936" s="34"/>
      <c r="I936" s="34"/>
      <c r="J936" s="38"/>
      <c r="K936" s="33"/>
      <c r="L936" s="36"/>
      <c r="M936" s="35"/>
      <c r="N936" s="34"/>
      <c r="O936" s="41"/>
      <c r="P936" s="35"/>
      <c r="Q936" s="34"/>
      <c r="R936" s="37"/>
      <c r="S936" s="35"/>
      <c r="T936" s="34"/>
      <c r="U936" s="37"/>
      <c r="V936" s="35"/>
      <c r="W936" s="34"/>
      <c r="X936" s="37"/>
      <c r="Y936" s="35"/>
      <c r="Z936" s="34"/>
      <c r="AA936" s="37"/>
      <c r="AB936" s="35"/>
      <c r="AC936" s="34"/>
      <c r="AD936" s="37"/>
      <c r="AE936" s="35"/>
      <c r="AF936" s="34"/>
      <c r="AG936" s="37"/>
      <c r="AH936" s="35"/>
      <c r="AI936" s="34"/>
      <c r="AJ936" s="37"/>
      <c r="AK936" s="35"/>
      <c r="AL936" s="34"/>
      <c r="AM936" s="37"/>
      <c r="AN936" s="35"/>
      <c r="AO936" s="34"/>
      <c r="AP936" s="37"/>
      <c r="AQ936" s="35"/>
      <c r="AR936" s="34"/>
      <c r="AS936" s="37"/>
      <c r="AT936" s="35"/>
      <c r="AU936" s="34"/>
      <c r="AV936" s="37"/>
      <c r="AW936" s="35"/>
      <c r="AX936" s="34"/>
      <c r="AY936" s="37"/>
      <c r="AZ936" s="35"/>
      <c r="BA936" s="34"/>
      <c r="BB936" s="37"/>
      <c r="BC93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6" s="7"/>
      <c r="BF936" t="str">
        <f>IF(Table1[[#This Row],[Date]]="","","&amp;lt;VOUCHER REMOTEID="&amp;""""&amp;$A$11&amp;$A$13&amp;ROW()&amp;""""&amp;" VCHTYPE="""&amp;F936&amp;""" ACTION="""&amp;"Create"&amp;"""&amp;gt;")</f>
        <v/>
      </c>
      <c r="BG936" t="str">
        <f>IF(Table1[[#This Row],[Date]]="","",TEXT(Table1[[#This Row],[Date]],"yyyymmdd"))</f>
        <v/>
      </c>
      <c r="BH936" t="str">
        <f>Table1[[#This Row],[Date2]]</f>
        <v/>
      </c>
      <c r="BI936" t="str">
        <f>IF(Table1[[#This Row],[Date]]="","",Table1[[#This Row],[Voucher Type]])</f>
        <v/>
      </c>
      <c r="BJ936" t="str">
        <f>IF(Table1[[#This Row],[Ref No / Invoice No]]="","",Table1[[#This Row],[Ref No / Invoice No]])</f>
        <v/>
      </c>
      <c r="BK936" t="str">
        <f>IF(Table1[[#This Row],[Voucher No]]="","",Table1[[#This Row],[Voucher No]])</f>
        <v/>
      </c>
      <c r="BL936" t="str">
        <f>IF(Table1[[#This Row],[Date]]="","",Table1[[#This Row],[Narration]])</f>
        <v/>
      </c>
      <c r="BM936" t="str">
        <f>IF(Table1[[#This Row],[Date]]="","",$A$11&amp;$A$13&amp;ROW())</f>
        <v/>
      </c>
      <c r="BN936" t="str">
        <f>IF(Table1[[#This Row],[Date]]="","",$A$13)</f>
        <v/>
      </c>
      <c r="BP936" t="str">
        <f>IF(Table1[[#This Row],[Ledger 1]]="","","No")</f>
        <v/>
      </c>
      <c r="BQ936" t="str">
        <f>IF(Table1[[#This Row],[Date]]="","",IF(Table1[[#This Row],[Effect 1]]="Dr.","Yes","No"))</f>
        <v/>
      </c>
      <c r="BR936" t="str">
        <f>IF(Table1[[#This Row],[Date]]="","",Table1[[#This Row],[Ledger 1]])</f>
        <v/>
      </c>
      <c r="BS936" t="str">
        <f>IF(Table1[[#This Row],[Date]]="","",IF(Table1[[#This Row],[Effect 1]]="Dr.",-Table1[[#This Row],[Amount 1]],Table1[[#This Row],[Amount 1]]))</f>
        <v/>
      </c>
      <c r="BV936" t="str">
        <f>IF(Table1[[#This Row],[Ledger 2]]="","","No")</f>
        <v/>
      </c>
      <c r="BW936" t="str">
        <f>IF(Table1[[#This Row],[Date]]="","",IF(Table1[[#This Row],[Effect 2]]="Dr.","Yes","No"))</f>
        <v/>
      </c>
      <c r="BX936" t="str">
        <f>IF(Table1[[#This Row],[Date]]="","",Table1[[#This Row],[Ledger 2]])</f>
        <v/>
      </c>
      <c r="BY936" t="str">
        <f>IF(Table1[[#This Row],[Date]]="","",IF(Table1[[#This Row],[Effect 2]]="Dr.",-Table1[[#This Row],[Amount 2]],Table1[[#This Row],[Amount 2]]))</f>
        <v/>
      </c>
      <c r="CB936" t="str">
        <f>IF(Table1[[#This Row],[Ledger 3]]="","","No")</f>
        <v/>
      </c>
      <c r="CC936" t="str">
        <f>IF(Table1[[#This Row],[Ledger 3]]="","",IF(Table1[[#This Row],[Effect 3]]="Dr.","Yes","No"))</f>
        <v/>
      </c>
      <c r="CD936" t="str">
        <f>IF(Table1[[#This Row],[Ledger 3]]="","",Table1[[#This Row],[Ledger 3]])</f>
        <v/>
      </c>
      <c r="CE936" t="str">
        <f>IF(Table1[[#This Row],[Ledger 3]]="","",IF(Table1[[#This Row],[Effect 3]]="Dr.",-Table1[[#This Row],[Amount 3]],Table1[[#This Row],[Amount 3]]))</f>
        <v/>
      </c>
      <c r="CH936" t="str">
        <f>IF(Table1[[#This Row],[Ledger 4]]="","","No")</f>
        <v/>
      </c>
      <c r="CI936" t="str">
        <f>IF(Table1[[#This Row],[Ledger 4]]="","",IF(Table1[[#This Row],[Effect 4]]="Dr.","Yes","No"))</f>
        <v/>
      </c>
      <c r="CJ936" t="str">
        <f>IF(Table1[[#This Row],[Ledger 4]]="","",Table1[[#This Row],[Ledger 4]])</f>
        <v/>
      </c>
      <c r="CK936" t="str">
        <f>IF(Table1[[#This Row],[Ledger 4]]="","",IF(Table1[[#This Row],[Effect 4]]="Dr.",-Table1[[#This Row],[Amount 4]],Table1[[#This Row],[Amount 4]]))</f>
        <v/>
      </c>
      <c r="CN936" t="str">
        <f>IF(Table1[[#This Row],[Ledger 5]]="","","No")</f>
        <v/>
      </c>
      <c r="CO936" t="str">
        <f>IF(Table1[[#This Row],[Ledger 5]]="","",IF(Table1[[#This Row],[Effect 5]]="Dr.","Yes","No"))</f>
        <v/>
      </c>
      <c r="CP936" t="str">
        <f>IF(Table1[[#This Row],[Ledger 5]]="","",Table1[[#This Row],[Ledger 5]])</f>
        <v/>
      </c>
      <c r="CQ936" t="str">
        <f>IF(Table1[[#This Row],[Ledger 5]]="","",IF(Table1[[#This Row],[Effect 5]]="Dr.",-Table1[[#This Row],[Amount 5]],Table1[[#This Row],[Amount 5]]))</f>
        <v/>
      </c>
      <c r="CT936" t="str">
        <f>IF(Table1[[#This Row],[Ledger 6]]="","","No")</f>
        <v/>
      </c>
      <c r="CU936" t="str">
        <f>IF(Table1[[#This Row],[Ledger 6]]="","",IF(Table1[[#This Row],[Effect 6]]="Dr.","Yes","No"))</f>
        <v/>
      </c>
      <c r="CV936" t="str">
        <f>IF(Table1[[#This Row],[Ledger 6]]="","",Table1[[#This Row],[Ledger 6]])</f>
        <v/>
      </c>
      <c r="CW936" t="str">
        <f>IF(Table1[[#This Row],[Ledger 6]]="","",IF(Table1[[#This Row],[Effect 6]]="Dr.",-Table1[[#This Row],[Amount 6]],Table1[[#This Row],[Amount 6]]))</f>
        <v/>
      </c>
      <c r="CZ936" t="str">
        <f>IF(Table1[[#This Row],[Ledger 7]]="","","No")</f>
        <v/>
      </c>
      <c r="DA936" t="str">
        <f>IF(Table1[[#This Row],[Ledger 7]]="","",IF(Table1[[#This Row],[Effect 7]]="Dr.","Yes","No"))</f>
        <v/>
      </c>
      <c r="DB936" t="str">
        <f>IF(Table1[[#This Row],[Ledger 7]]="","",Table1[[#This Row],[Ledger 7]])</f>
        <v/>
      </c>
      <c r="DC936" t="str">
        <f>IF(Table1[[#This Row],[Ledger 7]]="","",IF(Table1[[#This Row],[Effect 7]]="Dr.",-Table1[[#This Row],[Amount 7]],Table1[[#This Row],[Amount 7]]))</f>
        <v/>
      </c>
      <c r="DF936" t="str">
        <f>IF(Table1[[#This Row],[Ledger 8]]="","","No")</f>
        <v/>
      </c>
      <c r="DG936" t="str">
        <f>IF(Table1[[#This Row],[Ledger 8]]="","",IF(Table1[[#This Row],[Effect 8]]="Dr.","Yes","No"))</f>
        <v/>
      </c>
      <c r="DH936" t="str">
        <f>IF(Table1[[#This Row],[Ledger 8]]="","",Table1[[#This Row],[Ledger 8]])</f>
        <v/>
      </c>
      <c r="DI936" t="str">
        <f>IF(Table1[[#This Row],[Ledger 8]]="","",IF(Table1[[#This Row],[Effect 8]]="Dr.",-Table1[[#This Row],[Amount 8]],Table1[[#This Row],[Amount 8]]))</f>
        <v/>
      </c>
      <c r="DL936" t="str">
        <f>IF(Table1[[#This Row],[Ledger 9]]="","","No")</f>
        <v/>
      </c>
      <c r="DM936" t="str">
        <f>IF(Table1[[#This Row],[Ledger 9]]="","",IF(Table1[[#This Row],[Effect 9]]="Dr.","Yes","No"))</f>
        <v/>
      </c>
      <c r="DN936" t="str">
        <f>IF(Table1[[#This Row],[Ledger 9]]="","",Table1[[#This Row],[Ledger 9]])</f>
        <v/>
      </c>
      <c r="DO936" t="str">
        <f>IF(Table1[[#This Row],[Ledger 9]]="","",IF(Table1[[#This Row],[Effect 9]]="Dr.",-Table1[[#This Row],[Amount 9]],Table1[[#This Row],[Amount 9]]))</f>
        <v/>
      </c>
      <c r="DR936" t="str">
        <f>IF(Table1[[#This Row],[Ledger 10]]="","","No")</f>
        <v/>
      </c>
      <c r="DS936" t="str">
        <f>IF(Table1[[#This Row],[Ledger 10]]="","",IF(Table1[[#This Row],[Effect 10]]="Dr.","Yes","No"))</f>
        <v/>
      </c>
      <c r="DT936" t="str">
        <f>IF(Table1[[#This Row],[Ledger 10]]="","",Table1[[#This Row],[Ledger 10]])</f>
        <v/>
      </c>
      <c r="DU936" t="str">
        <f>IF(Table1[[#This Row],[Ledger 10]]="","",IF(Table1[[#This Row],[Effect 10]]="Dr.",-Table1[[#This Row],[Amount 10]],Table1[[#This Row],[Amount 10]]))</f>
        <v/>
      </c>
      <c r="DX936" t="str">
        <f>IF(Table1[[#This Row],[Ledger 11]]="","","No")</f>
        <v/>
      </c>
      <c r="DY936" t="str">
        <f>IF(Table1[[#This Row],[Ledger 11]]="","",IF(Table1[[#This Row],[Effect 11]]="Dr.","Yes","No"))</f>
        <v/>
      </c>
      <c r="DZ936" t="str">
        <f>IF(Table1[[#This Row],[Ledger 11]]="","",Table1[[#This Row],[Ledger 11]])</f>
        <v/>
      </c>
      <c r="EA936" t="str">
        <f>IF(Table1[[#This Row],[Ledger 11]]="","",IF(Table1[[#This Row],[Effect 11]]="Dr.",-Table1[[#This Row],[Amount 11]],Table1[[#This Row],[Amount 11]]))</f>
        <v/>
      </c>
      <c r="ED936" t="str">
        <f>IF(Table1[[#This Row],[Ledger 12]]="","","No")</f>
        <v/>
      </c>
      <c r="EE936" t="str">
        <f>IF(Table1[[#This Row],[Ledger 12]]="","",IF(Table1[[#This Row],[Effect 12]]="Dr.","Yes","No"))</f>
        <v/>
      </c>
      <c r="EF936" t="str">
        <f>IF(Table1[[#This Row],[Ledger 12]]="","",Table1[[#This Row],[Ledger 12]])</f>
        <v/>
      </c>
      <c r="EG936" t="str">
        <f>IF(Table1[[#This Row],[Ledger 12]]="","",IF(Table1[[#This Row],[Effect 12]]="Dr.",-Table1[[#This Row],[Amount 12]],Table1[[#This Row],[Amount 12]]))</f>
        <v/>
      </c>
      <c r="EJ936" t="str">
        <f>IF(Table1[[#This Row],[Ledger 13]]="","","No")</f>
        <v/>
      </c>
      <c r="EK936" t="str">
        <f>IF(Table1[[#This Row],[Ledger 13]]="","",IF(Table1[[#This Row],[Effect 13]]="Dr.","Yes","No"))</f>
        <v/>
      </c>
      <c r="EL936" t="str">
        <f>IF(Table1[[#This Row],[Ledger 13]]="","",Table1[[#This Row],[Ledger 13]])</f>
        <v/>
      </c>
      <c r="EM936" t="str">
        <f>IF(Table1[[#This Row],[Ledger 13]]="","",IF(Table1[[#This Row],[Effect 13]]="Dr.",-Table1[[#This Row],[Amount 13]],Table1[[#This Row],[Amount 13]]))</f>
        <v/>
      </c>
      <c r="EP936" t="str">
        <f>IF(Table1[[#This Row],[Ledger 14]]="","","No")</f>
        <v/>
      </c>
      <c r="EQ936" t="str">
        <f>IF(Table1[[#This Row],[Ledger 14]]="","",IF(Table1[[#This Row],[Effect 14]]="Dr.","Yes","No"))</f>
        <v/>
      </c>
      <c r="ER936" t="str">
        <f>IF(Table1[[#This Row],[Ledger 14]]="","",Table1[[#This Row],[Ledger 14]])</f>
        <v/>
      </c>
      <c r="ES936" t="str">
        <f>IF(Table1[[#This Row],[Ledger 14]]="","",IF(Table1[[#This Row],[Effect 14]]="Dr.",-Table1[[#This Row],[Amount 14]],Table1[[#This Row],[Amount 14]]))</f>
        <v/>
      </c>
      <c r="EV936" t="str">
        <f>IF(Table1[[#This Row],[Ledger 15]]="","","No")</f>
        <v/>
      </c>
      <c r="EW936" t="str">
        <f>IF(Table1[[#This Row],[Ledger 15]]="","",IF(Table1[[#This Row],[Effect 15]]="Dr.","Yes","No"))</f>
        <v/>
      </c>
      <c r="EX936" t="str">
        <f>IF(Table1[[#This Row],[Ledger 15]]="","",Table1[[#This Row],[Ledger 15]])</f>
        <v/>
      </c>
      <c r="EY936" t="str">
        <f>IF(Table1[[#This Row],[Ledger 15]]="","",IF(Table1[[#This Row],[Effect 15]]="Dr.",-Table1[[#This Row],[Amount 15]],Table1[[#This Row],[Amount 15]]))</f>
        <v/>
      </c>
      <c r="FD93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6">
        <f>IF(Table1[[#This Row],[Date]]="",0,IF(AND(Table1[[#This Row],[Date]]&gt;=$FE$2,Table1[[#This Row],[Date]]&lt;=$FE$3),0,1))</f>
        <v>0</v>
      </c>
      <c r="FF936">
        <f>IF(Table1[[#This Row],[Date]]="",0,IF(TYPE(VLOOKUP(Table1[[#This Row],[Voucher Type]],Table1[[#All],[Voucher Type Master]],1,FALSE))=16,1,0))</f>
        <v>0</v>
      </c>
      <c r="FG936">
        <f>IF(TYPE(IF(Table1[[#This Row],[Date]]="",0,IF(VLOOKUP(Table1[[#This Row],[Voucher Type]],$FY$5:$FZ$13,2,0)=Table1[[#This Row],[Effect 1]],0,1)))=16,1,0)</f>
        <v>0</v>
      </c>
      <c r="FH93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6">
        <f>IF(LEN(Table1[[#This Row],[Ledger 1]])&gt;0,IF(TYPE(VLOOKUP(Table1[[#This Row],[Ledger 1]],GZ:GZ,1,0))=16,1,0),0)</f>
        <v>0</v>
      </c>
      <c r="FJ936">
        <f>IF(LEN(Table1[[#This Row],[Ledger 2]])&gt;0,IF(TYPE(VLOOKUP(Table1[[#This Row],[Ledger 2]],GZ:GZ,1,0))=16,1,0),0)</f>
        <v>0</v>
      </c>
      <c r="FK936">
        <f>IF(LEN(Table1[[#This Row],[Ledger 3]])&gt;0,IF(TYPE(VLOOKUP(Table1[[#This Row],[Ledger 3]],GZ:GZ,1,0))=16,1,0),0)</f>
        <v>0</v>
      </c>
      <c r="FL936">
        <f>IF(LEN(Table1[[#This Row],[Ledger 4]])&gt;0,IF(TYPE(VLOOKUP(Table1[[#This Row],[Ledger 4]],GZ:GZ,1,0))=16,1,0),0)</f>
        <v>0</v>
      </c>
      <c r="FM936">
        <f>IF(LEN(Table1[[#This Row],[Ledger 5]])&gt;0,IF(TYPE(VLOOKUP(Table1[[#This Row],[Ledger 5]],GZ:GZ,1,0))=16,1,0),0)</f>
        <v>0</v>
      </c>
      <c r="FN936">
        <f>IF(LEN(Table1[[#This Row],[Ledger 6]])&gt;0,IF(TYPE(VLOOKUP(Table1[[#This Row],[Ledger 6]],$GZ:$GZ,1,0))=16,1,0),0)</f>
        <v>0</v>
      </c>
      <c r="FO936">
        <f>IF(LEN(Table1[[#This Row],[Ledger 7]])&gt;0,IF(TYPE(VLOOKUP(Table1[[#This Row],[Ledger 7]],$GZ:$GZ,1,0))=16,1,0),0)</f>
        <v>0</v>
      </c>
      <c r="FP936">
        <f>IF(LEN(Table1[[#This Row],[Ledger 8]])&gt;0,IF(TYPE(VLOOKUP(Table1[[#This Row],[Ledger 8]],$GZ:$GZ,1,0))=16,1,0),0)</f>
        <v>0</v>
      </c>
      <c r="FQ936">
        <f>IF(LEN(Table1[[#This Row],[Ledger 9]])&gt;0,IF(TYPE(VLOOKUP(Table1[[#This Row],[Ledger 9]],$GZ:$GZ,1,0))=16,1,0),0)</f>
        <v>0</v>
      </c>
      <c r="FR936">
        <f>IF(LEN(Table1[[#This Row],[Ledger 10]])&gt;0,IF(TYPE(VLOOKUP(Table1[[#This Row],[Ledger 10]],$GZ:$GZ,1,0))=16,1,0),0)</f>
        <v>0</v>
      </c>
      <c r="FS936">
        <f>IF(LEN(Table1[[#This Row],[Ledger 11]])&gt;0,IF(TYPE(VLOOKUP(Table1[[#This Row],[Ledger 11]],$GZ:$GZ,1,0))=16,1,0),0)</f>
        <v>0</v>
      </c>
      <c r="FT936">
        <f>IF(LEN(Table1[[#This Row],[Ledger 12]])&gt;0,IF(TYPE(VLOOKUP(Table1[[#This Row],[Ledger 12]],$GZ:$GZ,1,0))=16,1,0),0)</f>
        <v>0</v>
      </c>
      <c r="FU936">
        <f>IF(LEN(Table1[[#This Row],[Ledger 13]])&gt;0,IF(TYPE(VLOOKUP(Table1[[#This Row],[Ledger 13]],$GZ:$GZ,1,0))=16,1,0),0)</f>
        <v>0</v>
      </c>
      <c r="FV936">
        <f>IF(LEN(Table1[[#This Row],[Ledger 14]])&gt;0,IF(TYPE(VLOOKUP(Table1[[#This Row],[Ledger 14]],$GZ:$GZ,1,0))=16,1,0),0)</f>
        <v>0</v>
      </c>
      <c r="FW936">
        <f>IF(LEN(Table1[[#This Row],[Ledger 15]])&gt;0,IF(TYPE(VLOOKUP(Table1[[#This Row],[Ledger 15]],$GZ:$GZ,1,0))=16,1,0),0)</f>
        <v>0</v>
      </c>
    </row>
    <row r="937" spans="4:179" ht="33" customHeight="1" x14ac:dyDescent="0.45">
      <c r="D937" s="8">
        <f t="shared" si="23"/>
        <v>932</v>
      </c>
      <c r="E937" s="32"/>
      <c r="F937" s="34"/>
      <c r="G937" s="34"/>
      <c r="H937" s="34"/>
      <c r="I937" s="34"/>
      <c r="J937" s="38"/>
      <c r="K937" s="33"/>
      <c r="L937" s="36"/>
      <c r="M937" s="35"/>
      <c r="N937" s="34"/>
      <c r="O937" s="41"/>
      <c r="P937" s="35"/>
      <c r="Q937" s="34"/>
      <c r="R937" s="37"/>
      <c r="S937" s="35"/>
      <c r="T937" s="34"/>
      <c r="U937" s="37"/>
      <c r="V937" s="35"/>
      <c r="W937" s="34"/>
      <c r="X937" s="37"/>
      <c r="Y937" s="35"/>
      <c r="Z937" s="34"/>
      <c r="AA937" s="37"/>
      <c r="AB937" s="35"/>
      <c r="AC937" s="34"/>
      <c r="AD937" s="37"/>
      <c r="AE937" s="35"/>
      <c r="AF937" s="34"/>
      <c r="AG937" s="37"/>
      <c r="AH937" s="35"/>
      <c r="AI937" s="34"/>
      <c r="AJ937" s="37"/>
      <c r="AK937" s="35"/>
      <c r="AL937" s="34"/>
      <c r="AM937" s="37"/>
      <c r="AN937" s="35"/>
      <c r="AO937" s="34"/>
      <c r="AP937" s="37"/>
      <c r="AQ937" s="35"/>
      <c r="AR937" s="34"/>
      <c r="AS937" s="37"/>
      <c r="AT937" s="35"/>
      <c r="AU937" s="34"/>
      <c r="AV937" s="37"/>
      <c r="AW937" s="35"/>
      <c r="AX937" s="34"/>
      <c r="AY937" s="37"/>
      <c r="AZ937" s="35"/>
      <c r="BA937" s="34"/>
      <c r="BB937" s="37"/>
      <c r="BC93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7" s="7"/>
      <c r="BF937" t="str">
        <f>IF(Table1[[#This Row],[Date]]="","","&amp;lt;VOUCHER REMOTEID="&amp;""""&amp;$A$11&amp;$A$13&amp;ROW()&amp;""""&amp;" VCHTYPE="""&amp;F937&amp;""" ACTION="""&amp;"Create"&amp;"""&amp;gt;")</f>
        <v/>
      </c>
      <c r="BG937" t="str">
        <f>IF(Table1[[#This Row],[Date]]="","",TEXT(Table1[[#This Row],[Date]],"yyyymmdd"))</f>
        <v/>
      </c>
      <c r="BH937" t="str">
        <f>Table1[[#This Row],[Date2]]</f>
        <v/>
      </c>
      <c r="BI937" t="str">
        <f>IF(Table1[[#This Row],[Date]]="","",Table1[[#This Row],[Voucher Type]])</f>
        <v/>
      </c>
      <c r="BJ937" t="str">
        <f>IF(Table1[[#This Row],[Ref No / Invoice No]]="","",Table1[[#This Row],[Ref No / Invoice No]])</f>
        <v/>
      </c>
      <c r="BK937" t="str">
        <f>IF(Table1[[#This Row],[Voucher No]]="","",Table1[[#This Row],[Voucher No]])</f>
        <v/>
      </c>
      <c r="BL937" t="str">
        <f>IF(Table1[[#This Row],[Date]]="","",Table1[[#This Row],[Narration]])</f>
        <v/>
      </c>
      <c r="BM937" t="str">
        <f>IF(Table1[[#This Row],[Date]]="","",$A$11&amp;$A$13&amp;ROW())</f>
        <v/>
      </c>
      <c r="BN937" t="str">
        <f>IF(Table1[[#This Row],[Date]]="","",$A$13)</f>
        <v/>
      </c>
      <c r="BP937" t="str">
        <f>IF(Table1[[#This Row],[Ledger 1]]="","","No")</f>
        <v/>
      </c>
      <c r="BQ937" t="str">
        <f>IF(Table1[[#This Row],[Date]]="","",IF(Table1[[#This Row],[Effect 1]]="Dr.","Yes","No"))</f>
        <v/>
      </c>
      <c r="BR937" t="str">
        <f>IF(Table1[[#This Row],[Date]]="","",Table1[[#This Row],[Ledger 1]])</f>
        <v/>
      </c>
      <c r="BS937" t="str">
        <f>IF(Table1[[#This Row],[Date]]="","",IF(Table1[[#This Row],[Effect 1]]="Dr.",-Table1[[#This Row],[Amount 1]],Table1[[#This Row],[Amount 1]]))</f>
        <v/>
      </c>
      <c r="BV937" t="str">
        <f>IF(Table1[[#This Row],[Ledger 2]]="","","No")</f>
        <v/>
      </c>
      <c r="BW937" t="str">
        <f>IF(Table1[[#This Row],[Date]]="","",IF(Table1[[#This Row],[Effect 2]]="Dr.","Yes","No"))</f>
        <v/>
      </c>
      <c r="BX937" t="str">
        <f>IF(Table1[[#This Row],[Date]]="","",Table1[[#This Row],[Ledger 2]])</f>
        <v/>
      </c>
      <c r="BY937" t="str">
        <f>IF(Table1[[#This Row],[Date]]="","",IF(Table1[[#This Row],[Effect 2]]="Dr.",-Table1[[#This Row],[Amount 2]],Table1[[#This Row],[Amount 2]]))</f>
        <v/>
      </c>
      <c r="CB937" t="str">
        <f>IF(Table1[[#This Row],[Ledger 3]]="","","No")</f>
        <v/>
      </c>
      <c r="CC937" t="str">
        <f>IF(Table1[[#This Row],[Ledger 3]]="","",IF(Table1[[#This Row],[Effect 3]]="Dr.","Yes","No"))</f>
        <v/>
      </c>
      <c r="CD937" t="str">
        <f>IF(Table1[[#This Row],[Ledger 3]]="","",Table1[[#This Row],[Ledger 3]])</f>
        <v/>
      </c>
      <c r="CE937" t="str">
        <f>IF(Table1[[#This Row],[Ledger 3]]="","",IF(Table1[[#This Row],[Effect 3]]="Dr.",-Table1[[#This Row],[Amount 3]],Table1[[#This Row],[Amount 3]]))</f>
        <v/>
      </c>
      <c r="CH937" t="str">
        <f>IF(Table1[[#This Row],[Ledger 4]]="","","No")</f>
        <v/>
      </c>
      <c r="CI937" t="str">
        <f>IF(Table1[[#This Row],[Ledger 4]]="","",IF(Table1[[#This Row],[Effect 4]]="Dr.","Yes","No"))</f>
        <v/>
      </c>
      <c r="CJ937" t="str">
        <f>IF(Table1[[#This Row],[Ledger 4]]="","",Table1[[#This Row],[Ledger 4]])</f>
        <v/>
      </c>
      <c r="CK937" t="str">
        <f>IF(Table1[[#This Row],[Ledger 4]]="","",IF(Table1[[#This Row],[Effect 4]]="Dr.",-Table1[[#This Row],[Amount 4]],Table1[[#This Row],[Amount 4]]))</f>
        <v/>
      </c>
      <c r="CN937" t="str">
        <f>IF(Table1[[#This Row],[Ledger 5]]="","","No")</f>
        <v/>
      </c>
      <c r="CO937" t="str">
        <f>IF(Table1[[#This Row],[Ledger 5]]="","",IF(Table1[[#This Row],[Effect 5]]="Dr.","Yes","No"))</f>
        <v/>
      </c>
      <c r="CP937" t="str">
        <f>IF(Table1[[#This Row],[Ledger 5]]="","",Table1[[#This Row],[Ledger 5]])</f>
        <v/>
      </c>
      <c r="CQ937" t="str">
        <f>IF(Table1[[#This Row],[Ledger 5]]="","",IF(Table1[[#This Row],[Effect 5]]="Dr.",-Table1[[#This Row],[Amount 5]],Table1[[#This Row],[Amount 5]]))</f>
        <v/>
      </c>
      <c r="CT937" t="str">
        <f>IF(Table1[[#This Row],[Ledger 6]]="","","No")</f>
        <v/>
      </c>
      <c r="CU937" t="str">
        <f>IF(Table1[[#This Row],[Ledger 6]]="","",IF(Table1[[#This Row],[Effect 6]]="Dr.","Yes","No"))</f>
        <v/>
      </c>
      <c r="CV937" t="str">
        <f>IF(Table1[[#This Row],[Ledger 6]]="","",Table1[[#This Row],[Ledger 6]])</f>
        <v/>
      </c>
      <c r="CW937" t="str">
        <f>IF(Table1[[#This Row],[Ledger 6]]="","",IF(Table1[[#This Row],[Effect 6]]="Dr.",-Table1[[#This Row],[Amount 6]],Table1[[#This Row],[Amount 6]]))</f>
        <v/>
      </c>
      <c r="CZ937" t="str">
        <f>IF(Table1[[#This Row],[Ledger 7]]="","","No")</f>
        <v/>
      </c>
      <c r="DA937" t="str">
        <f>IF(Table1[[#This Row],[Ledger 7]]="","",IF(Table1[[#This Row],[Effect 7]]="Dr.","Yes","No"))</f>
        <v/>
      </c>
      <c r="DB937" t="str">
        <f>IF(Table1[[#This Row],[Ledger 7]]="","",Table1[[#This Row],[Ledger 7]])</f>
        <v/>
      </c>
      <c r="DC937" t="str">
        <f>IF(Table1[[#This Row],[Ledger 7]]="","",IF(Table1[[#This Row],[Effect 7]]="Dr.",-Table1[[#This Row],[Amount 7]],Table1[[#This Row],[Amount 7]]))</f>
        <v/>
      </c>
      <c r="DF937" t="str">
        <f>IF(Table1[[#This Row],[Ledger 8]]="","","No")</f>
        <v/>
      </c>
      <c r="DG937" t="str">
        <f>IF(Table1[[#This Row],[Ledger 8]]="","",IF(Table1[[#This Row],[Effect 8]]="Dr.","Yes","No"))</f>
        <v/>
      </c>
      <c r="DH937" t="str">
        <f>IF(Table1[[#This Row],[Ledger 8]]="","",Table1[[#This Row],[Ledger 8]])</f>
        <v/>
      </c>
      <c r="DI937" t="str">
        <f>IF(Table1[[#This Row],[Ledger 8]]="","",IF(Table1[[#This Row],[Effect 8]]="Dr.",-Table1[[#This Row],[Amount 8]],Table1[[#This Row],[Amount 8]]))</f>
        <v/>
      </c>
      <c r="DL937" t="str">
        <f>IF(Table1[[#This Row],[Ledger 9]]="","","No")</f>
        <v/>
      </c>
      <c r="DM937" t="str">
        <f>IF(Table1[[#This Row],[Ledger 9]]="","",IF(Table1[[#This Row],[Effect 9]]="Dr.","Yes","No"))</f>
        <v/>
      </c>
      <c r="DN937" t="str">
        <f>IF(Table1[[#This Row],[Ledger 9]]="","",Table1[[#This Row],[Ledger 9]])</f>
        <v/>
      </c>
      <c r="DO937" t="str">
        <f>IF(Table1[[#This Row],[Ledger 9]]="","",IF(Table1[[#This Row],[Effect 9]]="Dr.",-Table1[[#This Row],[Amount 9]],Table1[[#This Row],[Amount 9]]))</f>
        <v/>
      </c>
      <c r="DR937" t="str">
        <f>IF(Table1[[#This Row],[Ledger 10]]="","","No")</f>
        <v/>
      </c>
      <c r="DS937" t="str">
        <f>IF(Table1[[#This Row],[Ledger 10]]="","",IF(Table1[[#This Row],[Effect 10]]="Dr.","Yes","No"))</f>
        <v/>
      </c>
      <c r="DT937" t="str">
        <f>IF(Table1[[#This Row],[Ledger 10]]="","",Table1[[#This Row],[Ledger 10]])</f>
        <v/>
      </c>
      <c r="DU937" t="str">
        <f>IF(Table1[[#This Row],[Ledger 10]]="","",IF(Table1[[#This Row],[Effect 10]]="Dr.",-Table1[[#This Row],[Amount 10]],Table1[[#This Row],[Amount 10]]))</f>
        <v/>
      </c>
      <c r="DX937" t="str">
        <f>IF(Table1[[#This Row],[Ledger 11]]="","","No")</f>
        <v/>
      </c>
      <c r="DY937" t="str">
        <f>IF(Table1[[#This Row],[Ledger 11]]="","",IF(Table1[[#This Row],[Effect 11]]="Dr.","Yes","No"))</f>
        <v/>
      </c>
      <c r="DZ937" t="str">
        <f>IF(Table1[[#This Row],[Ledger 11]]="","",Table1[[#This Row],[Ledger 11]])</f>
        <v/>
      </c>
      <c r="EA937" t="str">
        <f>IF(Table1[[#This Row],[Ledger 11]]="","",IF(Table1[[#This Row],[Effect 11]]="Dr.",-Table1[[#This Row],[Amount 11]],Table1[[#This Row],[Amount 11]]))</f>
        <v/>
      </c>
      <c r="ED937" t="str">
        <f>IF(Table1[[#This Row],[Ledger 12]]="","","No")</f>
        <v/>
      </c>
      <c r="EE937" t="str">
        <f>IF(Table1[[#This Row],[Ledger 12]]="","",IF(Table1[[#This Row],[Effect 12]]="Dr.","Yes","No"))</f>
        <v/>
      </c>
      <c r="EF937" t="str">
        <f>IF(Table1[[#This Row],[Ledger 12]]="","",Table1[[#This Row],[Ledger 12]])</f>
        <v/>
      </c>
      <c r="EG937" t="str">
        <f>IF(Table1[[#This Row],[Ledger 12]]="","",IF(Table1[[#This Row],[Effect 12]]="Dr.",-Table1[[#This Row],[Amount 12]],Table1[[#This Row],[Amount 12]]))</f>
        <v/>
      </c>
      <c r="EJ937" t="str">
        <f>IF(Table1[[#This Row],[Ledger 13]]="","","No")</f>
        <v/>
      </c>
      <c r="EK937" t="str">
        <f>IF(Table1[[#This Row],[Ledger 13]]="","",IF(Table1[[#This Row],[Effect 13]]="Dr.","Yes","No"))</f>
        <v/>
      </c>
      <c r="EL937" t="str">
        <f>IF(Table1[[#This Row],[Ledger 13]]="","",Table1[[#This Row],[Ledger 13]])</f>
        <v/>
      </c>
      <c r="EM937" t="str">
        <f>IF(Table1[[#This Row],[Ledger 13]]="","",IF(Table1[[#This Row],[Effect 13]]="Dr.",-Table1[[#This Row],[Amount 13]],Table1[[#This Row],[Amount 13]]))</f>
        <v/>
      </c>
      <c r="EP937" t="str">
        <f>IF(Table1[[#This Row],[Ledger 14]]="","","No")</f>
        <v/>
      </c>
      <c r="EQ937" t="str">
        <f>IF(Table1[[#This Row],[Ledger 14]]="","",IF(Table1[[#This Row],[Effect 14]]="Dr.","Yes","No"))</f>
        <v/>
      </c>
      <c r="ER937" t="str">
        <f>IF(Table1[[#This Row],[Ledger 14]]="","",Table1[[#This Row],[Ledger 14]])</f>
        <v/>
      </c>
      <c r="ES937" t="str">
        <f>IF(Table1[[#This Row],[Ledger 14]]="","",IF(Table1[[#This Row],[Effect 14]]="Dr.",-Table1[[#This Row],[Amount 14]],Table1[[#This Row],[Amount 14]]))</f>
        <v/>
      </c>
      <c r="EV937" t="str">
        <f>IF(Table1[[#This Row],[Ledger 15]]="","","No")</f>
        <v/>
      </c>
      <c r="EW937" t="str">
        <f>IF(Table1[[#This Row],[Ledger 15]]="","",IF(Table1[[#This Row],[Effect 15]]="Dr.","Yes","No"))</f>
        <v/>
      </c>
      <c r="EX937" t="str">
        <f>IF(Table1[[#This Row],[Ledger 15]]="","",Table1[[#This Row],[Ledger 15]])</f>
        <v/>
      </c>
      <c r="EY937" t="str">
        <f>IF(Table1[[#This Row],[Ledger 15]]="","",IF(Table1[[#This Row],[Effect 15]]="Dr.",-Table1[[#This Row],[Amount 15]],Table1[[#This Row],[Amount 15]]))</f>
        <v/>
      </c>
      <c r="FD93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7">
        <f>IF(Table1[[#This Row],[Date]]="",0,IF(AND(Table1[[#This Row],[Date]]&gt;=$FE$2,Table1[[#This Row],[Date]]&lt;=$FE$3),0,1))</f>
        <v>0</v>
      </c>
      <c r="FF937">
        <f>IF(Table1[[#This Row],[Date]]="",0,IF(TYPE(VLOOKUP(Table1[[#This Row],[Voucher Type]],Table1[[#All],[Voucher Type Master]],1,FALSE))=16,1,0))</f>
        <v>0</v>
      </c>
      <c r="FG937">
        <f>IF(TYPE(IF(Table1[[#This Row],[Date]]="",0,IF(VLOOKUP(Table1[[#This Row],[Voucher Type]],$FY$5:$FZ$13,2,0)=Table1[[#This Row],[Effect 1]],0,1)))=16,1,0)</f>
        <v>0</v>
      </c>
      <c r="FH93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7">
        <f>IF(LEN(Table1[[#This Row],[Ledger 1]])&gt;0,IF(TYPE(VLOOKUP(Table1[[#This Row],[Ledger 1]],GZ:GZ,1,0))=16,1,0),0)</f>
        <v>0</v>
      </c>
      <c r="FJ937">
        <f>IF(LEN(Table1[[#This Row],[Ledger 2]])&gt;0,IF(TYPE(VLOOKUP(Table1[[#This Row],[Ledger 2]],GZ:GZ,1,0))=16,1,0),0)</f>
        <v>0</v>
      </c>
      <c r="FK937">
        <f>IF(LEN(Table1[[#This Row],[Ledger 3]])&gt;0,IF(TYPE(VLOOKUP(Table1[[#This Row],[Ledger 3]],GZ:GZ,1,0))=16,1,0),0)</f>
        <v>0</v>
      </c>
      <c r="FL937">
        <f>IF(LEN(Table1[[#This Row],[Ledger 4]])&gt;0,IF(TYPE(VLOOKUP(Table1[[#This Row],[Ledger 4]],GZ:GZ,1,0))=16,1,0),0)</f>
        <v>0</v>
      </c>
      <c r="FM937">
        <f>IF(LEN(Table1[[#This Row],[Ledger 5]])&gt;0,IF(TYPE(VLOOKUP(Table1[[#This Row],[Ledger 5]],GZ:GZ,1,0))=16,1,0),0)</f>
        <v>0</v>
      </c>
      <c r="FN937">
        <f>IF(LEN(Table1[[#This Row],[Ledger 6]])&gt;0,IF(TYPE(VLOOKUP(Table1[[#This Row],[Ledger 6]],$GZ:$GZ,1,0))=16,1,0),0)</f>
        <v>0</v>
      </c>
      <c r="FO937">
        <f>IF(LEN(Table1[[#This Row],[Ledger 7]])&gt;0,IF(TYPE(VLOOKUP(Table1[[#This Row],[Ledger 7]],$GZ:$GZ,1,0))=16,1,0),0)</f>
        <v>0</v>
      </c>
      <c r="FP937">
        <f>IF(LEN(Table1[[#This Row],[Ledger 8]])&gt;0,IF(TYPE(VLOOKUP(Table1[[#This Row],[Ledger 8]],$GZ:$GZ,1,0))=16,1,0),0)</f>
        <v>0</v>
      </c>
      <c r="FQ937">
        <f>IF(LEN(Table1[[#This Row],[Ledger 9]])&gt;0,IF(TYPE(VLOOKUP(Table1[[#This Row],[Ledger 9]],$GZ:$GZ,1,0))=16,1,0),0)</f>
        <v>0</v>
      </c>
      <c r="FR937">
        <f>IF(LEN(Table1[[#This Row],[Ledger 10]])&gt;0,IF(TYPE(VLOOKUP(Table1[[#This Row],[Ledger 10]],$GZ:$GZ,1,0))=16,1,0),0)</f>
        <v>0</v>
      </c>
      <c r="FS937">
        <f>IF(LEN(Table1[[#This Row],[Ledger 11]])&gt;0,IF(TYPE(VLOOKUP(Table1[[#This Row],[Ledger 11]],$GZ:$GZ,1,0))=16,1,0),0)</f>
        <v>0</v>
      </c>
      <c r="FT937">
        <f>IF(LEN(Table1[[#This Row],[Ledger 12]])&gt;0,IF(TYPE(VLOOKUP(Table1[[#This Row],[Ledger 12]],$GZ:$GZ,1,0))=16,1,0),0)</f>
        <v>0</v>
      </c>
      <c r="FU937">
        <f>IF(LEN(Table1[[#This Row],[Ledger 13]])&gt;0,IF(TYPE(VLOOKUP(Table1[[#This Row],[Ledger 13]],$GZ:$GZ,1,0))=16,1,0),0)</f>
        <v>0</v>
      </c>
      <c r="FV937">
        <f>IF(LEN(Table1[[#This Row],[Ledger 14]])&gt;0,IF(TYPE(VLOOKUP(Table1[[#This Row],[Ledger 14]],$GZ:$GZ,1,0))=16,1,0),0)</f>
        <v>0</v>
      </c>
      <c r="FW937">
        <f>IF(LEN(Table1[[#This Row],[Ledger 15]])&gt;0,IF(TYPE(VLOOKUP(Table1[[#This Row],[Ledger 15]],$GZ:$GZ,1,0))=16,1,0),0)</f>
        <v>0</v>
      </c>
    </row>
    <row r="938" spans="4:179" ht="33" customHeight="1" x14ac:dyDescent="0.45">
      <c r="D938" s="8">
        <f t="shared" si="23"/>
        <v>933</v>
      </c>
      <c r="E938" s="32"/>
      <c r="F938" s="34"/>
      <c r="G938" s="34"/>
      <c r="H938" s="34"/>
      <c r="I938" s="34"/>
      <c r="J938" s="38"/>
      <c r="K938" s="33"/>
      <c r="L938" s="36"/>
      <c r="M938" s="35"/>
      <c r="N938" s="34"/>
      <c r="O938" s="41"/>
      <c r="P938" s="35"/>
      <c r="Q938" s="34"/>
      <c r="R938" s="37"/>
      <c r="S938" s="35"/>
      <c r="T938" s="34"/>
      <c r="U938" s="37"/>
      <c r="V938" s="35"/>
      <c r="W938" s="34"/>
      <c r="X938" s="37"/>
      <c r="Y938" s="35"/>
      <c r="Z938" s="34"/>
      <c r="AA938" s="37"/>
      <c r="AB938" s="35"/>
      <c r="AC938" s="34"/>
      <c r="AD938" s="37"/>
      <c r="AE938" s="35"/>
      <c r="AF938" s="34"/>
      <c r="AG938" s="37"/>
      <c r="AH938" s="35"/>
      <c r="AI938" s="34"/>
      <c r="AJ938" s="37"/>
      <c r="AK938" s="35"/>
      <c r="AL938" s="34"/>
      <c r="AM938" s="37"/>
      <c r="AN938" s="35"/>
      <c r="AO938" s="34"/>
      <c r="AP938" s="37"/>
      <c r="AQ938" s="35"/>
      <c r="AR938" s="34"/>
      <c r="AS938" s="37"/>
      <c r="AT938" s="35"/>
      <c r="AU938" s="34"/>
      <c r="AV938" s="37"/>
      <c r="AW938" s="35"/>
      <c r="AX938" s="34"/>
      <c r="AY938" s="37"/>
      <c r="AZ938" s="35"/>
      <c r="BA938" s="34"/>
      <c r="BB938" s="37"/>
      <c r="BC93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8" s="7"/>
      <c r="BF938" t="str">
        <f>IF(Table1[[#This Row],[Date]]="","","&amp;lt;VOUCHER REMOTEID="&amp;""""&amp;$A$11&amp;$A$13&amp;ROW()&amp;""""&amp;" VCHTYPE="""&amp;F938&amp;""" ACTION="""&amp;"Create"&amp;"""&amp;gt;")</f>
        <v/>
      </c>
      <c r="BG938" t="str">
        <f>IF(Table1[[#This Row],[Date]]="","",TEXT(Table1[[#This Row],[Date]],"yyyymmdd"))</f>
        <v/>
      </c>
      <c r="BH938" t="str">
        <f>Table1[[#This Row],[Date2]]</f>
        <v/>
      </c>
      <c r="BI938" t="str">
        <f>IF(Table1[[#This Row],[Date]]="","",Table1[[#This Row],[Voucher Type]])</f>
        <v/>
      </c>
      <c r="BJ938" t="str">
        <f>IF(Table1[[#This Row],[Ref No / Invoice No]]="","",Table1[[#This Row],[Ref No / Invoice No]])</f>
        <v/>
      </c>
      <c r="BK938" t="str">
        <f>IF(Table1[[#This Row],[Voucher No]]="","",Table1[[#This Row],[Voucher No]])</f>
        <v/>
      </c>
      <c r="BL938" t="str">
        <f>IF(Table1[[#This Row],[Date]]="","",Table1[[#This Row],[Narration]])</f>
        <v/>
      </c>
      <c r="BM938" t="str">
        <f>IF(Table1[[#This Row],[Date]]="","",$A$11&amp;$A$13&amp;ROW())</f>
        <v/>
      </c>
      <c r="BN938" t="str">
        <f>IF(Table1[[#This Row],[Date]]="","",$A$13)</f>
        <v/>
      </c>
      <c r="BP938" t="str">
        <f>IF(Table1[[#This Row],[Ledger 1]]="","","No")</f>
        <v/>
      </c>
      <c r="BQ938" t="str">
        <f>IF(Table1[[#This Row],[Date]]="","",IF(Table1[[#This Row],[Effect 1]]="Dr.","Yes","No"))</f>
        <v/>
      </c>
      <c r="BR938" t="str">
        <f>IF(Table1[[#This Row],[Date]]="","",Table1[[#This Row],[Ledger 1]])</f>
        <v/>
      </c>
      <c r="BS938" t="str">
        <f>IF(Table1[[#This Row],[Date]]="","",IF(Table1[[#This Row],[Effect 1]]="Dr.",-Table1[[#This Row],[Amount 1]],Table1[[#This Row],[Amount 1]]))</f>
        <v/>
      </c>
      <c r="BV938" t="str">
        <f>IF(Table1[[#This Row],[Ledger 2]]="","","No")</f>
        <v/>
      </c>
      <c r="BW938" t="str">
        <f>IF(Table1[[#This Row],[Date]]="","",IF(Table1[[#This Row],[Effect 2]]="Dr.","Yes","No"))</f>
        <v/>
      </c>
      <c r="BX938" t="str">
        <f>IF(Table1[[#This Row],[Date]]="","",Table1[[#This Row],[Ledger 2]])</f>
        <v/>
      </c>
      <c r="BY938" t="str">
        <f>IF(Table1[[#This Row],[Date]]="","",IF(Table1[[#This Row],[Effect 2]]="Dr.",-Table1[[#This Row],[Amount 2]],Table1[[#This Row],[Amount 2]]))</f>
        <v/>
      </c>
      <c r="CB938" t="str">
        <f>IF(Table1[[#This Row],[Ledger 3]]="","","No")</f>
        <v/>
      </c>
      <c r="CC938" t="str">
        <f>IF(Table1[[#This Row],[Ledger 3]]="","",IF(Table1[[#This Row],[Effect 3]]="Dr.","Yes","No"))</f>
        <v/>
      </c>
      <c r="CD938" t="str">
        <f>IF(Table1[[#This Row],[Ledger 3]]="","",Table1[[#This Row],[Ledger 3]])</f>
        <v/>
      </c>
      <c r="CE938" t="str">
        <f>IF(Table1[[#This Row],[Ledger 3]]="","",IF(Table1[[#This Row],[Effect 3]]="Dr.",-Table1[[#This Row],[Amount 3]],Table1[[#This Row],[Amount 3]]))</f>
        <v/>
      </c>
      <c r="CH938" t="str">
        <f>IF(Table1[[#This Row],[Ledger 4]]="","","No")</f>
        <v/>
      </c>
      <c r="CI938" t="str">
        <f>IF(Table1[[#This Row],[Ledger 4]]="","",IF(Table1[[#This Row],[Effect 4]]="Dr.","Yes","No"))</f>
        <v/>
      </c>
      <c r="CJ938" t="str">
        <f>IF(Table1[[#This Row],[Ledger 4]]="","",Table1[[#This Row],[Ledger 4]])</f>
        <v/>
      </c>
      <c r="CK938" t="str">
        <f>IF(Table1[[#This Row],[Ledger 4]]="","",IF(Table1[[#This Row],[Effect 4]]="Dr.",-Table1[[#This Row],[Amount 4]],Table1[[#This Row],[Amount 4]]))</f>
        <v/>
      </c>
      <c r="CN938" t="str">
        <f>IF(Table1[[#This Row],[Ledger 5]]="","","No")</f>
        <v/>
      </c>
      <c r="CO938" t="str">
        <f>IF(Table1[[#This Row],[Ledger 5]]="","",IF(Table1[[#This Row],[Effect 5]]="Dr.","Yes","No"))</f>
        <v/>
      </c>
      <c r="CP938" t="str">
        <f>IF(Table1[[#This Row],[Ledger 5]]="","",Table1[[#This Row],[Ledger 5]])</f>
        <v/>
      </c>
      <c r="CQ938" t="str">
        <f>IF(Table1[[#This Row],[Ledger 5]]="","",IF(Table1[[#This Row],[Effect 5]]="Dr.",-Table1[[#This Row],[Amount 5]],Table1[[#This Row],[Amount 5]]))</f>
        <v/>
      </c>
      <c r="CT938" t="str">
        <f>IF(Table1[[#This Row],[Ledger 6]]="","","No")</f>
        <v/>
      </c>
      <c r="CU938" t="str">
        <f>IF(Table1[[#This Row],[Ledger 6]]="","",IF(Table1[[#This Row],[Effect 6]]="Dr.","Yes","No"))</f>
        <v/>
      </c>
      <c r="CV938" t="str">
        <f>IF(Table1[[#This Row],[Ledger 6]]="","",Table1[[#This Row],[Ledger 6]])</f>
        <v/>
      </c>
      <c r="CW938" t="str">
        <f>IF(Table1[[#This Row],[Ledger 6]]="","",IF(Table1[[#This Row],[Effect 6]]="Dr.",-Table1[[#This Row],[Amount 6]],Table1[[#This Row],[Amount 6]]))</f>
        <v/>
      </c>
      <c r="CZ938" t="str">
        <f>IF(Table1[[#This Row],[Ledger 7]]="","","No")</f>
        <v/>
      </c>
      <c r="DA938" t="str">
        <f>IF(Table1[[#This Row],[Ledger 7]]="","",IF(Table1[[#This Row],[Effect 7]]="Dr.","Yes","No"))</f>
        <v/>
      </c>
      <c r="DB938" t="str">
        <f>IF(Table1[[#This Row],[Ledger 7]]="","",Table1[[#This Row],[Ledger 7]])</f>
        <v/>
      </c>
      <c r="DC938" t="str">
        <f>IF(Table1[[#This Row],[Ledger 7]]="","",IF(Table1[[#This Row],[Effect 7]]="Dr.",-Table1[[#This Row],[Amount 7]],Table1[[#This Row],[Amount 7]]))</f>
        <v/>
      </c>
      <c r="DF938" t="str">
        <f>IF(Table1[[#This Row],[Ledger 8]]="","","No")</f>
        <v/>
      </c>
      <c r="DG938" t="str">
        <f>IF(Table1[[#This Row],[Ledger 8]]="","",IF(Table1[[#This Row],[Effect 8]]="Dr.","Yes","No"))</f>
        <v/>
      </c>
      <c r="DH938" t="str">
        <f>IF(Table1[[#This Row],[Ledger 8]]="","",Table1[[#This Row],[Ledger 8]])</f>
        <v/>
      </c>
      <c r="DI938" t="str">
        <f>IF(Table1[[#This Row],[Ledger 8]]="","",IF(Table1[[#This Row],[Effect 8]]="Dr.",-Table1[[#This Row],[Amount 8]],Table1[[#This Row],[Amount 8]]))</f>
        <v/>
      </c>
      <c r="DL938" t="str">
        <f>IF(Table1[[#This Row],[Ledger 9]]="","","No")</f>
        <v/>
      </c>
      <c r="DM938" t="str">
        <f>IF(Table1[[#This Row],[Ledger 9]]="","",IF(Table1[[#This Row],[Effect 9]]="Dr.","Yes","No"))</f>
        <v/>
      </c>
      <c r="DN938" t="str">
        <f>IF(Table1[[#This Row],[Ledger 9]]="","",Table1[[#This Row],[Ledger 9]])</f>
        <v/>
      </c>
      <c r="DO938" t="str">
        <f>IF(Table1[[#This Row],[Ledger 9]]="","",IF(Table1[[#This Row],[Effect 9]]="Dr.",-Table1[[#This Row],[Amount 9]],Table1[[#This Row],[Amount 9]]))</f>
        <v/>
      </c>
      <c r="DR938" t="str">
        <f>IF(Table1[[#This Row],[Ledger 10]]="","","No")</f>
        <v/>
      </c>
      <c r="DS938" t="str">
        <f>IF(Table1[[#This Row],[Ledger 10]]="","",IF(Table1[[#This Row],[Effect 10]]="Dr.","Yes","No"))</f>
        <v/>
      </c>
      <c r="DT938" t="str">
        <f>IF(Table1[[#This Row],[Ledger 10]]="","",Table1[[#This Row],[Ledger 10]])</f>
        <v/>
      </c>
      <c r="DU938" t="str">
        <f>IF(Table1[[#This Row],[Ledger 10]]="","",IF(Table1[[#This Row],[Effect 10]]="Dr.",-Table1[[#This Row],[Amount 10]],Table1[[#This Row],[Amount 10]]))</f>
        <v/>
      </c>
      <c r="DX938" t="str">
        <f>IF(Table1[[#This Row],[Ledger 11]]="","","No")</f>
        <v/>
      </c>
      <c r="DY938" t="str">
        <f>IF(Table1[[#This Row],[Ledger 11]]="","",IF(Table1[[#This Row],[Effect 11]]="Dr.","Yes","No"))</f>
        <v/>
      </c>
      <c r="DZ938" t="str">
        <f>IF(Table1[[#This Row],[Ledger 11]]="","",Table1[[#This Row],[Ledger 11]])</f>
        <v/>
      </c>
      <c r="EA938" t="str">
        <f>IF(Table1[[#This Row],[Ledger 11]]="","",IF(Table1[[#This Row],[Effect 11]]="Dr.",-Table1[[#This Row],[Amount 11]],Table1[[#This Row],[Amount 11]]))</f>
        <v/>
      </c>
      <c r="ED938" t="str">
        <f>IF(Table1[[#This Row],[Ledger 12]]="","","No")</f>
        <v/>
      </c>
      <c r="EE938" t="str">
        <f>IF(Table1[[#This Row],[Ledger 12]]="","",IF(Table1[[#This Row],[Effect 12]]="Dr.","Yes","No"))</f>
        <v/>
      </c>
      <c r="EF938" t="str">
        <f>IF(Table1[[#This Row],[Ledger 12]]="","",Table1[[#This Row],[Ledger 12]])</f>
        <v/>
      </c>
      <c r="EG938" t="str">
        <f>IF(Table1[[#This Row],[Ledger 12]]="","",IF(Table1[[#This Row],[Effect 12]]="Dr.",-Table1[[#This Row],[Amount 12]],Table1[[#This Row],[Amount 12]]))</f>
        <v/>
      </c>
      <c r="EJ938" t="str">
        <f>IF(Table1[[#This Row],[Ledger 13]]="","","No")</f>
        <v/>
      </c>
      <c r="EK938" t="str">
        <f>IF(Table1[[#This Row],[Ledger 13]]="","",IF(Table1[[#This Row],[Effect 13]]="Dr.","Yes","No"))</f>
        <v/>
      </c>
      <c r="EL938" t="str">
        <f>IF(Table1[[#This Row],[Ledger 13]]="","",Table1[[#This Row],[Ledger 13]])</f>
        <v/>
      </c>
      <c r="EM938" t="str">
        <f>IF(Table1[[#This Row],[Ledger 13]]="","",IF(Table1[[#This Row],[Effect 13]]="Dr.",-Table1[[#This Row],[Amount 13]],Table1[[#This Row],[Amount 13]]))</f>
        <v/>
      </c>
      <c r="EP938" t="str">
        <f>IF(Table1[[#This Row],[Ledger 14]]="","","No")</f>
        <v/>
      </c>
      <c r="EQ938" t="str">
        <f>IF(Table1[[#This Row],[Ledger 14]]="","",IF(Table1[[#This Row],[Effect 14]]="Dr.","Yes","No"))</f>
        <v/>
      </c>
      <c r="ER938" t="str">
        <f>IF(Table1[[#This Row],[Ledger 14]]="","",Table1[[#This Row],[Ledger 14]])</f>
        <v/>
      </c>
      <c r="ES938" t="str">
        <f>IF(Table1[[#This Row],[Ledger 14]]="","",IF(Table1[[#This Row],[Effect 14]]="Dr.",-Table1[[#This Row],[Amount 14]],Table1[[#This Row],[Amount 14]]))</f>
        <v/>
      </c>
      <c r="EV938" t="str">
        <f>IF(Table1[[#This Row],[Ledger 15]]="","","No")</f>
        <v/>
      </c>
      <c r="EW938" t="str">
        <f>IF(Table1[[#This Row],[Ledger 15]]="","",IF(Table1[[#This Row],[Effect 15]]="Dr.","Yes","No"))</f>
        <v/>
      </c>
      <c r="EX938" t="str">
        <f>IF(Table1[[#This Row],[Ledger 15]]="","",Table1[[#This Row],[Ledger 15]])</f>
        <v/>
      </c>
      <c r="EY938" t="str">
        <f>IF(Table1[[#This Row],[Ledger 15]]="","",IF(Table1[[#This Row],[Effect 15]]="Dr.",-Table1[[#This Row],[Amount 15]],Table1[[#This Row],[Amount 15]]))</f>
        <v/>
      </c>
      <c r="FD93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8">
        <f>IF(Table1[[#This Row],[Date]]="",0,IF(AND(Table1[[#This Row],[Date]]&gt;=$FE$2,Table1[[#This Row],[Date]]&lt;=$FE$3),0,1))</f>
        <v>0</v>
      </c>
      <c r="FF938">
        <f>IF(Table1[[#This Row],[Date]]="",0,IF(TYPE(VLOOKUP(Table1[[#This Row],[Voucher Type]],Table1[[#All],[Voucher Type Master]],1,FALSE))=16,1,0))</f>
        <v>0</v>
      </c>
      <c r="FG938">
        <f>IF(TYPE(IF(Table1[[#This Row],[Date]]="",0,IF(VLOOKUP(Table1[[#This Row],[Voucher Type]],$FY$5:$FZ$13,2,0)=Table1[[#This Row],[Effect 1]],0,1)))=16,1,0)</f>
        <v>0</v>
      </c>
      <c r="FH93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8">
        <f>IF(LEN(Table1[[#This Row],[Ledger 1]])&gt;0,IF(TYPE(VLOOKUP(Table1[[#This Row],[Ledger 1]],GZ:GZ,1,0))=16,1,0),0)</f>
        <v>0</v>
      </c>
      <c r="FJ938">
        <f>IF(LEN(Table1[[#This Row],[Ledger 2]])&gt;0,IF(TYPE(VLOOKUP(Table1[[#This Row],[Ledger 2]],GZ:GZ,1,0))=16,1,0),0)</f>
        <v>0</v>
      </c>
      <c r="FK938">
        <f>IF(LEN(Table1[[#This Row],[Ledger 3]])&gt;0,IF(TYPE(VLOOKUP(Table1[[#This Row],[Ledger 3]],GZ:GZ,1,0))=16,1,0),0)</f>
        <v>0</v>
      </c>
      <c r="FL938">
        <f>IF(LEN(Table1[[#This Row],[Ledger 4]])&gt;0,IF(TYPE(VLOOKUP(Table1[[#This Row],[Ledger 4]],GZ:GZ,1,0))=16,1,0),0)</f>
        <v>0</v>
      </c>
      <c r="FM938">
        <f>IF(LEN(Table1[[#This Row],[Ledger 5]])&gt;0,IF(TYPE(VLOOKUP(Table1[[#This Row],[Ledger 5]],GZ:GZ,1,0))=16,1,0),0)</f>
        <v>0</v>
      </c>
      <c r="FN938">
        <f>IF(LEN(Table1[[#This Row],[Ledger 6]])&gt;0,IF(TYPE(VLOOKUP(Table1[[#This Row],[Ledger 6]],$GZ:$GZ,1,0))=16,1,0),0)</f>
        <v>0</v>
      </c>
      <c r="FO938">
        <f>IF(LEN(Table1[[#This Row],[Ledger 7]])&gt;0,IF(TYPE(VLOOKUP(Table1[[#This Row],[Ledger 7]],$GZ:$GZ,1,0))=16,1,0),0)</f>
        <v>0</v>
      </c>
      <c r="FP938">
        <f>IF(LEN(Table1[[#This Row],[Ledger 8]])&gt;0,IF(TYPE(VLOOKUP(Table1[[#This Row],[Ledger 8]],$GZ:$GZ,1,0))=16,1,0),0)</f>
        <v>0</v>
      </c>
      <c r="FQ938">
        <f>IF(LEN(Table1[[#This Row],[Ledger 9]])&gt;0,IF(TYPE(VLOOKUP(Table1[[#This Row],[Ledger 9]],$GZ:$GZ,1,0))=16,1,0),0)</f>
        <v>0</v>
      </c>
      <c r="FR938">
        <f>IF(LEN(Table1[[#This Row],[Ledger 10]])&gt;0,IF(TYPE(VLOOKUP(Table1[[#This Row],[Ledger 10]],$GZ:$GZ,1,0))=16,1,0),0)</f>
        <v>0</v>
      </c>
      <c r="FS938">
        <f>IF(LEN(Table1[[#This Row],[Ledger 11]])&gt;0,IF(TYPE(VLOOKUP(Table1[[#This Row],[Ledger 11]],$GZ:$GZ,1,0))=16,1,0),0)</f>
        <v>0</v>
      </c>
      <c r="FT938">
        <f>IF(LEN(Table1[[#This Row],[Ledger 12]])&gt;0,IF(TYPE(VLOOKUP(Table1[[#This Row],[Ledger 12]],$GZ:$GZ,1,0))=16,1,0),0)</f>
        <v>0</v>
      </c>
      <c r="FU938">
        <f>IF(LEN(Table1[[#This Row],[Ledger 13]])&gt;0,IF(TYPE(VLOOKUP(Table1[[#This Row],[Ledger 13]],$GZ:$GZ,1,0))=16,1,0),0)</f>
        <v>0</v>
      </c>
      <c r="FV938">
        <f>IF(LEN(Table1[[#This Row],[Ledger 14]])&gt;0,IF(TYPE(VLOOKUP(Table1[[#This Row],[Ledger 14]],$GZ:$GZ,1,0))=16,1,0),0)</f>
        <v>0</v>
      </c>
      <c r="FW938">
        <f>IF(LEN(Table1[[#This Row],[Ledger 15]])&gt;0,IF(TYPE(VLOOKUP(Table1[[#This Row],[Ledger 15]],$GZ:$GZ,1,0))=16,1,0),0)</f>
        <v>0</v>
      </c>
    </row>
    <row r="939" spans="4:179" ht="33" customHeight="1" x14ac:dyDescent="0.45">
      <c r="D939" s="8">
        <f t="shared" si="23"/>
        <v>934</v>
      </c>
      <c r="E939" s="32"/>
      <c r="F939" s="34"/>
      <c r="G939" s="34"/>
      <c r="H939" s="34"/>
      <c r="I939" s="34"/>
      <c r="J939" s="38"/>
      <c r="K939" s="33"/>
      <c r="L939" s="36"/>
      <c r="M939" s="35"/>
      <c r="N939" s="34"/>
      <c r="O939" s="41"/>
      <c r="P939" s="35"/>
      <c r="Q939" s="34"/>
      <c r="R939" s="37"/>
      <c r="S939" s="35"/>
      <c r="T939" s="34"/>
      <c r="U939" s="37"/>
      <c r="V939" s="35"/>
      <c r="W939" s="34"/>
      <c r="X939" s="37"/>
      <c r="Y939" s="35"/>
      <c r="Z939" s="34"/>
      <c r="AA939" s="37"/>
      <c r="AB939" s="35"/>
      <c r="AC939" s="34"/>
      <c r="AD939" s="37"/>
      <c r="AE939" s="35"/>
      <c r="AF939" s="34"/>
      <c r="AG939" s="37"/>
      <c r="AH939" s="35"/>
      <c r="AI939" s="34"/>
      <c r="AJ939" s="37"/>
      <c r="AK939" s="35"/>
      <c r="AL939" s="34"/>
      <c r="AM939" s="37"/>
      <c r="AN939" s="35"/>
      <c r="AO939" s="34"/>
      <c r="AP939" s="37"/>
      <c r="AQ939" s="35"/>
      <c r="AR939" s="34"/>
      <c r="AS939" s="37"/>
      <c r="AT939" s="35"/>
      <c r="AU939" s="34"/>
      <c r="AV939" s="37"/>
      <c r="AW939" s="35"/>
      <c r="AX939" s="34"/>
      <c r="AY939" s="37"/>
      <c r="AZ939" s="35"/>
      <c r="BA939" s="34"/>
      <c r="BB939" s="37"/>
      <c r="BC93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39" s="7"/>
      <c r="BF939" t="str">
        <f>IF(Table1[[#This Row],[Date]]="","","&amp;lt;VOUCHER REMOTEID="&amp;""""&amp;$A$11&amp;$A$13&amp;ROW()&amp;""""&amp;" VCHTYPE="""&amp;F939&amp;""" ACTION="""&amp;"Create"&amp;"""&amp;gt;")</f>
        <v/>
      </c>
      <c r="BG939" t="str">
        <f>IF(Table1[[#This Row],[Date]]="","",TEXT(Table1[[#This Row],[Date]],"yyyymmdd"))</f>
        <v/>
      </c>
      <c r="BH939" t="str">
        <f>Table1[[#This Row],[Date2]]</f>
        <v/>
      </c>
      <c r="BI939" t="str">
        <f>IF(Table1[[#This Row],[Date]]="","",Table1[[#This Row],[Voucher Type]])</f>
        <v/>
      </c>
      <c r="BJ939" t="str">
        <f>IF(Table1[[#This Row],[Ref No / Invoice No]]="","",Table1[[#This Row],[Ref No / Invoice No]])</f>
        <v/>
      </c>
      <c r="BK939" t="str">
        <f>IF(Table1[[#This Row],[Voucher No]]="","",Table1[[#This Row],[Voucher No]])</f>
        <v/>
      </c>
      <c r="BL939" t="str">
        <f>IF(Table1[[#This Row],[Date]]="","",Table1[[#This Row],[Narration]])</f>
        <v/>
      </c>
      <c r="BM939" t="str">
        <f>IF(Table1[[#This Row],[Date]]="","",$A$11&amp;$A$13&amp;ROW())</f>
        <v/>
      </c>
      <c r="BN939" t="str">
        <f>IF(Table1[[#This Row],[Date]]="","",$A$13)</f>
        <v/>
      </c>
      <c r="BP939" t="str">
        <f>IF(Table1[[#This Row],[Ledger 1]]="","","No")</f>
        <v/>
      </c>
      <c r="BQ939" t="str">
        <f>IF(Table1[[#This Row],[Date]]="","",IF(Table1[[#This Row],[Effect 1]]="Dr.","Yes","No"))</f>
        <v/>
      </c>
      <c r="BR939" t="str">
        <f>IF(Table1[[#This Row],[Date]]="","",Table1[[#This Row],[Ledger 1]])</f>
        <v/>
      </c>
      <c r="BS939" t="str">
        <f>IF(Table1[[#This Row],[Date]]="","",IF(Table1[[#This Row],[Effect 1]]="Dr.",-Table1[[#This Row],[Amount 1]],Table1[[#This Row],[Amount 1]]))</f>
        <v/>
      </c>
      <c r="BV939" t="str">
        <f>IF(Table1[[#This Row],[Ledger 2]]="","","No")</f>
        <v/>
      </c>
      <c r="BW939" t="str">
        <f>IF(Table1[[#This Row],[Date]]="","",IF(Table1[[#This Row],[Effect 2]]="Dr.","Yes","No"))</f>
        <v/>
      </c>
      <c r="BX939" t="str">
        <f>IF(Table1[[#This Row],[Date]]="","",Table1[[#This Row],[Ledger 2]])</f>
        <v/>
      </c>
      <c r="BY939" t="str">
        <f>IF(Table1[[#This Row],[Date]]="","",IF(Table1[[#This Row],[Effect 2]]="Dr.",-Table1[[#This Row],[Amount 2]],Table1[[#This Row],[Amount 2]]))</f>
        <v/>
      </c>
      <c r="CB939" t="str">
        <f>IF(Table1[[#This Row],[Ledger 3]]="","","No")</f>
        <v/>
      </c>
      <c r="CC939" t="str">
        <f>IF(Table1[[#This Row],[Ledger 3]]="","",IF(Table1[[#This Row],[Effect 3]]="Dr.","Yes","No"))</f>
        <v/>
      </c>
      <c r="CD939" t="str">
        <f>IF(Table1[[#This Row],[Ledger 3]]="","",Table1[[#This Row],[Ledger 3]])</f>
        <v/>
      </c>
      <c r="CE939" t="str">
        <f>IF(Table1[[#This Row],[Ledger 3]]="","",IF(Table1[[#This Row],[Effect 3]]="Dr.",-Table1[[#This Row],[Amount 3]],Table1[[#This Row],[Amount 3]]))</f>
        <v/>
      </c>
      <c r="CH939" t="str">
        <f>IF(Table1[[#This Row],[Ledger 4]]="","","No")</f>
        <v/>
      </c>
      <c r="CI939" t="str">
        <f>IF(Table1[[#This Row],[Ledger 4]]="","",IF(Table1[[#This Row],[Effect 4]]="Dr.","Yes","No"))</f>
        <v/>
      </c>
      <c r="CJ939" t="str">
        <f>IF(Table1[[#This Row],[Ledger 4]]="","",Table1[[#This Row],[Ledger 4]])</f>
        <v/>
      </c>
      <c r="CK939" t="str">
        <f>IF(Table1[[#This Row],[Ledger 4]]="","",IF(Table1[[#This Row],[Effect 4]]="Dr.",-Table1[[#This Row],[Amount 4]],Table1[[#This Row],[Amount 4]]))</f>
        <v/>
      </c>
      <c r="CN939" t="str">
        <f>IF(Table1[[#This Row],[Ledger 5]]="","","No")</f>
        <v/>
      </c>
      <c r="CO939" t="str">
        <f>IF(Table1[[#This Row],[Ledger 5]]="","",IF(Table1[[#This Row],[Effect 5]]="Dr.","Yes","No"))</f>
        <v/>
      </c>
      <c r="CP939" t="str">
        <f>IF(Table1[[#This Row],[Ledger 5]]="","",Table1[[#This Row],[Ledger 5]])</f>
        <v/>
      </c>
      <c r="CQ939" t="str">
        <f>IF(Table1[[#This Row],[Ledger 5]]="","",IF(Table1[[#This Row],[Effect 5]]="Dr.",-Table1[[#This Row],[Amount 5]],Table1[[#This Row],[Amount 5]]))</f>
        <v/>
      </c>
      <c r="CT939" t="str">
        <f>IF(Table1[[#This Row],[Ledger 6]]="","","No")</f>
        <v/>
      </c>
      <c r="CU939" t="str">
        <f>IF(Table1[[#This Row],[Ledger 6]]="","",IF(Table1[[#This Row],[Effect 6]]="Dr.","Yes","No"))</f>
        <v/>
      </c>
      <c r="CV939" t="str">
        <f>IF(Table1[[#This Row],[Ledger 6]]="","",Table1[[#This Row],[Ledger 6]])</f>
        <v/>
      </c>
      <c r="CW939" t="str">
        <f>IF(Table1[[#This Row],[Ledger 6]]="","",IF(Table1[[#This Row],[Effect 6]]="Dr.",-Table1[[#This Row],[Amount 6]],Table1[[#This Row],[Amount 6]]))</f>
        <v/>
      </c>
      <c r="CZ939" t="str">
        <f>IF(Table1[[#This Row],[Ledger 7]]="","","No")</f>
        <v/>
      </c>
      <c r="DA939" t="str">
        <f>IF(Table1[[#This Row],[Ledger 7]]="","",IF(Table1[[#This Row],[Effect 7]]="Dr.","Yes","No"))</f>
        <v/>
      </c>
      <c r="DB939" t="str">
        <f>IF(Table1[[#This Row],[Ledger 7]]="","",Table1[[#This Row],[Ledger 7]])</f>
        <v/>
      </c>
      <c r="DC939" t="str">
        <f>IF(Table1[[#This Row],[Ledger 7]]="","",IF(Table1[[#This Row],[Effect 7]]="Dr.",-Table1[[#This Row],[Amount 7]],Table1[[#This Row],[Amount 7]]))</f>
        <v/>
      </c>
      <c r="DF939" t="str">
        <f>IF(Table1[[#This Row],[Ledger 8]]="","","No")</f>
        <v/>
      </c>
      <c r="DG939" t="str">
        <f>IF(Table1[[#This Row],[Ledger 8]]="","",IF(Table1[[#This Row],[Effect 8]]="Dr.","Yes","No"))</f>
        <v/>
      </c>
      <c r="DH939" t="str">
        <f>IF(Table1[[#This Row],[Ledger 8]]="","",Table1[[#This Row],[Ledger 8]])</f>
        <v/>
      </c>
      <c r="DI939" t="str">
        <f>IF(Table1[[#This Row],[Ledger 8]]="","",IF(Table1[[#This Row],[Effect 8]]="Dr.",-Table1[[#This Row],[Amount 8]],Table1[[#This Row],[Amount 8]]))</f>
        <v/>
      </c>
      <c r="DL939" t="str">
        <f>IF(Table1[[#This Row],[Ledger 9]]="","","No")</f>
        <v/>
      </c>
      <c r="DM939" t="str">
        <f>IF(Table1[[#This Row],[Ledger 9]]="","",IF(Table1[[#This Row],[Effect 9]]="Dr.","Yes","No"))</f>
        <v/>
      </c>
      <c r="DN939" t="str">
        <f>IF(Table1[[#This Row],[Ledger 9]]="","",Table1[[#This Row],[Ledger 9]])</f>
        <v/>
      </c>
      <c r="DO939" t="str">
        <f>IF(Table1[[#This Row],[Ledger 9]]="","",IF(Table1[[#This Row],[Effect 9]]="Dr.",-Table1[[#This Row],[Amount 9]],Table1[[#This Row],[Amount 9]]))</f>
        <v/>
      </c>
      <c r="DR939" t="str">
        <f>IF(Table1[[#This Row],[Ledger 10]]="","","No")</f>
        <v/>
      </c>
      <c r="DS939" t="str">
        <f>IF(Table1[[#This Row],[Ledger 10]]="","",IF(Table1[[#This Row],[Effect 10]]="Dr.","Yes","No"))</f>
        <v/>
      </c>
      <c r="DT939" t="str">
        <f>IF(Table1[[#This Row],[Ledger 10]]="","",Table1[[#This Row],[Ledger 10]])</f>
        <v/>
      </c>
      <c r="DU939" t="str">
        <f>IF(Table1[[#This Row],[Ledger 10]]="","",IF(Table1[[#This Row],[Effect 10]]="Dr.",-Table1[[#This Row],[Amount 10]],Table1[[#This Row],[Amount 10]]))</f>
        <v/>
      </c>
      <c r="DX939" t="str">
        <f>IF(Table1[[#This Row],[Ledger 11]]="","","No")</f>
        <v/>
      </c>
      <c r="DY939" t="str">
        <f>IF(Table1[[#This Row],[Ledger 11]]="","",IF(Table1[[#This Row],[Effect 11]]="Dr.","Yes","No"))</f>
        <v/>
      </c>
      <c r="DZ939" t="str">
        <f>IF(Table1[[#This Row],[Ledger 11]]="","",Table1[[#This Row],[Ledger 11]])</f>
        <v/>
      </c>
      <c r="EA939" t="str">
        <f>IF(Table1[[#This Row],[Ledger 11]]="","",IF(Table1[[#This Row],[Effect 11]]="Dr.",-Table1[[#This Row],[Amount 11]],Table1[[#This Row],[Amount 11]]))</f>
        <v/>
      </c>
      <c r="ED939" t="str">
        <f>IF(Table1[[#This Row],[Ledger 12]]="","","No")</f>
        <v/>
      </c>
      <c r="EE939" t="str">
        <f>IF(Table1[[#This Row],[Ledger 12]]="","",IF(Table1[[#This Row],[Effect 12]]="Dr.","Yes","No"))</f>
        <v/>
      </c>
      <c r="EF939" t="str">
        <f>IF(Table1[[#This Row],[Ledger 12]]="","",Table1[[#This Row],[Ledger 12]])</f>
        <v/>
      </c>
      <c r="EG939" t="str">
        <f>IF(Table1[[#This Row],[Ledger 12]]="","",IF(Table1[[#This Row],[Effect 12]]="Dr.",-Table1[[#This Row],[Amount 12]],Table1[[#This Row],[Amount 12]]))</f>
        <v/>
      </c>
      <c r="EJ939" t="str">
        <f>IF(Table1[[#This Row],[Ledger 13]]="","","No")</f>
        <v/>
      </c>
      <c r="EK939" t="str">
        <f>IF(Table1[[#This Row],[Ledger 13]]="","",IF(Table1[[#This Row],[Effect 13]]="Dr.","Yes","No"))</f>
        <v/>
      </c>
      <c r="EL939" t="str">
        <f>IF(Table1[[#This Row],[Ledger 13]]="","",Table1[[#This Row],[Ledger 13]])</f>
        <v/>
      </c>
      <c r="EM939" t="str">
        <f>IF(Table1[[#This Row],[Ledger 13]]="","",IF(Table1[[#This Row],[Effect 13]]="Dr.",-Table1[[#This Row],[Amount 13]],Table1[[#This Row],[Amount 13]]))</f>
        <v/>
      </c>
      <c r="EP939" t="str">
        <f>IF(Table1[[#This Row],[Ledger 14]]="","","No")</f>
        <v/>
      </c>
      <c r="EQ939" t="str">
        <f>IF(Table1[[#This Row],[Ledger 14]]="","",IF(Table1[[#This Row],[Effect 14]]="Dr.","Yes","No"))</f>
        <v/>
      </c>
      <c r="ER939" t="str">
        <f>IF(Table1[[#This Row],[Ledger 14]]="","",Table1[[#This Row],[Ledger 14]])</f>
        <v/>
      </c>
      <c r="ES939" t="str">
        <f>IF(Table1[[#This Row],[Ledger 14]]="","",IF(Table1[[#This Row],[Effect 14]]="Dr.",-Table1[[#This Row],[Amount 14]],Table1[[#This Row],[Amount 14]]))</f>
        <v/>
      </c>
      <c r="EV939" t="str">
        <f>IF(Table1[[#This Row],[Ledger 15]]="","","No")</f>
        <v/>
      </c>
      <c r="EW939" t="str">
        <f>IF(Table1[[#This Row],[Ledger 15]]="","",IF(Table1[[#This Row],[Effect 15]]="Dr.","Yes","No"))</f>
        <v/>
      </c>
      <c r="EX939" t="str">
        <f>IF(Table1[[#This Row],[Ledger 15]]="","",Table1[[#This Row],[Ledger 15]])</f>
        <v/>
      </c>
      <c r="EY939" t="str">
        <f>IF(Table1[[#This Row],[Ledger 15]]="","",IF(Table1[[#This Row],[Effect 15]]="Dr.",-Table1[[#This Row],[Amount 15]],Table1[[#This Row],[Amount 15]]))</f>
        <v/>
      </c>
      <c r="FD93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39">
        <f>IF(Table1[[#This Row],[Date]]="",0,IF(AND(Table1[[#This Row],[Date]]&gt;=$FE$2,Table1[[#This Row],[Date]]&lt;=$FE$3),0,1))</f>
        <v>0</v>
      </c>
      <c r="FF939">
        <f>IF(Table1[[#This Row],[Date]]="",0,IF(TYPE(VLOOKUP(Table1[[#This Row],[Voucher Type]],Table1[[#All],[Voucher Type Master]],1,FALSE))=16,1,0))</f>
        <v>0</v>
      </c>
      <c r="FG939">
        <f>IF(TYPE(IF(Table1[[#This Row],[Date]]="",0,IF(VLOOKUP(Table1[[#This Row],[Voucher Type]],$FY$5:$FZ$13,2,0)=Table1[[#This Row],[Effect 1]],0,1)))=16,1,0)</f>
        <v>0</v>
      </c>
      <c r="FH93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39">
        <f>IF(LEN(Table1[[#This Row],[Ledger 1]])&gt;0,IF(TYPE(VLOOKUP(Table1[[#This Row],[Ledger 1]],GZ:GZ,1,0))=16,1,0),0)</f>
        <v>0</v>
      </c>
      <c r="FJ939">
        <f>IF(LEN(Table1[[#This Row],[Ledger 2]])&gt;0,IF(TYPE(VLOOKUP(Table1[[#This Row],[Ledger 2]],GZ:GZ,1,0))=16,1,0),0)</f>
        <v>0</v>
      </c>
      <c r="FK939">
        <f>IF(LEN(Table1[[#This Row],[Ledger 3]])&gt;0,IF(TYPE(VLOOKUP(Table1[[#This Row],[Ledger 3]],GZ:GZ,1,0))=16,1,0),0)</f>
        <v>0</v>
      </c>
      <c r="FL939">
        <f>IF(LEN(Table1[[#This Row],[Ledger 4]])&gt;0,IF(TYPE(VLOOKUP(Table1[[#This Row],[Ledger 4]],GZ:GZ,1,0))=16,1,0),0)</f>
        <v>0</v>
      </c>
      <c r="FM939">
        <f>IF(LEN(Table1[[#This Row],[Ledger 5]])&gt;0,IF(TYPE(VLOOKUP(Table1[[#This Row],[Ledger 5]],GZ:GZ,1,0))=16,1,0),0)</f>
        <v>0</v>
      </c>
      <c r="FN939">
        <f>IF(LEN(Table1[[#This Row],[Ledger 6]])&gt;0,IF(TYPE(VLOOKUP(Table1[[#This Row],[Ledger 6]],$GZ:$GZ,1,0))=16,1,0),0)</f>
        <v>0</v>
      </c>
      <c r="FO939">
        <f>IF(LEN(Table1[[#This Row],[Ledger 7]])&gt;0,IF(TYPE(VLOOKUP(Table1[[#This Row],[Ledger 7]],$GZ:$GZ,1,0))=16,1,0),0)</f>
        <v>0</v>
      </c>
      <c r="FP939">
        <f>IF(LEN(Table1[[#This Row],[Ledger 8]])&gt;0,IF(TYPE(VLOOKUP(Table1[[#This Row],[Ledger 8]],$GZ:$GZ,1,0))=16,1,0),0)</f>
        <v>0</v>
      </c>
      <c r="FQ939">
        <f>IF(LEN(Table1[[#This Row],[Ledger 9]])&gt;0,IF(TYPE(VLOOKUP(Table1[[#This Row],[Ledger 9]],$GZ:$GZ,1,0))=16,1,0),0)</f>
        <v>0</v>
      </c>
      <c r="FR939">
        <f>IF(LEN(Table1[[#This Row],[Ledger 10]])&gt;0,IF(TYPE(VLOOKUP(Table1[[#This Row],[Ledger 10]],$GZ:$GZ,1,0))=16,1,0),0)</f>
        <v>0</v>
      </c>
      <c r="FS939">
        <f>IF(LEN(Table1[[#This Row],[Ledger 11]])&gt;0,IF(TYPE(VLOOKUP(Table1[[#This Row],[Ledger 11]],$GZ:$GZ,1,0))=16,1,0),0)</f>
        <v>0</v>
      </c>
      <c r="FT939">
        <f>IF(LEN(Table1[[#This Row],[Ledger 12]])&gt;0,IF(TYPE(VLOOKUP(Table1[[#This Row],[Ledger 12]],$GZ:$GZ,1,0))=16,1,0),0)</f>
        <v>0</v>
      </c>
      <c r="FU939">
        <f>IF(LEN(Table1[[#This Row],[Ledger 13]])&gt;0,IF(TYPE(VLOOKUP(Table1[[#This Row],[Ledger 13]],$GZ:$GZ,1,0))=16,1,0),0)</f>
        <v>0</v>
      </c>
      <c r="FV939">
        <f>IF(LEN(Table1[[#This Row],[Ledger 14]])&gt;0,IF(TYPE(VLOOKUP(Table1[[#This Row],[Ledger 14]],$GZ:$GZ,1,0))=16,1,0),0)</f>
        <v>0</v>
      </c>
      <c r="FW939">
        <f>IF(LEN(Table1[[#This Row],[Ledger 15]])&gt;0,IF(TYPE(VLOOKUP(Table1[[#This Row],[Ledger 15]],$GZ:$GZ,1,0))=16,1,0),0)</f>
        <v>0</v>
      </c>
    </row>
    <row r="940" spans="4:179" ht="33" customHeight="1" x14ac:dyDescent="0.45">
      <c r="D940" s="8">
        <f t="shared" si="23"/>
        <v>935</v>
      </c>
      <c r="E940" s="32"/>
      <c r="F940" s="34"/>
      <c r="G940" s="34"/>
      <c r="H940" s="34"/>
      <c r="I940" s="34"/>
      <c r="J940" s="38"/>
      <c r="K940" s="33"/>
      <c r="L940" s="36"/>
      <c r="M940" s="35"/>
      <c r="N940" s="34"/>
      <c r="O940" s="41"/>
      <c r="P940" s="35"/>
      <c r="Q940" s="34"/>
      <c r="R940" s="37"/>
      <c r="S940" s="35"/>
      <c r="T940" s="34"/>
      <c r="U940" s="37"/>
      <c r="V940" s="35"/>
      <c r="W940" s="34"/>
      <c r="X940" s="37"/>
      <c r="Y940" s="35"/>
      <c r="Z940" s="34"/>
      <c r="AA940" s="37"/>
      <c r="AB940" s="35"/>
      <c r="AC940" s="34"/>
      <c r="AD940" s="37"/>
      <c r="AE940" s="35"/>
      <c r="AF940" s="34"/>
      <c r="AG940" s="37"/>
      <c r="AH940" s="35"/>
      <c r="AI940" s="34"/>
      <c r="AJ940" s="37"/>
      <c r="AK940" s="35"/>
      <c r="AL940" s="34"/>
      <c r="AM940" s="37"/>
      <c r="AN940" s="35"/>
      <c r="AO940" s="34"/>
      <c r="AP940" s="37"/>
      <c r="AQ940" s="35"/>
      <c r="AR940" s="34"/>
      <c r="AS940" s="37"/>
      <c r="AT940" s="35"/>
      <c r="AU940" s="34"/>
      <c r="AV940" s="37"/>
      <c r="AW940" s="35"/>
      <c r="AX940" s="34"/>
      <c r="AY940" s="37"/>
      <c r="AZ940" s="35"/>
      <c r="BA940" s="34"/>
      <c r="BB940" s="37"/>
      <c r="BC94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0" s="7"/>
      <c r="BF940" t="str">
        <f>IF(Table1[[#This Row],[Date]]="","","&amp;lt;VOUCHER REMOTEID="&amp;""""&amp;$A$11&amp;$A$13&amp;ROW()&amp;""""&amp;" VCHTYPE="""&amp;F940&amp;""" ACTION="""&amp;"Create"&amp;"""&amp;gt;")</f>
        <v/>
      </c>
      <c r="BG940" t="str">
        <f>IF(Table1[[#This Row],[Date]]="","",TEXT(Table1[[#This Row],[Date]],"yyyymmdd"))</f>
        <v/>
      </c>
      <c r="BH940" t="str">
        <f>Table1[[#This Row],[Date2]]</f>
        <v/>
      </c>
      <c r="BI940" t="str">
        <f>IF(Table1[[#This Row],[Date]]="","",Table1[[#This Row],[Voucher Type]])</f>
        <v/>
      </c>
      <c r="BJ940" t="str">
        <f>IF(Table1[[#This Row],[Ref No / Invoice No]]="","",Table1[[#This Row],[Ref No / Invoice No]])</f>
        <v/>
      </c>
      <c r="BK940" t="str">
        <f>IF(Table1[[#This Row],[Voucher No]]="","",Table1[[#This Row],[Voucher No]])</f>
        <v/>
      </c>
      <c r="BL940" t="str">
        <f>IF(Table1[[#This Row],[Date]]="","",Table1[[#This Row],[Narration]])</f>
        <v/>
      </c>
      <c r="BM940" t="str">
        <f>IF(Table1[[#This Row],[Date]]="","",$A$11&amp;$A$13&amp;ROW())</f>
        <v/>
      </c>
      <c r="BN940" t="str">
        <f>IF(Table1[[#This Row],[Date]]="","",$A$13)</f>
        <v/>
      </c>
      <c r="BP940" t="str">
        <f>IF(Table1[[#This Row],[Ledger 1]]="","","No")</f>
        <v/>
      </c>
      <c r="BQ940" t="str">
        <f>IF(Table1[[#This Row],[Date]]="","",IF(Table1[[#This Row],[Effect 1]]="Dr.","Yes","No"))</f>
        <v/>
      </c>
      <c r="BR940" t="str">
        <f>IF(Table1[[#This Row],[Date]]="","",Table1[[#This Row],[Ledger 1]])</f>
        <v/>
      </c>
      <c r="BS940" t="str">
        <f>IF(Table1[[#This Row],[Date]]="","",IF(Table1[[#This Row],[Effect 1]]="Dr.",-Table1[[#This Row],[Amount 1]],Table1[[#This Row],[Amount 1]]))</f>
        <v/>
      </c>
      <c r="BV940" t="str">
        <f>IF(Table1[[#This Row],[Ledger 2]]="","","No")</f>
        <v/>
      </c>
      <c r="BW940" t="str">
        <f>IF(Table1[[#This Row],[Date]]="","",IF(Table1[[#This Row],[Effect 2]]="Dr.","Yes","No"))</f>
        <v/>
      </c>
      <c r="BX940" t="str">
        <f>IF(Table1[[#This Row],[Date]]="","",Table1[[#This Row],[Ledger 2]])</f>
        <v/>
      </c>
      <c r="BY940" t="str">
        <f>IF(Table1[[#This Row],[Date]]="","",IF(Table1[[#This Row],[Effect 2]]="Dr.",-Table1[[#This Row],[Amount 2]],Table1[[#This Row],[Amount 2]]))</f>
        <v/>
      </c>
      <c r="CB940" t="str">
        <f>IF(Table1[[#This Row],[Ledger 3]]="","","No")</f>
        <v/>
      </c>
      <c r="CC940" t="str">
        <f>IF(Table1[[#This Row],[Ledger 3]]="","",IF(Table1[[#This Row],[Effect 3]]="Dr.","Yes","No"))</f>
        <v/>
      </c>
      <c r="CD940" t="str">
        <f>IF(Table1[[#This Row],[Ledger 3]]="","",Table1[[#This Row],[Ledger 3]])</f>
        <v/>
      </c>
      <c r="CE940" t="str">
        <f>IF(Table1[[#This Row],[Ledger 3]]="","",IF(Table1[[#This Row],[Effect 3]]="Dr.",-Table1[[#This Row],[Amount 3]],Table1[[#This Row],[Amount 3]]))</f>
        <v/>
      </c>
      <c r="CH940" t="str">
        <f>IF(Table1[[#This Row],[Ledger 4]]="","","No")</f>
        <v/>
      </c>
      <c r="CI940" t="str">
        <f>IF(Table1[[#This Row],[Ledger 4]]="","",IF(Table1[[#This Row],[Effect 4]]="Dr.","Yes","No"))</f>
        <v/>
      </c>
      <c r="CJ940" t="str">
        <f>IF(Table1[[#This Row],[Ledger 4]]="","",Table1[[#This Row],[Ledger 4]])</f>
        <v/>
      </c>
      <c r="CK940" t="str">
        <f>IF(Table1[[#This Row],[Ledger 4]]="","",IF(Table1[[#This Row],[Effect 4]]="Dr.",-Table1[[#This Row],[Amount 4]],Table1[[#This Row],[Amount 4]]))</f>
        <v/>
      </c>
      <c r="CN940" t="str">
        <f>IF(Table1[[#This Row],[Ledger 5]]="","","No")</f>
        <v/>
      </c>
      <c r="CO940" t="str">
        <f>IF(Table1[[#This Row],[Ledger 5]]="","",IF(Table1[[#This Row],[Effect 5]]="Dr.","Yes","No"))</f>
        <v/>
      </c>
      <c r="CP940" t="str">
        <f>IF(Table1[[#This Row],[Ledger 5]]="","",Table1[[#This Row],[Ledger 5]])</f>
        <v/>
      </c>
      <c r="CQ940" t="str">
        <f>IF(Table1[[#This Row],[Ledger 5]]="","",IF(Table1[[#This Row],[Effect 5]]="Dr.",-Table1[[#This Row],[Amount 5]],Table1[[#This Row],[Amount 5]]))</f>
        <v/>
      </c>
      <c r="CT940" t="str">
        <f>IF(Table1[[#This Row],[Ledger 6]]="","","No")</f>
        <v/>
      </c>
      <c r="CU940" t="str">
        <f>IF(Table1[[#This Row],[Ledger 6]]="","",IF(Table1[[#This Row],[Effect 6]]="Dr.","Yes","No"))</f>
        <v/>
      </c>
      <c r="CV940" t="str">
        <f>IF(Table1[[#This Row],[Ledger 6]]="","",Table1[[#This Row],[Ledger 6]])</f>
        <v/>
      </c>
      <c r="CW940" t="str">
        <f>IF(Table1[[#This Row],[Ledger 6]]="","",IF(Table1[[#This Row],[Effect 6]]="Dr.",-Table1[[#This Row],[Amount 6]],Table1[[#This Row],[Amount 6]]))</f>
        <v/>
      </c>
      <c r="CZ940" t="str">
        <f>IF(Table1[[#This Row],[Ledger 7]]="","","No")</f>
        <v/>
      </c>
      <c r="DA940" t="str">
        <f>IF(Table1[[#This Row],[Ledger 7]]="","",IF(Table1[[#This Row],[Effect 7]]="Dr.","Yes","No"))</f>
        <v/>
      </c>
      <c r="DB940" t="str">
        <f>IF(Table1[[#This Row],[Ledger 7]]="","",Table1[[#This Row],[Ledger 7]])</f>
        <v/>
      </c>
      <c r="DC940" t="str">
        <f>IF(Table1[[#This Row],[Ledger 7]]="","",IF(Table1[[#This Row],[Effect 7]]="Dr.",-Table1[[#This Row],[Amount 7]],Table1[[#This Row],[Amount 7]]))</f>
        <v/>
      </c>
      <c r="DF940" t="str">
        <f>IF(Table1[[#This Row],[Ledger 8]]="","","No")</f>
        <v/>
      </c>
      <c r="DG940" t="str">
        <f>IF(Table1[[#This Row],[Ledger 8]]="","",IF(Table1[[#This Row],[Effect 8]]="Dr.","Yes","No"))</f>
        <v/>
      </c>
      <c r="DH940" t="str">
        <f>IF(Table1[[#This Row],[Ledger 8]]="","",Table1[[#This Row],[Ledger 8]])</f>
        <v/>
      </c>
      <c r="DI940" t="str">
        <f>IF(Table1[[#This Row],[Ledger 8]]="","",IF(Table1[[#This Row],[Effect 8]]="Dr.",-Table1[[#This Row],[Amount 8]],Table1[[#This Row],[Amount 8]]))</f>
        <v/>
      </c>
      <c r="DL940" t="str">
        <f>IF(Table1[[#This Row],[Ledger 9]]="","","No")</f>
        <v/>
      </c>
      <c r="DM940" t="str">
        <f>IF(Table1[[#This Row],[Ledger 9]]="","",IF(Table1[[#This Row],[Effect 9]]="Dr.","Yes","No"))</f>
        <v/>
      </c>
      <c r="DN940" t="str">
        <f>IF(Table1[[#This Row],[Ledger 9]]="","",Table1[[#This Row],[Ledger 9]])</f>
        <v/>
      </c>
      <c r="DO940" t="str">
        <f>IF(Table1[[#This Row],[Ledger 9]]="","",IF(Table1[[#This Row],[Effect 9]]="Dr.",-Table1[[#This Row],[Amount 9]],Table1[[#This Row],[Amount 9]]))</f>
        <v/>
      </c>
      <c r="DR940" t="str">
        <f>IF(Table1[[#This Row],[Ledger 10]]="","","No")</f>
        <v/>
      </c>
      <c r="DS940" t="str">
        <f>IF(Table1[[#This Row],[Ledger 10]]="","",IF(Table1[[#This Row],[Effect 10]]="Dr.","Yes","No"))</f>
        <v/>
      </c>
      <c r="DT940" t="str">
        <f>IF(Table1[[#This Row],[Ledger 10]]="","",Table1[[#This Row],[Ledger 10]])</f>
        <v/>
      </c>
      <c r="DU940" t="str">
        <f>IF(Table1[[#This Row],[Ledger 10]]="","",IF(Table1[[#This Row],[Effect 10]]="Dr.",-Table1[[#This Row],[Amount 10]],Table1[[#This Row],[Amount 10]]))</f>
        <v/>
      </c>
      <c r="DX940" t="str">
        <f>IF(Table1[[#This Row],[Ledger 11]]="","","No")</f>
        <v/>
      </c>
      <c r="DY940" t="str">
        <f>IF(Table1[[#This Row],[Ledger 11]]="","",IF(Table1[[#This Row],[Effect 11]]="Dr.","Yes","No"))</f>
        <v/>
      </c>
      <c r="DZ940" t="str">
        <f>IF(Table1[[#This Row],[Ledger 11]]="","",Table1[[#This Row],[Ledger 11]])</f>
        <v/>
      </c>
      <c r="EA940" t="str">
        <f>IF(Table1[[#This Row],[Ledger 11]]="","",IF(Table1[[#This Row],[Effect 11]]="Dr.",-Table1[[#This Row],[Amount 11]],Table1[[#This Row],[Amount 11]]))</f>
        <v/>
      </c>
      <c r="ED940" t="str">
        <f>IF(Table1[[#This Row],[Ledger 12]]="","","No")</f>
        <v/>
      </c>
      <c r="EE940" t="str">
        <f>IF(Table1[[#This Row],[Ledger 12]]="","",IF(Table1[[#This Row],[Effect 12]]="Dr.","Yes","No"))</f>
        <v/>
      </c>
      <c r="EF940" t="str">
        <f>IF(Table1[[#This Row],[Ledger 12]]="","",Table1[[#This Row],[Ledger 12]])</f>
        <v/>
      </c>
      <c r="EG940" t="str">
        <f>IF(Table1[[#This Row],[Ledger 12]]="","",IF(Table1[[#This Row],[Effect 12]]="Dr.",-Table1[[#This Row],[Amount 12]],Table1[[#This Row],[Amount 12]]))</f>
        <v/>
      </c>
      <c r="EJ940" t="str">
        <f>IF(Table1[[#This Row],[Ledger 13]]="","","No")</f>
        <v/>
      </c>
      <c r="EK940" t="str">
        <f>IF(Table1[[#This Row],[Ledger 13]]="","",IF(Table1[[#This Row],[Effect 13]]="Dr.","Yes","No"))</f>
        <v/>
      </c>
      <c r="EL940" t="str">
        <f>IF(Table1[[#This Row],[Ledger 13]]="","",Table1[[#This Row],[Ledger 13]])</f>
        <v/>
      </c>
      <c r="EM940" t="str">
        <f>IF(Table1[[#This Row],[Ledger 13]]="","",IF(Table1[[#This Row],[Effect 13]]="Dr.",-Table1[[#This Row],[Amount 13]],Table1[[#This Row],[Amount 13]]))</f>
        <v/>
      </c>
      <c r="EP940" t="str">
        <f>IF(Table1[[#This Row],[Ledger 14]]="","","No")</f>
        <v/>
      </c>
      <c r="EQ940" t="str">
        <f>IF(Table1[[#This Row],[Ledger 14]]="","",IF(Table1[[#This Row],[Effect 14]]="Dr.","Yes","No"))</f>
        <v/>
      </c>
      <c r="ER940" t="str">
        <f>IF(Table1[[#This Row],[Ledger 14]]="","",Table1[[#This Row],[Ledger 14]])</f>
        <v/>
      </c>
      <c r="ES940" t="str">
        <f>IF(Table1[[#This Row],[Ledger 14]]="","",IF(Table1[[#This Row],[Effect 14]]="Dr.",-Table1[[#This Row],[Amount 14]],Table1[[#This Row],[Amount 14]]))</f>
        <v/>
      </c>
      <c r="EV940" t="str">
        <f>IF(Table1[[#This Row],[Ledger 15]]="","","No")</f>
        <v/>
      </c>
      <c r="EW940" t="str">
        <f>IF(Table1[[#This Row],[Ledger 15]]="","",IF(Table1[[#This Row],[Effect 15]]="Dr.","Yes","No"))</f>
        <v/>
      </c>
      <c r="EX940" t="str">
        <f>IF(Table1[[#This Row],[Ledger 15]]="","",Table1[[#This Row],[Ledger 15]])</f>
        <v/>
      </c>
      <c r="EY940" t="str">
        <f>IF(Table1[[#This Row],[Ledger 15]]="","",IF(Table1[[#This Row],[Effect 15]]="Dr.",-Table1[[#This Row],[Amount 15]],Table1[[#This Row],[Amount 15]]))</f>
        <v/>
      </c>
      <c r="FD94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0">
        <f>IF(Table1[[#This Row],[Date]]="",0,IF(AND(Table1[[#This Row],[Date]]&gt;=$FE$2,Table1[[#This Row],[Date]]&lt;=$FE$3),0,1))</f>
        <v>0</v>
      </c>
      <c r="FF940">
        <f>IF(Table1[[#This Row],[Date]]="",0,IF(TYPE(VLOOKUP(Table1[[#This Row],[Voucher Type]],Table1[[#All],[Voucher Type Master]],1,FALSE))=16,1,0))</f>
        <v>0</v>
      </c>
      <c r="FG940">
        <f>IF(TYPE(IF(Table1[[#This Row],[Date]]="",0,IF(VLOOKUP(Table1[[#This Row],[Voucher Type]],$FY$5:$FZ$13,2,0)=Table1[[#This Row],[Effect 1]],0,1)))=16,1,0)</f>
        <v>0</v>
      </c>
      <c r="FH94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0">
        <f>IF(LEN(Table1[[#This Row],[Ledger 1]])&gt;0,IF(TYPE(VLOOKUP(Table1[[#This Row],[Ledger 1]],GZ:GZ,1,0))=16,1,0),0)</f>
        <v>0</v>
      </c>
      <c r="FJ940">
        <f>IF(LEN(Table1[[#This Row],[Ledger 2]])&gt;0,IF(TYPE(VLOOKUP(Table1[[#This Row],[Ledger 2]],GZ:GZ,1,0))=16,1,0),0)</f>
        <v>0</v>
      </c>
      <c r="FK940">
        <f>IF(LEN(Table1[[#This Row],[Ledger 3]])&gt;0,IF(TYPE(VLOOKUP(Table1[[#This Row],[Ledger 3]],GZ:GZ,1,0))=16,1,0),0)</f>
        <v>0</v>
      </c>
      <c r="FL940">
        <f>IF(LEN(Table1[[#This Row],[Ledger 4]])&gt;0,IF(TYPE(VLOOKUP(Table1[[#This Row],[Ledger 4]],GZ:GZ,1,0))=16,1,0),0)</f>
        <v>0</v>
      </c>
      <c r="FM940">
        <f>IF(LEN(Table1[[#This Row],[Ledger 5]])&gt;0,IF(TYPE(VLOOKUP(Table1[[#This Row],[Ledger 5]],GZ:GZ,1,0))=16,1,0),0)</f>
        <v>0</v>
      </c>
      <c r="FN940">
        <f>IF(LEN(Table1[[#This Row],[Ledger 6]])&gt;0,IF(TYPE(VLOOKUP(Table1[[#This Row],[Ledger 6]],$GZ:$GZ,1,0))=16,1,0),0)</f>
        <v>0</v>
      </c>
      <c r="FO940">
        <f>IF(LEN(Table1[[#This Row],[Ledger 7]])&gt;0,IF(TYPE(VLOOKUP(Table1[[#This Row],[Ledger 7]],$GZ:$GZ,1,0))=16,1,0),0)</f>
        <v>0</v>
      </c>
      <c r="FP940">
        <f>IF(LEN(Table1[[#This Row],[Ledger 8]])&gt;0,IF(TYPE(VLOOKUP(Table1[[#This Row],[Ledger 8]],$GZ:$GZ,1,0))=16,1,0),0)</f>
        <v>0</v>
      </c>
      <c r="FQ940">
        <f>IF(LEN(Table1[[#This Row],[Ledger 9]])&gt;0,IF(TYPE(VLOOKUP(Table1[[#This Row],[Ledger 9]],$GZ:$GZ,1,0))=16,1,0),0)</f>
        <v>0</v>
      </c>
      <c r="FR940">
        <f>IF(LEN(Table1[[#This Row],[Ledger 10]])&gt;0,IF(TYPE(VLOOKUP(Table1[[#This Row],[Ledger 10]],$GZ:$GZ,1,0))=16,1,0),0)</f>
        <v>0</v>
      </c>
      <c r="FS940">
        <f>IF(LEN(Table1[[#This Row],[Ledger 11]])&gt;0,IF(TYPE(VLOOKUP(Table1[[#This Row],[Ledger 11]],$GZ:$GZ,1,0))=16,1,0),0)</f>
        <v>0</v>
      </c>
      <c r="FT940">
        <f>IF(LEN(Table1[[#This Row],[Ledger 12]])&gt;0,IF(TYPE(VLOOKUP(Table1[[#This Row],[Ledger 12]],$GZ:$GZ,1,0))=16,1,0),0)</f>
        <v>0</v>
      </c>
      <c r="FU940">
        <f>IF(LEN(Table1[[#This Row],[Ledger 13]])&gt;0,IF(TYPE(VLOOKUP(Table1[[#This Row],[Ledger 13]],$GZ:$GZ,1,0))=16,1,0),0)</f>
        <v>0</v>
      </c>
      <c r="FV940">
        <f>IF(LEN(Table1[[#This Row],[Ledger 14]])&gt;0,IF(TYPE(VLOOKUP(Table1[[#This Row],[Ledger 14]],$GZ:$GZ,1,0))=16,1,0),0)</f>
        <v>0</v>
      </c>
      <c r="FW940">
        <f>IF(LEN(Table1[[#This Row],[Ledger 15]])&gt;0,IF(TYPE(VLOOKUP(Table1[[#This Row],[Ledger 15]],$GZ:$GZ,1,0))=16,1,0),0)</f>
        <v>0</v>
      </c>
    </row>
    <row r="941" spans="4:179" ht="33" customHeight="1" x14ac:dyDescent="0.45">
      <c r="D941" s="8">
        <f t="shared" si="23"/>
        <v>936</v>
      </c>
      <c r="E941" s="32"/>
      <c r="F941" s="34"/>
      <c r="G941" s="34"/>
      <c r="H941" s="34"/>
      <c r="I941" s="34"/>
      <c r="J941" s="38"/>
      <c r="K941" s="33"/>
      <c r="L941" s="36"/>
      <c r="M941" s="35"/>
      <c r="N941" s="34"/>
      <c r="O941" s="41"/>
      <c r="P941" s="35"/>
      <c r="Q941" s="34"/>
      <c r="R941" s="37"/>
      <c r="S941" s="35"/>
      <c r="T941" s="34"/>
      <c r="U941" s="37"/>
      <c r="V941" s="35"/>
      <c r="W941" s="34"/>
      <c r="X941" s="37"/>
      <c r="Y941" s="35"/>
      <c r="Z941" s="34"/>
      <c r="AA941" s="37"/>
      <c r="AB941" s="35"/>
      <c r="AC941" s="34"/>
      <c r="AD941" s="37"/>
      <c r="AE941" s="35"/>
      <c r="AF941" s="34"/>
      <c r="AG941" s="37"/>
      <c r="AH941" s="35"/>
      <c r="AI941" s="34"/>
      <c r="AJ941" s="37"/>
      <c r="AK941" s="35"/>
      <c r="AL941" s="34"/>
      <c r="AM941" s="37"/>
      <c r="AN941" s="35"/>
      <c r="AO941" s="34"/>
      <c r="AP941" s="37"/>
      <c r="AQ941" s="35"/>
      <c r="AR941" s="34"/>
      <c r="AS941" s="37"/>
      <c r="AT941" s="35"/>
      <c r="AU941" s="34"/>
      <c r="AV941" s="37"/>
      <c r="AW941" s="35"/>
      <c r="AX941" s="34"/>
      <c r="AY941" s="37"/>
      <c r="AZ941" s="35"/>
      <c r="BA941" s="34"/>
      <c r="BB941" s="37"/>
      <c r="BC94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1" s="7"/>
      <c r="BF941" t="str">
        <f>IF(Table1[[#This Row],[Date]]="","","&amp;lt;VOUCHER REMOTEID="&amp;""""&amp;$A$11&amp;$A$13&amp;ROW()&amp;""""&amp;" VCHTYPE="""&amp;F941&amp;""" ACTION="""&amp;"Create"&amp;"""&amp;gt;")</f>
        <v/>
      </c>
      <c r="BG941" t="str">
        <f>IF(Table1[[#This Row],[Date]]="","",TEXT(Table1[[#This Row],[Date]],"yyyymmdd"))</f>
        <v/>
      </c>
      <c r="BH941" t="str">
        <f>Table1[[#This Row],[Date2]]</f>
        <v/>
      </c>
      <c r="BI941" t="str">
        <f>IF(Table1[[#This Row],[Date]]="","",Table1[[#This Row],[Voucher Type]])</f>
        <v/>
      </c>
      <c r="BJ941" t="str">
        <f>IF(Table1[[#This Row],[Ref No / Invoice No]]="","",Table1[[#This Row],[Ref No / Invoice No]])</f>
        <v/>
      </c>
      <c r="BK941" t="str">
        <f>IF(Table1[[#This Row],[Voucher No]]="","",Table1[[#This Row],[Voucher No]])</f>
        <v/>
      </c>
      <c r="BL941" t="str">
        <f>IF(Table1[[#This Row],[Date]]="","",Table1[[#This Row],[Narration]])</f>
        <v/>
      </c>
      <c r="BM941" t="str">
        <f>IF(Table1[[#This Row],[Date]]="","",$A$11&amp;$A$13&amp;ROW())</f>
        <v/>
      </c>
      <c r="BN941" t="str">
        <f>IF(Table1[[#This Row],[Date]]="","",$A$13)</f>
        <v/>
      </c>
      <c r="BP941" t="str">
        <f>IF(Table1[[#This Row],[Ledger 1]]="","","No")</f>
        <v/>
      </c>
      <c r="BQ941" t="str">
        <f>IF(Table1[[#This Row],[Date]]="","",IF(Table1[[#This Row],[Effect 1]]="Dr.","Yes","No"))</f>
        <v/>
      </c>
      <c r="BR941" t="str">
        <f>IF(Table1[[#This Row],[Date]]="","",Table1[[#This Row],[Ledger 1]])</f>
        <v/>
      </c>
      <c r="BS941" t="str">
        <f>IF(Table1[[#This Row],[Date]]="","",IF(Table1[[#This Row],[Effect 1]]="Dr.",-Table1[[#This Row],[Amount 1]],Table1[[#This Row],[Amount 1]]))</f>
        <v/>
      </c>
      <c r="BV941" t="str">
        <f>IF(Table1[[#This Row],[Ledger 2]]="","","No")</f>
        <v/>
      </c>
      <c r="BW941" t="str">
        <f>IF(Table1[[#This Row],[Date]]="","",IF(Table1[[#This Row],[Effect 2]]="Dr.","Yes","No"))</f>
        <v/>
      </c>
      <c r="BX941" t="str">
        <f>IF(Table1[[#This Row],[Date]]="","",Table1[[#This Row],[Ledger 2]])</f>
        <v/>
      </c>
      <c r="BY941" t="str">
        <f>IF(Table1[[#This Row],[Date]]="","",IF(Table1[[#This Row],[Effect 2]]="Dr.",-Table1[[#This Row],[Amount 2]],Table1[[#This Row],[Amount 2]]))</f>
        <v/>
      </c>
      <c r="CB941" t="str">
        <f>IF(Table1[[#This Row],[Ledger 3]]="","","No")</f>
        <v/>
      </c>
      <c r="CC941" t="str">
        <f>IF(Table1[[#This Row],[Ledger 3]]="","",IF(Table1[[#This Row],[Effect 3]]="Dr.","Yes","No"))</f>
        <v/>
      </c>
      <c r="CD941" t="str">
        <f>IF(Table1[[#This Row],[Ledger 3]]="","",Table1[[#This Row],[Ledger 3]])</f>
        <v/>
      </c>
      <c r="CE941" t="str">
        <f>IF(Table1[[#This Row],[Ledger 3]]="","",IF(Table1[[#This Row],[Effect 3]]="Dr.",-Table1[[#This Row],[Amount 3]],Table1[[#This Row],[Amount 3]]))</f>
        <v/>
      </c>
      <c r="CH941" t="str">
        <f>IF(Table1[[#This Row],[Ledger 4]]="","","No")</f>
        <v/>
      </c>
      <c r="CI941" t="str">
        <f>IF(Table1[[#This Row],[Ledger 4]]="","",IF(Table1[[#This Row],[Effect 4]]="Dr.","Yes","No"))</f>
        <v/>
      </c>
      <c r="CJ941" t="str">
        <f>IF(Table1[[#This Row],[Ledger 4]]="","",Table1[[#This Row],[Ledger 4]])</f>
        <v/>
      </c>
      <c r="CK941" t="str">
        <f>IF(Table1[[#This Row],[Ledger 4]]="","",IF(Table1[[#This Row],[Effect 4]]="Dr.",-Table1[[#This Row],[Amount 4]],Table1[[#This Row],[Amount 4]]))</f>
        <v/>
      </c>
      <c r="CN941" t="str">
        <f>IF(Table1[[#This Row],[Ledger 5]]="","","No")</f>
        <v/>
      </c>
      <c r="CO941" t="str">
        <f>IF(Table1[[#This Row],[Ledger 5]]="","",IF(Table1[[#This Row],[Effect 5]]="Dr.","Yes","No"))</f>
        <v/>
      </c>
      <c r="CP941" t="str">
        <f>IF(Table1[[#This Row],[Ledger 5]]="","",Table1[[#This Row],[Ledger 5]])</f>
        <v/>
      </c>
      <c r="CQ941" t="str">
        <f>IF(Table1[[#This Row],[Ledger 5]]="","",IF(Table1[[#This Row],[Effect 5]]="Dr.",-Table1[[#This Row],[Amount 5]],Table1[[#This Row],[Amount 5]]))</f>
        <v/>
      </c>
      <c r="CT941" t="str">
        <f>IF(Table1[[#This Row],[Ledger 6]]="","","No")</f>
        <v/>
      </c>
      <c r="CU941" t="str">
        <f>IF(Table1[[#This Row],[Ledger 6]]="","",IF(Table1[[#This Row],[Effect 6]]="Dr.","Yes","No"))</f>
        <v/>
      </c>
      <c r="CV941" t="str">
        <f>IF(Table1[[#This Row],[Ledger 6]]="","",Table1[[#This Row],[Ledger 6]])</f>
        <v/>
      </c>
      <c r="CW941" t="str">
        <f>IF(Table1[[#This Row],[Ledger 6]]="","",IF(Table1[[#This Row],[Effect 6]]="Dr.",-Table1[[#This Row],[Amount 6]],Table1[[#This Row],[Amount 6]]))</f>
        <v/>
      </c>
      <c r="CZ941" t="str">
        <f>IF(Table1[[#This Row],[Ledger 7]]="","","No")</f>
        <v/>
      </c>
      <c r="DA941" t="str">
        <f>IF(Table1[[#This Row],[Ledger 7]]="","",IF(Table1[[#This Row],[Effect 7]]="Dr.","Yes","No"))</f>
        <v/>
      </c>
      <c r="DB941" t="str">
        <f>IF(Table1[[#This Row],[Ledger 7]]="","",Table1[[#This Row],[Ledger 7]])</f>
        <v/>
      </c>
      <c r="DC941" t="str">
        <f>IF(Table1[[#This Row],[Ledger 7]]="","",IF(Table1[[#This Row],[Effect 7]]="Dr.",-Table1[[#This Row],[Amount 7]],Table1[[#This Row],[Amount 7]]))</f>
        <v/>
      </c>
      <c r="DF941" t="str">
        <f>IF(Table1[[#This Row],[Ledger 8]]="","","No")</f>
        <v/>
      </c>
      <c r="DG941" t="str">
        <f>IF(Table1[[#This Row],[Ledger 8]]="","",IF(Table1[[#This Row],[Effect 8]]="Dr.","Yes","No"))</f>
        <v/>
      </c>
      <c r="DH941" t="str">
        <f>IF(Table1[[#This Row],[Ledger 8]]="","",Table1[[#This Row],[Ledger 8]])</f>
        <v/>
      </c>
      <c r="DI941" t="str">
        <f>IF(Table1[[#This Row],[Ledger 8]]="","",IF(Table1[[#This Row],[Effect 8]]="Dr.",-Table1[[#This Row],[Amount 8]],Table1[[#This Row],[Amount 8]]))</f>
        <v/>
      </c>
      <c r="DL941" t="str">
        <f>IF(Table1[[#This Row],[Ledger 9]]="","","No")</f>
        <v/>
      </c>
      <c r="DM941" t="str">
        <f>IF(Table1[[#This Row],[Ledger 9]]="","",IF(Table1[[#This Row],[Effect 9]]="Dr.","Yes","No"))</f>
        <v/>
      </c>
      <c r="DN941" t="str">
        <f>IF(Table1[[#This Row],[Ledger 9]]="","",Table1[[#This Row],[Ledger 9]])</f>
        <v/>
      </c>
      <c r="DO941" t="str">
        <f>IF(Table1[[#This Row],[Ledger 9]]="","",IF(Table1[[#This Row],[Effect 9]]="Dr.",-Table1[[#This Row],[Amount 9]],Table1[[#This Row],[Amount 9]]))</f>
        <v/>
      </c>
      <c r="DR941" t="str">
        <f>IF(Table1[[#This Row],[Ledger 10]]="","","No")</f>
        <v/>
      </c>
      <c r="DS941" t="str">
        <f>IF(Table1[[#This Row],[Ledger 10]]="","",IF(Table1[[#This Row],[Effect 10]]="Dr.","Yes","No"))</f>
        <v/>
      </c>
      <c r="DT941" t="str">
        <f>IF(Table1[[#This Row],[Ledger 10]]="","",Table1[[#This Row],[Ledger 10]])</f>
        <v/>
      </c>
      <c r="DU941" t="str">
        <f>IF(Table1[[#This Row],[Ledger 10]]="","",IF(Table1[[#This Row],[Effect 10]]="Dr.",-Table1[[#This Row],[Amount 10]],Table1[[#This Row],[Amount 10]]))</f>
        <v/>
      </c>
      <c r="DX941" t="str">
        <f>IF(Table1[[#This Row],[Ledger 11]]="","","No")</f>
        <v/>
      </c>
      <c r="DY941" t="str">
        <f>IF(Table1[[#This Row],[Ledger 11]]="","",IF(Table1[[#This Row],[Effect 11]]="Dr.","Yes","No"))</f>
        <v/>
      </c>
      <c r="DZ941" t="str">
        <f>IF(Table1[[#This Row],[Ledger 11]]="","",Table1[[#This Row],[Ledger 11]])</f>
        <v/>
      </c>
      <c r="EA941" t="str">
        <f>IF(Table1[[#This Row],[Ledger 11]]="","",IF(Table1[[#This Row],[Effect 11]]="Dr.",-Table1[[#This Row],[Amount 11]],Table1[[#This Row],[Amount 11]]))</f>
        <v/>
      </c>
      <c r="ED941" t="str">
        <f>IF(Table1[[#This Row],[Ledger 12]]="","","No")</f>
        <v/>
      </c>
      <c r="EE941" t="str">
        <f>IF(Table1[[#This Row],[Ledger 12]]="","",IF(Table1[[#This Row],[Effect 12]]="Dr.","Yes","No"))</f>
        <v/>
      </c>
      <c r="EF941" t="str">
        <f>IF(Table1[[#This Row],[Ledger 12]]="","",Table1[[#This Row],[Ledger 12]])</f>
        <v/>
      </c>
      <c r="EG941" t="str">
        <f>IF(Table1[[#This Row],[Ledger 12]]="","",IF(Table1[[#This Row],[Effect 12]]="Dr.",-Table1[[#This Row],[Amount 12]],Table1[[#This Row],[Amount 12]]))</f>
        <v/>
      </c>
      <c r="EJ941" t="str">
        <f>IF(Table1[[#This Row],[Ledger 13]]="","","No")</f>
        <v/>
      </c>
      <c r="EK941" t="str">
        <f>IF(Table1[[#This Row],[Ledger 13]]="","",IF(Table1[[#This Row],[Effect 13]]="Dr.","Yes","No"))</f>
        <v/>
      </c>
      <c r="EL941" t="str">
        <f>IF(Table1[[#This Row],[Ledger 13]]="","",Table1[[#This Row],[Ledger 13]])</f>
        <v/>
      </c>
      <c r="EM941" t="str">
        <f>IF(Table1[[#This Row],[Ledger 13]]="","",IF(Table1[[#This Row],[Effect 13]]="Dr.",-Table1[[#This Row],[Amount 13]],Table1[[#This Row],[Amount 13]]))</f>
        <v/>
      </c>
      <c r="EP941" t="str">
        <f>IF(Table1[[#This Row],[Ledger 14]]="","","No")</f>
        <v/>
      </c>
      <c r="EQ941" t="str">
        <f>IF(Table1[[#This Row],[Ledger 14]]="","",IF(Table1[[#This Row],[Effect 14]]="Dr.","Yes","No"))</f>
        <v/>
      </c>
      <c r="ER941" t="str">
        <f>IF(Table1[[#This Row],[Ledger 14]]="","",Table1[[#This Row],[Ledger 14]])</f>
        <v/>
      </c>
      <c r="ES941" t="str">
        <f>IF(Table1[[#This Row],[Ledger 14]]="","",IF(Table1[[#This Row],[Effect 14]]="Dr.",-Table1[[#This Row],[Amount 14]],Table1[[#This Row],[Amount 14]]))</f>
        <v/>
      </c>
      <c r="EV941" t="str">
        <f>IF(Table1[[#This Row],[Ledger 15]]="","","No")</f>
        <v/>
      </c>
      <c r="EW941" t="str">
        <f>IF(Table1[[#This Row],[Ledger 15]]="","",IF(Table1[[#This Row],[Effect 15]]="Dr.","Yes","No"))</f>
        <v/>
      </c>
      <c r="EX941" t="str">
        <f>IF(Table1[[#This Row],[Ledger 15]]="","",Table1[[#This Row],[Ledger 15]])</f>
        <v/>
      </c>
      <c r="EY941" t="str">
        <f>IF(Table1[[#This Row],[Ledger 15]]="","",IF(Table1[[#This Row],[Effect 15]]="Dr.",-Table1[[#This Row],[Amount 15]],Table1[[#This Row],[Amount 15]]))</f>
        <v/>
      </c>
      <c r="FD94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1">
        <f>IF(Table1[[#This Row],[Date]]="",0,IF(AND(Table1[[#This Row],[Date]]&gt;=$FE$2,Table1[[#This Row],[Date]]&lt;=$FE$3),0,1))</f>
        <v>0</v>
      </c>
      <c r="FF941">
        <f>IF(Table1[[#This Row],[Date]]="",0,IF(TYPE(VLOOKUP(Table1[[#This Row],[Voucher Type]],Table1[[#All],[Voucher Type Master]],1,FALSE))=16,1,0))</f>
        <v>0</v>
      </c>
      <c r="FG941">
        <f>IF(TYPE(IF(Table1[[#This Row],[Date]]="",0,IF(VLOOKUP(Table1[[#This Row],[Voucher Type]],$FY$5:$FZ$13,2,0)=Table1[[#This Row],[Effect 1]],0,1)))=16,1,0)</f>
        <v>0</v>
      </c>
      <c r="FH94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1">
        <f>IF(LEN(Table1[[#This Row],[Ledger 1]])&gt;0,IF(TYPE(VLOOKUP(Table1[[#This Row],[Ledger 1]],GZ:GZ,1,0))=16,1,0),0)</f>
        <v>0</v>
      </c>
      <c r="FJ941">
        <f>IF(LEN(Table1[[#This Row],[Ledger 2]])&gt;0,IF(TYPE(VLOOKUP(Table1[[#This Row],[Ledger 2]],GZ:GZ,1,0))=16,1,0),0)</f>
        <v>0</v>
      </c>
      <c r="FK941">
        <f>IF(LEN(Table1[[#This Row],[Ledger 3]])&gt;0,IF(TYPE(VLOOKUP(Table1[[#This Row],[Ledger 3]],GZ:GZ,1,0))=16,1,0),0)</f>
        <v>0</v>
      </c>
      <c r="FL941">
        <f>IF(LEN(Table1[[#This Row],[Ledger 4]])&gt;0,IF(TYPE(VLOOKUP(Table1[[#This Row],[Ledger 4]],GZ:GZ,1,0))=16,1,0),0)</f>
        <v>0</v>
      </c>
      <c r="FM941">
        <f>IF(LEN(Table1[[#This Row],[Ledger 5]])&gt;0,IF(TYPE(VLOOKUP(Table1[[#This Row],[Ledger 5]],GZ:GZ,1,0))=16,1,0),0)</f>
        <v>0</v>
      </c>
      <c r="FN941">
        <f>IF(LEN(Table1[[#This Row],[Ledger 6]])&gt;0,IF(TYPE(VLOOKUP(Table1[[#This Row],[Ledger 6]],$GZ:$GZ,1,0))=16,1,0),0)</f>
        <v>0</v>
      </c>
      <c r="FO941">
        <f>IF(LEN(Table1[[#This Row],[Ledger 7]])&gt;0,IF(TYPE(VLOOKUP(Table1[[#This Row],[Ledger 7]],$GZ:$GZ,1,0))=16,1,0),0)</f>
        <v>0</v>
      </c>
      <c r="FP941">
        <f>IF(LEN(Table1[[#This Row],[Ledger 8]])&gt;0,IF(TYPE(VLOOKUP(Table1[[#This Row],[Ledger 8]],$GZ:$GZ,1,0))=16,1,0),0)</f>
        <v>0</v>
      </c>
      <c r="FQ941">
        <f>IF(LEN(Table1[[#This Row],[Ledger 9]])&gt;0,IF(TYPE(VLOOKUP(Table1[[#This Row],[Ledger 9]],$GZ:$GZ,1,0))=16,1,0),0)</f>
        <v>0</v>
      </c>
      <c r="FR941">
        <f>IF(LEN(Table1[[#This Row],[Ledger 10]])&gt;0,IF(TYPE(VLOOKUP(Table1[[#This Row],[Ledger 10]],$GZ:$GZ,1,0))=16,1,0),0)</f>
        <v>0</v>
      </c>
      <c r="FS941">
        <f>IF(LEN(Table1[[#This Row],[Ledger 11]])&gt;0,IF(TYPE(VLOOKUP(Table1[[#This Row],[Ledger 11]],$GZ:$GZ,1,0))=16,1,0),0)</f>
        <v>0</v>
      </c>
      <c r="FT941">
        <f>IF(LEN(Table1[[#This Row],[Ledger 12]])&gt;0,IF(TYPE(VLOOKUP(Table1[[#This Row],[Ledger 12]],$GZ:$GZ,1,0))=16,1,0),0)</f>
        <v>0</v>
      </c>
      <c r="FU941">
        <f>IF(LEN(Table1[[#This Row],[Ledger 13]])&gt;0,IF(TYPE(VLOOKUP(Table1[[#This Row],[Ledger 13]],$GZ:$GZ,1,0))=16,1,0),0)</f>
        <v>0</v>
      </c>
      <c r="FV941">
        <f>IF(LEN(Table1[[#This Row],[Ledger 14]])&gt;0,IF(TYPE(VLOOKUP(Table1[[#This Row],[Ledger 14]],$GZ:$GZ,1,0))=16,1,0),0)</f>
        <v>0</v>
      </c>
      <c r="FW941">
        <f>IF(LEN(Table1[[#This Row],[Ledger 15]])&gt;0,IF(TYPE(VLOOKUP(Table1[[#This Row],[Ledger 15]],$GZ:$GZ,1,0))=16,1,0),0)</f>
        <v>0</v>
      </c>
    </row>
    <row r="942" spans="4:179" ht="33" customHeight="1" x14ac:dyDescent="0.45">
      <c r="D942" s="8">
        <f t="shared" si="23"/>
        <v>937</v>
      </c>
      <c r="E942" s="32"/>
      <c r="F942" s="34"/>
      <c r="G942" s="34"/>
      <c r="H942" s="34"/>
      <c r="I942" s="34"/>
      <c r="J942" s="38"/>
      <c r="K942" s="33"/>
      <c r="L942" s="36"/>
      <c r="M942" s="35"/>
      <c r="N942" s="34"/>
      <c r="O942" s="41"/>
      <c r="P942" s="35"/>
      <c r="Q942" s="34"/>
      <c r="R942" s="37"/>
      <c r="S942" s="35"/>
      <c r="T942" s="34"/>
      <c r="U942" s="37"/>
      <c r="V942" s="35"/>
      <c r="W942" s="34"/>
      <c r="X942" s="37"/>
      <c r="Y942" s="35"/>
      <c r="Z942" s="34"/>
      <c r="AA942" s="37"/>
      <c r="AB942" s="35"/>
      <c r="AC942" s="34"/>
      <c r="AD942" s="37"/>
      <c r="AE942" s="35"/>
      <c r="AF942" s="34"/>
      <c r="AG942" s="37"/>
      <c r="AH942" s="35"/>
      <c r="AI942" s="34"/>
      <c r="AJ942" s="37"/>
      <c r="AK942" s="35"/>
      <c r="AL942" s="34"/>
      <c r="AM942" s="37"/>
      <c r="AN942" s="35"/>
      <c r="AO942" s="34"/>
      <c r="AP942" s="37"/>
      <c r="AQ942" s="35"/>
      <c r="AR942" s="34"/>
      <c r="AS942" s="37"/>
      <c r="AT942" s="35"/>
      <c r="AU942" s="34"/>
      <c r="AV942" s="37"/>
      <c r="AW942" s="35"/>
      <c r="AX942" s="34"/>
      <c r="AY942" s="37"/>
      <c r="AZ942" s="35"/>
      <c r="BA942" s="34"/>
      <c r="BB942" s="37"/>
      <c r="BC94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2" s="7"/>
      <c r="BF942" t="str">
        <f>IF(Table1[[#This Row],[Date]]="","","&amp;lt;VOUCHER REMOTEID="&amp;""""&amp;$A$11&amp;$A$13&amp;ROW()&amp;""""&amp;" VCHTYPE="""&amp;F942&amp;""" ACTION="""&amp;"Create"&amp;"""&amp;gt;")</f>
        <v/>
      </c>
      <c r="BG942" t="str">
        <f>IF(Table1[[#This Row],[Date]]="","",TEXT(Table1[[#This Row],[Date]],"yyyymmdd"))</f>
        <v/>
      </c>
      <c r="BH942" t="str">
        <f>Table1[[#This Row],[Date2]]</f>
        <v/>
      </c>
      <c r="BI942" t="str">
        <f>IF(Table1[[#This Row],[Date]]="","",Table1[[#This Row],[Voucher Type]])</f>
        <v/>
      </c>
      <c r="BJ942" t="str">
        <f>IF(Table1[[#This Row],[Ref No / Invoice No]]="","",Table1[[#This Row],[Ref No / Invoice No]])</f>
        <v/>
      </c>
      <c r="BK942" t="str">
        <f>IF(Table1[[#This Row],[Voucher No]]="","",Table1[[#This Row],[Voucher No]])</f>
        <v/>
      </c>
      <c r="BL942" t="str">
        <f>IF(Table1[[#This Row],[Date]]="","",Table1[[#This Row],[Narration]])</f>
        <v/>
      </c>
      <c r="BM942" t="str">
        <f>IF(Table1[[#This Row],[Date]]="","",$A$11&amp;$A$13&amp;ROW())</f>
        <v/>
      </c>
      <c r="BN942" t="str">
        <f>IF(Table1[[#This Row],[Date]]="","",$A$13)</f>
        <v/>
      </c>
      <c r="BP942" t="str">
        <f>IF(Table1[[#This Row],[Ledger 1]]="","","No")</f>
        <v/>
      </c>
      <c r="BQ942" t="str">
        <f>IF(Table1[[#This Row],[Date]]="","",IF(Table1[[#This Row],[Effect 1]]="Dr.","Yes","No"))</f>
        <v/>
      </c>
      <c r="BR942" t="str">
        <f>IF(Table1[[#This Row],[Date]]="","",Table1[[#This Row],[Ledger 1]])</f>
        <v/>
      </c>
      <c r="BS942" t="str">
        <f>IF(Table1[[#This Row],[Date]]="","",IF(Table1[[#This Row],[Effect 1]]="Dr.",-Table1[[#This Row],[Amount 1]],Table1[[#This Row],[Amount 1]]))</f>
        <v/>
      </c>
      <c r="BV942" t="str">
        <f>IF(Table1[[#This Row],[Ledger 2]]="","","No")</f>
        <v/>
      </c>
      <c r="BW942" t="str">
        <f>IF(Table1[[#This Row],[Date]]="","",IF(Table1[[#This Row],[Effect 2]]="Dr.","Yes","No"))</f>
        <v/>
      </c>
      <c r="BX942" t="str">
        <f>IF(Table1[[#This Row],[Date]]="","",Table1[[#This Row],[Ledger 2]])</f>
        <v/>
      </c>
      <c r="BY942" t="str">
        <f>IF(Table1[[#This Row],[Date]]="","",IF(Table1[[#This Row],[Effect 2]]="Dr.",-Table1[[#This Row],[Amount 2]],Table1[[#This Row],[Amount 2]]))</f>
        <v/>
      </c>
      <c r="CB942" t="str">
        <f>IF(Table1[[#This Row],[Ledger 3]]="","","No")</f>
        <v/>
      </c>
      <c r="CC942" t="str">
        <f>IF(Table1[[#This Row],[Ledger 3]]="","",IF(Table1[[#This Row],[Effect 3]]="Dr.","Yes","No"))</f>
        <v/>
      </c>
      <c r="CD942" t="str">
        <f>IF(Table1[[#This Row],[Ledger 3]]="","",Table1[[#This Row],[Ledger 3]])</f>
        <v/>
      </c>
      <c r="CE942" t="str">
        <f>IF(Table1[[#This Row],[Ledger 3]]="","",IF(Table1[[#This Row],[Effect 3]]="Dr.",-Table1[[#This Row],[Amount 3]],Table1[[#This Row],[Amount 3]]))</f>
        <v/>
      </c>
      <c r="CH942" t="str">
        <f>IF(Table1[[#This Row],[Ledger 4]]="","","No")</f>
        <v/>
      </c>
      <c r="CI942" t="str">
        <f>IF(Table1[[#This Row],[Ledger 4]]="","",IF(Table1[[#This Row],[Effect 4]]="Dr.","Yes","No"))</f>
        <v/>
      </c>
      <c r="CJ942" t="str">
        <f>IF(Table1[[#This Row],[Ledger 4]]="","",Table1[[#This Row],[Ledger 4]])</f>
        <v/>
      </c>
      <c r="CK942" t="str">
        <f>IF(Table1[[#This Row],[Ledger 4]]="","",IF(Table1[[#This Row],[Effect 4]]="Dr.",-Table1[[#This Row],[Amount 4]],Table1[[#This Row],[Amount 4]]))</f>
        <v/>
      </c>
      <c r="CN942" t="str">
        <f>IF(Table1[[#This Row],[Ledger 5]]="","","No")</f>
        <v/>
      </c>
      <c r="CO942" t="str">
        <f>IF(Table1[[#This Row],[Ledger 5]]="","",IF(Table1[[#This Row],[Effect 5]]="Dr.","Yes","No"))</f>
        <v/>
      </c>
      <c r="CP942" t="str">
        <f>IF(Table1[[#This Row],[Ledger 5]]="","",Table1[[#This Row],[Ledger 5]])</f>
        <v/>
      </c>
      <c r="CQ942" t="str">
        <f>IF(Table1[[#This Row],[Ledger 5]]="","",IF(Table1[[#This Row],[Effect 5]]="Dr.",-Table1[[#This Row],[Amount 5]],Table1[[#This Row],[Amount 5]]))</f>
        <v/>
      </c>
      <c r="CT942" t="str">
        <f>IF(Table1[[#This Row],[Ledger 6]]="","","No")</f>
        <v/>
      </c>
      <c r="CU942" t="str">
        <f>IF(Table1[[#This Row],[Ledger 6]]="","",IF(Table1[[#This Row],[Effect 6]]="Dr.","Yes","No"))</f>
        <v/>
      </c>
      <c r="CV942" t="str">
        <f>IF(Table1[[#This Row],[Ledger 6]]="","",Table1[[#This Row],[Ledger 6]])</f>
        <v/>
      </c>
      <c r="CW942" t="str">
        <f>IF(Table1[[#This Row],[Ledger 6]]="","",IF(Table1[[#This Row],[Effect 6]]="Dr.",-Table1[[#This Row],[Amount 6]],Table1[[#This Row],[Amount 6]]))</f>
        <v/>
      </c>
      <c r="CZ942" t="str">
        <f>IF(Table1[[#This Row],[Ledger 7]]="","","No")</f>
        <v/>
      </c>
      <c r="DA942" t="str">
        <f>IF(Table1[[#This Row],[Ledger 7]]="","",IF(Table1[[#This Row],[Effect 7]]="Dr.","Yes","No"))</f>
        <v/>
      </c>
      <c r="DB942" t="str">
        <f>IF(Table1[[#This Row],[Ledger 7]]="","",Table1[[#This Row],[Ledger 7]])</f>
        <v/>
      </c>
      <c r="DC942" t="str">
        <f>IF(Table1[[#This Row],[Ledger 7]]="","",IF(Table1[[#This Row],[Effect 7]]="Dr.",-Table1[[#This Row],[Amount 7]],Table1[[#This Row],[Amount 7]]))</f>
        <v/>
      </c>
      <c r="DF942" t="str">
        <f>IF(Table1[[#This Row],[Ledger 8]]="","","No")</f>
        <v/>
      </c>
      <c r="DG942" t="str">
        <f>IF(Table1[[#This Row],[Ledger 8]]="","",IF(Table1[[#This Row],[Effect 8]]="Dr.","Yes","No"))</f>
        <v/>
      </c>
      <c r="DH942" t="str">
        <f>IF(Table1[[#This Row],[Ledger 8]]="","",Table1[[#This Row],[Ledger 8]])</f>
        <v/>
      </c>
      <c r="DI942" t="str">
        <f>IF(Table1[[#This Row],[Ledger 8]]="","",IF(Table1[[#This Row],[Effect 8]]="Dr.",-Table1[[#This Row],[Amount 8]],Table1[[#This Row],[Amount 8]]))</f>
        <v/>
      </c>
      <c r="DL942" t="str">
        <f>IF(Table1[[#This Row],[Ledger 9]]="","","No")</f>
        <v/>
      </c>
      <c r="DM942" t="str">
        <f>IF(Table1[[#This Row],[Ledger 9]]="","",IF(Table1[[#This Row],[Effect 9]]="Dr.","Yes","No"))</f>
        <v/>
      </c>
      <c r="DN942" t="str">
        <f>IF(Table1[[#This Row],[Ledger 9]]="","",Table1[[#This Row],[Ledger 9]])</f>
        <v/>
      </c>
      <c r="DO942" t="str">
        <f>IF(Table1[[#This Row],[Ledger 9]]="","",IF(Table1[[#This Row],[Effect 9]]="Dr.",-Table1[[#This Row],[Amount 9]],Table1[[#This Row],[Amount 9]]))</f>
        <v/>
      </c>
      <c r="DR942" t="str">
        <f>IF(Table1[[#This Row],[Ledger 10]]="","","No")</f>
        <v/>
      </c>
      <c r="DS942" t="str">
        <f>IF(Table1[[#This Row],[Ledger 10]]="","",IF(Table1[[#This Row],[Effect 10]]="Dr.","Yes","No"))</f>
        <v/>
      </c>
      <c r="DT942" t="str">
        <f>IF(Table1[[#This Row],[Ledger 10]]="","",Table1[[#This Row],[Ledger 10]])</f>
        <v/>
      </c>
      <c r="DU942" t="str">
        <f>IF(Table1[[#This Row],[Ledger 10]]="","",IF(Table1[[#This Row],[Effect 10]]="Dr.",-Table1[[#This Row],[Amount 10]],Table1[[#This Row],[Amount 10]]))</f>
        <v/>
      </c>
      <c r="DX942" t="str">
        <f>IF(Table1[[#This Row],[Ledger 11]]="","","No")</f>
        <v/>
      </c>
      <c r="DY942" t="str">
        <f>IF(Table1[[#This Row],[Ledger 11]]="","",IF(Table1[[#This Row],[Effect 11]]="Dr.","Yes","No"))</f>
        <v/>
      </c>
      <c r="DZ942" t="str">
        <f>IF(Table1[[#This Row],[Ledger 11]]="","",Table1[[#This Row],[Ledger 11]])</f>
        <v/>
      </c>
      <c r="EA942" t="str">
        <f>IF(Table1[[#This Row],[Ledger 11]]="","",IF(Table1[[#This Row],[Effect 11]]="Dr.",-Table1[[#This Row],[Amount 11]],Table1[[#This Row],[Amount 11]]))</f>
        <v/>
      </c>
      <c r="ED942" t="str">
        <f>IF(Table1[[#This Row],[Ledger 12]]="","","No")</f>
        <v/>
      </c>
      <c r="EE942" t="str">
        <f>IF(Table1[[#This Row],[Ledger 12]]="","",IF(Table1[[#This Row],[Effect 12]]="Dr.","Yes","No"))</f>
        <v/>
      </c>
      <c r="EF942" t="str">
        <f>IF(Table1[[#This Row],[Ledger 12]]="","",Table1[[#This Row],[Ledger 12]])</f>
        <v/>
      </c>
      <c r="EG942" t="str">
        <f>IF(Table1[[#This Row],[Ledger 12]]="","",IF(Table1[[#This Row],[Effect 12]]="Dr.",-Table1[[#This Row],[Amount 12]],Table1[[#This Row],[Amount 12]]))</f>
        <v/>
      </c>
      <c r="EJ942" t="str">
        <f>IF(Table1[[#This Row],[Ledger 13]]="","","No")</f>
        <v/>
      </c>
      <c r="EK942" t="str">
        <f>IF(Table1[[#This Row],[Ledger 13]]="","",IF(Table1[[#This Row],[Effect 13]]="Dr.","Yes","No"))</f>
        <v/>
      </c>
      <c r="EL942" t="str">
        <f>IF(Table1[[#This Row],[Ledger 13]]="","",Table1[[#This Row],[Ledger 13]])</f>
        <v/>
      </c>
      <c r="EM942" t="str">
        <f>IF(Table1[[#This Row],[Ledger 13]]="","",IF(Table1[[#This Row],[Effect 13]]="Dr.",-Table1[[#This Row],[Amount 13]],Table1[[#This Row],[Amount 13]]))</f>
        <v/>
      </c>
      <c r="EP942" t="str">
        <f>IF(Table1[[#This Row],[Ledger 14]]="","","No")</f>
        <v/>
      </c>
      <c r="EQ942" t="str">
        <f>IF(Table1[[#This Row],[Ledger 14]]="","",IF(Table1[[#This Row],[Effect 14]]="Dr.","Yes","No"))</f>
        <v/>
      </c>
      <c r="ER942" t="str">
        <f>IF(Table1[[#This Row],[Ledger 14]]="","",Table1[[#This Row],[Ledger 14]])</f>
        <v/>
      </c>
      <c r="ES942" t="str">
        <f>IF(Table1[[#This Row],[Ledger 14]]="","",IF(Table1[[#This Row],[Effect 14]]="Dr.",-Table1[[#This Row],[Amount 14]],Table1[[#This Row],[Amount 14]]))</f>
        <v/>
      </c>
      <c r="EV942" t="str">
        <f>IF(Table1[[#This Row],[Ledger 15]]="","","No")</f>
        <v/>
      </c>
      <c r="EW942" t="str">
        <f>IF(Table1[[#This Row],[Ledger 15]]="","",IF(Table1[[#This Row],[Effect 15]]="Dr.","Yes","No"))</f>
        <v/>
      </c>
      <c r="EX942" t="str">
        <f>IF(Table1[[#This Row],[Ledger 15]]="","",Table1[[#This Row],[Ledger 15]])</f>
        <v/>
      </c>
      <c r="EY942" t="str">
        <f>IF(Table1[[#This Row],[Ledger 15]]="","",IF(Table1[[#This Row],[Effect 15]]="Dr.",-Table1[[#This Row],[Amount 15]],Table1[[#This Row],[Amount 15]]))</f>
        <v/>
      </c>
      <c r="FD94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2">
        <f>IF(Table1[[#This Row],[Date]]="",0,IF(AND(Table1[[#This Row],[Date]]&gt;=$FE$2,Table1[[#This Row],[Date]]&lt;=$FE$3),0,1))</f>
        <v>0</v>
      </c>
      <c r="FF942">
        <f>IF(Table1[[#This Row],[Date]]="",0,IF(TYPE(VLOOKUP(Table1[[#This Row],[Voucher Type]],Table1[[#All],[Voucher Type Master]],1,FALSE))=16,1,0))</f>
        <v>0</v>
      </c>
      <c r="FG942">
        <f>IF(TYPE(IF(Table1[[#This Row],[Date]]="",0,IF(VLOOKUP(Table1[[#This Row],[Voucher Type]],$FY$5:$FZ$13,2,0)=Table1[[#This Row],[Effect 1]],0,1)))=16,1,0)</f>
        <v>0</v>
      </c>
      <c r="FH94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2">
        <f>IF(LEN(Table1[[#This Row],[Ledger 1]])&gt;0,IF(TYPE(VLOOKUP(Table1[[#This Row],[Ledger 1]],GZ:GZ,1,0))=16,1,0),0)</f>
        <v>0</v>
      </c>
      <c r="FJ942">
        <f>IF(LEN(Table1[[#This Row],[Ledger 2]])&gt;0,IF(TYPE(VLOOKUP(Table1[[#This Row],[Ledger 2]],GZ:GZ,1,0))=16,1,0),0)</f>
        <v>0</v>
      </c>
      <c r="FK942">
        <f>IF(LEN(Table1[[#This Row],[Ledger 3]])&gt;0,IF(TYPE(VLOOKUP(Table1[[#This Row],[Ledger 3]],GZ:GZ,1,0))=16,1,0),0)</f>
        <v>0</v>
      </c>
      <c r="FL942">
        <f>IF(LEN(Table1[[#This Row],[Ledger 4]])&gt;0,IF(TYPE(VLOOKUP(Table1[[#This Row],[Ledger 4]],GZ:GZ,1,0))=16,1,0),0)</f>
        <v>0</v>
      </c>
      <c r="FM942">
        <f>IF(LEN(Table1[[#This Row],[Ledger 5]])&gt;0,IF(TYPE(VLOOKUP(Table1[[#This Row],[Ledger 5]],GZ:GZ,1,0))=16,1,0),0)</f>
        <v>0</v>
      </c>
      <c r="FN942">
        <f>IF(LEN(Table1[[#This Row],[Ledger 6]])&gt;0,IF(TYPE(VLOOKUP(Table1[[#This Row],[Ledger 6]],$GZ:$GZ,1,0))=16,1,0),0)</f>
        <v>0</v>
      </c>
      <c r="FO942">
        <f>IF(LEN(Table1[[#This Row],[Ledger 7]])&gt;0,IF(TYPE(VLOOKUP(Table1[[#This Row],[Ledger 7]],$GZ:$GZ,1,0))=16,1,0),0)</f>
        <v>0</v>
      </c>
      <c r="FP942">
        <f>IF(LEN(Table1[[#This Row],[Ledger 8]])&gt;0,IF(TYPE(VLOOKUP(Table1[[#This Row],[Ledger 8]],$GZ:$GZ,1,0))=16,1,0),0)</f>
        <v>0</v>
      </c>
      <c r="FQ942">
        <f>IF(LEN(Table1[[#This Row],[Ledger 9]])&gt;0,IF(TYPE(VLOOKUP(Table1[[#This Row],[Ledger 9]],$GZ:$GZ,1,0))=16,1,0),0)</f>
        <v>0</v>
      </c>
      <c r="FR942">
        <f>IF(LEN(Table1[[#This Row],[Ledger 10]])&gt;0,IF(TYPE(VLOOKUP(Table1[[#This Row],[Ledger 10]],$GZ:$GZ,1,0))=16,1,0),0)</f>
        <v>0</v>
      </c>
      <c r="FS942">
        <f>IF(LEN(Table1[[#This Row],[Ledger 11]])&gt;0,IF(TYPE(VLOOKUP(Table1[[#This Row],[Ledger 11]],$GZ:$GZ,1,0))=16,1,0),0)</f>
        <v>0</v>
      </c>
      <c r="FT942">
        <f>IF(LEN(Table1[[#This Row],[Ledger 12]])&gt;0,IF(TYPE(VLOOKUP(Table1[[#This Row],[Ledger 12]],$GZ:$GZ,1,0))=16,1,0),0)</f>
        <v>0</v>
      </c>
      <c r="FU942">
        <f>IF(LEN(Table1[[#This Row],[Ledger 13]])&gt;0,IF(TYPE(VLOOKUP(Table1[[#This Row],[Ledger 13]],$GZ:$GZ,1,0))=16,1,0),0)</f>
        <v>0</v>
      </c>
      <c r="FV942">
        <f>IF(LEN(Table1[[#This Row],[Ledger 14]])&gt;0,IF(TYPE(VLOOKUP(Table1[[#This Row],[Ledger 14]],$GZ:$GZ,1,0))=16,1,0),0)</f>
        <v>0</v>
      </c>
      <c r="FW942">
        <f>IF(LEN(Table1[[#This Row],[Ledger 15]])&gt;0,IF(TYPE(VLOOKUP(Table1[[#This Row],[Ledger 15]],$GZ:$GZ,1,0))=16,1,0),0)</f>
        <v>0</v>
      </c>
    </row>
    <row r="943" spans="4:179" ht="33" customHeight="1" x14ac:dyDescent="0.45">
      <c r="D943" s="8">
        <f t="shared" si="23"/>
        <v>938</v>
      </c>
      <c r="E943" s="32"/>
      <c r="F943" s="34"/>
      <c r="G943" s="34"/>
      <c r="H943" s="34"/>
      <c r="I943" s="34"/>
      <c r="J943" s="38"/>
      <c r="K943" s="33"/>
      <c r="L943" s="36"/>
      <c r="M943" s="35"/>
      <c r="N943" s="34"/>
      <c r="O943" s="41"/>
      <c r="P943" s="35"/>
      <c r="Q943" s="34"/>
      <c r="R943" s="37"/>
      <c r="S943" s="35"/>
      <c r="T943" s="34"/>
      <c r="U943" s="37"/>
      <c r="V943" s="35"/>
      <c r="W943" s="34"/>
      <c r="X943" s="37"/>
      <c r="Y943" s="35"/>
      <c r="Z943" s="34"/>
      <c r="AA943" s="37"/>
      <c r="AB943" s="35"/>
      <c r="AC943" s="34"/>
      <c r="AD943" s="37"/>
      <c r="AE943" s="35"/>
      <c r="AF943" s="34"/>
      <c r="AG943" s="37"/>
      <c r="AH943" s="35"/>
      <c r="AI943" s="34"/>
      <c r="AJ943" s="37"/>
      <c r="AK943" s="35"/>
      <c r="AL943" s="34"/>
      <c r="AM943" s="37"/>
      <c r="AN943" s="35"/>
      <c r="AO943" s="34"/>
      <c r="AP943" s="37"/>
      <c r="AQ943" s="35"/>
      <c r="AR943" s="34"/>
      <c r="AS943" s="37"/>
      <c r="AT943" s="35"/>
      <c r="AU943" s="34"/>
      <c r="AV943" s="37"/>
      <c r="AW943" s="35"/>
      <c r="AX943" s="34"/>
      <c r="AY943" s="37"/>
      <c r="AZ943" s="35"/>
      <c r="BA943" s="34"/>
      <c r="BB943" s="37"/>
      <c r="BC94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3" s="7"/>
      <c r="BF943" t="str">
        <f>IF(Table1[[#This Row],[Date]]="","","&amp;lt;VOUCHER REMOTEID="&amp;""""&amp;$A$11&amp;$A$13&amp;ROW()&amp;""""&amp;" VCHTYPE="""&amp;F943&amp;""" ACTION="""&amp;"Create"&amp;"""&amp;gt;")</f>
        <v/>
      </c>
      <c r="BG943" t="str">
        <f>IF(Table1[[#This Row],[Date]]="","",TEXT(Table1[[#This Row],[Date]],"yyyymmdd"))</f>
        <v/>
      </c>
      <c r="BH943" t="str">
        <f>Table1[[#This Row],[Date2]]</f>
        <v/>
      </c>
      <c r="BI943" t="str">
        <f>IF(Table1[[#This Row],[Date]]="","",Table1[[#This Row],[Voucher Type]])</f>
        <v/>
      </c>
      <c r="BJ943" t="str">
        <f>IF(Table1[[#This Row],[Ref No / Invoice No]]="","",Table1[[#This Row],[Ref No / Invoice No]])</f>
        <v/>
      </c>
      <c r="BK943" t="str">
        <f>IF(Table1[[#This Row],[Voucher No]]="","",Table1[[#This Row],[Voucher No]])</f>
        <v/>
      </c>
      <c r="BL943" t="str">
        <f>IF(Table1[[#This Row],[Date]]="","",Table1[[#This Row],[Narration]])</f>
        <v/>
      </c>
      <c r="BM943" t="str">
        <f>IF(Table1[[#This Row],[Date]]="","",$A$11&amp;$A$13&amp;ROW())</f>
        <v/>
      </c>
      <c r="BN943" t="str">
        <f>IF(Table1[[#This Row],[Date]]="","",$A$13)</f>
        <v/>
      </c>
      <c r="BP943" t="str">
        <f>IF(Table1[[#This Row],[Ledger 1]]="","","No")</f>
        <v/>
      </c>
      <c r="BQ943" t="str">
        <f>IF(Table1[[#This Row],[Date]]="","",IF(Table1[[#This Row],[Effect 1]]="Dr.","Yes","No"))</f>
        <v/>
      </c>
      <c r="BR943" t="str">
        <f>IF(Table1[[#This Row],[Date]]="","",Table1[[#This Row],[Ledger 1]])</f>
        <v/>
      </c>
      <c r="BS943" t="str">
        <f>IF(Table1[[#This Row],[Date]]="","",IF(Table1[[#This Row],[Effect 1]]="Dr.",-Table1[[#This Row],[Amount 1]],Table1[[#This Row],[Amount 1]]))</f>
        <v/>
      </c>
      <c r="BV943" t="str">
        <f>IF(Table1[[#This Row],[Ledger 2]]="","","No")</f>
        <v/>
      </c>
      <c r="BW943" t="str">
        <f>IF(Table1[[#This Row],[Date]]="","",IF(Table1[[#This Row],[Effect 2]]="Dr.","Yes","No"))</f>
        <v/>
      </c>
      <c r="BX943" t="str">
        <f>IF(Table1[[#This Row],[Date]]="","",Table1[[#This Row],[Ledger 2]])</f>
        <v/>
      </c>
      <c r="BY943" t="str">
        <f>IF(Table1[[#This Row],[Date]]="","",IF(Table1[[#This Row],[Effect 2]]="Dr.",-Table1[[#This Row],[Amount 2]],Table1[[#This Row],[Amount 2]]))</f>
        <v/>
      </c>
      <c r="CB943" t="str">
        <f>IF(Table1[[#This Row],[Ledger 3]]="","","No")</f>
        <v/>
      </c>
      <c r="CC943" t="str">
        <f>IF(Table1[[#This Row],[Ledger 3]]="","",IF(Table1[[#This Row],[Effect 3]]="Dr.","Yes","No"))</f>
        <v/>
      </c>
      <c r="CD943" t="str">
        <f>IF(Table1[[#This Row],[Ledger 3]]="","",Table1[[#This Row],[Ledger 3]])</f>
        <v/>
      </c>
      <c r="CE943" t="str">
        <f>IF(Table1[[#This Row],[Ledger 3]]="","",IF(Table1[[#This Row],[Effect 3]]="Dr.",-Table1[[#This Row],[Amount 3]],Table1[[#This Row],[Amount 3]]))</f>
        <v/>
      </c>
      <c r="CH943" t="str">
        <f>IF(Table1[[#This Row],[Ledger 4]]="","","No")</f>
        <v/>
      </c>
      <c r="CI943" t="str">
        <f>IF(Table1[[#This Row],[Ledger 4]]="","",IF(Table1[[#This Row],[Effect 4]]="Dr.","Yes","No"))</f>
        <v/>
      </c>
      <c r="CJ943" t="str">
        <f>IF(Table1[[#This Row],[Ledger 4]]="","",Table1[[#This Row],[Ledger 4]])</f>
        <v/>
      </c>
      <c r="CK943" t="str">
        <f>IF(Table1[[#This Row],[Ledger 4]]="","",IF(Table1[[#This Row],[Effect 4]]="Dr.",-Table1[[#This Row],[Amount 4]],Table1[[#This Row],[Amount 4]]))</f>
        <v/>
      </c>
      <c r="CN943" t="str">
        <f>IF(Table1[[#This Row],[Ledger 5]]="","","No")</f>
        <v/>
      </c>
      <c r="CO943" t="str">
        <f>IF(Table1[[#This Row],[Ledger 5]]="","",IF(Table1[[#This Row],[Effect 5]]="Dr.","Yes","No"))</f>
        <v/>
      </c>
      <c r="CP943" t="str">
        <f>IF(Table1[[#This Row],[Ledger 5]]="","",Table1[[#This Row],[Ledger 5]])</f>
        <v/>
      </c>
      <c r="CQ943" t="str">
        <f>IF(Table1[[#This Row],[Ledger 5]]="","",IF(Table1[[#This Row],[Effect 5]]="Dr.",-Table1[[#This Row],[Amount 5]],Table1[[#This Row],[Amount 5]]))</f>
        <v/>
      </c>
      <c r="CT943" t="str">
        <f>IF(Table1[[#This Row],[Ledger 6]]="","","No")</f>
        <v/>
      </c>
      <c r="CU943" t="str">
        <f>IF(Table1[[#This Row],[Ledger 6]]="","",IF(Table1[[#This Row],[Effect 6]]="Dr.","Yes","No"))</f>
        <v/>
      </c>
      <c r="CV943" t="str">
        <f>IF(Table1[[#This Row],[Ledger 6]]="","",Table1[[#This Row],[Ledger 6]])</f>
        <v/>
      </c>
      <c r="CW943" t="str">
        <f>IF(Table1[[#This Row],[Ledger 6]]="","",IF(Table1[[#This Row],[Effect 6]]="Dr.",-Table1[[#This Row],[Amount 6]],Table1[[#This Row],[Amount 6]]))</f>
        <v/>
      </c>
      <c r="CZ943" t="str">
        <f>IF(Table1[[#This Row],[Ledger 7]]="","","No")</f>
        <v/>
      </c>
      <c r="DA943" t="str">
        <f>IF(Table1[[#This Row],[Ledger 7]]="","",IF(Table1[[#This Row],[Effect 7]]="Dr.","Yes","No"))</f>
        <v/>
      </c>
      <c r="DB943" t="str">
        <f>IF(Table1[[#This Row],[Ledger 7]]="","",Table1[[#This Row],[Ledger 7]])</f>
        <v/>
      </c>
      <c r="DC943" t="str">
        <f>IF(Table1[[#This Row],[Ledger 7]]="","",IF(Table1[[#This Row],[Effect 7]]="Dr.",-Table1[[#This Row],[Amount 7]],Table1[[#This Row],[Amount 7]]))</f>
        <v/>
      </c>
      <c r="DF943" t="str">
        <f>IF(Table1[[#This Row],[Ledger 8]]="","","No")</f>
        <v/>
      </c>
      <c r="DG943" t="str">
        <f>IF(Table1[[#This Row],[Ledger 8]]="","",IF(Table1[[#This Row],[Effect 8]]="Dr.","Yes","No"))</f>
        <v/>
      </c>
      <c r="DH943" t="str">
        <f>IF(Table1[[#This Row],[Ledger 8]]="","",Table1[[#This Row],[Ledger 8]])</f>
        <v/>
      </c>
      <c r="DI943" t="str">
        <f>IF(Table1[[#This Row],[Ledger 8]]="","",IF(Table1[[#This Row],[Effect 8]]="Dr.",-Table1[[#This Row],[Amount 8]],Table1[[#This Row],[Amount 8]]))</f>
        <v/>
      </c>
      <c r="DL943" t="str">
        <f>IF(Table1[[#This Row],[Ledger 9]]="","","No")</f>
        <v/>
      </c>
      <c r="DM943" t="str">
        <f>IF(Table1[[#This Row],[Ledger 9]]="","",IF(Table1[[#This Row],[Effect 9]]="Dr.","Yes","No"))</f>
        <v/>
      </c>
      <c r="DN943" t="str">
        <f>IF(Table1[[#This Row],[Ledger 9]]="","",Table1[[#This Row],[Ledger 9]])</f>
        <v/>
      </c>
      <c r="DO943" t="str">
        <f>IF(Table1[[#This Row],[Ledger 9]]="","",IF(Table1[[#This Row],[Effect 9]]="Dr.",-Table1[[#This Row],[Amount 9]],Table1[[#This Row],[Amount 9]]))</f>
        <v/>
      </c>
      <c r="DR943" t="str">
        <f>IF(Table1[[#This Row],[Ledger 10]]="","","No")</f>
        <v/>
      </c>
      <c r="DS943" t="str">
        <f>IF(Table1[[#This Row],[Ledger 10]]="","",IF(Table1[[#This Row],[Effect 10]]="Dr.","Yes","No"))</f>
        <v/>
      </c>
      <c r="DT943" t="str">
        <f>IF(Table1[[#This Row],[Ledger 10]]="","",Table1[[#This Row],[Ledger 10]])</f>
        <v/>
      </c>
      <c r="DU943" t="str">
        <f>IF(Table1[[#This Row],[Ledger 10]]="","",IF(Table1[[#This Row],[Effect 10]]="Dr.",-Table1[[#This Row],[Amount 10]],Table1[[#This Row],[Amount 10]]))</f>
        <v/>
      </c>
      <c r="DX943" t="str">
        <f>IF(Table1[[#This Row],[Ledger 11]]="","","No")</f>
        <v/>
      </c>
      <c r="DY943" t="str">
        <f>IF(Table1[[#This Row],[Ledger 11]]="","",IF(Table1[[#This Row],[Effect 11]]="Dr.","Yes","No"))</f>
        <v/>
      </c>
      <c r="DZ943" t="str">
        <f>IF(Table1[[#This Row],[Ledger 11]]="","",Table1[[#This Row],[Ledger 11]])</f>
        <v/>
      </c>
      <c r="EA943" t="str">
        <f>IF(Table1[[#This Row],[Ledger 11]]="","",IF(Table1[[#This Row],[Effect 11]]="Dr.",-Table1[[#This Row],[Amount 11]],Table1[[#This Row],[Amount 11]]))</f>
        <v/>
      </c>
      <c r="ED943" t="str">
        <f>IF(Table1[[#This Row],[Ledger 12]]="","","No")</f>
        <v/>
      </c>
      <c r="EE943" t="str">
        <f>IF(Table1[[#This Row],[Ledger 12]]="","",IF(Table1[[#This Row],[Effect 12]]="Dr.","Yes","No"))</f>
        <v/>
      </c>
      <c r="EF943" t="str">
        <f>IF(Table1[[#This Row],[Ledger 12]]="","",Table1[[#This Row],[Ledger 12]])</f>
        <v/>
      </c>
      <c r="EG943" t="str">
        <f>IF(Table1[[#This Row],[Ledger 12]]="","",IF(Table1[[#This Row],[Effect 12]]="Dr.",-Table1[[#This Row],[Amount 12]],Table1[[#This Row],[Amount 12]]))</f>
        <v/>
      </c>
      <c r="EJ943" t="str">
        <f>IF(Table1[[#This Row],[Ledger 13]]="","","No")</f>
        <v/>
      </c>
      <c r="EK943" t="str">
        <f>IF(Table1[[#This Row],[Ledger 13]]="","",IF(Table1[[#This Row],[Effect 13]]="Dr.","Yes","No"))</f>
        <v/>
      </c>
      <c r="EL943" t="str">
        <f>IF(Table1[[#This Row],[Ledger 13]]="","",Table1[[#This Row],[Ledger 13]])</f>
        <v/>
      </c>
      <c r="EM943" t="str">
        <f>IF(Table1[[#This Row],[Ledger 13]]="","",IF(Table1[[#This Row],[Effect 13]]="Dr.",-Table1[[#This Row],[Amount 13]],Table1[[#This Row],[Amount 13]]))</f>
        <v/>
      </c>
      <c r="EP943" t="str">
        <f>IF(Table1[[#This Row],[Ledger 14]]="","","No")</f>
        <v/>
      </c>
      <c r="EQ943" t="str">
        <f>IF(Table1[[#This Row],[Ledger 14]]="","",IF(Table1[[#This Row],[Effect 14]]="Dr.","Yes","No"))</f>
        <v/>
      </c>
      <c r="ER943" t="str">
        <f>IF(Table1[[#This Row],[Ledger 14]]="","",Table1[[#This Row],[Ledger 14]])</f>
        <v/>
      </c>
      <c r="ES943" t="str">
        <f>IF(Table1[[#This Row],[Ledger 14]]="","",IF(Table1[[#This Row],[Effect 14]]="Dr.",-Table1[[#This Row],[Amount 14]],Table1[[#This Row],[Amount 14]]))</f>
        <v/>
      </c>
      <c r="EV943" t="str">
        <f>IF(Table1[[#This Row],[Ledger 15]]="","","No")</f>
        <v/>
      </c>
      <c r="EW943" t="str">
        <f>IF(Table1[[#This Row],[Ledger 15]]="","",IF(Table1[[#This Row],[Effect 15]]="Dr.","Yes","No"))</f>
        <v/>
      </c>
      <c r="EX943" t="str">
        <f>IF(Table1[[#This Row],[Ledger 15]]="","",Table1[[#This Row],[Ledger 15]])</f>
        <v/>
      </c>
      <c r="EY943" t="str">
        <f>IF(Table1[[#This Row],[Ledger 15]]="","",IF(Table1[[#This Row],[Effect 15]]="Dr.",-Table1[[#This Row],[Amount 15]],Table1[[#This Row],[Amount 15]]))</f>
        <v/>
      </c>
      <c r="FD94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3">
        <f>IF(Table1[[#This Row],[Date]]="",0,IF(AND(Table1[[#This Row],[Date]]&gt;=$FE$2,Table1[[#This Row],[Date]]&lt;=$FE$3),0,1))</f>
        <v>0</v>
      </c>
      <c r="FF943">
        <f>IF(Table1[[#This Row],[Date]]="",0,IF(TYPE(VLOOKUP(Table1[[#This Row],[Voucher Type]],Table1[[#All],[Voucher Type Master]],1,FALSE))=16,1,0))</f>
        <v>0</v>
      </c>
      <c r="FG943">
        <f>IF(TYPE(IF(Table1[[#This Row],[Date]]="",0,IF(VLOOKUP(Table1[[#This Row],[Voucher Type]],$FY$5:$FZ$13,2,0)=Table1[[#This Row],[Effect 1]],0,1)))=16,1,0)</f>
        <v>0</v>
      </c>
      <c r="FH94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3">
        <f>IF(LEN(Table1[[#This Row],[Ledger 1]])&gt;0,IF(TYPE(VLOOKUP(Table1[[#This Row],[Ledger 1]],GZ:GZ,1,0))=16,1,0),0)</f>
        <v>0</v>
      </c>
      <c r="FJ943">
        <f>IF(LEN(Table1[[#This Row],[Ledger 2]])&gt;0,IF(TYPE(VLOOKUP(Table1[[#This Row],[Ledger 2]],GZ:GZ,1,0))=16,1,0),0)</f>
        <v>0</v>
      </c>
      <c r="FK943">
        <f>IF(LEN(Table1[[#This Row],[Ledger 3]])&gt;0,IF(TYPE(VLOOKUP(Table1[[#This Row],[Ledger 3]],GZ:GZ,1,0))=16,1,0),0)</f>
        <v>0</v>
      </c>
      <c r="FL943">
        <f>IF(LEN(Table1[[#This Row],[Ledger 4]])&gt;0,IF(TYPE(VLOOKUP(Table1[[#This Row],[Ledger 4]],GZ:GZ,1,0))=16,1,0),0)</f>
        <v>0</v>
      </c>
      <c r="FM943">
        <f>IF(LEN(Table1[[#This Row],[Ledger 5]])&gt;0,IF(TYPE(VLOOKUP(Table1[[#This Row],[Ledger 5]],GZ:GZ,1,0))=16,1,0),0)</f>
        <v>0</v>
      </c>
      <c r="FN943">
        <f>IF(LEN(Table1[[#This Row],[Ledger 6]])&gt;0,IF(TYPE(VLOOKUP(Table1[[#This Row],[Ledger 6]],$GZ:$GZ,1,0))=16,1,0),0)</f>
        <v>0</v>
      </c>
      <c r="FO943">
        <f>IF(LEN(Table1[[#This Row],[Ledger 7]])&gt;0,IF(TYPE(VLOOKUP(Table1[[#This Row],[Ledger 7]],$GZ:$GZ,1,0))=16,1,0),0)</f>
        <v>0</v>
      </c>
      <c r="FP943">
        <f>IF(LEN(Table1[[#This Row],[Ledger 8]])&gt;0,IF(TYPE(VLOOKUP(Table1[[#This Row],[Ledger 8]],$GZ:$GZ,1,0))=16,1,0),0)</f>
        <v>0</v>
      </c>
      <c r="FQ943">
        <f>IF(LEN(Table1[[#This Row],[Ledger 9]])&gt;0,IF(TYPE(VLOOKUP(Table1[[#This Row],[Ledger 9]],$GZ:$GZ,1,0))=16,1,0),0)</f>
        <v>0</v>
      </c>
      <c r="FR943">
        <f>IF(LEN(Table1[[#This Row],[Ledger 10]])&gt;0,IF(TYPE(VLOOKUP(Table1[[#This Row],[Ledger 10]],$GZ:$GZ,1,0))=16,1,0),0)</f>
        <v>0</v>
      </c>
      <c r="FS943">
        <f>IF(LEN(Table1[[#This Row],[Ledger 11]])&gt;0,IF(TYPE(VLOOKUP(Table1[[#This Row],[Ledger 11]],$GZ:$GZ,1,0))=16,1,0),0)</f>
        <v>0</v>
      </c>
      <c r="FT943">
        <f>IF(LEN(Table1[[#This Row],[Ledger 12]])&gt;0,IF(TYPE(VLOOKUP(Table1[[#This Row],[Ledger 12]],$GZ:$GZ,1,0))=16,1,0),0)</f>
        <v>0</v>
      </c>
      <c r="FU943">
        <f>IF(LEN(Table1[[#This Row],[Ledger 13]])&gt;0,IF(TYPE(VLOOKUP(Table1[[#This Row],[Ledger 13]],$GZ:$GZ,1,0))=16,1,0),0)</f>
        <v>0</v>
      </c>
      <c r="FV943">
        <f>IF(LEN(Table1[[#This Row],[Ledger 14]])&gt;0,IF(TYPE(VLOOKUP(Table1[[#This Row],[Ledger 14]],$GZ:$GZ,1,0))=16,1,0),0)</f>
        <v>0</v>
      </c>
      <c r="FW943">
        <f>IF(LEN(Table1[[#This Row],[Ledger 15]])&gt;0,IF(TYPE(VLOOKUP(Table1[[#This Row],[Ledger 15]],$GZ:$GZ,1,0))=16,1,0),0)</f>
        <v>0</v>
      </c>
    </row>
    <row r="944" spans="4:179" ht="33" customHeight="1" x14ac:dyDescent="0.45">
      <c r="D944" s="8">
        <f t="shared" si="23"/>
        <v>939</v>
      </c>
      <c r="E944" s="32"/>
      <c r="F944" s="34"/>
      <c r="G944" s="34"/>
      <c r="H944" s="34"/>
      <c r="I944" s="34"/>
      <c r="J944" s="38"/>
      <c r="K944" s="33"/>
      <c r="L944" s="36"/>
      <c r="M944" s="35"/>
      <c r="N944" s="34"/>
      <c r="O944" s="41"/>
      <c r="P944" s="35"/>
      <c r="Q944" s="34"/>
      <c r="R944" s="37"/>
      <c r="S944" s="35"/>
      <c r="T944" s="34"/>
      <c r="U944" s="37"/>
      <c r="V944" s="35"/>
      <c r="W944" s="34"/>
      <c r="X944" s="37"/>
      <c r="Y944" s="35"/>
      <c r="Z944" s="34"/>
      <c r="AA944" s="37"/>
      <c r="AB944" s="35"/>
      <c r="AC944" s="34"/>
      <c r="AD944" s="37"/>
      <c r="AE944" s="35"/>
      <c r="AF944" s="34"/>
      <c r="AG944" s="37"/>
      <c r="AH944" s="35"/>
      <c r="AI944" s="34"/>
      <c r="AJ944" s="37"/>
      <c r="AK944" s="35"/>
      <c r="AL944" s="34"/>
      <c r="AM944" s="37"/>
      <c r="AN944" s="35"/>
      <c r="AO944" s="34"/>
      <c r="AP944" s="37"/>
      <c r="AQ944" s="35"/>
      <c r="AR944" s="34"/>
      <c r="AS944" s="37"/>
      <c r="AT944" s="35"/>
      <c r="AU944" s="34"/>
      <c r="AV944" s="37"/>
      <c r="AW944" s="35"/>
      <c r="AX944" s="34"/>
      <c r="AY944" s="37"/>
      <c r="AZ944" s="35"/>
      <c r="BA944" s="34"/>
      <c r="BB944" s="37"/>
      <c r="BC94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4" s="7"/>
      <c r="BF944" t="str">
        <f>IF(Table1[[#This Row],[Date]]="","","&amp;lt;VOUCHER REMOTEID="&amp;""""&amp;$A$11&amp;$A$13&amp;ROW()&amp;""""&amp;" VCHTYPE="""&amp;F944&amp;""" ACTION="""&amp;"Create"&amp;"""&amp;gt;")</f>
        <v/>
      </c>
      <c r="BG944" t="str">
        <f>IF(Table1[[#This Row],[Date]]="","",TEXT(Table1[[#This Row],[Date]],"yyyymmdd"))</f>
        <v/>
      </c>
      <c r="BH944" t="str">
        <f>Table1[[#This Row],[Date2]]</f>
        <v/>
      </c>
      <c r="BI944" t="str">
        <f>IF(Table1[[#This Row],[Date]]="","",Table1[[#This Row],[Voucher Type]])</f>
        <v/>
      </c>
      <c r="BJ944" t="str">
        <f>IF(Table1[[#This Row],[Ref No / Invoice No]]="","",Table1[[#This Row],[Ref No / Invoice No]])</f>
        <v/>
      </c>
      <c r="BK944" t="str">
        <f>IF(Table1[[#This Row],[Voucher No]]="","",Table1[[#This Row],[Voucher No]])</f>
        <v/>
      </c>
      <c r="BL944" t="str">
        <f>IF(Table1[[#This Row],[Date]]="","",Table1[[#This Row],[Narration]])</f>
        <v/>
      </c>
      <c r="BM944" t="str">
        <f>IF(Table1[[#This Row],[Date]]="","",$A$11&amp;$A$13&amp;ROW())</f>
        <v/>
      </c>
      <c r="BN944" t="str">
        <f>IF(Table1[[#This Row],[Date]]="","",$A$13)</f>
        <v/>
      </c>
      <c r="BP944" t="str">
        <f>IF(Table1[[#This Row],[Ledger 1]]="","","No")</f>
        <v/>
      </c>
      <c r="BQ944" t="str">
        <f>IF(Table1[[#This Row],[Date]]="","",IF(Table1[[#This Row],[Effect 1]]="Dr.","Yes","No"))</f>
        <v/>
      </c>
      <c r="BR944" t="str">
        <f>IF(Table1[[#This Row],[Date]]="","",Table1[[#This Row],[Ledger 1]])</f>
        <v/>
      </c>
      <c r="BS944" t="str">
        <f>IF(Table1[[#This Row],[Date]]="","",IF(Table1[[#This Row],[Effect 1]]="Dr.",-Table1[[#This Row],[Amount 1]],Table1[[#This Row],[Amount 1]]))</f>
        <v/>
      </c>
      <c r="BV944" t="str">
        <f>IF(Table1[[#This Row],[Ledger 2]]="","","No")</f>
        <v/>
      </c>
      <c r="BW944" t="str">
        <f>IF(Table1[[#This Row],[Date]]="","",IF(Table1[[#This Row],[Effect 2]]="Dr.","Yes","No"))</f>
        <v/>
      </c>
      <c r="BX944" t="str">
        <f>IF(Table1[[#This Row],[Date]]="","",Table1[[#This Row],[Ledger 2]])</f>
        <v/>
      </c>
      <c r="BY944" t="str">
        <f>IF(Table1[[#This Row],[Date]]="","",IF(Table1[[#This Row],[Effect 2]]="Dr.",-Table1[[#This Row],[Amount 2]],Table1[[#This Row],[Amount 2]]))</f>
        <v/>
      </c>
      <c r="CB944" t="str">
        <f>IF(Table1[[#This Row],[Ledger 3]]="","","No")</f>
        <v/>
      </c>
      <c r="CC944" t="str">
        <f>IF(Table1[[#This Row],[Ledger 3]]="","",IF(Table1[[#This Row],[Effect 3]]="Dr.","Yes","No"))</f>
        <v/>
      </c>
      <c r="CD944" t="str">
        <f>IF(Table1[[#This Row],[Ledger 3]]="","",Table1[[#This Row],[Ledger 3]])</f>
        <v/>
      </c>
      <c r="CE944" t="str">
        <f>IF(Table1[[#This Row],[Ledger 3]]="","",IF(Table1[[#This Row],[Effect 3]]="Dr.",-Table1[[#This Row],[Amount 3]],Table1[[#This Row],[Amount 3]]))</f>
        <v/>
      </c>
      <c r="CH944" t="str">
        <f>IF(Table1[[#This Row],[Ledger 4]]="","","No")</f>
        <v/>
      </c>
      <c r="CI944" t="str">
        <f>IF(Table1[[#This Row],[Ledger 4]]="","",IF(Table1[[#This Row],[Effect 4]]="Dr.","Yes","No"))</f>
        <v/>
      </c>
      <c r="CJ944" t="str">
        <f>IF(Table1[[#This Row],[Ledger 4]]="","",Table1[[#This Row],[Ledger 4]])</f>
        <v/>
      </c>
      <c r="CK944" t="str">
        <f>IF(Table1[[#This Row],[Ledger 4]]="","",IF(Table1[[#This Row],[Effect 4]]="Dr.",-Table1[[#This Row],[Amount 4]],Table1[[#This Row],[Amount 4]]))</f>
        <v/>
      </c>
      <c r="CN944" t="str">
        <f>IF(Table1[[#This Row],[Ledger 5]]="","","No")</f>
        <v/>
      </c>
      <c r="CO944" t="str">
        <f>IF(Table1[[#This Row],[Ledger 5]]="","",IF(Table1[[#This Row],[Effect 5]]="Dr.","Yes","No"))</f>
        <v/>
      </c>
      <c r="CP944" t="str">
        <f>IF(Table1[[#This Row],[Ledger 5]]="","",Table1[[#This Row],[Ledger 5]])</f>
        <v/>
      </c>
      <c r="CQ944" t="str">
        <f>IF(Table1[[#This Row],[Ledger 5]]="","",IF(Table1[[#This Row],[Effect 5]]="Dr.",-Table1[[#This Row],[Amount 5]],Table1[[#This Row],[Amount 5]]))</f>
        <v/>
      </c>
      <c r="CT944" t="str">
        <f>IF(Table1[[#This Row],[Ledger 6]]="","","No")</f>
        <v/>
      </c>
      <c r="CU944" t="str">
        <f>IF(Table1[[#This Row],[Ledger 6]]="","",IF(Table1[[#This Row],[Effect 6]]="Dr.","Yes","No"))</f>
        <v/>
      </c>
      <c r="CV944" t="str">
        <f>IF(Table1[[#This Row],[Ledger 6]]="","",Table1[[#This Row],[Ledger 6]])</f>
        <v/>
      </c>
      <c r="CW944" t="str">
        <f>IF(Table1[[#This Row],[Ledger 6]]="","",IF(Table1[[#This Row],[Effect 6]]="Dr.",-Table1[[#This Row],[Amount 6]],Table1[[#This Row],[Amount 6]]))</f>
        <v/>
      </c>
      <c r="CZ944" t="str">
        <f>IF(Table1[[#This Row],[Ledger 7]]="","","No")</f>
        <v/>
      </c>
      <c r="DA944" t="str">
        <f>IF(Table1[[#This Row],[Ledger 7]]="","",IF(Table1[[#This Row],[Effect 7]]="Dr.","Yes","No"))</f>
        <v/>
      </c>
      <c r="DB944" t="str">
        <f>IF(Table1[[#This Row],[Ledger 7]]="","",Table1[[#This Row],[Ledger 7]])</f>
        <v/>
      </c>
      <c r="DC944" t="str">
        <f>IF(Table1[[#This Row],[Ledger 7]]="","",IF(Table1[[#This Row],[Effect 7]]="Dr.",-Table1[[#This Row],[Amount 7]],Table1[[#This Row],[Amount 7]]))</f>
        <v/>
      </c>
      <c r="DF944" t="str">
        <f>IF(Table1[[#This Row],[Ledger 8]]="","","No")</f>
        <v/>
      </c>
      <c r="DG944" t="str">
        <f>IF(Table1[[#This Row],[Ledger 8]]="","",IF(Table1[[#This Row],[Effect 8]]="Dr.","Yes","No"))</f>
        <v/>
      </c>
      <c r="DH944" t="str">
        <f>IF(Table1[[#This Row],[Ledger 8]]="","",Table1[[#This Row],[Ledger 8]])</f>
        <v/>
      </c>
      <c r="DI944" t="str">
        <f>IF(Table1[[#This Row],[Ledger 8]]="","",IF(Table1[[#This Row],[Effect 8]]="Dr.",-Table1[[#This Row],[Amount 8]],Table1[[#This Row],[Amount 8]]))</f>
        <v/>
      </c>
      <c r="DL944" t="str">
        <f>IF(Table1[[#This Row],[Ledger 9]]="","","No")</f>
        <v/>
      </c>
      <c r="DM944" t="str">
        <f>IF(Table1[[#This Row],[Ledger 9]]="","",IF(Table1[[#This Row],[Effect 9]]="Dr.","Yes","No"))</f>
        <v/>
      </c>
      <c r="DN944" t="str">
        <f>IF(Table1[[#This Row],[Ledger 9]]="","",Table1[[#This Row],[Ledger 9]])</f>
        <v/>
      </c>
      <c r="DO944" t="str">
        <f>IF(Table1[[#This Row],[Ledger 9]]="","",IF(Table1[[#This Row],[Effect 9]]="Dr.",-Table1[[#This Row],[Amount 9]],Table1[[#This Row],[Amount 9]]))</f>
        <v/>
      </c>
      <c r="DR944" t="str">
        <f>IF(Table1[[#This Row],[Ledger 10]]="","","No")</f>
        <v/>
      </c>
      <c r="DS944" t="str">
        <f>IF(Table1[[#This Row],[Ledger 10]]="","",IF(Table1[[#This Row],[Effect 10]]="Dr.","Yes","No"))</f>
        <v/>
      </c>
      <c r="DT944" t="str">
        <f>IF(Table1[[#This Row],[Ledger 10]]="","",Table1[[#This Row],[Ledger 10]])</f>
        <v/>
      </c>
      <c r="DU944" t="str">
        <f>IF(Table1[[#This Row],[Ledger 10]]="","",IF(Table1[[#This Row],[Effect 10]]="Dr.",-Table1[[#This Row],[Amount 10]],Table1[[#This Row],[Amount 10]]))</f>
        <v/>
      </c>
      <c r="DX944" t="str">
        <f>IF(Table1[[#This Row],[Ledger 11]]="","","No")</f>
        <v/>
      </c>
      <c r="DY944" t="str">
        <f>IF(Table1[[#This Row],[Ledger 11]]="","",IF(Table1[[#This Row],[Effect 11]]="Dr.","Yes","No"))</f>
        <v/>
      </c>
      <c r="DZ944" t="str">
        <f>IF(Table1[[#This Row],[Ledger 11]]="","",Table1[[#This Row],[Ledger 11]])</f>
        <v/>
      </c>
      <c r="EA944" t="str">
        <f>IF(Table1[[#This Row],[Ledger 11]]="","",IF(Table1[[#This Row],[Effect 11]]="Dr.",-Table1[[#This Row],[Amount 11]],Table1[[#This Row],[Amount 11]]))</f>
        <v/>
      </c>
      <c r="ED944" t="str">
        <f>IF(Table1[[#This Row],[Ledger 12]]="","","No")</f>
        <v/>
      </c>
      <c r="EE944" t="str">
        <f>IF(Table1[[#This Row],[Ledger 12]]="","",IF(Table1[[#This Row],[Effect 12]]="Dr.","Yes","No"))</f>
        <v/>
      </c>
      <c r="EF944" t="str">
        <f>IF(Table1[[#This Row],[Ledger 12]]="","",Table1[[#This Row],[Ledger 12]])</f>
        <v/>
      </c>
      <c r="EG944" t="str">
        <f>IF(Table1[[#This Row],[Ledger 12]]="","",IF(Table1[[#This Row],[Effect 12]]="Dr.",-Table1[[#This Row],[Amount 12]],Table1[[#This Row],[Amount 12]]))</f>
        <v/>
      </c>
      <c r="EJ944" t="str">
        <f>IF(Table1[[#This Row],[Ledger 13]]="","","No")</f>
        <v/>
      </c>
      <c r="EK944" t="str">
        <f>IF(Table1[[#This Row],[Ledger 13]]="","",IF(Table1[[#This Row],[Effect 13]]="Dr.","Yes","No"))</f>
        <v/>
      </c>
      <c r="EL944" t="str">
        <f>IF(Table1[[#This Row],[Ledger 13]]="","",Table1[[#This Row],[Ledger 13]])</f>
        <v/>
      </c>
      <c r="EM944" t="str">
        <f>IF(Table1[[#This Row],[Ledger 13]]="","",IF(Table1[[#This Row],[Effect 13]]="Dr.",-Table1[[#This Row],[Amount 13]],Table1[[#This Row],[Amount 13]]))</f>
        <v/>
      </c>
      <c r="EP944" t="str">
        <f>IF(Table1[[#This Row],[Ledger 14]]="","","No")</f>
        <v/>
      </c>
      <c r="EQ944" t="str">
        <f>IF(Table1[[#This Row],[Ledger 14]]="","",IF(Table1[[#This Row],[Effect 14]]="Dr.","Yes","No"))</f>
        <v/>
      </c>
      <c r="ER944" t="str">
        <f>IF(Table1[[#This Row],[Ledger 14]]="","",Table1[[#This Row],[Ledger 14]])</f>
        <v/>
      </c>
      <c r="ES944" t="str">
        <f>IF(Table1[[#This Row],[Ledger 14]]="","",IF(Table1[[#This Row],[Effect 14]]="Dr.",-Table1[[#This Row],[Amount 14]],Table1[[#This Row],[Amount 14]]))</f>
        <v/>
      </c>
      <c r="EV944" t="str">
        <f>IF(Table1[[#This Row],[Ledger 15]]="","","No")</f>
        <v/>
      </c>
      <c r="EW944" t="str">
        <f>IF(Table1[[#This Row],[Ledger 15]]="","",IF(Table1[[#This Row],[Effect 15]]="Dr.","Yes","No"))</f>
        <v/>
      </c>
      <c r="EX944" t="str">
        <f>IF(Table1[[#This Row],[Ledger 15]]="","",Table1[[#This Row],[Ledger 15]])</f>
        <v/>
      </c>
      <c r="EY944" t="str">
        <f>IF(Table1[[#This Row],[Ledger 15]]="","",IF(Table1[[#This Row],[Effect 15]]="Dr.",-Table1[[#This Row],[Amount 15]],Table1[[#This Row],[Amount 15]]))</f>
        <v/>
      </c>
      <c r="FD94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4">
        <f>IF(Table1[[#This Row],[Date]]="",0,IF(AND(Table1[[#This Row],[Date]]&gt;=$FE$2,Table1[[#This Row],[Date]]&lt;=$FE$3),0,1))</f>
        <v>0</v>
      </c>
      <c r="FF944">
        <f>IF(Table1[[#This Row],[Date]]="",0,IF(TYPE(VLOOKUP(Table1[[#This Row],[Voucher Type]],Table1[[#All],[Voucher Type Master]],1,FALSE))=16,1,0))</f>
        <v>0</v>
      </c>
      <c r="FG944">
        <f>IF(TYPE(IF(Table1[[#This Row],[Date]]="",0,IF(VLOOKUP(Table1[[#This Row],[Voucher Type]],$FY$5:$FZ$13,2,0)=Table1[[#This Row],[Effect 1]],0,1)))=16,1,0)</f>
        <v>0</v>
      </c>
      <c r="FH94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4">
        <f>IF(LEN(Table1[[#This Row],[Ledger 1]])&gt;0,IF(TYPE(VLOOKUP(Table1[[#This Row],[Ledger 1]],GZ:GZ,1,0))=16,1,0),0)</f>
        <v>0</v>
      </c>
      <c r="FJ944">
        <f>IF(LEN(Table1[[#This Row],[Ledger 2]])&gt;0,IF(TYPE(VLOOKUP(Table1[[#This Row],[Ledger 2]],GZ:GZ,1,0))=16,1,0),0)</f>
        <v>0</v>
      </c>
      <c r="FK944">
        <f>IF(LEN(Table1[[#This Row],[Ledger 3]])&gt;0,IF(TYPE(VLOOKUP(Table1[[#This Row],[Ledger 3]],GZ:GZ,1,0))=16,1,0),0)</f>
        <v>0</v>
      </c>
      <c r="FL944">
        <f>IF(LEN(Table1[[#This Row],[Ledger 4]])&gt;0,IF(TYPE(VLOOKUP(Table1[[#This Row],[Ledger 4]],GZ:GZ,1,0))=16,1,0),0)</f>
        <v>0</v>
      </c>
      <c r="FM944">
        <f>IF(LEN(Table1[[#This Row],[Ledger 5]])&gt;0,IF(TYPE(VLOOKUP(Table1[[#This Row],[Ledger 5]],GZ:GZ,1,0))=16,1,0),0)</f>
        <v>0</v>
      </c>
      <c r="FN944">
        <f>IF(LEN(Table1[[#This Row],[Ledger 6]])&gt;0,IF(TYPE(VLOOKUP(Table1[[#This Row],[Ledger 6]],$GZ:$GZ,1,0))=16,1,0),0)</f>
        <v>0</v>
      </c>
      <c r="FO944">
        <f>IF(LEN(Table1[[#This Row],[Ledger 7]])&gt;0,IF(TYPE(VLOOKUP(Table1[[#This Row],[Ledger 7]],$GZ:$GZ,1,0))=16,1,0),0)</f>
        <v>0</v>
      </c>
      <c r="FP944">
        <f>IF(LEN(Table1[[#This Row],[Ledger 8]])&gt;0,IF(TYPE(VLOOKUP(Table1[[#This Row],[Ledger 8]],$GZ:$GZ,1,0))=16,1,0),0)</f>
        <v>0</v>
      </c>
      <c r="FQ944">
        <f>IF(LEN(Table1[[#This Row],[Ledger 9]])&gt;0,IF(TYPE(VLOOKUP(Table1[[#This Row],[Ledger 9]],$GZ:$GZ,1,0))=16,1,0),0)</f>
        <v>0</v>
      </c>
      <c r="FR944">
        <f>IF(LEN(Table1[[#This Row],[Ledger 10]])&gt;0,IF(TYPE(VLOOKUP(Table1[[#This Row],[Ledger 10]],$GZ:$GZ,1,0))=16,1,0),0)</f>
        <v>0</v>
      </c>
      <c r="FS944">
        <f>IF(LEN(Table1[[#This Row],[Ledger 11]])&gt;0,IF(TYPE(VLOOKUP(Table1[[#This Row],[Ledger 11]],$GZ:$GZ,1,0))=16,1,0),0)</f>
        <v>0</v>
      </c>
      <c r="FT944">
        <f>IF(LEN(Table1[[#This Row],[Ledger 12]])&gt;0,IF(TYPE(VLOOKUP(Table1[[#This Row],[Ledger 12]],$GZ:$GZ,1,0))=16,1,0),0)</f>
        <v>0</v>
      </c>
      <c r="FU944">
        <f>IF(LEN(Table1[[#This Row],[Ledger 13]])&gt;0,IF(TYPE(VLOOKUP(Table1[[#This Row],[Ledger 13]],$GZ:$GZ,1,0))=16,1,0),0)</f>
        <v>0</v>
      </c>
      <c r="FV944">
        <f>IF(LEN(Table1[[#This Row],[Ledger 14]])&gt;0,IF(TYPE(VLOOKUP(Table1[[#This Row],[Ledger 14]],$GZ:$GZ,1,0))=16,1,0),0)</f>
        <v>0</v>
      </c>
      <c r="FW944">
        <f>IF(LEN(Table1[[#This Row],[Ledger 15]])&gt;0,IF(TYPE(VLOOKUP(Table1[[#This Row],[Ledger 15]],$GZ:$GZ,1,0))=16,1,0),0)</f>
        <v>0</v>
      </c>
    </row>
    <row r="945" spans="4:179" ht="33" customHeight="1" x14ac:dyDescent="0.45">
      <c r="D945" s="8">
        <f t="shared" si="23"/>
        <v>940</v>
      </c>
      <c r="E945" s="32"/>
      <c r="F945" s="34"/>
      <c r="G945" s="34"/>
      <c r="H945" s="34"/>
      <c r="I945" s="34"/>
      <c r="J945" s="38"/>
      <c r="K945" s="33"/>
      <c r="L945" s="36"/>
      <c r="M945" s="35"/>
      <c r="N945" s="34"/>
      <c r="O945" s="41"/>
      <c r="P945" s="35"/>
      <c r="Q945" s="34"/>
      <c r="R945" s="37"/>
      <c r="S945" s="35"/>
      <c r="T945" s="34"/>
      <c r="U945" s="37"/>
      <c r="V945" s="35"/>
      <c r="W945" s="34"/>
      <c r="X945" s="37"/>
      <c r="Y945" s="35"/>
      <c r="Z945" s="34"/>
      <c r="AA945" s="37"/>
      <c r="AB945" s="35"/>
      <c r="AC945" s="34"/>
      <c r="AD945" s="37"/>
      <c r="AE945" s="35"/>
      <c r="AF945" s="34"/>
      <c r="AG945" s="37"/>
      <c r="AH945" s="35"/>
      <c r="AI945" s="34"/>
      <c r="AJ945" s="37"/>
      <c r="AK945" s="35"/>
      <c r="AL945" s="34"/>
      <c r="AM945" s="37"/>
      <c r="AN945" s="35"/>
      <c r="AO945" s="34"/>
      <c r="AP945" s="37"/>
      <c r="AQ945" s="35"/>
      <c r="AR945" s="34"/>
      <c r="AS945" s="37"/>
      <c r="AT945" s="35"/>
      <c r="AU945" s="34"/>
      <c r="AV945" s="37"/>
      <c r="AW945" s="35"/>
      <c r="AX945" s="34"/>
      <c r="AY945" s="37"/>
      <c r="AZ945" s="35"/>
      <c r="BA945" s="34"/>
      <c r="BB945" s="37"/>
      <c r="BC94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5" s="7"/>
      <c r="BF945" t="str">
        <f>IF(Table1[[#This Row],[Date]]="","","&amp;lt;VOUCHER REMOTEID="&amp;""""&amp;$A$11&amp;$A$13&amp;ROW()&amp;""""&amp;" VCHTYPE="""&amp;F945&amp;""" ACTION="""&amp;"Create"&amp;"""&amp;gt;")</f>
        <v/>
      </c>
      <c r="BG945" t="str">
        <f>IF(Table1[[#This Row],[Date]]="","",TEXT(Table1[[#This Row],[Date]],"yyyymmdd"))</f>
        <v/>
      </c>
      <c r="BH945" t="str">
        <f>Table1[[#This Row],[Date2]]</f>
        <v/>
      </c>
      <c r="BI945" t="str">
        <f>IF(Table1[[#This Row],[Date]]="","",Table1[[#This Row],[Voucher Type]])</f>
        <v/>
      </c>
      <c r="BJ945" t="str">
        <f>IF(Table1[[#This Row],[Ref No / Invoice No]]="","",Table1[[#This Row],[Ref No / Invoice No]])</f>
        <v/>
      </c>
      <c r="BK945" t="str">
        <f>IF(Table1[[#This Row],[Voucher No]]="","",Table1[[#This Row],[Voucher No]])</f>
        <v/>
      </c>
      <c r="BL945" t="str">
        <f>IF(Table1[[#This Row],[Date]]="","",Table1[[#This Row],[Narration]])</f>
        <v/>
      </c>
      <c r="BM945" t="str">
        <f>IF(Table1[[#This Row],[Date]]="","",$A$11&amp;$A$13&amp;ROW())</f>
        <v/>
      </c>
      <c r="BN945" t="str">
        <f>IF(Table1[[#This Row],[Date]]="","",$A$13)</f>
        <v/>
      </c>
      <c r="BP945" t="str">
        <f>IF(Table1[[#This Row],[Ledger 1]]="","","No")</f>
        <v/>
      </c>
      <c r="BQ945" t="str">
        <f>IF(Table1[[#This Row],[Date]]="","",IF(Table1[[#This Row],[Effect 1]]="Dr.","Yes","No"))</f>
        <v/>
      </c>
      <c r="BR945" t="str">
        <f>IF(Table1[[#This Row],[Date]]="","",Table1[[#This Row],[Ledger 1]])</f>
        <v/>
      </c>
      <c r="BS945" t="str">
        <f>IF(Table1[[#This Row],[Date]]="","",IF(Table1[[#This Row],[Effect 1]]="Dr.",-Table1[[#This Row],[Amount 1]],Table1[[#This Row],[Amount 1]]))</f>
        <v/>
      </c>
      <c r="BV945" t="str">
        <f>IF(Table1[[#This Row],[Ledger 2]]="","","No")</f>
        <v/>
      </c>
      <c r="BW945" t="str">
        <f>IF(Table1[[#This Row],[Date]]="","",IF(Table1[[#This Row],[Effect 2]]="Dr.","Yes","No"))</f>
        <v/>
      </c>
      <c r="BX945" t="str">
        <f>IF(Table1[[#This Row],[Date]]="","",Table1[[#This Row],[Ledger 2]])</f>
        <v/>
      </c>
      <c r="BY945" t="str">
        <f>IF(Table1[[#This Row],[Date]]="","",IF(Table1[[#This Row],[Effect 2]]="Dr.",-Table1[[#This Row],[Amount 2]],Table1[[#This Row],[Amount 2]]))</f>
        <v/>
      </c>
      <c r="CB945" t="str">
        <f>IF(Table1[[#This Row],[Ledger 3]]="","","No")</f>
        <v/>
      </c>
      <c r="CC945" t="str">
        <f>IF(Table1[[#This Row],[Ledger 3]]="","",IF(Table1[[#This Row],[Effect 3]]="Dr.","Yes","No"))</f>
        <v/>
      </c>
      <c r="CD945" t="str">
        <f>IF(Table1[[#This Row],[Ledger 3]]="","",Table1[[#This Row],[Ledger 3]])</f>
        <v/>
      </c>
      <c r="CE945" t="str">
        <f>IF(Table1[[#This Row],[Ledger 3]]="","",IF(Table1[[#This Row],[Effect 3]]="Dr.",-Table1[[#This Row],[Amount 3]],Table1[[#This Row],[Amount 3]]))</f>
        <v/>
      </c>
      <c r="CH945" t="str">
        <f>IF(Table1[[#This Row],[Ledger 4]]="","","No")</f>
        <v/>
      </c>
      <c r="CI945" t="str">
        <f>IF(Table1[[#This Row],[Ledger 4]]="","",IF(Table1[[#This Row],[Effect 4]]="Dr.","Yes","No"))</f>
        <v/>
      </c>
      <c r="CJ945" t="str">
        <f>IF(Table1[[#This Row],[Ledger 4]]="","",Table1[[#This Row],[Ledger 4]])</f>
        <v/>
      </c>
      <c r="CK945" t="str">
        <f>IF(Table1[[#This Row],[Ledger 4]]="","",IF(Table1[[#This Row],[Effect 4]]="Dr.",-Table1[[#This Row],[Amount 4]],Table1[[#This Row],[Amount 4]]))</f>
        <v/>
      </c>
      <c r="CN945" t="str">
        <f>IF(Table1[[#This Row],[Ledger 5]]="","","No")</f>
        <v/>
      </c>
      <c r="CO945" t="str">
        <f>IF(Table1[[#This Row],[Ledger 5]]="","",IF(Table1[[#This Row],[Effect 5]]="Dr.","Yes","No"))</f>
        <v/>
      </c>
      <c r="CP945" t="str">
        <f>IF(Table1[[#This Row],[Ledger 5]]="","",Table1[[#This Row],[Ledger 5]])</f>
        <v/>
      </c>
      <c r="CQ945" t="str">
        <f>IF(Table1[[#This Row],[Ledger 5]]="","",IF(Table1[[#This Row],[Effect 5]]="Dr.",-Table1[[#This Row],[Amount 5]],Table1[[#This Row],[Amount 5]]))</f>
        <v/>
      </c>
      <c r="CT945" t="str">
        <f>IF(Table1[[#This Row],[Ledger 6]]="","","No")</f>
        <v/>
      </c>
      <c r="CU945" t="str">
        <f>IF(Table1[[#This Row],[Ledger 6]]="","",IF(Table1[[#This Row],[Effect 6]]="Dr.","Yes","No"))</f>
        <v/>
      </c>
      <c r="CV945" t="str">
        <f>IF(Table1[[#This Row],[Ledger 6]]="","",Table1[[#This Row],[Ledger 6]])</f>
        <v/>
      </c>
      <c r="CW945" t="str">
        <f>IF(Table1[[#This Row],[Ledger 6]]="","",IF(Table1[[#This Row],[Effect 6]]="Dr.",-Table1[[#This Row],[Amount 6]],Table1[[#This Row],[Amount 6]]))</f>
        <v/>
      </c>
      <c r="CZ945" t="str">
        <f>IF(Table1[[#This Row],[Ledger 7]]="","","No")</f>
        <v/>
      </c>
      <c r="DA945" t="str">
        <f>IF(Table1[[#This Row],[Ledger 7]]="","",IF(Table1[[#This Row],[Effect 7]]="Dr.","Yes","No"))</f>
        <v/>
      </c>
      <c r="DB945" t="str">
        <f>IF(Table1[[#This Row],[Ledger 7]]="","",Table1[[#This Row],[Ledger 7]])</f>
        <v/>
      </c>
      <c r="DC945" t="str">
        <f>IF(Table1[[#This Row],[Ledger 7]]="","",IF(Table1[[#This Row],[Effect 7]]="Dr.",-Table1[[#This Row],[Amount 7]],Table1[[#This Row],[Amount 7]]))</f>
        <v/>
      </c>
      <c r="DF945" t="str">
        <f>IF(Table1[[#This Row],[Ledger 8]]="","","No")</f>
        <v/>
      </c>
      <c r="DG945" t="str">
        <f>IF(Table1[[#This Row],[Ledger 8]]="","",IF(Table1[[#This Row],[Effect 8]]="Dr.","Yes","No"))</f>
        <v/>
      </c>
      <c r="DH945" t="str">
        <f>IF(Table1[[#This Row],[Ledger 8]]="","",Table1[[#This Row],[Ledger 8]])</f>
        <v/>
      </c>
      <c r="DI945" t="str">
        <f>IF(Table1[[#This Row],[Ledger 8]]="","",IF(Table1[[#This Row],[Effect 8]]="Dr.",-Table1[[#This Row],[Amount 8]],Table1[[#This Row],[Amount 8]]))</f>
        <v/>
      </c>
      <c r="DL945" t="str">
        <f>IF(Table1[[#This Row],[Ledger 9]]="","","No")</f>
        <v/>
      </c>
      <c r="DM945" t="str">
        <f>IF(Table1[[#This Row],[Ledger 9]]="","",IF(Table1[[#This Row],[Effect 9]]="Dr.","Yes","No"))</f>
        <v/>
      </c>
      <c r="DN945" t="str">
        <f>IF(Table1[[#This Row],[Ledger 9]]="","",Table1[[#This Row],[Ledger 9]])</f>
        <v/>
      </c>
      <c r="DO945" t="str">
        <f>IF(Table1[[#This Row],[Ledger 9]]="","",IF(Table1[[#This Row],[Effect 9]]="Dr.",-Table1[[#This Row],[Amount 9]],Table1[[#This Row],[Amount 9]]))</f>
        <v/>
      </c>
      <c r="DR945" t="str">
        <f>IF(Table1[[#This Row],[Ledger 10]]="","","No")</f>
        <v/>
      </c>
      <c r="DS945" t="str">
        <f>IF(Table1[[#This Row],[Ledger 10]]="","",IF(Table1[[#This Row],[Effect 10]]="Dr.","Yes","No"))</f>
        <v/>
      </c>
      <c r="DT945" t="str">
        <f>IF(Table1[[#This Row],[Ledger 10]]="","",Table1[[#This Row],[Ledger 10]])</f>
        <v/>
      </c>
      <c r="DU945" t="str">
        <f>IF(Table1[[#This Row],[Ledger 10]]="","",IF(Table1[[#This Row],[Effect 10]]="Dr.",-Table1[[#This Row],[Amount 10]],Table1[[#This Row],[Amount 10]]))</f>
        <v/>
      </c>
      <c r="DX945" t="str">
        <f>IF(Table1[[#This Row],[Ledger 11]]="","","No")</f>
        <v/>
      </c>
      <c r="DY945" t="str">
        <f>IF(Table1[[#This Row],[Ledger 11]]="","",IF(Table1[[#This Row],[Effect 11]]="Dr.","Yes","No"))</f>
        <v/>
      </c>
      <c r="DZ945" t="str">
        <f>IF(Table1[[#This Row],[Ledger 11]]="","",Table1[[#This Row],[Ledger 11]])</f>
        <v/>
      </c>
      <c r="EA945" t="str">
        <f>IF(Table1[[#This Row],[Ledger 11]]="","",IF(Table1[[#This Row],[Effect 11]]="Dr.",-Table1[[#This Row],[Amount 11]],Table1[[#This Row],[Amount 11]]))</f>
        <v/>
      </c>
      <c r="ED945" t="str">
        <f>IF(Table1[[#This Row],[Ledger 12]]="","","No")</f>
        <v/>
      </c>
      <c r="EE945" t="str">
        <f>IF(Table1[[#This Row],[Ledger 12]]="","",IF(Table1[[#This Row],[Effect 12]]="Dr.","Yes","No"))</f>
        <v/>
      </c>
      <c r="EF945" t="str">
        <f>IF(Table1[[#This Row],[Ledger 12]]="","",Table1[[#This Row],[Ledger 12]])</f>
        <v/>
      </c>
      <c r="EG945" t="str">
        <f>IF(Table1[[#This Row],[Ledger 12]]="","",IF(Table1[[#This Row],[Effect 12]]="Dr.",-Table1[[#This Row],[Amount 12]],Table1[[#This Row],[Amount 12]]))</f>
        <v/>
      </c>
      <c r="EJ945" t="str">
        <f>IF(Table1[[#This Row],[Ledger 13]]="","","No")</f>
        <v/>
      </c>
      <c r="EK945" t="str">
        <f>IF(Table1[[#This Row],[Ledger 13]]="","",IF(Table1[[#This Row],[Effect 13]]="Dr.","Yes","No"))</f>
        <v/>
      </c>
      <c r="EL945" t="str">
        <f>IF(Table1[[#This Row],[Ledger 13]]="","",Table1[[#This Row],[Ledger 13]])</f>
        <v/>
      </c>
      <c r="EM945" t="str">
        <f>IF(Table1[[#This Row],[Ledger 13]]="","",IF(Table1[[#This Row],[Effect 13]]="Dr.",-Table1[[#This Row],[Amount 13]],Table1[[#This Row],[Amount 13]]))</f>
        <v/>
      </c>
      <c r="EP945" t="str">
        <f>IF(Table1[[#This Row],[Ledger 14]]="","","No")</f>
        <v/>
      </c>
      <c r="EQ945" t="str">
        <f>IF(Table1[[#This Row],[Ledger 14]]="","",IF(Table1[[#This Row],[Effect 14]]="Dr.","Yes","No"))</f>
        <v/>
      </c>
      <c r="ER945" t="str">
        <f>IF(Table1[[#This Row],[Ledger 14]]="","",Table1[[#This Row],[Ledger 14]])</f>
        <v/>
      </c>
      <c r="ES945" t="str">
        <f>IF(Table1[[#This Row],[Ledger 14]]="","",IF(Table1[[#This Row],[Effect 14]]="Dr.",-Table1[[#This Row],[Amount 14]],Table1[[#This Row],[Amount 14]]))</f>
        <v/>
      </c>
      <c r="EV945" t="str">
        <f>IF(Table1[[#This Row],[Ledger 15]]="","","No")</f>
        <v/>
      </c>
      <c r="EW945" t="str">
        <f>IF(Table1[[#This Row],[Ledger 15]]="","",IF(Table1[[#This Row],[Effect 15]]="Dr.","Yes","No"))</f>
        <v/>
      </c>
      <c r="EX945" t="str">
        <f>IF(Table1[[#This Row],[Ledger 15]]="","",Table1[[#This Row],[Ledger 15]])</f>
        <v/>
      </c>
      <c r="EY945" t="str">
        <f>IF(Table1[[#This Row],[Ledger 15]]="","",IF(Table1[[#This Row],[Effect 15]]="Dr.",-Table1[[#This Row],[Amount 15]],Table1[[#This Row],[Amount 15]]))</f>
        <v/>
      </c>
      <c r="FD94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5">
        <f>IF(Table1[[#This Row],[Date]]="",0,IF(AND(Table1[[#This Row],[Date]]&gt;=$FE$2,Table1[[#This Row],[Date]]&lt;=$FE$3),0,1))</f>
        <v>0</v>
      </c>
      <c r="FF945">
        <f>IF(Table1[[#This Row],[Date]]="",0,IF(TYPE(VLOOKUP(Table1[[#This Row],[Voucher Type]],Table1[[#All],[Voucher Type Master]],1,FALSE))=16,1,0))</f>
        <v>0</v>
      </c>
      <c r="FG945">
        <f>IF(TYPE(IF(Table1[[#This Row],[Date]]="",0,IF(VLOOKUP(Table1[[#This Row],[Voucher Type]],$FY$5:$FZ$13,2,0)=Table1[[#This Row],[Effect 1]],0,1)))=16,1,0)</f>
        <v>0</v>
      </c>
      <c r="FH94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5">
        <f>IF(LEN(Table1[[#This Row],[Ledger 1]])&gt;0,IF(TYPE(VLOOKUP(Table1[[#This Row],[Ledger 1]],GZ:GZ,1,0))=16,1,0),0)</f>
        <v>0</v>
      </c>
      <c r="FJ945">
        <f>IF(LEN(Table1[[#This Row],[Ledger 2]])&gt;0,IF(TYPE(VLOOKUP(Table1[[#This Row],[Ledger 2]],GZ:GZ,1,0))=16,1,0),0)</f>
        <v>0</v>
      </c>
      <c r="FK945">
        <f>IF(LEN(Table1[[#This Row],[Ledger 3]])&gt;0,IF(TYPE(VLOOKUP(Table1[[#This Row],[Ledger 3]],GZ:GZ,1,0))=16,1,0),0)</f>
        <v>0</v>
      </c>
      <c r="FL945">
        <f>IF(LEN(Table1[[#This Row],[Ledger 4]])&gt;0,IF(TYPE(VLOOKUP(Table1[[#This Row],[Ledger 4]],GZ:GZ,1,0))=16,1,0),0)</f>
        <v>0</v>
      </c>
      <c r="FM945">
        <f>IF(LEN(Table1[[#This Row],[Ledger 5]])&gt;0,IF(TYPE(VLOOKUP(Table1[[#This Row],[Ledger 5]],GZ:GZ,1,0))=16,1,0),0)</f>
        <v>0</v>
      </c>
      <c r="FN945">
        <f>IF(LEN(Table1[[#This Row],[Ledger 6]])&gt;0,IF(TYPE(VLOOKUP(Table1[[#This Row],[Ledger 6]],$GZ:$GZ,1,0))=16,1,0),0)</f>
        <v>0</v>
      </c>
      <c r="FO945">
        <f>IF(LEN(Table1[[#This Row],[Ledger 7]])&gt;0,IF(TYPE(VLOOKUP(Table1[[#This Row],[Ledger 7]],$GZ:$GZ,1,0))=16,1,0),0)</f>
        <v>0</v>
      </c>
      <c r="FP945">
        <f>IF(LEN(Table1[[#This Row],[Ledger 8]])&gt;0,IF(TYPE(VLOOKUP(Table1[[#This Row],[Ledger 8]],$GZ:$GZ,1,0))=16,1,0),0)</f>
        <v>0</v>
      </c>
      <c r="FQ945">
        <f>IF(LEN(Table1[[#This Row],[Ledger 9]])&gt;0,IF(TYPE(VLOOKUP(Table1[[#This Row],[Ledger 9]],$GZ:$GZ,1,0))=16,1,0),0)</f>
        <v>0</v>
      </c>
      <c r="FR945">
        <f>IF(LEN(Table1[[#This Row],[Ledger 10]])&gt;0,IF(TYPE(VLOOKUP(Table1[[#This Row],[Ledger 10]],$GZ:$GZ,1,0))=16,1,0),0)</f>
        <v>0</v>
      </c>
      <c r="FS945">
        <f>IF(LEN(Table1[[#This Row],[Ledger 11]])&gt;0,IF(TYPE(VLOOKUP(Table1[[#This Row],[Ledger 11]],$GZ:$GZ,1,0))=16,1,0),0)</f>
        <v>0</v>
      </c>
      <c r="FT945">
        <f>IF(LEN(Table1[[#This Row],[Ledger 12]])&gt;0,IF(TYPE(VLOOKUP(Table1[[#This Row],[Ledger 12]],$GZ:$GZ,1,0))=16,1,0),0)</f>
        <v>0</v>
      </c>
      <c r="FU945">
        <f>IF(LEN(Table1[[#This Row],[Ledger 13]])&gt;0,IF(TYPE(VLOOKUP(Table1[[#This Row],[Ledger 13]],$GZ:$GZ,1,0))=16,1,0),0)</f>
        <v>0</v>
      </c>
      <c r="FV945">
        <f>IF(LEN(Table1[[#This Row],[Ledger 14]])&gt;0,IF(TYPE(VLOOKUP(Table1[[#This Row],[Ledger 14]],$GZ:$GZ,1,0))=16,1,0),0)</f>
        <v>0</v>
      </c>
      <c r="FW945">
        <f>IF(LEN(Table1[[#This Row],[Ledger 15]])&gt;0,IF(TYPE(VLOOKUP(Table1[[#This Row],[Ledger 15]],$GZ:$GZ,1,0))=16,1,0),0)</f>
        <v>0</v>
      </c>
    </row>
    <row r="946" spans="4:179" ht="33" customHeight="1" x14ac:dyDescent="0.45">
      <c r="D946" s="8">
        <f t="shared" si="23"/>
        <v>941</v>
      </c>
      <c r="E946" s="32"/>
      <c r="F946" s="34"/>
      <c r="G946" s="34"/>
      <c r="H946" s="34"/>
      <c r="I946" s="34"/>
      <c r="J946" s="38"/>
      <c r="K946" s="33"/>
      <c r="L946" s="36"/>
      <c r="M946" s="35"/>
      <c r="N946" s="34"/>
      <c r="O946" s="41"/>
      <c r="P946" s="35"/>
      <c r="Q946" s="34"/>
      <c r="R946" s="37"/>
      <c r="S946" s="35"/>
      <c r="T946" s="34"/>
      <c r="U946" s="37"/>
      <c r="V946" s="35"/>
      <c r="W946" s="34"/>
      <c r="X946" s="37"/>
      <c r="Y946" s="35"/>
      <c r="Z946" s="34"/>
      <c r="AA946" s="37"/>
      <c r="AB946" s="35"/>
      <c r="AC946" s="34"/>
      <c r="AD946" s="37"/>
      <c r="AE946" s="35"/>
      <c r="AF946" s="34"/>
      <c r="AG946" s="37"/>
      <c r="AH946" s="35"/>
      <c r="AI946" s="34"/>
      <c r="AJ946" s="37"/>
      <c r="AK946" s="35"/>
      <c r="AL946" s="34"/>
      <c r="AM946" s="37"/>
      <c r="AN946" s="35"/>
      <c r="AO946" s="34"/>
      <c r="AP946" s="37"/>
      <c r="AQ946" s="35"/>
      <c r="AR946" s="34"/>
      <c r="AS946" s="37"/>
      <c r="AT946" s="35"/>
      <c r="AU946" s="34"/>
      <c r="AV946" s="37"/>
      <c r="AW946" s="35"/>
      <c r="AX946" s="34"/>
      <c r="AY946" s="37"/>
      <c r="AZ946" s="35"/>
      <c r="BA946" s="34"/>
      <c r="BB946" s="37"/>
      <c r="BC94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6" s="7"/>
      <c r="BF946" t="str">
        <f>IF(Table1[[#This Row],[Date]]="","","&amp;lt;VOUCHER REMOTEID="&amp;""""&amp;$A$11&amp;$A$13&amp;ROW()&amp;""""&amp;" VCHTYPE="""&amp;F946&amp;""" ACTION="""&amp;"Create"&amp;"""&amp;gt;")</f>
        <v/>
      </c>
      <c r="BG946" t="str">
        <f>IF(Table1[[#This Row],[Date]]="","",TEXT(Table1[[#This Row],[Date]],"yyyymmdd"))</f>
        <v/>
      </c>
      <c r="BH946" t="str">
        <f>Table1[[#This Row],[Date2]]</f>
        <v/>
      </c>
      <c r="BI946" t="str">
        <f>IF(Table1[[#This Row],[Date]]="","",Table1[[#This Row],[Voucher Type]])</f>
        <v/>
      </c>
      <c r="BJ946" t="str">
        <f>IF(Table1[[#This Row],[Ref No / Invoice No]]="","",Table1[[#This Row],[Ref No / Invoice No]])</f>
        <v/>
      </c>
      <c r="BK946" t="str">
        <f>IF(Table1[[#This Row],[Voucher No]]="","",Table1[[#This Row],[Voucher No]])</f>
        <v/>
      </c>
      <c r="BL946" t="str">
        <f>IF(Table1[[#This Row],[Date]]="","",Table1[[#This Row],[Narration]])</f>
        <v/>
      </c>
      <c r="BM946" t="str">
        <f>IF(Table1[[#This Row],[Date]]="","",$A$11&amp;$A$13&amp;ROW())</f>
        <v/>
      </c>
      <c r="BN946" t="str">
        <f>IF(Table1[[#This Row],[Date]]="","",$A$13)</f>
        <v/>
      </c>
      <c r="BP946" t="str">
        <f>IF(Table1[[#This Row],[Ledger 1]]="","","No")</f>
        <v/>
      </c>
      <c r="BQ946" t="str">
        <f>IF(Table1[[#This Row],[Date]]="","",IF(Table1[[#This Row],[Effect 1]]="Dr.","Yes","No"))</f>
        <v/>
      </c>
      <c r="BR946" t="str">
        <f>IF(Table1[[#This Row],[Date]]="","",Table1[[#This Row],[Ledger 1]])</f>
        <v/>
      </c>
      <c r="BS946" t="str">
        <f>IF(Table1[[#This Row],[Date]]="","",IF(Table1[[#This Row],[Effect 1]]="Dr.",-Table1[[#This Row],[Amount 1]],Table1[[#This Row],[Amount 1]]))</f>
        <v/>
      </c>
      <c r="BV946" t="str">
        <f>IF(Table1[[#This Row],[Ledger 2]]="","","No")</f>
        <v/>
      </c>
      <c r="BW946" t="str">
        <f>IF(Table1[[#This Row],[Date]]="","",IF(Table1[[#This Row],[Effect 2]]="Dr.","Yes","No"))</f>
        <v/>
      </c>
      <c r="BX946" t="str">
        <f>IF(Table1[[#This Row],[Date]]="","",Table1[[#This Row],[Ledger 2]])</f>
        <v/>
      </c>
      <c r="BY946" t="str">
        <f>IF(Table1[[#This Row],[Date]]="","",IF(Table1[[#This Row],[Effect 2]]="Dr.",-Table1[[#This Row],[Amount 2]],Table1[[#This Row],[Amount 2]]))</f>
        <v/>
      </c>
      <c r="CB946" t="str">
        <f>IF(Table1[[#This Row],[Ledger 3]]="","","No")</f>
        <v/>
      </c>
      <c r="CC946" t="str">
        <f>IF(Table1[[#This Row],[Ledger 3]]="","",IF(Table1[[#This Row],[Effect 3]]="Dr.","Yes","No"))</f>
        <v/>
      </c>
      <c r="CD946" t="str">
        <f>IF(Table1[[#This Row],[Ledger 3]]="","",Table1[[#This Row],[Ledger 3]])</f>
        <v/>
      </c>
      <c r="CE946" t="str">
        <f>IF(Table1[[#This Row],[Ledger 3]]="","",IF(Table1[[#This Row],[Effect 3]]="Dr.",-Table1[[#This Row],[Amount 3]],Table1[[#This Row],[Amount 3]]))</f>
        <v/>
      </c>
      <c r="CH946" t="str">
        <f>IF(Table1[[#This Row],[Ledger 4]]="","","No")</f>
        <v/>
      </c>
      <c r="CI946" t="str">
        <f>IF(Table1[[#This Row],[Ledger 4]]="","",IF(Table1[[#This Row],[Effect 4]]="Dr.","Yes","No"))</f>
        <v/>
      </c>
      <c r="CJ946" t="str">
        <f>IF(Table1[[#This Row],[Ledger 4]]="","",Table1[[#This Row],[Ledger 4]])</f>
        <v/>
      </c>
      <c r="CK946" t="str">
        <f>IF(Table1[[#This Row],[Ledger 4]]="","",IF(Table1[[#This Row],[Effect 4]]="Dr.",-Table1[[#This Row],[Amount 4]],Table1[[#This Row],[Amount 4]]))</f>
        <v/>
      </c>
      <c r="CN946" t="str">
        <f>IF(Table1[[#This Row],[Ledger 5]]="","","No")</f>
        <v/>
      </c>
      <c r="CO946" t="str">
        <f>IF(Table1[[#This Row],[Ledger 5]]="","",IF(Table1[[#This Row],[Effect 5]]="Dr.","Yes","No"))</f>
        <v/>
      </c>
      <c r="CP946" t="str">
        <f>IF(Table1[[#This Row],[Ledger 5]]="","",Table1[[#This Row],[Ledger 5]])</f>
        <v/>
      </c>
      <c r="CQ946" t="str">
        <f>IF(Table1[[#This Row],[Ledger 5]]="","",IF(Table1[[#This Row],[Effect 5]]="Dr.",-Table1[[#This Row],[Amount 5]],Table1[[#This Row],[Amount 5]]))</f>
        <v/>
      </c>
      <c r="CT946" t="str">
        <f>IF(Table1[[#This Row],[Ledger 6]]="","","No")</f>
        <v/>
      </c>
      <c r="CU946" t="str">
        <f>IF(Table1[[#This Row],[Ledger 6]]="","",IF(Table1[[#This Row],[Effect 6]]="Dr.","Yes","No"))</f>
        <v/>
      </c>
      <c r="CV946" t="str">
        <f>IF(Table1[[#This Row],[Ledger 6]]="","",Table1[[#This Row],[Ledger 6]])</f>
        <v/>
      </c>
      <c r="CW946" t="str">
        <f>IF(Table1[[#This Row],[Ledger 6]]="","",IF(Table1[[#This Row],[Effect 6]]="Dr.",-Table1[[#This Row],[Amount 6]],Table1[[#This Row],[Amount 6]]))</f>
        <v/>
      </c>
      <c r="CZ946" t="str">
        <f>IF(Table1[[#This Row],[Ledger 7]]="","","No")</f>
        <v/>
      </c>
      <c r="DA946" t="str">
        <f>IF(Table1[[#This Row],[Ledger 7]]="","",IF(Table1[[#This Row],[Effect 7]]="Dr.","Yes","No"))</f>
        <v/>
      </c>
      <c r="DB946" t="str">
        <f>IF(Table1[[#This Row],[Ledger 7]]="","",Table1[[#This Row],[Ledger 7]])</f>
        <v/>
      </c>
      <c r="DC946" t="str">
        <f>IF(Table1[[#This Row],[Ledger 7]]="","",IF(Table1[[#This Row],[Effect 7]]="Dr.",-Table1[[#This Row],[Amount 7]],Table1[[#This Row],[Amount 7]]))</f>
        <v/>
      </c>
      <c r="DF946" t="str">
        <f>IF(Table1[[#This Row],[Ledger 8]]="","","No")</f>
        <v/>
      </c>
      <c r="DG946" t="str">
        <f>IF(Table1[[#This Row],[Ledger 8]]="","",IF(Table1[[#This Row],[Effect 8]]="Dr.","Yes","No"))</f>
        <v/>
      </c>
      <c r="DH946" t="str">
        <f>IF(Table1[[#This Row],[Ledger 8]]="","",Table1[[#This Row],[Ledger 8]])</f>
        <v/>
      </c>
      <c r="DI946" t="str">
        <f>IF(Table1[[#This Row],[Ledger 8]]="","",IF(Table1[[#This Row],[Effect 8]]="Dr.",-Table1[[#This Row],[Amount 8]],Table1[[#This Row],[Amount 8]]))</f>
        <v/>
      </c>
      <c r="DL946" t="str">
        <f>IF(Table1[[#This Row],[Ledger 9]]="","","No")</f>
        <v/>
      </c>
      <c r="DM946" t="str">
        <f>IF(Table1[[#This Row],[Ledger 9]]="","",IF(Table1[[#This Row],[Effect 9]]="Dr.","Yes","No"))</f>
        <v/>
      </c>
      <c r="DN946" t="str">
        <f>IF(Table1[[#This Row],[Ledger 9]]="","",Table1[[#This Row],[Ledger 9]])</f>
        <v/>
      </c>
      <c r="DO946" t="str">
        <f>IF(Table1[[#This Row],[Ledger 9]]="","",IF(Table1[[#This Row],[Effect 9]]="Dr.",-Table1[[#This Row],[Amount 9]],Table1[[#This Row],[Amount 9]]))</f>
        <v/>
      </c>
      <c r="DR946" t="str">
        <f>IF(Table1[[#This Row],[Ledger 10]]="","","No")</f>
        <v/>
      </c>
      <c r="DS946" t="str">
        <f>IF(Table1[[#This Row],[Ledger 10]]="","",IF(Table1[[#This Row],[Effect 10]]="Dr.","Yes","No"))</f>
        <v/>
      </c>
      <c r="DT946" t="str">
        <f>IF(Table1[[#This Row],[Ledger 10]]="","",Table1[[#This Row],[Ledger 10]])</f>
        <v/>
      </c>
      <c r="DU946" t="str">
        <f>IF(Table1[[#This Row],[Ledger 10]]="","",IF(Table1[[#This Row],[Effect 10]]="Dr.",-Table1[[#This Row],[Amount 10]],Table1[[#This Row],[Amount 10]]))</f>
        <v/>
      </c>
      <c r="DX946" t="str">
        <f>IF(Table1[[#This Row],[Ledger 11]]="","","No")</f>
        <v/>
      </c>
      <c r="DY946" t="str">
        <f>IF(Table1[[#This Row],[Ledger 11]]="","",IF(Table1[[#This Row],[Effect 11]]="Dr.","Yes","No"))</f>
        <v/>
      </c>
      <c r="DZ946" t="str">
        <f>IF(Table1[[#This Row],[Ledger 11]]="","",Table1[[#This Row],[Ledger 11]])</f>
        <v/>
      </c>
      <c r="EA946" t="str">
        <f>IF(Table1[[#This Row],[Ledger 11]]="","",IF(Table1[[#This Row],[Effect 11]]="Dr.",-Table1[[#This Row],[Amount 11]],Table1[[#This Row],[Amount 11]]))</f>
        <v/>
      </c>
      <c r="ED946" t="str">
        <f>IF(Table1[[#This Row],[Ledger 12]]="","","No")</f>
        <v/>
      </c>
      <c r="EE946" t="str">
        <f>IF(Table1[[#This Row],[Ledger 12]]="","",IF(Table1[[#This Row],[Effect 12]]="Dr.","Yes","No"))</f>
        <v/>
      </c>
      <c r="EF946" t="str">
        <f>IF(Table1[[#This Row],[Ledger 12]]="","",Table1[[#This Row],[Ledger 12]])</f>
        <v/>
      </c>
      <c r="EG946" t="str">
        <f>IF(Table1[[#This Row],[Ledger 12]]="","",IF(Table1[[#This Row],[Effect 12]]="Dr.",-Table1[[#This Row],[Amount 12]],Table1[[#This Row],[Amount 12]]))</f>
        <v/>
      </c>
      <c r="EJ946" t="str">
        <f>IF(Table1[[#This Row],[Ledger 13]]="","","No")</f>
        <v/>
      </c>
      <c r="EK946" t="str">
        <f>IF(Table1[[#This Row],[Ledger 13]]="","",IF(Table1[[#This Row],[Effect 13]]="Dr.","Yes","No"))</f>
        <v/>
      </c>
      <c r="EL946" t="str">
        <f>IF(Table1[[#This Row],[Ledger 13]]="","",Table1[[#This Row],[Ledger 13]])</f>
        <v/>
      </c>
      <c r="EM946" t="str">
        <f>IF(Table1[[#This Row],[Ledger 13]]="","",IF(Table1[[#This Row],[Effect 13]]="Dr.",-Table1[[#This Row],[Amount 13]],Table1[[#This Row],[Amount 13]]))</f>
        <v/>
      </c>
      <c r="EP946" t="str">
        <f>IF(Table1[[#This Row],[Ledger 14]]="","","No")</f>
        <v/>
      </c>
      <c r="EQ946" t="str">
        <f>IF(Table1[[#This Row],[Ledger 14]]="","",IF(Table1[[#This Row],[Effect 14]]="Dr.","Yes","No"))</f>
        <v/>
      </c>
      <c r="ER946" t="str">
        <f>IF(Table1[[#This Row],[Ledger 14]]="","",Table1[[#This Row],[Ledger 14]])</f>
        <v/>
      </c>
      <c r="ES946" t="str">
        <f>IF(Table1[[#This Row],[Ledger 14]]="","",IF(Table1[[#This Row],[Effect 14]]="Dr.",-Table1[[#This Row],[Amount 14]],Table1[[#This Row],[Amount 14]]))</f>
        <v/>
      </c>
      <c r="EV946" t="str">
        <f>IF(Table1[[#This Row],[Ledger 15]]="","","No")</f>
        <v/>
      </c>
      <c r="EW946" t="str">
        <f>IF(Table1[[#This Row],[Ledger 15]]="","",IF(Table1[[#This Row],[Effect 15]]="Dr.","Yes","No"))</f>
        <v/>
      </c>
      <c r="EX946" t="str">
        <f>IF(Table1[[#This Row],[Ledger 15]]="","",Table1[[#This Row],[Ledger 15]])</f>
        <v/>
      </c>
      <c r="EY946" t="str">
        <f>IF(Table1[[#This Row],[Ledger 15]]="","",IF(Table1[[#This Row],[Effect 15]]="Dr.",-Table1[[#This Row],[Amount 15]],Table1[[#This Row],[Amount 15]]))</f>
        <v/>
      </c>
      <c r="FD94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6">
        <f>IF(Table1[[#This Row],[Date]]="",0,IF(AND(Table1[[#This Row],[Date]]&gt;=$FE$2,Table1[[#This Row],[Date]]&lt;=$FE$3),0,1))</f>
        <v>0</v>
      </c>
      <c r="FF946">
        <f>IF(Table1[[#This Row],[Date]]="",0,IF(TYPE(VLOOKUP(Table1[[#This Row],[Voucher Type]],Table1[[#All],[Voucher Type Master]],1,FALSE))=16,1,0))</f>
        <v>0</v>
      </c>
      <c r="FG946">
        <f>IF(TYPE(IF(Table1[[#This Row],[Date]]="",0,IF(VLOOKUP(Table1[[#This Row],[Voucher Type]],$FY$5:$FZ$13,2,0)=Table1[[#This Row],[Effect 1]],0,1)))=16,1,0)</f>
        <v>0</v>
      </c>
      <c r="FH94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6">
        <f>IF(LEN(Table1[[#This Row],[Ledger 1]])&gt;0,IF(TYPE(VLOOKUP(Table1[[#This Row],[Ledger 1]],GZ:GZ,1,0))=16,1,0),0)</f>
        <v>0</v>
      </c>
      <c r="FJ946">
        <f>IF(LEN(Table1[[#This Row],[Ledger 2]])&gt;0,IF(TYPE(VLOOKUP(Table1[[#This Row],[Ledger 2]],GZ:GZ,1,0))=16,1,0),0)</f>
        <v>0</v>
      </c>
      <c r="FK946">
        <f>IF(LEN(Table1[[#This Row],[Ledger 3]])&gt;0,IF(TYPE(VLOOKUP(Table1[[#This Row],[Ledger 3]],GZ:GZ,1,0))=16,1,0),0)</f>
        <v>0</v>
      </c>
      <c r="FL946">
        <f>IF(LEN(Table1[[#This Row],[Ledger 4]])&gt;0,IF(TYPE(VLOOKUP(Table1[[#This Row],[Ledger 4]],GZ:GZ,1,0))=16,1,0),0)</f>
        <v>0</v>
      </c>
      <c r="FM946">
        <f>IF(LEN(Table1[[#This Row],[Ledger 5]])&gt;0,IF(TYPE(VLOOKUP(Table1[[#This Row],[Ledger 5]],GZ:GZ,1,0))=16,1,0),0)</f>
        <v>0</v>
      </c>
      <c r="FN946">
        <f>IF(LEN(Table1[[#This Row],[Ledger 6]])&gt;0,IF(TYPE(VLOOKUP(Table1[[#This Row],[Ledger 6]],$GZ:$GZ,1,0))=16,1,0),0)</f>
        <v>0</v>
      </c>
      <c r="FO946">
        <f>IF(LEN(Table1[[#This Row],[Ledger 7]])&gt;0,IF(TYPE(VLOOKUP(Table1[[#This Row],[Ledger 7]],$GZ:$GZ,1,0))=16,1,0),0)</f>
        <v>0</v>
      </c>
      <c r="FP946">
        <f>IF(LEN(Table1[[#This Row],[Ledger 8]])&gt;0,IF(TYPE(VLOOKUP(Table1[[#This Row],[Ledger 8]],$GZ:$GZ,1,0))=16,1,0),0)</f>
        <v>0</v>
      </c>
      <c r="FQ946">
        <f>IF(LEN(Table1[[#This Row],[Ledger 9]])&gt;0,IF(TYPE(VLOOKUP(Table1[[#This Row],[Ledger 9]],$GZ:$GZ,1,0))=16,1,0),0)</f>
        <v>0</v>
      </c>
      <c r="FR946">
        <f>IF(LEN(Table1[[#This Row],[Ledger 10]])&gt;0,IF(TYPE(VLOOKUP(Table1[[#This Row],[Ledger 10]],$GZ:$GZ,1,0))=16,1,0),0)</f>
        <v>0</v>
      </c>
      <c r="FS946">
        <f>IF(LEN(Table1[[#This Row],[Ledger 11]])&gt;0,IF(TYPE(VLOOKUP(Table1[[#This Row],[Ledger 11]],$GZ:$GZ,1,0))=16,1,0),0)</f>
        <v>0</v>
      </c>
      <c r="FT946">
        <f>IF(LEN(Table1[[#This Row],[Ledger 12]])&gt;0,IF(TYPE(VLOOKUP(Table1[[#This Row],[Ledger 12]],$GZ:$GZ,1,0))=16,1,0),0)</f>
        <v>0</v>
      </c>
      <c r="FU946">
        <f>IF(LEN(Table1[[#This Row],[Ledger 13]])&gt;0,IF(TYPE(VLOOKUP(Table1[[#This Row],[Ledger 13]],$GZ:$GZ,1,0))=16,1,0),0)</f>
        <v>0</v>
      </c>
      <c r="FV946">
        <f>IF(LEN(Table1[[#This Row],[Ledger 14]])&gt;0,IF(TYPE(VLOOKUP(Table1[[#This Row],[Ledger 14]],$GZ:$GZ,1,0))=16,1,0),0)</f>
        <v>0</v>
      </c>
      <c r="FW946">
        <f>IF(LEN(Table1[[#This Row],[Ledger 15]])&gt;0,IF(TYPE(VLOOKUP(Table1[[#This Row],[Ledger 15]],$GZ:$GZ,1,0))=16,1,0),0)</f>
        <v>0</v>
      </c>
    </row>
    <row r="947" spans="4:179" ht="33" customHeight="1" x14ac:dyDescent="0.45">
      <c r="D947" s="8">
        <f t="shared" si="23"/>
        <v>942</v>
      </c>
      <c r="E947" s="32"/>
      <c r="F947" s="34"/>
      <c r="G947" s="34"/>
      <c r="H947" s="34"/>
      <c r="I947" s="34"/>
      <c r="J947" s="38"/>
      <c r="K947" s="33"/>
      <c r="L947" s="36"/>
      <c r="M947" s="35"/>
      <c r="N947" s="34"/>
      <c r="O947" s="41"/>
      <c r="P947" s="35"/>
      <c r="Q947" s="34"/>
      <c r="R947" s="37"/>
      <c r="S947" s="35"/>
      <c r="T947" s="34"/>
      <c r="U947" s="37"/>
      <c r="V947" s="35"/>
      <c r="W947" s="34"/>
      <c r="X947" s="37"/>
      <c r="Y947" s="35"/>
      <c r="Z947" s="34"/>
      <c r="AA947" s="37"/>
      <c r="AB947" s="35"/>
      <c r="AC947" s="34"/>
      <c r="AD947" s="37"/>
      <c r="AE947" s="35"/>
      <c r="AF947" s="34"/>
      <c r="AG947" s="37"/>
      <c r="AH947" s="35"/>
      <c r="AI947" s="34"/>
      <c r="AJ947" s="37"/>
      <c r="AK947" s="35"/>
      <c r="AL947" s="34"/>
      <c r="AM947" s="37"/>
      <c r="AN947" s="35"/>
      <c r="AO947" s="34"/>
      <c r="AP947" s="37"/>
      <c r="AQ947" s="35"/>
      <c r="AR947" s="34"/>
      <c r="AS947" s="37"/>
      <c r="AT947" s="35"/>
      <c r="AU947" s="34"/>
      <c r="AV947" s="37"/>
      <c r="AW947" s="35"/>
      <c r="AX947" s="34"/>
      <c r="AY947" s="37"/>
      <c r="AZ947" s="35"/>
      <c r="BA947" s="34"/>
      <c r="BB947" s="37"/>
      <c r="BC94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7" s="7"/>
      <c r="BF947" t="str">
        <f>IF(Table1[[#This Row],[Date]]="","","&amp;lt;VOUCHER REMOTEID="&amp;""""&amp;$A$11&amp;$A$13&amp;ROW()&amp;""""&amp;" VCHTYPE="""&amp;F947&amp;""" ACTION="""&amp;"Create"&amp;"""&amp;gt;")</f>
        <v/>
      </c>
      <c r="BG947" t="str">
        <f>IF(Table1[[#This Row],[Date]]="","",TEXT(Table1[[#This Row],[Date]],"yyyymmdd"))</f>
        <v/>
      </c>
      <c r="BH947" t="str">
        <f>Table1[[#This Row],[Date2]]</f>
        <v/>
      </c>
      <c r="BI947" t="str">
        <f>IF(Table1[[#This Row],[Date]]="","",Table1[[#This Row],[Voucher Type]])</f>
        <v/>
      </c>
      <c r="BJ947" t="str">
        <f>IF(Table1[[#This Row],[Ref No / Invoice No]]="","",Table1[[#This Row],[Ref No / Invoice No]])</f>
        <v/>
      </c>
      <c r="BK947" t="str">
        <f>IF(Table1[[#This Row],[Voucher No]]="","",Table1[[#This Row],[Voucher No]])</f>
        <v/>
      </c>
      <c r="BL947" t="str">
        <f>IF(Table1[[#This Row],[Date]]="","",Table1[[#This Row],[Narration]])</f>
        <v/>
      </c>
      <c r="BM947" t="str">
        <f>IF(Table1[[#This Row],[Date]]="","",$A$11&amp;$A$13&amp;ROW())</f>
        <v/>
      </c>
      <c r="BN947" t="str">
        <f>IF(Table1[[#This Row],[Date]]="","",$A$13)</f>
        <v/>
      </c>
      <c r="BP947" t="str">
        <f>IF(Table1[[#This Row],[Ledger 1]]="","","No")</f>
        <v/>
      </c>
      <c r="BQ947" t="str">
        <f>IF(Table1[[#This Row],[Date]]="","",IF(Table1[[#This Row],[Effect 1]]="Dr.","Yes","No"))</f>
        <v/>
      </c>
      <c r="BR947" t="str">
        <f>IF(Table1[[#This Row],[Date]]="","",Table1[[#This Row],[Ledger 1]])</f>
        <v/>
      </c>
      <c r="BS947" t="str">
        <f>IF(Table1[[#This Row],[Date]]="","",IF(Table1[[#This Row],[Effect 1]]="Dr.",-Table1[[#This Row],[Amount 1]],Table1[[#This Row],[Amount 1]]))</f>
        <v/>
      </c>
      <c r="BV947" t="str">
        <f>IF(Table1[[#This Row],[Ledger 2]]="","","No")</f>
        <v/>
      </c>
      <c r="BW947" t="str">
        <f>IF(Table1[[#This Row],[Date]]="","",IF(Table1[[#This Row],[Effect 2]]="Dr.","Yes","No"))</f>
        <v/>
      </c>
      <c r="BX947" t="str">
        <f>IF(Table1[[#This Row],[Date]]="","",Table1[[#This Row],[Ledger 2]])</f>
        <v/>
      </c>
      <c r="BY947" t="str">
        <f>IF(Table1[[#This Row],[Date]]="","",IF(Table1[[#This Row],[Effect 2]]="Dr.",-Table1[[#This Row],[Amount 2]],Table1[[#This Row],[Amount 2]]))</f>
        <v/>
      </c>
      <c r="CB947" t="str">
        <f>IF(Table1[[#This Row],[Ledger 3]]="","","No")</f>
        <v/>
      </c>
      <c r="CC947" t="str">
        <f>IF(Table1[[#This Row],[Ledger 3]]="","",IF(Table1[[#This Row],[Effect 3]]="Dr.","Yes","No"))</f>
        <v/>
      </c>
      <c r="CD947" t="str">
        <f>IF(Table1[[#This Row],[Ledger 3]]="","",Table1[[#This Row],[Ledger 3]])</f>
        <v/>
      </c>
      <c r="CE947" t="str">
        <f>IF(Table1[[#This Row],[Ledger 3]]="","",IF(Table1[[#This Row],[Effect 3]]="Dr.",-Table1[[#This Row],[Amount 3]],Table1[[#This Row],[Amount 3]]))</f>
        <v/>
      </c>
      <c r="CH947" t="str">
        <f>IF(Table1[[#This Row],[Ledger 4]]="","","No")</f>
        <v/>
      </c>
      <c r="CI947" t="str">
        <f>IF(Table1[[#This Row],[Ledger 4]]="","",IF(Table1[[#This Row],[Effect 4]]="Dr.","Yes","No"))</f>
        <v/>
      </c>
      <c r="CJ947" t="str">
        <f>IF(Table1[[#This Row],[Ledger 4]]="","",Table1[[#This Row],[Ledger 4]])</f>
        <v/>
      </c>
      <c r="CK947" t="str">
        <f>IF(Table1[[#This Row],[Ledger 4]]="","",IF(Table1[[#This Row],[Effect 4]]="Dr.",-Table1[[#This Row],[Amount 4]],Table1[[#This Row],[Amount 4]]))</f>
        <v/>
      </c>
      <c r="CN947" t="str">
        <f>IF(Table1[[#This Row],[Ledger 5]]="","","No")</f>
        <v/>
      </c>
      <c r="CO947" t="str">
        <f>IF(Table1[[#This Row],[Ledger 5]]="","",IF(Table1[[#This Row],[Effect 5]]="Dr.","Yes","No"))</f>
        <v/>
      </c>
      <c r="CP947" t="str">
        <f>IF(Table1[[#This Row],[Ledger 5]]="","",Table1[[#This Row],[Ledger 5]])</f>
        <v/>
      </c>
      <c r="CQ947" t="str">
        <f>IF(Table1[[#This Row],[Ledger 5]]="","",IF(Table1[[#This Row],[Effect 5]]="Dr.",-Table1[[#This Row],[Amount 5]],Table1[[#This Row],[Amount 5]]))</f>
        <v/>
      </c>
      <c r="CT947" t="str">
        <f>IF(Table1[[#This Row],[Ledger 6]]="","","No")</f>
        <v/>
      </c>
      <c r="CU947" t="str">
        <f>IF(Table1[[#This Row],[Ledger 6]]="","",IF(Table1[[#This Row],[Effect 6]]="Dr.","Yes","No"))</f>
        <v/>
      </c>
      <c r="CV947" t="str">
        <f>IF(Table1[[#This Row],[Ledger 6]]="","",Table1[[#This Row],[Ledger 6]])</f>
        <v/>
      </c>
      <c r="CW947" t="str">
        <f>IF(Table1[[#This Row],[Ledger 6]]="","",IF(Table1[[#This Row],[Effect 6]]="Dr.",-Table1[[#This Row],[Amount 6]],Table1[[#This Row],[Amount 6]]))</f>
        <v/>
      </c>
      <c r="CZ947" t="str">
        <f>IF(Table1[[#This Row],[Ledger 7]]="","","No")</f>
        <v/>
      </c>
      <c r="DA947" t="str">
        <f>IF(Table1[[#This Row],[Ledger 7]]="","",IF(Table1[[#This Row],[Effect 7]]="Dr.","Yes","No"))</f>
        <v/>
      </c>
      <c r="DB947" t="str">
        <f>IF(Table1[[#This Row],[Ledger 7]]="","",Table1[[#This Row],[Ledger 7]])</f>
        <v/>
      </c>
      <c r="DC947" t="str">
        <f>IF(Table1[[#This Row],[Ledger 7]]="","",IF(Table1[[#This Row],[Effect 7]]="Dr.",-Table1[[#This Row],[Amount 7]],Table1[[#This Row],[Amount 7]]))</f>
        <v/>
      </c>
      <c r="DF947" t="str">
        <f>IF(Table1[[#This Row],[Ledger 8]]="","","No")</f>
        <v/>
      </c>
      <c r="DG947" t="str">
        <f>IF(Table1[[#This Row],[Ledger 8]]="","",IF(Table1[[#This Row],[Effect 8]]="Dr.","Yes","No"))</f>
        <v/>
      </c>
      <c r="DH947" t="str">
        <f>IF(Table1[[#This Row],[Ledger 8]]="","",Table1[[#This Row],[Ledger 8]])</f>
        <v/>
      </c>
      <c r="DI947" t="str">
        <f>IF(Table1[[#This Row],[Ledger 8]]="","",IF(Table1[[#This Row],[Effect 8]]="Dr.",-Table1[[#This Row],[Amount 8]],Table1[[#This Row],[Amount 8]]))</f>
        <v/>
      </c>
      <c r="DL947" t="str">
        <f>IF(Table1[[#This Row],[Ledger 9]]="","","No")</f>
        <v/>
      </c>
      <c r="DM947" t="str">
        <f>IF(Table1[[#This Row],[Ledger 9]]="","",IF(Table1[[#This Row],[Effect 9]]="Dr.","Yes","No"))</f>
        <v/>
      </c>
      <c r="DN947" t="str">
        <f>IF(Table1[[#This Row],[Ledger 9]]="","",Table1[[#This Row],[Ledger 9]])</f>
        <v/>
      </c>
      <c r="DO947" t="str">
        <f>IF(Table1[[#This Row],[Ledger 9]]="","",IF(Table1[[#This Row],[Effect 9]]="Dr.",-Table1[[#This Row],[Amount 9]],Table1[[#This Row],[Amount 9]]))</f>
        <v/>
      </c>
      <c r="DR947" t="str">
        <f>IF(Table1[[#This Row],[Ledger 10]]="","","No")</f>
        <v/>
      </c>
      <c r="DS947" t="str">
        <f>IF(Table1[[#This Row],[Ledger 10]]="","",IF(Table1[[#This Row],[Effect 10]]="Dr.","Yes","No"))</f>
        <v/>
      </c>
      <c r="DT947" t="str">
        <f>IF(Table1[[#This Row],[Ledger 10]]="","",Table1[[#This Row],[Ledger 10]])</f>
        <v/>
      </c>
      <c r="DU947" t="str">
        <f>IF(Table1[[#This Row],[Ledger 10]]="","",IF(Table1[[#This Row],[Effect 10]]="Dr.",-Table1[[#This Row],[Amount 10]],Table1[[#This Row],[Amount 10]]))</f>
        <v/>
      </c>
      <c r="DX947" t="str">
        <f>IF(Table1[[#This Row],[Ledger 11]]="","","No")</f>
        <v/>
      </c>
      <c r="DY947" t="str">
        <f>IF(Table1[[#This Row],[Ledger 11]]="","",IF(Table1[[#This Row],[Effect 11]]="Dr.","Yes","No"))</f>
        <v/>
      </c>
      <c r="DZ947" t="str">
        <f>IF(Table1[[#This Row],[Ledger 11]]="","",Table1[[#This Row],[Ledger 11]])</f>
        <v/>
      </c>
      <c r="EA947" t="str">
        <f>IF(Table1[[#This Row],[Ledger 11]]="","",IF(Table1[[#This Row],[Effect 11]]="Dr.",-Table1[[#This Row],[Amount 11]],Table1[[#This Row],[Amount 11]]))</f>
        <v/>
      </c>
      <c r="ED947" t="str">
        <f>IF(Table1[[#This Row],[Ledger 12]]="","","No")</f>
        <v/>
      </c>
      <c r="EE947" t="str">
        <f>IF(Table1[[#This Row],[Ledger 12]]="","",IF(Table1[[#This Row],[Effect 12]]="Dr.","Yes","No"))</f>
        <v/>
      </c>
      <c r="EF947" t="str">
        <f>IF(Table1[[#This Row],[Ledger 12]]="","",Table1[[#This Row],[Ledger 12]])</f>
        <v/>
      </c>
      <c r="EG947" t="str">
        <f>IF(Table1[[#This Row],[Ledger 12]]="","",IF(Table1[[#This Row],[Effect 12]]="Dr.",-Table1[[#This Row],[Amount 12]],Table1[[#This Row],[Amount 12]]))</f>
        <v/>
      </c>
      <c r="EJ947" t="str">
        <f>IF(Table1[[#This Row],[Ledger 13]]="","","No")</f>
        <v/>
      </c>
      <c r="EK947" t="str">
        <f>IF(Table1[[#This Row],[Ledger 13]]="","",IF(Table1[[#This Row],[Effect 13]]="Dr.","Yes","No"))</f>
        <v/>
      </c>
      <c r="EL947" t="str">
        <f>IF(Table1[[#This Row],[Ledger 13]]="","",Table1[[#This Row],[Ledger 13]])</f>
        <v/>
      </c>
      <c r="EM947" t="str">
        <f>IF(Table1[[#This Row],[Ledger 13]]="","",IF(Table1[[#This Row],[Effect 13]]="Dr.",-Table1[[#This Row],[Amount 13]],Table1[[#This Row],[Amount 13]]))</f>
        <v/>
      </c>
      <c r="EP947" t="str">
        <f>IF(Table1[[#This Row],[Ledger 14]]="","","No")</f>
        <v/>
      </c>
      <c r="EQ947" t="str">
        <f>IF(Table1[[#This Row],[Ledger 14]]="","",IF(Table1[[#This Row],[Effect 14]]="Dr.","Yes","No"))</f>
        <v/>
      </c>
      <c r="ER947" t="str">
        <f>IF(Table1[[#This Row],[Ledger 14]]="","",Table1[[#This Row],[Ledger 14]])</f>
        <v/>
      </c>
      <c r="ES947" t="str">
        <f>IF(Table1[[#This Row],[Ledger 14]]="","",IF(Table1[[#This Row],[Effect 14]]="Dr.",-Table1[[#This Row],[Amount 14]],Table1[[#This Row],[Amount 14]]))</f>
        <v/>
      </c>
      <c r="EV947" t="str">
        <f>IF(Table1[[#This Row],[Ledger 15]]="","","No")</f>
        <v/>
      </c>
      <c r="EW947" t="str">
        <f>IF(Table1[[#This Row],[Ledger 15]]="","",IF(Table1[[#This Row],[Effect 15]]="Dr.","Yes","No"))</f>
        <v/>
      </c>
      <c r="EX947" t="str">
        <f>IF(Table1[[#This Row],[Ledger 15]]="","",Table1[[#This Row],[Ledger 15]])</f>
        <v/>
      </c>
      <c r="EY947" t="str">
        <f>IF(Table1[[#This Row],[Ledger 15]]="","",IF(Table1[[#This Row],[Effect 15]]="Dr.",-Table1[[#This Row],[Amount 15]],Table1[[#This Row],[Amount 15]]))</f>
        <v/>
      </c>
      <c r="FD94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7">
        <f>IF(Table1[[#This Row],[Date]]="",0,IF(AND(Table1[[#This Row],[Date]]&gt;=$FE$2,Table1[[#This Row],[Date]]&lt;=$FE$3),0,1))</f>
        <v>0</v>
      </c>
      <c r="FF947">
        <f>IF(Table1[[#This Row],[Date]]="",0,IF(TYPE(VLOOKUP(Table1[[#This Row],[Voucher Type]],Table1[[#All],[Voucher Type Master]],1,FALSE))=16,1,0))</f>
        <v>0</v>
      </c>
      <c r="FG947">
        <f>IF(TYPE(IF(Table1[[#This Row],[Date]]="",0,IF(VLOOKUP(Table1[[#This Row],[Voucher Type]],$FY$5:$FZ$13,2,0)=Table1[[#This Row],[Effect 1]],0,1)))=16,1,0)</f>
        <v>0</v>
      </c>
      <c r="FH94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7">
        <f>IF(LEN(Table1[[#This Row],[Ledger 1]])&gt;0,IF(TYPE(VLOOKUP(Table1[[#This Row],[Ledger 1]],GZ:GZ,1,0))=16,1,0),0)</f>
        <v>0</v>
      </c>
      <c r="FJ947">
        <f>IF(LEN(Table1[[#This Row],[Ledger 2]])&gt;0,IF(TYPE(VLOOKUP(Table1[[#This Row],[Ledger 2]],GZ:GZ,1,0))=16,1,0),0)</f>
        <v>0</v>
      </c>
      <c r="FK947">
        <f>IF(LEN(Table1[[#This Row],[Ledger 3]])&gt;0,IF(TYPE(VLOOKUP(Table1[[#This Row],[Ledger 3]],GZ:GZ,1,0))=16,1,0),0)</f>
        <v>0</v>
      </c>
      <c r="FL947">
        <f>IF(LEN(Table1[[#This Row],[Ledger 4]])&gt;0,IF(TYPE(VLOOKUP(Table1[[#This Row],[Ledger 4]],GZ:GZ,1,0))=16,1,0),0)</f>
        <v>0</v>
      </c>
      <c r="FM947">
        <f>IF(LEN(Table1[[#This Row],[Ledger 5]])&gt;0,IF(TYPE(VLOOKUP(Table1[[#This Row],[Ledger 5]],GZ:GZ,1,0))=16,1,0),0)</f>
        <v>0</v>
      </c>
      <c r="FN947">
        <f>IF(LEN(Table1[[#This Row],[Ledger 6]])&gt;0,IF(TYPE(VLOOKUP(Table1[[#This Row],[Ledger 6]],$GZ:$GZ,1,0))=16,1,0),0)</f>
        <v>0</v>
      </c>
      <c r="FO947">
        <f>IF(LEN(Table1[[#This Row],[Ledger 7]])&gt;0,IF(TYPE(VLOOKUP(Table1[[#This Row],[Ledger 7]],$GZ:$GZ,1,0))=16,1,0),0)</f>
        <v>0</v>
      </c>
      <c r="FP947">
        <f>IF(LEN(Table1[[#This Row],[Ledger 8]])&gt;0,IF(TYPE(VLOOKUP(Table1[[#This Row],[Ledger 8]],$GZ:$GZ,1,0))=16,1,0),0)</f>
        <v>0</v>
      </c>
      <c r="FQ947">
        <f>IF(LEN(Table1[[#This Row],[Ledger 9]])&gt;0,IF(TYPE(VLOOKUP(Table1[[#This Row],[Ledger 9]],$GZ:$GZ,1,0))=16,1,0),0)</f>
        <v>0</v>
      </c>
      <c r="FR947">
        <f>IF(LEN(Table1[[#This Row],[Ledger 10]])&gt;0,IF(TYPE(VLOOKUP(Table1[[#This Row],[Ledger 10]],$GZ:$GZ,1,0))=16,1,0),0)</f>
        <v>0</v>
      </c>
      <c r="FS947">
        <f>IF(LEN(Table1[[#This Row],[Ledger 11]])&gt;0,IF(TYPE(VLOOKUP(Table1[[#This Row],[Ledger 11]],$GZ:$GZ,1,0))=16,1,0),0)</f>
        <v>0</v>
      </c>
      <c r="FT947">
        <f>IF(LEN(Table1[[#This Row],[Ledger 12]])&gt;0,IF(TYPE(VLOOKUP(Table1[[#This Row],[Ledger 12]],$GZ:$GZ,1,0))=16,1,0),0)</f>
        <v>0</v>
      </c>
      <c r="FU947">
        <f>IF(LEN(Table1[[#This Row],[Ledger 13]])&gt;0,IF(TYPE(VLOOKUP(Table1[[#This Row],[Ledger 13]],$GZ:$GZ,1,0))=16,1,0),0)</f>
        <v>0</v>
      </c>
      <c r="FV947">
        <f>IF(LEN(Table1[[#This Row],[Ledger 14]])&gt;0,IF(TYPE(VLOOKUP(Table1[[#This Row],[Ledger 14]],$GZ:$GZ,1,0))=16,1,0),0)</f>
        <v>0</v>
      </c>
      <c r="FW947">
        <f>IF(LEN(Table1[[#This Row],[Ledger 15]])&gt;0,IF(TYPE(VLOOKUP(Table1[[#This Row],[Ledger 15]],$GZ:$GZ,1,0))=16,1,0),0)</f>
        <v>0</v>
      </c>
    </row>
    <row r="948" spans="4:179" ht="33" customHeight="1" x14ac:dyDescent="0.45">
      <c r="D948" s="8">
        <f t="shared" si="23"/>
        <v>943</v>
      </c>
      <c r="E948" s="32"/>
      <c r="F948" s="34"/>
      <c r="G948" s="34"/>
      <c r="H948" s="34"/>
      <c r="I948" s="34"/>
      <c r="J948" s="38"/>
      <c r="K948" s="33"/>
      <c r="L948" s="36"/>
      <c r="M948" s="35"/>
      <c r="N948" s="34"/>
      <c r="O948" s="41"/>
      <c r="P948" s="35"/>
      <c r="Q948" s="34"/>
      <c r="R948" s="37"/>
      <c r="S948" s="35"/>
      <c r="T948" s="34"/>
      <c r="U948" s="37"/>
      <c r="V948" s="35"/>
      <c r="W948" s="34"/>
      <c r="X948" s="37"/>
      <c r="Y948" s="35"/>
      <c r="Z948" s="34"/>
      <c r="AA948" s="37"/>
      <c r="AB948" s="35"/>
      <c r="AC948" s="34"/>
      <c r="AD948" s="37"/>
      <c r="AE948" s="35"/>
      <c r="AF948" s="34"/>
      <c r="AG948" s="37"/>
      <c r="AH948" s="35"/>
      <c r="AI948" s="34"/>
      <c r="AJ948" s="37"/>
      <c r="AK948" s="35"/>
      <c r="AL948" s="34"/>
      <c r="AM948" s="37"/>
      <c r="AN948" s="35"/>
      <c r="AO948" s="34"/>
      <c r="AP948" s="37"/>
      <c r="AQ948" s="35"/>
      <c r="AR948" s="34"/>
      <c r="AS948" s="37"/>
      <c r="AT948" s="35"/>
      <c r="AU948" s="34"/>
      <c r="AV948" s="37"/>
      <c r="AW948" s="35"/>
      <c r="AX948" s="34"/>
      <c r="AY948" s="37"/>
      <c r="AZ948" s="35"/>
      <c r="BA948" s="34"/>
      <c r="BB948" s="37"/>
      <c r="BC94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8" s="7"/>
      <c r="BF948" t="str">
        <f>IF(Table1[[#This Row],[Date]]="","","&amp;lt;VOUCHER REMOTEID="&amp;""""&amp;$A$11&amp;$A$13&amp;ROW()&amp;""""&amp;" VCHTYPE="""&amp;F948&amp;""" ACTION="""&amp;"Create"&amp;"""&amp;gt;")</f>
        <v/>
      </c>
      <c r="BG948" t="str">
        <f>IF(Table1[[#This Row],[Date]]="","",TEXT(Table1[[#This Row],[Date]],"yyyymmdd"))</f>
        <v/>
      </c>
      <c r="BH948" t="str">
        <f>Table1[[#This Row],[Date2]]</f>
        <v/>
      </c>
      <c r="BI948" t="str">
        <f>IF(Table1[[#This Row],[Date]]="","",Table1[[#This Row],[Voucher Type]])</f>
        <v/>
      </c>
      <c r="BJ948" t="str">
        <f>IF(Table1[[#This Row],[Ref No / Invoice No]]="","",Table1[[#This Row],[Ref No / Invoice No]])</f>
        <v/>
      </c>
      <c r="BK948" t="str">
        <f>IF(Table1[[#This Row],[Voucher No]]="","",Table1[[#This Row],[Voucher No]])</f>
        <v/>
      </c>
      <c r="BL948" t="str">
        <f>IF(Table1[[#This Row],[Date]]="","",Table1[[#This Row],[Narration]])</f>
        <v/>
      </c>
      <c r="BM948" t="str">
        <f>IF(Table1[[#This Row],[Date]]="","",$A$11&amp;$A$13&amp;ROW())</f>
        <v/>
      </c>
      <c r="BN948" t="str">
        <f>IF(Table1[[#This Row],[Date]]="","",$A$13)</f>
        <v/>
      </c>
      <c r="BP948" t="str">
        <f>IF(Table1[[#This Row],[Ledger 1]]="","","No")</f>
        <v/>
      </c>
      <c r="BQ948" t="str">
        <f>IF(Table1[[#This Row],[Date]]="","",IF(Table1[[#This Row],[Effect 1]]="Dr.","Yes","No"))</f>
        <v/>
      </c>
      <c r="BR948" t="str">
        <f>IF(Table1[[#This Row],[Date]]="","",Table1[[#This Row],[Ledger 1]])</f>
        <v/>
      </c>
      <c r="BS948" t="str">
        <f>IF(Table1[[#This Row],[Date]]="","",IF(Table1[[#This Row],[Effect 1]]="Dr.",-Table1[[#This Row],[Amount 1]],Table1[[#This Row],[Amount 1]]))</f>
        <v/>
      </c>
      <c r="BV948" t="str">
        <f>IF(Table1[[#This Row],[Ledger 2]]="","","No")</f>
        <v/>
      </c>
      <c r="BW948" t="str">
        <f>IF(Table1[[#This Row],[Date]]="","",IF(Table1[[#This Row],[Effect 2]]="Dr.","Yes","No"))</f>
        <v/>
      </c>
      <c r="BX948" t="str">
        <f>IF(Table1[[#This Row],[Date]]="","",Table1[[#This Row],[Ledger 2]])</f>
        <v/>
      </c>
      <c r="BY948" t="str">
        <f>IF(Table1[[#This Row],[Date]]="","",IF(Table1[[#This Row],[Effect 2]]="Dr.",-Table1[[#This Row],[Amount 2]],Table1[[#This Row],[Amount 2]]))</f>
        <v/>
      </c>
      <c r="CB948" t="str">
        <f>IF(Table1[[#This Row],[Ledger 3]]="","","No")</f>
        <v/>
      </c>
      <c r="CC948" t="str">
        <f>IF(Table1[[#This Row],[Ledger 3]]="","",IF(Table1[[#This Row],[Effect 3]]="Dr.","Yes","No"))</f>
        <v/>
      </c>
      <c r="CD948" t="str">
        <f>IF(Table1[[#This Row],[Ledger 3]]="","",Table1[[#This Row],[Ledger 3]])</f>
        <v/>
      </c>
      <c r="CE948" t="str">
        <f>IF(Table1[[#This Row],[Ledger 3]]="","",IF(Table1[[#This Row],[Effect 3]]="Dr.",-Table1[[#This Row],[Amount 3]],Table1[[#This Row],[Amount 3]]))</f>
        <v/>
      </c>
      <c r="CH948" t="str">
        <f>IF(Table1[[#This Row],[Ledger 4]]="","","No")</f>
        <v/>
      </c>
      <c r="CI948" t="str">
        <f>IF(Table1[[#This Row],[Ledger 4]]="","",IF(Table1[[#This Row],[Effect 4]]="Dr.","Yes","No"))</f>
        <v/>
      </c>
      <c r="CJ948" t="str">
        <f>IF(Table1[[#This Row],[Ledger 4]]="","",Table1[[#This Row],[Ledger 4]])</f>
        <v/>
      </c>
      <c r="CK948" t="str">
        <f>IF(Table1[[#This Row],[Ledger 4]]="","",IF(Table1[[#This Row],[Effect 4]]="Dr.",-Table1[[#This Row],[Amount 4]],Table1[[#This Row],[Amount 4]]))</f>
        <v/>
      </c>
      <c r="CN948" t="str">
        <f>IF(Table1[[#This Row],[Ledger 5]]="","","No")</f>
        <v/>
      </c>
      <c r="CO948" t="str">
        <f>IF(Table1[[#This Row],[Ledger 5]]="","",IF(Table1[[#This Row],[Effect 5]]="Dr.","Yes","No"))</f>
        <v/>
      </c>
      <c r="CP948" t="str">
        <f>IF(Table1[[#This Row],[Ledger 5]]="","",Table1[[#This Row],[Ledger 5]])</f>
        <v/>
      </c>
      <c r="CQ948" t="str">
        <f>IF(Table1[[#This Row],[Ledger 5]]="","",IF(Table1[[#This Row],[Effect 5]]="Dr.",-Table1[[#This Row],[Amount 5]],Table1[[#This Row],[Amount 5]]))</f>
        <v/>
      </c>
      <c r="CT948" t="str">
        <f>IF(Table1[[#This Row],[Ledger 6]]="","","No")</f>
        <v/>
      </c>
      <c r="CU948" t="str">
        <f>IF(Table1[[#This Row],[Ledger 6]]="","",IF(Table1[[#This Row],[Effect 6]]="Dr.","Yes","No"))</f>
        <v/>
      </c>
      <c r="CV948" t="str">
        <f>IF(Table1[[#This Row],[Ledger 6]]="","",Table1[[#This Row],[Ledger 6]])</f>
        <v/>
      </c>
      <c r="CW948" t="str">
        <f>IF(Table1[[#This Row],[Ledger 6]]="","",IF(Table1[[#This Row],[Effect 6]]="Dr.",-Table1[[#This Row],[Amount 6]],Table1[[#This Row],[Amount 6]]))</f>
        <v/>
      </c>
      <c r="CZ948" t="str">
        <f>IF(Table1[[#This Row],[Ledger 7]]="","","No")</f>
        <v/>
      </c>
      <c r="DA948" t="str">
        <f>IF(Table1[[#This Row],[Ledger 7]]="","",IF(Table1[[#This Row],[Effect 7]]="Dr.","Yes","No"))</f>
        <v/>
      </c>
      <c r="DB948" t="str">
        <f>IF(Table1[[#This Row],[Ledger 7]]="","",Table1[[#This Row],[Ledger 7]])</f>
        <v/>
      </c>
      <c r="DC948" t="str">
        <f>IF(Table1[[#This Row],[Ledger 7]]="","",IF(Table1[[#This Row],[Effect 7]]="Dr.",-Table1[[#This Row],[Amount 7]],Table1[[#This Row],[Amount 7]]))</f>
        <v/>
      </c>
      <c r="DF948" t="str">
        <f>IF(Table1[[#This Row],[Ledger 8]]="","","No")</f>
        <v/>
      </c>
      <c r="DG948" t="str">
        <f>IF(Table1[[#This Row],[Ledger 8]]="","",IF(Table1[[#This Row],[Effect 8]]="Dr.","Yes","No"))</f>
        <v/>
      </c>
      <c r="DH948" t="str">
        <f>IF(Table1[[#This Row],[Ledger 8]]="","",Table1[[#This Row],[Ledger 8]])</f>
        <v/>
      </c>
      <c r="DI948" t="str">
        <f>IF(Table1[[#This Row],[Ledger 8]]="","",IF(Table1[[#This Row],[Effect 8]]="Dr.",-Table1[[#This Row],[Amount 8]],Table1[[#This Row],[Amount 8]]))</f>
        <v/>
      </c>
      <c r="DL948" t="str">
        <f>IF(Table1[[#This Row],[Ledger 9]]="","","No")</f>
        <v/>
      </c>
      <c r="DM948" t="str">
        <f>IF(Table1[[#This Row],[Ledger 9]]="","",IF(Table1[[#This Row],[Effect 9]]="Dr.","Yes","No"))</f>
        <v/>
      </c>
      <c r="DN948" t="str">
        <f>IF(Table1[[#This Row],[Ledger 9]]="","",Table1[[#This Row],[Ledger 9]])</f>
        <v/>
      </c>
      <c r="DO948" t="str">
        <f>IF(Table1[[#This Row],[Ledger 9]]="","",IF(Table1[[#This Row],[Effect 9]]="Dr.",-Table1[[#This Row],[Amount 9]],Table1[[#This Row],[Amount 9]]))</f>
        <v/>
      </c>
      <c r="DR948" t="str">
        <f>IF(Table1[[#This Row],[Ledger 10]]="","","No")</f>
        <v/>
      </c>
      <c r="DS948" t="str">
        <f>IF(Table1[[#This Row],[Ledger 10]]="","",IF(Table1[[#This Row],[Effect 10]]="Dr.","Yes","No"))</f>
        <v/>
      </c>
      <c r="DT948" t="str">
        <f>IF(Table1[[#This Row],[Ledger 10]]="","",Table1[[#This Row],[Ledger 10]])</f>
        <v/>
      </c>
      <c r="DU948" t="str">
        <f>IF(Table1[[#This Row],[Ledger 10]]="","",IF(Table1[[#This Row],[Effect 10]]="Dr.",-Table1[[#This Row],[Amount 10]],Table1[[#This Row],[Amount 10]]))</f>
        <v/>
      </c>
      <c r="DX948" t="str">
        <f>IF(Table1[[#This Row],[Ledger 11]]="","","No")</f>
        <v/>
      </c>
      <c r="DY948" t="str">
        <f>IF(Table1[[#This Row],[Ledger 11]]="","",IF(Table1[[#This Row],[Effect 11]]="Dr.","Yes","No"))</f>
        <v/>
      </c>
      <c r="DZ948" t="str">
        <f>IF(Table1[[#This Row],[Ledger 11]]="","",Table1[[#This Row],[Ledger 11]])</f>
        <v/>
      </c>
      <c r="EA948" t="str">
        <f>IF(Table1[[#This Row],[Ledger 11]]="","",IF(Table1[[#This Row],[Effect 11]]="Dr.",-Table1[[#This Row],[Amount 11]],Table1[[#This Row],[Amount 11]]))</f>
        <v/>
      </c>
      <c r="ED948" t="str">
        <f>IF(Table1[[#This Row],[Ledger 12]]="","","No")</f>
        <v/>
      </c>
      <c r="EE948" t="str">
        <f>IF(Table1[[#This Row],[Ledger 12]]="","",IF(Table1[[#This Row],[Effect 12]]="Dr.","Yes","No"))</f>
        <v/>
      </c>
      <c r="EF948" t="str">
        <f>IF(Table1[[#This Row],[Ledger 12]]="","",Table1[[#This Row],[Ledger 12]])</f>
        <v/>
      </c>
      <c r="EG948" t="str">
        <f>IF(Table1[[#This Row],[Ledger 12]]="","",IF(Table1[[#This Row],[Effect 12]]="Dr.",-Table1[[#This Row],[Amount 12]],Table1[[#This Row],[Amount 12]]))</f>
        <v/>
      </c>
      <c r="EJ948" t="str">
        <f>IF(Table1[[#This Row],[Ledger 13]]="","","No")</f>
        <v/>
      </c>
      <c r="EK948" t="str">
        <f>IF(Table1[[#This Row],[Ledger 13]]="","",IF(Table1[[#This Row],[Effect 13]]="Dr.","Yes","No"))</f>
        <v/>
      </c>
      <c r="EL948" t="str">
        <f>IF(Table1[[#This Row],[Ledger 13]]="","",Table1[[#This Row],[Ledger 13]])</f>
        <v/>
      </c>
      <c r="EM948" t="str">
        <f>IF(Table1[[#This Row],[Ledger 13]]="","",IF(Table1[[#This Row],[Effect 13]]="Dr.",-Table1[[#This Row],[Amount 13]],Table1[[#This Row],[Amount 13]]))</f>
        <v/>
      </c>
      <c r="EP948" t="str">
        <f>IF(Table1[[#This Row],[Ledger 14]]="","","No")</f>
        <v/>
      </c>
      <c r="EQ948" t="str">
        <f>IF(Table1[[#This Row],[Ledger 14]]="","",IF(Table1[[#This Row],[Effect 14]]="Dr.","Yes","No"))</f>
        <v/>
      </c>
      <c r="ER948" t="str">
        <f>IF(Table1[[#This Row],[Ledger 14]]="","",Table1[[#This Row],[Ledger 14]])</f>
        <v/>
      </c>
      <c r="ES948" t="str">
        <f>IF(Table1[[#This Row],[Ledger 14]]="","",IF(Table1[[#This Row],[Effect 14]]="Dr.",-Table1[[#This Row],[Amount 14]],Table1[[#This Row],[Amount 14]]))</f>
        <v/>
      </c>
      <c r="EV948" t="str">
        <f>IF(Table1[[#This Row],[Ledger 15]]="","","No")</f>
        <v/>
      </c>
      <c r="EW948" t="str">
        <f>IF(Table1[[#This Row],[Ledger 15]]="","",IF(Table1[[#This Row],[Effect 15]]="Dr.","Yes","No"))</f>
        <v/>
      </c>
      <c r="EX948" t="str">
        <f>IF(Table1[[#This Row],[Ledger 15]]="","",Table1[[#This Row],[Ledger 15]])</f>
        <v/>
      </c>
      <c r="EY948" t="str">
        <f>IF(Table1[[#This Row],[Ledger 15]]="","",IF(Table1[[#This Row],[Effect 15]]="Dr.",-Table1[[#This Row],[Amount 15]],Table1[[#This Row],[Amount 15]]))</f>
        <v/>
      </c>
      <c r="FD94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8">
        <f>IF(Table1[[#This Row],[Date]]="",0,IF(AND(Table1[[#This Row],[Date]]&gt;=$FE$2,Table1[[#This Row],[Date]]&lt;=$FE$3),0,1))</f>
        <v>0</v>
      </c>
      <c r="FF948">
        <f>IF(Table1[[#This Row],[Date]]="",0,IF(TYPE(VLOOKUP(Table1[[#This Row],[Voucher Type]],Table1[[#All],[Voucher Type Master]],1,FALSE))=16,1,0))</f>
        <v>0</v>
      </c>
      <c r="FG948">
        <f>IF(TYPE(IF(Table1[[#This Row],[Date]]="",0,IF(VLOOKUP(Table1[[#This Row],[Voucher Type]],$FY$5:$FZ$13,2,0)=Table1[[#This Row],[Effect 1]],0,1)))=16,1,0)</f>
        <v>0</v>
      </c>
      <c r="FH94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8">
        <f>IF(LEN(Table1[[#This Row],[Ledger 1]])&gt;0,IF(TYPE(VLOOKUP(Table1[[#This Row],[Ledger 1]],GZ:GZ,1,0))=16,1,0),0)</f>
        <v>0</v>
      </c>
      <c r="FJ948">
        <f>IF(LEN(Table1[[#This Row],[Ledger 2]])&gt;0,IF(TYPE(VLOOKUP(Table1[[#This Row],[Ledger 2]],GZ:GZ,1,0))=16,1,0),0)</f>
        <v>0</v>
      </c>
      <c r="FK948">
        <f>IF(LEN(Table1[[#This Row],[Ledger 3]])&gt;0,IF(TYPE(VLOOKUP(Table1[[#This Row],[Ledger 3]],GZ:GZ,1,0))=16,1,0),0)</f>
        <v>0</v>
      </c>
      <c r="FL948">
        <f>IF(LEN(Table1[[#This Row],[Ledger 4]])&gt;0,IF(TYPE(VLOOKUP(Table1[[#This Row],[Ledger 4]],GZ:GZ,1,0))=16,1,0),0)</f>
        <v>0</v>
      </c>
      <c r="FM948">
        <f>IF(LEN(Table1[[#This Row],[Ledger 5]])&gt;0,IF(TYPE(VLOOKUP(Table1[[#This Row],[Ledger 5]],GZ:GZ,1,0))=16,1,0),0)</f>
        <v>0</v>
      </c>
      <c r="FN948">
        <f>IF(LEN(Table1[[#This Row],[Ledger 6]])&gt;0,IF(TYPE(VLOOKUP(Table1[[#This Row],[Ledger 6]],$GZ:$GZ,1,0))=16,1,0),0)</f>
        <v>0</v>
      </c>
      <c r="FO948">
        <f>IF(LEN(Table1[[#This Row],[Ledger 7]])&gt;0,IF(TYPE(VLOOKUP(Table1[[#This Row],[Ledger 7]],$GZ:$GZ,1,0))=16,1,0),0)</f>
        <v>0</v>
      </c>
      <c r="FP948">
        <f>IF(LEN(Table1[[#This Row],[Ledger 8]])&gt;0,IF(TYPE(VLOOKUP(Table1[[#This Row],[Ledger 8]],$GZ:$GZ,1,0))=16,1,0),0)</f>
        <v>0</v>
      </c>
      <c r="FQ948">
        <f>IF(LEN(Table1[[#This Row],[Ledger 9]])&gt;0,IF(TYPE(VLOOKUP(Table1[[#This Row],[Ledger 9]],$GZ:$GZ,1,0))=16,1,0),0)</f>
        <v>0</v>
      </c>
      <c r="FR948">
        <f>IF(LEN(Table1[[#This Row],[Ledger 10]])&gt;0,IF(TYPE(VLOOKUP(Table1[[#This Row],[Ledger 10]],$GZ:$GZ,1,0))=16,1,0),0)</f>
        <v>0</v>
      </c>
      <c r="FS948">
        <f>IF(LEN(Table1[[#This Row],[Ledger 11]])&gt;0,IF(TYPE(VLOOKUP(Table1[[#This Row],[Ledger 11]],$GZ:$GZ,1,0))=16,1,0),0)</f>
        <v>0</v>
      </c>
      <c r="FT948">
        <f>IF(LEN(Table1[[#This Row],[Ledger 12]])&gt;0,IF(TYPE(VLOOKUP(Table1[[#This Row],[Ledger 12]],$GZ:$GZ,1,0))=16,1,0),0)</f>
        <v>0</v>
      </c>
      <c r="FU948">
        <f>IF(LEN(Table1[[#This Row],[Ledger 13]])&gt;0,IF(TYPE(VLOOKUP(Table1[[#This Row],[Ledger 13]],$GZ:$GZ,1,0))=16,1,0),0)</f>
        <v>0</v>
      </c>
      <c r="FV948">
        <f>IF(LEN(Table1[[#This Row],[Ledger 14]])&gt;0,IF(TYPE(VLOOKUP(Table1[[#This Row],[Ledger 14]],$GZ:$GZ,1,0))=16,1,0),0)</f>
        <v>0</v>
      </c>
      <c r="FW948">
        <f>IF(LEN(Table1[[#This Row],[Ledger 15]])&gt;0,IF(TYPE(VLOOKUP(Table1[[#This Row],[Ledger 15]],$GZ:$GZ,1,0))=16,1,0),0)</f>
        <v>0</v>
      </c>
    </row>
    <row r="949" spans="4:179" ht="33" customHeight="1" x14ac:dyDescent="0.45">
      <c r="D949" s="8">
        <f t="shared" si="23"/>
        <v>944</v>
      </c>
      <c r="E949" s="32"/>
      <c r="F949" s="34"/>
      <c r="G949" s="34"/>
      <c r="H949" s="34"/>
      <c r="I949" s="34"/>
      <c r="J949" s="38"/>
      <c r="K949" s="33"/>
      <c r="L949" s="36"/>
      <c r="M949" s="35"/>
      <c r="N949" s="34"/>
      <c r="O949" s="41"/>
      <c r="P949" s="35"/>
      <c r="Q949" s="34"/>
      <c r="R949" s="37"/>
      <c r="S949" s="35"/>
      <c r="T949" s="34"/>
      <c r="U949" s="37"/>
      <c r="V949" s="35"/>
      <c r="W949" s="34"/>
      <c r="X949" s="37"/>
      <c r="Y949" s="35"/>
      <c r="Z949" s="34"/>
      <c r="AA949" s="37"/>
      <c r="AB949" s="35"/>
      <c r="AC949" s="34"/>
      <c r="AD949" s="37"/>
      <c r="AE949" s="35"/>
      <c r="AF949" s="34"/>
      <c r="AG949" s="37"/>
      <c r="AH949" s="35"/>
      <c r="AI949" s="34"/>
      <c r="AJ949" s="37"/>
      <c r="AK949" s="35"/>
      <c r="AL949" s="34"/>
      <c r="AM949" s="37"/>
      <c r="AN949" s="35"/>
      <c r="AO949" s="34"/>
      <c r="AP949" s="37"/>
      <c r="AQ949" s="35"/>
      <c r="AR949" s="34"/>
      <c r="AS949" s="37"/>
      <c r="AT949" s="35"/>
      <c r="AU949" s="34"/>
      <c r="AV949" s="37"/>
      <c r="AW949" s="35"/>
      <c r="AX949" s="34"/>
      <c r="AY949" s="37"/>
      <c r="AZ949" s="35"/>
      <c r="BA949" s="34"/>
      <c r="BB949" s="37"/>
      <c r="BC94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49" s="7"/>
      <c r="BF949" t="str">
        <f>IF(Table1[[#This Row],[Date]]="","","&amp;lt;VOUCHER REMOTEID="&amp;""""&amp;$A$11&amp;$A$13&amp;ROW()&amp;""""&amp;" VCHTYPE="""&amp;F949&amp;""" ACTION="""&amp;"Create"&amp;"""&amp;gt;")</f>
        <v/>
      </c>
      <c r="BG949" t="str">
        <f>IF(Table1[[#This Row],[Date]]="","",TEXT(Table1[[#This Row],[Date]],"yyyymmdd"))</f>
        <v/>
      </c>
      <c r="BH949" t="str">
        <f>Table1[[#This Row],[Date2]]</f>
        <v/>
      </c>
      <c r="BI949" t="str">
        <f>IF(Table1[[#This Row],[Date]]="","",Table1[[#This Row],[Voucher Type]])</f>
        <v/>
      </c>
      <c r="BJ949" t="str">
        <f>IF(Table1[[#This Row],[Ref No / Invoice No]]="","",Table1[[#This Row],[Ref No / Invoice No]])</f>
        <v/>
      </c>
      <c r="BK949" t="str">
        <f>IF(Table1[[#This Row],[Voucher No]]="","",Table1[[#This Row],[Voucher No]])</f>
        <v/>
      </c>
      <c r="BL949" t="str">
        <f>IF(Table1[[#This Row],[Date]]="","",Table1[[#This Row],[Narration]])</f>
        <v/>
      </c>
      <c r="BM949" t="str">
        <f>IF(Table1[[#This Row],[Date]]="","",$A$11&amp;$A$13&amp;ROW())</f>
        <v/>
      </c>
      <c r="BN949" t="str">
        <f>IF(Table1[[#This Row],[Date]]="","",$A$13)</f>
        <v/>
      </c>
      <c r="BP949" t="str">
        <f>IF(Table1[[#This Row],[Ledger 1]]="","","No")</f>
        <v/>
      </c>
      <c r="BQ949" t="str">
        <f>IF(Table1[[#This Row],[Date]]="","",IF(Table1[[#This Row],[Effect 1]]="Dr.","Yes","No"))</f>
        <v/>
      </c>
      <c r="BR949" t="str">
        <f>IF(Table1[[#This Row],[Date]]="","",Table1[[#This Row],[Ledger 1]])</f>
        <v/>
      </c>
      <c r="BS949" t="str">
        <f>IF(Table1[[#This Row],[Date]]="","",IF(Table1[[#This Row],[Effect 1]]="Dr.",-Table1[[#This Row],[Amount 1]],Table1[[#This Row],[Amount 1]]))</f>
        <v/>
      </c>
      <c r="BV949" t="str">
        <f>IF(Table1[[#This Row],[Ledger 2]]="","","No")</f>
        <v/>
      </c>
      <c r="BW949" t="str">
        <f>IF(Table1[[#This Row],[Date]]="","",IF(Table1[[#This Row],[Effect 2]]="Dr.","Yes","No"))</f>
        <v/>
      </c>
      <c r="BX949" t="str">
        <f>IF(Table1[[#This Row],[Date]]="","",Table1[[#This Row],[Ledger 2]])</f>
        <v/>
      </c>
      <c r="BY949" t="str">
        <f>IF(Table1[[#This Row],[Date]]="","",IF(Table1[[#This Row],[Effect 2]]="Dr.",-Table1[[#This Row],[Amount 2]],Table1[[#This Row],[Amount 2]]))</f>
        <v/>
      </c>
      <c r="CB949" t="str">
        <f>IF(Table1[[#This Row],[Ledger 3]]="","","No")</f>
        <v/>
      </c>
      <c r="CC949" t="str">
        <f>IF(Table1[[#This Row],[Ledger 3]]="","",IF(Table1[[#This Row],[Effect 3]]="Dr.","Yes","No"))</f>
        <v/>
      </c>
      <c r="CD949" t="str">
        <f>IF(Table1[[#This Row],[Ledger 3]]="","",Table1[[#This Row],[Ledger 3]])</f>
        <v/>
      </c>
      <c r="CE949" t="str">
        <f>IF(Table1[[#This Row],[Ledger 3]]="","",IF(Table1[[#This Row],[Effect 3]]="Dr.",-Table1[[#This Row],[Amount 3]],Table1[[#This Row],[Amount 3]]))</f>
        <v/>
      </c>
      <c r="CH949" t="str">
        <f>IF(Table1[[#This Row],[Ledger 4]]="","","No")</f>
        <v/>
      </c>
      <c r="CI949" t="str">
        <f>IF(Table1[[#This Row],[Ledger 4]]="","",IF(Table1[[#This Row],[Effect 4]]="Dr.","Yes","No"))</f>
        <v/>
      </c>
      <c r="CJ949" t="str">
        <f>IF(Table1[[#This Row],[Ledger 4]]="","",Table1[[#This Row],[Ledger 4]])</f>
        <v/>
      </c>
      <c r="CK949" t="str">
        <f>IF(Table1[[#This Row],[Ledger 4]]="","",IF(Table1[[#This Row],[Effect 4]]="Dr.",-Table1[[#This Row],[Amount 4]],Table1[[#This Row],[Amount 4]]))</f>
        <v/>
      </c>
      <c r="CN949" t="str">
        <f>IF(Table1[[#This Row],[Ledger 5]]="","","No")</f>
        <v/>
      </c>
      <c r="CO949" t="str">
        <f>IF(Table1[[#This Row],[Ledger 5]]="","",IF(Table1[[#This Row],[Effect 5]]="Dr.","Yes","No"))</f>
        <v/>
      </c>
      <c r="CP949" t="str">
        <f>IF(Table1[[#This Row],[Ledger 5]]="","",Table1[[#This Row],[Ledger 5]])</f>
        <v/>
      </c>
      <c r="CQ949" t="str">
        <f>IF(Table1[[#This Row],[Ledger 5]]="","",IF(Table1[[#This Row],[Effect 5]]="Dr.",-Table1[[#This Row],[Amount 5]],Table1[[#This Row],[Amount 5]]))</f>
        <v/>
      </c>
      <c r="CT949" t="str">
        <f>IF(Table1[[#This Row],[Ledger 6]]="","","No")</f>
        <v/>
      </c>
      <c r="CU949" t="str">
        <f>IF(Table1[[#This Row],[Ledger 6]]="","",IF(Table1[[#This Row],[Effect 6]]="Dr.","Yes","No"))</f>
        <v/>
      </c>
      <c r="CV949" t="str">
        <f>IF(Table1[[#This Row],[Ledger 6]]="","",Table1[[#This Row],[Ledger 6]])</f>
        <v/>
      </c>
      <c r="CW949" t="str">
        <f>IF(Table1[[#This Row],[Ledger 6]]="","",IF(Table1[[#This Row],[Effect 6]]="Dr.",-Table1[[#This Row],[Amount 6]],Table1[[#This Row],[Amount 6]]))</f>
        <v/>
      </c>
      <c r="CZ949" t="str">
        <f>IF(Table1[[#This Row],[Ledger 7]]="","","No")</f>
        <v/>
      </c>
      <c r="DA949" t="str">
        <f>IF(Table1[[#This Row],[Ledger 7]]="","",IF(Table1[[#This Row],[Effect 7]]="Dr.","Yes","No"))</f>
        <v/>
      </c>
      <c r="DB949" t="str">
        <f>IF(Table1[[#This Row],[Ledger 7]]="","",Table1[[#This Row],[Ledger 7]])</f>
        <v/>
      </c>
      <c r="DC949" t="str">
        <f>IF(Table1[[#This Row],[Ledger 7]]="","",IF(Table1[[#This Row],[Effect 7]]="Dr.",-Table1[[#This Row],[Amount 7]],Table1[[#This Row],[Amount 7]]))</f>
        <v/>
      </c>
      <c r="DF949" t="str">
        <f>IF(Table1[[#This Row],[Ledger 8]]="","","No")</f>
        <v/>
      </c>
      <c r="DG949" t="str">
        <f>IF(Table1[[#This Row],[Ledger 8]]="","",IF(Table1[[#This Row],[Effect 8]]="Dr.","Yes","No"))</f>
        <v/>
      </c>
      <c r="DH949" t="str">
        <f>IF(Table1[[#This Row],[Ledger 8]]="","",Table1[[#This Row],[Ledger 8]])</f>
        <v/>
      </c>
      <c r="DI949" t="str">
        <f>IF(Table1[[#This Row],[Ledger 8]]="","",IF(Table1[[#This Row],[Effect 8]]="Dr.",-Table1[[#This Row],[Amount 8]],Table1[[#This Row],[Amount 8]]))</f>
        <v/>
      </c>
      <c r="DL949" t="str">
        <f>IF(Table1[[#This Row],[Ledger 9]]="","","No")</f>
        <v/>
      </c>
      <c r="DM949" t="str">
        <f>IF(Table1[[#This Row],[Ledger 9]]="","",IF(Table1[[#This Row],[Effect 9]]="Dr.","Yes","No"))</f>
        <v/>
      </c>
      <c r="DN949" t="str">
        <f>IF(Table1[[#This Row],[Ledger 9]]="","",Table1[[#This Row],[Ledger 9]])</f>
        <v/>
      </c>
      <c r="DO949" t="str">
        <f>IF(Table1[[#This Row],[Ledger 9]]="","",IF(Table1[[#This Row],[Effect 9]]="Dr.",-Table1[[#This Row],[Amount 9]],Table1[[#This Row],[Amount 9]]))</f>
        <v/>
      </c>
      <c r="DR949" t="str">
        <f>IF(Table1[[#This Row],[Ledger 10]]="","","No")</f>
        <v/>
      </c>
      <c r="DS949" t="str">
        <f>IF(Table1[[#This Row],[Ledger 10]]="","",IF(Table1[[#This Row],[Effect 10]]="Dr.","Yes","No"))</f>
        <v/>
      </c>
      <c r="DT949" t="str">
        <f>IF(Table1[[#This Row],[Ledger 10]]="","",Table1[[#This Row],[Ledger 10]])</f>
        <v/>
      </c>
      <c r="DU949" t="str">
        <f>IF(Table1[[#This Row],[Ledger 10]]="","",IF(Table1[[#This Row],[Effect 10]]="Dr.",-Table1[[#This Row],[Amount 10]],Table1[[#This Row],[Amount 10]]))</f>
        <v/>
      </c>
      <c r="DX949" t="str">
        <f>IF(Table1[[#This Row],[Ledger 11]]="","","No")</f>
        <v/>
      </c>
      <c r="DY949" t="str">
        <f>IF(Table1[[#This Row],[Ledger 11]]="","",IF(Table1[[#This Row],[Effect 11]]="Dr.","Yes","No"))</f>
        <v/>
      </c>
      <c r="DZ949" t="str">
        <f>IF(Table1[[#This Row],[Ledger 11]]="","",Table1[[#This Row],[Ledger 11]])</f>
        <v/>
      </c>
      <c r="EA949" t="str">
        <f>IF(Table1[[#This Row],[Ledger 11]]="","",IF(Table1[[#This Row],[Effect 11]]="Dr.",-Table1[[#This Row],[Amount 11]],Table1[[#This Row],[Amount 11]]))</f>
        <v/>
      </c>
      <c r="ED949" t="str">
        <f>IF(Table1[[#This Row],[Ledger 12]]="","","No")</f>
        <v/>
      </c>
      <c r="EE949" t="str">
        <f>IF(Table1[[#This Row],[Ledger 12]]="","",IF(Table1[[#This Row],[Effect 12]]="Dr.","Yes","No"))</f>
        <v/>
      </c>
      <c r="EF949" t="str">
        <f>IF(Table1[[#This Row],[Ledger 12]]="","",Table1[[#This Row],[Ledger 12]])</f>
        <v/>
      </c>
      <c r="EG949" t="str">
        <f>IF(Table1[[#This Row],[Ledger 12]]="","",IF(Table1[[#This Row],[Effect 12]]="Dr.",-Table1[[#This Row],[Amount 12]],Table1[[#This Row],[Amount 12]]))</f>
        <v/>
      </c>
      <c r="EJ949" t="str">
        <f>IF(Table1[[#This Row],[Ledger 13]]="","","No")</f>
        <v/>
      </c>
      <c r="EK949" t="str">
        <f>IF(Table1[[#This Row],[Ledger 13]]="","",IF(Table1[[#This Row],[Effect 13]]="Dr.","Yes","No"))</f>
        <v/>
      </c>
      <c r="EL949" t="str">
        <f>IF(Table1[[#This Row],[Ledger 13]]="","",Table1[[#This Row],[Ledger 13]])</f>
        <v/>
      </c>
      <c r="EM949" t="str">
        <f>IF(Table1[[#This Row],[Ledger 13]]="","",IF(Table1[[#This Row],[Effect 13]]="Dr.",-Table1[[#This Row],[Amount 13]],Table1[[#This Row],[Amount 13]]))</f>
        <v/>
      </c>
      <c r="EP949" t="str">
        <f>IF(Table1[[#This Row],[Ledger 14]]="","","No")</f>
        <v/>
      </c>
      <c r="EQ949" t="str">
        <f>IF(Table1[[#This Row],[Ledger 14]]="","",IF(Table1[[#This Row],[Effect 14]]="Dr.","Yes","No"))</f>
        <v/>
      </c>
      <c r="ER949" t="str">
        <f>IF(Table1[[#This Row],[Ledger 14]]="","",Table1[[#This Row],[Ledger 14]])</f>
        <v/>
      </c>
      <c r="ES949" t="str">
        <f>IF(Table1[[#This Row],[Ledger 14]]="","",IF(Table1[[#This Row],[Effect 14]]="Dr.",-Table1[[#This Row],[Amount 14]],Table1[[#This Row],[Amount 14]]))</f>
        <v/>
      </c>
      <c r="EV949" t="str">
        <f>IF(Table1[[#This Row],[Ledger 15]]="","","No")</f>
        <v/>
      </c>
      <c r="EW949" t="str">
        <f>IF(Table1[[#This Row],[Ledger 15]]="","",IF(Table1[[#This Row],[Effect 15]]="Dr.","Yes","No"))</f>
        <v/>
      </c>
      <c r="EX949" t="str">
        <f>IF(Table1[[#This Row],[Ledger 15]]="","",Table1[[#This Row],[Ledger 15]])</f>
        <v/>
      </c>
      <c r="EY949" t="str">
        <f>IF(Table1[[#This Row],[Ledger 15]]="","",IF(Table1[[#This Row],[Effect 15]]="Dr.",-Table1[[#This Row],[Amount 15]],Table1[[#This Row],[Amount 15]]))</f>
        <v/>
      </c>
      <c r="FD94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49">
        <f>IF(Table1[[#This Row],[Date]]="",0,IF(AND(Table1[[#This Row],[Date]]&gt;=$FE$2,Table1[[#This Row],[Date]]&lt;=$FE$3),0,1))</f>
        <v>0</v>
      </c>
      <c r="FF949">
        <f>IF(Table1[[#This Row],[Date]]="",0,IF(TYPE(VLOOKUP(Table1[[#This Row],[Voucher Type]],Table1[[#All],[Voucher Type Master]],1,FALSE))=16,1,0))</f>
        <v>0</v>
      </c>
      <c r="FG949">
        <f>IF(TYPE(IF(Table1[[#This Row],[Date]]="",0,IF(VLOOKUP(Table1[[#This Row],[Voucher Type]],$FY$5:$FZ$13,2,0)=Table1[[#This Row],[Effect 1]],0,1)))=16,1,0)</f>
        <v>0</v>
      </c>
      <c r="FH94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49">
        <f>IF(LEN(Table1[[#This Row],[Ledger 1]])&gt;0,IF(TYPE(VLOOKUP(Table1[[#This Row],[Ledger 1]],GZ:GZ,1,0))=16,1,0),0)</f>
        <v>0</v>
      </c>
      <c r="FJ949">
        <f>IF(LEN(Table1[[#This Row],[Ledger 2]])&gt;0,IF(TYPE(VLOOKUP(Table1[[#This Row],[Ledger 2]],GZ:GZ,1,0))=16,1,0),0)</f>
        <v>0</v>
      </c>
      <c r="FK949">
        <f>IF(LEN(Table1[[#This Row],[Ledger 3]])&gt;0,IF(TYPE(VLOOKUP(Table1[[#This Row],[Ledger 3]],GZ:GZ,1,0))=16,1,0),0)</f>
        <v>0</v>
      </c>
      <c r="FL949">
        <f>IF(LEN(Table1[[#This Row],[Ledger 4]])&gt;0,IF(TYPE(VLOOKUP(Table1[[#This Row],[Ledger 4]],GZ:GZ,1,0))=16,1,0),0)</f>
        <v>0</v>
      </c>
      <c r="FM949">
        <f>IF(LEN(Table1[[#This Row],[Ledger 5]])&gt;0,IF(TYPE(VLOOKUP(Table1[[#This Row],[Ledger 5]],GZ:GZ,1,0))=16,1,0),0)</f>
        <v>0</v>
      </c>
      <c r="FN949">
        <f>IF(LEN(Table1[[#This Row],[Ledger 6]])&gt;0,IF(TYPE(VLOOKUP(Table1[[#This Row],[Ledger 6]],$GZ:$GZ,1,0))=16,1,0),0)</f>
        <v>0</v>
      </c>
      <c r="FO949">
        <f>IF(LEN(Table1[[#This Row],[Ledger 7]])&gt;0,IF(TYPE(VLOOKUP(Table1[[#This Row],[Ledger 7]],$GZ:$GZ,1,0))=16,1,0),0)</f>
        <v>0</v>
      </c>
      <c r="FP949">
        <f>IF(LEN(Table1[[#This Row],[Ledger 8]])&gt;0,IF(TYPE(VLOOKUP(Table1[[#This Row],[Ledger 8]],$GZ:$GZ,1,0))=16,1,0),0)</f>
        <v>0</v>
      </c>
      <c r="FQ949">
        <f>IF(LEN(Table1[[#This Row],[Ledger 9]])&gt;0,IF(TYPE(VLOOKUP(Table1[[#This Row],[Ledger 9]],$GZ:$GZ,1,0))=16,1,0),0)</f>
        <v>0</v>
      </c>
      <c r="FR949">
        <f>IF(LEN(Table1[[#This Row],[Ledger 10]])&gt;0,IF(TYPE(VLOOKUP(Table1[[#This Row],[Ledger 10]],$GZ:$GZ,1,0))=16,1,0),0)</f>
        <v>0</v>
      </c>
      <c r="FS949">
        <f>IF(LEN(Table1[[#This Row],[Ledger 11]])&gt;0,IF(TYPE(VLOOKUP(Table1[[#This Row],[Ledger 11]],$GZ:$GZ,1,0))=16,1,0),0)</f>
        <v>0</v>
      </c>
      <c r="FT949">
        <f>IF(LEN(Table1[[#This Row],[Ledger 12]])&gt;0,IF(TYPE(VLOOKUP(Table1[[#This Row],[Ledger 12]],$GZ:$GZ,1,0))=16,1,0),0)</f>
        <v>0</v>
      </c>
      <c r="FU949">
        <f>IF(LEN(Table1[[#This Row],[Ledger 13]])&gt;0,IF(TYPE(VLOOKUP(Table1[[#This Row],[Ledger 13]],$GZ:$GZ,1,0))=16,1,0),0)</f>
        <v>0</v>
      </c>
      <c r="FV949">
        <f>IF(LEN(Table1[[#This Row],[Ledger 14]])&gt;0,IF(TYPE(VLOOKUP(Table1[[#This Row],[Ledger 14]],$GZ:$GZ,1,0))=16,1,0),0)</f>
        <v>0</v>
      </c>
      <c r="FW949">
        <f>IF(LEN(Table1[[#This Row],[Ledger 15]])&gt;0,IF(TYPE(VLOOKUP(Table1[[#This Row],[Ledger 15]],$GZ:$GZ,1,0))=16,1,0),0)</f>
        <v>0</v>
      </c>
    </row>
    <row r="950" spans="4:179" ht="33" customHeight="1" x14ac:dyDescent="0.45">
      <c r="D950" s="8">
        <f t="shared" si="23"/>
        <v>945</v>
      </c>
      <c r="E950" s="32"/>
      <c r="F950" s="34"/>
      <c r="G950" s="34"/>
      <c r="H950" s="34"/>
      <c r="I950" s="34"/>
      <c r="J950" s="38"/>
      <c r="K950" s="33"/>
      <c r="L950" s="36"/>
      <c r="M950" s="35"/>
      <c r="N950" s="34"/>
      <c r="O950" s="41"/>
      <c r="P950" s="35"/>
      <c r="Q950" s="34"/>
      <c r="R950" s="37"/>
      <c r="S950" s="35"/>
      <c r="T950" s="34"/>
      <c r="U950" s="37"/>
      <c r="V950" s="35"/>
      <c r="W950" s="34"/>
      <c r="X950" s="37"/>
      <c r="Y950" s="35"/>
      <c r="Z950" s="34"/>
      <c r="AA950" s="37"/>
      <c r="AB950" s="35"/>
      <c r="AC950" s="34"/>
      <c r="AD950" s="37"/>
      <c r="AE950" s="35"/>
      <c r="AF950" s="34"/>
      <c r="AG950" s="37"/>
      <c r="AH950" s="35"/>
      <c r="AI950" s="34"/>
      <c r="AJ950" s="37"/>
      <c r="AK950" s="35"/>
      <c r="AL950" s="34"/>
      <c r="AM950" s="37"/>
      <c r="AN950" s="35"/>
      <c r="AO950" s="34"/>
      <c r="AP950" s="37"/>
      <c r="AQ950" s="35"/>
      <c r="AR950" s="34"/>
      <c r="AS950" s="37"/>
      <c r="AT950" s="35"/>
      <c r="AU950" s="34"/>
      <c r="AV950" s="37"/>
      <c r="AW950" s="35"/>
      <c r="AX950" s="34"/>
      <c r="AY950" s="37"/>
      <c r="AZ950" s="35"/>
      <c r="BA950" s="34"/>
      <c r="BB950" s="37"/>
      <c r="BC95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0" s="7"/>
      <c r="BF950" t="str">
        <f>IF(Table1[[#This Row],[Date]]="","","&amp;lt;VOUCHER REMOTEID="&amp;""""&amp;$A$11&amp;$A$13&amp;ROW()&amp;""""&amp;" VCHTYPE="""&amp;F950&amp;""" ACTION="""&amp;"Create"&amp;"""&amp;gt;")</f>
        <v/>
      </c>
      <c r="BG950" t="str">
        <f>IF(Table1[[#This Row],[Date]]="","",TEXT(Table1[[#This Row],[Date]],"yyyymmdd"))</f>
        <v/>
      </c>
      <c r="BH950" t="str">
        <f>Table1[[#This Row],[Date2]]</f>
        <v/>
      </c>
      <c r="BI950" t="str">
        <f>IF(Table1[[#This Row],[Date]]="","",Table1[[#This Row],[Voucher Type]])</f>
        <v/>
      </c>
      <c r="BJ950" t="str">
        <f>IF(Table1[[#This Row],[Ref No / Invoice No]]="","",Table1[[#This Row],[Ref No / Invoice No]])</f>
        <v/>
      </c>
      <c r="BK950" t="str">
        <f>IF(Table1[[#This Row],[Voucher No]]="","",Table1[[#This Row],[Voucher No]])</f>
        <v/>
      </c>
      <c r="BL950" t="str">
        <f>IF(Table1[[#This Row],[Date]]="","",Table1[[#This Row],[Narration]])</f>
        <v/>
      </c>
      <c r="BM950" t="str">
        <f>IF(Table1[[#This Row],[Date]]="","",$A$11&amp;$A$13&amp;ROW())</f>
        <v/>
      </c>
      <c r="BN950" t="str">
        <f>IF(Table1[[#This Row],[Date]]="","",$A$13)</f>
        <v/>
      </c>
      <c r="BP950" t="str">
        <f>IF(Table1[[#This Row],[Ledger 1]]="","","No")</f>
        <v/>
      </c>
      <c r="BQ950" t="str">
        <f>IF(Table1[[#This Row],[Date]]="","",IF(Table1[[#This Row],[Effect 1]]="Dr.","Yes","No"))</f>
        <v/>
      </c>
      <c r="BR950" t="str">
        <f>IF(Table1[[#This Row],[Date]]="","",Table1[[#This Row],[Ledger 1]])</f>
        <v/>
      </c>
      <c r="BS950" t="str">
        <f>IF(Table1[[#This Row],[Date]]="","",IF(Table1[[#This Row],[Effect 1]]="Dr.",-Table1[[#This Row],[Amount 1]],Table1[[#This Row],[Amount 1]]))</f>
        <v/>
      </c>
      <c r="BV950" t="str">
        <f>IF(Table1[[#This Row],[Ledger 2]]="","","No")</f>
        <v/>
      </c>
      <c r="BW950" t="str">
        <f>IF(Table1[[#This Row],[Date]]="","",IF(Table1[[#This Row],[Effect 2]]="Dr.","Yes","No"))</f>
        <v/>
      </c>
      <c r="BX950" t="str">
        <f>IF(Table1[[#This Row],[Date]]="","",Table1[[#This Row],[Ledger 2]])</f>
        <v/>
      </c>
      <c r="BY950" t="str">
        <f>IF(Table1[[#This Row],[Date]]="","",IF(Table1[[#This Row],[Effect 2]]="Dr.",-Table1[[#This Row],[Amount 2]],Table1[[#This Row],[Amount 2]]))</f>
        <v/>
      </c>
      <c r="CB950" t="str">
        <f>IF(Table1[[#This Row],[Ledger 3]]="","","No")</f>
        <v/>
      </c>
      <c r="CC950" t="str">
        <f>IF(Table1[[#This Row],[Ledger 3]]="","",IF(Table1[[#This Row],[Effect 3]]="Dr.","Yes","No"))</f>
        <v/>
      </c>
      <c r="CD950" t="str">
        <f>IF(Table1[[#This Row],[Ledger 3]]="","",Table1[[#This Row],[Ledger 3]])</f>
        <v/>
      </c>
      <c r="CE950" t="str">
        <f>IF(Table1[[#This Row],[Ledger 3]]="","",IF(Table1[[#This Row],[Effect 3]]="Dr.",-Table1[[#This Row],[Amount 3]],Table1[[#This Row],[Amount 3]]))</f>
        <v/>
      </c>
      <c r="CH950" t="str">
        <f>IF(Table1[[#This Row],[Ledger 4]]="","","No")</f>
        <v/>
      </c>
      <c r="CI950" t="str">
        <f>IF(Table1[[#This Row],[Ledger 4]]="","",IF(Table1[[#This Row],[Effect 4]]="Dr.","Yes","No"))</f>
        <v/>
      </c>
      <c r="CJ950" t="str">
        <f>IF(Table1[[#This Row],[Ledger 4]]="","",Table1[[#This Row],[Ledger 4]])</f>
        <v/>
      </c>
      <c r="CK950" t="str">
        <f>IF(Table1[[#This Row],[Ledger 4]]="","",IF(Table1[[#This Row],[Effect 4]]="Dr.",-Table1[[#This Row],[Amount 4]],Table1[[#This Row],[Amount 4]]))</f>
        <v/>
      </c>
      <c r="CN950" t="str">
        <f>IF(Table1[[#This Row],[Ledger 5]]="","","No")</f>
        <v/>
      </c>
      <c r="CO950" t="str">
        <f>IF(Table1[[#This Row],[Ledger 5]]="","",IF(Table1[[#This Row],[Effect 5]]="Dr.","Yes","No"))</f>
        <v/>
      </c>
      <c r="CP950" t="str">
        <f>IF(Table1[[#This Row],[Ledger 5]]="","",Table1[[#This Row],[Ledger 5]])</f>
        <v/>
      </c>
      <c r="CQ950" t="str">
        <f>IF(Table1[[#This Row],[Ledger 5]]="","",IF(Table1[[#This Row],[Effect 5]]="Dr.",-Table1[[#This Row],[Amount 5]],Table1[[#This Row],[Amount 5]]))</f>
        <v/>
      </c>
      <c r="CT950" t="str">
        <f>IF(Table1[[#This Row],[Ledger 6]]="","","No")</f>
        <v/>
      </c>
      <c r="CU950" t="str">
        <f>IF(Table1[[#This Row],[Ledger 6]]="","",IF(Table1[[#This Row],[Effect 6]]="Dr.","Yes","No"))</f>
        <v/>
      </c>
      <c r="CV950" t="str">
        <f>IF(Table1[[#This Row],[Ledger 6]]="","",Table1[[#This Row],[Ledger 6]])</f>
        <v/>
      </c>
      <c r="CW950" t="str">
        <f>IF(Table1[[#This Row],[Ledger 6]]="","",IF(Table1[[#This Row],[Effect 6]]="Dr.",-Table1[[#This Row],[Amount 6]],Table1[[#This Row],[Amount 6]]))</f>
        <v/>
      </c>
      <c r="CZ950" t="str">
        <f>IF(Table1[[#This Row],[Ledger 7]]="","","No")</f>
        <v/>
      </c>
      <c r="DA950" t="str">
        <f>IF(Table1[[#This Row],[Ledger 7]]="","",IF(Table1[[#This Row],[Effect 7]]="Dr.","Yes","No"))</f>
        <v/>
      </c>
      <c r="DB950" t="str">
        <f>IF(Table1[[#This Row],[Ledger 7]]="","",Table1[[#This Row],[Ledger 7]])</f>
        <v/>
      </c>
      <c r="DC950" t="str">
        <f>IF(Table1[[#This Row],[Ledger 7]]="","",IF(Table1[[#This Row],[Effect 7]]="Dr.",-Table1[[#This Row],[Amount 7]],Table1[[#This Row],[Amount 7]]))</f>
        <v/>
      </c>
      <c r="DF950" t="str">
        <f>IF(Table1[[#This Row],[Ledger 8]]="","","No")</f>
        <v/>
      </c>
      <c r="DG950" t="str">
        <f>IF(Table1[[#This Row],[Ledger 8]]="","",IF(Table1[[#This Row],[Effect 8]]="Dr.","Yes","No"))</f>
        <v/>
      </c>
      <c r="DH950" t="str">
        <f>IF(Table1[[#This Row],[Ledger 8]]="","",Table1[[#This Row],[Ledger 8]])</f>
        <v/>
      </c>
      <c r="DI950" t="str">
        <f>IF(Table1[[#This Row],[Ledger 8]]="","",IF(Table1[[#This Row],[Effect 8]]="Dr.",-Table1[[#This Row],[Amount 8]],Table1[[#This Row],[Amount 8]]))</f>
        <v/>
      </c>
      <c r="DL950" t="str">
        <f>IF(Table1[[#This Row],[Ledger 9]]="","","No")</f>
        <v/>
      </c>
      <c r="DM950" t="str">
        <f>IF(Table1[[#This Row],[Ledger 9]]="","",IF(Table1[[#This Row],[Effect 9]]="Dr.","Yes","No"))</f>
        <v/>
      </c>
      <c r="DN950" t="str">
        <f>IF(Table1[[#This Row],[Ledger 9]]="","",Table1[[#This Row],[Ledger 9]])</f>
        <v/>
      </c>
      <c r="DO950" t="str">
        <f>IF(Table1[[#This Row],[Ledger 9]]="","",IF(Table1[[#This Row],[Effect 9]]="Dr.",-Table1[[#This Row],[Amount 9]],Table1[[#This Row],[Amount 9]]))</f>
        <v/>
      </c>
      <c r="DR950" t="str">
        <f>IF(Table1[[#This Row],[Ledger 10]]="","","No")</f>
        <v/>
      </c>
      <c r="DS950" t="str">
        <f>IF(Table1[[#This Row],[Ledger 10]]="","",IF(Table1[[#This Row],[Effect 10]]="Dr.","Yes","No"))</f>
        <v/>
      </c>
      <c r="DT950" t="str">
        <f>IF(Table1[[#This Row],[Ledger 10]]="","",Table1[[#This Row],[Ledger 10]])</f>
        <v/>
      </c>
      <c r="DU950" t="str">
        <f>IF(Table1[[#This Row],[Ledger 10]]="","",IF(Table1[[#This Row],[Effect 10]]="Dr.",-Table1[[#This Row],[Amount 10]],Table1[[#This Row],[Amount 10]]))</f>
        <v/>
      </c>
      <c r="DX950" t="str">
        <f>IF(Table1[[#This Row],[Ledger 11]]="","","No")</f>
        <v/>
      </c>
      <c r="DY950" t="str">
        <f>IF(Table1[[#This Row],[Ledger 11]]="","",IF(Table1[[#This Row],[Effect 11]]="Dr.","Yes","No"))</f>
        <v/>
      </c>
      <c r="DZ950" t="str">
        <f>IF(Table1[[#This Row],[Ledger 11]]="","",Table1[[#This Row],[Ledger 11]])</f>
        <v/>
      </c>
      <c r="EA950" t="str">
        <f>IF(Table1[[#This Row],[Ledger 11]]="","",IF(Table1[[#This Row],[Effect 11]]="Dr.",-Table1[[#This Row],[Amount 11]],Table1[[#This Row],[Amount 11]]))</f>
        <v/>
      </c>
      <c r="ED950" t="str">
        <f>IF(Table1[[#This Row],[Ledger 12]]="","","No")</f>
        <v/>
      </c>
      <c r="EE950" t="str">
        <f>IF(Table1[[#This Row],[Ledger 12]]="","",IF(Table1[[#This Row],[Effect 12]]="Dr.","Yes","No"))</f>
        <v/>
      </c>
      <c r="EF950" t="str">
        <f>IF(Table1[[#This Row],[Ledger 12]]="","",Table1[[#This Row],[Ledger 12]])</f>
        <v/>
      </c>
      <c r="EG950" t="str">
        <f>IF(Table1[[#This Row],[Ledger 12]]="","",IF(Table1[[#This Row],[Effect 12]]="Dr.",-Table1[[#This Row],[Amount 12]],Table1[[#This Row],[Amount 12]]))</f>
        <v/>
      </c>
      <c r="EJ950" t="str">
        <f>IF(Table1[[#This Row],[Ledger 13]]="","","No")</f>
        <v/>
      </c>
      <c r="EK950" t="str">
        <f>IF(Table1[[#This Row],[Ledger 13]]="","",IF(Table1[[#This Row],[Effect 13]]="Dr.","Yes","No"))</f>
        <v/>
      </c>
      <c r="EL950" t="str">
        <f>IF(Table1[[#This Row],[Ledger 13]]="","",Table1[[#This Row],[Ledger 13]])</f>
        <v/>
      </c>
      <c r="EM950" t="str">
        <f>IF(Table1[[#This Row],[Ledger 13]]="","",IF(Table1[[#This Row],[Effect 13]]="Dr.",-Table1[[#This Row],[Amount 13]],Table1[[#This Row],[Amount 13]]))</f>
        <v/>
      </c>
      <c r="EP950" t="str">
        <f>IF(Table1[[#This Row],[Ledger 14]]="","","No")</f>
        <v/>
      </c>
      <c r="EQ950" t="str">
        <f>IF(Table1[[#This Row],[Ledger 14]]="","",IF(Table1[[#This Row],[Effect 14]]="Dr.","Yes","No"))</f>
        <v/>
      </c>
      <c r="ER950" t="str">
        <f>IF(Table1[[#This Row],[Ledger 14]]="","",Table1[[#This Row],[Ledger 14]])</f>
        <v/>
      </c>
      <c r="ES950" t="str">
        <f>IF(Table1[[#This Row],[Ledger 14]]="","",IF(Table1[[#This Row],[Effect 14]]="Dr.",-Table1[[#This Row],[Amount 14]],Table1[[#This Row],[Amount 14]]))</f>
        <v/>
      </c>
      <c r="EV950" t="str">
        <f>IF(Table1[[#This Row],[Ledger 15]]="","","No")</f>
        <v/>
      </c>
      <c r="EW950" t="str">
        <f>IF(Table1[[#This Row],[Ledger 15]]="","",IF(Table1[[#This Row],[Effect 15]]="Dr.","Yes","No"))</f>
        <v/>
      </c>
      <c r="EX950" t="str">
        <f>IF(Table1[[#This Row],[Ledger 15]]="","",Table1[[#This Row],[Ledger 15]])</f>
        <v/>
      </c>
      <c r="EY950" t="str">
        <f>IF(Table1[[#This Row],[Ledger 15]]="","",IF(Table1[[#This Row],[Effect 15]]="Dr.",-Table1[[#This Row],[Amount 15]],Table1[[#This Row],[Amount 15]]))</f>
        <v/>
      </c>
      <c r="FD95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0">
        <f>IF(Table1[[#This Row],[Date]]="",0,IF(AND(Table1[[#This Row],[Date]]&gt;=$FE$2,Table1[[#This Row],[Date]]&lt;=$FE$3),0,1))</f>
        <v>0</v>
      </c>
      <c r="FF950">
        <f>IF(Table1[[#This Row],[Date]]="",0,IF(TYPE(VLOOKUP(Table1[[#This Row],[Voucher Type]],Table1[[#All],[Voucher Type Master]],1,FALSE))=16,1,0))</f>
        <v>0</v>
      </c>
      <c r="FG950">
        <f>IF(TYPE(IF(Table1[[#This Row],[Date]]="",0,IF(VLOOKUP(Table1[[#This Row],[Voucher Type]],$FY$5:$FZ$13,2,0)=Table1[[#This Row],[Effect 1]],0,1)))=16,1,0)</f>
        <v>0</v>
      </c>
      <c r="FH95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0">
        <f>IF(LEN(Table1[[#This Row],[Ledger 1]])&gt;0,IF(TYPE(VLOOKUP(Table1[[#This Row],[Ledger 1]],GZ:GZ,1,0))=16,1,0),0)</f>
        <v>0</v>
      </c>
      <c r="FJ950">
        <f>IF(LEN(Table1[[#This Row],[Ledger 2]])&gt;0,IF(TYPE(VLOOKUP(Table1[[#This Row],[Ledger 2]],GZ:GZ,1,0))=16,1,0),0)</f>
        <v>0</v>
      </c>
      <c r="FK950">
        <f>IF(LEN(Table1[[#This Row],[Ledger 3]])&gt;0,IF(TYPE(VLOOKUP(Table1[[#This Row],[Ledger 3]],GZ:GZ,1,0))=16,1,0),0)</f>
        <v>0</v>
      </c>
      <c r="FL950">
        <f>IF(LEN(Table1[[#This Row],[Ledger 4]])&gt;0,IF(TYPE(VLOOKUP(Table1[[#This Row],[Ledger 4]],GZ:GZ,1,0))=16,1,0),0)</f>
        <v>0</v>
      </c>
      <c r="FM950">
        <f>IF(LEN(Table1[[#This Row],[Ledger 5]])&gt;0,IF(TYPE(VLOOKUP(Table1[[#This Row],[Ledger 5]],GZ:GZ,1,0))=16,1,0),0)</f>
        <v>0</v>
      </c>
      <c r="FN950">
        <f>IF(LEN(Table1[[#This Row],[Ledger 6]])&gt;0,IF(TYPE(VLOOKUP(Table1[[#This Row],[Ledger 6]],$GZ:$GZ,1,0))=16,1,0),0)</f>
        <v>0</v>
      </c>
      <c r="FO950">
        <f>IF(LEN(Table1[[#This Row],[Ledger 7]])&gt;0,IF(TYPE(VLOOKUP(Table1[[#This Row],[Ledger 7]],$GZ:$GZ,1,0))=16,1,0),0)</f>
        <v>0</v>
      </c>
      <c r="FP950">
        <f>IF(LEN(Table1[[#This Row],[Ledger 8]])&gt;0,IF(TYPE(VLOOKUP(Table1[[#This Row],[Ledger 8]],$GZ:$GZ,1,0))=16,1,0),0)</f>
        <v>0</v>
      </c>
      <c r="FQ950">
        <f>IF(LEN(Table1[[#This Row],[Ledger 9]])&gt;0,IF(TYPE(VLOOKUP(Table1[[#This Row],[Ledger 9]],$GZ:$GZ,1,0))=16,1,0),0)</f>
        <v>0</v>
      </c>
      <c r="FR950">
        <f>IF(LEN(Table1[[#This Row],[Ledger 10]])&gt;0,IF(TYPE(VLOOKUP(Table1[[#This Row],[Ledger 10]],$GZ:$GZ,1,0))=16,1,0),0)</f>
        <v>0</v>
      </c>
      <c r="FS950">
        <f>IF(LEN(Table1[[#This Row],[Ledger 11]])&gt;0,IF(TYPE(VLOOKUP(Table1[[#This Row],[Ledger 11]],$GZ:$GZ,1,0))=16,1,0),0)</f>
        <v>0</v>
      </c>
      <c r="FT950">
        <f>IF(LEN(Table1[[#This Row],[Ledger 12]])&gt;0,IF(TYPE(VLOOKUP(Table1[[#This Row],[Ledger 12]],$GZ:$GZ,1,0))=16,1,0),0)</f>
        <v>0</v>
      </c>
      <c r="FU950">
        <f>IF(LEN(Table1[[#This Row],[Ledger 13]])&gt;0,IF(TYPE(VLOOKUP(Table1[[#This Row],[Ledger 13]],$GZ:$GZ,1,0))=16,1,0),0)</f>
        <v>0</v>
      </c>
      <c r="FV950">
        <f>IF(LEN(Table1[[#This Row],[Ledger 14]])&gt;0,IF(TYPE(VLOOKUP(Table1[[#This Row],[Ledger 14]],$GZ:$GZ,1,0))=16,1,0),0)</f>
        <v>0</v>
      </c>
      <c r="FW950">
        <f>IF(LEN(Table1[[#This Row],[Ledger 15]])&gt;0,IF(TYPE(VLOOKUP(Table1[[#This Row],[Ledger 15]],$GZ:$GZ,1,0))=16,1,0),0)</f>
        <v>0</v>
      </c>
    </row>
    <row r="951" spans="4:179" ht="33" customHeight="1" x14ac:dyDescent="0.45">
      <c r="D951" s="8">
        <f t="shared" si="23"/>
        <v>946</v>
      </c>
      <c r="E951" s="32"/>
      <c r="F951" s="34"/>
      <c r="G951" s="34"/>
      <c r="H951" s="34"/>
      <c r="I951" s="34"/>
      <c r="J951" s="38"/>
      <c r="K951" s="33"/>
      <c r="L951" s="36"/>
      <c r="M951" s="35"/>
      <c r="N951" s="34"/>
      <c r="O951" s="41"/>
      <c r="P951" s="35"/>
      <c r="Q951" s="34"/>
      <c r="R951" s="37"/>
      <c r="S951" s="35"/>
      <c r="T951" s="34"/>
      <c r="U951" s="37"/>
      <c r="V951" s="35"/>
      <c r="W951" s="34"/>
      <c r="X951" s="37"/>
      <c r="Y951" s="35"/>
      <c r="Z951" s="34"/>
      <c r="AA951" s="37"/>
      <c r="AB951" s="35"/>
      <c r="AC951" s="34"/>
      <c r="AD951" s="37"/>
      <c r="AE951" s="35"/>
      <c r="AF951" s="34"/>
      <c r="AG951" s="37"/>
      <c r="AH951" s="35"/>
      <c r="AI951" s="34"/>
      <c r="AJ951" s="37"/>
      <c r="AK951" s="35"/>
      <c r="AL951" s="34"/>
      <c r="AM951" s="37"/>
      <c r="AN951" s="35"/>
      <c r="AO951" s="34"/>
      <c r="AP951" s="37"/>
      <c r="AQ951" s="35"/>
      <c r="AR951" s="34"/>
      <c r="AS951" s="37"/>
      <c r="AT951" s="35"/>
      <c r="AU951" s="34"/>
      <c r="AV951" s="37"/>
      <c r="AW951" s="35"/>
      <c r="AX951" s="34"/>
      <c r="AY951" s="37"/>
      <c r="AZ951" s="35"/>
      <c r="BA951" s="34"/>
      <c r="BB951" s="37"/>
      <c r="BC95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1" s="7"/>
      <c r="BF951" t="str">
        <f>IF(Table1[[#This Row],[Date]]="","","&amp;lt;VOUCHER REMOTEID="&amp;""""&amp;$A$11&amp;$A$13&amp;ROW()&amp;""""&amp;" VCHTYPE="""&amp;F951&amp;""" ACTION="""&amp;"Create"&amp;"""&amp;gt;")</f>
        <v/>
      </c>
      <c r="BG951" t="str">
        <f>IF(Table1[[#This Row],[Date]]="","",TEXT(Table1[[#This Row],[Date]],"yyyymmdd"))</f>
        <v/>
      </c>
      <c r="BH951" t="str">
        <f>Table1[[#This Row],[Date2]]</f>
        <v/>
      </c>
      <c r="BI951" t="str">
        <f>IF(Table1[[#This Row],[Date]]="","",Table1[[#This Row],[Voucher Type]])</f>
        <v/>
      </c>
      <c r="BJ951" t="str">
        <f>IF(Table1[[#This Row],[Ref No / Invoice No]]="","",Table1[[#This Row],[Ref No / Invoice No]])</f>
        <v/>
      </c>
      <c r="BK951" t="str">
        <f>IF(Table1[[#This Row],[Voucher No]]="","",Table1[[#This Row],[Voucher No]])</f>
        <v/>
      </c>
      <c r="BL951" t="str">
        <f>IF(Table1[[#This Row],[Date]]="","",Table1[[#This Row],[Narration]])</f>
        <v/>
      </c>
      <c r="BM951" t="str">
        <f>IF(Table1[[#This Row],[Date]]="","",$A$11&amp;$A$13&amp;ROW())</f>
        <v/>
      </c>
      <c r="BN951" t="str">
        <f>IF(Table1[[#This Row],[Date]]="","",$A$13)</f>
        <v/>
      </c>
      <c r="BP951" t="str">
        <f>IF(Table1[[#This Row],[Ledger 1]]="","","No")</f>
        <v/>
      </c>
      <c r="BQ951" t="str">
        <f>IF(Table1[[#This Row],[Date]]="","",IF(Table1[[#This Row],[Effect 1]]="Dr.","Yes","No"))</f>
        <v/>
      </c>
      <c r="BR951" t="str">
        <f>IF(Table1[[#This Row],[Date]]="","",Table1[[#This Row],[Ledger 1]])</f>
        <v/>
      </c>
      <c r="BS951" t="str">
        <f>IF(Table1[[#This Row],[Date]]="","",IF(Table1[[#This Row],[Effect 1]]="Dr.",-Table1[[#This Row],[Amount 1]],Table1[[#This Row],[Amount 1]]))</f>
        <v/>
      </c>
      <c r="BV951" t="str">
        <f>IF(Table1[[#This Row],[Ledger 2]]="","","No")</f>
        <v/>
      </c>
      <c r="BW951" t="str">
        <f>IF(Table1[[#This Row],[Date]]="","",IF(Table1[[#This Row],[Effect 2]]="Dr.","Yes","No"))</f>
        <v/>
      </c>
      <c r="BX951" t="str">
        <f>IF(Table1[[#This Row],[Date]]="","",Table1[[#This Row],[Ledger 2]])</f>
        <v/>
      </c>
      <c r="BY951" t="str">
        <f>IF(Table1[[#This Row],[Date]]="","",IF(Table1[[#This Row],[Effect 2]]="Dr.",-Table1[[#This Row],[Amount 2]],Table1[[#This Row],[Amount 2]]))</f>
        <v/>
      </c>
      <c r="CB951" t="str">
        <f>IF(Table1[[#This Row],[Ledger 3]]="","","No")</f>
        <v/>
      </c>
      <c r="CC951" t="str">
        <f>IF(Table1[[#This Row],[Ledger 3]]="","",IF(Table1[[#This Row],[Effect 3]]="Dr.","Yes","No"))</f>
        <v/>
      </c>
      <c r="CD951" t="str">
        <f>IF(Table1[[#This Row],[Ledger 3]]="","",Table1[[#This Row],[Ledger 3]])</f>
        <v/>
      </c>
      <c r="CE951" t="str">
        <f>IF(Table1[[#This Row],[Ledger 3]]="","",IF(Table1[[#This Row],[Effect 3]]="Dr.",-Table1[[#This Row],[Amount 3]],Table1[[#This Row],[Amount 3]]))</f>
        <v/>
      </c>
      <c r="CH951" t="str">
        <f>IF(Table1[[#This Row],[Ledger 4]]="","","No")</f>
        <v/>
      </c>
      <c r="CI951" t="str">
        <f>IF(Table1[[#This Row],[Ledger 4]]="","",IF(Table1[[#This Row],[Effect 4]]="Dr.","Yes","No"))</f>
        <v/>
      </c>
      <c r="CJ951" t="str">
        <f>IF(Table1[[#This Row],[Ledger 4]]="","",Table1[[#This Row],[Ledger 4]])</f>
        <v/>
      </c>
      <c r="CK951" t="str">
        <f>IF(Table1[[#This Row],[Ledger 4]]="","",IF(Table1[[#This Row],[Effect 4]]="Dr.",-Table1[[#This Row],[Amount 4]],Table1[[#This Row],[Amount 4]]))</f>
        <v/>
      </c>
      <c r="CN951" t="str">
        <f>IF(Table1[[#This Row],[Ledger 5]]="","","No")</f>
        <v/>
      </c>
      <c r="CO951" t="str">
        <f>IF(Table1[[#This Row],[Ledger 5]]="","",IF(Table1[[#This Row],[Effect 5]]="Dr.","Yes","No"))</f>
        <v/>
      </c>
      <c r="CP951" t="str">
        <f>IF(Table1[[#This Row],[Ledger 5]]="","",Table1[[#This Row],[Ledger 5]])</f>
        <v/>
      </c>
      <c r="CQ951" t="str">
        <f>IF(Table1[[#This Row],[Ledger 5]]="","",IF(Table1[[#This Row],[Effect 5]]="Dr.",-Table1[[#This Row],[Amount 5]],Table1[[#This Row],[Amount 5]]))</f>
        <v/>
      </c>
      <c r="CT951" t="str">
        <f>IF(Table1[[#This Row],[Ledger 6]]="","","No")</f>
        <v/>
      </c>
      <c r="CU951" t="str">
        <f>IF(Table1[[#This Row],[Ledger 6]]="","",IF(Table1[[#This Row],[Effect 6]]="Dr.","Yes","No"))</f>
        <v/>
      </c>
      <c r="CV951" t="str">
        <f>IF(Table1[[#This Row],[Ledger 6]]="","",Table1[[#This Row],[Ledger 6]])</f>
        <v/>
      </c>
      <c r="CW951" t="str">
        <f>IF(Table1[[#This Row],[Ledger 6]]="","",IF(Table1[[#This Row],[Effect 6]]="Dr.",-Table1[[#This Row],[Amount 6]],Table1[[#This Row],[Amount 6]]))</f>
        <v/>
      </c>
      <c r="CZ951" t="str">
        <f>IF(Table1[[#This Row],[Ledger 7]]="","","No")</f>
        <v/>
      </c>
      <c r="DA951" t="str">
        <f>IF(Table1[[#This Row],[Ledger 7]]="","",IF(Table1[[#This Row],[Effect 7]]="Dr.","Yes","No"))</f>
        <v/>
      </c>
      <c r="DB951" t="str">
        <f>IF(Table1[[#This Row],[Ledger 7]]="","",Table1[[#This Row],[Ledger 7]])</f>
        <v/>
      </c>
      <c r="DC951" t="str">
        <f>IF(Table1[[#This Row],[Ledger 7]]="","",IF(Table1[[#This Row],[Effect 7]]="Dr.",-Table1[[#This Row],[Amount 7]],Table1[[#This Row],[Amount 7]]))</f>
        <v/>
      </c>
      <c r="DF951" t="str">
        <f>IF(Table1[[#This Row],[Ledger 8]]="","","No")</f>
        <v/>
      </c>
      <c r="DG951" t="str">
        <f>IF(Table1[[#This Row],[Ledger 8]]="","",IF(Table1[[#This Row],[Effect 8]]="Dr.","Yes","No"))</f>
        <v/>
      </c>
      <c r="DH951" t="str">
        <f>IF(Table1[[#This Row],[Ledger 8]]="","",Table1[[#This Row],[Ledger 8]])</f>
        <v/>
      </c>
      <c r="DI951" t="str">
        <f>IF(Table1[[#This Row],[Ledger 8]]="","",IF(Table1[[#This Row],[Effect 8]]="Dr.",-Table1[[#This Row],[Amount 8]],Table1[[#This Row],[Amount 8]]))</f>
        <v/>
      </c>
      <c r="DL951" t="str">
        <f>IF(Table1[[#This Row],[Ledger 9]]="","","No")</f>
        <v/>
      </c>
      <c r="DM951" t="str">
        <f>IF(Table1[[#This Row],[Ledger 9]]="","",IF(Table1[[#This Row],[Effect 9]]="Dr.","Yes","No"))</f>
        <v/>
      </c>
      <c r="DN951" t="str">
        <f>IF(Table1[[#This Row],[Ledger 9]]="","",Table1[[#This Row],[Ledger 9]])</f>
        <v/>
      </c>
      <c r="DO951" t="str">
        <f>IF(Table1[[#This Row],[Ledger 9]]="","",IF(Table1[[#This Row],[Effect 9]]="Dr.",-Table1[[#This Row],[Amount 9]],Table1[[#This Row],[Amount 9]]))</f>
        <v/>
      </c>
      <c r="DR951" t="str">
        <f>IF(Table1[[#This Row],[Ledger 10]]="","","No")</f>
        <v/>
      </c>
      <c r="DS951" t="str">
        <f>IF(Table1[[#This Row],[Ledger 10]]="","",IF(Table1[[#This Row],[Effect 10]]="Dr.","Yes","No"))</f>
        <v/>
      </c>
      <c r="DT951" t="str">
        <f>IF(Table1[[#This Row],[Ledger 10]]="","",Table1[[#This Row],[Ledger 10]])</f>
        <v/>
      </c>
      <c r="DU951" t="str">
        <f>IF(Table1[[#This Row],[Ledger 10]]="","",IF(Table1[[#This Row],[Effect 10]]="Dr.",-Table1[[#This Row],[Amount 10]],Table1[[#This Row],[Amount 10]]))</f>
        <v/>
      </c>
      <c r="DX951" t="str">
        <f>IF(Table1[[#This Row],[Ledger 11]]="","","No")</f>
        <v/>
      </c>
      <c r="DY951" t="str">
        <f>IF(Table1[[#This Row],[Ledger 11]]="","",IF(Table1[[#This Row],[Effect 11]]="Dr.","Yes","No"))</f>
        <v/>
      </c>
      <c r="DZ951" t="str">
        <f>IF(Table1[[#This Row],[Ledger 11]]="","",Table1[[#This Row],[Ledger 11]])</f>
        <v/>
      </c>
      <c r="EA951" t="str">
        <f>IF(Table1[[#This Row],[Ledger 11]]="","",IF(Table1[[#This Row],[Effect 11]]="Dr.",-Table1[[#This Row],[Amount 11]],Table1[[#This Row],[Amount 11]]))</f>
        <v/>
      </c>
      <c r="ED951" t="str">
        <f>IF(Table1[[#This Row],[Ledger 12]]="","","No")</f>
        <v/>
      </c>
      <c r="EE951" t="str">
        <f>IF(Table1[[#This Row],[Ledger 12]]="","",IF(Table1[[#This Row],[Effect 12]]="Dr.","Yes","No"))</f>
        <v/>
      </c>
      <c r="EF951" t="str">
        <f>IF(Table1[[#This Row],[Ledger 12]]="","",Table1[[#This Row],[Ledger 12]])</f>
        <v/>
      </c>
      <c r="EG951" t="str">
        <f>IF(Table1[[#This Row],[Ledger 12]]="","",IF(Table1[[#This Row],[Effect 12]]="Dr.",-Table1[[#This Row],[Amount 12]],Table1[[#This Row],[Amount 12]]))</f>
        <v/>
      </c>
      <c r="EJ951" t="str">
        <f>IF(Table1[[#This Row],[Ledger 13]]="","","No")</f>
        <v/>
      </c>
      <c r="EK951" t="str">
        <f>IF(Table1[[#This Row],[Ledger 13]]="","",IF(Table1[[#This Row],[Effect 13]]="Dr.","Yes","No"))</f>
        <v/>
      </c>
      <c r="EL951" t="str">
        <f>IF(Table1[[#This Row],[Ledger 13]]="","",Table1[[#This Row],[Ledger 13]])</f>
        <v/>
      </c>
      <c r="EM951" t="str">
        <f>IF(Table1[[#This Row],[Ledger 13]]="","",IF(Table1[[#This Row],[Effect 13]]="Dr.",-Table1[[#This Row],[Amount 13]],Table1[[#This Row],[Amount 13]]))</f>
        <v/>
      </c>
      <c r="EP951" t="str">
        <f>IF(Table1[[#This Row],[Ledger 14]]="","","No")</f>
        <v/>
      </c>
      <c r="EQ951" t="str">
        <f>IF(Table1[[#This Row],[Ledger 14]]="","",IF(Table1[[#This Row],[Effect 14]]="Dr.","Yes","No"))</f>
        <v/>
      </c>
      <c r="ER951" t="str">
        <f>IF(Table1[[#This Row],[Ledger 14]]="","",Table1[[#This Row],[Ledger 14]])</f>
        <v/>
      </c>
      <c r="ES951" t="str">
        <f>IF(Table1[[#This Row],[Ledger 14]]="","",IF(Table1[[#This Row],[Effect 14]]="Dr.",-Table1[[#This Row],[Amount 14]],Table1[[#This Row],[Amount 14]]))</f>
        <v/>
      </c>
      <c r="EV951" t="str">
        <f>IF(Table1[[#This Row],[Ledger 15]]="","","No")</f>
        <v/>
      </c>
      <c r="EW951" t="str">
        <f>IF(Table1[[#This Row],[Ledger 15]]="","",IF(Table1[[#This Row],[Effect 15]]="Dr.","Yes","No"))</f>
        <v/>
      </c>
      <c r="EX951" t="str">
        <f>IF(Table1[[#This Row],[Ledger 15]]="","",Table1[[#This Row],[Ledger 15]])</f>
        <v/>
      </c>
      <c r="EY951" t="str">
        <f>IF(Table1[[#This Row],[Ledger 15]]="","",IF(Table1[[#This Row],[Effect 15]]="Dr.",-Table1[[#This Row],[Amount 15]],Table1[[#This Row],[Amount 15]]))</f>
        <v/>
      </c>
      <c r="FD95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1">
        <f>IF(Table1[[#This Row],[Date]]="",0,IF(AND(Table1[[#This Row],[Date]]&gt;=$FE$2,Table1[[#This Row],[Date]]&lt;=$FE$3),0,1))</f>
        <v>0</v>
      </c>
      <c r="FF951">
        <f>IF(Table1[[#This Row],[Date]]="",0,IF(TYPE(VLOOKUP(Table1[[#This Row],[Voucher Type]],Table1[[#All],[Voucher Type Master]],1,FALSE))=16,1,0))</f>
        <v>0</v>
      </c>
      <c r="FG951">
        <f>IF(TYPE(IF(Table1[[#This Row],[Date]]="",0,IF(VLOOKUP(Table1[[#This Row],[Voucher Type]],$FY$5:$FZ$13,2,0)=Table1[[#This Row],[Effect 1]],0,1)))=16,1,0)</f>
        <v>0</v>
      </c>
      <c r="FH95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1">
        <f>IF(LEN(Table1[[#This Row],[Ledger 1]])&gt;0,IF(TYPE(VLOOKUP(Table1[[#This Row],[Ledger 1]],GZ:GZ,1,0))=16,1,0),0)</f>
        <v>0</v>
      </c>
      <c r="FJ951">
        <f>IF(LEN(Table1[[#This Row],[Ledger 2]])&gt;0,IF(TYPE(VLOOKUP(Table1[[#This Row],[Ledger 2]],GZ:GZ,1,0))=16,1,0),0)</f>
        <v>0</v>
      </c>
      <c r="FK951">
        <f>IF(LEN(Table1[[#This Row],[Ledger 3]])&gt;0,IF(TYPE(VLOOKUP(Table1[[#This Row],[Ledger 3]],GZ:GZ,1,0))=16,1,0),0)</f>
        <v>0</v>
      </c>
      <c r="FL951">
        <f>IF(LEN(Table1[[#This Row],[Ledger 4]])&gt;0,IF(TYPE(VLOOKUP(Table1[[#This Row],[Ledger 4]],GZ:GZ,1,0))=16,1,0),0)</f>
        <v>0</v>
      </c>
      <c r="FM951">
        <f>IF(LEN(Table1[[#This Row],[Ledger 5]])&gt;0,IF(TYPE(VLOOKUP(Table1[[#This Row],[Ledger 5]],GZ:GZ,1,0))=16,1,0),0)</f>
        <v>0</v>
      </c>
      <c r="FN951">
        <f>IF(LEN(Table1[[#This Row],[Ledger 6]])&gt;0,IF(TYPE(VLOOKUP(Table1[[#This Row],[Ledger 6]],$GZ:$GZ,1,0))=16,1,0),0)</f>
        <v>0</v>
      </c>
      <c r="FO951">
        <f>IF(LEN(Table1[[#This Row],[Ledger 7]])&gt;0,IF(TYPE(VLOOKUP(Table1[[#This Row],[Ledger 7]],$GZ:$GZ,1,0))=16,1,0),0)</f>
        <v>0</v>
      </c>
      <c r="FP951">
        <f>IF(LEN(Table1[[#This Row],[Ledger 8]])&gt;0,IF(TYPE(VLOOKUP(Table1[[#This Row],[Ledger 8]],$GZ:$GZ,1,0))=16,1,0),0)</f>
        <v>0</v>
      </c>
      <c r="FQ951">
        <f>IF(LEN(Table1[[#This Row],[Ledger 9]])&gt;0,IF(TYPE(VLOOKUP(Table1[[#This Row],[Ledger 9]],$GZ:$GZ,1,0))=16,1,0),0)</f>
        <v>0</v>
      </c>
      <c r="FR951">
        <f>IF(LEN(Table1[[#This Row],[Ledger 10]])&gt;0,IF(TYPE(VLOOKUP(Table1[[#This Row],[Ledger 10]],$GZ:$GZ,1,0))=16,1,0),0)</f>
        <v>0</v>
      </c>
      <c r="FS951">
        <f>IF(LEN(Table1[[#This Row],[Ledger 11]])&gt;0,IF(TYPE(VLOOKUP(Table1[[#This Row],[Ledger 11]],$GZ:$GZ,1,0))=16,1,0),0)</f>
        <v>0</v>
      </c>
      <c r="FT951">
        <f>IF(LEN(Table1[[#This Row],[Ledger 12]])&gt;0,IF(TYPE(VLOOKUP(Table1[[#This Row],[Ledger 12]],$GZ:$GZ,1,0))=16,1,0),0)</f>
        <v>0</v>
      </c>
      <c r="FU951">
        <f>IF(LEN(Table1[[#This Row],[Ledger 13]])&gt;0,IF(TYPE(VLOOKUP(Table1[[#This Row],[Ledger 13]],$GZ:$GZ,1,0))=16,1,0),0)</f>
        <v>0</v>
      </c>
      <c r="FV951">
        <f>IF(LEN(Table1[[#This Row],[Ledger 14]])&gt;0,IF(TYPE(VLOOKUP(Table1[[#This Row],[Ledger 14]],$GZ:$GZ,1,0))=16,1,0),0)</f>
        <v>0</v>
      </c>
      <c r="FW951">
        <f>IF(LEN(Table1[[#This Row],[Ledger 15]])&gt;0,IF(TYPE(VLOOKUP(Table1[[#This Row],[Ledger 15]],$GZ:$GZ,1,0))=16,1,0),0)</f>
        <v>0</v>
      </c>
    </row>
    <row r="952" spans="4:179" ht="33" customHeight="1" x14ac:dyDescent="0.45">
      <c r="D952" s="8">
        <f t="shared" si="23"/>
        <v>947</v>
      </c>
      <c r="E952" s="32"/>
      <c r="F952" s="34"/>
      <c r="G952" s="34"/>
      <c r="H952" s="34"/>
      <c r="I952" s="34"/>
      <c r="J952" s="38"/>
      <c r="K952" s="33"/>
      <c r="L952" s="36"/>
      <c r="M952" s="35"/>
      <c r="N952" s="34"/>
      <c r="O952" s="41"/>
      <c r="P952" s="35"/>
      <c r="Q952" s="34"/>
      <c r="R952" s="37"/>
      <c r="S952" s="35"/>
      <c r="T952" s="34"/>
      <c r="U952" s="37"/>
      <c r="V952" s="35"/>
      <c r="W952" s="34"/>
      <c r="X952" s="37"/>
      <c r="Y952" s="35"/>
      <c r="Z952" s="34"/>
      <c r="AA952" s="37"/>
      <c r="AB952" s="35"/>
      <c r="AC952" s="34"/>
      <c r="AD952" s="37"/>
      <c r="AE952" s="35"/>
      <c r="AF952" s="34"/>
      <c r="AG952" s="37"/>
      <c r="AH952" s="35"/>
      <c r="AI952" s="34"/>
      <c r="AJ952" s="37"/>
      <c r="AK952" s="35"/>
      <c r="AL952" s="34"/>
      <c r="AM952" s="37"/>
      <c r="AN952" s="35"/>
      <c r="AO952" s="34"/>
      <c r="AP952" s="37"/>
      <c r="AQ952" s="35"/>
      <c r="AR952" s="34"/>
      <c r="AS952" s="37"/>
      <c r="AT952" s="35"/>
      <c r="AU952" s="34"/>
      <c r="AV952" s="37"/>
      <c r="AW952" s="35"/>
      <c r="AX952" s="34"/>
      <c r="AY952" s="37"/>
      <c r="AZ952" s="35"/>
      <c r="BA952" s="34"/>
      <c r="BB952" s="37"/>
      <c r="BC95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2" s="7"/>
      <c r="BF952" t="str">
        <f>IF(Table1[[#This Row],[Date]]="","","&amp;lt;VOUCHER REMOTEID="&amp;""""&amp;$A$11&amp;$A$13&amp;ROW()&amp;""""&amp;" VCHTYPE="""&amp;F952&amp;""" ACTION="""&amp;"Create"&amp;"""&amp;gt;")</f>
        <v/>
      </c>
      <c r="BG952" t="str">
        <f>IF(Table1[[#This Row],[Date]]="","",TEXT(Table1[[#This Row],[Date]],"yyyymmdd"))</f>
        <v/>
      </c>
      <c r="BH952" t="str">
        <f>Table1[[#This Row],[Date2]]</f>
        <v/>
      </c>
      <c r="BI952" t="str">
        <f>IF(Table1[[#This Row],[Date]]="","",Table1[[#This Row],[Voucher Type]])</f>
        <v/>
      </c>
      <c r="BJ952" t="str">
        <f>IF(Table1[[#This Row],[Ref No / Invoice No]]="","",Table1[[#This Row],[Ref No / Invoice No]])</f>
        <v/>
      </c>
      <c r="BK952" t="str">
        <f>IF(Table1[[#This Row],[Voucher No]]="","",Table1[[#This Row],[Voucher No]])</f>
        <v/>
      </c>
      <c r="BL952" t="str">
        <f>IF(Table1[[#This Row],[Date]]="","",Table1[[#This Row],[Narration]])</f>
        <v/>
      </c>
      <c r="BM952" t="str">
        <f>IF(Table1[[#This Row],[Date]]="","",$A$11&amp;$A$13&amp;ROW())</f>
        <v/>
      </c>
      <c r="BN952" t="str">
        <f>IF(Table1[[#This Row],[Date]]="","",$A$13)</f>
        <v/>
      </c>
      <c r="BP952" t="str">
        <f>IF(Table1[[#This Row],[Ledger 1]]="","","No")</f>
        <v/>
      </c>
      <c r="BQ952" t="str">
        <f>IF(Table1[[#This Row],[Date]]="","",IF(Table1[[#This Row],[Effect 1]]="Dr.","Yes","No"))</f>
        <v/>
      </c>
      <c r="BR952" t="str">
        <f>IF(Table1[[#This Row],[Date]]="","",Table1[[#This Row],[Ledger 1]])</f>
        <v/>
      </c>
      <c r="BS952" t="str">
        <f>IF(Table1[[#This Row],[Date]]="","",IF(Table1[[#This Row],[Effect 1]]="Dr.",-Table1[[#This Row],[Amount 1]],Table1[[#This Row],[Amount 1]]))</f>
        <v/>
      </c>
      <c r="BV952" t="str">
        <f>IF(Table1[[#This Row],[Ledger 2]]="","","No")</f>
        <v/>
      </c>
      <c r="BW952" t="str">
        <f>IF(Table1[[#This Row],[Date]]="","",IF(Table1[[#This Row],[Effect 2]]="Dr.","Yes","No"))</f>
        <v/>
      </c>
      <c r="BX952" t="str">
        <f>IF(Table1[[#This Row],[Date]]="","",Table1[[#This Row],[Ledger 2]])</f>
        <v/>
      </c>
      <c r="BY952" t="str">
        <f>IF(Table1[[#This Row],[Date]]="","",IF(Table1[[#This Row],[Effect 2]]="Dr.",-Table1[[#This Row],[Amount 2]],Table1[[#This Row],[Amount 2]]))</f>
        <v/>
      </c>
      <c r="CB952" t="str">
        <f>IF(Table1[[#This Row],[Ledger 3]]="","","No")</f>
        <v/>
      </c>
      <c r="CC952" t="str">
        <f>IF(Table1[[#This Row],[Ledger 3]]="","",IF(Table1[[#This Row],[Effect 3]]="Dr.","Yes","No"))</f>
        <v/>
      </c>
      <c r="CD952" t="str">
        <f>IF(Table1[[#This Row],[Ledger 3]]="","",Table1[[#This Row],[Ledger 3]])</f>
        <v/>
      </c>
      <c r="CE952" t="str">
        <f>IF(Table1[[#This Row],[Ledger 3]]="","",IF(Table1[[#This Row],[Effect 3]]="Dr.",-Table1[[#This Row],[Amount 3]],Table1[[#This Row],[Amount 3]]))</f>
        <v/>
      </c>
      <c r="CH952" t="str">
        <f>IF(Table1[[#This Row],[Ledger 4]]="","","No")</f>
        <v/>
      </c>
      <c r="CI952" t="str">
        <f>IF(Table1[[#This Row],[Ledger 4]]="","",IF(Table1[[#This Row],[Effect 4]]="Dr.","Yes","No"))</f>
        <v/>
      </c>
      <c r="CJ952" t="str">
        <f>IF(Table1[[#This Row],[Ledger 4]]="","",Table1[[#This Row],[Ledger 4]])</f>
        <v/>
      </c>
      <c r="CK952" t="str">
        <f>IF(Table1[[#This Row],[Ledger 4]]="","",IF(Table1[[#This Row],[Effect 4]]="Dr.",-Table1[[#This Row],[Amount 4]],Table1[[#This Row],[Amount 4]]))</f>
        <v/>
      </c>
      <c r="CN952" t="str">
        <f>IF(Table1[[#This Row],[Ledger 5]]="","","No")</f>
        <v/>
      </c>
      <c r="CO952" t="str">
        <f>IF(Table1[[#This Row],[Ledger 5]]="","",IF(Table1[[#This Row],[Effect 5]]="Dr.","Yes","No"))</f>
        <v/>
      </c>
      <c r="CP952" t="str">
        <f>IF(Table1[[#This Row],[Ledger 5]]="","",Table1[[#This Row],[Ledger 5]])</f>
        <v/>
      </c>
      <c r="CQ952" t="str">
        <f>IF(Table1[[#This Row],[Ledger 5]]="","",IF(Table1[[#This Row],[Effect 5]]="Dr.",-Table1[[#This Row],[Amount 5]],Table1[[#This Row],[Amount 5]]))</f>
        <v/>
      </c>
      <c r="CT952" t="str">
        <f>IF(Table1[[#This Row],[Ledger 6]]="","","No")</f>
        <v/>
      </c>
      <c r="CU952" t="str">
        <f>IF(Table1[[#This Row],[Ledger 6]]="","",IF(Table1[[#This Row],[Effect 6]]="Dr.","Yes","No"))</f>
        <v/>
      </c>
      <c r="CV952" t="str">
        <f>IF(Table1[[#This Row],[Ledger 6]]="","",Table1[[#This Row],[Ledger 6]])</f>
        <v/>
      </c>
      <c r="CW952" t="str">
        <f>IF(Table1[[#This Row],[Ledger 6]]="","",IF(Table1[[#This Row],[Effect 6]]="Dr.",-Table1[[#This Row],[Amount 6]],Table1[[#This Row],[Amount 6]]))</f>
        <v/>
      </c>
      <c r="CZ952" t="str">
        <f>IF(Table1[[#This Row],[Ledger 7]]="","","No")</f>
        <v/>
      </c>
      <c r="DA952" t="str">
        <f>IF(Table1[[#This Row],[Ledger 7]]="","",IF(Table1[[#This Row],[Effect 7]]="Dr.","Yes","No"))</f>
        <v/>
      </c>
      <c r="DB952" t="str">
        <f>IF(Table1[[#This Row],[Ledger 7]]="","",Table1[[#This Row],[Ledger 7]])</f>
        <v/>
      </c>
      <c r="DC952" t="str">
        <f>IF(Table1[[#This Row],[Ledger 7]]="","",IF(Table1[[#This Row],[Effect 7]]="Dr.",-Table1[[#This Row],[Amount 7]],Table1[[#This Row],[Amount 7]]))</f>
        <v/>
      </c>
      <c r="DF952" t="str">
        <f>IF(Table1[[#This Row],[Ledger 8]]="","","No")</f>
        <v/>
      </c>
      <c r="DG952" t="str">
        <f>IF(Table1[[#This Row],[Ledger 8]]="","",IF(Table1[[#This Row],[Effect 8]]="Dr.","Yes","No"))</f>
        <v/>
      </c>
      <c r="DH952" t="str">
        <f>IF(Table1[[#This Row],[Ledger 8]]="","",Table1[[#This Row],[Ledger 8]])</f>
        <v/>
      </c>
      <c r="DI952" t="str">
        <f>IF(Table1[[#This Row],[Ledger 8]]="","",IF(Table1[[#This Row],[Effect 8]]="Dr.",-Table1[[#This Row],[Amount 8]],Table1[[#This Row],[Amount 8]]))</f>
        <v/>
      </c>
      <c r="DL952" t="str">
        <f>IF(Table1[[#This Row],[Ledger 9]]="","","No")</f>
        <v/>
      </c>
      <c r="DM952" t="str">
        <f>IF(Table1[[#This Row],[Ledger 9]]="","",IF(Table1[[#This Row],[Effect 9]]="Dr.","Yes","No"))</f>
        <v/>
      </c>
      <c r="DN952" t="str">
        <f>IF(Table1[[#This Row],[Ledger 9]]="","",Table1[[#This Row],[Ledger 9]])</f>
        <v/>
      </c>
      <c r="DO952" t="str">
        <f>IF(Table1[[#This Row],[Ledger 9]]="","",IF(Table1[[#This Row],[Effect 9]]="Dr.",-Table1[[#This Row],[Amount 9]],Table1[[#This Row],[Amount 9]]))</f>
        <v/>
      </c>
      <c r="DR952" t="str">
        <f>IF(Table1[[#This Row],[Ledger 10]]="","","No")</f>
        <v/>
      </c>
      <c r="DS952" t="str">
        <f>IF(Table1[[#This Row],[Ledger 10]]="","",IF(Table1[[#This Row],[Effect 10]]="Dr.","Yes","No"))</f>
        <v/>
      </c>
      <c r="DT952" t="str">
        <f>IF(Table1[[#This Row],[Ledger 10]]="","",Table1[[#This Row],[Ledger 10]])</f>
        <v/>
      </c>
      <c r="DU952" t="str">
        <f>IF(Table1[[#This Row],[Ledger 10]]="","",IF(Table1[[#This Row],[Effect 10]]="Dr.",-Table1[[#This Row],[Amount 10]],Table1[[#This Row],[Amount 10]]))</f>
        <v/>
      </c>
      <c r="DX952" t="str">
        <f>IF(Table1[[#This Row],[Ledger 11]]="","","No")</f>
        <v/>
      </c>
      <c r="DY952" t="str">
        <f>IF(Table1[[#This Row],[Ledger 11]]="","",IF(Table1[[#This Row],[Effect 11]]="Dr.","Yes","No"))</f>
        <v/>
      </c>
      <c r="DZ952" t="str">
        <f>IF(Table1[[#This Row],[Ledger 11]]="","",Table1[[#This Row],[Ledger 11]])</f>
        <v/>
      </c>
      <c r="EA952" t="str">
        <f>IF(Table1[[#This Row],[Ledger 11]]="","",IF(Table1[[#This Row],[Effect 11]]="Dr.",-Table1[[#This Row],[Amount 11]],Table1[[#This Row],[Amount 11]]))</f>
        <v/>
      </c>
      <c r="ED952" t="str">
        <f>IF(Table1[[#This Row],[Ledger 12]]="","","No")</f>
        <v/>
      </c>
      <c r="EE952" t="str">
        <f>IF(Table1[[#This Row],[Ledger 12]]="","",IF(Table1[[#This Row],[Effect 12]]="Dr.","Yes","No"))</f>
        <v/>
      </c>
      <c r="EF952" t="str">
        <f>IF(Table1[[#This Row],[Ledger 12]]="","",Table1[[#This Row],[Ledger 12]])</f>
        <v/>
      </c>
      <c r="EG952" t="str">
        <f>IF(Table1[[#This Row],[Ledger 12]]="","",IF(Table1[[#This Row],[Effect 12]]="Dr.",-Table1[[#This Row],[Amount 12]],Table1[[#This Row],[Amount 12]]))</f>
        <v/>
      </c>
      <c r="EJ952" t="str">
        <f>IF(Table1[[#This Row],[Ledger 13]]="","","No")</f>
        <v/>
      </c>
      <c r="EK952" t="str">
        <f>IF(Table1[[#This Row],[Ledger 13]]="","",IF(Table1[[#This Row],[Effect 13]]="Dr.","Yes","No"))</f>
        <v/>
      </c>
      <c r="EL952" t="str">
        <f>IF(Table1[[#This Row],[Ledger 13]]="","",Table1[[#This Row],[Ledger 13]])</f>
        <v/>
      </c>
      <c r="EM952" t="str">
        <f>IF(Table1[[#This Row],[Ledger 13]]="","",IF(Table1[[#This Row],[Effect 13]]="Dr.",-Table1[[#This Row],[Amount 13]],Table1[[#This Row],[Amount 13]]))</f>
        <v/>
      </c>
      <c r="EP952" t="str">
        <f>IF(Table1[[#This Row],[Ledger 14]]="","","No")</f>
        <v/>
      </c>
      <c r="EQ952" t="str">
        <f>IF(Table1[[#This Row],[Ledger 14]]="","",IF(Table1[[#This Row],[Effect 14]]="Dr.","Yes","No"))</f>
        <v/>
      </c>
      <c r="ER952" t="str">
        <f>IF(Table1[[#This Row],[Ledger 14]]="","",Table1[[#This Row],[Ledger 14]])</f>
        <v/>
      </c>
      <c r="ES952" t="str">
        <f>IF(Table1[[#This Row],[Ledger 14]]="","",IF(Table1[[#This Row],[Effect 14]]="Dr.",-Table1[[#This Row],[Amount 14]],Table1[[#This Row],[Amount 14]]))</f>
        <v/>
      </c>
      <c r="EV952" t="str">
        <f>IF(Table1[[#This Row],[Ledger 15]]="","","No")</f>
        <v/>
      </c>
      <c r="EW952" t="str">
        <f>IF(Table1[[#This Row],[Ledger 15]]="","",IF(Table1[[#This Row],[Effect 15]]="Dr.","Yes","No"))</f>
        <v/>
      </c>
      <c r="EX952" t="str">
        <f>IF(Table1[[#This Row],[Ledger 15]]="","",Table1[[#This Row],[Ledger 15]])</f>
        <v/>
      </c>
      <c r="EY952" t="str">
        <f>IF(Table1[[#This Row],[Ledger 15]]="","",IF(Table1[[#This Row],[Effect 15]]="Dr.",-Table1[[#This Row],[Amount 15]],Table1[[#This Row],[Amount 15]]))</f>
        <v/>
      </c>
      <c r="FD95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2">
        <f>IF(Table1[[#This Row],[Date]]="",0,IF(AND(Table1[[#This Row],[Date]]&gt;=$FE$2,Table1[[#This Row],[Date]]&lt;=$FE$3),0,1))</f>
        <v>0</v>
      </c>
      <c r="FF952">
        <f>IF(Table1[[#This Row],[Date]]="",0,IF(TYPE(VLOOKUP(Table1[[#This Row],[Voucher Type]],Table1[[#All],[Voucher Type Master]],1,FALSE))=16,1,0))</f>
        <v>0</v>
      </c>
      <c r="FG952">
        <f>IF(TYPE(IF(Table1[[#This Row],[Date]]="",0,IF(VLOOKUP(Table1[[#This Row],[Voucher Type]],$FY$5:$FZ$13,2,0)=Table1[[#This Row],[Effect 1]],0,1)))=16,1,0)</f>
        <v>0</v>
      </c>
      <c r="FH95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2">
        <f>IF(LEN(Table1[[#This Row],[Ledger 1]])&gt;0,IF(TYPE(VLOOKUP(Table1[[#This Row],[Ledger 1]],GZ:GZ,1,0))=16,1,0),0)</f>
        <v>0</v>
      </c>
      <c r="FJ952">
        <f>IF(LEN(Table1[[#This Row],[Ledger 2]])&gt;0,IF(TYPE(VLOOKUP(Table1[[#This Row],[Ledger 2]],GZ:GZ,1,0))=16,1,0),0)</f>
        <v>0</v>
      </c>
      <c r="FK952">
        <f>IF(LEN(Table1[[#This Row],[Ledger 3]])&gt;0,IF(TYPE(VLOOKUP(Table1[[#This Row],[Ledger 3]],GZ:GZ,1,0))=16,1,0),0)</f>
        <v>0</v>
      </c>
      <c r="FL952">
        <f>IF(LEN(Table1[[#This Row],[Ledger 4]])&gt;0,IF(TYPE(VLOOKUP(Table1[[#This Row],[Ledger 4]],GZ:GZ,1,0))=16,1,0),0)</f>
        <v>0</v>
      </c>
      <c r="FM952">
        <f>IF(LEN(Table1[[#This Row],[Ledger 5]])&gt;0,IF(TYPE(VLOOKUP(Table1[[#This Row],[Ledger 5]],GZ:GZ,1,0))=16,1,0),0)</f>
        <v>0</v>
      </c>
      <c r="FN952">
        <f>IF(LEN(Table1[[#This Row],[Ledger 6]])&gt;0,IF(TYPE(VLOOKUP(Table1[[#This Row],[Ledger 6]],$GZ:$GZ,1,0))=16,1,0),0)</f>
        <v>0</v>
      </c>
      <c r="FO952">
        <f>IF(LEN(Table1[[#This Row],[Ledger 7]])&gt;0,IF(TYPE(VLOOKUP(Table1[[#This Row],[Ledger 7]],$GZ:$GZ,1,0))=16,1,0),0)</f>
        <v>0</v>
      </c>
      <c r="FP952">
        <f>IF(LEN(Table1[[#This Row],[Ledger 8]])&gt;0,IF(TYPE(VLOOKUP(Table1[[#This Row],[Ledger 8]],$GZ:$GZ,1,0))=16,1,0),0)</f>
        <v>0</v>
      </c>
      <c r="FQ952">
        <f>IF(LEN(Table1[[#This Row],[Ledger 9]])&gt;0,IF(TYPE(VLOOKUP(Table1[[#This Row],[Ledger 9]],$GZ:$GZ,1,0))=16,1,0),0)</f>
        <v>0</v>
      </c>
      <c r="FR952">
        <f>IF(LEN(Table1[[#This Row],[Ledger 10]])&gt;0,IF(TYPE(VLOOKUP(Table1[[#This Row],[Ledger 10]],$GZ:$GZ,1,0))=16,1,0),0)</f>
        <v>0</v>
      </c>
      <c r="FS952">
        <f>IF(LEN(Table1[[#This Row],[Ledger 11]])&gt;0,IF(TYPE(VLOOKUP(Table1[[#This Row],[Ledger 11]],$GZ:$GZ,1,0))=16,1,0),0)</f>
        <v>0</v>
      </c>
      <c r="FT952">
        <f>IF(LEN(Table1[[#This Row],[Ledger 12]])&gt;0,IF(TYPE(VLOOKUP(Table1[[#This Row],[Ledger 12]],$GZ:$GZ,1,0))=16,1,0),0)</f>
        <v>0</v>
      </c>
      <c r="FU952">
        <f>IF(LEN(Table1[[#This Row],[Ledger 13]])&gt;0,IF(TYPE(VLOOKUP(Table1[[#This Row],[Ledger 13]],$GZ:$GZ,1,0))=16,1,0),0)</f>
        <v>0</v>
      </c>
      <c r="FV952">
        <f>IF(LEN(Table1[[#This Row],[Ledger 14]])&gt;0,IF(TYPE(VLOOKUP(Table1[[#This Row],[Ledger 14]],$GZ:$GZ,1,0))=16,1,0),0)</f>
        <v>0</v>
      </c>
      <c r="FW952">
        <f>IF(LEN(Table1[[#This Row],[Ledger 15]])&gt;0,IF(TYPE(VLOOKUP(Table1[[#This Row],[Ledger 15]],$GZ:$GZ,1,0))=16,1,0),0)</f>
        <v>0</v>
      </c>
    </row>
    <row r="953" spans="4:179" ht="33" customHeight="1" x14ac:dyDescent="0.45">
      <c r="D953" s="8">
        <f t="shared" si="23"/>
        <v>948</v>
      </c>
      <c r="E953" s="32"/>
      <c r="F953" s="34"/>
      <c r="G953" s="34"/>
      <c r="H953" s="34"/>
      <c r="I953" s="34"/>
      <c r="J953" s="38"/>
      <c r="K953" s="33"/>
      <c r="L953" s="36"/>
      <c r="M953" s="35"/>
      <c r="N953" s="34"/>
      <c r="O953" s="41"/>
      <c r="P953" s="35"/>
      <c r="Q953" s="34"/>
      <c r="R953" s="37"/>
      <c r="S953" s="35"/>
      <c r="T953" s="34"/>
      <c r="U953" s="37"/>
      <c r="V953" s="35"/>
      <c r="W953" s="34"/>
      <c r="X953" s="37"/>
      <c r="Y953" s="35"/>
      <c r="Z953" s="34"/>
      <c r="AA953" s="37"/>
      <c r="AB953" s="35"/>
      <c r="AC953" s="34"/>
      <c r="AD953" s="37"/>
      <c r="AE953" s="35"/>
      <c r="AF953" s="34"/>
      <c r="AG953" s="37"/>
      <c r="AH953" s="35"/>
      <c r="AI953" s="34"/>
      <c r="AJ953" s="37"/>
      <c r="AK953" s="35"/>
      <c r="AL953" s="34"/>
      <c r="AM953" s="37"/>
      <c r="AN953" s="35"/>
      <c r="AO953" s="34"/>
      <c r="AP953" s="37"/>
      <c r="AQ953" s="35"/>
      <c r="AR953" s="34"/>
      <c r="AS953" s="37"/>
      <c r="AT953" s="35"/>
      <c r="AU953" s="34"/>
      <c r="AV953" s="37"/>
      <c r="AW953" s="35"/>
      <c r="AX953" s="34"/>
      <c r="AY953" s="37"/>
      <c r="AZ953" s="35"/>
      <c r="BA953" s="34"/>
      <c r="BB953" s="37"/>
      <c r="BC95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3" s="7"/>
      <c r="BF953" t="str">
        <f>IF(Table1[[#This Row],[Date]]="","","&amp;lt;VOUCHER REMOTEID="&amp;""""&amp;$A$11&amp;$A$13&amp;ROW()&amp;""""&amp;" VCHTYPE="""&amp;F953&amp;""" ACTION="""&amp;"Create"&amp;"""&amp;gt;")</f>
        <v/>
      </c>
      <c r="BG953" t="str">
        <f>IF(Table1[[#This Row],[Date]]="","",TEXT(Table1[[#This Row],[Date]],"yyyymmdd"))</f>
        <v/>
      </c>
      <c r="BH953" t="str">
        <f>Table1[[#This Row],[Date2]]</f>
        <v/>
      </c>
      <c r="BI953" t="str">
        <f>IF(Table1[[#This Row],[Date]]="","",Table1[[#This Row],[Voucher Type]])</f>
        <v/>
      </c>
      <c r="BJ953" t="str">
        <f>IF(Table1[[#This Row],[Ref No / Invoice No]]="","",Table1[[#This Row],[Ref No / Invoice No]])</f>
        <v/>
      </c>
      <c r="BK953" t="str">
        <f>IF(Table1[[#This Row],[Voucher No]]="","",Table1[[#This Row],[Voucher No]])</f>
        <v/>
      </c>
      <c r="BL953" t="str">
        <f>IF(Table1[[#This Row],[Date]]="","",Table1[[#This Row],[Narration]])</f>
        <v/>
      </c>
      <c r="BM953" t="str">
        <f>IF(Table1[[#This Row],[Date]]="","",$A$11&amp;$A$13&amp;ROW())</f>
        <v/>
      </c>
      <c r="BN953" t="str">
        <f>IF(Table1[[#This Row],[Date]]="","",$A$13)</f>
        <v/>
      </c>
      <c r="BP953" t="str">
        <f>IF(Table1[[#This Row],[Ledger 1]]="","","No")</f>
        <v/>
      </c>
      <c r="BQ953" t="str">
        <f>IF(Table1[[#This Row],[Date]]="","",IF(Table1[[#This Row],[Effect 1]]="Dr.","Yes","No"))</f>
        <v/>
      </c>
      <c r="BR953" t="str">
        <f>IF(Table1[[#This Row],[Date]]="","",Table1[[#This Row],[Ledger 1]])</f>
        <v/>
      </c>
      <c r="BS953" t="str">
        <f>IF(Table1[[#This Row],[Date]]="","",IF(Table1[[#This Row],[Effect 1]]="Dr.",-Table1[[#This Row],[Amount 1]],Table1[[#This Row],[Amount 1]]))</f>
        <v/>
      </c>
      <c r="BV953" t="str">
        <f>IF(Table1[[#This Row],[Ledger 2]]="","","No")</f>
        <v/>
      </c>
      <c r="BW953" t="str">
        <f>IF(Table1[[#This Row],[Date]]="","",IF(Table1[[#This Row],[Effect 2]]="Dr.","Yes","No"))</f>
        <v/>
      </c>
      <c r="BX953" t="str">
        <f>IF(Table1[[#This Row],[Date]]="","",Table1[[#This Row],[Ledger 2]])</f>
        <v/>
      </c>
      <c r="BY953" t="str">
        <f>IF(Table1[[#This Row],[Date]]="","",IF(Table1[[#This Row],[Effect 2]]="Dr.",-Table1[[#This Row],[Amount 2]],Table1[[#This Row],[Amount 2]]))</f>
        <v/>
      </c>
      <c r="CB953" t="str">
        <f>IF(Table1[[#This Row],[Ledger 3]]="","","No")</f>
        <v/>
      </c>
      <c r="CC953" t="str">
        <f>IF(Table1[[#This Row],[Ledger 3]]="","",IF(Table1[[#This Row],[Effect 3]]="Dr.","Yes","No"))</f>
        <v/>
      </c>
      <c r="CD953" t="str">
        <f>IF(Table1[[#This Row],[Ledger 3]]="","",Table1[[#This Row],[Ledger 3]])</f>
        <v/>
      </c>
      <c r="CE953" t="str">
        <f>IF(Table1[[#This Row],[Ledger 3]]="","",IF(Table1[[#This Row],[Effect 3]]="Dr.",-Table1[[#This Row],[Amount 3]],Table1[[#This Row],[Amount 3]]))</f>
        <v/>
      </c>
      <c r="CH953" t="str">
        <f>IF(Table1[[#This Row],[Ledger 4]]="","","No")</f>
        <v/>
      </c>
      <c r="CI953" t="str">
        <f>IF(Table1[[#This Row],[Ledger 4]]="","",IF(Table1[[#This Row],[Effect 4]]="Dr.","Yes","No"))</f>
        <v/>
      </c>
      <c r="CJ953" t="str">
        <f>IF(Table1[[#This Row],[Ledger 4]]="","",Table1[[#This Row],[Ledger 4]])</f>
        <v/>
      </c>
      <c r="CK953" t="str">
        <f>IF(Table1[[#This Row],[Ledger 4]]="","",IF(Table1[[#This Row],[Effect 4]]="Dr.",-Table1[[#This Row],[Amount 4]],Table1[[#This Row],[Amount 4]]))</f>
        <v/>
      </c>
      <c r="CN953" t="str">
        <f>IF(Table1[[#This Row],[Ledger 5]]="","","No")</f>
        <v/>
      </c>
      <c r="CO953" t="str">
        <f>IF(Table1[[#This Row],[Ledger 5]]="","",IF(Table1[[#This Row],[Effect 5]]="Dr.","Yes","No"))</f>
        <v/>
      </c>
      <c r="CP953" t="str">
        <f>IF(Table1[[#This Row],[Ledger 5]]="","",Table1[[#This Row],[Ledger 5]])</f>
        <v/>
      </c>
      <c r="CQ953" t="str">
        <f>IF(Table1[[#This Row],[Ledger 5]]="","",IF(Table1[[#This Row],[Effect 5]]="Dr.",-Table1[[#This Row],[Amount 5]],Table1[[#This Row],[Amount 5]]))</f>
        <v/>
      </c>
      <c r="CT953" t="str">
        <f>IF(Table1[[#This Row],[Ledger 6]]="","","No")</f>
        <v/>
      </c>
      <c r="CU953" t="str">
        <f>IF(Table1[[#This Row],[Ledger 6]]="","",IF(Table1[[#This Row],[Effect 6]]="Dr.","Yes","No"))</f>
        <v/>
      </c>
      <c r="CV953" t="str">
        <f>IF(Table1[[#This Row],[Ledger 6]]="","",Table1[[#This Row],[Ledger 6]])</f>
        <v/>
      </c>
      <c r="CW953" t="str">
        <f>IF(Table1[[#This Row],[Ledger 6]]="","",IF(Table1[[#This Row],[Effect 6]]="Dr.",-Table1[[#This Row],[Amount 6]],Table1[[#This Row],[Amount 6]]))</f>
        <v/>
      </c>
      <c r="CZ953" t="str">
        <f>IF(Table1[[#This Row],[Ledger 7]]="","","No")</f>
        <v/>
      </c>
      <c r="DA953" t="str">
        <f>IF(Table1[[#This Row],[Ledger 7]]="","",IF(Table1[[#This Row],[Effect 7]]="Dr.","Yes","No"))</f>
        <v/>
      </c>
      <c r="DB953" t="str">
        <f>IF(Table1[[#This Row],[Ledger 7]]="","",Table1[[#This Row],[Ledger 7]])</f>
        <v/>
      </c>
      <c r="DC953" t="str">
        <f>IF(Table1[[#This Row],[Ledger 7]]="","",IF(Table1[[#This Row],[Effect 7]]="Dr.",-Table1[[#This Row],[Amount 7]],Table1[[#This Row],[Amount 7]]))</f>
        <v/>
      </c>
      <c r="DF953" t="str">
        <f>IF(Table1[[#This Row],[Ledger 8]]="","","No")</f>
        <v/>
      </c>
      <c r="DG953" t="str">
        <f>IF(Table1[[#This Row],[Ledger 8]]="","",IF(Table1[[#This Row],[Effect 8]]="Dr.","Yes","No"))</f>
        <v/>
      </c>
      <c r="DH953" t="str">
        <f>IF(Table1[[#This Row],[Ledger 8]]="","",Table1[[#This Row],[Ledger 8]])</f>
        <v/>
      </c>
      <c r="DI953" t="str">
        <f>IF(Table1[[#This Row],[Ledger 8]]="","",IF(Table1[[#This Row],[Effect 8]]="Dr.",-Table1[[#This Row],[Amount 8]],Table1[[#This Row],[Amount 8]]))</f>
        <v/>
      </c>
      <c r="DL953" t="str">
        <f>IF(Table1[[#This Row],[Ledger 9]]="","","No")</f>
        <v/>
      </c>
      <c r="DM953" t="str">
        <f>IF(Table1[[#This Row],[Ledger 9]]="","",IF(Table1[[#This Row],[Effect 9]]="Dr.","Yes","No"))</f>
        <v/>
      </c>
      <c r="DN953" t="str">
        <f>IF(Table1[[#This Row],[Ledger 9]]="","",Table1[[#This Row],[Ledger 9]])</f>
        <v/>
      </c>
      <c r="DO953" t="str">
        <f>IF(Table1[[#This Row],[Ledger 9]]="","",IF(Table1[[#This Row],[Effect 9]]="Dr.",-Table1[[#This Row],[Amount 9]],Table1[[#This Row],[Amount 9]]))</f>
        <v/>
      </c>
      <c r="DR953" t="str">
        <f>IF(Table1[[#This Row],[Ledger 10]]="","","No")</f>
        <v/>
      </c>
      <c r="DS953" t="str">
        <f>IF(Table1[[#This Row],[Ledger 10]]="","",IF(Table1[[#This Row],[Effect 10]]="Dr.","Yes","No"))</f>
        <v/>
      </c>
      <c r="DT953" t="str">
        <f>IF(Table1[[#This Row],[Ledger 10]]="","",Table1[[#This Row],[Ledger 10]])</f>
        <v/>
      </c>
      <c r="DU953" t="str">
        <f>IF(Table1[[#This Row],[Ledger 10]]="","",IF(Table1[[#This Row],[Effect 10]]="Dr.",-Table1[[#This Row],[Amount 10]],Table1[[#This Row],[Amount 10]]))</f>
        <v/>
      </c>
      <c r="DX953" t="str">
        <f>IF(Table1[[#This Row],[Ledger 11]]="","","No")</f>
        <v/>
      </c>
      <c r="DY953" t="str">
        <f>IF(Table1[[#This Row],[Ledger 11]]="","",IF(Table1[[#This Row],[Effect 11]]="Dr.","Yes","No"))</f>
        <v/>
      </c>
      <c r="DZ953" t="str">
        <f>IF(Table1[[#This Row],[Ledger 11]]="","",Table1[[#This Row],[Ledger 11]])</f>
        <v/>
      </c>
      <c r="EA953" t="str">
        <f>IF(Table1[[#This Row],[Ledger 11]]="","",IF(Table1[[#This Row],[Effect 11]]="Dr.",-Table1[[#This Row],[Amount 11]],Table1[[#This Row],[Amount 11]]))</f>
        <v/>
      </c>
      <c r="ED953" t="str">
        <f>IF(Table1[[#This Row],[Ledger 12]]="","","No")</f>
        <v/>
      </c>
      <c r="EE953" t="str">
        <f>IF(Table1[[#This Row],[Ledger 12]]="","",IF(Table1[[#This Row],[Effect 12]]="Dr.","Yes","No"))</f>
        <v/>
      </c>
      <c r="EF953" t="str">
        <f>IF(Table1[[#This Row],[Ledger 12]]="","",Table1[[#This Row],[Ledger 12]])</f>
        <v/>
      </c>
      <c r="EG953" t="str">
        <f>IF(Table1[[#This Row],[Ledger 12]]="","",IF(Table1[[#This Row],[Effect 12]]="Dr.",-Table1[[#This Row],[Amount 12]],Table1[[#This Row],[Amount 12]]))</f>
        <v/>
      </c>
      <c r="EJ953" t="str">
        <f>IF(Table1[[#This Row],[Ledger 13]]="","","No")</f>
        <v/>
      </c>
      <c r="EK953" t="str">
        <f>IF(Table1[[#This Row],[Ledger 13]]="","",IF(Table1[[#This Row],[Effect 13]]="Dr.","Yes","No"))</f>
        <v/>
      </c>
      <c r="EL953" t="str">
        <f>IF(Table1[[#This Row],[Ledger 13]]="","",Table1[[#This Row],[Ledger 13]])</f>
        <v/>
      </c>
      <c r="EM953" t="str">
        <f>IF(Table1[[#This Row],[Ledger 13]]="","",IF(Table1[[#This Row],[Effect 13]]="Dr.",-Table1[[#This Row],[Amount 13]],Table1[[#This Row],[Amount 13]]))</f>
        <v/>
      </c>
      <c r="EP953" t="str">
        <f>IF(Table1[[#This Row],[Ledger 14]]="","","No")</f>
        <v/>
      </c>
      <c r="EQ953" t="str">
        <f>IF(Table1[[#This Row],[Ledger 14]]="","",IF(Table1[[#This Row],[Effect 14]]="Dr.","Yes","No"))</f>
        <v/>
      </c>
      <c r="ER953" t="str">
        <f>IF(Table1[[#This Row],[Ledger 14]]="","",Table1[[#This Row],[Ledger 14]])</f>
        <v/>
      </c>
      <c r="ES953" t="str">
        <f>IF(Table1[[#This Row],[Ledger 14]]="","",IF(Table1[[#This Row],[Effect 14]]="Dr.",-Table1[[#This Row],[Amount 14]],Table1[[#This Row],[Amount 14]]))</f>
        <v/>
      </c>
      <c r="EV953" t="str">
        <f>IF(Table1[[#This Row],[Ledger 15]]="","","No")</f>
        <v/>
      </c>
      <c r="EW953" t="str">
        <f>IF(Table1[[#This Row],[Ledger 15]]="","",IF(Table1[[#This Row],[Effect 15]]="Dr.","Yes","No"))</f>
        <v/>
      </c>
      <c r="EX953" t="str">
        <f>IF(Table1[[#This Row],[Ledger 15]]="","",Table1[[#This Row],[Ledger 15]])</f>
        <v/>
      </c>
      <c r="EY953" t="str">
        <f>IF(Table1[[#This Row],[Ledger 15]]="","",IF(Table1[[#This Row],[Effect 15]]="Dr.",-Table1[[#This Row],[Amount 15]],Table1[[#This Row],[Amount 15]]))</f>
        <v/>
      </c>
      <c r="FD95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3">
        <f>IF(Table1[[#This Row],[Date]]="",0,IF(AND(Table1[[#This Row],[Date]]&gt;=$FE$2,Table1[[#This Row],[Date]]&lt;=$FE$3),0,1))</f>
        <v>0</v>
      </c>
      <c r="FF953">
        <f>IF(Table1[[#This Row],[Date]]="",0,IF(TYPE(VLOOKUP(Table1[[#This Row],[Voucher Type]],Table1[[#All],[Voucher Type Master]],1,FALSE))=16,1,0))</f>
        <v>0</v>
      </c>
      <c r="FG953">
        <f>IF(TYPE(IF(Table1[[#This Row],[Date]]="",0,IF(VLOOKUP(Table1[[#This Row],[Voucher Type]],$FY$5:$FZ$13,2,0)=Table1[[#This Row],[Effect 1]],0,1)))=16,1,0)</f>
        <v>0</v>
      </c>
      <c r="FH95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3">
        <f>IF(LEN(Table1[[#This Row],[Ledger 1]])&gt;0,IF(TYPE(VLOOKUP(Table1[[#This Row],[Ledger 1]],GZ:GZ,1,0))=16,1,0),0)</f>
        <v>0</v>
      </c>
      <c r="FJ953">
        <f>IF(LEN(Table1[[#This Row],[Ledger 2]])&gt;0,IF(TYPE(VLOOKUP(Table1[[#This Row],[Ledger 2]],GZ:GZ,1,0))=16,1,0),0)</f>
        <v>0</v>
      </c>
      <c r="FK953">
        <f>IF(LEN(Table1[[#This Row],[Ledger 3]])&gt;0,IF(TYPE(VLOOKUP(Table1[[#This Row],[Ledger 3]],GZ:GZ,1,0))=16,1,0),0)</f>
        <v>0</v>
      </c>
      <c r="FL953">
        <f>IF(LEN(Table1[[#This Row],[Ledger 4]])&gt;0,IF(TYPE(VLOOKUP(Table1[[#This Row],[Ledger 4]],GZ:GZ,1,0))=16,1,0),0)</f>
        <v>0</v>
      </c>
      <c r="FM953">
        <f>IF(LEN(Table1[[#This Row],[Ledger 5]])&gt;0,IF(TYPE(VLOOKUP(Table1[[#This Row],[Ledger 5]],GZ:GZ,1,0))=16,1,0),0)</f>
        <v>0</v>
      </c>
      <c r="FN953">
        <f>IF(LEN(Table1[[#This Row],[Ledger 6]])&gt;0,IF(TYPE(VLOOKUP(Table1[[#This Row],[Ledger 6]],$GZ:$GZ,1,0))=16,1,0),0)</f>
        <v>0</v>
      </c>
      <c r="FO953">
        <f>IF(LEN(Table1[[#This Row],[Ledger 7]])&gt;0,IF(TYPE(VLOOKUP(Table1[[#This Row],[Ledger 7]],$GZ:$GZ,1,0))=16,1,0),0)</f>
        <v>0</v>
      </c>
      <c r="FP953">
        <f>IF(LEN(Table1[[#This Row],[Ledger 8]])&gt;0,IF(TYPE(VLOOKUP(Table1[[#This Row],[Ledger 8]],$GZ:$GZ,1,0))=16,1,0),0)</f>
        <v>0</v>
      </c>
      <c r="FQ953">
        <f>IF(LEN(Table1[[#This Row],[Ledger 9]])&gt;0,IF(TYPE(VLOOKUP(Table1[[#This Row],[Ledger 9]],$GZ:$GZ,1,0))=16,1,0),0)</f>
        <v>0</v>
      </c>
      <c r="FR953">
        <f>IF(LEN(Table1[[#This Row],[Ledger 10]])&gt;0,IF(TYPE(VLOOKUP(Table1[[#This Row],[Ledger 10]],$GZ:$GZ,1,0))=16,1,0),0)</f>
        <v>0</v>
      </c>
      <c r="FS953">
        <f>IF(LEN(Table1[[#This Row],[Ledger 11]])&gt;0,IF(TYPE(VLOOKUP(Table1[[#This Row],[Ledger 11]],$GZ:$GZ,1,0))=16,1,0),0)</f>
        <v>0</v>
      </c>
      <c r="FT953">
        <f>IF(LEN(Table1[[#This Row],[Ledger 12]])&gt;0,IF(TYPE(VLOOKUP(Table1[[#This Row],[Ledger 12]],$GZ:$GZ,1,0))=16,1,0),0)</f>
        <v>0</v>
      </c>
      <c r="FU953">
        <f>IF(LEN(Table1[[#This Row],[Ledger 13]])&gt;0,IF(TYPE(VLOOKUP(Table1[[#This Row],[Ledger 13]],$GZ:$GZ,1,0))=16,1,0),0)</f>
        <v>0</v>
      </c>
      <c r="FV953">
        <f>IF(LEN(Table1[[#This Row],[Ledger 14]])&gt;0,IF(TYPE(VLOOKUP(Table1[[#This Row],[Ledger 14]],$GZ:$GZ,1,0))=16,1,0),0)</f>
        <v>0</v>
      </c>
      <c r="FW953">
        <f>IF(LEN(Table1[[#This Row],[Ledger 15]])&gt;0,IF(TYPE(VLOOKUP(Table1[[#This Row],[Ledger 15]],$GZ:$GZ,1,0))=16,1,0),0)</f>
        <v>0</v>
      </c>
    </row>
    <row r="954" spans="4:179" ht="33" customHeight="1" x14ac:dyDescent="0.45">
      <c r="D954" s="8">
        <f t="shared" si="23"/>
        <v>949</v>
      </c>
      <c r="E954" s="32"/>
      <c r="F954" s="34"/>
      <c r="G954" s="34"/>
      <c r="H954" s="34"/>
      <c r="I954" s="34"/>
      <c r="J954" s="38"/>
      <c r="K954" s="33"/>
      <c r="L954" s="36"/>
      <c r="M954" s="35"/>
      <c r="N954" s="34"/>
      <c r="O954" s="41"/>
      <c r="P954" s="35"/>
      <c r="Q954" s="34"/>
      <c r="R954" s="37"/>
      <c r="S954" s="35"/>
      <c r="T954" s="34"/>
      <c r="U954" s="37"/>
      <c r="V954" s="35"/>
      <c r="W954" s="34"/>
      <c r="X954" s="37"/>
      <c r="Y954" s="35"/>
      <c r="Z954" s="34"/>
      <c r="AA954" s="37"/>
      <c r="AB954" s="35"/>
      <c r="AC954" s="34"/>
      <c r="AD954" s="37"/>
      <c r="AE954" s="35"/>
      <c r="AF954" s="34"/>
      <c r="AG954" s="37"/>
      <c r="AH954" s="35"/>
      <c r="AI954" s="34"/>
      <c r="AJ954" s="37"/>
      <c r="AK954" s="35"/>
      <c r="AL954" s="34"/>
      <c r="AM954" s="37"/>
      <c r="AN954" s="35"/>
      <c r="AO954" s="34"/>
      <c r="AP954" s="37"/>
      <c r="AQ954" s="35"/>
      <c r="AR954" s="34"/>
      <c r="AS954" s="37"/>
      <c r="AT954" s="35"/>
      <c r="AU954" s="34"/>
      <c r="AV954" s="37"/>
      <c r="AW954" s="35"/>
      <c r="AX954" s="34"/>
      <c r="AY954" s="37"/>
      <c r="AZ954" s="35"/>
      <c r="BA954" s="34"/>
      <c r="BB954" s="37"/>
      <c r="BC95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4" s="7"/>
      <c r="BF954" t="str">
        <f>IF(Table1[[#This Row],[Date]]="","","&amp;lt;VOUCHER REMOTEID="&amp;""""&amp;$A$11&amp;$A$13&amp;ROW()&amp;""""&amp;" VCHTYPE="""&amp;F954&amp;""" ACTION="""&amp;"Create"&amp;"""&amp;gt;")</f>
        <v/>
      </c>
      <c r="BG954" t="str">
        <f>IF(Table1[[#This Row],[Date]]="","",TEXT(Table1[[#This Row],[Date]],"yyyymmdd"))</f>
        <v/>
      </c>
      <c r="BH954" t="str">
        <f>Table1[[#This Row],[Date2]]</f>
        <v/>
      </c>
      <c r="BI954" t="str">
        <f>IF(Table1[[#This Row],[Date]]="","",Table1[[#This Row],[Voucher Type]])</f>
        <v/>
      </c>
      <c r="BJ954" t="str">
        <f>IF(Table1[[#This Row],[Ref No / Invoice No]]="","",Table1[[#This Row],[Ref No / Invoice No]])</f>
        <v/>
      </c>
      <c r="BK954" t="str">
        <f>IF(Table1[[#This Row],[Voucher No]]="","",Table1[[#This Row],[Voucher No]])</f>
        <v/>
      </c>
      <c r="BL954" t="str">
        <f>IF(Table1[[#This Row],[Date]]="","",Table1[[#This Row],[Narration]])</f>
        <v/>
      </c>
      <c r="BM954" t="str">
        <f>IF(Table1[[#This Row],[Date]]="","",$A$11&amp;$A$13&amp;ROW())</f>
        <v/>
      </c>
      <c r="BN954" t="str">
        <f>IF(Table1[[#This Row],[Date]]="","",$A$13)</f>
        <v/>
      </c>
      <c r="BP954" t="str">
        <f>IF(Table1[[#This Row],[Ledger 1]]="","","No")</f>
        <v/>
      </c>
      <c r="BQ954" t="str">
        <f>IF(Table1[[#This Row],[Date]]="","",IF(Table1[[#This Row],[Effect 1]]="Dr.","Yes","No"))</f>
        <v/>
      </c>
      <c r="BR954" t="str">
        <f>IF(Table1[[#This Row],[Date]]="","",Table1[[#This Row],[Ledger 1]])</f>
        <v/>
      </c>
      <c r="BS954" t="str">
        <f>IF(Table1[[#This Row],[Date]]="","",IF(Table1[[#This Row],[Effect 1]]="Dr.",-Table1[[#This Row],[Amount 1]],Table1[[#This Row],[Amount 1]]))</f>
        <v/>
      </c>
      <c r="BV954" t="str">
        <f>IF(Table1[[#This Row],[Ledger 2]]="","","No")</f>
        <v/>
      </c>
      <c r="BW954" t="str">
        <f>IF(Table1[[#This Row],[Date]]="","",IF(Table1[[#This Row],[Effect 2]]="Dr.","Yes","No"))</f>
        <v/>
      </c>
      <c r="BX954" t="str">
        <f>IF(Table1[[#This Row],[Date]]="","",Table1[[#This Row],[Ledger 2]])</f>
        <v/>
      </c>
      <c r="BY954" t="str">
        <f>IF(Table1[[#This Row],[Date]]="","",IF(Table1[[#This Row],[Effect 2]]="Dr.",-Table1[[#This Row],[Amount 2]],Table1[[#This Row],[Amount 2]]))</f>
        <v/>
      </c>
      <c r="CB954" t="str">
        <f>IF(Table1[[#This Row],[Ledger 3]]="","","No")</f>
        <v/>
      </c>
      <c r="CC954" t="str">
        <f>IF(Table1[[#This Row],[Ledger 3]]="","",IF(Table1[[#This Row],[Effect 3]]="Dr.","Yes","No"))</f>
        <v/>
      </c>
      <c r="CD954" t="str">
        <f>IF(Table1[[#This Row],[Ledger 3]]="","",Table1[[#This Row],[Ledger 3]])</f>
        <v/>
      </c>
      <c r="CE954" t="str">
        <f>IF(Table1[[#This Row],[Ledger 3]]="","",IF(Table1[[#This Row],[Effect 3]]="Dr.",-Table1[[#This Row],[Amount 3]],Table1[[#This Row],[Amount 3]]))</f>
        <v/>
      </c>
      <c r="CH954" t="str">
        <f>IF(Table1[[#This Row],[Ledger 4]]="","","No")</f>
        <v/>
      </c>
      <c r="CI954" t="str">
        <f>IF(Table1[[#This Row],[Ledger 4]]="","",IF(Table1[[#This Row],[Effect 4]]="Dr.","Yes","No"))</f>
        <v/>
      </c>
      <c r="CJ954" t="str">
        <f>IF(Table1[[#This Row],[Ledger 4]]="","",Table1[[#This Row],[Ledger 4]])</f>
        <v/>
      </c>
      <c r="CK954" t="str">
        <f>IF(Table1[[#This Row],[Ledger 4]]="","",IF(Table1[[#This Row],[Effect 4]]="Dr.",-Table1[[#This Row],[Amount 4]],Table1[[#This Row],[Amount 4]]))</f>
        <v/>
      </c>
      <c r="CN954" t="str">
        <f>IF(Table1[[#This Row],[Ledger 5]]="","","No")</f>
        <v/>
      </c>
      <c r="CO954" t="str">
        <f>IF(Table1[[#This Row],[Ledger 5]]="","",IF(Table1[[#This Row],[Effect 5]]="Dr.","Yes","No"))</f>
        <v/>
      </c>
      <c r="CP954" t="str">
        <f>IF(Table1[[#This Row],[Ledger 5]]="","",Table1[[#This Row],[Ledger 5]])</f>
        <v/>
      </c>
      <c r="CQ954" t="str">
        <f>IF(Table1[[#This Row],[Ledger 5]]="","",IF(Table1[[#This Row],[Effect 5]]="Dr.",-Table1[[#This Row],[Amount 5]],Table1[[#This Row],[Amount 5]]))</f>
        <v/>
      </c>
      <c r="CT954" t="str">
        <f>IF(Table1[[#This Row],[Ledger 6]]="","","No")</f>
        <v/>
      </c>
      <c r="CU954" t="str">
        <f>IF(Table1[[#This Row],[Ledger 6]]="","",IF(Table1[[#This Row],[Effect 6]]="Dr.","Yes","No"))</f>
        <v/>
      </c>
      <c r="CV954" t="str">
        <f>IF(Table1[[#This Row],[Ledger 6]]="","",Table1[[#This Row],[Ledger 6]])</f>
        <v/>
      </c>
      <c r="CW954" t="str">
        <f>IF(Table1[[#This Row],[Ledger 6]]="","",IF(Table1[[#This Row],[Effect 6]]="Dr.",-Table1[[#This Row],[Amount 6]],Table1[[#This Row],[Amount 6]]))</f>
        <v/>
      </c>
      <c r="CZ954" t="str">
        <f>IF(Table1[[#This Row],[Ledger 7]]="","","No")</f>
        <v/>
      </c>
      <c r="DA954" t="str">
        <f>IF(Table1[[#This Row],[Ledger 7]]="","",IF(Table1[[#This Row],[Effect 7]]="Dr.","Yes","No"))</f>
        <v/>
      </c>
      <c r="DB954" t="str">
        <f>IF(Table1[[#This Row],[Ledger 7]]="","",Table1[[#This Row],[Ledger 7]])</f>
        <v/>
      </c>
      <c r="DC954" t="str">
        <f>IF(Table1[[#This Row],[Ledger 7]]="","",IF(Table1[[#This Row],[Effect 7]]="Dr.",-Table1[[#This Row],[Amount 7]],Table1[[#This Row],[Amount 7]]))</f>
        <v/>
      </c>
      <c r="DF954" t="str">
        <f>IF(Table1[[#This Row],[Ledger 8]]="","","No")</f>
        <v/>
      </c>
      <c r="DG954" t="str">
        <f>IF(Table1[[#This Row],[Ledger 8]]="","",IF(Table1[[#This Row],[Effect 8]]="Dr.","Yes","No"))</f>
        <v/>
      </c>
      <c r="DH954" t="str">
        <f>IF(Table1[[#This Row],[Ledger 8]]="","",Table1[[#This Row],[Ledger 8]])</f>
        <v/>
      </c>
      <c r="DI954" t="str">
        <f>IF(Table1[[#This Row],[Ledger 8]]="","",IF(Table1[[#This Row],[Effect 8]]="Dr.",-Table1[[#This Row],[Amount 8]],Table1[[#This Row],[Amount 8]]))</f>
        <v/>
      </c>
      <c r="DL954" t="str">
        <f>IF(Table1[[#This Row],[Ledger 9]]="","","No")</f>
        <v/>
      </c>
      <c r="DM954" t="str">
        <f>IF(Table1[[#This Row],[Ledger 9]]="","",IF(Table1[[#This Row],[Effect 9]]="Dr.","Yes","No"))</f>
        <v/>
      </c>
      <c r="DN954" t="str">
        <f>IF(Table1[[#This Row],[Ledger 9]]="","",Table1[[#This Row],[Ledger 9]])</f>
        <v/>
      </c>
      <c r="DO954" t="str">
        <f>IF(Table1[[#This Row],[Ledger 9]]="","",IF(Table1[[#This Row],[Effect 9]]="Dr.",-Table1[[#This Row],[Amount 9]],Table1[[#This Row],[Amount 9]]))</f>
        <v/>
      </c>
      <c r="DR954" t="str">
        <f>IF(Table1[[#This Row],[Ledger 10]]="","","No")</f>
        <v/>
      </c>
      <c r="DS954" t="str">
        <f>IF(Table1[[#This Row],[Ledger 10]]="","",IF(Table1[[#This Row],[Effect 10]]="Dr.","Yes","No"))</f>
        <v/>
      </c>
      <c r="DT954" t="str">
        <f>IF(Table1[[#This Row],[Ledger 10]]="","",Table1[[#This Row],[Ledger 10]])</f>
        <v/>
      </c>
      <c r="DU954" t="str">
        <f>IF(Table1[[#This Row],[Ledger 10]]="","",IF(Table1[[#This Row],[Effect 10]]="Dr.",-Table1[[#This Row],[Amount 10]],Table1[[#This Row],[Amount 10]]))</f>
        <v/>
      </c>
      <c r="DX954" t="str">
        <f>IF(Table1[[#This Row],[Ledger 11]]="","","No")</f>
        <v/>
      </c>
      <c r="DY954" t="str">
        <f>IF(Table1[[#This Row],[Ledger 11]]="","",IF(Table1[[#This Row],[Effect 11]]="Dr.","Yes","No"))</f>
        <v/>
      </c>
      <c r="DZ954" t="str">
        <f>IF(Table1[[#This Row],[Ledger 11]]="","",Table1[[#This Row],[Ledger 11]])</f>
        <v/>
      </c>
      <c r="EA954" t="str">
        <f>IF(Table1[[#This Row],[Ledger 11]]="","",IF(Table1[[#This Row],[Effect 11]]="Dr.",-Table1[[#This Row],[Amount 11]],Table1[[#This Row],[Amount 11]]))</f>
        <v/>
      </c>
      <c r="ED954" t="str">
        <f>IF(Table1[[#This Row],[Ledger 12]]="","","No")</f>
        <v/>
      </c>
      <c r="EE954" t="str">
        <f>IF(Table1[[#This Row],[Ledger 12]]="","",IF(Table1[[#This Row],[Effect 12]]="Dr.","Yes","No"))</f>
        <v/>
      </c>
      <c r="EF954" t="str">
        <f>IF(Table1[[#This Row],[Ledger 12]]="","",Table1[[#This Row],[Ledger 12]])</f>
        <v/>
      </c>
      <c r="EG954" t="str">
        <f>IF(Table1[[#This Row],[Ledger 12]]="","",IF(Table1[[#This Row],[Effect 12]]="Dr.",-Table1[[#This Row],[Amount 12]],Table1[[#This Row],[Amount 12]]))</f>
        <v/>
      </c>
      <c r="EJ954" t="str">
        <f>IF(Table1[[#This Row],[Ledger 13]]="","","No")</f>
        <v/>
      </c>
      <c r="EK954" t="str">
        <f>IF(Table1[[#This Row],[Ledger 13]]="","",IF(Table1[[#This Row],[Effect 13]]="Dr.","Yes","No"))</f>
        <v/>
      </c>
      <c r="EL954" t="str">
        <f>IF(Table1[[#This Row],[Ledger 13]]="","",Table1[[#This Row],[Ledger 13]])</f>
        <v/>
      </c>
      <c r="EM954" t="str">
        <f>IF(Table1[[#This Row],[Ledger 13]]="","",IF(Table1[[#This Row],[Effect 13]]="Dr.",-Table1[[#This Row],[Amount 13]],Table1[[#This Row],[Amount 13]]))</f>
        <v/>
      </c>
      <c r="EP954" t="str">
        <f>IF(Table1[[#This Row],[Ledger 14]]="","","No")</f>
        <v/>
      </c>
      <c r="EQ954" t="str">
        <f>IF(Table1[[#This Row],[Ledger 14]]="","",IF(Table1[[#This Row],[Effect 14]]="Dr.","Yes","No"))</f>
        <v/>
      </c>
      <c r="ER954" t="str">
        <f>IF(Table1[[#This Row],[Ledger 14]]="","",Table1[[#This Row],[Ledger 14]])</f>
        <v/>
      </c>
      <c r="ES954" t="str">
        <f>IF(Table1[[#This Row],[Ledger 14]]="","",IF(Table1[[#This Row],[Effect 14]]="Dr.",-Table1[[#This Row],[Amount 14]],Table1[[#This Row],[Amount 14]]))</f>
        <v/>
      </c>
      <c r="EV954" t="str">
        <f>IF(Table1[[#This Row],[Ledger 15]]="","","No")</f>
        <v/>
      </c>
      <c r="EW954" t="str">
        <f>IF(Table1[[#This Row],[Ledger 15]]="","",IF(Table1[[#This Row],[Effect 15]]="Dr.","Yes","No"))</f>
        <v/>
      </c>
      <c r="EX954" t="str">
        <f>IF(Table1[[#This Row],[Ledger 15]]="","",Table1[[#This Row],[Ledger 15]])</f>
        <v/>
      </c>
      <c r="EY954" t="str">
        <f>IF(Table1[[#This Row],[Ledger 15]]="","",IF(Table1[[#This Row],[Effect 15]]="Dr.",-Table1[[#This Row],[Amount 15]],Table1[[#This Row],[Amount 15]]))</f>
        <v/>
      </c>
      <c r="FD95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4">
        <f>IF(Table1[[#This Row],[Date]]="",0,IF(AND(Table1[[#This Row],[Date]]&gt;=$FE$2,Table1[[#This Row],[Date]]&lt;=$FE$3),0,1))</f>
        <v>0</v>
      </c>
      <c r="FF954">
        <f>IF(Table1[[#This Row],[Date]]="",0,IF(TYPE(VLOOKUP(Table1[[#This Row],[Voucher Type]],Table1[[#All],[Voucher Type Master]],1,FALSE))=16,1,0))</f>
        <v>0</v>
      </c>
      <c r="FG954">
        <f>IF(TYPE(IF(Table1[[#This Row],[Date]]="",0,IF(VLOOKUP(Table1[[#This Row],[Voucher Type]],$FY$5:$FZ$13,2,0)=Table1[[#This Row],[Effect 1]],0,1)))=16,1,0)</f>
        <v>0</v>
      </c>
      <c r="FH95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4">
        <f>IF(LEN(Table1[[#This Row],[Ledger 1]])&gt;0,IF(TYPE(VLOOKUP(Table1[[#This Row],[Ledger 1]],GZ:GZ,1,0))=16,1,0),0)</f>
        <v>0</v>
      </c>
      <c r="FJ954">
        <f>IF(LEN(Table1[[#This Row],[Ledger 2]])&gt;0,IF(TYPE(VLOOKUP(Table1[[#This Row],[Ledger 2]],GZ:GZ,1,0))=16,1,0),0)</f>
        <v>0</v>
      </c>
      <c r="FK954">
        <f>IF(LEN(Table1[[#This Row],[Ledger 3]])&gt;0,IF(TYPE(VLOOKUP(Table1[[#This Row],[Ledger 3]],GZ:GZ,1,0))=16,1,0),0)</f>
        <v>0</v>
      </c>
      <c r="FL954">
        <f>IF(LEN(Table1[[#This Row],[Ledger 4]])&gt;0,IF(TYPE(VLOOKUP(Table1[[#This Row],[Ledger 4]],GZ:GZ,1,0))=16,1,0),0)</f>
        <v>0</v>
      </c>
      <c r="FM954">
        <f>IF(LEN(Table1[[#This Row],[Ledger 5]])&gt;0,IF(TYPE(VLOOKUP(Table1[[#This Row],[Ledger 5]],GZ:GZ,1,0))=16,1,0),0)</f>
        <v>0</v>
      </c>
      <c r="FN954">
        <f>IF(LEN(Table1[[#This Row],[Ledger 6]])&gt;0,IF(TYPE(VLOOKUP(Table1[[#This Row],[Ledger 6]],$GZ:$GZ,1,0))=16,1,0),0)</f>
        <v>0</v>
      </c>
      <c r="FO954">
        <f>IF(LEN(Table1[[#This Row],[Ledger 7]])&gt;0,IF(TYPE(VLOOKUP(Table1[[#This Row],[Ledger 7]],$GZ:$GZ,1,0))=16,1,0),0)</f>
        <v>0</v>
      </c>
      <c r="FP954">
        <f>IF(LEN(Table1[[#This Row],[Ledger 8]])&gt;0,IF(TYPE(VLOOKUP(Table1[[#This Row],[Ledger 8]],$GZ:$GZ,1,0))=16,1,0),0)</f>
        <v>0</v>
      </c>
      <c r="FQ954">
        <f>IF(LEN(Table1[[#This Row],[Ledger 9]])&gt;0,IF(TYPE(VLOOKUP(Table1[[#This Row],[Ledger 9]],$GZ:$GZ,1,0))=16,1,0),0)</f>
        <v>0</v>
      </c>
      <c r="FR954">
        <f>IF(LEN(Table1[[#This Row],[Ledger 10]])&gt;0,IF(TYPE(VLOOKUP(Table1[[#This Row],[Ledger 10]],$GZ:$GZ,1,0))=16,1,0),0)</f>
        <v>0</v>
      </c>
      <c r="FS954">
        <f>IF(LEN(Table1[[#This Row],[Ledger 11]])&gt;0,IF(TYPE(VLOOKUP(Table1[[#This Row],[Ledger 11]],$GZ:$GZ,1,0))=16,1,0),0)</f>
        <v>0</v>
      </c>
      <c r="FT954">
        <f>IF(LEN(Table1[[#This Row],[Ledger 12]])&gt;0,IF(TYPE(VLOOKUP(Table1[[#This Row],[Ledger 12]],$GZ:$GZ,1,0))=16,1,0),0)</f>
        <v>0</v>
      </c>
      <c r="FU954">
        <f>IF(LEN(Table1[[#This Row],[Ledger 13]])&gt;0,IF(TYPE(VLOOKUP(Table1[[#This Row],[Ledger 13]],$GZ:$GZ,1,0))=16,1,0),0)</f>
        <v>0</v>
      </c>
      <c r="FV954">
        <f>IF(LEN(Table1[[#This Row],[Ledger 14]])&gt;0,IF(TYPE(VLOOKUP(Table1[[#This Row],[Ledger 14]],$GZ:$GZ,1,0))=16,1,0),0)</f>
        <v>0</v>
      </c>
      <c r="FW954">
        <f>IF(LEN(Table1[[#This Row],[Ledger 15]])&gt;0,IF(TYPE(VLOOKUP(Table1[[#This Row],[Ledger 15]],$GZ:$GZ,1,0))=16,1,0),0)</f>
        <v>0</v>
      </c>
    </row>
    <row r="955" spans="4:179" ht="33" customHeight="1" x14ac:dyDescent="0.45">
      <c r="D955" s="8">
        <f t="shared" si="23"/>
        <v>950</v>
      </c>
      <c r="E955" s="32"/>
      <c r="F955" s="34"/>
      <c r="G955" s="34"/>
      <c r="H955" s="34"/>
      <c r="I955" s="34"/>
      <c r="J955" s="38"/>
      <c r="K955" s="33"/>
      <c r="L955" s="36"/>
      <c r="M955" s="35"/>
      <c r="N955" s="34"/>
      <c r="O955" s="41"/>
      <c r="P955" s="35"/>
      <c r="Q955" s="34"/>
      <c r="R955" s="37"/>
      <c r="S955" s="35"/>
      <c r="T955" s="34"/>
      <c r="U955" s="37"/>
      <c r="V955" s="35"/>
      <c r="W955" s="34"/>
      <c r="X955" s="37"/>
      <c r="Y955" s="35"/>
      <c r="Z955" s="34"/>
      <c r="AA955" s="37"/>
      <c r="AB955" s="35"/>
      <c r="AC955" s="34"/>
      <c r="AD955" s="37"/>
      <c r="AE955" s="35"/>
      <c r="AF955" s="34"/>
      <c r="AG955" s="37"/>
      <c r="AH955" s="35"/>
      <c r="AI955" s="34"/>
      <c r="AJ955" s="37"/>
      <c r="AK955" s="35"/>
      <c r="AL955" s="34"/>
      <c r="AM955" s="37"/>
      <c r="AN955" s="35"/>
      <c r="AO955" s="34"/>
      <c r="AP955" s="37"/>
      <c r="AQ955" s="35"/>
      <c r="AR955" s="34"/>
      <c r="AS955" s="37"/>
      <c r="AT955" s="35"/>
      <c r="AU955" s="34"/>
      <c r="AV955" s="37"/>
      <c r="AW955" s="35"/>
      <c r="AX955" s="34"/>
      <c r="AY955" s="37"/>
      <c r="AZ955" s="35"/>
      <c r="BA955" s="34"/>
      <c r="BB955" s="37"/>
      <c r="BC95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5" s="7"/>
      <c r="BF955" t="str">
        <f>IF(Table1[[#This Row],[Date]]="","","&amp;lt;VOUCHER REMOTEID="&amp;""""&amp;$A$11&amp;$A$13&amp;ROW()&amp;""""&amp;" VCHTYPE="""&amp;F955&amp;""" ACTION="""&amp;"Create"&amp;"""&amp;gt;")</f>
        <v/>
      </c>
      <c r="BG955" t="str">
        <f>IF(Table1[[#This Row],[Date]]="","",TEXT(Table1[[#This Row],[Date]],"yyyymmdd"))</f>
        <v/>
      </c>
      <c r="BH955" t="str">
        <f>Table1[[#This Row],[Date2]]</f>
        <v/>
      </c>
      <c r="BI955" t="str">
        <f>IF(Table1[[#This Row],[Date]]="","",Table1[[#This Row],[Voucher Type]])</f>
        <v/>
      </c>
      <c r="BJ955" t="str">
        <f>IF(Table1[[#This Row],[Ref No / Invoice No]]="","",Table1[[#This Row],[Ref No / Invoice No]])</f>
        <v/>
      </c>
      <c r="BK955" t="str">
        <f>IF(Table1[[#This Row],[Voucher No]]="","",Table1[[#This Row],[Voucher No]])</f>
        <v/>
      </c>
      <c r="BL955" t="str">
        <f>IF(Table1[[#This Row],[Date]]="","",Table1[[#This Row],[Narration]])</f>
        <v/>
      </c>
      <c r="BM955" t="str">
        <f>IF(Table1[[#This Row],[Date]]="","",$A$11&amp;$A$13&amp;ROW())</f>
        <v/>
      </c>
      <c r="BN955" t="str">
        <f>IF(Table1[[#This Row],[Date]]="","",$A$13)</f>
        <v/>
      </c>
      <c r="BP955" t="str">
        <f>IF(Table1[[#This Row],[Ledger 1]]="","","No")</f>
        <v/>
      </c>
      <c r="BQ955" t="str">
        <f>IF(Table1[[#This Row],[Date]]="","",IF(Table1[[#This Row],[Effect 1]]="Dr.","Yes","No"))</f>
        <v/>
      </c>
      <c r="BR955" t="str">
        <f>IF(Table1[[#This Row],[Date]]="","",Table1[[#This Row],[Ledger 1]])</f>
        <v/>
      </c>
      <c r="BS955" t="str">
        <f>IF(Table1[[#This Row],[Date]]="","",IF(Table1[[#This Row],[Effect 1]]="Dr.",-Table1[[#This Row],[Amount 1]],Table1[[#This Row],[Amount 1]]))</f>
        <v/>
      </c>
      <c r="BV955" t="str">
        <f>IF(Table1[[#This Row],[Ledger 2]]="","","No")</f>
        <v/>
      </c>
      <c r="BW955" t="str">
        <f>IF(Table1[[#This Row],[Date]]="","",IF(Table1[[#This Row],[Effect 2]]="Dr.","Yes","No"))</f>
        <v/>
      </c>
      <c r="BX955" t="str">
        <f>IF(Table1[[#This Row],[Date]]="","",Table1[[#This Row],[Ledger 2]])</f>
        <v/>
      </c>
      <c r="BY955" t="str">
        <f>IF(Table1[[#This Row],[Date]]="","",IF(Table1[[#This Row],[Effect 2]]="Dr.",-Table1[[#This Row],[Amount 2]],Table1[[#This Row],[Amount 2]]))</f>
        <v/>
      </c>
      <c r="CB955" t="str">
        <f>IF(Table1[[#This Row],[Ledger 3]]="","","No")</f>
        <v/>
      </c>
      <c r="CC955" t="str">
        <f>IF(Table1[[#This Row],[Ledger 3]]="","",IF(Table1[[#This Row],[Effect 3]]="Dr.","Yes","No"))</f>
        <v/>
      </c>
      <c r="CD955" t="str">
        <f>IF(Table1[[#This Row],[Ledger 3]]="","",Table1[[#This Row],[Ledger 3]])</f>
        <v/>
      </c>
      <c r="CE955" t="str">
        <f>IF(Table1[[#This Row],[Ledger 3]]="","",IF(Table1[[#This Row],[Effect 3]]="Dr.",-Table1[[#This Row],[Amount 3]],Table1[[#This Row],[Amount 3]]))</f>
        <v/>
      </c>
      <c r="CH955" t="str">
        <f>IF(Table1[[#This Row],[Ledger 4]]="","","No")</f>
        <v/>
      </c>
      <c r="CI955" t="str">
        <f>IF(Table1[[#This Row],[Ledger 4]]="","",IF(Table1[[#This Row],[Effect 4]]="Dr.","Yes","No"))</f>
        <v/>
      </c>
      <c r="CJ955" t="str">
        <f>IF(Table1[[#This Row],[Ledger 4]]="","",Table1[[#This Row],[Ledger 4]])</f>
        <v/>
      </c>
      <c r="CK955" t="str">
        <f>IF(Table1[[#This Row],[Ledger 4]]="","",IF(Table1[[#This Row],[Effect 4]]="Dr.",-Table1[[#This Row],[Amount 4]],Table1[[#This Row],[Amount 4]]))</f>
        <v/>
      </c>
      <c r="CN955" t="str">
        <f>IF(Table1[[#This Row],[Ledger 5]]="","","No")</f>
        <v/>
      </c>
      <c r="CO955" t="str">
        <f>IF(Table1[[#This Row],[Ledger 5]]="","",IF(Table1[[#This Row],[Effect 5]]="Dr.","Yes","No"))</f>
        <v/>
      </c>
      <c r="CP955" t="str">
        <f>IF(Table1[[#This Row],[Ledger 5]]="","",Table1[[#This Row],[Ledger 5]])</f>
        <v/>
      </c>
      <c r="CQ955" t="str">
        <f>IF(Table1[[#This Row],[Ledger 5]]="","",IF(Table1[[#This Row],[Effect 5]]="Dr.",-Table1[[#This Row],[Amount 5]],Table1[[#This Row],[Amount 5]]))</f>
        <v/>
      </c>
      <c r="CT955" t="str">
        <f>IF(Table1[[#This Row],[Ledger 6]]="","","No")</f>
        <v/>
      </c>
      <c r="CU955" t="str">
        <f>IF(Table1[[#This Row],[Ledger 6]]="","",IF(Table1[[#This Row],[Effect 6]]="Dr.","Yes","No"))</f>
        <v/>
      </c>
      <c r="CV955" t="str">
        <f>IF(Table1[[#This Row],[Ledger 6]]="","",Table1[[#This Row],[Ledger 6]])</f>
        <v/>
      </c>
      <c r="CW955" t="str">
        <f>IF(Table1[[#This Row],[Ledger 6]]="","",IF(Table1[[#This Row],[Effect 6]]="Dr.",-Table1[[#This Row],[Amount 6]],Table1[[#This Row],[Amount 6]]))</f>
        <v/>
      </c>
      <c r="CZ955" t="str">
        <f>IF(Table1[[#This Row],[Ledger 7]]="","","No")</f>
        <v/>
      </c>
      <c r="DA955" t="str">
        <f>IF(Table1[[#This Row],[Ledger 7]]="","",IF(Table1[[#This Row],[Effect 7]]="Dr.","Yes","No"))</f>
        <v/>
      </c>
      <c r="DB955" t="str">
        <f>IF(Table1[[#This Row],[Ledger 7]]="","",Table1[[#This Row],[Ledger 7]])</f>
        <v/>
      </c>
      <c r="DC955" t="str">
        <f>IF(Table1[[#This Row],[Ledger 7]]="","",IF(Table1[[#This Row],[Effect 7]]="Dr.",-Table1[[#This Row],[Amount 7]],Table1[[#This Row],[Amount 7]]))</f>
        <v/>
      </c>
      <c r="DF955" t="str">
        <f>IF(Table1[[#This Row],[Ledger 8]]="","","No")</f>
        <v/>
      </c>
      <c r="DG955" t="str">
        <f>IF(Table1[[#This Row],[Ledger 8]]="","",IF(Table1[[#This Row],[Effect 8]]="Dr.","Yes","No"))</f>
        <v/>
      </c>
      <c r="DH955" t="str">
        <f>IF(Table1[[#This Row],[Ledger 8]]="","",Table1[[#This Row],[Ledger 8]])</f>
        <v/>
      </c>
      <c r="DI955" t="str">
        <f>IF(Table1[[#This Row],[Ledger 8]]="","",IF(Table1[[#This Row],[Effect 8]]="Dr.",-Table1[[#This Row],[Amount 8]],Table1[[#This Row],[Amount 8]]))</f>
        <v/>
      </c>
      <c r="DL955" t="str">
        <f>IF(Table1[[#This Row],[Ledger 9]]="","","No")</f>
        <v/>
      </c>
      <c r="DM955" t="str">
        <f>IF(Table1[[#This Row],[Ledger 9]]="","",IF(Table1[[#This Row],[Effect 9]]="Dr.","Yes","No"))</f>
        <v/>
      </c>
      <c r="DN955" t="str">
        <f>IF(Table1[[#This Row],[Ledger 9]]="","",Table1[[#This Row],[Ledger 9]])</f>
        <v/>
      </c>
      <c r="DO955" t="str">
        <f>IF(Table1[[#This Row],[Ledger 9]]="","",IF(Table1[[#This Row],[Effect 9]]="Dr.",-Table1[[#This Row],[Amount 9]],Table1[[#This Row],[Amount 9]]))</f>
        <v/>
      </c>
      <c r="DR955" t="str">
        <f>IF(Table1[[#This Row],[Ledger 10]]="","","No")</f>
        <v/>
      </c>
      <c r="DS955" t="str">
        <f>IF(Table1[[#This Row],[Ledger 10]]="","",IF(Table1[[#This Row],[Effect 10]]="Dr.","Yes","No"))</f>
        <v/>
      </c>
      <c r="DT955" t="str">
        <f>IF(Table1[[#This Row],[Ledger 10]]="","",Table1[[#This Row],[Ledger 10]])</f>
        <v/>
      </c>
      <c r="DU955" t="str">
        <f>IF(Table1[[#This Row],[Ledger 10]]="","",IF(Table1[[#This Row],[Effect 10]]="Dr.",-Table1[[#This Row],[Amount 10]],Table1[[#This Row],[Amount 10]]))</f>
        <v/>
      </c>
      <c r="DX955" t="str">
        <f>IF(Table1[[#This Row],[Ledger 11]]="","","No")</f>
        <v/>
      </c>
      <c r="DY955" t="str">
        <f>IF(Table1[[#This Row],[Ledger 11]]="","",IF(Table1[[#This Row],[Effect 11]]="Dr.","Yes","No"))</f>
        <v/>
      </c>
      <c r="DZ955" t="str">
        <f>IF(Table1[[#This Row],[Ledger 11]]="","",Table1[[#This Row],[Ledger 11]])</f>
        <v/>
      </c>
      <c r="EA955" t="str">
        <f>IF(Table1[[#This Row],[Ledger 11]]="","",IF(Table1[[#This Row],[Effect 11]]="Dr.",-Table1[[#This Row],[Amount 11]],Table1[[#This Row],[Amount 11]]))</f>
        <v/>
      </c>
      <c r="ED955" t="str">
        <f>IF(Table1[[#This Row],[Ledger 12]]="","","No")</f>
        <v/>
      </c>
      <c r="EE955" t="str">
        <f>IF(Table1[[#This Row],[Ledger 12]]="","",IF(Table1[[#This Row],[Effect 12]]="Dr.","Yes","No"))</f>
        <v/>
      </c>
      <c r="EF955" t="str">
        <f>IF(Table1[[#This Row],[Ledger 12]]="","",Table1[[#This Row],[Ledger 12]])</f>
        <v/>
      </c>
      <c r="EG955" t="str">
        <f>IF(Table1[[#This Row],[Ledger 12]]="","",IF(Table1[[#This Row],[Effect 12]]="Dr.",-Table1[[#This Row],[Amount 12]],Table1[[#This Row],[Amount 12]]))</f>
        <v/>
      </c>
      <c r="EJ955" t="str">
        <f>IF(Table1[[#This Row],[Ledger 13]]="","","No")</f>
        <v/>
      </c>
      <c r="EK955" t="str">
        <f>IF(Table1[[#This Row],[Ledger 13]]="","",IF(Table1[[#This Row],[Effect 13]]="Dr.","Yes","No"))</f>
        <v/>
      </c>
      <c r="EL955" t="str">
        <f>IF(Table1[[#This Row],[Ledger 13]]="","",Table1[[#This Row],[Ledger 13]])</f>
        <v/>
      </c>
      <c r="EM955" t="str">
        <f>IF(Table1[[#This Row],[Ledger 13]]="","",IF(Table1[[#This Row],[Effect 13]]="Dr.",-Table1[[#This Row],[Amount 13]],Table1[[#This Row],[Amount 13]]))</f>
        <v/>
      </c>
      <c r="EP955" t="str">
        <f>IF(Table1[[#This Row],[Ledger 14]]="","","No")</f>
        <v/>
      </c>
      <c r="EQ955" t="str">
        <f>IF(Table1[[#This Row],[Ledger 14]]="","",IF(Table1[[#This Row],[Effect 14]]="Dr.","Yes","No"))</f>
        <v/>
      </c>
      <c r="ER955" t="str">
        <f>IF(Table1[[#This Row],[Ledger 14]]="","",Table1[[#This Row],[Ledger 14]])</f>
        <v/>
      </c>
      <c r="ES955" t="str">
        <f>IF(Table1[[#This Row],[Ledger 14]]="","",IF(Table1[[#This Row],[Effect 14]]="Dr.",-Table1[[#This Row],[Amount 14]],Table1[[#This Row],[Amount 14]]))</f>
        <v/>
      </c>
      <c r="EV955" t="str">
        <f>IF(Table1[[#This Row],[Ledger 15]]="","","No")</f>
        <v/>
      </c>
      <c r="EW955" t="str">
        <f>IF(Table1[[#This Row],[Ledger 15]]="","",IF(Table1[[#This Row],[Effect 15]]="Dr.","Yes","No"))</f>
        <v/>
      </c>
      <c r="EX955" t="str">
        <f>IF(Table1[[#This Row],[Ledger 15]]="","",Table1[[#This Row],[Ledger 15]])</f>
        <v/>
      </c>
      <c r="EY955" t="str">
        <f>IF(Table1[[#This Row],[Ledger 15]]="","",IF(Table1[[#This Row],[Effect 15]]="Dr.",-Table1[[#This Row],[Amount 15]],Table1[[#This Row],[Amount 15]]))</f>
        <v/>
      </c>
      <c r="FD95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5">
        <f>IF(Table1[[#This Row],[Date]]="",0,IF(AND(Table1[[#This Row],[Date]]&gt;=$FE$2,Table1[[#This Row],[Date]]&lt;=$FE$3),0,1))</f>
        <v>0</v>
      </c>
      <c r="FF955">
        <f>IF(Table1[[#This Row],[Date]]="",0,IF(TYPE(VLOOKUP(Table1[[#This Row],[Voucher Type]],Table1[[#All],[Voucher Type Master]],1,FALSE))=16,1,0))</f>
        <v>0</v>
      </c>
      <c r="FG955">
        <f>IF(TYPE(IF(Table1[[#This Row],[Date]]="",0,IF(VLOOKUP(Table1[[#This Row],[Voucher Type]],$FY$5:$FZ$13,2,0)=Table1[[#This Row],[Effect 1]],0,1)))=16,1,0)</f>
        <v>0</v>
      </c>
      <c r="FH95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5">
        <f>IF(LEN(Table1[[#This Row],[Ledger 1]])&gt;0,IF(TYPE(VLOOKUP(Table1[[#This Row],[Ledger 1]],GZ:GZ,1,0))=16,1,0),0)</f>
        <v>0</v>
      </c>
      <c r="FJ955">
        <f>IF(LEN(Table1[[#This Row],[Ledger 2]])&gt;0,IF(TYPE(VLOOKUP(Table1[[#This Row],[Ledger 2]],GZ:GZ,1,0))=16,1,0),0)</f>
        <v>0</v>
      </c>
      <c r="FK955">
        <f>IF(LEN(Table1[[#This Row],[Ledger 3]])&gt;0,IF(TYPE(VLOOKUP(Table1[[#This Row],[Ledger 3]],GZ:GZ,1,0))=16,1,0),0)</f>
        <v>0</v>
      </c>
      <c r="FL955">
        <f>IF(LEN(Table1[[#This Row],[Ledger 4]])&gt;0,IF(TYPE(VLOOKUP(Table1[[#This Row],[Ledger 4]],GZ:GZ,1,0))=16,1,0),0)</f>
        <v>0</v>
      </c>
      <c r="FM955">
        <f>IF(LEN(Table1[[#This Row],[Ledger 5]])&gt;0,IF(TYPE(VLOOKUP(Table1[[#This Row],[Ledger 5]],GZ:GZ,1,0))=16,1,0),0)</f>
        <v>0</v>
      </c>
      <c r="FN955">
        <f>IF(LEN(Table1[[#This Row],[Ledger 6]])&gt;0,IF(TYPE(VLOOKUP(Table1[[#This Row],[Ledger 6]],$GZ:$GZ,1,0))=16,1,0),0)</f>
        <v>0</v>
      </c>
      <c r="FO955">
        <f>IF(LEN(Table1[[#This Row],[Ledger 7]])&gt;0,IF(TYPE(VLOOKUP(Table1[[#This Row],[Ledger 7]],$GZ:$GZ,1,0))=16,1,0),0)</f>
        <v>0</v>
      </c>
      <c r="FP955">
        <f>IF(LEN(Table1[[#This Row],[Ledger 8]])&gt;0,IF(TYPE(VLOOKUP(Table1[[#This Row],[Ledger 8]],$GZ:$GZ,1,0))=16,1,0),0)</f>
        <v>0</v>
      </c>
      <c r="FQ955">
        <f>IF(LEN(Table1[[#This Row],[Ledger 9]])&gt;0,IF(TYPE(VLOOKUP(Table1[[#This Row],[Ledger 9]],$GZ:$GZ,1,0))=16,1,0),0)</f>
        <v>0</v>
      </c>
      <c r="FR955">
        <f>IF(LEN(Table1[[#This Row],[Ledger 10]])&gt;0,IF(TYPE(VLOOKUP(Table1[[#This Row],[Ledger 10]],$GZ:$GZ,1,0))=16,1,0),0)</f>
        <v>0</v>
      </c>
      <c r="FS955">
        <f>IF(LEN(Table1[[#This Row],[Ledger 11]])&gt;0,IF(TYPE(VLOOKUP(Table1[[#This Row],[Ledger 11]],$GZ:$GZ,1,0))=16,1,0),0)</f>
        <v>0</v>
      </c>
      <c r="FT955">
        <f>IF(LEN(Table1[[#This Row],[Ledger 12]])&gt;0,IF(TYPE(VLOOKUP(Table1[[#This Row],[Ledger 12]],$GZ:$GZ,1,0))=16,1,0),0)</f>
        <v>0</v>
      </c>
      <c r="FU955">
        <f>IF(LEN(Table1[[#This Row],[Ledger 13]])&gt;0,IF(TYPE(VLOOKUP(Table1[[#This Row],[Ledger 13]],$GZ:$GZ,1,0))=16,1,0),0)</f>
        <v>0</v>
      </c>
      <c r="FV955">
        <f>IF(LEN(Table1[[#This Row],[Ledger 14]])&gt;0,IF(TYPE(VLOOKUP(Table1[[#This Row],[Ledger 14]],$GZ:$GZ,1,0))=16,1,0),0)</f>
        <v>0</v>
      </c>
      <c r="FW955">
        <f>IF(LEN(Table1[[#This Row],[Ledger 15]])&gt;0,IF(TYPE(VLOOKUP(Table1[[#This Row],[Ledger 15]],$GZ:$GZ,1,0))=16,1,0),0)</f>
        <v>0</v>
      </c>
    </row>
    <row r="956" spans="4:179" ht="33" customHeight="1" x14ac:dyDescent="0.45">
      <c r="D956" s="8">
        <f t="shared" si="23"/>
        <v>951</v>
      </c>
      <c r="E956" s="32"/>
      <c r="F956" s="34"/>
      <c r="G956" s="34"/>
      <c r="H956" s="34"/>
      <c r="I956" s="34"/>
      <c r="J956" s="38"/>
      <c r="K956" s="33"/>
      <c r="L956" s="36"/>
      <c r="M956" s="35"/>
      <c r="N956" s="34"/>
      <c r="O956" s="41"/>
      <c r="P956" s="35"/>
      <c r="Q956" s="34"/>
      <c r="R956" s="37"/>
      <c r="S956" s="35"/>
      <c r="T956" s="34"/>
      <c r="U956" s="37"/>
      <c r="V956" s="35"/>
      <c r="W956" s="34"/>
      <c r="X956" s="37"/>
      <c r="Y956" s="35"/>
      <c r="Z956" s="34"/>
      <c r="AA956" s="37"/>
      <c r="AB956" s="35"/>
      <c r="AC956" s="34"/>
      <c r="AD956" s="37"/>
      <c r="AE956" s="35"/>
      <c r="AF956" s="34"/>
      <c r="AG956" s="37"/>
      <c r="AH956" s="35"/>
      <c r="AI956" s="34"/>
      <c r="AJ956" s="37"/>
      <c r="AK956" s="35"/>
      <c r="AL956" s="34"/>
      <c r="AM956" s="37"/>
      <c r="AN956" s="35"/>
      <c r="AO956" s="34"/>
      <c r="AP956" s="37"/>
      <c r="AQ956" s="35"/>
      <c r="AR956" s="34"/>
      <c r="AS956" s="37"/>
      <c r="AT956" s="35"/>
      <c r="AU956" s="34"/>
      <c r="AV956" s="37"/>
      <c r="AW956" s="35"/>
      <c r="AX956" s="34"/>
      <c r="AY956" s="37"/>
      <c r="AZ956" s="35"/>
      <c r="BA956" s="34"/>
      <c r="BB956" s="37"/>
      <c r="BC95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6" s="7"/>
      <c r="BF956" t="str">
        <f>IF(Table1[[#This Row],[Date]]="","","&amp;lt;VOUCHER REMOTEID="&amp;""""&amp;$A$11&amp;$A$13&amp;ROW()&amp;""""&amp;" VCHTYPE="""&amp;F956&amp;""" ACTION="""&amp;"Create"&amp;"""&amp;gt;")</f>
        <v/>
      </c>
      <c r="BG956" t="str">
        <f>IF(Table1[[#This Row],[Date]]="","",TEXT(Table1[[#This Row],[Date]],"yyyymmdd"))</f>
        <v/>
      </c>
      <c r="BH956" t="str">
        <f>Table1[[#This Row],[Date2]]</f>
        <v/>
      </c>
      <c r="BI956" t="str">
        <f>IF(Table1[[#This Row],[Date]]="","",Table1[[#This Row],[Voucher Type]])</f>
        <v/>
      </c>
      <c r="BJ956" t="str">
        <f>IF(Table1[[#This Row],[Ref No / Invoice No]]="","",Table1[[#This Row],[Ref No / Invoice No]])</f>
        <v/>
      </c>
      <c r="BK956" t="str">
        <f>IF(Table1[[#This Row],[Voucher No]]="","",Table1[[#This Row],[Voucher No]])</f>
        <v/>
      </c>
      <c r="BL956" t="str">
        <f>IF(Table1[[#This Row],[Date]]="","",Table1[[#This Row],[Narration]])</f>
        <v/>
      </c>
      <c r="BM956" t="str">
        <f>IF(Table1[[#This Row],[Date]]="","",$A$11&amp;$A$13&amp;ROW())</f>
        <v/>
      </c>
      <c r="BN956" t="str">
        <f>IF(Table1[[#This Row],[Date]]="","",$A$13)</f>
        <v/>
      </c>
      <c r="BP956" t="str">
        <f>IF(Table1[[#This Row],[Ledger 1]]="","","No")</f>
        <v/>
      </c>
      <c r="BQ956" t="str">
        <f>IF(Table1[[#This Row],[Date]]="","",IF(Table1[[#This Row],[Effect 1]]="Dr.","Yes","No"))</f>
        <v/>
      </c>
      <c r="BR956" t="str">
        <f>IF(Table1[[#This Row],[Date]]="","",Table1[[#This Row],[Ledger 1]])</f>
        <v/>
      </c>
      <c r="BS956" t="str">
        <f>IF(Table1[[#This Row],[Date]]="","",IF(Table1[[#This Row],[Effect 1]]="Dr.",-Table1[[#This Row],[Amount 1]],Table1[[#This Row],[Amount 1]]))</f>
        <v/>
      </c>
      <c r="BV956" t="str">
        <f>IF(Table1[[#This Row],[Ledger 2]]="","","No")</f>
        <v/>
      </c>
      <c r="BW956" t="str">
        <f>IF(Table1[[#This Row],[Date]]="","",IF(Table1[[#This Row],[Effect 2]]="Dr.","Yes","No"))</f>
        <v/>
      </c>
      <c r="BX956" t="str">
        <f>IF(Table1[[#This Row],[Date]]="","",Table1[[#This Row],[Ledger 2]])</f>
        <v/>
      </c>
      <c r="BY956" t="str">
        <f>IF(Table1[[#This Row],[Date]]="","",IF(Table1[[#This Row],[Effect 2]]="Dr.",-Table1[[#This Row],[Amount 2]],Table1[[#This Row],[Amount 2]]))</f>
        <v/>
      </c>
      <c r="CB956" t="str">
        <f>IF(Table1[[#This Row],[Ledger 3]]="","","No")</f>
        <v/>
      </c>
      <c r="CC956" t="str">
        <f>IF(Table1[[#This Row],[Ledger 3]]="","",IF(Table1[[#This Row],[Effect 3]]="Dr.","Yes","No"))</f>
        <v/>
      </c>
      <c r="CD956" t="str">
        <f>IF(Table1[[#This Row],[Ledger 3]]="","",Table1[[#This Row],[Ledger 3]])</f>
        <v/>
      </c>
      <c r="CE956" t="str">
        <f>IF(Table1[[#This Row],[Ledger 3]]="","",IF(Table1[[#This Row],[Effect 3]]="Dr.",-Table1[[#This Row],[Amount 3]],Table1[[#This Row],[Amount 3]]))</f>
        <v/>
      </c>
      <c r="CH956" t="str">
        <f>IF(Table1[[#This Row],[Ledger 4]]="","","No")</f>
        <v/>
      </c>
      <c r="CI956" t="str">
        <f>IF(Table1[[#This Row],[Ledger 4]]="","",IF(Table1[[#This Row],[Effect 4]]="Dr.","Yes","No"))</f>
        <v/>
      </c>
      <c r="CJ956" t="str">
        <f>IF(Table1[[#This Row],[Ledger 4]]="","",Table1[[#This Row],[Ledger 4]])</f>
        <v/>
      </c>
      <c r="CK956" t="str">
        <f>IF(Table1[[#This Row],[Ledger 4]]="","",IF(Table1[[#This Row],[Effect 4]]="Dr.",-Table1[[#This Row],[Amount 4]],Table1[[#This Row],[Amount 4]]))</f>
        <v/>
      </c>
      <c r="CN956" t="str">
        <f>IF(Table1[[#This Row],[Ledger 5]]="","","No")</f>
        <v/>
      </c>
      <c r="CO956" t="str">
        <f>IF(Table1[[#This Row],[Ledger 5]]="","",IF(Table1[[#This Row],[Effect 5]]="Dr.","Yes","No"))</f>
        <v/>
      </c>
      <c r="CP956" t="str">
        <f>IF(Table1[[#This Row],[Ledger 5]]="","",Table1[[#This Row],[Ledger 5]])</f>
        <v/>
      </c>
      <c r="CQ956" t="str">
        <f>IF(Table1[[#This Row],[Ledger 5]]="","",IF(Table1[[#This Row],[Effect 5]]="Dr.",-Table1[[#This Row],[Amount 5]],Table1[[#This Row],[Amount 5]]))</f>
        <v/>
      </c>
      <c r="CT956" t="str">
        <f>IF(Table1[[#This Row],[Ledger 6]]="","","No")</f>
        <v/>
      </c>
      <c r="CU956" t="str">
        <f>IF(Table1[[#This Row],[Ledger 6]]="","",IF(Table1[[#This Row],[Effect 6]]="Dr.","Yes","No"))</f>
        <v/>
      </c>
      <c r="CV956" t="str">
        <f>IF(Table1[[#This Row],[Ledger 6]]="","",Table1[[#This Row],[Ledger 6]])</f>
        <v/>
      </c>
      <c r="CW956" t="str">
        <f>IF(Table1[[#This Row],[Ledger 6]]="","",IF(Table1[[#This Row],[Effect 6]]="Dr.",-Table1[[#This Row],[Amount 6]],Table1[[#This Row],[Amount 6]]))</f>
        <v/>
      </c>
      <c r="CZ956" t="str">
        <f>IF(Table1[[#This Row],[Ledger 7]]="","","No")</f>
        <v/>
      </c>
      <c r="DA956" t="str">
        <f>IF(Table1[[#This Row],[Ledger 7]]="","",IF(Table1[[#This Row],[Effect 7]]="Dr.","Yes","No"))</f>
        <v/>
      </c>
      <c r="DB956" t="str">
        <f>IF(Table1[[#This Row],[Ledger 7]]="","",Table1[[#This Row],[Ledger 7]])</f>
        <v/>
      </c>
      <c r="DC956" t="str">
        <f>IF(Table1[[#This Row],[Ledger 7]]="","",IF(Table1[[#This Row],[Effect 7]]="Dr.",-Table1[[#This Row],[Amount 7]],Table1[[#This Row],[Amount 7]]))</f>
        <v/>
      </c>
      <c r="DF956" t="str">
        <f>IF(Table1[[#This Row],[Ledger 8]]="","","No")</f>
        <v/>
      </c>
      <c r="DG956" t="str">
        <f>IF(Table1[[#This Row],[Ledger 8]]="","",IF(Table1[[#This Row],[Effect 8]]="Dr.","Yes","No"))</f>
        <v/>
      </c>
      <c r="DH956" t="str">
        <f>IF(Table1[[#This Row],[Ledger 8]]="","",Table1[[#This Row],[Ledger 8]])</f>
        <v/>
      </c>
      <c r="DI956" t="str">
        <f>IF(Table1[[#This Row],[Ledger 8]]="","",IF(Table1[[#This Row],[Effect 8]]="Dr.",-Table1[[#This Row],[Amount 8]],Table1[[#This Row],[Amount 8]]))</f>
        <v/>
      </c>
      <c r="DL956" t="str">
        <f>IF(Table1[[#This Row],[Ledger 9]]="","","No")</f>
        <v/>
      </c>
      <c r="DM956" t="str">
        <f>IF(Table1[[#This Row],[Ledger 9]]="","",IF(Table1[[#This Row],[Effect 9]]="Dr.","Yes","No"))</f>
        <v/>
      </c>
      <c r="DN956" t="str">
        <f>IF(Table1[[#This Row],[Ledger 9]]="","",Table1[[#This Row],[Ledger 9]])</f>
        <v/>
      </c>
      <c r="DO956" t="str">
        <f>IF(Table1[[#This Row],[Ledger 9]]="","",IF(Table1[[#This Row],[Effect 9]]="Dr.",-Table1[[#This Row],[Amount 9]],Table1[[#This Row],[Amount 9]]))</f>
        <v/>
      </c>
      <c r="DR956" t="str">
        <f>IF(Table1[[#This Row],[Ledger 10]]="","","No")</f>
        <v/>
      </c>
      <c r="DS956" t="str">
        <f>IF(Table1[[#This Row],[Ledger 10]]="","",IF(Table1[[#This Row],[Effect 10]]="Dr.","Yes","No"))</f>
        <v/>
      </c>
      <c r="DT956" t="str">
        <f>IF(Table1[[#This Row],[Ledger 10]]="","",Table1[[#This Row],[Ledger 10]])</f>
        <v/>
      </c>
      <c r="DU956" t="str">
        <f>IF(Table1[[#This Row],[Ledger 10]]="","",IF(Table1[[#This Row],[Effect 10]]="Dr.",-Table1[[#This Row],[Amount 10]],Table1[[#This Row],[Amount 10]]))</f>
        <v/>
      </c>
      <c r="DX956" t="str">
        <f>IF(Table1[[#This Row],[Ledger 11]]="","","No")</f>
        <v/>
      </c>
      <c r="DY956" t="str">
        <f>IF(Table1[[#This Row],[Ledger 11]]="","",IF(Table1[[#This Row],[Effect 11]]="Dr.","Yes","No"))</f>
        <v/>
      </c>
      <c r="DZ956" t="str">
        <f>IF(Table1[[#This Row],[Ledger 11]]="","",Table1[[#This Row],[Ledger 11]])</f>
        <v/>
      </c>
      <c r="EA956" t="str">
        <f>IF(Table1[[#This Row],[Ledger 11]]="","",IF(Table1[[#This Row],[Effect 11]]="Dr.",-Table1[[#This Row],[Amount 11]],Table1[[#This Row],[Amount 11]]))</f>
        <v/>
      </c>
      <c r="ED956" t="str">
        <f>IF(Table1[[#This Row],[Ledger 12]]="","","No")</f>
        <v/>
      </c>
      <c r="EE956" t="str">
        <f>IF(Table1[[#This Row],[Ledger 12]]="","",IF(Table1[[#This Row],[Effect 12]]="Dr.","Yes","No"))</f>
        <v/>
      </c>
      <c r="EF956" t="str">
        <f>IF(Table1[[#This Row],[Ledger 12]]="","",Table1[[#This Row],[Ledger 12]])</f>
        <v/>
      </c>
      <c r="EG956" t="str">
        <f>IF(Table1[[#This Row],[Ledger 12]]="","",IF(Table1[[#This Row],[Effect 12]]="Dr.",-Table1[[#This Row],[Amount 12]],Table1[[#This Row],[Amount 12]]))</f>
        <v/>
      </c>
      <c r="EJ956" t="str">
        <f>IF(Table1[[#This Row],[Ledger 13]]="","","No")</f>
        <v/>
      </c>
      <c r="EK956" t="str">
        <f>IF(Table1[[#This Row],[Ledger 13]]="","",IF(Table1[[#This Row],[Effect 13]]="Dr.","Yes","No"))</f>
        <v/>
      </c>
      <c r="EL956" t="str">
        <f>IF(Table1[[#This Row],[Ledger 13]]="","",Table1[[#This Row],[Ledger 13]])</f>
        <v/>
      </c>
      <c r="EM956" t="str">
        <f>IF(Table1[[#This Row],[Ledger 13]]="","",IF(Table1[[#This Row],[Effect 13]]="Dr.",-Table1[[#This Row],[Amount 13]],Table1[[#This Row],[Amount 13]]))</f>
        <v/>
      </c>
      <c r="EP956" t="str">
        <f>IF(Table1[[#This Row],[Ledger 14]]="","","No")</f>
        <v/>
      </c>
      <c r="EQ956" t="str">
        <f>IF(Table1[[#This Row],[Ledger 14]]="","",IF(Table1[[#This Row],[Effect 14]]="Dr.","Yes","No"))</f>
        <v/>
      </c>
      <c r="ER956" t="str">
        <f>IF(Table1[[#This Row],[Ledger 14]]="","",Table1[[#This Row],[Ledger 14]])</f>
        <v/>
      </c>
      <c r="ES956" t="str">
        <f>IF(Table1[[#This Row],[Ledger 14]]="","",IF(Table1[[#This Row],[Effect 14]]="Dr.",-Table1[[#This Row],[Amount 14]],Table1[[#This Row],[Amount 14]]))</f>
        <v/>
      </c>
      <c r="EV956" t="str">
        <f>IF(Table1[[#This Row],[Ledger 15]]="","","No")</f>
        <v/>
      </c>
      <c r="EW956" t="str">
        <f>IF(Table1[[#This Row],[Ledger 15]]="","",IF(Table1[[#This Row],[Effect 15]]="Dr.","Yes","No"))</f>
        <v/>
      </c>
      <c r="EX956" t="str">
        <f>IF(Table1[[#This Row],[Ledger 15]]="","",Table1[[#This Row],[Ledger 15]])</f>
        <v/>
      </c>
      <c r="EY956" t="str">
        <f>IF(Table1[[#This Row],[Ledger 15]]="","",IF(Table1[[#This Row],[Effect 15]]="Dr.",-Table1[[#This Row],[Amount 15]],Table1[[#This Row],[Amount 15]]))</f>
        <v/>
      </c>
      <c r="FD95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6">
        <f>IF(Table1[[#This Row],[Date]]="",0,IF(AND(Table1[[#This Row],[Date]]&gt;=$FE$2,Table1[[#This Row],[Date]]&lt;=$FE$3),0,1))</f>
        <v>0</v>
      </c>
      <c r="FF956">
        <f>IF(Table1[[#This Row],[Date]]="",0,IF(TYPE(VLOOKUP(Table1[[#This Row],[Voucher Type]],Table1[[#All],[Voucher Type Master]],1,FALSE))=16,1,0))</f>
        <v>0</v>
      </c>
      <c r="FG956">
        <f>IF(TYPE(IF(Table1[[#This Row],[Date]]="",0,IF(VLOOKUP(Table1[[#This Row],[Voucher Type]],$FY$5:$FZ$13,2,0)=Table1[[#This Row],[Effect 1]],0,1)))=16,1,0)</f>
        <v>0</v>
      </c>
      <c r="FH95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6">
        <f>IF(LEN(Table1[[#This Row],[Ledger 1]])&gt;0,IF(TYPE(VLOOKUP(Table1[[#This Row],[Ledger 1]],GZ:GZ,1,0))=16,1,0),0)</f>
        <v>0</v>
      </c>
      <c r="FJ956">
        <f>IF(LEN(Table1[[#This Row],[Ledger 2]])&gt;0,IF(TYPE(VLOOKUP(Table1[[#This Row],[Ledger 2]],GZ:GZ,1,0))=16,1,0),0)</f>
        <v>0</v>
      </c>
      <c r="FK956">
        <f>IF(LEN(Table1[[#This Row],[Ledger 3]])&gt;0,IF(TYPE(VLOOKUP(Table1[[#This Row],[Ledger 3]],GZ:GZ,1,0))=16,1,0),0)</f>
        <v>0</v>
      </c>
      <c r="FL956">
        <f>IF(LEN(Table1[[#This Row],[Ledger 4]])&gt;0,IF(TYPE(VLOOKUP(Table1[[#This Row],[Ledger 4]],GZ:GZ,1,0))=16,1,0),0)</f>
        <v>0</v>
      </c>
      <c r="FM956">
        <f>IF(LEN(Table1[[#This Row],[Ledger 5]])&gt;0,IF(TYPE(VLOOKUP(Table1[[#This Row],[Ledger 5]],GZ:GZ,1,0))=16,1,0),0)</f>
        <v>0</v>
      </c>
      <c r="FN956">
        <f>IF(LEN(Table1[[#This Row],[Ledger 6]])&gt;0,IF(TYPE(VLOOKUP(Table1[[#This Row],[Ledger 6]],$GZ:$GZ,1,0))=16,1,0),0)</f>
        <v>0</v>
      </c>
      <c r="FO956">
        <f>IF(LEN(Table1[[#This Row],[Ledger 7]])&gt;0,IF(TYPE(VLOOKUP(Table1[[#This Row],[Ledger 7]],$GZ:$GZ,1,0))=16,1,0),0)</f>
        <v>0</v>
      </c>
      <c r="FP956">
        <f>IF(LEN(Table1[[#This Row],[Ledger 8]])&gt;0,IF(TYPE(VLOOKUP(Table1[[#This Row],[Ledger 8]],$GZ:$GZ,1,0))=16,1,0),0)</f>
        <v>0</v>
      </c>
      <c r="FQ956">
        <f>IF(LEN(Table1[[#This Row],[Ledger 9]])&gt;0,IF(TYPE(VLOOKUP(Table1[[#This Row],[Ledger 9]],$GZ:$GZ,1,0))=16,1,0),0)</f>
        <v>0</v>
      </c>
      <c r="FR956">
        <f>IF(LEN(Table1[[#This Row],[Ledger 10]])&gt;0,IF(TYPE(VLOOKUP(Table1[[#This Row],[Ledger 10]],$GZ:$GZ,1,0))=16,1,0),0)</f>
        <v>0</v>
      </c>
      <c r="FS956">
        <f>IF(LEN(Table1[[#This Row],[Ledger 11]])&gt;0,IF(TYPE(VLOOKUP(Table1[[#This Row],[Ledger 11]],$GZ:$GZ,1,0))=16,1,0),0)</f>
        <v>0</v>
      </c>
      <c r="FT956">
        <f>IF(LEN(Table1[[#This Row],[Ledger 12]])&gt;0,IF(TYPE(VLOOKUP(Table1[[#This Row],[Ledger 12]],$GZ:$GZ,1,0))=16,1,0),0)</f>
        <v>0</v>
      </c>
      <c r="FU956">
        <f>IF(LEN(Table1[[#This Row],[Ledger 13]])&gt;0,IF(TYPE(VLOOKUP(Table1[[#This Row],[Ledger 13]],$GZ:$GZ,1,0))=16,1,0),0)</f>
        <v>0</v>
      </c>
      <c r="FV956">
        <f>IF(LEN(Table1[[#This Row],[Ledger 14]])&gt;0,IF(TYPE(VLOOKUP(Table1[[#This Row],[Ledger 14]],$GZ:$GZ,1,0))=16,1,0),0)</f>
        <v>0</v>
      </c>
      <c r="FW956">
        <f>IF(LEN(Table1[[#This Row],[Ledger 15]])&gt;0,IF(TYPE(VLOOKUP(Table1[[#This Row],[Ledger 15]],$GZ:$GZ,1,0))=16,1,0),0)</f>
        <v>0</v>
      </c>
    </row>
    <row r="957" spans="4:179" ht="33" customHeight="1" x14ac:dyDescent="0.45">
      <c r="D957" s="8">
        <f t="shared" si="23"/>
        <v>952</v>
      </c>
      <c r="E957" s="32"/>
      <c r="F957" s="34"/>
      <c r="G957" s="34"/>
      <c r="H957" s="34"/>
      <c r="I957" s="34"/>
      <c r="J957" s="38"/>
      <c r="K957" s="33"/>
      <c r="L957" s="36"/>
      <c r="M957" s="35"/>
      <c r="N957" s="34"/>
      <c r="O957" s="41"/>
      <c r="P957" s="35"/>
      <c r="Q957" s="34"/>
      <c r="R957" s="37"/>
      <c r="S957" s="35"/>
      <c r="T957" s="34"/>
      <c r="U957" s="37"/>
      <c r="V957" s="35"/>
      <c r="W957" s="34"/>
      <c r="X957" s="37"/>
      <c r="Y957" s="35"/>
      <c r="Z957" s="34"/>
      <c r="AA957" s="37"/>
      <c r="AB957" s="35"/>
      <c r="AC957" s="34"/>
      <c r="AD957" s="37"/>
      <c r="AE957" s="35"/>
      <c r="AF957" s="34"/>
      <c r="AG957" s="37"/>
      <c r="AH957" s="35"/>
      <c r="AI957" s="34"/>
      <c r="AJ957" s="37"/>
      <c r="AK957" s="35"/>
      <c r="AL957" s="34"/>
      <c r="AM957" s="37"/>
      <c r="AN957" s="35"/>
      <c r="AO957" s="34"/>
      <c r="AP957" s="37"/>
      <c r="AQ957" s="35"/>
      <c r="AR957" s="34"/>
      <c r="AS957" s="37"/>
      <c r="AT957" s="35"/>
      <c r="AU957" s="34"/>
      <c r="AV957" s="37"/>
      <c r="AW957" s="35"/>
      <c r="AX957" s="34"/>
      <c r="AY957" s="37"/>
      <c r="AZ957" s="35"/>
      <c r="BA957" s="34"/>
      <c r="BB957" s="37"/>
      <c r="BC95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7" s="7"/>
      <c r="BF957" t="str">
        <f>IF(Table1[[#This Row],[Date]]="","","&amp;lt;VOUCHER REMOTEID="&amp;""""&amp;$A$11&amp;$A$13&amp;ROW()&amp;""""&amp;" VCHTYPE="""&amp;F957&amp;""" ACTION="""&amp;"Create"&amp;"""&amp;gt;")</f>
        <v/>
      </c>
      <c r="BG957" t="str">
        <f>IF(Table1[[#This Row],[Date]]="","",TEXT(Table1[[#This Row],[Date]],"yyyymmdd"))</f>
        <v/>
      </c>
      <c r="BH957" t="str">
        <f>Table1[[#This Row],[Date2]]</f>
        <v/>
      </c>
      <c r="BI957" t="str">
        <f>IF(Table1[[#This Row],[Date]]="","",Table1[[#This Row],[Voucher Type]])</f>
        <v/>
      </c>
      <c r="BJ957" t="str">
        <f>IF(Table1[[#This Row],[Ref No / Invoice No]]="","",Table1[[#This Row],[Ref No / Invoice No]])</f>
        <v/>
      </c>
      <c r="BK957" t="str">
        <f>IF(Table1[[#This Row],[Voucher No]]="","",Table1[[#This Row],[Voucher No]])</f>
        <v/>
      </c>
      <c r="BL957" t="str">
        <f>IF(Table1[[#This Row],[Date]]="","",Table1[[#This Row],[Narration]])</f>
        <v/>
      </c>
      <c r="BM957" t="str">
        <f>IF(Table1[[#This Row],[Date]]="","",$A$11&amp;$A$13&amp;ROW())</f>
        <v/>
      </c>
      <c r="BN957" t="str">
        <f>IF(Table1[[#This Row],[Date]]="","",$A$13)</f>
        <v/>
      </c>
      <c r="BP957" t="str">
        <f>IF(Table1[[#This Row],[Ledger 1]]="","","No")</f>
        <v/>
      </c>
      <c r="BQ957" t="str">
        <f>IF(Table1[[#This Row],[Date]]="","",IF(Table1[[#This Row],[Effect 1]]="Dr.","Yes","No"))</f>
        <v/>
      </c>
      <c r="BR957" t="str">
        <f>IF(Table1[[#This Row],[Date]]="","",Table1[[#This Row],[Ledger 1]])</f>
        <v/>
      </c>
      <c r="BS957" t="str">
        <f>IF(Table1[[#This Row],[Date]]="","",IF(Table1[[#This Row],[Effect 1]]="Dr.",-Table1[[#This Row],[Amount 1]],Table1[[#This Row],[Amount 1]]))</f>
        <v/>
      </c>
      <c r="BV957" t="str">
        <f>IF(Table1[[#This Row],[Ledger 2]]="","","No")</f>
        <v/>
      </c>
      <c r="BW957" t="str">
        <f>IF(Table1[[#This Row],[Date]]="","",IF(Table1[[#This Row],[Effect 2]]="Dr.","Yes","No"))</f>
        <v/>
      </c>
      <c r="BX957" t="str">
        <f>IF(Table1[[#This Row],[Date]]="","",Table1[[#This Row],[Ledger 2]])</f>
        <v/>
      </c>
      <c r="BY957" t="str">
        <f>IF(Table1[[#This Row],[Date]]="","",IF(Table1[[#This Row],[Effect 2]]="Dr.",-Table1[[#This Row],[Amount 2]],Table1[[#This Row],[Amount 2]]))</f>
        <v/>
      </c>
      <c r="CB957" t="str">
        <f>IF(Table1[[#This Row],[Ledger 3]]="","","No")</f>
        <v/>
      </c>
      <c r="CC957" t="str">
        <f>IF(Table1[[#This Row],[Ledger 3]]="","",IF(Table1[[#This Row],[Effect 3]]="Dr.","Yes","No"))</f>
        <v/>
      </c>
      <c r="CD957" t="str">
        <f>IF(Table1[[#This Row],[Ledger 3]]="","",Table1[[#This Row],[Ledger 3]])</f>
        <v/>
      </c>
      <c r="CE957" t="str">
        <f>IF(Table1[[#This Row],[Ledger 3]]="","",IF(Table1[[#This Row],[Effect 3]]="Dr.",-Table1[[#This Row],[Amount 3]],Table1[[#This Row],[Amount 3]]))</f>
        <v/>
      </c>
      <c r="CH957" t="str">
        <f>IF(Table1[[#This Row],[Ledger 4]]="","","No")</f>
        <v/>
      </c>
      <c r="CI957" t="str">
        <f>IF(Table1[[#This Row],[Ledger 4]]="","",IF(Table1[[#This Row],[Effect 4]]="Dr.","Yes","No"))</f>
        <v/>
      </c>
      <c r="CJ957" t="str">
        <f>IF(Table1[[#This Row],[Ledger 4]]="","",Table1[[#This Row],[Ledger 4]])</f>
        <v/>
      </c>
      <c r="CK957" t="str">
        <f>IF(Table1[[#This Row],[Ledger 4]]="","",IF(Table1[[#This Row],[Effect 4]]="Dr.",-Table1[[#This Row],[Amount 4]],Table1[[#This Row],[Amount 4]]))</f>
        <v/>
      </c>
      <c r="CN957" t="str">
        <f>IF(Table1[[#This Row],[Ledger 5]]="","","No")</f>
        <v/>
      </c>
      <c r="CO957" t="str">
        <f>IF(Table1[[#This Row],[Ledger 5]]="","",IF(Table1[[#This Row],[Effect 5]]="Dr.","Yes","No"))</f>
        <v/>
      </c>
      <c r="CP957" t="str">
        <f>IF(Table1[[#This Row],[Ledger 5]]="","",Table1[[#This Row],[Ledger 5]])</f>
        <v/>
      </c>
      <c r="CQ957" t="str">
        <f>IF(Table1[[#This Row],[Ledger 5]]="","",IF(Table1[[#This Row],[Effect 5]]="Dr.",-Table1[[#This Row],[Amount 5]],Table1[[#This Row],[Amount 5]]))</f>
        <v/>
      </c>
      <c r="CT957" t="str">
        <f>IF(Table1[[#This Row],[Ledger 6]]="","","No")</f>
        <v/>
      </c>
      <c r="CU957" t="str">
        <f>IF(Table1[[#This Row],[Ledger 6]]="","",IF(Table1[[#This Row],[Effect 6]]="Dr.","Yes","No"))</f>
        <v/>
      </c>
      <c r="CV957" t="str">
        <f>IF(Table1[[#This Row],[Ledger 6]]="","",Table1[[#This Row],[Ledger 6]])</f>
        <v/>
      </c>
      <c r="CW957" t="str">
        <f>IF(Table1[[#This Row],[Ledger 6]]="","",IF(Table1[[#This Row],[Effect 6]]="Dr.",-Table1[[#This Row],[Amount 6]],Table1[[#This Row],[Amount 6]]))</f>
        <v/>
      </c>
      <c r="CZ957" t="str">
        <f>IF(Table1[[#This Row],[Ledger 7]]="","","No")</f>
        <v/>
      </c>
      <c r="DA957" t="str">
        <f>IF(Table1[[#This Row],[Ledger 7]]="","",IF(Table1[[#This Row],[Effect 7]]="Dr.","Yes","No"))</f>
        <v/>
      </c>
      <c r="DB957" t="str">
        <f>IF(Table1[[#This Row],[Ledger 7]]="","",Table1[[#This Row],[Ledger 7]])</f>
        <v/>
      </c>
      <c r="DC957" t="str">
        <f>IF(Table1[[#This Row],[Ledger 7]]="","",IF(Table1[[#This Row],[Effect 7]]="Dr.",-Table1[[#This Row],[Amount 7]],Table1[[#This Row],[Amount 7]]))</f>
        <v/>
      </c>
      <c r="DF957" t="str">
        <f>IF(Table1[[#This Row],[Ledger 8]]="","","No")</f>
        <v/>
      </c>
      <c r="DG957" t="str">
        <f>IF(Table1[[#This Row],[Ledger 8]]="","",IF(Table1[[#This Row],[Effect 8]]="Dr.","Yes","No"))</f>
        <v/>
      </c>
      <c r="DH957" t="str">
        <f>IF(Table1[[#This Row],[Ledger 8]]="","",Table1[[#This Row],[Ledger 8]])</f>
        <v/>
      </c>
      <c r="DI957" t="str">
        <f>IF(Table1[[#This Row],[Ledger 8]]="","",IF(Table1[[#This Row],[Effect 8]]="Dr.",-Table1[[#This Row],[Amount 8]],Table1[[#This Row],[Amount 8]]))</f>
        <v/>
      </c>
      <c r="DL957" t="str">
        <f>IF(Table1[[#This Row],[Ledger 9]]="","","No")</f>
        <v/>
      </c>
      <c r="DM957" t="str">
        <f>IF(Table1[[#This Row],[Ledger 9]]="","",IF(Table1[[#This Row],[Effect 9]]="Dr.","Yes","No"))</f>
        <v/>
      </c>
      <c r="DN957" t="str">
        <f>IF(Table1[[#This Row],[Ledger 9]]="","",Table1[[#This Row],[Ledger 9]])</f>
        <v/>
      </c>
      <c r="DO957" t="str">
        <f>IF(Table1[[#This Row],[Ledger 9]]="","",IF(Table1[[#This Row],[Effect 9]]="Dr.",-Table1[[#This Row],[Amount 9]],Table1[[#This Row],[Amount 9]]))</f>
        <v/>
      </c>
      <c r="DR957" t="str">
        <f>IF(Table1[[#This Row],[Ledger 10]]="","","No")</f>
        <v/>
      </c>
      <c r="DS957" t="str">
        <f>IF(Table1[[#This Row],[Ledger 10]]="","",IF(Table1[[#This Row],[Effect 10]]="Dr.","Yes","No"))</f>
        <v/>
      </c>
      <c r="DT957" t="str">
        <f>IF(Table1[[#This Row],[Ledger 10]]="","",Table1[[#This Row],[Ledger 10]])</f>
        <v/>
      </c>
      <c r="DU957" t="str">
        <f>IF(Table1[[#This Row],[Ledger 10]]="","",IF(Table1[[#This Row],[Effect 10]]="Dr.",-Table1[[#This Row],[Amount 10]],Table1[[#This Row],[Amount 10]]))</f>
        <v/>
      </c>
      <c r="DX957" t="str">
        <f>IF(Table1[[#This Row],[Ledger 11]]="","","No")</f>
        <v/>
      </c>
      <c r="DY957" t="str">
        <f>IF(Table1[[#This Row],[Ledger 11]]="","",IF(Table1[[#This Row],[Effect 11]]="Dr.","Yes","No"))</f>
        <v/>
      </c>
      <c r="DZ957" t="str">
        <f>IF(Table1[[#This Row],[Ledger 11]]="","",Table1[[#This Row],[Ledger 11]])</f>
        <v/>
      </c>
      <c r="EA957" t="str">
        <f>IF(Table1[[#This Row],[Ledger 11]]="","",IF(Table1[[#This Row],[Effect 11]]="Dr.",-Table1[[#This Row],[Amount 11]],Table1[[#This Row],[Amount 11]]))</f>
        <v/>
      </c>
      <c r="ED957" t="str">
        <f>IF(Table1[[#This Row],[Ledger 12]]="","","No")</f>
        <v/>
      </c>
      <c r="EE957" t="str">
        <f>IF(Table1[[#This Row],[Ledger 12]]="","",IF(Table1[[#This Row],[Effect 12]]="Dr.","Yes","No"))</f>
        <v/>
      </c>
      <c r="EF957" t="str">
        <f>IF(Table1[[#This Row],[Ledger 12]]="","",Table1[[#This Row],[Ledger 12]])</f>
        <v/>
      </c>
      <c r="EG957" t="str">
        <f>IF(Table1[[#This Row],[Ledger 12]]="","",IF(Table1[[#This Row],[Effect 12]]="Dr.",-Table1[[#This Row],[Amount 12]],Table1[[#This Row],[Amount 12]]))</f>
        <v/>
      </c>
      <c r="EJ957" t="str">
        <f>IF(Table1[[#This Row],[Ledger 13]]="","","No")</f>
        <v/>
      </c>
      <c r="EK957" t="str">
        <f>IF(Table1[[#This Row],[Ledger 13]]="","",IF(Table1[[#This Row],[Effect 13]]="Dr.","Yes","No"))</f>
        <v/>
      </c>
      <c r="EL957" t="str">
        <f>IF(Table1[[#This Row],[Ledger 13]]="","",Table1[[#This Row],[Ledger 13]])</f>
        <v/>
      </c>
      <c r="EM957" t="str">
        <f>IF(Table1[[#This Row],[Ledger 13]]="","",IF(Table1[[#This Row],[Effect 13]]="Dr.",-Table1[[#This Row],[Amount 13]],Table1[[#This Row],[Amount 13]]))</f>
        <v/>
      </c>
      <c r="EP957" t="str">
        <f>IF(Table1[[#This Row],[Ledger 14]]="","","No")</f>
        <v/>
      </c>
      <c r="EQ957" t="str">
        <f>IF(Table1[[#This Row],[Ledger 14]]="","",IF(Table1[[#This Row],[Effect 14]]="Dr.","Yes","No"))</f>
        <v/>
      </c>
      <c r="ER957" t="str">
        <f>IF(Table1[[#This Row],[Ledger 14]]="","",Table1[[#This Row],[Ledger 14]])</f>
        <v/>
      </c>
      <c r="ES957" t="str">
        <f>IF(Table1[[#This Row],[Ledger 14]]="","",IF(Table1[[#This Row],[Effect 14]]="Dr.",-Table1[[#This Row],[Amount 14]],Table1[[#This Row],[Amount 14]]))</f>
        <v/>
      </c>
      <c r="EV957" t="str">
        <f>IF(Table1[[#This Row],[Ledger 15]]="","","No")</f>
        <v/>
      </c>
      <c r="EW957" t="str">
        <f>IF(Table1[[#This Row],[Ledger 15]]="","",IF(Table1[[#This Row],[Effect 15]]="Dr.","Yes","No"))</f>
        <v/>
      </c>
      <c r="EX957" t="str">
        <f>IF(Table1[[#This Row],[Ledger 15]]="","",Table1[[#This Row],[Ledger 15]])</f>
        <v/>
      </c>
      <c r="EY957" t="str">
        <f>IF(Table1[[#This Row],[Ledger 15]]="","",IF(Table1[[#This Row],[Effect 15]]="Dr.",-Table1[[#This Row],[Amount 15]],Table1[[#This Row],[Amount 15]]))</f>
        <v/>
      </c>
      <c r="FD95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7">
        <f>IF(Table1[[#This Row],[Date]]="",0,IF(AND(Table1[[#This Row],[Date]]&gt;=$FE$2,Table1[[#This Row],[Date]]&lt;=$FE$3),0,1))</f>
        <v>0</v>
      </c>
      <c r="FF957">
        <f>IF(Table1[[#This Row],[Date]]="",0,IF(TYPE(VLOOKUP(Table1[[#This Row],[Voucher Type]],Table1[[#All],[Voucher Type Master]],1,FALSE))=16,1,0))</f>
        <v>0</v>
      </c>
      <c r="FG957">
        <f>IF(TYPE(IF(Table1[[#This Row],[Date]]="",0,IF(VLOOKUP(Table1[[#This Row],[Voucher Type]],$FY$5:$FZ$13,2,0)=Table1[[#This Row],[Effect 1]],0,1)))=16,1,0)</f>
        <v>0</v>
      </c>
      <c r="FH95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7">
        <f>IF(LEN(Table1[[#This Row],[Ledger 1]])&gt;0,IF(TYPE(VLOOKUP(Table1[[#This Row],[Ledger 1]],GZ:GZ,1,0))=16,1,0),0)</f>
        <v>0</v>
      </c>
      <c r="FJ957">
        <f>IF(LEN(Table1[[#This Row],[Ledger 2]])&gt;0,IF(TYPE(VLOOKUP(Table1[[#This Row],[Ledger 2]],GZ:GZ,1,0))=16,1,0),0)</f>
        <v>0</v>
      </c>
      <c r="FK957">
        <f>IF(LEN(Table1[[#This Row],[Ledger 3]])&gt;0,IF(TYPE(VLOOKUP(Table1[[#This Row],[Ledger 3]],GZ:GZ,1,0))=16,1,0),0)</f>
        <v>0</v>
      </c>
      <c r="FL957">
        <f>IF(LEN(Table1[[#This Row],[Ledger 4]])&gt;0,IF(TYPE(VLOOKUP(Table1[[#This Row],[Ledger 4]],GZ:GZ,1,0))=16,1,0),0)</f>
        <v>0</v>
      </c>
      <c r="FM957">
        <f>IF(LEN(Table1[[#This Row],[Ledger 5]])&gt;0,IF(TYPE(VLOOKUP(Table1[[#This Row],[Ledger 5]],GZ:GZ,1,0))=16,1,0),0)</f>
        <v>0</v>
      </c>
      <c r="FN957">
        <f>IF(LEN(Table1[[#This Row],[Ledger 6]])&gt;0,IF(TYPE(VLOOKUP(Table1[[#This Row],[Ledger 6]],$GZ:$GZ,1,0))=16,1,0),0)</f>
        <v>0</v>
      </c>
      <c r="FO957">
        <f>IF(LEN(Table1[[#This Row],[Ledger 7]])&gt;0,IF(TYPE(VLOOKUP(Table1[[#This Row],[Ledger 7]],$GZ:$GZ,1,0))=16,1,0),0)</f>
        <v>0</v>
      </c>
      <c r="FP957">
        <f>IF(LEN(Table1[[#This Row],[Ledger 8]])&gt;0,IF(TYPE(VLOOKUP(Table1[[#This Row],[Ledger 8]],$GZ:$GZ,1,0))=16,1,0),0)</f>
        <v>0</v>
      </c>
      <c r="FQ957">
        <f>IF(LEN(Table1[[#This Row],[Ledger 9]])&gt;0,IF(TYPE(VLOOKUP(Table1[[#This Row],[Ledger 9]],$GZ:$GZ,1,0))=16,1,0),0)</f>
        <v>0</v>
      </c>
      <c r="FR957">
        <f>IF(LEN(Table1[[#This Row],[Ledger 10]])&gt;0,IF(TYPE(VLOOKUP(Table1[[#This Row],[Ledger 10]],$GZ:$GZ,1,0))=16,1,0),0)</f>
        <v>0</v>
      </c>
      <c r="FS957">
        <f>IF(LEN(Table1[[#This Row],[Ledger 11]])&gt;0,IF(TYPE(VLOOKUP(Table1[[#This Row],[Ledger 11]],$GZ:$GZ,1,0))=16,1,0),0)</f>
        <v>0</v>
      </c>
      <c r="FT957">
        <f>IF(LEN(Table1[[#This Row],[Ledger 12]])&gt;0,IF(TYPE(VLOOKUP(Table1[[#This Row],[Ledger 12]],$GZ:$GZ,1,0))=16,1,0),0)</f>
        <v>0</v>
      </c>
      <c r="FU957">
        <f>IF(LEN(Table1[[#This Row],[Ledger 13]])&gt;0,IF(TYPE(VLOOKUP(Table1[[#This Row],[Ledger 13]],$GZ:$GZ,1,0))=16,1,0),0)</f>
        <v>0</v>
      </c>
      <c r="FV957">
        <f>IF(LEN(Table1[[#This Row],[Ledger 14]])&gt;0,IF(TYPE(VLOOKUP(Table1[[#This Row],[Ledger 14]],$GZ:$GZ,1,0))=16,1,0),0)</f>
        <v>0</v>
      </c>
      <c r="FW957">
        <f>IF(LEN(Table1[[#This Row],[Ledger 15]])&gt;0,IF(TYPE(VLOOKUP(Table1[[#This Row],[Ledger 15]],$GZ:$GZ,1,0))=16,1,0),0)</f>
        <v>0</v>
      </c>
    </row>
    <row r="958" spans="4:179" ht="33" customHeight="1" x14ac:dyDescent="0.45">
      <c r="D958" s="8">
        <f t="shared" si="23"/>
        <v>953</v>
      </c>
      <c r="E958" s="32"/>
      <c r="F958" s="34"/>
      <c r="G958" s="34"/>
      <c r="H958" s="34"/>
      <c r="I958" s="34"/>
      <c r="J958" s="38"/>
      <c r="K958" s="33"/>
      <c r="L958" s="36"/>
      <c r="M958" s="35"/>
      <c r="N958" s="34"/>
      <c r="O958" s="41"/>
      <c r="P958" s="35"/>
      <c r="Q958" s="34"/>
      <c r="R958" s="37"/>
      <c r="S958" s="35"/>
      <c r="T958" s="34"/>
      <c r="U958" s="37"/>
      <c r="V958" s="35"/>
      <c r="W958" s="34"/>
      <c r="X958" s="37"/>
      <c r="Y958" s="35"/>
      <c r="Z958" s="34"/>
      <c r="AA958" s="37"/>
      <c r="AB958" s="35"/>
      <c r="AC958" s="34"/>
      <c r="AD958" s="37"/>
      <c r="AE958" s="35"/>
      <c r="AF958" s="34"/>
      <c r="AG958" s="37"/>
      <c r="AH958" s="35"/>
      <c r="AI958" s="34"/>
      <c r="AJ958" s="37"/>
      <c r="AK958" s="35"/>
      <c r="AL958" s="34"/>
      <c r="AM958" s="37"/>
      <c r="AN958" s="35"/>
      <c r="AO958" s="34"/>
      <c r="AP958" s="37"/>
      <c r="AQ958" s="35"/>
      <c r="AR958" s="34"/>
      <c r="AS958" s="37"/>
      <c r="AT958" s="35"/>
      <c r="AU958" s="34"/>
      <c r="AV958" s="37"/>
      <c r="AW958" s="35"/>
      <c r="AX958" s="34"/>
      <c r="AY958" s="37"/>
      <c r="AZ958" s="35"/>
      <c r="BA958" s="34"/>
      <c r="BB958" s="37"/>
      <c r="BC95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8" s="7"/>
      <c r="BF958" t="str">
        <f>IF(Table1[[#This Row],[Date]]="","","&amp;lt;VOUCHER REMOTEID="&amp;""""&amp;$A$11&amp;$A$13&amp;ROW()&amp;""""&amp;" VCHTYPE="""&amp;F958&amp;""" ACTION="""&amp;"Create"&amp;"""&amp;gt;")</f>
        <v/>
      </c>
      <c r="BG958" t="str">
        <f>IF(Table1[[#This Row],[Date]]="","",TEXT(Table1[[#This Row],[Date]],"yyyymmdd"))</f>
        <v/>
      </c>
      <c r="BH958" t="str">
        <f>Table1[[#This Row],[Date2]]</f>
        <v/>
      </c>
      <c r="BI958" t="str">
        <f>IF(Table1[[#This Row],[Date]]="","",Table1[[#This Row],[Voucher Type]])</f>
        <v/>
      </c>
      <c r="BJ958" t="str">
        <f>IF(Table1[[#This Row],[Ref No / Invoice No]]="","",Table1[[#This Row],[Ref No / Invoice No]])</f>
        <v/>
      </c>
      <c r="BK958" t="str">
        <f>IF(Table1[[#This Row],[Voucher No]]="","",Table1[[#This Row],[Voucher No]])</f>
        <v/>
      </c>
      <c r="BL958" t="str">
        <f>IF(Table1[[#This Row],[Date]]="","",Table1[[#This Row],[Narration]])</f>
        <v/>
      </c>
      <c r="BM958" t="str">
        <f>IF(Table1[[#This Row],[Date]]="","",$A$11&amp;$A$13&amp;ROW())</f>
        <v/>
      </c>
      <c r="BN958" t="str">
        <f>IF(Table1[[#This Row],[Date]]="","",$A$13)</f>
        <v/>
      </c>
      <c r="BP958" t="str">
        <f>IF(Table1[[#This Row],[Ledger 1]]="","","No")</f>
        <v/>
      </c>
      <c r="BQ958" t="str">
        <f>IF(Table1[[#This Row],[Date]]="","",IF(Table1[[#This Row],[Effect 1]]="Dr.","Yes","No"))</f>
        <v/>
      </c>
      <c r="BR958" t="str">
        <f>IF(Table1[[#This Row],[Date]]="","",Table1[[#This Row],[Ledger 1]])</f>
        <v/>
      </c>
      <c r="BS958" t="str">
        <f>IF(Table1[[#This Row],[Date]]="","",IF(Table1[[#This Row],[Effect 1]]="Dr.",-Table1[[#This Row],[Amount 1]],Table1[[#This Row],[Amount 1]]))</f>
        <v/>
      </c>
      <c r="BV958" t="str">
        <f>IF(Table1[[#This Row],[Ledger 2]]="","","No")</f>
        <v/>
      </c>
      <c r="BW958" t="str">
        <f>IF(Table1[[#This Row],[Date]]="","",IF(Table1[[#This Row],[Effect 2]]="Dr.","Yes","No"))</f>
        <v/>
      </c>
      <c r="BX958" t="str">
        <f>IF(Table1[[#This Row],[Date]]="","",Table1[[#This Row],[Ledger 2]])</f>
        <v/>
      </c>
      <c r="BY958" t="str">
        <f>IF(Table1[[#This Row],[Date]]="","",IF(Table1[[#This Row],[Effect 2]]="Dr.",-Table1[[#This Row],[Amount 2]],Table1[[#This Row],[Amount 2]]))</f>
        <v/>
      </c>
      <c r="CB958" t="str">
        <f>IF(Table1[[#This Row],[Ledger 3]]="","","No")</f>
        <v/>
      </c>
      <c r="CC958" t="str">
        <f>IF(Table1[[#This Row],[Ledger 3]]="","",IF(Table1[[#This Row],[Effect 3]]="Dr.","Yes","No"))</f>
        <v/>
      </c>
      <c r="CD958" t="str">
        <f>IF(Table1[[#This Row],[Ledger 3]]="","",Table1[[#This Row],[Ledger 3]])</f>
        <v/>
      </c>
      <c r="CE958" t="str">
        <f>IF(Table1[[#This Row],[Ledger 3]]="","",IF(Table1[[#This Row],[Effect 3]]="Dr.",-Table1[[#This Row],[Amount 3]],Table1[[#This Row],[Amount 3]]))</f>
        <v/>
      </c>
      <c r="CH958" t="str">
        <f>IF(Table1[[#This Row],[Ledger 4]]="","","No")</f>
        <v/>
      </c>
      <c r="CI958" t="str">
        <f>IF(Table1[[#This Row],[Ledger 4]]="","",IF(Table1[[#This Row],[Effect 4]]="Dr.","Yes","No"))</f>
        <v/>
      </c>
      <c r="CJ958" t="str">
        <f>IF(Table1[[#This Row],[Ledger 4]]="","",Table1[[#This Row],[Ledger 4]])</f>
        <v/>
      </c>
      <c r="CK958" t="str">
        <f>IF(Table1[[#This Row],[Ledger 4]]="","",IF(Table1[[#This Row],[Effect 4]]="Dr.",-Table1[[#This Row],[Amount 4]],Table1[[#This Row],[Amount 4]]))</f>
        <v/>
      </c>
      <c r="CN958" t="str">
        <f>IF(Table1[[#This Row],[Ledger 5]]="","","No")</f>
        <v/>
      </c>
      <c r="CO958" t="str">
        <f>IF(Table1[[#This Row],[Ledger 5]]="","",IF(Table1[[#This Row],[Effect 5]]="Dr.","Yes","No"))</f>
        <v/>
      </c>
      <c r="CP958" t="str">
        <f>IF(Table1[[#This Row],[Ledger 5]]="","",Table1[[#This Row],[Ledger 5]])</f>
        <v/>
      </c>
      <c r="CQ958" t="str">
        <f>IF(Table1[[#This Row],[Ledger 5]]="","",IF(Table1[[#This Row],[Effect 5]]="Dr.",-Table1[[#This Row],[Amount 5]],Table1[[#This Row],[Amount 5]]))</f>
        <v/>
      </c>
      <c r="CT958" t="str">
        <f>IF(Table1[[#This Row],[Ledger 6]]="","","No")</f>
        <v/>
      </c>
      <c r="CU958" t="str">
        <f>IF(Table1[[#This Row],[Ledger 6]]="","",IF(Table1[[#This Row],[Effect 6]]="Dr.","Yes","No"))</f>
        <v/>
      </c>
      <c r="CV958" t="str">
        <f>IF(Table1[[#This Row],[Ledger 6]]="","",Table1[[#This Row],[Ledger 6]])</f>
        <v/>
      </c>
      <c r="CW958" t="str">
        <f>IF(Table1[[#This Row],[Ledger 6]]="","",IF(Table1[[#This Row],[Effect 6]]="Dr.",-Table1[[#This Row],[Amount 6]],Table1[[#This Row],[Amount 6]]))</f>
        <v/>
      </c>
      <c r="CZ958" t="str">
        <f>IF(Table1[[#This Row],[Ledger 7]]="","","No")</f>
        <v/>
      </c>
      <c r="DA958" t="str">
        <f>IF(Table1[[#This Row],[Ledger 7]]="","",IF(Table1[[#This Row],[Effect 7]]="Dr.","Yes","No"))</f>
        <v/>
      </c>
      <c r="DB958" t="str">
        <f>IF(Table1[[#This Row],[Ledger 7]]="","",Table1[[#This Row],[Ledger 7]])</f>
        <v/>
      </c>
      <c r="DC958" t="str">
        <f>IF(Table1[[#This Row],[Ledger 7]]="","",IF(Table1[[#This Row],[Effect 7]]="Dr.",-Table1[[#This Row],[Amount 7]],Table1[[#This Row],[Amount 7]]))</f>
        <v/>
      </c>
      <c r="DF958" t="str">
        <f>IF(Table1[[#This Row],[Ledger 8]]="","","No")</f>
        <v/>
      </c>
      <c r="DG958" t="str">
        <f>IF(Table1[[#This Row],[Ledger 8]]="","",IF(Table1[[#This Row],[Effect 8]]="Dr.","Yes","No"))</f>
        <v/>
      </c>
      <c r="DH958" t="str">
        <f>IF(Table1[[#This Row],[Ledger 8]]="","",Table1[[#This Row],[Ledger 8]])</f>
        <v/>
      </c>
      <c r="DI958" t="str">
        <f>IF(Table1[[#This Row],[Ledger 8]]="","",IF(Table1[[#This Row],[Effect 8]]="Dr.",-Table1[[#This Row],[Amount 8]],Table1[[#This Row],[Amount 8]]))</f>
        <v/>
      </c>
      <c r="DL958" t="str">
        <f>IF(Table1[[#This Row],[Ledger 9]]="","","No")</f>
        <v/>
      </c>
      <c r="DM958" t="str">
        <f>IF(Table1[[#This Row],[Ledger 9]]="","",IF(Table1[[#This Row],[Effect 9]]="Dr.","Yes","No"))</f>
        <v/>
      </c>
      <c r="DN958" t="str">
        <f>IF(Table1[[#This Row],[Ledger 9]]="","",Table1[[#This Row],[Ledger 9]])</f>
        <v/>
      </c>
      <c r="DO958" t="str">
        <f>IF(Table1[[#This Row],[Ledger 9]]="","",IF(Table1[[#This Row],[Effect 9]]="Dr.",-Table1[[#This Row],[Amount 9]],Table1[[#This Row],[Amount 9]]))</f>
        <v/>
      </c>
      <c r="DR958" t="str">
        <f>IF(Table1[[#This Row],[Ledger 10]]="","","No")</f>
        <v/>
      </c>
      <c r="DS958" t="str">
        <f>IF(Table1[[#This Row],[Ledger 10]]="","",IF(Table1[[#This Row],[Effect 10]]="Dr.","Yes","No"))</f>
        <v/>
      </c>
      <c r="DT958" t="str">
        <f>IF(Table1[[#This Row],[Ledger 10]]="","",Table1[[#This Row],[Ledger 10]])</f>
        <v/>
      </c>
      <c r="DU958" t="str">
        <f>IF(Table1[[#This Row],[Ledger 10]]="","",IF(Table1[[#This Row],[Effect 10]]="Dr.",-Table1[[#This Row],[Amount 10]],Table1[[#This Row],[Amount 10]]))</f>
        <v/>
      </c>
      <c r="DX958" t="str">
        <f>IF(Table1[[#This Row],[Ledger 11]]="","","No")</f>
        <v/>
      </c>
      <c r="DY958" t="str">
        <f>IF(Table1[[#This Row],[Ledger 11]]="","",IF(Table1[[#This Row],[Effect 11]]="Dr.","Yes","No"))</f>
        <v/>
      </c>
      <c r="DZ958" t="str">
        <f>IF(Table1[[#This Row],[Ledger 11]]="","",Table1[[#This Row],[Ledger 11]])</f>
        <v/>
      </c>
      <c r="EA958" t="str">
        <f>IF(Table1[[#This Row],[Ledger 11]]="","",IF(Table1[[#This Row],[Effect 11]]="Dr.",-Table1[[#This Row],[Amount 11]],Table1[[#This Row],[Amount 11]]))</f>
        <v/>
      </c>
      <c r="ED958" t="str">
        <f>IF(Table1[[#This Row],[Ledger 12]]="","","No")</f>
        <v/>
      </c>
      <c r="EE958" t="str">
        <f>IF(Table1[[#This Row],[Ledger 12]]="","",IF(Table1[[#This Row],[Effect 12]]="Dr.","Yes","No"))</f>
        <v/>
      </c>
      <c r="EF958" t="str">
        <f>IF(Table1[[#This Row],[Ledger 12]]="","",Table1[[#This Row],[Ledger 12]])</f>
        <v/>
      </c>
      <c r="EG958" t="str">
        <f>IF(Table1[[#This Row],[Ledger 12]]="","",IF(Table1[[#This Row],[Effect 12]]="Dr.",-Table1[[#This Row],[Amount 12]],Table1[[#This Row],[Amount 12]]))</f>
        <v/>
      </c>
      <c r="EJ958" t="str">
        <f>IF(Table1[[#This Row],[Ledger 13]]="","","No")</f>
        <v/>
      </c>
      <c r="EK958" t="str">
        <f>IF(Table1[[#This Row],[Ledger 13]]="","",IF(Table1[[#This Row],[Effect 13]]="Dr.","Yes","No"))</f>
        <v/>
      </c>
      <c r="EL958" t="str">
        <f>IF(Table1[[#This Row],[Ledger 13]]="","",Table1[[#This Row],[Ledger 13]])</f>
        <v/>
      </c>
      <c r="EM958" t="str">
        <f>IF(Table1[[#This Row],[Ledger 13]]="","",IF(Table1[[#This Row],[Effect 13]]="Dr.",-Table1[[#This Row],[Amount 13]],Table1[[#This Row],[Amount 13]]))</f>
        <v/>
      </c>
      <c r="EP958" t="str">
        <f>IF(Table1[[#This Row],[Ledger 14]]="","","No")</f>
        <v/>
      </c>
      <c r="EQ958" t="str">
        <f>IF(Table1[[#This Row],[Ledger 14]]="","",IF(Table1[[#This Row],[Effect 14]]="Dr.","Yes","No"))</f>
        <v/>
      </c>
      <c r="ER958" t="str">
        <f>IF(Table1[[#This Row],[Ledger 14]]="","",Table1[[#This Row],[Ledger 14]])</f>
        <v/>
      </c>
      <c r="ES958" t="str">
        <f>IF(Table1[[#This Row],[Ledger 14]]="","",IF(Table1[[#This Row],[Effect 14]]="Dr.",-Table1[[#This Row],[Amount 14]],Table1[[#This Row],[Amount 14]]))</f>
        <v/>
      </c>
      <c r="EV958" t="str">
        <f>IF(Table1[[#This Row],[Ledger 15]]="","","No")</f>
        <v/>
      </c>
      <c r="EW958" t="str">
        <f>IF(Table1[[#This Row],[Ledger 15]]="","",IF(Table1[[#This Row],[Effect 15]]="Dr.","Yes","No"))</f>
        <v/>
      </c>
      <c r="EX958" t="str">
        <f>IF(Table1[[#This Row],[Ledger 15]]="","",Table1[[#This Row],[Ledger 15]])</f>
        <v/>
      </c>
      <c r="EY958" t="str">
        <f>IF(Table1[[#This Row],[Ledger 15]]="","",IF(Table1[[#This Row],[Effect 15]]="Dr.",-Table1[[#This Row],[Amount 15]],Table1[[#This Row],[Amount 15]]))</f>
        <v/>
      </c>
      <c r="FD95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8">
        <f>IF(Table1[[#This Row],[Date]]="",0,IF(AND(Table1[[#This Row],[Date]]&gt;=$FE$2,Table1[[#This Row],[Date]]&lt;=$FE$3),0,1))</f>
        <v>0</v>
      </c>
      <c r="FF958">
        <f>IF(Table1[[#This Row],[Date]]="",0,IF(TYPE(VLOOKUP(Table1[[#This Row],[Voucher Type]],Table1[[#All],[Voucher Type Master]],1,FALSE))=16,1,0))</f>
        <v>0</v>
      </c>
      <c r="FG958">
        <f>IF(TYPE(IF(Table1[[#This Row],[Date]]="",0,IF(VLOOKUP(Table1[[#This Row],[Voucher Type]],$FY$5:$FZ$13,2,0)=Table1[[#This Row],[Effect 1]],0,1)))=16,1,0)</f>
        <v>0</v>
      </c>
      <c r="FH95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8">
        <f>IF(LEN(Table1[[#This Row],[Ledger 1]])&gt;0,IF(TYPE(VLOOKUP(Table1[[#This Row],[Ledger 1]],GZ:GZ,1,0))=16,1,0),0)</f>
        <v>0</v>
      </c>
      <c r="FJ958">
        <f>IF(LEN(Table1[[#This Row],[Ledger 2]])&gt;0,IF(TYPE(VLOOKUP(Table1[[#This Row],[Ledger 2]],GZ:GZ,1,0))=16,1,0),0)</f>
        <v>0</v>
      </c>
      <c r="FK958">
        <f>IF(LEN(Table1[[#This Row],[Ledger 3]])&gt;0,IF(TYPE(VLOOKUP(Table1[[#This Row],[Ledger 3]],GZ:GZ,1,0))=16,1,0),0)</f>
        <v>0</v>
      </c>
      <c r="FL958">
        <f>IF(LEN(Table1[[#This Row],[Ledger 4]])&gt;0,IF(TYPE(VLOOKUP(Table1[[#This Row],[Ledger 4]],GZ:GZ,1,0))=16,1,0),0)</f>
        <v>0</v>
      </c>
      <c r="FM958">
        <f>IF(LEN(Table1[[#This Row],[Ledger 5]])&gt;0,IF(TYPE(VLOOKUP(Table1[[#This Row],[Ledger 5]],GZ:GZ,1,0))=16,1,0),0)</f>
        <v>0</v>
      </c>
      <c r="FN958">
        <f>IF(LEN(Table1[[#This Row],[Ledger 6]])&gt;0,IF(TYPE(VLOOKUP(Table1[[#This Row],[Ledger 6]],$GZ:$GZ,1,0))=16,1,0),0)</f>
        <v>0</v>
      </c>
      <c r="FO958">
        <f>IF(LEN(Table1[[#This Row],[Ledger 7]])&gt;0,IF(TYPE(VLOOKUP(Table1[[#This Row],[Ledger 7]],$GZ:$GZ,1,0))=16,1,0),0)</f>
        <v>0</v>
      </c>
      <c r="FP958">
        <f>IF(LEN(Table1[[#This Row],[Ledger 8]])&gt;0,IF(TYPE(VLOOKUP(Table1[[#This Row],[Ledger 8]],$GZ:$GZ,1,0))=16,1,0),0)</f>
        <v>0</v>
      </c>
      <c r="FQ958">
        <f>IF(LEN(Table1[[#This Row],[Ledger 9]])&gt;0,IF(TYPE(VLOOKUP(Table1[[#This Row],[Ledger 9]],$GZ:$GZ,1,0))=16,1,0),0)</f>
        <v>0</v>
      </c>
      <c r="FR958">
        <f>IF(LEN(Table1[[#This Row],[Ledger 10]])&gt;0,IF(TYPE(VLOOKUP(Table1[[#This Row],[Ledger 10]],$GZ:$GZ,1,0))=16,1,0),0)</f>
        <v>0</v>
      </c>
      <c r="FS958">
        <f>IF(LEN(Table1[[#This Row],[Ledger 11]])&gt;0,IF(TYPE(VLOOKUP(Table1[[#This Row],[Ledger 11]],$GZ:$GZ,1,0))=16,1,0),0)</f>
        <v>0</v>
      </c>
      <c r="FT958">
        <f>IF(LEN(Table1[[#This Row],[Ledger 12]])&gt;0,IF(TYPE(VLOOKUP(Table1[[#This Row],[Ledger 12]],$GZ:$GZ,1,0))=16,1,0),0)</f>
        <v>0</v>
      </c>
      <c r="FU958">
        <f>IF(LEN(Table1[[#This Row],[Ledger 13]])&gt;0,IF(TYPE(VLOOKUP(Table1[[#This Row],[Ledger 13]],$GZ:$GZ,1,0))=16,1,0),0)</f>
        <v>0</v>
      </c>
      <c r="FV958">
        <f>IF(LEN(Table1[[#This Row],[Ledger 14]])&gt;0,IF(TYPE(VLOOKUP(Table1[[#This Row],[Ledger 14]],$GZ:$GZ,1,0))=16,1,0),0)</f>
        <v>0</v>
      </c>
      <c r="FW958">
        <f>IF(LEN(Table1[[#This Row],[Ledger 15]])&gt;0,IF(TYPE(VLOOKUP(Table1[[#This Row],[Ledger 15]],$GZ:$GZ,1,0))=16,1,0),0)</f>
        <v>0</v>
      </c>
    </row>
    <row r="959" spans="4:179" ht="33" customHeight="1" x14ac:dyDescent="0.45">
      <c r="D959" s="8">
        <f t="shared" si="23"/>
        <v>954</v>
      </c>
      <c r="E959" s="32"/>
      <c r="F959" s="34"/>
      <c r="G959" s="34"/>
      <c r="H959" s="34"/>
      <c r="I959" s="34"/>
      <c r="J959" s="38"/>
      <c r="K959" s="33"/>
      <c r="L959" s="36"/>
      <c r="M959" s="35"/>
      <c r="N959" s="34"/>
      <c r="O959" s="41"/>
      <c r="P959" s="35"/>
      <c r="Q959" s="34"/>
      <c r="R959" s="37"/>
      <c r="S959" s="35"/>
      <c r="T959" s="34"/>
      <c r="U959" s="37"/>
      <c r="V959" s="35"/>
      <c r="W959" s="34"/>
      <c r="X959" s="37"/>
      <c r="Y959" s="35"/>
      <c r="Z959" s="34"/>
      <c r="AA959" s="37"/>
      <c r="AB959" s="35"/>
      <c r="AC959" s="34"/>
      <c r="AD959" s="37"/>
      <c r="AE959" s="35"/>
      <c r="AF959" s="34"/>
      <c r="AG959" s="37"/>
      <c r="AH959" s="35"/>
      <c r="AI959" s="34"/>
      <c r="AJ959" s="37"/>
      <c r="AK959" s="35"/>
      <c r="AL959" s="34"/>
      <c r="AM959" s="37"/>
      <c r="AN959" s="35"/>
      <c r="AO959" s="34"/>
      <c r="AP959" s="37"/>
      <c r="AQ959" s="35"/>
      <c r="AR959" s="34"/>
      <c r="AS959" s="37"/>
      <c r="AT959" s="35"/>
      <c r="AU959" s="34"/>
      <c r="AV959" s="37"/>
      <c r="AW959" s="35"/>
      <c r="AX959" s="34"/>
      <c r="AY959" s="37"/>
      <c r="AZ959" s="35"/>
      <c r="BA959" s="34"/>
      <c r="BB959" s="37"/>
      <c r="BC95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59" s="7"/>
      <c r="BF959" t="str">
        <f>IF(Table1[[#This Row],[Date]]="","","&amp;lt;VOUCHER REMOTEID="&amp;""""&amp;$A$11&amp;$A$13&amp;ROW()&amp;""""&amp;" VCHTYPE="""&amp;F959&amp;""" ACTION="""&amp;"Create"&amp;"""&amp;gt;")</f>
        <v/>
      </c>
      <c r="BG959" t="str">
        <f>IF(Table1[[#This Row],[Date]]="","",TEXT(Table1[[#This Row],[Date]],"yyyymmdd"))</f>
        <v/>
      </c>
      <c r="BH959" t="str">
        <f>Table1[[#This Row],[Date2]]</f>
        <v/>
      </c>
      <c r="BI959" t="str">
        <f>IF(Table1[[#This Row],[Date]]="","",Table1[[#This Row],[Voucher Type]])</f>
        <v/>
      </c>
      <c r="BJ959" t="str">
        <f>IF(Table1[[#This Row],[Ref No / Invoice No]]="","",Table1[[#This Row],[Ref No / Invoice No]])</f>
        <v/>
      </c>
      <c r="BK959" t="str">
        <f>IF(Table1[[#This Row],[Voucher No]]="","",Table1[[#This Row],[Voucher No]])</f>
        <v/>
      </c>
      <c r="BL959" t="str">
        <f>IF(Table1[[#This Row],[Date]]="","",Table1[[#This Row],[Narration]])</f>
        <v/>
      </c>
      <c r="BM959" t="str">
        <f>IF(Table1[[#This Row],[Date]]="","",$A$11&amp;$A$13&amp;ROW())</f>
        <v/>
      </c>
      <c r="BN959" t="str">
        <f>IF(Table1[[#This Row],[Date]]="","",$A$13)</f>
        <v/>
      </c>
      <c r="BP959" t="str">
        <f>IF(Table1[[#This Row],[Ledger 1]]="","","No")</f>
        <v/>
      </c>
      <c r="BQ959" t="str">
        <f>IF(Table1[[#This Row],[Date]]="","",IF(Table1[[#This Row],[Effect 1]]="Dr.","Yes","No"))</f>
        <v/>
      </c>
      <c r="BR959" t="str">
        <f>IF(Table1[[#This Row],[Date]]="","",Table1[[#This Row],[Ledger 1]])</f>
        <v/>
      </c>
      <c r="BS959" t="str">
        <f>IF(Table1[[#This Row],[Date]]="","",IF(Table1[[#This Row],[Effect 1]]="Dr.",-Table1[[#This Row],[Amount 1]],Table1[[#This Row],[Amount 1]]))</f>
        <v/>
      </c>
      <c r="BV959" t="str">
        <f>IF(Table1[[#This Row],[Ledger 2]]="","","No")</f>
        <v/>
      </c>
      <c r="BW959" t="str">
        <f>IF(Table1[[#This Row],[Date]]="","",IF(Table1[[#This Row],[Effect 2]]="Dr.","Yes","No"))</f>
        <v/>
      </c>
      <c r="BX959" t="str">
        <f>IF(Table1[[#This Row],[Date]]="","",Table1[[#This Row],[Ledger 2]])</f>
        <v/>
      </c>
      <c r="BY959" t="str">
        <f>IF(Table1[[#This Row],[Date]]="","",IF(Table1[[#This Row],[Effect 2]]="Dr.",-Table1[[#This Row],[Amount 2]],Table1[[#This Row],[Amount 2]]))</f>
        <v/>
      </c>
      <c r="CB959" t="str">
        <f>IF(Table1[[#This Row],[Ledger 3]]="","","No")</f>
        <v/>
      </c>
      <c r="CC959" t="str">
        <f>IF(Table1[[#This Row],[Ledger 3]]="","",IF(Table1[[#This Row],[Effect 3]]="Dr.","Yes","No"))</f>
        <v/>
      </c>
      <c r="CD959" t="str">
        <f>IF(Table1[[#This Row],[Ledger 3]]="","",Table1[[#This Row],[Ledger 3]])</f>
        <v/>
      </c>
      <c r="CE959" t="str">
        <f>IF(Table1[[#This Row],[Ledger 3]]="","",IF(Table1[[#This Row],[Effect 3]]="Dr.",-Table1[[#This Row],[Amount 3]],Table1[[#This Row],[Amount 3]]))</f>
        <v/>
      </c>
      <c r="CH959" t="str">
        <f>IF(Table1[[#This Row],[Ledger 4]]="","","No")</f>
        <v/>
      </c>
      <c r="CI959" t="str">
        <f>IF(Table1[[#This Row],[Ledger 4]]="","",IF(Table1[[#This Row],[Effect 4]]="Dr.","Yes","No"))</f>
        <v/>
      </c>
      <c r="CJ959" t="str">
        <f>IF(Table1[[#This Row],[Ledger 4]]="","",Table1[[#This Row],[Ledger 4]])</f>
        <v/>
      </c>
      <c r="CK959" t="str">
        <f>IF(Table1[[#This Row],[Ledger 4]]="","",IF(Table1[[#This Row],[Effect 4]]="Dr.",-Table1[[#This Row],[Amount 4]],Table1[[#This Row],[Amount 4]]))</f>
        <v/>
      </c>
      <c r="CN959" t="str">
        <f>IF(Table1[[#This Row],[Ledger 5]]="","","No")</f>
        <v/>
      </c>
      <c r="CO959" t="str">
        <f>IF(Table1[[#This Row],[Ledger 5]]="","",IF(Table1[[#This Row],[Effect 5]]="Dr.","Yes","No"))</f>
        <v/>
      </c>
      <c r="CP959" t="str">
        <f>IF(Table1[[#This Row],[Ledger 5]]="","",Table1[[#This Row],[Ledger 5]])</f>
        <v/>
      </c>
      <c r="CQ959" t="str">
        <f>IF(Table1[[#This Row],[Ledger 5]]="","",IF(Table1[[#This Row],[Effect 5]]="Dr.",-Table1[[#This Row],[Amount 5]],Table1[[#This Row],[Amount 5]]))</f>
        <v/>
      </c>
      <c r="CT959" t="str">
        <f>IF(Table1[[#This Row],[Ledger 6]]="","","No")</f>
        <v/>
      </c>
      <c r="CU959" t="str">
        <f>IF(Table1[[#This Row],[Ledger 6]]="","",IF(Table1[[#This Row],[Effect 6]]="Dr.","Yes","No"))</f>
        <v/>
      </c>
      <c r="CV959" t="str">
        <f>IF(Table1[[#This Row],[Ledger 6]]="","",Table1[[#This Row],[Ledger 6]])</f>
        <v/>
      </c>
      <c r="CW959" t="str">
        <f>IF(Table1[[#This Row],[Ledger 6]]="","",IF(Table1[[#This Row],[Effect 6]]="Dr.",-Table1[[#This Row],[Amount 6]],Table1[[#This Row],[Amount 6]]))</f>
        <v/>
      </c>
      <c r="CZ959" t="str">
        <f>IF(Table1[[#This Row],[Ledger 7]]="","","No")</f>
        <v/>
      </c>
      <c r="DA959" t="str">
        <f>IF(Table1[[#This Row],[Ledger 7]]="","",IF(Table1[[#This Row],[Effect 7]]="Dr.","Yes","No"))</f>
        <v/>
      </c>
      <c r="DB959" t="str">
        <f>IF(Table1[[#This Row],[Ledger 7]]="","",Table1[[#This Row],[Ledger 7]])</f>
        <v/>
      </c>
      <c r="DC959" t="str">
        <f>IF(Table1[[#This Row],[Ledger 7]]="","",IF(Table1[[#This Row],[Effect 7]]="Dr.",-Table1[[#This Row],[Amount 7]],Table1[[#This Row],[Amount 7]]))</f>
        <v/>
      </c>
      <c r="DF959" t="str">
        <f>IF(Table1[[#This Row],[Ledger 8]]="","","No")</f>
        <v/>
      </c>
      <c r="DG959" t="str">
        <f>IF(Table1[[#This Row],[Ledger 8]]="","",IF(Table1[[#This Row],[Effect 8]]="Dr.","Yes","No"))</f>
        <v/>
      </c>
      <c r="DH959" t="str">
        <f>IF(Table1[[#This Row],[Ledger 8]]="","",Table1[[#This Row],[Ledger 8]])</f>
        <v/>
      </c>
      <c r="DI959" t="str">
        <f>IF(Table1[[#This Row],[Ledger 8]]="","",IF(Table1[[#This Row],[Effect 8]]="Dr.",-Table1[[#This Row],[Amount 8]],Table1[[#This Row],[Amount 8]]))</f>
        <v/>
      </c>
      <c r="DL959" t="str">
        <f>IF(Table1[[#This Row],[Ledger 9]]="","","No")</f>
        <v/>
      </c>
      <c r="DM959" t="str">
        <f>IF(Table1[[#This Row],[Ledger 9]]="","",IF(Table1[[#This Row],[Effect 9]]="Dr.","Yes","No"))</f>
        <v/>
      </c>
      <c r="DN959" t="str">
        <f>IF(Table1[[#This Row],[Ledger 9]]="","",Table1[[#This Row],[Ledger 9]])</f>
        <v/>
      </c>
      <c r="DO959" t="str">
        <f>IF(Table1[[#This Row],[Ledger 9]]="","",IF(Table1[[#This Row],[Effect 9]]="Dr.",-Table1[[#This Row],[Amount 9]],Table1[[#This Row],[Amount 9]]))</f>
        <v/>
      </c>
      <c r="DR959" t="str">
        <f>IF(Table1[[#This Row],[Ledger 10]]="","","No")</f>
        <v/>
      </c>
      <c r="DS959" t="str">
        <f>IF(Table1[[#This Row],[Ledger 10]]="","",IF(Table1[[#This Row],[Effect 10]]="Dr.","Yes","No"))</f>
        <v/>
      </c>
      <c r="DT959" t="str">
        <f>IF(Table1[[#This Row],[Ledger 10]]="","",Table1[[#This Row],[Ledger 10]])</f>
        <v/>
      </c>
      <c r="DU959" t="str">
        <f>IF(Table1[[#This Row],[Ledger 10]]="","",IF(Table1[[#This Row],[Effect 10]]="Dr.",-Table1[[#This Row],[Amount 10]],Table1[[#This Row],[Amount 10]]))</f>
        <v/>
      </c>
      <c r="DX959" t="str">
        <f>IF(Table1[[#This Row],[Ledger 11]]="","","No")</f>
        <v/>
      </c>
      <c r="DY959" t="str">
        <f>IF(Table1[[#This Row],[Ledger 11]]="","",IF(Table1[[#This Row],[Effect 11]]="Dr.","Yes","No"))</f>
        <v/>
      </c>
      <c r="DZ959" t="str">
        <f>IF(Table1[[#This Row],[Ledger 11]]="","",Table1[[#This Row],[Ledger 11]])</f>
        <v/>
      </c>
      <c r="EA959" t="str">
        <f>IF(Table1[[#This Row],[Ledger 11]]="","",IF(Table1[[#This Row],[Effect 11]]="Dr.",-Table1[[#This Row],[Amount 11]],Table1[[#This Row],[Amount 11]]))</f>
        <v/>
      </c>
      <c r="ED959" t="str">
        <f>IF(Table1[[#This Row],[Ledger 12]]="","","No")</f>
        <v/>
      </c>
      <c r="EE959" t="str">
        <f>IF(Table1[[#This Row],[Ledger 12]]="","",IF(Table1[[#This Row],[Effect 12]]="Dr.","Yes","No"))</f>
        <v/>
      </c>
      <c r="EF959" t="str">
        <f>IF(Table1[[#This Row],[Ledger 12]]="","",Table1[[#This Row],[Ledger 12]])</f>
        <v/>
      </c>
      <c r="EG959" t="str">
        <f>IF(Table1[[#This Row],[Ledger 12]]="","",IF(Table1[[#This Row],[Effect 12]]="Dr.",-Table1[[#This Row],[Amount 12]],Table1[[#This Row],[Amount 12]]))</f>
        <v/>
      </c>
      <c r="EJ959" t="str">
        <f>IF(Table1[[#This Row],[Ledger 13]]="","","No")</f>
        <v/>
      </c>
      <c r="EK959" t="str">
        <f>IF(Table1[[#This Row],[Ledger 13]]="","",IF(Table1[[#This Row],[Effect 13]]="Dr.","Yes","No"))</f>
        <v/>
      </c>
      <c r="EL959" t="str">
        <f>IF(Table1[[#This Row],[Ledger 13]]="","",Table1[[#This Row],[Ledger 13]])</f>
        <v/>
      </c>
      <c r="EM959" t="str">
        <f>IF(Table1[[#This Row],[Ledger 13]]="","",IF(Table1[[#This Row],[Effect 13]]="Dr.",-Table1[[#This Row],[Amount 13]],Table1[[#This Row],[Amount 13]]))</f>
        <v/>
      </c>
      <c r="EP959" t="str">
        <f>IF(Table1[[#This Row],[Ledger 14]]="","","No")</f>
        <v/>
      </c>
      <c r="EQ959" t="str">
        <f>IF(Table1[[#This Row],[Ledger 14]]="","",IF(Table1[[#This Row],[Effect 14]]="Dr.","Yes","No"))</f>
        <v/>
      </c>
      <c r="ER959" t="str">
        <f>IF(Table1[[#This Row],[Ledger 14]]="","",Table1[[#This Row],[Ledger 14]])</f>
        <v/>
      </c>
      <c r="ES959" t="str">
        <f>IF(Table1[[#This Row],[Ledger 14]]="","",IF(Table1[[#This Row],[Effect 14]]="Dr.",-Table1[[#This Row],[Amount 14]],Table1[[#This Row],[Amount 14]]))</f>
        <v/>
      </c>
      <c r="EV959" t="str">
        <f>IF(Table1[[#This Row],[Ledger 15]]="","","No")</f>
        <v/>
      </c>
      <c r="EW959" t="str">
        <f>IF(Table1[[#This Row],[Ledger 15]]="","",IF(Table1[[#This Row],[Effect 15]]="Dr.","Yes","No"))</f>
        <v/>
      </c>
      <c r="EX959" t="str">
        <f>IF(Table1[[#This Row],[Ledger 15]]="","",Table1[[#This Row],[Ledger 15]])</f>
        <v/>
      </c>
      <c r="EY959" t="str">
        <f>IF(Table1[[#This Row],[Ledger 15]]="","",IF(Table1[[#This Row],[Effect 15]]="Dr.",-Table1[[#This Row],[Amount 15]],Table1[[#This Row],[Amount 15]]))</f>
        <v/>
      </c>
      <c r="FD95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59">
        <f>IF(Table1[[#This Row],[Date]]="",0,IF(AND(Table1[[#This Row],[Date]]&gt;=$FE$2,Table1[[#This Row],[Date]]&lt;=$FE$3),0,1))</f>
        <v>0</v>
      </c>
      <c r="FF959">
        <f>IF(Table1[[#This Row],[Date]]="",0,IF(TYPE(VLOOKUP(Table1[[#This Row],[Voucher Type]],Table1[[#All],[Voucher Type Master]],1,FALSE))=16,1,0))</f>
        <v>0</v>
      </c>
      <c r="FG959">
        <f>IF(TYPE(IF(Table1[[#This Row],[Date]]="",0,IF(VLOOKUP(Table1[[#This Row],[Voucher Type]],$FY$5:$FZ$13,2,0)=Table1[[#This Row],[Effect 1]],0,1)))=16,1,0)</f>
        <v>0</v>
      </c>
      <c r="FH95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59">
        <f>IF(LEN(Table1[[#This Row],[Ledger 1]])&gt;0,IF(TYPE(VLOOKUP(Table1[[#This Row],[Ledger 1]],GZ:GZ,1,0))=16,1,0),0)</f>
        <v>0</v>
      </c>
      <c r="FJ959">
        <f>IF(LEN(Table1[[#This Row],[Ledger 2]])&gt;0,IF(TYPE(VLOOKUP(Table1[[#This Row],[Ledger 2]],GZ:GZ,1,0))=16,1,0),0)</f>
        <v>0</v>
      </c>
      <c r="FK959">
        <f>IF(LEN(Table1[[#This Row],[Ledger 3]])&gt;0,IF(TYPE(VLOOKUP(Table1[[#This Row],[Ledger 3]],GZ:GZ,1,0))=16,1,0),0)</f>
        <v>0</v>
      </c>
      <c r="FL959">
        <f>IF(LEN(Table1[[#This Row],[Ledger 4]])&gt;0,IF(TYPE(VLOOKUP(Table1[[#This Row],[Ledger 4]],GZ:GZ,1,0))=16,1,0),0)</f>
        <v>0</v>
      </c>
      <c r="FM959">
        <f>IF(LEN(Table1[[#This Row],[Ledger 5]])&gt;0,IF(TYPE(VLOOKUP(Table1[[#This Row],[Ledger 5]],GZ:GZ,1,0))=16,1,0),0)</f>
        <v>0</v>
      </c>
      <c r="FN959">
        <f>IF(LEN(Table1[[#This Row],[Ledger 6]])&gt;0,IF(TYPE(VLOOKUP(Table1[[#This Row],[Ledger 6]],$GZ:$GZ,1,0))=16,1,0),0)</f>
        <v>0</v>
      </c>
      <c r="FO959">
        <f>IF(LEN(Table1[[#This Row],[Ledger 7]])&gt;0,IF(TYPE(VLOOKUP(Table1[[#This Row],[Ledger 7]],$GZ:$GZ,1,0))=16,1,0),0)</f>
        <v>0</v>
      </c>
      <c r="FP959">
        <f>IF(LEN(Table1[[#This Row],[Ledger 8]])&gt;0,IF(TYPE(VLOOKUP(Table1[[#This Row],[Ledger 8]],$GZ:$GZ,1,0))=16,1,0),0)</f>
        <v>0</v>
      </c>
      <c r="FQ959">
        <f>IF(LEN(Table1[[#This Row],[Ledger 9]])&gt;0,IF(TYPE(VLOOKUP(Table1[[#This Row],[Ledger 9]],$GZ:$GZ,1,0))=16,1,0),0)</f>
        <v>0</v>
      </c>
      <c r="FR959">
        <f>IF(LEN(Table1[[#This Row],[Ledger 10]])&gt;0,IF(TYPE(VLOOKUP(Table1[[#This Row],[Ledger 10]],$GZ:$GZ,1,0))=16,1,0),0)</f>
        <v>0</v>
      </c>
      <c r="FS959">
        <f>IF(LEN(Table1[[#This Row],[Ledger 11]])&gt;0,IF(TYPE(VLOOKUP(Table1[[#This Row],[Ledger 11]],$GZ:$GZ,1,0))=16,1,0),0)</f>
        <v>0</v>
      </c>
      <c r="FT959">
        <f>IF(LEN(Table1[[#This Row],[Ledger 12]])&gt;0,IF(TYPE(VLOOKUP(Table1[[#This Row],[Ledger 12]],$GZ:$GZ,1,0))=16,1,0),0)</f>
        <v>0</v>
      </c>
      <c r="FU959">
        <f>IF(LEN(Table1[[#This Row],[Ledger 13]])&gt;0,IF(TYPE(VLOOKUP(Table1[[#This Row],[Ledger 13]],$GZ:$GZ,1,0))=16,1,0),0)</f>
        <v>0</v>
      </c>
      <c r="FV959">
        <f>IF(LEN(Table1[[#This Row],[Ledger 14]])&gt;0,IF(TYPE(VLOOKUP(Table1[[#This Row],[Ledger 14]],$GZ:$GZ,1,0))=16,1,0),0)</f>
        <v>0</v>
      </c>
      <c r="FW959">
        <f>IF(LEN(Table1[[#This Row],[Ledger 15]])&gt;0,IF(TYPE(VLOOKUP(Table1[[#This Row],[Ledger 15]],$GZ:$GZ,1,0))=16,1,0),0)</f>
        <v>0</v>
      </c>
    </row>
    <row r="960" spans="4:179" ht="33" customHeight="1" x14ac:dyDescent="0.45">
      <c r="D960" s="8">
        <f t="shared" si="23"/>
        <v>955</v>
      </c>
      <c r="E960" s="32"/>
      <c r="F960" s="34"/>
      <c r="G960" s="34"/>
      <c r="H960" s="34"/>
      <c r="I960" s="34"/>
      <c r="J960" s="38"/>
      <c r="K960" s="33"/>
      <c r="L960" s="36"/>
      <c r="M960" s="35"/>
      <c r="N960" s="34"/>
      <c r="O960" s="41"/>
      <c r="P960" s="35"/>
      <c r="Q960" s="34"/>
      <c r="R960" s="37"/>
      <c r="S960" s="35"/>
      <c r="T960" s="34"/>
      <c r="U960" s="37"/>
      <c r="V960" s="35"/>
      <c r="W960" s="34"/>
      <c r="X960" s="37"/>
      <c r="Y960" s="35"/>
      <c r="Z960" s="34"/>
      <c r="AA960" s="37"/>
      <c r="AB960" s="35"/>
      <c r="AC960" s="34"/>
      <c r="AD960" s="37"/>
      <c r="AE960" s="35"/>
      <c r="AF960" s="34"/>
      <c r="AG960" s="37"/>
      <c r="AH960" s="35"/>
      <c r="AI960" s="34"/>
      <c r="AJ960" s="37"/>
      <c r="AK960" s="35"/>
      <c r="AL960" s="34"/>
      <c r="AM960" s="37"/>
      <c r="AN960" s="35"/>
      <c r="AO960" s="34"/>
      <c r="AP960" s="37"/>
      <c r="AQ960" s="35"/>
      <c r="AR960" s="34"/>
      <c r="AS960" s="37"/>
      <c r="AT960" s="35"/>
      <c r="AU960" s="34"/>
      <c r="AV960" s="37"/>
      <c r="AW960" s="35"/>
      <c r="AX960" s="34"/>
      <c r="AY960" s="37"/>
      <c r="AZ960" s="35"/>
      <c r="BA960" s="34"/>
      <c r="BB960" s="37"/>
      <c r="BC96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0" s="7"/>
      <c r="BF960" t="str">
        <f>IF(Table1[[#This Row],[Date]]="","","&amp;lt;VOUCHER REMOTEID="&amp;""""&amp;$A$11&amp;$A$13&amp;ROW()&amp;""""&amp;" VCHTYPE="""&amp;F960&amp;""" ACTION="""&amp;"Create"&amp;"""&amp;gt;")</f>
        <v/>
      </c>
      <c r="BG960" t="str">
        <f>IF(Table1[[#This Row],[Date]]="","",TEXT(Table1[[#This Row],[Date]],"yyyymmdd"))</f>
        <v/>
      </c>
      <c r="BH960" t="str">
        <f>Table1[[#This Row],[Date2]]</f>
        <v/>
      </c>
      <c r="BI960" t="str">
        <f>IF(Table1[[#This Row],[Date]]="","",Table1[[#This Row],[Voucher Type]])</f>
        <v/>
      </c>
      <c r="BJ960" t="str">
        <f>IF(Table1[[#This Row],[Ref No / Invoice No]]="","",Table1[[#This Row],[Ref No / Invoice No]])</f>
        <v/>
      </c>
      <c r="BK960" t="str">
        <f>IF(Table1[[#This Row],[Voucher No]]="","",Table1[[#This Row],[Voucher No]])</f>
        <v/>
      </c>
      <c r="BL960" t="str">
        <f>IF(Table1[[#This Row],[Date]]="","",Table1[[#This Row],[Narration]])</f>
        <v/>
      </c>
      <c r="BM960" t="str">
        <f>IF(Table1[[#This Row],[Date]]="","",$A$11&amp;$A$13&amp;ROW())</f>
        <v/>
      </c>
      <c r="BN960" t="str">
        <f>IF(Table1[[#This Row],[Date]]="","",$A$13)</f>
        <v/>
      </c>
      <c r="BP960" t="str">
        <f>IF(Table1[[#This Row],[Ledger 1]]="","","No")</f>
        <v/>
      </c>
      <c r="BQ960" t="str">
        <f>IF(Table1[[#This Row],[Date]]="","",IF(Table1[[#This Row],[Effect 1]]="Dr.","Yes","No"))</f>
        <v/>
      </c>
      <c r="BR960" t="str">
        <f>IF(Table1[[#This Row],[Date]]="","",Table1[[#This Row],[Ledger 1]])</f>
        <v/>
      </c>
      <c r="BS960" t="str">
        <f>IF(Table1[[#This Row],[Date]]="","",IF(Table1[[#This Row],[Effect 1]]="Dr.",-Table1[[#This Row],[Amount 1]],Table1[[#This Row],[Amount 1]]))</f>
        <v/>
      </c>
      <c r="BV960" t="str">
        <f>IF(Table1[[#This Row],[Ledger 2]]="","","No")</f>
        <v/>
      </c>
      <c r="BW960" t="str">
        <f>IF(Table1[[#This Row],[Date]]="","",IF(Table1[[#This Row],[Effect 2]]="Dr.","Yes","No"))</f>
        <v/>
      </c>
      <c r="BX960" t="str">
        <f>IF(Table1[[#This Row],[Date]]="","",Table1[[#This Row],[Ledger 2]])</f>
        <v/>
      </c>
      <c r="BY960" t="str">
        <f>IF(Table1[[#This Row],[Date]]="","",IF(Table1[[#This Row],[Effect 2]]="Dr.",-Table1[[#This Row],[Amount 2]],Table1[[#This Row],[Amount 2]]))</f>
        <v/>
      </c>
      <c r="CB960" t="str">
        <f>IF(Table1[[#This Row],[Ledger 3]]="","","No")</f>
        <v/>
      </c>
      <c r="CC960" t="str">
        <f>IF(Table1[[#This Row],[Ledger 3]]="","",IF(Table1[[#This Row],[Effect 3]]="Dr.","Yes","No"))</f>
        <v/>
      </c>
      <c r="CD960" t="str">
        <f>IF(Table1[[#This Row],[Ledger 3]]="","",Table1[[#This Row],[Ledger 3]])</f>
        <v/>
      </c>
      <c r="CE960" t="str">
        <f>IF(Table1[[#This Row],[Ledger 3]]="","",IF(Table1[[#This Row],[Effect 3]]="Dr.",-Table1[[#This Row],[Amount 3]],Table1[[#This Row],[Amount 3]]))</f>
        <v/>
      </c>
      <c r="CH960" t="str">
        <f>IF(Table1[[#This Row],[Ledger 4]]="","","No")</f>
        <v/>
      </c>
      <c r="CI960" t="str">
        <f>IF(Table1[[#This Row],[Ledger 4]]="","",IF(Table1[[#This Row],[Effect 4]]="Dr.","Yes","No"))</f>
        <v/>
      </c>
      <c r="CJ960" t="str">
        <f>IF(Table1[[#This Row],[Ledger 4]]="","",Table1[[#This Row],[Ledger 4]])</f>
        <v/>
      </c>
      <c r="CK960" t="str">
        <f>IF(Table1[[#This Row],[Ledger 4]]="","",IF(Table1[[#This Row],[Effect 4]]="Dr.",-Table1[[#This Row],[Amount 4]],Table1[[#This Row],[Amount 4]]))</f>
        <v/>
      </c>
      <c r="CN960" t="str">
        <f>IF(Table1[[#This Row],[Ledger 5]]="","","No")</f>
        <v/>
      </c>
      <c r="CO960" t="str">
        <f>IF(Table1[[#This Row],[Ledger 5]]="","",IF(Table1[[#This Row],[Effect 5]]="Dr.","Yes","No"))</f>
        <v/>
      </c>
      <c r="CP960" t="str">
        <f>IF(Table1[[#This Row],[Ledger 5]]="","",Table1[[#This Row],[Ledger 5]])</f>
        <v/>
      </c>
      <c r="CQ960" t="str">
        <f>IF(Table1[[#This Row],[Ledger 5]]="","",IF(Table1[[#This Row],[Effect 5]]="Dr.",-Table1[[#This Row],[Amount 5]],Table1[[#This Row],[Amount 5]]))</f>
        <v/>
      </c>
      <c r="CT960" t="str">
        <f>IF(Table1[[#This Row],[Ledger 6]]="","","No")</f>
        <v/>
      </c>
      <c r="CU960" t="str">
        <f>IF(Table1[[#This Row],[Ledger 6]]="","",IF(Table1[[#This Row],[Effect 6]]="Dr.","Yes","No"))</f>
        <v/>
      </c>
      <c r="CV960" t="str">
        <f>IF(Table1[[#This Row],[Ledger 6]]="","",Table1[[#This Row],[Ledger 6]])</f>
        <v/>
      </c>
      <c r="CW960" t="str">
        <f>IF(Table1[[#This Row],[Ledger 6]]="","",IF(Table1[[#This Row],[Effect 6]]="Dr.",-Table1[[#This Row],[Amount 6]],Table1[[#This Row],[Amount 6]]))</f>
        <v/>
      </c>
      <c r="CZ960" t="str">
        <f>IF(Table1[[#This Row],[Ledger 7]]="","","No")</f>
        <v/>
      </c>
      <c r="DA960" t="str">
        <f>IF(Table1[[#This Row],[Ledger 7]]="","",IF(Table1[[#This Row],[Effect 7]]="Dr.","Yes","No"))</f>
        <v/>
      </c>
      <c r="DB960" t="str">
        <f>IF(Table1[[#This Row],[Ledger 7]]="","",Table1[[#This Row],[Ledger 7]])</f>
        <v/>
      </c>
      <c r="DC960" t="str">
        <f>IF(Table1[[#This Row],[Ledger 7]]="","",IF(Table1[[#This Row],[Effect 7]]="Dr.",-Table1[[#This Row],[Amount 7]],Table1[[#This Row],[Amount 7]]))</f>
        <v/>
      </c>
      <c r="DF960" t="str">
        <f>IF(Table1[[#This Row],[Ledger 8]]="","","No")</f>
        <v/>
      </c>
      <c r="DG960" t="str">
        <f>IF(Table1[[#This Row],[Ledger 8]]="","",IF(Table1[[#This Row],[Effect 8]]="Dr.","Yes","No"))</f>
        <v/>
      </c>
      <c r="DH960" t="str">
        <f>IF(Table1[[#This Row],[Ledger 8]]="","",Table1[[#This Row],[Ledger 8]])</f>
        <v/>
      </c>
      <c r="DI960" t="str">
        <f>IF(Table1[[#This Row],[Ledger 8]]="","",IF(Table1[[#This Row],[Effect 8]]="Dr.",-Table1[[#This Row],[Amount 8]],Table1[[#This Row],[Amount 8]]))</f>
        <v/>
      </c>
      <c r="DL960" t="str">
        <f>IF(Table1[[#This Row],[Ledger 9]]="","","No")</f>
        <v/>
      </c>
      <c r="DM960" t="str">
        <f>IF(Table1[[#This Row],[Ledger 9]]="","",IF(Table1[[#This Row],[Effect 9]]="Dr.","Yes","No"))</f>
        <v/>
      </c>
      <c r="DN960" t="str">
        <f>IF(Table1[[#This Row],[Ledger 9]]="","",Table1[[#This Row],[Ledger 9]])</f>
        <v/>
      </c>
      <c r="DO960" t="str">
        <f>IF(Table1[[#This Row],[Ledger 9]]="","",IF(Table1[[#This Row],[Effect 9]]="Dr.",-Table1[[#This Row],[Amount 9]],Table1[[#This Row],[Amount 9]]))</f>
        <v/>
      </c>
      <c r="DR960" t="str">
        <f>IF(Table1[[#This Row],[Ledger 10]]="","","No")</f>
        <v/>
      </c>
      <c r="DS960" t="str">
        <f>IF(Table1[[#This Row],[Ledger 10]]="","",IF(Table1[[#This Row],[Effect 10]]="Dr.","Yes","No"))</f>
        <v/>
      </c>
      <c r="DT960" t="str">
        <f>IF(Table1[[#This Row],[Ledger 10]]="","",Table1[[#This Row],[Ledger 10]])</f>
        <v/>
      </c>
      <c r="DU960" t="str">
        <f>IF(Table1[[#This Row],[Ledger 10]]="","",IF(Table1[[#This Row],[Effect 10]]="Dr.",-Table1[[#This Row],[Amount 10]],Table1[[#This Row],[Amount 10]]))</f>
        <v/>
      </c>
      <c r="DX960" t="str">
        <f>IF(Table1[[#This Row],[Ledger 11]]="","","No")</f>
        <v/>
      </c>
      <c r="DY960" t="str">
        <f>IF(Table1[[#This Row],[Ledger 11]]="","",IF(Table1[[#This Row],[Effect 11]]="Dr.","Yes","No"))</f>
        <v/>
      </c>
      <c r="DZ960" t="str">
        <f>IF(Table1[[#This Row],[Ledger 11]]="","",Table1[[#This Row],[Ledger 11]])</f>
        <v/>
      </c>
      <c r="EA960" t="str">
        <f>IF(Table1[[#This Row],[Ledger 11]]="","",IF(Table1[[#This Row],[Effect 11]]="Dr.",-Table1[[#This Row],[Amount 11]],Table1[[#This Row],[Amount 11]]))</f>
        <v/>
      </c>
      <c r="ED960" t="str">
        <f>IF(Table1[[#This Row],[Ledger 12]]="","","No")</f>
        <v/>
      </c>
      <c r="EE960" t="str">
        <f>IF(Table1[[#This Row],[Ledger 12]]="","",IF(Table1[[#This Row],[Effect 12]]="Dr.","Yes","No"))</f>
        <v/>
      </c>
      <c r="EF960" t="str">
        <f>IF(Table1[[#This Row],[Ledger 12]]="","",Table1[[#This Row],[Ledger 12]])</f>
        <v/>
      </c>
      <c r="EG960" t="str">
        <f>IF(Table1[[#This Row],[Ledger 12]]="","",IF(Table1[[#This Row],[Effect 12]]="Dr.",-Table1[[#This Row],[Amount 12]],Table1[[#This Row],[Amount 12]]))</f>
        <v/>
      </c>
      <c r="EJ960" t="str">
        <f>IF(Table1[[#This Row],[Ledger 13]]="","","No")</f>
        <v/>
      </c>
      <c r="EK960" t="str">
        <f>IF(Table1[[#This Row],[Ledger 13]]="","",IF(Table1[[#This Row],[Effect 13]]="Dr.","Yes","No"))</f>
        <v/>
      </c>
      <c r="EL960" t="str">
        <f>IF(Table1[[#This Row],[Ledger 13]]="","",Table1[[#This Row],[Ledger 13]])</f>
        <v/>
      </c>
      <c r="EM960" t="str">
        <f>IF(Table1[[#This Row],[Ledger 13]]="","",IF(Table1[[#This Row],[Effect 13]]="Dr.",-Table1[[#This Row],[Amount 13]],Table1[[#This Row],[Amount 13]]))</f>
        <v/>
      </c>
      <c r="EP960" t="str">
        <f>IF(Table1[[#This Row],[Ledger 14]]="","","No")</f>
        <v/>
      </c>
      <c r="EQ960" t="str">
        <f>IF(Table1[[#This Row],[Ledger 14]]="","",IF(Table1[[#This Row],[Effect 14]]="Dr.","Yes","No"))</f>
        <v/>
      </c>
      <c r="ER960" t="str">
        <f>IF(Table1[[#This Row],[Ledger 14]]="","",Table1[[#This Row],[Ledger 14]])</f>
        <v/>
      </c>
      <c r="ES960" t="str">
        <f>IF(Table1[[#This Row],[Ledger 14]]="","",IF(Table1[[#This Row],[Effect 14]]="Dr.",-Table1[[#This Row],[Amount 14]],Table1[[#This Row],[Amount 14]]))</f>
        <v/>
      </c>
      <c r="EV960" t="str">
        <f>IF(Table1[[#This Row],[Ledger 15]]="","","No")</f>
        <v/>
      </c>
      <c r="EW960" t="str">
        <f>IF(Table1[[#This Row],[Ledger 15]]="","",IF(Table1[[#This Row],[Effect 15]]="Dr.","Yes","No"))</f>
        <v/>
      </c>
      <c r="EX960" t="str">
        <f>IF(Table1[[#This Row],[Ledger 15]]="","",Table1[[#This Row],[Ledger 15]])</f>
        <v/>
      </c>
      <c r="EY960" t="str">
        <f>IF(Table1[[#This Row],[Ledger 15]]="","",IF(Table1[[#This Row],[Effect 15]]="Dr.",-Table1[[#This Row],[Amount 15]],Table1[[#This Row],[Amount 15]]))</f>
        <v/>
      </c>
      <c r="FD96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0">
        <f>IF(Table1[[#This Row],[Date]]="",0,IF(AND(Table1[[#This Row],[Date]]&gt;=$FE$2,Table1[[#This Row],[Date]]&lt;=$FE$3),0,1))</f>
        <v>0</v>
      </c>
      <c r="FF960">
        <f>IF(Table1[[#This Row],[Date]]="",0,IF(TYPE(VLOOKUP(Table1[[#This Row],[Voucher Type]],Table1[[#All],[Voucher Type Master]],1,FALSE))=16,1,0))</f>
        <v>0</v>
      </c>
      <c r="FG960">
        <f>IF(TYPE(IF(Table1[[#This Row],[Date]]="",0,IF(VLOOKUP(Table1[[#This Row],[Voucher Type]],$FY$5:$FZ$13,2,0)=Table1[[#This Row],[Effect 1]],0,1)))=16,1,0)</f>
        <v>0</v>
      </c>
      <c r="FH96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0">
        <f>IF(LEN(Table1[[#This Row],[Ledger 1]])&gt;0,IF(TYPE(VLOOKUP(Table1[[#This Row],[Ledger 1]],GZ:GZ,1,0))=16,1,0),0)</f>
        <v>0</v>
      </c>
      <c r="FJ960">
        <f>IF(LEN(Table1[[#This Row],[Ledger 2]])&gt;0,IF(TYPE(VLOOKUP(Table1[[#This Row],[Ledger 2]],GZ:GZ,1,0))=16,1,0),0)</f>
        <v>0</v>
      </c>
      <c r="FK960">
        <f>IF(LEN(Table1[[#This Row],[Ledger 3]])&gt;0,IF(TYPE(VLOOKUP(Table1[[#This Row],[Ledger 3]],GZ:GZ,1,0))=16,1,0),0)</f>
        <v>0</v>
      </c>
      <c r="FL960">
        <f>IF(LEN(Table1[[#This Row],[Ledger 4]])&gt;0,IF(TYPE(VLOOKUP(Table1[[#This Row],[Ledger 4]],GZ:GZ,1,0))=16,1,0),0)</f>
        <v>0</v>
      </c>
      <c r="FM960">
        <f>IF(LEN(Table1[[#This Row],[Ledger 5]])&gt;0,IF(TYPE(VLOOKUP(Table1[[#This Row],[Ledger 5]],GZ:GZ,1,0))=16,1,0),0)</f>
        <v>0</v>
      </c>
      <c r="FN960">
        <f>IF(LEN(Table1[[#This Row],[Ledger 6]])&gt;0,IF(TYPE(VLOOKUP(Table1[[#This Row],[Ledger 6]],$GZ:$GZ,1,0))=16,1,0),0)</f>
        <v>0</v>
      </c>
      <c r="FO960">
        <f>IF(LEN(Table1[[#This Row],[Ledger 7]])&gt;0,IF(TYPE(VLOOKUP(Table1[[#This Row],[Ledger 7]],$GZ:$GZ,1,0))=16,1,0),0)</f>
        <v>0</v>
      </c>
      <c r="FP960">
        <f>IF(LEN(Table1[[#This Row],[Ledger 8]])&gt;0,IF(TYPE(VLOOKUP(Table1[[#This Row],[Ledger 8]],$GZ:$GZ,1,0))=16,1,0),0)</f>
        <v>0</v>
      </c>
      <c r="FQ960">
        <f>IF(LEN(Table1[[#This Row],[Ledger 9]])&gt;0,IF(TYPE(VLOOKUP(Table1[[#This Row],[Ledger 9]],$GZ:$GZ,1,0))=16,1,0),0)</f>
        <v>0</v>
      </c>
      <c r="FR960">
        <f>IF(LEN(Table1[[#This Row],[Ledger 10]])&gt;0,IF(TYPE(VLOOKUP(Table1[[#This Row],[Ledger 10]],$GZ:$GZ,1,0))=16,1,0),0)</f>
        <v>0</v>
      </c>
      <c r="FS960">
        <f>IF(LEN(Table1[[#This Row],[Ledger 11]])&gt;0,IF(TYPE(VLOOKUP(Table1[[#This Row],[Ledger 11]],$GZ:$GZ,1,0))=16,1,0),0)</f>
        <v>0</v>
      </c>
      <c r="FT960">
        <f>IF(LEN(Table1[[#This Row],[Ledger 12]])&gt;0,IF(TYPE(VLOOKUP(Table1[[#This Row],[Ledger 12]],$GZ:$GZ,1,0))=16,1,0),0)</f>
        <v>0</v>
      </c>
      <c r="FU960">
        <f>IF(LEN(Table1[[#This Row],[Ledger 13]])&gt;0,IF(TYPE(VLOOKUP(Table1[[#This Row],[Ledger 13]],$GZ:$GZ,1,0))=16,1,0),0)</f>
        <v>0</v>
      </c>
      <c r="FV960">
        <f>IF(LEN(Table1[[#This Row],[Ledger 14]])&gt;0,IF(TYPE(VLOOKUP(Table1[[#This Row],[Ledger 14]],$GZ:$GZ,1,0))=16,1,0),0)</f>
        <v>0</v>
      </c>
      <c r="FW960">
        <f>IF(LEN(Table1[[#This Row],[Ledger 15]])&gt;0,IF(TYPE(VLOOKUP(Table1[[#This Row],[Ledger 15]],$GZ:$GZ,1,0))=16,1,0),0)</f>
        <v>0</v>
      </c>
    </row>
    <row r="961" spans="4:179" ht="33" customHeight="1" x14ac:dyDescent="0.45">
      <c r="D961" s="8">
        <f t="shared" si="23"/>
        <v>956</v>
      </c>
      <c r="E961" s="32"/>
      <c r="F961" s="34"/>
      <c r="G961" s="34"/>
      <c r="H961" s="34"/>
      <c r="I961" s="34"/>
      <c r="J961" s="38"/>
      <c r="K961" s="33"/>
      <c r="L961" s="36"/>
      <c r="M961" s="35"/>
      <c r="N961" s="34"/>
      <c r="O961" s="41"/>
      <c r="P961" s="35"/>
      <c r="Q961" s="34"/>
      <c r="R961" s="37"/>
      <c r="S961" s="35"/>
      <c r="T961" s="34"/>
      <c r="U961" s="37"/>
      <c r="V961" s="35"/>
      <c r="W961" s="34"/>
      <c r="X961" s="37"/>
      <c r="Y961" s="35"/>
      <c r="Z961" s="34"/>
      <c r="AA961" s="37"/>
      <c r="AB961" s="35"/>
      <c r="AC961" s="34"/>
      <c r="AD961" s="37"/>
      <c r="AE961" s="35"/>
      <c r="AF961" s="34"/>
      <c r="AG961" s="37"/>
      <c r="AH961" s="35"/>
      <c r="AI961" s="34"/>
      <c r="AJ961" s="37"/>
      <c r="AK961" s="35"/>
      <c r="AL961" s="34"/>
      <c r="AM961" s="37"/>
      <c r="AN961" s="35"/>
      <c r="AO961" s="34"/>
      <c r="AP961" s="37"/>
      <c r="AQ961" s="35"/>
      <c r="AR961" s="34"/>
      <c r="AS961" s="37"/>
      <c r="AT961" s="35"/>
      <c r="AU961" s="34"/>
      <c r="AV961" s="37"/>
      <c r="AW961" s="35"/>
      <c r="AX961" s="34"/>
      <c r="AY961" s="37"/>
      <c r="AZ961" s="35"/>
      <c r="BA961" s="34"/>
      <c r="BB961" s="37"/>
      <c r="BC96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1" s="7"/>
      <c r="BF961" t="str">
        <f>IF(Table1[[#This Row],[Date]]="","","&amp;lt;VOUCHER REMOTEID="&amp;""""&amp;$A$11&amp;$A$13&amp;ROW()&amp;""""&amp;" VCHTYPE="""&amp;F961&amp;""" ACTION="""&amp;"Create"&amp;"""&amp;gt;")</f>
        <v/>
      </c>
      <c r="BG961" t="str">
        <f>IF(Table1[[#This Row],[Date]]="","",TEXT(Table1[[#This Row],[Date]],"yyyymmdd"))</f>
        <v/>
      </c>
      <c r="BH961" t="str">
        <f>Table1[[#This Row],[Date2]]</f>
        <v/>
      </c>
      <c r="BI961" t="str">
        <f>IF(Table1[[#This Row],[Date]]="","",Table1[[#This Row],[Voucher Type]])</f>
        <v/>
      </c>
      <c r="BJ961" t="str">
        <f>IF(Table1[[#This Row],[Ref No / Invoice No]]="","",Table1[[#This Row],[Ref No / Invoice No]])</f>
        <v/>
      </c>
      <c r="BK961" t="str">
        <f>IF(Table1[[#This Row],[Voucher No]]="","",Table1[[#This Row],[Voucher No]])</f>
        <v/>
      </c>
      <c r="BL961" t="str">
        <f>IF(Table1[[#This Row],[Date]]="","",Table1[[#This Row],[Narration]])</f>
        <v/>
      </c>
      <c r="BM961" t="str">
        <f>IF(Table1[[#This Row],[Date]]="","",$A$11&amp;$A$13&amp;ROW())</f>
        <v/>
      </c>
      <c r="BN961" t="str">
        <f>IF(Table1[[#This Row],[Date]]="","",$A$13)</f>
        <v/>
      </c>
      <c r="BP961" t="str">
        <f>IF(Table1[[#This Row],[Ledger 1]]="","","No")</f>
        <v/>
      </c>
      <c r="BQ961" t="str">
        <f>IF(Table1[[#This Row],[Date]]="","",IF(Table1[[#This Row],[Effect 1]]="Dr.","Yes","No"))</f>
        <v/>
      </c>
      <c r="BR961" t="str">
        <f>IF(Table1[[#This Row],[Date]]="","",Table1[[#This Row],[Ledger 1]])</f>
        <v/>
      </c>
      <c r="BS961" t="str">
        <f>IF(Table1[[#This Row],[Date]]="","",IF(Table1[[#This Row],[Effect 1]]="Dr.",-Table1[[#This Row],[Amount 1]],Table1[[#This Row],[Amount 1]]))</f>
        <v/>
      </c>
      <c r="BV961" t="str">
        <f>IF(Table1[[#This Row],[Ledger 2]]="","","No")</f>
        <v/>
      </c>
      <c r="BW961" t="str">
        <f>IF(Table1[[#This Row],[Date]]="","",IF(Table1[[#This Row],[Effect 2]]="Dr.","Yes","No"))</f>
        <v/>
      </c>
      <c r="BX961" t="str">
        <f>IF(Table1[[#This Row],[Date]]="","",Table1[[#This Row],[Ledger 2]])</f>
        <v/>
      </c>
      <c r="BY961" t="str">
        <f>IF(Table1[[#This Row],[Date]]="","",IF(Table1[[#This Row],[Effect 2]]="Dr.",-Table1[[#This Row],[Amount 2]],Table1[[#This Row],[Amount 2]]))</f>
        <v/>
      </c>
      <c r="CB961" t="str">
        <f>IF(Table1[[#This Row],[Ledger 3]]="","","No")</f>
        <v/>
      </c>
      <c r="CC961" t="str">
        <f>IF(Table1[[#This Row],[Ledger 3]]="","",IF(Table1[[#This Row],[Effect 3]]="Dr.","Yes","No"))</f>
        <v/>
      </c>
      <c r="CD961" t="str">
        <f>IF(Table1[[#This Row],[Ledger 3]]="","",Table1[[#This Row],[Ledger 3]])</f>
        <v/>
      </c>
      <c r="CE961" t="str">
        <f>IF(Table1[[#This Row],[Ledger 3]]="","",IF(Table1[[#This Row],[Effect 3]]="Dr.",-Table1[[#This Row],[Amount 3]],Table1[[#This Row],[Amount 3]]))</f>
        <v/>
      </c>
      <c r="CH961" t="str">
        <f>IF(Table1[[#This Row],[Ledger 4]]="","","No")</f>
        <v/>
      </c>
      <c r="CI961" t="str">
        <f>IF(Table1[[#This Row],[Ledger 4]]="","",IF(Table1[[#This Row],[Effect 4]]="Dr.","Yes","No"))</f>
        <v/>
      </c>
      <c r="CJ961" t="str">
        <f>IF(Table1[[#This Row],[Ledger 4]]="","",Table1[[#This Row],[Ledger 4]])</f>
        <v/>
      </c>
      <c r="CK961" t="str">
        <f>IF(Table1[[#This Row],[Ledger 4]]="","",IF(Table1[[#This Row],[Effect 4]]="Dr.",-Table1[[#This Row],[Amount 4]],Table1[[#This Row],[Amount 4]]))</f>
        <v/>
      </c>
      <c r="CN961" t="str">
        <f>IF(Table1[[#This Row],[Ledger 5]]="","","No")</f>
        <v/>
      </c>
      <c r="CO961" t="str">
        <f>IF(Table1[[#This Row],[Ledger 5]]="","",IF(Table1[[#This Row],[Effect 5]]="Dr.","Yes","No"))</f>
        <v/>
      </c>
      <c r="CP961" t="str">
        <f>IF(Table1[[#This Row],[Ledger 5]]="","",Table1[[#This Row],[Ledger 5]])</f>
        <v/>
      </c>
      <c r="CQ961" t="str">
        <f>IF(Table1[[#This Row],[Ledger 5]]="","",IF(Table1[[#This Row],[Effect 5]]="Dr.",-Table1[[#This Row],[Amount 5]],Table1[[#This Row],[Amount 5]]))</f>
        <v/>
      </c>
      <c r="CT961" t="str">
        <f>IF(Table1[[#This Row],[Ledger 6]]="","","No")</f>
        <v/>
      </c>
      <c r="CU961" t="str">
        <f>IF(Table1[[#This Row],[Ledger 6]]="","",IF(Table1[[#This Row],[Effect 6]]="Dr.","Yes","No"))</f>
        <v/>
      </c>
      <c r="CV961" t="str">
        <f>IF(Table1[[#This Row],[Ledger 6]]="","",Table1[[#This Row],[Ledger 6]])</f>
        <v/>
      </c>
      <c r="CW961" t="str">
        <f>IF(Table1[[#This Row],[Ledger 6]]="","",IF(Table1[[#This Row],[Effect 6]]="Dr.",-Table1[[#This Row],[Amount 6]],Table1[[#This Row],[Amount 6]]))</f>
        <v/>
      </c>
      <c r="CZ961" t="str">
        <f>IF(Table1[[#This Row],[Ledger 7]]="","","No")</f>
        <v/>
      </c>
      <c r="DA961" t="str">
        <f>IF(Table1[[#This Row],[Ledger 7]]="","",IF(Table1[[#This Row],[Effect 7]]="Dr.","Yes","No"))</f>
        <v/>
      </c>
      <c r="DB961" t="str">
        <f>IF(Table1[[#This Row],[Ledger 7]]="","",Table1[[#This Row],[Ledger 7]])</f>
        <v/>
      </c>
      <c r="DC961" t="str">
        <f>IF(Table1[[#This Row],[Ledger 7]]="","",IF(Table1[[#This Row],[Effect 7]]="Dr.",-Table1[[#This Row],[Amount 7]],Table1[[#This Row],[Amount 7]]))</f>
        <v/>
      </c>
      <c r="DF961" t="str">
        <f>IF(Table1[[#This Row],[Ledger 8]]="","","No")</f>
        <v/>
      </c>
      <c r="DG961" t="str">
        <f>IF(Table1[[#This Row],[Ledger 8]]="","",IF(Table1[[#This Row],[Effect 8]]="Dr.","Yes","No"))</f>
        <v/>
      </c>
      <c r="DH961" t="str">
        <f>IF(Table1[[#This Row],[Ledger 8]]="","",Table1[[#This Row],[Ledger 8]])</f>
        <v/>
      </c>
      <c r="DI961" t="str">
        <f>IF(Table1[[#This Row],[Ledger 8]]="","",IF(Table1[[#This Row],[Effect 8]]="Dr.",-Table1[[#This Row],[Amount 8]],Table1[[#This Row],[Amount 8]]))</f>
        <v/>
      </c>
      <c r="DL961" t="str">
        <f>IF(Table1[[#This Row],[Ledger 9]]="","","No")</f>
        <v/>
      </c>
      <c r="DM961" t="str">
        <f>IF(Table1[[#This Row],[Ledger 9]]="","",IF(Table1[[#This Row],[Effect 9]]="Dr.","Yes","No"))</f>
        <v/>
      </c>
      <c r="DN961" t="str">
        <f>IF(Table1[[#This Row],[Ledger 9]]="","",Table1[[#This Row],[Ledger 9]])</f>
        <v/>
      </c>
      <c r="DO961" t="str">
        <f>IF(Table1[[#This Row],[Ledger 9]]="","",IF(Table1[[#This Row],[Effect 9]]="Dr.",-Table1[[#This Row],[Amount 9]],Table1[[#This Row],[Amount 9]]))</f>
        <v/>
      </c>
      <c r="DR961" t="str">
        <f>IF(Table1[[#This Row],[Ledger 10]]="","","No")</f>
        <v/>
      </c>
      <c r="DS961" t="str">
        <f>IF(Table1[[#This Row],[Ledger 10]]="","",IF(Table1[[#This Row],[Effect 10]]="Dr.","Yes","No"))</f>
        <v/>
      </c>
      <c r="DT961" t="str">
        <f>IF(Table1[[#This Row],[Ledger 10]]="","",Table1[[#This Row],[Ledger 10]])</f>
        <v/>
      </c>
      <c r="DU961" t="str">
        <f>IF(Table1[[#This Row],[Ledger 10]]="","",IF(Table1[[#This Row],[Effect 10]]="Dr.",-Table1[[#This Row],[Amount 10]],Table1[[#This Row],[Amount 10]]))</f>
        <v/>
      </c>
      <c r="DX961" t="str">
        <f>IF(Table1[[#This Row],[Ledger 11]]="","","No")</f>
        <v/>
      </c>
      <c r="DY961" t="str">
        <f>IF(Table1[[#This Row],[Ledger 11]]="","",IF(Table1[[#This Row],[Effect 11]]="Dr.","Yes","No"))</f>
        <v/>
      </c>
      <c r="DZ961" t="str">
        <f>IF(Table1[[#This Row],[Ledger 11]]="","",Table1[[#This Row],[Ledger 11]])</f>
        <v/>
      </c>
      <c r="EA961" t="str">
        <f>IF(Table1[[#This Row],[Ledger 11]]="","",IF(Table1[[#This Row],[Effect 11]]="Dr.",-Table1[[#This Row],[Amount 11]],Table1[[#This Row],[Amount 11]]))</f>
        <v/>
      </c>
      <c r="ED961" t="str">
        <f>IF(Table1[[#This Row],[Ledger 12]]="","","No")</f>
        <v/>
      </c>
      <c r="EE961" t="str">
        <f>IF(Table1[[#This Row],[Ledger 12]]="","",IF(Table1[[#This Row],[Effect 12]]="Dr.","Yes","No"))</f>
        <v/>
      </c>
      <c r="EF961" t="str">
        <f>IF(Table1[[#This Row],[Ledger 12]]="","",Table1[[#This Row],[Ledger 12]])</f>
        <v/>
      </c>
      <c r="EG961" t="str">
        <f>IF(Table1[[#This Row],[Ledger 12]]="","",IF(Table1[[#This Row],[Effect 12]]="Dr.",-Table1[[#This Row],[Amount 12]],Table1[[#This Row],[Amount 12]]))</f>
        <v/>
      </c>
      <c r="EJ961" t="str">
        <f>IF(Table1[[#This Row],[Ledger 13]]="","","No")</f>
        <v/>
      </c>
      <c r="EK961" t="str">
        <f>IF(Table1[[#This Row],[Ledger 13]]="","",IF(Table1[[#This Row],[Effect 13]]="Dr.","Yes","No"))</f>
        <v/>
      </c>
      <c r="EL961" t="str">
        <f>IF(Table1[[#This Row],[Ledger 13]]="","",Table1[[#This Row],[Ledger 13]])</f>
        <v/>
      </c>
      <c r="EM961" t="str">
        <f>IF(Table1[[#This Row],[Ledger 13]]="","",IF(Table1[[#This Row],[Effect 13]]="Dr.",-Table1[[#This Row],[Amount 13]],Table1[[#This Row],[Amount 13]]))</f>
        <v/>
      </c>
      <c r="EP961" t="str">
        <f>IF(Table1[[#This Row],[Ledger 14]]="","","No")</f>
        <v/>
      </c>
      <c r="EQ961" t="str">
        <f>IF(Table1[[#This Row],[Ledger 14]]="","",IF(Table1[[#This Row],[Effect 14]]="Dr.","Yes","No"))</f>
        <v/>
      </c>
      <c r="ER961" t="str">
        <f>IF(Table1[[#This Row],[Ledger 14]]="","",Table1[[#This Row],[Ledger 14]])</f>
        <v/>
      </c>
      <c r="ES961" t="str">
        <f>IF(Table1[[#This Row],[Ledger 14]]="","",IF(Table1[[#This Row],[Effect 14]]="Dr.",-Table1[[#This Row],[Amount 14]],Table1[[#This Row],[Amount 14]]))</f>
        <v/>
      </c>
      <c r="EV961" t="str">
        <f>IF(Table1[[#This Row],[Ledger 15]]="","","No")</f>
        <v/>
      </c>
      <c r="EW961" t="str">
        <f>IF(Table1[[#This Row],[Ledger 15]]="","",IF(Table1[[#This Row],[Effect 15]]="Dr.","Yes","No"))</f>
        <v/>
      </c>
      <c r="EX961" t="str">
        <f>IF(Table1[[#This Row],[Ledger 15]]="","",Table1[[#This Row],[Ledger 15]])</f>
        <v/>
      </c>
      <c r="EY961" t="str">
        <f>IF(Table1[[#This Row],[Ledger 15]]="","",IF(Table1[[#This Row],[Effect 15]]="Dr.",-Table1[[#This Row],[Amount 15]],Table1[[#This Row],[Amount 15]]))</f>
        <v/>
      </c>
      <c r="FD96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1">
        <f>IF(Table1[[#This Row],[Date]]="",0,IF(AND(Table1[[#This Row],[Date]]&gt;=$FE$2,Table1[[#This Row],[Date]]&lt;=$FE$3),0,1))</f>
        <v>0</v>
      </c>
      <c r="FF961">
        <f>IF(Table1[[#This Row],[Date]]="",0,IF(TYPE(VLOOKUP(Table1[[#This Row],[Voucher Type]],Table1[[#All],[Voucher Type Master]],1,FALSE))=16,1,0))</f>
        <v>0</v>
      </c>
      <c r="FG961">
        <f>IF(TYPE(IF(Table1[[#This Row],[Date]]="",0,IF(VLOOKUP(Table1[[#This Row],[Voucher Type]],$FY$5:$FZ$13,2,0)=Table1[[#This Row],[Effect 1]],0,1)))=16,1,0)</f>
        <v>0</v>
      </c>
      <c r="FH96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1">
        <f>IF(LEN(Table1[[#This Row],[Ledger 1]])&gt;0,IF(TYPE(VLOOKUP(Table1[[#This Row],[Ledger 1]],GZ:GZ,1,0))=16,1,0),0)</f>
        <v>0</v>
      </c>
      <c r="FJ961">
        <f>IF(LEN(Table1[[#This Row],[Ledger 2]])&gt;0,IF(TYPE(VLOOKUP(Table1[[#This Row],[Ledger 2]],GZ:GZ,1,0))=16,1,0),0)</f>
        <v>0</v>
      </c>
      <c r="FK961">
        <f>IF(LEN(Table1[[#This Row],[Ledger 3]])&gt;0,IF(TYPE(VLOOKUP(Table1[[#This Row],[Ledger 3]],GZ:GZ,1,0))=16,1,0),0)</f>
        <v>0</v>
      </c>
      <c r="FL961">
        <f>IF(LEN(Table1[[#This Row],[Ledger 4]])&gt;0,IF(TYPE(VLOOKUP(Table1[[#This Row],[Ledger 4]],GZ:GZ,1,0))=16,1,0),0)</f>
        <v>0</v>
      </c>
      <c r="FM961">
        <f>IF(LEN(Table1[[#This Row],[Ledger 5]])&gt;0,IF(TYPE(VLOOKUP(Table1[[#This Row],[Ledger 5]],GZ:GZ,1,0))=16,1,0),0)</f>
        <v>0</v>
      </c>
      <c r="FN961">
        <f>IF(LEN(Table1[[#This Row],[Ledger 6]])&gt;0,IF(TYPE(VLOOKUP(Table1[[#This Row],[Ledger 6]],$GZ:$GZ,1,0))=16,1,0),0)</f>
        <v>0</v>
      </c>
      <c r="FO961">
        <f>IF(LEN(Table1[[#This Row],[Ledger 7]])&gt;0,IF(TYPE(VLOOKUP(Table1[[#This Row],[Ledger 7]],$GZ:$GZ,1,0))=16,1,0),0)</f>
        <v>0</v>
      </c>
      <c r="FP961">
        <f>IF(LEN(Table1[[#This Row],[Ledger 8]])&gt;0,IF(TYPE(VLOOKUP(Table1[[#This Row],[Ledger 8]],$GZ:$GZ,1,0))=16,1,0),0)</f>
        <v>0</v>
      </c>
      <c r="FQ961">
        <f>IF(LEN(Table1[[#This Row],[Ledger 9]])&gt;0,IF(TYPE(VLOOKUP(Table1[[#This Row],[Ledger 9]],$GZ:$GZ,1,0))=16,1,0),0)</f>
        <v>0</v>
      </c>
      <c r="FR961">
        <f>IF(LEN(Table1[[#This Row],[Ledger 10]])&gt;0,IF(TYPE(VLOOKUP(Table1[[#This Row],[Ledger 10]],$GZ:$GZ,1,0))=16,1,0),0)</f>
        <v>0</v>
      </c>
      <c r="FS961">
        <f>IF(LEN(Table1[[#This Row],[Ledger 11]])&gt;0,IF(TYPE(VLOOKUP(Table1[[#This Row],[Ledger 11]],$GZ:$GZ,1,0))=16,1,0),0)</f>
        <v>0</v>
      </c>
      <c r="FT961">
        <f>IF(LEN(Table1[[#This Row],[Ledger 12]])&gt;0,IF(TYPE(VLOOKUP(Table1[[#This Row],[Ledger 12]],$GZ:$GZ,1,0))=16,1,0),0)</f>
        <v>0</v>
      </c>
      <c r="FU961">
        <f>IF(LEN(Table1[[#This Row],[Ledger 13]])&gt;0,IF(TYPE(VLOOKUP(Table1[[#This Row],[Ledger 13]],$GZ:$GZ,1,0))=16,1,0),0)</f>
        <v>0</v>
      </c>
      <c r="FV961">
        <f>IF(LEN(Table1[[#This Row],[Ledger 14]])&gt;0,IF(TYPE(VLOOKUP(Table1[[#This Row],[Ledger 14]],$GZ:$GZ,1,0))=16,1,0),0)</f>
        <v>0</v>
      </c>
      <c r="FW961">
        <f>IF(LEN(Table1[[#This Row],[Ledger 15]])&gt;0,IF(TYPE(VLOOKUP(Table1[[#This Row],[Ledger 15]],$GZ:$GZ,1,0))=16,1,0),0)</f>
        <v>0</v>
      </c>
    </row>
    <row r="962" spans="4:179" ht="33" customHeight="1" x14ac:dyDescent="0.45">
      <c r="D962" s="8">
        <f t="shared" si="23"/>
        <v>957</v>
      </c>
      <c r="E962" s="32"/>
      <c r="F962" s="34"/>
      <c r="G962" s="34"/>
      <c r="H962" s="34"/>
      <c r="I962" s="34"/>
      <c r="J962" s="38"/>
      <c r="K962" s="33"/>
      <c r="L962" s="36"/>
      <c r="M962" s="35"/>
      <c r="N962" s="34"/>
      <c r="O962" s="41"/>
      <c r="P962" s="35"/>
      <c r="Q962" s="34"/>
      <c r="R962" s="37"/>
      <c r="S962" s="35"/>
      <c r="T962" s="34"/>
      <c r="U962" s="37"/>
      <c r="V962" s="35"/>
      <c r="W962" s="34"/>
      <c r="X962" s="37"/>
      <c r="Y962" s="35"/>
      <c r="Z962" s="34"/>
      <c r="AA962" s="37"/>
      <c r="AB962" s="35"/>
      <c r="AC962" s="34"/>
      <c r="AD962" s="37"/>
      <c r="AE962" s="35"/>
      <c r="AF962" s="34"/>
      <c r="AG962" s="37"/>
      <c r="AH962" s="35"/>
      <c r="AI962" s="34"/>
      <c r="AJ962" s="37"/>
      <c r="AK962" s="35"/>
      <c r="AL962" s="34"/>
      <c r="AM962" s="37"/>
      <c r="AN962" s="35"/>
      <c r="AO962" s="34"/>
      <c r="AP962" s="37"/>
      <c r="AQ962" s="35"/>
      <c r="AR962" s="34"/>
      <c r="AS962" s="37"/>
      <c r="AT962" s="35"/>
      <c r="AU962" s="34"/>
      <c r="AV962" s="37"/>
      <c r="AW962" s="35"/>
      <c r="AX962" s="34"/>
      <c r="AY962" s="37"/>
      <c r="AZ962" s="35"/>
      <c r="BA962" s="34"/>
      <c r="BB962" s="37"/>
      <c r="BC96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2" s="7"/>
      <c r="BF962" t="str">
        <f>IF(Table1[[#This Row],[Date]]="","","&amp;lt;VOUCHER REMOTEID="&amp;""""&amp;$A$11&amp;$A$13&amp;ROW()&amp;""""&amp;" VCHTYPE="""&amp;F962&amp;""" ACTION="""&amp;"Create"&amp;"""&amp;gt;")</f>
        <v/>
      </c>
      <c r="BG962" t="str">
        <f>IF(Table1[[#This Row],[Date]]="","",TEXT(Table1[[#This Row],[Date]],"yyyymmdd"))</f>
        <v/>
      </c>
      <c r="BH962" t="str">
        <f>Table1[[#This Row],[Date2]]</f>
        <v/>
      </c>
      <c r="BI962" t="str">
        <f>IF(Table1[[#This Row],[Date]]="","",Table1[[#This Row],[Voucher Type]])</f>
        <v/>
      </c>
      <c r="BJ962" t="str">
        <f>IF(Table1[[#This Row],[Ref No / Invoice No]]="","",Table1[[#This Row],[Ref No / Invoice No]])</f>
        <v/>
      </c>
      <c r="BK962" t="str">
        <f>IF(Table1[[#This Row],[Voucher No]]="","",Table1[[#This Row],[Voucher No]])</f>
        <v/>
      </c>
      <c r="BL962" t="str">
        <f>IF(Table1[[#This Row],[Date]]="","",Table1[[#This Row],[Narration]])</f>
        <v/>
      </c>
      <c r="BM962" t="str">
        <f>IF(Table1[[#This Row],[Date]]="","",$A$11&amp;$A$13&amp;ROW())</f>
        <v/>
      </c>
      <c r="BN962" t="str">
        <f>IF(Table1[[#This Row],[Date]]="","",$A$13)</f>
        <v/>
      </c>
      <c r="BP962" t="str">
        <f>IF(Table1[[#This Row],[Ledger 1]]="","","No")</f>
        <v/>
      </c>
      <c r="BQ962" t="str">
        <f>IF(Table1[[#This Row],[Date]]="","",IF(Table1[[#This Row],[Effect 1]]="Dr.","Yes","No"))</f>
        <v/>
      </c>
      <c r="BR962" t="str">
        <f>IF(Table1[[#This Row],[Date]]="","",Table1[[#This Row],[Ledger 1]])</f>
        <v/>
      </c>
      <c r="BS962" t="str">
        <f>IF(Table1[[#This Row],[Date]]="","",IF(Table1[[#This Row],[Effect 1]]="Dr.",-Table1[[#This Row],[Amount 1]],Table1[[#This Row],[Amount 1]]))</f>
        <v/>
      </c>
      <c r="BV962" t="str">
        <f>IF(Table1[[#This Row],[Ledger 2]]="","","No")</f>
        <v/>
      </c>
      <c r="BW962" t="str">
        <f>IF(Table1[[#This Row],[Date]]="","",IF(Table1[[#This Row],[Effect 2]]="Dr.","Yes","No"))</f>
        <v/>
      </c>
      <c r="BX962" t="str">
        <f>IF(Table1[[#This Row],[Date]]="","",Table1[[#This Row],[Ledger 2]])</f>
        <v/>
      </c>
      <c r="BY962" t="str">
        <f>IF(Table1[[#This Row],[Date]]="","",IF(Table1[[#This Row],[Effect 2]]="Dr.",-Table1[[#This Row],[Amount 2]],Table1[[#This Row],[Amount 2]]))</f>
        <v/>
      </c>
      <c r="CB962" t="str">
        <f>IF(Table1[[#This Row],[Ledger 3]]="","","No")</f>
        <v/>
      </c>
      <c r="CC962" t="str">
        <f>IF(Table1[[#This Row],[Ledger 3]]="","",IF(Table1[[#This Row],[Effect 3]]="Dr.","Yes","No"))</f>
        <v/>
      </c>
      <c r="CD962" t="str">
        <f>IF(Table1[[#This Row],[Ledger 3]]="","",Table1[[#This Row],[Ledger 3]])</f>
        <v/>
      </c>
      <c r="CE962" t="str">
        <f>IF(Table1[[#This Row],[Ledger 3]]="","",IF(Table1[[#This Row],[Effect 3]]="Dr.",-Table1[[#This Row],[Amount 3]],Table1[[#This Row],[Amount 3]]))</f>
        <v/>
      </c>
      <c r="CH962" t="str">
        <f>IF(Table1[[#This Row],[Ledger 4]]="","","No")</f>
        <v/>
      </c>
      <c r="CI962" t="str">
        <f>IF(Table1[[#This Row],[Ledger 4]]="","",IF(Table1[[#This Row],[Effect 4]]="Dr.","Yes","No"))</f>
        <v/>
      </c>
      <c r="CJ962" t="str">
        <f>IF(Table1[[#This Row],[Ledger 4]]="","",Table1[[#This Row],[Ledger 4]])</f>
        <v/>
      </c>
      <c r="CK962" t="str">
        <f>IF(Table1[[#This Row],[Ledger 4]]="","",IF(Table1[[#This Row],[Effect 4]]="Dr.",-Table1[[#This Row],[Amount 4]],Table1[[#This Row],[Amount 4]]))</f>
        <v/>
      </c>
      <c r="CN962" t="str">
        <f>IF(Table1[[#This Row],[Ledger 5]]="","","No")</f>
        <v/>
      </c>
      <c r="CO962" t="str">
        <f>IF(Table1[[#This Row],[Ledger 5]]="","",IF(Table1[[#This Row],[Effect 5]]="Dr.","Yes","No"))</f>
        <v/>
      </c>
      <c r="CP962" t="str">
        <f>IF(Table1[[#This Row],[Ledger 5]]="","",Table1[[#This Row],[Ledger 5]])</f>
        <v/>
      </c>
      <c r="CQ962" t="str">
        <f>IF(Table1[[#This Row],[Ledger 5]]="","",IF(Table1[[#This Row],[Effect 5]]="Dr.",-Table1[[#This Row],[Amount 5]],Table1[[#This Row],[Amount 5]]))</f>
        <v/>
      </c>
      <c r="CT962" t="str">
        <f>IF(Table1[[#This Row],[Ledger 6]]="","","No")</f>
        <v/>
      </c>
      <c r="CU962" t="str">
        <f>IF(Table1[[#This Row],[Ledger 6]]="","",IF(Table1[[#This Row],[Effect 6]]="Dr.","Yes","No"))</f>
        <v/>
      </c>
      <c r="CV962" t="str">
        <f>IF(Table1[[#This Row],[Ledger 6]]="","",Table1[[#This Row],[Ledger 6]])</f>
        <v/>
      </c>
      <c r="CW962" t="str">
        <f>IF(Table1[[#This Row],[Ledger 6]]="","",IF(Table1[[#This Row],[Effect 6]]="Dr.",-Table1[[#This Row],[Amount 6]],Table1[[#This Row],[Amount 6]]))</f>
        <v/>
      </c>
      <c r="CZ962" t="str">
        <f>IF(Table1[[#This Row],[Ledger 7]]="","","No")</f>
        <v/>
      </c>
      <c r="DA962" t="str">
        <f>IF(Table1[[#This Row],[Ledger 7]]="","",IF(Table1[[#This Row],[Effect 7]]="Dr.","Yes","No"))</f>
        <v/>
      </c>
      <c r="DB962" t="str">
        <f>IF(Table1[[#This Row],[Ledger 7]]="","",Table1[[#This Row],[Ledger 7]])</f>
        <v/>
      </c>
      <c r="DC962" t="str">
        <f>IF(Table1[[#This Row],[Ledger 7]]="","",IF(Table1[[#This Row],[Effect 7]]="Dr.",-Table1[[#This Row],[Amount 7]],Table1[[#This Row],[Amount 7]]))</f>
        <v/>
      </c>
      <c r="DF962" t="str">
        <f>IF(Table1[[#This Row],[Ledger 8]]="","","No")</f>
        <v/>
      </c>
      <c r="DG962" t="str">
        <f>IF(Table1[[#This Row],[Ledger 8]]="","",IF(Table1[[#This Row],[Effect 8]]="Dr.","Yes","No"))</f>
        <v/>
      </c>
      <c r="DH962" t="str">
        <f>IF(Table1[[#This Row],[Ledger 8]]="","",Table1[[#This Row],[Ledger 8]])</f>
        <v/>
      </c>
      <c r="DI962" t="str">
        <f>IF(Table1[[#This Row],[Ledger 8]]="","",IF(Table1[[#This Row],[Effect 8]]="Dr.",-Table1[[#This Row],[Amount 8]],Table1[[#This Row],[Amount 8]]))</f>
        <v/>
      </c>
      <c r="DL962" t="str">
        <f>IF(Table1[[#This Row],[Ledger 9]]="","","No")</f>
        <v/>
      </c>
      <c r="DM962" t="str">
        <f>IF(Table1[[#This Row],[Ledger 9]]="","",IF(Table1[[#This Row],[Effect 9]]="Dr.","Yes","No"))</f>
        <v/>
      </c>
      <c r="DN962" t="str">
        <f>IF(Table1[[#This Row],[Ledger 9]]="","",Table1[[#This Row],[Ledger 9]])</f>
        <v/>
      </c>
      <c r="DO962" t="str">
        <f>IF(Table1[[#This Row],[Ledger 9]]="","",IF(Table1[[#This Row],[Effect 9]]="Dr.",-Table1[[#This Row],[Amount 9]],Table1[[#This Row],[Amount 9]]))</f>
        <v/>
      </c>
      <c r="DR962" t="str">
        <f>IF(Table1[[#This Row],[Ledger 10]]="","","No")</f>
        <v/>
      </c>
      <c r="DS962" t="str">
        <f>IF(Table1[[#This Row],[Ledger 10]]="","",IF(Table1[[#This Row],[Effect 10]]="Dr.","Yes","No"))</f>
        <v/>
      </c>
      <c r="DT962" t="str">
        <f>IF(Table1[[#This Row],[Ledger 10]]="","",Table1[[#This Row],[Ledger 10]])</f>
        <v/>
      </c>
      <c r="DU962" t="str">
        <f>IF(Table1[[#This Row],[Ledger 10]]="","",IF(Table1[[#This Row],[Effect 10]]="Dr.",-Table1[[#This Row],[Amount 10]],Table1[[#This Row],[Amount 10]]))</f>
        <v/>
      </c>
      <c r="DX962" t="str">
        <f>IF(Table1[[#This Row],[Ledger 11]]="","","No")</f>
        <v/>
      </c>
      <c r="DY962" t="str">
        <f>IF(Table1[[#This Row],[Ledger 11]]="","",IF(Table1[[#This Row],[Effect 11]]="Dr.","Yes","No"))</f>
        <v/>
      </c>
      <c r="DZ962" t="str">
        <f>IF(Table1[[#This Row],[Ledger 11]]="","",Table1[[#This Row],[Ledger 11]])</f>
        <v/>
      </c>
      <c r="EA962" t="str">
        <f>IF(Table1[[#This Row],[Ledger 11]]="","",IF(Table1[[#This Row],[Effect 11]]="Dr.",-Table1[[#This Row],[Amount 11]],Table1[[#This Row],[Amount 11]]))</f>
        <v/>
      </c>
      <c r="ED962" t="str">
        <f>IF(Table1[[#This Row],[Ledger 12]]="","","No")</f>
        <v/>
      </c>
      <c r="EE962" t="str">
        <f>IF(Table1[[#This Row],[Ledger 12]]="","",IF(Table1[[#This Row],[Effect 12]]="Dr.","Yes","No"))</f>
        <v/>
      </c>
      <c r="EF962" t="str">
        <f>IF(Table1[[#This Row],[Ledger 12]]="","",Table1[[#This Row],[Ledger 12]])</f>
        <v/>
      </c>
      <c r="EG962" t="str">
        <f>IF(Table1[[#This Row],[Ledger 12]]="","",IF(Table1[[#This Row],[Effect 12]]="Dr.",-Table1[[#This Row],[Amount 12]],Table1[[#This Row],[Amount 12]]))</f>
        <v/>
      </c>
      <c r="EJ962" t="str">
        <f>IF(Table1[[#This Row],[Ledger 13]]="","","No")</f>
        <v/>
      </c>
      <c r="EK962" t="str">
        <f>IF(Table1[[#This Row],[Ledger 13]]="","",IF(Table1[[#This Row],[Effect 13]]="Dr.","Yes","No"))</f>
        <v/>
      </c>
      <c r="EL962" t="str">
        <f>IF(Table1[[#This Row],[Ledger 13]]="","",Table1[[#This Row],[Ledger 13]])</f>
        <v/>
      </c>
      <c r="EM962" t="str">
        <f>IF(Table1[[#This Row],[Ledger 13]]="","",IF(Table1[[#This Row],[Effect 13]]="Dr.",-Table1[[#This Row],[Amount 13]],Table1[[#This Row],[Amount 13]]))</f>
        <v/>
      </c>
      <c r="EP962" t="str">
        <f>IF(Table1[[#This Row],[Ledger 14]]="","","No")</f>
        <v/>
      </c>
      <c r="EQ962" t="str">
        <f>IF(Table1[[#This Row],[Ledger 14]]="","",IF(Table1[[#This Row],[Effect 14]]="Dr.","Yes","No"))</f>
        <v/>
      </c>
      <c r="ER962" t="str">
        <f>IF(Table1[[#This Row],[Ledger 14]]="","",Table1[[#This Row],[Ledger 14]])</f>
        <v/>
      </c>
      <c r="ES962" t="str">
        <f>IF(Table1[[#This Row],[Ledger 14]]="","",IF(Table1[[#This Row],[Effect 14]]="Dr.",-Table1[[#This Row],[Amount 14]],Table1[[#This Row],[Amount 14]]))</f>
        <v/>
      </c>
      <c r="EV962" t="str">
        <f>IF(Table1[[#This Row],[Ledger 15]]="","","No")</f>
        <v/>
      </c>
      <c r="EW962" t="str">
        <f>IF(Table1[[#This Row],[Ledger 15]]="","",IF(Table1[[#This Row],[Effect 15]]="Dr.","Yes","No"))</f>
        <v/>
      </c>
      <c r="EX962" t="str">
        <f>IF(Table1[[#This Row],[Ledger 15]]="","",Table1[[#This Row],[Ledger 15]])</f>
        <v/>
      </c>
      <c r="EY962" t="str">
        <f>IF(Table1[[#This Row],[Ledger 15]]="","",IF(Table1[[#This Row],[Effect 15]]="Dr.",-Table1[[#This Row],[Amount 15]],Table1[[#This Row],[Amount 15]]))</f>
        <v/>
      </c>
      <c r="FD96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2">
        <f>IF(Table1[[#This Row],[Date]]="",0,IF(AND(Table1[[#This Row],[Date]]&gt;=$FE$2,Table1[[#This Row],[Date]]&lt;=$FE$3),0,1))</f>
        <v>0</v>
      </c>
      <c r="FF962">
        <f>IF(Table1[[#This Row],[Date]]="",0,IF(TYPE(VLOOKUP(Table1[[#This Row],[Voucher Type]],Table1[[#All],[Voucher Type Master]],1,FALSE))=16,1,0))</f>
        <v>0</v>
      </c>
      <c r="FG962">
        <f>IF(TYPE(IF(Table1[[#This Row],[Date]]="",0,IF(VLOOKUP(Table1[[#This Row],[Voucher Type]],$FY$5:$FZ$13,2,0)=Table1[[#This Row],[Effect 1]],0,1)))=16,1,0)</f>
        <v>0</v>
      </c>
      <c r="FH96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2">
        <f>IF(LEN(Table1[[#This Row],[Ledger 1]])&gt;0,IF(TYPE(VLOOKUP(Table1[[#This Row],[Ledger 1]],GZ:GZ,1,0))=16,1,0),0)</f>
        <v>0</v>
      </c>
      <c r="FJ962">
        <f>IF(LEN(Table1[[#This Row],[Ledger 2]])&gt;0,IF(TYPE(VLOOKUP(Table1[[#This Row],[Ledger 2]],GZ:GZ,1,0))=16,1,0),0)</f>
        <v>0</v>
      </c>
      <c r="FK962">
        <f>IF(LEN(Table1[[#This Row],[Ledger 3]])&gt;0,IF(TYPE(VLOOKUP(Table1[[#This Row],[Ledger 3]],GZ:GZ,1,0))=16,1,0),0)</f>
        <v>0</v>
      </c>
      <c r="FL962">
        <f>IF(LEN(Table1[[#This Row],[Ledger 4]])&gt;0,IF(TYPE(VLOOKUP(Table1[[#This Row],[Ledger 4]],GZ:GZ,1,0))=16,1,0),0)</f>
        <v>0</v>
      </c>
      <c r="FM962">
        <f>IF(LEN(Table1[[#This Row],[Ledger 5]])&gt;0,IF(TYPE(VLOOKUP(Table1[[#This Row],[Ledger 5]],GZ:GZ,1,0))=16,1,0),0)</f>
        <v>0</v>
      </c>
      <c r="FN962">
        <f>IF(LEN(Table1[[#This Row],[Ledger 6]])&gt;0,IF(TYPE(VLOOKUP(Table1[[#This Row],[Ledger 6]],$GZ:$GZ,1,0))=16,1,0),0)</f>
        <v>0</v>
      </c>
      <c r="FO962">
        <f>IF(LEN(Table1[[#This Row],[Ledger 7]])&gt;0,IF(TYPE(VLOOKUP(Table1[[#This Row],[Ledger 7]],$GZ:$GZ,1,0))=16,1,0),0)</f>
        <v>0</v>
      </c>
      <c r="FP962">
        <f>IF(LEN(Table1[[#This Row],[Ledger 8]])&gt;0,IF(TYPE(VLOOKUP(Table1[[#This Row],[Ledger 8]],$GZ:$GZ,1,0))=16,1,0),0)</f>
        <v>0</v>
      </c>
      <c r="FQ962">
        <f>IF(LEN(Table1[[#This Row],[Ledger 9]])&gt;0,IF(TYPE(VLOOKUP(Table1[[#This Row],[Ledger 9]],$GZ:$GZ,1,0))=16,1,0),0)</f>
        <v>0</v>
      </c>
      <c r="FR962">
        <f>IF(LEN(Table1[[#This Row],[Ledger 10]])&gt;0,IF(TYPE(VLOOKUP(Table1[[#This Row],[Ledger 10]],$GZ:$GZ,1,0))=16,1,0),0)</f>
        <v>0</v>
      </c>
      <c r="FS962">
        <f>IF(LEN(Table1[[#This Row],[Ledger 11]])&gt;0,IF(TYPE(VLOOKUP(Table1[[#This Row],[Ledger 11]],$GZ:$GZ,1,0))=16,1,0),0)</f>
        <v>0</v>
      </c>
      <c r="FT962">
        <f>IF(LEN(Table1[[#This Row],[Ledger 12]])&gt;0,IF(TYPE(VLOOKUP(Table1[[#This Row],[Ledger 12]],$GZ:$GZ,1,0))=16,1,0),0)</f>
        <v>0</v>
      </c>
      <c r="FU962">
        <f>IF(LEN(Table1[[#This Row],[Ledger 13]])&gt;0,IF(TYPE(VLOOKUP(Table1[[#This Row],[Ledger 13]],$GZ:$GZ,1,0))=16,1,0),0)</f>
        <v>0</v>
      </c>
      <c r="FV962">
        <f>IF(LEN(Table1[[#This Row],[Ledger 14]])&gt;0,IF(TYPE(VLOOKUP(Table1[[#This Row],[Ledger 14]],$GZ:$GZ,1,0))=16,1,0),0)</f>
        <v>0</v>
      </c>
      <c r="FW962">
        <f>IF(LEN(Table1[[#This Row],[Ledger 15]])&gt;0,IF(TYPE(VLOOKUP(Table1[[#This Row],[Ledger 15]],$GZ:$GZ,1,0))=16,1,0),0)</f>
        <v>0</v>
      </c>
    </row>
    <row r="963" spans="4:179" ht="33" customHeight="1" x14ac:dyDescent="0.45">
      <c r="D963" s="8">
        <f t="shared" si="23"/>
        <v>958</v>
      </c>
      <c r="E963" s="32"/>
      <c r="F963" s="34"/>
      <c r="G963" s="34"/>
      <c r="H963" s="34"/>
      <c r="I963" s="34"/>
      <c r="J963" s="38"/>
      <c r="K963" s="33"/>
      <c r="L963" s="36"/>
      <c r="M963" s="35"/>
      <c r="N963" s="34"/>
      <c r="O963" s="41"/>
      <c r="P963" s="35"/>
      <c r="Q963" s="34"/>
      <c r="R963" s="37"/>
      <c r="S963" s="35"/>
      <c r="T963" s="34"/>
      <c r="U963" s="37"/>
      <c r="V963" s="35"/>
      <c r="W963" s="34"/>
      <c r="X963" s="37"/>
      <c r="Y963" s="35"/>
      <c r="Z963" s="34"/>
      <c r="AA963" s="37"/>
      <c r="AB963" s="35"/>
      <c r="AC963" s="34"/>
      <c r="AD963" s="37"/>
      <c r="AE963" s="35"/>
      <c r="AF963" s="34"/>
      <c r="AG963" s="37"/>
      <c r="AH963" s="35"/>
      <c r="AI963" s="34"/>
      <c r="AJ963" s="37"/>
      <c r="AK963" s="35"/>
      <c r="AL963" s="34"/>
      <c r="AM963" s="37"/>
      <c r="AN963" s="35"/>
      <c r="AO963" s="34"/>
      <c r="AP963" s="37"/>
      <c r="AQ963" s="35"/>
      <c r="AR963" s="34"/>
      <c r="AS963" s="37"/>
      <c r="AT963" s="35"/>
      <c r="AU963" s="34"/>
      <c r="AV963" s="37"/>
      <c r="AW963" s="35"/>
      <c r="AX963" s="34"/>
      <c r="AY963" s="37"/>
      <c r="AZ963" s="35"/>
      <c r="BA963" s="34"/>
      <c r="BB963" s="37"/>
      <c r="BC96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3" s="7"/>
      <c r="BF963" t="str">
        <f>IF(Table1[[#This Row],[Date]]="","","&amp;lt;VOUCHER REMOTEID="&amp;""""&amp;$A$11&amp;$A$13&amp;ROW()&amp;""""&amp;" VCHTYPE="""&amp;F963&amp;""" ACTION="""&amp;"Create"&amp;"""&amp;gt;")</f>
        <v/>
      </c>
      <c r="BG963" t="str">
        <f>IF(Table1[[#This Row],[Date]]="","",TEXT(Table1[[#This Row],[Date]],"yyyymmdd"))</f>
        <v/>
      </c>
      <c r="BH963" t="str">
        <f>Table1[[#This Row],[Date2]]</f>
        <v/>
      </c>
      <c r="BI963" t="str">
        <f>IF(Table1[[#This Row],[Date]]="","",Table1[[#This Row],[Voucher Type]])</f>
        <v/>
      </c>
      <c r="BJ963" t="str">
        <f>IF(Table1[[#This Row],[Ref No / Invoice No]]="","",Table1[[#This Row],[Ref No / Invoice No]])</f>
        <v/>
      </c>
      <c r="BK963" t="str">
        <f>IF(Table1[[#This Row],[Voucher No]]="","",Table1[[#This Row],[Voucher No]])</f>
        <v/>
      </c>
      <c r="BL963" t="str">
        <f>IF(Table1[[#This Row],[Date]]="","",Table1[[#This Row],[Narration]])</f>
        <v/>
      </c>
      <c r="BM963" t="str">
        <f>IF(Table1[[#This Row],[Date]]="","",$A$11&amp;$A$13&amp;ROW())</f>
        <v/>
      </c>
      <c r="BN963" t="str">
        <f>IF(Table1[[#This Row],[Date]]="","",$A$13)</f>
        <v/>
      </c>
      <c r="BP963" t="str">
        <f>IF(Table1[[#This Row],[Ledger 1]]="","","No")</f>
        <v/>
      </c>
      <c r="BQ963" t="str">
        <f>IF(Table1[[#This Row],[Date]]="","",IF(Table1[[#This Row],[Effect 1]]="Dr.","Yes","No"))</f>
        <v/>
      </c>
      <c r="BR963" t="str">
        <f>IF(Table1[[#This Row],[Date]]="","",Table1[[#This Row],[Ledger 1]])</f>
        <v/>
      </c>
      <c r="BS963" t="str">
        <f>IF(Table1[[#This Row],[Date]]="","",IF(Table1[[#This Row],[Effect 1]]="Dr.",-Table1[[#This Row],[Amount 1]],Table1[[#This Row],[Amount 1]]))</f>
        <v/>
      </c>
      <c r="BV963" t="str">
        <f>IF(Table1[[#This Row],[Ledger 2]]="","","No")</f>
        <v/>
      </c>
      <c r="BW963" t="str">
        <f>IF(Table1[[#This Row],[Date]]="","",IF(Table1[[#This Row],[Effect 2]]="Dr.","Yes","No"))</f>
        <v/>
      </c>
      <c r="BX963" t="str">
        <f>IF(Table1[[#This Row],[Date]]="","",Table1[[#This Row],[Ledger 2]])</f>
        <v/>
      </c>
      <c r="BY963" t="str">
        <f>IF(Table1[[#This Row],[Date]]="","",IF(Table1[[#This Row],[Effect 2]]="Dr.",-Table1[[#This Row],[Amount 2]],Table1[[#This Row],[Amount 2]]))</f>
        <v/>
      </c>
      <c r="CB963" t="str">
        <f>IF(Table1[[#This Row],[Ledger 3]]="","","No")</f>
        <v/>
      </c>
      <c r="CC963" t="str">
        <f>IF(Table1[[#This Row],[Ledger 3]]="","",IF(Table1[[#This Row],[Effect 3]]="Dr.","Yes","No"))</f>
        <v/>
      </c>
      <c r="CD963" t="str">
        <f>IF(Table1[[#This Row],[Ledger 3]]="","",Table1[[#This Row],[Ledger 3]])</f>
        <v/>
      </c>
      <c r="CE963" t="str">
        <f>IF(Table1[[#This Row],[Ledger 3]]="","",IF(Table1[[#This Row],[Effect 3]]="Dr.",-Table1[[#This Row],[Amount 3]],Table1[[#This Row],[Amount 3]]))</f>
        <v/>
      </c>
      <c r="CH963" t="str">
        <f>IF(Table1[[#This Row],[Ledger 4]]="","","No")</f>
        <v/>
      </c>
      <c r="CI963" t="str">
        <f>IF(Table1[[#This Row],[Ledger 4]]="","",IF(Table1[[#This Row],[Effect 4]]="Dr.","Yes","No"))</f>
        <v/>
      </c>
      <c r="CJ963" t="str">
        <f>IF(Table1[[#This Row],[Ledger 4]]="","",Table1[[#This Row],[Ledger 4]])</f>
        <v/>
      </c>
      <c r="CK963" t="str">
        <f>IF(Table1[[#This Row],[Ledger 4]]="","",IF(Table1[[#This Row],[Effect 4]]="Dr.",-Table1[[#This Row],[Amount 4]],Table1[[#This Row],[Amount 4]]))</f>
        <v/>
      </c>
      <c r="CN963" t="str">
        <f>IF(Table1[[#This Row],[Ledger 5]]="","","No")</f>
        <v/>
      </c>
      <c r="CO963" t="str">
        <f>IF(Table1[[#This Row],[Ledger 5]]="","",IF(Table1[[#This Row],[Effect 5]]="Dr.","Yes","No"))</f>
        <v/>
      </c>
      <c r="CP963" t="str">
        <f>IF(Table1[[#This Row],[Ledger 5]]="","",Table1[[#This Row],[Ledger 5]])</f>
        <v/>
      </c>
      <c r="CQ963" t="str">
        <f>IF(Table1[[#This Row],[Ledger 5]]="","",IF(Table1[[#This Row],[Effect 5]]="Dr.",-Table1[[#This Row],[Amount 5]],Table1[[#This Row],[Amount 5]]))</f>
        <v/>
      </c>
      <c r="CT963" t="str">
        <f>IF(Table1[[#This Row],[Ledger 6]]="","","No")</f>
        <v/>
      </c>
      <c r="CU963" t="str">
        <f>IF(Table1[[#This Row],[Ledger 6]]="","",IF(Table1[[#This Row],[Effect 6]]="Dr.","Yes","No"))</f>
        <v/>
      </c>
      <c r="CV963" t="str">
        <f>IF(Table1[[#This Row],[Ledger 6]]="","",Table1[[#This Row],[Ledger 6]])</f>
        <v/>
      </c>
      <c r="CW963" t="str">
        <f>IF(Table1[[#This Row],[Ledger 6]]="","",IF(Table1[[#This Row],[Effect 6]]="Dr.",-Table1[[#This Row],[Amount 6]],Table1[[#This Row],[Amount 6]]))</f>
        <v/>
      </c>
      <c r="CZ963" t="str">
        <f>IF(Table1[[#This Row],[Ledger 7]]="","","No")</f>
        <v/>
      </c>
      <c r="DA963" t="str">
        <f>IF(Table1[[#This Row],[Ledger 7]]="","",IF(Table1[[#This Row],[Effect 7]]="Dr.","Yes","No"))</f>
        <v/>
      </c>
      <c r="DB963" t="str">
        <f>IF(Table1[[#This Row],[Ledger 7]]="","",Table1[[#This Row],[Ledger 7]])</f>
        <v/>
      </c>
      <c r="DC963" t="str">
        <f>IF(Table1[[#This Row],[Ledger 7]]="","",IF(Table1[[#This Row],[Effect 7]]="Dr.",-Table1[[#This Row],[Amount 7]],Table1[[#This Row],[Amount 7]]))</f>
        <v/>
      </c>
      <c r="DF963" t="str">
        <f>IF(Table1[[#This Row],[Ledger 8]]="","","No")</f>
        <v/>
      </c>
      <c r="DG963" t="str">
        <f>IF(Table1[[#This Row],[Ledger 8]]="","",IF(Table1[[#This Row],[Effect 8]]="Dr.","Yes","No"))</f>
        <v/>
      </c>
      <c r="DH963" t="str">
        <f>IF(Table1[[#This Row],[Ledger 8]]="","",Table1[[#This Row],[Ledger 8]])</f>
        <v/>
      </c>
      <c r="DI963" t="str">
        <f>IF(Table1[[#This Row],[Ledger 8]]="","",IF(Table1[[#This Row],[Effect 8]]="Dr.",-Table1[[#This Row],[Amount 8]],Table1[[#This Row],[Amount 8]]))</f>
        <v/>
      </c>
      <c r="DL963" t="str">
        <f>IF(Table1[[#This Row],[Ledger 9]]="","","No")</f>
        <v/>
      </c>
      <c r="DM963" t="str">
        <f>IF(Table1[[#This Row],[Ledger 9]]="","",IF(Table1[[#This Row],[Effect 9]]="Dr.","Yes","No"))</f>
        <v/>
      </c>
      <c r="DN963" t="str">
        <f>IF(Table1[[#This Row],[Ledger 9]]="","",Table1[[#This Row],[Ledger 9]])</f>
        <v/>
      </c>
      <c r="DO963" t="str">
        <f>IF(Table1[[#This Row],[Ledger 9]]="","",IF(Table1[[#This Row],[Effect 9]]="Dr.",-Table1[[#This Row],[Amount 9]],Table1[[#This Row],[Amount 9]]))</f>
        <v/>
      </c>
      <c r="DR963" t="str">
        <f>IF(Table1[[#This Row],[Ledger 10]]="","","No")</f>
        <v/>
      </c>
      <c r="DS963" t="str">
        <f>IF(Table1[[#This Row],[Ledger 10]]="","",IF(Table1[[#This Row],[Effect 10]]="Dr.","Yes","No"))</f>
        <v/>
      </c>
      <c r="DT963" t="str">
        <f>IF(Table1[[#This Row],[Ledger 10]]="","",Table1[[#This Row],[Ledger 10]])</f>
        <v/>
      </c>
      <c r="DU963" t="str">
        <f>IF(Table1[[#This Row],[Ledger 10]]="","",IF(Table1[[#This Row],[Effect 10]]="Dr.",-Table1[[#This Row],[Amount 10]],Table1[[#This Row],[Amount 10]]))</f>
        <v/>
      </c>
      <c r="DX963" t="str">
        <f>IF(Table1[[#This Row],[Ledger 11]]="","","No")</f>
        <v/>
      </c>
      <c r="DY963" t="str">
        <f>IF(Table1[[#This Row],[Ledger 11]]="","",IF(Table1[[#This Row],[Effect 11]]="Dr.","Yes","No"))</f>
        <v/>
      </c>
      <c r="DZ963" t="str">
        <f>IF(Table1[[#This Row],[Ledger 11]]="","",Table1[[#This Row],[Ledger 11]])</f>
        <v/>
      </c>
      <c r="EA963" t="str">
        <f>IF(Table1[[#This Row],[Ledger 11]]="","",IF(Table1[[#This Row],[Effect 11]]="Dr.",-Table1[[#This Row],[Amount 11]],Table1[[#This Row],[Amount 11]]))</f>
        <v/>
      </c>
      <c r="ED963" t="str">
        <f>IF(Table1[[#This Row],[Ledger 12]]="","","No")</f>
        <v/>
      </c>
      <c r="EE963" t="str">
        <f>IF(Table1[[#This Row],[Ledger 12]]="","",IF(Table1[[#This Row],[Effect 12]]="Dr.","Yes","No"))</f>
        <v/>
      </c>
      <c r="EF963" t="str">
        <f>IF(Table1[[#This Row],[Ledger 12]]="","",Table1[[#This Row],[Ledger 12]])</f>
        <v/>
      </c>
      <c r="EG963" t="str">
        <f>IF(Table1[[#This Row],[Ledger 12]]="","",IF(Table1[[#This Row],[Effect 12]]="Dr.",-Table1[[#This Row],[Amount 12]],Table1[[#This Row],[Amount 12]]))</f>
        <v/>
      </c>
      <c r="EJ963" t="str">
        <f>IF(Table1[[#This Row],[Ledger 13]]="","","No")</f>
        <v/>
      </c>
      <c r="EK963" t="str">
        <f>IF(Table1[[#This Row],[Ledger 13]]="","",IF(Table1[[#This Row],[Effect 13]]="Dr.","Yes","No"))</f>
        <v/>
      </c>
      <c r="EL963" t="str">
        <f>IF(Table1[[#This Row],[Ledger 13]]="","",Table1[[#This Row],[Ledger 13]])</f>
        <v/>
      </c>
      <c r="EM963" t="str">
        <f>IF(Table1[[#This Row],[Ledger 13]]="","",IF(Table1[[#This Row],[Effect 13]]="Dr.",-Table1[[#This Row],[Amount 13]],Table1[[#This Row],[Amount 13]]))</f>
        <v/>
      </c>
      <c r="EP963" t="str">
        <f>IF(Table1[[#This Row],[Ledger 14]]="","","No")</f>
        <v/>
      </c>
      <c r="EQ963" t="str">
        <f>IF(Table1[[#This Row],[Ledger 14]]="","",IF(Table1[[#This Row],[Effect 14]]="Dr.","Yes","No"))</f>
        <v/>
      </c>
      <c r="ER963" t="str">
        <f>IF(Table1[[#This Row],[Ledger 14]]="","",Table1[[#This Row],[Ledger 14]])</f>
        <v/>
      </c>
      <c r="ES963" t="str">
        <f>IF(Table1[[#This Row],[Ledger 14]]="","",IF(Table1[[#This Row],[Effect 14]]="Dr.",-Table1[[#This Row],[Amount 14]],Table1[[#This Row],[Amount 14]]))</f>
        <v/>
      </c>
      <c r="EV963" t="str">
        <f>IF(Table1[[#This Row],[Ledger 15]]="","","No")</f>
        <v/>
      </c>
      <c r="EW963" t="str">
        <f>IF(Table1[[#This Row],[Ledger 15]]="","",IF(Table1[[#This Row],[Effect 15]]="Dr.","Yes","No"))</f>
        <v/>
      </c>
      <c r="EX963" t="str">
        <f>IF(Table1[[#This Row],[Ledger 15]]="","",Table1[[#This Row],[Ledger 15]])</f>
        <v/>
      </c>
      <c r="EY963" t="str">
        <f>IF(Table1[[#This Row],[Ledger 15]]="","",IF(Table1[[#This Row],[Effect 15]]="Dr.",-Table1[[#This Row],[Amount 15]],Table1[[#This Row],[Amount 15]]))</f>
        <v/>
      </c>
      <c r="FD96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3">
        <f>IF(Table1[[#This Row],[Date]]="",0,IF(AND(Table1[[#This Row],[Date]]&gt;=$FE$2,Table1[[#This Row],[Date]]&lt;=$FE$3),0,1))</f>
        <v>0</v>
      </c>
      <c r="FF963">
        <f>IF(Table1[[#This Row],[Date]]="",0,IF(TYPE(VLOOKUP(Table1[[#This Row],[Voucher Type]],Table1[[#All],[Voucher Type Master]],1,FALSE))=16,1,0))</f>
        <v>0</v>
      </c>
      <c r="FG963">
        <f>IF(TYPE(IF(Table1[[#This Row],[Date]]="",0,IF(VLOOKUP(Table1[[#This Row],[Voucher Type]],$FY$5:$FZ$13,2,0)=Table1[[#This Row],[Effect 1]],0,1)))=16,1,0)</f>
        <v>0</v>
      </c>
      <c r="FH96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3">
        <f>IF(LEN(Table1[[#This Row],[Ledger 1]])&gt;0,IF(TYPE(VLOOKUP(Table1[[#This Row],[Ledger 1]],GZ:GZ,1,0))=16,1,0),0)</f>
        <v>0</v>
      </c>
      <c r="FJ963">
        <f>IF(LEN(Table1[[#This Row],[Ledger 2]])&gt;0,IF(TYPE(VLOOKUP(Table1[[#This Row],[Ledger 2]],GZ:GZ,1,0))=16,1,0),0)</f>
        <v>0</v>
      </c>
      <c r="FK963">
        <f>IF(LEN(Table1[[#This Row],[Ledger 3]])&gt;0,IF(TYPE(VLOOKUP(Table1[[#This Row],[Ledger 3]],GZ:GZ,1,0))=16,1,0),0)</f>
        <v>0</v>
      </c>
      <c r="FL963">
        <f>IF(LEN(Table1[[#This Row],[Ledger 4]])&gt;0,IF(TYPE(VLOOKUP(Table1[[#This Row],[Ledger 4]],GZ:GZ,1,0))=16,1,0),0)</f>
        <v>0</v>
      </c>
      <c r="FM963">
        <f>IF(LEN(Table1[[#This Row],[Ledger 5]])&gt;0,IF(TYPE(VLOOKUP(Table1[[#This Row],[Ledger 5]],GZ:GZ,1,0))=16,1,0),0)</f>
        <v>0</v>
      </c>
      <c r="FN963">
        <f>IF(LEN(Table1[[#This Row],[Ledger 6]])&gt;0,IF(TYPE(VLOOKUP(Table1[[#This Row],[Ledger 6]],$GZ:$GZ,1,0))=16,1,0),0)</f>
        <v>0</v>
      </c>
      <c r="FO963">
        <f>IF(LEN(Table1[[#This Row],[Ledger 7]])&gt;0,IF(TYPE(VLOOKUP(Table1[[#This Row],[Ledger 7]],$GZ:$GZ,1,0))=16,1,0),0)</f>
        <v>0</v>
      </c>
      <c r="FP963">
        <f>IF(LEN(Table1[[#This Row],[Ledger 8]])&gt;0,IF(TYPE(VLOOKUP(Table1[[#This Row],[Ledger 8]],$GZ:$GZ,1,0))=16,1,0),0)</f>
        <v>0</v>
      </c>
      <c r="FQ963">
        <f>IF(LEN(Table1[[#This Row],[Ledger 9]])&gt;0,IF(TYPE(VLOOKUP(Table1[[#This Row],[Ledger 9]],$GZ:$GZ,1,0))=16,1,0),0)</f>
        <v>0</v>
      </c>
      <c r="FR963">
        <f>IF(LEN(Table1[[#This Row],[Ledger 10]])&gt;0,IF(TYPE(VLOOKUP(Table1[[#This Row],[Ledger 10]],$GZ:$GZ,1,0))=16,1,0),0)</f>
        <v>0</v>
      </c>
      <c r="FS963">
        <f>IF(LEN(Table1[[#This Row],[Ledger 11]])&gt;0,IF(TYPE(VLOOKUP(Table1[[#This Row],[Ledger 11]],$GZ:$GZ,1,0))=16,1,0),0)</f>
        <v>0</v>
      </c>
      <c r="FT963">
        <f>IF(LEN(Table1[[#This Row],[Ledger 12]])&gt;0,IF(TYPE(VLOOKUP(Table1[[#This Row],[Ledger 12]],$GZ:$GZ,1,0))=16,1,0),0)</f>
        <v>0</v>
      </c>
      <c r="FU963">
        <f>IF(LEN(Table1[[#This Row],[Ledger 13]])&gt;0,IF(TYPE(VLOOKUP(Table1[[#This Row],[Ledger 13]],$GZ:$GZ,1,0))=16,1,0),0)</f>
        <v>0</v>
      </c>
      <c r="FV963">
        <f>IF(LEN(Table1[[#This Row],[Ledger 14]])&gt;0,IF(TYPE(VLOOKUP(Table1[[#This Row],[Ledger 14]],$GZ:$GZ,1,0))=16,1,0),0)</f>
        <v>0</v>
      </c>
      <c r="FW963">
        <f>IF(LEN(Table1[[#This Row],[Ledger 15]])&gt;0,IF(TYPE(VLOOKUP(Table1[[#This Row],[Ledger 15]],$GZ:$GZ,1,0))=16,1,0),0)</f>
        <v>0</v>
      </c>
    </row>
    <row r="964" spans="4:179" ht="33" customHeight="1" x14ac:dyDescent="0.45">
      <c r="D964" s="8">
        <f t="shared" si="23"/>
        <v>959</v>
      </c>
      <c r="E964" s="32"/>
      <c r="F964" s="34"/>
      <c r="G964" s="34"/>
      <c r="H964" s="34"/>
      <c r="I964" s="34"/>
      <c r="J964" s="38"/>
      <c r="K964" s="33"/>
      <c r="L964" s="36"/>
      <c r="M964" s="35"/>
      <c r="N964" s="34"/>
      <c r="O964" s="41"/>
      <c r="P964" s="35"/>
      <c r="Q964" s="34"/>
      <c r="R964" s="37"/>
      <c r="S964" s="35"/>
      <c r="T964" s="34"/>
      <c r="U964" s="37"/>
      <c r="V964" s="35"/>
      <c r="W964" s="34"/>
      <c r="X964" s="37"/>
      <c r="Y964" s="35"/>
      <c r="Z964" s="34"/>
      <c r="AA964" s="37"/>
      <c r="AB964" s="35"/>
      <c r="AC964" s="34"/>
      <c r="AD964" s="37"/>
      <c r="AE964" s="35"/>
      <c r="AF964" s="34"/>
      <c r="AG964" s="37"/>
      <c r="AH964" s="35"/>
      <c r="AI964" s="34"/>
      <c r="AJ964" s="37"/>
      <c r="AK964" s="35"/>
      <c r="AL964" s="34"/>
      <c r="AM964" s="37"/>
      <c r="AN964" s="35"/>
      <c r="AO964" s="34"/>
      <c r="AP964" s="37"/>
      <c r="AQ964" s="35"/>
      <c r="AR964" s="34"/>
      <c r="AS964" s="37"/>
      <c r="AT964" s="35"/>
      <c r="AU964" s="34"/>
      <c r="AV964" s="37"/>
      <c r="AW964" s="35"/>
      <c r="AX964" s="34"/>
      <c r="AY964" s="37"/>
      <c r="AZ964" s="35"/>
      <c r="BA964" s="34"/>
      <c r="BB964" s="37"/>
      <c r="BC96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4" s="7"/>
      <c r="BF964" t="str">
        <f>IF(Table1[[#This Row],[Date]]="","","&amp;lt;VOUCHER REMOTEID="&amp;""""&amp;$A$11&amp;$A$13&amp;ROW()&amp;""""&amp;" VCHTYPE="""&amp;F964&amp;""" ACTION="""&amp;"Create"&amp;"""&amp;gt;")</f>
        <v/>
      </c>
      <c r="BG964" t="str">
        <f>IF(Table1[[#This Row],[Date]]="","",TEXT(Table1[[#This Row],[Date]],"yyyymmdd"))</f>
        <v/>
      </c>
      <c r="BH964" t="str">
        <f>Table1[[#This Row],[Date2]]</f>
        <v/>
      </c>
      <c r="BI964" t="str">
        <f>IF(Table1[[#This Row],[Date]]="","",Table1[[#This Row],[Voucher Type]])</f>
        <v/>
      </c>
      <c r="BJ964" t="str">
        <f>IF(Table1[[#This Row],[Ref No / Invoice No]]="","",Table1[[#This Row],[Ref No / Invoice No]])</f>
        <v/>
      </c>
      <c r="BK964" t="str">
        <f>IF(Table1[[#This Row],[Voucher No]]="","",Table1[[#This Row],[Voucher No]])</f>
        <v/>
      </c>
      <c r="BL964" t="str">
        <f>IF(Table1[[#This Row],[Date]]="","",Table1[[#This Row],[Narration]])</f>
        <v/>
      </c>
      <c r="BM964" t="str">
        <f>IF(Table1[[#This Row],[Date]]="","",$A$11&amp;$A$13&amp;ROW())</f>
        <v/>
      </c>
      <c r="BN964" t="str">
        <f>IF(Table1[[#This Row],[Date]]="","",$A$13)</f>
        <v/>
      </c>
      <c r="BP964" t="str">
        <f>IF(Table1[[#This Row],[Ledger 1]]="","","No")</f>
        <v/>
      </c>
      <c r="BQ964" t="str">
        <f>IF(Table1[[#This Row],[Date]]="","",IF(Table1[[#This Row],[Effect 1]]="Dr.","Yes","No"))</f>
        <v/>
      </c>
      <c r="BR964" t="str">
        <f>IF(Table1[[#This Row],[Date]]="","",Table1[[#This Row],[Ledger 1]])</f>
        <v/>
      </c>
      <c r="BS964" t="str">
        <f>IF(Table1[[#This Row],[Date]]="","",IF(Table1[[#This Row],[Effect 1]]="Dr.",-Table1[[#This Row],[Amount 1]],Table1[[#This Row],[Amount 1]]))</f>
        <v/>
      </c>
      <c r="BV964" t="str">
        <f>IF(Table1[[#This Row],[Ledger 2]]="","","No")</f>
        <v/>
      </c>
      <c r="BW964" t="str">
        <f>IF(Table1[[#This Row],[Date]]="","",IF(Table1[[#This Row],[Effect 2]]="Dr.","Yes","No"))</f>
        <v/>
      </c>
      <c r="BX964" t="str">
        <f>IF(Table1[[#This Row],[Date]]="","",Table1[[#This Row],[Ledger 2]])</f>
        <v/>
      </c>
      <c r="BY964" t="str">
        <f>IF(Table1[[#This Row],[Date]]="","",IF(Table1[[#This Row],[Effect 2]]="Dr.",-Table1[[#This Row],[Amount 2]],Table1[[#This Row],[Amount 2]]))</f>
        <v/>
      </c>
      <c r="CB964" t="str">
        <f>IF(Table1[[#This Row],[Ledger 3]]="","","No")</f>
        <v/>
      </c>
      <c r="CC964" t="str">
        <f>IF(Table1[[#This Row],[Ledger 3]]="","",IF(Table1[[#This Row],[Effect 3]]="Dr.","Yes","No"))</f>
        <v/>
      </c>
      <c r="CD964" t="str">
        <f>IF(Table1[[#This Row],[Ledger 3]]="","",Table1[[#This Row],[Ledger 3]])</f>
        <v/>
      </c>
      <c r="CE964" t="str">
        <f>IF(Table1[[#This Row],[Ledger 3]]="","",IF(Table1[[#This Row],[Effect 3]]="Dr.",-Table1[[#This Row],[Amount 3]],Table1[[#This Row],[Amount 3]]))</f>
        <v/>
      </c>
      <c r="CH964" t="str">
        <f>IF(Table1[[#This Row],[Ledger 4]]="","","No")</f>
        <v/>
      </c>
      <c r="CI964" t="str">
        <f>IF(Table1[[#This Row],[Ledger 4]]="","",IF(Table1[[#This Row],[Effect 4]]="Dr.","Yes","No"))</f>
        <v/>
      </c>
      <c r="CJ964" t="str">
        <f>IF(Table1[[#This Row],[Ledger 4]]="","",Table1[[#This Row],[Ledger 4]])</f>
        <v/>
      </c>
      <c r="CK964" t="str">
        <f>IF(Table1[[#This Row],[Ledger 4]]="","",IF(Table1[[#This Row],[Effect 4]]="Dr.",-Table1[[#This Row],[Amount 4]],Table1[[#This Row],[Amount 4]]))</f>
        <v/>
      </c>
      <c r="CN964" t="str">
        <f>IF(Table1[[#This Row],[Ledger 5]]="","","No")</f>
        <v/>
      </c>
      <c r="CO964" t="str">
        <f>IF(Table1[[#This Row],[Ledger 5]]="","",IF(Table1[[#This Row],[Effect 5]]="Dr.","Yes","No"))</f>
        <v/>
      </c>
      <c r="CP964" t="str">
        <f>IF(Table1[[#This Row],[Ledger 5]]="","",Table1[[#This Row],[Ledger 5]])</f>
        <v/>
      </c>
      <c r="CQ964" t="str">
        <f>IF(Table1[[#This Row],[Ledger 5]]="","",IF(Table1[[#This Row],[Effect 5]]="Dr.",-Table1[[#This Row],[Amount 5]],Table1[[#This Row],[Amount 5]]))</f>
        <v/>
      </c>
      <c r="CT964" t="str">
        <f>IF(Table1[[#This Row],[Ledger 6]]="","","No")</f>
        <v/>
      </c>
      <c r="CU964" t="str">
        <f>IF(Table1[[#This Row],[Ledger 6]]="","",IF(Table1[[#This Row],[Effect 6]]="Dr.","Yes","No"))</f>
        <v/>
      </c>
      <c r="CV964" t="str">
        <f>IF(Table1[[#This Row],[Ledger 6]]="","",Table1[[#This Row],[Ledger 6]])</f>
        <v/>
      </c>
      <c r="CW964" t="str">
        <f>IF(Table1[[#This Row],[Ledger 6]]="","",IF(Table1[[#This Row],[Effect 6]]="Dr.",-Table1[[#This Row],[Amount 6]],Table1[[#This Row],[Amount 6]]))</f>
        <v/>
      </c>
      <c r="CZ964" t="str">
        <f>IF(Table1[[#This Row],[Ledger 7]]="","","No")</f>
        <v/>
      </c>
      <c r="DA964" t="str">
        <f>IF(Table1[[#This Row],[Ledger 7]]="","",IF(Table1[[#This Row],[Effect 7]]="Dr.","Yes","No"))</f>
        <v/>
      </c>
      <c r="DB964" t="str">
        <f>IF(Table1[[#This Row],[Ledger 7]]="","",Table1[[#This Row],[Ledger 7]])</f>
        <v/>
      </c>
      <c r="DC964" t="str">
        <f>IF(Table1[[#This Row],[Ledger 7]]="","",IF(Table1[[#This Row],[Effect 7]]="Dr.",-Table1[[#This Row],[Amount 7]],Table1[[#This Row],[Amount 7]]))</f>
        <v/>
      </c>
      <c r="DF964" t="str">
        <f>IF(Table1[[#This Row],[Ledger 8]]="","","No")</f>
        <v/>
      </c>
      <c r="DG964" t="str">
        <f>IF(Table1[[#This Row],[Ledger 8]]="","",IF(Table1[[#This Row],[Effect 8]]="Dr.","Yes","No"))</f>
        <v/>
      </c>
      <c r="DH964" t="str">
        <f>IF(Table1[[#This Row],[Ledger 8]]="","",Table1[[#This Row],[Ledger 8]])</f>
        <v/>
      </c>
      <c r="DI964" t="str">
        <f>IF(Table1[[#This Row],[Ledger 8]]="","",IF(Table1[[#This Row],[Effect 8]]="Dr.",-Table1[[#This Row],[Amount 8]],Table1[[#This Row],[Amount 8]]))</f>
        <v/>
      </c>
      <c r="DL964" t="str">
        <f>IF(Table1[[#This Row],[Ledger 9]]="","","No")</f>
        <v/>
      </c>
      <c r="DM964" t="str">
        <f>IF(Table1[[#This Row],[Ledger 9]]="","",IF(Table1[[#This Row],[Effect 9]]="Dr.","Yes","No"))</f>
        <v/>
      </c>
      <c r="DN964" t="str">
        <f>IF(Table1[[#This Row],[Ledger 9]]="","",Table1[[#This Row],[Ledger 9]])</f>
        <v/>
      </c>
      <c r="DO964" t="str">
        <f>IF(Table1[[#This Row],[Ledger 9]]="","",IF(Table1[[#This Row],[Effect 9]]="Dr.",-Table1[[#This Row],[Amount 9]],Table1[[#This Row],[Amount 9]]))</f>
        <v/>
      </c>
      <c r="DR964" t="str">
        <f>IF(Table1[[#This Row],[Ledger 10]]="","","No")</f>
        <v/>
      </c>
      <c r="DS964" t="str">
        <f>IF(Table1[[#This Row],[Ledger 10]]="","",IF(Table1[[#This Row],[Effect 10]]="Dr.","Yes","No"))</f>
        <v/>
      </c>
      <c r="DT964" t="str">
        <f>IF(Table1[[#This Row],[Ledger 10]]="","",Table1[[#This Row],[Ledger 10]])</f>
        <v/>
      </c>
      <c r="DU964" t="str">
        <f>IF(Table1[[#This Row],[Ledger 10]]="","",IF(Table1[[#This Row],[Effect 10]]="Dr.",-Table1[[#This Row],[Amount 10]],Table1[[#This Row],[Amount 10]]))</f>
        <v/>
      </c>
      <c r="DX964" t="str">
        <f>IF(Table1[[#This Row],[Ledger 11]]="","","No")</f>
        <v/>
      </c>
      <c r="DY964" t="str">
        <f>IF(Table1[[#This Row],[Ledger 11]]="","",IF(Table1[[#This Row],[Effect 11]]="Dr.","Yes","No"))</f>
        <v/>
      </c>
      <c r="DZ964" t="str">
        <f>IF(Table1[[#This Row],[Ledger 11]]="","",Table1[[#This Row],[Ledger 11]])</f>
        <v/>
      </c>
      <c r="EA964" t="str">
        <f>IF(Table1[[#This Row],[Ledger 11]]="","",IF(Table1[[#This Row],[Effect 11]]="Dr.",-Table1[[#This Row],[Amount 11]],Table1[[#This Row],[Amount 11]]))</f>
        <v/>
      </c>
      <c r="ED964" t="str">
        <f>IF(Table1[[#This Row],[Ledger 12]]="","","No")</f>
        <v/>
      </c>
      <c r="EE964" t="str">
        <f>IF(Table1[[#This Row],[Ledger 12]]="","",IF(Table1[[#This Row],[Effect 12]]="Dr.","Yes","No"))</f>
        <v/>
      </c>
      <c r="EF964" t="str">
        <f>IF(Table1[[#This Row],[Ledger 12]]="","",Table1[[#This Row],[Ledger 12]])</f>
        <v/>
      </c>
      <c r="EG964" t="str">
        <f>IF(Table1[[#This Row],[Ledger 12]]="","",IF(Table1[[#This Row],[Effect 12]]="Dr.",-Table1[[#This Row],[Amount 12]],Table1[[#This Row],[Amount 12]]))</f>
        <v/>
      </c>
      <c r="EJ964" t="str">
        <f>IF(Table1[[#This Row],[Ledger 13]]="","","No")</f>
        <v/>
      </c>
      <c r="EK964" t="str">
        <f>IF(Table1[[#This Row],[Ledger 13]]="","",IF(Table1[[#This Row],[Effect 13]]="Dr.","Yes","No"))</f>
        <v/>
      </c>
      <c r="EL964" t="str">
        <f>IF(Table1[[#This Row],[Ledger 13]]="","",Table1[[#This Row],[Ledger 13]])</f>
        <v/>
      </c>
      <c r="EM964" t="str">
        <f>IF(Table1[[#This Row],[Ledger 13]]="","",IF(Table1[[#This Row],[Effect 13]]="Dr.",-Table1[[#This Row],[Amount 13]],Table1[[#This Row],[Amount 13]]))</f>
        <v/>
      </c>
      <c r="EP964" t="str">
        <f>IF(Table1[[#This Row],[Ledger 14]]="","","No")</f>
        <v/>
      </c>
      <c r="EQ964" t="str">
        <f>IF(Table1[[#This Row],[Ledger 14]]="","",IF(Table1[[#This Row],[Effect 14]]="Dr.","Yes","No"))</f>
        <v/>
      </c>
      <c r="ER964" t="str">
        <f>IF(Table1[[#This Row],[Ledger 14]]="","",Table1[[#This Row],[Ledger 14]])</f>
        <v/>
      </c>
      <c r="ES964" t="str">
        <f>IF(Table1[[#This Row],[Ledger 14]]="","",IF(Table1[[#This Row],[Effect 14]]="Dr.",-Table1[[#This Row],[Amount 14]],Table1[[#This Row],[Amount 14]]))</f>
        <v/>
      </c>
      <c r="EV964" t="str">
        <f>IF(Table1[[#This Row],[Ledger 15]]="","","No")</f>
        <v/>
      </c>
      <c r="EW964" t="str">
        <f>IF(Table1[[#This Row],[Ledger 15]]="","",IF(Table1[[#This Row],[Effect 15]]="Dr.","Yes","No"))</f>
        <v/>
      </c>
      <c r="EX964" t="str">
        <f>IF(Table1[[#This Row],[Ledger 15]]="","",Table1[[#This Row],[Ledger 15]])</f>
        <v/>
      </c>
      <c r="EY964" t="str">
        <f>IF(Table1[[#This Row],[Ledger 15]]="","",IF(Table1[[#This Row],[Effect 15]]="Dr.",-Table1[[#This Row],[Amount 15]],Table1[[#This Row],[Amount 15]]))</f>
        <v/>
      </c>
      <c r="FD96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4">
        <f>IF(Table1[[#This Row],[Date]]="",0,IF(AND(Table1[[#This Row],[Date]]&gt;=$FE$2,Table1[[#This Row],[Date]]&lt;=$FE$3),0,1))</f>
        <v>0</v>
      </c>
      <c r="FF964">
        <f>IF(Table1[[#This Row],[Date]]="",0,IF(TYPE(VLOOKUP(Table1[[#This Row],[Voucher Type]],Table1[[#All],[Voucher Type Master]],1,FALSE))=16,1,0))</f>
        <v>0</v>
      </c>
      <c r="FG964">
        <f>IF(TYPE(IF(Table1[[#This Row],[Date]]="",0,IF(VLOOKUP(Table1[[#This Row],[Voucher Type]],$FY$5:$FZ$13,2,0)=Table1[[#This Row],[Effect 1]],0,1)))=16,1,0)</f>
        <v>0</v>
      </c>
      <c r="FH96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4">
        <f>IF(LEN(Table1[[#This Row],[Ledger 1]])&gt;0,IF(TYPE(VLOOKUP(Table1[[#This Row],[Ledger 1]],GZ:GZ,1,0))=16,1,0),0)</f>
        <v>0</v>
      </c>
      <c r="FJ964">
        <f>IF(LEN(Table1[[#This Row],[Ledger 2]])&gt;0,IF(TYPE(VLOOKUP(Table1[[#This Row],[Ledger 2]],GZ:GZ,1,0))=16,1,0),0)</f>
        <v>0</v>
      </c>
      <c r="FK964">
        <f>IF(LEN(Table1[[#This Row],[Ledger 3]])&gt;0,IF(TYPE(VLOOKUP(Table1[[#This Row],[Ledger 3]],GZ:GZ,1,0))=16,1,0),0)</f>
        <v>0</v>
      </c>
      <c r="FL964">
        <f>IF(LEN(Table1[[#This Row],[Ledger 4]])&gt;0,IF(TYPE(VLOOKUP(Table1[[#This Row],[Ledger 4]],GZ:GZ,1,0))=16,1,0),0)</f>
        <v>0</v>
      </c>
      <c r="FM964">
        <f>IF(LEN(Table1[[#This Row],[Ledger 5]])&gt;0,IF(TYPE(VLOOKUP(Table1[[#This Row],[Ledger 5]],GZ:GZ,1,0))=16,1,0),0)</f>
        <v>0</v>
      </c>
      <c r="FN964">
        <f>IF(LEN(Table1[[#This Row],[Ledger 6]])&gt;0,IF(TYPE(VLOOKUP(Table1[[#This Row],[Ledger 6]],$GZ:$GZ,1,0))=16,1,0),0)</f>
        <v>0</v>
      </c>
      <c r="FO964">
        <f>IF(LEN(Table1[[#This Row],[Ledger 7]])&gt;0,IF(TYPE(VLOOKUP(Table1[[#This Row],[Ledger 7]],$GZ:$GZ,1,0))=16,1,0),0)</f>
        <v>0</v>
      </c>
      <c r="FP964">
        <f>IF(LEN(Table1[[#This Row],[Ledger 8]])&gt;0,IF(TYPE(VLOOKUP(Table1[[#This Row],[Ledger 8]],$GZ:$GZ,1,0))=16,1,0),0)</f>
        <v>0</v>
      </c>
      <c r="FQ964">
        <f>IF(LEN(Table1[[#This Row],[Ledger 9]])&gt;0,IF(TYPE(VLOOKUP(Table1[[#This Row],[Ledger 9]],$GZ:$GZ,1,0))=16,1,0),0)</f>
        <v>0</v>
      </c>
      <c r="FR964">
        <f>IF(LEN(Table1[[#This Row],[Ledger 10]])&gt;0,IF(TYPE(VLOOKUP(Table1[[#This Row],[Ledger 10]],$GZ:$GZ,1,0))=16,1,0),0)</f>
        <v>0</v>
      </c>
      <c r="FS964">
        <f>IF(LEN(Table1[[#This Row],[Ledger 11]])&gt;0,IF(TYPE(VLOOKUP(Table1[[#This Row],[Ledger 11]],$GZ:$GZ,1,0))=16,1,0),0)</f>
        <v>0</v>
      </c>
      <c r="FT964">
        <f>IF(LEN(Table1[[#This Row],[Ledger 12]])&gt;0,IF(TYPE(VLOOKUP(Table1[[#This Row],[Ledger 12]],$GZ:$GZ,1,0))=16,1,0),0)</f>
        <v>0</v>
      </c>
      <c r="FU964">
        <f>IF(LEN(Table1[[#This Row],[Ledger 13]])&gt;0,IF(TYPE(VLOOKUP(Table1[[#This Row],[Ledger 13]],$GZ:$GZ,1,0))=16,1,0),0)</f>
        <v>0</v>
      </c>
      <c r="FV964">
        <f>IF(LEN(Table1[[#This Row],[Ledger 14]])&gt;0,IF(TYPE(VLOOKUP(Table1[[#This Row],[Ledger 14]],$GZ:$GZ,1,0))=16,1,0),0)</f>
        <v>0</v>
      </c>
      <c r="FW964">
        <f>IF(LEN(Table1[[#This Row],[Ledger 15]])&gt;0,IF(TYPE(VLOOKUP(Table1[[#This Row],[Ledger 15]],$GZ:$GZ,1,0))=16,1,0),0)</f>
        <v>0</v>
      </c>
    </row>
    <row r="965" spans="4:179" ht="33" customHeight="1" x14ac:dyDescent="0.45">
      <c r="D965" s="8">
        <f t="shared" si="23"/>
        <v>960</v>
      </c>
      <c r="E965" s="32"/>
      <c r="F965" s="34"/>
      <c r="G965" s="34"/>
      <c r="H965" s="34"/>
      <c r="I965" s="34"/>
      <c r="J965" s="38"/>
      <c r="K965" s="33"/>
      <c r="L965" s="36"/>
      <c r="M965" s="35"/>
      <c r="N965" s="34"/>
      <c r="O965" s="41"/>
      <c r="P965" s="35"/>
      <c r="Q965" s="34"/>
      <c r="R965" s="37"/>
      <c r="S965" s="35"/>
      <c r="T965" s="34"/>
      <c r="U965" s="37"/>
      <c r="V965" s="35"/>
      <c r="W965" s="34"/>
      <c r="X965" s="37"/>
      <c r="Y965" s="35"/>
      <c r="Z965" s="34"/>
      <c r="AA965" s="37"/>
      <c r="AB965" s="35"/>
      <c r="AC965" s="34"/>
      <c r="AD965" s="37"/>
      <c r="AE965" s="35"/>
      <c r="AF965" s="34"/>
      <c r="AG965" s="37"/>
      <c r="AH965" s="35"/>
      <c r="AI965" s="34"/>
      <c r="AJ965" s="37"/>
      <c r="AK965" s="35"/>
      <c r="AL965" s="34"/>
      <c r="AM965" s="37"/>
      <c r="AN965" s="35"/>
      <c r="AO965" s="34"/>
      <c r="AP965" s="37"/>
      <c r="AQ965" s="35"/>
      <c r="AR965" s="34"/>
      <c r="AS965" s="37"/>
      <c r="AT965" s="35"/>
      <c r="AU965" s="34"/>
      <c r="AV965" s="37"/>
      <c r="AW965" s="35"/>
      <c r="AX965" s="34"/>
      <c r="AY965" s="37"/>
      <c r="AZ965" s="35"/>
      <c r="BA965" s="34"/>
      <c r="BB965" s="37"/>
      <c r="BC96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5" s="7"/>
      <c r="BF965" t="str">
        <f>IF(Table1[[#This Row],[Date]]="","","&amp;lt;VOUCHER REMOTEID="&amp;""""&amp;$A$11&amp;$A$13&amp;ROW()&amp;""""&amp;" VCHTYPE="""&amp;F965&amp;""" ACTION="""&amp;"Create"&amp;"""&amp;gt;")</f>
        <v/>
      </c>
      <c r="BG965" t="str">
        <f>IF(Table1[[#This Row],[Date]]="","",TEXT(Table1[[#This Row],[Date]],"yyyymmdd"))</f>
        <v/>
      </c>
      <c r="BH965" t="str">
        <f>Table1[[#This Row],[Date2]]</f>
        <v/>
      </c>
      <c r="BI965" t="str">
        <f>IF(Table1[[#This Row],[Date]]="","",Table1[[#This Row],[Voucher Type]])</f>
        <v/>
      </c>
      <c r="BJ965" t="str">
        <f>IF(Table1[[#This Row],[Ref No / Invoice No]]="","",Table1[[#This Row],[Ref No / Invoice No]])</f>
        <v/>
      </c>
      <c r="BK965" t="str">
        <f>IF(Table1[[#This Row],[Voucher No]]="","",Table1[[#This Row],[Voucher No]])</f>
        <v/>
      </c>
      <c r="BL965" t="str">
        <f>IF(Table1[[#This Row],[Date]]="","",Table1[[#This Row],[Narration]])</f>
        <v/>
      </c>
      <c r="BM965" t="str">
        <f>IF(Table1[[#This Row],[Date]]="","",$A$11&amp;$A$13&amp;ROW())</f>
        <v/>
      </c>
      <c r="BN965" t="str">
        <f>IF(Table1[[#This Row],[Date]]="","",$A$13)</f>
        <v/>
      </c>
      <c r="BP965" t="str">
        <f>IF(Table1[[#This Row],[Ledger 1]]="","","No")</f>
        <v/>
      </c>
      <c r="BQ965" t="str">
        <f>IF(Table1[[#This Row],[Date]]="","",IF(Table1[[#This Row],[Effect 1]]="Dr.","Yes","No"))</f>
        <v/>
      </c>
      <c r="BR965" t="str">
        <f>IF(Table1[[#This Row],[Date]]="","",Table1[[#This Row],[Ledger 1]])</f>
        <v/>
      </c>
      <c r="BS965" t="str">
        <f>IF(Table1[[#This Row],[Date]]="","",IF(Table1[[#This Row],[Effect 1]]="Dr.",-Table1[[#This Row],[Amount 1]],Table1[[#This Row],[Amount 1]]))</f>
        <v/>
      </c>
      <c r="BV965" t="str">
        <f>IF(Table1[[#This Row],[Ledger 2]]="","","No")</f>
        <v/>
      </c>
      <c r="BW965" t="str">
        <f>IF(Table1[[#This Row],[Date]]="","",IF(Table1[[#This Row],[Effect 2]]="Dr.","Yes","No"))</f>
        <v/>
      </c>
      <c r="BX965" t="str">
        <f>IF(Table1[[#This Row],[Date]]="","",Table1[[#This Row],[Ledger 2]])</f>
        <v/>
      </c>
      <c r="BY965" t="str">
        <f>IF(Table1[[#This Row],[Date]]="","",IF(Table1[[#This Row],[Effect 2]]="Dr.",-Table1[[#This Row],[Amount 2]],Table1[[#This Row],[Amount 2]]))</f>
        <v/>
      </c>
      <c r="CB965" t="str">
        <f>IF(Table1[[#This Row],[Ledger 3]]="","","No")</f>
        <v/>
      </c>
      <c r="CC965" t="str">
        <f>IF(Table1[[#This Row],[Ledger 3]]="","",IF(Table1[[#This Row],[Effect 3]]="Dr.","Yes","No"))</f>
        <v/>
      </c>
      <c r="CD965" t="str">
        <f>IF(Table1[[#This Row],[Ledger 3]]="","",Table1[[#This Row],[Ledger 3]])</f>
        <v/>
      </c>
      <c r="CE965" t="str">
        <f>IF(Table1[[#This Row],[Ledger 3]]="","",IF(Table1[[#This Row],[Effect 3]]="Dr.",-Table1[[#This Row],[Amount 3]],Table1[[#This Row],[Amount 3]]))</f>
        <v/>
      </c>
      <c r="CH965" t="str">
        <f>IF(Table1[[#This Row],[Ledger 4]]="","","No")</f>
        <v/>
      </c>
      <c r="CI965" t="str">
        <f>IF(Table1[[#This Row],[Ledger 4]]="","",IF(Table1[[#This Row],[Effect 4]]="Dr.","Yes","No"))</f>
        <v/>
      </c>
      <c r="CJ965" t="str">
        <f>IF(Table1[[#This Row],[Ledger 4]]="","",Table1[[#This Row],[Ledger 4]])</f>
        <v/>
      </c>
      <c r="CK965" t="str">
        <f>IF(Table1[[#This Row],[Ledger 4]]="","",IF(Table1[[#This Row],[Effect 4]]="Dr.",-Table1[[#This Row],[Amount 4]],Table1[[#This Row],[Amount 4]]))</f>
        <v/>
      </c>
      <c r="CN965" t="str">
        <f>IF(Table1[[#This Row],[Ledger 5]]="","","No")</f>
        <v/>
      </c>
      <c r="CO965" t="str">
        <f>IF(Table1[[#This Row],[Ledger 5]]="","",IF(Table1[[#This Row],[Effect 5]]="Dr.","Yes","No"))</f>
        <v/>
      </c>
      <c r="CP965" t="str">
        <f>IF(Table1[[#This Row],[Ledger 5]]="","",Table1[[#This Row],[Ledger 5]])</f>
        <v/>
      </c>
      <c r="CQ965" t="str">
        <f>IF(Table1[[#This Row],[Ledger 5]]="","",IF(Table1[[#This Row],[Effect 5]]="Dr.",-Table1[[#This Row],[Amount 5]],Table1[[#This Row],[Amount 5]]))</f>
        <v/>
      </c>
      <c r="CT965" t="str">
        <f>IF(Table1[[#This Row],[Ledger 6]]="","","No")</f>
        <v/>
      </c>
      <c r="CU965" t="str">
        <f>IF(Table1[[#This Row],[Ledger 6]]="","",IF(Table1[[#This Row],[Effect 6]]="Dr.","Yes","No"))</f>
        <v/>
      </c>
      <c r="CV965" t="str">
        <f>IF(Table1[[#This Row],[Ledger 6]]="","",Table1[[#This Row],[Ledger 6]])</f>
        <v/>
      </c>
      <c r="CW965" t="str">
        <f>IF(Table1[[#This Row],[Ledger 6]]="","",IF(Table1[[#This Row],[Effect 6]]="Dr.",-Table1[[#This Row],[Amount 6]],Table1[[#This Row],[Amount 6]]))</f>
        <v/>
      </c>
      <c r="CZ965" t="str">
        <f>IF(Table1[[#This Row],[Ledger 7]]="","","No")</f>
        <v/>
      </c>
      <c r="DA965" t="str">
        <f>IF(Table1[[#This Row],[Ledger 7]]="","",IF(Table1[[#This Row],[Effect 7]]="Dr.","Yes","No"))</f>
        <v/>
      </c>
      <c r="DB965" t="str">
        <f>IF(Table1[[#This Row],[Ledger 7]]="","",Table1[[#This Row],[Ledger 7]])</f>
        <v/>
      </c>
      <c r="DC965" t="str">
        <f>IF(Table1[[#This Row],[Ledger 7]]="","",IF(Table1[[#This Row],[Effect 7]]="Dr.",-Table1[[#This Row],[Amount 7]],Table1[[#This Row],[Amount 7]]))</f>
        <v/>
      </c>
      <c r="DF965" t="str">
        <f>IF(Table1[[#This Row],[Ledger 8]]="","","No")</f>
        <v/>
      </c>
      <c r="DG965" t="str">
        <f>IF(Table1[[#This Row],[Ledger 8]]="","",IF(Table1[[#This Row],[Effect 8]]="Dr.","Yes","No"))</f>
        <v/>
      </c>
      <c r="DH965" t="str">
        <f>IF(Table1[[#This Row],[Ledger 8]]="","",Table1[[#This Row],[Ledger 8]])</f>
        <v/>
      </c>
      <c r="DI965" t="str">
        <f>IF(Table1[[#This Row],[Ledger 8]]="","",IF(Table1[[#This Row],[Effect 8]]="Dr.",-Table1[[#This Row],[Amount 8]],Table1[[#This Row],[Amount 8]]))</f>
        <v/>
      </c>
      <c r="DL965" t="str">
        <f>IF(Table1[[#This Row],[Ledger 9]]="","","No")</f>
        <v/>
      </c>
      <c r="DM965" t="str">
        <f>IF(Table1[[#This Row],[Ledger 9]]="","",IF(Table1[[#This Row],[Effect 9]]="Dr.","Yes","No"))</f>
        <v/>
      </c>
      <c r="DN965" t="str">
        <f>IF(Table1[[#This Row],[Ledger 9]]="","",Table1[[#This Row],[Ledger 9]])</f>
        <v/>
      </c>
      <c r="DO965" t="str">
        <f>IF(Table1[[#This Row],[Ledger 9]]="","",IF(Table1[[#This Row],[Effect 9]]="Dr.",-Table1[[#This Row],[Amount 9]],Table1[[#This Row],[Amount 9]]))</f>
        <v/>
      </c>
      <c r="DR965" t="str">
        <f>IF(Table1[[#This Row],[Ledger 10]]="","","No")</f>
        <v/>
      </c>
      <c r="DS965" t="str">
        <f>IF(Table1[[#This Row],[Ledger 10]]="","",IF(Table1[[#This Row],[Effect 10]]="Dr.","Yes","No"))</f>
        <v/>
      </c>
      <c r="DT965" t="str">
        <f>IF(Table1[[#This Row],[Ledger 10]]="","",Table1[[#This Row],[Ledger 10]])</f>
        <v/>
      </c>
      <c r="DU965" t="str">
        <f>IF(Table1[[#This Row],[Ledger 10]]="","",IF(Table1[[#This Row],[Effect 10]]="Dr.",-Table1[[#This Row],[Amount 10]],Table1[[#This Row],[Amount 10]]))</f>
        <v/>
      </c>
      <c r="DX965" t="str">
        <f>IF(Table1[[#This Row],[Ledger 11]]="","","No")</f>
        <v/>
      </c>
      <c r="DY965" t="str">
        <f>IF(Table1[[#This Row],[Ledger 11]]="","",IF(Table1[[#This Row],[Effect 11]]="Dr.","Yes","No"))</f>
        <v/>
      </c>
      <c r="DZ965" t="str">
        <f>IF(Table1[[#This Row],[Ledger 11]]="","",Table1[[#This Row],[Ledger 11]])</f>
        <v/>
      </c>
      <c r="EA965" t="str">
        <f>IF(Table1[[#This Row],[Ledger 11]]="","",IF(Table1[[#This Row],[Effect 11]]="Dr.",-Table1[[#This Row],[Amount 11]],Table1[[#This Row],[Amount 11]]))</f>
        <v/>
      </c>
      <c r="ED965" t="str">
        <f>IF(Table1[[#This Row],[Ledger 12]]="","","No")</f>
        <v/>
      </c>
      <c r="EE965" t="str">
        <f>IF(Table1[[#This Row],[Ledger 12]]="","",IF(Table1[[#This Row],[Effect 12]]="Dr.","Yes","No"))</f>
        <v/>
      </c>
      <c r="EF965" t="str">
        <f>IF(Table1[[#This Row],[Ledger 12]]="","",Table1[[#This Row],[Ledger 12]])</f>
        <v/>
      </c>
      <c r="EG965" t="str">
        <f>IF(Table1[[#This Row],[Ledger 12]]="","",IF(Table1[[#This Row],[Effect 12]]="Dr.",-Table1[[#This Row],[Amount 12]],Table1[[#This Row],[Amount 12]]))</f>
        <v/>
      </c>
      <c r="EJ965" t="str">
        <f>IF(Table1[[#This Row],[Ledger 13]]="","","No")</f>
        <v/>
      </c>
      <c r="EK965" t="str">
        <f>IF(Table1[[#This Row],[Ledger 13]]="","",IF(Table1[[#This Row],[Effect 13]]="Dr.","Yes","No"))</f>
        <v/>
      </c>
      <c r="EL965" t="str">
        <f>IF(Table1[[#This Row],[Ledger 13]]="","",Table1[[#This Row],[Ledger 13]])</f>
        <v/>
      </c>
      <c r="EM965" t="str">
        <f>IF(Table1[[#This Row],[Ledger 13]]="","",IF(Table1[[#This Row],[Effect 13]]="Dr.",-Table1[[#This Row],[Amount 13]],Table1[[#This Row],[Amount 13]]))</f>
        <v/>
      </c>
      <c r="EP965" t="str">
        <f>IF(Table1[[#This Row],[Ledger 14]]="","","No")</f>
        <v/>
      </c>
      <c r="EQ965" t="str">
        <f>IF(Table1[[#This Row],[Ledger 14]]="","",IF(Table1[[#This Row],[Effect 14]]="Dr.","Yes","No"))</f>
        <v/>
      </c>
      <c r="ER965" t="str">
        <f>IF(Table1[[#This Row],[Ledger 14]]="","",Table1[[#This Row],[Ledger 14]])</f>
        <v/>
      </c>
      <c r="ES965" t="str">
        <f>IF(Table1[[#This Row],[Ledger 14]]="","",IF(Table1[[#This Row],[Effect 14]]="Dr.",-Table1[[#This Row],[Amount 14]],Table1[[#This Row],[Amount 14]]))</f>
        <v/>
      </c>
      <c r="EV965" t="str">
        <f>IF(Table1[[#This Row],[Ledger 15]]="","","No")</f>
        <v/>
      </c>
      <c r="EW965" t="str">
        <f>IF(Table1[[#This Row],[Ledger 15]]="","",IF(Table1[[#This Row],[Effect 15]]="Dr.","Yes","No"))</f>
        <v/>
      </c>
      <c r="EX965" t="str">
        <f>IF(Table1[[#This Row],[Ledger 15]]="","",Table1[[#This Row],[Ledger 15]])</f>
        <v/>
      </c>
      <c r="EY965" t="str">
        <f>IF(Table1[[#This Row],[Ledger 15]]="","",IF(Table1[[#This Row],[Effect 15]]="Dr.",-Table1[[#This Row],[Amount 15]],Table1[[#This Row],[Amount 15]]))</f>
        <v/>
      </c>
      <c r="FD96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5">
        <f>IF(Table1[[#This Row],[Date]]="",0,IF(AND(Table1[[#This Row],[Date]]&gt;=$FE$2,Table1[[#This Row],[Date]]&lt;=$FE$3),0,1))</f>
        <v>0</v>
      </c>
      <c r="FF965">
        <f>IF(Table1[[#This Row],[Date]]="",0,IF(TYPE(VLOOKUP(Table1[[#This Row],[Voucher Type]],Table1[[#All],[Voucher Type Master]],1,FALSE))=16,1,0))</f>
        <v>0</v>
      </c>
      <c r="FG965">
        <f>IF(TYPE(IF(Table1[[#This Row],[Date]]="",0,IF(VLOOKUP(Table1[[#This Row],[Voucher Type]],$FY$5:$FZ$13,2,0)=Table1[[#This Row],[Effect 1]],0,1)))=16,1,0)</f>
        <v>0</v>
      </c>
      <c r="FH96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5">
        <f>IF(LEN(Table1[[#This Row],[Ledger 1]])&gt;0,IF(TYPE(VLOOKUP(Table1[[#This Row],[Ledger 1]],GZ:GZ,1,0))=16,1,0),0)</f>
        <v>0</v>
      </c>
      <c r="FJ965">
        <f>IF(LEN(Table1[[#This Row],[Ledger 2]])&gt;0,IF(TYPE(VLOOKUP(Table1[[#This Row],[Ledger 2]],GZ:GZ,1,0))=16,1,0),0)</f>
        <v>0</v>
      </c>
      <c r="FK965">
        <f>IF(LEN(Table1[[#This Row],[Ledger 3]])&gt;0,IF(TYPE(VLOOKUP(Table1[[#This Row],[Ledger 3]],GZ:GZ,1,0))=16,1,0),0)</f>
        <v>0</v>
      </c>
      <c r="FL965">
        <f>IF(LEN(Table1[[#This Row],[Ledger 4]])&gt;0,IF(TYPE(VLOOKUP(Table1[[#This Row],[Ledger 4]],GZ:GZ,1,0))=16,1,0),0)</f>
        <v>0</v>
      </c>
      <c r="FM965">
        <f>IF(LEN(Table1[[#This Row],[Ledger 5]])&gt;0,IF(TYPE(VLOOKUP(Table1[[#This Row],[Ledger 5]],GZ:GZ,1,0))=16,1,0),0)</f>
        <v>0</v>
      </c>
      <c r="FN965">
        <f>IF(LEN(Table1[[#This Row],[Ledger 6]])&gt;0,IF(TYPE(VLOOKUP(Table1[[#This Row],[Ledger 6]],$GZ:$GZ,1,0))=16,1,0),0)</f>
        <v>0</v>
      </c>
      <c r="FO965">
        <f>IF(LEN(Table1[[#This Row],[Ledger 7]])&gt;0,IF(TYPE(VLOOKUP(Table1[[#This Row],[Ledger 7]],$GZ:$GZ,1,0))=16,1,0),0)</f>
        <v>0</v>
      </c>
      <c r="FP965">
        <f>IF(LEN(Table1[[#This Row],[Ledger 8]])&gt;0,IF(TYPE(VLOOKUP(Table1[[#This Row],[Ledger 8]],$GZ:$GZ,1,0))=16,1,0),0)</f>
        <v>0</v>
      </c>
      <c r="FQ965">
        <f>IF(LEN(Table1[[#This Row],[Ledger 9]])&gt;0,IF(TYPE(VLOOKUP(Table1[[#This Row],[Ledger 9]],$GZ:$GZ,1,0))=16,1,0),0)</f>
        <v>0</v>
      </c>
      <c r="FR965">
        <f>IF(LEN(Table1[[#This Row],[Ledger 10]])&gt;0,IF(TYPE(VLOOKUP(Table1[[#This Row],[Ledger 10]],$GZ:$GZ,1,0))=16,1,0),0)</f>
        <v>0</v>
      </c>
      <c r="FS965">
        <f>IF(LEN(Table1[[#This Row],[Ledger 11]])&gt;0,IF(TYPE(VLOOKUP(Table1[[#This Row],[Ledger 11]],$GZ:$GZ,1,0))=16,1,0),0)</f>
        <v>0</v>
      </c>
      <c r="FT965">
        <f>IF(LEN(Table1[[#This Row],[Ledger 12]])&gt;0,IF(TYPE(VLOOKUP(Table1[[#This Row],[Ledger 12]],$GZ:$GZ,1,0))=16,1,0),0)</f>
        <v>0</v>
      </c>
      <c r="FU965">
        <f>IF(LEN(Table1[[#This Row],[Ledger 13]])&gt;0,IF(TYPE(VLOOKUP(Table1[[#This Row],[Ledger 13]],$GZ:$GZ,1,0))=16,1,0),0)</f>
        <v>0</v>
      </c>
      <c r="FV965">
        <f>IF(LEN(Table1[[#This Row],[Ledger 14]])&gt;0,IF(TYPE(VLOOKUP(Table1[[#This Row],[Ledger 14]],$GZ:$GZ,1,0))=16,1,0),0)</f>
        <v>0</v>
      </c>
      <c r="FW965">
        <f>IF(LEN(Table1[[#This Row],[Ledger 15]])&gt;0,IF(TYPE(VLOOKUP(Table1[[#This Row],[Ledger 15]],$GZ:$GZ,1,0))=16,1,0),0)</f>
        <v>0</v>
      </c>
    </row>
    <row r="966" spans="4:179" ht="33" customHeight="1" x14ac:dyDescent="0.45">
      <c r="D966" s="8">
        <f t="shared" si="23"/>
        <v>961</v>
      </c>
      <c r="E966" s="32"/>
      <c r="F966" s="34"/>
      <c r="G966" s="34"/>
      <c r="H966" s="34"/>
      <c r="I966" s="34"/>
      <c r="J966" s="38"/>
      <c r="K966" s="33"/>
      <c r="L966" s="36"/>
      <c r="M966" s="35"/>
      <c r="N966" s="34"/>
      <c r="O966" s="41"/>
      <c r="P966" s="35"/>
      <c r="Q966" s="34"/>
      <c r="R966" s="37"/>
      <c r="S966" s="35"/>
      <c r="T966" s="34"/>
      <c r="U966" s="37"/>
      <c r="V966" s="35"/>
      <c r="W966" s="34"/>
      <c r="X966" s="37"/>
      <c r="Y966" s="35"/>
      <c r="Z966" s="34"/>
      <c r="AA966" s="37"/>
      <c r="AB966" s="35"/>
      <c r="AC966" s="34"/>
      <c r="AD966" s="37"/>
      <c r="AE966" s="35"/>
      <c r="AF966" s="34"/>
      <c r="AG966" s="37"/>
      <c r="AH966" s="35"/>
      <c r="AI966" s="34"/>
      <c r="AJ966" s="37"/>
      <c r="AK966" s="35"/>
      <c r="AL966" s="34"/>
      <c r="AM966" s="37"/>
      <c r="AN966" s="35"/>
      <c r="AO966" s="34"/>
      <c r="AP966" s="37"/>
      <c r="AQ966" s="35"/>
      <c r="AR966" s="34"/>
      <c r="AS966" s="37"/>
      <c r="AT966" s="35"/>
      <c r="AU966" s="34"/>
      <c r="AV966" s="37"/>
      <c r="AW966" s="35"/>
      <c r="AX966" s="34"/>
      <c r="AY966" s="37"/>
      <c r="AZ966" s="35"/>
      <c r="BA966" s="34"/>
      <c r="BB966" s="37"/>
      <c r="BC96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6" s="7"/>
      <c r="BF966" t="str">
        <f>IF(Table1[[#This Row],[Date]]="","","&amp;lt;VOUCHER REMOTEID="&amp;""""&amp;$A$11&amp;$A$13&amp;ROW()&amp;""""&amp;" VCHTYPE="""&amp;F966&amp;""" ACTION="""&amp;"Create"&amp;"""&amp;gt;")</f>
        <v/>
      </c>
      <c r="BG966" t="str">
        <f>IF(Table1[[#This Row],[Date]]="","",TEXT(Table1[[#This Row],[Date]],"yyyymmdd"))</f>
        <v/>
      </c>
      <c r="BH966" t="str">
        <f>Table1[[#This Row],[Date2]]</f>
        <v/>
      </c>
      <c r="BI966" t="str">
        <f>IF(Table1[[#This Row],[Date]]="","",Table1[[#This Row],[Voucher Type]])</f>
        <v/>
      </c>
      <c r="BJ966" t="str">
        <f>IF(Table1[[#This Row],[Ref No / Invoice No]]="","",Table1[[#This Row],[Ref No / Invoice No]])</f>
        <v/>
      </c>
      <c r="BK966" t="str">
        <f>IF(Table1[[#This Row],[Voucher No]]="","",Table1[[#This Row],[Voucher No]])</f>
        <v/>
      </c>
      <c r="BL966" t="str">
        <f>IF(Table1[[#This Row],[Date]]="","",Table1[[#This Row],[Narration]])</f>
        <v/>
      </c>
      <c r="BM966" t="str">
        <f>IF(Table1[[#This Row],[Date]]="","",$A$11&amp;$A$13&amp;ROW())</f>
        <v/>
      </c>
      <c r="BN966" t="str">
        <f>IF(Table1[[#This Row],[Date]]="","",$A$13)</f>
        <v/>
      </c>
      <c r="BP966" t="str">
        <f>IF(Table1[[#This Row],[Ledger 1]]="","","No")</f>
        <v/>
      </c>
      <c r="BQ966" t="str">
        <f>IF(Table1[[#This Row],[Date]]="","",IF(Table1[[#This Row],[Effect 1]]="Dr.","Yes","No"))</f>
        <v/>
      </c>
      <c r="BR966" t="str">
        <f>IF(Table1[[#This Row],[Date]]="","",Table1[[#This Row],[Ledger 1]])</f>
        <v/>
      </c>
      <c r="BS966" t="str">
        <f>IF(Table1[[#This Row],[Date]]="","",IF(Table1[[#This Row],[Effect 1]]="Dr.",-Table1[[#This Row],[Amount 1]],Table1[[#This Row],[Amount 1]]))</f>
        <v/>
      </c>
      <c r="BV966" t="str">
        <f>IF(Table1[[#This Row],[Ledger 2]]="","","No")</f>
        <v/>
      </c>
      <c r="BW966" t="str">
        <f>IF(Table1[[#This Row],[Date]]="","",IF(Table1[[#This Row],[Effect 2]]="Dr.","Yes","No"))</f>
        <v/>
      </c>
      <c r="BX966" t="str">
        <f>IF(Table1[[#This Row],[Date]]="","",Table1[[#This Row],[Ledger 2]])</f>
        <v/>
      </c>
      <c r="BY966" t="str">
        <f>IF(Table1[[#This Row],[Date]]="","",IF(Table1[[#This Row],[Effect 2]]="Dr.",-Table1[[#This Row],[Amount 2]],Table1[[#This Row],[Amount 2]]))</f>
        <v/>
      </c>
      <c r="CB966" t="str">
        <f>IF(Table1[[#This Row],[Ledger 3]]="","","No")</f>
        <v/>
      </c>
      <c r="CC966" t="str">
        <f>IF(Table1[[#This Row],[Ledger 3]]="","",IF(Table1[[#This Row],[Effect 3]]="Dr.","Yes","No"))</f>
        <v/>
      </c>
      <c r="CD966" t="str">
        <f>IF(Table1[[#This Row],[Ledger 3]]="","",Table1[[#This Row],[Ledger 3]])</f>
        <v/>
      </c>
      <c r="CE966" t="str">
        <f>IF(Table1[[#This Row],[Ledger 3]]="","",IF(Table1[[#This Row],[Effect 3]]="Dr.",-Table1[[#This Row],[Amount 3]],Table1[[#This Row],[Amount 3]]))</f>
        <v/>
      </c>
      <c r="CH966" t="str">
        <f>IF(Table1[[#This Row],[Ledger 4]]="","","No")</f>
        <v/>
      </c>
      <c r="CI966" t="str">
        <f>IF(Table1[[#This Row],[Ledger 4]]="","",IF(Table1[[#This Row],[Effect 4]]="Dr.","Yes","No"))</f>
        <v/>
      </c>
      <c r="CJ966" t="str">
        <f>IF(Table1[[#This Row],[Ledger 4]]="","",Table1[[#This Row],[Ledger 4]])</f>
        <v/>
      </c>
      <c r="CK966" t="str">
        <f>IF(Table1[[#This Row],[Ledger 4]]="","",IF(Table1[[#This Row],[Effect 4]]="Dr.",-Table1[[#This Row],[Amount 4]],Table1[[#This Row],[Amount 4]]))</f>
        <v/>
      </c>
      <c r="CN966" t="str">
        <f>IF(Table1[[#This Row],[Ledger 5]]="","","No")</f>
        <v/>
      </c>
      <c r="CO966" t="str">
        <f>IF(Table1[[#This Row],[Ledger 5]]="","",IF(Table1[[#This Row],[Effect 5]]="Dr.","Yes","No"))</f>
        <v/>
      </c>
      <c r="CP966" t="str">
        <f>IF(Table1[[#This Row],[Ledger 5]]="","",Table1[[#This Row],[Ledger 5]])</f>
        <v/>
      </c>
      <c r="CQ966" t="str">
        <f>IF(Table1[[#This Row],[Ledger 5]]="","",IF(Table1[[#This Row],[Effect 5]]="Dr.",-Table1[[#This Row],[Amount 5]],Table1[[#This Row],[Amount 5]]))</f>
        <v/>
      </c>
      <c r="CT966" t="str">
        <f>IF(Table1[[#This Row],[Ledger 6]]="","","No")</f>
        <v/>
      </c>
      <c r="CU966" t="str">
        <f>IF(Table1[[#This Row],[Ledger 6]]="","",IF(Table1[[#This Row],[Effect 6]]="Dr.","Yes","No"))</f>
        <v/>
      </c>
      <c r="CV966" t="str">
        <f>IF(Table1[[#This Row],[Ledger 6]]="","",Table1[[#This Row],[Ledger 6]])</f>
        <v/>
      </c>
      <c r="CW966" t="str">
        <f>IF(Table1[[#This Row],[Ledger 6]]="","",IF(Table1[[#This Row],[Effect 6]]="Dr.",-Table1[[#This Row],[Amount 6]],Table1[[#This Row],[Amount 6]]))</f>
        <v/>
      </c>
      <c r="CZ966" t="str">
        <f>IF(Table1[[#This Row],[Ledger 7]]="","","No")</f>
        <v/>
      </c>
      <c r="DA966" t="str">
        <f>IF(Table1[[#This Row],[Ledger 7]]="","",IF(Table1[[#This Row],[Effect 7]]="Dr.","Yes","No"))</f>
        <v/>
      </c>
      <c r="DB966" t="str">
        <f>IF(Table1[[#This Row],[Ledger 7]]="","",Table1[[#This Row],[Ledger 7]])</f>
        <v/>
      </c>
      <c r="DC966" t="str">
        <f>IF(Table1[[#This Row],[Ledger 7]]="","",IF(Table1[[#This Row],[Effect 7]]="Dr.",-Table1[[#This Row],[Amount 7]],Table1[[#This Row],[Amount 7]]))</f>
        <v/>
      </c>
      <c r="DF966" t="str">
        <f>IF(Table1[[#This Row],[Ledger 8]]="","","No")</f>
        <v/>
      </c>
      <c r="DG966" t="str">
        <f>IF(Table1[[#This Row],[Ledger 8]]="","",IF(Table1[[#This Row],[Effect 8]]="Dr.","Yes","No"))</f>
        <v/>
      </c>
      <c r="DH966" t="str">
        <f>IF(Table1[[#This Row],[Ledger 8]]="","",Table1[[#This Row],[Ledger 8]])</f>
        <v/>
      </c>
      <c r="DI966" t="str">
        <f>IF(Table1[[#This Row],[Ledger 8]]="","",IF(Table1[[#This Row],[Effect 8]]="Dr.",-Table1[[#This Row],[Amount 8]],Table1[[#This Row],[Amount 8]]))</f>
        <v/>
      </c>
      <c r="DL966" t="str">
        <f>IF(Table1[[#This Row],[Ledger 9]]="","","No")</f>
        <v/>
      </c>
      <c r="DM966" t="str">
        <f>IF(Table1[[#This Row],[Ledger 9]]="","",IF(Table1[[#This Row],[Effect 9]]="Dr.","Yes","No"))</f>
        <v/>
      </c>
      <c r="DN966" t="str">
        <f>IF(Table1[[#This Row],[Ledger 9]]="","",Table1[[#This Row],[Ledger 9]])</f>
        <v/>
      </c>
      <c r="DO966" t="str">
        <f>IF(Table1[[#This Row],[Ledger 9]]="","",IF(Table1[[#This Row],[Effect 9]]="Dr.",-Table1[[#This Row],[Amount 9]],Table1[[#This Row],[Amount 9]]))</f>
        <v/>
      </c>
      <c r="DR966" t="str">
        <f>IF(Table1[[#This Row],[Ledger 10]]="","","No")</f>
        <v/>
      </c>
      <c r="DS966" t="str">
        <f>IF(Table1[[#This Row],[Ledger 10]]="","",IF(Table1[[#This Row],[Effect 10]]="Dr.","Yes","No"))</f>
        <v/>
      </c>
      <c r="DT966" t="str">
        <f>IF(Table1[[#This Row],[Ledger 10]]="","",Table1[[#This Row],[Ledger 10]])</f>
        <v/>
      </c>
      <c r="DU966" t="str">
        <f>IF(Table1[[#This Row],[Ledger 10]]="","",IF(Table1[[#This Row],[Effect 10]]="Dr.",-Table1[[#This Row],[Amount 10]],Table1[[#This Row],[Amount 10]]))</f>
        <v/>
      </c>
      <c r="DX966" t="str">
        <f>IF(Table1[[#This Row],[Ledger 11]]="","","No")</f>
        <v/>
      </c>
      <c r="DY966" t="str">
        <f>IF(Table1[[#This Row],[Ledger 11]]="","",IF(Table1[[#This Row],[Effect 11]]="Dr.","Yes","No"))</f>
        <v/>
      </c>
      <c r="DZ966" t="str">
        <f>IF(Table1[[#This Row],[Ledger 11]]="","",Table1[[#This Row],[Ledger 11]])</f>
        <v/>
      </c>
      <c r="EA966" t="str">
        <f>IF(Table1[[#This Row],[Ledger 11]]="","",IF(Table1[[#This Row],[Effect 11]]="Dr.",-Table1[[#This Row],[Amount 11]],Table1[[#This Row],[Amount 11]]))</f>
        <v/>
      </c>
      <c r="ED966" t="str">
        <f>IF(Table1[[#This Row],[Ledger 12]]="","","No")</f>
        <v/>
      </c>
      <c r="EE966" t="str">
        <f>IF(Table1[[#This Row],[Ledger 12]]="","",IF(Table1[[#This Row],[Effect 12]]="Dr.","Yes","No"))</f>
        <v/>
      </c>
      <c r="EF966" t="str">
        <f>IF(Table1[[#This Row],[Ledger 12]]="","",Table1[[#This Row],[Ledger 12]])</f>
        <v/>
      </c>
      <c r="EG966" t="str">
        <f>IF(Table1[[#This Row],[Ledger 12]]="","",IF(Table1[[#This Row],[Effect 12]]="Dr.",-Table1[[#This Row],[Amount 12]],Table1[[#This Row],[Amount 12]]))</f>
        <v/>
      </c>
      <c r="EJ966" t="str">
        <f>IF(Table1[[#This Row],[Ledger 13]]="","","No")</f>
        <v/>
      </c>
      <c r="EK966" t="str">
        <f>IF(Table1[[#This Row],[Ledger 13]]="","",IF(Table1[[#This Row],[Effect 13]]="Dr.","Yes","No"))</f>
        <v/>
      </c>
      <c r="EL966" t="str">
        <f>IF(Table1[[#This Row],[Ledger 13]]="","",Table1[[#This Row],[Ledger 13]])</f>
        <v/>
      </c>
      <c r="EM966" t="str">
        <f>IF(Table1[[#This Row],[Ledger 13]]="","",IF(Table1[[#This Row],[Effect 13]]="Dr.",-Table1[[#This Row],[Amount 13]],Table1[[#This Row],[Amount 13]]))</f>
        <v/>
      </c>
      <c r="EP966" t="str">
        <f>IF(Table1[[#This Row],[Ledger 14]]="","","No")</f>
        <v/>
      </c>
      <c r="EQ966" t="str">
        <f>IF(Table1[[#This Row],[Ledger 14]]="","",IF(Table1[[#This Row],[Effect 14]]="Dr.","Yes","No"))</f>
        <v/>
      </c>
      <c r="ER966" t="str">
        <f>IF(Table1[[#This Row],[Ledger 14]]="","",Table1[[#This Row],[Ledger 14]])</f>
        <v/>
      </c>
      <c r="ES966" t="str">
        <f>IF(Table1[[#This Row],[Ledger 14]]="","",IF(Table1[[#This Row],[Effect 14]]="Dr.",-Table1[[#This Row],[Amount 14]],Table1[[#This Row],[Amount 14]]))</f>
        <v/>
      </c>
      <c r="EV966" t="str">
        <f>IF(Table1[[#This Row],[Ledger 15]]="","","No")</f>
        <v/>
      </c>
      <c r="EW966" t="str">
        <f>IF(Table1[[#This Row],[Ledger 15]]="","",IF(Table1[[#This Row],[Effect 15]]="Dr.","Yes","No"))</f>
        <v/>
      </c>
      <c r="EX966" t="str">
        <f>IF(Table1[[#This Row],[Ledger 15]]="","",Table1[[#This Row],[Ledger 15]])</f>
        <v/>
      </c>
      <c r="EY966" t="str">
        <f>IF(Table1[[#This Row],[Ledger 15]]="","",IF(Table1[[#This Row],[Effect 15]]="Dr.",-Table1[[#This Row],[Amount 15]],Table1[[#This Row],[Amount 15]]))</f>
        <v/>
      </c>
      <c r="FD96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6">
        <f>IF(Table1[[#This Row],[Date]]="",0,IF(AND(Table1[[#This Row],[Date]]&gt;=$FE$2,Table1[[#This Row],[Date]]&lt;=$FE$3),0,1))</f>
        <v>0</v>
      </c>
      <c r="FF966">
        <f>IF(Table1[[#This Row],[Date]]="",0,IF(TYPE(VLOOKUP(Table1[[#This Row],[Voucher Type]],Table1[[#All],[Voucher Type Master]],1,FALSE))=16,1,0))</f>
        <v>0</v>
      </c>
      <c r="FG966">
        <f>IF(TYPE(IF(Table1[[#This Row],[Date]]="",0,IF(VLOOKUP(Table1[[#This Row],[Voucher Type]],$FY$5:$FZ$13,2,0)=Table1[[#This Row],[Effect 1]],0,1)))=16,1,0)</f>
        <v>0</v>
      </c>
      <c r="FH96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6">
        <f>IF(LEN(Table1[[#This Row],[Ledger 1]])&gt;0,IF(TYPE(VLOOKUP(Table1[[#This Row],[Ledger 1]],GZ:GZ,1,0))=16,1,0),0)</f>
        <v>0</v>
      </c>
      <c r="FJ966">
        <f>IF(LEN(Table1[[#This Row],[Ledger 2]])&gt;0,IF(TYPE(VLOOKUP(Table1[[#This Row],[Ledger 2]],GZ:GZ,1,0))=16,1,0),0)</f>
        <v>0</v>
      </c>
      <c r="FK966">
        <f>IF(LEN(Table1[[#This Row],[Ledger 3]])&gt;0,IF(TYPE(VLOOKUP(Table1[[#This Row],[Ledger 3]],GZ:GZ,1,0))=16,1,0),0)</f>
        <v>0</v>
      </c>
      <c r="FL966">
        <f>IF(LEN(Table1[[#This Row],[Ledger 4]])&gt;0,IF(TYPE(VLOOKUP(Table1[[#This Row],[Ledger 4]],GZ:GZ,1,0))=16,1,0),0)</f>
        <v>0</v>
      </c>
      <c r="FM966">
        <f>IF(LEN(Table1[[#This Row],[Ledger 5]])&gt;0,IF(TYPE(VLOOKUP(Table1[[#This Row],[Ledger 5]],GZ:GZ,1,0))=16,1,0),0)</f>
        <v>0</v>
      </c>
      <c r="FN966">
        <f>IF(LEN(Table1[[#This Row],[Ledger 6]])&gt;0,IF(TYPE(VLOOKUP(Table1[[#This Row],[Ledger 6]],$GZ:$GZ,1,0))=16,1,0),0)</f>
        <v>0</v>
      </c>
      <c r="FO966">
        <f>IF(LEN(Table1[[#This Row],[Ledger 7]])&gt;0,IF(TYPE(VLOOKUP(Table1[[#This Row],[Ledger 7]],$GZ:$GZ,1,0))=16,1,0),0)</f>
        <v>0</v>
      </c>
      <c r="FP966">
        <f>IF(LEN(Table1[[#This Row],[Ledger 8]])&gt;0,IF(TYPE(VLOOKUP(Table1[[#This Row],[Ledger 8]],$GZ:$GZ,1,0))=16,1,0),0)</f>
        <v>0</v>
      </c>
      <c r="FQ966">
        <f>IF(LEN(Table1[[#This Row],[Ledger 9]])&gt;0,IF(TYPE(VLOOKUP(Table1[[#This Row],[Ledger 9]],$GZ:$GZ,1,0))=16,1,0),0)</f>
        <v>0</v>
      </c>
      <c r="FR966">
        <f>IF(LEN(Table1[[#This Row],[Ledger 10]])&gt;0,IF(TYPE(VLOOKUP(Table1[[#This Row],[Ledger 10]],$GZ:$GZ,1,0))=16,1,0),0)</f>
        <v>0</v>
      </c>
      <c r="FS966">
        <f>IF(LEN(Table1[[#This Row],[Ledger 11]])&gt;0,IF(TYPE(VLOOKUP(Table1[[#This Row],[Ledger 11]],$GZ:$GZ,1,0))=16,1,0),0)</f>
        <v>0</v>
      </c>
      <c r="FT966">
        <f>IF(LEN(Table1[[#This Row],[Ledger 12]])&gt;0,IF(TYPE(VLOOKUP(Table1[[#This Row],[Ledger 12]],$GZ:$GZ,1,0))=16,1,0),0)</f>
        <v>0</v>
      </c>
      <c r="FU966">
        <f>IF(LEN(Table1[[#This Row],[Ledger 13]])&gt;0,IF(TYPE(VLOOKUP(Table1[[#This Row],[Ledger 13]],$GZ:$GZ,1,0))=16,1,0),0)</f>
        <v>0</v>
      </c>
      <c r="FV966">
        <f>IF(LEN(Table1[[#This Row],[Ledger 14]])&gt;0,IF(TYPE(VLOOKUP(Table1[[#This Row],[Ledger 14]],$GZ:$GZ,1,0))=16,1,0),0)</f>
        <v>0</v>
      </c>
      <c r="FW966">
        <f>IF(LEN(Table1[[#This Row],[Ledger 15]])&gt;0,IF(TYPE(VLOOKUP(Table1[[#This Row],[Ledger 15]],$GZ:$GZ,1,0))=16,1,0),0)</f>
        <v>0</v>
      </c>
    </row>
    <row r="967" spans="4:179" ht="33" customHeight="1" x14ac:dyDescent="0.45">
      <c r="D967" s="8">
        <f t="shared" si="23"/>
        <v>962</v>
      </c>
      <c r="E967" s="32"/>
      <c r="F967" s="34"/>
      <c r="G967" s="34"/>
      <c r="H967" s="34"/>
      <c r="I967" s="34"/>
      <c r="J967" s="38"/>
      <c r="K967" s="33"/>
      <c r="L967" s="36"/>
      <c r="M967" s="35"/>
      <c r="N967" s="34"/>
      <c r="O967" s="41"/>
      <c r="P967" s="35"/>
      <c r="Q967" s="34"/>
      <c r="R967" s="37"/>
      <c r="S967" s="35"/>
      <c r="T967" s="34"/>
      <c r="U967" s="37"/>
      <c r="V967" s="35"/>
      <c r="W967" s="34"/>
      <c r="X967" s="37"/>
      <c r="Y967" s="35"/>
      <c r="Z967" s="34"/>
      <c r="AA967" s="37"/>
      <c r="AB967" s="35"/>
      <c r="AC967" s="34"/>
      <c r="AD967" s="37"/>
      <c r="AE967" s="35"/>
      <c r="AF967" s="34"/>
      <c r="AG967" s="37"/>
      <c r="AH967" s="35"/>
      <c r="AI967" s="34"/>
      <c r="AJ967" s="37"/>
      <c r="AK967" s="35"/>
      <c r="AL967" s="34"/>
      <c r="AM967" s="37"/>
      <c r="AN967" s="35"/>
      <c r="AO967" s="34"/>
      <c r="AP967" s="37"/>
      <c r="AQ967" s="35"/>
      <c r="AR967" s="34"/>
      <c r="AS967" s="37"/>
      <c r="AT967" s="35"/>
      <c r="AU967" s="34"/>
      <c r="AV967" s="37"/>
      <c r="AW967" s="35"/>
      <c r="AX967" s="34"/>
      <c r="AY967" s="37"/>
      <c r="AZ967" s="35"/>
      <c r="BA967" s="34"/>
      <c r="BB967" s="37"/>
      <c r="BC96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7" s="7"/>
      <c r="BF967" t="str">
        <f>IF(Table1[[#This Row],[Date]]="","","&amp;lt;VOUCHER REMOTEID="&amp;""""&amp;$A$11&amp;$A$13&amp;ROW()&amp;""""&amp;" VCHTYPE="""&amp;F967&amp;""" ACTION="""&amp;"Create"&amp;"""&amp;gt;")</f>
        <v/>
      </c>
      <c r="BG967" t="str">
        <f>IF(Table1[[#This Row],[Date]]="","",TEXT(Table1[[#This Row],[Date]],"yyyymmdd"))</f>
        <v/>
      </c>
      <c r="BH967" t="str">
        <f>Table1[[#This Row],[Date2]]</f>
        <v/>
      </c>
      <c r="BI967" t="str">
        <f>IF(Table1[[#This Row],[Date]]="","",Table1[[#This Row],[Voucher Type]])</f>
        <v/>
      </c>
      <c r="BJ967" t="str">
        <f>IF(Table1[[#This Row],[Ref No / Invoice No]]="","",Table1[[#This Row],[Ref No / Invoice No]])</f>
        <v/>
      </c>
      <c r="BK967" t="str">
        <f>IF(Table1[[#This Row],[Voucher No]]="","",Table1[[#This Row],[Voucher No]])</f>
        <v/>
      </c>
      <c r="BL967" t="str">
        <f>IF(Table1[[#This Row],[Date]]="","",Table1[[#This Row],[Narration]])</f>
        <v/>
      </c>
      <c r="BM967" t="str">
        <f>IF(Table1[[#This Row],[Date]]="","",$A$11&amp;$A$13&amp;ROW())</f>
        <v/>
      </c>
      <c r="BN967" t="str">
        <f>IF(Table1[[#This Row],[Date]]="","",$A$13)</f>
        <v/>
      </c>
      <c r="BP967" t="str">
        <f>IF(Table1[[#This Row],[Ledger 1]]="","","No")</f>
        <v/>
      </c>
      <c r="BQ967" t="str">
        <f>IF(Table1[[#This Row],[Date]]="","",IF(Table1[[#This Row],[Effect 1]]="Dr.","Yes","No"))</f>
        <v/>
      </c>
      <c r="BR967" t="str">
        <f>IF(Table1[[#This Row],[Date]]="","",Table1[[#This Row],[Ledger 1]])</f>
        <v/>
      </c>
      <c r="BS967" t="str">
        <f>IF(Table1[[#This Row],[Date]]="","",IF(Table1[[#This Row],[Effect 1]]="Dr.",-Table1[[#This Row],[Amount 1]],Table1[[#This Row],[Amount 1]]))</f>
        <v/>
      </c>
      <c r="BV967" t="str">
        <f>IF(Table1[[#This Row],[Ledger 2]]="","","No")</f>
        <v/>
      </c>
      <c r="BW967" t="str">
        <f>IF(Table1[[#This Row],[Date]]="","",IF(Table1[[#This Row],[Effect 2]]="Dr.","Yes","No"))</f>
        <v/>
      </c>
      <c r="BX967" t="str">
        <f>IF(Table1[[#This Row],[Date]]="","",Table1[[#This Row],[Ledger 2]])</f>
        <v/>
      </c>
      <c r="BY967" t="str">
        <f>IF(Table1[[#This Row],[Date]]="","",IF(Table1[[#This Row],[Effect 2]]="Dr.",-Table1[[#This Row],[Amount 2]],Table1[[#This Row],[Amount 2]]))</f>
        <v/>
      </c>
      <c r="CB967" t="str">
        <f>IF(Table1[[#This Row],[Ledger 3]]="","","No")</f>
        <v/>
      </c>
      <c r="CC967" t="str">
        <f>IF(Table1[[#This Row],[Ledger 3]]="","",IF(Table1[[#This Row],[Effect 3]]="Dr.","Yes","No"))</f>
        <v/>
      </c>
      <c r="CD967" t="str">
        <f>IF(Table1[[#This Row],[Ledger 3]]="","",Table1[[#This Row],[Ledger 3]])</f>
        <v/>
      </c>
      <c r="CE967" t="str">
        <f>IF(Table1[[#This Row],[Ledger 3]]="","",IF(Table1[[#This Row],[Effect 3]]="Dr.",-Table1[[#This Row],[Amount 3]],Table1[[#This Row],[Amount 3]]))</f>
        <v/>
      </c>
      <c r="CH967" t="str">
        <f>IF(Table1[[#This Row],[Ledger 4]]="","","No")</f>
        <v/>
      </c>
      <c r="CI967" t="str">
        <f>IF(Table1[[#This Row],[Ledger 4]]="","",IF(Table1[[#This Row],[Effect 4]]="Dr.","Yes","No"))</f>
        <v/>
      </c>
      <c r="CJ967" t="str">
        <f>IF(Table1[[#This Row],[Ledger 4]]="","",Table1[[#This Row],[Ledger 4]])</f>
        <v/>
      </c>
      <c r="CK967" t="str">
        <f>IF(Table1[[#This Row],[Ledger 4]]="","",IF(Table1[[#This Row],[Effect 4]]="Dr.",-Table1[[#This Row],[Amount 4]],Table1[[#This Row],[Amount 4]]))</f>
        <v/>
      </c>
      <c r="CN967" t="str">
        <f>IF(Table1[[#This Row],[Ledger 5]]="","","No")</f>
        <v/>
      </c>
      <c r="CO967" t="str">
        <f>IF(Table1[[#This Row],[Ledger 5]]="","",IF(Table1[[#This Row],[Effect 5]]="Dr.","Yes","No"))</f>
        <v/>
      </c>
      <c r="CP967" t="str">
        <f>IF(Table1[[#This Row],[Ledger 5]]="","",Table1[[#This Row],[Ledger 5]])</f>
        <v/>
      </c>
      <c r="CQ967" t="str">
        <f>IF(Table1[[#This Row],[Ledger 5]]="","",IF(Table1[[#This Row],[Effect 5]]="Dr.",-Table1[[#This Row],[Amount 5]],Table1[[#This Row],[Amount 5]]))</f>
        <v/>
      </c>
      <c r="CT967" t="str">
        <f>IF(Table1[[#This Row],[Ledger 6]]="","","No")</f>
        <v/>
      </c>
      <c r="CU967" t="str">
        <f>IF(Table1[[#This Row],[Ledger 6]]="","",IF(Table1[[#This Row],[Effect 6]]="Dr.","Yes","No"))</f>
        <v/>
      </c>
      <c r="CV967" t="str">
        <f>IF(Table1[[#This Row],[Ledger 6]]="","",Table1[[#This Row],[Ledger 6]])</f>
        <v/>
      </c>
      <c r="CW967" t="str">
        <f>IF(Table1[[#This Row],[Ledger 6]]="","",IF(Table1[[#This Row],[Effect 6]]="Dr.",-Table1[[#This Row],[Amount 6]],Table1[[#This Row],[Amount 6]]))</f>
        <v/>
      </c>
      <c r="CZ967" t="str">
        <f>IF(Table1[[#This Row],[Ledger 7]]="","","No")</f>
        <v/>
      </c>
      <c r="DA967" t="str">
        <f>IF(Table1[[#This Row],[Ledger 7]]="","",IF(Table1[[#This Row],[Effect 7]]="Dr.","Yes","No"))</f>
        <v/>
      </c>
      <c r="DB967" t="str">
        <f>IF(Table1[[#This Row],[Ledger 7]]="","",Table1[[#This Row],[Ledger 7]])</f>
        <v/>
      </c>
      <c r="DC967" t="str">
        <f>IF(Table1[[#This Row],[Ledger 7]]="","",IF(Table1[[#This Row],[Effect 7]]="Dr.",-Table1[[#This Row],[Amount 7]],Table1[[#This Row],[Amount 7]]))</f>
        <v/>
      </c>
      <c r="DF967" t="str">
        <f>IF(Table1[[#This Row],[Ledger 8]]="","","No")</f>
        <v/>
      </c>
      <c r="DG967" t="str">
        <f>IF(Table1[[#This Row],[Ledger 8]]="","",IF(Table1[[#This Row],[Effect 8]]="Dr.","Yes","No"))</f>
        <v/>
      </c>
      <c r="DH967" t="str">
        <f>IF(Table1[[#This Row],[Ledger 8]]="","",Table1[[#This Row],[Ledger 8]])</f>
        <v/>
      </c>
      <c r="DI967" t="str">
        <f>IF(Table1[[#This Row],[Ledger 8]]="","",IF(Table1[[#This Row],[Effect 8]]="Dr.",-Table1[[#This Row],[Amount 8]],Table1[[#This Row],[Amount 8]]))</f>
        <v/>
      </c>
      <c r="DL967" t="str">
        <f>IF(Table1[[#This Row],[Ledger 9]]="","","No")</f>
        <v/>
      </c>
      <c r="DM967" t="str">
        <f>IF(Table1[[#This Row],[Ledger 9]]="","",IF(Table1[[#This Row],[Effect 9]]="Dr.","Yes","No"))</f>
        <v/>
      </c>
      <c r="DN967" t="str">
        <f>IF(Table1[[#This Row],[Ledger 9]]="","",Table1[[#This Row],[Ledger 9]])</f>
        <v/>
      </c>
      <c r="DO967" t="str">
        <f>IF(Table1[[#This Row],[Ledger 9]]="","",IF(Table1[[#This Row],[Effect 9]]="Dr.",-Table1[[#This Row],[Amount 9]],Table1[[#This Row],[Amount 9]]))</f>
        <v/>
      </c>
      <c r="DR967" t="str">
        <f>IF(Table1[[#This Row],[Ledger 10]]="","","No")</f>
        <v/>
      </c>
      <c r="DS967" t="str">
        <f>IF(Table1[[#This Row],[Ledger 10]]="","",IF(Table1[[#This Row],[Effect 10]]="Dr.","Yes","No"))</f>
        <v/>
      </c>
      <c r="DT967" t="str">
        <f>IF(Table1[[#This Row],[Ledger 10]]="","",Table1[[#This Row],[Ledger 10]])</f>
        <v/>
      </c>
      <c r="DU967" t="str">
        <f>IF(Table1[[#This Row],[Ledger 10]]="","",IF(Table1[[#This Row],[Effect 10]]="Dr.",-Table1[[#This Row],[Amount 10]],Table1[[#This Row],[Amount 10]]))</f>
        <v/>
      </c>
      <c r="DX967" t="str">
        <f>IF(Table1[[#This Row],[Ledger 11]]="","","No")</f>
        <v/>
      </c>
      <c r="DY967" t="str">
        <f>IF(Table1[[#This Row],[Ledger 11]]="","",IF(Table1[[#This Row],[Effect 11]]="Dr.","Yes","No"))</f>
        <v/>
      </c>
      <c r="DZ967" t="str">
        <f>IF(Table1[[#This Row],[Ledger 11]]="","",Table1[[#This Row],[Ledger 11]])</f>
        <v/>
      </c>
      <c r="EA967" t="str">
        <f>IF(Table1[[#This Row],[Ledger 11]]="","",IF(Table1[[#This Row],[Effect 11]]="Dr.",-Table1[[#This Row],[Amount 11]],Table1[[#This Row],[Amount 11]]))</f>
        <v/>
      </c>
      <c r="ED967" t="str">
        <f>IF(Table1[[#This Row],[Ledger 12]]="","","No")</f>
        <v/>
      </c>
      <c r="EE967" t="str">
        <f>IF(Table1[[#This Row],[Ledger 12]]="","",IF(Table1[[#This Row],[Effect 12]]="Dr.","Yes","No"))</f>
        <v/>
      </c>
      <c r="EF967" t="str">
        <f>IF(Table1[[#This Row],[Ledger 12]]="","",Table1[[#This Row],[Ledger 12]])</f>
        <v/>
      </c>
      <c r="EG967" t="str">
        <f>IF(Table1[[#This Row],[Ledger 12]]="","",IF(Table1[[#This Row],[Effect 12]]="Dr.",-Table1[[#This Row],[Amount 12]],Table1[[#This Row],[Amount 12]]))</f>
        <v/>
      </c>
      <c r="EJ967" t="str">
        <f>IF(Table1[[#This Row],[Ledger 13]]="","","No")</f>
        <v/>
      </c>
      <c r="EK967" t="str">
        <f>IF(Table1[[#This Row],[Ledger 13]]="","",IF(Table1[[#This Row],[Effect 13]]="Dr.","Yes","No"))</f>
        <v/>
      </c>
      <c r="EL967" t="str">
        <f>IF(Table1[[#This Row],[Ledger 13]]="","",Table1[[#This Row],[Ledger 13]])</f>
        <v/>
      </c>
      <c r="EM967" t="str">
        <f>IF(Table1[[#This Row],[Ledger 13]]="","",IF(Table1[[#This Row],[Effect 13]]="Dr.",-Table1[[#This Row],[Amount 13]],Table1[[#This Row],[Amount 13]]))</f>
        <v/>
      </c>
      <c r="EP967" t="str">
        <f>IF(Table1[[#This Row],[Ledger 14]]="","","No")</f>
        <v/>
      </c>
      <c r="EQ967" t="str">
        <f>IF(Table1[[#This Row],[Ledger 14]]="","",IF(Table1[[#This Row],[Effect 14]]="Dr.","Yes","No"))</f>
        <v/>
      </c>
      <c r="ER967" t="str">
        <f>IF(Table1[[#This Row],[Ledger 14]]="","",Table1[[#This Row],[Ledger 14]])</f>
        <v/>
      </c>
      <c r="ES967" t="str">
        <f>IF(Table1[[#This Row],[Ledger 14]]="","",IF(Table1[[#This Row],[Effect 14]]="Dr.",-Table1[[#This Row],[Amount 14]],Table1[[#This Row],[Amount 14]]))</f>
        <v/>
      </c>
      <c r="EV967" t="str">
        <f>IF(Table1[[#This Row],[Ledger 15]]="","","No")</f>
        <v/>
      </c>
      <c r="EW967" t="str">
        <f>IF(Table1[[#This Row],[Ledger 15]]="","",IF(Table1[[#This Row],[Effect 15]]="Dr.","Yes","No"))</f>
        <v/>
      </c>
      <c r="EX967" t="str">
        <f>IF(Table1[[#This Row],[Ledger 15]]="","",Table1[[#This Row],[Ledger 15]])</f>
        <v/>
      </c>
      <c r="EY967" t="str">
        <f>IF(Table1[[#This Row],[Ledger 15]]="","",IF(Table1[[#This Row],[Effect 15]]="Dr.",-Table1[[#This Row],[Amount 15]],Table1[[#This Row],[Amount 15]]))</f>
        <v/>
      </c>
      <c r="FD96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7">
        <f>IF(Table1[[#This Row],[Date]]="",0,IF(AND(Table1[[#This Row],[Date]]&gt;=$FE$2,Table1[[#This Row],[Date]]&lt;=$FE$3),0,1))</f>
        <v>0</v>
      </c>
      <c r="FF967">
        <f>IF(Table1[[#This Row],[Date]]="",0,IF(TYPE(VLOOKUP(Table1[[#This Row],[Voucher Type]],Table1[[#All],[Voucher Type Master]],1,FALSE))=16,1,0))</f>
        <v>0</v>
      </c>
      <c r="FG967">
        <f>IF(TYPE(IF(Table1[[#This Row],[Date]]="",0,IF(VLOOKUP(Table1[[#This Row],[Voucher Type]],$FY$5:$FZ$13,2,0)=Table1[[#This Row],[Effect 1]],0,1)))=16,1,0)</f>
        <v>0</v>
      </c>
      <c r="FH96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7">
        <f>IF(LEN(Table1[[#This Row],[Ledger 1]])&gt;0,IF(TYPE(VLOOKUP(Table1[[#This Row],[Ledger 1]],GZ:GZ,1,0))=16,1,0),0)</f>
        <v>0</v>
      </c>
      <c r="FJ967">
        <f>IF(LEN(Table1[[#This Row],[Ledger 2]])&gt;0,IF(TYPE(VLOOKUP(Table1[[#This Row],[Ledger 2]],GZ:GZ,1,0))=16,1,0),0)</f>
        <v>0</v>
      </c>
      <c r="FK967">
        <f>IF(LEN(Table1[[#This Row],[Ledger 3]])&gt;0,IF(TYPE(VLOOKUP(Table1[[#This Row],[Ledger 3]],GZ:GZ,1,0))=16,1,0),0)</f>
        <v>0</v>
      </c>
      <c r="FL967">
        <f>IF(LEN(Table1[[#This Row],[Ledger 4]])&gt;0,IF(TYPE(VLOOKUP(Table1[[#This Row],[Ledger 4]],GZ:GZ,1,0))=16,1,0),0)</f>
        <v>0</v>
      </c>
      <c r="FM967">
        <f>IF(LEN(Table1[[#This Row],[Ledger 5]])&gt;0,IF(TYPE(VLOOKUP(Table1[[#This Row],[Ledger 5]],GZ:GZ,1,0))=16,1,0),0)</f>
        <v>0</v>
      </c>
      <c r="FN967">
        <f>IF(LEN(Table1[[#This Row],[Ledger 6]])&gt;0,IF(TYPE(VLOOKUP(Table1[[#This Row],[Ledger 6]],$GZ:$GZ,1,0))=16,1,0),0)</f>
        <v>0</v>
      </c>
      <c r="FO967">
        <f>IF(LEN(Table1[[#This Row],[Ledger 7]])&gt;0,IF(TYPE(VLOOKUP(Table1[[#This Row],[Ledger 7]],$GZ:$GZ,1,0))=16,1,0),0)</f>
        <v>0</v>
      </c>
      <c r="FP967">
        <f>IF(LEN(Table1[[#This Row],[Ledger 8]])&gt;0,IF(TYPE(VLOOKUP(Table1[[#This Row],[Ledger 8]],$GZ:$GZ,1,0))=16,1,0),0)</f>
        <v>0</v>
      </c>
      <c r="FQ967">
        <f>IF(LEN(Table1[[#This Row],[Ledger 9]])&gt;0,IF(TYPE(VLOOKUP(Table1[[#This Row],[Ledger 9]],$GZ:$GZ,1,0))=16,1,0),0)</f>
        <v>0</v>
      </c>
      <c r="FR967">
        <f>IF(LEN(Table1[[#This Row],[Ledger 10]])&gt;0,IF(TYPE(VLOOKUP(Table1[[#This Row],[Ledger 10]],$GZ:$GZ,1,0))=16,1,0),0)</f>
        <v>0</v>
      </c>
      <c r="FS967">
        <f>IF(LEN(Table1[[#This Row],[Ledger 11]])&gt;0,IF(TYPE(VLOOKUP(Table1[[#This Row],[Ledger 11]],$GZ:$GZ,1,0))=16,1,0),0)</f>
        <v>0</v>
      </c>
      <c r="FT967">
        <f>IF(LEN(Table1[[#This Row],[Ledger 12]])&gt;0,IF(TYPE(VLOOKUP(Table1[[#This Row],[Ledger 12]],$GZ:$GZ,1,0))=16,1,0),0)</f>
        <v>0</v>
      </c>
      <c r="FU967">
        <f>IF(LEN(Table1[[#This Row],[Ledger 13]])&gt;0,IF(TYPE(VLOOKUP(Table1[[#This Row],[Ledger 13]],$GZ:$GZ,1,0))=16,1,0),0)</f>
        <v>0</v>
      </c>
      <c r="FV967">
        <f>IF(LEN(Table1[[#This Row],[Ledger 14]])&gt;0,IF(TYPE(VLOOKUP(Table1[[#This Row],[Ledger 14]],$GZ:$GZ,1,0))=16,1,0),0)</f>
        <v>0</v>
      </c>
      <c r="FW967">
        <f>IF(LEN(Table1[[#This Row],[Ledger 15]])&gt;0,IF(TYPE(VLOOKUP(Table1[[#This Row],[Ledger 15]],$GZ:$GZ,1,0))=16,1,0),0)</f>
        <v>0</v>
      </c>
    </row>
    <row r="968" spans="4:179" ht="33" customHeight="1" x14ac:dyDescent="0.45">
      <c r="D968" s="8">
        <f t="shared" ref="D968:D1005" si="24">D967+1</f>
        <v>963</v>
      </c>
      <c r="E968" s="32"/>
      <c r="F968" s="34"/>
      <c r="G968" s="34"/>
      <c r="H968" s="34"/>
      <c r="I968" s="34"/>
      <c r="J968" s="38"/>
      <c r="K968" s="33"/>
      <c r="L968" s="36"/>
      <c r="M968" s="35"/>
      <c r="N968" s="34"/>
      <c r="O968" s="41"/>
      <c r="P968" s="35"/>
      <c r="Q968" s="34"/>
      <c r="R968" s="37"/>
      <c r="S968" s="35"/>
      <c r="T968" s="34"/>
      <c r="U968" s="37"/>
      <c r="V968" s="35"/>
      <c r="W968" s="34"/>
      <c r="X968" s="37"/>
      <c r="Y968" s="35"/>
      <c r="Z968" s="34"/>
      <c r="AA968" s="37"/>
      <c r="AB968" s="35"/>
      <c r="AC968" s="34"/>
      <c r="AD968" s="37"/>
      <c r="AE968" s="35"/>
      <c r="AF968" s="34"/>
      <c r="AG968" s="37"/>
      <c r="AH968" s="35"/>
      <c r="AI968" s="34"/>
      <c r="AJ968" s="37"/>
      <c r="AK968" s="35"/>
      <c r="AL968" s="34"/>
      <c r="AM968" s="37"/>
      <c r="AN968" s="35"/>
      <c r="AO968" s="34"/>
      <c r="AP968" s="37"/>
      <c r="AQ968" s="35"/>
      <c r="AR968" s="34"/>
      <c r="AS968" s="37"/>
      <c r="AT968" s="35"/>
      <c r="AU968" s="34"/>
      <c r="AV968" s="37"/>
      <c r="AW968" s="35"/>
      <c r="AX968" s="34"/>
      <c r="AY968" s="37"/>
      <c r="AZ968" s="35"/>
      <c r="BA968" s="34"/>
      <c r="BB968" s="37"/>
      <c r="BC96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8" s="7"/>
      <c r="BF968" t="str">
        <f>IF(Table1[[#This Row],[Date]]="","","&amp;lt;VOUCHER REMOTEID="&amp;""""&amp;$A$11&amp;$A$13&amp;ROW()&amp;""""&amp;" VCHTYPE="""&amp;F968&amp;""" ACTION="""&amp;"Create"&amp;"""&amp;gt;")</f>
        <v/>
      </c>
      <c r="BG968" t="str">
        <f>IF(Table1[[#This Row],[Date]]="","",TEXT(Table1[[#This Row],[Date]],"yyyymmdd"))</f>
        <v/>
      </c>
      <c r="BH968" t="str">
        <f>Table1[[#This Row],[Date2]]</f>
        <v/>
      </c>
      <c r="BI968" t="str">
        <f>IF(Table1[[#This Row],[Date]]="","",Table1[[#This Row],[Voucher Type]])</f>
        <v/>
      </c>
      <c r="BJ968" t="str">
        <f>IF(Table1[[#This Row],[Ref No / Invoice No]]="","",Table1[[#This Row],[Ref No / Invoice No]])</f>
        <v/>
      </c>
      <c r="BK968" t="str">
        <f>IF(Table1[[#This Row],[Voucher No]]="","",Table1[[#This Row],[Voucher No]])</f>
        <v/>
      </c>
      <c r="BL968" t="str">
        <f>IF(Table1[[#This Row],[Date]]="","",Table1[[#This Row],[Narration]])</f>
        <v/>
      </c>
      <c r="BM968" t="str">
        <f>IF(Table1[[#This Row],[Date]]="","",$A$11&amp;$A$13&amp;ROW())</f>
        <v/>
      </c>
      <c r="BN968" t="str">
        <f>IF(Table1[[#This Row],[Date]]="","",$A$13)</f>
        <v/>
      </c>
      <c r="BP968" t="str">
        <f>IF(Table1[[#This Row],[Ledger 1]]="","","No")</f>
        <v/>
      </c>
      <c r="BQ968" t="str">
        <f>IF(Table1[[#This Row],[Date]]="","",IF(Table1[[#This Row],[Effect 1]]="Dr.","Yes","No"))</f>
        <v/>
      </c>
      <c r="BR968" t="str">
        <f>IF(Table1[[#This Row],[Date]]="","",Table1[[#This Row],[Ledger 1]])</f>
        <v/>
      </c>
      <c r="BS968" t="str">
        <f>IF(Table1[[#This Row],[Date]]="","",IF(Table1[[#This Row],[Effect 1]]="Dr.",-Table1[[#This Row],[Amount 1]],Table1[[#This Row],[Amount 1]]))</f>
        <v/>
      </c>
      <c r="BV968" t="str">
        <f>IF(Table1[[#This Row],[Ledger 2]]="","","No")</f>
        <v/>
      </c>
      <c r="BW968" t="str">
        <f>IF(Table1[[#This Row],[Date]]="","",IF(Table1[[#This Row],[Effect 2]]="Dr.","Yes","No"))</f>
        <v/>
      </c>
      <c r="BX968" t="str">
        <f>IF(Table1[[#This Row],[Date]]="","",Table1[[#This Row],[Ledger 2]])</f>
        <v/>
      </c>
      <c r="BY968" t="str">
        <f>IF(Table1[[#This Row],[Date]]="","",IF(Table1[[#This Row],[Effect 2]]="Dr.",-Table1[[#This Row],[Amount 2]],Table1[[#This Row],[Amount 2]]))</f>
        <v/>
      </c>
      <c r="CB968" t="str">
        <f>IF(Table1[[#This Row],[Ledger 3]]="","","No")</f>
        <v/>
      </c>
      <c r="CC968" t="str">
        <f>IF(Table1[[#This Row],[Ledger 3]]="","",IF(Table1[[#This Row],[Effect 3]]="Dr.","Yes","No"))</f>
        <v/>
      </c>
      <c r="CD968" t="str">
        <f>IF(Table1[[#This Row],[Ledger 3]]="","",Table1[[#This Row],[Ledger 3]])</f>
        <v/>
      </c>
      <c r="CE968" t="str">
        <f>IF(Table1[[#This Row],[Ledger 3]]="","",IF(Table1[[#This Row],[Effect 3]]="Dr.",-Table1[[#This Row],[Amount 3]],Table1[[#This Row],[Amount 3]]))</f>
        <v/>
      </c>
      <c r="CH968" t="str">
        <f>IF(Table1[[#This Row],[Ledger 4]]="","","No")</f>
        <v/>
      </c>
      <c r="CI968" t="str">
        <f>IF(Table1[[#This Row],[Ledger 4]]="","",IF(Table1[[#This Row],[Effect 4]]="Dr.","Yes","No"))</f>
        <v/>
      </c>
      <c r="CJ968" t="str">
        <f>IF(Table1[[#This Row],[Ledger 4]]="","",Table1[[#This Row],[Ledger 4]])</f>
        <v/>
      </c>
      <c r="CK968" t="str">
        <f>IF(Table1[[#This Row],[Ledger 4]]="","",IF(Table1[[#This Row],[Effect 4]]="Dr.",-Table1[[#This Row],[Amount 4]],Table1[[#This Row],[Amount 4]]))</f>
        <v/>
      </c>
      <c r="CN968" t="str">
        <f>IF(Table1[[#This Row],[Ledger 5]]="","","No")</f>
        <v/>
      </c>
      <c r="CO968" t="str">
        <f>IF(Table1[[#This Row],[Ledger 5]]="","",IF(Table1[[#This Row],[Effect 5]]="Dr.","Yes","No"))</f>
        <v/>
      </c>
      <c r="CP968" t="str">
        <f>IF(Table1[[#This Row],[Ledger 5]]="","",Table1[[#This Row],[Ledger 5]])</f>
        <v/>
      </c>
      <c r="CQ968" t="str">
        <f>IF(Table1[[#This Row],[Ledger 5]]="","",IF(Table1[[#This Row],[Effect 5]]="Dr.",-Table1[[#This Row],[Amount 5]],Table1[[#This Row],[Amount 5]]))</f>
        <v/>
      </c>
      <c r="CT968" t="str">
        <f>IF(Table1[[#This Row],[Ledger 6]]="","","No")</f>
        <v/>
      </c>
      <c r="CU968" t="str">
        <f>IF(Table1[[#This Row],[Ledger 6]]="","",IF(Table1[[#This Row],[Effect 6]]="Dr.","Yes","No"))</f>
        <v/>
      </c>
      <c r="CV968" t="str">
        <f>IF(Table1[[#This Row],[Ledger 6]]="","",Table1[[#This Row],[Ledger 6]])</f>
        <v/>
      </c>
      <c r="CW968" t="str">
        <f>IF(Table1[[#This Row],[Ledger 6]]="","",IF(Table1[[#This Row],[Effect 6]]="Dr.",-Table1[[#This Row],[Amount 6]],Table1[[#This Row],[Amount 6]]))</f>
        <v/>
      </c>
      <c r="CZ968" t="str">
        <f>IF(Table1[[#This Row],[Ledger 7]]="","","No")</f>
        <v/>
      </c>
      <c r="DA968" t="str">
        <f>IF(Table1[[#This Row],[Ledger 7]]="","",IF(Table1[[#This Row],[Effect 7]]="Dr.","Yes","No"))</f>
        <v/>
      </c>
      <c r="DB968" t="str">
        <f>IF(Table1[[#This Row],[Ledger 7]]="","",Table1[[#This Row],[Ledger 7]])</f>
        <v/>
      </c>
      <c r="DC968" t="str">
        <f>IF(Table1[[#This Row],[Ledger 7]]="","",IF(Table1[[#This Row],[Effect 7]]="Dr.",-Table1[[#This Row],[Amount 7]],Table1[[#This Row],[Amount 7]]))</f>
        <v/>
      </c>
      <c r="DF968" t="str">
        <f>IF(Table1[[#This Row],[Ledger 8]]="","","No")</f>
        <v/>
      </c>
      <c r="DG968" t="str">
        <f>IF(Table1[[#This Row],[Ledger 8]]="","",IF(Table1[[#This Row],[Effect 8]]="Dr.","Yes","No"))</f>
        <v/>
      </c>
      <c r="DH968" t="str">
        <f>IF(Table1[[#This Row],[Ledger 8]]="","",Table1[[#This Row],[Ledger 8]])</f>
        <v/>
      </c>
      <c r="DI968" t="str">
        <f>IF(Table1[[#This Row],[Ledger 8]]="","",IF(Table1[[#This Row],[Effect 8]]="Dr.",-Table1[[#This Row],[Amount 8]],Table1[[#This Row],[Amount 8]]))</f>
        <v/>
      </c>
      <c r="DL968" t="str">
        <f>IF(Table1[[#This Row],[Ledger 9]]="","","No")</f>
        <v/>
      </c>
      <c r="DM968" t="str">
        <f>IF(Table1[[#This Row],[Ledger 9]]="","",IF(Table1[[#This Row],[Effect 9]]="Dr.","Yes","No"))</f>
        <v/>
      </c>
      <c r="DN968" t="str">
        <f>IF(Table1[[#This Row],[Ledger 9]]="","",Table1[[#This Row],[Ledger 9]])</f>
        <v/>
      </c>
      <c r="DO968" t="str">
        <f>IF(Table1[[#This Row],[Ledger 9]]="","",IF(Table1[[#This Row],[Effect 9]]="Dr.",-Table1[[#This Row],[Amount 9]],Table1[[#This Row],[Amount 9]]))</f>
        <v/>
      </c>
      <c r="DR968" t="str">
        <f>IF(Table1[[#This Row],[Ledger 10]]="","","No")</f>
        <v/>
      </c>
      <c r="DS968" t="str">
        <f>IF(Table1[[#This Row],[Ledger 10]]="","",IF(Table1[[#This Row],[Effect 10]]="Dr.","Yes","No"))</f>
        <v/>
      </c>
      <c r="DT968" t="str">
        <f>IF(Table1[[#This Row],[Ledger 10]]="","",Table1[[#This Row],[Ledger 10]])</f>
        <v/>
      </c>
      <c r="DU968" t="str">
        <f>IF(Table1[[#This Row],[Ledger 10]]="","",IF(Table1[[#This Row],[Effect 10]]="Dr.",-Table1[[#This Row],[Amount 10]],Table1[[#This Row],[Amount 10]]))</f>
        <v/>
      </c>
      <c r="DX968" t="str">
        <f>IF(Table1[[#This Row],[Ledger 11]]="","","No")</f>
        <v/>
      </c>
      <c r="DY968" t="str">
        <f>IF(Table1[[#This Row],[Ledger 11]]="","",IF(Table1[[#This Row],[Effect 11]]="Dr.","Yes","No"))</f>
        <v/>
      </c>
      <c r="DZ968" t="str">
        <f>IF(Table1[[#This Row],[Ledger 11]]="","",Table1[[#This Row],[Ledger 11]])</f>
        <v/>
      </c>
      <c r="EA968" t="str">
        <f>IF(Table1[[#This Row],[Ledger 11]]="","",IF(Table1[[#This Row],[Effect 11]]="Dr.",-Table1[[#This Row],[Amount 11]],Table1[[#This Row],[Amount 11]]))</f>
        <v/>
      </c>
      <c r="ED968" t="str">
        <f>IF(Table1[[#This Row],[Ledger 12]]="","","No")</f>
        <v/>
      </c>
      <c r="EE968" t="str">
        <f>IF(Table1[[#This Row],[Ledger 12]]="","",IF(Table1[[#This Row],[Effect 12]]="Dr.","Yes","No"))</f>
        <v/>
      </c>
      <c r="EF968" t="str">
        <f>IF(Table1[[#This Row],[Ledger 12]]="","",Table1[[#This Row],[Ledger 12]])</f>
        <v/>
      </c>
      <c r="EG968" t="str">
        <f>IF(Table1[[#This Row],[Ledger 12]]="","",IF(Table1[[#This Row],[Effect 12]]="Dr.",-Table1[[#This Row],[Amount 12]],Table1[[#This Row],[Amount 12]]))</f>
        <v/>
      </c>
      <c r="EJ968" t="str">
        <f>IF(Table1[[#This Row],[Ledger 13]]="","","No")</f>
        <v/>
      </c>
      <c r="EK968" t="str">
        <f>IF(Table1[[#This Row],[Ledger 13]]="","",IF(Table1[[#This Row],[Effect 13]]="Dr.","Yes","No"))</f>
        <v/>
      </c>
      <c r="EL968" t="str">
        <f>IF(Table1[[#This Row],[Ledger 13]]="","",Table1[[#This Row],[Ledger 13]])</f>
        <v/>
      </c>
      <c r="EM968" t="str">
        <f>IF(Table1[[#This Row],[Ledger 13]]="","",IF(Table1[[#This Row],[Effect 13]]="Dr.",-Table1[[#This Row],[Amount 13]],Table1[[#This Row],[Amount 13]]))</f>
        <v/>
      </c>
      <c r="EP968" t="str">
        <f>IF(Table1[[#This Row],[Ledger 14]]="","","No")</f>
        <v/>
      </c>
      <c r="EQ968" t="str">
        <f>IF(Table1[[#This Row],[Ledger 14]]="","",IF(Table1[[#This Row],[Effect 14]]="Dr.","Yes","No"))</f>
        <v/>
      </c>
      <c r="ER968" t="str">
        <f>IF(Table1[[#This Row],[Ledger 14]]="","",Table1[[#This Row],[Ledger 14]])</f>
        <v/>
      </c>
      <c r="ES968" t="str">
        <f>IF(Table1[[#This Row],[Ledger 14]]="","",IF(Table1[[#This Row],[Effect 14]]="Dr.",-Table1[[#This Row],[Amount 14]],Table1[[#This Row],[Amount 14]]))</f>
        <v/>
      </c>
      <c r="EV968" t="str">
        <f>IF(Table1[[#This Row],[Ledger 15]]="","","No")</f>
        <v/>
      </c>
      <c r="EW968" t="str">
        <f>IF(Table1[[#This Row],[Ledger 15]]="","",IF(Table1[[#This Row],[Effect 15]]="Dr.","Yes","No"))</f>
        <v/>
      </c>
      <c r="EX968" t="str">
        <f>IF(Table1[[#This Row],[Ledger 15]]="","",Table1[[#This Row],[Ledger 15]])</f>
        <v/>
      </c>
      <c r="EY968" t="str">
        <f>IF(Table1[[#This Row],[Ledger 15]]="","",IF(Table1[[#This Row],[Effect 15]]="Dr.",-Table1[[#This Row],[Amount 15]],Table1[[#This Row],[Amount 15]]))</f>
        <v/>
      </c>
      <c r="FD96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8">
        <f>IF(Table1[[#This Row],[Date]]="",0,IF(AND(Table1[[#This Row],[Date]]&gt;=$FE$2,Table1[[#This Row],[Date]]&lt;=$FE$3),0,1))</f>
        <v>0</v>
      </c>
      <c r="FF968">
        <f>IF(Table1[[#This Row],[Date]]="",0,IF(TYPE(VLOOKUP(Table1[[#This Row],[Voucher Type]],Table1[[#All],[Voucher Type Master]],1,FALSE))=16,1,0))</f>
        <v>0</v>
      </c>
      <c r="FG968">
        <f>IF(TYPE(IF(Table1[[#This Row],[Date]]="",0,IF(VLOOKUP(Table1[[#This Row],[Voucher Type]],$FY$5:$FZ$13,2,0)=Table1[[#This Row],[Effect 1]],0,1)))=16,1,0)</f>
        <v>0</v>
      </c>
      <c r="FH96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8">
        <f>IF(LEN(Table1[[#This Row],[Ledger 1]])&gt;0,IF(TYPE(VLOOKUP(Table1[[#This Row],[Ledger 1]],GZ:GZ,1,0))=16,1,0),0)</f>
        <v>0</v>
      </c>
      <c r="FJ968">
        <f>IF(LEN(Table1[[#This Row],[Ledger 2]])&gt;0,IF(TYPE(VLOOKUP(Table1[[#This Row],[Ledger 2]],GZ:GZ,1,0))=16,1,0),0)</f>
        <v>0</v>
      </c>
      <c r="FK968">
        <f>IF(LEN(Table1[[#This Row],[Ledger 3]])&gt;0,IF(TYPE(VLOOKUP(Table1[[#This Row],[Ledger 3]],GZ:GZ,1,0))=16,1,0),0)</f>
        <v>0</v>
      </c>
      <c r="FL968">
        <f>IF(LEN(Table1[[#This Row],[Ledger 4]])&gt;0,IF(TYPE(VLOOKUP(Table1[[#This Row],[Ledger 4]],GZ:GZ,1,0))=16,1,0),0)</f>
        <v>0</v>
      </c>
      <c r="FM968">
        <f>IF(LEN(Table1[[#This Row],[Ledger 5]])&gt;0,IF(TYPE(VLOOKUP(Table1[[#This Row],[Ledger 5]],GZ:GZ,1,0))=16,1,0),0)</f>
        <v>0</v>
      </c>
      <c r="FN968">
        <f>IF(LEN(Table1[[#This Row],[Ledger 6]])&gt;0,IF(TYPE(VLOOKUP(Table1[[#This Row],[Ledger 6]],$GZ:$GZ,1,0))=16,1,0),0)</f>
        <v>0</v>
      </c>
      <c r="FO968">
        <f>IF(LEN(Table1[[#This Row],[Ledger 7]])&gt;0,IF(TYPE(VLOOKUP(Table1[[#This Row],[Ledger 7]],$GZ:$GZ,1,0))=16,1,0),0)</f>
        <v>0</v>
      </c>
      <c r="FP968">
        <f>IF(LEN(Table1[[#This Row],[Ledger 8]])&gt;0,IF(TYPE(VLOOKUP(Table1[[#This Row],[Ledger 8]],$GZ:$GZ,1,0))=16,1,0),0)</f>
        <v>0</v>
      </c>
      <c r="FQ968">
        <f>IF(LEN(Table1[[#This Row],[Ledger 9]])&gt;0,IF(TYPE(VLOOKUP(Table1[[#This Row],[Ledger 9]],$GZ:$GZ,1,0))=16,1,0),0)</f>
        <v>0</v>
      </c>
      <c r="FR968">
        <f>IF(LEN(Table1[[#This Row],[Ledger 10]])&gt;0,IF(TYPE(VLOOKUP(Table1[[#This Row],[Ledger 10]],$GZ:$GZ,1,0))=16,1,0),0)</f>
        <v>0</v>
      </c>
      <c r="FS968">
        <f>IF(LEN(Table1[[#This Row],[Ledger 11]])&gt;0,IF(TYPE(VLOOKUP(Table1[[#This Row],[Ledger 11]],$GZ:$GZ,1,0))=16,1,0),0)</f>
        <v>0</v>
      </c>
      <c r="FT968">
        <f>IF(LEN(Table1[[#This Row],[Ledger 12]])&gt;0,IF(TYPE(VLOOKUP(Table1[[#This Row],[Ledger 12]],$GZ:$GZ,1,0))=16,1,0),0)</f>
        <v>0</v>
      </c>
      <c r="FU968">
        <f>IF(LEN(Table1[[#This Row],[Ledger 13]])&gt;0,IF(TYPE(VLOOKUP(Table1[[#This Row],[Ledger 13]],$GZ:$GZ,1,0))=16,1,0),0)</f>
        <v>0</v>
      </c>
      <c r="FV968">
        <f>IF(LEN(Table1[[#This Row],[Ledger 14]])&gt;0,IF(TYPE(VLOOKUP(Table1[[#This Row],[Ledger 14]],$GZ:$GZ,1,0))=16,1,0),0)</f>
        <v>0</v>
      </c>
      <c r="FW968">
        <f>IF(LEN(Table1[[#This Row],[Ledger 15]])&gt;0,IF(TYPE(VLOOKUP(Table1[[#This Row],[Ledger 15]],$GZ:$GZ,1,0))=16,1,0),0)</f>
        <v>0</v>
      </c>
    </row>
    <row r="969" spans="4:179" ht="33" customHeight="1" x14ac:dyDescent="0.45">
      <c r="D969" s="8">
        <f t="shared" si="24"/>
        <v>964</v>
      </c>
      <c r="E969" s="32"/>
      <c r="F969" s="34"/>
      <c r="G969" s="34"/>
      <c r="H969" s="34"/>
      <c r="I969" s="34"/>
      <c r="J969" s="38"/>
      <c r="K969" s="33"/>
      <c r="L969" s="36"/>
      <c r="M969" s="35"/>
      <c r="N969" s="34"/>
      <c r="O969" s="41"/>
      <c r="P969" s="35"/>
      <c r="Q969" s="34"/>
      <c r="R969" s="37"/>
      <c r="S969" s="35"/>
      <c r="T969" s="34"/>
      <c r="U969" s="37"/>
      <c r="V969" s="35"/>
      <c r="W969" s="34"/>
      <c r="X969" s="37"/>
      <c r="Y969" s="35"/>
      <c r="Z969" s="34"/>
      <c r="AA969" s="37"/>
      <c r="AB969" s="35"/>
      <c r="AC969" s="34"/>
      <c r="AD969" s="37"/>
      <c r="AE969" s="35"/>
      <c r="AF969" s="34"/>
      <c r="AG969" s="37"/>
      <c r="AH969" s="35"/>
      <c r="AI969" s="34"/>
      <c r="AJ969" s="37"/>
      <c r="AK969" s="35"/>
      <c r="AL969" s="34"/>
      <c r="AM969" s="37"/>
      <c r="AN969" s="35"/>
      <c r="AO969" s="34"/>
      <c r="AP969" s="37"/>
      <c r="AQ969" s="35"/>
      <c r="AR969" s="34"/>
      <c r="AS969" s="37"/>
      <c r="AT969" s="35"/>
      <c r="AU969" s="34"/>
      <c r="AV969" s="37"/>
      <c r="AW969" s="35"/>
      <c r="AX969" s="34"/>
      <c r="AY969" s="37"/>
      <c r="AZ969" s="35"/>
      <c r="BA969" s="34"/>
      <c r="BB969" s="37"/>
      <c r="BC96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69" s="7"/>
      <c r="BF969" t="str">
        <f>IF(Table1[[#This Row],[Date]]="","","&amp;lt;VOUCHER REMOTEID="&amp;""""&amp;$A$11&amp;$A$13&amp;ROW()&amp;""""&amp;" VCHTYPE="""&amp;F969&amp;""" ACTION="""&amp;"Create"&amp;"""&amp;gt;")</f>
        <v/>
      </c>
      <c r="BG969" t="str">
        <f>IF(Table1[[#This Row],[Date]]="","",TEXT(Table1[[#This Row],[Date]],"yyyymmdd"))</f>
        <v/>
      </c>
      <c r="BH969" t="str">
        <f>Table1[[#This Row],[Date2]]</f>
        <v/>
      </c>
      <c r="BI969" t="str">
        <f>IF(Table1[[#This Row],[Date]]="","",Table1[[#This Row],[Voucher Type]])</f>
        <v/>
      </c>
      <c r="BJ969" t="str">
        <f>IF(Table1[[#This Row],[Ref No / Invoice No]]="","",Table1[[#This Row],[Ref No / Invoice No]])</f>
        <v/>
      </c>
      <c r="BK969" t="str">
        <f>IF(Table1[[#This Row],[Voucher No]]="","",Table1[[#This Row],[Voucher No]])</f>
        <v/>
      </c>
      <c r="BL969" t="str">
        <f>IF(Table1[[#This Row],[Date]]="","",Table1[[#This Row],[Narration]])</f>
        <v/>
      </c>
      <c r="BM969" t="str">
        <f>IF(Table1[[#This Row],[Date]]="","",$A$11&amp;$A$13&amp;ROW())</f>
        <v/>
      </c>
      <c r="BN969" t="str">
        <f>IF(Table1[[#This Row],[Date]]="","",$A$13)</f>
        <v/>
      </c>
      <c r="BP969" t="str">
        <f>IF(Table1[[#This Row],[Ledger 1]]="","","No")</f>
        <v/>
      </c>
      <c r="BQ969" t="str">
        <f>IF(Table1[[#This Row],[Date]]="","",IF(Table1[[#This Row],[Effect 1]]="Dr.","Yes","No"))</f>
        <v/>
      </c>
      <c r="BR969" t="str">
        <f>IF(Table1[[#This Row],[Date]]="","",Table1[[#This Row],[Ledger 1]])</f>
        <v/>
      </c>
      <c r="BS969" t="str">
        <f>IF(Table1[[#This Row],[Date]]="","",IF(Table1[[#This Row],[Effect 1]]="Dr.",-Table1[[#This Row],[Amount 1]],Table1[[#This Row],[Amount 1]]))</f>
        <v/>
      </c>
      <c r="BV969" t="str">
        <f>IF(Table1[[#This Row],[Ledger 2]]="","","No")</f>
        <v/>
      </c>
      <c r="BW969" t="str">
        <f>IF(Table1[[#This Row],[Date]]="","",IF(Table1[[#This Row],[Effect 2]]="Dr.","Yes","No"))</f>
        <v/>
      </c>
      <c r="BX969" t="str">
        <f>IF(Table1[[#This Row],[Date]]="","",Table1[[#This Row],[Ledger 2]])</f>
        <v/>
      </c>
      <c r="BY969" t="str">
        <f>IF(Table1[[#This Row],[Date]]="","",IF(Table1[[#This Row],[Effect 2]]="Dr.",-Table1[[#This Row],[Amount 2]],Table1[[#This Row],[Amount 2]]))</f>
        <v/>
      </c>
      <c r="CB969" t="str">
        <f>IF(Table1[[#This Row],[Ledger 3]]="","","No")</f>
        <v/>
      </c>
      <c r="CC969" t="str">
        <f>IF(Table1[[#This Row],[Ledger 3]]="","",IF(Table1[[#This Row],[Effect 3]]="Dr.","Yes","No"))</f>
        <v/>
      </c>
      <c r="CD969" t="str">
        <f>IF(Table1[[#This Row],[Ledger 3]]="","",Table1[[#This Row],[Ledger 3]])</f>
        <v/>
      </c>
      <c r="CE969" t="str">
        <f>IF(Table1[[#This Row],[Ledger 3]]="","",IF(Table1[[#This Row],[Effect 3]]="Dr.",-Table1[[#This Row],[Amount 3]],Table1[[#This Row],[Amount 3]]))</f>
        <v/>
      </c>
      <c r="CH969" t="str">
        <f>IF(Table1[[#This Row],[Ledger 4]]="","","No")</f>
        <v/>
      </c>
      <c r="CI969" t="str">
        <f>IF(Table1[[#This Row],[Ledger 4]]="","",IF(Table1[[#This Row],[Effect 4]]="Dr.","Yes","No"))</f>
        <v/>
      </c>
      <c r="CJ969" t="str">
        <f>IF(Table1[[#This Row],[Ledger 4]]="","",Table1[[#This Row],[Ledger 4]])</f>
        <v/>
      </c>
      <c r="CK969" t="str">
        <f>IF(Table1[[#This Row],[Ledger 4]]="","",IF(Table1[[#This Row],[Effect 4]]="Dr.",-Table1[[#This Row],[Amount 4]],Table1[[#This Row],[Amount 4]]))</f>
        <v/>
      </c>
      <c r="CN969" t="str">
        <f>IF(Table1[[#This Row],[Ledger 5]]="","","No")</f>
        <v/>
      </c>
      <c r="CO969" t="str">
        <f>IF(Table1[[#This Row],[Ledger 5]]="","",IF(Table1[[#This Row],[Effect 5]]="Dr.","Yes","No"))</f>
        <v/>
      </c>
      <c r="CP969" t="str">
        <f>IF(Table1[[#This Row],[Ledger 5]]="","",Table1[[#This Row],[Ledger 5]])</f>
        <v/>
      </c>
      <c r="CQ969" t="str">
        <f>IF(Table1[[#This Row],[Ledger 5]]="","",IF(Table1[[#This Row],[Effect 5]]="Dr.",-Table1[[#This Row],[Amount 5]],Table1[[#This Row],[Amount 5]]))</f>
        <v/>
      </c>
      <c r="CT969" t="str">
        <f>IF(Table1[[#This Row],[Ledger 6]]="","","No")</f>
        <v/>
      </c>
      <c r="CU969" t="str">
        <f>IF(Table1[[#This Row],[Ledger 6]]="","",IF(Table1[[#This Row],[Effect 6]]="Dr.","Yes","No"))</f>
        <v/>
      </c>
      <c r="CV969" t="str">
        <f>IF(Table1[[#This Row],[Ledger 6]]="","",Table1[[#This Row],[Ledger 6]])</f>
        <v/>
      </c>
      <c r="CW969" t="str">
        <f>IF(Table1[[#This Row],[Ledger 6]]="","",IF(Table1[[#This Row],[Effect 6]]="Dr.",-Table1[[#This Row],[Amount 6]],Table1[[#This Row],[Amount 6]]))</f>
        <v/>
      </c>
      <c r="CZ969" t="str">
        <f>IF(Table1[[#This Row],[Ledger 7]]="","","No")</f>
        <v/>
      </c>
      <c r="DA969" t="str">
        <f>IF(Table1[[#This Row],[Ledger 7]]="","",IF(Table1[[#This Row],[Effect 7]]="Dr.","Yes","No"))</f>
        <v/>
      </c>
      <c r="DB969" t="str">
        <f>IF(Table1[[#This Row],[Ledger 7]]="","",Table1[[#This Row],[Ledger 7]])</f>
        <v/>
      </c>
      <c r="DC969" t="str">
        <f>IF(Table1[[#This Row],[Ledger 7]]="","",IF(Table1[[#This Row],[Effect 7]]="Dr.",-Table1[[#This Row],[Amount 7]],Table1[[#This Row],[Amount 7]]))</f>
        <v/>
      </c>
      <c r="DF969" t="str">
        <f>IF(Table1[[#This Row],[Ledger 8]]="","","No")</f>
        <v/>
      </c>
      <c r="DG969" t="str">
        <f>IF(Table1[[#This Row],[Ledger 8]]="","",IF(Table1[[#This Row],[Effect 8]]="Dr.","Yes","No"))</f>
        <v/>
      </c>
      <c r="DH969" t="str">
        <f>IF(Table1[[#This Row],[Ledger 8]]="","",Table1[[#This Row],[Ledger 8]])</f>
        <v/>
      </c>
      <c r="DI969" t="str">
        <f>IF(Table1[[#This Row],[Ledger 8]]="","",IF(Table1[[#This Row],[Effect 8]]="Dr.",-Table1[[#This Row],[Amount 8]],Table1[[#This Row],[Amount 8]]))</f>
        <v/>
      </c>
      <c r="DL969" t="str">
        <f>IF(Table1[[#This Row],[Ledger 9]]="","","No")</f>
        <v/>
      </c>
      <c r="DM969" t="str">
        <f>IF(Table1[[#This Row],[Ledger 9]]="","",IF(Table1[[#This Row],[Effect 9]]="Dr.","Yes","No"))</f>
        <v/>
      </c>
      <c r="DN969" t="str">
        <f>IF(Table1[[#This Row],[Ledger 9]]="","",Table1[[#This Row],[Ledger 9]])</f>
        <v/>
      </c>
      <c r="DO969" t="str">
        <f>IF(Table1[[#This Row],[Ledger 9]]="","",IF(Table1[[#This Row],[Effect 9]]="Dr.",-Table1[[#This Row],[Amount 9]],Table1[[#This Row],[Amount 9]]))</f>
        <v/>
      </c>
      <c r="DR969" t="str">
        <f>IF(Table1[[#This Row],[Ledger 10]]="","","No")</f>
        <v/>
      </c>
      <c r="DS969" t="str">
        <f>IF(Table1[[#This Row],[Ledger 10]]="","",IF(Table1[[#This Row],[Effect 10]]="Dr.","Yes","No"))</f>
        <v/>
      </c>
      <c r="DT969" t="str">
        <f>IF(Table1[[#This Row],[Ledger 10]]="","",Table1[[#This Row],[Ledger 10]])</f>
        <v/>
      </c>
      <c r="DU969" t="str">
        <f>IF(Table1[[#This Row],[Ledger 10]]="","",IF(Table1[[#This Row],[Effect 10]]="Dr.",-Table1[[#This Row],[Amount 10]],Table1[[#This Row],[Amount 10]]))</f>
        <v/>
      </c>
      <c r="DX969" t="str">
        <f>IF(Table1[[#This Row],[Ledger 11]]="","","No")</f>
        <v/>
      </c>
      <c r="DY969" t="str">
        <f>IF(Table1[[#This Row],[Ledger 11]]="","",IF(Table1[[#This Row],[Effect 11]]="Dr.","Yes","No"))</f>
        <v/>
      </c>
      <c r="DZ969" t="str">
        <f>IF(Table1[[#This Row],[Ledger 11]]="","",Table1[[#This Row],[Ledger 11]])</f>
        <v/>
      </c>
      <c r="EA969" t="str">
        <f>IF(Table1[[#This Row],[Ledger 11]]="","",IF(Table1[[#This Row],[Effect 11]]="Dr.",-Table1[[#This Row],[Amount 11]],Table1[[#This Row],[Amount 11]]))</f>
        <v/>
      </c>
      <c r="ED969" t="str">
        <f>IF(Table1[[#This Row],[Ledger 12]]="","","No")</f>
        <v/>
      </c>
      <c r="EE969" t="str">
        <f>IF(Table1[[#This Row],[Ledger 12]]="","",IF(Table1[[#This Row],[Effect 12]]="Dr.","Yes","No"))</f>
        <v/>
      </c>
      <c r="EF969" t="str">
        <f>IF(Table1[[#This Row],[Ledger 12]]="","",Table1[[#This Row],[Ledger 12]])</f>
        <v/>
      </c>
      <c r="EG969" t="str">
        <f>IF(Table1[[#This Row],[Ledger 12]]="","",IF(Table1[[#This Row],[Effect 12]]="Dr.",-Table1[[#This Row],[Amount 12]],Table1[[#This Row],[Amount 12]]))</f>
        <v/>
      </c>
      <c r="EJ969" t="str">
        <f>IF(Table1[[#This Row],[Ledger 13]]="","","No")</f>
        <v/>
      </c>
      <c r="EK969" t="str">
        <f>IF(Table1[[#This Row],[Ledger 13]]="","",IF(Table1[[#This Row],[Effect 13]]="Dr.","Yes","No"))</f>
        <v/>
      </c>
      <c r="EL969" t="str">
        <f>IF(Table1[[#This Row],[Ledger 13]]="","",Table1[[#This Row],[Ledger 13]])</f>
        <v/>
      </c>
      <c r="EM969" t="str">
        <f>IF(Table1[[#This Row],[Ledger 13]]="","",IF(Table1[[#This Row],[Effect 13]]="Dr.",-Table1[[#This Row],[Amount 13]],Table1[[#This Row],[Amount 13]]))</f>
        <v/>
      </c>
      <c r="EP969" t="str">
        <f>IF(Table1[[#This Row],[Ledger 14]]="","","No")</f>
        <v/>
      </c>
      <c r="EQ969" t="str">
        <f>IF(Table1[[#This Row],[Ledger 14]]="","",IF(Table1[[#This Row],[Effect 14]]="Dr.","Yes","No"))</f>
        <v/>
      </c>
      <c r="ER969" t="str">
        <f>IF(Table1[[#This Row],[Ledger 14]]="","",Table1[[#This Row],[Ledger 14]])</f>
        <v/>
      </c>
      <c r="ES969" t="str">
        <f>IF(Table1[[#This Row],[Ledger 14]]="","",IF(Table1[[#This Row],[Effect 14]]="Dr.",-Table1[[#This Row],[Amount 14]],Table1[[#This Row],[Amount 14]]))</f>
        <v/>
      </c>
      <c r="EV969" t="str">
        <f>IF(Table1[[#This Row],[Ledger 15]]="","","No")</f>
        <v/>
      </c>
      <c r="EW969" t="str">
        <f>IF(Table1[[#This Row],[Ledger 15]]="","",IF(Table1[[#This Row],[Effect 15]]="Dr.","Yes","No"))</f>
        <v/>
      </c>
      <c r="EX969" t="str">
        <f>IF(Table1[[#This Row],[Ledger 15]]="","",Table1[[#This Row],[Ledger 15]])</f>
        <v/>
      </c>
      <c r="EY969" t="str">
        <f>IF(Table1[[#This Row],[Ledger 15]]="","",IF(Table1[[#This Row],[Effect 15]]="Dr.",-Table1[[#This Row],[Amount 15]],Table1[[#This Row],[Amount 15]]))</f>
        <v/>
      </c>
      <c r="FD96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69">
        <f>IF(Table1[[#This Row],[Date]]="",0,IF(AND(Table1[[#This Row],[Date]]&gt;=$FE$2,Table1[[#This Row],[Date]]&lt;=$FE$3),0,1))</f>
        <v>0</v>
      </c>
      <c r="FF969">
        <f>IF(Table1[[#This Row],[Date]]="",0,IF(TYPE(VLOOKUP(Table1[[#This Row],[Voucher Type]],Table1[[#All],[Voucher Type Master]],1,FALSE))=16,1,0))</f>
        <v>0</v>
      </c>
      <c r="FG969">
        <f>IF(TYPE(IF(Table1[[#This Row],[Date]]="",0,IF(VLOOKUP(Table1[[#This Row],[Voucher Type]],$FY$5:$FZ$13,2,0)=Table1[[#This Row],[Effect 1]],0,1)))=16,1,0)</f>
        <v>0</v>
      </c>
      <c r="FH96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69">
        <f>IF(LEN(Table1[[#This Row],[Ledger 1]])&gt;0,IF(TYPE(VLOOKUP(Table1[[#This Row],[Ledger 1]],GZ:GZ,1,0))=16,1,0),0)</f>
        <v>0</v>
      </c>
      <c r="FJ969">
        <f>IF(LEN(Table1[[#This Row],[Ledger 2]])&gt;0,IF(TYPE(VLOOKUP(Table1[[#This Row],[Ledger 2]],GZ:GZ,1,0))=16,1,0),0)</f>
        <v>0</v>
      </c>
      <c r="FK969">
        <f>IF(LEN(Table1[[#This Row],[Ledger 3]])&gt;0,IF(TYPE(VLOOKUP(Table1[[#This Row],[Ledger 3]],GZ:GZ,1,0))=16,1,0),0)</f>
        <v>0</v>
      </c>
      <c r="FL969">
        <f>IF(LEN(Table1[[#This Row],[Ledger 4]])&gt;0,IF(TYPE(VLOOKUP(Table1[[#This Row],[Ledger 4]],GZ:GZ,1,0))=16,1,0),0)</f>
        <v>0</v>
      </c>
      <c r="FM969">
        <f>IF(LEN(Table1[[#This Row],[Ledger 5]])&gt;0,IF(TYPE(VLOOKUP(Table1[[#This Row],[Ledger 5]],GZ:GZ,1,0))=16,1,0),0)</f>
        <v>0</v>
      </c>
      <c r="FN969">
        <f>IF(LEN(Table1[[#This Row],[Ledger 6]])&gt;0,IF(TYPE(VLOOKUP(Table1[[#This Row],[Ledger 6]],$GZ:$GZ,1,0))=16,1,0),0)</f>
        <v>0</v>
      </c>
      <c r="FO969">
        <f>IF(LEN(Table1[[#This Row],[Ledger 7]])&gt;0,IF(TYPE(VLOOKUP(Table1[[#This Row],[Ledger 7]],$GZ:$GZ,1,0))=16,1,0),0)</f>
        <v>0</v>
      </c>
      <c r="FP969">
        <f>IF(LEN(Table1[[#This Row],[Ledger 8]])&gt;0,IF(TYPE(VLOOKUP(Table1[[#This Row],[Ledger 8]],$GZ:$GZ,1,0))=16,1,0),0)</f>
        <v>0</v>
      </c>
      <c r="FQ969">
        <f>IF(LEN(Table1[[#This Row],[Ledger 9]])&gt;0,IF(TYPE(VLOOKUP(Table1[[#This Row],[Ledger 9]],$GZ:$GZ,1,0))=16,1,0),0)</f>
        <v>0</v>
      </c>
      <c r="FR969">
        <f>IF(LEN(Table1[[#This Row],[Ledger 10]])&gt;0,IF(TYPE(VLOOKUP(Table1[[#This Row],[Ledger 10]],$GZ:$GZ,1,0))=16,1,0),0)</f>
        <v>0</v>
      </c>
      <c r="FS969">
        <f>IF(LEN(Table1[[#This Row],[Ledger 11]])&gt;0,IF(TYPE(VLOOKUP(Table1[[#This Row],[Ledger 11]],$GZ:$GZ,1,0))=16,1,0),0)</f>
        <v>0</v>
      </c>
      <c r="FT969">
        <f>IF(LEN(Table1[[#This Row],[Ledger 12]])&gt;0,IF(TYPE(VLOOKUP(Table1[[#This Row],[Ledger 12]],$GZ:$GZ,1,0))=16,1,0),0)</f>
        <v>0</v>
      </c>
      <c r="FU969">
        <f>IF(LEN(Table1[[#This Row],[Ledger 13]])&gt;0,IF(TYPE(VLOOKUP(Table1[[#This Row],[Ledger 13]],$GZ:$GZ,1,0))=16,1,0),0)</f>
        <v>0</v>
      </c>
      <c r="FV969">
        <f>IF(LEN(Table1[[#This Row],[Ledger 14]])&gt;0,IF(TYPE(VLOOKUP(Table1[[#This Row],[Ledger 14]],$GZ:$GZ,1,0))=16,1,0),0)</f>
        <v>0</v>
      </c>
      <c r="FW969">
        <f>IF(LEN(Table1[[#This Row],[Ledger 15]])&gt;0,IF(TYPE(VLOOKUP(Table1[[#This Row],[Ledger 15]],$GZ:$GZ,1,0))=16,1,0),0)</f>
        <v>0</v>
      </c>
    </row>
    <row r="970" spans="4:179" ht="33" customHeight="1" x14ac:dyDescent="0.45">
      <c r="D970" s="8">
        <f t="shared" si="24"/>
        <v>965</v>
      </c>
      <c r="E970" s="32"/>
      <c r="F970" s="34"/>
      <c r="G970" s="34"/>
      <c r="H970" s="34"/>
      <c r="I970" s="34"/>
      <c r="J970" s="38"/>
      <c r="K970" s="33"/>
      <c r="L970" s="36"/>
      <c r="M970" s="35"/>
      <c r="N970" s="34"/>
      <c r="O970" s="41"/>
      <c r="P970" s="35"/>
      <c r="Q970" s="34"/>
      <c r="R970" s="37"/>
      <c r="S970" s="35"/>
      <c r="T970" s="34"/>
      <c r="U970" s="37"/>
      <c r="V970" s="35"/>
      <c r="W970" s="34"/>
      <c r="X970" s="37"/>
      <c r="Y970" s="35"/>
      <c r="Z970" s="34"/>
      <c r="AA970" s="37"/>
      <c r="AB970" s="35"/>
      <c r="AC970" s="34"/>
      <c r="AD970" s="37"/>
      <c r="AE970" s="35"/>
      <c r="AF970" s="34"/>
      <c r="AG970" s="37"/>
      <c r="AH970" s="35"/>
      <c r="AI970" s="34"/>
      <c r="AJ970" s="37"/>
      <c r="AK970" s="35"/>
      <c r="AL970" s="34"/>
      <c r="AM970" s="37"/>
      <c r="AN970" s="35"/>
      <c r="AO970" s="34"/>
      <c r="AP970" s="37"/>
      <c r="AQ970" s="35"/>
      <c r="AR970" s="34"/>
      <c r="AS970" s="37"/>
      <c r="AT970" s="35"/>
      <c r="AU970" s="34"/>
      <c r="AV970" s="37"/>
      <c r="AW970" s="35"/>
      <c r="AX970" s="34"/>
      <c r="AY970" s="37"/>
      <c r="AZ970" s="35"/>
      <c r="BA970" s="34"/>
      <c r="BB970" s="37"/>
      <c r="BC97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0" s="7"/>
      <c r="BF970" t="str">
        <f>IF(Table1[[#This Row],[Date]]="","","&amp;lt;VOUCHER REMOTEID="&amp;""""&amp;$A$11&amp;$A$13&amp;ROW()&amp;""""&amp;" VCHTYPE="""&amp;F970&amp;""" ACTION="""&amp;"Create"&amp;"""&amp;gt;")</f>
        <v/>
      </c>
      <c r="BG970" t="str">
        <f>IF(Table1[[#This Row],[Date]]="","",TEXT(Table1[[#This Row],[Date]],"yyyymmdd"))</f>
        <v/>
      </c>
      <c r="BH970" t="str">
        <f>Table1[[#This Row],[Date2]]</f>
        <v/>
      </c>
      <c r="BI970" t="str">
        <f>IF(Table1[[#This Row],[Date]]="","",Table1[[#This Row],[Voucher Type]])</f>
        <v/>
      </c>
      <c r="BJ970" t="str">
        <f>IF(Table1[[#This Row],[Ref No / Invoice No]]="","",Table1[[#This Row],[Ref No / Invoice No]])</f>
        <v/>
      </c>
      <c r="BK970" t="str">
        <f>IF(Table1[[#This Row],[Voucher No]]="","",Table1[[#This Row],[Voucher No]])</f>
        <v/>
      </c>
      <c r="BL970" t="str">
        <f>IF(Table1[[#This Row],[Date]]="","",Table1[[#This Row],[Narration]])</f>
        <v/>
      </c>
      <c r="BM970" t="str">
        <f>IF(Table1[[#This Row],[Date]]="","",$A$11&amp;$A$13&amp;ROW())</f>
        <v/>
      </c>
      <c r="BN970" t="str">
        <f>IF(Table1[[#This Row],[Date]]="","",$A$13)</f>
        <v/>
      </c>
      <c r="BP970" t="str">
        <f>IF(Table1[[#This Row],[Ledger 1]]="","","No")</f>
        <v/>
      </c>
      <c r="BQ970" t="str">
        <f>IF(Table1[[#This Row],[Date]]="","",IF(Table1[[#This Row],[Effect 1]]="Dr.","Yes","No"))</f>
        <v/>
      </c>
      <c r="BR970" t="str">
        <f>IF(Table1[[#This Row],[Date]]="","",Table1[[#This Row],[Ledger 1]])</f>
        <v/>
      </c>
      <c r="BS970" t="str">
        <f>IF(Table1[[#This Row],[Date]]="","",IF(Table1[[#This Row],[Effect 1]]="Dr.",-Table1[[#This Row],[Amount 1]],Table1[[#This Row],[Amount 1]]))</f>
        <v/>
      </c>
      <c r="BV970" t="str">
        <f>IF(Table1[[#This Row],[Ledger 2]]="","","No")</f>
        <v/>
      </c>
      <c r="BW970" t="str">
        <f>IF(Table1[[#This Row],[Date]]="","",IF(Table1[[#This Row],[Effect 2]]="Dr.","Yes","No"))</f>
        <v/>
      </c>
      <c r="BX970" t="str">
        <f>IF(Table1[[#This Row],[Date]]="","",Table1[[#This Row],[Ledger 2]])</f>
        <v/>
      </c>
      <c r="BY970" t="str">
        <f>IF(Table1[[#This Row],[Date]]="","",IF(Table1[[#This Row],[Effect 2]]="Dr.",-Table1[[#This Row],[Amount 2]],Table1[[#This Row],[Amount 2]]))</f>
        <v/>
      </c>
      <c r="CB970" t="str">
        <f>IF(Table1[[#This Row],[Ledger 3]]="","","No")</f>
        <v/>
      </c>
      <c r="CC970" t="str">
        <f>IF(Table1[[#This Row],[Ledger 3]]="","",IF(Table1[[#This Row],[Effect 3]]="Dr.","Yes","No"))</f>
        <v/>
      </c>
      <c r="CD970" t="str">
        <f>IF(Table1[[#This Row],[Ledger 3]]="","",Table1[[#This Row],[Ledger 3]])</f>
        <v/>
      </c>
      <c r="CE970" t="str">
        <f>IF(Table1[[#This Row],[Ledger 3]]="","",IF(Table1[[#This Row],[Effect 3]]="Dr.",-Table1[[#This Row],[Amount 3]],Table1[[#This Row],[Amount 3]]))</f>
        <v/>
      </c>
      <c r="CH970" t="str">
        <f>IF(Table1[[#This Row],[Ledger 4]]="","","No")</f>
        <v/>
      </c>
      <c r="CI970" t="str">
        <f>IF(Table1[[#This Row],[Ledger 4]]="","",IF(Table1[[#This Row],[Effect 4]]="Dr.","Yes","No"))</f>
        <v/>
      </c>
      <c r="CJ970" t="str">
        <f>IF(Table1[[#This Row],[Ledger 4]]="","",Table1[[#This Row],[Ledger 4]])</f>
        <v/>
      </c>
      <c r="CK970" t="str">
        <f>IF(Table1[[#This Row],[Ledger 4]]="","",IF(Table1[[#This Row],[Effect 4]]="Dr.",-Table1[[#This Row],[Amount 4]],Table1[[#This Row],[Amount 4]]))</f>
        <v/>
      </c>
      <c r="CN970" t="str">
        <f>IF(Table1[[#This Row],[Ledger 5]]="","","No")</f>
        <v/>
      </c>
      <c r="CO970" t="str">
        <f>IF(Table1[[#This Row],[Ledger 5]]="","",IF(Table1[[#This Row],[Effect 5]]="Dr.","Yes","No"))</f>
        <v/>
      </c>
      <c r="CP970" t="str">
        <f>IF(Table1[[#This Row],[Ledger 5]]="","",Table1[[#This Row],[Ledger 5]])</f>
        <v/>
      </c>
      <c r="CQ970" t="str">
        <f>IF(Table1[[#This Row],[Ledger 5]]="","",IF(Table1[[#This Row],[Effect 5]]="Dr.",-Table1[[#This Row],[Amount 5]],Table1[[#This Row],[Amount 5]]))</f>
        <v/>
      </c>
      <c r="CT970" t="str">
        <f>IF(Table1[[#This Row],[Ledger 6]]="","","No")</f>
        <v/>
      </c>
      <c r="CU970" t="str">
        <f>IF(Table1[[#This Row],[Ledger 6]]="","",IF(Table1[[#This Row],[Effect 6]]="Dr.","Yes","No"))</f>
        <v/>
      </c>
      <c r="CV970" t="str">
        <f>IF(Table1[[#This Row],[Ledger 6]]="","",Table1[[#This Row],[Ledger 6]])</f>
        <v/>
      </c>
      <c r="CW970" t="str">
        <f>IF(Table1[[#This Row],[Ledger 6]]="","",IF(Table1[[#This Row],[Effect 6]]="Dr.",-Table1[[#This Row],[Amount 6]],Table1[[#This Row],[Amount 6]]))</f>
        <v/>
      </c>
      <c r="CZ970" t="str">
        <f>IF(Table1[[#This Row],[Ledger 7]]="","","No")</f>
        <v/>
      </c>
      <c r="DA970" t="str">
        <f>IF(Table1[[#This Row],[Ledger 7]]="","",IF(Table1[[#This Row],[Effect 7]]="Dr.","Yes","No"))</f>
        <v/>
      </c>
      <c r="DB970" t="str">
        <f>IF(Table1[[#This Row],[Ledger 7]]="","",Table1[[#This Row],[Ledger 7]])</f>
        <v/>
      </c>
      <c r="DC970" t="str">
        <f>IF(Table1[[#This Row],[Ledger 7]]="","",IF(Table1[[#This Row],[Effect 7]]="Dr.",-Table1[[#This Row],[Amount 7]],Table1[[#This Row],[Amount 7]]))</f>
        <v/>
      </c>
      <c r="DF970" t="str">
        <f>IF(Table1[[#This Row],[Ledger 8]]="","","No")</f>
        <v/>
      </c>
      <c r="DG970" t="str">
        <f>IF(Table1[[#This Row],[Ledger 8]]="","",IF(Table1[[#This Row],[Effect 8]]="Dr.","Yes","No"))</f>
        <v/>
      </c>
      <c r="DH970" t="str">
        <f>IF(Table1[[#This Row],[Ledger 8]]="","",Table1[[#This Row],[Ledger 8]])</f>
        <v/>
      </c>
      <c r="DI970" t="str">
        <f>IF(Table1[[#This Row],[Ledger 8]]="","",IF(Table1[[#This Row],[Effect 8]]="Dr.",-Table1[[#This Row],[Amount 8]],Table1[[#This Row],[Amount 8]]))</f>
        <v/>
      </c>
      <c r="DL970" t="str">
        <f>IF(Table1[[#This Row],[Ledger 9]]="","","No")</f>
        <v/>
      </c>
      <c r="DM970" t="str">
        <f>IF(Table1[[#This Row],[Ledger 9]]="","",IF(Table1[[#This Row],[Effect 9]]="Dr.","Yes","No"))</f>
        <v/>
      </c>
      <c r="DN970" t="str">
        <f>IF(Table1[[#This Row],[Ledger 9]]="","",Table1[[#This Row],[Ledger 9]])</f>
        <v/>
      </c>
      <c r="DO970" t="str">
        <f>IF(Table1[[#This Row],[Ledger 9]]="","",IF(Table1[[#This Row],[Effect 9]]="Dr.",-Table1[[#This Row],[Amount 9]],Table1[[#This Row],[Amount 9]]))</f>
        <v/>
      </c>
      <c r="DR970" t="str">
        <f>IF(Table1[[#This Row],[Ledger 10]]="","","No")</f>
        <v/>
      </c>
      <c r="DS970" t="str">
        <f>IF(Table1[[#This Row],[Ledger 10]]="","",IF(Table1[[#This Row],[Effect 10]]="Dr.","Yes","No"))</f>
        <v/>
      </c>
      <c r="DT970" t="str">
        <f>IF(Table1[[#This Row],[Ledger 10]]="","",Table1[[#This Row],[Ledger 10]])</f>
        <v/>
      </c>
      <c r="DU970" t="str">
        <f>IF(Table1[[#This Row],[Ledger 10]]="","",IF(Table1[[#This Row],[Effect 10]]="Dr.",-Table1[[#This Row],[Amount 10]],Table1[[#This Row],[Amount 10]]))</f>
        <v/>
      </c>
      <c r="DX970" t="str">
        <f>IF(Table1[[#This Row],[Ledger 11]]="","","No")</f>
        <v/>
      </c>
      <c r="DY970" t="str">
        <f>IF(Table1[[#This Row],[Ledger 11]]="","",IF(Table1[[#This Row],[Effect 11]]="Dr.","Yes","No"))</f>
        <v/>
      </c>
      <c r="DZ970" t="str">
        <f>IF(Table1[[#This Row],[Ledger 11]]="","",Table1[[#This Row],[Ledger 11]])</f>
        <v/>
      </c>
      <c r="EA970" t="str">
        <f>IF(Table1[[#This Row],[Ledger 11]]="","",IF(Table1[[#This Row],[Effect 11]]="Dr.",-Table1[[#This Row],[Amount 11]],Table1[[#This Row],[Amount 11]]))</f>
        <v/>
      </c>
      <c r="ED970" t="str">
        <f>IF(Table1[[#This Row],[Ledger 12]]="","","No")</f>
        <v/>
      </c>
      <c r="EE970" t="str">
        <f>IF(Table1[[#This Row],[Ledger 12]]="","",IF(Table1[[#This Row],[Effect 12]]="Dr.","Yes","No"))</f>
        <v/>
      </c>
      <c r="EF970" t="str">
        <f>IF(Table1[[#This Row],[Ledger 12]]="","",Table1[[#This Row],[Ledger 12]])</f>
        <v/>
      </c>
      <c r="EG970" t="str">
        <f>IF(Table1[[#This Row],[Ledger 12]]="","",IF(Table1[[#This Row],[Effect 12]]="Dr.",-Table1[[#This Row],[Amount 12]],Table1[[#This Row],[Amount 12]]))</f>
        <v/>
      </c>
      <c r="EJ970" t="str">
        <f>IF(Table1[[#This Row],[Ledger 13]]="","","No")</f>
        <v/>
      </c>
      <c r="EK970" t="str">
        <f>IF(Table1[[#This Row],[Ledger 13]]="","",IF(Table1[[#This Row],[Effect 13]]="Dr.","Yes","No"))</f>
        <v/>
      </c>
      <c r="EL970" t="str">
        <f>IF(Table1[[#This Row],[Ledger 13]]="","",Table1[[#This Row],[Ledger 13]])</f>
        <v/>
      </c>
      <c r="EM970" t="str">
        <f>IF(Table1[[#This Row],[Ledger 13]]="","",IF(Table1[[#This Row],[Effect 13]]="Dr.",-Table1[[#This Row],[Amount 13]],Table1[[#This Row],[Amount 13]]))</f>
        <v/>
      </c>
      <c r="EP970" t="str">
        <f>IF(Table1[[#This Row],[Ledger 14]]="","","No")</f>
        <v/>
      </c>
      <c r="EQ970" t="str">
        <f>IF(Table1[[#This Row],[Ledger 14]]="","",IF(Table1[[#This Row],[Effect 14]]="Dr.","Yes","No"))</f>
        <v/>
      </c>
      <c r="ER970" t="str">
        <f>IF(Table1[[#This Row],[Ledger 14]]="","",Table1[[#This Row],[Ledger 14]])</f>
        <v/>
      </c>
      <c r="ES970" t="str">
        <f>IF(Table1[[#This Row],[Ledger 14]]="","",IF(Table1[[#This Row],[Effect 14]]="Dr.",-Table1[[#This Row],[Amount 14]],Table1[[#This Row],[Amount 14]]))</f>
        <v/>
      </c>
      <c r="EV970" t="str">
        <f>IF(Table1[[#This Row],[Ledger 15]]="","","No")</f>
        <v/>
      </c>
      <c r="EW970" t="str">
        <f>IF(Table1[[#This Row],[Ledger 15]]="","",IF(Table1[[#This Row],[Effect 15]]="Dr.","Yes","No"))</f>
        <v/>
      </c>
      <c r="EX970" t="str">
        <f>IF(Table1[[#This Row],[Ledger 15]]="","",Table1[[#This Row],[Ledger 15]])</f>
        <v/>
      </c>
      <c r="EY970" t="str">
        <f>IF(Table1[[#This Row],[Ledger 15]]="","",IF(Table1[[#This Row],[Effect 15]]="Dr.",-Table1[[#This Row],[Amount 15]],Table1[[#This Row],[Amount 15]]))</f>
        <v/>
      </c>
      <c r="FD97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0">
        <f>IF(Table1[[#This Row],[Date]]="",0,IF(AND(Table1[[#This Row],[Date]]&gt;=$FE$2,Table1[[#This Row],[Date]]&lt;=$FE$3),0,1))</f>
        <v>0</v>
      </c>
      <c r="FF970">
        <f>IF(Table1[[#This Row],[Date]]="",0,IF(TYPE(VLOOKUP(Table1[[#This Row],[Voucher Type]],Table1[[#All],[Voucher Type Master]],1,FALSE))=16,1,0))</f>
        <v>0</v>
      </c>
      <c r="FG970">
        <f>IF(TYPE(IF(Table1[[#This Row],[Date]]="",0,IF(VLOOKUP(Table1[[#This Row],[Voucher Type]],$FY$5:$FZ$13,2,0)=Table1[[#This Row],[Effect 1]],0,1)))=16,1,0)</f>
        <v>0</v>
      </c>
      <c r="FH97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0">
        <f>IF(LEN(Table1[[#This Row],[Ledger 1]])&gt;0,IF(TYPE(VLOOKUP(Table1[[#This Row],[Ledger 1]],GZ:GZ,1,0))=16,1,0),0)</f>
        <v>0</v>
      </c>
      <c r="FJ970">
        <f>IF(LEN(Table1[[#This Row],[Ledger 2]])&gt;0,IF(TYPE(VLOOKUP(Table1[[#This Row],[Ledger 2]],GZ:GZ,1,0))=16,1,0),0)</f>
        <v>0</v>
      </c>
      <c r="FK970">
        <f>IF(LEN(Table1[[#This Row],[Ledger 3]])&gt;0,IF(TYPE(VLOOKUP(Table1[[#This Row],[Ledger 3]],GZ:GZ,1,0))=16,1,0),0)</f>
        <v>0</v>
      </c>
      <c r="FL970">
        <f>IF(LEN(Table1[[#This Row],[Ledger 4]])&gt;0,IF(TYPE(VLOOKUP(Table1[[#This Row],[Ledger 4]],GZ:GZ,1,0))=16,1,0),0)</f>
        <v>0</v>
      </c>
      <c r="FM970">
        <f>IF(LEN(Table1[[#This Row],[Ledger 5]])&gt;0,IF(TYPE(VLOOKUP(Table1[[#This Row],[Ledger 5]],GZ:GZ,1,0))=16,1,0),0)</f>
        <v>0</v>
      </c>
      <c r="FN970">
        <f>IF(LEN(Table1[[#This Row],[Ledger 6]])&gt;0,IF(TYPE(VLOOKUP(Table1[[#This Row],[Ledger 6]],$GZ:$GZ,1,0))=16,1,0),0)</f>
        <v>0</v>
      </c>
      <c r="FO970">
        <f>IF(LEN(Table1[[#This Row],[Ledger 7]])&gt;0,IF(TYPE(VLOOKUP(Table1[[#This Row],[Ledger 7]],$GZ:$GZ,1,0))=16,1,0),0)</f>
        <v>0</v>
      </c>
      <c r="FP970">
        <f>IF(LEN(Table1[[#This Row],[Ledger 8]])&gt;0,IF(TYPE(VLOOKUP(Table1[[#This Row],[Ledger 8]],$GZ:$GZ,1,0))=16,1,0),0)</f>
        <v>0</v>
      </c>
      <c r="FQ970">
        <f>IF(LEN(Table1[[#This Row],[Ledger 9]])&gt;0,IF(TYPE(VLOOKUP(Table1[[#This Row],[Ledger 9]],$GZ:$GZ,1,0))=16,1,0),0)</f>
        <v>0</v>
      </c>
      <c r="FR970">
        <f>IF(LEN(Table1[[#This Row],[Ledger 10]])&gt;0,IF(TYPE(VLOOKUP(Table1[[#This Row],[Ledger 10]],$GZ:$GZ,1,0))=16,1,0),0)</f>
        <v>0</v>
      </c>
      <c r="FS970">
        <f>IF(LEN(Table1[[#This Row],[Ledger 11]])&gt;0,IF(TYPE(VLOOKUP(Table1[[#This Row],[Ledger 11]],$GZ:$GZ,1,0))=16,1,0),0)</f>
        <v>0</v>
      </c>
      <c r="FT970">
        <f>IF(LEN(Table1[[#This Row],[Ledger 12]])&gt;0,IF(TYPE(VLOOKUP(Table1[[#This Row],[Ledger 12]],$GZ:$GZ,1,0))=16,1,0),0)</f>
        <v>0</v>
      </c>
      <c r="FU970">
        <f>IF(LEN(Table1[[#This Row],[Ledger 13]])&gt;0,IF(TYPE(VLOOKUP(Table1[[#This Row],[Ledger 13]],$GZ:$GZ,1,0))=16,1,0),0)</f>
        <v>0</v>
      </c>
      <c r="FV970">
        <f>IF(LEN(Table1[[#This Row],[Ledger 14]])&gt;0,IF(TYPE(VLOOKUP(Table1[[#This Row],[Ledger 14]],$GZ:$GZ,1,0))=16,1,0),0)</f>
        <v>0</v>
      </c>
      <c r="FW970">
        <f>IF(LEN(Table1[[#This Row],[Ledger 15]])&gt;0,IF(TYPE(VLOOKUP(Table1[[#This Row],[Ledger 15]],$GZ:$GZ,1,0))=16,1,0),0)</f>
        <v>0</v>
      </c>
    </row>
    <row r="971" spans="4:179" ht="33" customHeight="1" x14ac:dyDescent="0.45">
      <c r="D971" s="8">
        <f t="shared" si="24"/>
        <v>966</v>
      </c>
      <c r="E971" s="32"/>
      <c r="F971" s="34"/>
      <c r="G971" s="34"/>
      <c r="H971" s="34"/>
      <c r="I971" s="34"/>
      <c r="J971" s="38"/>
      <c r="K971" s="33"/>
      <c r="L971" s="36"/>
      <c r="M971" s="35"/>
      <c r="N971" s="34"/>
      <c r="O971" s="41"/>
      <c r="P971" s="35"/>
      <c r="Q971" s="34"/>
      <c r="R971" s="37"/>
      <c r="S971" s="35"/>
      <c r="T971" s="34"/>
      <c r="U971" s="37"/>
      <c r="V971" s="35"/>
      <c r="W971" s="34"/>
      <c r="X971" s="37"/>
      <c r="Y971" s="35"/>
      <c r="Z971" s="34"/>
      <c r="AA971" s="37"/>
      <c r="AB971" s="35"/>
      <c r="AC971" s="34"/>
      <c r="AD971" s="37"/>
      <c r="AE971" s="35"/>
      <c r="AF971" s="34"/>
      <c r="AG971" s="37"/>
      <c r="AH971" s="35"/>
      <c r="AI971" s="34"/>
      <c r="AJ971" s="37"/>
      <c r="AK971" s="35"/>
      <c r="AL971" s="34"/>
      <c r="AM971" s="37"/>
      <c r="AN971" s="35"/>
      <c r="AO971" s="34"/>
      <c r="AP971" s="37"/>
      <c r="AQ971" s="35"/>
      <c r="AR971" s="34"/>
      <c r="AS971" s="37"/>
      <c r="AT971" s="35"/>
      <c r="AU971" s="34"/>
      <c r="AV971" s="37"/>
      <c r="AW971" s="35"/>
      <c r="AX971" s="34"/>
      <c r="AY971" s="37"/>
      <c r="AZ971" s="35"/>
      <c r="BA971" s="34"/>
      <c r="BB971" s="37"/>
      <c r="BC97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1" s="7"/>
      <c r="BF971" t="str">
        <f>IF(Table1[[#This Row],[Date]]="","","&amp;lt;VOUCHER REMOTEID="&amp;""""&amp;$A$11&amp;$A$13&amp;ROW()&amp;""""&amp;" VCHTYPE="""&amp;F971&amp;""" ACTION="""&amp;"Create"&amp;"""&amp;gt;")</f>
        <v/>
      </c>
      <c r="BG971" t="str">
        <f>IF(Table1[[#This Row],[Date]]="","",TEXT(Table1[[#This Row],[Date]],"yyyymmdd"))</f>
        <v/>
      </c>
      <c r="BH971" t="str">
        <f>Table1[[#This Row],[Date2]]</f>
        <v/>
      </c>
      <c r="BI971" t="str">
        <f>IF(Table1[[#This Row],[Date]]="","",Table1[[#This Row],[Voucher Type]])</f>
        <v/>
      </c>
      <c r="BJ971" t="str">
        <f>IF(Table1[[#This Row],[Ref No / Invoice No]]="","",Table1[[#This Row],[Ref No / Invoice No]])</f>
        <v/>
      </c>
      <c r="BK971" t="str">
        <f>IF(Table1[[#This Row],[Voucher No]]="","",Table1[[#This Row],[Voucher No]])</f>
        <v/>
      </c>
      <c r="BL971" t="str">
        <f>IF(Table1[[#This Row],[Date]]="","",Table1[[#This Row],[Narration]])</f>
        <v/>
      </c>
      <c r="BM971" t="str">
        <f>IF(Table1[[#This Row],[Date]]="","",$A$11&amp;$A$13&amp;ROW())</f>
        <v/>
      </c>
      <c r="BN971" t="str">
        <f>IF(Table1[[#This Row],[Date]]="","",$A$13)</f>
        <v/>
      </c>
      <c r="BP971" t="str">
        <f>IF(Table1[[#This Row],[Ledger 1]]="","","No")</f>
        <v/>
      </c>
      <c r="BQ971" t="str">
        <f>IF(Table1[[#This Row],[Date]]="","",IF(Table1[[#This Row],[Effect 1]]="Dr.","Yes","No"))</f>
        <v/>
      </c>
      <c r="BR971" t="str">
        <f>IF(Table1[[#This Row],[Date]]="","",Table1[[#This Row],[Ledger 1]])</f>
        <v/>
      </c>
      <c r="BS971" t="str">
        <f>IF(Table1[[#This Row],[Date]]="","",IF(Table1[[#This Row],[Effect 1]]="Dr.",-Table1[[#This Row],[Amount 1]],Table1[[#This Row],[Amount 1]]))</f>
        <v/>
      </c>
      <c r="BV971" t="str">
        <f>IF(Table1[[#This Row],[Ledger 2]]="","","No")</f>
        <v/>
      </c>
      <c r="BW971" t="str">
        <f>IF(Table1[[#This Row],[Date]]="","",IF(Table1[[#This Row],[Effect 2]]="Dr.","Yes","No"))</f>
        <v/>
      </c>
      <c r="BX971" t="str">
        <f>IF(Table1[[#This Row],[Date]]="","",Table1[[#This Row],[Ledger 2]])</f>
        <v/>
      </c>
      <c r="BY971" t="str">
        <f>IF(Table1[[#This Row],[Date]]="","",IF(Table1[[#This Row],[Effect 2]]="Dr.",-Table1[[#This Row],[Amount 2]],Table1[[#This Row],[Amount 2]]))</f>
        <v/>
      </c>
      <c r="CB971" t="str">
        <f>IF(Table1[[#This Row],[Ledger 3]]="","","No")</f>
        <v/>
      </c>
      <c r="CC971" t="str">
        <f>IF(Table1[[#This Row],[Ledger 3]]="","",IF(Table1[[#This Row],[Effect 3]]="Dr.","Yes","No"))</f>
        <v/>
      </c>
      <c r="CD971" t="str">
        <f>IF(Table1[[#This Row],[Ledger 3]]="","",Table1[[#This Row],[Ledger 3]])</f>
        <v/>
      </c>
      <c r="CE971" t="str">
        <f>IF(Table1[[#This Row],[Ledger 3]]="","",IF(Table1[[#This Row],[Effect 3]]="Dr.",-Table1[[#This Row],[Amount 3]],Table1[[#This Row],[Amount 3]]))</f>
        <v/>
      </c>
      <c r="CH971" t="str">
        <f>IF(Table1[[#This Row],[Ledger 4]]="","","No")</f>
        <v/>
      </c>
      <c r="CI971" t="str">
        <f>IF(Table1[[#This Row],[Ledger 4]]="","",IF(Table1[[#This Row],[Effect 4]]="Dr.","Yes","No"))</f>
        <v/>
      </c>
      <c r="CJ971" t="str">
        <f>IF(Table1[[#This Row],[Ledger 4]]="","",Table1[[#This Row],[Ledger 4]])</f>
        <v/>
      </c>
      <c r="CK971" t="str">
        <f>IF(Table1[[#This Row],[Ledger 4]]="","",IF(Table1[[#This Row],[Effect 4]]="Dr.",-Table1[[#This Row],[Amount 4]],Table1[[#This Row],[Amount 4]]))</f>
        <v/>
      </c>
      <c r="CN971" t="str">
        <f>IF(Table1[[#This Row],[Ledger 5]]="","","No")</f>
        <v/>
      </c>
      <c r="CO971" t="str">
        <f>IF(Table1[[#This Row],[Ledger 5]]="","",IF(Table1[[#This Row],[Effect 5]]="Dr.","Yes","No"))</f>
        <v/>
      </c>
      <c r="CP971" t="str">
        <f>IF(Table1[[#This Row],[Ledger 5]]="","",Table1[[#This Row],[Ledger 5]])</f>
        <v/>
      </c>
      <c r="CQ971" t="str">
        <f>IF(Table1[[#This Row],[Ledger 5]]="","",IF(Table1[[#This Row],[Effect 5]]="Dr.",-Table1[[#This Row],[Amount 5]],Table1[[#This Row],[Amount 5]]))</f>
        <v/>
      </c>
      <c r="CT971" t="str">
        <f>IF(Table1[[#This Row],[Ledger 6]]="","","No")</f>
        <v/>
      </c>
      <c r="CU971" t="str">
        <f>IF(Table1[[#This Row],[Ledger 6]]="","",IF(Table1[[#This Row],[Effect 6]]="Dr.","Yes","No"))</f>
        <v/>
      </c>
      <c r="CV971" t="str">
        <f>IF(Table1[[#This Row],[Ledger 6]]="","",Table1[[#This Row],[Ledger 6]])</f>
        <v/>
      </c>
      <c r="CW971" t="str">
        <f>IF(Table1[[#This Row],[Ledger 6]]="","",IF(Table1[[#This Row],[Effect 6]]="Dr.",-Table1[[#This Row],[Amount 6]],Table1[[#This Row],[Amount 6]]))</f>
        <v/>
      </c>
      <c r="CZ971" t="str">
        <f>IF(Table1[[#This Row],[Ledger 7]]="","","No")</f>
        <v/>
      </c>
      <c r="DA971" t="str">
        <f>IF(Table1[[#This Row],[Ledger 7]]="","",IF(Table1[[#This Row],[Effect 7]]="Dr.","Yes","No"))</f>
        <v/>
      </c>
      <c r="DB971" t="str">
        <f>IF(Table1[[#This Row],[Ledger 7]]="","",Table1[[#This Row],[Ledger 7]])</f>
        <v/>
      </c>
      <c r="DC971" t="str">
        <f>IF(Table1[[#This Row],[Ledger 7]]="","",IF(Table1[[#This Row],[Effect 7]]="Dr.",-Table1[[#This Row],[Amount 7]],Table1[[#This Row],[Amount 7]]))</f>
        <v/>
      </c>
      <c r="DF971" t="str">
        <f>IF(Table1[[#This Row],[Ledger 8]]="","","No")</f>
        <v/>
      </c>
      <c r="DG971" t="str">
        <f>IF(Table1[[#This Row],[Ledger 8]]="","",IF(Table1[[#This Row],[Effect 8]]="Dr.","Yes","No"))</f>
        <v/>
      </c>
      <c r="DH971" t="str">
        <f>IF(Table1[[#This Row],[Ledger 8]]="","",Table1[[#This Row],[Ledger 8]])</f>
        <v/>
      </c>
      <c r="DI971" t="str">
        <f>IF(Table1[[#This Row],[Ledger 8]]="","",IF(Table1[[#This Row],[Effect 8]]="Dr.",-Table1[[#This Row],[Amount 8]],Table1[[#This Row],[Amount 8]]))</f>
        <v/>
      </c>
      <c r="DL971" t="str">
        <f>IF(Table1[[#This Row],[Ledger 9]]="","","No")</f>
        <v/>
      </c>
      <c r="DM971" t="str">
        <f>IF(Table1[[#This Row],[Ledger 9]]="","",IF(Table1[[#This Row],[Effect 9]]="Dr.","Yes","No"))</f>
        <v/>
      </c>
      <c r="DN971" t="str">
        <f>IF(Table1[[#This Row],[Ledger 9]]="","",Table1[[#This Row],[Ledger 9]])</f>
        <v/>
      </c>
      <c r="DO971" t="str">
        <f>IF(Table1[[#This Row],[Ledger 9]]="","",IF(Table1[[#This Row],[Effect 9]]="Dr.",-Table1[[#This Row],[Amount 9]],Table1[[#This Row],[Amount 9]]))</f>
        <v/>
      </c>
      <c r="DR971" t="str">
        <f>IF(Table1[[#This Row],[Ledger 10]]="","","No")</f>
        <v/>
      </c>
      <c r="DS971" t="str">
        <f>IF(Table1[[#This Row],[Ledger 10]]="","",IF(Table1[[#This Row],[Effect 10]]="Dr.","Yes","No"))</f>
        <v/>
      </c>
      <c r="DT971" t="str">
        <f>IF(Table1[[#This Row],[Ledger 10]]="","",Table1[[#This Row],[Ledger 10]])</f>
        <v/>
      </c>
      <c r="DU971" t="str">
        <f>IF(Table1[[#This Row],[Ledger 10]]="","",IF(Table1[[#This Row],[Effect 10]]="Dr.",-Table1[[#This Row],[Amount 10]],Table1[[#This Row],[Amount 10]]))</f>
        <v/>
      </c>
      <c r="DX971" t="str">
        <f>IF(Table1[[#This Row],[Ledger 11]]="","","No")</f>
        <v/>
      </c>
      <c r="DY971" t="str">
        <f>IF(Table1[[#This Row],[Ledger 11]]="","",IF(Table1[[#This Row],[Effect 11]]="Dr.","Yes","No"))</f>
        <v/>
      </c>
      <c r="DZ971" t="str">
        <f>IF(Table1[[#This Row],[Ledger 11]]="","",Table1[[#This Row],[Ledger 11]])</f>
        <v/>
      </c>
      <c r="EA971" t="str">
        <f>IF(Table1[[#This Row],[Ledger 11]]="","",IF(Table1[[#This Row],[Effect 11]]="Dr.",-Table1[[#This Row],[Amount 11]],Table1[[#This Row],[Amount 11]]))</f>
        <v/>
      </c>
      <c r="ED971" t="str">
        <f>IF(Table1[[#This Row],[Ledger 12]]="","","No")</f>
        <v/>
      </c>
      <c r="EE971" t="str">
        <f>IF(Table1[[#This Row],[Ledger 12]]="","",IF(Table1[[#This Row],[Effect 12]]="Dr.","Yes","No"))</f>
        <v/>
      </c>
      <c r="EF971" t="str">
        <f>IF(Table1[[#This Row],[Ledger 12]]="","",Table1[[#This Row],[Ledger 12]])</f>
        <v/>
      </c>
      <c r="EG971" t="str">
        <f>IF(Table1[[#This Row],[Ledger 12]]="","",IF(Table1[[#This Row],[Effect 12]]="Dr.",-Table1[[#This Row],[Amount 12]],Table1[[#This Row],[Amount 12]]))</f>
        <v/>
      </c>
      <c r="EJ971" t="str">
        <f>IF(Table1[[#This Row],[Ledger 13]]="","","No")</f>
        <v/>
      </c>
      <c r="EK971" t="str">
        <f>IF(Table1[[#This Row],[Ledger 13]]="","",IF(Table1[[#This Row],[Effect 13]]="Dr.","Yes","No"))</f>
        <v/>
      </c>
      <c r="EL971" t="str">
        <f>IF(Table1[[#This Row],[Ledger 13]]="","",Table1[[#This Row],[Ledger 13]])</f>
        <v/>
      </c>
      <c r="EM971" t="str">
        <f>IF(Table1[[#This Row],[Ledger 13]]="","",IF(Table1[[#This Row],[Effect 13]]="Dr.",-Table1[[#This Row],[Amount 13]],Table1[[#This Row],[Amount 13]]))</f>
        <v/>
      </c>
      <c r="EP971" t="str">
        <f>IF(Table1[[#This Row],[Ledger 14]]="","","No")</f>
        <v/>
      </c>
      <c r="EQ971" t="str">
        <f>IF(Table1[[#This Row],[Ledger 14]]="","",IF(Table1[[#This Row],[Effect 14]]="Dr.","Yes","No"))</f>
        <v/>
      </c>
      <c r="ER971" t="str">
        <f>IF(Table1[[#This Row],[Ledger 14]]="","",Table1[[#This Row],[Ledger 14]])</f>
        <v/>
      </c>
      <c r="ES971" t="str">
        <f>IF(Table1[[#This Row],[Ledger 14]]="","",IF(Table1[[#This Row],[Effect 14]]="Dr.",-Table1[[#This Row],[Amount 14]],Table1[[#This Row],[Amount 14]]))</f>
        <v/>
      </c>
      <c r="EV971" t="str">
        <f>IF(Table1[[#This Row],[Ledger 15]]="","","No")</f>
        <v/>
      </c>
      <c r="EW971" t="str">
        <f>IF(Table1[[#This Row],[Ledger 15]]="","",IF(Table1[[#This Row],[Effect 15]]="Dr.","Yes","No"))</f>
        <v/>
      </c>
      <c r="EX971" t="str">
        <f>IF(Table1[[#This Row],[Ledger 15]]="","",Table1[[#This Row],[Ledger 15]])</f>
        <v/>
      </c>
      <c r="EY971" t="str">
        <f>IF(Table1[[#This Row],[Ledger 15]]="","",IF(Table1[[#This Row],[Effect 15]]="Dr.",-Table1[[#This Row],[Amount 15]],Table1[[#This Row],[Amount 15]]))</f>
        <v/>
      </c>
      <c r="FD97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1">
        <f>IF(Table1[[#This Row],[Date]]="",0,IF(AND(Table1[[#This Row],[Date]]&gt;=$FE$2,Table1[[#This Row],[Date]]&lt;=$FE$3),0,1))</f>
        <v>0</v>
      </c>
      <c r="FF971">
        <f>IF(Table1[[#This Row],[Date]]="",0,IF(TYPE(VLOOKUP(Table1[[#This Row],[Voucher Type]],Table1[[#All],[Voucher Type Master]],1,FALSE))=16,1,0))</f>
        <v>0</v>
      </c>
      <c r="FG971">
        <f>IF(TYPE(IF(Table1[[#This Row],[Date]]="",0,IF(VLOOKUP(Table1[[#This Row],[Voucher Type]],$FY$5:$FZ$13,2,0)=Table1[[#This Row],[Effect 1]],0,1)))=16,1,0)</f>
        <v>0</v>
      </c>
      <c r="FH97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1">
        <f>IF(LEN(Table1[[#This Row],[Ledger 1]])&gt;0,IF(TYPE(VLOOKUP(Table1[[#This Row],[Ledger 1]],GZ:GZ,1,0))=16,1,0),0)</f>
        <v>0</v>
      </c>
      <c r="FJ971">
        <f>IF(LEN(Table1[[#This Row],[Ledger 2]])&gt;0,IF(TYPE(VLOOKUP(Table1[[#This Row],[Ledger 2]],GZ:GZ,1,0))=16,1,0),0)</f>
        <v>0</v>
      </c>
      <c r="FK971">
        <f>IF(LEN(Table1[[#This Row],[Ledger 3]])&gt;0,IF(TYPE(VLOOKUP(Table1[[#This Row],[Ledger 3]],GZ:GZ,1,0))=16,1,0),0)</f>
        <v>0</v>
      </c>
      <c r="FL971">
        <f>IF(LEN(Table1[[#This Row],[Ledger 4]])&gt;0,IF(TYPE(VLOOKUP(Table1[[#This Row],[Ledger 4]],GZ:GZ,1,0))=16,1,0),0)</f>
        <v>0</v>
      </c>
      <c r="FM971">
        <f>IF(LEN(Table1[[#This Row],[Ledger 5]])&gt;0,IF(TYPE(VLOOKUP(Table1[[#This Row],[Ledger 5]],GZ:GZ,1,0))=16,1,0),0)</f>
        <v>0</v>
      </c>
      <c r="FN971">
        <f>IF(LEN(Table1[[#This Row],[Ledger 6]])&gt;0,IF(TYPE(VLOOKUP(Table1[[#This Row],[Ledger 6]],$GZ:$GZ,1,0))=16,1,0),0)</f>
        <v>0</v>
      </c>
      <c r="FO971">
        <f>IF(LEN(Table1[[#This Row],[Ledger 7]])&gt;0,IF(TYPE(VLOOKUP(Table1[[#This Row],[Ledger 7]],$GZ:$GZ,1,0))=16,1,0),0)</f>
        <v>0</v>
      </c>
      <c r="FP971">
        <f>IF(LEN(Table1[[#This Row],[Ledger 8]])&gt;0,IF(TYPE(VLOOKUP(Table1[[#This Row],[Ledger 8]],$GZ:$GZ,1,0))=16,1,0),0)</f>
        <v>0</v>
      </c>
      <c r="FQ971">
        <f>IF(LEN(Table1[[#This Row],[Ledger 9]])&gt;0,IF(TYPE(VLOOKUP(Table1[[#This Row],[Ledger 9]],$GZ:$GZ,1,0))=16,1,0),0)</f>
        <v>0</v>
      </c>
      <c r="FR971">
        <f>IF(LEN(Table1[[#This Row],[Ledger 10]])&gt;0,IF(TYPE(VLOOKUP(Table1[[#This Row],[Ledger 10]],$GZ:$GZ,1,0))=16,1,0),0)</f>
        <v>0</v>
      </c>
      <c r="FS971">
        <f>IF(LEN(Table1[[#This Row],[Ledger 11]])&gt;0,IF(TYPE(VLOOKUP(Table1[[#This Row],[Ledger 11]],$GZ:$GZ,1,0))=16,1,0),0)</f>
        <v>0</v>
      </c>
      <c r="FT971">
        <f>IF(LEN(Table1[[#This Row],[Ledger 12]])&gt;0,IF(TYPE(VLOOKUP(Table1[[#This Row],[Ledger 12]],$GZ:$GZ,1,0))=16,1,0),0)</f>
        <v>0</v>
      </c>
      <c r="FU971">
        <f>IF(LEN(Table1[[#This Row],[Ledger 13]])&gt;0,IF(TYPE(VLOOKUP(Table1[[#This Row],[Ledger 13]],$GZ:$GZ,1,0))=16,1,0),0)</f>
        <v>0</v>
      </c>
      <c r="FV971">
        <f>IF(LEN(Table1[[#This Row],[Ledger 14]])&gt;0,IF(TYPE(VLOOKUP(Table1[[#This Row],[Ledger 14]],$GZ:$GZ,1,0))=16,1,0),0)</f>
        <v>0</v>
      </c>
      <c r="FW971">
        <f>IF(LEN(Table1[[#This Row],[Ledger 15]])&gt;0,IF(TYPE(VLOOKUP(Table1[[#This Row],[Ledger 15]],$GZ:$GZ,1,0))=16,1,0),0)</f>
        <v>0</v>
      </c>
    </row>
    <row r="972" spans="4:179" ht="33" customHeight="1" x14ac:dyDescent="0.45">
      <c r="D972" s="8">
        <f t="shared" si="24"/>
        <v>967</v>
      </c>
      <c r="E972" s="32"/>
      <c r="F972" s="34"/>
      <c r="G972" s="34"/>
      <c r="H972" s="34"/>
      <c r="I972" s="34"/>
      <c r="J972" s="38"/>
      <c r="K972" s="33"/>
      <c r="L972" s="36"/>
      <c r="M972" s="35"/>
      <c r="N972" s="34"/>
      <c r="O972" s="41"/>
      <c r="P972" s="35"/>
      <c r="Q972" s="34"/>
      <c r="R972" s="37"/>
      <c r="S972" s="35"/>
      <c r="T972" s="34"/>
      <c r="U972" s="37"/>
      <c r="V972" s="35"/>
      <c r="W972" s="34"/>
      <c r="X972" s="37"/>
      <c r="Y972" s="35"/>
      <c r="Z972" s="34"/>
      <c r="AA972" s="37"/>
      <c r="AB972" s="35"/>
      <c r="AC972" s="34"/>
      <c r="AD972" s="37"/>
      <c r="AE972" s="35"/>
      <c r="AF972" s="34"/>
      <c r="AG972" s="37"/>
      <c r="AH972" s="35"/>
      <c r="AI972" s="34"/>
      <c r="AJ972" s="37"/>
      <c r="AK972" s="35"/>
      <c r="AL972" s="34"/>
      <c r="AM972" s="37"/>
      <c r="AN972" s="35"/>
      <c r="AO972" s="34"/>
      <c r="AP972" s="37"/>
      <c r="AQ972" s="35"/>
      <c r="AR972" s="34"/>
      <c r="AS972" s="37"/>
      <c r="AT972" s="35"/>
      <c r="AU972" s="34"/>
      <c r="AV972" s="37"/>
      <c r="AW972" s="35"/>
      <c r="AX972" s="34"/>
      <c r="AY972" s="37"/>
      <c r="AZ972" s="35"/>
      <c r="BA972" s="34"/>
      <c r="BB972" s="37"/>
      <c r="BC97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2" s="7"/>
      <c r="BF972" t="str">
        <f>IF(Table1[[#This Row],[Date]]="","","&amp;lt;VOUCHER REMOTEID="&amp;""""&amp;$A$11&amp;$A$13&amp;ROW()&amp;""""&amp;" VCHTYPE="""&amp;F972&amp;""" ACTION="""&amp;"Create"&amp;"""&amp;gt;")</f>
        <v/>
      </c>
      <c r="BG972" t="str">
        <f>IF(Table1[[#This Row],[Date]]="","",TEXT(Table1[[#This Row],[Date]],"yyyymmdd"))</f>
        <v/>
      </c>
      <c r="BH972" t="str">
        <f>Table1[[#This Row],[Date2]]</f>
        <v/>
      </c>
      <c r="BI972" t="str">
        <f>IF(Table1[[#This Row],[Date]]="","",Table1[[#This Row],[Voucher Type]])</f>
        <v/>
      </c>
      <c r="BJ972" t="str">
        <f>IF(Table1[[#This Row],[Ref No / Invoice No]]="","",Table1[[#This Row],[Ref No / Invoice No]])</f>
        <v/>
      </c>
      <c r="BK972" t="str">
        <f>IF(Table1[[#This Row],[Voucher No]]="","",Table1[[#This Row],[Voucher No]])</f>
        <v/>
      </c>
      <c r="BL972" t="str">
        <f>IF(Table1[[#This Row],[Date]]="","",Table1[[#This Row],[Narration]])</f>
        <v/>
      </c>
      <c r="BM972" t="str">
        <f>IF(Table1[[#This Row],[Date]]="","",$A$11&amp;$A$13&amp;ROW())</f>
        <v/>
      </c>
      <c r="BN972" t="str">
        <f>IF(Table1[[#This Row],[Date]]="","",$A$13)</f>
        <v/>
      </c>
      <c r="BP972" t="str">
        <f>IF(Table1[[#This Row],[Ledger 1]]="","","No")</f>
        <v/>
      </c>
      <c r="BQ972" t="str">
        <f>IF(Table1[[#This Row],[Date]]="","",IF(Table1[[#This Row],[Effect 1]]="Dr.","Yes","No"))</f>
        <v/>
      </c>
      <c r="BR972" t="str">
        <f>IF(Table1[[#This Row],[Date]]="","",Table1[[#This Row],[Ledger 1]])</f>
        <v/>
      </c>
      <c r="BS972" t="str">
        <f>IF(Table1[[#This Row],[Date]]="","",IF(Table1[[#This Row],[Effect 1]]="Dr.",-Table1[[#This Row],[Amount 1]],Table1[[#This Row],[Amount 1]]))</f>
        <v/>
      </c>
      <c r="BV972" t="str">
        <f>IF(Table1[[#This Row],[Ledger 2]]="","","No")</f>
        <v/>
      </c>
      <c r="BW972" t="str">
        <f>IF(Table1[[#This Row],[Date]]="","",IF(Table1[[#This Row],[Effect 2]]="Dr.","Yes","No"))</f>
        <v/>
      </c>
      <c r="BX972" t="str">
        <f>IF(Table1[[#This Row],[Date]]="","",Table1[[#This Row],[Ledger 2]])</f>
        <v/>
      </c>
      <c r="BY972" t="str">
        <f>IF(Table1[[#This Row],[Date]]="","",IF(Table1[[#This Row],[Effect 2]]="Dr.",-Table1[[#This Row],[Amount 2]],Table1[[#This Row],[Amount 2]]))</f>
        <v/>
      </c>
      <c r="CB972" t="str">
        <f>IF(Table1[[#This Row],[Ledger 3]]="","","No")</f>
        <v/>
      </c>
      <c r="CC972" t="str">
        <f>IF(Table1[[#This Row],[Ledger 3]]="","",IF(Table1[[#This Row],[Effect 3]]="Dr.","Yes","No"))</f>
        <v/>
      </c>
      <c r="CD972" t="str">
        <f>IF(Table1[[#This Row],[Ledger 3]]="","",Table1[[#This Row],[Ledger 3]])</f>
        <v/>
      </c>
      <c r="CE972" t="str">
        <f>IF(Table1[[#This Row],[Ledger 3]]="","",IF(Table1[[#This Row],[Effect 3]]="Dr.",-Table1[[#This Row],[Amount 3]],Table1[[#This Row],[Amount 3]]))</f>
        <v/>
      </c>
      <c r="CH972" t="str">
        <f>IF(Table1[[#This Row],[Ledger 4]]="","","No")</f>
        <v/>
      </c>
      <c r="CI972" t="str">
        <f>IF(Table1[[#This Row],[Ledger 4]]="","",IF(Table1[[#This Row],[Effect 4]]="Dr.","Yes","No"))</f>
        <v/>
      </c>
      <c r="CJ972" t="str">
        <f>IF(Table1[[#This Row],[Ledger 4]]="","",Table1[[#This Row],[Ledger 4]])</f>
        <v/>
      </c>
      <c r="CK972" t="str">
        <f>IF(Table1[[#This Row],[Ledger 4]]="","",IF(Table1[[#This Row],[Effect 4]]="Dr.",-Table1[[#This Row],[Amount 4]],Table1[[#This Row],[Amount 4]]))</f>
        <v/>
      </c>
      <c r="CN972" t="str">
        <f>IF(Table1[[#This Row],[Ledger 5]]="","","No")</f>
        <v/>
      </c>
      <c r="CO972" t="str">
        <f>IF(Table1[[#This Row],[Ledger 5]]="","",IF(Table1[[#This Row],[Effect 5]]="Dr.","Yes","No"))</f>
        <v/>
      </c>
      <c r="CP972" t="str">
        <f>IF(Table1[[#This Row],[Ledger 5]]="","",Table1[[#This Row],[Ledger 5]])</f>
        <v/>
      </c>
      <c r="CQ972" t="str">
        <f>IF(Table1[[#This Row],[Ledger 5]]="","",IF(Table1[[#This Row],[Effect 5]]="Dr.",-Table1[[#This Row],[Amount 5]],Table1[[#This Row],[Amount 5]]))</f>
        <v/>
      </c>
      <c r="CT972" t="str">
        <f>IF(Table1[[#This Row],[Ledger 6]]="","","No")</f>
        <v/>
      </c>
      <c r="CU972" t="str">
        <f>IF(Table1[[#This Row],[Ledger 6]]="","",IF(Table1[[#This Row],[Effect 6]]="Dr.","Yes","No"))</f>
        <v/>
      </c>
      <c r="CV972" t="str">
        <f>IF(Table1[[#This Row],[Ledger 6]]="","",Table1[[#This Row],[Ledger 6]])</f>
        <v/>
      </c>
      <c r="CW972" t="str">
        <f>IF(Table1[[#This Row],[Ledger 6]]="","",IF(Table1[[#This Row],[Effect 6]]="Dr.",-Table1[[#This Row],[Amount 6]],Table1[[#This Row],[Amount 6]]))</f>
        <v/>
      </c>
      <c r="CZ972" t="str">
        <f>IF(Table1[[#This Row],[Ledger 7]]="","","No")</f>
        <v/>
      </c>
      <c r="DA972" t="str">
        <f>IF(Table1[[#This Row],[Ledger 7]]="","",IF(Table1[[#This Row],[Effect 7]]="Dr.","Yes","No"))</f>
        <v/>
      </c>
      <c r="DB972" t="str">
        <f>IF(Table1[[#This Row],[Ledger 7]]="","",Table1[[#This Row],[Ledger 7]])</f>
        <v/>
      </c>
      <c r="DC972" t="str">
        <f>IF(Table1[[#This Row],[Ledger 7]]="","",IF(Table1[[#This Row],[Effect 7]]="Dr.",-Table1[[#This Row],[Amount 7]],Table1[[#This Row],[Amount 7]]))</f>
        <v/>
      </c>
      <c r="DF972" t="str">
        <f>IF(Table1[[#This Row],[Ledger 8]]="","","No")</f>
        <v/>
      </c>
      <c r="DG972" t="str">
        <f>IF(Table1[[#This Row],[Ledger 8]]="","",IF(Table1[[#This Row],[Effect 8]]="Dr.","Yes","No"))</f>
        <v/>
      </c>
      <c r="DH972" t="str">
        <f>IF(Table1[[#This Row],[Ledger 8]]="","",Table1[[#This Row],[Ledger 8]])</f>
        <v/>
      </c>
      <c r="DI972" t="str">
        <f>IF(Table1[[#This Row],[Ledger 8]]="","",IF(Table1[[#This Row],[Effect 8]]="Dr.",-Table1[[#This Row],[Amount 8]],Table1[[#This Row],[Amount 8]]))</f>
        <v/>
      </c>
      <c r="DL972" t="str">
        <f>IF(Table1[[#This Row],[Ledger 9]]="","","No")</f>
        <v/>
      </c>
      <c r="DM972" t="str">
        <f>IF(Table1[[#This Row],[Ledger 9]]="","",IF(Table1[[#This Row],[Effect 9]]="Dr.","Yes","No"))</f>
        <v/>
      </c>
      <c r="DN972" t="str">
        <f>IF(Table1[[#This Row],[Ledger 9]]="","",Table1[[#This Row],[Ledger 9]])</f>
        <v/>
      </c>
      <c r="DO972" t="str">
        <f>IF(Table1[[#This Row],[Ledger 9]]="","",IF(Table1[[#This Row],[Effect 9]]="Dr.",-Table1[[#This Row],[Amount 9]],Table1[[#This Row],[Amount 9]]))</f>
        <v/>
      </c>
      <c r="DR972" t="str">
        <f>IF(Table1[[#This Row],[Ledger 10]]="","","No")</f>
        <v/>
      </c>
      <c r="DS972" t="str">
        <f>IF(Table1[[#This Row],[Ledger 10]]="","",IF(Table1[[#This Row],[Effect 10]]="Dr.","Yes","No"))</f>
        <v/>
      </c>
      <c r="DT972" t="str">
        <f>IF(Table1[[#This Row],[Ledger 10]]="","",Table1[[#This Row],[Ledger 10]])</f>
        <v/>
      </c>
      <c r="DU972" t="str">
        <f>IF(Table1[[#This Row],[Ledger 10]]="","",IF(Table1[[#This Row],[Effect 10]]="Dr.",-Table1[[#This Row],[Amount 10]],Table1[[#This Row],[Amount 10]]))</f>
        <v/>
      </c>
      <c r="DX972" t="str">
        <f>IF(Table1[[#This Row],[Ledger 11]]="","","No")</f>
        <v/>
      </c>
      <c r="DY972" t="str">
        <f>IF(Table1[[#This Row],[Ledger 11]]="","",IF(Table1[[#This Row],[Effect 11]]="Dr.","Yes","No"))</f>
        <v/>
      </c>
      <c r="DZ972" t="str">
        <f>IF(Table1[[#This Row],[Ledger 11]]="","",Table1[[#This Row],[Ledger 11]])</f>
        <v/>
      </c>
      <c r="EA972" t="str">
        <f>IF(Table1[[#This Row],[Ledger 11]]="","",IF(Table1[[#This Row],[Effect 11]]="Dr.",-Table1[[#This Row],[Amount 11]],Table1[[#This Row],[Amount 11]]))</f>
        <v/>
      </c>
      <c r="ED972" t="str">
        <f>IF(Table1[[#This Row],[Ledger 12]]="","","No")</f>
        <v/>
      </c>
      <c r="EE972" t="str">
        <f>IF(Table1[[#This Row],[Ledger 12]]="","",IF(Table1[[#This Row],[Effect 12]]="Dr.","Yes","No"))</f>
        <v/>
      </c>
      <c r="EF972" t="str">
        <f>IF(Table1[[#This Row],[Ledger 12]]="","",Table1[[#This Row],[Ledger 12]])</f>
        <v/>
      </c>
      <c r="EG972" t="str">
        <f>IF(Table1[[#This Row],[Ledger 12]]="","",IF(Table1[[#This Row],[Effect 12]]="Dr.",-Table1[[#This Row],[Amount 12]],Table1[[#This Row],[Amount 12]]))</f>
        <v/>
      </c>
      <c r="EJ972" t="str">
        <f>IF(Table1[[#This Row],[Ledger 13]]="","","No")</f>
        <v/>
      </c>
      <c r="EK972" t="str">
        <f>IF(Table1[[#This Row],[Ledger 13]]="","",IF(Table1[[#This Row],[Effect 13]]="Dr.","Yes","No"))</f>
        <v/>
      </c>
      <c r="EL972" t="str">
        <f>IF(Table1[[#This Row],[Ledger 13]]="","",Table1[[#This Row],[Ledger 13]])</f>
        <v/>
      </c>
      <c r="EM972" t="str">
        <f>IF(Table1[[#This Row],[Ledger 13]]="","",IF(Table1[[#This Row],[Effect 13]]="Dr.",-Table1[[#This Row],[Amount 13]],Table1[[#This Row],[Amount 13]]))</f>
        <v/>
      </c>
      <c r="EP972" t="str">
        <f>IF(Table1[[#This Row],[Ledger 14]]="","","No")</f>
        <v/>
      </c>
      <c r="EQ972" t="str">
        <f>IF(Table1[[#This Row],[Ledger 14]]="","",IF(Table1[[#This Row],[Effect 14]]="Dr.","Yes","No"))</f>
        <v/>
      </c>
      <c r="ER972" t="str">
        <f>IF(Table1[[#This Row],[Ledger 14]]="","",Table1[[#This Row],[Ledger 14]])</f>
        <v/>
      </c>
      <c r="ES972" t="str">
        <f>IF(Table1[[#This Row],[Ledger 14]]="","",IF(Table1[[#This Row],[Effect 14]]="Dr.",-Table1[[#This Row],[Amount 14]],Table1[[#This Row],[Amount 14]]))</f>
        <v/>
      </c>
      <c r="EV972" t="str">
        <f>IF(Table1[[#This Row],[Ledger 15]]="","","No")</f>
        <v/>
      </c>
      <c r="EW972" t="str">
        <f>IF(Table1[[#This Row],[Ledger 15]]="","",IF(Table1[[#This Row],[Effect 15]]="Dr.","Yes","No"))</f>
        <v/>
      </c>
      <c r="EX972" t="str">
        <f>IF(Table1[[#This Row],[Ledger 15]]="","",Table1[[#This Row],[Ledger 15]])</f>
        <v/>
      </c>
      <c r="EY972" t="str">
        <f>IF(Table1[[#This Row],[Ledger 15]]="","",IF(Table1[[#This Row],[Effect 15]]="Dr.",-Table1[[#This Row],[Amount 15]],Table1[[#This Row],[Amount 15]]))</f>
        <v/>
      </c>
      <c r="FD97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2">
        <f>IF(Table1[[#This Row],[Date]]="",0,IF(AND(Table1[[#This Row],[Date]]&gt;=$FE$2,Table1[[#This Row],[Date]]&lt;=$FE$3),0,1))</f>
        <v>0</v>
      </c>
      <c r="FF972">
        <f>IF(Table1[[#This Row],[Date]]="",0,IF(TYPE(VLOOKUP(Table1[[#This Row],[Voucher Type]],Table1[[#All],[Voucher Type Master]],1,FALSE))=16,1,0))</f>
        <v>0</v>
      </c>
      <c r="FG972">
        <f>IF(TYPE(IF(Table1[[#This Row],[Date]]="",0,IF(VLOOKUP(Table1[[#This Row],[Voucher Type]],$FY$5:$FZ$13,2,0)=Table1[[#This Row],[Effect 1]],0,1)))=16,1,0)</f>
        <v>0</v>
      </c>
      <c r="FH97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2">
        <f>IF(LEN(Table1[[#This Row],[Ledger 1]])&gt;0,IF(TYPE(VLOOKUP(Table1[[#This Row],[Ledger 1]],GZ:GZ,1,0))=16,1,0),0)</f>
        <v>0</v>
      </c>
      <c r="FJ972">
        <f>IF(LEN(Table1[[#This Row],[Ledger 2]])&gt;0,IF(TYPE(VLOOKUP(Table1[[#This Row],[Ledger 2]],GZ:GZ,1,0))=16,1,0),0)</f>
        <v>0</v>
      </c>
      <c r="FK972">
        <f>IF(LEN(Table1[[#This Row],[Ledger 3]])&gt;0,IF(TYPE(VLOOKUP(Table1[[#This Row],[Ledger 3]],GZ:GZ,1,0))=16,1,0),0)</f>
        <v>0</v>
      </c>
      <c r="FL972">
        <f>IF(LEN(Table1[[#This Row],[Ledger 4]])&gt;0,IF(TYPE(VLOOKUP(Table1[[#This Row],[Ledger 4]],GZ:GZ,1,0))=16,1,0),0)</f>
        <v>0</v>
      </c>
      <c r="FM972">
        <f>IF(LEN(Table1[[#This Row],[Ledger 5]])&gt;0,IF(TYPE(VLOOKUP(Table1[[#This Row],[Ledger 5]],GZ:GZ,1,0))=16,1,0),0)</f>
        <v>0</v>
      </c>
      <c r="FN972">
        <f>IF(LEN(Table1[[#This Row],[Ledger 6]])&gt;0,IF(TYPE(VLOOKUP(Table1[[#This Row],[Ledger 6]],$GZ:$GZ,1,0))=16,1,0),0)</f>
        <v>0</v>
      </c>
      <c r="FO972">
        <f>IF(LEN(Table1[[#This Row],[Ledger 7]])&gt;0,IF(TYPE(VLOOKUP(Table1[[#This Row],[Ledger 7]],$GZ:$GZ,1,0))=16,1,0),0)</f>
        <v>0</v>
      </c>
      <c r="FP972">
        <f>IF(LEN(Table1[[#This Row],[Ledger 8]])&gt;0,IF(TYPE(VLOOKUP(Table1[[#This Row],[Ledger 8]],$GZ:$GZ,1,0))=16,1,0),0)</f>
        <v>0</v>
      </c>
      <c r="FQ972">
        <f>IF(LEN(Table1[[#This Row],[Ledger 9]])&gt;0,IF(TYPE(VLOOKUP(Table1[[#This Row],[Ledger 9]],$GZ:$GZ,1,0))=16,1,0),0)</f>
        <v>0</v>
      </c>
      <c r="FR972">
        <f>IF(LEN(Table1[[#This Row],[Ledger 10]])&gt;0,IF(TYPE(VLOOKUP(Table1[[#This Row],[Ledger 10]],$GZ:$GZ,1,0))=16,1,0),0)</f>
        <v>0</v>
      </c>
      <c r="FS972">
        <f>IF(LEN(Table1[[#This Row],[Ledger 11]])&gt;0,IF(TYPE(VLOOKUP(Table1[[#This Row],[Ledger 11]],$GZ:$GZ,1,0))=16,1,0),0)</f>
        <v>0</v>
      </c>
      <c r="FT972">
        <f>IF(LEN(Table1[[#This Row],[Ledger 12]])&gt;0,IF(TYPE(VLOOKUP(Table1[[#This Row],[Ledger 12]],$GZ:$GZ,1,0))=16,1,0),0)</f>
        <v>0</v>
      </c>
      <c r="FU972">
        <f>IF(LEN(Table1[[#This Row],[Ledger 13]])&gt;0,IF(TYPE(VLOOKUP(Table1[[#This Row],[Ledger 13]],$GZ:$GZ,1,0))=16,1,0),0)</f>
        <v>0</v>
      </c>
      <c r="FV972">
        <f>IF(LEN(Table1[[#This Row],[Ledger 14]])&gt;0,IF(TYPE(VLOOKUP(Table1[[#This Row],[Ledger 14]],$GZ:$GZ,1,0))=16,1,0),0)</f>
        <v>0</v>
      </c>
      <c r="FW972">
        <f>IF(LEN(Table1[[#This Row],[Ledger 15]])&gt;0,IF(TYPE(VLOOKUP(Table1[[#This Row],[Ledger 15]],$GZ:$GZ,1,0))=16,1,0),0)</f>
        <v>0</v>
      </c>
    </row>
    <row r="973" spans="4:179" ht="33" customHeight="1" x14ac:dyDescent="0.45">
      <c r="D973" s="8">
        <f t="shared" si="24"/>
        <v>968</v>
      </c>
      <c r="E973" s="32"/>
      <c r="F973" s="34"/>
      <c r="G973" s="34"/>
      <c r="H973" s="34"/>
      <c r="I973" s="34"/>
      <c r="J973" s="38"/>
      <c r="K973" s="33"/>
      <c r="L973" s="36"/>
      <c r="M973" s="35"/>
      <c r="N973" s="34"/>
      <c r="O973" s="41"/>
      <c r="P973" s="35"/>
      <c r="Q973" s="34"/>
      <c r="R973" s="37"/>
      <c r="S973" s="35"/>
      <c r="T973" s="34"/>
      <c r="U973" s="37"/>
      <c r="V973" s="35"/>
      <c r="W973" s="34"/>
      <c r="X973" s="37"/>
      <c r="Y973" s="35"/>
      <c r="Z973" s="34"/>
      <c r="AA973" s="37"/>
      <c r="AB973" s="35"/>
      <c r="AC973" s="34"/>
      <c r="AD973" s="37"/>
      <c r="AE973" s="35"/>
      <c r="AF973" s="34"/>
      <c r="AG973" s="37"/>
      <c r="AH973" s="35"/>
      <c r="AI973" s="34"/>
      <c r="AJ973" s="37"/>
      <c r="AK973" s="35"/>
      <c r="AL973" s="34"/>
      <c r="AM973" s="37"/>
      <c r="AN973" s="35"/>
      <c r="AO973" s="34"/>
      <c r="AP973" s="37"/>
      <c r="AQ973" s="35"/>
      <c r="AR973" s="34"/>
      <c r="AS973" s="37"/>
      <c r="AT973" s="35"/>
      <c r="AU973" s="34"/>
      <c r="AV973" s="37"/>
      <c r="AW973" s="35"/>
      <c r="AX973" s="34"/>
      <c r="AY973" s="37"/>
      <c r="AZ973" s="35"/>
      <c r="BA973" s="34"/>
      <c r="BB973" s="37"/>
      <c r="BC97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3" s="7"/>
      <c r="BF973" t="str">
        <f>IF(Table1[[#This Row],[Date]]="","","&amp;lt;VOUCHER REMOTEID="&amp;""""&amp;$A$11&amp;$A$13&amp;ROW()&amp;""""&amp;" VCHTYPE="""&amp;F973&amp;""" ACTION="""&amp;"Create"&amp;"""&amp;gt;")</f>
        <v/>
      </c>
      <c r="BG973" t="str">
        <f>IF(Table1[[#This Row],[Date]]="","",TEXT(Table1[[#This Row],[Date]],"yyyymmdd"))</f>
        <v/>
      </c>
      <c r="BH973" t="str">
        <f>Table1[[#This Row],[Date2]]</f>
        <v/>
      </c>
      <c r="BI973" t="str">
        <f>IF(Table1[[#This Row],[Date]]="","",Table1[[#This Row],[Voucher Type]])</f>
        <v/>
      </c>
      <c r="BJ973" t="str">
        <f>IF(Table1[[#This Row],[Ref No / Invoice No]]="","",Table1[[#This Row],[Ref No / Invoice No]])</f>
        <v/>
      </c>
      <c r="BK973" t="str">
        <f>IF(Table1[[#This Row],[Voucher No]]="","",Table1[[#This Row],[Voucher No]])</f>
        <v/>
      </c>
      <c r="BL973" t="str">
        <f>IF(Table1[[#This Row],[Date]]="","",Table1[[#This Row],[Narration]])</f>
        <v/>
      </c>
      <c r="BM973" t="str">
        <f>IF(Table1[[#This Row],[Date]]="","",$A$11&amp;$A$13&amp;ROW())</f>
        <v/>
      </c>
      <c r="BN973" t="str">
        <f>IF(Table1[[#This Row],[Date]]="","",$A$13)</f>
        <v/>
      </c>
      <c r="BP973" t="str">
        <f>IF(Table1[[#This Row],[Ledger 1]]="","","No")</f>
        <v/>
      </c>
      <c r="BQ973" t="str">
        <f>IF(Table1[[#This Row],[Date]]="","",IF(Table1[[#This Row],[Effect 1]]="Dr.","Yes","No"))</f>
        <v/>
      </c>
      <c r="BR973" t="str">
        <f>IF(Table1[[#This Row],[Date]]="","",Table1[[#This Row],[Ledger 1]])</f>
        <v/>
      </c>
      <c r="BS973" t="str">
        <f>IF(Table1[[#This Row],[Date]]="","",IF(Table1[[#This Row],[Effect 1]]="Dr.",-Table1[[#This Row],[Amount 1]],Table1[[#This Row],[Amount 1]]))</f>
        <v/>
      </c>
      <c r="BV973" t="str">
        <f>IF(Table1[[#This Row],[Ledger 2]]="","","No")</f>
        <v/>
      </c>
      <c r="BW973" t="str">
        <f>IF(Table1[[#This Row],[Date]]="","",IF(Table1[[#This Row],[Effect 2]]="Dr.","Yes","No"))</f>
        <v/>
      </c>
      <c r="BX973" t="str">
        <f>IF(Table1[[#This Row],[Date]]="","",Table1[[#This Row],[Ledger 2]])</f>
        <v/>
      </c>
      <c r="BY973" t="str">
        <f>IF(Table1[[#This Row],[Date]]="","",IF(Table1[[#This Row],[Effect 2]]="Dr.",-Table1[[#This Row],[Amount 2]],Table1[[#This Row],[Amount 2]]))</f>
        <v/>
      </c>
      <c r="CB973" t="str">
        <f>IF(Table1[[#This Row],[Ledger 3]]="","","No")</f>
        <v/>
      </c>
      <c r="CC973" t="str">
        <f>IF(Table1[[#This Row],[Ledger 3]]="","",IF(Table1[[#This Row],[Effect 3]]="Dr.","Yes","No"))</f>
        <v/>
      </c>
      <c r="CD973" t="str">
        <f>IF(Table1[[#This Row],[Ledger 3]]="","",Table1[[#This Row],[Ledger 3]])</f>
        <v/>
      </c>
      <c r="CE973" t="str">
        <f>IF(Table1[[#This Row],[Ledger 3]]="","",IF(Table1[[#This Row],[Effect 3]]="Dr.",-Table1[[#This Row],[Amount 3]],Table1[[#This Row],[Amount 3]]))</f>
        <v/>
      </c>
      <c r="CH973" t="str">
        <f>IF(Table1[[#This Row],[Ledger 4]]="","","No")</f>
        <v/>
      </c>
      <c r="CI973" t="str">
        <f>IF(Table1[[#This Row],[Ledger 4]]="","",IF(Table1[[#This Row],[Effect 4]]="Dr.","Yes","No"))</f>
        <v/>
      </c>
      <c r="CJ973" t="str">
        <f>IF(Table1[[#This Row],[Ledger 4]]="","",Table1[[#This Row],[Ledger 4]])</f>
        <v/>
      </c>
      <c r="CK973" t="str">
        <f>IF(Table1[[#This Row],[Ledger 4]]="","",IF(Table1[[#This Row],[Effect 4]]="Dr.",-Table1[[#This Row],[Amount 4]],Table1[[#This Row],[Amount 4]]))</f>
        <v/>
      </c>
      <c r="CN973" t="str">
        <f>IF(Table1[[#This Row],[Ledger 5]]="","","No")</f>
        <v/>
      </c>
      <c r="CO973" t="str">
        <f>IF(Table1[[#This Row],[Ledger 5]]="","",IF(Table1[[#This Row],[Effect 5]]="Dr.","Yes","No"))</f>
        <v/>
      </c>
      <c r="CP973" t="str">
        <f>IF(Table1[[#This Row],[Ledger 5]]="","",Table1[[#This Row],[Ledger 5]])</f>
        <v/>
      </c>
      <c r="CQ973" t="str">
        <f>IF(Table1[[#This Row],[Ledger 5]]="","",IF(Table1[[#This Row],[Effect 5]]="Dr.",-Table1[[#This Row],[Amount 5]],Table1[[#This Row],[Amount 5]]))</f>
        <v/>
      </c>
      <c r="CT973" t="str">
        <f>IF(Table1[[#This Row],[Ledger 6]]="","","No")</f>
        <v/>
      </c>
      <c r="CU973" t="str">
        <f>IF(Table1[[#This Row],[Ledger 6]]="","",IF(Table1[[#This Row],[Effect 6]]="Dr.","Yes","No"))</f>
        <v/>
      </c>
      <c r="CV973" t="str">
        <f>IF(Table1[[#This Row],[Ledger 6]]="","",Table1[[#This Row],[Ledger 6]])</f>
        <v/>
      </c>
      <c r="CW973" t="str">
        <f>IF(Table1[[#This Row],[Ledger 6]]="","",IF(Table1[[#This Row],[Effect 6]]="Dr.",-Table1[[#This Row],[Amount 6]],Table1[[#This Row],[Amount 6]]))</f>
        <v/>
      </c>
      <c r="CZ973" t="str">
        <f>IF(Table1[[#This Row],[Ledger 7]]="","","No")</f>
        <v/>
      </c>
      <c r="DA973" t="str">
        <f>IF(Table1[[#This Row],[Ledger 7]]="","",IF(Table1[[#This Row],[Effect 7]]="Dr.","Yes","No"))</f>
        <v/>
      </c>
      <c r="DB973" t="str">
        <f>IF(Table1[[#This Row],[Ledger 7]]="","",Table1[[#This Row],[Ledger 7]])</f>
        <v/>
      </c>
      <c r="DC973" t="str">
        <f>IF(Table1[[#This Row],[Ledger 7]]="","",IF(Table1[[#This Row],[Effect 7]]="Dr.",-Table1[[#This Row],[Amount 7]],Table1[[#This Row],[Amount 7]]))</f>
        <v/>
      </c>
      <c r="DF973" t="str">
        <f>IF(Table1[[#This Row],[Ledger 8]]="","","No")</f>
        <v/>
      </c>
      <c r="DG973" t="str">
        <f>IF(Table1[[#This Row],[Ledger 8]]="","",IF(Table1[[#This Row],[Effect 8]]="Dr.","Yes","No"))</f>
        <v/>
      </c>
      <c r="DH973" t="str">
        <f>IF(Table1[[#This Row],[Ledger 8]]="","",Table1[[#This Row],[Ledger 8]])</f>
        <v/>
      </c>
      <c r="DI973" t="str">
        <f>IF(Table1[[#This Row],[Ledger 8]]="","",IF(Table1[[#This Row],[Effect 8]]="Dr.",-Table1[[#This Row],[Amount 8]],Table1[[#This Row],[Amount 8]]))</f>
        <v/>
      </c>
      <c r="DL973" t="str">
        <f>IF(Table1[[#This Row],[Ledger 9]]="","","No")</f>
        <v/>
      </c>
      <c r="DM973" t="str">
        <f>IF(Table1[[#This Row],[Ledger 9]]="","",IF(Table1[[#This Row],[Effect 9]]="Dr.","Yes","No"))</f>
        <v/>
      </c>
      <c r="DN973" t="str">
        <f>IF(Table1[[#This Row],[Ledger 9]]="","",Table1[[#This Row],[Ledger 9]])</f>
        <v/>
      </c>
      <c r="DO973" t="str">
        <f>IF(Table1[[#This Row],[Ledger 9]]="","",IF(Table1[[#This Row],[Effect 9]]="Dr.",-Table1[[#This Row],[Amount 9]],Table1[[#This Row],[Amount 9]]))</f>
        <v/>
      </c>
      <c r="DR973" t="str">
        <f>IF(Table1[[#This Row],[Ledger 10]]="","","No")</f>
        <v/>
      </c>
      <c r="DS973" t="str">
        <f>IF(Table1[[#This Row],[Ledger 10]]="","",IF(Table1[[#This Row],[Effect 10]]="Dr.","Yes","No"))</f>
        <v/>
      </c>
      <c r="DT973" t="str">
        <f>IF(Table1[[#This Row],[Ledger 10]]="","",Table1[[#This Row],[Ledger 10]])</f>
        <v/>
      </c>
      <c r="DU973" t="str">
        <f>IF(Table1[[#This Row],[Ledger 10]]="","",IF(Table1[[#This Row],[Effect 10]]="Dr.",-Table1[[#This Row],[Amount 10]],Table1[[#This Row],[Amount 10]]))</f>
        <v/>
      </c>
      <c r="DX973" t="str">
        <f>IF(Table1[[#This Row],[Ledger 11]]="","","No")</f>
        <v/>
      </c>
      <c r="DY973" t="str">
        <f>IF(Table1[[#This Row],[Ledger 11]]="","",IF(Table1[[#This Row],[Effect 11]]="Dr.","Yes","No"))</f>
        <v/>
      </c>
      <c r="DZ973" t="str">
        <f>IF(Table1[[#This Row],[Ledger 11]]="","",Table1[[#This Row],[Ledger 11]])</f>
        <v/>
      </c>
      <c r="EA973" t="str">
        <f>IF(Table1[[#This Row],[Ledger 11]]="","",IF(Table1[[#This Row],[Effect 11]]="Dr.",-Table1[[#This Row],[Amount 11]],Table1[[#This Row],[Amount 11]]))</f>
        <v/>
      </c>
      <c r="ED973" t="str">
        <f>IF(Table1[[#This Row],[Ledger 12]]="","","No")</f>
        <v/>
      </c>
      <c r="EE973" t="str">
        <f>IF(Table1[[#This Row],[Ledger 12]]="","",IF(Table1[[#This Row],[Effect 12]]="Dr.","Yes","No"))</f>
        <v/>
      </c>
      <c r="EF973" t="str">
        <f>IF(Table1[[#This Row],[Ledger 12]]="","",Table1[[#This Row],[Ledger 12]])</f>
        <v/>
      </c>
      <c r="EG973" t="str">
        <f>IF(Table1[[#This Row],[Ledger 12]]="","",IF(Table1[[#This Row],[Effect 12]]="Dr.",-Table1[[#This Row],[Amount 12]],Table1[[#This Row],[Amount 12]]))</f>
        <v/>
      </c>
      <c r="EJ973" t="str">
        <f>IF(Table1[[#This Row],[Ledger 13]]="","","No")</f>
        <v/>
      </c>
      <c r="EK973" t="str">
        <f>IF(Table1[[#This Row],[Ledger 13]]="","",IF(Table1[[#This Row],[Effect 13]]="Dr.","Yes","No"))</f>
        <v/>
      </c>
      <c r="EL973" t="str">
        <f>IF(Table1[[#This Row],[Ledger 13]]="","",Table1[[#This Row],[Ledger 13]])</f>
        <v/>
      </c>
      <c r="EM973" t="str">
        <f>IF(Table1[[#This Row],[Ledger 13]]="","",IF(Table1[[#This Row],[Effect 13]]="Dr.",-Table1[[#This Row],[Amount 13]],Table1[[#This Row],[Amount 13]]))</f>
        <v/>
      </c>
      <c r="EP973" t="str">
        <f>IF(Table1[[#This Row],[Ledger 14]]="","","No")</f>
        <v/>
      </c>
      <c r="EQ973" t="str">
        <f>IF(Table1[[#This Row],[Ledger 14]]="","",IF(Table1[[#This Row],[Effect 14]]="Dr.","Yes","No"))</f>
        <v/>
      </c>
      <c r="ER973" t="str">
        <f>IF(Table1[[#This Row],[Ledger 14]]="","",Table1[[#This Row],[Ledger 14]])</f>
        <v/>
      </c>
      <c r="ES973" t="str">
        <f>IF(Table1[[#This Row],[Ledger 14]]="","",IF(Table1[[#This Row],[Effect 14]]="Dr.",-Table1[[#This Row],[Amount 14]],Table1[[#This Row],[Amount 14]]))</f>
        <v/>
      </c>
      <c r="EV973" t="str">
        <f>IF(Table1[[#This Row],[Ledger 15]]="","","No")</f>
        <v/>
      </c>
      <c r="EW973" t="str">
        <f>IF(Table1[[#This Row],[Ledger 15]]="","",IF(Table1[[#This Row],[Effect 15]]="Dr.","Yes","No"))</f>
        <v/>
      </c>
      <c r="EX973" t="str">
        <f>IF(Table1[[#This Row],[Ledger 15]]="","",Table1[[#This Row],[Ledger 15]])</f>
        <v/>
      </c>
      <c r="EY973" t="str">
        <f>IF(Table1[[#This Row],[Ledger 15]]="","",IF(Table1[[#This Row],[Effect 15]]="Dr.",-Table1[[#This Row],[Amount 15]],Table1[[#This Row],[Amount 15]]))</f>
        <v/>
      </c>
      <c r="FD97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3">
        <f>IF(Table1[[#This Row],[Date]]="",0,IF(AND(Table1[[#This Row],[Date]]&gt;=$FE$2,Table1[[#This Row],[Date]]&lt;=$FE$3),0,1))</f>
        <v>0</v>
      </c>
      <c r="FF973">
        <f>IF(Table1[[#This Row],[Date]]="",0,IF(TYPE(VLOOKUP(Table1[[#This Row],[Voucher Type]],Table1[[#All],[Voucher Type Master]],1,FALSE))=16,1,0))</f>
        <v>0</v>
      </c>
      <c r="FG973">
        <f>IF(TYPE(IF(Table1[[#This Row],[Date]]="",0,IF(VLOOKUP(Table1[[#This Row],[Voucher Type]],$FY$5:$FZ$13,2,0)=Table1[[#This Row],[Effect 1]],0,1)))=16,1,0)</f>
        <v>0</v>
      </c>
      <c r="FH97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3">
        <f>IF(LEN(Table1[[#This Row],[Ledger 1]])&gt;0,IF(TYPE(VLOOKUP(Table1[[#This Row],[Ledger 1]],GZ:GZ,1,0))=16,1,0),0)</f>
        <v>0</v>
      </c>
      <c r="FJ973">
        <f>IF(LEN(Table1[[#This Row],[Ledger 2]])&gt;0,IF(TYPE(VLOOKUP(Table1[[#This Row],[Ledger 2]],GZ:GZ,1,0))=16,1,0),0)</f>
        <v>0</v>
      </c>
      <c r="FK973">
        <f>IF(LEN(Table1[[#This Row],[Ledger 3]])&gt;0,IF(TYPE(VLOOKUP(Table1[[#This Row],[Ledger 3]],GZ:GZ,1,0))=16,1,0),0)</f>
        <v>0</v>
      </c>
      <c r="FL973">
        <f>IF(LEN(Table1[[#This Row],[Ledger 4]])&gt;0,IF(TYPE(VLOOKUP(Table1[[#This Row],[Ledger 4]],GZ:GZ,1,0))=16,1,0),0)</f>
        <v>0</v>
      </c>
      <c r="FM973">
        <f>IF(LEN(Table1[[#This Row],[Ledger 5]])&gt;0,IF(TYPE(VLOOKUP(Table1[[#This Row],[Ledger 5]],GZ:GZ,1,0))=16,1,0),0)</f>
        <v>0</v>
      </c>
      <c r="FN973">
        <f>IF(LEN(Table1[[#This Row],[Ledger 6]])&gt;0,IF(TYPE(VLOOKUP(Table1[[#This Row],[Ledger 6]],$GZ:$GZ,1,0))=16,1,0),0)</f>
        <v>0</v>
      </c>
      <c r="FO973">
        <f>IF(LEN(Table1[[#This Row],[Ledger 7]])&gt;0,IF(TYPE(VLOOKUP(Table1[[#This Row],[Ledger 7]],$GZ:$GZ,1,0))=16,1,0),0)</f>
        <v>0</v>
      </c>
      <c r="FP973">
        <f>IF(LEN(Table1[[#This Row],[Ledger 8]])&gt;0,IF(TYPE(VLOOKUP(Table1[[#This Row],[Ledger 8]],$GZ:$GZ,1,0))=16,1,0),0)</f>
        <v>0</v>
      </c>
      <c r="FQ973">
        <f>IF(LEN(Table1[[#This Row],[Ledger 9]])&gt;0,IF(TYPE(VLOOKUP(Table1[[#This Row],[Ledger 9]],$GZ:$GZ,1,0))=16,1,0),0)</f>
        <v>0</v>
      </c>
      <c r="FR973">
        <f>IF(LEN(Table1[[#This Row],[Ledger 10]])&gt;0,IF(TYPE(VLOOKUP(Table1[[#This Row],[Ledger 10]],$GZ:$GZ,1,0))=16,1,0),0)</f>
        <v>0</v>
      </c>
      <c r="FS973">
        <f>IF(LEN(Table1[[#This Row],[Ledger 11]])&gt;0,IF(TYPE(VLOOKUP(Table1[[#This Row],[Ledger 11]],$GZ:$GZ,1,0))=16,1,0),0)</f>
        <v>0</v>
      </c>
      <c r="FT973">
        <f>IF(LEN(Table1[[#This Row],[Ledger 12]])&gt;0,IF(TYPE(VLOOKUP(Table1[[#This Row],[Ledger 12]],$GZ:$GZ,1,0))=16,1,0),0)</f>
        <v>0</v>
      </c>
      <c r="FU973">
        <f>IF(LEN(Table1[[#This Row],[Ledger 13]])&gt;0,IF(TYPE(VLOOKUP(Table1[[#This Row],[Ledger 13]],$GZ:$GZ,1,0))=16,1,0),0)</f>
        <v>0</v>
      </c>
      <c r="FV973">
        <f>IF(LEN(Table1[[#This Row],[Ledger 14]])&gt;0,IF(TYPE(VLOOKUP(Table1[[#This Row],[Ledger 14]],$GZ:$GZ,1,0))=16,1,0),0)</f>
        <v>0</v>
      </c>
      <c r="FW973">
        <f>IF(LEN(Table1[[#This Row],[Ledger 15]])&gt;0,IF(TYPE(VLOOKUP(Table1[[#This Row],[Ledger 15]],$GZ:$GZ,1,0))=16,1,0),0)</f>
        <v>0</v>
      </c>
    </row>
    <row r="974" spans="4:179" ht="33" customHeight="1" x14ac:dyDescent="0.45">
      <c r="D974" s="8">
        <f t="shared" si="24"/>
        <v>969</v>
      </c>
      <c r="E974" s="32"/>
      <c r="F974" s="34"/>
      <c r="G974" s="34"/>
      <c r="H974" s="34"/>
      <c r="I974" s="34"/>
      <c r="J974" s="38"/>
      <c r="K974" s="33"/>
      <c r="L974" s="36"/>
      <c r="M974" s="35"/>
      <c r="N974" s="34"/>
      <c r="O974" s="41"/>
      <c r="P974" s="35"/>
      <c r="Q974" s="34"/>
      <c r="R974" s="37"/>
      <c r="S974" s="35"/>
      <c r="T974" s="34"/>
      <c r="U974" s="37"/>
      <c r="V974" s="35"/>
      <c r="W974" s="34"/>
      <c r="X974" s="37"/>
      <c r="Y974" s="35"/>
      <c r="Z974" s="34"/>
      <c r="AA974" s="37"/>
      <c r="AB974" s="35"/>
      <c r="AC974" s="34"/>
      <c r="AD974" s="37"/>
      <c r="AE974" s="35"/>
      <c r="AF974" s="34"/>
      <c r="AG974" s="37"/>
      <c r="AH974" s="35"/>
      <c r="AI974" s="34"/>
      <c r="AJ974" s="37"/>
      <c r="AK974" s="35"/>
      <c r="AL974" s="34"/>
      <c r="AM974" s="37"/>
      <c r="AN974" s="35"/>
      <c r="AO974" s="34"/>
      <c r="AP974" s="37"/>
      <c r="AQ974" s="35"/>
      <c r="AR974" s="34"/>
      <c r="AS974" s="37"/>
      <c r="AT974" s="35"/>
      <c r="AU974" s="34"/>
      <c r="AV974" s="37"/>
      <c r="AW974" s="35"/>
      <c r="AX974" s="34"/>
      <c r="AY974" s="37"/>
      <c r="AZ974" s="35"/>
      <c r="BA974" s="34"/>
      <c r="BB974" s="37"/>
      <c r="BC97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4" s="7"/>
      <c r="BF974" t="str">
        <f>IF(Table1[[#This Row],[Date]]="","","&amp;lt;VOUCHER REMOTEID="&amp;""""&amp;$A$11&amp;$A$13&amp;ROW()&amp;""""&amp;" VCHTYPE="""&amp;F974&amp;""" ACTION="""&amp;"Create"&amp;"""&amp;gt;")</f>
        <v/>
      </c>
      <c r="BG974" t="str">
        <f>IF(Table1[[#This Row],[Date]]="","",TEXT(Table1[[#This Row],[Date]],"yyyymmdd"))</f>
        <v/>
      </c>
      <c r="BH974" t="str">
        <f>Table1[[#This Row],[Date2]]</f>
        <v/>
      </c>
      <c r="BI974" t="str">
        <f>IF(Table1[[#This Row],[Date]]="","",Table1[[#This Row],[Voucher Type]])</f>
        <v/>
      </c>
      <c r="BJ974" t="str">
        <f>IF(Table1[[#This Row],[Ref No / Invoice No]]="","",Table1[[#This Row],[Ref No / Invoice No]])</f>
        <v/>
      </c>
      <c r="BK974" t="str">
        <f>IF(Table1[[#This Row],[Voucher No]]="","",Table1[[#This Row],[Voucher No]])</f>
        <v/>
      </c>
      <c r="BL974" t="str">
        <f>IF(Table1[[#This Row],[Date]]="","",Table1[[#This Row],[Narration]])</f>
        <v/>
      </c>
      <c r="BM974" t="str">
        <f>IF(Table1[[#This Row],[Date]]="","",$A$11&amp;$A$13&amp;ROW())</f>
        <v/>
      </c>
      <c r="BN974" t="str">
        <f>IF(Table1[[#This Row],[Date]]="","",$A$13)</f>
        <v/>
      </c>
      <c r="BP974" t="str">
        <f>IF(Table1[[#This Row],[Ledger 1]]="","","No")</f>
        <v/>
      </c>
      <c r="BQ974" t="str">
        <f>IF(Table1[[#This Row],[Date]]="","",IF(Table1[[#This Row],[Effect 1]]="Dr.","Yes","No"))</f>
        <v/>
      </c>
      <c r="BR974" t="str">
        <f>IF(Table1[[#This Row],[Date]]="","",Table1[[#This Row],[Ledger 1]])</f>
        <v/>
      </c>
      <c r="BS974" t="str">
        <f>IF(Table1[[#This Row],[Date]]="","",IF(Table1[[#This Row],[Effect 1]]="Dr.",-Table1[[#This Row],[Amount 1]],Table1[[#This Row],[Amount 1]]))</f>
        <v/>
      </c>
      <c r="BV974" t="str">
        <f>IF(Table1[[#This Row],[Ledger 2]]="","","No")</f>
        <v/>
      </c>
      <c r="BW974" t="str">
        <f>IF(Table1[[#This Row],[Date]]="","",IF(Table1[[#This Row],[Effect 2]]="Dr.","Yes","No"))</f>
        <v/>
      </c>
      <c r="BX974" t="str">
        <f>IF(Table1[[#This Row],[Date]]="","",Table1[[#This Row],[Ledger 2]])</f>
        <v/>
      </c>
      <c r="BY974" t="str">
        <f>IF(Table1[[#This Row],[Date]]="","",IF(Table1[[#This Row],[Effect 2]]="Dr.",-Table1[[#This Row],[Amount 2]],Table1[[#This Row],[Amount 2]]))</f>
        <v/>
      </c>
      <c r="CB974" t="str">
        <f>IF(Table1[[#This Row],[Ledger 3]]="","","No")</f>
        <v/>
      </c>
      <c r="CC974" t="str">
        <f>IF(Table1[[#This Row],[Ledger 3]]="","",IF(Table1[[#This Row],[Effect 3]]="Dr.","Yes","No"))</f>
        <v/>
      </c>
      <c r="CD974" t="str">
        <f>IF(Table1[[#This Row],[Ledger 3]]="","",Table1[[#This Row],[Ledger 3]])</f>
        <v/>
      </c>
      <c r="CE974" t="str">
        <f>IF(Table1[[#This Row],[Ledger 3]]="","",IF(Table1[[#This Row],[Effect 3]]="Dr.",-Table1[[#This Row],[Amount 3]],Table1[[#This Row],[Amount 3]]))</f>
        <v/>
      </c>
      <c r="CH974" t="str">
        <f>IF(Table1[[#This Row],[Ledger 4]]="","","No")</f>
        <v/>
      </c>
      <c r="CI974" t="str">
        <f>IF(Table1[[#This Row],[Ledger 4]]="","",IF(Table1[[#This Row],[Effect 4]]="Dr.","Yes","No"))</f>
        <v/>
      </c>
      <c r="CJ974" t="str">
        <f>IF(Table1[[#This Row],[Ledger 4]]="","",Table1[[#This Row],[Ledger 4]])</f>
        <v/>
      </c>
      <c r="CK974" t="str">
        <f>IF(Table1[[#This Row],[Ledger 4]]="","",IF(Table1[[#This Row],[Effect 4]]="Dr.",-Table1[[#This Row],[Amount 4]],Table1[[#This Row],[Amount 4]]))</f>
        <v/>
      </c>
      <c r="CN974" t="str">
        <f>IF(Table1[[#This Row],[Ledger 5]]="","","No")</f>
        <v/>
      </c>
      <c r="CO974" t="str">
        <f>IF(Table1[[#This Row],[Ledger 5]]="","",IF(Table1[[#This Row],[Effect 5]]="Dr.","Yes","No"))</f>
        <v/>
      </c>
      <c r="CP974" t="str">
        <f>IF(Table1[[#This Row],[Ledger 5]]="","",Table1[[#This Row],[Ledger 5]])</f>
        <v/>
      </c>
      <c r="CQ974" t="str">
        <f>IF(Table1[[#This Row],[Ledger 5]]="","",IF(Table1[[#This Row],[Effect 5]]="Dr.",-Table1[[#This Row],[Amount 5]],Table1[[#This Row],[Amount 5]]))</f>
        <v/>
      </c>
      <c r="CT974" t="str">
        <f>IF(Table1[[#This Row],[Ledger 6]]="","","No")</f>
        <v/>
      </c>
      <c r="CU974" t="str">
        <f>IF(Table1[[#This Row],[Ledger 6]]="","",IF(Table1[[#This Row],[Effect 6]]="Dr.","Yes","No"))</f>
        <v/>
      </c>
      <c r="CV974" t="str">
        <f>IF(Table1[[#This Row],[Ledger 6]]="","",Table1[[#This Row],[Ledger 6]])</f>
        <v/>
      </c>
      <c r="CW974" t="str">
        <f>IF(Table1[[#This Row],[Ledger 6]]="","",IF(Table1[[#This Row],[Effect 6]]="Dr.",-Table1[[#This Row],[Amount 6]],Table1[[#This Row],[Amount 6]]))</f>
        <v/>
      </c>
      <c r="CZ974" t="str">
        <f>IF(Table1[[#This Row],[Ledger 7]]="","","No")</f>
        <v/>
      </c>
      <c r="DA974" t="str">
        <f>IF(Table1[[#This Row],[Ledger 7]]="","",IF(Table1[[#This Row],[Effect 7]]="Dr.","Yes","No"))</f>
        <v/>
      </c>
      <c r="DB974" t="str">
        <f>IF(Table1[[#This Row],[Ledger 7]]="","",Table1[[#This Row],[Ledger 7]])</f>
        <v/>
      </c>
      <c r="DC974" t="str">
        <f>IF(Table1[[#This Row],[Ledger 7]]="","",IF(Table1[[#This Row],[Effect 7]]="Dr.",-Table1[[#This Row],[Amount 7]],Table1[[#This Row],[Amount 7]]))</f>
        <v/>
      </c>
      <c r="DF974" t="str">
        <f>IF(Table1[[#This Row],[Ledger 8]]="","","No")</f>
        <v/>
      </c>
      <c r="DG974" t="str">
        <f>IF(Table1[[#This Row],[Ledger 8]]="","",IF(Table1[[#This Row],[Effect 8]]="Dr.","Yes","No"))</f>
        <v/>
      </c>
      <c r="DH974" t="str">
        <f>IF(Table1[[#This Row],[Ledger 8]]="","",Table1[[#This Row],[Ledger 8]])</f>
        <v/>
      </c>
      <c r="DI974" t="str">
        <f>IF(Table1[[#This Row],[Ledger 8]]="","",IF(Table1[[#This Row],[Effect 8]]="Dr.",-Table1[[#This Row],[Amount 8]],Table1[[#This Row],[Amount 8]]))</f>
        <v/>
      </c>
      <c r="DL974" t="str">
        <f>IF(Table1[[#This Row],[Ledger 9]]="","","No")</f>
        <v/>
      </c>
      <c r="DM974" t="str">
        <f>IF(Table1[[#This Row],[Ledger 9]]="","",IF(Table1[[#This Row],[Effect 9]]="Dr.","Yes","No"))</f>
        <v/>
      </c>
      <c r="DN974" t="str">
        <f>IF(Table1[[#This Row],[Ledger 9]]="","",Table1[[#This Row],[Ledger 9]])</f>
        <v/>
      </c>
      <c r="DO974" t="str">
        <f>IF(Table1[[#This Row],[Ledger 9]]="","",IF(Table1[[#This Row],[Effect 9]]="Dr.",-Table1[[#This Row],[Amount 9]],Table1[[#This Row],[Amount 9]]))</f>
        <v/>
      </c>
      <c r="DR974" t="str">
        <f>IF(Table1[[#This Row],[Ledger 10]]="","","No")</f>
        <v/>
      </c>
      <c r="DS974" t="str">
        <f>IF(Table1[[#This Row],[Ledger 10]]="","",IF(Table1[[#This Row],[Effect 10]]="Dr.","Yes","No"))</f>
        <v/>
      </c>
      <c r="DT974" t="str">
        <f>IF(Table1[[#This Row],[Ledger 10]]="","",Table1[[#This Row],[Ledger 10]])</f>
        <v/>
      </c>
      <c r="DU974" t="str">
        <f>IF(Table1[[#This Row],[Ledger 10]]="","",IF(Table1[[#This Row],[Effect 10]]="Dr.",-Table1[[#This Row],[Amount 10]],Table1[[#This Row],[Amount 10]]))</f>
        <v/>
      </c>
      <c r="DX974" t="str">
        <f>IF(Table1[[#This Row],[Ledger 11]]="","","No")</f>
        <v/>
      </c>
      <c r="DY974" t="str">
        <f>IF(Table1[[#This Row],[Ledger 11]]="","",IF(Table1[[#This Row],[Effect 11]]="Dr.","Yes","No"))</f>
        <v/>
      </c>
      <c r="DZ974" t="str">
        <f>IF(Table1[[#This Row],[Ledger 11]]="","",Table1[[#This Row],[Ledger 11]])</f>
        <v/>
      </c>
      <c r="EA974" t="str">
        <f>IF(Table1[[#This Row],[Ledger 11]]="","",IF(Table1[[#This Row],[Effect 11]]="Dr.",-Table1[[#This Row],[Amount 11]],Table1[[#This Row],[Amount 11]]))</f>
        <v/>
      </c>
      <c r="ED974" t="str">
        <f>IF(Table1[[#This Row],[Ledger 12]]="","","No")</f>
        <v/>
      </c>
      <c r="EE974" t="str">
        <f>IF(Table1[[#This Row],[Ledger 12]]="","",IF(Table1[[#This Row],[Effect 12]]="Dr.","Yes","No"))</f>
        <v/>
      </c>
      <c r="EF974" t="str">
        <f>IF(Table1[[#This Row],[Ledger 12]]="","",Table1[[#This Row],[Ledger 12]])</f>
        <v/>
      </c>
      <c r="EG974" t="str">
        <f>IF(Table1[[#This Row],[Ledger 12]]="","",IF(Table1[[#This Row],[Effect 12]]="Dr.",-Table1[[#This Row],[Amount 12]],Table1[[#This Row],[Amount 12]]))</f>
        <v/>
      </c>
      <c r="EJ974" t="str">
        <f>IF(Table1[[#This Row],[Ledger 13]]="","","No")</f>
        <v/>
      </c>
      <c r="EK974" t="str">
        <f>IF(Table1[[#This Row],[Ledger 13]]="","",IF(Table1[[#This Row],[Effect 13]]="Dr.","Yes","No"))</f>
        <v/>
      </c>
      <c r="EL974" t="str">
        <f>IF(Table1[[#This Row],[Ledger 13]]="","",Table1[[#This Row],[Ledger 13]])</f>
        <v/>
      </c>
      <c r="EM974" t="str">
        <f>IF(Table1[[#This Row],[Ledger 13]]="","",IF(Table1[[#This Row],[Effect 13]]="Dr.",-Table1[[#This Row],[Amount 13]],Table1[[#This Row],[Amount 13]]))</f>
        <v/>
      </c>
      <c r="EP974" t="str">
        <f>IF(Table1[[#This Row],[Ledger 14]]="","","No")</f>
        <v/>
      </c>
      <c r="EQ974" t="str">
        <f>IF(Table1[[#This Row],[Ledger 14]]="","",IF(Table1[[#This Row],[Effect 14]]="Dr.","Yes","No"))</f>
        <v/>
      </c>
      <c r="ER974" t="str">
        <f>IF(Table1[[#This Row],[Ledger 14]]="","",Table1[[#This Row],[Ledger 14]])</f>
        <v/>
      </c>
      <c r="ES974" t="str">
        <f>IF(Table1[[#This Row],[Ledger 14]]="","",IF(Table1[[#This Row],[Effect 14]]="Dr.",-Table1[[#This Row],[Amount 14]],Table1[[#This Row],[Amount 14]]))</f>
        <v/>
      </c>
      <c r="EV974" t="str">
        <f>IF(Table1[[#This Row],[Ledger 15]]="","","No")</f>
        <v/>
      </c>
      <c r="EW974" t="str">
        <f>IF(Table1[[#This Row],[Ledger 15]]="","",IF(Table1[[#This Row],[Effect 15]]="Dr.","Yes","No"))</f>
        <v/>
      </c>
      <c r="EX974" t="str">
        <f>IF(Table1[[#This Row],[Ledger 15]]="","",Table1[[#This Row],[Ledger 15]])</f>
        <v/>
      </c>
      <c r="EY974" t="str">
        <f>IF(Table1[[#This Row],[Ledger 15]]="","",IF(Table1[[#This Row],[Effect 15]]="Dr.",-Table1[[#This Row],[Amount 15]],Table1[[#This Row],[Amount 15]]))</f>
        <v/>
      </c>
      <c r="FD97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4">
        <f>IF(Table1[[#This Row],[Date]]="",0,IF(AND(Table1[[#This Row],[Date]]&gt;=$FE$2,Table1[[#This Row],[Date]]&lt;=$FE$3),0,1))</f>
        <v>0</v>
      </c>
      <c r="FF974">
        <f>IF(Table1[[#This Row],[Date]]="",0,IF(TYPE(VLOOKUP(Table1[[#This Row],[Voucher Type]],Table1[[#All],[Voucher Type Master]],1,FALSE))=16,1,0))</f>
        <v>0</v>
      </c>
      <c r="FG974">
        <f>IF(TYPE(IF(Table1[[#This Row],[Date]]="",0,IF(VLOOKUP(Table1[[#This Row],[Voucher Type]],$FY$5:$FZ$13,2,0)=Table1[[#This Row],[Effect 1]],0,1)))=16,1,0)</f>
        <v>0</v>
      </c>
      <c r="FH97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4">
        <f>IF(LEN(Table1[[#This Row],[Ledger 1]])&gt;0,IF(TYPE(VLOOKUP(Table1[[#This Row],[Ledger 1]],GZ:GZ,1,0))=16,1,0),0)</f>
        <v>0</v>
      </c>
      <c r="FJ974">
        <f>IF(LEN(Table1[[#This Row],[Ledger 2]])&gt;0,IF(TYPE(VLOOKUP(Table1[[#This Row],[Ledger 2]],GZ:GZ,1,0))=16,1,0),0)</f>
        <v>0</v>
      </c>
      <c r="FK974">
        <f>IF(LEN(Table1[[#This Row],[Ledger 3]])&gt;0,IF(TYPE(VLOOKUP(Table1[[#This Row],[Ledger 3]],GZ:GZ,1,0))=16,1,0),0)</f>
        <v>0</v>
      </c>
      <c r="FL974">
        <f>IF(LEN(Table1[[#This Row],[Ledger 4]])&gt;0,IF(TYPE(VLOOKUP(Table1[[#This Row],[Ledger 4]],GZ:GZ,1,0))=16,1,0),0)</f>
        <v>0</v>
      </c>
      <c r="FM974">
        <f>IF(LEN(Table1[[#This Row],[Ledger 5]])&gt;0,IF(TYPE(VLOOKUP(Table1[[#This Row],[Ledger 5]],GZ:GZ,1,0))=16,1,0),0)</f>
        <v>0</v>
      </c>
      <c r="FN974">
        <f>IF(LEN(Table1[[#This Row],[Ledger 6]])&gt;0,IF(TYPE(VLOOKUP(Table1[[#This Row],[Ledger 6]],$GZ:$GZ,1,0))=16,1,0),0)</f>
        <v>0</v>
      </c>
      <c r="FO974">
        <f>IF(LEN(Table1[[#This Row],[Ledger 7]])&gt;0,IF(TYPE(VLOOKUP(Table1[[#This Row],[Ledger 7]],$GZ:$GZ,1,0))=16,1,0),0)</f>
        <v>0</v>
      </c>
      <c r="FP974">
        <f>IF(LEN(Table1[[#This Row],[Ledger 8]])&gt;0,IF(TYPE(VLOOKUP(Table1[[#This Row],[Ledger 8]],$GZ:$GZ,1,0))=16,1,0),0)</f>
        <v>0</v>
      </c>
      <c r="FQ974">
        <f>IF(LEN(Table1[[#This Row],[Ledger 9]])&gt;0,IF(TYPE(VLOOKUP(Table1[[#This Row],[Ledger 9]],$GZ:$GZ,1,0))=16,1,0),0)</f>
        <v>0</v>
      </c>
      <c r="FR974">
        <f>IF(LEN(Table1[[#This Row],[Ledger 10]])&gt;0,IF(TYPE(VLOOKUP(Table1[[#This Row],[Ledger 10]],$GZ:$GZ,1,0))=16,1,0),0)</f>
        <v>0</v>
      </c>
      <c r="FS974">
        <f>IF(LEN(Table1[[#This Row],[Ledger 11]])&gt;0,IF(TYPE(VLOOKUP(Table1[[#This Row],[Ledger 11]],$GZ:$GZ,1,0))=16,1,0),0)</f>
        <v>0</v>
      </c>
      <c r="FT974">
        <f>IF(LEN(Table1[[#This Row],[Ledger 12]])&gt;0,IF(TYPE(VLOOKUP(Table1[[#This Row],[Ledger 12]],$GZ:$GZ,1,0))=16,1,0),0)</f>
        <v>0</v>
      </c>
      <c r="FU974">
        <f>IF(LEN(Table1[[#This Row],[Ledger 13]])&gt;0,IF(TYPE(VLOOKUP(Table1[[#This Row],[Ledger 13]],$GZ:$GZ,1,0))=16,1,0),0)</f>
        <v>0</v>
      </c>
      <c r="FV974">
        <f>IF(LEN(Table1[[#This Row],[Ledger 14]])&gt;0,IF(TYPE(VLOOKUP(Table1[[#This Row],[Ledger 14]],$GZ:$GZ,1,0))=16,1,0),0)</f>
        <v>0</v>
      </c>
      <c r="FW974">
        <f>IF(LEN(Table1[[#This Row],[Ledger 15]])&gt;0,IF(TYPE(VLOOKUP(Table1[[#This Row],[Ledger 15]],$GZ:$GZ,1,0))=16,1,0),0)</f>
        <v>0</v>
      </c>
    </row>
    <row r="975" spans="4:179" ht="33" customHeight="1" x14ac:dyDescent="0.45">
      <c r="D975" s="8">
        <f t="shared" si="24"/>
        <v>970</v>
      </c>
      <c r="E975" s="32"/>
      <c r="F975" s="34"/>
      <c r="G975" s="34"/>
      <c r="H975" s="34"/>
      <c r="I975" s="34"/>
      <c r="J975" s="38"/>
      <c r="K975" s="33"/>
      <c r="L975" s="36"/>
      <c r="M975" s="35"/>
      <c r="N975" s="34"/>
      <c r="O975" s="41"/>
      <c r="P975" s="35"/>
      <c r="Q975" s="34"/>
      <c r="R975" s="37"/>
      <c r="S975" s="35"/>
      <c r="T975" s="34"/>
      <c r="U975" s="37"/>
      <c r="V975" s="35"/>
      <c r="W975" s="34"/>
      <c r="X975" s="37"/>
      <c r="Y975" s="35"/>
      <c r="Z975" s="34"/>
      <c r="AA975" s="37"/>
      <c r="AB975" s="35"/>
      <c r="AC975" s="34"/>
      <c r="AD975" s="37"/>
      <c r="AE975" s="35"/>
      <c r="AF975" s="34"/>
      <c r="AG975" s="37"/>
      <c r="AH975" s="35"/>
      <c r="AI975" s="34"/>
      <c r="AJ975" s="37"/>
      <c r="AK975" s="35"/>
      <c r="AL975" s="34"/>
      <c r="AM975" s="37"/>
      <c r="AN975" s="35"/>
      <c r="AO975" s="34"/>
      <c r="AP975" s="37"/>
      <c r="AQ975" s="35"/>
      <c r="AR975" s="34"/>
      <c r="AS975" s="37"/>
      <c r="AT975" s="35"/>
      <c r="AU975" s="34"/>
      <c r="AV975" s="37"/>
      <c r="AW975" s="35"/>
      <c r="AX975" s="34"/>
      <c r="AY975" s="37"/>
      <c r="AZ975" s="35"/>
      <c r="BA975" s="34"/>
      <c r="BB975" s="37"/>
      <c r="BC97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5" s="7"/>
      <c r="BF975" t="str">
        <f>IF(Table1[[#This Row],[Date]]="","","&amp;lt;VOUCHER REMOTEID="&amp;""""&amp;$A$11&amp;$A$13&amp;ROW()&amp;""""&amp;" VCHTYPE="""&amp;F975&amp;""" ACTION="""&amp;"Create"&amp;"""&amp;gt;")</f>
        <v/>
      </c>
      <c r="BG975" t="str">
        <f>IF(Table1[[#This Row],[Date]]="","",TEXT(Table1[[#This Row],[Date]],"yyyymmdd"))</f>
        <v/>
      </c>
      <c r="BH975" t="str">
        <f>Table1[[#This Row],[Date2]]</f>
        <v/>
      </c>
      <c r="BI975" t="str">
        <f>IF(Table1[[#This Row],[Date]]="","",Table1[[#This Row],[Voucher Type]])</f>
        <v/>
      </c>
      <c r="BJ975" t="str">
        <f>IF(Table1[[#This Row],[Ref No / Invoice No]]="","",Table1[[#This Row],[Ref No / Invoice No]])</f>
        <v/>
      </c>
      <c r="BK975" t="str">
        <f>IF(Table1[[#This Row],[Voucher No]]="","",Table1[[#This Row],[Voucher No]])</f>
        <v/>
      </c>
      <c r="BL975" t="str">
        <f>IF(Table1[[#This Row],[Date]]="","",Table1[[#This Row],[Narration]])</f>
        <v/>
      </c>
      <c r="BM975" t="str">
        <f>IF(Table1[[#This Row],[Date]]="","",$A$11&amp;$A$13&amp;ROW())</f>
        <v/>
      </c>
      <c r="BN975" t="str">
        <f>IF(Table1[[#This Row],[Date]]="","",$A$13)</f>
        <v/>
      </c>
      <c r="BP975" t="str">
        <f>IF(Table1[[#This Row],[Ledger 1]]="","","No")</f>
        <v/>
      </c>
      <c r="BQ975" t="str">
        <f>IF(Table1[[#This Row],[Date]]="","",IF(Table1[[#This Row],[Effect 1]]="Dr.","Yes","No"))</f>
        <v/>
      </c>
      <c r="BR975" t="str">
        <f>IF(Table1[[#This Row],[Date]]="","",Table1[[#This Row],[Ledger 1]])</f>
        <v/>
      </c>
      <c r="BS975" t="str">
        <f>IF(Table1[[#This Row],[Date]]="","",IF(Table1[[#This Row],[Effect 1]]="Dr.",-Table1[[#This Row],[Amount 1]],Table1[[#This Row],[Amount 1]]))</f>
        <v/>
      </c>
      <c r="BV975" t="str">
        <f>IF(Table1[[#This Row],[Ledger 2]]="","","No")</f>
        <v/>
      </c>
      <c r="BW975" t="str">
        <f>IF(Table1[[#This Row],[Date]]="","",IF(Table1[[#This Row],[Effect 2]]="Dr.","Yes","No"))</f>
        <v/>
      </c>
      <c r="BX975" t="str">
        <f>IF(Table1[[#This Row],[Date]]="","",Table1[[#This Row],[Ledger 2]])</f>
        <v/>
      </c>
      <c r="BY975" t="str">
        <f>IF(Table1[[#This Row],[Date]]="","",IF(Table1[[#This Row],[Effect 2]]="Dr.",-Table1[[#This Row],[Amount 2]],Table1[[#This Row],[Amount 2]]))</f>
        <v/>
      </c>
      <c r="CB975" t="str">
        <f>IF(Table1[[#This Row],[Ledger 3]]="","","No")</f>
        <v/>
      </c>
      <c r="CC975" t="str">
        <f>IF(Table1[[#This Row],[Ledger 3]]="","",IF(Table1[[#This Row],[Effect 3]]="Dr.","Yes","No"))</f>
        <v/>
      </c>
      <c r="CD975" t="str">
        <f>IF(Table1[[#This Row],[Ledger 3]]="","",Table1[[#This Row],[Ledger 3]])</f>
        <v/>
      </c>
      <c r="CE975" t="str">
        <f>IF(Table1[[#This Row],[Ledger 3]]="","",IF(Table1[[#This Row],[Effect 3]]="Dr.",-Table1[[#This Row],[Amount 3]],Table1[[#This Row],[Amount 3]]))</f>
        <v/>
      </c>
      <c r="CH975" t="str">
        <f>IF(Table1[[#This Row],[Ledger 4]]="","","No")</f>
        <v/>
      </c>
      <c r="CI975" t="str">
        <f>IF(Table1[[#This Row],[Ledger 4]]="","",IF(Table1[[#This Row],[Effect 4]]="Dr.","Yes","No"))</f>
        <v/>
      </c>
      <c r="CJ975" t="str">
        <f>IF(Table1[[#This Row],[Ledger 4]]="","",Table1[[#This Row],[Ledger 4]])</f>
        <v/>
      </c>
      <c r="CK975" t="str">
        <f>IF(Table1[[#This Row],[Ledger 4]]="","",IF(Table1[[#This Row],[Effect 4]]="Dr.",-Table1[[#This Row],[Amount 4]],Table1[[#This Row],[Amount 4]]))</f>
        <v/>
      </c>
      <c r="CN975" t="str">
        <f>IF(Table1[[#This Row],[Ledger 5]]="","","No")</f>
        <v/>
      </c>
      <c r="CO975" t="str">
        <f>IF(Table1[[#This Row],[Ledger 5]]="","",IF(Table1[[#This Row],[Effect 5]]="Dr.","Yes","No"))</f>
        <v/>
      </c>
      <c r="CP975" t="str">
        <f>IF(Table1[[#This Row],[Ledger 5]]="","",Table1[[#This Row],[Ledger 5]])</f>
        <v/>
      </c>
      <c r="CQ975" t="str">
        <f>IF(Table1[[#This Row],[Ledger 5]]="","",IF(Table1[[#This Row],[Effect 5]]="Dr.",-Table1[[#This Row],[Amount 5]],Table1[[#This Row],[Amount 5]]))</f>
        <v/>
      </c>
      <c r="CT975" t="str">
        <f>IF(Table1[[#This Row],[Ledger 6]]="","","No")</f>
        <v/>
      </c>
      <c r="CU975" t="str">
        <f>IF(Table1[[#This Row],[Ledger 6]]="","",IF(Table1[[#This Row],[Effect 6]]="Dr.","Yes","No"))</f>
        <v/>
      </c>
      <c r="CV975" t="str">
        <f>IF(Table1[[#This Row],[Ledger 6]]="","",Table1[[#This Row],[Ledger 6]])</f>
        <v/>
      </c>
      <c r="CW975" t="str">
        <f>IF(Table1[[#This Row],[Ledger 6]]="","",IF(Table1[[#This Row],[Effect 6]]="Dr.",-Table1[[#This Row],[Amount 6]],Table1[[#This Row],[Amount 6]]))</f>
        <v/>
      </c>
      <c r="CZ975" t="str">
        <f>IF(Table1[[#This Row],[Ledger 7]]="","","No")</f>
        <v/>
      </c>
      <c r="DA975" t="str">
        <f>IF(Table1[[#This Row],[Ledger 7]]="","",IF(Table1[[#This Row],[Effect 7]]="Dr.","Yes","No"))</f>
        <v/>
      </c>
      <c r="DB975" t="str">
        <f>IF(Table1[[#This Row],[Ledger 7]]="","",Table1[[#This Row],[Ledger 7]])</f>
        <v/>
      </c>
      <c r="DC975" t="str">
        <f>IF(Table1[[#This Row],[Ledger 7]]="","",IF(Table1[[#This Row],[Effect 7]]="Dr.",-Table1[[#This Row],[Amount 7]],Table1[[#This Row],[Amount 7]]))</f>
        <v/>
      </c>
      <c r="DF975" t="str">
        <f>IF(Table1[[#This Row],[Ledger 8]]="","","No")</f>
        <v/>
      </c>
      <c r="DG975" t="str">
        <f>IF(Table1[[#This Row],[Ledger 8]]="","",IF(Table1[[#This Row],[Effect 8]]="Dr.","Yes","No"))</f>
        <v/>
      </c>
      <c r="DH975" t="str">
        <f>IF(Table1[[#This Row],[Ledger 8]]="","",Table1[[#This Row],[Ledger 8]])</f>
        <v/>
      </c>
      <c r="DI975" t="str">
        <f>IF(Table1[[#This Row],[Ledger 8]]="","",IF(Table1[[#This Row],[Effect 8]]="Dr.",-Table1[[#This Row],[Amount 8]],Table1[[#This Row],[Amount 8]]))</f>
        <v/>
      </c>
      <c r="DL975" t="str">
        <f>IF(Table1[[#This Row],[Ledger 9]]="","","No")</f>
        <v/>
      </c>
      <c r="DM975" t="str">
        <f>IF(Table1[[#This Row],[Ledger 9]]="","",IF(Table1[[#This Row],[Effect 9]]="Dr.","Yes","No"))</f>
        <v/>
      </c>
      <c r="DN975" t="str">
        <f>IF(Table1[[#This Row],[Ledger 9]]="","",Table1[[#This Row],[Ledger 9]])</f>
        <v/>
      </c>
      <c r="DO975" t="str">
        <f>IF(Table1[[#This Row],[Ledger 9]]="","",IF(Table1[[#This Row],[Effect 9]]="Dr.",-Table1[[#This Row],[Amount 9]],Table1[[#This Row],[Amount 9]]))</f>
        <v/>
      </c>
      <c r="DR975" t="str">
        <f>IF(Table1[[#This Row],[Ledger 10]]="","","No")</f>
        <v/>
      </c>
      <c r="DS975" t="str">
        <f>IF(Table1[[#This Row],[Ledger 10]]="","",IF(Table1[[#This Row],[Effect 10]]="Dr.","Yes","No"))</f>
        <v/>
      </c>
      <c r="DT975" t="str">
        <f>IF(Table1[[#This Row],[Ledger 10]]="","",Table1[[#This Row],[Ledger 10]])</f>
        <v/>
      </c>
      <c r="DU975" t="str">
        <f>IF(Table1[[#This Row],[Ledger 10]]="","",IF(Table1[[#This Row],[Effect 10]]="Dr.",-Table1[[#This Row],[Amount 10]],Table1[[#This Row],[Amount 10]]))</f>
        <v/>
      </c>
      <c r="DX975" t="str">
        <f>IF(Table1[[#This Row],[Ledger 11]]="","","No")</f>
        <v/>
      </c>
      <c r="DY975" t="str">
        <f>IF(Table1[[#This Row],[Ledger 11]]="","",IF(Table1[[#This Row],[Effect 11]]="Dr.","Yes","No"))</f>
        <v/>
      </c>
      <c r="DZ975" t="str">
        <f>IF(Table1[[#This Row],[Ledger 11]]="","",Table1[[#This Row],[Ledger 11]])</f>
        <v/>
      </c>
      <c r="EA975" t="str">
        <f>IF(Table1[[#This Row],[Ledger 11]]="","",IF(Table1[[#This Row],[Effect 11]]="Dr.",-Table1[[#This Row],[Amount 11]],Table1[[#This Row],[Amount 11]]))</f>
        <v/>
      </c>
      <c r="ED975" t="str">
        <f>IF(Table1[[#This Row],[Ledger 12]]="","","No")</f>
        <v/>
      </c>
      <c r="EE975" t="str">
        <f>IF(Table1[[#This Row],[Ledger 12]]="","",IF(Table1[[#This Row],[Effect 12]]="Dr.","Yes","No"))</f>
        <v/>
      </c>
      <c r="EF975" t="str">
        <f>IF(Table1[[#This Row],[Ledger 12]]="","",Table1[[#This Row],[Ledger 12]])</f>
        <v/>
      </c>
      <c r="EG975" t="str">
        <f>IF(Table1[[#This Row],[Ledger 12]]="","",IF(Table1[[#This Row],[Effect 12]]="Dr.",-Table1[[#This Row],[Amount 12]],Table1[[#This Row],[Amount 12]]))</f>
        <v/>
      </c>
      <c r="EJ975" t="str">
        <f>IF(Table1[[#This Row],[Ledger 13]]="","","No")</f>
        <v/>
      </c>
      <c r="EK975" t="str">
        <f>IF(Table1[[#This Row],[Ledger 13]]="","",IF(Table1[[#This Row],[Effect 13]]="Dr.","Yes","No"))</f>
        <v/>
      </c>
      <c r="EL975" t="str">
        <f>IF(Table1[[#This Row],[Ledger 13]]="","",Table1[[#This Row],[Ledger 13]])</f>
        <v/>
      </c>
      <c r="EM975" t="str">
        <f>IF(Table1[[#This Row],[Ledger 13]]="","",IF(Table1[[#This Row],[Effect 13]]="Dr.",-Table1[[#This Row],[Amount 13]],Table1[[#This Row],[Amount 13]]))</f>
        <v/>
      </c>
      <c r="EP975" t="str">
        <f>IF(Table1[[#This Row],[Ledger 14]]="","","No")</f>
        <v/>
      </c>
      <c r="EQ975" t="str">
        <f>IF(Table1[[#This Row],[Ledger 14]]="","",IF(Table1[[#This Row],[Effect 14]]="Dr.","Yes","No"))</f>
        <v/>
      </c>
      <c r="ER975" t="str">
        <f>IF(Table1[[#This Row],[Ledger 14]]="","",Table1[[#This Row],[Ledger 14]])</f>
        <v/>
      </c>
      <c r="ES975" t="str">
        <f>IF(Table1[[#This Row],[Ledger 14]]="","",IF(Table1[[#This Row],[Effect 14]]="Dr.",-Table1[[#This Row],[Amount 14]],Table1[[#This Row],[Amount 14]]))</f>
        <v/>
      </c>
      <c r="EV975" t="str">
        <f>IF(Table1[[#This Row],[Ledger 15]]="","","No")</f>
        <v/>
      </c>
      <c r="EW975" t="str">
        <f>IF(Table1[[#This Row],[Ledger 15]]="","",IF(Table1[[#This Row],[Effect 15]]="Dr.","Yes","No"))</f>
        <v/>
      </c>
      <c r="EX975" t="str">
        <f>IF(Table1[[#This Row],[Ledger 15]]="","",Table1[[#This Row],[Ledger 15]])</f>
        <v/>
      </c>
      <c r="EY975" t="str">
        <f>IF(Table1[[#This Row],[Ledger 15]]="","",IF(Table1[[#This Row],[Effect 15]]="Dr.",-Table1[[#This Row],[Amount 15]],Table1[[#This Row],[Amount 15]]))</f>
        <v/>
      </c>
      <c r="FD97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5">
        <f>IF(Table1[[#This Row],[Date]]="",0,IF(AND(Table1[[#This Row],[Date]]&gt;=$FE$2,Table1[[#This Row],[Date]]&lt;=$FE$3),0,1))</f>
        <v>0</v>
      </c>
      <c r="FF975">
        <f>IF(Table1[[#This Row],[Date]]="",0,IF(TYPE(VLOOKUP(Table1[[#This Row],[Voucher Type]],Table1[[#All],[Voucher Type Master]],1,FALSE))=16,1,0))</f>
        <v>0</v>
      </c>
      <c r="FG975">
        <f>IF(TYPE(IF(Table1[[#This Row],[Date]]="",0,IF(VLOOKUP(Table1[[#This Row],[Voucher Type]],$FY$5:$FZ$13,2,0)=Table1[[#This Row],[Effect 1]],0,1)))=16,1,0)</f>
        <v>0</v>
      </c>
      <c r="FH97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5">
        <f>IF(LEN(Table1[[#This Row],[Ledger 1]])&gt;0,IF(TYPE(VLOOKUP(Table1[[#This Row],[Ledger 1]],GZ:GZ,1,0))=16,1,0),0)</f>
        <v>0</v>
      </c>
      <c r="FJ975">
        <f>IF(LEN(Table1[[#This Row],[Ledger 2]])&gt;0,IF(TYPE(VLOOKUP(Table1[[#This Row],[Ledger 2]],GZ:GZ,1,0))=16,1,0),0)</f>
        <v>0</v>
      </c>
      <c r="FK975">
        <f>IF(LEN(Table1[[#This Row],[Ledger 3]])&gt;0,IF(TYPE(VLOOKUP(Table1[[#This Row],[Ledger 3]],GZ:GZ,1,0))=16,1,0),0)</f>
        <v>0</v>
      </c>
      <c r="FL975">
        <f>IF(LEN(Table1[[#This Row],[Ledger 4]])&gt;0,IF(TYPE(VLOOKUP(Table1[[#This Row],[Ledger 4]],GZ:GZ,1,0))=16,1,0),0)</f>
        <v>0</v>
      </c>
      <c r="FM975">
        <f>IF(LEN(Table1[[#This Row],[Ledger 5]])&gt;0,IF(TYPE(VLOOKUP(Table1[[#This Row],[Ledger 5]],GZ:GZ,1,0))=16,1,0),0)</f>
        <v>0</v>
      </c>
      <c r="FN975">
        <f>IF(LEN(Table1[[#This Row],[Ledger 6]])&gt;0,IF(TYPE(VLOOKUP(Table1[[#This Row],[Ledger 6]],$GZ:$GZ,1,0))=16,1,0),0)</f>
        <v>0</v>
      </c>
      <c r="FO975">
        <f>IF(LEN(Table1[[#This Row],[Ledger 7]])&gt;0,IF(TYPE(VLOOKUP(Table1[[#This Row],[Ledger 7]],$GZ:$GZ,1,0))=16,1,0),0)</f>
        <v>0</v>
      </c>
      <c r="FP975">
        <f>IF(LEN(Table1[[#This Row],[Ledger 8]])&gt;0,IF(TYPE(VLOOKUP(Table1[[#This Row],[Ledger 8]],$GZ:$GZ,1,0))=16,1,0),0)</f>
        <v>0</v>
      </c>
      <c r="FQ975">
        <f>IF(LEN(Table1[[#This Row],[Ledger 9]])&gt;0,IF(TYPE(VLOOKUP(Table1[[#This Row],[Ledger 9]],$GZ:$GZ,1,0))=16,1,0),0)</f>
        <v>0</v>
      </c>
      <c r="FR975">
        <f>IF(LEN(Table1[[#This Row],[Ledger 10]])&gt;0,IF(TYPE(VLOOKUP(Table1[[#This Row],[Ledger 10]],$GZ:$GZ,1,0))=16,1,0),0)</f>
        <v>0</v>
      </c>
      <c r="FS975">
        <f>IF(LEN(Table1[[#This Row],[Ledger 11]])&gt;0,IF(TYPE(VLOOKUP(Table1[[#This Row],[Ledger 11]],$GZ:$GZ,1,0))=16,1,0),0)</f>
        <v>0</v>
      </c>
      <c r="FT975">
        <f>IF(LEN(Table1[[#This Row],[Ledger 12]])&gt;0,IF(TYPE(VLOOKUP(Table1[[#This Row],[Ledger 12]],$GZ:$GZ,1,0))=16,1,0),0)</f>
        <v>0</v>
      </c>
      <c r="FU975">
        <f>IF(LEN(Table1[[#This Row],[Ledger 13]])&gt;0,IF(TYPE(VLOOKUP(Table1[[#This Row],[Ledger 13]],$GZ:$GZ,1,0))=16,1,0),0)</f>
        <v>0</v>
      </c>
      <c r="FV975">
        <f>IF(LEN(Table1[[#This Row],[Ledger 14]])&gt;0,IF(TYPE(VLOOKUP(Table1[[#This Row],[Ledger 14]],$GZ:$GZ,1,0))=16,1,0),0)</f>
        <v>0</v>
      </c>
      <c r="FW975">
        <f>IF(LEN(Table1[[#This Row],[Ledger 15]])&gt;0,IF(TYPE(VLOOKUP(Table1[[#This Row],[Ledger 15]],$GZ:$GZ,1,0))=16,1,0),0)</f>
        <v>0</v>
      </c>
    </row>
    <row r="976" spans="4:179" ht="33" customHeight="1" x14ac:dyDescent="0.45">
      <c r="D976" s="8">
        <f t="shared" si="24"/>
        <v>971</v>
      </c>
      <c r="E976" s="32"/>
      <c r="F976" s="34"/>
      <c r="G976" s="34"/>
      <c r="H976" s="34"/>
      <c r="I976" s="34"/>
      <c r="J976" s="38"/>
      <c r="K976" s="33"/>
      <c r="L976" s="36"/>
      <c r="M976" s="35"/>
      <c r="N976" s="34"/>
      <c r="O976" s="41"/>
      <c r="P976" s="35"/>
      <c r="Q976" s="34"/>
      <c r="R976" s="37"/>
      <c r="S976" s="35"/>
      <c r="T976" s="34"/>
      <c r="U976" s="37"/>
      <c r="V976" s="35"/>
      <c r="W976" s="34"/>
      <c r="X976" s="37"/>
      <c r="Y976" s="35"/>
      <c r="Z976" s="34"/>
      <c r="AA976" s="37"/>
      <c r="AB976" s="35"/>
      <c r="AC976" s="34"/>
      <c r="AD976" s="37"/>
      <c r="AE976" s="35"/>
      <c r="AF976" s="34"/>
      <c r="AG976" s="37"/>
      <c r="AH976" s="35"/>
      <c r="AI976" s="34"/>
      <c r="AJ976" s="37"/>
      <c r="AK976" s="35"/>
      <c r="AL976" s="34"/>
      <c r="AM976" s="37"/>
      <c r="AN976" s="35"/>
      <c r="AO976" s="34"/>
      <c r="AP976" s="37"/>
      <c r="AQ976" s="35"/>
      <c r="AR976" s="34"/>
      <c r="AS976" s="37"/>
      <c r="AT976" s="35"/>
      <c r="AU976" s="34"/>
      <c r="AV976" s="37"/>
      <c r="AW976" s="35"/>
      <c r="AX976" s="34"/>
      <c r="AY976" s="37"/>
      <c r="AZ976" s="35"/>
      <c r="BA976" s="34"/>
      <c r="BB976" s="37"/>
      <c r="BC97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6" s="7"/>
      <c r="BF976" t="str">
        <f>IF(Table1[[#This Row],[Date]]="","","&amp;lt;VOUCHER REMOTEID="&amp;""""&amp;$A$11&amp;$A$13&amp;ROW()&amp;""""&amp;" VCHTYPE="""&amp;F976&amp;""" ACTION="""&amp;"Create"&amp;"""&amp;gt;")</f>
        <v/>
      </c>
      <c r="BG976" t="str">
        <f>IF(Table1[[#This Row],[Date]]="","",TEXT(Table1[[#This Row],[Date]],"yyyymmdd"))</f>
        <v/>
      </c>
      <c r="BH976" t="str">
        <f>Table1[[#This Row],[Date2]]</f>
        <v/>
      </c>
      <c r="BI976" t="str">
        <f>IF(Table1[[#This Row],[Date]]="","",Table1[[#This Row],[Voucher Type]])</f>
        <v/>
      </c>
      <c r="BJ976" t="str">
        <f>IF(Table1[[#This Row],[Ref No / Invoice No]]="","",Table1[[#This Row],[Ref No / Invoice No]])</f>
        <v/>
      </c>
      <c r="BK976" t="str">
        <f>IF(Table1[[#This Row],[Voucher No]]="","",Table1[[#This Row],[Voucher No]])</f>
        <v/>
      </c>
      <c r="BL976" t="str">
        <f>IF(Table1[[#This Row],[Date]]="","",Table1[[#This Row],[Narration]])</f>
        <v/>
      </c>
      <c r="BM976" t="str">
        <f>IF(Table1[[#This Row],[Date]]="","",$A$11&amp;$A$13&amp;ROW())</f>
        <v/>
      </c>
      <c r="BN976" t="str">
        <f>IF(Table1[[#This Row],[Date]]="","",$A$13)</f>
        <v/>
      </c>
      <c r="BP976" t="str">
        <f>IF(Table1[[#This Row],[Ledger 1]]="","","No")</f>
        <v/>
      </c>
      <c r="BQ976" t="str">
        <f>IF(Table1[[#This Row],[Date]]="","",IF(Table1[[#This Row],[Effect 1]]="Dr.","Yes","No"))</f>
        <v/>
      </c>
      <c r="BR976" t="str">
        <f>IF(Table1[[#This Row],[Date]]="","",Table1[[#This Row],[Ledger 1]])</f>
        <v/>
      </c>
      <c r="BS976" t="str">
        <f>IF(Table1[[#This Row],[Date]]="","",IF(Table1[[#This Row],[Effect 1]]="Dr.",-Table1[[#This Row],[Amount 1]],Table1[[#This Row],[Amount 1]]))</f>
        <v/>
      </c>
      <c r="BV976" t="str">
        <f>IF(Table1[[#This Row],[Ledger 2]]="","","No")</f>
        <v/>
      </c>
      <c r="BW976" t="str">
        <f>IF(Table1[[#This Row],[Date]]="","",IF(Table1[[#This Row],[Effect 2]]="Dr.","Yes","No"))</f>
        <v/>
      </c>
      <c r="BX976" t="str">
        <f>IF(Table1[[#This Row],[Date]]="","",Table1[[#This Row],[Ledger 2]])</f>
        <v/>
      </c>
      <c r="BY976" t="str">
        <f>IF(Table1[[#This Row],[Date]]="","",IF(Table1[[#This Row],[Effect 2]]="Dr.",-Table1[[#This Row],[Amount 2]],Table1[[#This Row],[Amount 2]]))</f>
        <v/>
      </c>
      <c r="CB976" t="str">
        <f>IF(Table1[[#This Row],[Ledger 3]]="","","No")</f>
        <v/>
      </c>
      <c r="CC976" t="str">
        <f>IF(Table1[[#This Row],[Ledger 3]]="","",IF(Table1[[#This Row],[Effect 3]]="Dr.","Yes","No"))</f>
        <v/>
      </c>
      <c r="CD976" t="str">
        <f>IF(Table1[[#This Row],[Ledger 3]]="","",Table1[[#This Row],[Ledger 3]])</f>
        <v/>
      </c>
      <c r="CE976" t="str">
        <f>IF(Table1[[#This Row],[Ledger 3]]="","",IF(Table1[[#This Row],[Effect 3]]="Dr.",-Table1[[#This Row],[Amount 3]],Table1[[#This Row],[Amount 3]]))</f>
        <v/>
      </c>
      <c r="CH976" t="str">
        <f>IF(Table1[[#This Row],[Ledger 4]]="","","No")</f>
        <v/>
      </c>
      <c r="CI976" t="str">
        <f>IF(Table1[[#This Row],[Ledger 4]]="","",IF(Table1[[#This Row],[Effect 4]]="Dr.","Yes","No"))</f>
        <v/>
      </c>
      <c r="CJ976" t="str">
        <f>IF(Table1[[#This Row],[Ledger 4]]="","",Table1[[#This Row],[Ledger 4]])</f>
        <v/>
      </c>
      <c r="CK976" t="str">
        <f>IF(Table1[[#This Row],[Ledger 4]]="","",IF(Table1[[#This Row],[Effect 4]]="Dr.",-Table1[[#This Row],[Amount 4]],Table1[[#This Row],[Amount 4]]))</f>
        <v/>
      </c>
      <c r="CN976" t="str">
        <f>IF(Table1[[#This Row],[Ledger 5]]="","","No")</f>
        <v/>
      </c>
      <c r="CO976" t="str">
        <f>IF(Table1[[#This Row],[Ledger 5]]="","",IF(Table1[[#This Row],[Effect 5]]="Dr.","Yes","No"))</f>
        <v/>
      </c>
      <c r="CP976" t="str">
        <f>IF(Table1[[#This Row],[Ledger 5]]="","",Table1[[#This Row],[Ledger 5]])</f>
        <v/>
      </c>
      <c r="CQ976" t="str">
        <f>IF(Table1[[#This Row],[Ledger 5]]="","",IF(Table1[[#This Row],[Effect 5]]="Dr.",-Table1[[#This Row],[Amount 5]],Table1[[#This Row],[Amount 5]]))</f>
        <v/>
      </c>
      <c r="CT976" t="str">
        <f>IF(Table1[[#This Row],[Ledger 6]]="","","No")</f>
        <v/>
      </c>
      <c r="CU976" t="str">
        <f>IF(Table1[[#This Row],[Ledger 6]]="","",IF(Table1[[#This Row],[Effect 6]]="Dr.","Yes","No"))</f>
        <v/>
      </c>
      <c r="CV976" t="str">
        <f>IF(Table1[[#This Row],[Ledger 6]]="","",Table1[[#This Row],[Ledger 6]])</f>
        <v/>
      </c>
      <c r="CW976" t="str">
        <f>IF(Table1[[#This Row],[Ledger 6]]="","",IF(Table1[[#This Row],[Effect 6]]="Dr.",-Table1[[#This Row],[Amount 6]],Table1[[#This Row],[Amount 6]]))</f>
        <v/>
      </c>
      <c r="CZ976" t="str">
        <f>IF(Table1[[#This Row],[Ledger 7]]="","","No")</f>
        <v/>
      </c>
      <c r="DA976" t="str">
        <f>IF(Table1[[#This Row],[Ledger 7]]="","",IF(Table1[[#This Row],[Effect 7]]="Dr.","Yes","No"))</f>
        <v/>
      </c>
      <c r="DB976" t="str">
        <f>IF(Table1[[#This Row],[Ledger 7]]="","",Table1[[#This Row],[Ledger 7]])</f>
        <v/>
      </c>
      <c r="DC976" t="str">
        <f>IF(Table1[[#This Row],[Ledger 7]]="","",IF(Table1[[#This Row],[Effect 7]]="Dr.",-Table1[[#This Row],[Amount 7]],Table1[[#This Row],[Amount 7]]))</f>
        <v/>
      </c>
      <c r="DF976" t="str">
        <f>IF(Table1[[#This Row],[Ledger 8]]="","","No")</f>
        <v/>
      </c>
      <c r="DG976" t="str">
        <f>IF(Table1[[#This Row],[Ledger 8]]="","",IF(Table1[[#This Row],[Effect 8]]="Dr.","Yes","No"))</f>
        <v/>
      </c>
      <c r="DH976" t="str">
        <f>IF(Table1[[#This Row],[Ledger 8]]="","",Table1[[#This Row],[Ledger 8]])</f>
        <v/>
      </c>
      <c r="DI976" t="str">
        <f>IF(Table1[[#This Row],[Ledger 8]]="","",IF(Table1[[#This Row],[Effect 8]]="Dr.",-Table1[[#This Row],[Amount 8]],Table1[[#This Row],[Amount 8]]))</f>
        <v/>
      </c>
      <c r="DL976" t="str">
        <f>IF(Table1[[#This Row],[Ledger 9]]="","","No")</f>
        <v/>
      </c>
      <c r="DM976" t="str">
        <f>IF(Table1[[#This Row],[Ledger 9]]="","",IF(Table1[[#This Row],[Effect 9]]="Dr.","Yes","No"))</f>
        <v/>
      </c>
      <c r="DN976" t="str">
        <f>IF(Table1[[#This Row],[Ledger 9]]="","",Table1[[#This Row],[Ledger 9]])</f>
        <v/>
      </c>
      <c r="DO976" t="str">
        <f>IF(Table1[[#This Row],[Ledger 9]]="","",IF(Table1[[#This Row],[Effect 9]]="Dr.",-Table1[[#This Row],[Amount 9]],Table1[[#This Row],[Amount 9]]))</f>
        <v/>
      </c>
      <c r="DR976" t="str">
        <f>IF(Table1[[#This Row],[Ledger 10]]="","","No")</f>
        <v/>
      </c>
      <c r="DS976" t="str">
        <f>IF(Table1[[#This Row],[Ledger 10]]="","",IF(Table1[[#This Row],[Effect 10]]="Dr.","Yes","No"))</f>
        <v/>
      </c>
      <c r="DT976" t="str">
        <f>IF(Table1[[#This Row],[Ledger 10]]="","",Table1[[#This Row],[Ledger 10]])</f>
        <v/>
      </c>
      <c r="DU976" t="str">
        <f>IF(Table1[[#This Row],[Ledger 10]]="","",IF(Table1[[#This Row],[Effect 10]]="Dr.",-Table1[[#This Row],[Amount 10]],Table1[[#This Row],[Amount 10]]))</f>
        <v/>
      </c>
      <c r="DX976" t="str">
        <f>IF(Table1[[#This Row],[Ledger 11]]="","","No")</f>
        <v/>
      </c>
      <c r="DY976" t="str">
        <f>IF(Table1[[#This Row],[Ledger 11]]="","",IF(Table1[[#This Row],[Effect 11]]="Dr.","Yes","No"))</f>
        <v/>
      </c>
      <c r="DZ976" t="str">
        <f>IF(Table1[[#This Row],[Ledger 11]]="","",Table1[[#This Row],[Ledger 11]])</f>
        <v/>
      </c>
      <c r="EA976" t="str">
        <f>IF(Table1[[#This Row],[Ledger 11]]="","",IF(Table1[[#This Row],[Effect 11]]="Dr.",-Table1[[#This Row],[Amount 11]],Table1[[#This Row],[Amount 11]]))</f>
        <v/>
      </c>
      <c r="ED976" t="str">
        <f>IF(Table1[[#This Row],[Ledger 12]]="","","No")</f>
        <v/>
      </c>
      <c r="EE976" t="str">
        <f>IF(Table1[[#This Row],[Ledger 12]]="","",IF(Table1[[#This Row],[Effect 12]]="Dr.","Yes","No"))</f>
        <v/>
      </c>
      <c r="EF976" t="str">
        <f>IF(Table1[[#This Row],[Ledger 12]]="","",Table1[[#This Row],[Ledger 12]])</f>
        <v/>
      </c>
      <c r="EG976" t="str">
        <f>IF(Table1[[#This Row],[Ledger 12]]="","",IF(Table1[[#This Row],[Effect 12]]="Dr.",-Table1[[#This Row],[Amount 12]],Table1[[#This Row],[Amount 12]]))</f>
        <v/>
      </c>
      <c r="EJ976" t="str">
        <f>IF(Table1[[#This Row],[Ledger 13]]="","","No")</f>
        <v/>
      </c>
      <c r="EK976" t="str">
        <f>IF(Table1[[#This Row],[Ledger 13]]="","",IF(Table1[[#This Row],[Effect 13]]="Dr.","Yes","No"))</f>
        <v/>
      </c>
      <c r="EL976" t="str">
        <f>IF(Table1[[#This Row],[Ledger 13]]="","",Table1[[#This Row],[Ledger 13]])</f>
        <v/>
      </c>
      <c r="EM976" t="str">
        <f>IF(Table1[[#This Row],[Ledger 13]]="","",IF(Table1[[#This Row],[Effect 13]]="Dr.",-Table1[[#This Row],[Amount 13]],Table1[[#This Row],[Amount 13]]))</f>
        <v/>
      </c>
      <c r="EP976" t="str">
        <f>IF(Table1[[#This Row],[Ledger 14]]="","","No")</f>
        <v/>
      </c>
      <c r="EQ976" t="str">
        <f>IF(Table1[[#This Row],[Ledger 14]]="","",IF(Table1[[#This Row],[Effect 14]]="Dr.","Yes","No"))</f>
        <v/>
      </c>
      <c r="ER976" t="str">
        <f>IF(Table1[[#This Row],[Ledger 14]]="","",Table1[[#This Row],[Ledger 14]])</f>
        <v/>
      </c>
      <c r="ES976" t="str">
        <f>IF(Table1[[#This Row],[Ledger 14]]="","",IF(Table1[[#This Row],[Effect 14]]="Dr.",-Table1[[#This Row],[Amount 14]],Table1[[#This Row],[Amount 14]]))</f>
        <v/>
      </c>
      <c r="EV976" t="str">
        <f>IF(Table1[[#This Row],[Ledger 15]]="","","No")</f>
        <v/>
      </c>
      <c r="EW976" t="str">
        <f>IF(Table1[[#This Row],[Ledger 15]]="","",IF(Table1[[#This Row],[Effect 15]]="Dr.","Yes","No"))</f>
        <v/>
      </c>
      <c r="EX976" t="str">
        <f>IF(Table1[[#This Row],[Ledger 15]]="","",Table1[[#This Row],[Ledger 15]])</f>
        <v/>
      </c>
      <c r="EY976" t="str">
        <f>IF(Table1[[#This Row],[Ledger 15]]="","",IF(Table1[[#This Row],[Effect 15]]="Dr.",-Table1[[#This Row],[Amount 15]],Table1[[#This Row],[Amount 15]]))</f>
        <v/>
      </c>
      <c r="FD97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6">
        <f>IF(Table1[[#This Row],[Date]]="",0,IF(AND(Table1[[#This Row],[Date]]&gt;=$FE$2,Table1[[#This Row],[Date]]&lt;=$FE$3),0,1))</f>
        <v>0</v>
      </c>
      <c r="FF976">
        <f>IF(Table1[[#This Row],[Date]]="",0,IF(TYPE(VLOOKUP(Table1[[#This Row],[Voucher Type]],Table1[[#All],[Voucher Type Master]],1,FALSE))=16,1,0))</f>
        <v>0</v>
      </c>
      <c r="FG976">
        <f>IF(TYPE(IF(Table1[[#This Row],[Date]]="",0,IF(VLOOKUP(Table1[[#This Row],[Voucher Type]],$FY$5:$FZ$13,2,0)=Table1[[#This Row],[Effect 1]],0,1)))=16,1,0)</f>
        <v>0</v>
      </c>
      <c r="FH97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6">
        <f>IF(LEN(Table1[[#This Row],[Ledger 1]])&gt;0,IF(TYPE(VLOOKUP(Table1[[#This Row],[Ledger 1]],GZ:GZ,1,0))=16,1,0),0)</f>
        <v>0</v>
      </c>
      <c r="FJ976">
        <f>IF(LEN(Table1[[#This Row],[Ledger 2]])&gt;0,IF(TYPE(VLOOKUP(Table1[[#This Row],[Ledger 2]],GZ:GZ,1,0))=16,1,0),0)</f>
        <v>0</v>
      </c>
      <c r="FK976">
        <f>IF(LEN(Table1[[#This Row],[Ledger 3]])&gt;0,IF(TYPE(VLOOKUP(Table1[[#This Row],[Ledger 3]],GZ:GZ,1,0))=16,1,0),0)</f>
        <v>0</v>
      </c>
      <c r="FL976">
        <f>IF(LEN(Table1[[#This Row],[Ledger 4]])&gt;0,IF(TYPE(VLOOKUP(Table1[[#This Row],[Ledger 4]],GZ:GZ,1,0))=16,1,0),0)</f>
        <v>0</v>
      </c>
      <c r="FM976">
        <f>IF(LEN(Table1[[#This Row],[Ledger 5]])&gt;0,IF(TYPE(VLOOKUP(Table1[[#This Row],[Ledger 5]],GZ:GZ,1,0))=16,1,0),0)</f>
        <v>0</v>
      </c>
      <c r="FN976">
        <f>IF(LEN(Table1[[#This Row],[Ledger 6]])&gt;0,IF(TYPE(VLOOKUP(Table1[[#This Row],[Ledger 6]],$GZ:$GZ,1,0))=16,1,0),0)</f>
        <v>0</v>
      </c>
      <c r="FO976">
        <f>IF(LEN(Table1[[#This Row],[Ledger 7]])&gt;0,IF(TYPE(VLOOKUP(Table1[[#This Row],[Ledger 7]],$GZ:$GZ,1,0))=16,1,0),0)</f>
        <v>0</v>
      </c>
      <c r="FP976">
        <f>IF(LEN(Table1[[#This Row],[Ledger 8]])&gt;0,IF(TYPE(VLOOKUP(Table1[[#This Row],[Ledger 8]],$GZ:$GZ,1,0))=16,1,0),0)</f>
        <v>0</v>
      </c>
      <c r="FQ976">
        <f>IF(LEN(Table1[[#This Row],[Ledger 9]])&gt;0,IF(TYPE(VLOOKUP(Table1[[#This Row],[Ledger 9]],$GZ:$GZ,1,0))=16,1,0),0)</f>
        <v>0</v>
      </c>
      <c r="FR976">
        <f>IF(LEN(Table1[[#This Row],[Ledger 10]])&gt;0,IF(TYPE(VLOOKUP(Table1[[#This Row],[Ledger 10]],$GZ:$GZ,1,0))=16,1,0),0)</f>
        <v>0</v>
      </c>
      <c r="FS976">
        <f>IF(LEN(Table1[[#This Row],[Ledger 11]])&gt;0,IF(TYPE(VLOOKUP(Table1[[#This Row],[Ledger 11]],$GZ:$GZ,1,0))=16,1,0),0)</f>
        <v>0</v>
      </c>
      <c r="FT976">
        <f>IF(LEN(Table1[[#This Row],[Ledger 12]])&gt;0,IF(TYPE(VLOOKUP(Table1[[#This Row],[Ledger 12]],$GZ:$GZ,1,0))=16,1,0),0)</f>
        <v>0</v>
      </c>
      <c r="FU976">
        <f>IF(LEN(Table1[[#This Row],[Ledger 13]])&gt;0,IF(TYPE(VLOOKUP(Table1[[#This Row],[Ledger 13]],$GZ:$GZ,1,0))=16,1,0),0)</f>
        <v>0</v>
      </c>
      <c r="FV976">
        <f>IF(LEN(Table1[[#This Row],[Ledger 14]])&gt;0,IF(TYPE(VLOOKUP(Table1[[#This Row],[Ledger 14]],$GZ:$GZ,1,0))=16,1,0),0)</f>
        <v>0</v>
      </c>
      <c r="FW976">
        <f>IF(LEN(Table1[[#This Row],[Ledger 15]])&gt;0,IF(TYPE(VLOOKUP(Table1[[#This Row],[Ledger 15]],$GZ:$GZ,1,0))=16,1,0),0)</f>
        <v>0</v>
      </c>
    </row>
    <row r="977" spans="4:179" ht="33" customHeight="1" x14ac:dyDescent="0.45">
      <c r="D977" s="8">
        <f t="shared" si="24"/>
        <v>972</v>
      </c>
      <c r="E977" s="32"/>
      <c r="F977" s="34"/>
      <c r="G977" s="34"/>
      <c r="H977" s="34"/>
      <c r="I977" s="34"/>
      <c r="J977" s="38"/>
      <c r="K977" s="33"/>
      <c r="L977" s="36"/>
      <c r="M977" s="35"/>
      <c r="N977" s="34"/>
      <c r="O977" s="41"/>
      <c r="P977" s="35"/>
      <c r="Q977" s="34"/>
      <c r="R977" s="37"/>
      <c r="S977" s="35"/>
      <c r="T977" s="34"/>
      <c r="U977" s="37"/>
      <c r="V977" s="35"/>
      <c r="W977" s="34"/>
      <c r="X977" s="37"/>
      <c r="Y977" s="35"/>
      <c r="Z977" s="34"/>
      <c r="AA977" s="37"/>
      <c r="AB977" s="35"/>
      <c r="AC977" s="34"/>
      <c r="AD977" s="37"/>
      <c r="AE977" s="35"/>
      <c r="AF977" s="34"/>
      <c r="AG977" s="37"/>
      <c r="AH977" s="35"/>
      <c r="AI977" s="34"/>
      <c r="AJ977" s="37"/>
      <c r="AK977" s="35"/>
      <c r="AL977" s="34"/>
      <c r="AM977" s="37"/>
      <c r="AN977" s="35"/>
      <c r="AO977" s="34"/>
      <c r="AP977" s="37"/>
      <c r="AQ977" s="35"/>
      <c r="AR977" s="34"/>
      <c r="AS977" s="37"/>
      <c r="AT977" s="35"/>
      <c r="AU977" s="34"/>
      <c r="AV977" s="37"/>
      <c r="AW977" s="35"/>
      <c r="AX977" s="34"/>
      <c r="AY977" s="37"/>
      <c r="AZ977" s="35"/>
      <c r="BA977" s="34"/>
      <c r="BB977" s="37"/>
      <c r="BC97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7" s="7"/>
      <c r="BF977" t="str">
        <f>IF(Table1[[#This Row],[Date]]="","","&amp;lt;VOUCHER REMOTEID="&amp;""""&amp;$A$11&amp;$A$13&amp;ROW()&amp;""""&amp;" VCHTYPE="""&amp;F977&amp;""" ACTION="""&amp;"Create"&amp;"""&amp;gt;")</f>
        <v/>
      </c>
      <c r="BG977" t="str">
        <f>IF(Table1[[#This Row],[Date]]="","",TEXT(Table1[[#This Row],[Date]],"yyyymmdd"))</f>
        <v/>
      </c>
      <c r="BH977" t="str">
        <f>Table1[[#This Row],[Date2]]</f>
        <v/>
      </c>
      <c r="BI977" t="str">
        <f>IF(Table1[[#This Row],[Date]]="","",Table1[[#This Row],[Voucher Type]])</f>
        <v/>
      </c>
      <c r="BJ977" t="str">
        <f>IF(Table1[[#This Row],[Ref No / Invoice No]]="","",Table1[[#This Row],[Ref No / Invoice No]])</f>
        <v/>
      </c>
      <c r="BK977" t="str">
        <f>IF(Table1[[#This Row],[Voucher No]]="","",Table1[[#This Row],[Voucher No]])</f>
        <v/>
      </c>
      <c r="BL977" t="str">
        <f>IF(Table1[[#This Row],[Date]]="","",Table1[[#This Row],[Narration]])</f>
        <v/>
      </c>
      <c r="BM977" t="str">
        <f>IF(Table1[[#This Row],[Date]]="","",$A$11&amp;$A$13&amp;ROW())</f>
        <v/>
      </c>
      <c r="BN977" t="str">
        <f>IF(Table1[[#This Row],[Date]]="","",$A$13)</f>
        <v/>
      </c>
      <c r="BP977" t="str">
        <f>IF(Table1[[#This Row],[Ledger 1]]="","","No")</f>
        <v/>
      </c>
      <c r="BQ977" t="str">
        <f>IF(Table1[[#This Row],[Date]]="","",IF(Table1[[#This Row],[Effect 1]]="Dr.","Yes","No"))</f>
        <v/>
      </c>
      <c r="BR977" t="str">
        <f>IF(Table1[[#This Row],[Date]]="","",Table1[[#This Row],[Ledger 1]])</f>
        <v/>
      </c>
      <c r="BS977" t="str">
        <f>IF(Table1[[#This Row],[Date]]="","",IF(Table1[[#This Row],[Effect 1]]="Dr.",-Table1[[#This Row],[Amount 1]],Table1[[#This Row],[Amount 1]]))</f>
        <v/>
      </c>
      <c r="BV977" t="str">
        <f>IF(Table1[[#This Row],[Ledger 2]]="","","No")</f>
        <v/>
      </c>
      <c r="BW977" t="str">
        <f>IF(Table1[[#This Row],[Date]]="","",IF(Table1[[#This Row],[Effect 2]]="Dr.","Yes","No"))</f>
        <v/>
      </c>
      <c r="BX977" t="str">
        <f>IF(Table1[[#This Row],[Date]]="","",Table1[[#This Row],[Ledger 2]])</f>
        <v/>
      </c>
      <c r="BY977" t="str">
        <f>IF(Table1[[#This Row],[Date]]="","",IF(Table1[[#This Row],[Effect 2]]="Dr.",-Table1[[#This Row],[Amount 2]],Table1[[#This Row],[Amount 2]]))</f>
        <v/>
      </c>
      <c r="CB977" t="str">
        <f>IF(Table1[[#This Row],[Ledger 3]]="","","No")</f>
        <v/>
      </c>
      <c r="CC977" t="str">
        <f>IF(Table1[[#This Row],[Ledger 3]]="","",IF(Table1[[#This Row],[Effect 3]]="Dr.","Yes","No"))</f>
        <v/>
      </c>
      <c r="CD977" t="str">
        <f>IF(Table1[[#This Row],[Ledger 3]]="","",Table1[[#This Row],[Ledger 3]])</f>
        <v/>
      </c>
      <c r="CE977" t="str">
        <f>IF(Table1[[#This Row],[Ledger 3]]="","",IF(Table1[[#This Row],[Effect 3]]="Dr.",-Table1[[#This Row],[Amount 3]],Table1[[#This Row],[Amount 3]]))</f>
        <v/>
      </c>
      <c r="CH977" t="str">
        <f>IF(Table1[[#This Row],[Ledger 4]]="","","No")</f>
        <v/>
      </c>
      <c r="CI977" t="str">
        <f>IF(Table1[[#This Row],[Ledger 4]]="","",IF(Table1[[#This Row],[Effect 4]]="Dr.","Yes","No"))</f>
        <v/>
      </c>
      <c r="CJ977" t="str">
        <f>IF(Table1[[#This Row],[Ledger 4]]="","",Table1[[#This Row],[Ledger 4]])</f>
        <v/>
      </c>
      <c r="CK977" t="str">
        <f>IF(Table1[[#This Row],[Ledger 4]]="","",IF(Table1[[#This Row],[Effect 4]]="Dr.",-Table1[[#This Row],[Amount 4]],Table1[[#This Row],[Amount 4]]))</f>
        <v/>
      </c>
      <c r="CN977" t="str">
        <f>IF(Table1[[#This Row],[Ledger 5]]="","","No")</f>
        <v/>
      </c>
      <c r="CO977" t="str">
        <f>IF(Table1[[#This Row],[Ledger 5]]="","",IF(Table1[[#This Row],[Effect 5]]="Dr.","Yes","No"))</f>
        <v/>
      </c>
      <c r="CP977" t="str">
        <f>IF(Table1[[#This Row],[Ledger 5]]="","",Table1[[#This Row],[Ledger 5]])</f>
        <v/>
      </c>
      <c r="CQ977" t="str">
        <f>IF(Table1[[#This Row],[Ledger 5]]="","",IF(Table1[[#This Row],[Effect 5]]="Dr.",-Table1[[#This Row],[Amount 5]],Table1[[#This Row],[Amount 5]]))</f>
        <v/>
      </c>
      <c r="CT977" t="str">
        <f>IF(Table1[[#This Row],[Ledger 6]]="","","No")</f>
        <v/>
      </c>
      <c r="CU977" t="str">
        <f>IF(Table1[[#This Row],[Ledger 6]]="","",IF(Table1[[#This Row],[Effect 6]]="Dr.","Yes","No"))</f>
        <v/>
      </c>
      <c r="CV977" t="str">
        <f>IF(Table1[[#This Row],[Ledger 6]]="","",Table1[[#This Row],[Ledger 6]])</f>
        <v/>
      </c>
      <c r="CW977" t="str">
        <f>IF(Table1[[#This Row],[Ledger 6]]="","",IF(Table1[[#This Row],[Effect 6]]="Dr.",-Table1[[#This Row],[Amount 6]],Table1[[#This Row],[Amount 6]]))</f>
        <v/>
      </c>
      <c r="CZ977" t="str">
        <f>IF(Table1[[#This Row],[Ledger 7]]="","","No")</f>
        <v/>
      </c>
      <c r="DA977" t="str">
        <f>IF(Table1[[#This Row],[Ledger 7]]="","",IF(Table1[[#This Row],[Effect 7]]="Dr.","Yes","No"))</f>
        <v/>
      </c>
      <c r="DB977" t="str">
        <f>IF(Table1[[#This Row],[Ledger 7]]="","",Table1[[#This Row],[Ledger 7]])</f>
        <v/>
      </c>
      <c r="DC977" t="str">
        <f>IF(Table1[[#This Row],[Ledger 7]]="","",IF(Table1[[#This Row],[Effect 7]]="Dr.",-Table1[[#This Row],[Amount 7]],Table1[[#This Row],[Amount 7]]))</f>
        <v/>
      </c>
      <c r="DF977" t="str">
        <f>IF(Table1[[#This Row],[Ledger 8]]="","","No")</f>
        <v/>
      </c>
      <c r="DG977" t="str">
        <f>IF(Table1[[#This Row],[Ledger 8]]="","",IF(Table1[[#This Row],[Effect 8]]="Dr.","Yes","No"))</f>
        <v/>
      </c>
      <c r="DH977" t="str">
        <f>IF(Table1[[#This Row],[Ledger 8]]="","",Table1[[#This Row],[Ledger 8]])</f>
        <v/>
      </c>
      <c r="DI977" t="str">
        <f>IF(Table1[[#This Row],[Ledger 8]]="","",IF(Table1[[#This Row],[Effect 8]]="Dr.",-Table1[[#This Row],[Amount 8]],Table1[[#This Row],[Amount 8]]))</f>
        <v/>
      </c>
      <c r="DL977" t="str">
        <f>IF(Table1[[#This Row],[Ledger 9]]="","","No")</f>
        <v/>
      </c>
      <c r="DM977" t="str">
        <f>IF(Table1[[#This Row],[Ledger 9]]="","",IF(Table1[[#This Row],[Effect 9]]="Dr.","Yes","No"))</f>
        <v/>
      </c>
      <c r="DN977" t="str">
        <f>IF(Table1[[#This Row],[Ledger 9]]="","",Table1[[#This Row],[Ledger 9]])</f>
        <v/>
      </c>
      <c r="DO977" t="str">
        <f>IF(Table1[[#This Row],[Ledger 9]]="","",IF(Table1[[#This Row],[Effect 9]]="Dr.",-Table1[[#This Row],[Amount 9]],Table1[[#This Row],[Amount 9]]))</f>
        <v/>
      </c>
      <c r="DR977" t="str">
        <f>IF(Table1[[#This Row],[Ledger 10]]="","","No")</f>
        <v/>
      </c>
      <c r="DS977" t="str">
        <f>IF(Table1[[#This Row],[Ledger 10]]="","",IF(Table1[[#This Row],[Effect 10]]="Dr.","Yes","No"))</f>
        <v/>
      </c>
      <c r="DT977" t="str">
        <f>IF(Table1[[#This Row],[Ledger 10]]="","",Table1[[#This Row],[Ledger 10]])</f>
        <v/>
      </c>
      <c r="DU977" t="str">
        <f>IF(Table1[[#This Row],[Ledger 10]]="","",IF(Table1[[#This Row],[Effect 10]]="Dr.",-Table1[[#This Row],[Amount 10]],Table1[[#This Row],[Amount 10]]))</f>
        <v/>
      </c>
      <c r="DX977" t="str">
        <f>IF(Table1[[#This Row],[Ledger 11]]="","","No")</f>
        <v/>
      </c>
      <c r="DY977" t="str">
        <f>IF(Table1[[#This Row],[Ledger 11]]="","",IF(Table1[[#This Row],[Effect 11]]="Dr.","Yes","No"))</f>
        <v/>
      </c>
      <c r="DZ977" t="str">
        <f>IF(Table1[[#This Row],[Ledger 11]]="","",Table1[[#This Row],[Ledger 11]])</f>
        <v/>
      </c>
      <c r="EA977" t="str">
        <f>IF(Table1[[#This Row],[Ledger 11]]="","",IF(Table1[[#This Row],[Effect 11]]="Dr.",-Table1[[#This Row],[Amount 11]],Table1[[#This Row],[Amount 11]]))</f>
        <v/>
      </c>
      <c r="ED977" t="str">
        <f>IF(Table1[[#This Row],[Ledger 12]]="","","No")</f>
        <v/>
      </c>
      <c r="EE977" t="str">
        <f>IF(Table1[[#This Row],[Ledger 12]]="","",IF(Table1[[#This Row],[Effect 12]]="Dr.","Yes","No"))</f>
        <v/>
      </c>
      <c r="EF977" t="str">
        <f>IF(Table1[[#This Row],[Ledger 12]]="","",Table1[[#This Row],[Ledger 12]])</f>
        <v/>
      </c>
      <c r="EG977" t="str">
        <f>IF(Table1[[#This Row],[Ledger 12]]="","",IF(Table1[[#This Row],[Effect 12]]="Dr.",-Table1[[#This Row],[Amount 12]],Table1[[#This Row],[Amount 12]]))</f>
        <v/>
      </c>
      <c r="EJ977" t="str">
        <f>IF(Table1[[#This Row],[Ledger 13]]="","","No")</f>
        <v/>
      </c>
      <c r="EK977" t="str">
        <f>IF(Table1[[#This Row],[Ledger 13]]="","",IF(Table1[[#This Row],[Effect 13]]="Dr.","Yes","No"))</f>
        <v/>
      </c>
      <c r="EL977" t="str">
        <f>IF(Table1[[#This Row],[Ledger 13]]="","",Table1[[#This Row],[Ledger 13]])</f>
        <v/>
      </c>
      <c r="EM977" t="str">
        <f>IF(Table1[[#This Row],[Ledger 13]]="","",IF(Table1[[#This Row],[Effect 13]]="Dr.",-Table1[[#This Row],[Amount 13]],Table1[[#This Row],[Amount 13]]))</f>
        <v/>
      </c>
      <c r="EP977" t="str">
        <f>IF(Table1[[#This Row],[Ledger 14]]="","","No")</f>
        <v/>
      </c>
      <c r="EQ977" t="str">
        <f>IF(Table1[[#This Row],[Ledger 14]]="","",IF(Table1[[#This Row],[Effect 14]]="Dr.","Yes","No"))</f>
        <v/>
      </c>
      <c r="ER977" t="str">
        <f>IF(Table1[[#This Row],[Ledger 14]]="","",Table1[[#This Row],[Ledger 14]])</f>
        <v/>
      </c>
      <c r="ES977" t="str">
        <f>IF(Table1[[#This Row],[Ledger 14]]="","",IF(Table1[[#This Row],[Effect 14]]="Dr.",-Table1[[#This Row],[Amount 14]],Table1[[#This Row],[Amount 14]]))</f>
        <v/>
      </c>
      <c r="EV977" t="str">
        <f>IF(Table1[[#This Row],[Ledger 15]]="","","No")</f>
        <v/>
      </c>
      <c r="EW977" t="str">
        <f>IF(Table1[[#This Row],[Ledger 15]]="","",IF(Table1[[#This Row],[Effect 15]]="Dr.","Yes","No"))</f>
        <v/>
      </c>
      <c r="EX977" t="str">
        <f>IF(Table1[[#This Row],[Ledger 15]]="","",Table1[[#This Row],[Ledger 15]])</f>
        <v/>
      </c>
      <c r="EY977" t="str">
        <f>IF(Table1[[#This Row],[Ledger 15]]="","",IF(Table1[[#This Row],[Effect 15]]="Dr.",-Table1[[#This Row],[Amount 15]],Table1[[#This Row],[Amount 15]]))</f>
        <v/>
      </c>
      <c r="FD97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7">
        <f>IF(Table1[[#This Row],[Date]]="",0,IF(AND(Table1[[#This Row],[Date]]&gt;=$FE$2,Table1[[#This Row],[Date]]&lt;=$FE$3),0,1))</f>
        <v>0</v>
      </c>
      <c r="FF977">
        <f>IF(Table1[[#This Row],[Date]]="",0,IF(TYPE(VLOOKUP(Table1[[#This Row],[Voucher Type]],Table1[[#All],[Voucher Type Master]],1,FALSE))=16,1,0))</f>
        <v>0</v>
      </c>
      <c r="FG977">
        <f>IF(TYPE(IF(Table1[[#This Row],[Date]]="",0,IF(VLOOKUP(Table1[[#This Row],[Voucher Type]],$FY$5:$FZ$13,2,0)=Table1[[#This Row],[Effect 1]],0,1)))=16,1,0)</f>
        <v>0</v>
      </c>
      <c r="FH97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7">
        <f>IF(LEN(Table1[[#This Row],[Ledger 1]])&gt;0,IF(TYPE(VLOOKUP(Table1[[#This Row],[Ledger 1]],GZ:GZ,1,0))=16,1,0),0)</f>
        <v>0</v>
      </c>
      <c r="FJ977">
        <f>IF(LEN(Table1[[#This Row],[Ledger 2]])&gt;0,IF(TYPE(VLOOKUP(Table1[[#This Row],[Ledger 2]],GZ:GZ,1,0))=16,1,0),0)</f>
        <v>0</v>
      </c>
      <c r="FK977">
        <f>IF(LEN(Table1[[#This Row],[Ledger 3]])&gt;0,IF(TYPE(VLOOKUP(Table1[[#This Row],[Ledger 3]],GZ:GZ,1,0))=16,1,0),0)</f>
        <v>0</v>
      </c>
      <c r="FL977">
        <f>IF(LEN(Table1[[#This Row],[Ledger 4]])&gt;0,IF(TYPE(VLOOKUP(Table1[[#This Row],[Ledger 4]],GZ:GZ,1,0))=16,1,0),0)</f>
        <v>0</v>
      </c>
      <c r="FM977">
        <f>IF(LEN(Table1[[#This Row],[Ledger 5]])&gt;0,IF(TYPE(VLOOKUP(Table1[[#This Row],[Ledger 5]],GZ:GZ,1,0))=16,1,0),0)</f>
        <v>0</v>
      </c>
      <c r="FN977">
        <f>IF(LEN(Table1[[#This Row],[Ledger 6]])&gt;0,IF(TYPE(VLOOKUP(Table1[[#This Row],[Ledger 6]],$GZ:$GZ,1,0))=16,1,0),0)</f>
        <v>0</v>
      </c>
      <c r="FO977">
        <f>IF(LEN(Table1[[#This Row],[Ledger 7]])&gt;0,IF(TYPE(VLOOKUP(Table1[[#This Row],[Ledger 7]],$GZ:$GZ,1,0))=16,1,0),0)</f>
        <v>0</v>
      </c>
      <c r="FP977">
        <f>IF(LEN(Table1[[#This Row],[Ledger 8]])&gt;0,IF(TYPE(VLOOKUP(Table1[[#This Row],[Ledger 8]],$GZ:$GZ,1,0))=16,1,0),0)</f>
        <v>0</v>
      </c>
      <c r="FQ977">
        <f>IF(LEN(Table1[[#This Row],[Ledger 9]])&gt;0,IF(TYPE(VLOOKUP(Table1[[#This Row],[Ledger 9]],$GZ:$GZ,1,0))=16,1,0),0)</f>
        <v>0</v>
      </c>
      <c r="FR977">
        <f>IF(LEN(Table1[[#This Row],[Ledger 10]])&gt;0,IF(TYPE(VLOOKUP(Table1[[#This Row],[Ledger 10]],$GZ:$GZ,1,0))=16,1,0),0)</f>
        <v>0</v>
      </c>
      <c r="FS977">
        <f>IF(LEN(Table1[[#This Row],[Ledger 11]])&gt;0,IF(TYPE(VLOOKUP(Table1[[#This Row],[Ledger 11]],$GZ:$GZ,1,0))=16,1,0),0)</f>
        <v>0</v>
      </c>
      <c r="FT977">
        <f>IF(LEN(Table1[[#This Row],[Ledger 12]])&gt;0,IF(TYPE(VLOOKUP(Table1[[#This Row],[Ledger 12]],$GZ:$GZ,1,0))=16,1,0),0)</f>
        <v>0</v>
      </c>
      <c r="FU977">
        <f>IF(LEN(Table1[[#This Row],[Ledger 13]])&gt;0,IF(TYPE(VLOOKUP(Table1[[#This Row],[Ledger 13]],$GZ:$GZ,1,0))=16,1,0),0)</f>
        <v>0</v>
      </c>
      <c r="FV977">
        <f>IF(LEN(Table1[[#This Row],[Ledger 14]])&gt;0,IF(TYPE(VLOOKUP(Table1[[#This Row],[Ledger 14]],$GZ:$GZ,1,0))=16,1,0),0)</f>
        <v>0</v>
      </c>
      <c r="FW977">
        <f>IF(LEN(Table1[[#This Row],[Ledger 15]])&gt;0,IF(TYPE(VLOOKUP(Table1[[#This Row],[Ledger 15]],$GZ:$GZ,1,0))=16,1,0),0)</f>
        <v>0</v>
      </c>
    </row>
    <row r="978" spans="4:179" ht="33" customHeight="1" x14ac:dyDescent="0.45">
      <c r="D978" s="8">
        <f t="shared" si="24"/>
        <v>973</v>
      </c>
      <c r="E978" s="32"/>
      <c r="F978" s="34"/>
      <c r="G978" s="34"/>
      <c r="H978" s="34"/>
      <c r="I978" s="34"/>
      <c r="J978" s="38"/>
      <c r="K978" s="33"/>
      <c r="L978" s="36"/>
      <c r="M978" s="35"/>
      <c r="N978" s="34"/>
      <c r="O978" s="41"/>
      <c r="P978" s="35"/>
      <c r="Q978" s="34"/>
      <c r="R978" s="37"/>
      <c r="S978" s="35"/>
      <c r="T978" s="34"/>
      <c r="U978" s="37"/>
      <c r="V978" s="35"/>
      <c r="W978" s="34"/>
      <c r="X978" s="37"/>
      <c r="Y978" s="35"/>
      <c r="Z978" s="34"/>
      <c r="AA978" s="37"/>
      <c r="AB978" s="35"/>
      <c r="AC978" s="34"/>
      <c r="AD978" s="37"/>
      <c r="AE978" s="35"/>
      <c r="AF978" s="34"/>
      <c r="AG978" s="37"/>
      <c r="AH978" s="35"/>
      <c r="AI978" s="34"/>
      <c r="AJ978" s="37"/>
      <c r="AK978" s="35"/>
      <c r="AL978" s="34"/>
      <c r="AM978" s="37"/>
      <c r="AN978" s="35"/>
      <c r="AO978" s="34"/>
      <c r="AP978" s="37"/>
      <c r="AQ978" s="35"/>
      <c r="AR978" s="34"/>
      <c r="AS978" s="37"/>
      <c r="AT978" s="35"/>
      <c r="AU978" s="34"/>
      <c r="AV978" s="37"/>
      <c r="AW978" s="35"/>
      <c r="AX978" s="34"/>
      <c r="AY978" s="37"/>
      <c r="AZ978" s="35"/>
      <c r="BA978" s="34"/>
      <c r="BB978" s="37"/>
      <c r="BC97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8" s="7"/>
      <c r="BF978" t="str">
        <f>IF(Table1[[#This Row],[Date]]="","","&amp;lt;VOUCHER REMOTEID="&amp;""""&amp;$A$11&amp;$A$13&amp;ROW()&amp;""""&amp;" VCHTYPE="""&amp;F978&amp;""" ACTION="""&amp;"Create"&amp;"""&amp;gt;")</f>
        <v/>
      </c>
      <c r="BG978" t="str">
        <f>IF(Table1[[#This Row],[Date]]="","",TEXT(Table1[[#This Row],[Date]],"yyyymmdd"))</f>
        <v/>
      </c>
      <c r="BH978" t="str">
        <f>Table1[[#This Row],[Date2]]</f>
        <v/>
      </c>
      <c r="BI978" t="str">
        <f>IF(Table1[[#This Row],[Date]]="","",Table1[[#This Row],[Voucher Type]])</f>
        <v/>
      </c>
      <c r="BJ978" t="str">
        <f>IF(Table1[[#This Row],[Ref No / Invoice No]]="","",Table1[[#This Row],[Ref No / Invoice No]])</f>
        <v/>
      </c>
      <c r="BK978" t="str">
        <f>IF(Table1[[#This Row],[Voucher No]]="","",Table1[[#This Row],[Voucher No]])</f>
        <v/>
      </c>
      <c r="BL978" t="str">
        <f>IF(Table1[[#This Row],[Date]]="","",Table1[[#This Row],[Narration]])</f>
        <v/>
      </c>
      <c r="BM978" t="str">
        <f>IF(Table1[[#This Row],[Date]]="","",$A$11&amp;$A$13&amp;ROW())</f>
        <v/>
      </c>
      <c r="BN978" t="str">
        <f>IF(Table1[[#This Row],[Date]]="","",$A$13)</f>
        <v/>
      </c>
      <c r="BP978" t="str">
        <f>IF(Table1[[#This Row],[Ledger 1]]="","","No")</f>
        <v/>
      </c>
      <c r="BQ978" t="str">
        <f>IF(Table1[[#This Row],[Date]]="","",IF(Table1[[#This Row],[Effect 1]]="Dr.","Yes","No"))</f>
        <v/>
      </c>
      <c r="BR978" t="str">
        <f>IF(Table1[[#This Row],[Date]]="","",Table1[[#This Row],[Ledger 1]])</f>
        <v/>
      </c>
      <c r="BS978" t="str">
        <f>IF(Table1[[#This Row],[Date]]="","",IF(Table1[[#This Row],[Effect 1]]="Dr.",-Table1[[#This Row],[Amount 1]],Table1[[#This Row],[Amount 1]]))</f>
        <v/>
      </c>
      <c r="BV978" t="str">
        <f>IF(Table1[[#This Row],[Ledger 2]]="","","No")</f>
        <v/>
      </c>
      <c r="BW978" t="str">
        <f>IF(Table1[[#This Row],[Date]]="","",IF(Table1[[#This Row],[Effect 2]]="Dr.","Yes","No"))</f>
        <v/>
      </c>
      <c r="BX978" t="str">
        <f>IF(Table1[[#This Row],[Date]]="","",Table1[[#This Row],[Ledger 2]])</f>
        <v/>
      </c>
      <c r="BY978" t="str">
        <f>IF(Table1[[#This Row],[Date]]="","",IF(Table1[[#This Row],[Effect 2]]="Dr.",-Table1[[#This Row],[Amount 2]],Table1[[#This Row],[Amount 2]]))</f>
        <v/>
      </c>
      <c r="CB978" t="str">
        <f>IF(Table1[[#This Row],[Ledger 3]]="","","No")</f>
        <v/>
      </c>
      <c r="CC978" t="str">
        <f>IF(Table1[[#This Row],[Ledger 3]]="","",IF(Table1[[#This Row],[Effect 3]]="Dr.","Yes","No"))</f>
        <v/>
      </c>
      <c r="CD978" t="str">
        <f>IF(Table1[[#This Row],[Ledger 3]]="","",Table1[[#This Row],[Ledger 3]])</f>
        <v/>
      </c>
      <c r="CE978" t="str">
        <f>IF(Table1[[#This Row],[Ledger 3]]="","",IF(Table1[[#This Row],[Effect 3]]="Dr.",-Table1[[#This Row],[Amount 3]],Table1[[#This Row],[Amount 3]]))</f>
        <v/>
      </c>
      <c r="CH978" t="str">
        <f>IF(Table1[[#This Row],[Ledger 4]]="","","No")</f>
        <v/>
      </c>
      <c r="CI978" t="str">
        <f>IF(Table1[[#This Row],[Ledger 4]]="","",IF(Table1[[#This Row],[Effect 4]]="Dr.","Yes","No"))</f>
        <v/>
      </c>
      <c r="CJ978" t="str">
        <f>IF(Table1[[#This Row],[Ledger 4]]="","",Table1[[#This Row],[Ledger 4]])</f>
        <v/>
      </c>
      <c r="CK978" t="str">
        <f>IF(Table1[[#This Row],[Ledger 4]]="","",IF(Table1[[#This Row],[Effect 4]]="Dr.",-Table1[[#This Row],[Amount 4]],Table1[[#This Row],[Amount 4]]))</f>
        <v/>
      </c>
      <c r="CN978" t="str">
        <f>IF(Table1[[#This Row],[Ledger 5]]="","","No")</f>
        <v/>
      </c>
      <c r="CO978" t="str">
        <f>IF(Table1[[#This Row],[Ledger 5]]="","",IF(Table1[[#This Row],[Effect 5]]="Dr.","Yes","No"))</f>
        <v/>
      </c>
      <c r="CP978" t="str">
        <f>IF(Table1[[#This Row],[Ledger 5]]="","",Table1[[#This Row],[Ledger 5]])</f>
        <v/>
      </c>
      <c r="CQ978" t="str">
        <f>IF(Table1[[#This Row],[Ledger 5]]="","",IF(Table1[[#This Row],[Effect 5]]="Dr.",-Table1[[#This Row],[Amount 5]],Table1[[#This Row],[Amount 5]]))</f>
        <v/>
      </c>
      <c r="CT978" t="str">
        <f>IF(Table1[[#This Row],[Ledger 6]]="","","No")</f>
        <v/>
      </c>
      <c r="CU978" t="str">
        <f>IF(Table1[[#This Row],[Ledger 6]]="","",IF(Table1[[#This Row],[Effect 6]]="Dr.","Yes","No"))</f>
        <v/>
      </c>
      <c r="CV978" t="str">
        <f>IF(Table1[[#This Row],[Ledger 6]]="","",Table1[[#This Row],[Ledger 6]])</f>
        <v/>
      </c>
      <c r="CW978" t="str">
        <f>IF(Table1[[#This Row],[Ledger 6]]="","",IF(Table1[[#This Row],[Effect 6]]="Dr.",-Table1[[#This Row],[Amount 6]],Table1[[#This Row],[Amount 6]]))</f>
        <v/>
      </c>
      <c r="CZ978" t="str">
        <f>IF(Table1[[#This Row],[Ledger 7]]="","","No")</f>
        <v/>
      </c>
      <c r="DA978" t="str">
        <f>IF(Table1[[#This Row],[Ledger 7]]="","",IF(Table1[[#This Row],[Effect 7]]="Dr.","Yes","No"))</f>
        <v/>
      </c>
      <c r="DB978" t="str">
        <f>IF(Table1[[#This Row],[Ledger 7]]="","",Table1[[#This Row],[Ledger 7]])</f>
        <v/>
      </c>
      <c r="DC978" t="str">
        <f>IF(Table1[[#This Row],[Ledger 7]]="","",IF(Table1[[#This Row],[Effect 7]]="Dr.",-Table1[[#This Row],[Amount 7]],Table1[[#This Row],[Amount 7]]))</f>
        <v/>
      </c>
      <c r="DF978" t="str">
        <f>IF(Table1[[#This Row],[Ledger 8]]="","","No")</f>
        <v/>
      </c>
      <c r="DG978" t="str">
        <f>IF(Table1[[#This Row],[Ledger 8]]="","",IF(Table1[[#This Row],[Effect 8]]="Dr.","Yes","No"))</f>
        <v/>
      </c>
      <c r="DH978" t="str">
        <f>IF(Table1[[#This Row],[Ledger 8]]="","",Table1[[#This Row],[Ledger 8]])</f>
        <v/>
      </c>
      <c r="DI978" t="str">
        <f>IF(Table1[[#This Row],[Ledger 8]]="","",IF(Table1[[#This Row],[Effect 8]]="Dr.",-Table1[[#This Row],[Amount 8]],Table1[[#This Row],[Amount 8]]))</f>
        <v/>
      </c>
      <c r="DL978" t="str">
        <f>IF(Table1[[#This Row],[Ledger 9]]="","","No")</f>
        <v/>
      </c>
      <c r="DM978" t="str">
        <f>IF(Table1[[#This Row],[Ledger 9]]="","",IF(Table1[[#This Row],[Effect 9]]="Dr.","Yes","No"))</f>
        <v/>
      </c>
      <c r="DN978" t="str">
        <f>IF(Table1[[#This Row],[Ledger 9]]="","",Table1[[#This Row],[Ledger 9]])</f>
        <v/>
      </c>
      <c r="DO978" t="str">
        <f>IF(Table1[[#This Row],[Ledger 9]]="","",IF(Table1[[#This Row],[Effect 9]]="Dr.",-Table1[[#This Row],[Amount 9]],Table1[[#This Row],[Amount 9]]))</f>
        <v/>
      </c>
      <c r="DR978" t="str">
        <f>IF(Table1[[#This Row],[Ledger 10]]="","","No")</f>
        <v/>
      </c>
      <c r="DS978" t="str">
        <f>IF(Table1[[#This Row],[Ledger 10]]="","",IF(Table1[[#This Row],[Effect 10]]="Dr.","Yes","No"))</f>
        <v/>
      </c>
      <c r="DT978" t="str">
        <f>IF(Table1[[#This Row],[Ledger 10]]="","",Table1[[#This Row],[Ledger 10]])</f>
        <v/>
      </c>
      <c r="DU978" t="str">
        <f>IF(Table1[[#This Row],[Ledger 10]]="","",IF(Table1[[#This Row],[Effect 10]]="Dr.",-Table1[[#This Row],[Amount 10]],Table1[[#This Row],[Amount 10]]))</f>
        <v/>
      </c>
      <c r="DX978" t="str">
        <f>IF(Table1[[#This Row],[Ledger 11]]="","","No")</f>
        <v/>
      </c>
      <c r="DY978" t="str">
        <f>IF(Table1[[#This Row],[Ledger 11]]="","",IF(Table1[[#This Row],[Effect 11]]="Dr.","Yes","No"))</f>
        <v/>
      </c>
      <c r="DZ978" t="str">
        <f>IF(Table1[[#This Row],[Ledger 11]]="","",Table1[[#This Row],[Ledger 11]])</f>
        <v/>
      </c>
      <c r="EA978" t="str">
        <f>IF(Table1[[#This Row],[Ledger 11]]="","",IF(Table1[[#This Row],[Effect 11]]="Dr.",-Table1[[#This Row],[Amount 11]],Table1[[#This Row],[Amount 11]]))</f>
        <v/>
      </c>
      <c r="ED978" t="str">
        <f>IF(Table1[[#This Row],[Ledger 12]]="","","No")</f>
        <v/>
      </c>
      <c r="EE978" t="str">
        <f>IF(Table1[[#This Row],[Ledger 12]]="","",IF(Table1[[#This Row],[Effect 12]]="Dr.","Yes","No"))</f>
        <v/>
      </c>
      <c r="EF978" t="str">
        <f>IF(Table1[[#This Row],[Ledger 12]]="","",Table1[[#This Row],[Ledger 12]])</f>
        <v/>
      </c>
      <c r="EG978" t="str">
        <f>IF(Table1[[#This Row],[Ledger 12]]="","",IF(Table1[[#This Row],[Effect 12]]="Dr.",-Table1[[#This Row],[Amount 12]],Table1[[#This Row],[Amount 12]]))</f>
        <v/>
      </c>
      <c r="EJ978" t="str">
        <f>IF(Table1[[#This Row],[Ledger 13]]="","","No")</f>
        <v/>
      </c>
      <c r="EK978" t="str">
        <f>IF(Table1[[#This Row],[Ledger 13]]="","",IF(Table1[[#This Row],[Effect 13]]="Dr.","Yes","No"))</f>
        <v/>
      </c>
      <c r="EL978" t="str">
        <f>IF(Table1[[#This Row],[Ledger 13]]="","",Table1[[#This Row],[Ledger 13]])</f>
        <v/>
      </c>
      <c r="EM978" t="str">
        <f>IF(Table1[[#This Row],[Ledger 13]]="","",IF(Table1[[#This Row],[Effect 13]]="Dr.",-Table1[[#This Row],[Amount 13]],Table1[[#This Row],[Amount 13]]))</f>
        <v/>
      </c>
      <c r="EP978" t="str">
        <f>IF(Table1[[#This Row],[Ledger 14]]="","","No")</f>
        <v/>
      </c>
      <c r="EQ978" t="str">
        <f>IF(Table1[[#This Row],[Ledger 14]]="","",IF(Table1[[#This Row],[Effect 14]]="Dr.","Yes","No"))</f>
        <v/>
      </c>
      <c r="ER978" t="str">
        <f>IF(Table1[[#This Row],[Ledger 14]]="","",Table1[[#This Row],[Ledger 14]])</f>
        <v/>
      </c>
      <c r="ES978" t="str">
        <f>IF(Table1[[#This Row],[Ledger 14]]="","",IF(Table1[[#This Row],[Effect 14]]="Dr.",-Table1[[#This Row],[Amount 14]],Table1[[#This Row],[Amount 14]]))</f>
        <v/>
      </c>
      <c r="EV978" t="str">
        <f>IF(Table1[[#This Row],[Ledger 15]]="","","No")</f>
        <v/>
      </c>
      <c r="EW978" t="str">
        <f>IF(Table1[[#This Row],[Ledger 15]]="","",IF(Table1[[#This Row],[Effect 15]]="Dr.","Yes","No"))</f>
        <v/>
      </c>
      <c r="EX978" t="str">
        <f>IF(Table1[[#This Row],[Ledger 15]]="","",Table1[[#This Row],[Ledger 15]])</f>
        <v/>
      </c>
      <c r="EY978" t="str">
        <f>IF(Table1[[#This Row],[Ledger 15]]="","",IF(Table1[[#This Row],[Effect 15]]="Dr.",-Table1[[#This Row],[Amount 15]],Table1[[#This Row],[Amount 15]]))</f>
        <v/>
      </c>
      <c r="FD97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8">
        <f>IF(Table1[[#This Row],[Date]]="",0,IF(AND(Table1[[#This Row],[Date]]&gt;=$FE$2,Table1[[#This Row],[Date]]&lt;=$FE$3),0,1))</f>
        <v>0</v>
      </c>
      <c r="FF978">
        <f>IF(Table1[[#This Row],[Date]]="",0,IF(TYPE(VLOOKUP(Table1[[#This Row],[Voucher Type]],Table1[[#All],[Voucher Type Master]],1,FALSE))=16,1,0))</f>
        <v>0</v>
      </c>
      <c r="FG978">
        <f>IF(TYPE(IF(Table1[[#This Row],[Date]]="",0,IF(VLOOKUP(Table1[[#This Row],[Voucher Type]],$FY$5:$FZ$13,2,0)=Table1[[#This Row],[Effect 1]],0,1)))=16,1,0)</f>
        <v>0</v>
      </c>
      <c r="FH97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8">
        <f>IF(LEN(Table1[[#This Row],[Ledger 1]])&gt;0,IF(TYPE(VLOOKUP(Table1[[#This Row],[Ledger 1]],GZ:GZ,1,0))=16,1,0),0)</f>
        <v>0</v>
      </c>
      <c r="FJ978">
        <f>IF(LEN(Table1[[#This Row],[Ledger 2]])&gt;0,IF(TYPE(VLOOKUP(Table1[[#This Row],[Ledger 2]],GZ:GZ,1,0))=16,1,0),0)</f>
        <v>0</v>
      </c>
      <c r="FK978">
        <f>IF(LEN(Table1[[#This Row],[Ledger 3]])&gt;0,IF(TYPE(VLOOKUP(Table1[[#This Row],[Ledger 3]],GZ:GZ,1,0))=16,1,0),0)</f>
        <v>0</v>
      </c>
      <c r="FL978">
        <f>IF(LEN(Table1[[#This Row],[Ledger 4]])&gt;0,IF(TYPE(VLOOKUP(Table1[[#This Row],[Ledger 4]],GZ:GZ,1,0))=16,1,0),0)</f>
        <v>0</v>
      </c>
      <c r="FM978">
        <f>IF(LEN(Table1[[#This Row],[Ledger 5]])&gt;0,IF(TYPE(VLOOKUP(Table1[[#This Row],[Ledger 5]],GZ:GZ,1,0))=16,1,0),0)</f>
        <v>0</v>
      </c>
      <c r="FN978">
        <f>IF(LEN(Table1[[#This Row],[Ledger 6]])&gt;0,IF(TYPE(VLOOKUP(Table1[[#This Row],[Ledger 6]],$GZ:$GZ,1,0))=16,1,0),0)</f>
        <v>0</v>
      </c>
      <c r="FO978">
        <f>IF(LEN(Table1[[#This Row],[Ledger 7]])&gt;0,IF(TYPE(VLOOKUP(Table1[[#This Row],[Ledger 7]],$GZ:$GZ,1,0))=16,1,0),0)</f>
        <v>0</v>
      </c>
      <c r="FP978">
        <f>IF(LEN(Table1[[#This Row],[Ledger 8]])&gt;0,IF(TYPE(VLOOKUP(Table1[[#This Row],[Ledger 8]],$GZ:$GZ,1,0))=16,1,0),0)</f>
        <v>0</v>
      </c>
      <c r="FQ978">
        <f>IF(LEN(Table1[[#This Row],[Ledger 9]])&gt;0,IF(TYPE(VLOOKUP(Table1[[#This Row],[Ledger 9]],$GZ:$GZ,1,0))=16,1,0),0)</f>
        <v>0</v>
      </c>
      <c r="FR978">
        <f>IF(LEN(Table1[[#This Row],[Ledger 10]])&gt;0,IF(TYPE(VLOOKUP(Table1[[#This Row],[Ledger 10]],$GZ:$GZ,1,0))=16,1,0),0)</f>
        <v>0</v>
      </c>
      <c r="FS978">
        <f>IF(LEN(Table1[[#This Row],[Ledger 11]])&gt;0,IF(TYPE(VLOOKUP(Table1[[#This Row],[Ledger 11]],$GZ:$GZ,1,0))=16,1,0),0)</f>
        <v>0</v>
      </c>
      <c r="FT978">
        <f>IF(LEN(Table1[[#This Row],[Ledger 12]])&gt;0,IF(TYPE(VLOOKUP(Table1[[#This Row],[Ledger 12]],$GZ:$GZ,1,0))=16,1,0),0)</f>
        <v>0</v>
      </c>
      <c r="FU978">
        <f>IF(LEN(Table1[[#This Row],[Ledger 13]])&gt;0,IF(TYPE(VLOOKUP(Table1[[#This Row],[Ledger 13]],$GZ:$GZ,1,0))=16,1,0),0)</f>
        <v>0</v>
      </c>
      <c r="FV978">
        <f>IF(LEN(Table1[[#This Row],[Ledger 14]])&gt;0,IF(TYPE(VLOOKUP(Table1[[#This Row],[Ledger 14]],$GZ:$GZ,1,0))=16,1,0),0)</f>
        <v>0</v>
      </c>
      <c r="FW978">
        <f>IF(LEN(Table1[[#This Row],[Ledger 15]])&gt;0,IF(TYPE(VLOOKUP(Table1[[#This Row],[Ledger 15]],$GZ:$GZ,1,0))=16,1,0),0)</f>
        <v>0</v>
      </c>
    </row>
    <row r="979" spans="4:179" ht="33" customHeight="1" x14ac:dyDescent="0.45">
      <c r="D979" s="8">
        <f t="shared" si="24"/>
        <v>974</v>
      </c>
      <c r="E979" s="32"/>
      <c r="F979" s="34"/>
      <c r="G979" s="34"/>
      <c r="H979" s="34"/>
      <c r="I979" s="34"/>
      <c r="J979" s="38"/>
      <c r="K979" s="33"/>
      <c r="L979" s="36"/>
      <c r="M979" s="35"/>
      <c r="N979" s="34"/>
      <c r="O979" s="41"/>
      <c r="P979" s="35"/>
      <c r="Q979" s="34"/>
      <c r="R979" s="37"/>
      <c r="S979" s="35"/>
      <c r="T979" s="34"/>
      <c r="U979" s="37"/>
      <c r="V979" s="35"/>
      <c r="W979" s="34"/>
      <c r="X979" s="37"/>
      <c r="Y979" s="35"/>
      <c r="Z979" s="34"/>
      <c r="AA979" s="37"/>
      <c r="AB979" s="35"/>
      <c r="AC979" s="34"/>
      <c r="AD979" s="37"/>
      <c r="AE979" s="35"/>
      <c r="AF979" s="34"/>
      <c r="AG979" s="37"/>
      <c r="AH979" s="35"/>
      <c r="AI979" s="34"/>
      <c r="AJ979" s="37"/>
      <c r="AK979" s="35"/>
      <c r="AL979" s="34"/>
      <c r="AM979" s="37"/>
      <c r="AN979" s="35"/>
      <c r="AO979" s="34"/>
      <c r="AP979" s="37"/>
      <c r="AQ979" s="35"/>
      <c r="AR979" s="34"/>
      <c r="AS979" s="37"/>
      <c r="AT979" s="35"/>
      <c r="AU979" s="34"/>
      <c r="AV979" s="37"/>
      <c r="AW979" s="35"/>
      <c r="AX979" s="34"/>
      <c r="AY979" s="37"/>
      <c r="AZ979" s="35"/>
      <c r="BA979" s="34"/>
      <c r="BB979" s="37"/>
      <c r="BC97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79" s="7"/>
      <c r="BF979" t="str">
        <f>IF(Table1[[#This Row],[Date]]="","","&amp;lt;VOUCHER REMOTEID="&amp;""""&amp;$A$11&amp;$A$13&amp;ROW()&amp;""""&amp;" VCHTYPE="""&amp;F979&amp;""" ACTION="""&amp;"Create"&amp;"""&amp;gt;")</f>
        <v/>
      </c>
      <c r="BG979" t="str">
        <f>IF(Table1[[#This Row],[Date]]="","",TEXT(Table1[[#This Row],[Date]],"yyyymmdd"))</f>
        <v/>
      </c>
      <c r="BH979" t="str">
        <f>Table1[[#This Row],[Date2]]</f>
        <v/>
      </c>
      <c r="BI979" t="str">
        <f>IF(Table1[[#This Row],[Date]]="","",Table1[[#This Row],[Voucher Type]])</f>
        <v/>
      </c>
      <c r="BJ979" t="str">
        <f>IF(Table1[[#This Row],[Ref No / Invoice No]]="","",Table1[[#This Row],[Ref No / Invoice No]])</f>
        <v/>
      </c>
      <c r="BK979" t="str">
        <f>IF(Table1[[#This Row],[Voucher No]]="","",Table1[[#This Row],[Voucher No]])</f>
        <v/>
      </c>
      <c r="BL979" t="str">
        <f>IF(Table1[[#This Row],[Date]]="","",Table1[[#This Row],[Narration]])</f>
        <v/>
      </c>
      <c r="BM979" t="str">
        <f>IF(Table1[[#This Row],[Date]]="","",$A$11&amp;$A$13&amp;ROW())</f>
        <v/>
      </c>
      <c r="BN979" t="str">
        <f>IF(Table1[[#This Row],[Date]]="","",$A$13)</f>
        <v/>
      </c>
      <c r="BP979" t="str">
        <f>IF(Table1[[#This Row],[Ledger 1]]="","","No")</f>
        <v/>
      </c>
      <c r="BQ979" t="str">
        <f>IF(Table1[[#This Row],[Date]]="","",IF(Table1[[#This Row],[Effect 1]]="Dr.","Yes","No"))</f>
        <v/>
      </c>
      <c r="BR979" t="str">
        <f>IF(Table1[[#This Row],[Date]]="","",Table1[[#This Row],[Ledger 1]])</f>
        <v/>
      </c>
      <c r="BS979" t="str">
        <f>IF(Table1[[#This Row],[Date]]="","",IF(Table1[[#This Row],[Effect 1]]="Dr.",-Table1[[#This Row],[Amount 1]],Table1[[#This Row],[Amount 1]]))</f>
        <v/>
      </c>
      <c r="BV979" t="str">
        <f>IF(Table1[[#This Row],[Ledger 2]]="","","No")</f>
        <v/>
      </c>
      <c r="BW979" t="str">
        <f>IF(Table1[[#This Row],[Date]]="","",IF(Table1[[#This Row],[Effect 2]]="Dr.","Yes","No"))</f>
        <v/>
      </c>
      <c r="BX979" t="str">
        <f>IF(Table1[[#This Row],[Date]]="","",Table1[[#This Row],[Ledger 2]])</f>
        <v/>
      </c>
      <c r="BY979" t="str">
        <f>IF(Table1[[#This Row],[Date]]="","",IF(Table1[[#This Row],[Effect 2]]="Dr.",-Table1[[#This Row],[Amount 2]],Table1[[#This Row],[Amount 2]]))</f>
        <v/>
      </c>
      <c r="CB979" t="str">
        <f>IF(Table1[[#This Row],[Ledger 3]]="","","No")</f>
        <v/>
      </c>
      <c r="CC979" t="str">
        <f>IF(Table1[[#This Row],[Ledger 3]]="","",IF(Table1[[#This Row],[Effect 3]]="Dr.","Yes","No"))</f>
        <v/>
      </c>
      <c r="CD979" t="str">
        <f>IF(Table1[[#This Row],[Ledger 3]]="","",Table1[[#This Row],[Ledger 3]])</f>
        <v/>
      </c>
      <c r="CE979" t="str">
        <f>IF(Table1[[#This Row],[Ledger 3]]="","",IF(Table1[[#This Row],[Effect 3]]="Dr.",-Table1[[#This Row],[Amount 3]],Table1[[#This Row],[Amount 3]]))</f>
        <v/>
      </c>
      <c r="CH979" t="str">
        <f>IF(Table1[[#This Row],[Ledger 4]]="","","No")</f>
        <v/>
      </c>
      <c r="CI979" t="str">
        <f>IF(Table1[[#This Row],[Ledger 4]]="","",IF(Table1[[#This Row],[Effect 4]]="Dr.","Yes","No"))</f>
        <v/>
      </c>
      <c r="CJ979" t="str">
        <f>IF(Table1[[#This Row],[Ledger 4]]="","",Table1[[#This Row],[Ledger 4]])</f>
        <v/>
      </c>
      <c r="CK979" t="str">
        <f>IF(Table1[[#This Row],[Ledger 4]]="","",IF(Table1[[#This Row],[Effect 4]]="Dr.",-Table1[[#This Row],[Amount 4]],Table1[[#This Row],[Amount 4]]))</f>
        <v/>
      </c>
      <c r="CN979" t="str">
        <f>IF(Table1[[#This Row],[Ledger 5]]="","","No")</f>
        <v/>
      </c>
      <c r="CO979" t="str">
        <f>IF(Table1[[#This Row],[Ledger 5]]="","",IF(Table1[[#This Row],[Effect 5]]="Dr.","Yes","No"))</f>
        <v/>
      </c>
      <c r="CP979" t="str">
        <f>IF(Table1[[#This Row],[Ledger 5]]="","",Table1[[#This Row],[Ledger 5]])</f>
        <v/>
      </c>
      <c r="CQ979" t="str">
        <f>IF(Table1[[#This Row],[Ledger 5]]="","",IF(Table1[[#This Row],[Effect 5]]="Dr.",-Table1[[#This Row],[Amount 5]],Table1[[#This Row],[Amount 5]]))</f>
        <v/>
      </c>
      <c r="CT979" t="str">
        <f>IF(Table1[[#This Row],[Ledger 6]]="","","No")</f>
        <v/>
      </c>
      <c r="CU979" t="str">
        <f>IF(Table1[[#This Row],[Ledger 6]]="","",IF(Table1[[#This Row],[Effect 6]]="Dr.","Yes","No"))</f>
        <v/>
      </c>
      <c r="CV979" t="str">
        <f>IF(Table1[[#This Row],[Ledger 6]]="","",Table1[[#This Row],[Ledger 6]])</f>
        <v/>
      </c>
      <c r="CW979" t="str">
        <f>IF(Table1[[#This Row],[Ledger 6]]="","",IF(Table1[[#This Row],[Effect 6]]="Dr.",-Table1[[#This Row],[Amount 6]],Table1[[#This Row],[Amount 6]]))</f>
        <v/>
      </c>
      <c r="CZ979" t="str">
        <f>IF(Table1[[#This Row],[Ledger 7]]="","","No")</f>
        <v/>
      </c>
      <c r="DA979" t="str">
        <f>IF(Table1[[#This Row],[Ledger 7]]="","",IF(Table1[[#This Row],[Effect 7]]="Dr.","Yes","No"))</f>
        <v/>
      </c>
      <c r="DB979" t="str">
        <f>IF(Table1[[#This Row],[Ledger 7]]="","",Table1[[#This Row],[Ledger 7]])</f>
        <v/>
      </c>
      <c r="DC979" t="str">
        <f>IF(Table1[[#This Row],[Ledger 7]]="","",IF(Table1[[#This Row],[Effect 7]]="Dr.",-Table1[[#This Row],[Amount 7]],Table1[[#This Row],[Amount 7]]))</f>
        <v/>
      </c>
      <c r="DF979" t="str">
        <f>IF(Table1[[#This Row],[Ledger 8]]="","","No")</f>
        <v/>
      </c>
      <c r="DG979" t="str">
        <f>IF(Table1[[#This Row],[Ledger 8]]="","",IF(Table1[[#This Row],[Effect 8]]="Dr.","Yes","No"))</f>
        <v/>
      </c>
      <c r="DH979" t="str">
        <f>IF(Table1[[#This Row],[Ledger 8]]="","",Table1[[#This Row],[Ledger 8]])</f>
        <v/>
      </c>
      <c r="DI979" t="str">
        <f>IF(Table1[[#This Row],[Ledger 8]]="","",IF(Table1[[#This Row],[Effect 8]]="Dr.",-Table1[[#This Row],[Amount 8]],Table1[[#This Row],[Amount 8]]))</f>
        <v/>
      </c>
      <c r="DL979" t="str">
        <f>IF(Table1[[#This Row],[Ledger 9]]="","","No")</f>
        <v/>
      </c>
      <c r="DM979" t="str">
        <f>IF(Table1[[#This Row],[Ledger 9]]="","",IF(Table1[[#This Row],[Effect 9]]="Dr.","Yes","No"))</f>
        <v/>
      </c>
      <c r="DN979" t="str">
        <f>IF(Table1[[#This Row],[Ledger 9]]="","",Table1[[#This Row],[Ledger 9]])</f>
        <v/>
      </c>
      <c r="DO979" t="str">
        <f>IF(Table1[[#This Row],[Ledger 9]]="","",IF(Table1[[#This Row],[Effect 9]]="Dr.",-Table1[[#This Row],[Amount 9]],Table1[[#This Row],[Amount 9]]))</f>
        <v/>
      </c>
      <c r="DR979" t="str">
        <f>IF(Table1[[#This Row],[Ledger 10]]="","","No")</f>
        <v/>
      </c>
      <c r="DS979" t="str">
        <f>IF(Table1[[#This Row],[Ledger 10]]="","",IF(Table1[[#This Row],[Effect 10]]="Dr.","Yes","No"))</f>
        <v/>
      </c>
      <c r="DT979" t="str">
        <f>IF(Table1[[#This Row],[Ledger 10]]="","",Table1[[#This Row],[Ledger 10]])</f>
        <v/>
      </c>
      <c r="DU979" t="str">
        <f>IF(Table1[[#This Row],[Ledger 10]]="","",IF(Table1[[#This Row],[Effect 10]]="Dr.",-Table1[[#This Row],[Amount 10]],Table1[[#This Row],[Amount 10]]))</f>
        <v/>
      </c>
      <c r="DX979" t="str">
        <f>IF(Table1[[#This Row],[Ledger 11]]="","","No")</f>
        <v/>
      </c>
      <c r="DY979" t="str">
        <f>IF(Table1[[#This Row],[Ledger 11]]="","",IF(Table1[[#This Row],[Effect 11]]="Dr.","Yes","No"))</f>
        <v/>
      </c>
      <c r="DZ979" t="str">
        <f>IF(Table1[[#This Row],[Ledger 11]]="","",Table1[[#This Row],[Ledger 11]])</f>
        <v/>
      </c>
      <c r="EA979" t="str">
        <f>IF(Table1[[#This Row],[Ledger 11]]="","",IF(Table1[[#This Row],[Effect 11]]="Dr.",-Table1[[#This Row],[Amount 11]],Table1[[#This Row],[Amount 11]]))</f>
        <v/>
      </c>
      <c r="ED979" t="str">
        <f>IF(Table1[[#This Row],[Ledger 12]]="","","No")</f>
        <v/>
      </c>
      <c r="EE979" t="str">
        <f>IF(Table1[[#This Row],[Ledger 12]]="","",IF(Table1[[#This Row],[Effect 12]]="Dr.","Yes","No"))</f>
        <v/>
      </c>
      <c r="EF979" t="str">
        <f>IF(Table1[[#This Row],[Ledger 12]]="","",Table1[[#This Row],[Ledger 12]])</f>
        <v/>
      </c>
      <c r="EG979" t="str">
        <f>IF(Table1[[#This Row],[Ledger 12]]="","",IF(Table1[[#This Row],[Effect 12]]="Dr.",-Table1[[#This Row],[Amount 12]],Table1[[#This Row],[Amount 12]]))</f>
        <v/>
      </c>
      <c r="EJ979" t="str">
        <f>IF(Table1[[#This Row],[Ledger 13]]="","","No")</f>
        <v/>
      </c>
      <c r="EK979" t="str">
        <f>IF(Table1[[#This Row],[Ledger 13]]="","",IF(Table1[[#This Row],[Effect 13]]="Dr.","Yes","No"))</f>
        <v/>
      </c>
      <c r="EL979" t="str">
        <f>IF(Table1[[#This Row],[Ledger 13]]="","",Table1[[#This Row],[Ledger 13]])</f>
        <v/>
      </c>
      <c r="EM979" t="str">
        <f>IF(Table1[[#This Row],[Ledger 13]]="","",IF(Table1[[#This Row],[Effect 13]]="Dr.",-Table1[[#This Row],[Amount 13]],Table1[[#This Row],[Amount 13]]))</f>
        <v/>
      </c>
      <c r="EP979" t="str">
        <f>IF(Table1[[#This Row],[Ledger 14]]="","","No")</f>
        <v/>
      </c>
      <c r="EQ979" t="str">
        <f>IF(Table1[[#This Row],[Ledger 14]]="","",IF(Table1[[#This Row],[Effect 14]]="Dr.","Yes","No"))</f>
        <v/>
      </c>
      <c r="ER979" t="str">
        <f>IF(Table1[[#This Row],[Ledger 14]]="","",Table1[[#This Row],[Ledger 14]])</f>
        <v/>
      </c>
      <c r="ES979" t="str">
        <f>IF(Table1[[#This Row],[Ledger 14]]="","",IF(Table1[[#This Row],[Effect 14]]="Dr.",-Table1[[#This Row],[Amount 14]],Table1[[#This Row],[Amount 14]]))</f>
        <v/>
      </c>
      <c r="EV979" t="str">
        <f>IF(Table1[[#This Row],[Ledger 15]]="","","No")</f>
        <v/>
      </c>
      <c r="EW979" t="str">
        <f>IF(Table1[[#This Row],[Ledger 15]]="","",IF(Table1[[#This Row],[Effect 15]]="Dr.","Yes","No"))</f>
        <v/>
      </c>
      <c r="EX979" t="str">
        <f>IF(Table1[[#This Row],[Ledger 15]]="","",Table1[[#This Row],[Ledger 15]])</f>
        <v/>
      </c>
      <c r="EY979" t="str">
        <f>IF(Table1[[#This Row],[Ledger 15]]="","",IF(Table1[[#This Row],[Effect 15]]="Dr.",-Table1[[#This Row],[Amount 15]],Table1[[#This Row],[Amount 15]]))</f>
        <v/>
      </c>
      <c r="FD97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79">
        <f>IF(Table1[[#This Row],[Date]]="",0,IF(AND(Table1[[#This Row],[Date]]&gt;=$FE$2,Table1[[#This Row],[Date]]&lt;=$FE$3),0,1))</f>
        <v>0</v>
      </c>
      <c r="FF979">
        <f>IF(Table1[[#This Row],[Date]]="",0,IF(TYPE(VLOOKUP(Table1[[#This Row],[Voucher Type]],Table1[[#All],[Voucher Type Master]],1,FALSE))=16,1,0))</f>
        <v>0</v>
      </c>
      <c r="FG979">
        <f>IF(TYPE(IF(Table1[[#This Row],[Date]]="",0,IF(VLOOKUP(Table1[[#This Row],[Voucher Type]],$FY$5:$FZ$13,2,0)=Table1[[#This Row],[Effect 1]],0,1)))=16,1,0)</f>
        <v>0</v>
      </c>
      <c r="FH97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79">
        <f>IF(LEN(Table1[[#This Row],[Ledger 1]])&gt;0,IF(TYPE(VLOOKUP(Table1[[#This Row],[Ledger 1]],GZ:GZ,1,0))=16,1,0),0)</f>
        <v>0</v>
      </c>
      <c r="FJ979">
        <f>IF(LEN(Table1[[#This Row],[Ledger 2]])&gt;0,IF(TYPE(VLOOKUP(Table1[[#This Row],[Ledger 2]],GZ:GZ,1,0))=16,1,0),0)</f>
        <v>0</v>
      </c>
      <c r="FK979">
        <f>IF(LEN(Table1[[#This Row],[Ledger 3]])&gt;0,IF(TYPE(VLOOKUP(Table1[[#This Row],[Ledger 3]],GZ:GZ,1,0))=16,1,0),0)</f>
        <v>0</v>
      </c>
      <c r="FL979">
        <f>IF(LEN(Table1[[#This Row],[Ledger 4]])&gt;0,IF(TYPE(VLOOKUP(Table1[[#This Row],[Ledger 4]],GZ:GZ,1,0))=16,1,0),0)</f>
        <v>0</v>
      </c>
      <c r="FM979">
        <f>IF(LEN(Table1[[#This Row],[Ledger 5]])&gt;0,IF(TYPE(VLOOKUP(Table1[[#This Row],[Ledger 5]],GZ:GZ,1,0))=16,1,0),0)</f>
        <v>0</v>
      </c>
      <c r="FN979">
        <f>IF(LEN(Table1[[#This Row],[Ledger 6]])&gt;0,IF(TYPE(VLOOKUP(Table1[[#This Row],[Ledger 6]],$GZ:$GZ,1,0))=16,1,0),0)</f>
        <v>0</v>
      </c>
      <c r="FO979">
        <f>IF(LEN(Table1[[#This Row],[Ledger 7]])&gt;0,IF(TYPE(VLOOKUP(Table1[[#This Row],[Ledger 7]],$GZ:$GZ,1,0))=16,1,0),0)</f>
        <v>0</v>
      </c>
      <c r="FP979">
        <f>IF(LEN(Table1[[#This Row],[Ledger 8]])&gt;0,IF(TYPE(VLOOKUP(Table1[[#This Row],[Ledger 8]],$GZ:$GZ,1,0))=16,1,0),0)</f>
        <v>0</v>
      </c>
      <c r="FQ979">
        <f>IF(LEN(Table1[[#This Row],[Ledger 9]])&gt;0,IF(TYPE(VLOOKUP(Table1[[#This Row],[Ledger 9]],$GZ:$GZ,1,0))=16,1,0),0)</f>
        <v>0</v>
      </c>
      <c r="FR979">
        <f>IF(LEN(Table1[[#This Row],[Ledger 10]])&gt;0,IF(TYPE(VLOOKUP(Table1[[#This Row],[Ledger 10]],$GZ:$GZ,1,0))=16,1,0),0)</f>
        <v>0</v>
      </c>
      <c r="FS979">
        <f>IF(LEN(Table1[[#This Row],[Ledger 11]])&gt;0,IF(TYPE(VLOOKUP(Table1[[#This Row],[Ledger 11]],$GZ:$GZ,1,0))=16,1,0),0)</f>
        <v>0</v>
      </c>
      <c r="FT979">
        <f>IF(LEN(Table1[[#This Row],[Ledger 12]])&gt;0,IF(TYPE(VLOOKUP(Table1[[#This Row],[Ledger 12]],$GZ:$GZ,1,0))=16,1,0),0)</f>
        <v>0</v>
      </c>
      <c r="FU979">
        <f>IF(LEN(Table1[[#This Row],[Ledger 13]])&gt;0,IF(TYPE(VLOOKUP(Table1[[#This Row],[Ledger 13]],$GZ:$GZ,1,0))=16,1,0),0)</f>
        <v>0</v>
      </c>
      <c r="FV979">
        <f>IF(LEN(Table1[[#This Row],[Ledger 14]])&gt;0,IF(TYPE(VLOOKUP(Table1[[#This Row],[Ledger 14]],$GZ:$GZ,1,0))=16,1,0),0)</f>
        <v>0</v>
      </c>
      <c r="FW979">
        <f>IF(LEN(Table1[[#This Row],[Ledger 15]])&gt;0,IF(TYPE(VLOOKUP(Table1[[#This Row],[Ledger 15]],$GZ:$GZ,1,0))=16,1,0),0)</f>
        <v>0</v>
      </c>
    </row>
    <row r="980" spans="4:179" ht="33" customHeight="1" x14ac:dyDescent="0.45">
      <c r="D980" s="8">
        <f t="shared" si="24"/>
        <v>975</v>
      </c>
      <c r="E980" s="32"/>
      <c r="F980" s="34"/>
      <c r="G980" s="34"/>
      <c r="H980" s="34"/>
      <c r="I980" s="34"/>
      <c r="J980" s="38"/>
      <c r="K980" s="33"/>
      <c r="L980" s="36"/>
      <c r="M980" s="35"/>
      <c r="N980" s="34"/>
      <c r="O980" s="41"/>
      <c r="P980" s="35"/>
      <c r="Q980" s="34"/>
      <c r="R980" s="37"/>
      <c r="S980" s="35"/>
      <c r="T980" s="34"/>
      <c r="U980" s="37"/>
      <c r="V980" s="35"/>
      <c r="W980" s="34"/>
      <c r="X980" s="37"/>
      <c r="Y980" s="35"/>
      <c r="Z980" s="34"/>
      <c r="AA980" s="37"/>
      <c r="AB980" s="35"/>
      <c r="AC980" s="34"/>
      <c r="AD980" s="37"/>
      <c r="AE980" s="35"/>
      <c r="AF980" s="34"/>
      <c r="AG980" s="37"/>
      <c r="AH980" s="35"/>
      <c r="AI980" s="34"/>
      <c r="AJ980" s="37"/>
      <c r="AK980" s="35"/>
      <c r="AL980" s="34"/>
      <c r="AM980" s="37"/>
      <c r="AN980" s="35"/>
      <c r="AO980" s="34"/>
      <c r="AP980" s="37"/>
      <c r="AQ980" s="35"/>
      <c r="AR980" s="34"/>
      <c r="AS980" s="37"/>
      <c r="AT980" s="35"/>
      <c r="AU980" s="34"/>
      <c r="AV980" s="37"/>
      <c r="AW980" s="35"/>
      <c r="AX980" s="34"/>
      <c r="AY980" s="37"/>
      <c r="AZ980" s="35"/>
      <c r="BA980" s="34"/>
      <c r="BB980" s="37"/>
      <c r="BC98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0" s="7"/>
      <c r="BF980" t="str">
        <f>IF(Table1[[#This Row],[Date]]="","","&amp;lt;VOUCHER REMOTEID="&amp;""""&amp;$A$11&amp;$A$13&amp;ROW()&amp;""""&amp;" VCHTYPE="""&amp;F980&amp;""" ACTION="""&amp;"Create"&amp;"""&amp;gt;")</f>
        <v/>
      </c>
      <c r="BG980" t="str">
        <f>IF(Table1[[#This Row],[Date]]="","",TEXT(Table1[[#This Row],[Date]],"yyyymmdd"))</f>
        <v/>
      </c>
      <c r="BH980" t="str">
        <f>Table1[[#This Row],[Date2]]</f>
        <v/>
      </c>
      <c r="BI980" t="str">
        <f>IF(Table1[[#This Row],[Date]]="","",Table1[[#This Row],[Voucher Type]])</f>
        <v/>
      </c>
      <c r="BJ980" t="str">
        <f>IF(Table1[[#This Row],[Ref No / Invoice No]]="","",Table1[[#This Row],[Ref No / Invoice No]])</f>
        <v/>
      </c>
      <c r="BK980" t="str">
        <f>IF(Table1[[#This Row],[Voucher No]]="","",Table1[[#This Row],[Voucher No]])</f>
        <v/>
      </c>
      <c r="BL980" t="str">
        <f>IF(Table1[[#This Row],[Date]]="","",Table1[[#This Row],[Narration]])</f>
        <v/>
      </c>
      <c r="BM980" t="str">
        <f>IF(Table1[[#This Row],[Date]]="","",$A$11&amp;$A$13&amp;ROW())</f>
        <v/>
      </c>
      <c r="BN980" t="str">
        <f>IF(Table1[[#This Row],[Date]]="","",$A$13)</f>
        <v/>
      </c>
      <c r="BP980" t="str">
        <f>IF(Table1[[#This Row],[Ledger 1]]="","","No")</f>
        <v/>
      </c>
      <c r="BQ980" t="str">
        <f>IF(Table1[[#This Row],[Date]]="","",IF(Table1[[#This Row],[Effect 1]]="Dr.","Yes","No"))</f>
        <v/>
      </c>
      <c r="BR980" t="str">
        <f>IF(Table1[[#This Row],[Date]]="","",Table1[[#This Row],[Ledger 1]])</f>
        <v/>
      </c>
      <c r="BS980" t="str">
        <f>IF(Table1[[#This Row],[Date]]="","",IF(Table1[[#This Row],[Effect 1]]="Dr.",-Table1[[#This Row],[Amount 1]],Table1[[#This Row],[Amount 1]]))</f>
        <v/>
      </c>
      <c r="BV980" t="str">
        <f>IF(Table1[[#This Row],[Ledger 2]]="","","No")</f>
        <v/>
      </c>
      <c r="BW980" t="str">
        <f>IF(Table1[[#This Row],[Date]]="","",IF(Table1[[#This Row],[Effect 2]]="Dr.","Yes","No"))</f>
        <v/>
      </c>
      <c r="BX980" t="str">
        <f>IF(Table1[[#This Row],[Date]]="","",Table1[[#This Row],[Ledger 2]])</f>
        <v/>
      </c>
      <c r="BY980" t="str">
        <f>IF(Table1[[#This Row],[Date]]="","",IF(Table1[[#This Row],[Effect 2]]="Dr.",-Table1[[#This Row],[Amount 2]],Table1[[#This Row],[Amount 2]]))</f>
        <v/>
      </c>
      <c r="CB980" t="str">
        <f>IF(Table1[[#This Row],[Ledger 3]]="","","No")</f>
        <v/>
      </c>
      <c r="CC980" t="str">
        <f>IF(Table1[[#This Row],[Ledger 3]]="","",IF(Table1[[#This Row],[Effect 3]]="Dr.","Yes","No"))</f>
        <v/>
      </c>
      <c r="CD980" t="str">
        <f>IF(Table1[[#This Row],[Ledger 3]]="","",Table1[[#This Row],[Ledger 3]])</f>
        <v/>
      </c>
      <c r="CE980" t="str">
        <f>IF(Table1[[#This Row],[Ledger 3]]="","",IF(Table1[[#This Row],[Effect 3]]="Dr.",-Table1[[#This Row],[Amount 3]],Table1[[#This Row],[Amount 3]]))</f>
        <v/>
      </c>
      <c r="CH980" t="str">
        <f>IF(Table1[[#This Row],[Ledger 4]]="","","No")</f>
        <v/>
      </c>
      <c r="CI980" t="str">
        <f>IF(Table1[[#This Row],[Ledger 4]]="","",IF(Table1[[#This Row],[Effect 4]]="Dr.","Yes","No"))</f>
        <v/>
      </c>
      <c r="CJ980" t="str">
        <f>IF(Table1[[#This Row],[Ledger 4]]="","",Table1[[#This Row],[Ledger 4]])</f>
        <v/>
      </c>
      <c r="CK980" t="str">
        <f>IF(Table1[[#This Row],[Ledger 4]]="","",IF(Table1[[#This Row],[Effect 4]]="Dr.",-Table1[[#This Row],[Amount 4]],Table1[[#This Row],[Amount 4]]))</f>
        <v/>
      </c>
      <c r="CN980" t="str">
        <f>IF(Table1[[#This Row],[Ledger 5]]="","","No")</f>
        <v/>
      </c>
      <c r="CO980" t="str">
        <f>IF(Table1[[#This Row],[Ledger 5]]="","",IF(Table1[[#This Row],[Effect 5]]="Dr.","Yes","No"))</f>
        <v/>
      </c>
      <c r="CP980" t="str">
        <f>IF(Table1[[#This Row],[Ledger 5]]="","",Table1[[#This Row],[Ledger 5]])</f>
        <v/>
      </c>
      <c r="CQ980" t="str">
        <f>IF(Table1[[#This Row],[Ledger 5]]="","",IF(Table1[[#This Row],[Effect 5]]="Dr.",-Table1[[#This Row],[Amount 5]],Table1[[#This Row],[Amount 5]]))</f>
        <v/>
      </c>
      <c r="CT980" t="str">
        <f>IF(Table1[[#This Row],[Ledger 6]]="","","No")</f>
        <v/>
      </c>
      <c r="CU980" t="str">
        <f>IF(Table1[[#This Row],[Ledger 6]]="","",IF(Table1[[#This Row],[Effect 6]]="Dr.","Yes","No"))</f>
        <v/>
      </c>
      <c r="CV980" t="str">
        <f>IF(Table1[[#This Row],[Ledger 6]]="","",Table1[[#This Row],[Ledger 6]])</f>
        <v/>
      </c>
      <c r="CW980" t="str">
        <f>IF(Table1[[#This Row],[Ledger 6]]="","",IF(Table1[[#This Row],[Effect 6]]="Dr.",-Table1[[#This Row],[Amount 6]],Table1[[#This Row],[Amount 6]]))</f>
        <v/>
      </c>
      <c r="CZ980" t="str">
        <f>IF(Table1[[#This Row],[Ledger 7]]="","","No")</f>
        <v/>
      </c>
      <c r="DA980" t="str">
        <f>IF(Table1[[#This Row],[Ledger 7]]="","",IF(Table1[[#This Row],[Effect 7]]="Dr.","Yes","No"))</f>
        <v/>
      </c>
      <c r="DB980" t="str">
        <f>IF(Table1[[#This Row],[Ledger 7]]="","",Table1[[#This Row],[Ledger 7]])</f>
        <v/>
      </c>
      <c r="DC980" t="str">
        <f>IF(Table1[[#This Row],[Ledger 7]]="","",IF(Table1[[#This Row],[Effect 7]]="Dr.",-Table1[[#This Row],[Amount 7]],Table1[[#This Row],[Amount 7]]))</f>
        <v/>
      </c>
      <c r="DF980" t="str">
        <f>IF(Table1[[#This Row],[Ledger 8]]="","","No")</f>
        <v/>
      </c>
      <c r="DG980" t="str">
        <f>IF(Table1[[#This Row],[Ledger 8]]="","",IF(Table1[[#This Row],[Effect 8]]="Dr.","Yes","No"))</f>
        <v/>
      </c>
      <c r="DH980" t="str">
        <f>IF(Table1[[#This Row],[Ledger 8]]="","",Table1[[#This Row],[Ledger 8]])</f>
        <v/>
      </c>
      <c r="DI980" t="str">
        <f>IF(Table1[[#This Row],[Ledger 8]]="","",IF(Table1[[#This Row],[Effect 8]]="Dr.",-Table1[[#This Row],[Amount 8]],Table1[[#This Row],[Amount 8]]))</f>
        <v/>
      </c>
      <c r="DL980" t="str">
        <f>IF(Table1[[#This Row],[Ledger 9]]="","","No")</f>
        <v/>
      </c>
      <c r="DM980" t="str">
        <f>IF(Table1[[#This Row],[Ledger 9]]="","",IF(Table1[[#This Row],[Effect 9]]="Dr.","Yes","No"))</f>
        <v/>
      </c>
      <c r="DN980" t="str">
        <f>IF(Table1[[#This Row],[Ledger 9]]="","",Table1[[#This Row],[Ledger 9]])</f>
        <v/>
      </c>
      <c r="DO980" t="str">
        <f>IF(Table1[[#This Row],[Ledger 9]]="","",IF(Table1[[#This Row],[Effect 9]]="Dr.",-Table1[[#This Row],[Amount 9]],Table1[[#This Row],[Amount 9]]))</f>
        <v/>
      </c>
      <c r="DR980" t="str">
        <f>IF(Table1[[#This Row],[Ledger 10]]="","","No")</f>
        <v/>
      </c>
      <c r="DS980" t="str">
        <f>IF(Table1[[#This Row],[Ledger 10]]="","",IF(Table1[[#This Row],[Effect 10]]="Dr.","Yes","No"))</f>
        <v/>
      </c>
      <c r="DT980" t="str">
        <f>IF(Table1[[#This Row],[Ledger 10]]="","",Table1[[#This Row],[Ledger 10]])</f>
        <v/>
      </c>
      <c r="DU980" t="str">
        <f>IF(Table1[[#This Row],[Ledger 10]]="","",IF(Table1[[#This Row],[Effect 10]]="Dr.",-Table1[[#This Row],[Amount 10]],Table1[[#This Row],[Amount 10]]))</f>
        <v/>
      </c>
      <c r="DX980" t="str">
        <f>IF(Table1[[#This Row],[Ledger 11]]="","","No")</f>
        <v/>
      </c>
      <c r="DY980" t="str">
        <f>IF(Table1[[#This Row],[Ledger 11]]="","",IF(Table1[[#This Row],[Effect 11]]="Dr.","Yes","No"))</f>
        <v/>
      </c>
      <c r="DZ980" t="str">
        <f>IF(Table1[[#This Row],[Ledger 11]]="","",Table1[[#This Row],[Ledger 11]])</f>
        <v/>
      </c>
      <c r="EA980" t="str">
        <f>IF(Table1[[#This Row],[Ledger 11]]="","",IF(Table1[[#This Row],[Effect 11]]="Dr.",-Table1[[#This Row],[Amount 11]],Table1[[#This Row],[Amount 11]]))</f>
        <v/>
      </c>
      <c r="ED980" t="str">
        <f>IF(Table1[[#This Row],[Ledger 12]]="","","No")</f>
        <v/>
      </c>
      <c r="EE980" t="str">
        <f>IF(Table1[[#This Row],[Ledger 12]]="","",IF(Table1[[#This Row],[Effect 12]]="Dr.","Yes","No"))</f>
        <v/>
      </c>
      <c r="EF980" t="str">
        <f>IF(Table1[[#This Row],[Ledger 12]]="","",Table1[[#This Row],[Ledger 12]])</f>
        <v/>
      </c>
      <c r="EG980" t="str">
        <f>IF(Table1[[#This Row],[Ledger 12]]="","",IF(Table1[[#This Row],[Effect 12]]="Dr.",-Table1[[#This Row],[Amount 12]],Table1[[#This Row],[Amount 12]]))</f>
        <v/>
      </c>
      <c r="EJ980" t="str">
        <f>IF(Table1[[#This Row],[Ledger 13]]="","","No")</f>
        <v/>
      </c>
      <c r="EK980" t="str">
        <f>IF(Table1[[#This Row],[Ledger 13]]="","",IF(Table1[[#This Row],[Effect 13]]="Dr.","Yes","No"))</f>
        <v/>
      </c>
      <c r="EL980" t="str">
        <f>IF(Table1[[#This Row],[Ledger 13]]="","",Table1[[#This Row],[Ledger 13]])</f>
        <v/>
      </c>
      <c r="EM980" t="str">
        <f>IF(Table1[[#This Row],[Ledger 13]]="","",IF(Table1[[#This Row],[Effect 13]]="Dr.",-Table1[[#This Row],[Amount 13]],Table1[[#This Row],[Amount 13]]))</f>
        <v/>
      </c>
      <c r="EP980" t="str">
        <f>IF(Table1[[#This Row],[Ledger 14]]="","","No")</f>
        <v/>
      </c>
      <c r="EQ980" t="str">
        <f>IF(Table1[[#This Row],[Ledger 14]]="","",IF(Table1[[#This Row],[Effect 14]]="Dr.","Yes","No"))</f>
        <v/>
      </c>
      <c r="ER980" t="str">
        <f>IF(Table1[[#This Row],[Ledger 14]]="","",Table1[[#This Row],[Ledger 14]])</f>
        <v/>
      </c>
      <c r="ES980" t="str">
        <f>IF(Table1[[#This Row],[Ledger 14]]="","",IF(Table1[[#This Row],[Effect 14]]="Dr.",-Table1[[#This Row],[Amount 14]],Table1[[#This Row],[Amount 14]]))</f>
        <v/>
      </c>
      <c r="EV980" t="str">
        <f>IF(Table1[[#This Row],[Ledger 15]]="","","No")</f>
        <v/>
      </c>
      <c r="EW980" t="str">
        <f>IF(Table1[[#This Row],[Ledger 15]]="","",IF(Table1[[#This Row],[Effect 15]]="Dr.","Yes","No"))</f>
        <v/>
      </c>
      <c r="EX980" t="str">
        <f>IF(Table1[[#This Row],[Ledger 15]]="","",Table1[[#This Row],[Ledger 15]])</f>
        <v/>
      </c>
      <c r="EY980" t="str">
        <f>IF(Table1[[#This Row],[Ledger 15]]="","",IF(Table1[[#This Row],[Effect 15]]="Dr.",-Table1[[#This Row],[Amount 15]],Table1[[#This Row],[Amount 15]]))</f>
        <v/>
      </c>
      <c r="FD98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0">
        <f>IF(Table1[[#This Row],[Date]]="",0,IF(AND(Table1[[#This Row],[Date]]&gt;=$FE$2,Table1[[#This Row],[Date]]&lt;=$FE$3),0,1))</f>
        <v>0</v>
      </c>
      <c r="FF980">
        <f>IF(Table1[[#This Row],[Date]]="",0,IF(TYPE(VLOOKUP(Table1[[#This Row],[Voucher Type]],Table1[[#All],[Voucher Type Master]],1,FALSE))=16,1,0))</f>
        <v>0</v>
      </c>
      <c r="FG980">
        <f>IF(TYPE(IF(Table1[[#This Row],[Date]]="",0,IF(VLOOKUP(Table1[[#This Row],[Voucher Type]],$FY$5:$FZ$13,2,0)=Table1[[#This Row],[Effect 1]],0,1)))=16,1,0)</f>
        <v>0</v>
      </c>
      <c r="FH98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0">
        <f>IF(LEN(Table1[[#This Row],[Ledger 1]])&gt;0,IF(TYPE(VLOOKUP(Table1[[#This Row],[Ledger 1]],GZ:GZ,1,0))=16,1,0),0)</f>
        <v>0</v>
      </c>
      <c r="FJ980">
        <f>IF(LEN(Table1[[#This Row],[Ledger 2]])&gt;0,IF(TYPE(VLOOKUP(Table1[[#This Row],[Ledger 2]],GZ:GZ,1,0))=16,1,0),0)</f>
        <v>0</v>
      </c>
      <c r="FK980">
        <f>IF(LEN(Table1[[#This Row],[Ledger 3]])&gt;0,IF(TYPE(VLOOKUP(Table1[[#This Row],[Ledger 3]],GZ:GZ,1,0))=16,1,0),0)</f>
        <v>0</v>
      </c>
      <c r="FL980">
        <f>IF(LEN(Table1[[#This Row],[Ledger 4]])&gt;0,IF(TYPE(VLOOKUP(Table1[[#This Row],[Ledger 4]],GZ:GZ,1,0))=16,1,0),0)</f>
        <v>0</v>
      </c>
      <c r="FM980">
        <f>IF(LEN(Table1[[#This Row],[Ledger 5]])&gt;0,IF(TYPE(VLOOKUP(Table1[[#This Row],[Ledger 5]],GZ:GZ,1,0))=16,1,0),0)</f>
        <v>0</v>
      </c>
      <c r="FN980">
        <f>IF(LEN(Table1[[#This Row],[Ledger 6]])&gt;0,IF(TYPE(VLOOKUP(Table1[[#This Row],[Ledger 6]],$GZ:$GZ,1,0))=16,1,0),0)</f>
        <v>0</v>
      </c>
      <c r="FO980">
        <f>IF(LEN(Table1[[#This Row],[Ledger 7]])&gt;0,IF(TYPE(VLOOKUP(Table1[[#This Row],[Ledger 7]],$GZ:$GZ,1,0))=16,1,0),0)</f>
        <v>0</v>
      </c>
      <c r="FP980">
        <f>IF(LEN(Table1[[#This Row],[Ledger 8]])&gt;0,IF(TYPE(VLOOKUP(Table1[[#This Row],[Ledger 8]],$GZ:$GZ,1,0))=16,1,0),0)</f>
        <v>0</v>
      </c>
      <c r="FQ980">
        <f>IF(LEN(Table1[[#This Row],[Ledger 9]])&gt;0,IF(TYPE(VLOOKUP(Table1[[#This Row],[Ledger 9]],$GZ:$GZ,1,0))=16,1,0),0)</f>
        <v>0</v>
      </c>
      <c r="FR980">
        <f>IF(LEN(Table1[[#This Row],[Ledger 10]])&gt;0,IF(TYPE(VLOOKUP(Table1[[#This Row],[Ledger 10]],$GZ:$GZ,1,0))=16,1,0),0)</f>
        <v>0</v>
      </c>
      <c r="FS980">
        <f>IF(LEN(Table1[[#This Row],[Ledger 11]])&gt;0,IF(TYPE(VLOOKUP(Table1[[#This Row],[Ledger 11]],$GZ:$GZ,1,0))=16,1,0),0)</f>
        <v>0</v>
      </c>
      <c r="FT980">
        <f>IF(LEN(Table1[[#This Row],[Ledger 12]])&gt;0,IF(TYPE(VLOOKUP(Table1[[#This Row],[Ledger 12]],$GZ:$GZ,1,0))=16,1,0),0)</f>
        <v>0</v>
      </c>
      <c r="FU980">
        <f>IF(LEN(Table1[[#This Row],[Ledger 13]])&gt;0,IF(TYPE(VLOOKUP(Table1[[#This Row],[Ledger 13]],$GZ:$GZ,1,0))=16,1,0),0)</f>
        <v>0</v>
      </c>
      <c r="FV980">
        <f>IF(LEN(Table1[[#This Row],[Ledger 14]])&gt;0,IF(TYPE(VLOOKUP(Table1[[#This Row],[Ledger 14]],$GZ:$GZ,1,0))=16,1,0),0)</f>
        <v>0</v>
      </c>
      <c r="FW980">
        <f>IF(LEN(Table1[[#This Row],[Ledger 15]])&gt;0,IF(TYPE(VLOOKUP(Table1[[#This Row],[Ledger 15]],$GZ:$GZ,1,0))=16,1,0),0)</f>
        <v>0</v>
      </c>
    </row>
    <row r="981" spans="4:179" ht="33" customHeight="1" x14ac:dyDescent="0.45">
      <c r="D981" s="8">
        <f t="shared" si="24"/>
        <v>976</v>
      </c>
      <c r="E981" s="32"/>
      <c r="F981" s="34"/>
      <c r="G981" s="34"/>
      <c r="H981" s="34"/>
      <c r="I981" s="34"/>
      <c r="J981" s="38"/>
      <c r="K981" s="33"/>
      <c r="L981" s="36"/>
      <c r="M981" s="35"/>
      <c r="N981" s="34"/>
      <c r="O981" s="41"/>
      <c r="P981" s="35"/>
      <c r="Q981" s="34"/>
      <c r="R981" s="37"/>
      <c r="S981" s="35"/>
      <c r="T981" s="34"/>
      <c r="U981" s="37"/>
      <c r="V981" s="35"/>
      <c r="W981" s="34"/>
      <c r="X981" s="37"/>
      <c r="Y981" s="35"/>
      <c r="Z981" s="34"/>
      <c r="AA981" s="37"/>
      <c r="AB981" s="35"/>
      <c r="AC981" s="34"/>
      <c r="AD981" s="37"/>
      <c r="AE981" s="35"/>
      <c r="AF981" s="34"/>
      <c r="AG981" s="37"/>
      <c r="AH981" s="35"/>
      <c r="AI981" s="34"/>
      <c r="AJ981" s="37"/>
      <c r="AK981" s="35"/>
      <c r="AL981" s="34"/>
      <c r="AM981" s="37"/>
      <c r="AN981" s="35"/>
      <c r="AO981" s="34"/>
      <c r="AP981" s="37"/>
      <c r="AQ981" s="35"/>
      <c r="AR981" s="34"/>
      <c r="AS981" s="37"/>
      <c r="AT981" s="35"/>
      <c r="AU981" s="34"/>
      <c r="AV981" s="37"/>
      <c r="AW981" s="35"/>
      <c r="AX981" s="34"/>
      <c r="AY981" s="37"/>
      <c r="AZ981" s="35"/>
      <c r="BA981" s="34"/>
      <c r="BB981" s="37"/>
      <c r="BC98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1" s="7"/>
      <c r="BF981" t="str">
        <f>IF(Table1[[#This Row],[Date]]="","","&amp;lt;VOUCHER REMOTEID="&amp;""""&amp;$A$11&amp;$A$13&amp;ROW()&amp;""""&amp;" VCHTYPE="""&amp;F981&amp;""" ACTION="""&amp;"Create"&amp;"""&amp;gt;")</f>
        <v/>
      </c>
      <c r="BG981" t="str">
        <f>IF(Table1[[#This Row],[Date]]="","",TEXT(Table1[[#This Row],[Date]],"yyyymmdd"))</f>
        <v/>
      </c>
      <c r="BH981" t="str">
        <f>Table1[[#This Row],[Date2]]</f>
        <v/>
      </c>
      <c r="BI981" t="str">
        <f>IF(Table1[[#This Row],[Date]]="","",Table1[[#This Row],[Voucher Type]])</f>
        <v/>
      </c>
      <c r="BJ981" t="str">
        <f>IF(Table1[[#This Row],[Ref No / Invoice No]]="","",Table1[[#This Row],[Ref No / Invoice No]])</f>
        <v/>
      </c>
      <c r="BK981" t="str">
        <f>IF(Table1[[#This Row],[Voucher No]]="","",Table1[[#This Row],[Voucher No]])</f>
        <v/>
      </c>
      <c r="BL981" t="str">
        <f>IF(Table1[[#This Row],[Date]]="","",Table1[[#This Row],[Narration]])</f>
        <v/>
      </c>
      <c r="BM981" t="str">
        <f>IF(Table1[[#This Row],[Date]]="","",$A$11&amp;$A$13&amp;ROW())</f>
        <v/>
      </c>
      <c r="BN981" t="str">
        <f>IF(Table1[[#This Row],[Date]]="","",$A$13)</f>
        <v/>
      </c>
      <c r="BP981" t="str">
        <f>IF(Table1[[#This Row],[Ledger 1]]="","","No")</f>
        <v/>
      </c>
      <c r="BQ981" t="str">
        <f>IF(Table1[[#This Row],[Date]]="","",IF(Table1[[#This Row],[Effect 1]]="Dr.","Yes","No"))</f>
        <v/>
      </c>
      <c r="BR981" t="str">
        <f>IF(Table1[[#This Row],[Date]]="","",Table1[[#This Row],[Ledger 1]])</f>
        <v/>
      </c>
      <c r="BS981" t="str">
        <f>IF(Table1[[#This Row],[Date]]="","",IF(Table1[[#This Row],[Effect 1]]="Dr.",-Table1[[#This Row],[Amount 1]],Table1[[#This Row],[Amount 1]]))</f>
        <v/>
      </c>
      <c r="BV981" t="str">
        <f>IF(Table1[[#This Row],[Ledger 2]]="","","No")</f>
        <v/>
      </c>
      <c r="BW981" t="str">
        <f>IF(Table1[[#This Row],[Date]]="","",IF(Table1[[#This Row],[Effect 2]]="Dr.","Yes","No"))</f>
        <v/>
      </c>
      <c r="BX981" t="str">
        <f>IF(Table1[[#This Row],[Date]]="","",Table1[[#This Row],[Ledger 2]])</f>
        <v/>
      </c>
      <c r="BY981" t="str">
        <f>IF(Table1[[#This Row],[Date]]="","",IF(Table1[[#This Row],[Effect 2]]="Dr.",-Table1[[#This Row],[Amount 2]],Table1[[#This Row],[Amount 2]]))</f>
        <v/>
      </c>
      <c r="CB981" t="str">
        <f>IF(Table1[[#This Row],[Ledger 3]]="","","No")</f>
        <v/>
      </c>
      <c r="CC981" t="str">
        <f>IF(Table1[[#This Row],[Ledger 3]]="","",IF(Table1[[#This Row],[Effect 3]]="Dr.","Yes","No"))</f>
        <v/>
      </c>
      <c r="CD981" t="str">
        <f>IF(Table1[[#This Row],[Ledger 3]]="","",Table1[[#This Row],[Ledger 3]])</f>
        <v/>
      </c>
      <c r="CE981" t="str">
        <f>IF(Table1[[#This Row],[Ledger 3]]="","",IF(Table1[[#This Row],[Effect 3]]="Dr.",-Table1[[#This Row],[Amount 3]],Table1[[#This Row],[Amount 3]]))</f>
        <v/>
      </c>
      <c r="CH981" t="str">
        <f>IF(Table1[[#This Row],[Ledger 4]]="","","No")</f>
        <v/>
      </c>
      <c r="CI981" t="str">
        <f>IF(Table1[[#This Row],[Ledger 4]]="","",IF(Table1[[#This Row],[Effect 4]]="Dr.","Yes","No"))</f>
        <v/>
      </c>
      <c r="CJ981" t="str">
        <f>IF(Table1[[#This Row],[Ledger 4]]="","",Table1[[#This Row],[Ledger 4]])</f>
        <v/>
      </c>
      <c r="CK981" t="str">
        <f>IF(Table1[[#This Row],[Ledger 4]]="","",IF(Table1[[#This Row],[Effect 4]]="Dr.",-Table1[[#This Row],[Amount 4]],Table1[[#This Row],[Amount 4]]))</f>
        <v/>
      </c>
      <c r="CN981" t="str">
        <f>IF(Table1[[#This Row],[Ledger 5]]="","","No")</f>
        <v/>
      </c>
      <c r="CO981" t="str">
        <f>IF(Table1[[#This Row],[Ledger 5]]="","",IF(Table1[[#This Row],[Effect 5]]="Dr.","Yes","No"))</f>
        <v/>
      </c>
      <c r="CP981" t="str">
        <f>IF(Table1[[#This Row],[Ledger 5]]="","",Table1[[#This Row],[Ledger 5]])</f>
        <v/>
      </c>
      <c r="CQ981" t="str">
        <f>IF(Table1[[#This Row],[Ledger 5]]="","",IF(Table1[[#This Row],[Effect 5]]="Dr.",-Table1[[#This Row],[Amount 5]],Table1[[#This Row],[Amount 5]]))</f>
        <v/>
      </c>
      <c r="CT981" t="str">
        <f>IF(Table1[[#This Row],[Ledger 6]]="","","No")</f>
        <v/>
      </c>
      <c r="CU981" t="str">
        <f>IF(Table1[[#This Row],[Ledger 6]]="","",IF(Table1[[#This Row],[Effect 6]]="Dr.","Yes","No"))</f>
        <v/>
      </c>
      <c r="CV981" t="str">
        <f>IF(Table1[[#This Row],[Ledger 6]]="","",Table1[[#This Row],[Ledger 6]])</f>
        <v/>
      </c>
      <c r="CW981" t="str">
        <f>IF(Table1[[#This Row],[Ledger 6]]="","",IF(Table1[[#This Row],[Effect 6]]="Dr.",-Table1[[#This Row],[Amount 6]],Table1[[#This Row],[Amount 6]]))</f>
        <v/>
      </c>
      <c r="CZ981" t="str">
        <f>IF(Table1[[#This Row],[Ledger 7]]="","","No")</f>
        <v/>
      </c>
      <c r="DA981" t="str">
        <f>IF(Table1[[#This Row],[Ledger 7]]="","",IF(Table1[[#This Row],[Effect 7]]="Dr.","Yes","No"))</f>
        <v/>
      </c>
      <c r="DB981" t="str">
        <f>IF(Table1[[#This Row],[Ledger 7]]="","",Table1[[#This Row],[Ledger 7]])</f>
        <v/>
      </c>
      <c r="DC981" t="str">
        <f>IF(Table1[[#This Row],[Ledger 7]]="","",IF(Table1[[#This Row],[Effect 7]]="Dr.",-Table1[[#This Row],[Amount 7]],Table1[[#This Row],[Amount 7]]))</f>
        <v/>
      </c>
      <c r="DF981" t="str">
        <f>IF(Table1[[#This Row],[Ledger 8]]="","","No")</f>
        <v/>
      </c>
      <c r="DG981" t="str">
        <f>IF(Table1[[#This Row],[Ledger 8]]="","",IF(Table1[[#This Row],[Effect 8]]="Dr.","Yes","No"))</f>
        <v/>
      </c>
      <c r="DH981" t="str">
        <f>IF(Table1[[#This Row],[Ledger 8]]="","",Table1[[#This Row],[Ledger 8]])</f>
        <v/>
      </c>
      <c r="DI981" t="str">
        <f>IF(Table1[[#This Row],[Ledger 8]]="","",IF(Table1[[#This Row],[Effect 8]]="Dr.",-Table1[[#This Row],[Amount 8]],Table1[[#This Row],[Amount 8]]))</f>
        <v/>
      </c>
      <c r="DL981" t="str">
        <f>IF(Table1[[#This Row],[Ledger 9]]="","","No")</f>
        <v/>
      </c>
      <c r="DM981" t="str">
        <f>IF(Table1[[#This Row],[Ledger 9]]="","",IF(Table1[[#This Row],[Effect 9]]="Dr.","Yes","No"))</f>
        <v/>
      </c>
      <c r="DN981" t="str">
        <f>IF(Table1[[#This Row],[Ledger 9]]="","",Table1[[#This Row],[Ledger 9]])</f>
        <v/>
      </c>
      <c r="DO981" t="str">
        <f>IF(Table1[[#This Row],[Ledger 9]]="","",IF(Table1[[#This Row],[Effect 9]]="Dr.",-Table1[[#This Row],[Amount 9]],Table1[[#This Row],[Amount 9]]))</f>
        <v/>
      </c>
      <c r="DR981" t="str">
        <f>IF(Table1[[#This Row],[Ledger 10]]="","","No")</f>
        <v/>
      </c>
      <c r="DS981" t="str">
        <f>IF(Table1[[#This Row],[Ledger 10]]="","",IF(Table1[[#This Row],[Effect 10]]="Dr.","Yes","No"))</f>
        <v/>
      </c>
      <c r="DT981" t="str">
        <f>IF(Table1[[#This Row],[Ledger 10]]="","",Table1[[#This Row],[Ledger 10]])</f>
        <v/>
      </c>
      <c r="DU981" t="str">
        <f>IF(Table1[[#This Row],[Ledger 10]]="","",IF(Table1[[#This Row],[Effect 10]]="Dr.",-Table1[[#This Row],[Amount 10]],Table1[[#This Row],[Amount 10]]))</f>
        <v/>
      </c>
      <c r="DX981" t="str">
        <f>IF(Table1[[#This Row],[Ledger 11]]="","","No")</f>
        <v/>
      </c>
      <c r="DY981" t="str">
        <f>IF(Table1[[#This Row],[Ledger 11]]="","",IF(Table1[[#This Row],[Effect 11]]="Dr.","Yes","No"))</f>
        <v/>
      </c>
      <c r="DZ981" t="str">
        <f>IF(Table1[[#This Row],[Ledger 11]]="","",Table1[[#This Row],[Ledger 11]])</f>
        <v/>
      </c>
      <c r="EA981" t="str">
        <f>IF(Table1[[#This Row],[Ledger 11]]="","",IF(Table1[[#This Row],[Effect 11]]="Dr.",-Table1[[#This Row],[Amount 11]],Table1[[#This Row],[Amount 11]]))</f>
        <v/>
      </c>
      <c r="ED981" t="str">
        <f>IF(Table1[[#This Row],[Ledger 12]]="","","No")</f>
        <v/>
      </c>
      <c r="EE981" t="str">
        <f>IF(Table1[[#This Row],[Ledger 12]]="","",IF(Table1[[#This Row],[Effect 12]]="Dr.","Yes","No"))</f>
        <v/>
      </c>
      <c r="EF981" t="str">
        <f>IF(Table1[[#This Row],[Ledger 12]]="","",Table1[[#This Row],[Ledger 12]])</f>
        <v/>
      </c>
      <c r="EG981" t="str">
        <f>IF(Table1[[#This Row],[Ledger 12]]="","",IF(Table1[[#This Row],[Effect 12]]="Dr.",-Table1[[#This Row],[Amount 12]],Table1[[#This Row],[Amount 12]]))</f>
        <v/>
      </c>
      <c r="EJ981" t="str">
        <f>IF(Table1[[#This Row],[Ledger 13]]="","","No")</f>
        <v/>
      </c>
      <c r="EK981" t="str">
        <f>IF(Table1[[#This Row],[Ledger 13]]="","",IF(Table1[[#This Row],[Effect 13]]="Dr.","Yes","No"))</f>
        <v/>
      </c>
      <c r="EL981" t="str">
        <f>IF(Table1[[#This Row],[Ledger 13]]="","",Table1[[#This Row],[Ledger 13]])</f>
        <v/>
      </c>
      <c r="EM981" t="str">
        <f>IF(Table1[[#This Row],[Ledger 13]]="","",IF(Table1[[#This Row],[Effect 13]]="Dr.",-Table1[[#This Row],[Amount 13]],Table1[[#This Row],[Amount 13]]))</f>
        <v/>
      </c>
      <c r="EP981" t="str">
        <f>IF(Table1[[#This Row],[Ledger 14]]="","","No")</f>
        <v/>
      </c>
      <c r="EQ981" t="str">
        <f>IF(Table1[[#This Row],[Ledger 14]]="","",IF(Table1[[#This Row],[Effect 14]]="Dr.","Yes","No"))</f>
        <v/>
      </c>
      <c r="ER981" t="str">
        <f>IF(Table1[[#This Row],[Ledger 14]]="","",Table1[[#This Row],[Ledger 14]])</f>
        <v/>
      </c>
      <c r="ES981" t="str">
        <f>IF(Table1[[#This Row],[Ledger 14]]="","",IF(Table1[[#This Row],[Effect 14]]="Dr.",-Table1[[#This Row],[Amount 14]],Table1[[#This Row],[Amount 14]]))</f>
        <v/>
      </c>
      <c r="EV981" t="str">
        <f>IF(Table1[[#This Row],[Ledger 15]]="","","No")</f>
        <v/>
      </c>
      <c r="EW981" t="str">
        <f>IF(Table1[[#This Row],[Ledger 15]]="","",IF(Table1[[#This Row],[Effect 15]]="Dr.","Yes","No"))</f>
        <v/>
      </c>
      <c r="EX981" t="str">
        <f>IF(Table1[[#This Row],[Ledger 15]]="","",Table1[[#This Row],[Ledger 15]])</f>
        <v/>
      </c>
      <c r="EY981" t="str">
        <f>IF(Table1[[#This Row],[Ledger 15]]="","",IF(Table1[[#This Row],[Effect 15]]="Dr.",-Table1[[#This Row],[Amount 15]],Table1[[#This Row],[Amount 15]]))</f>
        <v/>
      </c>
      <c r="FD98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1">
        <f>IF(Table1[[#This Row],[Date]]="",0,IF(AND(Table1[[#This Row],[Date]]&gt;=$FE$2,Table1[[#This Row],[Date]]&lt;=$FE$3),0,1))</f>
        <v>0</v>
      </c>
      <c r="FF981">
        <f>IF(Table1[[#This Row],[Date]]="",0,IF(TYPE(VLOOKUP(Table1[[#This Row],[Voucher Type]],Table1[[#All],[Voucher Type Master]],1,FALSE))=16,1,0))</f>
        <v>0</v>
      </c>
      <c r="FG981">
        <f>IF(TYPE(IF(Table1[[#This Row],[Date]]="",0,IF(VLOOKUP(Table1[[#This Row],[Voucher Type]],$FY$5:$FZ$13,2,0)=Table1[[#This Row],[Effect 1]],0,1)))=16,1,0)</f>
        <v>0</v>
      </c>
      <c r="FH98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1">
        <f>IF(LEN(Table1[[#This Row],[Ledger 1]])&gt;0,IF(TYPE(VLOOKUP(Table1[[#This Row],[Ledger 1]],GZ:GZ,1,0))=16,1,0),0)</f>
        <v>0</v>
      </c>
      <c r="FJ981">
        <f>IF(LEN(Table1[[#This Row],[Ledger 2]])&gt;0,IF(TYPE(VLOOKUP(Table1[[#This Row],[Ledger 2]],GZ:GZ,1,0))=16,1,0),0)</f>
        <v>0</v>
      </c>
      <c r="FK981">
        <f>IF(LEN(Table1[[#This Row],[Ledger 3]])&gt;0,IF(TYPE(VLOOKUP(Table1[[#This Row],[Ledger 3]],GZ:GZ,1,0))=16,1,0),0)</f>
        <v>0</v>
      </c>
      <c r="FL981">
        <f>IF(LEN(Table1[[#This Row],[Ledger 4]])&gt;0,IF(TYPE(VLOOKUP(Table1[[#This Row],[Ledger 4]],GZ:GZ,1,0))=16,1,0),0)</f>
        <v>0</v>
      </c>
      <c r="FM981">
        <f>IF(LEN(Table1[[#This Row],[Ledger 5]])&gt;0,IF(TYPE(VLOOKUP(Table1[[#This Row],[Ledger 5]],GZ:GZ,1,0))=16,1,0),0)</f>
        <v>0</v>
      </c>
      <c r="FN981">
        <f>IF(LEN(Table1[[#This Row],[Ledger 6]])&gt;0,IF(TYPE(VLOOKUP(Table1[[#This Row],[Ledger 6]],$GZ:$GZ,1,0))=16,1,0),0)</f>
        <v>0</v>
      </c>
      <c r="FO981">
        <f>IF(LEN(Table1[[#This Row],[Ledger 7]])&gt;0,IF(TYPE(VLOOKUP(Table1[[#This Row],[Ledger 7]],$GZ:$GZ,1,0))=16,1,0),0)</f>
        <v>0</v>
      </c>
      <c r="FP981">
        <f>IF(LEN(Table1[[#This Row],[Ledger 8]])&gt;0,IF(TYPE(VLOOKUP(Table1[[#This Row],[Ledger 8]],$GZ:$GZ,1,0))=16,1,0),0)</f>
        <v>0</v>
      </c>
      <c r="FQ981">
        <f>IF(LEN(Table1[[#This Row],[Ledger 9]])&gt;0,IF(TYPE(VLOOKUP(Table1[[#This Row],[Ledger 9]],$GZ:$GZ,1,0))=16,1,0),0)</f>
        <v>0</v>
      </c>
      <c r="FR981">
        <f>IF(LEN(Table1[[#This Row],[Ledger 10]])&gt;0,IF(TYPE(VLOOKUP(Table1[[#This Row],[Ledger 10]],$GZ:$GZ,1,0))=16,1,0),0)</f>
        <v>0</v>
      </c>
      <c r="FS981">
        <f>IF(LEN(Table1[[#This Row],[Ledger 11]])&gt;0,IF(TYPE(VLOOKUP(Table1[[#This Row],[Ledger 11]],$GZ:$GZ,1,0))=16,1,0),0)</f>
        <v>0</v>
      </c>
      <c r="FT981">
        <f>IF(LEN(Table1[[#This Row],[Ledger 12]])&gt;0,IF(TYPE(VLOOKUP(Table1[[#This Row],[Ledger 12]],$GZ:$GZ,1,0))=16,1,0),0)</f>
        <v>0</v>
      </c>
      <c r="FU981">
        <f>IF(LEN(Table1[[#This Row],[Ledger 13]])&gt;0,IF(TYPE(VLOOKUP(Table1[[#This Row],[Ledger 13]],$GZ:$GZ,1,0))=16,1,0),0)</f>
        <v>0</v>
      </c>
      <c r="FV981">
        <f>IF(LEN(Table1[[#This Row],[Ledger 14]])&gt;0,IF(TYPE(VLOOKUP(Table1[[#This Row],[Ledger 14]],$GZ:$GZ,1,0))=16,1,0),0)</f>
        <v>0</v>
      </c>
      <c r="FW981">
        <f>IF(LEN(Table1[[#This Row],[Ledger 15]])&gt;0,IF(TYPE(VLOOKUP(Table1[[#This Row],[Ledger 15]],$GZ:$GZ,1,0))=16,1,0),0)</f>
        <v>0</v>
      </c>
    </row>
    <row r="982" spans="4:179" ht="33" customHeight="1" x14ac:dyDescent="0.45">
      <c r="D982" s="8">
        <f t="shared" si="24"/>
        <v>977</v>
      </c>
      <c r="E982" s="32"/>
      <c r="F982" s="34"/>
      <c r="G982" s="34"/>
      <c r="H982" s="34"/>
      <c r="I982" s="34"/>
      <c r="J982" s="38"/>
      <c r="K982" s="33"/>
      <c r="L982" s="36"/>
      <c r="M982" s="35"/>
      <c r="N982" s="34"/>
      <c r="O982" s="41"/>
      <c r="P982" s="35"/>
      <c r="Q982" s="34"/>
      <c r="R982" s="37"/>
      <c r="S982" s="35"/>
      <c r="T982" s="34"/>
      <c r="U982" s="37"/>
      <c r="V982" s="35"/>
      <c r="W982" s="34"/>
      <c r="X982" s="37"/>
      <c r="Y982" s="35"/>
      <c r="Z982" s="34"/>
      <c r="AA982" s="37"/>
      <c r="AB982" s="35"/>
      <c r="AC982" s="34"/>
      <c r="AD982" s="37"/>
      <c r="AE982" s="35"/>
      <c r="AF982" s="34"/>
      <c r="AG982" s="37"/>
      <c r="AH982" s="35"/>
      <c r="AI982" s="34"/>
      <c r="AJ982" s="37"/>
      <c r="AK982" s="35"/>
      <c r="AL982" s="34"/>
      <c r="AM982" s="37"/>
      <c r="AN982" s="35"/>
      <c r="AO982" s="34"/>
      <c r="AP982" s="37"/>
      <c r="AQ982" s="35"/>
      <c r="AR982" s="34"/>
      <c r="AS982" s="37"/>
      <c r="AT982" s="35"/>
      <c r="AU982" s="34"/>
      <c r="AV982" s="37"/>
      <c r="AW982" s="35"/>
      <c r="AX982" s="34"/>
      <c r="AY982" s="37"/>
      <c r="AZ982" s="35"/>
      <c r="BA982" s="34"/>
      <c r="BB982" s="37"/>
      <c r="BC98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2" s="7"/>
      <c r="BF982" t="str">
        <f>IF(Table1[[#This Row],[Date]]="","","&amp;lt;VOUCHER REMOTEID="&amp;""""&amp;$A$11&amp;$A$13&amp;ROW()&amp;""""&amp;" VCHTYPE="""&amp;F982&amp;""" ACTION="""&amp;"Create"&amp;"""&amp;gt;")</f>
        <v/>
      </c>
      <c r="BG982" t="str">
        <f>IF(Table1[[#This Row],[Date]]="","",TEXT(Table1[[#This Row],[Date]],"yyyymmdd"))</f>
        <v/>
      </c>
      <c r="BH982" t="str">
        <f>Table1[[#This Row],[Date2]]</f>
        <v/>
      </c>
      <c r="BI982" t="str">
        <f>IF(Table1[[#This Row],[Date]]="","",Table1[[#This Row],[Voucher Type]])</f>
        <v/>
      </c>
      <c r="BJ982" t="str">
        <f>IF(Table1[[#This Row],[Ref No / Invoice No]]="","",Table1[[#This Row],[Ref No / Invoice No]])</f>
        <v/>
      </c>
      <c r="BK982" t="str">
        <f>IF(Table1[[#This Row],[Voucher No]]="","",Table1[[#This Row],[Voucher No]])</f>
        <v/>
      </c>
      <c r="BL982" t="str">
        <f>IF(Table1[[#This Row],[Date]]="","",Table1[[#This Row],[Narration]])</f>
        <v/>
      </c>
      <c r="BM982" t="str">
        <f>IF(Table1[[#This Row],[Date]]="","",$A$11&amp;$A$13&amp;ROW())</f>
        <v/>
      </c>
      <c r="BN982" t="str">
        <f>IF(Table1[[#This Row],[Date]]="","",$A$13)</f>
        <v/>
      </c>
      <c r="BP982" t="str">
        <f>IF(Table1[[#This Row],[Ledger 1]]="","","No")</f>
        <v/>
      </c>
      <c r="BQ982" t="str">
        <f>IF(Table1[[#This Row],[Date]]="","",IF(Table1[[#This Row],[Effect 1]]="Dr.","Yes","No"))</f>
        <v/>
      </c>
      <c r="BR982" t="str">
        <f>IF(Table1[[#This Row],[Date]]="","",Table1[[#This Row],[Ledger 1]])</f>
        <v/>
      </c>
      <c r="BS982" t="str">
        <f>IF(Table1[[#This Row],[Date]]="","",IF(Table1[[#This Row],[Effect 1]]="Dr.",-Table1[[#This Row],[Amount 1]],Table1[[#This Row],[Amount 1]]))</f>
        <v/>
      </c>
      <c r="BV982" t="str">
        <f>IF(Table1[[#This Row],[Ledger 2]]="","","No")</f>
        <v/>
      </c>
      <c r="BW982" t="str">
        <f>IF(Table1[[#This Row],[Date]]="","",IF(Table1[[#This Row],[Effect 2]]="Dr.","Yes","No"))</f>
        <v/>
      </c>
      <c r="BX982" t="str">
        <f>IF(Table1[[#This Row],[Date]]="","",Table1[[#This Row],[Ledger 2]])</f>
        <v/>
      </c>
      <c r="BY982" t="str">
        <f>IF(Table1[[#This Row],[Date]]="","",IF(Table1[[#This Row],[Effect 2]]="Dr.",-Table1[[#This Row],[Amount 2]],Table1[[#This Row],[Amount 2]]))</f>
        <v/>
      </c>
      <c r="CB982" t="str">
        <f>IF(Table1[[#This Row],[Ledger 3]]="","","No")</f>
        <v/>
      </c>
      <c r="CC982" t="str">
        <f>IF(Table1[[#This Row],[Ledger 3]]="","",IF(Table1[[#This Row],[Effect 3]]="Dr.","Yes","No"))</f>
        <v/>
      </c>
      <c r="CD982" t="str">
        <f>IF(Table1[[#This Row],[Ledger 3]]="","",Table1[[#This Row],[Ledger 3]])</f>
        <v/>
      </c>
      <c r="CE982" t="str">
        <f>IF(Table1[[#This Row],[Ledger 3]]="","",IF(Table1[[#This Row],[Effect 3]]="Dr.",-Table1[[#This Row],[Amount 3]],Table1[[#This Row],[Amount 3]]))</f>
        <v/>
      </c>
      <c r="CH982" t="str">
        <f>IF(Table1[[#This Row],[Ledger 4]]="","","No")</f>
        <v/>
      </c>
      <c r="CI982" t="str">
        <f>IF(Table1[[#This Row],[Ledger 4]]="","",IF(Table1[[#This Row],[Effect 4]]="Dr.","Yes","No"))</f>
        <v/>
      </c>
      <c r="CJ982" t="str">
        <f>IF(Table1[[#This Row],[Ledger 4]]="","",Table1[[#This Row],[Ledger 4]])</f>
        <v/>
      </c>
      <c r="CK982" t="str">
        <f>IF(Table1[[#This Row],[Ledger 4]]="","",IF(Table1[[#This Row],[Effect 4]]="Dr.",-Table1[[#This Row],[Amount 4]],Table1[[#This Row],[Amount 4]]))</f>
        <v/>
      </c>
      <c r="CN982" t="str">
        <f>IF(Table1[[#This Row],[Ledger 5]]="","","No")</f>
        <v/>
      </c>
      <c r="CO982" t="str">
        <f>IF(Table1[[#This Row],[Ledger 5]]="","",IF(Table1[[#This Row],[Effect 5]]="Dr.","Yes","No"))</f>
        <v/>
      </c>
      <c r="CP982" t="str">
        <f>IF(Table1[[#This Row],[Ledger 5]]="","",Table1[[#This Row],[Ledger 5]])</f>
        <v/>
      </c>
      <c r="CQ982" t="str">
        <f>IF(Table1[[#This Row],[Ledger 5]]="","",IF(Table1[[#This Row],[Effect 5]]="Dr.",-Table1[[#This Row],[Amount 5]],Table1[[#This Row],[Amount 5]]))</f>
        <v/>
      </c>
      <c r="CT982" t="str">
        <f>IF(Table1[[#This Row],[Ledger 6]]="","","No")</f>
        <v/>
      </c>
      <c r="CU982" t="str">
        <f>IF(Table1[[#This Row],[Ledger 6]]="","",IF(Table1[[#This Row],[Effect 6]]="Dr.","Yes","No"))</f>
        <v/>
      </c>
      <c r="CV982" t="str">
        <f>IF(Table1[[#This Row],[Ledger 6]]="","",Table1[[#This Row],[Ledger 6]])</f>
        <v/>
      </c>
      <c r="CW982" t="str">
        <f>IF(Table1[[#This Row],[Ledger 6]]="","",IF(Table1[[#This Row],[Effect 6]]="Dr.",-Table1[[#This Row],[Amount 6]],Table1[[#This Row],[Amount 6]]))</f>
        <v/>
      </c>
      <c r="CZ982" t="str">
        <f>IF(Table1[[#This Row],[Ledger 7]]="","","No")</f>
        <v/>
      </c>
      <c r="DA982" t="str">
        <f>IF(Table1[[#This Row],[Ledger 7]]="","",IF(Table1[[#This Row],[Effect 7]]="Dr.","Yes","No"))</f>
        <v/>
      </c>
      <c r="DB982" t="str">
        <f>IF(Table1[[#This Row],[Ledger 7]]="","",Table1[[#This Row],[Ledger 7]])</f>
        <v/>
      </c>
      <c r="DC982" t="str">
        <f>IF(Table1[[#This Row],[Ledger 7]]="","",IF(Table1[[#This Row],[Effect 7]]="Dr.",-Table1[[#This Row],[Amount 7]],Table1[[#This Row],[Amount 7]]))</f>
        <v/>
      </c>
      <c r="DF982" t="str">
        <f>IF(Table1[[#This Row],[Ledger 8]]="","","No")</f>
        <v/>
      </c>
      <c r="DG982" t="str">
        <f>IF(Table1[[#This Row],[Ledger 8]]="","",IF(Table1[[#This Row],[Effect 8]]="Dr.","Yes","No"))</f>
        <v/>
      </c>
      <c r="DH982" t="str">
        <f>IF(Table1[[#This Row],[Ledger 8]]="","",Table1[[#This Row],[Ledger 8]])</f>
        <v/>
      </c>
      <c r="DI982" t="str">
        <f>IF(Table1[[#This Row],[Ledger 8]]="","",IF(Table1[[#This Row],[Effect 8]]="Dr.",-Table1[[#This Row],[Amount 8]],Table1[[#This Row],[Amount 8]]))</f>
        <v/>
      </c>
      <c r="DL982" t="str">
        <f>IF(Table1[[#This Row],[Ledger 9]]="","","No")</f>
        <v/>
      </c>
      <c r="DM982" t="str">
        <f>IF(Table1[[#This Row],[Ledger 9]]="","",IF(Table1[[#This Row],[Effect 9]]="Dr.","Yes","No"))</f>
        <v/>
      </c>
      <c r="DN982" t="str">
        <f>IF(Table1[[#This Row],[Ledger 9]]="","",Table1[[#This Row],[Ledger 9]])</f>
        <v/>
      </c>
      <c r="DO982" t="str">
        <f>IF(Table1[[#This Row],[Ledger 9]]="","",IF(Table1[[#This Row],[Effect 9]]="Dr.",-Table1[[#This Row],[Amount 9]],Table1[[#This Row],[Amount 9]]))</f>
        <v/>
      </c>
      <c r="DR982" t="str">
        <f>IF(Table1[[#This Row],[Ledger 10]]="","","No")</f>
        <v/>
      </c>
      <c r="DS982" t="str">
        <f>IF(Table1[[#This Row],[Ledger 10]]="","",IF(Table1[[#This Row],[Effect 10]]="Dr.","Yes","No"))</f>
        <v/>
      </c>
      <c r="DT982" t="str">
        <f>IF(Table1[[#This Row],[Ledger 10]]="","",Table1[[#This Row],[Ledger 10]])</f>
        <v/>
      </c>
      <c r="DU982" t="str">
        <f>IF(Table1[[#This Row],[Ledger 10]]="","",IF(Table1[[#This Row],[Effect 10]]="Dr.",-Table1[[#This Row],[Amount 10]],Table1[[#This Row],[Amount 10]]))</f>
        <v/>
      </c>
      <c r="DX982" t="str">
        <f>IF(Table1[[#This Row],[Ledger 11]]="","","No")</f>
        <v/>
      </c>
      <c r="DY982" t="str">
        <f>IF(Table1[[#This Row],[Ledger 11]]="","",IF(Table1[[#This Row],[Effect 11]]="Dr.","Yes","No"))</f>
        <v/>
      </c>
      <c r="DZ982" t="str">
        <f>IF(Table1[[#This Row],[Ledger 11]]="","",Table1[[#This Row],[Ledger 11]])</f>
        <v/>
      </c>
      <c r="EA982" t="str">
        <f>IF(Table1[[#This Row],[Ledger 11]]="","",IF(Table1[[#This Row],[Effect 11]]="Dr.",-Table1[[#This Row],[Amount 11]],Table1[[#This Row],[Amount 11]]))</f>
        <v/>
      </c>
      <c r="ED982" t="str">
        <f>IF(Table1[[#This Row],[Ledger 12]]="","","No")</f>
        <v/>
      </c>
      <c r="EE982" t="str">
        <f>IF(Table1[[#This Row],[Ledger 12]]="","",IF(Table1[[#This Row],[Effect 12]]="Dr.","Yes","No"))</f>
        <v/>
      </c>
      <c r="EF982" t="str">
        <f>IF(Table1[[#This Row],[Ledger 12]]="","",Table1[[#This Row],[Ledger 12]])</f>
        <v/>
      </c>
      <c r="EG982" t="str">
        <f>IF(Table1[[#This Row],[Ledger 12]]="","",IF(Table1[[#This Row],[Effect 12]]="Dr.",-Table1[[#This Row],[Amount 12]],Table1[[#This Row],[Amount 12]]))</f>
        <v/>
      </c>
      <c r="EJ982" t="str">
        <f>IF(Table1[[#This Row],[Ledger 13]]="","","No")</f>
        <v/>
      </c>
      <c r="EK982" t="str">
        <f>IF(Table1[[#This Row],[Ledger 13]]="","",IF(Table1[[#This Row],[Effect 13]]="Dr.","Yes","No"))</f>
        <v/>
      </c>
      <c r="EL982" t="str">
        <f>IF(Table1[[#This Row],[Ledger 13]]="","",Table1[[#This Row],[Ledger 13]])</f>
        <v/>
      </c>
      <c r="EM982" t="str">
        <f>IF(Table1[[#This Row],[Ledger 13]]="","",IF(Table1[[#This Row],[Effect 13]]="Dr.",-Table1[[#This Row],[Amount 13]],Table1[[#This Row],[Amount 13]]))</f>
        <v/>
      </c>
      <c r="EP982" t="str">
        <f>IF(Table1[[#This Row],[Ledger 14]]="","","No")</f>
        <v/>
      </c>
      <c r="EQ982" t="str">
        <f>IF(Table1[[#This Row],[Ledger 14]]="","",IF(Table1[[#This Row],[Effect 14]]="Dr.","Yes","No"))</f>
        <v/>
      </c>
      <c r="ER982" t="str">
        <f>IF(Table1[[#This Row],[Ledger 14]]="","",Table1[[#This Row],[Ledger 14]])</f>
        <v/>
      </c>
      <c r="ES982" t="str">
        <f>IF(Table1[[#This Row],[Ledger 14]]="","",IF(Table1[[#This Row],[Effect 14]]="Dr.",-Table1[[#This Row],[Amount 14]],Table1[[#This Row],[Amount 14]]))</f>
        <v/>
      </c>
      <c r="EV982" t="str">
        <f>IF(Table1[[#This Row],[Ledger 15]]="","","No")</f>
        <v/>
      </c>
      <c r="EW982" t="str">
        <f>IF(Table1[[#This Row],[Ledger 15]]="","",IF(Table1[[#This Row],[Effect 15]]="Dr.","Yes","No"))</f>
        <v/>
      </c>
      <c r="EX982" t="str">
        <f>IF(Table1[[#This Row],[Ledger 15]]="","",Table1[[#This Row],[Ledger 15]])</f>
        <v/>
      </c>
      <c r="EY982" t="str">
        <f>IF(Table1[[#This Row],[Ledger 15]]="","",IF(Table1[[#This Row],[Effect 15]]="Dr.",-Table1[[#This Row],[Amount 15]],Table1[[#This Row],[Amount 15]]))</f>
        <v/>
      </c>
      <c r="FD98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2">
        <f>IF(Table1[[#This Row],[Date]]="",0,IF(AND(Table1[[#This Row],[Date]]&gt;=$FE$2,Table1[[#This Row],[Date]]&lt;=$FE$3),0,1))</f>
        <v>0</v>
      </c>
      <c r="FF982">
        <f>IF(Table1[[#This Row],[Date]]="",0,IF(TYPE(VLOOKUP(Table1[[#This Row],[Voucher Type]],Table1[[#All],[Voucher Type Master]],1,FALSE))=16,1,0))</f>
        <v>0</v>
      </c>
      <c r="FG982">
        <f>IF(TYPE(IF(Table1[[#This Row],[Date]]="",0,IF(VLOOKUP(Table1[[#This Row],[Voucher Type]],$FY$5:$FZ$13,2,0)=Table1[[#This Row],[Effect 1]],0,1)))=16,1,0)</f>
        <v>0</v>
      </c>
      <c r="FH98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2">
        <f>IF(LEN(Table1[[#This Row],[Ledger 1]])&gt;0,IF(TYPE(VLOOKUP(Table1[[#This Row],[Ledger 1]],GZ:GZ,1,0))=16,1,0),0)</f>
        <v>0</v>
      </c>
      <c r="FJ982">
        <f>IF(LEN(Table1[[#This Row],[Ledger 2]])&gt;0,IF(TYPE(VLOOKUP(Table1[[#This Row],[Ledger 2]],GZ:GZ,1,0))=16,1,0),0)</f>
        <v>0</v>
      </c>
      <c r="FK982">
        <f>IF(LEN(Table1[[#This Row],[Ledger 3]])&gt;0,IF(TYPE(VLOOKUP(Table1[[#This Row],[Ledger 3]],GZ:GZ,1,0))=16,1,0),0)</f>
        <v>0</v>
      </c>
      <c r="FL982">
        <f>IF(LEN(Table1[[#This Row],[Ledger 4]])&gt;0,IF(TYPE(VLOOKUP(Table1[[#This Row],[Ledger 4]],GZ:GZ,1,0))=16,1,0),0)</f>
        <v>0</v>
      </c>
      <c r="FM982">
        <f>IF(LEN(Table1[[#This Row],[Ledger 5]])&gt;0,IF(TYPE(VLOOKUP(Table1[[#This Row],[Ledger 5]],GZ:GZ,1,0))=16,1,0),0)</f>
        <v>0</v>
      </c>
      <c r="FN982">
        <f>IF(LEN(Table1[[#This Row],[Ledger 6]])&gt;0,IF(TYPE(VLOOKUP(Table1[[#This Row],[Ledger 6]],$GZ:$GZ,1,0))=16,1,0),0)</f>
        <v>0</v>
      </c>
      <c r="FO982">
        <f>IF(LEN(Table1[[#This Row],[Ledger 7]])&gt;0,IF(TYPE(VLOOKUP(Table1[[#This Row],[Ledger 7]],$GZ:$GZ,1,0))=16,1,0),0)</f>
        <v>0</v>
      </c>
      <c r="FP982">
        <f>IF(LEN(Table1[[#This Row],[Ledger 8]])&gt;0,IF(TYPE(VLOOKUP(Table1[[#This Row],[Ledger 8]],$GZ:$GZ,1,0))=16,1,0),0)</f>
        <v>0</v>
      </c>
      <c r="FQ982">
        <f>IF(LEN(Table1[[#This Row],[Ledger 9]])&gt;0,IF(TYPE(VLOOKUP(Table1[[#This Row],[Ledger 9]],$GZ:$GZ,1,0))=16,1,0),0)</f>
        <v>0</v>
      </c>
      <c r="FR982">
        <f>IF(LEN(Table1[[#This Row],[Ledger 10]])&gt;0,IF(TYPE(VLOOKUP(Table1[[#This Row],[Ledger 10]],$GZ:$GZ,1,0))=16,1,0),0)</f>
        <v>0</v>
      </c>
      <c r="FS982">
        <f>IF(LEN(Table1[[#This Row],[Ledger 11]])&gt;0,IF(TYPE(VLOOKUP(Table1[[#This Row],[Ledger 11]],$GZ:$GZ,1,0))=16,1,0),0)</f>
        <v>0</v>
      </c>
      <c r="FT982">
        <f>IF(LEN(Table1[[#This Row],[Ledger 12]])&gt;0,IF(TYPE(VLOOKUP(Table1[[#This Row],[Ledger 12]],$GZ:$GZ,1,0))=16,1,0),0)</f>
        <v>0</v>
      </c>
      <c r="FU982">
        <f>IF(LEN(Table1[[#This Row],[Ledger 13]])&gt;0,IF(TYPE(VLOOKUP(Table1[[#This Row],[Ledger 13]],$GZ:$GZ,1,0))=16,1,0),0)</f>
        <v>0</v>
      </c>
      <c r="FV982">
        <f>IF(LEN(Table1[[#This Row],[Ledger 14]])&gt;0,IF(TYPE(VLOOKUP(Table1[[#This Row],[Ledger 14]],$GZ:$GZ,1,0))=16,1,0),0)</f>
        <v>0</v>
      </c>
      <c r="FW982">
        <f>IF(LEN(Table1[[#This Row],[Ledger 15]])&gt;0,IF(TYPE(VLOOKUP(Table1[[#This Row],[Ledger 15]],$GZ:$GZ,1,0))=16,1,0),0)</f>
        <v>0</v>
      </c>
    </row>
    <row r="983" spans="4:179" ht="33" customHeight="1" x14ac:dyDescent="0.45">
      <c r="D983" s="8">
        <f t="shared" si="24"/>
        <v>978</v>
      </c>
      <c r="E983" s="32"/>
      <c r="F983" s="34"/>
      <c r="G983" s="34"/>
      <c r="H983" s="34"/>
      <c r="I983" s="34"/>
      <c r="J983" s="38"/>
      <c r="K983" s="33"/>
      <c r="L983" s="36"/>
      <c r="M983" s="35"/>
      <c r="N983" s="34"/>
      <c r="O983" s="41"/>
      <c r="P983" s="35"/>
      <c r="Q983" s="34"/>
      <c r="R983" s="37"/>
      <c r="S983" s="35"/>
      <c r="T983" s="34"/>
      <c r="U983" s="37"/>
      <c r="V983" s="35"/>
      <c r="W983" s="34"/>
      <c r="X983" s="37"/>
      <c r="Y983" s="35"/>
      <c r="Z983" s="34"/>
      <c r="AA983" s="37"/>
      <c r="AB983" s="35"/>
      <c r="AC983" s="34"/>
      <c r="AD983" s="37"/>
      <c r="AE983" s="35"/>
      <c r="AF983" s="34"/>
      <c r="AG983" s="37"/>
      <c r="AH983" s="35"/>
      <c r="AI983" s="34"/>
      <c r="AJ983" s="37"/>
      <c r="AK983" s="35"/>
      <c r="AL983" s="34"/>
      <c r="AM983" s="37"/>
      <c r="AN983" s="35"/>
      <c r="AO983" s="34"/>
      <c r="AP983" s="37"/>
      <c r="AQ983" s="35"/>
      <c r="AR983" s="34"/>
      <c r="AS983" s="37"/>
      <c r="AT983" s="35"/>
      <c r="AU983" s="34"/>
      <c r="AV983" s="37"/>
      <c r="AW983" s="35"/>
      <c r="AX983" s="34"/>
      <c r="AY983" s="37"/>
      <c r="AZ983" s="35"/>
      <c r="BA983" s="34"/>
      <c r="BB983" s="37"/>
      <c r="BC98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3" s="7"/>
      <c r="BF983" t="str">
        <f>IF(Table1[[#This Row],[Date]]="","","&amp;lt;VOUCHER REMOTEID="&amp;""""&amp;$A$11&amp;$A$13&amp;ROW()&amp;""""&amp;" VCHTYPE="""&amp;F983&amp;""" ACTION="""&amp;"Create"&amp;"""&amp;gt;")</f>
        <v/>
      </c>
      <c r="BG983" t="str">
        <f>IF(Table1[[#This Row],[Date]]="","",TEXT(Table1[[#This Row],[Date]],"yyyymmdd"))</f>
        <v/>
      </c>
      <c r="BH983" t="str">
        <f>Table1[[#This Row],[Date2]]</f>
        <v/>
      </c>
      <c r="BI983" t="str">
        <f>IF(Table1[[#This Row],[Date]]="","",Table1[[#This Row],[Voucher Type]])</f>
        <v/>
      </c>
      <c r="BJ983" t="str">
        <f>IF(Table1[[#This Row],[Ref No / Invoice No]]="","",Table1[[#This Row],[Ref No / Invoice No]])</f>
        <v/>
      </c>
      <c r="BK983" t="str">
        <f>IF(Table1[[#This Row],[Voucher No]]="","",Table1[[#This Row],[Voucher No]])</f>
        <v/>
      </c>
      <c r="BL983" t="str">
        <f>IF(Table1[[#This Row],[Date]]="","",Table1[[#This Row],[Narration]])</f>
        <v/>
      </c>
      <c r="BM983" t="str">
        <f>IF(Table1[[#This Row],[Date]]="","",$A$11&amp;$A$13&amp;ROW())</f>
        <v/>
      </c>
      <c r="BN983" t="str">
        <f>IF(Table1[[#This Row],[Date]]="","",$A$13)</f>
        <v/>
      </c>
      <c r="BP983" t="str">
        <f>IF(Table1[[#This Row],[Ledger 1]]="","","No")</f>
        <v/>
      </c>
      <c r="BQ983" t="str">
        <f>IF(Table1[[#This Row],[Date]]="","",IF(Table1[[#This Row],[Effect 1]]="Dr.","Yes","No"))</f>
        <v/>
      </c>
      <c r="BR983" t="str">
        <f>IF(Table1[[#This Row],[Date]]="","",Table1[[#This Row],[Ledger 1]])</f>
        <v/>
      </c>
      <c r="BS983" t="str">
        <f>IF(Table1[[#This Row],[Date]]="","",IF(Table1[[#This Row],[Effect 1]]="Dr.",-Table1[[#This Row],[Amount 1]],Table1[[#This Row],[Amount 1]]))</f>
        <v/>
      </c>
      <c r="BV983" t="str">
        <f>IF(Table1[[#This Row],[Ledger 2]]="","","No")</f>
        <v/>
      </c>
      <c r="BW983" t="str">
        <f>IF(Table1[[#This Row],[Date]]="","",IF(Table1[[#This Row],[Effect 2]]="Dr.","Yes","No"))</f>
        <v/>
      </c>
      <c r="BX983" t="str">
        <f>IF(Table1[[#This Row],[Date]]="","",Table1[[#This Row],[Ledger 2]])</f>
        <v/>
      </c>
      <c r="BY983" t="str">
        <f>IF(Table1[[#This Row],[Date]]="","",IF(Table1[[#This Row],[Effect 2]]="Dr.",-Table1[[#This Row],[Amount 2]],Table1[[#This Row],[Amount 2]]))</f>
        <v/>
      </c>
      <c r="CB983" t="str">
        <f>IF(Table1[[#This Row],[Ledger 3]]="","","No")</f>
        <v/>
      </c>
      <c r="CC983" t="str">
        <f>IF(Table1[[#This Row],[Ledger 3]]="","",IF(Table1[[#This Row],[Effect 3]]="Dr.","Yes","No"))</f>
        <v/>
      </c>
      <c r="CD983" t="str">
        <f>IF(Table1[[#This Row],[Ledger 3]]="","",Table1[[#This Row],[Ledger 3]])</f>
        <v/>
      </c>
      <c r="CE983" t="str">
        <f>IF(Table1[[#This Row],[Ledger 3]]="","",IF(Table1[[#This Row],[Effect 3]]="Dr.",-Table1[[#This Row],[Amount 3]],Table1[[#This Row],[Amount 3]]))</f>
        <v/>
      </c>
      <c r="CH983" t="str">
        <f>IF(Table1[[#This Row],[Ledger 4]]="","","No")</f>
        <v/>
      </c>
      <c r="CI983" t="str">
        <f>IF(Table1[[#This Row],[Ledger 4]]="","",IF(Table1[[#This Row],[Effect 4]]="Dr.","Yes","No"))</f>
        <v/>
      </c>
      <c r="CJ983" t="str">
        <f>IF(Table1[[#This Row],[Ledger 4]]="","",Table1[[#This Row],[Ledger 4]])</f>
        <v/>
      </c>
      <c r="CK983" t="str">
        <f>IF(Table1[[#This Row],[Ledger 4]]="","",IF(Table1[[#This Row],[Effect 4]]="Dr.",-Table1[[#This Row],[Amount 4]],Table1[[#This Row],[Amount 4]]))</f>
        <v/>
      </c>
      <c r="CN983" t="str">
        <f>IF(Table1[[#This Row],[Ledger 5]]="","","No")</f>
        <v/>
      </c>
      <c r="CO983" t="str">
        <f>IF(Table1[[#This Row],[Ledger 5]]="","",IF(Table1[[#This Row],[Effect 5]]="Dr.","Yes","No"))</f>
        <v/>
      </c>
      <c r="CP983" t="str">
        <f>IF(Table1[[#This Row],[Ledger 5]]="","",Table1[[#This Row],[Ledger 5]])</f>
        <v/>
      </c>
      <c r="CQ983" t="str">
        <f>IF(Table1[[#This Row],[Ledger 5]]="","",IF(Table1[[#This Row],[Effect 5]]="Dr.",-Table1[[#This Row],[Amount 5]],Table1[[#This Row],[Amount 5]]))</f>
        <v/>
      </c>
      <c r="CT983" t="str">
        <f>IF(Table1[[#This Row],[Ledger 6]]="","","No")</f>
        <v/>
      </c>
      <c r="CU983" t="str">
        <f>IF(Table1[[#This Row],[Ledger 6]]="","",IF(Table1[[#This Row],[Effect 6]]="Dr.","Yes","No"))</f>
        <v/>
      </c>
      <c r="CV983" t="str">
        <f>IF(Table1[[#This Row],[Ledger 6]]="","",Table1[[#This Row],[Ledger 6]])</f>
        <v/>
      </c>
      <c r="CW983" t="str">
        <f>IF(Table1[[#This Row],[Ledger 6]]="","",IF(Table1[[#This Row],[Effect 6]]="Dr.",-Table1[[#This Row],[Amount 6]],Table1[[#This Row],[Amount 6]]))</f>
        <v/>
      </c>
      <c r="CZ983" t="str">
        <f>IF(Table1[[#This Row],[Ledger 7]]="","","No")</f>
        <v/>
      </c>
      <c r="DA983" t="str">
        <f>IF(Table1[[#This Row],[Ledger 7]]="","",IF(Table1[[#This Row],[Effect 7]]="Dr.","Yes","No"))</f>
        <v/>
      </c>
      <c r="DB983" t="str">
        <f>IF(Table1[[#This Row],[Ledger 7]]="","",Table1[[#This Row],[Ledger 7]])</f>
        <v/>
      </c>
      <c r="DC983" t="str">
        <f>IF(Table1[[#This Row],[Ledger 7]]="","",IF(Table1[[#This Row],[Effect 7]]="Dr.",-Table1[[#This Row],[Amount 7]],Table1[[#This Row],[Amount 7]]))</f>
        <v/>
      </c>
      <c r="DF983" t="str">
        <f>IF(Table1[[#This Row],[Ledger 8]]="","","No")</f>
        <v/>
      </c>
      <c r="DG983" t="str">
        <f>IF(Table1[[#This Row],[Ledger 8]]="","",IF(Table1[[#This Row],[Effect 8]]="Dr.","Yes","No"))</f>
        <v/>
      </c>
      <c r="DH983" t="str">
        <f>IF(Table1[[#This Row],[Ledger 8]]="","",Table1[[#This Row],[Ledger 8]])</f>
        <v/>
      </c>
      <c r="DI983" t="str">
        <f>IF(Table1[[#This Row],[Ledger 8]]="","",IF(Table1[[#This Row],[Effect 8]]="Dr.",-Table1[[#This Row],[Amount 8]],Table1[[#This Row],[Amount 8]]))</f>
        <v/>
      </c>
      <c r="DL983" t="str">
        <f>IF(Table1[[#This Row],[Ledger 9]]="","","No")</f>
        <v/>
      </c>
      <c r="DM983" t="str">
        <f>IF(Table1[[#This Row],[Ledger 9]]="","",IF(Table1[[#This Row],[Effect 9]]="Dr.","Yes","No"))</f>
        <v/>
      </c>
      <c r="DN983" t="str">
        <f>IF(Table1[[#This Row],[Ledger 9]]="","",Table1[[#This Row],[Ledger 9]])</f>
        <v/>
      </c>
      <c r="DO983" t="str">
        <f>IF(Table1[[#This Row],[Ledger 9]]="","",IF(Table1[[#This Row],[Effect 9]]="Dr.",-Table1[[#This Row],[Amount 9]],Table1[[#This Row],[Amount 9]]))</f>
        <v/>
      </c>
      <c r="DR983" t="str">
        <f>IF(Table1[[#This Row],[Ledger 10]]="","","No")</f>
        <v/>
      </c>
      <c r="DS983" t="str">
        <f>IF(Table1[[#This Row],[Ledger 10]]="","",IF(Table1[[#This Row],[Effect 10]]="Dr.","Yes","No"))</f>
        <v/>
      </c>
      <c r="DT983" t="str">
        <f>IF(Table1[[#This Row],[Ledger 10]]="","",Table1[[#This Row],[Ledger 10]])</f>
        <v/>
      </c>
      <c r="DU983" t="str">
        <f>IF(Table1[[#This Row],[Ledger 10]]="","",IF(Table1[[#This Row],[Effect 10]]="Dr.",-Table1[[#This Row],[Amount 10]],Table1[[#This Row],[Amount 10]]))</f>
        <v/>
      </c>
      <c r="DX983" t="str">
        <f>IF(Table1[[#This Row],[Ledger 11]]="","","No")</f>
        <v/>
      </c>
      <c r="DY983" t="str">
        <f>IF(Table1[[#This Row],[Ledger 11]]="","",IF(Table1[[#This Row],[Effect 11]]="Dr.","Yes","No"))</f>
        <v/>
      </c>
      <c r="DZ983" t="str">
        <f>IF(Table1[[#This Row],[Ledger 11]]="","",Table1[[#This Row],[Ledger 11]])</f>
        <v/>
      </c>
      <c r="EA983" t="str">
        <f>IF(Table1[[#This Row],[Ledger 11]]="","",IF(Table1[[#This Row],[Effect 11]]="Dr.",-Table1[[#This Row],[Amount 11]],Table1[[#This Row],[Amount 11]]))</f>
        <v/>
      </c>
      <c r="ED983" t="str">
        <f>IF(Table1[[#This Row],[Ledger 12]]="","","No")</f>
        <v/>
      </c>
      <c r="EE983" t="str">
        <f>IF(Table1[[#This Row],[Ledger 12]]="","",IF(Table1[[#This Row],[Effect 12]]="Dr.","Yes","No"))</f>
        <v/>
      </c>
      <c r="EF983" t="str">
        <f>IF(Table1[[#This Row],[Ledger 12]]="","",Table1[[#This Row],[Ledger 12]])</f>
        <v/>
      </c>
      <c r="EG983" t="str">
        <f>IF(Table1[[#This Row],[Ledger 12]]="","",IF(Table1[[#This Row],[Effect 12]]="Dr.",-Table1[[#This Row],[Amount 12]],Table1[[#This Row],[Amount 12]]))</f>
        <v/>
      </c>
      <c r="EJ983" t="str">
        <f>IF(Table1[[#This Row],[Ledger 13]]="","","No")</f>
        <v/>
      </c>
      <c r="EK983" t="str">
        <f>IF(Table1[[#This Row],[Ledger 13]]="","",IF(Table1[[#This Row],[Effect 13]]="Dr.","Yes","No"))</f>
        <v/>
      </c>
      <c r="EL983" t="str">
        <f>IF(Table1[[#This Row],[Ledger 13]]="","",Table1[[#This Row],[Ledger 13]])</f>
        <v/>
      </c>
      <c r="EM983" t="str">
        <f>IF(Table1[[#This Row],[Ledger 13]]="","",IF(Table1[[#This Row],[Effect 13]]="Dr.",-Table1[[#This Row],[Amount 13]],Table1[[#This Row],[Amount 13]]))</f>
        <v/>
      </c>
      <c r="EP983" t="str">
        <f>IF(Table1[[#This Row],[Ledger 14]]="","","No")</f>
        <v/>
      </c>
      <c r="EQ983" t="str">
        <f>IF(Table1[[#This Row],[Ledger 14]]="","",IF(Table1[[#This Row],[Effect 14]]="Dr.","Yes","No"))</f>
        <v/>
      </c>
      <c r="ER983" t="str">
        <f>IF(Table1[[#This Row],[Ledger 14]]="","",Table1[[#This Row],[Ledger 14]])</f>
        <v/>
      </c>
      <c r="ES983" t="str">
        <f>IF(Table1[[#This Row],[Ledger 14]]="","",IF(Table1[[#This Row],[Effect 14]]="Dr.",-Table1[[#This Row],[Amount 14]],Table1[[#This Row],[Amount 14]]))</f>
        <v/>
      </c>
      <c r="EV983" t="str">
        <f>IF(Table1[[#This Row],[Ledger 15]]="","","No")</f>
        <v/>
      </c>
      <c r="EW983" t="str">
        <f>IF(Table1[[#This Row],[Ledger 15]]="","",IF(Table1[[#This Row],[Effect 15]]="Dr.","Yes","No"))</f>
        <v/>
      </c>
      <c r="EX983" t="str">
        <f>IF(Table1[[#This Row],[Ledger 15]]="","",Table1[[#This Row],[Ledger 15]])</f>
        <v/>
      </c>
      <c r="EY983" t="str">
        <f>IF(Table1[[#This Row],[Ledger 15]]="","",IF(Table1[[#This Row],[Effect 15]]="Dr.",-Table1[[#This Row],[Amount 15]],Table1[[#This Row],[Amount 15]]))</f>
        <v/>
      </c>
      <c r="FD98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3">
        <f>IF(Table1[[#This Row],[Date]]="",0,IF(AND(Table1[[#This Row],[Date]]&gt;=$FE$2,Table1[[#This Row],[Date]]&lt;=$FE$3),0,1))</f>
        <v>0</v>
      </c>
      <c r="FF983">
        <f>IF(Table1[[#This Row],[Date]]="",0,IF(TYPE(VLOOKUP(Table1[[#This Row],[Voucher Type]],Table1[[#All],[Voucher Type Master]],1,FALSE))=16,1,0))</f>
        <v>0</v>
      </c>
      <c r="FG983">
        <f>IF(TYPE(IF(Table1[[#This Row],[Date]]="",0,IF(VLOOKUP(Table1[[#This Row],[Voucher Type]],$FY$5:$FZ$13,2,0)=Table1[[#This Row],[Effect 1]],0,1)))=16,1,0)</f>
        <v>0</v>
      </c>
      <c r="FH98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3">
        <f>IF(LEN(Table1[[#This Row],[Ledger 1]])&gt;0,IF(TYPE(VLOOKUP(Table1[[#This Row],[Ledger 1]],GZ:GZ,1,0))=16,1,0),0)</f>
        <v>0</v>
      </c>
      <c r="FJ983">
        <f>IF(LEN(Table1[[#This Row],[Ledger 2]])&gt;0,IF(TYPE(VLOOKUP(Table1[[#This Row],[Ledger 2]],GZ:GZ,1,0))=16,1,0),0)</f>
        <v>0</v>
      </c>
      <c r="FK983">
        <f>IF(LEN(Table1[[#This Row],[Ledger 3]])&gt;0,IF(TYPE(VLOOKUP(Table1[[#This Row],[Ledger 3]],GZ:GZ,1,0))=16,1,0),0)</f>
        <v>0</v>
      </c>
      <c r="FL983">
        <f>IF(LEN(Table1[[#This Row],[Ledger 4]])&gt;0,IF(TYPE(VLOOKUP(Table1[[#This Row],[Ledger 4]],GZ:GZ,1,0))=16,1,0),0)</f>
        <v>0</v>
      </c>
      <c r="FM983">
        <f>IF(LEN(Table1[[#This Row],[Ledger 5]])&gt;0,IF(TYPE(VLOOKUP(Table1[[#This Row],[Ledger 5]],GZ:GZ,1,0))=16,1,0),0)</f>
        <v>0</v>
      </c>
      <c r="FN983">
        <f>IF(LEN(Table1[[#This Row],[Ledger 6]])&gt;0,IF(TYPE(VLOOKUP(Table1[[#This Row],[Ledger 6]],$GZ:$GZ,1,0))=16,1,0),0)</f>
        <v>0</v>
      </c>
      <c r="FO983">
        <f>IF(LEN(Table1[[#This Row],[Ledger 7]])&gt;0,IF(TYPE(VLOOKUP(Table1[[#This Row],[Ledger 7]],$GZ:$GZ,1,0))=16,1,0),0)</f>
        <v>0</v>
      </c>
      <c r="FP983">
        <f>IF(LEN(Table1[[#This Row],[Ledger 8]])&gt;0,IF(TYPE(VLOOKUP(Table1[[#This Row],[Ledger 8]],$GZ:$GZ,1,0))=16,1,0),0)</f>
        <v>0</v>
      </c>
      <c r="FQ983">
        <f>IF(LEN(Table1[[#This Row],[Ledger 9]])&gt;0,IF(TYPE(VLOOKUP(Table1[[#This Row],[Ledger 9]],$GZ:$GZ,1,0))=16,1,0),0)</f>
        <v>0</v>
      </c>
      <c r="FR983">
        <f>IF(LEN(Table1[[#This Row],[Ledger 10]])&gt;0,IF(TYPE(VLOOKUP(Table1[[#This Row],[Ledger 10]],$GZ:$GZ,1,0))=16,1,0),0)</f>
        <v>0</v>
      </c>
      <c r="FS983">
        <f>IF(LEN(Table1[[#This Row],[Ledger 11]])&gt;0,IF(TYPE(VLOOKUP(Table1[[#This Row],[Ledger 11]],$GZ:$GZ,1,0))=16,1,0),0)</f>
        <v>0</v>
      </c>
      <c r="FT983">
        <f>IF(LEN(Table1[[#This Row],[Ledger 12]])&gt;0,IF(TYPE(VLOOKUP(Table1[[#This Row],[Ledger 12]],$GZ:$GZ,1,0))=16,1,0),0)</f>
        <v>0</v>
      </c>
      <c r="FU983">
        <f>IF(LEN(Table1[[#This Row],[Ledger 13]])&gt;0,IF(TYPE(VLOOKUP(Table1[[#This Row],[Ledger 13]],$GZ:$GZ,1,0))=16,1,0),0)</f>
        <v>0</v>
      </c>
      <c r="FV983">
        <f>IF(LEN(Table1[[#This Row],[Ledger 14]])&gt;0,IF(TYPE(VLOOKUP(Table1[[#This Row],[Ledger 14]],$GZ:$GZ,1,0))=16,1,0),0)</f>
        <v>0</v>
      </c>
      <c r="FW983">
        <f>IF(LEN(Table1[[#This Row],[Ledger 15]])&gt;0,IF(TYPE(VLOOKUP(Table1[[#This Row],[Ledger 15]],$GZ:$GZ,1,0))=16,1,0),0)</f>
        <v>0</v>
      </c>
    </row>
    <row r="984" spans="4:179" ht="33" customHeight="1" x14ac:dyDescent="0.45">
      <c r="D984" s="8">
        <f t="shared" si="24"/>
        <v>979</v>
      </c>
      <c r="E984" s="32"/>
      <c r="F984" s="34"/>
      <c r="G984" s="34"/>
      <c r="H984" s="34"/>
      <c r="I984" s="34"/>
      <c r="J984" s="38"/>
      <c r="K984" s="33"/>
      <c r="L984" s="36"/>
      <c r="M984" s="35"/>
      <c r="N984" s="34"/>
      <c r="O984" s="41"/>
      <c r="P984" s="35"/>
      <c r="Q984" s="34"/>
      <c r="R984" s="37"/>
      <c r="S984" s="35"/>
      <c r="T984" s="34"/>
      <c r="U984" s="37"/>
      <c r="V984" s="35"/>
      <c r="W984" s="34"/>
      <c r="X984" s="37"/>
      <c r="Y984" s="35"/>
      <c r="Z984" s="34"/>
      <c r="AA984" s="37"/>
      <c r="AB984" s="35"/>
      <c r="AC984" s="34"/>
      <c r="AD984" s="37"/>
      <c r="AE984" s="35"/>
      <c r="AF984" s="34"/>
      <c r="AG984" s="37"/>
      <c r="AH984" s="35"/>
      <c r="AI984" s="34"/>
      <c r="AJ984" s="37"/>
      <c r="AK984" s="35"/>
      <c r="AL984" s="34"/>
      <c r="AM984" s="37"/>
      <c r="AN984" s="35"/>
      <c r="AO984" s="34"/>
      <c r="AP984" s="37"/>
      <c r="AQ984" s="35"/>
      <c r="AR984" s="34"/>
      <c r="AS984" s="37"/>
      <c r="AT984" s="35"/>
      <c r="AU984" s="34"/>
      <c r="AV984" s="37"/>
      <c r="AW984" s="35"/>
      <c r="AX984" s="34"/>
      <c r="AY984" s="37"/>
      <c r="AZ984" s="35"/>
      <c r="BA984" s="34"/>
      <c r="BB984" s="37"/>
      <c r="BC98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4" s="7"/>
      <c r="BF984" t="str">
        <f>IF(Table1[[#This Row],[Date]]="","","&amp;lt;VOUCHER REMOTEID="&amp;""""&amp;$A$11&amp;$A$13&amp;ROW()&amp;""""&amp;" VCHTYPE="""&amp;F984&amp;""" ACTION="""&amp;"Create"&amp;"""&amp;gt;")</f>
        <v/>
      </c>
      <c r="BG984" t="str">
        <f>IF(Table1[[#This Row],[Date]]="","",TEXT(Table1[[#This Row],[Date]],"yyyymmdd"))</f>
        <v/>
      </c>
      <c r="BH984" t="str">
        <f>Table1[[#This Row],[Date2]]</f>
        <v/>
      </c>
      <c r="BI984" t="str">
        <f>IF(Table1[[#This Row],[Date]]="","",Table1[[#This Row],[Voucher Type]])</f>
        <v/>
      </c>
      <c r="BJ984" t="str">
        <f>IF(Table1[[#This Row],[Ref No / Invoice No]]="","",Table1[[#This Row],[Ref No / Invoice No]])</f>
        <v/>
      </c>
      <c r="BK984" t="str">
        <f>IF(Table1[[#This Row],[Voucher No]]="","",Table1[[#This Row],[Voucher No]])</f>
        <v/>
      </c>
      <c r="BL984" t="str">
        <f>IF(Table1[[#This Row],[Date]]="","",Table1[[#This Row],[Narration]])</f>
        <v/>
      </c>
      <c r="BM984" t="str">
        <f>IF(Table1[[#This Row],[Date]]="","",$A$11&amp;$A$13&amp;ROW())</f>
        <v/>
      </c>
      <c r="BN984" t="str">
        <f>IF(Table1[[#This Row],[Date]]="","",$A$13)</f>
        <v/>
      </c>
      <c r="BP984" t="str">
        <f>IF(Table1[[#This Row],[Ledger 1]]="","","No")</f>
        <v/>
      </c>
      <c r="BQ984" t="str">
        <f>IF(Table1[[#This Row],[Date]]="","",IF(Table1[[#This Row],[Effect 1]]="Dr.","Yes","No"))</f>
        <v/>
      </c>
      <c r="BR984" t="str">
        <f>IF(Table1[[#This Row],[Date]]="","",Table1[[#This Row],[Ledger 1]])</f>
        <v/>
      </c>
      <c r="BS984" t="str">
        <f>IF(Table1[[#This Row],[Date]]="","",IF(Table1[[#This Row],[Effect 1]]="Dr.",-Table1[[#This Row],[Amount 1]],Table1[[#This Row],[Amount 1]]))</f>
        <v/>
      </c>
      <c r="BV984" t="str">
        <f>IF(Table1[[#This Row],[Ledger 2]]="","","No")</f>
        <v/>
      </c>
      <c r="BW984" t="str">
        <f>IF(Table1[[#This Row],[Date]]="","",IF(Table1[[#This Row],[Effect 2]]="Dr.","Yes","No"))</f>
        <v/>
      </c>
      <c r="BX984" t="str">
        <f>IF(Table1[[#This Row],[Date]]="","",Table1[[#This Row],[Ledger 2]])</f>
        <v/>
      </c>
      <c r="BY984" t="str">
        <f>IF(Table1[[#This Row],[Date]]="","",IF(Table1[[#This Row],[Effect 2]]="Dr.",-Table1[[#This Row],[Amount 2]],Table1[[#This Row],[Amount 2]]))</f>
        <v/>
      </c>
      <c r="CB984" t="str">
        <f>IF(Table1[[#This Row],[Ledger 3]]="","","No")</f>
        <v/>
      </c>
      <c r="CC984" t="str">
        <f>IF(Table1[[#This Row],[Ledger 3]]="","",IF(Table1[[#This Row],[Effect 3]]="Dr.","Yes","No"))</f>
        <v/>
      </c>
      <c r="CD984" t="str">
        <f>IF(Table1[[#This Row],[Ledger 3]]="","",Table1[[#This Row],[Ledger 3]])</f>
        <v/>
      </c>
      <c r="CE984" t="str">
        <f>IF(Table1[[#This Row],[Ledger 3]]="","",IF(Table1[[#This Row],[Effect 3]]="Dr.",-Table1[[#This Row],[Amount 3]],Table1[[#This Row],[Amount 3]]))</f>
        <v/>
      </c>
      <c r="CH984" t="str">
        <f>IF(Table1[[#This Row],[Ledger 4]]="","","No")</f>
        <v/>
      </c>
      <c r="CI984" t="str">
        <f>IF(Table1[[#This Row],[Ledger 4]]="","",IF(Table1[[#This Row],[Effect 4]]="Dr.","Yes","No"))</f>
        <v/>
      </c>
      <c r="CJ984" t="str">
        <f>IF(Table1[[#This Row],[Ledger 4]]="","",Table1[[#This Row],[Ledger 4]])</f>
        <v/>
      </c>
      <c r="CK984" t="str">
        <f>IF(Table1[[#This Row],[Ledger 4]]="","",IF(Table1[[#This Row],[Effect 4]]="Dr.",-Table1[[#This Row],[Amount 4]],Table1[[#This Row],[Amount 4]]))</f>
        <v/>
      </c>
      <c r="CN984" t="str">
        <f>IF(Table1[[#This Row],[Ledger 5]]="","","No")</f>
        <v/>
      </c>
      <c r="CO984" t="str">
        <f>IF(Table1[[#This Row],[Ledger 5]]="","",IF(Table1[[#This Row],[Effect 5]]="Dr.","Yes","No"))</f>
        <v/>
      </c>
      <c r="CP984" t="str">
        <f>IF(Table1[[#This Row],[Ledger 5]]="","",Table1[[#This Row],[Ledger 5]])</f>
        <v/>
      </c>
      <c r="CQ984" t="str">
        <f>IF(Table1[[#This Row],[Ledger 5]]="","",IF(Table1[[#This Row],[Effect 5]]="Dr.",-Table1[[#This Row],[Amount 5]],Table1[[#This Row],[Amount 5]]))</f>
        <v/>
      </c>
      <c r="CT984" t="str">
        <f>IF(Table1[[#This Row],[Ledger 6]]="","","No")</f>
        <v/>
      </c>
      <c r="CU984" t="str">
        <f>IF(Table1[[#This Row],[Ledger 6]]="","",IF(Table1[[#This Row],[Effect 6]]="Dr.","Yes","No"))</f>
        <v/>
      </c>
      <c r="CV984" t="str">
        <f>IF(Table1[[#This Row],[Ledger 6]]="","",Table1[[#This Row],[Ledger 6]])</f>
        <v/>
      </c>
      <c r="CW984" t="str">
        <f>IF(Table1[[#This Row],[Ledger 6]]="","",IF(Table1[[#This Row],[Effect 6]]="Dr.",-Table1[[#This Row],[Amount 6]],Table1[[#This Row],[Amount 6]]))</f>
        <v/>
      </c>
      <c r="CZ984" t="str">
        <f>IF(Table1[[#This Row],[Ledger 7]]="","","No")</f>
        <v/>
      </c>
      <c r="DA984" t="str">
        <f>IF(Table1[[#This Row],[Ledger 7]]="","",IF(Table1[[#This Row],[Effect 7]]="Dr.","Yes","No"))</f>
        <v/>
      </c>
      <c r="DB984" t="str">
        <f>IF(Table1[[#This Row],[Ledger 7]]="","",Table1[[#This Row],[Ledger 7]])</f>
        <v/>
      </c>
      <c r="DC984" t="str">
        <f>IF(Table1[[#This Row],[Ledger 7]]="","",IF(Table1[[#This Row],[Effect 7]]="Dr.",-Table1[[#This Row],[Amount 7]],Table1[[#This Row],[Amount 7]]))</f>
        <v/>
      </c>
      <c r="DF984" t="str">
        <f>IF(Table1[[#This Row],[Ledger 8]]="","","No")</f>
        <v/>
      </c>
      <c r="DG984" t="str">
        <f>IF(Table1[[#This Row],[Ledger 8]]="","",IF(Table1[[#This Row],[Effect 8]]="Dr.","Yes","No"))</f>
        <v/>
      </c>
      <c r="DH984" t="str">
        <f>IF(Table1[[#This Row],[Ledger 8]]="","",Table1[[#This Row],[Ledger 8]])</f>
        <v/>
      </c>
      <c r="DI984" t="str">
        <f>IF(Table1[[#This Row],[Ledger 8]]="","",IF(Table1[[#This Row],[Effect 8]]="Dr.",-Table1[[#This Row],[Amount 8]],Table1[[#This Row],[Amount 8]]))</f>
        <v/>
      </c>
      <c r="DL984" t="str">
        <f>IF(Table1[[#This Row],[Ledger 9]]="","","No")</f>
        <v/>
      </c>
      <c r="DM984" t="str">
        <f>IF(Table1[[#This Row],[Ledger 9]]="","",IF(Table1[[#This Row],[Effect 9]]="Dr.","Yes","No"))</f>
        <v/>
      </c>
      <c r="DN984" t="str">
        <f>IF(Table1[[#This Row],[Ledger 9]]="","",Table1[[#This Row],[Ledger 9]])</f>
        <v/>
      </c>
      <c r="DO984" t="str">
        <f>IF(Table1[[#This Row],[Ledger 9]]="","",IF(Table1[[#This Row],[Effect 9]]="Dr.",-Table1[[#This Row],[Amount 9]],Table1[[#This Row],[Amount 9]]))</f>
        <v/>
      </c>
      <c r="DR984" t="str">
        <f>IF(Table1[[#This Row],[Ledger 10]]="","","No")</f>
        <v/>
      </c>
      <c r="DS984" t="str">
        <f>IF(Table1[[#This Row],[Ledger 10]]="","",IF(Table1[[#This Row],[Effect 10]]="Dr.","Yes","No"))</f>
        <v/>
      </c>
      <c r="DT984" t="str">
        <f>IF(Table1[[#This Row],[Ledger 10]]="","",Table1[[#This Row],[Ledger 10]])</f>
        <v/>
      </c>
      <c r="DU984" t="str">
        <f>IF(Table1[[#This Row],[Ledger 10]]="","",IF(Table1[[#This Row],[Effect 10]]="Dr.",-Table1[[#This Row],[Amount 10]],Table1[[#This Row],[Amount 10]]))</f>
        <v/>
      </c>
      <c r="DX984" t="str">
        <f>IF(Table1[[#This Row],[Ledger 11]]="","","No")</f>
        <v/>
      </c>
      <c r="DY984" t="str">
        <f>IF(Table1[[#This Row],[Ledger 11]]="","",IF(Table1[[#This Row],[Effect 11]]="Dr.","Yes","No"))</f>
        <v/>
      </c>
      <c r="DZ984" t="str">
        <f>IF(Table1[[#This Row],[Ledger 11]]="","",Table1[[#This Row],[Ledger 11]])</f>
        <v/>
      </c>
      <c r="EA984" t="str">
        <f>IF(Table1[[#This Row],[Ledger 11]]="","",IF(Table1[[#This Row],[Effect 11]]="Dr.",-Table1[[#This Row],[Amount 11]],Table1[[#This Row],[Amount 11]]))</f>
        <v/>
      </c>
      <c r="ED984" t="str">
        <f>IF(Table1[[#This Row],[Ledger 12]]="","","No")</f>
        <v/>
      </c>
      <c r="EE984" t="str">
        <f>IF(Table1[[#This Row],[Ledger 12]]="","",IF(Table1[[#This Row],[Effect 12]]="Dr.","Yes","No"))</f>
        <v/>
      </c>
      <c r="EF984" t="str">
        <f>IF(Table1[[#This Row],[Ledger 12]]="","",Table1[[#This Row],[Ledger 12]])</f>
        <v/>
      </c>
      <c r="EG984" t="str">
        <f>IF(Table1[[#This Row],[Ledger 12]]="","",IF(Table1[[#This Row],[Effect 12]]="Dr.",-Table1[[#This Row],[Amount 12]],Table1[[#This Row],[Amount 12]]))</f>
        <v/>
      </c>
      <c r="EJ984" t="str">
        <f>IF(Table1[[#This Row],[Ledger 13]]="","","No")</f>
        <v/>
      </c>
      <c r="EK984" t="str">
        <f>IF(Table1[[#This Row],[Ledger 13]]="","",IF(Table1[[#This Row],[Effect 13]]="Dr.","Yes","No"))</f>
        <v/>
      </c>
      <c r="EL984" t="str">
        <f>IF(Table1[[#This Row],[Ledger 13]]="","",Table1[[#This Row],[Ledger 13]])</f>
        <v/>
      </c>
      <c r="EM984" t="str">
        <f>IF(Table1[[#This Row],[Ledger 13]]="","",IF(Table1[[#This Row],[Effect 13]]="Dr.",-Table1[[#This Row],[Amount 13]],Table1[[#This Row],[Amount 13]]))</f>
        <v/>
      </c>
      <c r="EP984" t="str">
        <f>IF(Table1[[#This Row],[Ledger 14]]="","","No")</f>
        <v/>
      </c>
      <c r="EQ984" t="str">
        <f>IF(Table1[[#This Row],[Ledger 14]]="","",IF(Table1[[#This Row],[Effect 14]]="Dr.","Yes","No"))</f>
        <v/>
      </c>
      <c r="ER984" t="str">
        <f>IF(Table1[[#This Row],[Ledger 14]]="","",Table1[[#This Row],[Ledger 14]])</f>
        <v/>
      </c>
      <c r="ES984" t="str">
        <f>IF(Table1[[#This Row],[Ledger 14]]="","",IF(Table1[[#This Row],[Effect 14]]="Dr.",-Table1[[#This Row],[Amount 14]],Table1[[#This Row],[Amount 14]]))</f>
        <v/>
      </c>
      <c r="EV984" t="str">
        <f>IF(Table1[[#This Row],[Ledger 15]]="","","No")</f>
        <v/>
      </c>
      <c r="EW984" t="str">
        <f>IF(Table1[[#This Row],[Ledger 15]]="","",IF(Table1[[#This Row],[Effect 15]]="Dr.","Yes","No"))</f>
        <v/>
      </c>
      <c r="EX984" t="str">
        <f>IF(Table1[[#This Row],[Ledger 15]]="","",Table1[[#This Row],[Ledger 15]])</f>
        <v/>
      </c>
      <c r="EY984" t="str">
        <f>IF(Table1[[#This Row],[Ledger 15]]="","",IF(Table1[[#This Row],[Effect 15]]="Dr.",-Table1[[#This Row],[Amount 15]],Table1[[#This Row],[Amount 15]]))</f>
        <v/>
      </c>
      <c r="FD98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4">
        <f>IF(Table1[[#This Row],[Date]]="",0,IF(AND(Table1[[#This Row],[Date]]&gt;=$FE$2,Table1[[#This Row],[Date]]&lt;=$FE$3),0,1))</f>
        <v>0</v>
      </c>
      <c r="FF984">
        <f>IF(Table1[[#This Row],[Date]]="",0,IF(TYPE(VLOOKUP(Table1[[#This Row],[Voucher Type]],Table1[[#All],[Voucher Type Master]],1,FALSE))=16,1,0))</f>
        <v>0</v>
      </c>
      <c r="FG984">
        <f>IF(TYPE(IF(Table1[[#This Row],[Date]]="",0,IF(VLOOKUP(Table1[[#This Row],[Voucher Type]],$FY$5:$FZ$13,2,0)=Table1[[#This Row],[Effect 1]],0,1)))=16,1,0)</f>
        <v>0</v>
      </c>
      <c r="FH98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4">
        <f>IF(LEN(Table1[[#This Row],[Ledger 1]])&gt;0,IF(TYPE(VLOOKUP(Table1[[#This Row],[Ledger 1]],GZ:GZ,1,0))=16,1,0),0)</f>
        <v>0</v>
      </c>
      <c r="FJ984">
        <f>IF(LEN(Table1[[#This Row],[Ledger 2]])&gt;0,IF(TYPE(VLOOKUP(Table1[[#This Row],[Ledger 2]],GZ:GZ,1,0))=16,1,0),0)</f>
        <v>0</v>
      </c>
      <c r="FK984">
        <f>IF(LEN(Table1[[#This Row],[Ledger 3]])&gt;0,IF(TYPE(VLOOKUP(Table1[[#This Row],[Ledger 3]],GZ:GZ,1,0))=16,1,0),0)</f>
        <v>0</v>
      </c>
      <c r="FL984">
        <f>IF(LEN(Table1[[#This Row],[Ledger 4]])&gt;0,IF(TYPE(VLOOKUP(Table1[[#This Row],[Ledger 4]],GZ:GZ,1,0))=16,1,0),0)</f>
        <v>0</v>
      </c>
      <c r="FM984">
        <f>IF(LEN(Table1[[#This Row],[Ledger 5]])&gt;0,IF(TYPE(VLOOKUP(Table1[[#This Row],[Ledger 5]],GZ:GZ,1,0))=16,1,0),0)</f>
        <v>0</v>
      </c>
      <c r="FN984">
        <f>IF(LEN(Table1[[#This Row],[Ledger 6]])&gt;0,IF(TYPE(VLOOKUP(Table1[[#This Row],[Ledger 6]],$GZ:$GZ,1,0))=16,1,0),0)</f>
        <v>0</v>
      </c>
      <c r="FO984">
        <f>IF(LEN(Table1[[#This Row],[Ledger 7]])&gt;0,IF(TYPE(VLOOKUP(Table1[[#This Row],[Ledger 7]],$GZ:$GZ,1,0))=16,1,0),0)</f>
        <v>0</v>
      </c>
      <c r="FP984">
        <f>IF(LEN(Table1[[#This Row],[Ledger 8]])&gt;0,IF(TYPE(VLOOKUP(Table1[[#This Row],[Ledger 8]],$GZ:$GZ,1,0))=16,1,0),0)</f>
        <v>0</v>
      </c>
      <c r="FQ984">
        <f>IF(LEN(Table1[[#This Row],[Ledger 9]])&gt;0,IF(TYPE(VLOOKUP(Table1[[#This Row],[Ledger 9]],$GZ:$GZ,1,0))=16,1,0),0)</f>
        <v>0</v>
      </c>
      <c r="FR984">
        <f>IF(LEN(Table1[[#This Row],[Ledger 10]])&gt;0,IF(TYPE(VLOOKUP(Table1[[#This Row],[Ledger 10]],$GZ:$GZ,1,0))=16,1,0),0)</f>
        <v>0</v>
      </c>
      <c r="FS984">
        <f>IF(LEN(Table1[[#This Row],[Ledger 11]])&gt;0,IF(TYPE(VLOOKUP(Table1[[#This Row],[Ledger 11]],$GZ:$GZ,1,0))=16,1,0),0)</f>
        <v>0</v>
      </c>
      <c r="FT984">
        <f>IF(LEN(Table1[[#This Row],[Ledger 12]])&gt;0,IF(TYPE(VLOOKUP(Table1[[#This Row],[Ledger 12]],$GZ:$GZ,1,0))=16,1,0),0)</f>
        <v>0</v>
      </c>
      <c r="FU984">
        <f>IF(LEN(Table1[[#This Row],[Ledger 13]])&gt;0,IF(TYPE(VLOOKUP(Table1[[#This Row],[Ledger 13]],$GZ:$GZ,1,0))=16,1,0),0)</f>
        <v>0</v>
      </c>
      <c r="FV984">
        <f>IF(LEN(Table1[[#This Row],[Ledger 14]])&gt;0,IF(TYPE(VLOOKUP(Table1[[#This Row],[Ledger 14]],$GZ:$GZ,1,0))=16,1,0),0)</f>
        <v>0</v>
      </c>
      <c r="FW984">
        <f>IF(LEN(Table1[[#This Row],[Ledger 15]])&gt;0,IF(TYPE(VLOOKUP(Table1[[#This Row],[Ledger 15]],$GZ:$GZ,1,0))=16,1,0),0)</f>
        <v>0</v>
      </c>
    </row>
    <row r="985" spans="4:179" ht="33" customHeight="1" x14ac:dyDescent="0.45">
      <c r="D985" s="8">
        <f t="shared" si="24"/>
        <v>980</v>
      </c>
      <c r="E985" s="32"/>
      <c r="F985" s="34"/>
      <c r="G985" s="34"/>
      <c r="H985" s="34"/>
      <c r="I985" s="34"/>
      <c r="J985" s="38"/>
      <c r="K985" s="33"/>
      <c r="L985" s="36"/>
      <c r="M985" s="35"/>
      <c r="N985" s="34"/>
      <c r="O985" s="41"/>
      <c r="P985" s="35"/>
      <c r="Q985" s="34"/>
      <c r="R985" s="37"/>
      <c r="S985" s="35"/>
      <c r="T985" s="34"/>
      <c r="U985" s="37"/>
      <c r="V985" s="35"/>
      <c r="W985" s="34"/>
      <c r="X985" s="37"/>
      <c r="Y985" s="35"/>
      <c r="Z985" s="34"/>
      <c r="AA985" s="37"/>
      <c r="AB985" s="35"/>
      <c r="AC985" s="34"/>
      <c r="AD985" s="37"/>
      <c r="AE985" s="35"/>
      <c r="AF985" s="34"/>
      <c r="AG985" s="37"/>
      <c r="AH985" s="35"/>
      <c r="AI985" s="34"/>
      <c r="AJ985" s="37"/>
      <c r="AK985" s="35"/>
      <c r="AL985" s="34"/>
      <c r="AM985" s="37"/>
      <c r="AN985" s="35"/>
      <c r="AO985" s="34"/>
      <c r="AP985" s="37"/>
      <c r="AQ985" s="35"/>
      <c r="AR985" s="34"/>
      <c r="AS985" s="37"/>
      <c r="AT985" s="35"/>
      <c r="AU985" s="34"/>
      <c r="AV985" s="37"/>
      <c r="AW985" s="35"/>
      <c r="AX985" s="34"/>
      <c r="AY985" s="37"/>
      <c r="AZ985" s="35"/>
      <c r="BA985" s="34"/>
      <c r="BB985" s="37"/>
      <c r="BC98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5" s="7"/>
      <c r="BF985" t="str">
        <f>IF(Table1[[#This Row],[Date]]="","","&amp;lt;VOUCHER REMOTEID="&amp;""""&amp;$A$11&amp;$A$13&amp;ROW()&amp;""""&amp;" VCHTYPE="""&amp;F985&amp;""" ACTION="""&amp;"Create"&amp;"""&amp;gt;")</f>
        <v/>
      </c>
      <c r="BG985" t="str">
        <f>IF(Table1[[#This Row],[Date]]="","",TEXT(Table1[[#This Row],[Date]],"yyyymmdd"))</f>
        <v/>
      </c>
      <c r="BH985" t="str">
        <f>Table1[[#This Row],[Date2]]</f>
        <v/>
      </c>
      <c r="BI985" t="str">
        <f>IF(Table1[[#This Row],[Date]]="","",Table1[[#This Row],[Voucher Type]])</f>
        <v/>
      </c>
      <c r="BJ985" t="str">
        <f>IF(Table1[[#This Row],[Ref No / Invoice No]]="","",Table1[[#This Row],[Ref No / Invoice No]])</f>
        <v/>
      </c>
      <c r="BK985" t="str">
        <f>IF(Table1[[#This Row],[Voucher No]]="","",Table1[[#This Row],[Voucher No]])</f>
        <v/>
      </c>
      <c r="BL985" t="str">
        <f>IF(Table1[[#This Row],[Date]]="","",Table1[[#This Row],[Narration]])</f>
        <v/>
      </c>
      <c r="BM985" t="str">
        <f>IF(Table1[[#This Row],[Date]]="","",$A$11&amp;$A$13&amp;ROW())</f>
        <v/>
      </c>
      <c r="BN985" t="str">
        <f>IF(Table1[[#This Row],[Date]]="","",$A$13)</f>
        <v/>
      </c>
      <c r="BP985" t="str">
        <f>IF(Table1[[#This Row],[Ledger 1]]="","","No")</f>
        <v/>
      </c>
      <c r="BQ985" t="str">
        <f>IF(Table1[[#This Row],[Date]]="","",IF(Table1[[#This Row],[Effect 1]]="Dr.","Yes","No"))</f>
        <v/>
      </c>
      <c r="BR985" t="str">
        <f>IF(Table1[[#This Row],[Date]]="","",Table1[[#This Row],[Ledger 1]])</f>
        <v/>
      </c>
      <c r="BS985" t="str">
        <f>IF(Table1[[#This Row],[Date]]="","",IF(Table1[[#This Row],[Effect 1]]="Dr.",-Table1[[#This Row],[Amount 1]],Table1[[#This Row],[Amount 1]]))</f>
        <v/>
      </c>
      <c r="BV985" t="str">
        <f>IF(Table1[[#This Row],[Ledger 2]]="","","No")</f>
        <v/>
      </c>
      <c r="BW985" t="str">
        <f>IF(Table1[[#This Row],[Date]]="","",IF(Table1[[#This Row],[Effect 2]]="Dr.","Yes","No"))</f>
        <v/>
      </c>
      <c r="BX985" t="str">
        <f>IF(Table1[[#This Row],[Date]]="","",Table1[[#This Row],[Ledger 2]])</f>
        <v/>
      </c>
      <c r="BY985" t="str">
        <f>IF(Table1[[#This Row],[Date]]="","",IF(Table1[[#This Row],[Effect 2]]="Dr.",-Table1[[#This Row],[Amount 2]],Table1[[#This Row],[Amount 2]]))</f>
        <v/>
      </c>
      <c r="CB985" t="str">
        <f>IF(Table1[[#This Row],[Ledger 3]]="","","No")</f>
        <v/>
      </c>
      <c r="CC985" t="str">
        <f>IF(Table1[[#This Row],[Ledger 3]]="","",IF(Table1[[#This Row],[Effect 3]]="Dr.","Yes","No"))</f>
        <v/>
      </c>
      <c r="CD985" t="str">
        <f>IF(Table1[[#This Row],[Ledger 3]]="","",Table1[[#This Row],[Ledger 3]])</f>
        <v/>
      </c>
      <c r="CE985" t="str">
        <f>IF(Table1[[#This Row],[Ledger 3]]="","",IF(Table1[[#This Row],[Effect 3]]="Dr.",-Table1[[#This Row],[Amount 3]],Table1[[#This Row],[Amount 3]]))</f>
        <v/>
      </c>
      <c r="CH985" t="str">
        <f>IF(Table1[[#This Row],[Ledger 4]]="","","No")</f>
        <v/>
      </c>
      <c r="CI985" t="str">
        <f>IF(Table1[[#This Row],[Ledger 4]]="","",IF(Table1[[#This Row],[Effect 4]]="Dr.","Yes","No"))</f>
        <v/>
      </c>
      <c r="CJ985" t="str">
        <f>IF(Table1[[#This Row],[Ledger 4]]="","",Table1[[#This Row],[Ledger 4]])</f>
        <v/>
      </c>
      <c r="CK985" t="str">
        <f>IF(Table1[[#This Row],[Ledger 4]]="","",IF(Table1[[#This Row],[Effect 4]]="Dr.",-Table1[[#This Row],[Amount 4]],Table1[[#This Row],[Amount 4]]))</f>
        <v/>
      </c>
      <c r="CN985" t="str">
        <f>IF(Table1[[#This Row],[Ledger 5]]="","","No")</f>
        <v/>
      </c>
      <c r="CO985" t="str">
        <f>IF(Table1[[#This Row],[Ledger 5]]="","",IF(Table1[[#This Row],[Effect 5]]="Dr.","Yes","No"))</f>
        <v/>
      </c>
      <c r="CP985" t="str">
        <f>IF(Table1[[#This Row],[Ledger 5]]="","",Table1[[#This Row],[Ledger 5]])</f>
        <v/>
      </c>
      <c r="CQ985" t="str">
        <f>IF(Table1[[#This Row],[Ledger 5]]="","",IF(Table1[[#This Row],[Effect 5]]="Dr.",-Table1[[#This Row],[Amount 5]],Table1[[#This Row],[Amount 5]]))</f>
        <v/>
      </c>
      <c r="CT985" t="str">
        <f>IF(Table1[[#This Row],[Ledger 6]]="","","No")</f>
        <v/>
      </c>
      <c r="CU985" t="str">
        <f>IF(Table1[[#This Row],[Ledger 6]]="","",IF(Table1[[#This Row],[Effect 6]]="Dr.","Yes","No"))</f>
        <v/>
      </c>
      <c r="CV985" t="str">
        <f>IF(Table1[[#This Row],[Ledger 6]]="","",Table1[[#This Row],[Ledger 6]])</f>
        <v/>
      </c>
      <c r="CW985" t="str">
        <f>IF(Table1[[#This Row],[Ledger 6]]="","",IF(Table1[[#This Row],[Effect 6]]="Dr.",-Table1[[#This Row],[Amount 6]],Table1[[#This Row],[Amount 6]]))</f>
        <v/>
      </c>
      <c r="CZ985" t="str">
        <f>IF(Table1[[#This Row],[Ledger 7]]="","","No")</f>
        <v/>
      </c>
      <c r="DA985" t="str">
        <f>IF(Table1[[#This Row],[Ledger 7]]="","",IF(Table1[[#This Row],[Effect 7]]="Dr.","Yes","No"))</f>
        <v/>
      </c>
      <c r="DB985" t="str">
        <f>IF(Table1[[#This Row],[Ledger 7]]="","",Table1[[#This Row],[Ledger 7]])</f>
        <v/>
      </c>
      <c r="DC985" t="str">
        <f>IF(Table1[[#This Row],[Ledger 7]]="","",IF(Table1[[#This Row],[Effect 7]]="Dr.",-Table1[[#This Row],[Amount 7]],Table1[[#This Row],[Amount 7]]))</f>
        <v/>
      </c>
      <c r="DF985" t="str">
        <f>IF(Table1[[#This Row],[Ledger 8]]="","","No")</f>
        <v/>
      </c>
      <c r="DG985" t="str">
        <f>IF(Table1[[#This Row],[Ledger 8]]="","",IF(Table1[[#This Row],[Effect 8]]="Dr.","Yes","No"))</f>
        <v/>
      </c>
      <c r="DH985" t="str">
        <f>IF(Table1[[#This Row],[Ledger 8]]="","",Table1[[#This Row],[Ledger 8]])</f>
        <v/>
      </c>
      <c r="DI985" t="str">
        <f>IF(Table1[[#This Row],[Ledger 8]]="","",IF(Table1[[#This Row],[Effect 8]]="Dr.",-Table1[[#This Row],[Amount 8]],Table1[[#This Row],[Amount 8]]))</f>
        <v/>
      </c>
      <c r="DL985" t="str">
        <f>IF(Table1[[#This Row],[Ledger 9]]="","","No")</f>
        <v/>
      </c>
      <c r="DM985" t="str">
        <f>IF(Table1[[#This Row],[Ledger 9]]="","",IF(Table1[[#This Row],[Effect 9]]="Dr.","Yes","No"))</f>
        <v/>
      </c>
      <c r="DN985" t="str">
        <f>IF(Table1[[#This Row],[Ledger 9]]="","",Table1[[#This Row],[Ledger 9]])</f>
        <v/>
      </c>
      <c r="DO985" t="str">
        <f>IF(Table1[[#This Row],[Ledger 9]]="","",IF(Table1[[#This Row],[Effect 9]]="Dr.",-Table1[[#This Row],[Amount 9]],Table1[[#This Row],[Amount 9]]))</f>
        <v/>
      </c>
      <c r="DR985" t="str">
        <f>IF(Table1[[#This Row],[Ledger 10]]="","","No")</f>
        <v/>
      </c>
      <c r="DS985" t="str">
        <f>IF(Table1[[#This Row],[Ledger 10]]="","",IF(Table1[[#This Row],[Effect 10]]="Dr.","Yes","No"))</f>
        <v/>
      </c>
      <c r="DT985" t="str">
        <f>IF(Table1[[#This Row],[Ledger 10]]="","",Table1[[#This Row],[Ledger 10]])</f>
        <v/>
      </c>
      <c r="DU985" t="str">
        <f>IF(Table1[[#This Row],[Ledger 10]]="","",IF(Table1[[#This Row],[Effect 10]]="Dr.",-Table1[[#This Row],[Amount 10]],Table1[[#This Row],[Amount 10]]))</f>
        <v/>
      </c>
      <c r="DX985" t="str">
        <f>IF(Table1[[#This Row],[Ledger 11]]="","","No")</f>
        <v/>
      </c>
      <c r="DY985" t="str">
        <f>IF(Table1[[#This Row],[Ledger 11]]="","",IF(Table1[[#This Row],[Effect 11]]="Dr.","Yes","No"))</f>
        <v/>
      </c>
      <c r="DZ985" t="str">
        <f>IF(Table1[[#This Row],[Ledger 11]]="","",Table1[[#This Row],[Ledger 11]])</f>
        <v/>
      </c>
      <c r="EA985" t="str">
        <f>IF(Table1[[#This Row],[Ledger 11]]="","",IF(Table1[[#This Row],[Effect 11]]="Dr.",-Table1[[#This Row],[Amount 11]],Table1[[#This Row],[Amount 11]]))</f>
        <v/>
      </c>
      <c r="ED985" t="str">
        <f>IF(Table1[[#This Row],[Ledger 12]]="","","No")</f>
        <v/>
      </c>
      <c r="EE985" t="str">
        <f>IF(Table1[[#This Row],[Ledger 12]]="","",IF(Table1[[#This Row],[Effect 12]]="Dr.","Yes","No"))</f>
        <v/>
      </c>
      <c r="EF985" t="str">
        <f>IF(Table1[[#This Row],[Ledger 12]]="","",Table1[[#This Row],[Ledger 12]])</f>
        <v/>
      </c>
      <c r="EG985" t="str">
        <f>IF(Table1[[#This Row],[Ledger 12]]="","",IF(Table1[[#This Row],[Effect 12]]="Dr.",-Table1[[#This Row],[Amount 12]],Table1[[#This Row],[Amount 12]]))</f>
        <v/>
      </c>
      <c r="EJ985" t="str">
        <f>IF(Table1[[#This Row],[Ledger 13]]="","","No")</f>
        <v/>
      </c>
      <c r="EK985" t="str">
        <f>IF(Table1[[#This Row],[Ledger 13]]="","",IF(Table1[[#This Row],[Effect 13]]="Dr.","Yes","No"))</f>
        <v/>
      </c>
      <c r="EL985" t="str">
        <f>IF(Table1[[#This Row],[Ledger 13]]="","",Table1[[#This Row],[Ledger 13]])</f>
        <v/>
      </c>
      <c r="EM985" t="str">
        <f>IF(Table1[[#This Row],[Ledger 13]]="","",IF(Table1[[#This Row],[Effect 13]]="Dr.",-Table1[[#This Row],[Amount 13]],Table1[[#This Row],[Amount 13]]))</f>
        <v/>
      </c>
      <c r="EP985" t="str">
        <f>IF(Table1[[#This Row],[Ledger 14]]="","","No")</f>
        <v/>
      </c>
      <c r="EQ985" t="str">
        <f>IF(Table1[[#This Row],[Ledger 14]]="","",IF(Table1[[#This Row],[Effect 14]]="Dr.","Yes","No"))</f>
        <v/>
      </c>
      <c r="ER985" t="str">
        <f>IF(Table1[[#This Row],[Ledger 14]]="","",Table1[[#This Row],[Ledger 14]])</f>
        <v/>
      </c>
      <c r="ES985" t="str">
        <f>IF(Table1[[#This Row],[Ledger 14]]="","",IF(Table1[[#This Row],[Effect 14]]="Dr.",-Table1[[#This Row],[Amount 14]],Table1[[#This Row],[Amount 14]]))</f>
        <v/>
      </c>
      <c r="EV985" t="str">
        <f>IF(Table1[[#This Row],[Ledger 15]]="","","No")</f>
        <v/>
      </c>
      <c r="EW985" t="str">
        <f>IF(Table1[[#This Row],[Ledger 15]]="","",IF(Table1[[#This Row],[Effect 15]]="Dr.","Yes","No"))</f>
        <v/>
      </c>
      <c r="EX985" t="str">
        <f>IF(Table1[[#This Row],[Ledger 15]]="","",Table1[[#This Row],[Ledger 15]])</f>
        <v/>
      </c>
      <c r="EY985" t="str">
        <f>IF(Table1[[#This Row],[Ledger 15]]="","",IF(Table1[[#This Row],[Effect 15]]="Dr.",-Table1[[#This Row],[Amount 15]],Table1[[#This Row],[Amount 15]]))</f>
        <v/>
      </c>
      <c r="FD98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5">
        <f>IF(Table1[[#This Row],[Date]]="",0,IF(AND(Table1[[#This Row],[Date]]&gt;=$FE$2,Table1[[#This Row],[Date]]&lt;=$FE$3),0,1))</f>
        <v>0</v>
      </c>
      <c r="FF985">
        <f>IF(Table1[[#This Row],[Date]]="",0,IF(TYPE(VLOOKUP(Table1[[#This Row],[Voucher Type]],Table1[[#All],[Voucher Type Master]],1,FALSE))=16,1,0))</f>
        <v>0</v>
      </c>
      <c r="FG985">
        <f>IF(TYPE(IF(Table1[[#This Row],[Date]]="",0,IF(VLOOKUP(Table1[[#This Row],[Voucher Type]],$FY$5:$FZ$13,2,0)=Table1[[#This Row],[Effect 1]],0,1)))=16,1,0)</f>
        <v>0</v>
      </c>
      <c r="FH98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5">
        <f>IF(LEN(Table1[[#This Row],[Ledger 1]])&gt;0,IF(TYPE(VLOOKUP(Table1[[#This Row],[Ledger 1]],GZ:GZ,1,0))=16,1,0),0)</f>
        <v>0</v>
      </c>
      <c r="FJ985">
        <f>IF(LEN(Table1[[#This Row],[Ledger 2]])&gt;0,IF(TYPE(VLOOKUP(Table1[[#This Row],[Ledger 2]],GZ:GZ,1,0))=16,1,0),0)</f>
        <v>0</v>
      </c>
      <c r="FK985">
        <f>IF(LEN(Table1[[#This Row],[Ledger 3]])&gt;0,IF(TYPE(VLOOKUP(Table1[[#This Row],[Ledger 3]],GZ:GZ,1,0))=16,1,0),0)</f>
        <v>0</v>
      </c>
      <c r="FL985">
        <f>IF(LEN(Table1[[#This Row],[Ledger 4]])&gt;0,IF(TYPE(VLOOKUP(Table1[[#This Row],[Ledger 4]],GZ:GZ,1,0))=16,1,0),0)</f>
        <v>0</v>
      </c>
      <c r="FM985">
        <f>IF(LEN(Table1[[#This Row],[Ledger 5]])&gt;0,IF(TYPE(VLOOKUP(Table1[[#This Row],[Ledger 5]],GZ:GZ,1,0))=16,1,0),0)</f>
        <v>0</v>
      </c>
      <c r="FN985">
        <f>IF(LEN(Table1[[#This Row],[Ledger 6]])&gt;0,IF(TYPE(VLOOKUP(Table1[[#This Row],[Ledger 6]],$GZ:$GZ,1,0))=16,1,0),0)</f>
        <v>0</v>
      </c>
      <c r="FO985">
        <f>IF(LEN(Table1[[#This Row],[Ledger 7]])&gt;0,IF(TYPE(VLOOKUP(Table1[[#This Row],[Ledger 7]],$GZ:$GZ,1,0))=16,1,0),0)</f>
        <v>0</v>
      </c>
      <c r="FP985">
        <f>IF(LEN(Table1[[#This Row],[Ledger 8]])&gt;0,IF(TYPE(VLOOKUP(Table1[[#This Row],[Ledger 8]],$GZ:$GZ,1,0))=16,1,0),0)</f>
        <v>0</v>
      </c>
      <c r="FQ985">
        <f>IF(LEN(Table1[[#This Row],[Ledger 9]])&gt;0,IF(TYPE(VLOOKUP(Table1[[#This Row],[Ledger 9]],$GZ:$GZ,1,0))=16,1,0),0)</f>
        <v>0</v>
      </c>
      <c r="FR985">
        <f>IF(LEN(Table1[[#This Row],[Ledger 10]])&gt;0,IF(TYPE(VLOOKUP(Table1[[#This Row],[Ledger 10]],$GZ:$GZ,1,0))=16,1,0),0)</f>
        <v>0</v>
      </c>
      <c r="FS985">
        <f>IF(LEN(Table1[[#This Row],[Ledger 11]])&gt;0,IF(TYPE(VLOOKUP(Table1[[#This Row],[Ledger 11]],$GZ:$GZ,1,0))=16,1,0),0)</f>
        <v>0</v>
      </c>
      <c r="FT985">
        <f>IF(LEN(Table1[[#This Row],[Ledger 12]])&gt;0,IF(TYPE(VLOOKUP(Table1[[#This Row],[Ledger 12]],$GZ:$GZ,1,0))=16,1,0),0)</f>
        <v>0</v>
      </c>
      <c r="FU985">
        <f>IF(LEN(Table1[[#This Row],[Ledger 13]])&gt;0,IF(TYPE(VLOOKUP(Table1[[#This Row],[Ledger 13]],$GZ:$GZ,1,0))=16,1,0),0)</f>
        <v>0</v>
      </c>
      <c r="FV985">
        <f>IF(LEN(Table1[[#This Row],[Ledger 14]])&gt;0,IF(TYPE(VLOOKUP(Table1[[#This Row],[Ledger 14]],$GZ:$GZ,1,0))=16,1,0),0)</f>
        <v>0</v>
      </c>
      <c r="FW985">
        <f>IF(LEN(Table1[[#This Row],[Ledger 15]])&gt;0,IF(TYPE(VLOOKUP(Table1[[#This Row],[Ledger 15]],$GZ:$GZ,1,0))=16,1,0),0)</f>
        <v>0</v>
      </c>
    </row>
    <row r="986" spans="4:179" ht="33" customHeight="1" x14ac:dyDescent="0.45">
      <c r="D986" s="8">
        <f t="shared" si="24"/>
        <v>981</v>
      </c>
      <c r="E986" s="32"/>
      <c r="F986" s="34"/>
      <c r="G986" s="34"/>
      <c r="H986" s="34"/>
      <c r="I986" s="34"/>
      <c r="J986" s="38"/>
      <c r="K986" s="33"/>
      <c r="L986" s="36"/>
      <c r="M986" s="35"/>
      <c r="N986" s="34"/>
      <c r="O986" s="41"/>
      <c r="P986" s="35"/>
      <c r="Q986" s="34"/>
      <c r="R986" s="37"/>
      <c r="S986" s="35"/>
      <c r="T986" s="34"/>
      <c r="U986" s="37"/>
      <c r="V986" s="35"/>
      <c r="W986" s="34"/>
      <c r="X986" s="37"/>
      <c r="Y986" s="35"/>
      <c r="Z986" s="34"/>
      <c r="AA986" s="37"/>
      <c r="AB986" s="35"/>
      <c r="AC986" s="34"/>
      <c r="AD986" s="37"/>
      <c r="AE986" s="35"/>
      <c r="AF986" s="34"/>
      <c r="AG986" s="37"/>
      <c r="AH986" s="35"/>
      <c r="AI986" s="34"/>
      <c r="AJ986" s="37"/>
      <c r="AK986" s="35"/>
      <c r="AL986" s="34"/>
      <c r="AM986" s="37"/>
      <c r="AN986" s="35"/>
      <c r="AO986" s="34"/>
      <c r="AP986" s="37"/>
      <c r="AQ986" s="35"/>
      <c r="AR986" s="34"/>
      <c r="AS986" s="37"/>
      <c r="AT986" s="35"/>
      <c r="AU986" s="34"/>
      <c r="AV986" s="37"/>
      <c r="AW986" s="35"/>
      <c r="AX986" s="34"/>
      <c r="AY986" s="37"/>
      <c r="AZ986" s="35"/>
      <c r="BA986" s="34"/>
      <c r="BB986" s="37"/>
      <c r="BC98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6" s="7"/>
      <c r="BF986" t="str">
        <f>IF(Table1[[#This Row],[Date]]="","","&amp;lt;VOUCHER REMOTEID="&amp;""""&amp;$A$11&amp;$A$13&amp;ROW()&amp;""""&amp;" VCHTYPE="""&amp;F986&amp;""" ACTION="""&amp;"Create"&amp;"""&amp;gt;")</f>
        <v/>
      </c>
      <c r="BG986" t="str">
        <f>IF(Table1[[#This Row],[Date]]="","",TEXT(Table1[[#This Row],[Date]],"yyyymmdd"))</f>
        <v/>
      </c>
      <c r="BH986" t="str">
        <f>Table1[[#This Row],[Date2]]</f>
        <v/>
      </c>
      <c r="BI986" t="str">
        <f>IF(Table1[[#This Row],[Date]]="","",Table1[[#This Row],[Voucher Type]])</f>
        <v/>
      </c>
      <c r="BJ986" t="str">
        <f>IF(Table1[[#This Row],[Ref No / Invoice No]]="","",Table1[[#This Row],[Ref No / Invoice No]])</f>
        <v/>
      </c>
      <c r="BK986" t="str">
        <f>IF(Table1[[#This Row],[Voucher No]]="","",Table1[[#This Row],[Voucher No]])</f>
        <v/>
      </c>
      <c r="BL986" t="str">
        <f>IF(Table1[[#This Row],[Date]]="","",Table1[[#This Row],[Narration]])</f>
        <v/>
      </c>
      <c r="BM986" t="str">
        <f>IF(Table1[[#This Row],[Date]]="","",$A$11&amp;$A$13&amp;ROW())</f>
        <v/>
      </c>
      <c r="BN986" t="str">
        <f>IF(Table1[[#This Row],[Date]]="","",$A$13)</f>
        <v/>
      </c>
      <c r="BP986" t="str">
        <f>IF(Table1[[#This Row],[Ledger 1]]="","","No")</f>
        <v/>
      </c>
      <c r="BQ986" t="str">
        <f>IF(Table1[[#This Row],[Date]]="","",IF(Table1[[#This Row],[Effect 1]]="Dr.","Yes","No"))</f>
        <v/>
      </c>
      <c r="BR986" t="str">
        <f>IF(Table1[[#This Row],[Date]]="","",Table1[[#This Row],[Ledger 1]])</f>
        <v/>
      </c>
      <c r="BS986" t="str">
        <f>IF(Table1[[#This Row],[Date]]="","",IF(Table1[[#This Row],[Effect 1]]="Dr.",-Table1[[#This Row],[Amount 1]],Table1[[#This Row],[Amount 1]]))</f>
        <v/>
      </c>
      <c r="BV986" t="str">
        <f>IF(Table1[[#This Row],[Ledger 2]]="","","No")</f>
        <v/>
      </c>
      <c r="BW986" t="str">
        <f>IF(Table1[[#This Row],[Date]]="","",IF(Table1[[#This Row],[Effect 2]]="Dr.","Yes","No"))</f>
        <v/>
      </c>
      <c r="BX986" t="str">
        <f>IF(Table1[[#This Row],[Date]]="","",Table1[[#This Row],[Ledger 2]])</f>
        <v/>
      </c>
      <c r="BY986" t="str">
        <f>IF(Table1[[#This Row],[Date]]="","",IF(Table1[[#This Row],[Effect 2]]="Dr.",-Table1[[#This Row],[Amount 2]],Table1[[#This Row],[Amount 2]]))</f>
        <v/>
      </c>
      <c r="CB986" t="str">
        <f>IF(Table1[[#This Row],[Ledger 3]]="","","No")</f>
        <v/>
      </c>
      <c r="CC986" t="str">
        <f>IF(Table1[[#This Row],[Ledger 3]]="","",IF(Table1[[#This Row],[Effect 3]]="Dr.","Yes","No"))</f>
        <v/>
      </c>
      <c r="CD986" t="str">
        <f>IF(Table1[[#This Row],[Ledger 3]]="","",Table1[[#This Row],[Ledger 3]])</f>
        <v/>
      </c>
      <c r="CE986" t="str">
        <f>IF(Table1[[#This Row],[Ledger 3]]="","",IF(Table1[[#This Row],[Effect 3]]="Dr.",-Table1[[#This Row],[Amount 3]],Table1[[#This Row],[Amount 3]]))</f>
        <v/>
      </c>
      <c r="CH986" t="str">
        <f>IF(Table1[[#This Row],[Ledger 4]]="","","No")</f>
        <v/>
      </c>
      <c r="CI986" t="str">
        <f>IF(Table1[[#This Row],[Ledger 4]]="","",IF(Table1[[#This Row],[Effect 4]]="Dr.","Yes","No"))</f>
        <v/>
      </c>
      <c r="CJ986" t="str">
        <f>IF(Table1[[#This Row],[Ledger 4]]="","",Table1[[#This Row],[Ledger 4]])</f>
        <v/>
      </c>
      <c r="CK986" t="str">
        <f>IF(Table1[[#This Row],[Ledger 4]]="","",IF(Table1[[#This Row],[Effect 4]]="Dr.",-Table1[[#This Row],[Amount 4]],Table1[[#This Row],[Amount 4]]))</f>
        <v/>
      </c>
      <c r="CN986" t="str">
        <f>IF(Table1[[#This Row],[Ledger 5]]="","","No")</f>
        <v/>
      </c>
      <c r="CO986" t="str">
        <f>IF(Table1[[#This Row],[Ledger 5]]="","",IF(Table1[[#This Row],[Effect 5]]="Dr.","Yes","No"))</f>
        <v/>
      </c>
      <c r="CP986" t="str">
        <f>IF(Table1[[#This Row],[Ledger 5]]="","",Table1[[#This Row],[Ledger 5]])</f>
        <v/>
      </c>
      <c r="CQ986" t="str">
        <f>IF(Table1[[#This Row],[Ledger 5]]="","",IF(Table1[[#This Row],[Effect 5]]="Dr.",-Table1[[#This Row],[Amount 5]],Table1[[#This Row],[Amount 5]]))</f>
        <v/>
      </c>
      <c r="CT986" t="str">
        <f>IF(Table1[[#This Row],[Ledger 6]]="","","No")</f>
        <v/>
      </c>
      <c r="CU986" t="str">
        <f>IF(Table1[[#This Row],[Ledger 6]]="","",IF(Table1[[#This Row],[Effect 6]]="Dr.","Yes","No"))</f>
        <v/>
      </c>
      <c r="CV986" t="str">
        <f>IF(Table1[[#This Row],[Ledger 6]]="","",Table1[[#This Row],[Ledger 6]])</f>
        <v/>
      </c>
      <c r="CW986" t="str">
        <f>IF(Table1[[#This Row],[Ledger 6]]="","",IF(Table1[[#This Row],[Effect 6]]="Dr.",-Table1[[#This Row],[Amount 6]],Table1[[#This Row],[Amount 6]]))</f>
        <v/>
      </c>
      <c r="CZ986" t="str">
        <f>IF(Table1[[#This Row],[Ledger 7]]="","","No")</f>
        <v/>
      </c>
      <c r="DA986" t="str">
        <f>IF(Table1[[#This Row],[Ledger 7]]="","",IF(Table1[[#This Row],[Effect 7]]="Dr.","Yes","No"))</f>
        <v/>
      </c>
      <c r="DB986" t="str">
        <f>IF(Table1[[#This Row],[Ledger 7]]="","",Table1[[#This Row],[Ledger 7]])</f>
        <v/>
      </c>
      <c r="DC986" t="str">
        <f>IF(Table1[[#This Row],[Ledger 7]]="","",IF(Table1[[#This Row],[Effect 7]]="Dr.",-Table1[[#This Row],[Amount 7]],Table1[[#This Row],[Amount 7]]))</f>
        <v/>
      </c>
      <c r="DF986" t="str">
        <f>IF(Table1[[#This Row],[Ledger 8]]="","","No")</f>
        <v/>
      </c>
      <c r="DG986" t="str">
        <f>IF(Table1[[#This Row],[Ledger 8]]="","",IF(Table1[[#This Row],[Effect 8]]="Dr.","Yes","No"))</f>
        <v/>
      </c>
      <c r="DH986" t="str">
        <f>IF(Table1[[#This Row],[Ledger 8]]="","",Table1[[#This Row],[Ledger 8]])</f>
        <v/>
      </c>
      <c r="DI986" t="str">
        <f>IF(Table1[[#This Row],[Ledger 8]]="","",IF(Table1[[#This Row],[Effect 8]]="Dr.",-Table1[[#This Row],[Amount 8]],Table1[[#This Row],[Amount 8]]))</f>
        <v/>
      </c>
      <c r="DL986" t="str">
        <f>IF(Table1[[#This Row],[Ledger 9]]="","","No")</f>
        <v/>
      </c>
      <c r="DM986" t="str">
        <f>IF(Table1[[#This Row],[Ledger 9]]="","",IF(Table1[[#This Row],[Effect 9]]="Dr.","Yes","No"))</f>
        <v/>
      </c>
      <c r="DN986" t="str">
        <f>IF(Table1[[#This Row],[Ledger 9]]="","",Table1[[#This Row],[Ledger 9]])</f>
        <v/>
      </c>
      <c r="DO986" t="str">
        <f>IF(Table1[[#This Row],[Ledger 9]]="","",IF(Table1[[#This Row],[Effect 9]]="Dr.",-Table1[[#This Row],[Amount 9]],Table1[[#This Row],[Amount 9]]))</f>
        <v/>
      </c>
      <c r="DR986" t="str">
        <f>IF(Table1[[#This Row],[Ledger 10]]="","","No")</f>
        <v/>
      </c>
      <c r="DS986" t="str">
        <f>IF(Table1[[#This Row],[Ledger 10]]="","",IF(Table1[[#This Row],[Effect 10]]="Dr.","Yes","No"))</f>
        <v/>
      </c>
      <c r="DT986" t="str">
        <f>IF(Table1[[#This Row],[Ledger 10]]="","",Table1[[#This Row],[Ledger 10]])</f>
        <v/>
      </c>
      <c r="DU986" t="str">
        <f>IF(Table1[[#This Row],[Ledger 10]]="","",IF(Table1[[#This Row],[Effect 10]]="Dr.",-Table1[[#This Row],[Amount 10]],Table1[[#This Row],[Amount 10]]))</f>
        <v/>
      </c>
      <c r="DX986" t="str">
        <f>IF(Table1[[#This Row],[Ledger 11]]="","","No")</f>
        <v/>
      </c>
      <c r="DY986" t="str">
        <f>IF(Table1[[#This Row],[Ledger 11]]="","",IF(Table1[[#This Row],[Effect 11]]="Dr.","Yes","No"))</f>
        <v/>
      </c>
      <c r="DZ986" t="str">
        <f>IF(Table1[[#This Row],[Ledger 11]]="","",Table1[[#This Row],[Ledger 11]])</f>
        <v/>
      </c>
      <c r="EA986" t="str">
        <f>IF(Table1[[#This Row],[Ledger 11]]="","",IF(Table1[[#This Row],[Effect 11]]="Dr.",-Table1[[#This Row],[Amount 11]],Table1[[#This Row],[Amount 11]]))</f>
        <v/>
      </c>
      <c r="ED986" t="str">
        <f>IF(Table1[[#This Row],[Ledger 12]]="","","No")</f>
        <v/>
      </c>
      <c r="EE986" t="str">
        <f>IF(Table1[[#This Row],[Ledger 12]]="","",IF(Table1[[#This Row],[Effect 12]]="Dr.","Yes","No"))</f>
        <v/>
      </c>
      <c r="EF986" t="str">
        <f>IF(Table1[[#This Row],[Ledger 12]]="","",Table1[[#This Row],[Ledger 12]])</f>
        <v/>
      </c>
      <c r="EG986" t="str">
        <f>IF(Table1[[#This Row],[Ledger 12]]="","",IF(Table1[[#This Row],[Effect 12]]="Dr.",-Table1[[#This Row],[Amount 12]],Table1[[#This Row],[Amount 12]]))</f>
        <v/>
      </c>
      <c r="EJ986" t="str">
        <f>IF(Table1[[#This Row],[Ledger 13]]="","","No")</f>
        <v/>
      </c>
      <c r="EK986" t="str">
        <f>IF(Table1[[#This Row],[Ledger 13]]="","",IF(Table1[[#This Row],[Effect 13]]="Dr.","Yes","No"))</f>
        <v/>
      </c>
      <c r="EL986" t="str">
        <f>IF(Table1[[#This Row],[Ledger 13]]="","",Table1[[#This Row],[Ledger 13]])</f>
        <v/>
      </c>
      <c r="EM986" t="str">
        <f>IF(Table1[[#This Row],[Ledger 13]]="","",IF(Table1[[#This Row],[Effect 13]]="Dr.",-Table1[[#This Row],[Amount 13]],Table1[[#This Row],[Amount 13]]))</f>
        <v/>
      </c>
      <c r="EP986" t="str">
        <f>IF(Table1[[#This Row],[Ledger 14]]="","","No")</f>
        <v/>
      </c>
      <c r="EQ986" t="str">
        <f>IF(Table1[[#This Row],[Ledger 14]]="","",IF(Table1[[#This Row],[Effect 14]]="Dr.","Yes","No"))</f>
        <v/>
      </c>
      <c r="ER986" t="str">
        <f>IF(Table1[[#This Row],[Ledger 14]]="","",Table1[[#This Row],[Ledger 14]])</f>
        <v/>
      </c>
      <c r="ES986" t="str">
        <f>IF(Table1[[#This Row],[Ledger 14]]="","",IF(Table1[[#This Row],[Effect 14]]="Dr.",-Table1[[#This Row],[Amount 14]],Table1[[#This Row],[Amount 14]]))</f>
        <v/>
      </c>
      <c r="EV986" t="str">
        <f>IF(Table1[[#This Row],[Ledger 15]]="","","No")</f>
        <v/>
      </c>
      <c r="EW986" t="str">
        <f>IF(Table1[[#This Row],[Ledger 15]]="","",IF(Table1[[#This Row],[Effect 15]]="Dr.","Yes","No"))</f>
        <v/>
      </c>
      <c r="EX986" t="str">
        <f>IF(Table1[[#This Row],[Ledger 15]]="","",Table1[[#This Row],[Ledger 15]])</f>
        <v/>
      </c>
      <c r="EY986" t="str">
        <f>IF(Table1[[#This Row],[Ledger 15]]="","",IF(Table1[[#This Row],[Effect 15]]="Dr.",-Table1[[#This Row],[Amount 15]],Table1[[#This Row],[Amount 15]]))</f>
        <v/>
      </c>
      <c r="FD98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6">
        <f>IF(Table1[[#This Row],[Date]]="",0,IF(AND(Table1[[#This Row],[Date]]&gt;=$FE$2,Table1[[#This Row],[Date]]&lt;=$FE$3),0,1))</f>
        <v>0</v>
      </c>
      <c r="FF986">
        <f>IF(Table1[[#This Row],[Date]]="",0,IF(TYPE(VLOOKUP(Table1[[#This Row],[Voucher Type]],Table1[[#All],[Voucher Type Master]],1,FALSE))=16,1,0))</f>
        <v>0</v>
      </c>
      <c r="FG986">
        <f>IF(TYPE(IF(Table1[[#This Row],[Date]]="",0,IF(VLOOKUP(Table1[[#This Row],[Voucher Type]],$FY$5:$FZ$13,2,0)=Table1[[#This Row],[Effect 1]],0,1)))=16,1,0)</f>
        <v>0</v>
      </c>
      <c r="FH98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6">
        <f>IF(LEN(Table1[[#This Row],[Ledger 1]])&gt;0,IF(TYPE(VLOOKUP(Table1[[#This Row],[Ledger 1]],GZ:GZ,1,0))=16,1,0),0)</f>
        <v>0</v>
      </c>
      <c r="FJ986">
        <f>IF(LEN(Table1[[#This Row],[Ledger 2]])&gt;0,IF(TYPE(VLOOKUP(Table1[[#This Row],[Ledger 2]],GZ:GZ,1,0))=16,1,0),0)</f>
        <v>0</v>
      </c>
      <c r="FK986">
        <f>IF(LEN(Table1[[#This Row],[Ledger 3]])&gt;0,IF(TYPE(VLOOKUP(Table1[[#This Row],[Ledger 3]],GZ:GZ,1,0))=16,1,0),0)</f>
        <v>0</v>
      </c>
      <c r="FL986">
        <f>IF(LEN(Table1[[#This Row],[Ledger 4]])&gt;0,IF(TYPE(VLOOKUP(Table1[[#This Row],[Ledger 4]],GZ:GZ,1,0))=16,1,0),0)</f>
        <v>0</v>
      </c>
      <c r="FM986">
        <f>IF(LEN(Table1[[#This Row],[Ledger 5]])&gt;0,IF(TYPE(VLOOKUP(Table1[[#This Row],[Ledger 5]],GZ:GZ,1,0))=16,1,0),0)</f>
        <v>0</v>
      </c>
      <c r="FN986">
        <f>IF(LEN(Table1[[#This Row],[Ledger 6]])&gt;0,IF(TYPE(VLOOKUP(Table1[[#This Row],[Ledger 6]],$GZ:$GZ,1,0))=16,1,0),0)</f>
        <v>0</v>
      </c>
      <c r="FO986">
        <f>IF(LEN(Table1[[#This Row],[Ledger 7]])&gt;0,IF(TYPE(VLOOKUP(Table1[[#This Row],[Ledger 7]],$GZ:$GZ,1,0))=16,1,0),0)</f>
        <v>0</v>
      </c>
      <c r="FP986">
        <f>IF(LEN(Table1[[#This Row],[Ledger 8]])&gt;0,IF(TYPE(VLOOKUP(Table1[[#This Row],[Ledger 8]],$GZ:$GZ,1,0))=16,1,0),0)</f>
        <v>0</v>
      </c>
      <c r="FQ986">
        <f>IF(LEN(Table1[[#This Row],[Ledger 9]])&gt;0,IF(TYPE(VLOOKUP(Table1[[#This Row],[Ledger 9]],$GZ:$GZ,1,0))=16,1,0),0)</f>
        <v>0</v>
      </c>
      <c r="FR986">
        <f>IF(LEN(Table1[[#This Row],[Ledger 10]])&gt;0,IF(TYPE(VLOOKUP(Table1[[#This Row],[Ledger 10]],$GZ:$GZ,1,0))=16,1,0),0)</f>
        <v>0</v>
      </c>
      <c r="FS986">
        <f>IF(LEN(Table1[[#This Row],[Ledger 11]])&gt;0,IF(TYPE(VLOOKUP(Table1[[#This Row],[Ledger 11]],$GZ:$GZ,1,0))=16,1,0),0)</f>
        <v>0</v>
      </c>
      <c r="FT986">
        <f>IF(LEN(Table1[[#This Row],[Ledger 12]])&gt;0,IF(TYPE(VLOOKUP(Table1[[#This Row],[Ledger 12]],$GZ:$GZ,1,0))=16,1,0),0)</f>
        <v>0</v>
      </c>
      <c r="FU986">
        <f>IF(LEN(Table1[[#This Row],[Ledger 13]])&gt;0,IF(TYPE(VLOOKUP(Table1[[#This Row],[Ledger 13]],$GZ:$GZ,1,0))=16,1,0),0)</f>
        <v>0</v>
      </c>
      <c r="FV986">
        <f>IF(LEN(Table1[[#This Row],[Ledger 14]])&gt;0,IF(TYPE(VLOOKUP(Table1[[#This Row],[Ledger 14]],$GZ:$GZ,1,0))=16,1,0),0)</f>
        <v>0</v>
      </c>
      <c r="FW986">
        <f>IF(LEN(Table1[[#This Row],[Ledger 15]])&gt;0,IF(TYPE(VLOOKUP(Table1[[#This Row],[Ledger 15]],$GZ:$GZ,1,0))=16,1,0),0)</f>
        <v>0</v>
      </c>
    </row>
    <row r="987" spans="4:179" ht="33" customHeight="1" x14ac:dyDescent="0.45">
      <c r="D987" s="8">
        <f t="shared" si="24"/>
        <v>982</v>
      </c>
      <c r="E987" s="32"/>
      <c r="F987" s="34"/>
      <c r="G987" s="34"/>
      <c r="H987" s="34"/>
      <c r="I987" s="34"/>
      <c r="J987" s="38"/>
      <c r="K987" s="33"/>
      <c r="L987" s="36"/>
      <c r="M987" s="35"/>
      <c r="N987" s="34"/>
      <c r="O987" s="41"/>
      <c r="P987" s="35"/>
      <c r="Q987" s="34"/>
      <c r="R987" s="37"/>
      <c r="S987" s="35"/>
      <c r="T987" s="34"/>
      <c r="U987" s="37"/>
      <c r="V987" s="35"/>
      <c r="W987" s="34"/>
      <c r="X987" s="37"/>
      <c r="Y987" s="35"/>
      <c r="Z987" s="34"/>
      <c r="AA987" s="37"/>
      <c r="AB987" s="35"/>
      <c r="AC987" s="34"/>
      <c r="AD987" s="37"/>
      <c r="AE987" s="35"/>
      <c r="AF987" s="34"/>
      <c r="AG987" s="37"/>
      <c r="AH987" s="35"/>
      <c r="AI987" s="34"/>
      <c r="AJ987" s="37"/>
      <c r="AK987" s="35"/>
      <c r="AL987" s="34"/>
      <c r="AM987" s="37"/>
      <c r="AN987" s="35"/>
      <c r="AO987" s="34"/>
      <c r="AP987" s="37"/>
      <c r="AQ987" s="35"/>
      <c r="AR987" s="34"/>
      <c r="AS987" s="37"/>
      <c r="AT987" s="35"/>
      <c r="AU987" s="34"/>
      <c r="AV987" s="37"/>
      <c r="AW987" s="35"/>
      <c r="AX987" s="34"/>
      <c r="AY987" s="37"/>
      <c r="AZ987" s="35"/>
      <c r="BA987" s="34"/>
      <c r="BB987" s="37"/>
      <c r="BC98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7" s="7"/>
      <c r="BF987" t="str">
        <f>IF(Table1[[#This Row],[Date]]="","","&amp;lt;VOUCHER REMOTEID="&amp;""""&amp;$A$11&amp;$A$13&amp;ROW()&amp;""""&amp;" VCHTYPE="""&amp;F987&amp;""" ACTION="""&amp;"Create"&amp;"""&amp;gt;")</f>
        <v/>
      </c>
      <c r="BG987" t="str">
        <f>IF(Table1[[#This Row],[Date]]="","",TEXT(Table1[[#This Row],[Date]],"yyyymmdd"))</f>
        <v/>
      </c>
      <c r="BH987" t="str">
        <f>Table1[[#This Row],[Date2]]</f>
        <v/>
      </c>
      <c r="BI987" t="str">
        <f>IF(Table1[[#This Row],[Date]]="","",Table1[[#This Row],[Voucher Type]])</f>
        <v/>
      </c>
      <c r="BJ987" t="str">
        <f>IF(Table1[[#This Row],[Ref No / Invoice No]]="","",Table1[[#This Row],[Ref No / Invoice No]])</f>
        <v/>
      </c>
      <c r="BK987" t="str">
        <f>IF(Table1[[#This Row],[Voucher No]]="","",Table1[[#This Row],[Voucher No]])</f>
        <v/>
      </c>
      <c r="BL987" t="str">
        <f>IF(Table1[[#This Row],[Date]]="","",Table1[[#This Row],[Narration]])</f>
        <v/>
      </c>
      <c r="BM987" t="str">
        <f>IF(Table1[[#This Row],[Date]]="","",$A$11&amp;$A$13&amp;ROW())</f>
        <v/>
      </c>
      <c r="BN987" t="str">
        <f>IF(Table1[[#This Row],[Date]]="","",$A$13)</f>
        <v/>
      </c>
      <c r="BP987" t="str">
        <f>IF(Table1[[#This Row],[Ledger 1]]="","","No")</f>
        <v/>
      </c>
      <c r="BQ987" t="str">
        <f>IF(Table1[[#This Row],[Date]]="","",IF(Table1[[#This Row],[Effect 1]]="Dr.","Yes","No"))</f>
        <v/>
      </c>
      <c r="BR987" t="str">
        <f>IF(Table1[[#This Row],[Date]]="","",Table1[[#This Row],[Ledger 1]])</f>
        <v/>
      </c>
      <c r="BS987" t="str">
        <f>IF(Table1[[#This Row],[Date]]="","",IF(Table1[[#This Row],[Effect 1]]="Dr.",-Table1[[#This Row],[Amount 1]],Table1[[#This Row],[Amount 1]]))</f>
        <v/>
      </c>
      <c r="BV987" t="str">
        <f>IF(Table1[[#This Row],[Ledger 2]]="","","No")</f>
        <v/>
      </c>
      <c r="BW987" t="str">
        <f>IF(Table1[[#This Row],[Date]]="","",IF(Table1[[#This Row],[Effect 2]]="Dr.","Yes","No"))</f>
        <v/>
      </c>
      <c r="BX987" t="str">
        <f>IF(Table1[[#This Row],[Date]]="","",Table1[[#This Row],[Ledger 2]])</f>
        <v/>
      </c>
      <c r="BY987" t="str">
        <f>IF(Table1[[#This Row],[Date]]="","",IF(Table1[[#This Row],[Effect 2]]="Dr.",-Table1[[#This Row],[Amount 2]],Table1[[#This Row],[Amount 2]]))</f>
        <v/>
      </c>
      <c r="CB987" t="str">
        <f>IF(Table1[[#This Row],[Ledger 3]]="","","No")</f>
        <v/>
      </c>
      <c r="CC987" t="str">
        <f>IF(Table1[[#This Row],[Ledger 3]]="","",IF(Table1[[#This Row],[Effect 3]]="Dr.","Yes","No"))</f>
        <v/>
      </c>
      <c r="CD987" t="str">
        <f>IF(Table1[[#This Row],[Ledger 3]]="","",Table1[[#This Row],[Ledger 3]])</f>
        <v/>
      </c>
      <c r="CE987" t="str">
        <f>IF(Table1[[#This Row],[Ledger 3]]="","",IF(Table1[[#This Row],[Effect 3]]="Dr.",-Table1[[#This Row],[Amount 3]],Table1[[#This Row],[Amount 3]]))</f>
        <v/>
      </c>
      <c r="CH987" t="str">
        <f>IF(Table1[[#This Row],[Ledger 4]]="","","No")</f>
        <v/>
      </c>
      <c r="CI987" t="str">
        <f>IF(Table1[[#This Row],[Ledger 4]]="","",IF(Table1[[#This Row],[Effect 4]]="Dr.","Yes","No"))</f>
        <v/>
      </c>
      <c r="CJ987" t="str">
        <f>IF(Table1[[#This Row],[Ledger 4]]="","",Table1[[#This Row],[Ledger 4]])</f>
        <v/>
      </c>
      <c r="CK987" t="str">
        <f>IF(Table1[[#This Row],[Ledger 4]]="","",IF(Table1[[#This Row],[Effect 4]]="Dr.",-Table1[[#This Row],[Amount 4]],Table1[[#This Row],[Amount 4]]))</f>
        <v/>
      </c>
      <c r="CN987" t="str">
        <f>IF(Table1[[#This Row],[Ledger 5]]="","","No")</f>
        <v/>
      </c>
      <c r="CO987" t="str">
        <f>IF(Table1[[#This Row],[Ledger 5]]="","",IF(Table1[[#This Row],[Effect 5]]="Dr.","Yes","No"))</f>
        <v/>
      </c>
      <c r="CP987" t="str">
        <f>IF(Table1[[#This Row],[Ledger 5]]="","",Table1[[#This Row],[Ledger 5]])</f>
        <v/>
      </c>
      <c r="CQ987" t="str">
        <f>IF(Table1[[#This Row],[Ledger 5]]="","",IF(Table1[[#This Row],[Effect 5]]="Dr.",-Table1[[#This Row],[Amount 5]],Table1[[#This Row],[Amount 5]]))</f>
        <v/>
      </c>
      <c r="CT987" t="str">
        <f>IF(Table1[[#This Row],[Ledger 6]]="","","No")</f>
        <v/>
      </c>
      <c r="CU987" t="str">
        <f>IF(Table1[[#This Row],[Ledger 6]]="","",IF(Table1[[#This Row],[Effect 6]]="Dr.","Yes","No"))</f>
        <v/>
      </c>
      <c r="CV987" t="str">
        <f>IF(Table1[[#This Row],[Ledger 6]]="","",Table1[[#This Row],[Ledger 6]])</f>
        <v/>
      </c>
      <c r="CW987" t="str">
        <f>IF(Table1[[#This Row],[Ledger 6]]="","",IF(Table1[[#This Row],[Effect 6]]="Dr.",-Table1[[#This Row],[Amount 6]],Table1[[#This Row],[Amount 6]]))</f>
        <v/>
      </c>
      <c r="CZ987" t="str">
        <f>IF(Table1[[#This Row],[Ledger 7]]="","","No")</f>
        <v/>
      </c>
      <c r="DA987" t="str">
        <f>IF(Table1[[#This Row],[Ledger 7]]="","",IF(Table1[[#This Row],[Effect 7]]="Dr.","Yes","No"))</f>
        <v/>
      </c>
      <c r="DB987" t="str">
        <f>IF(Table1[[#This Row],[Ledger 7]]="","",Table1[[#This Row],[Ledger 7]])</f>
        <v/>
      </c>
      <c r="DC987" t="str">
        <f>IF(Table1[[#This Row],[Ledger 7]]="","",IF(Table1[[#This Row],[Effect 7]]="Dr.",-Table1[[#This Row],[Amount 7]],Table1[[#This Row],[Amount 7]]))</f>
        <v/>
      </c>
      <c r="DF987" t="str">
        <f>IF(Table1[[#This Row],[Ledger 8]]="","","No")</f>
        <v/>
      </c>
      <c r="DG987" t="str">
        <f>IF(Table1[[#This Row],[Ledger 8]]="","",IF(Table1[[#This Row],[Effect 8]]="Dr.","Yes","No"))</f>
        <v/>
      </c>
      <c r="DH987" t="str">
        <f>IF(Table1[[#This Row],[Ledger 8]]="","",Table1[[#This Row],[Ledger 8]])</f>
        <v/>
      </c>
      <c r="DI987" t="str">
        <f>IF(Table1[[#This Row],[Ledger 8]]="","",IF(Table1[[#This Row],[Effect 8]]="Dr.",-Table1[[#This Row],[Amount 8]],Table1[[#This Row],[Amount 8]]))</f>
        <v/>
      </c>
      <c r="DL987" t="str">
        <f>IF(Table1[[#This Row],[Ledger 9]]="","","No")</f>
        <v/>
      </c>
      <c r="DM987" t="str">
        <f>IF(Table1[[#This Row],[Ledger 9]]="","",IF(Table1[[#This Row],[Effect 9]]="Dr.","Yes","No"))</f>
        <v/>
      </c>
      <c r="DN987" t="str">
        <f>IF(Table1[[#This Row],[Ledger 9]]="","",Table1[[#This Row],[Ledger 9]])</f>
        <v/>
      </c>
      <c r="DO987" t="str">
        <f>IF(Table1[[#This Row],[Ledger 9]]="","",IF(Table1[[#This Row],[Effect 9]]="Dr.",-Table1[[#This Row],[Amount 9]],Table1[[#This Row],[Amount 9]]))</f>
        <v/>
      </c>
      <c r="DR987" t="str">
        <f>IF(Table1[[#This Row],[Ledger 10]]="","","No")</f>
        <v/>
      </c>
      <c r="DS987" t="str">
        <f>IF(Table1[[#This Row],[Ledger 10]]="","",IF(Table1[[#This Row],[Effect 10]]="Dr.","Yes","No"))</f>
        <v/>
      </c>
      <c r="DT987" t="str">
        <f>IF(Table1[[#This Row],[Ledger 10]]="","",Table1[[#This Row],[Ledger 10]])</f>
        <v/>
      </c>
      <c r="DU987" t="str">
        <f>IF(Table1[[#This Row],[Ledger 10]]="","",IF(Table1[[#This Row],[Effect 10]]="Dr.",-Table1[[#This Row],[Amount 10]],Table1[[#This Row],[Amount 10]]))</f>
        <v/>
      </c>
      <c r="DX987" t="str">
        <f>IF(Table1[[#This Row],[Ledger 11]]="","","No")</f>
        <v/>
      </c>
      <c r="DY987" t="str">
        <f>IF(Table1[[#This Row],[Ledger 11]]="","",IF(Table1[[#This Row],[Effect 11]]="Dr.","Yes","No"))</f>
        <v/>
      </c>
      <c r="DZ987" t="str">
        <f>IF(Table1[[#This Row],[Ledger 11]]="","",Table1[[#This Row],[Ledger 11]])</f>
        <v/>
      </c>
      <c r="EA987" t="str">
        <f>IF(Table1[[#This Row],[Ledger 11]]="","",IF(Table1[[#This Row],[Effect 11]]="Dr.",-Table1[[#This Row],[Amount 11]],Table1[[#This Row],[Amount 11]]))</f>
        <v/>
      </c>
      <c r="ED987" t="str">
        <f>IF(Table1[[#This Row],[Ledger 12]]="","","No")</f>
        <v/>
      </c>
      <c r="EE987" t="str">
        <f>IF(Table1[[#This Row],[Ledger 12]]="","",IF(Table1[[#This Row],[Effect 12]]="Dr.","Yes","No"))</f>
        <v/>
      </c>
      <c r="EF987" t="str">
        <f>IF(Table1[[#This Row],[Ledger 12]]="","",Table1[[#This Row],[Ledger 12]])</f>
        <v/>
      </c>
      <c r="EG987" t="str">
        <f>IF(Table1[[#This Row],[Ledger 12]]="","",IF(Table1[[#This Row],[Effect 12]]="Dr.",-Table1[[#This Row],[Amount 12]],Table1[[#This Row],[Amount 12]]))</f>
        <v/>
      </c>
      <c r="EJ987" t="str">
        <f>IF(Table1[[#This Row],[Ledger 13]]="","","No")</f>
        <v/>
      </c>
      <c r="EK987" t="str">
        <f>IF(Table1[[#This Row],[Ledger 13]]="","",IF(Table1[[#This Row],[Effect 13]]="Dr.","Yes","No"))</f>
        <v/>
      </c>
      <c r="EL987" t="str">
        <f>IF(Table1[[#This Row],[Ledger 13]]="","",Table1[[#This Row],[Ledger 13]])</f>
        <v/>
      </c>
      <c r="EM987" t="str">
        <f>IF(Table1[[#This Row],[Ledger 13]]="","",IF(Table1[[#This Row],[Effect 13]]="Dr.",-Table1[[#This Row],[Amount 13]],Table1[[#This Row],[Amount 13]]))</f>
        <v/>
      </c>
      <c r="EP987" t="str">
        <f>IF(Table1[[#This Row],[Ledger 14]]="","","No")</f>
        <v/>
      </c>
      <c r="EQ987" t="str">
        <f>IF(Table1[[#This Row],[Ledger 14]]="","",IF(Table1[[#This Row],[Effect 14]]="Dr.","Yes","No"))</f>
        <v/>
      </c>
      <c r="ER987" t="str">
        <f>IF(Table1[[#This Row],[Ledger 14]]="","",Table1[[#This Row],[Ledger 14]])</f>
        <v/>
      </c>
      <c r="ES987" t="str">
        <f>IF(Table1[[#This Row],[Ledger 14]]="","",IF(Table1[[#This Row],[Effect 14]]="Dr.",-Table1[[#This Row],[Amount 14]],Table1[[#This Row],[Amount 14]]))</f>
        <v/>
      </c>
      <c r="EV987" t="str">
        <f>IF(Table1[[#This Row],[Ledger 15]]="","","No")</f>
        <v/>
      </c>
      <c r="EW987" t="str">
        <f>IF(Table1[[#This Row],[Ledger 15]]="","",IF(Table1[[#This Row],[Effect 15]]="Dr.","Yes","No"))</f>
        <v/>
      </c>
      <c r="EX987" t="str">
        <f>IF(Table1[[#This Row],[Ledger 15]]="","",Table1[[#This Row],[Ledger 15]])</f>
        <v/>
      </c>
      <c r="EY987" t="str">
        <f>IF(Table1[[#This Row],[Ledger 15]]="","",IF(Table1[[#This Row],[Effect 15]]="Dr.",-Table1[[#This Row],[Amount 15]],Table1[[#This Row],[Amount 15]]))</f>
        <v/>
      </c>
      <c r="FD98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7">
        <f>IF(Table1[[#This Row],[Date]]="",0,IF(AND(Table1[[#This Row],[Date]]&gt;=$FE$2,Table1[[#This Row],[Date]]&lt;=$FE$3),0,1))</f>
        <v>0</v>
      </c>
      <c r="FF987">
        <f>IF(Table1[[#This Row],[Date]]="",0,IF(TYPE(VLOOKUP(Table1[[#This Row],[Voucher Type]],Table1[[#All],[Voucher Type Master]],1,FALSE))=16,1,0))</f>
        <v>0</v>
      </c>
      <c r="FG987">
        <f>IF(TYPE(IF(Table1[[#This Row],[Date]]="",0,IF(VLOOKUP(Table1[[#This Row],[Voucher Type]],$FY$5:$FZ$13,2,0)=Table1[[#This Row],[Effect 1]],0,1)))=16,1,0)</f>
        <v>0</v>
      </c>
      <c r="FH98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7">
        <f>IF(LEN(Table1[[#This Row],[Ledger 1]])&gt;0,IF(TYPE(VLOOKUP(Table1[[#This Row],[Ledger 1]],GZ:GZ,1,0))=16,1,0),0)</f>
        <v>0</v>
      </c>
      <c r="FJ987">
        <f>IF(LEN(Table1[[#This Row],[Ledger 2]])&gt;0,IF(TYPE(VLOOKUP(Table1[[#This Row],[Ledger 2]],GZ:GZ,1,0))=16,1,0),0)</f>
        <v>0</v>
      </c>
      <c r="FK987">
        <f>IF(LEN(Table1[[#This Row],[Ledger 3]])&gt;0,IF(TYPE(VLOOKUP(Table1[[#This Row],[Ledger 3]],GZ:GZ,1,0))=16,1,0),0)</f>
        <v>0</v>
      </c>
      <c r="FL987">
        <f>IF(LEN(Table1[[#This Row],[Ledger 4]])&gt;0,IF(TYPE(VLOOKUP(Table1[[#This Row],[Ledger 4]],GZ:GZ,1,0))=16,1,0),0)</f>
        <v>0</v>
      </c>
      <c r="FM987">
        <f>IF(LEN(Table1[[#This Row],[Ledger 5]])&gt;0,IF(TYPE(VLOOKUP(Table1[[#This Row],[Ledger 5]],GZ:GZ,1,0))=16,1,0),0)</f>
        <v>0</v>
      </c>
      <c r="FN987">
        <f>IF(LEN(Table1[[#This Row],[Ledger 6]])&gt;0,IF(TYPE(VLOOKUP(Table1[[#This Row],[Ledger 6]],$GZ:$GZ,1,0))=16,1,0),0)</f>
        <v>0</v>
      </c>
      <c r="FO987">
        <f>IF(LEN(Table1[[#This Row],[Ledger 7]])&gt;0,IF(TYPE(VLOOKUP(Table1[[#This Row],[Ledger 7]],$GZ:$GZ,1,0))=16,1,0),0)</f>
        <v>0</v>
      </c>
      <c r="FP987">
        <f>IF(LEN(Table1[[#This Row],[Ledger 8]])&gt;0,IF(TYPE(VLOOKUP(Table1[[#This Row],[Ledger 8]],$GZ:$GZ,1,0))=16,1,0),0)</f>
        <v>0</v>
      </c>
      <c r="FQ987">
        <f>IF(LEN(Table1[[#This Row],[Ledger 9]])&gt;0,IF(TYPE(VLOOKUP(Table1[[#This Row],[Ledger 9]],$GZ:$GZ,1,0))=16,1,0),0)</f>
        <v>0</v>
      </c>
      <c r="FR987">
        <f>IF(LEN(Table1[[#This Row],[Ledger 10]])&gt;0,IF(TYPE(VLOOKUP(Table1[[#This Row],[Ledger 10]],$GZ:$GZ,1,0))=16,1,0),0)</f>
        <v>0</v>
      </c>
      <c r="FS987">
        <f>IF(LEN(Table1[[#This Row],[Ledger 11]])&gt;0,IF(TYPE(VLOOKUP(Table1[[#This Row],[Ledger 11]],$GZ:$GZ,1,0))=16,1,0),0)</f>
        <v>0</v>
      </c>
      <c r="FT987">
        <f>IF(LEN(Table1[[#This Row],[Ledger 12]])&gt;0,IF(TYPE(VLOOKUP(Table1[[#This Row],[Ledger 12]],$GZ:$GZ,1,0))=16,1,0),0)</f>
        <v>0</v>
      </c>
      <c r="FU987">
        <f>IF(LEN(Table1[[#This Row],[Ledger 13]])&gt;0,IF(TYPE(VLOOKUP(Table1[[#This Row],[Ledger 13]],$GZ:$GZ,1,0))=16,1,0),0)</f>
        <v>0</v>
      </c>
      <c r="FV987">
        <f>IF(LEN(Table1[[#This Row],[Ledger 14]])&gt;0,IF(TYPE(VLOOKUP(Table1[[#This Row],[Ledger 14]],$GZ:$GZ,1,0))=16,1,0),0)</f>
        <v>0</v>
      </c>
      <c r="FW987">
        <f>IF(LEN(Table1[[#This Row],[Ledger 15]])&gt;0,IF(TYPE(VLOOKUP(Table1[[#This Row],[Ledger 15]],$GZ:$GZ,1,0))=16,1,0),0)</f>
        <v>0</v>
      </c>
    </row>
    <row r="988" spans="4:179" ht="33" customHeight="1" x14ac:dyDescent="0.45">
      <c r="D988" s="8">
        <f t="shared" si="24"/>
        <v>983</v>
      </c>
      <c r="E988" s="32"/>
      <c r="F988" s="34"/>
      <c r="G988" s="34"/>
      <c r="H988" s="34"/>
      <c r="I988" s="34"/>
      <c r="J988" s="38"/>
      <c r="K988" s="33"/>
      <c r="L988" s="36"/>
      <c r="M988" s="35"/>
      <c r="N988" s="34"/>
      <c r="O988" s="41"/>
      <c r="P988" s="35"/>
      <c r="Q988" s="34"/>
      <c r="R988" s="37"/>
      <c r="S988" s="35"/>
      <c r="T988" s="34"/>
      <c r="U988" s="37"/>
      <c r="V988" s="35"/>
      <c r="W988" s="34"/>
      <c r="X988" s="37"/>
      <c r="Y988" s="35"/>
      <c r="Z988" s="34"/>
      <c r="AA988" s="37"/>
      <c r="AB988" s="35"/>
      <c r="AC988" s="34"/>
      <c r="AD988" s="37"/>
      <c r="AE988" s="35"/>
      <c r="AF988" s="34"/>
      <c r="AG988" s="37"/>
      <c r="AH988" s="35"/>
      <c r="AI988" s="34"/>
      <c r="AJ988" s="37"/>
      <c r="AK988" s="35"/>
      <c r="AL988" s="34"/>
      <c r="AM988" s="37"/>
      <c r="AN988" s="35"/>
      <c r="AO988" s="34"/>
      <c r="AP988" s="37"/>
      <c r="AQ988" s="35"/>
      <c r="AR988" s="34"/>
      <c r="AS988" s="37"/>
      <c r="AT988" s="35"/>
      <c r="AU988" s="34"/>
      <c r="AV988" s="37"/>
      <c r="AW988" s="35"/>
      <c r="AX988" s="34"/>
      <c r="AY988" s="37"/>
      <c r="AZ988" s="35"/>
      <c r="BA988" s="34"/>
      <c r="BB988" s="37"/>
      <c r="BC98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8" s="7"/>
      <c r="BF988" t="str">
        <f>IF(Table1[[#This Row],[Date]]="","","&amp;lt;VOUCHER REMOTEID="&amp;""""&amp;$A$11&amp;$A$13&amp;ROW()&amp;""""&amp;" VCHTYPE="""&amp;F988&amp;""" ACTION="""&amp;"Create"&amp;"""&amp;gt;")</f>
        <v/>
      </c>
      <c r="BG988" t="str">
        <f>IF(Table1[[#This Row],[Date]]="","",TEXT(Table1[[#This Row],[Date]],"yyyymmdd"))</f>
        <v/>
      </c>
      <c r="BH988" t="str">
        <f>Table1[[#This Row],[Date2]]</f>
        <v/>
      </c>
      <c r="BI988" t="str">
        <f>IF(Table1[[#This Row],[Date]]="","",Table1[[#This Row],[Voucher Type]])</f>
        <v/>
      </c>
      <c r="BJ988" t="str">
        <f>IF(Table1[[#This Row],[Ref No / Invoice No]]="","",Table1[[#This Row],[Ref No / Invoice No]])</f>
        <v/>
      </c>
      <c r="BK988" t="str">
        <f>IF(Table1[[#This Row],[Voucher No]]="","",Table1[[#This Row],[Voucher No]])</f>
        <v/>
      </c>
      <c r="BL988" t="str">
        <f>IF(Table1[[#This Row],[Date]]="","",Table1[[#This Row],[Narration]])</f>
        <v/>
      </c>
      <c r="BM988" t="str">
        <f>IF(Table1[[#This Row],[Date]]="","",$A$11&amp;$A$13&amp;ROW())</f>
        <v/>
      </c>
      <c r="BN988" t="str">
        <f>IF(Table1[[#This Row],[Date]]="","",$A$13)</f>
        <v/>
      </c>
      <c r="BP988" t="str">
        <f>IF(Table1[[#This Row],[Ledger 1]]="","","No")</f>
        <v/>
      </c>
      <c r="BQ988" t="str">
        <f>IF(Table1[[#This Row],[Date]]="","",IF(Table1[[#This Row],[Effect 1]]="Dr.","Yes","No"))</f>
        <v/>
      </c>
      <c r="BR988" t="str">
        <f>IF(Table1[[#This Row],[Date]]="","",Table1[[#This Row],[Ledger 1]])</f>
        <v/>
      </c>
      <c r="BS988" t="str">
        <f>IF(Table1[[#This Row],[Date]]="","",IF(Table1[[#This Row],[Effect 1]]="Dr.",-Table1[[#This Row],[Amount 1]],Table1[[#This Row],[Amount 1]]))</f>
        <v/>
      </c>
      <c r="BV988" t="str">
        <f>IF(Table1[[#This Row],[Ledger 2]]="","","No")</f>
        <v/>
      </c>
      <c r="BW988" t="str">
        <f>IF(Table1[[#This Row],[Date]]="","",IF(Table1[[#This Row],[Effect 2]]="Dr.","Yes","No"))</f>
        <v/>
      </c>
      <c r="BX988" t="str">
        <f>IF(Table1[[#This Row],[Date]]="","",Table1[[#This Row],[Ledger 2]])</f>
        <v/>
      </c>
      <c r="BY988" t="str">
        <f>IF(Table1[[#This Row],[Date]]="","",IF(Table1[[#This Row],[Effect 2]]="Dr.",-Table1[[#This Row],[Amount 2]],Table1[[#This Row],[Amount 2]]))</f>
        <v/>
      </c>
      <c r="CB988" t="str">
        <f>IF(Table1[[#This Row],[Ledger 3]]="","","No")</f>
        <v/>
      </c>
      <c r="CC988" t="str">
        <f>IF(Table1[[#This Row],[Ledger 3]]="","",IF(Table1[[#This Row],[Effect 3]]="Dr.","Yes","No"))</f>
        <v/>
      </c>
      <c r="CD988" t="str">
        <f>IF(Table1[[#This Row],[Ledger 3]]="","",Table1[[#This Row],[Ledger 3]])</f>
        <v/>
      </c>
      <c r="CE988" t="str">
        <f>IF(Table1[[#This Row],[Ledger 3]]="","",IF(Table1[[#This Row],[Effect 3]]="Dr.",-Table1[[#This Row],[Amount 3]],Table1[[#This Row],[Amount 3]]))</f>
        <v/>
      </c>
      <c r="CH988" t="str">
        <f>IF(Table1[[#This Row],[Ledger 4]]="","","No")</f>
        <v/>
      </c>
      <c r="CI988" t="str">
        <f>IF(Table1[[#This Row],[Ledger 4]]="","",IF(Table1[[#This Row],[Effect 4]]="Dr.","Yes","No"))</f>
        <v/>
      </c>
      <c r="CJ988" t="str">
        <f>IF(Table1[[#This Row],[Ledger 4]]="","",Table1[[#This Row],[Ledger 4]])</f>
        <v/>
      </c>
      <c r="CK988" t="str">
        <f>IF(Table1[[#This Row],[Ledger 4]]="","",IF(Table1[[#This Row],[Effect 4]]="Dr.",-Table1[[#This Row],[Amount 4]],Table1[[#This Row],[Amount 4]]))</f>
        <v/>
      </c>
      <c r="CN988" t="str">
        <f>IF(Table1[[#This Row],[Ledger 5]]="","","No")</f>
        <v/>
      </c>
      <c r="CO988" t="str">
        <f>IF(Table1[[#This Row],[Ledger 5]]="","",IF(Table1[[#This Row],[Effect 5]]="Dr.","Yes","No"))</f>
        <v/>
      </c>
      <c r="CP988" t="str">
        <f>IF(Table1[[#This Row],[Ledger 5]]="","",Table1[[#This Row],[Ledger 5]])</f>
        <v/>
      </c>
      <c r="CQ988" t="str">
        <f>IF(Table1[[#This Row],[Ledger 5]]="","",IF(Table1[[#This Row],[Effect 5]]="Dr.",-Table1[[#This Row],[Amount 5]],Table1[[#This Row],[Amount 5]]))</f>
        <v/>
      </c>
      <c r="CT988" t="str">
        <f>IF(Table1[[#This Row],[Ledger 6]]="","","No")</f>
        <v/>
      </c>
      <c r="CU988" t="str">
        <f>IF(Table1[[#This Row],[Ledger 6]]="","",IF(Table1[[#This Row],[Effect 6]]="Dr.","Yes","No"))</f>
        <v/>
      </c>
      <c r="CV988" t="str">
        <f>IF(Table1[[#This Row],[Ledger 6]]="","",Table1[[#This Row],[Ledger 6]])</f>
        <v/>
      </c>
      <c r="CW988" t="str">
        <f>IF(Table1[[#This Row],[Ledger 6]]="","",IF(Table1[[#This Row],[Effect 6]]="Dr.",-Table1[[#This Row],[Amount 6]],Table1[[#This Row],[Amount 6]]))</f>
        <v/>
      </c>
      <c r="CZ988" t="str">
        <f>IF(Table1[[#This Row],[Ledger 7]]="","","No")</f>
        <v/>
      </c>
      <c r="DA988" t="str">
        <f>IF(Table1[[#This Row],[Ledger 7]]="","",IF(Table1[[#This Row],[Effect 7]]="Dr.","Yes","No"))</f>
        <v/>
      </c>
      <c r="DB988" t="str">
        <f>IF(Table1[[#This Row],[Ledger 7]]="","",Table1[[#This Row],[Ledger 7]])</f>
        <v/>
      </c>
      <c r="DC988" t="str">
        <f>IF(Table1[[#This Row],[Ledger 7]]="","",IF(Table1[[#This Row],[Effect 7]]="Dr.",-Table1[[#This Row],[Amount 7]],Table1[[#This Row],[Amount 7]]))</f>
        <v/>
      </c>
      <c r="DF988" t="str">
        <f>IF(Table1[[#This Row],[Ledger 8]]="","","No")</f>
        <v/>
      </c>
      <c r="DG988" t="str">
        <f>IF(Table1[[#This Row],[Ledger 8]]="","",IF(Table1[[#This Row],[Effect 8]]="Dr.","Yes","No"))</f>
        <v/>
      </c>
      <c r="DH988" t="str">
        <f>IF(Table1[[#This Row],[Ledger 8]]="","",Table1[[#This Row],[Ledger 8]])</f>
        <v/>
      </c>
      <c r="DI988" t="str">
        <f>IF(Table1[[#This Row],[Ledger 8]]="","",IF(Table1[[#This Row],[Effect 8]]="Dr.",-Table1[[#This Row],[Amount 8]],Table1[[#This Row],[Amount 8]]))</f>
        <v/>
      </c>
      <c r="DL988" t="str">
        <f>IF(Table1[[#This Row],[Ledger 9]]="","","No")</f>
        <v/>
      </c>
      <c r="DM988" t="str">
        <f>IF(Table1[[#This Row],[Ledger 9]]="","",IF(Table1[[#This Row],[Effect 9]]="Dr.","Yes","No"))</f>
        <v/>
      </c>
      <c r="DN988" t="str">
        <f>IF(Table1[[#This Row],[Ledger 9]]="","",Table1[[#This Row],[Ledger 9]])</f>
        <v/>
      </c>
      <c r="DO988" t="str">
        <f>IF(Table1[[#This Row],[Ledger 9]]="","",IF(Table1[[#This Row],[Effect 9]]="Dr.",-Table1[[#This Row],[Amount 9]],Table1[[#This Row],[Amount 9]]))</f>
        <v/>
      </c>
      <c r="DR988" t="str">
        <f>IF(Table1[[#This Row],[Ledger 10]]="","","No")</f>
        <v/>
      </c>
      <c r="DS988" t="str">
        <f>IF(Table1[[#This Row],[Ledger 10]]="","",IF(Table1[[#This Row],[Effect 10]]="Dr.","Yes","No"))</f>
        <v/>
      </c>
      <c r="DT988" t="str">
        <f>IF(Table1[[#This Row],[Ledger 10]]="","",Table1[[#This Row],[Ledger 10]])</f>
        <v/>
      </c>
      <c r="DU988" t="str">
        <f>IF(Table1[[#This Row],[Ledger 10]]="","",IF(Table1[[#This Row],[Effect 10]]="Dr.",-Table1[[#This Row],[Amount 10]],Table1[[#This Row],[Amount 10]]))</f>
        <v/>
      </c>
      <c r="DX988" t="str">
        <f>IF(Table1[[#This Row],[Ledger 11]]="","","No")</f>
        <v/>
      </c>
      <c r="DY988" t="str">
        <f>IF(Table1[[#This Row],[Ledger 11]]="","",IF(Table1[[#This Row],[Effect 11]]="Dr.","Yes","No"))</f>
        <v/>
      </c>
      <c r="DZ988" t="str">
        <f>IF(Table1[[#This Row],[Ledger 11]]="","",Table1[[#This Row],[Ledger 11]])</f>
        <v/>
      </c>
      <c r="EA988" t="str">
        <f>IF(Table1[[#This Row],[Ledger 11]]="","",IF(Table1[[#This Row],[Effect 11]]="Dr.",-Table1[[#This Row],[Amount 11]],Table1[[#This Row],[Amount 11]]))</f>
        <v/>
      </c>
      <c r="ED988" t="str">
        <f>IF(Table1[[#This Row],[Ledger 12]]="","","No")</f>
        <v/>
      </c>
      <c r="EE988" t="str">
        <f>IF(Table1[[#This Row],[Ledger 12]]="","",IF(Table1[[#This Row],[Effect 12]]="Dr.","Yes","No"))</f>
        <v/>
      </c>
      <c r="EF988" t="str">
        <f>IF(Table1[[#This Row],[Ledger 12]]="","",Table1[[#This Row],[Ledger 12]])</f>
        <v/>
      </c>
      <c r="EG988" t="str">
        <f>IF(Table1[[#This Row],[Ledger 12]]="","",IF(Table1[[#This Row],[Effect 12]]="Dr.",-Table1[[#This Row],[Amount 12]],Table1[[#This Row],[Amount 12]]))</f>
        <v/>
      </c>
      <c r="EJ988" t="str">
        <f>IF(Table1[[#This Row],[Ledger 13]]="","","No")</f>
        <v/>
      </c>
      <c r="EK988" t="str">
        <f>IF(Table1[[#This Row],[Ledger 13]]="","",IF(Table1[[#This Row],[Effect 13]]="Dr.","Yes","No"))</f>
        <v/>
      </c>
      <c r="EL988" t="str">
        <f>IF(Table1[[#This Row],[Ledger 13]]="","",Table1[[#This Row],[Ledger 13]])</f>
        <v/>
      </c>
      <c r="EM988" t="str">
        <f>IF(Table1[[#This Row],[Ledger 13]]="","",IF(Table1[[#This Row],[Effect 13]]="Dr.",-Table1[[#This Row],[Amount 13]],Table1[[#This Row],[Amount 13]]))</f>
        <v/>
      </c>
      <c r="EP988" t="str">
        <f>IF(Table1[[#This Row],[Ledger 14]]="","","No")</f>
        <v/>
      </c>
      <c r="EQ988" t="str">
        <f>IF(Table1[[#This Row],[Ledger 14]]="","",IF(Table1[[#This Row],[Effect 14]]="Dr.","Yes","No"))</f>
        <v/>
      </c>
      <c r="ER988" t="str">
        <f>IF(Table1[[#This Row],[Ledger 14]]="","",Table1[[#This Row],[Ledger 14]])</f>
        <v/>
      </c>
      <c r="ES988" t="str">
        <f>IF(Table1[[#This Row],[Ledger 14]]="","",IF(Table1[[#This Row],[Effect 14]]="Dr.",-Table1[[#This Row],[Amount 14]],Table1[[#This Row],[Amount 14]]))</f>
        <v/>
      </c>
      <c r="EV988" t="str">
        <f>IF(Table1[[#This Row],[Ledger 15]]="","","No")</f>
        <v/>
      </c>
      <c r="EW988" t="str">
        <f>IF(Table1[[#This Row],[Ledger 15]]="","",IF(Table1[[#This Row],[Effect 15]]="Dr.","Yes","No"))</f>
        <v/>
      </c>
      <c r="EX988" t="str">
        <f>IF(Table1[[#This Row],[Ledger 15]]="","",Table1[[#This Row],[Ledger 15]])</f>
        <v/>
      </c>
      <c r="EY988" t="str">
        <f>IF(Table1[[#This Row],[Ledger 15]]="","",IF(Table1[[#This Row],[Effect 15]]="Dr.",-Table1[[#This Row],[Amount 15]],Table1[[#This Row],[Amount 15]]))</f>
        <v/>
      </c>
      <c r="FD98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8">
        <f>IF(Table1[[#This Row],[Date]]="",0,IF(AND(Table1[[#This Row],[Date]]&gt;=$FE$2,Table1[[#This Row],[Date]]&lt;=$FE$3),0,1))</f>
        <v>0</v>
      </c>
      <c r="FF988">
        <f>IF(Table1[[#This Row],[Date]]="",0,IF(TYPE(VLOOKUP(Table1[[#This Row],[Voucher Type]],Table1[[#All],[Voucher Type Master]],1,FALSE))=16,1,0))</f>
        <v>0</v>
      </c>
      <c r="FG988">
        <f>IF(TYPE(IF(Table1[[#This Row],[Date]]="",0,IF(VLOOKUP(Table1[[#This Row],[Voucher Type]],$FY$5:$FZ$13,2,0)=Table1[[#This Row],[Effect 1]],0,1)))=16,1,0)</f>
        <v>0</v>
      </c>
      <c r="FH98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8">
        <f>IF(LEN(Table1[[#This Row],[Ledger 1]])&gt;0,IF(TYPE(VLOOKUP(Table1[[#This Row],[Ledger 1]],GZ:GZ,1,0))=16,1,0),0)</f>
        <v>0</v>
      </c>
      <c r="FJ988">
        <f>IF(LEN(Table1[[#This Row],[Ledger 2]])&gt;0,IF(TYPE(VLOOKUP(Table1[[#This Row],[Ledger 2]],GZ:GZ,1,0))=16,1,0),0)</f>
        <v>0</v>
      </c>
      <c r="FK988">
        <f>IF(LEN(Table1[[#This Row],[Ledger 3]])&gt;0,IF(TYPE(VLOOKUP(Table1[[#This Row],[Ledger 3]],GZ:GZ,1,0))=16,1,0),0)</f>
        <v>0</v>
      </c>
      <c r="FL988">
        <f>IF(LEN(Table1[[#This Row],[Ledger 4]])&gt;0,IF(TYPE(VLOOKUP(Table1[[#This Row],[Ledger 4]],GZ:GZ,1,0))=16,1,0),0)</f>
        <v>0</v>
      </c>
      <c r="FM988">
        <f>IF(LEN(Table1[[#This Row],[Ledger 5]])&gt;0,IF(TYPE(VLOOKUP(Table1[[#This Row],[Ledger 5]],GZ:GZ,1,0))=16,1,0),0)</f>
        <v>0</v>
      </c>
      <c r="FN988">
        <f>IF(LEN(Table1[[#This Row],[Ledger 6]])&gt;0,IF(TYPE(VLOOKUP(Table1[[#This Row],[Ledger 6]],$GZ:$GZ,1,0))=16,1,0),0)</f>
        <v>0</v>
      </c>
      <c r="FO988">
        <f>IF(LEN(Table1[[#This Row],[Ledger 7]])&gt;0,IF(TYPE(VLOOKUP(Table1[[#This Row],[Ledger 7]],$GZ:$GZ,1,0))=16,1,0),0)</f>
        <v>0</v>
      </c>
      <c r="FP988">
        <f>IF(LEN(Table1[[#This Row],[Ledger 8]])&gt;0,IF(TYPE(VLOOKUP(Table1[[#This Row],[Ledger 8]],$GZ:$GZ,1,0))=16,1,0),0)</f>
        <v>0</v>
      </c>
      <c r="FQ988">
        <f>IF(LEN(Table1[[#This Row],[Ledger 9]])&gt;0,IF(TYPE(VLOOKUP(Table1[[#This Row],[Ledger 9]],$GZ:$GZ,1,0))=16,1,0),0)</f>
        <v>0</v>
      </c>
      <c r="FR988">
        <f>IF(LEN(Table1[[#This Row],[Ledger 10]])&gt;0,IF(TYPE(VLOOKUP(Table1[[#This Row],[Ledger 10]],$GZ:$GZ,1,0))=16,1,0),0)</f>
        <v>0</v>
      </c>
      <c r="FS988">
        <f>IF(LEN(Table1[[#This Row],[Ledger 11]])&gt;0,IF(TYPE(VLOOKUP(Table1[[#This Row],[Ledger 11]],$GZ:$GZ,1,0))=16,1,0),0)</f>
        <v>0</v>
      </c>
      <c r="FT988">
        <f>IF(LEN(Table1[[#This Row],[Ledger 12]])&gt;0,IF(TYPE(VLOOKUP(Table1[[#This Row],[Ledger 12]],$GZ:$GZ,1,0))=16,1,0),0)</f>
        <v>0</v>
      </c>
      <c r="FU988">
        <f>IF(LEN(Table1[[#This Row],[Ledger 13]])&gt;0,IF(TYPE(VLOOKUP(Table1[[#This Row],[Ledger 13]],$GZ:$GZ,1,0))=16,1,0),0)</f>
        <v>0</v>
      </c>
      <c r="FV988">
        <f>IF(LEN(Table1[[#This Row],[Ledger 14]])&gt;0,IF(TYPE(VLOOKUP(Table1[[#This Row],[Ledger 14]],$GZ:$GZ,1,0))=16,1,0),0)</f>
        <v>0</v>
      </c>
      <c r="FW988">
        <f>IF(LEN(Table1[[#This Row],[Ledger 15]])&gt;0,IF(TYPE(VLOOKUP(Table1[[#This Row],[Ledger 15]],$GZ:$GZ,1,0))=16,1,0),0)</f>
        <v>0</v>
      </c>
    </row>
    <row r="989" spans="4:179" ht="33" customHeight="1" x14ac:dyDescent="0.45">
      <c r="D989" s="8">
        <f t="shared" si="24"/>
        <v>984</v>
      </c>
      <c r="E989" s="32"/>
      <c r="F989" s="34"/>
      <c r="G989" s="34"/>
      <c r="H989" s="34"/>
      <c r="I989" s="34"/>
      <c r="J989" s="38"/>
      <c r="K989" s="33"/>
      <c r="L989" s="36"/>
      <c r="M989" s="35"/>
      <c r="N989" s="34"/>
      <c r="O989" s="41"/>
      <c r="P989" s="35"/>
      <c r="Q989" s="34"/>
      <c r="R989" s="37"/>
      <c r="S989" s="35"/>
      <c r="T989" s="34"/>
      <c r="U989" s="37"/>
      <c r="V989" s="35"/>
      <c r="W989" s="34"/>
      <c r="X989" s="37"/>
      <c r="Y989" s="35"/>
      <c r="Z989" s="34"/>
      <c r="AA989" s="37"/>
      <c r="AB989" s="35"/>
      <c r="AC989" s="34"/>
      <c r="AD989" s="37"/>
      <c r="AE989" s="35"/>
      <c r="AF989" s="34"/>
      <c r="AG989" s="37"/>
      <c r="AH989" s="35"/>
      <c r="AI989" s="34"/>
      <c r="AJ989" s="37"/>
      <c r="AK989" s="35"/>
      <c r="AL989" s="34"/>
      <c r="AM989" s="37"/>
      <c r="AN989" s="35"/>
      <c r="AO989" s="34"/>
      <c r="AP989" s="37"/>
      <c r="AQ989" s="35"/>
      <c r="AR989" s="34"/>
      <c r="AS989" s="37"/>
      <c r="AT989" s="35"/>
      <c r="AU989" s="34"/>
      <c r="AV989" s="37"/>
      <c r="AW989" s="35"/>
      <c r="AX989" s="34"/>
      <c r="AY989" s="37"/>
      <c r="AZ989" s="35"/>
      <c r="BA989" s="34"/>
      <c r="BB989" s="37"/>
      <c r="BC98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89" s="7"/>
      <c r="BF989" t="str">
        <f>IF(Table1[[#This Row],[Date]]="","","&amp;lt;VOUCHER REMOTEID="&amp;""""&amp;$A$11&amp;$A$13&amp;ROW()&amp;""""&amp;" VCHTYPE="""&amp;F989&amp;""" ACTION="""&amp;"Create"&amp;"""&amp;gt;")</f>
        <v/>
      </c>
      <c r="BG989" t="str">
        <f>IF(Table1[[#This Row],[Date]]="","",TEXT(Table1[[#This Row],[Date]],"yyyymmdd"))</f>
        <v/>
      </c>
      <c r="BH989" t="str">
        <f>Table1[[#This Row],[Date2]]</f>
        <v/>
      </c>
      <c r="BI989" t="str">
        <f>IF(Table1[[#This Row],[Date]]="","",Table1[[#This Row],[Voucher Type]])</f>
        <v/>
      </c>
      <c r="BJ989" t="str">
        <f>IF(Table1[[#This Row],[Ref No / Invoice No]]="","",Table1[[#This Row],[Ref No / Invoice No]])</f>
        <v/>
      </c>
      <c r="BK989" t="str">
        <f>IF(Table1[[#This Row],[Voucher No]]="","",Table1[[#This Row],[Voucher No]])</f>
        <v/>
      </c>
      <c r="BL989" t="str">
        <f>IF(Table1[[#This Row],[Date]]="","",Table1[[#This Row],[Narration]])</f>
        <v/>
      </c>
      <c r="BM989" t="str">
        <f>IF(Table1[[#This Row],[Date]]="","",$A$11&amp;$A$13&amp;ROW())</f>
        <v/>
      </c>
      <c r="BN989" t="str">
        <f>IF(Table1[[#This Row],[Date]]="","",$A$13)</f>
        <v/>
      </c>
      <c r="BP989" t="str">
        <f>IF(Table1[[#This Row],[Ledger 1]]="","","No")</f>
        <v/>
      </c>
      <c r="BQ989" t="str">
        <f>IF(Table1[[#This Row],[Date]]="","",IF(Table1[[#This Row],[Effect 1]]="Dr.","Yes","No"))</f>
        <v/>
      </c>
      <c r="BR989" t="str">
        <f>IF(Table1[[#This Row],[Date]]="","",Table1[[#This Row],[Ledger 1]])</f>
        <v/>
      </c>
      <c r="BS989" t="str">
        <f>IF(Table1[[#This Row],[Date]]="","",IF(Table1[[#This Row],[Effect 1]]="Dr.",-Table1[[#This Row],[Amount 1]],Table1[[#This Row],[Amount 1]]))</f>
        <v/>
      </c>
      <c r="BV989" t="str">
        <f>IF(Table1[[#This Row],[Ledger 2]]="","","No")</f>
        <v/>
      </c>
      <c r="BW989" t="str">
        <f>IF(Table1[[#This Row],[Date]]="","",IF(Table1[[#This Row],[Effect 2]]="Dr.","Yes","No"))</f>
        <v/>
      </c>
      <c r="BX989" t="str">
        <f>IF(Table1[[#This Row],[Date]]="","",Table1[[#This Row],[Ledger 2]])</f>
        <v/>
      </c>
      <c r="BY989" t="str">
        <f>IF(Table1[[#This Row],[Date]]="","",IF(Table1[[#This Row],[Effect 2]]="Dr.",-Table1[[#This Row],[Amount 2]],Table1[[#This Row],[Amount 2]]))</f>
        <v/>
      </c>
      <c r="CB989" t="str">
        <f>IF(Table1[[#This Row],[Ledger 3]]="","","No")</f>
        <v/>
      </c>
      <c r="CC989" t="str">
        <f>IF(Table1[[#This Row],[Ledger 3]]="","",IF(Table1[[#This Row],[Effect 3]]="Dr.","Yes","No"))</f>
        <v/>
      </c>
      <c r="CD989" t="str">
        <f>IF(Table1[[#This Row],[Ledger 3]]="","",Table1[[#This Row],[Ledger 3]])</f>
        <v/>
      </c>
      <c r="CE989" t="str">
        <f>IF(Table1[[#This Row],[Ledger 3]]="","",IF(Table1[[#This Row],[Effect 3]]="Dr.",-Table1[[#This Row],[Amount 3]],Table1[[#This Row],[Amount 3]]))</f>
        <v/>
      </c>
      <c r="CH989" t="str">
        <f>IF(Table1[[#This Row],[Ledger 4]]="","","No")</f>
        <v/>
      </c>
      <c r="CI989" t="str">
        <f>IF(Table1[[#This Row],[Ledger 4]]="","",IF(Table1[[#This Row],[Effect 4]]="Dr.","Yes","No"))</f>
        <v/>
      </c>
      <c r="CJ989" t="str">
        <f>IF(Table1[[#This Row],[Ledger 4]]="","",Table1[[#This Row],[Ledger 4]])</f>
        <v/>
      </c>
      <c r="CK989" t="str">
        <f>IF(Table1[[#This Row],[Ledger 4]]="","",IF(Table1[[#This Row],[Effect 4]]="Dr.",-Table1[[#This Row],[Amount 4]],Table1[[#This Row],[Amount 4]]))</f>
        <v/>
      </c>
      <c r="CN989" t="str">
        <f>IF(Table1[[#This Row],[Ledger 5]]="","","No")</f>
        <v/>
      </c>
      <c r="CO989" t="str">
        <f>IF(Table1[[#This Row],[Ledger 5]]="","",IF(Table1[[#This Row],[Effect 5]]="Dr.","Yes","No"))</f>
        <v/>
      </c>
      <c r="CP989" t="str">
        <f>IF(Table1[[#This Row],[Ledger 5]]="","",Table1[[#This Row],[Ledger 5]])</f>
        <v/>
      </c>
      <c r="CQ989" t="str">
        <f>IF(Table1[[#This Row],[Ledger 5]]="","",IF(Table1[[#This Row],[Effect 5]]="Dr.",-Table1[[#This Row],[Amount 5]],Table1[[#This Row],[Amount 5]]))</f>
        <v/>
      </c>
      <c r="CT989" t="str">
        <f>IF(Table1[[#This Row],[Ledger 6]]="","","No")</f>
        <v/>
      </c>
      <c r="CU989" t="str">
        <f>IF(Table1[[#This Row],[Ledger 6]]="","",IF(Table1[[#This Row],[Effect 6]]="Dr.","Yes","No"))</f>
        <v/>
      </c>
      <c r="CV989" t="str">
        <f>IF(Table1[[#This Row],[Ledger 6]]="","",Table1[[#This Row],[Ledger 6]])</f>
        <v/>
      </c>
      <c r="CW989" t="str">
        <f>IF(Table1[[#This Row],[Ledger 6]]="","",IF(Table1[[#This Row],[Effect 6]]="Dr.",-Table1[[#This Row],[Amount 6]],Table1[[#This Row],[Amount 6]]))</f>
        <v/>
      </c>
      <c r="CZ989" t="str">
        <f>IF(Table1[[#This Row],[Ledger 7]]="","","No")</f>
        <v/>
      </c>
      <c r="DA989" t="str">
        <f>IF(Table1[[#This Row],[Ledger 7]]="","",IF(Table1[[#This Row],[Effect 7]]="Dr.","Yes","No"))</f>
        <v/>
      </c>
      <c r="DB989" t="str">
        <f>IF(Table1[[#This Row],[Ledger 7]]="","",Table1[[#This Row],[Ledger 7]])</f>
        <v/>
      </c>
      <c r="DC989" t="str">
        <f>IF(Table1[[#This Row],[Ledger 7]]="","",IF(Table1[[#This Row],[Effect 7]]="Dr.",-Table1[[#This Row],[Amount 7]],Table1[[#This Row],[Amount 7]]))</f>
        <v/>
      </c>
      <c r="DF989" t="str">
        <f>IF(Table1[[#This Row],[Ledger 8]]="","","No")</f>
        <v/>
      </c>
      <c r="DG989" t="str">
        <f>IF(Table1[[#This Row],[Ledger 8]]="","",IF(Table1[[#This Row],[Effect 8]]="Dr.","Yes","No"))</f>
        <v/>
      </c>
      <c r="DH989" t="str">
        <f>IF(Table1[[#This Row],[Ledger 8]]="","",Table1[[#This Row],[Ledger 8]])</f>
        <v/>
      </c>
      <c r="DI989" t="str">
        <f>IF(Table1[[#This Row],[Ledger 8]]="","",IF(Table1[[#This Row],[Effect 8]]="Dr.",-Table1[[#This Row],[Amount 8]],Table1[[#This Row],[Amount 8]]))</f>
        <v/>
      </c>
      <c r="DL989" t="str">
        <f>IF(Table1[[#This Row],[Ledger 9]]="","","No")</f>
        <v/>
      </c>
      <c r="DM989" t="str">
        <f>IF(Table1[[#This Row],[Ledger 9]]="","",IF(Table1[[#This Row],[Effect 9]]="Dr.","Yes","No"))</f>
        <v/>
      </c>
      <c r="DN989" t="str">
        <f>IF(Table1[[#This Row],[Ledger 9]]="","",Table1[[#This Row],[Ledger 9]])</f>
        <v/>
      </c>
      <c r="DO989" t="str">
        <f>IF(Table1[[#This Row],[Ledger 9]]="","",IF(Table1[[#This Row],[Effect 9]]="Dr.",-Table1[[#This Row],[Amount 9]],Table1[[#This Row],[Amount 9]]))</f>
        <v/>
      </c>
      <c r="DR989" t="str">
        <f>IF(Table1[[#This Row],[Ledger 10]]="","","No")</f>
        <v/>
      </c>
      <c r="DS989" t="str">
        <f>IF(Table1[[#This Row],[Ledger 10]]="","",IF(Table1[[#This Row],[Effect 10]]="Dr.","Yes","No"))</f>
        <v/>
      </c>
      <c r="DT989" t="str">
        <f>IF(Table1[[#This Row],[Ledger 10]]="","",Table1[[#This Row],[Ledger 10]])</f>
        <v/>
      </c>
      <c r="DU989" t="str">
        <f>IF(Table1[[#This Row],[Ledger 10]]="","",IF(Table1[[#This Row],[Effect 10]]="Dr.",-Table1[[#This Row],[Amount 10]],Table1[[#This Row],[Amount 10]]))</f>
        <v/>
      </c>
      <c r="DX989" t="str">
        <f>IF(Table1[[#This Row],[Ledger 11]]="","","No")</f>
        <v/>
      </c>
      <c r="DY989" t="str">
        <f>IF(Table1[[#This Row],[Ledger 11]]="","",IF(Table1[[#This Row],[Effect 11]]="Dr.","Yes","No"))</f>
        <v/>
      </c>
      <c r="DZ989" t="str">
        <f>IF(Table1[[#This Row],[Ledger 11]]="","",Table1[[#This Row],[Ledger 11]])</f>
        <v/>
      </c>
      <c r="EA989" t="str">
        <f>IF(Table1[[#This Row],[Ledger 11]]="","",IF(Table1[[#This Row],[Effect 11]]="Dr.",-Table1[[#This Row],[Amount 11]],Table1[[#This Row],[Amount 11]]))</f>
        <v/>
      </c>
      <c r="ED989" t="str">
        <f>IF(Table1[[#This Row],[Ledger 12]]="","","No")</f>
        <v/>
      </c>
      <c r="EE989" t="str">
        <f>IF(Table1[[#This Row],[Ledger 12]]="","",IF(Table1[[#This Row],[Effect 12]]="Dr.","Yes","No"))</f>
        <v/>
      </c>
      <c r="EF989" t="str">
        <f>IF(Table1[[#This Row],[Ledger 12]]="","",Table1[[#This Row],[Ledger 12]])</f>
        <v/>
      </c>
      <c r="EG989" t="str">
        <f>IF(Table1[[#This Row],[Ledger 12]]="","",IF(Table1[[#This Row],[Effect 12]]="Dr.",-Table1[[#This Row],[Amount 12]],Table1[[#This Row],[Amount 12]]))</f>
        <v/>
      </c>
      <c r="EJ989" t="str">
        <f>IF(Table1[[#This Row],[Ledger 13]]="","","No")</f>
        <v/>
      </c>
      <c r="EK989" t="str">
        <f>IF(Table1[[#This Row],[Ledger 13]]="","",IF(Table1[[#This Row],[Effect 13]]="Dr.","Yes","No"))</f>
        <v/>
      </c>
      <c r="EL989" t="str">
        <f>IF(Table1[[#This Row],[Ledger 13]]="","",Table1[[#This Row],[Ledger 13]])</f>
        <v/>
      </c>
      <c r="EM989" t="str">
        <f>IF(Table1[[#This Row],[Ledger 13]]="","",IF(Table1[[#This Row],[Effect 13]]="Dr.",-Table1[[#This Row],[Amount 13]],Table1[[#This Row],[Amount 13]]))</f>
        <v/>
      </c>
      <c r="EP989" t="str">
        <f>IF(Table1[[#This Row],[Ledger 14]]="","","No")</f>
        <v/>
      </c>
      <c r="EQ989" t="str">
        <f>IF(Table1[[#This Row],[Ledger 14]]="","",IF(Table1[[#This Row],[Effect 14]]="Dr.","Yes","No"))</f>
        <v/>
      </c>
      <c r="ER989" t="str">
        <f>IF(Table1[[#This Row],[Ledger 14]]="","",Table1[[#This Row],[Ledger 14]])</f>
        <v/>
      </c>
      <c r="ES989" t="str">
        <f>IF(Table1[[#This Row],[Ledger 14]]="","",IF(Table1[[#This Row],[Effect 14]]="Dr.",-Table1[[#This Row],[Amount 14]],Table1[[#This Row],[Amount 14]]))</f>
        <v/>
      </c>
      <c r="EV989" t="str">
        <f>IF(Table1[[#This Row],[Ledger 15]]="","","No")</f>
        <v/>
      </c>
      <c r="EW989" t="str">
        <f>IF(Table1[[#This Row],[Ledger 15]]="","",IF(Table1[[#This Row],[Effect 15]]="Dr.","Yes","No"))</f>
        <v/>
      </c>
      <c r="EX989" t="str">
        <f>IF(Table1[[#This Row],[Ledger 15]]="","",Table1[[#This Row],[Ledger 15]])</f>
        <v/>
      </c>
      <c r="EY989" t="str">
        <f>IF(Table1[[#This Row],[Ledger 15]]="","",IF(Table1[[#This Row],[Effect 15]]="Dr.",-Table1[[#This Row],[Amount 15]],Table1[[#This Row],[Amount 15]]))</f>
        <v/>
      </c>
      <c r="FD98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89">
        <f>IF(Table1[[#This Row],[Date]]="",0,IF(AND(Table1[[#This Row],[Date]]&gt;=$FE$2,Table1[[#This Row],[Date]]&lt;=$FE$3),0,1))</f>
        <v>0</v>
      </c>
      <c r="FF989">
        <f>IF(Table1[[#This Row],[Date]]="",0,IF(TYPE(VLOOKUP(Table1[[#This Row],[Voucher Type]],Table1[[#All],[Voucher Type Master]],1,FALSE))=16,1,0))</f>
        <v>0</v>
      </c>
      <c r="FG989">
        <f>IF(TYPE(IF(Table1[[#This Row],[Date]]="",0,IF(VLOOKUP(Table1[[#This Row],[Voucher Type]],$FY$5:$FZ$13,2,0)=Table1[[#This Row],[Effect 1]],0,1)))=16,1,0)</f>
        <v>0</v>
      </c>
      <c r="FH98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89">
        <f>IF(LEN(Table1[[#This Row],[Ledger 1]])&gt;0,IF(TYPE(VLOOKUP(Table1[[#This Row],[Ledger 1]],GZ:GZ,1,0))=16,1,0),0)</f>
        <v>0</v>
      </c>
      <c r="FJ989">
        <f>IF(LEN(Table1[[#This Row],[Ledger 2]])&gt;0,IF(TYPE(VLOOKUP(Table1[[#This Row],[Ledger 2]],GZ:GZ,1,0))=16,1,0),0)</f>
        <v>0</v>
      </c>
      <c r="FK989">
        <f>IF(LEN(Table1[[#This Row],[Ledger 3]])&gt;0,IF(TYPE(VLOOKUP(Table1[[#This Row],[Ledger 3]],GZ:GZ,1,0))=16,1,0),0)</f>
        <v>0</v>
      </c>
      <c r="FL989">
        <f>IF(LEN(Table1[[#This Row],[Ledger 4]])&gt;0,IF(TYPE(VLOOKUP(Table1[[#This Row],[Ledger 4]],GZ:GZ,1,0))=16,1,0),0)</f>
        <v>0</v>
      </c>
      <c r="FM989">
        <f>IF(LEN(Table1[[#This Row],[Ledger 5]])&gt;0,IF(TYPE(VLOOKUP(Table1[[#This Row],[Ledger 5]],GZ:GZ,1,0))=16,1,0),0)</f>
        <v>0</v>
      </c>
      <c r="FN989">
        <f>IF(LEN(Table1[[#This Row],[Ledger 6]])&gt;0,IF(TYPE(VLOOKUP(Table1[[#This Row],[Ledger 6]],$GZ:$GZ,1,0))=16,1,0),0)</f>
        <v>0</v>
      </c>
      <c r="FO989">
        <f>IF(LEN(Table1[[#This Row],[Ledger 7]])&gt;0,IF(TYPE(VLOOKUP(Table1[[#This Row],[Ledger 7]],$GZ:$GZ,1,0))=16,1,0),0)</f>
        <v>0</v>
      </c>
      <c r="FP989">
        <f>IF(LEN(Table1[[#This Row],[Ledger 8]])&gt;0,IF(TYPE(VLOOKUP(Table1[[#This Row],[Ledger 8]],$GZ:$GZ,1,0))=16,1,0),0)</f>
        <v>0</v>
      </c>
      <c r="FQ989">
        <f>IF(LEN(Table1[[#This Row],[Ledger 9]])&gt;0,IF(TYPE(VLOOKUP(Table1[[#This Row],[Ledger 9]],$GZ:$GZ,1,0))=16,1,0),0)</f>
        <v>0</v>
      </c>
      <c r="FR989">
        <f>IF(LEN(Table1[[#This Row],[Ledger 10]])&gt;0,IF(TYPE(VLOOKUP(Table1[[#This Row],[Ledger 10]],$GZ:$GZ,1,0))=16,1,0),0)</f>
        <v>0</v>
      </c>
      <c r="FS989">
        <f>IF(LEN(Table1[[#This Row],[Ledger 11]])&gt;0,IF(TYPE(VLOOKUP(Table1[[#This Row],[Ledger 11]],$GZ:$GZ,1,0))=16,1,0),0)</f>
        <v>0</v>
      </c>
      <c r="FT989">
        <f>IF(LEN(Table1[[#This Row],[Ledger 12]])&gt;0,IF(TYPE(VLOOKUP(Table1[[#This Row],[Ledger 12]],$GZ:$GZ,1,0))=16,1,0),0)</f>
        <v>0</v>
      </c>
      <c r="FU989">
        <f>IF(LEN(Table1[[#This Row],[Ledger 13]])&gt;0,IF(TYPE(VLOOKUP(Table1[[#This Row],[Ledger 13]],$GZ:$GZ,1,0))=16,1,0),0)</f>
        <v>0</v>
      </c>
      <c r="FV989">
        <f>IF(LEN(Table1[[#This Row],[Ledger 14]])&gt;0,IF(TYPE(VLOOKUP(Table1[[#This Row],[Ledger 14]],$GZ:$GZ,1,0))=16,1,0),0)</f>
        <v>0</v>
      </c>
      <c r="FW989">
        <f>IF(LEN(Table1[[#This Row],[Ledger 15]])&gt;0,IF(TYPE(VLOOKUP(Table1[[#This Row],[Ledger 15]],$GZ:$GZ,1,0))=16,1,0),0)</f>
        <v>0</v>
      </c>
    </row>
    <row r="990" spans="4:179" ht="33" customHeight="1" x14ac:dyDescent="0.45">
      <c r="D990" s="8">
        <f t="shared" si="24"/>
        <v>985</v>
      </c>
      <c r="E990" s="32"/>
      <c r="F990" s="34"/>
      <c r="G990" s="34"/>
      <c r="H990" s="34"/>
      <c r="I990" s="34"/>
      <c r="J990" s="38"/>
      <c r="K990" s="33"/>
      <c r="L990" s="36"/>
      <c r="M990" s="35"/>
      <c r="N990" s="34"/>
      <c r="O990" s="41"/>
      <c r="P990" s="35"/>
      <c r="Q990" s="34"/>
      <c r="R990" s="37"/>
      <c r="S990" s="35"/>
      <c r="T990" s="34"/>
      <c r="U990" s="37"/>
      <c r="V990" s="35"/>
      <c r="W990" s="34"/>
      <c r="X990" s="37"/>
      <c r="Y990" s="35"/>
      <c r="Z990" s="34"/>
      <c r="AA990" s="37"/>
      <c r="AB990" s="35"/>
      <c r="AC990" s="34"/>
      <c r="AD990" s="37"/>
      <c r="AE990" s="35"/>
      <c r="AF990" s="34"/>
      <c r="AG990" s="37"/>
      <c r="AH990" s="35"/>
      <c r="AI990" s="34"/>
      <c r="AJ990" s="37"/>
      <c r="AK990" s="35"/>
      <c r="AL990" s="34"/>
      <c r="AM990" s="37"/>
      <c r="AN990" s="35"/>
      <c r="AO990" s="34"/>
      <c r="AP990" s="37"/>
      <c r="AQ990" s="35"/>
      <c r="AR990" s="34"/>
      <c r="AS990" s="37"/>
      <c r="AT990" s="35"/>
      <c r="AU990" s="34"/>
      <c r="AV990" s="37"/>
      <c r="AW990" s="35"/>
      <c r="AX990" s="34"/>
      <c r="AY990" s="37"/>
      <c r="AZ990" s="35"/>
      <c r="BA990" s="34"/>
      <c r="BB990" s="37"/>
      <c r="BC99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0" s="7"/>
      <c r="BF990" t="str">
        <f>IF(Table1[[#This Row],[Date]]="","","&amp;lt;VOUCHER REMOTEID="&amp;""""&amp;$A$11&amp;$A$13&amp;ROW()&amp;""""&amp;" VCHTYPE="""&amp;F990&amp;""" ACTION="""&amp;"Create"&amp;"""&amp;gt;")</f>
        <v/>
      </c>
      <c r="BG990" t="str">
        <f>IF(Table1[[#This Row],[Date]]="","",TEXT(Table1[[#This Row],[Date]],"yyyymmdd"))</f>
        <v/>
      </c>
      <c r="BH990" t="str">
        <f>Table1[[#This Row],[Date2]]</f>
        <v/>
      </c>
      <c r="BI990" t="str">
        <f>IF(Table1[[#This Row],[Date]]="","",Table1[[#This Row],[Voucher Type]])</f>
        <v/>
      </c>
      <c r="BJ990" t="str">
        <f>IF(Table1[[#This Row],[Ref No / Invoice No]]="","",Table1[[#This Row],[Ref No / Invoice No]])</f>
        <v/>
      </c>
      <c r="BK990" t="str">
        <f>IF(Table1[[#This Row],[Voucher No]]="","",Table1[[#This Row],[Voucher No]])</f>
        <v/>
      </c>
      <c r="BL990" t="str">
        <f>IF(Table1[[#This Row],[Date]]="","",Table1[[#This Row],[Narration]])</f>
        <v/>
      </c>
      <c r="BM990" t="str">
        <f>IF(Table1[[#This Row],[Date]]="","",$A$11&amp;$A$13&amp;ROW())</f>
        <v/>
      </c>
      <c r="BN990" t="str">
        <f>IF(Table1[[#This Row],[Date]]="","",$A$13)</f>
        <v/>
      </c>
      <c r="BP990" t="str">
        <f>IF(Table1[[#This Row],[Ledger 1]]="","","No")</f>
        <v/>
      </c>
      <c r="BQ990" t="str">
        <f>IF(Table1[[#This Row],[Date]]="","",IF(Table1[[#This Row],[Effect 1]]="Dr.","Yes","No"))</f>
        <v/>
      </c>
      <c r="BR990" t="str">
        <f>IF(Table1[[#This Row],[Date]]="","",Table1[[#This Row],[Ledger 1]])</f>
        <v/>
      </c>
      <c r="BS990" t="str">
        <f>IF(Table1[[#This Row],[Date]]="","",IF(Table1[[#This Row],[Effect 1]]="Dr.",-Table1[[#This Row],[Amount 1]],Table1[[#This Row],[Amount 1]]))</f>
        <v/>
      </c>
      <c r="BV990" t="str">
        <f>IF(Table1[[#This Row],[Ledger 2]]="","","No")</f>
        <v/>
      </c>
      <c r="BW990" t="str">
        <f>IF(Table1[[#This Row],[Date]]="","",IF(Table1[[#This Row],[Effect 2]]="Dr.","Yes","No"))</f>
        <v/>
      </c>
      <c r="BX990" t="str">
        <f>IF(Table1[[#This Row],[Date]]="","",Table1[[#This Row],[Ledger 2]])</f>
        <v/>
      </c>
      <c r="BY990" t="str">
        <f>IF(Table1[[#This Row],[Date]]="","",IF(Table1[[#This Row],[Effect 2]]="Dr.",-Table1[[#This Row],[Amount 2]],Table1[[#This Row],[Amount 2]]))</f>
        <v/>
      </c>
      <c r="CB990" t="str">
        <f>IF(Table1[[#This Row],[Ledger 3]]="","","No")</f>
        <v/>
      </c>
      <c r="CC990" t="str">
        <f>IF(Table1[[#This Row],[Ledger 3]]="","",IF(Table1[[#This Row],[Effect 3]]="Dr.","Yes","No"))</f>
        <v/>
      </c>
      <c r="CD990" t="str">
        <f>IF(Table1[[#This Row],[Ledger 3]]="","",Table1[[#This Row],[Ledger 3]])</f>
        <v/>
      </c>
      <c r="CE990" t="str">
        <f>IF(Table1[[#This Row],[Ledger 3]]="","",IF(Table1[[#This Row],[Effect 3]]="Dr.",-Table1[[#This Row],[Amount 3]],Table1[[#This Row],[Amount 3]]))</f>
        <v/>
      </c>
      <c r="CH990" t="str">
        <f>IF(Table1[[#This Row],[Ledger 4]]="","","No")</f>
        <v/>
      </c>
      <c r="CI990" t="str">
        <f>IF(Table1[[#This Row],[Ledger 4]]="","",IF(Table1[[#This Row],[Effect 4]]="Dr.","Yes","No"))</f>
        <v/>
      </c>
      <c r="CJ990" t="str">
        <f>IF(Table1[[#This Row],[Ledger 4]]="","",Table1[[#This Row],[Ledger 4]])</f>
        <v/>
      </c>
      <c r="CK990" t="str">
        <f>IF(Table1[[#This Row],[Ledger 4]]="","",IF(Table1[[#This Row],[Effect 4]]="Dr.",-Table1[[#This Row],[Amount 4]],Table1[[#This Row],[Amount 4]]))</f>
        <v/>
      </c>
      <c r="CN990" t="str">
        <f>IF(Table1[[#This Row],[Ledger 5]]="","","No")</f>
        <v/>
      </c>
      <c r="CO990" t="str">
        <f>IF(Table1[[#This Row],[Ledger 5]]="","",IF(Table1[[#This Row],[Effect 5]]="Dr.","Yes","No"))</f>
        <v/>
      </c>
      <c r="CP990" t="str">
        <f>IF(Table1[[#This Row],[Ledger 5]]="","",Table1[[#This Row],[Ledger 5]])</f>
        <v/>
      </c>
      <c r="CQ990" t="str">
        <f>IF(Table1[[#This Row],[Ledger 5]]="","",IF(Table1[[#This Row],[Effect 5]]="Dr.",-Table1[[#This Row],[Amount 5]],Table1[[#This Row],[Amount 5]]))</f>
        <v/>
      </c>
      <c r="CT990" t="str">
        <f>IF(Table1[[#This Row],[Ledger 6]]="","","No")</f>
        <v/>
      </c>
      <c r="CU990" t="str">
        <f>IF(Table1[[#This Row],[Ledger 6]]="","",IF(Table1[[#This Row],[Effect 6]]="Dr.","Yes","No"))</f>
        <v/>
      </c>
      <c r="CV990" t="str">
        <f>IF(Table1[[#This Row],[Ledger 6]]="","",Table1[[#This Row],[Ledger 6]])</f>
        <v/>
      </c>
      <c r="CW990" t="str">
        <f>IF(Table1[[#This Row],[Ledger 6]]="","",IF(Table1[[#This Row],[Effect 6]]="Dr.",-Table1[[#This Row],[Amount 6]],Table1[[#This Row],[Amount 6]]))</f>
        <v/>
      </c>
      <c r="CZ990" t="str">
        <f>IF(Table1[[#This Row],[Ledger 7]]="","","No")</f>
        <v/>
      </c>
      <c r="DA990" t="str">
        <f>IF(Table1[[#This Row],[Ledger 7]]="","",IF(Table1[[#This Row],[Effect 7]]="Dr.","Yes","No"))</f>
        <v/>
      </c>
      <c r="DB990" t="str">
        <f>IF(Table1[[#This Row],[Ledger 7]]="","",Table1[[#This Row],[Ledger 7]])</f>
        <v/>
      </c>
      <c r="DC990" t="str">
        <f>IF(Table1[[#This Row],[Ledger 7]]="","",IF(Table1[[#This Row],[Effect 7]]="Dr.",-Table1[[#This Row],[Amount 7]],Table1[[#This Row],[Amount 7]]))</f>
        <v/>
      </c>
      <c r="DF990" t="str">
        <f>IF(Table1[[#This Row],[Ledger 8]]="","","No")</f>
        <v/>
      </c>
      <c r="DG990" t="str">
        <f>IF(Table1[[#This Row],[Ledger 8]]="","",IF(Table1[[#This Row],[Effect 8]]="Dr.","Yes","No"))</f>
        <v/>
      </c>
      <c r="DH990" t="str">
        <f>IF(Table1[[#This Row],[Ledger 8]]="","",Table1[[#This Row],[Ledger 8]])</f>
        <v/>
      </c>
      <c r="DI990" t="str">
        <f>IF(Table1[[#This Row],[Ledger 8]]="","",IF(Table1[[#This Row],[Effect 8]]="Dr.",-Table1[[#This Row],[Amount 8]],Table1[[#This Row],[Amount 8]]))</f>
        <v/>
      </c>
      <c r="DL990" t="str">
        <f>IF(Table1[[#This Row],[Ledger 9]]="","","No")</f>
        <v/>
      </c>
      <c r="DM990" t="str">
        <f>IF(Table1[[#This Row],[Ledger 9]]="","",IF(Table1[[#This Row],[Effect 9]]="Dr.","Yes","No"))</f>
        <v/>
      </c>
      <c r="DN990" t="str">
        <f>IF(Table1[[#This Row],[Ledger 9]]="","",Table1[[#This Row],[Ledger 9]])</f>
        <v/>
      </c>
      <c r="DO990" t="str">
        <f>IF(Table1[[#This Row],[Ledger 9]]="","",IF(Table1[[#This Row],[Effect 9]]="Dr.",-Table1[[#This Row],[Amount 9]],Table1[[#This Row],[Amount 9]]))</f>
        <v/>
      </c>
      <c r="DR990" t="str">
        <f>IF(Table1[[#This Row],[Ledger 10]]="","","No")</f>
        <v/>
      </c>
      <c r="DS990" t="str">
        <f>IF(Table1[[#This Row],[Ledger 10]]="","",IF(Table1[[#This Row],[Effect 10]]="Dr.","Yes","No"))</f>
        <v/>
      </c>
      <c r="DT990" t="str">
        <f>IF(Table1[[#This Row],[Ledger 10]]="","",Table1[[#This Row],[Ledger 10]])</f>
        <v/>
      </c>
      <c r="DU990" t="str">
        <f>IF(Table1[[#This Row],[Ledger 10]]="","",IF(Table1[[#This Row],[Effect 10]]="Dr.",-Table1[[#This Row],[Amount 10]],Table1[[#This Row],[Amount 10]]))</f>
        <v/>
      </c>
      <c r="DX990" t="str">
        <f>IF(Table1[[#This Row],[Ledger 11]]="","","No")</f>
        <v/>
      </c>
      <c r="DY990" t="str">
        <f>IF(Table1[[#This Row],[Ledger 11]]="","",IF(Table1[[#This Row],[Effect 11]]="Dr.","Yes","No"))</f>
        <v/>
      </c>
      <c r="DZ990" t="str">
        <f>IF(Table1[[#This Row],[Ledger 11]]="","",Table1[[#This Row],[Ledger 11]])</f>
        <v/>
      </c>
      <c r="EA990" t="str">
        <f>IF(Table1[[#This Row],[Ledger 11]]="","",IF(Table1[[#This Row],[Effect 11]]="Dr.",-Table1[[#This Row],[Amount 11]],Table1[[#This Row],[Amount 11]]))</f>
        <v/>
      </c>
      <c r="ED990" t="str">
        <f>IF(Table1[[#This Row],[Ledger 12]]="","","No")</f>
        <v/>
      </c>
      <c r="EE990" t="str">
        <f>IF(Table1[[#This Row],[Ledger 12]]="","",IF(Table1[[#This Row],[Effect 12]]="Dr.","Yes","No"))</f>
        <v/>
      </c>
      <c r="EF990" t="str">
        <f>IF(Table1[[#This Row],[Ledger 12]]="","",Table1[[#This Row],[Ledger 12]])</f>
        <v/>
      </c>
      <c r="EG990" t="str">
        <f>IF(Table1[[#This Row],[Ledger 12]]="","",IF(Table1[[#This Row],[Effect 12]]="Dr.",-Table1[[#This Row],[Amount 12]],Table1[[#This Row],[Amount 12]]))</f>
        <v/>
      </c>
      <c r="EJ990" t="str">
        <f>IF(Table1[[#This Row],[Ledger 13]]="","","No")</f>
        <v/>
      </c>
      <c r="EK990" t="str">
        <f>IF(Table1[[#This Row],[Ledger 13]]="","",IF(Table1[[#This Row],[Effect 13]]="Dr.","Yes","No"))</f>
        <v/>
      </c>
      <c r="EL990" t="str">
        <f>IF(Table1[[#This Row],[Ledger 13]]="","",Table1[[#This Row],[Ledger 13]])</f>
        <v/>
      </c>
      <c r="EM990" t="str">
        <f>IF(Table1[[#This Row],[Ledger 13]]="","",IF(Table1[[#This Row],[Effect 13]]="Dr.",-Table1[[#This Row],[Amount 13]],Table1[[#This Row],[Amount 13]]))</f>
        <v/>
      </c>
      <c r="EP990" t="str">
        <f>IF(Table1[[#This Row],[Ledger 14]]="","","No")</f>
        <v/>
      </c>
      <c r="EQ990" t="str">
        <f>IF(Table1[[#This Row],[Ledger 14]]="","",IF(Table1[[#This Row],[Effect 14]]="Dr.","Yes","No"))</f>
        <v/>
      </c>
      <c r="ER990" t="str">
        <f>IF(Table1[[#This Row],[Ledger 14]]="","",Table1[[#This Row],[Ledger 14]])</f>
        <v/>
      </c>
      <c r="ES990" t="str">
        <f>IF(Table1[[#This Row],[Ledger 14]]="","",IF(Table1[[#This Row],[Effect 14]]="Dr.",-Table1[[#This Row],[Amount 14]],Table1[[#This Row],[Amount 14]]))</f>
        <v/>
      </c>
      <c r="EV990" t="str">
        <f>IF(Table1[[#This Row],[Ledger 15]]="","","No")</f>
        <v/>
      </c>
      <c r="EW990" t="str">
        <f>IF(Table1[[#This Row],[Ledger 15]]="","",IF(Table1[[#This Row],[Effect 15]]="Dr.","Yes","No"))</f>
        <v/>
      </c>
      <c r="EX990" t="str">
        <f>IF(Table1[[#This Row],[Ledger 15]]="","",Table1[[#This Row],[Ledger 15]])</f>
        <v/>
      </c>
      <c r="EY990" t="str">
        <f>IF(Table1[[#This Row],[Ledger 15]]="","",IF(Table1[[#This Row],[Effect 15]]="Dr.",-Table1[[#This Row],[Amount 15]],Table1[[#This Row],[Amount 15]]))</f>
        <v/>
      </c>
      <c r="FD99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0">
        <f>IF(Table1[[#This Row],[Date]]="",0,IF(AND(Table1[[#This Row],[Date]]&gt;=$FE$2,Table1[[#This Row],[Date]]&lt;=$FE$3),0,1))</f>
        <v>0</v>
      </c>
      <c r="FF990">
        <f>IF(Table1[[#This Row],[Date]]="",0,IF(TYPE(VLOOKUP(Table1[[#This Row],[Voucher Type]],Table1[[#All],[Voucher Type Master]],1,FALSE))=16,1,0))</f>
        <v>0</v>
      </c>
      <c r="FG990">
        <f>IF(TYPE(IF(Table1[[#This Row],[Date]]="",0,IF(VLOOKUP(Table1[[#This Row],[Voucher Type]],$FY$5:$FZ$13,2,0)=Table1[[#This Row],[Effect 1]],0,1)))=16,1,0)</f>
        <v>0</v>
      </c>
      <c r="FH99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0">
        <f>IF(LEN(Table1[[#This Row],[Ledger 1]])&gt;0,IF(TYPE(VLOOKUP(Table1[[#This Row],[Ledger 1]],GZ:GZ,1,0))=16,1,0),0)</f>
        <v>0</v>
      </c>
      <c r="FJ990">
        <f>IF(LEN(Table1[[#This Row],[Ledger 2]])&gt;0,IF(TYPE(VLOOKUP(Table1[[#This Row],[Ledger 2]],GZ:GZ,1,0))=16,1,0),0)</f>
        <v>0</v>
      </c>
      <c r="FK990">
        <f>IF(LEN(Table1[[#This Row],[Ledger 3]])&gt;0,IF(TYPE(VLOOKUP(Table1[[#This Row],[Ledger 3]],GZ:GZ,1,0))=16,1,0),0)</f>
        <v>0</v>
      </c>
      <c r="FL990">
        <f>IF(LEN(Table1[[#This Row],[Ledger 4]])&gt;0,IF(TYPE(VLOOKUP(Table1[[#This Row],[Ledger 4]],GZ:GZ,1,0))=16,1,0),0)</f>
        <v>0</v>
      </c>
      <c r="FM990">
        <f>IF(LEN(Table1[[#This Row],[Ledger 5]])&gt;0,IF(TYPE(VLOOKUP(Table1[[#This Row],[Ledger 5]],GZ:GZ,1,0))=16,1,0),0)</f>
        <v>0</v>
      </c>
      <c r="FN990">
        <f>IF(LEN(Table1[[#This Row],[Ledger 6]])&gt;0,IF(TYPE(VLOOKUP(Table1[[#This Row],[Ledger 6]],$GZ:$GZ,1,0))=16,1,0),0)</f>
        <v>0</v>
      </c>
      <c r="FO990">
        <f>IF(LEN(Table1[[#This Row],[Ledger 7]])&gt;0,IF(TYPE(VLOOKUP(Table1[[#This Row],[Ledger 7]],$GZ:$GZ,1,0))=16,1,0),0)</f>
        <v>0</v>
      </c>
      <c r="FP990">
        <f>IF(LEN(Table1[[#This Row],[Ledger 8]])&gt;0,IF(TYPE(VLOOKUP(Table1[[#This Row],[Ledger 8]],$GZ:$GZ,1,0))=16,1,0),0)</f>
        <v>0</v>
      </c>
      <c r="FQ990">
        <f>IF(LEN(Table1[[#This Row],[Ledger 9]])&gt;0,IF(TYPE(VLOOKUP(Table1[[#This Row],[Ledger 9]],$GZ:$GZ,1,0))=16,1,0),0)</f>
        <v>0</v>
      </c>
      <c r="FR990">
        <f>IF(LEN(Table1[[#This Row],[Ledger 10]])&gt;0,IF(TYPE(VLOOKUP(Table1[[#This Row],[Ledger 10]],$GZ:$GZ,1,0))=16,1,0),0)</f>
        <v>0</v>
      </c>
      <c r="FS990">
        <f>IF(LEN(Table1[[#This Row],[Ledger 11]])&gt;0,IF(TYPE(VLOOKUP(Table1[[#This Row],[Ledger 11]],$GZ:$GZ,1,0))=16,1,0),0)</f>
        <v>0</v>
      </c>
      <c r="FT990">
        <f>IF(LEN(Table1[[#This Row],[Ledger 12]])&gt;0,IF(TYPE(VLOOKUP(Table1[[#This Row],[Ledger 12]],$GZ:$GZ,1,0))=16,1,0),0)</f>
        <v>0</v>
      </c>
      <c r="FU990">
        <f>IF(LEN(Table1[[#This Row],[Ledger 13]])&gt;0,IF(TYPE(VLOOKUP(Table1[[#This Row],[Ledger 13]],$GZ:$GZ,1,0))=16,1,0),0)</f>
        <v>0</v>
      </c>
      <c r="FV990">
        <f>IF(LEN(Table1[[#This Row],[Ledger 14]])&gt;0,IF(TYPE(VLOOKUP(Table1[[#This Row],[Ledger 14]],$GZ:$GZ,1,0))=16,1,0),0)</f>
        <v>0</v>
      </c>
      <c r="FW990">
        <f>IF(LEN(Table1[[#This Row],[Ledger 15]])&gt;0,IF(TYPE(VLOOKUP(Table1[[#This Row],[Ledger 15]],$GZ:$GZ,1,0))=16,1,0),0)</f>
        <v>0</v>
      </c>
    </row>
    <row r="991" spans="4:179" ht="33" customHeight="1" x14ac:dyDescent="0.45">
      <c r="D991" s="8">
        <f t="shared" si="24"/>
        <v>986</v>
      </c>
      <c r="E991" s="32"/>
      <c r="F991" s="34"/>
      <c r="G991" s="34"/>
      <c r="H991" s="34"/>
      <c r="I991" s="34"/>
      <c r="J991" s="38"/>
      <c r="K991" s="33"/>
      <c r="L991" s="36"/>
      <c r="M991" s="35"/>
      <c r="N991" s="34"/>
      <c r="O991" s="41"/>
      <c r="P991" s="35"/>
      <c r="Q991" s="34"/>
      <c r="R991" s="37"/>
      <c r="S991" s="35"/>
      <c r="T991" s="34"/>
      <c r="U991" s="37"/>
      <c r="V991" s="35"/>
      <c r="W991" s="34"/>
      <c r="X991" s="37"/>
      <c r="Y991" s="35"/>
      <c r="Z991" s="34"/>
      <c r="AA991" s="37"/>
      <c r="AB991" s="35"/>
      <c r="AC991" s="34"/>
      <c r="AD991" s="37"/>
      <c r="AE991" s="35"/>
      <c r="AF991" s="34"/>
      <c r="AG991" s="37"/>
      <c r="AH991" s="35"/>
      <c r="AI991" s="34"/>
      <c r="AJ991" s="37"/>
      <c r="AK991" s="35"/>
      <c r="AL991" s="34"/>
      <c r="AM991" s="37"/>
      <c r="AN991" s="35"/>
      <c r="AO991" s="34"/>
      <c r="AP991" s="37"/>
      <c r="AQ991" s="35"/>
      <c r="AR991" s="34"/>
      <c r="AS991" s="37"/>
      <c r="AT991" s="35"/>
      <c r="AU991" s="34"/>
      <c r="AV991" s="37"/>
      <c r="AW991" s="35"/>
      <c r="AX991" s="34"/>
      <c r="AY991" s="37"/>
      <c r="AZ991" s="35"/>
      <c r="BA991" s="34"/>
      <c r="BB991" s="37"/>
      <c r="BC99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1" s="7"/>
      <c r="BF991" t="str">
        <f>IF(Table1[[#This Row],[Date]]="","","&amp;lt;VOUCHER REMOTEID="&amp;""""&amp;$A$11&amp;$A$13&amp;ROW()&amp;""""&amp;" VCHTYPE="""&amp;F991&amp;""" ACTION="""&amp;"Create"&amp;"""&amp;gt;")</f>
        <v/>
      </c>
      <c r="BG991" t="str">
        <f>IF(Table1[[#This Row],[Date]]="","",TEXT(Table1[[#This Row],[Date]],"yyyymmdd"))</f>
        <v/>
      </c>
      <c r="BH991" t="str">
        <f>Table1[[#This Row],[Date2]]</f>
        <v/>
      </c>
      <c r="BI991" t="str">
        <f>IF(Table1[[#This Row],[Date]]="","",Table1[[#This Row],[Voucher Type]])</f>
        <v/>
      </c>
      <c r="BJ991" t="str">
        <f>IF(Table1[[#This Row],[Ref No / Invoice No]]="","",Table1[[#This Row],[Ref No / Invoice No]])</f>
        <v/>
      </c>
      <c r="BK991" t="str">
        <f>IF(Table1[[#This Row],[Voucher No]]="","",Table1[[#This Row],[Voucher No]])</f>
        <v/>
      </c>
      <c r="BL991" t="str">
        <f>IF(Table1[[#This Row],[Date]]="","",Table1[[#This Row],[Narration]])</f>
        <v/>
      </c>
      <c r="BM991" t="str">
        <f>IF(Table1[[#This Row],[Date]]="","",$A$11&amp;$A$13&amp;ROW())</f>
        <v/>
      </c>
      <c r="BN991" t="str">
        <f>IF(Table1[[#This Row],[Date]]="","",$A$13)</f>
        <v/>
      </c>
      <c r="BP991" t="str">
        <f>IF(Table1[[#This Row],[Ledger 1]]="","","No")</f>
        <v/>
      </c>
      <c r="BQ991" t="str">
        <f>IF(Table1[[#This Row],[Date]]="","",IF(Table1[[#This Row],[Effect 1]]="Dr.","Yes","No"))</f>
        <v/>
      </c>
      <c r="BR991" t="str">
        <f>IF(Table1[[#This Row],[Date]]="","",Table1[[#This Row],[Ledger 1]])</f>
        <v/>
      </c>
      <c r="BS991" t="str">
        <f>IF(Table1[[#This Row],[Date]]="","",IF(Table1[[#This Row],[Effect 1]]="Dr.",-Table1[[#This Row],[Amount 1]],Table1[[#This Row],[Amount 1]]))</f>
        <v/>
      </c>
      <c r="BV991" t="str">
        <f>IF(Table1[[#This Row],[Ledger 2]]="","","No")</f>
        <v/>
      </c>
      <c r="BW991" t="str">
        <f>IF(Table1[[#This Row],[Date]]="","",IF(Table1[[#This Row],[Effect 2]]="Dr.","Yes","No"))</f>
        <v/>
      </c>
      <c r="BX991" t="str">
        <f>IF(Table1[[#This Row],[Date]]="","",Table1[[#This Row],[Ledger 2]])</f>
        <v/>
      </c>
      <c r="BY991" t="str">
        <f>IF(Table1[[#This Row],[Date]]="","",IF(Table1[[#This Row],[Effect 2]]="Dr.",-Table1[[#This Row],[Amount 2]],Table1[[#This Row],[Amount 2]]))</f>
        <v/>
      </c>
      <c r="CB991" t="str">
        <f>IF(Table1[[#This Row],[Ledger 3]]="","","No")</f>
        <v/>
      </c>
      <c r="CC991" t="str">
        <f>IF(Table1[[#This Row],[Ledger 3]]="","",IF(Table1[[#This Row],[Effect 3]]="Dr.","Yes","No"))</f>
        <v/>
      </c>
      <c r="CD991" t="str">
        <f>IF(Table1[[#This Row],[Ledger 3]]="","",Table1[[#This Row],[Ledger 3]])</f>
        <v/>
      </c>
      <c r="CE991" t="str">
        <f>IF(Table1[[#This Row],[Ledger 3]]="","",IF(Table1[[#This Row],[Effect 3]]="Dr.",-Table1[[#This Row],[Amount 3]],Table1[[#This Row],[Amount 3]]))</f>
        <v/>
      </c>
      <c r="CH991" t="str">
        <f>IF(Table1[[#This Row],[Ledger 4]]="","","No")</f>
        <v/>
      </c>
      <c r="CI991" t="str">
        <f>IF(Table1[[#This Row],[Ledger 4]]="","",IF(Table1[[#This Row],[Effect 4]]="Dr.","Yes","No"))</f>
        <v/>
      </c>
      <c r="CJ991" t="str">
        <f>IF(Table1[[#This Row],[Ledger 4]]="","",Table1[[#This Row],[Ledger 4]])</f>
        <v/>
      </c>
      <c r="CK991" t="str">
        <f>IF(Table1[[#This Row],[Ledger 4]]="","",IF(Table1[[#This Row],[Effect 4]]="Dr.",-Table1[[#This Row],[Amount 4]],Table1[[#This Row],[Amount 4]]))</f>
        <v/>
      </c>
      <c r="CN991" t="str">
        <f>IF(Table1[[#This Row],[Ledger 5]]="","","No")</f>
        <v/>
      </c>
      <c r="CO991" t="str">
        <f>IF(Table1[[#This Row],[Ledger 5]]="","",IF(Table1[[#This Row],[Effect 5]]="Dr.","Yes","No"))</f>
        <v/>
      </c>
      <c r="CP991" t="str">
        <f>IF(Table1[[#This Row],[Ledger 5]]="","",Table1[[#This Row],[Ledger 5]])</f>
        <v/>
      </c>
      <c r="CQ991" t="str">
        <f>IF(Table1[[#This Row],[Ledger 5]]="","",IF(Table1[[#This Row],[Effect 5]]="Dr.",-Table1[[#This Row],[Amount 5]],Table1[[#This Row],[Amount 5]]))</f>
        <v/>
      </c>
      <c r="CT991" t="str">
        <f>IF(Table1[[#This Row],[Ledger 6]]="","","No")</f>
        <v/>
      </c>
      <c r="CU991" t="str">
        <f>IF(Table1[[#This Row],[Ledger 6]]="","",IF(Table1[[#This Row],[Effect 6]]="Dr.","Yes","No"))</f>
        <v/>
      </c>
      <c r="CV991" t="str">
        <f>IF(Table1[[#This Row],[Ledger 6]]="","",Table1[[#This Row],[Ledger 6]])</f>
        <v/>
      </c>
      <c r="CW991" t="str">
        <f>IF(Table1[[#This Row],[Ledger 6]]="","",IF(Table1[[#This Row],[Effect 6]]="Dr.",-Table1[[#This Row],[Amount 6]],Table1[[#This Row],[Amount 6]]))</f>
        <v/>
      </c>
      <c r="CZ991" t="str">
        <f>IF(Table1[[#This Row],[Ledger 7]]="","","No")</f>
        <v/>
      </c>
      <c r="DA991" t="str">
        <f>IF(Table1[[#This Row],[Ledger 7]]="","",IF(Table1[[#This Row],[Effect 7]]="Dr.","Yes","No"))</f>
        <v/>
      </c>
      <c r="DB991" t="str">
        <f>IF(Table1[[#This Row],[Ledger 7]]="","",Table1[[#This Row],[Ledger 7]])</f>
        <v/>
      </c>
      <c r="DC991" t="str">
        <f>IF(Table1[[#This Row],[Ledger 7]]="","",IF(Table1[[#This Row],[Effect 7]]="Dr.",-Table1[[#This Row],[Amount 7]],Table1[[#This Row],[Amount 7]]))</f>
        <v/>
      </c>
      <c r="DF991" t="str">
        <f>IF(Table1[[#This Row],[Ledger 8]]="","","No")</f>
        <v/>
      </c>
      <c r="DG991" t="str">
        <f>IF(Table1[[#This Row],[Ledger 8]]="","",IF(Table1[[#This Row],[Effect 8]]="Dr.","Yes","No"))</f>
        <v/>
      </c>
      <c r="DH991" t="str">
        <f>IF(Table1[[#This Row],[Ledger 8]]="","",Table1[[#This Row],[Ledger 8]])</f>
        <v/>
      </c>
      <c r="DI991" t="str">
        <f>IF(Table1[[#This Row],[Ledger 8]]="","",IF(Table1[[#This Row],[Effect 8]]="Dr.",-Table1[[#This Row],[Amount 8]],Table1[[#This Row],[Amount 8]]))</f>
        <v/>
      </c>
      <c r="DL991" t="str">
        <f>IF(Table1[[#This Row],[Ledger 9]]="","","No")</f>
        <v/>
      </c>
      <c r="DM991" t="str">
        <f>IF(Table1[[#This Row],[Ledger 9]]="","",IF(Table1[[#This Row],[Effect 9]]="Dr.","Yes","No"))</f>
        <v/>
      </c>
      <c r="DN991" t="str">
        <f>IF(Table1[[#This Row],[Ledger 9]]="","",Table1[[#This Row],[Ledger 9]])</f>
        <v/>
      </c>
      <c r="DO991" t="str">
        <f>IF(Table1[[#This Row],[Ledger 9]]="","",IF(Table1[[#This Row],[Effect 9]]="Dr.",-Table1[[#This Row],[Amount 9]],Table1[[#This Row],[Amount 9]]))</f>
        <v/>
      </c>
      <c r="DR991" t="str">
        <f>IF(Table1[[#This Row],[Ledger 10]]="","","No")</f>
        <v/>
      </c>
      <c r="DS991" t="str">
        <f>IF(Table1[[#This Row],[Ledger 10]]="","",IF(Table1[[#This Row],[Effect 10]]="Dr.","Yes","No"))</f>
        <v/>
      </c>
      <c r="DT991" t="str">
        <f>IF(Table1[[#This Row],[Ledger 10]]="","",Table1[[#This Row],[Ledger 10]])</f>
        <v/>
      </c>
      <c r="DU991" t="str">
        <f>IF(Table1[[#This Row],[Ledger 10]]="","",IF(Table1[[#This Row],[Effect 10]]="Dr.",-Table1[[#This Row],[Amount 10]],Table1[[#This Row],[Amount 10]]))</f>
        <v/>
      </c>
      <c r="DX991" t="str">
        <f>IF(Table1[[#This Row],[Ledger 11]]="","","No")</f>
        <v/>
      </c>
      <c r="DY991" t="str">
        <f>IF(Table1[[#This Row],[Ledger 11]]="","",IF(Table1[[#This Row],[Effect 11]]="Dr.","Yes","No"))</f>
        <v/>
      </c>
      <c r="DZ991" t="str">
        <f>IF(Table1[[#This Row],[Ledger 11]]="","",Table1[[#This Row],[Ledger 11]])</f>
        <v/>
      </c>
      <c r="EA991" t="str">
        <f>IF(Table1[[#This Row],[Ledger 11]]="","",IF(Table1[[#This Row],[Effect 11]]="Dr.",-Table1[[#This Row],[Amount 11]],Table1[[#This Row],[Amount 11]]))</f>
        <v/>
      </c>
      <c r="ED991" t="str">
        <f>IF(Table1[[#This Row],[Ledger 12]]="","","No")</f>
        <v/>
      </c>
      <c r="EE991" t="str">
        <f>IF(Table1[[#This Row],[Ledger 12]]="","",IF(Table1[[#This Row],[Effect 12]]="Dr.","Yes","No"))</f>
        <v/>
      </c>
      <c r="EF991" t="str">
        <f>IF(Table1[[#This Row],[Ledger 12]]="","",Table1[[#This Row],[Ledger 12]])</f>
        <v/>
      </c>
      <c r="EG991" t="str">
        <f>IF(Table1[[#This Row],[Ledger 12]]="","",IF(Table1[[#This Row],[Effect 12]]="Dr.",-Table1[[#This Row],[Amount 12]],Table1[[#This Row],[Amount 12]]))</f>
        <v/>
      </c>
      <c r="EJ991" t="str">
        <f>IF(Table1[[#This Row],[Ledger 13]]="","","No")</f>
        <v/>
      </c>
      <c r="EK991" t="str">
        <f>IF(Table1[[#This Row],[Ledger 13]]="","",IF(Table1[[#This Row],[Effect 13]]="Dr.","Yes","No"))</f>
        <v/>
      </c>
      <c r="EL991" t="str">
        <f>IF(Table1[[#This Row],[Ledger 13]]="","",Table1[[#This Row],[Ledger 13]])</f>
        <v/>
      </c>
      <c r="EM991" t="str">
        <f>IF(Table1[[#This Row],[Ledger 13]]="","",IF(Table1[[#This Row],[Effect 13]]="Dr.",-Table1[[#This Row],[Amount 13]],Table1[[#This Row],[Amount 13]]))</f>
        <v/>
      </c>
      <c r="EP991" t="str">
        <f>IF(Table1[[#This Row],[Ledger 14]]="","","No")</f>
        <v/>
      </c>
      <c r="EQ991" t="str">
        <f>IF(Table1[[#This Row],[Ledger 14]]="","",IF(Table1[[#This Row],[Effect 14]]="Dr.","Yes","No"))</f>
        <v/>
      </c>
      <c r="ER991" t="str">
        <f>IF(Table1[[#This Row],[Ledger 14]]="","",Table1[[#This Row],[Ledger 14]])</f>
        <v/>
      </c>
      <c r="ES991" t="str">
        <f>IF(Table1[[#This Row],[Ledger 14]]="","",IF(Table1[[#This Row],[Effect 14]]="Dr.",-Table1[[#This Row],[Amount 14]],Table1[[#This Row],[Amount 14]]))</f>
        <v/>
      </c>
      <c r="EV991" t="str">
        <f>IF(Table1[[#This Row],[Ledger 15]]="","","No")</f>
        <v/>
      </c>
      <c r="EW991" t="str">
        <f>IF(Table1[[#This Row],[Ledger 15]]="","",IF(Table1[[#This Row],[Effect 15]]="Dr.","Yes","No"))</f>
        <v/>
      </c>
      <c r="EX991" t="str">
        <f>IF(Table1[[#This Row],[Ledger 15]]="","",Table1[[#This Row],[Ledger 15]])</f>
        <v/>
      </c>
      <c r="EY991" t="str">
        <f>IF(Table1[[#This Row],[Ledger 15]]="","",IF(Table1[[#This Row],[Effect 15]]="Dr.",-Table1[[#This Row],[Amount 15]],Table1[[#This Row],[Amount 15]]))</f>
        <v/>
      </c>
      <c r="FD99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1">
        <f>IF(Table1[[#This Row],[Date]]="",0,IF(AND(Table1[[#This Row],[Date]]&gt;=$FE$2,Table1[[#This Row],[Date]]&lt;=$FE$3),0,1))</f>
        <v>0</v>
      </c>
      <c r="FF991">
        <f>IF(Table1[[#This Row],[Date]]="",0,IF(TYPE(VLOOKUP(Table1[[#This Row],[Voucher Type]],Table1[[#All],[Voucher Type Master]],1,FALSE))=16,1,0))</f>
        <v>0</v>
      </c>
      <c r="FG991">
        <f>IF(TYPE(IF(Table1[[#This Row],[Date]]="",0,IF(VLOOKUP(Table1[[#This Row],[Voucher Type]],$FY$5:$FZ$13,2,0)=Table1[[#This Row],[Effect 1]],0,1)))=16,1,0)</f>
        <v>0</v>
      </c>
      <c r="FH99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1">
        <f>IF(LEN(Table1[[#This Row],[Ledger 1]])&gt;0,IF(TYPE(VLOOKUP(Table1[[#This Row],[Ledger 1]],GZ:GZ,1,0))=16,1,0),0)</f>
        <v>0</v>
      </c>
      <c r="FJ991">
        <f>IF(LEN(Table1[[#This Row],[Ledger 2]])&gt;0,IF(TYPE(VLOOKUP(Table1[[#This Row],[Ledger 2]],GZ:GZ,1,0))=16,1,0),0)</f>
        <v>0</v>
      </c>
      <c r="FK991">
        <f>IF(LEN(Table1[[#This Row],[Ledger 3]])&gt;0,IF(TYPE(VLOOKUP(Table1[[#This Row],[Ledger 3]],GZ:GZ,1,0))=16,1,0),0)</f>
        <v>0</v>
      </c>
      <c r="FL991">
        <f>IF(LEN(Table1[[#This Row],[Ledger 4]])&gt;0,IF(TYPE(VLOOKUP(Table1[[#This Row],[Ledger 4]],GZ:GZ,1,0))=16,1,0),0)</f>
        <v>0</v>
      </c>
      <c r="FM991">
        <f>IF(LEN(Table1[[#This Row],[Ledger 5]])&gt;0,IF(TYPE(VLOOKUP(Table1[[#This Row],[Ledger 5]],GZ:GZ,1,0))=16,1,0),0)</f>
        <v>0</v>
      </c>
      <c r="FN991">
        <f>IF(LEN(Table1[[#This Row],[Ledger 6]])&gt;0,IF(TYPE(VLOOKUP(Table1[[#This Row],[Ledger 6]],$GZ:$GZ,1,0))=16,1,0),0)</f>
        <v>0</v>
      </c>
      <c r="FO991">
        <f>IF(LEN(Table1[[#This Row],[Ledger 7]])&gt;0,IF(TYPE(VLOOKUP(Table1[[#This Row],[Ledger 7]],$GZ:$GZ,1,0))=16,1,0),0)</f>
        <v>0</v>
      </c>
      <c r="FP991">
        <f>IF(LEN(Table1[[#This Row],[Ledger 8]])&gt;0,IF(TYPE(VLOOKUP(Table1[[#This Row],[Ledger 8]],$GZ:$GZ,1,0))=16,1,0),0)</f>
        <v>0</v>
      </c>
      <c r="FQ991">
        <f>IF(LEN(Table1[[#This Row],[Ledger 9]])&gt;0,IF(TYPE(VLOOKUP(Table1[[#This Row],[Ledger 9]],$GZ:$GZ,1,0))=16,1,0),0)</f>
        <v>0</v>
      </c>
      <c r="FR991">
        <f>IF(LEN(Table1[[#This Row],[Ledger 10]])&gt;0,IF(TYPE(VLOOKUP(Table1[[#This Row],[Ledger 10]],$GZ:$GZ,1,0))=16,1,0),0)</f>
        <v>0</v>
      </c>
      <c r="FS991">
        <f>IF(LEN(Table1[[#This Row],[Ledger 11]])&gt;0,IF(TYPE(VLOOKUP(Table1[[#This Row],[Ledger 11]],$GZ:$GZ,1,0))=16,1,0),0)</f>
        <v>0</v>
      </c>
      <c r="FT991">
        <f>IF(LEN(Table1[[#This Row],[Ledger 12]])&gt;0,IF(TYPE(VLOOKUP(Table1[[#This Row],[Ledger 12]],$GZ:$GZ,1,0))=16,1,0),0)</f>
        <v>0</v>
      </c>
      <c r="FU991">
        <f>IF(LEN(Table1[[#This Row],[Ledger 13]])&gt;0,IF(TYPE(VLOOKUP(Table1[[#This Row],[Ledger 13]],$GZ:$GZ,1,0))=16,1,0),0)</f>
        <v>0</v>
      </c>
      <c r="FV991">
        <f>IF(LEN(Table1[[#This Row],[Ledger 14]])&gt;0,IF(TYPE(VLOOKUP(Table1[[#This Row],[Ledger 14]],$GZ:$GZ,1,0))=16,1,0),0)</f>
        <v>0</v>
      </c>
      <c r="FW991">
        <f>IF(LEN(Table1[[#This Row],[Ledger 15]])&gt;0,IF(TYPE(VLOOKUP(Table1[[#This Row],[Ledger 15]],$GZ:$GZ,1,0))=16,1,0),0)</f>
        <v>0</v>
      </c>
    </row>
    <row r="992" spans="4:179" ht="33" customHeight="1" x14ac:dyDescent="0.45">
      <c r="D992" s="8">
        <f t="shared" si="24"/>
        <v>987</v>
      </c>
      <c r="E992" s="32"/>
      <c r="F992" s="34"/>
      <c r="G992" s="34"/>
      <c r="H992" s="34"/>
      <c r="I992" s="34"/>
      <c r="J992" s="38"/>
      <c r="K992" s="33"/>
      <c r="L992" s="36"/>
      <c r="M992" s="35"/>
      <c r="N992" s="34"/>
      <c r="O992" s="41"/>
      <c r="P992" s="35"/>
      <c r="Q992" s="34"/>
      <c r="R992" s="37"/>
      <c r="S992" s="35"/>
      <c r="T992" s="34"/>
      <c r="U992" s="37"/>
      <c r="V992" s="35"/>
      <c r="W992" s="34"/>
      <c r="X992" s="37"/>
      <c r="Y992" s="35"/>
      <c r="Z992" s="34"/>
      <c r="AA992" s="37"/>
      <c r="AB992" s="35"/>
      <c r="AC992" s="34"/>
      <c r="AD992" s="37"/>
      <c r="AE992" s="35"/>
      <c r="AF992" s="34"/>
      <c r="AG992" s="37"/>
      <c r="AH992" s="35"/>
      <c r="AI992" s="34"/>
      <c r="AJ992" s="37"/>
      <c r="AK992" s="35"/>
      <c r="AL992" s="34"/>
      <c r="AM992" s="37"/>
      <c r="AN992" s="35"/>
      <c r="AO992" s="34"/>
      <c r="AP992" s="37"/>
      <c r="AQ992" s="35"/>
      <c r="AR992" s="34"/>
      <c r="AS992" s="37"/>
      <c r="AT992" s="35"/>
      <c r="AU992" s="34"/>
      <c r="AV992" s="37"/>
      <c r="AW992" s="35"/>
      <c r="AX992" s="34"/>
      <c r="AY992" s="37"/>
      <c r="AZ992" s="35"/>
      <c r="BA992" s="34"/>
      <c r="BB992" s="37"/>
      <c r="BC99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2" s="7"/>
      <c r="BF992" t="str">
        <f>IF(Table1[[#This Row],[Date]]="","","&amp;lt;VOUCHER REMOTEID="&amp;""""&amp;$A$11&amp;$A$13&amp;ROW()&amp;""""&amp;" VCHTYPE="""&amp;F992&amp;""" ACTION="""&amp;"Create"&amp;"""&amp;gt;")</f>
        <v/>
      </c>
      <c r="BG992" t="str">
        <f>IF(Table1[[#This Row],[Date]]="","",TEXT(Table1[[#This Row],[Date]],"yyyymmdd"))</f>
        <v/>
      </c>
      <c r="BH992" t="str">
        <f>Table1[[#This Row],[Date2]]</f>
        <v/>
      </c>
      <c r="BI992" t="str">
        <f>IF(Table1[[#This Row],[Date]]="","",Table1[[#This Row],[Voucher Type]])</f>
        <v/>
      </c>
      <c r="BJ992" t="str">
        <f>IF(Table1[[#This Row],[Ref No / Invoice No]]="","",Table1[[#This Row],[Ref No / Invoice No]])</f>
        <v/>
      </c>
      <c r="BK992" t="str">
        <f>IF(Table1[[#This Row],[Voucher No]]="","",Table1[[#This Row],[Voucher No]])</f>
        <v/>
      </c>
      <c r="BL992" t="str">
        <f>IF(Table1[[#This Row],[Date]]="","",Table1[[#This Row],[Narration]])</f>
        <v/>
      </c>
      <c r="BM992" t="str">
        <f>IF(Table1[[#This Row],[Date]]="","",$A$11&amp;$A$13&amp;ROW())</f>
        <v/>
      </c>
      <c r="BN992" t="str">
        <f>IF(Table1[[#This Row],[Date]]="","",$A$13)</f>
        <v/>
      </c>
      <c r="BP992" t="str">
        <f>IF(Table1[[#This Row],[Ledger 1]]="","","No")</f>
        <v/>
      </c>
      <c r="BQ992" t="str">
        <f>IF(Table1[[#This Row],[Date]]="","",IF(Table1[[#This Row],[Effect 1]]="Dr.","Yes","No"))</f>
        <v/>
      </c>
      <c r="BR992" t="str">
        <f>IF(Table1[[#This Row],[Date]]="","",Table1[[#This Row],[Ledger 1]])</f>
        <v/>
      </c>
      <c r="BS992" t="str">
        <f>IF(Table1[[#This Row],[Date]]="","",IF(Table1[[#This Row],[Effect 1]]="Dr.",-Table1[[#This Row],[Amount 1]],Table1[[#This Row],[Amount 1]]))</f>
        <v/>
      </c>
      <c r="BV992" t="str">
        <f>IF(Table1[[#This Row],[Ledger 2]]="","","No")</f>
        <v/>
      </c>
      <c r="BW992" t="str">
        <f>IF(Table1[[#This Row],[Date]]="","",IF(Table1[[#This Row],[Effect 2]]="Dr.","Yes","No"))</f>
        <v/>
      </c>
      <c r="BX992" t="str">
        <f>IF(Table1[[#This Row],[Date]]="","",Table1[[#This Row],[Ledger 2]])</f>
        <v/>
      </c>
      <c r="BY992" t="str">
        <f>IF(Table1[[#This Row],[Date]]="","",IF(Table1[[#This Row],[Effect 2]]="Dr.",-Table1[[#This Row],[Amount 2]],Table1[[#This Row],[Amount 2]]))</f>
        <v/>
      </c>
      <c r="CB992" t="str">
        <f>IF(Table1[[#This Row],[Ledger 3]]="","","No")</f>
        <v/>
      </c>
      <c r="CC992" t="str">
        <f>IF(Table1[[#This Row],[Ledger 3]]="","",IF(Table1[[#This Row],[Effect 3]]="Dr.","Yes","No"))</f>
        <v/>
      </c>
      <c r="CD992" t="str">
        <f>IF(Table1[[#This Row],[Ledger 3]]="","",Table1[[#This Row],[Ledger 3]])</f>
        <v/>
      </c>
      <c r="CE992" t="str">
        <f>IF(Table1[[#This Row],[Ledger 3]]="","",IF(Table1[[#This Row],[Effect 3]]="Dr.",-Table1[[#This Row],[Amount 3]],Table1[[#This Row],[Amount 3]]))</f>
        <v/>
      </c>
      <c r="CH992" t="str">
        <f>IF(Table1[[#This Row],[Ledger 4]]="","","No")</f>
        <v/>
      </c>
      <c r="CI992" t="str">
        <f>IF(Table1[[#This Row],[Ledger 4]]="","",IF(Table1[[#This Row],[Effect 4]]="Dr.","Yes","No"))</f>
        <v/>
      </c>
      <c r="CJ992" t="str">
        <f>IF(Table1[[#This Row],[Ledger 4]]="","",Table1[[#This Row],[Ledger 4]])</f>
        <v/>
      </c>
      <c r="CK992" t="str">
        <f>IF(Table1[[#This Row],[Ledger 4]]="","",IF(Table1[[#This Row],[Effect 4]]="Dr.",-Table1[[#This Row],[Amount 4]],Table1[[#This Row],[Amount 4]]))</f>
        <v/>
      </c>
      <c r="CN992" t="str">
        <f>IF(Table1[[#This Row],[Ledger 5]]="","","No")</f>
        <v/>
      </c>
      <c r="CO992" t="str">
        <f>IF(Table1[[#This Row],[Ledger 5]]="","",IF(Table1[[#This Row],[Effect 5]]="Dr.","Yes","No"))</f>
        <v/>
      </c>
      <c r="CP992" t="str">
        <f>IF(Table1[[#This Row],[Ledger 5]]="","",Table1[[#This Row],[Ledger 5]])</f>
        <v/>
      </c>
      <c r="CQ992" t="str">
        <f>IF(Table1[[#This Row],[Ledger 5]]="","",IF(Table1[[#This Row],[Effect 5]]="Dr.",-Table1[[#This Row],[Amount 5]],Table1[[#This Row],[Amount 5]]))</f>
        <v/>
      </c>
      <c r="CT992" t="str">
        <f>IF(Table1[[#This Row],[Ledger 6]]="","","No")</f>
        <v/>
      </c>
      <c r="CU992" t="str">
        <f>IF(Table1[[#This Row],[Ledger 6]]="","",IF(Table1[[#This Row],[Effect 6]]="Dr.","Yes","No"))</f>
        <v/>
      </c>
      <c r="CV992" t="str">
        <f>IF(Table1[[#This Row],[Ledger 6]]="","",Table1[[#This Row],[Ledger 6]])</f>
        <v/>
      </c>
      <c r="CW992" t="str">
        <f>IF(Table1[[#This Row],[Ledger 6]]="","",IF(Table1[[#This Row],[Effect 6]]="Dr.",-Table1[[#This Row],[Amount 6]],Table1[[#This Row],[Amount 6]]))</f>
        <v/>
      </c>
      <c r="CZ992" t="str">
        <f>IF(Table1[[#This Row],[Ledger 7]]="","","No")</f>
        <v/>
      </c>
      <c r="DA992" t="str">
        <f>IF(Table1[[#This Row],[Ledger 7]]="","",IF(Table1[[#This Row],[Effect 7]]="Dr.","Yes","No"))</f>
        <v/>
      </c>
      <c r="DB992" t="str">
        <f>IF(Table1[[#This Row],[Ledger 7]]="","",Table1[[#This Row],[Ledger 7]])</f>
        <v/>
      </c>
      <c r="DC992" t="str">
        <f>IF(Table1[[#This Row],[Ledger 7]]="","",IF(Table1[[#This Row],[Effect 7]]="Dr.",-Table1[[#This Row],[Amount 7]],Table1[[#This Row],[Amount 7]]))</f>
        <v/>
      </c>
      <c r="DF992" t="str">
        <f>IF(Table1[[#This Row],[Ledger 8]]="","","No")</f>
        <v/>
      </c>
      <c r="DG992" t="str">
        <f>IF(Table1[[#This Row],[Ledger 8]]="","",IF(Table1[[#This Row],[Effect 8]]="Dr.","Yes","No"))</f>
        <v/>
      </c>
      <c r="DH992" t="str">
        <f>IF(Table1[[#This Row],[Ledger 8]]="","",Table1[[#This Row],[Ledger 8]])</f>
        <v/>
      </c>
      <c r="DI992" t="str">
        <f>IF(Table1[[#This Row],[Ledger 8]]="","",IF(Table1[[#This Row],[Effect 8]]="Dr.",-Table1[[#This Row],[Amount 8]],Table1[[#This Row],[Amount 8]]))</f>
        <v/>
      </c>
      <c r="DL992" t="str">
        <f>IF(Table1[[#This Row],[Ledger 9]]="","","No")</f>
        <v/>
      </c>
      <c r="DM992" t="str">
        <f>IF(Table1[[#This Row],[Ledger 9]]="","",IF(Table1[[#This Row],[Effect 9]]="Dr.","Yes","No"))</f>
        <v/>
      </c>
      <c r="DN992" t="str">
        <f>IF(Table1[[#This Row],[Ledger 9]]="","",Table1[[#This Row],[Ledger 9]])</f>
        <v/>
      </c>
      <c r="DO992" t="str">
        <f>IF(Table1[[#This Row],[Ledger 9]]="","",IF(Table1[[#This Row],[Effect 9]]="Dr.",-Table1[[#This Row],[Amount 9]],Table1[[#This Row],[Amount 9]]))</f>
        <v/>
      </c>
      <c r="DR992" t="str">
        <f>IF(Table1[[#This Row],[Ledger 10]]="","","No")</f>
        <v/>
      </c>
      <c r="DS992" t="str">
        <f>IF(Table1[[#This Row],[Ledger 10]]="","",IF(Table1[[#This Row],[Effect 10]]="Dr.","Yes","No"))</f>
        <v/>
      </c>
      <c r="DT992" t="str">
        <f>IF(Table1[[#This Row],[Ledger 10]]="","",Table1[[#This Row],[Ledger 10]])</f>
        <v/>
      </c>
      <c r="DU992" t="str">
        <f>IF(Table1[[#This Row],[Ledger 10]]="","",IF(Table1[[#This Row],[Effect 10]]="Dr.",-Table1[[#This Row],[Amount 10]],Table1[[#This Row],[Amount 10]]))</f>
        <v/>
      </c>
      <c r="DX992" t="str">
        <f>IF(Table1[[#This Row],[Ledger 11]]="","","No")</f>
        <v/>
      </c>
      <c r="DY992" t="str">
        <f>IF(Table1[[#This Row],[Ledger 11]]="","",IF(Table1[[#This Row],[Effect 11]]="Dr.","Yes","No"))</f>
        <v/>
      </c>
      <c r="DZ992" t="str">
        <f>IF(Table1[[#This Row],[Ledger 11]]="","",Table1[[#This Row],[Ledger 11]])</f>
        <v/>
      </c>
      <c r="EA992" t="str">
        <f>IF(Table1[[#This Row],[Ledger 11]]="","",IF(Table1[[#This Row],[Effect 11]]="Dr.",-Table1[[#This Row],[Amount 11]],Table1[[#This Row],[Amount 11]]))</f>
        <v/>
      </c>
      <c r="ED992" t="str">
        <f>IF(Table1[[#This Row],[Ledger 12]]="","","No")</f>
        <v/>
      </c>
      <c r="EE992" t="str">
        <f>IF(Table1[[#This Row],[Ledger 12]]="","",IF(Table1[[#This Row],[Effect 12]]="Dr.","Yes","No"))</f>
        <v/>
      </c>
      <c r="EF992" t="str">
        <f>IF(Table1[[#This Row],[Ledger 12]]="","",Table1[[#This Row],[Ledger 12]])</f>
        <v/>
      </c>
      <c r="EG992" t="str">
        <f>IF(Table1[[#This Row],[Ledger 12]]="","",IF(Table1[[#This Row],[Effect 12]]="Dr.",-Table1[[#This Row],[Amount 12]],Table1[[#This Row],[Amount 12]]))</f>
        <v/>
      </c>
      <c r="EJ992" t="str">
        <f>IF(Table1[[#This Row],[Ledger 13]]="","","No")</f>
        <v/>
      </c>
      <c r="EK992" t="str">
        <f>IF(Table1[[#This Row],[Ledger 13]]="","",IF(Table1[[#This Row],[Effect 13]]="Dr.","Yes","No"))</f>
        <v/>
      </c>
      <c r="EL992" t="str">
        <f>IF(Table1[[#This Row],[Ledger 13]]="","",Table1[[#This Row],[Ledger 13]])</f>
        <v/>
      </c>
      <c r="EM992" t="str">
        <f>IF(Table1[[#This Row],[Ledger 13]]="","",IF(Table1[[#This Row],[Effect 13]]="Dr.",-Table1[[#This Row],[Amount 13]],Table1[[#This Row],[Amount 13]]))</f>
        <v/>
      </c>
      <c r="EP992" t="str">
        <f>IF(Table1[[#This Row],[Ledger 14]]="","","No")</f>
        <v/>
      </c>
      <c r="EQ992" t="str">
        <f>IF(Table1[[#This Row],[Ledger 14]]="","",IF(Table1[[#This Row],[Effect 14]]="Dr.","Yes","No"))</f>
        <v/>
      </c>
      <c r="ER992" t="str">
        <f>IF(Table1[[#This Row],[Ledger 14]]="","",Table1[[#This Row],[Ledger 14]])</f>
        <v/>
      </c>
      <c r="ES992" t="str">
        <f>IF(Table1[[#This Row],[Ledger 14]]="","",IF(Table1[[#This Row],[Effect 14]]="Dr.",-Table1[[#This Row],[Amount 14]],Table1[[#This Row],[Amount 14]]))</f>
        <v/>
      </c>
      <c r="EV992" t="str">
        <f>IF(Table1[[#This Row],[Ledger 15]]="","","No")</f>
        <v/>
      </c>
      <c r="EW992" t="str">
        <f>IF(Table1[[#This Row],[Ledger 15]]="","",IF(Table1[[#This Row],[Effect 15]]="Dr.","Yes","No"))</f>
        <v/>
      </c>
      <c r="EX992" t="str">
        <f>IF(Table1[[#This Row],[Ledger 15]]="","",Table1[[#This Row],[Ledger 15]])</f>
        <v/>
      </c>
      <c r="EY992" t="str">
        <f>IF(Table1[[#This Row],[Ledger 15]]="","",IF(Table1[[#This Row],[Effect 15]]="Dr.",-Table1[[#This Row],[Amount 15]],Table1[[#This Row],[Amount 15]]))</f>
        <v/>
      </c>
      <c r="FD99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2">
        <f>IF(Table1[[#This Row],[Date]]="",0,IF(AND(Table1[[#This Row],[Date]]&gt;=$FE$2,Table1[[#This Row],[Date]]&lt;=$FE$3),0,1))</f>
        <v>0</v>
      </c>
      <c r="FF992">
        <f>IF(Table1[[#This Row],[Date]]="",0,IF(TYPE(VLOOKUP(Table1[[#This Row],[Voucher Type]],Table1[[#All],[Voucher Type Master]],1,FALSE))=16,1,0))</f>
        <v>0</v>
      </c>
      <c r="FG992">
        <f>IF(TYPE(IF(Table1[[#This Row],[Date]]="",0,IF(VLOOKUP(Table1[[#This Row],[Voucher Type]],$FY$5:$FZ$13,2,0)=Table1[[#This Row],[Effect 1]],0,1)))=16,1,0)</f>
        <v>0</v>
      </c>
      <c r="FH99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2">
        <f>IF(LEN(Table1[[#This Row],[Ledger 1]])&gt;0,IF(TYPE(VLOOKUP(Table1[[#This Row],[Ledger 1]],GZ:GZ,1,0))=16,1,0),0)</f>
        <v>0</v>
      </c>
      <c r="FJ992">
        <f>IF(LEN(Table1[[#This Row],[Ledger 2]])&gt;0,IF(TYPE(VLOOKUP(Table1[[#This Row],[Ledger 2]],GZ:GZ,1,0))=16,1,0),0)</f>
        <v>0</v>
      </c>
      <c r="FK992">
        <f>IF(LEN(Table1[[#This Row],[Ledger 3]])&gt;0,IF(TYPE(VLOOKUP(Table1[[#This Row],[Ledger 3]],GZ:GZ,1,0))=16,1,0),0)</f>
        <v>0</v>
      </c>
      <c r="FL992">
        <f>IF(LEN(Table1[[#This Row],[Ledger 4]])&gt;0,IF(TYPE(VLOOKUP(Table1[[#This Row],[Ledger 4]],GZ:GZ,1,0))=16,1,0),0)</f>
        <v>0</v>
      </c>
      <c r="FM992">
        <f>IF(LEN(Table1[[#This Row],[Ledger 5]])&gt;0,IF(TYPE(VLOOKUP(Table1[[#This Row],[Ledger 5]],GZ:GZ,1,0))=16,1,0),0)</f>
        <v>0</v>
      </c>
      <c r="FN992">
        <f>IF(LEN(Table1[[#This Row],[Ledger 6]])&gt;0,IF(TYPE(VLOOKUP(Table1[[#This Row],[Ledger 6]],$GZ:$GZ,1,0))=16,1,0),0)</f>
        <v>0</v>
      </c>
      <c r="FO992">
        <f>IF(LEN(Table1[[#This Row],[Ledger 7]])&gt;0,IF(TYPE(VLOOKUP(Table1[[#This Row],[Ledger 7]],$GZ:$GZ,1,0))=16,1,0),0)</f>
        <v>0</v>
      </c>
      <c r="FP992">
        <f>IF(LEN(Table1[[#This Row],[Ledger 8]])&gt;0,IF(TYPE(VLOOKUP(Table1[[#This Row],[Ledger 8]],$GZ:$GZ,1,0))=16,1,0),0)</f>
        <v>0</v>
      </c>
      <c r="FQ992">
        <f>IF(LEN(Table1[[#This Row],[Ledger 9]])&gt;0,IF(TYPE(VLOOKUP(Table1[[#This Row],[Ledger 9]],$GZ:$GZ,1,0))=16,1,0),0)</f>
        <v>0</v>
      </c>
      <c r="FR992">
        <f>IF(LEN(Table1[[#This Row],[Ledger 10]])&gt;0,IF(TYPE(VLOOKUP(Table1[[#This Row],[Ledger 10]],$GZ:$GZ,1,0))=16,1,0),0)</f>
        <v>0</v>
      </c>
      <c r="FS992">
        <f>IF(LEN(Table1[[#This Row],[Ledger 11]])&gt;0,IF(TYPE(VLOOKUP(Table1[[#This Row],[Ledger 11]],$GZ:$GZ,1,0))=16,1,0),0)</f>
        <v>0</v>
      </c>
      <c r="FT992">
        <f>IF(LEN(Table1[[#This Row],[Ledger 12]])&gt;0,IF(TYPE(VLOOKUP(Table1[[#This Row],[Ledger 12]],$GZ:$GZ,1,0))=16,1,0),0)</f>
        <v>0</v>
      </c>
      <c r="FU992">
        <f>IF(LEN(Table1[[#This Row],[Ledger 13]])&gt;0,IF(TYPE(VLOOKUP(Table1[[#This Row],[Ledger 13]],$GZ:$GZ,1,0))=16,1,0),0)</f>
        <v>0</v>
      </c>
      <c r="FV992">
        <f>IF(LEN(Table1[[#This Row],[Ledger 14]])&gt;0,IF(TYPE(VLOOKUP(Table1[[#This Row],[Ledger 14]],$GZ:$GZ,1,0))=16,1,0),0)</f>
        <v>0</v>
      </c>
      <c r="FW992">
        <f>IF(LEN(Table1[[#This Row],[Ledger 15]])&gt;0,IF(TYPE(VLOOKUP(Table1[[#This Row],[Ledger 15]],$GZ:$GZ,1,0))=16,1,0),0)</f>
        <v>0</v>
      </c>
    </row>
    <row r="993" spans="4:179" ht="33" customHeight="1" x14ac:dyDescent="0.45">
      <c r="D993" s="8">
        <f t="shared" si="24"/>
        <v>988</v>
      </c>
      <c r="E993" s="32"/>
      <c r="F993" s="34"/>
      <c r="G993" s="34"/>
      <c r="H993" s="34"/>
      <c r="I993" s="34"/>
      <c r="J993" s="38"/>
      <c r="K993" s="33"/>
      <c r="L993" s="36"/>
      <c r="M993" s="35"/>
      <c r="N993" s="34"/>
      <c r="O993" s="41"/>
      <c r="P993" s="35"/>
      <c r="Q993" s="34"/>
      <c r="R993" s="37"/>
      <c r="S993" s="35"/>
      <c r="T993" s="34"/>
      <c r="U993" s="37"/>
      <c r="V993" s="35"/>
      <c r="W993" s="34"/>
      <c r="X993" s="37"/>
      <c r="Y993" s="35"/>
      <c r="Z993" s="34"/>
      <c r="AA993" s="37"/>
      <c r="AB993" s="35"/>
      <c r="AC993" s="34"/>
      <c r="AD993" s="37"/>
      <c r="AE993" s="35"/>
      <c r="AF993" s="34"/>
      <c r="AG993" s="37"/>
      <c r="AH993" s="35"/>
      <c r="AI993" s="34"/>
      <c r="AJ993" s="37"/>
      <c r="AK993" s="35"/>
      <c r="AL993" s="34"/>
      <c r="AM993" s="37"/>
      <c r="AN993" s="35"/>
      <c r="AO993" s="34"/>
      <c r="AP993" s="37"/>
      <c r="AQ993" s="35"/>
      <c r="AR993" s="34"/>
      <c r="AS993" s="37"/>
      <c r="AT993" s="35"/>
      <c r="AU993" s="34"/>
      <c r="AV993" s="37"/>
      <c r="AW993" s="35"/>
      <c r="AX993" s="34"/>
      <c r="AY993" s="37"/>
      <c r="AZ993" s="35"/>
      <c r="BA993" s="34"/>
      <c r="BB993" s="37"/>
      <c r="BC99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3" s="7"/>
      <c r="BF993" t="str">
        <f>IF(Table1[[#This Row],[Date]]="","","&amp;lt;VOUCHER REMOTEID="&amp;""""&amp;$A$11&amp;$A$13&amp;ROW()&amp;""""&amp;" VCHTYPE="""&amp;F993&amp;""" ACTION="""&amp;"Create"&amp;"""&amp;gt;")</f>
        <v/>
      </c>
      <c r="BG993" t="str">
        <f>IF(Table1[[#This Row],[Date]]="","",TEXT(Table1[[#This Row],[Date]],"yyyymmdd"))</f>
        <v/>
      </c>
      <c r="BH993" t="str">
        <f>Table1[[#This Row],[Date2]]</f>
        <v/>
      </c>
      <c r="BI993" t="str">
        <f>IF(Table1[[#This Row],[Date]]="","",Table1[[#This Row],[Voucher Type]])</f>
        <v/>
      </c>
      <c r="BJ993" t="str">
        <f>IF(Table1[[#This Row],[Ref No / Invoice No]]="","",Table1[[#This Row],[Ref No / Invoice No]])</f>
        <v/>
      </c>
      <c r="BK993" t="str">
        <f>IF(Table1[[#This Row],[Voucher No]]="","",Table1[[#This Row],[Voucher No]])</f>
        <v/>
      </c>
      <c r="BL993" t="str">
        <f>IF(Table1[[#This Row],[Date]]="","",Table1[[#This Row],[Narration]])</f>
        <v/>
      </c>
      <c r="BM993" t="str">
        <f>IF(Table1[[#This Row],[Date]]="","",$A$11&amp;$A$13&amp;ROW())</f>
        <v/>
      </c>
      <c r="BN993" t="str">
        <f>IF(Table1[[#This Row],[Date]]="","",$A$13)</f>
        <v/>
      </c>
      <c r="BP993" t="str">
        <f>IF(Table1[[#This Row],[Ledger 1]]="","","No")</f>
        <v/>
      </c>
      <c r="BQ993" t="str">
        <f>IF(Table1[[#This Row],[Date]]="","",IF(Table1[[#This Row],[Effect 1]]="Dr.","Yes","No"))</f>
        <v/>
      </c>
      <c r="BR993" t="str">
        <f>IF(Table1[[#This Row],[Date]]="","",Table1[[#This Row],[Ledger 1]])</f>
        <v/>
      </c>
      <c r="BS993" t="str">
        <f>IF(Table1[[#This Row],[Date]]="","",IF(Table1[[#This Row],[Effect 1]]="Dr.",-Table1[[#This Row],[Amount 1]],Table1[[#This Row],[Amount 1]]))</f>
        <v/>
      </c>
      <c r="BV993" t="str">
        <f>IF(Table1[[#This Row],[Ledger 2]]="","","No")</f>
        <v/>
      </c>
      <c r="BW993" t="str">
        <f>IF(Table1[[#This Row],[Date]]="","",IF(Table1[[#This Row],[Effect 2]]="Dr.","Yes","No"))</f>
        <v/>
      </c>
      <c r="BX993" t="str">
        <f>IF(Table1[[#This Row],[Date]]="","",Table1[[#This Row],[Ledger 2]])</f>
        <v/>
      </c>
      <c r="BY993" t="str">
        <f>IF(Table1[[#This Row],[Date]]="","",IF(Table1[[#This Row],[Effect 2]]="Dr.",-Table1[[#This Row],[Amount 2]],Table1[[#This Row],[Amount 2]]))</f>
        <v/>
      </c>
      <c r="CB993" t="str">
        <f>IF(Table1[[#This Row],[Ledger 3]]="","","No")</f>
        <v/>
      </c>
      <c r="CC993" t="str">
        <f>IF(Table1[[#This Row],[Ledger 3]]="","",IF(Table1[[#This Row],[Effect 3]]="Dr.","Yes","No"))</f>
        <v/>
      </c>
      <c r="CD993" t="str">
        <f>IF(Table1[[#This Row],[Ledger 3]]="","",Table1[[#This Row],[Ledger 3]])</f>
        <v/>
      </c>
      <c r="CE993" t="str">
        <f>IF(Table1[[#This Row],[Ledger 3]]="","",IF(Table1[[#This Row],[Effect 3]]="Dr.",-Table1[[#This Row],[Amount 3]],Table1[[#This Row],[Amount 3]]))</f>
        <v/>
      </c>
      <c r="CH993" t="str">
        <f>IF(Table1[[#This Row],[Ledger 4]]="","","No")</f>
        <v/>
      </c>
      <c r="CI993" t="str">
        <f>IF(Table1[[#This Row],[Ledger 4]]="","",IF(Table1[[#This Row],[Effect 4]]="Dr.","Yes","No"))</f>
        <v/>
      </c>
      <c r="CJ993" t="str">
        <f>IF(Table1[[#This Row],[Ledger 4]]="","",Table1[[#This Row],[Ledger 4]])</f>
        <v/>
      </c>
      <c r="CK993" t="str">
        <f>IF(Table1[[#This Row],[Ledger 4]]="","",IF(Table1[[#This Row],[Effect 4]]="Dr.",-Table1[[#This Row],[Amount 4]],Table1[[#This Row],[Amount 4]]))</f>
        <v/>
      </c>
      <c r="CN993" t="str">
        <f>IF(Table1[[#This Row],[Ledger 5]]="","","No")</f>
        <v/>
      </c>
      <c r="CO993" t="str">
        <f>IF(Table1[[#This Row],[Ledger 5]]="","",IF(Table1[[#This Row],[Effect 5]]="Dr.","Yes","No"))</f>
        <v/>
      </c>
      <c r="CP993" t="str">
        <f>IF(Table1[[#This Row],[Ledger 5]]="","",Table1[[#This Row],[Ledger 5]])</f>
        <v/>
      </c>
      <c r="CQ993" t="str">
        <f>IF(Table1[[#This Row],[Ledger 5]]="","",IF(Table1[[#This Row],[Effect 5]]="Dr.",-Table1[[#This Row],[Amount 5]],Table1[[#This Row],[Amount 5]]))</f>
        <v/>
      </c>
      <c r="CT993" t="str">
        <f>IF(Table1[[#This Row],[Ledger 6]]="","","No")</f>
        <v/>
      </c>
      <c r="CU993" t="str">
        <f>IF(Table1[[#This Row],[Ledger 6]]="","",IF(Table1[[#This Row],[Effect 6]]="Dr.","Yes","No"))</f>
        <v/>
      </c>
      <c r="CV993" t="str">
        <f>IF(Table1[[#This Row],[Ledger 6]]="","",Table1[[#This Row],[Ledger 6]])</f>
        <v/>
      </c>
      <c r="CW993" t="str">
        <f>IF(Table1[[#This Row],[Ledger 6]]="","",IF(Table1[[#This Row],[Effect 6]]="Dr.",-Table1[[#This Row],[Amount 6]],Table1[[#This Row],[Amount 6]]))</f>
        <v/>
      </c>
      <c r="CZ993" t="str">
        <f>IF(Table1[[#This Row],[Ledger 7]]="","","No")</f>
        <v/>
      </c>
      <c r="DA993" t="str">
        <f>IF(Table1[[#This Row],[Ledger 7]]="","",IF(Table1[[#This Row],[Effect 7]]="Dr.","Yes","No"))</f>
        <v/>
      </c>
      <c r="DB993" t="str">
        <f>IF(Table1[[#This Row],[Ledger 7]]="","",Table1[[#This Row],[Ledger 7]])</f>
        <v/>
      </c>
      <c r="DC993" t="str">
        <f>IF(Table1[[#This Row],[Ledger 7]]="","",IF(Table1[[#This Row],[Effect 7]]="Dr.",-Table1[[#This Row],[Amount 7]],Table1[[#This Row],[Amount 7]]))</f>
        <v/>
      </c>
      <c r="DF993" t="str">
        <f>IF(Table1[[#This Row],[Ledger 8]]="","","No")</f>
        <v/>
      </c>
      <c r="DG993" t="str">
        <f>IF(Table1[[#This Row],[Ledger 8]]="","",IF(Table1[[#This Row],[Effect 8]]="Dr.","Yes","No"))</f>
        <v/>
      </c>
      <c r="DH993" t="str">
        <f>IF(Table1[[#This Row],[Ledger 8]]="","",Table1[[#This Row],[Ledger 8]])</f>
        <v/>
      </c>
      <c r="DI993" t="str">
        <f>IF(Table1[[#This Row],[Ledger 8]]="","",IF(Table1[[#This Row],[Effect 8]]="Dr.",-Table1[[#This Row],[Amount 8]],Table1[[#This Row],[Amount 8]]))</f>
        <v/>
      </c>
      <c r="DL993" t="str">
        <f>IF(Table1[[#This Row],[Ledger 9]]="","","No")</f>
        <v/>
      </c>
      <c r="DM993" t="str">
        <f>IF(Table1[[#This Row],[Ledger 9]]="","",IF(Table1[[#This Row],[Effect 9]]="Dr.","Yes","No"))</f>
        <v/>
      </c>
      <c r="DN993" t="str">
        <f>IF(Table1[[#This Row],[Ledger 9]]="","",Table1[[#This Row],[Ledger 9]])</f>
        <v/>
      </c>
      <c r="DO993" t="str">
        <f>IF(Table1[[#This Row],[Ledger 9]]="","",IF(Table1[[#This Row],[Effect 9]]="Dr.",-Table1[[#This Row],[Amount 9]],Table1[[#This Row],[Amount 9]]))</f>
        <v/>
      </c>
      <c r="DR993" t="str">
        <f>IF(Table1[[#This Row],[Ledger 10]]="","","No")</f>
        <v/>
      </c>
      <c r="DS993" t="str">
        <f>IF(Table1[[#This Row],[Ledger 10]]="","",IF(Table1[[#This Row],[Effect 10]]="Dr.","Yes","No"))</f>
        <v/>
      </c>
      <c r="DT993" t="str">
        <f>IF(Table1[[#This Row],[Ledger 10]]="","",Table1[[#This Row],[Ledger 10]])</f>
        <v/>
      </c>
      <c r="DU993" t="str">
        <f>IF(Table1[[#This Row],[Ledger 10]]="","",IF(Table1[[#This Row],[Effect 10]]="Dr.",-Table1[[#This Row],[Amount 10]],Table1[[#This Row],[Amount 10]]))</f>
        <v/>
      </c>
      <c r="DX993" t="str">
        <f>IF(Table1[[#This Row],[Ledger 11]]="","","No")</f>
        <v/>
      </c>
      <c r="DY993" t="str">
        <f>IF(Table1[[#This Row],[Ledger 11]]="","",IF(Table1[[#This Row],[Effect 11]]="Dr.","Yes","No"))</f>
        <v/>
      </c>
      <c r="DZ993" t="str">
        <f>IF(Table1[[#This Row],[Ledger 11]]="","",Table1[[#This Row],[Ledger 11]])</f>
        <v/>
      </c>
      <c r="EA993" t="str">
        <f>IF(Table1[[#This Row],[Ledger 11]]="","",IF(Table1[[#This Row],[Effect 11]]="Dr.",-Table1[[#This Row],[Amount 11]],Table1[[#This Row],[Amount 11]]))</f>
        <v/>
      </c>
      <c r="ED993" t="str">
        <f>IF(Table1[[#This Row],[Ledger 12]]="","","No")</f>
        <v/>
      </c>
      <c r="EE993" t="str">
        <f>IF(Table1[[#This Row],[Ledger 12]]="","",IF(Table1[[#This Row],[Effect 12]]="Dr.","Yes","No"))</f>
        <v/>
      </c>
      <c r="EF993" t="str">
        <f>IF(Table1[[#This Row],[Ledger 12]]="","",Table1[[#This Row],[Ledger 12]])</f>
        <v/>
      </c>
      <c r="EG993" t="str">
        <f>IF(Table1[[#This Row],[Ledger 12]]="","",IF(Table1[[#This Row],[Effect 12]]="Dr.",-Table1[[#This Row],[Amount 12]],Table1[[#This Row],[Amount 12]]))</f>
        <v/>
      </c>
      <c r="EJ993" t="str">
        <f>IF(Table1[[#This Row],[Ledger 13]]="","","No")</f>
        <v/>
      </c>
      <c r="EK993" t="str">
        <f>IF(Table1[[#This Row],[Ledger 13]]="","",IF(Table1[[#This Row],[Effect 13]]="Dr.","Yes","No"))</f>
        <v/>
      </c>
      <c r="EL993" t="str">
        <f>IF(Table1[[#This Row],[Ledger 13]]="","",Table1[[#This Row],[Ledger 13]])</f>
        <v/>
      </c>
      <c r="EM993" t="str">
        <f>IF(Table1[[#This Row],[Ledger 13]]="","",IF(Table1[[#This Row],[Effect 13]]="Dr.",-Table1[[#This Row],[Amount 13]],Table1[[#This Row],[Amount 13]]))</f>
        <v/>
      </c>
      <c r="EP993" t="str">
        <f>IF(Table1[[#This Row],[Ledger 14]]="","","No")</f>
        <v/>
      </c>
      <c r="EQ993" t="str">
        <f>IF(Table1[[#This Row],[Ledger 14]]="","",IF(Table1[[#This Row],[Effect 14]]="Dr.","Yes","No"))</f>
        <v/>
      </c>
      <c r="ER993" t="str">
        <f>IF(Table1[[#This Row],[Ledger 14]]="","",Table1[[#This Row],[Ledger 14]])</f>
        <v/>
      </c>
      <c r="ES993" t="str">
        <f>IF(Table1[[#This Row],[Ledger 14]]="","",IF(Table1[[#This Row],[Effect 14]]="Dr.",-Table1[[#This Row],[Amount 14]],Table1[[#This Row],[Amount 14]]))</f>
        <v/>
      </c>
      <c r="EV993" t="str">
        <f>IF(Table1[[#This Row],[Ledger 15]]="","","No")</f>
        <v/>
      </c>
      <c r="EW993" t="str">
        <f>IF(Table1[[#This Row],[Ledger 15]]="","",IF(Table1[[#This Row],[Effect 15]]="Dr.","Yes","No"))</f>
        <v/>
      </c>
      <c r="EX993" t="str">
        <f>IF(Table1[[#This Row],[Ledger 15]]="","",Table1[[#This Row],[Ledger 15]])</f>
        <v/>
      </c>
      <c r="EY993" t="str">
        <f>IF(Table1[[#This Row],[Ledger 15]]="","",IF(Table1[[#This Row],[Effect 15]]="Dr.",-Table1[[#This Row],[Amount 15]],Table1[[#This Row],[Amount 15]]))</f>
        <v/>
      </c>
      <c r="FD99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3">
        <f>IF(Table1[[#This Row],[Date]]="",0,IF(AND(Table1[[#This Row],[Date]]&gt;=$FE$2,Table1[[#This Row],[Date]]&lt;=$FE$3),0,1))</f>
        <v>0</v>
      </c>
      <c r="FF993">
        <f>IF(Table1[[#This Row],[Date]]="",0,IF(TYPE(VLOOKUP(Table1[[#This Row],[Voucher Type]],Table1[[#All],[Voucher Type Master]],1,FALSE))=16,1,0))</f>
        <v>0</v>
      </c>
      <c r="FG993">
        <f>IF(TYPE(IF(Table1[[#This Row],[Date]]="",0,IF(VLOOKUP(Table1[[#This Row],[Voucher Type]],$FY$5:$FZ$13,2,0)=Table1[[#This Row],[Effect 1]],0,1)))=16,1,0)</f>
        <v>0</v>
      </c>
      <c r="FH99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3">
        <f>IF(LEN(Table1[[#This Row],[Ledger 1]])&gt;0,IF(TYPE(VLOOKUP(Table1[[#This Row],[Ledger 1]],GZ:GZ,1,0))=16,1,0),0)</f>
        <v>0</v>
      </c>
      <c r="FJ993">
        <f>IF(LEN(Table1[[#This Row],[Ledger 2]])&gt;0,IF(TYPE(VLOOKUP(Table1[[#This Row],[Ledger 2]],GZ:GZ,1,0))=16,1,0),0)</f>
        <v>0</v>
      </c>
      <c r="FK993">
        <f>IF(LEN(Table1[[#This Row],[Ledger 3]])&gt;0,IF(TYPE(VLOOKUP(Table1[[#This Row],[Ledger 3]],GZ:GZ,1,0))=16,1,0),0)</f>
        <v>0</v>
      </c>
      <c r="FL993">
        <f>IF(LEN(Table1[[#This Row],[Ledger 4]])&gt;0,IF(TYPE(VLOOKUP(Table1[[#This Row],[Ledger 4]],GZ:GZ,1,0))=16,1,0),0)</f>
        <v>0</v>
      </c>
      <c r="FM993">
        <f>IF(LEN(Table1[[#This Row],[Ledger 5]])&gt;0,IF(TYPE(VLOOKUP(Table1[[#This Row],[Ledger 5]],GZ:GZ,1,0))=16,1,0),0)</f>
        <v>0</v>
      </c>
      <c r="FN993">
        <f>IF(LEN(Table1[[#This Row],[Ledger 6]])&gt;0,IF(TYPE(VLOOKUP(Table1[[#This Row],[Ledger 6]],$GZ:$GZ,1,0))=16,1,0),0)</f>
        <v>0</v>
      </c>
      <c r="FO993">
        <f>IF(LEN(Table1[[#This Row],[Ledger 7]])&gt;0,IF(TYPE(VLOOKUP(Table1[[#This Row],[Ledger 7]],$GZ:$GZ,1,0))=16,1,0),0)</f>
        <v>0</v>
      </c>
      <c r="FP993">
        <f>IF(LEN(Table1[[#This Row],[Ledger 8]])&gt;0,IF(TYPE(VLOOKUP(Table1[[#This Row],[Ledger 8]],$GZ:$GZ,1,0))=16,1,0),0)</f>
        <v>0</v>
      </c>
      <c r="FQ993">
        <f>IF(LEN(Table1[[#This Row],[Ledger 9]])&gt;0,IF(TYPE(VLOOKUP(Table1[[#This Row],[Ledger 9]],$GZ:$GZ,1,0))=16,1,0),0)</f>
        <v>0</v>
      </c>
      <c r="FR993">
        <f>IF(LEN(Table1[[#This Row],[Ledger 10]])&gt;0,IF(TYPE(VLOOKUP(Table1[[#This Row],[Ledger 10]],$GZ:$GZ,1,0))=16,1,0),0)</f>
        <v>0</v>
      </c>
      <c r="FS993">
        <f>IF(LEN(Table1[[#This Row],[Ledger 11]])&gt;0,IF(TYPE(VLOOKUP(Table1[[#This Row],[Ledger 11]],$GZ:$GZ,1,0))=16,1,0),0)</f>
        <v>0</v>
      </c>
      <c r="FT993">
        <f>IF(LEN(Table1[[#This Row],[Ledger 12]])&gt;0,IF(TYPE(VLOOKUP(Table1[[#This Row],[Ledger 12]],$GZ:$GZ,1,0))=16,1,0),0)</f>
        <v>0</v>
      </c>
      <c r="FU993">
        <f>IF(LEN(Table1[[#This Row],[Ledger 13]])&gt;0,IF(TYPE(VLOOKUP(Table1[[#This Row],[Ledger 13]],$GZ:$GZ,1,0))=16,1,0),0)</f>
        <v>0</v>
      </c>
      <c r="FV993">
        <f>IF(LEN(Table1[[#This Row],[Ledger 14]])&gt;0,IF(TYPE(VLOOKUP(Table1[[#This Row],[Ledger 14]],$GZ:$GZ,1,0))=16,1,0),0)</f>
        <v>0</v>
      </c>
      <c r="FW993">
        <f>IF(LEN(Table1[[#This Row],[Ledger 15]])&gt;0,IF(TYPE(VLOOKUP(Table1[[#This Row],[Ledger 15]],$GZ:$GZ,1,0))=16,1,0),0)</f>
        <v>0</v>
      </c>
    </row>
    <row r="994" spans="4:179" ht="33" customHeight="1" x14ac:dyDescent="0.45">
      <c r="D994" s="8">
        <f t="shared" si="24"/>
        <v>989</v>
      </c>
      <c r="E994" s="32"/>
      <c r="F994" s="34"/>
      <c r="G994" s="34"/>
      <c r="H994" s="34"/>
      <c r="I994" s="34"/>
      <c r="J994" s="38"/>
      <c r="K994" s="33"/>
      <c r="L994" s="36"/>
      <c r="M994" s="35"/>
      <c r="N994" s="34"/>
      <c r="O994" s="41"/>
      <c r="P994" s="35"/>
      <c r="Q994" s="34"/>
      <c r="R994" s="37"/>
      <c r="S994" s="35"/>
      <c r="T994" s="34"/>
      <c r="U994" s="37"/>
      <c r="V994" s="35"/>
      <c r="W994" s="34"/>
      <c r="X994" s="37"/>
      <c r="Y994" s="35"/>
      <c r="Z994" s="34"/>
      <c r="AA994" s="37"/>
      <c r="AB994" s="35"/>
      <c r="AC994" s="34"/>
      <c r="AD994" s="37"/>
      <c r="AE994" s="35"/>
      <c r="AF994" s="34"/>
      <c r="AG994" s="37"/>
      <c r="AH994" s="35"/>
      <c r="AI994" s="34"/>
      <c r="AJ994" s="37"/>
      <c r="AK994" s="35"/>
      <c r="AL994" s="34"/>
      <c r="AM994" s="37"/>
      <c r="AN994" s="35"/>
      <c r="AO994" s="34"/>
      <c r="AP994" s="37"/>
      <c r="AQ994" s="35"/>
      <c r="AR994" s="34"/>
      <c r="AS994" s="37"/>
      <c r="AT994" s="35"/>
      <c r="AU994" s="34"/>
      <c r="AV994" s="37"/>
      <c r="AW994" s="35"/>
      <c r="AX994" s="34"/>
      <c r="AY994" s="37"/>
      <c r="AZ994" s="35"/>
      <c r="BA994" s="34"/>
      <c r="BB994" s="37"/>
      <c r="BC99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4" s="7"/>
      <c r="BF994" t="str">
        <f>IF(Table1[[#This Row],[Date]]="","","&amp;lt;VOUCHER REMOTEID="&amp;""""&amp;$A$11&amp;$A$13&amp;ROW()&amp;""""&amp;" VCHTYPE="""&amp;F994&amp;""" ACTION="""&amp;"Create"&amp;"""&amp;gt;")</f>
        <v/>
      </c>
      <c r="BG994" t="str">
        <f>IF(Table1[[#This Row],[Date]]="","",TEXT(Table1[[#This Row],[Date]],"yyyymmdd"))</f>
        <v/>
      </c>
      <c r="BH994" t="str">
        <f>Table1[[#This Row],[Date2]]</f>
        <v/>
      </c>
      <c r="BI994" t="str">
        <f>IF(Table1[[#This Row],[Date]]="","",Table1[[#This Row],[Voucher Type]])</f>
        <v/>
      </c>
      <c r="BJ994" t="str">
        <f>IF(Table1[[#This Row],[Ref No / Invoice No]]="","",Table1[[#This Row],[Ref No / Invoice No]])</f>
        <v/>
      </c>
      <c r="BK994" t="str">
        <f>IF(Table1[[#This Row],[Voucher No]]="","",Table1[[#This Row],[Voucher No]])</f>
        <v/>
      </c>
      <c r="BL994" t="str">
        <f>IF(Table1[[#This Row],[Date]]="","",Table1[[#This Row],[Narration]])</f>
        <v/>
      </c>
      <c r="BM994" t="str">
        <f>IF(Table1[[#This Row],[Date]]="","",$A$11&amp;$A$13&amp;ROW())</f>
        <v/>
      </c>
      <c r="BN994" t="str">
        <f>IF(Table1[[#This Row],[Date]]="","",$A$13)</f>
        <v/>
      </c>
      <c r="BP994" t="str">
        <f>IF(Table1[[#This Row],[Ledger 1]]="","","No")</f>
        <v/>
      </c>
      <c r="BQ994" t="str">
        <f>IF(Table1[[#This Row],[Date]]="","",IF(Table1[[#This Row],[Effect 1]]="Dr.","Yes","No"))</f>
        <v/>
      </c>
      <c r="BR994" t="str">
        <f>IF(Table1[[#This Row],[Date]]="","",Table1[[#This Row],[Ledger 1]])</f>
        <v/>
      </c>
      <c r="BS994" t="str">
        <f>IF(Table1[[#This Row],[Date]]="","",IF(Table1[[#This Row],[Effect 1]]="Dr.",-Table1[[#This Row],[Amount 1]],Table1[[#This Row],[Amount 1]]))</f>
        <v/>
      </c>
      <c r="BV994" t="str">
        <f>IF(Table1[[#This Row],[Ledger 2]]="","","No")</f>
        <v/>
      </c>
      <c r="BW994" t="str">
        <f>IF(Table1[[#This Row],[Date]]="","",IF(Table1[[#This Row],[Effect 2]]="Dr.","Yes","No"))</f>
        <v/>
      </c>
      <c r="BX994" t="str">
        <f>IF(Table1[[#This Row],[Date]]="","",Table1[[#This Row],[Ledger 2]])</f>
        <v/>
      </c>
      <c r="BY994" t="str">
        <f>IF(Table1[[#This Row],[Date]]="","",IF(Table1[[#This Row],[Effect 2]]="Dr.",-Table1[[#This Row],[Amount 2]],Table1[[#This Row],[Amount 2]]))</f>
        <v/>
      </c>
      <c r="CB994" t="str">
        <f>IF(Table1[[#This Row],[Ledger 3]]="","","No")</f>
        <v/>
      </c>
      <c r="CC994" t="str">
        <f>IF(Table1[[#This Row],[Ledger 3]]="","",IF(Table1[[#This Row],[Effect 3]]="Dr.","Yes","No"))</f>
        <v/>
      </c>
      <c r="CD994" t="str">
        <f>IF(Table1[[#This Row],[Ledger 3]]="","",Table1[[#This Row],[Ledger 3]])</f>
        <v/>
      </c>
      <c r="CE994" t="str">
        <f>IF(Table1[[#This Row],[Ledger 3]]="","",IF(Table1[[#This Row],[Effect 3]]="Dr.",-Table1[[#This Row],[Amount 3]],Table1[[#This Row],[Amount 3]]))</f>
        <v/>
      </c>
      <c r="CH994" t="str">
        <f>IF(Table1[[#This Row],[Ledger 4]]="","","No")</f>
        <v/>
      </c>
      <c r="CI994" t="str">
        <f>IF(Table1[[#This Row],[Ledger 4]]="","",IF(Table1[[#This Row],[Effect 4]]="Dr.","Yes","No"))</f>
        <v/>
      </c>
      <c r="CJ994" t="str">
        <f>IF(Table1[[#This Row],[Ledger 4]]="","",Table1[[#This Row],[Ledger 4]])</f>
        <v/>
      </c>
      <c r="CK994" t="str">
        <f>IF(Table1[[#This Row],[Ledger 4]]="","",IF(Table1[[#This Row],[Effect 4]]="Dr.",-Table1[[#This Row],[Amount 4]],Table1[[#This Row],[Amount 4]]))</f>
        <v/>
      </c>
      <c r="CN994" t="str">
        <f>IF(Table1[[#This Row],[Ledger 5]]="","","No")</f>
        <v/>
      </c>
      <c r="CO994" t="str">
        <f>IF(Table1[[#This Row],[Ledger 5]]="","",IF(Table1[[#This Row],[Effect 5]]="Dr.","Yes","No"))</f>
        <v/>
      </c>
      <c r="CP994" t="str">
        <f>IF(Table1[[#This Row],[Ledger 5]]="","",Table1[[#This Row],[Ledger 5]])</f>
        <v/>
      </c>
      <c r="CQ994" t="str">
        <f>IF(Table1[[#This Row],[Ledger 5]]="","",IF(Table1[[#This Row],[Effect 5]]="Dr.",-Table1[[#This Row],[Amount 5]],Table1[[#This Row],[Amount 5]]))</f>
        <v/>
      </c>
      <c r="CT994" t="str">
        <f>IF(Table1[[#This Row],[Ledger 6]]="","","No")</f>
        <v/>
      </c>
      <c r="CU994" t="str">
        <f>IF(Table1[[#This Row],[Ledger 6]]="","",IF(Table1[[#This Row],[Effect 6]]="Dr.","Yes","No"))</f>
        <v/>
      </c>
      <c r="CV994" t="str">
        <f>IF(Table1[[#This Row],[Ledger 6]]="","",Table1[[#This Row],[Ledger 6]])</f>
        <v/>
      </c>
      <c r="CW994" t="str">
        <f>IF(Table1[[#This Row],[Ledger 6]]="","",IF(Table1[[#This Row],[Effect 6]]="Dr.",-Table1[[#This Row],[Amount 6]],Table1[[#This Row],[Amount 6]]))</f>
        <v/>
      </c>
      <c r="CZ994" t="str">
        <f>IF(Table1[[#This Row],[Ledger 7]]="","","No")</f>
        <v/>
      </c>
      <c r="DA994" t="str">
        <f>IF(Table1[[#This Row],[Ledger 7]]="","",IF(Table1[[#This Row],[Effect 7]]="Dr.","Yes","No"))</f>
        <v/>
      </c>
      <c r="DB994" t="str">
        <f>IF(Table1[[#This Row],[Ledger 7]]="","",Table1[[#This Row],[Ledger 7]])</f>
        <v/>
      </c>
      <c r="DC994" t="str">
        <f>IF(Table1[[#This Row],[Ledger 7]]="","",IF(Table1[[#This Row],[Effect 7]]="Dr.",-Table1[[#This Row],[Amount 7]],Table1[[#This Row],[Amount 7]]))</f>
        <v/>
      </c>
      <c r="DF994" t="str">
        <f>IF(Table1[[#This Row],[Ledger 8]]="","","No")</f>
        <v/>
      </c>
      <c r="DG994" t="str">
        <f>IF(Table1[[#This Row],[Ledger 8]]="","",IF(Table1[[#This Row],[Effect 8]]="Dr.","Yes","No"))</f>
        <v/>
      </c>
      <c r="DH994" t="str">
        <f>IF(Table1[[#This Row],[Ledger 8]]="","",Table1[[#This Row],[Ledger 8]])</f>
        <v/>
      </c>
      <c r="DI994" t="str">
        <f>IF(Table1[[#This Row],[Ledger 8]]="","",IF(Table1[[#This Row],[Effect 8]]="Dr.",-Table1[[#This Row],[Amount 8]],Table1[[#This Row],[Amount 8]]))</f>
        <v/>
      </c>
      <c r="DL994" t="str">
        <f>IF(Table1[[#This Row],[Ledger 9]]="","","No")</f>
        <v/>
      </c>
      <c r="DM994" t="str">
        <f>IF(Table1[[#This Row],[Ledger 9]]="","",IF(Table1[[#This Row],[Effect 9]]="Dr.","Yes","No"))</f>
        <v/>
      </c>
      <c r="DN994" t="str">
        <f>IF(Table1[[#This Row],[Ledger 9]]="","",Table1[[#This Row],[Ledger 9]])</f>
        <v/>
      </c>
      <c r="DO994" t="str">
        <f>IF(Table1[[#This Row],[Ledger 9]]="","",IF(Table1[[#This Row],[Effect 9]]="Dr.",-Table1[[#This Row],[Amount 9]],Table1[[#This Row],[Amount 9]]))</f>
        <v/>
      </c>
      <c r="DR994" t="str">
        <f>IF(Table1[[#This Row],[Ledger 10]]="","","No")</f>
        <v/>
      </c>
      <c r="DS994" t="str">
        <f>IF(Table1[[#This Row],[Ledger 10]]="","",IF(Table1[[#This Row],[Effect 10]]="Dr.","Yes","No"))</f>
        <v/>
      </c>
      <c r="DT994" t="str">
        <f>IF(Table1[[#This Row],[Ledger 10]]="","",Table1[[#This Row],[Ledger 10]])</f>
        <v/>
      </c>
      <c r="DU994" t="str">
        <f>IF(Table1[[#This Row],[Ledger 10]]="","",IF(Table1[[#This Row],[Effect 10]]="Dr.",-Table1[[#This Row],[Amount 10]],Table1[[#This Row],[Amount 10]]))</f>
        <v/>
      </c>
      <c r="DX994" t="str">
        <f>IF(Table1[[#This Row],[Ledger 11]]="","","No")</f>
        <v/>
      </c>
      <c r="DY994" t="str">
        <f>IF(Table1[[#This Row],[Ledger 11]]="","",IF(Table1[[#This Row],[Effect 11]]="Dr.","Yes","No"))</f>
        <v/>
      </c>
      <c r="DZ994" t="str">
        <f>IF(Table1[[#This Row],[Ledger 11]]="","",Table1[[#This Row],[Ledger 11]])</f>
        <v/>
      </c>
      <c r="EA994" t="str">
        <f>IF(Table1[[#This Row],[Ledger 11]]="","",IF(Table1[[#This Row],[Effect 11]]="Dr.",-Table1[[#This Row],[Amount 11]],Table1[[#This Row],[Amount 11]]))</f>
        <v/>
      </c>
      <c r="ED994" t="str">
        <f>IF(Table1[[#This Row],[Ledger 12]]="","","No")</f>
        <v/>
      </c>
      <c r="EE994" t="str">
        <f>IF(Table1[[#This Row],[Ledger 12]]="","",IF(Table1[[#This Row],[Effect 12]]="Dr.","Yes","No"))</f>
        <v/>
      </c>
      <c r="EF994" t="str">
        <f>IF(Table1[[#This Row],[Ledger 12]]="","",Table1[[#This Row],[Ledger 12]])</f>
        <v/>
      </c>
      <c r="EG994" t="str">
        <f>IF(Table1[[#This Row],[Ledger 12]]="","",IF(Table1[[#This Row],[Effect 12]]="Dr.",-Table1[[#This Row],[Amount 12]],Table1[[#This Row],[Amount 12]]))</f>
        <v/>
      </c>
      <c r="EJ994" t="str">
        <f>IF(Table1[[#This Row],[Ledger 13]]="","","No")</f>
        <v/>
      </c>
      <c r="EK994" t="str">
        <f>IF(Table1[[#This Row],[Ledger 13]]="","",IF(Table1[[#This Row],[Effect 13]]="Dr.","Yes","No"))</f>
        <v/>
      </c>
      <c r="EL994" t="str">
        <f>IF(Table1[[#This Row],[Ledger 13]]="","",Table1[[#This Row],[Ledger 13]])</f>
        <v/>
      </c>
      <c r="EM994" t="str">
        <f>IF(Table1[[#This Row],[Ledger 13]]="","",IF(Table1[[#This Row],[Effect 13]]="Dr.",-Table1[[#This Row],[Amount 13]],Table1[[#This Row],[Amount 13]]))</f>
        <v/>
      </c>
      <c r="EP994" t="str">
        <f>IF(Table1[[#This Row],[Ledger 14]]="","","No")</f>
        <v/>
      </c>
      <c r="EQ994" t="str">
        <f>IF(Table1[[#This Row],[Ledger 14]]="","",IF(Table1[[#This Row],[Effect 14]]="Dr.","Yes","No"))</f>
        <v/>
      </c>
      <c r="ER994" t="str">
        <f>IF(Table1[[#This Row],[Ledger 14]]="","",Table1[[#This Row],[Ledger 14]])</f>
        <v/>
      </c>
      <c r="ES994" t="str">
        <f>IF(Table1[[#This Row],[Ledger 14]]="","",IF(Table1[[#This Row],[Effect 14]]="Dr.",-Table1[[#This Row],[Amount 14]],Table1[[#This Row],[Amount 14]]))</f>
        <v/>
      </c>
      <c r="EV994" t="str">
        <f>IF(Table1[[#This Row],[Ledger 15]]="","","No")</f>
        <v/>
      </c>
      <c r="EW994" t="str">
        <f>IF(Table1[[#This Row],[Ledger 15]]="","",IF(Table1[[#This Row],[Effect 15]]="Dr.","Yes","No"))</f>
        <v/>
      </c>
      <c r="EX994" t="str">
        <f>IF(Table1[[#This Row],[Ledger 15]]="","",Table1[[#This Row],[Ledger 15]])</f>
        <v/>
      </c>
      <c r="EY994" t="str">
        <f>IF(Table1[[#This Row],[Ledger 15]]="","",IF(Table1[[#This Row],[Effect 15]]="Dr.",-Table1[[#This Row],[Amount 15]],Table1[[#This Row],[Amount 15]]))</f>
        <v/>
      </c>
      <c r="FD99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4">
        <f>IF(Table1[[#This Row],[Date]]="",0,IF(AND(Table1[[#This Row],[Date]]&gt;=$FE$2,Table1[[#This Row],[Date]]&lt;=$FE$3),0,1))</f>
        <v>0</v>
      </c>
      <c r="FF994">
        <f>IF(Table1[[#This Row],[Date]]="",0,IF(TYPE(VLOOKUP(Table1[[#This Row],[Voucher Type]],Table1[[#All],[Voucher Type Master]],1,FALSE))=16,1,0))</f>
        <v>0</v>
      </c>
      <c r="FG994">
        <f>IF(TYPE(IF(Table1[[#This Row],[Date]]="",0,IF(VLOOKUP(Table1[[#This Row],[Voucher Type]],$FY$5:$FZ$13,2,0)=Table1[[#This Row],[Effect 1]],0,1)))=16,1,0)</f>
        <v>0</v>
      </c>
      <c r="FH99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4">
        <f>IF(LEN(Table1[[#This Row],[Ledger 1]])&gt;0,IF(TYPE(VLOOKUP(Table1[[#This Row],[Ledger 1]],GZ:GZ,1,0))=16,1,0),0)</f>
        <v>0</v>
      </c>
      <c r="FJ994">
        <f>IF(LEN(Table1[[#This Row],[Ledger 2]])&gt;0,IF(TYPE(VLOOKUP(Table1[[#This Row],[Ledger 2]],GZ:GZ,1,0))=16,1,0),0)</f>
        <v>0</v>
      </c>
      <c r="FK994">
        <f>IF(LEN(Table1[[#This Row],[Ledger 3]])&gt;0,IF(TYPE(VLOOKUP(Table1[[#This Row],[Ledger 3]],GZ:GZ,1,0))=16,1,0),0)</f>
        <v>0</v>
      </c>
      <c r="FL994">
        <f>IF(LEN(Table1[[#This Row],[Ledger 4]])&gt;0,IF(TYPE(VLOOKUP(Table1[[#This Row],[Ledger 4]],GZ:GZ,1,0))=16,1,0),0)</f>
        <v>0</v>
      </c>
      <c r="FM994">
        <f>IF(LEN(Table1[[#This Row],[Ledger 5]])&gt;0,IF(TYPE(VLOOKUP(Table1[[#This Row],[Ledger 5]],GZ:GZ,1,0))=16,1,0),0)</f>
        <v>0</v>
      </c>
      <c r="FN994">
        <f>IF(LEN(Table1[[#This Row],[Ledger 6]])&gt;0,IF(TYPE(VLOOKUP(Table1[[#This Row],[Ledger 6]],$GZ:$GZ,1,0))=16,1,0),0)</f>
        <v>0</v>
      </c>
      <c r="FO994">
        <f>IF(LEN(Table1[[#This Row],[Ledger 7]])&gt;0,IF(TYPE(VLOOKUP(Table1[[#This Row],[Ledger 7]],$GZ:$GZ,1,0))=16,1,0),0)</f>
        <v>0</v>
      </c>
      <c r="FP994">
        <f>IF(LEN(Table1[[#This Row],[Ledger 8]])&gt;0,IF(TYPE(VLOOKUP(Table1[[#This Row],[Ledger 8]],$GZ:$GZ,1,0))=16,1,0),0)</f>
        <v>0</v>
      </c>
      <c r="FQ994">
        <f>IF(LEN(Table1[[#This Row],[Ledger 9]])&gt;0,IF(TYPE(VLOOKUP(Table1[[#This Row],[Ledger 9]],$GZ:$GZ,1,0))=16,1,0),0)</f>
        <v>0</v>
      </c>
      <c r="FR994">
        <f>IF(LEN(Table1[[#This Row],[Ledger 10]])&gt;0,IF(TYPE(VLOOKUP(Table1[[#This Row],[Ledger 10]],$GZ:$GZ,1,0))=16,1,0),0)</f>
        <v>0</v>
      </c>
      <c r="FS994">
        <f>IF(LEN(Table1[[#This Row],[Ledger 11]])&gt;0,IF(TYPE(VLOOKUP(Table1[[#This Row],[Ledger 11]],$GZ:$GZ,1,0))=16,1,0),0)</f>
        <v>0</v>
      </c>
      <c r="FT994">
        <f>IF(LEN(Table1[[#This Row],[Ledger 12]])&gt;0,IF(TYPE(VLOOKUP(Table1[[#This Row],[Ledger 12]],$GZ:$GZ,1,0))=16,1,0),0)</f>
        <v>0</v>
      </c>
      <c r="FU994">
        <f>IF(LEN(Table1[[#This Row],[Ledger 13]])&gt;0,IF(TYPE(VLOOKUP(Table1[[#This Row],[Ledger 13]],$GZ:$GZ,1,0))=16,1,0),0)</f>
        <v>0</v>
      </c>
      <c r="FV994">
        <f>IF(LEN(Table1[[#This Row],[Ledger 14]])&gt;0,IF(TYPE(VLOOKUP(Table1[[#This Row],[Ledger 14]],$GZ:$GZ,1,0))=16,1,0),0)</f>
        <v>0</v>
      </c>
      <c r="FW994">
        <f>IF(LEN(Table1[[#This Row],[Ledger 15]])&gt;0,IF(TYPE(VLOOKUP(Table1[[#This Row],[Ledger 15]],$GZ:$GZ,1,0))=16,1,0),0)</f>
        <v>0</v>
      </c>
    </row>
    <row r="995" spans="4:179" ht="33" customHeight="1" x14ac:dyDescent="0.45">
      <c r="D995" s="8">
        <f t="shared" si="24"/>
        <v>990</v>
      </c>
      <c r="E995" s="32"/>
      <c r="F995" s="34"/>
      <c r="G995" s="34"/>
      <c r="H995" s="34"/>
      <c r="I995" s="34"/>
      <c r="J995" s="38"/>
      <c r="K995" s="33"/>
      <c r="L995" s="36"/>
      <c r="M995" s="35"/>
      <c r="N995" s="34"/>
      <c r="O995" s="41"/>
      <c r="P995" s="35"/>
      <c r="Q995" s="34"/>
      <c r="R995" s="37"/>
      <c r="S995" s="35"/>
      <c r="T995" s="34"/>
      <c r="U995" s="37"/>
      <c r="V995" s="35"/>
      <c r="W995" s="34"/>
      <c r="X995" s="37"/>
      <c r="Y995" s="35"/>
      <c r="Z995" s="34"/>
      <c r="AA995" s="37"/>
      <c r="AB995" s="35"/>
      <c r="AC995" s="34"/>
      <c r="AD995" s="37"/>
      <c r="AE995" s="35"/>
      <c r="AF995" s="34"/>
      <c r="AG995" s="37"/>
      <c r="AH995" s="35"/>
      <c r="AI995" s="34"/>
      <c r="AJ995" s="37"/>
      <c r="AK995" s="35"/>
      <c r="AL995" s="34"/>
      <c r="AM995" s="37"/>
      <c r="AN995" s="35"/>
      <c r="AO995" s="34"/>
      <c r="AP995" s="37"/>
      <c r="AQ995" s="35"/>
      <c r="AR995" s="34"/>
      <c r="AS995" s="37"/>
      <c r="AT995" s="35"/>
      <c r="AU995" s="34"/>
      <c r="AV995" s="37"/>
      <c r="AW995" s="35"/>
      <c r="AX995" s="34"/>
      <c r="AY995" s="37"/>
      <c r="AZ995" s="35"/>
      <c r="BA995" s="34"/>
      <c r="BB995" s="37"/>
      <c r="BC99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5" s="7"/>
      <c r="BF995" t="str">
        <f>IF(Table1[[#This Row],[Date]]="","","&amp;lt;VOUCHER REMOTEID="&amp;""""&amp;$A$11&amp;$A$13&amp;ROW()&amp;""""&amp;" VCHTYPE="""&amp;F995&amp;""" ACTION="""&amp;"Create"&amp;"""&amp;gt;")</f>
        <v/>
      </c>
      <c r="BG995" t="str">
        <f>IF(Table1[[#This Row],[Date]]="","",TEXT(Table1[[#This Row],[Date]],"yyyymmdd"))</f>
        <v/>
      </c>
      <c r="BH995" t="str">
        <f>Table1[[#This Row],[Date2]]</f>
        <v/>
      </c>
      <c r="BI995" t="str">
        <f>IF(Table1[[#This Row],[Date]]="","",Table1[[#This Row],[Voucher Type]])</f>
        <v/>
      </c>
      <c r="BJ995" t="str">
        <f>IF(Table1[[#This Row],[Ref No / Invoice No]]="","",Table1[[#This Row],[Ref No / Invoice No]])</f>
        <v/>
      </c>
      <c r="BK995" t="str">
        <f>IF(Table1[[#This Row],[Voucher No]]="","",Table1[[#This Row],[Voucher No]])</f>
        <v/>
      </c>
      <c r="BL995" t="str">
        <f>IF(Table1[[#This Row],[Date]]="","",Table1[[#This Row],[Narration]])</f>
        <v/>
      </c>
      <c r="BM995" t="str">
        <f>IF(Table1[[#This Row],[Date]]="","",$A$11&amp;$A$13&amp;ROW())</f>
        <v/>
      </c>
      <c r="BN995" t="str">
        <f>IF(Table1[[#This Row],[Date]]="","",$A$13)</f>
        <v/>
      </c>
      <c r="BP995" t="str">
        <f>IF(Table1[[#This Row],[Ledger 1]]="","","No")</f>
        <v/>
      </c>
      <c r="BQ995" t="str">
        <f>IF(Table1[[#This Row],[Date]]="","",IF(Table1[[#This Row],[Effect 1]]="Dr.","Yes","No"))</f>
        <v/>
      </c>
      <c r="BR995" t="str">
        <f>IF(Table1[[#This Row],[Date]]="","",Table1[[#This Row],[Ledger 1]])</f>
        <v/>
      </c>
      <c r="BS995" t="str">
        <f>IF(Table1[[#This Row],[Date]]="","",IF(Table1[[#This Row],[Effect 1]]="Dr.",-Table1[[#This Row],[Amount 1]],Table1[[#This Row],[Amount 1]]))</f>
        <v/>
      </c>
      <c r="BV995" t="str">
        <f>IF(Table1[[#This Row],[Ledger 2]]="","","No")</f>
        <v/>
      </c>
      <c r="BW995" t="str">
        <f>IF(Table1[[#This Row],[Date]]="","",IF(Table1[[#This Row],[Effect 2]]="Dr.","Yes","No"))</f>
        <v/>
      </c>
      <c r="BX995" t="str">
        <f>IF(Table1[[#This Row],[Date]]="","",Table1[[#This Row],[Ledger 2]])</f>
        <v/>
      </c>
      <c r="BY995" t="str">
        <f>IF(Table1[[#This Row],[Date]]="","",IF(Table1[[#This Row],[Effect 2]]="Dr.",-Table1[[#This Row],[Amount 2]],Table1[[#This Row],[Amount 2]]))</f>
        <v/>
      </c>
      <c r="CB995" t="str">
        <f>IF(Table1[[#This Row],[Ledger 3]]="","","No")</f>
        <v/>
      </c>
      <c r="CC995" t="str">
        <f>IF(Table1[[#This Row],[Ledger 3]]="","",IF(Table1[[#This Row],[Effect 3]]="Dr.","Yes","No"))</f>
        <v/>
      </c>
      <c r="CD995" t="str">
        <f>IF(Table1[[#This Row],[Ledger 3]]="","",Table1[[#This Row],[Ledger 3]])</f>
        <v/>
      </c>
      <c r="CE995" t="str">
        <f>IF(Table1[[#This Row],[Ledger 3]]="","",IF(Table1[[#This Row],[Effect 3]]="Dr.",-Table1[[#This Row],[Amount 3]],Table1[[#This Row],[Amount 3]]))</f>
        <v/>
      </c>
      <c r="CH995" t="str">
        <f>IF(Table1[[#This Row],[Ledger 4]]="","","No")</f>
        <v/>
      </c>
      <c r="CI995" t="str">
        <f>IF(Table1[[#This Row],[Ledger 4]]="","",IF(Table1[[#This Row],[Effect 4]]="Dr.","Yes","No"))</f>
        <v/>
      </c>
      <c r="CJ995" t="str">
        <f>IF(Table1[[#This Row],[Ledger 4]]="","",Table1[[#This Row],[Ledger 4]])</f>
        <v/>
      </c>
      <c r="CK995" t="str">
        <f>IF(Table1[[#This Row],[Ledger 4]]="","",IF(Table1[[#This Row],[Effect 4]]="Dr.",-Table1[[#This Row],[Amount 4]],Table1[[#This Row],[Amount 4]]))</f>
        <v/>
      </c>
      <c r="CN995" t="str">
        <f>IF(Table1[[#This Row],[Ledger 5]]="","","No")</f>
        <v/>
      </c>
      <c r="CO995" t="str">
        <f>IF(Table1[[#This Row],[Ledger 5]]="","",IF(Table1[[#This Row],[Effect 5]]="Dr.","Yes","No"))</f>
        <v/>
      </c>
      <c r="CP995" t="str">
        <f>IF(Table1[[#This Row],[Ledger 5]]="","",Table1[[#This Row],[Ledger 5]])</f>
        <v/>
      </c>
      <c r="CQ995" t="str">
        <f>IF(Table1[[#This Row],[Ledger 5]]="","",IF(Table1[[#This Row],[Effect 5]]="Dr.",-Table1[[#This Row],[Amount 5]],Table1[[#This Row],[Amount 5]]))</f>
        <v/>
      </c>
      <c r="CT995" t="str">
        <f>IF(Table1[[#This Row],[Ledger 6]]="","","No")</f>
        <v/>
      </c>
      <c r="CU995" t="str">
        <f>IF(Table1[[#This Row],[Ledger 6]]="","",IF(Table1[[#This Row],[Effect 6]]="Dr.","Yes","No"))</f>
        <v/>
      </c>
      <c r="CV995" t="str">
        <f>IF(Table1[[#This Row],[Ledger 6]]="","",Table1[[#This Row],[Ledger 6]])</f>
        <v/>
      </c>
      <c r="CW995" t="str">
        <f>IF(Table1[[#This Row],[Ledger 6]]="","",IF(Table1[[#This Row],[Effect 6]]="Dr.",-Table1[[#This Row],[Amount 6]],Table1[[#This Row],[Amount 6]]))</f>
        <v/>
      </c>
      <c r="CZ995" t="str">
        <f>IF(Table1[[#This Row],[Ledger 7]]="","","No")</f>
        <v/>
      </c>
      <c r="DA995" t="str">
        <f>IF(Table1[[#This Row],[Ledger 7]]="","",IF(Table1[[#This Row],[Effect 7]]="Dr.","Yes","No"))</f>
        <v/>
      </c>
      <c r="DB995" t="str">
        <f>IF(Table1[[#This Row],[Ledger 7]]="","",Table1[[#This Row],[Ledger 7]])</f>
        <v/>
      </c>
      <c r="DC995" t="str">
        <f>IF(Table1[[#This Row],[Ledger 7]]="","",IF(Table1[[#This Row],[Effect 7]]="Dr.",-Table1[[#This Row],[Amount 7]],Table1[[#This Row],[Amount 7]]))</f>
        <v/>
      </c>
      <c r="DF995" t="str">
        <f>IF(Table1[[#This Row],[Ledger 8]]="","","No")</f>
        <v/>
      </c>
      <c r="DG995" t="str">
        <f>IF(Table1[[#This Row],[Ledger 8]]="","",IF(Table1[[#This Row],[Effect 8]]="Dr.","Yes","No"))</f>
        <v/>
      </c>
      <c r="DH995" t="str">
        <f>IF(Table1[[#This Row],[Ledger 8]]="","",Table1[[#This Row],[Ledger 8]])</f>
        <v/>
      </c>
      <c r="DI995" t="str">
        <f>IF(Table1[[#This Row],[Ledger 8]]="","",IF(Table1[[#This Row],[Effect 8]]="Dr.",-Table1[[#This Row],[Amount 8]],Table1[[#This Row],[Amount 8]]))</f>
        <v/>
      </c>
      <c r="DL995" t="str">
        <f>IF(Table1[[#This Row],[Ledger 9]]="","","No")</f>
        <v/>
      </c>
      <c r="DM995" t="str">
        <f>IF(Table1[[#This Row],[Ledger 9]]="","",IF(Table1[[#This Row],[Effect 9]]="Dr.","Yes","No"))</f>
        <v/>
      </c>
      <c r="DN995" t="str">
        <f>IF(Table1[[#This Row],[Ledger 9]]="","",Table1[[#This Row],[Ledger 9]])</f>
        <v/>
      </c>
      <c r="DO995" t="str">
        <f>IF(Table1[[#This Row],[Ledger 9]]="","",IF(Table1[[#This Row],[Effect 9]]="Dr.",-Table1[[#This Row],[Amount 9]],Table1[[#This Row],[Amount 9]]))</f>
        <v/>
      </c>
      <c r="DR995" t="str">
        <f>IF(Table1[[#This Row],[Ledger 10]]="","","No")</f>
        <v/>
      </c>
      <c r="DS995" t="str">
        <f>IF(Table1[[#This Row],[Ledger 10]]="","",IF(Table1[[#This Row],[Effect 10]]="Dr.","Yes","No"))</f>
        <v/>
      </c>
      <c r="DT995" t="str">
        <f>IF(Table1[[#This Row],[Ledger 10]]="","",Table1[[#This Row],[Ledger 10]])</f>
        <v/>
      </c>
      <c r="DU995" t="str">
        <f>IF(Table1[[#This Row],[Ledger 10]]="","",IF(Table1[[#This Row],[Effect 10]]="Dr.",-Table1[[#This Row],[Amount 10]],Table1[[#This Row],[Amount 10]]))</f>
        <v/>
      </c>
      <c r="DX995" t="str">
        <f>IF(Table1[[#This Row],[Ledger 11]]="","","No")</f>
        <v/>
      </c>
      <c r="DY995" t="str">
        <f>IF(Table1[[#This Row],[Ledger 11]]="","",IF(Table1[[#This Row],[Effect 11]]="Dr.","Yes","No"))</f>
        <v/>
      </c>
      <c r="DZ995" t="str">
        <f>IF(Table1[[#This Row],[Ledger 11]]="","",Table1[[#This Row],[Ledger 11]])</f>
        <v/>
      </c>
      <c r="EA995" t="str">
        <f>IF(Table1[[#This Row],[Ledger 11]]="","",IF(Table1[[#This Row],[Effect 11]]="Dr.",-Table1[[#This Row],[Amount 11]],Table1[[#This Row],[Amount 11]]))</f>
        <v/>
      </c>
      <c r="ED995" t="str">
        <f>IF(Table1[[#This Row],[Ledger 12]]="","","No")</f>
        <v/>
      </c>
      <c r="EE995" t="str">
        <f>IF(Table1[[#This Row],[Ledger 12]]="","",IF(Table1[[#This Row],[Effect 12]]="Dr.","Yes","No"))</f>
        <v/>
      </c>
      <c r="EF995" t="str">
        <f>IF(Table1[[#This Row],[Ledger 12]]="","",Table1[[#This Row],[Ledger 12]])</f>
        <v/>
      </c>
      <c r="EG995" t="str">
        <f>IF(Table1[[#This Row],[Ledger 12]]="","",IF(Table1[[#This Row],[Effect 12]]="Dr.",-Table1[[#This Row],[Amount 12]],Table1[[#This Row],[Amount 12]]))</f>
        <v/>
      </c>
      <c r="EJ995" t="str">
        <f>IF(Table1[[#This Row],[Ledger 13]]="","","No")</f>
        <v/>
      </c>
      <c r="EK995" t="str">
        <f>IF(Table1[[#This Row],[Ledger 13]]="","",IF(Table1[[#This Row],[Effect 13]]="Dr.","Yes","No"))</f>
        <v/>
      </c>
      <c r="EL995" t="str">
        <f>IF(Table1[[#This Row],[Ledger 13]]="","",Table1[[#This Row],[Ledger 13]])</f>
        <v/>
      </c>
      <c r="EM995" t="str">
        <f>IF(Table1[[#This Row],[Ledger 13]]="","",IF(Table1[[#This Row],[Effect 13]]="Dr.",-Table1[[#This Row],[Amount 13]],Table1[[#This Row],[Amount 13]]))</f>
        <v/>
      </c>
      <c r="EP995" t="str">
        <f>IF(Table1[[#This Row],[Ledger 14]]="","","No")</f>
        <v/>
      </c>
      <c r="EQ995" t="str">
        <f>IF(Table1[[#This Row],[Ledger 14]]="","",IF(Table1[[#This Row],[Effect 14]]="Dr.","Yes","No"))</f>
        <v/>
      </c>
      <c r="ER995" t="str">
        <f>IF(Table1[[#This Row],[Ledger 14]]="","",Table1[[#This Row],[Ledger 14]])</f>
        <v/>
      </c>
      <c r="ES995" t="str">
        <f>IF(Table1[[#This Row],[Ledger 14]]="","",IF(Table1[[#This Row],[Effect 14]]="Dr.",-Table1[[#This Row],[Amount 14]],Table1[[#This Row],[Amount 14]]))</f>
        <v/>
      </c>
      <c r="EV995" t="str">
        <f>IF(Table1[[#This Row],[Ledger 15]]="","","No")</f>
        <v/>
      </c>
      <c r="EW995" t="str">
        <f>IF(Table1[[#This Row],[Ledger 15]]="","",IF(Table1[[#This Row],[Effect 15]]="Dr.","Yes","No"))</f>
        <v/>
      </c>
      <c r="EX995" t="str">
        <f>IF(Table1[[#This Row],[Ledger 15]]="","",Table1[[#This Row],[Ledger 15]])</f>
        <v/>
      </c>
      <c r="EY995" t="str">
        <f>IF(Table1[[#This Row],[Ledger 15]]="","",IF(Table1[[#This Row],[Effect 15]]="Dr.",-Table1[[#This Row],[Amount 15]],Table1[[#This Row],[Amount 15]]))</f>
        <v/>
      </c>
      <c r="FD99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5">
        <f>IF(Table1[[#This Row],[Date]]="",0,IF(AND(Table1[[#This Row],[Date]]&gt;=$FE$2,Table1[[#This Row],[Date]]&lt;=$FE$3),0,1))</f>
        <v>0</v>
      </c>
      <c r="FF995">
        <f>IF(Table1[[#This Row],[Date]]="",0,IF(TYPE(VLOOKUP(Table1[[#This Row],[Voucher Type]],Table1[[#All],[Voucher Type Master]],1,FALSE))=16,1,0))</f>
        <v>0</v>
      </c>
      <c r="FG995">
        <f>IF(TYPE(IF(Table1[[#This Row],[Date]]="",0,IF(VLOOKUP(Table1[[#This Row],[Voucher Type]],$FY$5:$FZ$13,2,0)=Table1[[#This Row],[Effect 1]],0,1)))=16,1,0)</f>
        <v>0</v>
      </c>
      <c r="FH99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5">
        <f>IF(LEN(Table1[[#This Row],[Ledger 1]])&gt;0,IF(TYPE(VLOOKUP(Table1[[#This Row],[Ledger 1]],GZ:GZ,1,0))=16,1,0),0)</f>
        <v>0</v>
      </c>
      <c r="FJ995">
        <f>IF(LEN(Table1[[#This Row],[Ledger 2]])&gt;0,IF(TYPE(VLOOKUP(Table1[[#This Row],[Ledger 2]],GZ:GZ,1,0))=16,1,0),0)</f>
        <v>0</v>
      </c>
      <c r="FK995">
        <f>IF(LEN(Table1[[#This Row],[Ledger 3]])&gt;0,IF(TYPE(VLOOKUP(Table1[[#This Row],[Ledger 3]],GZ:GZ,1,0))=16,1,0),0)</f>
        <v>0</v>
      </c>
      <c r="FL995">
        <f>IF(LEN(Table1[[#This Row],[Ledger 4]])&gt;0,IF(TYPE(VLOOKUP(Table1[[#This Row],[Ledger 4]],GZ:GZ,1,0))=16,1,0),0)</f>
        <v>0</v>
      </c>
      <c r="FM995">
        <f>IF(LEN(Table1[[#This Row],[Ledger 5]])&gt;0,IF(TYPE(VLOOKUP(Table1[[#This Row],[Ledger 5]],GZ:GZ,1,0))=16,1,0),0)</f>
        <v>0</v>
      </c>
      <c r="FN995">
        <f>IF(LEN(Table1[[#This Row],[Ledger 6]])&gt;0,IF(TYPE(VLOOKUP(Table1[[#This Row],[Ledger 6]],$GZ:$GZ,1,0))=16,1,0),0)</f>
        <v>0</v>
      </c>
      <c r="FO995">
        <f>IF(LEN(Table1[[#This Row],[Ledger 7]])&gt;0,IF(TYPE(VLOOKUP(Table1[[#This Row],[Ledger 7]],$GZ:$GZ,1,0))=16,1,0),0)</f>
        <v>0</v>
      </c>
      <c r="FP995">
        <f>IF(LEN(Table1[[#This Row],[Ledger 8]])&gt;0,IF(TYPE(VLOOKUP(Table1[[#This Row],[Ledger 8]],$GZ:$GZ,1,0))=16,1,0),0)</f>
        <v>0</v>
      </c>
      <c r="FQ995">
        <f>IF(LEN(Table1[[#This Row],[Ledger 9]])&gt;0,IF(TYPE(VLOOKUP(Table1[[#This Row],[Ledger 9]],$GZ:$GZ,1,0))=16,1,0),0)</f>
        <v>0</v>
      </c>
      <c r="FR995">
        <f>IF(LEN(Table1[[#This Row],[Ledger 10]])&gt;0,IF(TYPE(VLOOKUP(Table1[[#This Row],[Ledger 10]],$GZ:$GZ,1,0))=16,1,0),0)</f>
        <v>0</v>
      </c>
      <c r="FS995">
        <f>IF(LEN(Table1[[#This Row],[Ledger 11]])&gt;0,IF(TYPE(VLOOKUP(Table1[[#This Row],[Ledger 11]],$GZ:$GZ,1,0))=16,1,0),0)</f>
        <v>0</v>
      </c>
      <c r="FT995">
        <f>IF(LEN(Table1[[#This Row],[Ledger 12]])&gt;0,IF(TYPE(VLOOKUP(Table1[[#This Row],[Ledger 12]],$GZ:$GZ,1,0))=16,1,0),0)</f>
        <v>0</v>
      </c>
      <c r="FU995">
        <f>IF(LEN(Table1[[#This Row],[Ledger 13]])&gt;0,IF(TYPE(VLOOKUP(Table1[[#This Row],[Ledger 13]],$GZ:$GZ,1,0))=16,1,0),0)</f>
        <v>0</v>
      </c>
      <c r="FV995">
        <f>IF(LEN(Table1[[#This Row],[Ledger 14]])&gt;0,IF(TYPE(VLOOKUP(Table1[[#This Row],[Ledger 14]],$GZ:$GZ,1,0))=16,1,0),0)</f>
        <v>0</v>
      </c>
      <c r="FW995">
        <f>IF(LEN(Table1[[#This Row],[Ledger 15]])&gt;0,IF(TYPE(VLOOKUP(Table1[[#This Row],[Ledger 15]],$GZ:$GZ,1,0))=16,1,0),0)</f>
        <v>0</v>
      </c>
    </row>
    <row r="996" spans="4:179" ht="33" customHeight="1" x14ac:dyDescent="0.45">
      <c r="D996" s="8">
        <f t="shared" si="24"/>
        <v>991</v>
      </c>
      <c r="E996" s="32"/>
      <c r="F996" s="34"/>
      <c r="G996" s="34"/>
      <c r="H996" s="34"/>
      <c r="I996" s="34"/>
      <c r="J996" s="38"/>
      <c r="K996" s="33"/>
      <c r="L996" s="36"/>
      <c r="M996" s="35"/>
      <c r="N996" s="34"/>
      <c r="O996" s="41"/>
      <c r="P996" s="35"/>
      <c r="Q996" s="34"/>
      <c r="R996" s="37"/>
      <c r="S996" s="35"/>
      <c r="T996" s="34"/>
      <c r="U996" s="37"/>
      <c r="V996" s="35"/>
      <c r="W996" s="34"/>
      <c r="X996" s="37"/>
      <c r="Y996" s="35"/>
      <c r="Z996" s="34"/>
      <c r="AA996" s="37"/>
      <c r="AB996" s="35"/>
      <c r="AC996" s="34"/>
      <c r="AD996" s="37"/>
      <c r="AE996" s="35"/>
      <c r="AF996" s="34"/>
      <c r="AG996" s="37"/>
      <c r="AH996" s="35"/>
      <c r="AI996" s="34"/>
      <c r="AJ996" s="37"/>
      <c r="AK996" s="35"/>
      <c r="AL996" s="34"/>
      <c r="AM996" s="37"/>
      <c r="AN996" s="35"/>
      <c r="AO996" s="34"/>
      <c r="AP996" s="37"/>
      <c r="AQ996" s="35"/>
      <c r="AR996" s="34"/>
      <c r="AS996" s="37"/>
      <c r="AT996" s="35"/>
      <c r="AU996" s="34"/>
      <c r="AV996" s="37"/>
      <c r="AW996" s="35"/>
      <c r="AX996" s="34"/>
      <c r="AY996" s="37"/>
      <c r="AZ996" s="35"/>
      <c r="BA996" s="34"/>
      <c r="BB996" s="37"/>
      <c r="BC996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6" s="7"/>
      <c r="BF996" t="str">
        <f>IF(Table1[[#This Row],[Date]]="","","&amp;lt;VOUCHER REMOTEID="&amp;""""&amp;$A$11&amp;$A$13&amp;ROW()&amp;""""&amp;" VCHTYPE="""&amp;F996&amp;""" ACTION="""&amp;"Create"&amp;"""&amp;gt;")</f>
        <v/>
      </c>
      <c r="BG996" t="str">
        <f>IF(Table1[[#This Row],[Date]]="","",TEXT(Table1[[#This Row],[Date]],"yyyymmdd"))</f>
        <v/>
      </c>
      <c r="BH996" t="str">
        <f>Table1[[#This Row],[Date2]]</f>
        <v/>
      </c>
      <c r="BI996" t="str">
        <f>IF(Table1[[#This Row],[Date]]="","",Table1[[#This Row],[Voucher Type]])</f>
        <v/>
      </c>
      <c r="BJ996" t="str">
        <f>IF(Table1[[#This Row],[Ref No / Invoice No]]="","",Table1[[#This Row],[Ref No / Invoice No]])</f>
        <v/>
      </c>
      <c r="BK996" t="str">
        <f>IF(Table1[[#This Row],[Voucher No]]="","",Table1[[#This Row],[Voucher No]])</f>
        <v/>
      </c>
      <c r="BL996" t="str">
        <f>IF(Table1[[#This Row],[Date]]="","",Table1[[#This Row],[Narration]])</f>
        <v/>
      </c>
      <c r="BM996" t="str">
        <f>IF(Table1[[#This Row],[Date]]="","",$A$11&amp;$A$13&amp;ROW())</f>
        <v/>
      </c>
      <c r="BN996" t="str">
        <f>IF(Table1[[#This Row],[Date]]="","",$A$13)</f>
        <v/>
      </c>
      <c r="BP996" t="str">
        <f>IF(Table1[[#This Row],[Ledger 1]]="","","No")</f>
        <v/>
      </c>
      <c r="BQ996" t="str">
        <f>IF(Table1[[#This Row],[Date]]="","",IF(Table1[[#This Row],[Effect 1]]="Dr.","Yes","No"))</f>
        <v/>
      </c>
      <c r="BR996" t="str">
        <f>IF(Table1[[#This Row],[Date]]="","",Table1[[#This Row],[Ledger 1]])</f>
        <v/>
      </c>
      <c r="BS996" t="str">
        <f>IF(Table1[[#This Row],[Date]]="","",IF(Table1[[#This Row],[Effect 1]]="Dr.",-Table1[[#This Row],[Amount 1]],Table1[[#This Row],[Amount 1]]))</f>
        <v/>
      </c>
      <c r="BV996" t="str">
        <f>IF(Table1[[#This Row],[Ledger 2]]="","","No")</f>
        <v/>
      </c>
      <c r="BW996" t="str">
        <f>IF(Table1[[#This Row],[Date]]="","",IF(Table1[[#This Row],[Effect 2]]="Dr.","Yes","No"))</f>
        <v/>
      </c>
      <c r="BX996" t="str">
        <f>IF(Table1[[#This Row],[Date]]="","",Table1[[#This Row],[Ledger 2]])</f>
        <v/>
      </c>
      <c r="BY996" t="str">
        <f>IF(Table1[[#This Row],[Date]]="","",IF(Table1[[#This Row],[Effect 2]]="Dr.",-Table1[[#This Row],[Amount 2]],Table1[[#This Row],[Amount 2]]))</f>
        <v/>
      </c>
      <c r="CB996" t="str">
        <f>IF(Table1[[#This Row],[Ledger 3]]="","","No")</f>
        <v/>
      </c>
      <c r="CC996" t="str">
        <f>IF(Table1[[#This Row],[Ledger 3]]="","",IF(Table1[[#This Row],[Effect 3]]="Dr.","Yes","No"))</f>
        <v/>
      </c>
      <c r="CD996" t="str">
        <f>IF(Table1[[#This Row],[Ledger 3]]="","",Table1[[#This Row],[Ledger 3]])</f>
        <v/>
      </c>
      <c r="CE996" t="str">
        <f>IF(Table1[[#This Row],[Ledger 3]]="","",IF(Table1[[#This Row],[Effect 3]]="Dr.",-Table1[[#This Row],[Amount 3]],Table1[[#This Row],[Amount 3]]))</f>
        <v/>
      </c>
      <c r="CH996" t="str">
        <f>IF(Table1[[#This Row],[Ledger 4]]="","","No")</f>
        <v/>
      </c>
      <c r="CI996" t="str">
        <f>IF(Table1[[#This Row],[Ledger 4]]="","",IF(Table1[[#This Row],[Effect 4]]="Dr.","Yes","No"))</f>
        <v/>
      </c>
      <c r="CJ996" t="str">
        <f>IF(Table1[[#This Row],[Ledger 4]]="","",Table1[[#This Row],[Ledger 4]])</f>
        <v/>
      </c>
      <c r="CK996" t="str">
        <f>IF(Table1[[#This Row],[Ledger 4]]="","",IF(Table1[[#This Row],[Effect 4]]="Dr.",-Table1[[#This Row],[Amount 4]],Table1[[#This Row],[Amount 4]]))</f>
        <v/>
      </c>
      <c r="CN996" t="str">
        <f>IF(Table1[[#This Row],[Ledger 5]]="","","No")</f>
        <v/>
      </c>
      <c r="CO996" t="str">
        <f>IF(Table1[[#This Row],[Ledger 5]]="","",IF(Table1[[#This Row],[Effect 5]]="Dr.","Yes","No"))</f>
        <v/>
      </c>
      <c r="CP996" t="str">
        <f>IF(Table1[[#This Row],[Ledger 5]]="","",Table1[[#This Row],[Ledger 5]])</f>
        <v/>
      </c>
      <c r="CQ996" t="str">
        <f>IF(Table1[[#This Row],[Ledger 5]]="","",IF(Table1[[#This Row],[Effect 5]]="Dr.",-Table1[[#This Row],[Amount 5]],Table1[[#This Row],[Amount 5]]))</f>
        <v/>
      </c>
      <c r="CT996" t="str">
        <f>IF(Table1[[#This Row],[Ledger 6]]="","","No")</f>
        <v/>
      </c>
      <c r="CU996" t="str">
        <f>IF(Table1[[#This Row],[Ledger 6]]="","",IF(Table1[[#This Row],[Effect 6]]="Dr.","Yes","No"))</f>
        <v/>
      </c>
      <c r="CV996" t="str">
        <f>IF(Table1[[#This Row],[Ledger 6]]="","",Table1[[#This Row],[Ledger 6]])</f>
        <v/>
      </c>
      <c r="CW996" t="str">
        <f>IF(Table1[[#This Row],[Ledger 6]]="","",IF(Table1[[#This Row],[Effect 6]]="Dr.",-Table1[[#This Row],[Amount 6]],Table1[[#This Row],[Amount 6]]))</f>
        <v/>
      </c>
      <c r="CZ996" t="str">
        <f>IF(Table1[[#This Row],[Ledger 7]]="","","No")</f>
        <v/>
      </c>
      <c r="DA996" t="str">
        <f>IF(Table1[[#This Row],[Ledger 7]]="","",IF(Table1[[#This Row],[Effect 7]]="Dr.","Yes","No"))</f>
        <v/>
      </c>
      <c r="DB996" t="str">
        <f>IF(Table1[[#This Row],[Ledger 7]]="","",Table1[[#This Row],[Ledger 7]])</f>
        <v/>
      </c>
      <c r="DC996" t="str">
        <f>IF(Table1[[#This Row],[Ledger 7]]="","",IF(Table1[[#This Row],[Effect 7]]="Dr.",-Table1[[#This Row],[Amount 7]],Table1[[#This Row],[Amount 7]]))</f>
        <v/>
      </c>
      <c r="DF996" t="str">
        <f>IF(Table1[[#This Row],[Ledger 8]]="","","No")</f>
        <v/>
      </c>
      <c r="DG996" t="str">
        <f>IF(Table1[[#This Row],[Ledger 8]]="","",IF(Table1[[#This Row],[Effect 8]]="Dr.","Yes","No"))</f>
        <v/>
      </c>
      <c r="DH996" t="str">
        <f>IF(Table1[[#This Row],[Ledger 8]]="","",Table1[[#This Row],[Ledger 8]])</f>
        <v/>
      </c>
      <c r="DI996" t="str">
        <f>IF(Table1[[#This Row],[Ledger 8]]="","",IF(Table1[[#This Row],[Effect 8]]="Dr.",-Table1[[#This Row],[Amount 8]],Table1[[#This Row],[Amount 8]]))</f>
        <v/>
      </c>
      <c r="DL996" t="str">
        <f>IF(Table1[[#This Row],[Ledger 9]]="","","No")</f>
        <v/>
      </c>
      <c r="DM996" t="str">
        <f>IF(Table1[[#This Row],[Ledger 9]]="","",IF(Table1[[#This Row],[Effect 9]]="Dr.","Yes","No"))</f>
        <v/>
      </c>
      <c r="DN996" t="str">
        <f>IF(Table1[[#This Row],[Ledger 9]]="","",Table1[[#This Row],[Ledger 9]])</f>
        <v/>
      </c>
      <c r="DO996" t="str">
        <f>IF(Table1[[#This Row],[Ledger 9]]="","",IF(Table1[[#This Row],[Effect 9]]="Dr.",-Table1[[#This Row],[Amount 9]],Table1[[#This Row],[Amount 9]]))</f>
        <v/>
      </c>
      <c r="DR996" t="str">
        <f>IF(Table1[[#This Row],[Ledger 10]]="","","No")</f>
        <v/>
      </c>
      <c r="DS996" t="str">
        <f>IF(Table1[[#This Row],[Ledger 10]]="","",IF(Table1[[#This Row],[Effect 10]]="Dr.","Yes","No"))</f>
        <v/>
      </c>
      <c r="DT996" t="str">
        <f>IF(Table1[[#This Row],[Ledger 10]]="","",Table1[[#This Row],[Ledger 10]])</f>
        <v/>
      </c>
      <c r="DU996" t="str">
        <f>IF(Table1[[#This Row],[Ledger 10]]="","",IF(Table1[[#This Row],[Effect 10]]="Dr.",-Table1[[#This Row],[Amount 10]],Table1[[#This Row],[Amount 10]]))</f>
        <v/>
      </c>
      <c r="DX996" t="str">
        <f>IF(Table1[[#This Row],[Ledger 11]]="","","No")</f>
        <v/>
      </c>
      <c r="DY996" t="str">
        <f>IF(Table1[[#This Row],[Ledger 11]]="","",IF(Table1[[#This Row],[Effect 11]]="Dr.","Yes","No"))</f>
        <v/>
      </c>
      <c r="DZ996" t="str">
        <f>IF(Table1[[#This Row],[Ledger 11]]="","",Table1[[#This Row],[Ledger 11]])</f>
        <v/>
      </c>
      <c r="EA996" t="str">
        <f>IF(Table1[[#This Row],[Ledger 11]]="","",IF(Table1[[#This Row],[Effect 11]]="Dr.",-Table1[[#This Row],[Amount 11]],Table1[[#This Row],[Amount 11]]))</f>
        <v/>
      </c>
      <c r="ED996" t="str">
        <f>IF(Table1[[#This Row],[Ledger 12]]="","","No")</f>
        <v/>
      </c>
      <c r="EE996" t="str">
        <f>IF(Table1[[#This Row],[Ledger 12]]="","",IF(Table1[[#This Row],[Effect 12]]="Dr.","Yes","No"))</f>
        <v/>
      </c>
      <c r="EF996" t="str">
        <f>IF(Table1[[#This Row],[Ledger 12]]="","",Table1[[#This Row],[Ledger 12]])</f>
        <v/>
      </c>
      <c r="EG996" t="str">
        <f>IF(Table1[[#This Row],[Ledger 12]]="","",IF(Table1[[#This Row],[Effect 12]]="Dr.",-Table1[[#This Row],[Amount 12]],Table1[[#This Row],[Amount 12]]))</f>
        <v/>
      </c>
      <c r="EJ996" t="str">
        <f>IF(Table1[[#This Row],[Ledger 13]]="","","No")</f>
        <v/>
      </c>
      <c r="EK996" t="str">
        <f>IF(Table1[[#This Row],[Ledger 13]]="","",IF(Table1[[#This Row],[Effect 13]]="Dr.","Yes","No"))</f>
        <v/>
      </c>
      <c r="EL996" t="str">
        <f>IF(Table1[[#This Row],[Ledger 13]]="","",Table1[[#This Row],[Ledger 13]])</f>
        <v/>
      </c>
      <c r="EM996" t="str">
        <f>IF(Table1[[#This Row],[Ledger 13]]="","",IF(Table1[[#This Row],[Effect 13]]="Dr.",-Table1[[#This Row],[Amount 13]],Table1[[#This Row],[Amount 13]]))</f>
        <v/>
      </c>
      <c r="EP996" t="str">
        <f>IF(Table1[[#This Row],[Ledger 14]]="","","No")</f>
        <v/>
      </c>
      <c r="EQ996" t="str">
        <f>IF(Table1[[#This Row],[Ledger 14]]="","",IF(Table1[[#This Row],[Effect 14]]="Dr.","Yes","No"))</f>
        <v/>
      </c>
      <c r="ER996" t="str">
        <f>IF(Table1[[#This Row],[Ledger 14]]="","",Table1[[#This Row],[Ledger 14]])</f>
        <v/>
      </c>
      <c r="ES996" t="str">
        <f>IF(Table1[[#This Row],[Ledger 14]]="","",IF(Table1[[#This Row],[Effect 14]]="Dr.",-Table1[[#This Row],[Amount 14]],Table1[[#This Row],[Amount 14]]))</f>
        <v/>
      </c>
      <c r="EV996" t="str">
        <f>IF(Table1[[#This Row],[Ledger 15]]="","","No")</f>
        <v/>
      </c>
      <c r="EW996" t="str">
        <f>IF(Table1[[#This Row],[Ledger 15]]="","",IF(Table1[[#This Row],[Effect 15]]="Dr.","Yes","No"))</f>
        <v/>
      </c>
      <c r="EX996" t="str">
        <f>IF(Table1[[#This Row],[Ledger 15]]="","",Table1[[#This Row],[Ledger 15]])</f>
        <v/>
      </c>
      <c r="EY996" t="str">
        <f>IF(Table1[[#This Row],[Ledger 15]]="","",IF(Table1[[#This Row],[Effect 15]]="Dr.",-Table1[[#This Row],[Amount 15]],Table1[[#This Row],[Amount 15]]))</f>
        <v/>
      </c>
      <c r="FD996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6">
        <f>IF(Table1[[#This Row],[Date]]="",0,IF(AND(Table1[[#This Row],[Date]]&gt;=$FE$2,Table1[[#This Row],[Date]]&lt;=$FE$3),0,1))</f>
        <v>0</v>
      </c>
      <c r="FF996">
        <f>IF(Table1[[#This Row],[Date]]="",0,IF(TYPE(VLOOKUP(Table1[[#This Row],[Voucher Type]],Table1[[#All],[Voucher Type Master]],1,FALSE))=16,1,0))</f>
        <v>0</v>
      </c>
      <c r="FG996">
        <f>IF(TYPE(IF(Table1[[#This Row],[Date]]="",0,IF(VLOOKUP(Table1[[#This Row],[Voucher Type]],$FY$5:$FZ$13,2,0)=Table1[[#This Row],[Effect 1]],0,1)))=16,1,0)</f>
        <v>0</v>
      </c>
      <c r="FH996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6">
        <f>IF(LEN(Table1[[#This Row],[Ledger 1]])&gt;0,IF(TYPE(VLOOKUP(Table1[[#This Row],[Ledger 1]],GZ:GZ,1,0))=16,1,0),0)</f>
        <v>0</v>
      </c>
      <c r="FJ996">
        <f>IF(LEN(Table1[[#This Row],[Ledger 2]])&gt;0,IF(TYPE(VLOOKUP(Table1[[#This Row],[Ledger 2]],GZ:GZ,1,0))=16,1,0),0)</f>
        <v>0</v>
      </c>
      <c r="FK996">
        <f>IF(LEN(Table1[[#This Row],[Ledger 3]])&gt;0,IF(TYPE(VLOOKUP(Table1[[#This Row],[Ledger 3]],GZ:GZ,1,0))=16,1,0),0)</f>
        <v>0</v>
      </c>
      <c r="FL996">
        <f>IF(LEN(Table1[[#This Row],[Ledger 4]])&gt;0,IF(TYPE(VLOOKUP(Table1[[#This Row],[Ledger 4]],GZ:GZ,1,0))=16,1,0),0)</f>
        <v>0</v>
      </c>
      <c r="FM996">
        <f>IF(LEN(Table1[[#This Row],[Ledger 5]])&gt;0,IF(TYPE(VLOOKUP(Table1[[#This Row],[Ledger 5]],GZ:GZ,1,0))=16,1,0),0)</f>
        <v>0</v>
      </c>
      <c r="FN996">
        <f>IF(LEN(Table1[[#This Row],[Ledger 6]])&gt;0,IF(TYPE(VLOOKUP(Table1[[#This Row],[Ledger 6]],$GZ:$GZ,1,0))=16,1,0),0)</f>
        <v>0</v>
      </c>
      <c r="FO996">
        <f>IF(LEN(Table1[[#This Row],[Ledger 7]])&gt;0,IF(TYPE(VLOOKUP(Table1[[#This Row],[Ledger 7]],$GZ:$GZ,1,0))=16,1,0),0)</f>
        <v>0</v>
      </c>
      <c r="FP996">
        <f>IF(LEN(Table1[[#This Row],[Ledger 8]])&gt;0,IF(TYPE(VLOOKUP(Table1[[#This Row],[Ledger 8]],$GZ:$GZ,1,0))=16,1,0),0)</f>
        <v>0</v>
      </c>
      <c r="FQ996">
        <f>IF(LEN(Table1[[#This Row],[Ledger 9]])&gt;0,IF(TYPE(VLOOKUP(Table1[[#This Row],[Ledger 9]],$GZ:$GZ,1,0))=16,1,0),0)</f>
        <v>0</v>
      </c>
      <c r="FR996">
        <f>IF(LEN(Table1[[#This Row],[Ledger 10]])&gt;0,IF(TYPE(VLOOKUP(Table1[[#This Row],[Ledger 10]],$GZ:$GZ,1,0))=16,1,0),0)</f>
        <v>0</v>
      </c>
      <c r="FS996">
        <f>IF(LEN(Table1[[#This Row],[Ledger 11]])&gt;0,IF(TYPE(VLOOKUP(Table1[[#This Row],[Ledger 11]],$GZ:$GZ,1,0))=16,1,0),0)</f>
        <v>0</v>
      </c>
      <c r="FT996">
        <f>IF(LEN(Table1[[#This Row],[Ledger 12]])&gt;0,IF(TYPE(VLOOKUP(Table1[[#This Row],[Ledger 12]],$GZ:$GZ,1,0))=16,1,0),0)</f>
        <v>0</v>
      </c>
      <c r="FU996">
        <f>IF(LEN(Table1[[#This Row],[Ledger 13]])&gt;0,IF(TYPE(VLOOKUP(Table1[[#This Row],[Ledger 13]],$GZ:$GZ,1,0))=16,1,0),0)</f>
        <v>0</v>
      </c>
      <c r="FV996">
        <f>IF(LEN(Table1[[#This Row],[Ledger 14]])&gt;0,IF(TYPE(VLOOKUP(Table1[[#This Row],[Ledger 14]],$GZ:$GZ,1,0))=16,1,0),0)</f>
        <v>0</v>
      </c>
      <c r="FW996">
        <f>IF(LEN(Table1[[#This Row],[Ledger 15]])&gt;0,IF(TYPE(VLOOKUP(Table1[[#This Row],[Ledger 15]],$GZ:$GZ,1,0))=16,1,0),0)</f>
        <v>0</v>
      </c>
    </row>
    <row r="997" spans="4:179" ht="33" customHeight="1" x14ac:dyDescent="0.45">
      <c r="D997" s="8">
        <f t="shared" si="24"/>
        <v>992</v>
      </c>
      <c r="E997" s="32"/>
      <c r="F997" s="34"/>
      <c r="G997" s="34"/>
      <c r="H997" s="34"/>
      <c r="I997" s="34"/>
      <c r="J997" s="38"/>
      <c r="K997" s="33"/>
      <c r="L997" s="36"/>
      <c r="M997" s="35"/>
      <c r="N997" s="34"/>
      <c r="O997" s="41"/>
      <c r="P997" s="35"/>
      <c r="Q997" s="34"/>
      <c r="R997" s="37"/>
      <c r="S997" s="35"/>
      <c r="T997" s="34"/>
      <c r="U997" s="37"/>
      <c r="V997" s="35"/>
      <c r="W997" s="34"/>
      <c r="X997" s="37"/>
      <c r="Y997" s="35"/>
      <c r="Z997" s="34"/>
      <c r="AA997" s="37"/>
      <c r="AB997" s="35"/>
      <c r="AC997" s="34"/>
      <c r="AD997" s="37"/>
      <c r="AE997" s="35"/>
      <c r="AF997" s="34"/>
      <c r="AG997" s="37"/>
      <c r="AH997" s="35"/>
      <c r="AI997" s="34"/>
      <c r="AJ997" s="37"/>
      <c r="AK997" s="35"/>
      <c r="AL997" s="34"/>
      <c r="AM997" s="37"/>
      <c r="AN997" s="35"/>
      <c r="AO997" s="34"/>
      <c r="AP997" s="37"/>
      <c r="AQ997" s="35"/>
      <c r="AR997" s="34"/>
      <c r="AS997" s="37"/>
      <c r="AT997" s="35"/>
      <c r="AU997" s="34"/>
      <c r="AV997" s="37"/>
      <c r="AW997" s="35"/>
      <c r="AX997" s="34"/>
      <c r="AY997" s="37"/>
      <c r="AZ997" s="35"/>
      <c r="BA997" s="34"/>
      <c r="BB997" s="37"/>
      <c r="BC997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7" s="7"/>
      <c r="BF997" t="str">
        <f>IF(Table1[[#This Row],[Date]]="","","&amp;lt;VOUCHER REMOTEID="&amp;""""&amp;$A$11&amp;$A$13&amp;ROW()&amp;""""&amp;" VCHTYPE="""&amp;F997&amp;""" ACTION="""&amp;"Create"&amp;"""&amp;gt;")</f>
        <v/>
      </c>
      <c r="BG997" t="str">
        <f>IF(Table1[[#This Row],[Date]]="","",TEXT(Table1[[#This Row],[Date]],"yyyymmdd"))</f>
        <v/>
      </c>
      <c r="BH997" t="str">
        <f>Table1[[#This Row],[Date2]]</f>
        <v/>
      </c>
      <c r="BI997" t="str">
        <f>IF(Table1[[#This Row],[Date]]="","",Table1[[#This Row],[Voucher Type]])</f>
        <v/>
      </c>
      <c r="BJ997" t="str">
        <f>IF(Table1[[#This Row],[Ref No / Invoice No]]="","",Table1[[#This Row],[Ref No / Invoice No]])</f>
        <v/>
      </c>
      <c r="BK997" t="str">
        <f>IF(Table1[[#This Row],[Voucher No]]="","",Table1[[#This Row],[Voucher No]])</f>
        <v/>
      </c>
      <c r="BL997" t="str">
        <f>IF(Table1[[#This Row],[Date]]="","",Table1[[#This Row],[Narration]])</f>
        <v/>
      </c>
      <c r="BM997" t="str">
        <f>IF(Table1[[#This Row],[Date]]="","",$A$11&amp;$A$13&amp;ROW())</f>
        <v/>
      </c>
      <c r="BN997" t="str">
        <f>IF(Table1[[#This Row],[Date]]="","",$A$13)</f>
        <v/>
      </c>
      <c r="BP997" t="str">
        <f>IF(Table1[[#This Row],[Ledger 1]]="","","No")</f>
        <v/>
      </c>
      <c r="BQ997" t="str">
        <f>IF(Table1[[#This Row],[Date]]="","",IF(Table1[[#This Row],[Effect 1]]="Dr.","Yes","No"))</f>
        <v/>
      </c>
      <c r="BR997" t="str">
        <f>IF(Table1[[#This Row],[Date]]="","",Table1[[#This Row],[Ledger 1]])</f>
        <v/>
      </c>
      <c r="BS997" t="str">
        <f>IF(Table1[[#This Row],[Date]]="","",IF(Table1[[#This Row],[Effect 1]]="Dr.",-Table1[[#This Row],[Amount 1]],Table1[[#This Row],[Amount 1]]))</f>
        <v/>
      </c>
      <c r="BV997" t="str">
        <f>IF(Table1[[#This Row],[Ledger 2]]="","","No")</f>
        <v/>
      </c>
      <c r="BW997" t="str">
        <f>IF(Table1[[#This Row],[Date]]="","",IF(Table1[[#This Row],[Effect 2]]="Dr.","Yes","No"))</f>
        <v/>
      </c>
      <c r="BX997" t="str">
        <f>IF(Table1[[#This Row],[Date]]="","",Table1[[#This Row],[Ledger 2]])</f>
        <v/>
      </c>
      <c r="BY997" t="str">
        <f>IF(Table1[[#This Row],[Date]]="","",IF(Table1[[#This Row],[Effect 2]]="Dr.",-Table1[[#This Row],[Amount 2]],Table1[[#This Row],[Amount 2]]))</f>
        <v/>
      </c>
      <c r="CB997" t="str">
        <f>IF(Table1[[#This Row],[Ledger 3]]="","","No")</f>
        <v/>
      </c>
      <c r="CC997" t="str">
        <f>IF(Table1[[#This Row],[Ledger 3]]="","",IF(Table1[[#This Row],[Effect 3]]="Dr.","Yes","No"))</f>
        <v/>
      </c>
      <c r="CD997" t="str">
        <f>IF(Table1[[#This Row],[Ledger 3]]="","",Table1[[#This Row],[Ledger 3]])</f>
        <v/>
      </c>
      <c r="CE997" t="str">
        <f>IF(Table1[[#This Row],[Ledger 3]]="","",IF(Table1[[#This Row],[Effect 3]]="Dr.",-Table1[[#This Row],[Amount 3]],Table1[[#This Row],[Amount 3]]))</f>
        <v/>
      </c>
      <c r="CH997" t="str">
        <f>IF(Table1[[#This Row],[Ledger 4]]="","","No")</f>
        <v/>
      </c>
      <c r="CI997" t="str">
        <f>IF(Table1[[#This Row],[Ledger 4]]="","",IF(Table1[[#This Row],[Effect 4]]="Dr.","Yes","No"))</f>
        <v/>
      </c>
      <c r="CJ997" t="str">
        <f>IF(Table1[[#This Row],[Ledger 4]]="","",Table1[[#This Row],[Ledger 4]])</f>
        <v/>
      </c>
      <c r="CK997" t="str">
        <f>IF(Table1[[#This Row],[Ledger 4]]="","",IF(Table1[[#This Row],[Effect 4]]="Dr.",-Table1[[#This Row],[Amount 4]],Table1[[#This Row],[Amount 4]]))</f>
        <v/>
      </c>
      <c r="CN997" t="str">
        <f>IF(Table1[[#This Row],[Ledger 5]]="","","No")</f>
        <v/>
      </c>
      <c r="CO997" t="str">
        <f>IF(Table1[[#This Row],[Ledger 5]]="","",IF(Table1[[#This Row],[Effect 5]]="Dr.","Yes","No"))</f>
        <v/>
      </c>
      <c r="CP997" t="str">
        <f>IF(Table1[[#This Row],[Ledger 5]]="","",Table1[[#This Row],[Ledger 5]])</f>
        <v/>
      </c>
      <c r="CQ997" t="str">
        <f>IF(Table1[[#This Row],[Ledger 5]]="","",IF(Table1[[#This Row],[Effect 5]]="Dr.",-Table1[[#This Row],[Amount 5]],Table1[[#This Row],[Amount 5]]))</f>
        <v/>
      </c>
      <c r="CT997" t="str">
        <f>IF(Table1[[#This Row],[Ledger 6]]="","","No")</f>
        <v/>
      </c>
      <c r="CU997" t="str">
        <f>IF(Table1[[#This Row],[Ledger 6]]="","",IF(Table1[[#This Row],[Effect 6]]="Dr.","Yes","No"))</f>
        <v/>
      </c>
      <c r="CV997" t="str">
        <f>IF(Table1[[#This Row],[Ledger 6]]="","",Table1[[#This Row],[Ledger 6]])</f>
        <v/>
      </c>
      <c r="CW997" t="str">
        <f>IF(Table1[[#This Row],[Ledger 6]]="","",IF(Table1[[#This Row],[Effect 6]]="Dr.",-Table1[[#This Row],[Amount 6]],Table1[[#This Row],[Amount 6]]))</f>
        <v/>
      </c>
      <c r="CZ997" t="str">
        <f>IF(Table1[[#This Row],[Ledger 7]]="","","No")</f>
        <v/>
      </c>
      <c r="DA997" t="str">
        <f>IF(Table1[[#This Row],[Ledger 7]]="","",IF(Table1[[#This Row],[Effect 7]]="Dr.","Yes","No"))</f>
        <v/>
      </c>
      <c r="DB997" t="str">
        <f>IF(Table1[[#This Row],[Ledger 7]]="","",Table1[[#This Row],[Ledger 7]])</f>
        <v/>
      </c>
      <c r="DC997" t="str">
        <f>IF(Table1[[#This Row],[Ledger 7]]="","",IF(Table1[[#This Row],[Effect 7]]="Dr.",-Table1[[#This Row],[Amount 7]],Table1[[#This Row],[Amount 7]]))</f>
        <v/>
      </c>
      <c r="DF997" t="str">
        <f>IF(Table1[[#This Row],[Ledger 8]]="","","No")</f>
        <v/>
      </c>
      <c r="DG997" t="str">
        <f>IF(Table1[[#This Row],[Ledger 8]]="","",IF(Table1[[#This Row],[Effect 8]]="Dr.","Yes","No"))</f>
        <v/>
      </c>
      <c r="DH997" t="str">
        <f>IF(Table1[[#This Row],[Ledger 8]]="","",Table1[[#This Row],[Ledger 8]])</f>
        <v/>
      </c>
      <c r="DI997" t="str">
        <f>IF(Table1[[#This Row],[Ledger 8]]="","",IF(Table1[[#This Row],[Effect 8]]="Dr.",-Table1[[#This Row],[Amount 8]],Table1[[#This Row],[Amount 8]]))</f>
        <v/>
      </c>
      <c r="DL997" t="str">
        <f>IF(Table1[[#This Row],[Ledger 9]]="","","No")</f>
        <v/>
      </c>
      <c r="DM997" t="str">
        <f>IF(Table1[[#This Row],[Ledger 9]]="","",IF(Table1[[#This Row],[Effect 9]]="Dr.","Yes","No"))</f>
        <v/>
      </c>
      <c r="DN997" t="str">
        <f>IF(Table1[[#This Row],[Ledger 9]]="","",Table1[[#This Row],[Ledger 9]])</f>
        <v/>
      </c>
      <c r="DO997" t="str">
        <f>IF(Table1[[#This Row],[Ledger 9]]="","",IF(Table1[[#This Row],[Effect 9]]="Dr.",-Table1[[#This Row],[Amount 9]],Table1[[#This Row],[Amount 9]]))</f>
        <v/>
      </c>
      <c r="DR997" t="str">
        <f>IF(Table1[[#This Row],[Ledger 10]]="","","No")</f>
        <v/>
      </c>
      <c r="DS997" t="str">
        <f>IF(Table1[[#This Row],[Ledger 10]]="","",IF(Table1[[#This Row],[Effect 10]]="Dr.","Yes","No"))</f>
        <v/>
      </c>
      <c r="DT997" t="str">
        <f>IF(Table1[[#This Row],[Ledger 10]]="","",Table1[[#This Row],[Ledger 10]])</f>
        <v/>
      </c>
      <c r="DU997" t="str">
        <f>IF(Table1[[#This Row],[Ledger 10]]="","",IF(Table1[[#This Row],[Effect 10]]="Dr.",-Table1[[#This Row],[Amount 10]],Table1[[#This Row],[Amount 10]]))</f>
        <v/>
      </c>
      <c r="DX997" t="str">
        <f>IF(Table1[[#This Row],[Ledger 11]]="","","No")</f>
        <v/>
      </c>
      <c r="DY997" t="str">
        <f>IF(Table1[[#This Row],[Ledger 11]]="","",IF(Table1[[#This Row],[Effect 11]]="Dr.","Yes","No"))</f>
        <v/>
      </c>
      <c r="DZ997" t="str">
        <f>IF(Table1[[#This Row],[Ledger 11]]="","",Table1[[#This Row],[Ledger 11]])</f>
        <v/>
      </c>
      <c r="EA997" t="str">
        <f>IF(Table1[[#This Row],[Ledger 11]]="","",IF(Table1[[#This Row],[Effect 11]]="Dr.",-Table1[[#This Row],[Amount 11]],Table1[[#This Row],[Amount 11]]))</f>
        <v/>
      </c>
      <c r="ED997" t="str">
        <f>IF(Table1[[#This Row],[Ledger 12]]="","","No")</f>
        <v/>
      </c>
      <c r="EE997" t="str">
        <f>IF(Table1[[#This Row],[Ledger 12]]="","",IF(Table1[[#This Row],[Effect 12]]="Dr.","Yes","No"))</f>
        <v/>
      </c>
      <c r="EF997" t="str">
        <f>IF(Table1[[#This Row],[Ledger 12]]="","",Table1[[#This Row],[Ledger 12]])</f>
        <v/>
      </c>
      <c r="EG997" t="str">
        <f>IF(Table1[[#This Row],[Ledger 12]]="","",IF(Table1[[#This Row],[Effect 12]]="Dr.",-Table1[[#This Row],[Amount 12]],Table1[[#This Row],[Amount 12]]))</f>
        <v/>
      </c>
      <c r="EJ997" t="str">
        <f>IF(Table1[[#This Row],[Ledger 13]]="","","No")</f>
        <v/>
      </c>
      <c r="EK997" t="str">
        <f>IF(Table1[[#This Row],[Ledger 13]]="","",IF(Table1[[#This Row],[Effect 13]]="Dr.","Yes","No"))</f>
        <v/>
      </c>
      <c r="EL997" t="str">
        <f>IF(Table1[[#This Row],[Ledger 13]]="","",Table1[[#This Row],[Ledger 13]])</f>
        <v/>
      </c>
      <c r="EM997" t="str">
        <f>IF(Table1[[#This Row],[Ledger 13]]="","",IF(Table1[[#This Row],[Effect 13]]="Dr.",-Table1[[#This Row],[Amount 13]],Table1[[#This Row],[Amount 13]]))</f>
        <v/>
      </c>
      <c r="EP997" t="str">
        <f>IF(Table1[[#This Row],[Ledger 14]]="","","No")</f>
        <v/>
      </c>
      <c r="EQ997" t="str">
        <f>IF(Table1[[#This Row],[Ledger 14]]="","",IF(Table1[[#This Row],[Effect 14]]="Dr.","Yes","No"))</f>
        <v/>
      </c>
      <c r="ER997" t="str">
        <f>IF(Table1[[#This Row],[Ledger 14]]="","",Table1[[#This Row],[Ledger 14]])</f>
        <v/>
      </c>
      <c r="ES997" t="str">
        <f>IF(Table1[[#This Row],[Ledger 14]]="","",IF(Table1[[#This Row],[Effect 14]]="Dr.",-Table1[[#This Row],[Amount 14]],Table1[[#This Row],[Amount 14]]))</f>
        <v/>
      </c>
      <c r="EV997" t="str">
        <f>IF(Table1[[#This Row],[Ledger 15]]="","","No")</f>
        <v/>
      </c>
      <c r="EW997" t="str">
        <f>IF(Table1[[#This Row],[Ledger 15]]="","",IF(Table1[[#This Row],[Effect 15]]="Dr.","Yes","No"))</f>
        <v/>
      </c>
      <c r="EX997" t="str">
        <f>IF(Table1[[#This Row],[Ledger 15]]="","",Table1[[#This Row],[Ledger 15]])</f>
        <v/>
      </c>
      <c r="EY997" t="str">
        <f>IF(Table1[[#This Row],[Ledger 15]]="","",IF(Table1[[#This Row],[Effect 15]]="Dr.",-Table1[[#This Row],[Amount 15]],Table1[[#This Row],[Amount 15]]))</f>
        <v/>
      </c>
      <c r="FD997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7">
        <f>IF(Table1[[#This Row],[Date]]="",0,IF(AND(Table1[[#This Row],[Date]]&gt;=$FE$2,Table1[[#This Row],[Date]]&lt;=$FE$3),0,1))</f>
        <v>0</v>
      </c>
      <c r="FF997">
        <f>IF(Table1[[#This Row],[Date]]="",0,IF(TYPE(VLOOKUP(Table1[[#This Row],[Voucher Type]],Table1[[#All],[Voucher Type Master]],1,FALSE))=16,1,0))</f>
        <v>0</v>
      </c>
      <c r="FG997">
        <f>IF(TYPE(IF(Table1[[#This Row],[Date]]="",0,IF(VLOOKUP(Table1[[#This Row],[Voucher Type]],$FY$5:$FZ$13,2,0)=Table1[[#This Row],[Effect 1]],0,1)))=16,1,0)</f>
        <v>0</v>
      </c>
      <c r="FH997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7">
        <f>IF(LEN(Table1[[#This Row],[Ledger 1]])&gt;0,IF(TYPE(VLOOKUP(Table1[[#This Row],[Ledger 1]],GZ:GZ,1,0))=16,1,0),0)</f>
        <v>0</v>
      </c>
      <c r="FJ997">
        <f>IF(LEN(Table1[[#This Row],[Ledger 2]])&gt;0,IF(TYPE(VLOOKUP(Table1[[#This Row],[Ledger 2]],GZ:GZ,1,0))=16,1,0),0)</f>
        <v>0</v>
      </c>
      <c r="FK997">
        <f>IF(LEN(Table1[[#This Row],[Ledger 3]])&gt;0,IF(TYPE(VLOOKUP(Table1[[#This Row],[Ledger 3]],GZ:GZ,1,0))=16,1,0),0)</f>
        <v>0</v>
      </c>
      <c r="FL997">
        <f>IF(LEN(Table1[[#This Row],[Ledger 4]])&gt;0,IF(TYPE(VLOOKUP(Table1[[#This Row],[Ledger 4]],GZ:GZ,1,0))=16,1,0),0)</f>
        <v>0</v>
      </c>
      <c r="FM997">
        <f>IF(LEN(Table1[[#This Row],[Ledger 5]])&gt;0,IF(TYPE(VLOOKUP(Table1[[#This Row],[Ledger 5]],GZ:GZ,1,0))=16,1,0),0)</f>
        <v>0</v>
      </c>
      <c r="FN997">
        <f>IF(LEN(Table1[[#This Row],[Ledger 6]])&gt;0,IF(TYPE(VLOOKUP(Table1[[#This Row],[Ledger 6]],$GZ:$GZ,1,0))=16,1,0),0)</f>
        <v>0</v>
      </c>
      <c r="FO997">
        <f>IF(LEN(Table1[[#This Row],[Ledger 7]])&gt;0,IF(TYPE(VLOOKUP(Table1[[#This Row],[Ledger 7]],$GZ:$GZ,1,0))=16,1,0),0)</f>
        <v>0</v>
      </c>
      <c r="FP997">
        <f>IF(LEN(Table1[[#This Row],[Ledger 8]])&gt;0,IF(TYPE(VLOOKUP(Table1[[#This Row],[Ledger 8]],$GZ:$GZ,1,0))=16,1,0),0)</f>
        <v>0</v>
      </c>
      <c r="FQ997">
        <f>IF(LEN(Table1[[#This Row],[Ledger 9]])&gt;0,IF(TYPE(VLOOKUP(Table1[[#This Row],[Ledger 9]],$GZ:$GZ,1,0))=16,1,0),0)</f>
        <v>0</v>
      </c>
      <c r="FR997">
        <f>IF(LEN(Table1[[#This Row],[Ledger 10]])&gt;0,IF(TYPE(VLOOKUP(Table1[[#This Row],[Ledger 10]],$GZ:$GZ,1,0))=16,1,0),0)</f>
        <v>0</v>
      </c>
      <c r="FS997">
        <f>IF(LEN(Table1[[#This Row],[Ledger 11]])&gt;0,IF(TYPE(VLOOKUP(Table1[[#This Row],[Ledger 11]],$GZ:$GZ,1,0))=16,1,0),0)</f>
        <v>0</v>
      </c>
      <c r="FT997">
        <f>IF(LEN(Table1[[#This Row],[Ledger 12]])&gt;0,IF(TYPE(VLOOKUP(Table1[[#This Row],[Ledger 12]],$GZ:$GZ,1,0))=16,1,0),0)</f>
        <v>0</v>
      </c>
      <c r="FU997">
        <f>IF(LEN(Table1[[#This Row],[Ledger 13]])&gt;0,IF(TYPE(VLOOKUP(Table1[[#This Row],[Ledger 13]],$GZ:$GZ,1,0))=16,1,0),0)</f>
        <v>0</v>
      </c>
      <c r="FV997">
        <f>IF(LEN(Table1[[#This Row],[Ledger 14]])&gt;0,IF(TYPE(VLOOKUP(Table1[[#This Row],[Ledger 14]],$GZ:$GZ,1,0))=16,1,0),0)</f>
        <v>0</v>
      </c>
      <c r="FW997">
        <f>IF(LEN(Table1[[#This Row],[Ledger 15]])&gt;0,IF(TYPE(VLOOKUP(Table1[[#This Row],[Ledger 15]],$GZ:$GZ,1,0))=16,1,0),0)</f>
        <v>0</v>
      </c>
    </row>
    <row r="998" spans="4:179" ht="33" customHeight="1" x14ac:dyDescent="0.45">
      <c r="D998" s="8">
        <f t="shared" si="24"/>
        <v>993</v>
      </c>
      <c r="E998" s="32"/>
      <c r="F998" s="34"/>
      <c r="G998" s="34"/>
      <c r="H998" s="34"/>
      <c r="I998" s="34"/>
      <c r="J998" s="38"/>
      <c r="K998" s="33"/>
      <c r="L998" s="36"/>
      <c r="M998" s="35"/>
      <c r="N998" s="34"/>
      <c r="O998" s="41"/>
      <c r="P998" s="35"/>
      <c r="Q998" s="34"/>
      <c r="R998" s="37"/>
      <c r="S998" s="35"/>
      <c r="T998" s="34"/>
      <c r="U998" s="37"/>
      <c r="V998" s="35"/>
      <c r="W998" s="34"/>
      <c r="X998" s="37"/>
      <c r="Y998" s="35"/>
      <c r="Z998" s="34"/>
      <c r="AA998" s="37"/>
      <c r="AB998" s="35"/>
      <c r="AC998" s="34"/>
      <c r="AD998" s="37"/>
      <c r="AE998" s="35"/>
      <c r="AF998" s="34"/>
      <c r="AG998" s="37"/>
      <c r="AH998" s="35"/>
      <c r="AI998" s="34"/>
      <c r="AJ998" s="37"/>
      <c r="AK998" s="35"/>
      <c r="AL998" s="34"/>
      <c r="AM998" s="37"/>
      <c r="AN998" s="35"/>
      <c r="AO998" s="34"/>
      <c r="AP998" s="37"/>
      <c r="AQ998" s="35"/>
      <c r="AR998" s="34"/>
      <c r="AS998" s="37"/>
      <c r="AT998" s="35"/>
      <c r="AU998" s="34"/>
      <c r="AV998" s="37"/>
      <c r="AW998" s="35"/>
      <c r="AX998" s="34"/>
      <c r="AY998" s="37"/>
      <c r="AZ998" s="35"/>
      <c r="BA998" s="34"/>
      <c r="BB998" s="37"/>
      <c r="BC998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8" s="7"/>
      <c r="BF998" t="str">
        <f>IF(Table1[[#This Row],[Date]]="","","&amp;lt;VOUCHER REMOTEID="&amp;""""&amp;$A$11&amp;$A$13&amp;ROW()&amp;""""&amp;" VCHTYPE="""&amp;F998&amp;""" ACTION="""&amp;"Create"&amp;"""&amp;gt;")</f>
        <v/>
      </c>
      <c r="BG998" t="str">
        <f>IF(Table1[[#This Row],[Date]]="","",TEXT(Table1[[#This Row],[Date]],"yyyymmdd"))</f>
        <v/>
      </c>
      <c r="BH998" t="str">
        <f>Table1[[#This Row],[Date2]]</f>
        <v/>
      </c>
      <c r="BI998" t="str">
        <f>IF(Table1[[#This Row],[Date]]="","",Table1[[#This Row],[Voucher Type]])</f>
        <v/>
      </c>
      <c r="BJ998" t="str">
        <f>IF(Table1[[#This Row],[Ref No / Invoice No]]="","",Table1[[#This Row],[Ref No / Invoice No]])</f>
        <v/>
      </c>
      <c r="BK998" t="str">
        <f>IF(Table1[[#This Row],[Voucher No]]="","",Table1[[#This Row],[Voucher No]])</f>
        <v/>
      </c>
      <c r="BL998" t="str">
        <f>IF(Table1[[#This Row],[Date]]="","",Table1[[#This Row],[Narration]])</f>
        <v/>
      </c>
      <c r="BM998" t="str">
        <f>IF(Table1[[#This Row],[Date]]="","",$A$11&amp;$A$13&amp;ROW())</f>
        <v/>
      </c>
      <c r="BN998" t="str">
        <f>IF(Table1[[#This Row],[Date]]="","",$A$13)</f>
        <v/>
      </c>
      <c r="BP998" t="str">
        <f>IF(Table1[[#This Row],[Ledger 1]]="","","No")</f>
        <v/>
      </c>
      <c r="BQ998" t="str">
        <f>IF(Table1[[#This Row],[Date]]="","",IF(Table1[[#This Row],[Effect 1]]="Dr.","Yes","No"))</f>
        <v/>
      </c>
      <c r="BR998" t="str">
        <f>IF(Table1[[#This Row],[Date]]="","",Table1[[#This Row],[Ledger 1]])</f>
        <v/>
      </c>
      <c r="BS998" t="str">
        <f>IF(Table1[[#This Row],[Date]]="","",IF(Table1[[#This Row],[Effect 1]]="Dr.",-Table1[[#This Row],[Amount 1]],Table1[[#This Row],[Amount 1]]))</f>
        <v/>
      </c>
      <c r="BV998" t="str">
        <f>IF(Table1[[#This Row],[Ledger 2]]="","","No")</f>
        <v/>
      </c>
      <c r="BW998" t="str">
        <f>IF(Table1[[#This Row],[Date]]="","",IF(Table1[[#This Row],[Effect 2]]="Dr.","Yes","No"))</f>
        <v/>
      </c>
      <c r="BX998" t="str">
        <f>IF(Table1[[#This Row],[Date]]="","",Table1[[#This Row],[Ledger 2]])</f>
        <v/>
      </c>
      <c r="BY998" t="str">
        <f>IF(Table1[[#This Row],[Date]]="","",IF(Table1[[#This Row],[Effect 2]]="Dr.",-Table1[[#This Row],[Amount 2]],Table1[[#This Row],[Amount 2]]))</f>
        <v/>
      </c>
      <c r="CB998" t="str">
        <f>IF(Table1[[#This Row],[Ledger 3]]="","","No")</f>
        <v/>
      </c>
      <c r="CC998" t="str">
        <f>IF(Table1[[#This Row],[Ledger 3]]="","",IF(Table1[[#This Row],[Effect 3]]="Dr.","Yes","No"))</f>
        <v/>
      </c>
      <c r="CD998" t="str">
        <f>IF(Table1[[#This Row],[Ledger 3]]="","",Table1[[#This Row],[Ledger 3]])</f>
        <v/>
      </c>
      <c r="CE998" t="str">
        <f>IF(Table1[[#This Row],[Ledger 3]]="","",IF(Table1[[#This Row],[Effect 3]]="Dr.",-Table1[[#This Row],[Amount 3]],Table1[[#This Row],[Amount 3]]))</f>
        <v/>
      </c>
      <c r="CH998" t="str">
        <f>IF(Table1[[#This Row],[Ledger 4]]="","","No")</f>
        <v/>
      </c>
      <c r="CI998" t="str">
        <f>IF(Table1[[#This Row],[Ledger 4]]="","",IF(Table1[[#This Row],[Effect 4]]="Dr.","Yes","No"))</f>
        <v/>
      </c>
      <c r="CJ998" t="str">
        <f>IF(Table1[[#This Row],[Ledger 4]]="","",Table1[[#This Row],[Ledger 4]])</f>
        <v/>
      </c>
      <c r="CK998" t="str">
        <f>IF(Table1[[#This Row],[Ledger 4]]="","",IF(Table1[[#This Row],[Effect 4]]="Dr.",-Table1[[#This Row],[Amount 4]],Table1[[#This Row],[Amount 4]]))</f>
        <v/>
      </c>
      <c r="CN998" t="str">
        <f>IF(Table1[[#This Row],[Ledger 5]]="","","No")</f>
        <v/>
      </c>
      <c r="CO998" t="str">
        <f>IF(Table1[[#This Row],[Ledger 5]]="","",IF(Table1[[#This Row],[Effect 5]]="Dr.","Yes","No"))</f>
        <v/>
      </c>
      <c r="CP998" t="str">
        <f>IF(Table1[[#This Row],[Ledger 5]]="","",Table1[[#This Row],[Ledger 5]])</f>
        <v/>
      </c>
      <c r="CQ998" t="str">
        <f>IF(Table1[[#This Row],[Ledger 5]]="","",IF(Table1[[#This Row],[Effect 5]]="Dr.",-Table1[[#This Row],[Amount 5]],Table1[[#This Row],[Amount 5]]))</f>
        <v/>
      </c>
      <c r="CT998" t="str">
        <f>IF(Table1[[#This Row],[Ledger 6]]="","","No")</f>
        <v/>
      </c>
      <c r="CU998" t="str">
        <f>IF(Table1[[#This Row],[Ledger 6]]="","",IF(Table1[[#This Row],[Effect 6]]="Dr.","Yes","No"))</f>
        <v/>
      </c>
      <c r="CV998" t="str">
        <f>IF(Table1[[#This Row],[Ledger 6]]="","",Table1[[#This Row],[Ledger 6]])</f>
        <v/>
      </c>
      <c r="CW998" t="str">
        <f>IF(Table1[[#This Row],[Ledger 6]]="","",IF(Table1[[#This Row],[Effect 6]]="Dr.",-Table1[[#This Row],[Amount 6]],Table1[[#This Row],[Amount 6]]))</f>
        <v/>
      </c>
      <c r="CZ998" t="str">
        <f>IF(Table1[[#This Row],[Ledger 7]]="","","No")</f>
        <v/>
      </c>
      <c r="DA998" t="str">
        <f>IF(Table1[[#This Row],[Ledger 7]]="","",IF(Table1[[#This Row],[Effect 7]]="Dr.","Yes","No"))</f>
        <v/>
      </c>
      <c r="DB998" t="str">
        <f>IF(Table1[[#This Row],[Ledger 7]]="","",Table1[[#This Row],[Ledger 7]])</f>
        <v/>
      </c>
      <c r="DC998" t="str">
        <f>IF(Table1[[#This Row],[Ledger 7]]="","",IF(Table1[[#This Row],[Effect 7]]="Dr.",-Table1[[#This Row],[Amount 7]],Table1[[#This Row],[Amount 7]]))</f>
        <v/>
      </c>
      <c r="DF998" t="str">
        <f>IF(Table1[[#This Row],[Ledger 8]]="","","No")</f>
        <v/>
      </c>
      <c r="DG998" t="str">
        <f>IF(Table1[[#This Row],[Ledger 8]]="","",IF(Table1[[#This Row],[Effect 8]]="Dr.","Yes","No"))</f>
        <v/>
      </c>
      <c r="DH998" t="str">
        <f>IF(Table1[[#This Row],[Ledger 8]]="","",Table1[[#This Row],[Ledger 8]])</f>
        <v/>
      </c>
      <c r="DI998" t="str">
        <f>IF(Table1[[#This Row],[Ledger 8]]="","",IF(Table1[[#This Row],[Effect 8]]="Dr.",-Table1[[#This Row],[Amount 8]],Table1[[#This Row],[Amount 8]]))</f>
        <v/>
      </c>
      <c r="DL998" t="str">
        <f>IF(Table1[[#This Row],[Ledger 9]]="","","No")</f>
        <v/>
      </c>
      <c r="DM998" t="str">
        <f>IF(Table1[[#This Row],[Ledger 9]]="","",IF(Table1[[#This Row],[Effect 9]]="Dr.","Yes","No"))</f>
        <v/>
      </c>
      <c r="DN998" t="str">
        <f>IF(Table1[[#This Row],[Ledger 9]]="","",Table1[[#This Row],[Ledger 9]])</f>
        <v/>
      </c>
      <c r="DO998" t="str">
        <f>IF(Table1[[#This Row],[Ledger 9]]="","",IF(Table1[[#This Row],[Effect 9]]="Dr.",-Table1[[#This Row],[Amount 9]],Table1[[#This Row],[Amount 9]]))</f>
        <v/>
      </c>
      <c r="DR998" t="str">
        <f>IF(Table1[[#This Row],[Ledger 10]]="","","No")</f>
        <v/>
      </c>
      <c r="DS998" t="str">
        <f>IF(Table1[[#This Row],[Ledger 10]]="","",IF(Table1[[#This Row],[Effect 10]]="Dr.","Yes","No"))</f>
        <v/>
      </c>
      <c r="DT998" t="str">
        <f>IF(Table1[[#This Row],[Ledger 10]]="","",Table1[[#This Row],[Ledger 10]])</f>
        <v/>
      </c>
      <c r="DU998" t="str">
        <f>IF(Table1[[#This Row],[Ledger 10]]="","",IF(Table1[[#This Row],[Effect 10]]="Dr.",-Table1[[#This Row],[Amount 10]],Table1[[#This Row],[Amount 10]]))</f>
        <v/>
      </c>
      <c r="DX998" t="str">
        <f>IF(Table1[[#This Row],[Ledger 11]]="","","No")</f>
        <v/>
      </c>
      <c r="DY998" t="str">
        <f>IF(Table1[[#This Row],[Ledger 11]]="","",IF(Table1[[#This Row],[Effect 11]]="Dr.","Yes","No"))</f>
        <v/>
      </c>
      <c r="DZ998" t="str">
        <f>IF(Table1[[#This Row],[Ledger 11]]="","",Table1[[#This Row],[Ledger 11]])</f>
        <v/>
      </c>
      <c r="EA998" t="str">
        <f>IF(Table1[[#This Row],[Ledger 11]]="","",IF(Table1[[#This Row],[Effect 11]]="Dr.",-Table1[[#This Row],[Amount 11]],Table1[[#This Row],[Amount 11]]))</f>
        <v/>
      </c>
      <c r="ED998" t="str">
        <f>IF(Table1[[#This Row],[Ledger 12]]="","","No")</f>
        <v/>
      </c>
      <c r="EE998" t="str">
        <f>IF(Table1[[#This Row],[Ledger 12]]="","",IF(Table1[[#This Row],[Effect 12]]="Dr.","Yes","No"))</f>
        <v/>
      </c>
      <c r="EF998" t="str">
        <f>IF(Table1[[#This Row],[Ledger 12]]="","",Table1[[#This Row],[Ledger 12]])</f>
        <v/>
      </c>
      <c r="EG998" t="str">
        <f>IF(Table1[[#This Row],[Ledger 12]]="","",IF(Table1[[#This Row],[Effect 12]]="Dr.",-Table1[[#This Row],[Amount 12]],Table1[[#This Row],[Amount 12]]))</f>
        <v/>
      </c>
      <c r="EJ998" t="str">
        <f>IF(Table1[[#This Row],[Ledger 13]]="","","No")</f>
        <v/>
      </c>
      <c r="EK998" t="str">
        <f>IF(Table1[[#This Row],[Ledger 13]]="","",IF(Table1[[#This Row],[Effect 13]]="Dr.","Yes","No"))</f>
        <v/>
      </c>
      <c r="EL998" t="str">
        <f>IF(Table1[[#This Row],[Ledger 13]]="","",Table1[[#This Row],[Ledger 13]])</f>
        <v/>
      </c>
      <c r="EM998" t="str">
        <f>IF(Table1[[#This Row],[Ledger 13]]="","",IF(Table1[[#This Row],[Effect 13]]="Dr.",-Table1[[#This Row],[Amount 13]],Table1[[#This Row],[Amount 13]]))</f>
        <v/>
      </c>
      <c r="EP998" t="str">
        <f>IF(Table1[[#This Row],[Ledger 14]]="","","No")</f>
        <v/>
      </c>
      <c r="EQ998" t="str">
        <f>IF(Table1[[#This Row],[Ledger 14]]="","",IF(Table1[[#This Row],[Effect 14]]="Dr.","Yes","No"))</f>
        <v/>
      </c>
      <c r="ER998" t="str">
        <f>IF(Table1[[#This Row],[Ledger 14]]="","",Table1[[#This Row],[Ledger 14]])</f>
        <v/>
      </c>
      <c r="ES998" t="str">
        <f>IF(Table1[[#This Row],[Ledger 14]]="","",IF(Table1[[#This Row],[Effect 14]]="Dr.",-Table1[[#This Row],[Amount 14]],Table1[[#This Row],[Amount 14]]))</f>
        <v/>
      </c>
      <c r="EV998" t="str">
        <f>IF(Table1[[#This Row],[Ledger 15]]="","","No")</f>
        <v/>
      </c>
      <c r="EW998" t="str">
        <f>IF(Table1[[#This Row],[Ledger 15]]="","",IF(Table1[[#This Row],[Effect 15]]="Dr.","Yes","No"))</f>
        <v/>
      </c>
      <c r="EX998" t="str">
        <f>IF(Table1[[#This Row],[Ledger 15]]="","",Table1[[#This Row],[Ledger 15]])</f>
        <v/>
      </c>
      <c r="EY998" t="str">
        <f>IF(Table1[[#This Row],[Ledger 15]]="","",IF(Table1[[#This Row],[Effect 15]]="Dr.",-Table1[[#This Row],[Amount 15]],Table1[[#This Row],[Amount 15]]))</f>
        <v/>
      </c>
      <c r="FD998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8">
        <f>IF(Table1[[#This Row],[Date]]="",0,IF(AND(Table1[[#This Row],[Date]]&gt;=$FE$2,Table1[[#This Row],[Date]]&lt;=$FE$3),0,1))</f>
        <v>0</v>
      </c>
      <c r="FF998">
        <f>IF(Table1[[#This Row],[Date]]="",0,IF(TYPE(VLOOKUP(Table1[[#This Row],[Voucher Type]],Table1[[#All],[Voucher Type Master]],1,FALSE))=16,1,0))</f>
        <v>0</v>
      </c>
      <c r="FG998">
        <f>IF(TYPE(IF(Table1[[#This Row],[Date]]="",0,IF(VLOOKUP(Table1[[#This Row],[Voucher Type]],$FY$5:$FZ$13,2,0)=Table1[[#This Row],[Effect 1]],0,1)))=16,1,0)</f>
        <v>0</v>
      </c>
      <c r="FH998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8">
        <f>IF(LEN(Table1[[#This Row],[Ledger 1]])&gt;0,IF(TYPE(VLOOKUP(Table1[[#This Row],[Ledger 1]],GZ:GZ,1,0))=16,1,0),0)</f>
        <v>0</v>
      </c>
      <c r="FJ998">
        <f>IF(LEN(Table1[[#This Row],[Ledger 2]])&gt;0,IF(TYPE(VLOOKUP(Table1[[#This Row],[Ledger 2]],GZ:GZ,1,0))=16,1,0),0)</f>
        <v>0</v>
      </c>
      <c r="FK998">
        <f>IF(LEN(Table1[[#This Row],[Ledger 3]])&gt;0,IF(TYPE(VLOOKUP(Table1[[#This Row],[Ledger 3]],GZ:GZ,1,0))=16,1,0),0)</f>
        <v>0</v>
      </c>
      <c r="FL998">
        <f>IF(LEN(Table1[[#This Row],[Ledger 4]])&gt;0,IF(TYPE(VLOOKUP(Table1[[#This Row],[Ledger 4]],GZ:GZ,1,0))=16,1,0),0)</f>
        <v>0</v>
      </c>
      <c r="FM998">
        <f>IF(LEN(Table1[[#This Row],[Ledger 5]])&gt;0,IF(TYPE(VLOOKUP(Table1[[#This Row],[Ledger 5]],GZ:GZ,1,0))=16,1,0),0)</f>
        <v>0</v>
      </c>
      <c r="FN998">
        <f>IF(LEN(Table1[[#This Row],[Ledger 6]])&gt;0,IF(TYPE(VLOOKUP(Table1[[#This Row],[Ledger 6]],$GZ:$GZ,1,0))=16,1,0),0)</f>
        <v>0</v>
      </c>
      <c r="FO998">
        <f>IF(LEN(Table1[[#This Row],[Ledger 7]])&gt;0,IF(TYPE(VLOOKUP(Table1[[#This Row],[Ledger 7]],$GZ:$GZ,1,0))=16,1,0),0)</f>
        <v>0</v>
      </c>
      <c r="FP998">
        <f>IF(LEN(Table1[[#This Row],[Ledger 8]])&gt;0,IF(TYPE(VLOOKUP(Table1[[#This Row],[Ledger 8]],$GZ:$GZ,1,0))=16,1,0),0)</f>
        <v>0</v>
      </c>
      <c r="FQ998">
        <f>IF(LEN(Table1[[#This Row],[Ledger 9]])&gt;0,IF(TYPE(VLOOKUP(Table1[[#This Row],[Ledger 9]],$GZ:$GZ,1,0))=16,1,0),0)</f>
        <v>0</v>
      </c>
      <c r="FR998">
        <f>IF(LEN(Table1[[#This Row],[Ledger 10]])&gt;0,IF(TYPE(VLOOKUP(Table1[[#This Row],[Ledger 10]],$GZ:$GZ,1,0))=16,1,0),0)</f>
        <v>0</v>
      </c>
      <c r="FS998">
        <f>IF(LEN(Table1[[#This Row],[Ledger 11]])&gt;0,IF(TYPE(VLOOKUP(Table1[[#This Row],[Ledger 11]],$GZ:$GZ,1,0))=16,1,0),0)</f>
        <v>0</v>
      </c>
      <c r="FT998">
        <f>IF(LEN(Table1[[#This Row],[Ledger 12]])&gt;0,IF(TYPE(VLOOKUP(Table1[[#This Row],[Ledger 12]],$GZ:$GZ,1,0))=16,1,0),0)</f>
        <v>0</v>
      </c>
      <c r="FU998">
        <f>IF(LEN(Table1[[#This Row],[Ledger 13]])&gt;0,IF(TYPE(VLOOKUP(Table1[[#This Row],[Ledger 13]],$GZ:$GZ,1,0))=16,1,0),0)</f>
        <v>0</v>
      </c>
      <c r="FV998">
        <f>IF(LEN(Table1[[#This Row],[Ledger 14]])&gt;0,IF(TYPE(VLOOKUP(Table1[[#This Row],[Ledger 14]],$GZ:$GZ,1,0))=16,1,0),0)</f>
        <v>0</v>
      </c>
      <c r="FW998">
        <f>IF(LEN(Table1[[#This Row],[Ledger 15]])&gt;0,IF(TYPE(VLOOKUP(Table1[[#This Row],[Ledger 15]],$GZ:$GZ,1,0))=16,1,0),0)</f>
        <v>0</v>
      </c>
    </row>
    <row r="999" spans="4:179" ht="33" customHeight="1" x14ac:dyDescent="0.45">
      <c r="D999" s="8">
        <f t="shared" si="24"/>
        <v>994</v>
      </c>
      <c r="E999" s="32"/>
      <c r="F999" s="34"/>
      <c r="G999" s="34"/>
      <c r="H999" s="34"/>
      <c r="I999" s="34"/>
      <c r="J999" s="38"/>
      <c r="K999" s="33"/>
      <c r="L999" s="36"/>
      <c r="M999" s="35"/>
      <c r="N999" s="34"/>
      <c r="O999" s="41"/>
      <c r="P999" s="35"/>
      <c r="Q999" s="34"/>
      <c r="R999" s="37"/>
      <c r="S999" s="35"/>
      <c r="T999" s="34"/>
      <c r="U999" s="37"/>
      <c r="V999" s="35"/>
      <c r="W999" s="34"/>
      <c r="X999" s="37"/>
      <c r="Y999" s="35"/>
      <c r="Z999" s="34"/>
      <c r="AA999" s="37"/>
      <c r="AB999" s="35"/>
      <c r="AC999" s="34"/>
      <c r="AD999" s="37"/>
      <c r="AE999" s="35"/>
      <c r="AF999" s="34"/>
      <c r="AG999" s="37"/>
      <c r="AH999" s="35"/>
      <c r="AI999" s="34"/>
      <c r="AJ999" s="37"/>
      <c r="AK999" s="35"/>
      <c r="AL999" s="34"/>
      <c r="AM999" s="37"/>
      <c r="AN999" s="35"/>
      <c r="AO999" s="34"/>
      <c r="AP999" s="37"/>
      <c r="AQ999" s="35"/>
      <c r="AR999" s="34"/>
      <c r="AS999" s="37"/>
      <c r="AT999" s="35"/>
      <c r="AU999" s="34"/>
      <c r="AV999" s="37"/>
      <c r="AW999" s="35"/>
      <c r="AX999" s="34"/>
      <c r="AY999" s="37"/>
      <c r="AZ999" s="35"/>
      <c r="BA999" s="34"/>
      <c r="BB999" s="37"/>
      <c r="BC999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999" s="7"/>
      <c r="BF999" t="str">
        <f>IF(Table1[[#This Row],[Date]]="","","&amp;lt;VOUCHER REMOTEID="&amp;""""&amp;$A$11&amp;$A$13&amp;ROW()&amp;""""&amp;" VCHTYPE="""&amp;F999&amp;""" ACTION="""&amp;"Create"&amp;"""&amp;gt;")</f>
        <v/>
      </c>
      <c r="BG999" t="str">
        <f>IF(Table1[[#This Row],[Date]]="","",TEXT(Table1[[#This Row],[Date]],"yyyymmdd"))</f>
        <v/>
      </c>
      <c r="BH999" t="str">
        <f>Table1[[#This Row],[Date2]]</f>
        <v/>
      </c>
      <c r="BI999" t="str">
        <f>IF(Table1[[#This Row],[Date]]="","",Table1[[#This Row],[Voucher Type]])</f>
        <v/>
      </c>
      <c r="BJ999" t="str">
        <f>IF(Table1[[#This Row],[Ref No / Invoice No]]="","",Table1[[#This Row],[Ref No / Invoice No]])</f>
        <v/>
      </c>
      <c r="BK999" t="str">
        <f>IF(Table1[[#This Row],[Voucher No]]="","",Table1[[#This Row],[Voucher No]])</f>
        <v/>
      </c>
      <c r="BL999" t="str">
        <f>IF(Table1[[#This Row],[Date]]="","",Table1[[#This Row],[Narration]])</f>
        <v/>
      </c>
      <c r="BM999" t="str">
        <f>IF(Table1[[#This Row],[Date]]="","",$A$11&amp;$A$13&amp;ROW())</f>
        <v/>
      </c>
      <c r="BN999" t="str">
        <f>IF(Table1[[#This Row],[Date]]="","",$A$13)</f>
        <v/>
      </c>
      <c r="BP999" t="str">
        <f>IF(Table1[[#This Row],[Ledger 1]]="","","No")</f>
        <v/>
      </c>
      <c r="BQ999" t="str">
        <f>IF(Table1[[#This Row],[Date]]="","",IF(Table1[[#This Row],[Effect 1]]="Dr.","Yes","No"))</f>
        <v/>
      </c>
      <c r="BR999" t="str">
        <f>IF(Table1[[#This Row],[Date]]="","",Table1[[#This Row],[Ledger 1]])</f>
        <v/>
      </c>
      <c r="BS999" t="str">
        <f>IF(Table1[[#This Row],[Date]]="","",IF(Table1[[#This Row],[Effect 1]]="Dr.",-Table1[[#This Row],[Amount 1]],Table1[[#This Row],[Amount 1]]))</f>
        <v/>
      </c>
      <c r="BV999" t="str">
        <f>IF(Table1[[#This Row],[Ledger 2]]="","","No")</f>
        <v/>
      </c>
      <c r="BW999" t="str">
        <f>IF(Table1[[#This Row],[Date]]="","",IF(Table1[[#This Row],[Effect 2]]="Dr.","Yes","No"))</f>
        <v/>
      </c>
      <c r="BX999" t="str">
        <f>IF(Table1[[#This Row],[Date]]="","",Table1[[#This Row],[Ledger 2]])</f>
        <v/>
      </c>
      <c r="BY999" t="str">
        <f>IF(Table1[[#This Row],[Date]]="","",IF(Table1[[#This Row],[Effect 2]]="Dr.",-Table1[[#This Row],[Amount 2]],Table1[[#This Row],[Amount 2]]))</f>
        <v/>
      </c>
      <c r="CB999" t="str">
        <f>IF(Table1[[#This Row],[Ledger 3]]="","","No")</f>
        <v/>
      </c>
      <c r="CC999" t="str">
        <f>IF(Table1[[#This Row],[Ledger 3]]="","",IF(Table1[[#This Row],[Effect 3]]="Dr.","Yes","No"))</f>
        <v/>
      </c>
      <c r="CD999" t="str">
        <f>IF(Table1[[#This Row],[Ledger 3]]="","",Table1[[#This Row],[Ledger 3]])</f>
        <v/>
      </c>
      <c r="CE999" t="str">
        <f>IF(Table1[[#This Row],[Ledger 3]]="","",IF(Table1[[#This Row],[Effect 3]]="Dr.",-Table1[[#This Row],[Amount 3]],Table1[[#This Row],[Amount 3]]))</f>
        <v/>
      </c>
      <c r="CH999" t="str">
        <f>IF(Table1[[#This Row],[Ledger 4]]="","","No")</f>
        <v/>
      </c>
      <c r="CI999" t="str">
        <f>IF(Table1[[#This Row],[Ledger 4]]="","",IF(Table1[[#This Row],[Effect 4]]="Dr.","Yes","No"))</f>
        <v/>
      </c>
      <c r="CJ999" t="str">
        <f>IF(Table1[[#This Row],[Ledger 4]]="","",Table1[[#This Row],[Ledger 4]])</f>
        <v/>
      </c>
      <c r="CK999" t="str">
        <f>IF(Table1[[#This Row],[Ledger 4]]="","",IF(Table1[[#This Row],[Effect 4]]="Dr.",-Table1[[#This Row],[Amount 4]],Table1[[#This Row],[Amount 4]]))</f>
        <v/>
      </c>
      <c r="CN999" t="str">
        <f>IF(Table1[[#This Row],[Ledger 5]]="","","No")</f>
        <v/>
      </c>
      <c r="CO999" t="str">
        <f>IF(Table1[[#This Row],[Ledger 5]]="","",IF(Table1[[#This Row],[Effect 5]]="Dr.","Yes","No"))</f>
        <v/>
      </c>
      <c r="CP999" t="str">
        <f>IF(Table1[[#This Row],[Ledger 5]]="","",Table1[[#This Row],[Ledger 5]])</f>
        <v/>
      </c>
      <c r="CQ999" t="str">
        <f>IF(Table1[[#This Row],[Ledger 5]]="","",IF(Table1[[#This Row],[Effect 5]]="Dr.",-Table1[[#This Row],[Amount 5]],Table1[[#This Row],[Amount 5]]))</f>
        <v/>
      </c>
      <c r="CT999" t="str">
        <f>IF(Table1[[#This Row],[Ledger 6]]="","","No")</f>
        <v/>
      </c>
      <c r="CU999" t="str">
        <f>IF(Table1[[#This Row],[Ledger 6]]="","",IF(Table1[[#This Row],[Effect 6]]="Dr.","Yes","No"))</f>
        <v/>
      </c>
      <c r="CV999" t="str">
        <f>IF(Table1[[#This Row],[Ledger 6]]="","",Table1[[#This Row],[Ledger 6]])</f>
        <v/>
      </c>
      <c r="CW999" t="str">
        <f>IF(Table1[[#This Row],[Ledger 6]]="","",IF(Table1[[#This Row],[Effect 6]]="Dr.",-Table1[[#This Row],[Amount 6]],Table1[[#This Row],[Amount 6]]))</f>
        <v/>
      </c>
      <c r="CZ999" t="str">
        <f>IF(Table1[[#This Row],[Ledger 7]]="","","No")</f>
        <v/>
      </c>
      <c r="DA999" t="str">
        <f>IF(Table1[[#This Row],[Ledger 7]]="","",IF(Table1[[#This Row],[Effect 7]]="Dr.","Yes","No"))</f>
        <v/>
      </c>
      <c r="DB999" t="str">
        <f>IF(Table1[[#This Row],[Ledger 7]]="","",Table1[[#This Row],[Ledger 7]])</f>
        <v/>
      </c>
      <c r="DC999" t="str">
        <f>IF(Table1[[#This Row],[Ledger 7]]="","",IF(Table1[[#This Row],[Effect 7]]="Dr.",-Table1[[#This Row],[Amount 7]],Table1[[#This Row],[Amount 7]]))</f>
        <v/>
      </c>
      <c r="DF999" t="str">
        <f>IF(Table1[[#This Row],[Ledger 8]]="","","No")</f>
        <v/>
      </c>
      <c r="DG999" t="str">
        <f>IF(Table1[[#This Row],[Ledger 8]]="","",IF(Table1[[#This Row],[Effect 8]]="Dr.","Yes","No"))</f>
        <v/>
      </c>
      <c r="DH999" t="str">
        <f>IF(Table1[[#This Row],[Ledger 8]]="","",Table1[[#This Row],[Ledger 8]])</f>
        <v/>
      </c>
      <c r="DI999" t="str">
        <f>IF(Table1[[#This Row],[Ledger 8]]="","",IF(Table1[[#This Row],[Effect 8]]="Dr.",-Table1[[#This Row],[Amount 8]],Table1[[#This Row],[Amount 8]]))</f>
        <v/>
      </c>
      <c r="DL999" t="str">
        <f>IF(Table1[[#This Row],[Ledger 9]]="","","No")</f>
        <v/>
      </c>
      <c r="DM999" t="str">
        <f>IF(Table1[[#This Row],[Ledger 9]]="","",IF(Table1[[#This Row],[Effect 9]]="Dr.","Yes","No"))</f>
        <v/>
      </c>
      <c r="DN999" t="str">
        <f>IF(Table1[[#This Row],[Ledger 9]]="","",Table1[[#This Row],[Ledger 9]])</f>
        <v/>
      </c>
      <c r="DO999" t="str">
        <f>IF(Table1[[#This Row],[Ledger 9]]="","",IF(Table1[[#This Row],[Effect 9]]="Dr.",-Table1[[#This Row],[Amount 9]],Table1[[#This Row],[Amount 9]]))</f>
        <v/>
      </c>
      <c r="DR999" t="str">
        <f>IF(Table1[[#This Row],[Ledger 10]]="","","No")</f>
        <v/>
      </c>
      <c r="DS999" t="str">
        <f>IF(Table1[[#This Row],[Ledger 10]]="","",IF(Table1[[#This Row],[Effect 10]]="Dr.","Yes","No"))</f>
        <v/>
      </c>
      <c r="DT999" t="str">
        <f>IF(Table1[[#This Row],[Ledger 10]]="","",Table1[[#This Row],[Ledger 10]])</f>
        <v/>
      </c>
      <c r="DU999" t="str">
        <f>IF(Table1[[#This Row],[Ledger 10]]="","",IF(Table1[[#This Row],[Effect 10]]="Dr.",-Table1[[#This Row],[Amount 10]],Table1[[#This Row],[Amount 10]]))</f>
        <v/>
      </c>
      <c r="DX999" t="str">
        <f>IF(Table1[[#This Row],[Ledger 11]]="","","No")</f>
        <v/>
      </c>
      <c r="DY999" t="str">
        <f>IF(Table1[[#This Row],[Ledger 11]]="","",IF(Table1[[#This Row],[Effect 11]]="Dr.","Yes","No"))</f>
        <v/>
      </c>
      <c r="DZ999" t="str">
        <f>IF(Table1[[#This Row],[Ledger 11]]="","",Table1[[#This Row],[Ledger 11]])</f>
        <v/>
      </c>
      <c r="EA999" t="str">
        <f>IF(Table1[[#This Row],[Ledger 11]]="","",IF(Table1[[#This Row],[Effect 11]]="Dr.",-Table1[[#This Row],[Amount 11]],Table1[[#This Row],[Amount 11]]))</f>
        <v/>
      </c>
      <c r="ED999" t="str">
        <f>IF(Table1[[#This Row],[Ledger 12]]="","","No")</f>
        <v/>
      </c>
      <c r="EE999" t="str">
        <f>IF(Table1[[#This Row],[Ledger 12]]="","",IF(Table1[[#This Row],[Effect 12]]="Dr.","Yes","No"))</f>
        <v/>
      </c>
      <c r="EF999" t="str">
        <f>IF(Table1[[#This Row],[Ledger 12]]="","",Table1[[#This Row],[Ledger 12]])</f>
        <v/>
      </c>
      <c r="EG999" t="str">
        <f>IF(Table1[[#This Row],[Ledger 12]]="","",IF(Table1[[#This Row],[Effect 12]]="Dr.",-Table1[[#This Row],[Amount 12]],Table1[[#This Row],[Amount 12]]))</f>
        <v/>
      </c>
      <c r="EJ999" t="str">
        <f>IF(Table1[[#This Row],[Ledger 13]]="","","No")</f>
        <v/>
      </c>
      <c r="EK999" t="str">
        <f>IF(Table1[[#This Row],[Ledger 13]]="","",IF(Table1[[#This Row],[Effect 13]]="Dr.","Yes","No"))</f>
        <v/>
      </c>
      <c r="EL999" t="str">
        <f>IF(Table1[[#This Row],[Ledger 13]]="","",Table1[[#This Row],[Ledger 13]])</f>
        <v/>
      </c>
      <c r="EM999" t="str">
        <f>IF(Table1[[#This Row],[Ledger 13]]="","",IF(Table1[[#This Row],[Effect 13]]="Dr.",-Table1[[#This Row],[Amount 13]],Table1[[#This Row],[Amount 13]]))</f>
        <v/>
      </c>
      <c r="EP999" t="str">
        <f>IF(Table1[[#This Row],[Ledger 14]]="","","No")</f>
        <v/>
      </c>
      <c r="EQ999" t="str">
        <f>IF(Table1[[#This Row],[Ledger 14]]="","",IF(Table1[[#This Row],[Effect 14]]="Dr.","Yes","No"))</f>
        <v/>
      </c>
      <c r="ER999" t="str">
        <f>IF(Table1[[#This Row],[Ledger 14]]="","",Table1[[#This Row],[Ledger 14]])</f>
        <v/>
      </c>
      <c r="ES999" t="str">
        <f>IF(Table1[[#This Row],[Ledger 14]]="","",IF(Table1[[#This Row],[Effect 14]]="Dr.",-Table1[[#This Row],[Amount 14]],Table1[[#This Row],[Amount 14]]))</f>
        <v/>
      </c>
      <c r="EV999" t="str">
        <f>IF(Table1[[#This Row],[Ledger 15]]="","","No")</f>
        <v/>
      </c>
      <c r="EW999" t="str">
        <f>IF(Table1[[#This Row],[Ledger 15]]="","",IF(Table1[[#This Row],[Effect 15]]="Dr.","Yes","No"))</f>
        <v/>
      </c>
      <c r="EX999" t="str">
        <f>IF(Table1[[#This Row],[Ledger 15]]="","",Table1[[#This Row],[Ledger 15]])</f>
        <v/>
      </c>
      <c r="EY999" t="str">
        <f>IF(Table1[[#This Row],[Ledger 15]]="","",IF(Table1[[#This Row],[Effect 15]]="Dr.",-Table1[[#This Row],[Amount 15]],Table1[[#This Row],[Amount 15]]))</f>
        <v/>
      </c>
      <c r="FD999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999">
        <f>IF(Table1[[#This Row],[Date]]="",0,IF(AND(Table1[[#This Row],[Date]]&gt;=$FE$2,Table1[[#This Row],[Date]]&lt;=$FE$3),0,1))</f>
        <v>0</v>
      </c>
      <c r="FF999">
        <f>IF(Table1[[#This Row],[Date]]="",0,IF(TYPE(VLOOKUP(Table1[[#This Row],[Voucher Type]],Table1[[#All],[Voucher Type Master]],1,FALSE))=16,1,0))</f>
        <v>0</v>
      </c>
      <c r="FG999">
        <f>IF(TYPE(IF(Table1[[#This Row],[Date]]="",0,IF(VLOOKUP(Table1[[#This Row],[Voucher Type]],$FY$5:$FZ$13,2,0)=Table1[[#This Row],[Effect 1]],0,1)))=16,1,0)</f>
        <v>0</v>
      </c>
      <c r="FH999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999">
        <f>IF(LEN(Table1[[#This Row],[Ledger 1]])&gt;0,IF(TYPE(VLOOKUP(Table1[[#This Row],[Ledger 1]],GZ:GZ,1,0))=16,1,0),0)</f>
        <v>0</v>
      </c>
      <c r="FJ999">
        <f>IF(LEN(Table1[[#This Row],[Ledger 2]])&gt;0,IF(TYPE(VLOOKUP(Table1[[#This Row],[Ledger 2]],GZ:GZ,1,0))=16,1,0),0)</f>
        <v>0</v>
      </c>
      <c r="FK999">
        <f>IF(LEN(Table1[[#This Row],[Ledger 3]])&gt;0,IF(TYPE(VLOOKUP(Table1[[#This Row],[Ledger 3]],GZ:GZ,1,0))=16,1,0),0)</f>
        <v>0</v>
      </c>
      <c r="FL999">
        <f>IF(LEN(Table1[[#This Row],[Ledger 4]])&gt;0,IF(TYPE(VLOOKUP(Table1[[#This Row],[Ledger 4]],GZ:GZ,1,0))=16,1,0),0)</f>
        <v>0</v>
      </c>
      <c r="FM999">
        <f>IF(LEN(Table1[[#This Row],[Ledger 5]])&gt;0,IF(TYPE(VLOOKUP(Table1[[#This Row],[Ledger 5]],GZ:GZ,1,0))=16,1,0),0)</f>
        <v>0</v>
      </c>
      <c r="FN999">
        <f>IF(LEN(Table1[[#This Row],[Ledger 6]])&gt;0,IF(TYPE(VLOOKUP(Table1[[#This Row],[Ledger 6]],$GZ:$GZ,1,0))=16,1,0),0)</f>
        <v>0</v>
      </c>
      <c r="FO999">
        <f>IF(LEN(Table1[[#This Row],[Ledger 7]])&gt;0,IF(TYPE(VLOOKUP(Table1[[#This Row],[Ledger 7]],$GZ:$GZ,1,0))=16,1,0),0)</f>
        <v>0</v>
      </c>
      <c r="FP999">
        <f>IF(LEN(Table1[[#This Row],[Ledger 8]])&gt;0,IF(TYPE(VLOOKUP(Table1[[#This Row],[Ledger 8]],$GZ:$GZ,1,0))=16,1,0),0)</f>
        <v>0</v>
      </c>
      <c r="FQ999">
        <f>IF(LEN(Table1[[#This Row],[Ledger 9]])&gt;0,IF(TYPE(VLOOKUP(Table1[[#This Row],[Ledger 9]],$GZ:$GZ,1,0))=16,1,0),0)</f>
        <v>0</v>
      </c>
      <c r="FR999">
        <f>IF(LEN(Table1[[#This Row],[Ledger 10]])&gt;0,IF(TYPE(VLOOKUP(Table1[[#This Row],[Ledger 10]],$GZ:$GZ,1,0))=16,1,0),0)</f>
        <v>0</v>
      </c>
      <c r="FS999">
        <f>IF(LEN(Table1[[#This Row],[Ledger 11]])&gt;0,IF(TYPE(VLOOKUP(Table1[[#This Row],[Ledger 11]],$GZ:$GZ,1,0))=16,1,0),0)</f>
        <v>0</v>
      </c>
      <c r="FT999">
        <f>IF(LEN(Table1[[#This Row],[Ledger 12]])&gt;0,IF(TYPE(VLOOKUP(Table1[[#This Row],[Ledger 12]],$GZ:$GZ,1,0))=16,1,0),0)</f>
        <v>0</v>
      </c>
      <c r="FU999">
        <f>IF(LEN(Table1[[#This Row],[Ledger 13]])&gt;0,IF(TYPE(VLOOKUP(Table1[[#This Row],[Ledger 13]],$GZ:$GZ,1,0))=16,1,0),0)</f>
        <v>0</v>
      </c>
      <c r="FV999">
        <f>IF(LEN(Table1[[#This Row],[Ledger 14]])&gt;0,IF(TYPE(VLOOKUP(Table1[[#This Row],[Ledger 14]],$GZ:$GZ,1,0))=16,1,0),0)</f>
        <v>0</v>
      </c>
      <c r="FW999">
        <f>IF(LEN(Table1[[#This Row],[Ledger 15]])&gt;0,IF(TYPE(VLOOKUP(Table1[[#This Row],[Ledger 15]],$GZ:$GZ,1,0))=16,1,0),0)</f>
        <v>0</v>
      </c>
    </row>
    <row r="1000" spans="4:179" ht="33" customHeight="1" x14ac:dyDescent="0.45">
      <c r="D1000" s="8">
        <f t="shared" si="24"/>
        <v>995</v>
      </c>
      <c r="E1000" s="32"/>
      <c r="F1000" s="34"/>
      <c r="G1000" s="34"/>
      <c r="H1000" s="34"/>
      <c r="I1000" s="34"/>
      <c r="J1000" s="38"/>
      <c r="K1000" s="33"/>
      <c r="L1000" s="36"/>
      <c r="M1000" s="35"/>
      <c r="N1000" s="34"/>
      <c r="O1000" s="41"/>
      <c r="P1000" s="35"/>
      <c r="Q1000" s="34"/>
      <c r="R1000" s="37"/>
      <c r="S1000" s="35"/>
      <c r="T1000" s="34"/>
      <c r="U1000" s="37"/>
      <c r="V1000" s="35"/>
      <c r="W1000" s="34"/>
      <c r="X1000" s="37"/>
      <c r="Y1000" s="35"/>
      <c r="Z1000" s="34"/>
      <c r="AA1000" s="37"/>
      <c r="AB1000" s="35"/>
      <c r="AC1000" s="34"/>
      <c r="AD1000" s="37"/>
      <c r="AE1000" s="35"/>
      <c r="AF1000" s="34"/>
      <c r="AG1000" s="37"/>
      <c r="AH1000" s="35"/>
      <c r="AI1000" s="34"/>
      <c r="AJ1000" s="37"/>
      <c r="AK1000" s="35"/>
      <c r="AL1000" s="34"/>
      <c r="AM1000" s="37"/>
      <c r="AN1000" s="35"/>
      <c r="AO1000" s="34"/>
      <c r="AP1000" s="37"/>
      <c r="AQ1000" s="35"/>
      <c r="AR1000" s="34"/>
      <c r="AS1000" s="37"/>
      <c r="AT1000" s="35"/>
      <c r="AU1000" s="34"/>
      <c r="AV1000" s="37"/>
      <c r="AW1000" s="35"/>
      <c r="AX1000" s="34"/>
      <c r="AY1000" s="37"/>
      <c r="AZ1000" s="35"/>
      <c r="BA1000" s="34"/>
      <c r="BB1000" s="37"/>
      <c r="BC1000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0" s="7"/>
      <c r="BF1000" t="str">
        <f>IF(Table1[[#This Row],[Date]]="","","&amp;lt;VOUCHER REMOTEID="&amp;""""&amp;$A$11&amp;$A$13&amp;ROW()&amp;""""&amp;" VCHTYPE="""&amp;F1000&amp;""" ACTION="""&amp;"Create"&amp;"""&amp;gt;")</f>
        <v/>
      </c>
      <c r="BG1000" t="str">
        <f>IF(Table1[[#This Row],[Date]]="","",TEXT(Table1[[#This Row],[Date]],"yyyymmdd"))</f>
        <v/>
      </c>
      <c r="BH1000" t="str">
        <f>Table1[[#This Row],[Date2]]</f>
        <v/>
      </c>
      <c r="BI1000" t="str">
        <f>IF(Table1[[#This Row],[Date]]="","",Table1[[#This Row],[Voucher Type]])</f>
        <v/>
      </c>
      <c r="BJ1000" t="str">
        <f>IF(Table1[[#This Row],[Ref No / Invoice No]]="","",Table1[[#This Row],[Ref No / Invoice No]])</f>
        <v/>
      </c>
      <c r="BK1000" t="str">
        <f>IF(Table1[[#This Row],[Voucher No]]="","",Table1[[#This Row],[Voucher No]])</f>
        <v/>
      </c>
      <c r="BL1000" t="str">
        <f>IF(Table1[[#This Row],[Date]]="","",Table1[[#This Row],[Narration]])</f>
        <v/>
      </c>
      <c r="BM1000" t="str">
        <f>IF(Table1[[#This Row],[Date]]="","",$A$11&amp;$A$13&amp;ROW())</f>
        <v/>
      </c>
      <c r="BN1000" t="str">
        <f>IF(Table1[[#This Row],[Date]]="","",$A$13)</f>
        <v/>
      </c>
      <c r="BP1000" t="str">
        <f>IF(Table1[[#This Row],[Ledger 1]]="","","No")</f>
        <v/>
      </c>
      <c r="BQ1000" t="str">
        <f>IF(Table1[[#This Row],[Date]]="","",IF(Table1[[#This Row],[Effect 1]]="Dr.","Yes","No"))</f>
        <v/>
      </c>
      <c r="BR1000" t="str">
        <f>IF(Table1[[#This Row],[Date]]="","",Table1[[#This Row],[Ledger 1]])</f>
        <v/>
      </c>
      <c r="BS1000" t="str">
        <f>IF(Table1[[#This Row],[Date]]="","",IF(Table1[[#This Row],[Effect 1]]="Dr.",-Table1[[#This Row],[Amount 1]],Table1[[#This Row],[Amount 1]]))</f>
        <v/>
      </c>
      <c r="BV1000" t="str">
        <f>IF(Table1[[#This Row],[Ledger 2]]="","","No")</f>
        <v/>
      </c>
      <c r="BW1000" t="str">
        <f>IF(Table1[[#This Row],[Date]]="","",IF(Table1[[#This Row],[Effect 2]]="Dr.","Yes","No"))</f>
        <v/>
      </c>
      <c r="BX1000" t="str">
        <f>IF(Table1[[#This Row],[Date]]="","",Table1[[#This Row],[Ledger 2]])</f>
        <v/>
      </c>
      <c r="BY1000" t="str">
        <f>IF(Table1[[#This Row],[Date]]="","",IF(Table1[[#This Row],[Effect 2]]="Dr.",-Table1[[#This Row],[Amount 2]],Table1[[#This Row],[Amount 2]]))</f>
        <v/>
      </c>
      <c r="CB1000" t="str">
        <f>IF(Table1[[#This Row],[Ledger 3]]="","","No")</f>
        <v/>
      </c>
      <c r="CC1000" t="str">
        <f>IF(Table1[[#This Row],[Ledger 3]]="","",IF(Table1[[#This Row],[Effect 3]]="Dr.","Yes","No"))</f>
        <v/>
      </c>
      <c r="CD1000" t="str">
        <f>IF(Table1[[#This Row],[Ledger 3]]="","",Table1[[#This Row],[Ledger 3]])</f>
        <v/>
      </c>
      <c r="CE1000" t="str">
        <f>IF(Table1[[#This Row],[Ledger 3]]="","",IF(Table1[[#This Row],[Effect 3]]="Dr.",-Table1[[#This Row],[Amount 3]],Table1[[#This Row],[Amount 3]]))</f>
        <v/>
      </c>
      <c r="CH1000" t="str">
        <f>IF(Table1[[#This Row],[Ledger 4]]="","","No")</f>
        <v/>
      </c>
      <c r="CI1000" t="str">
        <f>IF(Table1[[#This Row],[Ledger 4]]="","",IF(Table1[[#This Row],[Effect 4]]="Dr.","Yes","No"))</f>
        <v/>
      </c>
      <c r="CJ1000" t="str">
        <f>IF(Table1[[#This Row],[Ledger 4]]="","",Table1[[#This Row],[Ledger 4]])</f>
        <v/>
      </c>
      <c r="CK1000" t="str">
        <f>IF(Table1[[#This Row],[Ledger 4]]="","",IF(Table1[[#This Row],[Effect 4]]="Dr.",-Table1[[#This Row],[Amount 4]],Table1[[#This Row],[Amount 4]]))</f>
        <v/>
      </c>
      <c r="CN1000" t="str">
        <f>IF(Table1[[#This Row],[Ledger 5]]="","","No")</f>
        <v/>
      </c>
      <c r="CO1000" t="str">
        <f>IF(Table1[[#This Row],[Ledger 5]]="","",IF(Table1[[#This Row],[Effect 5]]="Dr.","Yes","No"))</f>
        <v/>
      </c>
      <c r="CP1000" t="str">
        <f>IF(Table1[[#This Row],[Ledger 5]]="","",Table1[[#This Row],[Ledger 5]])</f>
        <v/>
      </c>
      <c r="CQ1000" t="str">
        <f>IF(Table1[[#This Row],[Ledger 5]]="","",IF(Table1[[#This Row],[Effect 5]]="Dr.",-Table1[[#This Row],[Amount 5]],Table1[[#This Row],[Amount 5]]))</f>
        <v/>
      </c>
      <c r="CT1000" t="str">
        <f>IF(Table1[[#This Row],[Ledger 6]]="","","No")</f>
        <v/>
      </c>
      <c r="CU1000" t="str">
        <f>IF(Table1[[#This Row],[Ledger 6]]="","",IF(Table1[[#This Row],[Effect 6]]="Dr.","Yes","No"))</f>
        <v/>
      </c>
      <c r="CV1000" t="str">
        <f>IF(Table1[[#This Row],[Ledger 6]]="","",Table1[[#This Row],[Ledger 6]])</f>
        <v/>
      </c>
      <c r="CW1000" t="str">
        <f>IF(Table1[[#This Row],[Ledger 6]]="","",IF(Table1[[#This Row],[Effect 6]]="Dr.",-Table1[[#This Row],[Amount 6]],Table1[[#This Row],[Amount 6]]))</f>
        <v/>
      </c>
      <c r="CZ1000" t="str">
        <f>IF(Table1[[#This Row],[Ledger 7]]="","","No")</f>
        <v/>
      </c>
      <c r="DA1000" t="str">
        <f>IF(Table1[[#This Row],[Ledger 7]]="","",IF(Table1[[#This Row],[Effect 7]]="Dr.","Yes","No"))</f>
        <v/>
      </c>
      <c r="DB1000" t="str">
        <f>IF(Table1[[#This Row],[Ledger 7]]="","",Table1[[#This Row],[Ledger 7]])</f>
        <v/>
      </c>
      <c r="DC1000" t="str">
        <f>IF(Table1[[#This Row],[Ledger 7]]="","",IF(Table1[[#This Row],[Effect 7]]="Dr.",-Table1[[#This Row],[Amount 7]],Table1[[#This Row],[Amount 7]]))</f>
        <v/>
      </c>
      <c r="DF1000" t="str">
        <f>IF(Table1[[#This Row],[Ledger 8]]="","","No")</f>
        <v/>
      </c>
      <c r="DG1000" t="str">
        <f>IF(Table1[[#This Row],[Ledger 8]]="","",IF(Table1[[#This Row],[Effect 8]]="Dr.","Yes","No"))</f>
        <v/>
      </c>
      <c r="DH1000" t="str">
        <f>IF(Table1[[#This Row],[Ledger 8]]="","",Table1[[#This Row],[Ledger 8]])</f>
        <v/>
      </c>
      <c r="DI1000" t="str">
        <f>IF(Table1[[#This Row],[Ledger 8]]="","",IF(Table1[[#This Row],[Effect 8]]="Dr.",-Table1[[#This Row],[Amount 8]],Table1[[#This Row],[Amount 8]]))</f>
        <v/>
      </c>
      <c r="DL1000" t="str">
        <f>IF(Table1[[#This Row],[Ledger 9]]="","","No")</f>
        <v/>
      </c>
      <c r="DM1000" t="str">
        <f>IF(Table1[[#This Row],[Ledger 9]]="","",IF(Table1[[#This Row],[Effect 9]]="Dr.","Yes","No"))</f>
        <v/>
      </c>
      <c r="DN1000" t="str">
        <f>IF(Table1[[#This Row],[Ledger 9]]="","",Table1[[#This Row],[Ledger 9]])</f>
        <v/>
      </c>
      <c r="DO1000" t="str">
        <f>IF(Table1[[#This Row],[Ledger 9]]="","",IF(Table1[[#This Row],[Effect 9]]="Dr.",-Table1[[#This Row],[Amount 9]],Table1[[#This Row],[Amount 9]]))</f>
        <v/>
      </c>
      <c r="DR1000" t="str">
        <f>IF(Table1[[#This Row],[Ledger 10]]="","","No")</f>
        <v/>
      </c>
      <c r="DS1000" t="str">
        <f>IF(Table1[[#This Row],[Ledger 10]]="","",IF(Table1[[#This Row],[Effect 10]]="Dr.","Yes","No"))</f>
        <v/>
      </c>
      <c r="DT1000" t="str">
        <f>IF(Table1[[#This Row],[Ledger 10]]="","",Table1[[#This Row],[Ledger 10]])</f>
        <v/>
      </c>
      <c r="DU1000" t="str">
        <f>IF(Table1[[#This Row],[Ledger 10]]="","",IF(Table1[[#This Row],[Effect 10]]="Dr.",-Table1[[#This Row],[Amount 10]],Table1[[#This Row],[Amount 10]]))</f>
        <v/>
      </c>
      <c r="DX1000" t="str">
        <f>IF(Table1[[#This Row],[Ledger 11]]="","","No")</f>
        <v/>
      </c>
      <c r="DY1000" t="str">
        <f>IF(Table1[[#This Row],[Ledger 11]]="","",IF(Table1[[#This Row],[Effect 11]]="Dr.","Yes","No"))</f>
        <v/>
      </c>
      <c r="DZ1000" t="str">
        <f>IF(Table1[[#This Row],[Ledger 11]]="","",Table1[[#This Row],[Ledger 11]])</f>
        <v/>
      </c>
      <c r="EA1000" t="str">
        <f>IF(Table1[[#This Row],[Ledger 11]]="","",IF(Table1[[#This Row],[Effect 11]]="Dr.",-Table1[[#This Row],[Amount 11]],Table1[[#This Row],[Amount 11]]))</f>
        <v/>
      </c>
      <c r="ED1000" t="str">
        <f>IF(Table1[[#This Row],[Ledger 12]]="","","No")</f>
        <v/>
      </c>
      <c r="EE1000" t="str">
        <f>IF(Table1[[#This Row],[Ledger 12]]="","",IF(Table1[[#This Row],[Effect 12]]="Dr.","Yes","No"))</f>
        <v/>
      </c>
      <c r="EF1000" t="str">
        <f>IF(Table1[[#This Row],[Ledger 12]]="","",Table1[[#This Row],[Ledger 12]])</f>
        <v/>
      </c>
      <c r="EG1000" t="str">
        <f>IF(Table1[[#This Row],[Ledger 12]]="","",IF(Table1[[#This Row],[Effect 12]]="Dr.",-Table1[[#This Row],[Amount 12]],Table1[[#This Row],[Amount 12]]))</f>
        <v/>
      </c>
      <c r="EJ1000" t="str">
        <f>IF(Table1[[#This Row],[Ledger 13]]="","","No")</f>
        <v/>
      </c>
      <c r="EK1000" t="str">
        <f>IF(Table1[[#This Row],[Ledger 13]]="","",IF(Table1[[#This Row],[Effect 13]]="Dr.","Yes","No"))</f>
        <v/>
      </c>
      <c r="EL1000" t="str">
        <f>IF(Table1[[#This Row],[Ledger 13]]="","",Table1[[#This Row],[Ledger 13]])</f>
        <v/>
      </c>
      <c r="EM1000" t="str">
        <f>IF(Table1[[#This Row],[Ledger 13]]="","",IF(Table1[[#This Row],[Effect 13]]="Dr.",-Table1[[#This Row],[Amount 13]],Table1[[#This Row],[Amount 13]]))</f>
        <v/>
      </c>
      <c r="EP1000" t="str">
        <f>IF(Table1[[#This Row],[Ledger 14]]="","","No")</f>
        <v/>
      </c>
      <c r="EQ1000" t="str">
        <f>IF(Table1[[#This Row],[Ledger 14]]="","",IF(Table1[[#This Row],[Effect 14]]="Dr.","Yes","No"))</f>
        <v/>
      </c>
      <c r="ER1000" t="str">
        <f>IF(Table1[[#This Row],[Ledger 14]]="","",Table1[[#This Row],[Ledger 14]])</f>
        <v/>
      </c>
      <c r="ES1000" t="str">
        <f>IF(Table1[[#This Row],[Ledger 14]]="","",IF(Table1[[#This Row],[Effect 14]]="Dr.",-Table1[[#This Row],[Amount 14]],Table1[[#This Row],[Amount 14]]))</f>
        <v/>
      </c>
      <c r="EV1000" t="str">
        <f>IF(Table1[[#This Row],[Ledger 15]]="","","No")</f>
        <v/>
      </c>
      <c r="EW1000" t="str">
        <f>IF(Table1[[#This Row],[Ledger 15]]="","",IF(Table1[[#This Row],[Effect 15]]="Dr.","Yes","No"))</f>
        <v/>
      </c>
      <c r="EX1000" t="str">
        <f>IF(Table1[[#This Row],[Ledger 15]]="","",Table1[[#This Row],[Ledger 15]])</f>
        <v/>
      </c>
      <c r="EY1000" t="str">
        <f>IF(Table1[[#This Row],[Ledger 15]]="","",IF(Table1[[#This Row],[Effect 15]]="Dr.",-Table1[[#This Row],[Amount 15]],Table1[[#This Row],[Amount 15]]))</f>
        <v/>
      </c>
      <c r="FD1000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0">
        <f>IF(Table1[[#This Row],[Date]]="",0,IF(AND(Table1[[#This Row],[Date]]&gt;=$FE$2,Table1[[#This Row],[Date]]&lt;=$FE$3),0,1))</f>
        <v>0</v>
      </c>
      <c r="FF1000">
        <f>IF(Table1[[#This Row],[Date]]="",0,IF(TYPE(VLOOKUP(Table1[[#This Row],[Voucher Type]],Table1[[#All],[Voucher Type Master]],1,FALSE))=16,1,0))</f>
        <v>0</v>
      </c>
      <c r="FG1000">
        <f>IF(TYPE(IF(Table1[[#This Row],[Date]]="",0,IF(VLOOKUP(Table1[[#This Row],[Voucher Type]],$FY$5:$FZ$13,2,0)=Table1[[#This Row],[Effect 1]],0,1)))=16,1,0)</f>
        <v>0</v>
      </c>
      <c r="FH1000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0">
        <f>IF(LEN(Table1[[#This Row],[Ledger 1]])&gt;0,IF(TYPE(VLOOKUP(Table1[[#This Row],[Ledger 1]],GZ:GZ,1,0))=16,1,0),0)</f>
        <v>0</v>
      </c>
      <c r="FJ1000">
        <f>IF(LEN(Table1[[#This Row],[Ledger 2]])&gt;0,IF(TYPE(VLOOKUP(Table1[[#This Row],[Ledger 2]],GZ:GZ,1,0))=16,1,0),0)</f>
        <v>0</v>
      </c>
      <c r="FK1000">
        <f>IF(LEN(Table1[[#This Row],[Ledger 3]])&gt;0,IF(TYPE(VLOOKUP(Table1[[#This Row],[Ledger 3]],GZ:GZ,1,0))=16,1,0),0)</f>
        <v>0</v>
      </c>
      <c r="FL1000">
        <f>IF(LEN(Table1[[#This Row],[Ledger 4]])&gt;0,IF(TYPE(VLOOKUP(Table1[[#This Row],[Ledger 4]],GZ:GZ,1,0))=16,1,0),0)</f>
        <v>0</v>
      </c>
      <c r="FM1000">
        <f>IF(LEN(Table1[[#This Row],[Ledger 5]])&gt;0,IF(TYPE(VLOOKUP(Table1[[#This Row],[Ledger 5]],GZ:GZ,1,0))=16,1,0),0)</f>
        <v>0</v>
      </c>
      <c r="FN1000">
        <f>IF(LEN(Table1[[#This Row],[Ledger 6]])&gt;0,IF(TYPE(VLOOKUP(Table1[[#This Row],[Ledger 6]],$GZ:$GZ,1,0))=16,1,0),0)</f>
        <v>0</v>
      </c>
      <c r="FO1000">
        <f>IF(LEN(Table1[[#This Row],[Ledger 7]])&gt;0,IF(TYPE(VLOOKUP(Table1[[#This Row],[Ledger 7]],$GZ:$GZ,1,0))=16,1,0),0)</f>
        <v>0</v>
      </c>
      <c r="FP1000">
        <f>IF(LEN(Table1[[#This Row],[Ledger 8]])&gt;0,IF(TYPE(VLOOKUP(Table1[[#This Row],[Ledger 8]],$GZ:$GZ,1,0))=16,1,0),0)</f>
        <v>0</v>
      </c>
      <c r="FQ1000">
        <f>IF(LEN(Table1[[#This Row],[Ledger 9]])&gt;0,IF(TYPE(VLOOKUP(Table1[[#This Row],[Ledger 9]],$GZ:$GZ,1,0))=16,1,0),0)</f>
        <v>0</v>
      </c>
      <c r="FR1000">
        <f>IF(LEN(Table1[[#This Row],[Ledger 10]])&gt;0,IF(TYPE(VLOOKUP(Table1[[#This Row],[Ledger 10]],$GZ:$GZ,1,0))=16,1,0),0)</f>
        <v>0</v>
      </c>
      <c r="FS1000">
        <f>IF(LEN(Table1[[#This Row],[Ledger 11]])&gt;0,IF(TYPE(VLOOKUP(Table1[[#This Row],[Ledger 11]],$GZ:$GZ,1,0))=16,1,0),0)</f>
        <v>0</v>
      </c>
      <c r="FT1000">
        <f>IF(LEN(Table1[[#This Row],[Ledger 12]])&gt;0,IF(TYPE(VLOOKUP(Table1[[#This Row],[Ledger 12]],$GZ:$GZ,1,0))=16,1,0),0)</f>
        <v>0</v>
      </c>
      <c r="FU1000">
        <f>IF(LEN(Table1[[#This Row],[Ledger 13]])&gt;0,IF(TYPE(VLOOKUP(Table1[[#This Row],[Ledger 13]],$GZ:$GZ,1,0))=16,1,0),0)</f>
        <v>0</v>
      </c>
      <c r="FV1000">
        <f>IF(LEN(Table1[[#This Row],[Ledger 14]])&gt;0,IF(TYPE(VLOOKUP(Table1[[#This Row],[Ledger 14]],$GZ:$GZ,1,0))=16,1,0),0)</f>
        <v>0</v>
      </c>
      <c r="FW1000">
        <f>IF(LEN(Table1[[#This Row],[Ledger 15]])&gt;0,IF(TYPE(VLOOKUP(Table1[[#This Row],[Ledger 15]],$GZ:$GZ,1,0))=16,1,0),0)</f>
        <v>0</v>
      </c>
    </row>
    <row r="1001" spans="4:179" ht="33" customHeight="1" x14ac:dyDescent="0.45">
      <c r="D1001" s="8">
        <f t="shared" si="24"/>
        <v>996</v>
      </c>
      <c r="E1001" s="32"/>
      <c r="F1001" s="34"/>
      <c r="G1001" s="34"/>
      <c r="H1001" s="34"/>
      <c r="I1001" s="34"/>
      <c r="J1001" s="38"/>
      <c r="K1001" s="33"/>
      <c r="L1001" s="36"/>
      <c r="M1001" s="35"/>
      <c r="N1001" s="34"/>
      <c r="O1001" s="41"/>
      <c r="P1001" s="35"/>
      <c r="Q1001" s="34"/>
      <c r="R1001" s="37"/>
      <c r="S1001" s="35"/>
      <c r="T1001" s="34"/>
      <c r="U1001" s="37"/>
      <c r="V1001" s="35"/>
      <c r="W1001" s="34"/>
      <c r="X1001" s="37"/>
      <c r="Y1001" s="35"/>
      <c r="Z1001" s="34"/>
      <c r="AA1001" s="37"/>
      <c r="AB1001" s="35"/>
      <c r="AC1001" s="34"/>
      <c r="AD1001" s="37"/>
      <c r="AE1001" s="35"/>
      <c r="AF1001" s="34"/>
      <c r="AG1001" s="37"/>
      <c r="AH1001" s="35"/>
      <c r="AI1001" s="34"/>
      <c r="AJ1001" s="37"/>
      <c r="AK1001" s="35"/>
      <c r="AL1001" s="34"/>
      <c r="AM1001" s="37"/>
      <c r="AN1001" s="35"/>
      <c r="AO1001" s="34"/>
      <c r="AP1001" s="37"/>
      <c r="AQ1001" s="35"/>
      <c r="AR1001" s="34"/>
      <c r="AS1001" s="37"/>
      <c r="AT1001" s="35"/>
      <c r="AU1001" s="34"/>
      <c r="AV1001" s="37"/>
      <c r="AW1001" s="35"/>
      <c r="AX1001" s="34"/>
      <c r="AY1001" s="37"/>
      <c r="AZ1001" s="35"/>
      <c r="BA1001" s="34"/>
      <c r="BB1001" s="37"/>
      <c r="BC1001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1" s="7"/>
      <c r="BF1001" t="str">
        <f>IF(Table1[[#This Row],[Date]]="","","&amp;lt;VOUCHER REMOTEID="&amp;""""&amp;$A$11&amp;$A$13&amp;ROW()&amp;""""&amp;" VCHTYPE="""&amp;F1001&amp;""" ACTION="""&amp;"Create"&amp;"""&amp;gt;")</f>
        <v/>
      </c>
      <c r="BG1001" t="str">
        <f>IF(Table1[[#This Row],[Date]]="","",TEXT(Table1[[#This Row],[Date]],"yyyymmdd"))</f>
        <v/>
      </c>
      <c r="BH1001" t="str">
        <f>Table1[[#This Row],[Date2]]</f>
        <v/>
      </c>
      <c r="BI1001" t="str">
        <f>IF(Table1[[#This Row],[Date]]="","",Table1[[#This Row],[Voucher Type]])</f>
        <v/>
      </c>
      <c r="BJ1001" t="str">
        <f>IF(Table1[[#This Row],[Ref No / Invoice No]]="","",Table1[[#This Row],[Ref No / Invoice No]])</f>
        <v/>
      </c>
      <c r="BK1001" t="str">
        <f>IF(Table1[[#This Row],[Voucher No]]="","",Table1[[#This Row],[Voucher No]])</f>
        <v/>
      </c>
      <c r="BL1001" t="str">
        <f>IF(Table1[[#This Row],[Date]]="","",Table1[[#This Row],[Narration]])</f>
        <v/>
      </c>
      <c r="BM1001" t="str">
        <f>IF(Table1[[#This Row],[Date]]="","",$A$11&amp;$A$13&amp;ROW())</f>
        <v/>
      </c>
      <c r="BN1001" t="str">
        <f>IF(Table1[[#This Row],[Date]]="","",$A$13)</f>
        <v/>
      </c>
      <c r="BP1001" t="str">
        <f>IF(Table1[[#This Row],[Ledger 1]]="","","No")</f>
        <v/>
      </c>
      <c r="BQ1001" t="str">
        <f>IF(Table1[[#This Row],[Date]]="","",IF(Table1[[#This Row],[Effect 1]]="Dr.","Yes","No"))</f>
        <v/>
      </c>
      <c r="BR1001" t="str">
        <f>IF(Table1[[#This Row],[Date]]="","",Table1[[#This Row],[Ledger 1]])</f>
        <v/>
      </c>
      <c r="BS1001" t="str">
        <f>IF(Table1[[#This Row],[Date]]="","",IF(Table1[[#This Row],[Effect 1]]="Dr.",-Table1[[#This Row],[Amount 1]],Table1[[#This Row],[Amount 1]]))</f>
        <v/>
      </c>
      <c r="BV1001" t="str">
        <f>IF(Table1[[#This Row],[Ledger 2]]="","","No")</f>
        <v/>
      </c>
      <c r="BW1001" t="str">
        <f>IF(Table1[[#This Row],[Date]]="","",IF(Table1[[#This Row],[Effect 2]]="Dr.","Yes","No"))</f>
        <v/>
      </c>
      <c r="BX1001" t="str">
        <f>IF(Table1[[#This Row],[Date]]="","",Table1[[#This Row],[Ledger 2]])</f>
        <v/>
      </c>
      <c r="BY1001" t="str">
        <f>IF(Table1[[#This Row],[Date]]="","",IF(Table1[[#This Row],[Effect 2]]="Dr.",-Table1[[#This Row],[Amount 2]],Table1[[#This Row],[Amount 2]]))</f>
        <v/>
      </c>
      <c r="CB1001" t="str">
        <f>IF(Table1[[#This Row],[Ledger 3]]="","","No")</f>
        <v/>
      </c>
      <c r="CC1001" t="str">
        <f>IF(Table1[[#This Row],[Ledger 3]]="","",IF(Table1[[#This Row],[Effect 3]]="Dr.","Yes","No"))</f>
        <v/>
      </c>
      <c r="CD1001" t="str">
        <f>IF(Table1[[#This Row],[Ledger 3]]="","",Table1[[#This Row],[Ledger 3]])</f>
        <v/>
      </c>
      <c r="CE1001" t="str">
        <f>IF(Table1[[#This Row],[Ledger 3]]="","",IF(Table1[[#This Row],[Effect 3]]="Dr.",-Table1[[#This Row],[Amount 3]],Table1[[#This Row],[Amount 3]]))</f>
        <v/>
      </c>
      <c r="CH1001" t="str">
        <f>IF(Table1[[#This Row],[Ledger 4]]="","","No")</f>
        <v/>
      </c>
      <c r="CI1001" t="str">
        <f>IF(Table1[[#This Row],[Ledger 4]]="","",IF(Table1[[#This Row],[Effect 4]]="Dr.","Yes","No"))</f>
        <v/>
      </c>
      <c r="CJ1001" t="str">
        <f>IF(Table1[[#This Row],[Ledger 4]]="","",Table1[[#This Row],[Ledger 4]])</f>
        <v/>
      </c>
      <c r="CK1001" t="str">
        <f>IF(Table1[[#This Row],[Ledger 4]]="","",IF(Table1[[#This Row],[Effect 4]]="Dr.",-Table1[[#This Row],[Amount 4]],Table1[[#This Row],[Amount 4]]))</f>
        <v/>
      </c>
      <c r="CN1001" t="str">
        <f>IF(Table1[[#This Row],[Ledger 5]]="","","No")</f>
        <v/>
      </c>
      <c r="CO1001" t="str">
        <f>IF(Table1[[#This Row],[Ledger 5]]="","",IF(Table1[[#This Row],[Effect 5]]="Dr.","Yes","No"))</f>
        <v/>
      </c>
      <c r="CP1001" t="str">
        <f>IF(Table1[[#This Row],[Ledger 5]]="","",Table1[[#This Row],[Ledger 5]])</f>
        <v/>
      </c>
      <c r="CQ1001" t="str">
        <f>IF(Table1[[#This Row],[Ledger 5]]="","",IF(Table1[[#This Row],[Effect 5]]="Dr.",-Table1[[#This Row],[Amount 5]],Table1[[#This Row],[Amount 5]]))</f>
        <v/>
      </c>
      <c r="CT1001" t="str">
        <f>IF(Table1[[#This Row],[Ledger 6]]="","","No")</f>
        <v/>
      </c>
      <c r="CU1001" t="str">
        <f>IF(Table1[[#This Row],[Ledger 6]]="","",IF(Table1[[#This Row],[Effect 6]]="Dr.","Yes","No"))</f>
        <v/>
      </c>
      <c r="CV1001" t="str">
        <f>IF(Table1[[#This Row],[Ledger 6]]="","",Table1[[#This Row],[Ledger 6]])</f>
        <v/>
      </c>
      <c r="CW1001" t="str">
        <f>IF(Table1[[#This Row],[Ledger 6]]="","",IF(Table1[[#This Row],[Effect 6]]="Dr.",-Table1[[#This Row],[Amount 6]],Table1[[#This Row],[Amount 6]]))</f>
        <v/>
      </c>
      <c r="CZ1001" t="str">
        <f>IF(Table1[[#This Row],[Ledger 7]]="","","No")</f>
        <v/>
      </c>
      <c r="DA1001" t="str">
        <f>IF(Table1[[#This Row],[Ledger 7]]="","",IF(Table1[[#This Row],[Effect 7]]="Dr.","Yes","No"))</f>
        <v/>
      </c>
      <c r="DB1001" t="str">
        <f>IF(Table1[[#This Row],[Ledger 7]]="","",Table1[[#This Row],[Ledger 7]])</f>
        <v/>
      </c>
      <c r="DC1001" t="str">
        <f>IF(Table1[[#This Row],[Ledger 7]]="","",IF(Table1[[#This Row],[Effect 7]]="Dr.",-Table1[[#This Row],[Amount 7]],Table1[[#This Row],[Amount 7]]))</f>
        <v/>
      </c>
      <c r="DF1001" t="str">
        <f>IF(Table1[[#This Row],[Ledger 8]]="","","No")</f>
        <v/>
      </c>
      <c r="DG1001" t="str">
        <f>IF(Table1[[#This Row],[Ledger 8]]="","",IF(Table1[[#This Row],[Effect 8]]="Dr.","Yes","No"))</f>
        <v/>
      </c>
      <c r="DH1001" t="str">
        <f>IF(Table1[[#This Row],[Ledger 8]]="","",Table1[[#This Row],[Ledger 8]])</f>
        <v/>
      </c>
      <c r="DI1001" t="str">
        <f>IF(Table1[[#This Row],[Ledger 8]]="","",IF(Table1[[#This Row],[Effect 8]]="Dr.",-Table1[[#This Row],[Amount 8]],Table1[[#This Row],[Amount 8]]))</f>
        <v/>
      </c>
      <c r="DL1001" t="str">
        <f>IF(Table1[[#This Row],[Ledger 9]]="","","No")</f>
        <v/>
      </c>
      <c r="DM1001" t="str">
        <f>IF(Table1[[#This Row],[Ledger 9]]="","",IF(Table1[[#This Row],[Effect 9]]="Dr.","Yes","No"))</f>
        <v/>
      </c>
      <c r="DN1001" t="str">
        <f>IF(Table1[[#This Row],[Ledger 9]]="","",Table1[[#This Row],[Ledger 9]])</f>
        <v/>
      </c>
      <c r="DO1001" t="str">
        <f>IF(Table1[[#This Row],[Ledger 9]]="","",IF(Table1[[#This Row],[Effect 9]]="Dr.",-Table1[[#This Row],[Amount 9]],Table1[[#This Row],[Amount 9]]))</f>
        <v/>
      </c>
      <c r="DR1001" t="str">
        <f>IF(Table1[[#This Row],[Ledger 10]]="","","No")</f>
        <v/>
      </c>
      <c r="DS1001" t="str">
        <f>IF(Table1[[#This Row],[Ledger 10]]="","",IF(Table1[[#This Row],[Effect 10]]="Dr.","Yes","No"))</f>
        <v/>
      </c>
      <c r="DT1001" t="str">
        <f>IF(Table1[[#This Row],[Ledger 10]]="","",Table1[[#This Row],[Ledger 10]])</f>
        <v/>
      </c>
      <c r="DU1001" t="str">
        <f>IF(Table1[[#This Row],[Ledger 10]]="","",IF(Table1[[#This Row],[Effect 10]]="Dr.",-Table1[[#This Row],[Amount 10]],Table1[[#This Row],[Amount 10]]))</f>
        <v/>
      </c>
      <c r="DX1001" t="str">
        <f>IF(Table1[[#This Row],[Ledger 11]]="","","No")</f>
        <v/>
      </c>
      <c r="DY1001" t="str">
        <f>IF(Table1[[#This Row],[Ledger 11]]="","",IF(Table1[[#This Row],[Effect 11]]="Dr.","Yes","No"))</f>
        <v/>
      </c>
      <c r="DZ1001" t="str">
        <f>IF(Table1[[#This Row],[Ledger 11]]="","",Table1[[#This Row],[Ledger 11]])</f>
        <v/>
      </c>
      <c r="EA1001" t="str">
        <f>IF(Table1[[#This Row],[Ledger 11]]="","",IF(Table1[[#This Row],[Effect 11]]="Dr.",-Table1[[#This Row],[Amount 11]],Table1[[#This Row],[Amount 11]]))</f>
        <v/>
      </c>
      <c r="ED1001" t="str">
        <f>IF(Table1[[#This Row],[Ledger 12]]="","","No")</f>
        <v/>
      </c>
      <c r="EE1001" t="str">
        <f>IF(Table1[[#This Row],[Ledger 12]]="","",IF(Table1[[#This Row],[Effect 12]]="Dr.","Yes","No"))</f>
        <v/>
      </c>
      <c r="EF1001" t="str">
        <f>IF(Table1[[#This Row],[Ledger 12]]="","",Table1[[#This Row],[Ledger 12]])</f>
        <v/>
      </c>
      <c r="EG1001" t="str">
        <f>IF(Table1[[#This Row],[Ledger 12]]="","",IF(Table1[[#This Row],[Effect 12]]="Dr.",-Table1[[#This Row],[Amount 12]],Table1[[#This Row],[Amount 12]]))</f>
        <v/>
      </c>
      <c r="EJ1001" t="str">
        <f>IF(Table1[[#This Row],[Ledger 13]]="","","No")</f>
        <v/>
      </c>
      <c r="EK1001" t="str">
        <f>IF(Table1[[#This Row],[Ledger 13]]="","",IF(Table1[[#This Row],[Effect 13]]="Dr.","Yes","No"))</f>
        <v/>
      </c>
      <c r="EL1001" t="str">
        <f>IF(Table1[[#This Row],[Ledger 13]]="","",Table1[[#This Row],[Ledger 13]])</f>
        <v/>
      </c>
      <c r="EM1001" t="str">
        <f>IF(Table1[[#This Row],[Ledger 13]]="","",IF(Table1[[#This Row],[Effect 13]]="Dr.",-Table1[[#This Row],[Amount 13]],Table1[[#This Row],[Amount 13]]))</f>
        <v/>
      </c>
      <c r="EP1001" t="str">
        <f>IF(Table1[[#This Row],[Ledger 14]]="","","No")</f>
        <v/>
      </c>
      <c r="EQ1001" t="str">
        <f>IF(Table1[[#This Row],[Ledger 14]]="","",IF(Table1[[#This Row],[Effect 14]]="Dr.","Yes","No"))</f>
        <v/>
      </c>
      <c r="ER1001" t="str">
        <f>IF(Table1[[#This Row],[Ledger 14]]="","",Table1[[#This Row],[Ledger 14]])</f>
        <v/>
      </c>
      <c r="ES1001" t="str">
        <f>IF(Table1[[#This Row],[Ledger 14]]="","",IF(Table1[[#This Row],[Effect 14]]="Dr.",-Table1[[#This Row],[Amount 14]],Table1[[#This Row],[Amount 14]]))</f>
        <v/>
      </c>
      <c r="EV1001" t="str">
        <f>IF(Table1[[#This Row],[Ledger 15]]="","","No")</f>
        <v/>
      </c>
      <c r="EW1001" t="str">
        <f>IF(Table1[[#This Row],[Ledger 15]]="","",IF(Table1[[#This Row],[Effect 15]]="Dr.","Yes","No"))</f>
        <v/>
      </c>
      <c r="EX1001" t="str">
        <f>IF(Table1[[#This Row],[Ledger 15]]="","",Table1[[#This Row],[Ledger 15]])</f>
        <v/>
      </c>
      <c r="EY1001" t="str">
        <f>IF(Table1[[#This Row],[Ledger 15]]="","",IF(Table1[[#This Row],[Effect 15]]="Dr.",-Table1[[#This Row],[Amount 15]],Table1[[#This Row],[Amount 15]]))</f>
        <v/>
      </c>
      <c r="FD1001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1">
        <f>IF(Table1[[#This Row],[Date]]="",0,IF(AND(Table1[[#This Row],[Date]]&gt;=$FE$2,Table1[[#This Row],[Date]]&lt;=$FE$3),0,1))</f>
        <v>0</v>
      </c>
      <c r="FF1001">
        <f>IF(Table1[[#This Row],[Date]]="",0,IF(TYPE(VLOOKUP(Table1[[#This Row],[Voucher Type]],Table1[[#All],[Voucher Type Master]],1,FALSE))=16,1,0))</f>
        <v>0</v>
      </c>
      <c r="FG1001">
        <f>IF(TYPE(IF(Table1[[#This Row],[Date]]="",0,IF(VLOOKUP(Table1[[#This Row],[Voucher Type]],$FY$5:$FZ$13,2,0)=Table1[[#This Row],[Effect 1]],0,1)))=16,1,0)</f>
        <v>0</v>
      </c>
      <c r="FH1001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1">
        <f>IF(LEN(Table1[[#This Row],[Ledger 1]])&gt;0,IF(TYPE(VLOOKUP(Table1[[#This Row],[Ledger 1]],GZ:GZ,1,0))=16,1,0),0)</f>
        <v>0</v>
      </c>
      <c r="FJ1001">
        <f>IF(LEN(Table1[[#This Row],[Ledger 2]])&gt;0,IF(TYPE(VLOOKUP(Table1[[#This Row],[Ledger 2]],GZ:GZ,1,0))=16,1,0),0)</f>
        <v>0</v>
      </c>
      <c r="FK1001">
        <f>IF(LEN(Table1[[#This Row],[Ledger 3]])&gt;0,IF(TYPE(VLOOKUP(Table1[[#This Row],[Ledger 3]],GZ:GZ,1,0))=16,1,0),0)</f>
        <v>0</v>
      </c>
      <c r="FL1001">
        <f>IF(LEN(Table1[[#This Row],[Ledger 4]])&gt;0,IF(TYPE(VLOOKUP(Table1[[#This Row],[Ledger 4]],GZ:GZ,1,0))=16,1,0),0)</f>
        <v>0</v>
      </c>
      <c r="FM1001">
        <f>IF(LEN(Table1[[#This Row],[Ledger 5]])&gt;0,IF(TYPE(VLOOKUP(Table1[[#This Row],[Ledger 5]],GZ:GZ,1,0))=16,1,0),0)</f>
        <v>0</v>
      </c>
      <c r="FN1001">
        <f>IF(LEN(Table1[[#This Row],[Ledger 6]])&gt;0,IF(TYPE(VLOOKUP(Table1[[#This Row],[Ledger 6]],$GZ:$GZ,1,0))=16,1,0),0)</f>
        <v>0</v>
      </c>
      <c r="FO1001">
        <f>IF(LEN(Table1[[#This Row],[Ledger 7]])&gt;0,IF(TYPE(VLOOKUP(Table1[[#This Row],[Ledger 7]],$GZ:$GZ,1,0))=16,1,0),0)</f>
        <v>0</v>
      </c>
      <c r="FP1001">
        <f>IF(LEN(Table1[[#This Row],[Ledger 8]])&gt;0,IF(TYPE(VLOOKUP(Table1[[#This Row],[Ledger 8]],$GZ:$GZ,1,0))=16,1,0),0)</f>
        <v>0</v>
      </c>
      <c r="FQ1001">
        <f>IF(LEN(Table1[[#This Row],[Ledger 9]])&gt;0,IF(TYPE(VLOOKUP(Table1[[#This Row],[Ledger 9]],$GZ:$GZ,1,0))=16,1,0),0)</f>
        <v>0</v>
      </c>
      <c r="FR1001">
        <f>IF(LEN(Table1[[#This Row],[Ledger 10]])&gt;0,IF(TYPE(VLOOKUP(Table1[[#This Row],[Ledger 10]],$GZ:$GZ,1,0))=16,1,0),0)</f>
        <v>0</v>
      </c>
      <c r="FS1001">
        <f>IF(LEN(Table1[[#This Row],[Ledger 11]])&gt;0,IF(TYPE(VLOOKUP(Table1[[#This Row],[Ledger 11]],$GZ:$GZ,1,0))=16,1,0),0)</f>
        <v>0</v>
      </c>
      <c r="FT1001">
        <f>IF(LEN(Table1[[#This Row],[Ledger 12]])&gt;0,IF(TYPE(VLOOKUP(Table1[[#This Row],[Ledger 12]],$GZ:$GZ,1,0))=16,1,0),0)</f>
        <v>0</v>
      </c>
      <c r="FU1001">
        <f>IF(LEN(Table1[[#This Row],[Ledger 13]])&gt;0,IF(TYPE(VLOOKUP(Table1[[#This Row],[Ledger 13]],$GZ:$GZ,1,0))=16,1,0),0)</f>
        <v>0</v>
      </c>
      <c r="FV1001">
        <f>IF(LEN(Table1[[#This Row],[Ledger 14]])&gt;0,IF(TYPE(VLOOKUP(Table1[[#This Row],[Ledger 14]],$GZ:$GZ,1,0))=16,1,0),0)</f>
        <v>0</v>
      </c>
      <c r="FW1001">
        <f>IF(LEN(Table1[[#This Row],[Ledger 15]])&gt;0,IF(TYPE(VLOOKUP(Table1[[#This Row],[Ledger 15]],$GZ:$GZ,1,0))=16,1,0),0)</f>
        <v>0</v>
      </c>
    </row>
    <row r="1002" spans="4:179" ht="33" customHeight="1" x14ac:dyDescent="0.45">
      <c r="D1002" s="8">
        <f t="shared" si="24"/>
        <v>997</v>
      </c>
      <c r="E1002" s="32"/>
      <c r="F1002" s="34"/>
      <c r="G1002" s="34"/>
      <c r="H1002" s="34"/>
      <c r="I1002" s="34"/>
      <c r="J1002" s="38"/>
      <c r="K1002" s="33"/>
      <c r="L1002" s="36"/>
      <c r="M1002" s="35"/>
      <c r="N1002" s="34"/>
      <c r="O1002" s="41"/>
      <c r="P1002" s="35"/>
      <c r="Q1002" s="34"/>
      <c r="R1002" s="37"/>
      <c r="S1002" s="35"/>
      <c r="T1002" s="34"/>
      <c r="U1002" s="37"/>
      <c r="V1002" s="35"/>
      <c r="W1002" s="34"/>
      <c r="X1002" s="37"/>
      <c r="Y1002" s="35"/>
      <c r="Z1002" s="34"/>
      <c r="AA1002" s="37"/>
      <c r="AB1002" s="35"/>
      <c r="AC1002" s="34"/>
      <c r="AD1002" s="37"/>
      <c r="AE1002" s="35"/>
      <c r="AF1002" s="34"/>
      <c r="AG1002" s="37"/>
      <c r="AH1002" s="35"/>
      <c r="AI1002" s="34"/>
      <c r="AJ1002" s="37"/>
      <c r="AK1002" s="35"/>
      <c r="AL1002" s="34"/>
      <c r="AM1002" s="37"/>
      <c r="AN1002" s="35"/>
      <c r="AO1002" s="34"/>
      <c r="AP1002" s="37"/>
      <c r="AQ1002" s="35"/>
      <c r="AR1002" s="34"/>
      <c r="AS1002" s="37"/>
      <c r="AT1002" s="35"/>
      <c r="AU1002" s="34"/>
      <c r="AV1002" s="37"/>
      <c r="AW1002" s="35"/>
      <c r="AX1002" s="34"/>
      <c r="AY1002" s="37"/>
      <c r="AZ1002" s="35"/>
      <c r="BA1002" s="34"/>
      <c r="BB1002" s="37"/>
      <c r="BC1002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2" s="7"/>
      <c r="BF1002" t="str">
        <f>IF(Table1[[#This Row],[Date]]="","","&amp;lt;VOUCHER REMOTEID="&amp;""""&amp;$A$11&amp;$A$13&amp;ROW()&amp;""""&amp;" VCHTYPE="""&amp;F1002&amp;""" ACTION="""&amp;"Create"&amp;"""&amp;gt;")</f>
        <v/>
      </c>
      <c r="BG1002" t="str">
        <f>IF(Table1[[#This Row],[Date]]="","",TEXT(Table1[[#This Row],[Date]],"yyyymmdd"))</f>
        <v/>
      </c>
      <c r="BH1002" t="str">
        <f>Table1[[#This Row],[Date2]]</f>
        <v/>
      </c>
      <c r="BI1002" t="str">
        <f>IF(Table1[[#This Row],[Date]]="","",Table1[[#This Row],[Voucher Type]])</f>
        <v/>
      </c>
      <c r="BJ1002" t="str">
        <f>IF(Table1[[#This Row],[Ref No / Invoice No]]="","",Table1[[#This Row],[Ref No / Invoice No]])</f>
        <v/>
      </c>
      <c r="BK1002" t="str">
        <f>IF(Table1[[#This Row],[Voucher No]]="","",Table1[[#This Row],[Voucher No]])</f>
        <v/>
      </c>
      <c r="BL1002" t="str">
        <f>IF(Table1[[#This Row],[Date]]="","",Table1[[#This Row],[Narration]])</f>
        <v/>
      </c>
      <c r="BM1002" t="str">
        <f>IF(Table1[[#This Row],[Date]]="","",$A$11&amp;$A$13&amp;ROW())</f>
        <v/>
      </c>
      <c r="BN1002" t="str">
        <f>IF(Table1[[#This Row],[Date]]="","",$A$13)</f>
        <v/>
      </c>
      <c r="BP1002" t="str">
        <f>IF(Table1[[#This Row],[Ledger 1]]="","","No")</f>
        <v/>
      </c>
      <c r="BQ1002" t="str">
        <f>IF(Table1[[#This Row],[Date]]="","",IF(Table1[[#This Row],[Effect 1]]="Dr.","Yes","No"))</f>
        <v/>
      </c>
      <c r="BR1002" t="str">
        <f>IF(Table1[[#This Row],[Date]]="","",Table1[[#This Row],[Ledger 1]])</f>
        <v/>
      </c>
      <c r="BS1002" t="str">
        <f>IF(Table1[[#This Row],[Date]]="","",IF(Table1[[#This Row],[Effect 1]]="Dr.",-Table1[[#This Row],[Amount 1]],Table1[[#This Row],[Amount 1]]))</f>
        <v/>
      </c>
      <c r="BV1002" t="str">
        <f>IF(Table1[[#This Row],[Ledger 2]]="","","No")</f>
        <v/>
      </c>
      <c r="BW1002" t="str">
        <f>IF(Table1[[#This Row],[Date]]="","",IF(Table1[[#This Row],[Effect 2]]="Dr.","Yes","No"))</f>
        <v/>
      </c>
      <c r="BX1002" t="str">
        <f>IF(Table1[[#This Row],[Date]]="","",Table1[[#This Row],[Ledger 2]])</f>
        <v/>
      </c>
      <c r="BY1002" t="str">
        <f>IF(Table1[[#This Row],[Date]]="","",IF(Table1[[#This Row],[Effect 2]]="Dr.",-Table1[[#This Row],[Amount 2]],Table1[[#This Row],[Amount 2]]))</f>
        <v/>
      </c>
      <c r="CB1002" t="str">
        <f>IF(Table1[[#This Row],[Ledger 3]]="","","No")</f>
        <v/>
      </c>
      <c r="CC1002" t="str">
        <f>IF(Table1[[#This Row],[Ledger 3]]="","",IF(Table1[[#This Row],[Effect 3]]="Dr.","Yes","No"))</f>
        <v/>
      </c>
      <c r="CD1002" t="str">
        <f>IF(Table1[[#This Row],[Ledger 3]]="","",Table1[[#This Row],[Ledger 3]])</f>
        <v/>
      </c>
      <c r="CE1002" t="str">
        <f>IF(Table1[[#This Row],[Ledger 3]]="","",IF(Table1[[#This Row],[Effect 3]]="Dr.",-Table1[[#This Row],[Amount 3]],Table1[[#This Row],[Amount 3]]))</f>
        <v/>
      </c>
      <c r="CH1002" t="str">
        <f>IF(Table1[[#This Row],[Ledger 4]]="","","No")</f>
        <v/>
      </c>
      <c r="CI1002" t="str">
        <f>IF(Table1[[#This Row],[Ledger 4]]="","",IF(Table1[[#This Row],[Effect 4]]="Dr.","Yes","No"))</f>
        <v/>
      </c>
      <c r="CJ1002" t="str">
        <f>IF(Table1[[#This Row],[Ledger 4]]="","",Table1[[#This Row],[Ledger 4]])</f>
        <v/>
      </c>
      <c r="CK1002" t="str">
        <f>IF(Table1[[#This Row],[Ledger 4]]="","",IF(Table1[[#This Row],[Effect 4]]="Dr.",-Table1[[#This Row],[Amount 4]],Table1[[#This Row],[Amount 4]]))</f>
        <v/>
      </c>
      <c r="CN1002" t="str">
        <f>IF(Table1[[#This Row],[Ledger 5]]="","","No")</f>
        <v/>
      </c>
      <c r="CO1002" t="str">
        <f>IF(Table1[[#This Row],[Ledger 5]]="","",IF(Table1[[#This Row],[Effect 5]]="Dr.","Yes","No"))</f>
        <v/>
      </c>
      <c r="CP1002" t="str">
        <f>IF(Table1[[#This Row],[Ledger 5]]="","",Table1[[#This Row],[Ledger 5]])</f>
        <v/>
      </c>
      <c r="CQ1002" t="str">
        <f>IF(Table1[[#This Row],[Ledger 5]]="","",IF(Table1[[#This Row],[Effect 5]]="Dr.",-Table1[[#This Row],[Amount 5]],Table1[[#This Row],[Amount 5]]))</f>
        <v/>
      </c>
      <c r="CT1002" t="str">
        <f>IF(Table1[[#This Row],[Ledger 6]]="","","No")</f>
        <v/>
      </c>
      <c r="CU1002" t="str">
        <f>IF(Table1[[#This Row],[Ledger 6]]="","",IF(Table1[[#This Row],[Effect 6]]="Dr.","Yes","No"))</f>
        <v/>
      </c>
      <c r="CV1002" t="str">
        <f>IF(Table1[[#This Row],[Ledger 6]]="","",Table1[[#This Row],[Ledger 6]])</f>
        <v/>
      </c>
      <c r="CW1002" t="str">
        <f>IF(Table1[[#This Row],[Ledger 6]]="","",IF(Table1[[#This Row],[Effect 6]]="Dr.",-Table1[[#This Row],[Amount 6]],Table1[[#This Row],[Amount 6]]))</f>
        <v/>
      </c>
      <c r="CZ1002" t="str">
        <f>IF(Table1[[#This Row],[Ledger 7]]="","","No")</f>
        <v/>
      </c>
      <c r="DA1002" t="str">
        <f>IF(Table1[[#This Row],[Ledger 7]]="","",IF(Table1[[#This Row],[Effect 7]]="Dr.","Yes","No"))</f>
        <v/>
      </c>
      <c r="DB1002" t="str">
        <f>IF(Table1[[#This Row],[Ledger 7]]="","",Table1[[#This Row],[Ledger 7]])</f>
        <v/>
      </c>
      <c r="DC1002" t="str">
        <f>IF(Table1[[#This Row],[Ledger 7]]="","",IF(Table1[[#This Row],[Effect 7]]="Dr.",-Table1[[#This Row],[Amount 7]],Table1[[#This Row],[Amount 7]]))</f>
        <v/>
      </c>
      <c r="DF1002" t="str">
        <f>IF(Table1[[#This Row],[Ledger 8]]="","","No")</f>
        <v/>
      </c>
      <c r="DG1002" t="str">
        <f>IF(Table1[[#This Row],[Ledger 8]]="","",IF(Table1[[#This Row],[Effect 8]]="Dr.","Yes","No"))</f>
        <v/>
      </c>
      <c r="DH1002" t="str">
        <f>IF(Table1[[#This Row],[Ledger 8]]="","",Table1[[#This Row],[Ledger 8]])</f>
        <v/>
      </c>
      <c r="DI1002" t="str">
        <f>IF(Table1[[#This Row],[Ledger 8]]="","",IF(Table1[[#This Row],[Effect 8]]="Dr.",-Table1[[#This Row],[Amount 8]],Table1[[#This Row],[Amount 8]]))</f>
        <v/>
      </c>
      <c r="DL1002" t="str">
        <f>IF(Table1[[#This Row],[Ledger 9]]="","","No")</f>
        <v/>
      </c>
      <c r="DM1002" t="str">
        <f>IF(Table1[[#This Row],[Ledger 9]]="","",IF(Table1[[#This Row],[Effect 9]]="Dr.","Yes","No"))</f>
        <v/>
      </c>
      <c r="DN1002" t="str">
        <f>IF(Table1[[#This Row],[Ledger 9]]="","",Table1[[#This Row],[Ledger 9]])</f>
        <v/>
      </c>
      <c r="DO1002" t="str">
        <f>IF(Table1[[#This Row],[Ledger 9]]="","",IF(Table1[[#This Row],[Effect 9]]="Dr.",-Table1[[#This Row],[Amount 9]],Table1[[#This Row],[Amount 9]]))</f>
        <v/>
      </c>
      <c r="DR1002" t="str">
        <f>IF(Table1[[#This Row],[Ledger 10]]="","","No")</f>
        <v/>
      </c>
      <c r="DS1002" t="str">
        <f>IF(Table1[[#This Row],[Ledger 10]]="","",IF(Table1[[#This Row],[Effect 10]]="Dr.","Yes","No"))</f>
        <v/>
      </c>
      <c r="DT1002" t="str">
        <f>IF(Table1[[#This Row],[Ledger 10]]="","",Table1[[#This Row],[Ledger 10]])</f>
        <v/>
      </c>
      <c r="DU1002" t="str">
        <f>IF(Table1[[#This Row],[Ledger 10]]="","",IF(Table1[[#This Row],[Effect 10]]="Dr.",-Table1[[#This Row],[Amount 10]],Table1[[#This Row],[Amount 10]]))</f>
        <v/>
      </c>
      <c r="DX1002" t="str">
        <f>IF(Table1[[#This Row],[Ledger 11]]="","","No")</f>
        <v/>
      </c>
      <c r="DY1002" t="str">
        <f>IF(Table1[[#This Row],[Ledger 11]]="","",IF(Table1[[#This Row],[Effect 11]]="Dr.","Yes","No"))</f>
        <v/>
      </c>
      <c r="DZ1002" t="str">
        <f>IF(Table1[[#This Row],[Ledger 11]]="","",Table1[[#This Row],[Ledger 11]])</f>
        <v/>
      </c>
      <c r="EA1002" t="str">
        <f>IF(Table1[[#This Row],[Ledger 11]]="","",IF(Table1[[#This Row],[Effect 11]]="Dr.",-Table1[[#This Row],[Amount 11]],Table1[[#This Row],[Amount 11]]))</f>
        <v/>
      </c>
      <c r="ED1002" t="str">
        <f>IF(Table1[[#This Row],[Ledger 12]]="","","No")</f>
        <v/>
      </c>
      <c r="EE1002" t="str">
        <f>IF(Table1[[#This Row],[Ledger 12]]="","",IF(Table1[[#This Row],[Effect 12]]="Dr.","Yes","No"))</f>
        <v/>
      </c>
      <c r="EF1002" t="str">
        <f>IF(Table1[[#This Row],[Ledger 12]]="","",Table1[[#This Row],[Ledger 12]])</f>
        <v/>
      </c>
      <c r="EG1002" t="str">
        <f>IF(Table1[[#This Row],[Ledger 12]]="","",IF(Table1[[#This Row],[Effect 12]]="Dr.",-Table1[[#This Row],[Amount 12]],Table1[[#This Row],[Amount 12]]))</f>
        <v/>
      </c>
      <c r="EJ1002" t="str">
        <f>IF(Table1[[#This Row],[Ledger 13]]="","","No")</f>
        <v/>
      </c>
      <c r="EK1002" t="str">
        <f>IF(Table1[[#This Row],[Ledger 13]]="","",IF(Table1[[#This Row],[Effect 13]]="Dr.","Yes","No"))</f>
        <v/>
      </c>
      <c r="EL1002" t="str">
        <f>IF(Table1[[#This Row],[Ledger 13]]="","",Table1[[#This Row],[Ledger 13]])</f>
        <v/>
      </c>
      <c r="EM1002" t="str">
        <f>IF(Table1[[#This Row],[Ledger 13]]="","",IF(Table1[[#This Row],[Effect 13]]="Dr.",-Table1[[#This Row],[Amount 13]],Table1[[#This Row],[Amount 13]]))</f>
        <v/>
      </c>
      <c r="EP1002" t="str">
        <f>IF(Table1[[#This Row],[Ledger 14]]="","","No")</f>
        <v/>
      </c>
      <c r="EQ1002" t="str">
        <f>IF(Table1[[#This Row],[Ledger 14]]="","",IF(Table1[[#This Row],[Effect 14]]="Dr.","Yes","No"))</f>
        <v/>
      </c>
      <c r="ER1002" t="str">
        <f>IF(Table1[[#This Row],[Ledger 14]]="","",Table1[[#This Row],[Ledger 14]])</f>
        <v/>
      </c>
      <c r="ES1002" t="str">
        <f>IF(Table1[[#This Row],[Ledger 14]]="","",IF(Table1[[#This Row],[Effect 14]]="Dr.",-Table1[[#This Row],[Amount 14]],Table1[[#This Row],[Amount 14]]))</f>
        <v/>
      </c>
      <c r="EV1002" t="str">
        <f>IF(Table1[[#This Row],[Ledger 15]]="","","No")</f>
        <v/>
      </c>
      <c r="EW1002" t="str">
        <f>IF(Table1[[#This Row],[Ledger 15]]="","",IF(Table1[[#This Row],[Effect 15]]="Dr.","Yes","No"))</f>
        <v/>
      </c>
      <c r="EX1002" t="str">
        <f>IF(Table1[[#This Row],[Ledger 15]]="","",Table1[[#This Row],[Ledger 15]])</f>
        <v/>
      </c>
      <c r="EY1002" t="str">
        <f>IF(Table1[[#This Row],[Ledger 15]]="","",IF(Table1[[#This Row],[Effect 15]]="Dr.",-Table1[[#This Row],[Amount 15]],Table1[[#This Row],[Amount 15]]))</f>
        <v/>
      </c>
      <c r="FD1002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2">
        <f>IF(Table1[[#This Row],[Date]]="",0,IF(AND(Table1[[#This Row],[Date]]&gt;=$FE$2,Table1[[#This Row],[Date]]&lt;=$FE$3),0,1))</f>
        <v>0</v>
      </c>
      <c r="FF1002">
        <f>IF(Table1[[#This Row],[Date]]="",0,IF(TYPE(VLOOKUP(Table1[[#This Row],[Voucher Type]],Table1[[#All],[Voucher Type Master]],1,FALSE))=16,1,0))</f>
        <v>0</v>
      </c>
      <c r="FG1002">
        <f>IF(TYPE(IF(Table1[[#This Row],[Date]]="",0,IF(VLOOKUP(Table1[[#This Row],[Voucher Type]],$FY$5:$FZ$13,2,0)=Table1[[#This Row],[Effect 1]],0,1)))=16,1,0)</f>
        <v>0</v>
      </c>
      <c r="FH1002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2">
        <f>IF(LEN(Table1[[#This Row],[Ledger 1]])&gt;0,IF(TYPE(VLOOKUP(Table1[[#This Row],[Ledger 1]],GZ:GZ,1,0))=16,1,0),0)</f>
        <v>0</v>
      </c>
      <c r="FJ1002">
        <f>IF(LEN(Table1[[#This Row],[Ledger 2]])&gt;0,IF(TYPE(VLOOKUP(Table1[[#This Row],[Ledger 2]],GZ:GZ,1,0))=16,1,0),0)</f>
        <v>0</v>
      </c>
      <c r="FK1002">
        <f>IF(LEN(Table1[[#This Row],[Ledger 3]])&gt;0,IF(TYPE(VLOOKUP(Table1[[#This Row],[Ledger 3]],GZ:GZ,1,0))=16,1,0),0)</f>
        <v>0</v>
      </c>
      <c r="FL1002">
        <f>IF(LEN(Table1[[#This Row],[Ledger 4]])&gt;0,IF(TYPE(VLOOKUP(Table1[[#This Row],[Ledger 4]],GZ:GZ,1,0))=16,1,0),0)</f>
        <v>0</v>
      </c>
      <c r="FM1002">
        <f>IF(LEN(Table1[[#This Row],[Ledger 5]])&gt;0,IF(TYPE(VLOOKUP(Table1[[#This Row],[Ledger 5]],GZ:GZ,1,0))=16,1,0),0)</f>
        <v>0</v>
      </c>
      <c r="FN1002">
        <f>IF(LEN(Table1[[#This Row],[Ledger 6]])&gt;0,IF(TYPE(VLOOKUP(Table1[[#This Row],[Ledger 6]],$GZ:$GZ,1,0))=16,1,0),0)</f>
        <v>0</v>
      </c>
      <c r="FO1002">
        <f>IF(LEN(Table1[[#This Row],[Ledger 7]])&gt;0,IF(TYPE(VLOOKUP(Table1[[#This Row],[Ledger 7]],$GZ:$GZ,1,0))=16,1,0),0)</f>
        <v>0</v>
      </c>
      <c r="FP1002">
        <f>IF(LEN(Table1[[#This Row],[Ledger 8]])&gt;0,IF(TYPE(VLOOKUP(Table1[[#This Row],[Ledger 8]],$GZ:$GZ,1,0))=16,1,0),0)</f>
        <v>0</v>
      </c>
      <c r="FQ1002">
        <f>IF(LEN(Table1[[#This Row],[Ledger 9]])&gt;0,IF(TYPE(VLOOKUP(Table1[[#This Row],[Ledger 9]],$GZ:$GZ,1,0))=16,1,0),0)</f>
        <v>0</v>
      </c>
      <c r="FR1002">
        <f>IF(LEN(Table1[[#This Row],[Ledger 10]])&gt;0,IF(TYPE(VLOOKUP(Table1[[#This Row],[Ledger 10]],$GZ:$GZ,1,0))=16,1,0),0)</f>
        <v>0</v>
      </c>
      <c r="FS1002">
        <f>IF(LEN(Table1[[#This Row],[Ledger 11]])&gt;0,IF(TYPE(VLOOKUP(Table1[[#This Row],[Ledger 11]],$GZ:$GZ,1,0))=16,1,0),0)</f>
        <v>0</v>
      </c>
      <c r="FT1002">
        <f>IF(LEN(Table1[[#This Row],[Ledger 12]])&gt;0,IF(TYPE(VLOOKUP(Table1[[#This Row],[Ledger 12]],$GZ:$GZ,1,0))=16,1,0),0)</f>
        <v>0</v>
      </c>
      <c r="FU1002">
        <f>IF(LEN(Table1[[#This Row],[Ledger 13]])&gt;0,IF(TYPE(VLOOKUP(Table1[[#This Row],[Ledger 13]],$GZ:$GZ,1,0))=16,1,0),0)</f>
        <v>0</v>
      </c>
      <c r="FV1002">
        <f>IF(LEN(Table1[[#This Row],[Ledger 14]])&gt;0,IF(TYPE(VLOOKUP(Table1[[#This Row],[Ledger 14]],$GZ:$GZ,1,0))=16,1,0),0)</f>
        <v>0</v>
      </c>
      <c r="FW1002">
        <f>IF(LEN(Table1[[#This Row],[Ledger 15]])&gt;0,IF(TYPE(VLOOKUP(Table1[[#This Row],[Ledger 15]],$GZ:$GZ,1,0))=16,1,0),0)</f>
        <v>0</v>
      </c>
    </row>
    <row r="1003" spans="4:179" ht="33" customHeight="1" x14ac:dyDescent="0.45">
      <c r="D1003" s="8">
        <f t="shared" si="24"/>
        <v>998</v>
      </c>
      <c r="E1003" s="32"/>
      <c r="F1003" s="34"/>
      <c r="G1003" s="34"/>
      <c r="H1003" s="34"/>
      <c r="I1003" s="34"/>
      <c r="J1003" s="38"/>
      <c r="K1003" s="33"/>
      <c r="L1003" s="36"/>
      <c r="M1003" s="35"/>
      <c r="N1003" s="34"/>
      <c r="O1003" s="41"/>
      <c r="P1003" s="35"/>
      <c r="Q1003" s="34"/>
      <c r="R1003" s="37"/>
      <c r="S1003" s="35"/>
      <c r="T1003" s="34"/>
      <c r="U1003" s="37"/>
      <c r="V1003" s="35"/>
      <c r="W1003" s="34"/>
      <c r="X1003" s="37"/>
      <c r="Y1003" s="35"/>
      <c r="Z1003" s="34"/>
      <c r="AA1003" s="37"/>
      <c r="AB1003" s="35"/>
      <c r="AC1003" s="34"/>
      <c r="AD1003" s="37"/>
      <c r="AE1003" s="35"/>
      <c r="AF1003" s="34"/>
      <c r="AG1003" s="37"/>
      <c r="AH1003" s="35"/>
      <c r="AI1003" s="34"/>
      <c r="AJ1003" s="37"/>
      <c r="AK1003" s="35"/>
      <c r="AL1003" s="34"/>
      <c r="AM1003" s="37"/>
      <c r="AN1003" s="35"/>
      <c r="AO1003" s="34"/>
      <c r="AP1003" s="37"/>
      <c r="AQ1003" s="35"/>
      <c r="AR1003" s="34"/>
      <c r="AS1003" s="37"/>
      <c r="AT1003" s="35"/>
      <c r="AU1003" s="34"/>
      <c r="AV1003" s="37"/>
      <c r="AW1003" s="35"/>
      <c r="AX1003" s="34"/>
      <c r="AY1003" s="37"/>
      <c r="AZ1003" s="35"/>
      <c r="BA1003" s="34"/>
      <c r="BB1003" s="37"/>
      <c r="BC1003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3" s="7"/>
      <c r="BF1003" t="str">
        <f>IF(Table1[[#This Row],[Date]]="","","&amp;lt;VOUCHER REMOTEID="&amp;""""&amp;$A$11&amp;$A$13&amp;ROW()&amp;""""&amp;" VCHTYPE="""&amp;F1003&amp;""" ACTION="""&amp;"Create"&amp;"""&amp;gt;")</f>
        <v/>
      </c>
      <c r="BG1003" t="str">
        <f>IF(Table1[[#This Row],[Date]]="","",TEXT(Table1[[#This Row],[Date]],"yyyymmdd"))</f>
        <v/>
      </c>
      <c r="BH1003" t="str">
        <f>Table1[[#This Row],[Date2]]</f>
        <v/>
      </c>
      <c r="BI1003" t="str">
        <f>IF(Table1[[#This Row],[Date]]="","",Table1[[#This Row],[Voucher Type]])</f>
        <v/>
      </c>
      <c r="BJ1003" t="str">
        <f>IF(Table1[[#This Row],[Ref No / Invoice No]]="","",Table1[[#This Row],[Ref No / Invoice No]])</f>
        <v/>
      </c>
      <c r="BK1003" t="str">
        <f>IF(Table1[[#This Row],[Voucher No]]="","",Table1[[#This Row],[Voucher No]])</f>
        <v/>
      </c>
      <c r="BL1003" t="str">
        <f>IF(Table1[[#This Row],[Date]]="","",Table1[[#This Row],[Narration]])</f>
        <v/>
      </c>
      <c r="BM1003" t="str">
        <f>IF(Table1[[#This Row],[Date]]="","",$A$11&amp;$A$13&amp;ROW())</f>
        <v/>
      </c>
      <c r="BN1003" t="str">
        <f>IF(Table1[[#This Row],[Date]]="","",$A$13)</f>
        <v/>
      </c>
      <c r="BP1003" t="str">
        <f>IF(Table1[[#This Row],[Ledger 1]]="","","No")</f>
        <v/>
      </c>
      <c r="BQ1003" t="str">
        <f>IF(Table1[[#This Row],[Date]]="","",IF(Table1[[#This Row],[Effect 1]]="Dr.","Yes","No"))</f>
        <v/>
      </c>
      <c r="BR1003" t="str">
        <f>IF(Table1[[#This Row],[Date]]="","",Table1[[#This Row],[Ledger 1]])</f>
        <v/>
      </c>
      <c r="BS1003" t="str">
        <f>IF(Table1[[#This Row],[Date]]="","",IF(Table1[[#This Row],[Effect 1]]="Dr.",-Table1[[#This Row],[Amount 1]],Table1[[#This Row],[Amount 1]]))</f>
        <v/>
      </c>
      <c r="BV1003" t="str">
        <f>IF(Table1[[#This Row],[Ledger 2]]="","","No")</f>
        <v/>
      </c>
      <c r="BW1003" t="str">
        <f>IF(Table1[[#This Row],[Date]]="","",IF(Table1[[#This Row],[Effect 2]]="Dr.","Yes","No"))</f>
        <v/>
      </c>
      <c r="BX1003" t="str">
        <f>IF(Table1[[#This Row],[Date]]="","",Table1[[#This Row],[Ledger 2]])</f>
        <v/>
      </c>
      <c r="BY1003" t="str">
        <f>IF(Table1[[#This Row],[Date]]="","",IF(Table1[[#This Row],[Effect 2]]="Dr.",-Table1[[#This Row],[Amount 2]],Table1[[#This Row],[Amount 2]]))</f>
        <v/>
      </c>
      <c r="CB1003" t="str">
        <f>IF(Table1[[#This Row],[Ledger 3]]="","","No")</f>
        <v/>
      </c>
      <c r="CC1003" t="str">
        <f>IF(Table1[[#This Row],[Ledger 3]]="","",IF(Table1[[#This Row],[Effect 3]]="Dr.","Yes","No"))</f>
        <v/>
      </c>
      <c r="CD1003" t="str">
        <f>IF(Table1[[#This Row],[Ledger 3]]="","",Table1[[#This Row],[Ledger 3]])</f>
        <v/>
      </c>
      <c r="CE1003" t="str">
        <f>IF(Table1[[#This Row],[Ledger 3]]="","",IF(Table1[[#This Row],[Effect 3]]="Dr.",-Table1[[#This Row],[Amount 3]],Table1[[#This Row],[Amount 3]]))</f>
        <v/>
      </c>
      <c r="CH1003" t="str">
        <f>IF(Table1[[#This Row],[Ledger 4]]="","","No")</f>
        <v/>
      </c>
      <c r="CI1003" t="str">
        <f>IF(Table1[[#This Row],[Ledger 4]]="","",IF(Table1[[#This Row],[Effect 4]]="Dr.","Yes","No"))</f>
        <v/>
      </c>
      <c r="CJ1003" t="str">
        <f>IF(Table1[[#This Row],[Ledger 4]]="","",Table1[[#This Row],[Ledger 4]])</f>
        <v/>
      </c>
      <c r="CK1003" t="str">
        <f>IF(Table1[[#This Row],[Ledger 4]]="","",IF(Table1[[#This Row],[Effect 4]]="Dr.",-Table1[[#This Row],[Amount 4]],Table1[[#This Row],[Amount 4]]))</f>
        <v/>
      </c>
      <c r="CN1003" t="str">
        <f>IF(Table1[[#This Row],[Ledger 5]]="","","No")</f>
        <v/>
      </c>
      <c r="CO1003" t="str">
        <f>IF(Table1[[#This Row],[Ledger 5]]="","",IF(Table1[[#This Row],[Effect 5]]="Dr.","Yes","No"))</f>
        <v/>
      </c>
      <c r="CP1003" t="str">
        <f>IF(Table1[[#This Row],[Ledger 5]]="","",Table1[[#This Row],[Ledger 5]])</f>
        <v/>
      </c>
      <c r="CQ1003" t="str">
        <f>IF(Table1[[#This Row],[Ledger 5]]="","",IF(Table1[[#This Row],[Effect 5]]="Dr.",-Table1[[#This Row],[Amount 5]],Table1[[#This Row],[Amount 5]]))</f>
        <v/>
      </c>
      <c r="CT1003" t="str">
        <f>IF(Table1[[#This Row],[Ledger 6]]="","","No")</f>
        <v/>
      </c>
      <c r="CU1003" t="str">
        <f>IF(Table1[[#This Row],[Ledger 6]]="","",IF(Table1[[#This Row],[Effect 6]]="Dr.","Yes","No"))</f>
        <v/>
      </c>
      <c r="CV1003" t="str">
        <f>IF(Table1[[#This Row],[Ledger 6]]="","",Table1[[#This Row],[Ledger 6]])</f>
        <v/>
      </c>
      <c r="CW1003" t="str">
        <f>IF(Table1[[#This Row],[Ledger 6]]="","",IF(Table1[[#This Row],[Effect 6]]="Dr.",-Table1[[#This Row],[Amount 6]],Table1[[#This Row],[Amount 6]]))</f>
        <v/>
      </c>
      <c r="CZ1003" t="str">
        <f>IF(Table1[[#This Row],[Ledger 7]]="","","No")</f>
        <v/>
      </c>
      <c r="DA1003" t="str">
        <f>IF(Table1[[#This Row],[Ledger 7]]="","",IF(Table1[[#This Row],[Effect 7]]="Dr.","Yes","No"))</f>
        <v/>
      </c>
      <c r="DB1003" t="str">
        <f>IF(Table1[[#This Row],[Ledger 7]]="","",Table1[[#This Row],[Ledger 7]])</f>
        <v/>
      </c>
      <c r="DC1003" t="str">
        <f>IF(Table1[[#This Row],[Ledger 7]]="","",IF(Table1[[#This Row],[Effect 7]]="Dr.",-Table1[[#This Row],[Amount 7]],Table1[[#This Row],[Amount 7]]))</f>
        <v/>
      </c>
      <c r="DF1003" t="str">
        <f>IF(Table1[[#This Row],[Ledger 8]]="","","No")</f>
        <v/>
      </c>
      <c r="DG1003" t="str">
        <f>IF(Table1[[#This Row],[Ledger 8]]="","",IF(Table1[[#This Row],[Effect 8]]="Dr.","Yes","No"))</f>
        <v/>
      </c>
      <c r="DH1003" t="str">
        <f>IF(Table1[[#This Row],[Ledger 8]]="","",Table1[[#This Row],[Ledger 8]])</f>
        <v/>
      </c>
      <c r="DI1003" t="str">
        <f>IF(Table1[[#This Row],[Ledger 8]]="","",IF(Table1[[#This Row],[Effect 8]]="Dr.",-Table1[[#This Row],[Amount 8]],Table1[[#This Row],[Amount 8]]))</f>
        <v/>
      </c>
      <c r="DL1003" t="str">
        <f>IF(Table1[[#This Row],[Ledger 9]]="","","No")</f>
        <v/>
      </c>
      <c r="DM1003" t="str">
        <f>IF(Table1[[#This Row],[Ledger 9]]="","",IF(Table1[[#This Row],[Effect 9]]="Dr.","Yes","No"))</f>
        <v/>
      </c>
      <c r="DN1003" t="str">
        <f>IF(Table1[[#This Row],[Ledger 9]]="","",Table1[[#This Row],[Ledger 9]])</f>
        <v/>
      </c>
      <c r="DO1003" t="str">
        <f>IF(Table1[[#This Row],[Ledger 9]]="","",IF(Table1[[#This Row],[Effect 9]]="Dr.",-Table1[[#This Row],[Amount 9]],Table1[[#This Row],[Amount 9]]))</f>
        <v/>
      </c>
      <c r="DR1003" t="str">
        <f>IF(Table1[[#This Row],[Ledger 10]]="","","No")</f>
        <v/>
      </c>
      <c r="DS1003" t="str">
        <f>IF(Table1[[#This Row],[Ledger 10]]="","",IF(Table1[[#This Row],[Effect 10]]="Dr.","Yes","No"))</f>
        <v/>
      </c>
      <c r="DT1003" t="str">
        <f>IF(Table1[[#This Row],[Ledger 10]]="","",Table1[[#This Row],[Ledger 10]])</f>
        <v/>
      </c>
      <c r="DU1003" t="str">
        <f>IF(Table1[[#This Row],[Ledger 10]]="","",IF(Table1[[#This Row],[Effect 10]]="Dr.",-Table1[[#This Row],[Amount 10]],Table1[[#This Row],[Amount 10]]))</f>
        <v/>
      </c>
      <c r="DX1003" t="str">
        <f>IF(Table1[[#This Row],[Ledger 11]]="","","No")</f>
        <v/>
      </c>
      <c r="DY1003" t="str">
        <f>IF(Table1[[#This Row],[Ledger 11]]="","",IF(Table1[[#This Row],[Effect 11]]="Dr.","Yes","No"))</f>
        <v/>
      </c>
      <c r="DZ1003" t="str">
        <f>IF(Table1[[#This Row],[Ledger 11]]="","",Table1[[#This Row],[Ledger 11]])</f>
        <v/>
      </c>
      <c r="EA1003" t="str">
        <f>IF(Table1[[#This Row],[Ledger 11]]="","",IF(Table1[[#This Row],[Effect 11]]="Dr.",-Table1[[#This Row],[Amount 11]],Table1[[#This Row],[Amount 11]]))</f>
        <v/>
      </c>
      <c r="ED1003" t="str">
        <f>IF(Table1[[#This Row],[Ledger 12]]="","","No")</f>
        <v/>
      </c>
      <c r="EE1003" t="str">
        <f>IF(Table1[[#This Row],[Ledger 12]]="","",IF(Table1[[#This Row],[Effect 12]]="Dr.","Yes","No"))</f>
        <v/>
      </c>
      <c r="EF1003" t="str">
        <f>IF(Table1[[#This Row],[Ledger 12]]="","",Table1[[#This Row],[Ledger 12]])</f>
        <v/>
      </c>
      <c r="EG1003" t="str">
        <f>IF(Table1[[#This Row],[Ledger 12]]="","",IF(Table1[[#This Row],[Effect 12]]="Dr.",-Table1[[#This Row],[Amount 12]],Table1[[#This Row],[Amount 12]]))</f>
        <v/>
      </c>
      <c r="EJ1003" t="str">
        <f>IF(Table1[[#This Row],[Ledger 13]]="","","No")</f>
        <v/>
      </c>
      <c r="EK1003" t="str">
        <f>IF(Table1[[#This Row],[Ledger 13]]="","",IF(Table1[[#This Row],[Effect 13]]="Dr.","Yes","No"))</f>
        <v/>
      </c>
      <c r="EL1003" t="str">
        <f>IF(Table1[[#This Row],[Ledger 13]]="","",Table1[[#This Row],[Ledger 13]])</f>
        <v/>
      </c>
      <c r="EM1003" t="str">
        <f>IF(Table1[[#This Row],[Ledger 13]]="","",IF(Table1[[#This Row],[Effect 13]]="Dr.",-Table1[[#This Row],[Amount 13]],Table1[[#This Row],[Amount 13]]))</f>
        <v/>
      </c>
      <c r="EP1003" t="str">
        <f>IF(Table1[[#This Row],[Ledger 14]]="","","No")</f>
        <v/>
      </c>
      <c r="EQ1003" t="str">
        <f>IF(Table1[[#This Row],[Ledger 14]]="","",IF(Table1[[#This Row],[Effect 14]]="Dr.","Yes","No"))</f>
        <v/>
      </c>
      <c r="ER1003" t="str">
        <f>IF(Table1[[#This Row],[Ledger 14]]="","",Table1[[#This Row],[Ledger 14]])</f>
        <v/>
      </c>
      <c r="ES1003" t="str">
        <f>IF(Table1[[#This Row],[Ledger 14]]="","",IF(Table1[[#This Row],[Effect 14]]="Dr.",-Table1[[#This Row],[Amount 14]],Table1[[#This Row],[Amount 14]]))</f>
        <v/>
      </c>
      <c r="EV1003" t="str">
        <f>IF(Table1[[#This Row],[Ledger 15]]="","","No")</f>
        <v/>
      </c>
      <c r="EW1003" t="str">
        <f>IF(Table1[[#This Row],[Ledger 15]]="","",IF(Table1[[#This Row],[Effect 15]]="Dr.","Yes","No"))</f>
        <v/>
      </c>
      <c r="EX1003" t="str">
        <f>IF(Table1[[#This Row],[Ledger 15]]="","",Table1[[#This Row],[Ledger 15]])</f>
        <v/>
      </c>
      <c r="EY1003" t="str">
        <f>IF(Table1[[#This Row],[Ledger 15]]="","",IF(Table1[[#This Row],[Effect 15]]="Dr.",-Table1[[#This Row],[Amount 15]],Table1[[#This Row],[Amount 15]]))</f>
        <v/>
      </c>
      <c r="FD1003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3">
        <f>IF(Table1[[#This Row],[Date]]="",0,IF(AND(Table1[[#This Row],[Date]]&gt;=$FE$2,Table1[[#This Row],[Date]]&lt;=$FE$3),0,1))</f>
        <v>0</v>
      </c>
      <c r="FF1003">
        <f>IF(Table1[[#This Row],[Date]]="",0,IF(TYPE(VLOOKUP(Table1[[#This Row],[Voucher Type]],Table1[[#All],[Voucher Type Master]],1,FALSE))=16,1,0))</f>
        <v>0</v>
      </c>
      <c r="FG1003">
        <f>IF(TYPE(IF(Table1[[#This Row],[Date]]="",0,IF(VLOOKUP(Table1[[#This Row],[Voucher Type]],$FY$5:$FZ$13,2,0)=Table1[[#This Row],[Effect 1]],0,1)))=16,1,0)</f>
        <v>0</v>
      </c>
      <c r="FH1003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3">
        <f>IF(LEN(Table1[[#This Row],[Ledger 1]])&gt;0,IF(TYPE(VLOOKUP(Table1[[#This Row],[Ledger 1]],GZ:GZ,1,0))=16,1,0),0)</f>
        <v>0</v>
      </c>
      <c r="FJ1003">
        <f>IF(LEN(Table1[[#This Row],[Ledger 2]])&gt;0,IF(TYPE(VLOOKUP(Table1[[#This Row],[Ledger 2]],GZ:GZ,1,0))=16,1,0),0)</f>
        <v>0</v>
      </c>
      <c r="FK1003">
        <f>IF(LEN(Table1[[#This Row],[Ledger 3]])&gt;0,IF(TYPE(VLOOKUP(Table1[[#This Row],[Ledger 3]],GZ:GZ,1,0))=16,1,0),0)</f>
        <v>0</v>
      </c>
      <c r="FL1003">
        <f>IF(LEN(Table1[[#This Row],[Ledger 4]])&gt;0,IF(TYPE(VLOOKUP(Table1[[#This Row],[Ledger 4]],GZ:GZ,1,0))=16,1,0),0)</f>
        <v>0</v>
      </c>
      <c r="FM1003">
        <f>IF(LEN(Table1[[#This Row],[Ledger 5]])&gt;0,IF(TYPE(VLOOKUP(Table1[[#This Row],[Ledger 5]],GZ:GZ,1,0))=16,1,0),0)</f>
        <v>0</v>
      </c>
      <c r="FN1003">
        <f>IF(LEN(Table1[[#This Row],[Ledger 6]])&gt;0,IF(TYPE(VLOOKUP(Table1[[#This Row],[Ledger 6]],$GZ:$GZ,1,0))=16,1,0),0)</f>
        <v>0</v>
      </c>
      <c r="FO1003">
        <f>IF(LEN(Table1[[#This Row],[Ledger 7]])&gt;0,IF(TYPE(VLOOKUP(Table1[[#This Row],[Ledger 7]],$GZ:$GZ,1,0))=16,1,0),0)</f>
        <v>0</v>
      </c>
      <c r="FP1003">
        <f>IF(LEN(Table1[[#This Row],[Ledger 8]])&gt;0,IF(TYPE(VLOOKUP(Table1[[#This Row],[Ledger 8]],$GZ:$GZ,1,0))=16,1,0),0)</f>
        <v>0</v>
      </c>
      <c r="FQ1003">
        <f>IF(LEN(Table1[[#This Row],[Ledger 9]])&gt;0,IF(TYPE(VLOOKUP(Table1[[#This Row],[Ledger 9]],$GZ:$GZ,1,0))=16,1,0),0)</f>
        <v>0</v>
      </c>
      <c r="FR1003">
        <f>IF(LEN(Table1[[#This Row],[Ledger 10]])&gt;0,IF(TYPE(VLOOKUP(Table1[[#This Row],[Ledger 10]],$GZ:$GZ,1,0))=16,1,0),0)</f>
        <v>0</v>
      </c>
      <c r="FS1003">
        <f>IF(LEN(Table1[[#This Row],[Ledger 11]])&gt;0,IF(TYPE(VLOOKUP(Table1[[#This Row],[Ledger 11]],$GZ:$GZ,1,0))=16,1,0),0)</f>
        <v>0</v>
      </c>
      <c r="FT1003">
        <f>IF(LEN(Table1[[#This Row],[Ledger 12]])&gt;0,IF(TYPE(VLOOKUP(Table1[[#This Row],[Ledger 12]],$GZ:$GZ,1,0))=16,1,0),0)</f>
        <v>0</v>
      </c>
      <c r="FU1003">
        <f>IF(LEN(Table1[[#This Row],[Ledger 13]])&gt;0,IF(TYPE(VLOOKUP(Table1[[#This Row],[Ledger 13]],$GZ:$GZ,1,0))=16,1,0),0)</f>
        <v>0</v>
      </c>
      <c r="FV1003">
        <f>IF(LEN(Table1[[#This Row],[Ledger 14]])&gt;0,IF(TYPE(VLOOKUP(Table1[[#This Row],[Ledger 14]],$GZ:$GZ,1,0))=16,1,0),0)</f>
        <v>0</v>
      </c>
      <c r="FW1003">
        <f>IF(LEN(Table1[[#This Row],[Ledger 15]])&gt;0,IF(TYPE(VLOOKUP(Table1[[#This Row],[Ledger 15]],$GZ:$GZ,1,0))=16,1,0),0)</f>
        <v>0</v>
      </c>
    </row>
    <row r="1004" spans="4:179" ht="33" customHeight="1" x14ac:dyDescent="0.45">
      <c r="D1004" s="8">
        <f t="shared" si="24"/>
        <v>999</v>
      </c>
      <c r="E1004" s="32"/>
      <c r="F1004" s="34"/>
      <c r="G1004" s="34"/>
      <c r="H1004" s="34"/>
      <c r="I1004" s="34"/>
      <c r="J1004" s="38"/>
      <c r="K1004" s="33"/>
      <c r="L1004" s="36"/>
      <c r="M1004" s="35"/>
      <c r="N1004" s="34"/>
      <c r="O1004" s="41"/>
      <c r="P1004" s="35"/>
      <c r="Q1004" s="34"/>
      <c r="R1004" s="37"/>
      <c r="S1004" s="35"/>
      <c r="T1004" s="34"/>
      <c r="U1004" s="37"/>
      <c r="V1004" s="35"/>
      <c r="W1004" s="34"/>
      <c r="X1004" s="37"/>
      <c r="Y1004" s="35"/>
      <c r="Z1004" s="34"/>
      <c r="AA1004" s="37"/>
      <c r="AB1004" s="35"/>
      <c r="AC1004" s="34"/>
      <c r="AD1004" s="37"/>
      <c r="AE1004" s="35"/>
      <c r="AF1004" s="34"/>
      <c r="AG1004" s="37"/>
      <c r="AH1004" s="35"/>
      <c r="AI1004" s="34"/>
      <c r="AJ1004" s="37"/>
      <c r="AK1004" s="35"/>
      <c r="AL1004" s="34"/>
      <c r="AM1004" s="37"/>
      <c r="AN1004" s="35"/>
      <c r="AO1004" s="34"/>
      <c r="AP1004" s="37"/>
      <c r="AQ1004" s="35"/>
      <c r="AR1004" s="34"/>
      <c r="AS1004" s="37"/>
      <c r="AT1004" s="35"/>
      <c r="AU1004" s="34"/>
      <c r="AV1004" s="37"/>
      <c r="AW1004" s="35"/>
      <c r="AX1004" s="34"/>
      <c r="AY1004" s="37"/>
      <c r="AZ1004" s="35"/>
      <c r="BA1004" s="34"/>
      <c r="BB1004" s="37"/>
      <c r="BC1004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4" s="7"/>
      <c r="BF1004" t="str">
        <f>IF(Table1[[#This Row],[Date]]="","","&amp;lt;VOUCHER REMOTEID="&amp;""""&amp;$A$11&amp;$A$13&amp;ROW()&amp;""""&amp;" VCHTYPE="""&amp;F1004&amp;""" ACTION="""&amp;"Create"&amp;"""&amp;gt;")</f>
        <v/>
      </c>
      <c r="BG1004" t="str">
        <f>IF(Table1[[#This Row],[Date]]="","",TEXT(Table1[[#This Row],[Date]],"yyyymmdd"))</f>
        <v/>
      </c>
      <c r="BH1004" t="str">
        <f>Table1[[#This Row],[Date2]]</f>
        <v/>
      </c>
      <c r="BI1004" t="str">
        <f>IF(Table1[[#This Row],[Date]]="","",Table1[[#This Row],[Voucher Type]])</f>
        <v/>
      </c>
      <c r="BJ1004" t="str">
        <f>IF(Table1[[#This Row],[Ref No / Invoice No]]="","",Table1[[#This Row],[Ref No / Invoice No]])</f>
        <v/>
      </c>
      <c r="BK1004" t="str">
        <f>IF(Table1[[#This Row],[Voucher No]]="","",Table1[[#This Row],[Voucher No]])</f>
        <v/>
      </c>
      <c r="BL1004" t="str">
        <f>IF(Table1[[#This Row],[Date]]="","",Table1[[#This Row],[Narration]])</f>
        <v/>
      </c>
      <c r="BM1004" t="str">
        <f>IF(Table1[[#This Row],[Date]]="","",$A$11&amp;$A$13&amp;ROW())</f>
        <v/>
      </c>
      <c r="BN1004" t="str">
        <f>IF(Table1[[#This Row],[Date]]="","",$A$13)</f>
        <v/>
      </c>
      <c r="BP1004" t="str">
        <f>IF(Table1[[#This Row],[Ledger 1]]="","","No")</f>
        <v/>
      </c>
      <c r="BQ1004" t="str">
        <f>IF(Table1[[#This Row],[Date]]="","",IF(Table1[[#This Row],[Effect 1]]="Dr.","Yes","No"))</f>
        <v/>
      </c>
      <c r="BR1004" t="str">
        <f>IF(Table1[[#This Row],[Date]]="","",Table1[[#This Row],[Ledger 1]])</f>
        <v/>
      </c>
      <c r="BS1004" t="str">
        <f>IF(Table1[[#This Row],[Date]]="","",IF(Table1[[#This Row],[Effect 1]]="Dr.",-Table1[[#This Row],[Amount 1]],Table1[[#This Row],[Amount 1]]))</f>
        <v/>
      </c>
      <c r="BV1004" t="str">
        <f>IF(Table1[[#This Row],[Ledger 2]]="","","No")</f>
        <v/>
      </c>
      <c r="BW1004" t="str">
        <f>IF(Table1[[#This Row],[Date]]="","",IF(Table1[[#This Row],[Effect 2]]="Dr.","Yes","No"))</f>
        <v/>
      </c>
      <c r="BX1004" t="str">
        <f>IF(Table1[[#This Row],[Date]]="","",Table1[[#This Row],[Ledger 2]])</f>
        <v/>
      </c>
      <c r="BY1004" t="str">
        <f>IF(Table1[[#This Row],[Date]]="","",IF(Table1[[#This Row],[Effect 2]]="Dr.",-Table1[[#This Row],[Amount 2]],Table1[[#This Row],[Amount 2]]))</f>
        <v/>
      </c>
      <c r="CB1004" t="str">
        <f>IF(Table1[[#This Row],[Ledger 3]]="","","No")</f>
        <v/>
      </c>
      <c r="CC1004" t="str">
        <f>IF(Table1[[#This Row],[Ledger 3]]="","",IF(Table1[[#This Row],[Effect 3]]="Dr.","Yes","No"))</f>
        <v/>
      </c>
      <c r="CD1004" t="str">
        <f>IF(Table1[[#This Row],[Ledger 3]]="","",Table1[[#This Row],[Ledger 3]])</f>
        <v/>
      </c>
      <c r="CE1004" t="str">
        <f>IF(Table1[[#This Row],[Ledger 3]]="","",IF(Table1[[#This Row],[Effect 3]]="Dr.",-Table1[[#This Row],[Amount 3]],Table1[[#This Row],[Amount 3]]))</f>
        <v/>
      </c>
      <c r="CH1004" t="str">
        <f>IF(Table1[[#This Row],[Ledger 4]]="","","No")</f>
        <v/>
      </c>
      <c r="CI1004" t="str">
        <f>IF(Table1[[#This Row],[Ledger 4]]="","",IF(Table1[[#This Row],[Effect 4]]="Dr.","Yes","No"))</f>
        <v/>
      </c>
      <c r="CJ1004" t="str">
        <f>IF(Table1[[#This Row],[Ledger 4]]="","",Table1[[#This Row],[Ledger 4]])</f>
        <v/>
      </c>
      <c r="CK1004" t="str">
        <f>IF(Table1[[#This Row],[Ledger 4]]="","",IF(Table1[[#This Row],[Effect 4]]="Dr.",-Table1[[#This Row],[Amount 4]],Table1[[#This Row],[Amount 4]]))</f>
        <v/>
      </c>
      <c r="CN1004" t="str">
        <f>IF(Table1[[#This Row],[Ledger 5]]="","","No")</f>
        <v/>
      </c>
      <c r="CO1004" t="str">
        <f>IF(Table1[[#This Row],[Ledger 5]]="","",IF(Table1[[#This Row],[Effect 5]]="Dr.","Yes","No"))</f>
        <v/>
      </c>
      <c r="CP1004" t="str">
        <f>IF(Table1[[#This Row],[Ledger 5]]="","",Table1[[#This Row],[Ledger 5]])</f>
        <v/>
      </c>
      <c r="CQ1004" t="str">
        <f>IF(Table1[[#This Row],[Ledger 5]]="","",IF(Table1[[#This Row],[Effect 5]]="Dr.",-Table1[[#This Row],[Amount 5]],Table1[[#This Row],[Amount 5]]))</f>
        <v/>
      </c>
      <c r="CT1004" t="str">
        <f>IF(Table1[[#This Row],[Ledger 6]]="","","No")</f>
        <v/>
      </c>
      <c r="CU1004" t="str">
        <f>IF(Table1[[#This Row],[Ledger 6]]="","",IF(Table1[[#This Row],[Effect 6]]="Dr.","Yes","No"))</f>
        <v/>
      </c>
      <c r="CV1004" t="str">
        <f>IF(Table1[[#This Row],[Ledger 6]]="","",Table1[[#This Row],[Ledger 6]])</f>
        <v/>
      </c>
      <c r="CW1004" t="str">
        <f>IF(Table1[[#This Row],[Ledger 6]]="","",IF(Table1[[#This Row],[Effect 6]]="Dr.",-Table1[[#This Row],[Amount 6]],Table1[[#This Row],[Amount 6]]))</f>
        <v/>
      </c>
      <c r="CZ1004" t="str">
        <f>IF(Table1[[#This Row],[Ledger 7]]="","","No")</f>
        <v/>
      </c>
      <c r="DA1004" t="str">
        <f>IF(Table1[[#This Row],[Ledger 7]]="","",IF(Table1[[#This Row],[Effect 7]]="Dr.","Yes","No"))</f>
        <v/>
      </c>
      <c r="DB1004" t="str">
        <f>IF(Table1[[#This Row],[Ledger 7]]="","",Table1[[#This Row],[Ledger 7]])</f>
        <v/>
      </c>
      <c r="DC1004" t="str">
        <f>IF(Table1[[#This Row],[Ledger 7]]="","",IF(Table1[[#This Row],[Effect 7]]="Dr.",-Table1[[#This Row],[Amount 7]],Table1[[#This Row],[Amount 7]]))</f>
        <v/>
      </c>
      <c r="DF1004" t="str">
        <f>IF(Table1[[#This Row],[Ledger 8]]="","","No")</f>
        <v/>
      </c>
      <c r="DG1004" t="str">
        <f>IF(Table1[[#This Row],[Ledger 8]]="","",IF(Table1[[#This Row],[Effect 8]]="Dr.","Yes","No"))</f>
        <v/>
      </c>
      <c r="DH1004" t="str">
        <f>IF(Table1[[#This Row],[Ledger 8]]="","",Table1[[#This Row],[Ledger 8]])</f>
        <v/>
      </c>
      <c r="DI1004" t="str">
        <f>IF(Table1[[#This Row],[Ledger 8]]="","",IF(Table1[[#This Row],[Effect 8]]="Dr.",-Table1[[#This Row],[Amount 8]],Table1[[#This Row],[Amount 8]]))</f>
        <v/>
      </c>
      <c r="DL1004" t="str">
        <f>IF(Table1[[#This Row],[Ledger 9]]="","","No")</f>
        <v/>
      </c>
      <c r="DM1004" t="str">
        <f>IF(Table1[[#This Row],[Ledger 9]]="","",IF(Table1[[#This Row],[Effect 9]]="Dr.","Yes","No"))</f>
        <v/>
      </c>
      <c r="DN1004" t="str">
        <f>IF(Table1[[#This Row],[Ledger 9]]="","",Table1[[#This Row],[Ledger 9]])</f>
        <v/>
      </c>
      <c r="DO1004" t="str">
        <f>IF(Table1[[#This Row],[Ledger 9]]="","",IF(Table1[[#This Row],[Effect 9]]="Dr.",-Table1[[#This Row],[Amount 9]],Table1[[#This Row],[Amount 9]]))</f>
        <v/>
      </c>
      <c r="DR1004" t="str">
        <f>IF(Table1[[#This Row],[Ledger 10]]="","","No")</f>
        <v/>
      </c>
      <c r="DS1004" t="str">
        <f>IF(Table1[[#This Row],[Ledger 10]]="","",IF(Table1[[#This Row],[Effect 10]]="Dr.","Yes","No"))</f>
        <v/>
      </c>
      <c r="DT1004" t="str">
        <f>IF(Table1[[#This Row],[Ledger 10]]="","",Table1[[#This Row],[Ledger 10]])</f>
        <v/>
      </c>
      <c r="DU1004" t="str">
        <f>IF(Table1[[#This Row],[Ledger 10]]="","",IF(Table1[[#This Row],[Effect 10]]="Dr.",-Table1[[#This Row],[Amount 10]],Table1[[#This Row],[Amount 10]]))</f>
        <v/>
      </c>
      <c r="DX1004" t="str">
        <f>IF(Table1[[#This Row],[Ledger 11]]="","","No")</f>
        <v/>
      </c>
      <c r="DY1004" t="str">
        <f>IF(Table1[[#This Row],[Ledger 11]]="","",IF(Table1[[#This Row],[Effect 11]]="Dr.","Yes","No"))</f>
        <v/>
      </c>
      <c r="DZ1004" t="str">
        <f>IF(Table1[[#This Row],[Ledger 11]]="","",Table1[[#This Row],[Ledger 11]])</f>
        <v/>
      </c>
      <c r="EA1004" t="str">
        <f>IF(Table1[[#This Row],[Ledger 11]]="","",IF(Table1[[#This Row],[Effect 11]]="Dr.",-Table1[[#This Row],[Amount 11]],Table1[[#This Row],[Amount 11]]))</f>
        <v/>
      </c>
      <c r="ED1004" t="str">
        <f>IF(Table1[[#This Row],[Ledger 12]]="","","No")</f>
        <v/>
      </c>
      <c r="EE1004" t="str">
        <f>IF(Table1[[#This Row],[Ledger 12]]="","",IF(Table1[[#This Row],[Effect 12]]="Dr.","Yes","No"))</f>
        <v/>
      </c>
      <c r="EF1004" t="str">
        <f>IF(Table1[[#This Row],[Ledger 12]]="","",Table1[[#This Row],[Ledger 12]])</f>
        <v/>
      </c>
      <c r="EG1004" t="str">
        <f>IF(Table1[[#This Row],[Ledger 12]]="","",IF(Table1[[#This Row],[Effect 12]]="Dr.",-Table1[[#This Row],[Amount 12]],Table1[[#This Row],[Amount 12]]))</f>
        <v/>
      </c>
      <c r="EJ1004" t="str">
        <f>IF(Table1[[#This Row],[Ledger 13]]="","","No")</f>
        <v/>
      </c>
      <c r="EK1004" t="str">
        <f>IF(Table1[[#This Row],[Ledger 13]]="","",IF(Table1[[#This Row],[Effect 13]]="Dr.","Yes","No"))</f>
        <v/>
      </c>
      <c r="EL1004" t="str">
        <f>IF(Table1[[#This Row],[Ledger 13]]="","",Table1[[#This Row],[Ledger 13]])</f>
        <v/>
      </c>
      <c r="EM1004" t="str">
        <f>IF(Table1[[#This Row],[Ledger 13]]="","",IF(Table1[[#This Row],[Effect 13]]="Dr.",-Table1[[#This Row],[Amount 13]],Table1[[#This Row],[Amount 13]]))</f>
        <v/>
      </c>
      <c r="EP1004" t="str">
        <f>IF(Table1[[#This Row],[Ledger 14]]="","","No")</f>
        <v/>
      </c>
      <c r="EQ1004" t="str">
        <f>IF(Table1[[#This Row],[Ledger 14]]="","",IF(Table1[[#This Row],[Effect 14]]="Dr.","Yes","No"))</f>
        <v/>
      </c>
      <c r="ER1004" t="str">
        <f>IF(Table1[[#This Row],[Ledger 14]]="","",Table1[[#This Row],[Ledger 14]])</f>
        <v/>
      </c>
      <c r="ES1004" t="str">
        <f>IF(Table1[[#This Row],[Ledger 14]]="","",IF(Table1[[#This Row],[Effect 14]]="Dr.",-Table1[[#This Row],[Amount 14]],Table1[[#This Row],[Amount 14]]))</f>
        <v/>
      </c>
      <c r="EV1004" t="str">
        <f>IF(Table1[[#This Row],[Ledger 15]]="","","No")</f>
        <v/>
      </c>
      <c r="EW1004" t="str">
        <f>IF(Table1[[#This Row],[Ledger 15]]="","",IF(Table1[[#This Row],[Effect 15]]="Dr.","Yes","No"))</f>
        <v/>
      </c>
      <c r="EX1004" t="str">
        <f>IF(Table1[[#This Row],[Ledger 15]]="","",Table1[[#This Row],[Ledger 15]])</f>
        <v/>
      </c>
      <c r="EY1004" t="str">
        <f>IF(Table1[[#This Row],[Ledger 15]]="","",IF(Table1[[#This Row],[Effect 15]]="Dr.",-Table1[[#This Row],[Amount 15]],Table1[[#This Row],[Amount 15]]))</f>
        <v/>
      </c>
      <c r="FD1004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4">
        <f>IF(Table1[[#This Row],[Date]]="",0,IF(AND(Table1[[#This Row],[Date]]&gt;=$FE$2,Table1[[#This Row],[Date]]&lt;=$FE$3),0,1))</f>
        <v>0</v>
      </c>
      <c r="FF1004">
        <f>IF(Table1[[#This Row],[Date]]="",0,IF(TYPE(VLOOKUP(Table1[[#This Row],[Voucher Type]],Table1[[#All],[Voucher Type Master]],1,FALSE))=16,1,0))</f>
        <v>0</v>
      </c>
      <c r="FG1004">
        <f>IF(TYPE(IF(Table1[[#This Row],[Date]]="",0,IF(VLOOKUP(Table1[[#This Row],[Voucher Type]],$FY$5:$FZ$13,2,0)=Table1[[#This Row],[Effect 1]],0,1)))=16,1,0)</f>
        <v>0</v>
      </c>
      <c r="FH1004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4">
        <f>IF(LEN(Table1[[#This Row],[Ledger 1]])&gt;0,IF(TYPE(VLOOKUP(Table1[[#This Row],[Ledger 1]],GZ:GZ,1,0))=16,1,0),0)</f>
        <v>0</v>
      </c>
      <c r="FJ1004">
        <f>IF(LEN(Table1[[#This Row],[Ledger 2]])&gt;0,IF(TYPE(VLOOKUP(Table1[[#This Row],[Ledger 2]],GZ:GZ,1,0))=16,1,0),0)</f>
        <v>0</v>
      </c>
      <c r="FK1004">
        <f>IF(LEN(Table1[[#This Row],[Ledger 3]])&gt;0,IF(TYPE(VLOOKUP(Table1[[#This Row],[Ledger 3]],GZ:GZ,1,0))=16,1,0),0)</f>
        <v>0</v>
      </c>
      <c r="FL1004">
        <f>IF(LEN(Table1[[#This Row],[Ledger 4]])&gt;0,IF(TYPE(VLOOKUP(Table1[[#This Row],[Ledger 4]],GZ:GZ,1,0))=16,1,0),0)</f>
        <v>0</v>
      </c>
      <c r="FM1004">
        <f>IF(LEN(Table1[[#This Row],[Ledger 5]])&gt;0,IF(TYPE(VLOOKUP(Table1[[#This Row],[Ledger 5]],GZ:GZ,1,0))=16,1,0),0)</f>
        <v>0</v>
      </c>
      <c r="FN1004">
        <f>IF(LEN(Table1[[#This Row],[Ledger 6]])&gt;0,IF(TYPE(VLOOKUP(Table1[[#This Row],[Ledger 6]],$GZ:$GZ,1,0))=16,1,0),0)</f>
        <v>0</v>
      </c>
      <c r="FO1004">
        <f>IF(LEN(Table1[[#This Row],[Ledger 7]])&gt;0,IF(TYPE(VLOOKUP(Table1[[#This Row],[Ledger 7]],$GZ:$GZ,1,0))=16,1,0),0)</f>
        <v>0</v>
      </c>
      <c r="FP1004">
        <f>IF(LEN(Table1[[#This Row],[Ledger 8]])&gt;0,IF(TYPE(VLOOKUP(Table1[[#This Row],[Ledger 8]],$GZ:$GZ,1,0))=16,1,0),0)</f>
        <v>0</v>
      </c>
      <c r="FQ1004">
        <f>IF(LEN(Table1[[#This Row],[Ledger 9]])&gt;0,IF(TYPE(VLOOKUP(Table1[[#This Row],[Ledger 9]],$GZ:$GZ,1,0))=16,1,0),0)</f>
        <v>0</v>
      </c>
      <c r="FR1004">
        <f>IF(LEN(Table1[[#This Row],[Ledger 10]])&gt;0,IF(TYPE(VLOOKUP(Table1[[#This Row],[Ledger 10]],$GZ:$GZ,1,0))=16,1,0),0)</f>
        <v>0</v>
      </c>
      <c r="FS1004">
        <f>IF(LEN(Table1[[#This Row],[Ledger 11]])&gt;0,IF(TYPE(VLOOKUP(Table1[[#This Row],[Ledger 11]],$GZ:$GZ,1,0))=16,1,0),0)</f>
        <v>0</v>
      </c>
      <c r="FT1004">
        <f>IF(LEN(Table1[[#This Row],[Ledger 12]])&gt;0,IF(TYPE(VLOOKUP(Table1[[#This Row],[Ledger 12]],$GZ:$GZ,1,0))=16,1,0),0)</f>
        <v>0</v>
      </c>
      <c r="FU1004">
        <f>IF(LEN(Table1[[#This Row],[Ledger 13]])&gt;0,IF(TYPE(VLOOKUP(Table1[[#This Row],[Ledger 13]],$GZ:$GZ,1,0))=16,1,0),0)</f>
        <v>0</v>
      </c>
      <c r="FV1004">
        <f>IF(LEN(Table1[[#This Row],[Ledger 14]])&gt;0,IF(TYPE(VLOOKUP(Table1[[#This Row],[Ledger 14]],$GZ:$GZ,1,0))=16,1,0),0)</f>
        <v>0</v>
      </c>
      <c r="FW1004">
        <f>IF(LEN(Table1[[#This Row],[Ledger 15]])&gt;0,IF(TYPE(VLOOKUP(Table1[[#This Row],[Ledger 15]],$GZ:$GZ,1,0))=16,1,0),0)</f>
        <v>0</v>
      </c>
    </row>
    <row r="1005" spans="4:179" ht="33" customHeight="1" x14ac:dyDescent="0.45">
      <c r="D1005" s="8">
        <f t="shared" si="24"/>
        <v>1000</v>
      </c>
      <c r="E1005" s="32"/>
      <c r="F1005" s="34"/>
      <c r="G1005" s="34"/>
      <c r="H1005" s="34"/>
      <c r="I1005" s="34"/>
      <c r="J1005" s="38"/>
      <c r="K1005" s="33"/>
      <c r="L1005" s="36"/>
      <c r="M1005" s="35"/>
      <c r="N1005" s="34"/>
      <c r="O1005" s="41"/>
      <c r="P1005" s="35"/>
      <c r="Q1005" s="34"/>
      <c r="R1005" s="37"/>
      <c r="S1005" s="35"/>
      <c r="T1005" s="34"/>
      <c r="U1005" s="37"/>
      <c r="V1005" s="35"/>
      <c r="W1005" s="34"/>
      <c r="X1005" s="37"/>
      <c r="Y1005" s="35"/>
      <c r="Z1005" s="34"/>
      <c r="AA1005" s="37"/>
      <c r="AB1005" s="35"/>
      <c r="AC1005" s="34"/>
      <c r="AD1005" s="37"/>
      <c r="AE1005" s="35"/>
      <c r="AF1005" s="34"/>
      <c r="AG1005" s="37"/>
      <c r="AH1005" s="35"/>
      <c r="AI1005" s="34"/>
      <c r="AJ1005" s="37"/>
      <c r="AK1005" s="35"/>
      <c r="AL1005" s="34"/>
      <c r="AM1005" s="37"/>
      <c r="AN1005" s="35"/>
      <c r="AO1005" s="34"/>
      <c r="AP1005" s="37"/>
      <c r="AQ1005" s="35"/>
      <c r="AR1005" s="34"/>
      <c r="AS1005" s="37"/>
      <c r="AT1005" s="35"/>
      <c r="AU1005" s="34"/>
      <c r="AV1005" s="37"/>
      <c r="AW1005" s="35"/>
      <c r="AX1005" s="34"/>
      <c r="AY1005" s="37"/>
      <c r="AZ1005" s="35"/>
      <c r="BA1005" s="34"/>
      <c r="BB1005" s="37"/>
      <c r="BC1005" s="39" t="str">
        <f ca="1">IF(Table1[[#This Row],[Dr = Cr Check]]=0,"",$FD$4)&amp;IF(Table1[[#This Row],[Dt Chk]]=0,"",$FE$4)&amp;
IF(Table1[[#This Row],[Vch Type Chk]]=0,"",$FF$4)&amp;
IF(Table1[[#This Row],[First Dr Cr Check]]=0,"",$FG$4)&amp;
IF(Table1[[#This Row],[Min Two ledgers Check]]=0,"",$FH$4)&amp;
IF(Table1[[#This Row],[Ledger 1 Check]]=0,"",$FI$4)&amp;
IF(Table1[[#This Row],[Ledger 2 Check]]=0,"",$FJ$4)&amp;
IF(Table1[[#This Row],[Ledger 3 Check]]=0,"",$FK$4)&amp;
IF(Table1[[#This Row],[Ledger 4 Check]]=0,"",$FL$4)&amp;
IF(Table1[[#This Row],[Ledger 5 Check]]=0,"",$FM$4)&amp;
IF(Table1[[#This Row],[Ledger 6 Check]]=0,"",$FN$4)&amp;
IF(Table1[[#This Row],[Ledger 7 Check]]=0,"",$FO$4)&amp;
IF(Table1[[#This Row],[Ledger 8 Check]]=0,"",$FP$4)&amp;
IF(Table1[[#This Row],[Ledger 9 Check]]=0,"",$FQ$4)&amp;
IF(Table1[[#This Row],[Ledger 10 Check]]=0,"",$FR$4)&amp;
IF(Table1[[#This Row],[Ledger 11 Check]]=0,"",$FS$4)&amp;
IF(Table1[[#This Row],[Ledger 12 Check]]=0,"",$FT$4)&amp;
IF(Table1[[#This Row],[Ledger 13 Check]]=0,"",$FU$4)&amp;
IF(Table1[[#This Row],[Ledger 14 Check]]=0,"",$FV$4)&amp;
IF(Table1[[#This Row],[Ledger 15 Check]]=0,"",$FW$4)</f>
        <v/>
      </c>
      <c r="BD1005" s="7"/>
      <c r="BF1005" t="str">
        <f>IF(Table1[[#This Row],[Date]]="","","&amp;lt;VOUCHER REMOTEID="&amp;""""&amp;$A$11&amp;$A$13&amp;ROW()&amp;""""&amp;" VCHTYPE="""&amp;F1005&amp;""" ACTION="""&amp;"Create"&amp;"""&amp;gt;")</f>
        <v/>
      </c>
      <c r="BG1005" t="str">
        <f>IF(Table1[[#This Row],[Date]]="","",TEXT(Table1[[#This Row],[Date]],"yyyymmdd"))</f>
        <v/>
      </c>
      <c r="BH1005" t="str">
        <f>Table1[[#This Row],[Date2]]</f>
        <v/>
      </c>
      <c r="BI1005" t="str">
        <f>IF(Table1[[#This Row],[Date]]="","",Table1[[#This Row],[Voucher Type]])</f>
        <v/>
      </c>
      <c r="BJ1005" t="str">
        <f>IF(Table1[[#This Row],[Ref No / Invoice No]]="","",Table1[[#This Row],[Ref No / Invoice No]])</f>
        <v/>
      </c>
      <c r="BK1005" t="str">
        <f>IF(Table1[[#This Row],[Voucher No]]="","",Table1[[#This Row],[Voucher No]])</f>
        <v/>
      </c>
      <c r="BL1005" t="str">
        <f>IF(Table1[[#This Row],[Date]]="","",Table1[[#This Row],[Narration]])</f>
        <v/>
      </c>
      <c r="BM1005" t="str">
        <f>IF(Table1[[#This Row],[Date]]="","",$A$11&amp;$A$13&amp;ROW())</f>
        <v/>
      </c>
      <c r="BN1005" t="str">
        <f>IF(Table1[[#This Row],[Date]]="","",$A$13)</f>
        <v/>
      </c>
      <c r="BP1005" t="str">
        <f>IF(Table1[[#This Row],[Ledger 1]]="","","No")</f>
        <v/>
      </c>
      <c r="BQ1005" t="str">
        <f>IF(Table1[[#This Row],[Date]]="","",IF(Table1[[#This Row],[Effect 1]]="Dr.","Yes","No"))</f>
        <v/>
      </c>
      <c r="BR1005" t="str">
        <f>IF(Table1[[#This Row],[Date]]="","",Table1[[#This Row],[Ledger 1]])</f>
        <v/>
      </c>
      <c r="BS1005" t="str">
        <f>IF(Table1[[#This Row],[Date]]="","",IF(Table1[[#This Row],[Effect 1]]="Dr.",-Table1[[#This Row],[Amount 1]],Table1[[#This Row],[Amount 1]]))</f>
        <v/>
      </c>
      <c r="BV1005" t="str">
        <f>IF(Table1[[#This Row],[Ledger 2]]="","","No")</f>
        <v/>
      </c>
      <c r="BW1005" t="str">
        <f>IF(Table1[[#This Row],[Date]]="","",IF(Table1[[#This Row],[Effect 2]]="Dr.","Yes","No"))</f>
        <v/>
      </c>
      <c r="BX1005" t="str">
        <f>IF(Table1[[#This Row],[Date]]="","",Table1[[#This Row],[Ledger 2]])</f>
        <v/>
      </c>
      <c r="BY1005" t="str">
        <f>IF(Table1[[#This Row],[Date]]="","",IF(Table1[[#This Row],[Effect 2]]="Dr.",-Table1[[#This Row],[Amount 2]],Table1[[#This Row],[Amount 2]]))</f>
        <v/>
      </c>
      <c r="CB1005" t="str">
        <f>IF(Table1[[#This Row],[Ledger 3]]="","","No")</f>
        <v/>
      </c>
      <c r="CC1005" t="str">
        <f>IF(Table1[[#This Row],[Ledger 3]]="","",IF(Table1[[#This Row],[Effect 3]]="Dr.","Yes","No"))</f>
        <v/>
      </c>
      <c r="CD1005" t="str">
        <f>IF(Table1[[#This Row],[Ledger 3]]="","",Table1[[#This Row],[Ledger 3]])</f>
        <v/>
      </c>
      <c r="CE1005" t="str">
        <f>IF(Table1[[#This Row],[Ledger 3]]="","",IF(Table1[[#This Row],[Effect 3]]="Dr.",-Table1[[#This Row],[Amount 3]],Table1[[#This Row],[Amount 3]]))</f>
        <v/>
      </c>
      <c r="CH1005" t="str">
        <f>IF(Table1[[#This Row],[Ledger 4]]="","","No")</f>
        <v/>
      </c>
      <c r="CI1005" t="str">
        <f>IF(Table1[[#This Row],[Ledger 4]]="","",IF(Table1[[#This Row],[Effect 4]]="Dr.","Yes","No"))</f>
        <v/>
      </c>
      <c r="CJ1005" t="str">
        <f>IF(Table1[[#This Row],[Ledger 4]]="","",Table1[[#This Row],[Ledger 4]])</f>
        <v/>
      </c>
      <c r="CK1005" t="str">
        <f>IF(Table1[[#This Row],[Ledger 4]]="","",IF(Table1[[#This Row],[Effect 4]]="Dr.",-Table1[[#This Row],[Amount 4]],Table1[[#This Row],[Amount 4]]))</f>
        <v/>
      </c>
      <c r="CN1005" t="str">
        <f>IF(Table1[[#This Row],[Ledger 5]]="","","No")</f>
        <v/>
      </c>
      <c r="CO1005" t="str">
        <f>IF(Table1[[#This Row],[Ledger 5]]="","",IF(Table1[[#This Row],[Effect 5]]="Dr.","Yes","No"))</f>
        <v/>
      </c>
      <c r="CP1005" t="str">
        <f>IF(Table1[[#This Row],[Ledger 5]]="","",Table1[[#This Row],[Ledger 5]])</f>
        <v/>
      </c>
      <c r="CQ1005" t="str">
        <f>IF(Table1[[#This Row],[Ledger 5]]="","",IF(Table1[[#This Row],[Effect 5]]="Dr.",-Table1[[#This Row],[Amount 5]],Table1[[#This Row],[Amount 5]]))</f>
        <v/>
      </c>
      <c r="CT1005" t="str">
        <f>IF(Table1[[#This Row],[Ledger 6]]="","","No")</f>
        <v/>
      </c>
      <c r="CU1005" t="str">
        <f>IF(Table1[[#This Row],[Ledger 6]]="","",IF(Table1[[#This Row],[Effect 6]]="Dr.","Yes","No"))</f>
        <v/>
      </c>
      <c r="CV1005" t="str">
        <f>IF(Table1[[#This Row],[Ledger 6]]="","",Table1[[#This Row],[Ledger 6]])</f>
        <v/>
      </c>
      <c r="CW1005" t="str">
        <f>IF(Table1[[#This Row],[Ledger 6]]="","",IF(Table1[[#This Row],[Effect 6]]="Dr.",-Table1[[#This Row],[Amount 6]],Table1[[#This Row],[Amount 6]]))</f>
        <v/>
      </c>
      <c r="CZ1005" t="str">
        <f>IF(Table1[[#This Row],[Ledger 7]]="","","No")</f>
        <v/>
      </c>
      <c r="DA1005" t="str">
        <f>IF(Table1[[#This Row],[Ledger 7]]="","",IF(Table1[[#This Row],[Effect 7]]="Dr.","Yes","No"))</f>
        <v/>
      </c>
      <c r="DB1005" t="str">
        <f>IF(Table1[[#This Row],[Ledger 7]]="","",Table1[[#This Row],[Ledger 7]])</f>
        <v/>
      </c>
      <c r="DC1005" t="str">
        <f>IF(Table1[[#This Row],[Ledger 7]]="","",IF(Table1[[#This Row],[Effect 7]]="Dr.",-Table1[[#This Row],[Amount 7]],Table1[[#This Row],[Amount 7]]))</f>
        <v/>
      </c>
      <c r="DF1005" t="str">
        <f>IF(Table1[[#This Row],[Ledger 8]]="","","No")</f>
        <v/>
      </c>
      <c r="DG1005" t="str">
        <f>IF(Table1[[#This Row],[Ledger 8]]="","",IF(Table1[[#This Row],[Effect 8]]="Dr.","Yes","No"))</f>
        <v/>
      </c>
      <c r="DH1005" t="str">
        <f>IF(Table1[[#This Row],[Ledger 8]]="","",Table1[[#This Row],[Ledger 8]])</f>
        <v/>
      </c>
      <c r="DI1005" t="str">
        <f>IF(Table1[[#This Row],[Ledger 8]]="","",IF(Table1[[#This Row],[Effect 8]]="Dr.",-Table1[[#This Row],[Amount 8]],Table1[[#This Row],[Amount 8]]))</f>
        <v/>
      </c>
      <c r="DL1005" t="str">
        <f>IF(Table1[[#This Row],[Ledger 9]]="","","No")</f>
        <v/>
      </c>
      <c r="DM1005" t="str">
        <f>IF(Table1[[#This Row],[Ledger 9]]="","",IF(Table1[[#This Row],[Effect 9]]="Dr.","Yes","No"))</f>
        <v/>
      </c>
      <c r="DN1005" t="str">
        <f>IF(Table1[[#This Row],[Ledger 9]]="","",Table1[[#This Row],[Ledger 9]])</f>
        <v/>
      </c>
      <c r="DO1005" t="str">
        <f>IF(Table1[[#This Row],[Ledger 9]]="","",IF(Table1[[#This Row],[Effect 9]]="Dr.",-Table1[[#This Row],[Amount 9]],Table1[[#This Row],[Amount 9]]))</f>
        <v/>
      </c>
      <c r="DR1005" t="str">
        <f>IF(Table1[[#This Row],[Ledger 10]]="","","No")</f>
        <v/>
      </c>
      <c r="DS1005" t="str">
        <f>IF(Table1[[#This Row],[Ledger 10]]="","",IF(Table1[[#This Row],[Effect 10]]="Dr.","Yes","No"))</f>
        <v/>
      </c>
      <c r="DT1005" t="str">
        <f>IF(Table1[[#This Row],[Ledger 10]]="","",Table1[[#This Row],[Ledger 10]])</f>
        <v/>
      </c>
      <c r="DU1005" t="str">
        <f>IF(Table1[[#This Row],[Ledger 10]]="","",IF(Table1[[#This Row],[Effect 10]]="Dr.",-Table1[[#This Row],[Amount 10]],Table1[[#This Row],[Amount 10]]))</f>
        <v/>
      </c>
      <c r="DX1005" t="str">
        <f>IF(Table1[[#This Row],[Ledger 11]]="","","No")</f>
        <v/>
      </c>
      <c r="DY1005" t="str">
        <f>IF(Table1[[#This Row],[Ledger 11]]="","",IF(Table1[[#This Row],[Effect 11]]="Dr.","Yes","No"))</f>
        <v/>
      </c>
      <c r="DZ1005" t="str">
        <f>IF(Table1[[#This Row],[Ledger 11]]="","",Table1[[#This Row],[Ledger 11]])</f>
        <v/>
      </c>
      <c r="EA1005" t="str">
        <f>IF(Table1[[#This Row],[Ledger 11]]="","",IF(Table1[[#This Row],[Effect 11]]="Dr.",-Table1[[#This Row],[Amount 11]],Table1[[#This Row],[Amount 11]]))</f>
        <v/>
      </c>
      <c r="ED1005" t="str">
        <f>IF(Table1[[#This Row],[Ledger 12]]="","","No")</f>
        <v/>
      </c>
      <c r="EE1005" t="str">
        <f>IF(Table1[[#This Row],[Ledger 12]]="","",IF(Table1[[#This Row],[Effect 12]]="Dr.","Yes","No"))</f>
        <v/>
      </c>
      <c r="EF1005" t="str">
        <f>IF(Table1[[#This Row],[Ledger 12]]="","",Table1[[#This Row],[Ledger 12]])</f>
        <v/>
      </c>
      <c r="EG1005" t="str">
        <f>IF(Table1[[#This Row],[Ledger 12]]="","",IF(Table1[[#This Row],[Effect 12]]="Dr.",-Table1[[#This Row],[Amount 12]],Table1[[#This Row],[Amount 12]]))</f>
        <v/>
      </c>
      <c r="EJ1005" t="str">
        <f>IF(Table1[[#This Row],[Ledger 13]]="","","No")</f>
        <v/>
      </c>
      <c r="EK1005" t="str">
        <f>IF(Table1[[#This Row],[Ledger 13]]="","",IF(Table1[[#This Row],[Effect 13]]="Dr.","Yes","No"))</f>
        <v/>
      </c>
      <c r="EL1005" t="str">
        <f>IF(Table1[[#This Row],[Ledger 13]]="","",Table1[[#This Row],[Ledger 13]])</f>
        <v/>
      </c>
      <c r="EM1005" t="str">
        <f>IF(Table1[[#This Row],[Ledger 13]]="","",IF(Table1[[#This Row],[Effect 13]]="Dr.",-Table1[[#This Row],[Amount 13]],Table1[[#This Row],[Amount 13]]))</f>
        <v/>
      </c>
      <c r="EP1005" t="str">
        <f>IF(Table1[[#This Row],[Ledger 14]]="","","No")</f>
        <v/>
      </c>
      <c r="EQ1005" t="str">
        <f>IF(Table1[[#This Row],[Ledger 14]]="","",IF(Table1[[#This Row],[Effect 14]]="Dr.","Yes","No"))</f>
        <v/>
      </c>
      <c r="ER1005" t="str">
        <f>IF(Table1[[#This Row],[Ledger 14]]="","",Table1[[#This Row],[Ledger 14]])</f>
        <v/>
      </c>
      <c r="ES1005" t="str">
        <f>IF(Table1[[#This Row],[Ledger 14]]="","",IF(Table1[[#This Row],[Effect 14]]="Dr.",-Table1[[#This Row],[Amount 14]],Table1[[#This Row],[Amount 14]]))</f>
        <v/>
      </c>
      <c r="EV1005" t="str">
        <f>IF(Table1[[#This Row],[Ledger 15]]="","","No")</f>
        <v/>
      </c>
      <c r="EW1005" t="str">
        <f>IF(Table1[[#This Row],[Ledger 15]]="","",IF(Table1[[#This Row],[Effect 15]]="Dr.","Yes","No"))</f>
        <v/>
      </c>
      <c r="EX1005" t="str">
        <f>IF(Table1[[#This Row],[Ledger 15]]="","",Table1[[#This Row],[Ledger 15]])</f>
        <v/>
      </c>
      <c r="EY1005" t="str">
        <f>IF(Table1[[#This Row],[Ledger 15]]="","",IF(Table1[[#This Row],[Effect 15]]="Dr.",-Table1[[#This Row],[Amount 15]],Table1[[#This Row],[Amount 15]]))</f>
        <v/>
      </c>
      <c r="FD1005">
        <f ca="1">ROUND(ABS(IF(TYPE(SUMIF(Table1[[#This Row],[Effect 1]:[Amount 15]],"Cr.",Table1[[#This Row],[Amount 1]])-SUMIF(Table1[[#This Row],[Effect 1]:[Amount 15]],"Dr.",Table1[[#This Row],[Amount 1]]))=16,1,(SUMIF(Table1[[#This Row],[Effect 1]:[Amount 15]],"Cr.",Table1[[#This Row],[Amount 1]])-SUMIF(Table1[[#This Row],[Effect 1]:[Amount 15]],"Dr.",Table1[[#This Row],[Amount 1]])))),2)</f>
        <v>0</v>
      </c>
      <c r="FE1005">
        <f>IF(Table1[[#This Row],[Date]]="",0,IF(AND(Table1[[#This Row],[Date]]&gt;=$FE$2,Table1[[#This Row],[Date]]&lt;=$FE$3),0,1))</f>
        <v>0</v>
      </c>
      <c r="FF1005">
        <f>IF(Table1[[#This Row],[Date]]="",0,IF(TYPE(VLOOKUP(Table1[[#This Row],[Voucher Type]],Table1[[#All],[Voucher Type Master]],1,FALSE))=16,1,0))</f>
        <v>0</v>
      </c>
      <c r="FG1005">
        <f>IF(TYPE(IF(Table1[[#This Row],[Date]]="",0,IF(VLOOKUP(Table1[[#This Row],[Voucher Type]],$FY$5:$FZ$13,2,0)=Table1[[#This Row],[Effect 1]],0,1)))=16,1,0)</f>
        <v>0</v>
      </c>
      <c r="FH1005">
        <f>IF(Table1[[#This Row],[Voucher Type]]="",0,IF(COUNTA(Table1[[#This Row],[Ledger 1]],Table1[[#This Row],[Ledger 2]],Table1[[#This Row],[Ledger 3]],Table1[[#This Row],[Ledger 4]],Table1[[#This Row],[Ledger 5]],Table1[[#This Row],[Ledger 6]],Table1[[#This Row],[Ledger 7]],Table1[[#This Row],[Ledger 8]],Table1[[#This Row],[Ledger 9]],Table1[[#This Row],[Ledger 10]],Table1[[#This Row],[Ledger 11]],Table1[[#This Row],[Ledger 12]],Table1[[#This Row],[Ledger 13]],Table1[[#This Row],[Ledger 14]],Table1[[#This Row],[Ledger 15]])&lt;2,1,0))</f>
        <v>0</v>
      </c>
      <c r="FI1005">
        <f>IF(LEN(Table1[[#This Row],[Ledger 1]])&gt;0,IF(TYPE(VLOOKUP(Table1[[#This Row],[Ledger 1]],GZ:GZ,1,0))=16,1,0),0)</f>
        <v>0</v>
      </c>
      <c r="FJ1005">
        <f>IF(LEN(Table1[[#This Row],[Ledger 2]])&gt;0,IF(TYPE(VLOOKUP(Table1[[#This Row],[Ledger 2]],GZ:GZ,1,0))=16,1,0),0)</f>
        <v>0</v>
      </c>
      <c r="FK1005">
        <f>IF(LEN(Table1[[#This Row],[Ledger 3]])&gt;0,IF(TYPE(VLOOKUP(Table1[[#This Row],[Ledger 3]],GZ:GZ,1,0))=16,1,0),0)</f>
        <v>0</v>
      </c>
      <c r="FL1005">
        <f>IF(LEN(Table1[[#This Row],[Ledger 4]])&gt;0,IF(TYPE(VLOOKUP(Table1[[#This Row],[Ledger 4]],GZ:GZ,1,0))=16,1,0),0)</f>
        <v>0</v>
      </c>
      <c r="FM1005">
        <f>IF(LEN(Table1[[#This Row],[Ledger 5]])&gt;0,IF(TYPE(VLOOKUP(Table1[[#This Row],[Ledger 5]],GZ:GZ,1,0))=16,1,0),0)</f>
        <v>0</v>
      </c>
      <c r="FN1005">
        <f>IF(LEN(Table1[[#This Row],[Ledger 6]])&gt;0,IF(TYPE(VLOOKUP(Table1[[#This Row],[Ledger 6]],$GZ:$GZ,1,0))=16,1,0),0)</f>
        <v>0</v>
      </c>
      <c r="FO1005">
        <f>IF(LEN(Table1[[#This Row],[Ledger 7]])&gt;0,IF(TYPE(VLOOKUP(Table1[[#This Row],[Ledger 7]],$GZ:$GZ,1,0))=16,1,0),0)</f>
        <v>0</v>
      </c>
      <c r="FP1005">
        <f>IF(LEN(Table1[[#This Row],[Ledger 8]])&gt;0,IF(TYPE(VLOOKUP(Table1[[#This Row],[Ledger 8]],$GZ:$GZ,1,0))=16,1,0),0)</f>
        <v>0</v>
      </c>
      <c r="FQ1005">
        <f>IF(LEN(Table1[[#This Row],[Ledger 9]])&gt;0,IF(TYPE(VLOOKUP(Table1[[#This Row],[Ledger 9]],$GZ:$GZ,1,0))=16,1,0),0)</f>
        <v>0</v>
      </c>
      <c r="FR1005">
        <f>IF(LEN(Table1[[#This Row],[Ledger 10]])&gt;0,IF(TYPE(VLOOKUP(Table1[[#This Row],[Ledger 10]],$GZ:$GZ,1,0))=16,1,0),0)</f>
        <v>0</v>
      </c>
      <c r="FS1005">
        <f>IF(LEN(Table1[[#This Row],[Ledger 11]])&gt;0,IF(TYPE(VLOOKUP(Table1[[#This Row],[Ledger 11]],$GZ:$GZ,1,0))=16,1,0),0)</f>
        <v>0</v>
      </c>
      <c r="FT1005">
        <f>IF(LEN(Table1[[#This Row],[Ledger 12]])&gt;0,IF(TYPE(VLOOKUP(Table1[[#This Row],[Ledger 12]],$GZ:$GZ,1,0))=16,1,0),0)</f>
        <v>0</v>
      </c>
      <c r="FU1005">
        <f>IF(LEN(Table1[[#This Row],[Ledger 13]])&gt;0,IF(TYPE(VLOOKUP(Table1[[#This Row],[Ledger 13]],$GZ:$GZ,1,0))=16,1,0),0)</f>
        <v>0</v>
      </c>
      <c r="FV1005">
        <f>IF(LEN(Table1[[#This Row],[Ledger 14]])&gt;0,IF(TYPE(VLOOKUP(Table1[[#This Row],[Ledger 14]],$GZ:$GZ,1,0))=16,1,0),0)</f>
        <v>0</v>
      </c>
      <c r="FW1005">
        <f>IF(LEN(Table1[[#This Row],[Ledger 15]])&gt;0,IF(TYPE(VLOOKUP(Table1[[#This Row],[Ledger 15]],$GZ:$GZ,1,0))=16,1,0),0)</f>
        <v>0</v>
      </c>
    </row>
  </sheetData>
  <sheetProtection algorithmName="SHA-512" hashValue="OJmOWWJqMSDuA59SHmbk7AOLBjJS5vYP51Wbc/0+Nw6LQwpUUbKlxKCPlgpEeMDCJ+kyh09cJkz/j16SmYqXiQ==" saltValue="NPqgFSJ/ZsE4CSf7DdlrbQ==" spinCount="100000" sheet="1" objects="1" scenarios="1" autoFilter="0"/>
  <phoneticPr fontId="21" type="noConversion"/>
  <dataValidations count="12">
    <dataValidation type="list" allowBlank="1" showInputMessage="1" errorTitle="TallyTools.in" error="You should select ledger from dropdown List of Ledgers" sqref="G3:I3" xr:uid="{00000000-0002-0000-0100-000000000000}">
      <formula1>Ledgers</formula1>
    </dataValidation>
    <dataValidation type="list" allowBlank="1" showInputMessage="1" showErrorMessage="1" sqref="G2:I2" xr:uid="{00000000-0002-0000-0100-000001000000}">
      <formula1>"2010-11, 2011-12, 2012-13, 2013-14, 2014-15, 2015-16, 2016-17, 2017-18, 2018-19, 2019-20, 2020-21, 2021-22, 2022-23, 2023-24, 2024-25, 2025-26, 2026-27, 2027-28, 2028-29, 2029-30"</formula1>
    </dataValidation>
    <dataValidation type="list" allowBlank="1" showInputMessage="1" showErrorMessage="1" errorTitle="TallyTools.in" error="You should enter number greater than 0." sqref="J6:J1005" xr:uid="{00000000-0002-0000-0100-000002000000}">
      <formula1>Ledgers</formula1>
    </dataValidation>
    <dataValidation type="date" allowBlank="1" showInputMessage="1" showErrorMessage="1" errorTitle="TallyTools" error="Enter date from within the financial year selected in Cell C3." sqref="E6:E1005" xr:uid="{00000000-0002-0000-0100-000003000000}">
      <formula1>$FE$2</formula1>
      <formula2>$FE$3</formula2>
    </dataValidation>
    <dataValidation type="list" allowBlank="1" showInputMessage="1" showErrorMessage="1" sqref="F6:F1005" xr:uid="{00000000-0002-0000-0100-000004000000}">
      <formula1>$FY$6:$FY$13</formula1>
    </dataValidation>
    <dataValidation type="custom" allowBlank="1" showInputMessage="1" showErrorMessage="1" errorTitle="TallyTools.in" error="You should enter number greater than 0." sqref="L6:L1005" xr:uid="{00000000-0002-0000-0100-000005000000}">
      <formula1>AND(ISNUMBER(L6),L6&gt;0)</formula1>
    </dataValidation>
    <dataValidation type="list" allowBlank="1" showInputMessage="1" showErrorMessage="1" errorTitle="TallyTools.in" error="Select Dr. or Cr. from dropdown" sqref="K6:K1005" xr:uid="{00000000-0002-0000-0100-000006000000}">
      <formula1>"Dr., Cr."</formula1>
    </dataValidation>
    <dataValidation type="list" allowBlank="1" showInputMessage="1" showErrorMessage="1" sqref="M6:M1005" xr:uid="{00000000-0002-0000-0100-000007000000}">
      <formula1>Ledgers</formula1>
    </dataValidation>
    <dataValidation type="custom" allowBlank="1" showInputMessage="1" showErrorMessage="1" errorTitle="Warning Message" error="Enter number greater than 0." sqref="O6:O1005 BB6:BB1005 R6:R1005 U6:U1005 X6:X1005 AA6:AA1005 AD6:AD1005 AG6:AG1005 AJ6:AJ1005 AM6:AM1005 AP6:AP1005 AS6:AS1005 AV6:AV1005 AY6:AY1005" xr:uid="{00000000-0002-0000-0100-000008000000}">
      <formula1>AND(ISNUMBER(O6),O6&gt;0)</formula1>
    </dataValidation>
    <dataValidation type="list" allowBlank="1" showInputMessage="1" showErrorMessage="1" errorTitle="Warning Message" error="You should select ledger from dropdown List of Ledgers" sqref="AZ6:AZ1005 S6:S1005 P6:P1005 V6:V1005 Y6:Y1005 AB6:AB1005 AE6:AE1005 AH6:AH1005 AK6:AK1005 AN6:AN1005 AQ6:AQ1005 AT6:AT1005 AW6:AW1005" xr:uid="{00000000-0002-0000-0100-000009000000}">
      <formula1>Ledgers</formula1>
    </dataValidation>
    <dataValidation type="list" allowBlank="1" showInputMessage="1" showErrorMessage="1" errorTitle="Warning Message" error="Select Dr. or Cr. from dropdown list." sqref="N6:N1005 BA6:BA1005 W6:W1005 T6:T1005 Q6:Q1005 Z6:Z1005 AC6:AC1005 AF6:AF1005 AI6:AI1005 AL6:AL1005 AO6:AO1005 AR6:AR1005 AU6:AU1005 AX6:AX1005" xr:uid="{00000000-0002-0000-0100-00000A000000}">
      <formula1>"Dr., Cr."</formula1>
    </dataValidation>
    <dataValidation type="list" allowBlank="1" showInputMessage="1" showErrorMessage="1" sqref="F3" xr:uid="{00000000-0002-0000-0100-00000B000000}">
      <formula1>$GX:$GX</formula1>
    </dataValidation>
  </dataValidations>
  <pageMargins left="0.7" right="0.7" top="0.75" bottom="0.75" header="0.3" footer="0.3"/>
  <pageSetup orientation="portrait" r:id="rId1"/>
  <ignoredErrors>
    <ignoredError sqref="D6" calculatedColumn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lly"/>
  <dimension ref="A1:DA1002"/>
  <sheetViews>
    <sheetView workbookViewId="0">
      <selection sqref="A1:FB1007"/>
    </sheetView>
  </sheetViews>
  <sheetFormatPr defaultColWidth="9.1328125" defaultRowHeight="14.25" x14ac:dyDescent="0.45"/>
  <cols>
    <col min="1" max="16384" width="9.1328125" style="26"/>
  </cols>
  <sheetData>
    <row r="1" spans="1:105" x14ac:dyDescent="0.45">
      <c r="A1" s="26" t="s">
        <v>110</v>
      </c>
      <c r="D1" s="26" t="s">
        <v>116</v>
      </c>
      <c r="F1" s="26" t="s">
        <v>117</v>
      </c>
      <c r="G1" s="26" t="s">
        <v>118</v>
      </c>
      <c r="H1" s="26" t="s">
        <v>119</v>
      </c>
      <c r="I1" s="26" t="s">
        <v>120</v>
      </c>
      <c r="J1" s="26" t="s">
        <v>201</v>
      </c>
      <c r="K1" s="26" t="s">
        <v>121</v>
      </c>
      <c r="L1" s="26" t="s">
        <v>122</v>
      </c>
      <c r="M1" s="26" t="s">
        <v>123</v>
      </c>
      <c r="N1" s="26" t="s">
        <v>124</v>
      </c>
      <c r="O1" s="26" t="s">
        <v>125</v>
      </c>
      <c r="P1" s="26" t="s">
        <v>126</v>
      </c>
      <c r="Q1" s="26" t="s">
        <v>127</v>
      </c>
      <c r="R1" s="26" t="s">
        <v>128</v>
      </c>
      <c r="T1" s="26" t="s">
        <v>124</v>
      </c>
      <c r="U1" s="26" t="s">
        <v>125</v>
      </c>
      <c r="V1" s="26" t="s">
        <v>126</v>
      </c>
      <c r="W1" s="26" t="s">
        <v>127</v>
      </c>
      <c r="X1" s="26" t="s">
        <v>128</v>
      </c>
      <c r="Z1" s="26" t="s">
        <v>124</v>
      </c>
      <c r="AA1" s="26" t="s">
        <v>125</v>
      </c>
      <c r="AB1" s="26" t="s">
        <v>126</v>
      </c>
      <c r="AC1" s="26" t="s">
        <v>127</v>
      </c>
      <c r="AD1" s="26" t="s">
        <v>128</v>
      </c>
      <c r="AF1" s="26" t="s">
        <v>124</v>
      </c>
      <c r="AG1" s="26" t="s">
        <v>125</v>
      </c>
      <c r="AH1" s="26" t="s">
        <v>126</v>
      </c>
      <c r="AI1" s="26" t="s">
        <v>127</v>
      </c>
      <c r="AJ1" s="26" t="s">
        <v>128</v>
      </c>
      <c r="AL1" s="26" t="s">
        <v>124</v>
      </c>
      <c r="AM1" s="26" t="s">
        <v>125</v>
      </c>
      <c r="AN1" s="26" t="s">
        <v>126</v>
      </c>
      <c r="AO1" s="26" t="s">
        <v>127</v>
      </c>
      <c r="AP1" s="26" t="s">
        <v>128</v>
      </c>
      <c r="AR1" s="26" t="s">
        <v>124</v>
      </c>
      <c r="AS1" s="26" t="s">
        <v>125</v>
      </c>
      <c r="AT1" s="26" t="s">
        <v>126</v>
      </c>
      <c r="AU1" s="26" t="s">
        <v>127</v>
      </c>
      <c r="AV1" s="26" t="s">
        <v>128</v>
      </c>
      <c r="AX1" s="26" t="s">
        <v>124</v>
      </c>
      <c r="AY1" s="26" t="s">
        <v>125</v>
      </c>
      <c r="AZ1" s="26" t="s">
        <v>126</v>
      </c>
      <c r="BA1" s="26" t="s">
        <v>127</v>
      </c>
      <c r="BB1" s="26" t="s">
        <v>128</v>
      </c>
      <c r="BD1" s="26" t="s">
        <v>124</v>
      </c>
      <c r="BE1" s="26" t="s">
        <v>125</v>
      </c>
      <c r="BF1" s="26" t="s">
        <v>126</v>
      </c>
      <c r="BG1" s="26" t="s">
        <v>127</v>
      </c>
      <c r="BH1" s="26" t="s">
        <v>128</v>
      </c>
      <c r="BJ1" s="26" t="s">
        <v>124</v>
      </c>
      <c r="BK1" s="26" t="s">
        <v>125</v>
      </c>
      <c r="BL1" s="26" t="s">
        <v>126</v>
      </c>
      <c r="BM1" s="26" t="s">
        <v>127</v>
      </c>
      <c r="BN1" s="26" t="s">
        <v>128</v>
      </c>
      <c r="BP1" s="26" t="s">
        <v>124</v>
      </c>
      <c r="BQ1" s="26" t="s">
        <v>125</v>
      </c>
      <c r="BR1" s="26" t="s">
        <v>126</v>
      </c>
      <c r="BS1" s="26" t="s">
        <v>127</v>
      </c>
      <c r="BT1" s="26" t="s">
        <v>128</v>
      </c>
      <c r="BV1" s="26" t="s">
        <v>124</v>
      </c>
      <c r="BW1" s="26" t="s">
        <v>125</v>
      </c>
      <c r="BX1" s="26" t="s">
        <v>126</v>
      </c>
      <c r="BY1" s="26" t="s">
        <v>127</v>
      </c>
      <c r="BZ1" s="26" t="s">
        <v>128</v>
      </c>
      <c r="CB1" s="26" t="s">
        <v>124</v>
      </c>
      <c r="CC1" s="26" t="s">
        <v>125</v>
      </c>
      <c r="CD1" s="26" t="s">
        <v>126</v>
      </c>
      <c r="CE1" s="26" t="s">
        <v>127</v>
      </c>
      <c r="CF1" s="26" t="s">
        <v>128</v>
      </c>
      <c r="CH1" s="26" t="s">
        <v>124</v>
      </c>
      <c r="CI1" s="26" t="s">
        <v>125</v>
      </c>
      <c r="CJ1" s="26" t="s">
        <v>126</v>
      </c>
      <c r="CK1" s="26" t="s">
        <v>127</v>
      </c>
      <c r="CL1" s="26" t="s">
        <v>128</v>
      </c>
      <c r="CN1" s="26" t="s">
        <v>124</v>
      </c>
      <c r="CO1" s="26" t="s">
        <v>125</v>
      </c>
      <c r="CP1" s="26" t="s">
        <v>126</v>
      </c>
      <c r="CQ1" s="26" t="s">
        <v>127</v>
      </c>
      <c r="CR1" s="26" t="s">
        <v>128</v>
      </c>
      <c r="CT1" s="26" t="s">
        <v>124</v>
      </c>
      <c r="CU1" s="26" t="s">
        <v>125</v>
      </c>
      <c r="CV1" s="26" t="s">
        <v>126</v>
      </c>
      <c r="CW1" s="26" t="s">
        <v>127</v>
      </c>
      <c r="CX1" s="26" t="s">
        <v>128</v>
      </c>
      <c r="CZ1" s="26" t="s">
        <v>130</v>
      </c>
      <c r="DA1" s="26" t="s">
        <v>131</v>
      </c>
    </row>
    <row r="2" spans="1:105" x14ac:dyDescent="0.45">
      <c r="F2" s="26" t="s">
        <v>132</v>
      </c>
      <c r="G2" s="26" t="s">
        <v>133</v>
      </c>
      <c r="H2" s="26" t="s">
        <v>134</v>
      </c>
      <c r="I2" s="26" t="s">
        <v>135</v>
      </c>
      <c r="J2" s="26" t="s">
        <v>202</v>
      </c>
      <c r="K2" s="26" t="s">
        <v>136</v>
      </c>
      <c r="L2" s="26" t="s">
        <v>137</v>
      </c>
      <c r="M2" s="26" t="s">
        <v>138</v>
      </c>
      <c r="O2" s="26" t="s">
        <v>139</v>
      </c>
      <c r="P2" s="26" t="s">
        <v>140</v>
      </c>
      <c r="Q2" s="26" t="s">
        <v>141</v>
      </c>
      <c r="R2" s="26" t="s">
        <v>142</v>
      </c>
      <c r="S2" s="26" t="s">
        <v>129</v>
      </c>
      <c r="U2" s="26" t="s">
        <v>139</v>
      </c>
      <c r="V2" s="26" t="s">
        <v>140</v>
      </c>
      <c r="W2" s="26" t="s">
        <v>141</v>
      </c>
      <c r="X2" s="26" t="s">
        <v>142</v>
      </c>
      <c r="Y2" s="26" t="s">
        <v>129</v>
      </c>
      <c r="AA2" s="26" t="s">
        <v>139</v>
      </c>
      <c r="AB2" s="26" t="s">
        <v>140</v>
      </c>
      <c r="AC2" s="26" t="s">
        <v>141</v>
      </c>
      <c r="AD2" s="26" t="s">
        <v>142</v>
      </c>
      <c r="AE2" s="26" t="s">
        <v>129</v>
      </c>
      <c r="AG2" s="26" t="s">
        <v>139</v>
      </c>
      <c r="AH2" s="26" t="s">
        <v>140</v>
      </c>
      <c r="AI2" s="26" t="s">
        <v>141</v>
      </c>
      <c r="AJ2" s="26" t="s">
        <v>142</v>
      </c>
      <c r="AK2" s="26" t="s">
        <v>129</v>
      </c>
      <c r="AM2" s="26" t="s">
        <v>139</v>
      </c>
      <c r="AN2" s="26" t="s">
        <v>140</v>
      </c>
      <c r="AO2" s="26" t="s">
        <v>141</v>
      </c>
      <c r="AP2" s="26" t="s">
        <v>142</v>
      </c>
      <c r="AQ2" s="26" t="s">
        <v>129</v>
      </c>
      <c r="AS2" s="26" t="s">
        <v>139</v>
      </c>
      <c r="AT2" s="26" t="s">
        <v>140</v>
      </c>
      <c r="AU2" s="26" t="s">
        <v>141</v>
      </c>
      <c r="AV2" s="26" t="s">
        <v>142</v>
      </c>
      <c r="AW2" s="26" t="s">
        <v>129</v>
      </c>
      <c r="AY2" s="26" t="s">
        <v>139</v>
      </c>
      <c r="AZ2" s="26" t="s">
        <v>140</v>
      </c>
      <c r="BA2" s="26" t="s">
        <v>141</v>
      </c>
      <c r="BB2" s="26" t="s">
        <v>142</v>
      </c>
      <c r="BC2" s="26" t="s">
        <v>129</v>
      </c>
      <c r="BE2" s="26" t="s">
        <v>139</v>
      </c>
      <c r="BF2" s="26" t="s">
        <v>140</v>
      </c>
      <c r="BG2" s="26" t="s">
        <v>141</v>
      </c>
      <c r="BH2" s="26" t="s">
        <v>142</v>
      </c>
      <c r="BI2" s="26" t="s">
        <v>129</v>
      </c>
      <c r="BK2" s="26" t="s">
        <v>139</v>
      </c>
      <c r="BL2" s="26" t="s">
        <v>140</v>
      </c>
      <c r="BM2" s="26" t="s">
        <v>141</v>
      </c>
      <c r="BN2" s="26" t="s">
        <v>142</v>
      </c>
      <c r="BO2" s="26" t="s">
        <v>129</v>
      </c>
      <c r="BQ2" s="26" t="s">
        <v>139</v>
      </c>
      <c r="BR2" s="26" t="s">
        <v>140</v>
      </c>
      <c r="BS2" s="26" t="s">
        <v>141</v>
      </c>
      <c r="BT2" s="26" t="s">
        <v>142</v>
      </c>
      <c r="BU2" s="26" t="s">
        <v>129</v>
      </c>
      <c r="BW2" s="26" t="s">
        <v>139</v>
      </c>
      <c r="BX2" s="26" t="s">
        <v>140</v>
      </c>
      <c r="BY2" s="26" t="s">
        <v>141</v>
      </c>
      <c r="BZ2" s="26" t="s">
        <v>142</v>
      </c>
      <c r="CA2" s="26" t="s">
        <v>129</v>
      </c>
      <c r="CC2" s="26" t="s">
        <v>139</v>
      </c>
      <c r="CD2" s="26" t="s">
        <v>140</v>
      </c>
      <c r="CE2" s="26" t="s">
        <v>141</v>
      </c>
      <c r="CF2" s="26" t="s">
        <v>142</v>
      </c>
      <c r="CG2" s="26" t="s">
        <v>129</v>
      </c>
      <c r="CI2" s="26" t="s">
        <v>139</v>
      </c>
      <c r="CJ2" s="26" t="s">
        <v>140</v>
      </c>
      <c r="CK2" s="26" t="s">
        <v>141</v>
      </c>
      <c r="CL2" s="26" t="s">
        <v>142</v>
      </c>
      <c r="CM2" s="26" t="s">
        <v>129</v>
      </c>
      <c r="CO2" s="26" t="s">
        <v>139</v>
      </c>
      <c r="CP2" s="26" t="s">
        <v>140</v>
      </c>
      <c r="CQ2" s="26" t="s">
        <v>141</v>
      </c>
      <c r="CR2" s="26" t="s">
        <v>142</v>
      </c>
      <c r="CS2" s="26" t="s">
        <v>129</v>
      </c>
      <c r="CU2" s="26" t="s">
        <v>139</v>
      </c>
      <c r="CV2" s="26" t="s">
        <v>140</v>
      </c>
      <c r="CW2" s="26" t="s">
        <v>141</v>
      </c>
      <c r="CX2" s="26" t="s">
        <v>142</v>
      </c>
      <c r="CY2" s="26" t="s">
        <v>129</v>
      </c>
    </row>
    <row r="3" spans="1:105" x14ac:dyDescent="0.45">
      <c r="A3" s="26">
        <v>3</v>
      </c>
      <c r="B3" s="26" t="s">
        <v>143</v>
      </c>
      <c r="C3" s="26" t="s">
        <v>144</v>
      </c>
      <c r="E3" s="26" t="s">
        <v>351</v>
      </c>
      <c r="F3" s="26" t="s">
        <v>352</v>
      </c>
      <c r="G3" s="26" t="s">
        <v>352</v>
      </c>
      <c r="H3" s="26" t="s">
        <v>334</v>
      </c>
      <c r="I3" s="26" t="s">
        <v>336</v>
      </c>
      <c r="J3" s="26" t="s">
        <v>336</v>
      </c>
      <c r="K3" s="26" t="s">
        <v>337</v>
      </c>
      <c r="L3" s="26" t="s">
        <v>353</v>
      </c>
      <c r="M3" s="26" t="s">
        <v>354</v>
      </c>
      <c r="O3" s="26" t="s">
        <v>205</v>
      </c>
      <c r="P3" s="26" t="s">
        <v>206</v>
      </c>
      <c r="Q3" s="26" t="s">
        <v>338</v>
      </c>
      <c r="R3" s="26">
        <v>-100</v>
      </c>
      <c r="U3" s="26" t="s">
        <v>205</v>
      </c>
      <c r="V3" s="26" t="s">
        <v>205</v>
      </c>
      <c r="W3" s="26" t="s">
        <v>54</v>
      </c>
      <c r="X3" s="26">
        <v>87</v>
      </c>
      <c r="AA3" s="26" t="s">
        <v>205</v>
      </c>
      <c r="AB3" s="26" t="s">
        <v>205</v>
      </c>
      <c r="AC3" s="26" t="s">
        <v>339</v>
      </c>
      <c r="AD3" s="26">
        <v>1</v>
      </c>
      <c r="AG3" s="26" t="s">
        <v>205</v>
      </c>
      <c r="AH3" s="26" t="s">
        <v>205</v>
      </c>
      <c r="AI3" s="26" t="s">
        <v>341</v>
      </c>
      <c r="AJ3" s="26">
        <v>1</v>
      </c>
      <c r="AM3" s="26" t="s">
        <v>205</v>
      </c>
      <c r="AN3" s="26" t="s">
        <v>205</v>
      </c>
      <c r="AO3" s="26" t="s">
        <v>204</v>
      </c>
      <c r="AP3" s="26">
        <v>1</v>
      </c>
      <c r="AS3" s="26" t="s">
        <v>205</v>
      </c>
      <c r="AT3" s="26" t="s">
        <v>205</v>
      </c>
      <c r="AU3" s="26" t="s">
        <v>343</v>
      </c>
      <c r="AV3" s="26">
        <v>1</v>
      </c>
      <c r="AY3" s="26" t="s">
        <v>205</v>
      </c>
      <c r="AZ3" s="26" t="s">
        <v>205</v>
      </c>
      <c r="BA3" s="26" t="s">
        <v>332</v>
      </c>
      <c r="BB3" s="26">
        <v>1</v>
      </c>
      <c r="BE3" s="26" t="s">
        <v>205</v>
      </c>
      <c r="BF3" s="26" t="s">
        <v>205</v>
      </c>
      <c r="BG3" s="26" t="s">
        <v>331</v>
      </c>
      <c r="BH3" s="26">
        <v>1</v>
      </c>
      <c r="BK3" s="26" t="s">
        <v>205</v>
      </c>
      <c r="BL3" s="26" t="s">
        <v>205</v>
      </c>
      <c r="BM3" s="26" t="s">
        <v>345</v>
      </c>
      <c r="BN3" s="26">
        <v>1</v>
      </c>
      <c r="BQ3" s="26" t="s">
        <v>205</v>
      </c>
      <c r="BR3" s="26" t="s">
        <v>205</v>
      </c>
      <c r="BS3" s="26" t="s">
        <v>333</v>
      </c>
      <c r="BT3" s="26">
        <v>1</v>
      </c>
      <c r="BW3" s="26" t="s">
        <v>205</v>
      </c>
      <c r="BX3" s="26" t="s">
        <v>205</v>
      </c>
      <c r="BY3" s="26" t="s">
        <v>344</v>
      </c>
      <c r="BZ3" s="26">
        <v>1</v>
      </c>
      <c r="CC3" s="26" t="s">
        <v>205</v>
      </c>
      <c r="CD3" s="26" t="s">
        <v>205</v>
      </c>
      <c r="CE3" s="26" t="s">
        <v>344</v>
      </c>
      <c r="CF3" s="26">
        <v>1</v>
      </c>
      <c r="CI3" s="26" t="s">
        <v>205</v>
      </c>
      <c r="CJ3" s="26" t="s">
        <v>205</v>
      </c>
      <c r="CK3" s="26" t="s">
        <v>346</v>
      </c>
      <c r="CL3" s="26">
        <v>1</v>
      </c>
      <c r="CO3" s="26" t="s">
        <v>205</v>
      </c>
      <c r="CP3" s="26" t="s">
        <v>205</v>
      </c>
      <c r="CQ3" s="26" t="s">
        <v>342</v>
      </c>
      <c r="CR3" s="26">
        <v>1</v>
      </c>
      <c r="CU3" s="26" t="s">
        <v>205</v>
      </c>
      <c r="CV3" s="26" t="s">
        <v>205</v>
      </c>
      <c r="CW3" s="26" t="s">
        <v>347</v>
      </c>
      <c r="CX3" s="26">
        <v>1</v>
      </c>
    </row>
    <row r="4" spans="1:105" x14ac:dyDescent="0.45">
      <c r="A4" s="26">
        <v>4</v>
      </c>
      <c r="B4" s="26" t="s">
        <v>145</v>
      </c>
      <c r="C4" s="26" t="s">
        <v>146</v>
      </c>
      <c r="E4" s="26" t="s">
        <v>355</v>
      </c>
      <c r="F4" s="26" t="s">
        <v>352</v>
      </c>
      <c r="G4" s="26" t="s">
        <v>352</v>
      </c>
      <c r="H4" s="26" t="s">
        <v>335</v>
      </c>
      <c r="I4" s="26" t="s">
        <v>349</v>
      </c>
      <c r="J4" s="26" t="s">
        <v>349</v>
      </c>
      <c r="K4" s="26" t="s">
        <v>350</v>
      </c>
      <c r="L4" s="26" t="s">
        <v>356</v>
      </c>
      <c r="M4" s="26" t="s">
        <v>354</v>
      </c>
      <c r="O4" s="26" t="s">
        <v>205</v>
      </c>
      <c r="P4" s="26" t="s">
        <v>205</v>
      </c>
      <c r="Q4" s="26" t="s">
        <v>340</v>
      </c>
      <c r="R4" s="26">
        <v>1</v>
      </c>
      <c r="U4" s="26" t="s">
        <v>205</v>
      </c>
      <c r="V4" s="26" t="s">
        <v>206</v>
      </c>
      <c r="W4" s="26" t="s">
        <v>348</v>
      </c>
      <c r="X4" s="26">
        <v>-14</v>
      </c>
      <c r="AA4" s="26" t="s">
        <v>205</v>
      </c>
      <c r="AB4" s="26" t="s">
        <v>205</v>
      </c>
      <c r="AC4" s="26" t="s">
        <v>339</v>
      </c>
      <c r="AD4" s="26">
        <v>1</v>
      </c>
      <c r="AG4" s="26" t="s">
        <v>205</v>
      </c>
      <c r="AH4" s="26" t="s">
        <v>205</v>
      </c>
      <c r="AI4" s="26" t="s">
        <v>341</v>
      </c>
      <c r="AJ4" s="26">
        <v>1</v>
      </c>
      <c r="AM4" s="26" t="s">
        <v>205</v>
      </c>
      <c r="AN4" s="26" t="s">
        <v>205</v>
      </c>
      <c r="AO4" s="26" t="s">
        <v>204</v>
      </c>
      <c r="AP4" s="26">
        <v>1</v>
      </c>
      <c r="AS4" s="26" t="s">
        <v>205</v>
      </c>
      <c r="AT4" s="26" t="s">
        <v>205</v>
      </c>
      <c r="AU4" s="26" t="s">
        <v>343</v>
      </c>
      <c r="AV4" s="26">
        <v>1</v>
      </c>
      <c r="AY4" s="26" t="s">
        <v>205</v>
      </c>
      <c r="AZ4" s="26" t="s">
        <v>205</v>
      </c>
      <c r="BA4" s="26" t="s">
        <v>332</v>
      </c>
      <c r="BB4" s="26">
        <v>1</v>
      </c>
      <c r="BE4" s="26" t="s">
        <v>205</v>
      </c>
      <c r="BF4" s="26" t="s">
        <v>205</v>
      </c>
      <c r="BG4" s="26" t="s">
        <v>331</v>
      </c>
      <c r="BH4" s="26">
        <v>1</v>
      </c>
      <c r="BK4" s="26" t="s">
        <v>205</v>
      </c>
      <c r="BL4" s="26" t="s">
        <v>205</v>
      </c>
      <c r="BM4" s="26" t="s">
        <v>345</v>
      </c>
      <c r="BN4" s="26">
        <v>1</v>
      </c>
      <c r="BQ4" s="26" t="s">
        <v>205</v>
      </c>
      <c r="BR4" s="26" t="s">
        <v>205</v>
      </c>
      <c r="BS4" s="26" t="s">
        <v>333</v>
      </c>
      <c r="BT4" s="26">
        <v>1</v>
      </c>
      <c r="BW4" s="26" t="s">
        <v>205</v>
      </c>
      <c r="BX4" s="26" t="s">
        <v>205</v>
      </c>
      <c r="BY4" s="26" t="s">
        <v>344</v>
      </c>
      <c r="BZ4" s="26">
        <v>1</v>
      </c>
      <c r="CC4" s="26" t="s">
        <v>205</v>
      </c>
      <c r="CD4" s="26" t="s">
        <v>205</v>
      </c>
      <c r="CE4" s="26" t="s">
        <v>344</v>
      </c>
      <c r="CF4" s="26">
        <v>1</v>
      </c>
      <c r="CI4" s="26" t="s">
        <v>205</v>
      </c>
      <c r="CJ4" s="26" t="s">
        <v>205</v>
      </c>
      <c r="CK4" s="26" t="s">
        <v>346</v>
      </c>
      <c r="CL4" s="26">
        <v>1</v>
      </c>
      <c r="CO4" s="26" t="s">
        <v>205</v>
      </c>
      <c r="CP4" s="26" t="s">
        <v>205</v>
      </c>
      <c r="CQ4" s="26" t="s">
        <v>342</v>
      </c>
      <c r="CR4" s="26">
        <v>1</v>
      </c>
      <c r="CU4" s="26" t="s">
        <v>205</v>
      </c>
      <c r="CV4" s="26" t="s">
        <v>205</v>
      </c>
      <c r="CW4" s="26" t="s">
        <v>347</v>
      </c>
      <c r="CX4" s="26">
        <v>1</v>
      </c>
    </row>
    <row r="5" spans="1:105" x14ac:dyDescent="0.45">
      <c r="A5" s="26">
        <v>4</v>
      </c>
      <c r="B5" s="26" t="s">
        <v>147</v>
      </c>
      <c r="C5" s="26" t="s">
        <v>148</v>
      </c>
      <c r="E5" s="26" t="s">
        <v>327</v>
      </c>
      <c r="F5" s="26" t="s">
        <v>327</v>
      </c>
      <c r="G5" s="26" t="s">
        <v>327</v>
      </c>
      <c r="H5" s="26" t="s">
        <v>327</v>
      </c>
      <c r="I5" s="26" t="s">
        <v>327</v>
      </c>
      <c r="J5" s="26" t="s">
        <v>327</v>
      </c>
      <c r="K5" s="26" t="s">
        <v>327</v>
      </c>
      <c r="L5" s="26" t="s">
        <v>327</v>
      </c>
      <c r="M5" s="26" t="s">
        <v>327</v>
      </c>
      <c r="O5" s="26" t="s">
        <v>327</v>
      </c>
      <c r="P5" s="26" t="s">
        <v>327</v>
      </c>
      <c r="Q5" s="26" t="s">
        <v>327</v>
      </c>
      <c r="R5" s="26" t="s">
        <v>327</v>
      </c>
      <c r="U5" s="26" t="s">
        <v>327</v>
      </c>
      <c r="V5" s="26" t="s">
        <v>327</v>
      </c>
      <c r="W5" s="26" t="s">
        <v>327</v>
      </c>
      <c r="X5" s="26" t="s">
        <v>327</v>
      </c>
      <c r="AA5" s="26" t="s">
        <v>327</v>
      </c>
      <c r="AB5" s="26" t="s">
        <v>327</v>
      </c>
      <c r="AC5" s="26" t="s">
        <v>327</v>
      </c>
      <c r="AD5" s="26" t="s">
        <v>327</v>
      </c>
      <c r="AG5" s="26" t="s">
        <v>327</v>
      </c>
      <c r="AH5" s="26" t="s">
        <v>327</v>
      </c>
      <c r="AI5" s="26" t="s">
        <v>327</v>
      </c>
      <c r="AJ5" s="26" t="s">
        <v>327</v>
      </c>
      <c r="AM5" s="26" t="s">
        <v>327</v>
      </c>
      <c r="AN5" s="26" t="s">
        <v>327</v>
      </c>
      <c r="AO5" s="26" t="s">
        <v>327</v>
      </c>
      <c r="AP5" s="26" t="s">
        <v>327</v>
      </c>
      <c r="AS5" s="26" t="s">
        <v>327</v>
      </c>
      <c r="AT5" s="26" t="s">
        <v>327</v>
      </c>
      <c r="AU5" s="26" t="s">
        <v>327</v>
      </c>
      <c r="AV5" s="26" t="s">
        <v>327</v>
      </c>
      <c r="AY5" s="26" t="s">
        <v>327</v>
      </c>
      <c r="AZ5" s="26" t="s">
        <v>327</v>
      </c>
      <c r="BA5" s="26" t="s">
        <v>327</v>
      </c>
      <c r="BB5" s="26" t="s">
        <v>327</v>
      </c>
      <c r="BE5" s="26" t="s">
        <v>327</v>
      </c>
      <c r="BF5" s="26" t="s">
        <v>327</v>
      </c>
      <c r="BG5" s="26" t="s">
        <v>327</v>
      </c>
      <c r="BH5" s="26" t="s">
        <v>327</v>
      </c>
      <c r="BK5" s="26" t="s">
        <v>327</v>
      </c>
      <c r="BL5" s="26" t="s">
        <v>327</v>
      </c>
      <c r="BM5" s="26" t="s">
        <v>327</v>
      </c>
      <c r="BN5" s="26" t="s">
        <v>327</v>
      </c>
      <c r="BQ5" s="26" t="s">
        <v>327</v>
      </c>
      <c r="BR5" s="26" t="s">
        <v>327</v>
      </c>
      <c r="BS5" s="26" t="s">
        <v>327</v>
      </c>
      <c r="BT5" s="26" t="s">
        <v>327</v>
      </c>
      <c r="BW5" s="26" t="s">
        <v>327</v>
      </c>
      <c r="BX5" s="26" t="s">
        <v>327</v>
      </c>
      <c r="BY5" s="26" t="s">
        <v>327</v>
      </c>
      <c r="BZ5" s="26" t="s">
        <v>327</v>
      </c>
      <c r="CC5" s="26" t="s">
        <v>327</v>
      </c>
      <c r="CD5" s="26" t="s">
        <v>327</v>
      </c>
      <c r="CE5" s="26" t="s">
        <v>327</v>
      </c>
      <c r="CF5" s="26" t="s">
        <v>327</v>
      </c>
      <c r="CI5" s="26" t="s">
        <v>327</v>
      </c>
      <c r="CJ5" s="26" t="s">
        <v>327</v>
      </c>
      <c r="CK5" s="26" t="s">
        <v>327</v>
      </c>
      <c r="CL5" s="26" t="s">
        <v>327</v>
      </c>
      <c r="CO5" s="26" t="s">
        <v>327</v>
      </c>
      <c r="CP5" s="26" t="s">
        <v>327</v>
      </c>
      <c r="CQ5" s="26" t="s">
        <v>327</v>
      </c>
      <c r="CR5" s="26" t="s">
        <v>327</v>
      </c>
      <c r="CU5" s="26" t="s">
        <v>327</v>
      </c>
      <c r="CV5" s="26" t="s">
        <v>327</v>
      </c>
      <c r="CW5" s="26" t="s">
        <v>327</v>
      </c>
      <c r="CX5" s="26" t="s">
        <v>327</v>
      </c>
    </row>
    <row r="6" spans="1:105" x14ac:dyDescent="0.45">
      <c r="A6" s="26">
        <v>105</v>
      </c>
      <c r="B6" s="26" t="s">
        <v>149</v>
      </c>
      <c r="C6" s="26" t="s">
        <v>150</v>
      </c>
      <c r="E6" s="26" t="s">
        <v>327</v>
      </c>
      <c r="F6" s="26" t="s">
        <v>327</v>
      </c>
      <c r="G6" s="26" t="s">
        <v>327</v>
      </c>
      <c r="H6" s="26" t="s">
        <v>327</v>
      </c>
      <c r="I6" s="26" t="s">
        <v>327</v>
      </c>
      <c r="J6" s="26" t="s">
        <v>327</v>
      </c>
      <c r="K6" s="26" t="s">
        <v>327</v>
      </c>
      <c r="L6" s="26" t="s">
        <v>327</v>
      </c>
      <c r="M6" s="26" t="s">
        <v>327</v>
      </c>
      <c r="O6" s="26" t="s">
        <v>327</v>
      </c>
      <c r="P6" s="26" t="s">
        <v>327</v>
      </c>
      <c r="Q6" s="26" t="s">
        <v>327</v>
      </c>
      <c r="R6" s="26" t="s">
        <v>327</v>
      </c>
      <c r="U6" s="26" t="s">
        <v>327</v>
      </c>
      <c r="V6" s="26" t="s">
        <v>327</v>
      </c>
      <c r="W6" s="26" t="s">
        <v>327</v>
      </c>
      <c r="X6" s="26" t="s">
        <v>327</v>
      </c>
      <c r="AA6" s="26" t="s">
        <v>327</v>
      </c>
      <c r="AB6" s="26" t="s">
        <v>327</v>
      </c>
      <c r="AC6" s="26" t="s">
        <v>327</v>
      </c>
      <c r="AD6" s="26" t="s">
        <v>327</v>
      </c>
      <c r="AG6" s="26" t="s">
        <v>327</v>
      </c>
      <c r="AH6" s="26" t="s">
        <v>327</v>
      </c>
      <c r="AI6" s="26" t="s">
        <v>327</v>
      </c>
      <c r="AJ6" s="26" t="s">
        <v>327</v>
      </c>
      <c r="AM6" s="26" t="s">
        <v>327</v>
      </c>
      <c r="AN6" s="26" t="s">
        <v>327</v>
      </c>
      <c r="AO6" s="26" t="s">
        <v>327</v>
      </c>
      <c r="AP6" s="26" t="s">
        <v>327</v>
      </c>
      <c r="AS6" s="26" t="s">
        <v>327</v>
      </c>
      <c r="AT6" s="26" t="s">
        <v>327</v>
      </c>
      <c r="AU6" s="26" t="s">
        <v>327</v>
      </c>
      <c r="AV6" s="26" t="s">
        <v>327</v>
      </c>
      <c r="AY6" s="26" t="s">
        <v>327</v>
      </c>
      <c r="AZ6" s="26" t="s">
        <v>327</v>
      </c>
      <c r="BA6" s="26" t="s">
        <v>327</v>
      </c>
      <c r="BB6" s="26" t="s">
        <v>327</v>
      </c>
      <c r="BE6" s="26" t="s">
        <v>327</v>
      </c>
      <c r="BF6" s="26" t="s">
        <v>327</v>
      </c>
      <c r="BG6" s="26" t="s">
        <v>327</v>
      </c>
      <c r="BH6" s="26" t="s">
        <v>327</v>
      </c>
      <c r="BK6" s="26" t="s">
        <v>327</v>
      </c>
      <c r="BL6" s="26" t="s">
        <v>327</v>
      </c>
      <c r="BM6" s="26" t="s">
        <v>327</v>
      </c>
      <c r="BN6" s="26" t="s">
        <v>327</v>
      </c>
      <c r="BQ6" s="26" t="s">
        <v>327</v>
      </c>
      <c r="BR6" s="26" t="s">
        <v>327</v>
      </c>
      <c r="BS6" s="26" t="s">
        <v>327</v>
      </c>
      <c r="BT6" s="26" t="s">
        <v>327</v>
      </c>
      <c r="BW6" s="26" t="s">
        <v>327</v>
      </c>
      <c r="BX6" s="26" t="s">
        <v>327</v>
      </c>
      <c r="BY6" s="26" t="s">
        <v>327</v>
      </c>
      <c r="BZ6" s="26" t="s">
        <v>327</v>
      </c>
      <c r="CC6" s="26" t="s">
        <v>327</v>
      </c>
      <c r="CD6" s="26" t="s">
        <v>327</v>
      </c>
      <c r="CE6" s="26" t="s">
        <v>327</v>
      </c>
      <c r="CF6" s="26" t="s">
        <v>327</v>
      </c>
      <c r="CI6" s="26" t="s">
        <v>327</v>
      </c>
      <c r="CJ6" s="26" t="s">
        <v>327</v>
      </c>
      <c r="CK6" s="26" t="s">
        <v>327</v>
      </c>
      <c r="CL6" s="26" t="s">
        <v>327</v>
      </c>
      <c r="CO6" s="26" t="s">
        <v>327</v>
      </c>
      <c r="CP6" s="26" t="s">
        <v>327</v>
      </c>
      <c r="CQ6" s="26" t="s">
        <v>327</v>
      </c>
      <c r="CR6" s="26" t="s">
        <v>327</v>
      </c>
      <c r="CU6" s="26" t="s">
        <v>327</v>
      </c>
      <c r="CV6" s="26" t="s">
        <v>327</v>
      </c>
      <c r="CW6" s="26" t="s">
        <v>327</v>
      </c>
      <c r="CX6" s="26" t="s">
        <v>327</v>
      </c>
    </row>
    <row r="7" spans="1:105" x14ac:dyDescent="0.45">
      <c r="B7" s="26" t="s">
        <v>151</v>
      </c>
      <c r="E7" s="26" t="s">
        <v>327</v>
      </c>
      <c r="F7" s="26" t="s">
        <v>327</v>
      </c>
      <c r="G7" s="26" t="s">
        <v>327</v>
      </c>
      <c r="H7" s="26" t="s">
        <v>327</v>
      </c>
      <c r="I7" s="26" t="s">
        <v>327</v>
      </c>
      <c r="J7" s="26" t="s">
        <v>327</v>
      </c>
      <c r="K7" s="26" t="s">
        <v>327</v>
      </c>
      <c r="L7" s="26" t="s">
        <v>327</v>
      </c>
      <c r="M7" s="26" t="s">
        <v>327</v>
      </c>
      <c r="O7" s="26" t="s">
        <v>327</v>
      </c>
      <c r="P7" s="26" t="s">
        <v>327</v>
      </c>
      <c r="Q7" s="26" t="s">
        <v>327</v>
      </c>
      <c r="R7" s="26" t="s">
        <v>327</v>
      </c>
      <c r="U7" s="26" t="s">
        <v>327</v>
      </c>
      <c r="V7" s="26" t="s">
        <v>327</v>
      </c>
      <c r="W7" s="26" t="s">
        <v>327</v>
      </c>
      <c r="X7" s="26" t="s">
        <v>327</v>
      </c>
      <c r="AA7" s="26" t="s">
        <v>327</v>
      </c>
      <c r="AB7" s="26" t="s">
        <v>327</v>
      </c>
      <c r="AC7" s="26" t="s">
        <v>327</v>
      </c>
      <c r="AD7" s="26" t="s">
        <v>327</v>
      </c>
      <c r="AG7" s="26" t="s">
        <v>327</v>
      </c>
      <c r="AH7" s="26" t="s">
        <v>327</v>
      </c>
      <c r="AI7" s="26" t="s">
        <v>327</v>
      </c>
      <c r="AJ7" s="26" t="s">
        <v>327</v>
      </c>
      <c r="AM7" s="26" t="s">
        <v>327</v>
      </c>
      <c r="AN7" s="26" t="s">
        <v>327</v>
      </c>
      <c r="AO7" s="26" t="s">
        <v>327</v>
      </c>
      <c r="AP7" s="26" t="s">
        <v>327</v>
      </c>
      <c r="AS7" s="26" t="s">
        <v>327</v>
      </c>
      <c r="AT7" s="26" t="s">
        <v>327</v>
      </c>
      <c r="AU7" s="26" t="s">
        <v>327</v>
      </c>
      <c r="AV7" s="26" t="s">
        <v>327</v>
      </c>
      <c r="AY7" s="26" t="s">
        <v>327</v>
      </c>
      <c r="AZ7" s="26" t="s">
        <v>327</v>
      </c>
      <c r="BA7" s="26" t="s">
        <v>327</v>
      </c>
      <c r="BB7" s="26" t="s">
        <v>327</v>
      </c>
      <c r="BE7" s="26" t="s">
        <v>327</v>
      </c>
      <c r="BF7" s="26" t="s">
        <v>327</v>
      </c>
      <c r="BG7" s="26" t="s">
        <v>327</v>
      </c>
      <c r="BH7" s="26" t="s">
        <v>327</v>
      </c>
      <c r="BK7" s="26" t="s">
        <v>327</v>
      </c>
      <c r="BL7" s="26" t="s">
        <v>327</v>
      </c>
      <c r="BM7" s="26" t="s">
        <v>327</v>
      </c>
      <c r="BN7" s="26" t="s">
        <v>327</v>
      </c>
      <c r="BQ7" s="26" t="s">
        <v>327</v>
      </c>
      <c r="BR7" s="26" t="s">
        <v>327</v>
      </c>
      <c r="BS7" s="26" t="s">
        <v>327</v>
      </c>
      <c r="BT7" s="26" t="s">
        <v>327</v>
      </c>
      <c r="BW7" s="26" t="s">
        <v>327</v>
      </c>
      <c r="BX7" s="26" t="s">
        <v>327</v>
      </c>
      <c r="BY7" s="26" t="s">
        <v>327</v>
      </c>
      <c r="BZ7" s="26" t="s">
        <v>327</v>
      </c>
      <c r="CC7" s="26" t="s">
        <v>327</v>
      </c>
      <c r="CD7" s="26" t="s">
        <v>327</v>
      </c>
      <c r="CE7" s="26" t="s">
        <v>327</v>
      </c>
      <c r="CF7" s="26" t="s">
        <v>327</v>
      </c>
      <c r="CI7" s="26" t="s">
        <v>327</v>
      </c>
      <c r="CJ7" s="26" t="s">
        <v>327</v>
      </c>
      <c r="CK7" s="26" t="s">
        <v>327</v>
      </c>
      <c r="CL7" s="26" t="s">
        <v>327</v>
      </c>
      <c r="CO7" s="26" t="s">
        <v>327</v>
      </c>
      <c r="CP7" s="26" t="s">
        <v>327</v>
      </c>
      <c r="CQ7" s="26" t="s">
        <v>327</v>
      </c>
      <c r="CR7" s="26" t="s">
        <v>327</v>
      </c>
      <c r="CU7" s="26" t="s">
        <v>327</v>
      </c>
      <c r="CV7" s="26" t="s">
        <v>327</v>
      </c>
      <c r="CW7" s="26" t="s">
        <v>327</v>
      </c>
      <c r="CX7" s="26" t="s">
        <v>327</v>
      </c>
    </row>
    <row r="8" spans="1:105" x14ac:dyDescent="0.45">
      <c r="A8" s="26" t="s">
        <v>69</v>
      </c>
      <c r="B8" s="26" t="s">
        <v>152</v>
      </c>
      <c r="E8" s="26" t="s">
        <v>327</v>
      </c>
      <c r="F8" s="26" t="s">
        <v>327</v>
      </c>
      <c r="G8" s="26" t="s">
        <v>327</v>
      </c>
      <c r="H8" s="26" t="s">
        <v>327</v>
      </c>
      <c r="I8" s="26" t="s">
        <v>327</v>
      </c>
      <c r="J8" s="26" t="s">
        <v>327</v>
      </c>
      <c r="K8" s="26" t="s">
        <v>327</v>
      </c>
      <c r="L8" s="26" t="s">
        <v>327</v>
      </c>
      <c r="M8" s="26" t="s">
        <v>327</v>
      </c>
      <c r="O8" s="26" t="s">
        <v>327</v>
      </c>
      <c r="P8" s="26" t="s">
        <v>327</v>
      </c>
      <c r="Q8" s="26" t="s">
        <v>327</v>
      </c>
      <c r="R8" s="26" t="s">
        <v>327</v>
      </c>
      <c r="U8" s="26" t="s">
        <v>327</v>
      </c>
      <c r="V8" s="26" t="s">
        <v>327</v>
      </c>
      <c r="W8" s="26" t="s">
        <v>327</v>
      </c>
      <c r="X8" s="26" t="s">
        <v>327</v>
      </c>
      <c r="AA8" s="26" t="s">
        <v>327</v>
      </c>
      <c r="AB8" s="26" t="s">
        <v>327</v>
      </c>
      <c r="AC8" s="26" t="s">
        <v>327</v>
      </c>
      <c r="AD8" s="26" t="s">
        <v>327</v>
      </c>
      <c r="AG8" s="26" t="s">
        <v>327</v>
      </c>
      <c r="AH8" s="26" t="s">
        <v>327</v>
      </c>
      <c r="AI8" s="26" t="s">
        <v>327</v>
      </c>
      <c r="AJ8" s="26" t="s">
        <v>327</v>
      </c>
      <c r="AM8" s="26" t="s">
        <v>327</v>
      </c>
      <c r="AN8" s="26" t="s">
        <v>327</v>
      </c>
      <c r="AO8" s="26" t="s">
        <v>327</v>
      </c>
      <c r="AP8" s="26" t="s">
        <v>327</v>
      </c>
      <c r="AS8" s="26" t="s">
        <v>327</v>
      </c>
      <c r="AT8" s="26" t="s">
        <v>327</v>
      </c>
      <c r="AU8" s="26" t="s">
        <v>327</v>
      </c>
      <c r="AV8" s="26" t="s">
        <v>327</v>
      </c>
      <c r="AY8" s="26" t="s">
        <v>327</v>
      </c>
      <c r="AZ8" s="26" t="s">
        <v>327</v>
      </c>
      <c r="BA8" s="26" t="s">
        <v>327</v>
      </c>
      <c r="BB8" s="26" t="s">
        <v>327</v>
      </c>
      <c r="BE8" s="26" t="s">
        <v>327</v>
      </c>
      <c r="BF8" s="26" t="s">
        <v>327</v>
      </c>
      <c r="BG8" s="26" t="s">
        <v>327</v>
      </c>
      <c r="BH8" s="26" t="s">
        <v>327</v>
      </c>
      <c r="BK8" s="26" t="s">
        <v>327</v>
      </c>
      <c r="BL8" s="26" t="s">
        <v>327</v>
      </c>
      <c r="BM8" s="26" t="s">
        <v>327</v>
      </c>
      <c r="BN8" s="26" t="s">
        <v>327</v>
      </c>
      <c r="BQ8" s="26" t="s">
        <v>327</v>
      </c>
      <c r="BR8" s="26" t="s">
        <v>327</v>
      </c>
      <c r="BS8" s="26" t="s">
        <v>327</v>
      </c>
      <c r="BT8" s="26" t="s">
        <v>327</v>
      </c>
      <c r="BW8" s="26" t="s">
        <v>327</v>
      </c>
      <c r="BX8" s="26" t="s">
        <v>327</v>
      </c>
      <c r="BY8" s="26" t="s">
        <v>327</v>
      </c>
      <c r="BZ8" s="26" t="s">
        <v>327</v>
      </c>
      <c r="CC8" s="26" t="s">
        <v>327</v>
      </c>
      <c r="CD8" s="26" t="s">
        <v>327</v>
      </c>
      <c r="CE8" s="26" t="s">
        <v>327</v>
      </c>
      <c r="CF8" s="26" t="s">
        <v>327</v>
      </c>
      <c r="CI8" s="26" t="s">
        <v>327</v>
      </c>
      <c r="CJ8" s="26" t="s">
        <v>327</v>
      </c>
      <c r="CK8" s="26" t="s">
        <v>327</v>
      </c>
      <c r="CL8" s="26" t="s">
        <v>327</v>
      </c>
      <c r="CO8" s="26" t="s">
        <v>327</v>
      </c>
      <c r="CP8" s="26" t="s">
        <v>327</v>
      </c>
      <c r="CQ8" s="26" t="s">
        <v>327</v>
      </c>
      <c r="CR8" s="26" t="s">
        <v>327</v>
      </c>
      <c r="CU8" s="26" t="s">
        <v>327</v>
      </c>
      <c r="CV8" s="26" t="s">
        <v>327</v>
      </c>
      <c r="CW8" s="26" t="s">
        <v>327</v>
      </c>
      <c r="CX8" s="26" t="s">
        <v>327</v>
      </c>
    </row>
    <row r="9" spans="1:105" x14ac:dyDescent="0.45">
      <c r="A9" s="26" t="s">
        <v>357</v>
      </c>
      <c r="B9" s="26" t="s">
        <v>153</v>
      </c>
      <c r="E9" s="26" t="s">
        <v>327</v>
      </c>
      <c r="F9" s="26" t="s">
        <v>327</v>
      </c>
      <c r="G9" s="26" t="s">
        <v>327</v>
      </c>
      <c r="H9" s="26" t="s">
        <v>327</v>
      </c>
      <c r="I9" s="26" t="s">
        <v>327</v>
      </c>
      <c r="J9" s="26" t="s">
        <v>327</v>
      </c>
      <c r="K9" s="26" t="s">
        <v>327</v>
      </c>
      <c r="L9" s="26" t="s">
        <v>327</v>
      </c>
      <c r="M9" s="26" t="s">
        <v>327</v>
      </c>
      <c r="O9" s="26" t="s">
        <v>327</v>
      </c>
      <c r="P9" s="26" t="s">
        <v>327</v>
      </c>
      <c r="Q9" s="26" t="s">
        <v>327</v>
      </c>
      <c r="R9" s="26" t="s">
        <v>327</v>
      </c>
      <c r="U9" s="26" t="s">
        <v>327</v>
      </c>
      <c r="V9" s="26" t="s">
        <v>327</v>
      </c>
      <c r="W9" s="26" t="s">
        <v>327</v>
      </c>
      <c r="X9" s="26" t="s">
        <v>327</v>
      </c>
      <c r="AA9" s="26" t="s">
        <v>327</v>
      </c>
      <c r="AB9" s="26" t="s">
        <v>327</v>
      </c>
      <c r="AC9" s="26" t="s">
        <v>327</v>
      </c>
      <c r="AD9" s="26" t="s">
        <v>327</v>
      </c>
      <c r="AG9" s="26" t="s">
        <v>327</v>
      </c>
      <c r="AH9" s="26" t="s">
        <v>327</v>
      </c>
      <c r="AI9" s="26" t="s">
        <v>327</v>
      </c>
      <c r="AJ9" s="26" t="s">
        <v>327</v>
      </c>
      <c r="AM9" s="26" t="s">
        <v>327</v>
      </c>
      <c r="AN9" s="26" t="s">
        <v>327</v>
      </c>
      <c r="AO9" s="26" t="s">
        <v>327</v>
      </c>
      <c r="AP9" s="26" t="s">
        <v>327</v>
      </c>
      <c r="AS9" s="26" t="s">
        <v>327</v>
      </c>
      <c r="AT9" s="26" t="s">
        <v>327</v>
      </c>
      <c r="AU9" s="26" t="s">
        <v>327</v>
      </c>
      <c r="AV9" s="26" t="s">
        <v>327</v>
      </c>
      <c r="AY9" s="26" t="s">
        <v>327</v>
      </c>
      <c r="AZ9" s="26" t="s">
        <v>327</v>
      </c>
      <c r="BA9" s="26" t="s">
        <v>327</v>
      </c>
      <c r="BB9" s="26" t="s">
        <v>327</v>
      </c>
      <c r="BE9" s="26" t="s">
        <v>327</v>
      </c>
      <c r="BF9" s="26" t="s">
        <v>327</v>
      </c>
      <c r="BG9" s="26" t="s">
        <v>327</v>
      </c>
      <c r="BH9" s="26" t="s">
        <v>327</v>
      </c>
      <c r="BK9" s="26" t="s">
        <v>327</v>
      </c>
      <c r="BL9" s="26" t="s">
        <v>327</v>
      </c>
      <c r="BM9" s="26" t="s">
        <v>327</v>
      </c>
      <c r="BN9" s="26" t="s">
        <v>327</v>
      </c>
      <c r="BQ9" s="26" t="s">
        <v>327</v>
      </c>
      <c r="BR9" s="26" t="s">
        <v>327</v>
      </c>
      <c r="BS9" s="26" t="s">
        <v>327</v>
      </c>
      <c r="BT9" s="26" t="s">
        <v>327</v>
      </c>
      <c r="BW9" s="26" t="s">
        <v>327</v>
      </c>
      <c r="BX9" s="26" t="s">
        <v>327</v>
      </c>
      <c r="BY9" s="26" t="s">
        <v>327</v>
      </c>
      <c r="BZ9" s="26" t="s">
        <v>327</v>
      </c>
      <c r="CC9" s="26" t="s">
        <v>327</v>
      </c>
      <c r="CD9" s="26" t="s">
        <v>327</v>
      </c>
      <c r="CE9" s="26" t="s">
        <v>327</v>
      </c>
      <c r="CF9" s="26" t="s">
        <v>327</v>
      </c>
      <c r="CI9" s="26" t="s">
        <v>327</v>
      </c>
      <c r="CJ9" s="26" t="s">
        <v>327</v>
      </c>
      <c r="CK9" s="26" t="s">
        <v>327</v>
      </c>
      <c r="CL9" s="26" t="s">
        <v>327</v>
      </c>
      <c r="CO9" s="26" t="s">
        <v>327</v>
      </c>
      <c r="CP9" s="26" t="s">
        <v>327</v>
      </c>
      <c r="CQ9" s="26" t="s">
        <v>327</v>
      </c>
      <c r="CR9" s="26" t="s">
        <v>327</v>
      </c>
      <c r="CU9" s="26" t="s">
        <v>327</v>
      </c>
      <c r="CV9" s="26" t="s">
        <v>327</v>
      </c>
      <c r="CW9" s="26" t="s">
        <v>327</v>
      </c>
      <c r="CX9" s="26" t="s">
        <v>327</v>
      </c>
    </row>
    <row r="10" spans="1:105" x14ac:dyDescent="0.45">
      <c r="A10" s="26" t="s">
        <v>354</v>
      </c>
      <c r="B10" s="26" t="s">
        <v>154</v>
      </c>
      <c r="E10" s="26" t="s">
        <v>327</v>
      </c>
      <c r="F10" s="26" t="s">
        <v>327</v>
      </c>
      <c r="G10" s="26" t="s">
        <v>327</v>
      </c>
      <c r="H10" s="26" t="s">
        <v>327</v>
      </c>
      <c r="I10" s="26" t="s">
        <v>327</v>
      </c>
      <c r="J10" s="26" t="s">
        <v>327</v>
      </c>
      <c r="K10" s="26" t="s">
        <v>327</v>
      </c>
      <c r="L10" s="26" t="s">
        <v>327</v>
      </c>
      <c r="M10" s="26" t="s">
        <v>327</v>
      </c>
      <c r="O10" s="26" t="s">
        <v>327</v>
      </c>
      <c r="P10" s="26" t="s">
        <v>327</v>
      </c>
      <c r="Q10" s="26" t="s">
        <v>327</v>
      </c>
      <c r="R10" s="26" t="s">
        <v>327</v>
      </c>
      <c r="U10" s="26" t="s">
        <v>327</v>
      </c>
      <c r="V10" s="26" t="s">
        <v>327</v>
      </c>
      <c r="W10" s="26" t="s">
        <v>327</v>
      </c>
      <c r="X10" s="26" t="s">
        <v>327</v>
      </c>
      <c r="AA10" s="26" t="s">
        <v>327</v>
      </c>
      <c r="AB10" s="26" t="s">
        <v>327</v>
      </c>
      <c r="AC10" s="26" t="s">
        <v>327</v>
      </c>
      <c r="AD10" s="26" t="s">
        <v>327</v>
      </c>
      <c r="AG10" s="26" t="s">
        <v>327</v>
      </c>
      <c r="AH10" s="26" t="s">
        <v>327</v>
      </c>
      <c r="AI10" s="26" t="s">
        <v>327</v>
      </c>
      <c r="AJ10" s="26" t="s">
        <v>327</v>
      </c>
      <c r="AM10" s="26" t="s">
        <v>327</v>
      </c>
      <c r="AN10" s="26" t="s">
        <v>327</v>
      </c>
      <c r="AO10" s="26" t="s">
        <v>327</v>
      </c>
      <c r="AP10" s="26" t="s">
        <v>327</v>
      </c>
      <c r="AS10" s="26" t="s">
        <v>327</v>
      </c>
      <c r="AT10" s="26" t="s">
        <v>327</v>
      </c>
      <c r="AU10" s="26" t="s">
        <v>327</v>
      </c>
      <c r="AV10" s="26" t="s">
        <v>327</v>
      </c>
      <c r="AY10" s="26" t="s">
        <v>327</v>
      </c>
      <c r="AZ10" s="26" t="s">
        <v>327</v>
      </c>
      <c r="BA10" s="26" t="s">
        <v>327</v>
      </c>
      <c r="BB10" s="26" t="s">
        <v>327</v>
      </c>
      <c r="BE10" s="26" t="s">
        <v>327</v>
      </c>
      <c r="BF10" s="26" t="s">
        <v>327</v>
      </c>
      <c r="BG10" s="26" t="s">
        <v>327</v>
      </c>
      <c r="BH10" s="26" t="s">
        <v>327</v>
      </c>
      <c r="BK10" s="26" t="s">
        <v>327</v>
      </c>
      <c r="BL10" s="26" t="s">
        <v>327</v>
      </c>
      <c r="BM10" s="26" t="s">
        <v>327</v>
      </c>
      <c r="BN10" s="26" t="s">
        <v>327</v>
      </c>
      <c r="BQ10" s="26" t="s">
        <v>327</v>
      </c>
      <c r="BR10" s="26" t="s">
        <v>327</v>
      </c>
      <c r="BS10" s="26" t="s">
        <v>327</v>
      </c>
      <c r="BT10" s="26" t="s">
        <v>327</v>
      </c>
      <c r="BW10" s="26" t="s">
        <v>327</v>
      </c>
      <c r="BX10" s="26" t="s">
        <v>327</v>
      </c>
      <c r="BY10" s="26" t="s">
        <v>327</v>
      </c>
      <c r="BZ10" s="26" t="s">
        <v>327</v>
      </c>
      <c r="CC10" s="26" t="s">
        <v>327</v>
      </c>
      <c r="CD10" s="26" t="s">
        <v>327</v>
      </c>
      <c r="CE10" s="26" t="s">
        <v>327</v>
      </c>
      <c r="CF10" s="26" t="s">
        <v>327</v>
      </c>
      <c r="CI10" s="26" t="s">
        <v>327</v>
      </c>
      <c r="CJ10" s="26" t="s">
        <v>327</v>
      </c>
      <c r="CK10" s="26" t="s">
        <v>327</v>
      </c>
      <c r="CL10" s="26" t="s">
        <v>327</v>
      </c>
      <c r="CO10" s="26" t="s">
        <v>327</v>
      </c>
      <c r="CP10" s="26" t="s">
        <v>327</v>
      </c>
      <c r="CQ10" s="26" t="s">
        <v>327</v>
      </c>
      <c r="CR10" s="26" t="s">
        <v>327</v>
      </c>
      <c r="CU10" s="26" t="s">
        <v>327</v>
      </c>
      <c r="CV10" s="26" t="s">
        <v>327</v>
      </c>
      <c r="CW10" s="26" t="s">
        <v>327</v>
      </c>
      <c r="CX10" s="26" t="s">
        <v>327</v>
      </c>
    </row>
    <row r="11" spans="1:105" x14ac:dyDescent="0.45">
      <c r="B11" s="26" t="s">
        <v>155</v>
      </c>
      <c r="E11" s="26" t="s">
        <v>327</v>
      </c>
      <c r="F11" s="26" t="s">
        <v>327</v>
      </c>
      <c r="G11" s="26" t="s">
        <v>327</v>
      </c>
      <c r="H11" s="26" t="s">
        <v>327</v>
      </c>
      <c r="I11" s="26" t="s">
        <v>327</v>
      </c>
      <c r="J11" s="26" t="s">
        <v>327</v>
      </c>
      <c r="K11" s="26" t="s">
        <v>327</v>
      </c>
      <c r="L11" s="26" t="s">
        <v>327</v>
      </c>
      <c r="M11" s="26" t="s">
        <v>327</v>
      </c>
      <c r="O11" s="26" t="s">
        <v>327</v>
      </c>
      <c r="P11" s="26" t="s">
        <v>327</v>
      </c>
      <c r="Q11" s="26" t="s">
        <v>327</v>
      </c>
      <c r="R11" s="26" t="s">
        <v>327</v>
      </c>
      <c r="U11" s="26" t="s">
        <v>327</v>
      </c>
      <c r="V11" s="26" t="s">
        <v>327</v>
      </c>
      <c r="W11" s="26" t="s">
        <v>327</v>
      </c>
      <c r="X11" s="26" t="s">
        <v>327</v>
      </c>
      <c r="AA11" s="26" t="s">
        <v>327</v>
      </c>
      <c r="AB11" s="26" t="s">
        <v>327</v>
      </c>
      <c r="AC11" s="26" t="s">
        <v>327</v>
      </c>
      <c r="AD11" s="26" t="s">
        <v>327</v>
      </c>
      <c r="AG11" s="26" t="s">
        <v>327</v>
      </c>
      <c r="AH11" s="26" t="s">
        <v>327</v>
      </c>
      <c r="AI11" s="26" t="s">
        <v>327</v>
      </c>
      <c r="AJ11" s="26" t="s">
        <v>327</v>
      </c>
      <c r="AM11" s="26" t="s">
        <v>327</v>
      </c>
      <c r="AN11" s="26" t="s">
        <v>327</v>
      </c>
      <c r="AO11" s="26" t="s">
        <v>327</v>
      </c>
      <c r="AP11" s="26" t="s">
        <v>327</v>
      </c>
      <c r="AS11" s="26" t="s">
        <v>327</v>
      </c>
      <c r="AT11" s="26" t="s">
        <v>327</v>
      </c>
      <c r="AU11" s="26" t="s">
        <v>327</v>
      </c>
      <c r="AV11" s="26" t="s">
        <v>327</v>
      </c>
      <c r="AY11" s="26" t="s">
        <v>327</v>
      </c>
      <c r="AZ11" s="26" t="s">
        <v>327</v>
      </c>
      <c r="BA11" s="26" t="s">
        <v>327</v>
      </c>
      <c r="BB11" s="26" t="s">
        <v>327</v>
      </c>
      <c r="BE11" s="26" t="s">
        <v>327</v>
      </c>
      <c r="BF11" s="26" t="s">
        <v>327</v>
      </c>
      <c r="BG11" s="26" t="s">
        <v>327</v>
      </c>
      <c r="BH11" s="26" t="s">
        <v>327</v>
      </c>
      <c r="BK11" s="26" t="s">
        <v>327</v>
      </c>
      <c r="BL11" s="26" t="s">
        <v>327</v>
      </c>
      <c r="BM11" s="26" t="s">
        <v>327</v>
      </c>
      <c r="BN11" s="26" t="s">
        <v>327</v>
      </c>
      <c r="BQ11" s="26" t="s">
        <v>327</v>
      </c>
      <c r="BR11" s="26" t="s">
        <v>327</v>
      </c>
      <c r="BS11" s="26" t="s">
        <v>327</v>
      </c>
      <c r="BT11" s="26" t="s">
        <v>327</v>
      </c>
      <c r="BW11" s="26" t="s">
        <v>327</v>
      </c>
      <c r="BX11" s="26" t="s">
        <v>327</v>
      </c>
      <c r="BY11" s="26" t="s">
        <v>327</v>
      </c>
      <c r="BZ11" s="26" t="s">
        <v>327</v>
      </c>
      <c r="CC11" s="26" t="s">
        <v>327</v>
      </c>
      <c r="CD11" s="26" t="s">
        <v>327</v>
      </c>
      <c r="CE11" s="26" t="s">
        <v>327</v>
      </c>
      <c r="CF11" s="26" t="s">
        <v>327</v>
      </c>
      <c r="CI11" s="26" t="s">
        <v>327</v>
      </c>
      <c r="CJ11" s="26" t="s">
        <v>327</v>
      </c>
      <c r="CK11" s="26" t="s">
        <v>327</v>
      </c>
      <c r="CL11" s="26" t="s">
        <v>327</v>
      </c>
      <c r="CO11" s="26" t="s">
        <v>327</v>
      </c>
      <c r="CP11" s="26" t="s">
        <v>327</v>
      </c>
      <c r="CQ11" s="26" t="s">
        <v>327</v>
      </c>
      <c r="CR11" s="26" t="s">
        <v>327</v>
      </c>
      <c r="CU11" s="26" t="s">
        <v>327</v>
      </c>
      <c r="CV11" s="26" t="s">
        <v>327</v>
      </c>
      <c r="CW11" s="26" t="s">
        <v>327</v>
      </c>
      <c r="CX11" s="26" t="s">
        <v>327</v>
      </c>
    </row>
    <row r="12" spans="1:105" x14ac:dyDescent="0.45">
      <c r="B12" s="26" t="s">
        <v>156</v>
      </c>
      <c r="E12" s="26" t="s">
        <v>327</v>
      </c>
      <c r="F12" s="26" t="s">
        <v>327</v>
      </c>
      <c r="G12" s="26" t="s">
        <v>327</v>
      </c>
      <c r="H12" s="26" t="s">
        <v>327</v>
      </c>
      <c r="I12" s="26" t="s">
        <v>327</v>
      </c>
      <c r="J12" s="26" t="s">
        <v>327</v>
      </c>
      <c r="K12" s="26" t="s">
        <v>327</v>
      </c>
      <c r="L12" s="26" t="s">
        <v>327</v>
      </c>
      <c r="M12" s="26" t="s">
        <v>327</v>
      </c>
      <c r="O12" s="26" t="s">
        <v>327</v>
      </c>
      <c r="P12" s="26" t="s">
        <v>327</v>
      </c>
      <c r="Q12" s="26" t="s">
        <v>327</v>
      </c>
      <c r="R12" s="26" t="s">
        <v>327</v>
      </c>
      <c r="U12" s="26" t="s">
        <v>327</v>
      </c>
      <c r="V12" s="26" t="s">
        <v>327</v>
      </c>
      <c r="W12" s="26" t="s">
        <v>327</v>
      </c>
      <c r="X12" s="26" t="s">
        <v>327</v>
      </c>
      <c r="AA12" s="26" t="s">
        <v>327</v>
      </c>
      <c r="AB12" s="26" t="s">
        <v>327</v>
      </c>
      <c r="AC12" s="26" t="s">
        <v>327</v>
      </c>
      <c r="AD12" s="26" t="s">
        <v>327</v>
      </c>
      <c r="AG12" s="26" t="s">
        <v>327</v>
      </c>
      <c r="AH12" s="26" t="s">
        <v>327</v>
      </c>
      <c r="AI12" s="26" t="s">
        <v>327</v>
      </c>
      <c r="AJ12" s="26" t="s">
        <v>327</v>
      </c>
      <c r="AM12" s="26" t="s">
        <v>327</v>
      </c>
      <c r="AN12" s="26" t="s">
        <v>327</v>
      </c>
      <c r="AO12" s="26" t="s">
        <v>327</v>
      </c>
      <c r="AP12" s="26" t="s">
        <v>327</v>
      </c>
      <c r="AS12" s="26" t="s">
        <v>327</v>
      </c>
      <c r="AT12" s="26" t="s">
        <v>327</v>
      </c>
      <c r="AU12" s="26" t="s">
        <v>327</v>
      </c>
      <c r="AV12" s="26" t="s">
        <v>327</v>
      </c>
      <c r="AY12" s="26" t="s">
        <v>327</v>
      </c>
      <c r="AZ12" s="26" t="s">
        <v>327</v>
      </c>
      <c r="BA12" s="26" t="s">
        <v>327</v>
      </c>
      <c r="BB12" s="26" t="s">
        <v>327</v>
      </c>
      <c r="BE12" s="26" t="s">
        <v>327</v>
      </c>
      <c r="BF12" s="26" t="s">
        <v>327</v>
      </c>
      <c r="BG12" s="26" t="s">
        <v>327</v>
      </c>
      <c r="BH12" s="26" t="s">
        <v>327</v>
      </c>
      <c r="BK12" s="26" t="s">
        <v>327</v>
      </c>
      <c r="BL12" s="26" t="s">
        <v>327</v>
      </c>
      <c r="BM12" s="26" t="s">
        <v>327</v>
      </c>
      <c r="BN12" s="26" t="s">
        <v>327</v>
      </c>
      <c r="BQ12" s="26" t="s">
        <v>327</v>
      </c>
      <c r="BR12" s="26" t="s">
        <v>327</v>
      </c>
      <c r="BS12" s="26" t="s">
        <v>327</v>
      </c>
      <c r="BT12" s="26" t="s">
        <v>327</v>
      </c>
      <c r="BW12" s="26" t="s">
        <v>327</v>
      </c>
      <c r="BX12" s="26" t="s">
        <v>327</v>
      </c>
      <c r="BY12" s="26" t="s">
        <v>327</v>
      </c>
      <c r="BZ12" s="26" t="s">
        <v>327</v>
      </c>
      <c r="CC12" s="26" t="s">
        <v>327</v>
      </c>
      <c r="CD12" s="26" t="s">
        <v>327</v>
      </c>
      <c r="CE12" s="26" t="s">
        <v>327</v>
      </c>
      <c r="CF12" s="26" t="s">
        <v>327</v>
      </c>
      <c r="CI12" s="26" t="s">
        <v>327</v>
      </c>
      <c r="CJ12" s="26" t="s">
        <v>327</v>
      </c>
      <c r="CK12" s="26" t="s">
        <v>327</v>
      </c>
      <c r="CL12" s="26" t="s">
        <v>327</v>
      </c>
      <c r="CO12" s="26" t="s">
        <v>327</v>
      </c>
      <c r="CP12" s="26" t="s">
        <v>327</v>
      </c>
      <c r="CQ12" s="26" t="s">
        <v>327</v>
      </c>
      <c r="CR12" s="26" t="s">
        <v>327</v>
      </c>
      <c r="CU12" s="26" t="s">
        <v>327</v>
      </c>
      <c r="CV12" s="26" t="s">
        <v>327</v>
      </c>
      <c r="CW12" s="26" t="s">
        <v>327</v>
      </c>
      <c r="CX12" s="26" t="s">
        <v>327</v>
      </c>
    </row>
    <row r="13" spans="1:105" x14ac:dyDescent="0.45">
      <c r="B13" s="26" t="s">
        <v>157</v>
      </c>
      <c r="E13" s="26" t="s">
        <v>327</v>
      </c>
      <c r="F13" s="26" t="s">
        <v>327</v>
      </c>
      <c r="G13" s="26" t="s">
        <v>327</v>
      </c>
      <c r="H13" s="26" t="s">
        <v>327</v>
      </c>
      <c r="I13" s="26" t="s">
        <v>327</v>
      </c>
      <c r="J13" s="26" t="s">
        <v>327</v>
      </c>
      <c r="K13" s="26" t="s">
        <v>327</v>
      </c>
      <c r="L13" s="26" t="s">
        <v>327</v>
      </c>
      <c r="M13" s="26" t="s">
        <v>327</v>
      </c>
      <c r="O13" s="26" t="s">
        <v>327</v>
      </c>
      <c r="P13" s="26" t="s">
        <v>327</v>
      </c>
      <c r="Q13" s="26" t="s">
        <v>327</v>
      </c>
      <c r="R13" s="26" t="s">
        <v>327</v>
      </c>
      <c r="U13" s="26" t="s">
        <v>327</v>
      </c>
      <c r="V13" s="26" t="s">
        <v>327</v>
      </c>
      <c r="W13" s="26" t="s">
        <v>327</v>
      </c>
      <c r="X13" s="26" t="s">
        <v>327</v>
      </c>
      <c r="AA13" s="26" t="s">
        <v>327</v>
      </c>
      <c r="AB13" s="26" t="s">
        <v>327</v>
      </c>
      <c r="AC13" s="26" t="s">
        <v>327</v>
      </c>
      <c r="AD13" s="26" t="s">
        <v>327</v>
      </c>
      <c r="AG13" s="26" t="s">
        <v>327</v>
      </c>
      <c r="AH13" s="26" t="s">
        <v>327</v>
      </c>
      <c r="AI13" s="26" t="s">
        <v>327</v>
      </c>
      <c r="AJ13" s="26" t="s">
        <v>327</v>
      </c>
      <c r="AM13" s="26" t="s">
        <v>327</v>
      </c>
      <c r="AN13" s="26" t="s">
        <v>327</v>
      </c>
      <c r="AO13" s="26" t="s">
        <v>327</v>
      </c>
      <c r="AP13" s="26" t="s">
        <v>327</v>
      </c>
      <c r="AS13" s="26" t="s">
        <v>327</v>
      </c>
      <c r="AT13" s="26" t="s">
        <v>327</v>
      </c>
      <c r="AU13" s="26" t="s">
        <v>327</v>
      </c>
      <c r="AV13" s="26" t="s">
        <v>327</v>
      </c>
      <c r="AY13" s="26" t="s">
        <v>327</v>
      </c>
      <c r="AZ13" s="26" t="s">
        <v>327</v>
      </c>
      <c r="BA13" s="26" t="s">
        <v>327</v>
      </c>
      <c r="BB13" s="26" t="s">
        <v>327</v>
      </c>
      <c r="BE13" s="26" t="s">
        <v>327</v>
      </c>
      <c r="BF13" s="26" t="s">
        <v>327</v>
      </c>
      <c r="BG13" s="26" t="s">
        <v>327</v>
      </c>
      <c r="BH13" s="26" t="s">
        <v>327</v>
      </c>
      <c r="BK13" s="26" t="s">
        <v>327</v>
      </c>
      <c r="BL13" s="26" t="s">
        <v>327</v>
      </c>
      <c r="BM13" s="26" t="s">
        <v>327</v>
      </c>
      <c r="BN13" s="26" t="s">
        <v>327</v>
      </c>
      <c r="BQ13" s="26" t="s">
        <v>327</v>
      </c>
      <c r="BR13" s="26" t="s">
        <v>327</v>
      </c>
      <c r="BS13" s="26" t="s">
        <v>327</v>
      </c>
      <c r="BT13" s="26" t="s">
        <v>327</v>
      </c>
      <c r="BW13" s="26" t="s">
        <v>327</v>
      </c>
      <c r="BX13" s="26" t="s">
        <v>327</v>
      </c>
      <c r="BY13" s="26" t="s">
        <v>327</v>
      </c>
      <c r="BZ13" s="26" t="s">
        <v>327</v>
      </c>
      <c r="CC13" s="26" t="s">
        <v>327</v>
      </c>
      <c r="CD13" s="26" t="s">
        <v>327</v>
      </c>
      <c r="CE13" s="26" t="s">
        <v>327</v>
      </c>
      <c r="CF13" s="26" t="s">
        <v>327</v>
      </c>
      <c r="CI13" s="26" t="s">
        <v>327</v>
      </c>
      <c r="CJ13" s="26" t="s">
        <v>327</v>
      </c>
      <c r="CK13" s="26" t="s">
        <v>327</v>
      </c>
      <c r="CL13" s="26" t="s">
        <v>327</v>
      </c>
      <c r="CO13" s="26" t="s">
        <v>327</v>
      </c>
      <c r="CP13" s="26" t="s">
        <v>327</v>
      </c>
      <c r="CQ13" s="26" t="s">
        <v>327</v>
      </c>
      <c r="CR13" s="26" t="s">
        <v>327</v>
      </c>
      <c r="CU13" s="26" t="s">
        <v>327</v>
      </c>
      <c r="CV13" s="26" t="s">
        <v>327</v>
      </c>
      <c r="CW13" s="26" t="s">
        <v>327</v>
      </c>
      <c r="CX13" s="26" t="s">
        <v>327</v>
      </c>
    </row>
    <row r="14" spans="1:105" x14ac:dyDescent="0.45">
      <c r="B14" s="26" t="s">
        <v>158</v>
      </c>
      <c r="E14" s="26" t="s">
        <v>327</v>
      </c>
      <c r="F14" s="26" t="s">
        <v>327</v>
      </c>
      <c r="G14" s="26" t="s">
        <v>327</v>
      </c>
      <c r="H14" s="26" t="s">
        <v>327</v>
      </c>
      <c r="I14" s="26" t="s">
        <v>327</v>
      </c>
      <c r="J14" s="26" t="s">
        <v>327</v>
      </c>
      <c r="K14" s="26" t="s">
        <v>327</v>
      </c>
      <c r="L14" s="26" t="s">
        <v>327</v>
      </c>
      <c r="M14" s="26" t="s">
        <v>327</v>
      </c>
      <c r="O14" s="26" t="s">
        <v>327</v>
      </c>
      <c r="P14" s="26" t="s">
        <v>327</v>
      </c>
      <c r="Q14" s="26" t="s">
        <v>327</v>
      </c>
      <c r="R14" s="26" t="s">
        <v>327</v>
      </c>
      <c r="U14" s="26" t="s">
        <v>327</v>
      </c>
      <c r="V14" s="26" t="s">
        <v>327</v>
      </c>
      <c r="W14" s="26" t="s">
        <v>327</v>
      </c>
      <c r="X14" s="26" t="s">
        <v>327</v>
      </c>
      <c r="AA14" s="26" t="s">
        <v>327</v>
      </c>
      <c r="AB14" s="26" t="s">
        <v>327</v>
      </c>
      <c r="AC14" s="26" t="s">
        <v>327</v>
      </c>
      <c r="AD14" s="26" t="s">
        <v>327</v>
      </c>
      <c r="AG14" s="26" t="s">
        <v>327</v>
      </c>
      <c r="AH14" s="26" t="s">
        <v>327</v>
      </c>
      <c r="AI14" s="26" t="s">
        <v>327</v>
      </c>
      <c r="AJ14" s="26" t="s">
        <v>327</v>
      </c>
      <c r="AM14" s="26" t="s">
        <v>327</v>
      </c>
      <c r="AN14" s="26" t="s">
        <v>327</v>
      </c>
      <c r="AO14" s="26" t="s">
        <v>327</v>
      </c>
      <c r="AP14" s="26" t="s">
        <v>327</v>
      </c>
      <c r="AS14" s="26" t="s">
        <v>327</v>
      </c>
      <c r="AT14" s="26" t="s">
        <v>327</v>
      </c>
      <c r="AU14" s="26" t="s">
        <v>327</v>
      </c>
      <c r="AV14" s="26" t="s">
        <v>327</v>
      </c>
      <c r="AY14" s="26" t="s">
        <v>327</v>
      </c>
      <c r="AZ14" s="26" t="s">
        <v>327</v>
      </c>
      <c r="BA14" s="26" t="s">
        <v>327</v>
      </c>
      <c r="BB14" s="26" t="s">
        <v>327</v>
      </c>
      <c r="BE14" s="26" t="s">
        <v>327</v>
      </c>
      <c r="BF14" s="26" t="s">
        <v>327</v>
      </c>
      <c r="BG14" s="26" t="s">
        <v>327</v>
      </c>
      <c r="BH14" s="26" t="s">
        <v>327</v>
      </c>
      <c r="BK14" s="26" t="s">
        <v>327</v>
      </c>
      <c r="BL14" s="26" t="s">
        <v>327</v>
      </c>
      <c r="BM14" s="26" t="s">
        <v>327</v>
      </c>
      <c r="BN14" s="26" t="s">
        <v>327</v>
      </c>
      <c r="BQ14" s="26" t="s">
        <v>327</v>
      </c>
      <c r="BR14" s="26" t="s">
        <v>327</v>
      </c>
      <c r="BS14" s="26" t="s">
        <v>327</v>
      </c>
      <c r="BT14" s="26" t="s">
        <v>327</v>
      </c>
      <c r="BW14" s="26" t="s">
        <v>327</v>
      </c>
      <c r="BX14" s="26" t="s">
        <v>327</v>
      </c>
      <c r="BY14" s="26" t="s">
        <v>327</v>
      </c>
      <c r="BZ14" s="26" t="s">
        <v>327</v>
      </c>
      <c r="CC14" s="26" t="s">
        <v>327</v>
      </c>
      <c r="CD14" s="26" t="s">
        <v>327</v>
      </c>
      <c r="CE14" s="26" t="s">
        <v>327</v>
      </c>
      <c r="CF14" s="26" t="s">
        <v>327</v>
      </c>
      <c r="CI14" s="26" t="s">
        <v>327</v>
      </c>
      <c r="CJ14" s="26" t="s">
        <v>327</v>
      </c>
      <c r="CK14" s="26" t="s">
        <v>327</v>
      </c>
      <c r="CL14" s="26" t="s">
        <v>327</v>
      </c>
      <c r="CO14" s="26" t="s">
        <v>327</v>
      </c>
      <c r="CP14" s="26" t="s">
        <v>327</v>
      </c>
      <c r="CQ14" s="26" t="s">
        <v>327</v>
      </c>
      <c r="CR14" s="26" t="s">
        <v>327</v>
      </c>
      <c r="CU14" s="26" t="s">
        <v>327</v>
      </c>
      <c r="CV14" s="26" t="s">
        <v>327</v>
      </c>
      <c r="CW14" s="26" t="s">
        <v>327</v>
      </c>
      <c r="CX14" s="26" t="s">
        <v>327</v>
      </c>
    </row>
    <row r="15" spans="1:105" x14ac:dyDescent="0.45">
      <c r="B15" s="26" t="s">
        <v>159</v>
      </c>
      <c r="E15" s="26" t="s">
        <v>327</v>
      </c>
      <c r="F15" s="26" t="s">
        <v>327</v>
      </c>
      <c r="G15" s="26" t="s">
        <v>327</v>
      </c>
      <c r="H15" s="26" t="s">
        <v>327</v>
      </c>
      <c r="I15" s="26" t="s">
        <v>327</v>
      </c>
      <c r="J15" s="26" t="s">
        <v>327</v>
      </c>
      <c r="K15" s="26" t="s">
        <v>327</v>
      </c>
      <c r="L15" s="26" t="s">
        <v>327</v>
      </c>
      <c r="M15" s="26" t="s">
        <v>327</v>
      </c>
      <c r="O15" s="26" t="s">
        <v>327</v>
      </c>
      <c r="P15" s="26" t="s">
        <v>327</v>
      </c>
      <c r="Q15" s="26" t="s">
        <v>327</v>
      </c>
      <c r="R15" s="26" t="s">
        <v>327</v>
      </c>
      <c r="U15" s="26" t="s">
        <v>327</v>
      </c>
      <c r="V15" s="26" t="s">
        <v>327</v>
      </c>
      <c r="W15" s="26" t="s">
        <v>327</v>
      </c>
      <c r="X15" s="26" t="s">
        <v>327</v>
      </c>
      <c r="AA15" s="26" t="s">
        <v>327</v>
      </c>
      <c r="AB15" s="26" t="s">
        <v>327</v>
      </c>
      <c r="AC15" s="26" t="s">
        <v>327</v>
      </c>
      <c r="AD15" s="26" t="s">
        <v>327</v>
      </c>
      <c r="AG15" s="26" t="s">
        <v>327</v>
      </c>
      <c r="AH15" s="26" t="s">
        <v>327</v>
      </c>
      <c r="AI15" s="26" t="s">
        <v>327</v>
      </c>
      <c r="AJ15" s="26" t="s">
        <v>327</v>
      </c>
      <c r="AM15" s="26" t="s">
        <v>327</v>
      </c>
      <c r="AN15" s="26" t="s">
        <v>327</v>
      </c>
      <c r="AO15" s="26" t="s">
        <v>327</v>
      </c>
      <c r="AP15" s="26" t="s">
        <v>327</v>
      </c>
      <c r="AS15" s="26" t="s">
        <v>327</v>
      </c>
      <c r="AT15" s="26" t="s">
        <v>327</v>
      </c>
      <c r="AU15" s="26" t="s">
        <v>327</v>
      </c>
      <c r="AV15" s="26" t="s">
        <v>327</v>
      </c>
      <c r="AY15" s="26" t="s">
        <v>327</v>
      </c>
      <c r="AZ15" s="26" t="s">
        <v>327</v>
      </c>
      <c r="BA15" s="26" t="s">
        <v>327</v>
      </c>
      <c r="BB15" s="26" t="s">
        <v>327</v>
      </c>
      <c r="BE15" s="26" t="s">
        <v>327</v>
      </c>
      <c r="BF15" s="26" t="s">
        <v>327</v>
      </c>
      <c r="BG15" s="26" t="s">
        <v>327</v>
      </c>
      <c r="BH15" s="26" t="s">
        <v>327</v>
      </c>
      <c r="BK15" s="26" t="s">
        <v>327</v>
      </c>
      <c r="BL15" s="26" t="s">
        <v>327</v>
      </c>
      <c r="BM15" s="26" t="s">
        <v>327</v>
      </c>
      <c r="BN15" s="26" t="s">
        <v>327</v>
      </c>
      <c r="BQ15" s="26" t="s">
        <v>327</v>
      </c>
      <c r="BR15" s="26" t="s">
        <v>327</v>
      </c>
      <c r="BS15" s="26" t="s">
        <v>327</v>
      </c>
      <c r="BT15" s="26" t="s">
        <v>327</v>
      </c>
      <c r="BW15" s="26" t="s">
        <v>327</v>
      </c>
      <c r="BX15" s="26" t="s">
        <v>327</v>
      </c>
      <c r="BY15" s="26" t="s">
        <v>327</v>
      </c>
      <c r="BZ15" s="26" t="s">
        <v>327</v>
      </c>
      <c r="CC15" s="26" t="s">
        <v>327</v>
      </c>
      <c r="CD15" s="26" t="s">
        <v>327</v>
      </c>
      <c r="CE15" s="26" t="s">
        <v>327</v>
      </c>
      <c r="CF15" s="26" t="s">
        <v>327</v>
      </c>
      <c r="CI15" s="26" t="s">
        <v>327</v>
      </c>
      <c r="CJ15" s="26" t="s">
        <v>327</v>
      </c>
      <c r="CK15" s="26" t="s">
        <v>327</v>
      </c>
      <c r="CL15" s="26" t="s">
        <v>327</v>
      </c>
      <c r="CO15" s="26" t="s">
        <v>327</v>
      </c>
      <c r="CP15" s="26" t="s">
        <v>327</v>
      </c>
      <c r="CQ15" s="26" t="s">
        <v>327</v>
      </c>
      <c r="CR15" s="26" t="s">
        <v>327</v>
      </c>
      <c r="CU15" s="26" t="s">
        <v>327</v>
      </c>
      <c r="CV15" s="26" t="s">
        <v>327</v>
      </c>
      <c r="CW15" s="26" t="s">
        <v>327</v>
      </c>
      <c r="CX15" s="26" t="s">
        <v>327</v>
      </c>
    </row>
    <row r="16" spans="1:105" x14ac:dyDescent="0.45">
      <c r="E16" s="26" t="s">
        <v>327</v>
      </c>
      <c r="F16" s="26" t="s">
        <v>327</v>
      </c>
      <c r="G16" s="26" t="s">
        <v>327</v>
      </c>
      <c r="H16" s="26" t="s">
        <v>327</v>
      </c>
      <c r="I16" s="26" t="s">
        <v>327</v>
      </c>
      <c r="J16" s="26" t="s">
        <v>327</v>
      </c>
      <c r="K16" s="26" t="s">
        <v>327</v>
      </c>
      <c r="L16" s="26" t="s">
        <v>327</v>
      </c>
      <c r="M16" s="26" t="s">
        <v>327</v>
      </c>
      <c r="O16" s="26" t="s">
        <v>327</v>
      </c>
      <c r="P16" s="26" t="s">
        <v>327</v>
      </c>
      <c r="Q16" s="26" t="s">
        <v>327</v>
      </c>
      <c r="R16" s="26" t="s">
        <v>327</v>
      </c>
      <c r="U16" s="26" t="s">
        <v>327</v>
      </c>
      <c r="V16" s="26" t="s">
        <v>327</v>
      </c>
      <c r="W16" s="26" t="s">
        <v>327</v>
      </c>
      <c r="X16" s="26" t="s">
        <v>327</v>
      </c>
      <c r="AA16" s="26" t="s">
        <v>327</v>
      </c>
      <c r="AB16" s="26" t="s">
        <v>327</v>
      </c>
      <c r="AC16" s="26" t="s">
        <v>327</v>
      </c>
      <c r="AD16" s="26" t="s">
        <v>327</v>
      </c>
      <c r="AG16" s="26" t="s">
        <v>327</v>
      </c>
      <c r="AH16" s="26" t="s">
        <v>327</v>
      </c>
      <c r="AI16" s="26" t="s">
        <v>327</v>
      </c>
      <c r="AJ16" s="26" t="s">
        <v>327</v>
      </c>
      <c r="AM16" s="26" t="s">
        <v>327</v>
      </c>
      <c r="AN16" s="26" t="s">
        <v>327</v>
      </c>
      <c r="AO16" s="26" t="s">
        <v>327</v>
      </c>
      <c r="AP16" s="26" t="s">
        <v>327</v>
      </c>
      <c r="AS16" s="26" t="s">
        <v>327</v>
      </c>
      <c r="AT16" s="26" t="s">
        <v>327</v>
      </c>
      <c r="AU16" s="26" t="s">
        <v>327</v>
      </c>
      <c r="AV16" s="26" t="s">
        <v>327</v>
      </c>
      <c r="AY16" s="26" t="s">
        <v>327</v>
      </c>
      <c r="AZ16" s="26" t="s">
        <v>327</v>
      </c>
      <c r="BA16" s="26" t="s">
        <v>327</v>
      </c>
      <c r="BB16" s="26" t="s">
        <v>327</v>
      </c>
      <c r="BE16" s="26" t="s">
        <v>327</v>
      </c>
      <c r="BF16" s="26" t="s">
        <v>327</v>
      </c>
      <c r="BG16" s="26" t="s">
        <v>327</v>
      </c>
      <c r="BH16" s="26" t="s">
        <v>327</v>
      </c>
      <c r="BK16" s="26" t="s">
        <v>327</v>
      </c>
      <c r="BL16" s="26" t="s">
        <v>327</v>
      </c>
      <c r="BM16" s="26" t="s">
        <v>327</v>
      </c>
      <c r="BN16" s="26" t="s">
        <v>327</v>
      </c>
      <c r="BQ16" s="26" t="s">
        <v>327</v>
      </c>
      <c r="BR16" s="26" t="s">
        <v>327</v>
      </c>
      <c r="BS16" s="26" t="s">
        <v>327</v>
      </c>
      <c r="BT16" s="26" t="s">
        <v>327</v>
      </c>
      <c r="BW16" s="26" t="s">
        <v>327</v>
      </c>
      <c r="BX16" s="26" t="s">
        <v>327</v>
      </c>
      <c r="BY16" s="26" t="s">
        <v>327</v>
      </c>
      <c r="BZ16" s="26" t="s">
        <v>327</v>
      </c>
      <c r="CC16" s="26" t="s">
        <v>327</v>
      </c>
      <c r="CD16" s="26" t="s">
        <v>327</v>
      </c>
      <c r="CE16" s="26" t="s">
        <v>327</v>
      </c>
      <c r="CF16" s="26" t="s">
        <v>327</v>
      </c>
      <c r="CI16" s="26" t="s">
        <v>327</v>
      </c>
      <c r="CJ16" s="26" t="s">
        <v>327</v>
      </c>
      <c r="CK16" s="26" t="s">
        <v>327</v>
      </c>
      <c r="CL16" s="26" t="s">
        <v>327</v>
      </c>
      <c r="CO16" s="26" t="s">
        <v>327</v>
      </c>
      <c r="CP16" s="26" t="s">
        <v>327</v>
      </c>
      <c r="CQ16" s="26" t="s">
        <v>327</v>
      </c>
      <c r="CR16" s="26" t="s">
        <v>327</v>
      </c>
      <c r="CU16" s="26" t="s">
        <v>327</v>
      </c>
      <c r="CV16" s="26" t="s">
        <v>327</v>
      </c>
      <c r="CW16" s="26" t="s">
        <v>327</v>
      </c>
      <c r="CX16" s="26" t="s">
        <v>327</v>
      </c>
    </row>
    <row r="17" spans="5:102" x14ac:dyDescent="0.45">
      <c r="E17" s="26" t="s">
        <v>327</v>
      </c>
      <c r="F17" s="26" t="s">
        <v>327</v>
      </c>
      <c r="G17" s="26" t="s">
        <v>327</v>
      </c>
      <c r="H17" s="26" t="s">
        <v>327</v>
      </c>
      <c r="I17" s="26" t="s">
        <v>327</v>
      </c>
      <c r="J17" s="26" t="s">
        <v>327</v>
      </c>
      <c r="K17" s="26" t="s">
        <v>327</v>
      </c>
      <c r="L17" s="26" t="s">
        <v>327</v>
      </c>
      <c r="M17" s="26" t="s">
        <v>327</v>
      </c>
      <c r="O17" s="26" t="s">
        <v>327</v>
      </c>
      <c r="P17" s="26" t="s">
        <v>327</v>
      </c>
      <c r="Q17" s="26" t="s">
        <v>327</v>
      </c>
      <c r="R17" s="26" t="s">
        <v>327</v>
      </c>
      <c r="U17" s="26" t="s">
        <v>327</v>
      </c>
      <c r="V17" s="26" t="s">
        <v>327</v>
      </c>
      <c r="W17" s="26" t="s">
        <v>327</v>
      </c>
      <c r="X17" s="26" t="s">
        <v>327</v>
      </c>
      <c r="AA17" s="26" t="s">
        <v>327</v>
      </c>
      <c r="AB17" s="26" t="s">
        <v>327</v>
      </c>
      <c r="AC17" s="26" t="s">
        <v>327</v>
      </c>
      <c r="AD17" s="26" t="s">
        <v>327</v>
      </c>
      <c r="AG17" s="26" t="s">
        <v>327</v>
      </c>
      <c r="AH17" s="26" t="s">
        <v>327</v>
      </c>
      <c r="AI17" s="26" t="s">
        <v>327</v>
      </c>
      <c r="AJ17" s="26" t="s">
        <v>327</v>
      </c>
      <c r="AM17" s="26" t="s">
        <v>327</v>
      </c>
      <c r="AN17" s="26" t="s">
        <v>327</v>
      </c>
      <c r="AO17" s="26" t="s">
        <v>327</v>
      </c>
      <c r="AP17" s="26" t="s">
        <v>327</v>
      </c>
      <c r="AS17" s="26" t="s">
        <v>327</v>
      </c>
      <c r="AT17" s="26" t="s">
        <v>327</v>
      </c>
      <c r="AU17" s="26" t="s">
        <v>327</v>
      </c>
      <c r="AV17" s="26" t="s">
        <v>327</v>
      </c>
      <c r="AY17" s="26" t="s">
        <v>327</v>
      </c>
      <c r="AZ17" s="26" t="s">
        <v>327</v>
      </c>
      <c r="BA17" s="26" t="s">
        <v>327</v>
      </c>
      <c r="BB17" s="26" t="s">
        <v>327</v>
      </c>
      <c r="BE17" s="26" t="s">
        <v>327</v>
      </c>
      <c r="BF17" s="26" t="s">
        <v>327</v>
      </c>
      <c r="BG17" s="26" t="s">
        <v>327</v>
      </c>
      <c r="BH17" s="26" t="s">
        <v>327</v>
      </c>
      <c r="BK17" s="26" t="s">
        <v>327</v>
      </c>
      <c r="BL17" s="26" t="s">
        <v>327</v>
      </c>
      <c r="BM17" s="26" t="s">
        <v>327</v>
      </c>
      <c r="BN17" s="26" t="s">
        <v>327</v>
      </c>
      <c r="BQ17" s="26" t="s">
        <v>327</v>
      </c>
      <c r="BR17" s="26" t="s">
        <v>327</v>
      </c>
      <c r="BS17" s="26" t="s">
        <v>327</v>
      </c>
      <c r="BT17" s="26" t="s">
        <v>327</v>
      </c>
      <c r="BW17" s="26" t="s">
        <v>327</v>
      </c>
      <c r="BX17" s="26" t="s">
        <v>327</v>
      </c>
      <c r="BY17" s="26" t="s">
        <v>327</v>
      </c>
      <c r="BZ17" s="26" t="s">
        <v>327</v>
      </c>
      <c r="CC17" s="26" t="s">
        <v>327</v>
      </c>
      <c r="CD17" s="26" t="s">
        <v>327</v>
      </c>
      <c r="CE17" s="26" t="s">
        <v>327</v>
      </c>
      <c r="CF17" s="26" t="s">
        <v>327</v>
      </c>
      <c r="CI17" s="26" t="s">
        <v>327</v>
      </c>
      <c r="CJ17" s="26" t="s">
        <v>327</v>
      </c>
      <c r="CK17" s="26" t="s">
        <v>327</v>
      </c>
      <c r="CL17" s="26" t="s">
        <v>327</v>
      </c>
      <c r="CO17" s="26" t="s">
        <v>327</v>
      </c>
      <c r="CP17" s="26" t="s">
        <v>327</v>
      </c>
      <c r="CQ17" s="26" t="s">
        <v>327</v>
      </c>
      <c r="CR17" s="26" t="s">
        <v>327</v>
      </c>
      <c r="CU17" s="26" t="s">
        <v>327</v>
      </c>
      <c r="CV17" s="26" t="s">
        <v>327</v>
      </c>
      <c r="CW17" s="26" t="s">
        <v>327</v>
      </c>
      <c r="CX17" s="26" t="s">
        <v>327</v>
      </c>
    </row>
    <row r="18" spans="5:102" x14ac:dyDescent="0.45">
      <c r="E18" s="26" t="s">
        <v>327</v>
      </c>
      <c r="F18" s="26" t="s">
        <v>327</v>
      </c>
      <c r="G18" s="26" t="s">
        <v>327</v>
      </c>
      <c r="H18" s="26" t="s">
        <v>327</v>
      </c>
      <c r="I18" s="26" t="s">
        <v>327</v>
      </c>
      <c r="J18" s="26" t="s">
        <v>327</v>
      </c>
      <c r="K18" s="26" t="s">
        <v>327</v>
      </c>
      <c r="L18" s="26" t="s">
        <v>327</v>
      </c>
      <c r="M18" s="26" t="s">
        <v>327</v>
      </c>
      <c r="O18" s="26" t="s">
        <v>327</v>
      </c>
      <c r="P18" s="26" t="s">
        <v>327</v>
      </c>
      <c r="Q18" s="26" t="s">
        <v>327</v>
      </c>
      <c r="R18" s="26" t="s">
        <v>327</v>
      </c>
      <c r="U18" s="26" t="s">
        <v>327</v>
      </c>
      <c r="V18" s="26" t="s">
        <v>327</v>
      </c>
      <c r="W18" s="26" t="s">
        <v>327</v>
      </c>
      <c r="X18" s="26" t="s">
        <v>327</v>
      </c>
      <c r="AA18" s="26" t="s">
        <v>327</v>
      </c>
      <c r="AB18" s="26" t="s">
        <v>327</v>
      </c>
      <c r="AC18" s="26" t="s">
        <v>327</v>
      </c>
      <c r="AD18" s="26" t="s">
        <v>327</v>
      </c>
      <c r="AG18" s="26" t="s">
        <v>327</v>
      </c>
      <c r="AH18" s="26" t="s">
        <v>327</v>
      </c>
      <c r="AI18" s="26" t="s">
        <v>327</v>
      </c>
      <c r="AJ18" s="26" t="s">
        <v>327</v>
      </c>
      <c r="AM18" s="26" t="s">
        <v>327</v>
      </c>
      <c r="AN18" s="26" t="s">
        <v>327</v>
      </c>
      <c r="AO18" s="26" t="s">
        <v>327</v>
      </c>
      <c r="AP18" s="26" t="s">
        <v>327</v>
      </c>
      <c r="AS18" s="26" t="s">
        <v>327</v>
      </c>
      <c r="AT18" s="26" t="s">
        <v>327</v>
      </c>
      <c r="AU18" s="26" t="s">
        <v>327</v>
      </c>
      <c r="AV18" s="26" t="s">
        <v>327</v>
      </c>
      <c r="AY18" s="26" t="s">
        <v>327</v>
      </c>
      <c r="AZ18" s="26" t="s">
        <v>327</v>
      </c>
      <c r="BA18" s="26" t="s">
        <v>327</v>
      </c>
      <c r="BB18" s="26" t="s">
        <v>327</v>
      </c>
      <c r="BE18" s="26" t="s">
        <v>327</v>
      </c>
      <c r="BF18" s="26" t="s">
        <v>327</v>
      </c>
      <c r="BG18" s="26" t="s">
        <v>327</v>
      </c>
      <c r="BH18" s="26" t="s">
        <v>327</v>
      </c>
      <c r="BK18" s="26" t="s">
        <v>327</v>
      </c>
      <c r="BL18" s="26" t="s">
        <v>327</v>
      </c>
      <c r="BM18" s="26" t="s">
        <v>327</v>
      </c>
      <c r="BN18" s="26" t="s">
        <v>327</v>
      </c>
      <c r="BQ18" s="26" t="s">
        <v>327</v>
      </c>
      <c r="BR18" s="26" t="s">
        <v>327</v>
      </c>
      <c r="BS18" s="26" t="s">
        <v>327</v>
      </c>
      <c r="BT18" s="26" t="s">
        <v>327</v>
      </c>
      <c r="BW18" s="26" t="s">
        <v>327</v>
      </c>
      <c r="BX18" s="26" t="s">
        <v>327</v>
      </c>
      <c r="BY18" s="26" t="s">
        <v>327</v>
      </c>
      <c r="BZ18" s="26" t="s">
        <v>327</v>
      </c>
      <c r="CC18" s="26" t="s">
        <v>327</v>
      </c>
      <c r="CD18" s="26" t="s">
        <v>327</v>
      </c>
      <c r="CE18" s="26" t="s">
        <v>327</v>
      </c>
      <c r="CF18" s="26" t="s">
        <v>327</v>
      </c>
      <c r="CI18" s="26" t="s">
        <v>327</v>
      </c>
      <c r="CJ18" s="26" t="s">
        <v>327</v>
      </c>
      <c r="CK18" s="26" t="s">
        <v>327</v>
      </c>
      <c r="CL18" s="26" t="s">
        <v>327</v>
      </c>
      <c r="CO18" s="26" t="s">
        <v>327</v>
      </c>
      <c r="CP18" s="26" t="s">
        <v>327</v>
      </c>
      <c r="CQ18" s="26" t="s">
        <v>327</v>
      </c>
      <c r="CR18" s="26" t="s">
        <v>327</v>
      </c>
      <c r="CU18" s="26" t="s">
        <v>327</v>
      </c>
      <c r="CV18" s="26" t="s">
        <v>327</v>
      </c>
      <c r="CW18" s="26" t="s">
        <v>327</v>
      </c>
      <c r="CX18" s="26" t="s">
        <v>327</v>
      </c>
    </row>
    <row r="19" spans="5:102" x14ac:dyDescent="0.45">
      <c r="E19" s="26" t="s">
        <v>327</v>
      </c>
      <c r="F19" s="26" t="s">
        <v>327</v>
      </c>
      <c r="G19" s="26" t="s">
        <v>327</v>
      </c>
      <c r="H19" s="26" t="s">
        <v>327</v>
      </c>
      <c r="I19" s="26" t="s">
        <v>327</v>
      </c>
      <c r="J19" s="26" t="s">
        <v>327</v>
      </c>
      <c r="K19" s="26" t="s">
        <v>327</v>
      </c>
      <c r="L19" s="26" t="s">
        <v>327</v>
      </c>
      <c r="M19" s="26" t="s">
        <v>327</v>
      </c>
      <c r="O19" s="26" t="s">
        <v>327</v>
      </c>
      <c r="P19" s="26" t="s">
        <v>327</v>
      </c>
      <c r="Q19" s="26" t="s">
        <v>327</v>
      </c>
      <c r="R19" s="26" t="s">
        <v>327</v>
      </c>
      <c r="U19" s="26" t="s">
        <v>327</v>
      </c>
      <c r="V19" s="26" t="s">
        <v>327</v>
      </c>
      <c r="W19" s="26" t="s">
        <v>327</v>
      </c>
      <c r="X19" s="26" t="s">
        <v>327</v>
      </c>
      <c r="AA19" s="26" t="s">
        <v>327</v>
      </c>
      <c r="AB19" s="26" t="s">
        <v>327</v>
      </c>
      <c r="AC19" s="26" t="s">
        <v>327</v>
      </c>
      <c r="AD19" s="26" t="s">
        <v>327</v>
      </c>
      <c r="AG19" s="26" t="s">
        <v>327</v>
      </c>
      <c r="AH19" s="26" t="s">
        <v>327</v>
      </c>
      <c r="AI19" s="26" t="s">
        <v>327</v>
      </c>
      <c r="AJ19" s="26" t="s">
        <v>327</v>
      </c>
      <c r="AM19" s="26" t="s">
        <v>327</v>
      </c>
      <c r="AN19" s="26" t="s">
        <v>327</v>
      </c>
      <c r="AO19" s="26" t="s">
        <v>327</v>
      </c>
      <c r="AP19" s="26" t="s">
        <v>327</v>
      </c>
      <c r="AS19" s="26" t="s">
        <v>327</v>
      </c>
      <c r="AT19" s="26" t="s">
        <v>327</v>
      </c>
      <c r="AU19" s="26" t="s">
        <v>327</v>
      </c>
      <c r="AV19" s="26" t="s">
        <v>327</v>
      </c>
      <c r="AY19" s="26" t="s">
        <v>327</v>
      </c>
      <c r="AZ19" s="26" t="s">
        <v>327</v>
      </c>
      <c r="BA19" s="26" t="s">
        <v>327</v>
      </c>
      <c r="BB19" s="26" t="s">
        <v>327</v>
      </c>
      <c r="BE19" s="26" t="s">
        <v>327</v>
      </c>
      <c r="BF19" s="26" t="s">
        <v>327</v>
      </c>
      <c r="BG19" s="26" t="s">
        <v>327</v>
      </c>
      <c r="BH19" s="26" t="s">
        <v>327</v>
      </c>
      <c r="BK19" s="26" t="s">
        <v>327</v>
      </c>
      <c r="BL19" s="26" t="s">
        <v>327</v>
      </c>
      <c r="BM19" s="26" t="s">
        <v>327</v>
      </c>
      <c r="BN19" s="26" t="s">
        <v>327</v>
      </c>
      <c r="BQ19" s="26" t="s">
        <v>327</v>
      </c>
      <c r="BR19" s="26" t="s">
        <v>327</v>
      </c>
      <c r="BS19" s="26" t="s">
        <v>327</v>
      </c>
      <c r="BT19" s="26" t="s">
        <v>327</v>
      </c>
      <c r="BW19" s="26" t="s">
        <v>327</v>
      </c>
      <c r="BX19" s="26" t="s">
        <v>327</v>
      </c>
      <c r="BY19" s="26" t="s">
        <v>327</v>
      </c>
      <c r="BZ19" s="26" t="s">
        <v>327</v>
      </c>
      <c r="CC19" s="26" t="s">
        <v>327</v>
      </c>
      <c r="CD19" s="26" t="s">
        <v>327</v>
      </c>
      <c r="CE19" s="26" t="s">
        <v>327</v>
      </c>
      <c r="CF19" s="26" t="s">
        <v>327</v>
      </c>
      <c r="CI19" s="26" t="s">
        <v>327</v>
      </c>
      <c r="CJ19" s="26" t="s">
        <v>327</v>
      </c>
      <c r="CK19" s="26" t="s">
        <v>327</v>
      </c>
      <c r="CL19" s="26" t="s">
        <v>327</v>
      </c>
      <c r="CO19" s="26" t="s">
        <v>327</v>
      </c>
      <c r="CP19" s="26" t="s">
        <v>327</v>
      </c>
      <c r="CQ19" s="26" t="s">
        <v>327</v>
      </c>
      <c r="CR19" s="26" t="s">
        <v>327</v>
      </c>
      <c r="CU19" s="26" t="s">
        <v>327</v>
      </c>
      <c r="CV19" s="26" t="s">
        <v>327</v>
      </c>
      <c r="CW19" s="26" t="s">
        <v>327</v>
      </c>
      <c r="CX19" s="26" t="s">
        <v>327</v>
      </c>
    </row>
    <row r="20" spans="5:102" x14ac:dyDescent="0.45">
      <c r="E20" s="26" t="s">
        <v>327</v>
      </c>
      <c r="F20" s="26" t="s">
        <v>327</v>
      </c>
      <c r="G20" s="26" t="s">
        <v>327</v>
      </c>
      <c r="H20" s="26" t="s">
        <v>327</v>
      </c>
      <c r="I20" s="26" t="s">
        <v>327</v>
      </c>
      <c r="J20" s="26" t="s">
        <v>327</v>
      </c>
      <c r="K20" s="26" t="s">
        <v>327</v>
      </c>
      <c r="L20" s="26" t="s">
        <v>327</v>
      </c>
      <c r="M20" s="26" t="s">
        <v>327</v>
      </c>
      <c r="O20" s="26" t="s">
        <v>327</v>
      </c>
      <c r="P20" s="26" t="s">
        <v>327</v>
      </c>
      <c r="Q20" s="26" t="s">
        <v>327</v>
      </c>
      <c r="R20" s="26" t="s">
        <v>327</v>
      </c>
      <c r="U20" s="26" t="s">
        <v>327</v>
      </c>
      <c r="V20" s="26" t="s">
        <v>327</v>
      </c>
      <c r="W20" s="26" t="s">
        <v>327</v>
      </c>
      <c r="X20" s="26" t="s">
        <v>327</v>
      </c>
      <c r="AA20" s="26" t="s">
        <v>327</v>
      </c>
      <c r="AB20" s="26" t="s">
        <v>327</v>
      </c>
      <c r="AC20" s="26" t="s">
        <v>327</v>
      </c>
      <c r="AD20" s="26" t="s">
        <v>327</v>
      </c>
      <c r="AG20" s="26" t="s">
        <v>327</v>
      </c>
      <c r="AH20" s="26" t="s">
        <v>327</v>
      </c>
      <c r="AI20" s="26" t="s">
        <v>327</v>
      </c>
      <c r="AJ20" s="26" t="s">
        <v>327</v>
      </c>
      <c r="AM20" s="26" t="s">
        <v>327</v>
      </c>
      <c r="AN20" s="26" t="s">
        <v>327</v>
      </c>
      <c r="AO20" s="26" t="s">
        <v>327</v>
      </c>
      <c r="AP20" s="26" t="s">
        <v>327</v>
      </c>
      <c r="AS20" s="26" t="s">
        <v>327</v>
      </c>
      <c r="AT20" s="26" t="s">
        <v>327</v>
      </c>
      <c r="AU20" s="26" t="s">
        <v>327</v>
      </c>
      <c r="AV20" s="26" t="s">
        <v>327</v>
      </c>
      <c r="AY20" s="26" t="s">
        <v>327</v>
      </c>
      <c r="AZ20" s="26" t="s">
        <v>327</v>
      </c>
      <c r="BA20" s="26" t="s">
        <v>327</v>
      </c>
      <c r="BB20" s="26" t="s">
        <v>327</v>
      </c>
      <c r="BE20" s="26" t="s">
        <v>327</v>
      </c>
      <c r="BF20" s="26" t="s">
        <v>327</v>
      </c>
      <c r="BG20" s="26" t="s">
        <v>327</v>
      </c>
      <c r="BH20" s="26" t="s">
        <v>327</v>
      </c>
      <c r="BK20" s="26" t="s">
        <v>327</v>
      </c>
      <c r="BL20" s="26" t="s">
        <v>327</v>
      </c>
      <c r="BM20" s="26" t="s">
        <v>327</v>
      </c>
      <c r="BN20" s="26" t="s">
        <v>327</v>
      </c>
      <c r="BQ20" s="26" t="s">
        <v>327</v>
      </c>
      <c r="BR20" s="26" t="s">
        <v>327</v>
      </c>
      <c r="BS20" s="26" t="s">
        <v>327</v>
      </c>
      <c r="BT20" s="26" t="s">
        <v>327</v>
      </c>
      <c r="BW20" s="26" t="s">
        <v>327</v>
      </c>
      <c r="BX20" s="26" t="s">
        <v>327</v>
      </c>
      <c r="BY20" s="26" t="s">
        <v>327</v>
      </c>
      <c r="BZ20" s="26" t="s">
        <v>327</v>
      </c>
      <c r="CC20" s="26" t="s">
        <v>327</v>
      </c>
      <c r="CD20" s="26" t="s">
        <v>327</v>
      </c>
      <c r="CE20" s="26" t="s">
        <v>327</v>
      </c>
      <c r="CF20" s="26" t="s">
        <v>327</v>
      </c>
      <c r="CI20" s="26" t="s">
        <v>327</v>
      </c>
      <c r="CJ20" s="26" t="s">
        <v>327</v>
      </c>
      <c r="CK20" s="26" t="s">
        <v>327</v>
      </c>
      <c r="CL20" s="26" t="s">
        <v>327</v>
      </c>
      <c r="CO20" s="26" t="s">
        <v>327</v>
      </c>
      <c r="CP20" s="26" t="s">
        <v>327</v>
      </c>
      <c r="CQ20" s="26" t="s">
        <v>327</v>
      </c>
      <c r="CR20" s="26" t="s">
        <v>327</v>
      </c>
      <c r="CU20" s="26" t="s">
        <v>327</v>
      </c>
      <c r="CV20" s="26" t="s">
        <v>327</v>
      </c>
      <c r="CW20" s="26" t="s">
        <v>327</v>
      </c>
      <c r="CX20" s="26" t="s">
        <v>327</v>
      </c>
    </row>
    <row r="21" spans="5:102" x14ac:dyDescent="0.45">
      <c r="E21" s="26" t="s">
        <v>327</v>
      </c>
      <c r="F21" s="26" t="s">
        <v>327</v>
      </c>
      <c r="G21" s="26" t="s">
        <v>327</v>
      </c>
      <c r="H21" s="26" t="s">
        <v>327</v>
      </c>
      <c r="I21" s="26" t="s">
        <v>327</v>
      </c>
      <c r="J21" s="26" t="s">
        <v>327</v>
      </c>
      <c r="K21" s="26" t="s">
        <v>327</v>
      </c>
      <c r="L21" s="26" t="s">
        <v>327</v>
      </c>
      <c r="M21" s="26" t="s">
        <v>327</v>
      </c>
      <c r="O21" s="26" t="s">
        <v>327</v>
      </c>
      <c r="P21" s="26" t="s">
        <v>327</v>
      </c>
      <c r="Q21" s="26" t="s">
        <v>327</v>
      </c>
      <c r="R21" s="26" t="s">
        <v>327</v>
      </c>
      <c r="U21" s="26" t="s">
        <v>327</v>
      </c>
      <c r="V21" s="26" t="s">
        <v>327</v>
      </c>
      <c r="W21" s="26" t="s">
        <v>327</v>
      </c>
      <c r="X21" s="26" t="s">
        <v>327</v>
      </c>
      <c r="AA21" s="26" t="s">
        <v>327</v>
      </c>
      <c r="AB21" s="26" t="s">
        <v>327</v>
      </c>
      <c r="AC21" s="26" t="s">
        <v>327</v>
      </c>
      <c r="AD21" s="26" t="s">
        <v>327</v>
      </c>
      <c r="AG21" s="26" t="s">
        <v>327</v>
      </c>
      <c r="AH21" s="26" t="s">
        <v>327</v>
      </c>
      <c r="AI21" s="26" t="s">
        <v>327</v>
      </c>
      <c r="AJ21" s="26" t="s">
        <v>327</v>
      </c>
      <c r="AM21" s="26" t="s">
        <v>327</v>
      </c>
      <c r="AN21" s="26" t="s">
        <v>327</v>
      </c>
      <c r="AO21" s="26" t="s">
        <v>327</v>
      </c>
      <c r="AP21" s="26" t="s">
        <v>327</v>
      </c>
      <c r="AS21" s="26" t="s">
        <v>327</v>
      </c>
      <c r="AT21" s="26" t="s">
        <v>327</v>
      </c>
      <c r="AU21" s="26" t="s">
        <v>327</v>
      </c>
      <c r="AV21" s="26" t="s">
        <v>327</v>
      </c>
      <c r="AY21" s="26" t="s">
        <v>327</v>
      </c>
      <c r="AZ21" s="26" t="s">
        <v>327</v>
      </c>
      <c r="BA21" s="26" t="s">
        <v>327</v>
      </c>
      <c r="BB21" s="26" t="s">
        <v>327</v>
      </c>
      <c r="BE21" s="26" t="s">
        <v>327</v>
      </c>
      <c r="BF21" s="26" t="s">
        <v>327</v>
      </c>
      <c r="BG21" s="26" t="s">
        <v>327</v>
      </c>
      <c r="BH21" s="26" t="s">
        <v>327</v>
      </c>
      <c r="BK21" s="26" t="s">
        <v>327</v>
      </c>
      <c r="BL21" s="26" t="s">
        <v>327</v>
      </c>
      <c r="BM21" s="26" t="s">
        <v>327</v>
      </c>
      <c r="BN21" s="26" t="s">
        <v>327</v>
      </c>
      <c r="BQ21" s="26" t="s">
        <v>327</v>
      </c>
      <c r="BR21" s="26" t="s">
        <v>327</v>
      </c>
      <c r="BS21" s="26" t="s">
        <v>327</v>
      </c>
      <c r="BT21" s="26" t="s">
        <v>327</v>
      </c>
      <c r="BW21" s="26" t="s">
        <v>327</v>
      </c>
      <c r="BX21" s="26" t="s">
        <v>327</v>
      </c>
      <c r="BY21" s="26" t="s">
        <v>327</v>
      </c>
      <c r="BZ21" s="26" t="s">
        <v>327</v>
      </c>
      <c r="CC21" s="26" t="s">
        <v>327</v>
      </c>
      <c r="CD21" s="26" t="s">
        <v>327</v>
      </c>
      <c r="CE21" s="26" t="s">
        <v>327</v>
      </c>
      <c r="CF21" s="26" t="s">
        <v>327</v>
      </c>
      <c r="CI21" s="26" t="s">
        <v>327</v>
      </c>
      <c r="CJ21" s="26" t="s">
        <v>327</v>
      </c>
      <c r="CK21" s="26" t="s">
        <v>327</v>
      </c>
      <c r="CL21" s="26" t="s">
        <v>327</v>
      </c>
      <c r="CO21" s="26" t="s">
        <v>327</v>
      </c>
      <c r="CP21" s="26" t="s">
        <v>327</v>
      </c>
      <c r="CQ21" s="26" t="s">
        <v>327</v>
      </c>
      <c r="CR21" s="26" t="s">
        <v>327</v>
      </c>
      <c r="CU21" s="26" t="s">
        <v>327</v>
      </c>
      <c r="CV21" s="26" t="s">
        <v>327</v>
      </c>
      <c r="CW21" s="26" t="s">
        <v>327</v>
      </c>
      <c r="CX21" s="26" t="s">
        <v>327</v>
      </c>
    </row>
    <row r="22" spans="5:102" x14ac:dyDescent="0.45">
      <c r="E22" s="26" t="s">
        <v>327</v>
      </c>
      <c r="F22" s="26" t="s">
        <v>327</v>
      </c>
      <c r="G22" s="26" t="s">
        <v>327</v>
      </c>
      <c r="H22" s="26" t="s">
        <v>327</v>
      </c>
      <c r="I22" s="26" t="s">
        <v>327</v>
      </c>
      <c r="J22" s="26" t="s">
        <v>327</v>
      </c>
      <c r="K22" s="26" t="s">
        <v>327</v>
      </c>
      <c r="L22" s="26" t="s">
        <v>327</v>
      </c>
      <c r="M22" s="26" t="s">
        <v>327</v>
      </c>
      <c r="O22" s="26" t="s">
        <v>327</v>
      </c>
      <c r="P22" s="26" t="s">
        <v>327</v>
      </c>
      <c r="Q22" s="26" t="s">
        <v>327</v>
      </c>
      <c r="R22" s="26" t="s">
        <v>327</v>
      </c>
      <c r="U22" s="26" t="s">
        <v>327</v>
      </c>
      <c r="V22" s="26" t="s">
        <v>327</v>
      </c>
      <c r="W22" s="26" t="s">
        <v>327</v>
      </c>
      <c r="X22" s="26" t="s">
        <v>327</v>
      </c>
      <c r="AA22" s="26" t="s">
        <v>327</v>
      </c>
      <c r="AB22" s="26" t="s">
        <v>327</v>
      </c>
      <c r="AC22" s="26" t="s">
        <v>327</v>
      </c>
      <c r="AD22" s="26" t="s">
        <v>327</v>
      </c>
      <c r="AG22" s="26" t="s">
        <v>327</v>
      </c>
      <c r="AH22" s="26" t="s">
        <v>327</v>
      </c>
      <c r="AI22" s="26" t="s">
        <v>327</v>
      </c>
      <c r="AJ22" s="26" t="s">
        <v>327</v>
      </c>
      <c r="AM22" s="26" t="s">
        <v>327</v>
      </c>
      <c r="AN22" s="26" t="s">
        <v>327</v>
      </c>
      <c r="AO22" s="26" t="s">
        <v>327</v>
      </c>
      <c r="AP22" s="26" t="s">
        <v>327</v>
      </c>
      <c r="AS22" s="26" t="s">
        <v>327</v>
      </c>
      <c r="AT22" s="26" t="s">
        <v>327</v>
      </c>
      <c r="AU22" s="26" t="s">
        <v>327</v>
      </c>
      <c r="AV22" s="26" t="s">
        <v>327</v>
      </c>
      <c r="AY22" s="26" t="s">
        <v>327</v>
      </c>
      <c r="AZ22" s="26" t="s">
        <v>327</v>
      </c>
      <c r="BA22" s="26" t="s">
        <v>327</v>
      </c>
      <c r="BB22" s="26" t="s">
        <v>327</v>
      </c>
      <c r="BE22" s="26" t="s">
        <v>327</v>
      </c>
      <c r="BF22" s="26" t="s">
        <v>327</v>
      </c>
      <c r="BG22" s="26" t="s">
        <v>327</v>
      </c>
      <c r="BH22" s="26" t="s">
        <v>327</v>
      </c>
      <c r="BK22" s="26" t="s">
        <v>327</v>
      </c>
      <c r="BL22" s="26" t="s">
        <v>327</v>
      </c>
      <c r="BM22" s="26" t="s">
        <v>327</v>
      </c>
      <c r="BN22" s="26" t="s">
        <v>327</v>
      </c>
      <c r="BQ22" s="26" t="s">
        <v>327</v>
      </c>
      <c r="BR22" s="26" t="s">
        <v>327</v>
      </c>
      <c r="BS22" s="26" t="s">
        <v>327</v>
      </c>
      <c r="BT22" s="26" t="s">
        <v>327</v>
      </c>
      <c r="BW22" s="26" t="s">
        <v>327</v>
      </c>
      <c r="BX22" s="26" t="s">
        <v>327</v>
      </c>
      <c r="BY22" s="26" t="s">
        <v>327</v>
      </c>
      <c r="BZ22" s="26" t="s">
        <v>327</v>
      </c>
      <c r="CC22" s="26" t="s">
        <v>327</v>
      </c>
      <c r="CD22" s="26" t="s">
        <v>327</v>
      </c>
      <c r="CE22" s="26" t="s">
        <v>327</v>
      </c>
      <c r="CF22" s="26" t="s">
        <v>327</v>
      </c>
      <c r="CI22" s="26" t="s">
        <v>327</v>
      </c>
      <c r="CJ22" s="26" t="s">
        <v>327</v>
      </c>
      <c r="CK22" s="26" t="s">
        <v>327</v>
      </c>
      <c r="CL22" s="26" t="s">
        <v>327</v>
      </c>
      <c r="CO22" s="26" t="s">
        <v>327</v>
      </c>
      <c r="CP22" s="26" t="s">
        <v>327</v>
      </c>
      <c r="CQ22" s="26" t="s">
        <v>327</v>
      </c>
      <c r="CR22" s="26" t="s">
        <v>327</v>
      </c>
      <c r="CU22" s="26" t="s">
        <v>327</v>
      </c>
      <c r="CV22" s="26" t="s">
        <v>327</v>
      </c>
      <c r="CW22" s="26" t="s">
        <v>327</v>
      </c>
      <c r="CX22" s="26" t="s">
        <v>327</v>
      </c>
    </row>
    <row r="23" spans="5:102" x14ac:dyDescent="0.45">
      <c r="E23" s="26" t="s">
        <v>327</v>
      </c>
      <c r="F23" s="26" t="s">
        <v>327</v>
      </c>
      <c r="G23" s="26" t="s">
        <v>327</v>
      </c>
      <c r="H23" s="26" t="s">
        <v>327</v>
      </c>
      <c r="I23" s="26" t="s">
        <v>327</v>
      </c>
      <c r="J23" s="26" t="s">
        <v>327</v>
      </c>
      <c r="K23" s="26" t="s">
        <v>327</v>
      </c>
      <c r="L23" s="26" t="s">
        <v>327</v>
      </c>
      <c r="M23" s="26" t="s">
        <v>327</v>
      </c>
      <c r="O23" s="26" t="s">
        <v>327</v>
      </c>
      <c r="P23" s="26" t="s">
        <v>327</v>
      </c>
      <c r="Q23" s="26" t="s">
        <v>327</v>
      </c>
      <c r="R23" s="26" t="s">
        <v>327</v>
      </c>
      <c r="U23" s="26" t="s">
        <v>327</v>
      </c>
      <c r="V23" s="26" t="s">
        <v>327</v>
      </c>
      <c r="W23" s="26" t="s">
        <v>327</v>
      </c>
      <c r="X23" s="26" t="s">
        <v>327</v>
      </c>
      <c r="AA23" s="26" t="s">
        <v>327</v>
      </c>
      <c r="AB23" s="26" t="s">
        <v>327</v>
      </c>
      <c r="AC23" s="26" t="s">
        <v>327</v>
      </c>
      <c r="AD23" s="26" t="s">
        <v>327</v>
      </c>
      <c r="AG23" s="26" t="s">
        <v>327</v>
      </c>
      <c r="AH23" s="26" t="s">
        <v>327</v>
      </c>
      <c r="AI23" s="26" t="s">
        <v>327</v>
      </c>
      <c r="AJ23" s="26" t="s">
        <v>327</v>
      </c>
      <c r="AM23" s="26" t="s">
        <v>327</v>
      </c>
      <c r="AN23" s="26" t="s">
        <v>327</v>
      </c>
      <c r="AO23" s="26" t="s">
        <v>327</v>
      </c>
      <c r="AP23" s="26" t="s">
        <v>327</v>
      </c>
      <c r="AS23" s="26" t="s">
        <v>327</v>
      </c>
      <c r="AT23" s="26" t="s">
        <v>327</v>
      </c>
      <c r="AU23" s="26" t="s">
        <v>327</v>
      </c>
      <c r="AV23" s="26" t="s">
        <v>327</v>
      </c>
      <c r="AY23" s="26" t="s">
        <v>327</v>
      </c>
      <c r="AZ23" s="26" t="s">
        <v>327</v>
      </c>
      <c r="BA23" s="26" t="s">
        <v>327</v>
      </c>
      <c r="BB23" s="26" t="s">
        <v>327</v>
      </c>
      <c r="BE23" s="26" t="s">
        <v>327</v>
      </c>
      <c r="BF23" s="26" t="s">
        <v>327</v>
      </c>
      <c r="BG23" s="26" t="s">
        <v>327</v>
      </c>
      <c r="BH23" s="26" t="s">
        <v>327</v>
      </c>
      <c r="BK23" s="26" t="s">
        <v>327</v>
      </c>
      <c r="BL23" s="26" t="s">
        <v>327</v>
      </c>
      <c r="BM23" s="26" t="s">
        <v>327</v>
      </c>
      <c r="BN23" s="26" t="s">
        <v>327</v>
      </c>
      <c r="BQ23" s="26" t="s">
        <v>327</v>
      </c>
      <c r="BR23" s="26" t="s">
        <v>327</v>
      </c>
      <c r="BS23" s="26" t="s">
        <v>327</v>
      </c>
      <c r="BT23" s="26" t="s">
        <v>327</v>
      </c>
      <c r="BW23" s="26" t="s">
        <v>327</v>
      </c>
      <c r="BX23" s="26" t="s">
        <v>327</v>
      </c>
      <c r="BY23" s="26" t="s">
        <v>327</v>
      </c>
      <c r="BZ23" s="26" t="s">
        <v>327</v>
      </c>
      <c r="CC23" s="26" t="s">
        <v>327</v>
      </c>
      <c r="CD23" s="26" t="s">
        <v>327</v>
      </c>
      <c r="CE23" s="26" t="s">
        <v>327</v>
      </c>
      <c r="CF23" s="26" t="s">
        <v>327</v>
      </c>
      <c r="CI23" s="26" t="s">
        <v>327</v>
      </c>
      <c r="CJ23" s="26" t="s">
        <v>327</v>
      </c>
      <c r="CK23" s="26" t="s">
        <v>327</v>
      </c>
      <c r="CL23" s="26" t="s">
        <v>327</v>
      </c>
      <c r="CO23" s="26" t="s">
        <v>327</v>
      </c>
      <c r="CP23" s="26" t="s">
        <v>327</v>
      </c>
      <c r="CQ23" s="26" t="s">
        <v>327</v>
      </c>
      <c r="CR23" s="26" t="s">
        <v>327</v>
      </c>
      <c r="CU23" s="26" t="s">
        <v>327</v>
      </c>
      <c r="CV23" s="26" t="s">
        <v>327</v>
      </c>
      <c r="CW23" s="26" t="s">
        <v>327</v>
      </c>
      <c r="CX23" s="26" t="s">
        <v>327</v>
      </c>
    </row>
    <row r="24" spans="5:102" x14ac:dyDescent="0.45">
      <c r="E24" s="26" t="s">
        <v>327</v>
      </c>
      <c r="F24" s="26" t="s">
        <v>327</v>
      </c>
      <c r="G24" s="26" t="s">
        <v>327</v>
      </c>
      <c r="H24" s="26" t="s">
        <v>327</v>
      </c>
      <c r="I24" s="26" t="s">
        <v>327</v>
      </c>
      <c r="J24" s="26" t="s">
        <v>327</v>
      </c>
      <c r="K24" s="26" t="s">
        <v>327</v>
      </c>
      <c r="L24" s="26" t="s">
        <v>327</v>
      </c>
      <c r="M24" s="26" t="s">
        <v>327</v>
      </c>
      <c r="O24" s="26" t="s">
        <v>327</v>
      </c>
      <c r="P24" s="26" t="s">
        <v>327</v>
      </c>
      <c r="Q24" s="26" t="s">
        <v>327</v>
      </c>
      <c r="R24" s="26" t="s">
        <v>327</v>
      </c>
      <c r="U24" s="26" t="s">
        <v>327</v>
      </c>
      <c r="V24" s="26" t="s">
        <v>327</v>
      </c>
      <c r="W24" s="26" t="s">
        <v>327</v>
      </c>
      <c r="X24" s="26" t="s">
        <v>327</v>
      </c>
      <c r="AA24" s="26" t="s">
        <v>327</v>
      </c>
      <c r="AB24" s="26" t="s">
        <v>327</v>
      </c>
      <c r="AC24" s="26" t="s">
        <v>327</v>
      </c>
      <c r="AD24" s="26" t="s">
        <v>327</v>
      </c>
      <c r="AG24" s="26" t="s">
        <v>327</v>
      </c>
      <c r="AH24" s="26" t="s">
        <v>327</v>
      </c>
      <c r="AI24" s="26" t="s">
        <v>327</v>
      </c>
      <c r="AJ24" s="26" t="s">
        <v>327</v>
      </c>
      <c r="AM24" s="26" t="s">
        <v>327</v>
      </c>
      <c r="AN24" s="26" t="s">
        <v>327</v>
      </c>
      <c r="AO24" s="26" t="s">
        <v>327</v>
      </c>
      <c r="AP24" s="26" t="s">
        <v>327</v>
      </c>
      <c r="AS24" s="26" t="s">
        <v>327</v>
      </c>
      <c r="AT24" s="26" t="s">
        <v>327</v>
      </c>
      <c r="AU24" s="26" t="s">
        <v>327</v>
      </c>
      <c r="AV24" s="26" t="s">
        <v>327</v>
      </c>
      <c r="AY24" s="26" t="s">
        <v>327</v>
      </c>
      <c r="AZ24" s="26" t="s">
        <v>327</v>
      </c>
      <c r="BA24" s="26" t="s">
        <v>327</v>
      </c>
      <c r="BB24" s="26" t="s">
        <v>327</v>
      </c>
      <c r="BE24" s="26" t="s">
        <v>327</v>
      </c>
      <c r="BF24" s="26" t="s">
        <v>327</v>
      </c>
      <c r="BG24" s="26" t="s">
        <v>327</v>
      </c>
      <c r="BH24" s="26" t="s">
        <v>327</v>
      </c>
      <c r="BK24" s="26" t="s">
        <v>327</v>
      </c>
      <c r="BL24" s="26" t="s">
        <v>327</v>
      </c>
      <c r="BM24" s="26" t="s">
        <v>327</v>
      </c>
      <c r="BN24" s="26" t="s">
        <v>327</v>
      </c>
      <c r="BQ24" s="26" t="s">
        <v>327</v>
      </c>
      <c r="BR24" s="26" t="s">
        <v>327</v>
      </c>
      <c r="BS24" s="26" t="s">
        <v>327</v>
      </c>
      <c r="BT24" s="26" t="s">
        <v>327</v>
      </c>
      <c r="BW24" s="26" t="s">
        <v>327</v>
      </c>
      <c r="BX24" s="26" t="s">
        <v>327</v>
      </c>
      <c r="BY24" s="26" t="s">
        <v>327</v>
      </c>
      <c r="BZ24" s="26" t="s">
        <v>327</v>
      </c>
      <c r="CC24" s="26" t="s">
        <v>327</v>
      </c>
      <c r="CD24" s="26" t="s">
        <v>327</v>
      </c>
      <c r="CE24" s="26" t="s">
        <v>327</v>
      </c>
      <c r="CF24" s="26" t="s">
        <v>327</v>
      </c>
      <c r="CI24" s="26" t="s">
        <v>327</v>
      </c>
      <c r="CJ24" s="26" t="s">
        <v>327</v>
      </c>
      <c r="CK24" s="26" t="s">
        <v>327</v>
      </c>
      <c r="CL24" s="26" t="s">
        <v>327</v>
      </c>
      <c r="CO24" s="26" t="s">
        <v>327</v>
      </c>
      <c r="CP24" s="26" t="s">
        <v>327</v>
      </c>
      <c r="CQ24" s="26" t="s">
        <v>327</v>
      </c>
      <c r="CR24" s="26" t="s">
        <v>327</v>
      </c>
      <c r="CU24" s="26" t="s">
        <v>327</v>
      </c>
      <c r="CV24" s="26" t="s">
        <v>327</v>
      </c>
      <c r="CW24" s="26" t="s">
        <v>327</v>
      </c>
      <c r="CX24" s="26" t="s">
        <v>327</v>
      </c>
    </row>
    <row r="25" spans="5:102" x14ac:dyDescent="0.45">
      <c r="E25" s="26" t="s">
        <v>327</v>
      </c>
      <c r="F25" s="26" t="s">
        <v>327</v>
      </c>
      <c r="G25" s="26" t="s">
        <v>327</v>
      </c>
      <c r="H25" s="26" t="s">
        <v>327</v>
      </c>
      <c r="I25" s="26" t="s">
        <v>327</v>
      </c>
      <c r="J25" s="26" t="s">
        <v>327</v>
      </c>
      <c r="K25" s="26" t="s">
        <v>327</v>
      </c>
      <c r="L25" s="26" t="s">
        <v>327</v>
      </c>
      <c r="M25" s="26" t="s">
        <v>327</v>
      </c>
      <c r="O25" s="26" t="s">
        <v>327</v>
      </c>
      <c r="P25" s="26" t="s">
        <v>327</v>
      </c>
      <c r="Q25" s="26" t="s">
        <v>327</v>
      </c>
      <c r="R25" s="26" t="s">
        <v>327</v>
      </c>
      <c r="U25" s="26" t="s">
        <v>327</v>
      </c>
      <c r="V25" s="26" t="s">
        <v>327</v>
      </c>
      <c r="W25" s="26" t="s">
        <v>327</v>
      </c>
      <c r="X25" s="26" t="s">
        <v>327</v>
      </c>
      <c r="AA25" s="26" t="s">
        <v>327</v>
      </c>
      <c r="AB25" s="26" t="s">
        <v>327</v>
      </c>
      <c r="AC25" s="26" t="s">
        <v>327</v>
      </c>
      <c r="AD25" s="26" t="s">
        <v>327</v>
      </c>
      <c r="AG25" s="26" t="s">
        <v>327</v>
      </c>
      <c r="AH25" s="26" t="s">
        <v>327</v>
      </c>
      <c r="AI25" s="26" t="s">
        <v>327</v>
      </c>
      <c r="AJ25" s="26" t="s">
        <v>327</v>
      </c>
      <c r="AM25" s="26" t="s">
        <v>327</v>
      </c>
      <c r="AN25" s="26" t="s">
        <v>327</v>
      </c>
      <c r="AO25" s="26" t="s">
        <v>327</v>
      </c>
      <c r="AP25" s="26" t="s">
        <v>327</v>
      </c>
      <c r="AS25" s="26" t="s">
        <v>327</v>
      </c>
      <c r="AT25" s="26" t="s">
        <v>327</v>
      </c>
      <c r="AU25" s="26" t="s">
        <v>327</v>
      </c>
      <c r="AV25" s="26" t="s">
        <v>327</v>
      </c>
      <c r="AY25" s="26" t="s">
        <v>327</v>
      </c>
      <c r="AZ25" s="26" t="s">
        <v>327</v>
      </c>
      <c r="BA25" s="26" t="s">
        <v>327</v>
      </c>
      <c r="BB25" s="26" t="s">
        <v>327</v>
      </c>
      <c r="BE25" s="26" t="s">
        <v>327</v>
      </c>
      <c r="BF25" s="26" t="s">
        <v>327</v>
      </c>
      <c r="BG25" s="26" t="s">
        <v>327</v>
      </c>
      <c r="BH25" s="26" t="s">
        <v>327</v>
      </c>
      <c r="BK25" s="26" t="s">
        <v>327</v>
      </c>
      <c r="BL25" s="26" t="s">
        <v>327</v>
      </c>
      <c r="BM25" s="26" t="s">
        <v>327</v>
      </c>
      <c r="BN25" s="26" t="s">
        <v>327</v>
      </c>
      <c r="BQ25" s="26" t="s">
        <v>327</v>
      </c>
      <c r="BR25" s="26" t="s">
        <v>327</v>
      </c>
      <c r="BS25" s="26" t="s">
        <v>327</v>
      </c>
      <c r="BT25" s="26" t="s">
        <v>327</v>
      </c>
      <c r="BW25" s="26" t="s">
        <v>327</v>
      </c>
      <c r="BX25" s="26" t="s">
        <v>327</v>
      </c>
      <c r="BY25" s="26" t="s">
        <v>327</v>
      </c>
      <c r="BZ25" s="26" t="s">
        <v>327</v>
      </c>
      <c r="CC25" s="26" t="s">
        <v>327</v>
      </c>
      <c r="CD25" s="26" t="s">
        <v>327</v>
      </c>
      <c r="CE25" s="26" t="s">
        <v>327</v>
      </c>
      <c r="CF25" s="26" t="s">
        <v>327</v>
      </c>
      <c r="CI25" s="26" t="s">
        <v>327</v>
      </c>
      <c r="CJ25" s="26" t="s">
        <v>327</v>
      </c>
      <c r="CK25" s="26" t="s">
        <v>327</v>
      </c>
      <c r="CL25" s="26" t="s">
        <v>327</v>
      </c>
      <c r="CO25" s="26" t="s">
        <v>327</v>
      </c>
      <c r="CP25" s="26" t="s">
        <v>327</v>
      </c>
      <c r="CQ25" s="26" t="s">
        <v>327</v>
      </c>
      <c r="CR25" s="26" t="s">
        <v>327</v>
      </c>
      <c r="CU25" s="26" t="s">
        <v>327</v>
      </c>
      <c r="CV25" s="26" t="s">
        <v>327</v>
      </c>
      <c r="CW25" s="26" t="s">
        <v>327</v>
      </c>
      <c r="CX25" s="26" t="s">
        <v>327</v>
      </c>
    </row>
    <row r="26" spans="5:102" x14ac:dyDescent="0.45">
      <c r="E26" s="26" t="s">
        <v>327</v>
      </c>
      <c r="F26" s="26" t="s">
        <v>327</v>
      </c>
      <c r="G26" s="26" t="s">
        <v>327</v>
      </c>
      <c r="H26" s="26" t="s">
        <v>327</v>
      </c>
      <c r="I26" s="26" t="s">
        <v>327</v>
      </c>
      <c r="J26" s="26" t="s">
        <v>327</v>
      </c>
      <c r="K26" s="26" t="s">
        <v>327</v>
      </c>
      <c r="L26" s="26" t="s">
        <v>327</v>
      </c>
      <c r="M26" s="26" t="s">
        <v>327</v>
      </c>
      <c r="O26" s="26" t="s">
        <v>327</v>
      </c>
      <c r="P26" s="26" t="s">
        <v>327</v>
      </c>
      <c r="Q26" s="26" t="s">
        <v>327</v>
      </c>
      <c r="R26" s="26" t="s">
        <v>327</v>
      </c>
      <c r="U26" s="26" t="s">
        <v>327</v>
      </c>
      <c r="V26" s="26" t="s">
        <v>327</v>
      </c>
      <c r="W26" s="26" t="s">
        <v>327</v>
      </c>
      <c r="X26" s="26" t="s">
        <v>327</v>
      </c>
      <c r="AA26" s="26" t="s">
        <v>327</v>
      </c>
      <c r="AB26" s="26" t="s">
        <v>327</v>
      </c>
      <c r="AC26" s="26" t="s">
        <v>327</v>
      </c>
      <c r="AD26" s="26" t="s">
        <v>327</v>
      </c>
      <c r="AG26" s="26" t="s">
        <v>327</v>
      </c>
      <c r="AH26" s="26" t="s">
        <v>327</v>
      </c>
      <c r="AI26" s="26" t="s">
        <v>327</v>
      </c>
      <c r="AJ26" s="26" t="s">
        <v>327</v>
      </c>
      <c r="AM26" s="26" t="s">
        <v>327</v>
      </c>
      <c r="AN26" s="26" t="s">
        <v>327</v>
      </c>
      <c r="AO26" s="26" t="s">
        <v>327</v>
      </c>
      <c r="AP26" s="26" t="s">
        <v>327</v>
      </c>
      <c r="AS26" s="26" t="s">
        <v>327</v>
      </c>
      <c r="AT26" s="26" t="s">
        <v>327</v>
      </c>
      <c r="AU26" s="26" t="s">
        <v>327</v>
      </c>
      <c r="AV26" s="26" t="s">
        <v>327</v>
      </c>
      <c r="AY26" s="26" t="s">
        <v>327</v>
      </c>
      <c r="AZ26" s="26" t="s">
        <v>327</v>
      </c>
      <c r="BA26" s="26" t="s">
        <v>327</v>
      </c>
      <c r="BB26" s="26" t="s">
        <v>327</v>
      </c>
      <c r="BE26" s="26" t="s">
        <v>327</v>
      </c>
      <c r="BF26" s="26" t="s">
        <v>327</v>
      </c>
      <c r="BG26" s="26" t="s">
        <v>327</v>
      </c>
      <c r="BH26" s="26" t="s">
        <v>327</v>
      </c>
      <c r="BK26" s="26" t="s">
        <v>327</v>
      </c>
      <c r="BL26" s="26" t="s">
        <v>327</v>
      </c>
      <c r="BM26" s="26" t="s">
        <v>327</v>
      </c>
      <c r="BN26" s="26" t="s">
        <v>327</v>
      </c>
      <c r="BQ26" s="26" t="s">
        <v>327</v>
      </c>
      <c r="BR26" s="26" t="s">
        <v>327</v>
      </c>
      <c r="BS26" s="26" t="s">
        <v>327</v>
      </c>
      <c r="BT26" s="26" t="s">
        <v>327</v>
      </c>
      <c r="BW26" s="26" t="s">
        <v>327</v>
      </c>
      <c r="BX26" s="26" t="s">
        <v>327</v>
      </c>
      <c r="BY26" s="26" t="s">
        <v>327</v>
      </c>
      <c r="BZ26" s="26" t="s">
        <v>327</v>
      </c>
      <c r="CC26" s="26" t="s">
        <v>327</v>
      </c>
      <c r="CD26" s="26" t="s">
        <v>327</v>
      </c>
      <c r="CE26" s="26" t="s">
        <v>327</v>
      </c>
      <c r="CF26" s="26" t="s">
        <v>327</v>
      </c>
      <c r="CI26" s="26" t="s">
        <v>327</v>
      </c>
      <c r="CJ26" s="26" t="s">
        <v>327</v>
      </c>
      <c r="CK26" s="26" t="s">
        <v>327</v>
      </c>
      <c r="CL26" s="26" t="s">
        <v>327</v>
      </c>
      <c r="CO26" s="26" t="s">
        <v>327</v>
      </c>
      <c r="CP26" s="26" t="s">
        <v>327</v>
      </c>
      <c r="CQ26" s="26" t="s">
        <v>327</v>
      </c>
      <c r="CR26" s="26" t="s">
        <v>327</v>
      </c>
      <c r="CU26" s="26" t="s">
        <v>327</v>
      </c>
      <c r="CV26" s="26" t="s">
        <v>327</v>
      </c>
      <c r="CW26" s="26" t="s">
        <v>327</v>
      </c>
      <c r="CX26" s="26" t="s">
        <v>327</v>
      </c>
    </row>
    <row r="27" spans="5:102" x14ac:dyDescent="0.45">
      <c r="E27" s="26" t="s">
        <v>327</v>
      </c>
      <c r="F27" s="26" t="s">
        <v>327</v>
      </c>
      <c r="G27" s="26" t="s">
        <v>327</v>
      </c>
      <c r="H27" s="26" t="s">
        <v>327</v>
      </c>
      <c r="I27" s="26" t="s">
        <v>327</v>
      </c>
      <c r="J27" s="26" t="s">
        <v>327</v>
      </c>
      <c r="K27" s="26" t="s">
        <v>327</v>
      </c>
      <c r="L27" s="26" t="s">
        <v>327</v>
      </c>
      <c r="M27" s="26" t="s">
        <v>327</v>
      </c>
      <c r="O27" s="26" t="s">
        <v>327</v>
      </c>
      <c r="P27" s="26" t="s">
        <v>327</v>
      </c>
      <c r="Q27" s="26" t="s">
        <v>327</v>
      </c>
      <c r="R27" s="26" t="s">
        <v>327</v>
      </c>
      <c r="U27" s="26" t="s">
        <v>327</v>
      </c>
      <c r="V27" s="26" t="s">
        <v>327</v>
      </c>
      <c r="W27" s="26" t="s">
        <v>327</v>
      </c>
      <c r="X27" s="26" t="s">
        <v>327</v>
      </c>
      <c r="AA27" s="26" t="s">
        <v>327</v>
      </c>
      <c r="AB27" s="26" t="s">
        <v>327</v>
      </c>
      <c r="AC27" s="26" t="s">
        <v>327</v>
      </c>
      <c r="AD27" s="26" t="s">
        <v>327</v>
      </c>
      <c r="AG27" s="26" t="s">
        <v>327</v>
      </c>
      <c r="AH27" s="26" t="s">
        <v>327</v>
      </c>
      <c r="AI27" s="26" t="s">
        <v>327</v>
      </c>
      <c r="AJ27" s="26" t="s">
        <v>327</v>
      </c>
      <c r="AM27" s="26" t="s">
        <v>327</v>
      </c>
      <c r="AN27" s="26" t="s">
        <v>327</v>
      </c>
      <c r="AO27" s="26" t="s">
        <v>327</v>
      </c>
      <c r="AP27" s="26" t="s">
        <v>327</v>
      </c>
      <c r="AS27" s="26" t="s">
        <v>327</v>
      </c>
      <c r="AT27" s="26" t="s">
        <v>327</v>
      </c>
      <c r="AU27" s="26" t="s">
        <v>327</v>
      </c>
      <c r="AV27" s="26" t="s">
        <v>327</v>
      </c>
      <c r="AY27" s="26" t="s">
        <v>327</v>
      </c>
      <c r="AZ27" s="26" t="s">
        <v>327</v>
      </c>
      <c r="BA27" s="26" t="s">
        <v>327</v>
      </c>
      <c r="BB27" s="26" t="s">
        <v>327</v>
      </c>
      <c r="BE27" s="26" t="s">
        <v>327</v>
      </c>
      <c r="BF27" s="26" t="s">
        <v>327</v>
      </c>
      <c r="BG27" s="26" t="s">
        <v>327</v>
      </c>
      <c r="BH27" s="26" t="s">
        <v>327</v>
      </c>
      <c r="BK27" s="26" t="s">
        <v>327</v>
      </c>
      <c r="BL27" s="26" t="s">
        <v>327</v>
      </c>
      <c r="BM27" s="26" t="s">
        <v>327</v>
      </c>
      <c r="BN27" s="26" t="s">
        <v>327</v>
      </c>
      <c r="BQ27" s="26" t="s">
        <v>327</v>
      </c>
      <c r="BR27" s="26" t="s">
        <v>327</v>
      </c>
      <c r="BS27" s="26" t="s">
        <v>327</v>
      </c>
      <c r="BT27" s="26" t="s">
        <v>327</v>
      </c>
      <c r="BW27" s="26" t="s">
        <v>327</v>
      </c>
      <c r="BX27" s="26" t="s">
        <v>327</v>
      </c>
      <c r="BY27" s="26" t="s">
        <v>327</v>
      </c>
      <c r="BZ27" s="26" t="s">
        <v>327</v>
      </c>
      <c r="CC27" s="26" t="s">
        <v>327</v>
      </c>
      <c r="CD27" s="26" t="s">
        <v>327</v>
      </c>
      <c r="CE27" s="26" t="s">
        <v>327</v>
      </c>
      <c r="CF27" s="26" t="s">
        <v>327</v>
      </c>
      <c r="CI27" s="26" t="s">
        <v>327</v>
      </c>
      <c r="CJ27" s="26" t="s">
        <v>327</v>
      </c>
      <c r="CK27" s="26" t="s">
        <v>327</v>
      </c>
      <c r="CL27" s="26" t="s">
        <v>327</v>
      </c>
      <c r="CO27" s="26" t="s">
        <v>327</v>
      </c>
      <c r="CP27" s="26" t="s">
        <v>327</v>
      </c>
      <c r="CQ27" s="26" t="s">
        <v>327</v>
      </c>
      <c r="CR27" s="26" t="s">
        <v>327</v>
      </c>
      <c r="CU27" s="26" t="s">
        <v>327</v>
      </c>
      <c r="CV27" s="26" t="s">
        <v>327</v>
      </c>
      <c r="CW27" s="26" t="s">
        <v>327</v>
      </c>
      <c r="CX27" s="26" t="s">
        <v>327</v>
      </c>
    </row>
    <row r="28" spans="5:102" x14ac:dyDescent="0.45">
      <c r="E28" s="26" t="s">
        <v>327</v>
      </c>
      <c r="F28" s="26" t="s">
        <v>327</v>
      </c>
      <c r="G28" s="26" t="s">
        <v>327</v>
      </c>
      <c r="H28" s="26" t="s">
        <v>327</v>
      </c>
      <c r="I28" s="26" t="s">
        <v>327</v>
      </c>
      <c r="J28" s="26" t="s">
        <v>327</v>
      </c>
      <c r="K28" s="26" t="s">
        <v>327</v>
      </c>
      <c r="L28" s="26" t="s">
        <v>327</v>
      </c>
      <c r="M28" s="26" t="s">
        <v>327</v>
      </c>
      <c r="O28" s="26" t="s">
        <v>327</v>
      </c>
      <c r="P28" s="26" t="s">
        <v>327</v>
      </c>
      <c r="Q28" s="26" t="s">
        <v>327</v>
      </c>
      <c r="R28" s="26" t="s">
        <v>327</v>
      </c>
      <c r="U28" s="26" t="s">
        <v>327</v>
      </c>
      <c r="V28" s="26" t="s">
        <v>327</v>
      </c>
      <c r="W28" s="26" t="s">
        <v>327</v>
      </c>
      <c r="X28" s="26" t="s">
        <v>327</v>
      </c>
      <c r="AA28" s="26" t="s">
        <v>327</v>
      </c>
      <c r="AB28" s="26" t="s">
        <v>327</v>
      </c>
      <c r="AC28" s="26" t="s">
        <v>327</v>
      </c>
      <c r="AD28" s="26" t="s">
        <v>327</v>
      </c>
      <c r="AG28" s="26" t="s">
        <v>327</v>
      </c>
      <c r="AH28" s="26" t="s">
        <v>327</v>
      </c>
      <c r="AI28" s="26" t="s">
        <v>327</v>
      </c>
      <c r="AJ28" s="26" t="s">
        <v>327</v>
      </c>
      <c r="AM28" s="26" t="s">
        <v>327</v>
      </c>
      <c r="AN28" s="26" t="s">
        <v>327</v>
      </c>
      <c r="AO28" s="26" t="s">
        <v>327</v>
      </c>
      <c r="AP28" s="26" t="s">
        <v>327</v>
      </c>
      <c r="AS28" s="26" t="s">
        <v>327</v>
      </c>
      <c r="AT28" s="26" t="s">
        <v>327</v>
      </c>
      <c r="AU28" s="26" t="s">
        <v>327</v>
      </c>
      <c r="AV28" s="26" t="s">
        <v>327</v>
      </c>
      <c r="AY28" s="26" t="s">
        <v>327</v>
      </c>
      <c r="AZ28" s="26" t="s">
        <v>327</v>
      </c>
      <c r="BA28" s="26" t="s">
        <v>327</v>
      </c>
      <c r="BB28" s="26" t="s">
        <v>327</v>
      </c>
      <c r="BE28" s="26" t="s">
        <v>327</v>
      </c>
      <c r="BF28" s="26" t="s">
        <v>327</v>
      </c>
      <c r="BG28" s="26" t="s">
        <v>327</v>
      </c>
      <c r="BH28" s="26" t="s">
        <v>327</v>
      </c>
      <c r="BK28" s="26" t="s">
        <v>327</v>
      </c>
      <c r="BL28" s="26" t="s">
        <v>327</v>
      </c>
      <c r="BM28" s="26" t="s">
        <v>327</v>
      </c>
      <c r="BN28" s="26" t="s">
        <v>327</v>
      </c>
      <c r="BQ28" s="26" t="s">
        <v>327</v>
      </c>
      <c r="BR28" s="26" t="s">
        <v>327</v>
      </c>
      <c r="BS28" s="26" t="s">
        <v>327</v>
      </c>
      <c r="BT28" s="26" t="s">
        <v>327</v>
      </c>
      <c r="BW28" s="26" t="s">
        <v>327</v>
      </c>
      <c r="BX28" s="26" t="s">
        <v>327</v>
      </c>
      <c r="BY28" s="26" t="s">
        <v>327</v>
      </c>
      <c r="BZ28" s="26" t="s">
        <v>327</v>
      </c>
      <c r="CC28" s="26" t="s">
        <v>327</v>
      </c>
      <c r="CD28" s="26" t="s">
        <v>327</v>
      </c>
      <c r="CE28" s="26" t="s">
        <v>327</v>
      </c>
      <c r="CF28" s="26" t="s">
        <v>327</v>
      </c>
      <c r="CI28" s="26" t="s">
        <v>327</v>
      </c>
      <c r="CJ28" s="26" t="s">
        <v>327</v>
      </c>
      <c r="CK28" s="26" t="s">
        <v>327</v>
      </c>
      <c r="CL28" s="26" t="s">
        <v>327</v>
      </c>
      <c r="CO28" s="26" t="s">
        <v>327</v>
      </c>
      <c r="CP28" s="26" t="s">
        <v>327</v>
      </c>
      <c r="CQ28" s="26" t="s">
        <v>327</v>
      </c>
      <c r="CR28" s="26" t="s">
        <v>327</v>
      </c>
      <c r="CU28" s="26" t="s">
        <v>327</v>
      </c>
      <c r="CV28" s="26" t="s">
        <v>327</v>
      </c>
      <c r="CW28" s="26" t="s">
        <v>327</v>
      </c>
      <c r="CX28" s="26" t="s">
        <v>327</v>
      </c>
    </row>
    <row r="29" spans="5:102" x14ac:dyDescent="0.45">
      <c r="E29" s="26" t="s">
        <v>327</v>
      </c>
      <c r="F29" s="26" t="s">
        <v>327</v>
      </c>
      <c r="G29" s="26" t="s">
        <v>327</v>
      </c>
      <c r="H29" s="26" t="s">
        <v>327</v>
      </c>
      <c r="I29" s="26" t="s">
        <v>327</v>
      </c>
      <c r="J29" s="26" t="s">
        <v>327</v>
      </c>
      <c r="K29" s="26" t="s">
        <v>327</v>
      </c>
      <c r="L29" s="26" t="s">
        <v>327</v>
      </c>
      <c r="M29" s="26" t="s">
        <v>327</v>
      </c>
      <c r="O29" s="26" t="s">
        <v>327</v>
      </c>
      <c r="P29" s="26" t="s">
        <v>327</v>
      </c>
      <c r="Q29" s="26" t="s">
        <v>327</v>
      </c>
      <c r="R29" s="26" t="s">
        <v>327</v>
      </c>
      <c r="U29" s="26" t="s">
        <v>327</v>
      </c>
      <c r="V29" s="26" t="s">
        <v>327</v>
      </c>
      <c r="W29" s="26" t="s">
        <v>327</v>
      </c>
      <c r="X29" s="26" t="s">
        <v>327</v>
      </c>
      <c r="AA29" s="26" t="s">
        <v>327</v>
      </c>
      <c r="AB29" s="26" t="s">
        <v>327</v>
      </c>
      <c r="AC29" s="26" t="s">
        <v>327</v>
      </c>
      <c r="AD29" s="26" t="s">
        <v>327</v>
      </c>
      <c r="AG29" s="26" t="s">
        <v>327</v>
      </c>
      <c r="AH29" s="26" t="s">
        <v>327</v>
      </c>
      <c r="AI29" s="26" t="s">
        <v>327</v>
      </c>
      <c r="AJ29" s="26" t="s">
        <v>327</v>
      </c>
      <c r="AM29" s="26" t="s">
        <v>327</v>
      </c>
      <c r="AN29" s="26" t="s">
        <v>327</v>
      </c>
      <c r="AO29" s="26" t="s">
        <v>327</v>
      </c>
      <c r="AP29" s="26" t="s">
        <v>327</v>
      </c>
      <c r="AS29" s="26" t="s">
        <v>327</v>
      </c>
      <c r="AT29" s="26" t="s">
        <v>327</v>
      </c>
      <c r="AU29" s="26" t="s">
        <v>327</v>
      </c>
      <c r="AV29" s="26" t="s">
        <v>327</v>
      </c>
      <c r="AY29" s="26" t="s">
        <v>327</v>
      </c>
      <c r="AZ29" s="26" t="s">
        <v>327</v>
      </c>
      <c r="BA29" s="26" t="s">
        <v>327</v>
      </c>
      <c r="BB29" s="26" t="s">
        <v>327</v>
      </c>
      <c r="BE29" s="26" t="s">
        <v>327</v>
      </c>
      <c r="BF29" s="26" t="s">
        <v>327</v>
      </c>
      <c r="BG29" s="26" t="s">
        <v>327</v>
      </c>
      <c r="BH29" s="26" t="s">
        <v>327</v>
      </c>
      <c r="BK29" s="26" t="s">
        <v>327</v>
      </c>
      <c r="BL29" s="26" t="s">
        <v>327</v>
      </c>
      <c r="BM29" s="26" t="s">
        <v>327</v>
      </c>
      <c r="BN29" s="26" t="s">
        <v>327</v>
      </c>
      <c r="BQ29" s="26" t="s">
        <v>327</v>
      </c>
      <c r="BR29" s="26" t="s">
        <v>327</v>
      </c>
      <c r="BS29" s="26" t="s">
        <v>327</v>
      </c>
      <c r="BT29" s="26" t="s">
        <v>327</v>
      </c>
      <c r="BW29" s="26" t="s">
        <v>327</v>
      </c>
      <c r="BX29" s="26" t="s">
        <v>327</v>
      </c>
      <c r="BY29" s="26" t="s">
        <v>327</v>
      </c>
      <c r="BZ29" s="26" t="s">
        <v>327</v>
      </c>
      <c r="CC29" s="26" t="s">
        <v>327</v>
      </c>
      <c r="CD29" s="26" t="s">
        <v>327</v>
      </c>
      <c r="CE29" s="26" t="s">
        <v>327</v>
      </c>
      <c r="CF29" s="26" t="s">
        <v>327</v>
      </c>
      <c r="CI29" s="26" t="s">
        <v>327</v>
      </c>
      <c r="CJ29" s="26" t="s">
        <v>327</v>
      </c>
      <c r="CK29" s="26" t="s">
        <v>327</v>
      </c>
      <c r="CL29" s="26" t="s">
        <v>327</v>
      </c>
      <c r="CO29" s="26" t="s">
        <v>327</v>
      </c>
      <c r="CP29" s="26" t="s">
        <v>327</v>
      </c>
      <c r="CQ29" s="26" t="s">
        <v>327</v>
      </c>
      <c r="CR29" s="26" t="s">
        <v>327</v>
      </c>
      <c r="CU29" s="26" t="s">
        <v>327</v>
      </c>
      <c r="CV29" s="26" t="s">
        <v>327</v>
      </c>
      <c r="CW29" s="26" t="s">
        <v>327</v>
      </c>
      <c r="CX29" s="26" t="s">
        <v>327</v>
      </c>
    </row>
    <row r="30" spans="5:102" x14ac:dyDescent="0.45">
      <c r="E30" s="26" t="s">
        <v>327</v>
      </c>
      <c r="F30" s="26" t="s">
        <v>327</v>
      </c>
      <c r="G30" s="26" t="s">
        <v>327</v>
      </c>
      <c r="H30" s="26" t="s">
        <v>327</v>
      </c>
      <c r="I30" s="26" t="s">
        <v>327</v>
      </c>
      <c r="J30" s="26" t="s">
        <v>327</v>
      </c>
      <c r="K30" s="26" t="s">
        <v>327</v>
      </c>
      <c r="L30" s="26" t="s">
        <v>327</v>
      </c>
      <c r="M30" s="26" t="s">
        <v>327</v>
      </c>
      <c r="O30" s="26" t="s">
        <v>327</v>
      </c>
      <c r="P30" s="26" t="s">
        <v>327</v>
      </c>
      <c r="Q30" s="26" t="s">
        <v>327</v>
      </c>
      <c r="R30" s="26" t="s">
        <v>327</v>
      </c>
      <c r="U30" s="26" t="s">
        <v>327</v>
      </c>
      <c r="V30" s="26" t="s">
        <v>327</v>
      </c>
      <c r="W30" s="26" t="s">
        <v>327</v>
      </c>
      <c r="X30" s="26" t="s">
        <v>327</v>
      </c>
      <c r="AA30" s="26" t="s">
        <v>327</v>
      </c>
      <c r="AB30" s="26" t="s">
        <v>327</v>
      </c>
      <c r="AC30" s="26" t="s">
        <v>327</v>
      </c>
      <c r="AD30" s="26" t="s">
        <v>327</v>
      </c>
      <c r="AG30" s="26" t="s">
        <v>327</v>
      </c>
      <c r="AH30" s="26" t="s">
        <v>327</v>
      </c>
      <c r="AI30" s="26" t="s">
        <v>327</v>
      </c>
      <c r="AJ30" s="26" t="s">
        <v>327</v>
      </c>
      <c r="AM30" s="26" t="s">
        <v>327</v>
      </c>
      <c r="AN30" s="26" t="s">
        <v>327</v>
      </c>
      <c r="AO30" s="26" t="s">
        <v>327</v>
      </c>
      <c r="AP30" s="26" t="s">
        <v>327</v>
      </c>
      <c r="AS30" s="26" t="s">
        <v>327</v>
      </c>
      <c r="AT30" s="26" t="s">
        <v>327</v>
      </c>
      <c r="AU30" s="26" t="s">
        <v>327</v>
      </c>
      <c r="AV30" s="26" t="s">
        <v>327</v>
      </c>
      <c r="AY30" s="26" t="s">
        <v>327</v>
      </c>
      <c r="AZ30" s="26" t="s">
        <v>327</v>
      </c>
      <c r="BA30" s="26" t="s">
        <v>327</v>
      </c>
      <c r="BB30" s="26" t="s">
        <v>327</v>
      </c>
      <c r="BE30" s="26" t="s">
        <v>327</v>
      </c>
      <c r="BF30" s="26" t="s">
        <v>327</v>
      </c>
      <c r="BG30" s="26" t="s">
        <v>327</v>
      </c>
      <c r="BH30" s="26" t="s">
        <v>327</v>
      </c>
      <c r="BK30" s="26" t="s">
        <v>327</v>
      </c>
      <c r="BL30" s="26" t="s">
        <v>327</v>
      </c>
      <c r="BM30" s="26" t="s">
        <v>327</v>
      </c>
      <c r="BN30" s="26" t="s">
        <v>327</v>
      </c>
      <c r="BQ30" s="26" t="s">
        <v>327</v>
      </c>
      <c r="BR30" s="26" t="s">
        <v>327</v>
      </c>
      <c r="BS30" s="26" t="s">
        <v>327</v>
      </c>
      <c r="BT30" s="26" t="s">
        <v>327</v>
      </c>
      <c r="BW30" s="26" t="s">
        <v>327</v>
      </c>
      <c r="BX30" s="26" t="s">
        <v>327</v>
      </c>
      <c r="BY30" s="26" t="s">
        <v>327</v>
      </c>
      <c r="BZ30" s="26" t="s">
        <v>327</v>
      </c>
      <c r="CC30" s="26" t="s">
        <v>327</v>
      </c>
      <c r="CD30" s="26" t="s">
        <v>327</v>
      </c>
      <c r="CE30" s="26" t="s">
        <v>327</v>
      </c>
      <c r="CF30" s="26" t="s">
        <v>327</v>
      </c>
      <c r="CI30" s="26" t="s">
        <v>327</v>
      </c>
      <c r="CJ30" s="26" t="s">
        <v>327</v>
      </c>
      <c r="CK30" s="26" t="s">
        <v>327</v>
      </c>
      <c r="CL30" s="26" t="s">
        <v>327</v>
      </c>
      <c r="CO30" s="26" t="s">
        <v>327</v>
      </c>
      <c r="CP30" s="26" t="s">
        <v>327</v>
      </c>
      <c r="CQ30" s="26" t="s">
        <v>327</v>
      </c>
      <c r="CR30" s="26" t="s">
        <v>327</v>
      </c>
      <c r="CU30" s="26" t="s">
        <v>327</v>
      </c>
      <c r="CV30" s="26" t="s">
        <v>327</v>
      </c>
      <c r="CW30" s="26" t="s">
        <v>327</v>
      </c>
      <c r="CX30" s="26" t="s">
        <v>327</v>
      </c>
    </row>
    <row r="31" spans="5:102" x14ac:dyDescent="0.45">
      <c r="E31" s="26" t="s">
        <v>327</v>
      </c>
      <c r="F31" s="26" t="s">
        <v>327</v>
      </c>
      <c r="G31" s="26" t="s">
        <v>327</v>
      </c>
      <c r="H31" s="26" t="s">
        <v>327</v>
      </c>
      <c r="I31" s="26" t="s">
        <v>327</v>
      </c>
      <c r="J31" s="26" t="s">
        <v>327</v>
      </c>
      <c r="K31" s="26" t="s">
        <v>327</v>
      </c>
      <c r="L31" s="26" t="s">
        <v>327</v>
      </c>
      <c r="M31" s="26" t="s">
        <v>327</v>
      </c>
      <c r="O31" s="26" t="s">
        <v>327</v>
      </c>
      <c r="P31" s="26" t="s">
        <v>327</v>
      </c>
      <c r="Q31" s="26" t="s">
        <v>327</v>
      </c>
      <c r="R31" s="26" t="s">
        <v>327</v>
      </c>
      <c r="U31" s="26" t="s">
        <v>327</v>
      </c>
      <c r="V31" s="26" t="s">
        <v>327</v>
      </c>
      <c r="W31" s="26" t="s">
        <v>327</v>
      </c>
      <c r="X31" s="26" t="s">
        <v>327</v>
      </c>
      <c r="AA31" s="26" t="s">
        <v>327</v>
      </c>
      <c r="AB31" s="26" t="s">
        <v>327</v>
      </c>
      <c r="AC31" s="26" t="s">
        <v>327</v>
      </c>
      <c r="AD31" s="26" t="s">
        <v>327</v>
      </c>
      <c r="AG31" s="26" t="s">
        <v>327</v>
      </c>
      <c r="AH31" s="26" t="s">
        <v>327</v>
      </c>
      <c r="AI31" s="26" t="s">
        <v>327</v>
      </c>
      <c r="AJ31" s="26" t="s">
        <v>327</v>
      </c>
      <c r="AM31" s="26" t="s">
        <v>327</v>
      </c>
      <c r="AN31" s="26" t="s">
        <v>327</v>
      </c>
      <c r="AO31" s="26" t="s">
        <v>327</v>
      </c>
      <c r="AP31" s="26" t="s">
        <v>327</v>
      </c>
      <c r="AS31" s="26" t="s">
        <v>327</v>
      </c>
      <c r="AT31" s="26" t="s">
        <v>327</v>
      </c>
      <c r="AU31" s="26" t="s">
        <v>327</v>
      </c>
      <c r="AV31" s="26" t="s">
        <v>327</v>
      </c>
      <c r="AY31" s="26" t="s">
        <v>327</v>
      </c>
      <c r="AZ31" s="26" t="s">
        <v>327</v>
      </c>
      <c r="BA31" s="26" t="s">
        <v>327</v>
      </c>
      <c r="BB31" s="26" t="s">
        <v>327</v>
      </c>
      <c r="BE31" s="26" t="s">
        <v>327</v>
      </c>
      <c r="BF31" s="26" t="s">
        <v>327</v>
      </c>
      <c r="BG31" s="26" t="s">
        <v>327</v>
      </c>
      <c r="BH31" s="26" t="s">
        <v>327</v>
      </c>
      <c r="BK31" s="26" t="s">
        <v>327</v>
      </c>
      <c r="BL31" s="26" t="s">
        <v>327</v>
      </c>
      <c r="BM31" s="26" t="s">
        <v>327</v>
      </c>
      <c r="BN31" s="26" t="s">
        <v>327</v>
      </c>
      <c r="BQ31" s="26" t="s">
        <v>327</v>
      </c>
      <c r="BR31" s="26" t="s">
        <v>327</v>
      </c>
      <c r="BS31" s="26" t="s">
        <v>327</v>
      </c>
      <c r="BT31" s="26" t="s">
        <v>327</v>
      </c>
      <c r="BW31" s="26" t="s">
        <v>327</v>
      </c>
      <c r="BX31" s="26" t="s">
        <v>327</v>
      </c>
      <c r="BY31" s="26" t="s">
        <v>327</v>
      </c>
      <c r="BZ31" s="26" t="s">
        <v>327</v>
      </c>
      <c r="CC31" s="26" t="s">
        <v>327</v>
      </c>
      <c r="CD31" s="26" t="s">
        <v>327</v>
      </c>
      <c r="CE31" s="26" t="s">
        <v>327</v>
      </c>
      <c r="CF31" s="26" t="s">
        <v>327</v>
      </c>
      <c r="CI31" s="26" t="s">
        <v>327</v>
      </c>
      <c r="CJ31" s="26" t="s">
        <v>327</v>
      </c>
      <c r="CK31" s="26" t="s">
        <v>327</v>
      </c>
      <c r="CL31" s="26" t="s">
        <v>327</v>
      </c>
      <c r="CO31" s="26" t="s">
        <v>327</v>
      </c>
      <c r="CP31" s="26" t="s">
        <v>327</v>
      </c>
      <c r="CQ31" s="26" t="s">
        <v>327</v>
      </c>
      <c r="CR31" s="26" t="s">
        <v>327</v>
      </c>
      <c r="CU31" s="26" t="s">
        <v>327</v>
      </c>
      <c r="CV31" s="26" t="s">
        <v>327</v>
      </c>
      <c r="CW31" s="26" t="s">
        <v>327</v>
      </c>
      <c r="CX31" s="26" t="s">
        <v>327</v>
      </c>
    </row>
    <row r="32" spans="5:102" x14ac:dyDescent="0.45">
      <c r="E32" s="26" t="s">
        <v>327</v>
      </c>
      <c r="F32" s="26" t="s">
        <v>327</v>
      </c>
      <c r="G32" s="26" t="s">
        <v>327</v>
      </c>
      <c r="H32" s="26" t="s">
        <v>327</v>
      </c>
      <c r="I32" s="26" t="s">
        <v>327</v>
      </c>
      <c r="J32" s="26" t="s">
        <v>327</v>
      </c>
      <c r="K32" s="26" t="s">
        <v>327</v>
      </c>
      <c r="L32" s="26" t="s">
        <v>327</v>
      </c>
      <c r="M32" s="26" t="s">
        <v>327</v>
      </c>
      <c r="O32" s="26" t="s">
        <v>327</v>
      </c>
      <c r="P32" s="26" t="s">
        <v>327</v>
      </c>
      <c r="Q32" s="26" t="s">
        <v>327</v>
      </c>
      <c r="R32" s="26" t="s">
        <v>327</v>
      </c>
      <c r="U32" s="26" t="s">
        <v>327</v>
      </c>
      <c r="V32" s="26" t="s">
        <v>327</v>
      </c>
      <c r="W32" s="26" t="s">
        <v>327</v>
      </c>
      <c r="X32" s="26" t="s">
        <v>327</v>
      </c>
      <c r="AA32" s="26" t="s">
        <v>327</v>
      </c>
      <c r="AB32" s="26" t="s">
        <v>327</v>
      </c>
      <c r="AC32" s="26" t="s">
        <v>327</v>
      </c>
      <c r="AD32" s="26" t="s">
        <v>327</v>
      </c>
      <c r="AG32" s="26" t="s">
        <v>327</v>
      </c>
      <c r="AH32" s="26" t="s">
        <v>327</v>
      </c>
      <c r="AI32" s="26" t="s">
        <v>327</v>
      </c>
      <c r="AJ32" s="26" t="s">
        <v>327</v>
      </c>
      <c r="AM32" s="26" t="s">
        <v>327</v>
      </c>
      <c r="AN32" s="26" t="s">
        <v>327</v>
      </c>
      <c r="AO32" s="26" t="s">
        <v>327</v>
      </c>
      <c r="AP32" s="26" t="s">
        <v>327</v>
      </c>
      <c r="AS32" s="26" t="s">
        <v>327</v>
      </c>
      <c r="AT32" s="26" t="s">
        <v>327</v>
      </c>
      <c r="AU32" s="26" t="s">
        <v>327</v>
      </c>
      <c r="AV32" s="26" t="s">
        <v>327</v>
      </c>
      <c r="AY32" s="26" t="s">
        <v>327</v>
      </c>
      <c r="AZ32" s="26" t="s">
        <v>327</v>
      </c>
      <c r="BA32" s="26" t="s">
        <v>327</v>
      </c>
      <c r="BB32" s="26" t="s">
        <v>327</v>
      </c>
      <c r="BE32" s="26" t="s">
        <v>327</v>
      </c>
      <c r="BF32" s="26" t="s">
        <v>327</v>
      </c>
      <c r="BG32" s="26" t="s">
        <v>327</v>
      </c>
      <c r="BH32" s="26" t="s">
        <v>327</v>
      </c>
      <c r="BK32" s="26" t="s">
        <v>327</v>
      </c>
      <c r="BL32" s="26" t="s">
        <v>327</v>
      </c>
      <c r="BM32" s="26" t="s">
        <v>327</v>
      </c>
      <c r="BN32" s="26" t="s">
        <v>327</v>
      </c>
      <c r="BQ32" s="26" t="s">
        <v>327</v>
      </c>
      <c r="BR32" s="26" t="s">
        <v>327</v>
      </c>
      <c r="BS32" s="26" t="s">
        <v>327</v>
      </c>
      <c r="BT32" s="26" t="s">
        <v>327</v>
      </c>
      <c r="BW32" s="26" t="s">
        <v>327</v>
      </c>
      <c r="BX32" s="26" t="s">
        <v>327</v>
      </c>
      <c r="BY32" s="26" t="s">
        <v>327</v>
      </c>
      <c r="BZ32" s="26" t="s">
        <v>327</v>
      </c>
      <c r="CC32" s="26" t="s">
        <v>327</v>
      </c>
      <c r="CD32" s="26" t="s">
        <v>327</v>
      </c>
      <c r="CE32" s="26" t="s">
        <v>327</v>
      </c>
      <c r="CF32" s="26" t="s">
        <v>327</v>
      </c>
      <c r="CI32" s="26" t="s">
        <v>327</v>
      </c>
      <c r="CJ32" s="26" t="s">
        <v>327</v>
      </c>
      <c r="CK32" s="26" t="s">
        <v>327</v>
      </c>
      <c r="CL32" s="26" t="s">
        <v>327</v>
      </c>
      <c r="CO32" s="26" t="s">
        <v>327</v>
      </c>
      <c r="CP32" s="26" t="s">
        <v>327</v>
      </c>
      <c r="CQ32" s="26" t="s">
        <v>327</v>
      </c>
      <c r="CR32" s="26" t="s">
        <v>327</v>
      </c>
      <c r="CU32" s="26" t="s">
        <v>327</v>
      </c>
      <c r="CV32" s="26" t="s">
        <v>327</v>
      </c>
      <c r="CW32" s="26" t="s">
        <v>327</v>
      </c>
      <c r="CX32" s="26" t="s">
        <v>327</v>
      </c>
    </row>
    <row r="33" spans="5:102" x14ac:dyDescent="0.45">
      <c r="E33" s="26" t="s">
        <v>327</v>
      </c>
      <c r="F33" s="26" t="s">
        <v>327</v>
      </c>
      <c r="G33" s="26" t="s">
        <v>327</v>
      </c>
      <c r="H33" s="26" t="s">
        <v>327</v>
      </c>
      <c r="I33" s="26" t="s">
        <v>327</v>
      </c>
      <c r="J33" s="26" t="s">
        <v>327</v>
      </c>
      <c r="K33" s="26" t="s">
        <v>327</v>
      </c>
      <c r="L33" s="26" t="s">
        <v>327</v>
      </c>
      <c r="M33" s="26" t="s">
        <v>327</v>
      </c>
      <c r="O33" s="26" t="s">
        <v>327</v>
      </c>
      <c r="P33" s="26" t="s">
        <v>327</v>
      </c>
      <c r="Q33" s="26" t="s">
        <v>327</v>
      </c>
      <c r="R33" s="26" t="s">
        <v>327</v>
      </c>
      <c r="U33" s="26" t="s">
        <v>327</v>
      </c>
      <c r="V33" s="26" t="s">
        <v>327</v>
      </c>
      <c r="W33" s="26" t="s">
        <v>327</v>
      </c>
      <c r="X33" s="26" t="s">
        <v>327</v>
      </c>
      <c r="AA33" s="26" t="s">
        <v>327</v>
      </c>
      <c r="AB33" s="26" t="s">
        <v>327</v>
      </c>
      <c r="AC33" s="26" t="s">
        <v>327</v>
      </c>
      <c r="AD33" s="26" t="s">
        <v>327</v>
      </c>
      <c r="AG33" s="26" t="s">
        <v>327</v>
      </c>
      <c r="AH33" s="26" t="s">
        <v>327</v>
      </c>
      <c r="AI33" s="26" t="s">
        <v>327</v>
      </c>
      <c r="AJ33" s="26" t="s">
        <v>327</v>
      </c>
      <c r="AM33" s="26" t="s">
        <v>327</v>
      </c>
      <c r="AN33" s="26" t="s">
        <v>327</v>
      </c>
      <c r="AO33" s="26" t="s">
        <v>327</v>
      </c>
      <c r="AP33" s="26" t="s">
        <v>327</v>
      </c>
      <c r="AS33" s="26" t="s">
        <v>327</v>
      </c>
      <c r="AT33" s="26" t="s">
        <v>327</v>
      </c>
      <c r="AU33" s="26" t="s">
        <v>327</v>
      </c>
      <c r="AV33" s="26" t="s">
        <v>327</v>
      </c>
      <c r="AY33" s="26" t="s">
        <v>327</v>
      </c>
      <c r="AZ33" s="26" t="s">
        <v>327</v>
      </c>
      <c r="BA33" s="26" t="s">
        <v>327</v>
      </c>
      <c r="BB33" s="26" t="s">
        <v>327</v>
      </c>
      <c r="BE33" s="26" t="s">
        <v>327</v>
      </c>
      <c r="BF33" s="26" t="s">
        <v>327</v>
      </c>
      <c r="BG33" s="26" t="s">
        <v>327</v>
      </c>
      <c r="BH33" s="26" t="s">
        <v>327</v>
      </c>
      <c r="BK33" s="26" t="s">
        <v>327</v>
      </c>
      <c r="BL33" s="26" t="s">
        <v>327</v>
      </c>
      <c r="BM33" s="26" t="s">
        <v>327</v>
      </c>
      <c r="BN33" s="26" t="s">
        <v>327</v>
      </c>
      <c r="BQ33" s="26" t="s">
        <v>327</v>
      </c>
      <c r="BR33" s="26" t="s">
        <v>327</v>
      </c>
      <c r="BS33" s="26" t="s">
        <v>327</v>
      </c>
      <c r="BT33" s="26" t="s">
        <v>327</v>
      </c>
      <c r="BW33" s="26" t="s">
        <v>327</v>
      </c>
      <c r="BX33" s="26" t="s">
        <v>327</v>
      </c>
      <c r="BY33" s="26" t="s">
        <v>327</v>
      </c>
      <c r="BZ33" s="26" t="s">
        <v>327</v>
      </c>
      <c r="CC33" s="26" t="s">
        <v>327</v>
      </c>
      <c r="CD33" s="26" t="s">
        <v>327</v>
      </c>
      <c r="CE33" s="26" t="s">
        <v>327</v>
      </c>
      <c r="CF33" s="26" t="s">
        <v>327</v>
      </c>
      <c r="CI33" s="26" t="s">
        <v>327</v>
      </c>
      <c r="CJ33" s="26" t="s">
        <v>327</v>
      </c>
      <c r="CK33" s="26" t="s">
        <v>327</v>
      </c>
      <c r="CL33" s="26" t="s">
        <v>327</v>
      </c>
      <c r="CO33" s="26" t="s">
        <v>327</v>
      </c>
      <c r="CP33" s="26" t="s">
        <v>327</v>
      </c>
      <c r="CQ33" s="26" t="s">
        <v>327</v>
      </c>
      <c r="CR33" s="26" t="s">
        <v>327</v>
      </c>
      <c r="CU33" s="26" t="s">
        <v>327</v>
      </c>
      <c r="CV33" s="26" t="s">
        <v>327</v>
      </c>
      <c r="CW33" s="26" t="s">
        <v>327</v>
      </c>
      <c r="CX33" s="26" t="s">
        <v>327</v>
      </c>
    </row>
    <row r="34" spans="5:102" x14ac:dyDescent="0.45">
      <c r="E34" s="26" t="s">
        <v>327</v>
      </c>
      <c r="F34" s="26" t="s">
        <v>327</v>
      </c>
      <c r="G34" s="26" t="s">
        <v>327</v>
      </c>
      <c r="H34" s="26" t="s">
        <v>327</v>
      </c>
      <c r="I34" s="26" t="s">
        <v>327</v>
      </c>
      <c r="J34" s="26" t="s">
        <v>327</v>
      </c>
      <c r="K34" s="26" t="s">
        <v>327</v>
      </c>
      <c r="L34" s="26" t="s">
        <v>327</v>
      </c>
      <c r="M34" s="26" t="s">
        <v>327</v>
      </c>
      <c r="O34" s="26" t="s">
        <v>327</v>
      </c>
      <c r="P34" s="26" t="s">
        <v>327</v>
      </c>
      <c r="Q34" s="26" t="s">
        <v>327</v>
      </c>
      <c r="R34" s="26" t="s">
        <v>327</v>
      </c>
      <c r="U34" s="26" t="s">
        <v>327</v>
      </c>
      <c r="V34" s="26" t="s">
        <v>327</v>
      </c>
      <c r="W34" s="26" t="s">
        <v>327</v>
      </c>
      <c r="X34" s="26" t="s">
        <v>327</v>
      </c>
      <c r="AA34" s="26" t="s">
        <v>327</v>
      </c>
      <c r="AB34" s="26" t="s">
        <v>327</v>
      </c>
      <c r="AC34" s="26" t="s">
        <v>327</v>
      </c>
      <c r="AD34" s="26" t="s">
        <v>327</v>
      </c>
      <c r="AG34" s="26" t="s">
        <v>327</v>
      </c>
      <c r="AH34" s="26" t="s">
        <v>327</v>
      </c>
      <c r="AI34" s="26" t="s">
        <v>327</v>
      </c>
      <c r="AJ34" s="26" t="s">
        <v>327</v>
      </c>
      <c r="AM34" s="26" t="s">
        <v>327</v>
      </c>
      <c r="AN34" s="26" t="s">
        <v>327</v>
      </c>
      <c r="AO34" s="26" t="s">
        <v>327</v>
      </c>
      <c r="AP34" s="26" t="s">
        <v>327</v>
      </c>
      <c r="AS34" s="26" t="s">
        <v>327</v>
      </c>
      <c r="AT34" s="26" t="s">
        <v>327</v>
      </c>
      <c r="AU34" s="26" t="s">
        <v>327</v>
      </c>
      <c r="AV34" s="26" t="s">
        <v>327</v>
      </c>
      <c r="AY34" s="26" t="s">
        <v>327</v>
      </c>
      <c r="AZ34" s="26" t="s">
        <v>327</v>
      </c>
      <c r="BA34" s="26" t="s">
        <v>327</v>
      </c>
      <c r="BB34" s="26" t="s">
        <v>327</v>
      </c>
      <c r="BE34" s="26" t="s">
        <v>327</v>
      </c>
      <c r="BF34" s="26" t="s">
        <v>327</v>
      </c>
      <c r="BG34" s="26" t="s">
        <v>327</v>
      </c>
      <c r="BH34" s="26" t="s">
        <v>327</v>
      </c>
      <c r="BK34" s="26" t="s">
        <v>327</v>
      </c>
      <c r="BL34" s="26" t="s">
        <v>327</v>
      </c>
      <c r="BM34" s="26" t="s">
        <v>327</v>
      </c>
      <c r="BN34" s="26" t="s">
        <v>327</v>
      </c>
      <c r="BQ34" s="26" t="s">
        <v>327</v>
      </c>
      <c r="BR34" s="26" t="s">
        <v>327</v>
      </c>
      <c r="BS34" s="26" t="s">
        <v>327</v>
      </c>
      <c r="BT34" s="26" t="s">
        <v>327</v>
      </c>
      <c r="BW34" s="26" t="s">
        <v>327</v>
      </c>
      <c r="BX34" s="26" t="s">
        <v>327</v>
      </c>
      <c r="BY34" s="26" t="s">
        <v>327</v>
      </c>
      <c r="BZ34" s="26" t="s">
        <v>327</v>
      </c>
      <c r="CC34" s="26" t="s">
        <v>327</v>
      </c>
      <c r="CD34" s="26" t="s">
        <v>327</v>
      </c>
      <c r="CE34" s="26" t="s">
        <v>327</v>
      </c>
      <c r="CF34" s="26" t="s">
        <v>327</v>
      </c>
      <c r="CI34" s="26" t="s">
        <v>327</v>
      </c>
      <c r="CJ34" s="26" t="s">
        <v>327</v>
      </c>
      <c r="CK34" s="26" t="s">
        <v>327</v>
      </c>
      <c r="CL34" s="26" t="s">
        <v>327</v>
      </c>
      <c r="CO34" s="26" t="s">
        <v>327</v>
      </c>
      <c r="CP34" s="26" t="s">
        <v>327</v>
      </c>
      <c r="CQ34" s="26" t="s">
        <v>327</v>
      </c>
      <c r="CR34" s="26" t="s">
        <v>327</v>
      </c>
      <c r="CU34" s="26" t="s">
        <v>327</v>
      </c>
      <c r="CV34" s="26" t="s">
        <v>327</v>
      </c>
      <c r="CW34" s="26" t="s">
        <v>327</v>
      </c>
      <c r="CX34" s="26" t="s">
        <v>327</v>
      </c>
    </row>
    <row r="35" spans="5:102" x14ac:dyDescent="0.45">
      <c r="E35" s="26" t="s">
        <v>327</v>
      </c>
      <c r="F35" s="26" t="s">
        <v>327</v>
      </c>
      <c r="G35" s="26" t="s">
        <v>327</v>
      </c>
      <c r="H35" s="26" t="s">
        <v>327</v>
      </c>
      <c r="I35" s="26" t="s">
        <v>327</v>
      </c>
      <c r="J35" s="26" t="s">
        <v>327</v>
      </c>
      <c r="K35" s="26" t="s">
        <v>327</v>
      </c>
      <c r="L35" s="26" t="s">
        <v>327</v>
      </c>
      <c r="M35" s="26" t="s">
        <v>327</v>
      </c>
      <c r="O35" s="26" t="s">
        <v>327</v>
      </c>
      <c r="P35" s="26" t="s">
        <v>327</v>
      </c>
      <c r="Q35" s="26" t="s">
        <v>327</v>
      </c>
      <c r="R35" s="26" t="s">
        <v>327</v>
      </c>
      <c r="U35" s="26" t="s">
        <v>327</v>
      </c>
      <c r="V35" s="26" t="s">
        <v>327</v>
      </c>
      <c r="W35" s="26" t="s">
        <v>327</v>
      </c>
      <c r="X35" s="26" t="s">
        <v>327</v>
      </c>
      <c r="AA35" s="26" t="s">
        <v>327</v>
      </c>
      <c r="AB35" s="26" t="s">
        <v>327</v>
      </c>
      <c r="AC35" s="26" t="s">
        <v>327</v>
      </c>
      <c r="AD35" s="26" t="s">
        <v>327</v>
      </c>
      <c r="AG35" s="26" t="s">
        <v>327</v>
      </c>
      <c r="AH35" s="26" t="s">
        <v>327</v>
      </c>
      <c r="AI35" s="26" t="s">
        <v>327</v>
      </c>
      <c r="AJ35" s="26" t="s">
        <v>327</v>
      </c>
      <c r="AM35" s="26" t="s">
        <v>327</v>
      </c>
      <c r="AN35" s="26" t="s">
        <v>327</v>
      </c>
      <c r="AO35" s="26" t="s">
        <v>327</v>
      </c>
      <c r="AP35" s="26" t="s">
        <v>327</v>
      </c>
      <c r="AS35" s="26" t="s">
        <v>327</v>
      </c>
      <c r="AT35" s="26" t="s">
        <v>327</v>
      </c>
      <c r="AU35" s="26" t="s">
        <v>327</v>
      </c>
      <c r="AV35" s="26" t="s">
        <v>327</v>
      </c>
      <c r="AY35" s="26" t="s">
        <v>327</v>
      </c>
      <c r="AZ35" s="26" t="s">
        <v>327</v>
      </c>
      <c r="BA35" s="26" t="s">
        <v>327</v>
      </c>
      <c r="BB35" s="26" t="s">
        <v>327</v>
      </c>
      <c r="BE35" s="26" t="s">
        <v>327</v>
      </c>
      <c r="BF35" s="26" t="s">
        <v>327</v>
      </c>
      <c r="BG35" s="26" t="s">
        <v>327</v>
      </c>
      <c r="BH35" s="26" t="s">
        <v>327</v>
      </c>
      <c r="BK35" s="26" t="s">
        <v>327</v>
      </c>
      <c r="BL35" s="26" t="s">
        <v>327</v>
      </c>
      <c r="BM35" s="26" t="s">
        <v>327</v>
      </c>
      <c r="BN35" s="26" t="s">
        <v>327</v>
      </c>
      <c r="BQ35" s="26" t="s">
        <v>327</v>
      </c>
      <c r="BR35" s="26" t="s">
        <v>327</v>
      </c>
      <c r="BS35" s="26" t="s">
        <v>327</v>
      </c>
      <c r="BT35" s="26" t="s">
        <v>327</v>
      </c>
      <c r="BW35" s="26" t="s">
        <v>327</v>
      </c>
      <c r="BX35" s="26" t="s">
        <v>327</v>
      </c>
      <c r="BY35" s="26" t="s">
        <v>327</v>
      </c>
      <c r="BZ35" s="26" t="s">
        <v>327</v>
      </c>
      <c r="CC35" s="26" t="s">
        <v>327</v>
      </c>
      <c r="CD35" s="26" t="s">
        <v>327</v>
      </c>
      <c r="CE35" s="26" t="s">
        <v>327</v>
      </c>
      <c r="CF35" s="26" t="s">
        <v>327</v>
      </c>
      <c r="CI35" s="26" t="s">
        <v>327</v>
      </c>
      <c r="CJ35" s="26" t="s">
        <v>327</v>
      </c>
      <c r="CK35" s="26" t="s">
        <v>327</v>
      </c>
      <c r="CL35" s="26" t="s">
        <v>327</v>
      </c>
      <c r="CO35" s="26" t="s">
        <v>327</v>
      </c>
      <c r="CP35" s="26" t="s">
        <v>327</v>
      </c>
      <c r="CQ35" s="26" t="s">
        <v>327</v>
      </c>
      <c r="CR35" s="26" t="s">
        <v>327</v>
      </c>
      <c r="CU35" s="26" t="s">
        <v>327</v>
      </c>
      <c r="CV35" s="26" t="s">
        <v>327</v>
      </c>
      <c r="CW35" s="26" t="s">
        <v>327</v>
      </c>
      <c r="CX35" s="26" t="s">
        <v>327</v>
      </c>
    </row>
    <row r="36" spans="5:102" x14ac:dyDescent="0.45">
      <c r="E36" s="26" t="s">
        <v>327</v>
      </c>
      <c r="F36" s="26" t="s">
        <v>327</v>
      </c>
      <c r="G36" s="26" t="s">
        <v>327</v>
      </c>
      <c r="H36" s="26" t="s">
        <v>327</v>
      </c>
      <c r="I36" s="26" t="s">
        <v>327</v>
      </c>
      <c r="J36" s="26" t="s">
        <v>327</v>
      </c>
      <c r="K36" s="26" t="s">
        <v>327</v>
      </c>
      <c r="L36" s="26" t="s">
        <v>327</v>
      </c>
      <c r="M36" s="26" t="s">
        <v>327</v>
      </c>
      <c r="O36" s="26" t="s">
        <v>327</v>
      </c>
      <c r="P36" s="26" t="s">
        <v>327</v>
      </c>
      <c r="Q36" s="26" t="s">
        <v>327</v>
      </c>
      <c r="R36" s="26" t="s">
        <v>327</v>
      </c>
      <c r="U36" s="26" t="s">
        <v>327</v>
      </c>
      <c r="V36" s="26" t="s">
        <v>327</v>
      </c>
      <c r="W36" s="26" t="s">
        <v>327</v>
      </c>
      <c r="X36" s="26" t="s">
        <v>327</v>
      </c>
      <c r="AA36" s="26" t="s">
        <v>327</v>
      </c>
      <c r="AB36" s="26" t="s">
        <v>327</v>
      </c>
      <c r="AC36" s="26" t="s">
        <v>327</v>
      </c>
      <c r="AD36" s="26" t="s">
        <v>327</v>
      </c>
      <c r="AG36" s="26" t="s">
        <v>327</v>
      </c>
      <c r="AH36" s="26" t="s">
        <v>327</v>
      </c>
      <c r="AI36" s="26" t="s">
        <v>327</v>
      </c>
      <c r="AJ36" s="26" t="s">
        <v>327</v>
      </c>
      <c r="AM36" s="26" t="s">
        <v>327</v>
      </c>
      <c r="AN36" s="26" t="s">
        <v>327</v>
      </c>
      <c r="AO36" s="26" t="s">
        <v>327</v>
      </c>
      <c r="AP36" s="26" t="s">
        <v>327</v>
      </c>
      <c r="AS36" s="26" t="s">
        <v>327</v>
      </c>
      <c r="AT36" s="26" t="s">
        <v>327</v>
      </c>
      <c r="AU36" s="26" t="s">
        <v>327</v>
      </c>
      <c r="AV36" s="26" t="s">
        <v>327</v>
      </c>
      <c r="AY36" s="26" t="s">
        <v>327</v>
      </c>
      <c r="AZ36" s="26" t="s">
        <v>327</v>
      </c>
      <c r="BA36" s="26" t="s">
        <v>327</v>
      </c>
      <c r="BB36" s="26" t="s">
        <v>327</v>
      </c>
      <c r="BE36" s="26" t="s">
        <v>327</v>
      </c>
      <c r="BF36" s="26" t="s">
        <v>327</v>
      </c>
      <c r="BG36" s="26" t="s">
        <v>327</v>
      </c>
      <c r="BH36" s="26" t="s">
        <v>327</v>
      </c>
      <c r="BK36" s="26" t="s">
        <v>327</v>
      </c>
      <c r="BL36" s="26" t="s">
        <v>327</v>
      </c>
      <c r="BM36" s="26" t="s">
        <v>327</v>
      </c>
      <c r="BN36" s="26" t="s">
        <v>327</v>
      </c>
      <c r="BQ36" s="26" t="s">
        <v>327</v>
      </c>
      <c r="BR36" s="26" t="s">
        <v>327</v>
      </c>
      <c r="BS36" s="26" t="s">
        <v>327</v>
      </c>
      <c r="BT36" s="26" t="s">
        <v>327</v>
      </c>
      <c r="BW36" s="26" t="s">
        <v>327</v>
      </c>
      <c r="BX36" s="26" t="s">
        <v>327</v>
      </c>
      <c r="BY36" s="26" t="s">
        <v>327</v>
      </c>
      <c r="BZ36" s="26" t="s">
        <v>327</v>
      </c>
      <c r="CC36" s="26" t="s">
        <v>327</v>
      </c>
      <c r="CD36" s="26" t="s">
        <v>327</v>
      </c>
      <c r="CE36" s="26" t="s">
        <v>327</v>
      </c>
      <c r="CF36" s="26" t="s">
        <v>327</v>
      </c>
      <c r="CI36" s="26" t="s">
        <v>327</v>
      </c>
      <c r="CJ36" s="26" t="s">
        <v>327</v>
      </c>
      <c r="CK36" s="26" t="s">
        <v>327</v>
      </c>
      <c r="CL36" s="26" t="s">
        <v>327</v>
      </c>
      <c r="CO36" s="26" t="s">
        <v>327</v>
      </c>
      <c r="CP36" s="26" t="s">
        <v>327</v>
      </c>
      <c r="CQ36" s="26" t="s">
        <v>327</v>
      </c>
      <c r="CR36" s="26" t="s">
        <v>327</v>
      </c>
      <c r="CU36" s="26" t="s">
        <v>327</v>
      </c>
      <c r="CV36" s="26" t="s">
        <v>327</v>
      </c>
      <c r="CW36" s="26" t="s">
        <v>327</v>
      </c>
      <c r="CX36" s="26" t="s">
        <v>327</v>
      </c>
    </row>
    <row r="37" spans="5:102" x14ac:dyDescent="0.45">
      <c r="E37" s="26" t="s">
        <v>327</v>
      </c>
      <c r="F37" s="26" t="s">
        <v>327</v>
      </c>
      <c r="G37" s="26" t="s">
        <v>327</v>
      </c>
      <c r="H37" s="26" t="s">
        <v>327</v>
      </c>
      <c r="I37" s="26" t="s">
        <v>327</v>
      </c>
      <c r="J37" s="26" t="s">
        <v>327</v>
      </c>
      <c r="K37" s="26" t="s">
        <v>327</v>
      </c>
      <c r="L37" s="26" t="s">
        <v>327</v>
      </c>
      <c r="M37" s="26" t="s">
        <v>327</v>
      </c>
      <c r="O37" s="26" t="s">
        <v>327</v>
      </c>
      <c r="P37" s="26" t="s">
        <v>327</v>
      </c>
      <c r="Q37" s="26" t="s">
        <v>327</v>
      </c>
      <c r="R37" s="26" t="s">
        <v>327</v>
      </c>
      <c r="U37" s="26" t="s">
        <v>327</v>
      </c>
      <c r="V37" s="26" t="s">
        <v>327</v>
      </c>
      <c r="W37" s="26" t="s">
        <v>327</v>
      </c>
      <c r="X37" s="26" t="s">
        <v>327</v>
      </c>
      <c r="AA37" s="26" t="s">
        <v>327</v>
      </c>
      <c r="AB37" s="26" t="s">
        <v>327</v>
      </c>
      <c r="AC37" s="26" t="s">
        <v>327</v>
      </c>
      <c r="AD37" s="26" t="s">
        <v>327</v>
      </c>
      <c r="AG37" s="26" t="s">
        <v>327</v>
      </c>
      <c r="AH37" s="26" t="s">
        <v>327</v>
      </c>
      <c r="AI37" s="26" t="s">
        <v>327</v>
      </c>
      <c r="AJ37" s="26" t="s">
        <v>327</v>
      </c>
      <c r="AM37" s="26" t="s">
        <v>327</v>
      </c>
      <c r="AN37" s="26" t="s">
        <v>327</v>
      </c>
      <c r="AO37" s="26" t="s">
        <v>327</v>
      </c>
      <c r="AP37" s="26" t="s">
        <v>327</v>
      </c>
      <c r="AS37" s="26" t="s">
        <v>327</v>
      </c>
      <c r="AT37" s="26" t="s">
        <v>327</v>
      </c>
      <c r="AU37" s="26" t="s">
        <v>327</v>
      </c>
      <c r="AV37" s="26" t="s">
        <v>327</v>
      </c>
      <c r="AY37" s="26" t="s">
        <v>327</v>
      </c>
      <c r="AZ37" s="26" t="s">
        <v>327</v>
      </c>
      <c r="BA37" s="26" t="s">
        <v>327</v>
      </c>
      <c r="BB37" s="26" t="s">
        <v>327</v>
      </c>
      <c r="BE37" s="26" t="s">
        <v>327</v>
      </c>
      <c r="BF37" s="26" t="s">
        <v>327</v>
      </c>
      <c r="BG37" s="26" t="s">
        <v>327</v>
      </c>
      <c r="BH37" s="26" t="s">
        <v>327</v>
      </c>
      <c r="BK37" s="26" t="s">
        <v>327</v>
      </c>
      <c r="BL37" s="26" t="s">
        <v>327</v>
      </c>
      <c r="BM37" s="26" t="s">
        <v>327</v>
      </c>
      <c r="BN37" s="26" t="s">
        <v>327</v>
      </c>
      <c r="BQ37" s="26" t="s">
        <v>327</v>
      </c>
      <c r="BR37" s="26" t="s">
        <v>327</v>
      </c>
      <c r="BS37" s="26" t="s">
        <v>327</v>
      </c>
      <c r="BT37" s="26" t="s">
        <v>327</v>
      </c>
      <c r="BW37" s="26" t="s">
        <v>327</v>
      </c>
      <c r="BX37" s="26" t="s">
        <v>327</v>
      </c>
      <c r="BY37" s="26" t="s">
        <v>327</v>
      </c>
      <c r="BZ37" s="26" t="s">
        <v>327</v>
      </c>
      <c r="CC37" s="26" t="s">
        <v>327</v>
      </c>
      <c r="CD37" s="26" t="s">
        <v>327</v>
      </c>
      <c r="CE37" s="26" t="s">
        <v>327</v>
      </c>
      <c r="CF37" s="26" t="s">
        <v>327</v>
      </c>
      <c r="CI37" s="26" t="s">
        <v>327</v>
      </c>
      <c r="CJ37" s="26" t="s">
        <v>327</v>
      </c>
      <c r="CK37" s="26" t="s">
        <v>327</v>
      </c>
      <c r="CL37" s="26" t="s">
        <v>327</v>
      </c>
      <c r="CO37" s="26" t="s">
        <v>327</v>
      </c>
      <c r="CP37" s="26" t="s">
        <v>327</v>
      </c>
      <c r="CQ37" s="26" t="s">
        <v>327</v>
      </c>
      <c r="CR37" s="26" t="s">
        <v>327</v>
      </c>
      <c r="CU37" s="26" t="s">
        <v>327</v>
      </c>
      <c r="CV37" s="26" t="s">
        <v>327</v>
      </c>
      <c r="CW37" s="26" t="s">
        <v>327</v>
      </c>
      <c r="CX37" s="26" t="s">
        <v>327</v>
      </c>
    </row>
    <row r="38" spans="5:102" x14ac:dyDescent="0.45">
      <c r="E38" s="26" t="s">
        <v>327</v>
      </c>
      <c r="F38" s="26" t="s">
        <v>327</v>
      </c>
      <c r="G38" s="26" t="s">
        <v>327</v>
      </c>
      <c r="H38" s="26" t="s">
        <v>327</v>
      </c>
      <c r="I38" s="26" t="s">
        <v>327</v>
      </c>
      <c r="J38" s="26" t="s">
        <v>327</v>
      </c>
      <c r="K38" s="26" t="s">
        <v>327</v>
      </c>
      <c r="L38" s="26" t="s">
        <v>327</v>
      </c>
      <c r="M38" s="26" t="s">
        <v>327</v>
      </c>
      <c r="O38" s="26" t="s">
        <v>327</v>
      </c>
      <c r="P38" s="26" t="s">
        <v>327</v>
      </c>
      <c r="Q38" s="26" t="s">
        <v>327</v>
      </c>
      <c r="R38" s="26" t="s">
        <v>327</v>
      </c>
      <c r="U38" s="26" t="s">
        <v>327</v>
      </c>
      <c r="V38" s="26" t="s">
        <v>327</v>
      </c>
      <c r="W38" s="26" t="s">
        <v>327</v>
      </c>
      <c r="X38" s="26" t="s">
        <v>327</v>
      </c>
      <c r="AA38" s="26" t="s">
        <v>327</v>
      </c>
      <c r="AB38" s="26" t="s">
        <v>327</v>
      </c>
      <c r="AC38" s="26" t="s">
        <v>327</v>
      </c>
      <c r="AD38" s="26" t="s">
        <v>327</v>
      </c>
      <c r="AG38" s="26" t="s">
        <v>327</v>
      </c>
      <c r="AH38" s="26" t="s">
        <v>327</v>
      </c>
      <c r="AI38" s="26" t="s">
        <v>327</v>
      </c>
      <c r="AJ38" s="26" t="s">
        <v>327</v>
      </c>
      <c r="AM38" s="26" t="s">
        <v>327</v>
      </c>
      <c r="AN38" s="26" t="s">
        <v>327</v>
      </c>
      <c r="AO38" s="26" t="s">
        <v>327</v>
      </c>
      <c r="AP38" s="26" t="s">
        <v>327</v>
      </c>
      <c r="AS38" s="26" t="s">
        <v>327</v>
      </c>
      <c r="AT38" s="26" t="s">
        <v>327</v>
      </c>
      <c r="AU38" s="26" t="s">
        <v>327</v>
      </c>
      <c r="AV38" s="26" t="s">
        <v>327</v>
      </c>
      <c r="AY38" s="26" t="s">
        <v>327</v>
      </c>
      <c r="AZ38" s="26" t="s">
        <v>327</v>
      </c>
      <c r="BA38" s="26" t="s">
        <v>327</v>
      </c>
      <c r="BB38" s="26" t="s">
        <v>327</v>
      </c>
      <c r="BE38" s="26" t="s">
        <v>327</v>
      </c>
      <c r="BF38" s="26" t="s">
        <v>327</v>
      </c>
      <c r="BG38" s="26" t="s">
        <v>327</v>
      </c>
      <c r="BH38" s="26" t="s">
        <v>327</v>
      </c>
      <c r="BK38" s="26" t="s">
        <v>327</v>
      </c>
      <c r="BL38" s="26" t="s">
        <v>327</v>
      </c>
      <c r="BM38" s="26" t="s">
        <v>327</v>
      </c>
      <c r="BN38" s="26" t="s">
        <v>327</v>
      </c>
      <c r="BQ38" s="26" t="s">
        <v>327</v>
      </c>
      <c r="BR38" s="26" t="s">
        <v>327</v>
      </c>
      <c r="BS38" s="26" t="s">
        <v>327</v>
      </c>
      <c r="BT38" s="26" t="s">
        <v>327</v>
      </c>
      <c r="BW38" s="26" t="s">
        <v>327</v>
      </c>
      <c r="BX38" s="26" t="s">
        <v>327</v>
      </c>
      <c r="BY38" s="26" t="s">
        <v>327</v>
      </c>
      <c r="BZ38" s="26" t="s">
        <v>327</v>
      </c>
      <c r="CC38" s="26" t="s">
        <v>327</v>
      </c>
      <c r="CD38" s="26" t="s">
        <v>327</v>
      </c>
      <c r="CE38" s="26" t="s">
        <v>327</v>
      </c>
      <c r="CF38" s="26" t="s">
        <v>327</v>
      </c>
      <c r="CI38" s="26" t="s">
        <v>327</v>
      </c>
      <c r="CJ38" s="26" t="s">
        <v>327</v>
      </c>
      <c r="CK38" s="26" t="s">
        <v>327</v>
      </c>
      <c r="CL38" s="26" t="s">
        <v>327</v>
      </c>
      <c r="CO38" s="26" t="s">
        <v>327</v>
      </c>
      <c r="CP38" s="26" t="s">
        <v>327</v>
      </c>
      <c r="CQ38" s="26" t="s">
        <v>327</v>
      </c>
      <c r="CR38" s="26" t="s">
        <v>327</v>
      </c>
      <c r="CU38" s="26" t="s">
        <v>327</v>
      </c>
      <c r="CV38" s="26" t="s">
        <v>327</v>
      </c>
      <c r="CW38" s="26" t="s">
        <v>327</v>
      </c>
      <c r="CX38" s="26" t="s">
        <v>327</v>
      </c>
    </row>
    <row r="39" spans="5:102" x14ac:dyDescent="0.45">
      <c r="E39" s="26" t="s">
        <v>327</v>
      </c>
      <c r="F39" s="26" t="s">
        <v>327</v>
      </c>
      <c r="G39" s="26" t="s">
        <v>327</v>
      </c>
      <c r="H39" s="26" t="s">
        <v>327</v>
      </c>
      <c r="I39" s="26" t="s">
        <v>327</v>
      </c>
      <c r="J39" s="26" t="s">
        <v>327</v>
      </c>
      <c r="K39" s="26" t="s">
        <v>327</v>
      </c>
      <c r="L39" s="26" t="s">
        <v>327</v>
      </c>
      <c r="M39" s="26" t="s">
        <v>327</v>
      </c>
      <c r="O39" s="26" t="s">
        <v>327</v>
      </c>
      <c r="P39" s="26" t="s">
        <v>327</v>
      </c>
      <c r="Q39" s="26" t="s">
        <v>327</v>
      </c>
      <c r="R39" s="26" t="s">
        <v>327</v>
      </c>
      <c r="U39" s="26" t="s">
        <v>327</v>
      </c>
      <c r="V39" s="26" t="s">
        <v>327</v>
      </c>
      <c r="W39" s="26" t="s">
        <v>327</v>
      </c>
      <c r="X39" s="26" t="s">
        <v>327</v>
      </c>
      <c r="AA39" s="26" t="s">
        <v>327</v>
      </c>
      <c r="AB39" s="26" t="s">
        <v>327</v>
      </c>
      <c r="AC39" s="26" t="s">
        <v>327</v>
      </c>
      <c r="AD39" s="26" t="s">
        <v>327</v>
      </c>
      <c r="AG39" s="26" t="s">
        <v>327</v>
      </c>
      <c r="AH39" s="26" t="s">
        <v>327</v>
      </c>
      <c r="AI39" s="26" t="s">
        <v>327</v>
      </c>
      <c r="AJ39" s="26" t="s">
        <v>327</v>
      </c>
      <c r="AM39" s="26" t="s">
        <v>327</v>
      </c>
      <c r="AN39" s="26" t="s">
        <v>327</v>
      </c>
      <c r="AO39" s="26" t="s">
        <v>327</v>
      </c>
      <c r="AP39" s="26" t="s">
        <v>327</v>
      </c>
      <c r="AS39" s="26" t="s">
        <v>327</v>
      </c>
      <c r="AT39" s="26" t="s">
        <v>327</v>
      </c>
      <c r="AU39" s="26" t="s">
        <v>327</v>
      </c>
      <c r="AV39" s="26" t="s">
        <v>327</v>
      </c>
      <c r="AY39" s="26" t="s">
        <v>327</v>
      </c>
      <c r="AZ39" s="26" t="s">
        <v>327</v>
      </c>
      <c r="BA39" s="26" t="s">
        <v>327</v>
      </c>
      <c r="BB39" s="26" t="s">
        <v>327</v>
      </c>
      <c r="BE39" s="26" t="s">
        <v>327</v>
      </c>
      <c r="BF39" s="26" t="s">
        <v>327</v>
      </c>
      <c r="BG39" s="26" t="s">
        <v>327</v>
      </c>
      <c r="BH39" s="26" t="s">
        <v>327</v>
      </c>
      <c r="BK39" s="26" t="s">
        <v>327</v>
      </c>
      <c r="BL39" s="26" t="s">
        <v>327</v>
      </c>
      <c r="BM39" s="26" t="s">
        <v>327</v>
      </c>
      <c r="BN39" s="26" t="s">
        <v>327</v>
      </c>
      <c r="BQ39" s="26" t="s">
        <v>327</v>
      </c>
      <c r="BR39" s="26" t="s">
        <v>327</v>
      </c>
      <c r="BS39" s="26" t="s">
        <v>327</v>
      </c>
      <c r="BT39" s="26" t="s">
        <v>327</v>
      </c>
      <c r="BW39" s="26" t="s">
        <v>327</v>
      </c>
      <c r="BX39" s="26" t="s">
        <v>327</v>
      </c>
      <c r="BY39" s="26" t="s">
        <v>327</v>
      </c>
      <c r="BZ39" s="26" t="s">
        <v>327</v>
      </c>
      <c r="CC39" s="26" t="s">
        <v>327</v>
      </c>
      <c r="CD39" s="26" t="s">
        <v>327</v>
      </c>
      <c r="CE39" s="26" t="s">
        <v>327</v>
      </c>
      <c r="CF39" s="26" t="s">
        <v>327</v>
      </c>
      <c r="CI39" s="26" t="s">
        <v>327</v>
      </c>
      <c r="CJ39" s="26" t="s">
        <v>327</v>
      </c>
      <c r="CK39" s="26" t="s">
        <v>327</v>
      </c>
      <c r="CL39" s="26" t="s">
        <v>327</v>
      </c>
      <c r="CO39" s="26" t="s">
        <v>327</v>
      </c>
      <c r="CP39" s="26" t="s">
        <v>327</v>
      </c>
      <c r="CQ39" s="26" t="s">
        <v>327</v>
      </c>
      <c r="CR39" s="26" t="s">
        <v>327</v>
      </c>
      <c r="CU39" s="26" t="s">
        <v>327</v>
      </c>
      <c r="CV39" s="26" t="s">
        <v>327</v>
      </c>
      <c r="CW39" s="26" t="s">
        <v>327</v>
      </c>
      <c r="CX39" s="26" t="s">
        <v>327</v>
      </c>
    </row>
    <row r="40" spans="5:102" x14ac:dyDescent="0.45">
      <c r="E40" s="26" t="s">
        <v>327</v>
      </c>
      <c r="F40" s="26" t="s">
        <v>327</v>
      </c>
      <c r="G40" s="26" t="s">
        <v>327</v>
      </c>
      <c r="H40" s="26" t="s">
        <v>327</v>
      </c>
      <c r="I40" s="26" t="s">
        <v>327</v>
      </c>
      <c r="J40" s="26" t="s">
        <v>327</v>
      </c>
      <c r="K40" s="26" t="s">
        <v>327</v>
      </c>
      <c r="L40" s="26" t="s">
        <v>327</v>
      </c>
      <c r="M40" s="26" t="s">
        <v>327</v>
      </c>
      <c r="O40" s="26" t="s">
        <v>327</v>
      </c>
      <c r="P40" s="26" t="s">
        <v>327</v>
      </c>
      <c r="Q40" s="26" t="s">
        <v>327</v>
      </c>
      <c r="R40" s="26" t="s">
        <v>327</v>
      </c>
      <c r="U40" s="26" t="s">
        <v>327</v>
      </c>
      <c r="V40" s="26" t="s">
        <v>327</v>
      </c>
      <c r="W40" s="26" t="s">
        <v>327</v>
      </c>
      <c r="X40" s="26" t="s">
        <v>327</v>
      </c>
      <c r="AA40" s="26" t="s">
        <v>327</v>
      </c>
      <c r="AB40" s="26" t="s">
        <v>327</v>
      </c>
      <c r="AC40" s="26" t="s">
        <v>327</v>
      </c>
      <c r="AD40" s="26" t="s">
        <v>327</v>
      </c>
      <c r="AG40" s="26" t="s">
        <v>327</v>
      </c>
      <c r="AH40" s="26" t="s">
        <v>327</v>
      </c>
      <c r="AI40" s="26" t="s">
        <v>327</v>
      </c>
      <c r="AJ40" s="26" t="s">
        <v>327</v>
      </c>
      <c r="AM40" s="26" t="s">
        <v>327</v>
      </c>
      <c r="AN40" s="26" t="s">
        <v>327</v>
      </c>
      <c r="AO40" s="26" t="s">
        <v>327</v>
      </c>
      <c r="AP40" s="26" t="s">
        <v>327</v>
      </c>
      <c r="AS40" s="26" t="s">
        <v>327</v>
      </c>
      <c r="AT40" s="26" t="s">
        <v>327</v>
      </c>
      <c r="AU40" s="26" t="s">
        <v>327</v>
      </c>
      <c r="AV40" s="26" t="s">
        <v>327</v>
      </c>
      <c r="AY40" s="26" t="s">
        <v>327</v>
      </c>
      <c r="AZ40" s="26" t="s">
        <v>327</v>
      </c>
      <c r="BA40" s="26" t="s">
        <v>327</v>
      </c>
      <c r="BB40" s="26" t="s">
        <v>327</v>
      </c>
      <c r="BE40" s="26" t="s">
        <v>327</v>
      </c>
      <c r="BF40" s="26" t="s">
        <v>327</v>
      </c>
      <c r="BG40" s="26" t="s">
        <v>327</v>
      </c>
      <c r="BH40" s="26" t="s">
        <v>327</v>
      </c>
      <c r="BK40" s="26" t="s">
        <v>327</v>
      </c>
      <c r="BL40" s="26" t="s">
        <v>327</v>
      </c>
      <c r="BM40" s="26" t="s">
        <v>327</v>
      </c>
      <c r="BN40" s="26" t="s">
        <v>327</v>
      </c>
      <c r="BQ40" s="26" t="s">
        <v>327</v>
      </c>
      <c r="BR40" s="26" t="s">
        <v>327</v>
      </c>
      <c r="BS40" s="26" t="s">
        <v>327</v>
      </c>
      <c r="BT40" s="26" t="s">
        <v>327</v>
      </c>
      <c r="BW40" s="26" t="s">
        <v>327</v>
      </c>
      <c r="BX40" s="26" t="s">
        <v>327</v>
      </c>
      <c r="BY40" s="26" t="s">
        <v>327</v>
      </c>
      <c r="BZ40" s="26" t="s">
        <v>327</v>
      </c>
      <c r="CC40" s="26" t="s">
        <v>327</v>
      </c>
      <c r="CD40" s="26" t="s">
        <v>327</v>
      </c>
      <c r="CE40" s="26" t="s">
        <v>327</v>
      </c>
      <c r="CF40" s="26" t="s">
        <v>327</v>
      </c>
      <c r="CI40" s="26" t="s">
        <v>327</v>
      </c>
      <c r="CJ40" s="26" t="s">
        <v>327</v>
      </c>
      <c r="CK40" s="26" t="s">
        <v>327</v>
      </c>
      <c r="CL40" s="26" t="s">
        <v>327</v>
      </c>
      <c r="CO40" s="26" t="s">
        <v>327</v>
      </c>
      <c r="CP40" s="26" t="s">
        <v>327</v>
      </c>
      <c r="CQ40" s="26" t="s">
        <v>327</v>
      </c>
      <c r="CR40" s="26" t="s">
        <v>327</v>
      </c>
      <c r="CU40" s="26" t="s">
        <v>327</v>
      </c>
      <c r="CV40" s="26" t="s">
        <v>327</v>
      </c>
      <c r="CW40" s="26" t="s">
        <v>327</v>
      </c>
      <c r="CX40" s="26" t="s">
        <v>327</v>
      </c>
    </row>
    <row r="41" spans="5:102" x14ac:dyDescent="0.45">
      <c r="E41" s="26" t="s">
        <v>327</v>
      </c>
      <c r="F41" s="26" t="s">
        <v>327</v>
      </c>
      <c r="G41" s="26" t="s">
        <v>327</v>
      </c>
      <c r="H41" s="26" t="s">
        <v>327</v>
      </c>
      <c r="I41" s="26" t="s">
        <v>327</v>
      </c>
      <c r="J41" s="26" t="s">
        <v>327</v>
      </c>
      <c r="K41" s="26" t="s">
        <v>327</v>
      </c>
      <c r="L41" s="26" t="s">
        <v>327</v>
      </c>
      <c r="M41" s="26" t="s">
        <v>327</v>
      </c>
      <c r="O41" s="26" t="s">
        <v>327</v>
      </c>
      <c r="P41" s="26" t="s">
        <v>327</v>
      </c>
      <c r="Q41" s="26" t="s">
        <v>327</v>
      </c>
      <c r="R41" s="26" t="s">
        <v>327</v>
      </c>
      <c r="U41" s="26" t="s">
        <v>327</v>
      </c>
      <c r="V41" s="26" t="s">
        <v>327</v>
      </c>
      <c r="W41" s="26" t="s">
        <v>327</v>
      </c>
      <c r="X41" s="26" t="s">
        <v>327</v>
      </c>
      <c r="AA41" s="26" t="s">
        <v>327</v>
      </c>
      <c r="AB41" s="26" t="s">
        <v>327</v>
      </c>
      <c r="AC41" s="26" t="s">
        <v>327</v>
      </c>
      <c r="AD41" s="26" t="s">
        <v>327</v>
      </c>
      <c r="AG41" s="26" t="s">
        <v>327</v>
      </c>
      <c r="AH41" s="26" t="s">
        <v>327</v>
      </c>
      <c r="AI41" s="26" t="s">
        <v>327</v>
      </c>
      <c r="AJ41" s="26" t="s">
        <v>327</v>
      </c>
      <c r="AM41" s="26" t="s">
        <v>327</v>
      </c>
      <c r="AN41" s="26" t="s">
        <v>327</v>
      </c>
      <c r="AO41" s="26" t="s">
        <v>327</v>
      </c>
      <c r="AP41" s="26" t="s">
        <v>327</v>
      </c>
      <c r="AS41" s="26" t="s">
        <v>327</v>
      </c>
      <c r="AT41" s="26" t="s">
        <v>327</v>
      </c>
      <c r="AU41" s="26" t="s">
        <v>327</v>
      </c>
      <c r="AV41" s="26" t="s">
        <v>327</v>
      </c>
      <c r="AY41" s="26" t="s">
        <v>327</v>
      </c>
      <c r="AZ41" s="26" t="s">
        <v>327</v>
      </c>
      <c r="BA41" s="26" t="s">
        <v>327</v>
      </c>
      <c r="BB41" s="26" t="s">
        <v>327</v>
      </c>
      <c r="BE41" s="26" t="s">
        <v>327</v>
      </c>
      <c r="BF41" s="26" t="s">
        <v>327</v>
      </c>
      <c r="BG41" s="26" t="s">
        <v>327</v>
      </c>
      <c r="BH41" s="26" t="s">
        <v>327</v>
      </c>
      <c r="BK41" s="26" t="s">
        <v>327</v>
      </c>
      <c r="BL41" s="26" t="s">
        <v>327</v>
      </c>
      <c r="BM41" s="26" t="s">
        <v>327</v>
      </c>
      <c r="BN41" s="26" t="s">
        <v>327</v>
      </c>
      <c r="BQ41" s="26" t="s">
        <v>327</v>
      </c>
      <c r="BR41" s="26" t="s">
        <v>327</v>
      </c>
      <c r="BS41" s="26" t="s">
        <v>327</v>
      </c>
      <c r="BT41" s="26" t="s">
        <v>327</v>
      </c>
      <c r="BW41" s="26" t="s">
        <v>327</v>
      </c>
      <c r="BX41" s="26" t="s">
        <v>327</v>
      </c>
      <c r="BY41" s="26" t="s">
        <v>327</v>
      </c>
      <c r="BZ41" s="26" t="s">
        <v>327</v>
      </c>
      <c r="CC41" s="26" t="s">
        <v>327</v>
      </c>
      <c r="CD41" s="26" t="s">
        <v>327</v>
      </c>
      <c r="CE41" s="26" t="s">
        <v>327</v>
      </c>
      <c r="CF41" s="26" t="s">
        <v>327</v>
      </c>
      <c r="CI41" s="26" t="s">
        <v>327</v>
      </c>
      <c r="CJ41" s="26" t="s">
        <v>327</v>
      </c>
      <c r="CK41" s="26" t="s">
        <v>327</v>
      </c>
      <c r="CL41" s="26" t="s">
        <v>327</v>
      </c>
      <c r="CO41" s="26" t="s">
        <v>327</v>
      </c>
      <c r="CP41" s="26" t="s">
        <v>327</v>
      </c>
      <c r="CQ41" s="26" t="s">
        <v>327</v>
      </c>
      <c r="CR41" s="26" t="s">
        <v>327</v>
      </c>
      <c r="CU41" s="26" t="s">
        <v>327</v>
      </c>
      <c r="CV41" s="26" t="s">
        <v>327</v>
      </c>
      <c r="CW41" s="26" t="s">
        <v>327</v>
      </c>
      <c r="CX41" s="26" t="s">
        <v>327</v>
      </c>
    </row>
    <row r="42" spans="5:102" x14ac:dyDescent="0.45">
      <c r="E42" s="26" t="s">
        <v>327</v>
      </c>
      <c r="F42" s="26" t="s">
        <v>327</v>
      </c>
      <c r="G42" s="26" t="s">
        <v>327</v>
      </c>
      <c r="H42" s="26" t="s">
        <v>327</v>
      </c>
      <c r="I42" s="26" t="s">
        <v>327</v>
      </c>
      <c r="J42" s="26" t="s">
        <v>327</v>
      </c>
      <c r="K42" s="26" t="s">
        <v>327</v>
      </c>
      <c r="L42" s="26" t="s">
        <v>327</v>
      </c>
      <c r="M42" s="26" t="s">
        <v>327</v>
      </c>
      <c r="O42" s="26" t="s">
        <v>327</v>
      </c>
      <c r="P42" s="26" t="s">
        <v>327</v>
      </c>
      <c r="Q42" s="26" t="s">
        <v>327</v>
      </c>
      <c r="R42" s="26" t="s">
        <v>327</v>
      </c>
      <c r="U42" s="26" t="s">
        <v>327</v>
      </c>
      <c r="V42" s="26" t="s">
        <v>327</v>
      </c>
      <c r="W42" s="26" t="s">
        <v>327</v>
      </c>
      <c r="X42" s="26" t="s">
        <v>327</v>
      </c>
      <c r="AA42" s="26" t="s">
        <v>327</v>
      </c>
      <c r="AB42" s="26" t="s">
        <v>327</v>
      </c>
      <c r="AC42" s="26" t="s">
        <v>327</v>
      </c>
      <c r="AD42" s="26" t="s">
        <v>327</v>
      </c>
      <c r="AG42" s="26" t="s">
        <v>327</v>
      </c>
      <c r="AH42" s="26" t="s">
        <v>327</v>
      </c>
      <c r="AI42" s="26" t="s">
        <v>327</v>
      </c>
      <c r="AJ42" s="26" t="s">
        <v>327</v>
      </c>
      <c r="AM42" s="26" t="s">
        <v>327</v>
      </c>
      <c r="AN42" s="26" t="s">
        <v>327</v>
      </c>
      <c r="AO42" s="26" t="s">
        <v>327</v>
      </c>
      <c r="AP42" s="26" t="s">
        <v>327</v>
      </c>
      <c r="AS42" s="26" t="s">
        <v>327</v>
      </c>
      <c r="AT42" s="26" t="s">
        <v>327</v>
      </c>
      <c r="AU42" s="26" t="s">
        <v>327</v>
      </c>
      <c r="AV42" s="26" t="s">
        <v>327</v>
      </c>
      <c r="AY42" s="26" t="s">
        <v>327</v>
      </c>
      <c r="AZ42" s="26" t="s">
        <v>327</v>
      </c>
      <c r="BA42" s="26" t="s">
        <v>327</v>
      </c>
      <c r="BB42" s="26" t="s">
        <v>327</v>
      </c>
      <c r="BE42" s="26" t="s">
        <v>327</v>
      </c>
      <c r="BF42" s="26" t="s">
        <v>327</v>
      </c>
      <c r="BG42" s="26" t="s">
        <v>327</v>
      </c>
      <c r="BH42" s="26" t="s">
        <v>327</v>
      </c>
      <c r="BK42" s="26" t="s">
        <v>327</v>
      </c>
      <c r="BL42" s="26" t="s">
        <v>327</v>
      </c>
      <c r="BM42" s="26" t="s">
        <v>327</v>
      </c>
      <c r="BN42" s="26" t="s">
        <v>327</v>
      </c>
      <c r="BQ42" s="26" t="s">
        <v>327</v>
      </c>
      <c r="BR42" s="26" t="s">
        <v>327</v>
      </c>
      <c r="BS42" s="26" t="s">
        <v>327</v>
      </c>
      <c r="BT42" s="26" t="s">
        <v>327</v>
      </c>
      <c r="BW42" s="26" t="s">
        <v>327</v>
      </c>
      <c r="BX42" s="26" t="s">
        <v>327</v>
      </c>
      <c r="BY42" s="26" t="s">
        <v>327</v>
      </c>
      <c r="BZ42" s="26" t="s">
        <v>327</v>
      </c>
      <c r="CC42" s="26" t="s">
        <v>327</v>
      </c>
      <c r="CD42" s="26" t="s">
        <v>327</v>
      </c>
      <c r="CE42" s="26" t="s">
        <v>327</v>
      </c>
      <c r="CF42" s="26" t="s">
        <v>327</v>
      </c>
      <c r="CI42" s="26" t="s">
        <v>327</v>
      </c>
      <c r="CJ42" s="26" t="s">
        <v>327</v>
      </c>
      <c r="CK42" s="26" t="s">
        <v>327</v>
      </c>
      <c r="CL42" s="26" t="s">
        <v>327</v>
      </c>
      <c r="CO42" s="26" t="s">
        <v>327</v>
      </c>
      <c r="CP42" s="26" t="s">
        <v>327</v>
      </c>
      <c r="CQ42" s="26" t="s">
        <v>327</v>
      </c>
      <c r="CR42" s="26" t="s">
        <v>327</v>
      </c>
      <c r="CU42" s="26" t="s">
        <v>327</v>
      </c>
      <c r="CV42" s="26" t="s">
        <v>327</v>
      </c>
      <c r="CW42" s="26" t="s">
        <v>327</v>
      </c>
      <c r="CX42" s="26" t="s">
        <v>327</v>
      </c>
    </row>
    <row r="43" spans="5:102" x14ac:dyDescent="0.45">
      <c r="E43" s="26" t="s">
        <v>327</v>
      </c>
      <c r="F43" s="26" t="s">
        <v>327</v>
      </c>
      <c r="G43" s="26" t="s">
        <v>327</v>
      </c>
      <c r="H43" s="26" t="s">
        <v>327</v>
      </c>
      <c r="I43" s="26" t="s">
        <v>327</v>
      </c>
      <c r="J43" s="26" t="s">
        <v>327</v>
      </c>
      <c r="K43" s="26" t="s">
        <v>327</v>
      </c>
      <c r="L43" s="26" t="s">
        <v>327</v>
      </c>
      <c r="M43" s="26" t="s">
        <v>327</v>
      </c>
      <c r="O43" s="26" t="s">
        <v>327</v>
      </c>
      <c r="P43" s="26" t="s">
        <v>327</v>
      </c>
      <c r="Q43" s="26" t="s">
        <v>327</v>
      </c>
      <c r="R43" s="26" t="s">
        <v>327</v>
      </c>
      <c r="U43" s="26" t="s">
        <v>327</v>
      </c>
      <c r="V43" s="26" t="s">
        <v>327</v>
      </c>
      <c r="W43" s="26" t="s">
        <v>327</v>
      </c>
      <c r="X43" s="26" t="s">
        <v>327</v>
      </c>
      <c r="AA43" s="26" t="s">
        <v>327</v>
      </c>
      <c r="AB43" s="26" t="s">
        <v>327</v>
      </c>
      <c r="AC43" s="26" t="s">
        <v>327</v>
      </c>
      <c r="AD43" s="26" t="s">
        <v>327</v>
      </c>
      <c r="AG43" s="26" t="s">
        <v>327</v>
      </c>
      <c r="AH43" s="26" t="s">
        <v>327</v>
      </c>
      <c r="AI43" s="26" t="s">
        <v>327</v>
      </c>
      <c r="AJ43" s="26" t="s">
        <v>327</v>
      </c>
      <c r="AM43" s="26" t="s">
        <v>327</v>
      </c>
      <c r="AN43" s="26" t="s">
        <v>327</v>
      </c>
      <c r="AO43" s="26" t="s">
        <v>327</v>
      </c>
      <c r="AP43" s="26" t="s">
        <v>327</v>
      </c>
      <c r="AS43" s="26" t="s">
        <v>327</v>
      </c>
      <c r="AT43" s="26" t="s">
        <v>327</v>
      </c>
      <c r="AU43" s="26" t="s">
        <v>327</v>
      </c>
      <c r="AV43" s="26" t="s">
        <v>327</v>
      </c>
      <c r="AY43" s="26" t="s">
        <v>327</v>
      </c>
      <c r="AZ43" s="26" t="s">
        <v>327</v>
      </c>
      <c r="BA43" s="26" t="s">
        <v>327</v>
      </c>
      <c r="BB43" s="26" t="s">
        <v>327</v>
      </c>
      <c r="BE43" s="26" t="s">
        <v>327</v>
      </c>
      <c r="BF43" s="26" t="s">
        <v>327</v>
      </c>
      <c r="BG43" s="26" t="s">
        <v>327</v>
      </c>
      <c r="BH43" s="26" t="s">
        <v>327</v>
      </c>
      <c r="BK43" s="26" t="s">
        <v>327</v>
      </c>
      <c r="BL43" s="26" t="s">
        <v>327</v>
      </c>
      <c r="BM43" s="26" t="s">
        <v>327</v>
      </c>
      <c r="BN43" s="26" t="s">
        <v>327</v>
      </c>
      <c r="BQ43" s="26" t="s">
        <v>327</v>
      </c>
      <c r="BR43" s="26" t="s">
        <v>327</v>
      </c>
      <c r="BS43" s="26" t="s">
        <v>327</v>
      </c>
      <c r="BT43" s="26" t="s">
        <v>327</v>
      </c>
      <c r="BW43" s="26" t="s">
        <v>327</v>
      </c>
      <c r="BX43" s="26" t="s">
        <v>327</v>
      </c>
      <c r="BY43" s="26" t="s">
        <v>327</v>
      </c>
      <c r="BZ43" s="26" t="s">
        <v>327</v>
      </c>
      <c r="CC43" s="26" t="s">
        <v>327</v>
      </c>
      <c r="CD43" s="26" t="s">
        <v>327</v>
      </c>
      <c r="CE43" s="26" t="s">
        <v>327</v>
      </c>
      <c r="CF43" s="26" t="s">
        <v>327</v>
      </c>
      <c r="CI43" s="26" t="s">
        <v>327</v>
      </c>
      <c r="CJ43" s="26" t="s">
        <v>327</v>
      </c>
      <c r="CK43" s="26" t="s">
        <v>327</v>
      </c>
      <c r="CL43" s="26" t="s">
        <v>327</v>
      </c>
      <c r="CO43" s="26" t="s">
        <v>327</v>
      </c>
      <c r="CP43" s="26" t="s">
        <v>327</v>
      </c>
      <c r="CQ43" s="26" t="s">
        <v>327</v>
      </c>
      <c r="CR43" s="26" t="s">
        <v>327</v>
      </c>
      <c r="CU43" s="26" t="s">
        <v>327</v>
      </c>
      <c r="CV43" s="26" t="s">
        <v>327</v>
      </c>
      <c r="CW43" s="26" t="s">
        <v>327</v>
      </c>
      <c r="CX43" s="26" t="s">
        <v>327</v>
      </c>
    </row>
    <row r="44" spans="5:102" x14ac:dyDescent="0.45">
      <c r="E44" s="26" t="s">
        <v>327</v>
      </c>
      <c r="F44" s="26" t="s">
        <v>327</v>
      </c>
      <c r="G44" s="26" t="s">
        <v>327</v>
      </c>
      <c r="H44" s="26" t="s">
        <v>327</v>
      </c>
      <c r="I44" s="26" t="s">
        <v>327</v>
      </c>
      <c r="J44" s="26" t="s">
        <v>327</v>
      </c>
      <c r="K44" s="26" t="s">
        <v>327</v>
      </c>
      <c r="L44" s="26" t="s">
        <v>327</v>
      </c>
      <c r="M44" s="26" t="s">
        <v>327</v>
      </c>
      <c r="O44" s="26" t="s">
        <v>327</v>
      </c>
      <c r="P44" s="26" t="s">
        <v>327</v>
      </c>
      <c r="Q44" s="26" t="s">
        <v>327</v>
      </c>
      <c r="R44" s="26" t="s">
        <v>327</v>
      </c>
      <c r="U44" s="26" t="s">
        <v>327</v>
      </c>
      <c r="V44" s="26" t="s">
        <v>327</v>
      </c>
      <c r="W44" s="26" t="s">
        <v>327</v>
      </c>
      <c r="X44" s="26" t="s">
        <v>327</v>
      </c>
      <c r="AA44" s="26" t="s">
        <v>327</v>
      </c>
      <c r="AB44" s="26" t="s">
        <v>327</v>
      </c>
      <c r="AC44" s="26" t="s">
        <v>327</v>
      </c>
      <c r="AD44" s="26" t="s">
        <v>327</v>
      </c>
      <c r="AG44" s="26" t="s">
        <v>327</v>
      </c>
      <c r="AH44" s="26" t="s">
        <v>327</v>
      </c>
      <c r="AI44" s="26" t="s">
        <v>327</v>
      </c>
      <c r="AJ44" s="26" t="s">
        <v>327</v>
      </c>
      <c r="AM44" s="26" t="s">
        <v>327</v>
      </c>
      <c r="AN44" s="26" t="s">
        <v>327</v>
      </c>
      <c r="AO44" s="26" t="s">
        <v>327</v>
      </c>
      <c r="AP44" s="26" t="s">
        <v>327</v>
      </c>
      <c r="AS44" s="26" t="s">
        <v>327</v>
      </c>
      <c r="AT44" s="26" t="s">
        <v>327</v>
      </c>
      <c r="AU44" s="26" t="s">
        <v>327</v>
      </c>
      <c r="AV44" s="26" t="s">
        <v>327</v>
      </c>
      <c r="AY44" s="26" t="s">
        <v>327</v>
      </c>
      <c r="AZ44" s="26" t="s">
        <v>327</v>
      </c>
      <c r="BA44" s="26" t="s">
        <v>327</v>
      </c>
      <c r="BB44" s="26" t="s">
        <v>327</v>
      </c>
      <c r="BE44" s="26" t="s">
        <v>327</v>
      </c>
      <c r="BF44" s="26" t="s">
        <v>327</v>
      </c>
      <c r="BG44" s="26" t="s">
        <v>327</v>
      </c>
      <c r="BH44" s="26" t="s">
        <v>327</v>
      </c>
      <c r="BK44" s="26" t="s">
        <v>327</v>
      </c>
      <c r="BL44" s="26" t="s">
        <v>327</v>
      </c>
      <c r="BM44" s="26" t="s">
        <v>327</v>
      </c>
      <c r="BN44" s="26" t="s">
        <v>327</v>
      </c>
      <c r="BQ44" s="26" t="s">
        <v>327</v>
      </c>
      <c r="BR44" s="26" t="s">
        <v>327</v>
      </c>
      <c r="BS44" s="26" t="s">
        <v>327</v>
      </c>
      <c r="BT44" s="26" t="s">
        <v>327</v>
      </c>
      <c r="BW44" s="26" t="s">
        <v>327</v>
      </c>
      <c r="BX44" s="26" t="s">
        <v>327</v>
      </c>
      <c r="BY44" s="26" t="s">
        <v>327</v>
      </c>
      <c r="BZ44" s="26" t="s">
        <v>327</v>
      </c>
      <c r="CC44" s="26" t="s">
        <v>327</v>
      </c>
      <c r="CD44" s="26" t="s">
        <v>327</v>
      </c>
      <c r="CE44" s="26" t="s">
        <v>327</v>
      </c>
      <c r="CF44" s="26" t="s">
        <v>327</v>
      </c>
      <c r="CI44" s="26" t="s">
        <v>327</v>
      </c>
      <c r="CJ44" s="26" t="s">
        <v>327</v>
      </c>
      <c r="CK44" s="26" t="s">
        <v>327</v>
      </c>
      <c r="CL44" s="26" t="s">
        <v>327</v>
      </c>
      <c r="CO44" s="26" t="s">
        <v>327</v>
      </c>
      <c r="CP44" s="26" t="s">
        <v>327</v>
      </c>
      <c r="CQ44" s="26" t="s">
        <v>327</v>
      </c>
      <c r="CR44" s="26" t="s">
        <v>327</v>
      </c>
      <c r="CU44" s="26" t="s">
        <v>327</v>
      </c>
      <c r="CV44" s="26" t="s">
        <v>327</v>
      </c>
      <c r="CW44" s="26" t="s">
        <v>327</v>
      </c>
      <c r="CX44" s="26" t="s">
        <v>327</v>
      </c>
    </row>
    <row r="45" spans="5:102" x14ac:dyDescent="0.45">
      <c r="E45" s="26" t="s">
        <v>327</v>
      </c>
      <c r="F45" s="26" t="s">
        <v>327</v>
      </c>
      <c r="G45" s="26" t="s">
        <v>327</v>
      </c>
      <c r="H45" s="26" t="s">
        <v>327</v>
      </c>
      <c r="I45" s="26" t="s">
        <v>327</v>
      </c>
      <c r="J45" s="26" t="s">
        <v>327</v>
      </c>
      <c r="K45" s="26" t="s">
        <v>327</v>
      </c>
      <c r="L45" s="26" t="s">
        <v>327</v>
      </c>
      <c r="M45" s="26" t="s">
        <v>327</v>
      </c>
      <c r="O45" s="26" t="s">
        <v>327</v>
      </c>
      <c r="P45" s="26" t="s">
        <v>327</v>
      </c>
      <c r="Q45" s="26" t="s">
        <v>327</v>
      </c>
      <c r="R45" s="26" t="s">
        <v>327</v>
      </c>
      <c r="U45" s="26" t="s">
        <v>327</v>
      </c>
      <c r="V45" s="26" t="s">
        <v>327</v>
      </c>
      <c r="W45" s="26" t="s">
        <v>327</v>
      </c>
      <c r="X45" s="26" t="s">
        <v>327</v>
      </c>
      <c r="AA45" s="26" t="s">
        <v>327</v>
      </c>
      <c r="AB45" s="26" t="s">
        <v>327</v>
      </c>
      <c r="AC45" s="26" t="s">
        <v>327</v>
      </c>
      <c r="AD45" s="26" t="s">
        <v>327</v>
      </c>
      <c r="AG45" s="26" t="s">
        <v>327</v>
      </c>
      <c r="AH45" s="26" t="s">
        <v>327</v>
      </c>
      <c r="AI45" s="26" t="s">
        <v>327</v>
      </c>
      <c r="AJ45" s="26" t="s">
        <v>327</v>
      </c>
      <c r="AM45" s="26" t="s">
        <v>327</v>
      </c>
      <c r="AN45" s="26" t="s">
        <v>327</v>
      </c>
      <c r="AO45" s="26" t="s">
        <v>327</v>
      </c>
      <c r="AP45" s="26" t="s">
        <v>327</v>
      </c>
      <c r="AS45" s="26" t="s">
        <v>327</v>
      </c>
      <c r="AT45" s="26" t="s">
        <v>327</v>
      </c>
      <c r="AU45" s="26" t="s">
        <v>327</v>
      </c>
      <c r="AV45" s="26" t="s">
        <v>327</v>
      </c>
      <c r="AY45" s="26" t="s">
        <v>327</v>
      </c>
      <c r="AZ45" s="26" t="s">
        <v>327</v>
      </c>
      <c r="BA45" s="26" t="s">
        <v>327</v>
      </c>
      <c r="BB45" s="26" t="s">
        <v>327</v>
      </c>
      <c r="BE45" s="26" t="s">
        <v>327</v>
      </c>
      <c r="BF45" s="26" t="s">
        <v>327</v>
      </c>
      <c r="BG45" s="26" t="s">
        <v>327</v>
      </c>
      <c r="BH45" s="26" t="s">
        <v>327</v>
      </c>
      <c r="BK45" s="26" t="s">
        <v>327</v>
      </c>
      <c r="BL45" s="26" t="s">
        <v>327</v>
      </c>
      <c r="BM45" s="26" t="s">
        <v>327</v>
      </c>
      <c r="BN45" s="26" t="s">
        <v>327</v>
      </c>
      <c r="BQ45" s="26" t="s">
        <v>327</v>
      </c>
      <c r="BR45" s="26" t="s">
        <v>327</v>
      </c>
      <c r="BS45" s="26" t="s">
        <v>327</v>
      </c>
      <c r="BT45" s="26" t="s">
        <v>327</v>
      </c>
      <c r="BW45" s="26" t="s">
        <v>327</v>
      </c>
      <c r="BX45" s="26" t="s">
        <v>327</v>
      </c>
      <c r="BY45" s="26" t="s">
        <v>327</v>
      </c>
      <c r="BZ45" s="26" t="s">
        <v>327</v>
      </c>
      <c r="CC45" s="26" t="s">
        <v>327</v>
      </c>
      <c r="CD45" s="26" t="s">
        <v>327</v>
      </c>
      <c r="CE45" s="26" t="s">
        <v>327</v>
      </c>
      <c r="CF45" s="26" t="s">
        <v>327</v>
      </c>
      <c r="CI45" s="26" t="s">
        <v>327</v>
      </c>
      <c r="CJ45" s="26" t="s">
        <v>327</v>
      </c>
      <c r="CK45" s="26" t="s">
        <v>327</v>
      </c>
      <c r="CL45" s="26" t="s">
        <v>327</v>
      </c>
      <c r="CO45" s="26" t="s">
        <v>327</v>
      </c>
      <c r="CP45" s="26" t="s">
        <v>327</v>
      </c>
      <c r="CQ45" s="26" t="s">
        <v>327</v>
      </c>
      <c r="CR45" s="26" t="s">
        <v>327</v>
      </c>
      <c r="CU45" s="26" t="s">
        <v>327</v>
      </c>
      <c r="CV45" s="26" t="s">
        <v>327</v>
      </c>
      <c r="CW45" s="26" t="s">
        <v>327</v>
      </c>
      <c r="CX45" s="26" t="s">
        <v>327</v>
      </c>
    </row>
    <row r="46" spans="5:102" x14ac:dyDescent="0.45">
      <c r="E46" s="26" t="s">
        <v>327</v>
      </c>
      <c r="F46" s="26" t="s">
        <v>327</v>
      </c>
      <c r="G46" s="26" t="s">
        <v>327</v>
      </c>
      <c r="H46" s="26" t="s">
        <v>327</v>
      </c>
      <c r="I46" s="26" t="s">
        <v>327</v>
      </c>
      <c r="J46" s="26" t="s">
        <v>327</v>
      </c>
      <c r="K46" s="26" t="s">
        <v>327</v>
      </c>
      <c r="L46" s="26" t="s">
        <v>327</v>
      </c>
      <c r="M46" s="26" t="s">
        <v>327</v>
      </c>
      <c r="O46" s="26" t="s">
        <v>327</v>
      </c>
      <c r="P46" s="26" t="s">
        <v>327</v>
      </c>
      <c r="Q46" s="26" t="s">
        <v>327</v>
      </c>
      <c r="R46" s="26" t="s">
        <v>327</v>
      </c>
      <c r="U46" s="26" t="s">
        <v>327</v>
      </c>
      <c r="V46" s="26" t="s">
        <v>327</v>
      </c>
      <c r="W46" s="26" t="s">
        <v>327</v>
      </c>
      <c r="X46" s="26" t="s">
        <v>327</v>
      </c>
      <c r="AA46" s="26" t="s">
        <v>327</v>
      </c>
      <c r="AB46" s="26" t="s">
        <v>327</v>
      </c>
      <c r="AC46" s="26" t="s">
        <v>327</v>
      </c>
      <c r="AD46" s="26" t="s">
        <v>327</v>
      </c>
      <c r="AG46" s="26" t="s">
        <v>327</v>
      </c>
      <c r="AH46" s="26" t="s">
        <v>327</v>
      </c>
      <c r="AI46" s="26" t="s">
        <v>327</v>
      </c>
      <c r="AJ46" s="26" t="s">
        <v>327</v>
      </c>
      <c r="AM46" s="26" t="s">
        <v>327</v>
      </c>
      <c r="AN46" s="26" t="s">
        <v>327</v>
      </c>
      <c r="AO46" s="26" t="s">
        <v>327</v>
      </c>
      <c r="AP46" s="26" t="s">
        <v>327</v>
      </c>
      <c r="AS46" s="26" t="s">
        <v>327</v>
      </c>
      <c r="AT46" s="26" t="s">
        <v>327</v>
      </c>
      <c r="AU46" s="26" t="s">
        <v>327</v>
      </c>
      <c r="AV46" s="26" t="s">
        <v>327</v>
      </c>
      <c r="AY46" s="26" t="s">
        <v>327</v>
      </c>
      <c r="AZ46" s="26" t="s">
        <v>327</v>
      </c>
      <c r="BA46" s="26" t="s">
        <v>327</v>
      </c>
      <c r="BB46" s="26" t="s">
        <v>327</v>
      </c>
      <c r="BE46" s="26" t="s">
        <v>327</v>
      </c>
      <c r="BF46" s="26" t="s">
        <v>327</v>
      </c>
      <c r="BG46" s="26" t="s">
        <v>327</v>
      </c>
      <c r="BH46" s="26" t="s">
        <v>327</v>
      </c>
      <c r="BK46" s="26" t="s">
        <v>327</v>
      </c>
      <c r="BL46" s="26" t="s">
        <v>327</v>
      </c>
      <c r="BM46" s="26" t="s">
        <v>327</v>
      </c>
      <c r="BN46" s="26" t="s">
        <v>327</v>
      </c>
      <c r="BQ46" s="26" t="s">
        <v>327</v>
      </c>
      <c r="BR46" s="26" t="s">
        <v>327</v>
      </c>
      <c r="BS46" s="26" t="s">
        <v>327</v>
      </c>
      <c r="BT46" s="26" t="s">
        <v>327</v>
      </c>
      <c r="BW46" s="26" t="s">
        <v>327</v>
      </c>
      <c r="BX46" s="26" t="s">
        <v>327</v>
      </c>
      <c r="BY46" s="26" t="s">
        <v>327</v>
      </c>
      <c r="BZ46" s="26" t="s">
        <v>327</v>
      </c>
      <c r="CC46" s="26" t="s">
        <v>327</v>
      </c>
      <c r="CD46" s="26" t="s">
        <v>327</v>
      </c>
      <c r="CE46" s="26" t="s">
        <v>327</v>
      </c>
      <c r="CF46" s="26" t="s">
        <v>327</v>
      </c>
      <c r="CI46" s="26" t="s">
        <v>327</v>
      </c>
      <c r="CJ46" s="26" t="s">
        <v>327</v>
      </c>
      <c r="CK46" s="26" t="s">
        <v>327</v>
      </c>
      <c r="CL46" s="26" t="s">
        <v>327</v>
      </c>
      <c r="CO46" s="26" t="s">
        <v>327</v>
      </c>
      <c r="CP46" s="26" t="s">
        <v>327</v>
      </c>
      <c r="CQ46" s="26" t="s">
        <v>327</v>
      </c>
      <c r="CR46" s="26" t="s">
        <v>327</v>
      </c>
      <c r="CU46" s="26" t="s">
        <v>327</v>
      </c>
      <c r="CV46" s="26" t="s">
        <v>327</v>
      </c>
      <c r="CW46" s="26" t="s">
        <v>327</v>
      </c>
      <c r="CX46" s="26" t="s">
        <v>327</v>
      </c>
    </row>
    <row r="47" spans="5:102" x14ac:dyDescent="0.45">
      <c r="E47" s="26" t="s">
        <v>327</v>
      </c>
      <c r="F47" s="26" t="s">
        <v>327</v>
      </c>
      <c r="G47" s="26" t="s">
        <v>327</v>
      </c>
      <c r="H47" s="26" t="s">
        <v>327</v>
      </c>
      <c r="I47" s="26" t="s">
        <v>327</v>
      </c>
      <c r="J47" s="26" t="s">
        <v>327</v>
      </c>
      <c r="K47" s="26" t="s">
        <v>327</v>
      </c>
      <c r="L47" s="26" t="s">
        <v>327</v>
      </c>
      <c r="M47" s="26" t="s">
        <v>327</v>
      </c>
      <c r="O47" s="26" t="s">
        <v>327</v>
      </c>
      <c r="P47" s="26" t="s">
        <v>327</v>
      </c>
      <c r="Q47" s="26" t="s">
        <v>327</v>
      </c>
      <c r="R47" s="26" t="s">
        <v>327</v>
      </c>
      <c r="U47" s="26" t="s">
        <v>327</v>
      </c>
      <c r="V47" s="26" t="s">
        <v>327</v>
      </c>
      <c r="W47" s="26" t="s">
        <v>327</v>
      </c>
      <c r="X47" s="26" t="s">
        <v>327</v>
      </c>
      <c r="AA47" s="26" t="s">
        <v>327</v>
      </c>
      <c r="AB47" s="26" t="s">
        <v>327</v>
      </c>
      <c r="AC47" s="26" t="s">
        <v>327</v>
      </c>
      <c r="AD47" s="26" t="s">
        <v>327</v>
      </c>
      <c r="AG47" s="26" t="s">
        <v>327</v>
      </c>
      <c r="AH47" s="26" t="s">
        <v>327</v>
      </c>
      <c r="AI47" s="26" t="s">
        <v>327</v>
      </c>
      <c r="AJ47" s="26" t="s">
        <v>327</v>
      </c>
      <c r="AM47" s="26" t="s">
        <v>327</v>
      </c>
      <c r="AN47" s="26" t="s">
        <v>327</v>
      </c>
      <c r="AO47" s="26" t="s">
        <v>327</v>
      </c>
      <c r="AP47" s="26" t="s">
        <v>327</v>
      </c>
      <c r="AS47" s="26" t="s">
        <v>327</v>
      </c>
      <c r="AT47" s="26" t="s">
        <v>327</v>
      </c>
      <c r="AU47" s="26" t="s">
        <v>327</v>
      </c>
      <c r="AV47" s="26" t="s">
        <v>327</v>
      </c>
      <c r="AY47" s="26" t="s">
        <v>327</v>
      </c>
      <c r="AZ47" s="26" t="s">
        <v>327</v>
      </c>
      <c r="BA47" s="26" t="s">
        <v>327</v>
      </c>
      <c r="BB47" s="26" t="s">
        <v>327</v>
      </c>
      <c r="BE47" s="26" t="s">
        <v>327</v>
      </c>
      <c r="BF47" s="26" t="s">
        <v>327</v>
      </c>
      <c r="BG47" s="26" t="s">
        <v>327</v>
      </c>
      <c r="BH47" s="26" t="s">
        <v>327</v>
      </c>
      <c r="BK47" s="26" t="s">
        <v>327</v>
      </c>
      <c r="BL47" s="26" t="s">
        <v>327</v>
      </c>
      <c r="BM47" s="26" t="s">
        <v>327</v>
      </c>
      <c r="BN47" s="26" t="s">
        <v>327</v>
      </c>
      <c r="BQ47" s="26" t="s">
        <v>327</v>
      </c>
      <c r="BR47" s="26" t="s">
        <v>327</v>
      </c>
      <c r="BS47" s="26" t="s">
        <v>327</v>
      </c>
      <c r="BT47" s="26" t="s">
        <v>327</v>
      </c>
      <c r="BW47" s="26" t="s">
        <v>327</v>
      </c>
      <c r="BX47" s="26" t="s">
        <v>327</v>
      </c>
      <c r="BY47" s="26" t="s">
        <v>327</v>
      </c>
      <c r="BZ47" s="26" t="s">
        <v>327</v>
      </c>
      <c r="CC47" s="26" t="s">
        <v>327</v>
      </c>
      <c r="CD47" s="26" t="s">
        <v>327</v>
      </c>
      <c r="CE47" s="26" t="s">
        <v>327</v>
      </c>
      <c r="CF47" s="26" t="s">
        <v>327</v>
      </c>
      <c r="CI47" s="26" t="s">
        <v>327</v>
      </c>
      <c r="CJ47" s="26" t="s">
        <v>327</v>
      </c>
      <c r="CK47" s="26" t="s">
        <v>327</v>
      </c>
      <c r="CL47" s="26" t="s">
        <v>327</v>
      </c>
      <c r="CO47" s="26" t="s">
        <v>327</v>
      </c>
      <c r="CP47" s="26" t="s">
        <v>327</v>
      </c>
      <c r="CQ47" s="26" t="s">
        <v>327</v>
      </c>
      <c r="CR47" s="26" t="s">
        <v>327</v>
      </c>
      <c r="CU47" s="26" t="s">
        <v>327</v>
      </c>
      <c r="CV47" s="26" t="s">
        <v>327</v>
      </c>
      <c r="CW47" s="26" t="s">
        <v>327</v>
      </c>
      <c r="CX47" s="26" t="s">
        <v>327</v>
      </c>
    </row>
    <row r="48" spans="5:102" x14ac:dyDescent="0.45">
      <c r="E48" s="26" t="s">
        <v>327</v>
      </c>
      <c r="F48" s="26" t="s">
        <v>327</v>
      </c>
      <c r="G48" s="26" t="s">
        <v>327</v>
      </c>
      <c r="H48" s="26" t="s">
        <v>327</v>
      </c>
      <c r="I48" s="26" t="s">
        <v>327</v>
      </c>
      <c r="J48" s="26" t="s">
        <v>327</v>
      </c>
      <c r="K48" s="26" t="s">
        <v>327</v>
      </c>
      <c r="L48" s="26" t="s">
        <v>327</v>
      </c>
      <c r="M48" s="26" t="s">
        <v>327</v>
      </c>
      <c r="O48" s="26" t="s">
        <v>327</v>
      </c>
      <c r="P48" s="26" t="s">
        <v>327</v>
      </c>
      <c r="Q48" s="26" t="s">
        <v>327</v>
      </c>
      <c r="R48" s="26" t="s">
        <v>327</v>
      </c>
      <c r="U48" s="26" t="s">
        <v>327</v>
      </c>
      <c r="V48" s="26" t="s">
        <v>327</v>
      </c>
      <c r="W48" s="26" t="s">
        <v>327</v>
      </c>
      <c r="X48" s="26" t="s">
        <v>327</v>
      </c>
      <c r="AA48" s="26" t="s">
        <v>327</v>
      </c>
      <c r="AB48" s="26" t="s">
        <v>327</v>
      </c>
      <c r="AC48" s="26" t="s">
        <v>327</v>
      </c>
      <c r="AD48" s="26" t="s">
        <v>327</v>
      </c>
      <c r="AG48" s="26" t="s">
        <v>327</v>
      </c>
      <c r="AH48" s="26" t="s">
        <v>327</v>
      </c>
      <c r="AI48" s="26" t="s">
        <v>327</v>
      </c>
      <c r="AJ48" s="26" t="s">
        <v>327</v>
      </c>
      <c r="AM48" s="26" t="s">
        <v>327</v>
      </c>
      <c r="AN48" s="26" t="s">
        <v>327</v>
      </c>
      <c r="AO48" s="26" t="s">
        <v>327</v>
      </c>
      <c r="AP48" s="26" t="s">
        <v>327</v>
      </c>
      <c r="AS48" s="26" t="s">
        <v>327</v>
      </c>
      <c r="AT48" s="26" t="s">
        <v>327</v>
      </c>
      <c r="AU48" s="26" t="s">
        <v>327</v>
      </c>
      <c r="AV48" s="26" t="s">
        <v>327</v>
      </c>
      <c r="AY48" s="26" t="s">
        <v>327</v>
      </c>
      <c r="AZ48" s="26" t="s">
        <v>327</v>
      </c>
      <c r="BA48" s="26" t="s">
        <v>327</v>
      </c>
      <c r="BB48" s="26" t="s">
        <v>327</v>
      </c>
      <c r="BE48" s="26" t="s">
        <v>327</v>
      </c>
      <c r="BF48" s="26" t="s">
        <v>327</v>
      </c>
      <c r="BG48" s="26" t="s">
        <v>327</v>
      </c>
      <c r="BH48" s="26" t="s">
        <v>327</v>
      </c>
      <c r="BK48" s="26" t="s">
        <v>327</v>
      </c>
      <c r="BL48" s="26" t="s">
        <v>327</v>
      </c>
      <c r="BM48" s="26" t="s">
        <v>327</v>
      </c>
      <c r="BN48" s="26" t="s">
        <v>327</v>
      </c>
      <c r="BQ48" s="26" t="s">
        <v>327</v>
      </c>
      <c r="BR48" s="26" t="s">
        <v>327</v>
      </c>
      <c r="BS48" s="26" t="s">
        <v>327</v>
      </c>
      <c r="BT48" s="26" t="s">
        <v>327</v>
      </c>
      <c r="BW48" s="26" t="s">
        <v>327</v>
      </c>
      <c r="BX48" s="26" t="s">
        <v>327</v>
      </c>
      <c r="BY48" s="26" t="s">
        <v>327</v>
      </c>
      <c r="BZ48" s="26" t="s">
        <v>327</v>
      </c>
      <c r="CC48" s="26" t="s">
        <v>327</v>
      </c>
      <c r="CD48" s="26" t="s">
        <v>327</v>
      </c>
      <c r="CE48" s="26" t="s">
        <v>327</v>
      </c>
      <c r="CF48" s="26" t="s">
        <v>327</v>
      </c>
      <c r="CI48" s="26" t="s">
        <v>327</v>
      </c>
      <c r="CJ48" s="26" t="s">
        <v>327</v>
      </c>
      <c r="CK48" s="26" t="s">
        <v>327</v>
      </c>
      <c r="CL48" s="26" t="s">
        <v>327</v>
      </c>
      <c r="CO48" s="26" t="s">
        <v>327</v>
      </c>
      <c r="CP48" s="26" t="s">
        <v>327</v>
      </c>
      <c r="CQ48" s="26" t="s">
        <v>327</v>
      </c>
      <c r="CR48" s="26" t="s">
        <v>327</v>
      </c>
      <c r="CU48" s="26" t="s">
        <v>327</v>
      </c>
      <c r="CV48" s="26" t="s">
        <v>327</v>
      </c>
      <c r="CW48" s="26" t="s">
        <v>327</v>
      </c>
      <c r="CX48" s="26" t="s">
        <v>327</v>
      </c>
    </row>
    <row r="49" spans="5:102" x14ac:dyDescent="0.45">
      <c r="E49" s="26" t="s">
        <v>327</v>
      </c>
      <c r="F49" s="26" t="s">
        <v>327</v>
      </c>
      <c r="G49" s="26" t="s">
        <v>327</v>
      </c>
      <c r="H49" s="26" t="s">
        <v>327</v>
      </c>
      <c r="I49" s="26" t="s">
        <v>327</v>
      </c>
      <c r="J49" s="26" t="s">
        <v>327</v>
      </c>
      <c r="K49" s="26" t="s">
        <v>327</v>
      </c>
      <c r="L49" s="26" t="s">
        <v>327</v>
      </c>
      <c r="M49" s="26" t="s">
        <v>327</v>
      </c>
      <c r="O49" s="26" t="s">
        <v>327</v>
      </c>
      <c r="P49" s="26" t="s">
        <v>327</v>
      </c>
      <c r="Q49" s="26" t="s">
        <v>327</v>
      </c>
      <c r="R49" s="26" t="s">
        <v>327</v>
      </c>
      <c r="U49" s="26" t="s">
        <v>327</v>
      </c>
      <c r="V49" s="26" t="s">
        <v>327</v>
      </c>
      <c r="W49" s="26" t="s">
        <v>327</v>
      </c>
      <c r="X49" s="26" t="s">
        <v>327</v>
      </c>
      <c r="AA49" s="26" t="s">
        <v>327</v>
      </c>
      <c r="AB49" s="26" t="s">
        <v>327</v>
      </c>
      <c r="AC49" s="26" t="s">
        <v>327</v>
      </c>
      <c r="AD49" s="26" t="s">
        <v>327</v>
      </c>
      <c r="AG49" s="26" t="s">
        <v>327</v>
      </c>
      <c r="AH49" s="26" t="s">
        <v>327</v>
      </c>
      <c r="AI49" s="26" t="s">
        <v>327</v>
      </c>
      <c r="AJ49" s="26" t="s">
        <v>327</v>
      </c>
      <c r="AM49" s="26" t="s">
        <v>327</v>
      </c>
      <c r="AN49" s="26" t="s">
        <v>327</v>
      </c>
      <c r="AO49" s="26" t="s">
        <v>327</v>
      </c>
      <c r="AP49" s="26" t="s">
        <v>327</v>
      </c>
      <c r="AS49" s="26" t="s">
        <v>327</v>
      </c>
      <c r="AT49" s="26" t="s">
        <v>327</v>
      </c>
      <c r="AU49" s="26" t="s">
        <v>327</v>
      </c>
      <c r="AV49" s="26" t="s">
        <v>327</v>
      </c>
      <c r="AY49" s="26" t="s">
        <v>327</v>
      </c>
      <c r="AZ49" s="26" t="s">
        <v>327</v>
      </c>
      <c r="BA49" s="26" t="s">
        <v>327</v>
      </c>
      <c r="BB49" s="26" t="s">
        <v>327</v>
      </c>
      <c r="BE49" s="26" t="s">
        <v>327</v>
      </c>
      <c r="BF49" s="26" t="s">
        <v>327</v>
      </c>
      <c r="BG49" s="26" t="s">
        <v>327</v>
      </c>
      <c r="BH49" s="26" t="s">
        <v>327</v>
      </c>
      <c r="BK49" s="26" t="s">
        <v>327</v>
      </c>
      <c r="BL49" s="26" t="s">
        <v>327</v>
      </c>
      <c r="BM49" s="26" t="s">
        <v>327</v>
      </c>
      <c r="BN49" s="26" t="s">
        <v>327</v>
      </c>
      <c r="BQ49" s="26" t="s">
        <v>327</v>
      </c>
      <c r="BR49" s="26" t="s">
        <v>327</v>
      </c>
      <c r="BS49" s="26" t="s">
        <v>327</v>
      </c>
      <c r="BT49" s="26" t="s">
        <v>327</v>
      </c>
      <c r="BW49" s="26" t="s">
        <v>327</v>
      </c>
      <c r="BX49" s="26" t="s">
        <v>327</v>
      </c>
      <c r="BY49" s="26" t="s">
        <v>327</v>
      </c>
      <c r="BZ49" s="26" t="s">
        <v>327</v>
      </c>
      <c r="CC49" s="26" t="s">
        <v>327</v>
      </c>
      <c r="CD49" s="26" t="s">
        <v>327</v>
      </c>
      <c r="CE49" s="26" t="s">
        <v>327</v>
      </c>
      <c r="CF49" s="26" t="s">
        <v>327</v>
      </c>
      <c r="CI49" s="26" t="s">
        <v>327</v>
      </c>
      <c r="CJ49" s="26" t="s">
        <v>327</v>
      </c>
      <c r="CK49" s="26" t="s">
        <v>327</v>
      </c>
      <c r="CL49" s="26" t="s">
        <v>327</v>
      </c>
      <c r="CO49" s="26" t="s">
        <v>327</v>
      </c>
      <c r="CP49" s="26" t="s">
        <v>327</v>
      </c>
      <c r="CQ49" s="26" t="s">
        <v>327</v>
      </c>
      <c r="CR49" s="26" t="s">
        <v>327</v>
      </c>
      <c r="CU49" s="26" t="s">
        <v>327</v>
      </c>
      <c r="CV49" s="26" t="s">
        <v>327</v>
      </c>
      <c r="CW49" s="26" t="s">
        <v>327</v>
      </c>
      <c r="CX49" s="26" t="s">
        <v>327</v>
      </c>
    </row>
    <row r="50" spans="5:102" x14ac:dyDescent="0.45">
      <c r="E50" s="26" t="s">
        <v>327</v>
      </c>
      <c r="F50" s="26" t="s">
        <v>327</v>
      </c>
      <c r="G50" s="26" t="s">
        <v>327</v>
      </c>
      <c r="H50" s="26" t="s">
        <v>327</v>
      </c>
      <c r="I50" s="26" t="s">
        <v>327</v>
      </c>
      <c r="J50" s="26" t="s">
        <v>327</v>
      </c>
      <c r="K50" s="26" t="s">
        <v>327</v>
      </c>
      <c r="L50" s="26" t="s">
        <v>327</v>
      </c>
      <c r="M50" s="26" t="s">
        <v>327</v>
      </c>
      <c r="O50" s="26" t="s">
        <v>327</v>
      </c>
      <c r="P50" s="26" t="s">
        <v>327</v>
      </c>
      <c r="Q50" s="26" t="s">
        <v>327</v>
      </c>
      <c r="R50" s="26" t="s">
        <v>327</v>
      </c>
      <c r="U50" s="26" t="s">
        <v>327</v>
      </c>
      <c r="V50" s="26" t="s">
        <v>327</v>
      </c>
      <c r="W50" s="26" t="s">
        <v>327</v>
      </c>
      <c r="X50" s="26" t="s">
        <v>327</v>
      </c>
      <c r="AA50" s="26" t="s">
        <v>327</v>
      </c>
      <c r="AB50" s="26" t="s">
        <v>327</v>
      </c>
      <c r="AC50" s="26" t="s">
        <v>327</v>
      </c>
      <c r="AD50" s="26" t="s">
        <v>327</v>
      </c>
      <c r="AG50" s="26" t="s">
        <v>327</v>
      </c>
      <c r="AH50" s="26" t="s">
        <v>327</v>
      </c>
      <c r="AI50" s="26" t="s">
        <v>327</v>
      </c>
      <c r="AJ50" s="26" t="s">
        <v>327</v>
      </c>
      <c r="AM50" s="26" t="s">
        <v>327</v>
      </c>
      <c r="AN50" s="26" t="s">
        <v>327</v>
      </c>
      <c r="AO50" s="26" t="s">
        <v>327</v>
      </c>
      <c r="AP50" s="26" t="s">
        <v>327</v>
      </c>
      <c r="AS50" s="26" t="s">
        <v>327</v>
      </c>
      <c r="AT50" s="26" t="s">
        <v>327</v>
      </c>
      <c r="AU50" s="26" t="s">
        <v>327</v>
      </c>
      <c r="AV50" s="26" t="s">
        <v>327</v>
      </c>
      <c r="AY50" s="26" t="s">
        <v>327</v>
      </c>
      <c r="AZ50" s="26" t="s">
        <v>327</v>
      </c>
      <c r="BA50" s="26" t="s">
        <v>327</v>
      </c>
      <c r="BB50" s="26" t="s">
        <v>327</v>
      </c>
      <c r="BE50" s="26" t="s">
        <v>327</v>
      </c>
      <c r="BF50" s="26" t="s">
        <v>327</v>
      </c>
      <c r="BG50" s="26" t="s">
        <v>327</v>
      </c>
      <c r="BH50" s="26" t="s">
        <v>327</v>
      </c>
      <c r="BK50" s="26" t="s">
        <v>327</v>
      </c>
      <c r="BL50" s="26" t="s">
        <v>327</v>
      </c>
      <c r="BM50" s="26" t="s">
        <v>327</v>
      </c>
      <c r="BN50" s="26" t="s">
        <v>327</v>
      </c>
      <c r="BQ50" s="26" t="s">
        <v>327</v>
      </c>
      <c r="BR50" s="26" t="s">
        <v>327</v>
      </c>
      <c r="BS50" s="26" t="s">
        <v>327</v>
      </c>
      <c r="BT50" s="26" t="s">
        <v>327</v>
      </c>
      <c r="BW50" s="26" t="s">
        <v>327</v>
      </c>
      <c r="BX50" s="26" t="s">
        <v>327</v>
      </c>
      <c r="BY50" s="26" t="s">
        <v>327</v>
      </c>
      <c r="BZ50" s="26" t="s">
        <v>327</v>
      </c>
      <c r="CC50" s="26" t="s">
        <v>327</v>
      </c>
      <c r="CD50" s="26" t="s">
        <v>327</v>
      </c>
      <c r="CE50" s="26" t="s">
        <v>327</v>
      </c>
      <c r="CF50" s="26" t="s">
        <v>327</v>
      </c>
      <c r="CI50" s="26" t="s">
        <v>327</v>
      </c>
      <c r="CJ50" s="26" t="s">
        <v>327</v>
      </c>
      <c r="CK50" s="26" t="s">
        <v>327</v>
      </c>
      <c r="CL50" s="26" t="s">
        <v>327</v>
      </c>
      <c r="CO50" s="26" t="s">
        <v>327</v>
      </c>
      <c r="CP50" s="26" t="s">
        <v>327</v>
      </c>
      <c r="CQ50" s="26" t="s">
        <v>327</v>
      </c>
      <c r="CR50" s="26" t="s">
        <v>327</v>
      </c>
      <c r="CU50" s="26" t="s">
        <v>327</v>
      </c>
      <c r="CV50" s="26" t="s">
        <v>327</v>
      </c>
      <c r="CW50" s="26" t="s">
        <v>327</v>
      </c>
      <c r="CX50" s="26" t="s">
        <v>327</v>
      </c>
    </row>
    <row r="51" spans="5:102" x14ac:dyDescent="0.45">
      <c r="E51" s="26" t="s">
        <v>327</v>
      </c>
      <c r="F51" s="26" t="s">
        <v>327</v>
      </c>
      <c r="G51" s="26" t="s">
        <v>327</v>
      </c>
      <c r="H51" s="26" t="s">
        <v>327</v>
      </c>
      <c r="I51" s="26" t="s">
        <v>327</v>
      </c>
      <c r="J51" s="26" t="s">
        <v>327</v>
      </c>
      <c r="K51" s="26" t="s">
        <v>327</v>
      </c>
      <c r="L51" s="26" t="s">
        <v>327</v>
      </c>
      <c r="M51" s="26" t="s">
        <v>327</v>
      </c>
      <c r="O51" s="26" t="s">
        <v>327</v>
      </c>
      <c r="P51" s="26" t="s">
        <v>327</v>
      </c>
      <c r="Q51" s="26" t="s">
        <v>327</v>
      </c>
      <c r="R51" s="26" t="s">
        <v>327</v>
      </c>
      <c r="U51" s="26" t="s">
        <v>327</v>
      </c>
      <c r="V51" s="26" t="s">
        <v>327</v>
      </c>
      <c r="W51" s="26" t="s">
        <v>327</v>
      </c>
      <c r="X51" s="26" t="s">
        <v>327</v>
      </c>
      <c r="AA51" s="26" t="s">
        <v>327</v>
      </c>
      <c r="AB51" s="26" t="s">
        <v>327</v>
      </c>
      <c r="AC51" s="26" t="s">
        <v>327</v>
      </c>
      <c r="AD51" s="26" t="s">
        <v>327</v>
      </c>
      <c r="AG51" s="26" t="s">
        <v>327</v>
      </c>
      <c r="AH51" s="26" t="s">
        <v>327</v>
      </c>
      <c r="AI51" s="26" t="s">
        <v>327</v>
      </c>
      <c r="AJ51" s="26" t="s">
        <v>327</v>
      </c>
      <c r="AM51" s="26" t="s">
        <v>327</v>
      </c>
      <c r="AN51" s="26" t="s">
        <v>327</v>
      </c>
      <c r="AO51" s="26" t="s">
        <v>327</v>
      </c>
      <c r="AP51" s="26" t="s">
        <v>327</v>
      </c>
      <c r="AS51" s="26" t="s">
        <v>327</v>
      </c>
      <c r="AT51" s="26" t="s">
        <v>327</v>
      </c>
      <c r="AU51" s="26" t="s">
        <v>327</v>
      </c>
      <c r="AV51" s="26" t="s">
        <v>327</v>
      </c>
      <c r="AY51" s="26" t="s">
        <v>327</v>
      </c>
      <c r="AZ51" s="26" t="s">
        <v>327</v>
      </c>
      <c r="BA51" s="26" t="s">
        <v>327</v>
      </c>
      <c r="BB51" s="26" t="s">
        <v>327</v>
      </c>
      <c r="BE51" s="26" t="s">
        <v>327</v>
      </c>
      <c r="BF51" s="26" t="s">
        <v>327</v>
      </c>
      <c r="BG51" s="26" t="s">
        <v>327</v>
      </c>
      <c r="BH51" s="26" t="s">
        <v>327</v>
      </c>
      <c r="BK51" s="26" t="s">
        <v>327</v>
      </c>
      <c r="BL51" s="26" t="s">
        <v>327</v>
      </c>
      <c r="BM51" s="26" t="s">
        <v>327</v>
      </c>
      <c r="BN51" s="26" t="s">
        <v>327</v>
      </c>
      <c r="BQ51" s="26" t="s">
        <v>327</v>
      </c>
      <c r="BR51" s="26" t="s">
        <v>327</v>
      </c>
      <c r="BS51" s="26" t="s">
        <v>327</v>
      </c>
      <c r="BT51" s="26" t="s">
        <v>327</v>
      </c>
      <c r="BW51" s="26" t="s">
        <v>327</v>
      </c>
      <c r="BX51" s="26" t="s">
        <v>327</v>
      </c>
      <c r="BY51" s="26" t="s">
        <v>327</v>
      </c>
      <c r="BZ51" s="26" t="s">
        <v>327</v>
      </c>
      <c r="CC51" s="26" t="s">
        <v>327</v>
      </c>
      <c r="CD51" s="26" t="s">
        <v>327</v>
      </c>
      <c r="CE51" s="26" t="s">
        <v>327</v>
      </c>
      <c r="CF51" s="26" t="s">
        <v>327</v>
      </c>
      <c r="CI51" s="26" t="s">
        <v>327</v>
      </c>
      <c r="CJ51" s="26" t="s">
        <v>327</v>
      </c>
      <c r="CK51" s="26" t="s">
        <v>327</v>
      </c>
      <c r="CL51" s="26" t="s">
        <v>327</v>
      </c>
      <c r="CO51" s="26" t="s">
        <v>327</v>
      </c>
      <c r="CP51" s="26" t="s">
        <v>327</v>
      </c>
      <c r="CQ51" s="26" t="s">
        <v>327</v>
      </c>
      <c r="CR51" s="26" t="s">
        <v>327</v>
      </c>
      <c r="CU51" s="26" t="s">
        <v>327</v>
      </c>
      <c r="CV51" s="26" t="s">
        <v>327</v>
      </c>
      <c r="CW51" s="26" t="s">
        <v>327</v>
      </c>
      <c r="CX51" s="26" t="s">
        <v>327</v>
      </c>
    </row>
    <row r="52" spans="5:102" x14ac:dyDescent="0.45">
      <c r="E52" s="26" t="s">
        <v>327</v>
      </c>
      <c r="F52" s="26" t="s">
        <v>327</v>
      </c>
      <c r="G52" s="26" t="s">
        <v>327</v>
      </c>
      <c r="H52" s="26" t="s">
        <v>327</v>
      </c>
      <c r="I52" s="26" t="s">
        <v>327</v>
      </c>
      <c r="J52" s="26" t="s">
        <v>327</v>
      </c>
      <c r="K52" s="26" t="s">
        <v>327</v>
      </c>
      <c r="L52" s="26" t="s">
        <v>327</v>
      </c>
      <c r="M52" s="26" t="s">
        <v>327</v>
      </c>
      <c r="O52" s="26" t="s">
        <v>327</v>
      </c>
      <c r="P52" s="26" t="s">
        <v>327</v>
      </c>
      <c r="Q52" s="26" t="s">
        <v>327</v>
      </c>
      <c r="R52" s="26" t="s">
        <v>327</v>
      </c>
      <c r="U52" s="26" t="s">
        <v>327</v>
      </c>
      <c r="V52" s="26" t="s">
        <v>327</v>
      </c>
      <c r="W52" s="26" t="s">
        <v>327</v>
      </c>
      <c r="X52" s="26" t="s">
        <v>327</v>
      </c>
      <c r="AA52" s="26" t="s">
        <v>327</v>
      </c>
      <c r="AB52" s="26" t="s">
        <v>327</v>
      </c>
      <c r="AC52" s="26" t="s">
        <v>327</v>
      </c>
      <c r="AD52" s="26" t="s">
        <v>327</v>
      </c>
      <c r="AG52" s="26" t="s">
        <v>327</v>
      </c>
      <c r="AH52" s="26" t="s">
        <v>327</v>
      </c>
      <c r="AI52" s="26" t="s">
        <v>327</v>
      </c>
      <c r="AJ52" s="26" t="s">
        <v>327</v>
      </c>
      <c r="AM52" s="26" t="s">
        <v>327</v>
      </c>
      <c r="AN52" s="26" t="s">
        <v>327</v>
      </c>
      <c r="AO52" s="26" t="s">
        <v>327</v>
      </c>
      <c r="AP52" s="26" t="s">
        <v>327</v>
      </c>
      <c r="AS52" s="26" t="s">
        <v>327</v>
      </c>
      <c r="AT52" s="26" t="s">
        <v>327</v>
      </c>
      <c r="AU52" s="26" t="s">
        <v>327</v>
      </c>
      <c r="AV52" s="26" t="s">
        <v>327</v>
      </c>
      <c r="AY52" s="26" t="s">
        <v>327</v>
      </c>
      <c r="AZ52" s="26" t="s">
        <v>327</v>
      </c>
      <c r="BA52" s="26" t="s">
        <v>327</v>
      </c>
      <c r="BB52" s="26" t="s">
        <v>327</v>
      </c>
      <c r="BE52" s="26" t="s">
        <v>327</v>
      </c>
      <c r="BF52" s="26" t="s">
        <v>327</v>
      </c>
      <c r="BG52" s="26" t="s">
        <v>327</v>
      </c>
      <c r="BH52" s="26" t="s">
        <v>327</v>
      </c>
      <c r="BK52" s="26" t="s">
        <v>327</v>
      </c>
      <c r="BL52" s="26" t="s">
        <v>327</v>
      </c>
      <c r="BM52" s="26" t="s">
        <v>327</v>
      </c>
      <c r="BN52" s="26" t="s">
        <v>327</v>
      </c>
      <c r="BQ52" s="26" t="s">
        <v>327</v>
      </c>
      <c r="BR52" s="26" t="s">
        <v>327</v>
      </c>
      <c r="BS52" s="26" t="s">
        <v>327</v>
      </c>
      <c r="BT52" s="26" t="s">
        <v>327</v>
      </c>
      <c r="BW52" s="26" t="s">
        <v>327</v>
      </c>
      <c r="BX52" s="26" t="s">
        <v>327</v>
      </c>
      <c r="BY52" s="26" t="s">
        <v>327</v>
      </c>
      <c r="BZ52" s="26" t="s">
        <v>327</v>
      </c>
      <c r="CC52" s="26" t="s">
        <v>327</v>
      </c>
      <c r="CD52" s="26" t="s">
        <v>327</v>
      </c>
      <c r="CE52" s="26" t="s">
        <v>327</v>
      </c>
      <c r="CF52" s="26" t="s">
        <v>327</v>
      </c>
      <c r="CI52" s="26" t="s">
        <v>327</v>
      </c>
      <c r="CJ52" s="26" t="s">
        <v>327</v>
      </c>
      <c r="CK52" s="26" t="s">
        <v>327</v>
      </c>
      <c r="CL52" s="26" t="s">
        <v>327</v>
      </c>
      <c r="CO52" s="26" t="s">
        <v>327</v>
      </c>
      <c r="CP52" s="26" t="s">
        <v>327</v>
      </c>
      <c r="CQ52" s="26" t="s">
        <v>327</v>
      </c>
      <c r="CR52" s="26" t="s">
        <v>327</v>
      </c>
      <c r="CU52" s="26" t="s">
        <v>327</v>
      </c>
      <c r="CV52" s="26" t="s">
        <v>327</v>
      </c>
      <c r="CW52" s="26" t="s">
        <v>327</v>
      </c>
      <c r="CX52" s="26" t="s">
        <v>327</v>
      </c>
    </row>
    <row r="53" spans="5:102" x14ac:dyDescent="0.45">
      <c r="E53" s="26" t="s">
        <v>327</v>
      </c>
      <c r="F53" s="26" t="s">
        <v>327</v>
      </c>
      <c r="G53" s="26" t="s">
        <v>327</v>
      </c>
      <c r="H53" s="26" t="s">
        <v>327</v>
      </c>
      <c r="I53" s="26" t="s">
        <v>327</v>
      </c>
      <c r="J53" s="26" t="s">
        <v>327</v>
      </c>
      <c r="K53" s="26" t="s">
        <v>327</v>
      </c>
      <c r="L53" s="26" t="s">
        <v>327</v>
      </c>
      <c r="M53" s="26" t="s">
        <v>327</v>
      </c>
      <c r="O53" s="26" t="s">
        <v>327</v>
      </c>
      <c r="P53" s="26" t="s">
        <v>327</v>
      </c>
      <c r="Q53" s="26" t="s">
        <v>327</v>
      </c>
      <c r="R53" s="26" t="s">
        <v>327</v>
      </c>
      <c r="U53" s="26" t="s">
        <v>327</v>
      </c>
      <c r="V53" s="26" t="s">
        <v>327</v>
      </c>
      <c r="W53" s="26" t="s">
        <v>327</v>
      </c>
      <c r="X53" s="26" t="s">
        <v>327</v>
      </c>
      <c r="AA53" s="26" t="s">
        <v>327</v>
      </c>
      <c r="AB53" s="26" t="s">
        <v>327</v>
      </c>
      <c r="AC53" s="26" t="s">
        <v>327</v>
      </c>
      <c r="AD53" s="26" t="s">
        <v>327</v>
      </c>
      <c r="AG53" s="26" t="s">
        <v>327</v>
      </c>
      <c r="AH53" s="26" t="s">
        <v>327</v>
      </c>
      <c r="AI53" s="26" t="s">
        <v>327</v>
      </c>
      <c r="AJ53" s="26" t="s">
        <v>327</v>
      </c>
      <c r="AM53" s="26" t="s">
        <v>327</v>
      </c>
      <c r="AN53" s="26" t="s">
        <v>327</v>
      </c>
      <c r="AO53" s="26" t="s">
        <v>327</v>
      </c>
      <c r="AP53" s="26" t="s">
        <v>327</v>
      </c>
      <c r="AS53" s="26" t="s">
        <v>327</v>
      </c>
      <c r="AT53" s="26" t="s">
        <v>327</v>
      </c>
      <c r="AU53" s="26" t="s">
        <v>327</v>
      </c>
      <c r="AV53" s="26" t="s">
        <v>327</v>
      </c>
      <c r="AY53" s="26" t="s">
        <v>327</v>
      </c>
      <c r="AZ53" s="26" t="s">
        <v>327</v>
      </c>
      <c r="BA53" s="26" t="s">
        <v>327</v>
      </c>
      <c r="BB53" s="26" t="s">
        <v>327</v>
      </c>
      <c r="BE53" s="26" t="s">
        <v>327</v>
      </c>
      <c r="BF53" s="26" t="s">
        <v>327</v>
      </c>
      <c r="BG53" s="26" t="s">
        <v>327</v>
      </c>
      <c r="BH53" s="26" t="s">
        <v>327</v>
      </c>
      <c r="BK53" s="26" t="s">
        <v>327</v>
      </c>
      <c r="BL53" s="26" t="s">
        <v>327</v>
      </c>
      <c r="BM53" s="26" t="s">
        <v>327</v>
      </c>
      <c r="BN53" s="26" t="s">
        <v>327</v>
      </c>
      <c r="BQ53" s="26" t="s">
        <v>327</v>
      </c>
      <c r="BR53" s="26" t="s">
        <v>327</v>
      </c>
      <c r="BS53" s="26" t="s">
        <v>327</v>
      </c>
      <c r="BT53" s="26" t="s">
        <v>327</v>
      </c>
      <c r="BW53" s="26" t="s">
        <v>327</v>
      </c>
      <c r="BX53" s="26" t="s">
        <v>327</v>
      </c>
      <c r="BY53" s="26" t="s">
        <v>327</v>
      </c>
      <c r="BZ53" s="26" t="s">
        <v>327</v>
      </c>
      <c r="CC53" s="26" t="s">
        <v>327</v>
      </c>
      <c r="CD53" s="26" t="s">
        <v>327</v>
      </c>
      <c r="CE53" s="26" t="s">
        <v>327</v>
      </c>
      <c r="CF53" s="26" t="s">
        <v>327</v>
      </c>
      <c r="CI53" s="26" t="s">
        <v>327</v>
      </c>
      <c r="CJ53" s="26" t="s">
        <v>327</v>
      </c>
      <c r="CK53" s="26" t="s">
        <v>327</v>
      </c>
      <c r="CL53" s="26" t="s">
        <v>327</v>
      </c>
      <c r="CO53" s="26" t="s">
        <v>327</v>
      </c>
      <c r="CP53" s="26" t="s">
        <v>327</v>
      </c>
      <c r="CQ53" s="26" t="s">
        <v>327</v>
      </c>
      <c r="CR53" s="26" t="s">
        <v>327</v>
      </c>
      <c r="CU53" s="26" t="s">
        <v>327</v>
      </c>
      <c r="CV53" s="26" t="s">
        <v>327</v>
      </c>
      <c r="CW53" s="26" t="s">
        <v>327</v>
      </c>
      <c r="CX53" s="26" t="s">
        <v>327</v>
      </c>
    </row>
    <row r="54" spans="5:102" x14ac:dyDescent="0.45">
      <c r="E54" s="26" t="s">
        <v>327</v>
      </c>
      <c r="F54" s="26" t="s">
        <v>327</v>
      </c>
      <c r="G54" s="26" t="s">
        <v>327</v>
      </c>
      <c r="H54" s="26" t="s">
        <v>327</v>
      </c>
      <c r="I54" s="26" t="s">
        <v>327</v>
      </c>
      <c r="J54" s="26" t="s">
        <v>327</v>
      </c>
      <c r="K54" s="26" t="s">
        <v>327</v>
      </c>
      <c r="L54" s="26" t="s">
        <v>327</v>
      </c>
      <c r="M54" s="26" t="s">
        <v>327</v>
      </c>
      <c r="O54" s="26" t="s">
        <v>327</v>
      </c>
      <c r="P54" s="26" t="s">
        <v>327</v>
      </c>
      <c r="Q54" s="26" t="s">
        <v>327</v>
      </c>
      <c r="R54" s="26" t="s">
        <v>327</v>
      </c>
      <c r="U54" s="26" t="s">
        <v>327</v>
      </c>
      <c r="V54" s="26" t="s">
        <v>327</v>
      </c>
      <c r="W54" s="26" t="s">
        <v>327</v>
      </c>
      <c r="X54" s="26" t="s">
        <v>327</v>
      </c>
      <c r="AA54" s="26" t="s">
        <v>327</v>
      </c>
      <c r="AB54" s="26" t="s">
        <v>327</v>
      </c>
      <c r="AC54" s="26" t="s">
        <v>327</v>
      </c>
      <c r="AD54" s="26" t="s">
        <v>327</v>
      </c>
      <c r="AG54" s="26" t="s">
        <v>327</v>
      </c>
      <c r="AH54" s="26" t="s">
        <v>327</v>
      </c>
      <c r="AI54" s="26" t="s">
        <v>327</v>
      </c>
      <c r="AJ54" s="26" t="s">
        <v>327</v>
      </c>
      <c r="AM54" s="26" t="s">
        <v>327</v>
      </c>
      <c r="AN54" s="26" t="s">
        <v>327</v>
      </c>
      <c r="AO54" s="26" t="s">
        <v>327</v>
      </c>
      <c r="AP54" s="26" t="s">
        <v>327</v>
      </c>
      <c r="AS54" s="26" t="s">
        <v>327</v>
      </c>
      <c r="AT54" s="26" t="s">
        <v>327</v>
      </c>
      <c r="AU54" s="26" t="s">
        <v>327</v>
      </c>
      <c r="AV54" s="26" t="s">
        <v>327</v>
      </c>
      <c r="AY54" s="26" t="s">
        <v>327</v>
      </c>
      <c r="AZ54" s="26" t="s">
        <v>327</v>
      </c>
      <c r="BA54" s="26" t="s">
        <v>327</v>
      </c>
      <c r="BB54" s="26" t="s">
        <v>327</v>
      </c>
      <c r="BE54" s="26" t="s">
        <v>327</v>
      </c>
      <c r="BF54" s="26" t="s">
        <v>327</v>
      </c>
      <c r="BG54" s="26" t="s">
        <v>327</v>
      </c>
      <c r="BH54" s="26" t="s">
        <v>327</v>
      </c>
      <c r="BK54" s="26" t="s">
        <v>327</v>
      </c>
      <c r="BL54" s="26" t="s">
        <v>327</v>
      </c>
      <c r="BM54" s="26" t="s">
        <v>327</v>
      </c>
      <c r="BN54" s="26" t="s">
        <v>327</v>
      </c>
      <c r="BQ54" s="26" t="s">
        <v>327</v>
      </c>
      <c r="BR54" s="26" t="s">
        <v>327</v>
      </c>
      <c r="BS54" s="26" t="s">
        <v>327</v>
      </c>
      <c r="BT54" s="26" t="s">
        <v>327</v>
      </c>
      <c r="BW54" s="26" t="s">
        <v>327</v>
      </c>
      <c r="BX54" s="26" t="s">
        <v>327</v>
      </c>
      <c r="BY54" s="26" t="s">
        <v>327</v>
      </c>
      <c r="BZ54" s="26" t="s">
        <v>327</v>
      </c>
      <c r="CC54" s="26" t="s">
        <v>327</v>
      </c>
      <c r="CD54" s="26" t="s">
        <v>327</v>
      </c>
      <c r="CE54" s="26" t="s">
        <v>327</v>
      </c>
      <c r="CF54" s="26" t="s">
        <v>327</v>
      </c>
      <c r="CI54" s="26" t="s">
        <v>327</v>
      </c>
      <c r="CJ54" s="26" t="s">
        <v>327</v>
      </c>
      <c r="CK54" s="26" t="s">
        <v>327</v>
      </c>
      <c r="CL54" s="26" t="s">
        <v>327</v>
      </c>
      <c r="CO54" s="26" t="s">
        <v>327</v>
      </c>
      <c r="CP54" s="26" t="s">
        <v>327</v>
      </c>
      <c r="CQ54" s="26" t="s">
        <v>327</v>
      </c>
      <c r="CR54" s="26" t="s">
        <v>327</v>
      </c>
      <c r="CU54" s="26" t="s">
        <v>327</v>
      </c>
      <c r="CV54" s="26" t="s">
        <v>327</v>
      </c>
      <c r="CW54" s="26" t="s">
        <v>327</v>
      </c>
      <c r="CX54" s="26" t="s">
        <v>327</v>
      </c>
    </row>
    <row r="55" spans="5:102" x14ac:dyDescent="0.45">
      <c r="E55" s="26" t="s">
        <v>327</v>
      </c>
      <c r="F55" s="26" t="s">
        <v>327</v>
      </c>
      <c r="G55" s="26" t="s">
        <v>327</v>
      </c>
      <c r="H55" s="26" t="s">
        <v>327</v>
      </c>
      <c r="I55" s="26" t="s">
        <v>327</v>
      </c>
      <c r="J55" s="26" t="s">
        <v>327</v>
      </c>
      <c r="K55" s="26" t="s">
        <v>327</v>
      </c>
      <c r="L55" s="26" t="s">
        <v>327</v>
      </c>
      <c r="M55" s="26" t="s">
        <v>327</v>
      </c>
      <c r="O55" s="26" t="s">
        <v>327</v>
      </c>
      <c r="P55" s="26" t="s">
        <v>327</v>
      </c>
      <c r="Q55" s="26" t="s">
        <v>327</v>
      </c>
      <c r="R55" s="26" t="s">
        <v>327</v>
      </c>
      <c r="U55" s="26" t="s">
        <v>327</v>
      </c>
      <c r="V55" s="26" t="s">
        <v>327</v>
      </c>
      <c r="W55" s="26" t="s">
        <v>327</v>
      </c>
      <c r="X55" s="26" t="s">
        <v>327</v>
      </c>
      <c r="AA55" s="26" t="s">
        <v>327</v>
      </c>
      <c r="AB55" s="26" t="s">
        <v>327</v>
      </c>
      <c r="AC55" s="26" t="s">
        <v>327</v>
      </c>
      <c r="AD55" s="26" t="s">
        <v>327</v>
      </c>
      <c r="AG55" s="26" t="s">
        <v>327</v>
      </c>
      <c r="AH55" s="26" t="s">
        <v>327</v>
      </c>
      <c r="AI55" s="26" t="s">
        <v>327</v>
      </c>
      <c r="AJ55" s="26" t="s">
        <v>327</v>
      </c>
      <c r="AM55" s="26" t="s">
        <v>327</v>
      </c>
      <c r="AN55" s="26" t="s">
        <v>327</v>
      </c>
      <c r="AO55" s="26" t="s">
        <v>327</v>
      </c>
      <c r="AP55" s="26" t="s">
        <v>327</v>
      </c>
      <c r="AS55" s="26" t="s">
        <v>327</v>
      </c>
      <c r="AT55" s="26" t="s">
        <v>327</v>
      </c>
      <c r="AU55" s="26" t="s">
        <v>327</v>
      </c>
      <c r="AV55" s="26" t="s">
        <v>327</v>
      </c>
      <c r="AY55" s="26" t="s">
        <v>327</v>
      </c>
      <c r="AZ55" s="26" t="s">
        <v>327</v>
      </c>
      <c r="BA55" s="26" t="s">
        <v>327</v>
      </c>
      <c r="BB55" s="26" t="s">
        <v>327</v>
      </c>
      <c r="BE55" s="26" t="s">
        <v>327</v>
      </c>
      <c r="BF55" s="26" t="s">
        <v>327</v>
      </c>
      <c r="BG55" s="26" t="s">
        <v>327</v>
      </c>
      <c r="BH55" s="26" t="s">
        <v>327</v>
      </c>
      <c r="BK55" s="26" t="s">
        <v>327</v>
      </c>
      <c r="BL55" s="26" t="s">
        <v>327</v>
      </c>
      <c r="BM55" s="26" t="s">
        <v>327</v>
      </c>
      <c r="BN55" s="26" t="s">
        <v>327</v>
      </c>
      <c r="BQ55" s="26" t="s">
        <v>327</v>
      </c>
      <c r="BR55" s="26" t="s">
        <v>327</v>
      </c>
      <c r="BS55" s="26" t="s">
        <v>327</v>
      </c>
      <c r="BT55" s="26" t="s">
        <v>327</v>
      </c>
      <c r="BW55" s="26" t="s">
        <v>327</v>
      </c>
      <c r="BX55" s="26" t="s">
        <v>327</v>
      </c>
      <c r="BY55" s="26" t="s">
        <v>327</v>
      </c>
      <c r="BZ55" s="26" t="s">
        <v>327</v>
      </c>
      <c r="CC55" s="26" t="s">
        <v>327</v>
      </c>
      <c r="CD55" s="26" t="s">
        <v>327</v>
      </c>
      <c r="CE55" s="26" t="s">
        <v>327</v>
      </c>
      <c r="CF55" s="26" t="s">
        <v>327</v>
      </c>
      <c r="CI55" s="26" t="s">
        <v>327</v>
      </c>
      <c r="CJ55" s="26" t="s">
        <v>327</v>
      </c>
      <c r="CK55" s="26" t="s">
        <v>327</v>
      </c>
      <c r="CL55" s="26" t="s">
        <v>327</v>
      </c>
      <c r="CO55" s="26" t="s">
        <v>327</v>
      </c>
      <c r="CP55" s="26" t="s">
        <v>327</v>
      </c>
      <c r="CQ55" s="26" t="s">
        <v>327</v>
      </c>
      <c r="CR55" s="26" t="s">
        <v>327</v>
      </c>
      <c r="CU55" s="26" t="s">
        <v>327</v>
      </c>
      <c r="CV55" s="26" t="s">
        <v>327</v>
      </c>
      <c r="CW55" s="26" t="s">
        <v>327</v>
      </c>
      <c r="CX55" s="26" t="s">
        <v>327</v>
      </c>
    </row>
    <row r="56" spans="5:102" x14ac:dyDescent="0.45">
      <c r="E56" s="26" t="s">
        <v>327</v>
      </c>
      <c r="F56" s="26" t="s">
        <v>327</v>
      </c>
      <c r="G56" s="26" t="s">
        <v>327</v>
      </c>
      <c r="H56" s="26" t="s">
        <v>327</v>
      </c>
      <c r="I56" s="26" t="s">
        <v>327</v>
      </c>
      <c r="J56" s="26" t="s">
        <v>327</v>
      </c>
      <c r="K56" s="26" t="s">
        <v>327</v>
      </c>
      <c r="L56" s="26" t="s">
        <v>327</v>
      </c>
      <c r="M56" s="26" t="s">
        <v>327</v>
      </c>
      <c r="O56" s="26" t="s">
        <v>327</v>
      </c>
      <c r="P56" s="26" t="s">
        <v>327</v>
      </c>
      <c r="Q56" s="26" t="s">
        <v>327</v>
      </c>
      <c r="R56" s="26" t="s">
        <v>327</v>
      </c>
      <c r="U56" s="26" t="s">
        <v>327</v>
      </c>
      <c r="V56" s="26" t="s">
        <v>327</v>
      </c>
      <c r="W56" s="26" t="s">
        <v>327</v>
      </c>
      <c r="X56" s="26" t="s">
        <v>327</v>
      </c>
      <c r="AA56" s="26" t="s">
        <v>327</v>
      </c>
      <c r="AB56" s="26" t="s">
        <v>327</v>
      </c>
      <c r="AC56" s="26" t="s">
        <v>327</v>
      </c>
      <c r="AD56" s="26" t="s">
        <v>327</v>
      </c>
      <c r="AG56" s="26" t="s">
        <v>327</v>
      </c>
      <c r="AH56" s="26" t="s">
        <v>327</v>
      </c>
      <c r="AI56" s="26" t="s">
        <v>327</v>
      </c>
      <c r="AJ56" s="26" t="s">
        <v>327</v>
      </c>
      <c r="AM56" s="26" t="s">
        <v>327</v>
      </c>
      <c r="AN56" s="26" t="s">
        <v>327</v>
      </c>
      <c r="AO56" s="26" t="s">
        <v>327</v>
      </c>
      <c r="AP56" s="26" t="s">
        <v>327</v>
      </c>
      <c r="AS56" s="26" t="s">
        <v>327</v>
      </c>
      <c r="AT56" s="26" t="s">
        <v>327</v>
      </c>
      <c r="AU56" s="26" t="s">
        <v>327</v>
      </c>
      <c r="AV56" s="26" t="s">
        <v>327</v>
      </c>
      <c r="AY56" s="26" t="s">
        <v>327</v>
      </c>
      <c r="AZ56" s="26" t="s">
        <v>327</v>
      </c>
      <c r="BA56" s="26" t="s">
        <v>327</v>
      </c>
      <c r="BB56" s="26" t="s">
        <v>327</v>
      </c>
      <c r="BE56" s="26" t="s">
        <v>327</v>
      </c>
      <c r="BF56" s="26" t="s">
        <v>327</v>
      </c>
      <c r="BG56" s="26" t="s">
        <v>327</v>
      </c>
      <c r="BH56" s="26" t="s">
        <v>327</v>
      </c>
      <c r="BK56" s="26" t="s">
        <v>327</v>
      </c>
      <c r="BL56" s="26" t="s">
        <v>327</v>
      </c>
      <c r="BM56" s="26" t="s">
        <v>327</v>
      </c>
      <c r="BN56" s="26" t="s">
        <v>327</v>
      </c>
      <c r="BQ56" s="26" t="s">
        <v>327</v>
      </c>
      <c r="BR56" s="26" t="s">
        <v>327</v>
      </c>
      <c r="BS56" s="26" t="s">
        <v>327</v>
      </c>
      <c r="BT56" s="26" t="s">
        <v>327</v>
      </c>
      <c r="BW56" s="26" t="s">
        <v>327</v>
      </c>
      <c r="BX56" s="26" t="s">
        <v>327</v>
      </c>
      <c r="BY56" s="26" t="s">
        <v>327</v>
      </c>
      <c r="BZ56" s="26" t="s">
        <v>327</v>
      </c>
      <c r="CC56" s="26" t="s">
        <v>327</v>
      </c>
      <c r="CD56" s="26" t="s">
        <v>327</v>
      </c>
      <c r="CE56" s="26" t="s">
        <v>327</v>
      </c>
      <c r="CF56" s="26" t="s">
        <v>327</v>
      </c>
      <c r="CI56" s="26" t="s">
        <v>327</v>
      </c>
      <c r="CJ56" s="26" t="s">
        <v>327</v>
      </c>
      <c r="CK56" s="26" t="s">
        <v>327</v>
      </c>
      <c r="CL56" s="26" t="s">
        <v>327</v>
      </c>
      <c r="CO56" s="26" t="s">
        <v>327</v>
      </c>
      <c r="CP56" s="26" t="s">
        <v>327</v>
      </c>
      <c r="CQ56" s="26" t="s">
        <v>327</v>
      </c>
      <c r="CR56" s="26" t="s">
        <v>327</v>
      </c>
      <c r="CU56" s="26" t="s">
        <v>327</v>
      </c>
      <c r="CV56" s="26" t="s">
        <v>327</v>
      </c>
      <c r="CW56" s="26" t="s">
        <v>327</v>
      </c>
      <c r="CX56" s="26" t="s">
        <v>327</v>
      </c>
    </row>
    <row r="57" spans="5:102" x14ac:dyDescent="0.45">
      <c r="E57" s="26" t="s">
        <v>327</v>
      </c>
      <c r="F57" s="26" t="s">
        <v>327</v>
      </c>
      <c r="G57" s="26" t="s">
        <v>327</v>
      </c>
      <c r="H57" s="26" t="s">
        <v>327</v>
      </c>
      <c r="I57" s="26" t="s">
        <v>327</v>
      </c>
      <c r="J57" s="26" t="s">
        <v>327</v>
      </c>
      <c r="K57" s="26" t="s">
        <v>327</v>
      </c>
      <c r="L57" s="26" t="s">
        <v>327</v>
      </c>
      <c r="M57" s="26" t="s">
        <v>327</v>
      </c>
      <c r="O57" s="26" t="s">
        <v>327</v>
      </c>
      <c r="P57" s="26" t="s">
        <v>327</v>
      </c>
      <c r="Q57" s="26" t="s">
        <v>327</v>
      </c>
      <c r="R57" s="26" t="s">
        <v>327</v>
      </c>
      <c r="U57" s="26" t="s">
        <v>327</v>
      </c>
      <c r="V57" s="26" t="s">
        <v>327</v>
      </c>
      <c r="W57" s="26" t="s">
        <v>327</v>
      </c>
      <c r="X57" s="26" t="s">
        <v>327</v>
      </c>
      <c r="AA57" s="26" t="s">
        <v>327</v>
      </c>
      <c r="AB57" s="26" t="s">
        <v>327</v>
      </c>
      <c r="AC57" s="26" t="s">
        <v>327</v>
      </c>
      <c r="AD57" s="26" t="s">
        <v>327</v>
      </c>
      <c r="AG57" s="26" t="s">
        <v>327</v>
      </c>
      <c r="AH57" s="26" t="s">
        <v>327</v>
      </c>
      <c r="AI57" s="26" t="s">
        <v>327</v>
      </c>
      <c r="AJ57" s="26" t="s">
        <v>327</v>
      </c>
      <c r="AM57" s="26" t="s">
        <v>327</v>
      </c>
      <c r="AN57" s="26" t="s">
        <v>327</v>
      </c>
      <c r="AO57" s="26" t="s">
        <v>327</v>
      </c>
      <c r="AP57" s="26" t="s">
        <v>327</v>
      </c>
      <c r="AS57" s="26" t="s">
        <v>327</v>
      </c>
      <c r="AT57" s="26" t="s">
        <v>327</v>
      </c>
      <c r="AU57" s="26" t="s">
        <v>327</v>
      </c>
      <c r="AV57" s="26" t="s">
        <v>327</v>
      </c>
      <c r="AY57" s="26" t="s">
        <v>327</v>
      </c>
      <c r="AZ57" s="26" t="s">
        <v>327</v>
      </c>
      <c r="BA57" s="26" t="s">
        <v>327</v>
      </c>
      <c r="BB57" s="26" t="s">
        <v>327</v>
      </c>
      <c r="BE57" s="26" t="s">
        <v>327</v>
      </c>
      <c r="BF57" s="26" t="s">
        <v>327</v>
      </c>
      <c r="BG57" s="26" t="s">
        <v>327</v>
      </c>
      <c r="BH57" s="26" t="s">
        <v>327</v>
      </c>
      <c r="BK57" s="26" t="s">
        <v>327</v>
      </c>
      <c r="BL57" s="26" t="s">
        <v>327</v>
      </c>
      <c r="BM57" s="26" t="s">
        <v>327</v>
      </c>
      <c r="BN57" s="26" t="s">
        <v>327</v>
      </c>
      <c r="BQ57" s="26" t="s">
        <v>327</v>
      </c>
      <c r="BR57" s="26" t="s">
        <v>327</v>
      </c>
      <c r="BS57" s="26" t="s">
        <v>327</v>
      </c>
      <c r="BT57" s="26" t="s">
        <v>327</v>
      </c>
      <c r="BW57" s="26" t="s">
        <v>327</v>
      </c>
      <c r="BX57" s="26" t="s">
        <v>327</v>
      </c>
      <c r="BY57" s="26" t="s">
        <v>327</v>
      </c>
      <c r="BZ57" s="26" t="s">
        <v>327</v>
      </c>
      <c r="CC57" s="26" t="s">
        <v>327</v>
      </c>
      <c r="CD57" s="26" t="s">
        <v>327</v>
      </c>
      <c r="CE57" s="26" t="s">
        <v>327</v>
      </c>
      <c r="CF57" s="26" t="s">
        <v>327</v>
      </c>
      <c r="CI57" s="26" t="s">
        <v>327</v>
      </c>
      <c r="CJ57" s="26" t="s">
        <v>327</v>
      </c>
      <c r="CK57" s="26" t="s">
        <v>327</v>
      </c>
      <c r="CL57" s="26" t="s">
        <v>327</v>
      </c>
      <c r="CO57" s="26" t="s">
        <v>327</v>
      </c>
      <c r="CP57" s="26" t="s">
        <v>327</v>
      </c>
      <c r="CQ57" s="26" t="s">
        <v>327</v>
      </c>
      <c r="CR57" s="26" t="s">
        <v>327</v>
      </c>
      <c r="CU57" s="26" t="s">
        <v>327</v>
      </c>
      <c r="CV57" s="26" t="s">
        <v>327</v>
      </c>
      <c r="CW57" s="26" t="s">
        <v>327</v>
      </c>
      <c r="CX57" s="26" t="s">
        <v>327</v>
      </c>
    </row>
    <row r="58" spans="5:102" x14ac:dyDescent="0.45">
      <c r="E58" s="26" t="s">
        <v>327</v>
      </c>
      <c r="F58" s="26" t="s">
        <v>327</v>
      </c>
      <c r="G58" s="26" t="s">
        <v>327</v>
      </c>
      <c r="H58" s="26" t="s">
        <v>327</v>
      </c>
      <c r="I58" s="26" t="s">
        <v>327</v>
      </c>
      <c r="J58" s="26" t="s">
        <v>327</v>
      </c>
      <c r="K58" s="26" t="s">
        <v>327</v>
      </c>
      <c r="L58" s="26" t="s">
        <v>327</v>
      </c>
      <c r="M58" s="26" t="s">
        <v>327</v>
      </c>
      <c r="O58" s="26" t="s">
        <v>327</v>
      </c>
      <c r="P58" s="26" t="s">
        <v>327</v>
      </c>
      <c r="Q58" s="26" t="s">
        <v>327</v>
      </c>
      <c r="R58" s="26" t="s">
        <v>327</v>
      </c>
      <c r="U58" s="26" t="s">
        <v>327</v>
      </c>
      <c r="V58" s="26" t="s">
        <v>327</v>
      </c>
      <c r="W58" s="26" t="s">
        <v>327</v>
      </c>
      <c r="X58" s="26" t="s">
        <v>327</v>
      </c>
      <c r="AA58" s="26" t="s">
        <v>327</v>
      </c>
      <c r="AB58" s="26" t="s">
        <v>327</v>
      </c>
      <c r="AC58" s="26" t="s">
        <v>327</v>
      </c>
      <c r="AD58" s="26" t="s">
        <v>327</v>
      </c>
      <c r="AG58" s="26" t="s">
        <v>327</v>
      </c>
      <c r="AH58" s="26" t="s">
        <v>327</v>
      </c>
      <c r="AI58" s="26" t="s">
        <v>327</v>
      </c>
      <c r="AJ58" s="26" t="s">
        <v>327</v>
      </c>
      <c r="AM58" s="26" t="s">
        <v>327</v>
      </c>
      <c r="AN58" s="26" t="s">
        <v>327</v>
      </c>
      <c r="AO58" s="26" t="s">
        <v>327</v>
      </c>
      <c r="AP58" s="26" t="s">
        <v>327</v>
      </c>
      <c r="AS58" s="26" t="s">
        <v>327</v>
      </c>
      <c r="AT58" s="26" t="s">
        <v>327</v>
      </c>
      <c r="AU58" s="26" t="s">
        <v>327</v>
      </c>
      <c r="AV58" s="26" t="s">
        <v>327</v>
      </c>
      <c r="AY58" s="26" t="s">
        <v>327</v>
      </c>
      <c r="AZ58" s="26" t="s">
        <v>327</v>
      </c>
      <c r="BA58" s="26" t="s">
        <v>327</v>
      </c>
      <c r="BB58" s="26" t="s">
        <v>327</v>
      </c>
      <c r="BE58" s="26" t="s">
        <v>327</v>
      </c>
      <c r="BF58" s="26" t="s">
        <v>327</v>
      </c>
      <c r="BG58" s="26" t="s">
        <v>327</v>
      </c>
      <c r="BH58" s="26" t="s">
        <v>327</v>
      </c>
      <c r="BK58" s="26" t="s">
        <v>327</v>
      </c>
      <c r="BL58" s="26" t="s">
        <v>327</v>
      </c>
      <c r="BM58" s="26" t="s">
        <v>327</v>
      </c>
      <c r="BN58" s="26" t="s">
        <v>327</v>
      </c>
      <c r="BQ58" s="26" t="s">
        <v>327</v>
      </c>
      <c r="BR58" s="26" t="s">
        <v>327</v>
      </c>
      <c r="BS58" s="26" t="s">
        <v>327</v>
      </c>
      <c r="BT58" s="26" t="s">
        <v>327</v>
      </c>
      <c r="BW58" s="26" t="s">
        <v>327</v>
      </c>
      <c r="BX58" s="26" t="s">
        <v>327</v>
      </c>
      <c r="BY58" s="26" t="s">
        <v>327</v>
      </c>
      <c r="BZ58" s="26" t="s">
        <v>327</v>
      </c>
      <c r="CC58" s="26" t="s">
        <v>327</v>
      </c>
      <c r="CD58" s="26" t="s">
        <v>327</v>
      </c>
      <c r="CE58" s="26" t="s">
        <v>327</v>
      </c>
      <c r="CF58" s="26" t="s">
        <v>327</v>
      </c>
      <c r="CI58" s="26" t="s">
        <v>327</v>
      </c>
      <c r="CJ58" s="26" t="s">
        <v>327</v>
      </c>
      <c r="CK58" s="26" t="s">
        <v>327</v>
      </c>
      <c r="CL58" s="26" t="s">
        <v>327</v>
      </c>
      <c r="CO58" s="26" t="s">
        <v>327</v>
      </c>
      <c r="CP58" s="26" t="s">
        <v>327</v>
      </c>
      <c r="CQ58" s="26" t="s">
        <v>327</v>
      </c>
      <c r="CR58" s="26" t="s">
        <v>327</v>
      </c>
      <c r="CU58" s="26" t="s">
        <v>327</v>
      </c>
      <c r="CV58" s="26" t="s">
        <v>327</v>
      </c>
      <c r="CW58" s="26" t="s">
        <v>327</v>
      </c>
      <c r="CX58" s="26" t="s">
        <v>327</v>
      </c>
    </row>
    <row r="59" spans="5:102" x14ac:dyDescent="0.45">
      <c r="E59" s="26" t="s">
        <v>327</v>
      </c>
      <c r="F59" s="26" t="s">
        <v>327</v>
      </c>
      <c r="G59" s="26" t="s">
        <v>327</v>
      </c>
      <c r="H59" s="26" t="s">
        <v>327</v>
      </c>
      <c r="I59" s="26" t="s">
        <v>327</v>
      </c>
      <c r="J59" s="26" t="s">
        <v>327</v>
      </c>
      <c r="K59" s="26" t="s">
        <v>327</v>
      </c>
      <c r="L59" s="26" t="s">
        <v>327</v>
      </c>
      <c r="M59" s="26" t="s">
        <v>327</v>
      </c>
      <c r="O59" s="26" t="s">
        <v>327</v>
      </c>
      <c r="P59" s="26" t="s">
        <v>327</v>
      </c>
      <c r="Q59" s="26" t="s">
        <v>327</v>
      </c>
      <c r="R59" s="26" t="s">
        <v>327</v>
      </c>
      <c r="U59" s="26" t="s">
        <v>327</v>
      </c>
      <c r="V59" s="26" t="s">
        <v>327</v>
      </c>
      <c r="W59" s="26" t="s">
        <v>327</v>
      </c>
      <c r="X59" s="26" t="s">
        <v>327</v>
      </c>
      <c r="AA59" s="26" t="s">
        <v>327</v>
      </c>
      <c r="AB59" s="26" t="s">
        <v>327</v>
      </c>
      <c r="AC59" s="26" t="s">
        <v>327</v>
      </c>
      <c r="AD59" s="26" t="s">
        <v>327</v>
      </c>
      <c r="AG59" s="26" t="s">
        <v>327</v>
      </c>
      <c r="AH59" s="26" t="s">
        <v>327</v>
      </c>
      <c r="AI59" s="26" t="s">
        <v>327</v>
      </c>
      <c r="AJ59" s="26" t="s">
        <v>327</v>
      </c>
      <c r="AM59" s="26" t="s">
        <v>327</v>
      </c>
      <c r="AN59" s="26" t="s">
        <v>327</v>
      </c>
      <c r="AO59" s="26" t="s">
        <v>327</v>
      </c>
      <c r="AP59" s="26" t="s">
        <v>327</v>
      </c>
      <c r="AS59" s="26" t="s">
        <v>327</v>
      </c>
      <c r="AT59" s="26" t="s">
        <v>327</v>
      </c>
      <c r="AU59" s="26" t="s">
        <v>327</v>
      </c>
      <c r="AV59" s="26" t="s">
        <v>327</v>
      </c>
      <c r="AY59" s="26" t="s">
        <v>327</v>
      </c>
      <c r="AZ59" s="26" t="s">
        <v>327</v>
      </c>
      <c r="BA59" s="26" t="s">
        <v>327</v>
      </c>
      <c r="BB59" s="26" t="s">
        <v>327</v>
      </c>
      <c r="BE59" s="26" t="s">
        <v>327</v>
      </c>
      <c r="BF59" s="26" t="s">
        <v>327</v>
      </c>
      <c r="BG59" s="26" t="s">
        <v>327</v>
      </c>
      <c r="BH59" s="26" t="s">
        <v>327</v>
      </c>
      <c r="BK59" s="26" t="s">
        <v>327</v>
      </c>
      <c r="BL59" s="26" t="s">
        <v>327</v>
      </c>
      <c r="BM59" s="26" t="s">
        <v>327</v>
      </c>
      <c r="BN59" s="26" t="s">
        <v>327</v>
      </c>
      <c r="BQ59" s="26" t="s">
        <v>327</v>
      </c>
      <c r="BR59" s="26" t="s">
        <v>327</v>
      </c>
      <c r="BS59" s="26" t="s">
        <v>327</v>
      </c>
      <c r="BT59" s="26" t="s">
        <v>327</v>
      </c>
      <c r="BW59" s="26" t="s">
        <v>327</v>
      </c>
      <c r="BX59" s="26" t="s">
        <v>327</v>
      </c>
      <c r="BY59" s="26" t="s">
        <v>327</v>
      </c>
      <c r="BZ59" s="26" t="s">
        <v>327</v>
      </c>
      <c r="CC59" s="26" t="s">
        <v>327</v>
      </c>
      <c r="CD59" s="26" t="s">
        <v>327</v>
      </c>
      <c r="CE59" s="26" t="s">
        <v>327</v>
      </c>
      <c r="CF59" s="26" t="s">
        <v>327</v>
      </c>
      <c r="CI59" s="26" t="s">
        <v>327</v>
      </c>
      <c r="CJ59" s="26" t="s">
        <v>327</v>
      </c>
      <c r="CK59" s="26" t="s">
        <v>327</v>
      </c>
      <c r="CL59" s="26" t="s">
        <v>327</v>
      </c>
      <c r="CO59" s="26" t="s">
        <v>327</v>
      </c>
      <c r="CP59" s="26" t="s">
        <v>327</v>
      </c>
      <c r="CQ59" s="26" t="s">
        <v>327</v>
      </c>
      <c r="CR59" s="26" t="s">
        <v>327</v>
      </c>
      <c r="CU59" s="26" t="s">
        <v>327</v>
      </c>
      <c r="CV59" s="26" t="s">
        <v>327</v>
      </c>
      <c r="CW59" s="26" t="s">
        <v>327</v>
      </c>
      <c r="CX59" s="26" t="s">
        <v>327</v>
      </c>
    </row>
    <row r="60" spans="5:102" x14ac:dyDescent="0.45">
      <c r="E60" s="26" t="s">
        <v>327</v>
      </c>
      <c r="F60" s="26" t="s">
        <v>327</v>
      </c>
      <c r="G60" s="26" t="s">
        <v>327</v>
      </c>
      <c r="H60" s="26" t="s">
        <v>327</v>
      </c>
      <c r="I60" s="26" t="s">
        <v>327</v>
      </c>
      <c r="J60" s="26" t="s">
        <v>327</v>
      </c>
      <c r="K60" s="26" t="s">
        <v>327</v>
      </c>
      <c r="L60" s="26" t="s">
        <v>327</v>
      </c>
      <c r="M60" s="26" t="s">
        <v>327</v>
      </c>
      <c r="O60" s="26" t="s">
        <v>327</v>
      </c>
      <c r="P60" s="26" t="s">
        <v>327</v>
      </c>
      <c r="Q60" s="26" t="s">
        <v>327</v>
      </c>
      <c r="R60" s="26" t="s">
        <v>327</v>
      </c>
      <c r="U60" s="26" t="s">
        <v>327</v>
      </c>
      <c r="V60" s="26" t="s">
        <v>327</v>
      </c>
      <c r="W60" s="26" t="s">
        <v>327</v>
      </c>
      <c r="X60" s="26" t="s">
        <v>327</v>
      </c>
      <c r="AA60" s="26" t="s">
        <v>327</v>
      </c>
      <c r="AB60" s="26" t="s">
        <v>327</v>
      </c>
      <c r="AC60" s="26" t="s">
        <v>327</v>
      </c>
      <c r="AD60" s="26" t="s">
        <v>327</v>
      </c>
      <c r="AG60" s="26" t="s">
        <v>327</v>
      </c>
      <c r="AH60" s="26" t="s">
        <v>327</v>
      </c>
      <c r="AI60" s="26" t="s">
        <v>327</v>
      </c>
      <c r="AJ60" s="26" t="s">
        <v>327</v>
      </c>
      <c r="AM60" s="26" t="s">
        <v>327</v>
      </c>
      <c r="AN60" s="26" t="s">
        <v>327</v>
      </c>
      <c r="AO60" s="26" t="s">
        <v>327</v>
      </c>
      <c r="AP60" s="26" t="s">
        <v>327</v>
      </c>
      <c r="AS60" s="26" t="s">
        <v>327</v>
      </c>
      <c r="AT60" s="26" t="s">
        <v>327</v>
      </c>
      <c r="AU60" s="26" t="s">
        <v>327</v>
      </c>
      <c r="AV60" s="26" t="s">
        <v>327</v>
      </c>
      <c r="AY60" s="26" t="s">
        <v>327</v>
      </c>
      <c r="AZ60" s="26" t="s">
        <v>327</v>
      </c>
      <c r="BA60" s="26" t="s">
        <v>327</v>
      </c>
      <c r="BB60" s="26" t="s">
        <v>327</v>
      </c>
      <c r="BE60" s="26" t="s">
        <v>327</v>
      </c>
      <c r="BF60" s="26" t="s">
        <v>327</v>
      </c>
      <c r="BG60" s="26" t="s">
        <v>327</v>
      </c>
      <c r="BH60" s="26" t="s">
        <v>327</v>
      </c>
      <c r="BK60" s="26" t="s">
        <v>327</v>
      </c>
      <c r="BL60" s="26" t="s">
        <v>327</v>
      </c>
      <c r="BM60" s="26" t="s">
        <v>327</v>
      </c>
      <c r="BN60" s="26" t="s">
        <v>327</v>
      </c>
      <c r="BQ60" s="26" t="s">
        <v>327</v>
      </c>
      <c r="BR60" s="26" t="s">
        <v>327</v>
      </c>
      <c r="BS60" s="26" t="s">
        <v>327</v>
      </c>
      <c r="BT60" s="26" t="s">
        <v>327</v>
      </c>
      <c r="BW60" s="26" t="s">
        <v>327</v>
      </c>
      <c r="BX60" s="26" t="s">
        <v>327</v>
      </c>
      <c r="BY60" s="26" t="s">
        <v>327</v>
      </c>
      <c r="BZ60" s="26" t="s">
        <v>327</v>
      </c>
      <c r="CC60" s="26" t="s">
        <v>327</v>
      </c>
      <c r="CD60" s="26" t="s">
        <v>327</v>
      </c>
      <c r="CE60" s="26" t="s">
        <v>327</v>
      </c>
      <c r="CF60" s="26" t="s">
        <v>327</v>
      </c>
      <c r="CI60" s="26" t="s">
        <v>327</v>
      </c>
      <c r="CJ60" s="26" t="s">
        <v>327</v>
      </c>
      <c r="CK60" s="26" t="s">
        <v>327</v>
      </c>
      <c r="CL60" s="26" t="s">
        <v>327</v>
      </c>
      <c r="CO60" s="26" t="s">
        <v>327</v>
      </c>
      <c r="CP60" s="26" t="s">
        <v>327</v>
      </c>
      <c r="CQ60" s="26" t="s">
        <v>327</v>
      </c>
      <c r="CR60" s="26" t="s">
        <v>327</v>
      </c>
      <c r="CU60" s="26" t="s">
        <v>327</v>
      </c>
      <c r="CV60" s="26" t="s">
        <v>327</v>
      </c>
      <c r="CW60" s="26" t="s">
        <v>327</v>
      </c>
      <c r="CX60" s="26" t="s">
        <v>327</v>
      </c>
    </row>
    <row r="61" spans="5:102" x14ac:dyDescent="0.45">
      <c r="E61" s="26" t="s">
        <v>327</v>
      </c>
      <c r="F61" s="26" t="s">
        <v>327</v>
      </c>
      <c r="G61" s="26" t="s">
        <v>327</v>
      </c>
      <c r="H61" s="26" t="s">
        <v>327</v>
      </c>
      <c r="I61" s="26" t="s">
        <v>327</v>
      </c>
      <c r="J61" s="26" t="s">
        <v>327</v>
      </c>
      <c r="K61" s="26" t="s">
        <v>327</v>
      </c>
      <c r="L61" s="26" t="s">
        <v>327</v>
      </c>
      <c r="M61" s="26" t="s">
        <v>327</v>
      </c>
      <c r="O61" s="26" t="s">
        <v>327</v>
      </c>
      <c r="P61" s="26" t="s">
        <v>327</v>
      </c>
      <c r="Q61" s="26" t="s">
        <v>327</v>
      </c>
      <c r="R61" s="26" t="s">
        <v>327</v>
      </c>
      <c r="U61" s="26" t="s">
        <v>327</v>
      </c>
      <c r="V61" s="26" t="s">
        <v>327</v>
      </c>
      <c r="W61" s="26" t="s">
        <v>327</v>
      </c>
      <c r="X61" s="26" t="s">
        <v>327</v>
      </c>
      <c r="AA61" s="26" t="s">
        <v>327</v>
      </c>
      <c r="AB61" s="26" t="s">
        <v>327</v>
      </c>
      <c r="AC61" s="26" t="s">
        <v>327</v>
      </c>
      <c r="AD61" s="26" t="s">
        <v>327</v>
      </c>
      <c r="AG61" s="26" t="s">
        <v>327</v>
      </c>
      <c r="AH61" s="26" t="s">
        <v>327</v>
      </c>
      <c r="AI61" s="26" t="s">
        <v>327</v>
      </c>
      <c r="AJ61" s="26" t="s">
        <v>327</v>
      </c>
      <c r="AM61" s="26" t="s">
        <v>327</v>
      </c>
      <c r="AN61" s="26" t="s">
        <v>327</v>
      </c>
      <c r="AO61" s="26" t="s">
        <v>327</v>
      </c>
      <c r="AP61" s="26" t="s">
        <v>327</v>
      </c>
      <c r="AS61" s="26" t="s">
        <v>327</v>
      </c>
      <c r="AT61" s="26" t="s">
        <v>327</v>
      </c>
      <c r="AU61" s="26" t="s">
        <v>327</v>
      </c>
      <c r="AV61" s="26" t="s">
        <v>327</v>
      </c>
      <c r="AY61" s="26" t="s">
        <v>327</v>
      </c>
      <c r="AZ61" s="26" t="s">
        <v>327</v>
      </c>
      <c r="BA61" s="26" t="s">
        <v>327</v>
      </c>
      <c r="BB61" s="26" t="s">
        <v>327</v>
      </c>
      <c r="BE61" s="26" t="s">
        <v>327</v>
      </c>
      <c r="BF61" s="26" t="s">
        <v>327</v>
      </c>
      <c r="BG61" s="26" t="s">
        <v>327</v>
      </c>
      <c r="BH61" s="26" t="s">
        <v>327</v>
      </c>
      <c r="BK61" s="26" t="s">
        <v>327</v>
      </c>
      <c r="BL61" s="26" t="s">
        <v>327</v>
      </c>
      <c r="BM61" s="26" t="s">
        <v>327</v>
      </c>
      <c r="BN61" s="26" t="s">
        <v>327</v>
      </c>
      <c r="BQ61" s="26" t="s">
        <v>327</v>
      </c>
      <c r="BR61" s="26" t="s">
        <v>327</v>
      </c>
      <c r="BS61" s="26" t="s">
        <v>327</v>
      </c>
      <c r="BT61" s="26" t="s">
        <v>327</v>
      </c>
      <c r="BW61" s="26" t="s">
        <v>327</v>
      </c>
      <c r="BX61" s="26" t="s">
        <v>327</v>
      </c>
      <c r="BY61" s="26" t="s">
        <v>327</v>
      </c>
      <c r="BZ61" s="26" t="s">
        <v>327</v>
      </c>
      <c r="CC61" s="26" t="s">
        <v>327</v>
      </c>
      <c r="CD61" s="26" t="s">
        <v>327</v>
      </c>
      <c r="CE61" s="26" t="s">
        <v>327</v>
      </c>
      <c r="CF61" s="26" t="s">
        <v>327</v>
      </c>
      <c r="CI61" s="26" t="s">
        <v>327</v>
      </c>
      <c r="CJ61" s="26" t="s">
        <v>327</v>
      </c>
      <c r="CK61" s="26" t="s">
        <v>327</v>
      </c>
      <c r="CL61" s="26" t="s">
        <v>327</v>
      </c>
      <c r="CO61" s="26" t="s">
        <v>327</v>
      </c>
      <c r="CP61" s="26" t="s">
        <v>327</v>
      </c>
      <c r="CQ61" s="26" t="s">
        <v>327</v>
      </c>
      <c r="CR61" s="26" t="s">
        <v>327</v>
      </c>
      <c r="CU61" s="26" t="s">
        <v>327</v>
      </c>
      <c r="CV61" s="26" t="s">
        <v>327</v>
      </c>
      <c r="CW61" s="26" t="s">
        <v>327</v>
      </c>
      <c r="CX61" s="26" t="s">
        <v>327</v>
      </c>
    </row>
    <row r="62" spans="5:102" x14ac:dyDescent="0.45">
      <c r="E62" s="26" t="s">
        <v>327</v>
      </c>
      <c r="F62" s="26" t="s">
        <v>327</v>
      </c>
      <c r="G62" s="26" t="s">
        <v>327</v>
      </c>
      <c r="H62" s="26" t="s">
        <v>327</v>
      </c>
      <c r="I62" s="26" t="s">
        <v>327</v>
      </c>
      <c r="J62" s="26" t="s">
        <v>327</v>
      </c>
      <c r="K62" s="26" t="s">
        <v>327</v>
      </c>
      <c r="L62" s="26" t="s">
        <v>327</v>
      </c>
      <c r="M62" s="26" t="s">
        <v>327</v>
      </c>
      <c r="O62" s="26" t="s">
        <v>327</v>
      </c>
      <c r="P62" s="26" t="s">
        <v>327</v>
      </c>
      <c r="Q62" s="26" t="s">
        <v>327</v>
      </c>
      <c r="R62" s="26" t="s">
        <v>327</v>
      </c>
      <c r="U62" s="26" t="s">
        <v>327</v>
      </c>
      <c r="V62" s="26" t="s">
        <v>327</v>
      </c>
      <c r="W62" s="26" t="s">
        <v>327</v>
      </c>
      <c r="X62" s="26" t="s">
        <v>327</v>
      </c>
      <c r="AA62" s="26" t="s">
        <v>327</v>
      </c>
      <c r="AB62" s="26" t="s">
        <v>327</v>
      </c>
      <c r="AC62" s="26" t="s">
        <v>327</v>
      </c>
      <c r="AD62" s="26" t="s">
        <v>327</v>
      </c>
      <c r="AG62" s="26" t="s">
        <v>327</v>
      </c>
      <c r="AH62" s="26" t="s">
        <v>327</v>
      </c>
      <c r="AI62" s="26" t="s">
        <v>327</v>
      </c>
      <c r="AJ62" s="26" t="s">
        <v>327</v>
      </c>
      <c r="AM62" s="26" t="s">
        <v>327</v>
      </c>
      <c r="AN62" s="26" t="s">
        <v>327</v>
      </c>
      <c r="AO62" s="26" t="s">
        <v>327</v>
      </c>
      <c r="AP62" s="26" t="s">
        <v>327</v>
      </c>
      <c r="AS62" s="26" t="s">
        <v>327</v>
      </c>
      <c r="AT62" s="26" t="s">
        <v>327</v>
      </c>
      <c r="AU62" s="26" t="s">
        <v>327</v>
      </c>
      <c r="AV62" s="26" t="s">
        <v>327</v>
      </c>
      <c r="AY62" s="26" t="s">
        <v>327</v>
      </c>
      <c r="AZ62" s="26" t="s">
        <v>327</v>
      </c>
      <c r="BA62" s="26" t="s">
        <v>327</v>
      </c>
      <c r="BB62" s="26" t="s">
        <v>327</v>
      </c>
      <c r="BE62" s="26" t="s">
        <v>327</v>
      </c>
      <c r="BF62" s="26" t="s">
        <v>327</v>
      </c>
      <c r="BG62" s="26" t="s">
        <v>327</v>
      </c>
      <c r="BH62" s="26" t="s">
        <v>327</v>
      </c>
      <c r="BK62" s="26" t="s">
        <v>327</v>
      </c>
      <c r="BL62" s="26" t="s">
        <v>327</v>
      </c>
      <c r="BM62" s="26" t="s">
        <v>327</v>
      </c>
      <c r="BN62" s="26" t="s">
        <v>327</v>
      </c>
      <c r="BQ62" s="26" t="s">
        <v>327</v>
      </c>
      <c r="BR62" s="26" t="s">
        <v>327</v>
      </c>
      <c r="BS62" s="26" t="s">
        <v>327</v>
      </c>
      <c r="BT62" s="26" t="s">
        <v>327</v>
      </c>
      <c r="BW62" s="26" t="s">
        <v>327</v>
      </c>
      <c r="BX62" s="26" t="s">
        <v>327</v>
      </c>
      <c r="BY62" s="26" t="s">
        <v>327</v>
      </c>
      <c r="BZ62" s="26" t="s">
        <v>327</v>
      </c>
      <c r="CC62" s="26" t="s">
        <v>327</v>
      </c>
      <c r="CD62" s="26" t="s">
        <v>327</v>
      </c>
      <c r="CE62" s="26" t="s">
        <v>327</v>
      </c>
      <c r="CF62" s="26" t="s">
        <v>327</v>
      </c>
      <c r="CI62" s="26" t="s">
        <v>327</v>
      </c>
      <c r="CJ62" s="26" t="s">
        <v>327</v>
      </c>
      <c r="CK62" s="26" t="s">
        <v>327</v>
      </c>
      <c r="CL62" s="26" t="s">
        <v>327</v>
      </c>
      <c r="CO62" s="26" t="s">
        <v>327</v>
      </c>
      <c r="CP62" s="26" t="s">
        <v>327</v>
      </c>
      <c r="CQ62" s="26" t="s">
        <v>327</v>
      </c>
      <c r="CR62" s="26" t="s">
        <v>327</v>
      </c>
      <c r="CU62" s="26" t="s">
        <v>327</v>
      </c>
      <c r="CV62" s="26" t="s">
        <v>327</v>
      </c>
      <c r="CW62" s="26" t="s">
        <v>327</v>
      </c>
      <c r="CX62" s="26" t="s">
        <v>327</v>
      </c>
    </row>
    <row r="63" spans="5:102" x14ac:dyDescent="0.45">
      <c r="E63" s="26" t="s">
        <v>327</v>
      </c>
      <c r="F63" s="26" t="s">
        <v>327</v>
      </c>
      <c r="G63" s="26" t="s">
        <v>327</v>
      </c>
      <c r="H63" s="26" t="s">
        <v>327</v>
      </c>
      <c r="I63" s="26" t="s">
        <v>327</v>
      </c>
      <c r="J63" s="26" t="s">
        <v>327</v>
      </c>
      <c r="K63" s="26" t="s">
        <v>327</v>
      </c>
      <c r="L63" s="26" t="s">
        <v>327</v>
      </c>
      <c r="M63" s="26" t="s">
        <v>327</v>
      </c>
      <c r="O63" s="26" t="s">
        <v>327</v>
      </c>
      <c r="P63" s="26" t="s">
        <v>327</v>
      </c>
      <c r="Q63" s="26" t="s">
        <v>327</v>
      </c>
      <c r="R63" s="26" t="s">
        <v>327</v>
      </c>
      <c r="U63" s="26" t="s">
        <v>327</v>
      </c>
      <c r="V63" s="26" t="s">
        <v>327</v>
      </c>
      <c r="W63" s="26" t="s">
        <v>327</v>
      </c>
      <c r="X63" s="26" t="s">
        <v>327</v>
      </c>
      <c r="AA63" s="26" t="s">
        <v>327</v>
      </c>
      <c r="AB63" s="26" t="s">
        <v>327</v>
      </c>
      <c r="AC63" s="26" t="s">
        <v>327</v>
      </c>
      <c r="AD63" s="26" t="s">
        <v>327</v>
      </c>
      <c r="AG63" s="26" t="s">
        <v>327</v>
      </c>
      <c r="AH63" s="26" t="s">
        <v>327</v>
      </c>
      <c r="AI63" s="26" t="s">
        <v>327</v>
      </c>
      <c r="AJ63" s="26" t="s">
        <v>327</v>
      </c>
      <c r="AM63" s="26" t="s">
        <v>327</v>
      </c>
      <c r="AN63" s="26" t="s">
        <v>327</v>
      </c>
      <c r="AO63" s="26" t="s">
        <v>327</v>
      </c>
      <c r="AP63" s="26" t="s">
        <v>327</v>
      </c>
      <c r="AS63" s="26" t="s">
        <v>327</v>
      </c>
      <c r="AT63" s="26" t="s">
        <v>327</v>
      </c>
      <c r="AU63" s="26" t="s">
        <v>327</v>
      </c>
      <c r="AV63" s="26" t="s">
        <v>327</v>
      </c>
      <c r="AY63" s="26" t="s">
        <v>327</v>
      </c>
      <c r="AZ63" s="26" t="s">
        <v>327</v>
      </c>
      <c r="BA63" s="26" t="s">
        <v>327</v>
      </c>
      <c r="BB63" s="26" t="s">
        <v>327</v>
      </c>
      <c r="BE63" s="26" t="s">
        <v>327</v>
      </c>
      <c r="BF63" s="26" t="s">
        <v>327</v>
      </c>
      <c r="BG63" s="26" t="s">
        <v>327</v>
      </c>
      <c r="BH63" s="26" t="s">
        <v>327</v>
      </c>
      <c r="BK63" s="26" t="s">
        <v>327</v>
      </c>
      <c r="BL63" s="26" t="s">
        <v>327</v>
      </c>
      <c r="BM63" s="26" t="s">
        <v>327</v>
      </c>
      <c r="BN63" s="26" t="s">
        <v>327</v>
      </c>
      <c r="BQ63" s="26" t="s">
        <v>327</v>
      </c>
      <c r="BR63" s="26" t="s">
        <v>327</v>
      </c>
      <c r="BS63" s="26" t="s">
        <v>327</v>
      </c>
      <c r="BT63" s="26" t="s">
        <v>327</v>
      </c>
      <c r="BW63" s="26" t="s">
        <v>327</v>
      </c>
      <c r="BX63" s="26" t="s">
        <v>327</v>
      </c>
      <c r="BY63" s="26" t="s">
        <v>327</v>
      </c>
      <c r="BZ63" s="26" t="s">
        <v>327</v>
      </c>
      <c r="CC63" s="26" t="s">
        <v>327</v>
      </c>
      <c r="CD63" s="26" t="s">
        <v>327</v>
      </c>
      <c r="CE63" s="26" t="s">
        <v>327</v>
      </c>
      <c r="CF63" s="26" t="s">
        <v>327</v>
      </c>
      <c r="CI63" s="26" t="s">
        <v>327</v>
      </c>
      <c r="CJ63" s="26" t="s">
        <v>327</v>
      </c>
      <c r="CK63" s="26" t="s">
        <v>327</v>
      </c>
      <c r="CL63" s="26" t="s">
        <v>327</v>
      </c>
      <c r="CO63" s="26" t="s">
        <v>327</v>
      </c>
      <c r="CP63" s="26" t="s">
        <v>327</v>
      </c>
      <c r="CQ63" s="26" t="s">
        <v>327</v>
      </c>
      <c r="CR63" s="26" t="s">
        <v>327</v>
      </c>
      <c r="CU63" s="26" t="s">
        <v>327</v>
      </c>
      <c r="CV63" s="26" t="s">
        <v>327</v>
      </c>
      <c r="CW63" s="26" t="s">
        <v>327</v>
      </c>
      <c r="CX63" s="26" t="s">
        <v>327</v>
      </c>
    </row>
    <row r="64" spans="5:102" x14ac:dyDescent="0.45">
      <c r="E64" s="26" t="s">
        <v>327</v>
      </c>
      <c r="F64" s="26" t="s">
        <v>327</v>
      </c>
      <c r="G64" s="26" t="s">
        <v>327</v>
      </c>
      <c r="H64" s="26" t="s">
        <v>327</v>
      </c>
      <c r="I64" s="26" t="s">
        <v>327</v>
      </c>
      <c r="J64" s="26" t="s">
        <v>327</v>
      </c>
      <c r="K64" s="26" t="s">
        <v>327</v>
      </c>
      <c r="L64" s="26" t="s">
        <v>327</v>
      </c>
      <c r="M64" s="26" t="s">
        <v>327</v>
      </c>
      <c r="O64" s="26" t="s">
        <v>327</v>
      </c>
      <c r="P64" s="26" t="s">
        <v>327</v>
      </c>
      <c r="Q64" s="26" t="s">
        <v>327</v>
      </c>
      <c r="R64" s="26" t="s">
        <v>327</v>
      </c>
      <c r="U64" s="26" t="s">
        <v>327</v>
      </c>
      <c r="V64" s="26" t="s">
        <v>327</v>
      </c>
      <c r="W64" s="26" t="s">
        <v>327</v>
      </c>
      <c r="X64" s="26" t="s">
        <v>327</v>
      </c>
      <c r="AA64" s="26" t="s">
        <v>327</v>
      </c>
      <c r="AB64" s="26" t="s">
        <v>327</v>
      </c>
      <c r="AC64" s="26" t="s">
        <v>327</v>
      </c>
      <c r="AD64" s="26" t="s">
        <v>327</v>
      </c>
      <c r="AG64" s="26" t="s">
        <v>327</v>
      </c>
      <c r="AH64" s="26" t="s">
        <v>327</v>
      </c>
      <c r="AI64" s="26" t="s">
        <v>327</v>
      </c>
      <c r="AJ64" s="26" t="s">
        <v>327</v>
      </c>
      <c r="AM64" s="26" t="s">
        <v>327</v>
      </c>
      <c r="AN64" s="26" t="s">
        <v>327</v>
      </c>
      <c r="AO64" s="26" t="s">
        <v>327</v>
      </c>
      <c r="AP64" s="26" t="s">
        <v>327</v>
      </c>
      <c r="AS64" s="26" t="s">
        <v>327</v>
      </c>
      <c r="AT64" s="26" t="s">
        <v>327</v>
      </c>
      <c r="AU64" s="26" t="s">
        <v>327</v>
      </c>
      <c r="AV64" s="26" t="s">
        <v>327</v>
      </c>
      <c r="AY64" s="26" t="s">
        <v>327</v>
      </c>
      <c r="AZ64" s="26" t="s">
        <v>327</v>
      </c>
      <c r="BA64" s="26" t="s">
        <v>327</v>
      </c>
      <c r="BB64" s="26" t="s">
        <v>327</v>
      </c>
      <c r="BE64" s="26" t="s">
        <v>327</v>
      </c>
      <c r="BF64" s="26" t="s">
        <v>327</v>
      </c>
      <c r="BG64" s="26" t="s">
        <v>327</v>
      </c>
      <c r="BH64" s="26" t="s">
        <v>327</v>
      </c>
      <c r="BK64" s="26" t="s">
        <v>327</v>
      </c>
      <c r="BL64" s="26" t="s">
        <v>327</v>
      </c>
      <c r="BM64" s="26" t="s">
        <v>327</v>
      </c>
      <c r="BN64" s="26" t="s">
        <v>327</v>
      </c>
      <c r="BQ64" s="26" t="s">
        <v>327</v>
      </c>
      <c r="BR64" s="26" t="s">
        <v>327</v>
      </c>
      <c r="BS64" s="26" t="s">
        <v>327</v>
      </c>
      <c r="BT64" s="26" t="s">
        <v>327</v>
      </c>
      <c r="BW64" s="26" t="s">
        <v>327</v>
      </c>
      <c r="BX64" s="26" t="s">
        <v>327</v>
      </c>
      <c r="BY64" s="26" t="s">
        <v>327</v>
      </c>
      <c r="BZ64" s="26" t="s">
        <v>327</v>
      </c>
      <c r="CC64" s="26" t="s">
        <v>327</v>
      </c>
      <c r="CD64" s="26" t="s">
        <v>327</v>
      </c>
      <c r="CE64" s="26" t="s">
        <v>327</v>
      </c>
      <c r="CF64" s="26" t="s">
        <v>327</v>
      </c>
      <c r="CI64" s="26" t="s">
        <v>327</v>
      </c>
      <c r="CJ64" s="26" t="s">
        <v>327</v>
      </c>
      <c r="CK64" s="26" t="s">
        <v>327</v>
      </c>
      <c r="CL64" s="26" t="s">
        <v>327</v>
      </c>
      <c r="CO64" s="26" t="s">
        <v>327</v>
      </c>
      <c r="CP64" s="26" t="s">
        <v>327</v>
      </c>
      <c r="CQ64" s="26" t="s">
        <v>327</v>
      </c>
      <c r="CR64" s="26" t="s">
        <v>327</v>
      </c>
      <c r="CU64" s="26" t="s">
        <v>327</v>
      </c>
      <c r="CV64" s="26" t="s">
        <v>327</v>
      </c>
      <c r="CW64" s="26" t="s">
        <v>327</v>
      </c>
      <c r="CX64" s="26" t="s">
        <v>327</v>
      </c>
    </row>
    <row r="65" spans="5:102" x14ac:dyDescent="0.45">
      <c r="E65" s="26" t="s">
        <v>327</v>
      </c>
      <c r="F65" s="26" t="s">
        <v>327</v>
      </c>
      <c r="G65" s="26" t="s">
        <v>327</v>
      </c>
      <c r="H65" s="26" t="s">
        <v>327</v>
      </c>
      <c r="I65" s="26" t="s">
        <v>327</v>
      </c>
      <c r="J65" s="26" t="s">
        <v>327</v>
      </c>
      <c r="K65" s="26" t="s">
        <v>327</v>
      </c>
      <c r="L65" s="26" t="s">
        <v>327</v>
      </c>
      <c r="M65" s="26" t="s">
        <v>327</v>
      </c>
      <c r="O65" s="26" t="s">
        <v>327</v>
      </c>
      <c r="P65" s="26" t="s">
        <v>327</v>
      </c>
      <c r="Q65" s="26" t="s">
        <v>327</v>
      </c>
      <c r="R65" s="26" t="s">
        <v>327</v>
      </c>
      <c r="U65" s="26" t="s">
        <v>327</v>
      </c>
      <c r="V65" s="26" t="s">
        <v>327</v>
      </c>
      <c r="W65" s="26" t="s">
        <v>327</v>
      </c>
      <c r="X65" s="26" t="s">
        <v>327</v>
      </c>
      <c r="AA65" s="26" t="s">
        <v>327</v>
      </c>
      <c r="AB65" s="26" t="s">
        <v>327</v>
      </c>
      <c r="AC65" s="26" t="s">
        <v>327</v>
      </c>
      <c r="AD65" s="26" t="s">
        <v>327</v>
      </c>
      <c r="AG65" s="26" t="s">
        <v>327</v>
      </c>
      <c r="AH65" s="26" t="s">
        <v>327</v>
      </c>
      <c r="AI65" s="26" t="s">
        <v>327</v>
      </c>
      <c r="AJ65" s="26" t="s">
        <v>327</v>
      </c>
      <c r="AM65" s="26" t="s">
        <v>327</v>
      </c>
      <c r="AN65" s="26" t="s">
        <v>327</v>
      </c>
      <c r="AO65" s="26" t="s">
        <v>327</v>
      </c>
      <c r="AP65" s="26" t="s">
        <v>327</v>
      </c>
      <c r="AS65" s="26" t="s">
        <v>327</v>
      </c>
      <c r="AT65" s="26" t="s">
        <v>327</v>
      </c>
      <c r="AU65" s="26" t="s">
        <v>327</v>
      </c>
      <c r="AV65" s="26" t="s">
        <v>327</v>
      </c>
      <c r="AY65" s="26" t="s">
        <v>327</v>
      </c>
      <c r="AZ65" s="26" t="s">
        <v>327</v>
      </c>
      <c r="BA65" s="26" t="s">
        <v>327</v>
      </c>
      <c r="BB65" s="26" t="s">
        <v>327</v>
      </c>
      <c r="BE65" s="26" t="s">
        <v>327</v>
      </c>
      <c r="BF65" s="26" t="s">
        <v>327</v>
      </c>
      <c r="BG65" s="26" t="s">
        <v>327</v>
      </c>
      <c r="BH65" s="26" t="s">
        <v>327</v>
      </c>
      <c r="BK65" s="26" t="s">
        <v>327</v>
      </c>
      <c r="BL65" s="26" t="s">
        <v>327</v>
      </c>
      <c r="BM65" s="26" t="s">
        <v>327</v>
      </c>
      <c r="BN65" s="26" t="s">
        <v>327</v>
      </c>
      <c r="BQ65" s="26" t="s">
        <v>327</v>
      </c>
      <c r="BR65" s="26" t="s">
        <v>327</v>
      </c>
      <c r="BS65" s="26" t="s">
        <v>327</v>
      </c>
      <c r="BT65" s="26" t="s">
        <v>327</v>
      </c>
      <c r="BW65" s="26" t="s">
        <v>327</v>
      </c>
      <c r="BX65" s="26" t="s">
        <v>327</v>
      </c>
      <c r="BY65" s="26" t="s">
        <v>327</v>
      </c>
      <c r="BZ65" s="26" t="s">
        <v>327</v>
      </c>
      <c r="CC65" s="26" t="s">
        <v>327</v>
      </c>
      <c r="CD65" s="26" t="s">
        <v>327</v>
      </c>
      <c r="CE65" s="26" t="s">
        <v>327</v>
      </c>
      <c r="CF65" s="26" t="s">
        <v>327</v>
      </c>
      <c r="CI65" s="26" t="s">
        <v>327</v>
      </c>
      <c r="CJ65" s="26" t="s">
        <v>327</v>
      </c>
      <c r="CK65" s="26" t="s">
        <v>327</v>
      </c>
      <c r="CL65" s="26" t="s">
        <v>327</v>
      </c>
      <c r="CO65" s="26" t="s">
        <v>327</v>
      </c>
      <c r="CP65" s="26" t="s">
        <v>327</v>
      </c>
      <c r="CQ65" s="26" t="s">
        <v>327</v>
      </c>
      <c r="CR65" s="26" t="s">
        <v>327</v>
      </c>
      <c r="CU65" s="26" t="s">
        <v>327</v>
      </c>
      <c r="CV65" s="26" t="s">
        <v>327</v>
      </c>
      <c r="CW65" s="26" t="s">
        <v>327</v>
      </c>
      <c r="CX65" s="26" t="s">
        <v>327</v>
      </c>
    </row>
    <row r="66" spans="5:102" x14ac:dyDescent="0.45">
      <c r="E66" s="26" t="s">
        <v>327</v>
      </c>
      <c r="F66" s="26" t="s">
        <v>327</v>
      </c>
      <c r="G66" s="26" t="s">
        <v>327</v>
      </c>
      <c r="H66" s="26" t="s">
        <v>327</v>
      </c>
      <c r="I66" s="26" t="s">
        <v>327</v>
      </c>
      <c r="J66" s="26" t="s">
        <v>327</v>
      </c>
      <c r="K66" s="26" t="s">
        <v>327</v>
      </c>
      <c r="L66" s="26" t="s">
        <v>327</v>
      </c>
      <c r="M66" s="26" t="s">
        <v>327</v>
      </c>
      <c r="O66" s="26" t="s">
        <v>327</v>
      </c>
      <c r="P66" s="26" t="s">
        <v>327</v>
      </c>
      <c r="Q66" s="26" t="s">
        <v>327</v>
      </c>
      <c r="R66" s="26" t="s">
        <v>327</v>
      </c>
      <c r="U66" s="26" t="s">
        <v>327</v>
      </c>
      <c r="V66" s="26" t="s">
        <v>327</v>
      </c>
      <c r="W66" s="26" t="s">
        <v>327</v>
      </c>
      <c r="X66" s="26" t="s">
        <v>327</v>
      </c>
      <c r="AA66" s="26" t="s">
        <v>327</v>
      </c>
      <c r="AB66" s="26" t="s">
        <v>327</v>
      </c>
      <c r="AC66" s="26" t="s">
        <v>327</v>
      </c>
      <c r="AD66" s="26" t="s">
        <v>327</v>
      </c>
      <c r="AG66" s="26" t="s">
        <v>327</v>
      </c>
      <c r="AH66" s="26" t="s">
        <v>327</v>
      </c>
      <c r="AI66" s="26" t="s">
        <v>327</v>
      </c>
      <c r="AJ66" s="26" t="s">
        <v>327</v>
      </c>
      <c r="AM66" s="26" t="s">
        <v>327</v>
      </c>
      <c r="AN66" s="26" t="s">
        <v>327</v>
      </c>
      <c r="AO66" s="26" t="s">
        <v>327</v>
      </c>
      <c r="AP66" s="26" t="s">
        <v>327</v>
      </c>
      <c r="AS66" s="26" t="s">
        <v>327</v>
      </c>
      <c r="AT66" s="26" t="s">
        <v>327</v>
      </c>
      <c r="AU66" s="26" t="s">
        <v>327</v>
      </c>
      <c r="AV66" s="26" t="s">
        <v>327</v>
      </c>
      <c r="AY66" s="26" t="s">
        <v>327</v>
      </c>
      <c r="AZ66" s="26" t="s">
        <v>327</v>
      </c>
      <c r="BA66" s="26" t="s">
        <v>327</v>
      </c>
      <c r="BB66" s="26" t="s">
        <v>327</v>
      </c>
      <c r="BE66" s="26" t="s">
        <v>327</v>
      </c>
      <c r="BF66" s="26" t="s">
        <v>327</v>
      </c>
      <c r="BG66" s="26" t="s">
        <v>327</v>
      </c>
      <c r="BH66" s="26" t="s">
        <v>327</v>
      </c>
      <c r="BK66" s="26" t="s">
        <v>327</v>
      </c>
      <c r="BL66" s="26" t="s">
        <v>327</v>
      </c>
      <c r="BM66" s="26" t="s">
        <v>327</v>
      </c>
      <c r="BN66" s="26" t="s">
        <v>327</v>
      </c>
      <c r="BQ66" s="26" t="s">
        <v>327</v>
      </c>
      <c r="BR66" s="26" t="s">
        <v>327</v>
      </c>
      <c r="BS66" s="26" t="s">
        <v>327</v>
      </c>
      <c r="BT66" s="26" t="s">
        <v>327</v>
      </c>
      <c r="BW66" s="26" t="s">
        <v>327</v>
      </c>
      <c r="BX66" s="26" t="s">
        <v>327</v>
      </c>
      <c r="BY66" s="26" t="s">
        <v>327</v>
      </c>
      <c r="BZ66" s="26" t="s">
        <v>327</v>
      </c>
      <c r="CC66" s="26" t="s">
        <v>327</v>
      </c>
      <c r="CD66" s="26" t="s">
        <v>327</v>
      </c>
      <c r="CE66" s="26" t="s">
        <v>327</v>
      </c>
      <c r="CF66" s="26" t="s">
        <v>327</v>
      </c>
      <c r="CI66" s="26" t="s">
        <v>327</v>
      </c>
      <c r="CJ66" s="26" t="s">
        <v>327</v>
      </c>
      <c r="CK66" s="26" t="s">
        <v>327</v>
      </c>
      <c r="CL66" s="26" t="s">
        <v>327</v>
      </c>
      <c r="CO66" s="26" t="s">
        <v>327</v>
      </c>
      <c r="CP66" s="26" t="s">
        <v>327</v>
      </c>
      <c r="CQ66" s="26" t="s">
        <v>327</v>
      </c>
      <c r="CR66" s="26" t="s">
        <v>327</v>
      </c>
      <c r="CU66" s="26" t="s">
        <v>327</v>
      </c>
      <c r="CV66" s="26" t="s">
        <v>327</v>
      </c>
      <c r="CW66" s="26" t="s">
        <v>327</v>
      </c>
      <c r="CX66" s="26" t="s">
        <v>327</v>
      </c>
    </row>
    <row r="67" spans="5:102" x14ac:dyDescent="0.45">
      <c r="E67" s="26" t="s">
        <v>327</v>
      </c>
      <c r="F67" s="26" t="s">
        <v>327</v>
      </c>
      <c r="G67" s="26" t="s">
        <v>327</v>
      </c>
      <c r="H67" s="26" t="s">
        <v>327</v>
      </c>
      <c r="I67" s="26" t="s">
        <v>327</v>
      </c>
      <c r="J67" s="26" t="s">
        <v>327</v>
      </c>
      <c r="K67" s="26" t="s">
        <v>327</v>
      </c>
      <c r="L67" s="26" t="s">
        <v>327</v>
      </c>
      <c r="M67" s="26" t="s">
        <v>327</v>
      </c>
      <c r="O67" s="26" t="s">
        <v>327</v>
      </c>
      <c r="P67" s="26" t="s">
        <v>327</v>
      </c>
      <c r="Q67" s="26" t="s">
        <v>327</v>
      </c>
      <c r="R67" s="26" t="s">
        <v>327</v>
      </c>
      <c r="U67" s="26" t="s">
        <v>327</v>
      </c>
      <c r="V67" s="26" t="s">
        <v>327</v>
      </c>
      <c r="W67" s="26" t="s">
        <v>327</v>
      </c>
      <c r="X67" s="26" t="s">
        <v>327</v>
      </c>
      <c r="AA67" s="26" t="s">
        <v>327</v>
      </c>
      <c r="AB67" s="26" t="s">
        <v>327</v>
      </c>
      <c r="AC67" s="26" t="s">
        <v>327</v>
      </c>
      <c r="AD67" s="26" t="s">
        <v>327</v>
      </c>
      <c r="AG67" s="26" t="s">
        <v>327</v>
      </c>
      <c r="AH67" s="26" t="s">
        <v>327</v>
      </c>
      <c r="AI67" s="26" t="s">
        <v>327</v>
      </c>
      <c r="AJ67" s="26" t="s">
        <v>327</v>
      </c>
      <c r="AM67" s="26" t="s">
        <v>327</v>
      </c>
      <c r="AN67" s="26" t="s">
        <v>327</v>
      </c>
      <c r="AO67" s="26" t="s">
        <v>327</v>
      </c>
      <c r="AP67" s="26" t="s">
        <v>327</v>
      </c>
      <c r="AS67" s="26" t="s">
        <v>327</v>
      </c>
      <c r="AT67" s="26" t="s">
        <v>327</v>
      </c>
      <c r="AU67" s="26" t="s">
        <v>327</v>
      </c>
      <c r="AV67" s="26" t="s">
        <v>327</v>
      </c>
      <c r="AY67" s="26" t="s">
        <v>327</v>
      </c>
      <c r="AZ67" s="26" t="s">
        <v>327</v>
      </c>
      <c r="BA67" s="26" t="s">
        <v>327</v>
      </c>
      <c r="BB67" s="26" t="s">
        <v>327</v>
      </c>
      <c r="BE67" s="26" t="s">
        <v>327</v>
      </c>
      <c r="BF67" s="26" t="s">
        <v>327</v>
      </c>
      <c r="BG67" s="26" t="s">
        <v>327</v>
      </c>
      <c r="BH67" s="26" t="s">
        <v>327</v>
      </c>
      <c r="BK67" s="26" t="s">
        <v>327</v>
      </c>
      <c r="BL67" s="26" t="s">
        <v>327</v>
      </c>
      <c r="BM67" s="26" t="s">
        <v>327</v>
      </c>
      <c r="BN67" s="26" t="s">
        <v>327</v>
      </c>
      <c r="BQ67" s="26" t="s">
        <v>327</v>
      </c>
      <c r="BR67" s="26" t="s">
        <v>327</v>
      </c>
      <c r="BS67" s="26" t="s">
        <v>327</v>
      </c>
      <c r="BT67" s="26" t="s">
        <v>327</v>
      </c>
      <c r="BW67" s="26" t="s">
        <v>327</v>
      </c>
      <c r="BX67" s="26" t="s">
        <v>327</v>
      </c>
      <c r="BY67" s="26" t="s">
        <v>327</v>
      </c>
      <c r="BZ67" s="26" t="s">
        <v>327</v>
      </c>
      <c r="CC67" s="26" t="s">
        <v>327</v>
      </c>
      <c r="CD67" s="26" t="s">
        <v>327</v>
      </c>
      <c r="CE67" s="26" t="s">
        <v>327</v>
      </c>
      <c r="CF67" s="26" t="s">
        <v>327</v>
      </c>
      <c r="CI67" s="26" t="s">
        <v>327</v>
      </c>
      <c r="CJ67" s="26" t="s">
        <v>327</v>
      </c>
      <c r="CK67" s="26" t="s">
        <v>327</v>
      </c>
      <c r="CL67" s="26" t="s">
        <v>327</v>
      </c>
      <c r="CO67" s="26" t="s">
        <v>327</v>
      </c>
      <c r="CP67" s="26" t="s">
        <v>327</v>
      </c>
      <c r="CQ67" s="26" t="s">
        <v>327</v>
      </c>
      <c r="CR67" s="26" t="s">
        <v>327</v>
      </c>
      <c r="CU67" s="26" t="s">
        <v>327</v>
      </c>
      <c r="CV67" s="26" t="s">
        <v>327</v>
      </c>
      <c r="CW67" s="26" t="s">
        <v>327</v>
      </c>
      <c r="CX67" s="26" t="s">
        <v>327</v>
      </c>
    </row>
    <row r="68" spans="5:102" x14ac:dyDescent="0.45">
      <c r="E68" s="26" t="s">
        <v>327</v>
      </c>
      <c r="F68" s="26" t="s">
        <v>327</v>
      </c>
      <c r="G68" s="26" t="s">
        <v>327</v>
      </c>
      <c r="H68" s="26" t="s">
        <v>327</v>
      </c>
      <c r="I68" s="26" t="s">
        <v>327</v>
      </c>
      <c r="J68" s="26" t="s">
        <v>327</v>
      </c>
      <c r="K68" s="26" t="s">
        <v>327</v>
      </c>
      <c r="L68" s="26" t="s">
        <v>327</v>
      </c>
      <c r="M68" s="26" t="s">
        <v>327</v>
      </c>
      <c r="O68" s="26" t="s">
        <v>327</v>
      </c>
      <c r="P68" s="26" t="s">
        <v>327</v>
      </c>
      <c r="Q68" s="26" t="s">
        <v>327</v>
      </c>
      <c r="R68" s="26" t="s">
        <v>327</v>
      </c>
      <c r="U68" s="26" t="s">
        <v>327</v>
      </c>
      <c r="V68" s="26" t="s">
        <v>327</v>
      </c>
      <c r="W68" s="26" t="s">
        <v>327</v>
      </c>
      <c r="X68" s="26" t="s">
        <v>327</v>
      </c>
      <c r="AA68" s="26" t="s">
        <v>327</v>
      </c>
      <c r="AB68" s="26" t="s">
        <v>327</v>
      </c>
      <c r="AC68" s="26" t="s">
        <v>327</v>
      </c>
      <c r="AD68" s="26" t="s">
        <v>327</v>
      </c>
      <c r="AG68" s="26" t="s">
        <v>327</v>
      </c>
      <c r="AH68" s="26" t="s">
        <v>327</v>
      </c>
      <c r="AI68" s="26" t="s">
        <v>327</v>
      </c>
      <c r="AJ68" s="26" t="s">
        <v>327</v>
      </c>
      <c r="AM68" s="26" t="s">
        <v>327</v>
      </c>
      <c r="AN68" s="26" t="s">
        <v>327</v>
      </c>
      <c r="AO68" s="26" t="s">
        <v>327</v>
      </c>
      <c r="AP68" s="26" t="s">
        <v>327</v>
      </c>
      <c r="AS68" s="26" t="s">
        <v>327</v>
      </c>
      <c r="AT68" s="26" t="s">
        <v>327</v>
      </c>
      <c r="AU68" s="26" t="s">
        <v>327</v>
      </c>
      <c r="AV68" s="26" t="s">
        <v>327</v>
      </c>
      <c r="AY68" s="26" t="s">
        <v>327</v>
      </c>
      <c r="AZ68" s="26" t="s">
        <v>327</v>
      </c>
      <c r="BA68" s="26" t="s">
        <v>327</v>
      </c>
      <c r="BB68" s="26" t="s">
        <v>327</v>
      </c>
      <c r="BE68" s="26" t="s">
        <v>327</v>
      </c>
      <c r="BF68" s="26" t="s">
        <v>327</v>
      </c>
      <c r="BG68" s="26" t="s">
        <v>327</v>
      </c>
      <c r="BH68" s="26" t="s">
        <v>327</v>
      </c>
      <c r="BK68" s="26" t="s">
        <v>327</v>
      </c>
      <c r="BL68" s="26" t="s">
        <v>327</v>
      </c>
      <c r="BM68" s="26" t="s">
        <v>327</v>
      </c>
      <c r="BN68" s="26" t="s">
        <v>327</v>
      </c>
      <c r="BQ68" s="26" t="s">
        <v>327</v>
      </c>
      <c r="BR68" s="26" t="s">
        <v>327</v>
      </c>
      <c r="BS68" s="26" t="s">
        <v>327</v>
      </c>
      <c r="BT68" s="26" t="s">
        <v>327</v>
      </c>
      <c r="BW68" s="26" t="s">
        <v>327</v>
      </c>
      <c r="BX68" s="26" t="s">
        <v>327</v>
      </c>
      <c r="BY68" s="26" t="s">
        <v>327</v>
      </c>
      <c r="BZ68" s="26" t="s">
        <v>327</v>
      </c>
      <c r="CC68" s="26" t="s">
        <v>327</v>
      </c>
      <c r="CD68" s="26" t="s">
        <v>327</v>
      </c>
      <c r="CE68" s="26" t="s">
        <v>327</v>
      </c>
      <c r="CF68" s="26" t="s">
        <v>327</v>
      </c>
      <c r="CI68" s="26" t="s">
        <v>327</v>
      </c>
      <c r="CJ68" s="26" t="s">
        <v>327</v>
      </c>
      <c r="CK68" s="26" t="s">
        <v>327</v>
      </c>
      <c r="CL68" s="26" t="s">
        <v>327</v>
      </c>
      <c r="CO68" s="26" t="s">
        <v>327</v>
      </c>
      <c r="CP68" s="26" t="s">
        <v>327</v>
      </c>
      <c r="CQ68" s="26" t="s">
        <v>327</v>
      </c>
      <c r="CR68" s="26" t="s">
        <v>327</v>
      </c>
      <c r="CU68" s="26" t="s">
        <v>327</v>
      </c>
      <c r="CV68" s="26" t="s">
        <v>327</v>
      </c>
      <c r="CW68" s="26" t="s">
        <v>327</v>
      </c>
      <c r="CX68" s="26" t="s">
        <v>327</v>
      </c>
    </row>
    <row r="69" spans="5:102" x14ac:dyDescent="0.45">
      <c r="E69" s="26" t="s">
        <v>327</v>
      </c>
      <c r="F69" s="26" t="s">
        <v>327</v>
      </c>
      <c r="G69" s="26" t="s">
        <v>327</v>
      </c>
      <c r="H69" s="26" t="s">
        <v>327</v>
      </c>
      <c r="I69" s="26" t="s">
        <v>327</v>
      </c>
      <c r="J69" s="26" t="s">
        <v>327</v>
      </c>
      <c r="K69" s="26" t="s">
        <v>327</v>
      </c>
      <c r="L69" s="26" t="s">
        <v>327</v>
      </c>
      <c r="M69" s="26" t="s">
        <v>327</v>
      </c>
      <c r="O69" s="26" t="s">
        <v>327</v>
      </c>
      <c r="P69" s="26" t="s">
        <v>327</v>
      </c>
      <c r="Q69" s="26" t="s">
        <v>327</v>
      </c>
      <c r="R69" s="26" t="s">
        <v>327</v>
      </c>
      <c r="U69" s="26" t="s">
        <v>327</v>
      </c>
      <c r="V69" s="26" t="s">
        <v>327</v>
      </c>
      <c r="W69" s="26" t="s">
        <v>327</v>
      </c>
      <c r="X69" s="26" t="s">
        <v>327</v>
      </c>
      <c r="AA69" s="26" t="s">
        <v>327</v>
      </c>
      <c r="AB69" s="26" t="s">
        <v>327</v>
      </c>
      <c r="AC69" s="26" t="s">
        <v>327</v>
      </c>
      <c r="AD69" s="26" t="s">
        <v>327</v>
      </c>
      <c r="AG69" s="26" t="s">
        <v>327</v>
      </c>
      <c r="AH69" s="26" t="s">
        <v>327</v>
      </c>
      <c r="AI69" s="26" t="s">
        <v>327</v>
      </c>
      <c r="AJ69" s="26" t="s">
        <v>327</v>
      </c>
      <c r="AM69" s="26" t="s">
        <v>327</v>
      </c>
      <c r="AN69" s="26" t="s">
        <v>327</v>
      </c>
      <c r="AO69" s="26" t="s">
        <v>327</v>
      </c>
      <c r="AP69" s="26" t="s">
        <v>327</v>
      </c>
      <c r="AS69" s="26" t="s">
        <v>327</v>
      </c>
      <c r="AT69" s="26" t="s">
        <v>327</v>
      </c>
      <c r="AU69" s="26" t="s">
        <v>327</v>
      </c>
      <c r="AV69" s="26" t="s">
        <v>327</v>
      </c>
      <c r="AY69" s="26" t="s">
        <v>327</v>
      </c>
      <c r="AZ69" s="26" t="s">
        <v>327</v>
      </c>
      <c r="BA69" s="26" t="s">
        <v>327</v>
      </c>
      <c r="BB69" s="26" t="s">
        <v>327</v>
      </c>
      <c r="BE69" s="26" t="s">
        <v>327</v>
      </c>
      <c r="BF69" s="26" t="s">
        <v>327</v>
      </c>
      <c r="BG69" s="26" t="s">
        <v>327</v>
      </c>
      <c r="BH69" s="26" t="s">
        <v>327</v>
      </c>
      <c r="BK69" s="26" t="s">
        <v>327</v>
      </c>
      <c r="BL69" s="26" t="s">
        <v>327</v>
      </c>
      <c r="BM69" s="26" t="s">
        <v>327</v>
      </c>
      <c r="BN69" s="26" t="s">
        <v>327</v>
      </c>
      <c r="BQ69" s="26" t="s">
        <v>327</v>
      </c>
      <c r="BR69" s="26" t="s">
        <v>327</v>
      </c>
      <c r="BS69" s="26" t="s">
        <v>327</v>
      </c>
      <c r="BT69" s="26" t="s">
        <v>327</v>
      </c>
      <c r="BW69" s="26" t="s">
        <v>327</v>
      </c>
      <c r="BX69" s="26" t="s">
        <v>327</v>
      </c>
      <c r="BY69" s="26" t="s">
        <v>327</v>
      </c>
      <c r="BZ69" s="26" t="s">
        <v>327</v>
      </c>
      <c r="CC69" s="26" t="s">
        <v>327</v>
      </c>
      <c r="CD69" s="26" t="s">
        <v>327</v>
      </c>
      <c r="CE69" s="26" t="s">
        <v>327</v>
      </c>
      <c r="CF69" s="26" t="s">
        <v>327</v>
      </c>
      <c r="CI69" s="26" t="s">
        <v>327</v>
      </c>
      <c r="CJ69" s="26" t="s">
        <v>327</v>
      </c>
      <c r="CK69" s="26" t="s">
        <v>327</v>
      </c>
      <c r="CL69" s="26" t="s">
        <v>327</v>
      </c>
      <c r="CO69" s="26" t="s">
        <v>327</v>
      </c>
      <c r="CP69" s="26" t="s">
        <v>327</v>
      </c>
      <c r="CQ69" s="26" t="s">
        <v>327</v>
      </c>
      <c r="CR69" s="26" t="s">
        <v>327</v>
      </c>
      <c r="CU69" s="26" t="s">
        <v>327</v>
      </c>
      <c r="CV69" s="26" t="s">
        <v>327</v>
      </c>
      <c r="CW69" s="26" t="s">
        <v>327</v>
      </c>
      <c r="CX69" s="26" t="s">
        <v>327</v>
      </c>
    </row>
    <row r="70" spans="5:102" x14ac:dyDescent="0.45">
      <c r="E70" s="26" t="s">
        <v>327</v>
      </c>
      <c r="F70" s="26" t="s">
        <v>327</v>
      </c>
      <c r="G70" s="26" t="s">
        <v>327</v>
      </c>
      <c r="H70" s="26" t="s">
        <v>327</v>
      </c>
      <c r="I70" s="26" t="s">
        <v>327</v>
      </c>
      <c r="J70" s="26" t="s">
        <v>327</v>
      </c>
      <c r="K70" s="26" t="s">
        <v>327</v>
      </c>
      <c r="L70" s="26" t="s">
        <v>327</v>
      </c>
      <c r="M70" s="26" t="s">
        <v>327</v>
      </c>
      <c r="O70" s="26" t="s">
        <v>327</v>
      </c>
      <c r="P70" s="26" t="s">
        <v>327</v>
      </c>
      <c r="Q70" s="26" t="s">
        <v>327</v>
      </c>
      <c r="R70" s="26" t="s">
        <v>327</v>
      </c>
      <c r="U70" s="26" t="s">
        <v>327</v>
      </c>
      <c r="V70" s="26" t="s">
        <v>327</v>
      </c>
      <c r="W70" s="26" t="s">
        <v>327</v>
      </c>
      <c r="X70" s="26" t="s">
        <v>327</v>
      </c>
      <c r="AA70" s="26" t="s">
        <v>327</v>
      </c>
      <c r="AB70" s="26" t="s">
        <v>327</v>
      </c>
      <c r="AC70" s="26" t="s">
        <v>327</v>
      </c>
      <c r="AD70" s="26" t="s">
        <v>327</v>
      </c>
      <c r="AG70" s="26" t="s">
        <v>327</v>
      </c>
      <c r="AH70" s="26" t="s">
        <v>327</v>
      </c>
      <c r="AI70" s="26" t="s">
        <v>327</v>
      </c>
      <c r="AJ70" s="26" t="s">
        <v>327</v>
      </c>
      <c r="AM70" s="26" t="s">
        <v>327</v>
      </c>
      <c r="AN70" s="26" t="s">
        <v>327</v>
      </c>
      <c r="AO70" s="26" t="s">
        <v>327</v>
      </c>
      <c r="AP70" s="26" t="s">
        <v>327</v>
      </c>
      <c r="AS70" s="26" t="s">
        <v>327</v>
      </c>
      <c r="AT70" s="26" t="s">
        <v>327</v>
      </c>
      <c r="AU70" s="26" t="s">
        <v>327</v>
      </c>
      <c r="AV70" s="26" t="s">
        <v>327</v>
      </c>
      <c r="AY70" s="26" t="s">
        <v>327</v>
      </c>
      <c r="AZ70" s="26" t="s">
        <v>327</v>
      </c>
      <c r="BA70" s="26" t="s">
        <v>327</v>
      </c>
      <c r="BB70" s="26" t="s">
        <v>327</v>
      </c>
      <c r="BE70" s="26" t="s">
        <v>327</v>
      </c>
      <c r="BF70" s="26" t="s">
        <v>327</v>
      </c>
      <c r="BG70" s="26" t="s">
        <v>327</v>
      </c>
      <c r="BH70" s="26" t="s">
        <v>327</v>
      </c>
      <c r="BK70" s="26" t="s">
        <v>327</v>
      </c>
      <c r="BL70" s="26" t="s">
        <v>327</v>
      </c>
      <c r="BM70" s="26" t="s">
        <v>327</v>
      </c>
      <c r="BN70" s="26" t="s">
        <v>327</v>
      </c>
      <c r="BQ70" s="26" t="s">
        <v>327</v>
      </c>
      <c r="BR70" s="26" t="s">
        <v>327</v>
      </c>
      <c r="BS70" s="26" t="s">
        <v>327</v>
      </c>
      <c r="BT70" s="26" t="s">
        <v>327</v>
      </c>
      <c r="BW70" s="26" t="s">
        <v>327</v>
      </c>
      <c r="BX70" s="26" t="s">
        <v>327</v>
      </c>
      <c r="BY70" s="26" t="s">
        <v>327</v>
      </c>
      <c r="BZ70" s="26" t="s">
        <v>327</v>
      </c>
      <c r="CC70" s="26" t="s">
        <v>327</v>
      </c>
      <c r="CD70" s="26" t="s">
        <v>327</v>
      </c>
      <c r="CE70" s="26" t="s">
        <v>327</v>
      </c>
      <c r="CF70" s="26" t="s">
        <v>327</v>
      </c>
      <c r="CI70" s="26" t="s">
        <v>327</v>
      </c>
      <c r="CJ70" s="26" t="s">
        <v>327</v>
      </c>
      <c r="CK70" s="26" t="s">
        <v>327</v>
      </c>
      <c r="CL70" s="26" t="s">
        <v>327</v>
      </c>
      <c r="CO70" s="26" t="s">
        <v>327</v>
      </c>
      <c r="CP70" s="26" t="s">
        <v>327</v>
      </c>
      <c r="CQ70" s="26" t="s">
        <v>327</v>
      </c>
      <c r="CR70" s="26" t="s">
        <v>327</v>
      </c>
      <c r="CU70" s="26" t="s">
        <v>327</v>
      </c>
      <c r="CV70" s="26" t="s">
        <v>327</v>
      </c>
      <c r="CW70" s="26" t="s">
        <v>327</v>
      </c>
      <c r="CX70" s="26" t="s">
        <v>327</v>
      </c>
    </row>
    <row r="71" spans="5:102" x14ac:dyDescent="0.45">
      <c r="E71" s="26" t="s">
        <v>327</v>
      </c>
      <c r="F71" s="26" t="s">
        <v>327</v>
      </c>
      <c r="G71" s="26" t="s">
        <v>327</v>
      </c>
      <c r="H71" s="26" t="s">
        <v>327</v>
      </c>
      <c r="I71" s="26" t="s">
        <v>327</v>
      </c>
      <c r="J71" s="26" t="s">
        <v>327</v>
      </c>
      <c r="K71" s="26" t="s">
        <v>327</v>
      </c>
      <c r="L71" s="26" t="s">
        <v>327</v>
      </c>
      <c r="M71" s="26" t="s">
        <v>327</v>
      </c>
      <c r="O71" s="26" t="s">
        <v>327</v>
      </c>
      <c r="P71" s="26" t="s">
        <v>327</v>
      </c>
      <c r="Q71" s="26" t="s">
        <v>327</v>
      </c>
      <c r="R71" s="26" t="s">
        <v>327</v>
      </c>
      <c r="U71" s="26" t="s">
        <v>327</v>
      </c>
      <c r="V71" s="26" t="s">
        <v>327</v>
      </c>
      <c r="W71" s="26" t="s">
        <v>327</v>
      </c>
      <c r="X71" s="26" t="s">
        <v>327</v>
      </c>
      <c r="AA71" s="26" t="s">
        <v>327</v>
      </c>
      <c r="AB71" s="26" t="s">
        <v>327</v>
      </c>
      <c r="AC71" s="26" t="s">
        <v>327</v>
      </c>
      <c r="AD71" s="26" t="s">
        <v>327</v>
      </c>
      <c r="AG71" s="26" t="s">
        <v>327</v>
      </c>
      <c r="AH71" s="26" t="s">
        <v>327</v>
      </c>
      <c r="AI71" s="26" t="s">
        <v>327</v>
      </c>
      <c r="AJ71" s="26" t="s">
        <v>327</v>
      </c>
      <c r="AM71" s="26" t="s">
        <v>327</v>
      </c>
      <c r="AN71" s="26" t="s">
        <v>327</v>
      </c>
      <c r="AO71" s="26" t="s">
        <v>327</v>
      </c>
      <c r="AP71" s="26" t="s">
        <v>327</v>
      </c>
      <c r="AS71" s="26" t="s">
        <v>327</v>
      </c>
      <c r="AT71" s="26" t="s">
        <v>327</v>
      </c>
      <c r="AU71" s="26" t="s">
        <v>327</v>
      </c>
      <c r="AV71" s="26" t="s">
        <v>327</v>
      </c>
      <c r="AY71" s="26" t="s">
        <v>327</v>
      </c>
      <c r="AZ71" s="26" t="s">
        <v>327</v>
      </c>
      <c r="BA71" s="26" t="s">
        <v>327</v>
      </c>
      <c r="BB71" s="26" t="s">
        <v>327</v>
      </c>
      <c r="BE71" s="26" t="s">
        <v>327</v>
      </c>
      <c r="BF71" s="26" t="s">
        <v>327</v>
      </c>
      <c r="BG71" s="26" t="s">
        <v>327</v>
      </c>
      <c r="BH71" s="26" t="s">
        <v>327</v>
      </c>
      <c r="BK71" s="26" t="s">
        <v>327</v>
      </c>
      <c r="BL71" s="26" t="s">
        <v>327</v>
      </c>
      <c r="BM71" s="26" t="s">
        <v>327</v>
      </c>
      <c r="BN71" s="26" t="s">
        <v>327</v>
      </c>
      <c r="BQ71" s="26" t="s">
        <v>327</v>
      </c>
      <c r="BR71" s="26" t="s">
        <v>327</v>
      </c>
      <c r="BS71" s="26" t="s">
        <v>327</v>
      </c>
      <c r="BT71" s="26" t="s">
        <v>327</v>
      </c>
      <c r="BW71" s="26" t="s">
        <v>327</v>
      </c>
      <c r="BX71" s="26" t="s">
        <v>327</v>
      </c>
      <c r="BY71" s="26" t="s">
        <v>327</v>
      </c>
      <c r="BZ71" s="26" t="s">
        <v>327</v>
      </c>
      <c r="CC71" s="26" t="s">
        <v>327</v>
      </c>
      <c r="CD71" s="26" t="s">
        <v>327</v>
      </c>
      <c r="CE71" s="26" t="s">
        <v>327</v>
      </c>
      <c r="CF71" s="26" t="s">
        <v>327</v>
      </c>
      <c r="CI71" s="26" t="s">
        <v>327</v>
      </c>
      <c r="CJ71" s="26" t="s">
        <v>327</v>
      </c>
      <c r="CK71" s="26" t="s">
        <v>327</v>
      </c>
      <c r="CL71" s="26" t="s">
        <v>327</v>
      </c>
      <c r="CO71" s="26" t="s">
        <v>327</v>
      </c>
      <c r="CP71" s="26" t="s">
        <v>327</v>
      </c>
      <c r="CQ71" s="26" t="s">
        <v>327</v>
      </c>
      <c r="CR71" s="26" t="s">
        <v>327</v>
      </c>
      <c r="CU71" s="26" t="s">
        <v>327</v>
      </c>
      <c r="CV71" s="26" t="s">
        <v>327</v>
      </c>
      <c r="CW71" s="26" t="s">
        <v>327</v>
      </c>
      <c r="CX71" s="26" t="s">
        <v>327</v>
      </c>
    </row>
    <row r="72" spans="5:102" x14ac:dyDescent="0.45">
      <c r="E72" s="26" t="s">
        <v>327</v>
      </c>
      <c r="F72" s="26" t="s">
        <v>327</v>
      </c>
      <c r="G72" s="26" t="s">
        <v>327</v>
      </c>
      <c r="H72" s="26" t="s">
        <v>327</v>
      </c>
      <c r="I72" s="26" t="s">
        <v>327</v>
      </c>
      <c r="J72" s="26" t="s">
        <v>327</v>
      </c>
      <c r="K72" s="26" t="s">
        <v>327</v>
      </c>
      <c r="L72" s="26" t="s">
        <v>327</v>
      </c>
      <c r="M72" s="26" t="s">
        <v>327</v>
      </c>
      <c r="O72" s="26" t="s">
        <v>327</v>
      </c>
      <c r="P72" s="26" t="s">
        <v>327</v>
      </c>
      <c r="Q72" s="26" t="s">
        <v>327</v>
      </c>
      <c r="R72" s="26" t="s">
        <v>327</v>
      </c>
      <c r="U72" s="26" t="s">
        <v>327</v>
      </c>
      <c r="V72" s="26" t="s">
        <v>327</v>
      </c>
      <c r="W72" s="26" t="s">
        <v>327</v>
      </c>
      <c r="X72" s="26" t="s">
        <v>327</v>
      </c>
      <c r="AA72" s="26" t="s">
        <v>327</v>
      </c>
      <c r="AB72" s="26" t="s">
        <v>327</v>
      </c>
      <c r="AC72" s="26" t="s">
        <v>327</v>
      </c>
      <c r="AD72" s="26" t="s">
        <v>327</v>
      </c>
      <c r="AG72" s="26" t="s">
        <v>327</v>
      </c>
      <c r="AH72" s="26" t="s">
        <v>327</v>
      </c>
      <c r="AI72" s="26" t="s">
        <v>327</v>
      </c>
      <c r="AJ72" s="26" t="s">
        <v>327</v>
      </c>
      <c r="AM72" s="26" t="s">
        <v>327</v>
      </c>
      <c r="AN72" s="26" t="s">
        <v>327</v>
      </c>
      <c r="AO72" s="26" t="s">
        <v>327</v>
      </c>
      <c r="AP72" s="26" t="s">
        <v>327</v>
      </c>
      <c r="AS72" s="26" t="s">
        <v>327</v>
      </c>
      <c r="AT72" s="26" t="s">
        <v>327</v>
      </c>
      <c r="AU72" s="26" t="s">
        <v>327</v>
      </c>
      <c r="AV72" s="26" t="s">
        <v>327</v>
      </c>
      <c r="AY72" s="26" t="s">
        <v>327</v>
      </c>
      <c r="AZ72" s="26" t="s">
        <v>327</v>
      </c>
      <c r="BA72" s="26" t="s">
        <v>327</v>
      </c>
      <c r="BB72" s="26" t="s">
        <v>327</v>
      </c>
      <c r="BE72" s="26" t="s">
        <v>327</v>
      </c>
      <c r="BF72" s="26" t="s">
        <v>327</v>
      </c>
      <c r="BG72" s="26" t="s">
        <v>327</v>
      </c>
      <c r="BH72" s="26" t="s">
        <v>327</v>
      </c>
      <c r="BK72" s="26" t="s">
        <v>327</v>
      </c>
      <c r="BL72" s="26" t="s">
        <v>327</v>
      </c>
      <c r="BM72" s="26" t="s">
        <v>327</v>
      </c>
      <c r="BN72" s="26" t="s">
        <v>327</v>
      </c>
      <c r="BQ72" s="26" t="s">
        <v>327</v>
      </c>
      <c r="BR72" s="26" t="s">
        <v>327</v>
      </c>
      <c r="BS72" s="26" t="s">
        <v>327</v>
      </c>
      <c r="BT72" s="26" t="s">
        <v>327</v>
      </c>
      <c r="BW72" s="26" t="s">
        <v>327</v>
      </c>
      <c r="BX72" s="26" t="s">
        <v>327</v>
      </c>
      <c r="BY72" s="26" t="s">
        <v>327</v>
      </c>
      <c r="BZ72" s="26" t="s">
        <v>327</v>
      </c>
      <c r="CC72" s="26" t="s">
        <v>327</v>
      </c>
      <c r="CD72" s="26" t="s">
        <v>327</v>
      </c>
      <c r="CE72" s="26" t="s">
        <v>327</v>
      </c>
      <c r="CF72" s="26" t="s">
        <v>327</v>
      </c>
      <c r="CI72" s="26" t="s">
        <v>327</v>
      </c>
      <c r="CJ72" s="26" t="s">
        <v>327</v>
      </c>
      <c r="CK72" s="26" t="s">
        <v>327</v>
      </c>
      <c r="CL72" s="26" t="s">
        <v>327</v>
      </c>
      <c r="CO72" s="26" t="s">
        <v>327</v>
      </c>
      <c r="CP72" s="26" t="s">
        <v>327</v>
      </c>
      <c r="CQ72" s="26" t="s">
        <v>327</v>
      </c>
      <c r="CR72" s="26" t="s">
        <v>327</v>
      </c>
      <c r="CU72" s="26" t="s">
        <v>327</v>
      </c>
      <c r="CV72" s="26" t="s">
        <v>327</v>
      </c>
      <c r="CW72" s="26" t="s">
        <v>327</v>
      </c>
      <c r="CX72" s="26" t="s">
        <v>327</v>
      </c>
    </row>
    <row r="73" spans="5:102" x14ac:dyDescent="0.45">
      <c r="E73" s="26" t="s">
        <v>327</v>
      </c>
      <c r="F73" s="26" t="s">
        <v>327</v>
      </c>
      <c r="G73" s="26" t="s">
        <v>327</v>
      </c>
      <c r="H73" s="26" t="s">
        <v>327</v>
      </c>
      <c r="I73" s="26" t="s">
        <v>327</v>
      </c>
      <c r="J73" s="26" t="s">
        <v>327</v>
      </c>
      <c r="K73" s="26" t="s">
        <v>327</v>
      </c>
      <c r="L73" s="26" t="s">
        <v>327</v>
      </c>
      <c r="M73" s="26" t="s">
        <v>327</v>
      </c>
      <c r="O73" s="26" t="s">
        <v>327</v>
      </c>
      <c r="P73" s="26" t="s">
        <v>327</v>
      </c>
      <c r="Q73" s="26" t="s">
        <v>327</v>
      </c>
      <c r="R73" s="26" t="s">
        <v>327</v>
      </c>
      <c r="U73" s="26" t="s">
        <v>327</v>
      </c>
      <c r="V73" s="26" t="s">
        <v>327</v>
      </c>
      <c r="W73" s="26" t="s">
        <v>327</v>
      </c>
      <c r="X73" s="26" t="s">
        <v>327</v>
      </c>
      <c r="AA73" s="26" t="s">
        <v>327</v>
      </c>
      <c r="AB73" s="26" t="s">
        <v>327</v>
      </c>
      <c r="AC73" s="26" t="s">
        <v>327</v>
      </c>
      <c r="AD73" s="26" t="s">
        <v>327</v>
      </c>
      <c r="AG73" s="26" t="s">
        <v>327</v>
      </c>
      <c r="AH73" s="26" t="s">
        <v>327</v>
      </c>
      <c r="AI73" s="26" t="s">
        <v>327</v>
      </c>
      <c r="AJ73" s="26" t="s">
        <v>327</v>
      </c>
      <c r="AM73" s="26" t="s">
        <v>327</v>
      </c>
      <c r="AN73" s="26" t="s">
        <v>327</v>
      </c>
      <c r="AO73" s="26" t="s">
        <v>327</v>
      </c>
      <c r="AP73" s="26" t="s">
        <v>327</v>
      </c>
      <c r="AS73" s="26" t="s">
        <v>327</v>
      </c>
      <c r="AT73" s="26" t="s">
        <v>327</v>
      </c>
      <c r="AU73" s="26" t="s">
        <v>327</v>
      </c>
      <c r="AV73" s="26" t="s">
        <v>327</v>
      </c>
      <c r="AY73" s="26" t="s">
        <v>327</v>
      </c>
      <c r="AZ73" s="26" t="s">
        <v>327</v>
      </c>
      <c r="BA73" s="26" t="s">
        <v>327</v>
      </c>
      <c r="BB73" s="26" t="s">
        <v>327</v>
      </c>
      <c r="BE73" s="26" t="s">
        <v>327</v>
      </c>
      <c r="BF73" s="26" t="s">
        <v>327</v>
      </c>
      <c r="BG73" s="26" t="s">
        <v>327</v>
      </c>
      <c r="BH73" s="26" t="s">
        <v>327</v>
      </c>
      <c r="BK73" s="26" t="s">
        <v>327</v>
      </c>
      <c r="BL73" s="26" t="s">
        <v>327</v>
      </c>
      <c r="BM73" s="26" t="s">
        <v>327</v>
      </c>
      <c r="BN73" s="26" t="s">
        <v>327</v>
      </c>
      <c r="BQ73" s="26" t="s">
        <v>327</v>
      </c>
      <c r="BR73" s="26" t="s">
        <v>327</v>
      </c>
      <c r="BS73" s="26" t="s">
        <v>327</v>
      </c>
      <c r="BT73" s="26" t="s">
        <v>327</v>
      </c>
      <c r="BW73" s="26" t="s">
        <v>327</v>
      </c>
      <c r="BX73" s="26" t="s">
        <v>327</v>
      </c>
      <c r="BY73" s="26" t="s">
        <v>327</v>
      </c>
      <c r="BZ73" s="26" t="s">
        <v>327</v>
      </c>
      <c r="CC73" s="26" t="s">
        <v>327</v>
      </c>
      <c r="CD73" s="26" t="s">
        <v>327</v>
      </c>
      <c r="CE73" s="26" t="s">
        <v>327</v>
      </c>
      <c r="CF73" s="26" t="s">
        <v>327</v>
      </c>
      <c r="CI73" s="26" t="s">
        <v>327</v>
      </c>
      <c r="CJ73" s="26" t="s">
        <v>327</v>
      </c>
      <c r="CK73" s="26" t="s">
        <v>327</v>
      </c>
      <c r="CL73" s="26" t="s">
        <v>327</v>
      </c>
      <c r="CO73" s="26" t="s">
        <v>327</v>
      </c>
      <c r="CP73" s="26" t="s">
        <v>327</v>
      </c>
      <c r="CQ73" s="26" t="s">
        <v>327</v>
      </c>
      <c r="CR73" s="26" t="s">
        <v>327</v>
      </c>
      <c r="CU73" s="26" t="s">
        <v>327</v>
      </c>
      <c r="CV73" s="26" t="s">
        <v>327</v>
      </c>
      <c r="CW73" s="26" t="s">
        <v>327</v>
      </c>
      <c r="CX73" s="26" t="s">
        <v>327</v>
      </c>
    </row>
    <row r="74" spans="5:102" x14ac:dyDescent="0.45">
      <c r="E74" s="26" t="s">
        <v>327</v>
      </c>
      <c r="F74" s="26" t="s">
        <v>327</v>
      </c>
      <c r="G74" s="26" t="s">
        <v>327</v>
      </c>
      <c r="H74" s="26" t="s">
        <v>327</v>
      </c>
      <c r="I74" s="26" t="s">
        <v>327</v>
      </c>
      <c r="J74" s="26" t="s">
        <v>327</v>
      </c>
      <c r="K74" s="26" t="s">
        <v>327</v>
      </c>
      <c r="L74" s="26" t="s">
        <v>327</v>
      </c>
      <c r="M74" s="26" t="s">
        <v>327</v>
      </c>
      <c r="O74" s="26" t="s">
        <v>327</v>
      </c>
      <c r="P74" s="26" t="s">
        <v>327</v>
      </c>
      <c r="Q74" s="26" t="s">
        <v>327</v>
      </c>
      <c r="R74" s="26" t="s">
        <v>327</v>
      </c>
      <c r="U74" s="26" t="s">
        <v>327</v>
      </c>
      <c r="V74" s="26" t="s">
        <v>327</v>
      </c>
      <c r="W74" s="26" t="s">
        <v>327</v>
      </c>
      <c r="X74" s="26" t="s">
        <v>327</v>
      </c>
      <c r="AA74" s="26" t="s">
        <v>327</v>
      </c>
      <c r="AB74" s="26" t="s">
        <v>327</v>
      </c>
      <c r="AC74" s="26" t="s">
        <v>327</v>
      </c>
      <c r="AD74" s="26" t="s">
        <v>327</v>
      </c>
      <c r="AG74" s="26" t="s">
        <v>327</v>
      </c>
      <c r="AH74" s="26" t="s">
        <v>327</v>
      </c>
      <c r="AI74" s="26" t="s">
        <v>327</v>
      </c>
      <c r="AJ74" s="26" t="s">
        <v>327</v>
      </c>
      <c r="AM74" s="26" t="s">
        <v>327</v>
      </c>
      <c r="AN74" s="26" t="s">
        <v>327</v>
      </c>
      <c r="AO74" s="26" t="s">
        <v>327</v>
      </c>
      <c r="AP74" s="26" t="s">
        <v>327</v>
      </c>
      <c r="AS74" s="26" t="s">
        <v>327</v>
      </c>
      <c r="AT74" s="26" t="s">
        <v>327</v>
      </c>
      <c r="AU74" s="26" t="s">
        <v>327</v>
      </c>
      <c r="AV74" s="26" t="s">
        <v>327</v>
      </c>
      <c r="AY74" s="26" t="s">
        <v>327</v>
      </c>
      <c r="AZ74" s="26" t="s">
        <v>327</v>
      </c>
      <c r="BA74" s="26" t="s">
        <v>327</v>
      </c>
      <c r="BB74" s="26" t="s">
        <v>327</v>
      </c>
      <c r="BE74" s="26" t="s">
        <v>327</v>
      </c>
      <c r="BF74" s="26" t="s">
        <v>327</v>
      </c>
      <c r="BG74" s="26" t="s">
        <v>327</v>
      </c>
      <c r="BH74" s="26" t="s">
        <v>327</v>
      </c>
      <c r="BK74" s="26" t="s">
        <v>327</v>
      </c>
      <c r="BL74" s="26" t="s">
        <v>327</v>
      </c>
      <c r="BM74" s="26" t="s">
        <v>327</v>
      </c>
      <c r="BN74" s="26" t="s">
        <v>327</v>
      </c>
      <c r="BQ74" s="26" t="s">
        <v>327</v>
      </c>
      <c r="BR74" s="26" t="s">
        <v>327</v>
      </c>
      <c r="BS74" s="26" t="s">
        <v>327</v>
      </c>
      <c r="BT74" s="26" t="s">
        <v>327</v>
      </c>
      <c r="BW74" s="26" t="s">
        <v>327</v>
      </c>
      <c r="BX74" s="26" t="s">
        <v>327</v>
      </c>
      <c r="BY74" s="26" t="s">
        <v>327</v>
      </c>
      <c r="BZ74" s="26" t="s">
        <v>327</v>
      </c>
      <c r="CC74" s="26" t="s">
        <v>327</v>
      </c>
      <c r="CD74" s="26" t="s">
        <v>327</v>
      </c>
      <c r="CE74" s="26" t="s">
        <v>327</v>
      </c>
      <c r="CF74" s="26" t="s">
        <v>327</v>
      </c>
      <c r="CI74" s="26" t="s">
        <v>327</v>
      </c>
      <c r="CJ74" s="26" t="s">
        <v>327</v>
      </c>
      <c r="CK74" s="26" t="s">
        <v>327</v>
      </c>
      <c r="CL74" s="26" t="s">
        <v>327</v>
      </c>
      <c r="CO74" s="26" t="s">
        <v>327</v>
      </c>
      <c r="CP74" s="26" t="s">
        <v>327</v>
      </c>
      <c r="CQ74" s="26" t="s">
        <v>327</v>
      </c>
      <c r="CR74" s="26" t="s">
        <v>327</v>
      </c>
      <c r="CU74" s="26" t="s">
        <v>327</v>
      </c>
      <c r="CV74" s="26" t="s">
        <v>327</v>
      </c>
      <c r="CW74" s="26" t="s">
        <v>327</v>
      </c>
      <c r="CX74" s="26" t="s">
        <v>327</v>
      </c>
    </row>
    <row r="75" spans="5:102" x14ac:dyDescent="0.45">
      <c r="E75" s="26" t="s">
        <v>327</v>
      </c>
      <c r="F75" s="26" t="s">
        <v>327</v>
      </c>
      <c r="G75" s="26" t="s">
        <v>327</v>
      </c>
      <c r="H75" s="26" t="s">
        <v>327</v>
      </c>
      <c r="I75" s="26" t="s">
        <v>327</v>
      </c>
      <c r="J75" s="26" t="s">
        <v>327</v>
      </c>
      <c r="K75" s="26" t="s">
        <v>327</v>
      </c>
      <c r="L75" s="26" t="s">
        <v>327</v>
      </c>
      <c r="M75" s="26" t="s">
        <v>327</v>
      </c>
      <c r="O75" s="26" t="s">
        <v>327</v>
      </c>
      <c r="P75" s="26" t="s">
        <v>327</v>
      </c>
      <c r="Q75" s="26" t="s">
        <v>327</v>
      </c>
      <c r="R75" s="26" t="s">
        <v>327</v>
      </c>
      <c r="U75" s="26" t="s">
        <v>327</v>
      </c>
      <c r="V75" s="26" t="s">
        <v>327</v>
      </c>
      <c r="W75" s="26" t="s">
        <v>327</v>
      </c>
      <c r="X75" s="26" t="s">
        <v>327</v>
      </c>
      <c r="AA75" s="26" t="s">
        <v>327</v>
      </c>
      <c r="AB75" s="26" t="s">
        <v>327</v>
      </c>
      <c r="AC75" s="26" t="s">
        <v>327</v>
      </c>
      <c r="AD75" s="26" t="s">
        <v>327</v>
      </c>
      <c r="AG75" s="26" t="s">
        <v>327</v>
      </c>
      <c r="AH75" s="26" t="s">
        <v>327</v>
      </c>
      <c r="AI75" s="26" t="s">
        <v>327</v>
      </c>
      <c r="AJ75" s="26" t="s">
        <v>327</v>
      </c>
      <c r="AM75" s="26" t="s">
        <v>327</v>
      </c>
      <c r="AN75" s="26" t="s">
        <v>327</v>
      </c>
      <c r="AO75" s="26" t="s">
        <v>327</v>
      </c>
      <c r="AP75" s="26" t="s">
        <v>327</v>
      </c>
      <c r="AS75" s="26" t="s">
        <v>327</v>
      </c>
      <c r="AT75" s="26" t="s">
        <v>327</v>
      </c>
      <c r="AU75" s="26" t="s">
        <v>327</v>
      </c>
      <c r="AV75" s="26" t="s">
        <v>327</v>
      </c>
      <c r="AY75" s="26" t="s">
        <v>327</v>
      </c>
      <c r="AZ75" s="26" t="s">
        <v>327</v>
      </c>
      <c r="BA75" s="26" t="s">
        <v>327</v>
      </c>
      <c r="BB75" s="26" t="s">
        <v>327</v>
      </c>
      <c r="BE75" s="26" t="s">
        <v>327</v>
      </c>
      <c r="BF75" s="26" t="s">
        <v>327</v>
      </c>
      <c r="BG75" s="26" t="s">
        <v>327</v>
      </c>
      <c r="BH75" s="26" t="s">
        <v>327</v>
      </c>
      <c r="BK75" s="26" t="s">
        <v>327</v>
      </c>
      <c r="BL75" s="26" t="s">
        <v>327</v>
      </c>
      <c r="BM75" s="26" t="s">
        <v>327</v>
      </c>
      <c r="BN75" s="26" t="s">
        <v>327</v>
      </c>
      <c r="BQ75" s="26" t="s">
        <v>327</v>
      </c>
      <c r="BR75" s="26" t="s">
        <v>327</v>
      </c>
      <c r="BS75" s="26" t="s">
        <v>327</v>
      </c>
      <c r="BT75" s="26" t="s">
        <v>327</v>
      </c>
      <c r="BW75" s="26" t="s">
        <v>327</v>
      </c>
      <c r="BX75" s="26" t="s">
        <v>327</v>
      </c>
      <c r="BY75" s="26" t="s">
        <v>327</v>
      </c>
      <c r="BZ75" s="26" t="s">
        <v>327</v>
      </c>
      <c r="CC75" s="26" t="s">
        <v>327</v>
      </c>
      <c r="CD75" s="26" t="s">
        <v>327</v>
      </c>
      <c r="CE75" s="26" t="s">
        <v>327</v>
      </c>
      <c r="CF75" s="26" t="s">
        <v>327</v>
      </c>
      <c r="CI75" s="26" t="s">
        <v>327</v>
      </c>
      <c r="CJ75" s="26" t="s">
        <v>327</v>
      </c>
      <c r="CK75" s="26" t="s">
        <v>327</v>
      </c>
      <c r="CL75" s="26" t="s">
        <v>327</v>
      </c>
      <c r="CO75" s="26" t="s">
        <v>327</v>
      </c>
      <c r="CP75" s="26" t="s">
        <v>327</v>
      </c>
      <c r="CQ75" s="26" t="s">
        <v>327</v>
      </c>
      <c r="CR75" s="26" t="s">
        <v>327</v>
      </c>
      <c r="CU75" s="26" t="s">
        <v>327</v>
      </c>
      <c r="CV75" s="26" t="s">
        <v>327</v>
      </c>
      <c r="CW75" s="26" t="s">
        <v>327</v>
      </c>
      <c r="CX75" s="26" t="s">
        <v>327</v>
      </c>
    </row>
    <row r="76" spans="5:102" x14ac:dyDescent="0.45">
      <c r="E76" s="26" t="s">
        <v>327</v>
      </c>
      <c r="F76" s="26" t="s">
        <v>327</v>
      </c>
      <c r="G76" s="26" t="s">
        <v>327</v>
      </c>
      <c r="H76" s="26" t="s">
        <v>327</v>
      </c>
      <c r="I76" s="26" t="s">
        <v>327</v>
      </c>
      <c r="J76" s="26" t="s">
        <v>327</v>
      </c>
      <c r="K76" s="26" t="s">
        <v>327</v>
      </c>
      <c r="L76" s="26" t="s">
        <v>327</v>
      </c>
      <c r="M76" s="26" t="s">
        <v>327</v>
      </c>
      <c r="O76" s="26" t="s">
        <v>327</v>
      </c>
      <c r="P76" s="26" t="s">
        <v>327</v>
      </c>
      <c r="Q76" s="26" t="s">
        <v>327</v>
      </c>
      <c r="R76" s="26" t="s">
        <v>327</v>
      </c>
      <c r="U76" s="26" t="s">
        <v>327</v>
      </c>
      <c r="V76" s="26" t="s">
        <v>327</v>
      </c>
      <c r="W76" s="26" t="s">
        <v>327</v>
      </c>
      <c r="X76" s="26" t="s">
        <v>327</v>
      </c>
      <c r="AA76" s="26" t="s">
        <v>327</v>
      </c>
      <c r="AB76" s="26" t="s">
        <v>327</v>
      </c>
      <c r="AC76" s="26" t="s">
        <v>327</v>
      </c>
      <c r="AD76" s="26" t="s">
        <v>327</v>
      </c>
      <c r="AG76" s="26" t="s">
        <v>327</v>
      </c>
      <c r="AH76" s="26" t="s">
        <v>327</v>
      </c>
      <c r="AI76" s="26" t="s">
        <v>327</v>
      </c>
      <c r="AJ76" s="26" t="s">
        <v>327</v>
      </c>
      <c r="AM76" s="26" t="s">
        <v>327</v>
      </c>
      <c r="AN76" s="26" t="s">
        <v>327</v>
      </c>
      <c r="AO76" s="26" t="s">
        <v>327</v>
      </c>
      <c r="AP76" s="26" t="s">
        <v>327</v>
      </c>
      <c r="AS76" s="26" t="s">
        <v>327</v>
      </c>
      <c r="AT76" s="26" t="s">
        <v>327</v>
      </c>
      <c r="AU76" s="26" t="s">
        <v>327</v>
      </c>
      <c r="AV76" s="26" t="s">
        <v>327</v>
      </c>
      <c r="AY76" s="26" t="s">
        <v>327</v>
      </c>
      <c r="AZ76" s="26" t="s">
        <v>327</v>
      </c>
      <c r="BA76" s="26" t="s">
        <v>327</v>
      </c>
      <c r="BB76" s="26" t="s">
        <v>327</v>
      </c>
      <c r="BE76" s="26" t="s">
        <v>327</v>
      </c>
      <c r="BF76" s="26" t="s">
        <v>327</v>
      </c>
      <c r="BG76" s="26" t="s">
        <v>327</v>
      </c>
      <c r="BH76" s="26" t="s">
        <v>327</v>
      </c>
      <c r="BK76" s="26" t="s">
        <v>327</v>
      </c>
      <c r="BL76" s="26" t="s">
        <v>327</v>
      </c>
      <c r="BM76" s="26" t="s">
        <v>327</v>
      </c>
      <c r="BN76" s="26" t="s">
        <v>327</v>
      </c>
      <c r="BQ76" s="26" t="s">
        <v>327</v>
      </c>
      <c r="BR76" s="26" t="s">
        <v>327</v>
      </c>
      <c r="BS76" s="26" t="s">
        <v>327</v>
      </c>
      <c r="BT76" s="26" t="s">
        <v>327</v>
      </c>
      <c r="BW76" s="26" t="s">
        <v>327</v>
      </c>
      <c r="BX76" s="26" t="s">
        <v>327</v>
      </c>
      <c r="BY76" s="26" t="s">
        <v>327</v>
      </c>
      <c r="BZ76" s="26" t="s">
        <v>327</v>
      </c>
      <c r="CC76" s="26" t="s">
        <v>327</v>
      </c>
      <c r="CD76" s="26" t="s">
        <v>327</v>
      </c>
      <c r="CE76" s="26" t="s">
        <v>327</v>
      </c>
      <c r="CF76" s="26" t="s">
        <v>327</v>
      </c>
      <c r="CI76" s="26" t="s">
        <v>327</v>
      </c>
      <c r="CJ76" s="26" t="s">
        <v>327</v>
      </c>
      <c r="CK76" s="26" t="s">
        <v>327</v>
      </c>
      <c r="CL76" s="26" t="s">
        <v>327</v>
      </c>
      <c r="CO76" s="26" t="s">
        <v>327</v>
      </c>
      <c r="CP76" s="26" t="s">
        <v>327</v>
      </c>
      <c r="CQ76" s="26" t="s">
        <v>327</v>
      </c>
      <c r="CR76" s="26" t="s">
        <v>327</v>
      </c>
      <c r="CU76" s="26" t="s">
        <v>327</v>
      </c>
      <c r="CV76" s="26" t="s">
        <v>327</v>
      </c>
      <c r="CW76" s="26" t="s">
        <v>327</v>
      </c>
      <c r="CX76" s="26" t="s">
        <v>327</v>
      </c>
    </row>
    <row r="77" spans="5:102" x14ac:dyDescent="0.45">
      <c r="E77" s="26" t="s">
        <v>327</v>
      </c>
      <c r="F77" s="26" t="s">
        <v>327</v>
      </c>
      <c r="G77" s="26" t="s">
        <v>327</v>
      </c>
      <c r="H77" s="26" t="s">
        <v>327</v>
      </c>
      <c r="I77" s="26" t="s">
        <v>327</v>
      </c>
      <c r="J77" s="26" t="s">
        <v>327</v>
      </c>
      <c r="K77" s="26" t="s">
        <v>327</v>
      </c>
      <c r="L77" s="26" t="s">
        <v>327</v>
      </c>
      <c r="M77" s="26" t="s">
        <v>327</v>
      </c>
      <c r="O77" s="26" t="s">
        <v>327</v>
      </c>
      <c r="P77" s="26" t="s">
        <v>327</v>
      </c>
      <c r="Q77" s="26" t="s">
        <v>327</v>
      </c>
      <c r="R77" s="26" t="s">
        <v>327</v>
      </c>
      <c r="U77" s="26" t="s">
        <v>327</v>
      </c>
      <c r="V77" s="26" t="s">
        <v>327</v>
      </c>
      <c r="W77" s="26" t="s">
        <v>327</v>
      </c>
      <c r="X77" s="26" t="s">
        <v>327</v>
      </c>
      <c r="AA77" s="26" t="s">
        <v>327</v>
      </c>
      <c r="AB77" s="26" t="s">
        <v>327</v>
      </c>
      <c r="AC77" s="26" t="s">
        <v>327</v>
      </c>
      <c r="AD77" s="26" t="s">
        <v>327</v>
      </c>
      <c r="AG77" s="26" t="s">
        <v>327</v>
      </c>
      <c r="AH77" s="26" t="s">
        <v>327</v>
      </c>
      <c r="AI77" s="26" t="s">
        <v>327</v>
      </c>
      <c r="AJ77" s="26" t="s">
        <v>327</v>
      </c>
      <c r="AM77" s="26" t="s">
        <v>327</v>
      </c>
      <c r="AN77" s="26" t="s">
        <v>327</v>
      </c>
      <c r="AO77" s="26" t="s">
        <v>327</v>
      </c>
      <c r="AP77" s="26" t="s">
        <v>327</v>
      </c>
      <c r="AS77" s="26" t="s">
        <v>327</v>
      </c>
      <c r="AT77" s="26" t="s">
        <v>327</v>
      </c>
      <c r="AU77" s="26" t="s">
        <v>327</v>
      </c>
      <c r="AV77" s="26" t="s">
        <v>327</v>
      </c>
      <c r="AY77" s="26" t="s">
        <v>327</v>
      </c>
      <c r="AZ77" s="26" t="s">
        <v>327</v>
      </c>
      <c r="BA77" s="26" t="s">
        <v>327</v>
      </c>
      <c r="BB77" s="26" t="s">
        <v>327</v>
      </c>
      <c r="BE77" s="26" t="s">
        <v>327</v>
      </c>
      <c r="BF77" s="26" t="s">
        <v>327</v>
      </c>
      <c r="BG77" s="26" t="s">
        <v>327</v>
      </c>
      <c r="BH77" s="26" t="s">
        <v>327</v>
      </c>
      <c r="BK77" s="26" t="s">
        <v>327</v>
      </c>
      <c r="BL77" s="26" t="s">
        <v>327</v>
      </c>
      <c r="BM77" s="26" t="s">
        <v>327</v>
      </c>
      <c r="BN77" s="26" t="s">
        <v>327</v>
      </c>
      <c r="BQ77" s="26" t="s">
        <v>327</v>
      </c>
      <c r="BR77" s="26" t="s">
        <v>327</v>
      </c>
      <c r="BS77" s="26" t="s">
        <v>327</v>
      </c>
      <c r="BT77" s="26" t="s">
        <v>327</v>
      </c>
      <c r="BW77" s="26" t="s">
        <v>327</v>
      </c>
      <c r="BX77" s="26" t="s">
        <v>327</v>
      </c>
      <c r="BY77" s="26" t="s">
        <v>327</v>
      </c>
      <c r="BZ77" s="26" t="s">
        <v>327</v>
      </c>
      <c r="CC77" s="26" t="s">
        <v>327</v>
      </c>
      <c r="CD77" s="26" t="s">
        <v>327</v>
      </c>
      <c r="CE77" s="26" t="s">
        <v>327</v>
      </c>
      <c r="CF77" s="26" t="s">
        <v>327</v>
      </c>
      <c r="CI77" s="26" t="s">
        <v>327</v>
      </c>
      <c r="CJ77" s="26" t="s">
        <v>327</v>
      </c>
      <c r="CK77" s="26" t="s">
        <v>327</v>
      </c>
      <c r="CL77" s="26" t="s">
        <v>327</v>
      </c>
      <c r="CO77" s="26" t="s">
        <v>327</v>
      </c>
      <c r="CP77" s="26" t="s">
        <v>327</v>
      </c>
      <c r="CQ77" s="26" t="s">
        <v>327</v>
      </c>
      <c r="CR77" s="26" t="s">
        <v>327</v>
      </c>
      <c r="CU77" s="26" t="s">
        <v>327</v>
      </c>
      <c r="CV77" s="26" t="s">
        <v>327</v>
      </c>
      <c r="CW77" s="26" t="s">
        <v>327</v>
      </c>
      <c r="CX77" s="26" t="s">
        <v>327</v>
      </c>
    </row>
    <row r="78" spans="5:102" x14ac:dyDescent="0.45">
      <c r="E78" s="26" t="s">
        <v>327</v>
      </c>
      <c r="F78" s="26" t="s">
        <v>327</v>
      </c>
      <c r="G78" s="26" t="s">
        <v>327</v>
      </c>
      <c r="H78" s="26" t="s">
        <v>327</v>
      </c>
      <c r="I78" s="26" t="s">
        <v>327</v>
      </c>
      <c r="J78" s="26" t="s">
        <v>327</v>
      </c>
      <c r="K78" s="26" t="s">
        <v>327</v>
      </c>
      <c r="L78" s="26" t="s">
        <v>327</v>
      </c>
      <c r="M78" s="26" t="s">
        <v>327</v>
      </c>
      <c r="O78" s="26" t="s">
        <v>327</v>
      </c>
      <c r="P78" s="26" t="s">
        <v>327</v>
      </c>
      <c r="Q78" s="26" t="s">
        <v>327</v>
      </c>
      <c r="R78" s="26" t="s">
        <v>327</v>
      </c>
      <c r="U78" s="26" t="s">
        <v>327</v>
      </c>
      <c r="V78" s="26" t="s">
        <v>327</v>
      </c>
      <c r="W78" s="26" t="s">
        <v>327</v>
      </c>
      <c r="X78" s="26" t="s">
        <v>327</v>
      </c>
      <c r="AA78" s="26" t="s">
        <v>327</v>
      </c>
      <c r="AB78" s="26" t="s">
        <v>327</v>
      </c>
      <c r="AC78" s="26" t="s">
        <v>327</v>
      </c>
      <c r="AD78" s="26" t="s">
        <v>327</v>
      </c>
      <c r="AG78" s="26" t="s">
        <v>327</v>
      </c>
      <c r="AH78" s="26" t="s">
        <v>327</v>
      </c>
      <c r="AI78" s="26" t="s">
        <v>327</v>
      </c>
      <c r="AJ78" s="26" t="s">
        <v>327</v>
      </c>
      <c r="AM78" s="26" t="s">
        <v>327</v>
      </c>
      <c r="AN78" s="26" t="s">
        <v>327</v>
      </c>
      <c r="AO78" s="26" t="s">
        <v>327</v>
      </c>
      <c r="AP78" s="26" t="s">
        <v>327</v>
      </c>
      <c r="AS78" s="26" t="s">
        <v>327</v>
      </c>
      <c r="AT78" s="26" t="s">
        <v>327</v>
      </c>
      <c r="AU78" s="26" t="s">
        <v>327</v>
      </c>
      <c r="AV78" s="26" t="s">
        <v>327</v>
      </c>
      <c r="AY78" s="26" t="s">
        <v>327</v>
      </c>
      <c r="AZ78" s="26" t="s">
        <v>327</v>
      </c>
      <c r="BA78" s="26" t="s">
        <v>327</v>
      </c>
      <c r="BB78" s="26" t="s">
        <v>327</v>
      </c>
      <c r="BE78" s="26" t="s">
        <v>327</v>
      </c>
      <c r="BF78" s="26" t="s">
        <v>327</v>
      </c>
      <c r="BG78" s="26" t="s">
        <v>327</v>
      </c>
      <c r="BH78" s="26" t="s">
        <v>327</v>
      </c>
      <c r="BK78" s="26" t="s">
        <v>327</v>
      </c>
      <c r="BL78" s="26" t="s">
        <v>327</v>
      </c>
      <c r="BM78" s="26" t="s">
        <v>327</v>
      </c>
      <c r="BN78" s="26" t="s">
        <v>327</v>
      </c>
      <c r="BQ78" s="26" t="s">
        <v>327</v>
      </c>
      <c r="BR78" s="26" t="s">
        <v>327</v>
      </c>
      <c r="BS78" s="26" t="s">
        <v>327</v>
      </c>
      <c r="BT78" s="26" t="s">
        <v>327</v>
      </c>
      <c r="BW78" s="26" t="s">
        <v>327</v>
      </c>
      <c r="BX78" s="26" t="s">
        <v>327</v>
      </c>
      <c r="BY78" s="26" t="s">
        <v>327</v>
      </c>
      <c r="BZ78" s="26" t="s">
        <v>327</v>
      </c>
      <c r="CC78" s="26" t="s">
        <v>327</v>
      </c>
      <c r="CD78" s="26" t="s">
        <v>327</v>
      </c>
      <c r="CE78" s="26" t="s">
        <v>327</v>
      </c>
      <c r="CF78" s="26" t="s">
        <v>327</v>
      </c>
      <c r="CI78" s="26" t="s">
        <v>327</v>
      </c>
      <c r="CJ78" s="26" t="s">
        <v>327</v>
      </c>
      <c r="CK78" s="26" t="s">
        <v>327</v>
      </c>
      <c r="CL78" s="26" t="s">
        <v>327</v>
      </c>
      <c r="CO78" s="26" t="s">
        <v>327</v>
      </c>
      <c r="CP78" s="26" t="s">
        <v>327</v>
      </c>
      <c r="CQ78" s="26" t="s">
        <v>327</v>
      </c>
      <c r="CR78" s="26" t="s">
        <v>327</v>
      </c>
      <c r="CU78" s="26" t="s">
        <v>327</v>
      </c>
      <c r="CV78" s="26" t="s">
        <v>327</v>
      </c>
      <c r="CW78" s="26" t="s">
        <v>327</v>
      </c>
      <c r="CX78" s="26" t="s">
        <v>327</v>
      </c>
    </row>
    <row r="79" spans="5:102" x14ac:dyDescent="0.45">
      <c r="E79" s="26" t="s">
        <v>327</v>
      </c>
      <c r="F79" s="26" t="s">
        <v>327</v>
      </c>
      <c r="G79" s="26" t="s">
        <v>327</v>
      </c>
      <c r="H79" s="26" t="s">
        <v>327</v>
      </c>
      <c r="I79" s="26" t="s">
        <v>327</v>
      </c>
      <c r="J79" s="26" t="s">
        <v>327</v>
      </c>
      <c r="K79" s="26" t="s">
        <v>327</v>
      </c>
      <c r="L79" s="26" t="s">
        <v>327</v>
      </c>
      <c r="M79" s="26" t="s">
        <v>327</v>
      </c>
      <c r="O79" s="26" t="s">
        <v>327</v>
      </c>
      <c r="P79" s="26" t="s">
        <v>327</v>
      </c>
      <c r="Q79" s="26" t="s">
        <v>327</v>
      </c>
      <c r="R79" s="26" t="s">
        <v>327</v>
      </c>
      <c r="U79" s="26" t="s">
        <v>327</v>
      </c>
      <c r="V79" s="26" t="s">
        <v>327</v>
      </c>
      <c r="W79" s="26" t="s">
        <v>327</v>
      </c>
      <c r="X79" s="26" t="s">
        <v>327</v>
      </c>
      <c r="AA79" s="26" t="s">
        <v>327</v>
      </c>
      <c r="AB79" s="26" t="s">
        <v>327</v>
      </c>
      <c r="AC79" s="26" t="s">
        <v>327</v>
      </c>
      <c r="AD79" s="26" t="s">
        <v>327</v>
      </c>
      <c r="AG79" s="26" t="s">
        <v>327</v>
      </c>
      <c r="AH79" s="26" t="s">
        <v>327</v>
      </c>
      <c r="AI79" s="26" t="s">
        <v>327</v>
      </c>
      <c r="AJ79" s="26" t="s">
        <v>327</v>
      </c>
      <c r="AM79" s="26" t="s">
        <v>327</v>
      </c>
      <c r="AN79" s="26" t="s">
        <v>327</v>
      </c>
      <c r="AO79" s="26" t="s">
        <v>327</v>
      </c>
      <c r="AP79" s="26" t="s">
        <v>327</v>
      </c>
      <c r="AS79" s="26" t="s">
        <v>327</v>
      </c>
      <c r="AT79" s="26" t="s">
        <v>327</v>
      </c>
      <c r="AU79" s="26" t="s">
        <v>327</v>
      </c>
      <c r="AV79" s="26" t="s">
        <v>327</v>
      </c>
      <c r="AY79" s="26" t="s">
        <v>327</v>
      </c>
      <c r="AZ79" s="26" t="s">
        <v>327</v>
      </c>
      <c r="BA79" s="26" t="s">
        <v>327</v>
      </c>
      <c r="BB79" s="26" t="s">
        <v>327</v>
      </c>
      <c r="BE79" s="26" t="s">
        <v>327</v>
      </c>
      <c r="BF79" s="26" t="s">
        <v>327</v>
      </c>
      <c r="BG79" s="26" t="s">
        <v>327</v>
      </c>
      <c r="BH79" s="26" t="s">
        <v>327</v>
      </c>
      <c r="BK79" s="26" t="s">
        <v>327</v>
      </c>
      <c r="BL79" s="26" t="s">
        <v>327</v>
      </c>
      <c r="BM79" s="26" t="s">
        <v>327</v>
      </c>
      <c r="BN79" s="26" t="s">
        <v>327</v>
      </c>
      <c r="BQ79" s="26" t="s">
        <v>327</v>
      </c>
      <c r="BR79" s="26" t="s">
        <v>327</v>
      </c>
      <c r="BS79" s="26" t="s">
        <v>327</v>
      </c>
      <c r="BT79" s="26" t="s">
        <v>327</v>
      </c>
      <c r="BW79" s="26" t="s">
        <v>327</v>
      </c>
      <c r="BX79" s="26" t="s">
        <v>327</v>
      </c>
      <c r="BY79" s="26" t="s">
        <v>327</v>
      </c>
      <c r="BZ79" s="26" t="s">
        <v>327</v>
      </c>
      <c r="CC79" s="26" t="s">
        <v>327</v>
      </c>
      <c r="CD79" s="26" t="s">
        <v>327</v>
      </c>
      <c r="CE79" s="26" t="s">
        <v>327</v>
      </c>
      <c r="CF79" s="26" t="s">
        <v>327</v>
      </c>
      <c r="CI79" s="26" t="s">
        <v>327</v>
      </c>
      <c r="CJ79" s="26" t="s">
        <v>327</v>
      </c>
      <c r="CK79" s="26" t="s">
        <v>327</v>
      </c>
      <c r="CL79" s="26" t="s">
        <v>327</v>
      </c>
      <c r="CO79" s="26" t="s">
        <v>327</v>
      </c>
      <c r="CP79" s="26" t="s">
        <v>327</v>
      </c>
      <c r="CQ79" s="26" t="s">
        <v>327</v>
      </c>
      <c r="CR79" s="26" t="s">
        <v>327</v>
      </c>
      <c r="CU79" s="26" t="s">
        <v>327</v>
      </c>
      <c r="CV79" s="26" t="s">
        <v>327</v>
      </c>
      <c r="CW79" s="26" t="s">
        <v>327</v>
      </c>
      <c r="CX79" s="26" t="s">
        <v>327</v>
      </c>
    </row>
    <row r="80" spans="5:102" x14ac:dyDescent="0.45">
      <c r="E80" s="26" t="s">
        <v>327</v>
      </c>
      <c r="F80" s="26" t="s">
        <v>327</v>
      </c>
      <c r="G80" s="26" t="s">
        <v>327</v>
      </c>
      <c r="H80" s="26" t="s">
        <v>327</v>
      </c>
      <c r="I80" s="26" t="s">
        <v>327</v>
      </c>
      <c r="J80" s="26" t="s">
        <v>327</v>
      </c>
      <c r="K80" s="26" t="s">
        <v>327</v>
      </c>
      <c r="L80" s="26" t="s">
        <v>327</v>
      </c>
      <c r="M80" s="26" t="s">
        <v>327</v>
      </c>
      <c r="O80" s="26" t="s">
        <v>327</v>
      </c>
      <c r="P80" s="26" t="s">
        <v>327</v>
      </c>
      <c r="Q80" s="26" t="s">
        <v>327</v>
      </c>
      <c r="R80" s="26" t="s">
        <v>327</v>
      </c>
      <c r="U80" s="26" t="s">
        <v>327</v>
      </c>
      <c r="V80" s="26" t="s">
        <v>327</v>
      </c>
      <c r="W80" s="26" t="s">
        <v>327</v>
      </c>
      <c r="X80" s="26" t="s">
        <v>327</v>
      </c>
      <c r="AA80" s="26" t="s">
        <v>327</v>
      </c>
      <c r="AB80" s="26" t="s">
        <v>327</v>
      </c>
      <c r="AC80" s="26" t="s">
        <v>327</v>
      </c>
      <c r="AD80" s="26" t="s">
        <v>327</v>
      </c>
      <c r="AG80" s="26" t="s">
        <v>327</v>
      </c>
      <c r="AH80" s="26" t="s">
        <v>327</v>
      </c>
      <c r="AI80" s="26" t="s">
        <v>327</v>
      </c>
      <c r="AJ80" s="26" t="s">
        <v>327</v>
      </c>
      <c r="AM80" s="26" t="s">
        <v>327</v>
      </c>
      <c r="AN80" s="26" t="s">
        <v>327</v>
      </c>
      <c r="AO80" s="26" t="s">
        <v>327</v>
      </c>
      <c r="AP80" s="26" t="s">
        <v>327</v>
      </c>
      <c r="AS80" s="26" t="s">
        <v>327</v>
      </c>
      <c r="AT80" s="26" t="s">
        <v>327</v>
      </c>
      <c r="AU80" s="26" t="s">
        <v>327</v>
      </c>
      <c r="AV80" s="26" t="s">
        <v>327</v>
      </c>
      <c r="AY80" s="26" t="s">
        <v>327</v>
      </c>
      <c r="AZ80" s="26" t="s">
        <v>327</v>
      </c>
      <c r="BA80" s="26" t="s">
        <v>327</v>
      </c>
      <c r="BB80" s="26" t="s">
        <v>327</v>
      </c>
      <c r="BE80" s="26" t="s">
        <v>327</v>
      </c>
      <c r="BF80" s="26" t="s">
        <v>327</v>
      </c>
      <c r="BG80" s="26" t="s">
        <v>327</v>
      </c>
      <c r="BH80" s="26" t="s">
        <v>327</v>
      </c>
      <c r="BK80" s="26" t="s">
        <v>327</v>
      </c>
      <c r="BL80" s="26" t="s">
        <v>327</v>
      </c>
      <c r="BM80" s="26" t="s">
        <v>327</v>
      </c>
      <c r="BN80" s="26" t="s">
        <v>327</v>
      </c>
      <c r="BQ80" s="26" t="s">
        <v>327</v>
      </c>
      <c r="BR80" s="26" t="s">
        <v>327</v>
      </c>
      <c r="BS80" s="26" t="s">
        <v>327</v>
      </c>
      <c r="BT80" s="26" t="s">
        <v>327</v>
      </c>
      <c r="BW80" s="26" t="s">
        <v>327</v>
      </c>
      <c r="BX80" s="26" t="s">
        <v>327</v>
      </c>
      <c r="BY80" s="26" t="s">
        <v>327</v>
      </c>
      <c r="BZ80" s="26" t="s">
        <v>327</v>
      </c>
      <c r="CC80" s="26" t="s">
        <v>327</v>
      </c>
      <c r="CD80" s="26" t="s">
        <v>327</v>
      </c>
      <c r="CE80" s="26" t="s">
        <v>327</v>
      </c>
      <c r="CF80" s="26" t="s">
        <v>327</v>
      </c>
      <c r="CI80" s="26" t="s">
        <v>327</v>
      </c>
      <c r="CJ80" s="26" t="s">
        <v>327</v>
      </c>
      <c r="CK80" s="26" t="s">
        <v>327</v>
      </c>
      <c r="CL80" s="26" t="s">
        <v>327</v>
      </c>
      <c r="CO80" s="26" t="s">
        <v>327</v>
      </c>
      <c r="CP80" s="26" t="s">
        <v>327</v>
      </c>
      <c r="CQ80" s="26" t="s">
        <v>327</v>
      </c>
      <c r="CR80" s="26" t="s">
        <v>327</v>
      </c>
      <c r="CU80" s="26" t="s">
        <v>327</v>
      </c>
      <c r="CV80" s="26" t="s">
        <v>327</v>
      </c>
      <c r="CW80" s="26" t="s">
        <v>327</v>
      </c>
      <c r="CX80" s="26" t="s">
        <v>327</v>
      </c>
    </row>
    <row r="81" spans="5:102" x14ac:dyDescent="0.45">
      <c r="E81" s="26" t="s">
        <v>327</v>
      </c>
      <c r="F81" s="26" t="s">
        <v>327</v>
      </c>
      <c r="G81" s="26" t="s">
        <v>327</v>
      </c>
      <c r="H81" s="26" t="s">
        <v>327</v>
      </c>
      <c r="I81" s="26" t="s">
        <v>327</v>
      </c>
      <c r="J81" s="26" t="s">
        <v>327</v>
      </c>
      <c r="K81" s="26" t="s">
        <v>327</v>
      </c>
      <c r="L81" s="26" t="s">
        <v>327</v>
      </c>
      <c r="M81" s="26" t="s">
        <v>327</v>
      </c>
      <c r="O81" s="26" t="s">
        <v>327</v>
      </c>
      <c r="P81" s="26" t="s">
        <v>327</v>
      </c>
      <c r="Q81" s="26" t="s">
        <v>327</v>
      </c>
      <c r="R81" s="26" t="s">
        <v>327</v>
      </c>
      <c r="U81" s="26" t="s">
        <v>327</v>
      </c>
      <c r="V81" s="26" t="s">
        <v>327</v>
      </c>
      <c r="W81" s="26" t="s">
        <v>327</v>
      </c>
      <c r="X81" s="26" t="s">
        <v>327</v>
      </c>
      <c r="AA81" s="26" t="s">
        <v>327</v>
      </c>
      <c r="AB81" s="26" t="s">
        <v>327</v>
      </c>
      <c r="AC81" s="26" t="s">
        <v>327</v>
      </c>
      <c r="AD81" s="26" t="s">
        <v>327</v>
      </c>
      <c r="AG81" s="26" t="s">
        <v>327</v>
      </c>
      <c r="AH81" s="26" t="s">
        <v>327</v>
      </c>
      <c r="AI81" s="26" t="s">
        <v>327</v>
      </c>
      <c r="AJ81" s="26" t="s">
        <v>327</v>
      </c>
      <c r="AM81" s="26" t="s">
        <v>327</v>
      </c>
      <c r="AN81" s="26" t="s">
        <v>327</v>
      </c>
      <c r="AO81" s="26" t="s">
        <v>327</v>
      </c>
      <c r="AP81" s="26" t="s">
        <v>327</v>
      </c>
      <c r="AS81" s="26" t="s">
        <v>327</v>
      </c>
      <c r="AT81" s="26" t="s">
        <v>327</v>
      </c>
      <c r="AU81" s="26" t="s">
        <v>327</v>
      </c>
      <c r="AV81" s="26" t="s">
        <v>327</v>
      </c>
      <c r="AY81" s="26" t="s">
        <v>327</v>
      </c>
      <c r="AZ81" s="26" t="s">
        <v>327</v>
      </c>
      <c r="BA81" s="26" t="s">
        <v>327</v>
      </c>
      <c r="BB81" s="26" t="s">
        <v>327</v>
      </c>
      <c r="BE81" s="26" t="s">
        <v>327</v>
      </c>
      <c r="BF81" s="26" t="s">
        <v>327</v>
      </c>
      <c r="BG81" s="26" t="s">
        <v>327</v>
      </c>
      <c r="BH81" s="26" t="s">
        <v>327</v>
      </c>
      <c r="BK81" s="26" t="s">
        <v>327</v>
      </c>
      <c r="BL81" s="26" t="s">
        <v>327</v>
      </c>
      <c r="BM81" s="26" t="s">
        <v>327</v>
      </c>
      <c r="BN81" s="26" t="s">
        <v>327</v>
      </c>
      <c r="BQ81" s="26" t="s">
        <v>327</v>
      </c>
      <c r="BR81" s="26" t="s">
        <v>327</v>
      </c>
      <c r="BS81" s="26" t="s">
        <v>327</v>
      </c>
      <c r="BT81" s="26" t="s">
        <v>327</v>
      </c>
      <c r="BW81" s="26" t="s">
        <v>327</v>
      </c>
      <c r="BX81" s="26" t="s">
        <v>327</v>
      </c>
      <c r="BY81" s="26" t="s">
        <v>327</v>
      </c>
      <c r="BZ81" s="26" t="s">
        <v>327</v>
      </c>
      <c r="CC81" s="26" t="s">
        <v>327</v>
      </c>
      <c r="CD81" s="26" t="s">
        <v>327</v>
      </c>
      <c r="CE81" s="26" t="s">
        <v>327</v>
      </c>
      <c r="CF81" s="26" t="s">
        <v>327</v>
      </c>
      <c r="CI81" s="26" t="s">
        <v>327</v>
      </c>
      <c r="CJ81" s="26" t="s">
        <v>327</v>
      </c>
      <c r="CK81" s="26" t="s">
        <v>327</v>
      </c>
      <c r="CL81" s="26" t="s">
        <v>327</v>
      </c>
      <c r="CO81" s="26" t="s">
        <v>327</v>
      </c>
      <c r="CP81" s="26" t="s">
        <v>327</v>
      </c>
      <c r="CQ81" s="26" t="s">
        <v>327</v>
      </c>
      <c r="CR81" s="26" t="s">
        <v>327</v>
      </c>
      <c r="CU81" s="26" t="s">
        <v>327</v>
      </c>
      <c r="CV81" s="26" t="s">
        <v>327</v>
      </c>
      <c r="CW81" s="26" t="s">
        <v>327</v>
      </c>
      <c r="CX81" s="26" t="s">
        <v>327</v>
      </c>
    </row>
    <row r="82" spans="5:102" x14ac:dyDescent="0.45">
      <c r="E82" s="26" t="s">
        <v>327</v>
      </c>
      <c r="F82" s="26" t="s">
        <v>327</v>
      </c>
      <c r="G82" s="26" t="s">
        <v>327</v>
      </c>
      <c r="H82" s="26" t="s">
        <v>327</v>
      </c>
      <c r="I82" s="26" t="s">
        <v>327</v>
      </c>
      <c r="J82" s="26" t="s">
        <v>327</v>
      </c>
      <c r="K82" s="26" t="s">
        <v>327</v>
      </c>
      <c r="L82" s="26" t="s">
        <v>327</v>
      </c>
      <c r="M82" s="26" t="s">
        <v>327</v>
      </c>
      <c r="O82" s="26" t="s">
        <v>327</v>
      </c>
      <c r="P82" s="26" t="s">
        <v>327</v>
      </c>
      <c r="Q82" s="26" t="s">
        <v>327</v>
      </c>
      <c r="R82" s="26" t="s">
        <v>327</v>
      </c>
      <c r="U82" s="26" t="s">
        <v>327</v>
      </c>
      <c r="V82" s="26" t="s">
        <v>327</v>
      </c>
      <c r="W82" s="26" t="s">
        <v>327</v>
      </c>
      <c r="X82" s="26" t="s">
        <v>327</v>
      </c>
      <c r="AA82" s="26" t="s">
        <v>327</v>
      </c>
      <c r="AB82" s="26" t="s">
        <v>327</v>
      </c>
      <c r="AC82" s="26" t="s">
        <v>327</v>
      </c>
      <c r="AD82" s="26" t="s">
        <v>327</v>
      </c>
      <c r="AG82" s="26" t="s">
        <v>327</v>
      </c>
      <c r="AH82" s="26" t="s">
        <v>327</v>
      </c>
      <c r="AI82" s="26" t="s">
        <v>327</v>
      </c>
      <c r="AJ82" s="26" t="s">
        <v>327</v>
      </c>
      <c r="AM82" s="26" t="s">
        <v>327</v>
      </c>
      <c r="AN82" s="26" t="s">
        <v>327</v>
      </c>
      <c r="AO82" s="26" t="s">
        <v>327</v>
      </c>
      <c r="AP82" s="26" t="s">
        <v>327</v>
      </c>
      <c r="AS82" s="26" t="s">
        <v>327</v>
      </c>
      <c r="AT82" s="26" t="s">
        <v>327</v>
      </c>
      <c r="AU82" s="26" t="s">
        <v>327</v>
      </c>
      <c r="AV82" s="26" t="s">
        <v>327</v>
      </c>
      <c r="AY82" s="26" t="s">
        <v>327</v>
      </c>
      <c r="AZ82" s="26" t="s">
        <v>327</v>
      </c>
      <c r="BA82" s="26" t="s">
        <v>327</v>
      </c>
      <c r="BB82" s="26" t="s">
        <v>327</v>
      </c>
      <c r="BE82" s="26" t="s">
        <v>327</v>
      </c>
      <c r="BF82" s="26" t="s">
        <v>327</v>
      </c>
      <c r="BG82" s="26" t="s">
        <v>327</v>
      </c>
      <c r="BH82" s="26" t="s">
        <v>327</v>
      </c>
      <c r="BK82" s="26" t="s">
        <v>327</v>
      </c>
      <c r="BL82" s="26" t="s">
        <v>327</v>
      </c>
      <c r="BM82" s="26" t="s">
        <v>327</v>
      </c>
      <c r="BN82" s="26" t="s">
        <v>327</v>
      </c>
      <c r="BQ82" s="26" t="s">
        <v>327</v>
      </c>
      <c r="BR82" s="26" t="s">
        <v>327</v>
      </c>
      <c r="BS82" s="26" t="s">
        <v>327</v>
      </c>
      <c r="BT82" s="26" t="s">
        <v>327</v>
      </c>
      <c r="BW82" s="26" t="s">
        <v>327</v>
      </c>
      <c r="BX82" s="26" t="s">
        <v>327</v>
      </c>
      <c r="BY82" s="26" t="s">
        <v>327</v>
      </c>
      <c r="BZ82" s="26" t="s">
        <v>327</v>
      </c>
      <c r="CC82" s="26" t="s">
        <v>327</v>
      </c>
      <c r="CD82" s="26" t="s">
        <v>327</v>
      </c>
      <c r="CE82" s="26" t="s">
        <v>327</v>
      </c>
      <c r="CF82" s="26" t="s">
        <v>327</v>
      </c>
      <c r="CI82" s="26" t="s">
        <v>327</v>
      </c>
      <c r="CJ82" s="26" t="s">
        <v>327</v>
      </c>
      <c r="CK82" s="26" t="s">
        <v>327</v>
      </c>
      <c r="CL82" s="26" t="s">
        <v>327</v>
      </c>
      <c r="CO82" s="26" t="s">
        <v>327</v>
      </c>
      <c r="CP82" s="26" t="s">
        <v>327</v>
      </c>
      <c r="CQ82" s="26" t="s">
        <v>327</v>
      </c>
      <c r="CR82" s="26" t="s">
        <v>327</v>
      </c>
      <c r="CU82" s="26" t="s">
        <v>327</v>
      </c>
      <c r="CV82" s="26" t="s">
        <v>327</v>
      </c>
      <c r="CW82" s="26" t="s">
        <v>327</v>
      </c>
      <c r="CX82" s="26" t="s">
        <v>327</v>
      </c>
    </row>
    <row r="83" spans="5:102" x14ac:dyDescent="0.45">
      <c r="E83" s="26" t="s">
        <v>327</v>
      </c>
      <c r="F83" s="26" t="s">
        <v>327</v>
      </c>
      <c r="G83" s="26" t="s">
        <v>327</v>
      </c>
      <c r="H83" s="26" t="s">
        <v>327</v>
      </c>
      <c r="I83" s="26" t="s">
        <v>327</v>
      </c>
      <c r="J83" s="26" t="s">
        <v>327</v>
      </c>
      <c r="K83" s="26" t="s">
        <v>327</v>
      </c>
      <c r="L83" s="26" t="s">
        <v>327</v>
      </c>
      <c r="M83" s="26" t="s">
        <v>327</v>
      </c>
      <c r="O83" s="26" t="s">
        <v>327</v>
      </c>
      <c r="P83" s="26" t="s">
        <v>327</v>
      </c>
      <c r="Q83" s="26" t="s">
        <v>327</v>
      </c>
      <c r="R83" s="26" t="s">
        <v>327</v>
      </c>
      <c r="U83" s="26" t="s">
        <v>327</v>
      </c>
      <c r="V83" s="26" t="s">
        <v>327</v>
      </c>
      <c r="W83" s="26" t="s">
        <v>327</v>
      </c>
      <c r="X83" s="26" t="s">
        <v>327</v>
      </c>
      <c r="AA83" s="26" t="s">
        <v>327</v>
      </c>
      <c r="AB83" s="26" t="s">
        <v>327</v>
      </c>
      <c r="AC83" s="26" t="s">
        <v>327</v>
      </c>
      <c r="AD83" s="26" t="s">
        <v>327</v>
      </c>
      <c r="AG83" s="26" t="s">
        <v>327</v>
      </c>
      <c r="AH83" s="26" t="s">
        <v>327</v>
      </c>
      <c r="AI83" s="26" t="s">
        <v>327</v>
      </c>
      <c r="AJ83" s="26" t="s">
        <v>327</v>
      </c>
      <c r="AM83" s="26" t="s">
        <v>327</v>
      </c>
      <c r="AN83" s="26" t="s">
        <v>327</v>
      </c>
      <c r="AO83" s="26" t="s">
        <v>327</v>
      </c>
      <c r="AP83" s="26" t="s">
        <v>327</v>
      </c>
      <c r="AS83" s="26" t="s">
        <v>327</v>
      </c>
      <c r="AT83" s="26" t="s">
        <v>327</v>
      </c>
      <c r="AU83" s="26" t="s">
        <v>327</v>
      </c>
      <c r="AV83" s="26" t="s">
        <v>327</v>
      </c>
      <c r="AY83" s="26" t="s">
        <v>327</v>
      </c>
      <c r="AZ83" s="26" t="s">
        <v>327</v>
      </c>
      <c r="BA83" s="26" t="s">
        <v>327</v>
      </c>
      <c r="BB83" s="26" t="s">
        <v>327</v>
      </c>
      <c r="BE83" s="26" t="s">
        <v>327</v>
      </c>
      <c r="BF83" s="26" t="s">
        <v>327</v>
      </c>
      <c r="BG83" s="26" t="s">
        <v>327</v>
      </c>
      <c r="BH83" s="26" t="s">
        <v>327</v>
      </c>
      <c r="BK83" s="26" t="s">
        <v>327</v>
      </c>
      <c r="BL83" s="26" t="s">
        <v>327</v>
      </c>
      <c r="BM83" s="26" t="s">
        <v>327</v>
      </c>
      <c r="BN83" s="26" t="s">
        <v>327</v>
      </c>
      <c r="BQ83" s="26" t="s">
        <v>327</v>
      </c>
      <c r="BR83" s="26" t="s">
        <v>327</v>
      </c>
      <c r="BS83" s="26" t="s">
        <v>327</v>
      </c>
      <c r="BT83" s="26" t="s">
        <v>327</v>
      </c>
      <c r="BW83" s="26" t="s">
        <v>327</v>
      </c>
      <c r="BX83" s="26" t="s">
        <v>327</v>
      </c>
      <c r="BY83" s="26" t="s">
        <v>327</v>
      </c>
      <c r="BZ83" s="26" t="s">
        <v>327</v>
      </c>
      <c r="CC83" s="26" t="s">
        <v>327</v>
      </c>
      <c r="CD83" s="26" t="s">
        <v>327</v>
      </c>
      <c r="CE83" s="26" t="s">
        <v>327</v>
      </c>
      <c r="CF83" s="26" t="s">
        <v>327</v>
      </c>
      <c r="CI83" s="26" t="s">
        <v>327</v>
      </c>
      <c r="CJ83" s="26" t="s">
        <v>327</v>
      </c>
      <c r="CK83" s="26" t="s">
        <v>327</v>
      </c>
      <c r="CL83" s="26" t="s">
        <v>327</v>
      </c>
      <c r="CO83" s="26" t="s">
        <v>327</v>
      </c>
      <c r="CP83" s="26" t="s">
        <v>327</v>
      </c>
      <c r="CQ83" s="26" t="s">
        <v>327</v>
      </c>
      <c r="CR83" s="26" t="s">
        <v>327</v>
      </c>
      <c r="CU83" s="26" t="s">
        <v>327</v>
      </c>
      <c r="CV83" s="26" t="s">
        <v>327</v>
      </c>
      <c r="CW83" s="26" t="s">
        <v>327</v>
      </c>
      <c r="CX83" s="26" t="s">
        <v>327</v>
      </c>
    </row>
    <row r="84" spans="5:102" x14ac:dyDescent="0.45">
      <c r="E84" s="26" t="s">
        <v>327</v>
      </c>
      <c r="F84" s="26" t="s">
        <v>327</v>
      </c>
      <c r="G84" s="26" t="s">
        <v>327</v>
      </c>
      <c r="H84" s="26" t="s">
        <v>327</v>
      </c>
      <c r="I84" s="26" t="s">
        <v>327</v>
      </c>
      <c r="J84" s="26" t="s">
        <v>327</v>
      </c>
      <c r="K84" s="26" t="s">
        <v>327</v>
      </c>
      <c r="L84" s="26" t="s">
        <v>327</v>
      </c>
      <c r="M84" s="26" t="s">
        <v>327</v>
      </c>
      <c r="O84" s="26" t="s">
        <v>327</v>
      </c>
      <c r="P84" s="26" t="s">
        <v>327</v>
      </c>
      <c r="Q84" s="26" t="s">
        <v>327</v>
      </c>
      <c r="R84" s="26" t="s">
        <v>327</v>
      </c>
      <c r="U84" s="26" t="s">
        <v>327</v>
      </c>
      <c r="V84" s="26" t="s">
        <v>327</v>
      </c>
      <c r="W84" s="26" t="s">
        <v>327</v>
      </c>
      <c r="X84" s="26" t="s">
        <v>327</v>
      </c>
      <c r="AA84" s="26" t="s">
        <v>327</v>
      </c>
      <c r="AB84" s="26" t="s">
        <v>327</v>
      </c>
      <c r="AC84" s="26" t="s">
        <v>327</v>
      </c>
      <c r="AD84" s="26" t="s">
        <v>327</v>
      </c>
      <c r="AG84" s="26" t="s">
        <v>327</v>
      </c>
      <c r="AH84" s="26" t="s">
        <v>327</v>
      </c>
      <c r="AI84" s="26" t="s">
        <v>327</v>
      </c>
      <c r="AJ84" s="26" t="s">
        <v>327</v>
      </c>
      <c r="AM84" s="26" t="s">
        <v>327</v>
      </c>
      <c r="AN84" s="26" t="s">
        <v>327</v>
      </c>
      <c r="AO84" s="26" t="s">
        <v>327</v>
      </c>
      <c r="AP84" s="26" t="s">
        <v>327</v>
      </c>
      <c r="AS84" s="26" t="s">
        <v>327</v>
      </c>
      <c r="AT84" s="26" t="s">
        <v>327</v>
      </c>
      <c r="AU84" s="26" t="s">
        <v>327</v>
      </c>
      <c r="AV84" s="26" t="s">
        <v>327</v>
      </c>
      <c r="AY84" s="26" t="s">
        <v>327</v>
      </c>
      <c r="AZ84" s="26" t="s">
        <v>327</v>
      </c>
      <c r="BA84" s="26" t="s">
        <v>327</v>
      </c>
      <c r="BB84" s="26" t="s">
        <v>327</v>
      </c>
      <c r="BE84" s="26" t="s">
        <v>327</v>
      </c>
      <c r="BF84" s="26" t="s">
        <v>327</v>
      </c>
      <c r="BG84" s="26" t="s">
        <v>327</v>
      </c>
      <c r="BH84" s="26" t="s">
        <v>327</v>
      </c>
      <c r="BK84" s="26" t="s">
        <v>327</v>
      </c>
      <c r="BL84" s="26" t="s">
        <v>327</v>
      </c>
      <c r="BM84" s="26" t="s">
        <v>327</v>
      </c>
      <c r="BN84" s="26" t="s">
        <v>327</v>
      </c>
      <c r="BQ84" s="26" t="s">
        <v>327</v>
      </c>
      <c r="BR84" s="26" t="s">
        <v>327</v>
      </c>
      <c r="BS84" s="26" t="s">
        <v>327</v>
      </c>
      <c r="BT84" s="26" t="s">
        <v>327</v>
      </c>
      <c r="BW84" s="26" t="s">
        <v>327</v>
      </c>
      <c r="BX84" s="26" t="s">
        <v>327</v>
      </c>
      <c r="BY84" s="26" t="s">
        <v>327</v>
      </c>
      <c r="BZ84" s="26" t="s">
        <v>327</v>
      </c>
      <c r="CC84" s="26" t="s">
        <v>327</v>
      </c>
      <c r="CD84" s="26" t="s">
        <v>327</v>
      </c>
      <c r="CE84" s="26" t="s">
        <v>327</v>
      </c>
      <c r="CF84" s="26" t="s">
        <v>327</v>
      </c>
      <c r="CI84" s="26" t="s">
        <v>327</v>
      </c>
      <c r="CJ84" s="26" t="s">
        <v>327</v>
      </c>
      <c r="CK84" s="26" t="s">
        <v>327</v>
      </c>
      <c r="CL84" s="26" t="s">
        <v>327</v>
      </c>
      <c r="CO84" s="26" t="s">
        <v>327</v>
      </c>
      <c r="CP84" s="26" t="s">
        <v>327</v>
      </c>
      <c r="CQ84" s="26" t="s">
        <v>327</v>
      </c>
      <c r="CR84" s="26" t="s">
        <v>327</v>
      </c>
      <c r="CU84" s="26" t="s">
        <v>327</v>
      </c>
      <c r="CV84" s="26" t="s">
        <v>327</v>
      </c>
      <c r="CW84" s="26" t="s">
        <v>327</v>
      </c>
      <c r="CX84" s="26" t="s">
        <v>327</v>
      </c>
    </row>
    <row r="85" spans="5:102" x14ac:dyDescent="0.45">
      <c r="E85" s="26" t="s">
        <v>327</v>
      </c>
      <c r="F85" s="26" t="s">
        <v>327</v>
      </c>
      <c r="G85" s="26" t="s">
        <v>327</v>
      </c>
      <c r="H85" s="26" t="s">
        <v>327</v>
      </c>
      <c r="I85" s="26" t="s">
        <v>327</v>
      </c>
      <c r="J85" s="26" t="s">
        <v>327</v>
      </c>
      <c r="K85" s="26" t="s">
        <v>327</v>
      </c>
      <c r="L85" s="26" t="s">
        <v>327</v>
      </c>
      <c r="M85" s="26" t="s">
        <v>327</v>
      </c>
      <c r="O85" s="26" t="s">
        <v>327</v>
      </c>
      <c r="P85" s="26" t="s">
        <v>327</v>
      </c>
      <c r="Q85" s="26" t="s">
        <v>327</v>
      </c>
      <c r="R85" s="26" t="s">
        <v>327</v>
      </c>
      <c r="U85" s="26" t="s">
        <v>327</v>
      </c>
      <c r="V85" s="26" t="s">
        <v>327</v>
      </c>
      <c r="W85" s="26" t="s">
        <v>327</v>
      </c>
      <c r="X85" s="26" t="s">
        <v>327</v>
      </c>
      <c r="AA85" s="26" t="s">
        <v>327</v>
      </c>
      <c r="AB85" s="26" t="s">
        <v>327</v>
      </c>
      <c r="AC85" s="26" t="s">
        <v>327</v>
      </c>
      <c r="AD85" s="26" t="s">
        <v>327</v>
      </c>
      <c r="AG85" s="26" t="s">
        <v>327</v>
      </c>
      <c r="AH85" s="26" t="s">
        <v>327</v>
      </c>
      <c r="AI85" s="26" t="s">
        <v>327</v>
      </c>
      <c r="AJ85" s="26" t="s">
        <v>327</v>
      </c>
      <c r="AM85" s="26" t="s">
        <v>327</v>
      </c>
      <c r="AN85" s="26" t="s">
        <v>327</v>
      </c>
      <c r="AO85" s="26" t="s">
        <v>327</v>
      </c>
      <c r="AP85" s="26" t="s">
        <v>327</v>
      </c>
      <c r="AS85" s="26" t="s">
        <v>327</v>
      </c>
      <c r="AT85" s="26" t="s">
        <v>327</v>
      </c>
      <c r="AU85" s="26" t="s">
        <v>327</v>
      </c>
      <c r="AV85" s="26" t="s">
        <v>327</v>
      </c>
      <c r="AY85" s="26" t="s">
        <v>327</v>
      </c>
      <c r="AZ85" s="26" t="s">
        <v>327</v>
      </c>
      <c r="BA85" s="26" t="s">
        <v>327</v>
      </c>
      <c r="BB85" s="26" t="s">
        <v>327</v>
      </c>
      <c r="BE85" s="26" t="s">
        <v>327</v>
      </c>
      <c r="BF85" s="26" t="s">
        <v>327</v>
      </c>
      <c r="BG85" s="26" t="s">
        <v>327</v>
      </c>
      <c r="BH85" s="26" t="s">
        <v>327</v>
      </c>
      <c r="BK85" s="26" t="s">
        <v>327</v>
      </c>
      <c r="BL85" s="26" t="s">
        <v>327</v>
      </c>
      <c r="BM85" s="26" t="s">
        <v>327</v>
      </c>
      <c r="BN85" s="26" t="s">
        <v>327</v>
      </c>
      <c r="BQ85" s="26" t="s">
        <v>327</v>
      </c>
      <c r="BR85" s="26" t="s">
        <v>327</v>
      </c>
      <c r="BS85" s="26" t="s">
        <v>327</v>
      </c>
      <c r="BT85" s="26" t="s">
        <v>327</v>
      </c>
      <c r="BW85" s="26" t="s">
        <v>327</v>
      </c>
      <c r="BX85" s="26" t="s">
        <v>327</v>
      </c>
      <c r="BY85" s="26" t="s">
        <v>327</v>
      </c>
      <c r="BZ85" s="26" t="s">
        <v>327</v>
      </c>
      <c r="CC85" s="26" t="s">
        <v>327</v>
      </c>
      <c r="CD85" s="26" t="s">
        <v>327</v>
      </c>
      <c r="CE85" s="26" t="s">
        <v>327</v>
      </c>
      <c r="CF85" s="26" t="s">
        <v>327</v>
      </c>
      <c r="CI85" s="26" t="s">
        <v>327</v>
      </c>
      <c r="CJ85" s="26" t="s">
        <v>327</v>
      </c>
      <c r="CK85" s="26" t="s">
        <v>327</v>
      </c>
      <c r="CL85" s="26" t="s">
        <v>327</v>
      </c>
      <c r="CO85" s="26" t="s">
        <v>327</v>
      </c>
      <c r="CP85" s="26" t="s">
        <v>327</v>
      </c>
      <c r="CQ85" s="26" t="s">
        <v>327</v>
      </c>
      <c r="CR85" s="26" t="s">
        <v>327</v>
      </c>
      <c r="CU85" s="26" t="s">
        <v>327</v>
      </c>
      <c r="CV85" s="26" t="s">
        <v>327</v>
      </c>
      <c r="CW85" s="26" t="s">
        <v>327</v>
      </c>
      <c r="CX85" s="26" t="s">
        <v>327</v>
      </c>
    </row>
    <row r="86" spans="5:102" x14ac:dyDescent="0.45">
      <c r="E86" s="26" t="s">
        <v>327</v>
      </c>
      <c r="F86" s="26" t="s">
        <v>327</v>
      </c>
      <c r="G86" s="26" t="s">
        <v>327</v>
      </c>
      <c r="H86" s="26" t="s">
        <v>327</v>
      </c>
      <c r="I86" s="26" t="s">
        <v>327</v>
      </c>
      <c r="J86" s="26" t="s">
        <v>327</v>
      </c>
      <c r="K86" s="26" t="s">
        <v>327</v>
      </c>
      <c r="L86" s="26" t="s">
        <v>327</v>
      </c>
      <c r="M86" s="26" t="s">
        <v>327</v>
      </c>
      <c r="O86" s="26" t="s">
        <v>327</v>
      </c>
      <c r="P86" s="26" t="s">
        <v>327</v>
      </c>
      <c r="Q86" s="26" t="s">
        <v>327</v>
      </c>
      <c r="R86" s="26" t="s">
        <v>327</v>
      </c>
      <c r="U86" s="26" t="s">
        <v>327</v>
      </c>
      <c r="V86" s="26" t="s">
        <v>327</v>
      </c>
      <c r="W86" s="26" t="s">
        <v>327</v>
      </c>
      <c r="X86" s="26" t="s">
        <v>327</v>
      </c>
      <c r="AA86" s="26" t="s">
        <v>327</v>
      </c>
      <c r="AB86" s="26" t="s">
        <v>327</v>
      </c>
      <c r="AC86" s="26" t="s">
        <v>327</v>
      </c>
      <c r="AD86" s="26" t="s">
        <v>327</v>
      </c>
      <c r="AG86" s="26" t="s">
        <v>327</v>
      </c>
      <c r="AH86" s="26" t="s">
        <v>327</v>
      </c>
      <c r="AI86" s="26" t="s">
        <v>327</v>
      </c>
      <c r="AJ86" s="26" t="s">
        <v>327</v>
      </c>
      <c r="AM86" s="26" t="s">
        <v>327</v>
      </c>
      <c r="AN86" s="26" t="s">
        <v>327</v>
      </c>
      <c r="AO86" s="26" t="s">
        <v>327</v>
      </c>
      <c r="AP86" s="26" t="s">
        <v>327</v>
      </c>
      <c r="AS86" s="26" t="s">
        <v>327</v>
      </c>
      <c r="AT86" s="26" t="s">
        <v>327</v>
      </c>
      <c r="AU86" s="26" t="s">
        <v>327</v>
      </c>
      <c r="AV86" s="26" t="s">
        <v>327</v>
      </c>
      <c r="AY86" s="26" t="s">
        <v>327</v>
      </c>
      <c r="AZ86" s="26" t="s">
        <v>327</v>
      </c>
      <c r="BA86" s="26" t="s">
        <v>327</v>
      </c>
      <c r="BB86" s="26" t="s">
        <v>327</v>
      </c>
      <c r="BE86" s="26" t="s">
        <v>327</v>
      </c>
      <c r="BF86" s="26" t="s">
        <v>327</v>
      </c>
      <c r="BG86" s="26" t="s">
        <v>327</v>
      </c>
      <c r="BH86" s="26" t="s">
        <v>327</v>
      </c>
      <c r="BK86" s="26" t="s">
        <v>327</v>
      </c>
      <c r="BL86" s="26" t="s">
        <v>327</v>
      </c>
      <c r="BM86" s="26" t="s">
        <v>327</v>
      </c>
      <c r="BN86" s="26" t="s">
        <v>327</v>
      </c>
      <c r="BQ86" s="26" t="s">
        <v>327</v>
      </c>
      <c r="BR86" s="26" t="s">
        <v>327</v>
      </c>
      <c r="BS86" s="26" t="s">
        <v>327</v>
      </c>
      <c r="BT86" s="26" t="s">
        <v>327</v>
      </c>
      <c r="BW86" s="26" t="s">
        <v>327</v>
      </c>
      <c r="BX86" s="26" t="s">
        <v>327</v>
      </c>
      <c r="BY86" s="26" t="s">
        <v>327</v>
      </c>
      <c r="BZ86" s="26" t="s">
        <v>327</v>
      </c>
      <c r="CC86" s="26" t="s">
        <v>327</v>
      </c>
      <c r="CD86" s="26" t="s">
        <v>327</v>
      </c>
      <c r="CE86" s="26" t="s">
        <v>327</v>
      </c>
      <c r="CF86" s="26" t="s">
        <v>327</v>
      </c>
      <c r="CI86" s="26" t="s">
        <v>327</v>
      </c>
      <c r="CJ86" s="26" t="s">
        <v>327</v>
      </c>
      <c r="CK86" s="26" t="s">
        <v>327</v>
      </c>
      <c r="CL86" s="26" t="s">
        <v>327</v>
      </c>
      <c r="CO86" s="26" t="s">
        <v>327</v>
      </c>
      <c r="CP86" s="26" t="s">
        <v>327</v>
      </c>
      <c r="CQ86" s="26" t="s">
        <v>327</v>
      </c>
      <c r="CR86" s="26" t="s">
        <v>327</v>
      </c>
      <c r="CU86" s="26" t="s">
        <v>327</v>
      </c>
      <c r="CV86" s="26" t="s">
        <v>327</v>
      </c>
      <c r="CW86" s="26" t="s">
        <v>327</v>
      </c>
      <c r="CX86" s="26" t="s">
        <v>327</v>
      </c>
    </row>
    <row r="87" spans="5:102" x14ac:dyDescent="0.45">
      <c r="E87" s="26" t="s">
        <v>327</v>
      </c>
      <c r="F87" s="26" t="s">
        <v>327</v>
      </c>
      <c r="G87" s="26" t="s">
        <v>327</v>
      </c>
      <c r="H87" s="26" t="s">
        <v>327</v>
      </c>
      <c r="I87" s="26" t="s">
        <v>327</v>
      </c>
      <c r="J87" s="26" t="s">
        <v>327</v>
      </c>
      <c r="K87" s="26" t="s">
        <v>327</v>
      </c>
      <c r="L87" s="26" t="s">
        <v>327</v>
      </c>
      <c r="M87" s="26" t="s">
        <v>327</v>
      </c>
      <c r="O87" s="26" t="s">
        <v>327</v>
      </c>
      <c r="P87" s="26" t="s">
        <v>327</v>
      </c>
      <c r="Q87" s="26" t="s">
        <v>327</v>
      </c>
      <c r="R87" s="26" t="s">
        <v>327</v>
      </c>
      <c r="U87" s="26" t="s">
        <v>327</v>
      </c>
      <c r="V87" s="26" t="s">
        <v>327</v>
      </c>
      <c r="W87" s="26" t="s">
        <v>327</v>
      </c>
      <c r="X87" s="26" t="s">
        <v>327</v>
      </c>
      <c r="AA87" s="26" t="s">
        <v>327</v>
      </c>
      <c r="AB87" s="26" t="s">
        <v>327</v>
      </c>
      <c r="AC87" s="26" t="s">
        <v>327</v>
      </c>
      <c r="AD87" s="26" t="s">
        <v>327</v>
      </c>
      <c r="AG87" s="26" t="s">
        <v>327</v>
      </c>
      <c r="AH87" s="26" t="s">
        <v>327</v>
      </c>
      <c r="AI87" s="26" t="s">
        <v>327</v>
      </c>
      <c r="AJ87" s="26" t="s">
        <v>327</v>
      </c>
      <c r="AM87" s="26" t="s">
        <v>327</v>
      </c>
      <c r="AN87" s="26" t="s">
        <v>327</v>
      </c>
      <c r="AO87" s="26" t="s">
        <v>327</v>
      </c>
      <c r="AP87" s="26" t="s">
        <v>327</v>
      </c>
      <c r="AS87" s="26" t="s">
        <v>327</v>
      </c>
      <c r="AT87" s="26" t="s">
        <v>327</v>
      </c>
      <c r="AU87" s="26" t="s">
        <v>327</v>
      </c>
      <c r="AV87" s="26" t="s">
        <v>327</v>
      </c>
      <c r="AY87" s="26" t="s">
        <v>327</v>
      </c>
      <c r="AZ87" s="26" t="s">
        <v>327</v>
      </c>
      <c r="BA87" s="26" t="s">
        <v>327</v>
      </c>
      <c r="BB87" s="26" t="s">
        <v>327</v>
      </c>
      <c r="BE87" s="26" t="s">
        <v>327</v>
      </c>
      <c r="BF87" s="26" t="s">
        <v>327</v>
      </c>
      <c r="BG87" s="26" t="s">
        <v>327</v>
      </c>
      <c r="BH87" s="26" t="s">
        <v>327</v>
      </c>
      <c r="BK87" s="26" t="s">
        <v>327</v>
      </c>
      <c r="BL87" s="26" t="s">
        <v>327</v>
      </c>
      <c r="BM87" s="26" t="s">
        <v>327</v>
      </c>
      <c r="BN87" s="26" t="s">
        <v>327</v>
      </c>
      <c r="BQ87" s="26" t="s">
        <v>327</v>
      </c>
      <c r="BR87" s="26" t="s">
        <v>327</v>
      </c>
      <c r="BS87" s="26" t="s">
        <v>327</v>
      </c>
      <c r="BT87" s="26" t="s">
        <v>327</v>
      </c>
      <c r="BW87" s="26" t="s">
        <v>327</v>
      </c>
      <c r="BX87" s="26" t="s">
        <v>327</v>
      </c>
      <c r="BY87" s="26" t="s">
        <v>327</v>
      </c>
      <c r="BZ87" s="26" t="s">
        <v>327</v>
      </c>
      <c r="CC87" s="26" t="s">
        <v>327</v>
      </c>
      <c r="CD87" s="26" t="s">
        <v>327</v>
      </c>
      <c r="CE87" s="26" t="s">
        <v>327</v>
      </c>
      <c r="CF87" s="26" t="s">
        <v>327</v>
      </c>
      <c r="CI87" s="26" t="s">
        <v>327</v>
      </c>
      <c r="CJ87" s="26" t="s">
        <v>327</v>
      </c>
      <c r="CK87" s="26" t="s">
        <v>327</v>
      </c>
      <c r="CL87" s="26" t="s">
        <v>327</v>
      </c>
      <c r="CO87" s="26" t="s">
        <v>327</v>
      </c>
      <c r="CP87" s="26" t="s">
        <v>327</v>
      </c>
      <c r="CQ87" s="26" t="s">
        <v>327</v>
      </c>
      <c r="CR87" s="26" t="s">
        <v>327</v>
      </c>
      <c r="CU87" s="26" t="s">
        <v>327</v>
      </c>
      <c r="CV87" s="26" t="s">
        <v>327</v>
      </c>
      <c r="CW87" s="26" t="s">
        <v>327</v>
      </c>
      <c r="CX87" s="26" t="s">
        <v>327</v>
      </c>
    </row>
    <row r="88" spans="5:102" x14ac:dyDescent="0.45">
      <c r="E88" s="26" t="s">
        <v>327</v>
      </c>
      <c r="F88" s="26" t="s">
        <v>327</v>
      </c>
      <c r="G88" s="26" t="s">
        <v>327</v>
      </c>
      <c r="H88" s="26" t="s">
        <v>327</v>
      </c>
      <c r="I88" s="26" t="s">
        <v>327</v>
      </c>
      <c r="J88" s="26" t="s">
        <v>327</v>
      </c>
      <c r="K88" s="26" t="s">
        <v>327</v>
      </c>
      <c r="L88" s="26" t="s">
        <v>327</v>
      </c>
      <c r="M88" s="26" t="s">
        <v>327</v>
      </c>
      <c r="O88" s="26" t="s">
        <v>327</v>
      </c>
      <c r="P88" s="26" t="s">
        <v>327</v>
      </c>
      <c r="Q88" s="26" t="s">
        <v>327</v>
      </c>
      <c r="R88" s="26" t="s">
        <v>327</v>
      </c>
      <c r="U88" s="26" t="s">
        <v>327</v>
      </c>
      <c r="V88" s="26" t="s">
        <v>327</v>
      </c>
      <c r="W88" s="26" t="s">
        <v>327</v>
      </c>
      <c r="X88" s="26" t="s">
        <v>327</v>
      </c>
      <c r="AA88" s="26" t="s">
        <v>327</v>
      </c>
      <c r="AB88" s="26" t="s">
        <v>327</v>
      </c>
      <c r="AC88" s="26" t="s">
        <v>327</v>
      </c>
      <c r="AD88" s="26" t="s">
        <v>327</v>
      </c>
      <c r="AG88" s="26" t="s">
        <v>327</v>
      </c>
      <c r="AH88" s="26" t="s">
        <v>327</v>
      </c>
      <c r="AI88" s="26" t="s">
        <v>327</v>
      </c>
      <c r="AJ88" s="26" t="s">
        <v>327</v>
      </c>
      <c r="AM88" s="26" t="s">
        <v>327</v>
      </c>
      <c r="AN88" s="26" t="s">
        <v>327</v>
      </c>
      <c r="AO88" s="26" t="s">
        <v>327</v>
      </c>
      <c r="AP88" s="26" t="s">
        <v>327</v>
      </c>
      <c r="AS88" s="26" t="s">
        <v>327</v>
      </c>
      <c r="AT88" s="26" t="s">
        <v>327</v>
      </c>
      <c r="AU88" s="26" t="s">
        <v>327</v>
      </c>
      <c r="AV88" s="26" t="s">
        <v>327</v>
      </c>
      <c r="AY88" s="26" t="s">
        <v>327</v>
      </c>
      <c r="AZ88" s="26" t="s">
        <v>327</v>
      </c>
      <c r="BA88" s="26" t="s">
        <v>327</v>
      </c>
      <c r="BB88" s="26" t="s">
        <v>327</v>
      </c>
      <c r="BE88" s="26" t="s">
        <v>327</v>
      </c>
      <c r="BF88" s="26" t="s">
        <v>327</v>
      </c>
      <c r="BG88" s="26" t="s">
        <v>327</v>
      </c>
      <c r="BH88" s="26" t="s">
        <v>327</v>
      </c>
      <c r="BK88" s="26" t="s">
        <v>327</v>
      </c>
      <c r="BL88" s="26" t="s">
        <v>327</v>
      </c>
      <c r="BM88" s="26" t="s">
        <v>327</v>
      </c>
      <c r="BN88" s="26" t="s">
        <v>327</v>
      </c>
      <c r="BQ88" s="26" t="s">
        <v>327</v>
      </c>
      <c r="BR88" s="26" t="s">
        <v>327</v>
      </c>
      <c r="BS88" s="26" t="s">
        <v>327</v>
      </c>
      <c r="BT88" s="26" t="s">
        <v>327</v>
      </c>
      <c r="BW88" s="26" t="s">
        <v>327</v>
      </c>
      <c r="BX88" s="26" t="s">
        <v>327</v>
      </c>
      <c r="BY88" s="26" t="s">
        <v>327</v>
      </c>
      <c r="BZ88" s="26" t="s">
        <v>327</v>
      </c>
      <c r="CC88" s="26" t="s">
        <v>327</v>
      </c>
      <c r="CD88" s="26" t="s">
        <v>327</v>
      </c>
      <c r="CE88" s="26" t="s">
        <v>327</v>
      </c>
      <c r="CF88" s="26" t="s">
        <v>327</v>
      </c>
      <c r="CI88" s="26" t="s">
        <v>327</v>
      </c>
      <c r="CJ88" s="26" t="s">
        <v>327</v>
      </c>
      <c r="CK88" s="26" t="s">
        <v>327</v>
      </c>
      <c r="CL88" s="26" t="s">
        <v>327</v>
      </c>
      <c r="CO88" s="26" t="s">
        <v>327</v>
      </c>
      <c r="CP88" s="26" t="s">
        <v>327</v>
      </c>
      <c r="CQ88" s="26" t="s">
        <v>327</v>
      </c>
      <c r="CR88" s="26" t="s">
        <v>327</v>
      </c>
      <c r="CU88" s="26" t="s">
        <v>327</v>
      </c>
      <c r="CV88" s="26" t="s">
        <v>327</v>
      </c>
      <c r="CW88" s="26" t="s">
        <v>327</v>
      </c>
      <c r="CX88" s="26" t="s">
        <v>327</v>
      </c>
    </row>
    <row r="89" spans="5:102" x14ac:dyDescent="0.45">
      <c r="E89" s="26" t="s">
        <v>327</v>
      </c>
      <c r="F89" s="26" t="s">
        <v>327</v>
      </c>
      <c r="G89" s="26" t="s">
        <v>327</v>
      </c>
      <c r="H89" s="26" t="s">
        <v>327</v>
      </c>
      <c r="I89" s="26" t="s">
        <v>327</v>
      </c>
      <c r="J89" s="26" t="s">
        <v>327</v>
      </c>
      <c r="K89" s="26" t="s">
        <v>327</v>
      </c>
      <c r="L89" s="26" t="s">
        <v>327</v>
      </c>
      <c r="M89" s="26" t="s">
        <v>327</v>
      </c>
      <c r="O89" s="26" t="s">
        <v>327</v>
      </c>
      <c r="P89" s="26" t="s">
        <v>327</v>
      </c>
      <c r="Q89" s="26" t="s">
        <v>327</v>
      </c>
      <c r="R89" s="26" t="s">
        <v>327</v>
      </c>
      <c r="U89" s="26" t="s">
        <v>327</v>
      </c>
      <c r="V89" s="26" t="s">
        <v>327</v>
      </c>
      <c r="W89" s="26" t="s">
        <v>327</v>
      </c>
      <c r="X89" s="26" t="s">
        <v>327</v>
      </c>
      <c r="AA89" s="26" t="s">
        <v>327</v>
      </c>
      <c r="AB89" s="26" t="s">
        <v>327</v>
      </c>
      <c r="AC89" s="26" t="s">
        <v>327</v>
      </c>
      <c r="AD89" s="26" t="s">
        <v>327</v>
      </c>
      <c r="AG89" s="26" t="s">
        <v>327</v>
      </c>
      <c r="AH89" s="26" t="s">
        <v>327</v>
      </c>
      <c r="AI89" s="26" t="s">
        <v>327</v>
      </c>
      <c r="AJ89" s="26" t="s">
        <v>327</v>
      </c>
      <c r="AM89" s="26" t="s">
        <v>327</v>
      </c>
      <c r="AN89" s="26" t="s">
        <v>327</v>
      </c>
      <c r="AO89" s="26" t="s">
        <v>327</v>
      </c>
      <c r="AP89" s="26" t="s">
        <v>327</v>
      </c>
      <c r="AS89" s="26" t="s">
        <v>327</v>
      </c>
      <c r="AT89" s="26" t="s">
        <v>327</v>
      </c>
      <c r="AU89" s="26" t="s">
        <v>327</v>
      </c>
      <c r="AV89" s="26" t="s">
        <v>327</v>
      </c>
      <c r="AY89" s="26" t="s">
        <v>327</v>
      </c>
      <c r="AZ89" s="26" t="s">
        <v>327</v>
      </c>
      <c r="BA89" s="26" t="s">
        <v>327</v>
      </c>
      <c r="BB89" s="26" t="s">
        <v>327</v>
      </c>
      <c r="BE89" s="26" t="s">
        <v>327</v>
      </c>
      <c r="BF89" s="26" t="s">
        <v>327</v>
      </c>
      <c r="BG89" s="26" t="s">
        <v>327</v>
      </c>
      <c r="BH89" s="26" t="s">
        <v>327</v>
      </c>
      <c r="BK89" s="26" t="s">
        <v>327</v>
      </c>
      <c r="BL89" s="26" t="s">
        <v>327</v>
      </c>
      <c r="BM89" s="26" t="s">
        <v>327</v>
      </c>
      <c r="BN89" s="26" t="s">
        <v>327</v>
      </c>
      <c r="BQ89" s="26" t="s">
        <v>327</v>
      </c>
      <c r="BR89" s="26" t="s">
        <v>327</v>
      </c>
      <c r="BS89" s="26" t="s">
        <v>327</v>
      </c>
      <c r="BT89" s="26" t="s">
        <v>327</v>
      </c>
      <c r="BW89" s="26" t="s">
        <v>327</v>
      </c>
      <c r="BX89" s="26" t="s">
        <v>327</v>
      </c>
      <c r="BY89" s="26" t="s">
        <v>327</v>
      </c>
      <c r="BZ89" s="26" t="s">
        <v>327</v>
      </c>
      <c r="CC89" s="26" t="s">
        <v>327</v>
      </c>
      <c r="CD89" s="26" t="s">
        <v>327</v>
      </c>
      <c r="CE89" s="26" t="s">
        <v>327</v>
      </c>
      <c r="CF89" s="26" t="s">
        <v>327</v>
      </c>
      <c r="CI89" s="26" t="s">
        <v>327</v>
      </c>
      <c r="CJ89" s="26" t="s">
        <v>327</v>
      </c>
      <c r="CK89" s="26" t="s">
        <v>327</v>
      </c>
      <c r="CL89" s="26" t="s">
        <v>327</v>
      </c>
      <c r="CO89" s="26" t="s">
        <v>327</v>
      </c>
      <c r="CP89" s="26" t="s">
        <v>327</v>
      </c>
      <c r="CQ89" s="26" t="s">
        <v>327</v>
      </c>
      <c r="CR89" s="26" t="s">
        <v>327</v>
      </c>
      <c r="CU89" s="26" t="s">
        <v>327</v>
      </c>
      <c r="CV89" s="26" t="s">
        <v>327</v>
      </c>
      <c r="CW89" s="26" t="s">
        <v>327</v>
      </c>
      <c r="CX89" s="26" t="s">
        <v>327</v>
      </c>
    </row>
    <row r="90" spans="5:102" x14ac:dyDescent="0.45">
      <c r="E90" s="26" t="s">
        <v>327</v>
      </c>
      <c r="F90" s="26" t="s">
        <v>327</v>
      </c>
      <c r="G90" s="26" t="s">
        <v>327</v>
      </c>
      <c r="H90" s="26" t="s">
        <v>327</v>
      </c>
      <c r="I90" s="26" t="s">
        <v>327</v>
      </c>
      <c r="J90" s="26" t="s">
        <v>327</v>
      </c>
      <c r="K90" s="26" t="s">
        <v>327</v>
      </c>
      <c r="L90" s="26" t="s">
        <v>327</v>
      </c>
      <c r="M90" s="26" t="s">
        <v>327</v>
      </c>
      <c r="O90" s="26" t="s">
        <v>327</v>
      </c>
      <c r="P90" s="26" t="s">
        <v>327</v>
      </c>
      <c r="Q90" s="26" t="s">
        <v>327</v>
      </c>
      <c r="R90" s="26" t="s">
        <v>327</v>
      </c>
      <c r="U90" s="26" t="s">
        <v>327</v>
      </c>
      <c r="V90" s="26" t="s">
        <v>327</v>
      </c>
      <c r="W90" s="26" t="s">
        <v>327</v>
      </c>
      <c r="X90" s="26" t="s">
        <v>327</v>
      </c>
      <c r="AA90" s="26" t="s">
        <v>327</v>
      </c>
      <c r="AB90" s="26" t="s">
        <v>327</v>
      </c>
      <c r="AC90" s="26" t="s">
        <v>327</v>
      </c>
      <c r="AD90" s="26" t="s">
        <v>327</v>
      </c>
      <c r="AG90" s="26" t="s">
        <v>327</v>
      </c>
      <c r="AH90" s="26" t="s">
        <v>327</v>
      </c>
      <c r="AI90" s="26" t="s">
        <v>327</v>
      </c>
      <c r="AJ90" s="26" t="s">
        <v>327</v>
      </c>
      <c r="AM90" s="26" t="s">
        <v>327</v>
      </c>
      <c r="AN90" s="26" t="s">
        <v>327</v>
      </c>
      <c r="AO90" s="26" t="s">
        <v>327</v>
      </c>
      <c r="AP90" s="26" t="s">
        <v>327</v>
      </c>
      <c r="AS90" s="26" t="s">
        <v>327</v>
      </c>
      <c r="AT90" s="26" t="s">
        <v>327</v>
      </c>
      <c r="AU90" s="26" t="s">
        <v>327</v>
      </c>
      <c r="AV90" s="26" t="s">
        <v>327</v>
      </c>
      <c r="AY90" s="26" t="s">
        <v>327</v>
      </c>
      <c r="AZ90" s="26" t="s">
        <v>327</v>
      </c>
      <c r="BA90" s="26" t="s">
        <v>327</v>
      </c>
      <c r="BB90" s="26" t="s">
        <v>327</v>
      </c>
      <c r="BE90" s="26" t="s">
        <v>327</v>
      </c>
      <c r="BF90" s="26" t="s">
        <v>327</v>
      </c>
      <c r="BG90" s="26" t="s">
        <v>327</v>
      </c>
      <c r="BH90" s="26" t="s">
        <v>327</v>
      </c>
      <c r="BK90" s="26" t="s">
        <v>327</v>
      </c>
      <c r="BL90" s="26" t="s">
        <v>327</v>
      </c>
      <c r="BM90" s="26" t="s">
        <v>327</v>
      </c>
      <c r="BN90" s="26" t="s">
        <v>327</v>
      </c>
      <c r="BQ90" s="26" t="s">
        <v>327</v>
      </c>
      <c r="BR90" s="26" t="s">
        <v>327</v>
      </c>
      <c r="BS90" s="26" t="s">
        <v>327</v>
      </c>
      <c r="BT90" s="26" t="s">
        <v>327</v>
      </c>
      <c r="BW90" s="26" t="s">
        <v>327</v>
      </c>
      <c r="BX90" s="26" t="s">
        <v>327</v>
      </c>
      <c r="BY90" s="26" t="s">
        <v>327</v>
      </c>
      <c r="BZ90" s="26" t="s">
        <v>327</v>
      </c>
      <c r="CC90" s="26" t="s">
        <v>327</v>
      </c>
      <c r="CD90" s="26" t="s">
        <v>327</v>
      </c>
      <c r="CE90" s="26" t="s">
        <v>327</v>
      </c>
      <c r="CF90" s="26" t="s">
        <v>327</v>
      </c>
      <c r="CI90" s="26" t="s">
        <v>327</v>
      </c>
      <c r="CJ90" s="26" t="s">
        <v>327</v>
      </c>
      <c r="CK90" s="26" t="s">
        <v>327</v>
      </c>
      <c r="CL90" s="26" t="s">
        <v>327</v>
      </c>
      <c r="CO90" s="26" t="s">
        <v>327</v>
      </c>
      <c r="CP90" s="26" t="s">
        <v>327</v>
      </c>
      <c r="CQ90" s="26" t="s">
        <v>327</v>
      </c>
      <c r="CR90" s="26" t="s">
        <v>327</v>
      </c>
      <c r="CU90" s="26" t="s">
        <v>327</v>
      </c>
      <c r="CV90" s="26" t="s">
        <v>327</v>
      </c>
      <c r="CW90" s="26" t="s">
        <v>327</v>
      </c>
      <c r="CX90" s="26" t="s">
        <v>327</v>
      </c>
    </row>
    <row r="91" spans="5:102" x14ac:dyDescent="0.45">
      <c r="E91" s="26" t="s">
        <v>327</v>
      </c>
      <c r="F91" s="26" t="s">
        <v>327</v>
      </c>
      <c r="G91" s="26" t="s">
        <v>327</v>
      </c>
      <c r="H91" s="26" t="s">
        <v>327</v>
      </c>
      <c r="I91" s="26" t="s">
        <v>327</v>
      </c>
      <c r="J91" s="26" t="s">
        <v>327</v>
      </c>
      <c r="K91" s="26" t="s">
        <v>327</v>
      </c>
      <c r="L91" s="26" t="s">
        <v>327</v>
      </c>
      <c r="M91" s="26" t="s">
        <v>327</v>
      </c>
      <c r="O91" s="26" t="s">
        <v>327</v>
      </c>
      <c r="P91" s="26" t="s">
        <v>327</v>
      </c>
      <c r="Q91" s="26" t="s">
        <v>327</v>
      </c>
      <c r="R91" s="26" t="s">
        <v>327</v>
      </c>
      <c r="U91" s="26" t="s">
        <v>327</v>
      </c>
      <c r="V91" s="26" t="s">
        <v>327</v>
      </c>
      <c r="W91" s="26" t="s">
        <v>327</v>
      </c>
      <c r="X91" s="26" t="s">
        <v>327</v>
      </c>
      <c r="AA91" s="26" t="s">
        <v>327</v>
      </c>
      <c r="AB91" s="26" t="s">
        <v>327</v>
      </c>
      <c r="AC91" s="26" t="s">
        <v>327</v>
      </c>
      <c r="AD91" s="26" t="s">
        <v>327</v>
      </c>
      <c r="AG91" s="26" t="s">
        <v>327</v>
      </c>
      <c r="AH91" s="26" t="s">
        <v>327</v>
      </c>
      <c r="AI91" s="26" t="s">
        <v>327</v>
      </c>
      <c r="AJ91" s="26" t="s">
        <v>327</v>
      </c>
      <c r="AM91" s="26" t="s">
        <v>327</v>
      </c>
      <c r="AN91" s="26" t="s">
        <v>327</v>
      </c>
      <c r="AO91" s="26" t="s">
        <v>327</v>
      </c>
      <c r="AP91" s="26" t="s">
        <v>327</v>
      </c>
      <c r="AS91" s="26" t="s">
        <v>327</v>
      </c>
      <c r="AT91" s="26" t="s">
        <v>327</v>
      </c>
      <c r="AU91" s="26" t="s">
        <v>327</v>
      </c>
      <c r="AV91" s="26" t="s">
        <v>327</v>
      </c>
      <c r="AY91" s="26" t="s">
        <v>327</v>
      </c>
      <c r="AZ91" s="26" t="s">
        <v>327</v>
      </c>
      <c r="BA91" s="26" t="s">
        <v>327</v>
      </c>
      <c r="BB91" s="26" t="s">
        <v>327</v>
      </c>
      <c r="BE91" s="26" t="s">
        <v>327</v>
      </c>
      <c r="BF91" s="26" t="s">
        <v>327</v>
      </c>
      <c r="BG91" s="26" t="s">
        <v>327</v>
      </c>
      <c r="BH91" s="26" t="s">
        <v>327</v>
      </c>
      <c r="BK91" s="26" t="s">
        <v>327</v>
      </c>
      <c r="BL91" s="26" t="s">
        <v>327</v>
      </c>
      <c r="BM91" s="26" t="s">
        <v>327</v>
      </c>
      <c r="BN91" s="26" t="s">
        <v>327</v>
      </c>
      <c r="BQ91" s="26" t="s">
        <v>327</v>
      </c>
      <c r="BR91" s="26" t="s">
        <v>327</v>
      </c>
      <c r="BS91" s="26" t="s">
        <v>327</v>
      </c>
      <c r="BT91" s="26" t="s">
        <v>327</v>
      </c>
      <c r="BW91" s="26" t="s">
        <v>327</v>
      </c>
      <c r="BX91" s="26" t="s">
        <v>327</v>
      </c>
      <c r="BY91" s="26" t="s">
        <v>327</v>
      </c>
      <c r="BZ91" s="26" t="s">
        <v>327</v>
      </c>
      <c r="CC91" s="26" t="s">
        <v>327</v>
      </c>
      <c r="CD91" s="26" t="s">
        <v>327</v>
      </c>
      <c r="CE91" s="26" t="s">
        <v>327</v>
      </c>
      <c r="CF91" s="26" t="s">
        <v>327</v>
      </c>
      <c r="CI91" s="26" t="s">
        <v>327</v>
      </c>
      <c r="CJ91" s="26" t="s">
        <v>327</v>
      </c>
      <c r="CK91" s="26" t="s">
        <v>327</v>
      </c>
      <c r="CL91" s="26" t="s">
        <v>327</v>
      </c>
      <c r="CO91" s="26" t="s">
        <v>327</v>
      </c>
      <c r="CP91" s="26" t="s">
        <v>327</v>
      </c>
      <c r="CQ91" s="26" t="s">
        <v>327</v>
      </c>
      <c r="CR91" s="26" t="s">
        <v>327</v>
      </c>
      <c r="CU91" s="26" t="s">
        <v>327</v>
      </c>
      <c r="CV91" s="26" t="s">
        <v>327</v>
      </c>
      <c r="CW91" s="26" t="s">
        <v>327</v>
      </c>
      <c r="CX91" s="26" t="s">
        <v>327</v>
      </c>
    </row>
    <row r="92" spans="5:102" x14ac:dyDescent="0.45">
      <c r="E92" s="26" t="s">
        <v>327</v>
      </c>
      <c r="F92" s="26" t="s">
        <v>327</v>
      </c>
      <c r="G92" s="26" t="s">
        <v>327</v>
      </c>
      <c r="H92" s="26" t="s">
        <v>327</v>
      </c>
      <c r="I92" s="26" t="s">
        <v>327</v>
      </c>
      <c r="J92" s="26" t="s">
        <v>327</v>
      </c>
      <c r="K92" s="26" t="s">
        <v>327</v>
      </c>
      <c r="L92" s="26" t="s">
        <v>327</v>
      </c>
      <c r="M92" s="26" t="s">
        <v>327</v>
      </c>
      <c r="O92" s="26" t="s">
        <v>327</v>
      </c>
      <c r="P92" s="26" t="s">
        <v>327</v>
      </c>
      <c r="Q92" s="26" t="s">
        <v>327</v>
      </c>
      <c r="R92" s="26" t="s">
        <v>327</v>
      </c>
      <c r="U92" s="26" t="s">
        <v>327</v>
      </c>
      <c r="V92" s="26" t="s">
        <v>327</v>
      </c>
      <c r="W92" s="26" t="s">
        <v>327</v>
      </c>
      <c r="X92" s="26" t="s">
        <v>327</v>
      </c>
      <c r="AA92" s="26" t="s">
        <v>327</v>
      </c>
      <c r="AB92" s="26" t="s">
        <v>327</v>
      </c>
      <c r="AC92" s="26" t="s">
        <v>327</v>
      </c>
      <c r="AD92" s="26" t="s">
        <v>327</v>
      </c>
      <c r="AG92" s="26" t="s">
        <v>327</v>
      </c>
      <c r="AH92" s="26" t="s">
        <v>327</v>
      </c>
      <c r="AI92" s="26" t="s">
        <v>327</v>
      </c>
      <c r="AJ92" s="26" t="s">
        <v>327</v>
      </c>
      <c r="AM92" s="26" t="s">
        <v>327</v>
      </c>
      <c r="AN92" s="26" t="s">
        <v>327</v>
      </c>
      <c r="AO92" s="26" t="s">
        <v>327</v>
      </c>
      <c r="AP92" s="26" t="s">
        <v>327</v>
      </c>
      <c r="AS92" s="26" t="s">
        <v>327</v>
      </c>
      <c r="AT92" s="26" t="s">
        <v>327</v>
      </c>
      <c r="AU92" s="26" t="s">
        <v>327</v>
      </c>
      <c r="AV92" s="26" t="s">
        <v>327</v>
      </c>
      <c r="AY92" s="26" t="s">
        <v>327</v>
      </c>
      <c r="AZ92" s="26" t="s">
        <v>327</v>
      </c>
      <c r="BA92" s="26" t="s">
        <v>327</v>
      </c>
      <c r="BB92" s="26" t="s">
        <v>327</v>
      </c>
      <c r="BE92" s="26" t="s">
        <v>327</v>
      </c>
      <c r="BF92" s="26" t="s">
        <v>327</v>
      </c>
      <c r="BG92" s="26" t="s">
        <v>327</v>
      </c>
      <c r="BH92" s="26" t="s">
        <v>327</v>
      </c>
      <c r="BK92" s="26" t="s">
        <v>327</v>
      </c>
      <c r="BL92" s="26" t="s">
        <v>327</v>
      </c>
      <c r="BM92" s="26" t="s">
        <v>327</v>
      </c>
      <c r="BN92" s="26" t="s">
        <v>327</v>
      </c>
      <c r="BQ92" s="26" t="s">
        <v>327</v>
      </c>
      <c r="BR92" s="26" t="s">
        <v>327</v>
      </c>
      <c r="BS92" s="26" t="s">
        <v>327</v>
      </c>
      <c r="BT92" s="26" t="s">
        <v>327</v>
      </c>
      <c r="BW92" s="26" t="s">
        <v>327</v>
      </c>
      <c r="BX92" s="26" t="s">
        <v>327</v>
      </c>
      <c r="BY92" s="26" t="s">
        <v>327</v>
      </c>
      <c r="BZ92" s="26" t="s">
        <v>327</v>
      </c>
      <c r="CC92" s="26" t="s">
        <v>327</v>
      </c>
      <c r="CD92" s="26" t="s">
        <v>327</v>
      </c>
      <c r="CE92" s="26" t="s">
        <v>327</v>
      </c>
      <c r="CF92" s="26" t="s">
        <v>327</v>
      </c>
      <c r="CI92" s="26" t="s">
        <v>327</v>
      </c>
      <c r="CJ92" s="26" t="s">
        <v>327</v>
      </c>
      <c r="CK92" s="26" t="s">
        <v>327</v>
      </c>
      <c r="CL92" s="26" t="s">
        <v>327</v>
      </c>
      <c r="CO92" s="26" t="s">
        <v>327</v>
      </c>
      <c r="CP92" s="26" t="s">
        <v>327</v>
      </c>
      <c r="CQ92" s="26" t="s">
        <v>327</v>
      </c>
      <c r="CR92" s="26" t="s">
        <v>327</v>
      </c>
      <c r="CU92" s="26" t="s">
        <v>327</v>
      </c>
      <c r="CV92" s="26" t="s">
        <v>327</v>
      </c>
      <c r="CW92" s="26" t="s">
        <v>327</v>
      </c>
      <c r="CX92" s="26" t="s">
        <v>327</v>
      </c>
    </row>
    <row r="93" spans="5:102" x14ac:dyDescent="0.45">
      <c r="E93" s="26" t="s">
        <v>327</v>
      </c>
      <c r="F93" s="26" t="s">
        <v>327</v>
      </c>
      <c r="G93" s="26" t="s">
        <v>327</v>
      </c>
      <c r="H93" s="26" t="s">
        <v>327</v>
      </c>
      <c r="I93" s="26" t="s">
        <v>327</v>
      </c>
      <c r="J93" s="26" t="s">
        <v>327</v>
      </c>
      <c r="K93" s="26" t="s">
        <v>327</v>
      </c>
      <c r="L93" s="26" t="s">
        <v>327</v>
      </c>
      <c r="M93" s="26" t="s">
        <v>327</v>
      </c>
      <c r="O93" s="26" t="s">
        <v>327</v>
      </c>
      <c r="P93" s="26" t="s">
        <v>327</v>
      </c>
      <c r="Q93" s="26" t="s">
        <v>327</v>
      </c>
      <c r="R93" s="26" t="s">
        <v>327</v>
      </c>
      <c r="U93" s="26" t="s">
        <v>327</v>
      </c>
      <c r="V93" s="26" t="s">
        <v>327</v>
      </c>
      <c r="W93" s="26" t="s">
        <v>327</v>
      </c>
      <c r="X93" s="26" t="s">
        <v>327</v>
      </c>
      <c r="AA93" s="26" t="s">
        <v>327</v>
      </c>
      <c r="AB93" s="26" t="s">
        <v>327</v>
      </c>
      <c r="AC93" s="26" t="s">
        <v>327</v>
      </c>
      <c r="AD93" s="26" t="s">
        <v>327</v>
      </c>
      <c r="AG93" s="26" t="s">
        <v>327</v>
      </c>
      <c r="AH93" s="26" t="s">
        <v>327</v>
      </c>
      <c r="AI93" s="26" t="s">
        <v>327</v>
      </c>
      <c r="AJ93" s="26" t="s">
        <v>327</v>
      </c>
      <c r="AM93" s="26" t="s">
        <v>327</v>
      </c>
      <c r="AN93" s="26" t="s">
        <v>327</v>
      </c>
      <c r="AO93" s="26" t="s">
        <v>327</v>
      </c>
      <c r="AP93" s="26" t="s">
        <v>327</v>
      </c>
      <c r="AS93" s="26" t="s">
        <v>327</v>
      </c>
      <c r="AT93" s="26" t="s">
        <v>327</v>
      </c>
      <c r="AU93" s="26" t="s">
        <v>327</v>
      </c>
      <c r="AV93" s="26" t="s">
        <v>327</v>
      </c>
      <c r="AY93" s="26" t="s">
        <v>327</v>
      </c>
      <c r="AZ93" s="26" t="s">
        <v>327</v>
      </c>
      <c r="BA93" s="26" t="s">
        <v>327</v>
      </c>
      <c r="BB93" s="26" t="s">
        <v>327</v>
      </c>
      <c r="BE93" s="26" t="s">
        <v>327</v>
      </c>
      <c r="BF93" s="26" t="s">
        <v>327</v>
      </c>
      <c r="BG93" s="26" t="s">
        <v>327</v>
      </c>
      <c r="BH93" s="26" t="s">
        <v>327</v>
      </c>
      <c r="BK93" s="26" t="s">
        <v>327</v>
      </c>
      <c r="BL93" s="26" t="s">
        <v>327</v>
      </c>
      <c r="BM93" s="26" t="s">
        <v>327</v>
      </c>
      <c r="BN93" s="26" t="s">
        <v>327</v>
      </c>
      <c r="BQ93" s="26" t="s">
        <v>327</v>
      </c>
      <c r="BR93" s="26" t="s">
        <v>327</v>
      </c>
      <c r="BS93" s="26" t="s">
        <v>327</v>
      </c>
      <c r="BT93" s="26" t="s">
        <v>327</v>
      </c>
      <c r="BW93" s="26" t="s">
        <v>327</v>
      </c>
      <c r="BX93" s="26" t="s">
        <v>327</v>
      </c>
      <c r="BY93" s="26" t="s">
        <v>327</v>
      </c>
      <c r="BZ93" s="26" t="s">
        <v>327</v>
      </c>
      <c r="CC93" s="26" t="s">
        <v>327</v>
      </c>
      <c r="CD93" s="26" t="s">
        <v>327</v>
      </c>
      <c r="CE93" s="26" t="s">
        <v>327</v>
      </c>
      <c r="CF93" s="26" t="s">
        <v>327</v>
      </c>
      <c r="CI93" s="26" t="s">
        <v>327</v>
      </c>
      <c r="CJ93" s="26" t="s">
        <v>327</v>
      </c>
      <c r="CK93" s="26" t="s">
        <v>327</v>
      </c>
      <c r="CL93" s="26" t="s">
        <v>327</v>
      </c>
      <c r="CO93" s="26" t="s">
        <v>327</v>
      </c>
      <c r="CP93" s="26" t="s">
        <v>327</v>
      </c>
      <c r="CQ93" s="26" t="s">
        <v>327</v>
      </c>
      <c r="CR93" s="26" t="s">
        <v>327</v>
      </c>
      <c r="CU93" s="26" t="s">
        <v>327</v>
      </c>
      <c r="CV93" s="26" t="s">
        <v>327</v>
      </c>
      <c r="CW93" s="26" t="s">
        <v>327</v>
      </c>
      <c r="CX93" s="26" t="s">
        <v>327</v>
      </c>
    </row>
    <row r="94" spans="5:102" x14ac:dyDescent="0.45">
      <c r="E94" s="26" t="s">
        <v>327</v>
      </c>
      <c r="F94" s="26" t="s">
        <v>327</v>
      </c>
      <c r="G94" s="26" t="s">
        <v>327</v>
      </c>
      <c r="H94" s="26" t="s">
        <v>327</v>
      </c>
      <c r="I94" s="26" t="s">
        <v>327</v>
      </c>
      <c r="J94" s="26" t="s">
        <v>327</v>
      </c>
      <c r="K94" s="26" t="s">
        <v>327</v>
      </c>
      <c r="L94" s="26" t="s">
        <v>327</v>
      </c>
      <c r="M94" s="26" t="s">
        <v>327</v>
      </c>
      <c r="O94" s="26" t="s">
        <v>327</v>
      </c>
      <c r="P94" s="26" t="s">
        <v>327</v>
      </c>
      <c r="Q94" s="26" t="s">
        <v>327</v>
      </c>
      <c r="R94" s="26" t="s">
        <v>327</v>
      </c>
      <c r="U94" s="26" t="s">
        <v>327</v>
      </c>
      <c r="V94" s="26" t="s">
        <v>327</v>
      </c>
      <c r="W94" s="26" t="s">
        <v>327</v>
      </c>
      <c r="X94" s="26" t="s">
        <v>327</v>
      </c>
      <c r="AA94" s="26" t="s">
        <v>327</v>
      </c>
      <c r="AB94" s="26" t="s">
        <v>327</v>
      </c>
      <c r="AC94" s="26" t="s">
        <v>327</v>
      </c>
      <c r="AD94" s="26" t="s">
        <v>327</v>
      </c>
      <c r="AG94" s="26" t="s">
        <v>327</v>
      </c>
      <c r="AH94" s="26" t="s">
        <v>327</v>
      </c>
      <c r="AI94" s="26" t="s">
        <v>327</v>
      </c>
      <c r="AJ94" s="26" t="s">
        <v>327</v>
      </c>
      <c r="AM94" s="26" t="s">
        <v>327</v>
      </c>
      <c r="AN94" s="26" t="s">
        <v>327</v>
      </c>
      <c r="AO94" s="26" t="s">
        <v>327</v>
      </c>
      <c r="AP94" s="26" t="s">
        <v>327</v>
      </c>
      <c r="AS94" s="26" t="s">
        <v>327</v>
      </c>
      <c r="AT94" s="26" t="s">
        <v>327</v>
      </c>
      <c r="AU94" s="26" t="s">
        <v>327</v>
      </c>
      <c r="AV94" s="26" t="s">
        <v>327</v>
      </c>
      <c r="AY94" s="26" t="s">
        <v>327</v>
      </c>
      <c r="AZ94" s="26" t="s">
        <v>327</v>
      </c>
      <c r="BA94" s="26" t="s">
        <v>327</v>
      </c>
      <c r="BB94" s="26" t="s">
        <v>327</v>
      </c>
      <c r="BE94" s="26" t="s">
        <v>327</v>
      </c>
      <c r="BF94" s="26" t="s">
        <v>327</v>
      </c>
      <c r="BG94" s="26" t="s">
        <v>327</v>
      </c>
      <c r="BH94" s="26" t="s">
        <v>327</v>
      </c>
      <c r="BK94" s="26" t="s">
        <v>327</v>
      </c>
      <c r="BL94" s="26" t="s">
        <v>327</v>
      </c>
      <c r="BM94" s="26" t="s">
        <v>327</v>
      </c>
      <c r="BN94" s="26" t="s">
        <v>327</v>
      </c>
      <c r="BQ94" s="26" t="s">
        <v>327</v>
      </c>
      <c r="BR94" s="26" t="s">
        <v>327</v>
      </c>
      <c r="BS94" s="26" t="s">
        <v>327</v>
      </c>
      <c r="BT94" s="26" t="s">
        <v>327</v>
      </c>
      <c r="BW94" s="26" t="s">
        <v>327</v>
      </c>
      <c r="BX94" s="26" t="s">
        <v>327</v>
      </c>
      <c r="BY94" s="26" t="s">
        <v>327</v>
      </c>
      <c r="BZ94" s="26" t="s">
        <v>327</v>
      </c>
      <c r="CC94" s="26" t="s">
        <v>327</v>
      </c>
      <c r="CD94" s="26" t="s">
        <v>327</v>
      </c>
      <c r="CE94" s="26" t="s">
        <v>327</v>
      </c>
      <c r="CF94" s="26" t="s">
        <v>327</v>
      </c>
      <c r="CI94" s="26" t="s">
        <v>327</v>
      </c>
      <c r="CJ94" s="26" t="s">
        <v>327</v>
      </c>
      <c r="CK94" s="26" t="s">
        <v>327</v>
      </c>
      <c r="CL94" s="26" t="s">
        <v>327</v>
      </c>
      <c r="CO94" s="26" t="s">
        <v>327</v>
      </c>
      <c r="CP94" s="26" t="s">
        <v>327</v>
      </c>
      <c r="CQ94" s="26" t="s">
        <v>327</v>
      </c>
      <c r="CR94" s="26" t="s">
        <v>327</v>
      </c>
      <c r="CU94" s="26" t="s">
        <v>327</v>
      </c>
      <c r="CV94" s="26" t="s">
        <v>327</v>
      </c>
      <c r="CW94" s="26" t="s">
        <v>327</v>
      </c>
      <c r="CX94" s="26" t="s">
        <v>327</v>
      </c>
    </row>
    <row r="95" spans="5:102" x14ac:dyDescent="0.45">
      <c r="E95" s="26" t="s">
        <v>327</v>
      </c>
      <c r="F95" s="26" t="s">
        <v>327</v>
      </c>
      <c r="G95" s="26" t="s">
        <v>327</v>
      </c>
      <c r="H95" s="26" t="s">
        <v>327</v>
      </c>
      <c r="I95" s="26" t="s">
        <v>327</v>
      </c>
      <c r="J95" s="26" t="s">
        <v>327</v>
      </c>
      <c r="K95" s="26" t="s">
        <v>327</v>
      </c>
      <c r="L95" s="26" t="s">
        <v>327</v>
      </c>
      <c r="M95" s="26" t="s">
        <v>327</v>
      </c>
      <c r="O95" s="26" t="s">
        <v>327</v>
      </c>
      <c r="P95" s="26" t="s">
        <v>327</v>
      </c>
      <c r="Q95" s="26" t="s">
        <v>327</v>
      </c>
      <c r="R95" s="26" t="s">
        <v>327</v>
      </c>
      <c r="U95" s="26" t="s">
        <v>327</v>
      </c>
      <c r="V95" s="26" t="s">
        <v>327</v>
      </c>
      <c r="W95" s="26" t="s">
        <v>327</v>
      </c>
      <c r="X95" s="26" t="s">
        <v>327</v>
      </c>
      <c r="AA95" s="26" t="s">
        <v>327</v>
      </c>
      <c r="AB95" s="26" t="s">
        <v>327</v>
      </c>
      <c r="AC95" s="26" t="s">
        <v>327</v>
      </c>
      <c r="AD95" s="26" t="s">
        <v>327</v>
      </c>
      <c r="AG95" s="26" t="s">
        <v>327</v>
      </c>
      <c r="AH95" s="26" t="s">
        <v>327</v>
      </c>
      <c r="AI95" s="26" t="s">
        <v>327</v>
      </c>
      <c r="AJ95" s="26" t="s">
        <v>327</v>
      </c>
      <c r="AM95" s="26" t="s">
        <v>327</v>
      </c>
      <c r="AN95" s="26" t="s">
        <v>327</v>
      </c>
      <c r="AO95" s="26" t="s">
        <v>327</v>
      </c>
      <c r="AP95" s="26" t="s">
        <v>327</v>
      </c>
      <c r="AS95" s="26" t="s">
        <v>327</v>
      </c>
      <c r="AT95" s="26" t="s">
        <v>327</v>
      </c>
      <c r="AU95" s="26" t="s">
        <v>327</v>
      </c>
      <c r="AV95" s="26" t="s">
        <v>327</v>
      </c>
      <c r="AY95" s="26" t="s">
        <v>327</v>
      </c>
      <c r="AZ95" s="26" t="s">
        <v>327</v>
      </c>
      <c r="BA95" s="26" t="s">
        <v>327</v>
      </c>
      <c r="BB95" s="26" t="s">
        <v>327</v>
      </c>
      <c r="BE95" s="26" t="s">
        <v>327</v>
      </c>
      <c r="BF95" s="26" t="s">
        <v>327</v>
      </c>
      <c r="BG95" s="26" t="s">
        <v>327</v>
      </c>
      <c r="BH95" s="26" t="s">
        <v>327</v>
      </c>
      <c r="BK95" s="26" t="s">
        <v>327</v>
      </c>
      <c r="BL95" s="26" t="s">
        <v>327</v>
      </c>
      <c r="BM95" s="26" t="s">
        <v>327</v>
      </c>
      <c r="BN95" s="26" t="s">
        <v>327</v>
      </c>
      <c r="BQ95" s="26" t="s">
        <v>327</v>
      </c>
      <c r="BR95" s="26" t="s">
        <v>327</v>
      </c>
      <c r="BS95" s="26" t="s">
        <v>327</v>
      </c>
      <c r="BT95" s="26" t="s">
        <v>327</v>
      </c>
      <c r="BW95" s="26" t="s">
        <v>327</v>
      </c>
      <c r="BX95" s="26" t="s">
        <v>327</v>
      </c>
      <c r="BY95" s="26" t="s">
        <v>327</v>
      </c>
      <c r="BZ95" s="26" t="s">
        <v>327</v>
      </c>
      <c r="CC95" s="26" t="s">
        <v>327</v>
      </c>
      <c r="CD95" s="26" t="s">
        <v>327</v>
      </c>
      <c r="CE95" s="26" t="s">
        <v>327</v>
      </c>
      <c r="CF95" s="26" t="s">
        <v>327</v>
      </c>
      <c r="CI95" s="26" t="s">
        <v>327</v>
      </c>
      <c r="CJ95" s="26" t="s">
        <v>327</v>
      </c>
      <c r="CK95" s="26" t="s">
        <v>327</v>
      </c>
      <c r="CL95" s="26" t="s">
        <v>327</v>
      </c>
      <c r="CO95" s="26" t="s">
        <v>327</v>
      </c>
      <c r="CP95" s="26" t="s">
        <v>327</v>
      </c>
      <c r="CQ95" s="26" t="s">
        <v>327</v>
      </c>
      <c r="CR95" s="26" t="s">
        <v>327</v>
      </c>
      <c r="CU95" s="26" t="s">
        <v>327</v>
      </c>
      <c r="CV95" s="26" t="s">
        <v>327</v>
      </c>
      <c r="CW95" s="26" t="s">
        <v>327</v>
      </c>
      <c r="CX95" s="26" t="s">
        <v>327</v>
      </c>
    </row>
    <row r="96" spans="5:102" x14ac:dyDescent="0.45">
      <c r="E96" s="26" t="s">
        <v>327</v>
      </c>
      <c r="F96" s="26" t="s">
        <v>327</v>
      </c>
      <c r="G96" s="26" t="s">
        <v>327</v>
      </c>
      <c r="H96" s="26" t="s">
        <v>327</v>
      </c>
      <c r="I96" s="26" t="s">
        <v>327</v>
      </c>
      <c r="J96" s="26" t="s">
        <v>327</v>
      </c>
      <c r="K96" s="26" t="s">
        <v>327</v>
      </c>
      <c r="L96" s="26" t="s">
        <v>327</v>
      </c>
      <c r="M96" s="26" t="s">
        <v>327</v>
      </c>
      <c r="O96" s="26" t="s">
        <v>327</v>
      </c>
      <c r="P96" s="26" t="s">
        <v>327</v>
      </c>
      <c r="Q96" s="26" t="s">
        <v>327</v>
      </c>
      <c r="R96" s="26" t="s">
        <v>327</v>
      </c>
      <c r="U96" s="26" t="s">
        <v>327</v>
      </c>
      <c r="V96" s="26" t="s">
        <v>327</v>
      </c>
      <c r="W96" s="26" t="s">
        <v>327</v>
      </c>
      <c r="X96" s="26" t="s">
        <v>327</v>
      </c>
      <c r="AA96" s="26" t="s">
        <v>327</v>
      </c>
      <c r="AB96" s="26" t="s">
        <v>327</v>
      </c>
      <c r="AC96" s="26" t="s">
        <v>327</v>
      </c>
      <c r="AD96" s="26" t="s">
        <v>327</v>
      </c>
      <c r="AG96" s="26" t="s">
        <v>327</v>
      </c>
      <c r="AH96" s="26" t="s">
        <v>327</v>
      </c>
      <c r="AI96" s="26" t="s">
        <v>327</v>
      </c>
      <c r="AJ96" s="26" t="s">
        <v>327</v>
      </c>
      <c r="AM96" s="26" t="s">
        <v>327</v>
      </c>
      <c r="AN96" s="26" t="s">
        <v>327</v>
      </c>
      <c r="AO96" s="26" t="s">
        <v>327</v>
      </c>
      <c r="AP96" s="26" t="s">
        <v>327</v>
      </c>
      <c r="AS96" s="26" t="s">
        <v>327</v>
      </c>
      <c r="AT96" s="26" t="s">
        <v>327</v>
      </c>
      <c r="AU96" s="26" t="s">
        <v>327</v>
      </c>
      <c r="AV96" s="26" t="s">
        <v>327</v>
      </c>
      <c r="AY96" s="26" t="s">
        <v>327</v>
      </c>
      <c r="AZ96" s="26" t="s">
        <v>327</v>
      </c>
      <c r="BA96" s="26" t="s">
        <v>327</v>
      </c>
      <c r="BB96" s="26" t="s">
        <v>327</v>
      </c>
      <c r="BE96" s="26" t="s">
        <v>327</v>
      </c>
      <c r="BF96" s="26" t="s">
        <v>327</v>
      </c>
      <c r="BG96" s="26" t="s">
        <v>327</v>
      </c>
      <c r="BH96" s="26" t="s">
        <v>327</v>
      </c>
      <c r="BK96" s="26" t="s">
        <v>327</v>
      </c>
      <c r="BL96" s="26" t="s">
        <v>327</v>
      </c>
      <c r="BM96" s="26" t="s">
        <v>327</v>
      </c>
      <c r="BN96" s="26" t="s">
        <v>327</v>
      </c>
      <c r="BQ96" s="26" t="s">
        <v>327</v>
      </c>
      <c r="BR96" s="26" t="s">
        <v>327</v>
      </c>
      <c r="BS96" s="26" t="s">
        <v>327</v>
      </c>
      <c r="BT96" s="26" t="s">
        <v>327</v>
      </c>
      <c r="BW96" s="26" t="s">
        <v>327</v>
      </c>
      <c r="BX96" s="26" t="s">
        <v>327</v>
      </c>
      <c r="BY96" s="26" t="s">
        <v>327</v>
      </c>
      <c r="BZ96" s="26" t="s">
        <v>327</v>
      </c>
      <c r="CC96" s="26" t="s">
        <v>327</v>
      </c>
      <c r="CD96" s="26" t="s">
        <v>327</v>
      </c>
      <c r="CE96" s="26" t="s">
        <v>327</v>
      </c>
      <c r="CF96" s="26" t="s">
        <v>327</v>
      </c>
      <c r="CI96" s="26" t="s">
        <v>327</v>
      </c>
      <c r="CJ96" s="26" t="s">
        <v>327</v>
      </c>
      <c r="CK96" s="26" t="s">
        <v>327</v>
      </c>
      <c r="CL96" s="26" t="s">
        <v>327</v>
      </c>
      <c r="CO96" s="26" t="s">
        <v>327</v>
      </c>
      <c r="CP96" s="26" t="s">
        <v>327</v>
      </c>
      <c r="CQ96" s="26" t="s">
        <v>327</v>
      </c>
      <c r="CR96" s="26" t="s">
        <v>327</v>
      </c>
      <c r="CU96" s="26" t="s">
        <v>327</v>
      </c>
      <c r="CV96" s="26" t="s">
        <v>327</v>
      </c>
      <c r="CW96" s="26" t="s">
        <v>327</v>
      </c>
      <c r="CX96" s="26" t="s">
        <v>327</v>
      </c>
    </row>
    <row r="97" spans="5:102" x14ac:dyDescent="0.45">
      <c r="E97" s="26" t="s">
        <v>327</v>
      </c>
      <c r="F97" s="26" t="s">
        <v>327</v>
      </c>
      <c r="G97" s="26" t="s">
        <v>327</v>
      </c>
      <c r="H97" s="26" t="s">
        <v>327</v>
      </c>
      <c r="I97" s="26" t="s">
        <v>327</v>
      </c>
      <c r="J97" s="26" t="s">
        <v>327</v>
      </c>
      <c r="K97" s="26" t="s">
        <v>327</v>
      </c>
      <c r="L97" s="26" t="s">
        <v>327</v>
      </c>
      <c r="M97" s="26" t="s">
        <v>327</v>
      </c>
      <c r="O97" s="26" t="s">
        <v>327</v>
      </c>
      <c r="P97" s="26" t="s">
        <v>327</v>
      </c>
      <c r="Q97" s="26" t="s">
        <v>327</v>
      </c>
      <c r="R97" s="26" t="s">
        <v>327</v>
      </c>
      <c r="U97" s="26" t="s">
        <v>327</v>
      </c>
      <c r="V97" s="26" t="s">
        <v>327</v>
      </c>
      <c r="W97" s="26" t="s">
        <v>327</v>
      </c>
      <c r="X97" s="26" t="s">
        <v>327</v>
      </c>
      <c r="AA97" s="26" t="s">
        <v>327</v>
      </c>
      <c r="AB97" s="26" t="s">
        <v>327</v>
      </c>
      <c r="AC97" s="26" t="s">
        <v>327</v>
      </c>
      <c r="AD97" s="26" t="s">
        <v>327</v>
      </c>
      <c r="AG97" s="26" t="s">
        <v>327</v>
      </c>
      <c r="AH97" s="26" t="s">
        <v>327</v>
      </c>
      <c r="AI97" s="26" t="s">
        <v>327</v>
      </c>
      <c r="AJ97" s="26" t="s">
        <v>327</v>
      </c>
      <c r="AM97" s="26" t="s">
        <v>327</v>
      </c>
      <c r="AN97" s="26" t="s">
        <v>327</v>
      </c>
      <c r="AO97" s="26" t="s">
        <v>327</v>
      </c>
      <c r="AP97" s="26" t="s">
        <v>327</v>
      </c>
      <c r="AS97" s="26" t="s">
        <v>327</v>
      </c>
      <c r="AT97" s="26" t="s">
        <v>327</v>
      </c>
      <c r="AU97" s="26" t="s">
        <v>327</v>
      </c>
      <c r="AV97" s="26" t="s">
        <v>327</v>
      </c>
      <c r="AY97" s="26" t="s">
        <v>327</v>
      </c>
      <c r="AZ97" s="26" t="s">
        <v>327</v>
      </c>
      <c r="BA97" s="26" t="s">
        <v>327</v>
      </c>
      <c r="BB97" s="26" t="s">
        <v>327</v>
      </c>
      <c r="BE97" s="26" t="s">
        <v>327</v>
      </c>
      <c r="BF97" s="26" t="s">
        <v>327</v>
      </c>
      <c r="BG97" s="26" t="s">
        <v>327</v>
      </c>
      <c r="BH97" s="26" t="s">
        <v>327</v>
      </c>
      <c r="BK97" s="26" t="s">
        <v>327</v>
      </c>
      <c r="BL97" s="26" t="s">
        <v>327</v>
      </c>
      <c r="BM97" s="26" t="s">
        <v>327</v>
      </c>
      <c r="BN97" s="26" t="s">
        <v>327</v>
      </c>
      <c r="BQ97" s="26" t="s">
        <v>327</v>
      </c>
      <c r="BR97" s="26" t="s">
        <v>327</v>
      </c>
      <c r="BS97" s="26" t="s">
        <v>327</v>
      </c>
      <c r="BT97" s="26" t="s">
        <v>327</v>
      </c>
      <c r="BW97" s="26" t="s">
        <v>327</v>
      </c>
      <c r="BX97" s="26" t="s">
        <v>327</v>
      </c>
      <c r="BY97" s="26" t="s">
        <v>327</v>
      </c>
      <c r="BZ97" s="26" t="s">
        <v>327</v>
      </c>
      <c r="CC97" s="26" t="s">
        <v>327</v>
      </c>
      <c r="CD97" s="26" t="s">
        <v>327</v>
      </c>
      <c r="CE97" s="26" t="s">
        <v>327</v>
      </c>
      <c r="CF97" s="26" t="s">
        <v>327</v>
      </c>
      <c r="CI97" s="26" t="s">
        <v>327</v>
      </c>
      <c r="CJ97" s="26" t="s">
        <v>327</v>
      </c>
      <c r="CK97" s="26" t="s">
        <v>327</v>
      </c>
      <c r="CL97" s="26" t="s">
        <v>327</v>
      </c>
      <c r="CO97" s="26" t="s">
        <v>327</v>
      </c>
      <c r="CP97" s="26" t="s">
        <v>327</v>
      </c>
      <c r="CQ97" s="26" t="s">
        <v>327</v>
      </c>
      <c r="CR97" s="26" t="s">
        <v>327</v>
      </c>
      <c r="CU97" s="26" t="s">
        <v>327</v>
      </c>
      <c r="CV97" s="26" t="s">
        <v>327</v>
      </c>
      <c r="CW97" s="26" t="s">
        <v>327</v>
      </c>
      <c r="CX97" s="26" t="s">
        <v>327</v>
      </c>
    </row>
    <row r="98" spans="5:102" x14ac:dyDescent="0.45">
      <c r="E98" s="26" t="s">
        <v>327</v>
      </c>
      <c r="F98" s="26" t="s">
        <v>327</v>
      </c>
      <c r="G98" s="26" t="s">
        <v>327</v>
      </c>
      <c r="H98" s="26" t="s">
        <v>327</v>
      </c>
      <c r="I98" s="26" t="s">
        <v>327</v>
      </c>
      <c r="J98" s="26" t="s">
        <v>327</v>
      </c>
      <c r="K98" s="26" t="s">
        <v>327</v>
      </c>
      <c r="L98" s="26" t="s">
        <v>327</v>
      </c>
      <c r="M98" s="26" t="s">
        <v>327</v>
      </c>
      <c r="O98" s="26" t="s">
        <v>327</v>
      </c>
      <c r="P98" s="26" t="s">
        <v>327</v>
      </c>
      <c r="Q98" s="26" t="s">
        <v>327</v>
      </c>
      <c r="R98" s="26" t="s">
        <v>327</v>
      </c>
      <c r="U98" s="26" t="s">
        <v>327</v>
      </c>
      <c r="V98" s="26" t="s">
        <v>327</v>
      </c>
      <c r="W98" s="26" t="s">
        <v>327</v>
      </c>
      <c r="X98" s="26" t="s">
        <v>327</v>
      </c>
      <c r="AA98" s="26" t="s">
        <v>327</v>
      </c>
      <c r="AB98" s="26" t="s">
        <v>327</v>
      </c>
      <c r="AC98" s="26" t="s">
        <v>327</v>
      </c>
      <c r="AD98" s="26" t="s">
        <v>327</v>
      </c>
      <c r="AG98" s="26" t="s">
        <v>327</v>
      </c>
      <c r="AH98" s="26" t="s">
        <v>327</v>
      </c>
      <c r="AI98" s="26" t="s">
        <v>327</v>
      </c>
      <c r="AJ98" s="26" t="s">
        <v>327</v>
      </c>
      <c r="AM98" s="26" t="s">
        <v>327</v>
      </c>
      <c r="AN98" s="26" t="s">
        <v>327</v>
      </c>
      <c r="AO98" s="26" t="s">
        <v>327</v>
      </c>
      <c r="AP98" s="26" t="s">
        <v>327</v>
      </c>
      <c r="AS98" s="26" t="s">
        <v>327</v>
      </c>
      <c r="AT98" s="26" t="s">
        <v>327</v>
      </c>
      <c r="AU98" s="26" t="s">
        <v>327</v>
      </c>
      <c r="AV98" s="26" t="s">
        <v>327</v>
      </c>
      <c r="AY98" s="26" t="s">
        <v>327</v>
      </c>
      <c r="AZ98" s="26" t="s">
        <v>327</v>
      </c>
      <c r="BA98" s="26" t="s">
        <v>327</v>
      </c>
      <c r="BB98" s="26" t="s">
        <v>327</v>
      </c>
      <c r="BE98" s="26" t="s">
        <v>327</v>
      </c>
      <c r="BF98" s="26" t="s">
        <v>327</v>
      </c>
      <c r="BG98" s="26" t="s">
        <v>327</v>
      </c>
      <c r="BH98" s="26" t="s">
        <v>327</v>
      </c>
      <c r="BK98" s="26" t="s">
        <v>327</v>
      </c>
      <c r="BL98" s="26" t="s">
        <v>327</v>
      </c>
      <c r="BM98" s="26" t="s">
        <v>327</v>
      </c>
      <c r="BN98" s="26" t="s">
        <v>327</v>
      </c>
      <c r="BQ98" s="26" t="s">
        <v>327</v>
      </c>
      <c r="BR98" s="26" t="s">
        <v>327</v>
      </c>
      <c r="BS98" s="26" t="s">
        <v>327</v>
      </c>
      <c r="BT98" s="26" t="s">
        <v>327</v>
      </c>
      <c r="BW98" s="26" t="s">
        <v>327</v>
      </c>
      <c r="BX98" s="26" t="s">
        <v>327</v>
      </c>
      <c r="BY98" s="26" t="s">
        <v>327</v>
      </c>
      <c r="BZ98" s="26" t="s">
        <v>327</v>
      </c>
      <c r="CC98" s="26" t="s">
        <v>327</v>
      </c>
      <c r="CD98" s="26" t="s">
        <v>327</v>
      </c>
      <c r="CE98" s="26" t="s">
        <v>327</v>
      </c>
      <c r="CF98" s="26" t="s">
        <v>327</v>
      </c>
      <c r="CI98" s="26" t="s">
        <v>327</v>
      </c>
      <c r="CJ98" s="26" t="s">
        <v>327</v>
      </c>
      <c r="CK98" s="26" t="s">
        <v>327</v>
      </c>
      <c r="CL98" s="26" t="s">
        <v>327</v>
      </c>
      <c r="CO98" s="26" t="s">
        <v>327</v>
      </c>
      <c r="CP98" s="26" t="s">
        <v>327</v>
      </c>
      <c r="CQ98" s="26" t="s">
        <v>327</v>
      </c>
      <c r="CR98" s="26" t="s">
        <v>327</v>
      </c>
      <c r="CU98" s="26" t="s">
        <v>327</v>
      </c>
      <c r="CV98" s="26" t="s">
        <v>327</v>
      </c>
      <c r="CW98" s="26" t="s">
        <v>327</v>
      </c>
      <c r="CX98" s="26" t="s">
        <v>327</v>
      </c>
    </row>
    <row r="99" spans="5:102" x14ac:dyDescent="0.45">
      <c r="E99" s="26" t="s">
        <v>327</v>
      </c>
      <c r="F99" s="26" t="s">
        <v>327</v>
      </c>
      <c r="G99" s="26" t="s">
        <v>327</v>
      </c>
      <c r="H99" s="26" t="s">
        <v>327</v>
      </c>
      <c r="I99" s="26" t="s">
        <v>327</v>
      </c>
      <c r="J99" s="26" t="s">
        <v>327</v>
      </c>
      <c r="K99" s="26" t="s">
        <v>327</v>
      </c>
      <c r="L99" s="26" t="s">
        <v>327</v>
      </c>
      <c r="M99" s="26" t="s">
        <v>327</v>
      </c>
      <c r="O99" s="26" t="s">
        <v>327</v>
      </c>
      <c r="P99" s="26" t="s">
        <v>327</v>
      </c>
      <c r="Q99" s="26" t="s">
        <v>327</v>
      </c>
      <c r="R99" s="26" t="s">
        <v>327</v>
      </c>
      <c r="U99" s="26" t="s">
        <v>327</v>
      </c>
      <c r="V99" s="26" t="s">
        <v>327</v>
      </c>
      <c r="W99" s="26" t="s">
        <v>327</v>
      </c>
      <c r="X99" s="26" t="s">
        <v>327</v>
      </c>
      <c r="AA99" s="26" t="s">
        <v>327</v>
      </c>
      <c r="AB99" s="26" t="s">
        <v>327</v>
      </c>
      <c r="AC99" s="26" t="s">
        <v>327</v>
      </c>
      <c r="AD99" s="26" t="s">
        <v>327</v>
      </c>
      <c r="AG99" s="26" t="s">
        <v>327</v>
      </c>
      <c r="AH99" s="26" t="s">
        <v>327</v>
      </c>
      <c r="AI99" s="26" t="s">
        <v>327</v>
      </c>
      <c r="AJ99" s="26" t="s">
        <v>327</v>
      </c>
      <c r="AM99" s="26" t="s">
        <v>327</v>
      </c>
      <c r="AN99" s="26" t="s">
        <v>327</v>
      </c>
      <c r="AO99" s="26" t="s">
        <v>327</v>
      </c>
      <c r="AP99" s="26" t="s">
        <v>327</v>
      </c>
      <c r="AS99" s="26" t="s">
        <v>327</v>
      </c>
      <c r="AT99" s="26" t="s">
        <v>327</v>
      </c>
      <c r="AU99" s="26" t="s">
        <v>327</v>
      </c>
      <c r="AV99" s="26" t="s">
        <v>327</v>
      </c>
      <c r="AY99" s="26" t="s">
        <v>327</v>
      </c>
      <c r="AZ99" s="26" t="s">
        <v>327</v>
      </c>
      <c r="BA99" s="26" t="s">
        <v>327</v>
      </c>
      <c r="BB99" s="26" t="s">
        <v>327</v>
      </c>
      <c r="BE99" s="26" t="s">
        <v>327</v>
      </c>
      <c r="BF99" s="26" t="s">
        <v>327</v>
      </c>
      <c r="BG99" s="26" t="s">
        <v>327</v>
      </c>
      <c r="BH99" s="26" t="s">
        <v>327</v>
      </c>
      <c r="BK99" s="26" t="s">
        <v>327</v>
      </c>
      <c r="BL99" s="26" t="s">
        <v>327</v>
      </c>
      <c r="BM99" s="26" t="s">
        <v>327</v>
      </c>
      <c r="BN99" s="26" t="s">
        <v>327</v>
      </c>
      <c r="BQ99" s="26" t="s">
        <v>327</v>
      </c>
      <c r="BR99" s="26" t="s">
        <v>327</v>
      </c>
      <c r="BS99" s="26" t="s">
        <v>327</v>
      </c>
      <c r="BT99" s="26" t="s">
        <v>327</v>
      </c>
      <c r="BW99" s="26" t="s">
        <v>327</v>
      </c>
      <c r="BX99" s="26" t="s">
        <v>327</v>
      </c>
      <c r="BY99" s="26" t="s">
        <v>327</v>
      </c>
      <c r="BZ99" s="26" t="s">
        <v>327</v>
      </c>
      <c r="CC99" s="26" t="s">
        <v>327</v>
      </c>
      <c r="CD99" s="26" t="s">
        <v>327</v>
      </c>
      <c r="CE99" s="26" t="s">
        <v>327</v>
      </c>
      <c r="CF99" s="26" t="s">
        <v>327</v>
      </c>
      <c r="CI99" s="26" t="s">
        <v>327</v>
      </c>
      <c r="CJ99" s="26" t="s">
        <v>327</v>
      </c>
      <c r="CK99" s="26" t="s">
        <v>327</v>
      </c>
      <c r="CL99" s="26" t="s">
        <v>327</v>
      </c>
      <c r="CO99" s="26" t="s">
        <v>327</v>
      </c>
      <c r="CP99" s="26" t="s">
        <v>327</v>
      </c>
      <c r="CQ99" s="26" t="s">
        <v>327</v>
      </c>
      <c r="CR99" s="26" t="s">
        <v>327</v>
      </c>
      <c r="CU99" s="26" t="s">
        <v>327</v>
      </c>
      <c r="CV99" s="26" t="s">
        <v>327</v>
      </c>
      <c r="CW99" s="26" t="s">
        <v>327</v>
      </c>
      <c r="CX99" s="26" t="s">
        <v>327</v>
      </c>
    </row>
    <row r="100" spans="5:102" x14ac:dyDescent="0.45">
      <c r="E100" s="26" t="s">
        <v>327</v>
      </c>
      <c r="F100" s="26" t="s">
        <v>327</v>
      </c>
      <c r="G100" s="26" t="s">
        <v>327</v>
      </c>
      <c r="H100" s="26" t="s">
        <v>327</v>
      </c>
      <c r="I100" s="26" t="s">
        <v>327</v>
      </c>
      <c r="J100" s="26" t="s">
        <v>327</v>
      </c>
      <c r="K100" s="26" t="s">
        <v>327</v>
      </c>
      <c r="L100" s="26" t="s">
        <v>327</v>
      </c>
      <c r="M100" s="26" t="s">
        <v>327</v>
      </c>
      <c r="O100" s="26" t="s">
        <v>327</v>
      </c>
      <c r="P100" s="26" t="s">
        <v>327</v>
      </c>
      <c r="Q100" s="26" t="s">
        <v>327</v>
      </c>
      <c r="R100" s="26" t="s">
        <v>327</v>
      </c>
      <c r="U100" s="26" t="s">
        <v>327</v>
      </c>
      <c r="V100" s="26" t="s">
        <v>327</v>
      </c>
      <c r="W100" s="26" t="s">
        <v>327</v>
      </c>
      <c r="X100" s="26" t="s">
        <v>327</v>
      </c>
      <c r="AA100" s="26" t="s">
        <v>327</v>
      </c>
      <c r="AB100" s="26" t="s">
        <v>327</v>
      </c>
      <c r="AC100" s="26" t="s">
        <v>327</v>
      </c>
      <c r="AD100" s="26" t="s">
        <v>327</v>
      </c>
      <c r="AG100" s="26" t="s">
        <v>327</v>
      </c>
      <c r="AH100" s="26" t="s">
        <v>327</v>
      </c>
      <c r="AI100" s="26" t="s">
        <v>327</v>
      </c>
      <c r="AJ100" s="26" t="s">
        <v>327</v>
      </c>
      <c r="AM100" s="26" t="s">
        <v>327</v>
      </c>
      <c r="AN100" s="26" t="s">
        <v>327</v>
      </c>
      <c r="AO100" s="26" t="s">
        <v>327</v>
      </c>
      <c r="AP100" s="26" t="s">
        <v>327</v>
      </c>
      <c r="AS100" s="26" t="s">
        <v>327</v>
      </c>
      <c r="AT100" s="26" t="s">
        <v>327</v>
      </c>
      <c r="AU100" s="26" t="s">
        <v>327</v>
      </c>
      <c r="AV100" s="26" t="s">
        <v>327</v>
      </c>
      <c r="AY100" s="26" t="s">
        <v>327</v>
      </c>
      <c r="AZ100" s="26" t="s">
        <v>327</v>
      </c>
      <c r="BA100" s="26" t="s">
        <v>327</v>
      </c>
      <c r="BB100" s="26" t="s">
        <v>327</v>
      </c>
      <c r="BE100" s="26" t="s">
        <v>327</v>
      </c>
      <c r="BF100" s="26" t="s">
        <v>327</v>
      </c>
      <c r="BG100" s="26" t="s">
        <v>327</v>
      </c>
      <c r="BH100" s="26" t="s">
        <v>327</v>
      </c>
      <c r="BK100" s="26" t="s">
        <v>327</v>
      </c>
      <c r="BL100" s="26" t="s">
        <v>327</v>
      </c>
      <c r="BM100" s="26" t="s">
        <v>327</v>
      </c>
      <c r="BN100" s="26" t="s">
        <v>327</v>
      </c>
      <c r="BQ100" s="26" t="s">
        <v>327</v>
      </c>
      <c r="BR100" s="26" t="s">
        <v>327</v>
      </c>
      <c r="BS100" s="26" t="s">
        <v>327</v>
      </c>
      <c r="BT100" s="26" t="s">
        <v>327</v>
      </c>
      <c r="BW100" s="26" t="s">
        <v>327</v>
      </c>
      <c r="BX100" s="26" t="s">
        <v>327</v>
      </c>
      <c r="BY100" s="26" t="s">
        <v>327</v>
      </c>
      <c r="BZ100" s="26" t="s">
        <v>327</v>
      </c>
      <c r="CC100" s="26" t="s">
        <v>327</v>
      </c>
      <c r="CD100" s="26" t="s">
        <v>327</v>
      </c>
      <c r="CE100" s="26" t="s">
        <v>327</v>
      </c>
      <c r="CF100" s="26" t="s">
        <v>327</v>
      </c>
      <c r="CI100" s="26" t="s">
        <v>327</v>
      </c>
      <c r="CJ100" s="26" t="s">
        <v>327</v>
      </c>
      <c r="CK100" s="26" t="s">
        <v>327</v>
      </c>
      <c r="CL100" s="26" t="s">
        <v>327</v>
      </c>
      <c r="CO100" s="26" t="s">
        <v>327</v>
      </c>
      <c r="CP100" s="26" t="s">
        <v>327</v>
      </c>
      <c r="CQ100" s="26" t="s">
        <v>327</v>
      </c>
      <c r="CR100" s="26" t="s">
        <v>327</v>
      </c>
      <c r="CU100" s="26" t="s">
        <v>327</v>
      </c>
      <c r="CV100" s="26" t="s">
        <v>327</v>
      </c>
      <c r="CW100" s="26" t="s">
        <v>327</v>
      </c>
      <c r="CX100" s="26" t="s">
        <v>327</v>
      </c>
    </row>
    <row r="101" spans="5:102" x14ac:dyDescent="0.45">
      <c r="E101" s="26" t="s">
        <v>327</v>
      </c>
      <c r="F101" s="26" t="s">
        <v>327</v>
      </c>
      <c r="G101" s="26" t="s">
        <v>327</v>
      </c>
      <c r="H101" s="26" t="s">
        <v>327</v>
      </c>
      <c r="I101" s="26" t="s">
        <v>327</v>
      </c>
      <c r="J101" s="26" t="s">
        <v>327</v>
      </c>
      <c r="K101" s="26" t="s">
        <v>327</v>
      </c>
      <c r="L101" s="26" t="s">
        <v>327</v>
      </c>
      <c r="M101" s="26" t="s">
        <v>327</v>
      </c>
      <c r="O101" s="26" t="s">
        <v>327</v>
      </c>
      <c r="P101" s="26" t="s">
        <v>327</v>
      </c>
      <c r="Q101" s="26" t="s">
        <v>327</v>
      </c>
      <c r="R101" s="26" t="s">
        <v>327</v>
      </c>
      <c r="U101" s="26" t="s">
        <v>327</v>
      </c>
      <c r="V101" s="26" t="s">
        <v>327</v>
      </c>
      <c r="W101" s="26" t="s">
        <v>327</v>
      </c>
      <c r="X101" s="26" t="s">
        <v>327</v>
      </c>
      <c r="AA101" s="26" t="s">
        <v>327</v>
      </c>
      <c r="AB101" s="26" t="s">
        <v>327</v>
      </c>
      <c r="AC101" s="26" t="s">
        <v>327</v>
      </c>
      <c r="AD101" s="26" t="s">
        <v>327</v>
      </c>
      <c r="AG101" s="26" t="s">
        <v>327</v>
      </c>
      <c r="AH101" s="26" t="s">
        <v>327</v>
      </c>
      <c r="AI101" s="26" t="s">
        <v>327</v>
      </c>
      <c r="AJ101" s="26" t="s">
        <v>327</v>
      </c>
      <c r="AM101" s="26" t="s">
        <v>327</v>
      </c>
      <c r="AN101" s="26" t="s">
        <v>327</v>
      </c>
      <c r="AO101" s="26" t="s">
        <v>327</v>
      </c>
      <c r="AP101" s="26" t="s">
        <v>327</v>
      </c>
      <c r="AS101" s="26" t="s">
        <v>327</v>
      </c>
      <c r="AT101" s="26" t="s">
        <v>327</v>
      </c>
      <c r="AU101" s="26" t="s">
        <v>327</v>
      </c>
      <c r="AV101" s="26" t="s">
        <v>327</v>
      </c>
      <c r="AY101" s="26" t="s">
        <v>327</v>
      </c>
      <c r="AZ101" s="26" t="s">
        <v>327</v>
      </c>
      <c r="BA101" s="26" t="s">
        <v>327</v>
      </c>
      <c r="BB101" s="26" t="s">
        <v>327</v>
      </c>
      <c r="BE101" s="26" t="s">
        <v>327</v>
      </c>
      <c r="BF101" s="26" t="s">
        <v>327</v>
      </c>
      <c r="BG101" s="26" t="s">
        <v>327</v>
      </c>
      <c r="BH101" s="26" t="s">
        <v>327</v>
      </c>
      <c r="BK101" s="26" t="s">
        <v>327</v>
      </c>
      <c r="BL101" s="26" t="s">
        <v>327</v>
      </c>
      <c r="BM101" s="26" t="s">
        <v>327</v>
      </c>
      <c r="BN101" s="26" t="s">
        <v>327</v>
      </c>
      <c r="BQ101" s="26" t="s">
        <v>327</v>
      </c>
      <c r="BR101" s="26" t="s">
        <v>327</v>
      </c>
      <c r="BS101" s="26" t="s">
        <v>327</v>
      </c>
      <c r="BT101" s="26" t="s">
        <v>327</v>
      </c>
      <c r="BW101" s="26" t="s">
        <v>327</v>
      </c>
      <c r="BX101" s="26" t="s">
        <v>327</v>
      </c>
      <c r="BY101" s="26" t="s">
        <v>327</v>
      </c>
      <c r="BZ101" s="26" t="s">
        <v>327</v>
      </c>
      <c r="CC101" s="26" t="s">
        <v>327</v>
      </c>
      <c r="CD101" s="26" t="s">
        <v>327</v>
      </c>
      <c r="CE101" s="26" t="s">
        <v>327</v>
      </c>
      <c r="CF101" s="26" t="s">
        <v>327</v>
      </c>
      <c r="CI101" s="26" t="s">
        <v>327</v>
      </c>
      <c r="CJ101" s="26" t="s">
        <v>327</v>
      </c>
      <c r="CK101" s="26" t="s">
        <v>327</v>
      </c>
      <c r="CL101" s="26" t="s">
        <v>327</v>
      </c>
      <c r="CO101" s="26" t="s">
        <v>327</v>
      </c>
      <c r="CP101" s="26" t="s">
        <v>327</v>
      </c>
      <c r="CQ101" s="26" t="s">
        <v>327</v>
      </c>
      <c r="CR101" s="26" t="s">
        <v>327</v>
      </c>
      <c r="CU101" s="26" t="s">
        <v>327</v>
      </c>
      <c r="CV101" s="26" t="s">
        <v>327</v>
      </c>
      <c r="CW101" s="26" t="s">
        <v>327</v>
      </c>
      <c r="CX101" s="26" t="s">
        <v>327</v>
      </c>
    </row>
    <row r="102" spans="5:102" x14ac:dyDescent="0.45">
      <c r="E102" s="26" t="s">
        <v>327</v>
      </c>
      <c r="F102" s="26" t="s">
        <v>327</v>
      </c>
      <c r="G102" s="26" t="s">
        <v>327</v>
      </c>
      <c r="H102" s="26" t="s">
        <v>327</v>
      </c>
      <c r="I102" s="26" t="s">
        <v>327</v>
      </c>
      <c r="J102" s="26" t="s">
        <v>327</v>
      </c>
      <c r="K102" s="26" t="s">
        <v>327</v>
      </c>
      <c r="L102" s="26" t="s">
        <v>327</v>
      </c>
      <c r="M102" s="26" t="s">
        <v>327</v>
      </c>
      <c r="O102" s="26" t="s">
        <v>327</v>
      </c>
      <c r="P102" s="26" t="s">
        <v>327</v>
      </c>
      <c r="Q102" s="26" t="s">
        <v>327</v>
      </c>
      <c r="R102" s="26" t="s">
        <v>327</v>
      </c>
      <c r="U102" s="26" t="s">
        <v>327</v>
      </c>
      <c r="V102" s="26" t="s">
        <v>327</v>
      </c>
      <c r="W102" s="26" t="s">
        <v>327</v>
      </c>
      <c r="X102" s="26" t="s">
        <v>327</v>
      </c>
      <c r="AA102" s="26" t="s">
        <v>327</v>
      </c>
      <c r="AB102" s="26" t="s">
        <v>327</v>
      </c>
      <c r="AC102" s="26" t="s">
        <v>327</v>
      </c>
      <c r="AD102" s="26" t="s">
        <v>327</v>
      </c>
      <c r="AG102" s="26" t="s">
        <v>327</v>
      </c>
      <c r="AH102" s="26" t="s">
        <v>327</v>
      </c>
      <c r="AI102" s="26" t="s">
        <v>327</v>
      </c>
      <c r="AJ102" s="26" t="s">
        <v>327</v>
      </c>
      <c r="AM102" s="26" t="s">
        <v>327</v>
      </c>
      <c r="AN102" s="26" t="s">
        <v>327</v>
      </c>
      <c r="AO102" s="26" t="s">
        <v>327</v>
      </c>
      <c r="AP102" s="26" t="s">
        <v>327</v>
      </c>
      <c r="AS102" s="26" t="s">
        <v>327</v>
      </c>
      <c r="AT102" s="26" t="s">
        <v>327</v>
      </c>
      <c r="AU102" s="26" t="s">
        <v>327</v>
      </c>
      <c r="AV102" s="26" t="s">
        <v>327</v>
      </c>
      <c r="AY102" s="26" t="s">
        <v>327</v>
      </c>
      <c r="AZ102" s="26" t="s">
        <v>327</v>
      </c>
      <c r="BA102" s="26" t="s">
        <v>327</v>
      </c>
      <c r="BB102" s="26" t="s">
        <v>327</v>
      </c>
      <c r="BE102" s="26" t="s">
        <v>327</v>
      </c>
      <c r="BF102" s="26" t="s">
        <v>327</v>
      </c>
      <c r="BG102" s="26" t="s">
        <v>327</v>
      </c>
      <c r="BH102" s="26" t="s">
        <v>327</v>
      </c>
      <c r="BK102" s="26" t="s">
        <v>327</v>
      </c>
      <c r="BL102" s="26" t="s">
        <v>327</v>
      </c>
      <c r="BM102" s="26" t="s">
        <v>327</v>
      </c>
      <c r="BN102" s="26" t="s">
        <v>327</v>
      </c>
      <c r="BQ102" s="26" t="s">
        <v>327</v>
      </c>
      <c r="BR102" s="26" t="s">
        <v>327</v>
      </c>
      <c r="BS102" s="26" t="s">
        <v>327</v>
      </c>
      <c r="BT102" s="26" t="s">
        <v>327</v>
      </c>
      <c r="BW102" s="26" t="s">
        <v>327</v>
      </c>
      <c r="BX102" s="26" t="s">
        <v>327</v>
      </c>
      <c r="BY102" s="26" t="s">
        <v>327</v>
      </c>
      <c r="BZ102" s="26" t="s">
        <v>327</v>
      </c>
      <c r="CC102" s="26" t="s">
        <v>327</v>
      </c>
      <c r="CD102" s="26" t="s">
        <v>327</v>
      </c>
      <c r="CE102" s="26" t="s">
        <v>327</v>
      </c>
      <c r="CF102" s="26" t="s">
        <v>327</v>
      </c>
      <c r="CI102" s="26" t="s">
        <v>327</v>
      </c>
      <c r="CJ102" s="26" t="s">
        <v>327</v>
      </c>
      <c r="CK102" s="26" t="s">
        <v>327</v>
      </c>
      <c r="CL102" s="26" t="s">
        <v>327</v>
      </c>
      <c r="CO102" s="26" t="s">
        <v>327</v>
      </c>
      <c r="CP102" s="26" t="s">
        <v>327</v>
      </c>
      <c r="CQ102" s="26" t="s">
        <v>327</v>
      </c>
      <c r="CR102" s="26" t="s">
        <v>327</v>
      </c>
      <c r="CU102" s="26" t="s">
        <v>327</v>
      </c>
      <c r="CV102" s="26" t="s">
        <v>327</v>
      </c>
      <c r="CW102" s="26" t="s">
        <v>327</v>
      </c>
      <c r="CX102" s="26" t="s">
        <v>327</v>
      </c>
    </row>
    <row r="103" spans="5:102" x14ac:dyDescent="0.45">
      <c r="E103" s="26" t="s">
        <v>327</v>
      </c>
      <c r="F103" s="26" t="s">
        <v>327</v>
      </c>
      <c r="G103" s="26" t="s">
        <v>327</v>
      </c>
      <c r="H103" s="26" t="s">
        <v>327</v>
      </c>
      <c r="I103" s="26" t="s">
        <v>327</v>
      </c>
      <c r="J103" s="26" t="s">
        <v>327</v>
      </c>
      <c r="K103" s="26" t="s">
        <v>327</v>
      </c>
      <c r="L103" s="26" t="s">
        <v>327</v>
      </c>
      <c r="M103" s="26" t="s">
        <v>327</v>
      </c>
      <c r="O103" s="26" t="s">
        <v>327</v>
      </c>
      <c r="P103" s="26" t="s">
        <v>327</v>
      </c>
      <c r="Q103" s="26" t="s">
        <v>327</v>
      </c>
      <c r="R103" s="26" t="s">
        <v>327</v>
      </c>
      <c r="U103" s="26" t="s">
        <v>327</v>
      </c>
      <c r="V103" s="26" t="s">
        <v>327</v>
      </c>
      <c r="W103" s="26" t="s">
        <v>327</v>
      </c>
      <c r="X103" s="26" t="s">
        <v>327</v>
      </c>
      <c r="AA103" s="26" t="s">
        <v>327</v>
      </c>
      <c r="AB103" s="26" t="s">
        <v>327</v>
      </c>
      <c r="AC103" s="26" t="s">
        <v>327</v>
      </c>
      <c r="AD103" s="26" t="s">
        <v>327</v>
      </c>
      <c r="AG103" s="26" t="s">
        <v>327</v>
      </c>
      <c r="AH103" s="26" t="s">
        <v>327</v>
      </c>
      <c r="AI103" s="26" t="s">
        <v>327</v>
      </c>
      <c r="AJ103" s="26" t="s">
        <v>327</v>
      </c>
      <c r="AM103" s="26" t="s">
        <v>327</v>
      </c>
      <c r="AN103" s="26" t="s">
        <v>327</v>
      </c>
      <c r="AO103" s="26" t="s">
        <v>327</v>
      </c>
      <c r="AP103" s="26" t="s">
        <v>327</v>
      </c>
      <c r="AS103" s="26" t="s">
        <v>327</v>
      </c>
      <c r="AT103" s="26" t="s">
        <v>327</v>
      </c>
      <c r="AU103" s="26" t="s">
        <v>327</v>
      </c>
      <c r="AV103" s="26" t="s">
        <v>327</v>
      </c>
      <c r="AY103" s="26" t="s">
        <v>327</v>
      </c>
      <c r="AZ103" s="26" t="s">
        <v>327</v>
      </c>
      <c r="BA103" s="26" t="s">
        <v>327</v>
      </c>
      <c r="BB103" s="26" t="s">
        <v>327</v>
      </c>
      <c r="BE103" s="26" t="s">
        <v>327</v>
      </c>
      <c r="BF103" s="26" t="s">
        <v>327</v>
      </c>
      <c r="BG103" s="26" t="s">
        <v>327</v>
      </c>
      <c r="BH103" s="26" t="s">
        <v>327</v>
      </c>
      <c r="BK103" s="26" t="s">
        <v>327</v>
      </c>
      <c r="BL103" s="26" t="s">
        <v>327</v>
      </c>
      <c r="BM103" s="26" t="s">
        <v>327</v>
      </c>
      <c r="BN103" s="26" t="s">
        <v>327</v>
      </c>
      <c r="BQ103" s="26" t="s">
        <v>327</v>
      </c>
      <c r="BR103" s="26" t="s">
        <v>327</v>
      </c>
      <c r="BS103" s="26" t="s">
        <v>327</v>
      </c>
      <c r="BT103" s="26" t="s">
        <v>327</v>
      </c>
      <c r="BW103" s="26" t="s">
        <v>327</v>
      </c>
      <c r="BX103" s="26" t="s">
        <v>327</v>
      </c>
      <c r="BY103" s="26" t="s">
        <v>327</v>
      </c>
      <c r="BZ103" s="26" t="s">
        <v>327</v>
      </c>
      <c r="CC103" s="26" t="s">
        <v>327</v>
      </c>
      <c r="CD103" s="26" t="s">
        <v>327</v>
      </c>
      <c r="CE103" s="26" t="s">
        <v>327</v>
      </c>
      <c r="CF103" s="26" t="s">
        <v>327</v>
      </c>
      <c r="CI103" s="26" t="s">
        <v>327</v>
      </c>
      <c r="CJ103" s="26" t="s">
        <v>327</v>
      </c>
      <c r="CK103" s="26" t="s">
        <v>327</v>
      </c>
      <c r="CL103" s="26" t="s">
        <v>327</v>
      </c>
      <c r="CO103" s="26" t="s">
        <v>327</v>
      </c>
      <c r="CP103" s="26" t="s">
        <v>327</v>
      </c>
      <c r="CQ103" s="26" t="s">
        <v>327</v>
      </c>
      <c r="CR103" s="26" t="s">
        <v>327</v>
      </c>
      <c r="CU103" s="26" t="s">
        <v>327</v>
      </c>
      <c r="CV103" s="26" t="s">
        <v>327</v>
      </c>
      <c r="CW103" s="26" t="s">
        <v>327</v>
      </c>
      <c r="CX103" s="26" t="s">
        <v>327</v>
      </c>
    </row>
    <row r="104" spans="5:102" x14ac:dyDescent="0.45">
      <c r="E104" s="26" t="s">
        <v>327</v>
      </c>
      <c r="F104" s="26" t="s">
        <v>327</v>
      </c>
      <c r="G104" s="26" t="s">
        <v>327</v>
      </c>
      <c r="H104" s="26" t="s">
        <v>327</v>
      </c>
      <c r="I104" s="26" t="s">
        <v>327</v>
      </c>
      <c r="J104" s="26" t="s">
        <v>327</v>
      </c>
      <c r="K104" s="26" t="s">
        <v>327</v>
      </c>
      <c r="L104" s="26" t="s">
        <v>327</v>
      </c>
      <c r="M104" s="26" t="s">
        <v>327</v>
      </c>
      <c r="O104" s="26" t="s">
        <v>327</v>
      </c>
      <c r="P104" s="26" t="s">
        <v>327</v>
      </c>
      <c r="Q104" s="26" t="s">
        <v>327</v>
      </c>
      <c r="R104" s="26" t="s">
        <v>327</v>
      </c>
      <c r="U104" s="26" t="s">
        <v>327</v>
      </c>
      <c r="V104" s="26" t="s">
        <v>327</v>
      </c>
      <c r="W104" s="26" t="s">
        <v>327</v>
      </c>
      <c r="X104" s="26" t="s">
        <v>327</v>
      </c>
      <c r="AA104" s="26" t="s">
        <v>327</v>
      </c>
      <c r="AB104" s="26" t="s">
        <v>327</v>
      </c>
      <c r="AC104" s="26" t="s">
        <v>327</v>
      </c>
      <c r="AD104" s="26" t="s">
        <v>327</v>
      </c>
      <c r="AG104" s="26" t="s">
        <v>327</v>
      </c>
      <c r="AH104" s="26" t="s">
        <v>327</v>
      </c>
      <c r="AI104" s="26" t="s">
        <v>327</v>
      </c>
      <c r="AJ104" s="26" t="s">
        <v>327</v>
      </c>
      <c r="AM104" s="26" t="s">
        <v>327</v>
      </c>
      <c r="AN104" s="26" t="s">
        <v>327</v>
      </c>
      <c r="AO104" s="26" t="s">
        <v>327</v>
      </c>
      <c r="AP104" s="26" t="s">
        <v>327</v>
      </c>
      <c r="AS104" s="26" t="s">
        <v>327</v>
      </c>
      <c r="AT104" s="26" t="s">
        <v>327</v>
      </c>
      <c r="AU104" s="26" t="s">
        <v>327</v>
      </c>
      <c r="AV104" s="26" t="s">
        <v>327</v>
      </c>
      <c r="AY104" s="26" t="s">
        <v>327</v>
      </c>
      <c r="AZ104" s="26" t="s">
        <v>327</v>
      </c>
      <c r="BA104" s="26" t="s">
        <v>327</v>
      </c>
      <c r="BB104" s="26" t="s">
        <v>327</v>
      </c>
      <c r="BE104" s="26" t="s">
        <v>327</v>
      </c>
      <c r="BF104" s="26" t="s">
        <v>327</v>
      </c>
      <c r="BG104" s="26" t="s">
        <v>327</v>
      </c>
      <c r="BH104" s="26" t="s">
        <v>327</v>
      </c>
      <c r="BK104" s="26" t="s">
        <v>327</v>
      </c>
      <c r="BL104" s="26" t="s">
        <v>327</v>
      </c>
      <c r="BM104" s="26" t="s">
        <v>327</v>
      </c>
      <c r="BN104" s="26" t="s">
        <v>327</v>
      </c>
      <c r="BQ104" s="26" t="s">
        <v>327</v>
      </c>
      <c r="BR104" s="26" t="s">
        <v>327</v>
      </c>
      <c r="BS104" s="26" t="s">
        <v>327</v>
      </c>
      <c r="BT104" s="26" t="s">
        <v>327</v>
      </c>
      <c r="BW104" s="26" t="s">
        <v>327</v>
      </c>
      <c r="BX104" s="26" t="s">
        <v>327</v>
      </c>
      <c r="BY104" s="26" t="s">
        <v>327</v>
      </c>
      <c r="BZ104" s="26" t="s">
        <v>327</v>
      </c>
      <c r="CC104" s="26" t="s">
        <v>327</v>
      </c>
      <c r="CD104" s="26" t="s">
        <v>327</v>
      </c>
      <c r="CE104" s="26" t="s">
        <v>327</v>
      </c>
      <c r="CF104" s="26" t="s">
        <v>327</v>
      </c>
      <c r="CI104" s="26" t="s">
        <v>327</v>
      </c>
      <c r="CJ104" s="26" t="s">
        <v>327</v>
      </c>
      <c r="CK104" s="26" t="s">
        <v>327</v>
      </c>
      <c r="CL104" s="26" t="s">
        <v>327</v>
      </c>
      <c r="CO104" s="26" t="s">
        <v>327</v>
      </c>
      <c r="CP104" s="26" t="s">
        <v>327</v>
      </c>
      <c r="CQ104" s="26" t="s">
        <v>327</v>
      </c>
      <c r="CR104" s="26" t="s">
        <v>327</v>
      </c>
      <c r="CU104" s="26" t="s">
        <v>327</v>
      </c>
      <c r="CV104" s="26" t="s">
        <v>327</v>
      </c>
      <c r="CW104" s="26" t="s">
        <v>327</v>
      </c>
      <c r="CX104" s="26" t="s">
        <v>327</v>
      </c>
    </row>
    <row r="105" spans="5:102" x14ac:dyDescent="0.45">
      <c r="E105" s="26" t="s">
        <v>327</v>
      </c>
      <c r="F105" s="26" t="s">
        <v>327</v>
      </c>
      <c r="G105" s="26" t="s">
        <v>327</v>
      </c>
      <c r="H105" s="26" t="s">
        <v>327</v>
      </c>
      <c r="I105" s="26" t="s">
        <v>327</v>
      </c>
      <c r="J105" s="26" t="s">
        <v>327</v>
      </c>
      <c r="K105" s="26" t="s">
        <v>327</v>
      </c>
      <c r="L105" s="26" t="s">
        <v>327</v>
      </c>
      <c r="M105" s="26" t="s">
        <v>327</v>
      </c>
      <c r="O105" s="26" t="s">
        <v>327</v>
      </c>
      <c r="P105" s="26" t="s">
        <v>327</v>
      </c>
      <c r="Q105" s="26" t="s">
        <v>327</v>
      </c>
      <c r="R105" s="26" t="s">
        <v>327</v>
      </c>
      <c r="U105" s="26" t="s">
        <v>327</v>
      </c>
      <c r="V105" s="26" t="s">
        <v>327</v>
      </c>
      <c r="W105" s="26" t="s">
        <v>327</v>
      </c>
      <c r="X105" s="26" t="s">
        <v>327</v>
      </c>
      <c r="AA105" s="26" t="s">
        <v>327</v>
      </c>
      <c r="AB105" s="26" t="s">
        <v>327</v>
      </c>
      <c r="AC105" s="26" t="s">
        <v>327</v>
      </c>
      <c r="AD105" s="26" t="s">
        <v>327</v>
      </c>
      <c r="AG105" s="26" t="s">
        <v>327</v>
      </c>
      <c r="AH105" s="26" t="s">
        <v>327</v>
      </c>
      <c r="AI105" s="26" t="s">
        <v>327</v>
      </c>
      <c r="AJ105" s="26" t="s">
        <v>327</v>
      </c>
      <c r="AM105" s="26" t="s">
        <v>327</v>
      </c>
      <c r="AN105" s="26" t="s">
        <v>327</v>
      </c>
      <c r="AO105" s="26" t="s">
        <v>327</v>
      </c>
      <c r="AP105" s="26" t="s">
        <v>327</v>
      </c>
      <c r="AS105" s="26" t="s">
        <v>327</v>
      </c>
      <c r="AT105" s="26" t="s">
        <v>327</v>
      </c>
      <c r="AU105" s="26" t="s">
        <v>327</v>
      </c>
      <c r="AV105" s="26" t="s">
        <v>327</v>
      </c>
      <c r="AY105" s="26" t="s">
        <v>327</v>
      </c>
      <c r="AZ105" s="26" t="s">
        <v>327</v>
      </c>
      <c r="BA105" s="26" t="s">
        <v>327</v>
      </c>
      <c r="BB105" s="26" t="s">
        <v>327</v>
      </c>
      <c r="BE105" s="26" t="s">
        <v>327</v>
      </c>
      <c r="BF105" s="26" t="s">
        <v>327</v>
      </c>
      <c r="BG105" s="26" t="s">
        <v>327</v>
      </c>
      <c r="BH105" s="26" t="s">
        <v>327</v>
      </c>
      <c r="BK105" s="26" t="s">
        <v>327</v>
      </c>
      <c r="BL105" s="26" t="s">
        <v>327</v>
      </c>
      <c r="BM105" s="26" t="s">
        <v>327</v>
      </c>
      <c r="BN105" s="26" t="s">
        <v>327</v>
      </c>
      <c r="BQ105" s="26" t="s">
        <v>327</v>
      </c>
      <c r="BR105" s="26" t="s">
        <v>327</v>
      </c>
      <c r="BS105" s="26" t="s">
        <v>327</v>
      </c>
      <c r="BT105" s="26" t="s">
        <v>327</v>
      </c>
      <c r="BW105" s="26" t="s">
        <v>327</v>
      </c>
      <c r="BX105" s="26" t="s">
        <v>327</v>
      </c>
      <c r="BY105" s="26" t="s">
        <v>327</v>
      </c>
      <c r="BZ105" s="26" t="s">
        <v>327</v>
      </c>
      <c r="CC105" s="26" t="s">
        <v>327</v>
      </c>
      <c r="CD105" s="26" t="s">
        <v>327</v>
      </c>
      <c r="CE105" s="26" t="s">
        <v>327</v>
      </c>
      <c r="CF105" s="26" t="s">
        <v>327</v>
      </c>
      <c r="CI105" s="26" t="s">
        <v>327</v>
      </c>
      <c r="CJ105" s="26" t="s">
        <v>327</v>
      </c>
      <c r="CK105" s="26" t="s">
        <v>327</v>
      </c>
      <c r="CL105" s="26" t="s">
        <v>327</v>
      </c>
      <c r="CO105" s="26" t="s">
        <v>327</v>
      </c>
      <c r="CP105" s="26" t="s">
        <v>327</v>
      </c>
      <c r="CQ105" s="26" t="s">
        <v>327</v>
      </c>
      <c r="CR105" s="26" t="s">
        <v>327</v>
      </c>
      <c r="CU105" s="26" t="s">
        <v>327</v>
      </c>
      <c r="CV105" s="26" t="s">
        <v>327</v>
      </c>
      <c r="CW105" s="26" t="s">
        <v>327</v>
      </c>
      <c r="CX105" s="26" t="s">
        <v>327</v>
      </c>
    </row>
    <row r="106" spans="5:102" x14ac:dyDescent="0.45">
      <c r="E106" s="26" t="s">
        <v>327</v>
      </c>
      <c r="F106" s="26" t="s">
        <v>327</v>
      </c>
      <c r="G106" s="26" t="s">
        <v>327</v>
      </c>
      <c r="H106" s="26" t="s">
        <v>327</v>
      </c>
      <c r="I106" s="26" t="s">
        <v>327</v>
      </c>
      <c r="J106" s="26" t="s">
        <v>327</v>
      </c>
      <c r="K106" s="26" t="s">
        <v>327</v>
      </c>
      <c r="L106" s="26" t="s">
        <v>327</v>
      </c>
      <c r="M106" s="26" t="s">
        <v>327</v>
      </c>
      <c r="O106" s="26" t="s">
        <v>327</v>
      </c>
      <c r="P106" s="26" t="s">
        <v>327</v>
      </c>
      <c r="Q106" s="26" t="s">
        <v>327</v>
      </c>
      <c r="R106" s="26" t="s">
        <v>327</v>
      </c>
      <c r="U106" s="26" t="s">
        <v>327</v>
      </c>
      <c r="V106" s="26" t="s">
        <v>327</v>
      </c>
      <c r="W106" s="26" t="s">
        <v>327</v>
      </c>
      <c r="X106" s="26" t="s">
        <v>327</v>
      </c>
      <c r="AA106" s="26" t="s">
        <v>327</v>
      </c>
      <c r="AB106" s="26" t="s">
        <v>327</v>
      </c>
      <c r="AC106" s="26" t="s">
        <v>327</v>
      </c>
      <c r="AD106" s="26" t="s">
        <v>327</v>
      </c>
      <c r="AG106" s="26" t="s">
        <v>327</v>
      </c>
      <c r="AH106" s="26" t="s">
        <v>327</v>
      </c>
      <c r="AI106" s="26" t="s">
        <v>327</v>
      </c>
      <c r="AJ106" s="26" t="s">
        <v>327</v>
      </c>
      <c r="AM106" s="26" t="s">
        <v>327</v>
      </c>
      <c r="AN106" s="26" t="s">
        <v>327</v>
      </c>
      <c r="AO106" s="26" t="s">
        <v>327</v>
      </c>
      <c r="AP106" s="26" t="s">
        <v>327</v>
      </c>
      <c r="AS106" s="26" t="s">
        <v>327</v>
      </c>
      <c r="AT106" s="26" t="s">
        <v>327</v>
      </c>
      <c r="AU106" s="26" t="s">
        <v>327</v>
      </c>
      <c r="AV106" s="26" t="s">
        <v>327</v>
      </c>
      <c r="AY106" s="26" t="s">
        <v>327</v>
      </c>
      <c r="AZ106" s="26" t="s">
        <v>327</v>
      </c>
      <c r="BA106" s="26" t="s">
        <v>327</v>
      </c>
      <c r="BB106" s="26" t="s">
        <v>327</v>
      </c>
      <c r="BE106" s="26" t="s">
        <v>327</v>
      </c>
      <c r="BF106" s="26" t="s">
        <v>327</v>
      </c>
      <c r="BG106" s="26" t="s">
        <v>327</v>
      </c>
      <c r="BH106" s="26" t="s">
        <v>327</v>
      </c>
      <c r="BK106" s="26" t="s">
        <v>327</v>
      </c>
      <c r="BL106" s="26" t="s">
        <v>327</v>
      </c>
      <c r="BM106" s="26" t="s">
        <v>327</v>
      </c>
      <c r="BN106" s="26" t="s">
        <v>327</v>
      </c>
      <c r="BQ106" s="26" t="s">
        <v>327</v>
      </c>
      <c r="BR106" s="26" t="s">
        <v>327</v>
      </c>
      <c r="BS106" s="26" t="s">
        <v>327</v>
      </c>
      <c r="BT106" s="26" t="s">
        <v>327</v>
      </c>
      <c r="BW106" s="26" t="s">
        <v>327</v>
      </c>
      <c r="BX106" s="26" t="s">
        <v>327</v>
      </c>
      <c r="BY106" s="26" t="s">
        <v>327</v>
      </c>
      <c r="BZ106" s="26" t="s">
        <v>327</v>
      </c>
      <c r="CC106" s="26" t="s">
        <v>327</v>
      </c>
      <c r="CD106" s="26" t="s">
        <v>327</v>
      </c>
      <c r="CE106" s="26" t="s">
        <v>327</v>
      </c>
      <c r="CF106" s="26" t="s">
        <v>327</v>
      </c>
      <c r="CI106" s="26" t="s">
        <v>327</v>
      </c>
      <c r="CJ106" s="26" t="s">
        <v>327</v>
      </c>
      <c r="CK106" s="26" t="s">
        <v>327</v>
      </c>
      <c r="CL106" s="26" t="s">
        <v>327</v>
      </c>
      <c r="CO106" s="26" t="s">
        <v>327</v>
      </c>
      <c r="CP106" s="26" t="s">
        <v>327</v>
      </c>
      <c r="CQ106" s="26" t="s">
        <v>327</v>
      </c>
      <c r="CR106" s="26" t="s">
        <v>327</v>
      </c>
      <c r="CU106" s="26" t="s">
        <v>327</v>
      </c>
      <c r="CV106" s="26" t="s">
        <v>327</v>
      </c>
      <c r="CW106" s="26" t="s">
        <v>327</v>
      </c>
      <c r="CX106" s="26" t="s">
        <v>327</v>
      </c>
    </row>
    <row r="107" spans="5:102" x14ac:dyDescent="0.45">
      <c r="E107" s="26" t="s">
        <v>327</v>
      </c>
      <c r="F107" s="26" t="s">
        <v>327</v>
      </c>
      <c r="G107" s="26" t="s">
        <v>327</v>
      </c>
      <c r="H107" s="26" t="s">
        <v>327</v>
      </c>
      <c r="I107" s="26" t="s">
        <v>327</v>
      </c>
      <c r="J107" s="26" t="s">
        <v>327</v>
      </c>
      <c r="K107" s="26" t="s">
        <v>327</v>
      </c>
      <c r="L107" s="26" t="s">
        <v>327</v>
      </c>
      <c r="M107" s="26" t="s">
        <v>327</v>
      </c>
      <c r="O107" s="26" t="s">
        <v>327</v>
      </c>
      <c r="P107" s="26" t="s">
        <v>327</v>
      </c>
      <c r="Q107" s="26" t="s">
        <v>327</v>
      </c>
      <c r="R107" s="26" t="s">
        <v>327</v>
      </c>
      <c r="U107" s="26" t="s">
        <v>327</v>
      </c>
      <c r="V107" s="26" t="s">
        <v>327</v>
      </c>
      <c r="W107" s="26" t="s">
        <v>327</v>
      </c>
      <c r="X107" s="26" t="s">
        <v>327</v>
      </c>
      <c r="AA107" s="26" t="s">
        <v>327</v>
      </c>
      <c r="AB107" s="26" t="s">
        <v>327</v>
      </c>
      <c r="AC107" s="26" t="s">
        <v>327</v>
      </c>
      <c r="AD107" s="26" t="s">
        <v>327</v>
      </c>
      <c r="AG107" s="26" t="s">
        <v>327</v>
      </c>
      <c r="AH107" s="26" t="s">
        <v>327</v>
      </c>
      <c r="AI107" s="26" t="s">
        <v>327</v>
      </c>
      <c r="AJ107" s="26" t="s">
        <v>327</v>
      </c>
      <c r="AM107" s="26" t="s">
        <v>327</v>
      </c>
      <c r="AN107" s="26" t="s">
        <v>327</v>
      </c>
      <c r="AO107" s="26" t="s">
        <v>327</v>
      </c>
      <c r="AP107" s="26" t="s">
        <v>327</v>
      </c>
      <c r="AS107" s="26" t="s">
        <v>327</v>
      </c>
      <c r="AT107" s="26" t="s">
        <v>327</v>
      </c>
      <c r="AU107" s="26" t="s">
        <v>327</v>
      </c>
      <c r="AV107" s="26" t="s">
        <v>327</v>
      </c>
      <c r="AY107" s="26" t="s">
        <v>327</v>
      </c>
      <c r="AZ107" s="26" t="s">
        <v>327</v>
      </c>
      <c r="BA107" s="26" t="s">
        <v>327</v>
      </c>
      <c r="BB107" s="26" t="s">
        <v>327</v>
      </c>
      <c r="BE107" s="26" t="s">
        <v>327</v>
      </c>
      <c r="BF107" s="26" t="s">
        <v>327</v>
      </c>
      <c r="BG107" s="26" t="s">
        <v>327</v>
      </c>
      <c r="BH107" s="26" t="s">
        <v>327</v>
      </c>
      <c r="BK107" s="26" t="s">
        <v>327</v>
      </c>
      <c r="BL107" s="26" t="s">
        <v>327</v>
      </c>
      <c r="BM107" s="26" t="s">
        <v>327</v>
      </c>
      <c r="BN107" s="26" t="s">
        <v>327</v>
      </c>
      <c r="BQ107" s="26" t="s">
        <v>327</v>
      </c>
      <c r="BR107" s="26" t="s">
        <v>327</v>
      </c>
      <c r="BS107" s="26" t="s">
        <v>327</v>
      </c>
      <c r="BT107" s="26" t="s">
        <v>327</v>
      </c>
      <c r="BW107" s="26" t="s">
        <v>327</v>
      </c>
      <c r="BX107" s="26" t="s">
        <v>327</v>
      </c>
      <c r="BY107" s="26" t="s">
        <v>327</v>
      </c>
      <c r="BZ107" s="26" t="s">
        <v>327</v>
      </c>
      <c r="CC107" s="26" t="s">
        <v>327</v>
      </c>
      <c r="CD107" s="26" t="s">
        <v>327</v>
      </c>
      <c r="CE107" s="26" t="s">
        <v>327</v>
      </c>
      <c r="CF107" s="26" t="s">
        <v>327</v>
      </c>
      <c r="CI107" s="26" t="s">
        <v>327</v>
      </c>
      <c r="CJ107" s="26" t="s">
        <v>327</v>
      </c>
      <c r="CK107" s="26" t="s">
        <v>327</v>
      </c>
      <c r="CL107" s="26" t="s">
        <v>327</v>
      </c>
      <c r="CO107" s="26" t="s">
        <v>327</v>
      </c>
      <c r="CP107" s="26" t="s">
        <v>327</v>
      </c>
      <c r="CQ107" s="26" t="s">
        <v>327</v>
      </c>
      <c r="CR107" s="26" t="s">
        <v>327</v>
      </c>
      <c r="CU107" s="26" t="s">
        <v>327</v>
      </c>
      <c r="CV107" s="26" t="s">
        <v>327</v>
      </c>
      <c r="CW107" s="26" t="s">
        <v>327</v>
      </c>
      <c r="CX107" s="26" t="s">
        <v>327</v>
      </c>
    </row>
    <row r="108" spans="5:102" x14ac:dyDescent="0.45">
      <c r="E108" s="26" t="s">
        <v>327</v>
      </c>
      <c r="F108" s="26" t="s">
        <v>327</v>
      </c>
      <c r="G108" s="26" t="s">
        <v>327</v>
      </c>
      <c r="H108" s="26" t="s">
        <v>327</v>
      </c>
      <c r="I108" s="26" t="s">
        <v>327</v>
      </c>
      <c r="J108" s="26" t="s">
        <v>327</v>
      </c>
      <c r="K108" s="26" t="s">
        <v>327</v>
      </c>
      <c r="L108" s="26" t="s">
        <v>327</v>
      </c>
      <c r="M108" s="26" t="s">
        <v>327</v>
      </c>
      <c r="O108" s="26" t="s">
        <v>327</v>
      </c>
      <c r="P108" s="26" t="s">
        <v>327</v>
      </c>
      <c r="Q108" s="26" t="s">
        <v>327</v>
      </c>
      <c r="R108" s="26" t="s">
        <v>327</v>
      </c>
      <c r="U108" s="26" t="s">
        <v>327</v>
      </c>
      <c r="V108" s="26" t="s">
        <v>327</v>
      </c>
      <c r="W108" s="26" t="s">
        <v>327</v>
      </c>
      <c r="X108" s="26" t="s">
        <v>327</v>
      </c>
      <c r="AA108" s="26" t="s">
        <v>327</v>
      </c>
      <c r="AB108" s="26" t="s">
        <v>327</v>
      </c>
      <c r="AC108" s="26" t="s">
        <v>327</v>
      </c>
      <c r="AD108" s="26" t="s">
        <v>327</v>
      </c>
      <c r="AG108" s="26" t="s">
        <v>327</v>
      </c>
      <c r="AH108" s="26" t="s">
        <v>327</v>
      </c>
      <c r="AI108" s="26" t="s">
        <v>327</v>
      </c>
      <c r="AJ108" s="26" t="s">
        <v>327</v>
      </c>
      <c r="AM108" s="26" t="s">
        <v>327</v>
      </c>
      <c r="AN108" s="26" t="s">
        <v>327</v>
      </c>
      <c r="AO108" s="26" t="s">
        <v>327</v>
      </c>
      <c r="AP108" s="26" t="s">
        <v>327</v>
      </c>
      <c r="AS108" s="26" t="s">
        <v>327</v>
      </c>
      <c r="AT108" s="26" t="s">
        <v>327</v>
      </c>
      <c r="AU108" s="26" t="s">
        <v>327</v>
      </c>
      <c r="AV108" s="26" t="s">
        <v>327</v>
      </c>
      <c r="AY108" s="26" t="s">
        <v>327</v>
      </c>
      <c r="AZ108" s="26" t="s">
        <v>327</v>
      </c>
      <c r="BA108" s="26" t="s">
        <v>327</v>
      </c>
      <c r="BB108" s="26" t="s">
        <v>327</v>
      </c>
      <c r="BE108" s="26" t="s">
        <v>327</v>
      </c>
      <c r="BF108" s="26" t="s">
        <v>327</v>
      </c>
      <c r="BG108" s="26" t="s">
        <v>327</v>
      </c>
      <c r="BH108" s="26" t="s">
        <v>327</v>
      </c>
      <c r="BK108" s="26" t="s">
        <v>327</v>
      </c>
      <c r="BL108" s="26" t="s">
        <v>327</v>
      </c>
      <c r="BM108" s="26" t="s">
        <v>327</v>
      </c>
      <c r="BN108" s="26" t="s">
        <v>327</v>
      </c>
      <c r="BQ108" s="26" t="s">
        <v>327</v>
      </c>
      <c r="BR108" s="26" t="s">
        <v>327</v>
      </c>
      <c r="BS108" s="26" t="s">
        <v>327</v>
      </c>
      <c r="BT108" s="26" t="s">
        <v>327</v>
      </c>
      <c r="BW108" s="26" t="s">
        <v>327</v>
      </c>
      <c r="BX108" s="26" t="s">
        <v>327</v>
      </c>
      <c r="BY108" s="26" t="s">
        <v>327</v>
      </c>
      <c r="BZ108" s="26" t="s">
        <v>327</v>
      </c>
      <c r="CC108" s="26" t="s">
        <v>327</v>
      </c>
      <c r="CD108" s="26" t="s">
        <v>327</v>
      </c>
      <c r="CE108" s="26" t="s">
        <v>327</v>
      </c>
      <c r="CF108" s="26" t="s">
        <v>327</v>
      </c>
      <c r="CI108" s="26" t="s">
        <v>327</v>
      </c>
      <c r="CJ108" s="26" t="s">
        <v>327</v>
      </c>
      <c r="CK108" s="26" t="s">
        <v>327</v>
      </c>
      <c r="CL108" s="26" t="s">
        <v>327</v>
      </c>
      <c r="CO108" s="26" t="s">
        <v>327</v>
      </c>
      <c r="CP108" s="26" t="s">
        <v>327</v>
      </c>
      <c r="CQ108" s="26" t="s">
        <v>327</v>
      </c>
      <c r="CR108" s="26" t="s">
        <v>327</v>
      </c>
      <c r="CU108" s="26" t="s">
        <v>327</v>
      </c>
      <c r="CV108" s="26" t="s">
        <v>327</v>
      </c>
      <c r="CW108" s="26" t="s">
        <v>327</v>
      </c>
      <c r="CX108" s="26" t="s">
        <v>327</v>
      </c>
    </row>
    <row r="109" spans="5:102" x14ac:dyDescent="0.45">
      <c r="E109" s="26" t="s">
        <v>327</v>
      </c>
      <c r="F109" s="26" t="s">
        <v>327</v>
      </c>
      <c r="G109" s="26" t="s">
        <v>327</v>
      </c>
      <c r="H109" s="26" t="s">
        <v>327</v>
      </c>
      <c r="I109" s="26" t="s">
        <v>327</v>
      </c>
      <c r="J109" s="26" t="s">
        <v>327</v>
      </c>
      <c r="K109" s="26" t="s">
        <v>327</v>
      </c>
      <c r="L109" s="26" t="s">
        <v>327</v>
      </c>
      <c r="M109" s="26" t="s">
        <v>327</v>
      </c>
      <c r="O109" s="26" t="s">
        <v>327</v>
      </c>
      <c r="P109" s="26" t="s">
        <v>327</v>
      </c>
      <c r="Q109" s="26" t="s">
        <v>327</v>
      </c>
      <c r="R109" s="26" t="s">
        <v>327</v>
      </c>
      <c r="U109" s="26" t="s">
        <v>327</v>
      </c>
      <c r="V109" s="26" t="s">
        <v>327</v>
      </c>
      <c r="W109" s="26" t="s">
        <v>327</v>
      </c>
      <c r="X109" s="26" t="s">
        <v>327</v>
      </c>
      <c r="AA109" s="26" t="s">
        <v>327</v>
      </c>
      <c r="AB109" s="26" t="s">
        <v>327</v>
      </c>
      <c r="AC109" s="26" t="s">
        <v>327</v>
      </c>
      <c r="AD109" s="26" t="s">
        <v>327</v>
      </c>
      <c r="AG109" s="26" t="s">
        <v>327</v>
      </c>
      <c r="AH109" s="26" t="s">
        <v>327</v>
      </c>
      <c r="AI109" s="26" t="s">
        <v>327</v>
      </c>
      <c r="AJ109" s="26" t="s">
        <v>327</v>
      </c>
      <c r="AM109" s="26" t="s">
        <v>327</v>
      </c>
      <c r="AN109" s="26" t="s">
        <v>327</v>
      </c>
      <c r="AO109" s="26" t="s">
        <v>327</v>
      </c>
      <c r="AP109" s="26" t="s">
        <v>327</v>
      </c>
      <c r="AS109" s="26" t="s">
        <v>327</v>
      </c>
      <c r="AT109" s="26" t="s">
        <v>327</v>
      </c>
      <c r="AU109" s="26" t="s">
        <v>327</v>
      </c>
      <c r="AV109" s="26" t="s">
        <v>327</v>
      </c>
      <c r="AY109" s="26" t="s">
        <v>327</v>
      </c>
      <c r="AZ109" s="26" t="s">
        <v>327</v>
      </c>
      <c r="BA109" s="26" t="s">
        <v>327</v>
      </c>
      <c r="BB109" s="26" t="s">
        <v>327</v>
      </c>
      <c r="BE109" s="26" t="s">
        <v>327</v>
      </c>
      <c r="BF109" s="26" t="s">
        <v>327</v>
      </c>
      <c r="BG109" s="26" t="s">
        <v>327</v>
      </c>
      <c r="BH109" s="26" t="s">
        <v>327</v>
      </c>
      <c r="BK109" s="26" t="s">
        <v>327</v>
      </c>
      <c r="BL109" s="26" t="s">
        <v>327</v>
      </c>
      <c r="BM109" s="26" t="s">
        <v>327</v>
      </c>
      <c r="BN109" s="26" t="s">
        <v>327</v>
      </c>
      <c r="BQ109" s="26" t="s">
        <v>327</v>
      </c>
      <c r="BR109" s="26" t="s">
        <v>327</v>
      </c>
      <c r="BS109" s="26" t="s">
        <v>327</v>
      </c>
      <c r="BT109" s="26" t="s">
        <v>327</v>
      </c>
      <c r="BW109" s="26" t="s">
        <v>327</v>
      </c>
      <c r="BX109" s="26" t="s">
        <v>327</v>
      </c>
      <c r="BY109" s="26" t="s">
        <v>327</v>
      </c>
      <c r="BZ109" s="26" t="s">
        <v>327</v>
      </c>
      <c r="CC109" s="26" t="s">
        <v>327</v>
      </c>
      <c r="CD109" s="26" t="s">
        <v>327</v>
      </c>
      <c r="CE109" s="26" t="s">
        <v>327</v>
      </c>
      <c r="CF109" s="26" t="s">
        <v>327</v>
      </c>
      <c r="CI109" s="26" t="s">
        <v>327</v>
      </c>
      <c r="CJ109" s="26" t="s">
        <v>327</v>
      </c>
      <c r="CK109" s="26" t="s">
        <v>327</v>
      </c>
      <c r="CL109" s="26" t="s">
        <v>327</v>
      </c>
      <c r="CO109" s="26" t="s">
        <v>327</v>
      </c>
      <c r="CP109" s="26" t="s">
        <v>327</v>
      </c>
      <c r="CQ109" s="26" t="s">
        <v>327</v>
      </c>
      <c r="CR109" s="26" t="s">
        <v>327</v>
      </c>
      <c r="CU109" s="26" t="s">
        <v>327</v>
      </c>
      <c r="CV109" s="26" t="s">
        <v>327</v>
      </c>
      <c r="CW109" s="26" t="s">
        <v>327</v>
      </c>
      <c r="CX109" s="26" t="s">
        <v>327</v>
      </c>
    </row>
    <row r="110" spans="5:102" x14ac:dyDescent="0.45">
      <c r="E110" s="26" t="s">
        <v>327</v>
      </c>
      <c r="F110" s="26" t="s">
        <v>327</v>
      </c>
      <c r="G110" s="26" t="s">
        <v>327</v>
      </c>
      <c r="H110" s="26" t="s">
        <v>327</v>
      </c>
      <c r="I110" s="26" t="s">
        <v>327</v>
      </c>
      <c r="J110" s="26" t="s">
        <v>327</v>
      </c>
      <c r="K110" s="26" t="s">
        <v>327</v>
      </c>
      <c r="L110" s="26" t="s">
        <v>327</v>
      </c>
      <c r="M110" s="26" t="s">
        <v>327</v>
      </c>
      <c r="O110" s="26" t="s">
        <v>327</v>
      </c>
      <c r="P110" s="26" t="s">
        <v>327</v>
      </c>
      <c r="Q110" s="26" t="s">
        <v>327</v>
      </c>
      <c r="R110" s="26" t="s">
        <v>327</v>
      </c>
      <c r="U110" s="26" t="s">
        <v>327</v>
      </c>
      <c r="V110" s="26" t="s">
        <v>327</v>
      </c>
      <c r="W110" s="26" t="s">
        <v>327</v>
      </c>
      <c r="X110" s="26" t="s">
        <v>327</v>
      </c>
      <c r="AA110" s="26" t="s">
        <v>327</v>
      </c>
      <c r="AB110" s="26" t="s">
        <v>327</v>
      </c>
      <c r="AC110" s="26" t="s">
        <v>327</v>
      </c>
      <c r="AD110" s="26" t="s">
        <v>327</v>
      </c>
      <c r="AG110" s="26" t="s">
        <v>327</v>
      </c>
      <c r="AH110" s="26" t="s">
        <v>327</v>
      </c>
      <c r="AI110" s="26" t="s">
        <v>327</v>
      </c>
      <c r="AJ110" s="26" t="s">
        <v>327</v>
      </c>
      <c r="AM110" s="26" t="s">
        <v>327</v>
      </c>
      <c r="AN110" s="26" t="s">
        <v>327</v>
      </c>
      <c r="AO110" s="26" t="s">
        <v>327</v>
      </c>
      <c r="AP110" s="26" t="s">
        <v>327</v>
      </c>
      <c r="AS110" s="26" t="s">
        <v>327</v>
      </c>
      <c r="AT110" s="26" t="s">
        <v>327</v>
      </c>
      <c r="AU110" s="26" t="s">
        <v>327</v>
      </c>
      <c r="AV110" s="26" t="s">
        <v>327</v>
      </c>
      <c r="AY110" s="26" t="s">
        <v>327</v>
      </c>
      <c r="AZ110" s="26" t="s">
        <v>327</v>
      </c>
      <c r="BA110" s="26" t="s">
        <v>327</v>
      </c>
      <c r="BB110" s="26" t="s">
        <v>327</v>
      </c>
      <c r="BE110" s="26" t="s">
        <v>327</v>
      </c>
      <c r="BF110" s="26" t="s">
        <v>327</v>
      </c>
      <c r="BG110" s="26" t="s">
        <v>327</v>
      </c>
      <c r="BH110" s="26" t="s">
        <v>327</v>
      </c>
      <c r="BK110" s="26" t="s">
        <v>327</v>
      </c>
      <c r="BL110" s="26" t="s">
        <v>327</v>
      </c>
      <c r="BM110" s="26" t="s">
        <v>327</v>
      </c>
      <c r="BN110" s="26" t="s">
        <v>327</v>
      </c>
      <c r="BQ110" s="26" t="s">
        <v>327</v>
      </c>
      <c r="BR110" s="26" t="s">
        <v>327</v>
      </c>
      <c r="BS110" s="26" t="s">
        <v>327</v>
      </c>
      <c r="BT110" s="26" t="s">
        <v>327</v>
      </c>
      <c r="BW110" s="26" t="s">
        <v>327</v>
      </c>
      <c r="BX110" s="26" t="s">
        <v>327</v>
      </c>
      <c r="BY110" s="26" t="s">
        <v>327</v>
      </c>
      <c r="BZ110" s="26" t="s">
        <v>327</v>
      </c>
      <c r="CC110" s="26" t="s">
        <v>327</v>
      </c>
      <c r="CD110" s="26" t="s">
        <v>327</v>
      </c>
      <c r="CE110" s="26" t="s">
        <v>327</v>
      </c>
      <c r="CF110" s="26" t="s">
        <v>327</v>
      </c>
      <c r="CI110" s="26" t="s">
        <v>327</v>
      </c>
      <c r="CJ110" s="26" t="s">
        <v>327</v>
      </c>
      <c r="CK110" s="26" t="s">
        <v>327</v>
      </c>
      <c r="CL110" s="26" t="s">
        <v>327</v>
      </c>
      <c r="CO110" s="26" t="s">
        <v>327</v>
      </c>
      <c r="CP110" s="26" t="s">
        <v>327</v>
      </c>
      <c r="CQ110" s="26" t="s">
        <v>327</v>
      </c>
      <c r="CR110" s="26" t="s">
        <v>327</v>
      </c>
      <c r="CU110" s="26" t="s">
        <v>327</v>
      </c>
      <c r="CV110" s="26" t="s">
        <v>327</v>
      </c>
      <c r="CW110" s="26" t="s">
        <v>327</v>
      </c>
      <c r="CX110" s="26" t="s">
        <v>327</v>
      </c>
    </row>
    <row r="111" spans="5:102" x14ac:dyDescent="0.45">
      <c r="E111" s="26" t="s">
        <v>327</v>
      </c>
      <c r="F111" s="26" t="s">
        <v>327</v>
      </c>
      <c r="G111" s="26" t="s">
        <v>327</v>
      </c>
      <c r="H111" s="26" t="s">
        <v>327</v>
      </c>
      <c r="I111" s="26" t="s">
        <v>327</v>
      </c>
      <c r="J111" s="26" t="s">
        <v>327</v>
      </c>
      <c r="K111" s="26" t="s">
        <v>327</v>
      </c>
      <c r="L111" s="26" t="s">
        <v>327</v>
      </c>
      <c r="M111" s="26" t="s">
        <v>327</v>
      </c>
      <c r="O111" s="26" t="s">
        <v>327</v>
      </c>
      <c r="P111" s="26" t="s">
        <v>327</v>
      </c>
      <c r="Q111" s="26" t="s">
        <v>327</v>
      </c>
      <c r="R111" s="26" t="s">
        <v>327</v>
      </c>
      <c r="U111" s="26" t="s">
        <v>327</v>
      </c>
      <c r="V111" s="26" t="s">
        <v>327</v>
      </c>
      <c r="W111" s="26" t="s">
        <v>327</v>
      </c>
      <c r="X111" s="26" t="s">
        <v>327</v>
      </c>
      <c r="AA111" s="26" t="s">
        <v>327</v>
      </c>
      <c r="AB111" s="26" t="s">
        <v>327</v>
      </c>
      <c r="AC111" s="26" t="s">
        <v>327</v>
      </c>
      <c r="AD111" s="26" t="s">
        <v>327</v>
      </c>
      <c r="AG111" s="26" t="s">
        <v>327</v>
      </c>
      <c r="AH111" s="26" t="s">
        <v>327</v>
      </c>
      <c r="AI111" s="26" t="s">
        <v>327</v>
      </c>
      <c r="AJ111" s="26" t="s">
        <v>327</v>
      </c>
      <c r="AM111" s="26" t="s">
        <v>327</v>
      </c>
      <c r="AN111" s="26" t="s">
        <v>327</v>
      </c>
      <c r="AO111" s="26" t="s">
        <v>327</v>
      </c>
      <c r="AP111" s="26" t="s">
        <v>327</v>
      </c>
      <c r="AS111" s="26" t="s">
        <v>327</v>
      </c>
      <c r="AT111" s="26" t="s">
        <v>327</v>
      </c>
      <c r="AU111" s="26" t="s">
        <v>327</v>
      </c>
      <c r="AV111" s="26" t="s">
        <v>327</v>
      </c>
      <c r="AY111" s="26" t="s">
        <v>327</v>
      </c>
      <c r="AZ111" s="26" t="s">
        <v>327</v>
      </c>
      <c r="BA111" s="26" t="s">
        <v>327</v>
      </c>
      <c r="BB111" s="26" t="s">
        <v>327</v>
      </c>
      <c r="BE111" s="26" t="s">
        <v>327</v>
      </c>
      <c r="BF111" s="26" t="s">
        <v>327</v>
      </c>
      <c r="BG111" s="26" t="s">
        <v>327</v>
      </c>
      <c r="BH111" s="26" t="s">
        <v>327</v>
      </c>
      <c r="BK111" s="26" t="s">
        <v>327</v>
      </c>
      <c r="BL111" s="26" t="s">
        <v>327</v>
      </c>
      <c r="BM111" s="26" t="s">
        <v>327</v>
      </c>
      <c r="BN111" s="26" t="s">
        <v>327</v>
      </c>
      <c r="BQ111" s="26" t="s">
        <v>327</v>
      </c>
      <c r="BR111" s="26" t="s">
        <v>327</v>
      </c>
      <c r="BS111" s="26" t="s">
        <v>327</v>
      </c>
      <c r="BT111" s="26" t="s">
        <v>327</v>
      </c>
      <c r="BW111" s="26" t="s">
        <v>327</v>
      </c>
      <c r="BX111" s="26" t="s">
        <v>327</v>
      </c>
      <c r="BY111" s="26" t="s">
        <v>327</v>
      </c>
      <c r="BZ111" s="26" t="s">
        <v>327</v>
      </c>
      <c r="CC111" s="26" t="s">
        <v>327</v>
      </c>
      <c r="CD111" s="26" t="s">
        <v>327</v>
      </c>
      <c r="CE111" s="26" t="s">
        <v>327</v>
      </c>
      <c r="CF111" s="26" t="s">
        <v>327</v>
      </c>
      <c r="CI111" s="26" t="s">
        <v>327</v>
      </c>
      <c r="CJ111" s="26" t="s">
        <v>327</v>
      </c>
      <c r="CK111" s="26" t="s">
        <v>327</v>
      </c>
      <c r="CL111" s="26" t="s">
        <v>327</v>
      </c>
      <c r="CO111" s="26" t="s">
        <v>327</v>
      </c>
      <c r="CP111" s="26" t="s">
        <v>327</v>
      </c>
      <c r="CQ111" s="26" t="s">
        <v>327</v>
      </c>
      <c r="CR111" s="26" t="s">
        <v>327</v>
      </c>
      <c r="CU111" s="26" t="s">
        <v>327</v>
      </c>
      <c r="CV111" s="26" t="s">
        <v>327</v>
      </c>
      <c r="CW111" s="26" t="s">
        <v>327</v>
      </c>
      <c r="CX111" s="26" t="s">
        <v>327</v>
      </c>
    </row>
    <row r="112" spans="5:102" x14ac:dyDescent="0.45">
      <c r="E112" s="26" t="s">
        <v>327</v>
      </c>
      <c r="F112" s="26" t="s">
        <v>327</v>
      </c>
      <c r="G112" s="26" t="s">
        <v>327</v>
      </c>
      <c r="H112" s="26" t="s">
        <v>327</v>
      </c>
      <c r="I112" s="26" t="s">
        <v>327</v>
      </c>
      <c r="J112" s="26" t="s">
        <v>327</v>
      </c>
      <c r="K112" s="26" t="s">
        <v>327</v>
      </c>
      <c r="L112" s="26" t="s">
        <v>327</v>
      </c>
      <c r="M112" s="26" t="s">
        <v>327</v>
      </c>
      <c r="O112" s="26" t="s">
        <v>327</v>
      </c>
      <c r="P112" s="26" t="s">
        <v>327</v>
      </c>
      <c r="Q112" s="26" t="s">
        <v>327</v>
      </c>
      <c r="R112" s="26" t="s">
        <v>327</v>
      </c>
      <c r="U112" s="26" t="s">
        <v>327</v>
      </c>
      <c r="V112" s="26" t="s">
        <v>327</v>
      </c>
      <c r="W112" s="26" t="s">
        <v>327</v>
      </c>
      <c r="X112" s="26" t="s">
        <v>327</v>
      </c>
      <c r="AA112" s="26" t="s">
        <v>327</v>
      </c>
      <c r="AB112" s="26" t="s">
        <v>327</v>
      </c>
      <c r="AC112" s="26" t="s">
        <v>327</v>
      </c>
      <c r="AD112" s="26" t="s">
        <v>327</v>
      </c>
      <c r="AG112" s="26" t="s">
        <v>327</v>
      </c>
      <c r="AH112" s="26" t="s">
        <v>327</v>
      </c>
      <c r="AI112" s="26" t="s">
        <v>327</v>
      </c>
      <c r="AJ112" s="26" t="s">
        <v>327</v>
      </c>
      <c r="AM112" s="26" t="s">
        <v>327</v>
      </c>
      <c r="AN112" s="26" t="s">
        <v>327</v>
      </c>
      <c r="AO112" s="26" t="s">
        <v>327</v>
      </c>
      <c r="AP112" s="26" t="s">
        <v>327</v>
      </c>
      <c r="AS112" s="26" t="s">
        <v>327</v>
      </c>
      <c r="AT112" s="26" t="s">
        <v>327</v>
      </c>
      <c r="AU112" s="26" t="s">
        <v>327</v>
      </c>
      <c r="AV112" s="26" t="s">
        <v>327</v>
      </c>
      <c r="AY112" s="26" t="s">
        <v>327</v>
      </c>
      <c r="AZ112" s="26" t="s">
        <v>327</v>
      </c>
      <c r="BA112" s="26" t="s">
        <v>327</v>
      </c>
      <c r="BB112" s="26" t="s">
        <v>327</v>
      </c>
      <c r="BE112" s="26" t="s">
        <v>327</v>
      </c>
      <c r="BF112" s="26" t="s">
        <v>327</v>
      </c>
      <c r="BG112" s="26" t="s">
        <v>327</v>
      </c>
      <c r="BH112" s="26" t="s">
        <v>327</v>
      </c>
      <c r="BK112" s="26" t="s">
        <v>327</v>
      </c>
      <c r="BL112" s="26" t="s">
        <v>327</v>
      </c>
      <c r="BM112" s="26" t="s">
        <v>327</v>
      </c>
      <c r="BN112" s="26" t="s">
        <v>327</v>
      </c>
      <c r="BQ112" s="26" t="s">
        <v>327</v>
      </c>
      <c r="BR112" s="26" t="s">
        <v>327</v>
      </c>
      <c r="BS112" s="26" t="s">
        <v>327</v>
      </c>
      <c r="BT112" s="26" t="s">
        <v>327</v>
      </c>
      <c r="BW112" s="26" t="s">
        <v>327</v>
      </c>
      <c r="BX112" s="26" t="s">
        <v>327</v>
      </c>
      <c r="BY112" s="26" t="s">
        <v>327</v>
      </c>
      <c r="BZ112" s="26" t="s">
        <v>327</v>
      </c>
      <c r="CC112" s="26" t="s">
        <v>327</v>
      </c>
      <c r="CD112" s="26" t="s">
        <v>327</v>
      </c>
      <c r="CE112" s="26" t="s">
        <v>327</v>
      </c>
      <c r="CF112" s="26" t="s">
        <v>327</v>
      </c>
      <c r="CI112" s="26" t="s">
        <v>327</v>
      </c>
      <c r="CJ112" s="26" t="s">
        <v>327</v>
      </c>
      <c r="CK112" s="26" t="s">
        <v>327</v>
      </c>
      <c r="CL112" s="26" t="s">
        <v>327</v>
      </c>
      <c r="CO112" s="26" t="s">
        <v>327</v>
      </c>
      <c r="CP112" s="26" t="s">
        <v>327</v>
      </c>
      <c r="CQ112" s="26" t="s">
        <v>327</v>
      </c>
      <c r="CR112" s="26" t="s">
        <v>327</v>
      </c>
      <c r="CU112" s="26" t="s">
        <v>327</v>
      </c>
      <c r="CV112" s="26" t="s">
        <v>327</v>
      </c>
      <c r="CW112" s="26" t="s">
        <v>327</v>
      </c>
      <c r="CX112" s="26" t="s">
        <v>327</v>
      </c>
    </row>
    <row r="113" spans="5:102" x14ac:dyDescent="0.45">
      <c r="E113" s="26" t="s">
        <v>327</v>
      </c>
      <c r="F113" s="26" t="s">
        <v>327</v>
      </c>
      <c r="G113" s="26" t="s">
        <v>327</v>
      </c>
      <c r="H113" s="26" t="s">
        <v>327</v>
      </c>
      <c r="I113" s="26" t="s">
        <v>327</v>
      </c>
      <c r="J113" s="26" t="s">
        <v>327</v>
      </c>
      <c r="K113" s="26" t="s">
        <v>327</v>
      </c>
      <c r="L113" s="26" t="s">
        <v>327</v>
      </c>
      <c r="M113" s="26" t="s">
        <v>327</v>
      </c>
      <c r="O113" s="26" t="s">
        <v>327</v>
      </c>
      <c r="P113" s="26" t="s">
        <v>327</v>
      </c>
      <c r="Q113" s="26" t="s">
        <v>327</v>
      </c>
      <c r="R113" s="26" t="s">
        <v>327</v>
      </c>
      <c r="U113" s="26" t="s">
        <v>327</v>
      </c>
      <c r="V113" s="26" t="s">
        <v>327</v>
      </c>
      <c r="W113" s="26" t="s">
        <v>327</v>
      </c>
      <c r="X113" s="26" t="s">
        <v>327</v>
      </c>
      <c r="AA113" s="26" t="s">
        <v>327</v>
      </c>
      <c r="AB113" s="26" t="s">
        <v>327</v>
      </c>
      <c r="AC113" s="26" t="s">
        <v>327</v>
      </c>
      <c r="AD113" s="26" t="s">
        <v>327</v>
      </c>
      <c r="AG113" s="26" t="s">
        <v>327</v>
      </c>
      <c r="AH113" s="26" t="s">
        <v>327</v>
      </c>
      <c r="AI113" s="26" t="s">
        <v>327</v>
      </c>
      <c r="AJ113" s="26" t="s">
        <v>327</v>
      </c>
      <c r="AM113" s="26" t="s">
        <v>327</v>
      </c>
      <c r="AN113" s="26" t="s">
        <v>327</v>
      </c>
      <c r="AO113" s="26" t="s">
        <v>327</v>
      </c>
      <c r="AP113" s="26" t="s">
        <v>327</v>
      </c>
      <c r="AS113" s="26" t="s">
        <v>327</v>
      </c>
      <c r="AT113" s="26" t="s">
        <v>327</v>
      </c>
      <c r="AU113" s="26" t="s">
        <v>327</v>
      </c>
      <c r="AV113" s="26" t="s">
        <v>327</v>
      </c>
      <c r="AY113" s="26" t="s">
        <v>327</v>
      </c>
      <c r="AZ113" s="26" t="s">
        <v>327</v>
      </c>
      <c r="BA113" s="26" t="s">
        <v>327</v>
      </c>
      <c r="BB113" s="26" t="s">
        <v>327</v>
      </c>
      <c r="BE113" s="26" t="s">
        <v>327</v>
      </c>
      <c r="BF113" s="26" t="s">
        <v>327</v>
      </c>
      <c r="BG113" s="26" t="s">
        <v>327</v>
      </c>
      <c r="BH113" s="26" t="s">
        <v>327</v>
      </c>
      <c r="BK113" s="26" t="s">
        <v>327</v>
      </c>
      <c r="BL113" s="26" t="s">
        <v>327</v>
      </c>
      <c r="BM113" s="26" t="s">
        <v>327</v>
      </c>
      <c r="BN113" s="26" t="s">
        <v>327</v>
      </c>
      <c r="BQ113" s="26" t="s">
        <v>327</v>
      </c>
      <c r="BR113" s="26" t="s">
        <v>327</v>
      </c>
      <c r="BS113" s="26" t="s">
        <v>327</v>
      </c>
      <c r="BT113" s="26" t="s">
        <v>327</v>
      </c>
      <c r="BW113" s="26" t="s">
        <v>327</v>
      </c>
      <c r="BX113" s="26" t="s">
        <v>327</v>
      </c>
      <c r="BY113" s="26" t="s">
        <v>327</v>
      </c>
      <c r="BZ113" s="26" t="s">
        <v>327</v>
      </c>
      <c r="CC113" s="26" t="s">
        <v>327</v>
      </c>
      <c r="CD113" s="26" t="s">
        <v>327</v>
      </c>
      <c r="CE113" s="26" t="s">
        <v>327</v>
      </c>
      <c r="CF113" s="26" t="s">
        <v>327</v>
      </c>
      <c r="CI113" s="26" t="s">
        <v>327</v>
      </c>
      <c r="CJ113" s="26" t="s">
        <v>327</v>
      </c>
      <c r="CK113" s="26" t="s">
        <v>327</v>
      </c>
      <c r="CL113" s="26" t="s">
        <v>327</v>
      </c>
      <c r="CO113" s="26" t="s">
        <v>327</v>
      </c>
      <c r="CP113" s="26" t="s">
        <v>327</v>
      </c>
      <c r="CQ113" s="26" t="s">
        <v>327</v>
      </c>
      <c r="CR113" s="26" t="s">
        <v>327</v>
      </c>
      <c r="CU113" s="26" t="s">
        <v>327</v>
      </c>
      <c r="CV113" s="26" t="s">
        <v>327</v>
      </c>
      <c r="CW113" s="26" t="s">
        <v>327</v>
      </c>
      <c r="CX113" s="26" t="s">
        <v>327</v>
      </c>
    </row>
    <row r="114" spans="5:102" x14ac:dyDescent="0.45">
      <c r="E114" s="26" t="s">
        <v>327</v>
      </c>
      <c r="F114" s="26" t="s">
        <v>327</v>
      </c>
      <c r="G114" s="26" t="s">
        <v>327</v>
      </c>
      <c r="H114" s="26" t="s">
        <v>327</v>
      </c>
      <c r="I114" s="26" t="s">
        <v>327</v>
      </c>
      <c r="J114" s="26" t="s">
        <v>327</v>
      </c>
      <c r="K114" s="26" t="s">
        <v>327</v>
      </c>
      <c r="L114" s="26" t="s">
        <v>327</v>
      </c>
      <c r="M114" s="26" t="s">
        <v>327</v>
      </c>
      <c r="O114" s="26" t="s">
        <v>327</v>
      </c>
      <c r="P114" s="26" t="s">
        <v>327</v>
      </c>
      <c r="Q114" s="26" t="s">
        <v>327</v>
      </c>
      <c r="R114" s="26" t="s">
        <v>327</v>
      </c>
      <c r="U114" s="26" t="s">
        <v>327</v>
      </c>
      <c r="V114" s="26" t="s">
        <v>327</v>
      </c>
      <c r="W114" s="26" t="s">
        <v>327</v>
      </c>
      <c r="X114" s="26" t="s">
        <v>327</v>
      </c>
      <c r="AA114" s="26" t="s">
        <v>327</v>
      </c>
      <c r="AB114" s="26" t="s">
        <v>327</v>
      </c>
      <c r="AC114" s="26" t="s">
        <v>327</v>
      </c>
      <c r="AD114" s="26" t="s">
        <v>327</v>
      </c>
      <c r="AG114" s="26" t="s">
        <v>327</v>
      </c>
      <c r="AH114" s="26" t="s">
        <v>327</v>
      </c>
      <c r="AI114" s="26" t="s">
        <v>327</v>
      </c>
      <c r="AJ114" s="26" t="s">
        <v>327</v>
      </c>
      <c r="AM114" s="26" t="s">
        <v>327</v>
      </c>
      <c r="AN114" s="26" t="s">
        <v>327</v>
      </c>
      <c r="AO114" s="26" t="s">
        <v>327</v>
      </c>
      <c r="AP114" s="26" t="s">
        <v>327</v>
      </c>
      <c r="AS114" s="26" t="s">
        <v>327</v>
      </c>
      <c r="AT114" s="26" t="s">
        <v>327</v>
      </c>
      <c r="AU114" s="26" t="s">
        <v>327</v>
      </c>
      <c r="AV114" s="26" t="s">
        <v>327</v>
      </c>
      <c r="AY114" s="26" t="s">
        <v>327</v>
      </c>
      <c r="AZ114" s="26" t="s">
        <v>327</v>
      </c>
      <c r="BA114" s="26" t="s">
        <v>327</v>
      </c>
      <c r="BB114" s="26" t="s">
        <v>327</v>
      </c>
      <c r="BE114" s="26" t="s">
        <v>327</v>
      </c>
      <c r="BF114" s="26" t="s">
        <v>327</v>
      </c>
      <c r="BG114" s="26" t="s">
        <v>327</v>
      </c>
      <c r="BH114" s="26" t="s">
        <v>327</v>
      </c>
      <c r="BK114" s="26" t="s">
        <v>327</v>
      </c>
      <c r="BL114" s="26" t="s">
        <v>327</v>
      </c>
      <c r="BM114" s="26" t="s">
        <v>327</v>
      </c>
      <c r="BN114" s="26" t="s">
        <v>327</v>
      </c>
      <c r="BQ114" s="26" t="s">
        <v>327</v>
      </c>
      <c r="BR114" s="26" t="s">
        <v>327</v>
      </c>
      <c r="BS114" s="26" t="s">
        <v>327</v>
      </c>
      <c r="BT114" s="26" t="s">
        <v>327</v>
      </c>
      <c r="BW114" s="26" t="s">
        <v>327</v>
      </c>
      <c r="BX114" s="26" t="s">
        <v>327</v>
      </c>
      <c r="BY114" s="26" t="s">
        <v>327</v>
      </c>
      <c r="BZ114" s="26" t="s">
        <v>327</v>
      </c>
      <c r="CC114" s="26" t="s">
        <v>327</v>
      </c>
      <c r="CD114" s="26" t="s">
        <v>327</v>
      </c>
      <c r="CE114" s="26" t="s">
        <v>327</v>
      </c>
      <c r="CF114" s="26" t="s">
        <v>327</v>
      </c>
      <c r="CI114" s="26" t="s">
        <v>327</v>
      </c>
      <c r="CJ114" s="26" t="s">
        <v>327</v>
      </c>
      <c r="CK114" s="26" t="s">
        <v>327</v>
      </c>
      <c r="CL114" s="26" t="s">
        <v>327</v>
      </c>
      <c r="CO114" s="26" t="s">
        <v>327</v>
      </c>
      <c r="CP114" s="26" t="s">
        <v>327</v>
      </c>
      <c r="CQ114" s="26" t="s">
        <v>327</v>
      </c>
      <c r="CR114" s="26" t="s">
        <v>327</v>
      </c>
      <c r="CU114" s="26" t="s">
        <v>327</v>
      </c>
      <c r="CV114" s="26" t="s">
        <v>327</v>
      </c>
      <c r="CW114" s="26" t="s">
        <v>327</v>
      </c>
      <c r="CX114" s="26" t="s">
        <v>327</v>
      </c>
    </row>
    <row r="115" spans="5:102" x14ac:dyDescent="0.45">
      <c r="E115" s="26" t="s">
        <v>327</v>
      </c>
      <c r="F115" s="26" t="s">
        <v>327</v>
      </c>
      <c r="G115" s="26" t="s">
        <v>327</v>
      </c>
      <c r="H115" s="26" t="s">
        <v>327</v>
      </c>
      <c r="I115" s="26" t="s">
        <v>327</v>
      </c>
      <c r="J115" s="26" t="s">
        <v>327</v>
      </c>
      <c r="K115" s="26" t="s">
        <v>327</v>
      </c>
      <c r="L115" s="26" t="s">
        <v>327</v>
      </c>
      <c r="M115" s="26" t="s">
        <v>327</v>
      </c>
      <c r="O115" s="26" t="s">
        <v>327</v>
      </c>
      <c r="P115" s="26" t="s">
        <v>327</v>
      </c>
      <c r="Q115" s="26" t="s">
        <v>327</v>
      </c>
      <c r="R115" s="26" t="s">
        <v>327</v>
      </c>
      <c r="U115" s="26" t="s">
        <v>327</v>
      </c>
      <c r="V115" s="26" t="s">
        <v>327</v>
      </c>
      <c r="W115" s="26" t="s">
        <v>327</v>
      </c>
      <c r="X115" s="26" t="s">
        <v>327</v>
      </c>
      <c r="AA115" s="26" t="s">
        <v>327</v>
      </c>
      <c r="AB115" s="26" t="s">
        <v>327</v>
      </c>
      <c r="AC115" s="26" t="s">
        <v>327</v>
      </c>
      <c r="AD115" s="26" t="s">
        <v>327</v>
      </c>
      <c r="AG115" s="26" t="s">
        <v>327</v>
      </c>
      <c r="AH115" s="26" t="s">
        <v>327</v>
      </c>
      <c r="AI115" s="26" t="s">
        <v>327</v>
      </c>
      <c r="AJ115" s="26" t="s">
        <v>327</v>
      </c>
      <c r="AM115" s="26" t="s">
        <v>327</v>
      </c>
      <c r="AN115" s="26" t="s">
        <v>327</v>
      </c>
      <c r="AO115" s="26" t="s">
        <v>327</v>
      </c>
      <c r="AP115" s="26" t="s">
        <v>327</v>
      </c>
      <c r="AS115" s="26" t="s">
        <v>327</v>
      </c>
      <c r="AT115" s="26" t="s">
        <v>327</v>
      </c>
      <c r="AU115" s="26" t="s">
        <v>327</v>
      </c>
      <c r="AV115" s="26" t="s">
        <v>327</v>
      </c>
      <c r="AY115" s="26" t="s">
        <v>327</v>
      </c>
      <c r="AZ115" s="26" t="s">
        <v>327</v>
      </c>
      <c r="BA115" s="26" t="s">
        <v>327</v>
      </c>
      <c r="BB115" s="26" t="s">
        <v>327</v>
      </c>
      <c r="BE115" s="26" t="s">
        <v>327</v>
      </c>
      <c r="BF115" s="26" t="s">
        <v>327</v>
      </c>
      <c r="BG115" s="26" t="s">
        <v>327</v>
      </c>
      <c r="BH115" s="26" t="s">
        <v>327</v>
      </c>
      <c r="BK115" s="26" t="s">
        <v>327</v>
      </c>
      <c r="BL115" s="26" t="s">
        <v>327</v>
      </c>
      <c r="BM115" s="26" t="s">
        <v>327</v>
      </c>
      <c r="BN115" s="26" t="s">
        <v>327</v>
      </c>
      <c r="BQ115" s="26" t="s">
        <v>327</v>
      </c>
      <c r="BR115" s="26" t="s">
        <v>327</v>
      </c>
      <c r="BS115" s="26" t="s">
        <v>327</v>
      </c>
      <c r="BT115" s="26" t="s">
        <v>327</v>
      </c>
      <c r="BW115" s="26" t="s">
        <v>327</v>
      </c>
      <c r="BX115" s="26" t="s">
        <v>327</v>
      </c>
      <c r="BY115" s="26" t="s">
        <v>327</v>
      </c>
      <c r="BZ115" s="26" t="s">
        <v>327</v>
      </c>
      <c r="CC115" s="26" t="s">
        <v>327</v>
      </c>
      <c r="CD115" s="26" t="s">
        <v>327</v>
      </c>
      <c r="CE115" s="26" t="s">
        <v>327</v>
      </c>
      <c r="CF115" s="26" t="s">
        <v>327</v>
      </c>
      <c r="CI115" s="26" t="s">
        <v>327</v>
      </c>
      <c r="CJ115" s="26" t="s">
        <v>327</v>
      </c>
      <c r="CK115" s="26" t="s">
        <v>327</v>
      </c>
      <c r="CL115" s="26" t="s">
        <v>327</v>
      </c>
      <c r="CO115" s="26" t="s">
        <v>327</v>
      </c>
      <c r="CP115" s="26" t="s">
        <v>327</v>
      </c>
      <c r="CQ115" s="26" t="s">
        <v>327</v>
      </c>
      <c r="CR115" s="26" t="s">
        <v>327</v>
      </c>
      <c r="CU115" s="26" t="s">
        <v>327</v>
      </c>
      <c r="CV115" s="26" t="s">
        <v>327</v>
      </c>
      <c r="CW115" s="26" t="s">
        <v>327</v>
      </c>
      <c r="CX115" s="26" t="s">
        <v>327</v>
      </c>
    </row>
    <row r="116" spans="5:102" x14ac:dyDescent="0.45">
      <c r="E116" s="26" t="s">
        <v>327</v>
      </c>
      <c r="F116" s="26" t="s">
        <v>327</v>
      </c>
      <c r="G116" s="26" t="s">
        <v>327</v>
      </c>
      <c r="H116" s="26" t="s">
        <v>327</v>
      </c>
      <c r="I116" s="26" t="s">
        <v>327</v>
      </c>
      <c r="J116" s="26" t="s">
        <v>327</v>
      </c>
      <c r="K116" s="26" t="s">
        <v>327</v>
      </c>
      <c r="L116" s="26" t="s">
        <v>327</v>
      </c>
      <c r="M116" s="26" t="s">
        <v>327</v>
      </c>
      <c r="O116" s="26" t="s">
        <v>327</v>
      </c>
      <c r="P116" s="26" t="s">
        <v>327</v>
      </c>
      <c r="Q116" s="26" t="s">
        <v>327</v>
      </c>
      <c r="R116" s="26" t="s">
        <v>327</v>
      </c>
      <c r="U116" s="26" t="s">
        <v>327</v>
      </c>
      <c r="V116" s="26" t="s">
        <v>327</v>
      </c>
      <c r="W116" s="26" t="s">
        <v>327</v>
      </c>
      <c r="X116" s="26" t="s">
        <v>327</v>
      </c>
      <c r="AA116" s="26" t="s">
        <v>327</v>
      </c>
      <c r="AB116" s="26" t="s">
        <v>327</v>
      </c>
      <c r="AC116" s="26" t="s">
        <v>327</v>
      </c>
      <c r="AD116" s="26" t="s">
        <v>327</v>
      </c>
      <c r="AG116" s="26" t="s">
        <v>327</v>
      </c>
      <c r="AH116" s="26" t="s">
        <v>327</v>
      </c>
      <c r="AI116" s="26" t="s">
        <v>327</v>
      </c>
      <c r="AJ116" s="26" t="s">
        <v>327</v>
      </c>
      <c r="AM116" s="26" t="s">
        <v>327</v>
      </c>
      <c r="AN116" s="26" t="s">
        <v>327</v>
      </c>
      <c r="AO116" s="26" t="s">
        <v>327</v>
      </c>
      <c r="AP116" s="26" t="s">
        <v>327</v>
      </c>
      <c r="AS116" s="26" t="s">
        <v>327</v>
      </c>
      <c r="AT116" s="26" t="s">
        <v>327</v>
      </c>
      <c r="AU116" s="26" t="s">
        <v>327</v>
      </c>
      <c r="AV116" s="26" t="s">
        <v>327</v>
      </c>
      <c r="AY116" s="26" t="s">
        <v>327</v>
      </c>
      <c r="AZ116" s="26" t="s">
        <v>327</v>
      </c>
      <c r="BA116" s="26" t="s">
        <v>327</v>
      </c>
      <c r="BB116" s="26" t="s">
        <v>327</v>
      </c>
      <c r="BE116" s="26" t="s">
        <v>327</v>
      </c>
      <c r="BF116" s="26" t="s">
        <v>327</v>
      </c>
      <c r="BG116" s="26" t="s">
        <v>327</v>
      </c>
      <c r="BH116" s="26" t="s">
        <v>327</v>
      </c>
      <c r="BK116" s="26" t="s">
        <v>327</v>
      </c>
      <c r="BL116" s="26" t="s">
        <v>327</v>
      </c>
      <c r="BM116" s="26" t="s">
        <v>327</v>
      </c>
      <c r="BN116" s="26" t="s">
        <v>327</v>
      </c>
      <c r="BQ116" s="26" t="s">
        <v>327</v>
      </c>
      <c r="BR116" s="26" t="s">
        <v>327</v>
      </c>
      <c r="BS116" s="26" t="s">
        <v>327</v>
      </c>
      <c r="BT116" s="26" t="s">
        <v>327</v>
      </c>
      <c r="BW116" s="26" t="s">
        <v>327</v>
      </c>
      <c r="BX116" s="26" t="s">
        <v>327</v>
      </c>
      <c r="BY116" s="26" t="s">
        <v>327</v>
      </c>
      <c r="BZ116" s="26" t="s">
        <v>327</v>
      </c>
      <c r="CC116" s="26" t="s">
        <v>327</v>
      </c>
      <c r="CD116" s="26" t="s">
        <v>327</v>
      </c>
      <c r="CE116" s="26" t="s">
        <v>327</v>
      </c>
      <c r="CF116" s="26" t="s">
        <v>327</v>
      </c>
      <c r="CI116" s="26" t="s">
        <v>327</v>
      </c>
      <c r="CJ116" s="26" t="s">
        <v>327</v>
      </c>
      <c r="CK116" s="26" t="s">
        <v>327</v>
      </c>
      <c r="CL116" s="26" t="s">
        <v>327</v>
      </c>
      <c r="CO116" s="26" t="s">
        <v>327</v>
      </c>
      <c r="CP116" s="26" t="s">
        <v>327</v>
      </c>
      <c r="CQ116" s="26" t="s">
        <v>327</v>
      </c>
      <c r="CR116" s="26" t="s">
        <v>327</v>
      </c>
      <c r="CU116" s="26" t="s">
        <v>327</v>
      </c>
      <c r="CV116" s="26" t="s">
        <v>327</v>
      </c>
      <c r="CW116" s="26" t="s">
        <v>327</v>
      </c>
      <c r="CX116" s="26" t="s">
        <v>327</v>
      </c>
    </row>
    <row r="117" spans="5:102" x14ac:dyDescent="0.45">
      <c r="E117" s="26" t="s">
        <v>327</v>
      </c>
      <c r="F117" s="26" t="s">
        <v>327</v>
      </c>
      <c r="G117" s="26" t="s">
        <v>327</v>
      </c>
      <c r="H117" s="26" t="s">
        <v>327</v>
      </c>
      <c r="I117" s="26" t="s">
        <v>327</v>
      </c>
      <c r="J117" s="26" t="s">
        <v>327</v>
      </c>
      <c r="K117" s="26" t="s">
        <v>327</v>
      </c>
      <c r="L117" s="26" t="s">
        <v>327</v>
      </c>
      <c r="M117" s="26" t="s">
        <v>327</v>
      </c>
      <c r="O117" s="26" t="s">
        <v>327</v>
      </c>
      <c r="P117" s="26" t="s">
        <v>327</v>
      </c>
      <c r="Q117" s="26" t="s">
        <v>327</v>
      </c>
      <c r="R117" s="26" t="s">
        <v>327</v>
      </c>
      <c r="U117" s="26" t="s">
        <v>327</v>
      </c>
      <c r="V117" s="26" t="s">
        <v>327</v>
      </c>
      <c r="W117" s="26" t="s">
        <v>327</v>
      </c>
      <c r="X117" s="26" t="s">
        <v>327</v>
      </c>
      <c r="AA117" s="26" t="s">
        <v>327</v>
      </c>
      <c r="AB117" s="26" t="s">
        <v>327</v>
      </c>
      <c r="AC117" s="26" t="s">
        <v>327</v>
      </c>
      <c r="AD117" s="26" t="s">
        <v>327</v>
      </c>
      <c r="AG117" s="26" t="s">
        <v>327</v>
      </c>
      <c r="AH117" s="26" t="s">
        <v>327</v>
      </c>
      <c r="AI117" s="26" t="s">
        <v>327</v>
      </c>
      <c r="AJ117" s="26" t="s">
        <v>327</v>
      </c>
      <c r="AM117" s="26" t="s">
        <v>327</v>
      </c>
      <c r="AN117" s="26" t="s">
        <v>327</v>
      </c>
      <c r="AO117" s="26" t="s">
        <v>327</v>
      </c>
      <c r="AP117" s="26" t="s">
        <v>327</v>
      </c>
      <c r="AS117" s="26" t="s">
        <v>327</v>
      </c>
      <c r="AT117" s="26" t="s">
        <v>327</v>
      </c>
      <c r="AU117" s="26" t="s">
        <v>327</v>
      </c>
      <c r="AV117" s="26" t="s">
        <v>327</v>
      </c>
      <c r="AY117" s="26" t="s">
        <v>327</v>
      </c>
      <c r="AZ117" s="26" t="s">
        <v>327</v>
      </c>
      <c r="BA117" s="26" t="s">
        <v>327</v>
      </c>
      <c r="BB117" s="26" t="s">
        <v>327</v>
      </c>
      <c r="BE117" s="26" t="s">
        <v>327</v>
      </c>
      <c r="BF117" s="26" t="s">
        <v>327</v>
      </c>
      <c r="BG117" s="26" t="s">
        <v>327</v>
      </c>
      <c r="BH117" s="26" t="s">
        <v>327</v>
      </c>
      <c r="BK117" s="26" t="s">
        <v>327</v>
      </c>
      <c r="BL117" s="26" t="s">
        <v>327</v>
      </c>
      <c r="BM117" s="26" t="s">
        <v>327</v>
      </c>
      <c r="BN117" s="26" t="s">
        <v>327</v>
      </c>
      <c r="BQ117" s="26" t="s">
        <v>327</v>
      </c>
      <c r="BR117" s="26" t="s">
        <v>327</v>
      </c>
      <c r="BS117" s="26" t="s">
        <v>327</v>
      </c>
      <c r="BT117" s="26" t="s">
        <v>327</v>
      </c>
      <c r="BW117" s="26" t="s">
        <v>327</v>
      </c>
      <c r="BX117" s="26" t="s">
        <v>327</v>
      </c>
      <c r="BY117" s="26" t="s">
        <v>327</v>
      </c>
      <c r="BZ117" s="26" t="s">
        <v>327</v>
      </c>
      <c r="CC117" s="26" t="s">
        <v>327</v>
      </c>
      <c r="CD117" s="26" t="s">
        <v>327</v>
      </c>
      <c r="CE117" s="26" t="s">
        <v>327</v>
      </c>
      <c r="CF117" s="26" t="s">
        <v>327</v>
      </c>
      <c r="CI117" s="26" t="s">
        <v>327</v>
      </c>
      <c r="CJ117" s="26" t="s">
        <v>327</v>
      </c>
      <c r="CK117" s="26" t="s">
        <v>327</v>
      </c>
      <c r="CL117" s="26" t="s">
        <v>327</v>
      </c>
      <c r="CO117" s="26" t="s">
        <v>327</v>
      </c>
      <c r="CP117" s="26" t="s">
        <v>327</v>
      </c>
      <c r="CQ117" s="26" t="s">
        <v>327</v>
      </c>
      <c r="CR117" s="26" t="s">
        <v>327</v>
      </c>
      <c r="CU117" s="26" t="s">
        <v>327</v>
      </c>
      <c r="CV117" s="26" t="s">
        <v>327</v>
      </c>
      <c r="CW117" s="26" t="s">
        <v>327</v>
      </c>
      <c r="CX117" s="26" t="s">
        <v>327</v>
      </c>
    </row>
    <row r="118" spans="5:102" x14ac:dyDescent="0.45">
      <c r="E118" s="26" t="s">
        <v>327</v>
      </c>
      <c r="F118" s="26" t="s">
        <v>327</v>
      </c>
      <c r="G118" s="26" t="s">
        <v>327</v>
      </c>
      <c r="H118" s="26" t="s">
        <v>327</v>
      </c>
      <c r="I118" s="26" t="s">
        <v>327</v>
      </c>
      <c r="J118" s="26" t="s">
        <v>327</v>
      </c>
      <c r="K118" s="26" t="s">
        <v>327</v>
      </c>
      <c r="L118" s="26" t="s">
        <v>327</v>
      </c>
      <c r="M118" s="26" t="s">
        <v>327</v>
      </c>
      <c r="O118" s="26" t="s">
        <v>327</v>
      </c>
      <c r="P118" s="26" t="s">
        <v>327</v>
      </c>
      <c r="Q118" s="26" t="s">
        <v>327</v>
      </c>
      <c r="R118" s="26" t="s">
        <v>327</v>
      </c>
      <c r="U118" s="26" t="s">
        <v>327</v>
      </c>
      <c r="V118" s="26" t="s">
        <v>327</v>
      </c>
      <c r="W118" s="26" t="s">
        <v>327</v>
      </c>
      <c r="X118" s="26" t="s">
        <v>327</v>
      </c>
      <c r="AA118" s="26" t="s">
        <v>327</v>
      </c>
      <c r="AB118" s="26" t="s">
        <v>327</v>
      </c>
      <c r="AC118" s="26" t="s">
        <v>327</v>
      </c>
      <c r="AD118" s="26" t="s">
        <v>327</v>
      </c>
      <c r="AG118" s="26" t="s">
        <v>327</v>
      </c>
      <c r="AH118" s="26" t="s">
        <v>327</v>
      </c>
      <c r="AI118" s="26" t="s">
        <v>327</v>
      </c>
      <c r="AJ118" s="26" t="s">
        <v>327</v>
      </c>
      <c r="AM118" s="26" t="s">
        <v>327</v>
      </c>
      <c r="AN118" s="26" t="s">
        <v>327</v>
      </c>
      <c r="AO118" s="26" t="s">
        <v>327</v>
      </c>
      <c r="AP118" s="26" t="s">
        <v>327</v>
      </c>
      <c r="AS118" s="26" t="s">
        <v>327</v>
      </c>
      <c r="AT118" s="26" t="s">
        <v>327</v>
      </c>
      <c r="AU118" s="26" t="s">
        <v>327</v>
      </c>
      <c r="AV118" s="26" t="s">
        <v>327</v>
      </c>
      <c r="AY118" s="26" t="s">
        <v>327</v>
      </c>
      <c r="AZ118" s="26" t="s">
        <v>327</v>
      </c>
      <c r="BA118" s="26" t="s">
        <v>327</v>
      </c>
      <c r="BB118" s="26" t="s">
        <v>327</v>
      </c>
      <c r="BE118" s="26" t="s">
        <v>327</v>
      </c>
      <c r="BF118" s="26" t="s">
        <v>327</v>
      </c>
      <c r="BG118" s="26" t="s">
        <v>327</v>
      </c>
      <c r="BH118" s="26" t="s">
        <v>327</v>
      </c>
      <c r="BK118" s="26" t="s">
        <v>327</v>
      </c>
      <c r="BL118" s="26" t="s">
        <v>327</v>
      </c>
      <c r="BM118" s="26" t="s">
        <v>327</v>
      </c>
      <c r="BN118" s="26" t="s">
        <v>327</v>
      </c>
      <c r="BQ118" s="26" t="s">
        <v>327</v>
      </c>
      <c r="BR118" s="26" t="s">
        <v>327</v>
      </c>
      <c r="BS118" s="26" t="s">
        <v>327</v>
      </c>
      <c r="BT118" s="26" t="s">
        <v>327</v>
      </c>
      <c r="BW118" s="26" t="s">
        <v>327</v>
      </c>
      <c r="BX118" s="26" t="s">
        <v>327</v>
      </c>
      <c r="BY118" s="26" t="s">
        <v>327</v>
      </c>
      <c r="BZ118" s="26" t="s">
        <v>327</v>
      </c>
      <c r="CC118" s="26" t="s">
        <v>327</v>
      </c>
      <c r="CD118" s="26" t="s">
        <v>327</v>
      </c>
      <c r="CE118" s="26" t="s">
        <v>327</v>
      </c>
      <c r="CF118" s="26" t="s">
        <v>327</v>
      </c>
      <c r="CI118" s="26" t="s">
        <v>327</v>
      </c>
      <c r="CJ118" s="26" t="s">
        <v>327</v>
      </c>
      <c r="CK118" s="26" t="s">
        <v>327</v>
      </c>
      <c r="CL118" s="26" t="s">
        <v>327</v>
      </c>
      <c r="CO118" s="26" t="s">
        <v>327</v>
      </c>
      <c r="CP118" s="26" t="s">
        <v>327</v>
      </c>
      <c r="CQ118" s="26" t="s">
        <v>327</v>
      </c>
      <c r="CR118" s="26" t="s">
        <v>327</v>
      </c>
      <c r="CU118" s="26" t="s">
        <v>327</v>
      </c>
      <c r="CV118" s="26" t="s">
        <v>327</v>
      </c>
      <c r="CW118" s="26" t="s">
        <v>327</v>
      </c>
      <c r="CX118" s="26" t="s">
        <v>327</v>
      </c>
    </row>
    <row r="119" spans="5:102" x14ac:dyDescent="0.45">
      <c r="E119" s="26" t="s">
        <v>327</v>
      </c>
      <c r="F119" s="26" t="s">
        <v>327</v>
      </c>
      <c r="G119" s="26" t="s">
        <v>327</v>
      </c>
      <c r="H119" s="26" t="s">
        <v>327</v>
      </c>
      <c r="I119" s="26" t="s">
        <v>327</v>
      </c>
      <c r="J119" s="26" t="s">
        <v>327</v>
      </c>
      <c r="K119" s="26" t="s">
        <v>327</v>
      </c>
      <c r="L119" s="26" t="s">
        <v>327</v>
      </c>
      <c r="M119" s="26" t="s">
        <v>327</v>
      </c>
      <c r="O119" s="26" t="s">
        <v>327</v>
      </c>
      <c r="P119" s="26" t="s">
        <v>327</v>
      </c>
      <c r="Q119" s="26" t="s">
        <v>327</v>
      </c>
      <c r="R119" s="26" t="s">
        <v>327</v>
      </c>
      <c r="U119" s="26" t="s">
        <v>327</v>
      </c>
      <c r="V119" s="26" t="s">
        <v>327</v>
      </c>
      <c r="W119" s="26" t="s">
        <v>327</v>
      </c>
      <c r="X119" s="26" t="s">
        <v>327</v>
      </c>
      <c r="AA119" s="26" t="s">
        <v>327</v>
      </c>
      <c r="AB119" s="26" t="s">
        <v>327</v>
      </c>
      <c r="AC119" s="26" t="s">
        <v>327</v>
      </c>
      <c r="AD119" s="26" t="s">
        <v>327</v>
      </c>
      <c r="AG119" s="26" t="s">
        <v>327</v>
      </c>
      <c r="AH119" s="26" t="s">
        <v>327</v>
      </c>
      <c r="AI119" s="26" t="s">
        <v>327</v>
      </c>
      <c r="AJ119" s="26" t="s">
        <v>327</v>
      </c>
      <c r="AM119" s="26" t="s">
        <v>327</v>
      </c>
      <c r="AN119" s="26" t="s">
        <v>327</v>
      </c>
      <c r="AO119" s="26" t="s">
        <v>327</v>
      </c>
      <c r="AP119" s="26" t="s">
        <v>327</v>
      </c>
      <c r="AS119" s="26" t="s">
        <v>327</v>
      </c>
      <c r="AT119" s="26" t="s">
        <v>327</v>
      </c>
      <c r="AU119" s="26" t="s">
        <v>327</v>
      </c>
      <c r="AV119" s="26" t="s">
        <v>327</v>
      </c>
      <c r="AY119" s="26" t="s">
        <v>327</v>
      </c>
      <c r="AZ119" s="26" t="s">
        <v>327</v>
      </c>
      <c r="BA119" s="26" t="s">
        <v>327</v>
      </c>
      <c r="BB119" s="26" t="s">
        <v>327</v>
      </c>
      <c r="BE119" s="26" t="s">
        <v>327</v>
      </c>
      <c r="BF119" s="26" t="s">
        <v>327</v>
      </c>
      <c r="BG119" s="26" t="s">
        <v>327</v>
      </c>
      <c r="BH119" s="26" t="s">
        <v>327</v>
      </c>
      <c r="BK119" s="26" t="s">
        <v>327</v>
      </c>
      <c r="BL119" s="26" t="s">
        <v>327</v>
      </c>
      <c r="BM119" s="26" t="s">
        <v>327</v>
      </c>
      <c r="BN119" s="26" t="s">
        <v>327</v>
      </c>
      <c r="BQ119" s="26" t="s">
        <v>327</v>
      </c>
      <c r="BR119" s="26" t="s">
        <v>327</v>
      </c>
      <c r="BS119" s="26" t="s">
        <v>327</v>
      </c>
      <c r="BT119" s="26" t="s">
        <v>327</v>
      </c>
      <c r="BW119" s="26" t="s">
        <v>327</v>
      </c>
      <c r="BX119" s="26" t="s">
        <v>327</v>
      </c>
      <c r="BY119" s="26" t="s">
        <v>327</v>
      </c>
      <c r="BZ119" s="26" t="s">
        <v>327</v>
      </c>
      <c r="CC119" s="26" t="s">
        <v>327</v>
      </c>
      <c r="CD119" s="26" t="s">
        <v>327</v>
      </c>
      <c r="CE119" s="26" t="s">
        <v>327</v>
      </c>
      <c r="CF119" s="26" t="s">
        <v>327</v>
      </c>
      <c r="CI119" s="26" t="s">
        <v>327</v>
      </c>
      <c r="CJ119" s="26" t="s">
        <v>327</v>
      </c>
      <c r="CK119" s="26" t="s">
        <v>327</v>
      </c>
      <c r="CL119" s="26" t="s">
        <v>327</v>
      </c>
      <c r="CO119" s="26" t="s">
        <v>327</v>
      </c>
      <c r="CP119" s="26" t="s">
        <v>327</v>
      </c>
      <c r="CQ119" s="26" t="s">
        <v>327</v>
      </c>
      <c r="CR119" s="26" t="s">
        <v>327</v>
      </c>
      <c r="CU119" s="26" t="s">
        <v>327</v>
      </c>
      <c r="CV119" s="26" t="s">
        <v>327</v>
      </c>
      <c r="CW119" s="26" t="s">
        <v>327</v>
      </c>
      <c r="CX119" s="26" t="s">
        <v>327</v>
      </c>
    </row>
    <row r="120" spans="5:102" x14ac:dyDescent="0.45">
      <c r="E120" s="26" t="s">
        <v>327</v>
      </c>
      <c r="F120" s="26" t="s">
        <v>327</v>
      </c>
      <c r="G120" s="26" t="s">
        <v>327</v>
      </c>
      <c r="H120" s="26" t="s">
        <v>327</v>
      </c>
      <c r="I120" s="26" t="s">
        <v>327</v>
      </c>
      <c r="J120" s="26" t="s">
        <v>327</v>
      </c>
      <c r="K120" s="26" t="s">
        <v>327</v>
      </c>
      <c r="L120" s="26" t="s">
        <v>327</v>
      </c>
      <c r="M120" s="26" t="s">
        <v>327</v>
      </c>
      <c r="O120" s="26" t="s">
        <v>327</v>
      </c>
      <c r="P120" s="26" t="s">
        <v>327</v>
      </c>
      <c r="Q120" s="26" t="s">
        <v>327</v>
      </c>
      <c r="R120" s="26" t="s">
        <v>327</v>
      </c>
      <c r="U120" s="26" t="s">
        <v>327</v>
      </c>
      <c r="V120" s="26" t="s">
        <v>327</v>
      </c>
      <c r="W120" s="26" t="s">
        <v>327</v>
      </c>
      <c r="X120" s="26" t="s">
        <v>327</v>
      </c>
      <c r="AA120" s="26" t="s">
        <v>327</v>
      </c>
      <c r="AB120" s="26" t="s">
        <v>327</v>
      </c>
      <c r="AC120" s="26" t="s">
        <v>327</v>
      </c>
      <c r="AD120" s="26" t="s">
        <v>327</v>
      </c>
      <c r="AG120" s="26" t="s">
        <v>327</v>
      </c>
      <c r="AH120" s="26" t="s">
        <v>327</v>
      </c>
      <c r="AI120" s="26" t="s">
        <v>327</v>
      </c>
      <c r="AJ120" s="26" t="s">
        <v>327</v>
      </c>
      <c r="AM120" s="26" t="s">
        <v>327</v>
      </c>
      <c r="AN120" s="26" t="s">
        <v>327</v>
      </c>
      <c r="AO120" s="26" t="s">
        <v>327</v>
      </c>
      <c r="AP120" s="26" t="s">
        <v>327</v>
      </c>
      <c r="AS120" s="26" t="s">
        <v>327</v>
      </c>
      <c r="AT120" s="26" t="s">
        <v>327</v>
      </c>
      <c r="AU120" s="26" t="s">
        <v>327</v>
      </c>
      <c r="AV120" s="26" t="s">
        <v>327</v>
      </c>
      <c r="AY120" s="26" t="s">
        <v>327</v>
      </c>
      <c r="AZ120" s="26" t="s">
        <v>327</v>
      </c>
      <c r="BA120" s="26" t="s">
        <v>327</v>
      </c>
      <c r="BB120" s="26" t="s">
        <v>327</v>
      </c>
      <c r="BE120" s="26" t="s">
        <v>327</v>
      </c>
      <c r="BF120" s="26" t="s">
        <v>327</v>
      </c>
      <c r="BG120" s="26" t="s">
        <v>327</v>
      </c>
      <c r="BH120" s="26" t="s">
        <v>327</v>
      </c>
      <c r="BK120" s="26" t="s">
        <v>327</v>
      </c>
      <c r="BL120" s="26" t="s">
        <v>327</v>
      </c>
      <c r="BM120" s="26" t="s">
        <v>327</v>
      </c>
      <c r="BN120" s="26" t="s">
        <v>327</v>
      </c>
      <c r="BQ120" s="26" t="s">
        <v>327</v>
      </c>
      <c r="BR120" s="26" t="s">
        <v>327</v>
      </c>
      <c r="BS120" s="26" t="s">
        <v>327</v>
      </c>
      <c r="BT120" s="26" t="s">
        <v>327</v>
      </c>
      <c r="BW120" s="26" t="s">
        <v>327</v>
      </c>
      <c r="BX120" s="26" t="s">
        <v>327</v>
      </c>
      <c r="BY120" s="26" t="s">
        <v>327</v>
      </c>
      <c r="BZ120" s="26" t="s">
        <v>327</v>
      </c>
      <c r="CC120" s="26" t="s">
        <v>327</v>
      </c>
      <c r="CD120" s="26" t="s">
        <v>327</v>
      </c>
      <c r="CE120" s="26" t="s">
        <v>327</v>
      </c>
      <c r="CF120" s="26" t="s">
        <v>327</v>
      </c>
      <c r="CI120" s="26" t="s">
        <v>327</v>
      </c>
      <c r="CJ120" s="26" t="s">
        <v>327</v>
      </c>
      <c r="CK120" s="26" t="s">
        <v>327</v>
      </c>
      <c r="CL120" s="26" t="s">
        <v>327</v>
      </c>
      <c r="CO120" s="26" t="s">
        <v>327</v>
      </c>
      <c r="CP120" s="26" t="s">
        <v>327</v>
      </c>
      <c r="CQ120" s="26" t="s">
        <v>327</v>
      </c>
      <c r="CR120" s="26" t="s">
        <v>327</v>
      </c>
      <c r="CU120" s="26" t="s">
        <v>327</v>
      </c>
      <c r="CV120" s="26" t="s">
        <v>327</v>
      </c>
      <c r="CW120" s="26" t="s">
        <v>327</v>
      </c>
      <c r="CX120" s="26" t="s">
        <v>327</v>
      </c>
    </row>
    <row r="121" spans="5:102" x14ac:dyDescent="0.45">
      <c r="E121" s="26" t="s">
        <v>327</v>
      </c>
      <c r="F121" s="26" t="s">
        <v>327</v>
      </c>
      <c r="G121" s="26" t="s">
        <v>327</v>
      </c>
      <c r="H121" s="26" t="s">
        <v>327</v>
      </c>
      <c r="I121" s="26" t="s">
        <v>327</v>
      </c>
      <c r="J121" s="26" t="s">
        <v>327</v>
      </c>
      <c r="K121" s="26" t="s">
        <v>327</v>
      </c>
      <c r="L121" s="26" t="s">
        <v>327</v>
      </c>
      <c r="M121" s="26" t="s">
        <v>327</v>
      </c>
      <c r="O121" s="26" t="s">
        <v>327</v>
      </c>
      <c r="P121" s="26" t="s">
        <v>327</v>
      </c>
      <c r="Q121" s="26" t="s">
        <v>327</v>
      </c>
      <c r="R121" s="26" t="s">
        <v>327</v>
      </c>
      <c r="U121" s="26" t="s">
        <v>327</v>
      </c>
      <c r="V121" s="26" t="s">
        <v>327</v>
      </c>
      <c r="W121" s="26" t="s">
        <v>327</v>
      </c>
      <c r="X121" s="26" t="s">
        <v>327</v>
      </c>
      <c r="AA121" s="26" t="s">
        <v>327</v>
      </c>
      <c r="AB121" s="26" t="s">
        <v>327</v>
      </c>
      <c r="AC121" s="26" t="s">
        <v>327</v>
      </c>
      <c r="AD121" s="26" t="s">
        <v>327</v>
      </c>
      <c r="AG121" s="26" t="s">
        <v>327</v>
      </c>
      <c r="AH121" s="26" t="s">
        <v>327</v>
      </c>
      <c r="AI121" s="26" t="s">
        <v>327</v>
      </c>
      <c r="AJ121" s="26" t="s">
        <v>327</v>
      </c>
      <c r="AM121" s="26" t="s">
        <v>327</v>
      </c>
      <c r="AN121" s="26" t="s">
        <v>327</v>
      </c>
      <c r="AO121" s="26" t="s">
        <v>327</v>
      </c>
      <c r="AP121" s="26" t="s">
        <v>327</v>
      </c>
      <c r="AS121" s="26" t="s">
        <v>327</v>
      </c>
      <c r="AT121" s="26" t="s">
        <v>327</v>
      </c>
      <c r="AU121" s="26" t="s">
        <v>327</v>
      </c>
      <c r="AV121" s="26" t="s">
        <v>327</v>
      </c>
      <c r="AY121" s="26" t="s">
        <v>327</v>
      </c>
      <c r="AZ121" s="26" t="s">
        <v>327</v>
      </c>
      <c r="BA121" s="26" t="s">
        <v>327</v>
      </c>
      <c r="BB121" s="26" t="s">
        <v>327</v>
      </c>
      <c r="BE121" s="26" t="s">
        <v>327</v>
      </c>
      <c r="BF121" s="26" t="s">
        <v>327</v>
      </c>
      <c r="BG121" s="26" t="s">
        <v>327</v>
      </c>
      <c r="BH121" s="26" t="s">
        <v>327</v>
      </c>
      <c r="BK121" s="26" t="s">
        <v>327</v>
      </c>
      <c r="BL121" s="26" t="s">
        <v>327</v>
      </c>
      <c r="BM121" s="26" t="s">
        <v>327</v>
      </c>
      <c r="BN121" s="26" t="s">
        <v>327</v>
      </c>
      <c r="BQ121" s="26" t="s">
        <v>327</v>
      </c>
      <c r="BR121" s="26" t="s">
        <v>327</v>
      </c>
      <c r="BS121" s="26" t="s">
        <v>327</v>
      </c>
      <c r="BT121" s="26" t="s">
        <v>327</v>
      </c>
      <c r="BW121" s="26" t="s">
        <v>327</v>
      </c>
      <c r="BX121" s="26" t="s">
        <v>327</v>
      </c>
      <c r="BY121" s="26" t="s">
        <v>327</v>
      </c>
      <c r="BZ121" s="26" t="s">
        <v>327</v>
      </c>
      <c r="CC121" s="26" t="s">
        <v>327</v>
      </c>
      <c r="CD121" s="26" t="s">
        <v>327</v>
      </c>
      <c r="CE121" s="26" t="s">
        <v>327</v>
      </c>
      <c r="CF121" s="26" t="s">
        <v>327</v>
      </c>
      <c r="CI121" s="26" t="s">
        <v>327</v>
      </c>
      <c r="CJ121" s="26" t="s">
        <v>327</v>
      </c>
      <c r="CK121" s="26" t="s">
        <v>327</v>
      </c>
      <c r="CL121" s="26" t="s">
        <v>327</v>
      </c>
      <c r="CO121" s="26" t="s">
        <v>327</v>
      </c>
      <c r="CP121" s="26" t="s">
        <v>327</v>
      </c>
      <c r="CQ121" s="26" t="s">
        <v>327</v>
      </c>
      <c r="CR121" s="26" t="s">
        <v>327</v>
      </c>
      <c r="CU121" s="26" t="s">
        <v>327</v>
      </c>
      <c r="CV121" s="26" t="s">
        <v>327</v>
      </c>
      <c r="CW121" s="26" t="s">
        <v>327</v>
      </c>
      <c r="CX121" s="26" t="s">
        <v>327</v>
      </c>
    </row>
    <row r="122" spans="5:102" x14ac:dyDescent="0.45">
      <c r="E122" s="26" t="s">
        <v>327</v>
      </c>
      <c r="F122" s="26" t="s">
        <v>327</v>
      </c>
      <c r="G122" s="26" t="s">
        <v>327</v>
      </c>
      <c r="H122" s="26" t="s">
        <v>327</v>
      </c>
      <c r="I122" s="26" t="s">
        <v>327</v>
      </c>
      <c r="J122" s="26" t="s">
        <v>327</v>
      </c>
      <c r="K122" s="26" t="s">
        <v>327</v>
      </c>
      <c r="L122" s="26" t="s">
        <v>327</v>
      </c>
      <c r="M122" s="26" t="s">
        <v>327</v>
      </c>
      <c r="O122" s="26" t="s">
        <v>327</v>
      </c>
      <c r="P122" s="26" t="s">
        <v>327</v>
      </c>
      <c r="Q122" s="26" t="s">
        <v>327</v>
      </c>
      <c r="R122" s="26" t="s">
        <v>327</v>
      </c>
      <c r="U122" s="26" t="s">
        <v>327</v>
      </c>
      <c r="V122" s="26" t="s">
        <v>327</v>
      </c>
      <c r="W122" s="26" t="s">
        <v>327</v>
      </c>
      <c r="X122" s="26" t="s">
        <v>327</v>
      </c>
      <c r="AA122" s="26" t="s">
        <v>327</v>
      </c>
      <c r="AB122" s="26" t="s">
        <v>327</v>
      </c>
      <c r="AC122" s="26" t="s">
        <v>327</v>
      </c>
      <c r="AD122" s="26" t="s">
        <v>327</v>
      </c>
      <c r="AG122" s="26" t="s">
        <v>327</v>
      </c>
      <c r="AH122" s="26" t="s">
        <v>327</v>
      </c>
      <c r="AI122" s="26" t="s">
        <v>327</v>
      </c>
      <c r="AJ122" s="26" t="s">
        <v>327</v>
      </c>
      <c r="AM122" s="26" t="s">
        <v>327</v>
      </c>
      <c r="AN122" s="26" t="s">
        <v>327</v>
      </c>
      <c r="AO122" s="26" t="s">
        <v>327</v>
      </c>
      <c r="AP122" s="26" t="s">
        <v>327</v>
      </c>
      <c r="AS122" s="26" t="s">
        <v>327</v>
      </c>
      <c r="AT122" s="26" t="s">
        <v>327</v>
      </c>
      <c r="AU122" s="26" t="s">
        <v>327</v>
      </c>
      <c r="AV122" s="26" t="s">
        <v>327</v>
      </c>
      <c r="AY122" s="26" t="s">
        <v>327</v>
      </c>
      <c r="AZ122" s="26" t="s">
        <v>327</v>
      </c>
      <c r="BA122" s="26" t="s">
        <v>327</v>
      </c>
      <c r="BB122" s="26" t="s">
        <v>327</v>
      </c>
      <c r="BE122" s="26" t="s">
        <v>327</v>
      </c>
      <c r="BF122" s="26" t="s">
        <v>327</v>
      </c>
      <c r="BG122" s="26" t="s">
        <v>327</v>
      </c>
      <c r="BH122" s="26" t="s">
        <v>327</v>
      </c>
      <c r="BK122" s="26" t="s">
        <v>327</v>
      </c>
      <c r="BL122" s="26" t="s">
        <v>327</v>
      </c>
      <c r="BM122" s="26" t="s">
        <v>327</v>
      </c>
      <c r="BN122" s="26" t="s">
        <v>327</v>
      </c>
      <c r="BQ122" s="26" t="s">
        <v>327</v>
      </c>
      <c r="BR122" s="26" t="s">
        <v>327</v>
      </c>
      <c r="BS122" s="26" t="s">
        <v>327</v>
      </c>
      <c r="BT122" s="26" t="s">
        <v>327</v>
      </c>
      <c r="BW122" s="26" t="s">
        <v>327</v>
      </c>
      <c r="BX122" s="26" t="s">
        <v>327</v>
      </c>
      <c r="BY122" s="26" t="s">
        <v>327</v>
      </c>
      <c r="BZ122" s="26" t="s">
        <v>327</v>
      </c>
      <c r="CC122" s="26" t="s">
        <v>327</v>
      </c>
      <c r="CD122" s="26" t="s">
        <v>327</v>
      </c>
      <c r="CE122" s="26" t="s">
        <v>327</v>
      </c>
      <c r="CF122" s="26" t="s">
        <v>327</v>
      </c>
      <c r="CI122" s="26" t="s">
        <v>327</v>
      </c>
      <c r="CJ122" s="26" t="s">
        <v>327</v>
      </c>
      <c r="CK122" s="26" t="s">
        <v>327</v>
      </c>
      <c r="CL122" s="26" t="s">
        <v>327</v>
      </c>
      <c r="CO122" s="26" t="s">
        <v>327</v>
      </c>
      <c r="CP122" s="26" t="s">
        <v>327</v>
      </c>
      <c r="CQ122" s="26" t="s">
        <v>327</v>
      </c>
      <c r="CR122" s="26" t="s">
        <v>327</v>
      </c>
      <c r="CU122" s="26" t="s">
        <v>327</v>
      </c>
      <c r="CV122" s="26" t="s">
        <v>327</v>
      </c>
      <c r="CW122" s="26" t="s">
        <v>327</v>
      </c>
      <c r="CX122" s="26" t="s">
        <v>327</v>
      </c>
    </row>
    <row r="123" spans="5:102" x14ac:dyDescent="0.45">
      <c r="E123" s="26" t="s">
        <v>327</v>
      </c>
      <c r="F123" s="26" t="s">
        <v>327</v>
      </c>
      <c r="G123" s="26" t="s">
        <v>327</v>
      </c>
      <c r="H123" s="26" t="s">
        <v>327</v>
      </c>
      <c r="I123" s="26" t="s">
        <v>327</v>
      </c>
      <c r="J123" s="26" t="s">
        <v>327</v>
      </c>
      <c r="K123" s="26" t="s">
        <v>327</v>
      </c>
      <c r="L123" s="26" t="s">
        <v>327</v>
      </c>
      <c r="M123" s="26" t="s">
        <v>327</v>
      </c>
      <c r="O123" s="26" t="s">
        <v>327</v>
      </c>
      <c r="P123" s="26" t="s">
        <v>327</v>
      </c>
      <c r="Q123" s="26" t="s">
        <v>327</v>
      </c>
      <c r="R123" s="26" t="s">
        <v>327</v>
      </c>
      <c r="U123" s="26" t="s">
        <v>327</v>
      </c>
      <c r="V123" s="26" t="s">
        <v>327</v>
      </c>
      <c r="W123" s="26" t="s">
        <v>327</v>
      </c>
      <c r="X123" s="26" t="s">
        <v>327</v>
      </c>
      <c r="AA123" s="26" t="s">
        <v>327</v>
      </c>
      <c r="AB123" s="26" t="s">
        <v>327</v>
      </c>
      <c r="AC123" s="26" t="s">
        <v>327</v>
      </c>
      <c r="AD123" s="26" t="s">
        <v>327</v>
      </c>
      <c r="AG123" s="26" t="s">
        <v>327</v>
      </c>
      <c r="AH123" s="26" t="s">
        <v>327</v>
      </c>
      <c r="AI123" s="26" t="s">
        <v>327</v>
      </c>
      <c r="AJ123" s="26" t="s">
        <v>327</v>
      </c>
      <c r="AM123" s="26" t="s">
        <v>327</v>
      </c>
      <c r="AN123" s="26" t="s">
        <v>327</v>
      </c>
      <c r="AO123" s="26" t="s">
        <v>327</v>
      </c>
      <c r="AP123" s="26" t="s">
        <v>327</v>
      </c>
      <c r="AS123" s="26" t="s">
        <v>327</v>
      </c>
      <c r="AT123" s="26" t="s">
        <v>327</v>
      </c>
      <c r="AU123" s="26" t="s">
        <v>327</v>
      </c>
      <c r="AV123" s="26" t="s">
        <v>327</v>
      </c>
      <c r="AY123" s="26" t="s">
        <v>327</v>
      </c>
      <c r="AZ123" s="26" t="s">
        <v>327</v>
      </c>
      <c r="BA123" s="26" t="s">
        <v>327</v>
      </c>
      <c r="BB123" s="26" t="s">
        <v>327</v>
      </c>
      <c r="BE123" s="26" t="s">
        <v>327</v>
      </c>
      <c r="BF123" s="26" t="s">
        <v>327</v>
      </c>
      <c r="BG123" s="26" t="s">
        <v>327</v>
      </c>
      <c r="BH123" s="26" t="s">
        <v>327</v>
      </c>
      <c r="BK123" s="26" t="s">
        <v>327</v>
      </c>
      <c r="BL123" s="26" t="s">
        <v>327</v>
      </c>
      <c r="BM123" s="26" t="s">
        <v>327</v>
      </c>
      <c r="BN123" s="26" t="s">
        <v>327</v>
      </c>
      <c r="BQ123" s="26" t="s">
        <v>327</v>
      </c>
      <c r="BR123" s="26" t="s">
        <v>327</v>
      </c>
      <c r="BS123" s="26" t="s">
        <v>327</v>
      </c>
      <c r="BT123" s="26" t="s">
        <v>327</v>
      </c>
      <c r="BW123" s="26" t="s">
        <v>327</v>
      </c>
      <c r="BX123" s="26" t="s">
        <v>327</v>
      </c>
      <c r="BY123" s="26" t="s">
        <v>327</v>
      </c>
      <c r="BZ123" s="26" t="s">
        <v>327</v>
      </c>
      <c r="CC123" s="26" t="s">
        <v>327</v>
      </c>
      <c r="CD123" s="26" t="s">
        <v>327</v>
      </c>
      <c r="CE123" s="26" t="s">
        <v>327</v>
      </c>
      <c r="CF123" s="26" t="s">
        <v>327</v>
      </c>
      <c r="CI123" s="26" t="s">
        <v>327</v>
      </c>
      <c r="CJ123" s="26" t="s">
        <v>327</v>
      </c>
      <c r="CK123" s="26" t="s">
        <v>327</v>
      </c>
      <c r="CL123" s="26" t="s">
        <v>327</v>
      </c>
      <c r="CO123" s="26" t="s">
        <v>327</v>
      </c>
      <c r="CP123" s="26" t="s">
        <v>327</v>
      </c>
      <c r="CQ123" s="26" t="s">
        <v>327</v>
      </c>
      <c r="CR123" s="26" t="s">
        <v>327</v>
      </c>
      <c r="CU123" s="26" t="s">
        <v>327</v>
      </c>
      <c r="CV123" s="26" t="s">
        <v>327</v>
      </c>
      <c r="CW123" s="26" t="s">
        <v>327</v>
      </c>
      <c r="CX123" s="26" t="s">
        <v>327</v>
      </c>
    </row>
    <row r="124" spans="5:102" x14ac:dyDescent="0.45">
      <c r="E124" s="26" t="s">
        <v>327</v>
      </c>
      <c r="F124" s="26" t="s">
        <v>327</v>
      </c>
      <c r="G124" s="26" t="s">
        <v>327</v>
      </c>
      <c r="H124" s="26" t="s">
        <v>327</v>
      </c>
      <c r="I124" s="26" t="s">
        <v>327</v>
      </c>
      <c r="J124" s="26" t="s">
        <v>327</v>
      </c>
      <c r="K124" s="26" t="s">
        <v>327</v>
      </c>
      <c r="L124" s="26" t="s">
        <v>327</v>
      </c>
      <c r="M124" s="26" t="s">
        <v>327</v>
      </c>
      <c r="O124" s="26" t="s">
        <v>327</v>
      </c>
      <c r="P124" s="26" t="s">
        <v>327</v>
      </c>
      <c r="Q124" s="26" t="s">
        <v>327</v>
      </c>
      <c r="R124" s="26" t="s">
        <v>327</v>
      </c>
      <c r="U124" s="26" t="s">
        <v>327</v>
      </c>
      <c r="V124" s="26" t="s">
        <v>327</v>
      </c>
      <c r="W124" s="26" t="s">
        <v>327</v>
      </c>
      <c r="X124" s="26" t="s">
        <v>327</v>
      </c>
      <c r="AA124" s="26" t="s">
        <v>327</v>
      </c>
      <c r="AB124" s="26" t="s">
        <v>327</v>
      </c>
      <c r="AC124" s="26" t="s">
        <v>327</v>
      </c>
      <c r="AD124" s="26" t="s">
        <v>327</v>
      </c>
      <c r="AG124" s="26" t="s">
        <v>327</v>
      </c>
      <c r="AH124" s="26" t="s">
        <v>327</v>
      </c>
      <c r="AI124" s="26" t="s">
        <v>327</v>
      </c>
      <c r="AJ124" s="26" t="s">
        <v>327</v>
      </c>
      <c r="AM124" s="26" t="s">
        <v>327</v>
      </c>
      <c r="AN124" s="26" t="s">
        <v>327</v>
      </c>
      <c r="AO124" s="26" t="s">
        <v>327</v>
      </c>
      <c r="AP124" s="26" t="s">
        <v>327</v>
      </c>
      <c r="AS124" s="26" t="s">
        <v>327</v>
      </c>
      <c r="AT124" s="26" t="s">
        <v>327</v>
      </c>
      <c r="AU124" s="26" t="s">
        <v>327</v>
      </c>
      <c r="AV124" s="26" t="s">
        <v>327</v>
      </c>
      <c r="AY124" s="26" t="s">
        <v>327</v>
      </c>
      <c r="AZ124" s="26" t="s">
        <v>327</v>
      </c>
      <c r="BA124" s="26" t="s">
        <v>327</v>
      </c>
      <c r="BB124" s="26" t="s">
        <v>327</v>
      </c>
      <c r="BE124" s="26" t="s">
        <v>327</v>
      </c>
      <c r="BF124" s="26" t="s">
        <v>327</v>
      </c>
      <c r="BG124" s="26" t="s">
        <v>327</v>
      </c>
      <c r="BH124" s="26" t="s">
        <v>327</v>
      </c>
      <c r="BK124" s="26" t="s">
        <v>327</v>
      </c>
      <c r="BL124" s="26" t="s">
        <v>327</v>
      </c>
      <c r="BM124" s="26" t="s">
        <v>327</v>
      </c>
      <c r="BN124" s="26" t="s">
        <v>327</v>
      </c>
      <c r="BQ124" s="26" t="s">
        <v>327</v>
      </c>
      <c r="BR124" s="26" t="s">
        <v>327</v>
      </c>
      <c r="BS124" s="26" t="s">
        <v>327</v>
      </c>
      <c r="BT124" s="26" t="s">
        <v>327</v>
      </c>
      <c r="BW124" s="26" t="s">
        <v>327</v>
      </c>
      <c r="BX124" s="26" t="s">
        <v>327</v>
      </c>
      <c r="BY124" s="26" t="s">
        <v>327</v>
      </c>
      <c r="BZ124" s="26" t="s">
        <v>327</v>
      </c>
      <c r="CC124" s="26" t="s">
        <v>327</v>
      </c>
      <c r="CD124" s="26" t="s">
        <v>327</v>
      </c>
      <c r="CE124" s="26" t="s">
        <v>327</v>
      </c>
      <c r="CF124" s="26" t="s">
        <v>327</v>
      </c>
      <c r="CI124" s="26" t="s">
        <v>327</v>
      </c>
      <c r="CJ124" s="26" t="s">
        <v>327</v>
      </c>
      <c r="CK124" s="26" t="s">
        <v>327</v>
      </c>
      <c r="CL124" s="26" t="s">
        <v>327</v>
      </c>
      <c r="CO124" s="26" t="s">
        <v>327</v>
      </c>
      <c r="CP124" s="26" t="s">
        <v>327</v>
      </c>
      <c r="CQ124" s="26" t="s">
        <v>327</v>
      </c>
      <c r="CR124" s="26" t="s">
        <v>327</v>
      </c>
      <c r="CU124" s="26" t="s">
        <v>327</v>
      </c>
      <c r="CV124" s="26" t="s">
        <v>327</v>
      </c>
      <c r="CW124" s="26" t="s">
        <v>327</v>
      </c>
      <c r="CX124" s="26" t="s">
        <v>327</v>
      </c>
    </row>
    <row r="125" spans="5:102" x14ac:dyDescent="0.45">
      <c r="E125" s="26" t="s">
        <v>327</v>
      </c>
      <c r="F125" s="26" t="s">
        <v>327</v>
      </c>
      <c r="G125" s="26" t="s">
        <v>327</v>
      </c>
      <c r="H125" s="26" t="s">
        <v>327</v>
      </c>
      <c r="I125" s="26" t="s">
        <v>327</v>
      </c>
      <c r="J125" s="26" t="s">
        <v>327</v>
      </c>
      <c r="K125" s="26" t="s">
        <v>327</v>
      </c>
      <c r="L125" s="26" t="s">
        <v>327</v>
      </c>
      <c r="M125" s="26" t="s">
        <v>327</v>
      </c>
      <c r="O125" s="26" t="s">
        <v>327</v>
      </c>
      <c r="P125" s="26" t="s">
        <v>327</v>
      </c>
      <c r="Q125" s="26" t="s">
        <v>327</v>
      </c>
      <c r="R125" s="26" t="s">
        <v>327</v>
      </c>
      <c r="U125" s="26" t="s">
        <v>327</v>
      </c>
      <c r="V125" s="26" t="s">
        <v>327</v>
      </c>
      <c r="W125" s="26" t="s">
        <v>327</v>
      </c>
      <c r="X125" s="26" t="s">
        <v>327</v>
      </c>
      <c r="AA125" s="26" t="s">
        <v>327</v>
      </c>
      <c r="AB125" s="26" t="s">
        <v>327</v>
      </c>
      <c r="AC125" s="26" t="s">
        <v>327</v>
      </c>
      <c r="AD125" s="26" t="s">
        <v>327</v>
      </c>
      <c r="AG125" s="26" t="s">
        <v>327</v>
      </c>
      <c r="AH125" s="26" t="s">
        <v>327</v>
      </c>
      <c r="AI125" s="26" t="s">
        <v>327</v>
      </c>
      <c r="AJ125" s="26" t="s">
        <v>327</v>
      </c>
      <c r="AM125" s="26" t="s">
        <v>327</v>
      </c>
      <c r="AN125" s="26" t="s">
        <v>327</v>
      </c>
      <c r="AO125" s="26" t="s">
        <v>327</v>
      </c>
      <c r="AP125" s="26" t="s">
        <v>327</v>
      </c>
      <c r="AS125" s="26" t="s">
        <v>327</v>
      </c>
      <c r="AT125" s="26" t="s">
        <v>327</v>
      </c>
      <c r="AU125" s="26" t="s">
        <v>327</v>
      </c>
      <c r="AV125" s="26" t="s">
        <v>327</v>
      </c>
      <c r="AY125" s="26" t="s">
        <v>327</v>
      </c>
      <c r="AZ125" s="26" t="s">
        <v>327</v>
      </c>
      <c r="BA125" s="26" t="s">
        <v>327</v>
      </c>
      <c r="BB125" s="26" t="s">
        <v>327</v>
      </c>
      <c r="BE125" s="26" t="s">
        <v>327</v>
      </c>
      <c r="BF125" s="26" t="s">
        <v>327</v>
      </c>
      <c r="BG125" s="26" t="s">
        <v>327</v>
      </c>
      <c r="BH125" s="26" t="s">
        <v>327</v>
      </c>
      <c r="BK125" s="26" t="s">
        <v>327</v>
      </c>
      <c r="BL125" s="26" t="s">
        <v>327</v>
      </c>
      <c r="BM125" s="26" t="s">
        <v>327</v>
      </c>
      <c r="BN125" s="26" t="s">
        <v>327</v>
      </c>
      <c r="BQ125" s="26" t="s">
        <v>327</v>
      </c>
      <c r="BR125" s="26" t="s">
        <v>327</v>
      </c>
      <c r="BS125" s="26" t="s">
        <v>327</v>
      </c>
      <c r="BT125" s="26" t="s">
        <v>327</v>
      </c>
      <c r="BW125" s="26" t="s">
        <v>327</v>
      </c>
      <c r="BX125" s="26" t="s">
        <v>327</v>
      </c>
      <c r="BY125" s="26" t="s">
        <v>327</v>
      </c>
      <c r="BZ125" s="26" t="s">
        <v>327</v>
      </c>
      <c r="CC125" s="26" t="s">
        <v>327</v>
      </c>
      <c r="CD125" s="26" t="s">
        <v>327</v>
      </c>
      <c r="CE125" s="26" t="s">
        <v>327</v>
      </c>
      <c r="CF125" s="26" t="s">
        <v>327</v>
      </c>
      <c r="CI125" s="26" t="s">
        <v>327</v>
      </c>
      <c r="CJ125" s="26" t="s">
        <v>327</v>
      </c>
      <c r="CK125" s="26" t="s">
        <v>327</v>
      </c>
      <c r="CL125" s="26" t="s">
        <v>327</v>
      </c>
      <c r="CO125" s="26" t="s">
        <v>327</v>
      </c>
      <c r="CP125" s="26" t="s">
        <v>327</v>
      </c>
      <c r="CQ125" s="26" t="s">
        <v>327</v>
      </c>
      <c r="CR125" s="26" t="s">
        <v>327</v>
      </c>
      <c r="CU125" s="26" t="s">
        <v>327</v>
      </c>
      <c r="CV125" s="26" t="s">
        <v>327</v>
      </c>
      <c r="CW125" s="26" t="s">
        <v>327</v>
      </c>
      <c r="CX125" s="26" t="s">
        <v>327</v>
      </c>
    </row>
    <row r="126" spans="5:102" x14ac:dyDescent="0.45">
      <c r="E126" s="26" t="s">
        <v>327</v>
      </c>
      <c r="F126" s="26" t="s">
        <v>327</v>
      </c>
      <c r="G126" s="26" t="s">
        <v>327</v>
      </c>
      <c r="H126" s="26" t="s">
        <v>327</v>
      </c>
      <c r="I126" s="26" t="s">
        <v>327</v>
      </c>
      <c r="J126" s="26" t="s">
        <v>327</v>
      </c>
      <c r="K126" s="26" t="s">
        <v>327</v>
      </c>
      <c r="L126" s="26" t="s">
        <v>327</v>
      </c>
      <c r="M126" s="26" t="s">
        <v>327</v>
      </c>
      <c r="O126" s="26" t="s">
        <v>327</v>
      </c>
      <c r="P126" s="26" t="s">
        <v>327</v>
      </c>
      <c r="Q126" s="26" t="s">
        <v>327</v>
      </c>
      <c r="R126" s="26" t="s">
        <v>327</v>
      </c>
      <c r="U126" s="26" t="s">
        <v>327</v>
      </c>
      <c r="V126" s="26" t="s">
        <v>327</v>
      </c>
      <c r="W126" s="26" t="s">
        <v>327</v>
      </c>
      <c r="X126" s="26" t="s">
        <v>327</v>
      </c>
      <c r="AA126" s="26" t="s">
        <v>327</v>
      </c>
      <c r="AB126" s="26" t="s">
        <v>327</v>
      </c>
      <c r="AC126" s="26" t="s">
        <v>327</v>
      </c>
      <c r="AD126" s="26" t="s">
        <v>327</v>
      </c>
      <c r="AG126" s="26" t="s">
        <v>327</v>
      </c>
      <c r="AH126" s="26" t="s">
        <v>327</v>
      </c>
      <c r="AI126" s="26" t="s">
        <v>327</v>
      </c>
      <c r="AJ126" s="26" t="s">
        <v>327</v>
      </c>
      <c r="AM126" s="26" t="s">
        <v>327</v>
      </c>
      <c r="AN126" s="26" t="s">
        <v>327</v>
      </c>
      <c r="AO126" s="26" t="s">
        <v>327</v>
      </c>
      <c r="AP126" s="26" t="s">
        <v>327</v>
      </c>
      <c r="AS126" s="26" t="s">
        <v>327</v>
      </c>
      <c r="AT126" s="26" t="s">
        <v>327</v>
      </c>
      <c r="AU126" s="26" t="s">
        <v>327</v>
      </c>
      <c r="AV126" s="26" t="s">
        <v>327</v>
      </c>
      <c r="AY126" s="26" t="s">
        <v>327</v>
      </c>
      <c r="AZ126" s="26" t="s">
        <v>327</v>
      </c>
      <c r="BA126" s="26" t="s">
        <v>327</v>
      </c>
      <c r="BB126" s="26" t="s">
        <v>327</v>
      </c>
      <c r="BE126" s="26" t="s">
        <v>327</v>
      </c>
      <c r="BF126" s="26" t="s">
        <v>327</v>
      </c>
      <c r="BG126" s="26" t="s">
        <v>327</v>
      </c>
      <c r="BH126" s="26" t="s">
        <v>327</v>
      </c>
      <c r="BK126" s="26" t="s">
        <v>327</v>
      </c>
      <c r="BL126" s="26" t="s">
        <v>327</v>
      </c>
      <c r="BM126" s="26" t="s">
        <v>327</v>
      </c>
      <c r="BN126" s="26" t="s">
        <v>327</v>
      </c>
      <c r="BQ126" s="26" t="s">
        <v>327</v>
      </c>
      <c r="BR126" s="26" t="s">
        <v>327</v>
      </c>
      <c r="BS126" s="26" t="s">
        <v>327</v>
      </c>
      <c r="BT126" s="26" t="s">
        <v>327</v>
      </c>
      <c r="BW126" s="26" t="s">
        <v>327</v>
      </c>
      <c r="BX126" s="26" t="s">
        <v>327</v>
      </c>
      <c r="BY126" s="26" t="s">
        <v>327</v>
      </c>
      <c r="BZ126" s="26" t="s">
        <v>327</v>
      </c>
      <c r="CC126" s="26" t="s">
        <v>327</v>
      </c>
      <c r="CD126" s="26" t="s">
        <v>327</v>
      </c>
      <c r="CE126" s="26" t="s">
        <v>327</v>
      </c>
      <c r="CF126" s="26" t="s">
        <v>327</v>
      </c>
      <c r="CI126" s="26" t="s">
        <v>327</v>
      </c>
      <c r="CJ126" s="26" t="s">
        <v>327</v>
      </c>
      <c r="CK126" s="26" t="s">
        <v>327</v>
      </c>
      <c r="CL126" s="26" t="s">
        <v>327</v>
      </c>
      <c r="CO126" s="26" t="s">
        <v>327</v>
      </c>
      <c r="CP126" s="26" t="s">
        <v>327</v>
      </c>
      <c r="CQ126" s="26" t="s">
        <v>327</v>
      </c>
      <c r="CR126" s="26" t="s">
        <v>327</v>
      </c>
      <c r="CU126" s="26" t="s">
        <v>327</v>
      </c>
      <c r="CV126" s="26" t="s">
        <v>327</v>
      </c>
      <c r="CW126" s="26" t="s">
        <v>327</v>
      </c>
      <c r="CX126" s="26" t="s">
        <v>327</v>
      </c>
    </row>
    <row r="127" spans="5:102" x14ac:dyDescent="0.45">
      <c r="E127" s="26" t="s">
        <v>327</v>
      </c>
      <c r="F127" s="26" t="s">
        <v>327</v>
      </c>
      <c r="G127" s="26" t="s">
        <v>327</v>
      </c>
      <c r="H127" s="26" t="s">
        <v>327</v>
      </c>
      <c r="I127" s="26" t="s">
        <v>327</v>
      </c>
      <c r="J127" s="26" t="s">
        <v>327</v>
      </c>
      <c r="K127" s="26" t="s">
        <v>327</v>
      </c>
      <c r="L127" s="26" t="s">
        <v>327</v>
      </c>
      <c r="M127" s="26" t="s">
        <v>327</v>
      </c>
      <c r="O127" s="26" t="s">
        <v>327</v>
      </c>
      <c r="P127" s="26" t="s">
        <v>327</v>
      </c>
      <c r="Q127" s="26" t="s">
        <v>327</v>
      </c>
      <c r="R127" s="26" t="s">
        <v>327</v>
      </c>
      <c r="U127" s="26" t="s">
        <v>327</v>
      </c>
      <c r="V127" s="26" t="s">
        <v>327</v>
      </c>
      <c r="W127" s="26" t="s">
        <v>327</v>
      </c>
      <c r="X127" s="26" t="s">
        <v>327</v>
      </c>
      <c r="AA127" s="26" t="s">
        <v>327</v>
      </c>
      <c r="AB127" s="26" t="s">
        <v>327</v>
      </c>
      <c r="AC127" s="26" t="s">
        <v>327</v>
      </c>
      <c r="AD127" s="26" t="s">
        <v>327</v>
      </c>
      <c r="AG127" s="26" t="s">
        <v>327</v>
      </c>
      <c r="AH127" s="26" t="s">
        <v>327</v>
      </c>
      <c r="AI127" s="26" t="s">
        <v>327</v>
      </c>
      <c r="AJ127" s="26" t="s">
        <v>327</v>
      </c>
      <c r="AM127" s="26" t="s">
        <v>327</v>
      </c>
      <c r="AN127" s="26" t="s">
        <v>327</v>
      </c>
      <c r="AO127" s="26" t="s">
        <v>327</v>
      </c>
      <c r="AP127" s="26" t="s">
        <v>327</v>
      </c>
      <c r="AS127" s="26" t="s">
        <v>327</v>
      </c>
      <c r="AT127" s="26" t="s">
        <v>327</v>
      </c>
      <c r="AU127" s="26" t="s">
        <v>327</v>
      </c>
      <c r="AV127" s="26" t="s">
        <v>327</v>
      </c>
      <c r="AY127" s="26" t="s">
        <v>327</v>
      </c>
      <c r="AZ127" s="26" t="s">
        <v>327</v>
      </c>
      <c r="BA127" s="26" t="s">
        <v>327</v>
      </c>
      <c r="BB127" s="26" t="s">
        <v>327</v>
      </c>
      <c r="BE127" s="26" t="s">
        <v>327</v>
      </c>
      <c r="BF127" s="26" t="s">
        <v>327</v>
      </c>
      <c r="BG127" s="26" t="s">
        <v>327</v>
      </c>
      <c r="BH127" s="26" t="s">
        <v>327</v>
      </c>
      <c r="BK127" s="26" t="s">
        <v>327</v>
      </c>
      <c r="BL127" s="26" t="s">
        <v>327</v>
      </c>
      <c r="BM127" s="26" t="s">
        <v>327</v>
      </c>
      <c r="BN127" s="26" t="s">
        <v>327</v>
      </c>
      <c r="BQ127" s="26" t="s">
        <v>327</v>
      </c>
      <c r="BR127" s="26" t="s">
        <v>327</v>
      </c>
      <c r="BS127" s="26" t="s">
        <v>327</v>
      </c>
      <c r="BT127" s="26" t="s">
        <v>327</v>
      </c>
      <c r="BW127" s="26" t="s">
        <v>327</v>
      </c>
      <c r="BX127" s="26" t="s">
        <v>327</v>
      </c>
      <c r="BY127" s="26" t="s">
        <v>327</v>
      </c>
      <c r="BZ127" s="26" t="s">
        <v>327</v>
      </c>
      <c r="CC127" s="26" t="s">
        <v>327</v>
      </c>
      <c r="CD127" s="26" t="s">
        <v>327</v>
      </c>
      <c r="CE127" s="26" t="s">
        <v>327</v>
      </c>
      <c r="CF127" s="26" t="s">
        <v>327</v>
      </c>
      <c r="CI127" s="26" t="s">
        <v>327</v>
      </c>
      <c r="CJ127" s="26" t="s">
        <v>327</v>
      </c>
      <c r="CK127" s="26" t="s">
        <v>327</v>
      </c>
      <c r="CL127" s="26" t="s">
        <v>327</v>
      </c>
      <c r="CO127" s="26" t="s">
        <v>327</v>
      </c>
      <c r="CP127" s="26" t="s">
        <v>327</v>
      </c>
      <c r="CQ127" s="26" t="s">
        <v>327</v>
      </c>
      <c r="CR127" s="26" t="s">
        <v>327</v>
      </c>
      <c r="CU127" s="26" t="s">
        <v>327</v>
      </c>
      <c r="CV127" s="26" t="s">
        <v>327</v>
      </c>
      <c r="CW127" s="26" t="s">
        <v>327</v>
      </c>
      <c r="CX127" s="26" t="s">
        <v>327</v>
      </c>
    </row>
    <row r="128" spans="5:102" x14ac:dyDescent="0.45">
      <c r="E128" s="26" t="s">
        <v>327</v>
      </c>
      <c r="F128" s="26" t="s">
        <v>327</v>
      </c>
      <c r="G128" s="26" t="s">
        <v>327</v>
      </c>
      <c r="H128" s="26" t="s">
        <v>327</v>
      </c>
      <c r="I128" s="26" t="s">
        <v>327</v>
      </c>
      <c r="J128" s="26" t="s">
        <v>327</v>
      </c>
      <c r="K128" s="26" t="s">
        <v>327</v>
      </c>
      <c r="L128" s="26" t="s">
        <v>327</v>
      </c>
      <c r="M128" s="26" t="s">
        <v>327</v>
      </c>
      <c r="O128" s="26" t="s">
        <v>327</v>
      </c>
      <c r="P128" s="26" t="s">
        <v>327</v>
      </c>
      <c r="Q128" s="26" t="s">
        <v>327</v>
      </c>
      <c r="R128" s="26" t="s">
        <v>327</v>
      </c>
      <c r="U128" s="26" t="s">
        <v>327</v>
      </c>
      <c r="V128" s="26" t="s">
        <v>327</v>
      </c>
      <c r="W128" s="26" t="s">
        <v>327</v>
      </c>
      <c r="X128" s="26" t="s">
        <v>327</v>
      </c>
      <c r="AA128" s="26" t="s">
        <v>327</v>
      </c>
      <c r="AB128" s="26" t="s">
        <v>327</v>
      </c>
      <c r="AC128" s="26" t="s">
        <v>327</v>
      </c>
      <c r="AD128" s="26" t="s">
        <v>327</v>
      </c>
      <c r="AG128" s="26" t="s">
        <v>327</v>
      </c>
      <c r="AH128" s="26" t="s">
        <v>327</v>
      </c>
      <c r="AI128" s="26" t="s">
        <v>327</v>
      </c>
      <c r="AJ128" s="26" t="s">
        <v>327</v>
      </c>
      <c r="AM128" s="26" t="s">
        <v>327</v>
      </c>
      <c r="AN128" s="26" t="s">
        <v>327</v>
      </c>
      <c r="AO128" s="26" t="s">
        <v>327</v>
      </c>
      <c r="AP128" s="26" t="s">
        <v>327</v>
      </c>
      <c r="AS128" s="26" t="s">
        <v>327</v>
      </c>
      <c r="AT128" s="26" t="s">
        <v>327</v>
      </c>
      <c r="AU128" s="26" t="s">
        <v>327</v>
      </c>
      <c r="AV128" s="26" t="s">
        <v>327</v>
      </c>
      <c r="AY128" s="26" t="s">
        <v>327</v>
      </c>
      <c r="AZ128" s="26" t="s">
        <v>327</v>
      </c>
      <c r="BA128" s="26" t="s">
        <v>327</v>
      </c>
      <c r="BB128" s="26" t="s">
        <v>327</v>
      </c>
      <c r="BE128" s="26" t="s">
        <v>327</v>
      </c>
      <c r="BF128" s="26" t="s">
        <v>327</v>
      </c>
      <c r="BG128" s="26" t="s">
        <v>327</v>
      </c>
      <c r="BH128" s="26" t="s">
        <v>327</v>
      </c>
      <c r="BK128" s="26" t="s">
        <v>327</v>
      </c>
      <c r="BL128" s="26" t="s">
        <v>327</v>
      </c>
      <c r="BM128" s="26" t="s">
        <v>327</v>
      </c>
      <c r="BN128" s="26" t="s">
        <v>327</v>
      </c>
      <c r="BQ128" s="26" t="s">
        <v>327</v>
      </c>
      <c r="BR128" s="26" t="s">
        <v>327</v>
      </c>
      <c r="BS128" s="26" t="s">
        <v>327</v>
      </c>
      <c r="BT128" s="26" t="s">
        <v>327</v>
      </c>
      <c r="BW128" s="26" t="s">
        <v>327</v>
      </c>
      <c r="BX128" s="26" t="s">
        <v>327</v>
      </c>
      <c r="BY128" s="26" t="s">
        <v>327</v>
      </c>
      <c r="BZ128" s="26" t="s">
        <v>327</v>
      </c>
      <c r="CC128" s="26" t="s">
        <v>327</v>
      </c>
      <c r="CD128" s="26" t="s">
        <v>327</v>
      </c>
      <c r="CE128" s="26" t="s">
        <v>327</v>
      </c>
      <c r="CF128" s="26" t="s">
        <v>327</v>
      </c>
      <c r="CI128" s="26" t="s">
        <v>327</v>
      </c>
      <c r="CJ128" s="26" t="s">
        <v>327</v>
      </c>
      <c r="CK128" s="26" t="s">
        <v>327</v>
      </c>
      <c r="CL128" s="26" t="s">
        <v>327</v>
      </c>
      <c r="CO128" s="26" t="s">
        <v>327</v>
      </c>
      <c r="CP128" s="26" t="s">
        <v>327</v>
      </c>
      <c r="CQ128" s="26" t="s">
        <v>327</v>
      </c>
      <c r="CR128" s="26" t="s">
        <v>327</v>
      </c>
      <c r="CU128" s="26" t="s">
        <v>327</v>
      </c>
      <c r="CV128" s="26" t="s">
        <v>327</v>
      </c>
      <c r="CW128" s="26" t="s">
        <v>327</v>
      </c>
      <c r="CX128" s="26" t="s">
        <v>327</v>
      </c>
    </row>
    <row r="129" spans="5:102" x14ac:dyDescent="0.45">
      <c r="E129" s="26" t="s">
        <v>327</v>
      </c>
      <c r="F129" s="26" t="s">
        <v>327</v>
      </c>
      <c r="G129" s="26" t="s">
        <v>327</v>
      </c>
      <c r="H129" s="26" t="s">
        <v>327</v>
      </c>
      <c r="I129" s="26" t="s">
        <v>327</v>
      </c>
      <c r="J129" s="26" t="s">
        <v>327</v>
      </c>
      <c r="K129" s="26" t="s">
        <v>327</v>
      </c>
      <c r="L129" s="26" t="s">
        <v>327</v>
      </c>
      <c r="M129" s="26" t="s">
        <v>327</v>
      </c>
      <c r="O129" s="26" t="s">
        <v>327</v>
      </c>
      <c r="P129" s="26" t="s">
        <v>327</v>
      </c>
      <c r="Q129" s="26" t="s">
        <v>327</v>
      </c>
      <c r="R129" s="26" t="s">
        <v>327</v>
      </c>
      <c r="U129" s="26" t="s">
        <v>327</v>
      </c>
      <c r="V129" s="26" t="s">
        <v>327</v>
      </c>
      <c r="W129" s="26" t="s">
        <v>327</v>
      </c>
      <c r="X129" s="26" t="s">
        <v>327</v>
      </c>
      <c r="AA129" s="26" t="s">
        <v>327</v>
      </c>
      <c r="AB129" s="26" t="s">
        <v>327</v>
      </c>
      <c r="AC129" s="26" t="s">
        <v>327</v>
      </c>
      <c r="AD129" s="26" t="s">
        <v>327</v>
      </c>
      <c r="AG129" s="26" t="s">
        <v>327</v>
      </c>
      <c r="AH129" s="26" t="s">
        <v>327</v>
      </c>
      <c r="AI129" s="26" t="s">
        <v>327</v>
      </c>
      <c r="AJ129" s="26" t="s">
        <v>327</v>
      </c>
      <c r="AM129" s="26" t="s">
        <v>327</v>
      </c>
      <c r="AN129" s="26" t="s">
        <v>327</v>
      </c>
      <c r="AO129" s="26" t="s">
        <v>327</v>
      </c>
      <c r="AP129" s="26" t="s">
        <v>327</v>
      </c>
      <c r="AS129" s="26" t="s">
        <v>327</v>
      </c>
      <c r="AT129" s="26" t="s">
        <v>327</v>
      </c>
      <c r="AU129" s="26" t="s">
        <v>327</v>
      </c>
      <c r="AV129" s="26" t="s">
        <v>327</v>
      </c>
      <c r="AY129" s="26" t="s">
        <v>327</v>
      </c>
      <c r="AZ129" s="26" t="s">
        <v>327</v>
      </c>
      <c r="BA129" s="26" t="s">
        <v>327</v>
      </c>
      <c r="BB129" s="26" t="s">
        <v>327</v>
      </c>
      <c r="BE129" s="26" t="s">
        <v>327</v>
      </c>
      <c r="BF129" s="26" t="s">
        <v>327</v>
      </c>
      <c r="BG129" s="26" t="s">
        <v>327</v>
      </c>
      <c r="BH129" s="26" t="s">
        <v>327</v>
      </c>
      <c r="BK129" s="26" t="s">
        <v>327</v>
      </c>
      <c r="BL129" s="26" t="s">
        <v>327</v>
      </c>
      <c r="BM129" s="26" t="s">
        <v>327</v>
      </c>
      <c r="BN129" s="26" t="s">
        <v>327</v>
      </c>
      <c r="BQ129" s="26" t="s">
        <v>327</v>
      </c>
      <c r="BR129" s="26" t="s">
        <v>327</v>
      </c>
      <c r="BS129" s="26" t="s">
        <v>327</v>
      </c>
      <c r="BT129" s="26" t="s">
        <v>327</v>
      </c>
      <c r="BW129" s="26" t="s">
        <v>327</v>
      </c>
      <c r="BX129" s="26" t="s">
        <v>327</v>
      </c>
      <c r="BY129" s="26" t="s">
        <v>327</v>
      </c>
      <c r="BZ129" s="26" t="s">
        <v>327</v>
      </c>
      <c r="CC129" s="26" t="s">
        <v>327</v>
      </c>
      <c r="CD129" s="26" t="s">
        <v>327</v>
      </c>
      <c r="CE129" s="26" t="s">
        <v>327</v>
      </c>
      <c r="CF129" s="26" t="s">
        <v>327</v>
      </c>
      <c r="CI129" s="26" t="s">
        <v>327</v>
      </c>
      <c r="CJ129" s="26" t="s">
        <v>327</v>
      </c>
      <c r="CK129" s="26" t="s">
        <v>327</v>
      </c>
      <c r="CL129" s="26" t="s">
        <v>327</v>
      </c>
      <c r="CO129" s="26" t="s">
        <v>327</v>
      </c>
      <c r="CP129" s="26" t="s">
        <v>327</v>
      </c>
      <c r="CQ129" s="26" t="s">
        <v>327</v>
      </c>
      <c r="CR129" s="26" t="s">
        <v>327</v>
      </c>
      <c r="CU129" s="26" t="s">
        <v>327</v>
      </c>
      <c r="CV129" s="26" t="s">
        <v>327</v>
      </c>
      <c r="CW129" s="26" t="s">
        <v>327</v>
      </c>
      <c r="CX129" s="26" t="s">
        <v>327</v>
      </c>
    </row>
    <row r="130" spans="5:102" x14ac:dyDescent="0.45">
      <c r="E130" s="26" t="s">
        <v>327</v>
      </c>
      <c r="F130" s="26" t="s">
        <v>327</v>
      </c>
      <c r="G130" s="26" t="s">
        <v>327</v>
      </c>
      <c r="H130" s="26" t="s">
        <v>327</v>
      </c>
      <c r="I130" s="26" t="s">
        <v>327</v>
      </c>
      <c r="J130" s="26" t="s">
        <v>327</v>
      </c>
      <c r="K130" s="26" t="s">
        <v>327</v>
      </c>
      <c r="L130" s="26" t="s">
        <v>327</v>
      </c>
      <c r="M130" s="26" t="s">
        <v>327</v>
      </c>
      <c r="O130" s="26" t="s">
        <v>327</v>
      </c>
      <c r="P130" s="26" t="s">
        <v>327</v>
      </c>
      <c r="Q130" s="26" t="s">
        <v>327</v>
      </c>
      <c r="R130" s="26" t="s">
        <v>327</v>
      </c>
      <c r="U130" s="26" t="s">
        <v>327</v>
      </c>
      <c r="V130" s="26" t="s">
        <v>327</v>
      </c>
      <c r="W130" s="26" t="s">
        <v>327</v>
      </c>
      <c r="X130" s="26" t="s">
        <v>327</v>
      </c>
      <c r="AA130" s="26" t="s">
        <v>327</v>
      </c>
      <c r="AB130" s="26" t="s">
        <v>327</v>
      </c>
      <c r="AC130" s="26" t="s">
        <v>327</v>
      </c>
      <c r="AD130" s="26" t="s">
        <v>327</v>
      </c>
      <c r="AG130" s="26" t="s">
        <v>327</v>
      </c>
      <c r="AH130" s="26" t="s">
        <v>327</v>
      </c>
      <c r="AI130" s="26" t="s">
        <v>327</v>
      </c>
      <c r="AJ130" s="26" t="s">
        <v>327</v>
      </c>
      <c r="AM130" s="26" t="s">
        <v>327</v>
      </c>
      <c r="AN130" s="26" t="s">
        <v>327</v>
      </c>
      <c r="AO130" s="26" t="s">
        <v>327</v>
      </c>
      <c r="AP130" s="26" t="s">
        <v>327</v>
      </c>
      <c r="AS130" s="26" t="s">
        <v>327</v>
      </c>
      <c r="AT130" s="26" t="s">
        <v>327</v>
      </c>
      <c r="AU130" s="26" t="s">
        <v>327</v>
      </c>
      <c r="AV130" s="26" t="s">
        <v>327</v>
      </c>
      <c r="AY130" s="26" t="s">
        <v>327</v>
      </c>
      <c r="AZ130" s="26" t="s">
        <v>327</v>
      </c>
      <c r="BA130" s="26" t="s">
        <v>327</v>
      </c>
      <c r="BB130" s="26" t="s">
        <v>327</v>
      </c>
      <c r="BE130" s="26" t="s">
        <v>327</v>
      </c>
      <c r="BF130" s="26" t="s">
        <v>327</v>
      </c>
      <c r="BG130" s="26" t="s">
        <v>327</v>
      </c>
      <c r="BH130" s="26" t="s">
        <v>327</v>
      </c>
      <c r="BK130" s="26" t="s">
        <v>327</v>
      </c>
      <c r="BL130" s="26" t="s">
        <v>327</v>
      </c>
      <c r="BM130" s="26" t="s">
        <v>327</v>
      </c>
      <c r="BN130" s="26" t="s">
        <v>327</v>
      </c>
      <c r="BQ130" s="26" t="s">
        <v>327</v>
      </c>
      <c r="BR130" s="26" t="s">
        <v>327</v>
      </c>
      <c r="BS130" s="26" t="s">
        <v>327</v>
      </c>
      <c r="BT130" s="26" t="s">
        <v>327</v>
      </c>
      <c r="BW130" s="26" t="s">
        <v>327</v>
      </c>
      <c r="BX130" s="26" t="s">
        <v>327</v>
      </c>
      <c r="BY130" s="26" t="s">
        <v>327</v>
      </c>
      <c r="BZ130" s="26" t="s">
        <v>327</v>
      </c>
      <c r="CC130" s="26" t="s">
        <v>327</v>
      </c>
      <c r="CD130" s="26" t="s">
        <v>327</v>
      </c>
      <c r="CE130" s="26" t="s">
        <v>327</v>
      </c>
      <c r="CF130" s="26" t="s">
        <v>327</v>
      </c>
      <c r="CI130" s="26" t="s">
        <v>327</v>
      </c>
      <c r="CJ130" s="26" t="s">
        <v>327</v>
      </c>
      <c r="CK130" s="26" t="s">
        <v>327</v>
      </c>
      <c r="CL130" s="26" t="s">
        <v>327</v>
      </c>
      <c r="CO130" s="26" t="s">
        <v>327</v>
      </c>
      <c r="CP130" s="26" t="s">
        <v>327</v>
      </c>
      <c r="CQ130" s="26" t="s">
        <v>327</v>
      </c>
      <c r="CR130" s="26" t="s">
        <v>327</v>
      </c>
      <c r="CU130" s="26" t="s">
        <v>327</v>
      </c>
      <c r="CV130" s="26" t="s">
        <v>327</v>
      </c>
      <c r="CW130" s="26" t="s">
        <v>327</v>
      </c>
      <c r="CX130" s="26" t="s">
        <v>327</v>
      </c>
    </row>
    <row r="131" spans="5:102" x14ac:dyDescent="0.45">
      <c r="E131" s="26" t="s">
        <v>327</v>
      </c>
      <c r="F131" s="26" t="s">
        <v>327</v>
      </c>
      <c r="G131" s="26" t="s">
        <v>327</v>
      </c>
      <c r="H131" s="26" t="s">
        <v>327</v>
      </c>
      <c r="I131" s="26" t="s">
        <v>327</v>
      </c>
      <c r="J131" s="26" t="s">
        <v>327</v>
      </c>
      <c r="K131" s="26" t="s">
        <v>327</v>
      </c>
      <c r="L131" s="26" t="s">
        <v>327</v>
      </c>
      <c r="M131" s="26" t="s">
        <v>327</v>
      </c>
      <c r="O131" s="26" t="s">
        <v>327</v>
      </c>
      <c r="P131" s="26" t="s">
        <v>327</v>
      </c>
      <c r="Q131" s="26" t="s">
        <v>327</v>
      </c>
      <c r="R131" s="26" t="s">
        <v>327</v>
      </c>
      <c r="U131" s="26" t="s">
        <v>327</v>
      </c>
      <c r="V131" s="26" t="s">
        <v>327</v>
      </c>
      <c r="W131" s="26" t="s">
        <v>327</v>
      </c>
      <c r="X131" s="26" t="s">
        <v>327</v>
      </c>
      <c r="AA131" s="26" t="s">
        <v>327</v>
      </c>
      <c r="AB131" s="26" t="s">
        <v>327</v>
      </c>
      <c r="AC131" s="26" t="s">
        <v>327</v>
      </c>
      <c r="AD131" s="26" t="s">
        <v>327</v>
      </c>
      <c r="AG131" s="26" t="s">
        <v>327</v>
      </c>
      <c r="AH131" s="26" t="s">
        <v>327</v>
      </c>
      <c r="AI131" s="26" t="s">
        <v>327</v>
      </c>
      <c r="AJ131" s="26" t="s">
        <v>327</v>
      </c>
      <c r="AM131" s="26" t="s">
        <v>327</v>
      </c>
      <c r="AN131" s="26" t="s">
        <v>327</v>
      </c>
      <c r="AO131" s="26" t="s">
        <v>327</v>
      </c>
      <c r="AP131" s="26" t="s">
        <v>327</v>
      </c>
      <c r="AS131" s="26" t="s">
        <v>327</v>
      </c>
      <c r="AT131" s="26" t="s">
        <v>327</v>
      </c>
      <c r="AU131" s="26" t="s">
        <v>327</v>
      </c>
      <c r="AV131" s="26" t="s">
        <v>327</v>
      </c>
      <c r="AY131" s="26" t="s">
        <v>327</v>
      </c>
      <c r="AZ131" s="26" t="s">
        <v>327</v>
      </c>
      <c r="BA131" s="26" t="s">
        <v>327</v>
      </c>
      <c r="BB131" s="26" t="s">
        <v>327</v>
      </c>
      <c r="BE131" s="26" t="s">
        <v>327</v>
      </c>
      <c r="BF131" s="26" t="s">
        <v>327</v>
      </c>
      <c r="BG131" s="26" t="s">
        <v>327</v>
      </c>
      <c r="BH131" s="26" t="s">
        <v>327</v>
      </c>
      <c r="BK131" s="26" t="s">
        <v>327</v>
      </c>
      <c r="BL131" s="26" t="s">
        <v>327</v>
      </c>
      <c r="BM131" s="26" t="s">
        <v>327</v>
      </c>
      <c r="BN131" s="26" t="s">
        <v>327</v>
      </c>
      <c r="BQ131" s="26" t="s">
        <v>327</v>
      </c>
      <c r="BR131" s="26" t="s">
        <v>327</v>
      </c>
      <c r="BS131" s="26" t="s">
        <v>327</v>
      </c>
      <c r="BT131" s="26" t="s">
        <v>327</v>
      </c>
      <c r="BW131" s="26" t="s">
        <v>327</v>
      </c>
      <c r="BX131" s="26" t="s">
        <v>327</v>
      </c>
      <c r="BY131" s="26" t="s">
        <v>327</v>
      </c>
      <c r="BZ131" s="26" t="s">
        <v>327</v>
      </c>
      <c r="CC131" s="26" t="s">
        <v>327</v>
      </c>
      <c r="CD131" s="26" t="s">
        <v>327</v>
      </c>
      <c r="CE131" s="26" t="s">
        <v>327</v>
      </c>
      <c r="CF131" s="26" t="s">
        <v>327</v>
      </c>
      <c r="CI131" s="26" t="s">
        <v>327</v>
      </c>
      <c r="CJ131" s="26" t="s">
        <v>327</v>
      </c>
      <c r="CK131" s="26" t="s">
        <v>327</v>
      </c>
      <c r="CL131" s="26" t="s">
        <v>327</v>
      </c>
      <c r="CO131" s="26" t="s">
        <v>327</v>
      </c>
      <c r="CP131" s="26" t="s">
        <v>327</v>
      </c>
      <c r="CQ131" s="26" t="s">
        <v>327</v>
      </c>
      <c r="CR131" s="26" t="s">
        <v>327</v>
      </c>
      <c r="CU131" s="26" t="s">
        <v>327</v>
      </c>
      <c r="CV131" s="26" t="s">
        <v>327</v>
      </c>
      <c r="CW131" s="26" t="s">
        <v>327</v>
      </c>
      <c r="CX131" s="26" t="s">
        <v>327</v>
      </c>
    </row>
    <row r="132" spans="5:102" x14ac:dyDescent="0.45">
      <c r="E132" s="26" t="s">
        <v>327</v>
      </c>
      <c r="F132" s="26" t="s">
        <v>327</v>
      </c>
      <c r="G132" s="26" t="s">
        <v>327</v>
      </c>
      <c r="H132" s="26" t="s">
        <v>327</v>
      </c>
      <c r="I132" s="26" t="s">
        <v>327</v>
      </c>
      <c r="J132" s="26" t="s">
        <v>327</v>
      </c>
      <c r="K132" s="26" t="s">
        <v>327</v>
      </c>
      <c r="L132" s="26" t="s">
        <v>327</v>
      </c>
      <c r="M132" s="26" t="s">
        <v>327</v>
      </c>
      <c r="O132" s="26" t="s">
        <v>327</v>
      </c>
      <c r="P132" s="26" t="s">
        <v>327</v>
      </c>
      <c r="Q132" s="26" t="s">
        <v>327</v>
      </c>
      <c r="R132" s="26" t="s">
        <v>327</v>
      </c>
      <c r="U132" s="26" t="s">
        <v>327</v>
      </c>
      <c r="V132" s="26" t="s">
        <v>327</v>
      </c>
      <c r="W132" s="26" t="s">
        <v>327</v>
      </c>
      <c r="X132" s="26" t="s">
        <v>327</v>
      </c>
      <c r="AA132" s="26" t="s">
        <v>327</v>
      </c>
      <c r="AB132" s="26" t="s">
        <v>327</v>
      </c>
      <c r="AC132" s="26" t="s">
        <v>327</v>
      </c>
      <c r="AD132" s="26" t="s">
        <v>327</v>
      </c>
      <c r="AG132" s="26" t="s">
        <v>327</v>
      </c>
      <c r="AH132" s="26" t="s">
        <v>327</v>
      </c>
      <c r="AI132" s="26" t="s">
        <v>327</v>
      </c>
      <c r="AJ132" s="26" t="s">
        <v>327</v>
      </c>
      <c r="AM132" s="26" t="s">
        <v>327</v>
      </c>
      <c r="AN132" s="26" t="s">
        <v>327</v>
      </c>
      <c r="AO132" s="26" t="s">
        <v>327</v>
      </c>
      <c r="AP132" s="26" t="s">
        <v>327</v>
      </c>
      <c r="AS132" s="26" t="s">
        <v>327</v>
      </c>
      <c r="AT132" s="26" t="s">
        <v>327</v>
      </c>
      <c r="AU132" s="26" t="s">
        <v>327</v>
      </c>
      <c r="AV132" s="26" t="s">
        <v>327</v>
      </c>
      <c r="AY132" s="26" t="s">
        <v>327</v>
      </c>
      <c r="AZ132" s="26" t="s">
        <v>327</v>
      </c>
      <c r="BA132" s="26" t="s">
        <v>327</v>
      </c>
      <c r="BB132" s="26" t="s">
        <v>327</v>
      </c>
      <c r="BE132" s="26" t="s">
        <v>327</v>
      </c>
      <c r="BF132" s="26" t="s">
        <v>327</v>
      </c>
      <c r="BG132" s="26" t="s">
        <v>327</v>
      </c>
      <c r="BH132" s="26" t="s">
        <v>327</v>
      </c>
      <c r="BK132" s="26" t="s">
        <v>327</v>
      </c>
      <c r="BL132" s="26" t="s">
        <v>327</v>
      </c>
      <c r="BM132" s="26" t="s">
        <v>327</v>
      </c>
      <c r="BN132" s="26" t="s">
        <v>327</v>
      </c>
      <c r="BQ132" s="26" t="s">
        <v>327</v>
      </c>
      <c r="BR132" s="26" t="s">
        <v>327</v>
      </c>
      <c r="BS132" s="26" t="s">
        <v>327</v>
      </c>
      <c r="BT132" s="26" t="s">
        <v>327</v>
      </c>
      <c r="BW132" s="26" t="s">
        <v>327</v>
      </c>
      <c r="BX132" s="26" t="s">
        <v>327</v>
      </c>
      <c r="BY132" s="26" t="s">
        <v>327</v>
      </c>
      <c r="BZ132" s="26" t="s">
        <v>327</v>
      </c>
      <c r="CC132" s="26" t="s">
        <v>327</v>
      </c>
      <c r="CD132" s="26" t="s">
        <v>327</v>
      </c>
      <c r="CE132" s="26" t="s">
        <v>327</v>
      </c>
      <c r="CF132" s="26" t="s">
        <v>327</v>
      </c>
      <c r="CI132" s="26" t="s">
        <v>327</v>
      </c>
      <c r="CJ132" s="26" t="s">
        <v>327</v>
      </c>
      <c r="CK132" s="26" t="s">
        <v>327</v>
      </c>
      <c r="CL132" s="26" t="s">
        <v>327</v>
      </c>
      <c r="CO132" s="26" t="s">
        <v>327</v>
      </c>
      <c r="CP132" s="26" t="s">
        <v>327</v>
      </c>
      <c r="CQ132" s="26" t="s">
        <v>327</v>
      </c>
      <c r="CR132" s="26" t="s">
        <v>327</v>
      </c>
      <c r="CU132" s="26" t="s">
        <v>327</v>
      </c>
      <c r="CV132" s="26" t="s">
        <v>327</v>
      </c>
      <c r="CW132" s="26" t="s">
        <v>327</v>
      </c>
      <c r="CX132" s="26" t="s">
        <v>327</v>
      </c>
    </row>
    <row r="133" spans="5:102" x14ac:dyDescent="0.45">
      <c r="E133" s="26" t="s">
        <v>327</v>
      </c>
      <c r="F133" s="26" t="s">
        <v>327</v>
      </c>
      <c r="G133" s="26" t="s">
        <v>327</v>
      </c>
      <c r="H133" s="26" t="s">
        <v>327</v>
      </c>
      <c r="I133" s="26" t="s">
        <v>327</v>
      </c>
      <c r="J133" s="26" t="s">
        <v>327</v>
      </c>
      <c r="K133" s="26" t="s">
        <v>327</v>
      </c>
      <c r="L133" s="26" t="s">
        <v>327</v>
      </c>
      <c r="M133" s="26" t="s">
        <v>327</v>
      </c>
      <c r="O133" s="26" t="s">
        <v>327</v>
      </c>
      <c r="P133" s="26" t="s">
        <v>327</v>
      </c>
      <c r="Q133" s="26" t="s">
        <v>327</v>
      </c>
      <c r="R133" s="26" t="s">
        <v>327</v>
      </c>
      <c r="U133" s="26" t="s">
        <v>327</v>
      </c>
      <c r="V133" s="26" t="s">
        <v>327</v>
      </c>
      <c r="W133" s="26" t="s">
        <v>327</v>
      </c>
      <c r="X133" s="26" t="s">
        <v>327</v>
      </c>
      <c r="AA133" s="26" t="s">
        <v>327</v>
      </c>
      <c r="AB133" s="26" t="s">
        <v>327</v>
      </c>
      <c r="AC133" s="26" t="s">
        <v>327</v>
      </c>
      <c r="AD133" s="26" t="s">
        <v>327</v>
      </c>
      <c r="AG133" s="26" t="s">
        <v>327</v>
      </c>
      <c r="AH133" s="26" t="s">
        <v>327</v>
      </c>
      <c r="AI133" s="26" t="s">
        <v>327</v>
      </c>
      <c r="AJ133" s="26" t="s">
        <v>327</v>
      </c>
      <c r="AM133" s="26" t="s">
        <v>327</v>
      </c>
      <c r="AN133" s="26" t="s">
        <v>327</v>
      </c>
      <c r="AO133" s="26" t="s">
        <v>327</v>
      </c>
      <c r="AP133" s="26" t="s">
        <v>327</v>
      </c>
      <c r="AS133" s="26" t="s">
        <v>327</v>
      </c>
      <c r="AT133" s="26" t="s">
        <v>327</v>
      </c>
      <c r="AU133" s="26" t="s">
        <v>327</v>
      </c>
      <c r="AV133" s="26" t="s">
        <v>327</v>
      </c>
      <c r="AY133" s="26" t="s">
        <v>327</v>
      </c>
      <c r="AZ133" s="26" t="s">
        <v>327</v>
      </c>
      <c r="BA133" s="26" t="s">
        <v>327</v>
      </c>
      <c r="BB133" s="26" t="s">
        <v>327</v>
      </c>
      <c r="BE133" s="26" t="s">
        <v>327</v>
      </c>
      <c r="BF133" s="26" t="s">
        <v>327</v>
      </c>
      <c r="BG133" s="26" t="s">
        <v>327</v>
      </c>
      <c r="BH133" s="26" t="s">
        <v>327</v>
      </c>
      <c r="BK133" s="26" t="s">
        <v>327</v>
      </c>
      <c r="BL133" s="26" t="s">
        <v>327</v>
      </c>
      <c r="BM133" s="26" t="s">
        <v>327</v>
      </c>
      <c r="BN133" s="26" t="s">
        <v>327</v>
      </c>
      <c r="BQ133" s="26" t="s">
        <v>327</v>
      </c>
      <c r="BR133" s="26" t="s">
        <v>327</v>
      </c>
      <c r="BS133" s="26" t="s">
        <v>327</v>
      </c>
      <c r="BT133" s="26" t="s">
        <v>327</v>
      </c>
      <c r="BW133" s="26" t="s">
        <v>327</v>
      </c>
      <c r="BX133" s="26" t="s">
        <v>327</v>
      </c>
      <c r="BY133" s="26" t="s">
        <v>327</v>
      </c>
      <c r="BZ133" s="26" t="s">
        <v>327</v>
      </c>
      <c r="CC133" s="26" t="s">
        <v>327</v>
      </c>
      <c r="CD133" s="26" t="s">
        <v>327</v>
      </c>
      <c r="CE133" s="26" t="s">
        <v>327</v>
      </c>
      <c r="CF133" s="26" t="s">
        <v>327</v>
      </c>
      <c r="CI133" s="26" t="s">
        <v>327</v>
      </c>
      <c r="CJ133" s="26" t="s">
        <v>327</v>
      </c>
      <c r="CK133" s="26" t="s">
        <v>327</v>
      </c>
      <c r="CL133" s="26" t="s">
        <v>327</v>
      </c>
      <c r="CO133" s="26" t="s">
        <v>327</v>
      </c>
      <c r="CP133" s="26" t="s">
        <v>327</v>
      </c>
      <c r="CQ133" s="26" t="s">
        <v>327</v>
      </c>
      <c r="CR133" s="26" t="s">
        <v>327</v>
      </c>
      <c r="CU133" s="26" t="s">
        <v>327</v>
      </c>
      <c r="CV133" s="26" t="s">
        <v>327</v>
      </c>
      <c r="CW133" s="26" t="s">
        <v>327</v>
      </c>
      <c r="CX133" s="26" t="s">
        <v>327</v>
      </c>
    </row>
    <row r="134" spans="5:102" x14ac:dyDescent="0.45">
      <c r="E134" s="26" t="s">
        <v>327</v>
      </c>
      <c r="F134" s="26" t="s">
        <v>327</v>
      </c>
      <c r="G134" s="26" t="s">
        <v>327</v>
      </c>
      <c r="H134" s="26" t="s">
        <v>327</v>
      </c>
      <c r="I134" s="26" t="s">
        <v>327</v>
      </c>
      <c r="J134" s="26" t="s">
        <v>327</v>
      </c>
      <c r="K134" s="26" t="s">
        <v>327</v>
      </c>
      <c r="L134" s="26" t="s">
        <v>327</v>
      </c>
      <c r="M134" s="26" t="s">
        <v>327</v>
      </c>
      <c r="O134" s="26" t="s">
        <v>327</v>
      </c>
      <c r="P134" s="26" t="s">
        <v>327</v>
      </c>
      <c r="Q134" s="26" t="s">
        <v>327</v>
      </c>
      <c r="R134" s="26" t="s">
        <v>327</v>
      </c>
      <c r="U134" s="26" t="s">
        <v>327</v>
      </c>
      <c r="V134" s="26" t="s">
        <v>327</v>
      </c>
      <c r="W134" s="26" t="s">
        <v>327</v>
      </c>
      <c r="X134" s="26" t="s">
        <v>327</v>
      </c>
      <c r="AA134" s="26" t="s">
        <v>327</v>
      </c>
      <c r="AB134" s="26" t="s">
        <v>327</v>
      </c>
      <c r="AC134" s="26" t="s">
        <v>327</v>
      </c>
      <c r="AD134" s="26" t="s">
        <v>327</v>
      </c>
      <c r="AG134" s="26" t="s">
        <v>327</v>
      </c>
      <c r="AH134" s="26" t="s">
        <v>327</v>
      </c>
      <c r="AI134" s="26" t="s">
        <v>327</v>
      </c>
      <c r="AJ134" s="26" t="s">
        <v>327</v>
      </c>
      <c r="AM134" s="26" t="s">
        <v>327</v>
      </c>
      <c r="AN134" s="26" t="s">
        <v>327</v>
      </c>
      <c r="AO134" s="26" t="s">
        <v>327</v>
      </c>
      <c r="AP134" s="26" t="s">
        <v>327</v>
      </c>
      <c r="AS134" s="26" t="s">
        <v>327</v>
      </c>
      <c r="AT134" s="26" t="s">
        <v>327</v>
      </c>
      <c r="AU134" s="26" t="s">
        <v>327</v>
      </c>
      <c r="AV134" s="26" t="s">
        <v>327</v>
      </c>
      <c r="AY134" s="26" t="s">
        <v>327</v>
      </c>
      <c r="AZ134" s="26" t="s">
        <v>327</v>
      </c>
      <c r="BA134" s="26" t="s">
        <v>327</v>
      </c>
      <c r="BB134" s="26" t="s">
        <v>327</v>
      </c>
      <c r="BE134" s="26" t="s">
        <v>327</v>
      </c>
      <c r="BF134" s="26" t="s">
        <v>327</v>
      </c>
      <c r="BG134" s="26" t="s">
        <v>327</v>
      </c>
      <c r="BH134" s="26" t="s">
        <v>327</v>
      </c>
      <c r="BK134" s="26" t="s">
        <v>327</v>
      </c>
      <c r="BL134" s="26" t="s">
        <v>327</v>
      </c>
      <c r="BM134" s="26" t="s">
        <v>327</v>
      </c>
      <c r="BN134" s="26" t="s">
        <v>327</v>
      </c>
      <c r="BQ134" s="26" t="s">
        <v>327</v>
      </c>
      <c r="BR134" s="26" t="s">
        <v>327</v>
      </c>
      <c r="BS134" s="26" t="s">
        <v>327</v>
      </c>
      <c r="BT134" s="26" t="s">
        <v>327</v>
      </c>
      <c r="BW134" s="26" t="s">
        <v>327</v>
      </c>
      <c r="BX134" s="26" t="s">
        <v>327</v>
      </c>
      <c r="BY134" s="26" t="s">
        <v>327</v>
      </c>
      <c r="BZ134" s="26" t="s">
        <v>327</v>
      </c>
      <c r="CC134" s="26" t="s">
        <v>327</v>
      </c>
      <c r="CD134" s="26" t="s">
        <v>327</v>
      </c>
      <c r="CE134" s="26" t="s">
        <v>327</v>
      </c>
      <c r="CF134" s="26" t="s">
        <v>327</v>
      </c>
      <c r="CI134" s="26" t="s">
        <v>327</v>
      </c>
      <c r="CJ134" s="26" t="s">
        <v>327</v>
      </c>
      <c r="CK134" s="26" t="s">
        <v>327</v>
      </c>
      <c r="CL134" s="26" t="s">
        <v>327</v>
      </c>
      <c r="CO134" s="26" t="s">
        <v>327</v>
      </c>
      <c r="CP134" s="26" t="s">
        <v>327</v>
      </c>
      <c r="CQ134" s="26" t="s">
        <v>327</v>
      </c>
      <c r="CR134" s="26" t="s">
        <v>327</v>
      </c>
      <c r="CU134" s="26" t="s">
        <v>327</v>
      </c>
      <c r="CV134" s="26" t="s">
        <v>327</v>
      </c>
      <c r="CW134" s="26" t="s">
        <v>327</v>
      </c>
      <c r="CX134" s="26" t="s">
        <v>327</v>
      </c>
    </row>
    <row r="135" spans="5:102" x14ac:dyDescent="0.45">
      <c r="E135" s="26" t="s">
        <v>327</v>
      </c>
      <c r="F135" s="26" t="s">
        <v>327</v>
      </c>
      <c r="G135" s="26" t="s">
        <v>327</v>
      </c>
      <c r="H135" s="26" t="s">
        <v>327</v>
      </c>
      <c r="I135" s="26" t="s">
        <v>327</v>
      </c>
      <c r="J135" s="26" t="s">
        <v>327</v>
      </c>
      <c r="K135" s="26" t="s">
        <v>327</v>
      </c>
      <c r="L135" s="26" t="s">
        <v>327</v>
      </c>
      <c r="M135" s="26" t="s">
        <v>327</v>
      </c>
      <c r="O135" s="26" t="s">
        <v>327</v>
      </c>
      <c r="P135" s="26" t="s">
        <v>327</v>
      </c>
      <c r="Q135" s="26" t="s">
        <v>327</v>
      </c>
      <c r="R135" s="26" t="s">
        <v>327</v>
      </c>
      <c r="U135" s="26" t="s">
        <v>327</v>
      </c>
      <c r="V135" s="26" t="s">
        <v>327</v>
      </c>
      <c r="W135" s="26" t="s">
        <v>327</v>
      </c>
      <c r="X135" s="26" t="s">
        <v>327</v>
      </c>
      <c r="AA135" s="26" t="s">
        <v>327</v>
      </c>
      <c r="AB135" s="26" t="s">
        <v>327</v>
      </c>
      <c r="AC135" s="26" t="s">
        <v>327</v>
      </c>
      <c r="AD135" s="26" t="s">
        <v>327</v>
      </c>
      <c r="AG135" s="26" t="s">
        <v>327</v>
      </c>
      <c r="AH135" s="26" t="s">
        <v>327</v>
      </c>
      <c r="AI135" s="26" t="s">
        <v>327</v>
      </c>
      <c r="AJ135" s="26" t="s">
        <v>327</v>
      </c>
      <c r="AM135" s="26" t="s">
        <v>327</v>
      </c>
      <c r="AN135" s="26" t="s">
        <v>327</v>
      </c>
      <c r="AO135" s="26" t="s">
        <v>327</v>
      </c>
      <c r="AP135" s="26" t="s">
        <v>327</v>
      </c>
      <c r="AS135" s="26" t="s">
        <v>327</v>
      </c>
      <c r="AT135" s="26" t="s">
        <v>327</v>
      </c>
      <c r="AU135" s="26" t="s">
        <v>327</v>
      </c>
      <c r="AV135" s="26" t="s">
        <v>327</v>
      </c>
      <c r="AY135" s="26" t="s">
        <v>327</v>
      </c>
      <c r="AZ135" s="26" t="s">
        <v>327</v>
      </c>
      <c r="BA135" s="26" t="s">
        <v>327</v>
      </c>
      <c r="BB135" s="26" t="s">
        <v>327</v>
      </c>
      <c r="BE135" s="26" t="s">
        <v>327</v>
      </c>
      <c r="BF135" s="26" t="s">
        <v>327</v>
      </c>
      <c r="BG135" s="26" t="s">
        <v>327</v>
      </c>
      <c r="BH135" s="26" t="s">
        <v>327</v>
      </c>
      <c r="BK135" s="26" t="s">
        <v>327</v>
      </c>
      <c r="BL135" s="26" t="s">
        <v>327</v>
      </c>
      <c r="BM135" s="26" t="s">
        <v>327</v>
      </c>
      <c r="BN135" s="26" t="s">
        <v>327</v>
      </c>
      <c r="BQ135" s="26" t="s">
        <v>327</v>
      </c>
      <c r="BR135" s="26" t="s">
        <v>327</v>
      </c>
      <c r="BS135" s="26" t="s">
        <v>327</v>
      </c>
      <c r="BT135" s="26" t="s">
        <v>327</v>
      </c>
      <c r="BW135" s="26" t="s">
        <v>327</v>
      </c>
      <c r="BX135" s="26" t="s">
        <v>327</v>
      </c>
      <c r="BY135" s="26" t="s">
        <v>327</v>
      </c>
      <c r="BZ135" s="26" t="s">
        <v>327</v>
      </c>
      <c r="CC135" s="26" t="s">
        <v>327</v>
      </c>
      <c r="CD135" s="26" t="s">
        <v>327</v>
      </c>
      <c r="CE135" s="26" t="s">
        <v>327</v>
      </c>
      <c r="CF135" s="26" t="s">
        <v>327</v>
      </c>
      <c r="CI135" s="26" t="s">
        <v>327</v>
      </c>
      <c r="CJ135" s="26" t="s">
        <v>327</v>
      </c>
      <c r="CK135" s="26" t="s">
        <v>327</v>
      </c>
      <c r="CL135" s="26" t="s">
        <v>327</v>
      </c>
      <c r="CO135" s="26" t="s">
        <v>327</v>
      </c>
      <c r="CP135" s="26" t="s">
        <v>327</v>
      </c>
      <c r="CQ135" s="26" t="s">
        <v>327</v>
      </c>
      <c r="CR135" s="26" t="s">
        <v>327</v>
      </c>
      <c r="CU135" s="26" t="s">
        <v>327</v>
      </c>
      <c r="CV135" s="26" t="s">
        <v>327</v>
      </c>
      <c r="CW135" s="26" t="s">
        <v>327</v>
      </c>
      <c r="CX135" s="26" t="s">
        <v>327</v>
      </c>
    </row>
    <row r="136" spans="5:102" x14ac:dyDescent="0.45">
      <c r="E136" s="26" t="s">
        <v>327</v>
      </c>
      <c r="F136" s="26" t="s">
        <v>327</v>
      </c>
      <c r="G136" s="26" t="s">
        <v>327</v>
      </c>
      <c r="H136" s="26" t="s">
        <v>327</v>
      </c>
      <c r="I136" s="26" t="s">
        <v>327</v>
      </c>
      <c r="J136" s="26" t="s">
        <v>327</v>
      </c>
      <c r="K136" s="26" t="s">
        <v>327</v>
      </c>
      <c r="L136" s="26" t="s">
        <v>327</v>
      </c>
      <c r="M136" s="26" t="s">
        <v>327</v>
      </c>
      <c r="O136" s="26" t="s">
        <v>327</v>
      </c>
      <c r="P136" s="26" t="s">
        <v>327</v>
      </c>
      <c r="Q136" s="26" t="s">
        <v>327</v>
      </c>
      <c r="R136" s="26" t="s">
        <v>327</v>
      </c>
      <c r="U136" s="26" t="s">
        <v>327</v>
      </c>
      <c r="V136" s="26" t="s">
        <v>327</v>
      </c>
      <c r="W136" s="26" t="s">
        <v>327</v>
      </c>
      <c r="X136" s="26" t="s">
        <v>327</v>
      </c>
      <c r="AA136" s="26" t="s">
        <v>327</v>
      </c>
      <c r="AB136" s="26" t="s">
        <v>327</v>
      </c>
      <c r="AC136" s="26" t="s">
        <v>327</v>
      </c>
      <c r="AD136" s="26" t="s">
        <v>327</v>
      </c>
      <c r="AG136" s="26" t="s">
        <v>327</v>
      </c>
      <c r="AH136" s="26" t="s">
        <v>327</v>
      </c>
      <c r="AI136" s="26" t="s">
        <v>327</v>
      </c>
      <c r="AJ136" s="26" t="s">
        <v>327</v>
      </c>
      <c r="AM136" s="26" t="s">
        <v>327</v>
      </c>
      <c r="AN136" s="26" t="s">
        <v>327</v>
      </c>
      <c r="AO136" s="26" t="s">
        <v>327</v>
      </c>
      <c r="AP136" s="26" t="s">
        <v>327</v>
      </c>
      <c r="AS136" s="26" t="s">
        <v>327</v>
      </c>
      <c r="AT136" s="26" t="s">
        <v>327</v>
      </c>
      <c r="AU136" s="26" t="s">
        <v>327</v>
      </c>
      <c r="AV136" s="26" t="s">
        <v>327</v>
      </c>
      <c r="AY136" s="26" t="s">
        <v>327</v>
      </c>
      <c r="AZ136" s="26" t="s">
        <v>327</v>
      </c>
      <c r="BA136" s="26" t="s">
        <v>327</v>
      </c>
      <c r="BB136" s="26" t="s">
        <v>327</v>
      </c>
      <c r="BE136" s="26" t="s">
        <v>327</v>
      </c>
      <c r="BF136" s="26" t="s">
        <v>327</v>
      </c>
      <c r="BG136" s="26" t="s">
        <v>327</v>
      </c>
      <c r="BH136" s="26" t="s">
        <v>327</v>
      </c>
      <c r="BK136" s="26" t="s">
        <v>327</v>
      </c>
      <c r="BL136" s="26" t="s">
        <v>327</v>
      </c>
      <c r="BM136" s="26" t="s">
        <v>327</v>
      </c>
      <c r="BN136" s="26" t="s">
        <v>327</v>
      </c>
      <c r="BQ136" s="26" t="s">
        <v>327</v>
      </c>
      <c r="BR136" s="26" t="s">
        <v>327</v>
      </c>
      <c r="BS136" s="26" t="s">
        <v>327</v>
      </c>
      <c r="BT136" s="26" t="s">
        <v>327</v>
      </c>
      <c r="BW136" s="26" t="s">
        <v>327</v>
      </c>
      <c r="BX136" s="26" t="s">
        <v>327</v>
      </c>
      <c r="BY136" s="26" t="s">
        <v>327</v>
      </c>
      <c r="BZ136" s="26" t="s">
        <v>327</v>
      </c>
      <c r="CC136" s="26" t="s">
        <v>327</v>
      </c>
      <c r="CD136" s="26" t="s">
        <v>327</v>
      </c>
      <c r="CE136" s="26" t="s">
        <v>327</v>
      </c>
      <c r="CF136" s="26" t="s">
        <v>327</v>
      </c>
      <c r="CI136" s="26" t="s">
        <v>327</v>
      </c>
      <c r="CJ136" s="26" t="s">
        <v>327</v>
      </c>
      <c r="CK136" s="26" t="s">
        <v>327</v>
      </c>
      <c r="CL136" s="26" t="s">
        <v>327</v>
      </c>
      <c r="CO136" s="26" t="s">
        <v>327</v>
      </c>
      <c r="CP136" s="26" t="s">
        <v>327</v>
      </c>
      <c r="CQ136" s="26" t="s">
        <v>327</v>
      </c>
      <c r="CR136" s="26" t="s">
        <v>327</v>
      </c>
      <c r="CU136" s="26" t="s">
        <v>327</v>
      </c>
      <c r="CV136" s="26" t="s">
        <v>327</v>
      </c>
      <c r="CW136" s="26" t="s">
        <v>327</v>
      </c>
      <c r="CX136" s="26" t="s">
        <v>327</v>
      </c>
    </row>
    <row r="137" spans="5:102" x14ac:dyDescent="0.45">
      <c r="E137" s="26" t="s">
        <v>327</v>
      </c>
      <c r="F137" s="26" t="s">
        <v>327</v>
      </c>
      <c r="G137" s="26" t="s">
        <v>327</v>
      </c>
      <c r="H137" s="26" t="s">
        <v>327</v>
      </c>
      <c r="I137" s="26" t="s">
        <v>327</v>
      </c>
      <c r="J137" s="26" t="s">
        <v>327</v>
      </c>
      <c r="K137" s="26" t="s">
        <v>327</v>
      </c>
      <c r="L137" s="26" t="s">
        <v>327</v>
      </c>
      <c r="M137" s="26" t="s">
        <v>327</v>
      </c>
      <c r="O137" s="26" t="s">
        <v>327</v>
      </c>
      <c r="P137" s="26" t="s">
        <v>327</v>
      </c>
      <c r="Q137" s="26" t="s">
        <v>327</v>
      </c>
      <c r="R137" s="26" t="s">
        <v>327</v>
      </c>
      <c r="U137" s="26" t="s">
        <v>327</v>
      </c>
      <c r="V137" s="26" t="s">
        <v>327</v>
      </c>
      <c r="W137" s="26" t="s">
        <v>327</v>
      </c>
      <c r="X137" s="26" t="s">
        <v>327</v>
      </c>
      <c r="AA137" s="26" t="s">
        <v>327</v>
      </c>
      <c r="AB137" s="26" t="s">
        <v>327</v>
      </c>
      <c r="AC137" s="26" t="s">
        <v>327</v>
      </c>
      <c r="AD137" s="26" t="s">
        <v>327</v>
      </c>
      <c r="AG137" s="26" t="s">
        <v>327</v>
      </c>
      <c r="AH137" s="26" t="s">
        <v>327</v>
      </c>
      <c r="AI137" s="26" t="s">
        <v>327</v>
      </c>
      <c r="AJ137" s="26" t="s">
        <v>327</v>
      </c>
      <c r="AM137" s="26" t="s">
        <v>327</v>
      </c>
      <c r="AN137" s="26" t="s">
        <v>327</v>
      </c>
      <c r="AO137" s="26" t="s">
        <v>327</v>
      </c>
      <c r="AP137" s="26" t="s">
        <v>327</v>
      </c>
      <c r="AS137" s="26" t="s">
        <v>327</v>
      </c>
      <c r="AT137" s="26" t="s">
        <v>327</v>
      </c>
      <c r="AU137" s="26" t="s">
        <v>327</v>
      </c>
      <c r="AV137" s="26" t="s">
        <v>327</v>
      </c>
      <c r="AY137" s="26" t="s">
        <v>327</v>
      </c>
      <c r="AZ137" s="26" t="s">
        <v>327</v>
      </c>
      <c r="BA137" s="26" t="s">
        <v>327</v>
      </c>
      <c r="BB137" s="26" t="s">
        <v>327</v>
      </c>
      <c r="BE137" s="26" t="s">
        <v>327</v>
      </c>
      <c r="BF137" s="26" t="s">
        <v>327</v>
      </c>
      <c r="BG137" s="26" t="s">
        <v>327</v>
      </c>
      <c r="BH137" s="26" t="s">
        <v>327</v>
      </c>
      <c r="BK137" s="26" t="s">
        <v>327</v>
      </c>
      <c r="BL137" s="26" t="s">
        <v>327</v>
      </c>
      <c r="BM137" s="26" t="s">
        <v>327</v>
      </c>
      <c r="BN137" s="26" t="s">
        <v>327</v>
      </c>
      <c r="BQ137" s="26" t="s">
        <v>327</v>
      </c>
      <c r="BR137" s="26" t="s">
        <v>327</v>
      </c>
      <c r="BS137" s="26" t="s">
        <v>327</v>
      </c>
      <c r="BT137" s="26" t="s">
        <v>327</v>
      </c>
      <c r="BW137" s="26" t="s">
        <v>327</v>
      </c>
      <c r="BX137" s="26" t="s">
        <v>327</v>
      </c>
      <c r="BY137" s="26" t="s">
        <v>327</v>
      </c>
      <c r="BZ137" s="26" t="s">
        <v>327</v>
      </c>
      <c r="CC137" s="26" t="s">
        <v>327</v>
      </c>
      <c r="CD137" s="26" t="s">
        <v>327</v>
      </c>
      <c r="CE137" s="26" t="s">
        <v>327</v>
      </c>
      <c r="CF137" s="26" t="s">
        <v>327</v>
      </c>
      <c r="CI137" s="26" t="s">
        <v>327</v>
      </c>
      <c r="CJ137" s="26" t="s">
        <v>327</v>
      </c>
      <c r="CK137" s="26" t="s">
        <v>327</v>
      </c>
      <c r="CL137" s="26" t="s">
        <v>327</v>
      </c>
      <c r="CO137" s="26" t="s">
        <v>327</v>
      </c>
      <c r="CP137" s="26" t="s">
        <v>327</v>
      </c>
      <c r="CQ137" s="26" t="s">
        <v>327</v>
      </c>
      <c r="CR137" s="26" t="s">
        <v>327</v>
      </c>
      <c r="CU137" s="26" t="s">
        <v>327</v>
      </c>
      <c r="CV137" s="26" t="s">
        <v>327</v>
      </c>
      <c r="CW137" s="26" t="s">
        <v>327</v>
      </c>
      <c r="CX137" s="26" t="s">
        <v>327</v>
      </c>
    </row>
    <row r="138" spans="5:102" x14ac:dyDescent="0.45">
      <c r="E138" s="26" t="s">
        <v>327</v>
      </c>
      <c r="F138" s="26" t="s">
        <v>327</v>
      </c>
      <c r="G138" s="26" t="s">
        <v>327</v>
      </c>
      <c r="H138" s="26" t="s">
        <v>327</v>
      </c>
      <c r="I138" s="26" t="s">
        <v>327</v>
      </c>
      <c r="J138" s="26" t="s">
        <v>327</v>
      </c>
      <c r="K138" s="26" t="s">
        <v>327</v>
      </c>
      <c r="L138" s="26" t="s">
        <v>327</v>
      </c>
      <c r="M138" s="26" t="s">
        <v>327</v>
      </c>
      <c r="O138" s="26" t="s">
        <v>327</v>
      </c>
      <c r="P138" s="26" t="s">
        <v>327</v>
      </c>
      <c r="Q138" s="26" t="s">
        <v>327</v>
      </c>
      <c r="R138" s="26" t="s">
        <v>327</v>
      </c>
      <c r="U138" s="26" t="s">
        <v>327</v>
      </c>
      <c r="V138" s="26" t="s">
        <v>327</v>
      </c>
      <c r="W138" s="26" t="s">
        <v>327</v>
      </c>
      <c r="X138" s="26" t="s">
        <v>327</v>
      </c>
      <c r="AA138" s="26" t="s">
        <v>327</v>
      </c>
      <c r="AB138" s="26" t="s">
        <v>327</v>
      </c>
      <c r="AC138" s="26" t="s">
        <v>327</v>
      </c>
      <c r="AD138" s="26" t="s">
        <v>327</v>
      </c>
      <c r="AG138" s="26" t="s">
        <v>327</v>
      </c>
      <c r="AH138" s="26" t="s">
        <v>327</v>
      </c>
      <c r="AI138" s="26" t="s">
        <v>327</v>
      </c>
      <c r="AJ138" s="26" t="s">
        <v>327</v>
      </c>
      <c r="AM138" s="26" t="s">
        <v>327</v>
      </c>
      <c r="AN138" s="26" t="s">
        <v>327</v>
      </c>
      <c r="AO138" s="26" t="s">
        <v>327</v>
      </c>
      <c r="AP138" s="26" t="s">
        <v>327</v>
      </c>
      <c r="AS138" s="26" t="s">
        <v>327</v>
      </c>
      <c r="AT138" s="26" t="s">
        <v>327</v>
      </c>
      <c r="AU138" s="26" t="s">
        <v>327</v>
      </c>
      <c r="AV138" s="26" t="s">
        <v>327</v>
      </c>
      <c r="AY138" s="26" t="s">
        <v>327</v>
      </c>
      <c r="AZ138" s="26" t="s">
        <v>327</v>
      </c>
      <c r="BA138" s="26" t="s">
        <v>327</v>
      </c>
      <c r="BB138" s="26" t="s">
        <v>327</v>
      </c>
      <c r="BE138" s="26" t="s">
        <v>327</v>
      </c>
      <c r="BF138" s="26" t="s">
        <v>327</v>
      </c>
      <c r="BG138" s="26" t="s">
        <v>327</v>
      </c>
      <c r="BH138" s="26" t="s">
        <v>327</v>
      </c>
      <c r="BK138" s="26" t="s">
        <v>327</v>
      </c>
      <c r="BL138" s="26" t="s">
        <v>327</v>
      </c>
      <c r="BM138" s="26" t="s">
        <v>327</v>
      </c>
      <c r="BN138" s="26" t="s">
        <v>327</v>
      </c>
      <c r="BQ138" s="26" t="s">
        <v>327</v>
      </c>
      <c r="BR138" s="26" t="s">
        <v>327</v>
      </c>
      <c r="BS138" s="26" t="s">
        <v>327</v>
      </c>
      <c r="BT138" s="26" t="s">
        <v>327</v>
      </c>
      <c r="BW138" s="26" t="s">
        <v>327</v>
      </c>
      <c r="BX138" s="26" t="s">
        <v>327</v>
      </c>
      <c r="BY138" s="26" t="s">
        <v>327</v>
      </c>
      <c r="BZ138" s="26" t="s">
        <v>327</v>
      </c>
      <c r="CC138" s="26" t="s">
        <v>327</v>
      </c>
      <c r="CD138" s="26" t="s">
        <v>327</v>
      </c>
      <c r="CE138" s="26" t="s">
        <v>327</v>
      </c>
      <c r="CF138" s="26" t="s">
        <v>327</v>
      </c>
      <c r="CI138" s="26" t="s">
        <v>327</v>
      </c>
      <c r="CJ138" s="26" t="s">
        <v>327</v>
      </c>
      <c r="CK138" s="26" t="s">
        <v>327</v>
      </c>
      <c r="CL138" s="26" t="s">
        <v>327</v>
      </c>
      <c r="CO138" s="26" t="s">
        <v>327</v>
      </c>
      <c r="CP138" s="26" t="s">
        <v>327</v>
      </c>
      <c r="CQ138" s="26" t="s">
        <v>327</v>
      </c>
      <c r="CR138" s="26" t="s">
        <v>327</v>
      </c>
      <c r="CU138" s="26" t="s">
        <v>327</v>
      </c>
      <c r="CV138" s="26" t="s">
        <v>327</v>
      </c>
      <c r="CW138" s="26" t="s">
        <v>327</v>
      </c>
      <c r="CX138" s="26" t="s">
        <v>327</v>
      </c>
    </row>
    <row r="139" spans="5:102" x14ac:dyDescent="0.45">
      <c r="E139" s="26" t="s">
        <v>327</v>
      </c>
      <c r="F139" s="26" t="s">
        <v>327</v>
      </c>
      <c r="G139" s="26" t="s">
        <v>327</v>
      </c>
      <c r="H139" s="26" t="s">
        <v>327</v>
      </c>
      <c r="I139" s="26" t="s">
        <v>327</v>
      </c>
      <c r="J139" s="26" t="s">
        <v>327</v>
      </c>
      <c r="K139" s="26" t="s">
        <v>327</v>
      </c>
      <c r="L139" s="26" t="s">
        <v>327</v>
      </c>
      <c r="M139" s="26" t="s">
        <v>327</v>
      </c>
      <c r="O139" s="26" t="s">
        <v>327</v>
      </c>
      <c r="P139" s="26" t="s">
        <v>327</v>
      </c>
      <c r="Q139" s="26" t="s">
        <v>327</v>
      </c>
      <c r="R139" s="26" t="s">
        <v>327</v>
      </c>
      <c r="U139" s="26" t="s">
        <v>327</v>
      </c>
      <c r="V139" s="26" t="s">
        <v>327</v>
      </c>
      <c r="W139" s="26" t="s">
        <v>327</v>
      </c>
      <c r="X139" s="26" t="s">
        <v>327</v>
      </c>
      <c r="AA139" s="26" t="s">
        <v>327</v>
      </c>
      <c r="AB139" s="26" t="s">
        <v>327</v>
      </c>
      <c r="AC139" s="26" t="s">
        <v>327</v>
      </c>
      <c r="AD139" s="26" t="s">
        <v>327</v>
      </c>
      <c r="AG139" s="26" t="s">
        <v>327</v>
      </c>
      <c r="AH139" s="26" t="s">
        <v>327</v>
      </c>
      <c r="AI139" s="26" t="s">
        <v>327</v>
      </c>
      <c r="AJ139" s="26" t="s">
        <v>327</v>
      </c>
      <c r="AM139" s="26" t="s">
        <v>327</v>
      </c>
      <c r="AN139" s="26" t="s">
        <v>327</v>
      </c>
      <c r="AO139" s="26" t="s">
        <v>327</v>
      </c>
      <c r="AP139" s="26" t="s">
        <v>327</v>
      </c>
      <c r="AS139" s="26" t="s">
        <v>327</v>
      </c>
      <c r="AT139" s="26" t="s">
        <v>327</v>
      </c>
      <c r="AU139" s="26" t="s">
        <v>327</v>
      </c>
      <c r="AV139" s="26" t="s">
        <v>327</v>
      </c>
      <c r="AY139" s="26" t="s">
        <v>327</v>
      </c>
      <c r="AZ139" s="26" t="s">
        <v>327</v>
      </c>
      <c r="BA139" s="26" t="s">
        <v>327</v>
      </c>
      <c r="BB139" s="26" t="s">
        <v>327</v>
      </c>
      <c r="BE139" s="26" t="s">
        <v>327</v>
      </c>
      <c r="BF139" s="26" t="s">
        <v>327</v>
      </c>
      <c r="BG139" s="26" t="s">
        <v>327</v>
      </c>
      <c r="BH139" s="26" t="s">
        <v>327</v>
      </c>
      <c r="BK139" s="26" t="s">
        <v>327</v>
      </c>
      <c r="BL139" s="26" t="s">
        <v>327</v>
      </c>
      <c r="BM139" s="26" t="s">
        <v>327</v>
      </c>
      <c r="BN139" s="26" t="s">
        <v>327</v>
      </c>
      <c r="BQ139" s="26" t="s">
        <v>327</v>
      </c>
      <c r="BR139" s="26" t="s">
        <v>327</v>
      </c>
      <c r="BS139" s="26" t="s">
        <v>327</v>
      </c>
      <c r="BT139" s="26" t="s">
        <v>327</v>
      </c>
      <c r="BW139" s="26" t="s">
        <v>327</v>
      </c>
      <c r="BX139" s="26" t="s">
        <v>327</v>
      </c>
      <c r="BY139" s="26" t="s">
        <v>327</v>
      </c>
      <c r="BZ139" s="26" t="s">
        <v>327</v>
      </c>
      <c r="CC139" s="26" t="s">
        <v>327</v>
      </c>
      <c r="CD139" s="26" t="s">
        <v>327</v>
      </c>
      <c r="CE139" s="26" t="s">
        <v>327</v>
      </c>
      <c r="CF139" s="26" t="s">
        <v>327</v>
      </c>
      <c r="CI139" s="26" t="s">
        <v>327</v>
      </c>
      <c r="CJ139" s="26" t="s">
        <v>327</v>
      </c>
      <c r="CK139" s="26" t="s">
        <v>327</v>
      </c>
      <c r="CL139" s="26" t="s">
        <v>327</v>
      </c>
      <c r="CO139" s="26" t="s">
        <v>327</v>
      </c>
      <c r="CP139" s="26" t="s">
        <v>327</v>
      </c>
      <c r="CQ139" s="26" t="s">
        <v>327</v>
      </c>
      <c r="CR139" s="26" t="s">
        <v>327</v>
      </c>
      <c r="CU139" s="26" t="s">
        <v>327</v>
      </c>
      <c r="CV139" s="26" t="s">
        <v>327</v>
      </c>
      <c r="CW139" s="26" t="s">
        <v>327</v>
      </c>
      <c r="CX139" s="26" t="s">
        <v>327</v>
      </c>
    </row>
    <row r="140" spans="5:102" x14ac:dyDescent="0.45">
      <c r="E140" s="26" t="s">
        <v>327</v>
      </c>
      <c r="F140" s="26" t="s">
        <v>327</v>
      </c>
      <c r="G140" s="26" t="s">
        <v>327</v>
      </c>
      <c r="H140" s="26" t="s">
        <v>327</v>
      </c>
      <c r="I140" s="26" t="s">
        <v>327</v>
      </c>
      <c r="J140" s="26" t="s">
        <v>327</v>
      </c>
      <c r="K140" s="26" t="s">
        <v>327</v>
      </c>
      <c r="L140" s="26" t="s">
        <v>327</v>
      </c>
      <c r="M140" s="26" t="s">
        <v>327</v>
      </c>
      <c r="O140" s="26" t="s">
        <v>327</v>
      </c>
      <c r="P140" s="26" t="s">
        <v>327</v>
      </c>
      <c r="Q140" s="26" t="s">
        <v>327</v>
      </c>
      <c r="R140" s="26" t="s">
        <v>327</v>
      </c>
      <c r="U140" s="26" t="s">
        <v>327</v>
      </c>
      <c r="V140" s="26" t="s">
        <v>327</v>
      </c>
      <c r="W140" s="26" t="s">
        <v>327</v>
      </c>
      <c r="X140" s="26" t="s">
        <v>327</v>
      </c>
      <c r="AA140" s="26" t="s">
        <v>327</v>
      </c>
      <c r="AB140" s="26" t="s">
        <v>327</v>
      </c>
      <c r="AC140" s="26" t="s">
        <v>327</v>
      </c>
      <c r="AD140" s="26" t="s">
        <v>327</v>
      </c>
      <c r="AG140" s="26" t="s">
        <v>327</v>
      </c>
      <c r="AH140" s="26" t="s">
        <v>327</v>
      </c>
      <c r="AI140" s="26" t="s">
        <v>327</v>
      </c>
      <c r="AJ140" s="26" t="s">
        <v>327</v>
      </c>
      <c r="AM140" s="26" t="s">
        <v>327</v>
      </c>
      <c r="AN140" s="26" t="s">
        <v>327</v>
      </c>
      <c r="AO140" s="26" t="s">
        <v>327</v>
      </c>
      <c r="AP140" s="26" t="s">
        <v>327</v>
      </c>
      <c r="AS140" s="26" t="s">
        <v>327</v>
      </c>
      <c r="AT140" s="26" t="s">
        <v>327</v>
      </c>
      <c r="AU140" s="26" t="s">
        <v>327</v>
      </c>
      <c r="AV140" s="26" t="s">
        <v>327</v>
      </c>
      <c r="AY140" s="26" t="s">
        <v>327</v>
      </c>
      <c r="AZ140" s="26" t="s">
        <v>327</v>
      </c>
      <c r="BA140" s="26" t="s">
        <v>327</v>
      </c>
      <c r="BB140" s="26" t="s">
        <v>327</v>
      </c>
      <c r="BE140" s="26" t="s">
        <v>327</v>
      </c>
      <c r="BF140" s="26" t="s">
        <v>327</v>
      </c>
      <c r="BG140" s="26" t="s">
        <v>327</v>
      </c>
      <c r="BH140" s="26" t="s">
        <v>327</v>
      </c>
      <c r="BK140" s="26" t="s">
        <v>327</v>
      </c>
      <c r="BL140" s="26" t="s">
        <v>327</v>
      </c>
      <c r="BM140" s="26" t="s">
        <v>327</v>
      </c>
      <c r="BN140" s="26" t="s">
        <v>327</v>
      </c>
      <c r="BQ140" s="26" t="s">
        <v>327</v>
      </c>
      <c r="BR140" s="26" t="s">
        <v>327</v>
      </c>
      <c r="BS140" s="26" t="s">
        <v>327</v>
      </c>
      <c r="BT140" s="26" t="s">
        <v>327</v>
      </c>
      <c r="BW140" s="26" t="s">
        <v>327</v>
      </c>
      <c r="BX140" s="26" t="s">
        <v>327</v>
      </c>
      <c r="BY140" s="26" t="s">
        <v>327</v>
      </c>
      <c r="BZ140" s="26" t="s">
        <v>327</v>
      </c>
      <c r="CC140" s="26" t="s">
        <v>327</v>
      </c>
      <c r="CD140" s="26" t="s">
        <v>327</v>
      </c>
      <c r="CE140" s="26" t="s">
        <v>327</v>
      </c>
      <c r="CF140" s="26" t="s">
        <v>327</v>
      </c>
      <c r="CI140" s="26" t="s">
        <v>327</v>
      </c>
      <c r="CJ140" s="26" t="s">
        <v>327</v>
      </c>
      <c r="CK140" s="26" t="s">
        <v>327</v>
      </c>
      <c r="CL140" s="26" t="s">
        <v>327</v>
      </c>
      <c r="CO140" s="26" t="s">
        <v>327</v>
      </c>
      <c r="CP140" s="26" t="s">
        <v>327</v>
      </c>
      <c r="CQ140" s="26" t="s">
        <v>327</v>
      </c>
      <c r="CR140" s="26" t="s">
        <v>327</v>
      </c>
      <c r="CU140" s="26" t="s">
        <v>327</v>
      </c>
      <c r="CV140" s="26" t="s">
        <v>327</v>
      </c>
      <c r="CW140" s="26" t="s">
        <v>327</v>
      </c>
      <c r="CX140" s="26" t="s">
        <v>327</v>
      </c>
    </row>
    <row r="141" spans="5:102" x14ac:dyDescent="0.45">
      <c r="E141" s="26" t="s">
        <v>327</v>
      </c>
      <c r="F141" s="26" t="s">
        <v>327</v>
      </c>
      <c r="G141" s="26" t="s">
        <v>327</v>
      </c>
      <c r="H141" s="26" t="s">
        <v>327</v>
      </c>
      <c r="I141" s="26" t="s">
        <v>327</v>
      </c>
      <c r="J141" s="26" t="s">
        <v>327</v>
      </c>
      <c r="K141" s="26" t="s">
        <v>327</v>
      </c>
      <c r="L141" s="26" t="s">
        <v>327</v>
      </c>
      <c r="M141" s="26" t="s">
        <v>327</v>
      </c>
      <c r="O141" s="26" t="s">
        <v>327</v>
      </c>
      <c r="P141" s="26" t="s">
        <v>327</v>
      </c>
      <c r="Q141" s="26" t="s">
        <v>327</v>
      </c>
      <c r="R141" s="26" t="s">
        <v>327</v>
      </c>
      <c r="U141" s="26" t="s">
        <v>327</v>
      </c>
      <c r="V141" s="26" t="s">
        <v>327</v>
      </c>
      <c r="W141" s="26" t="s">
        <v>327</v>
      </c>
      <c r="X141" s="26" t="s">
        <v>327</v>
      </c>
      <c r="AA141" s="26" t="s">
        <v>327</v>
      </c>
      <c r="AB141" s="26" t="s">
        <v>327</v>
      </c>
      <c r="AC141" s="26" t="s">
        <v>327</v>
      </c>
      <c r="AD141" s="26" t="s">
        <v>327</v>
      </c>
      <c r="AG141" s="26" t="s">
        <v>327</v>
      </c>
      <c r="AH141" s="26" t="s">
        <v>327</v>
      </c>
      <c r="AI141" s="26" t="s">
        <v>327</v>
      </c>
      <c r="AJ141" s="26" t="s">
        <v>327</v>
      </c>
      <c r="AM141" s="26" t="s">
        <v>327</v>
      </c>
      <c r="AN141" s="26" t="s">
        <v>327</v>
      </c>
      <c r="AO141" s="26" t="s">
        <v>327</v>
      </c>
      <c r="AP141" s="26" t="s">
        <v>327</v>
      </c>
      <c r="AS141" s="26" t="s">
        <v>327</v>
      </c>
      <c r="AT141" s="26" t="s">
        <v>327</v>
      </c>
      <c r="AU141" s="26" t="s">
        <v>327</v>
      </c>
      <c r="AV141" s="26" t="s">
        <v>327</v>
      </c>
      <c r="AY141" s="26" t="s">
        <v>327</v>
      </c>
      <c r="AZ141" s="26" t="s">
        <v>327</v>
      </c>
      <c r="BA141" s="26" t="s">
        <v>327</v>
      </c>
      <c r="BB141" s="26" t="s">
        <v>327</v>
      </c>
      <c r="BE141" s="26" t="s">
        <v>327</v>
      </c>
      <c r="BF141" s="26" t="s">
        <v>327</v>
      </c>
      <c r="BG141" s="26" t="s">
        <v>327</v>
      </c>
      <c r="BH141" s="26" t="s">
        <v>327</v>
      </c>
      <c r="BK141" s="26" t="s">
        <v>327</v>
      </c>
      <c r="BL141" s="26" t="s">
        <v>327</v>
      </c>
      <c r="BM141" s="26" t="s">
        <v>327</v>
      </c>
      <c r="BN141" s="26" t="s">
        <v>327</v>
      </c>
      <c r="BQ141" s="26" t="s">
        <v>327</v>
      </c>
      <c r="BR141" s="26" t="s">
        <v>327</v>
      </c>
      <c r="BS141" s="26" t="s">
        <v>327</v>
      </c>
      <c r="BT141" s="26" t="s">
        <v>327</v>
      </c>
      <c r="BW141" s="26" t="s">
        <v>327</v>
      </c>
      <c r="BX141" s="26" t="s">
        <v>327</v>
      </c>
      <c r="BY141" s="26" t="s">
        <v>327</v>
      </c>
      <c r="BZ141" s="26" t="s">
        <v>327</v>
      </c>
      <c r="CC141" s="26" t="s">
        <v>327</v>
      </c>
      <c r="CD141" s="26" t="s">
        <v>327</v>
      </c>
      <c r="CE141" s="26" t="s">
        <v>327</v>
      </c>
      <c r="CF141" s="26" t="s">
        <v>327</v>
      </c>
      <c r="CI141" s="26" t="s">
        <v>327</v>
      </c>
      <c r="CJ141" s="26" t="s">
        <v>327</v>
      </c>
      <c r="CK141" s="26" t="s">
        <v>327</v>
      </c>
      <c r="CL141" s="26" t="s">
        <v>327</v>
      </c>
      <c r="CO141" s="26" t="s">
        <v>327</v>
      </c>
      <c r="CP141" s="26" t="s">
        <v>327</v>
      </c>
      <c r="CQ141" s="26" t="s">
        <v>327</v>
      </c>
      <c r="CR141" s="26" t="s">
        <v>327</v>
      </c>
      <c r="CU141" s="26" t="s">
        <v>327</v>
      </c>
      <c r="CV141" s="26" t="s">
        <v>327</v>
      </c>
      <c r="CW141" s="26" t="s">
        <v>327</v>
      </c>
      <c r="CX141" s="26" t="s">
        <v>327</v>
      </c>
    </row>
    <row r="142" spans="5:102" x14ac:dyDescent="0.45">
      <c r="E142" s="26" t="s">
        <v>327</v>
      </c>
      <c r="F142" s="26" t="s">
        <v>327</v>
      </c>
      <c r="G142" s="26" t="s">
        <v>327</v>
      </c>
      <c r="H142" s="26" t="s">
        <v>327</v>
      </c>
      <c r="I142" s="26" t="s">
        <v>327</v>
      </c>
      <c r="J142" s="26" t="s">
        <v>327</v>
      </c>
      <c r="K142" s="26" t="s">
        <v>327</v>
      </c>
      <c r="L142" s="26" t="s">
        <v>327</v>
      </c>
      <c r="M142" s="26" t="s">
        <v>327</v>
      </c>
      <c r="O142" s="26" t="s">
        <v>327</v>
      </c>
      <c r="P142" s="26" t="s">
        <v>327</v>
      </c>
      <c r="Q142" s="26" t="s">
        <v>327</v>
      </c>
      <c r="R142" s="26" t="s">
        <v>327</v>
      </c>
      <c r="U142" s="26" t="s">
        <v>327</v>
      </c>
      <c r="V142" s="26" t="s">
        <v>327</v>
      </c>
      <c r="W142" s="26" t="s">
        <v>327</v>
      </c>
      <c r="X142" s="26" t="s">
        <v>327</v>
      </c>
      <c r="AA142" s="26" t="s">
        <v>327</v>
      </c>
      <c r="AB142" s="26" t="s">
        <v>327</v>
      </c>
      <c r="AC142" s="26" t="s">
        <v>327</v>
      </c>
      <c r="AD142" s="26" t="s">
        <v>327</v>
      </c>
      <c r="AG142" s="26" t="s">
        <v>327</v>
      </c>
      <c r="AH142" s="26" t="s">
        <v>327</v>
      </c>
      <c r="AI142" s="26" t="s">
        <v>327</v>
      </c>
      <c r="AJ142" s="26" t="s">
        <v>327</v>
      </c>
      <c r="AM142" s="26" t="s">
        <v>327</v>
      </c>
      <c r="AN142" s="26" t="s">
        <v>327</v>
      </c>
      <c r="AO142" s="26" t="s">
        <v>327</v>
      </c>
      <c r="AP142" s="26" t="s">
        <v>327</v>
      </c>
      <c r="AS142" s="26" t="s">
        <v>327</v>
      </c>
      <c r="AT142" s="26" t="s">
        <v>327</v>
      </c>
      <c r="AU142" s="26" t="s">
        <v>327</v>
      </c>
      <c r="AV142" s="26" t="s">
        <v>327</v>
      </c>
      <c r="AY142" s="26" t="s">
        <v>327</v>
      </c>
      <c r="AZ142" s="26" t="s">
        <v>327</v>
      </c>
      <c r="BA142" s="26" t="s">
        <v>327</v>
      </c>
      <c r="BB142" s="26" t="s">
        <v>327</v>
      </c>
      <c r="BE142" s="26" t="s">
        <v>327</v>
      </c>
      <c r="BF142" s="26" t="s">
        <v>327</v>
      </c>
      <c r="BG142" s="26" t="s">
        <v>327</v>
      </c>
      <c r="BH142" s="26" t="s">
        <v>327</v>
      </c>
      <c r="BK142" s="26" t="s">
        <v>327</v>
      </c>
      <c r="BL142" s="26" t="s">
        <v>327</v>
      </c>
      <c r="BM142" s="26" t="s">
        <v>327</v>
      </c>
      <c r="BN142" s="26" t="s">
        <v>327</v>
      </c>
      <c r="BQ142" s="26" t="s">
        <v>327</v>
      </c>
      <c r="BR142" s="26" t="s">
        <v>327</v>
      </c>
      <c r="BS142" s="26" t="s">
        <v>327</v>
      </c>
      <c r="BT142" s="26" t="s">
        <v>327</v>
      </c>
      <c r="BW142" s="26" t="s">
        <v>327</v>
      </c>
      <c r="BX142" s="26" t="s">
        <v>327</v>
      </c>
      <c r="BY142" s="26" t="s">
        <v>327</v>
      </c>
      <c r="BZ142" s="26" t="s">
        <v>327</v>
      </c>
      <c r="CC142" s="26" t="s">
        <v>327</v>
      </c>
      <c r="CD142" s="26" t="s">
        <v>327</v>
      </c>
      <c r="CE142" s="26" t="s">
        <v>327</v>
      </c>
      <c r="CF142" s="26" t="s">
        <v>327</v>
      </c>
      <c r="CI142" s="26" t="s">
        <v>327</v>
      </c>
      <c r="CJ142" s="26" t="s">
        <v>327</v>
      </c>
      <c r="CK142" s="26" t="s">
        <v>327</v>
      </c>
      <c r="CL142" s="26" t="s">
        <v>327</v>
      </c>
      <c r="CO142" s="26" t="s">
        <v>327</v>
      </c>
      <c r="CP142" s="26" t="s">
        <v>327</v>
      </c>
      <c r="CQ142" s="26" t="s">
        <v>327</v>
      </c>
      <c r="CR142" s="26" t="s">
        <v>327</v>
      </c>
      <c r="CU142" s="26" t="s">
        <v>327</v>
      </c>
      <c r="CV142" s="26" t="s">
        <v>327</v>
      </c>
      <c r="CW142" s="26" t="s">
        <v>327</v>
      </c>
      <c r="CX142" s="26" t="s">
        <v>327</v>
      </c>
    </row>
    <row r="143" spans="5:102" x14ac:dyDescent="0.45">
      <c r="E143" s="26" t="s">
        <v>327</v>
      </c>
      <c r="F143" s="26" t="s">
        <v>327</v>
      </c>
      <c r="G143" s="26" t="s">
        <v>327</v>
      </c>
      <c r="H143" s="26" t="s">
        <v>327</v>
      </c>
      <c r="I143" s="26" t="s">
        <v>327</v>
      </c>
      <c r="J143" s="26" t="s">
        <v>327</v>
      </c>
      <c r="K143" s="26" t="s">
        <v>327</v>
      </c>
      <c r="L143" s="26" t="s">
        <v>327</v>
      </c>
      <c r="M143" s="26" t="s">
        <v>327</v>
      </c>
      <c r="O143" s="26" t="s">
        <v>327</v>
      </c>
      <c r="P143" s="26" t="s">
        <v>327</v>
      </c>
      <c r="Q143" s="26" t="s">
        <v>327</v>
      </c>
      <c r="R143" s="26" t="s">
        <v>327</v>
      </c>
      <c r="U143" s="26" t="s">
        <v>327</v>
      </c>
      <c r="V143" s="26" t="s">
        <v>327</v>
      </c>
      <c r="W143" s="26" t="s">
        <v>327</v>
      </c>
      <c r="X143" s="26" t="s">
        <v>327</v>
      </c>
      <c r="AA143" s="26" t="s">
        <v>327</v>
      </c>
      <c r="AB143" s="26" t="s">
        <v>327</v>
      </c>
      <c r="AC143" s="26" t="s">
        <v>327</v>
      </c>
      <c r="AD143" s="26" t="s">
        <v>327</v>
      </c>
      <c r="AG143" s="26" t="s">
        <v>327</v>
      </c>
      <c r="AH143" s="26" t="s">
        <v>327</v>
      </c>
      <c r="AI143" s="26" t="s">
        <v>327</v>
      </c>
      <c r="AJ143" s="26" t="s">
        <v>327</v>
      </c>
      <c r="AM143" s="26" t="s">
        <v>327</v>
      </c>
      <c r="AN143" s="26" t="s">
        <v>327</v>
      </c>
      <c r="AO143" s="26" t="s">
        <v>327</v>
      </c>
      <c r="AP143" s="26" t="s">
        <v>327</v>
      </c>
      <c r="AS143" s="26" t="s">
        <v>327</v>
      </c>
      <c r="AT143" s="26" t="s">
        <v>327</v>
      </c>
      <c r="AU143" s="26" t="s">
        <v>327</v>
      </c>
      <c r="AV143" s="26" t="s">
        <v>327</v>
      </c>
      <c r="AY143" s="26" t="s">
        <v>327</v>
      </c>
      <c r="AZ143" s="26" t="s">
        <v>327</v>
      </c>
      <c r="BA143" s="26" t="s">
        <v>327</v>
      </c>
      <c r="BB143" s="26" t="s">
        <v>327</v>
      </c>
      <c r="BE143" s="26" t="s">
        <v>327</v>
      </c>
      <c r="BF143" s="26" t="s">
        <v>327</v>
      </c>
      <c r="BG143" s="26" t="s">
        <v>327</v>
      </c>
      <c r="BH143" s="26" t="s">
        <v>327</v>
      </c>
      <c r="BK143" s="26" t="s">
        <v>327</v>
      </c>
      <c r="BL143" s="26" t="s">
        <v>327</v>
      </c>
      <c r="BM143" s="26" t="s">
        <v>327</v>
      </c>
      <c r="BN143" s="26" t="s">
        <v>327</v>
      </c>
      <c r="BQ143" s="26" t="s">
        <v>327</v>
      </c>
      <c r="BR143" s="26" t="s">
        <v>327</v>
      </c>
      <c r="BS143" s="26" t="s">
        <v>327</v>
      </c>
      <c r="BT143" s="26" t="s">
        <v>327</v>
      </c>
      <c r="BW143" s="26" t="s">
        <v>327</v>
      </c>
      <c r="BX143" s="26" t="s">
        <v>327</v>
      </c>
      <c r="BY143" s="26" t="s">
        <v>327</v>
      </c>
      <c r="BZ143" s="26" t="s">
        <v>327</v>
      </c>
      <c r="CC143" s="26" t="s">
        <v>327</v>
      </c>
      <c r="CD143" s="26" t="s">
        <v>327</v>
      </c>
      <c r="CE143" s="26" t="s">
        <v>327</v>
      </c>
      <c r="CF143" s="26" t="s">
        <v>327</v>
      </c>
      <c r="CI143" s="26" t="s">
        <v>327</v>
      </c>
      <c r="CJ143" s="26" t="s">
        <v>327</v>
      </c>
      <c r="CK143" s="26" t="s">
        <v>327</v>
      </c>
      <c r="CL143" s="26" t="s">
        <v>327</v>
      </c>
      <c r="CO143" s="26" t="s">
        <v>327</v>
      </c>
      <c r="CP143" s="26" t="s">
        <v>327</v>
      </c>
      <c r="CQ143" s="26" t="s">
        <v>327</v>
      </c>
      <c r="CR143" s="26" t="s">
        <v>327</v>
      </c>
      <c r="CU143" s="26" t="s">
        <v>327</v>
      </c>
      <c r="CV143" s="26" t="s">
        <v>327</v>
      </c>
      <c r="CW143" s="26" t="s">
        <v>327</v>
      </c>
      <c r="CX143" s="26" t="s">
        <v>327</v>
      </c>
    </row>
    <row r="144" spans="5:102" x14ac:dyDescent="0.45">
      <c r="E144" s="26" t="s">
        <v>327</v>
      </c>
      <c r="F144" s="26" t="s">
        <v>327</v>
      </c>
      <c r="G144" s="26" t="s">
        <v>327</v>
      </c>
      <c r="H144" s="26" t="s">
        <v>327</v>
      </c>
      <c r="I144" s="26" t="s">
        <v>327</v>
      </c>
      <c r="J144" s="26" t="s">
        <v>327</v>
      </c>
      <c r="K144" s="26" t="s">
        <v>327</v>
      </c>
      <c r="L144" s="26" t="s">
        <v>327</v>
      </c>
      <c r="M144" s="26" t="s">
        <v>327</v>
      </c>
      <c r="O144" s="26" t="s">
        <v>327</v>
      </c>
      <c r="P144" s="26" t="s">
        <v>327</v>
      </c>
      <c r="Q144" s="26" t="s">
        <v>327</v>
      </c>
      <c r="R144" s="26" t="s">
        <v>327</v>
      </c>
      <c r="U144" s="26" t="s">
        <v>327</v>
      </c>
      <c r="V144" s="26" t="s">
        <v>327</v>
      </c>
      <c r="W144" s="26" t="s">
        <v>327</v>
      </c>
      <c r="X144" s="26" t="s">
        <v>327</v>
      </c>
      <c r="AA144" s="26" t="s">
        <v>327</v>
      </c>
      <c r="AB144" s="26" t="s">
        <v>327</v>
      </c>
      <c r="AC144" s="26" t="s">
        <v>327</v>
      </c>
      <c r="AD144" s="26" t="s">
        <v>327</v>
      </c>
      <c r="AG144" s="26" t="s">
        <v>327</v>
      </c>
      <c r="AH144" s="26" t="s">
        <v>327</v>
      </c>
      <c r="AI144" s="26" t="s">
        <v>327</v>
      </c>
      <c r="AJ144" s="26" t="s">
        <v>327</v>
      </c>
      <c r="AM144" s="26" t="s">
        <v>327</v>
      </c>
      <c r="AN144" s="26" t="s">
        <v>327</v>
      </c>
      <c r="AO144" s="26" t="s">
        <v>327</v>
      </c>
      <c r="AP144" s="26" t="s">
        <v>327</v>
      </c>
      <c r="AS144" s="26" t="s">
        <v>327</v>
      </c>
      <c r="AT144" s="26" t="s">
        <v>327</v>
      </c>
      <c r="AU144" s="26" t="s">
        <v>327</v>
      </c>
      <c r="AV144" s="26" t="s">
        <v>327</v>
      </c>
      <c r="AY144" s="26" t="s">
        <v>327</v>
      </c>
      <c r="AZ144" s="26" t="s">
        <v>327</v>
      </c>
      <c r="BA144" s="26" t="s">
        <v>327</v>
      </c>
      <c r="BB144" s="26" t="s">
        <v>327</v>
      </c>
      <c r="BE144" s="26" t="s">
        <v>327</v>
      </c>
      <c r="BF144" s="26" t="s">
        <v>327</v>
      </c>
      <c r="BG144" s="26" t="s">
        <v>327</v>
      </c>
      <c r="BH144" s="26" t="s">
        <v>327</v>
      </c>
      <c r="BK144" s="26" t="s">
        <v>327</v>
      </c>
      <c r="BL144" s="26" t="s">
        <v>327</v>
      </c>
      <c r="BM144" s="26" t="s">
        <v>327</v>
      </c>
      <c r="BN144" s="26" t="s">
        <v>327</v>
      </c>
      <c r="BQ144" s="26" t="s">
        <v>327</v>
      </c>
      <c r="BR144" s="26" t="s">
        <v>327</v>
      </c>
      <c r="BS144" s="26" t="s">
        <v>327</v>
      </c>
      <c r="BT144" s="26" t="s">
        <v>327</v>
      </c>
      <c r="BW144" s="26" t="s">
        <v>327</v>
      </c>
      <c r="BX144" s="26" t="s">
        <v>327</v>
      </c>
      <c r="BY144" s="26" t="s">
        <v>327</v>
      </c>
      <c r="BZ144" s="26" t="s">
        <v>327</v>
      </c>
      <c r="CC144" s="26" t="s">
        <v>327</v>
      </c>
      <c r="CD144" s="26" t="s">
        <v>327</v>
      </c>
      <c r="CE144" s="26" t="s">
        <v>327</v>
      </c>
      <c r="CF144" s="26" t="s">
        <v>327</v>
      </c>
      <c r="CI144" s="26" t="s">
        <v>327</v>
      </c>
      <c r="CJ144" s="26" t="s">
        <v>327</v>
      </c>
      <c r="CK144" s="26" t="s">
        <v>327</v>
      </c>
      <c r="CL144" s="26" t="s">
        <v>327</v>
      </c>
      <c r="CO144" s="26" t="s">
        <v>327</v>
      </c>
      <c r="CP144" s="26" t="s">
        <v>327</v>
      </c>
      <c r="CQ144" s="26" t="s">
        <v>327</v>
      </c>
      <c r="CR144" s="26" t="s">
        <v>327</v>
      </c>
      <c r="CU144" s="26" t="s">
        <v>327</v>
      </c>
      <c r="CV144" s="26" t="s">
        <v>327</v>
      </c>
      <c r="CW144" s="26" t="s">
        <v>327</v>
      </c>
      <c r="CX144" s="26" t="s">
        <v>327</v>
      </c>
    </row>
    <row r="145" spans="5:102" x14ac:dyDescent="0.45">
      <c r="E145" s="26" t="s">
        <v>327</v>
      </c>
      <c r="F145" s="26" t="s">
        <v>327</v>
      </c>
      <c r="G145" s="26" t="s">
        <v>327</v>
      </c>
      <c r="H145" s="26" t="s">
        <v>327</v>
      </c>
      <c r="I145" s="26" t="s">
        <v>327</v>
      </c>
      <c r="J145" s="26" t="s">
        <v>327</v>
      </c>
      <c r="K145" s="26" t="s">
        <v>327</v>
      </c>
      <c r="L145" s="26" t="s">
        <v>327</v>
      </c>
      <c r="M145" s="26" t="s">
        <v>327</v>
      </c>
      <c r="O145" s="26" t="s">
        <v>327</v>
      </c>
      <c r="P145" s="26" t="s">
        <v>327</v>
      </c>
      <c r="Q145" s="26" t="s">
        <v>327</v>
      </c>
      <c r="R145" s="26" t="s">
        <v>327</v>
      </c>
      <c r="U145" s="26" t="s">
        <v>327</v>
      </c>
      <c r="V145" s="26" t="s">
        <v>327</v>
      </c>
      <c r="W145" s="26" t="s">
        <v>327</v>
      </c>
      <c r="X145" s="26" t="s">
        <v>327</v>
      </c>
      <c r="AA145" s="26" t="s">
        <v>327</v>
      </c>
      <c r="AB145" s="26" t="s">
        <v>327</v>
      </c>
      <c r="AC145" s="26" t="s">
        <v>327</v>
      </c>
      <c r="AD145" s="26" t="s">
        <v>327</v>
      </c>
      <c r="AG145" s="26" t="s">
        <v>327</v>
      </c>
      <c r="AH145" s="26" t="s">
        <v>327</v>
      </c>
      <c r="AI145" s="26" t="s">
        <v>327</v>
      </c>
      <c r="AJ145" s="26" t="s">
        <v>327</v>
      </c>
      <c r="AM145" s="26" t="s">
        <v>327</v>
      </c>
      <c r="AN145" s="26" t="s">
        <v>327</v>
      </c>
      <c r="AO145" s="26" t="s">
        <v>327</v>
      </c>
      <c r="AP145" s="26" t="s">
        <v>327</v>
      </c>
      <c r="AS145" s="26" t="s">
        <v>327</v>
      </c>
      <c r="AT145" s="26" t="s">
        <v>327</v>
      </c>
      <c r="AU145" s="26" t="s">
        <v>327</v>
      </c>
      <c r="AV145" s="26" t="s">
        <v>327</v>
      </c>
      <c r="AY145" s="26" t="s">
        <v>327</v>
      </c>
      <c r="AZ145" s="26" t="s">
        <v>327</v>
      </c>
      <c r="BA145" s="26" t="s">
        <v>327</v>
      </c>
      <c r="BB145" s="26" t="s">
        <v>327</v>
      </c>
      <c r="BE145" s="26" t="s">
        <v>327</v>
      </c>
      <c r="BF145" s="26" t="s">
        <v>327</v>
      </c>
      <c r="BG145" s="26" t="s">
        <v>327</v>
      </c>
      <c r="BH145" s="26" t="s">
        <v>327</v>
      </c>
      <c r="BK145" s="26" t="s">
        <v>327</v>
      </c>
      <c r="BL145" s="26" t="s">
        <v>327</v>
      </c>
      <c r="BM145" s="26" t="s">
        <v>327</v>
      </c>
      <c r="BN145" s="26" t="s">
        <v>327</v>
      </c>
      <c r="BQ145" s="26" t="s">
        <v>327</v>
      </c>
      <c r="BR145" s="26" t="s">
        <v>327</v>
      </c>
      <c r="BS145" s="26" t="s">
        <v>327</v>
      </c>
      <c r="BT145" s="26" t="s">
        <v>327</v>
      </c>
      <c r="BW145" s="26" t="s">
        <v>327</v>
      </c>
      <c r="BX145" s="26" t="s">
        <v>327</v>
      </c>
      <c r="BY145" s="26" t="s">
        <v>327</v>
      </c>
      <c r="BZ145" s="26" t="s">
        <v>327</v>
      </c>
      <c r="CC145" s="26" t="s">
        <v>327</v>
      </c>
      <c r="CD145" s="26" t="s">
        <v>327</v>
      </c>
      <c r="CE145" s="26" t="s">
        <v>327</v>
      </c>
      <c r="CF145" s="26" t="s">
        <v>327</v>
      </c>
      <c r="CI145" s="26" t="s">
        <v>327</v>
      </c>
      <c r="CJ145" s="26" t="s">
        <v>327</v>
      </c>
      <c r="CK145" s="26" t="s">
        <v>327</v>
      </c>
      <c r="CL145" s="26" t="s">
        <v>327</v>
      </c>
      <c r="CO145" s="26" t="s">
        <v>327</v>
      </c>
      <c r="CP145" s="26" t="s">
        <v>327</v>
      </c>
      <c r="CQ145" s="26" t="s">
        <v>327</v>
      </c>
      <c r="CR145" s="26" t="s">
        <v>327</v>
      </c>
      <c r="CU145" s="26" t="s">
        <v>327</v>
      </c>
      <c r="CV145" s="26" t="s">
        <v>327</v>
      </c>
      <c r="CW145" s="26" t="s">
        <v>327</v>
      </c>
      <c r="CX145" s="26" t="s">
        <v>327</v>
      </c>
    </row>
    <row r="146" spans="5:102" x14ac:dyDescent="0.45">
      <c r="E146" s="26" t="s">
        <v>327</v>
      </c>
      <c r="F146" s="26" t="s">
        <v>327</v>
      </c>
      <c r="G146" s="26" t="s">
        <v>327</v>
      </c>
      <c r="H146" s="26" t="s">
        <v>327</v>
      </c>
      <c r="I146" s="26" t="s">
        <v>327</v>
      </c>
      <c r="J146" s="26" t="s">
        <v>327</v>
      </c>
      <c r="K146" s="26" t="s">
        <v>327</v>
      </c>
      <c r="L146" s="26" t="s">
        <v>327</v>
      </c>
      <c r="M146" s="26" t="s">
        <v>327</v>
      </c>
      <c r="O146" s="26" t="s">
        <v>327</v>
      </c>
      <c r="P146" s="26" t="s">
        <v>327</v>
      </c>
      <c r="Q146" s="26" t="s">
        <v>327</v>
      </c>
      <c r="R146" s="26" t="s">
        <v>327</v>
      </c>
      <c r="U146" s="26" t="s">
        <v>327</v>
      </c>
      <c r="V146" s="26" t="s">
        <v>327</v>
      </c>
      <c r="W146" s="26" t="s">
        <v>327</v>
      </c>
      <c r="X146" s="26" t="s">
        <v>327</v>
      </c>
      <c r="AA146" s="26" t="s">
        <v>327</v>
      </c>
      <c r="AB146" s="26" t="s">
        <v>327</v>
      </c>
      <c r="AC146" s="26" t="s">
        <v>327</v>
      </c>
      <c r="AD146" s="26" t="s">
        <v>327</v>
      </c>
      <c r="AG146" s="26" t="s">
        <v>327</v>
      </c>
      <c r="AH146" s="26" t="s">
        <v>327</v>
      </c>
      <c r="AI146" s="26" t="s">
        <v>327</v>
      </c>
      <c r="AJ146" s="26" t="s">
        <v>327</v>
      </c>
      <c r="AM146" s="26" t="s">
        <v>327</v>
      </c>
      <c r="AN146" s="26" t="s">
        <v>327</v>
      </c>
      <c r="AO146" s="26" t="s">
        <v>327</v>
      </c>
      <c r="AP146" s="26" t="s">
        <v>327</v>
      </c>
      <c r="AS146" s="26" t="s">
        <v>327</v>
      </c>
      <c r="AT146" s="26" t="s">
        <v>327</v>
      </c>
      <c r="AU146" s="26" t="s">
        <v>327</v>
      </c>
      <c r="AV146" s="26" t="s">
        <v>327</v>
      </c>
      <c r="AY146" s="26" t="s">
        <v>327</v>
      </c>
      <c r="AZ146" s="26" t="s">
        <v>327</v>
      </c>
      <c r="BA146" s="26" t="s">
        <v>327</v>
      </c>
      <c r="BB146" s="26" t="s">
        <v>327</v>
      </c>
      <c r="BE146" s="26" t="s">
        <v>327</v>
      </c>
      <c r="BF146" s="26" t="s">
        <v>327</v>
      </c>
      <c r="BG146" s="26" t="s">
        <v>327</v>
      </c>
      <c r="BH146" s="26" t="s">
        <v>327</v>
      </c>
      <c r="BK146" s="26" t="s">
        <v>327</v>
      </c>
      <c r="BL146" s="26" t="s">
        <v>327</v>
      </c>
      <c r="BM146" s="26" t="s">
        <v>327</v>
      </c>
      <c r="BN146" s="26" t="s">
        <v>327</v>
      </c>
      <c r="BQ146" s="26" t="s">
        <v>327</v>
      </c>
      <c r="BR146" s="26" t="s">
        <v>327</v>
      </c>
      <c r="BS146" s="26" t="s">
        <v>327</v>
      </c>
      <c r="BT146" s="26" t="s">
        <v>327</v>
      </c>
      <c r="BW146" s="26" t="s">
        <v>327</v>
      </c>
      <c r="BX146" s="26" t="s">
        <v>327</v>
      </c>
      <c r="BY146" s="26" t="s">
        <v>327</v>
      </c>
      <c r="BZ146" s="26" t="s">
        <v>327</v>
      </c>
      <c r="CC146" s="26" t="s">
        <v>327</v>
      </c>
      <c r="CD146" s="26" t="s">
        <v>327</v>
      </c>
      <c r="CE146" s="26" t="s">
        <v>327</v>
      </c>
      <c r="CF146" s="26" t="s">
        <v>327</v>
      </c>
      <c r="CI146" s="26" t="s">
        <v>327</v>
      </c>
      <c r="CJ146" s="26" t="s">
        <v>327</v>
      </c>
      <c r="CK146" s="26" t="s">
        <v>327</v>
      </c>
      <c r="CL146" s="26" t="s">
        <v>327</v>
      </c>
      <c r="CO146" s="26" t="s">
        <v>327</v>
      </c>
      <c r="CP146" s="26" t="s">
        <v>327</v>
      </c>
      <c r="CQ146" s="26" t="s">
        <v>327</v>
      </c>
      <c r="CR146" s="26" t="s">
        <v>327</v>
      </c>
      <c r="CU146" s="26" t="s">
        <v>327</v>
      </c>
      <c r="CV146" s="26" t="s">
        <v>327</v>
      </c>
      <c r="CW146" s="26" t="s">
        <v>327</v>
      </c>
      <c r="CX146" s="26" t="s">
        <v>327</v>
      </c>
    </row>
    <row r="147" spans="5:102" x14ac:dyDescent="0.45">
      <c r="E147" s="26" t="s">
        <v>327</v>
      </c>
      <c r="F147" s="26" t="s">
        <v>327</v>
      </c>
      <c r="G147" s="26" t="s">
        <v>327</v>
      </c>
      <c r="H147" s="26" t="s">
        <v>327</v>
      </c>
      <c r="I147" s="26" t="s">
        <v>327</v>
      </c>
      <c r="J147" s="26" t="s">
        <v>327</v>
      </c>
      <c r="K147" s="26" t="s">
        <v>327</v>
      </c>
      <c r="L147" s="26" t="s">
        <v>327</v>
      </c>
      <c r="M147" s="26" t="s">
        <v>327</v>
      </c>
      <c r="O147" s="26" t="s">
        <v>327</v>
      </c>
      <c r="P147" s="26" t="s">
        <v>327</v>
      </c>
      <c r="Q147" s="26" t="s">
        <v>327</v>
      </c>
      <c r="R147" s="26" t="s">
        <v>327</v>
      </c>
      <c r="U147" s="26" t="s">
        <v>327</v>
      </c>
      <c r="V147" s="26" t="s">
        <v>327</v>
      </c>
      <c r="W147" s="26" t="s">
        <v>327</v>
      </c>
      <c r="X147" s="26" t="s">
        <v>327</v>
      </c>
      <c r="AA147" s="26" t="s">
        <v>327</v>
      </c>
      <c r="AB147" s="26" t="s">
        <v>327</v>
      </c>
      <c r="AC147" s="26" t="s">
        <v>327</v>
      </c>
      <c r="AD147" s="26" t="s">
        <v>327</v>
      </c>
      <c r="AG147" s="26" t="s">
        <v>327</v>
      </c>
      <c r="AH147" s="26" t="s">
        <v>327</v>
      </c>
      <c r="AI147" s="26" t="s">
        <v>327</v>
      </c>
      <c r="AJ147" s="26" t="s">
        <v>327</v>
      </c>
      <c r="AM147" s="26" t="s">
        <v>327</v>
      </c>
      <c r="AN147" s="26" t="s">
        <v>327</v>
      </c>
      <c r="AO147" s="26" t="s">
        <v>327</v>
      </c>
      <c r="AP147" s="26" t="s">
        <v>327</v>
      </c>
      <c r="AS147" s="26" t="s">
        <v>327</v>
      </c>
      <c r="AT147" s="26" t="s">
        <v>327</v>
      </c>
      <c r="AU147" s="26" t="s">
        <v>327</v>
      </c>
      <c r="AV147" s="26" t="s">
        <v>327</v>
      </c>
      <c r="AY147" s="26" t="s">
        <v>327</v>
      </c>
      <c r="AZ147" s="26" t="s">
        <v>327</v>
      </c>
      <c r="BA147" s="26" t="s">
        <v>327</v>
      </c>
      <c r="BB147" s="26" t="s">
        <v>327</v>
      </c>
      <c r="BE147" s="26" t="s">
        <v>327</v>
      </c>
      <c r="BF147" s="26" t="s">
        <v>327</v>
      </c>
      <c r="BG147" s="26" t="s">
        <v>327</v>
      </c>
      <c r="BH147" s="26" t="s">
        <v>327</v>
      </c>
      <c r="BK147" s="26" t="s">
        <v>327</v>
      </c>
      <c r="BL147" s="26" t="s">
        <v>327</v>
      </c>
      <c r="BM147" s="26" t="s">
        <v>327</v>
      </c>
      <c r="BN147" s="26" t="s">
        <v>327</v>
      </c>
      <c r="BQ147" s="26" t="s">
        <v>327</v>
      </c>
      <c r="BR147" s="26" t="s">
        <v>327</v>
      </c>
      <c r="BS147" s="26" t="s">
        <v>327</v>
      </c>
      <c r="BT147" s="26" t="s">
        <v>327</v>
      </c>
      <c r="BW147" s="26" t="s">
        <v>327</v>
      </c>
      <c r="BX147" s="26" t="s">
        <v>327</v>
      </c>
      <c r="BY147" s="26" t="s">
        <v>327</v>
      </c>
      <c r="BZ147" s="26" t="s">
        <v>327</v>
      </c>
      <c r="CC147" s="26" t="s">
        <v>327</v>
      </c>
      <c r="CD147" s="26" t="s">
        <v>327</v>
      </c>
      <c r="CE147" s="26" t="s">
        <v>327</v>
      </c>
      <c r="CF147" s="26" t="s">
        <v>327</v>
      </c>
      <c r="CI147" s="26" t="s">
        <v>327</v>
      </c>
      <c r="CJ147" s="26" t="s">
        <v>327</v>
      </c>
      <c r="CK147" s="26" t="s">
        <v>327</v>
      </c>
      <c r="CL147" s="26" t="s">
        <v>327</v>
      </c>
      <c r="CO147" s="26" t="s">
        <v>327</v>
      </c>
      <c r="CP147" s="26" t="s">
        <v>327</v>
      </c>
      <c r="CQ147" s="26" t="s">
        <v>327</v>
      </c>
      <c r="CR147" s="26" t="s">
        <v>327</v>
      </c>
      <c r="CU147" s="26" t="s">
        <v>327</v>
      </c>
      <c r="CV147" s="26" t="s">
        <v>327</v>
      </c>
      <c r="CW147" s="26" t="s">
        <v>327</v>
      </c>
      <c r="CX147" s="26" t="s">
        <v>327</v>
      </c>
    </row>
    <row r="148" spans="5:102" x14ac:dyDescent="0.45">
      <c r="E148" s="26" t="s">
        <v>327</v>
      </c>
      <c r="F148" s="26" t="s">
        <v>327</v>
      </c>
      <c r="G148" s="26" t="s">
        <v>327</v>
      </c>
      <c r="H148" s="26" t="s">
        <v>327</v>
      </c>
      <c r="I148" s="26" t="s">
        <v>327</v>
      </c>
      <c r="J148" s="26" t="s">
        <v>327</v>
      </c>
      <c r="K148" s="26" t="s">
        <v>327</v>
      </c>
      <c r="L148" s="26" t="s">
        <v>327</v>
      </c>
      <c r="M148" s="26" t="s">
        <v>327</v>
      </c>
      <c r="O148" s="26" t="s">
        <v>327</v>
      </c>
      <c r="P148" s="26" t="s">
        <v>327</v>
      </c>
      <c r="Q148" s="26" t="s">
        <v>327</v>
      </c>
      <c r="R148" s="26" t="s">
        <v>327</v>
      </c>
      <c r="U148" s="26" t="s">
        <v>327</v>
      </c>
      <c r="V148" s="26" t="s">
        <v>327</v>
      </c>
      <c r="W148" s="26" t="s">
        <v>327</v>
      </c>
      <c r="X148" s="26" t="s">
        <v>327</v>
      </c>
      <c r="AA148" s="26" t="s">
        <v>327</v>
      </c>
      <c r="AB148" s="26" t="s">
        <v>327</v>
      </c>
      <c r="AC148" s="26" t="s">
        <v>327</v>
      </c>
      <c r="AD148" s="26" t="s">
        <v>327</v>
      </c>
      <c r="AG148" s="26" t="s">
        <v>327</v>
      </c>
      <c r="AH148" s="26" t="s">
        <v>327</v>
      </c>
      <c r="AI148" s="26" t="s">
        <v>327</v>
      </c>
      <c r="AJ148" s="26" t="s">
        <v>327</v>
      </c>
      <c r="AM148" s="26" t="s">
        <v>327</v>
      </c>
      <c r="AN148" s="26" t="s">
        <v>327</v>
      </c>
      <c r="AO148" s="26" t="s">
        <v>327</v>
      </c>
      <c r="AP148" s="26" t="s">
        <v>327</v>
      </c>
      <c r="AS148" s="26" t="s">
        <v>327</v>
      </c>
      <c r="AT148" s="26" t="s">
        <v>327</v>
      </c>
      <c r="AU148" s="26" t="s">
        <v>327</v>
      </c>
      <c r="AV148" s="26" t="s">
        <v>327</v>
      </c>
      <c r="AY148" s="26" t="s">
        <v>327</v>
      </c>
      <c r="AZ148" s="26" t="s">
        <v>327</v>
      </c>
      <c r="BA148" s="26" t="s">
        <v>327</v>
      </c>
      <c r="BB148" s="26" t="s">
        <v>327</v>
      </c>
      <c r="BE148" s="26" t="s">
        <v>327</v>
      </c>
      <c r="BF148" s="26" t="s">
        <v>327</v>
      </c>
      <c r="BG148" s="26" t="s">
        <v>327</v>
      </c>
      <c r="BH148" s="26" t="s">
        <v>327</v>
      </c>
      <c r="BK148" s="26" t="s">
        <v>327</v>
      </c>
      <c r="BL148" s="26" t="s">
        <v>327</v>
      </c>
      <c r="BM148" s="26" t="s">
        <v>327</v>
      </c>
      <c r="BN148" s="26" t="s">
        <v>327</v>
      </c>
      <c r="BQ148" s="26" t="s">
        <v>327</v>
      </c>
      <c r="BR148" s="26" t="s">
        <v>327</v>
      </c>
      <c r="BS148" s="26" t="s">
        <v>327</v>
      </c>
      <c r="BT148" s="26" t="s">
        <v>327</v>
      </c>
      <c r="BW148" s="26" t="s">
        <v>327</v>
      </c>
      <c r="BX148" s="26" t="s">
        <v>327</v>
      </c>
      <c r="BY148" s="26" t="s">
        <v>327</v>
      </c>
      <c r="BZ148" s="26" t="s">
        <v>327</v>
      </c>
      <c r="CC148" s="26" t="s">
        <v>327</v>
      </c>
      <c r="CD148" s="26" t="s">
        <v>327</v>
      </c>
      <c r="CE148" s="26" t="s">
        <v>327</v>
      </c>
      <c r="CF148" s="26" t="s">
        <v>327</v>
      </c>
      <c r="CI148" s="26" t="s">
        <v>327</v>
      </c>
      <c r="CJ148" s="26" t="s">
        <v>327</v>
      </c>
      <c r="CK148" s="26" t="s">
        <v>327</v>
      </c>
      <c r="CL148" s="26" t="s">
        <v>327</v>
      </c>
      <c r="CO148" s="26" t="s">
        <v>327</v>
      </c>
      <c r="CP148" s="26" t="s">
        <v>327</v>
      </c>
      <c r="CQ148" s="26" t="s">
        <v>327</v>
      </c>
      <c r="CR148" s="26" t="s">
        <v>327</v>
      </c>
      <c r="CU148" s="26" t="s">
        <v>327</v>
      </c>
      <c r="CV148" s="26" t="s">
        <v>327</v>
      </c>
      <c r="CW148" s="26" t="s">
        <v>327</v>
      </c>
      <c r="CX148" s="26" t="s">
        <v>327</v>
      </c>
    </row>
    <row r="149" spans="5:102" x14ac:dyDescent="0.45">
      <c r="E149" s="26" t="s">
        <v>327</v>
      </c>
      <c r="F149" s="26" t="s">
        <v>327</v>
      </c>
      <c r="G149" s="26" t="s">
        <v>327</v>
      </c>
      <c r="H149" s="26" t="s">
        <v>327</v>
      </c>
      <c r="I149" s="26" t="s">
        <v>327</v>
      </c>
      <c r="J149" s="26" t="s">
        <v>327</v>
      </c>
      <c r="K149" s="26" t="s">
        <v>327</v>
      </c>
      <c r="L149" s="26" t="s">
        <v>327</v>
      </c>
      <c r="M149" s="26" t="s">
        <v>327</v>
      </c>
      <c r="O149" s="26" t="s">
        <v>327</v>
      </c>
      <c r="P149" s="26" t="s">
        <v>327</v>
      </c>
      <c r="Q149" s="26" t="s">
        <v>327</v>
      </c>
      <c r="R149" s="26" t="s">
        <v>327</v>
      </c>
      <c r="U149" s="26" t="s">
        <v>327</v>
      </c>
      <c r="V149" s="26" t="s">
        <v>327</v>
      </c>
      <c r="W149" s="26" t="s">
        <v>327</v>
      </c>
      <c r="X149" s="26" t="s">
        <v>327</v>
      </c>
      <c r="AA149" s="26" t="s">
        <v>327</v>
      </c>
      <c r="AB149" s="26" t="s">
        <v>327</v>
      </c>
      <c r="AC149" s="26" t="s">
        <v>327</v>
      </c>
      <c r="AD149" s="26" t="s">
        <v>327</v>
      </c>
      <c r="AG149" s="26" t="s">
        <v>327</v>
      </c>
      <c r="AH149" s="26" t="s">
        <v>327</v>
      </c>
      <c r="AI149" s="26" t="s">
        <v>327</v>
      </c>
      <c r="AJ149" s="26" t="s">
        <v>327</v>
      </c>
      <c r="AM149" s="26" t="s">
        <v>327</v>
      </c>
      <c r="AN149" s="26" t="s">
        <v>327</v>
      </c>
      <c r="AO149" s="26" t="s">
        <v>327</v>
      </c>
      <c r="AP149" s="26" t="s">
        <v>327</v>
      </c>
      <c r="AS149" s="26" t="s">
        <v>327</v>
      </c>
      <c r="AT149" s="26" t="s">
        <v>327</v>
      </c>
      <c r="AU149" s="26" t="s">
        <v>327</v>
      </c>
      <c r="AV149" s="26" t="s">
        <v>327</v>
      </c>
      <c r="AY149" s="26" t="s">
        <v>327</v>
      </c>
      <c r="AZ149" s="26" t="s">
        <v>327</v>
      </c>
      <c r="BA149" s="26" t="s">
        <v>327</v>
      </c>
      <c r="BB149" s="26" t="s">
        <v>327</v>
      </c>
      <c r="BE149" s="26" t="s">
        <v>327</v>
      </c>
      <c r="BF149" s="26" t="s">
        <v>327</v>
      </c>
      <c r="BG149" s="26" t="s">
        <v>327</v>
      </c>
      <c r="BH149" s="26" t="s">
        <v>327</v>
      </c>
      <c r="BK149" s="26" t="s">
        <v>327</v>
      </c>
      <c r="BL149" s="26" t="s">
        <v>327</v>
      </c>
      <c r="BM149" s="26" t="s">
        <v>327</v>
      </c>
      <c r="BN149" s="26" t="s">
        <v>327</v>
      </c>
      <c r="BQ149" s="26" t="s">
        <v>327</v>
      </c>
      <c r="BR149" s="26" t="s">
        <v>327</v>
      </c>
      <c r="BS149" s="26" t="s">
        <v>327</v>
      </c>
      <c r="BT149" s="26" t="s">
        <v>327</v>
      </c>
      <c r="BW149" s="26" t="s">
        <v>327</v>
      </c>
      <c r="BX149" s="26" t="s">
        <v>327</v>
      </c>
      <c r="BY149" s="26" t="s">
        <v>327</v>
      </c>
      <c r="BZ149" s="26" t="s">
        <v>327</v>
      </c>
      <c r="CC149" s="26" t="s">
        <v>327</v>
      </c>
      <c r="CD149" s="26" t="s">
        <v>327</v>
      </c>
      <c r="CE149" s="26" t="s">
        <v>327</v>
      </c>
      <c r="CF149" s="26" t="s">
        <v>327</v>
      </c>
      <c r="CI149" s="26" t="s">
        <v>327</v>
      </c>
      <c r="CJ149" s="26" t="s">
        <v>327</v>
      </c>
      <c r="CK149" s="26" t="s">
        <v>327</v>
      </c>
      <c r="CL149" s="26" t="s">
        <v>327</v>
      </c>
      <c r="CO149" s="26" t="s">
        <v>327</v>
      </c>
      <c r="CP149" s="26" t="s">
        <v>327</v>
      </c>
      <c r="CQ149" s="26" t="s">
        <v>327</v>
      </c>
      <c r="CR149" s="26" t="s">
        <v>327</v>
      </c>
      <c r="CU149" s="26" t="s">
        <v>327</v>
      </c>
      <c r="CV149" s="26" t="s">
        <v>327</v>
      </c>
      <c r="CW149" s="26" t="s">
        <v>327</v>
      </c>
      <c r="CX149" s="26" t="s">
        <v>327</v>
      </c>
    </row>
    <row r="150" spans="5:102" x14ac:dyDescent="0.45">
      <c r="E150" s="26" t="s">
        <v>327</v>
      </c>
      <c r="F150" s="26" t="s">
        <v>327</v>
      </c>
      <c r="G150" s="26" t="s">
        <v>327</v>
      </c>
      <c r="H150" s="26" t="s">
        <v>327</v>
      </c>
      <c r="I150" s="26" t="s">
        <v>327</v>
      </c>
      <c r="J150" s="26" t="s">
        <v>327</v>
      </c>
      <c r="K150" s="26" t="s">
        <v>327</v>
      </c>
      <c r="L150" s="26" t="s">
        <v>327</v>
      </c>
      <c r="M150" s="26" t="s">
        <v>327</v>
      </c>
      <c r="O150" s="26" t="s">
        <v>327</v>
      </c>
      <c r="P150" s="26" t="s">
        <v>327</v>
      </c>
      <c r="Q150" s="26" t="s">
        <v>327</v>
      </c>
      <c r="R150" s="26" t="s">
        <v>327</v>
      </c>
      <c r="U150" s="26" t="s">
        <v>327</v>
      </c>
      <c r="V150" s="26" t="s">
        <v>327</v>
      </c>
      <c r="W150" s="26" t="s">
        <v>327</v>
      </c>
      <c r="X150" s="26" t="s">
        <v>327</v>
      </c>
      <c r="AA150" s="26" t="s">
        <v>327</v>
      </c>
      <c r="AB150" s="26" t="s">
        <v>327</v>
      </c>
      <c r="AC150" s="26" t="s">
        <v>327</v>
      </c>
      <c r="AD150" s="26" t="s">
        <v>327</v>
      </c>
      <c r="AG150" s="26" t="s">
        <v>327</v>
      </c>
      <c r="AH150" s="26" t="s">
        <v>327</v>
      </c>
      <c r="AI150" s="26" t="s">
        <v>327</v>
      </c>
      <c r="AJ150" s="26" t="s">
        <v>327</v>
      </c>
      <c r="AM150" s="26" t="s">
        <v>327</v>
      </c>
      <c r="AN150" s="26" t="s">
        <v>327</v>
      </c>
      <c r="AO150" s="26" t="s">
        <v>327</v>
      </c>
      <c r="AP150" s="26" t="s">
        <v>327</v>
      </c>
      <c r="AS150" s="26" t="s">
        <v>327</v>
      </c>
      <c r="AT150" s="26" t="s">
        <v>327</v>
      </c>
      <c r="AU150" s="26" t="s">
        <v>327</v>
      </c>
      <c r="AV150" s="26" t="s">
        <v>327</v>
      </c>
      <c r="AY150" s="26" t="s">
        <v>327</v>
      </c>
      <c r="AZ150" s="26" t="s">
        <v>327</v>
      </c>
      <c r="BA150" s="26" t="s">
        <v>327</v>
      </c>
      <c r="BB150" s="26" t="s">
        <v>327</v>
      </c>
      <c r="BE150" s="26" t="s">
        <v>327</v>
      </c>
      <c r="BF150" s="26" t="s">
        <v>327</v>
      </c>
      <c r="BG150" s="26" t="s">
        <v>327</v>
      </c>
      <c r="BH150" s="26" t="s">
        <v>327</v>
      </c>
      <c r="BK150" s="26" t="s">
        <v>327</v>
      </c>
      <c r="BL150" s="26" t="s">
        <v>327</v>
      </c>
      <c r="BM150" s="26" t="s">
        <v>327</v>
      </c>
      <c r="BN150" s="26" t="s">
        <v>327</v>
      </c>
      <c r="BQ150" s="26" t="s">
        <v>327</v>
      </c>
      <c r="BR150" s="26" t="s">
        <v>327</v>
      </c>
      <c r="BS150" s="26" t="s">
        <v>327</v>
      </c>
      <c r="BT150" s="26" t="s">
        <v>327</v>
      </c>
      <c r="BW150" s="26" t="s">
        <v>327</v>
      </c>
      <c r="BX150" s="26" t="s">
        <v>327</v>
      </c>
      <c r="BY150" s="26" t="s">
        <v>327</v>
      </c>
      <c r="BZ150" s="26" t="s">
        <v>327</v>
      </c>
      <c r="CC150" s="26" t="s">
        <v>327</v>
      </c>
      <c r="CD150" s="26" t="s">
        <v>327</v>
      </c>
      <c r="CE150" s="26" t="s">
        <v>327</v>
      </c>
      <c r="CF150" s="26" t="s">
        <v>327</v>
      </c>
      <c r="CI150" s="26" t="s">
        <v>327</v>
      </c>
      <c r="CJ150" s="26" t="s">
        <v>327</v>
      </c>
      <c r="CK150" s="26" t="s">
        <v>327</v>
      </c>
      <c r="CL150" s="26" t="s">
        <v>327</v>
      </c>
      <c r="CO150" s="26" t="s">
        <v>327</v>
      </c>
      <c r="CP150" s="26" t="s">
        <v>327</v>
      </c>
      <c r="CQ150" s="26" t="s">
        <v>327</v>
      </c>
      <c r="CR150" s="26" t="s">
        <v>327</v>
      </c>
      <c r="CU150" s="26" t="s">
        <v>327</v>
      </c>
      <c r="CV150" s="26" t="s">
        <v>327</v>
      </c>
      <c r="CW150" s="26" t="s">
        <v>327</v>
      </c>
      <c r="CX150" s="26" t="s">
        <v>327</v>
      </c>
    </row>
    <row r="151" spans="5:102" x14ac:dyDescent="0.45">
      <c r="E151" s="26" t="s">
        <v>327</v>
      </c>
      <c r="F151" s="26" t="s">
        <v>327</v>
      </c>
      <c r="G151" s="26" t="s">
        <v>327</v>
      </c>
      <c r="H151" s="26" t="s">
        <v>327</v>
      </c>
      <c r="I151" s="26" t="s">
        <v>327</v>
      </c>
      <c r="J151" s="26" t="s">
        <v>327</v>
      </c>
      <c r="K151" s="26" t="s">
        <v>327</v>
      </c>
      <c r="L151" s="26" t="s">
        <v>327</v>
      </c>
      <c r="M151" s="26" t="s">
        <v>327</v>
      </c>
      <c r="O151" s="26" t="s">
        <v>327</v>
      </c>
      <c r="P151" s="26" t="s">
        <v>327</v>
      </c>
      <c r="Q151" s="26" t="s">
        <v>327</v>
      </c>
      <c r="R151" s="26" t="s">
        <v>327</v>
      </c>
      <c r="U151" s="26" t="s">
        <v>327</v>
      </c>
      <c r="V151" s="26" t="s">
        <v>327</v>
      </c>
      <c r="W151" s="26" t="s">
        <v>327</v>
      </c>
      <c r="X151" s="26" t="s">
        <v>327</v>
      </c>
      <c r="AA151" s="26" t="s">
        <v>327</v>
      </c>
      <c r="AB151" s="26" t="s">
        <v>327</v>
      </c>
      <c r="AC151" s="26" t="s">
        <v>327</v>
      </c>
      <c r="AD151" s="26" t="s">
        <v>327</v>
      </c>
      <c r="AG151" s="26" t="s">
        <v>327</v>
      </c>
      <c r="AH151" s="26" t="s">
        <v>327</v>
      </c>
      <c r="AI151" s="26" t="s">
        <v>327</v>
      </c>
      <c r="AJ151" s="26" t="s">
        <v>327</v>
      </c>
      <c r="AM151" s="26" t="s">
        <v>327</v>
      </c>
      <c r="AN151" s="26" t="s">
        <v>327</v>
      </c>
      <c r="AO151" s="26" t="s">
        <v>327</v>
      </c>
      <c r="AP151" s="26" t="s">
        <v>327</v>
      </c>
      <c r="AS151" s="26" t="s">
        <v>327</v>
      </c>
      <c r="AT151" s="26" t="s">
        <v>327</v>
      </c>
      <c r="AU151" s="26" t="s">
        <v>327</v>
      </c>
      <c r="AV151" s="26" t="s">
        <v>327</v>
      </c>
      <c r="AY151" s="26" t="s">
        <v>327</v>
      </c>
      <c r="AZ151" s="26" t="s">
        <v>327</v>
      </c>
      <c r="BA151" s="26" t="s">
        <v>327</v>
      </c>
      <c r="BB151" s="26" t="s">
        <v>327</v>
      </c>
      <c r="BE151" s="26" t="s">
        <v>327</v>
      </c>
      <c r="BF151" s="26" t="s">
        <v>327</v>
      </c>
      <c r="BG151" s="26" t="s">
        <v>327</v>
      </c>
      <c r="BH151" s="26" t="s">
        <v>327</v>
      </c>
      <c r="BK151" s="26" t="s">
        <v>327</v>
      </c>
      <c r="BL151" s="26" t="s">
        <v>327</v>
      </c>
      <c r="BM151" s="26" t="s">
        <v>327</v>
      </c>
      <c r="BN151" s="26" t="s">
        <v>327</v>
      </c>
      <c r="BQ151" s="26" t="s">
        <v>327</v>
      </c>
      <c r="BR151" s="26" t="s">
        <v>327</v>
      </c>
      <c r="BS151" s="26" t="s">
        <v>327</v>
      </c>
      <c r="BT151" s="26" t="s">
        <v>327</v>
      </c>
      <c r="BW151" s="26" t="s">
        <v>327</v>
      </c>
      <c r="BX151" s="26" t="s">
        <v>327</v>
      </c>
      <c r="BY151" s="26" t="s">
        <v>327</v>
      </c>
      <c r="BZ151" s="26" t="s">
        <v>327</v>
      </c>
      <c r="CC151" s="26" t="s">
        <v>327</v>
      </c>
      <c r="CD151" s="26" t="s">
        <v>327</v>
      </c>
      <c r="CE151" s="26" t="s">
        <v>327</v>
      </c>
      <c r="CF151" s="26" t="s">
        <v>327</v>
      </c>
      <c r="CI151" s="26" t="s">
        <v>327</v>
      </c>
      <c r="CJ151" s="26" t="s">
        <v>327</v>
      </c>
      <c r="CK151" s="26" t="s">
        <v>327</v>
      </c>
      <c r="CL151" s="26" t="s">
        <v>327</v>
      </c>
      <c r="CO151" s="26" t="s">
        <v>327</v>
      </c>
      <c r="CP151" s="26" t="s">
        <v>327</v>
      </c>
      <c r="CQ151" s="26" t="s">
        <v>327</v>
      </c>
      <c r="CR151" s="26" t="s">
        <v>327</v>
      </c>
      <c r="CU151" s="26" t="s">
        <v>327</v>
      </c>
      <c r="CV151" s="26" t="s">
        <v>327</v>
      </c>
      <c r="CW151" s="26" t="s">
        <v>327</v>
      </c>
      <c r="CX151" s="26" t="s">
        <v>327</v>
      </c>
    </row>
    <row r="152" spans="5:102" x14ac:dyDescent="0.45">
      <c r="E152" s="26" t="s">
        <v>327</v>
      </c>
      <c r="F152" s="26" t="s">
        <v>327</v>
      </c>
      <c r="G152" s="26" t="s">
        <v>327</v>
      </c>
      <c r="H152" s="26" t="s">
        <v>327</v>
      </c>
      <c r="I152" s="26" t="s">
        <v>327</v>
      </c>
      <c r="J152" s="26" t="s">
        <v>327</v>
      </c>
      <c r="K152" s="26" t="s">
        <v>327</v>
      </c>
      <c r="L152" s="26" t="s">
        <v>327</v>
      </c>
      <c r="M152" s="26" t="s">
        <v>327</v>
      </c>
      <c r="O152" s="26" t="s">
        <v>327</v>
      </c>
      <c r="P152" s="26" t="s">
        <v>327</v>
      </c>
      <c r="Q152" s="26" t="s">
        <v>327</v>
      </c>
      <c r="R152" s="26" t="s">
        <v>327</v>
      </c>
      <c r="U152" s="26" t="s">
        <v>327</v>
      </c>
      <c r="V152" s="26" t="s">
        <v>327</v>
      </c>
      <c r="W152" s="26" t="s">
        <v>327</v>
      </c>
      <c r="X152" s="26" t="s">
        <v>327</v>
      </c>
      <c r="AA152" s="26" t="s">
        <v>327</v>
      </c>
      <c r="AB152" s="26" t="s">
        <v>327</v>
      </c>
      <c r="AC152" s="26" t="s">
        <v>327</v>
      </c>
      <c r="AD152" s="26" t="s">
        <v>327</v>
      </c>
      <c r="AG152" s="26" t="s">
        <v>327</v>
      </c>
      <c r="AH152" s="26" t="s">
        <v>327</v>
      </c>
      <c r="AI152" s="26" t="s">
        <v>327</v>
      </c>
      <c r="AJ152" s="26" t="s">
        <v>327</v>
      </c>
      <c r="AM152" s="26" t="s">
        <v>327</v>
      </c>
      <c r="AN152" s="26" t="s">
        <v>327</v>
      </c>
      <c r="AO152" s="26" t="s">
        <v>327</v>
      </c>
      <c r="AP152" s="26" t="s">
        <v>327</v>
      </c>
      <c r="AS152" s="26" t="s">
        <v>327</v>
      </c>
      <c r="AT152" s="26" t="s">
        <v>327</v>
      </c>
      <c r="AU152" s="26" t="s">
        <v>327</v>
      </c>
      <c r="AV152" s="26" t="s">
        <v>327</v>
      </c>
      <c r="AY152" s="26" t="s">
        <v>327</v>
      </c>
      <c r="AZ152" s="26" t="s">
        <v>327</v>
      </c>
      <c r="BA152" s="26" t="s">
        <v>327</v>
      </c>
      <c r="BB152" s="26" t="s">
        <v>327</v>
      </c>
      <c r="BE152" s="26" t="s">
        <v>327</v>
      </c>
      <c r="BF152" s="26" t="s">
        <v>327</v>
      </c>
      <c r="BG152" s="26" t="s">
        <v>327</v>
      </c>
      <c r="BH152" s="26" t="s">
        <v>327</v>
      </c>
      <c r="BK152" s="26" t="s">
        <v>327</v>
      </c>
      <c r="BL152" s="26" t="s">
        <v>327</v>
      </c>
      <c r="BM152" s="26" t="s">
        <v>327</v>
      </c>
      <c r="BN152" s="26" t="s">
        <v>327</v>
      </c>
      <c r="BQ152" s="26" t="s">
        <v>327</v>
      </c>
      <c r="BR152" s="26" t="s">
        <v>327</v>
      </c>
      <c r="BS152" s="26" t="s">
        <v>327</v>
      </c>
      <c r="BT152" s="26" t="s">
        <v>327</v>
      </c>
      <c r="BW152" s="26" t="s">
        <v>327</v>
      </c>
      <c r="BX152" s="26" t="s">
        <v>327</v>
      </c>
      <c r="BY152" s="26" t="s">
        <v>327</v>
      </c>
      <c r="BZ152" s="26" t="s">
        <v>327</v>
      </c>
      <c r="CC152" s="26" t="s">
        <v>327</v>
      </c>
      <c r="CD152" s="26" t="s">
        <v>327</v>
      </c>
      <c r="CE152" s="26" t="s">
        <v>327</v>
      </c>
      <c r="CF152" s="26" t="s">
        <v>327</v>
      </c>
      <c r="CI152" s="26" t="s">
        <v>327</v>
      </c>
      <c r="CJ152" s="26" t="s">
        <v>327</v>
      </c>
      <c r="CK152" s="26" t="s">
        <v>327</v>
      </c>
      <c r="CL152" s="26" t="s">
        <v>327</v>
      </c>
      <c r="CO152" s="26" t="s">
        <v>327</v>
      </c>
      <c r="CP152" s="26" t="s">
        <v>327</v>
      </c>
      <c r="CQ152" s="26" t="s">
        <v>327</v>
      </c>
      <c r="CR152" s="26" t="s">
        <v>327</v>
      </c>
      <c r="CU152" s="26" t="s">
        <v>327</v>
      </c>
      <c r="CV152" s="26" t="s">
        <v>327</v>
      </c>
      <c r="CW152" s="26" t="s">
        <v>327</v>
      </c>
      <c r="CX152" s="26" t="s">
        <v>327</v>
      </c>
    </row>
    <row r="153" spans="5:102" x14ac:dyDescent="0.45">
      <c r="E153" s="26" t="s">
        <v>327</v>
      </c>
      <c r="F153" s="26" t="s">
        <v>327</v>
      </c>
      <c r="G153" s="26" t="s">
        <v>327</v>
      </c>
      <c r="H153" s="26" t="s">
        <v>327</v>
      </c>
      <c r="I153" s="26" t="s">
        <v>327</v>
      </c>
      <c r="J153" s="26" t="s">
        <v>327</v>
      </c>
      <c r="K153" s="26" t="s">
        <v>327</v>
      </c>
      <c r="L153" s="26" t="s">
        <v>327</v>
      </c>
      <c r="M153" s="26" t="s">
        <v>327</v>
      </c>
      <c r="O153" s="26" t="s">
        <v>327</v>
      </c>
      <c r="P153" s="26" t="s">
        <v>327</v>
      </c>
      <c r="Q153" s="26" t="s">
        <v>327</v>
      </c>
      <c r="R153" s="26" t="s">
        <v>327</v>
      </c>
      <c r="U153" s="26" t="s">
        <v>327</v>
      </c>
      <c r="V153" s="26" t="s">
        <v>327</v>
      </c>
      <c r="W153" s="26" t="s">
        <v>327</v>
      </c>
      <c r="X153" s="26" t="s">
        <v>327</v>
      </c>
      <c r="AA153" s="26" t="s">
        <v>327</v>
      </c>
      <c r="AB153" s="26" t="s">
        <v>327</v>
      </c>
      <c r="AC153" s="26" t="s">
        <v>327</v>
      </c>
      <c r="AD153" s="26" t="s">
        <v>327</v>
      </c>
      <c r="AG153" s="26" t="s">
        <v>327</v>
      </c>
      <c r="AH153" s="26" t="s">
        <v>327</v>
      </c>
      <c r="AI153" s="26" t="s">
        <v>327</v>
      </c>
      <c r="AJ153" s="26" t="s">
        <v>327</v>
      </c>
      <c r="AM153" s="26" t="s">
        <v>327</v>
      </c>
      <c r="AN153" s="26" t="s">
        <v>327</v>
      </c>
      <c r="AO153" s="26" t="s">
        <v>327</v>
      </c>
      <c r="AP153" s="26" t="s">
        <v>327</v>
      </c>
      <c r="AS153" s="26" t="s">
        <v>327</v>
      </c>
      <c r="AT153" s="26" t="s">
        <v>327</v>
      </c>
      <c r="AU153" s="26" t="s">
        <v>327</v>
      </c>
      <c r="AV153" s="26" t="s">
        <v>327</v>
      </c>
      <c r="AY153" s="26" t="s">
        <v>327</v>
      </c>
      <c r="AZ153" s="26" t="s">
        <v>327</v>
      </c>
      <c r="BA153" s="26" t="s">
        <v>327</v>
      </c>
      <c r="BB153" s="26" t="s">
        <v>327</v>
      </c>
      <c r="BE153" s="26" t="s">
        <v>327</v>
      </c>
      <c r="BF153" s="26" t="s">
        <v>327</v>
      </c>
      <c r="BG153" s="26" t="s">
        <v>327</v>
      </c>
      <c r="BH153" s="26" t="s">
        <v>327</v>
      </c>
      <c r="BK153" s="26" t="s">
        <v>327</v>
      </c>
      <c r="BL153" s="26" t="s">
        <v>327</v>
      </c>
      <c r="BM153" s="26" t="s">
        <v>327</v>
      </c>
      <c r="BN153" s="26" t="s">
        <v>327</v>
      </c>
      <c r="BQ153" s="26" t="s">
        <v>327</v>
      </c>
      <c r="BR153" s="26" t="s">
        <v>327</v>
      </c>
      <c r="BS153" s="26" t="s">
        <v>327</v>
      </c>
      <c r="BT153" s="26" t="s">
        <v>327</v>
      </c>
      <c r="BW153" s="26" t="s">
        <v>327</v>
      </c>
      <c r="BX153" s="26" t="s">
        <v>327</v>
      </c>
      <c r="BY153" s="26" t="s">
        <v>327</v>
      </c>
      <c r="BZ153" s="26" t="s">
        <v>327</v>
      </c>
      <c r="CC153" s="26" t="s">
        <v>327</v>
      </c>
      <c r="CD153" s="26" t="s">
        <v>327</v>
      </c>
      <c r="CE153" s="26" t="s">
        <v>327</v>
      </c>
      <c r="CF153" s="26" t="s">
        <v>327</v>
      </c>
      <c r="CI153" s="26" t="s">
        <v>327</v>
      </c>
      <c r="CJ153" s="26" t="s">
        <v>327</v>
      </c>
      <c r="CK153" s="26" t="s">
        <v>327</v>
      </c>
      <c r="CL153" s="26" t="s">
        <v>327</v>
      </c>
      <c r="CO153" s="26" t="s">
        <v>327</v>
      </c>
      <c r="CP153" s="26" t="s">
        <v>327</v>
      </c>
      <c r="CQ153" s="26" t="s">
        <v>327</v>
      </c>
      <c r="CR153" s="26" t="s">
        <v>327</v>
      </c>
      <c r="CU153" s="26" t="s">
        <v>327</v>
      </c>
      <c r="CV153" s="26" t="s">
        <v>327</v>
      </c>
      <c r="CW153" s="26" t="s">
        <v>327</v>
      </c>
      <c r="CX153" s="26" t="s">
        <v>327</v>
      </c>
    </row>
    <row r="154" spans="5:102" x14ac:dyDescent="0.45">
      <c r="E154" s="26" t="s">
        <v>327</v>
      </c>
      <c r="F154" s="26" t="s">
        <v>327</v>
      </c>
      <c r="G154" s="26" t="s">
        <v>327</v>
      </c>
      <c r="H154" s="26" t="s">
        <v>327</v>
      </c>
      <c r="I154" s="26" t="s">
        <v>327</v>
      </c>
      <c r="J154" s="26" t="s">
        <v>327</v>
      </c>
      <c r="K154" s="26" t="s">
        <v>327</v>
      </c>
      <c r="L154" s="26" t="s">
        <v>327</v>
      </c>
      <c r="M154" s="26" t="s">
        <v>327</v>
      </c>
      <c r="O154" s="26" t="s">
        <v>327</v>
      </c>
      <c r="P154" s="26" t="s">
        <v>327</v>
      </c>
      <c r="Q154" s="26" t="s">
        <v>327</v>
      </c>
      <c r="R154" s="26" t="s">
        <v>327</v>
      </c>
      <c r="U154" s="26" t="s">
        <v>327</v>
      </c>
      <c r="V154" s="26" t="s">
        <v>327</v>
      </c>
      <c r="W154" s="26" t="s">
        <v>327</v>
      </c>
      <c r="X154" s="26" t="s">
        <v>327</v>
      </c>
      <c r="AA154" s="26" t="s">
        <v>327</v>
      </c>
      <c r="AB154" s="26" t="s">
        <v>327</v>
      </c>
      <c r="AC154" s="26" t="s">
        <v>327</v>
      </c>
      <c r="AD154" s="26" t="s">
        <v>327</v>
      </c>
      <c r="AG154" s="26" t="s">
        <v>327</v>
      </c>
      <c r="AH154" s="26" t="s">
        <v>327</v>
      </c>
      <c r="AI154" s="26" t="s">
        <v>327</v>
      </c>
      <c r="AJ154" s="26" t="s">
        <v>327</v>
      </c>
      <c r="AM154" s="26" t="s">
        <v>327</v>
      </c>
      <c r="AN154" s="26" t="s">
        <v>327</v>
      </c>
      <c r="AO154" s="26" t="s">
        <v>327</v>
      </c>
      <c r="AP154" s="26" t="s">
        <v>327</v>
      </c>
      <c r="AS154" s="26" t="s">
        <v>327</v>
      </c>
      <c r="AT154" s="26" t="s">
        <v>327</v>
      </c>
      <c r="AU154" s="26" t="s">
        <v>327</v>
      </c>
      <c r="AV154" s="26" t="s">
        <v>327</v>
      </c>
      <c r="AY154" s="26" t="s">
        <v>327</v>
      </c>
      <c r="AZ154" s="26" t="s">
        <v>327</v>
      </c>
      <c r="BA154" s="26" t="s">
        <v>327</v>
      </c>
      <c r="BB154" s="26" t="s">
        <v>327</v>
      </c>
      <c r="BE154" s="26" t="s">
        <v>327</v>
      </c>
      <c r="BF154" s="26" t="s">
        <v>327</v>
      </c>
      <c r="BG154" s="26" t="s">
        <v>327</v>
      </c>
      <c r="BH154" s="26" t="s">
        <v>327</v>
      </c>
      <c r="BK154" s="26" t="s">
        <v>327</v>
      </c>
      <c r="BL154" s="26" t="s">
        <v>327</v>
      </c>
      <c r="BM154" s="26" t="s">
        <v>327</v>
      </c>
      <c r="BN154" s="26" t="s">
        <v>327</v>
      </c>
      <c r="BQ154" s="26" t="s">
        <v>327</v>
      </c>
      <c r="BR154" s="26" t="s">
        <v>327</v>
      </c>
      <c r="BS154" s="26" t="s">
        <v>327</v>
      </c>
      <c r="BT154" s="26" t="s">
        <v>327</v>
      </c>
      <c r="BW154" s="26" t="s">
        <v>327</v>
      </c>
      <c r="BX154" s="26" t="s">
        <v>327</v>
      </c>
      <c r="BY154" s="26" t="s">
        <v>327</v>
      </c>
      <c r="BZ154" s="26" t="s">
        <v>327</v>
      </c>
      <c r="CC154" s="26" t="s">
        <v>327</v>
      </c>
      <c r="CD154" s="26" t="s">
        <v>327</v>
      </c>
      <c r="CE154" s="26" t="s">
        <v>327</v>
      </c>
      <c r="CF154" s="26" t="s">
        <v>327</v>
      </c>
      <c r="CI154" s="26" t="s">
        <v>327</v>
      </c>
      <c r="CJ154" s="26" t="s">
        <v>327</v>
      </c>
      <c r="CK154" s="26" t="s">
        <v>327</v>
      </c>
      <c r="CL154" s="26" t="s">
        <v>327</v>
      </c>
      <c r="CO154" s="26" t="s">
        <v>327</v>
      </c>
      <c r="CP154" s="26" t="s">
        <v>327</v>
      </c>
      <c r="CQ154" s="26" t="s">
        <v>327</v>
      </c>
      <c r="CR154" s="26" t="s">
        <v>327</v>
      </c>
      <c r="CU154" s="26" t="s">
        <v>327</v>
      </c>
      <c r="CV154" s="26" t="s">
        <v>327</v>
      </c>
      <c r="CW154" s="26" t="s">
        <v>327</v>
      </c>
      <c r="CX154" s="26" t="s">
        <v>327</v>
      </c>
    </row>
    <row r="155" spans="5:102" x14ac:dyDescent="0.45">
      <c r="E155" s="26" t="s">
        <v>327</v>
      </c>
      <c r="F155" s="26" t="s">
        <v>327</v>
      </c>
      <c r="G155" s="26" t="s">
        <v>327</v>
      </c>
      <c r="H155" s="26" t="s">
        <v>327</v>
      </c>
      <c r="I155" s="26" t="s">
        <v>327</v>
      </c>
      <c r="J155" s="26" t="s">
        <v>327</v>
      </c>
      <c r="K155" s="26" t="s">
        <v>327</v>
      </c>
      <c r="L155" s="26" t="s">
        <v>327</v>
      </c>
      <c r="M155" s="26" t="s">
        <v>327</v>
      </c>
      <c r="O155" s="26" t="s">
        <v>327</v>
      </c>
      <c r="P155" s="26" t="s">
        <v>327</v>
      </c>
      <c r="Q155" s="26" t="s">
        <v>327</v>
      </c>
      <c r="R155" s="26" t="s">
        <v>327</v>
      </c>
      <c r="U155" s="26" t="s">
        <v>327</v>
      </c>
      <c r="V155" s="26" t="s">
        <v>327</v>
      </c>
      <c r="W155" s="26" t="s">
        <v>327</v>
      </c>
      <c r="X155" s="26" t="s">
        <v>327</v>
      </c>
      <c r="AA155" s="26" t="s">
        <v>327</v>
      </c>
      <c r="AB155" s="26" t="s">
        <v>327</v>
      </c>
      <c r="AC155" s="26" t="s">
        <v>327</v>
      </c>
      <c r="AD155" s="26" t="s">
        <v>327</v>
      </c>
      <c r="AG155" s="26" t="s">
        <v>327</v>
      </c>
      <c r="AH155" s="26" t="s">
        <v>327</v>
      </c>
      <c r="AI155" s="26" t="s">
        <v>327</v>
      </c>
      <c r="AJ155" s="26" t="s">
        <v>327</v>
      </c>
      <c r="AM155" s="26" t="s">
        <v>327</v>
      </c>
      <c r="AN155" s="26" t="s">
        <v>327</v>
      </c>
      <c r="AO155" s="26" t="s">
        <v>327</v>
      </c>
      <c r="AP155" s="26" t="s">
        <v>327</v>
      </c>
      <c r="AS155" s="26" t="s">
        <v>327</v>
      </c>
      <c r="AT155" s="26" t="s">
        <v>327</v>
      </c>
      <c r="AU155" s="26" t="s">
        <v>327</v>
      </c>
      <c r="AV155" s="26" t="s">
        <v>327</v>
      </c>
      <c r="AY155" s="26" t="s">
        <v>327</v>
      </c>
      <c r="AZ155" s="26" t="s">
        <v>327</v>
      </c>
      <c r="BA155" s="26" t="s">
        <v>327</v>
      </c>
      <c r="BB155" s="26" t="s">
        <v>327</v>
      </c>
      <c r="BE155" s="26" t="s">
        <v>327</v>
      </c>
      <c r="BF155" s="26" t="s">
        <v>327</v>
      </c>
      <c r="BG155" s="26" t="s">
        <v>327</v>
      </c>
      <c r="BH155" s="26" t="s">
        <v>327</v>
      </c>
      <c r="BK155" s="26" t="s">
        <v>327</v>
      </c>
      <c r="BL155" s="26" t="s">
        <v>327</v>
      </c>
      <c r="BM155" s="26" t="s">
        <v>327</v>
      </c>
      <c r="BN155" s="26" t="s">
        <v>327</v>
      </c>
      <c r="BQ155" s="26" t="s">
        <v>327</v>
      </c>
      <c r="BR155" s="26" t="s">
        <v>327</v>
      </c>
      <c r="BS155" s="26" t="s">
        <v>327</v>
      </c>
      <c r="BT155" s="26" t="s">
        <v>327</v>
      </c>
      <c r="BW155" s="26" t="s">
        <v>327</v>
      </c>
      <c r="BX155" s="26" t="s">
        <v>327</v>
      </c>
      <c r="BY155" s="26" t="s">
        <v>327</v>
      </c>
      <c r="BZ155" s="26" t="s">
        <v>327</v>
      </c>
      <c r="CC155" s="26" t="s">
        <v>327</v>
      </c>
      <c r="CD155" s="26" t="s">
        <v>327</v>
      </c>
      <c r="CE155" s="26" t="s">
        <v>327</v>
      </c>
      <c r="CF155" s="26" t="s">
        <v>327</v>
      </c>
      <c r="CI155" s="26" t="s">
        <v>327</v>
      </c>
      <c r="CJ155" s="26" t="s">
        <v>327</v>
      </c>
      <c r="CK155" s="26" t="s">
        <v>327</v>
      </c>
      <c r="CL155" s="26" t="s">
        <v>327</v>
      </c>
      <c r="CO155" s="26" t="s">
        <v>327</v>
      </c>
      <c r="CP155" s="26" t="s">
        <v>327</v>
      </c>
      <c r="CQ155" s="26" t="s">
        <v>327</v>
      </c>
      <c r="CR155" s="26" t="s">
        <v>327</v>
      </c>
      <c r="CU155" s="26" t="s">
        <v>327</v>
      </c>
      <c r="CV155" s="26" t="s">
        <v>327</v>
      </c>
      <c r="CW155" s="26" t="s">
        <v>327</v>
      </c>
      <c r="CX155" s="26" t="s">
        <v>327</v>
      </c>
    </row>
    <row r="156" spans="5:102" x14ac:dyDescent="0.45">
      <c r="E156" s="26" t="s">
        <v>327</v>
      </c>
      <c r="F156" s="26" t="s">
        <v>327</v>
      </c>
      <c r="G156" s="26" t="s">
        <v>327</v>
      </c>
      <c r="H156" s="26" t="s">
        <v>327</v>
      </c>
      <c r="I156" s="26" t="s">
        <v>327</v>
      </c>
      <c r="J156" s="26" t="s">
        <v>327</v>
      </c>
      <c r="K156" s="26" t="s">
        <v>327</v>
      </c>
      <c r="L156" s="26" t="s">
        <v>327</v>
      </c>
      <c r="M156" s="26" t="s">
        <v>327</v>
      </c>
      <c r="O156" s="26" t="s">
        <v>327</v>
      </c>
      <c r="P156" s="26" t="s">
        <v>327</v>
      </c>
      <c r="Q156" s="26" t="s">
        <v>327</v>
      </c>
      <c r="R156" s="26" t="s">
        <v>327</v>
      </c>
      <c r="U156" s="26" t="s">
        <v>327</v>
      </c>
      <c r="V156" s="26" t="s">
        <v>327</v>
      </c>
      <c r="W156" s="26" t="s">
        <v>327</v>
      </c>
      <c r="X156" s="26" t="s">
        <v>327</v>
      </c>
      <c r="AA156" s="26" t="s">
        <v>327</v>
      </c>
      <c r="AB156" s="26" t="s">
        <v>327</v>
      </c>
      <c r="AC156" s="26" t="s">
        <v>327</v>
      </c>
      <c r="AD156" s="26" t="s">
        <v>327</v>
      </c>
      <c r="AG156" s="26" t="s">
        <v>327</v>
      </c>
      <c r="AH156" s="26" t="s">
        <v>327</v>
      </c>
      <c r="AI156" s="26" t="s">
        <v>327</v>
      </c>
      <c r="AJ156" s="26" t="s">
        <v>327</v>
      </c>
      <c r="AM156" s="26" t="s">
        <v>327</v>
      </c>
      <c r="AN156" s="26" t="s">
        <v>327</v>
      </c>
      <c r="AO156" s="26" t="s">
        <v>327</v>
      </c>
      <c r="AP156" s="26" t="s">
        <v>327</v>
      </c>
      <c r="AS156" s="26" t="s">
        <v>327</v>
      </c>
      <c r="AT156" s="26" t="s">
        <v>327</v>
      </c>
      <c r="AU156" s="26" t="s">
        <v>327</v>
      </c>
      <c r="AV156" s="26" t="s">
        <v>327</v>
      </c>
      <c r="AY156" s="26" t="s">
        <v>327</v>
      </c>
      <c r="AZ156" s="26" t="s">
        <v>327</v>
      </c>
      <c r="BA156" s="26" t="s">
        <v>327</v>
      </c>
      <c r="BB156" s="26" t="s">
        <v>327</v>
      </c>
      <c r="BE156" s="26" t="s">
        <v>327</v>
      </c>
      <c r="BF156" s="26" t="s">
        <v>327</v>
      </c>
      <c r="BG156" s="26" t="s">
        <v>327</v>
      </c>
      <c r="BH156" s="26" t="s">
        <v>327</v>
      </c>
      <c r="BK156" s="26" t="s">
        <v>327</v>
      </c>
      <c r="BL156" s="26" t="s">
        <v>327</v>
      </c>
      <c r="BM156" s="26" t="s">
        <v>327</v>
      </c>
      <c r="BN156" s="26" t="s">
        <v>327</v>
      </c>
      <c r="BQ156" s="26" t="s">
        <v>327</v>
      </c>
      <c r="BR156" s="26" t="s">
        <v>327</v>
      </c>
      <c r="BS156" s="26" t="s">
        <v>327</v>
      </c>
      <c r="BT156" s="26" t="s">
        <v>327</v>
      </c>
      <c r="BW156" s="26" t="s">
        <v>327</v>
      </c>
      <c r="BX156" s="26" t="s">
        <v>327</v>
      </c>
      <c r="BY156" s="26" t="s">
        <v>327</v>
      </c>
      <c r="BZ156" s="26" t="s">
        <v>327</v>
      </c>
      <c r="CC156" s="26" t="s">
        <v>327</v>
      </c>
      <c r="CD156" s="26" t="s">
        <v>327</v>
      </c>
      <c r="CE156" s="26" t="s">
        <v>327</v>
      </c>
      <c r="CF156" s="26" t="s">
        <v>327</v>
      </c>
      <c r="CI156" s="26" t="s">
        <v>327</v>
      </c>
      <c r="CJ156" s="26" t="s">
        <v>327</v>
      </c>
      <c r="CK156" s="26" t="s">
        <v>327</v>
      </c>
      <c r="CL156" s="26" t="s">
        <v>327</v>
      </c>
      <c r="CO156" s="26" t="s">
        <v>327</v>
      </c>
      <c r="CP156" s="26" t="s">
        <v>327</v>
      </c>
      <c r="CQ156" s="26" t="s">
        <v>327</v>
      </c>
      <c r="CR156" s="26" t="s">
        <v>327</v>
      </c>
      <c r="CU156" s="26" t="s">
        <v>327</v>
      </c>
      <c r="CV156" s="26" t="s">
        <v>327</v>
      </c>
      <c r="CW156" s="26" t="s">
        <v>327</v>
      </c>
      <c r="CX156" s="26" t="s">
        <v>327</v>
      </c>
    </row>
    <row r="157" spans="5:102" x14ac:dyDescent="0.45">
      <c r="E157" s="26" t="s">
        <v>327</v>
      </c>
      <c r="F157" s="26" t="s">
        <v>327</v>
      </c>
      <c r="G157" s="26" t="s">
        <v>327</v>
      </c>
      <c r="H157" s="26" t="s">
        <v>327</v>
      </c>
      <c r="I157" s="26" t="s">
        <v>327</v>
      </c>
      <c r="J157" s="26" t="s">
        <v>327</v>
      </c>
      <c r="K157" s="26" t="s">
        <v>327</v>
      </c>
      <c r="L157" s="26" t="s">
        <v>327</v>
      </c>
      <c r="M157" s="26" t="s">
        <v>327</v>
      </c>
      <c r="O157" s="26" t="s">
        <v>327</v>
      </c>
      <c r="P157" s="26" t="s">
        <v>327</v>
      </c>
      <c r="Q157" s="26" t="s">
        <v>327</v>
      </c>
      <c r="R157" s="26" t="s">
        <v>327</v>
      </c>
      <c r="U157" s="26" t="s">
        <v>327</v>
      </c>
      <c r="V157" s="26" t="s">
        <v>327</v>
      </c>
      <c r="W157" s="26" t="s">
        <v>327</v>
      </c>
      <c r="X157" s="26" t="s">
        <v>327</v>
      </c>
      <c r="AA157" s="26" t="s">
        <v>327</v>
      </c>
      <c r="AB157" s="26" t="s">
        <v>327</v>
      </c>
      <c r="AC157" s="26" t="s">
        <v>327</v>
      </c>
      <c r="AD157" s="26" t="s">
        <v>327</v>
      </c>
      <c r="AG157" s="26" t="s">
        <v>327</v>
      </c>
      <c r="AH157" s="26" t="s">
        <v>327</v>
      </c>
      <c r="AI157" s="26" t="s">
        <v>327</v>
      </c>
      <c r="AJ157" s="26" t="s">
        <v>327</v>
      </c>
      <c r="AM157" s="26" t="s">
        <v>327</v>
      </c>
      <c r="AN157" s="26" t="s">
        <v>327</v>
      </c>
      <c r="AO157" s="26" t="s">
        <v>327</v>
      </c>
      <c r="AP157" s="26" t="s">
        <v>327</v>
      </c>
      <c r="AS157" s="26" t="s">
        <v>327</v>
      </c>
      <c r="AT157" s="26" t="s">
        <v>327</v>
      </c>
      <c r="AU157" s="26" t="s">
        <v>327</v>
      </c>
      <c r="AV157" s="26" t="s">
        <v>327</v>
      </c>
      <c r="AY157" s="26" t="s">
        <v>327</v>
      </c>
      <c r="AZ157" s="26" t="s">
        <v>327</v>
      </c>
      <c r="BA157" s="26" t="s">
        <v>327</v>
      </c>
      <c r="BB157" s="26" t="s">
        <v>327</v>
      </c>
      <c r="BE157" s="26" t="s">
        <v>327</v>
      </c>
      <c r="BF157" s="26" t="s">
        <v>327</v>
      </c>
      <c r="BG157" s="26" t="s">
        <v>327</v>
      </c>
      <c r="BH157" s="26" t="s">
        <v>327</v>
      </c>
      <c r="BK157" s="26" t="s">
        <v>327</v>
      </c>
      <c r="BL157" s="26" t="s">
        <v>327</v>
      </c>
      <c r="BM157" s="26" t="s">
        <v>327</v>
      </c>
      <c r="BN157" s="26" t="s">
        <v>327</v>
      </c>
      <c r="BQ157" s="26" t="s">
        <v>327</v>
      </c>
      <c r="BR157" s="26" t="s">
        <v>327</v>
      </c>
      <c r="BS157" s="26" t="s">
        <v>327</v>
      </c>
      <c r="BT157" s="26" t="s">
        <v>327</v>
      </c>
      <c r="BW157" s="26" t="s">
        <v>327</v>
      </c>
      <c r="BX157" s="26" t="s">
        <v>327</v>
      </c>
      <c r="BY157" s="26" t="s">
        <v>327</v>
      </c>
      <c r="BZ157" s="26" t="s">
        <v>327</v>
      </c>
      <c r="CC157" s="26" t="s">
        <v>327</v>
      </c>
      <c r="CD157" s="26" t="s">
        <v>327</v>
      </c>
      <c r="CE157" s="26" t="s">
        <v>327</v>
      </c>
      <c r="CF157" s="26" t="s">
        <v>327</v>
      </c>
      <c r="CI157" s="26" t="s">
        <v>327</v>
      </c>
      <c r="CJ157" s="26" t="s">
        <v>327</v>
      </c>
      <c r="CK157" s="26" t="s">
        <v>327</v>
      </c>
      <c r="CL157" s="26" t="s">
        <v>327</v>
      </c>
      <c r="CO157" s="26" t="s">
        <v>327</v>
      </c>
      <c r="CP157" s="26" t="s">
        <v>327</v>
      </c>
      <c r="CQ157" s="26" t="s">
        <v>327</v>
      </c>
      <c r="CR157" s="26" t="s">
        <v>327</v>
      </c>
      <c r="CU157" s="26" t="s">
        <v>327</v>
      </c>
      <c r="CV157" s="26" t="s">
        <v>327</v>
      </c>
      <c r="CW157" s="26" t="s">
        <v>327</v>
      </c>
      <c r="CX157" s="26" t="s">
        <v>327</v>
      </c>
    </row>
    <row r="158" spans="5:102" x14ac:dyDescent="0.45">
      <c r="E158" s="26" t="s">
        <v>327</v>
      </c>
      <c r="F158" s="26" t="s">
        <v>327</v>
      </c>
      <c r="G158" s="26" t="s">
        <v>327</v>
      </c>
      <c r="H158" s="26" t="s">
        <v>327</v>
      </c>
      <c r="I158" s="26" t="s">
        <v>327</v>
      </c>
      <c r="J158" s="26" t="s">
        <v>327</v>
      </c>
      <c r="K158" s="26" t="s">
        <v>327</v>
      </c>
      <c r="L158" s="26" t="s">
        <v>327</v>
      </c>
      <c r="M158" s="26" t="s">
        <v>327</v>
      </c>
      <c r="O158" s="26" t="s">
        <v>327</v>
      </c>
      <c r="P158" s="26" t="s">
        <v>327</v>
      </c>
      <c r="Q158" s="26" t="s">
        <v>327</v>
      </c>
      <c r="R158" s="26" t="s">
        <v>327</v>
      </c>
      <c r="U158" s="26" t="s">
        <v>327</v>
      </c>
      <c r="V158" s="26" t="s">
        <v>327</v>
      </c>
      <c r="W158" s="26" t="s">
        <v>327</v>
      </c>
      <c r="X158" s="26" t="s">
        <v>327</v>
      </c>
      <c r="AA158" s="26" t="s">
        <v>327</v>
      </c>
      <c r="AB158" s="26" t="s">
        <v>327</v>
      </c>
      <c r="AC158" s="26" t="s">
        <v>327</v>
      </c>
      <c r="AD158" s="26" t="s">
        <v>327</v>
      </c>
      <c r="AG158" s="26" t="s">
        <v>327</v>
      </c>
      <c r="AH158" s="26" t="s">
        <v>327</v>
      </c>
      <c r="AI158" s="26" t="s">
        <v>327</v>
      </c>
      <c r="AJ158" s="26" t="s">
        <v>327</v>
      </c>
      <c r="AM158" s="26" t="s">
        <v>327</v>
      </c>
      <c r="AN158" s="26" t="s">
        <v>327</v>
      </c>
      <c r="AO158" s="26" t="s">
        <v>327</v>
      </c>
      <c r="AP158" s="26" t="s">
        <v>327</v>
      </c>
      <c r="AS158" s="26" t="s">
        <v>327</v>
      </c>
      <c r="AT158" s="26" t="s">
        <v>327</v>
      </c>
      <c r="AU158" s="26" t="s">
        <v>327</v>
      </c>
      <c r="AV158" s="26" t="s">
        <v>327</v>
      </c>
      <c r="AY158" s="26" t="s">
        <v>327</v>
      </c>
      <c r="AZ158" s="26" t="s">
        <v>327</v>
      </c>
      <c r="BA158" s="26" t="s">
        <v>327</v>
      </c>
      <c r="BB158" s="26" t="s">
        <v>327</v>
      </c>
      <c r="BE158" s="26" t="s">
        <v>327</v>
      </c>
      <c r="BF158" s="26" t="s">
        <v>327</v>
      </c>
      <c r="BG158" s="26" t="s">
        <v>327</v>
      </c>
      <c r="BH158" s="26" t="s">
        <v>327</v>
      </c>
      <c r="BK158" s="26" t="s">
        <v>327</v>
      </c>
      <c r="BL158" s="26" t="s">
        <v>327</v>
      </c>
      <c r="BM158" s="26" t="s">
        <v>327</v>
      </c>
      <c r="BN158" s="26" t="s">
        <v>327</v>
      </c>
      <c r="BQ158" s="26" t="s">
        <v>327</v>
      </c>
      <c r="BR158" s="26" t="s">
        <v>327</v>
      </c>
      <c r="BS158" s="26" t="s">
        <v>327</v>
      </c>
      <c r="BT158" s="26" t="s">
        <v>327</v>
      </c>
      <c r="BW158" s="26" t="s">
        <v>327</v>
      </c>
      <c r="BX158" s="26" t="s">
        <v>327</v>
      </c>
      <c r="BY158" s="26" t="s">
        <v>327</v>
      </c>
      <c r="BZ158" s="26" t="s">
        <v>327</v>
      </c>
      <c r="CC158" s="26" t="s">
        <v>327</v>
      </c>
      <c r="CD158" s="26" t="s">
        <v>327</v>
      </c>
      <c r="CE158" s="26" t="s">
        <v>327</v>
      </c>
      <c r="CF158" s="26" t="s">
        <v>327</v>
      </c>
      <c r="CI158" s="26" t="s">
        <v>327</v>
      </c>
      <c r="CJ158" s="26" t="s">
        <v>327</v>
      </c>
      <c r="CK158" s="26" t="s">
        <v>327</v>
      </c>
      <c r="CL158" s="26" t="s">
        <v>327</v>
      </c>
      <c r="CO158" s="26" t="s">
        <v>327</v>
      </c>
      <c r="CP158" s="26" t="s">
        <v>327</v>
      </c>
      <c r="CQ158" s="26" t="s">
        <v>327</v>
      </c>
      <c r="CR158" s="26" t="s">
        <v>327</v>
      </c>
      <c r="CU158" s="26" t="s">
        <v>327</v>
      </c>
      <c r="CV158" s="26" t="s">
        <v>327</v>
      </c>
      <c r="CW158" s="26" t="s">
        <v>327</v>
      </c>
      <c r="CX158" s="26" t="s">
        <v>327</v>
      </c>
    </row>
    <row r="159" spans="5:102" x14ac:dyDescent="0.45">
      <c r="E159" s="26" t="s">
        <v>327</v>
      </c>
      <c r="F159" s="26" t="s">
        <v>327</v>
      </c>
      <c r="G159" s="26" t="s">
        <v>327</v>
      </c>
      <c r="H159" s="26" t="s">
        <v>327</v>
      </c>
      <c r="I159" s="26" t="s">
        <v>327</v>
      </c>
      <c r="J159" s="26" t="s">
        <v>327</v>
      </c>
      <c r="K159" s="26" t="s">
        <v>327</v>
      </c>
      <c r="L159" s="26" t="s">
        <v>327</v>
      </c>
      <c r="M159" s="26" t="s">
        <v>327</v>
      </c>
      <c r="O159" s="26" t="s">
        <v>327</v>
      </c>
      <c r="P159" s="26" t="s">
        <v>327</v>
      </c>
      <c r="Q159" s="26" t="s">
        <v>327</v>
      </c>
      <c r="R159" s="26" t="s">
        <v>327</v>
      </c>
      <c r="U159" s="26" t="s">
        <v>327</v>
      </c>
      <c r="V159" s="26" t="s">
        <v>327</v>
      </c>
      <c r="W159" s="26" t="s">
        <v>327</v>
      </c>
      <c r="X159" s="26" t="s">
        <v>327</v>
      </c>
      <c r="AA159" s="26" t="s">
        <v>327</v>
      </c>
      <c r="AB159" s="26" t="s">
        <v>327</v>
      </c>
      <c r="AC159" s="26" t="s">
        <v>327</v>
      </c>
      <c r="AD159" s="26" t="s">
        <v>327</v>
      </c>
      <c r="AG159" s="26" t="s">
        <v>327</v>
      </c>
      <c r="AH159" s="26" t="s">
        <v>327</v>
      </c>
      <c r="AI159" s="26" t="s">
        <v>327</v>
      </c>
      <c r="AJ159" s="26" t="s">
        <v>327</v>
      </c>
      <c r="AM159" s="26" t="s">
        <v>327</v>
      </c>
      <c r="AN159" s="26" t="s">
        <v>327</v>
      </c>
      <c r="AO159" s="26" t="s">
        <v>327</v>
      </c>
      <c r="AP159" s="26" t="s">
        <v>327</v>
      </c>
      <c r="AS159" s="26" t="s">
        <v>327</v>
      </c>
      <c r="AT159" s="26" t="s">
        <v>327</v>
      </c>
      <c r="AU159" s="26" t="s">
        <v>327</v>
      </c>
      <c r="AV159" s="26" t="s">
        <v>327</v>
      </c>
      <c r="AY159" s="26" t="s">
        <v>327</v>
      </c>
      <c r="AZ159" s="26" t="s">
        <v>327</v>
      </c>
      <c r="BA159" s="26" t="s">
        <v>327</v>
      </c>
      <c r="BB159" s="26" t="s">
        <v>327</v>
      </c>
      <c r="BE159" s="26" t="s">
        <v>327</v>
      </c>
      <c r="BF159" s="26" t="s">
        <v>327</v>
      </c>
      <c r="BG159" s="26" t="s">
        <v>327</v>
      </c>
      <c r="BH159" s="26" t="s">
        <v>327</v>
      </c>
      <c r="BK159" s="26" t="s">
        <v>327</v>
      </c>
      <c r="BL159" s="26" t="s">
        <v>327</v>
      </c>
      <c r="BM159" s="26" t="s">
        <v>327</v>
      </c>
      <c r="BN159" s="26" t="s">
        <v>327</v>
      </c>
      <c r="BQ159" s="26" t="s">
        <v>327</v>
      </c>
      <c r="BR159" s="26" t="s">
        <v>327</v>
      </c>
      <c r="BS159" s="26" t="s">
        <v>327</v>
      </c>
      <c r="BT159" s="26" t="s">
        <v>327</v>
      </c>
      <c r="BW159" s="26" t="s">
        <v>327</v>
      </c>
      <c r="BX159" s="26" t="s">
        <v>327</v>
      </c>
      <c r="BY159" s="26" t="s">
        <v>327</v>
      </c>
      <c r="BZ159" s="26" t="s">
        <v>327</v>
      </c>
      <c r="CC159" s="26" t="s">
        <v>327</v>
      </c>
      <c r="CD159" s="26" t="s">
        <v>327</v>
      </c>
      <c r="CE159" s="26" t="s">
        <v>327</v>
      </c>
      <c r="CF159" s="26" t="s">
        <v>327</v>
      </c>
      <c r="CI159" s="26" t="s">
        <v>327</v>
      </c>
      <c r="CJ159" s="26" t="s">
        <v>327</v>
      </c>
      <c r="CK159" s="26" t="s">
        <v>327</v>
      </c>
      <c r="CL159" s="26" t="s">
        <v>327</v>
      </c>
      <c r="CO159" s="26" t="s">
        <v>327</v>
      </c>
      <c r="CP159" s="26" t="s">
        <v>327</v>
      </c>
      <c r="CQ159" s="26" t="s">
        <v>327</v>
      </c>
      <c r="CR159" s="26" t="s">
        <v>327</v>
      </c>
      <c r="CU159" s="26" t="s">
        <v>327</v>
      </c>
      <c r="CV159" s="26" t="s">
        <v>327</v>
      </c>
      <c r="CW159" s="26" t="s">
        <v>327</v>
      </c>
      <c r="CX159" s="26" t="s">
        <v>327</v>
      </c>
    </row>
    <row r="160" spans="5:102" x14ac:dyDescent="0.45">
      <c r="E160" s="26" t="s">
        <v>327</v>
      </c>
      <c r="F160" s="26" t="s">
        <v>327</v>
      </c>
      <c r="G160" s="26" t="s">
        <v>327</v>
      </c>
      <c r="H160" s="26" t="s">
        <v>327</v>
      </c>
      <c r="I160" s="26" t="s">
        <v>327</v>
      </c>
      <c r="J160" s="26" t="s">
        <v>327</v>
      </c>
      <c r="K160" s="26" t="s">
        <v>327</v>
      </c>
      <c r="L160" s="26" t="s">
        <v>327</v>
      </c>
      <c r="M160" s="26" t="s">
        <v>327</v>
      </c>
      <c r="O160" s="26" t="s">
        <v>327</v>
      </c>
      <c r="P160" s="26" t="s">
        <v>327</v>
      </c>
      <c r="Q160" s="26" t="s">
        <v>327</v>
      </c>
      <c r="R160" s="26" t="s">
        <v>327</v>
      </c>
      <c r="U160" s="26" t="s">
        <v>327</v>
      </c>
      <c r="V160" s="26" t="s">
        <v>327</v>
      </c>
      <c r="W160" s="26" t="s">
        <v>327</v>
      </c>
      <c r="X160" s="26" t="s">
        <v>327</v>
      </c>
      <c r="AA160" s="26" t="s">
        <v>327</v>
      </c>
      <c r="AB160" s="26" t="s">
        <v>327</v>
      </c>
      <c r="AC160" s="26" t="s">
        <v>327</v>
      </c>
      <c r="AD160" s="26" t="s">
        <v>327</v>
      </c>
      <c r="AG160" s="26" t="s">
        <v>327</v>
      </c>
      <c r="AH160" s="26" t="s">
        <v>327</v>
      </c>
      <c r="AI160" s="26" t="s">
        <v>327</v>
      </c>
      <c r="AJ160" s="26" t="s">
        <v>327</v>
      </c>
      <c r="AM160" s="26" t="s">
        <v>327</v>
      </c>
      <c r="AN160" s="26" t="s">
        <v>327</v>
      </c>
      <c r="AO160" s="26" t="s">
        <v>327</v>
      </c>
      <c r="AP160" s="26" t="s">
        <v>327</v>
      </c>
      <c r="AS160" s="26" t="s">
        <v>327</v>
      </c>
      <c r="AT160" s="26" t="s">
        <v>327</v>
      </c>
      <c r="AU160" s="26" t="s">
        <v>327</v>
      </c>
      <c r="AV160" s="26" t="s">
        <v>327</v>
      </c>
      <c r="AY160" s="26" t="s">
        <v>327</v>
      </c>
      <c r="AZ160" s="26" t="s">
        <v>327</v>
      </c>
      <c r="BA160" s="26" t="s">
        <v>327</v>
      </c>
      <c r="BB160" s="26" t="s">
        <v>327</v>
      </c>
      <c r="BE160" s="26" t="s">
        <v>327</v>
      </c>
      <c r="BF160" s="26" t="s">
        <v>327</v>
      </c>
      <c r="BG160" s="26" t="s">
        <v>327</v>
      </c>
      <c r="BH160" s="26" t="s">
        <v>327</v>
      </c>
      <c r="BK160" s="26" t="s">
        <v>327</v>
      </c>
      <c r="BL160" s="26" t="s">
        <v>327</v>
      </c>
      <c r="BM160" s="26" t="s">
        <v>327</v>
      </c>
      <c r="BN160" s="26" t="s">
        <v>327</v>
      </c>
      <c r="BQ160" s="26" t="s">
        <v>327</v>
      </c>
      <c r="BR160" s="26" t="s">
        <v>327</v>
      </c>
      <c r="BS160" s="26" t="s">
        <v>327</v>
      </c>
      <c r="BT160" s="26" t="s">
        <v>327</v>
      </c>
      <c r="BW160" s="26" t="s">
        <v>327</v>
      </c>
      <c r="BX160" s="26" t="s">
        <v>327</v>
      </c>
      <c r="BY160" s="26" t="s">
        <v>327</v>
      </c>
      <c r="BZ160" s="26" t="s">
        <v>327</v>
      </c>
      <c r="CC160" s="26" t="s">
        <v>327</v>
      </c>
      <c r="CD160" s="26" t="s">
        <v>327</v>
      </c>
      <c r="CE160" s="26" t="s">
        <v>327</v>
      </c>
      <c r="CF160" s="26" t="s">
        <v>327</v>
      </c>
      <c r="CI160" s="26" t="s">
        <v>327</v>
      </c>
      <c r="CJ160" s="26" t="s">
        <v>327</v>
      </c>
      <c r="CK160" s="26" t="s">
        <v>327</v>
      </c>
      <c r="CL160" s="26" t="s">
        <v>327</v>
      </c>
      <c r="CO160" s="26" t="s">
        <v>327</v>
      </c>
      <c r="CP160" s="26" t="s">
        <v>327</v>
      </c>
      <c r="CQ160" s="26" t="s">
        <v>327</v>
      </c>
      <c r="CR160" s="26" t="s">
        <v>327</v>
      </c>
      <c r="CU160" s="26" t="s">
        <v>327</v>
      </c>
      <c r="CV160" s="26" t="s">
        <v>327</v>
      </c>
      <c r="CW160" s="26" t="s">
        <v>327</v>
      </c>
      <c r="CX160" s="26" t="s">
        <v>327</v>
      </c>
    </row>
    <row r="161" spans="5:102" x14ac:dyDescent="0.45">
      <c r="E161" s="26" t="s">
        <v>327</v>
      </c>
      <c r="F161" s="26" t="s">
        <v>327</v>
      </c>
      <c r="G161" s="26" t="s">
        <v>327</v>
      </c>
      <c r="H161" s="26" t="s">
        <v>327</v>
      </c>
      <c r="I161" s="26" t="s">
        <v>327</v>
      </c>
      <c r="J161" s="26" t="s">
        <v>327</v>
      </c>
      <c r="K161" s="26" t="s">
        <v>327</v>
      </c>
      <c r="L161" s="26" t="s">
        <v>327</v>
      </c>
      <c r="M161" s="26" t="s">
        <v>327</v>
      </c>
      <c r="O161" s="26" t="s">
        <v>327</v>
      </c>
      <c r="P161" s="26" t="s">
        <v>327</v>
      </c>
      <c r="Q161" s="26" t="s">
        <v>327</v>
      </c>
      <c r="R161" s="26" t="s">
        <v>327</v>
      </c>
      <c r="U161" s="26" t="s">
        <v>327</v>
      </c>
      <c r="V161" s="26" t="s">
        <v>327</v>
      </c>
      <c r="W161" s="26" t="s">
        <v>327</v>
      </c>
      <c r="X161" s="26" t="s">
        <v>327</v>
      </c>
      <c r="AA161" s="26" t="s">
        <v>327</v>
      </c>
      <c r="AB161" s="26" t="s">
        <v>327</v>
      </c>
      <c r="AC161" s="26" t="s">
        <v>327</v>
      </c>
      <c r="AD161" s="26" t="s">
        <v>327</v>
      </c>
      <c r="AG161" s="26" t="s">
        <v>327</v>
      </c>
      <c r="AH161" s="26" t="s">
        <v>327</v>
      </c>
      <c r="AI161" s="26" t="s">
        <v>327</v>
      </c>
      <c r="AJ161" s="26" t="s">
        <v>327</v>
      </c>
      <c r="AM161" s="26" t="s">
        <v>327</v>
      </c>
      <c r="AN161" s="26" t="s">
        <v>327</v>
      </c>
      <c r="AO161" s="26" t="s">
        <v>327</v>
      </c>
      <c r="AP161" s="26" t="s">
        <v>327</v>
      </c>
      <c r="AS161" s="26" t="s">
        <v>327</v>
      </c>
      <c r="AT161" s="26" t="s">
        <v>327</v>
      </c>
      <c r="AU161" s="26" t="s">
        <v>327</v>
      </c>
      <c r="AV161" s="26" t="s">
        <v>327</v>
      </c>
      <c r="AY161" s="26" t="s">
        <v>327</v>
      </c>
      <c r="AZ161" s="26" t="s">
        <v>327</v>
      </c>
      <c r="BA161" s="26" t="s">
        <v>327</v>
      </c>
      <c r="BB161" s="26" t="s">
        <v>327</v>
      </c>
      <c r="BE161" s="26" t="s">
        <v>327</v>
      </c>
      <c r="BF161" s="26" t="s">
        <v>327</v>
      </c>
      <c r="BG161" s="26" t="s">
        <v>327</v>
      </c>
      <c r="BH161" s="26" t="s">
        <v>327</v>
      </c>
      <c r="BK161" s="26" t="s">
        <v>327</v>
      </c>
      <c r="BL161" s="26" t="s">
        <v>327</v>
      </c>
      <c r="BM161" s="26" t="s">
        <v>327</v>
      </c>
      <c r="BN161" s="26" t="s">
        <v>327</v>
      </c>
      <c r="BQ161" s="26" t="s">
        <v>327</v>
      </c>
      <c r="BR161" s="26" t="s">
        <v>327</v>
      </c>
      <c r="BS161" s="26" t="s">
        <v>327</v>
      </c>
      <c r="BT161" s="26" t="s">
        <v>327</v>
      </c>
      <c r="BW161" s="26" t="s">
        <v>327</v>
      </c>
      <c r="BX161" s="26" t="s">
        <v>327</v>
      </c>
      <c r="BY161" s="26" t="s">
        <v>327</v>
      </c>
      <c r="BZ161" s="26" t="s">
        <v>327</v>
      </c>
      <c r="CC161" s="26" t="s">
        <v>327</v>
      </c>
      <c r="CD161" s="26" t="s">
        <v>327</v>
      </c>
      <c r="CE161" s="26" t="s">
        <v>327</v>
      </c>
      <c r="CF161" s="26" t="s">
        <v>327</v>
      </c>
      <c r="CI161" s="26" t="s">
        <v>327</v>
      </c>
      <c r="CJ161" s="26" t="s">
        <v>327</v>
      </c>
      <c r="CK161" s="26" t="s">
        <v>327</v>
      </c>
      <c r="CL161" s="26" t="s">
        <v>327</v>
      </c>
      <c r="CO161" s="26" t="s">
        <v>327</v>
      </c>
      <c r="CP161" s="26" t="s">
        <v>327</v>
      </c>
      <c r="CQ161" s="26" t="s">
        <v>327</v>
      </c>
      <c r="CR161" s="26" t="s">
        <v>327</v>
      </c>
      <c r="CU161" s="26" t="s">
        <v>327</v>
      </c>
      <c r="CV161" s="26" t="s">
        <v>327</v>
      </c>
      <c r="CW161" s="26" t="s">
        <v>327</v>
      </c>
      <c r="CX161" s="26" t="s">
        <v>327</v>
      </c>
    </row>
    <row r="162" spans="5:102" x14ac:dyDescent="0.45">
      <c r="E162" s="26" t="s">
        <v>327</v>
      </c>
      <c r="F162" s="26" t="s">
        <v>327</v>
      </c>
      <c r="G162" s="26" t="s">
        <v>327</v>
      </c>
      <c r="H162" s="26" t="s">
        <v>327</v>
      </c>
      <c r="I162" s="26" t="s">
        <v>327</v>
      </c>
      <c r="J162" s="26" t="s">
        <v>327</v>
      </c>
      <c r="K162" s="26" t="s">
        <v>327</v>
      </c>
      <c r="L162" s="26" t="s">
        <v>327</v>
      </c>
      <c r="M162" s="26" t="s">
        <v>327</v>
      </c>
      <c r="O162" s="26" t="s">
        <v>327</v>
      </c>
      <c r="P162" s="26" t="s">
        <v>327</v>
      </c>
      <c r="Q162" s="26" t="s">
        <v>327</v>
      </c>
      <c r="R162" s="26" t="s">
        <v>327</v>
      </c>
      <c r="U162" s="26" t="s">
        <v>327</v>
      </c>
      <c r="V162" s="26" t="s">
        <v>327</v>
      </c>
      <c r="W162" s="26" t="s">
        <v>327</v>
      </c>
      <c r="X162" s="26" t="s">
        <v>327</v>
      </c>
      <c r="AA162" s="26" t="s">
        <v>327</v>
      </c>
      <c r="AB162" s="26" t="s">
        <v>327</v>
      </c>
      <c r="AC162" s="26" t="s">
        <v>327</v>
      </c>
      <c r="AD162" s="26" t="s">
        <v>327</v>
      </c>
      <c r="AG162" s="26" t="s">
        <v>327</v>
      </c>
      <c r="AH162" s="26" t="s">
        <v>327</v>
      </c>
      <c r="AI162" s="26" t="s">
        <v>327</v>
      </c>
      <c r="AJ162" s="26" t="s">
        <v>327</v>
      </c>
      <c r="AM162" s="26" t="s">
        <v>327</v>
      </c>
      <c r="AN162" s="26" t="s">
        <v>327</v>
      </c>
      <c r="AO162" s="26" t="s">
        <v>327</v>
      </c>
      <c r="AP162" s="26" t="s">
        <v>327</v>
      </c>
      <c r="AS162" s="26" t="s">
        <v>327</v>
      </c>
      <c r="AT162" s="26" t="s">
        <v>327</v>
      </c>
      <c r="AU162" s="26" t="s">
        <v>327</v>
      </c>
      <c r="AV162" s="26" t="s">
        <v>327</v>
      </c>
      <c r="AY162" s="26" t="s">
        <v>327</v>
      </c>
      <c r="AZ162" s="26" t="s">
        <v>327</v>
      </c>
      <c r="BA162" s="26" t="s">
        <v>327</v>
      </c>
      <c r="BB162" s="26" t="s">
        <v>327</v>
      </c>
      <c r="BE162" s="26" t="s">
        <v>327</v>
      </c>
      <c r="BF162" s="26" t="s">
        <v>327</v>
      </c>
      <c r="BG162" s="26" t="s">
        <v>327</v>
      </c>
      <c r="BH162" s="26" t="s">
        <v>327</v>
      </c>
      <c r="BK162" s="26" t="s">
        <v>327</v>
      </c>
      <c r="BL162" s="26" t="s">
        <v>327</v>
      </c>
      <c r="BM162" s="26" t="s">
        <v>327</v>
      </c>
      <c r="BN162" s="26" t="s">
        <v>327</v>
      </c>
      <c r="BQ162" s="26" t="s">
        <v>327</v>
      </c>
      <c r="BR162" s="26" t="s">
        <v>327</v>
      </c>
      <c r="BS162" s="26" t="s">
        <v>327</v>
      </c>
      <c r="BT162" s="26" t="s">
        <v>327</v>
      </c>
      <c r="BW162" s="26" t="s">
        <v>327</v>
      </c>
      <c r="BX162" s="26" t="s">
        <v>327</v>
      </c>
      <c r="BY162" s="26" t="s">
        <v>327</v>
      </c>
      <c r="BZ162" s="26" t="s">
        <v>327</v>
      </c>
      <c r="CC162" s="26" t="s">
        <v>327</v>
      </c>
      <c r="CD162" s="26" t="s">
        <v>327</v>
      </c>
      <c r="CE162" s="26" t="s">
        <v>327</v>
      </c>
      <c r="CF162" s="26" t="s">
        <v>327</v>
      </c>
      <c r="CI162" s="26" t="s">
        <v>327</v>
      </c>
      <c r="CJ162" s="26" t="s">
        <v>327</v>
      </c>
      <c r="CK162" s="26" t="s">
        <v>327</v>
      </c>
      <c r="CL162" s="26" t="s">
        <v>327</v>
      </c>
      <c r="CO162" s="26" t="s">
        <v>327</v>
      </c>
      <c r="CP162" s="26" t="s">
        <v>327</v>
      </c>
      <c r="CQ162" s="26" t="s">
        <v>327</v>
      </c>
      <c r="CR162" s="26" t="s">
        <v>327</v>
      </c>
      <c r="CU162" s="26" t="s">
        <v>327</v>
      </c>
      <c r="CV162" s="26" t="s">
        <v>327</v>
      </c>
      <c r="CW162" s="26" t="s">
        <v>327</v>
      </c>
      <c r="CX162" s="26" t="s">
        <v>327</v>
      </c>
    </row>
    <row r="163" spans="5:102" x14ac:dyDescent="0.45">
      <c r="E163" s="26" t="s">
        <v>327</v>
      </c>
      <c r="F163" s="26" t="s">
        <v>327</v>
      </c>
      <c r="G163" s="26" t="s">
        <v>327</v>
      </c>
      <c r="H163" s="26" t="s">
        <v>327</v>
      </c>
      <c r="I163" s="26" t="s">
        <v>327</v>
      </c>
      <c r="J163" s="26" t="s">
        <v>327</v>
      </c>
      <c r="K163" s="26" t="s">
        <v>327</v>
      </c>
      <c r="L163" s="26" t="s">
        <v>327</v>
      </c>
      <c r="M163" s="26" t="s">
        <v>327</v>
      </c>
      <c r="O163" s="26" t="s">
        <v>327</v>
      </c>
      <c r="P163" s="26" t="s">
        <v>327</v>
      </c>
      <c r="Q163" s="26" t="s">
        <v>327</v>
      </c>
      <c r="R163" s="26" t="s">
        <v>327</v>
      </c>
      <c r="U163" s="26" t="s">
        <v>327</v>
      </c>
      <c r="V163" s="26" t="s">
        <v>327</v>
      </c>
      <c r="W163" s="26" t="s">
        <v>327</v>
      </c>
      <c r="X163" s="26" t="s">
        <v>327</v>
      </c>
      <c r="AA163" s="26" t="s">
        <v>327</v>
      </c>
      <c r="AB163" s="26" t="s">
        <v>327</v>
      </c>
      <c r="AC163" s="26" t="s">
        <v>327</v>
      </c>
      <c r="AD163" s="26" t="s">
        <v>327</v>
      </c>
      <c r="AG163" s="26" t="s">
        <v>327</v>
      </c>
      <c r="AH163" s="26" t="s">
        <v>327</v>
      </c>
      <c r="AI163" s="26" t="s">
        <v>327</v>
      </c>
      <c r="AJ163" s="26" t="s">
        <v>327</v>
      </c>
      <c r="AM163" s="26" t="s">
        <v>327</v>
      </c>
      <c r="AN163" s="26" t="s">
        <v>327</v>
      </c>
      <c r="AO163" s="26" t="s">
        <v>327</v>
      </c>
      <c r="AP163" s="26" t="s">
        <v>327</v>
      </c>
      <c r="AS163" s="26" t="s">
        <v>327</v>
      </c>
      <c r="AT163" s="26" t="s">
        <v>327</v>
      </c>
      <c r="AU163" s="26" t="s">
        <v>327</v>
      </c>
      <c r="AV163" s="26" t="s">
        <v>327</v>
      </c>
      <c r="AY163" s="26" t="s">
        <v>327</v>
      </c>
      <c r="AZ163" s="26" t="s">
        <v>327</v>
      </c>
      <c r="BA163" s="26" t="s">
        <v>327</v>
      </c>
      <c r="BB163" s="26" t="s">
        <v>327</v>
      </c>
      <c r="BE163" s="26" t="s">
        <v>327</v>
      </c>
      <c r="BF163" s="26" t="s">
        <v>327</v>
      </c>
      <c r="BG163" s="26" t="s">
        <v>327</v>
      </c>
      <c r="BH163" s="26" t="s">
        <v>327</v>
      </c>
      <c r="BK163" s="26" t="s">
        <v>327</v>
      </c>
      <c r="BL163" s="26" t="s">
        <v>327</v>
      </c>
      <c r="BM163" s="26" t="s">
        <v>327</v>
      </c>
      <c r="BN163" s="26" t="s">
        <v>327</v>
      </c>
      <c r="BQ163" s="26" t="s">
        <v>327</v>
      </c>
      <c r="BR163" s="26" t="s">
        <v>327</v>
      </c>
      <c r="BS163" s="26" t="s">
        <v>327</v>
      </c>
      <c r="BT163" s="26" t="s">
        <v>327</v>
      </c>
      <c r="BW163" s="26" t="s">
        <v>327</v>
      </c>
      <c r="BX163" s="26" t="s">
        <v>327</v>
      </c>
      <c r="BY163" s="26" t="s">
        <v>327</v>
      </c>
      <c r="BZ163" s="26" t="s">
        <v>327</v>
      </c>
      <c r="CC163" s="26" t="s">
        <v>327</v>
      </c>
      <c r="CD163" s="26" t="s">
        <v>327</v>
      </c>
      <c r="CE163" s="26" t="s">
        <v>327</v>
      </c>
      <c r="CF163" s="26" t="s">
        <v>327</v>
      </c>
      <c r="CI163" s="26" t="s">
        <v>327</v>
      </c>
      <c r="CJ163" s="26" t="s">
        <v>327</v>
      </c>
      <c r="CK163" s="26" t="s">
        <v>327</v>
      </c>
      <c r="CL163" s="26" t="s">
        <v>327</v>
      </c>
      <c r="CO163" s="26" t="s">
        <v>327</v>
      </c>
      <c r="CP163" s="26" t="s">
        <v>327</v>
      </c>
      <c r="CQ163" s="26" t="s">
        <v>327</v>
      </c>
      <c r="CR163" s="26" t="s">
        <v>327</v>
      </c>
      <c r="CU163" s="26" t="s">
        <v>327</v>
      </c>
      <c r="CV163" s="26" t="s">
        <v>327</v>
      </c>
      <c r="CW163" s="26" t="s">
        <v>327</v>
      </c>
      <c r="CX163" s="26" t="s">
        <v>327</v>
      </c>
    </row>
    <row r="164" spans="5:102" x14ac:dyDescent="0.45">
      <c r="E164" s="26" t="s">
        <v>327</v>
      </c>
      <c r="F164" s="26" t="s">
        <v>327</v>
      </c>
      <c r="G164" s="26" t="s">
        <v>327</v>
      </c>
      <c r="H164" s="26" t="s">
        <v>327</v>
      </c>
      <c r="I164" s="26" t="s">
        <v>327</v>
      </c>
      <c r="J164" s="26" t="s">
        <v>327</v>
      </c>
      <c r="K164" s="26" t="s">
        <v>327</v>
      </c>
      <c r="L164" s="26" t="s">
        <v>327</v>
      </c>
      <c r="M164" s="26" t="s">
        <v>327</v>
      </c>
      <c r="O164" s="26" t="s">
        <v>327</v>
      </c>
      <c r="P164" s="26" t="s">
        <v>327</v>
      </c>
      <c r="Q164" s="26" t="s">
        <v>327</v>
      </c>
      <c r="R164" s="26" t="s">
        <v>327</v>
      </c>
      <c r="U164" s="26" t="s">
        <v>327</v>
      </c>
      <c r="V164" s="26" t="s">
        <v>327</v>
      </c>
      <c r="W164" s="26" t="s">
        <v>327</v>
      </c>
      <c r="X164" s="26" t="s">
        <v>327</v>
      </c>
      <c r="AA164" s="26" t="s">
        <v>327</v>
      </c>
      <c r="AB164" s="26" t="s">
        <v>327</v>
      </c>
      <c r="AC164" s="26" t="s">
        <v>327</v>
      </c>
      <c r="AD164" s="26" t="s">
        <v>327</v>
      </c>
      <c r="AG164" s="26" t="s">
        <v>327</v>
      </c>
      <c r="AH164" s="26" t="s">
        <v>327</v>
      </c>
      <c r="AI164" s="26" t="s">
        <v>327</v>
      </c>
      <c r="AJ164" s="26" t="s">
        <v>327</v>
      </c>
      <c r="AM164" s="26" t="s">
        <v>327</v>
      </c>
      <c r="AN164" s="26" t="s">
        <v>327</v>
      </c>
      <c r="AO164" s="26" t="s">
        <v>327</v>
      </c>
      <c r="AP164" s="26" t="s">
        <v>327</v>
      </c>
      <c r="AS164" s="26" t="s">
        <v>327</v>
      </c>
      <c r="AT164" s="26" t="s">
        <v>327</v>
      </c>
      <c r="AU164" s="26" t="s">
        <v>327</v>
      </c>
      <c r="AV164" s="26" t="s">
        <v>327</v>
      </c>
      <c r="AY164" s="26" t="s">
        <v>327</v>
      </c>
      <c r="AZ164" s="26" t="s">
        <v>327</v>
      </c>
      <c r="BA164" s="26" t="s">
        <v>327</v>
      </c>
      <c r="BB164" s="26" t="s">
        <v>327</v>
      </c>
      <c r="BE164" s="26" t="s">
        <v>327</v>
      </c>
      <c r="BF164" s="26" t="s">
        <v>327</v>
      </c>
      <c r="BG164" s="26" t="s">
        <v>327</v>
      </c>
      <c r="BH164" s="26" t="s">
        <v>327</v>
      </c>
      <c r="BK164" s="26" t="s">
        <v>327</v>
      </c>
      <c r="BL164" s="26" t="s">
        <v>327</v>
      </c>
      <c r="BM164" s="26" t="s">
        <v>327</v>
      </c>
      <c r="BN164" s="26" t="s">
        <v>327</v>
      </c>
      <c r="BQ164" s="26" t="s">
        <v>327</v>
      </c>
      <c r="BR164" s="26" t="s">
        <v>327</v>
      </c>
      <c r="BS164" s="26" t="s">
        <v>327</v>
      </c>
      <c r="BT164" s="26" t="s">
        <v>327</v>
      </c>
      <c r="BW164" s="26" t="s">
        <v>327</v>
      </c>
      <c r="BX164" s="26" t="s">
        <v>327</v>
      </c>
      <c r="BY164" s="26" t="s">
        <v>327</v>
      </c>
      <c r="BZ164" s="26" t="s">
        <v>327</v>
      </c>
      <c r="CC164" s="26" t="s">
        <v>327</v>
      </c>
      <c r="CD164" s="26" t="s">
        <v>327</v>
      </c>
      <c r="CE164" s="26" t="s">
        <v>327</v>
      </c>
      <c r="CF164" s="26" t="s">
        <v>327</v>
      </c>
      <c r="CI164" s="26" t="s">
        <v>327</v>
      </c>
      <c r="CJ164" s="26" t="s">
        <v>327</v>
      </c>
      <c r="CK164" s="26" t="s">
        <v>327</v>
      </c>
      <c r="CL164" s="26" t="s">
        <v>327</v>
      </c>
      <c r="CO164" s="26" t="s">
        <v>327</v>
      </c>
      <c r="CP164" s="26" t="s">
        <v>327</v>
      </c>
      <c r="CQ164" s="26" t="s">
        <v>327</v>
      </c>
      <c r="CR164" s="26" t="s">
        <v>327</v>
      </c>
      <c r="CU164" s="26" t="s">
        <v>327</v>
      </c>
      <c r="CV164" s="26" t="s">
        <v>327</v>
      </c>
      <c r="CW164" s="26" t="s">
        <v>327</v>
      </c>
      <c r="CX164" s="26" t="s">
        <v>327</v>
      </c>
    </row>
    <row r="165" spans="5:102" x14ac:dyDescent="0.45">
      <c r="E165" s="26" t="s">
        <v>327</v>
      </c>
      <c r="F165" s="26" t="s">
        <v>327</v>
      </c>
      <c r="G165" s="26" t="s">
        <v>327</v>
      </c>
      <c r="H165" s="26" t="s">
        <v>327</v>
      </c>
      <c r="I165" s="26" t="s">
        <v>327</v>
      </c>
      <c r="J165" s="26" t="s">
        <v>327</v>
      </c>
      <c r="K165" s="26" t="s">
        <v>327</v>
      </c>
      <c r="L165" s="26" t="s">
        <v>327</v>
      </c>
      <c r="M165" s="26" t="s">
        <v>327</v>
      </c>
      <c r="O165" s="26" t="s">
        <v>327</v>
      </c>
      <c r="P165" s="26" t="s">
        <v>327</v>
      </c>
      <c r="Q165" s="26" t="s">
        <v>327</v>
      </c>
      <c r="R165" s="26" t="s">
        <v>327</v>
      </c>
      <c r="U165" s="26" t="s">
        <v>327</v>
      </c>
      <c r="V165" s="26" t="s">
        <v>327</v>
      </c>
      <c r="W165" s="26" t="s">
        <v>327</v>
      </c>
      <c r="X165" s="26" t="s">
        <v>327</v>
      </c>
      <c r="AA165" s="26" t="s">
        <v>327</v>
      </c>
      <c r="AB165" s="26" t="s">
        <v>327</v>
      </c>
      <c r="AC165" s="26" t="s">
        <v>327</v>
      </c>
      <c r="AD165" s="26" t="s">
        <v>327</v>
      </c>
      <c r="AG165" s="26" t="s">
        <v>327</v>
      </c>
      <c r="AH165" s="26" t="s">
        <v>327</v>
      </c>
      <c r="AI165" s="26" t="s">
        <v>327</v>
      </c>
      <c r="AJ165" s="26" t="s">
        <v>327</v>
      </c>
      <c r="AM165" s="26" t="s">
        <v>327</v>
      </c>
      <c r="AN165" s="26" t="s">
        <v>327</v>
      </c>
      <c r="AO165" s="26" t="s">
        <v>327</v>
      </c>
      <c r="AP165" s="26" t="s">
        <v>327</v>
      </c>
      <c r="AS165" s="26" t="s">
        <v>327</v>
      </c>
      <c r="AT165" s="26" t="s">
        <v>327</v>
      </c>
      <c r="AU165" s="26" t="s">
        <v>327</v>
      </c>
      <c r="AV165" s="26" t="s">
        <v>327</v>
      </c>
      <c r="AY165" s="26" t="s">
        <v>327</v>
      </c>
      <c r="AZ165" s="26" t="s">
        <v>327</v>
      </c>
      <c r="BA165" s="26" t="s">
        <v>327</v>
      </c>
      <c r="BB165" s="26" t="s">
        <v>327</v>
      </c>
      <c r="BE165" s="26" t="s">
        <v>327</v>
      </c>
      <c r="BF165" s="26" t="s">
        <v>327</v>
      </c>
      <c r="BG165" s="26" t="s">
        <v>327</v>
      </c>
      <c r="BH165" s="26" t="s">
        <v>327</v>
      </c>
      <c r="BK165" s="26" t="s">
        <v>327</v>
      </c>
      <c r="BL165" s="26" t="s">
        <v>327</v>
      </c>
      <c r="BM165" s="26" t="s">
        <v>327</v>
      </c>
      <c r="BN165" s="26" t="s">
        <v>327</v>
      </c>
      <c r="BQ165" s="26" t="s">
        <v>327</v>
      </c>
      <c r="BR165" s="26" t="s">
        <v>327</v>
      </c>
      <c r="BS165" s="26" t="s">
        <v>327</v>
      </c>
      <c r="BT165" s="26" t="s">
        <v>327</v>
      </c>
      <c r="BW165" s="26" t="s">
        <v>327</v>
      </c>
      <c r="BX165" s="26" t="s">
        <v>327</v>
      </c>
      <c r="BY165" s="26" t="s">
        <v>327</v>
      </c>
      <c r="BZ165" s="26" t="s">
        <v>327</v>
      </c>
      <c r="CC165" s="26" t="s">
        <v>327</v>
      </c>
      <c r="CD165" s="26" t="s">
        <v>327</v>
      </c>
      <c r="CE165" s="26" t="s">
        <v>327</v>
      </c>
      <c r="CF165" s="26" t="s">
        <v>327</v>
      </c>
      <c r="CI165" s="26" t="s">
        <v>327</v>
      </c>
      <c r="CJ165" s="26" t="s">
        <v>327</v>
      </c>
      <c r="CK165" s="26" t="s">
        <v>327</v>
      </c>
      <c r="CL165" s="26" t="s">
        <v>327</v>
      </c>
      <c r="CO165" s="26" t="s">
        <v>327</v>
      </c>
      <c r="CP165" s="26" t="s">
        <v>327</v>
      </c>
      <c r="CQ165" s="26" t="s">
        <v>327</v>
      </c>
      <c r="CR165" s="26" t="s">
        <v>327</v>
      </c>
      <c r="CU165" s="26" t="s">
        <v>327</v>
      </c>
      <c r="CV165" s="26" t="s">
        <v>327</v>
      </c>
      <c r="CW165" s="26" t="s">
        <v>327</v>
      </c>
      <c r="CX165" s="26" t="s">
        <v>327</v>
      </c>
    </row>
    <row r="166" spans="5:102" x14ac:dyDescent="0.45">
      <c r="E166" s="26" t="s">
        <v>327</v>
      </c>
      <c r="F166" s="26" t="s">
        <v>327</v>
      </c>
      <c r="G166" s="26" t="s">
        <v>327</v>
      </c>
      <c r="H166" s="26" t="s">
        <v>327</v>
      </c>
      <c r="I166" s="26" t="s">
        <v>327</v>
      </c>
      <c r="J166" s="26" t="s">
        <v>327</v>
      </c>
      <c r="K166" s="26" t="s">
        <v>327</v>
      </c>
      <c r="L166" s="26" t="s">
        <v>327</v>
      </c>
      <c r="M166" s="26" t="s">
        <v>327</v>
      </c>
      <c r="O166" s="26" t="s">
        <v>327</v>
      </c>
      <c r="P166" s="26" t="s">
        <v>327</v>
      </c>
      <c r="Q166" s="26" t="s">
        <v>327</v>
      </c>
      <c r="R166" s="26" t="s">
        <v>327</v>
      </c>
      <c r="U166" s="26" t="s">
        <v>327</v>
      </c>
      <c r="V166" s="26" t="s">
        <v>327</v>
      </c>
      <c r="W166" s="26" t="s">
        <v>327</v>
      </c>
      <c r="X166" s="26" t="s">
        <v>327</v>
      </c>
      <c r="AA166" s="26" t="s">
        <v>327</v>
      </c>
      <c r="AB166" s="26" t="s">
        <v>327</v>
      </c>
      <c r="AC166" s="26" t="s">
        <v>327</v>
      </c>
      <c r="AD166" s="26" t="s">
        <v>327</v>
      </c>
      <c r="AG166" s="26" t="s">
        <v>327</v>
      </c>
      <c r="AH166" s="26" t="s">
        <v>327</v>
      </c>
      <c r="AI166" s="26" t="s">
        <v>327</v>
      </c>
      <c r="AJ166" s="26" t="s">
        <v>327</v>
      </c>
      <c r="AM166" s="26" t="s">
        <v>327</v>
      </c>
      <c r="AN166" s="26" t="s">
        <v>327</v>
      </c>
      <c r="AO166" s="26" t="s">
        <v>327</v>
      </c>
      <c r="AP166" s="26" t="s">
        <v>327</v>
      </c>
      <c r="AS166" s="26" t="s">
        <v>327</v>
      </c>
      <c r="AT166" s="26" t="s">
        <v>327</v>
      </c>
      <c r="AU166" s="26" t="s">
        <v>327</v>
      </c>
      <c r="AV166" s="26" t="s">
        <v>327</v>
      </c>
      <c r="AY166" s="26" t="s">
        <v>327</v>
      </c>
      <c r="AZ166" s="26" t="s">
        <v>327</v>
      </c>
      <c r="BA166" s="26" t="s">
        <v>327</v>
      </c>
      <c r="BB166" s="26" t="s">
        <v>327</v>
      </c>
      <c r="BE166" s="26" t="s">
        <v>327</v>
      </c>
      <c r="BF166" s="26" t="s">
        <v>327</v>
      </c>
      <c r="BG166" s="26" t="s">
        <v>327</v>
      </c>
      <c r="BH166" s="26" t="s">
        <v>327</v>
      </c>
      <c r="BK166" s="26" t="s">
        <v>327</v>
      </c>
      <c r="BL166" s="26" t="s">
        <v>327</v>
      </c>
      <c r="BM166" s="26" t="s">
        <v>327</v>
      </c>
      <c r="BN166" s="26" t="s">
        <v>327</v>
      </c>
      <c r="BQ166" s="26" t="s">
        <v>327</v>
      </c>
      <c r="BR166" s="26" t="s">
        <v>327</v>
      </c>
      <c r="BS166" s="26" t="s">
        <v>327</v>
      </c>
      <c r="BT166" s="26" t="s">
        <v>327</v>
      </c>
      <c r="BW166" s="26" t="s">
        <v>327</v>
      </c>
      <c r="BX166" s="26" t="s">
        <v>327</v>
      </c>
      <c r="BY166" s="26" t="s">
        <v>327</v>
      </c>
      <c r="BZ166" s="26" t="s">
        <v>327</v>
      </c>
      <c r="CC166" s="26" t="s">
        <v>327</v>
      </c>
      <c r="CD166" s="26" t="s">
        <v>327</v>
      </c>
      <c r="CE166" s="26" t="s">
        <v>327</v>
      </c>
      <c r="CF166" s="26" t="s">
        <v>327</v>
      </c>
      <c r="CI166" s="26" t="s">
        <v>327</v>
      </c>
      <c r="CJ166" s="26" t="s">
        <v>327</v>
      </c>
      <c r="CK166" s="26" t="s">
        <v>327</v>
      </c>
      <c r="CL166" s="26" t="s">
        <v>327</v>
      </c>
      <c r="CO166" s="26" t="s">
        <v>327</v>
      </c>
      <c r="CP166" s="26" t="s">
        <v>327</v>
      </c>
      <c r="CQ166" s="26" t="s">
        <v>327</v>
      </c>
      <c r="CR166" s="26" t="s">
        <v>327</v>
      </c>
      <c r="CU166" s="26" t="s">
        <v>327</v>
      </c>
      <c r="CV166" s="26" t="s">
        <v>327</v>
      </c>
      <c r="CW166" s="26" t="s">
        <v>327</v>
      </c>
      <c r="CX166" s="26" t="s">
        <v>327</v>
      </c>
    </row>
    <row r="167" spans="5:102" x14ac:dyDescent="0.45">
      <c r="E167" s="26" t="s">
        <v>327</v>
      </c>
      <c r="F167" s="26" t="s">
        <v>327</v>
      </c>
      <c r="G167" s="26" t="s">
        <v>327</v>
      </c>
      <c r="H167" s="26" t="s">
        <v>327</v>
      </c>
      <c r="I167" s="26" t="s">
        <v>327</v>
      </c>
      <c r="J167" s="26" t="s">
        <v>327</v>
      </c>
      <c r="K167" s="26" t="s">
        <v>327</v>
      </c>
      <c r="L167" s="26" t="s">
        <v>327</v>
      </c>
      <c r="M167" s="26" t="s">
        <v>327</v>
      </c>
      <c r="O167" s="26" t="s">
        <v>327</v>
      </c>
      <c r="P167" s="26" t="s">
        <v>327</v>
      </c>
      <c r="Q167" s="26" t="s">
        <v>327</v>
      </c>
      <c r="R167" s="26" t="s">
        <v>327</v>
      </c>
      <c r="U167" s="26" t="s">
        <v>327</v>
      </c>
      <c r="V167" s="26" t="s">
        <v>327</v>
      </c>
      <c r="W167" s="26" t="s">
        <v>327</v>
      </c>
      <c r="X167" s="26" t="s">
        <v>327</v>
      </c>
      <c r="AA167" s="26" t="s">
        <v>327</v>
      </c>
      <c r="AB167" s="26" t="s">
        <v>327</v>
      </c>
      <c r="AC167" s="26" t="s">
        <v>327</v>
      </c>
      <c r="AD167" s="26" t="s">
        <v>327</v>
      </c>
      <c r="AG167" s="26" t="s">
        <v>327</v>
      </c>
      <c r="AH167" s="26" t="s">
        <v>327</v>
      </c>
      <c r="AI167" s="26" t="s">
        <v>327</v>
      </c>
      <c r="AJ167" s="26" t="s">
        <v>327</v>
      </c>
      <c r="AM167" s="26" t="s">
        <v>327</v>
      </c>
      <c r="AN167" s="26" t="s">
        <v>327</v>
      </c>
      <c r="AO167" s="26" t="s">
        <v>327</v>
      </c>
      <c r="AP167" s="26" t="s">
        <v>327</v>
      </c>
      <c r="AS167" s="26" t="s">
        <v>327</v>
      </c>
      <c r="AT167" s="26" t="s">
        <v>327</v>
      </c>
      <c r="AU167" s="26" t="s">
        <v>327</v>
      </c>
      <c r="AV167" s="26" t="s">
        <v>327</v>
      </c>
      <c r="AY167" s="26" t="s">
        <v>327</v>
      </c>
      <c r="AZ167" s="26" t="s">
        <v>327</v>
      </c>
      <c r="BA167" s="26" t="s">
        <v>327</v>
      </c>
      <c r="BB167" s="26" t="s">
        <v>327</v>
      </c>
      <c r="BE167" s="26" t="s">
        <v>327</v>
      </c>
      <c r="BF167" s="26" t="s">
        <v>327</v>
      </c>
      <c r="BG167" s="26" t="s">
        <v>327</v>
      </c>
      <c r="BH167" s="26" t="s">
        <v>327</v>
      </c>
      <c r="BK167" s="26" t="s">
        <v>327</v>
      </c>
      <c r="BL167" s="26" t="s">
        <v>327</v>
      </c>
      <c r="BM167" s="26" t="s">
        <v>327</v>
      </c>
      <c r="BN167" s="26" t="s">
        <v>327</v>
      </c>
      <c r="BQ167" s="26" t="s">
        <v>327</v>
      </c>
      <c r="BR167" s="26" t="s">
        <v>327</v>
      </c>
      <c r="BS167" s="26" t="s">
        <v>327</v>
      </c>
      <c r="BT167" s="26" t="s">
        <v>327</v>
      </c>
      <c r="BW167" s="26" t="s">
        <v>327</v>
      </c>
      <c r="BX167" s="26" t="s">
        <v>327</v>
      </c>
      <c r="BY167" s="26" t="s">
        <v>327</v>
      </c>
      <c r="BZ167" s="26" t="s">
        <v>327</v>
      </c>
      <c r="CC167" s="26" t="s">
        <v>327</v>
      </c>
      <c r="CD167" s="26" t="s">
        <v>327</v>
      </c>
      <c r="CE167" s="26" t="s">
        <v>327</v>
      </c>
      <c r="CF167" s="26" t="s">
        <v>327</v>
      </c>
      <c r="CI167" s="26" t="s">
        <v>327</v>
      </c>
      <c r="CJ167" s="26" t="s">
        <v>327</v>
      </c>
      <c r="CK167" s="26" t="s">
        <v>327</v>
      </c>
      <c r="CL167" s="26" t="s">
        <v>327</v>
      </c>
      <c r="CO167" s="26" t="s">
        <v>327</v>
      </c>
      <c r="CP167" s="26" t="s">
        <v>327</v>
      </c>
      <c r="CQ167" s="26" t="s">
        <v>327</v>
      </c>
      <c r="CR167" s="26" t="s">
        <v>327</v>
      </c>
      <c r="CU167" s="26" t="s">
        <v>327</v>
      </c>
      <c r="CV167" s="26" t="s">
        <v>327</v>
      </c>
      <c r="CW167" s="26" t="s">
        <v>327</v>
      </c>
      <c r="CX167" s="26" t="s">
        <v>327</v>
      </c>
    </row>
    <row r="168" spans="5:102" x14ac:dyDescent="0.45">
      <c r="E168" s="26" t="s">
        <v>327</v>
      </c>
      <c r="F168" s="26" t="s">
        <v>327</v>
      </c>
      <c r="G168" s="26" t="s">
        <v>327</v>
      </c>
      <c r="H168" s="26" t="s">
        <v>327</v>
      </c>
      <c r="I168" s="26" t="s">
        <v>327</v>
      </c>
      <c r="J168" s="26" t="s">
        <v>327</v>
      </c>
      <c r="K168" s="26" t="s">
        <v>327</v>
      </c>
      <c r="L168" s="26" t="s">
        <v>327</v>
      </c>
      <c r="M168" s="26" t="s">
        <v>327</v>
      </c>
      <c r="O168" s="26" t="s">
        <v>327</v>
      </c>
      <c r="P168" s="26" t="s">
        <v>327</v>
      </c>
      <c r="Q168" s="26" t="s">
        <v>327</v>
      </c>
      <c r="R168" s="26" t="s">
        <v>327</v>
      </c>
      <c r="U168" s="26" t="s">
        <v>327</v>
      </c>
      <c r="V168" s="26" t="s">
        <v>327</v>
      </c>
      <c r="W168" s="26" t="s">
        <v>327</v>
      </c>
      <c r="X168" s="26" t="s">
        <v>327</v>
      </c>
      <c r="AA168" s="26" t="s">
        <v>327</v>
      </c>
      <c r="AB168" s="26" t="s">
        <v>327</v>
      </c>
      <c r="AC168" s="26" t="s">
        <v>327</v>
      </c>
      <c r="AD168" s="26" t="s">
        <v>327</v>
      </c>
      <c r="AG168" s="26" t="s">
        <v>327</v>
      </c>
      <c r="AH168" s="26" t="s">
        <v>327</v>
      </c>
      <c r="AI168" s="26" t="s">
        <v>327</v>
      </c>
      <c r="AJ168" s="26" t="s">
        <v>327</v>
      </c>
      <c r="AM168" s="26" t="s">
        <v>327</v>
      </c>
      <c r="AN168" s="26" t="s">
        <v>327</v>
      </c>
      <c r="AO168" s="26" t="s">
        <v>327</v>
      </c>
      <c r="AP168" s="26" t="s">
        <v>327</v>
      </c>
      <c r="AS168" s="26" t="s">
        <v>327</v>
      </c>
      <c r="AT168" s="26" t="s">
        <v>327</v>
      </c>
      <c r="AU168" s="26" t="s">
        <v>327</v>
      </c>
      <c r="AV168" s="26" t="s">
        <v>327</v>
      </c>
      <c r="AY168" s="26" t="s">
        <v>327</v>
      </c>
      <c r="AZ168" s="26" t="s">
        <v>327</v>
      </c>
      <c r="BA168" s="26" t="s">
        <v>327</v>
      </c>
      <c r="BB168" s="26" t="s">
        <v>327</v>
      </c>
      <c r="BE168" s="26" t="s">
        <v>327</v>
      </c>
      <c r="BF168" s="26" t="s">
        <v>327</v>
      </c>
      <c r="BG168" s="26" t="s">
        <v>327</v>
      </c>
      <c r="BH168" s="26" t="s">
        <v>327</v>
      </c>
      <c r="BK168" s="26" t="s">
        <v>327</v>
      </c>
      <c r="BL168" s="26" t="s">
        <v>327</v>
      </c>
      <c r="BM168" s="26" t="s">
        <v>327</v>
      </c>
      <c r="BN168" s="26" t="s">
        <v>327</v>
      </c>
      <c r="BQ168" s="26" t="s">
        <v>327</v>
      </c>
      <c r="BR168" s="26" t="s">
        <v>327</v>
      </c>
      <c r="BS168" s="26" t="s">
        <v>327</v>
      </c>
      <c r="BT168" s="26" t="s">
        <v>327</v>
      </c>
      <c r="BW168" s="26" t="s">
        <v>327</v>
      </c>
      <c r="BX168" s="26" t="s">
        <v>327</v>
      </c>
      <c r="BY168" s="26" t="s">
        <v>327</v>
      </c>
      <c r="BZ168" s="26" t="s">
        <v>327</v>
      </c>
      <c r="CC168" s="26" t="s">
        <v>327</v>
      </c>
      <c r="CD168" s="26" t="s">
        <v>327</v>
      </c>
      <c r="CE168" s="26" t="s">
        <v>327</v>
      </c>
      <c r="CF168" s="26" t="s">
        <v>327</v>
      </c>
      <c r="CI168" s="26" t="s">
        <v>327</v>
      </c>
      <c r="CJ168" s="26" t="s">
        <v>327</v>
      </c>
      <c r="CK168" s="26" t="s">
        <v>327</v>
      </c>
      <c r="CL168" s="26" t="s">
        <v>327</v>
      </c>
      <c r="CO168" s="26" t="s">
        <v>327</v>
      </c>
      <c r="CP168" s="26" t="s">
        <v>327</v>
      </c>
      <c r="CQ168" s="26" t="s">
        <v>327</v>
      </c>
      <c r="CR168" s="26" t="s">
        <v>327</v>
      </c>
      <c r="CU168" s="26" t="s">
        <v>327</v>
      </c>
      <c r="CV168" s="26" t="s">
        <v>327</v>
      </c>
      <c r="CW168" s="26" t="s">
        <v>327</v>
      </c>
      <c r="CX168" s="26" t="s">
        <v>327</v>
      </c>
    </row>
    <row r="169" spans="5:102" x14ac:dyDescent="0.45">
      <c r="E169" s="26" t="s">
        <v>327</v>
      </c>
      <c r="F169" s="26" t="s">
        <v>327</v>
      </c>
      <c r="G169" s="26" t="s">
        <v>327</v>
      </c>
      <c r="H169" s="26" t="s">
        <v>327</v>
      </c>
      <c r="I169" s="26" t="s">
        <v>327</v>
      </c>
      <c r="J169" s="26" t="s">
        <v>327</v>
      </c>
      <c r="K169" s="26" t="s">
        <v>327</v>
      </c>
      <c r="L169" s="26" t="s">
        <v>327</v>
      </c>
      <c r="M169" s="26" t="s">
        <v>327</v>
      </c>
      <c r="O169" s="26" t="s">
        <v>327</v>
      </c>
      <c r="P169" s="26" t="s">
        <v>327</v>
      </c>
      <c r="Q169" s="26" t="s">
        <v>327</v>
      </c>
      <c r="R169" s="26" t="s">
        <v>327</v>
      </c>
      <c r="U169" s="26" t="s">
        <v>327</v>
      </c>
      <c r="V169" s="26" t="s">
        <v>327</v>
      </c>
      <c r="W169" s="26" t="s">
        <v>327</v>
      </c>
      <c r="X169" s="26" t="s">
        <v>327</v>
      </c>
      <c r="AA169" s="26" t="s">
        <v>327</v>
      </c>
      <c r="AB169" s="26" t="s">
        <v>327</v>
      </c>
      <c r="AC169" s="26" t="s">
        <v>327</v>
      </c>
      <c r="AD169" s="26" t="s">
        <v>327</v>
      </c>
      <c r="AG169" s="26" t="s">
        <v>327</v>
      </c>
      <c r="AH169" s="26" t="s">
        <v>327</v>
      </c>
      <c r="AI169" s="26" t="s">
        <v>327</v>
      </c>
      <c r="AJ169" s="26" t="s">
        <v>327</v>
      </c>
      <c r="AM169" s="26" t="s">
        <v>327</v>
      </c>
      <c r="AN169" s="26" t="s">
        <v>327</v>
      </c>
      <c r="AO169" s="26" t="s">
        <v>327</v>
      </c>
      <c r="AP169" s="26" t="s">
        <v>327</v>
      </c>
      <c r="AS169" s="26" t="s">
        <v>327</v>
      </c>
      <c r="AT169" s="26" t="s">
        <v>327</v>
      </c>
      <c r="AU169" s="26" t="s">
        <v>327</v>
      </c>
      <c r="AV169" s="26" t="s">
        <v>327</v>
      </c>
      <c r="AY169" s="26" t="s">
        <v>327</v>
      </c>
      <c r="AZ169" s="26" t="s">
        <v>327</v>
      </c>
      <c r="BA169" s="26" t="s">
        <v>327</v>
      </c>
      <c r="BB169" s="26" t="s">
        <v>327</v>
      </c>
      <c r="BE169" s="26" t="s">
        <v>327</v>
      </c>
      <c r="BF169" s="26" t="s">
        <v>327</v>
      </c>
      <c r="BG169" s="26" t="s">
        <v>327</v>
      </c>
      <c r="BH169" s="26" t="s">
        <v>327</v>
      </c>
      <c r="BK169" s="26" t="s">
        <v>327</v>
      </c>
      <c r="BL169" s="26" t="s">
        <v>327</v>
      </c>
      <c r="BM169" s="26" t="s">
        <v>327</v>
      </c>
      <c r="BN169" s="26" t="s">
        <v>327</v>
      </c>
      <c r="BQ169" s="26" t="s">
        <v>327</v>
      </c>
      <c r="BR169" s="26" t="s">
        <v>327</v>
      </c>
      <c r="BS169" s="26" t="s">
        <v>327</v>
      </c>
      <c r="BT169" s="26" t="s">
        <v>327</v>
      </c>
      <c r="BW169" s="26" t="s">
        <v>327</v>
      </c>
      <c r="BX169" s="26" t="s">
        <v>327</v>
      </c>
      <c r="BY169" s="26" t="s">
        <v>327</v>
      </c>
      <c r="BZ169" s="26" t="s">
        <v>327</v>
      </c>
      <c r="CC169" s="26" t="s">
        <v>327</v>
      </c>
      <c r="CD169" s="26" t="s">
        <v>327</v>
      </c>
      <c r="CE169" s="26" t="s">
        <v>327</v>
      </c>
      <c r="CF169" s="26" t="s">
        <v>327</v>
      </c>
      <c r="CI169" s="26" t="s">
        <v>327</v>
      </c>
      <c r="CJ169" s="26" t="s">
        <v>327</v>
      </c>
      <c r="CK169" s="26" t="s">
        <v>327</v>
      </c>
      <c r="CL169" s="26" t="s">
        <v>327</v>
      </c>
      <c r="CO169" s="26" t="s">
        <v>327</v>
      </c>
      <c r="CP169" s="26" t="s">
        <v>327</v>
      </c>
      <c r="CQ169" s="26" t="s">
        <v>327</v>
      </c>
      <c r="CR169" s="26" t="s">
        <v>327</v>
      </c>
      <c r="CU169" s="26" t="s">
        <v>327</v>
      </c>
      <c r="CV169" s="26" t="s">
        <v>327</v>
      </c>
      <c r="CW169" s="26" t="s">
        <v>327</v>
      </c>
      <c r="CX169" s="26" t="s">
        <v>327</v>
      </c>
    </row>
    <row r="170" spans="5:102" x14ac:dyDescent="0.45">
      <c r="E170" s="26" t="s">
        <v>327</v>
      </c>
      <c r="F170" s="26" t="s">
        <v>327</v>
      </c>
      <c r="G170" s="26" t="s">
        <v>327</v>
      </c>
      <c r="H170" s="26" t="s">
        <v>327</v>
      </c>
      <c r="I170" s="26" t="s">
        <v>327</v>
      </c>
      <c r="J170" s="26" t="s">
        <v>327</v>
      </c>
      <c r="K170" s="26" t="s">
        <v>327</v>
      </c>
      <c r="L170" s="26" t="s">
        <v>327</v>
      </c>
      <c r="M170" s="26" t="s">
        <v>327</v>
      </c>
      <c r="O170" s="26" t="s">
        <v>327</v>
      </c>
      <c r="P170" s="26" t="s">
        <v>327</v>
      </c>
      <c r="Q170" s="26" t="s">
        <v>327</v>
      </c>
      <c r="R170" s="26" t="s">
        <v>327</v>
      </c>
      <c r="U170" s="26" t="s">
        <v>327</v>
      </c>
      <c r="V170" s="26" t="s">
        <v>327</v>
      </c>
      <c r="W170" s="26" t="s">
        <v>327</v>
      </c>
      <c r="X170" s="26" t="s">
        <v>327</v>
      </c>
      <c r="AA170" s="26" t="s">
        <v>327</v>
      </c>
      <c r="AB170" s="26" t="s">
        <v>327</v>
      </c>
      <c r="AC170" s="26" t="s">
        <v>327</v>
      </c>
      <c r="AD170" s="26" t="s">
        <v>327</v>
      </c>
      <c r="AG170" s="26" t="s">
        <v>327</v>
      </c>
      <c r="AH170" s="26" t="s">
        <v>327</v>
      </c>
      <c r="AI170" s="26" t="s">
        <v>327</v>
      </c>
      <c r="AJ170" s="26" t="s">
        <v>327</v>
      </c>
      <c r="AM170" s="26" t="s">
        <v>327</v>
      </c>
      <c r="AN170" s="26" t="s">
        <v>327</v>
      </c>
      <c r="AO170" s="26" t="s">
        <v>327</v>
      </c>
      <c r="AP170" s="26" t="s">
        <v>327</v>
      </c>
      <c r="AS170" s="26" t="s">
        <v>327</v>
      </c>
      <c r="AT170" s="26" t="s">
        <v>327</v>
      </c>
      <c r="AU170" s="26" t="s">
        <v>327</v>
      </c>
      <c r="AV170" s="26" t="s">
        <v>327</v>
      </c>
      <c r="AY170" s="26" t="s">
        <v>327</v>
      </c>
      <c r="AZ170" s="26" t="s">
        <v>327</v>
      </c>
      <c r="BA170" s="26" t="s">
        <v>327</v>
      </c>
      <c r="BB170" s="26" t="s">
        <v>327</v>
      </c>
      <c r="BE170" s="26" t="s">
        <v>327</v>
      </c>
      <c r="BF170" s="26" t="s">
        <v>327</v>
      </c>
      <c r="BG170" s="26" t="s">
        <v>327</v>
      </c>
      <c r="BH170" s="26" t="s">
        <v>327</v>
      </c>
      <c r="BK170" s="26" t="s">
        <v>327</v>
      </c>
      <c r="BL170" s="26" t="s">
        <v>327</v>
      </c>
      <c r="BM170" s="26" t="s">
        <v>327</v>
      </c>
      <c r="BN170" s="26" t="s">
        <v>327</v>
      </c>
      <c r="BQ170" s="26" t="s">
        <v>327</v>
      </c>
      <c r="BR170" s="26" t="s">
        <v>327</v>
      </c>
      <c r="BS170" s="26" t="s">
        <v>327</v>
      </c>
      <c r="BT170" s="26" t="s">
        <v>327</v>
      </c>
      <c r="BW170" s="26" t="s">
        <v>327</v>
      </c>
      <c r="BX170" s="26" t="s">
        <v>327</v>
      </c>
      <c r="BY170" s="26" t="s">
        <v>327</v>
      </c>
      <c r="BZ170" s="26" t="s">
        <v>327</v>
      </c>
      <c r="CC170" s="26" t="s">
        <v>327</v>
      </c>
      <c r="CD170" s="26" t="s">
        <v>327</v>
      </c>
      <c r="CE170" s="26" t="s">
        <v>327</v>
      </c>
      <c r="CF170" s="26" t="s">
        <v>327</v>
      </c>
      <c r="CI170" s="26" t="s">
        <v>327</v>
      </c>
      <c r="CJ170" s="26" t="s">
        <v>327</v>
      </c>
      <c r="CK170" s="26" t="s">
        <v>327</v>
      </c>
      <c r="CL170" s="26" t="s">
        <v>327</v>
      </c>
      <c r="CO170" s="26" t="s">
        <v>327</v>
      </c>
      <c r="CP170" s="26" t="s">
        <v>327</v>
      </c>
      <c r="CQ170" s="26" t="s">
        <v>327</v>
      </c>
      <c r="CR170" s="26" t="s">
        <v>327</v>
      </c>
      <c r="CU170" s="26" t="s">
        <v>327</v>
      </c>
      <c r="CV170" s="26" t="s">
        <v>327</v>
      </c>
      <c r="CW170" s="26" t="s">
        <v>327</v>
      </c>
      <c r="CX170" s="26" t="s">
        <v>327</v>
      </c>
    </row>
    <row r="171" spans="5:102" x14ac:dyDescent="0.45">
      <c r="E171" s="26" t="s">
        <v>327</v>
      </c>
      <c r="F171" s="26" t="s">
        <v>327</v>
      </c>
      <c r="G171" s="26" t="s">
        <v>327</v>
      </c>
      <c r="H171" s="26" t="s">
        <v>327</v>
      </c>
      <c r="I171" s="26" t="s">
        <v>327</v>
      </c>
      <c r="J171" s="26" t="s">
        <v>327</v>
      </c>
      <c r="K171" s="26" t="s">
        <v>327</v>
      </c>
      <c r="L171" s="26" t="s">
        <v>327</v>
      </c>
      <c r="M171" s="26" t="s">
        <v>327</v>
      </c>
      <c r="O171" s="26" t="s">
        <v>327</v>
      </c>
      <c r="P171" s="26" t="s">
        <v>327</v>
      </c>
      <c r="Q171" s="26" t="s">
        <v>327</v>
      </c>
      <c r="R171" s="26" t="s">
        <v>327</v>
      </c>
      <c r="U171" s="26" t="s">
        <v>327</v>
      </c>
      <c r="V171" s="26" t="s">
        <v>327</v>
      </c>
      <c r="W171" s="26" t="s">
        <v>327</v>
      </c>
      <c r="X171" s="26" t="s">
        <v>327</v>
      </c>
      <c r="AA171" s="26" t="s">
        <v>327</v>
      </c>
      <c r="AB171" s="26" t="s">
        <v>327</v>
      </c>
      <c r="AC171" s="26" t="s">
        <v>327</v>
      </c>
      <c r="AD171" s="26" t="s">
        <v>327</v>
      </c>
      <c r="AG171" s="26" t="s">
        <v>327</v>
      </c>
      <c r="AH171" s="26" t="s">
        <v>327</v>
      </c>
      <c r="AI171" s="26" t="s">
        <v>327</v>
      </c>
      <c r="AJ171" s="26" t="s">
        <v>327</v>
      </c>
      <c r="AM171" s="26" t="s">
        <v>327</v>
      </c>
      <c r="AN171" s="26" t="s">
        <v>327</v>
      </c>
      <c r="AO171" s="26" t="s">
        <v>327</v>
      </c>
      <c r="AP171" s="26" t="s">
        <v>327</v>
      </c>
      <c r="AS171" s="26" t="s">
        <v>327</v>
      </c>
      <c r="AT171" s="26" t="s">
        <v>327</v>
      </c>
      <c r="AU171" s="26" t="s">
        <v>327</v>
      </c>
      <c r="AV171" s="26" t="s">
        <v>327</v>
      </c>
      <c r="AY171" s="26" t="s">
        <v>327</v>
      </c>
      <c r="AZ171" s="26" t="s">
        <v>327</v>
      </c>
      <c r="BA171" s="26" t="s">
        <v>327</v>
      </c>
      <c r="BB171" s="26" t="s">
        <v>327</v>
      </c>
      <c r="BE171" s="26" t="s">
        <v>327</v>
      </c>
      <c r="BF171" s="26" t="s">
        <v>327</v>
      </c>
      <c r="BG171" s="26" t="s">
        <v>327</v>
      </c>
      <c r="BH171" s="26" t="s">
        <v>327</v>
      </c>
      <c r="BK171" s="26" t="s">
        <v>327</v>
      </c>
      <c r="BL171" s="26" t="s">
        <v>327</v>
      </c>
      <c r="BM171" s="26" t="s">
        <v>327</v>
      </c>
      <c r="BN171" s="26" t="s">
        <v>327</v>
      </c>
      <c r="BQ171" s="26" t="s">
        <v>327</v>
      </c>
      <c r="BR171" s="26" t="s">
        <v>327</v>
      </c>
      <c r="BS171" s="26" t="s">
        <v>327</v>
      </c>
      <c r="BT171" s="26" t="s">
        <v>327</v>
      </c>
      <c r="BW171" s="26" t="s">
        <v>327</v>
      </c>
      <c r="BX171" s="26" t="s">
        <v>327</v>
      </c>
      <c r="BY171" s="26" t="s">
        <v>327</v>
      </c>
      <c r="BZ171" s="26" t="s">
        <v>327</v>
      </c>
      <c r="CC171" s="26" t="s">
        <v>327</v>
      </c>
      <c r="CD171" s="26" t="s">
        <v>327</v>
      </c>
      <c r="CE171" s="26" t="s">
        <v>327</v>
      </c>
      <c r="CF171" s="26" t="s">
        <v>327</v>
      </c>
      <c r="CI171" s="26" t="s">
        <v>327</v>
      </c>
      <c r="CJ171" s="26" t="s">
        <v>327</v>
      </c>
      <c r="CK171" s="26" t="s">
        <v>327</v>
      </c>
      <c r="CL171" s="26" t="s">
        <v>327</v>
      </c>
      <c r="CO171" s="26" t="s">
        <v>327</v>
      </c>
      <c r="CP171" s="26" t="s">
        <v>327</v>
      </c>
      <c r="CQ171" s="26" t="s">
        <v>327</v>
      </c>
      <c r="CR171" s="26" t="s">
        <v>327</v>
      </c>
      <c r="CU171" s="26" t="s">
        <v>327</v>
      </c>
      <c r="CV171" s="26" t="s">
        <v>327</v>
      </c>
      <c r="CW171" s="26" t="s">
        <v>327</v>
      </c>
      <c r="CX171" s="26" t="s">
        <v>327</v>
      </c>
    </row>
    <row r="172" spans="5:102" x14ac:dyDescent="0.45">
      <c r="E172" s="26" t="s">
        <v>327</v>
      </c>
      <c r="F172" s="26" t="s">
        <v>327</v>
      </c>
      <c r="G172" s="26" t="s">
        <v>327</v>
      </c>
      <c r="H172" s="26" t="s">
        <v>327</v>
      </c>
      <c r="I172" s="26" t="s">
        <v>327</v>
      </c>
      <c r="J172" s="26" t="s">
        <v>327</v>
      </c>
      <c r="K172" s="26" t="s">
        <v>327</v>
      </c>
      <c r="L172" s="26" t="s">
        <v>327</v>
      </c>
      <c r="M172" s="26" t="s">
        <v>327</v>
      </c>
      <c r="O172" s="26" t="s">
        <v>327</v>
      </c>
      <c r="P172" s="26" t="s">
        <v>327</v>
      </c>
      <c r="Q172" s="26" t="s">
        <v>327</v>
      </c>
      <c r="R172" s="26" t="s">
        <v>327</v>
      </c>
      <c r="U172" s="26" t="s">
        <v>327</v>
      </c>
      <c r="V172" s="26" t="s">
        <v>327</v>
      </c>
      <c r="W172" s="26" t="s">
        <v>327</v>
      </c>
      <c r="X172" s="26" t="s">
        <v>327</v>
      </c>
      <c r="AA172" s="26" t="s">
        <v>327</v>
      </c>
      <c r="AB172" s="26" t="s">
        <v>327</v>
      </c>
      <c r="AC172" s="26" t="s">
        <v>327</v>
      </c>
      <c r="AD172" s="26" t="s">
        <v>327</v>
      </c>
      <c r="AG172" s="26" t="s">
        <v>327</v>
      </c>
      <c r="AH172" s="26" t="s">
        <v>327</v>
      </c>
      <c r="AI172" s="26" t="s">
        <v>327</v>
      </c>
      <c r="AJ172" s="26" t="s">
        <v>327</v>
      </c>
      <c r="AM172" s="26" t="s">
        <v>327</v>
      </c>
      <c r="AN172" s="26" t="s">
        <v>327</v>
      </c>
      <c r="AO172" s="26" t="s">
        <v>327</v>
      </c>
      <c r="AP172" s="26" t="s">
        <v>327</v>
      </c>
      <c r="AS172" s="26" t="s">
        <v>327</v>
      </c>
      <c r="AT172" s="26" t="s">
        <v>327</v>
      </c>
      <c r="AU172" s="26" t="s">
        <v>327</v>
      </c>
      <c r="AV172" s="26" t="s">
        <v>327</v>
      </c>
      <c r="AY172" s="26" t="s">
        <v>327</v>
      </c>
      <c r="AZ172" s="26" t="s">
        <v>327</v>
      </c>
      <c r="BA172" s="26" t="s">
        <v>327</v>
      </c>
      <c r="BB172" s="26" t="s">
        <v>327</v>
      </c>
      <c r="BE172" s="26" t="s">
        <v>327</v>
      </c>
      <c r="BF172" s="26" t="s">
        <v>327</v>
      </c>
      <c r="BG172" s="26" t="s">
        <v>327</v>
      </c>
      <c r="BH172" s="26" t="s">
        <v>327</v>
      </c>
      <c r="BK172" s="26" t="s">
        <v>327</v>
      </c>
      <c r="BL172" s="26" t="s">
        <v>327</v>
      </c>
      <c r="BM172" s="26" t="s">
        <v>327</v>
      </c>
      <c r="BN172" s="26" t="s">
        <v>327</v>
      </c>
      <c r="BQ172" s="26" t="s">
        <v>327</v>
      </c>
      <c r="BR172" s="26" t="s">
        <v>327</v>
      </c>
      <c r="BS172" s="26" t="s">
        <v>327</v>
      </c>
      <c r="BT172" s="26" t="s">
        <v>327</v>
      </c>
      <c r="BW172" s="26" t="s">
        <v>327</v>
      </c>
      <c r="BX172" s="26" t="s">
        <v>327</v>
      </c>
      <c r="BY172" s="26" t="s">
        <v>327</v>
      </c>
      <c r="BZ172" s="26" t="s">
        <v>327</v>
      </c>
      <c r="CC172" s="26" t="s">
        <v>327</v>
      </c>
      <c r="CD172" s="26" t="s">
        <v>327</v>
      </c>
      <c r="CE172" s="26" t="s">
        <v>327</v>
      </c>
      <c r="CF172" s="26" t="s">
        <v>327</v>
      </c>
      <c r="CI172" s="26" t="s">
        <v>327</v>
      </c>
      <c r="CJ172" s="26" t="s">
        <v>327</v>
      </c>
      <c r="CK172" s="26" t="s">
        <v>327</v>
      </c>
      <c r="CL172" s="26" t="s">
        <v>327</v>
      </c>
      <c r="CO172" s="26" t="s">
        <v>327</v>
      </c>
      <c r="CP172" s="26" t="s">
        <v>327</v>
      </c>
      <c r="CQ172" s="26" t="s">
        <v>327</v>
      </c>
      <c r="CR172" s="26" t="s">
        <v>327</v>
      </c>
      <c r="CU172" s="26" t="s">
        <v>327</v>
      </c>
      <c r="CV172" s="26" t="s">
        <v>327</v>
      </c>
      <c r="CW172" s="26" t="s">
        <v>327</v>
      </c>
      <c r="CX172" s="26" t="s">
        <v>327</v>
      </c>
    </row>
    <row r="173" spans="5:102" x14ac:dyDescent="0.45">
      <c r="E173" s="26" t="s">
        <v>327</v>
      </c>
      <c r="F173" s="26" t="s">
        <v>327</v>
      </c>
      <c r="G173" s="26" t="s">
        <v>327</v>
      </c>
      <c r="H173" s="26" t="s">
        <v>327</v>
      </c>
      <c r="I173" s="26" t="s">
        <v>327</v>
      </c>
      <c r="J173" s="26" t="s">
        <v>327</v>
      </c>
      <c r="K173" s="26" t="s">
        <v>327</v>
      </c>
      <c r="L173" s="26" t="s">
        <v>327</v>
      </c>
      <c r="M173" s="26" t="s">
        <v>327</v>
      </c>
      <c r="O173" s="26" t="s">
        <v>327</v>
      </c>
      <c r="P173" s="26" t="s">
        <v>327</v>
      </c>
      <c r="Q173" s="26" t="s">
        <v>327</v>
      </c>
      <c r="R173" s="26" t="s">
        <v>327</v>
      </c>
      <c r="U173" s="26" t="s">
        <v>327</v>
      </c>
      <c r="V173" s="26" t="s">
        <v>327</v>
      </c>
      <c r="W173" s="26" t="s">
        <v>327</v>
      </c>
      <c r="X173" s="26" t="s">
        <v>327</v>
      </c>
      <c r="AA173" s="26" t="s">
        <v>327</v>
      </c>
      <c r="AB173" s="26" t="s">
        <v>327</v>
      </c>
      <c r="AC173" s="26" t="s">
        <v>327</v>
      </c>
      <c r="AD173" s="26" t="s">
        <v>327</v>
      </c>
      <c r="AG173" s="26" t="s">
        <v>327</v>
      </c>
      <c r="AH173" s="26" t="s">
        <v>327</v>
      </c>
      <c r="AI173" s="26" t="s">
        <v>327</v>
      </c>
      <c r="AJ173" s="26" t="s">
        <v>327</v>
      </c>
      <c r="AM173" s="26" t="s">
        <v>327</v>
      </c>
      <c r="AN173" s="26" t="s">
        <v>327</v>
      </c>
      <c r="AO173" s="26" t="s">
        <v>327</v>
      </c>
      <c r="AP173" s="26" t="s">
        <v>327</v>
      </c>
      <c r="AS173" s="26" t="s">
        <v>327</v>
      </c>
      <c r="AT173" s="26" t="s">
        <v>327</v>
      </c>
      <c r="AU173" s="26" t="s">
        <v>327</v>
      </c>
      <c r="AV173" s="26" t="s">
        <v>327</v>
      </c>
      <c r="AY173" s="26" t="s">
        <v>327</v>
      </c>
      <c r="AZ173" s="26" t="s">
        <v>327</v>
      </c>
      <c r="BA173" s="26" t="s">
        <v>327</v>
      </c>
      <c r="BB173" s="26" t="s">
        <v>327</v>
      </c>
      <c r="BE173" s="26" t="s">
        <v>327</v>
      </c>
      <c r="BF173" s="26" t="s">
        <v>327</v>
      </c>
      <c r="BG173" s="26" t="s">
        <v>327</v>
      </c>
      <c r="BH173" s="26" t="s">
        <v>327</v>
      </c>
      <c r="BK173" s="26" t="s">
        <v>327</v>
      </c>
      <c r="BL173" s="26" t="s">
        <v>327</v>
      </c>
      <c r="BM173" s="26" t="s">
        <v>327</v>
      </c>
      <c r="BN173" s="26" t="s">
        <v>327</v>
      </c>
      <c r="BQ173" s="26" t="s">
        <v>327</v>
      </c>
      <c r="BR173" s="26" t="s">
        <v>327</v>
      </c>
      <c r="BS173" s="26" t="s">
        <v>327</v>
      </c>
      <c r="BT173" s="26" t="s">
        <v>327</v>
      </c>
      <c r="BW173" s="26" t="s">
        <v>327</v>
      </c>
      <c r="BX173" s="26" t="s">
        <v>327</v>
      </c>
      <c r="BY173" s="26" t="s">
        <v>327</v>
      </c>
      <c r="BZ173" s="26" t="s">
        <v>327</v>
      </c>
      <c r="CC173" s="26" t="s">
        <v>327</v>
      </c>
      <c r="CD173" s="26" t="s">
        <v>327</v>
      </c>
      <c r="CE173" s="26" t="s">
        <v>327</v>
      </c>
      <c r="CF173" s="26" t="s">
        <v>327</v>
      </c>
      <c r="CI173" s="26" t="s">
        <v>327</v>
      </c>
      <c r="CJ173" s="26" t="s">
        <v>327</v>
      </c>
      <c r="CK173" s="26" t="s">
        <v>327</v>
      </c>
      <c r="CL173" s="26" t="s">
        <v>327</v>
      </c>
      <c r="CO173" s="26" t="s">
        <v>327</v>
      </c>
      <c r="CP173" s="26" t="s">
        <v>327</v>
      </c>
      <c r="CQ173" s="26" t="s">
        <v>327</v>
      </c>
      <c r="CR173" s="26" t="s">
        <v>327</v>
      </c>
      <c r="CU173" s="26" t="s">
        <v>327</v>
      </c>
      <c r="CV173" s="26" t="s">
        <v>327</v>
      </c>
      <c r="CW173" s="26" t="s">
        <v>327</v>
      </c>
      <c r="CX173" s="26" t="s">
        <v>327</v>
      </c>
    </row>
    <row r="174" spans="5:102" x14ac:dyDescent="0.45">
      <c r="E174" s="26" t="s">
        <v>327</v>
      </c>
      <c r="F174" s="26" t="s">
        <v>327</v>
      </c>
      <c r="G174" s="26" t="s">
        <v>327</v>
      </c>
      <c r="H174" s="26" t="s">
        <v>327</v>
      </c>
      <c r="I174" s="26" t="s">
        <v>327</v>
      </c>
      <c r="J174" s="26" t="s">
        <v>327</v>
      </c>
      <c r="K174" s="26" t="s">
        <v>327</v>
      </c>
      <c r="L174" s="26" t="s">
        <v>327</v>
      </c>
      <c r="M174" s="26" t="s">
        <v>327</v>
      </c>
      <c r="O174" s="26" t="s">
        <v>327</v>
      </c>
      <c r="P174" s="26" t="s">
        <v>327</v>
      </c>
      <c r="Q174" s="26" t="s">
        <v>327</v>
      </c>
      <c r="R174" s="26" t="s">
        <v>327</v>
      </c>
      <c r="U174" s="26" t="s">
        <v>327</v>
      </c>
      <c r="V174" s="26" t="s">
        <v>327</v>
      </c>
      <c r="W174" s="26" t="s">
        <v>327</v>
      </c>
      <c r="X174" s="26" t="s">
        <v>327</v>
      </c>
      <c r="AA174" s="26" t="s">
        <v>327</v>
      </c>
      <c r="AB174" s="26" t="s">
        <v>327</v>
      </c>
      <c r="AC174" s="26" t="s">
        <v>327</v>
      </c>
      <c r="AD174" s="26" t="s">
        <v>327</v>
      </c>
      <c r="AG174" s="26" t="s">
        <v>327</v>
      </c>
      <c r="AH174" s="26" t="s">
        <v>327</v>
      </c>
      <c r="AI174" s="26" t="s">
        <v>327</v>
      </c>
      <c r="AJ174" s="26" t="s">
        <v>327</v>
      </c>
      <c r="AM174" s="26" t="s">
        <v>327</v>
      </c>
      <c r="AN174" s="26" t="s">
        <v>327</v>
      </c>
      <c r="AO174" s="26" t="s">
        <v>327</v>
      </c>
      <c r="AP174" s="26" t="s">
        <v>327</v>
      </c>
      <c r="AS174" s="26" t="s">
        <v>327</v>
      </c>
      <c r="AT174" s="26" t="s">
        <v>327</v>
      </c>
      <c r="AU174" s="26" t="s">
        <v>327</v>
      </c>
      <c r="AV174" s="26" t="s">
        <v>327</v>
      </c>
      <c r="AY174" s="26" t="s">
        <v>327</v>
      </c>
      <c r="AZ174" s="26" t="s">
        <v>327</v>
      </c>
      <c r="BA174" s="26" t="s">
        <v>327</v>
      </c>
      <c r="BB174" s="26" t="s">
        <v>327</v>
      </c>
      <c r="BE174" s="26" t="s">
        <v>327</v>
      </c>
      <c r="BF174" s="26" t="s">
        <v>327</v>
      </c>
      <c r="BG174" s="26" t="s">
        <v>327</v>
      </c>
      <c r="BH174" s="26" t="s">
        <v>327</v>
      </c>
      <c r="BK174" s="26" t="s">
        <v>327</v>
      </c>
      <c r="BL174" s="26" t="s">
        <v>327</v>
      </c>
      <c r="BM174" s="26" t="s">
        <v>327</v>
      </c>
      <c r="BN174" s="26" t="s">
        <v>327</v>
      </c>
      <c r="BQ174" s="26" t="s">
        <v>327</v>
      </c>
      <c r="BR174" s="26" t="s">
        <v>327</v>
      </c>
      <c r="BS174" s="26" t="s">
        <v>327</v>
      </c>
      <c r="BT174" s="26" t="s">
        <v>327</v>
      </c>
      <c r="BW174" s="26" t="s">
        <v>327</v>
      </c>
      <c r="BX174" s="26" t="s">
        <v>327</v>
      </c>
      <c r="BY174" s="26" t="s">
        <v>327</v>
      </c>
      <c r="BZ174" s="26" t="s">
        <v>327</v>
      </c>
      <c r="CC174" s="26" t="s">
        <v>327</v>
      </c>
      <c r="CD174" s="26" t="s">
        <v>327</v>
      </c>
      <c r="CE174" s="26" t="s">
        <v>327</v>
      </c>
      <c r="CF174" s="26" t="s">
        <v>327</v>
      </c>
      <c r="CI174" s="26" t="s">
        <v>327</v>
      </c>
      <c r="CJ174" s="26" t="s">
        <v>327</v>
      </c>
      <c r="CK174" s="26" t="s">
        <v>327</v>
      </c>
      <c r="CL174" s="26" t="s">
        <v>327</v>
      </c>
      <c r="CO174" s="26" t="s">
        <v>327</v>
      </c>
      <c r="CP174" s="26" t="s">
        <v>327</v>
      </c>
      <c r="CQ174" s="26" t="s">
        <v>327</v>
      </c>
      <c r="CR174" s="26" t="s">
        <v>327</v>
      </c>
      <c r="CU174" s="26" t="s">
        <v>327</v>
      </c>
      <c r="CV174" s="26" t="s">
        <v>327</v>
      </c>
      <c r="CW174" s="26" t="s">
        <v>327</v>
      </c>
      <c r="CX174" s="26" t="s">
        <v>327</v>
      </c>
    </row>
    <row r="175" spans="5:102" x14ac:dyDescent="0.45">
      <c r="E175" s="26" t="s">
        <v>327</v>
      </c>
      <c r="F175" s="26" t="s">
        <v>327</v>
      </c>
      <c r="G175" s="26" t="s">
        <v>327</v>
      </c>
      <c r="H175" s="26" t="s">
        <v>327</v>
      </c>
      <c r="I175" s="26" t="s">
        <v>327</v>
      </c>
      <c r="J175" s="26" t="s">
        <v>327</v>
      </c>
      <c r="K175" s="26" t="s">
        <v>327</v>
      </c>
      <c r="L175" s="26" t="s">
        <v>327</v>
      </c>
      <c r="M175" s="26" t="s">
        <v>327</v>
      </c>
      <c r="O175" s="26" t="s">
        <v>327</v>
      </c>
      <c r="P175" s="26" t="s">
        <v>327</v>
      </c>
      <c r="Q175" s="26" t="s">
        <v>327</v>
      </c>
      <c r="R175" s="26" t="s">
        <v>327</v>
      </c>
      <c r="U175" s="26" t="s">
        <v>327</v>
      </c>
      <c r="V175" s="26" t="s">
        <v>327</v>
      </c>
      <c r="W175" s="26" t="s">
        <v>327</v>
      </c>
      <c r="X175" s="26" t="s">
        <v>327</v>
      </c>
      <c r="AA175" s="26" t="s">
        <v>327</v>
      </c>
      <c r="AB175" s="26" t="s">
        <v>327</v>
      </c>
      <c r="AC175" s="26" t="s">
        <v>327</v>
      </c>
      <c r="AD175" s="26" t="s">
        <v>327</v>
      </c>
      <c r="AG175" s="26" t="s">
        <v>327</v>
      </c>
      <c r="AH175" s="26" t="s">
        <v>327</v>
      </c>
      <c r="AI175" s="26" t="s">
        <v>327</v>
      </c>
      <c r="AJ175" s="26" t="s">
        <v>327</v>
      </c>
      <c r="AM175" s="26" t="s">
        <v>327</v>
      </c>
      <c r="AN175" s="26" t="s">
        <v>327</v>
      </c>
      <c r="AO175" s="26" t="s">
        <v>327</v>
      </c>
      <c r="AP175" s="26" t="s">
        <v>327</v>
      </c>
      <c r="AS175" s="26" t="s">
        <v>327</v>
      </c>
      <c r="AT175" s="26" t="s">
        <v>327</v>
      </c>
      <c r="AU175" s="26" t="s">
        <v>327</v>
      </c>
      <c r="AV175" s="26" t="s">
        <v>327</v>
      </c>
      <c r="AY175" s="26" t="s">
        <v>327</v>
      </c>
      <c r="AZ175" s="26" t="s">
        <v>327</v>
      </c>
      <c r="BA175" s="26" t="s">
        <v>327</v>
      </c>
      <c r="BB175" s="26" t="s">
        <v>327</v>
      </c>
      <c r="BE175" s="26" t="s">
        <v>327</v>
      </c>
      <c r="BF175" s="26" t="s">
        <v>327</v>
      </c>
      <c r="BG175" s="26" t="s">
        <v>327</v>
      </c>
      <c r="BH175" s="26" t="s">
        <v>327</v>
      </c>
      <c r="BK175" s="26" t="s">
        <v>327</v>
      </c>
      <c r="BL175" s="26" t="s">
        <v>327</v>
      </c>
      <c r="BM175" s="26" t="s">
        <v>327</v>
      </c>
      <c r="BN175" s="26" t="s">
        <v>327</v>
      </c>
      <c r="BQ175" s="26" t="s">
        <v>327</v>
      </c>
      <c r="BR175" s="26" t="s">
        <v>327</v>
      </c>
      <c r="BS175" s="26" t="s">
        <v>327</v>
      </c>
      <c r="BT175" s="26" t="s">
        <v>327</v>
      </c>
      <c r="BW175" s="26" t="s">
        <v>327</v>
      </c>
      <c r="BX175" s="26" t="s">
        <v>327</v>
      </c>
      <c r="BY175" s="26" t="s">
        <v>327</v>
      </c>
      <c r="BZ175" s="26" t="s">
        <v>327</v>
      </c>
      <c r="CC175" s="26" t="s">
        <v>327</v>
      </c>
      <c r="CD175" s="26" t="s">
        <v>327</v>
      </c>
      <c r="CE175" s="26" t="s">
        <v>327</v>
      </c>
      <c r="CF175" s="26" t="s">
        <v>327</v>
      </c>
      <c r="CI175" s="26" t="s">
        <v>327</v>
      </c>
      <c r="CJ175" s="26" t="s">
        <v>327</v>
      </c>
      <c r="CK175" s="26" t="s">
        <v>327</v>
      </c>
      <c r="CL175" s="26" t="s">
        <v>327</v>
      </c>
      <c r="CO175" s="26" t="s">
        <v>327</v>
      </c>
      <c r="CP175" s="26" t="s">
        <v>327</v>
      </c>
      <c r="CQ175" s="26" t="s">
        <v>327</v>
      </c>
      <c r="CR175" s="26" t="s">
        <v>327</v>
      </c>
      <c r="CU175" s="26" t="s">
        <v>327</v>
      </c>
      <c r="CV175" s="26" t="s">
        <v>327</v>
      </c>
      <c r="CW175" s="26" t="s">
        <v>327</v>
      </c>
      <c r="CX175" s="26" t="s">
        <v>327</v>
      </c>
    </row>
    <row r="176" spans="5:102" x14ac:dyDescent="0.45">
      <c r="E176" s="26" t="s">
        <v>327</v>
      </c>
      <c r="F176" s="26" t="s">
        <v>327</v>
      </c>
      <c r="G176" s="26" t="s">
        <v>327</v>
      </c>
      <c r="H176" s="26" t="s">
        <v>327</v>
      </c>
      <c r="I176" s="26" t="s">
        <v>327</v>
      </c>
      <c r="J176" s="26" t="s">
        <v>327</v>
      </c>
      <c r="K176" s="26" t="s">
        <v>327</v>
      </c>
      <c r="L176" s="26" t="s">
        <v>327</v>
      </c>
      <c r="M176" s="26" t="s">
        <v>327</v>
      </c>
      <c r="O176" s="26" t="s">
        <v>327</v>
      </c>
      <c r="P176" s="26" t="s">
        <v>327</v>
      </c>
      <c r="Q176" s="26" t="s">
        <v>327</v>
      </c>
      <c r="R176" s="26" t="s">
        <v>327</v>
      </c>
      <c r="U176" s="26" t="s">
        <v>327</v>
      </c>
      <c r="V176" s="26" t="s">
        <v>327</v>
      </c>
      <c r="W176" s="26" t="s">
        <v>327</v>
      </c>
      <c r="X176" s="26" t="s">
        <v>327</v>
      </c>
      <c r="AA176" s="26" t="s">
        <v>327</v>
      </c>
      <c r="AB176" s="26" t="s">
        <v>327</v>
      </c>
      <c r="AC176" s="26" t="s">
        <v>327</v>
      </c>
      <c r="AD176" s="26" t="s">
        <v>327</v>
      </c>
      <c r="AG176" s="26" t="s">
        <v>327</v>
      </c>
      <c r="AH176" s="26" t="s">
        <v>327</v>
      </c>
      <c r="AI176" s="26" t="s">
        <v>327</v>
      </c>
      <c r="AJ176" s="26" t="s">
        <v>327</v>
      </c>
      <c r="AM176" s="26" t="s">
        <v>327</v>
      </c>
      <c r="AN176" s="26" t="s">
        <v>327</v>
      </c>
      <c r="AO176" s="26" t="s">
        <v>327</v>
      </c>
      <c r="AP176" s="26" t="s">
        <v>327</v>
      </c>
      <c r="AS176" s="26" t="s">
        <v>327</v>
      </c>
      <c r="AT176" s="26" t="s">
        <v>327</v>
      </c>
      <c r="AU176" s="26" t="s">
        <v>327</v>
      </c>
      <c r="AV176" s="26" t="s">
        <v>327</v>
      </c>
      <c r="AY176" s="26" t="s">
        <v>327</v>
      </c>
      <c r="AZ176" s="26" t="s">
        <v>327</v>
      </c>
      <c r="BA176" s="26" t="s">
        <v>327</v>
      </c>
      <c r="BB176" s="26" t="s">
        <v>327</v>
      </c>
      <c r="BE176" s="26" t="s">
        <v>327</v>
      </c>
      <c r="BF176" s="26" t="s">
        <v>327</v>
      </c>
      <c r="BG176" s="26" t="s">
        <v>327</v>
      </c>
      <c r="BH176" s="26" t="s">
        <v>327</v>
      </c>
      <c r="BK176" s="26" t="s">
        <v>327</v>
      </c>
      <c r="BL176" s="26" t="s">
        <v>327</v>
      </c>
      <c r="BM176" s="26" t="s">
        <v>327</v>
      </c>
      <c r="BN176" s="26" t="s">
        <v>327</v>
      </c>
      <c r="BQ176" s="26" t="s">
        <v>327</v>
      </c>
      <c r="BR176" s="26" t="s">
        <v>327</v>
      </c>
      <c r="BS176" s="26" t="s">
        <v>327</v>
      </c>
      <c r="BT176" s="26" t="s">
        <v>327</v>
      </c>
      <c r="BW176" s="26" t="s">
        <v>327</v>
      </c>
      <c r="BX176" s="26" t="s">
        <v>327</v>
      </c>
      <c r="BY176" s="26" t="s">
        <v>327</v>
      </c>
      <c r="BZ176" s="26" t="s">
        <v>327</v>
      </c>
      <c r="CC176" s="26" t="s">
        <v>327</v>
      </c>
      <c r="CD176" s="26" t="s">
        <v>327</v>
      </c>
      <c r="CE176" s="26" t="s">
        <v>327</v>
      </c>
      <c r="CF176" s="26" t="s">
        <v>327</v>
      </c>
      <c r="CI176" s="26" t="s">
        <v>327</v>
      </c>
      <c r="CJ176" s="26" t="s">
        <v>327</v>
      </c>
      <c r="CK176" s="26" t="s">
        <v>327</v>
      </c>
      <c r="CL176" s="26" t="s">
        <v>327</v>
      </c>
      <c r="CO176" s="26" t="s">
        <v>327</v>
      </c>
      <c r="CP176" s="26" t="s">
        <v>327</v>
      </c>
      <c r="CQ176" s="26" t="s">
        <v>327</v>
      </c>
      <c r="CR176" s="26" t="s">
        <v>327</v>
      </c>
      <c r="CU176" s="26" t="s">
        <v>327</v>
      </c>
      <c r="CV176" s="26" t="s">
        <v>327</v>
      </c>
      <c r="CW176" s="26" t="s">
        <v>327</v>
      </c>
      <c r="CX176" s="26" t="s">
        <v>327</v>
      </c>
    </row>
    <row r="177" spans="5:102" x14ac:dyDescent="0.45">
      <c r="E177" s="26" t="s">
        <v>327</v>
      </c>
      <c r="F177" s="26" t="s">
        <v>327</v>
      </c>
      <c r="G177" s="26" t="s">
        <v>327</v>
      </c>
      <c r="H177" s="26" t="s">
        <v>327</v>
      </c>
      <c r="I177" s="26" t="s">
        <v>327</v>
      </c>
      <c r="J177" s="26" t="s">
        <v>327</v>
      </c>
      <c r="K177" s="26" t="s">
        <v>327</v>
      </c>
      <c r="L177" s="26" t="s">
        <v>327</v>
      </c>
      <c r="M177" s="26" t="s">
        <v>327</v>
      </c>
      <c r="O177" s="26" t="s">
        <v>327</v>
      </c>
      <c r="P177" s="26" t="s">
        <v>327</v>
      </c>
      <c r="Q177" s="26" t="s">
        <v>327</v>
      </c>
      <c r="R177" s="26" t="s">
        <v>327</v>
      </c>
      <c r="U177" s="26" t="s">
        <v>327</v>
      </c>
      <c r="V177" s="26" t="s">
        <v>327</v>
      </c>
      <c r="W177" s="26" t="s">
        <v>327</v>
      </c>
      <c r="X177" s="26" t="s">
        <v>327</v>
      </c>
      <c r="AA177" s="26" t="s">
        <v>327</v>
      </c>
      <c r="AB177" s="26" t="s">
        <v>327</v>
      </c>
      <c r="AC177" s="26" t="s">
        <v>327</v>
      </c>
      <c r="AD177" s="26" t="s">
        <v>327</v>
      </c>
      <c r="AG177" s="26" t="s">
        <v>327</v>
      </c>
      <c r="AH177" s="26" t="s">
        <v>327</v>
      </c>
      <c r="AI177" s="26" t="s">
        <v>327</v>
      </c>
      <c r="AJ177" s="26" t="s">
        <v>327</v>
      </c>
      <c r="AM177" s="26" t="s">
        <v>327</v>
      </c>
      <c r="AN177" s="26" t="s">
        <v>327</v>
      </c>
      <c r="AO177" s="26" t="s">
        <v>327</v>
      </c>
      <c r="AP177" s="26" t="s">
        <v>327</v>
      </c>
      <c r="AS177" s="26" t="s">
        <v>327</v>
      </c>
      <c r="AT177" s="26" t="s">
        <v>327</v>
      </c>
      <c r="AU177" s="26" t="s">
        <v>327</v>
      </c>
      <c r="AV177" s="26" t="s">
        <v>327</v>
      </c>
      <c r="AY177" s="26" t="s">
        <v>327</v>
      </c>
      <c r="AZ177" s="26" t="s">
        <v>327</v>
      </c>
      <c r="BA177" s="26" t="s">
        <v>327</v>
      </c>
      <c r="BB177" s="26" t="s">
        <v>327</v>
      </c>
      <c r="BE177" s="26" t="s">
        <v>327</v>
      </c>
      <c r="BF177" s="26" t="s">
        <v>327</v>
      </c>
      <c r="BG177" s="26" t="s">
        <v>327</v>
      </c>
      <c r="BH177" s="26" t="s">
        <v>327</v>
      </c>
      <c r="BK177" s="26" t="s">
        <v>327</v>
      </c>
      <c r="BL177" s="26" t="s">
        <v>327</v>
      </c>
      <c r="BM177" s="26" t="s">
        <v>327</v>
      </c>
      <c r="BN177" s="26" t="s">
        <v>327</v>
      </c>
      <c r="BQ177" s="26" t="s">
        <v>327</v>
      </c>
      <c r="BR177" s="26" t="s">
        <v>327</v>
      </c>
      <c r="BS177" s="26" t="s">
        <v>327</v>
      </c>
      <c r="BT177" s="26" t="s">
        <v>327</v>
      </c>
      <c r="BW177" s="26" t="s">
        <v>327</v>
      </c>
      <c r="BX177" s="26" t="s">
        <v>327</v>
      </c>
      <c r="BY177" s="26" t="s">
        <v>327</v>
      </c>
      <c r="BZ177" s="26" t="s">
        <v>327</v>
      </c>
      <c r="CC177" s="26" t="s">
        <v>327</v>
      </c>
      <c r="CD177" s="26" t="s">
        <v>327</v>
      </c>
      <c r="CE177" s="26" t="s">
        <v>327</v>
      </c>
      <c r="CF177" s="26" t="s">
        <v>327</v>
      </c>
      <c r="CI177" s="26" t="s">
        <v>327</v>
      </c>
      <c r="CJ177" s="26" t="s">
        <v>327</v>
      </c>
      <c r="CK177" s="26" t="s">
        <v>327</v>
      </c>
      <c r="CL177" s="26" t="s">
        <v>327</v>
      </c>
      <c r="CO177" s="26" t="s">
        <v>327</v>
      </c>
      <c r="CP177" s="26" t="s">
        <v>327</v>
      </c>
      <c r="CQ177" s="26" t="s">
        <v>327</v>
      </c>
      <c r="CR177" s="26" t="s">
        <v>327</v>
      </c>
      <c r="CU177" s="26" t="s">
        <v>327</v>
      </c>
      <c r="CV177" s="26" t="s">
        <v>327</v>
      </c>
      <c r="CW177" s="26" t="s">
        <v>327</v>
      </c>
      <c r="CX177" s="26" t="s">
        <v>327</v>
      </c>
    </row>
    <row r="178" spans="5:102" x14ac:dyDescent="0.45">
      <c r="E178" s="26" t="s">
        <v>327</v>
      </c>
      <c r="F178" s="26" t="s">
        <v>327</v>
      </c>
      <c r="G178" s="26" t="s">
        <v>327</v>
      </c>
      <c r="H178" s="26" t="s">
        <v>327</v>
      </c>
      <c r="I178" s="26" t="s">
        <v>327</v>
      </c>
      <c r="J178" s="26" t="s">
        <v>327</v>
      </c>
      <c r="K178" s="26" t="s">
        <v>327</v>
      </c>
      <c r="L178" s="26" t="s">
        <v>327</v>
      </c>
      <c r="M178" s="26" t="s">
        <v>327</v>
      </c>
      <c r="O178" s="26" t="s">
        <v>327</v>
      </c>
      <c r="P178" s="26" t="s">
        <v>327</v>
      </c>
      <c r="Q178" s="26" t="s">
        <v>327</v>
      </c>
      <c r="R178" s="26" t="s">
        <v>327</v>
      </c>
      <c r="U178" s="26" t="s">
        <v>327</v>
      </c>
      <c r="V178" s="26" t="s">
        <v>327</v>
      </c>
      <c r="W178" s="26" t="s">
        <v>327</v>
      </c>
      <c r="X178" s="26" t="s">
        <v>327</v>
      </c>
      <c r="AA178" s="26" t="s">
        <v>327</v>
      </c>
      <c r="AB178" s="26" t="s">
        <v>327</v>
      </c>
      <c r="AC178" s="26" t="s">
        <v>327</v>
      </c>
      <c r="AD178" s="26" t="s">
        <v>327</v>
      </c>
      <c r="AG178" s="26" t="s">
        <v>327</v>
      </c>
      <c r="AH178" s="26" t="s">
        <v>327</v>
      </c>
      <c r="AI178" s="26" t="s">
        <v>327</v>
      </c>
      <c r="AJ178" s="26" t="s">
        <v>327</v>
      </c>
      <c r="AM178" s="26" t="s">
        <v>327</v>
      </c>
      <c r="AN178" s="26" t="s">
        <v>327</v>
      </c>
      <c r="AO178" s="26" t="s">
        <v>327</v>
      </c>
      <c r="AP178" s="26" t="s">
        <v>327</v>
      </c>
      <c r="AS178" s="26" t="s">
        <v>327</v>
      </c>
      <c r="AT178" s="26" t="s">
        <v>327</v>
      </c>
      <c r="AU178" s="26" t="s">
        <v>327</v>
      </c>
      <c r="AV178" s="26" t="s">
        <v>327</v>
      </c>
      <c r="AY178" s="26" t="s">
        <v>327</v>
      </c>
      <c r="AZ178" s="26" t="s">
        <v>327</v>
      </c>
      <c r="BA178" s="26" t="s">
        <v>327</v>
      </c>
      <c r="BB178" s="26" t="s">
        <v>327</v>
      </c>
      <c r="BE178" s="26" t="s">
        <v>327</v>
      </c>
      <c r="BF178" s="26" t="s">
        <v>327</v>
      </c>
      <c r="BG178" s="26" t="s">
        <v>327</v>
      </c>
      <c r="BH178" s="26" t="s">
        <v>327</v>
      </c>
      <c r="BK178" s="26" t="s">
        <v>327</v>
      </c>
      <c r="BL178" s="26" t="s">
        <v>327</v>
      </c>
      <c r="BM178" s="26" t="s">
        <v>327</v>
      </c>
      <c r="BN178" s="26" t="s">
        <v>327</v>
      </c>
      <c r="BQ178" s="26" t="s">
        <v>327</v>
      </c>
      <c r="BR178" s="26" t="s">
        <v>327</v>
      </c>
      <c r="BS178" s="26" t="s">
        <v>327</v>
      </c>
      <c r="BT178" s="26" t="s">
        <v>327</v>
      </c>
      <c r="BW178" s="26" t="s">
        <v>327</v>
      </c>
      <c r="BX178" s="26" t="s">
        <v>327</v>
      </c>
      <c r="BY178" s="26" t="s">
        <v>327</v>
      </c>
      <c r="BZ178" s="26" t="s">
        <v>327</v>
      </c>
      <c r="CC178" s="26" t="s">
        <v>327</v>
      </c>
      <c r="CD178" s="26" t="s">
        <v>327</v>
      </c>
      <c r="CE178" s="26" t="s">
        <v>327</v>
      </c>
      <c r="CF178" s="26" t="s">
        <v>327</v>
      </c>
      <c r="CI178" s="26" t="s">
        <v>327</v>
      </c>
      <c r="CJ178" s="26" t="s">
        <v>327</v>
      </c>
      <c r="CK178" s="26" t="s">
        <v>327</v>
      </c>
      <c r="CL178" s="26" t="s">
        <v>327</v>
      </c>
      <c r="CO178" s="26" t="s">
        <v>327</v>
      </c>
      <c r="CP178" s="26" t="s">
        <v>327</v>
      </c>
      <c r="CQ178" s="26" t="s">
        <v>327</v>
      </c>
      <c r="CR178" s="26" t="s">
        <v>327</v>
      </c>
      <c r="CU178" s="26" t="s">
        <v>327</v>
      </c>
      <c r="CV178" s="26" t="s">
        <v>327</v>
      </c>
      <c r="CW178" s="26" t="s">
        <v>327</v>
      </c>
      <c r="CX178" s="26" t="s">
        <v>327</v>
      </c>
    </row>
    <row r="179" spans="5:102" x14ac:dyDescent="0.45">
      <c r="E179" s="26" t="s">
        <v>327</v>
      </c>
      <c r="F179" s="26" t="s">
        <v>327</v>
      </c>
      <c r="G179" s="26" t="s">
        <v>327</v>
      </c>
      <c r="H179" s="26" t="s">
        <v>327</v>
      </c>
      <c r="I179" s="26" t="s">
        <v>327</v>
      </c>
      <c r="J179" s="26" t="s">
        <v>327</v>
      </c>
      <c r="K179" s="26" t="s">
        <v>327</v>
      </c>
      <c r="L179" s="26" t="s">
        <v>327</v>
      </c>
      <c r="M179" s="26" t="s">
        <v>327</v>
      </c>
      <c r="O179" s="26" t="s">
        <v>327</v>
      </c>
      <c r="P179" s="26" t="s">
        <v>327</v>
      </c>
      <c r="Q179" s="26" t="s">
        <v>327</v>
      </c>
      <c r="R179" s="26" t="s">
        <v>327</v>
      </c>
      <c r="U179" s="26" t="s">
        <v>327</v>
      </c>
      <c r="V179" s="26" t="s">
        <v>327</v>
      </c>
      <c r="W179" s="26" t="s">
        <v>327</v>
      </c>
      <c r="X179" s="26" t="s">
        <v>327</v>
      </c>
      <c r="AA179" s="26" t="s">
        <v>327</v>
      </c>
      <c r="AB179" s="26" t="s">
        <v>327</v>
      </c>
      <c r="AC179" s="26" t="s">
        <v>327</v>
      </c>
      <c r="AD179" s="26" t="s">
        <v>327</v>
      </c>
      <c r="AG179" s="26" t="s">
        <v>327</v>
      </c>
      <c r="AH179" s="26" t="s">
        <v>327</v>
      </c>
      <c r="AI179" s="26" t="s">
        <v>327</v>
      </c>
      <c r="AJ179" s="26" t="s">
        <v>327</v>
      </c>
      <c r="AM179" s="26" t="s">
        <v>327</v>
      </c>
      <c r="AN179" s="26" t="s">
        <v>327</v>
      </c>
      <c r="AO179" s="26" t="s">
        <v>327</v>
      </c>
      <c r="AP179" s="26" t="s">
        <v>327</v>
      </c>
      <c r="AS179" s="26" t="s">
        <v>327</v>
      </c>
      <c r="AT179" s="26" t="s">
        <v>327</v>
      </c>
      <c r="AU179" s="26" t="s">
        <v>327</v>
      </c>
      <c r="AV179" s="26" t="s">
        <v>327</v>
      </c>
      <c r="AY179" s="26" t="s">
        <v>327</v>
      </c>
      <c r="AZ179" s="26" t="s">
        <v>327</v>
      </c>
      <c r="BA179" s="26" t="s">
        <v>327</v>
      </c>
      <c r="BB179" s="26" t="s">
        <v>327</v>
      </c>
      <c r="BE179" s="26" t="s">
        <v>327</v>
      </c>
      <c r="BF179" s="26" t="s">
        <v>327</v>
      </c>
      <c r="BG179" s="26" t="s">
        <v>327</v>
      </c>
      <c r="BH179" s="26" t="s">
        <v>327</v>
      </c>
      <c r="BK179" s="26" t="s">
        <v>327</v>
      </c>
      <c r="BL179" s="26" t="s">
        <v>327</v>
      </c>
      <c r="BM179" s="26" t="s">
        <v>327</v>
      </c>
      <c r="BN179" s="26" t="s">
        <v>327</v>
      </c>
      <c r="BQ179" s="26" t="s">
        <v>327</v>
      </c>
      <c r="BR179" s="26" t="s">
        <v>327</v>
      </c>
      <c r="BS179" s="26" t="s">
        <v>327</v>
      </c>
      <c r="BT179" s="26" t="s">
        <v>327</v>
      </c>
      <c r="BW179" s="26" t="s">
        <v>327</v>
      </c>
      <c r="BX179" s="26" t="s">
        <v>327</v>
      </c>
      <c r="BY179" s="26" t="s">
        <v>327</v>
      </c>
      <c r="BZ179" s="26" t="s">
        <v>327</v>
      </c>
      <c r="CC179" s="26" t="s">
        <v>327</v>
      </c>
      <c r="CD179" s="26" t="s">
        <v>327</v>
      </c>
      <c r="CE179" s="26" t="s">
        <v>327</v>
      </c>
      <c r="CF179" s="26" t="s">
        <v>327</v>
      </c>
      <c r="CI179" s="26" t="s">
        <v>327</v>
      </c>
      <c r="CJ179" s="26" t="s">
        <v>327</v>
      </c>
      <c r="CK179" s="26" t="s">
        <v>327</v>
      </c>
      <c r="CL179" s="26" t="s">
        <v>327</v>
      </c>
      <c r="CO179" s="26" t="s">
        <v>327</v>
      </c>
      <c r="CP179" s="26" t="s">
        <v>327</v>
      </c>
      <c r="CQ179" s="26" t="s">
        <v>327</v>
      </c>
      <c r="CR179" s="26" t="s">
        <v>327</v>
      </c>
      <c r="CU179" s="26" t="s">
        <v>327</v>
      </c>
      <c r="CV179" s="26" t="s">
        <v>327</v>
      </c>
      <c r="CW179" s="26" t="s">
        <v>327</v>
      </c>
      <c r="CX179" s="26" t="s">
        <v>327</v>
      </c>
    </row>
    <row r="180" spans="5:102" x14ac:dyDescent="0.45">
      <c r="E180" s="26" t="s">
        <v>327</v>
      </c>
      <c r="F180" s="26" t="s">
        <v>327</v>
      </c>
      <c r="G180" s="26" t="s">
        <v>327</v>
      </c>
      <c r="H180" s="26" t="s">
        <v>327</v>
      </c>
      <c r="I180" s="26" t="s">
        <v>327</v>
      </c>
      <c r="J180" s="26" t="s">
        <v>327</v>
      </c>
      <c r="K180" s="26" t="s">
        <v>327</v>
      </c>
      <c r="L180" s="26" t="s">
        <v>327</v>
      </c>
      <c r="M180" s="26" t="s">
        <v>327</v>
      </c>
      <c r="O180" s="26" t="s">
        <v>327</v>
      </c>
      <c r="P180" s="26" t="s">
        <v>327</v>
      </c>
      <c r="Q180" s="26" t="s">
        <v>327</v>
      </c>
      <c r="R180" s="26" t="s">
        <v>327</v>
      </c>
      <c r="U180" s="26" t="s">
        <v>327</v>
      </c>
      <c r="V180" s="26" t="s">
        <v>327</v>
      </c>
      <c r="W180" s="26" t="s">
        <v>327</v>
      </c>
      <c r="X180" s="26" t="s">
        <v>327</v>
      </c>
      <c r="AA180" s="26" t="s">
        <v>327</v>
      </c>
      <c r="AB180" s="26" t="s">
        <v>327</v>
      </c>
      <c r="AC180" s="26" t="s">
        <v>327</v>
      </c>
      <c r="AD180" s="26" t="s">
        <v>327</v>
      </c>
      <c r="AG180" s="26" t="s">
        <v>327</v>
      </c>
      <c r="AH180" s="26" t="s">
        <v>327</v>
      </c>
      <c r="AI180" s="26" t="s">
        <v>327</v>
      </c>
      <c r="AJ180" s="26" t="s">
        <v>327</v>
      </c>
      <c r="AM180" s="26" t="s">
        <v>327</v>
      </c>
      <c r="AN180" s="26" t="s">
        <v>327</v>
      </c>
      <c r="AO180" s="26" t="s">
        <v>327</v>
      </c>
      <c r="AP180" s="26" t="s">
        <v>327</v>
      </c>
      <c r="AS180" s="26" t="s">
        <v>327</v>
      </c>
      <c r="AT180" s="26" t="s">
        <v>327</v>
      </c>
      <c r="AU180" s="26" t="s">
        <v>327</v>
      </c>
      <c r="AV180" s="26" t="s">
        <v>327</v>
      </c>
      <c r="AY180" s="26" t="s">
        <v>327</v>
      </c>
      <c r="AZ180" s="26" t="s">
        <v>327</v>
      </c>
      <c r="BA180" s="26" t="s">
        <v>327</v>
      </c>
      <c r="BB180" s="26" t="s">
        <v>327</v>
      </c>
      <c r="BE180" s="26" t="s">
        <v>327</v>
      </c>
      <c r="BF180" s="26" t="s">
        <v>327</v>
      </c>
      <c r="BG180" s="26" t="s">
        <v>327</v>
      </c>
      <c r="BH180" s="26" t="s">
        <v>327</v>
      </c>
      <c r="BK180" s="26" t="s">
        <v>327</v>
      </c>
      <c r="BL180" s="26" t="s">
        <v>327</v>
      </c>
      <c r="BM180" s="26" t="s">
        <v>327</v>
      </c>
      <c r="BN180" s="26" t="s">
        <v>327</v>
      </c>
      <c r="BQ180" s="26" t="s">
        <v>327</v>
      </c>
      <c r="BR180" s="26" t="s">
        <v>327</v>
      </c>
      <c r="BS180" s="26" t="s">
        <v>327</v>
      </c>
      <c r="BT180" s="26" t="s">
        <v>327</v>
      </c>
      <c r="BW180" s="26" t="s">
        <v>327</v>
      </c>
      <c r="BX180" s="26" t="s">
        <v>327</v>
      </c>
      <c r="BY180" s="26" t="s">
        <v>327</v>
      </c>
      <c r="BZ180" s="26" t="s">
        <v>327</v>
      </c>
      <c r="CC180" s="26" t="s">
        <v>327</v>
      </c>
      <c r="CD180" s="26" t="s">
        <v>327</v>
      </c>
      <c r="CE180" s="26" t="s">
        <v>327</v>
      </c>
      <c r="CF180" s="26" t="s">
        <v>327</v>
      </c>
      <c r="CI180" s="26" t="s">
        <v>327</v>
      </c>
      <c r="CJ180" s="26" t="s">
        <v>327</v>
      </c>
      <c r="CK180" s="26" t="s">
        <v>327</v>
      </c>
      <c r="CL180" s="26" t="s">
        <v>327</v>
      </c>
      <c r="CO180" s="26" t="s">
        <v>327</v>
      </c>
      <c r="CP180" s="26" t="s">
        <v>327</v>
      </c>
      <c r="CQ180" s="26" t="s">
        <v>327</v>
      </c>
      <c r="CR180" s="26" t="s">
        <v>327</v>
      </c>
      <c r="CU180" s="26" t="s">
        <v>327</v>
      </c>
      <c r="CV180" s="26" t="s">
        <v>327</v>
      </c>
      <c r="CW180" s="26" t="s">
        <v>327</v>
      </c>
      <c r="CX180" s="26" t="s">
        <v>327</v>
      </c>
    </row>
    <row r="181" spans="5:102" x14ac:dyDescent="0.45">
      <c r="E181" s="26" t="s">
        <v>327</v>
      </c>
      <c r="F181" s="26" t="s">
        <v>327</v>
      </c>
      <c r="G181" s="26" t="s">
        <v>327</v>
      </c>
      <c r="H181" s="26" t="s">
        <v>327</v>
      </c>
      <c r="I181" s="26" t="s">
        <v>327</v>
      </c>
      <c r="J181" s="26" t="s">
        <v>327</v>
      </c>
      <c r="K181" s="26" t="s">
        <v>327</v>
      </c>
      <c r="L181" s="26" t="s">
        <v>327</v>
      </c>
      <c r="M181" s="26" t="s">
        <v>327</v>
      </c>
      <c r="O181" s="26" t="s">
        <v>327</v>
      </c>
      <c r="P181" s="26" t="s">
        <v>327</v>
      </c>
      <c r="Q181" s="26" t="s">
        <v>327</v>
      </c>
      <c r="R181" s="26" t="s">
        <v>327</v>
      </c>
      <c r="U181" s="26" t="s">
        <v>327</v>
      </c>
      <c r="V181" s="26" t="s">
        <v>327</v>
      </c>
      <c r="W181" s="26" t="s">
        <v>327</v>
      </c>
      <c r="X181" s="26" t="s">
        <v>327</v>
      </c>
      <c r="AA181" s="26" t="s">
        <v>327</v>
      </c>
      <c r="AB181" s="26" t="s">
        <v>327</v>
      </c>
      <c r="AC181" s="26" t="s">
        <v>327</v>
      </c>
      <c r="AD181" s="26" t="s">
        <v>327</v>
      </c>
      <c r="AG181" s="26" t="s">
        <v>327</v>
      </c>
      <c r="AH181" s="26" t="s">
        <v>327</v>
      </c>
      <c r="AI181" s="26" t="s">
        <v>327</v>
      </c>
      <c r="AJ181" s="26" t="s">
        <v>327</v>
      </c>
      <c r="AM181" s="26" t="s">
        <v>327</v>
      </c>
      <c r="AN181" s="26" t="s">
        <v>327</v>
      </c>
      <c r="AO181" s="26" t="s">
        <v>327</v>
      </c>
      <c r="AP181" s="26" t="s">
        <v>327</v>
      </c>
      <c r="AS181" s="26" t="s">
        <v>327</v>
      </c>
      <c r="AT181" s="26" t="s">
        <v>327</v>
      </c>
      <c r="AU181" s="26" t="s">
        <v>327</v>
      </c>
      <c r="AV181" s="26" t="s">
        <v>327</v>
      </c>
      <c r="AY181" s="26" t="s">
        <v>327</v>
      </c>
      <c r="AZ181" s="26" t="s">
        <v>327</v>
      </c>
      <c r="BA181" s="26" t="s">
        <v>327</v>
      </c>
      <c r="BB181" s="26" t="s">
        <v>327</v>
      </c>
      <c r="BE181" s="26" t="s">
        <v>327</v>
      </c>
      <c r="BF181" s="26" t="s">
        <v>327</v>
      </c>
      <c r="BG181" s="26" t="s">
        <v>327</v>
      </c>
      <c r="BH181" s="26" t="s">
        <v>327</v>
      </c>
      <c r="BK181" s="26" t="s">
        <v>327</v>
      </c>
      <c r="BL181" s="26" t="s">
        <v>327</v>
      </c>
      <c r="BM181" s="26" t="s">
        <v>327</v>
      </c>
      <c r="BN181" s="26" t="s">
        <v>327</v>
      </c>
      <c r="BQ181" s="26" t="s">
        <v>327</v>
      </c>
      <c r="BR181" s="26" t="s">
        <v>327</v>
      </c>
      <c r="BS181" s="26" t="s">
        <v>327</v>
      </c>
      <c r="BT181" s="26" t="s">
        <v>327</v>
      </c>
      <c r="BW181" s="26" t="s">
        <v>327</v>
      </c>
      <c r="BX181" s="26" t="s">
        <v>327</v>
      </c>
      <c r="BY181" s="26" t="s">
        <v>327</v>
      </c>
      <c r="BZ181" s="26" t="s">
        <v>327</v>
      </c>
      <c r="CC181" s="26" t="s">
        <v>327</v>
      </c>
      <c r="CD181" s="26" t="s">
        <v>327</v>
      </c>
      <c r="CE181" s="26" t="s">
        <v>327</v>
      </c>
      <c r="CF181" s="26" t="s">
        <v>327</v>
      </c>
      <c r="CI181" s="26" t="s">
        <v>327</v>
      </c>
      <c r="CJ181" s="26" t="s">
        <v>327</v>
      </c>
      <c r="CK181" s="26" t="s">
        <v>327</v>
      </c>
      <c r="CL181" s="26" t="s">
        <v>327</v>
      </c>
      <c r="CO181" s="26" t="s">
        <v>327</v>
      </c>
      <c r="CP181" s="26" t="s">
        <v>327</v>
      </c>
      <c r="CQ181" s="26" t="s">
        <v>327</v>
      </c>
      <c r="CR181" s="26" t="s">
        <v>327</v>
      </c>
      <c r="CU181" s="26" t="s">
        <v>327</v>
      </c>
      <c r="CV181" s="26" t="s">
        <v>327</v>
      </c>
      <c r="CW181" s="26" t="s">
        <v>327</v>
      </c>
      <c r="CX181" s="26" t="s">
        <v>327</v>
      </c>
    </row>
    <row r="182" spans="5:102" x14ac:dyDescent="0.45">
      <c r="E182" s="26" t="s">
        <v>327</v>
      </c>
      <c r="F182" s="26" t="s">
        <v>327</v>
      </c>
      <c r="G182" s="26" t="s">
        <v>327</v>
      </c>
      <c r="H182" s="26" t="s">
        <v>327</v>
      </c>
      <c r="I182" s="26" t="s">
        <v>327</v>
      </c>
      <c r="J182" s="26" t="s">
        <v>327</v>
      </c>
      <c r="K182" s="26" t="s">
        <v>327</v>
      </c>
      <c r="L182" s="26" t="s">
        <v>327</v>
      </c>
      <c r="M182" s="26" t="s">
        <v>327</v>
      </c>
      <c r="O182" s="26" t="s">
        <v>327</v>
      </c>
      <c r="P182" s="26" t="s">
        <v>327</v>
      </c>
      <c r="Q182" s="26" t="s">
        <v>327</v>
      </c>
      <c r="R182" s="26" t="s">
        <v>327</v>
      </c>
      <c r="U182" s="26" t="s">
        <v>327</v>
      </c>
      <c r="V182" s="26" t="s">
        <v>327</v>
      </c>
      <c r="W182" s="26" t="s">
        <v>327</v>
      </c>
      <c r="X182" s="26" t="s">
        <v>327</v>
      </c>
      <c r="AA182" s="26" t="s">
        <v>327</v>
      </c>
      <c r="AB182" s="26" t="s">
        <v>327</v>
      </c>
      <c r="AC182" s="26" t="s">
        <v>327</v>
      </c>
      <c r="AD182" s="26" t="s">
        <v>327</v>
      </c>
      <c r="AG182" s="26" t="s">
        <v>327</v>
      </c>
      <c r="AH182" s="26" t="s">
        <v>327</v>
      </c>
      <c r="AI182" s="26" t="s">
        <v>327</v>
      </c>
      <c r="AJ182" s="26" t="s">
        <v>327</v>
      </c>
      <c r="AM182" s="26" t="s">
        <v>327</v>
      </c>
      <c r="AN182" s="26" t="s">
        <v>327</v>
      </c>
      <c r="AO182" s="26" t="s">
        <v>327</v>
      </c>
      <c r="AP182" s="26" t="s">
        <v>327</v>
      </c>
      <c r="AS182" s="26" t="s">
        <v>327</v>
      </c>
      <c r="AT182" s="26" t="s">
        <v>327</v>
      </c>
      <c r="AU182" s="26" t="s">
        <v>327</v>
      </c>
      <c r="AV182" s="26" t="s">
        <v>327</v>
      </c>
      <c r="AY182" s="26" t="s">
        <v>327</v>
      </c>
      <c r="AZ182" s="26" t="s">
        <v>327</v>
      </c>
      <c r="BA182" s="26" t="s">
        <v>327</v>
      </c>
      <c r="BB182" s="26" t="s">
        <v>327</v>
      </c>
      <c r="BE182" s="26" t="s">
        <v>327</v>
      </c>
      <c r="BF182" s="26" t="s">
        <v>327</v>
      </c>
      <c r="BG182" s="26" t="s">
        <v>327</v>
      </c>
      <c r="BH182" s="26" t="s">
        <v>327</v>
      </c>
      <c r="BK182" s="26" t="s">
        <v>327</v>
      </c>
      <c r="BL182" s="26" t="s">
        <v>327</v>
      </c>
      <c r="BM182" s="26" t="s">
        <v>327</v>
      </c>
      <c r="BN182" s="26" t="s">
        <v>327</v>
      </c>
      <c r="BQ182" s="26" t="s">
        <v>327</v>
      </c>
      <c r="BR182" s="26" t="s">
        <v>327</v>
      </c>
      <c r="BS182" s="26" t="s">
        <v>327</v>
      </c>
      <c r="BT182" s="26" t="s">
        <v>327</v>
      </c>
      <c r="BW182" s="26" t="s">
        <v>327</v>
      </c>
      <c r="BX182" s="26" t="s">
        <v>327</v>
      </c>
      <c r="BY182" s="26" t="s">
        <v>327</v>
      </c>
      <c r="BZ182" s="26" t="s">
        <v>327</v>
      </c>
      <c r="CC182" s="26" t="s">
        <v>327</v>
      </c>
      <c r="CD182" s="26" t="s">
        <v>327</v>
      </c>
      <c r="CE182" s="26" t="s">
        <v>327</v>
      </c>
      <c r="CF182" s="26" t="s">
        <v>327</v>
      </c>
      <c r="CI182" s="26" t="s">
        <v>327</v>
      </c>
      <c r="CJ182" s="26" t="s">
        <v>327</v>
      </c>
      <c r="CK182" s="26" t="s">
        <v>327</v>
      </c>
      <c r="CL182" s="26" t="s">
        <v>327</v>
      </c>
      <c r="CO182" s="26" t="s">
        <v>327</v>
      </c>
      <c r="CP182" s="26" t="s">
        <v>327</v>
      </c>
      <c r="CQ182" s="26" t="s">
        <v>327</v>
      </c>
      <c r="CR182" s="26" t="s">
        <v>327</v>
      </c>
      <c r="CU182" s="26" t="s">
        <v>327</v>
      </c>
      <c r="CV182" s="26" t="s">
        <v>327</v>
      </c>
      <c r="CW182" s="26" t="s">
        <v>327</v>
      </c>
      <c r="CX182" s="26" t="s">
        <v>327</v>
      </c>
    </row>
    <row r="183" spans="5:102" x14ac:dyDescent="0.45">
      <c r="E183" s="26" t="s">
        <v>327</v>
      </c>
      <c r="F183" s="26" t="s">
        <v>327</v>
      </c>
      <c r="G183" s="26" t="s">
        <v>327</v>
      </c>
      <c r="H183" s="26" t="s">
        <v>327</v>
      </c>
      <c r="I183" s="26" t="s">
        <v>327</v>
      </c>
      <c r="J183" s="26" t="s">
        <v>327</v>
      </c>
      <c r="K183" s="26" t="s">
        <v>327</v>
      </c>
      <c r="L183" s="26" t="s">
        <v>327</v>
      </c>
      <c r="M183" s="26" t="s">
        <v>327</v>
      </c>
      <c r="O183" s="26" t="s">
        <v>327</v>
      </c>
      <c r="P183" s="26" t="s">
        <v>327</v>
      </c>
      <c r="Q183" s="26" t="s">
        <v>327</v>
      </c>
      <c r="R183" s="26" t="s">
        <v>327</v>
      </c>
      <c r="U183" s="26" t="s">
        <v>327</v>
      </c>
      <c r="V183" s="26" t="s">
        <v>327</v>
      </c>
      <c r="W183" s="26" t="s">
        <v>327</v>
      </c>
      <c r="X183" s="26" t="s">
        <v>327</v>
      </c>
      <c r="AA183" s="26" t="s">
        <v>327</v>
      </c>
      <c r="AB183" s="26" t="s">
        <v>327</v>
      </c>
      <c r="AC183" s="26" t="s">
        <v>327</v>
      </c>
      <c r="AD183" s="26" t="s">
        <v>327</v>
      </c>
      <c r="AG183" s="26" t="s">
        <v>327</v>
      </c>
      <c r="AH183" s="26" t="s">
        <v>327</v>
      </c>
      <c r="AI183" s="26" t="s">
        <v>327</v>
      </c>
      <c r="AJ183" s="26" t="s">
        <v>327</v>
      </c>
      <c r="AM183" s="26" t="s">
        <v>327</v>
      </c>
      <c r="AN183" s="26" t="s">
        <v>327</v>
      </c>
      <c r="AO183" s="26" t="s">
        <v>327</v>
      </c>
      <c r="AP183" s="26" t="s">
        <v>327</v>
      </c>
      <c r="AS183" s="26" t="s">
        <v>327</v>
      </c>
      <c r="AT183" s="26" t="s">
        <v>327</v>
      </c>
      <c r="AU183" s="26" t="s">
        <v>327</v>
      </c>
      <c r="AV183" s="26" t="s">
        <v>327</v>
      </c>
      <c r="AY183" s="26" t="s">
        <v>327</v>
      </c>
      <c r="AZ183" s="26" t="s">
        <v>327</v>
      </c>
      <c r="BA183" s="26" t="s">
        <v>327</v>
      </c>
      <c r="BB183" s="26" t="s">
        <v>327</v>
      </c>
      <c r="BE183" s="26" t="s">
        <v>327</v>
      </c>
      <c r="BF183" s="26" t="s">
        <v>327</v>
      </c>
      <c r="BG183" s="26" t="s">
        <v>327</v>
      </c>
      <c r="BH183" s="26" t="s">
        <v>327</v>
      </c>
      <c r="BK183" s="26" t="s">
        <v>327</v>
      </c>
      <c r="BL183" s="26" t="s">
        <v>327</v>
      </c>
      <c r="BM183" s="26" t="s">
        <v>327</v>
      </c>
      <c r="BN183" s="26" t="s">
        <v>327</v>
      </c>
      <c r="BQ183" s="26" t="s">
        <v>327</v>
      </c>
      <c r="BR183" s="26" t="s">
        <v>327</v>
      </c>
      <c r="BS183" s="26" t="s">
        <v>327</v>
      </c>
      <c r="BT183" s="26" t="s">
        <v>327</v>
      </c>
      <c r="BW183" s="26" t="s">
        <v>327</v>
      </c>
      <c r="BX183" s="26" t="s">
        <v>327</v>
      </c>
      <c r="BY183" s="26" t="s">
        <v>327</v>
      </c>
      <c r="BZ183" s="26" t="s">
        <v>327</v>
      </c>
      <c r="CC183" s="26" t="s">
        <v>327</v>
      </c>
      <c r="CD183" s="26" t="s">
        <v>327</v>
      </c>
      <c r="CE183" s="26" t="s">
        <v>327</v>
      </c>
      <c r="CF183" s="26" t="s">
        <v>327</v>
      </c>
      <c r="CI183" s="26" t="s">
        <v>327</v>
      </c>
      <c r="CJ183" s="26" t="s">
        <v>327</v>
      </c>
      <c r="CK183" s="26" t="s">
        <v>327</v>
      </c>
      <c r="CL183" s="26" t="s">
        <v>327</v>
      </c>
      <c r="CO183" s="26" t="s">
        <v>327</v>
      </c>
      <c r="CP183" s="26" t="s">
        <v>327</v>
      </c>
      <c r="CQ183" s="26" t="s">
        <v>327</v>
      </c>
      <c r="CR183" s="26" t="s">
        <v>327</v>
      </c>
      <c r="CU183" s="26" t="s">
        <v>327</v>
      </c>
      <c r="CV183" s="26" t="s">
        <v>327</v>
      </c>
      <c r="CW183" s="26" t="s">
        <v>327</v>
      </c>
      <c r="CX183" s="26" t="s">
        <v>327</v>
      </c>
    </row>
    <row r="184" spans="5:102" x14ac:dyDescent="0.45">
      <c r="E184" s="26" t="s">
        <v>327</v>
      </c>
      <c r="F184" s="26" t="s">
        <v>327</v>
      </c>
      <c r="G184" s="26" t="s">
        <v>327</v>
      </c>
      <c r="H184" s="26" t="s">
        <v>327</v>
      </c>
      <c r="I184" s="26" t="s">
        <v>327</v>
      </c>
      <c r="J184" s="26" t="s">
        <v>327</v>
      </c>
      <c r="K184" s="26" t="s">
        <v>327</v>
      </c>
      <c r="L184" s="26" t="s">
        <v>327</v>
      </c>
      <c r="M184" s="26" t="s">
        <v>327</v>
      </c>
      <c r="O184" s="26" t="s">
        <v>327</v>
      </c>
      <c r="P184" s="26" t="s">
        <v>327</v>
      </c>
      <c r="Q184" s="26" t="s">
        <v>327</v>
      </c>
      <c r="R184" s="26" t="s">
        <v>327</v>
      </c>
      <c r="U184" s="26" t="s">
        <v>327</v>
      </c>
      <c r="V184" s="26" t="s">
        <v>327</v>
      </c>
      <c r="W184" s="26" t="s">
        <v>327</v>
      </c>
      <c r="X184" s="26" t="s">
        <v>327</v>
      </c>
      <c r="AA184" s="26" t="s">
        <v>327</v>
      </c>
      <c r="AB184" s="26" t="s">
        <v>327</v>
      </c>
      <c r="AC184" s="26" t="s">
        <v>327</v>
      </c>
      <c r="AD184" s="26" t="s">
        <v>327</v>
      </c>
      <c r="AG184" s="26" t="s">
        <v>327</v>
      </c>
      <c r="AH184" s="26" t="s">
        <v>327</v>
      </c>
      <c r="AI184" s="26" t="s">
        <v>327</v>
      </c>
      <c r="AJ184" s="26" t="s">
        <v>327</v>
      </c>
      <c r="AM184" s="26" t="s">
        <v>327</v>
      </c>
      <c r="AN184" s="26" t="s">
        <v>327</v>
      </c>
      <c r="AO184" s="26" t="s">
        <v>327</v>
      </c>
      <c r="AP184" s="26" t="s">
        <v>327</v>
      </c>
      <c r="AS184" s="26" t="s">
        <v>327</v>
      </c>
      <c r="AT184" s="26" t="s">
        <v>327</v>
      </c>
      <c r="AU184" s="26" t="s">
        <v>327</v>
      </c>
      <c r="AV184" s="26" t="s">
        <v>327</v>
      </c>
      <c r="AY184" s="26" t="s">
        <v>327</v>
      </c>
      <c r="AZ184" s="26" t="s">
        <v>327</v>
      </c>
      <c r="BA184" s="26" t="s">
        <v>327</v>
      </c>
      <c r="BB184" s="26" t="s">
        <v>327</v>
      </c>
      <c r="BE184" s="26" t="s">
        <v>327</v>
      </c>
      <c r="BF184" s="26" t="s">
        <v>327</v>
      </c>
      <c r="BG184" s="26" t="s">
        <v>327</v>
      </c>
      <c r="BH184" s="26" t="s">
        <v>327</v>
      </c>
      <c r="BK184" s="26" t="s">
        <v>327</v>
      </c>
      <c r="BL184" s="26" t="s">
        <v>327</v>
      </c>
      <c r="BM184" s="26" t="s">
        <v>327</v>
      </c>
      <c r="BN184" s="26" t="s">
        <v>327</v>
      </c>
      <c r="BQ184" s="26" t="s">
        <v>327</v>
      </c>
      <c r="BR184" s="26" t="s">
        <v>327</v>
      </c>
      <c r="BS184" s="26" t="s">
        <v>327</v>
      </c>
      <c r="BT184" s="26" t="s">
        <v>327</v>
      </c>
      <c r="BW184" s="26" t="s">
        <v>327</v>
      </c>
      <c r="BX184" s="26" t="s">
        <v>327</v>
      </c>
      <c r="BY184" s="26" t="s">
        <v>327</v>
      </c>
      <c r="BZ184" s="26" t="s">
        <v>327</v>
      </c>
      <c r="CC184" s="26" t="s">
        <v>327</v>
      </c>
      <c r="CD184" s="26" t="s">
        <v>327</v>
      </c>
      <c r="CE184" s="26" t="s">
        <v>327</v>
      </c>
      <c r="CF184" s="26" t="s">
        <v>327</v>
      </c>
      <c r="CI184" s="26" t="s">
        <v>327</v>
      </c>
      <c r="CJ184" s="26" t="s">
        <v>327</v>
      </c>
      <c r="CK184" s="26" t="s">
        <v>327</v>
      </c>
      <c r="CL184" s="26" t="s">
        <v>327</v>
      </c>
      <c r="CO184" s="26" t="s">
        <v>327</v>
      </c>
      <c r="CP184" s="26" t="s">
        <v>327</v>
      </c>
      <c r="CQ184" s="26" t="s">
        <v>327</v>
      </c>
      <c r="CR184" s="26" t="s">
        <v>327</v>
      </c>
      <c r="CU184" s="26" t="s">
        <v>327</v>
      </c>
      <c r="CV184" s="26" t="s">
        <v>327</v>
      </c>
      <c r="CW184" s="26" t="s">
        <v>327</v>
      </c>
      <c r="CX184" s="26" t="s">
        <v>327</v>
      </c>
    </row>
    <row r="185" spans="5:102" x14ac:dyDescent="0.45">
      <c r="E185" s="26" t="s">
        <v>327</v>
      </c>
      <c r="F185" s="26" t="s">
        <v>327</v>
      </c>
      <c r="G185" s="26" t="s">
        <v>327</v>
      </c>
      <c r="H185" s="26" t="s">
        <v>327</v>
      </c>
      <c r="I185" s="26" t="s">
        <v>327</v>
      </c>
      <c r="J185" s="26" t="s">
        <v>327</v>
      </c>
      <c r="K185" s="26" t="s">
        <v>327</v>
      </c>
      <c r="L185" s="26" t="s">
        <v>327</v>
      </c>
      <c r="M185" s="26" t="s">
        <v>327</v>
      </c>
      <c r="O185" s="26" t="s">
        <v>327</v>
      </c>
      <c r="P185" s="26" t="s">
        <v>327</v>
      </c>
      <c r="Q185" s="26" t="s">
        <v>327</v>
      </c>
      <c r="R185" s="26" t="s">
        <v>327</v>
      </c>
      <c r="U185" s="26" t="s">
        <v>327</v>
      </c>
      <c r="V185" s="26" t="s">
        <v>327</v>
      </c>
      <c r="W185" s="26" t="s">
        <v>327</v>
      </c>
      <c r="X185" s="26" t="s">
        <v>327</v>
      </c>
      <c r="AA185" s="26" t="s">
        <v>327</v>
      </c>
      <c r="AB185" s="26" t="s">
        <v>327</v>
      </c>
      <c r="AC185" s="26" t="s">
        <v>327</v>
      </c>
      <c r="AD185" s="26" t="s">
        <v>327</v>
      </c>
      <c r="AG185" s="26" t="s">
        <v>327</v>
      </c>
      <c r="AH185" s="26" t="s">
        <v>327</v>
      </c>
      <c r="AI185" s="26" t="s">
        <v>327</v>
      </c>
      <c r="AJ185" s="26" t="s">
        <v>327</v>
      </c>
      <c r="AM185" s="26" t="s">
        <v>327</v>
      </c>
      <c r="AN185" s="26" t="s">
        <v>327</v>
      </c>
      <c r="AO185" s="26" t="s">
        <v>327</v>
      </c>
      <c r="AP185" s="26" t="s">
        <v>327</v>
      </c>
      <c r="AS185" s="26" t="s">
        <v>327</v>
      </c>
      <c r="AT185" s="26" t="s">
        <v>327</v>
      </c>
      <c r="AU185" s="26" t="s">
        <v>327</v>
      </c>
      <c r="AV185" s="26" t="s">
        <v>327</v>
      </c>
      <c r="AY185" s="26" t="s">
        <v>327</v>
      </c>
      <c r="AZ185" s="26" t="s">
        <v>327</v>
      </c>
      <c r="BA185" s="26" t="s">
        <v>327</v>
      </c>
      <c r="BB185" s="26" t="s">
        <v>327</v>
      </c>
      <c r="BE185" s="26" t="s">
        <v>327</v>
      </c>
      <c r="BF185" s="26" t="s">
        <v>327</v>
      </c>
      <c r="BG185" s="26" t="s">
        <v>327</v>
      </c>
      <c r="BH185" s="26" t="s">
        <v>327</v>
      </c>
      <c r="BK185" s="26" t="s">
        <v>327</v>
      </c>
      <c r="BL185" s="26" t="s">
        <v>327</v>
      </c>
      <c r="BM185" s="26" t="s">
        <v>327</v>
      </c>
      <c r="BN185" s="26" t="s">
        <v>327</v>
      </c>
      <c r="BQ185" s="26" t="s">
        <v>327</v>
      </c>
      <c r="BR185" s="26" t="s">
        <v>327</v>
      </c>
      <c r="BS185" s="26" t="s">
        <v>327</v>
      </c>
      <c r="BT185" s="26" t="s">
        <v>327</v>
      </c>
      <c r="BW185" s="26" t="s">
        <v>327</v>
      </c>
      <c r="BX185" s="26" t="s">
        <v>327</v>
      </c>
      <c r="BY185" s="26" t="s">
        <v>327</v>
      </c>
      <c r="BZ185" s="26" t="s">
        <v>327</v>
      </c>
      <c r="CC185" s="26" t="s">
        <v>327</v>
      </c>
      <c r="CD185" s="26" t="s">
        <v>327</v>
      </c>
      <c r="CE185" s="26" t="s">
        <v>327</v>
      </c>
      <c r="CF185" s="26" t="s">
        <v>327</v>
      </c>
      <c r="CI185" s="26" t="s">
        <v>327</v>
      </c>
      <c r="CJ185" s="26" t="s">
        <v>327</v>
      </c>
      <c r="CK185" s="26" t="s">
        <v>327</v>
      </c>
      <c r="CL185" s="26" t="s">
        <v>327</v>
      </c>
      <c r="CO185" s="26" t="s">
        <v>327</v>
      </c>
      <c r="CP185" s="26" t="s">
        <v>327</v>
      </c>
      <c r="CQ185" s="26" t="s">
        <v>327</v>
      </c>
      <c r="CR185" s="26" t="s">
        <v>327</v>
      </c>
      <c r="CU185" s="26" t="s">
        <v>327</v>
      </c>
      <c r="CV185" s="26" t="s">
        <v>327</v>
      </c>
      <c r="CW185" s="26" t="s">
        <v>327</v>
      </c>
      <c r="CX185" s="26" t="s">
        <v>327</v>
      </c>
    </row>
    <row r="186" spans="5:102" x14ac:dyDescent="0.45">
      <c r="E186" s="26" t="s">
        <v>327</v>
      </c>
      <c r="F186" s="26" t="s">
        <v>327</v>
      </c>
      <c r="G186" s="26" t="s">
        <v>327</v>
      </c>
      <c r="H186" s="26" t="s">
        <v>327</v>
      </c>
      <c r="I186" s="26" t="s">
        <v>327</v>
      </c>
      <c r="J186" s="26" t="s">
        <v>327</v>
      </c>
      <c r="K186" s="26" t="s">
        <v>327</v>
      </c>
      <c r="L186" s="26" t="s">
        <v>327</v>
      </c>
      <c r="M186" s="26" t="s">
        <v>327</v>
      </c>
      <c r="O186" s="26" t="s">
        <v>327</v>
      </c>
      <c r="P186" s="26" t="s">
        <v>327</v>
      </c>
      <c r="Q186" s="26" t="s">
        <v>327</v>
      </c>
      <c r="R186" s="26" t="s">
        <v>327</v>
      </c>
      <c r="U186" s="26" t="s">
        <v>327</v>
      </c>
      <c r="V186" s="26" t="s">
        <v>327</v>
      </c>
      <c r="W186" s="26" t="s">
        <v>327</v>
      </c>
      <c r="X186" s="26" t="s">
        <v>327</v>
      </c>
      <c r="AA186" s="26" t="s">
        <v>327</v>
      </c>
      <c r="AB186" s="26" t="s">
        <v>327</v>
      </c>
      <c r="AC186" s="26" t="s">
        <v>327</v>
      </c>
      <c r="AD186" s="26" t="s">
        <v>327</v>
      </c>
      <c r="AG186" s="26" t="s">
        <v>327</v>
      </c>
      <c r="AH186" s="26" t="s">
        <v>327</v>
      </c>
      <c r="AI186" s="26" t="s">
        <v>327</v>
      </c>
      <c r="AJ186" s="26" t="s">
        <v>327</v>
      </c>
      <c r="AM186" s="26" t="s">
        <v>327</v>
      </c>
      <c r="AN186" s="26" t="s">
        <v>327</v>
      </c>
      <c r="AO186" s="26" t="s">
        <v>327</v>
      </c>
      <c r="AP186" s="26" t="s">
        <v>327</v>
      </c>
      <c r="AS186" s="26" t="s">
        <v>327</v>
      </c>
      <c r="AT186" s="26" t="s">
        <v>327</v>
      </c>
      <c r="AU186" s="26" t="s">
        <v>327</v>
      </c>
      <c r="AV186" s="26" t="s">
        <v>327</v>
      </c>
      <c r="AY186" s="26" t="s">
        <v>327</v>
      </c>
      <c r="AZ186" s="26" t="s">
        <v>327</v>
      </c>
      <c r="BA186" s="26" t="s">
        <v>327</v>
      </c>
      <c r="BB186" s="26" t="s">
        <v>327</v>
      </c>
      <c r="BE186" s="26" t="s">
        <v>327</v>
      </c>
      <c r="BF186" s="26" t="s">
        <v>327</v>
      </c>
      <c r="BG186" s="26" t="s">
        <v>327</v>
      </c>
      <c r="BH186" s="26" t="s">
        <v>327</v>
      </c>
      <c r="BK186" s="26" t="s">
        <v>327</v>
      </c>
      <c r="BL186" s="26" t="s">
        <v>327</v>
      </c>
      <c r="BM186" s="26" t="s">
        <v>327</v>
      </c>
      <c r="BN186" s="26" t="s">
        <v>327</v>
      </c>
      <c r="BQ186" s="26" t="s">
        <v>327</v>
      </c>
      <c r="BR186" s="26" t="s">
        <v>327</v>
      </c>
      <c r="BS186" s="26" t="s">
        <v>327</v>
      </c>
      <c r="BT186" s="26" t="s">
        <v>327</v>
      </c>
      <c r="BW186" s="26" t="s">
        <v>327</v>
      </c>
      <c r="BX186" s="26" t="s">
        <v>327</v>
      </c>
      <c r="BY186" s="26" t="s">
        <v>327</v>
      </c>
      <c r="BZ186" s="26" t="s">
        <v>327</v>
      </c>
      <c r="CC186" s="26" t="s">
        <v>327</v>
      </c>
      <c r="CD186" s="26" t="s">
        <v>327</v>
      </c>
      <c r="CE186" s="26" t="s">
        <v>327</v>
      </c>
      <c r="CF186" s="26" t="s">
        <v>327</v>
      </c>
      <c r="CI186" s="26" t="s">
        <v>327</v>
      </c>
      <c r="CJ186" s="26" t="s">
        <v>327</v>
      </c>
      <c r="CK186" s="26" t="s">
        <v>327</v>
      </c>
      <c r="CL186" s="26" t="s">
        <v>327</v>
      </c>
      <c r="CO186" s="26" t="s">
        <v>327</v>
      </c>
      <c r="CP186" s="26" t="s">
        <v>327</v>
      </c>
      <c r="CQ186" s="26" t="s">
        <v>327</v>
      </c>
      <c r="CR186" s="26" t="s">
        <v>327</v>
      </c>
      <c r="CU186" s="26" t="s">
        <v>327</v>
      </c>
      <c r="CV186" s="26" t="s">
        <v>327</v>
      </c>
      <c r="CW186" s="26" t="s">
        <v>327</v>
      </c>
      <c r="CX186" s="26" t="s">
        <v>327</v>
      </c>
    </row>
    <row r="187" spans="5:102" x14ac:dyDescent="0.45">
      <c r="E187" s="26" t="s">
        <v>327</v>
      </c>
      <c r="F187" s="26" t="s">
        <v>327</v>
      </c>
      <c r="G187" s="26" t="s">
        <v>327</v>
      </c>
      <c r="H187" s="26" t="s">
        <v>327</v>
      </c>
      <c r="I187" s="26" t="s">
        <v>327</v>
      </c>
      <c r="J187" s="26" t="s">
        <v>327</v>
      </c>
      <c r="K187" s="26" t="s">
        <v>327</v>
      </c>
      <c r="L187" s="26" t="s">
        <v>327</v>
      </c>
      <c r="M187" s="26" t="s">
        <v>327</v>
      </c>
      <c r="O187" s="26" t="s">
        <v>327</v>
      </c>
      <c r="P187" s="26" t="s">
        <v>327</v>
      </c>
      <c r="Q187" s="26" t="s">
        <v>327</v>
      </c>
      <c r="R187" s="26" t="s">
        <v>327</v>
      </c>
      <c r="U187" s="26" t="s">
        <v>327</v>
      </c>
      <c r="V187" s="26" t="s">
        <v>327</v>
      </c>
      <c r="W187" s="26" t="s">
        <v>327</v>
      </c>
      <c r="X187" s="26" t="s">
        <v>327</v>
      </c>
      <c r="AA187" s="26" t="s">
        <v>327</v>
      </c>
      <c r="AB187" s="26" t="s">
        <v>327</v>
      </c>
      <c r="AC187" s="26" t="s">
        <v>327</v>
      </c>
      <c r="AD187" s="26" t="s">
        <v>327</v>
      </c>
      <c r="AG187" s="26" t="s">
        <v>327</v>
      </c>
      <c r="AH187" s="26" t="s">
        <v>327</v>
      </c>
      <c r="AI187" s="26" t="s">
        <v>327</v>
      </c>
      <c r="AJ187" s="26" t="s">
        <v>327</v>
      </c>
      <c r="AM187" s="26" t="s">
        <v>327</v>
      </c>
      <c r="AN187" s="26" t="s">
        <v>327</v>
      </c>
      <c r="AO187" s="26" t="s">
        <v>327</v>
      </c>
      <c r="AP187" s="26" t="s">
        <v>327</v>
      </c>
      <c r="AS187" s="26" t="s">
        <v>327</v>
      </c>
      <c r="AT187" s="26" t="s">
        <v>327</v>
      </c>
      <c r="AU187" s="26" t="s">
        <v>327</v>
      </c>
      <c r="AV187" s="26" t="s">
        <v>327</v>
      </c>
      <c r="AY187" s="26" t="s">
        <v>327</v>
      </c>
      <c r="AZ187" s="26" t="s">
        <v>327</v>
      </c>
      <c r="BA187" s="26" t="s">
        <v>327</v>
      </c>
      <c r="BB187" s="26" t="s">
        <v>327</v>
      </c>
      <c r="BE187" s="26" t="s">
        <v>327</v>
      </c>
      <c r="BF187" s="26" t="s">
        <v>327</v>
      </c>
      <c r="BG187" s="26" t="s">
        <v>327</v>
      </c>
      <c r="BH187" s="26" t="s">
        <v>327</v>
      </c>
      <c r="BK187" s="26" t="s">
        <v>327</v>
      </c>
      <c r="BL187" s="26" t="s">
        <v>327</v>
      </c>
      <c r="BM187" s="26" t="s">
        <v>327</v>
      </c>
      <c r="BN187" s="26" t="s">
        <v>327</v>
      </c>
      <c r="BQ187" s="26" t="s">
        <v>327</v>
      </c>
      <c r="BR187" s="26" t="s">
        <v>327</v>
      </c>
      <c r="BS187" s="26" t="s">
        <v>327</v>
      </c>
      <c r="BT187" s="26" t="s">
        <v>327</v>
      </c>
      <c r="BW187" s="26" t="s">
        <v>327</v>
      </c>
      <c r="BX187" s="26" t="s">
        <v>327</v>
      </c>
      <c r="BY187" s="26" t="s">
        <v>327</v>
      </c>
      <c r="BZ187" s="26" t="s">
        <v>327</v>
      </c>
      <c r="CC187" s="26" t="s">
        <v>327</v>
      </c>
      <c r="CD187" s="26" t="s">
        <v>327</v>
      </c>
      <c r="CE187" s="26" t="s">
        <v>327</v>
      </c>
      <c r="CF187" s="26" t="s">
        <v>327</v>
      </c>
      <c r="CI187" s="26" t="s">
        <v>327</v>
      </c>
      <c r="CJ187" s="26" t="s">
        <v>327</v>
      </c>
      <c r="CK187" s="26" t="s">
        <v>327</v>
      </c>
      <c r="CL187" s="26" t="s">
        <v>327</v>
      </c>
      <c r="CO187" s="26" t="s">
        <v>327</v>
      </c>
      <c r="CP187" s="26" t="s">
        <v>327</v>
      </c>
      <c r="CQ187" s="26" t="s">
        <v>327</v>
      </c>
      <c r="CR187" s="26" t="s">
        <v>327</v>
      </c>
      <c r="CU187" s="26" t="s">
        <v>327</v>
      </c>
      <c r="CV187" s="26" t="s">
        <v>327</v>
      </c>
      <c r="CW187" s="26" t="s">
        <v>327</v>
      </c>
      <c r="CX187" s="26" t="s">
        <v>327</v>
      </c>
    </row>
    <row r="188" spans="5:102" x14ac:dyDescent="0.45">
      <c r="E188" s="26" t="s">
        <v>327</v>
      </c>
      <c r="F188" s="26" t="s">
        <v>327</v>
      </c>
      <c r="G188" s="26" t="s">
        <v>327</v>
      </c>
      <c r="H188" s="26" t="s">
        <v>327</v>
      </c>
      <c r="I188" s="26" t="s">
        <v>327</v>
      </c>
      <c r="J188" s="26" t="s">
        <v>327</v>
      </c>
      <c r="K188" s="26" t="s">
        <v>327</v>
      </c>
      <c r="L188" s="26" t="s">
        <v>327</v>
      </c>
      <c r="M188" s="26" t="s">
        <v>327</v>
      </c>
      <c r="O188" s="26" t="s">
        <v>327</v>
      </c>
      <c r="P188" s="26" t="s">
        <v>327</v>
      </c>
      <c r="Q188" s="26" t="s">
        <v>327</v>
      </c>
      <c r="R188" s="26" t="s">
        <v>327</v>
      </c>
      <c r="U188" s="26" t="s">
        <v>327</v>
      </c>
      <c r="V188" s="26" t="s">
        <v>327</v>
      </c>
      <c r="W188" s="26" t="s">
        <v>327</v>
      </c>
      <c r="X188" s="26" t="s">
        <v>327</v>
      </c>
      <c r="AA188" s="26" t="s">
        <v>327</v>
      </c>
      <c r="AB188" s="26" t="s">
        <v>327</v>
      </c>
      <c r="AC188" s="26" t="s">
        <v>327</v>
      </c>
      <c r="AD188" s="26" t="s">
        <v>327</v>
      </c>
      <c r="AG188" s="26" t="s">
        <v>327</v>
      </c>
      <c r="AH188" s="26" t="s">
        <v>327</v>
      </c>
      <c r="AI188" s="26" t="s">
        <v>327</v>
      </c>
      <c r="AJ188" s="26" t="s">
        <v>327</v>
      </c>
      <c r="AM188" s="26" t="s">
        <v>327</v>
      </c>
      <c r="AN188" s="26" t="s">
        <v>327</v>
      </c>
      <c r="AO188" s="26" t="s">
        <v>327</v>
      </c>
      <c r="AP188" s="26" t="s">
        <v>327</v>
      </c>
      <c r="AS188" s="26" t="s">
        <v>327</v>
      </c>
      <c r="AT188" s="26" t="s">
        <v>327</v>
      </c>
      <c r="AU188" s="26" t="s">
        <v>327</v>
      </c>
      <c r="AV188" s="26" t="s">
        <v>327</v>
      </c>
      <c r="AY188" s="26" t="s">
        <v>327</v>
      </c>
      <c r="AZ188" s="26" t="s">
        <v>327</v>
      </c>
      <c r="BA188" s="26" t="s">
        <v>327</v>
      </c>
      <c r="BB188" s="26" t="s">
        <v>327</v>
      </c>
      <c r="BE188" s="26" t="s">
        <v>327</v>
      </c>
      <c r="BF188" s="26" t="s">
        <v>327</v>
      </c>
      <c r="BG188" s="26" t="s">
        <v>327</v>
      </c>
      <c r="BH188" s="26" t="s">
        <v>327</v>
      </c>
      <c r="BK188" s="26" t="s">
        <v>327</v>
      </c>
      <c r="BL188" s="26" t="s">
        <v>327</v>
      </c>
      <c r="BM188" s="26" t="s">
        <v>327</v>
      </c>
      <c r="BN188" s="26" t="s">
        <v>327</v>
      </c>
      <c r="BQ188" s="26" t="s">
        <v>327</v>
      </c>
      <c r="BR188" s="26" t="s">
        <v>327</v>
      </c>
      <c r="BS188" s="26" t="s">
        <v>327</v>
      </c>
      <c r="BT188" s="26" t="s">
        <v>327</v>
      </c>
      <c r="BW188" s="26" t="s">
        <v>327</v>
      </c>
      <c r="BX188" s="26" t="s">
        <v>327</v>
      </c>
      <c r="BY188" s="26" t="s">
        <v>327</v>
      </c>
      <c r="BZ188" s="26" t="s">
        <v>327</v>
      </c>
      <c r="CC188" s="26" t="s">
        <v>327</v>
      </c>
      <c r="CD188" s="26" t="s">
        <v>327</v>
      </c>
      <c r="CE188" s="26" t="s">
        <v>327</v>
      </c>
      <c r="CF188" s="26" t="s">
        <v>327</v>
      </c>
      <c r="CI188" s="26" t="s">
        <v>327</v>
      </c>
      <c r="CJ188" s="26" t="s">
        <v>327</v>
      </c>
      <c r="CK188" s="26" t="s">
        <v>327</v>
      </c>
      <c r="CL188" s="26" t="s">
        <v>327</v>
      </c>
      <c r="CO188" s="26" t="s">
        <v>327</v>
      </c>
      <c r="CP188" s="26" t="s">
        <v>327</v>
      </c>
      <c r="CQ188" s="26" t="s">
        <v>327</v>
      </c>
      <c r="CR188" s="26" t="s">
        <v>327</v>
      </c>
      <c r="CU188" s="26" t="s">
        <v>327</v>
      </c>
      <c r="CV188" s="26" t="s">
        <v>327</v>
      </c>
      <c r="CW188" s="26" t="s">
        <v>327</v>
      </c>
      <c r="CX188" s="26" t="s">
        <v>327</v>
      </c>
    </row>
    <row r="189" spans="5:102" x14ac:dyDescent="0.45">
      <c r="E189" s="26" t="s">
        <v>327</v>
      </c>
      <c r="F189" s="26" t="s">
        <v>327</v>
      </c>
      <c r="G189" s="26" t="s">
        <v>327</v>
      </c>
      <c r="H189" s="26" t="s">
        <v>327</v>
      </c>
      <c r="I189" s="26" t="s">
        <v>327</v>
      </c>
      <c r="J189" s="26" t="s">
        <v>327</v>
      </c>
      <c r="K189" s="26" t="s">
        <v>327</v>
      </c>
      <c r="L189" s="26" t="s">
        <v>327</v>
      </c>
      <c r="M189" s="26" t="s">
        <v>327</v>
      </c>
      <c r="O189" s="26" t="s">
        <v>327</v>
      </c>
      <c r="P189" s="26" t="s">
        <v>327</v>
      </c>
      <c r="Q189" s="26" t="s">
        <v>327</v>
      </c>
      <c r="R189" s="26" t="s">
        <v>327</v>
      </c>
      <c r="U189" s="26" t="s">
        <v>327</v>
      </c>
      <c r="V189" s="26" t="s">
        <v>327</v>
      </c>
      <c r="W189" s="26" t="s">
        <v>327</v>
      </c>
      <c r="X189" s="26" t="s">
        <v>327</v>
      </c>
      <c r="AA189" s="26" t="s">
        <v>327</v>
      </c>
      <c r="AB189" s="26" t="s">
        <v>327</v>
      </c>
      <c r="AC189" s="26" t="s">
        <v>327</v>
      </c>
      <c r="AD189" s="26" t="s">
        <v>327</v>
      </c>
      <c r="AG189" s="26" t="s">
        <v>327</v>
      </c>
      <c r="AH189" s="26" t="s">
        <v>327</v>
      </c>
      <c r="AI189" s="26" t="s">
        <v>327</v>
      </c>
      <c r="AJ189" s="26" t="s">
        <v>327</v>
      </c>
      <c r="AM189" s="26" t="s">
        <v>327</v>
      </c>
      <c r="AN189" s="26" t="s">
        <v>327</v>
      </c>
      <c r="AO189" s="26" t="s">
        <v>327</v>
      </c>
      <c r="AP189" s="26" t="s">
        <v>327</v>
      </c>
      <c r="AS189" s="26" t="s">
        <v>327</v>
      </c>
      <c r="AT189" s="26" t="s">
        <v>327</v>
      </c>
      <c r="AU189" s="26" t="s">
        <v>327</v>
      </c>
      <c r="AV189" s="26" t="s">
        <v>327</v>
      </c>
      <c r="AY189" s="26" t="s">
        <v>327</v>
      </c>
      <c r="AZ189" s="26" t="s">
        <v>327</v>
      </c>
      <c r="BA189" s="26" t="s">
        <v>327</v>
      </c>
      <c r="BB189" s="26" t="s">
        <v>327</v>
      </c>
      <c r="BE189" s="26" t="s">
        <v>327</v>
      </c>
      <c r="BF189" s="26" t="s">
        <v>327</v>
      </c>
      <c r="BG189" s="26" t="s">
        <v>327</v>
      </c>
      <c r="BH189" s="26" t="s">
        <v>327</v>
      </c>
      <c r="BK189" s="26" t="s">
        <v>327</v>
      </c>
      <c r="BL189" s="26" t="s">
        <v>327</v>
      </c>
      <c r="BM189" s="26" t="s">
        <v>327</v>
      </c>
      <c r="BN189" s="26" t="s">
        <v>327</v>
      </c>
      <c r="BQ189" s="26" t="s">
        <v>327</v>
      </c>
      <c r="BR189" s="26" t="s">
        <v>327</v>
      </c>
      <c r="BS189" s="26" t="s">
        <v>327</v>
      </c>
      <c r="BT189" s="26" t="s">
        <v>327</v>
      </c>
      <c r="BW189" s="26" t="s">
        <v>327</v>
      </c>
      <c r="BX189" s="26" t="s">
        <v>327</v>
      </c>
      <c r="BY189" s="26" t="s">
        <v>327</v>
      </c>
      <c r="BZ189" s="26" t="s">
        <v>327</v>
      </c>
      <c r="CC189" s="26" t="s">
        <v>327</v>
      </c>
      <c r="CD189" s="26" t="s">
        <v>327</v>
      </c>
      <c r="CE189" s="26" t="s">
        <v>327</v>
      </c>
      <c r="CF189" s="26" t="s">
        <v>327</v>
      </c>
      <c r="CI189" s="26" t="s">
        <v>327</v>
      </c>
      <c r="CJ189" s="26" t="s">
        <v>327</v>
      </c>
      <c r="CK189" s="26" t="s">
        <v>327</v>
      </c>
      <c r="CL189" s="26" t="s">
        <v>327</v>
      </c>
      <c r="CO189" s="26" t="s">
        <v>327</v>
      </c>
      <c r="CP189" s="26" t="s">
        <v>327</v>
      </c>
      <c r="CQ189" s="26" t="s">
        <v>327</v>
      </c>
      <c r="CR189" s="26" t="s">
        <v>327</v>
      </c>
      <c r="CU189" s="26" t="s">
        <v>327</v>
      </c>
      <c r="CV189" s="26" t="s">
        <v>327</v>
      </c>
      <c r="CW189" s="26" t="s">
        <v>327</v>
      </c>
      <c r="CX189" s="26" t="s">
        <v>327</v>
      </c>
    </row>
    <row r="190" spans="5:102" x14ac:dyDescent="0.45">
      <c r="E190" s="26" t="s">
        <v>327</v>
      </c>
      <c r="F190" s="26" t="s">
        <v>327</v>
      </c>
      <c r="G190" s="26" t="s">
        <v>327</v>
      </c>
      <c r="H190" s="26" t="s">
        <v>327</v>
      </c>
      <c r="I190" s="26" t="s">
        <v>327</v>
      </c>
      <c r="J190" s="26" t="s">
        <v>327</v>
      </c>
      <c r="K190" s="26" t="s">
        <v>327</v>
      </c>
      <c r="L190" s="26" t="s">
        <v>327</v>
      </c>
      <c r="M190" s="26" t="s">
        <v>327</v>
      </c>
      <c r="O190" s="26" t="s">
        <v>327</v>
      </c>
      <c r="P190" s="26" t="s">
        <v>327</v>
      </c>
      <c r="Q190" s="26" t="s">
        <v>327</v>
      </c>
      <c r="R190" s="26" t="s">
        <v>327</v>
      </c>
      <c r="U190" s="26" t="s">
        <v>327</v>
      </c>
      <c r="V190" s="26" t="s">
        <v>327</v>
      </c>
      <c r="W190" s="26" t="s">
        <v>327</v>
      </c>
      <c r="X190" s="26" t="s">
        <v>327</v>
      </c>
      <c r="AA190" s="26" t="s">
        <v>327</v>
      </c>
      <c r="AB190" s="26" t="s">
        <v>327</v>
      </c>
      <c r="AC190" s="26" t="s">
        <v>327</v>
      </c>
      <c r="AD190" s="26" t="s">
        <v>327</v>
      </c>
      <c r="AG190" s="26" t="s">
        <v>327</v>
      </c>
      <c r="AH190" s="26" t="s">
        <v>327</v>
      </c>
      <c r="AI190" s="26" t="s">
        <v>327</v>
      </c>
      <c r="AJ190" s="26" t="s">
        <v>327</v>
      </c>
      <c r="AM190" s="26" t="s">
        <v>327</v>
      </c>
      <c r="AN190" s="26" t="s">
        <v>327</v>
      </c>
      <c r="AO190" s="26" t="s">
        <v>327</v>
      </c>
      <c r="AP190" s="26" t="s">
        <v>327</v>
      </c>
      <c r="AS190" s="26" t="s">
        <v>327</v>
      </c>
      <c r="AT190" s="26" t="s">
        <v>327</v>
      </c>
      <c r="AU190" s="26" t="s">
        <v>327</v>
      </c>
      <c r="AV190" s="26" t="s">
        <v>327</v>
      </c>
      <c r="AY190" s="26" t="s">
        <v>327</v>
      </c>
      <c r="AZ190" s="26" t="s">
        <v>327</v>
      </c>
      <c r="BA190" s="26" t="s">
        <v>327</v>
      </c>
      <c r="BB190" s="26" t="s">
        <v>327</v>
      </c>
      <c r="BE190" s="26" t="s">
        <v>327</v>
      </c>
      <c r="BF190" s="26" t="s">
        <v>327</v>
      </c>
      <c r="BG190" s="26" t="s">
        <v>327</v>
      </c>
      <c r="BH190" s="26" t="s">
        <v>327</v>
      </c>
      <c r="BK190" s="26" t="s">
        <v>327</v>
      </c>
      <c r="BL190" s="26" t="s">
        <v>327</v>
      </c>
      <c r="BM190" s="26" t="s">
        <v>327</v>
      </c>
      <c r="BN190" s="26" t="s">
        <v>327</v>
      </c>
      <c r="BQ190" s="26" t="s">
        <v>327</v>
      </c>
      <c r="BR190" s="26" t="s">
        <v>327</v>
      </c>
      <c r="BS190" s="26" t="s">
        <v>327</v>
      </c>
      <c r="BT190" s="26" t="s">
        <v>327</v>
      </c>
      <c r="BW190" s="26" t="s">
        <v>327</v>
      </c>
      <c r="BX190" s="26" t="s">
        <v>327</v>
      </c>
      <c r="BY190" s="26" t="s">
        <v>327</v>
      </c>
      <c r="BZ190" s="26" t="s">
        <v>327</v>
      </c>
      <c r="CC190" s="26" t="s">
        <v>327</v>
      </c>
      <c r="CD190" s="26" t="s">
        <v>327</v>
      </c>
      <c r="CE190" s="26" t="s">
        <v>327</v>
      </c>
      <c r="CF190" s="26" t="s">
        <v>327</v>
      </c>
      <c r="CI190" s="26" t="s">
        <v>327</v>
      </c>
      <c r="CJ190" s="26" t="s">
        <v>327</v>
      </c>
      <c r="CK190" s="26" t="s">
        <v>327</v>
      </c>
      <c r="CL190" s="26" t="s">
        <v>327</v>
      </c>
      <c r="CO190" s="26" t="s">
        <v>327</v>
      </c>
      <c r="CP190" s="26" t="s">
        <v>327</v>
      </c>
      <c r="CQ190" s="26" t="s">
        <v>327</v>
      </c>
      <c r="CR190" s="26" t="s">
        <v>327</v>
      </c>
      <c r="CU190" s="26" t="s">
        <v>327</v>
      </c>
      <c r="CV190" s="26" t="s">
        <v>327</v>
      </c>
      <c r="CW190" s="26" t="s">
        <v>327</v>
      </c>
      <c r="CX190" s="26" t="s">
        <v>327</v>
      </c>
    </row>
    <row r="191" spans="5:102" x14ac:dyDescent="0.45">
      <c r="E191" s="26" t="s">
        <v>327</v>
      </c>
      <c r="F191" s="26" t="s">
        <v>327</v>
      </c>
      <c r="G191" s="26" t="s">
        <v>327</v>
      </c>
      <c r="H191" s="26" t="s">
        <v>327</v>
      </c>
      <c r="I191" s="26" t="s">
        <v>327</v>
      </c>
      <c r="J191" s="26" t="s">
        <v>327</v>
      </c>
      <c r="K191" s="26" t="s">
        <v>327</v>
      </c>
      <c r="L191" s="26" t="s">
        <v>327</v>
      </c>
      <c r="M191" s="26" t="s">
        <v>327</v>
      </c>
      <c r="O191" s="26" t="s">
        <v>327</v>
      </c>
      <c r="P191" s="26" t="s">
        <v>327</v>
      </c>
      <c r="Q191" s="26" t="s">
        <v>327</v>
      </c>
      <c r="R191" s="26" t="s">
        <v>327</v>
      </c>
      <c r="U191" s="26" t="s">
        <v>327</v>
      </c>
      <c r="V191" s="26" t="s">
        <v>327</v>
      </c>
      <c r="W191" s="26" t="s">
        <v>327</v>
      </c>
      <c r="X191" s="26" t="s">
        <v>327</v>
      </c>
      <c r="AA191" s="26" t="s">
        <v>327</v>
      </c>
      <c r="AB191" s="26" t="s">
        <v>327</v>
      </c>
      <c r="AC191" s="26" t="s">
        <v>327</v>
      </c>
      <c r="AD191" s="26" t="s">
        <v>327</v>
      </c>
      <c r="AG191" s="26" t="s">
        <v>327</v>
      </c>
      <c r="AH191" s="26" t="s">
        <v>327</v>
      </c>
      <c r="AI191" s="26" t="s">
        <v>327</v>
      </c>
      <c r="AJ191" s="26" t="s">
        <v>327</v>
      </c>
      <c r="AM191" s="26" t="s">
        <v>327</v>
      </c>
      <c r="AN191" s="26" t="s">
        <v>327</v>
      </c>
      <c r="AO191" s="26" t="s">
        <v>327</v>
      </c>
      <c r="AP191" s="26" t="s">
        <v>327</v>
      </c>
      <c r="AS191" s="26" t="s">
        <v>327</v>
      </c>
      <c r="AT191" s="26" t="s">
        <v>327</v>
      </c>
      <c r="AU191" s="26" t="s">
        <v>327</v>
      </c>
      <c r="AV191" s="26" t="s">
        <v>327</v>
      </c>
      <c r="AY191" s="26" t="s">
        <v>327</v>
      </c>
      <c r="AZ191" s="26" t="s">
        <v>327</v>
      </c>
      <c r="BA191" s="26" t="s">
        <v>327</v>
      </c>
      <c r="BB191" s="26" t="s">
        <v>327</v>
      </c>
      <c r="BE191" s="26" t="s">
        <v>327</v>
      </c>
      <c r="BF191" s="26" t="s">
        <v>327</v>
      </c>
      <c r="BG191" s="26" t="s">
        <v>327</v>
      </c>
      <c r="BH191" s="26" t="s">
        <v>327</v>
      </c>
      <c r="BK191" s="26" t="s">
        <v>327</v>
      </c>
      <c r="BL191" s="26" t="s">
        <v>327</v>
      </c>
      <c r="BM191" s="26" t="s">
        <v>327</v>
      </c>
      <c r="BN191" s="26" t="s">
        <v>327</v>
      </c>
      <c r="BQ191" s="26" t="s">
        <v>327</v>
      </c>
      <c r="BR191" s="26" t="s">
        <v>327</v>
      </c>
      <c r="BS191" s="26" t="s">
        <v>327</v>
      </c>
      <c r="BT191" s="26" t="s">
        <v>327</v>
      </c>
      <c r="BW191" s="26" t="s">
        <v>327</v>
      </c>
      <c r="BX191" s="26" t="s">
        <v>327</v>
      </c>
      <c r="BY191" s="26" t="s">
        <v>327</v>
      </c>
      <c r="BZ191" s="26" t="s">
        <v>327</v>
      </c>
      <c r="CC191" s="26" t="s">
        <v>327</v>
      </c>
      <c r="CD191" s="26" t="s">
        <v>327</v>
      </c>
      <c r="CE191" s="26" t="s">
        <v>327</v>
      </c>
      <c r="CF191" s="26" t="s">
        <v>327</v>
      </c>
      <c r="CI191" s="26" t="s">
        <v>327</v>
      </c>
      <c r="CJ191" s="26" t="s">
        <v>327</v>
      </c>
      <c r="CK191" s="26" t="s">
        <v>327</v>
      </c>
      <c r="CL191" s="26" t="s">
        <v>327</v>
      </c>
      <c r="CO191" s="26" t="s">
        <v>327</v>
      </c>
      <c r="CP191" s="26" t="s">
        <v>327</v>
      </c>
      <c r="CQ191" s="26" t="s">
        <v>327</v>
      </c>
      <c r="CR191" s="26" t="s">
        <v>327</v>
      </c>
      <c r="CU191" s="26" t="s">
        <v>327</v>
      </c>
      <c r="CV191" s="26" t="s">
        <v>327</v>
      </c>
      <c r="CW191" s="26" t="s">
        <v>327</v>
      </c>
      <c r="CX191" s="26" t="s">
        <v>327</v>
      </c>
    </row>
    <row r="192" spans="5:102" x14ac:dyDescent="0.45">
      <c r="E192" s="26" t="s">
        <v>327</v>
      </c>
      <c r="F192" s="26" t="s">
        <v>327</v>
      </c>
      <c r="G192" s="26" t="s">
        <v>327</v>
      </c>
      <c r="H192" s="26" t="s">
        <v>327</v>
      </c>
      <c r="I192" s="26" t="s">
        <v>327</v>
      </c>
      <c r="J192" s="26" t="s">
        <v>327</v>
      </c>
      <c r="K192" s="26" t="s">
        <v>327</v>
      </c>
      <c r="L192" s="26" t="s">
        <v>327</v>
      </c>
      <c r="M192" s="26" t="s">
        <v>327</v>
      </c>
      <c r="O192" s="26" t="s">
        <v>327</v>
      </c>
      <c r="P192" s="26" t="s">
        <v>327</v>
      </c>
      <c r="Q192" s="26" t="s">
        <v>327</v>
      </c>
      <c r="R192" s="26" t="s">
        <v>327</v>
      </c>
      <c r="U192" s="26" t="s">
        <v>327</v>
      </c>
      <c r="V192" s="26" t="s">
        <v>327</v>
      </c>
      <c r="W192" s="26" t="s">
        <v>327</v>
      </c>
      <c r="X192" s="26" t="s">
        <v>327</v>
      </c>
      <c r="AA192" s="26" t="s">
        <v>327</v>
      </c>
      <c r="AB192" s="26" t="s">
        <v>327</v>
      </c>
      <c r="AC192" s="26" t="s">
        <v>327</v>
      </c>
      <c r="AD192" s="26" t="s">
        <v>327</v>
      </c>
      <c r="AG192" s="26" t="s">
        <v>327</v>
      </c>
      <c r="AH192" s="26" t="s">
        <v>327</v>
      </c>
      <c r="AI192" s="26" t="s">
        <v>327</v>
      </c>
      <c r="AJ192" s="26" t="s">
        <v>327</v>
      </c>
      <c r="AM192" s="26" t="s">
        <v>327</v>
      </c>
      <c r="AN192" s="26" t="s">
        <v>327</v>
      </c>
      <c r="AO192" s="26" t="s">
        <v>327</v>
      </c>
      <c r="AP192" s="26" t="s">
        <v>327</v>
      </c>
      <c r="AS192" s="26" t="s">
        <v>327</v>
      </c>
      <c r="AT192" s="26" t="s">
        <v>327</v>
      </c>
      <c r="AU192" s="26" t="s">
        <v>327</v>
      </c>
      <c r="AV192" s="26" t="s">
        <v>327</v>
      </c>
      <c r="AY192" s="26" t="s">
        <v>327</v>
      </c>
      <c r="AZ192" s="26" t="s">
        <v>327</v>
      </c>
      <c r="BA192" s="26" t="s">
        <v>327</v>
      </c>
      <c r="BB192" s="26" t="s">
        <v>327</v>
      </c>
      <c r="BE192" s="26" t="s">
        <v>327</v>
      </c>
      <c r="BF192" s="26" t="s">
        <v>327</v>
      </c>
      <c r="BG192" s="26" t="s">
        <v>327</v>
      </c>
      <c r="BH192" s="26" t="s">
        <v>327</v>
      </c>
      <c r="BK192" s="26" t="s">
        <v>327</v>
      </c>
      <c r="BL192" s="26" t="s">
        <v>327</v>
      </c>
      <c r="BM192" s="26" t="s">
        <v>327</v>
      </c>
      <c r="BN192" s="26" t="s">
        <v>327</v>
      </c>
      <c r="BQ192" s="26" t="s">
        <v>327</v>
      </c>
      <c r="BR192" s="26" t="s">
        <v>327</v>
      </c>
      <c r="BS192" s="26" t="s">
        <v>327</v>
      </c>
      <c r="BT192" s="26" t="s">
        <v>327</v>
      </c>
      <c r="BW192" s="26" t="s">
        <v>327</v>
      </c>
      <c r="BX192" s="26" t="s">
        <v>327</v>
      </c>
      <c r="BY192" s="26" t="s">
        <v>327</v>
      </c>
      <c r="BZ192" s="26" t="s">
        <v>327</v>
      </c>
      <c r="CC192" s="26" t="s">
        <v>327</v>
      </c>
      <c r="CD192" s="26" t="s">
        <v>327</v>
      </c>
      <c r="CE192" s="26" t="s">
        <v>327</v>
      </c>
      <c r="CF192" s="26" t="s">
        <v>327</v>
      </c>
      <c r="CI192" s="26" t="s">
        <v>327</v>
      </c>
      <c r="CJ192" s="26" t="s">
        <v>327</v>
      </c>
      <c r="CK192" s="26" t="s">
        <v>327</v>
      </c>
      <c r="CL192" s="26" t="s">
        <v>327</v>
      </c>
      <c r="CO192" s="26" t="s">
        <v>327</v>
      </c>
      <c r="CP192" s="26" t="s">
        <v>327</v>
      </c>
      <c r="CQ192" s="26" t="s">
        <v>327</v>
      </c>
      <c r="CR192" s="26" t="s">
        <v>327</v>
      </c>
      <c r="CU192" s="26" t="s">
        <v>327</v>
      </c>
      <c r="CV192" s="26" t="s">
        <v>327</v>
      </c>
      <c r="CW192" s="26" t="s">
        <v>327</v>
      </c>
      <c r="CX192" s="26" t="s">
        <v>327</v>
      </c>
    </row>
    <row r="193" spans="5:102" x14ac:dyDescent="0.45">
      <c r="E193" s="26" t="s">
        <v>327</v>
      </c>
      <c r="F193" s="26" t="s">
        <v>327</v>
      </c>
      <c r="G193" s="26" t="s">
        <v>327</v>
      </c>
      <c r="H193" s="26" t="s">
        <v>327</v>
      </c>
      <c r="I193" s="26" t="s">
        <v>327</v>
      </c>
      <c r="J193" s="26" t="s">
        <v>327</v>
      </c>
      <c r="K193" s="26" t="s">
        <v>327</v>
      </c>
      <c r="L193" s="26" t="s">
        <v>327</v>
      </c>
      <c r="M193" s="26" t="s">
        <v>327</v>
      </c>
      <c r="O193" s="26" t="s">
        <v>327</v>
      </c>
      <c r="P193" s="26" t="s">
        <v>327</v>
      </c>
      <c r="Q193" s="26" t="s">
        <v>327</v>
      </c>
      <c r="R193" s="26" t="s">
        <v>327</v>
      </c>
      <c r="U193" s="26" t="s">
        <v>327</v>
      </c>
      <c r="V193" s="26" t="s">
        <v>327</v>
      </c>
      <c r="W193" s="26" t="s">
        <v>327</v>
      </c>
      <c r="X193" s="26" t="s">
        <v>327</v>
      </c>
      <c r="AA193" s="26" t="s">
        <v>327</v>
      </c>
      <c r="AB193" s="26" t="s">
        <v>327</v>
      </c>
      <c r="AC193" s="26" t="s">
        <v>327</v>
      </c>
      <c r="AD193" s="26" t="s">
        <v>327</v>
      </c>
      <c r="AG193" s="26" t="s">
        <v>327</v>
      </c>
      <c r="AH193" s="26" t="s">
        <v>327</v>
      </c>
      <c r="AI193" s="26" t="s">
        <v>327</v>
      </c>
      <c r="AJ193" s="26" t="s">
        <v>327</v>
      </c>
      <c r="AM193" s="26" t="s">
        <v>327</v>
      </c>
      <c r="AN193" s="26" t="s">
        <v>327</v>
      </c>
      <c r="AO193" s="26" t="s">
        <v>327</v>
      </c>
      <c r="AP193" s="26" t="s">
        <v>327</v>
      </c>
      <c r="AS193" s="26" t="s">
        <v>327</v>
      </c>
      <c r="AT193" s="26" t="s">
        <v>327</v>
      </c>
      <c r="AU193" s="26" t="s">
        <v>327</v>
      </c>
      <c r="AV193" s="26" t="s">
        <v>327</v>
      </c>
      <c r="AY193" s="26" t="s">
        <v>327</v>
      </c>
      <c r="AZ193" s="26" t="s">
        <v>327</v>
      </c>
      <c r="BA193" s="26" t="s">
        <v>327</v>
      </c>
      <c r="BB193" s="26" t="s">
        <v>327</v>
      </c>
      <c r="BE193" s="26" t="s">
        <v>327</v>
      </c>
      <c r="BF193" s="26" t="s">
        <v>327</v>
      </c>
      <c r="BG193" s="26" t="s">
        <v>327</v>
      </c>
      <c r="BH193" s="26" t="s">
        <v>327</v>
      </c>
      <c r="BK193" s="26" t="s">
        <v>327</v>
      </c>
      <c r="BL193" s="26" t="s">
        <v>327</v>
      </c>
      <c r="BM193" s="26" t="s">
        <v>327</v>
      </c>
      <c r="BN193" s="26" t="s">
        <v>327</v>
      </c>
      <c r="BQ193" s="26" t="s">
        <v>327</v>
      </c>
      <c r="BR193" s="26" t="s">
        <v>327</v>
      </c>
      <c r="BS193" s="26" t="s">
        <v>327</v>
      </c>
      <c r="BT193" s="26" t="s">
        <v>327</v>
      </c>
      <c r="BW193" s="26" t="s">
        <v>327</v>
      </c>
      <c r="BX193" s="26" t="s">
        <v>327</v>
      </c>
      <c r="BY193" s="26" t="s">
        <v>327</v>
      </c>
      <c r="BZ193" s="26" t="s">
        <v>327</v>
      </c>
      <c r="CC193" s="26" t="s">
        <v>327</v>
      </c>
      <c r="CD193" s="26" t="s">
        <v>327</v>
      </c>
      <c r="CE193" s="26" t="s">
        <v>327</v>
      </c>
      <c r="CF193" s="26" t="s">
        <v>327</v>
      </c>
      <c r="CI193" s="26" t="s">
        <v>327</v>
      </c>
      <c r="CJ193" s="26" t="s">
        <v>327</v>
      </c>
      <c r="CK193" s="26" t="s">
        <v>327</v>
      </c>
      <c r="CL193" s="26" t="s">
        <v>327</v>
      </c>
      <c r="CO193" s="26" t="s">
        <v>327</v>
      </c>
      <c r="CP193" s="26" t="s">
        <v>327</v>
      </c>
      <c r="CQ193" s="26" t="s">
        <v>327</v>
      </c>
      <c r="CR193" s="26" t="s">
        <v>327</v>
      </c>
      <c r="CU193" s="26" t="s">
        <v>327</v>
      </c>
      <c r="CV193" s="26" t="s">
        <v>327</v>
      </c>
      <c r="CW193" s="26" t="s">
        <v>327</v>
      </c>
      <c r="CX193" s="26" t="s">
        <v>327</v>
      </c>
    </row>
    <row r="194" spans="5:102" x14ac:dyDescent="0.45">
      <c r="E194" s="26" t="s">
        <v>327</v>
      </c>
      <c r="F194" s="26" t="s">
        <v>327</v>
      </c>
      <c r="G194" s="26" t="s">
        <v>327</v>
      </c>
      <c r="H194" s="26" t="s">
        <v>327</v>
      </c>
      <c r="I194" s="26" t="s">
        <v>327</v>
      </c>
      <c r="J194" s="26" t="s">
        <v>327</v>
      </c>
      <c r="K194" s="26" t="s">
        <v>327</v>
      </c>
      <c r="L194" s="26" t="s">
        <v>327</v>
      </c>
      <c r="M194" s="26" t="s">
        <v>327</v>
      </c>
      <c r="O194" s="26" t="s">
        <v>327</v>
      </c>
      <c r="P194" s="26" t="s">
        <v>327</v>
      </c>
      <c r="Q194" s="26" t="s">
        <v>327</v>
      </c>
      <c r="R194" s="26" t="s">
        <v>327</v>
      </c>
      <c r="U194" s="26" t="s">
        <v>327</v>
      </c>
      <c r="V194" s="26" t="s">
        <v>327</v>
      </c>
      <c r="W194" s="26" t="s">
        <v>327</v>
      </c>
      <c r="X194" s="26" t="s">
        <v>327</v>
      </c>
      <c r="AA194" s="26" t="s">
        <v>327</v>
      </c>
      <c r="AB194" s="26" t="s">
        <v>327</v>
      </c>
      <c r="AC194" s="26" t="s">
        <v>327</v>
      </c>
      <c r="AD194" s="26" t="s">
        <v>327</v>
      </c>
      <c r="AG194" s="26" t="s">
        <v>327</v>
      </c>
      <c r="AH194" s="26" t="s">
        <v>327</v>
      </c>
      <c r="AI194" s="26" t="s">
        <v>327</v>
      </c>
      <c r="AJ194" s="26" t="s">
        <v>327</v>
      </c>
      <c r="AM194" s="26" t="s">
        <v>327</v>
      </c>
      <c r="AN194" s="26" t="s">
        <v>327</v>
      </c>
      <c r="AO194" s="26" t="s">
        <v>327</v>
      </c>
      <c r="AP194" s="26" t="s">
        <v>327</v>
      </c>
      <c r="AS194" s="26" t="s">
        <v>327</v>
      </c>
      <c r="AT194" s="26" t="s">
        <v>327</v>
      </c>
      <c r="AU194" s="26" t="s">
        <v>327</v>
      </c>
      <c r="AV194" s="26" t="s">
        <v>327</v>
      </c>
      <c r="AY194" s="26" t="s">
        <v>327</v>
      </c>
      <c r="AZ194" s="26" t="s">
        <v>327</v>
      </c>
      <c r="BA194" s="26" t="s">
        <v>327</v>
      </c>
      <c r="BB194" s="26" t="s">
        <v>327</v>
      </c>
      <c r="BE194" s="26" t="s">
        <v>327</v>
      </c>
      <c r="BF194" s="26" t="s">
        <v>327</v>
      </c>
      <c r="BG194" s="26" t="s">
        <v>327</v>
      </c>
      <c r="BH194" s="26" t="s">
        <v>327</v>
      </c>
      <c r="BK194" s="26" t="s">
        <v>327</v>
      </c>
      <c r="BL194" s="26" t="s">
        <v>327</v>
      </c>
      <c r="BM194" s="26" t="s">
        <v>327</v>
      </c>
      <c r="BN194" s="26" t="s">
        <v>327</v>
      </c>
      <c r="BQ194" s="26" t="s">
        <v>327</v>
      </c>
      <c r="BR194" s="26" t="s">
        <v>327</v>
      </c>
      <c r="BS194" s="26" t="s">
        <v>327</v>
      </c>
      <c r="BT194" s="26" t="s">
        <v>327</v>
      </c>
      <c r="BW194" s="26" t="s">
        <v>327</v>
      </c>
      <c r="BX194" s="26" t="s">
        <v>327</v>
      </c>
      <c r="BY194" s="26" t="s">
        <v>327</v>
      </c>
      <c r="BZ194" s="26" t="s">
        <v>327</v>
      </c>
      <c r="CC194" s="26" t="s">
        <v>327</v>
      </c>
      <c r="CD194" s="26" t="s">
        <v>327</v>
      </c>
      <c r="CE194" s="26" t="s">
        <v>327</v>
      </c>
      <c r="CF194" s="26" t="s">
        <v>327</v>
      </c>
      <c r="CI194" s="26" t="s">
        <v>327</v>
      </c>
      <c r="CJ194" s="26" t="s">
        <v>327</v>
      </c>
      <c r="CK194" s="26" t="s">
        <v>327</v>
      </c>
      <c r="CL194" s="26" t="s">
        <v>327</v>
      </c>
      <c r="CO194" s="26" t="s">
        <v>327</v>
      </c>
      <c r="CP194" s="26" t="s">
        <v>327</v>
      </c>
      <c r="CQ194" s="26" t="s">
        <v>327</v>
      </c>
      <c r="CR194" s="26" t="s">
        <v>327</v>
      </c>
      <c r="CU194" s="26" t="s">
        <v>327</v>
      </c>
      <c r="CV194" s="26" t="s">
        <v>327</v>
      </c>
      <c r="CW194" s="26" t="s">
        <v>327</v>
      </c>
      <c r="CX194" s="26" t="s">
        <v>327</v>
      </c>
    </row>
    <row r="195" spans="5:102" x14ac:dyDescent="0.45">
      <c r="E195" s="26" t="s">
        <v>327</v>
      </c>
      <c r="F195" s="26" t="s">
        <v>327</v>
      </c>
      <c r="G195" s="26" t="s">
        <v>327</v>
      </c>
      <c r="H195" s="26" t="s">
        <v>327</v>
      </c>
      <c r="I195" s="26" t="s">
        <v>327</v>
      </c>
      <c r="J195" s="26" t="s">
        <v>327</v>
      </c>
      <c r="K195" s="26" t="s">
        <v>327</v>
      </c>
      <c r="L195" s="26" t="s">
        <v>327</v>
      </c>
      <c r="M195" s="26" t="s">
        <v>327</v>
      </c>
      <c r="O195" s="26" t="s">
        <v>327</v>
      </c>
      <c r="P195" s="26" t="s">
        <v>327</v>
      </c>
      <c r="Q195" s="26" t="s">
        <v>327</v>
      </c>
      <c r="R195" s="26" t="s">
        <v>327</v>
      </c>
      <c r="U195" s="26" t="s">
        <v>327</v>
      </c>
      <c r="V195" s="26" t="s">
        <v>327</v>
      </c>
      <c r="W195" s="26" t="s">
        <v>327</v>
      </c>
      <c r="X195" s="26" t="s">
        <v>327</v>
      </c>
      <c r="AA195" s="26" t="s">
        <v>327</v>
      </c>
      <c r="AB195" s="26" t="s">
        <v>327</v>
      </c>
      <c r="AC195" s="26" t="s">
        <v>327</v>
      </c>
      <c r="AD195" s="26" t="s">
        <v>327</v>
      </c>
      <c r="AG195" s="26" t="s">
        <v>327</v>
      </c>
      <c r="AH195" s="26" t="s">
        <v>327</v>
      </c>
      <c r="AI195" s="26" t="s">
        <v>327</v>
      </c>
      <c r="AJ195" s="26" t="s">
        <v>327</v>
      </c>
      <c r="AM195" s="26" t="s">
        <v>327</v>
      </c>
      <c r="AN195" s="26" t="s">
        <v>327</v>
      </c>
      <c r="AO195" s="26" t="s">
        <v>327</v>
      </c>
      <c r="AP195" s="26" t="s">
        <v>327</v>
      </c>
      <c r="AS195" s="26" t="s">
        <v>327</v>
      </c>
      <c r="AT195" s="26" t="s">
        <v>327</v>
      </c>
      <c r="AU195" s="26" t="s">
        <v>327</v>
      </c>
      <c r="AV195" s="26" t="s">
        <v>327</v>
      </c>
      <c r="AY195" s="26" t="s">
        <v>327</v>
      </c>
      <c r="AZ195" s="26" t="s">
        <v>327</v>
      </c>
      <c r="BA195" s="26" t="s">
        <v>327</v>
      </c>
      <c r="BB195" s="26" t="s">
        <v>327</v>
      </c>
      <c r="BE195" s="26" t="s">
        <v>327</v>
      </c>
      <c r="BF195" s="26" t="s">
        <v>327</v>
      </c>
      <c r="BG195" s="26" t="s">
        <v>327</v>
      </c>
      <c r="BH195" s="26" t="s">
        <v>327</v>
      </c>
      <c r="BK195" s="26" t="s">
        <v>327</v>
      </c>
      <c r="BL195" s="26" t="s">
        <v>327</v>
      </c>
      <c r="BM195" s="26" t="s">
        <v>327</v>
      </c>
      <c r="BN195" s="26" t="s">
        <v>327</v>
      </c>
      <c r="BQ195" s="26" t="s">
        <v>327</v>
      </c>
      <c r="BR195" s="26" t="s">
        <v>327</v>
      </c>
      <c r="BS195" s="26" t="s">
        <v>327</v>
      </c>
      <c r="BT195" s="26" t="s">
        <v>327</v>
      </c>
      <c r="BW195" s="26" t="s">
        <v>327</v>
      </c>
      <c r="BX195" s="26" t="s">
        <v>327</v>
      </c>
      <c r="BY195" s="26" t="s">
        <v>327</v>
      </c>
      <c r="BZ195" s="26" t="s">
        <v>327</v>
      </c>
      <c r="CC195" s="26" t="s">
        <v>327</v>
      </c>
      <c r="CD195" s="26" t="s">
        <v>327</v>
      </c>
      <c r="CE195" s="26" t="s">
        <v>327</v>
      </c>
      <c r="CF195" s="26" t="s">
        <v>327</v>
      </c>
      <c r="CI195" s="26" t="s">
        <v>327</v>
      </c>
      <c r="CJ195" s="26" t="s">
        <v>327</v>
      </c>
      <c r="CK195" s="26" t="s">
        <v>327</v>
      </c>
      <c r="CL195" s="26" t="s">
        <v>327</v>
      </c>
      <c r="CO195" s="26" t="s">
        <v>327</v>
      </c>
      <c r="CP195" s="26" t="s">
        <v>327</v>
      </c>
      <c r="CQ195" s="26" t="s">
        <v>327</v>
      </c>
      <c r="CR195" s="26" t="s">
        <v>327</v>
      </c>
      <c r="CU195" s="26" t="s">
        <v>327</v>
      </c>
      <c r="CV195" s="26" t="s">
        <v>327</v>
      </c>
      <c r="CW195" s="26" t="s">
        <v>327</v>
      </c>
      <c r="CX195" s="26" t="s">
        <v>327</v>
      </c>
    </row>
    <row r="196" spans="5:102" x14ac:dyDescent="0.45">
      <c r="E196" s="26" t="s">
        <v>327</v>
      </c>
      <c r="F196" s="26" t="s">
        <v>327</v>
      </c>
      <c r="G196" s="26" t="s">
        <v>327</v>
      </c>
      <c r="H196" s="26" t="s">
        <v>327</v>
      </c>
      <c r="I196" s="26" t="s">
        <v>327</v>
      </c>
      <c r="J196" s="26" t="s">
        <v>327</v>
      </c>
      <c r="K196" s="26" t="s">
        <v>327</v>
      </c>
      <c r="L196" s="26" t="s">
        <v>327</v>
      </c>
      <c r="M196" s="26" t="s">
        <v>327</v>
      </c>
      <c r="O196" s="26" t="s">
        <v>327</v>
      </c>
      <c r="P196" s="26" t="s">
        <v>327</v>
      </c>
      <c r="Q196" s="26" t="s">
        <v>327</v>
      </c>
      <c r="R196" s="26" t="s">
        <v>327</v>
      </c>
      <c r="U196" s="26" t="s">
        <v>327</v>
      </c>
      <c r="V196" s="26" t="s">
        <v>327</v>
      </c>
      <c r="W196" s="26" t="s">
        <v>327</v>
      </c>
      <c r="X196" s="26" t="s">
        <v>327</v>
      </c>
      <c r="AA196" s="26" t="s">
        <v>327</v>
      </c>
      <c r="AB196" s="26" t="s">
        <v>327</v>
      </c>
      <c r="AC196" s="26" t="s">
        <v>327</v>
      </c>
      <c r="AD196" s="26" t="s">
        <v>327</v>
      </c>
      <c r="AG196" s="26" t="s">
        <v>327</v>
      </c>
      <c r="AH196" s="26" t="s">
        <v>327</v>
      </c>
      <c r="AI196" s="26" t="s">
        <v>327</v>
      </c>
      <c r="AJ196" s="26" t="s">
        <v>327</v>
      </c>
      <c r="AM196" s="26" t="s">
        <v>327</v>
      </c>
      <c r="AN196" s="26" t="s">
        <v>327</v>
      </c>
      <c r="AO196" s="26" t="s">
        <v>327</v>
      </c>
      <c r="AP196" s="26" t="s">
        <v>327</v>
      </c>
      <c r="AS196" s="26" t="s">
        <v>327</v>
      </c>
      <c r="AT196" s="26" t="s">
        <v>327</v>
      </c>
      <c r="AU196" s="26" t="s">
        <v>327</v>
      </c>
      <c r="AV196" s="26" t="s">
        <v>327</v>
      </c>
      <c r="AY196" s="26" t="s">
        <v>327</v>
      </c>
      <c r="AZ196" s="26" t="s">
        <v>327</v>
      </c>
      <c r="BA196" s="26" t="s">
        <v>327</v>
      </c>
      <c r="BB196" s="26" t="s">
        <v>327</v>
      </c>
      <c r="BE196" s="26" t="s">
        <v>327</v>
      </c>
      <c r="BF196" s="26" t="s">
        <v>327</v>
      </c>
      <c r="BG196" s="26" t="s">
        <v>327</v>
      </c>
      <c r="BH196" s="26" t="s">
        <v>327</v>
      </c>
      <c r="BK196" s="26" t="s">
        <v>327</v>
      </c>
      <c r="BL196" s="26" t="s">
        <v>327</v>
      </c>
      <c r="BM196" s="26" t="s">
        <v>327</v>
      </c>
      <c r="BN196" s="26" t="s">
        <v>327</v>
      </c>
      <c r="BQ196" s="26" t="s">
        <v>327</v>
      </c>
      <c r="BR196" s="26" t="s">
        <v>327</v>
      </c>
      <c r="BS196" s="26" t="s">
        <v>327</v>
      </c>
      <c r="BT196" s="26" t="s">
        <v>327</v>
      </c>
      <c r="BW196" s="26" t="s">
        <v>327</v>
      </c>
      <c r="BX196" s="26" t="s">
        <v>327</v>
      </c>
      <c r="BY196" s="26" t="s">
        <v>327</v>
      </c>
      <c r="BZ196" s="26" t="s">
        <v>327</v>
      </c>
      <c r="CC196" s="26" t="s">
        <v>327</v>
      </c>
      <c r="CD196" s="26" t="s">
        <v>327</v>
      </c>
      <c r="CE196" s="26" t="s">
        <v>327</v>
      </c>
      <c r="CF196" s="26" t="s">
        <v>327</v>
      </c>
      <c r="CI196" s="26" t="s">
        <v>327</v>
      </c>
      <c r="CJ196" s="26" t="s">
        <v>327</v>
      </c>
      <c r="CK196" s="26" t="s">
        <v>327</v>
      </c>
      <c r="CL196" s="26" t="s">
        <v>327</v>
      </c>
      <c r="CO196" s="26" t="s">
        <v>327</v>
      </c>
      <c r="CP196" s="26" t="s">
        <v>327</v>
      </c>
      <c r="CQ196" s="26" t="s">
        <v>327</v>
      </c>
      <c r="CR196" s="26" t="s">
        <v>327</v>
      </c>
      <c r="CU196" s="26" t="s">
        <v>327</v>
      </c>
      <c r="CV196" s="26" t="s">
        <v>327</v>
      </c>
      <c r="CW196" s="26" t="s">
        <v>327</v>
      </c>
      <c r="CX196" s="26" t="s">
        <v>327</v>
      </c>
    </row>
    <row r="197" spans="5:102" x14ac:dyDescent="0.45">
      <c r="E197" s="26" t="s">
        <v>327</v>
      </c>
      <c r="F197" s="26" t="s">
        <v>327</v>
      </c>
      <c r="G197" s="26" t="s">
        <v>327</v>
      </c>
      <c r="H197" s="26" t="s">
        <v>327</v>
      </c>
      <c r="I197" s="26" t="s">
        <v>327</v>
      </c>
      <c r="J197" s="26" t="s">
        <v>327</v>
      </c>
      <c r="K197" s="26" t="s">
        <v>327</v>
      </c>
      <c r="L197" s="26" t="s">
        <v>327</v>
      </c>
      <c r="M197" s="26" t="s">
        <v>327</v>
      </c>
      <c r="O197" s="26" t="s">
        <v>327</v>
      </c>
      <c r="P197" s="26" t="s">
        <v>327</v>
      </c>
      <c r="Q197" s="26" t="s">
        <v>327</v>
      </c>
      <c r="R197" s="26" t="s">
        <v>327</v>
      </c>
      <c r="U197" s="26" t="s">
        <v>327</v>
      </c>
      <c r="V197" s="26" t="s">
        <v>327</v>
      </c>
      <c r="W197" s="26" t="s">
        <v>327</v>
      </c>
      <c r="X197" s="26" t="s">
        <v>327</v>
      </c>
      <c r="AA197" s="26" t="s">
        <v>327</v>
      </c>
      <c r="AB197" s="26" t="s">
        <v>327</v>
      </c>
      <c r="AC197" s="26" t="s">
        <v>327</v>
      </c>
      <c r="AD197" s="26" t="s">
        <v>327</v>
      </c>
      <c r="AG197" s="26" t="s">
        <v>327</v>
      </c>
      <c r="AH197" s="26" t="s">
        <v>327</v>
      </c>
      <c r="AI197" s="26" t="s">
        <v>327</v>
      </c>
      <c r="AJ197" s="26" t="s">
        <v>327</v>
      </c>
      <c r="AM197" s="26" t="s">
        <v>327</v>
      </c>
      <c r="AN197" s="26" t="s">
        <v>327</v>
      </c>
      <c r="AO197" s="26" t="s">
        <v>327</v>
      </c>
      <c r="AP197" s="26" t="s">
        <v>327</v>
      </c>
      <c r="AS197" s="26" t="s">
        <v>327</v>
      </c>
      <c r="AT197" s="26" t="s">
        <v>327</v>
      </c>
      <c r="AU197" s="26" t="s">
        <v>327</v>
      </c>
      <c r="AV197" s="26" t="s">
        <v>327</v>
      </c>
      <c r="AY197" s="26" t="s">
        <v>327</v>
      </c>
      <c r="AZ197" s="26" t="s">
        <v>327</v>
      </c>
      <c r="BA197" s="26" t="s">
        <v>327</v>
      </c>
      <c r="BB197" s="26" t="s">
        <v>327</v>
      </c>
      <c r="BE197" s="26" t="s">
        <v>327</v>
      </c>
      <c r="BF197" s="26" t="s">
        <v>327</v>
      </c>
      <c r="BG197" s="26" t="s">
        <v>327</v>
      </c>
      <c r="BH197" s="26" t="s">
        <v>327</v>
      </c>
      <c r="BK197" s="26" t="s">
        <v>327</v>
      </c>
      <c r="BL197" s="26" t="s">
        <v>327</v>
      </c>
      <c r="BM197" s="26" t="s">
        <v>327</v>
      </c>
      <c r="BN197" s="26" t="s">
        <v>327</v>
      </c>
      <c r="BQ197" s="26" t="s">
        <v>327</v>
      </c>
      <c r="BR197" s="26" t="s">
        <v>327</v>
      </c>
      <c r="BS197" s="26" t="s">
        <v>327</v>
      </c>
      <c r="BT197" s="26" t="s">
        <v>327</v>
      </c>
      <c r="BW197" s="26" t="s">
        <v>327</v>
      </c>
      <c r="BX197" s="26" t="s">
        <v>327</v>
      </c>
      <c r="BY197" s="26" t="s">
        <v>327</v>
      </c>
      <c r="BZ197" s="26" t="s">
        <v>327</v>
      </c>
      <c r="CC197" s="26" t="s">
        <v>327</v>
      </c>
      <c r="CD197" s="26" t="s">
        <v>327</v>
      </c>
      <c r="CE197" s="26" t="s">
        <v>327</v>
      </c>
      <c r="CF197" s="26" t="s">
        <v>327</v>
      </c>
      <c r="CI197" s="26" t="s">
        <v>327</v>
      </c>
      <c r="CJ197" s="26" t="s">
        <v>327</v>
      </c>
      <c r="CK197" s="26" t="s">
        <v>327</v>
      </c>
      <c r="CL197" s="26" t="s">
        <v>327</v>
      </c>
      <c r="CO197" s="26" t="s">
        <v>327</v>
      </c>
      <c r="CP197" s="26" t="s">
        <v>327</v>
      </c>
      <c r="CQ197" s="26" t="s">
        <v>327</v>
      </c>
      <c r="CR197" s="26" t="s">
        <v>327</v>
      </c>
      <c r="CU197" s="26" t="s">
        <v>327</v>
      </c>
      <c r="CV197" s="26" t="s">
        <v>327</v>
      </c>
      <c r="CW197" s="26" t="s">
        <v>327</v>
      </c>
      <c r="CX197" s="26" t="s">
        <v>327</v>
      </c>
    </row>
    <row r="198" spans="5:102" x14ac:dyDescent="0.45">
      <c r="E198" s="26" t="s">
        <v>327</v>
      </c>
      <c r="F198" s="26" t="s">
        <v>327</v>
      </c>
      <c r="G198" s="26" t="s">
        <v>327</v>
      </c>
      <c r="H198" s="26" t="s">
        <v>327</v>
      </c>
      <c r="I198" s="26" t="s">
        <v>327</v>
      </c>
      <c r="J198" s="26" t="s">
        <v>327</v>
      </c>
      <c r="K198" s="26" t="s">
        <v>327</v>
      </c>
      <c r="L198" s="26" t="s">
        <v>327</v>
      </c>
      <c r="M198" s="26" t="s">
        <v>327</v>
      </c>
      <c r="O198" s="26" t="s">
        <v>327</v>
      </c>
      <c r="P198" s="26" t="s">
        <v>327</v>
      </c>
      <c r="Q198" s="26" t="s">
        <v>327</v>
      </c>
      <c r="R198" s="26" t="s">
        <v>327</v>
      </c>
      <c r="U198" s="26" t="s">
        <v>327</v>
      </c>
      <c r="V198" s="26" t="s">
        <v>327</v>
      </c>
      <c r="W198" s="26" t="s">
        <v>327</v>
      </c>
      <c r="X198" s="26" t="s">
        <v>327</v>
      </c>
      <c r="AA198" s="26" t="s">
        <v>327</v>
      </c>
      <c r="AB198" s="26" t="s">
        <v>327</v>
      </c>
      <c r="AC198" s="26" t="s">
        <v>327</v>
      </c>
      <c r="AD198" s="26" t="s">
        <v>327</v>
      </c>
      <c r="AG198" s="26" t="s">
        <v>327</v>
      </c>
      <c r="AH198" s="26" t="s">
        <v>327</v>
      </c>
      <c r="AI198" s="26" t="s">
        <v>327</v>
      </c>
      <c r="AJ198" s="26" t="s">
        <v>327</v>
      </c>
      <c r="AM198" s="26" t="s">
        <v>327</v>
      </c>
      <c r="AN198" s="26" t="s">
        <v>327</v>
      </c>
      <c r="AO198" s="26" t="s">
        <v>327</v>
      </c>
      <c r="AP198" s="26" t="s">
        <v>327</v>
      </c>
      <c r="AS198" s="26" t="s">
        <v>327</v>
      </c>
      <c r="AT198" s="26" t="s">
        <v>327</v>
      </c>
      <c r="AU198" s="26" t="s">
        <v>327</v>
      </c>
      <c r="AV198" s="26" t="s">
        <v>327</v>
      </c>
      <c r="AY198" s="26" t="s">
        <v>327</v>
      </c>
      <c r="AZ198" s="26" t="s">
        <v>327</v>
      </c>
      <c r="BA198" s="26" t="s">
        <v>327</v>
      </c>
      <c r="BB198" s="26" t="s">
        <v>327</v>
      </c>
      <c r="BE198" s="26" t="s">
        <v>327</v>
      </c>
      <c r="BF198" s="26" t="s">
        <v>327</v>
      </c>
      <c r="BG198" s="26" t="s">
        <v>327</v>
      </c>
      <c r="BH198" s="26" t="s">
        <v>327</v>
      </c>
      <c r="BK198" s="26" t="s">
        <v>327</v>
      </c>
      <c r="BL198" s="26" t="s">
        <v>327</v>
      </c>
      <c r="BM198" s="26" t="s">
        <v>327</v>
      </c>
      <c r="BN198" s="26" t="s">
        <v>327</v>
      </c>
      <c r="BQ198" s="26" t="s">
        <v>327</v>
      </c>
      <c r="BR198" s="26" t="s">
        <v>327</v>
      </c>
      <c r="BS198" s="26" t="s">
        <v>327</v>
      </c>
      <c r="BT198" s="26" t="s">
        <v>327</v>
      </c>
      <c r="BW198" s="26" t="s">
        <v>327</v>
      </c>
      <c r="BX198" s="26" t="s">
        <v>327</v>
      </c>
      <c r="BY198" s="26" t="s">
        <v>327</v>
      </c>
      <c r="BZ198" s="26" t="s">
        <v>327</v>
      </c>
      <c r="CC198" s="26" t="s">
        <v>327</v>
      </c>
      <c r="CD198" s="26" t="s">
        <v>327</v>
      </c>
      <c r="CE198" s="26" t="s">
        <v>327</v>
      </c>
      <c r="CF198" s="26" t="s">
        <v>327</v>
      </c>
      <c r="CI198" s="26" t="s">
        <v>327</v>
      </c>
      <c r="CJ198" s="26" t="s">
        <v>327</v>
      </c>
      <c r="CK198" s="26" t="s">
        <v>327</v>
      </c>
      <c r="CL198" s="26" t="s">
        <v>327</v>
      </c>
      <c r="CO198" s="26" t="s">
        <v>327</v>
      </c>
      <c r="CP198" s="26" t="s">
        <v>327</v>
      </c>
      <c r="CQ198" s="26" t="s">
        <v>327</v>
      </c>
      <c r="CR198" s="26" t="s">
        <v>327</v>
      </c>
      <c r="CU198" s="26" t="s">
        <v>327</v>
      </c>
      <c r="CV198" s="26" t="s">
        <v>327</v>
      </c>
      <c r="CW198" s="26" t="s">
        <v>327</v>
      </c>
      <c r="CX198" s="26" t="s">
        <v>327</v>
      </c>
    </row>
    <row r="199" spans="5:102" x14ac:dyDescent="0.45">
      <c r="E199" s="26" t="s">
        <v>327</v>
      </c>
      <c r="F199" s="26" t="s">
        <v>327</v>
      </c>
      <c r="G199" s="26" t="s">
        <v>327</v>
      </c>
      <c r="H199" s="26" t="s">
        <v>327</v>
      </c>
      <c r="I199" s="26" t="s">
        <v>327</v>
      </c>
      <c r="J199" s="26" t="s">
        <v>327</v>
      </c>
      <c r="K199" s="26" t="s">
        <v>327</v>
      </c>
      <c r="L199" s="26" t="s">
        <v>327</v>
      </c>
      <c r="M199" s="26" t="s">
        <v>327</v>
      </c>
      <c r="O199" s="26" t="s">
        <v>327</v>
      </c>
      <c r="P199" s="26" t="s">
        <v>327</v>
      </c>
      <c r="Q199" s="26" t="s">
        <v>327</v>
      </c>
      <c r="R199" s="26" t="s">
        <v>327</v>
      </c>
      <c r="U199" s="26" t="s">
        <v>327</v>
      </c>
      <c r="V199" s="26" t="s">
        <v>327</v>
      </c>
      <c r="W199" s="26" t="s">
        <v>327</v>
      </c>
      <c r="X199" s="26" t="s">
        <v>327</v>
      </c>
      <c r="AA199" s="26" t="s">
        <v>327</v>
      </c>
      <c r="AB199" s="26" t="s">
        <v>327</v>
      </c>
      <c r="AC199" s="26" t="s">
        <v>327</v>
      </c>
      <c r="AD199" s="26" t="s">
        <v>327</v>
      </c>
      <c r="AG199" s="26" t="s">
        <v>327</v>
      </c>
      <c r="AH199" s="26" t="s">
        <v>327</v>
      </c>
      <c r="AI199" s="26" t="s">
        <v>327</v>
      </c>
      <c r="AJ199" s="26" t="s">
        <v>327</v>
      </c>
      <c r="AM199" s="26" t="s">
        <v>327</v>
      </c>
      <c r="AN199" s="26" t="s">
        <v>327</v>
      </c>
      <c r="AO199" s="26" t="s">
        <v>327</v>
      </c>
      <c r="AP199" s="26" t="s">
        <v>327</v>
      </c>
      <c r="AS199" s="26" t="s">
        <v>327</v>
      </c>
      <c r="AT199" s="26" t="s">
        <v>327</v>
      </c>
      <c r="AU199" s="26" t="s">
        <v>327</v>
      </c>
      <c r="AV199" s="26" t="s">
        <v>327</v>
      </c>
      <c r="AY199" s="26" t="s">
        <v>327</v>
      </c>
      <c r="AZ199" s="26" t="s">
        <v>327</v>
      </c>
      <c r="BA199" s="26" t="s">
        <v>327</v>
      </c>
      <c r="BB199" s="26" t="s">
        <v>327</v>
      </c>
      <c r="BE199" s="26" t="s">
        <v>327</v>
      </c>
      <c r="BF199" s="26" t="s">
        <v>327</v>
      </c>
      <c r="BG199" s="26" t="s">
        <v>327</v>
      </c>
      <c r="BH199" s="26" t="s">
        <v>327</v>
      </c>
      <c r="BK199" s="26" t="s">
        <v>327</v>
      </c>
      <c r="BL199" s="26" t="s">
        <v>327</v>
      </c>
      <c r="BM199" s="26" t="s">
        <v>327</v>
      </c>
      <c r="BN199" s="26" t="s">
        <v>327</v>
      </c>
      <c r="BQ199" s="26" t="s">
        <v>327</v>
      </c>
      <c r="BR199" s="26" t="s">
        <v>327</v>
      </c>
      <c r="BS199" s="26" t="s">
        <v>327</v>
      </c>
      <c r="BT199" s="26" t="s">
        <v>327</v>
      </c>
      <c r="BW199" s="26" t="s">
        <v>327</v>
      </c>
      <c r="BX199" s="26" t="s">
        <v>327</v>
      </c>
      <c r="BY199" s="26" t="s">
        <v>327</v>
      </c>
      <c r="BZ199" s="26" t="s">
        <v>327</v>
      </c>
      <c r="CC199" s="26" t="s">
        <v>327</v>
      </c>
      <c r="CD199" s="26" t="s">
        <v>327</v>
      </c>
      <c r="CE199" s="26" t="s">
        <v>327</v>
      </c>
      <c r="CF199" s="26" t="s">
        <v>327</v>
      </c>
      <c r="CI199" s="26" t="s">
        <v>327</v>
      </c>
      <c r="CJ199" s="26" t="s">
        <v>327</v>
      </c>
      <c r="CK199" s="26" t="s">
        <v>327</v>
      </c>
      <c r="CL199" s="26" t="s">
        <v>327</v>
      </c>
      <c r="CO199" s="26" t="s">
        <v>327</v>
      </c>
      <c r="CP199" s="26" t="s">
        <v>327</v>
      </c>
      <c r="CQ199" s="26" t="s">
        <v>327</v>
      </c>
      <c r="CR199" s="26" t="s">
        <v>327</v>
      </c>
      <c r="CU199" s="26" t="s">
        <v>327</v>
      </c>
      <c r="CV199" s="26" t="s">
        <v>327</v>
      </c>
      <c r="CW199" s="26" t="s">
        <v>327</v>
      </c>
      <c r="CX199" s="26" t="s">
        <v>327</v>
      </c>
    </row>
    <row r="200" spans="5:102" x14ac:dyDescent="0.45">
      <c r="E200" s="26" t="s">
        <v>327</v>
      </c>
      <c r="F200" s="26" t="s">
        <v>327</v>
      </c>
      <c r="G200" s="26" t="s">
        <v>327</v>
      </c>
      <c r="H200" s="26" t="s">
        <v>327</v>
      </c>
      <c r="I200" s="26" t="s">
        <v>327</v>
      </c>
      <c r="J200" s="26" t="s">
        <v>327</v>
      </c>
      <c r="K200" s="26" t="s">
        <v>327</v>
      </c>
      <c r="L200" s="26" t="s">
        <v>327</v>
      </c>
      <c r="M200" s="26" t="s">
        <v>327</v>
      </c>
      <c r="O200" s="26" t="s">
        <v>327</v>
      </c>
      <c r="P200" s="26" t="s">
        <v>327</v>
      </c>
      <c r="Q200" s="26" t="s">
        <v>327</v>
      </c>
      <c r="R200" s="26" t="s">
        <v>327</v>
      </c>
      <c r="U200" s="26" t="s">
        <v>327</v>
      </c>
      <c r="V200" s="26" t="s">
        <v>327</v>
      </c>
      <c r="W200" s="26" t="s">
        <v>327</v>
      </c>
      <c r="X200" s="26" t="s">
        <v>327</v>
      </c>
      <c r="AA200" s="26" t="s">
        <v>327</v>
      </c>
      <c r="AB200" s="26" t="s">
        <v>327</v>
      </c>
      <c r="AC200" s="26" t="s">
        <v>327</v>
      </c>
      <c r="AD200" s="26" t="s">
        <v>327</v>
      </c>
      <c r="AG200" s="26" t="s">
        <v>327</v>
      </c>
      <c r="AH200" s="26" t="s">
        <v>327</v>
      </c>
      <c r="AI200" s="26" t="s">
        <v>327</v>
      </c>
      <c r="AJ200" s="26" t="s">
        <v>327</v>
      </c>
      <c r="AM200" s="26" t="s">
        <v>327</v>
      </c>
      <c r="AN200" s="26" t="s">
        <v>327</v>
      </c>
      <c r="AO200" s="26" t="s">
        <v>327</v>
      </c>
      <c r="AP200" s="26" t="s">
        <v>327</v>
      </c>
      <c r="AS200" s="26" t="s">
        <v>327</v>
      </c>
      <c r="AT200" s="26" t="s">
        <v>327</v>
      </c>
      <c r="AU200" s="26" t="s">
        <v>327</v>
      </c>
      <c r="AV200" s="26" t="s">
        <v>327</v>
      </c>
      <c r="AY200" s="26" t="s">
        <v>327</v>
      </c>
      <c r="AZ200" s="26" t="s">
        <v>327</v>
      </c>
      <c r="BA200" s="26" t="s">
        <v>327</v>
      </c>
      <c r="BB200" s="26" t="s">
        <v>327</v>
      </c>
      <c r="BE200" s="26" t="s">
        <v>327</v>
      </c>
      <c r="BF200" s="26" t="s">
        <v>327</v>
      </c>
      <c r="BG200" s="26" t="s">
        <v>327</v>
      </c>
      <c r="BH200" s="26" t="s">
        <v>327</v>
      </c>
      <c r="BK200" s="26" t="s">
        <v>327</v>
      </c>
      <c r="BL200" s="26" t="s">
        <v>327</v>
      </c>
      <c r="BM200" s="26" t="s">
        <v>327</v>
      </c>
      <c r="BN200" s="26" t="s">
        <v>327</v>
      </c>
      <c r="BQ200" s="26" t="s">
        <v>327</v>
      </c>
      <c r="BR200" s="26" t="s">
        <v>327</v>
      </c>
      <c r="BS200" s="26" t="s">
        <v>327</v>
      </c>
      <c r="BT200" s="26" t="s">
        <v>327</v>
      </c>
      <c r="BW200" s="26" t="s">
        <v>327</v>
      </c>
      <c r="BX200" s="26" t="s">
        <v>327</v>
      </c>
      <c r="BY200" s="26" t="s">
        <v>327</v>
      </c>
      <c r="BZ200" s="26" t="s">
        <v>327</v>
      </c>
      <c r="CC200" s="26" t="s">
        <v>327</v>
      </c>
      <c r="CD200" s="26" t="s">
        <v>327</v>
      </c>
      <c r="CE200" s="26" t="s">
        <v>327</v>
      </c>
      <c r="CF200" s="26" t="s">
        <v>327</v>
      </c>
      <c r="CI200" s="26" t="s">
        <v>327</v>
      </c>
      <c r="CJ200" s="26" t="s">
        <v>327</v>
      </c>
      <c r="CK200" s="26" t="s">
        <v>327</v>
      </c>
      <c r="CL200" s="26" t="s">
        <v>327</v>
      </c>
      <c r="CO200" s="26" t="s">
        <v>327</v>
      </c>
      <c r="CP200" s="26" t="s">
        <v>327</v>
      </c>
      <c r="CQ200" s="26" t="s">
        <v>327</v>
      </c>
      <c r="CR200" s="26" t="s">
        <v>327</v>
      </c>
      <c r="CU200" s="26" t="s">
        <v>327</v>
      </c>
      <c r="CV200" s="26" t="s">
        <v>327</v>
      </c>
      <c r="CW200" s="26" t="s">
        <v>327</v>
      </c>
      <c r="CX200" s="26" t="s">
        <v>327</v>
      </c>
    </row>
    <row r="201" spans="5:102" x14ac:dyDescent="0.45">
      <c r="E201" s="26" t="s">
        <v>327</v>
      </c>
      <c r="F201" s="26" t="s">
        <v>327</v>
      </c>
      <c r="G201" s="26" t="s">
        <v>327</v>
      </c>
      <c r="H201" s="26" t="s">
        <v>327</v>
      </c>
      <c r="I201" s="26" t="s">
        <v>327</v>
      </c>
      <c r="J201" s="26" t="s">
        <v>327</v>
      </c>
      <c r="K201" s="26" t="s">
        <v>327</v>
      </c>
      <c r="L201" s="26" t="s">
        <v>327</v>
      </c>
      <c r="M201" s="26" t="s">
        <v>327</v>
      </c>
      <c r="O201" s="26" t="s">
        <v>327</v>
      </c>
      <c r="P201" s="26" t="s">
        <v>327</v>
      </c>
      <c r="Q201" s="26" t="s">
        <v>327</v>
      </c>
      <c r="R201" s="26" t="s">
        <v>327</v>
      </c>
      <c r="U201" s="26" t="s">
        <v>327</v>
      </c>
      <c r="V201" s="26" t="s">
        <v>327</v>
      </c>
      <c r="W201" s="26" t="s">
        <v>327</v>
      </c>
      <c r="X201" s="26" t="s">
        <v>327</v>
      </c>
      <c r="AA201" s="26" t="s">
        <v>327</v>
      </c>
      <c r="AB201" s="26" t="s">
        <v>327</v>
      </c>
      <c r="AC201" s="26" t="s">
        <v>327</v>
      </c>
      <c r="AD201" s="26" t="s">
        <v>327</v>
      </c>
      <c r="AG201" s="26" t="s">
        <v>327</v>
      </c>
      <c r="AH201" s="26" t="s">
        <v>327</v>
      </c>
      <c r="AI201" s="26" t="s">
        <v>327</v>
      </c>
      <c r="AJ201" s="26" t="s">
        <v>327</v>
      </c>
      <c r="AM201" s="26" t="s">
        <v>327</v>
      </c>
      <c r="AN201" s="26" t="s">
        <v>327</v>
      </c>
      <c r="AO201" s="26" t="s">
        <v>327</v>
      </c>
      <c r="AP201" s="26" t="s">
        <v>327</v>
      </c>
      <c r="AS201" s="26" t="s">
        <v>327</v>
      </c>
      <c r="AT201" s="26" t="s">
        <v>327</v>
      </c>
      <c r="AU201" s="26" t="s">
        <v>327</v>
      </c>
      <c r="AV201" s="26" t="s">
        <v>327</v>
      </c>
      <c r="AY201" s="26" t="s">
        <v>327</v>
      </c>
      <c r="AZ201" s="26" t="s">
        <v>327</v>
      </c>
      <c r="BA201" s="26" t="s">
        <v>327</v>
      </c>
      <c r="BB201" s="26" t="s">
        <v>327</v>
      </c>
      <c r="BE201" s="26" t="s">
        <v>327</v>
      </c>
      <c r="BF201" s="26" t="s">
        <v>327</v>
      </c>
      <c r="BG201" s="26" t="s">
        <v>327</v>
      </c>
      <c r="BH201" s="26" t="s">
        <v>327</v>
      </c>
      <c r="BK201" s="26" t="s">
        <v>327</v>
      </c>
      <c r="BL201" s="26" t="s">
        <v>327</v>
      </c>
      <c r="BM201" s="26" t="s">
        <v>327</v>
      </c>
      <c r="BN201" s="26" t="s">
        <v>327</v>
      </c>
      <c r="BQ201" s="26" t="s">
        <v>327</v>
      </c>
      <c r="BR201" s="26" t="s">
        <v>327</v>
      </c>
      <c r="BS201" s="26" t="s">
        <v>327</v>
      </c>
      <c r="BT201" s="26" t="s">
        <v>327</v>
      </c>
      <c r="BW201" s="26" t="s">
        <v>327</v>
      </c>
      <c r="BX201" s="26" t="s">
        <v>327</v>
      </c>
      <c r="BY201" s="26" t="s">
        <v>327</v>
      </c>
      <c r="BZ201" s="26" t="s">
        <v>327</v>
      </c>
      <c r="CC201" s="26" t="s">
        <v>327</v>
      </c>
      <c r="CD201" s="26" t="s">
        <v>327</v>
      </c>
      <c r="CE201" s="26" t="s">
        <v>327</v>
      </c>
      <c r="CF201" s="26" t="s">
        <v>327</v>
      </c>
      <c r="CI201" s="26" t="s">
        <v>327</v>
      </c>
      <c r="CJ201" s="26" t="s">
        <v>327</v>
      </c>
      <c r="CK201" s="26" t="s">
        <v>327</v>
      </c>
      <c r="CL201" s="26" t="s">
        <v>327</v>
      </c>
      <c r="CO201" s="26" t="s">
        <v>327</v>
      </c>
      <c r="CP201" s="26" t="s">
        <v>327</v>
      </c>
      <c r="CQ201" s="26" t="s">
        <v>327</v>
      </c>
      <c r="CR201" s="26" t="s">
        <v>327</v>
      </c>
      <c r="CU201" s="26" t="s">
        <v>327</v>
      </c>
      <c r="CV201" s="26" t="s">
        <v>327</v>
      </c>
      <c r="CW201" s="26" t="s">
        <v>327</v>
      </c>
      <c r="CX201" s="26" t="s">
        <v>327</v>
      </c>
    </row>
    <row r="202" spans="5:102" x14ac:dyDescent="0.45">
      <c r="E202" s="26" t="s">
        <v>327</v>
      </c>
      <c r="F202" s="26" t="s">
        <v>327</v>
      </c>
      <c r="G202" s="26" t="s">
        <v>327</v>
      </c>
      <c r="H202" s="26" t="s">
        <v>327</v>
      </c>
      <c r="I202" s="26" t="s">
        <v>327</v>
      </c>
      <c r="J202" s="26" t="s">
        <v>327</v>
      </c>
      <c r="K202" s="26" t="s">
        <v>327</v>
      </c>
      <c r="L202" s="26" t="s">
        <v>327</v>
      </c>
      <c r="M202" s="26" t="s">
        <v>327</v>
      </c>
      <c r="O202" s="26" t="s">
        <v>327</v>
      </c>
      <c r="P202" s="26" t="s">
        <v>327</v>
      </c>
      <c r="Q202" s="26" t="s">
        <v>327</v>
      </c>
      <c r="R202" s="26" t="s">
        <v>327</v>
      </c>
      <c r="U202" s="26" t="s">
        <v>327</v>
      </c>
      <c r="V202" s="26" t="s">
        <v>327</v>
      </c>
      <c r="W202" s="26" t="s">
        <v>327</v>
      </c>
      <c r="X202" s="26" t="s">
        <v>327</v>
      </c>
      <c r="AA202" s="26" t="s">
        <v>327</v>
      </c>
      <c r="AB202" s="26" t="s">
        <v>327</v>
      </c>
      <c r="AC202" s="26" t="s">
        <v>327</v>
      </c>
      <c r="AD202" s="26" t="s">
        <v>327</v>
      </c>
      <c r="AG202" s="26" t="s">
        <v>327</v>
      </c>
      <c r="AH202" s="26" t="s">
        <v>327</v>
      </c>
      <c r="AI202" s="26" t="s">
        <v>327</v>
      </c>
      <c r="AJ202" s="26" t="s">
        <v>327</v>
      </c>
      <c r="AM202" s="26" t="s">
        <v>327</v>
      </c>
      <c r="AN202" s="26" t="s">
        <v>327</v>
      </c>
      <c r="AO202" s="26" t="s">
        <v>327</v>
      </c>
      <c r="AP202" s="26" t="s">
        <v>327</v>
      </c>
      <c r="AS202" s="26" t="s">
        <v>327</v>
      </c>
      <c r="AT202" s="26" t="s">
        <v>327</v>
      </c>
      <c r="AU202" s="26" t="s">
        <v>327</v>
      </c>
      <c r="AV202" s="26" t="s">
        <v>327</v>
      </c>
      <c r="AY202" s="26" t="s">
        <v>327</v>
      </c>
      <c r="AZ202" s="26" t="s">
        <v>327</v>
      </c>
      <c r="BA202" s="26" t="s">
        <v>327</v>
      </c>
      <c r="BB202" s="26" t="s">
        <v>327</v>
      </c>
      <c r="BE202" s="26" t="s">
        <v>327</v>
      </c>
      <c r="BF202" s="26" t="s">
        <v>327</v>
      </c>
      <c r="BG202" s="26" t="s">
        <v>327</v>
      </c>
      <c r="BH202" s="26" t="s">
        <v>327</v>
      </c>
      <c r="BK202" s="26" t="s">
        <v>327</v>
      </c>
      <c r="BL202" s="26" t="s">
        <v>327</v>
      </c>
      <c r="BM202" s="26" t="s">
        <v>327</v>
      </c>
      <c r="BN202" s="26" t="s">
        <v>327</v>
      </c>
      <c r="BQ202" s="26" t="s">
        <v>327</v>
      </c>
      <c r="BR202" s="26" t="s">
        <v>327</v>
      </c>
      <c r="BS202" s="26" t="s">
        <v>327</v>
      </c>
      <c r="BT202" s="26" t="s">
        <v>327</v>
      </c>
      <c r="BW202" s="26" t="s">
        <v>327</v>
      </c>
      <c r="BX202" s="26" t="s">
        <v>327</v>
      </c>
      <c r="BY202" s="26" t="s">
        <v>327</v>
      </c>
      <c r="BZ202" s="26" t="s">
        <v>327</v>
      </c>
      <c r="CC202" s="26" t="s">
        <v>327</v>
      </c>
      <c r="CD202" s="26" t="s">
        <v>327</v>
      </c>
      <c r="CE202" s="26" t="s">
        <v>327</v>
      </c>
      <c r="CF202" s="26" t="s">
        <v>327</v>
      </c>
      <c r="CI202" s="26" t="s">
        <v>327</v>
      </c>
      <c r="CJ202" s="26" t="s">
        <v>327</v>
      </c>
      <c r="CK202" s="26" t="s">
        <v>327</v>
      </c>
      <c r="CL202" s="26" t="s">
        <v>327</v>
      </c>
      <c r="CO202" s="26" t="s">
        <v>327</v>
      </c>
      <c r="CP202" s="26" t="s">
        <v>327</v>
      </c>
      <c r="CQ202" s="26" t="s">
        <v>327</v>
      </c>
      <c r="CR202" s="26" t="s">
        <v>327</v>
      </c>
      <c r="CU202" s="26" t="s">
        <v>327</v>
      </c>
      <c r="CV202" s="26" t="s">
        <v>327</v>
      </c>
      <c r="CW202" s="26" t="s">
        <v>327</v>
      </c>
      <c r="CX202" s="26" t="s">
        <v>327</v>
      </c>
    </row>
    <row r="203" spans="5:102" x14ac:dyDescent="0.45">
      <c r="E203" s="26" t="s">
        <v>327</v>
      </c>
      <c r="F203" s="26" t="s">
        <v>327</v>
      </c>
      <c r="G203" s="26" t="s">
        <v>327</v>
      </c>
      <c r="H203" s="26" t="s">
        <v>327</v>
      </c>
      <c r="I203" s="26" t="s">
        <v>327</v>
      </c>
      <c r="J203" s="26" t="s">
        <v>327</v>
      </c>
      <c r="K203" s="26" t="s">
        <v>327</v>
      </c>
      <c r="L203" s="26" t="s">
        <v>327</v>
      </c>
      <c r="M203" s="26" t="s">
        <v>327</v>
      </c>
      <c r="O203" s="26" t="s">
        <v>327</v>
      </c>
      <c r="P203" s="26" t="s">
        <v>327</v>
      </c>
      <c r="Q203" s="26" t="s">
        <v>327</v>
      </c>
      <c r="R203" s="26" t="s">
        <v>327</v>
      </c>
      <c r="U203" s="26" t="s">
        <v>327</v>
      </c>
      <c r="V203" s="26" t="s">
        <v>327</v>
      </c>
      <c r="W203" s="26" t="s">
        <v>327</v>
      </c>
      <c r="X203" s="26" t="s">
        <v>327</v>
      </c>
      <c r="AA203" s="26" t="s">
        <v>327</v>
      </c>
      <c r="AB203" s="26" t="s">
        <v>327</v>
      </c>
      <c r="AC203" s="26" t="s">
        <v>327</v>
      </c>
      <c r="AD203" s="26" t="s">
        <v>327</v>
      </c>
      <c r="AG203" s="26" t="s">
        <v>327</v>
      </c>
      <c r="AH203" s="26" t="s">
        <v>327</v>
      </c>
      <c r="AI203" s="26" t="s">
        <v>327</v>
      </c>
      <c r="AJ203" s="26" t="s">
        <v>327</v>
      </c>
      <c r="AM203" s="26" t="s">
        <v>327</v>
      </c>
      <c r="AN203" s="26" t="s">
        <v>327</v>
      </c>
      <c r="AO203" s="26" t="s">
        <v>327</v>
      </c>
      <c r="AP203" s="26" t="s">
        <v>327</v>
      </c>
      <c r="AS203" s="26" t="s">
        <v>327</v>
      </c>
      <c r="AT203" s="26" t="s">
        <v>327</v>
      </c>
      <c r="AU203" s="26" t="s">
        <v>327</v>
      </c>
      <c r="AV203" s="26" t="s">
        <v>327</v>
      </c>
      <c r="AY203" s="26" t="s">
        <v>327</v>
      </c>
      <c r="AZ203" s="26" t="s">
        <v>327</v>
      </c>
      <c r="BA203" s="26" t="s">
        <v>327</v>
      </c>
      <c r="BB203" s="26" t="s">
        <v>327</v>
      </c>
      <c r="BE203" s="26" t="s">
        <v>327</v>
      </c>
      <c r="BF203" s="26" t="s">
        <v>327</v>
      </c>
      <c r="BG203" s="26" t="s">
        <v>327</v>
      </c>
      <c r="BH203" s="26" t="s">
        <v>327</v>
      </c>
      <c r="BK203" s="26" t="s">
        <v>327</v>
      </c>
      <c r="BL203" s="26" t="s">
        <v>327</v>
      </c>
      <c r="BM203" s="26" t="s">
        <v>327</v>
      </c>
      <c r="BN203" s="26" t="s">
        <v>327</v>
      </c>
      <c r="BQ203" s="26" t="s">
        <v>327</v>
      </c>
      <c r="BR203" s="26" t="s">
        <v>327</v>
      </c>
      <c r="BS203" s="26" t="s">
        <v>327</v>
      </c>
      <c r="BT203" s="26" t="s">
        <v>327</v>
      </c>
      <c r="BW203" s="26" t="s">
        <v>327</v>
      </c>
      <c r="BX203" s="26" t="s">
        <v>327</v>
      </c>
      <c r="BY203" s="26" t="s">
        <v>327</v>
      </c>
      <c r="BZ203" s="26" t="s">
        <v>327</v>
      </c>
      <c r="CC203" s="26" t="s">
        <v>327</v>
      </c>
      <c r="CD203" s="26" t="s">
        <v>327</v>
      </c>
      <c r="CE203" s="26" t="s">
        <v>327</v>
      </c>
      <c r="CF203" s="26" t="s">
        <v>327</v>
      </c>
      <c r="CI203" s="26" t="s">
        <v>327</v>
      </c>
      <c r="CJ203" s="26" t="s">
        <v>327</v>
      </c>
      <c r="CK203" s="26" t="s">
        <v>327</v>
      </c>
      <c r="CL203" s="26" t="s">
        <v>327</v>
      </c>
      <c r="CO203" s="26" t="s">
        <v>327</v>
      </c>
      <c r="CP203" s="26" t="s">
        <v>327</v>
      </c>
      <c r="CQ203" s="26" t="s">
        <v>327</v>
      </c>
      <c r="CR203" s="26" t="s">
        <v>327</v>
      </c>
      <c r="CU203" s="26" t="s">
        <v>327</v>
      </c>
      <c r="CV203" s="26" t="s">
        <v>327</v>
      </c>
      <c r="CW203" s="26" t="s">
        <v>327</v>
      </c>
      <c r="CX203" s="26" t="s">
        <v>327</v>
      </c>
    </row>
    <row r="204" spans="5:102" x14ac:dyDescent="0.45">
      <c r="E204" s="26" t="s">
        <v>327</v>
      </c>
      <c r="F204" s="26" t="s">
        <v>327</v>
      </c>
      <c r="G204" s="26" t="s">
        <v>327</v>
      </c>
      <c r="H204" s="26" t="s">
        <v>327</v>
      </c>
      <c r="I204" s="26" t="s">
        <v>327</v>
      </c>
      <c r="J204" s="26" t="s">
        <v>327</v>
      </c>
      <c r="K204" s="26" t="s">
        <v>327</v>
      </c>
      <c r="L204" s="26" t="s">
        <v>327</v>
      </c>
      <c r="M204" s="26" t="s">
        <v>327</v>
      </c>
      <c r="O204" s="26" t="s">
        <v>327</v>
      </c>
      <c r="P204" s="26" t="s">
        <v>327</v>
      </c>
      <c r="Q204" s="26" t="s">
        <v>327</v>
      </c>
      <c r="R204" s="26" t="s">
        <v>327</v>
      </c>
      <c r="U204" s="26" t="s">
        <v>327</v>
      </c>
      <c r="V204" s="26" t="s">
        <v>327</v>
      </c>
      <c r="W204" s="26" t="s">
        <v>327</v>
      </c>
      <c r="X204" s="26" t="s">
        <v>327</v>
      </c>
      <c r="AA204" s="26" t="s">
        <v>327</v>
      </c>
      <c r="AB204" s="26" t="s">
        <v>327</v>
      </c>
      <c r="AC204" s="26" t="s">
        <v>327</v>
      </c>
      <c r="AD204" s="26" t="s">
        <v>327</v>
      </c>
      <c r="AG204" s="26" t="s">
        <v>327</v>
      </c>
      <c r="AH204" s="26" t="s">
        <v>327</v>
      </c>
      <c r="AI204" s="26" t="s">
        <v>327</v>
      </c>
      <c r="AJ204" s="26" t="s">
        <v>327</v>
      </c>
      <c r="AM204" s="26" t="s">
        <v>327</v>
      </c>
      <c r="AN204" s="26" t="s">
        <v>327</v>
      </c>
      <c r="AO204" s="26" t="s">
        <v>327</v>
      </c>
      <c r="AP204" s="26" t="s">
        <v>327</v>
      </c>
      <c r="AS204" s="26" t="s">
        <v>327</v>
      </c>
      <c r="AT204" s="26" t="s">
        <v>327</v>
      </c>
      <c r="AU204" s="26" t="s">
        <v>327</v>
      </c>
      <c r="AV204" s="26" t="s">
        <v>327</v>
      </c>
      <c r="AY204" s="26" t="s">
        <v>327</v>
      </c>
      <c r="AZ204" s="26" t="s">
        <v>327</v>
      </c>
      <c r="BA204" s="26" t="s">
        <v>327</v>
      </c>
      <c r="BB204" s="26" t="s">
        <v>327</v>
      </c>
      <c r="BE204" s="26" t="s">
        <v>327</v>
      </c>
      <c r="BF204" s="26" t="s">
        <v>327</v>
      </c>
      <c r="BG204" s="26" t="s">
        <v>327</v>
      </c>
      <c r="BH204" s="26" t="s">
        <v>327</v>
      </c>
      <c r="BK204" s="26" t="s">
        <v>327</v>
      </c>
      <c r="BL204" s="26" t="s">
        <v>327</v>
      </c>
      <c r="BM204" s="26" t="s">
        <v>327</v>
      </c>
      <c r="BN204" s="26" t="s">
        <v>327</v>
      </c>
      <c r="BQ204" s="26" t="s">
        <v>327</v>
      </c>
      <c r="BR204" s="26" t="s">
        <v>327</v>
      </c>
      <c r="BS204" s="26" t="s">
        <v>327</v>
      </c>
      <c r="BT204" s="26" t="s">
        <v>327</v>
      </c>
      <c r="BW204" s="26" t="s">
        <v>327</v>
      </c>
      <c r="BX204" s="26" t="s">
        <v>327</v>
      </c>
      <c r="BY204" s="26" t="s">
        <v>327</v>
      </c>
      <c r="BZ204" s="26" t="s">
        <v>327</v>
      </c>
      <c r="CC204" s="26" t="s">
        <v>327</v>
      </c>
      <c r="CD204" s="26" t="s">
        <v>327</v>
      </c>
      <c r="CE204" s="26" t="s">
        <v>327</v>
      </c>
      <c r="CF204" s="26" t="s">
        <v>327</v>
      </c>
      <c r="CI204" s="26" t="s">
        <v>327</v>
      </c>
      <c r="CJ204" s="26" t="s">
        <v>327</v>
      </c>
      <c r="CK204" s="26" t="s">
        <v>327</v>
      </c>
      <c r="CL204" s="26" t="s">
        <v>327</v>
      </c>
      <c r="CO204" s="26" t="s">
        <v>327</v>
      </c>
      <c r="CP204" s="26" t="s">
        <v>327</v>
      </c>
      <c r="CQ204" s="26" t="s">
        <v>327</v>
      </c>
      <c r="CR204" s="26" t="s">
        <v>327</v>
      </c>
      <c r="CU204" s="26" t="s">
        <v>327</v>
      </c>
      <c r="CV204" s="26" t="s">
        <v>327</v>
      </c>
      <c r="CW204" s="26" t="s">
        <v>327</v>
      </c>
      <c r="CX204" s="26" t="s">
        <v>327</v>
      </c>
    </row>
    <row r="205" spans="5:102" x14ac:dyDescent="0.45">
      <c r="E205" s="26" t="s">
        <v>327</v>
      </c>
      <c r="F205" s="26" t="s">
        <v>327</v>
      </c>
      <c r="G205" s="26" t="s">
        <v>327</v>
      </c>
      <c r="H205" s="26" t="s">
        <v>327</v>
      </c>
      <c r="I205" s="26" t="s">
        <v>327</v>
      </c>
      <c r="J205" s="26" t="s">
        <v>327</v>
      </c>
      <c r="K205" s="26" t="s">
        <v>327</v>
      </c>
      <c r="L205" s="26" t="s">
        <v>327</v>
      </c>
      <c r="M205" s="26" t="s">
        <v>327</v>
      </c>
      <c r="O205" s="26" t="s">
        <v>327</v>
      </c>
      <c r="P205" s="26" t="s">
        <v>327</v>
      </c>
      <c r="Q205" s="26" t="s">
        <v>327</v>
      </c>
      <c r="R205" s="26" t="s">
        <v>327</v>
      </c>
      <c r="U205" s="26" t="s">
        <v>327</v>
      </c>
      <c r="V205" s="26" t="s">
        <v>327</v>
      </c>
      <c r="W205" s="26" t="s">
        <v>327</v>
      </c>
      <c r="X205" s="26" t="s">
        <v>327</v>
      </c>
      <c r="AA205" s="26" t="s">
        <v>327</v>
      </c>
      <c r="AB205" s="26" t="s">
        <v>327</v>
      </c>
      <c r="AC205" s="26" t="s">
        <v>327</v>
      </c>
      <c r="AD205" s="26" t="s">
        <v>327</v>
      </c>
      <c r="AG205" s="26" t="s">
        <v>327</v>
      </c>
      <c r="AH205" s="26" t="s">
        <v>327</v>
      </c>
      <c r="AI205" s="26" t="s">
        <v>327</v>
      </c>
      <c r="AJ205" s="26" t="s">
        <v>327</v>
      </c>
      <c r="AM205" s="26" t="s">
        <v>327</v>
      </c>
      <c r="AN205" s="26" t="s">
        <v>327</v>
      </c>
      <c r="AO205" s="26" t="s">
        <v>327</v>
      </c>
      <c r="AP205" s="26" t="s">
        <v>327</v>
      </c>
      <c r="AS205" s="26" t="s">
        <v>327</v>
      </c>
      <c r="AT205" s="26" t="s">
        <v>327</v>
      </c>
      <c r="AU205" s="26" t="s">
        <v>327</v>
      </c>
      <c r="AV205" s="26" t="s">
        <v>327</v>
      </c>
      <c r="AY205" s="26" t="s">
        <v>327</v>
      </c>
      <c r="AZ205" s="26" t="s">
        <v>327</v>
      </c>
      <c r="BA205" s="26" t="s">
        <v>327</v>
      </c>
      <c r="BB205" s="26" t="s">
        <v>327</v>
      </c>
      <c r="BE205" s="26" t="s">
        <v>327</v>
      </c>
      <c r="BF205" s="26" t="s">
        <v>327</v>
      </c>
      <c r="BG205" s="26" t="s">
        <v>327</v>
      </c>
      <c r="BH205" s="26" t="s">
        <v>327</v>
      </c>
      <c r="BK205" s="26" t="s">
        <v>327</v>
      </c>
      <c r="BL205" s="26" t="s">
        <v>327</v>
      </c>
      <c r="BM205" s="26" t="s">
        <v>327</v>
      </c>
      <c r="BN205" s="26" t="s">
        <v>327</v>
      </c>
      <c r="BQ205" s="26" t="s">
        <v>327</v>
      </c>
      <c r="BR205" s="26" t="s">
        <v>327</v>
      </c>
      <c r="BS205" s="26" t="s">
        <v>327</v>
      </c>
      <c r="BT205" s="26" t="s">
        <v>327</v>
      </c>
      <c r="BW205" s="26" t="s">
        <v>327</v>
      </c>
      <c r="BX205" s="26" t="s">
        <v>327</v>
      </c>
      <c r="BY205" s="26" t="s">
        <v>327</v>
      </c>
      <c r="BZ205" s="26" t="s">
        <v>327</v>
      </c>
      <c r="CC205" s="26" t="s">
        <v>327</v>
      </c>
      <c r="CD205" s="26" t="s">
        <v>327</v>
      </c>
      <c r="CE205" s="26" t="s">
        <v>327</v>
      </c>
      <c r="CF205" s="26" t="s">
        <v>327</v>
      </c>
      <c r="CI205" s="26" t="s">
        <v>327</v>
      </c>
      <c r="CJ205" s="26" t="s">
        <v>327</v>
      </c>
      <c r="CK205" s="26" t="s">
        <v>327</v>
      </c>
      <c r="CL205" s="26" t="s">
        <v>327</v>
      </c>
      <c r="CO205" s="26" t="s">
        <v>327</v>
      </c>
      <c r="CP205" s="26" t="s">
        <v>327</v>
      </c>
      <c r="CQ205" s="26" t="s">
        <v>327</v>
      </c>
      <c r="CR205" s="26" t="s">
        <v>327</v>
      </c>
      <c r="CU205" s="26" t="s">
        <v>327</v>
      </c>
      <c r="CV205" s="26" t="s">
        <v>327</v>
      </c>
      <c r="CW205" s="26" t="s">
        <v>327</v>
      </c>
      <c r="CX205" s="26" t="s">
        <v>327</v>
      </c>
    </row>
    <row r="206" spans="5:102" x14ac:dyDescent="0.45">
      <c r="E206" s="26" t="s">
        <v>327</v>
      </c>
      <c r="F206" s="26" t="s">
        <v>327</v>
      </c>
      <c r="G206" s="26" t="s">
        <v>327</v>
      </c>
      <c r="H206" s="26" t="s">
        <v>327</v>
      </c>
      <c r="I206" s="26" t="s">
        <v>327</v>
      </c>
      <c r="J206" s="26" t="s">
        <v>327</v>
      </c>
      <c r="K206" s="26" t="s">
        <v>327</v>
      </c>
      <c r="L206" s="26" t="s">
        <v>327</v>
      </c>
      <c r="M206" s="26" t="s">
        <v>327</v>
      </c>
      <c r="O206" s="26" t="s">
        <v>327</v>
      </c>
      <c r="P206" s="26" t="s">
        <v>327</v>
      </c>
      <c r="Q206" s="26" t="s">
        <v>327</v>
      </c>
      <c r="R206" s="26" t="s">
        <v>327</v>
      </c>
      <c r="U206" s="26" t="s">
        <v>327</v>
      </c>
      <c r="V206" s="26" t="s">
        <v>327</v>
      </c>
      <c r="W206" s="26" t="s">
        <v>327</v>
      </c>
      <c r="X206" s="26" t="s">
        <v>327</v>
      </c>
      <c r="AA206" s="26" t="s">
        <v>327</v>
      </c>
      <c r="AB206" s="26" t="s">
        <v>327</v>
      </c>
      <c r="AC206" s="26" t="s">
        <v>327</v>
      </c>
      <c r="AD206" s="26" t="s">
        <v>327</v>
      </c>
      <c r="AG206" s="26" t="s">
        <v>327</v>
      </c>
      <c r="AH206" s="26" t="s">
        <v>327</v>
      </c>
      <c r="AI206" s="26" t="s">
        <v>327</v>
      </c>
      <c r="AJ206" s="26" t="s">
        <v>327</v>
      </c>
      <c r="AM206" s="26" t="s">
        <v>327</v>
      </c>
      <c r="AN206" s="26" t="s">
        <v>327</v>
      </c>
      <c r="AO206" s="26" t="s">
        <v>327</v>
      </c>
      <c r="AP206" s="26" t="s">
        <v>327</v>
      </c>
      <c r="AS206" s="26" t="s">
        <v>327</v>
      </c>
      <c r="AT206" s="26" t="s">
        <v>327</v>
      </c>
      <c r="AU206" s="26" t="s">
        <v>327</v>
      </c>
      <c r="AV206" s="26" t="s">
        <v>327</v>
      </c>
      <c r="AY206" s="26" t="s">
        <v>327</v>
      </c>
      <c r="AZ206" s="26" t="s">
        <v>327</v>
      </c>
      <c r="BA206" s="26" t="s">
        <v>327</v>
      </c>
      <c r="BB206" s="26" t="s">
        <v>327</v>
      </c>
      <c r="BE206" s="26" t="s">
        <v>327</v>
      </c>
      <c r="BF206" s="26" t="s">
        <v>327</v>
      </c>
      <c r="BG206" s="26" t="s">
        <v>327</v>
      </c>
      <c r="BH206" s="26" t="s">
        <v>327</v>
      </c>
      <c r="BK206" s="26" t="s">
        <v>327</v>
      </c>
      <c r="BL206" s="26" t="s">
        <v>327</v>
      </c>
      <c r="BM206" s="26" t="s">
        <v>327</v>
      </c>
      <c r="BN206" s="26" t="s">
        <v>327</v>
      </c>
      <c r="BQ206" s="26" t="s">
        <v>327</v>
      </c>
      <c r="BR206" s="26" t="s">
        <v>327</v>
      </c>
      <c r="BS206" s="26" t="s">
        <v>327</v>
      </c>
      <c r="BT206" s="26" t="s">
        <v>327</v>
      </c>
      <c r="BW206" s="26" t="s">
        <v>327</v>
      </c>
      <c r="BX206" s="26" t="s">
        <v>327</v>
      </c>
      <c r="BY206" s="26" t="s">
        <v>327</v>
      </c>
      <c r="BZ206" s="26" t="s">
        <v>327</v>
      </c>
      <c r="CC206" s="26" t="s">
        <v>327</v>
      </c>
      <c r="CD206" s="26" t="s">
        <v>327</v>
      </c>
      <c r="CE206" s="26" t="s">
        <v>327</v>
      </c>
      <c r="CF206" s="26" t="s">
        <v>327</v>
      </c>
      <c r="CI206" s="26" t="s">
        <v>327</v>
      </c>
      <c r="CJ206" s="26" t="s">
        <v>327</v>
      </c>
      <c r="CK206" s="26" t="s">
        <v>327</v>
      </c>
      <c r="CL206" s="26" t="s">
        <v>327</v>
      </c>
      <c r="CO206" s="26" t="s">
        <v>327</v>
      </c>
      <c r="CP206" s="26" t="s">
        <v>327</v>
      </c>
      <c r="CQ206" s="26" t="s">
        <v>327</v>
      </c>
      <c r="CR206" s="26" t="s">
        <v>327</v>
      </c>
      <c r="CU206" s="26" t="s">
        <v>327</v>
      </c>
      <c r="CV206" s="26" t="s">
        <v>327</v>
      </c>
      <c r="CW206" s="26" t="s">
        <v>327</v>
      </c>
      <c r="CX206" s="26" t="s">
        <v>327</v>
      </c>
    </row>
    <row r="207" spans="5:102" x14ac:dyDescent="0.45">
      <c r="E207" s="26" t="s">
        <v>327</v>
      </c>
      <c r="F207" s="26" t="s">
        <v>327</v>
      </c>
      <c r="G207" s="26" t="s">
        <v>327</v>
      </c>
      <c r="H207" s="26" t="s">
        <v>327</v>
      </c>
      <c r="I207" s="26" t="s">
        <v>327</v>
      </c>
      <c r="J207" s="26" t="s">
        <v>327</v>
      </c>
      <c r="K207" s="26" t="s">
        <v>327</v>
      </c>
      <c r="L207" s="26" t="s">
        <v>327</v>
      </c>
      <c r="M207" s="26" t="s">
        <v>327</v>
      </c>
      <c r="O207" s="26" t="s">
        <v>327</v>
      </c>
      <c r="P207" s="26" t="s">
        <v>327</v>
      </c>
      <c r="Q207" s="26" t="s">
        <v>327</v>
      </c>
      <c r="R207" s="26" t="s">
        <v>327</v>
      </c>
      <c r="U207" s="26" t="s">
        <v>327</v>
      </c>
      <c r="V207" s="26" t="s">
        <v>327</v>
      </c>
      <c r="W207" s="26" t="s">
        <v>327</v>
      </c>
      <c r="X207" s="26" t="s">
        <v>327</v>
      </c>
      <c r="AA207" s="26" t="s">
        <v>327</v>
      </c>
      <c r="AB207" s="26" t="s">
        <v>327</v>
      </c>
      <c r="AC207" s="26" t="s">
        <v>327</v>
      </c>
      <c r="AD207" s="26" t="s">
        <v>327</v>
      </c>
      <c r="AG207" s="26" t="s">
        <v>327</v>
      </c>
      <c r="AH207" s="26" t="s">
        <v>327</v>
      </c>
      <c r="AI207" s="26" t="s">
        <v>327</v>
      </c>
      <c r="AJ207" s="26" t="s">
        <v>327</v>
      </c>
      <c r="AM207" s="26" t="s">
        <v>327</v>
      </c>
      <c r="AN207" s="26" t="s">
        <v>327</v>
      </c>
      <c r="AO207" s="26" t="s">
        <v>327</v>
      </c>
      <c r="AP207" s="26" t="s">
        <v>327</v>
      </c>
      <c r="AS207" s="26" t="s">
        <v>327</v>
      </c>
      <c r="AT207" s="26" t="s">
        <v>327</v>
      </c>
      <c r="AU207" s="26" t="s">
        <v>327</v>
      </c>
      <c r="AV207" s="26" t="s">
        <v>327</v>
      </c>
      <c r="AY207" s="26" t="s">
        <v>327</v>
      </c>
      <c r="AZ207" s="26" t="s">
        <v>327</v>
      </c>
      <c r="BA207" s="26" t="s">
        <v>327</v>
      </c>
      <c r="BB207" s="26" t="s">
        <v>327</v>
      </c>
      <c r="BE207" s="26" t="s">
        <v>327</v>
      </c>
      <c r="BF207" s="26" t="s">
        <v>327</v>
      </c>
      <c r="BG207" s="26" t="s">
        <v>327</v>
      </c>
      <c r="BH207" s="26" t="s">
        <v>327</v>
      </c>
      <c r="BK207" s="26" t="s">
        <v>327</v>
      </c>
      <c r="BL207" s="26" t="s">
        <v>327</v>
      </c>
      <c r="BM207" s="26" t="s">
        <v>327</v>
      </c>
      <c r="BN207" s="26" t="s">
        <v>327</v>
      </c>
      <c r="BQ207" s="26" t="s">
        <v>327</v>
      </c>
      <c r="BR207" s="26" t="s">
        <v>327</v>
      </c>
      <c r="BS207" s="26" t="s">
        <v>327</v>
      </c>
      <c r="BT207" s="26" t="s">
        <v>327</v>
      </c>
      <c r="BW207" s="26" t="s">
        <v>327</v>
      </c>
      <c r="BX207" s="26" t="s">
        <v>327</v>
      </c>
      <c r="BY207" s="26" t="s">
        <v>327</v>
      </c>
      <c r="BZ207" s="26" t="s">
        <v>327</v>
      </c>
      <c r="CC207" s="26" t="s">
        <v>327</v>
      </c>
      <c r="CD207" s="26" t="s">
        <v>327</v>
      </c>
      <c r="CE207" s="26" t="s">
        <v>327</v>
      </c>
      <c r="CF207" s="26" t="s">
        <v>327</v>
      </c>
      <c r="CI207" s="26" t="s">
        <v>327</v>
      </c>
      <c r="CJ207" s="26" t="s">
        <v>327</v>
      </c>
      <c r="CK207" s="26" t="s">
        <v>327</v>
      </c>
      <c r="CL207" s="26" t="s">
        <v>327</v>
      </c>
      <c r="CO207" s="26" t="s">
        <v>327</v>
      </c>
      <c r="CP207" s="26" t="s">
        <v>327</v>
      </c>
      <c r="CQ207" s="26" t="s">
        <v>327</v>
      </c>
      <c r="CR207" s="26" t="s">
        <v>327</v>
      </c>
      <c r="CU207" s="26" t="s">
        <v>327</v>
      </c>
      <c r="CV207" s="26" t="s">
        <v>327</v>
      </c>
      <c r="CW207" s="26" t="s">
        <v>327</v>
      </c>
      <c r="CX207" s="26" t="s">
        <v>327</v>
      </c>
    </row>
    <row r="208" spans="5:102" x14ac:dyDescent="0.45">
      <c r="E208" s="26" t="s">
        <v>327</v>
      </c>
      <c r="F208" s="26" t="s">
        <v>327</v>
      </c>
      <c r="G208" s="26" t="s">
        <v>327</v>
      </c>
      <c r="H208" s="26" t="s">
        <v>327</v>
      </c>
      <c r="I208" s="26" t="s">
        <v>327</v>
      </c>
      <c r="J208" s="26" t="s">
        <v>327</v>
      </c>
      <c r="K208" s="26" t="s">
        <v>327</v>
      </c>
      <c r="L208" s="26" t="s">
        <v>327</v>
      </c>
      <c r="M208" s="26" t="s">
        <v>327</v>
      </c>
      <c r="O208" s="26" t="s">
        <v>327</v>
      </c>
      <c r="P208" s="26" t="s">
        <v>327</v>
      </c>
      <c r="Q208" s="26" t="s">
        <v>327</v>
      </c>
      <c r="R208" s="26" t="s">
        <v>327</v>
      </c>
      <c r="U208" s="26" t="s">
        <v>327</v>
      </c>
      <c r="V208" s="26" t="s">
        <v>327</v>
      </c>
      <c r="W208" s="26" t="s">
        <v>327</v>
      </c>
      <c r="X208" s="26" t="s">
        <v>327</v>
      </c>
      <c r="AA208" s="26" t="s">
        <v>327</v>
      </c>
      <c r="AB208" s="26" t="s">
        <v>327</v>
      </c>
      <c r="AC208" s="26" t="s">
        <v>327</v>
      </c>
      <c r="AD208" s="26" t="s">
        <v>327</v>
      </c>
      <c r="AG208" s="26" t="s">
        <v>327</v>
      </c>
      <c r="AH208" s="26" t="s">
        <v>327</v>
      </c>
      <c r="AI208" s="26" t="s">
        <v>327</v>
      </c>
      <c r="AJ208" s="26" t="s">
        <v>327</v>
      </c>
      <c r="AM208" s="26" t="s">
        <v>327</v>
      </c>
      <c r="AN208" s="26" t="s">
        <v>327</v>
      </c>
      <c r="AO208" s="26" t="s">
        <v>327</v>
      </c>
      <c r="AP208" s="26" t="s">
        <v>327</v>
      </c>
      <c r="AS208" s="26" t="s">
        <v>327</v>
      </c>
      <c r="AT208" s="26" t="s">
        <v>327</v>
      </c>
      <c r="AU208" s="26" t="s">
        <v>327</v>
      </c>
      <c r="AV208" s="26" t="s">
        <v>327</v>
      </c>
      <c r="AY208" s="26" t="s">
        <v>327</v>
      </c>
      <c r="AZ208" s="26" t="s">
        <v>327</v>
      </c>
      <c r="BA208" s="26" t="s">
        <v>327</v>
      </c>
      <c r="BB208" s="26" t="s">
        <v>327</v>
      </c>
      <c r="BE208" s="26" t="s">
        <v>327</v>
      </c>
      <c r="BF208" s="26" t="s">
        <v>327</v>
      </c>
      <c r="BG208" s="26" t="s">
        <v>327</v>
      </c>
      <c r="BH208" s="26" t="s">
        <v>327</v>
      </c>
      <c r="BK208" s="26" t="s">
        <v>327</v>
      </c>
      <c r="BL208" s="26" t="s">
        <v>327</v>
      </c>
      <c r="BM208" s="26" t="s">
        <v>327</v>
      </c>
      <c r="BN208" s="26" t="s">
        <v>327</v>
      </c>
      <c r="BQ208" s="26" t="s">
        <v>327</v>
      </c>
      <c r="BR208" s="26" t="s">
        <v>327</v>
      </c>
      <c r="BS208" s="26" t="s">
        <v>327</v>
      </c>
      <c r="BT208" s="26" t="s">
        <v>327</v>
      </c>
      <c r="BW208" s="26" t="s">
        <v>327</v>
      </c>
      <c r="BX208" s="26" t="s">
        <v>327</v>
      </c>
      <c r="BY208" s="26" t="s">
        <v>327</v>
      </c>
      <c r="BZ208" s="26" t="s">
        <v>327</v>
      </c>
      <c r="CC208" s="26" t="s">
        <v>327</v>
      </c>
      <c r="CD208" s="26" t="s">
        <v>327</v>
      </c>
      <c r="CE208" s="26" t="s">
        <v>327</v>
      </c>
      <c r="CF208" s="26" t="s">
        <v>327</v>
      </c>
      <c r="CI208" s="26" t="s">
        <v>327</v>
      </c>
      <c r="CJ208" s="26" t="s">
        <v>327</v>
      </c>
      <c r="CK208" s="26" t="s">
        <v>327</v>
      </c>
      <c r="CL208" s="26" t="s">
        <v>327</v>
      </c>
      <c r="CO208" s="26" t="s">
        <v>327</v>
      </c>
      <c r="CP208" s="26" t="s">
        <v>327</v>
      </c>
      <c r="CQ208" s="26" t="s">
        <v>327</v>
      </c>
      <c r="CR208" s="26" t="s">
        <v>327</v>
      </c>
      <c r="CU208" s="26" t="s">
        <v>327</v>
      </c>
      <c r="CV208" s="26" t="s">
        <v>327</v>
      </c>
      <c r="CW208" s="26" t="s">
        <v>327</v>
      </c>
      <c r="CX208" s="26" t="s">
        <v>327</v>
      </c>
    </row>
    <row r="209" spans="5:102" x14ac:dyDescent="0.45">
      <c r="E209" s="26" t="s">
        <v>327</v>
      </c>
      <c r="F209" s="26" t="s">
        <v>327</v>
      </c>
      <c r="G209" s="26" t="s">
        <v>327</v>
      </c>
      <c r="H209" s="26" t="s">
        <v>327</v>
      </c>
      <c r="I209" s="26" t="s">
        <v>327</v>
      </c>
      <c r="J209" s="26" t="s">
        <v>327</v>
      </c>
      <c r="K209" s="26" t="s">
        <v>327</v>
      </c>
      <c r="L209" s="26" t="s">
        <v>327</v>
      </c>
      <c r="M209" s="26" t="s">
        <v>327</v>
      </c>
      <c r="O209" s="26" t="s">
        <v>327</v>
      </c>
      <c r="P209" s="26" t="s">
        <v>327</v>
      </c>
      <c r="Q209" s="26" t="s">
        <v>327</v>
      </c>
      <c r="R209" s="26" t="s">
        <v>327</v>
      </c>
      <c r="U209" s="26" t="s">
        <v>327</v>
      </c>
      <c r="V209" s="26" t="s">
        <v>327</v>
      </c>
      <c r="W209" s="26" t="s">
        <v>327</v>
      </c>
      <c r="X209" s="26" t="s">
        <v>327</v>
      </c>
      <c r="AA209" s="26" t="s">
        <v>327</v>
      </c>
      <c r="AB209" s="26" t="s">
        <v>327</v>
      </c>
      <c r="AC209" s="26" t="s">
        <v>327</v>
      </c>
      <c r="AD209" s="26" t="s">
        <v>327</v>
      </c>
      <c r="AG209" s="26" t="s">
        <v>327</v>
      </c>
      <c r="AH209" s="26" t="s">
        <v>327</v>
      </c>
      <c r="AI209" s="26" t="s">
        <v>327</v>
      </c>
      <c r="AJ209" s="26" t="s">
        <v>327</v>
      </c>
      <c r="AM209" s="26" t="s">
        <v>327</v>
      </c>
      <c r="AN209" s="26" t="s">
        <v>327</v>
      </c>
      <c r="AO209" s="26" t="s">
        <v>327</v>
      </c>
      <c r="AP209" s="26" t="s">
        <v>327</v>
      </c>
      <c r="AS209" s="26" t="s">
        <v>327</v>
      </c>
      <c r="AT209" s="26" t="s">
        <v>327</v>
      </c>
      <c r="AU209" s="26" t="s">
        <v>327</v>
      </c>
      <c r="AV209" s="26" t="s">
        <v>327</v>
      </c>
      <c r="AY209" s="26" t="s">
        <v>327</v>
      </c>
      <c r="AZ209" s="26" t="s">
        <v>327</v>
      </c>
      <c r="BA209" s="26" t="s">
        <v>327</v>
      </c>
      <c r="BB209" s="26" t="s">
        <v>327</v>
      </c>
      <c r="BE209" s="26" t="s">
        <v>327</v>
      </c>
      <c r="BF209" s="26" t="s">
        <v>327</v>
      </c>
      <c r="BG209" s="26" t="s">
        <v>327</v>
      </c>
      <c r="BH209" s="26" t="s">
        <v>327</v>
      </c>
      <c r="BK209" s="26" t="s">
        <v>327</v>
      </c>
      <c r="BL209" s="26" t="s">
        <v>327</v>
      </c>
      <c r="BM209" s="26" t="s">
        <v>327</v>
      </c>
      <c r="BN209" s="26" t="s">
        <v>327</v>
      </c>
      <c r="BQ209" s="26" t="s">
        <v>327</v>
      </c>
      <c r="BR209" s="26" t="s">
        <v>327</v>
      </c>
      <c r="BS209" s="26" t="s">
        <v>327</v>
      </c>
      <c r="BT209" s="26" t="s">
        <v>327</v>
      </c>
      <c r="BW209" s="26" t="s">
        <v>327</v>
      </c>
      <c r="BX209" s="26" t="s">
        <v>327</v>
      </c>
      <c r="BY209" s="26" t="s">
        <v>327</v>
      </c>
      <c r="BZ209" s="26" t="s">
        <v>327</v>
      </c>
      <c r="CC209" s="26" t="s">
        <v>327</v>
      </c>
      <c r="CD209" s="26" t="s">
        <v>327</v>
      </c>
      <c r="CE209" s="26" t="s">
        <v>327</v>
      </c>
      <c r="CF209" s="26" t="s">
        <v>327</v>
      </c>
      <c r="CI209" s="26" t="s">
        <v>327</v>
      </c>
      <c r="CJ209" s="26" t="s">
        <v>327</v>
      </c>
      <c r="CK209" s="26" t="s">
        <v>327</v>
      </c>
      <c r="CL209" s="26" t="s">
        <v>327</v>
      </c>
      <c r="CO209" s="26" t="s">
        <v>327</v>
      </c>
      <c r="CP209" s="26" t="s">
        <v>327</v>
      </c>
      <c r="CQ209" s="26" t="s">
        <v>327</v>
      </c>
      <c r="CR209" s="26" t="s">
        <v>327</v>
      </c>
      <c r="CU209" s="26" t="s">
        <v>327</v>
      </c>
      <c r="CV209" s="26" t="s">
        <v>327</v>
      </c>
      <c r="CW209" s="26" t="s">
        <v>327</v>
      </c>
      <c r="CX209" s="26" t="s">
        <v>327</v>
      </c>
    </row>
    <row r="210" spans="5:102" x14ac:dyDescent="0.45">
      <c r="E210" s="26" t="s">
        <v>327</v>
      </c>
      <c r="F210" s="26" t="s">
        <v>327</v>
      </c>
      <c r="G210" s="26" t="s">
        <v>327</v>
      </c>
      <c r="H210" s="26" t="s">
        <v>327</v>
      </c>
      <c r="I210" s="26" t="s">
        <v>327</v>
      </c>
      <c r="J210" s="26" t="s">
        <v>327</v>
      </c>
      <c r="K210" s="26" t="s">
        <v>327</v>
      </c>
      <c r="L210" s="26" t="s">
        <v>327</v>
      </c>
      <c r="M210" s="26" t="s">
        <v>327</v>
      </c>
      <c r="O210" s="26" t="s">
        <v>327</v>
      </c>
      <c r="P210" s="26" t="s">
        <v>327</v>
      </c>
      <c r="Q210" s="26" t="s">
        <v>327</v>
      </c>
      <c r="R210" s="26" t="s">
        <v>327</v>
      </c>
      <c r="U210" s="26" t="s">
        <v>327</v>
      </c>
      <c r="V210" s="26" t="s">
        <v>327</v>
      </c>
      <c r="W210" s="26" t="s">
        <v>327</v>
      </c>
      <c r="X210" s="26" t="s">
        <v>327</v>
      </c>
      <c r="AA210" s="26" t="s">
        <v>327</v>
      </c>
      <c r="AB210" s="26" t="s">
        <v>327</v>
      </c>
      <c r="AC210" s="26" t="s">
        <v>327</v>
      </c>
      <c r="AD210" s="26" t="s">
        <v>327</v>
      </c>
      <c r="AG210" s="26" t="s">
        <v>327</v>
      </c>
      <c r="AH210" s="26" t="s">
        <v>327</v>
      </c>
      <c r="AI210" s="26" t="s">
        <v>327</v>
      </c>
      <c r="AJ210" s="26" t="s">
        <v>327</v>
      </c>
      <c r="AM210" s="26" t="s">
        <v>327</v>
      </c>
      <c r="AN210" s="26" t="s">
        <v>327</v>
      </c>
      <c r="AO210" s="26" t="s">
        <v>327</v>
      </c>
      <c r="AP210" s="26" t="s">
        <v>327</v>
      </c>
      <c r="AS210" s="26" t="s">
        <v>327</v>
      </c>
      <c r="AT210" s="26" t="s">
        <v>327</v>
      </c>
      <c r="AU210" s="26" t="s">
        <v>327</v>
      </c>
      <c r="AV210" s="26" t="s">
        <v>327</v>
      </c>
      <c r="AY210" s="26" t="s">
        <v>327</v>
      </c>
      <c r="AZ210" s="26" t="s">
        <v>327</v>
      </c>
      <c r="BA210" s="26" t="s">
        <v>327</v>
      </c>
      <c r="BB210" s="26" t="s">
        <v>327</v>
      </c>
      <c r="BE210" s="26" t="s">
        <v>327</v>
      </c>
      <c r="BF210" s="26" t="s">
        <v>327</v>
      </c>
      <c r="BG210" s="26" t="s">
        <v>327</v>
      </c>
      <c r="BH210" s="26" t="s">
        <v>327</v>
      </c>
      <c r="BK210" s="26" t="s">
        <v>327</v>
      </c>
      <c r="BL210" s="26" t="s">
        <v>327</v>
      </c>
      <c r="BM210" s="26" t="s">
        <v>327</v>
      </c>
      <c r="BN210" s="26" t="s">
        <v>327</v>
      </c>
      <c r="BQ210" s="26" t="s">
        <v>327</v>
      </c>
      <c r="BR210" s="26" t="s">
        <v>327</v>
      </c>
      <c r="BS210" s="26" t="s">
        <v>327</v>
      </c>
      <c r="BT210" s="26" t="s">
        <v>327</v>
      </c>
      <c r="BW210" s="26" t="s">
        <v>327</v>
      </c>
      <c r="BX210" s="26" t="s">
        <v>327</v>
      </c>
      <c r="BY210" s="26" t="s">
        <v>327</v>
      </c>
      <c r="BZ210" s="26" t="s">
        <v>327</v>
      </c>
      <c r="CC210" s="26" t="s">
        <v>327</v>
      </c>
      <c r="CD210" s="26" t="s">
        <v>327</v>
      </c>
      <c r="CE210" s="26" t="s">
        <v>327</v>
      </c>
      <c r="CF210" s="26" t="s">
        <v>327</v>
      </c>
      <c r="CI210" s="26" t="s">
        <v>327</v>
      </c>
      <c r="CJ210" s="26" t="s">
        <v>327</v>
      </c>
      <c r="CK210" s="26" t="s">
        <v>327</v>
      </c>
      <c r="CL210" s="26" t="s">
        <v>327</v>
      </c>
      <c r="CO210" s="26" t="s">
        <v>327</v>
      </c>
      <c r="CP210" s="26" t="s">
        <v>327</v>
      </c>
      <c r="CQ210" s="26" t="s">
        <v>327</v>
      </c>
      <c r="CR210" s="26" t="s">
        <v>327</v>
      </c>
      <c r="CU210" s="26" t="s">
        <v>327</v>
      </c>
      <c r="CV210" s="26" t="s">
        <v>327</v>
      </c>
      <c r="CW210" s="26" t="s">
        <v>327</v>
      </c>
      <c r="CX210" s="26" t="s">
        <v>327</v>
      </c>
    </row>
    <row r="211" spans="5:102" x14ac:dyDescent="0.45">
      <c r="E211" s="26" t="s">
        <v>327</v>
      </c>
      <c r="F211" s="26" t="s">
        <v>327</v>
      </c>
      <c r="G211" s="26" t="s">
        <v>327</v>
      </c>
      <c r="H211" s="26" t="s">
        <v>327</v>
      </c>
      <c r="I211" s="26" t="s">
        <v>327</v>
      </c>
      <c r="J211" s="26" t="s">
        <v>327</v>
      </c>
      <c r="K211" s="26" t="s">
        <v>327</v>
      </c>
      <c r="L211" s="26" t="s">
        <v>327</v>
      </c>
      <c r="M211" s="26" t="s">
        <v>327</v>
      </c>
      <c r="O211" s="26" t="s">
        <v>327</v>
      </c>
      <c r="P211" s="26" t="s">
        <v>327</v>
      </c>
      <c r="Q211" s="26" t="s">
        <v>327</v>
      </c>
      <c r="R211" s="26" t="s">
        <v>327</v>
      </c>
      <c r="U211" s="26" t="s">
        <v>327</v>
      </c>
      <c r="V211" s="26" t="s">
        <v>327</v>
      </c>
      <c r="W211" s="26" t="s">
        <v>327</v>
      </c>
      <c r="X211" s="26" t="s">
        <v>327</v>
      </c>
      <c r="AA211" s="26" t="s">
        <v>327</v>
      </c>
      <c r="AB211" s="26" t="s">
        <v>327</v>
      </c>
      <c r="AC211" s="26" t="s">
        <v>327</v>
      </c>
      <c r="AD211" s="26" t="s">
        <v>327</v>
      </c>
      <c r="AG211" s="26" t="s">
        <v>327</v>
      </c>
      <c r="AH211" s="26" t="s">
        <v>327</v>
      </c>
      <c r="AI211" s="26" t="s">
        <v>327</v>
      </c>
      <c r="AJ211" s="26" t="s">
        <v>327</v>
      </c>
      <c r="AM211" s="26" t="s">
        <v>327</v>
      </c>
      <c r="AN211" s="26" t="s">
        <v>327</v>
      </c>
      <c r="AO211" s="26" t="s">
        <v>327</v>
      </c>
      <c r="AP211" s="26" t="s">
        <v>327</v>
      </c>
      <c r="AS211" s="26" t="s">
        <v>327</v>
      </c>
      <c r="AT211" s="26" t="s">
        <v>327</v>
      </c>
      <c r="AU211" s="26" t="s">
        <v>327</v>
      </c>
      <c r="AV211" s="26" t="s">
        <v>327</v>
      </c>
      <c r="AY211" s="26" t="s">
        <v>327</v>
      </c>
      <c r="AZ211" s="26" t="s">
        <v>327</v>
      </c>
      <c r="BA211" s="26" t="s">
        <v>327</v>
      </c>
      <c r="BB211" s="26" t="s">
        <v>327</v>
      </c>
      <c r="BE211" s="26" t="s">
        <v>327</v>
      </c>
      <c r="BF211" s="26" t="s">
        <v>327</v>
      </c>
      <c r="BG211" s="26" t="s">
        <v>327</v>
      </c>
      <c r="BH211" s="26" t="s">
        <v>327</v>
      </c>
      <c r="BK211" s="26" t="s">
        <v>327</v>
      </c>
      <c r="BL211" s="26" t="s">
        <v>327</v>
      </c>
      <c r="BM211" s="26" t="s">
        <v>327</v>
      </c>
      <c r="BN211" s="26" t="s">
        <v>327</v>
      </c>
      <c r="BQ211" s="26" t="s">
        <v>327</v>
      </c>
      <c r="BR211" s="26" t="s">
        <v>327</v>
      </c>
      <c r="BS211" s="26" t="s">
        <v>327</v>
      </c>
      <c r="BT211" s="26" t="s">
        <v>327</v>
      </c>
      <c r="BW211" s="26" t="s">
        <v>327</v>
      </c>
      <c r="BX211" s="26" t="s">
        <v>327</v>
      </c>
      <c r="BY211" s="26" t="s">
        <v>327</v>
      </c>
      <c r="BZ211" s="26" t="s">
        <v>327</v>
      </c>
      <c r="CC211" s="26" t="s">
        <v>327</v>
      </c>
      <c r="CD211" s="26" t="s">
        <v>327</v>
      </c>
      <c r="CE211" s="26" t="s">
        <v>327</v>
      </c>
      <c r="CF211" s="26" t="s">
        <v>327</v>
      </c>
      <c r="CI211" s="26" t="s">
        <v>327</v>
      </c>
      <c r="CJ211" s="26" t="s">
        <v>327</v>
      </c>
      <c r="CK211" s="26" t="s">
        <v>327</v>
      </c>
      <c r="CL211" s="26" t="s">
        <v>327</v>
      </c>
      <c r="CO211" s="26" t="s">
        <v>327</v>
      </c>
      <c r="CP211" s="26" t="s">
        <v>327</v>
      </c>
      <c r="CQ211" s="26" t="s">
        <v>327</v>
      </c>
      <c r="CR211" s="26" t="s">
        <v>327</v>
      </c>
      <c r="CU211" s="26" t="s">
        <v>327</v>
      </c>
      <c r="CV211" s="26" t="s">
        <v>327</v>
      </c>
      <c r="CW211" s="26" t="s">
        <v>327</v>
      </c>
      <c r="CX211" s="26" t="s">
        <v>327</v>
      </c>
    </row>
    <row r="212" spans="5:102" x14ac:dyDescent="0.45">
      <c r="E212" s="26" t="s">
        <v>327</v>
      </c>
      <c r="F212" s="26" t="s">
        <v>327</v>
      </c>
      <c r="G212" s="26" t="s">
        <v>327</v>
      </c>
      <c r="H212" s="26" t="s">
        <v>327</v>
      </c>
      <c r="I212" s="26" t="s">
        <v>327</v>
      </c>
      <c r="J212" s="26" t="s">
        <v>327</v>
      </c>
      <c r="K212" s="26" t="s">
        <v>327</v>
      </c>
      <c r="L212" s="26" t="s">
        <v>327</v>
      </c>
      <c r="M212" s="26" t="s">
        <v>327</v>
      </c>
      <c r="O212" s="26" t="s">
        <v>327</v>
      </c>
      <c r="P212" s="26" t="s">
        <v>327</v>
      </c>
      <c r="Q212" s="26" t="s">
        <v>327</v>
      </c>
      <c r="R212" s="26" t="s">
        <v>327</v>
      </c>
      <c r="U212" s="26" t="s">
        <v>327</v>
      </c>
      <c r="V212" s="26" t="s">
        <v>327</v>
      </c>
      <c r="W212" s="26" t="s">
        <v>327</v>
      </c>
      <c r="X212" s="26" t="s">
        <v>327</v>
      </c>
      <c r="AA212" s="26" t="s">
        <v>327</v>
      </c>
      <c r="AB212" s="26" t="s">
        <v>327</v>
      </c>
      <c r="AC212" s="26" t="s">
        <v>327</v>
      </c>
      <c r="AD212" s="26" t="s">
        <v>327</v>
      </c>
      <c r="AG212" s="26" t="s">
        <v>327</v>
      </c>
      <c r="AH212" s="26" t="s">
        <v>327</v>
      </c>
      <c r="AI212" s="26" t="s">
        <v>327</v>
      </c>
      <c r="AJ212" s="26" t="s">
        <v>327</v>
      </c>
      <c r="AM212" s="26" t="s">
        <v>327</v>
      </c>
      <c r="AN212" s="26" t="s">
        <v>327</v>
      </c>
      <c r="AO212" s="26" t="s">
        <v>327</v>
      </c>
      <c r="AP212" s="26" t="s">
        <v>327</v>
      </c>
      <c r="AS212" s="26" t="s">
        <v>327</v>
      </c>
      <c r="AT212" s="26" t="s">
        <v>327</v>
      </c>
      <c r="AU212" s="26" t="s">
        <v>327</v>
      </c>
      <c r="AV212" s="26" t="s">
        <v>327</v>
      </c>
      <c r="AY212" s="26" t="s">
        <v>327</v>
      </c>
      <c r="AZ212" s="26" t="s">
        <v>327</v>
      </c>
      <c r="BA212" s="26" t="s">
        <v>327</v>
      </c>
      <c r="BB212" s="26" t="s">
        <v>327</v>
      </c>
      <c r="BE212" s="26" t="s">
        <v>327</v>
      </c>
      <c r="BF212" s="26" t="s">
        <v>327</v>
      </c>
      <c r="BG212" s="26" t="s">
        <v>327</v>
      </c>
      <c r="BH212" s="26" t="s">
        <v>327</v>
      </c>
      <c r="BK212" s="26" t="s">
        <v>327</v>
      </c>
      <c r="BL212" s="26" t="s">
        <v>327</v>
      </c>
      <c r="BM212" s="26" t="s">
        <v>327</v>
      </c>
      <c r="BN212" s="26" t="s">
        <v>327</v>
      </c>
      <c r="BQ212" s="26" t="s">
        <v>327</v>
      </c>
      <c r="BR212" s="26" t="s">
        <v>327</v>
      </c>
      <c r="BS212" s="26" t="s">
        <v>327</v>
      </c>
      <c r="BT212" s="26" t="s">
        <v>327</v>
      </c>
      <c r="BW212" s="26" t="s">
        <v>327</v>
      </c>
      <c r="BX212" s="26" t="s">
        <v>327</v>
      </c>
      <c r="BY212" s="26" t="s">
        <v>327</v>
      </c>
      <c r="BZ212" s="26" t="s">
        <v>327</v>
      </c>
      <c r="CC212" s="26" t="s">
        <v>327</v>
      </c>
      <c r="CD212" s="26" t="s">
        <v>327</v>
      </c>
      <c r="CE212" s="26" t="s">
        <v>327</v>
      </c>
      <c r="CF212" s="26" t="s">
        <v>327</v>
      </c>
      <c r="CI212" s="26" t="s">
        <v>327</v>
      </c>
      <c r="CJ212" s="26" t="s">
        <v>327</v>
      </c>
      <c r="CK212" s="26" t="s">
        <v>327</v>
      </c>
      <c r="CL212" s="26" t="s">
        <v>327</v>
      </c>
      <c r="CO212" s="26" t="s">
        <v>327</v>
      </c>
      <c r="CP212" s="26" t="s">
        <v>327</v>
      </c>
      <c r="CQ212" s="26" t="s">
        <v>327</v>
      </c>
      <c r="CR212" s="26" t="s">
        <v>327</v>
      </c>
      <c r="CU212" s="26" t="s">
        <v>327</v>
      </c>
      <c r="CV212" s="26" t="s">
        <v>327</v>
      </c>
      <c r="CW212" s="26" t="s">
        <v>327</v>
      </c>
      <c r="CX212" s="26" t="s">
        <v>327</v>
      </c>
    </row>
    <row r="213" spans="5:102" x14ac:dyDescent="0.45">
      <c r="E213" s="26" t="s">
        <v>327</v>
      </c>
      <c r="F213" s="26" t="s">
        <v>327</v>
      </c>
      <c r="G213" s="26" t="s">
        <v>327</v>
      </c>
      <c r="H213" s="26" t="s">
        <v>327</v>
      </c>
      <c r="I213" s="26" t="s">
        <v>327</v>
      </c>
      <c r="J213" s="26" t="s">
        <v>327</v>
      </c>
      <c r="K213" s="26" t="s">
        <v>327</v>
      </c>
      <c r="L213" s="26" t="s">
        <v>327</v>
      </c>
      <c r="M213" s="26" t="s">
        <v>327</v>
      </c>
      <c r="O213" s="26" t="s">
        <v>327</v>
      </c>
      <c r="P213" s="26" t="s">
        <v>327</v>
      </c>
      <c r="Q213" s="26" t="s">
        <v>327</v>
      </c>
      <c r="R213" s="26" t="s">
        <v>327</v>
      </c>
      <c r="U213" s="26" t="s">
        <v>327</v>
      </c>
      <c r="V213" s="26" t="s">
        <v>327</v>
      </c>
      <c r="W213" s="26" t="s">
        <v>327</v>
      </c>
      <c r="X213" s="26" t="s">
        <v>327</v>
      </c>
      <c r="AA213" s="26" t="s">
        <v>327</v>
      </c>
      <c r="AB213" s="26" t="s">
        <v>327</v>
      </c>
      <c r="AC213" s="26" t="s">
        <v>327</v>
      </c>
      <c r="AD213" s="26" t="s">
        <v>327</v>
      </c>
      <c r="AG213" s="26" t="s">
        <v>327</v>
      </c>
      <c r="AH213" s="26" t="s">
        <v>327</v>
      </c>
      <c r="AI213" s="26" t="s">
        <v>327</v>
      </c>
      <c r="AJ213" s="26" t="s">
        <v>327</v>
      </c>
      <c r="AM213" s="26" t="s">
        <v>327</v>
      </c>
      <c r="AN213" s="26" t="s">
        <v>327</v>
      </c>
      <c r="AO213" s="26" t="s">
        <v>327</v>
      </c>
      <c r="AP213" s="26" t="s">
        <v>327</v>
      </c>
      <c r="AS213" s="26" t="s">
        <v>327</v>
      </c>
      <c r="AT213" s="26" t="s">
        <v>327</v>
      </c>
      <c r="AU213" s="26" t="s">
        <v>327</v>
      </c>
      <c r="AV213" s="26" t="s">
        <v>327</v>
      </c>
      <c r="AY213" s="26" t="s">
        <v>327</v>
      </c>
      <c r="AZ213" s="26" t="s">
        <v>327</v>
      </c>
      <c r="BA213" s="26" t="s">
        <v>327</v>
      </c>
      <c r="BB213" s="26" t="s">
        <v>327</v>
      </c>
      <c r="BE213" s="26" t="s">
        <v>327</v>
      </c>
      <c r="BF213" s="26" t="s">
        <v>327</v>
      </c>
      <c r="BG213" s="26" t="s">
        <v>327</v>
      </c>
      <c r="BH213" s="26" t="s">
        <v>327</v>
      </c>
      <c r="BK213" s="26" t="s">
        <v>327</v>
      </c>
      <c r="BL213" s="26" t="s">
        <v>327</v>
      </c>
      <c r="BM213" s="26" t="s">
        <v>327</v>
      </c>
      <c r="BN213" s="26" t="s">
        <v>327</v>
      </c>
      <c r="BQ213" s="26" t="s">
        <v>327</v>
      </c>
      <c r="BR213" s="26" t="s">
        <v>327</v>
      </c>
      <c r="BS213" s="26" t="s">
        <v>327</v>
      </c>
      <c r="BT213" s="26" t="s">
        <v>327</v>
      </c>
      <c r="BW213" s="26" t="s">
        <v>327</v>
      </c>
      <c r="BX213" s="26" t="s">
        <v>327</v>
      </c>
      <c r="BY213" s="26" t="s">
        <v>327</v>
      </c>
      <c r="BZ213" s="26" t="s">
        <v>327</v>
      </c>
      <c r="CC213" s="26" t="s">
        <v>327</v>
      </c>
      <c r="CD213" s="26" t="s">
        <v>327</v>
      </c>
      <c r="CE213" s="26" t="s">
        <v>327</v>
      </c>
      <c r="CF213" s="26" t="s">
        <v>327</v>
      </c>
      <c r="CI213" s="26" t="s">
        <v>327</v>
      </c>
      <c r="CJ213" s="26" t="s">
        <v>327</v>
      </c>
      <c r="CK213" s="26" t="s">
        <v>327</v>
      </c>
      <c r="CL213" s="26" t="s">
        <v>327</v>
      </c>
      <c r="CO213" s="26" t="s">
        <v>327</v>
      </c>
      <c r="CP213" s="26" t="s">
        <v>327</v>
      </c>
      <c r="CQ213" s="26" t="s">
        <v>327</v>
      </c>
      <c r="CR213" s="26" t="s">
        <v>327</v>
      </c>
      <c r="CU213" s="26" t="s">
        <v>327</v>
      </c>
      <c r="CV213" s="26" t="s">
        <v>327</v>
      </c>
      <c r="CW213" s="26" t="s">
        <v>327</v>
      </c>
      <c r="CX213" s="26" t="s">
        <v>327</v>
      </c>
    </row>
    <row r="214" spans="5:102" x14ac:dyDescent="0.45">
      <c r="E214" s="26" t="s">
        <v>327</v>
      </c>
      <c r="F214" s="26" t="s">
        <v>327</v>
      </c>
      <c r="G214" s="26" t="s">
        <v>327</v>
      </c>
      <c r="H214" s="26" t="s">
        <v>327</v>
      </c>
      <c r="I214" s="26" t="s">
        <v>327</v>
      </c>
      <c r="J214" s="26" t="s">
        <v>327</v>
      </c>
      <c r="K214" s="26" t="s">
        <v>327</v>
      </c>
      <c r="L214" s="26" t="s">
        <v>327</v>
      </c>
      <c r="M214" s="26" t="s">
        <v>327</v>
      </c>
      <c r="O214" s="26" t="s">
        <v>327</v>
      </c>
      <c r="P214" s="26" t="s">
        <v>327</v>
      </c>
      <c r="Q214" s="26" t="s">
        <v>327</v>
      </c>
      <c r="R214" s="26" t="s">
        <v>327</v>
      </c>
      <c r="U214" s="26" t="s">
        <v>327</v>
      </c>
      <c r="V214" s="26" t="s">
        <v>327</v>
      </c>
      <c r="W214" s="26" t="s">
        <v>327</v>
      </c>
      <c r="X214" s="26" t="s">
        <v>327</v>
      </c>
      <c r="AA214" s="26" t="s">
        <v>327</v>
      </c>
      <c r="AB214" s="26" t="s">
        <v>327</v>
      </c>
      <c r="AC214" s="26" t="s">
        <v>327</v>
      </c>
      <c r="AD214" s="26" t="s">
        <v>327</v>
      </c>
      <c r="AG214" s="26" t="s">
        <v>327</v>
      </c>
      <c r="AH214" s="26" t="s">
        <v>327</v>
      </c>
      <c r="AI214" s="26" t="s">
        <v>327</v>
      </c>
      <c r="AJ214" s="26" t="s">
        <v>327</v>
      </c>
      <c r="AM214" s="26" t="s">
        <v>327</v>
      </c>
      <c r="AN214" s="26" t="s">
        <v>327</v>
      </c>
      <c r="AO214" s="26" t="s">
        <v>327</v>
      </c>
      <c r="AP214" s="26" t="s">
        <v>327</v>
      </c>
      <c r="AS214" s="26" t="s">
        <v>327</v>
      </c>
      <c r="AT214" s="26" t="s">
        <v>327</v>
      </c>
      <c r="AU214" s="26" t="s">
        <v>327</v>
      </c>
      <c r="AV214" s="26" t="s">
        <v>327</v>
      </c>
      <c r="AY214" s="26" t="s">
        <v>327</v>
      </c>
      <c r="AZ214" s="26" t="s">
        <v>327</v>
      </c>
      <c r="BA214" s="26" t="s">
        <v>327</v>
      </c>
      <c r="BB214" s="26" t="s">
        <v>327</v>
      </c>
      <c r="BE214" s="26" t="s">
        <v>327</v>
      </c>
      <c r="BF214" s="26" t="s">
        <v>327</v>
      </c>
      <c r="BG214" s="26" t="s">
        <v>327</v>
      </c>
      <c r="BH214" s="26" t="s">
        <v>327</v>
      </c>
      <c r="BK214" s="26" t="s">
        <v>327</v>
      </c>
      <c r="BL214" s="26" t="s">
        <v>327</v>
      </c>
      <c r="BM214" s="26" t="s">
        <v>327</v>
      </c>
      <c r="BN214" s="26" t="s">
        <v>327</v>
      </c>
      <c r="BQ214" s="26" t="s">
        <v>327</v>
      </c>
      <c r="BR214" s="26" t="s">
        <v>327</v>
      </c>
      <c r="BS214" s="26" t="s">
        <v>327</v>
      </c>
      <c r="BT214" s="26" t="s">
        <v>327</v>
      </c>
      <c r="BW214" s="26" t="s">
        <v>327</v>
      </c>
      <c r="BX214" s="26" t="s">
        <v>327</v>
      </c>
      <c r="BY214" s="26" t="s">
        <v>327</v>
      </c>
      <c r="BZ214" s="26" t="s">
        <v>327</v>
      </c>
      <c r="CC214" s="26" t="s">
        <v>327</v>
      </c>
      <c r="CD214" s="26" t="s">
        <v>327</v>
      </c>
      <c r="CE214" s="26" t="s">
        <v>327</v>
      </c>
      <c r="CF214" s="26" t="s">
        <v>327</v>
      </c>
      <c r="CI214" s="26" t="s">
        <v>327</v>
      </c>
      <c r="CJ214" s="26" t="s">
        <v>327</v>
      </c>
      <c r="CK214" s="26" t="s">
        <v>327</v>
      </c>
      <c r="CL214" s="26" t="s">
        <v>327</v>
      </c>
      <c r="CO214" s="26" t="s">
        <v>327</v>
      </c>
      <c r="CP214" s="26" t="s">
        <v>327</v>
      </c>
      <c r="CQ214" s="26" t="s">
        <v>327</v>
      </c>
      <c r="CR214" s="26" t="s">
        <v>327</v>
      </c>
      <c r="CU214" s="26" t="s">
        <v>327</v>
      </c>
      <c r="CV214" s="26" t="s">
        <v>327</v>
      </c>
      <c r="CW214" s="26" t="s">
        <v>327</v>
      </c>
      <c r="CX214" s="26" t="s">
        <v>327</v>
      </c>
    </row>
    <row r="215" spans="5:102" x14ac:dyDescent="0.45">
      <c r="E215" s="26" t="s">
        <v>327</v>
      </c>
      <c r="F215" s="26" t="s">
        <v>327</v>
      </c>
      <c r="G215" s="26" t="s">
        <v>327</v>
      </c>
      <c r="H215" s="26" t="s">
        <v>327</v>
      </c>
      <c r="I215" s="26" t="s">
        <v>327</v>
      </c>
      <c r="J215" s="26" t="s">
        <v>327</v>
      </c>
      <c r="K215" s="26" t="s">
        <v>327</v>
      </c>
      <c r="L215" s="26" t="s">
        <v>327</v>
      </c>
      <c r="M215" s="26" t="s">
        <v>327</v>
      </c>
      <c r="O215" s="26" t="s">
        <v>327</v>
      </c>
      <c r="P215" s="26" t="s">
        <v>327</v>
      </c>
      <c r="Q215" s="26" t="s">
        <v>327</v>
      </c>
      <c r="R215" s="26" t="s">
        <v>327</v>
      </c>
      <c r="U215" s="26" t="s">
        <v>327</v>
      </c>
      <c r="V215" s="26" t="s">
        <v>327</v>
      </c>
      <c r="W215" s="26" t="s">
        <v>327</v>
      </c>
      <c r="X215" s="26" t="s">
        <v>327</v>
      </c>
      <c r="AA215" s="26" t="s">
        <v>327</v>
      </c>
      <c r="AB215" s="26" t="s">
        <v>327</v>
      </c>
      <c r="AC215" s="26" t="s">
        <v>327</v>
      </c>
      <c r="AD215" s="26" t="s">
        <v>327</v>
      </c>
      <c r="AG215" s="26" t="s">
        <v>327</v>
      </c>
      <c r="AH215" s="26" t="s">
        <v>327</v>
      </c>
      <c r="AI215" s="26" t="s">
        <v>327</v>
      </c>
      <c r="AJ215" s="26" t="s">
        <v>327</v>
      </c>
      <c r="AM215" s="26" t="s">
        <v>327</v>
      </c>
      <c r="AN215" s="26" t="s">
        <v>327</v>
      </c>
      <c r="AO215" s="26" t="s">
        <v>327</v>
      </c>
      <c r="AP215" s="26" t="s">
        <v>327</v>
      </c>
      <c r="AS215" s="26" t="s">
        <v>327</v>
      </c>
      <c r="AT215" s="26" t="s">
        <v>327</v>
      </c>
      <c r="AU215" s="26" t="s">
        <v>327</v>
      </c>
      <c r="AV215" s="26" t="s">
        <v>327</v>
      </c>
      <c r="AY215" s="26" t="s">
        <v>327</v>
      </c>
      <c r="AZ215" s="26" t="s">
        <v>327</v>
      </c>
      <c r="BA215" s="26" t="s">
        <v>327</v>
      </c>
      <c r="BB215" s="26" t="s">
        <v>327</v>
      </c>
      <c r="BE215" s="26" t="s">
        <v>327</v>
      </c>
      <c r="BF215" s="26" t="s">
        <v>327</v>
      </c>
      <c r="BG215" s="26" t="s">
        <v>327</v>
      </c>
      <c r="BH215" s="26" t="s">
        <v>327</v>
      </c>
      <c r="BK215" s="26" t="s">
        <v>327</v>
      </c>
      <c r="BL215" s="26" t="s">
        <v>327</v>
      </c>
      <c r="BM215" s="26" t="s">
        <v>327</v>
      </c>
      <c r="BN215" s="26" t="s">
        <v>327</v>
      </c>
      <c r="BQ215" s="26" t="s">
        <v>327</v>
      </c>
      <c r="BR215" s="26" t="s">
        <v>327</v>
      </c>
      <c r="BS215" s="26" t="s">
        <v>327</v>
      </c>
      <c r="BT215" s="26" t="s">
        <v>327</v>
      </c>
      <c r="BW215" s="26" t="s">
        <v>327</v>
      </c>
      <c r="BX215" s="26" t="s">
        <v>327</v>
      </c>
      <c r="BY215" s="26" t="s">
        <v>327</v>
      </c>
      <c r="BZ215" s="26" t="s">
        <v>327</v>
      </c>
      <c r="CC215" s="26" t="s">
        <v>327</v>
      </c>
      <c r="CD215" s="26" t="s">
        <v>327</v>
      </c>
      <c r="CE215" s="26" t="s">
        <v>327</v>
      </c>
      <c r="CF215" s="26" t="s">
        <v>327</v>
      </c>
      <c r="CI215" s="26" t="s">
        <v>327</v>
      </c>
      <c r="CJ215" s="26" t="s">
        <v>327</v>
      </c>
      <c r="CK215" s="26" t="s">
        <v>327</v>
      </c>
      <c r="CL215" s="26" t="s">
        <v>327</v>
      </c>
      <c r="CO215" s="26" t="s">
        <v>327</v>
      </c>
      <c r="CP215" s="26" t="s">
        <v>327</v>
      </c>
      <c r="CQ215" s="26" t="s">
        <v>327</v>
      </c>
      <c r="CR215" s="26" t="s">
        <v>327</v>
      </c>
      <c r="CU215" s="26" t="s">
        <v>327</v>
      </c>
      <c r="CV215" s="26" t="s">
        <v>327</v>
      </c>
      <c r="CW215" s="26" t="s">
        <v>327</v>
      </c>
      <c r="CX215" s="26" t="s">
        <v>327</v>
      </c>
    </row>
    <row r="216" spans="5:102" x14ac:dyDescent="0.45">
      <c r="E216" s="26" t="s">
        <v>327</v>
      </c>
      <c r="F216" s="26" t="s">
        <v>327</v>
      </c>
      <c r="G216" s="26" t="s">
        <v>327</v>
      </c>
      <c r="H216" s="26" t="s">
        <v>327</v>
      </c>
      <c r="I216" s="26" t="s">
        <v>327</v>
      </c>
      <c r="J216" s="26" t="s">
        <v>327</v>
      </c>
      <c r="K216" s="26" t="s">
        <v>327</v>
      </c>
      <c r="L216" s="26" t="s">
        <v>327</v>
      </c>
      <c r="M216" s="26" t="s">
        <v>327</v>
      </c>
      <c r="O216" s="26" t="s">
        <v>327</v>
      </c>
      <c r="P216" s="26" t="s">
        <v>327</v>
      </c>
      <c r="Q216" s="26" t="s">
        <v>327</v>
      </c>
      <c r="R216" s="26" t="s">
        <v>327</v>
      </c>
      <c r="U216" s="26" t="s">
        <v>327</v>
      </c>
      <c r="V216" s="26" t="s">
        <v>327</v>
      </c>
      <c r="W216" s="26" t="s">
        <v>327</v>
      </c>
      <c r="X216" s="26" t="s">
        <v>327</v>
      </c>
      <c r="AA216" s="26" t="s">
        <v>327</v>
      </c>
      <c r="AB216" s="26" t="s">
        <v>327</v>
      </c>
      <c r="AC216" s="26" t="s">
        <v>327</v>
      </c>
      <c r="AD216" s="26" t="s">
        <v>327</v>
      </c>
      <c r="AG216" s="26" t="s">
        <v>327</v>
      </c>
      <c r="AH216" s="26" t="s">
        <v>327</v>
      </c>
      <c r="AI216" s="26" t="s">
        <v>327</v>
      </c>
      <c r="AJ216" s="26" t="s">
        <v>327</v>
      </c>
      <c r="AM216" s="26" t="s">
        <v>327</v>
      </c>
      <c r="AN216" s="26" t="s">
        <v>327</v>
      </c>
      <c r="AO216" s="26" t="s">
        <v>327</v>
      </c>
      <c r="AP216" s="26" t="s">
        <v>327</v>
      </c>
      <c r="AS216" s="26" t="s">
        <v>327</v>
      </c>
      <c r="AT216" s="26" t="s">
        <v>327</v>
      </c>
      <c r="AU216" s="26" t="s">
        <v>327</v>
      </c>
      <c r="AV216" s="26" t="s">
        <v>327</v>
      </c>
      <c r="AY216" s="26" t="s">
        <v>327</v>
      </c>
      <c r="AZ216" s="26" t="s">
        <v>327</v>
      </c>
      <c r="BA216" s="26" t="s">
        <v>327</v>
      </c>
      <c r="BB216" s="26" t="s">
        <v>327</v>
      </c>
      <c r="BE216" s="26" t="s">
        <v>327</v>
      </c>
      <c r="BF216" s="26" t="s">
        <v>327</v>
      </c>
      <c r="BG216" s="26" t="s">
        <v>327</v>
      </c>
      <c r="BH216" s="26" t="s">
        <v>327</v>
      </c>
      <c r="BK216" s="26" t="s">
        <v>327</v>
      </c>
      <c r="BL216" s="26" t="s">
        <v>327</v>
      </c>
      <c r="BM216" s="26" t="s">
        <v>327</v>
      </c>
      <c r="BN216" s="26" t="s">
        <v>327</v>
      </c>
      <c r="BQ216" s="26" t="s">
        <v>327</v>
      </c>
      <c r="BR216" s="26" t="s">
        <v>327</v>
      </c>
      <c r="BS216" s="26" t="s">
        <v>327</v>
      </c>
      <c r="BT216" s="26" t="s">
        <v>327</v>
      </c>
      <c r="BW216" s="26" t="s">
        <v>327</v>
      </c>
      <c r="BX216" s="26" t="s">
        <v>327</v>
      </c>
      <c r="BY216" s="26" t="s">
        <v>327</v>
      </c>
      <c r="BZ216" s="26" t="s">
        <v>327</v>
      </c>
      <c r="CC216" s="26" t="s">
        <v>327</v>
      </c>
      <c r="CD216" s="26" t="s">
        <v>327</v>
      </c>
      <c r="CE216" s="26" t="s">
        <v>327</v>
      </c>
      <c r="CF216" s="26" t="s">
        <v>327</v>
      </c>
      <c r="CI216" s="26" t="s">
        <v>327</v>
      </c>
      <c r="CJ216" s="26" t="s">
        <v>327</v>
      </c>
      <c r="CK216" s="26" t="s">
        <v>327</v>
      </c>
      <c r="CL216" s="26" t="s">
        <v>327</v>
      </c>
      <c r="CO216" s="26" t="s">
        <v>327</v>
      </c>
      <c r="CP216" s="26" t="s">
        <v>327</v>
      </c>
      <c r="CQ216" s="26" t="s">
        <v>327</v>
      </c>
      <c r="CR216" s="26" t="s">
        <v>327</v>
      </c>
      <c r="CU216" s="26" t="s">
        <v>327</v>
      </c>
      <c r="CV216" s="26" t="s">
        <v>327</v>
      </c>
      <c r="CW216" s="26" t="s">
        <v>327</v>
      </c>
      <c r="CX216" s="26" t="s">
        <v>327</v>
      </c>
    </row>
    <row r="217" spans="5:102" x14ac:dyDescent="0.45">
      <c r="E217" s="26" t="s">
        <v>327</v>
      </c>
      <c r="F217" s="26" t="s">
        <v>327</v>
      </c>
      <c r="G217" s="26" t="s">
        <v>327</v>
      </c>
      <c r="H217" s="26" t="s">
        <v>327</v>
      </c>
      <c r="I217" s="26" t="s">
        <v>327</v>
      </c>
      <c r="J217" s="26" t="s">
        <v>327</v>
      </c>
      <c r="K217" s="26" t="s">
        <v>327</v>
      </c>
      <c r="L217" s="26" t="s">
        <v>327</v>
      </c>
      <c r="M217" s="26" t="s">
        <v>327</v>
      </c>
      <c r="O217" s="26" t="s">
        <v>327</v>
      </c>
      <c r="P217" s="26" t="s">
        <v>327</v>
      </c>
      <c r="Q217" s="26" t="s">
        <v>327</v>
      </c>
      <c r="R217" s="26" t="s">
        <v>327</v>
      </c>
      <c r="U217" s="26" t="s">
        <v>327</v>
      </c>
      <c r="V217" s="26" t="s">
        <v>327</v>
      </c>
      <c r="W217" s="26" t="s">
        <v>327</v>
      </c>
      <c r="X217" s="26" t="s">
        <v>327</v>
      </c>
      <c r="AA217" s="26" t="s">
        <v>327</v>
      </c>
      <c r="AB217" s="26" t="s">
        <v>327</v>
      </c>
      <c r="AC217" s="26" t="s">
        <v>327</v>
      </c>
      <c r="AD217" s="26" t="s">
        <v>327</v>
      </c>
      <c r="AG217" s="26" t="s">
        <v>327</v>
      </c>
      <c r="AH217" s="26" t="s">
        <v>327</v>
      </c>
      <c r="AI217" s="26" t="s">
        <v>327</v>
      </c>
      <c r="AJ217" s="26" t="s">
        <v>327</v>
      </c>
      <c r="AM217" s="26" t="s">
        <v>327</v>
      </c>
      <c r="AN217" s="26" t="s">
        <v>327</v>
      </c>
      <c r="AO217" s="26" t="s">
        <v>327</v>
      </c>
      <c r="AP217" s="26" t="s">
        <v>327</v>
      </c>
      <c r="AS217" s="26" t="s">
        <v>327</v>
      </c>
      <c r="AT217" s="26" t="s">
        <v>327</v>
      </c>
      <c r="AU217" s="26" t="s">
        <v>327</v>
      </c>
      <c r="AV217" s="26" t="s">
        <v>327</v>
      </c>
      <c r="AY217" s="26" t="s">
        <v>327</v>
      </c>
      <c r="AZ217" s="26" t="s">
        <v>327</v>
      </c>
      <c r="BA217" s="26" t="s">
        <v>327</v>
      </c>
      <c r="BB217" s="26" t="s">
        <v>327</v>
      </c>
      <c r="BE217" s="26" t="s">
        <v>327</v>
      </c>
      <c r="BF217" s="26" t="s">
        <v>327</v>
      </c>
      <c r="BG217" s="26" t="s">
        <v>327</v>
      </c>
      <c r="BH217" s="26" t="s">
        <v>327</v>
      </c>
      <c r="BK217" s="26" t="s">
        <v>327</v>
      </c>
      <c r="BL217" s="26" t="s">
        <v>327</v>
      </c>
      <c r="BM217" s="26" t="s">
        <v>327</v>
      </c>
      <c r="BN217" s="26" t="s">
        <v>327</v>
      </c>
      <c r="BQ217" s="26" t="s">
        <v>327</v>
      </c>
      <c r="BR217" s="26" t="s">
        <v>327</v>
      </c>
      <c r="BS217" s="26" t="s">
        <v>327</v>
      </c>
      <c r="BT217" s="26" t="s">
        <v>327</v>
      </c>
      <c r="BW217" s="26" t="s">
        <v>327</v>
      </c>
      <c r="BX217" s="26" t="s">
        <v>327</v>
      </c>
      <c r="BY217" s="26" t="s">
        <v>327</v>
      </c>
      <c r="BZ217" s="26" t="s">
        <v>327</v>
      </c>
      <c r="CC217" s="26" t="s">
        <v>327</v>
      </c>
      <c r="CD217" s="26" t="s">
        <v>327</v>
      </c>
      <c r="CE217" s="26" t="s">
        <v>327</v>
      </c>
      <c r="CF217" s="26" t="s">
        <v>327</v>
      </c>
      <c r="CI217" s="26" t="s">
        <v>327</v>
      </c>
      <c r="CJ217" s="26" t="s">
        <v>327</v>
      </c>
      <c r="CK217" s="26" t="s">
        <v>327</v>
      </c>
      <c r="CL217" s="26" t="s">
        <v>327</v>
      </c>
      <c r="CO217" s="26" t="s">
        <v>327</v>
      </c>
      <c r="CP217" s="26" t="s">
        <v>327</v>
      </c>
      <c r="CQ217" s="26" t="s">
        <v>327</v>
      </c>
      <c r="CR217" s="26" t="s">
        <v>327</v>
      </c>
      <c r="CU217" s="26" t="s">
        <v>327</v>
      </c>
      <c r="CV217" s="26" t="s">
        <v>327</v>
      </c>
      <c r="CW217" s="26" t="s">
        <v>327</v>
      </c>
      <c r="CX217" s="26" t="s">
        <v>327</v>
      </c>
    </row>
    <row r="218" spans="5:102" x14ac:dyDescent="0.45">
      <c r="E218" s="26" t="s">
        <v>327</v>
      </c>
      <c r="F218" s="26" t="s">
        <v>327</v>
      </c>
      <c r="G218" s="26" t="s">
        <v>327</v>
      </c>
      <c r="H218" s="26" t="s">
        <v>327</v>
      </c>
      <c r="I218" s="26" t="s">
        <v>327</v>
      </c>
      <c r="J218" s="26" t="s">
        <v>327</v>
      </c>
      <c r="K218" s="26" t="s">
        <v>327</v>
      </c>
      <c r="L218" s="26" t="s">
        <v>327</v>
      </c>
      <c r="M218" s="26" t="s">
        <v>327</v>
      </c>
      <c r="O218" s="26" t="s">
        <v>327</v>
      </c>
      <c r="P218" s="26" t="s">
        <v>327</v>
      </c>
      <c r="Q218" s="26" t="s">
        <v>327</v>
      </c>
      <c r="R218" s="26" t="s">
        <v>327</v>
      </c>
      <c r="U218" s="26" t="s">
        <v>327</v>
      </c>
      <c r="V218" s="26" t="s">
        <v>327</v>
      </c>
      <c r="W218" s="26" t="s">
        <v>327</v>
      </c>
      <c r="X218" s="26" t="s">
        <v>327</v>
      </c>
      <c r="AA218" s="26" t="s">
        <v>327</v>
      </c>
      <c r="AB218" s="26" t="s">
        <v>327</v>
      </c>
      <c r="AC218" s="26" t="s">
        <v>327</v>
      </c>
      <c r="AD218" s="26" t="s">
        <v>327</v>
      </c>
      <c r="AG218" s="26" t="s">
        <v>327</v>
      </c>
      <c r="AH218" s="26" t="s">
        <v>327</v>
      </c>
      <c r="AI218" s="26" t="s">
        <v>327</v>
      </c>
      <c r="AJ218" s="26" t="s">
        <v>327</v>
      </c>
      <c r="AM218" s="26" t="s">
        <v>327</v>
      </c>
      <c r="AN218" s="26" t="s">
        <v>327</v>
      </c>
      <c r="AO218" s="26" t="s">
        <v>327</v>
      </c>
      <c r="AP218" s="26" t="s">
        <v>327</v>
      </c>
      <c r="AS218" s="26" t="s">
        <v>327</v>
      </c>
      <c r="AT218" s="26" t="s">
        <v>327</v>
      </c>
      <c r="AU218" s="26" t="s">
        <v>327</v>
      </c>
      <c r="AV218" s="26" t="s">
        <v>327</v>
      </c>
      <c r="AY218" s="26" t="s">
        <v>327</v>
      </c>
      <c r="AZ218" s="26" t="s">
        <v>327</v>
      </c>
      <c r="BA218" s="26" t="s">
        <v>327</v>
      </c>
      <c r="BB218" s="26" t="s">
        <v>327</v>
      </c>
      <c r="BE218" s="26" t="s">
        <v>327</v>
      </c>
      <c r="BF218" s="26" t="s">
        <v>327</v>
      </c>
      <c r="BG218" s="26" t="s">
        <v>327</v>
      </c>
      <c r="BH218" s="26" t="s">
        <v>327</v>
      </c>
      <c r="BK218" s="26" t="s">
        <v>327</v>
      </c>
      <c r="BL218" s="26" t="s">
        <v>327</v>
      </c>
      <c r="BM218" s="26" t="s">
        <v>327</v>
      </c>
      <c r="BN218" s="26" t="s">
        <v>327</v>
      </c>
      <c r="BQ218" s="26" t="s">
        <v>327</v>
      </c>
      <c r="BR218" s="26" t="s">
        <v>327</v>
      </c>
      <c r="BS218" s="26" t="s">
        <v>327</v>
      </c>
      <c r="BT218" s="26" t="s">
        <v>327</v>
      </c>
      <c r="BW218" s="26" t="s">
        <v>327</v>
      </c>
      <c r="BX218" s="26" t="s">
        <v>327</v>
      </c>
      <c r="BY218" s="26" t="s">
        <v>327</v>
      </c>
      <c r="BZ218" s="26" t="s">
        <v>327</v>
      </c>
      <c r="CC218" s="26" t="s">
        <v>327</v>
      </c>
      <c r="CD218" s="26" t="s">
        <v>327</v>
      </c>
      <c r="CE218" s="26" t="s">
        <v>327</v>
      </c>
      <c r="CF218" s="26" t="s">
        <v>327</v>
      </c>
      <c r="CI218" s="26" t="s">
        <v>327</v>
      </c>
      <c r="CJ218" s="26" t="s">
        <v>327</v>
      </c>
      <c r="CK218" s="26" t="s">
        <v>327</v>
      </c>
      <c r="CL218" s="26" t="s">
        <v>327</v>
      </c>
      <c r="CO218" s="26" t="s">
        <v>327</v>
      </c>
      <c r="CP218" s="26" t="s">
        <v>327</v>
      </c>
      <c r="CQ218" s="26" t="s">
        <v>327</v>
      </c>
      <c r="CR218" s="26" t="s">
        <v>327</v>
      </c>
      <c r="CU218" s="26" t="s">
        <v>327</v>
      </c>
      <c r="CV218" s="26" t="s">
        <v>327</v>
      </c>
      <c r="CW218" s="26" t="s">
        <v>327</v>
      </c>
      <c r="CX218" s="26" t="s">
        <v>327</v>
      </c>
    </row>
    <row r="219" spans="5:102" x14ac:dyDescent="0.45">
      <c r="E219" s="26" t="s">
        <v>327</v>
      </c>
      <c r="F219" s="26" t="s">
        <v>327</v>
      </c>
      <c r="G219" s="26" t="s">
        <v>327</v>
      </c>
      <c r="H219" s="26" t="s">
        <v>327</v>
      </c>
      <c r="I219" s="26" t="s">
        <v>327</v>
      </c>
      <c r="J219" s="26" t="s">
        <v>327</v>
      </c>
      <c r="K219" s="26" t="s">
        <v>327</v>
      </c>
      <c r="L219" s="26" t="s">
        <v>327</v>
      </c>
      <c r="M219" s="26" t="s">
        <v>327</v>
      </c>
      <c r="O219" s="26" t="s">
        <v>327</v>
      </c>
      <c r="P219" s="26" t="s">
        <v>327</v>
      </c>
      <c r="Q219" s="26" t="s">
        <v>327</v>
      </c>
      <c r="R219" s="26" t="s">
        <v>327</v>
      </c>
      <c r="U219" s="26" t="s">
        <v>327</v>
      </c>
      <c r="V219" s="26" t="s">
        <v>327</v>
      </c>
      <c r="W219" s="26" t="s">
        <v>327</v>
      </c>
      <c r="X219" s="26" t="s">
        <v>327</v>
      </c>
      <c r="AA219" s="26" t="s">
        <v>327</v>
      </c>
      <c r="AB219" s="26" t="s">
        <v>327</v>
      </c>
      <c r="AC219" s="26" t="s">
        <v>327</v>
      </c>
      <c r="AD219" s="26" t="s">
        <v>327</v>
      </c>
      <c r="AG219" s="26" t="s">
        <v>327</v>
      </c>
      <c r="AH219" s="26" t="s">
        <v>327</v>
      </c>
      <c r="AI219" s="26" t="s">
        <v>327</v>
      </c>
      <c r="AJ219" s="26" t="s">
        <v>327</v>
      </c>
      <c r="AM219" s="26" t="s">
        <v>327</v>
      </c>
      <c r="AN219" s="26" t="s">
        <v>327</v>
      </c>
      <c r="AO219" s="26" t="s">
        <v>327</v>
      </c>
      <c r="AP219" s="26" t="s">
        <v>327</v>
      </c>
      <c r="AS219" s="26" t="s">
        <v>327</v>
      </c>
      <c r="AT219" s="26" t="s">
        <v>327</v>
      </c>
      <c r="AU219" s="26" t="s">
        <v>327</v>
      </c>
      <c r="AV219" s="26" t="s">
        <v>327</v>
      </c>
      <c r="AY219" s="26" t="s">
        <v>327</v>
      </c>
      <c r="AZ219" s="26" t="s">
        <v>327</v>
      </c>
      <c r="BA219" s="26" t="s">
        <v>327</v>
      </c>
      <c r="BB219" s="26" t="s">
        <v>327</v>
      </c>
      <c r="BE219" s="26" t="s">
        <v>327</v>
      </c>
      <c r="BF219" s="26" t="s">
        <v>327</v>
      </c>
      <c r="BG219" s="26" t="s">
        <v>327</v>
      </c>
      <c r="BH219" s="26" t="s">
        <v>327</v>
      </c>
      <c r="BK219" s="26" t="s">
        <v>327</v>
      </c>
      <c r="BL219" s="26" t="s">
        <v>327</v>
      </c>
      <c r="BM219" s="26" t="s">
        <v>327</v>
      </c>
      <c r="BN219" s="26" t="s">
        <v>327</v>
      </c>
      <c r="BQ219" s="26" t="s">
        <v>327</v>
      </c>
      <c r="BR219" s="26" t="s">
        <v>327</v>
      </c>
      <c r="BS219" s="26" t="s">
        <v>327</v>
      </c>
      <c r="BT219" s="26" t="s">
        <v>327</v>
      </c>
      <c r="BW219" s="26" t="s">
        <v>327</v>
      </c>
      <c r="BX219" s="26" t="s">
        <v>327</v>
      </c>
      <c r="BY219" s="26" t="s">
        <v>327</v>
      </c>
      <c r="BZ219" s="26" t="s">
        <v>327</v>
      </c>
      <c r="CC219" s="26" t="s">
        <v>327</v>
      </c>
      <c r="CD219" s="26" t="s">
        <v>327</v>
      </c>
      <c r="CE219" s="26" t="s">
        <v>327</v>
      </c>
      <c r="CF219" s="26" t="s">
        <v>327</v>
      </c>
      <c r="CI219" s="26" t="s">
        <v>327</v>
      </c>
      <c r="CJ219" s="26" t="s">
        <v>327</v>
      </c>
      <c r="CK219" s="26" t="s">
        <v>327</v>
      </c>
      <c r="CL219" s="26" t="s">
        <v>327</v>
      </c>
      <c r="CO219" s="26" t="s">
        <v>327</v>
      </c>
      <c r="CP219" s="26" t="s">
        <v>327</v>
      </c>
      <c r="CQ219" s="26" t="s">
        <v>327</v>
      </c>
      <c r="CR219" s="26" t="s">
        <v>327</v>
      </c>
      <c r="CU219" s="26" t="s">
        <v>327</v>
      </c>
      <c r="CV219" s="26" t="s">
        <v>327</v>
      </c>
      <c r="CW219" s="26" t="s">
        <v>327</v>
      </c>
      <c r="CX219" s="26" t="s">
        <v>327</v>
      </c>
    </row>
    <row r="220" spans="5:102" x14ac:dyDescent="0.45">
      <c r="E220" s="26" t="s">
        <v>327</v>
      </c>
      <c r="F220" s="26" t="s">
        <v>327</v>
      </c>
      <c r="G220" s="26" t="s">
        <v>327</v>
      </c>
      <c r="H220" s="26" t="s">
        <v>327</v>
      </c>
      <c r="I220" s="26" t="s">
        <v>327</v>
      </c>
      <c r="J220" s="26" t="s">
        <v>327</v>
      </c>
      <c r="K220" s="26" t="s">
        <v>327</v>
      </c>
      <c r="L220" s="26" t="s">
        <v>327</v>
      </c>
      <c r="M220" s="26" t="s">
        <v>327</v>
      </c>
      <c r="O220" s="26" t="s">
        <v>327</v>
      </c>
      <c r="P220" s="26" t="s">
        <v>327</v>
      </c>
      <c r="Q220" s="26" t="s">
        <v>327</v>
      </c>
      <c r="R220" s="26" t="s">
        <v>327</v>
      </c>
      <c r="U220" s="26" t="s">
        <v>327</v>
      </c>
      <c r="V220" s="26" t="s">
        <v>327</v>
      </c>
      <c r="W220" s="26" t="s">
        <v>327</v>
      </c>
      <c r="X220" s="26" t="s">
        <v>327</v>
      </c>
      <c r="AA220" s="26" t="s">
        <v>327</v>
      </c>
      <c r="AB220" s="26" t="s">
        <v>327</v>
      </c>
      <c r="AC220" s="26" t="s">
        <v>327</v>
      </c>
      <c r="AD220" s="26" t="s">
        <v>327</v>
      </c>
      <c r="AG220" s="26" t="s">
        <v>327</v>
      </c>
      <c r="AH220" s="26" t="s">
        <v>327</v>
      </c>
      <c r="AI220" s="26" t="s">
        <v>327</v>
      </c>
      <c r="AJ220" s="26" t="s">
        <v>327</v>
      </c>
      <c r="AM220" s="26" t="s">
        <v>327</v>
      </c>
      <c r="AN220" s="26" t="s">
        <v>327</v>
      </c>
      <c r="AO220" s="26" t="s">
        <v>327</v>
      </c>
      <c r="AP220" s="26" t="s">
        <v>327</v>
      </c>
      <c r="AS220" s="26" t="s">
        <v>327</v>
      </c>
      <c r="AT220" s="26" t="s">
        <v>327</v>
      </c>
      <c r="AU220" s="26" t="s">
        <v>327</v>
      </c>
      <c r="AV220" s="26" t="s">
        <v>327</v>
      </c>
      <c r="AY220" s="26" t="s">
        <v>327</v>
      </c>
      <c r="AZ220" s="26" t="s">
        <v>327</v>
      </c>
      <c r="BA220" s="26" t="s">
        <v>327</v>
      </c>
      <c r="BB220" s="26" t="s">
        <v>327</v>
      </c>
      <c r="BE220" s="26" t="s">
        <v>327</v>
      </c>
      <c r="BF220" s="26" t="s">
        <v>327</v>
      </c>
      <c r="BG220" s="26" t="s">
        <v>327</v>
      </c>
      <c r="BH220" s="26" t="s">
        <v>327</v>
      </c>
      <c r="BK220" s="26" t="s">
        <v>327</v>
      </c>
      <c r="BL220" s="26" t="s">
        <v>327</v>
      </c>
      <c r="BM220" s="26" t="s">
        <v>327</v>
      </c>
      <c r="BN220" s="26" t="s">
        <v>327</v>
      </c>
      <c r="BQ220" s="26" t="s">
        <v>327</v>
      </c>
      <c r="BR220" s="26" t="s">
        <v>327</v>
      </c>
      <c r="BS220" s="26" t="s">
        <v>327</v>
      </c>
      <c r="BT220" s="26" t="s">
        <v>327</v>
      </c>
      <c r="BW220" s="26" t="s">
        <v>327</v>
      </c>
      <c r="BX220" s="26" t="s">
        <v>327</v>
      </c>
      <c r="BY220" s="26" t="s">
        <v>327</v>
      </c>
      <c r="BZ220" s="26" t="s">
        <v>327</v>
      </c>
      <c r="CC220" s="26" t="s">
        <v>327</v>
      </c>
      <c r="CD220" s="26" t="s">
        <v>327</v>
      </c>
      <c r="CE220" s="26" t="s">
        <v>327</v>
      </c>
      <c r="CF220" s="26" t="s">
        <v>327</v>
      </c>
      <c r="CI220" s="26" t="s">
        <v>327</v>
      </c>
      <c r="CJ220" s="26" t="s">
        <v>327</v>
      </c>
      <c r="CK220" s="26" t="s">
        <v>327</v>
      </c>
      <c r="CL220" s="26" t="s">
        <v>327</v>
      </c>
      <c r="CO220" s="26" t="s">
        <v>327</v>
      </c>
      <c r="CP220" s="26" t="s">
        <v>327</v>
      </c>
      <c r="CQ220" s="26" t="s">
        <v>327</v>
      </c>
      <c r="CR220" s="26" t="s">
        <v>327</v>
      </c>
      <c r="CU220" s="26" t="s">
        <v>327</v>
      </c>
      <c r="CV220" s="26" t="s">
        <v>327</v>
      </c>
      <c r="CW220" s="26" t="s">
        <v>327</v>
      </c>
      <c r="CX220" s="26" t="s">
        <v>327</v>
      </c>
    </row>
    <row r="221" spans="5:102" x14ac:dyDescent="0.45">
      <c r="E221" s="26" t="s">
        <v>327</v>
      </c>
      <c r="F221" s="26" t="s">
        <v>327</v>
      </c>
      <c r="G221" s="26" t="s">
        <v>327</v>
      </c>
      <c r="H221" s="26" t="s">
        <v>327</v>
      </c>
      <c r="I221" s="26" t="s">
        <v>327</v>
      </c>
      <c r="J221" s="26" t="s">
        <v>327</v>
      </c>
      <c r="K221" s="26" t="s">
        <v>327</v>
      </c>
      <c r="L221" s="26" t="s">
        <v>327</v>
      </c>
      <c r="M221" s="26" t="s">
        <v>327</v>
      </c>
      <c r="O221" s="26" t="s">
        <v>327</v>
      </c>
      <c r="P221" s="26" t="s">
        <v>327</v>
      </c>
      <c r="Q221" s="26" t="s">
        <v>327</v>
      </c>
      <c r="R221" s="26" t="s">
        <v>327</v>
      </c>
      <c r="U221" s="26" t="s">
        <v>327</v>
      </c>
      <c r="V221" s="26" t="s">
        <v>327</v>
      </c>
      <c r="W221" s="26" t="s">
        <v>327</v>
      </c>
      <c r="X221" s="26" t="s">
        <v>327</v>
      </c>
      <c r="AA221" s="26" t="s">
        <v>327</v>
      </c>
      <c r="AB221" s="26" t="s">
        <v>327</v>
      </c>
      <c r="AC221" s="26" t="s">
        <v>327</v>
      </c>
      <c r="AD221" s="26" t="s">
        <v>327</v>
      </c>
      <c r="AG221" s="26" t="s">
        <v>327</v>
      </c>
      <c r="AH221" s="26" t="s">
        <v>327</v>
      </c>
      <c r="AI221" s="26" t="s">
        <v>327</v>
      </c>
      <c r="AJ221" s="26" t="s">
        <v>327</v>
      </c>
      <c r="AM221" s="26" t="s">
        <v>327</v>
      </c>
      <c r="AN221" s="26" t="s">
        <v>327</v>
      </c>
      <c r="AO221" s="26" t="s">
        <v>327</v>
      </c>
      <c r="AP221" s="26" t="s">
        <v>327</v>
      </c>
      <c r="AS221" s="26" t="s">
        <v>327</v>
      </c>
      <c r="AT221" s="26" t="s">
        <v>327</v>
      </c>
      <c r="AU221" s="26" t="s">
        <v>327</v>
      </c>
      <c r="AV221" s="26" t="s">
        <v>327</v>
      </c>
      <c r="AY221" s="26" t="s">
        <v>327</v>
      </c>
      <c r="AZ221" s="26" t="s">
        <v>327</v>
      </c>
      <c r="BA221" s="26" t="s">
        <v>327</v>
      </c>
      <c r="BB221" s="26" t="s">
        <v>327</v>
      </c>
      <c r="BE221" s="26" t="s">
        <v>327</v>
      </c>
      <c r="BF221" s="26" t="s">
        <v>327</v>
      </c>
      <c r="BG221" s="26" t="s">
        <v>327</v>
      </c>
      <c r="BH221" s="26" t="s">
        <v>327</v>
      </c>
      <c r="BK221" s="26" t="s">
        <v>327</v>
      </c>
      <c r="BL221" s="26" t="s">
        <v>327</v>
      </c>
      <c r="BM221" s="26" t="s">
        <v>327</v>
      </c>
      <c r="BN221" s="26" t="s">
        <v>327</v>
      </c>
      <c r="BQ221" s="26" t="s">
        <v>327</v>
      </c>
      <c r="BR221" s="26" t="s">
        <v>327</v>
      </c>
      <c r="BS221" s="26" t="s">
        <v>327</v>
      </c>
      <c r="BT221" s="26" t="s">
        <v>327</v>
      </c>
      <c r="BW221" s="26" t="s">
        <v>327</v>
      </c>
      <c r="BX221" s="26" t="s">
        <v>327</v>
      </c>
      <c r="BY221" s="26" t="s">
        <v>327</v>
      </c>
      <c r="BZ221" s="26" t="s">
        <v>327</v>
      </c>
      <c r="CC221" s="26" t="s">
        <v>327</v>
      </c>
      <c r="CD221" s="26" t="s">
        <v>327</v>
      </c>
      <c r="CE221" s="26" t="s">
        <v>327</v>
      </c>
      <c r="CF221" s="26" t="s">
        <v>327</v>
      </c>
      <c r="CI221" s="26" t="s">
        <v>327</v>
      </c>
      <c r="CJ221" s="26" t="s">
        <v>327</v>
      </c>
      <c r="CK221" s="26" t="s">
        <v>327</v>
      </c>
      <c r="CL221" s="26" t="s">
        <v>327</v>
      </c>
      <c r="CO221" s="26" t="s">
        <v>327</v>
      </c>
      <c r="CP221" s="26" t="s">
        <v>327</v>
      </c>
      <c r="CQ221" s="26" t="s">
        <v>327</v>
      </c>
      <c r="CR221" s="26" t="s">
        <v>327</v>
      </c>
      <c r="CU221" s="26" t="s">
        <v>327</v>
      </c>
      <c r="CV221" s="26" t="s">
        <v>327</v>
      </c>
      <c r="CW221" s="26" t="s">
        <v>327</v>
      </c>
      <c r="CX221" s="26" t="s">
        <v>327</v>
      </c>
    </row>
    <row r="222" spans="5:102" x14ac:dyDescent="0.45">
      <c r="E222" s="26" t="s">
        <v>327</v>
      </c>
      <c r="F222" s="26" t="s">
        <v>327</v>
      </c>
      <c r="G222" s="26" t="s">
        <v>327</v>
      </c>
      <c r="H222" s="26" t="s">
        <v>327</v>
      </c>
      <c r="I222" s="26" t="s">
        <v>327</v>
      </c>
      <c r="J222" s="26" t="s">
        <v>327</v>
      </c>
      <c r="K222" s="26" t="s">
        <v>327</v>
      </c>
      <c r="L222" s="26" t="s">
        <v>327</v>
      </c>
      <c r="M222" s="26" t="s">
        <v>327</v>
      </c>
      <c r="O222" s="26" t="s">
        <v>327</v>
      </c>
      <c r="P222" s="26" t="s">
        <v>327</v>
      </c>
      <c r="Q222" s="26" t="s">
        <v>327</v>
      </c>
      <c r="R222" s="26" t="s">
        <v>327</v>
      </c>
      <c r="U222" s="26" t="s">
        <v>327</v>
      </c>
      <c r="V222" s="26" t="s">
        <v>327</v>
      </c>
      <c r="W222" s="26" t="s">
        <v>327</v>
      </c>
      <c r="X222" s="26" t="s">
        <v>327</v>
      </c>
      <c r="AA222" s="26" t="s">
        <v>327</v>
      </c>
      <c r="AB222" s="26" t="s">
        <v>327</v>
      </c>
      <c r="AC222" s="26" t="s">
        <v>327</v>
      </c>
      <c r="AD222" s="26" t="s">
        <v>327</v>
      </c>
      <c r="AG222" s="26" t="s">
        <v>327</v>
      </c>
      <c r="AH222" s="26" t="s">
        <v>327</v>
      </c>
      <c r="AI222" s="26" t="s">
        <v>327</v>
      </c>
      <c r="AJ222" s="26" t="s">
        <v>327</v>
      </c>
      <c r="AM222" s="26" t="s">
        <v>327</v>
      </c>
      <c r="AN222" s="26" t="s">
        <v>327</v>
      </c>
      <c r="AO222" s="26" t="s">
        <v>327</v>
      </c>
      <c r="AP222" s="26" t="s">
        <v>327</v>
      </c>
      <c r="AS222" s="26" t="s">
        <v>327</v>
      </c>
      <c r="AT222" s="26" t="s">
        <v>327</v>
      </c>
      <c r="AU222" s="26" t="s">
        <v>327</v>
      </c>
      <c r="AV222" s="26" t="s">
        <v>327</v>
      </c>
      <c r="AY222" s="26" t="s">
        <v>327</v>
      </c>
      <c r="AZ222" s="26" t="s">
        <v>327</v>
      </c>
      <c r="BA222" s="26" t="s">
        <v>327</v>
      </c>
      <c r="BB222" s="26" t="s">
        <v>327</v>
      </c>
      <c r="BE222" s="26" t="s">
        <v>327</v>
      </c>
      <c r="BF222" s="26" t="s">
        <v>327</v>
      </c>
      <c r="BG222" s="26" t="s">
        <v>327</v>
      </c>
      <c r="BH222" s="26" t="s">
        <v>327</v>
      </c>
      <c r="BK222" s="26" t="s">
        <v>327</v>
      </c>
      <c r="BL222" s="26" t="s">
        <v>327</v>
      </c>
      <c r="BM222" s="26" t="s">
        <v>327</v>
      </c>
      <c r="BN222" s="26" t="s">
        <v>327</v>
      </c>
      <c r="BQ222" s="26" t="s">
        <v>327</v>
      </c>
      <c r="BR222" s="26" t="s">
        <v>327</v>
      </c>
      <c r="BS222" s="26" t="s">
        <v>327</v>
      </c>
      <c r="BT222" s="26" t="s">
        <v>327</v>
      </c>
      <c r="BW222" s="26" t="s">
        <v>327</v>
      </c>
      <c r="BX222" s="26" t="s">
        <v>327</v>
      </c>
      <c r="BY222" s="26" t="s">
        <v>327</v>
      </c>
      <c r="BZ222" s="26" t="s">
        <v>327</v>
      </c>
      <c r="CC222" s="26" t="s">
        <v>327</v>
      </c>
      <c r="CD222" s="26" t="s">
        <v>327</v>
      </c>
      <c r="CE222" s="26" t="s">
        <v>327</v>
      </c>
      <c r="CF222" s="26" t="s">
        <v>327</v>
      </c>
      <c r="CI222" s="26" t="s">
        <v>327</v>
      </c>
      <c r="CJ222" s="26" t="s">
        <v>327</v>
      </c>
      <c r="CK222" s="26" t="s">
        <v>327</v>
      </c>
      <c r="CL222" s="26" t="s">
        <v>327</v>
      </c>
      <c r="CO222" s="26" t="s">
        <v>327</v>
      </c>
      <c r="CP222" s="26" t="s">
        <v>327</v>
      </c>
      <c r="CQ222" s="26" t="s">
        <v>327</v>
      </c>
      <c r="CR222" s="26" t="s">
        <v>327</v>
      </c>
      <c r="CU222" s="26" t="s">
        <v>327</v>
      </c>
      <c r="CV222" s="26" t="s">
        <v>327</v>
      </c>
      <c r="CW222" s="26" t="s">
        <v>327</v>
      </c>
      <c r="CX222" s="26" t="s">
        <v>327</v>
      </c>
    </row>
    <row r="223" spans="5:102" x14ac:dyDescent="0.45">
      <c r="E223" s="26" t="s">
        <v>327</v>
      </c>
      <c r="F223" s="26" t="s">
        <v>327</v>
      </c>
      <c r="G223" s="26" t="s">
        <v>327</v>
      </c>
      <c r="H223" s="26" t="s">
        <v>327</v>
      </c>
      <c r="I223" s="26" t="s">
        <v>327</v>
      </c>
      <c r="J223" s="26" t="s">
        <v>327</v>
      </c>
      <c r="K223" s="26" t="s">
        <v>327</v>
      </c>
      <c r="L223" s="26" t="s">
        <v>327</v>
      </c>
      <c r="M223" s="26" t="s">
        <v>327</v>
      </c>
      <c r="O223" s="26" t="s">
        <v>327</v>
      </c>
      <c r="P223" s="26" t="s">
        <v>327</v>
      </c>
      <c r="Q223" s="26" t="s">
        <v>327</v>
      </c>
      <c r="R223" s="26" t="s">
        <v>327</v>
      </c>
      <c r="U223" s="26" t="s">
        <v>327</v>
      </c>
      <c r="V223" s="26" t="s">
        <v>327</v>
      </c>
      <c r="W223" s="26" t="s">
        <v>327</v>
      </c>
      <c r="X223" s="26" t="s">
        <v>327</v>
      </c>
      <c r="AA223" s="26" t="s">
        <v>327</v>
      </c>
      <c r="AB223" s="26" t="s">
        <v>327</v>
      </c>
      <c r="AC223" s="26" t="s">
        <v>327</v>
      </c>
      <c r="AD223" s="26" t="s">
        <v>327</v>
      </c>
      <c r="AG223" s="26" t="s">
        <v>327</v>
      </c>
      <c r="AH223" s="26" t="s">
        <v>327</v>
      </c>
      <c r="AI223" s="26" t="s">
        <v>327</v>
      </c>
      <c r="AJ223" s="26" t="s">
        <v>327</v>
      </c>
      <c r="AM223" s="26" t="s">
        <v>327</v>
      </c>
      <c r="AN223" s="26" t="s">
        <v>327</v>
      </c>
      <c r="AO223" s="26" t="s">
        <v>327</v>
      </c>
      <c r="AP223" s="26" t="s">
        <v>327</v>
      </c>
      <c r="AS223" s="26" t="s">
        <v>327</v>
      </c>
      <c r="AT223" s="26" t="s">
        <v>327</v>
      </c>
      <c r="AU223" s="26" t="s">
        <v>327</v>
      </c>
      <c r="AV223" s="26" t="s">
        <v>327</v>
      </c>
      <c r="AY223" s="26" t="s">
        <v>327</v>
      </c>
      <c r="AZ223" s="26" t="s">
        <v>327</v>
      </c>
      <c r="BA223" s="26" t="s">
        <v>327</v>
      </c>
      <c r="BB223" s="26" t="s">
        <v>327</v>
      </c>
      <c r="BE223" s="26" t="s">
        <v>327</v>
      </c>
      <c r="BF223" s="26" t="s">
        <v>327</v>
      </c>
      <c r="BG223" s="26" t="s">
        <v>327</v>
      </c>
      <c r="BH223" s="26" t="s">
        <v>327</v>
      </c>
      <c r="BK223" s="26" t="s">
        <v>327</v>
      </c>
      <c r="BL223" s="26" t="s">
        <v>327</v>
      </c>
      <c r="BM223" s="26" t="s">
        <v>327</v>
      </c>
      <c r="BN223" s="26" t="s">
        <v>327</v>
      </c>
      <c r="BQ223" s="26" t="s">
        <v>327</v>
      </c>
      <c r="BR223" s="26" t="s">
        <v>327</v>
      </c>
      <c r="BS223" s="26" t="s">
        <v>327</v>
      </c>
      <c r="BT223" s="26" t="s">
        <v>327</v>
      </c>
      <c r="BW223" s="26" t="s">
        <v>327</v>
      </c>
      <c r="BX223" s="26" t="s">
        <v>327</v>
      </c>
      <c r="BY223" s="26" t="s">
        <v>327</v>
      </c>
      <c r="BZ223" s="26" t="s">
        <v>327</v>
      </c>
      <c r="CC223" s="26" t="s">
        <v>327</v>
      </c>
      <c r="CD223" s="26" t="s">
        <v>327</v>
      </c>
      <c r="CE223" s="26" t="s">
        <v>327</v>
      </c>
      <c r="CF223" s="26" t="s">
        <v>327</v>
      </c>
      <c r="CI223" s="26" t="s">
        <v>327</v>
      </c>
      <c r="CJ223" s="26" t="s">
        <v>327</v>
      </c>
      <c r="CK223" s="26" t="s">
        <v>327</v>
      </c>
      <c r="CL223" s="26" t="s">
        <v>327</v>
      </c>
      <c r="CO223" s="26" t="s">
        <v>327</v>
      </c>
      <c r="CP223" s="26" t="s">
        <v>327</v>
      </c>
      <c r="CQ223" s="26" t="s">
        <v>327</v>
      </c>
      <c r="CR223" s="26" t="s">
        <v>327</v>
      </c>
      <c r="CU223" s="26" t="s">
        <v>327</v>
      </c>
      <c r="CV223" s="26" t="s">
        <v>327</v>
      </c>
      <c r="CW223" s="26" t="s">
        <v>327</v>
      </c>
      <c r="CX223" s="26" t="s">
        <v>327</v>
      </c>
    </row>
    <row r="224" spans="5:102" x14ac:dyDescent="0.45">
      <c r="E224" s="26" t="s">
        <v>327</v>
      </c>
      <c r="F224" s="26" t="s">
        <v>327</v>
      </c>
      <c r="G224" s="26" t="s">
        <v>327</v>
      </c>
      <c r="H224" s="26" t="s">
        <v>327</v>
      </c>
      <c r="I224" s="26" t="s">
        <v>327</v>
      </c>
      <c r="J224" s="26" t="s">
        <v>327</v>
      </c>
      <c r="K224" s="26" t="s">
        <v>327</v>
      </c>
      <c r="L224" s="26" t="s">
        <v>327</v>
      </c>
      <c r="M224" s="26" t="s">
        <v>327</v>
      </c>
      <c r="O224" s="26" t="s">
        <v>327</v>
      </c>
      <c r="P224" s="26" t="s">
        <v>327</v>
      </c>
      <c r="Q224" s="26" t="s">
        <v>327</v>
      </c>
      <c r="R224" s="26" t="s">
        <v>327</v>
      </c>
      <c r="U224" s="26" t="s">
        <v>327</v>
      </c>
      <c r="V224" s="26" t="s">
        <v>327</v>
      </c>
      <c r="W224" s="26" t="s">
        <v>327</v>
      </c>
      <c r="X224" s="26" t="s">
        <v>327</v>
      </c>
      <c r="AA224" s="26" t="s">
        <v>327</v>
      </c>
      <c r="AB224" s="26" t="s">
        <v>327</v>
      </c>
      <c r="AC224" s="26" t="s">
        <v>327</v>
      </c>
      <c r="AD224" s="26" t="s">
        <v>327</v>
      </c>
      <c r="AG224" s="26" t="s">
        <v>327</v>
      </c>
      <c r="AH224" s="26" t="s">
        <v>327</v>
      </c>
      <c r="AI224" s="26" t="s">
        <v>327</v>
      </c>
      <c r="AJ224" s="26" t="s">
        <v>327</v>
      </c>
      <c r="AM224" s="26" t="s">
        <v>327</v>
      </c>
      <c r="AN224" s="26" t="s">
        <v>327</v>
      </c>
      <c r="AO224" s="26" t="s">
        <v>327</v>
      </c>
      <c r="AP224" s="26" t="s">
        <v>327</v>
      </c>
      <c r="AS224" s="26" t="s">
        <v>327</v>
      </c>
      <c r="AT224" s="26" t="s">
        <v>327</v>
      </c>
      <c r="AU224" s="26" t="s">
        <v>327</v>
      </c>
      <c r="AV224" s="26" t="s">
        <v>327</v>
      </c>
      <c r="AY224" s="26" t="s">
        <v>327</v>
      </c>
      <c r="AZ224" s="26" t="s">
        <v>327</v>
      </c>
      <c r="BA224" s="26" t="s">
        <v>327</v>
      </c>
      <c r="BB224" s="26" t="s">
        <v>327</v>
      </c>
      <c r="BE224" s="26" t="s">
        <v>327</v>
      </c>
      <c r="BF224" s="26" t="s">
        <v>327</v>
      </c>
      <c r="BG224" s="26" t="s">
        <v>327</v>
      </c>
      <c r="BH224" s="26" t="s">
        <v>327</v>
      </c>
      <c r="BK224" s="26" t="s">
        <v>327</v>
      </c>
      <c r="BL224" s="26" t="s">
        <v>327</v>
      </c>
      <c r="BM224" s="26" t="s">
        <v>327</v>
      </c>
      <c r="BN224" s="26" t="s">
        <v>327</v>
      </c>
      <c r="BQ224" s="26" t="s">
        <v>327</v>
      </c>
      <c r="BR224" s="26" t="s">
        <v>327</v>
      </c>
      <c r="BS224" s="26" t="s">
        <v>327</v>
      </c>
      <c r="BT224" s="26" t="s">
        <v>327</v>
      </c>
      <c r="BW224" s="26" t="s">
        <v>327</v>
      </c>
      <c r="BX224" s="26" t="s">
        <v>327</v>
      </c>
      <c r="BY224" s="26" t="s">
        <v>327</v>
      </c>
      <c r="BZ224" s="26" t="s">
        <v>327</v>
      </c>
      <c r="CC224" s="26" t="s">
        <v>327</v>
      </c>
      <c r="CD224" s="26" t="s">
        <v>327</v>
      </c>
      <c r="CE224" s="26" t="s">
        <v>327</v>
      </c>
      <c r="CF224" s="26" t="s">
        <v>327</v>
      </c>
      <c r="CI224" s="26" t="s">
        <v>327</v>
      </c>
      <c r="CJ224" s="26" t="s">
        <v>327</v>
      </c>
      <c r="CK224" s="26" t="s">
        <v>327</v>
      </c>
      <c r="CL224" s="26" t="s">
        <v>327</v>
      </c>
      <c r="CO224" s="26" t="s">
        <v>327</v>
      </c>
      <c r="CP224" s="26" t="s">
        <v>327</v>
      </c>
      <c r="CQ224" s="26" t="s">
        <v>327</v>
      </c>
      <c r="CR224" s="26" t="s">
        <v>327</v>
      </c>
      <c r="CU224" s="26" t="s">
        <v>327</v>
      </c>
      <c r="CV224" s="26" t="s">
        <v>327</v>
      </c>
      <c r="CW224" s="26" t="s">
        <v>327</v>
      </c>
      <c r="CX224" s="26" t="s">
        <v>327</v>
      </c>
    </row>
    <row r="225" spans="5:102" x14ac:dyDescent="0.45">
      <c r="E225" s="26" t="s">
        <v>327</v>
      </c>
      <c r="F225" s="26" t="s">
        <v>327</v>
      </c>
      <c r="G225" s="26" t="s">
        <v>327</v>
      </c>
      <c r="H225" s="26" t="s">
        <v>327</v>
      </c>
      <c r="I225" s="26" t="s">
        <v>327</v>
      </c>
      <c r="J225" s="26" t="s">
        <v>327</v>
      </c>
      <c r="K225" s="26" t="s">
        <v>327</v>
      </c>
      <c r="L225" s="26" t="s">
        <v>327</v>
      </c>
      <c r="M225" s="26" t="s">
        <v>327</v>
      </c>
      <c r="O225" s="26" t="s">
        <v>327</v>
      </c>
      <c r="P225" s="26" t="s">
        <v>327</v>
      </c>
      <c r="Q225" s="26" t="s">
        <v>327</v>
      </c>
      <c r="R225" s="26" t="s">
        <v>327</v>
      </c>
      <c r="U225" s="26" t="s">
        <v>327</v>
      </c>
      <c r="V225" s="26" t="s">
        <v>327</v>
      </c>
      <c r="W225" s="26" t="s">
        <v>327</v>
      </c>
      <c r="X225" s="26" t="s">
        <v>327</v>
      </c>
      <c r="AA225" s="26" t="s">
        <v>327</v>
      </c>
      <c r="AB225" s="26" t="s">
        <v>327</v>
      </c>
      <c r="AC225" s="26" t="s">
        <v>327</v>
      </c>
      <c r="AD225" s="26" t="s">
        <v>327</v>
      </c>
      <c r="AG225" s="26" t="s">
        <v>327</v>
      </c>
      <c r="AH225" s="26" t="s">
        <v>327</v>
      </c>
      <c r="AI225" s="26" t="s">
        <v>327</v>
      </c>
      <c r="AJ225" s="26" t="s">
        <v>327</v>
      </c>
      <c r="AM225" s="26" t="s">
        <v>327</v>
      </c>
      <c r="AN225" s="26" t="s">
        <v>327</v>
      </c>
      <c r="AO225" s="26" t="s">
        <v>327</v>
      </c>
      <c r="AP225" s="26" t="s">
        <v>327</v>
      </c>
      <c r="AS225" s="26" t="s">
        <v>327</v>
      </c>
      <c r="AT225" s="26" t="s">
        <v>327</v>
      </c>
      <c r="AU225" s="26" t="s">
        <v>327</v>
      </c>
      <c r="AV225" s="26" t="s">
        <v>327</v>
      </c>
      <c r="AY225" s="26" t="s">
        <v>327</v>
      </c>
      <c r="AZ225" s="26" t="s">
        <v>327</v>
      </c>
      <c r="BA225" s="26" t="s">
        <v>327</v>
      </c>
      <c r="BB225" s="26" t="s">
        <v>327</v>
      </c>
      <c r="BE225" s="26" t="s">
        <v>327</v>
      </c>
      <c r="BF225" s="26" t="s">
        <v>327</v>
      </c>
      <c r="BG225" s="26" t="s">
        <v>327</v>
      </c>
      <c r="BH225" s="26" t="s">
        <v>327</v>
      </c>
      <c r="BK225" s="26" t="s">
        <v>327</v>
      </c>
      <c r="BL225" s="26" t="s">
        <v>327</v>
      </c>
      <c r="BM225" s="26" t="s">
        <v>327</v>
      </c>
      <c r="BN225" s="26" t="s">
        <v>327</v>
      </c>
      <c r="BQ225" s="26" t="s">
        <v>327</v>
      </c>
      <c r="BR225" s="26" t="s">
        <v>327</v>
      </c>
      <c r="BS225" s="26" t="s">
        <v>327</v>
      </c>
      <c r="BT225" s="26" t="s">
        <v>327</v>
      </c>
      <c r="BW225" s="26" t="s">
        <v>327</v>
      </c>
      <c r="BX225" s="26" t="s">
        <v>327</v>
      </c>
      <c r="BY225" s="26" t="s">
        <v>327</v>
      </c>
      <c r="BZ225" s="26" t="s">
        <v>327</v>
      </c>
      <c r="CC225" s="26" t="s">
        <v>327</v>
      </c>
      <c r="CD225" s="26" t="s">
        <v>327</v>
      </c>
      <c r="CE225" s="26" t="s">
        <v>327</v>
      </c>
      <c r="CF225" s="26" t="s">
        <v>327</v>
      </c>
      <c r="CI225" s="26" t="s">
        <v>327</v>
      </c>
      <c r="CJ225" s="26" t="s">
        <v>327</v>
      </c>
      <c r="CK225" s="26" t="s">
        <v>327</v>
      </c>
      <c r="CL225" s="26" t="s">
        <v>327</v>
      </c>
      <c r="CO225" s="26" t="s">
        <v>327</v>
      </c>
      <c r="CP225" s="26" t="s">
        <v>327</v>
      </c>
      <c r="CQ225" s="26" t="s">
        <v>327</v>
      </c>
      <c r="CR225" s="26" t="s">
        <v>327</v>
      </c>
      <c r="CU225" s="26" t="s">
        <v>327</v>
      </c>
      <c r="CV225" s="26" t="s">
        <v>327</v>
      </c>
      <c r="CW225" s="26" t="s">
        <v>327</v>
      </c>
      <c r="CX225" s="26" t="s">
        <v>327</v>
      </c>
    </row>
    <row r="226" spans="5:102" x14ac:dyDescent="0.45">
      <c r="E226" s="26" t="s">
        <v>327</v>
      </c>
      <c r="F226" s="26" t="s">
        <v>327</v>
      </c>
      <c r="G226" s="26" t="s">
        <v>327</v>
      </c>
      <c r="H226" s="26" t="s">
        <v>327</v>
      </c>
      <c r="I226" s="26" t="s">
        <v>327</v>
      </c>
      <c r="J226" s="26" t="s">
        <v>327</v>
      </c>
      <c r="K226" s="26" t="s">
        <v>327</v>
      </c>
      <c r="L226" s="26" t="s">
        <v>327</v>
      </c>
      <c r="M226" s="26" t="s">
        <v>327</v>
      </c>
      <c r="O226" s="26" t="s">
        <v>327</v>
      </c>
      <c r="P226" s="26" t="s">
        <v>327</v>
      </c>
      <c r="Q226" s="26" t="s">
        <v>327</v>
      </c>
      <c r="R226" s="26" t="s">
        <v>327</v>
      </c>
      <c r="U226" s="26" t="s">
        <v>327</v>
      </c>
      <c r="V226" s="26" t="s">
        <v>327</v>
      </c>
      <c r="W226" s="26" t="s">
        <v>327</v>
      </c>
      <c r="X226" s="26" t="s">
        <v>327</v>
      </c>
      <c r="AA226" s="26" t="s">
        <v>327</v>
      </c>
      <c r="AB226" s="26" t="s">
        <v>327</v>
      </c>
      <c r="AC226" s="26" t="s">
        <v>327</v>
      </c>
      <c r="AD226" s="26" t="s">
        <v>327</v>
      </c>
      <c r="AG226" s="26" t="s">
        <v>327</v>
      </c>
      <c r="AH226" s="26" t="s">
        <v>327</v>
      </c>
      <c r="AI226" s="26" t="s">
        <v>327</v>
      </c>
      <c r="AJ226" s="26" t="s">
        <v>327</v>
      </c>
      <c r="AM226" s="26" t="s">
        <v>327</v>
      </c>
      <c r="AN226" s="26" t="s">
        <v>327</v>
      </c>
      <c r="AO226" s="26" t="s">
        <v>327</v>
      </c>
      <c r="AP226" s="26" t="s">
        <v>327</v>
      </c>
      <c r="AS226" s="26" t="s">
        <v>327</v>
      </c>
      <c r="AT226" s="26" t="s">
        <v>327</v>
      </c>
      <c r="AU226" s="26" t="s">
        <v>327</v>
      </c>
      <c r="AV226" s="26" t="s">
        <v>327</v>
      </c>
      <c r="AY226" s="26" t="s">
        <v>327</v>
      </c>
      <c r="AZ226" s="26" t="s">
        <v>327</v>
      </c>
      <c r="BA226" s="26" t="s">
        <v>327</v>
      </c>
      <c r="BB226" s="26" t="s">
        <v>327</v>
      </c>
      <c r="BE226" s="26" t="s">
        <v>327</v>
      </c>
      <c r="BF226" s="26" t="s">
        <v>327</v>
      </c>
      <c r="BG226" s="26" t="s">
        <v>327</v>
      </c>
      <c r="BH226" s="26" t="s">
        <v>327</v>
      </c>
      <c r="BK226" s="26" t="s">
        <v>327</v>
      </c>
      <c r="BL226" s="26" t="s">
        <v>327</v>
      </c>
      <c r="BM226" s="26" t="s">
        <v>327</v>
      </c>
      <c r="BN226" s="26" t="s">
        <v>327</v>
      </c>
      <c r="BQ226" s="26" t="s">
        <v>327</v>
      </c>
      <c r="BR226" s="26" t="s">
        <v>327</v>
      </c>
      <c r="BS226" s="26" t="s">
        <v>327</v>
      </c>
      <c r="BT226" s="26" t="s">
        <v>327</v>
      </c>
      <c r="BW226" s="26" t="s">
        <v>327</v>
      </c>
      <c r="BX226" s="26" t="s">
        <v>327</v>
      </c>
      <c r="BY226" s="26" t="s">
        <v>327</v>
      </c>
      <c r="BZ226" s="26" t="s">
        <v>327</v>
      </c>
      <c r="CC226" s="26" t="s">
        <v>327</v>
      </c>
      <c r="CD226" s="26" t="s">
        <v>327</v>
      </c>
      <c r="CE226" s="26" t="s">
        <v>327</v>
      </c>
      <c r="CF226" s="26" t="s">
        <v>327</v>
      </c>
      <c r="CI226" s="26" t="s">
        <v>327</v>
      </c>
      <c r="CJ226" s="26" t="s">
        <v>327</v>
      </c>
      <c r="CK226" s="26" t="s">
        <v>327</v>
      </c>
      <c r="CL226" s="26" t="s">
        <v>327</v>
      </c>
      <c r="CO226" s="26" t="s">
        <v>327</v>
      </c>
      <c r="CP226" s="26" t="s">
        <v>327</v>
      </c>
      <c r="CQ226" s="26" t="s">
        <v>327</v>
      </c>
      <c r="CR226" s="26" t="s">
        <v>327</v>
      </c>
      <c r="CU226" s="26" t="s">
        <v>327</v>
      </c>
      <c r="CV226" s="26" t="s">
        <v>327</v>
      </c>
      <c r="CW226" s="26" t="s">
        <v>327</v>
      </c>
      <c r="CX226" s="26" t="s">
        <v>327</v>
      </c>
    </row>
    <row r="227" spans="5:102" x14ac:dyDescent="0.45">
      <c r="E227" s="26" t="s">
        <v>327</v>
      </c>
      <c r="F227" s="26" t="s">
        <v>327</v>
      </c>
      <c r="G227" s="26" t="s">
        <v>327</v>
      </c>
      <c r="H227" s="26" t="s">
        <v>327</v>
      </c>
      <c r="I227" s="26" t="s">
        <v>327</v>
      </c>
      <c r="J227" s="26" t="s">
        <v>327</v>
      </c>
      <c r="K227" s="26" t="s">
        <v>327</v>
      </c>
      <c r="L227" s="26" t="s">
        <v>327</v>
      </c>
      <c r="M227" s="26" t="s">
        <v>327</v>
      </c>
      <c r="O227" s="26" t="s">
        <v>327</v>
      </c>
      <c r="P227" s="26" t="s">
        <v>327</v>
      </c>
      <c r="Q227" s="26" t="s">
        <v>327</v>
      </c>
      <c r="R227" s="26" t="s">
        <v>327</v>
      </c>
      <c r="U227" s="26" t="s">
        <v>327</v>
      </c>
      <c r="V227" s="26" t="s">
        <v>327</v>
      </c>
      <c r="W227" s="26" t="s">
        <v>327</v>
      </c>
      <c r="X227" s="26" t="s">
        <v>327</v>
      </c>
      <c r="AA227" s="26" t="s">
        <v>327</v>
      </c>
      <c r="AB227" s="26" t="s">
        <v>327</v>
      </c>
      <c r="AC227" s="26" t="s">
        <v>327</v>
      </c>
      <c r="AD227" s="26" t="s">
        <v>327</v>
      </c>
      <c r="AG227" s="26" t="s">
        <v>327</v>
      </c>
      <c r="AH227" s="26" t="s">
        <v>327</v>
      </c>
      <c r="AI227" s="26" t="s">
        <v>327</v>
      </c>
      <c r="AJ227" s="26" t="s">
        <v>327</v>
      </c>
      <c r="AM227" s="26" t="s">
        <v>327</v>
      </c>
      <c r="AN227" s="26" t="s">
        <v>327</v>
      </c>
      <c r="AO227" s="26" t="s">
        <v>327</v>
      </c>
      <c r="AP227" s="26" t="s">
        <v>327</v>
      </c>
      <c r="AS227" s="26" t="s">
        <v>327</v>
      </c>
      <c r="AT227" s="26" t="s">
        <v>327</v>
      </c>
      <c r="AU227" s="26" t="s">
        <v>327</v>
      </c>
      <c r="AV227" s="26" t="s">
        <v>327</v>
      </c>
      <c r="AY227" s="26" t="s">
        <v>327</v>
      </c>
      <c r="AZ227" s="26" t="s">
        <v>327</v>
      </c>
      <c r="BA227" s="26" t="s">
        <v>327</v>
      </c>
      <c r="BB227" s="26" t="s">
        <v>327</v>
      </c>
      <c r="BE227" s="26" t="s">
        <v>327</v>
      </c>
      <c r="BF227" s="26" t="s">
        <v>327</v>
      </c>
      <c r="BG227" s="26" t="s">
        <v>327</v>
      </c>
      <c r="BH227" s="26" t="s">
        <v>327</v>
      </c>
      <c r="BK227" s="26" t="s">
        <v>327</v>
      </c>
      <c r="BL227" s="26" t="s">
        <v>327</v>
      </c>
      <c r="BM227" s="26" t="s">
        <v>327</v>
      </c>
      <c r="BN227" s="26" t="s">
        <v>327</v>
      </c>
      <c r="BQ227" s="26" t="s">
        <v>327</v>
      </c>
      <c r="BR227" s="26" t="s">
        <v>327</v>
      </c>
      <c r="BS227" s="26" t="s">
        <v>327</v>
      </c>
      <c r="BT227" s="26" t="s">
        <v>327</v>
      </c>
      <c r="BW227" s="26" t="s">
        <v>327</v>
      </c>
      <c r="BX227" s="26" t="s">
        <v>327</v>
      </c>
      <c r="BY227" s="26" t="s">
        <v>327</v>
      </c>
      <c r="BZ227" s="26" t="s">
        <v>327</v>
      </c>
      <c r="CC227" s="26" t="s">
        <v>327</v>
      </c>
      <c r="CD227" s="26" t="s">
        <v>327</v>
      </c>
      <c r="CE227" s="26" t="s">
        <v>327</v>
      </c>
      <c r="CF227" s="26" t="s">
        <v>327</v>
      </c>
      <c r="CI227" s="26" t="s">
        <v>327</v>
      </c>
      <c r="CJ227" s="26" t="s">
        <v>327</v>
      </c>
      <c r="CK227" s="26" t="s">
        <v>327</v>
      </c>
      <c r="CL227" s="26" t="s">
        <v>327</v>
      </c>
      <c r="CO227" s="26" t="s">
        <v>327</v>
      </c>
      <c r="CP227" s="26" t="s">
        <v>327</v>
      </c>
      <c r="CQ227" s="26" t="s">
        <v>327</v>
      </c>
      <c r="CR227" s="26" t="s">
        <v>327</v>
      </c>
      <c r="CU227" s="26" t="s">
        <v>327</v>
      </c>
      <c r="CV227" s="26" t="s">
        <v>327</v>
      </c>
      <c r="CW227" s="26" t="s">
        <v>327</v>
      </c>
      <c r="CX227" s="26" t="s">
        <v>327</v>
      </c>
    </row>
    <row r="228" spans="5:102" x14ac:dyDescent="0.45">
      <c r="E228" s="26" t="s">
        <v>327</v>
      </c>
      <c r="F228" s="26" t="s">
        <v>327</v>
      </c>
      <c r="G228" s="26" t="s">
        <v>327</v>
      </c>
      <c r="H228" s="26" t="s">
        <v>327</v>
      </c>
      <c r="I228" s="26" t="s">
        <v>327</v>
      </c>
      <c r="J228" s="26" t="s">
        <v>327</v>
      </c>
      <c r="K228" s="26" t="s">
        <v>327</v>
      </c>
      <c r="L228" s="26" t="s">
        <v>327</v>
      </c>
      <c r="M228" s="26" t="s">
        <v>327</v>
      </c>
      <c r="O228" s="26" t="s">
        <v>327</v>
      </c>
      <c r="P228" s="26" t="s">
        <v>327</v>
      </c>
      <c r="Q228" s="26" t="s">
        <v>327</v>
      </c>
      <c r="R228" s="26" t="s">
        <v>327</v>
      </c>
      <c r="U228" s="26" t="s">
        <v>327</v>
      </c>
      <c r="V228" s="26" t="s">
        <v>327</v>
      </c>
      <c r="W228" s="26" t="s">
        <v>327</v>
      </c>
      <c r="X228" s="26" t="s">
        <v>327</v>
      </c>
      <c r="AA228" s="26" t="s">
        <v>327</v>
      </c>
      <c r="AB228" s="26" t="s">
        <v>327</v>
      </c>
      <c r="AC228" s="26" t="s">
        <v>327</v>
      </c>
      <c r="AD228" s="26" t="s">
        <v>327</v>
      </c>
      <c r="AG228" s="26" t="s">
        <v>327</v>
      </c>
      <c r="AH228" s="26" t="s">
        <v>327</v>
      </c>
      <c r="AI228" s="26" t="s">
        <v>327</v>
      </c>
      <c r="AJ228" s="26" t="s">
        <v>327</v>
      </c>
      <c r="AM228" s="26" t="s">
        <v>327</v>
      </c>
      <c r="AN228" s="26" t="s">
        <v>327</v>
      </c>
      <c r="AO228" s="26" t="s">
        <v>327</v>
      </c>
      <c r="AP228" s="26" t="s">
        <v>327</v>
      </c>
      <c r="AS228" s="26" t="s">
        <v>327</v>
      </c>
      <c r="AT228" s="26" t="s">
        <v>327</v>
      </c>
      <c r="AU228" s="26" t="s">
        <v>327</v>
      </c>
      <c r="AV228" s="26" t="s">
        <v>327</v>
      </c>
      <c r="AY228" s="26" t="s">
        <v>327</v>
      </c>
      <c r="AZ228" s="26" t="s">
        <v>327</v>
      </c>
      <c r="BA228" s="26" t="s">
        <v>327</v>
      </c>
      <c r="BB228" s="26" t="s">
        <v>327</v>
      </c>
      <c r="BE228" s="26" t="s">
        <v>327</v>
      </c>
      <c r="BF228" s="26" t="s">
        <v>327</v>
      </c>
      <c r="BG228" s="26" t="s">
        <v>327</v>
      </c>
      <c r="BH228" s="26" t="s">
        <v>327</v>
      </c>
      <c r="BK228" s="26" t="s">
        <v>327</v>
      </c>
      <c r="BL228" s="26" t="s">
        <v>327</v>
      </c>
      <c r="BM228" s="26" t="s">
        <v>327</v>
      </c>
      <c r="BN228" s="26" t="s">
        <v>327</v>
      </c>
      <c r="BQ228" s="26" t="s">
        <v>327</v>
      </c>
      <c r="BR228" s="26" t="s">
        <v>327</v>
      </c>
      <c r="BS228" s="26" t="s">
        <v>327</v>
      </c>
      <c r="BT228" s="26" t="s">
        <v>327</v>
      </c>
      <c r="BW228" s="26" t="s">
        <v>327</v>
      </c>
      <c r="BX228" s="26" t="s">
        <v>327</v>
      </c>
      <c r="BY228" s="26" t="s">
        <v>327</v>
      </c>
      <c r="BZ228" s="26" t="s">
        <v>327</v>
      </c>
      <c r="CC228" s="26" t="s">
        <v>327</v>
      </c>
      <c r="CD228" s="26" t="s">
        <v>327</v>
      </c>
      <c r="CE228" s="26" t="s">
        <v>327</v>
      </c>
      <c r="CF228" s="26" t="s">
        <v>327</v>
      </c>
      <c r="CI228" s="26" t="s">
        <v>327</v>
      </c>
      <c r="CJ228" s="26" t="s">
        <v>327</v>
      </c>
      <c r="CK228" s="26" t="s">
        <v>327</v>
      </c>
      <c r="CL228" s="26" t="s">
        <v>327</v>
      </c>
      <c r="CO228" s="26" t="s">
        <v>327</v>
      </c>
      <c r="CP228" s="26" t="s">
        <v>327</v>
      </c>
      <c r="CQ228" s="26" t="s">
        <v>327</v>
      </c>
      <c r="CR228" s="26" t="s">
        <v>327</v>
      </c>
      <c r="CU228" s="26" t="s">
        <v>327</v>
      </c>
      <c r="CV228" s="26" t="s">
        <v>327</v>
      </c>
      <c r="CW228" s="26" t="s">
        <v>327</v>
      </c>
      <c r="CX228" s="26" t="s">
        <v>327</v>
      </c>
    </row>
    <row r="229" spans="5:102" x14ac:dyDescent="0.45">
      <c r="E229" s="26" t="s">
        <v>327</v>
      </c>
      <c r="F229" s="26" t="s">
        <v>327</v>
      </c>
      <c r="G229" s="26" t="s">
        <v>327</v>
      </c>
      <c r="H229" s="26" t="s">
        <v>327</v>
      </c>
      <c r="I229" s="26" t="s">
        <v>327</v>
      </c>
      <c r="J229" s="26" t="s">
        <v>327</v>
      </c>
      <c r="K229" s="26" t="s">
        <v>327</v>
      </c>
      <c r="L229" s="26" t="s">
        <v>327</v>
      </c>
      <c r="M229" s="26" t="s">
        <v>327</v>
      </c>
      <c r="O229" s="26" t="s">
        <v>327</v>
      </c>
      <c r="P229" s="26" t="s">
        <v>327</v>
      </c>
      <c r="Q229" s="26" t="s">
        <v>327</v>
      </c>
      <c r="R229" s="26" t="s">
        <v>327</v>
      </c>
      <c r="U229" s="26" t="s">
        <v>327</v>
      </c>
      <c r="V229" s="26" t="s">
        <v>327</v>
      </c>
      <c r="W229" s="26" t="s">
        <v>327</v>
      </c>
      <c r="X229" s="26" t="s">
        <v>327</v>
      </c>
      <c r="AA229" s="26" t="s">
        <v>327</v>
      </c>
      <c r="AB229" s="26" t="s">
        <v>327</v>
      </c>
      <c r="AC229" s="26" t="s">
        <v>327</v>
      </c>
      <c r="AD229" s="26" t="s">
        <v>327</v>
      </c>
      <c r="AG229" s="26" t="s">
        <v>327</v>
      </c>
      <c r="AH229" s="26" t="s">
        <v>327</v>
      </c>
      <c r="AI229" s="26" t="s">
        <v>327</v>
      </c>
      <c r="AJ229" s="26" t="s">
        <v>327</v>
      </c>
      <c r="AM229" s="26" t="s">
        <v>327</v>
      </c>
      <c r="AN229" s="26" t="s">
        <v>327</v>
      </c>
      <c r="AO229" s="26" t="s">
        <v>327</v>
      </c>
      <c r="AP229" s="26" t="s">
        <v>327</v>
      </c>
      <c r="AS229" s="26" t="s">
        <v>327</v>
      </c>
      <c r="AT229" s="26" t="s">
        <v>327</v>
      </c>
      <c r="AU229" s="26" t="s">
        <v>327</v>
      </c>
      <c r="AV229" s="26" t="s">
        <v>327</v>
      </c>
      <c r="AY229" s="26" t="s">
        <v>327</v>
      </c>
      <c r="AZ229" s="26" t="s">
        <v>327</v>
      </c>
      <c r="BA229" s="26" t="s">
        <v>327</v>
      </c>
      <c r="BB229" s="26" t="s">
        <v>327</v>
      </c>
      <c r="BE229" s="26" t="s">
        <v>327</v>
      </c>
      <c r="BF229" s="26" t="s">
        <v>327</v>
      </c>
      <c r="BG229" s="26" t="s">
        <v>327</v>
      </c>
      <c r="BH229" s="26" t="s">
        <v>327</v>
      </c>
      <c r="BK229" s="26" t="s">
        <v>327</v>
      </c>
      <c r="BL229" s="26" t="s">
        <v>327</v>
      </c>
      <c r="BM229" s="26" t="s">
        <v>327</v>
      </c>
      <c r="BN229" s="26" t="s">
        <v>327</v>
      </c>
      <c r="BQ229" s="26" t="s">
        <v>327</v>
      </c>
      <c r="BR229" s="26" t="s">
        <v>327</v>
      </c>
      <c r="BS229" s="26" t="s">
        <v>327</v>
      </c>
      <c r="BT229" s="26" t="s">
        <v>327</v>
      </c>
      <c r="BW229" s="26" t="s">
        <v>327</v>
      </c>
      <c r="BX229" s="26" t="s">
        <v>327</v>
      </c>
      <c r="BY229" s="26" t="s">
        <v>327</v>
      </c>
      <c r="BZ229" s="26" t="s">
        <v>327</v>
      </c>
      <c r="CC229" s="26" t="s">
        <v>327</v>
      </c>
      <c r="CD229" s="26" t="s">
        <v>327</v>
      </c>
      <c r="CE229" s="26" t="s">
        <v>327</v>
      </c>
      <c r="CF229" s="26" t="s">
        <v>327</v>
      </c>
      <c r="CI229" s="26" t="s">
        <v>327</v>
      </c>
      <c r="CJ229" s="26" t="s">
        <v>327</v>
      </c>
      <c r="CK229" s="26" t="s">
        <v>327</v>
      </c>
      <c r="CL229" s="26" t="s">
        <v>327</v>
      </c>
      <c r="CO229" s="26" t="s">
        <v>327</v>
      </c>
      <c r="CP229" s="26" t="s">
        <v>327</v>
      </c>
      <c r="CQ229" s="26" t="s">
        <v>327</v>
      </c>
      <c r="CR229" s="26" t="s">
        <v>327</v>
      </c>
      <c r="CU229" s="26" t="s">
        <v>327</v>
      </c>
      <c r="CV229" s="26" t="s">
        <v>327</v>
      </c>
      <c r="CW229" s="26" t="s">
        <v>327</v>
      </c>
      <c r="CX229" s="26" t="s">
        <v>327</v>
      </c>
    </row>
    <row r="230" spans="5:102" x14ac:dyDescent="0.45">
      <c r="E230" s="26" t="s">
        <v>327</v>
      </c>
      <c r="F230" s="26" t="s">
        <v>327</v>
      </c>
      <c r="G230" s="26" t="s">
        <v>327</v>
      </c>
      <c r="H230" s="26" t="s">
        <v>327</v>
      </c>
      <c r="I230" s="26" t="s">
        <v>327</v>
      </c>
      <c r="J230" s="26" t="s">
        <v>327</v>
      </c>
      <c r="K230" s="26" t="s">
        <v>327</v>
      </c>
      <c r="L230" s="26" t="s">
        <v>327</v>
      </c>
      <c r="M230" s="26" t="s">
        <v>327</v>
      </c>
      <c r="O230" s="26" t="s">
        <v>327</v>
      </c>
      <c r="P230" s="26" t="s">
        <v>327</v>
      </c>
      <c r="Q230" s="26" t="s">
        <v>327</v>
      </c>
      <c r="R230" s="26" t="s">
        <v>327</v>
      </c>
      <c r="U230" s="26" t="s">
        <v>327</v>
      </c>
      <c r="V230" s="26" t="s">
        <v>327</v>
      </c>
      <c r="W230" s="26" t="s">
        <v>327</v>
      </c>
      <c r="X230" s="26" t="s">
        <v>327</v>
      </c>
      <c r="AA230" s="26" t="s">
        <v>327</v>
      </c>
      <c r="AB230" s="26" t="s">
        <v>327</v>
      </c>
      <c r="AC230" s="26" t="s">
        <v>327</v>
      </c>
      <c r="AD230" s="26" t="s">
        <v>327</v>
      </c>
      <c r="AG230" s="26" t="s">
        <v>327</v>
      </c>
      <c r="AH230" s="26" t="s">
        <v>327</v>
      </c>
      <c r="AI230" s="26" t="s">
        <v>327</v>
      </c>
      <c r="AJ230" s="26" t="s">
        <v>327</v>
      </c>
      <c r="AM230" s="26" t="s">
        <v>327</v>
      </c>
      <c r="AN230" s="26" t="s">
        <v>327</v>
      </c>
      <c r="AO230" s="26" t="s">
        <v>327</v>
      </c>
      <c r="AP230" s="26" t="s">
        <v>327</v>
      </c>
      <c r="AS230" s="26" t="s">
        <v>327</v>
      </c>
      <c r="AT230" s="26" t="s">
        <v>327</v>
      </c>
      <c r="AU230" s="26" t="s">
        <v>327</v>
      </c>
      <c r="AV230" s="26" t="s">
        <v>327</v>
      </c>
      <c r="AY230" s="26" t="s">
        <v>327</v>
      </c>
      <c r="AZ230" s="26" t="s">
        <v>327</v>
      </c>
      <c r="BA230" s="26" t="s">
        <v>327</v>
      </c>
      <c r="BB230" s="26" t="s">
        <v>327</v>
      </c>
      <c r="BE230" s="26" t="s">
        <v>327</v>
      </c>
      <c r="BF230" s="26" t="s">
        <v>327</v>
      </c>
      <c r="BG230" s="26" t="s">
        <v>327</v>
      </c>
      <c r="BH230" s="26" t="s">
        <v>327</v>
      </c>
      <c r="BK230" s="26" t="s">
        <v>327</v>
      </c>
      <c r="BL230" s="26" t="s">
        <v>327</v>
      </c>
      <c r="BM230" s="26" t="s">
        <v>327</v>
      </c>
      <c r="BN230" s="26" t="s">
        <v>327</v>
      </c>
      <c r="BQ230" s="26" t="s">
        <v>327</v>
      </c>
      <c r="BR230" s="26" t="s">
        <v>327</v>
      </c>
      <c r="BS230" s="26" t="s">
        <v>327</v>
      </c>
      <c r="BT230" s="26" t="s">
        <v>327</v>
      </c>
      <c r="BW230" s="26" t="s">
        <v>327</v>
      </c>
      <c r="BX230" s="26" t="s">
        <v>327</v>
      </c>
      <c r="BY230" s="26" t="s">
        <v>327</v>
      </c>
      <c r="BZ230" s="26" t="s">
        <v>327</v>
      </c>
      <c r="CC230" s="26" t="s">
        <v>327</v>
      </c>
      <c r="CD230" s="26" t="s">
        <v>327</v>
      </c>
      <c r="CE230" s="26" t="s">
        <v>327</v>
      </c>
      <c r="CF230" s="26" t="s">
        <v>327</v>
      </c>
      <c r="CI230" s="26" t="s">
        <v>327</v>
      </c>
      <c r="CJ230" s="26" t="s">
        <v>327</v>
      </c>
      <c r="CK230" s="26" t="s">
        <v>327</v>
      </c>
      <c r="CL230" s="26" t="s">
        <v>327</v>
      </c>
      <c r="CO230" s="26" t="s">
        <v>327</v>
      </c>
      <c r="CP230" s="26" t="s">
        <v>327</v>
      </c>
      <c r="CQ230" s="26" t="s">
        <v>327</v>
      </c>
      <c r="CR230" s="26" t="s">
        <v>327</v>
      </c>
      <c r="CU230" s="26" t="s">
        <v>327</v>
      </c>
      <c r="CV230" s="26" t="s">
        <v>327</v>
      </c>
      <c r="CW230" s="26" t="s">
        <v>327</v>
      </c>
      <c r="CX230" s="26" t="s">
        <v>327</v>
      </c>
    </row>
    <row r="231" spans="5:102" x14ac:dyDescent="0.45">
      <c r="E231" s="26" t="s">
        <v>327</v>
      </c>
      <c r="F231" s="26" t="s">
        <v>327</v>
      </c>
      <c r="G231" s="26" t="s">
        <v>327</v>
      </c>
      <c r="H231" s="26" t="s">
        <v>327</v>
      </c>
      <c r="I231" s="26" t="s">
        <v>327</v>
      </c>
      <c r="J231" s="26" t="s">
        <v>327</v>
      </c>
      <c r="K231" s="26" t="s">
        <v>327</v>
      </c>
      <c r="L231" s="26" t="s">
        <v>327</v>
      </c>
      <c r="M231" s="26" t="s">
        <v>327</v>
      </c>
      <c r="O231" s="26" t="s">
        <v>327</v>
      </c>
      <c r="P231" s="26" t="s">
        <v>327</v>
      </c>
      <c r="Q231" s="26" t="s">
        <v>327</v>
      </c>
      <c r="R231" s="26" t="s">
        <v>327</v>
      </c>
      <c r="U231" s="26" t="s">
        <v>327</v>
      </c>
      <c r="V231" s="26" t="s">
        <v>327</v>
      </c>
      <c r="W231" s="26" t="s">
        <v>327</v>
      </c>
      <c r="X231" s="26" t="s">
        <v>327</v>
      </c>
      <c r="AA231" s="26" t="s">
        <v>327</v>
      </c>
      <c r="AB231" s="26" t="s">
        <v>327</v>
      </c>
      <c r="AC231" s="26" t="s">
        <v>327</v>
      </c>
      <c r="AD231" s="26" t="s">
        <v>327</v>
      </c>
      <c r="AG231" s="26" t="s">
        <v>327</v>
      </c>
      <c r="AH231" s="26" t="s">
        <v>327</v>
      </c>
      <c r="AI231" s="26" t="s">
        <v>327</v>
      </c>
      <c r="AJ231" s="26" t="s">
        <v>327</v>
      </c>
      <c r="AM231" s="26" t="s">
        <v>327</v>
      </c>
      <c r="AN231" s="26" t="s">
        <v>327</v>
      </c>
      <c r="AO231" s="26" t="s">
        <v>327</v>
      </c>
      <c r="AP231" s="26" t="s">
        <v>327</v>
      </c>
      <c r="AS231" s="26" t="s">
        <v>327</v>
      </c>
      <c r="AT231" s="26" t="s">
        <v>327</v>
      </c>
      <c r="AU231" s="26" t="s">
        <v>327</v>
      </c>
      <c r="AV231" s="26" t="s">
        <v>327</v>
      </c>
      <c r="AY231" s="26" t="s">
        <v>327</v>
      </c>
      <c r="AZ231" s="26" t="s">
        <v>327</v>
      </c>
      <c r="BA231" s="26" t="s">
        <v>327</v>
      </c>
      <c r="BB231" s="26" t="s">
        <v>327</v>
      </c>
      <c r="BE231" s="26" t="s">
        <v>327</v>
      </c>
      <c r="BF231" s="26" t="s">
        <v>327</v>
      </c>
      <c r="BG231" s="26" t="s">
        <v>327</v>
      </c>
      <c r="BH231" s="26" t="s">
        <v>327</v>
      </c>
      <c r="BK231" s="26" t="s">
        <v>327</v>
      </c>
      <c r="BL231" s="26" t="s">
        <v>327</v>
      </c>
      <c r="BM231" s="26" t="s">
        <v>327</v>
      </c>
      <c r="BN231" s="26" t="s">
        <v>327</v>
      </c>
      <c r="BQ231" s="26" t="s">
        <v>327</v>
      </c>
      <c r="BR231" s="26" t="s">
        <v>327</v>
      </c>
      <c r="BS231" s="26" t="s">
        <v>327</v>
      </c>
      <c r="BT231" s="26" t="s">
        <v>327</v>
      </c>
      <c r="BW231" s="26" t="s">
        <v>327</v>
      </c>
      <c r="BX231" s="26" t="s">
        <v>327</v>
      </c>
      <c r="BY231" s="26" t="s">
        <v>327</v>
      </c>
      <c r="BZ231" s="26" t="s">
        <v>327</v>
      </c>
      <c r="CC231" s="26" t="s">
        <v>327</v>
      </c>
      <c r="CD231" s="26" t="s">
        <v>327</v>
      </c>
      <c r="CE231" s="26" t="s">
        <v>327</v>
      </c>
      <c r="CF231" s="26" t="s">
        <v>327</v>
      </c>
      <c r="CI231" s="26" t="s">
        <v>327</v>
      </c>
      <c r="CJ231" s="26" t="s">
        <v>327</v>
      </c>
      <c r="CK231" s="26" t="s">
        <v>327</v>
      </c>
      <c r="CL231" s="26" t="s">
        <v>327</v>
      </c>
      <c r="CO231" s="26" t="s">
        <v>327</v>
      </c>
      <c r="CP231" s="26" t="s">
        <v>327</v>
      </c>
      <c r="CQ231" s="26" t="s">
        <v>327</v>
      </c>
      <c r="CR231" s="26" t="s">
        <v>327</v>
      </c>
      <c r="CU231" s="26" t="s">
        <v>327</v>
      </c>
      <c r="CV231" s="26" t="s">
        <v>327</v>
      </c>
      <c r="CW231" s="26" t="s">
        <v>327</v>
      </c>
      <c r="CX231" s="26" t="s">
        <v>327</v>
      </c>
    </row>
    <row r="232" spans="5:102" x14ac:dyDescent="0.45">
      <c r="E232" s="26" t="s">
        <v>327</v>
      </c>
      <c r="F232" s="26" t="s">
        <v>327</v>
      </c>
      <c r="G232" s="26" t="s">
        <v>327</v>
      </c>
      <c r="H232" s="26" t="s">
        <v>327</v>
      </c>
      <c r="I232" s="26" t="s">
        <v>327</v>
      </c>
      <c r="J232" s="26" t="s">
        <v>327</v>
      </c>
      <c r="K232" s="26" t="s">
        <v>327</v>
      </c>
      <c r="L232" s="26" t="s">
        <v>327</v>
      </c>
      <c r="M232" s="26" t="s">
        <v>327</v>
      </c>
      <c r="O232" s="26" t="s">
        <v>327</v>
      </c>
      <c r="P232" s="26" t="s">
        <v>327</v>
      </c>
      <c r="Q232" s="26" t="s">
        <v>327</v>
      </c>
      <c r="R232" s="26" t="s">
        <v>327</v>
      </c>
      <c r="U232" s="26" t="s">
        <v>327</v>
      </c>
      <c r="V232" s="26" t="s">
        <v>327</v>
      </c>
      <c r="W232" s="26" t="s">
        <v>327</v>
      </c>
      <c r="X232" s="26" t="s">
        <v>327</v>
      </c>
      <c r="AA232" s="26" t="s">
        <v>327</v>
      </c>
      <c r="AB232" s="26" t="s">
        <v>327</v>
      </c>
      <c r="AC232" s="26" t="s">
        <v>327</v>
      </c>
      <c r="AD232" s="26" t="s">
        <v>327</v>
      </c>
      <c r="AG232" s="26" t="s">
        <v>327</v>
      </c>
      <c r="AH232" s="26" t="s">
        <v>327</v>
      </c>
      <c r="AI232" s="26" t="s">
        <v>327</v>
      </c>
      <c r="AJ232" s="26" t="s">
        <v>327</v>
      </c>
      <c r="AM232" s="26" t="s">
        <v>327</v>
      </c>
      <c r="AN232" s="26" t="s">
        <v>327</v>
      </c>
      <c r="AO232" s="26" t="s">
        <v>327</v>
      </c>
      <c r="AP232" s="26" t="s">
        <v>327</v>
      </c>
      <c r="AS232" s="26" t="s">
        <v>327</v>
      </c>
      <c r="AT232" s="26" t="s">
        <v>327</v>
      </c>
      <c r="AU232" s="26" t="s">
        <v>327</v>
      </c>
      <c r="AV232" s="26" t="s">
        <v>327</v>
      </c>
      <c r="AY232" s="26" t="s">
        <v>327</v>
      </c>
      <c r="AZ232" s="26" t="s">
        <v>327</v>
      </c>
      <c r="BA232" s="26" t="s">
        <v>327</v>
      </c>
      <c r="BB232" s="26" t="s">
        <v>327</v>
      </c>
      <c r="BE232" s="26" t="s">
        <v>327</v>
      </c>
      <c r="BF232" s="26" t="s">
        <v>327</v>
      </c>
      <c r="BG232" s="26" t="s">
        <v>327</v>
      </c>
      <c r="BH232" s="26" t="s">
        <v>327</v>
      </c>
      <c r="BK232" s="26" t="s">
        <v>327</v>
      </c>
      <c r="BL232" s="26" t="s">
        <v>327</v>
      </c>
      <c r="BM232" s="26" t="s">
        <v>327</v>
      </c>
      <c r="BN232" s="26" t="s">
        <v>327</v>
      </c>
      <c r="BQ232" s="26" t="s">
        <v>327</v>
      </c>
      <c r="BR232" s="26" t="s">
        <v>327</v>
      </c>
      <c r="BS232" s="26" t="s">
        <v>327</v>
      </c>
      <c r="BT232" s="26" t="s">
        <v>327</v>
      </c>
      <c r="BW232" s="26" t="s">
        <v>327</v>
      </c>
      <c r="BX232" s="26" t="s">
        <v>327</v>
      </c>
      <c r="BY232" s="26" t="s">
        <v>327</v>
      </c>
      <c r="BZ232" s="26" t="s">
        <v>327</v>
      </c>
      <c r="CC232" s="26" t="s">
        <v>327</v>
      </c>
      <c r="CD232" s="26" t="s">
        <v>327</v>
      </c>
      <c r="CE232" s="26" t="s">
        <v>327</v>
      </c>
      <c r="CF232" s="26" t="s">
        <v>327</v>
      </c>
      <c r="CI232" s="26" t="s">
        <v>327</v>
      </c>
      <c r="CJ232" s="26" t="s">
        <v>327</v>
      </c>
      <c r="CK232" s="26" t="s">
        <v>327</v>
      </c>
      <c r="CL232" s="26" t="s">
        <v>327</v>
      </c>
      <c r="CO232" s="26" t="s">
        <v>327</v>
      </c>
      <c r="CP232" s="26" t="s">
        <v>327</v>
      </c>
      <c r="CQ232" s="26" t="s">
        <v>327</v>
      </c>
      <c r="CR232" s="26" t="s">
        <v>327</v>
      </c>
      <c r="CU232" s="26" t="s">
        <v>327</v>
      </c>
      <c r="CV232" s="26" t="s">
        <v>327</v>
      </c>
      <c r="CW232" s="26" t="s">
        <v>327</v>
      </c>
      <c r="CX232" s="26" t="s">
        <v>327</v>
      </c>
    </row>
    <row r="233" spans="5:102" x14ac:dyDescent="0.45">
      <c r="E233" s="26" t="s">
        <v>327</v>
      </c>
      <c r="F233" s="26" t="s">
        <v>327</v>
      </c>
      <c r="G233" s="26" t="s">
        <v>327</v>
      </c>
      <c r="H233" s="26" t="s">
        <v>327</v>
      </c>
      <c r="I233" s="26" t="s">
        <v>327</v>
      </c>
      <c r="J233" s="26" t="s">
        <v>327</v>
      </c>
      <c r="K233" s="26" t="s">
        <v>327</v>
      </c>
      <c r="L233" s="26" t="s">
        <v>327</v>
      </c>
      <c r="M233" s="26" t="s">
        <v>327</v>
      </c>
      <c r="O233" s="26" t="s">
        <v>327</v>
      </c>
      <c r="P233" s="26" t="s">
        <v>327</v>
      </c>
      <c r="Q233" s="26" t="s">
        <v>327</v>
      </c>
      <c r="R233" s="26" t="s">
        <v>327</v>
      </c>
      <c r="U233" s="26" t="s">
        <v>327</v>
      </c>
      <c r="V233" s="26" t="s">
        <v>327</v>
      </c>
      <c r="W233" s="26" t="s">
        <v>327</v>
      </c>
      <c r="X233" s="26" t="s">
        <v>327</v>
      </c>
      <c r="AA233" s="26" t="s">
        <v>327</v>
      </c>
      <c r="AB233" s="26" t="s">
        <v>327</v>
      </c>
      <c r="AC233" s="26" t="s">
        <v>327</v>
      </c>
      <c r="AD233" s="26" t="s">
        <v>327</v>
      </c>
      <c r="AG233" s="26" t="s">
        <v>327</v>
      </c>
      <c r="AH233" s="26" t="s">
        <v>327</v>
      </c>
      <c r="AI233" s="26" t="s">
        <v>327</v>
      </c>
      <c r="AJ233" s="26" t="s">
        <v>327</v>
      </c>
      <c r="AM233" s="26" t="s">
        <v>327</v>
      </c>
      <c r="AN233" s="26" t="s">
        <v>327</v>
      </c>
      <c r="AO233" s="26" t="s">
        <v>327</v>
      </c>
      <c r="AP233" s="26" t="s">
        <v>327</v>
      </c>
      <c r="AS233" s="26" t="s">
        <v>327</v>
      </c>
      <c r="AT233" s="26" t="s">
        <v>327</v>
      </c>
      <c r="AU233" s="26" t="s">
        <v>327</v>
      </c>
      <c r="AV233" s="26" t="s">
        <v>327</v>
      </c>
      <c r="AY233" s="26" t="s">
        <v>327</v>
      </c>
      <c r="AZ233" s="26" t="s">
        <v>327</v>
      </c>
      <c r="BA233" s="26" t="s">
        <v>327</v>
      </c>
      <c r="BB233" s="26" t="s">
        <v>327</v>
      </c>
      <c r="BE233" s="26" t="s">
        <v>327</v>
      </c>
      <c r="BF233" s="26" t="s">
        <v>327</v>
      </c>
      <c r="BG233" s="26" t="s">
        <v>327</v>
      </c>
      <c r="BH233" s="26" t="s">
        <v>327</v>
      </c>
      <c r="BK233" s="26" t="s">
        <v>327</v>
      </c>
      <c r="BL233" s="26" t="s">
        <v>327</v>
      </c>
      <c r="BM233" s="26" t="s">
        <v>327</v>
      </c>
      <c r="BN233" s="26" t="s">
        <v>327</v>
      </c>
      <c r="BQ233" s="26" t="s">
        <v>327</v>
      </c>
      <c r="BR233" s="26" t="s">
        <v>327</v>
      </c>
      <c r="BS233" s="26" t="s">
        <v>327</v>
      </c>
      <c r="BT233" s="26" t="s">
        <v>327</v>
      </c>
      <c r="BW233" s="26" t="s">
        <v>327</v>
      </c>
      <c r="BX233" s="26" t="s">
        <v>327</v>
      </c>
      <c r="BY233" s="26" t="s">
        <v>327</v>
      </c>
      <c r="BZ233" s="26" t="s">
        <v>327</v>
      </c>
      <c r="CC233" s="26" t="s">
        <v>327</v>
      </c>
      <c r="CD233" s="26" t="s">
        <v>327</v>
      </c>
      <c r="CE233" s="26" t="s">
        <v>327</v>
      </c>
      <c r="CF233" s="26" t="s">
        <v>327</v>
      </c>
      <c r="CI233" s="26" t="s">
        <v>327</v>
      </c>
      <c r="CJ233" s="26" t="s">
        <v>327</v>
      </c>
      <c r="CK233" s="26" t="s">
        <v>327</v>
      </c>
      <c r="CL233" s="26" t="s">
        <v>327</v>
      </c>
      <c r="CO233" s="26" t="s">
        <v>327</v>
      </c>
      <c r="CP233" s="26" t="s">
        <v>327</v>
      </c>
      <c r="CQ233" s="26" t="s">
        <v>327</v>
      </c>
      <c r="CR233" s="26" t="s">
        <v>327</v>
      </c>
      <c r="CU233" s="26" t="s">
        <v>327</v>
      </c>
      <c r="CV233" s="26" t="s">
        <v>327</v>
      </c>
      <c r="CW233" s="26" t="s">
        <v>327</v>
      </c>
      <c r="CX233" s="26" t="s">
        <v>327</v>
      </c>
    </row>
    <row r="234" spans="5:102" x14ac:dyDescent="0.45">
      <c r="E234" s="26" t="s">
        <v>327</v>
      </c>
      <c r="F234" s="26" t="s">
        <v>327</v>
      </c>
      <c r="G234" s="26" t="s">
        <v>327</v>
      </c>
      <c r="H234" s="26" t="s">
        <v>327</v>
      </c>
      <c r="I234" s="26" t="s">
        <v>327</v>
      </c>
      <c r="J234" s="26" t="s">
        <v>327</v>
      </c>
      <c r="K234" s="26" t="s">
        <v>327</v>
      </c>
      <c r="L234" s="26" t="s">
        <v>327</v>
      </c>
      <c r="M234" s="26" t="s">
        <v>327</v>
      </c>
      <c r="O234" s="26" t="s">
        <v>327</v>
      </c>
      <c r="P234" s="26" t="s">
        <v>327</v>
      </c>
      <c r="Q234" s="26" t="s">
        <v>327</v>
      </c>
      <c r="R234" s="26" t="s">
        <v>327</v>
      </c>
      <c r="U234" s="26" t="s">
        <v>327</v>
      </c>
      <c r="V234" s="26" t="s">
        <v>327</v>
      </c>
      <c r="W234" s="26" t="s">
        <v>327</v>
      </c>
      <c r="X234" s="26" t="s">
        <v>327</v>
      </c>
      <c r="AA234" s="26" t="s">
        <v>327</v>
      </c>
      <c r="AB234" s="26" t="s">
        <v>327</v>
      </c>
      <c r="AC234" s="26" t="s">
        <v>327</v>
      </c>
      <c r="AD234" s="26" t="s">
        <v>327</v>
      </c>
      <c r="AG234" s="26" t="s">
        <v>327</v>
      </c>
      <c r="AH234" s="26" t="s">
        <v>327</v>
      </c>
      <c r="AI234" s="26" t="s">
        <v>327</v>
      </c>
      <c r="AJ234" s="26" t="s">
        <v>327</v>
      </c>
      <c r="AM234" s="26" t="s">
        <v>327</v>
      </c>
      <c r="AN234" s="26" t="s">
        <v>327</v>
      </c>
      <c r="AO234" s="26" t="s">
        <v>327</v>
      </c>
      <c r="AP234" s="26" t="s">
        <v>327</v>
      </c>
      <c r="AS234" s="26" t="s">
        <v>327</v>
      </c>
      <c r="AT234" s="26" t="s">
        <v>327</v>
      </c>
      <c r="AU234" s="26" t="s">
        <v>327</v>
      </c>
      <c r="AV234" s="26" t="s">
        <v>327</v>
      </c>
      <c r="AY234" s="26" t="s">
        <v>327</v>
      </c>
      <c r="AZ234" s="26" t="s">
        <v>327</v>
      </c>
      <c r="BA234" s="26" t="s">
        <v>327</v>
      </c>
      <c r="BB234" s="26" t="s">
        <v>327</v>
      </c>
      <c r="BE234" s="26" t="s">
        <v>327</v>
      </c>
      <c r="BF234" s="26" t="s">
        <v>327</v>
      </c>
      <c r="BG234" s="26" t="s">
        <v>327</v>
      </c>
      <c r="BH234" s="26" t="s">
        <v>327</v>
      </c>
      <c r="BK234" s="26" t="s">
        <v>327</v>
      </c>
      <c r="BL234" s="26" t="s">
        <v>327</v>
      </c>
      <c r="BM234" s="26" t="s">
        <v>327</v>
      </c>
      <c r="BN234" s="26" t="s">
        <v>327</v>
      </c>
      <c r="BQ234" s="26" t="s">
        <v>327</v>
      </c>
      <c r="BR234" s="26" t="s">
        <v>327</v>
      </c>
      <c r="BS234" s="26" t="s">
        <v>327</v>
      </c>
      <c r="BT234" s="26" t="s">
        <v>327</v>
      </c>
      <c r="BW234" s="26" t="s">
        <v>327</v>
      </c>
      <c r="BX234" s="26" t="s">
        <v>327</v>
      </c>
      <c r="BY234" s="26" t="s">
        <v>327</v>
      </c>
      <c r="BZ234" s="26" t="s">
        <v>327</v>
      </c>
      <c r="CC234" s="26" t="s">
        <v>327</v>
      </c>
      <c r="CD234" s="26" t="s">
        <v>327</v>
      </c>
      <c r="CE234" s="26" t="s">
        <v>327</v>
      </c>
      <c r="CF234" s="26" t="s">
        <v>327</v>
      </c>
      <c r="CI234" s="26" t="s">
        <v>327</v>
      </c>
      <c r="CJ234" s="26" t="s">
        <v>327</v>
      </c>
      <c r="CK234" s="26" t="s">
        <v>327</v>
      </c>
      <c r="CL234" s="26" t="s">
        <v>327</v>
      </c>
      <c r="CO234" s="26" t="s">
        <v>327</v>
      </c>
      <c r="CP234" s="26" t="s">
        <v>327</v>
      </c>
      <c r="CQ234" s="26" t="s">
        <v>327</v>
      </c>
      <c r="CR234" s="26" t="s">
        <v>327</v>
      </c>
      <c r="CU234" s="26" t="s">
        <v>327</v>
      </c>
      <c r="CV234" s="26" t="s">
        <v>327</v>
      </c>
      <c r="CW234" s="26" t="s">
        <v>327</v>
      </c>
      <c r="CX234" s="26" t="s">
        <v>327</v>
      </c>
    </row>
    <row r="235" spans="5:102" x14ac:dyDescent="0.45">
      <c r="E235" s="26" t="s">
        <v>327</v>
      </c>
      <c r="F235" s="26" t="s">
        <v>327</v>
      </c>
      <c r="G235" s="26" t="s">
        <v>327</v>
      </c>
      <c r="H235" s="26" t="s">
        <v>327</v>
      </c>
      <c r="I235" s="26" t="s">
        <v>327</v>
      </c>
      <c r="J235" s="26" t="s">
        <v>327</v>
      </c>
      <c r="K235" s="26" t="s">
        <v>327</v>
      </c>
      <c r="L235" s="26" t="s">
        <v>327</v>
      </c>
      <c r="M235" s="26" t="s">
        <v>327</v>
      </c>
      <c r="O235" s="26" t="s">
        <v>327</v>
      </c>
      <c r="P235" s="26" t="s">
        <v>327</v>
      </c>
      <c r="Q235" s="26" t="s">
        <v>327</v>
      </c>
      <c r="R235" s="26" t="s">
        <v>327</v>
      </c>
      <c r="U235" s="26" t="s">
        <v>327</v>
      </c>
      <c r="V235" s="26" t="s">
        <v>327</v>
      </c>
      <c r="W235" s="26" t="s">
        <v>327</v>
      </c>
      <c r="X235" s="26" t="s">
        <v>327</v>
      </c>
      <c r="AA235" s="26" t="s">
        <v>327</v>
      </c>
      <c r="AB235" s="26" t="s">
        <v>327</v>
      </c>
      <c r="AC235" s="26" t="s">
        <v>327</v>
      </c>
      <c r="AD235" s="26" t="s">
        <v>327</v>
      </c>
      <c r="AG235" s="26" t="s">
        <v>327</v>
      </c>
      <c r="AH235" s="26" t="s">
        <v>327</v>
      </c>
      <c r="AI235" s="26" t="s">
        <v>327</v>
      </c>
      <c r="AJ235" s="26" t="s">
        <v>327</v>
      </c>
      <c r="AM235" s="26" t="s">
        <v>327</v>
      </c>
      <c r="AN235" s="26" t="s">
        <v>327</v>
      </c>
      <c r="AO235" s="26" t="s">
        <v>327</v>
      </c>
      <c r="AP235" s="26" t="s">
        <v>327</v>
      </c>
      <c r="AS235" s="26" t="s">
        <v>327</v>
      </c>
      <c r="AT235" s="26" t="s">
        <v>327</v>
      </c>
      <c r="AU235" s="26" t="s">
        <v>327</v>
      </c>
      <c r="AV235" s="26" t="s">
        <v>327</v>
      </c>
      <c r="AY235" s="26" t="s">
        <v>327</v>
      </c>
      <c r="AZ235" s="26" t="s">
        <v>327</v>
      </c>
      <c r="BA235" s="26" t="s">
        <v>327</v>
      </c>
      <c r="BB235" s="26" t="s">
        <v>327</v>
      </c>
      <c r="BE235" s="26" t="s">
        <v>327</v>
      </c>
      <c r="BF235" s="26" t="s">
        <v>327</v>
      </c>
      <c r="BG235" s="26" t="s">
        <v>327</v>
      </c>
      <c r="BH235" s="26" t="s">
        <v>327</v>
      </c>
      <c r="BK235" s="26" t="s">
        <v>327</v>
      </c>
      <c r="BL235" s="26" t="s">
        <v>327</v>
      </c>
      <c r="BM235" s="26" t="s">
        <v>327</v>
      </c>
      <c r="BN235" s="26" t="s">
        <v>327</v>
      </c>
      <c r="BQ235" s="26" t="s">
        <v>327</v>
      </c>
      <c r="BR235" s="26" t="s">
        <v>327</v>
      </c>
      <c r="BS235" s="26" t="s">
        <v>327</v>
      </c>
      <c r="BT235" s="26" t="s">
        <v>327</v>
      </c>
      <c r="BW235" s="26" t="s">
        <v>327</v>
      </c>
      <c r="BX235" s="26" t="s">
        <v>327</v>
      </c>
      <c r="BY235" s="26" t="s">
        <v>327</v>
      </c>
      <c r="BZ235" s="26" t="s">
        <v>327</v>
      </c>
      <c r="CC235" s="26" t="s">
        <v>327</v>
      </c>
      <c r="CD235" s="26" t="s">
        <v>327</v>
      </c>
      <c r="CE235" s="26" t="s">
        <v>327</v>
      </c>
      <c r="CF235" s="26" t="s">
        <v>327</v>
      </c>
      <c r="CI235" s="26" t="s">
        <v>327</v>
      </c>
      <c r="CJ235" s="26" t="s">
        <v>327</v>
      </c>
      <c r="CK235" s="26" t="s">
        <v>327</v>
      </c>
      <c r="CL235" s="26" t="s">
        <v>327</v>
      </c>
      <c r="CO235" s="26" t="s">
        <v>327</v>
      </c>
      <c r="CP235" s="26" t="s">
        <v>327</v>
      </c>
      <c r="CQ235" s="26" t="s">
        <v>327</v>
      </c>
      <c r="CR235" s="26" t="s">
        <v>327</v>
      </c>
      <c r="CU235" s="26" t="s">
        <v>327</v>
      </c>
      <c r="CV235" s="26" t="s">
        <v>327</v>
      </c>
      <c r="CW235" s="26" t="s">
        <v>327</v>
      </c>
      <c r="CX235" s="26" t="s">
        <v>327</v>
      </c>
    </row>
    <row r="236" spans="5:102" x14ac:dyDescent="0.45">
      <c r="E236" s="26" t="s">
        <v>327</v>
      </c>
      <c r="F236" s="26" t="s">
        <v>327</v>
      </c>
      <c r="G236" s="26" t="s">
        <v>327</v>
      </c>
      <c r="H236" s="26" t="s">
        <v>327</v>
      </c>
      <c r="I236" s="26" t="s">
        <v>327</v>
      </c>
      <c r="J236" s="26" t="s">
        <v>327</v>
      </c>
      <c r="K236" s="26" t="s">
        <v>327</v>
      </c>
      <c r="L236" s="26" t="s">
        <v>327</v>
      </c>
      <c r="M236" s="26" t="s">
        <v>327</v>
      </c>
      <c r="O236" s="26" t="s">
        <v>327</v>
      </c>
      <c r="P236" s="26" t="s">
        <v>327</v>
      </c>
      <c r="Q236" s="26" t="s">
        <v>327</v>
      </c>
      <c r="R236" s="26" t="s">
        <v>327</v>
      </c>
      <c r="U236" s="26" t="s">
        <v>327</v>
      </c>
      <c r="V236" s="26" t="s">
        <v>327</v>
      </c>
      <c r="W236" s="26" t="s">
        <v>327</v>
      </c>
      <c r="X236" s="26" t="s">
        <v>327</v>
      </c>
      <c r="AA236" s="26" t="s">
        <v>327</v>
      </c>
      <c r="AB236" s="26" t="s">
        <v>327</v>
      </c>
      <c r="AC236" s="26" t="s">
        <v>327</v>
      </c>
      <c r="AD236" s="26" t="s">
        <v>327</v>
      </c>
      <c r="AG236" s="26" t="s">
        <v>327</v>
      </c>
      <c r="AH236" s="26" t="s">
        <v>327</v>
      </c>
      <c r="AI236" s="26" t="s">
        <v>327</v>
      </c>
      <c r="AJ236" s="26" t="s">
        <v>327</v>
      </c>
      <c r="AM236" s="26" t="s">
        <v>327</v>
      </c>
      <c r="AN236" s="26" t="s">
        <v>327</v>
      </c>
      <c r="AO236" s="26" t="s">
        <v>327</v>
      </c>
      <c r="AP236" s="26" t="s">
        <v>327</v>
      </c>
      <c r="AS236" s="26" t="s">
        <v>327</v>
      </c>
      <c r="AT236" s="26" t="s">
        <v>327</v>
      </c>
      <c r="AU236" s="26" t="s">
        <v>327</v>
      </c>
      <c r="AV236" s="26" t="s">
        <v>327</v>
      </c>
      <c r="AY236" s="26" t="s">
        <v>327</v>
      </c>
      <c r="AZ236" s="26" t="s">
        <v>327</v>
      </c>
      <c r="BA236" s="26" t="s">
        <v>327</v>
      </c>
      <c r="BB236" s="26" t="s">
        <v>327</v>
      </c>
      <c r="BE236" s="26" t="s">
        <v>327</v>
      </c>
      <c r="BF236" s="26" t="s">
        <v>327</v>
      </c>
      <c r="BG236" s="26" t="s">
        <v>327</v>
      </c>
      <c r="BH236" s="26" t="s">
        <v>327</v>
      </c>
      <c r="BK236" s="26" t="s">
        <v>327</v>
      </c>
      <c r="BL236" s="26" t="s">
        <v>327</v>
      </c>
      <c r="BM236" s="26" t="s">
        <v>327</v>
      </c>
      <c r="BN236" s="26" t="s">
        <v>327</v>
      </c>
      <c r="BQ236" s="26" t="s">
        <v>327</v>
      </c>
      <c r="BR236" s="26" t="s">
        <v>327</v>
      </c>
      <c r="BS236" s="26" t="s">
        <v>327</v>
      </c>
      <c r="BT236" s="26" t="s">
        <v>327</v>
      </c>
      <c r="BW236" s="26" t="s">
        <v>327</v>
      </c>
      <c r="BX236" s="26" t="s">
        <v>327</v>
      </c>
      <c r="BY236" s="26" t="s">
        <v>327</v>
      </c>
      <c r="BZ236" s="26" t="s">
        <v>327</v>
      </c>
      <c r="CC236" s="26" t="s">
        <v>327</v>
      </c>
      <c r="CD236" s="26" t="s">
        <v>327</v>
      </c>
      <c r="CE236" s="26" t="s">
        <v>327</v>
      </c>
      <c r="CF236" s="26" t="s">
        <v>327</v>
      </c>
      <c r="CI236" s="26" t="s">
        <v>327</v>
      </c>
      <c r="CJ236" s="26" t="s">
        <v>327</v>
      </c>
      <c r="CK236" s="26" t="s">
        <v>327</v>
      </c>
      <c r="CL236" s="26" t="s">
        <v>327</v>
      </c>
      <c r="CO236" s="26" t="s">
        <v>327</v>
      </c>
      <c r="CP236" s="26" t="s">
        <v>327</v>
      </c>
      <c r="CQ236" s="26" t="s">
        <v>327</v>
      </c>
      <c r="CR236" s="26" t="s">
        <v>327</v>
      </c>
      <c r="CU236" s="26" t="s">
        <v>327</v>
      </c>
      <c r="CV236" s="26" t="s">
        <v>327</v>
      </c>
      <c r="CW236" s="26" t="s">
        <v>327</v>
      </c>
      <c r="CX236" s="26" t="s">
        <v>327</v>
      </c>
    </row>
    <row r="237" spans="5:102" x14ac:dyDescent="0.45">
      <c r="E237" s="26" t="s">
        <v>327</v>
      </c>
      <c r="F237" s="26" t="s">
        <v>327</v>
      </c>
      <c r="G237" s="26" t="s">
        <v>327</v>
      </c>
      <c r="H237" s="26" t="s">
        <v>327</v>
      </c>
      <c r="I237" s="26" t="s">
        <v>327</v>
      </c>
      <c r="J237" s="26" t="s">
        <v>327</v>
      </c>
      <c r="K237" s="26" t="s">
        <v>327</v>
      </c>
      <c r="L237" s="26" t="s">
        <v>327</v>
      </c>
      <c r="M237" s="26" t="s">
        <v>327</v>
      </c>
      <c r="O237" s="26" t="s">
        <v>327</v>
      </c>
      <c r="P237" s="26" t="s">
        <v>327</v>
      </c>
      <c r="Q237" s="26" t="s">
        <v>327</v>
      </c>
      <c r="R237" s="26" t="s">
        <v>327</v>
      </c>
      <c r="U237" s="26" t="s">
        <v>327</v>
      </c>
      <c r="V237" s="26" t="s">
        <v>327</v>
      </c>
      <c r="W237" s="26" t="s">
        <v>327</v>
      </c>
      <c r="X237" s="26" t="s">
        <v>327</v>
      </c>
      <c r="AA237" s="26" t="s">
        <v>327</v>
      </c>
      <c r="AB237" s="26" t="s">
        <v>327</v>
      </c>
      <c r="AC237" s="26" t="s">
        <v>327</v>
      </c>
      <c r="AD237" s="26" t="s">
        <v>327</v>
      </c>
      <c r="AG237" s="26" t="s">
        <v>327</v>
      </c>
      <c r="AH237" s="26" t="s">
        <v>327</v>
      </c>
      <c r="AI237" s="26" t="s">
        <v>327</v>
      </c>
      <c r="AJ237" s="26" t="s">
        <v>327</v>
      </c>
      <c r="AM237" s="26" t="s">
        <v>327</v>
      </c>
      <c r="AN237" s="26" t="s">
        <v>327</v>
      </c>
      <c r="AO237" s="26" t="s">
        <v>327</v>
      </c>
      <c r="AP237" s="26" t="s">
        <v>327</v>
      </c>
      <c r="AS237" s="26" t="s">
        <v>327</v>
      </c>
      <c r="AT237" s="26" t="s">
        <v>327</v>
      </c>
      <c r="AU237" s="26" t="s">
        <v>327</v>
      </c>
      <c r="AV237" s="26" t="s">
        <v>327</v>
      </c>
      <c r="AY237" s="26" t="s">
        <v>327</v>
      </c>
      <c r="AZ237" s="26" t="s">
        <v>327</v>
      </c>
      <c r="BA237" s="26" t="s">
        <v>327</v>
      </c>
      <c r="BB237" s="26" t="s">
        <v>327</v>
      </c>
      <c r="BE237" s="26" t="s">
        <v>327</v>
      </c>
      <c r="BF237" s="26" t="s">
        <v>327</v>
      </c>
      <c r="BG237" s="26" t="s">
        <v>327</v>
      </c>
      <c r="BH237" s="26" t="s">
        <v>327</v>
      </c>
      <c r="BK237" s="26" t="s">
        <v>327</v>
      </c>
      <c r="BL237" s="26" t="s">
        <v>327</v>
      </c>
      <c r="BM237" s="26" t="s">
        <v>327</v>
      </c>
      <c r="BN237" s="26" t="s">
        <v>327</v>
      </c>
      <c r="BQ237" s="26" t="s">
        <v>327</v>
      </c>
      <c r="BR237" s="26" t="s">
        <v>327</v>
      </c>
      <c r="BS237" s="26" t="s">
        <v>327</v>
      </c>
      <c r="BT237" s="26" t="s">
        <v>327</v>
      </c>
      <c r="BW237" s="26" t="s">
        <v>327</v>
      </c>
      <c r="BX237" s="26" t="s">
        <v>327</v>
      </c>
      <c r="BY237" s="26" t="s">
        <v>327</v>
      </c>
      <c r="BZ237" s="26" t="s">
        <v>327</v>
      </c>
      <c r="CC237" s="26" t="s">
        <v>327</v>
      </c>
      <c r="CD237" s="26" t="s">
        <v>327</v>
      </c>
      <c r="CE237" s="26" t="s">
        <v>327</v>
      </c>
      <c r="CF237" s="26" t="s">
        <v>327</v>
      </c>
      <c r="CI237" s="26" t="s">
        <v>327</v>
      </c>
      <c r="CJ237" s="26" t="s">
        <v>327</v>
      </c>
      <c r="CK237" s="26" t="s">
        <v>327</v>
      </c>
      <c r="CL237" s="26" t="s">
        <v>327</v>
      </c>
      <c r="CO237" s="26" t="s">
        <v>327</v>
      </c>
      <c r="CP237" s="26" t="s">
        <v>327</v>
      </c>
      <c r="CQ237" s="26" t="s">
        <v>327</v>
      </c>
      <c r="CR237" s="26" t="s">
        <v>327</v>
      </c>
      <c r="CU237" s="26" t="s">
        <v>327</v>
      </c>
      <c r="CV237" s="26" t="s">
        <v>327</v>
      </c>
      <c r="CW237" s="26" t="s">
        <v>327</v>
      </c>
      <c r="CX237" s="26" t="s">
        <v>327</v>
      </c>
    </row>
    <row r="238" spans="5:102" x14ac:dyDescent="0.45">
      <c r="E238" s="26" t="s">
        <v>327</v>
      </c>
      <c r="F238" s="26" t="s">
        <v>327</v>
      </c>
      <c r="G238" s="26" t="s">
        <v>327</v>
      </c>
      <c r="H238" s="26" t="s">
        <v>327</v>
      </c>
      <c r="I238" s="26" t="s">
        <v>327</v>
      </c>
      <c r="J238" s="26" t="s">
        <v>327</v>
      </c>
      <c r="K238" s="26" t="s">
        <v>327</v>
      </c>
      <c r="L238" s="26" t="s">
        <v>327</v>
      </c>
      <c r="M238" s="26" t="s">
        <v>327</v>
      </c>
      <c r="O238" s="26" t="s">
        <v>327</v>
      </c>
      <c r="P238" s="26" t="s">
        <v>327</v>
      </c>
      <c r="Q238" s="26" t="s">
        <v>327</v>
      </c>
      <c r="R238" s="26" t="s">
        <v>327</v>
      </c>
      <c r="U238" s="26" t="s">
        <v>327</v>
      </c>
      <c r="V238" s="26" t="s">
        <v>327</v>
      </c>
      <c r="W238" s="26" t="s">
        <v>327</v>
      </c>
      <c r="X238" s="26" t="s">
        <v>327</v>
      </c>
      <c r="AA238" s="26" t="s">
        <v>327</v>
      </c>
      <c r="AB238" s="26" t="s">
        <v>327</v>
      </c>
      <c r="AC238" s="26" t="s">
        <v>327</v>
      </c>
      <c r="AD238" s="26" t="s">
        <v>327</v>
      </c>
      <c r="AG238" s="26" t="s">
        <v>327</v>
      </c>
      <c r="AH238" s="26" t="s">
        <v>327</v>
      </c>
      <c r="AI238" s="26" t="s">
        <v>327</v>
      </c>
      <c r="AJ238" s="26" t="s">
        <v>327</v>
      </c>
      <c r="AM238" s="26" t="s">
        <v>327</v>
      </c>
      <c r="AN238" s="26" t="s">
        <v>327</v>
      </c>
      <c r="AO238" s="26" t="s">
        <v>327</v>
      </c>
      <c r="AP238" s="26" t="s">
        <v>327</v>
      </c>
      <c r="AS238" s="26" t="s">
        <v>327</v>
      </c>
      <c r="AT238" s="26" t="s">
        <v>327</v>
      </c>
      <c r="AU238" s="26" t="s">
        <v>327</v>
      </c>
      <c r="AV238" s="26" t="s">
        <v>327</v>
      </c>
      <c r="AY238" s="26" t="s">
        <v>327</v>
      </c>
      <c r="AZ238" s="26" t="s">
        <v>327</v>
      </c>
      <c r="BA238" s="26" t="s">
        <v>327</v>
      </c>
      <c r="BB238" s="26" t="s">
        <v>327</v>
      </c>
      <c r="BE238" s="26" t="s">
        <v>327</v>
      </c>
      <c r="BF238" s="26" t="s">
        <v>327</v>
      </c>
      <c r="BG238" s="26" t="s">
        <v>327</v>
      </c>
      <c r="BH238" s="26" t="s">
        <v>327</v>
      </c>
      <c r="BK238" s="26" t="s">
        <v>327</v>
      </c>
      <c r="BL238" s="26" t="s">
        <v>327</v>
      </c>
      <c r="BM238" s="26" t="s">
        <v>327</v>
      </c>
      <c r="BN238" s="26" t="s">
        <v>327</v>
      </c>
      <c r="BQ238" s="26" t="s">
        <v>327</v>
      </c>
      <c r="BR238" s="26" t="s">
        <v>327</v>
      </c>
      <c r="BS238" s="26" t="s">
        <v>327</v>
      </c>
      <c r="BT238" s="26" t="s">
        <v>327</v>
      </c>
      <c r="BW238" s="26" t="s">
        <v>327</v>
      </c>
      <c r="BX238" s="26" t="s">
        <v>327</v>
      </c>
      <c r="BY238" s="26" t="s">
        <v>327</v>
      </c>
      <c r="BZ238" s="26" t="s">
        <v>327</v>
      </c>
      <c r="CC238" s="26" t="s">
        <v>327</v>
      </c>
      <c r="CD238" s="26" t="s">
        <v>327</v>
      </c>
      <c r="CE238" s="26" t="s">
        <v>327</v>
      </c>
      <c r="CF238" s="26" t="s">
        <v>327</v>
      </c>
      <c r="CI238" s="26" t="s">
        <v>327</v>
      </c>
      <c r="CJ238" s="26" t="s">
        <v>327</v>
      </c>
      <c r="CK238" s="26" t="s">
        <v>327</v>
      </c>
      <c r="CL238" s="26" t="s">
        <v>327</v>
      </c>
      <c r="CO238" s="26" t="s">
        <v>327</v>
      </c>
      <c r="CP238" s="26" t="s">
        <v>327</v>
      </c>
      <c r="CQ238" s="26" t="s">
        <v>327</v>
      </c>
      <c r="CR238" s="26" t="s">
        <v>327</v>
      </c>
      <c r="CU238" s="26" t="s">
        <v>327</v>
      </c>
      <c r="CV238" s="26" t="s">
        <v>327</v>
      </c>
      <c r="CW238" s="26" t="s">
        <v>327</v>
      </c>
      <c r="CX238" s="26" t="s">
        <v>327</v>
      </c>
    </row>
    <row r="239" spans="5:102" x14ac:dyDescent="0.45">
      <c r="E239" s="26" t="s">
        <v>327</v>
      </c>
      <c r="F239" s="26" t="s">
        <v>327</v>
      </c>
      <c r="G239" s="26" t="s">
        <v>327</v>
      </c>
      <c r="H239" s="26" t="s">
        <v>327</v>
      </c>
      <c r="I239" s="26" t="s">
        <v>327</v>
      </c>
      <c r="J239" s="26" t="s">
        <v>327</v>
      </c>
      <c r="K239" s="26" t="s">
        <v>327</v>
      </c>
      <c r="L239" s="26" t="s">
        <v>327</v>
      </c>
      <c r="M239" s="26" t="s">
        <v>327</v>
      </c>
      <c r="O239" s="26" t="s">
        <v>327</v>
      </c>
      <c r="P239" s="26" t="s">
        <v>327</v>
      </c>
      <c r="Q239" s="26" t="s">
        <v>327</v>
      </c>
      <c r="R239" s="26" t="s">
        <v>327</v>
      </c>
      <c r="U239" s="26" t="s">
        <v>327</v>
      </c>
      <c r="V239" s="26" t="s">
        <v>327</v>
      </c>
      <c r="W239" s="26" t="s">
        <v>327</v>
      </c>
      <c r="X239" s="26" t="s">
        <v>327</v>
      </c>
      <c r="AA239" s="26" t="s">
        <v>327</v>
      </c>
      <c r="AB239" s="26" t="s">
        <v>327</v>
      </c>
      <c r="AC239" s="26" t="s">
        <v>327</v>
      </c>
      <c r="AD239" s="26" t="s">
        <v>327</v>
      </c>
      <c r="AG239" s="26" t="s">
        <v>327</v>
      </c>
      <c r="AH239" s="26" t="s">
        <v>327</v>
      </c>
      <c r="AI239" s="26" t="s">
        <v>327</v>
      </c>
      <c r="AJ239" s="26" t="s">
        <v>327</v>
      </c>
      <c r="AM239" s="26" t="s">
        <v>327</v>
      </c>
      <c r="AN239" s="26" t="s">
        <v>327</v>
      </c>
      <c r="AO239" s="26" t="s">
        <v>327</v>
      </c>
      <c r="AP239" s="26" t="s">
        <v>327</v>
      </c>
      <c r="AS239" s="26" t="s">
        <v>327</v>
      </c>
      <c r="AT239" s="26" t="s">
        <v>327</v>
      </c>
      <c r="AU239" s="26" t="s">
        <v>327</v>
      </c>
      <c r="AV239" s="26" t="s">
        <v>327</v>
      </c>
      <c r="AY239" s="26" t="s">
        <v>327</v>
      </c>
      <c r="AZ239" s="26" t="s">
        <v>327</v>
      </c>
      <c r="BA239" s="26" t="s">
        <v>327</v>
      </c>
      <c r="BB239" s="26" t="s">
        <v>327</v>
      </c>
      <c r="BE239" s="26" t="s">
        <v>327</v>
      </c>
      <c r="BF239" s="26" t="s">
        <v>327</v>
      </c>
      <c r="BG239" s="26" t="s">
        <v>327</v>
      </c>
      <c r="BH239" s="26" t="s">
        <v>327</v>
      </c>
      <c r="BK239" s="26" t="s">
        <v>327</v>
      </c>
      <c r="BL239" s="26" t="s">
        <v>327</v>
      </c>
      <c r="BM239" s="26" t="s">
        <v>327</v>
      </c>
      <c r="BN239" s="26" t="s">
        <v>327</v>
      </c>
      <c r="BQ239" s="26" t="s">
        <v>327</v>
      </c>
      <c r="BR239" s="26" t="s">
        <v>327</v>
      </c>
      <c r="BS239" s="26" t="s">
        <v>327</v>
      </c>
      <c r="BT239" s="26" t="s">
        <v>327</v>
      </c>
      <c r="BW239" s="26" t="s">
        <v>327</v>
      </c>
      <c r="BX239" s="26" t="s">
        <v>327</v>
      </c>
      <c r="BY239" s="26" t="s">
        <v>327</v>
      </c>
      <c r="BZ239" s="26" t="s">
        <v>327</v>
      </c>
      <c r="CC239" s="26" t="s">
        <v>327</v>
      </c>
      <c r="CD239" s="26" t="s">
        <v>327</v>
      </c>
      <c r="CE239" s="26" t="s">
        <v>327</v>
      </c>
      <c r="CF239" s="26" t="s">
        <v>327</v>
      </c>
      <c r="CI239" s="26" t="s">
        <v>327</v>
      </c>
      <c r="CJ239" s="26" t="s">
        <v>327</v>
      </c>
      <c r="CK239" s="26" t="s">
        <v>327</v>
      </c>
      <c r="CL239" s="26" t="s">
        <v>327</v>
      </c>
      <c r="CO239" s="26" t="s">
        <v>327</v>
      </c>
      <c r="CP239" s="26" t="s">
        <v>327</v>
      </c>
      <c r="CQ239" s="26" t="s">
        <v>327</v>
      </c>
      <c r="CR239" s="26" t="s">
        <v>327</v>
      </c>
      <c r="CU239" s="26" t="s">
        <v>327</v>
      </c>
      <c r="CV239" s="26" t="s">
        <v>327</v>
      </c>
      <c r="CW239" s="26" t="s">
        <v>327</v>
      </c>
      <c r="CX239" s="26" t="s">
        <v>327</v>
      </c>
    </row>
    <row r="240" spans="5:102" x14ac:dyDescent="0.45">
      <c r="E240" s="26" t="s">
        <v>327</v>
      </c>
      <c r="F240" s="26" t="s">
        <v>327</v>
      </c>
      <c r="G240" s="26" t="s">
        <v>327</v>
      </c>
      <c r="H240" s="26" t="s">
        <v>327</v>
      </c>
      <c r="I240" s="26" t="s">
        <v>327</v>
      </c>
      <c r="J240" s="26" t="s">
        <v>327</v>
      </c>
      <c r="K240" s="26" t="s">
        <v>327</v>
      </c>
      <c r="L240" s="26" t="s">
        <v>327</v>
      </c>
      <c r="M240" s="26" t="s">
        <v>327</v>
      </c>
      <c r="O240" s="26" t="s">
        <v>327</v>
      </c>
      <c r="P240" s="26" t="s">
        <v>327</v>
      </c>
      <c r="Q240" s="26" t="s">
        <v>327</v>
      </c>
      <c r="R240" s="26" t="s">
        <v>327</v>
      </c>
      <c r="U240" s="26" t="s">
        <v>327</v>
      </c>
      <c r="V240" s="26" t="s">
        <v>327</v>
      </c>
      <c r="W240" s="26" t="s">
        <v>327</v>
      </c>
      <c r="X240" s="26" t="s">
        <v>327</v>
      </c>
      <c r="AA240" s="26" t="s">
        <v>327</v>
      </c>
      <c r="AB240" s="26" t="s">
        <v>327</v>
      </c>
      <c r="AC240" s="26" t="s">
        <v>327</v>
      </c>
      <c r="AD240" s="26" t="s">
        <v>327</v>
      </c>
      <c r="AG240" s="26" t="s">
        <v>327</v>
      </c>
      <c r="AH240" s="26" t="s">
        <v>327</v>
      </c>
      <c r="AI240" s="26" t="s">
        <v>327</v>
      </c>
      <c r="AJ240" s="26" t="s">
        <v>327</v>
      </c>
      <c r="AM240" s="26" t="s">
        <v>327</v>
      </c>
      <c r="AN240" s="26" t="s">
        <v>327</v>
      </c>
      <c r="AO240" s="26" t="s">
        <v>327</v>
      </c>
      <c r="AP240" s="26" t="s">
        <v>327</v>
      </c>
      <c r="AS240" s="26" t="s">
        <v>327</v>
      </c>
      <c r="AT240" s="26" t="s">
        <v>327</v>
      </c>
      <c r="AU240" s="26" t="s">
        <v>327</v>
      </c>
      <c r="AV240" s="26" t="s">
        <v>327</v>
      </c>
      <c r="AY240" s="26" t="s">
        <v>327</v>
      </c>
      <c r="AZ240" s="26" t="s">
        <v>327</v>
      </c>
      <c r="BA240" s="26" t="s">
        <v>327</v>
      </c>
      <c r="BB240" s="26" t="s">
        <v>327</v>
      </c>
      <c r="BE240" s="26" t="s">
        <v>327</v>
      </c>
      <c r="BF240" s="26" t="s">
        <v>327</v>
      </c>
      <c r="BG240" s="26" t="s">
        <v>327</v>
      </c>
      <c r="BH240" s="26" t="s">
        <v>327</v>
      </c>
      <c r="BK240" s="26" t="s">
        <v>327</v>
      </c>
      <c r="BL240" s="26" t="s">
        <v>327</v>
      </c>
      <c r="BM240" s="26" t="s">
        <v>327</v>
      </c>
      <c r="BN240" s="26" t="s">
        <v>327</v>
      </c>
      <c r="BQ240" s="26" t="s">
        <v>327</v>
      </c>
      <c r="BR240" s="26" t="s">
        <v>327</v>
      </c>
      <c r="BS240" s="26" t="s">
        <v>327</v>
      </c>
      <c r="BT240" s="26" t="s">
        <v>327</v>
      </c>
      <c r="BW240" s="26" t="s">
        <v>327</v>
      </c>
      <c r="BX240" s="26" t="s">
        <v>327</v>
      </c>
      <c r="BY240" s="26" t="s">
        <v>327</v>
      </c>
      <c r="BZ240" s="26" t="s">
        <v>327</v>
      </c>
      <c r="CC240" s="26" t="s">
        <v>327</v>
      </c>
      <c r="CD240" s="26" t="s">
        <v>327</v>
      </c>
      <c r="CE240" s="26" t="s">
        <v>327</v>
      </c>
      <c r="CF240" s="26" t="s">
        <v>327</v>
      </c>
      <c r="CI240" s="26" t="s">
        <v>327</v>
      </c>
      <c r="CJ240" s="26" t="s">
        <v>327</v>
      </c>
      <c r="CK240" s="26" t="s">
        <v>327</v>
      </c>
      <c r="CL240" s="26" t="s">
        <v>327</v>
      </c>
      <c r="CO240" s="26" t="s">
        <v>327</v>
      </c>
      <c r="CP240" s="26" t="s">
        <v>327</v>
      </c>
      <c r="CQ240" s="26" t="s">
        <v>327</v>
      </c>
      <c r="CR240" s="26" t="s">
        <v>327</v>
      </c>
      <c r="CU240" s="26" t="s">
        <v>327</v>
      </c>
      <c r="CV240" s="26" t="s">
        <v>327</v>
      </c>
      <c r="CW240" s="26" t="s">
        <v>327</v>
      </c>
      <c r="CX240" s="26" t="s">
        <v>327</v>
      </c>
    </row>
    <row r="241" spans="5:102" x14ac:dyDescent="0.45">
      <c r="E241" s="26" t="s">
        <v>327</v>
      </c>
      <c r="F241" s="26" t="s">
        <v>327</v>
      </c>
      <c r="G241" s="26" t="s">
        <v>327</v>
      </c>
      <c r="H241" s="26" t="s">
        <v>327</v>
      </c>
      <c r="I241" s="26" t="s">
        <v>327</v>
      </c>
      <c r="J241" s="26" t="s">
        <v>327</v>
      </c>
      <c r="K241" s="26" t="s">
        <v>327</v>
      </c>
      <c r="L241" s="26" t="s">
        <v>327</v>
      </c>
      <c r="M241" s="26" t="s">
        <v>327</v>
      </c>
      <c r="O241" s="26" t="s">
        <v>327</v>
      </c>
      <c r="P241" s="26" t="s">
        <v>327</v>
      </c>
      <c r="Q241" s="26" t="s">
        <v>327</v>
      </c>
      <c r="R241" s="26" t="s">
        <v>327</v>
      </c>
      <c r="U241" s="26" t="s">
        <v>327</v>
      </c>
      <c r="V241" s="26" t="s">
        <v>327</v>
      </c>
      <c r="W241" s="26" t="s">
        <v>327</v>
      </c>
      <c r="X241" s="26" t="s">
        <v>327</v>
      </c>
      <c r="AA241" s="26" t="s">
        <v>327</v>
      </c>
      <c r="AB241" s="26" t="s">
        <v>327</v>
      </c>
      <c r="AC241" s="26" t="s">
        <v>327</v>
      </c>
      <c r="AD241" s="26" t="s">
        <v>327</v>
      </c>
      <c r="AG241" s="26" t="s">
        <v>327</v>
      </c>
      <c r="AH241" s="26" t="s">
        <v>327</v>
      </c>
      <c r="AI241" s="26" t="s">
        <v>327</v>
      </c>
      <c r="AJ241" s="26" t="s">
        <v>327</v>
      </c>
      <c r="AM241" s="26" t="s">
        <v>327</v>
      </c>
      <c r="AN241" s="26" t="s">
        <v>327</v>
      </c>
      <c r="AO241" s="26" t="s">
        <v>327</v>
      </c>
      <c r="AP241" s="26" t="s">
        <v>327</v>
      </c>
      <c r="AS241" s="26" t="s">
        <v>327</v>
      </c>
      <c r="AT241" s="26" t="s">
        <v>327</v>
      </c>
      <c r="AU241" s="26" t="s">
        <v>327</v>
      </c>
      <c r="AV241" s="26" t="s">
        <v>327</v>
      </c>
      <c r="AY241" s="26" t="s">
        <v>327</v>
      </c>
      <c r="AZ241" s="26" t="s">
        <v>327</v>
      </c>
      <c r="BA241" s="26" t="s">
        <v>327</v>
      </c>
      <c r="BB241" s="26" t="s">
        <v>327</v>
      </c>
      <c r="BE241" s="26" t="s">
        <v>327</v>
      </c>
      <c r="BF241" s="26" t="s">
        <v>327</v>
      </c>
      <c r="BG241" s="26" t="s">
        <v>327</v>
      </c>
      <c r="BH241" s="26" t="s">
        <v>327</v>
      </c>
      <c r="BK241" s="26" t="s">
        <v>327</v>
      </c>
      <c r="BL241" s="26" t="s">
        <v>327</v>
      </c>
      <c r="BM241" s="26" t="s">
        <v>327</v>
      </c>
      <c r="BN241" s="26" t="s">
        <v>327</v>
      </c>
      <c r="BQ241" s="26" t="s">
        <v>327</v>
      </c>
      <c r="BR241" s="26" t="s">
        <v>327</v>
      </c>
      <c r="BS241" s="26" t="s">
        <v>327</v>
      </c>
      <c r="BT241" s="26" t="s">
        <v>327</v>
      </c>
      <c r="BW241" s="26" t="s">
        <v>327</v>
      </c>
      <c r="BX241" s="26" t="s">
        <v>327</v>
      </c>
      <c r="BY241" s="26" t="s">
        <v>327</v>
      </c>
      <c r="BZ241" s="26" t="s">
        <v>327</v>
      </c>
      <c r="CC241" s="26" t="s">
        <v>327</v>
      </c>
      <c r="CD241" s="26" t="s">
        <v>327</v>
      </c>
      <c r="CE241" s="26" t="s">
        <v>327</v>
      </c>
      <c r="CF241" s="26" t="s">
        <v>327</v>
      </c>
      <c r="CI241" s="26" t="s">
        <v>327</v>
      </c>
      <c r="CJ241" s="26" t="s">
        <v>327</v>
      </c>
      <c r="CK241" s="26" t="s">
        <v>327</v>
      </c>
      <c r="CL241" s="26" t="s">
        <v>327</v>
      </c>
      <c r="CO241" s="26" t="s">
        <v>327</v>
      </c>
      <c r="CP241" s="26" t="s">
        <v>327</v>
      </c>
      <c r="CQ241" s="26" t="s">
        <v>327</v>
      </c>
      <c r="CR241" s="26" t="s">
        <v>327</v>
      </c>
      <c r="CU241" s="26" t="s">
        <v>327</v>
      </c>
      <c r="CV241" s="26" t="s">
        <v>327</v>
      </c>
      <c r="CW241" s="26" t="s">
        <v>327</v>
      </c>
      <c r="CX241" s="26" t="s">
        <v>327</v>
      </c>
    </row>
    <row r="242" spans="5:102" x14ac:dyDescent="0.45">
      <c r="E242" s="26" t="s">
        <v>327</v>
      </c>
      <c r="F242" s="26" t="s">
        <v>327</v>
      </c>
      <c r="G242" s="26" t="s">
        <v>327</v>
      </c>
      <c r="H242" s="26" t="s">
        <v>327</v>
      </c>
      <c r="I242" s="26" t="s">
        <v>327</v>
      </c>
      <c r="J242" s="26" t="s">
        <v>327</v>
      </c>
      <c r="K242" s="26" t="s">
        <v>327</v>
      </c>
      <c r="L242" s="26" t="s">
        <v>327</v>
      </c>
      <c r="M242" s="26" t="s">
        <v>327</v>
      </c>
      <c r="O242" s="26" t="s">
        <v>327</v>
      </c>
      <c r="P242" s="26" t="s">
        <v>327</v>
      </c>
      <c r="Q242" s="26" t="s">
        <v>327</v>
      </c>
      <c r="R242" s="26" t="s">
        <v>327</v>
      </c>
      <c r="U242" s="26" t="s">
        <v>327</v>
      </c>
      <c r="V242" s="26" t="s">
        <v>327</v>
      </c>
      <c r="W242" s="26" t="s">
        <v>327</v>
      </c>
      <c r="X242" s="26" t="s">
        <v>327</v>
      </c>
      <c r="AA242" s="26" t="s">
        <v>327</v>
      </c>
      <c r="AB242" s="26" t="s">
        <v>327</v>
      </c>
      <c r="AC242" s="26" t="s">
        <v>327</v>
      </c>
      <c r="AD242" s="26" t="s">
        <v>327</v>
      </c>
      <c r="AG242" s="26" t="s">
        <v>327</v>
      </c>
      <c r="AH242" s="26" t="s">
        <v>327</v>
      </c>
      <c r="AI242" s="26" t="s">
        <v>327</v>
      </c>
      <c r="AJ242" s="26" t="s">
        <v>327</v>
      </c>
      <c r="AM242" s="26" t="s">
        <v>327</v>
      </c>
      <c r="AN242" s="26" t="s">
        <v>327</v>
      </c>
      <c r="AO242" s="26" t="s">
        <v>327</v>
      </c>
      <c r="AP242" s="26" t="s">
        <v>327</v>
      </c>
      <c r="AS242" s="26" t="s">
        <v>327</v>
      </c>
      <c r="AT242" s="26" t="s">
        <v>327</v>
      </c>
      <c r="AU242" s="26" t="s">
        <v>327</v>
      </c>
      <c r="AV242" s="26" t="s">
        <v>327</v>
      </c>
      <c r="AY242" s="26" t="s">
        <v>327</v>
      </c>
      <c r="AZ242" s="26" t="s">
        <v>327</v>
      </c>
      <c r="BA242" s="26" t="s">
        <v>327</v>
      </c>
      <c r="BB242" s="26" t="s">
        <v>327</v>
      </c>
      <c r="BE242" s="26" t="s">
        <v>327</v>
      </c>
      <c r="BF242" s="26" t="s">
        <v>327</v>
      </c>
      <c r="BG242" s="26" t="s">
        <v>327</v>
      </c>
      <c r="BH242" s="26" t="s">
        <v>327</v>
      </c>
      <c r="BK242" s="26" t="s">
        <v>327</v>
      </c>
      <c r="BL242" s="26" t="s">
        <v>327</v>
      </c>
      <c r="BM242" s="26" t="s">
        <v>327</v>
      </c>
      <c r="BN242" s="26" t="s">
        <v>327</v>
      </c>
      <c r="BQ242" s="26" t="s">
        <v>327</v>
      </c>
      <c r="BR242" s="26" t="s">
        <v>327</v>
      </c>
      <c r="BS242" s="26" t="s">
        <v>327</v>
      </c>
      <c r="BT242" s="26" t="s">
        <v>327</v>
      </c>
      <c r="BW242" s="26" t="s">
        <v>327</v>
      </c>
      <c r="BX242" s="26" t="s">
        <v>327</v>
      </c>
      <c r="BY242" s="26" t="s">
        <v>327</v>
      </c>
      <c r="BZ242" s="26" t="s">
        <v>327</v>
      </c>
      <c r="CC242" s="26" t="s">
        <v>327</v>
      </c>
      <c r="CD242" s="26" t="s">
        <v>327</v>
      </c>
      <c r="CE242" s="26" t="s">
        <v>327</v>
      </c>
      <c r="CF242" s="26" t="s">
        <v>327</v>
      </c>
      <c r="CI242" s="26" t="s">
        <v>327</v>
      </c>
      <c r="CJ242" s="26" t="s">
        <v>327</v>
      </c>
      <c r="CK242" s="26" t="s">
        <v>327</v>
      </c>
      <c r="CL242" s="26" t="s">
        <v>327</v>
      </c>
      <c r="CO242" s="26" t="s">
        <v>327</v>
      </c>
      <c r="CP242" s="26" t="s">
        <v>327</v>
      </c>
      <c r="CQ242" s="26" t="s">
        <v>327</v>
      </c>
      <c r="CR242" s="26" t="s">
        <v>327</v>
      </c>
      <c r="CU242" s="26" t="s">
        <v>327</v>
      </c>
      <c r="CV242" s="26" t="s">
        <v>327</v>
      </c>
      <c r="CW242" s="26" t="s">
        <v>327</v>
      </c>
      <c r="CX242" s="26" t="s">
        <v>327</v>
      </c>
    </row>
    <row r="243" spans="5:102" x14ac:dyDescent="0.45">
      <c r="E243" s="26" t="s">
        <v>327</v>
      </c>
      <c r="F243" s="26" t="s">
        <v>327</v>
      </c>
      <c r="G243" s="26" t="s">
        <v>327</v>
      </c>
      <c r="H243" s="26" t="s">
        <v>327</v>
      </c>
      <c r="I243" s="26" t="s">
        <v>327</v>
      </c>
      <c r="J243" s="26" t="s">
        <v>327</v>
      </c>
      <c r="K243" s="26" t="s">
        <v>327</v>
      </c>
      <c r="L243" s="26" t="s">
        <v>327</v>
      </c>
      <c r="M243" s="26" t="s">
        <v>327</v>
      </c>
      <c r="O243" s="26" t="s">
        <v>327</v>
      </c>
      <c r="P243" s="26" t="s">
        <v>327</v>
      </c>
      <c r="Q243" s="26" t="s">
        <v>327</v>
      </c>
      <c r="R243" s="26" t="s">
        <v>327</v>
      </c>
      <c r="U243" s="26" t="s">
        <v>327</v>
      </c>
      <c r="V243" s="26" t="s">
        <v>327</v>
      </c>
      <c r="W243" s="26" t="s">
        <v>327</v>
      </c>
      <c r="X243" s="26" t="s">
        <v>327</v>
      </c>
      <c r="AA243" s="26" t="s">
        <v>327</v>
      </c>
      <c r="AB243" s="26" t="s">
        <v>327</v>
      </c>
      <c r="AC243" s="26" t="s">
        <v>327</v>
      </c>
      <c r="AD243" s="26" t="s">
        <v>327</v>
      </c>
      <c r="AG243" s="26" t="s">
        <v>327</v>
      </c>
      <c r="AH243" s="26" t="s">
        <v>327</v>
      </c>
      <c r="AI243" s="26" t="s">
        <v>327</v>
      </c>
      <c r="AJ243" s="26" t="s">
        <v>327</v>
      </c>
      <c r="AM243" s="26" t="s">
        <v>327</v>
      </c>
      <c r="AN243" s="26" t="s">
        <v>327</v>
      </c>
      <c r="AO243" s="26" t="s">
        <v>327</v>
      </c>
      <c r="AP243" s="26" t="s">
        <v>327</v>
      </c>
      <c r="AS243" s="26" t="s">
        <v>327</v>
      </c>
      <c r="AT243" s="26" t="s">
        <v>327</v>
      </c>
      <c r="AU243" s="26" t="s">
        <v>327</v>
      </c>
      <c r="AV243" s="26" t="s">
        <v>327</v>
      </c>
      <c r="AY243" s="26" t="s">
        <v>327</v>
      </c>
      <c r="AZ243" s="26" t="s">
        <v>327</v>
      </c>
      <c r="BA243" s="26" t="s">
        <v>327</v>
      </c>
      <c r="BB243" s="26" t="s">
        <v>327</v>
      </c>
      <c r="BE243" s="26" t="s">
        <v>327</v>
      </c>
      <c r="BF243" s="26" t="s">
        <v>327</v>
      </c>
      <c r="BG243" s="26" t="s">
        <v>327</v>
      </c>
      <c r="BH243" s="26" t="s">
        <v>327</v>
      </c>
      <c r="BK243" s="26" t="s">
        <v>327</v>
      </c>
      <c r="BL243" s="26" t="s">
        <v>327</v>
      </c>
      <c r="BM243" s="26" t="s">
        <v>327</v>
      </c>
      <c r="BN243" s="26" t="s">
        <v>327</v>
      </c>
      <c r="BQ243" s="26" t="s">
        <v>327</v>
      </c>
      <c r="BR243" s="26" t="s">
        <v>327</v>
      </c>
      <c r="BS243" s="26" t="s">
        <v>327</v>
      </c>
      <c r="BT243" s="26" t="s">
        <v>327</v>
      </c>
      <c r="BW243" s="26" t="s">
        <v>327</v>
      </c>
      <c r="BX243" s="26" t="s">
        <v>327</v>
      </c>
      <c r="BY243" s="26" t="s">
        <v>327</v>
      </c>
      <c r="BZ243" s="26" t="s">
        <v>327</v>
      </c>
      <c r="CC243" s="26" t="s">
        <v>327</v>
      </c>
      <c r="CD243" s="26" t="s">
        <v>327</v>
      </c>
      <c r="CE243" s="26" t="s">
        <v>327</v>
      </c>
      <c r="CF243" s="26" t="s">
        <v>327</v>
      </c>
      <c r="CI243" s="26" t="s">
        <v>327</v>
      </c>
      <c r="CJ243" s="26" t="s">
        <v>327</v>
      </c>
      <c r="CK243" s="26" t="s">
        <v>327</v>
      </c>
      <c r="CL243" s="26" t="s">
        <v>327</v>
      </c>
      <c r="CO243" s="26" t="s">
        <v>327</v>
      </c>
      <c r="CP243" s="26" t="s">
        <v>327</v>
      </c>
      <c r="CQ243" s="26" t="s">
        <v>327</v>
      </c>
      <c r="CR243" s="26" t="s">
        <v>327</v>
      </c>
      <c r="CU243" s="26" t="s">
        <v>327</v>
      </c>
      <c r="CV243" s="26" t="s">
        <v>327</v>
      </c>
      <c r="CW243" s="26" t="s">
        <v>327</v>
      </c>
      <c r="CX243" s="26" t="s">
        <v>327</v>
      </c>
    </row>
    <row r="244" spans="5:102" x14ac:dyDescent="0.45">
      <c r="E244" s="26" t="s">
        <v>327</v>
      </c>
      <c r="F244" s="26" t="s">
        <v>327</v>
      </c>
      <c r="G244" s="26" t="s">
        <v>327</v>
      </c>
      <c r="H244" s="26" t="s">
        <v>327</v>
      </c>
      <c r="I244" s="26" t="s">
        <v>327</v>
      </c>
      <c r="J244" s="26" t="s">
        <v>327</v>
      </c>
      <c r="K244" s="26" t="s">
        <v>327</v>
      </c>
      <c r="L244" s="26" t="s">
        <v>327</v>
      </c>
      <c r="M244" s="26" t="s">
        <v>327</v>
      </c>
      <c r="O244" s="26" t="s">
        <v>327</v>
      </c>
      <c r="P244" s="26" t="s">
        <v>327</v>
      </c>
      <c r="Q244" s="26" t="s">
        <v>327</v>
      </c>
      <c r="R244" s="26" t="s">
        <v>327</v>
      </c>
      <c r="U244" s="26" t="s">
        <v>327</v>
      </c>
      <c r="V244" s="26" t="s">
        <v>327</v>
      </c>
      <c r="W244" s="26" t="s">
        <v>327</v>
      </c>
      <c r="X244" s="26" t="s">
        <v>327</v>
      </c>
      <c r="AA244" s="26" t="s">
        <v>327</v>
      </c>
      <c r="AB244" s="26" t="s">
        <v>327</v>
      </c>
      <c r="AC244" s="26" t="s">
        <v>327</v>
      </c>
      <c r="AD244" s="26" t="s">
        <v>327</v>
      </c>
      <c r="AG244" s="26" t="s">
        <v>327</v>
      </c>
      <c r="AH244" s="26" t="s">
        <v>327</v>
      </c>
      <c r="AI244" s="26" t="s">
        <v>327</v>
      </c>
      <c r="AJ244" s="26" t="s">
        <v>327</v>
      </c>
      <c r="AM244" s="26" t="s">
        <v>327</v>
      </c>
      <c r="AN244" s="26" t="s">
        <v>327</v>
      </c>
      <c r="AO244" s="26" t="s">
        <v>327</v>
      </c>
      <c r="AP244" s="26" t="s">
        <v>327</v>
      </c>
      <c r="AS244" s="26" t="s">
        <v>327</v>
      </c>
      <c r="AT244" s="26" t="s">
        <v>327</v>
      </c>
      <c r="AU244" s="26" t="s">
        <v>327</v>
      </c>
      <c r="AV244" s="26" t="s">
        <v>327</v>
      </c>
      <c r="AY244" s="26" t="s">
        <v>327</v>
      </c>
      <c r="AZ244" s="26" t="s">
        <v>327</v>
      </c>
      <c r="BA244" s="26" t="s">
        <v>327</v>
      </c>
      <c r="BB244" s="26" t="s">
        <v>327</v>
      </c>
      <c r="BE244" s="26" t="s">
        <v>327</v>
      </c>
      <c r="BF244" s="26" t="s">
        <v>327</v>
      </c>
      <c r="BG244" s="26" t="s">
        <v>327</v>
      </c>
      <c r="BH244" s="26" t="s">
        <v>327</v>
      </c>
      <c r="BK244" s="26" t="s">
        <v>327</v>
      </c>
      <c r="BL244" s="26" t="s">
        <v>327</v>
      </c>
      <c r="BM244" s="26" t="s">
        <v>327</v>
      </c>
      <c r="BN244" s="26" t="s">
        <v>327</v>
      </c>
      <c r="BQ244" s="26" t="s">
        <v>327</v>
      </c>
      <c r="BR244" s="26" t="s">
        <v>327</v>
      </c>
      <c r="BS244" s="26" t="s">
        <v>327</v>
      </c>
      <c r="BT244" s="26" t="s">
        <v>327</v>
      </c>
      <c r="BW244" s="26" t="s">
        <v>327</v>
      </c>
      <c r="BX244" s="26" t="s">
        <v>327</v>
      </c>
      <c r="BY244" s="26" t="s">
        <v>327</v>
      </c>
      <c r="BZ244" s="26" t="s">
        <v>327</v>
      </c>
      <c r="CC244" s="26" t="s">
        <v>327</v>
      </c>
      <c r="CD244" s="26" t="s">
        <v>327</v>
      </c>
      <c r="CE244" s="26" t="s">
        <v>327</v>
      </c>
      <c r="CF244" s="26" t="s">
        <v>327</v>
      </c>
      <c r="CI244" s="26" t="s">
        <v>327</v>
      </c>
      <c r="CJ244" s="26" t="s">
        <v>327</v>
      </c>
      <c r="CK244" s="26" t="s">
        <v>327</v>
      </c>
      <c r="CL244" s="26" t="s">
        <v>327</v>
      </c>
      <c r="CO244" s="26" t="s">
        <v>327</v>
      </c>
      <c r="CP244" s="26" t="s">
        <v>327</v>
      </c>
      <c r="CQ244" s="26" t="s">
        <v>327</v>
      </c>
      <c r="CR244" s="26" t="s">
        <v>327</v>
      </c>
      <c r="CU244" s="26" t="s">
        <v>327</v>
      </c>
      <c r="CV244" s="26" t="s">
        <v>327</v>
      </c>
      <c r="CW244" s="26" t="s">
        <v>327</v>
      </c>
      <c r="CX244" s="26" t="s">
        <v>327</v>
      </c>
    </row>
    <row r="245" spans="5:102" x14ac:dyDescent="0.45">
      <c r="E245" s="26" t="s">
        <v>327</v>
      </c>
      <c r="F245" s="26" t="s">
        <v>327</v>
      </c>
      <c r="G245" s="26" t="s">
        <v>327</v>
      </c>
      <c r="H245" s="26" t="s">
        <v>327</v>
      </c>
      <c r="I245" s="26" t="s">
        <v>327</v>
      </c>
      <c r="J245" s="26" t="s">
        <v>327</v>
      </c>
      <c r="K245" s="26" t="s">
        <v>327</v>
      </c>
      <c r="L245" s="26" t="s">
        <v>327</v>
      </c>
      <c r="M245" s="26" t="s">
        <v>327</v>
      </c>
      <c r="O245" s="26" t="s">
        <v>327</v>
      </c>
      <c r="P245" s="26" t="s">
        <v>327</v>
      </c>
      <c r="Q245" s="26" t="s">
        <v>327</v>
      </c>
      <c r="R245" s="26" t="s">
        <v>327</v>
      </c>
      <c r="U245" s="26" t="s">
        <v>327</v>
      </c>
      <c r="V245" s="26" t="s">
        <v>327</v>
      </c>
      <c r="W245" s="26" t="s">
        <v>327</v>
      </c>
      <c r="X245" s="26" t="s">
        <v>327</v>
      </c>
      <c r="AA245" s="26" t="s">
        <v>327</v>
      </c>
      <c r="AB245" s="26" t="s">
        <v>327</v>
      </c>
      <c r="AC245" s="26" t="s">
        <v>327</v>
      </c>
      <c r="AD245" s="26" t="s">
        <v>327</v>
      </c>
      <c r="AG245" s="26" t="s">
        <v>327</v>
      </c>
      <c r="AH245" s="26" t="s">
        <v>327</v>
      </c>
      <c r="AI245" s="26" t="s">
        <v>327</v>
      </c>
      <c r="AJ245" s="26" t="s">
        <v>327</v>
      </c>
      <c r="AM245" s="26" t="s">
        <v>327</v>
      </c>
      <c r="AN245" s="26" t="s">
        <v>327</v>
      </c>
      <c r="AO245" s="26" t="s">
        <v>327</v>
      </c>
      <c r="AP245" s="26" t="s">
        <v>327</v>
      </c>
      <c r="AS245" s="26" t="s">
        <v>327</v>
      </c>
      <c r="AT245" s="26" t="s">
        <v>327</v>
      </c>
      <c r="AU245" s="26" t="s">
        <v>327</v>
      </c>
      <c r="AV245" s="26" t="s">
        <v>327</v>
      </c>
      <c r="AY245" s="26" t="s">
        <v>327</v>
      </c>
      <c r="AZ245" s="26" t="s">
        <v>327</v>
      </c>
      <c r="BA245" s="26" t="s">
        <v>327</v>
      </c>
      <c r="BB245" s="26" t="s">
        <v>327</v>
      </c>
      <c r="BE245" s="26" t="s">
        <v>327</v>
      </c>
      <c r="BF245" s="26" t="s">
        <v>327</v>
      </c>
      <c r="BG245" s="26" t="s">
        <v>327</v>
      </c>
      <c r="BH245" s="26" t="s">
        <v>327</v>
      </c>
      <c r="BK245" s="26" t="s">
        <v>327</v>
      </c>
      <c r="BL245" s="26" t="s">
        <v>327</v>
      </c>
      <c r="BM245" s="26" t="s">
        <v>327</v>
      </c>
      <c r="BN245" s="26" t="s">
        <v>327</v>
      </c>
      <c r="BQ245" s="26" t="s">
        <v>327</v>
      </c>
      <c r="BR245" s="26" t="s">
        <v>327</v>
      </c>
      <c r="BS245" s="26" t="s">
        <v>327</v>
      </c>
      <c r="BT245" s="26" t="s">
        <v>327</v>
      </c>
      <c r="BW245" s="26" t="s">
        <v>327</v>
      </c>
      <c r="BX245" s="26" t="s">
        <v>327</v>
      </c>
      <c r="BY245" s="26" t="s">
        <v>327</v>
      </c>
      <c r="BZ245" s="26" t="s">
        <v>327</v>
      </c>
      <c r="CC245" s="26" t="s">
        <v>327</v>
      </c>
      <c r="CD245" s="26" t="s">
        <v>327</v>
      </c>
      <c r="CE245" s="26" t="s">
        <v>327</v>
      </c>
      <c r="CF245" s="26" t="s">
        <v>327</v>
      </c>
      <c r="CI245" s="26" t="s">
        <v>327</v>
      </c>
      <c r="CJ245" s="26" t="s">
        <v>327</v>
      </c>
      <c r="CK245" s="26" t="s">
        <v>327</v>
      </c>
      <c r="CL245" s="26" t="s">
        <v>327</v>
      </c>
      <c r="CO245" s="26" t="s">
        <v>327</v>
      </c>
      <c r="CP245" s="26" t="s">
        <v>327</v>
      </c>
      <c r="CQ245" s="26" t="s">
        <v>327</v>
      </c>
      <c r="CR245" s="26" t="s">
        <v>327</v>
      </c>
      <c r="CU245" s="26" t="s">
        <v>327</v>
      </c>
      <c r="CV245" s="26" t="s">
        <v>327</v>
      </c>
      <c r="CW245" s="26" t="s">
        <v>327</v>
      </c>
      <c r="CX245" s="26" t="s">
        <v>327</v>
      </c>
    </row>
    <row r="246" spans="5:102" x14ac:dyDescent="0.45">
      <c r="E246" s="26" t="s">
        <v>327</v>
      </c>
      <c r="F246" s="26" t="s">
        <v>327</v>
      </c>
      <c r="G246" s="26" t="s">
        <v>327</v>
      </c>
      <c r="H246" s="26" t="s">
        <v>327</v>
      </c>
      <c r="I246" s="26" t="s">
        <v>327</v>
      </c>
      <c r="J246" s="26" t="s">
        <v>327</v>
      </c>
      <c r="K246" s="26" t="s">
        <v>327</v>
      </c>
      <c r="L246" s="26" t="s">
        <v>327</v>
      </c>
      <c r="M246" s="26" t="s">
        <v>327</v>
      </c>
      <c r="O246" s="26" t="s">
        <v>327</v>
      </c>
      <c r="P246" s="26" t="s">
        <v>327</v>
      </c>
      <c r="Q246" s="26" t="s">
        <v>327</v>
      </c>
      <c r="R246" s="26" t="s">
        <v>327</v>
      </c>
      <c r="U246" s="26" t="s">
        <v>327</v>
      </c>
      <c r="V246" s="26" t="s">
        <v>327</v>
      </c>
      <c r="W246" s="26" t="s">
        <v>327</v>
      </c>
      <c r="X246" s="26" t="s">
        <v>327</v>
      </c>
      <c r="AA246" s="26" t="s">
        <v>327</v>
      </c>
      <c r="AB246" s="26" t="s">
        <v>327</v>
      </c>
      <c r="AC246" s="26" t="s">
        <v>327</v>
      </c>
      <c r="AD246" s="26" t="s">
        <v>327</v>
      </c>
      <c r="AG246" s="26" t="s">
        <v>327</v>
      </c>
      <c r="AH246" s="26" t="s">
        <v>327</v>
      </c>
      <c r="AI246" s="26" t="s">
        <v>327</v>
      </c>
      <c r="AJ246" s="26" t="s">
        <v>327</v>
      </c>
      <c r="AM246" s="26" t="s">
        <v>327</v>
      </c>
      <c r="AN246" s="26" t="s">
        <v>327</v>
      </c>
      <c r="AO246" s="26" t="s">
        <v>327</v>
      </c>
      <c r="AP246" s="26" t="s">
        <v>327</v>
      </c>
      <c r="AS246" s="26" t="s">
        <v>327</v>
      </c>
      <c r="AT246" s="26" t="s">
        <v>327</v>
      </c>
      <c r="AU246" s="26" t="s">
        <v>327</v>
      </c>
      <c r="AV246" s="26" t="s">
        <v>327</v>
      </c>
      <c r="AY246" s="26" t="s">
        <v>327</v>
      </c>
      <c r="AZ246" s="26" t="s">
        <v>327</v>
      </c>
      <c r="BA246" s="26" t="s">
        <v>327</v>
      </c>
      <c r="BB246" s="26" t="s">
        <v>327</v>
      </c>
      <c r="BE246" s="26" t="s">
        <v>327</v>
      </c>
      <c r="BF246" s="26" t="s">
        <v>327</v>
      </c>
      <c r="BG246" s="26" t="s">
        <v>327</v>
      </c>
      <c r="BH246" s="26" t="s">
        <v>327</v>
      </c>
      <c r="BK246" s="26" t="s">
        <v>327</v>
      </c>
      <c r="BL246" s="26" t="s">
        <v>327</v>
      </c>
      <c r="BM246" s="26" t="s">
        <v>327</v>
      </c>
      <c r="BN246" s="26" t="s">
        <v>327</v>
      </c>
      <c r="BQ246" s="26" t="s">
        <v>327</v>
      </c>
      <c r="BR246" s="26" t="s">
        <v>327</v>
      </c>
      <c r="BS246" s="26" t="s">
        <v>327</v>
      </c>
      <c r="BT246" s="26" t="s">
        <v>327</v>
      </c>
      <c r="BW246" s="26" t="s">
        <v>327</v>
      </c>
      <c r="BX246" s="26" t="s">
        <v>327</v>
      </c>
      <c r="BY246" s="26" t="s">
        <v>327</v>
      </c>
      <c r="BZ246" s="26" t="s">
        <v>327</v>
      </c>
      <c r="CC246" s="26" t="s">
        <v>327</v>
      </c>
      <c r="CD246" s="26" t="s">
        <v>327</v>
      </c>
      <c r="CE246" s="26" t="s">
        <v>327</v>
      </c>
      <c r="CF246" s="26" t="s">
        <v>327</v>
      </c>
      <c r="CI246" s="26" t="s">
        <v>327</v>
      </c>
      <c r="CJ246" s="26" t="s">
        <v>327</v>
      </c>
      <c r="CK246" s="26" t="s">
        <v>327</v>
      </c>
      <c r="CL246" s="26" t="s">
        <v>327</v>
      </c>
      <c r="CO246" s="26" t="s">
        <v>327</v>
      </c>
      <c r="CP246" s="26" t="s">
        <v>327</v>
      </c>
      <c r="CQ246" s="26" t="s">
        <v>327</v>
      </c>
      <c r="CR246" s="26" t="s">
        <v>327</v>
      </c>
      <c r="CU246" s="26" t="s">
        <v>327</v>
      </c>
      <c r="CV246" s="26" t="s">
        <v>327</v>
      </c>
      <c r="CW246" s="26" t="s">
        <v>327</v>
      </c>
      <c r="CX246" s="26" t="s">
        <v>327</v>
      </c>
    </row>
    <row r="247" spans="5:102" x14ac:dyDescent="0.45">
      <c r="E247" s="26" t="s">
        <v>327</v>
      </c>
      <c r="F247" s="26" t="s">
        <v>327</v>
      </c>
      <c r="G247" s="26" t="s">
        <v>327</v>
      </c>
      <c r="H247" s="26" t="s">
        <v>327</v>
      </c>
      <c r="I247" s="26" t="s">
        <v>327</v>
      </c>
      <c r="J247" s="26" t="s">
        <v>327</v>
      </c>
      <c r="K247" s="26" t="s">
        <v>327</v>
      </c>
      <c r="L247" s="26" t="s">
        <v>327</v>
      </c>
      <c r="M247" s="26" t="s">
        <v>327</v>
      </c>
      <c r="O247" s="26" t="s">
        <v>327</v>
      </c>
      <c r="P247" s="26" t="s">
        <v>327</v>
      </c>
      <c r="Q247" s="26" t="s">
        <v>327</v>
      </c>
      <c r="R247" s="26" t="s">
        <v>327</v>
      </c>
      <c r="U247" s="26" t="s">
        <v>327</v>
      </c>
      <c r="V247" s="26" t="s">
        <v>327</v>
      </c>
      <c r="W247" s="26" t="s">
        <v>327</v>
      </c>
      <c r="X247" s="26" t="s">
        <v>327</v>
      </c>
      <c r="AA247" s="26" t="s">
        <v>327</v>
      </c>
      <c r="AB247" s="26" t="s">
        <v>327</v>
      </c>
      <c r="AC247" s="26" t="s">
        <v>327</v>
      </c>
      <c r="AD247" s="26" t="s">
        <v>327</v>
      </c>
      <c r="AG247" s="26" t="s">
        <v>327</v>
      </c>
      <c r="AH247" s="26" t="s">
        <v>327</v>
      </c>
      <c r="AI247" s="26" t="s">
        <v>327</v>
      </c>
      <c r="AJ247" s="26" t="s">
        <v>327</v>
      </c>
      <c r="AM247" s="26" t="s">
        <v>327</v>
      </c>
      <c r="AN247" s="26" t="s">
        <v>327</v>
      </c>
      <c r="AO247" s="26" t="s">
        <v>327</v>
      </c>
      <c r="AP247" s="26" t="s">
        <v>327</v>
      </c>
      <c r="AS247" s="26" t="s">
        <v>327</v>
      </c>
      <c r="AT247" s="26" t="s">
        <v>327</v>
      </c>
      <c r="AU247" s="26" t="s">
        <v>327</v>
      </c>
      <c r="AV247" s="26" t="s">
        <v>327</v>
      </c>
      <c r="AY247" s="26" t="s">
        <v>327</v>
      </c>
      <c r="AZ247" s="26" t="s">
        <v>327</v>
      </c>
      <c r="BA247" s="26" t="s">
        <v>327</v>
      </c>
      <c r="BB247" s="26" t="s">
        <v>327</v>
      </c>
      <c r="BE247" s="26" t="s">
        <v>327</v>
      </c>
      <c r="BF247" s="26" t="s">
        <v>327</v>
      </c>
      <c r="BG247" s="26" t="s">
        <v>327</v>
      </c>
      <c r="BH247" s="26" t="s">
        <v>327</v>
      </c>
      <c r="BK247" s="26" t="s">
        <v>327</v>
      </c>
      <c r="BL247" s="26" t="s">
        <v>327</v>
      </c>
      <c r="BM247" s="26" t="s">
        <v>327</v>
      </c>
      <c r="BN247" s="26" t="s">
        <v>327</v>
      </c>
      <c r="BQ247" s="26" t="s">
        <v>327</v>
      </c>
      <c r="BR247" s="26" t="s">
        <v>327</v>
      </c>
      <c r="BS247" s="26" t="s">
        <v>327</v>
      </c>
      <c r="BT247" s="26" t="s">
        <v>327</v>
      </c>
      <c r="BW247" s="26" t="s">
        <v>327</v>
      </c>
      <c r="BX247" s="26" t="s">
        <v>327</v>
      </c>
      <c r="BY247" s="26" t="s">
        <v>327</v>
      </c>
      <c r="BZ247" s="26" t="s">
        <v>327</v>
      </c>
      <c r="CC247" s="26" t="s">
        <v>327</v>
      </c>
      <c r="CD247" s="26" t="s">
        <v>327</v>
      </c>
      <c r="CE247" s="26" t="s">
        <v>327</v>
      </c>
      <c r="CF247" s="26" t="s">
        <v>327</v>
      </c>
      <c r="CI247" s="26" t="s">
        <v>327</v>
      </c>
      <c r="CJ247" s="26" t="s">
        <v>327</v>
      </c>
      <c r="CK247" s="26" t="s">
        <v>327</v>
      </c>
      <c r="CL247" s="26" t="s">
        <v>327</v>
      </c>
      <c r="CO247" s="26" t="s">
        <v>327</v>
      </c>
      <c r="CP247" s="26" t="s">
        <v>327</v>
      </c>
      <c r="CQ247" s="26" t="s">
        <v>327</v>
      </c>
      <c r="CR247" s="26" t="s">
        <v>327</v>
      </c>
      <c r="CU247" s="26" t="s">
        <v>327</v>
      </c>
      <c r="CV247" s="26" t="s">
        <v>327</v>
      </c>
      <c r="CW247" s="26" t="s">
        <v>327</v>
      </c>
      <c r="CX247" s="26" t="s">
        <v>327</v>
      </c>
    </row>
    <row r="248" spans="5:102" x14ac:dyDescent="0.45">
      <c r="E248" s="26" t="s">
        <v>327</v>
      </c>
      <c r="F248" s="26" t="s">
        <v>327</v>
      </c>
      <c r="G248" s="26" t="s">
        <v>327</v>
      </c>
      <c r="H248" s="26" t="s">
        <v>327</v>
      </c>
      <c r="I248" s="26" t="s">
        <v>327</v>
      </c>
      <c r="J248" s="26" t="s">
        <v>327</v>
      </c>
      <c r="K248" s="26" t="s">
        <v>327</v>
      </c>
      <c r="L248" s="26" t="s">
        <v>327</v>
      </c>
      <c r="M248" s="26" t="s">
        <v>327</v>
      </c>
      <c r="O248" s="26" t="s">
        <v>327</v>
      </c>
      <c r="P248" s="26" t="s">
        <v>327</v>
      </c>
      <c r="Q248" s="26" t="s">
        <v>327</v>
      </c>
      <c r="R248" s="26" t="s">
        <v>327</v>
      </c>
      <c r="U248" s="26" t="s">
        <v>327</v>
      </c>
      <c r="V248" s="26" t="s">
        <v>327</v>
      </c>
      <c r="W248" s="26" t="s">
        <v>327</v>
      </c>
      <c r="X248" s="26" t="s">
        <v>327</v>
      </c>
      <c r="AA248" s="26" t="s">
        <v>327</v>
      </c>
      <c r="AB248" s="26" t="s">
        <v>327</v>
      </c>
      <c r="AC248" s="26" t="s">
        <v>327</v>
      </c>
      <c r="AD248" s="26" t="s">
        <v>327</v>
      </c>
      <c r="AG248" s="26" t="s">
        <v>327</v>
      </c>
      <c r="AH248" s="26" t="s">
        <v>327</v>
      </c>
      <c r="AI248" s="26" t="s">
        <v>327</v>
      </c>
      <c r="AJ248" s="26" t="s">
        <v>327</v>
      </c>
      <c r="AM248" s="26" t="s">
        <v>327</v>
      </c>
      <c r="AN248" s="26" t="s">
        <v>327</v>
      </c>
      <c r="AO248" s="26" t="s">
        <v>327</v>
      </c>
      <c r="AP248" s="26" t="s">
        <v>327</v>
      </c>
      <c r="AS248" s="26" t="s">
        <v>327</v>
      </c>
      <c r="AT248" s="26" t="s">
        <v>327</v>
      </c>
      <c r="AU248" s="26" t="s">
        <v>327</v>
      </c>
      <c r="AV248" s="26" t="s">
        <v>327</v>
      </c>
      <c r="AY248" s="26" t="s">
        <v>327</v>
      </c>
      <c r="AZ248" s="26" t="s">
        <v>327</v>
      </c>
      <c r="BA248" s="26" t="s">
        <v>327</v>
      </c>
      <c r="BB248" s="26" t="s">
        <v>327</v>
      </c>
      <c r="BE248" s="26" t="s">
        <v>327</v>
      </c>
      <c r="BF248" s="26" t="s">
        <v>327</v>
      </c>
      <c r="BG248" s="26" t="s">
        <v>327</v>
      </c>
      <c r="BH248" s="26" t="s">
        <v>327</v>
      </c>
      <c r="BK248" s="26" t="s">
        <v>327</v>
      </c>
      <c r="BL248" s="26" t="s">
        <v>327</v>
      </c>
      <c r="BM248" s="26" t="s">
        <v>327</v>
      </c>
      <c r="BN248" s="26" t="s">
        <v>327</v>
      </c>
      <c r="BQ248" s="26" t="s">
        <v>327</v>
      </c>
      <c r="BR248" s="26" t="s">
        <v>327</v>
      </c>
      <c r="BS248" s="26" t="s">
        <v>327</v>
      </c>
      <c r="BT248" s="26" t="s">
        <v>327</v>
      </c>
      <c r="BW248" s="26" t="s">
        <v>327</v>
      </c>
      <c r="BX248" s="26" t="s">
        <v>327</v>
      </c>
      <c r="BY248" s="26" t="s">
        <v>327</v>
      </c>
      <c r="BZ248" s="26" t="s">
        <v>327</v>
      </c>
      <c r="CC248" s="26" t="s">
        <v>327</v>
      </c>
      <c r="CD248" s="26" t="s">
        <v>327</v>
      </c>
      <c r="CE248" s="26" t="s">
        <v>327</v>
      </c>
      <c r="CF248" s="26" t="s">
        <v>327</v>
      </c>
      <c r="CI248" s="26" t="s">
        <v>327</v>
      </c>
      <c r="CJ248" s="26" t="s">
        <v>327</v>
      </c>
      <c r="CK248" s="26" t="s">
        <v>327</v>
      </c>
      <c r="CL248" s="26" t="s">
        <v>327</v>
      </c>
      <c r="CO248" s="26" t="s">
        <v>327</v>
      </c>
      <c r="CP248" s="26" t="s">
        <v>327</v>
      </c>
      <c r="CQ248" s="26" t="s">
        <v>327</v>
      </c>
      <c r="CR248" s="26" t="s">
        <v>327</v>
      </c>
      <c r="CU248" s="26" t="s">
        <v>327</v>
      </c>
      <c r="CV248" s="26" t="s">
        <v>327</v>
      </c>
      <c r="CW248" s="26" t="s">
        <v>327</v>
      </c>
      <c r="CX248" s="26" t="s">
        <v>327</v>
      </c>
    </row>
    <row r="249" spans="5:102" x14ac:dyDescent="0.45">
      <c r="E249" s="26" t="s">
        <v>327</v>
      </c>
      <c r="F249" s="26" t="s">
        <v>327</v>
      </c>
      <c r="G249" s="26" t="s">
        <v>327</v>
      </c>
      <c r="H249" s="26" t="s">
        <v>327</v>
      </c>
      <c r="I249" s="26" t="s">
        <v>327</v>
      </c>
      <c r="J249" s="26" t="s">
        <v>327</v>
      </c>
      <c r="K249" s="26" t="s">
        <v>327</v>
      </c>
      <c r="L249" s="26" t="s">
        <v>327</v>
      </c>
      <c r="M249" s="26" t="s">
        <v>327</v>
      </c>
      <c r="O249" s="26" t="s">
        <v>327</v>
      </c>
      <c r="P249" s="26" t="s">
        <v>327</v>
      </c>
      <c r="Q249" s="26" t="s">
        <v>327</v>
      </c>
      <c r="R249" s="26" t="s">
        <v>327</v>
      </c>
      <c r="U249" s="26" t="s">
        <v>327</v>
      </c>
      <c r="V249" s="26" t="s">
        <v>327</v>
      </c>
      <c r="W249" s="26" t="s">
        <v>327</v>
      </c>
      <c r="X249" s="26" t="s">
        <v>327</v>
      </c>
      <c r="AA249" s="26" t="s">
        <v>327</v>
      </c>
      <c r="AB249" s="26" t="s">
        <v>327</v>
      </c>
      <c r="AC249" s="26" t="s">
        <v>327</v>
      </c>
      <c r="AD249" s="26" t="s">
        <v>327</v>
      </c>
      <c r="AG249" s="26" t="s">
        <v>327</v>
      </c>
      <c r="AH249" s="26" t="s">
        <v>327</v>
      </c>
      <c r="AI249" s="26" t="s">
        <v>327</v>
      </c>
      <c r="AJ249" s="26" t="s">
        <v>327</v>
      </c>
      <c r="AM249" s="26" t="s">
        <v>327</v>
      </c>
      <c r="AN249" s="26" t="s">
        <v>327</v>
      </c>
      <c r="AO249" s="26" t="s">
        <v>327</v>
      </c>
      <c r="AP249" s="26" t="s">
        <v>327</v>
      </c>
      <c r="AS249" s="26" t="s">
        <v>327</v>
      </c>
      <c r="AT249" s="26" t="s">
        <v>327</v>
      </c>
      <c r="AU249" s="26" t="s">
        <v>327</v>
      </c>
      <c r="AV249" s="26" t="s">
        <v>327</v>
      </c>
      <c r="AY249" s="26" t="s">
        <v>327</v>
      </c>
      <c r="AZ249" s="26" t="s">
        <v>327</v>
      </c>
      <c r="BA249" s="26" t="s">
        <v>327</v>
      </c>
      <c r="BB249" s="26" t="s">
        <v>327</v>
      </c>
      <c r="BE249" s="26" t="s">
        <v>327</v>
      </c>
      <c r="BF249" s="26" t="s">
        <v>327</v>
      </c>
      <c r="BG249" s="26" t="s">
        <v>327</v>
      </c>
      <c r="BH249" s="26" t="s">
        <v>327</v>
      </c>
      <c r="BK249" s="26" t="s">
        <v>327</v>
      </c>
      <c r="BL249" s="26" t="s">
        <v>327</v>
      </c>
      <c r="BM249" s="26" t="s">
        <v>327</v>
      </c>
      <c r="BN249" s="26" t="s">
        <v>327</v>
      </c>
      <c r="BQ249" s="26" t="s">
        <v>327</v>
      </c>
      <c r="BR249" s="26" t="s">
        <v>327</v>
      </c>
      <c r="BS249" s="26" t="s">
        <v>327</v>
      </c>
      <c r="BT249" s="26" t="s">
        <v>327</v>
      </c>
      <c r="BW249" s="26" t="s">
        <v>327</v>
      </c>
      <c r="BX249" s="26" t="s">
        <v>327</v>
      </c>
      <c r="BY249" s="26" t="s">
        <v>327</v>
      </c>
      <c r="BZ249" s="26" t="s">
        <v>327</v>
      </c>
      <c r="CC249" s="26" t="s">
        <v>327</v>
      </c>
      <c r="CD249" s="26" t="s">
        <v>327</v>
      </c>
      <c r="CE249" s="26" t="s">
        <v>327</v>
      </c>
      <c r="CF249" s="26" t="s">
        <v>327</v>
      </c>
      <c r="CI249" s="26" t="s">
        <v>327</v>
      </c>
      <c r="CJ249" s="26" t="s">
        <v>327</v>
      </c>
      <c r="CK249" s="26" t="s">
        <v>327</v>
      </c>
      <c r="CL249" s="26" t="s">
        <v>327</v>
      </c>
      <c r="CO249" s="26" t="s">
        <v>327</v>
      </c>
      <c r="CP249" s="26" t="s">
        <v>327</v>
      </c>
      <c r="CQ249" s="26" t="s">
        <v>327</v>
      </c>
      <c r="CR249" s="26" t="s">
        <v>327</v>
      </c>
      <c r="CU249" s="26" t="s">
        <v>327</v>
      </c>
      <c r="CV249" s="26" t="s">
        <v>327</v>
      </c>
      <c r="CW249" s="26" t="s">
        <v>327</v>
      </c>
      <c r="CX249" s="26" t="s">
        <v>327</v>
      </c>
    </row>
    <row r="250" spans="5:102" x14ac:dyDescent="0.45">
      <c r="E250" s="26" t="s">
        <v>327</v>
      </c>
      <c r="F250" s="26" t="s">
        <v>327</v>
      </c>
      <c r="G250" s="26" t="s">
        <v>327</v>
      </c>
      <c r="H250" s="26" t="s">
        <v>327</v>
      </c>
      <c r="I250" s="26" t="s">
        <v>327</v>
      </c>
      <c r="J250" s="26" t="s">
        <v>327</v>
      </c>
      <c r="K250" s="26" t="s">
        <v>327</v>
      </c>
      <c r="L250" s="26" t="s">
        <v>327</v>
      </c>
      <c r="M250" s="26" t="s">
        <v>327</v>
      </c>
      <c r="O250" s="26" t="s">
        <v>327</v>
      </c>
      <c r="P250" s="26" t="s">
        <v>327</v>
      </c>
      <c r="Q250" s="26" t="s">
        <v>327</v>
      </c>
      <c r="R250" s="26" t="s">
        <v>327</v>
      </c>
      <c r="U250" s="26" t="s">
        <v>327</v>
      </c>
      <c r="V250" s="26" t="s">
        <v>327</v>
      </c>
      <c r="W250" s="26" t="s">
        <v>327</v>
      </c>
      <c r="X250" s="26" t="s">
        <v>327</v>
      </c>
      <c r="AA250" s="26" t="s">
        <v>327</v>
      </c>
      <c r="AB250" s="26" t="s">
        <v>327</v>
      </c>
      <c r="AC250" s="26" t="s">
        <v>327</v>
      </c>
      <c r="AD250" s="26" t="s">
        <v>327</v>
      </c>
      <c r="AG250" s="26" t="s">
        <v>327</v>
      </c>
      <c r="AH250" s="26" t="s">
        <v>327</v>
      </c>
      <c r="AI250" s="26" t="s">
        <v>327</v>
      </c>
      <c r="AJ250" s="26" t="s">
        <v>327</v>
      </c>
      <c r="AM250" s="26" t="s">
        <v>327</v>
      </c>
      <c r="AN250" s="26" t="s">
        <v>327</v>
      </c>
      <c r="AO250" s="26" t="s">
        <v>327</v>
      </c>
      <c r="AP250" s="26" t="s">
        <v>327</v>
      </c>
      <c r="AS250" s="26" t="s">
        <v>327</v>
      </c>
      <c r="AT250" s="26" t="s">
        <v>327</v>
      </c>
      <c r="AU250" s="26" t="s">
        <v>327</v>
      </c>
      <c r="AV250" s="26" t="s">
        <v>327</v>
      </c>
      <c r="AY250" s="26" t="s">
        <v>327</v>
      </c>
      <c r="AZ250" s="26" t="s">
        <v>327</v>
      </c>
      <c r="BA250" s="26" t="s">
        <v>327</v>
      </c>
      <c r="BB250" s="26" t="s">
        <v>327</v>
      </c>
      <c r="BE250" s="26" t="s">
        <v>327</v>
      </c>
      <c r="BF250" s="26" t="s">
        <v>327</v>
      </c>
      <c r="BG250" s="26" t="s">
        <v>327</v>
      </c>
      <c r="BH250" s="26" t="s">
        <v>327</v>
      </c>
      <c r="BK250" s="26" t="s">
        <v>327</v>
      </c>
      <c r="BL250" s="26" t="s">
        <v>327</v>
      </c>
      <c r="BM250" s="26" t="s">
        <v>327</v>
      </c>
      <c r="BN250" s="26" t="s">
        <v>327</v>
      </c>
      <c r="BQ250" s="26" t="s">
        <v>327</v>
      </c>
      <c r="BR250" s="26" t="s">
        <v>327</v>
      </c>
      <c r="BS250" s="26" t="s">
        <v>327</v>
      </c>
      <c r="BT250" s="26" t="s">
        <v>327</v>
      </c>
      <c r="BW250" s="26" t="s">
        <v>327</v>
      </c>
      <c r="BX250" s="26" t="s">
        <v>327</v>
      </c>
      <c r="BY250" s="26" t="s">
        <v>327</v>
      </c>
      <c r="BZ250" s="26" t="s">
        <v>327</v>
      </c>
      <c r="CC250" s="26" t="s">
        <v>327</v>
      </c>
      <c r="CD250" s="26" t="s">
        <v>327</v>
      </c>
      <c r="CE250" s="26" t="s">
        <v>327</v>
      </c>
      <c r="CF250" s="26" t="s">
        <v>327</v>
      </c>
      <c r="CI250" s="26" t="s">
        <v>327</v>
      </c>
      <c r="CJ250" s="26" t="s">
        <v>327</v>
      </c>
      <c r="CK250" s="26" t="s">
        <v>327</v>
      </c>
      <c r="CL250" s="26" t="s">
        <v>327</v>
      </c>
      <c r="CO250" s="26" t="s">
        <v>327</v>
      </c>
      <c r="CP250" s="26" t="s">
        <v>327</v>
      </c>
      <c r="CQ250" s="26" t="s">
        <v>327</v>
      </c>
      <c r="CR250" s="26" t="s">
        <v>327</v>
      </c>
      <c r="CU250" s="26" t="s">
        <v>327</v>
      </c>
      <c r="CV250" s="26" t="s">
        <v>327</v>
      </c>
      <c r="CW250" s="26" t="s">
        <v>327</v>
      </c>
      <c r="CX250" s="26" t="s">
        <v>327</v>
      </c>
    </row>
    <row r="251" spans="5:102" x14ac:dyDescent="0.45">
      <c r="E251" s="26" t="s">
        <v>327</v>
      </c>
      <c r="F251" s="26" t="s">
        <v>327</v>
      </c>
      <c r="G251" s="26" t="s">
        <v>327</v>
      </c>
      <c r="H251" s="26" t="s">
        <v>327</v>
      </c>
      <c r="I251" s="26" t="s">
        <v>327</v>
      </c>
      <c r="J251" s="26" t="s">
        <v>327</v>
      </c>
      <c r="K251" s="26" t="s">
        <v>327</v>
      </c>
      <c r="L251" s="26" t="s">
        <v>327</v>
      </c>
      <c r="M251" s="26" t="s">
        <v>327</v>
      </c>
      <c r="O251" s="26" t="s">
        <v>327</v>
      </c>
      <c r="P251" s="26" t="s">
        <v>327</v>
      </c>
      <c r="Q251" s="26" t="s">
        <v>327</v>
      </c>
      <c r="R251" s="26" t="s">
        <v>327</v>
      </c>
      <c r="U251" s="26" t="s">
        <v>327</v>
      </c>
      <c r="V251" s="26" t="s">
        <v>327</v>
      </c>
      <c r="W251" s="26" t="s">
        <v>327</v>
      </c>
      <c r="X251" s="26" t="s">
        <v>327</v>
      </c>
      <c r="AA251" s="26" t="s">
        <v>327</v>
      </c>
      <c r="AB251" s="26" t="s">
        <v>327</v>
      </c>
      <c r="AC251" s="26" t="s">
        <v>327</v>
      </c>
      <c r="AD251" s="26" t="s">
        <v>327</v>
      </c>
      <c r="AG251" s="26" t="s">
        <v>327</v>
      </c>
      <c r="AH251" s="26" t="s">
        <v>327</v>
      </c>
      <c r="AI251" s="26" t="s">
        <v>327</v>
      </c>
      <c r="AJ251" s="26" t="s">
        <v>327</v>
      </c>
      <c r="AM251" s="26" t="s">
        <v>327</v>
      </c>
      <c r="AN251" s="26" t="s">
        <v>327</v>
      </c>
      <c r="AO251" s="26" t="s">
        <v>327</v>
      </c>
      <c r="AP251" s="26" t="s">
        <v>327</v>
      </c>
      <c r="AS251" s="26" t="s">
        <v>327</v>
      </c>
      <c r="AT251" s="26" t="s">
        <v>327</v>
      </c>
      <c r="AU251" s="26" t="s">
        <v>327</v>
      </c>
      <c r="AV251" s="26" t="s">
        <v>327</v>
      </c>
      <c r="AY251" s="26" t="s">
        <v>327</v>
      </c>
      <c r="AZ251" s="26" t="s">
        <v>327</v>
      </c>
      <c r="BA251" s="26" t="s">
        <v>327</v>
      </c>
      <c r="BB251" s="26" t="s">
        <v>327</v>
      </c>
      <c r="BE251" s="26" t="s">
        <v>327</v>
      </c>
      <c r="BF251" s="26" t="s">
        <v>327</v>
      </c>
      <c r="BG251" s="26" t="s">
        <v>327</v>
      </c>
      <c r="BH251" s="26" t="s">
        <v>327</v>
      </c>
      <c r="BK251" s="26" t="s">
        <v>327</v>
      </c>
      <c r="BL251" s="26" t="s">
        <v>327</v>
      </c>
      <c r="BM251" s="26" t="s">
        <v>327</v>
      </c>
      <c r="BN251" s="26" t="s">
        <v>327</v>
      </c>
      <c r="BQ251" s="26" t="s">
        <v>327</v>
      </c>
      <c r="BR251" s="26" t="s">
        <v>327</v>
      </c>
      <c r="BS251" s="26" t="s">
        <v>327</v>
      </c>
      <c r="BT251" s="26" t="s">
        <v>327</v>
      </c>
      <c r="BW251" s="26" t="s">
        <v>327</v>
      </c>
      <c r="BX251" s="26" t="s">
        <v>327</v>
      </c>
      <c r="BY251" s="26" t="s">
        <v>327</v>
      </c>
      <c r="BZ251" s="26" t="s">
        <v>327</v>
      </c>
      <c r="CC251" s="26" t="s">
        <v>327</v>
      </c>
      <c r="CD251" s="26" t="s">
        <v>327</v>
      </c>
      <c r="CE251" s="26" t="s">
        <v>327</v>
      </c>
      <c r="CF251" s="26" t="s">
        <v>327</v>
      </c>
      <c r="CI251" s="26" t="s">
        <v>327</v>
      </c>
      <c r="CJ251" s="26" t="s">
        <v>327</v>
      </c>
      <c r="CK251" s="26" t="s">
        <v>327</v>
      </c>
      <c r="CL251" s="26" t="s">
        <v>327</v>
      </c>
      <c r="CO251" s="26" t="s">
        <v>327</v>
      </c>
      <c r="CP251" s="26" t="s">
        <v>327</v>
      </c>
      <c r="CQ251" s="26" t="s">
        <v>327</v>
      </c>
      <c r="CR251" s="26" t="s">
        <v>327</v>
      </c>
      <c r="CU251" s="26" t="s">
        <v>327</v>
      </c>
      <c r="CV251" s="26" t="s">
        <v>327</v>
      </c>
      <c r="CW251" s="26" t="s">
        <v>327</v>
      </c>
      <c r="CX251" s="26" t="s">
        <v>327</v>
      </c>
    </row>
    <row r="252" spans="5:102" x14ac:dyDescent="0.45">
      <c r="E252" s="26" t="s">
        <v>327</v>
      </c>
      <c r="F252" s="26" t="s">
        <v>327</v>
      </c>
      <c r="G252" s="26" t="s">
        <v>327</v>
      </c>
      <c r="H252" s="26" t="s">
        <v>327</v>
      </c>
      <c r="I252" s="26" t="s">
        <v>327</v>
      </c>
      <c r="J252" s="26" t="s">
        <v>327</v>
      </c>
      <c r="K252" s="26" t="s">
        <v>327</v>
      </c>
      <c r="L252" s="26" t="s">
        <v>327</v>
      </c>
      <c r="M252" s="26" t="s">
        <v>327</v>
      </c>
      <c r="O252" s="26" t="s">
        <v>327</v>
      </c>
      <c r="P252" s="26" t="s">
        <v>327</v>
      </c>
      <c r="Q252" s="26" t="s">
        <v>327</v>
      </c>
      <c r="R252" s="26" t="s">
        <v>327</v>
      </c>
      <c r="U252" s="26" t="s">
        <v>327</v>
      </c>
      <c r="V252" s="26" t="s">
        <v>327</v>
      </c>
      <c r="W252" s="26" t="s">
        <v>327</v>
      </c>
      <c r="X252" s="26" t="s">
        <v>327</v>
      </c>
      <c r="AA252" s="26" t="s">
        <v>327</v>
      </c>
      <c r="AB252" s="26" t="s">
        <v>327</v>
      </c>
      <c r="AC252" s="26" t="s">
        <v>327</v>
      </c>
      <c r="AD252" s="26" t="s">
        <v>327</v>
      </c>
      <c r="AG252" s="26" t="s">
        <v>327</v>
      </c>
      <c r="AH252" s="26" t="s">
        <v>327</v>
      </c>
      <c r="AI252" s="26" t="s">
        <v>327</v>
      </c>
      <c r="AJ252" s="26" t="s">
        <v>327</v>
      </c>
      <c r="AM252" s="26" t="s">
        <v>327</v>
      </c>
      <c r="AN252" s="26" t="s">
        <v>327</v>
      </c>
      <c r="AO252" s="26" t="s">
        <v>327</v>
      </c>
      <c r="AP252" s="26" t="s">
        <v>327</v>
      </c>
      <c r="AS252" s="26" t="s">
        <v>327</v>
      </c>
      <c r="AT252" s="26" t="s">
        <v>327</v>
      </c>
      <c r="AU252" s="26" t="s">
        <v>327</v>
      </c>
      <c r="AV252" s="26" t="s">
        <v>327</v>
      </c>
      <c r="AY252" s="26" t="s">
        <v>327</v>
      </c>
      <c r="AZ252" s="26" t="s">
        <v>327</v>
      </c>
      <c r="BA252" s="26" t="s">
        <v>327</v>
      </c>
      <c r="BB252" s="26" t="s">
        <v>327</v>
      </c>
      <c r="BE252" s="26" t="s">
        <v>327</v>
      </c>
      <c r="BF252" s="26" t="s">
        <v>327</v>
      </c>
      <c r="BG252" s="26" t="s">
        <v>327</v>
      </c>
      <c r="BH252" s="26" t="s">
        <v>327</v>
      </c>
      <c r="BK252" s="26" t="s">
        <v>327</v>
      </c>
      <c r="BL252" s="26" t="s">
        <v>327</v>
      </c>
      <c r="BM252" s="26" t="s">
        <v>327</v>
      </c>
      <c r="BN252" s="26" t="s">
        <v>327</v>
      </c>
      <c r="BQ252" s="26" t="s">
        <v>327</v>
      </c>
      <c r="BR252" s="26" t="s">
        <v>327</v>
      </c>
      <c r="BS252" s="26" t="s">
        <v>327</v>
      </c>
      <c r="BT252" s="26" t="s">
        <v>327</v>
      </c>
      <c r="BW252" s="26" t="s">
        <v>327</v>
      </c>
      <c r="BX252" s="26" t="s">
        <v>327</v>
      </c>
      <c r="BY252" s="26" t="s">
        <v>327</v>
      </c>
      <c r="BZ252" s="26" t="s">
        <v>327</v>
      </c>
      <c r="CC252" s="26" t="s">
        <v>327</v>
      </c>
      <c r="CD252" s="26" t="s">
        <v>327</v>
      </c>
      <c r="CE252" s="26" t="s">
        <v>327</v>
      </c>
      <c r="CF252" s="26" t="s">
        <v>327</v>
      </c>
      <c r="CI252" s="26" t="s">
        <v>327</v>
      </c>
      <c r="CJ252" s="26" t="s">
        <v>327</v>
      </c>
      <c r="CK252" s="26" t="s">
        <v>327</v>
      </c>
      <c r="CL252" s="26" t="s">
        <v>327</v>
      </c>
      <c r="CO252" s="26" t="s">
        <v>327</v>
      </c>
      <c r="CP252" s="26" t="s">
        <v>327</v>
      </c>
      <c r="CQ252" s="26" t="s">
        <v>327</v>
      </c>
      <c r="CR252" s="26" t="s">
        <v>327</v>
      </c>
      <c r="CU252" s="26" t="s">
        <v>327</v>
      </c>
      <c r="CV252" s="26" t="s">
        <v>327</v>
      </c>
      <c r="CW252" s="26" t="s">
        <v>327</v>
      </c>
      <c r="CX252" s="26" t="s">
        <v>327</v>
      </c>
    </row>
    <row r="253" spans="5:102" x14ac:dyDescent="0.45">
      <c r="E253" s="26" t="s">
        <v>327</v>
      </c>
      <c r="F253" s="26" t="s">
        <v>327</v>
      </c>
      <c r="G253" s="26" t="s">
        <v>327</v>
      </c>
      <c r="H253" s="26" t="s">
        <v>327</v>
      </c>
      <c r="I253" s="26" t="s">
        <v>327</v>
      </c>
      <c r="J253" s="26" t="s">
        <v>327</v>
      </c>
      <c r="K253" s="26" t="s">
        <v>327</v>
      </c>
      <c r="L253" s="26" t="s">
        <v>327</v>
      </c>
      <c r="M253" s="26" t="s">
        <v>327</v>
      </c>
      <c r="O253" s="26" t="s">
        <v>327</v>
      </c>
      <c r="P253" s="26" t="s">
        <v>327</v>
      </c>
      <c r="Q253" s="26" t="s">
        <v>327</v>
      </c>
      <c r="R253" s="26" t="s">
        <v>327</v>
      </c>
      <c r="U253" s="26" t="s">
        <v>327</v>
      </c>
      <c r="V253" s="26" t="s">
        <v>327</v>
      </c>
      <c r="W253" s="26" t="s">
        <v>327</v>
      </c>
      <c r="X253" s="26" t="s">
        <v>327</v>
      </c>
      <c r="AA253" s="26" t="s">
        <v>327</v>
      </c>
      <c r="AB253" s="26" t="s">
        <v>327</v>
      </c>
      <c r="AC253" s="26" t="s">
        <v>327</v>
      </c>
      <c r="AD253" s="26" t="s">
        <v>327</v>
      </c>
      <c r="AG253" s="26" t="s">
        <v>327</v>
      </c>
      <c r="AH253" s="26" t="s">
        <v>327</v>
      </c>
      <c r="AI253" s="26" t="s">
        <v>327</v>
      </c>
      <c r="AJ253" s="26" t="s">
        <v>327</v>
      </c>
      <c r="AM253" s="26" t="s">
        <v>327</v>
      </c>
      <c r="AN253" s="26" t="s">
        <v>327</v>
      </c>
      <c r="AO253" s="26" t="s">
        <v>327</v>
      </c>
      <c r="AP253" s="26" t="s">
        <v>327</v>
      </c>
      <c r="AS253" s="26" t="s">
        <v>327</v>
      </c>
      <c r="AT253" s="26" t="s">
        <v>327</v>
      </c>
      <c r="AU253" s="26" t="s">
        <v>327</v>
      </c>
      <c r="AV253" s="26" t="s">
        <v>327</v>
      </c>
      <c r="AY253" s="26" t="s">
        <v>327</v>
      </c>
      <c r="AZ253" s="26" t="s">
        <v>327</v>
      </c>
      <c r="BA253" s="26" t="s">
        <v>327</v>
      </c>
      <c r="BB253" s="26" t="s">
        <v>327</v>
      </c>
      <c r="BE253" s="26" t="s">
        <v>327</v>
      </c>
      <c r="BF253" s="26" t="s">
        <v>327</v>
      </c>
      <c r="BG253" s="26" t="s">
        <v>327</v>
      </c>
      <c r="BH253" s="26" t="s">
        <v>327</v>
      </c>
      <c r="BK253" s="26" t="s">
        <v>327</v>
      </c>
      <c r="BL253" s="26" t="s">
        <v>327</v>
      </c>
      <c r="BM253" s="26" t="s">
        <v>327</v>
      </c>
      <c r="BN253" s="26" t="s">
        <v>327</v>
      </c>
      <c r="BQ253" s="26" t="s">
        <v>327</v>
      </c>
      <c r="BR253" s="26" t="s">
        <v>327</v>
      </c>
      <c r="BS253" s="26" t="s">
        <v>327</v>
      </c>
      <c r="BT253" s="26" t="s">
        <v>327</v>
      </c>
      <c r="BW253" s="26" t="s">
        <v>327</v>
      </c>
      <c r="BX253" s="26" t="s">
        <v>327</v>
      </c>
      <c r="BY253" s="26" t="s">
        <v>327</v>
      </c>
      <c r="BZ253" s="26" t="s">
        <v>327</v>
      </c>
      <c r="CC253" s="26" t="s">
        <v>327</v>
      </c>
      <c r="CD253" s="26" t="s">
        <v>327</v>
      </c>
      <c r="CE253" s="26" t="s">
        <v>327</v>
      </c>
      <c r="CF253" s="26" t="s">
        <v>327</v>
      </c>
      <c r="CI253" s="26" t="s">
        <v>327</v>
      </c>
      <c r="CJ253" s="26" t="s">
        <v>327</v>
      </c>
      <c r="CK253" s="26" t="s">
        <v>327</v>
      </c>
      <c r="CL253" s="26" t="s">
        <v>327</v>
      </c>
      <c r="CO253" s="26" t="s">
        <v>327</v>
      </c>
      <c r="CP253" s="26" t="s">
        <v>327</v>
      </c>
      <c r="CQ253" s="26" t="s">
        <v>327</v>
      </c>
      <c r="CR253" s="26" t="s">
        <v>327</v>
      </c>
      <c r="CU253" s="26" t="s">
        <v>327</v>
      </c>
      <c r="CV253" s="26" t="s">
        <v>327</v>
      </c>
      <c r="CW253" s="26" t="s">
        <v>327</v>
      </c>
      <c r="CX253" s="26" t="s">
        <v>327</v>
      </c>
    </row>
    <row r="254" spans="5:102" x14ac:dyDescent="0.45">
      <c r="E254" s="26" t="s">
        <v>327</v>
      </c>
      <c r="F254" s="26" t="s">
        <v>327</v>
      </c>
      <c r="G254" s="26" t="s">
        <v>327</v>
      </c>
      <c r="H254" s="26" t="s">
        <v>327</v>
      </c>
      <c r="I254" s="26" t="s">
        <v>327</v>
      </c>
      <c r="J254" s="26" t="s">
        <v>327</v>
      </c>
      <c r="K254" s="26" t="s">
        <v>327</v>
      </c>
      <c r="L254" s="26" t="s">
        <v>327</v>
      </c>
      <c r="M254" s="26" t="s">
        <v>327</v>
      </c>
      <c r="O254" s="26" t="s">
        <v>327</v>
      </c>
      <c r="P254" s="26" t="s">
        <v>327</v>
      </c>
      <c r="Q254" s="26" t="s">
        <v>327</v>
      </c>
      <c r="R254" s="26" t="s">
        <v>327</v>
      </c>
      <c r="U254" s="26" t="s">
        <v>327</v>
      </c>
      <c r="V254" s="26" t="s">
        <v>327</v>
      </c>
      <c r="W254" s="26" t="s">
        <v>327</v>
      </c>
      <c r="X254" s="26" t="s">
        <v>327</v>
      </c>
      <c r="AA254" s="26" t="s">
        <v>327</v>
      </c>
      <c r="AB254" s="26" t="s">
        <v>327</v>
      </c>
      <c r="AC254" s="26" t="s">
        <v>327</v>
      </c>
      <c r="AD254" s="26" t="s">
        <v>327</v>
      </c>
      <c r="AG254" s="26" t="s">
        <v>327</v>
      </c>
      <c r="AH254" s="26" t="s">
        <v>327</v>
      </c>
      <c r="AI254" s="26" t="s">
        <v>327</v>
      </c>
      <c r="AJ254" s="26" t="s">
        <v>327</v>
      </c>
      <c r="AM254" s="26" t="s">
        <v>327</v>
      </c>
      <c r="AN254" s="26" t="s">
        <v>327</v>
      </c>
      <c r="AO254" s="26" t="s">
        <v>327</v>
      </c>
      <c r="AP254" s="26" t="s">
        <v>327</v>
      </c>
      <c r="AS254" s="26" t="s">
        <v>327</v>
      </c>
      <c r="AT254" s="26" t="s">
        <v>327</v>
      </c>
      <c r="AU254" s="26" t="s">
        <v>327</v>
      </c>
      <c r="AV254" s="26" t="s">
        <v>327</v>
      </c>
      <c r="AY254" s="26" t="s">
        <v>327</v>
      </c>
      <c r="AZ254" s="26" t="s">
        <v>327</v>
      </c>
      <c r="BA254" s="26" t="s">
        <v>327</v>
      </c>
      <c r="BB254" s="26" t="s">
        <v>327</v>
      </c>
      <c r="BE254" s="26" t="s">
        <v>327</v>
      </c>
      <c r="BF254" s="26" t="s">
        <v>327</v>
      </c>
      <c r="BG254" s="26" t="s">
        <v>327</v>
      </c>
      <c r="BH254" s="26" t="s">
        <v>327</v>
      </c>
      <c r="BK254" s="26" t="s">
        <v>327</v>
      </c>
      <c r="BL254" s="26" t="s">
        <v>327</v>
      </c>
      <c r="BM254" s="26" t="s">
        <v>327</v>
      </c>
      <c r="BN254" s="26" t="s">
        <v>327</v>
      </c>
      <c r="BQ254" s="26" t="s">
        <v>327</v>
      </c>
      <c r="BR254" s="26" t="s">
        <v>327</v>
      </c>
      <c r="BS254" s="26" t="s">
        <v>327</v>
      </c>
      <c r="BT254" s="26" t="s">
        <v>327</v>
      </c>
      <c r="BW254" s="26" t="s">
        <v>327</v>
      </c>
      <c r="BX254" s="26" t="s">
        <v>327</v>
      </c>
      <c r="BY254" s="26" t="s">
        <v>327</v>
      </c>
      <c r="BZ254" s="26" t="s">
        <v>327</v>
      </c>
      <c r="CC254" s="26" t="s">
        <v>327</v>
      </c>
      <c r="CD254" s="26" t="s">
        <v>327</v>
      </c>
      <c r="CE254" s="26" t="s">
        <v>327</v>
      </c>
      <c r="CF254" s="26" t="s">
        <v>327</v>
      </c>
      <c r="CI254" s="26" t="s">
        <v>327</v>
      </c>
      <c r="CJ254" s="26" t="s">
        <v>327</v>
      </c>
      <c r="CK254" s="26" t="s">
        <v>327</v>
      </c>
      <c r="CL254" s="26" t="s">
        <v>327</v>
      </c>
      <c r="CO254" s="26" t="s">
        <v>327</v>
      </c>
      <c r="CP254" s="26" t="s">
        <v>327</v>
      </c>
      <c r="CQ254" s="26" t="s">
        <v>327</v>
      </c>
      <c r="CR254" s="26" t="s">
        <v>327</v>
      </c>
      <c r="CU254" s="26" t="s">
        <v>327</v>
      </c>
      <c r="CV254" s="26" t="s">
        <v>327</v>
      </c>
      <c r="CW254" s="26" t="s">
        <v>327</v>
      </c>
      <c r="CX254" s="26" t="s">
        <v>327</v>
      </c>
    </row>
    <row r="255" spans="5:102" x14ac:dyDescent="0.45">
      <c r="E255" s="26" t="s">
        <v>327</v>
      </c>
      <c r="F255" s="26" t="s">
        <v>327</v>
      </c>
      <c r="G255" s="26" t="s">
        <v>327</v>
      </c>
      <c r="H255" s="26" t="s">
        <v>327</v>
      </c>
      <c r="I255" s="26" t="s">
        <v>327</v>
      </c>
      <c r="J255" s="26" t="s">
        <v>327</v>
      </c>
      <c r="K255" s="26" t="s">
        <v>327</v>
      </c>
      <c r="L255" s="26" t="s">
        <v>327</v>
      </c>
      <c r="M255" s="26" t="s">
        <v>327</v>
      </c>
      <c r="O255" s="26" t="s">
        <v>327</v>
      </c>
      <c r="P255" s="26" t="s">
        <v>327</v>
      </c>
      <c r="Q255" s="26" t="s">
        <v>327</v>
      </c>
      <c r="R255" s="26" t="s">
        <v>327</v>
      </c>
      <c r="U255" s="26" t="s">
        <v>327</v>
      </c>
      <c r="V255" s="26" t="s">
        <v>327</v>
      </c>
      <c r="W255" s="26" t="s">
        <v>327</v>
      </c>
      <c r="X255" s="26" t="s">
        <v>327</v>
      </c>
      <c r="AA255" s="26" t="s">
        <v>327</v>
      </c>
      <c r="AB255" s="26" t="s">
        <v>327</v>
      </c>
      <c r="AC255" s="26" t="s">
        <v>327</v>
      </c>
      <c r="AD255" s="26" t="s">
        <v>327</v>
      </c>
      <c r="AG255" s="26" t="s">
        <v>327</v>
      </c>
      <c r="AH255" s="26" t="s">
        <v>327</v>
      </c>
      <c r="AI255" s="26" t="s">
        <v>327</v>
      </c>
      <c r="AJ255" s="26" t="s">
        <v>327</v>
      </c>
      <c r="AM255" s="26" t="s">
        <v>327</v>
      </c>
      <c r="AN255" s="26" t="s">
        <v>327</v>
      </c>
      <c r="AO255" s="26" t="s">
        <v>327</v>
      </c>
      <c r="AP255" s="26" t="s">
        <v>327</v>
      </c>
      <c r="AS255" s="26" t="s">
        <v>327</v>
      </c>
      <c r="AT255" s="26" t="s">
        <v>327</v>
      </c>
      <c r="AU255" s="26" t="s">
        <v>327</v>
      </c>
      <c r="AV255" s="26" t="s">
        <v>327</v>
      </c>
      <c r="AY255" s="26" t="s">
        <v>327</v>
      </c>
      <c r="AZ255" s="26" t="s">
        <v>327</v>
      </c>
      <c r="BA255" s="26" t="s">
        <v>327</v>
      </c>
      <c r="BB255" s="26" t="s">
        <v>327</v>
      </c>
      <c r="BE255" s="26" t="s">
        <v>327</v>
      </c>
      <c r="BF255" s="26" t="s">
        <v>327</v>
      </c>
      <c r="BG255" s="26" t="s">
        <v>327</v>
      </c>
      <c r="BH255" s="26" t="s">
        <v>327</v>
      </c>
      <c r="BK255" s="26" t="s">
        <v>327</v>
      </c>
      <c r="BL255" s="26" t="s">
        <v>327</v>
      </c>
      <c r="BM255" s="26" t="s">
        <v>327</v>
      </c>
      <c r="BN255" s="26" t="s">
        <v>327</v>
      </c>
      <c r="BQ255" s="26" t="s">
        <v>327</v>
      </c>
      <c r="BR255" s="26" t="s">
        <v>327</v>
      </c>
      <c r="BS255" s="26" t="s">
        <v>327</v>
      </c>
      <c r="BT255" s="26" t="s">
        <v>327</v>
      </c>
      <c r="BW255" s="26" t="s">
        <v>327</v>
      </c>
      <c r="BX255" s="26" t="s">
        <v>327</v>
      </c>
      <c r="BY255" s="26" t="s">
        <v>327</v>
      </c>
      <c r="BZ255" s="26" t="s">
        <v>327</v>
      </c>
      <c r="CC255" s="26" t="s">
        <v>327</v>
      </c>
      <c r="CD255" s="26" t="s">
        <v>327</v>
      </c>
      <c r="CE255" s="26" t="s">
        <v>327</v>
      </c>
      <c r="CF255" s="26" t="s">
        <v>327</v>
      </c>
      <c r="CI255" s="26" t="s">
        <v>327</v>
      </c>
      <c r="CJ255" s="26" t="s">
        <v>327</v>
      </c>
      <c r="CK255" s="26" t="s">
        <v>327</v>
      </c>
      <c r="CL255" s="26" t="s">
        <v>327</v>
      </c>
      <c r="CO255" s="26" t="s">
        <v>327</v>
      </c>
      <c r="CP255" s="26" t="s">
        <v>327</v>
      </c>
      <c r="CQ255" s="26" t="s">
        <v>327</v>
      </c>
      <c r="CR255" s="26" t="s">
        <v>327</v>
      </c>
      <c r="CU255" s="26" t="s">
        <v>327</v>
      </c>
      <c r="CV255" s="26" t="s">
        <v>327</v>
      </c>
      <c r="CW255" s="26" t="s">
        <v>327</v>
      </c>
      <c r="CX255" s="26" t="s">
        <v>327</v>
      </c>
    </row>
    <row r="256" spans="5:102" x14ac:dyDescent="0.45">
      <c r="E256" s="26" t="s">
        <v>327</v>
      </c>
      <c r="F256" s="26" t="s">
        <v>327</v>
      </c>
      <c r="G256" s="26" t="s">
        <v>327</v>
      </c>
      <c r="H256" s="26" t="s">
        <v>327</v>
      </c>
      <c r="I256" s="26" t="s">
        <v>327</v>
      </c>
      <c r="J256" s="26" t="s">
        <v>327</v>
      </c>
      <c r="K256" s="26" t="s">
        <v>327</v>
      </c>
      <c r="L256" s="26" t="s">
        <v>327</v>
      </c>
      <c r="M256" s="26" t="s">
        <v>327</v>
      </c>
      <c r="O256" s="26" t="s">
        <v>327</v>
      </c>
      <c r="P256" s="26" t="s">
        <v>327</v>
      </c>
      <c r="Q256" s="26" t="s">
        <v>327</v>
      </c>
      <c r="R256" s="26" t="s">
        <v>327</v>
      </c>
      <c r="U256" s="26" t="s">
        <v>327</v>
      </c>
      <c r="V256" s="26" t="s">
        <v>327</v>
      </c>
      <c r="W256" s="26" t="s">
        <v>327</v>
      </c>
      <c r="X256" s="26" t="s">
        <v>327</v>
      </c>
      <c r="AA256" s="26" t="s">
        <v>327</v>
      </c>
      <c r="AB256" s="26" t="s">
        <v>327</v>
      </c>
      <c r="AC256" s="26" t="s">
        <v>327</v>
      </c>
      <c r="AD256" s="26" t="s">
        <v>327</v>
      </c>
      <c r="AG256" s="26" t="s">
        <v>327</v>
      </c>
      <c r="AH256" s="26" t="s">
        <v>327</v>
      </c>
      <c r="AI256" s="26" t="s">
        <v>327</v>
      </c>
      <c r="AJ256" s="26" t="s">
        <v>327</v>
      </c>
      <c r="AM256" s="26" t="s">
        <v>327</v>
      </c>
      <c r="AN256" s="26" t="s">
        <v>327</v>
      </c>
      <c r="AO256" s="26" t="s">
        <v>327</v>
      </c>
      <c r="AP256" s="26" t="s">
        <v>327</v>
      </c>
      <c r="AS256" s="26" t="s">
        <v>327</v>
      </c>
      <c r="AT256" s="26" t="s">
        <v>327</v>
      </c>
      <c r="AU256" s="26" t="s">
        <v>327</v>
      </c>
      <c r="AV256" s="26" t="s">
        <v>327</v>
      </c>
      <c r="AY256" s="26" t="s">
        <v>327</v>
      </c>
      <c r="AZ256" s="26" t="s">
        <v>327</v>
      </c>
      <c r="BA256" s="26" t="s">
        <v>327</v>
      </c>
      <c r="BB256" s="26" t="s">
        <v>327</v>
      </c>
      <c r="BE256" s="26" t="s">
        <v>327</v>
      </c>
      <c r="BF256" s="26" t="s">
        <v>327</v>
      </c>
      <c r="BG256" s="26" t="s">
        <v>327</v>
      </c>
      <c r="BH256" s="26" t="s">
        <v>327</v>
      </c>
      <c r="BK256" s="26" t="s">
        <v>327</v>
      </c>
      <c r="BL256" s="26" t="s">
        <v>327</v>
      </c>
      <c r="BM256" s="26" t="s">
        <v>327</v>
      </c>
      <c r="BN256" s="26" t="s">
        <v>327</v>
      </c>
      <c r="BQ256" s="26" t="s">
        <v>327</v>
      </c>
      <c r="BR256" s="26" t="s">
        <v>327</v>
      </c>
      <c r="BS256" s="26" t="s">
        <v>327</v>
      </c>
      <c r="BT256" s="26" t="s">
        <v>327</v>
      </c>
      <c r="BW256" s="26" t="s">
        <v>327</v>
      </c>
      <c r="BX256" s="26" t="s">
        <v>327</v>
      </c>
      <c r="BY256" s="26" t="s">
        <v>327</v>
      </c>
      <c r="BZ256" s="26" t="s">
        <v>327</v>
      </c>
      <c r="CC256" s="26" t="s">
        <v>327</v>
      </c>
      <c r="CD256" s="26" t="s">
        <v>327</v>
      </c>
      <c r="CE256" s="26" t="s">
        <v>327</v>
      </c>
      <c r="CF256" s="26" t="s">
        <v>327</v>
      </c>
      <c r="CI256" s="26" t="s">
        <v>327</v>
      </c>
      <c r="CJ256" s="26" t="s">
        <v>327</v>
      </c>
      <c r="CK256" s="26" t="s">
        <v>327</v>
      </c>
      <c r="CL256" s="26" t="s">
        <v>327</v>
      </c>
      <c r="CO256" s="26" t="s">
        <v>327</v>
      </c>
      <c r="CP256" s="26" t="s">
        <v>327</v>
      </c>
      <c r="CQ256" s="26" t="s">
        <v>327</v>
      </c>
      <c r="CR256" s="26" t="s">
        <v>327</v>
      </c>
      <c r="CU256" s="26" t="s">
        <v>327</v>
      </c>
      <c r="CV256" s="26" t="s">
        <v>327</v>
      </c>
      <c r="CW256" s="26" t="s">
        <v>327</v>
      </c>
      <c r="CX256" s="26" t="s">
        <v>327</v>
      </c>
    </row>
    <row r="257" spans="5:102" x14ac:dyDescent="0.45">
      <c r="E257" s="26" t="s">
        <v>327</v>
      </c>
      <c r="F257" s="26" t="s">
        <v>327</v>
      </c>
      <c r="G257" s="26" t="s">
        <v>327</v>
      </c>
      <c r="H257" s="26" t="s">
        <v>327</v>
      </c>
      <c r="I257" s="26" t="s">
        <v>327</v>
      </c>
      <c r="J257" s="26" t="s">
        <v>327</v>
      </c>
      <c r="K257" s="26" t="s">
        <v>327</v>
      </c>
      <c r="L257" s="26" t="s">
        <v>327</v>
      </c>
      <c r="M257" s="26" t="s">
        <v>327</v>
      </c>
      <c r="O257" s="26" t="s">
        <v>327</v>
      </c>
      <c r="P257" s="26" t="s">
        <v>327</v>
      </c>
      <c r="Q257" s="26" t="s">
        <v>327</v>
      </c>
      <c r="R257" s="26" t="s">
        <v>327</v>
      </c>
      <c r="U257" s="26" t="s">
        <v>327</v>
      </c>
      <c r="V257" s="26" t="s">
        <v>327</v>
      </c>
      <c r="W257" s="26" t="s">
        <v>327</v>
      </c>
      <c r="X257" s="26" t="s">
        <v>327</v>
      </c>
      <c r="AA257" s="26" t="s">
        <v>327</v>
      </c>
      <c r="AB257" s="26" t="s">
        <v>327</v>
      </c>
      <c r="AC257" s="26" t="s">
        <v>327</v>
      </c>
      <c r="AD257" s="26" t="s">
        <v>327</v>
      </c>
      <c r="AG257" s="26" t="s">
        <v>327</v>
      </c>
      <c r="AH257" s="26" t="s">
        <v>327</v>
      </c>
      <c r="AI257" s="26" t="s">
        <v>327</v>
      </c>
      <c r="AJ257" s="26" t="s">
        <v>327</v>
      </c>
      <c r="AM257" s="26" t="s">
        <v>327</v>
      </c>
      <c r="AN257" s="26" t="s">
        <v>327</v>
      </c>
      <c r="AO257" s="26" t="s">
        <v>327</v>
      </c>
      <c r="AP257" s="26" t="s">
        <v>327</v>
      </c>
      <c r="AS257" s="26" t="s">
        <v>327</v>
      </c>
      <c r="AT257" s="26" t="s">
        <v>327</v>
      </c>
      <c r="AU257" s="26" t="s">
        <v>327</v>
      </c>
      <c r="AV257" s="26" t="s">
        <v>327</v>
      </c>
      <c r="AY257" s="26" t="s">
        <v>327</v>
      </c>
      <c r="AZ257" s="26" t="s">
        <v>327</v>
      </c>
      <c r="BA257" s="26" t="s">
        <v>327</v>
      </c>
      <c r="BB257" s="26" t="s">
        <v>327</v>
      </c>
      <c r="BE257" s="26" t="s">
        <v>327</v>
      </c>
      <c r="BF257" s="26" t="s">
        <v>327</v>
      </c>
      <c r="BG257" s="26" t="s">
        <v>327</v>
      </c>
      <c r="BH257" s="26" t="s">
        <v>327</v>
      </c>
      <c r="BK257" s="26" t="s">
        <v>327</v>
      </c>
      <c r="BL257" s="26" t="s">
        <v>327</v>
      </c>
      <c r="BM257" s="26" t="s">
        <v>327</v>
      </c>
      <c r="BN257" s="26" t="s">
        <v>327</v>
      </c>
      <c r="BQ257" s="26" t="s">
        <v>327</v>
      </c>
      <c r="BR257" s="26" t="s">
        <v>327</v>
      </c>
      <c r="BS257" s="26" t="s">
        <v>327</v>
      </c>
      <c r="BT257" s="26" t="s">
        <v>327</v>
      </c>
      <c r="BW257" s="26" t="s">
        <v>327</v>
      </c>
      <c r="BX257" s="26" t="s">
        <v>327</v>
      </c>
      <c r="BY257" s="26" t="s">
        <v>327</v>
      </c>
      <c r="BZ257" s="26" t="s">
        <v>327</v>
      </c>
      <c r="CC257" s="26" t="s">
        <v>327</v>
      </c>
      <c r="CD257" s="26" t="s">
        <v>327</v>
      </c>
      <c r="CE257" s="26" t="s">
        <v>327</v>
      </c>
      <c r="CF257" s="26" t="s">
        <v>327</v>
      </c>
      <c r="CI257" s="26" t="s">
        <v>327</v>
      </c>
      <c r="CJ257" s="26" t="s">
        <v>327</v>
      </c>
      <c r="CK257" s="26" t="s">
        <v>327</v>
      </c>
      <c r="CL257" s="26" t="s">
        <v>327</v>
      </c>
      <c r="CO257" s="26" t="s">
        <v>327</v>
      </c>
      <c r="CP257" s="26" t="s">
        <v>327</v>
      </c>
      <c r="CQ257" s="26" t="s">
        <v>327</v>
      </c>
      <c r="CR257" s="26" t="s">
        <v>327</v>
      </c>
      <c r="CU257" s="26" t="s">
        <v>327</v>
      </c>
      <c r="CV257" s="26" t="s">
        <v>327</v>
      </c>
      <c r="CW257" s="26" t="s">
        <v>327</v>
      </c>
      <c r="CX257" s="26" t="s">
        <v>327</v>
      </c>
    </row>
    <row r="258" spans="5:102" x14ac:dyDescent="0.45">
      <c r="E258" s="26" t="s">
        <v>327</v>
      </c>
      <c r="F258" s="26" t="s">
        <v>327</v>
      </c>
      <c r="G258" s="26" t="s">
        <v>327</v>
      </c>
      <c r="H258" s="26" t="s">
        <v>327</v>
      </c>
      <c r="I258" s="26" t="s">
        <v>327</v>
      </c>
      <c r="J258" s="26" t="s">
        <v>327</v>
      </c>
      <c r="K258" s="26" t="s">
        <v>327</v>
      </c>
      <c r="L258" s="26" t="s">
        <v>327</v>
      </c>
      <c r="M258" s="26" t="s">
        <v>327</v>
      </c>
      <c r="O258" s="26" t="s">
        <v>327</v>
      </c>
      <c r="P258" s="26" t="s">
        <v>327</v>
      </c>
      <c r="Q258" s="26" t="s">
        <v>327</v>
      </c>
      <c r="R258" s="26" t="s">
        <v>327</v>
      </c>
      <c r="U258" s="26" t="s">
        <v>327</v>
      </c>
      <c r="V258" s="26" t="s">
        <v>327</v>
      </c>
      <c r="W258" s="26" t="s">
        <v>327</v>
      </c>
      <c r="X258" s="26" t="s">
        <v>327</v>
      </c>
      <c r="AA258" s="26" t="s">
        <v>327</v>
      </c>
      <c r="AB258" s="26" t="s">
        <v>327</v>
      </c>
      <c r="AC258" s="26" t="s">
        <v>327</v>
      </c>
      <c r="AD258" s="26" t="s">
        <v>327</v>
      </c>
      <c r="AG258" s="26" t="s">
        <v>327</v>
      </c>
      <c r="AH258" s="26" t="s">
        <v>327</v>
      </c>
      <c r="AI258" s="26" t="s">
        <v>327</v>
      </c>
      <c r="AJ258" s="26" t="s">
        <v>327</v>
      </c>
      <c r="AM258" s="26" t="s">
        <v>327</v>
      </c>
      <c r="AN258" s="26" t="s">
        <v>327</v>
      </c>
      <c r="AO258" s="26" t="s">
        <v>327</v>
      </c>
      <c r="AP258" s="26" t="s">
        <v>327</v>
      </c>
      <c r="AS258" s="26" t="s">
        <v>327</v>
      </c>
      <c r="AT258" s="26" t="s">
        <v>327</v>
      </c>
      <c r="AU258" s="26" t="s">
        <v>327</v>
      </c>
      <c r="AV258" s="26" t="s">
        <v>327</v>
      </c>
      <c r="AY258" s="26" t="s">
        <v>327</v>
      </c>
      <c r="AZ258" s="26" t="s">
        <v>327</v>
      </c>
      <c r="BA258" s="26" t="s">
        <v>327</v>
      </c>
      <c r="BB258" s="26" t="s">
        <v>327</v>
      </c>
      <c r="BE258" s="26" t="s">
        <v>327</v>
      </c>
      <c r="BF258" s="26" t="s">
        <v>327</v>
      </c>
      <c r="BG258" s="26" t="s">
        <v>327</v>
      </c>
      <c r="BH258" s="26" t="s">
        <v>327</v>
      </c>
      <c r="BK258" s="26" t="s">
        <v>327</v>
      </c>
      <c r="BL258" s="26" t="s">
        <v>327</v>
      </c>
      <c r="BM258" s="26" t="s">
        <v>327</v>
      </c>
      <c r="BN258" s="26" t="s">
        <v>327</v>
      </c>
      <c r="BQ258" s="26" t="s">
        <v>327</v>
      </c>
      <c r="BR258" s="26" t="s">
        <v>327</v>
      </c>
      <c r="BS258" s="26" t="s">
        <v>327</v>
      </c>
      <c r="BT258" s="26" t="s">
        <v>327</v>
      </c>
      <c r="BW258" s="26" t="s">
        <v>327</v>
      </c>
      <c r="BX258" s="26" t="s">
        <v>327</v>
      </c>
      <c r="BY258" s="26" t="s">
        <v>327</v>
      </c>
      <c r="BZ258" s="26" t="s">
        <v>327</v>
      </c>
      <c r="CC258" s="26" t="s">
        <v>327</v>
      </c>
      <c r="CD258" s="26" t="s">
        <v>327</v>
      </c>
      <c r="CE258" s="26" t="s">
        <v>327</v>
      </c>
      <c r="CF258" s="26" t="s">
        <v>327</v>
      </c>
      <c r="CI258" s="26" t="s">
        <v>327</v>
      </c>
      <c r="CJ258" s="26" t="s">
        <v>327</v>
      </c>
      <c r="CK258" s="26" t="s">
        <v>327</v>
      </c>
      <c r="CL258" s="26" t="s">
        <v>327</v>
      </c>
      <c r="CO258" s="26" t="s">
        <v>327</v>
      </c>
      <c r="CP258" s="26" t="s">
        <v>327</v>
      </c>
      <c r="CQ258" s="26" t="s">
        <v>327</v>
      </c>
      <c r="CR258" s="26" t="s">
        <v>327</v>
      </c>
      <c r="CU258" s="26" t="s">
        <v>327</v>
      </c>
      <c r="CV258" s="26" t="s">
        <v>327</v>
      </c>
      <c r="CW258" s="26" t="s">
        <v>327</v>
      </c>
      <c r="CX258" s="26" t="s">
        <v>327</v>
      </c>
    </row>
    <row r="259" spans="5:102" x14ac:dyDescent="0.45">
      <c r="E259" s="26" t="s">
        <v>327</v>
      </c>
      <c r="F259" s="26" t="s">
        <v>327</v>
      </c>
      <c r="G259" s="26" t="s">
        <v>327</v>
      </c>
      <c r="H259" s="26" t="s">
        <v>327</v>
      </c>
      <c r="I259" s="26" t="s">
        <v>327</v>
      </c>
      <c r="J259" s="26" t="s">
        <v>327</v>
      </c>
      <c r="K259" s="26" t="s">
        <v>327</v>
      </c>
      <c r="L259" s="26" t="s">
        <v>327</v>
      </c>
      <c r="M259" s="26" t="s">
        <v>327</v>
      </c>
      <c r="O259" s="26" t="s">
        <v>327</v>
      </c>
      <c r="P259" s="26" t="s">
        <v>327</v>
      </c>
      <c r="Q259" s="26" t="s">
        <v>327</v>
      </c>
      <c r="R259" s="26" t="s">
        <v>327</v>
      </c>
      <c r="U259" s="26" t="s">
        <v>327</v>
      </c>
      <c r="V259" s="26" t="s">
        <v>327</v>
      </c>
      <c r="W259" s="26" t="s">
        <v>327</v>
      </c>
      <c r="X259" s="26" t="s">
        <v>327</v>
      </c>
      <c r="AA259" s="26" t="s">
        <v>327</v>
      </c>
      <c r="AB259" s="26" t="s">
        <v>327</v>
      </c>
      <c r="AC259" s="26" t="s">
        <v>327</v>
      </c>
      <c r="AD259" s="26" t="s">
        <v>327</v>
      </c>
      <c r="AG259" s="26" t="s">
        <v>327</v>
      </c>
      <c r="AH259" s="26" t="s">
        <v>327</v>
      </c>
      <c r="AI259" s="26" t="s">
        <v>327</v>
      </c>
      <c r="AJ259" s="26" t="s">
        <v>327</v>
      </c>
      <c r="AM259" s="26" t="s">
        <v>327</v>
      </c>
      <c r="AN259" s="26" t="s">
        <v>327</v>
      </c>
      <c r="AO259" s="26" t="s">
        <v>327</v>
      </c>
      <c r="AP259" s="26" t="s">
        <v>327</v>
      </c>
      <c r="AS259" s="26" t="s">
        <v>327</v>
      </c>
      <c r="AT259" s="26" t="s">
        <v>327</v>
      </c>
      <c r="AU259" s="26" t="s">
        <v>327</v>
      </c>
      <c r="AV259" s="26" t="s">
        <v>327</v>
      </c>
      <c r="AY259" s="26" t="s">
        <v>327</v>
      </c>
      <c r="AZ259" s="26" t="s">
        <v>327</v>
      </c>
      <c r="BA259" s="26" t="s">
        <v>327</v>
      </c>
      <c r="BB259" s="26" t="s">
        <v>327</v>
      </c>
      <c r="BE259" s="26" t="s">
        <v>327</v>
      </c>
      <c r="BF259" s="26" t="s">
        <v>327</v>
      </c>
      <c r="BG259" s="26" t="s">
        <v>327</v>
      </c>
      <c r="BH259" s="26" t="s">
        <v>327</v>
      </c>
      <c r="BK259" s="26" t="s">
        <v>327</v>
      </c>
      <c r="BL259" s="26" t="s">
        <v>327</v>
      </c>
      <c r="BM259" s="26" t="s">
        <v>327</v>
      </c>
      <c r="BN259" s="26" t="s">
        <v>327</v>
      </c>
      <c r="BQ259" s="26" t="s">
        <v>327</v>
      </c>
      <c r="BR259" s="26" t="s">
        <v>327</v>
      </c>
      <c r="BS259" s="26" t="s">
        <v>327</v>
      </c>
      <c r="BT259" s="26" t="s">
        <v>327</v>
      </c>
      <c r="BW259" s="26" t="s">
        <v>327</v>
      </c>
      <c r="BX259" s="26" t="s">
        <v>327</v>
      </c>
      <c r="BY259" s="26" t="s">
        <v>327</v>
      </c>
      <c r="BZ259" s="26" t="s">
        <v>327</v>
      </c>
      <c r="CC259" s="26" t="s">
        <v>327</v>
      </c>
      <c r="CD259" s="26" t="s">
        <v>327</v>
      </c>
      <c r="CE259" s="26" t="s">
        <v>327</v>
      </c>
      <c r="CF259" s="26" t="s">
        <v>327</v>
      </c>
      <c r="CI259" s="26" t="s">
        <v>327</v>
      </c>
      <c r="CJ259" s="26" t="s">
        <v>327</v>
      </c>
      <c r="CK259" s="26" t="s">
        <v>327</v>
      </c>
      <c r="CL259" s="26" t="s">
        <v>327</v>
      </c>
      <c r="CO259" s="26" t="s">
        <v>327</v>
      </c>
      <c r="CP259" s="26" t="s">
        <v>327</v>
      </c>
      <c r="CQ259" s="26" t="s">
        <v>327</v>
      </c>
      <c r="CR259" s="26" t="s">
        <v>327</v>
      </c>
      <c r="CU259" s="26" t="s">
        <v>327</v>
      </c>
      <c r="CV259" s="26" t="s">
        <v>327</v>
      </c>
      <c r="CW259" s="26" t="s">
        <v>327</v>
      </c>
      <c r="CX259" s="26" t="s">
        <v>327</v>
      </c>
    </row>
    <row r="260" spans="5:102" x14ac:dyDescent="0.45">
      <c r="E260" s="26" t="s">
        <v>327</v>
      </c>
      <c r="F260" s="26" t="s">
        <v>327</v>
      </c>
      <c r="G260" s="26" t="s">
        <v>327</v>
      </c>
      <c r="H260" s="26" t="s">
        <v>327</v>
      </c>
      <c r="I260" s="26" t="s">
        <v>327</v>
      </c>
      <c r="J260" s="26" t="s">
        <v>327</v>
      </c>
      <c r="K260" s="26" t="s">
        <v>327</v>
      </c>
      <c r="L260" s="26" t="s">
        <v>327</v>
      </c>
      <c r="M260" s="26" t="s">
        <v>327</v>
      </c>
      <c r="O260" s="26" t="s">
        <v>327</v>
      </c>
      <c r="P260" s="26" t="s">
        <v>327</v>
      </c>
      <c r="Q260" s="26" t="s">
        <v>327</v>
      </c>
      <c r="R260" s="26" t="s">
        <v>327</v>
      </c>
      <c r="U260" s="26" t="s">
        <v>327</v>
      </c>
      <c r="V260" s="26" t="s">
        <v>327</v>
      </c>
      <c r="W260" s="26" t="s">
        <v>327</v>
      </c>
      <c r="X260" s="26" t="s">
        <v>327</v>
      </c>
      <c r="AA260" s="26" t="s">
        <v>327</v>
      </c>
      <c r="AB260" s="26" t="s">
        <v>327</v>
      </c>
      <c r="AC260" s="26" t="s">
        <v>327</v>
      </c>
      <c r="AD260" s="26" t="s">
        <v>327</v>
      </c>
      <c r="AG260" s="26" t="s">
        <v>327</v>
      </c>
      <c r="AH260" s="26" t="s">
        <v>327</v>
      </c>
      <c r="AI260" s="26" t="s">
        <v>327</v>
      </c>
      <c r="AJ260" s="26" t="s">
        <v>327</v>
      </c>
      <c r="AM260" s="26" t="s">
        <v>327</v>
      </c>
      <c r="AN260" s="26" t="s">
        <v>327</v>
      </c>
      <c r="AO260" s="26" t="s">
        <v>327</v>
      </c>
      <c r="AP260" s="26" t="s">
        <v>327</v>
      </c>
      <c r="AS260" s="26" t="s">
        <v>327</v>
      </c>
      <c r="AT260" s="26" t="s">
        <v>327</v>
      </c>
      <c r="AU260" s="26" t="s">
        <v>327</v>
      </c>
      <c r="AV260" s="26" t="s">
        <v>327</v>
      </c>
      <c r="AY260" s="26" t="s">
        <v>327</v>
      </c>
      <c r="AZ260" s="26" t="s">
        <v>327</v>
      </c>
      <c r="BA260" s="26" t="s">
        <v>327</v>
      </c>
      <c r="BB260" s="26" t="s">
        <v>327</v>
      </c>
      <c r="BE260" s="26" t="s">
        <v>327</v>
      </c>
      <c r="BF260" s="26" t="s">
        <v>327</v>
      </c>
      <c r="BG260" s="26" t="s">
        <v>327</v>
      </c>
      <c r="BH260" s="26" t="s">
        <v>327</v>
      </c>
      <c r="BK260" s="26" t="s">
        <v>327</v>
      </c>
      <c r="BL260" s="26" t="s">
        <v>327</v>
      </c>
      <c r="BM260" s="26" t="s">
        <v>327</v>
      </c>
      <c r="BN260" s="26" t="s">
        <v>327</v>
      </c>
      <c r="BQ260" s="26" t="s">
        <v>327</v>
      </c>
      <c r="BR260" s="26" t="s">
        <v>327</v>
      </c>
      <c r="BS260" s="26" t="s">
        <v>327</v>
      </c>
      <c r="BT260" s="26" t="s">
        <v>327</v>
      </c>
      <c r="BW260" s="26" t="s">
        <v>327</v>
      </c>
      <c r="BX260" s="26" t="s">
        <v>327</v>
      </c>
      <c r="BY260" s="26" t="s">
        <v>327</v>
      </c>
      <c r="BZ260" s="26" t="s">
        <v>327</v>
      </c>
      <c r="CC260" s="26" t="s">
        <v>327</v>
      </c>
      <c r="CD260" s="26" t="s">
        <v>327</v>
      </c>
      <c r="CE260" s="26" t="s">
        <v>327</v>
      </c>
      <c r="CF260" s="26" t="s">
        <v>327</v>
      </c>
      <c r="CI260" s="26" t="s">
        <v>327</v>
      </c>
      <c r="CJ260" s="26" t="s">
        <v>327</v>
      </c>
      <c r="CK260" s="26" t="s">
        <v>327</v>
      </c>
      <c r="CL260" s="26" t="s">
        <v>327</v>
      </c>
      <c r="CO260" s="26" t="s">
        <v>327</v>
      </c>
      <c r="CP260" s="26" t="s">
        <v>327</v>
      </c>
      <c r="CQ260" s="26" t="s">
        <v>327</v>
      </c>
      <c r="CR260" s="26" t="s">
        <v>327</v>
      </c>
      <c r="CU260" s="26" t="s">
        <v>327</v>
      </c>
      <c r="CV260" s="26" t="s">
        <v>327</v>
      </c>
      <c r="CW260" s="26" t="s">
        <v>327</v>
      </c>
      <c r="CX260" s="26" t="s">
        <v>327</v>
      </c>
    </row>
    <row r="261" spans="5:102" x14ac:dyDescent="0.45">
      <c r="E261" s="26" t="s">
        <v>327</v>
      </c>
      <c r="F261" s="26" t="s">
        <v>327</v>
      </c>
      <c r="G261" s="26" t="s">
        <v>327</v>
      </c>
      <c r="H261" s="26" t="s">
        <v>327</v>
      </c>
      <c r="I261" s="26" t="s">
        <v>327</v>
      </c>
      <c r="J261" s="26" t="s">
        <v>327</v>
      </c>
      <c r="K261" s="26" t="s">
        <v>327</v>
      </c>
      <c r="L261" s="26" t="s">
        <v>327</v>
      </c>
      <c r="M261" s="26" t="s">
        <v>327</v>
      </c>
      <c r="O261" s="26" t="s">
        <v>327</v>
      </c>
      <c r="P261" s="26" t="s">
        <v>327</v>
      </c>
      <c r="Q261" s="26" t="s">
        <v>327</v>
      </c>
      <c r="R261" s="26" t="s">
        <v>327</v>
      </c>
      <c r="U261" s="26" t="s">
        <v>327</v>
      </c>
      <c r="V261" s="26" t="s">
        <v>327</v>
      </c>
      <c r="W261" s="26" t="s">
        <v>327</v>
      </c>
      <c r="X261" s="26" t="s">
        <v>327</v>
      </c>
      <c r="AA261" s="26" t="s">
        <v>327</v>
      </c>
      <c r="AB261" s="26" t="s">
        <v>327</v>
      </c>
      <c r="AC261" s="26" t="s">
        <v>327</v>
      </c>
      <c r="AD261" s="26" t="s">
        <v>327</v>
      </c>
      <c r="AG261" s="26" t="s">
        <v>327</v>
      </c>
      <c r="AH261" s="26" t="s">
        <v>327</v>
      </c>
      <c r="AI261" s="26" t="s">
        <v>327</v>
      </c>
      <c r="AJ261" s="26" t="s">
        <v>327</v>
      </c>
      <c r="AM261" s="26" t="s">
        <v>327</v>
      </c>
      <c r="AN261" s="26" t="s">
        <v>327</v>
      </c>
      <c r="AO261" s="26" t="s">
        <v>327</v>
      </c>
      <c r="AP261" s="26" t="s">
        <v>327</v>
      </c>
      <c r="AS261" s="26" t="s">
        <v>327</v>
      </c>
      <c r="AT261" s="26" t="s">
        <v>327</v>
      </c>
      <c r="AU261" s="26" t="s">
        <v>327</v>
      </c>
      <c r="AV261" s="26" t="s">
        <v>327</v>
      </c>
      <c r="AY261" s="26" t="s">
        <v>327</v>
      </c>
      <c r="AZ261" s="26" t="s">
        <v>327</v>
      </c>
      <c r="BA261" s="26" t="s">
        <v>327</v>
      </c>
      <c r="BB261" s="26" t="s">
        <v>327</v>
      </c>
      <c r="BE261" s="26" t="s">
        <v>327</v>
      </c>
      <c r="BF261" s="26" t="s">
        <v>327</v>
      </c>
      <c r="BG261" s="26" t="s">
        <v>327</v>
      </c>
      <c r="BH261" s="26" t="s">
        <v>327</v>
      </c>
      <c r="BK261" s="26" t="s">
        <v>327</v>
      </c>
      <c r="BL261" s="26" t="s">
        <v>327</v>
      </c>
      <c r="BM261" s="26" t="s">
        <v>327</v>
      </c>
      <c r="BN261" s="26" t="s">
        <v>327</v>
      </c>
      <c r="BQ261" s="26" t="s">
        <v>327</v>
      </c>
      <c r="BR261" s="26" t="s">
        <v>327</v>
      </c>
      <c r="BS261" s="26" t="s">
        <v>327</v>
      </c>
      <c r="BT261" s="26" t="s">
        <v>327</v>
      </c>
      <c r="BW261" s="26" t="s">
        <v>327</v>
      </c>
      <c r="BX261" s="26" t="s">
        <v>327</v>
      </c>
      <c r="BY261" s="26" t="s">
        <v>327</v>
      </c>
      <c r="BZ261" s="26" t="s">
        <v>327</v>
      </c>
      <c r="CC261" s="26" t="s">
        <v>327</v>
      </c>
      <c r="CD261" s="26" t="s">
        <v>327</v>
      </c>
      <c r="CE261" s="26" t="s">
        <v>327</v>
      </c>
      <c r="CF261" s="26" t="s">
        <v>327</v>
      </c>
      <c r="CI261" s="26" t="s">
        <v>327</v>
      </c>
      <c r="CJ261" s="26" t="s">
        <v>327</v>
      </c>
      <c r="CK261" s="26" t="s">
        <v>327</v>
      </c>
      <c r="CL261" s="26" t="s">
        <v>327</v>
      </c>
      <c r="CO261" s="26" t="s">
        <v>327</v>
      </c>
      <c r="CP261" s="26" t="s">
        <v>327</v>
      </c>
      <c r="CQ261" s="26" t="s">
        <v>327</v>
      </c>
      <c r="CR261" s="26" t="s">
        <v>327</v>
      </c>
      <c r="CU261" s="26" t="s">
        <v>327</v>
      </c>
      <c r="CV261" s="26" t="s">
        <v>327</v>
      </c>
      <c r="CW261" s="26" t="s">
        <v>327</v>
      </c>
      <c r="CX261" s="26" t="s">
        <v>327</v>
      </c>
    </row>
    <row r="262" spans="5:102" x14ac:dyDescent="0.45">
      <c r="E262" s="26" t="s">
        <v>327</v>
      </c>
      <c r="F262" s="26" t="s">
        <v>327</v>
      </c>
      <c r="G262" s="26" t="s">
        <v>327</v>
      </c>
      <c r="H262" s="26" t="s">
        <v>327</v>
      </c>
      <c r="I262" s="26" t="s">
        <v>327</v>
      </c>
      <c r="J262" s="26" t="s">
        <v>327</v>
      </c>
      <c r="K262" s="26" t="s">
        <v>327</v>
      </c>
      <c r="L262" s="26" t="s">
        <v>327</v>
      </c>
      <c r="M262" s="26" t="s">
        <v>327</v>
      </c>
      <c r="O262" s="26" t="s">
        <v>327</v>
      </c>
      <c r="P262" s="26" t="s">
        <v>327</v>
      </c>
      <c r="Q262" s="26" t="s">
        <v>327</v>
      </c>
      <c r="R262" s="26" t="s">
        <v>327</v>
      </c>
      <c r="U262" s="26" t="s">
        <v>327</v>
      </c>
      <c r="V262" s="26" t="s">
        <v>327</v>
      </c>
      <c r="W262" s="26" t="s">
        <v>327</v>
      </c>
      <c r="X262" s="26" t="s">
        <v>327</v>
      </c>
      <c r="AA262" s="26" t="s">
        <v>327</v>
      </c>
      <c r="AB262" s="26" t="s">
        <v>327</v>
      </c>
      <c r="AC262" s="26" t="s">
        <v>327</v>
      </c>
      <c r="AD262" s="26" t="s">
        <v>327</v>
      </c>
      <c r="AG262" s="26" t="s">
        <v>327</v>
      </c>
      <c r="AH262" s="26" t="s">
        <v>327</v>
      </c>
      <c r="AI262" s="26" t="s">
        <v>327</v>
      </c>
      <c r="AJ262" s="26" t="s">
        <v>327</v>
      </c>
      <c r="AM262" s="26" t="s">
        <v>327</v>
      </c>
      <c r="AN262" s="26" t="s">
        <v>327</v>
      </c>
      <c r="AO262" s="26" t="s">
        <v>327</v>
      </c>
      <c r="AP262" s="26" t="s">
        <v>327</v>
      </c>
      <c r="AS262" s="26" t="s">
        <v>327</v>
      </c>
      <c r="AT262" s="26" t="s">
        <v>327</v>
      </c>
      <c r="AU262" s="26" t="s">
        <v>327</v>
      </c>
      <c r="AV262" s="26" t="s">
        <v>327</v>
      </c>
      <c r="AY262" s="26" t="s">
        <v>327</v>
      </c>
      <c r="AZ262" s="26" t="s">
        <v>327</v>
      </c>
      <c r="BA262" s="26" t="s">
        <v>327</v>
      </c>
      <c r="BB262" s="26" t="s">
        <v>327</v>
      </c>
      <c r="BE262" s="26" t="s">
        <v>327</v>
      </c>
      <c r="BF262" s="26" t="s">
        <v>327</v>
      </c>
      <c r="BG262" s="26" t="s">
        <v>327</v>
      </c>
      <c r="BH262" s="26" t="s">
        <v>327</v>
      </c>
      <c r="BK262" s="26" t="s">
        <v>327</v>
      </c>
      <c r="BL262" s="26" t="s">
        <v>327</v>
      </c>
      <c r="BM262" s="26" t="s">
        <v>327</v>
      </c>
      <c r="BN262" s="26" t="s">
        <v>327</v>
      </c>
      <c r="BQ262" s="26" t="s">
        <v>327</v>
      </c>
      <c r="BR262" s="26" t="s">
        <v>327</v>
      </c>
      <c r="BS262" s="26" t="s">
        <v>327</v>
      </c>
      <c r="BT262" s="26" t="s">
        <v>327</v>
      </c>
      <c r="BW262" s="26" t="s">
        <v>327</v>
      </c>
      <c r="BX262" s="26" t="s">
        <v>327</v>
      </c>
      <c r="BY262" s="26" t="s">
        <v>327</v>
      </c>
      <c r="BZ262" s="26" t="s">
        <v>327</v>
      </c>
      <c r="CC262" s="26" t="s">
        <v>327</v>
      </c>
      <c r="CD262" s="26" t="s">
        <v>327</v>
      </c>
      <c r="CE262" s="26" t="s">
        <v>327</v>
      </c>
      <c r="CF262" s="26" t="s">
        <v>327</v>
      </c>
      <c r="CI262" s="26" t="s">
        <v>327</v>
      </c>
      <c r="CJ262" s="26" t="s">
        <v>327</v>
      </c>
      <c r="CK262" s="26" t="s">
        <v>327</v>
      </c>
      <c r="CL262" s="26" t="s">
        <v>327</v>
      </c>
      <c r="CO262" s="26" t="s">
        <v>327</v>
      </c>
      <c r="CP262" s="26" t="s">
        <v>327</v>
      </c>
      <c r="CQ262" s="26" t="s">
        <v>327</v>
      </c>
      <c r="CR262" s="26" t="s">
        <v>327</v>
      </c>
      <c r="CU262" s="26" t="s">
        <v>327</v>
      </c>
      <c r="CV262" s="26" t="s">
        <v>327</v>
      </c>
      <c r="CW262" s="26" t="s">
        <v>327</v>
      </c>
      <c r="CX262" s="26" t="s">
        <v>327</v>
      </c>
    </row>
    <row r="263" spans="5:102" x14ac:dyDescent="0.45">
      <c r="E263" s="26" t="s">
        <v>327</v>
      </c>
      <c r="F263" s="26" t="s">
        <v>327</v>
      </c>
      <c r="G263" s="26" t="s">
        <v>327</v>
      </c>
      <c r="H263" s="26" t="s">
        <v>327</v>
      </c>
      <c r="I263" s="26" t="s">
        <v>327</v>
      </c>
      <c r="J263" s="26" t="s">
        <v>327</v>
      </c>
      <c r="K263" s="26" t="s">
        <v>327</v>
      </c>
      <c r="L263" s="26" t="s">
        <v>327</v>
      </c>
      <c r="M263" s="26" t="s">
        <v>327</v>
      </c>
      <c r="O263" s="26" t="s">
        <v>327</v>
      </c>
      <c r="P263" s="26" t="s">
        <v>327</v>
      </c>
      <c r="Q263" s="26" t="s">
        <v>327</v>
      </c>
      <c r="R263" s="26" t="s">
        <v>327</v>
      </c>
      <c r="U263" s="26" t="s">
        <v>327</v>
      </c>
      <c r="V263" s="26" t="s">
        <v>327</v>
      </c>
      <c r="W263" s="26" t="s">
        <v>327</v>
      </c>
      <c r="X263" s="26" t="s">
        <v>327</v>
      </c>
      <c r="AA263" s="26" t="s">
        <v>327</v>
      </c>
      <c r="AB263" s="26" t="s">
        <v>327</v>
      </c>
      <c r="AC263" s="26" t="s">
        <v>327</v>
      </c>
      <c r="AD263" s="26" t="s">
        <v>327</v>
      </c>
      <c r="AG263" s="26" t="s">
        <v>327</v>
      </c>
      <c r="AH263" s="26" t="s">
        <v>327</v>
      </c>
      <c r="AI263" s="26" t="s">
        <v>327</v>
      </c>
      <c r="AJ263" s="26" t="s">
        <v>327</v>
      </c>
      <c r="AM263" s="26" t="s">
        <v>327</v>
      </c>
      <c r="AN263" s="26" t="s">
        <v>327</v>
      </c>
      <c r="AO263" s="26" t="s">
        <v>327</v>
      </c>
      <c r="AP263" s="26" t="s">
        <v>327</v>
      </c>
      <c r="AS263" s="26" t="s">
        <v>327</v>
      </c>
      <c r="AT263" s="26" t="s">
        <v>327</v>
      </c>
      <c r="AU263" s="26" t="s">
        <v>327</v>
      </c>
      <c r="AV263" s="26" t="s">
        <v>327</v>
      </c>
      <c r="AY263" s="26" t="s">
        <v>327</v>
      </c>
      <c r="AZ263" s="26" t="s">
        <v>327</v>
      </c>
      <c r="BA263" s="26" t="s">
        <v>327</v>
      </c>
      <c r="BB263" s="26" t="s">
        <v>327</v>
      </c>
      <c r="BE263" s="26" t="s">
        <v>327</v>
      </c>
      <c r="BF263" s="26" t="s">
        <v>327</v>
      </c>
      <c r="BG263" s="26" t="s">
        <v>327</v>
      </c>
      <c r="BH263" s="26" t="s">
        <v>327</v>
      </c>
      <c r="BK263" s="26" t="s">
        <v>327</v>
      </c>
      <c r="BL263" s="26" t="s">
        <v>327</v>
      </c>
      <c r="BM263" s="26" t="s">
        <v>327</v>
      </c>
      <c r="BN263" s="26" t="s">
        <v>327</v>
      </c>
      <c r="BQ263" s="26" t="s">
        <v>327</v>
      </c>
      <c r="BR263" s="26" t="s">
        <v>327</v>
      </c>
      <c r="BS263" s="26" t="s">
        <v>327</v>
      </c>
      <c r="BT263" s="26" t="s">
        <v>327</v>
      </c>
      <c r="BW263" s="26" t="s">
        <v>327</v>
      </c>
      <c r="BX263" s="26" t="s">
        <v>327</v>
      </c>
      <c r="BY263" s="26" t="s">
        <v>327</v>
      </c>
      <c r="BZ263" s="26" t="s">
        <v>327</v>
      </c>
      <c r="CC263" s="26" t="s">
        <v>327</v>
      </c>
      <c r="CD263" s="26" t="s">
        <v>327</v>
      </c>
      <c r="CE263" s="26" t="s">
        <v>327</v>
      </c>
      <c r="CF263" s="26" t="s">
        <v>327</v>
      </c>
      <c r="CI263" s="26" t="s">
        <v>327</v>
      </c>
      <c r="CJ263" s="26" t="s">
        <v>327</v>
      </c>
      <c r="CK263" s="26" t="s">
        <v>327</v>
      </c>
      <c r="CL263" s="26" t="s">
        <v>327</v>
      </c>
      <c r="CO263" s="26" t="s">
        <v>327</v>
      </c>
      <c r="CP263" s="26" t="s">
        <v>327</v>
      </c>
      <c r="CQ263" s="26" t="s">
        <v>327</v>
      </c>
      <c r="CR263" s="26" t="s">
        <v>327</v>
      </c>
      <c r="CU263" s="26" t="s">
        <v>327</v>
      </c>
      <c r="CV263" s="26" t="s">
        <v>327</v>
      </c>
      <c r="CW263" s="26" t="s">
        <v>327</v>
      </c>
      <c r="CX263" s="26" t="s">
        <v>327</v>
      </c>
    </row>
    <row r="264" spans="5:102" x14ac:dyDescent="0.45">
      <c r="E264" s="26" t="s">
        <v>327</v>
      </c>
      <c r="F264" s="26" t="s">
        <v>327</v>
      </c>
      <c r="G264" s="26" t="s">
        <v>327</v>
      </c>
      <c r="H264" s="26" t="s">
        <v>327</v>
      </c>
      <c r="I264" s="26" t="s">
        <v>327</v>
      </c>
      <c r="J264" s="26" t="s">
        <v>327</v>
      </c>
      <c r="K264" s="26" t="s">
        <v>327</v>
      </c>
      <c r="L264" s="26" t="s">
        <v>327</v>
      </c>
      <c r="M264" s="26" t="s">
        <v>327</v>
      </c>
      <c r="O264" s="26" t="s">
        <v>327</v>
      </c>
      <c r="P264" s="26" t="s">
        <v>327</v>
      </c>
      <c r="Q264" s="26" t="s">
        <v>327</v>
      </c>
      <c r="R264" s="26" t="s">
        <v>327</v>
      </c>
      <c r="U264" s="26" t="s">
        <v>327</v>
      </c>
      <c r="V264" s="26" t="s">
        <v>327</v>
      </c>
      <c r="W264" s="26" t="s">
        <v>327</v>
      </c>
      <c r="X264" s="26" t="s">
        <v>327</v>
      </c>
      <c r="AA264" s="26" t="s">
        <v>327</v>
      </c>
      <c r="AB264" s="26" t="s">
        <v>327</v>
      </c>
      <c r="AC264" s="26" t="s">
        <v>327</v>
      </c>
      <c r="AD264" s="26" t="s">
        <v>327</v>
      </c>
      <c r="AG264" s="26" t="s">
        <v>327</v>
      </c>
      <c r="AH264" s="26" t="s">
        <v>327</v>
      </c>
      <c r="AI264" s="26" t="s">
        <v>327</v>
      </c>
      <c r="AJ264" s="26" t="s">
        <v>327</v>
      </c>
      <c r="AM264" s="26" t="s">
        <v>327</v>
      </c>
      <c r="AN264" s="26" t="s">
        <v>327</v>
      </c>
      <c r="AO264" s="26" t="s">
        <v>327</v>
      </c>
      <c r="AP264" s="26" t="s">
        <v>327</v>
      </c>
      <c r="AS264" s="26" t="s">
        <v>327</v>
      </c>
      <c r="AT264" s="26" t="s">
        <v>327</v>
      </c>
      <c r="AU264" s="26" t="s">
        <v>327</v>
      </c>
      <c r="AV264" s="26" t="s">
        <v>327</v>
      </c>
      <c r="AY264" s="26" t="s">
        <v>327</v>
      </c>
      <c r="AZ264" s="26" t="s">
        <v>327</v>
      </c>
      <c r="BA264" s="26" t="s">
        <v>327</v>
      </c>
      <c r="BB264" s="26" t="s">
        <v>327</v>
      </c>
      <c r="BE264" s="26" t="s">
        <v>327</v>
      </c>
      <c r="BF264" s="26" t="s">
        <v>327</v>
      </c>
      <c r="BG264" s="26" t="s">
        <v>327</v>
      </c>
      <c r="BH264" s="26" t="s">
        <v>327</v>
      </c>
      <c r="BK264" s="26" t="s">
        <v>327</v>
      </c>
      <c r="BL264" s="26" t="s">
        <v>327</v>
      </c>
      <c r="BM264" s="26" t="s">
        <v>327</v>
      </c>
      <c r="BN264" s="26" t="s">
        <v>327</v>
      </c>
      <c r="BQ264" s="26" t="s">
        <v>327</v>
      </c>
      <c r="BR264" s="26" t="s">
        <v>327</v>
      </c>
      <c r="BS264" s="26" t="s">
        <v>327</v>
      </c>
      <c r="BT264" s="26" t="s">
        <v>327</v>
      </c>
      <c r="BW264" s="26" t="s">
        <v>327</v>
      </c>
      <c r="BX264" s="26" t="s">
        <v>327</v>
      </c>
      <c r="BY264" s="26" t="s">
        <v>327</v>
      </c>
      <c r="BZ264" s="26" t="s">
        <v>327</v>
      </c>
      <c r="CC264" s="26" t="s">
        <v>327</v>
      </c>
      <c r="CD264" s="26" t="s">
        <v>327</v>
      </c>
      <c r="CE264" s="26" t="s">
        <v>327</v>
      </c>
      <c r="CF264" s="26" t="s">
        <v>327</v>
      </c>
      <c r="CI264" s="26" t="s">
        <v>327</v>
      </c>
      <c r="CJ264" s="26" t="s">
        <v>327</v>
      </c>
      <c r="CK264" s="26" t="s">
        <v>327</v>
      </c>
      <c r="CL264" s="26" t="s">
        <v>327</v>
      </c>
      <c r="CO264" s="26" t="s">
        <v>327</v>
      </c>
      <c r="CP264" s="26" t="s">
        <v>327</v>
      </c>
      <c r="CQ264" s="26" t="s">
        <v>327</v>
      </c>
      <c r="CR264" s="26" t="s">
        <v>327</v>
      </c>
      <c r="CU264" s="26" t="s">
        <v>327</v>
      </c>
      <c r="CV264" s="26" t="s">
        <v>327</v>
      </c>
      <c r="CW264" s="26" t="s">
        <v>327</v>
      </c>
      <c r="CX264" s="26" t="s">
        <v>327</v>
      </c>
    </row>
    <row r="265" spans="5:102" x14ac:dyDescent="0.45">
      <c r="E265" s="26" t="s">
        <v>327</v>
      </c>
      <c r="F265" s="26" t="s">
        <v>327</v>
      </c>
      <c r="G265" s="26" t="s">
        <v>327</v>
      </c>
      <c r="H265" s="26" t="s">
        <v>327</v>
      </c>
      <c r="I265" s="26" t="s">
        <v>327</v>
      </c>
      <c r="J265" s="26" t="s">
        <v>327</v>
      </c>
      <c r="K265" s="26" t="s">
        <v>327</v>
      </c>
      <c r="L265" s="26" t="s">
        <v>327</v>
      </c>
      <c r="M265" s="26" t="s">
        <v>327</v>
      </c>
      <c r="O265" s="26" t="s">
        <v>327</v>
      </c>
      <c r="P265" s="26" t="s">
        <v>327</v>
      </c>
      <c r="Q265" s="26" t="s">
        <v>327</v>
      </c>
      <c r="R265" s="26" t="s">
        <v>327</v>
      </c>
      <c r="U265" s="26" t="s">
        <v>327</v>
      </c>
      <c r="V265" s="26" t="s">
        <v>327</v>
      </c>
      <c r="W265" s="26" t="s">
        <v>327</v>
      </c>
      <c r="X265" s="26" t="s">
        <v>327</v>
      </c>
      <c r="AA265" s="26" t="s">
        <v>327</v>
      </c>
      <c r="AB265" s="26" t="s">
        <v>327</v>
      </c>
      <c r="AC265" s="26" t="s">
        <v>327</v>
      </c>
      <c r="AD265" s="26" t="s">
        <v>327</v>
      </c>
      <c r="AG265" s="26" t="s">
        <v>327</v>
      </c>
      <c r="AH265" s="26" t="s">
        <v>327</v>
      </c>
      <c r="AI265" s="26" t="s">
        <v>327</v>
      </c>
      <c r="AJ265" s="26" t="s">
        <v>327</v>
      </c>
      <c r="AM265" s="26" t="s">
        <v>327</v>
      </c>
      <c r="AN265" s="26" t="s">
        <v>327</v>
      </c>
      <c r="AO265" s="26" t="s">
        <v>327</v>
      </c>
      <c r="AP265" s="26" t="s">
        <v>327</v>
      </c>
      <c r="AS265" s="26" t="s">
        <v>327</v>
      </c>
      <c r="AT265" s="26" t="s">
        <v>327</v>
      </c>
      <c r="AU265" s="26" t="s">
        <v>327</v>
      </c>
      <c r="AV265" s="26" t="s">
        <v>327</v>
      </c>
      <c r="AY265" s="26" t="s">
        <v>327</v>
      </c>
      <c r="AZ265" s="26" t="s">
        <v>327</v>
      </c>
      <c r="BA265" s="26" t="s">
        <v>327</v>
      </c>
      <c r="BB265" s="26" t="s">
        <v>327</v>
      </c>
      <c r="BE265" s="26" t="s">
        <v>327</v>
      </c>
      <c r="BF265" s="26" t="s">
        <v>327</v>
      </c>
      <c r="BG265" s="26" t="s">
        <v>327</v>
      </c>
      <c r="BH265" s="26" t="s">
        <v>327</v>
      </c>
      <c r="BK265" s="26" t="s">
        <v>327</v>
      </c>
      <c r="BL265" s="26" t="s">
        <v>327</v>
      </c>
      <c r="BM265" s="26" t="s">
        <v>327</v>
      </c>
      <c r="BN265" s="26" t="s">
        <v>327</v>
      </c>
      <c r="BQ265" s="26" t="s">
        <v>327</v>
      </c>
      <c r="BR265" s="26" t="s">
        <v>327</v>
      </c>
      <c r="BS265" s="26" t="s">
        <v>327</v>
      </c>
      <c r="BT265" s="26" t="s">
        <v>327</v>
      </c>
      <c r="BW265" s="26" t="s">
        <v>327</v>
      </c>
      <c r="BX265" s="26" t="s">
        <v>327</v>
      </c>
      <c r="BY265" s="26" t="s">
        <v>327</v>
      </c>
      <c r="BZ265" s="26" t="s">
        <v>327</v>
      </c>
      <c r="CC265" s="26" t="s">
        <v>327</v>
      </c>
      <c r="CD265" s="26" t="s">
        <v>327</v>
      </c>
      <c r="CE265" s="26" t="s">
        <v>327</v>
      </c>
      <c r="CF265" s="26" t="s">
        <v>327</v>
      </c>
      <c r="CI265" s="26" t="s">
        <v>327</v>
      </c>
      <c r="CJ265" s="26" t="s">
        <v>327</v>
      </c>
      <c r="CK265" s="26" t="s">
        <v>327</v>
      </c>
      <c r="CL265" s="26" t="s">
        <v>327</v>
      </c>
      <c r="CO265" s="26" t="s">
        <v>327</v>
      </c>
      <c r="CP265" s="26" t="s">
        <v>327</v>
      </c>
      <c r="CQ265" s="26" t="s">
        <v>327</v>
      </c>
      <c r="CR265" s="26" t="s">
        <v>327</v>
      </c>
      <c r="CU265" s="26" t="s">
        <v>327</v>
      </c>
      <c r="CV265" s="26" t="s">
        <v>327</v>
      </c>
      <c r="CW265" s="26" t="s">
        <v>327</v>
      </c>
      <c r="CX265" s="26" t="s">
        <v>327</v>
      </c>
    </row>
    <row r="266" spans="5:102" x14ac:dyDescent="0.45">
      <c r="E266" s="26" t="s">
        <v>327</v>
      </c>
      <c r="F266" s="26" t="s">
        <v>327</v>
      </c>
      <c r="G266" s="26" t="s">
        <v>327</v>
      </c>
      <c r="H266" s="26" t="s">
        <v>327</v>
      </c>
      <c r="I266" s="26" t="s">
        <v>327</v>
      </c>
      <c r="J266" s="26" t="s">
        <v>327</v>
      </c>
      <c r="K266" s="26" t="s">
        <v>327</v>
      </c>
      <c r="L266" s="26" t="s">
        <v>327</v>
      </c>
      <c r="M266" s="26" t="s">
        <v>327</v>
      </c>
      <c r="O266" s="26" t="s">
        <v>327</v>
      </c>
      <c r="P266" s="26" t="s">
        <v>327</v>
      </c>
      <c r="Q266" s="26" t="s">
        <v>327</v>
      </c>
      <c r="R266" s="26" t="s">
        <v>327</v>
      </c>
      <c r="U266" s="26" t="s">
        <v>327</v>
      </c>
      <c r="V266" s="26" t="s">
        <v>327</v>
      </c>
      <c r="W266" s="26" t="s">
        <v>327</v>
      </c>
      <c r="X266" s="26" t="s">
        <v>327</v>
      </c>
      <c r="AA266" s="26" t="s">
        <v>327</v>
      </c>
      <c r="AB266" s="26" t="s">
        <v>327</v>
      </c>
      <c r="AC266" s="26" t="s">
        <v>327</v>
      </c>
      <c r="AD266" s="26" t="s">
        <v>327</v>
      </c>
      <c r="AG266" s="26" t="s">
        <v>327</v>
      </c>
      <c r="AH266" s="26" t="s">
        <v>327</v>
      </c>
      <c r="AI266" s="26" t="s">
        <v>327</v>
      </c>
      <c r="AJ266" s="26" t="s">
        <v>327</v>
      </c>
      <c r="AM266" s="26" t="s">
        <v>327</v>
      </c>
      <c r="AN266" s="26" t="s">
        <v>327</v>
      </c>
      <c r="AO266" s="26" t="s">
        <v>327</v>
      </c>
      <c r="AP266" s="26" t="s">
        <v>327</v>
      </c>
      <c r="AS266" s="26" t="s">
        <v>327</v>
      </c>
      <c r="AT266" s="26" t="s">
        <v>327</v>
      </c>
      <c r="AU266" s="26" t="s">
        <v>327</v>
      </c>
      <c r="AV266" s="26" t="s">
        <v>327</v>
      </c>
      <c r="AY266" s="26" t="s">
        <v>327</v>
      </c>
      <c r="AZ266" s="26" t="s">
        <v>327</v>
      </c>
      <c r="BA266" s="26" t="s">
        <v>327</v>
      </c>
      <c r="BB266" s="26" t="s">
        <v>327</v>
      </c>
      <c r="BE266" s="26" t="s">
        <v>327</v>
      </c>
      <c r="BF266" s="26" t="s">
        <v>327</v>
      </c>
      <c r="BG266" s="26" t="s">
        <v>327</v>
      </c>
      <c r="BH266" s="26" t="s">
        <v>327</v>
      </c>
      <c r="BK266" s="26" t="s">
        <v>327</v>
      </c>
      <c r="BL266" s="26" t="s">
        <v>327</v>
      </c>
      <c r="BM266" s="26" t="s">
        <v>327</v>
      </c>
      <c r="BN266" s="26" t="s">
        <v>327</v>
      </c>
      <c r="BQ266" s="26" t="s">
        <v>327</v>
      </c>
      <c r="BR266" s="26" t="s">
        <v>327</v>
      </c>
      <c r="BS266" s="26" t="s">
        <v>327</v>
      </c>
      <c r="BT266" s="26" t="s">
        <v>327</v>
      </c>
      <c r="BW266" s="26" t="s">
        <v>327</v>
      </c>
      <c r="BX266" s="26" t="s">
        <v>327</v>
      </c>
      <c r="BY266" s="26" t="s">
        <v>327</v>
      </c>
      <c r="BZ266" s="26" t="s">
        <v>327</v>
      </c>
      <c r="CC266" s="26" t="s">
        <v>327</v>
      </c>
      <c r="CD266" s="26" t="s">
        <v>327</v>
      </c>
      <c r="CE266" s="26" t="s">
        <v>327</v>
      </c>
      <c r="CF266" s="26" t="s">
        <v>327</v>
      </c>
      <c r="CI266" s="26" t="s">
        <v>327</v>
      </c>
      <c r="CJ266" s="26" t="s">
        <v>327</v>
      </c>
      <c r="CK266" s="26" t="s">
        <v>327</v>
      </c>
      <c r="CL266" s="26" t="s">
        <v>327</v>
      </c>
      <c r="CO266" s="26" t="s">
        <v>327</v>
      </c>
      <c r="CP266" s="26" t="s">
        <v>327</v>
      </c>
      <c r="CQ266" s="26" t="s">
        <v>327</v>
      </c>
      <c r="CR266" s="26" t="s">
        <v>327</v>
      </c>
      <c r="CU266" s="26" t="s">
        <v>327</v>
      </c>
      <c r="CV266" s="26" t="s">
        <v>327</v>
      </c>
      <c r="CW266" s="26" t="s">
        <v>327</v>
      </c>
      <c r="CX266" s="26" t="s">
        <v>327</v>
      </c>
    </row>
    <row r="267" spans="5:102" x14ac:dyDescent="0.45">
      <c r="E267" s="26" t="s">
        <v>327</v>
      </c>
      <c r="F267" s="26" t="s">
        <v>327</v>
      </c>
      <c r="G267" s="26" t="s">
        <v>327</v>
      </c>
      <c r="H267" s="26" t="s">
        <v>327</v>
      </c>
      <c r="I267" s="26" t="s">
        <v>327</v>
      </c>
      <c r="J267" s="26" t="s">
        <v>327</v>
      </c>
      <c r="K267" s="26" t="s">
        <v>327</v>
      </c>
      <c r="L267" s="26" t="s">
        <v>327</v>
      </c>
      <c r="M267" s="26" t="s">
        <v>327</v>
      </c>
      <c r="O267" s="26" t="s">
        <v>327</v>
      </c>
      <c r="P267" s="26" t="s">
        <v>327</v>
      </c>
      <c r="Q267" s="26" t="s">
        <v>327</v>
      </c>
      <c r="R267" s="26" t="s">
        <v>327</v>
      </c>
      <c r="U267" s="26" t="s">
        <v>327</v>
      </c>
      <c r="V267" s="26" t="s">
        <v>327</v>
      </c>
      <c r="W267" s="26" t="s">
        <v>327</v>
      </c>
      <c r="X267" s="26" t="s">
        <v>327</v>
      </c>
      <c r="AA267" s="26" t="s">
        <v>327</v>
      </c>
      <c r="AB267" s="26" t="s">
        <v>327</v>
      </c>
      <c r="AC267" s="26" t="s">
        <v>327</v>
      </c>
      <c r="AD267" s="26" t="s">
        <v>327</v>
      </c>
      <c r="AG267" s="26" t="s">
        <v>327</v>
      </c>
      <c r="AH267" s="26" t="s">
        <v>327</v>
      </c>
      <c r="AI267" s="26" t="s">
        <v>327</v>
      </c>
      <c r="AJ267" s="26" t="s">
        <v>327</v>
      </c>
      <c r="AM267" s="26" t="s">
        <v>327</v>
      </c>
      <c r="AN267" s="26" t="s">
        <v>327</v>
      </c>
      <c r="AO267" s="26" t="s">
        <v>327</v>
      </c>
      <c r="AP267" s="26" t="s">
        <v>327</v>
      </c>
      <c r="AS267" s="26" t="s">
        <v>327</v>
      </c>
      <c r="AT267" s="26" t="s">
        <v>327</v>
      </c>
      <c r="AU267" s="26" t="s">
        <v>327</v>
      </c>
      <c r="AV267" s="26" t="s">
        <v>327</v>
      </c>
      <c r="AY267" s="26" t="s">
        <v>327</v>
      </c>
      <c r="AZ267" s="26" t="s">
        <v>327</v>
      </c>
      <c r="BA267" s="26" t="s">
        <v>327</v>
      </c>
      <c r="BB267" s="26" t="s">
        <v>327</v>
      </c>
      <c r="BE267" s="26" t="s">
        <v>327</v>
      </c>
      <c r="BF267" s="26" t="s">
        <v>327</v>
      </c>
      <c r="BG267" s="26" t="s">
        <v>327</v>
      </c>
      <c r="BH267" s="26" t="s">
        <v>327</v>
      </c>
      <c r="BK267" s="26" t="s">
        <v>327</v>
      </c>
      <c r="BL267" s="26" t="s">
        <v>327</v>
      </c>
      <c r="BM267" s="26" t="s">
        <v>327</v>
      </c>
      <c r="BN267" s="26" t="s">
        <v>327</v>
      </c>
      <c r="BQ267" s="26" t="s">
        <v>327</v>
      </c>
      <c r="BR267" s="26" t="s">
        <v>327</v>
      </c>
      <c r="BS267" s="26" t="s">
        <v>327</v>
      </c>
      <c r="BT267" s="26" t="s">
        <v>327</v>
      </c>
      <c r="BW267" s="26" t="s">
        <v>327</v>
      </c>
      <c r="BX267" s="26" t="s">
        <v>327</v>
      </c>
      <c r="BY267" s="26" t="s">
        <v>327</v>
      </c>
      <c r="BZ267" s="26" t="s">
        <v>327</v>
      </c>
      <c r="CC267" s="26" t="s">
        <v>327</v>
      </c>
      <c r="CD267" s="26" t="s">
        <v>327</v>
      </c>
      <c r="CE267" s="26" t="s">
        <v>327</v>
      </c>
      <c r="CF267" s="26" t="s">
        <v>327</v>
      </c>
      <c r="CI267" s="26" t="s">
        <v>327</v>
      </c>
      <c r="CJ267" s="26" t="s">
        <v>327</v>
      </c>
      <c r="CK267" s="26" t="s">
        <v>327</v>
      </c>
      <c r="CL267" s="26" t="s">
        <v>327</v>
      </c>
      <c r="CO267" s="26" t="s">
        <v>327</v>
      </c>
      <c r="CP267" s="26" t="s">
        <v>327</v>
      </c>
      <c r="CQ267" s="26" t="s">
        <v>327</v>
      </c>
      <c r="CR267" s="26" t="s">
        <v>327</v>
      </c>
      <c r="CU267" s="26" t="s">
        <v>327</v>
      </c>
      <c r="CV267" s="26" t="s">
        <v>327</v>
      </c>
      <c r="CW267" s="26" t="s">
        <v>327</v>
      </c>
      <c r="CX267" s="26" t="s">
        <v>327</v>
      </c>
    </row>
    <row r="268" spans="5:102" x14ac:dyDescent="0.45">
      <c r="E268" s="26" t="s">
        <v>327</v>
      </c>
      <c r="F268" s="26" t="s">
        <v>327</v>
      </c>
      <c r="G268" s="26" t="s">
        <v>327</v>
      </c>
      <c r="H268" s="26" t="s">
        <v>327</v>
      </c>
      <c r="I268" s="26" t="s">
        <v>327</v>
      </c>
      <c r="J268" s="26" t="s">
        <v>327</v>
      </c>
      <c r="K268" s="26" t="s">
        <v>327</v>
      </c>
      <c r="L268" s="26" t="s">
        <v>327</v>
      </c>
      <c r="M268" s="26" t="s">
        <v>327</v>
      </c>
      <c r="O268" s="26" t="s">
        <v>327</v>
      </c>
      <c r="P268" s="26" t="s">
        <v>327</v>
      </c>
      <c r="Q268" s="26" t="s">
        <v>327</v>
      </c>
      <c r="R268" s="26" t="s">
        <v>327</v>
      </c>
      <c r="U268" s="26" t="s">
        <v>327</v>
      </c>
      <c r="V268" s="26" t="s">
        <v>327</v>
      </c>
      <c r="W268" s="26" t="s">
        <v>327</v>
      </c>
      <c r="X268" s="26" t="s">
        <v>327</v>
      </c>
      <c r="AA268" s="26" t="s">
        <v>327</v>
      </c>
      <c r="AB268" s="26" t="s">
        <v>327</v>
      </c>
      <c r="AC268" s="26" t="s">
        <v>327</v>
      </c>
      <c r="AD268" s="26" t="s">
        <v>327</v>
      </c>
      <c r="AG268" s="26" t="s">
        <v>327</v>
      </c>
      <c r="AH268" s="26" t="s">
        <v>327</v>
      </c>
      <c r="AI268" s="26" t="s">
        <v>327</v>
      </c>
      <c r="AJ268" s="26" t="s">
        <v>327</v>
      </c>
      <c r="AM268" s="26" t="s">
        <v>327</v>
      </c>
      <c r="AN268" s="26" t="s">
        <v>327</v>
      </c>
      <c r="AO268" s="26" t="s">
        <v>327</v>
      </c>
      <c r="AP268" s="26" t="s">
        <v>327</v>
      </c>
      <c r="AS268" s="26" t="s">
        <v>327</v>
      </c>
      <c r="AT268" s="26" t="s">
        <v>327</v>
      </c>
      <c r="AU268" s="26" t="s">
        <v>327</v>
      </c>
      <c r="AV268" s="26" t="s">
        <v>327</v>
      </c>
      <c r="AY268" s="26" t="s">
        <v>327</v>
      </c>
      <c r="AZ268" s="26" t="s">
        <v>327</v>
      </c>
      <c r="BA268" s="26" t="s">
        <v>327</v>
      </c>
      <c r="BB268" s="26" t="s">
        <v>327</v>
      </c>
      <c r="BE268" s="26" t="s">
        <v>327</v>
      </c>
      <c r="BF268" s="26" t="s">
        <v>327</v>
      </c>
      <c r="BG268" s="26" t="s">
        <v>327</v>
      </c>
      <c r="BH268" s="26" t="s">
        <v>327</v>
      </c>
      <c r="BK268" s="26" t="s">
        <v>327</v>
      </c>
      <c r="BL268" s="26" t="s">
        <v>327</v>
      </c>
      <c r="BM268" s="26" t="s">
        <v>327</v>
      </c>
      <c r="BN268" s="26" t="s">
        <v>327</v>
      </c>
      <c r="BQ268" s="26" t="s">
        <v>327</v>
      </c>
      <c r="BR268" s="26" t="s">
        <v>327</v>
      </c>
      <c r="BS268" s="26" t="s">
        <v>327</v>
      </c>
      <c r="BT268" s="26" t="s">
        <v>327</v>
      </c>
      <c r="BW268" s="26" t="s">
        <v>327</v>
      </c>
      <c r="BX268" s="26" t="s">
        <v>327</v>
      </c>
      <c r="BY268" s="26" t="s">
        <v>327</v>
      </c>
      <c r="BZ268" s="26" t="s">
        <v>327</v>
      </c>
      <c r="CC268" s="26" t="s">
        <v>327</v>
      </c>
      <c r="CD268" s="26" t="s">
        <v>327</v>
      </c>
      <c r="CE268" s="26" t="s">
        <v>327</v>
      </c>
      <c r="CF268" s="26" t="s">
        <v>327</v>
      </c>
      <c r="CI268" s="26" t="s">
        <v>327</v>
      </c>
      <c r="CJ268" s="26" t="s">
        <v>327</v>
      </c>
      <c r="CK268" s="26" t="s">
        <v>327</v>
      </c>
      <c r="CL268" s="26" t="s">
        <v>327</v>
      </c>
      <c r="CO268" s="26" t="s">
        <v>327</v>
      </c>
      <c r="CP268" s="26" t="s">
        <v>327</v>
      </c>
      <c r="CQ268" s="26" t="s">
        <v>327</v>
      </c>
      <c r="CR268" s="26" t="s">
        <v>327</v>
      </c>
      <c r="CU268" s="26" t="s">
        <v>327</v>
      </c>
      <c r="CV268" s="26" t="s">
        <v>327</v>
      </c>
      <c r="CW268" s="26" t="s">
        <v>327</v>
      </c>
      <c r="CX268" s="26" t="s">
        <v>327</v>
      </c>
    </row>
    <row r="269" spans="5:102" x14ac:dyDescent="0.45">
      <c r="E269" s="26" t="s">
        <v>327</v>
      </c>
      <c r="F269" s="26" t="s">
        <v>327</v>
      </c>
      <c r="G269" s="26" t="s">
        <v>327</v>
      </c>
      <c r="H269" s="26" t="s">
        <v>327</v>
      </c>
      <c r="I269" s="26" t="s">
        <v>327</v>
      </c>
      <c r="J269" s="26" t="s">
        <v>327</v>
      </c>
      <c r="K269" s="26" t="s">
        <v>327</v>
      </c>
      <c r="L269" s="26" t="s">
        <v>327</v>
      </c>
      <c r="M269" s="26" t="s">
        <v>327</v>
      </c>
      <c r="O269" s="26" t="s">
        <v>327</v>
      </c>
      <c r="P269" s="26" t="s">
        <v>327</v>
      </c>
      <c r="Q269" s="26" t="s">
        <v>327</v>
      </c>
      <c r="R269" s="26" t="s">
        <v>327</v>
      </c>
      <c r="U269" s="26" t="s">
        <v>327</v>
      </c>
      <c r="V269" s="26" t="s">
        <v>327</v>
      </c>
      <c r="W269" s="26" t="s">
        <v>327</v>
      </c>
      <c r="X269" s="26" t="s">
        <v>327</v>
      </c>
      <c r="AA269" s="26" t="s">
        <v>327</v>
      </c>
      <c r="AB269" s="26" t="s">
        <v>327</v>
      </c>
      <c r="AC269" s="26" t="s">
        <v>327</v>
      </c>
      <c r="AD269" s="26" t="s">
        <v>327</v>
      </c>
      <c r="AG269" s="26" t="s">
        <v>327</v>
      </c>
      <c r="AH269" s="26" t="s">
        <v>327</v>
      </c>
      <c r="AI269" s="26" t="s">
        <v>327</v>
      </c>
      <c r="AJ269" s="26" t="s">
        <v>327</v>
      </c>
      <c r="AM269" s="26" t="s">
        <v>327</v>
      </c>
      <c r="AN269" s="26" t="s">
        <v>327</v>
      </c>
      <c r="AO269" s="26" t="s">
        <v>327</v>
      </c>
      <c r="AP269" s="26" t="s">
        <v>327</v>
      </c>
      <c r="AS269" s="26" t="s">
        <v>327</v>
      </c>
      <c r="AT269" s="26" t="s">
        <v>327</v>
      </c>
      <c r="AU269" s="26" t="s">
        <v>327</v>
      </c>
      <c r="AV269" s="26" t="s">
        <v>327</v>
      </c>
      <c r="AY269" s="26" t="s">
        <v>327</v>
      </c>
      <c r="AZ269" s="26" t="s">
        <v>327</v>
      </c>
      <c r="BA269" s="26" t="s">
        <v>327</v>
      </c>
      <c r="BB269" s="26" t="s">
        <v>327</v>
      </c>
      <c r="BE269" s="26" t="s">
        <v>327</v>
      </c>
      <c r="BF269" s="26" t="s">
        <v>327</v>
      </c>
      <c r="BG269" s="26" t="s">
        <v>327</v>
      </c>
      <c r="BH269" s="26" t="s">
        <v>327</v>
      </c>
      <c r="BK269" s="26" t="s">
        <v>327</v>
      </c>
      <c r="BL269" s="26" t="s">
        <v>327</v>
      </c>
      <c r="BM269" s="26" t="s">
        <v>327</v>
      </c>
      <c r="BN269" s="26" t="s">
        <v>327</v>
      </c>
      <c r="BQ269" s="26" t="s">
        <v>327</v>
      </c>
      <c r="BR269" s="26" t="s">
        <v>327</v>
      </c>
      <c r="BS269" s="26" t="s">
        <v>327</v>
      </c>
      <c r="BT269" s="26" t="s">
        <v>327</v>
      </c>
      <c r="BW269" s="26" t="s">
        <v>327</v>
      </c>
      <c r="BX269" s="26" t="s">
        <v>327</v>
      </c>
      <c r="BY269" s="26" t="s">
        <v>327</v>
      </c>
      <c r="BZ269" s="26" t="s">
        <v>327</v>
      </c>
      <c r="CC269" s="26" t="s">
        <v>327</v>
      </c>
      <c r="CD269" s="26" t="s">
        <v>327</v>
      </c>
      <c r="CE269" s="26" t="s">
        <v>327</v>
      </c>
      <c r="CF269" s="26" t="s">
        <v>327</v>
      </c>
      <c r="CI269" s="26" t="s">
        <v>327</v>
      </c>
      <c r="CJ269" s="26" t="s">
        <v>327</v>
      </c>
      <c r="CK269" s="26" t="s">
        <v>327</v>
      </c>
      <c r="CL269" s="26" t="s">
        <v>327</v>
      </c>
      <c r="CO269" s="26" t="s">
        <v>327</v>
      </c>
      <c r="CP269" s="26" t="s">
        <v>327</v>
      </c>
      <c r="CQ269" s="26" t="s">
        <v>327</v>
      </c>
      <c r="CR269" s="26" t="s">
        <v>327</v>
      </c>
      <c r="CU269" s="26" t="s">
        <v>327</v>
      </c>
      <c r="CV269" s="26" t="s">
        <v>327</v>
      </c>
      <c r="CW269" s="26" t="s">
        <v>327</v>
      </c>
      <c r="CX269" s="26" t="s">
        <v>327</v>
      </c>
    </row>
    <row r="270" spans="5:102" x14ac:dyDescent="0.45">
      <c r="E270" s="26" t="s">
        <v>327</v>
      </c>
      <c r="F270" s="26" t="s">
        <v>327</v>
      </c>
      <c r="G270" s="26" t="s">
        <v>327</v>
      </c>
      <c r="H270" s="26" t="s">
        <v>327</v>
      </c>
      <c r="I270" s="26" t="s">
        <v>327</v>
      </c>
      <c r="J270" s="26" t="s">
        <v>327</v>
      </c>
      <c r="K270" s="26" t="s">
        <v>327</v>
      </c>
      <c r="L270" s="26" t="s">
        <v>327</v>
      </c>
      <c r="M270" s="26" t="s">
        <v>327</v>
      </c>
      <c r="O270" s="26" t="s">
        <v>327</v>
      </c>
      <c r="P270" s="26" t="s">
        <v>327</v>
      </c>
      <c r="Q270" s="26" t="s">
        <v>327</v>
      </c>
      <c r="R270" s="26" t="s">
        <v>327</v>
      </c>
      <c r="U270" s="26" t="s">
        <v>327</v>
      </c>
      <c r="V270" s="26" t="s">
        <v>327</v>
      </c>
      <c r="W270" s="26" t="s">
        <v>327</v>
      </c>
      <c r="X270" s="26" t="s">
        <v>327</v>
      </c>
      <c r="AA270" s="26" t="s">
        <v>327</v>
      </c>
      <c r="AB270" s="26" t="s">
        <v>327</v>
      </c>
      <c r="AC270" s="26" t="s">
        <v>327</v>
      </c>
      <c r="AD270" s="26" t="s">
        <v>327</v>
      </c>
      <c r="AG270" s="26" t="s">
        <v>327</v>
      </c>
      <c r="AH270" s="26" t="s">
        <v>327</v>
      </c>
      <c r="AI270" s="26" t="s">
        <v>327</v>
      </c>
      <c r="AJ270" s="26" t="s">
        <v>327</v>
      </c>
      <c r="AM270" s="26" t="s">
        <v>327</v>
      </c>
      <c r="AN270" s="26" t="s">
        <v>327</v>
      </c>
      <c r="AO270" s="26" t="s">
        <v>327</v>
      </c>
      <c r="AP270" s="26" t="s">
        <v>327</v>
      </c>
      <c r="AS270" s="26" t="s">
        <v>327</v>
      </c>
      <c r="AT270" s="26" t="s">
        <v>327</v>
      </c>
      <c r="AU270" s="26" t="s">
        <v>327</v>
      </c>
      <c r="AV270" s="26" t="s">
        <v>327</v>
      </c>
      <c r="AY270" s="26" t="s">
        <v>327</v>
      </c>
      <c r="AZ270" s="26" t="s">
        <v>327</v>
      </c>
      <c r="BA270" s="26" t="s">
        <v>327</v>
      </c>
      <c r="BB270" s="26" t="s">
        <v>327</v>
      </c>
      <c r="BE270" s="26" t="s">
        <v>327</v>
      </c>
      <c r="BF270" s="26" t="s">
        <v>327</v>
      </c>
      <c r="BG270" s="26" t="s">
        <v>327</v>
      </c>
      <c r="BH270" s="26" t="s">
        <v>327</v>
      </c>
      <c r="BK270" s="26" t="s">
        <v>327</v>
      </c>
      <c r="BL270" s="26" t="s">
        <v>327</v>
      </c>
      <c r="BM270" s="26" t="s">
        <v>327</v>
      </c>
      <c r="BN270" s="26" t="s">
        <v>327</v>
      </c>
      <c r="BQ270" s="26" t="s">
        <v>327</v>
      </c>
      <c r="BR270" s="26" t="s">
        <v>327</v>
      </c>
      <c r="BS270" s="26" t="s">
        <v>327</v>
      </c>
      <c r="BT270" s="26" t="s">
        <v>327</v>
      </c>
      <c r="BW270" s="26" t="s">
        <v>327</v>
      </c>
      <c r="BX270" s="26" t="s">
        <v>327</v>
      </c>
      <c r="BY270" s="26" t="s">
        <v>327</v>
      </c>
      <c r="BZ270" s="26" t="s">
        <v>327</v>
      </c>
      <c r="CC270" s="26" t="s">
        <v>327</v>
      </c>
      <c r="CD270" s="26" t="s">
        <v>327</v>
      </c>
      <c r="CE270" s="26" t="s">
        <v>327</v>
      </c>
      <c r="CF270" s="26" t="s">
        <v>327</v>
      </c>
      <c r="CI270" s="26" t="s">
        <v>327</v>
      </c>
      <c r="CJ270" s="26" t="s">
        <v>327</v>
      </c>
      <c r="CK270" s="26" t="s">
        <v>327</v>
      </c>
      <c r="CL270" s="26" t="s">
        <v>327</v>
      </c>
      <c r="CO270" s="26" t="s">
        <v>327</v>
      </c>
      <c r="CP270" s="26" t="s">
        <v>327</v>
      </c>
      <c r="CQ270" s="26" t="s">
        <v>327</v>
      </c>
      <c r="CR270" s="26" t="s">
        <v>327</v>
      </c>
      <c r="CU270" s="26" t="s">
        <v>327</v>
      </c>
      <c r="CV270" s="26" t="s">
        <v>327</v>
      </c>
      <c r="CW270" s="26" t="s">
        <v>327</v>
      </c>
      <c r="CX270" s="26" t="s">
        <v>327</v>
      </c>
    </row>
    <row r="271" spans="5:102" x14ac:dyDescent="0.45">
      <c r="E271" s="26" t="s">
        <v>327</v>
      </c>
      <c r="F271" s="26" t="s">
        <v>327</v>
      </c>
      <c r="G271" s="26" t="s">
        <v>327</v>
      </c>
      <c r="H271" s="26" t="s">
        <v>327</v>
      </c>
      <c r="I271" s="26" t="s">
        <v>327</v>
      </c>
      <c r="J271" s="26" t="s">
        <v>327</v>
      </c>
      <c r="K271" s="26" t="s">
        <v>327</v>
      </c>
      <c r="L271" s="26" t="s">
        <v>327</v>
      </c>
      <c r="M271" s="26" t="s">
        <v>327</v>
      </c>
      <c r="O271" s="26" t="s">
        <v>327</v>
      </c>
      <c r="P271" s="26" t="s">
        <v>327</v>
      </c>
      <c r="Q271" s="26" t="s">
        <v>327</v>
      </c>
      <c r="R271" s="26" t="s">
        <v>327</v>
      </c>
      <c r="U271" s="26" t="s">
        <v>327</v>
      </c>
      <c r="V271" s="26" t="s">
        <v>327</v>
      </c>
      <c r="W271" s="26" t="s">
        <v>327</v>
      </c>
      <c r="X271" s="26" t="s">
        <v>327</v>
      </c>
      <c r="AA271" s="26" t="s">
        <v>327</v>
      </c>
      <c r="AB271" s="26" t="s">
        <v>327</v>
      </c>
      <c r="AC271" s="26" t="s">
        <v>327</v>
      </c>
      <c r="AD271" s="26" t="s">
        <v>327</v>
      </c>
      <c r="AG271" s="26" t="s">
        <v>327</v>
      </c>
      <c r="AH271" s="26" t="s">
        <v>327</v>
      </c>
      <c r="AI271" s="26" t="s">
        <v>327</v>
      </c>
      <c r="AJ271" s="26" t="s">
        <v>327</v>
      </c>
      <c r="AM271" s="26" t="s">
        <v>327</v>
      </c>
      <c r="AN271" s="26" t="s">
        <v>327</v>
      </c>
      <c r="AO271" s="26" t="s">
        <v>327</v>
      </c>
      <c r="AP271" s="26" t="s">
        <v>327</v>
      </c>
      <c r="AS271" s="26" t="s">
        <v>327</v>
      </c>
      <c r="AT271" s="26" t="s">
        <v>327</v>
      </c>
      <c r="AU271" s="26" t="s">
        <v>327</v>
      </c>
      <c r="AV271" s="26" t="s">
        <v>327</v>
      </c>
      <c r="AY271" s="26" t="s">
        <v>327</v>
      </c>
      <c r="AZ271" s="26" t="s">
        <v>327</v>
      </c>
      <c r="BA271" s="26" t="s">
        <v>327</v>
      </c>
      <c r="BB271" s="26" t="s">
        <v>327</v>
      </c>
      <c r="BE271" s="26" t="s">
        <v>327</v>
      </c>
      <c r="BF271" s="26" t="s">
        <v>327</v>
      </c>
      <c r="BG271" s="26" t="s">
        <v>327</v>
      </c>
      <c r="BH271" s="26" t="s">
        <v>327</v>
      </c>
      <c r="BK271" s="26" t="s">
        <v>327</v>
      </c>
      <c r="BL271" s="26" t="s">
        <v>327</v>
      </c>
      <c r="BM271" s="26" t="s">
        <v>327</v>
      </c>
      <c r="BN271" s="26" t="s">
        <v>327</v>
      </c>
      <c r="BQ271" s="26" t="s">
        <v>327</v>
      </c>
      <c r="BR271" s="26" t="s">
        <v>327</v>
      </c>
      <c r="BS271" s="26" t="s">
        <v>327</v>
      </c>
      <c r="BT271" s="26" t="s">
        <v>327</v>
      </c>
      <c r="BW271" s="26" t="s">
        <v>327</v>
      </c>
      <c r="BX271" s="26" t="s">
        <v>327</v>
      </c>
      <c r="BY271" s="26" t="s">
        <v>327</v>
      </c>
      <c r="BZ271" s="26" t="s">
        <v>327</v>
      </c>
      <c r="CC271" s="26" t="s">
        <v>327</v>
      </c>
      <c r="CD271" s="26" t="s">
        <v>327</v>
      </c>
      <c r="CE271" s="26" t="s">
        <v>327</v>
      </c>
      <c r="CF271" s="26" t="s">
        <v>327</v>
      </c>
      <c r="CI271" s="26" t="s">
        <v>327</v>
      </c>
      <c r="CJ271" s="26" t="s">
        <v>327</v>
      </c>
      <c r="CK271" s="26" t="s">
        <v>327</v>
      </c>
      <c r="CL271" s="26" t="s">
        <v>327</v>
      </c>
      <c r="CO271" s="26" t="s">
        <v>327</v>
      </c>
      <c r="CP271" s="26" t="s">
        <v>327</v>
      </c>
      <c r="CQ271" s="26" t="s">
        <v>327</v>
      </c>
      <c r="CR271" s="26" t="s">
        <v>327</v>
      </c>
      <c r="CU271" s="26" t="s">
        <v>327</v>
      </c>
      <c r="CV271" s="26" t="s">
        <v>327</v>
      </c>
      <c r="CW271" s="26" t="s">
        <v>327</v>
      </c>
      <c r="CX271" s="26" t="s">
        <v>327</v>
      </c>
    </row>
    <row r="272" spans="5:102" x14ac:dyDescent="0.45">
      <c r="E272" s="26" t="s">
        <v>327</v>
      </c>
      <c r="F272" s="26" t="s">
        <v>327</v>
      </c>
      <c r="G272" s="26" t="s">
        <v>327</v>
      </c>
      <c r="H272" s="26" t="s">
        <v>327</v>
      </c>
      <c r="I272" s="26" t="s">
        <v>327</v>
      </c>
      <c r="J272" s="26" t="s">
        <v>327</v>
      </c>
      <c r="K272" s="26" t="s">
        <v>327</v>
      </c>
      <c r="L272" s="26" t="s">
        <v>327</v>
      </c>
      <c r="M272" s="26" t="s">
        <v>327</v>
      </c>
      <c r="O272" s="26" t="s">
        <v>327</v>
      </c>
      <c r="P272" s="26" t="s">
        <v>327</v>
      </c>
      <c r="Q272" s="26" t="s">
        <v>327</v>
      </c>
      <c r="R272" s="26" t="s">
        <v>327</v>
      </c>
      <c r="U272" s="26" t="s">
        <v>327</v>
      </c>
      <c r="V272" s="26" t="s">
        <v>327</v>
      </c>
      <c r="W272" s="26" t="s">
        <v>327</v>
      </c>
      <c r="X272" s="26" t="s">
        <v>327</v>
      </c>
      <c r="AA272" s="26" t="s">
        <v>327</v>
      </c>
      <c r="AB272" s="26" t="s">
        <v>327</v>
      </c>
      <c r="AC272" s="26" t="s">
        <v>327</v>
      </c>
      <c r="AD272" s="26" t="s">
        <v>327</v>
      </c>
      <c r="AG272" s="26" t="s">
        <v>327</v>
      </c>
      <c r="AH272" s="26" t="s">
        <v>327</v>
      </c>
      <c r="AI272" s="26" t="s">
        <v>327</v>
      </c>
      <c r="AJ272" s="26" t="s">
        <v>327</v>
      </c>
      <c r="AM272" s="26" t="s">
        <v>327</v>
      </c>
      <c r="AN272" s="26" t="s">
        <v>327</v>
      </c>
      <c r="AO272" s="26" t="s">
        <v>327</v>
      </c>
      <c r="AP272" s="26" t="s">
        <v>327</v>
      </c>
      <c r="AS272" s="26" t="s">
        <v>327</v>
      </c>
      <c r="AT272" s="26" t="s">
        <v>327</v>
      </c>
      <c r="AU272" s="26" t="s">
        <v>327</v>
      </c>
      <c r="AV272" s="26" t="s">
        <v>327</v>
      </c>
      <c r="AY272" s="26" t="s">
        <v>327</v>
      </c>
      <c r="AZ272" s="26" t="s">
        <v>327</v>
      </c>
      <c r="BA272" s="26" t="s">
        <v>327</v>
      </c>
      <c r="BB272" s="26" t="s">
        <v>327</v>
      </c>
      <c r="BE272" s="26" t="s">
        <v>327</v>
      </c>
      <c r="BF272" s="26" t="s">
        <v>327</v>
      </c>
      <c r="BG272" s="26" t="s">
        <v>327</v>
      </c>
      <c r="BH272" s="26" t="s">
        <v>327</v>
      </c>
      <c r="BK272" s="26" t="s">
        <v>327</v>
      </c>
      <c r="BL272" s="26" t="s">
        <v>327</v>
      </c>
      <c r="BM272" s="26" t="s">
        <v>327</v>
      </c>
      <c r="BN272" s="26" t="s">
        <v>327</v>
      </c>
      <c r="BQ272" s="26" t="s">
        <v>327</v>
      </c>
      <c r="BR272" s="26" t="s">
        <v>327</v>
      </c>
      <c r="BS272" s="26" t="s">
        <v>327</v>
      </c>
      <c r="BT272" s="26" t="s">
        <v>327</v>
      </c>
      <c r="BW272" s="26" t="s">
        <v>327</v>
      </c>
      <c r="BX272" s="26" t="s">
        <v>327</v>
      </c>
      <c r="BY272" s="26" t="s">
        <v>327</v>
      </c>
      <c r="BZ272" s="26" t="s">
        <v>327</v>
      </c>
      <c r="CC272" s="26" t="s">
        <v>327</v>
      </c>
      <c r="CD272" s="26" t="s">
        <v>327</v>
      </c>
      <c r="CE272" s="26" t="s">
        <v>327</v>
      </c>
      <c r="CF272" s="26" t="s">
        <v>327</v>
      </c>
      <c r="CI272" s="26" t="s">
        <v>327</v>
      </c>
      <c r="CJ272" s="26" t="s">
        <v>327</v>
      </c>
      <c r="CK272" s="26" t="s">
        <v>327</v>
      </c>
      <c r="CL272" s="26" t="s">
        <v>327</v>
      </c>
      <c r="CO272" s="26" t="s">
        <v>327</v>
      </c>
      <c r="CP272" s="26" t="s">
        <v>327</v>
      </c>
      <c r="CQ272" s="26" t="s">
        <v>327</v>
      </c>
      <c r="CR272" s="26" t="s">
        <v>327</v>
      </c>
      <c r="CU272" s="26" t="s">
        <v>327</v>
      </c>
      <c r="CV272" s="26" t="s">
        <v>327</v>
      </c>
      <c r="CW272" s="26" t="s">
        <v>327</v>
      </c>
      <c r="CX272" s="26" t="s">
        <v>327</v>
      </c>
    </row>
    <row r="273" spans="5:102" x14ac:dyDescent="0.45">
      <c r="E273" s="26" t="s">
        <v>327</v>
      </c>
      <c r="F273" s="26" t="s">
        <v>327</v>
      </c>
      <c r="G273" s="26" t="s">
        <v>327</v>
      </c>
      <c r="H273" s="26" t="s">
        <v>327</v>
      </c>
      <c r="I273" s="26" t="s">
        <v>327</v>
      </c>
      <c r="J273" s="26" t="s">
        <v>327</v>
      </c>
      <c r="K273" s="26" t="s">
        <v>327</v>
      </c>
      <c r="L273" s="26" t="s">
        <v>327</v>
      </c>
      <c r="M273" s="26" t="s">
        <v>327</v>
      </c>
      <c r="O273" s="26" t="s">
        <v>327</v>
      </c>
      <c r="P273" s="26" t="s">
        <v>327</v>
      </c>
      <c r="Q273" s="26" t="s">
        <v>327</v>
      </c>
      <c r="R273" s="26" t="s">
        <v>327</v>
      </c>
      <c r="U273" s="26" t="s">
        <v>327</v>
      </c>
      <c r="V273" s="26" t="s">
        <v>327</v>
      </c>
      <c r="W273" s="26" t="s">
        <v>327</v>
      </c>
      <c r="X273" s="26" t="s">
        <v>327</v>
      </c>
      <c r="AA273" s="26" t="s">
        <v>327</v>
      </c>
      <c r="AB273" s="26" t="s">
        <v>327</v>
      </c>
      <c r="AC273" s="26" t="s">
        <v>327</v>
      </c>
      <c r="AD273" s="26" t="s">
        <v>327</v>
      </c>
      <c r="AG273" s="26" t="s">
        <v>327</v>
      </c>
      <c r="AH273" s="26" t="s">
        <v>327</v>
      </c>
      <c r="AI273" s="26" t="s">
        <v>327</v>
      </c>
      <c r="AJ273" s="26" t="s">
        <v>327</v>
      </c>
      <c r="AM273" s="26" t="s">
        <v>327</v>
      </c>
      <c r="AN273" s="26" t="s">
        <v>327</v>
      </c>
      <c r="AO273" s="26" t="s">
        <v>327</v>
      </c>
      <c r="AP273" s="26" t="s">
        <v>327</v>
      </c>
      <c r="AS273" s="26" t="s">
        <v>327</v>
      </c>
      <c r="AT273" s="26" t="s">
        <v>327</v>
      </c>
      <c r="AU273" s="26" t="s">
        <v>327</v>
      </c>
      <c r="AV273" s="26" t="s">
        <v>327</v>
      </c>
      <c r="AY273" s="26" t="s">
        <v>327</v>
      </c>
      <c r="AZ273" s="26" t="s">
        <v>327</v>
      </c>
      <c r="BA273" s="26" t="s">
        <v>327</v>
      </c>
      <c r="BB273" s="26" t="s">
        <v>327</v>
      </c>
      <c r="BE273" s="26" t="s">
        <v>327</v>
      </c>
      <c r="BF273" s="26" t="s">
        <v>327</v>
      </c>
      <c r="BG273" s="26" t="s">
        <v>327</v>
      </c>
      <c r="BH273" s="26" t="s">
        <v>327</v>
      </c>
      <c r="BK273" s="26" t="s">
        <v>327</v>
      </c>
      <c r="BL273" s="26" t="s">
        <v>327</v>
      </c>
      <c r="BM273" s="26" t="s">
        <v>327</v>
      </c>
      <c r="BN273" s="26" t="s">
        <v>327</v>
      </c>
      <c r="BQ273" s="26" t="s">
        <v>327</v>
      </c>
      <c r="BR273" s="26" t="s">
        <v>327</v>
      </c>
      <c r="BS273" s="26" t="s">
        <v>327</v>
      </c>
      <c r="BT273" s="26" t="s">
        <v>327</v>
      </c>
      <c r="BW273" s="26" t="s">
        <v>327</v>
      </c>
      <c r="BX273" s="26" t="s">
        <v>327</v>
      </c>
      <c r="BY273" s="26" t="s">
        <v>327</v>
      </c>
      <c r="BZ273" s="26" t="s">
        <v>327</v>
      </c>
      <c r="CC273" s="26" t="s">
        <v>327</v>
      </c>
      <c r="CD273" s="26" t="s">
        <v>327</v>
      </c>
      <c r="CE273" s="26" t="s">
        <v>327</v>
      </c>
      <c r="CF273" s="26" t="s">
        <v>327</v>
      </c>
      <c r="CI273" s="26" t="s">
        <v>327</v>
      </c>
      <c r="CJ273" s="26" t="s">
        <v>327</v>
      </c>
      <c r="CK273" s="26" t="s">
        <v>327</v>
      </c>
      <c r="CL273" s="26" t="s">
        <v>327</v>
      </c>
      <c r="CO273" s="26" t="s">
        <v>327</v>
      </c>
      <c r="CP273" s="26" t="s">
        <v>327</v>
      </c>
      <c r="CQ273" s="26" t="s">
        <v>327</v>
      </c>
      <c r="CR273" s="26" t="s">
        <v>327</v>
      </c>
      <c r="CU273" s="26" t="s">
        <v>327</v>
      </c>
      <c r="CV273" s="26" t="s">
        <v>327</v>
      </c>
      <c r="CW273" s="26" t="s">
        <v>327</v>
      </c>
      <c r="CX273" s="26" t="s">
        <v>327</v>
      </c>
    </row>
    <row r="274" spans="5:102" x14ac:dyDescent="0.45">
      <c r="E274" s="26" t="s">
        <v>327</v>
      </c>
      <c r="F274" s="26" t="s">
        <v>327</v>
      </c>
      <c r="G274" s="26" t="s">
        <v>327</v>
      </c>
      <c r="H274" s="26" t="s">
        <v>327</v>
      </c>
      <c r="I274" s="26" t="s">
        <v>327</v>
      </c>
      <c r="J274" s="26" t="s">
        <v>327</v>
      </c>
      <c r="K274" s="26" t="s">
        <v>327</v>
      </c>
      <c r="L274" s="26" t="s">
        <v>327</v>
      </c>
      <c r="M274" s="26" t="s">
        <v>327</v>
      </c>
      <c r="O274" s="26" t="s">
        <v>327</v>
      </c>
      <c r="P274" s="26" t="s">
        <v>327</v>
      </c>
      <c r="Q274" s="26" t="s">
        <v>327</v>
      </c>
      <c r="R274" s="26" t="s">
        <v>327</v>
      </c>
      <c r="U274" s="26" t="s">
        <v>327</v>
      </c>
      <c r="V274" s="26" t="s">
        <v>327</v>
      </c>
      <c r="W274" s="26" t="s">
        <v>327</v>
      </c>
      <c r="X274" s="26" t="s">
        <v>327</v>
      </c>
      <c r="AA274" s="26" t="s">
        <v>327</v>
      </c>
      <c r="AB274" s="26" t="s">
        <v>327</v>
      </c>
      <c r="AC274" s="26" t="s">
        <v>327</v>
      </c>
      <c r="AD274" s="26" t="s">
        <v>327</v>
      </c>
      <c r="AG274" s="26" t="s">
        <v>327</v>
      </c>
      <c r="AH274" s="26" t="s">
        <v>327</v>
      </c>
      <c r="AI274" s="26" t="s">
        <v>327</v>
      </c>
      <c r="AJ274" s="26" t="s">
        <v>327</v>
      </c>
      <c r="AM274" s="26" t="s">
        <v>327</v>
      </c>
      <c r="AN274" s="26" t="s">
        <v>327</v>
      </c>
      <c r="AO274" s="26" t="s">
        <v>327</v>
      </c>
      <c r="AP274" s="26" t="s">
        <v>327</v>
      </c>
      <c r="AS274" s="26" t="s">
        <v>327</v>
      </c>
      <c r="AT274" s="26" t="s">
        <v>327</v>
      </c>
      <c r="AU274" s="26" t="s">
        <v>327</v>
      </c>
      <c r="AV274" s="26" t="s">
        <v>327</v>
      </c>
      <c r="AY274" s="26" t="s">
        <v>327</v>
      </c>
      <c r="AZ274" s="26" t="s">
        <v>327</v>
      </c>
      <c r="BA274" s="26" t="s">
        <v>327</v>
      </c>
      <c r="BB274" s="26" t="s">
        <v>327</v>
      </c>
      <c r="BE274" s="26" t="s">
        <v>327</v>
      </c>
      <c r="BF274" s="26" t="s">
        <v>327</v>
      </c>
      <c r="BG274" s="26" t="s">
        <v>327</v>
      </c>
      <c r="BH274" s="26" t="s">
        <v>327</v>
      </c>
      <c r="BK274" s="26" t="s">
        <v>327</v>
      </c>
      <c r="BL274" s="26" t="s">
        <v>327</v>
      </c>
      <c r="BM274" s="26" t="s">
        <v>327</v>
      </c>
      <c r="BN274" s="26" t="s">
        <v>327</v>
      </c>
      <c r="BQ274" s="26" t="s">
        <v>327</v>
      </c>
      <c r="BR274" s="26" t="s">
        <v>327</v>
      </c>
      <c r="BS274" s="26" t="s">
        <v>327</v>
      </c>
      <c r="BT274" s="26" t="s">
        <v>327</v>
      </c>
      <c r="BW274" s="26" t="s">
        <v>327</v>
      </c>
      <c r="BX274" s="26" t="s">
        <v>327</v>
      </c>
      <c r="BY274" s="26" t="s">
        <v>327</v>
      </c>
      <c r="BZ274" s="26" t="s">
        <v>327</v>
      </c>
      <c r="CC274" s="26" t="s">
        <v>327</v>
      </c>
      <c r="CD274" s="26" t="s">
        <v>327</v>
      </c>
      <c r="CE274" s="26" t="s">
        <v>327</v>
      </c>
      <c r="CF274" s="26" t="s">
        <v>327</v>
      </c>
      <c r="CI274" s="26" t="s">
        <v>327</v>
      </c>
      <c r="CJ274" s="26" t="s">
        <v>327</v>
      </c>
      <c r="CK274" s="26" t="s">
        <v>327</v>
      </c>
      <c r="CL274" s="26" t="s">
        <v>327</v>
      </c>
      <c r="CO274" s="26" t="s">
        <v>327</v>
      </c>
      <c r="CP274" s="26" t="s">
        <v>327</v>
      </c>
      <c r="CQ274" s="26" t="s">
        <v>327</v>
      </c>
      <c r="CR274" s="26" t="s">
        <v>327</v>
      </c>
      <c r="CU274" s="26" t="s">
        <v>327</v>
      </c>
      <c r="CV274" s="26" t="s">
        <v>327</v>
      </c>
      <c r="CW274" s="26" t="s">
        <v>327</v>
      </c>
      <c r="CX274" s="26" t="s">
        <v>327</v>
      </c>
    </row>
    <row r="275" spans="5:102" x14ac:dyDescent="0.45">
      <c r="E275" s="26" t="s">
        <v>327</v>
      </c>
      <c r="F275" s="26" t="s">
        <v>327</v>
      </c>
      <c r="G275" s="26" t="s">
        <v>327</v>
      </c>
      <c r="H275" s="26" t="s">
        <v>327</v>
      </c>
      <c r="I275" s="26" t="s">
        <v>327</v>
      </c>
      <c r="J275" s="26" t="s">
        <v>327</v>
      </c>
      <c r="K275" s="26" t="s">
        <v>327</v>
      </c>
      <c r="L275" s="26" t="s">
        <v>327</v>
      </c>
      <c r="M275" s="26" t="s">
        <v>327</v>
      </c>
      <c r="O275" s="26" t="s">
        <v>327</v>
      </c>
      <c r="P275" s="26" t="s">
        <v>327</v>
      </c>
      <c r="Q275" s="26" t="s">
        <v>327</v>
      </c>
      <c r="R275" s="26" t="s">
        <v>327</v>
      </c>
      <c r="U275" s="26" t="s">
        <v>327</v>
      </c>
      <c r="V275" s="26" t="s">
        <v>327</v>
      </c>
      <c r="W275" s="26" t="s">
        <v>327</v>
      </c>
      <c r="X275" s="26" t="s">
        <v>327</v>
      </c>
      <c r="AA275" s="26" t="s">
        <v>327</v>
      </c>
      <c r="AB275" s="26" t="s">
        <v>327</v>
      </c>
      <c r="AC275" s="26" t="s">
        <v>327</v>
      </c>
      <c r="AD275" s="26" t="s">
        <v>327</v>
      </c>
      <c r="AG275" s="26" t="s">
        <v>327</v>
      </c>
      <c r="AH275" s="26" t="s">
        <v>327</v>
      </c>
      <c r="AI275" s="26" t="s">
        <v>327</v>
      </c>
      <c r="AJ275" s="26" t="s">
        <v>327</v>
      </c>
      <c r="AM275" s="26" t="s">
        <v>327</v>
      </c>
      <c r="AN275" s="26" t="s">
        <v>327</v>
      </c>
      <c r="AO275" s="26" t="s">
        <v>327</v>
      </c>
      <c r="AP275" s="26" t="s">
        <v>327</v>
      </c>
      <c r="AS275" s="26" t="s">
        <v>327</v>
      </c>
      <c r="AT275" s="26" t="s">
        <v>327</v>
      </c>
      <c r="AU275" s="26" t="s">
        <v>327</v>
      </c>
      <c r="AV275" s="26" t="s">
        <v>327</v>
      </c>
      <c r="AY275" s="26" t="s">
        <v>327</v>
      </c>
      <c r="AZ275" s="26" t="s">
        <v>327</v>
      </c>
      <c r="BA275" s="26" t="s">
        <v>327</v>
      </c>
      <c r="BB275" s="26" t="s">
        <v>327</v>
      </c>
      <c r="BE275" s="26" t="s">
        <v>327</v>
      </c>
      <c r="BF275" s="26" t="s">
        <v>327</v>
      </c>
      <c r="BG275" s="26" t="s">
        <v>327</v>
      </c>
      <c r="BH275" s="26" t="s">
        <v>327</v>
      </c>
      <c r="BK275" s="26" t="s">
        <v>327</v>
      </c>
      <c r="BL275" s="26" t="s">
        <v>327</v>
      </c>
      <c r="BM275" s="26" t="s">
        <v>327</v>
      </c>
      <c r="BN275" s="26" t="s">
        <v>327</v>
      </c>
      <c r="BQ275" s="26" t="s">
        <v>327</v>
      </c>
      <c r="BR275" s="26" t="s">
        <v>327</v>
      </c>
      <c r="BS275" s="26" t="s">
        <v>327</v>
      </c>
      <c r="BT275" s="26" t="s">
        <v>327</v>
      </c>
      <c r="BW275" s="26" t="s">
        <v>327</v>
      </c>
      <c r="BX275" s="26" t="s">
        <v>327</v>
      </c>
      <c r="BY275" s="26" t="s">
        <v>327</v>
      </c>
      <c r="BZ275" s="26" t="s">
        <v>327</v>
      </c>
      <c r="CC275" s="26" t="s">
        <v>327</v>
      </c>
      <c r="CD275" s="26" t="s">
        <v>327</v>
      </c>
      <c r="CE275" s="26" t="s">
        <v>327</v>
      </c>
      <c r="CF275" s="26" t="s">
        <v>327</v>
      </c>
      <c r="CI275" s="26" t="s">
        <v>327</v>
      </c>
      <c r="CJ275" s="26" t="s">
        <v>327</v>
      </c>
      <c r="CK275" s="26" t="s">
        <v>327</v>
      </c>
      <c r="CL275" s="26" t="s">
        <v>327</v>
      </c>
      <c r="CO275" s="26" t="s">
        <v>327</v>
      </c>
      <c r="CP275" s="26" t="s">
        <v>327</v>
      </c>
      <c r="CQ275" s="26" t="s">
        <v>327</v>
      </c>
      <c r="CR275" s="26" t="s">
        <v>327</v>
      </c>
      <c r="CU275" s="26" t="s">
        <v>327</v>
      </c>
      <c r="CV275" s="26" t="s">
        <v>327</v>
      </c>
      <c r="CW275" s="26" t="s">
        <v>327</v>
      </c>
      <c r="CX275" s="26" t="s">
        <v>327</v>
      </c>
    </row>
    <row r="276" spans="5:102" x14ac:dyDescent="0.45">
      <c r="E276" s="26" t="s">
        <v>327</v>
      </c>
      <c r="F276" s="26" t="s">
        <v>327</v>
      </c>
      <c r="G276" s="26" t="s">
        <v>327</v>
      </c>
      <c r="H276" s="26" t="s">
        <v>327</v>
      </c>
      <c r="I276" s="26" t="s">
        <v>327</v>
      </c>
      <c r="J276" s="26" t="s">
        <v>327</v>
      </c>
      <c r="K276" s="26" t="s">
        <v>327</v>
      </c>
      <c r="L276" s="26" t="s">
        <v>327</v>
      </c>
      <c r="M276" s="26" t="s">
        <v>327</v>
      </c>
      <c r="O276" s="26" t="s">
        <v>327</v>
      </c>
      <c r="P276" s="26" t="s">
        <v>327</v>
      </c>
      <c r="Q276" s="26" t="s">
        <v>327</v>
      </c>
      <c r="R276" s="26" t="s">
        <v>327</v>
      </c>
      <c r="U276" s="26" t="s">
        <v>327</v>
      </c>
      <c r="V276" s="26" t="s">
        <v>327</v>
      </c>
      <c r="W276" s="26" t="s">
        <v>327</v>
      </c>
      <c r="X276" s="26" t="s">
        <v>327</v>
      </c>
      <c r="AA276" s="26" t="s">
        <v>327</v>
      </c>
      <c r="AB276" s="26" t="s">
        <v>327</v>
      </c>
      <c r="AC276" s="26" t="s">
        <v>327</v>
      </c>
      <c r="AD276" s="26" t="s">
        <v>327</v>
      </c>
      <c r="AG276" s="26" t="s">
        <v>327</v>
      </c>
      <c r="AH276" s="26" t="s">
        <v>327</v>
      </c>
      <c r="AI276" s="26" t="s">
        <v>327</v>
      </c>
      <c r="AJ276" s="26" t="s">
        <v>327</v>
      </c>
      <c r="AM276" s="26" t="s">
        <v>327</v>
      </c>
      <c r="AN276" s="26" t="s">
        <v>327</v>
      </c>
      <c r="AO276" s="26" t="s">
        <v>327</v>
      </c>
      <c r="AP276" s="26" t="s">
        <v>327</v>
      </c>
      <c r="AS276" s="26" t="s">
        <v>327</v>
      </c>
      <c r="AT276" s="26" t="s">
        <v>327</v>
      </c>
      <c r="AU276" s="26" t="s">
        <v>327</v>
      </c>
      <c r="AV276" s="26" t="s">
        <v>327</v>
      </c>
      <c r="AY276" s="26" t="s">
        <v>327</v>
      </c>
      <c r="AZ276" s="26" t="s">
        <v>327</v>
      </c>
      <c r="BA276" s="26" t="s">
        <v>327</v>
      </c>
      <c r="BB276" s="26" t="s">
        <v>327</v>
      </c>
      <c r="BE276" s="26" t="s">
        <v>327</v>
      </c>
      <c r="BF276" s="26" t="s">
        <v>327</v>
      </c>
      <c r="BG276" s="26" t="s">
        <v>327</v>
      </c>
      <c r="BH276" s="26" t="s">
        <v>327</v>
      </c>
      <c r="BK276" s="26" t="s">
        <v>327</v>
      </c>
      <c r="BL276" s="26" t="s">
        <v>327</v>
      </c>
      <c r="BM276" s="26" t="s">
        <v>327</v>
      </c>
      <c r="BN276" s="26" t="s">
        <v>327</v>
      </c>
      <c r="BQ276" s="26" t="s">
        <v>327</v>
      </c>
      <c r="BR276" s="26" t="s">
        <v>327</v>
      </c>
      <c r="BS276" s="26" t="s">
        <v>327</v>
      </c>
      <c r="BT276" s="26" t="s">
        <v>327</v>
      </c>
      <c r="BW276" s="26" t="s">
        <v>327</v>
      </c>
      <c r="BX276" s="26" t="s">
        <v>327</v>
      </c>
      <c r="BY276" s="26" t="s">
        <v>327</v>
      </c>
      <c r="BZ276" s="26" t="s">
        <v>327</v>
      </c>
      <c r="CC276" s="26" t="s">
        <v>327</v>
      </c>
      <c r="CD276" s="26" t="s">
        <v>327</v>
      </c>
      <c r="CE276" s="26" t="s">
        <v>327</v>
      </c>
      <c r="CF276" s="26" t="s">
        <v>327</v>
      </c>
      <c r="CI276" s="26" t="s">
        <v>327</v>
      </c>
      <c r="CJ276" s="26" t="s">
        <v>327</v>
      </c>
      <c r="CK276" s="26" t="s">
        <v>327</v>
      </c>
      <c r="CL276" s="26" t="s">
        <v>327</v>
      </c>
      <c r="CO276" s="26" t="s">
        <v>327</v>
      </c>
      <c r="CP276" s="26" t="s">
        <v>327</v>
      </c>
      <c r="CQ276" s="26" t="s">
        <v>327</v>
      </c>
      <c r="CR276" s="26" t="s">
        <v>327</v>
      </c>
      <c r="CU276" s="26" t="s">
        <v>327</v>
      </c>
      <c r="CV276" s="26" t="s">
        <v>327</v>
      </c>
      <c r="CW276" s="26" t="s">
        <v>327</v>
      </c>
      <c r="CX276" s="26" t="s">
        <v>327</v>
      </c>
    </row>
    <row r="277" spans="5:102" x14ac:dyDescent="0.45">
      <c r="E277" s="26" t="s">
        <v>327</v>
      </c>
      <c r="F277" s="26" t="s">
        <v>327</v>
      </c>
      <c r="G277" s="26" t="s">
        <v>327</v>
      </c>
      <c r="H277" s="26" t="s">
        <v>327</v>
      </c>
      <c r="I277" s="26" t="s">
        <v>327</v>
      </c>
      <c r="J277" s="26" t="s">
        <v>327</v>
      </c>
      <c r="K277" s="26" t="s">
        <v>327</v>
      </c>
      <c r="L277" s="26" t="s">
        <v>327</v>
      </c>
      <c r="M277" s="26" t="s">
        <v>327</v>
      </c>
      <c r="O277" s="26" t="s">
        <v>327</v>
      </c>
      <c r="P277" s="26" t="s">
        <v>327</v>
      </c>
      <c r="Q277" s="26" t="s">
        <v>327</v>
      </c>
      <c r="R277" s="26" t="s">
        <v>327</v>
      </c>
      <c r="U277" s="26" t="s">
        <v>327</v>
      </c>
      <c r="V277" s="26" t="s">
        <v>327</v>
      </c>
      <c r="W277" s="26" t="s">
        <v>327</v>
      </c>
      <c r="X277" s="26" t="s">
        <v>327</v>
      </c>
      <c r="AA277" s="26" t="s">
        <v>327</v>
      </c>
      <c r="AB277" s="26" t="s">
        <v>327</v>
      </c>
      <c r="AC277" s="26" t="s">
        <v>327</v>
      </c>
      <c r="AD277" s="26" t="s">
        <v>327</v>
      </c>
      <c r="AG277" s="26" t="s">
        <v>327</v>
      </c>
      <c r="AH277" s="26" t="s">
        <v>327</v>
      </c>
      <c r="AI277" s="26" t="s">
        <v>327</v>
      </c>
      <c r="AJ277" s="26" t="s">
        <v>327</v>
      </c>
      <c r="AM277" s="26" t="s">
        <v>327</v>
      </c>
      <c r="AN277" s="26" t="s">
        <v>327</v>
      </c>
      <c r="AO277" s="26" t="s">
        <v>327</v>
      </c>
      <c r="AP277" s="26" t="s">
        <v>327</v>
      </c>
      <c r="AS277" s="26" t="s">
        <v>327</v>
      </c>
      <c r="AT277" s="26" t="s">
        <v>327</v>
      </c>
      <c r="AU277" s="26" t="s">
        <v>327</v>
      </c>
      <c r="AV277" s="26" t="s">
        <v>327</v>
      </c>
      <c r="AY277" s="26" t="s">
        <v>327</v>
      </c>
      <c r="AZ277" s="26" t="s">
        <v>327</v>
      </c>
      <c r="BA277" s="26" t="s">
        <v>327</v>
      </c>
      <c r="BB277" s="26" t="s">
        <v>327</v>
      </c>
      <c r="BE277" s="26" t="s">
        <v>327</v>
      </c>
      <c r="BF277" s="26" t="s">
        <v>327</v>
      </c>
      <c r="BG277" s="26" t="s">
        <v>327</v>
      </c>
      <c r="BH277" s="26" t="s">
        <v>327</v>
      </c>
      <c r="BK277" s="26" t="s">
        <v>327</v>
      </c>
      <c r="BL277" s="26" t="s">
        <v>327</v>
      </c>
      <c r="BM277" s="26" t="s">
        <v>327</v>
      </c>
      <c r="BN277" s="26" t="s">
        <v>327</v>
      </c>
      <c r="BQ277" s="26" t="s">
        <v>327</v>
      </c>
      <c r="BR277" s="26" t="s">
        <v>327</v>
      </c>
      <c r="BS277" s="26" t="s">
        <v>327</v>
      </c>
      <c r="BT277" s="26" t="s">
        <v>327</v>
      </c>
      <c r="BW277" s="26" t="s">
        <v>327</v>
      </c>
      <c r="BX277" s="26" t="s">
        <v>327</v>
      </c>
      <c r="BY277" s="26" t="s">
        <v>327</v>
      </c>
      <c r="BZ277" s="26" t="s">
        <v>327</v>
      </c>
      <c r="CC277" s="26" t="s">
        <v>327</v>
      </c>
      <c r="CD277" s="26" t="s">
        <v>327</v>
      </c>
      <c r="CE277" s="26" t="s">
        <v>327</v>
      </c>
      <c r="CF277" s="26" t="s">
        <v>327</v>
      </c>
      <c r="CI277" s="26" t="s">
        <v>327</v>
      </c>
      <c r="CJ277" s="26" t="s">
        <v>327</v>
      </c>
      <c r="CK277" s="26" t="s">
        <v>327</v>
      </c>
      <c r="CL277" s="26" t="s">
        <v>327</v>
      </c>
      <c r="CO277" s="26" t="s">
        <v>327</v>
      </c>
      <c r="CP277" s="26" t="s">
        <v>327</v>
      </c>
      <c r="CQ277" s="26" t="s">
        <v>327</v>
      </c>
      <c r="CR277" s="26" t="s">
        <v>327</v>
      </c>
      <c r="CU277" s="26" t="s">
        <v>327</v>
      </c>
      <c r="CV277" s="26" t="s">
        <v>327</v>
      </c>
      <c r="CW277" s="26" t="s">
        <v>327</v>
      </c>
      <c r="CX277" s="26" t="s">
        <v>327</v>
      </c>
    </row>
    <row r="278" spans="5:102" x14ac:dyDescent="0.45">
      <c r="E278" s="26" t="s">
        <v>327</v>
      </c>
      <c r="F278" s="26" t="s">
        <v>327</v>
      </c>
      <c r="G278" s="26" t="s">
        <v>327</v>
      </c>
      <c r="H278" s="26" t="s">
        <v>327</v>
      </c>
      <c r="I278" s="26" t="s">
        <v>327</v>
      </c>
      <c r="J278" s="26" t="s">
        <v>327</v>
      </c>
      <c r="K278" s="26" t="s">
        <v>327</v>
      </c>
      <c r="L278" s="26" t="s">
        <v>327</v>
      </c>
      <c r="M278" s="26" t="s">
        <v>327</v>
      </c>
      <c r="O278" s="26" t="s">
        <v>327</v>
      </c>
      <c r="P278" s="26" t="s">
        <v>327</v>
      </c>
      <c r="Q278" s="26" t="s">
        <v>327</v>
      </c>
      <c r="R278" s="26" t="s">
        <v>327</v>
      </c>
      <c r="U278" s="26" t="s">
        <v>327</v>
      </c>
      <c r="V278" s="26" t="s">
        <v>327</v>
      </c>
      <c r="W278" s="26" t="s">
        <v>327</v>
      </c>
      <c r="X278" s="26" t="s">
        <v>327</v>
      </c>
      <c r="AA278" s="26" t="s">
        <v>327</v>
      </c>
      <c r="AB278" s="26" t="s">
        <v>327</v>
      </c>
      <c r="AC278" s="26" t="s">
        <v>327</v>
      </c>
      <c r="AD278" s="26" t="s">
        <v>327</v>
      </c>
      <c r="AG278" s="26" t="s">
        <v>327</v>
      </c>
      <c r="AH278" s="26" t="s">
        <v>327</v>
      </c>
      <c r="AI278" s="26" t="s">
        <v>327</v>
      </c>
      <c r="AJ278" s="26" t="s">
        <v>327</v>
      </c>
      <c r="AM278" s="26" t="s">
        <v>327</v>
      </c>
      <c r="AN278" s="26" t="s">
        <v>327</v>
      </c>
      <c r="AO278" s="26" t="s">
        <v>327</v>
      </c>
      <c r="AP278" s="26" t="s">
        <v>327</v>
      </c>
      <c r="AS278" s="26" t="s">
        <v>327</v>
      </c>
      <c r="AT278" s="26" t="s">
        <v>327</v>
      </c>
      <c r="AU278" s="26" t="s">
        <v>327</v>
      </c>
      <c r="AV278" s="26" t="s">
        <v>327</v>
      </c>
      <c r="AY278" s="26" t="s">
        <v>327</v>
      </c>
      <c r="AZ278" s="26" t="s">
        <v>327</v>
      </c>
      <c r="BA278" s="26" t="s">
        <v>327</v>
      </c>
      <c r="BB278" s="26" t="s">
        <v>327</v>
      </c>
      <c r="BE278" s="26" t="s">
        <v>327</v>
      </c>
      <c r="BF278" s="26" t="s">
        <v>327</v>
      </c>
      <c r="BG278" s="26" t="s">
        <v>327</v>
      </c>
      <c r="BH278" s="26" t="s">
        <v>327</v>
      </c>
      <c r="BK278" s="26" t="s">
        <v>327</v>
      </c>
      <c r="BL278" s="26" t="s">
        <v>327</v>
      </c>
      <c r="BM278" s="26" t="s">
        <v>327</v>
      </c>
      <c r="BN278" s="26" t="s">
        <v>327</v>
      </c>
      <c r="BQ278" s="26" t="s">
        <v>327</v>
      </c>
      <c r="BR278" s="26" t="s">
        <v>327</v>
      </c>
      <c r="BS278" s="26" t="s">
        <v>327</v>
      </c>
      <c r="BT278" s="26" t="s">
        <v>327</v>
      </c>
      <c r="BW278" s="26" t="s">
        <v>327</v>
      </c>
      <c r="BX278" s="26" t="s">
        <v>327</v>
      </c>
      <c r="BY278" s="26" t="s">
        <v>327</v>
      </c>
      <c r="BZ278" s="26" t="s">
        <v>327</v>
      </c>
      <c r="CC278" s="26" t="s">
        <v>327</v>
      </c>
      <c r="CD278" s="26" t="s">
        <v>327</v>
      </c>
      <c r="CE278" s="26" t="s">
        <v>327</v>
      </c>
      <c r="CF278" s="26" t="s">
        <v>327</v>
      </c>
      <c r="CI278" s="26" t="s">
        <v>327</v>
      </c>
      <c r="CJ278" s="26" t="s">
        <v>327</v>
      </c>
      <c r="CK278" s="26" t="s">
        <v>327</v>
      </c>
      <c r="CL278" s="26" t="s">
        <v>327</v>
      </c>
      <c r="CO278" s="26" t="s">
        <v>327</v>
      </c>
      <c r="CP278" s="26" t="s">
        <v>327</v>
      </c>
      <c r="CQ278" s="26" t="s">
        <v>327</v>
      </c>
      <c r="CR278" s="26" t="s">
        <v>327</v>
      </c>
      <c r="CU278" s="26" t="s">
        <v>327</v>
      </c>
      <c r="CV278" s="26" t="s">
        <v>327</v>
      </c>
      <c r="CW278" s="26" t="s">
        <v>327</v>
      </c>
      <c r="CX278" s="26" t="s">
        <v>327</v>
      </c>
    </row>
    <row r="279" spans="5:102" x14ac:dyDescent="0.45">
      <c r="E279" s="26" t="s">
        <v>327</v>
      </c>
      <c r="F279" s="26" t="s">
        <v>327</v>
      </c>
      <c r="G279" s="26" t="s">
        <v>327</v>
      </c>
      <c r="H279" s="26" t="s">
        <v>327</v>
      </c>
      <c r="I279" s="26" t="s">
        <v>327</v>
      </c>
      <c r="J279" s="26" t="s">
        <v>327</v>
      </c>
      <c r="K279" s="26" t="s">
        <v>327</v>
      </c>
      <c r="L279" s="26" t="s">
        <v>327</v>
      </c>
      <c r="M279" s="26" t="s">
        <v>327</v>
      </c>
      <c r="O279" s="26" t="s">
        <v>327</v>
      </c>
      <c r="P279" s="26" t="s">
        <v>327</v>
      </c>
      <c r="Q279" s="26" t="s">
        <v>327</v>
      </c>
      <c r="R279" s="26" t="s">
        <v>327</v>
      </c>
      <c r="U279" s="26" t="s">
        <v>327</v>
      </c>
      <c r="V279" s="26" t="s">
        <v>327</v>
      </c>
      <c r="W279" s="26" t="s">
        <v>327</v>
      </c>
      <c r="X279" s="26" t="s">
        <v>327</v>
      </c>
      <c r="AA279" s="26" t="s">
        <v>327</v>
      </c>
      <c r="AB279" s="26" t="s">
        <v>327</v>
      </c>
      <c r="AC279" s="26" t="s">
        <v>327</v>
      </c>
      <c r="AD279" s="26" t="s">
        <v>327</v>
      </c>
      <c r="AG279" s="26" t="s">
        <v>327</v>
      </c>
      <c r="AH279" s="26" t="s">
        <v>327</v>
      </c>
      <c r="AI279" s="26" t="s">
        <v>327</v>
      </c>
      <c r="AJ279" s="26" t="s">
        <v>327</v>
      </c>
      <c r="AM279" s="26" t="s">
        <v>327</v>
      </c>
      <c r="AN279" s="26" t="s">
        <v>327</v>
      </c>
      <c r="AO279" s="26" t="s">
        <v>327</v>
      </c>
      <c r="AP279" s="26" t="s">
        <v>327</v>
      </c>
      <c r="AS279" s="26" t="s">
        <v>327</v>
      </c>
      <c r="AT279" s="26" t="s">
        <v>327</v>
      </c>
      <c r="AU279" s="26" t="s">
        <v>327</v>
      </c>
      <c r="AV279" s="26" t="s">
        <v>327</v>
      </c>
      <c r="AY279" s="26" t="s">
        <v>327</v>
      </c>
      <c r="AZ279" s="26" t="s">
        <v>327</v>
      </c>
      <c r="BA279" s="26" t="s">
        <v>327</v>
      </c>
      <c r="BB279" s="26" t="s">
        <v>327</v>
      </c>
      <c r="BE279" s="26" t="s">
        <v>327</v>
      </c>
      <c r="BF279" s="26" t="s">
        <v>327</v>
      </c>
      <c r="BG279" s="26" t="s">
        <v>327</v>
      </c>
      <c r="BH279" s="26" t="s">
        <v>327</v>
      </c>
      <c r="BK279" s="26" t="s">
        <v>327</v>
      </c>
      <c r="BL279" s="26" t="s">
        <v>327</v>
      </c>
      <c r="BM279" s="26" t="s">
        <v>327</v>
      </c>
      <c r="BN279" s="26" t="s">
        <v>327</v>
      </c>
      <c r="BQ279" s="26" t="s">
        <v>327</v>
      </c>
      <c r="BR279" s="26" t="s">
        <v>327</v>
      </c>
      <c r="BS279" s="26" t="s">
        <v>327</v>
      </c>
      <c r="BT279" s="26" t="s">
        <v>327</v>
      </c>
      <c r="BW279" s="26" t="s">
        <v>327</v>
      </c>
      <c r="BX279" s="26" t="s">
        <v>327</v>
      </c>
      <c r="BY279" s="26" t="s">
        <v>327</v>
      </c>
      <c r="BZ279" s="26" t="s">
        <v>327</v>
      </c>
      <c r="CC279" s="26" t="s">
        <v>327</v>
      </c>
      <c r="CD279" s="26" t="s">
        <v>327</v>
      </c>
      <c r="CE279" s="26" t="s">
        <v>327</v>
      </c>
      <c r="CF279" s="26" t="s">
        <v>327</v>
      </c>
      <c r="CI279" s="26" t="s">
        <v>327</v>
      </c>
      <c r="CJ279" s="26" t="s">
        <v>327</v>
      </c>
      <c r="CK279" s="26" t="s">
        <v>327</v>
      </c>
      <c r="CL279" s="26" t="s">
        <v>327</v>
      </c>
      <c r="CO279" s="26" t="s">
        <v>327</v>
      </c>
      <c r="CP279" s="26" t="s">
        <v>327</v>
      </c>
      <c r="CQ279" s="26" t="s">
        <v>327</v>
      </c>
      <c r="CR279" s="26" t="s">
        <v>327</v>
      </c>
      <c r="CU279" s="26" t="s">
        <v>327</v>
      </c>
      <c r="CV279" s="26" t="s">
        <v>327</v>
      </c>
      <c r="CW279" s="26" t="s">
        <v>327</v>
      </c>
      <c r="CX279" s="26" t="s">
        <v>327</v>
      </c>
    </row>
    <row r="280" spans="5:102" x14ac:dyDescent="0.45">
      <c r="E280" s="26" t="s">
        <v>327</v>
      </c>
      <c r="F280" s="26" t="s">
        <v>327</v>
      </c>
      <c r="G280" s="26" t="s">
        <v>327</v>
      </c>
      <c r="H280" s="26" t="s">
        <v>327</v>
      </c>
      <c r="I280" s="26" t="s">
        <v>327</v>
      </c>
      <c r="J280" s="26" t="s">
        <v>327</v>
      </c>
      <c r="K280" s="26" t="s">
        <v>327</v>
      </c>
      <c r="L280" s="26" t="s">
        <v>327</v>
      </c>
      <c r="M280" s="26" t="s">
        <v>327</v>
      </c>
      <c r="O280" s="26" t="s">
        <v>327</v>
      </c>
      <c r="P280" s="26" t="s">
        <v>327</v>
      </c>
      <c r="Q280" s="26" t="s">
        <v>327</v>
      </c>
      <c r="R280" s="26" t="s">
        <v>327</v>
      </c>
      <c r="U280" s="26" t="s">
        <v>327</v>
      </c>
      <c r="V280" s="26" t="s">
        <v>327</v>
      </c>
      <c r="W280" s="26" t="s">
        <v>327</v>
      </c>
      <c r="X280" s="26" t="s">
        <v>327</v>
      </c>
      <c r="AA280" s="26" t="s">
        <v>327</v>
      </c>
      <c r="AB280" s="26" t="s">
        <v>327</v>
      </c>
      <c r="AC280" s="26" t="s">
        <v>327</v>
      </c>
      <c r="AD280" s="26" t="s">
        <v>327</v>
      </c>
      <c r="AG280" s="26" t="s">
        <v>327</v>
      </c>
      <c r="AH280" s="26" t="s">
        <v>327</v>
      </c>
      <c r="AI280" s="26" t="s">
        <v>327</v>
      </c>
      <c r="AJ280" s="26" t="s">
        <v>327</v>
      </c>
      <c r="AM280" s="26" t="s">
        <v>327</v>
      </c>
      <c r="AN280" s="26" t="s">
        <v>327</v>
      </c>
      <c r="AO280" s="26" t="s">
        <v>327</v>
      </c>
      <c r="AP280" s="26" t="s">
        <v>327</v>
      </c>
      <c r="AS280" s="26" t="s">
        <v>327</v>
      </c>
      <c r="AT280" s="26" t="s">
        <v>327</v>
      </c>
      <c r="AU280" s="26" t="s">
        <v>327</v>
      </c>
      <c r="AV280" s="26" t="s">
        <v>327</v>
      </c>
      <c r="AY280" s="26" t="s">
        <v>327</v>
      </c>
      <c r="AZ280" s="26" t="s">
        <v>327</v>
      </c>
      <c r="BA280" s="26" t="s">
        <v>327</v>
      </c>
      <c r="BB280" s="26" t="s">
        <v>327</v>
      </c>
      <c r="BE280" s="26" t="s">
        <v>327</v>
      </c>
      <c r="BF280" s="26" t="s">
        <v>327</v>
      </c>
      <c r="BG280" s="26" t="s">
        <v>327</v>
      </c>
      <c r="BH280" s="26" t="s">
        <v>327</v>
      </c>
      <c r="BK280" s="26" t="s">
        <v>327</v>
      </c>
      <c r="BL280" s="26" t="s">
        <v>327</v>
      </c>
      <c r="BM280" s="26" t="s">
        <v>327</v>
      </c>
      <c r="BN280" s="26" t="s">
        <v>327</v>
      </c>
      <c r="BQ280" s="26" t="s">
        <v>327</v>
      </c>
      <c r="BR280" s="26" t="s">
        <v>327</v>
      </c>
      <c r="BS280" s="26" t="s">
        <v>327</v>
      </c>
      <c r="BT280" s="26" t="s">
        <v>327</v>
      </c>
      <c r="BW280" s="26" t="s">
        <v>327</v>
      </c>
      <c r="BX280" s="26" t="s">
        <v>327</v>
      </c>
      <c r="BY280" s="26" t="s">
        <v>327</v>
      </c>
      <c r="BZ280" s="26" t="s">
        <v>327</v>
      </c>
      <c r="CC280" s="26" t="s">
        <v>327</v>
      </c>
      <c r="CD280" s="26" t="s">
        <v>327</v>
      </c>
      <c r="CE280" s="26" t="s">
        <v>327</v>
      </c>
      <c r="CF280" s="26" t="s">
        <v>327</v>
      </c>
      <c r="CI280" s="26" t="s">
        <v>327</v>
      </c>
      <c r="CJ280" s="26" t="s">
        <v>327</v>
      </c>
      <c r="CK280" s="26" t="s">
        <v>327</v>
      </c>
      <c r="CL280" s="26" t="s">
        <v>327</v>
      </c>
      <c r="CO280" s="26" t="s">
        <v>327</v>
      </c>
      <c r="CP280" s="26" t="s">
        <v>327</v>
      </c>
      <c r="CQ280" s="26" t="s">
        <v>327</v>
      </c>
      <c r="CR280" s="26" t="s">
        <v>327</v>
      </c>
      <c r="CU280" s="26" t="s">
        <v>327</v>
      </c>
      <c r="CV280" s="26" t="s">
        <v>327</v>
      </c>
      <c r="CW280" s="26" t="s">
        <v>327</v>
      </c>
      <c r="CX280" s="26" t="s">
        <v>327</v>
      </c>
    </row>
    <row r="281" spans="5:102" x14ac:dyDescent="0.45">
      <c r="E281" s="26" t="s">
        <v>327</v>
      </c>
      <c r="F281" s="26" t="s">
        <v>327</v>
      </c>
      <c r="G281" s="26" t="s">
        <v>327</v>
      </c>
      <c r="H281" s="26" t="s">
        <v>327</v>
      </c>
      <c r="I281" s="26" t="s">
        <v>327</v>
      </c>
      <c r="J281" s="26" t="s">
        <v>327</v>
      </c>
      <c r="K281" s="26" t="s">
        <v>327</v>
      </c>
      <c r="L281" s="26" t="s">
        <v>327</v>
      </c>
      <c r="M281" s="26" t="s">
        <v>327</v>
      </c>
      <c r="O281" s="26" t="s">
        <v>327</v>
      </c>
      <c r="P281" s="26" t="s">
        <v>327</v>
      </c>
      <c r="Q281" s="26" t="s">
        <v>327</v>
      </c>
      <c r="R281" s="26" t="s">
        <v>327</v>
      </c>
      <c r="U281" s="26" t="s">
        <v>327</v>
      </c>
      <c r="V281" s="26" t="s">
        <v>327</v>
      </c>
      <c r="W281" s="26" t="s">
        <v>327</v>
      </c>
      <c r="X281" s="26" t="s">
        <v>327</v>
      </c>
      <c r="AA281" s="26" t="s">
        <v>327</v>
      </c>
      <c r="AB281" s="26" t="s">
        <v>327</v>
      </c>
      <c r="AC281" s="26" t="s">
        <v>327</v>
      </c>
      <c r="AD281" s="26" t="s">
        <v>327</v>
      </c>
      <c r="AG281" s="26" t="s">
        <v>327</v>
      </c>
      <c r="AH281" s="26" t="s">
        <v>327</v>
      </c>
      <c r="AI281" s="26" t="s">
        <v>327</v>
      </c>
      <c r="AJ281" s="26" t="s">
        <v>327</v>
      </c>
      <c r="AM281" s="26" t="s">
        <v>327</v>
      </c>
      <c r="AN281" s="26" t="s">
        <v>327</v>
      </c>
      <c r="AO281" s="26" t="s">
        <v>327</v>
      </c>
      <c r="AP281" s="26" t="s">
        <v>327</v>
      </c>
      <c r="AS281" s="26" t="s">
        <v>327</v>
      </c>
      <c r="AT281" s="26" t="s">
        <v>327</v>
      </c>
      <c r="AU281" s="26" t="s">
        <v>327</v>
      </c>
      <c r="AV281" s="26" t="s">
        <v>327</v>
      </c>
      <c r="AY281" s="26" t="s">
        <v>327</v>
      </c>
      <c r="AZ281" s="26" t="s">
        <v>327</v>
      </c>
      <c r="BA281" s="26" t="s">
        <v>327</v>
      </c>
      <c r="BB281" s="26" t="s">
        <v>327</v>
      </c>
      <c r="BE281" s="26" t="s">
        <v>327</v>
      </c>
      <c r="BF281" s="26" t="s">
        <v>327</v>
      </c>
      <c r="BG281" s="26" t="s">
        <v>327</v>
      </c>
      <c r="BH281" s="26" t="s">
        <v>327</v>
      </c>
      <c r="BK281" s="26" t="s">
        <v>327</v>
      </c>
      <c r="BL281" s="26" t="s">
        <v>327</v>
      </c>
      <c r="BM281" s="26" t="s">
        <v>327</v>
      </c>
      <c r="BN281" s="26" t="s">
        <v>327</v>
      </c>
      <c r="BQ281" s="26" t="s">
        <v>327</v>
      </c>
      <c r="BR281" s="26" t="s">
        <v>327</v>
      </c>
      <c r="BS281" s="26" t="s">
        <v>327</v>
      </c>
      <c r="BT281" s="26" t="s">
        <v>327</v>
      </c>
      <c r="BW281" s="26" t="s">
        <v>327</v>
      </c>
      <c r="BX281" s="26" t="s">
        <v>327</v>
      </c>
      <c r="BY281" s="26" t="s">
        <v>327</v>
      </c>
      <c r="BZ281" s="26" t="s">
        <v>327</v>
      </c>
      <c r="CC281" s="26" t="s">
        <v>327</v>
      </c>
      <c r="CD281" s="26" t="s">
        <v>327</v>
      </c>
      <c r="CE281" s="26" t="s">
        <v>327</v>
      </c>
      <c r="CF281" s="26" t="s">
        <v>327</v>
      </c>
      <c r="CI281" s="26" t="s">
        <v>327</v>
      </c>
      <c r="CJ281" s="26" t="s">
        <v>327</v>
      </c>
      <c r="CK281" s="26" t="s">
        <v>327</v>
      </c>
      <c r="CL281" s="26" t="s">
        <v>327</v>
      </c>
      <c r="CO281" s="26" t="s">
        <v>327</v>
      </c>
      <c r="CP281" s="26" t="s">
        <v>327</v>
      </c>
      <c r="CQ281" s="26" t="s">
        <v>327</v>
      </c>
      <c r="CR281" s="26" t="s">
        <v>327</v>
      </c>
      <c r="CU281" s="26" t="s">
        <v>327</v>
      </c>
      <c r="CV281" s="26" t="s">
        <v>327</v>
      </c>
      <c r="CW281" s="26" t="s">
        <v>327</v>
      </c>
      <c r="CX281" s="26" t="s">
        <v>327</v>
      </c>
    </row>
    <row r="282" spans="5:102" x14ac:dyDescent="0.45">
      <c r="E282" s="26" t="s">
        <v>327</v>
      </c>
      <c r="F282" s="26" t="s">
        <v>327</v>
      </c>
      <c r="G282" s="26" t="s">
        <v>327</v>
      </c>
      <c r="H282" s="26" t="s">
        <v>327</v>
      </c>
      <c r="I282" s="26" t="s">
        <v>327</v>
      </c>
      <c r="J282" s="26" t="s">
        <v>327</v>
      </c>
      <c r="K282" s="26" t="s">
        <v>327</v>
      </c>
      <c r="L282" s="26" t="s">
        <v>327</v>
      </c>
      <c r="M282" s="26" t="s">
        <v>327</v>
      </c>
      <c r="O282" s="26" t="s">
        <v>327</v>
      </c>
      <c r="P282" s="26" t="s">
        <v>327</v>
      </c>
      <c r="Q282" s="26" t="s">
        <v>327</v>
      </c>
      <c r="R282" s="26" t="s">
        <v>327</v>
      </c>
      <c r="U282" s="26" t="s">
        <v>327</v>
      </c>
      <c r="V282" s="26" t="s">
        <v>327</v>
      </c>
      <c r="W282" s="26" t="s">
        <v>327</v>
      </c>
      <c r="X282" s="26" t="s">
        <v>327</v>
      </c>
      <c r="AA282" s="26" t="s">
        <v>327</v>
      </c>
      <c r="AB282" s="26" t="s">
        <v>327</v>
      </c>
      <c r="AC282" s="26" t="s">
        <v>327</v>
      </c>
      <c r="AD282" s="26" t="s">
        <v>327</v>
      </c>
      <c r="AG282" s="26" t="s">
        <v>327</v>
      </c>
      <c r="AH282" s="26" t="s">
        <v>327</v>
      </c>
      <c r="AI282" s="26" t="s">
        <v>327</v>
      </c>
      <c r="AJ282" s="26" t="s">
        <v>327</v>
      </c>
      <c r="AM282" s="26" t="s">
        <v>327</v>
      </c>
      <c r="AN282" s="26" t="s">
        <v>327</v>
      </c>
      <c r="AO282" s="26" t="s">
        <v>327</v>
      </c>
      <c r="AP282" s="26" t="s">
        <v>327</v>
      </c>
      <c r="AS282" s="26" t="s">
        <v>327</v>
      </c>
      <c r="AT282" s="26" t="s">
        <v>327</v>
      </c>
      <c r="AU282" s="26" t="s">
        <v>327</v>
      </c>
      <c r="AV282" s="26" t="s">
        <v>327</v>
      </c>
      <c r="AY282" s="26" t="s">
        <v>327</v>
      </c>
      <c r="AZ282" s="26" t="s">
        <v>327</v>
      </c>
      <c r="BA282" s="26" t="s">
        <v>327</v>
      </c>
      <c r="BB282" s="26" t="s">
        <v>327</v>
      </c>
      <c r="BE282" s="26" t="s">
        <v>327</v>
      </c>
      <c r="BF282" s="26" t="s">
        <v>327</v>
      </c>
      <c r="BG282" s="26" t="s">
        <v>327</v>
      </c>
      <c r="BH282" s="26" t="s">
        <v>327</v>
      </c>
      <c r="BK282" s="26" t="s">
        <v>327</v>
      </c>
      <c r="BL282" s="26" t="s">
        <v>327</v>
      </c>
      <c r="BM282" s="26" t="s">
        <v>327</v>
      </c>
      <c r="BN282" s="26" t="s">
        <v>327</v>
      </c>
      <c r="BQ282" s="26" t="s">
        <v>327</v>
      </c>
      <c r="BR282" s="26" t="s">
        <v>327</v>
      </c>
      <c r="BS282" s="26" t="s">
        <v>327</v>
      </c>
      <c r="BT282" s="26" t="s">
        <v>327</v>
      </c>
      <c r="BW282" s="26" t="s">
        <v>327</v>
      </c>
      <c r="BX282" s="26" t="s">
        <v>327</v>
      </c>
      <c r="BY282" s="26" t="s">
        <v>327</v>
      </c>
      <c r="BZ282" s="26" t="s">
        <v>327</v>
      </c>
      <c r="CC282" s="26" t="s">
        <v>327</v>
      </c>
      <c r="CD282" s="26" t="s">
        <v>327</v>
      </c>
      <c r="CE282" s="26" t="s">
        <v>327</v>
      </c>
      <c r="CF282" s="26" t="s">
        <v>327</v>
      </c>
      <c r="CI282" s="26" t="s">
        <v>327</v>
      </c>
      <c r="CJ282" s="26" t="s">
        <v>327</v>
      </c>
      <c r="CK282" s="26" t="s">
        <v>327</v>
      </c>
      <c r="CL282" s="26" t="s">
        <v>327</v>
      </c>
      <c r="CO282" s="26" t="s">
        <v>327</v>
      </c>
      <c r="CP282" s="26" t="s">
        <v>327</v>
      </c>
      <c r="CQ282" s="26" t="s">
        <v>327</v>
      </c>
      <c r="CR282" s="26" t="s">
        <v>327</v>
      </c>
      <c r="CU282" s="26" t="s">
        <v>327</v>
      </c>
      <c r="CV282" s="26" t="s">
        <v>327</v>
      </c>
      <c r="CW282" s="26" t="s">
        <v>327</v>
      </c>
      <c r="CX282" s="26" t="s">
        <v>327</v>
      </c>
    </row>
    <row r="283" spans="5:102" x14ac:dyDescent="0.45">
      <c r="E283" s="26" t="s">
        <v>327</v>
      </c>
      <c r="F283" s="26" t="s">
        <v>327</v>
      </c>
      <c r="G283" s="26" t="s">
        <v>327</v>
      </c>
      <c r="H283" s="26" t="s">
        <v>327</v>
      </c>
      <c r="I283" s="26" t="s">
        <v>327</v>
      </c>
      <c r="J283" s="26" t="s">
        <v>327</v>
      </c>
      <c r="K283" s="26" t="s">
        <v>327</v>
      </c>
      <c r="L283" s="26" t="s">
        <v>327</v>
      </c>
      <c r="M283" s="26" t="s">
        <v>327</v>
      </c>
      <c r="O283" s="26" t="s">
        <v>327</v>
      </c>
      <c r="P283" s="26" t="s">
        <v>327</v>
      </c>
      <c r="Q283" s="26" t="s">
        <v>327</v>
      </c>
      <c r="R283" s="26" t="s">
        <v>327</v>
      </c>
      <c r="U283" s="26" t="s">
        <v>327</v>
      </c>
      <c r="V283" s="26" t="s">
        <v>327</v>
      </c>
      <c r="W283" s="26" t="s">
        <v>327</v>
      </c>
      <c r="X283" s="26" t="s">
        <v>327</v>
      </c>
      <c r="AA283" s="26" t="s">
        <v>327</v>
      </c>
      <c r="AB283" s="26" t="s">
        <v>327</v>
      </c>
      <c r="AC283" s="26" t="s">
        <v>327</v>
      </c>
      <c r="AD283" s="26" t="s">
        <v>327</v>
      </c>
      <c r="AG283" s="26" t="s">
        <v>327</v>
      </c>
      <c r="AH283" s="26" t="s">
        <v>327</v>
      </c>
      <c r="AI283" s="26" t="s">
        <v>327</v>
      </c>
      <c r="AJ283" s="26" t="s">
        <v>327</v>
      </c>
      <c r="AM283" s="26" t="s">
        <v>327</v>
      </c>
      <c r="AN283" s="26" t="s">
        <v>327</v>
      </c>
      <c r="AO283" s="26" t="s">
        <v>327</v>
      </c>
      <c r="AP283" s="26" t="s">
        <v>327</v>
      </c>
      <c r="AS283" s="26" t="s">
        <v>327</v>
      </c>
      <c r="AT283" s="26" t="s">
        <v>327</v>
      </c>
      <c r="AU283" s="26" t="s">
        <v>327</v>
      </c>
      <c r="AV283" s="26" t="s">
        <v>327</v>
      </c>
      <c r="AY283" s="26" t="s">
        <v>327</v>
      </c>
      <c r="AZ283" s="26" t="s">
        <v>327</v>
      </c>
      <c r="BA283" s="26" t="s">
        <v>327</v>
      </c>
      <c r="BB283" s="26" t="s">
        <v>327</v>
      </c>
      <c r="BE283" s="26" t="s">
        <v>327</v>
      </c>
      <c r="BF283" s="26" t="s">
        <v>327</v>
      </c>
      <c r="BG283" s="26" t="s">
        <v>327</v>
      </c>
      <c r="BH283" s="26" t="s">
        <v>327</v>
      </c>
      <c r="BK283" s="26" t="s">
        <v>327</v>
      </c>
      <c r="BL283" s="26" t="s">
        <v>327</v>
      </c>
      <c r="BM283" s="26" t="s">
        <v>327</v>
      </c>
      <c r="BN283" s="26" t="s">
        <v>327</v>
      </c>
      <c r="BQ283" s="26" t="s">
        <v>327</v>
      </c>
      <c r="BR283" s="26" t="s">
        <v>327</v>
      </c>
      <c r="BS283" s="26" t="s">
        <v>327</v>
      </c>
      <c r="BT283" s="26" t="s">
        <v>327</v>
      </c>
      <c r="BW283" s="26" t="s">
        <v>327</v>
      </c>
      <c r="BX283" s="26" t="s">
        <v>327</v>
      </c>
      <c r="BY283" s="26" t="s">
        <v>327</v>
      </c>
      <c r="BZ283" s="26" t="s">
        <v>327</v>
      </c>
      <c r="CC283" s="26" t="s">
        <v>327</v>
      </c>
      <c r="CD283" s="26" t="s">
        <v>327</v>
      </c>
      <c r="CE283" s="26" t="s">
        <v>327</v>
      </c>
      <c r="CF283" s="26" t="s">
        <v>327</v>
      </c>
      <c r="CI283" s="26" t="s">
        <v>327</v>
      </c>
      <c r="CJ283" s="26" t="s">
        <v>327</v>
      </c>
      <c r="CK283" s="26" t="s">
        <v>327</v>
      </c>
      <c r="CL283" s="26" t="s">
        <v>327</v>
      </c>
      <c r="CO283" s="26" t="s">
        <v>327</v>
      </c>
      <c r="CP283" s="26" t="s">
        <v>327</v>
      </c>
      <c r="CQ283" s="26" t="s">
        <v>327</v>
      </c>
      <c r="CR283" s="26" t="s">
        <v>327</v>
      </c>
      <c r="CU283" s="26" t="s">
        <v>327</v>
      </c>
      <c r="CV283" s="26" t="s">
        <v>327</v>
      </c>
      <c r="CW283" s="26" t="s">
        <v>327</v>
      </c>
      <c r="CX283" s="26" t="s">
        <v>327</v>
      </c>
    </row>
    <row r="284" spans="5:102" x14ac:dyDescent="0.45">
      <c r="E284" s="26" t="s">
        <v>327</v>
      </c>
      <c r="F284" s="26" t="s">
        <v>327</v>
      </c>
      <c r="G284" s="26" t="s">
        <v>327</v>
      </c>
      <c r="H284" s="26" t="s">
        <v>327</v>
      </c>
      <c r="I284" s="26" t="s">
        <v>327</v>
      </c>
      <c r="J284" s="26" t="s">
        <v>327</v>
      </c>
      <c r="K284" s="26" t="s">
        <v>327</v>
      </c>
      <c r="L284" s="26" t="s">
        <v>327</v>
      </c>
      <c r="M284" s="26" t="s">
        <v>327</v>
      </c>
      <c r="O284" s="26" t="s">
        <v>327</v>
      </c>
      <c r="P284" s="26" t="s">
        <v>327</v>
      </c>
      <c r="Q284" s="26" t="s">
        <v>327</v>
      </c>
      <c r="R284" s="26" t="s">
        <v>327</v>
      </c>
      <c r="U284" s="26" t="s">
        <v>327</v>
      </c>
      <c r="V284" s="26" t="s">
        <v>327</v>
      </c>
      <c r="W284" s="26" t="s">
        <v>327</v>
      </c>
      <c r="X284" s="26" t="s">
        <v>327</v>
      </c>
      <c r="AA284" s="26" t="s">
        <v>327</v>
      </c>
      <c r="AB284" s="26" t="s">
        <v>327</v>
      </c>
      <c r="AC284" s="26" t="s">
        <v>327</v>
      </c>
      <c r="AD284" s="26" t="s">
        <v>327</v>
      </c>
      <c r="AG284" s="26" t="s">
        <v>327</v>
      </c>
      <c r="AH284" s="26" t="s">
        <v>327</v>
      </c>
      <c r="AI284" s="26" t="s">
        <v>327</v>
      </c>
      <c r="AJ284" s="26" t="s">
        <v>327</v>
      </c>
      <c r="AM284" s="26" t="s">
        <v>327</v>
      </c>
      <c r="AN284" s="26" t="s">
        <v>327</v>
      </c>
      <c r="AO284" s="26" t="s">
        <v>327</v>
      </c>
      <c r="AP284" s="26" t="s">
        <v>327</v>
      </c>
      <c r="AS284" s="26" t="s">
        <v>327</v>
      </c>
      <c r="AT284" s="26" t="s">
        <v>327</v>
      </c>
      <c r="AU284" s="26" t="s">
        <v>327</v>
      </c>
      <c r="AV284" s="26" t="s">
        <v>327</v>
      </c>
      <c r="AY284" s="26" t="s">
        <v>327</v>
      </c>
      <c r="AZ284" s="26" t="s">
        <v>327</v>
      </c>
      <c r="BA284" s="26" t="s">
        <v>327</v>
      </c>
      <c r="BB284" s="26" t="s">
        <v>327</v>
      </c>
      <c r="BE284" s="26" t="s">
        <v>327</v>
      </c>
      <c r="BF284" s="26" t="s">
        <v>327</v>
      </c>
      <c r="BG284" s="26" t="s">
        <v>327</v>
      </c>
      <c r="BH284" s="26" t="s">
        <v>327</v>
      </c>
      <c r="BK284" s="26" t="s">
        <v>327</v>
      </c>
      <c r="BL284" s="26" t="s">
        <v>327</v>
      </c>
      <c r="BM284" s="26" t="s">
        <v>327</v>
      </c>
      <c r="BN284" s="26" t="s">
        <v>327</v>
      </c>
      <c r="BQ284" s="26" t="s">
        <v>327</v>
      </c>
      <c r="BR284" s="26" t="s">
        <v>327</v>
      </c>
      <c r="BS284" s="26" t="s">
        <v>327</v>
      </c>
      <c r="BT284" s="26" t="s">
        <v>327</v>
      </c>
      <c r="BW284" s="26" t="s">
        <v>327</v>
      </c>
      <c r="BX284" s="26" t="s">
        <v>327</v>
      </c>
      <c r="BY284" s="26" t="s">
        <v>327</v>
      </c>
      <c r="BZ284" s="26" t="s">
        <v>327</v>
      </c>
      <c r="CC284" s="26" t="s">
        <v>327</v>
      </c>
      <c r="CD284" s="26" t="s">
        <v>327</v>
      </c>
      <c r="CE284" s="26" t="s">
        <v>327</v>
      </c>
      <c r="CF284" s="26" t="s">
        <v>327</v>
      </c>
      <c r="CI284" s="26" t="s">
        <v>327</v>
      </c>
      <c r="CJ284" s="26" t="s">
        <v>327</v>
      </c>
      <c r="CK284" s="26" t="s">
        <v>327</v>
      </c>
      <c r="CL284" s="26" t="s">
        <v>327</v>
      </c>
      <c r="CO284" s="26" t="s">
        <v>327</v>
      </c>
      <c r="CP284" s="26" t="s">
        <v>327</v>
      </c>
      <c r="CQ284" s="26" t="s">
        <v>327</v>
      </c>
      <c r="CR284" s="26" t="s">
        <v>327</v>
      </c>
      <c r="CU284" s="26" t="s">
        <v>327</v>
      </c>
      <c r="CV284" s="26" t="s">
        <v>327</v>
      </c>
      <c r="CW284" s="26" t="s">
        <v>327</v>
      </c>
      <c r="CX284" s="26" t="s">
        <v>327</v>
      </c>
    </row>
    <row r="285" spans="5:102" x14ac:dyDescent="0.45">
      <c r="E285" s="26" t="s">
        <v>327</v>
      </c>
      <c r="F285" s="26" t="s">
        <v>327</v>
      </c>
      <c r="G285" s="26" t="s">
        <v>327</v>
      </c>
      <c r="H285" s="26" t="s">
        <v>327</v>
      </c>
      <c r="I285" s="26" t="s">
        <v>327</v>
      </c>
      <c r="J285" s="26" t="s">
        <v>327</v>
      </c>
      <c r="K285" s="26" t="s">
        <v>327</v>
      </c>
      <c r="L285" s="26" t="s">
        <v>327</v>
      </c>
      <c r="M285" s="26" t="s">
        <v>327</v>
      </c>
      <c r="O285" s="26" t="s">
        <v>327</v>
      </c>
      <c r="P285" s="26" t="s">
        <v>327</v>
      </c>
      <c r="Q285" s="26" t="s">
        <v>327</v>
      </c>
      <c r="R285" s="26" t="s">
        <v>327</v>
      </c>
      <c r="U285" s="26" t="s">
        <v>327</v>
      </c>
      <c r="V285" s="26" t="s">
        <v>327</v>
      </c>
      <c r="W285" s="26" t="s">
        <v>327</v>
      </c>
      <c r="X285" s="26" t="s">
        <v>327</v>
      </c>
      <c r="AA285" s="26" t="s">
        <v>327</v>
      </c>
      <c r="AB285" s="26" t="s">
        <v>327</v>
      </c>
      <c r="AC285" s="26" t="s">
        <v>327</v>
      </c>
      <c r="AD285" s="26" t="s">
        <v>327</v>
      </c>
      <c r="AG285" s="26" t="s">
        <v>327</v>
      </c>
      <c r="AH285" s="26" t="s">
        <v>327</v>
      </c>
      <c r="AI285" s="26" t="s">
        <v>327</v>
      </c>
      <c r="AJ285" s="26" t="s">
        <v>327</v>
      </c>
      <c r="AM285" s="26" t="s">
        <v>327</v>
      </c>
      <c r="AN285" s="26" t="s">
        <v>327</v>
      </c>
      <c r="AO285" s="26" t="s">
        <v>327</v>
      </c>
      <c r="AP285" s="26" t="s">
        <v>327</v>
      </c>
      <c r="AS285" s="26" t="s">
        <v>327</v>
      </c>
      <c r="AT285" s="26" t="s">
        <v>327</v>
      </c>
      <c r="AU285" s="26" t="s">
        <v>327</v>
      </c>
      <c r="AV285" s="26" t="s">
        <v>327</v>
      </c>
      <c r="AY285" s="26" t="s">
        <v>327</v>
      </c>
      <c r="AZ285" s="26" t="s">
        <v>327</v>
      </c>
      <c r="BA285" s="26" t="s">
        <v>327</v>
      </c>
      <c r="BB285" s="26" t="s">
        <v>327</v>
      </c>
      <c r="BE285" s="26" t="s">
        <v>327</v>
      </c>
      <c r="BF285" s="26" t="s">
        <v>327</v>
      </c>
      <c r="BG285" s="26" t="s">
        <v>327</v>
      </c>
      <c r="BH285" s="26" t="s">
        <v>327</v>
      </c>
      <c r="BK285" s="26" t="s">
        <v>327</v>
      </c>
      <c r="BL285" s="26" t="s">
        <v>327</v>
      </c>
      <c r="BM285" s="26" t="s">
        <v>327</v>
      </c>
      <c r="BN285" s="26" t="s">
        <v>327</v>
      </c>
      <c r="BQ285" s="26" t="s">
        <v>327</v>
      </c>
      <c r="BR285" s="26" t="s">
        <v>327</v>
      </c>
      <c r="BS285" s="26" t="s">
        <v>327</v>
      </c>
      <c r="BT285" s="26" t="s">
        <v>327</v>
      </c>
      <c r="BW285" s="26" t="s">
        <v>327</v>
      </c>
      <c r="BX285" s="26" t="s">
        <v>327</v>
      </c>
      <c r="BY285" s="26" t="s">
        <v>327</v>
      </c>
      <c r="BZ285" s="26" t="s">
        <v>327</v>
      </c>
      <c r="CC285" s="26" t="s">
        <v>327</v>
      </c>
      <c r="CD285" s="26" t="s">
        <v>327</v>
      </c>
      <c r="CE285" s="26" t="s">
        <v>327</v>
      </c>
      <c r="CF285" s="26" t="s">
        <v>327</v>
      </c>
      <c r="CI285" s="26" t="s">
        <v>327</v>
      </c>
      <c r="CJ285" s="26" t="s">
        <v>327</v>
      </c>
      <c r="CK285" s="26" t="s">
        <v>327</v>
      </c>
      <c r="CL285" s="26" t="s">
        <v>327</v>
      </c>
      <c r="CO285" s="26" t="s">
        <v>327</v>
      </c>
      <c r="CP285" s="26" t="s">
        <v>327</v>
      </c>
      <c r="CQ285" s="26" t="s">
        <v>327</v>
      </c>
      <c r="CR285" s="26" t="s">
        <v>327</v>
      </c>
      <c r="CU285" s="26" t="s">
        <v>327</v>
      </c>
      <c r="CV285" s="26" t="s">
        <v>327</v>
      </c>
      <c r="CW285" s="26" t="s">
        <v>327</v>
      </c>
      <c r="CX285" s="26" t="s">
        <v>327</v>
      </c>
    </row>
    <row r="286" spans="5:102" x14ac:dyDescent="0.45">
      <c r="E286" s="26" t="s">
        <v>327</v>
      </c>
      <c r="F286" s="26" t="s">
        <v>327</v>
      </c>
      <c r="G286" s="26" t="s">
        <v>327</v>
      </c>
      <c r="H286" s="26" t="s">
        <v>327</v>
      </c>
      <c r="I286" s="26" t="s">
        <v>327</v>
      </c>
      <c r="J286" s="26" t="s">
        <v>327</v>
      </c>
      <c r="K286" s="26" t="s">
        <v>327</v>
      </c>
      <c r="L286" s="26" t="s">
        <v>327</v>
      </c>
      <c r="M286" s="26" t="s">
        <v>327</v>
      </c>
      <c r="O286" s="26" t="s">
        <v>327</v>
      </c>
      <c r="P286" s="26" t="s">
        <v>327</v>
      </c>
      <c r="Q286" s="26" t="s">
        <v>327</v>
      </c>
      <c r="R286" s="26" t="s">
        <v>327</v>
      </c>
      <c r="U286" s="26" t="s">
        <v>327</v>
      </c>
      <c r="V286" s="26" t="s">
        <v>327</v>
      </c>
      <c r="W286" s="26" t="s">
        <v>327</v>
      </c>
      <c r="X286" s="26" t="s">
        <v>327</v>
      </c>
      <c r="AA286" s="26" t="s">
        <v>327</v>
      </c>
      <c r="AB286" s="26" t="s">
        <v>327</v>
      </c>
      <c r="AC286" s="26" t="s">
        <v>327</v>
      </c>
      <c r="AD286" s="26" t="s">
        <v>327</v>
      </c>
      <c r="AG286" s="26" t="s">
        <v>327</v>
      </c>
      <c r="AH286" s="26" t="s">
        <v>327</v>
      </c>
      <c r="AI286" s="26" t="s">
        <v>327</v>
      </c>
      <c r="AJ286" s="26" t="s">
        <v>327</v>
      </c>
      <c r="AM286" s="26" t="s">
        <v>327</v>
      </c>
      <c r="AN286" s="26" t="s">
        <v>327</v>
      </c>
      <c r="AO286" s="26" t="s">
        <v>327</v>
      </c>
      <c r="AP286" s="26" t="s">
        <v>327</v>
      </c>
      <c r="AS286" s="26" t="s">
        <v>327</v>
      </c>
      <c r="AT286" s="26" t="s">
        <v>327</v>
      </c>
      <c r="AU286" s="26" t="s">
        <v>327</v>
      </c>
      <c r="AV286" s="26" t="s">
        <v>327</v>
      </c>
      <c r="AY286" s="26" t="s">
        <v>327</v>
      </c>
      <c r="AZ286" s="26" t="s">
        <v>327</v>
      </c>
      <c r="BA286" s="26" t="s">
        <v>327</v>
      </c>
      <c r="BB286" s="26" t="s">
        <v>327</v>
      </c>
      <c r="BE286" s="26" t="s">
        <v>327</v>
      </c>
      <c r="BF286" s="26" t="s">
        <v>327</v>
      </c>
      <c r="BG286" s="26" t="s">
        <v>327</v>
      </c>
      <c r="BH286" s="26" t="s">
        <v>327</v>
      </c>
      <c r="BK286" s="26" t="s">
        <v>327</v>
      </c>
      <c r="BL286" s="26" t="s">
        <v>327</v>
      </c>
      <c r="BM286" s="26" t="s">
        <v>327</v>
      </c>
      <c r="BN286" s="26" t="s">
        <v>327</v>
      </c>
      <c r="BQ286" s="26" t="s">
        <v>327</v>
      </c>
      <c r="BR286" s="26" t="s">
        <v>327</v>
      </c>
      <c r="BS286" s="26" t="s">
        <v>327</v>
      </c>
      <c r="BT286" s="26" t="s">
        <v>327</v>
      </c>
      <c r="BW286" s="26" t="s">
        <v>327</v>
      </c>
      <c r="BX286" s="26" t="s">
        <v>327</v>
      </c>
      <c r="BY286" s="26" t="s">
        <v>327</v>
      </c>
      <c r="BZ286" s="26" t="s">
        <v>327</v>
      </c>
      <c r="CC286" s="26" t="s">
        <v>327</v>
      </c>
      <c r="CD286" s="26" t="s">
        <v>327</v>
      </c>
      <c r="CE286" s="26" t="s">
        <v>327</v>
      </c>
      <c r="CF286" s="26" t="s">
        <v>327</v>
      </c>
      <c r="CI286" s="26" t="s">
        <v>327</v>
      </c>
      <c r="CJ286" s="26" t="s">
        <v>327</v>
      </c>
      <c r="CK286" s="26" t="s">
        <v>327</v>
      </c>
      <c r="CL286" s="26" t="s">
        <v>327</v>
      </c>
      <c r="CO286" s="26" t="s">
        <v>327</v>
      </c>
      <c r="CP286" s="26" t="s">
        <v>327</v>
      </c>
      <c r="CQ286" s="26" t="s">
        <v>327</v>
      </c>
      <c r="CR286" s="26" t="s">
        <v>327</v>
      </c>
      <c r="CU286" s="26" t="s">
        <v>327</v>
      </c>
      <c r="CV286" s="26" t="s">
        <v>327</v>
      </c>
      <c r="CW286" s="26" t="s">
        <v>327</v>
      </c>
      <c r="CX286" s="26" t="s">
        <v>327</v>
      </c>
    </row>
    <row r="287" spans="5:102" x14ac:dyDescent="0.45">
      <c r="E287" s="26" t="s">
        <v>327</v>
      </c>
      <c r="F287" s="26" t="s">
        <v>327</v>
      </c>
      <c r="G287" s="26" t="s">
        <v>327</v>
      </c>
      <c r="H287" s="26" t="s">
        <v>327</v>
      </c>
      <c r="I287" s="26" t="s">
        <v>327</v>
      </c>
      <c r="J287" s="26" t="s">
        <v>327</v>
      </c>
      <c r="K287" s="26" t="s">
        <v>327</v>
      </c>
      <c r="L287" s="26" t="s">
        <v>327</v>
      </c>
      <c r="M287" s="26" t="s">
        <v>327</v>
      </c>
      <c r="O287" s="26" t="s">
        <v>327</v>
      </c>
      <c r="P287" s="26" t="s">
        <v>327</v>
      </c>
      <c r="Q287" s="26" t="s">
        <v>327</v>
      </c>
      <c r="R287" s="26" t="s">
        <v>327</v>
      </c>
      <c r="U287" s="26" t="s">
        <v>327</v>
      </c>
      <c r="V287" s="26" t="s">
        <v>327</v>
      </c>
      <c r="W287" s="26" t="s">
        <v>327</v>
      </c>
      <c r="X287" s="26" t="s">
        <v>327</v>
      </c>
      <c r="AA287" s="26" t="s">
        <v>327</v>
      </c>
      <c r="AB287" s="26" t="s">
        <v>327</v>
      </c>
      <c r="AC287" s="26" t="s">
        <v>327</v>
      </c>
      <c r="AD287" s="26" t="s">
        <v>327</v>
      </c>
      <c r="AG287" s="26" t="s">
        <v>327</v>
      </c>
      <c r="AH287" s="26" t="s">
        <v>327</v>
      </c>
      <c r="AI287" s="26" t="s">
        <v>327</v>
      </c>
      <c r="AJ287" s="26" t="s">
        <v>327</v>
      </c>
      <c r="AM287" s="26" t="s">
        <v>327</v>
      </c>
      <c r="AN287" s="26" t="s">
        <v>327</v>
      </c>
      <c r="AO287" s="26" t="s">
        <v>327</v>
      </c>
      <c r="AP287" s="26" t="s">
        <v>327</v>
      </c>
      <c r="AS287" s="26" t="s">
        <v>327</v>
      </c>
      <c r="AT287" s="26" t="s">
        <v>327</v>
      </c>
      <c r="AU287" s="26" t="s">
        <v>327</v>
      </c>
      <c r="AV287" s="26" t="s">
        <v>327</v>
      </c>
      <c r="AY287" s="26" t="s">
        <v>327</v>
      </c>
      <c r="AZ287" s="26" t="s">
        <v>327</v>
      </c>
      <c r="BA287" s="26" t="s">
        <v>327</v>
      </c>
      <c r="BB287" s="26" t="s">
        <v>327</v>
      </c>
      <c r="BE287" s="26" t="s">
        <v>327</v>
      </c>
      <c r="BF287" s="26" t="s">
        <v>327</v>
      </c>
      <c r="BG287" s="26" t="s">
        <v>327</v>
      </c>
      <c r="BH287" s="26" t="s">
        <v>327</v>
      </c>
      <c r="BK287" s="26" t="s">
        <v>327</v>
      </c>
      <c r="BL287" s="26" t="s">
        <v>327</v>
      </c>
      <c r="BM287" s="26" t="s">
        <v>327</v>
      </c>
      <c r="BN287" s="26" t="s">
        <v>327</v>
      </c>
      <c r="BQ287" s="26" t="s">
        <v>327</v>
      </c>
      <c r="BR287" s="26" t="s">
        <v>327</v>
      </c>
      <c r="BS287" s="26" t="s">
        <v>327</v>
      </c>
      <c r="BT287" s="26" t="s">
        <v>327</v>
      </c>
      <c r="BW287" s="26" t="s">
        <v>327</v>
      </c>
      <c r="BX287" s="26" t="s">
        <v>327</v>
      </c>
      <c r="BY287" s="26" t="s">
        <v>327</v>
      </c>
      <c r="BZ287" s="26" t="s">
        <v>327</v>
      </c>
      <c r="CC287" s="26" t="s">
        <v>327</v>
      </c>
      <c r="CD287" s="26" t="s">
        <v>327</v>
      </c>
      <c r="CE287" s="26" t="s">
        <v>327</v>
      </c>
      <c r="CF287" s="26" t="s">
        <v>327</v>
      </c>
      <c r="CI287" s="26" t="s">
        <v>327</v>
      </c>
      <c r="CJ287" s="26" t="s">
        <v>327</v>
      </c>
      <c r="CK287" s="26" t="s">
        <v>327</v>
      </c>
      <c r="CL287" s="26" t="s">
        <v>327</v>
      </c>
      <c r="CO287" s="26" t="s">
        <v>327</v>
      </c>
      <c r="CP287" s="26" t="s">
        <v>327</v>
      </c>
      <c r="CQ287" s="26" t="s">
        <v>327</v>
      </c>
      <c r="CR287" s="26" t="s">
        <v>327</v>
      </c>
      <c r="CU287" s="26" t="s">
        <v>327</v>
      </c>
      <c r="CV287" s="26" t="s">
        <v>327</v>
      </c>
      <c r="CW287" s="26" t="s">
        <v>327</v>
      </c>
      <c r="CX287" s="26" t="s">
        <v>327</v>
      </c>
    </row>
    <row r="288" spans="5:102" x14ac:dyDescent="0.45">
      <c r="E288" s="26" t="s">
        <v>327</v>
      </c>
      <c r="F288" s="26" t="s">
        <v>327</v>
      </c>
      <c r="G288" s="26" t="s">
        <v>327</v>
      </c>
      <c r="H288" s="26" t="s">
        <v>327</v>
      </c>
      <c r="I288" s="26" t="s">
        <v>327</v>
      </c>
      <c r="J288" s="26" t="s">
        <v>327</v>
      </c>
      <c r="K288" s="26" t="s">
        <v>327</v>
      </c>
      <c r="L288" s="26" t="s">
        <v>327</v>
      </c>
      <c r="M288" s="26" t="s">
        <v>327</v>
      </c>
      <c r="O288" s="26" t="s">
        <v>327</v>
      </c>
      <c r="P288" s="26" t="s">
        <v>327</v>
      </c>
      <c r="Q288" s="26" t="s">
        <v>327</v>
      </c>
      <c r="R288" s="26" t="s">
        <v>327</v>
      </c>
      <c r="U288" s="26" t="s">
        <v>327</v>
      </c>
      <c r="V288" s="26" t="s">
        <v>327</v>
      </c>
      <c r="W288" s="26" t="s">
        <v>327</v>
      </c>
      <c r="X288" s="26" t="s">
        <v>327</v>
      </c>
      <c r="AA288" s="26" t="s">
        <v>327</v>
      </c>
      <c r="AB288" s="26" t="s">
        <v>327</v>
      </c>
      <c r="AC288" s="26" t="s">
        <v>327</v>
      </c>
      <c r="AD288" s="26" t="s">
        <v>327</v>
      </c>
      <c r="AG288" s="26" t="s">
        <v>327</v>
      </c>
      <c r="AH288" s="26" t="s">
        <v>327</v>
      </c>
      <c r="AI288" s="26" t="s">
        <v>327</v>
      </c>
      <c r="AJ288" s="26" t="s">
        <v>327</v>
      </c>
      <c r="AM288" s="26" t="s">
        <v>327</v>
      </c>
      <c r="AN288" s="26" t="s">
        <v>327</v>
      </c>
      <c r="AO288" s="26" t="s">
        <v>327</v>
      </c>
      <c r="AP288" s="26" t="s">
        <v>327</v>
      </c>
      <c r="AS288" s="26" t="s">
        <v>327</v>
      </c>
      <c r="AT288" s="26" t="s">
        <v>327</v>
      </c>
      <c r="AU288" s="26" t="s">
        <v>327</v>
      </c>
      <c r="AV288" s="26" t="s">
        <v>327</v>
      </c>
      <c r="AY288" s="26" t="s">
        <v>327</v>
      </c>
      <c r="AZ288" s="26" t="s">
        <v>327</v>
      </c>
      <c r="BA288" s="26" t="s">
        <v>327</v>
      </c>
      <c r="BB288" s="26" t="s">
        <v>327</v>
      </c>
      <c r="BE288" s="26" t="s">
        <v>327</v>
      </c>
      <c r="BF288" s="26" t="s">
        <v>327</v>
      </c>
      <c r="BG288" s="26" t="s">
        <v>327</v>
      </c>
      <c r="BH288" s="26" t="s">
        <v>327</v>
      </c>
      <c r="BK288" s="26" t="s">
        <v>327</v>
      </c>
      <c r="BL288" s="26" t="s">
        <v>327</v>
      </c>
      <c r="BM288" s="26" t="s">
        <v>327</v>
      </c>
      <c r="BN288" s="26" t="s">
        <v>327</v>
      </c>
      <c r="BQ288" s="26" t="s">
        <v>327</v>
      </c>
      <c r="BR288" s="26" t="s">
        <v>327</v>
      </c>
      <c r="BS288" s="26" t="s">
        <v>327</v>
      </c>
      <c r="BT288" s="26" t="s">
        <v>327</v>
      </c>
      <c r="BW288" s="26" t="s">
        <v>327</v>
      </c>
      <c r="BX288" s="26" t="s">
        <v>327</v>
      </c>
      <c r="BY288" s="26" t="s">
        <v>327</v>
      </c>
      <c r="BZ288" s="26" t="s">
        <v>327</v>
      </c>
      <c r="CC288" s="26" t="s">
        <v>327</v>
      </c>
      <c r="CD288" s="26" t="s">
        <v>327</v>
      </c>
      <c r="CE288" s="26" t="s">
        <v>327</v>
      </c>
      <c r="CF288" s="26" t="s">
        <v>327</v>
      </c>
      <c r="CI288" s="26" t="s">
        <v>327</v>
      </c>
      <c r="CJ288" s="26" t="s">
        <v>327</v>
      </c>
      <c r="CK288" s="26" t="s">
        <v>327</v>
      </c>
      <c r="CL288" s="26" t="s">
        <v>327</v>
      </c>
      <c r="CO288" s="26" t="s">
        <v>327</v>
      </c>
      <c r="CP288" s="26" t="s">
        <v>327</v>
      </c>
      <c r="CQ288" s="26" t="s">
        <v>327</v>
      </c>
      <c r="CR288" s="26" t="s">
        <v>327</v>
      </c>
      <c r="CU288" s="26" t="s">
        <v>327</v>
      </c>
      <c r="CV288" s="26" t="s">
        <v>327</v>
      </c>
      <c r="CW288" s="26" t="s">
        <v>327</v>
      </c>
      <c r="CX288" s="26" t="s">
        <v>327</v>
      </c>
    </row>
    <row r="289" spans="5:102" x14ac:dyDescent="0.45">
      <c r="E289" s="26" t="s">
        <v>327</v>
      </c>
      <c r="F289" s="26" t="s">
        <v>327</v>
      </c>
      <c r="G289" s="26" t="s">
        <v>327</v>
      </c>
      <c r="H289" s="26" t="s">
        <v>327</v>
      </c>
      <c r="I289" s="26" t="s">
        <v>327</v>
      </c>
      <c r="J289" s="26" t="s">
        <v>327</v>
      </c>
      <c r="K289" s="26" t="s">
        <v>327</v>
      </c>
      <c r="L289" s="26" t="s">
        <v>327</v>
      </c>
      <c r="M289" s="26" t="s">
        <v>327</v>
      </c>
      <c r="O289" s="26" t="s">
        <v>327</v>
      </c>
      <c r="P289" s="26" t="s">
        <v>327</v>
      </c>
      <c r="Q289" s="26" t="s">
        <v>327</v>
      </c>
      <c r="R289" s="26" t="s">
        <v>327</v>
      </c>
      <c r="U289" s="26" t="s">
        <v>327</v>
      </c>
      <c r="V289" s="26" t="s">
        <v>327</v>
      </c>
      <c r="W289" s="26" t="s">
        <v>327</v>
      </c>
      <c r="X289" s="26" t="s">
        <v>327</v>
      </c>
      <c r="AA289" s="26" t="s">
        <v>327</v>
      </c>
      <c r="AB289" s="26" t="s">
        <v>327</v>
      </c>
      <c r="AC289" s="26" t="s">
        <v>327</v>
      </c>
      <c r="AD289" s="26" t="s">
        <v>327</v>
      </c>
      <c r="AG289" s="26" t="s">
        <v>327</v>
      </c>
      <c r="AH289" s="26" t="s">
        <v>327</v>
      </c>
      <c r="AI289" s="26" t="s">
        <v>327</v>
      </c>
      <c r="AJ289" s="26" t="s">
        <v>327</v>
      </c>
      <c r="AM289" s="26" t="s">
        <v>327</v>
      </c>
      <c r="AN289" s="26" t="s">
        <v>327</v>
      </c>
      <c r="AO289" s="26" t="s">
        <v>327</v>
      </c>
      <c r="AP289" s="26" t="s">
        <v>327</v>
      </c>
      <c r="AS289" s="26" t="s">
        <v>327</v>
      </c>
      <c r="AT289" s="26" t="s">
        <v>327</v>
      </c>
      <c r="AU289" s="26" t="s">
        <v>327</v>
      </c>
      <c r="AV289" s="26" t="s">
        <v>327</v>
      </c>
      <c r="AY289" s="26" t="s">
        <v>327</v>
      </c>
      <c r="AZ289" s="26" t="s">
        <v>327</v>
      </c>
      <c r="BA289" s="26" t="s">
        <v>327</v>
      </c>
      <c r="BB289" s="26" t="s">
        <v>327</v>
      </c>
      <c r="BE289" s="26" t="s">
        <v>327</v>
      </c>
      <c r="BF289" s="26" t="s">
        <v>327</v>
      </c>
      <c r="BG289" s="26" t="s">
        <v>327</v>
      </c>
      <c r="BH289" s="26" t="s">
        <v>327</v>
      </c>
      <c r="BK289" s="26" t="s">
        <v>327</v>
      </c>
      <c r="BL289" s="26" t="s">
        <v>327</v>
      </c>
      <c r="BM289" s="26" t="s">
        <v>327</v>
      </c>
      <c r="BN289" s="26" t="s">
        <v>327</v>
      </c>
      <c r="BQ289" s="26" t="s">
        <v>327</v>
      </c>
      <c r="BR289" s="26" t="s">
        <v>327</v>
      </c>
      <c r="BS289" s="26" t="s">
        <v>327</v>
      </c>
      <c r="BT289" s="26" t="s">
        <v>327</v>
      </c>
      <c r="BW289" s="26" t="s">
        <v>327</v>
      </c>
      <c r="BX289" s="26" t="s">
        <v>327</v>
      </c>
      <c r="BY289" s="26" t="s">
        <v>327</v>
      </c>
      <c r="BZ289" s="26" t="s">
        <v>327</v>
      </c>
      <c r="CC289" s="26" t="s">
        <v>327</v>
      </c>
      <c r="CD289" s="26" t="s">
        <v>327</v>
      </c>
      <c r="CE289" s="26" t="s">
        <v>327</v>
      </c>
      <c r="CF289" s="26" t="s">
        <v>327</v>
      </c>
      <c r="CI289" s="26" t="s">
        <v>327</v>
      </c>
      <c r="CJ289" s="26" t="s">
        <v>327</v>
      </c>
      <c r="CK289" s="26" t="s">
        <v>327</v>
      </c>
      <c r="CL289" s="26" t="s">
        <v>327</v>
      </c>
      <c r="CO289" s="26" t="s">
        <v>327</v>
      </c>
      <c r="CP289" s="26" t="s">
        <v>327</v>
      </c>
      <c r="CQ289" s="26" t="s">
        <v>327</v>
      </c>
      <c r="CR289" s="26" t="s">
        <v>327</v>
      </c>
      <c r="CU289" s="26" t="s">
        <v>327</v>
      </c>
      <c r="CV289" s="26" t="s">
        <v>327</v>
      </c>
      <c r="CW289" s="26" t="s">
        <v>327</v>
      </c>
      <c r="CX289" s="26" t="s">
        <v>327</v>
      </c>
    </row>
    <row r="290" spans="5:102" x14ac:dyDescent="0.45">
      <c r="E290" s="26" t="s">
        <v>327</v>
      </c>
      <c r="F290" s="26" t="s">
        <v>327</v>
      </c>
      <c r="G290" s="26" t="s">
        <v>327</v>
      </c>
      <c r="H290" s="26" t="s">
        <v>327</v>
      </c>
      <c r="I290" s="26" t="s">
        <v>327</v>
      </c>
      <c r="J290" s="26" t="s">
        <v>327</v>
      </c>
      <c r="K290" s="26" t="s">
        <v>327</v>
      </c>
      <c r="L290" s="26" t="s">
        <v>327</v>
      </c>
      <c r="M290" s="26" t="s">
        <v>327</v>
      </c>
      <c r="O290" s="26" t="s">
        <v>327</v>
      </c>
      <c r="P290" s="26" t="s">
        <v>327</v>
      </c>
      <c r="Q290" s="26" t="s">
        <v>327</v>
      </c>
      <c r="R290" s="26" t="s">
        <v>327</v>
      </c>
      <c r="U290" s="26" t="s">
        <v>327</v>
      </c>
      <c r="V290" s="26" t="s">
        <v>327</v>
      </c>
      <c r="W290" s="26" t="s">
        <v>327</v>
      </c>
      <c r="X290" s="26" t="s">
        <v>327</v>
      </c>
      <c r="AA290" s="26" t="s">
        <v>327</v>
      </c>
      <c r="AB290" s="26" t="s">
        <v>327</v>
      </c>
      <c r="AC290" s="26" t="s">
        <v>327</v>
      </c>
      <c r="AD290" s="26" t="s">
        <v>327</v>
      </c>
      <c r="AG290" s="26" t="s">
        <v>327</v>
      </c>
      <c r="AH290" s="26" t="s">
        <v>327</v>
      </c>
      <c r="AI290" s="26" t="s">
        <v>327</v>
      </c>
      <c r="AJ290" s="26" t="s">
        <v>327</v>
      </c>
      <c r="AM290" s="26" t="s">
        <v>327</v>
      </c>
      <c r="AN290" s="26" t="s">
        <v>327</v>
      </c>
      <c r="AO290" s="26" t="s">
        <v>327</v>
      </c>
      <c r="AP290" s="26" t="s">
        <v>327</v>
      </c>
      <c r="AS290" s="26" t="s">
        <v>327</v>
      </c>
      <c r="AT290" s="26" t="s">
        <v>327</v>
      </c>
      <c r="AU290" s="26" t="s">
        <v>327</v>
      </c>
      <c r="AV290" s="26" t="s">
        <v>327</v>
      </c>
      <c r="AY290" s="26" t="s">
        <v>327</v>
      </c>
      <c r="AZ290" s="26" t="s">
        <v>327</v>
      </c>
      <c r="BA290" s="26" t="s">
        <v>327</v>
      </c>
      <c r="BB290" s="26" t="s">
        <v>327</v>
      </c>
      <c r="BE290" s="26" t="s">
        <v>327</v>
      </c>
      <c r="BF290" s="26" t="s">
        <v>327</v>
      </c>
      <c r="BG290" s="26" t="s">
        <v>327</v>
      </c>
      <c r="BH290" s="26" t="s">
        <v>327</v>
      </c>
      <c r="BK290" s="26" t="s">
        <v>327</v>
      </c>
      <c r="BL290" s="26" t="s">
        <v>327</v>
      </c>
      <c r="BM290" s="26" t="s">
        <v>327</v>
      </c>
      <c r="BN290" s="26" t="s">
        <v>327</v>
      </c>
      <c r="BQ290" s="26" t="s">
        <v>327</v>
      </c>
      <c r="BR290" s="26" t="s">
        <v>327</v>
      </c>
      <c r="BS290" s="26" t="s">
        <v>327</v>
      </c>
      <c r="BT290" s="26" t="s">
        <v>327</v>
      </c>
      <c r="BW290" s="26" t="s">
        <v>327</v>
      </c>
      <c r="BX290" s="26" t="s">
        <v>327</v>
      </c>
      <c r="BY290" s="26" t="s">
        <v>327</v>
      </c>
      <c r="BZ290" s="26" t="s">
        <v>327</v>
      </c>
      <c r="CC290" s="26" t="s">
        <v>327</v>
      </c>
      <c r="CD290" s="26" t="s">
        <v>327</v>
      </c>
      <c r="CE290" s="26" t="s">
        <v>327</v>
      </c>
      <c r="CF290" s="26" t="s">
        <v>327</v>
      </c>
      <c r="CI290" s="26" t="s">
        <v>327</v>
      </c>
      <c r="CJ290" s="26" t="s">
        <v>327</v>
      </c>
      <c r="CK290" s="26" t="s">
        <v>327</v>
      </c>
      <c r="CL290" s="26" t="s">
        <v>327</v>
      </c>
      <c r="CO290" s="26" t="s">
        <v>327</v>
      </c>
      <c r="CP290" s="26" t="s">
        <v>327</v>
      </c>
      <c r="CQ290" s="26" t="s">
        <v>327</v>
      </c>
      <c r="CR290" s="26" t="s">
        <v>327</v>
      </c>
      <c r="CU290" s="26" t="s">
        <v>327</v>
      </c>
      <c r="CV290" s="26" t="s">
        <v>327</v>
      </c>
      <c r="CW290" s="26" t="s">
        <v>327</v>
      </c>
      <c r="CX290" s="26" t="s">
        <v>327</v>
      </c>
    </row>
    <row r="291" spans="5:102" x14ac:dyDescent="0.45">
      <c r="E291" s="26" t="s">
        <v>327</v>
      </c>
      <c r="F291" s="26" t="s">
        <v>327</v>
      </c>
      <c r="G291" s="26" t="s">
        <v>327</v>
      </c>
      <c r="H291" s="26" t="s">
        <v>327</v>
      </c>
      <c r="I291" s="26" t="s">
        <v>327</v>
      </c>
      <c r="J291" s="26" t="s">
        <v>327</v>
      </c>
      <c r="K291" s="26" t="s">
        <v>327</v>
      </c>
      <c r="L291" s="26" t="s">
        <v>327</v>
      </c>
      <c r="M291" s="26" t="s">
        <v>327</v>
      </c>
      <c r="O291" s="26" t="s">
        <v>327</v>
      </c>
      <c r="P291" s="26" t="s">
        <v>327</v>
      </c>
      <c r="Q291" s="26" t="s">
        <v>327</v>
      </c>
      <c r="R291" s="26" t="s">
        <v>327</v>
      </c>
      <c r="U291" s="26" t="s">
        <v>327</v>
      </c>
      <c r="V291" s="26" t="s">
        <v>327</v>
      </c>
      <c r="W291" s="26" t="s">
        <v>327</v>
      </c>
      <c r="X291" s="26" t="s">
        <v>327</v>
      </c>
      <c r="AA291" s="26" t="s">
        <v>327</v>
      </c>
      <c r="AB291" s="26" t="s">
        <v>327</v>
      </c>
      <c r="AC291" s="26" t="s">
        <v>327</v>
      </c>
      <c r="AD291" s="26" t="s">
        <v>327</v>
      </c>
      <c r="AG291" s="26" t="s">
        <v>327</v>
      </c>
      <c r="AH291" s="26" t="s">
        <v>327</v>
      </c>
      <c r="AI291" s="26" t="s">
        <v>327</v>
      </c>
      <c r="AJ291" s="26" t="s">
        <v>327</v>
      </c>
      <c r="AM291" s="26" t="s">
        <v>327</v>
      </c>
      <c r="AN291" s="26" t="s">
        <v>327</v>
      </c>
      <c r="AO291" s="26" t="s">
        <v>327</v>
      </c>
      <c r="AP291" s="26" t="s">
        <v>327</v>
      </c>
      <c r="AS291" s="26" t="s">
        <v>327</v>
      </c>
      <c r="AT291" s="26" t="s">
        <v>327</v>
      </c>
      <c r="AU291" s="26" t="s">
        <v>327</v>
      </c>
      <c r="AV291" s="26" t="s">
        <v>327</v>
      </c>
      <c r="AY291" s="26" t="s">
        <v>327</v>
      </c>
      <c r="AZ291" s="26" t="s">
        <v>327</v>
      </c>
      <c r="BA291" s="26" t="s">
        <v>327</v>
      </c>
      <c r="BB291" s="26" t="s">
        <v>327</v>
      </c>
      <c r="BE291" s="26" t="s">
        <v>327</v>
      </c>
      <c r="BF291" s="26" t="s">
        <v>327</v>
      </c>
      <c r="BG291" s="26" t="s">
        <v>327</v>
      </c>
      <c r="BH291" s="26" t="s">
        <v>327</v>
      </c>
      <c r="BK291" s="26" t="s">
        <v>327</v>
      </c>
      <c r="BL291" s="26" t="s">
        <v>327</v>
      </c>
      <c r="BM291" s="26" t="s">
        <v>327</v>
      </c>
      <c r="BN291" s="26" t="s">
        <v>327</v>
      </c>
      <c r="BQ291" s="26" t="s">
        <v>327</v>
      </c>
      <c r="BR291" s="26" t="s">
        <v>327</v>
      </c>
      <c r="BS291" s="26" t="s">
        <v>327</v>
      </c>
      <c r="BT291" s="26" t="s">
        <v>327</v>
      </c>
      <c r="BW291" s="26" t="s">
        <v>327</v>
      </c>
      <c r="BX291" s="26" t="s">
        <v>327</v>
      </c>
      <c r="BY291" s="26" t="s">
        <v>327</v>
      </c>
      <c r="BZ291" s="26" t="s">
        <v>327</v>
      </c>
      <c r="CC291" s="26" t="s">
        <v>327</v>
      </c>
      <c r="CD291" s="26" t="s">
        <v>327</v>
      </c>
      <c r="CE291" s="26" t="s">
        <v>327</v>
      </c>
      <c r="CF291" s="26" t="s">
        <v>327</v>
      </c>
      <c r="CI291" s="26" t="s">
        <v>327</v>
      </c>
      <c r="CJ291" s="26" t="s">
        <v>327</v>
      </c>
      <c r="CK291" s="26" t="s">
        <v>327</v>
      </c>
      <c r="CL291" s="26" t="s">
        <v>327</v>
      </c>
      <c r="CO291" s="26" t="s">
        <v>327</v>
      </c>
      <c r="CP291" s="26" t="s">
        <v>327</v>
      </c>
      <c r="CQ291" s="26" t="s">
        <v>327</v>
      </c>
      <c r="CR291" s="26" t="s">
        <v>327</v>
      </c>
      <c r="CU291" s="26" t="s">
        <v>327</v>
      </c>
      <c r="CV291" s="26" t="s">
        <v>327</v>
      </c>
      <c r="CW291" s="26" t="s">
        <v>327</v>
      </c>
      <c r="CX291" s="26" t="s">
        <v>327</v>
      </c>
    </row>
    <row r="292" spans="5:102" x14ac:dyDescent="0.45">
      <c r="E292" s="26" t="s">
        <v>327</v>
      </c>
      <c r="F292" s="26" t="s">
        <v>327</v>
      </c>
      <c r="G292" s="26" t="s">
        <v>327</v>
      </c>
      <c r="H292" s="26" t="s">
        <v>327</v>
      </c>
      <c r="I292" s="26" t="s">
        <v>327</v>
      </c>
      <c r="J292" s="26" t="s">
        <v>327</v>
      </c>
      <c r="K292" s="26" t="s">
        <v>327</v>
      </c>
      <c r="L292" s="26" t="s">
        <v>327</v>
      </c>
      <c r="M292" s="26" t="s">
        <v>327</v>
      </c>
      <c r="O292" s="26" t="s">
        <v>327</v>
      </c>
      <c r="P292" s="26" t="s">
        <v>327</v>
      </c>
      <c r="Q292" s="26" t="s">
        <v>327</v>
      </c>
      <c r="R292" s="26" t="s">
        <v>327</v>
      </c>
      <c r="U292" s="26" t="s">
        <v>327</v>
      </c>
      <c r="V292" s="26" t="s">
        <v>327</v>
      </c>
      <c r="W292" s="26" t="s">
        <v>327</v>
      </c>
      <c r="X292" s="26" t="s">
        <v>327</v>
      </c>
      <c r="AA292" s="26" t="s">
        <v>327</v>
      </c>
      <c r="AB292" s="26" t="s">
        <v>327</v>
      </c>
      <c r="AC292" s="26" t="s">
        <v>327</v>
      </c>
      <c r="AD292" s="26" t="s">
        <v>327</v>
      </c>
      <c r="AG292" s="26" t="s">
        <v>327</v>
      </c>
      <c r="AH292" s="26" t="s">
        <v>327</v>
      </c>
      <c r="AI292" s="26" t="s">
        <v>327</v>
      </c>
      <c r="AJ292" s="26" t="s">
        <v>327</v>
      </c>
      <c r="AM292" s="26" t="s">
        <v>327</v>
      </c>
      <c r="AN292" s="26" t="s">
        <v>327</v>
      </c>
      <c r="AO292" s="26" t="s">
        <v>327</v>
      </c>
      <c r="AP292" s="26" t="s">
        <v>327</v>
      </c>
      <c r="AS292" s="26" t="s">
        <v>327</v>
      </c>
      <c r="AT292" s="26" t="s">
        <v>327</v>
      </c>
      <c r="AU292" s="26" t="s">
        <v>327</v>
      </c>
      <c r="AV292" s="26" t="s">
        <v>327</v>
      </c>
      <c r="AY292" s="26" t="s">
        <v>327</v>
      </c>
      <c r="AZ292" s="26" t="s">
        <v>327</v>
      </c>
      <c r="BA292" s="26" t="s">
        <v>327</v>
      </c>
      <c r="BB292" s="26" t="s">
        <v>327</v>
      </c>
      <c r="BE292" s="26" t="s">
        <v>327</v>
      </c>
      <c r="BF292" s="26" t="s">
        <v>327</v>
      </c>
      <c r="BG292" s="26" t="s">
        <v>327</v>
      </c>
      <c r="BH292" s="26" t="s">
        <v>327</v>
      </c>
      <c r="BK292" s="26" t="s">
        <v>327</v>
      </c>
      <c r="BL292" s="26" t="s">
        <v>327</v>
      </c>
      <c r="BM292" s="26" t="s">
        <v>327</v>
      </c>
      <c r="BN292" s="26" t="s">
        <v>327</v>
      </c>
      <c r="BQ292" s="26" t="s">
        <v>327</v>
      </c>
      <c r="BR292" s="26" t="s">
        <v>327</v>
      </c>
      <c r="BS292" s="26" t="s">
        <v>327</v>
      </c>
      <c r="BT292" s="26" t="s">
        <v>327</v>
      </c>
      <c r="BW292" s="26" t="s">
        <v>327</v>
      </c>
      <c r="BX292" s="26" t="s">
        <v>327</v>
      </c>
      <c r="BY292" s="26" t="s">
        <v>327</v>
      </c>
      <c r="BZ292" s="26" t="s">
        <v>327</v>
      </c>
      <c r="CC292" s="26" t="s">
        <v>327</v>
      </c>
      <c r="CD292" s="26" t="s">
        <v>327</v>
      </c>
      <c r="CE292" s="26" t="s">
        <v>327</v>
      </c>
      <c r="CF292" s="26" t="s">
        <v>327</v>
      </c>
      <c r="CI292" s="26" t="s">
        <v>327</v>
      </c>
      <c r="CJ292" s="26" t="s">
        <v>327</v>
      </c>
      <c r="CK292" s="26" t="s">
        <v>327</v>
      </c>
      <c r="CL292" s="26" t="s">
        <v>327</v>
      </c>
      <c r="CO292" s="26" t="s">
        <v>327</v>
      </c>
      <c r="CP292" s="26" t="s">
        <v>327</v>
      </c>
      <c r="CQ292" s="26" t="s">
        <v>327</v>
      </c>
      <c r="CR292" s="26" t="s">
        <v>327</v>
      </c>
      <c r="CU292" s="26" t="s">
        <v>327</v>
      </c>
      <c r="CV292" s="26" t="s">
        <v>327</v>
      </c>
      <c r="CW292" s="26" t="s">
        <v>327</v>
      </c>
      <c r="CX292" s="26" t="s">
        <v>327</v>
      </c>
    </row>
    <row r="293" spans="5:102" x14ac:dyDescent="0.45">
      <c r="E293" s="26" t="s">
        <v>327</v>
      </c>
      <c r="F293" s="26" t="s">
        <v>327</v>
      </c>
      <c r="G293" s="26" t="s">
        <v>327</v>
      </c>
      <c r="H293" s="26" t="s">
        <v>327</v>
      </c>
      <c r="I293" s="26" t="s">
        <v>327</v>
      </c>
      <c r="J293" s="26" t="s">
        <v>327</v>
      </c>
      <c r="K293" s="26" t="s">
        <v>327</v>
      </c>
      <c r="L293" s="26" t="s">
        <v>327</v>
      </c>
      <c r="M293" s="26" t="s">
        <v>327</v>
      </c>
      <c r="O293" s="26" t="s">
        <v>327</v>
      </c>
      <c r="P293" s="26" t="s">
        <v>327</v>
      </c>
      <c r="Q293" s="26" t="s">
        <v>327</v>
      </c>
      <c r="R293" s="26" t="s">
        <v>327</v>
      </c>
      <c r="U293" s="26" t="s">
        <v>327</v>
      </c>
      <c r="V293" s="26" t="s">
        <v>327</v>
      </c>
      <c r="W293" s="26" t="s">
        <v>327</v>
      </c>
      <c r="X293" s="26" t="s">
        <v>327</v>
      </c>
      <c r="AA293" s="26" t="s">
        <v>327</v>
      </c>
      <c r="AB293" s="26" t="s">
        <v>327</v>
      </c>
      <c r="AC293" s="26" t="s">
        <v>327</v>
      </c>
      <c r="AD293" s="26" t="s">
        <v>327</v>
      </c>
      <c r="AG293" s="26" t="s">
        <v>327</v>
      </c>
      <c r="AH293" s="26" t="s">
        <v>327</v>
      </c>
      <c r="AI293" s="26" t="s">
        <v>327</v>
      </c>
      <c r="AJ293" s="26" t="s">
        <v>327</v>
      </c>
      <c r="AM293" s="26" t="s">
        <v>327</v>
      </c>
      <c r="AN293" s="26" t="s">
        <v>327</v>
      </c>
      <c r="AO293" s="26" t="s">
        <v>327</v>
      </c>
      <c r="AP293" s="26" t="s">
        <v>327</v>
      </c>
      <c r="AS293" s="26" t="s">
        <v>327</v>
      </c>
      <c r="AT293" s="26" t="s">
        <v>327</v>
      </c>
      <c r="AU293" s="26" t="s">
        <v>327</v>
      </c>
      <c r="AV293" s="26" t="s">
        <v>327</v>
      </c>
      <c r="AY293" s="26" t="s">
        <v>327</v>
      </c>
      <c r="AZ293" s="26" t="s">
        <v>327</v>
      </c>
      <c r="BA293" s="26" t="s">
        <v>327</v>
      </c>
      <c r="BB293" s="26" t="s">
        <v>327</v>
      </c>
      <c r="BE293" s="26" t="s">
        <v>327</v>
      </c>
      <c r="BF293" s="26" t="s">
        <v>327</v>
      </c>
      <c r="BG293" s="26" t="s">
        <v>327</v>
      </c>
      <c r="BH293" s="26" t="s">
        <v>327</v>
      </c>
      <c r="BK293" s="26" t="s">
        <v>327</v>
      </c>
      <c r="BL293" s="26" t="s">
        <v>327</v>
      </c>
      <c r="BM293" s="26" t="s">
        <v>327</v>
      </c>
      <c r="BN293" s="26" t="s">
        <v>327</v>
      </c>
      <c r="BQ293" s="26" t="s">
        <v>327</v>
      </c>
      <c r="BR293" s="26" t="s">
        <v>327</v>
      </c>
      <c r="BS293" s="26" t="s">
        <v>327</v>
      </c>
      <c r="BT293" s="26" t="s">
        <v>327</v>
      </c>
      <c r="BW293" s="26" t="s">
        <v>327</v>
      </c>
      <c r="BX293" s="26" t="s">
        <v>327</v>
      </c>
      <c r="BY293" s="26" t="s">
        <v>327</v>
      </c>
      <c r="BZ293" s="26" t="s">
        <v>327</v>
      </c>
      <c r="CC293" s="26" t="s">
        <v>327</v>
      </c>
      <c r="CD293" s="26" t="s">
        <v>327</v>
      </c>
      <c r="CE293" s="26" t="s">
        <v>327</v>
      </c>
      <c r="CF293" s="26" t="s">
        <v>327</v>
      </c>
      <c r="CI293" s="26" t="s">
        <v>327</v>
      </c>
      <c r="CJ293" s="26" t="s">
        <v>327</v>
      </c>
      <c r="CK293" s="26" t="s">
        <v>327</v>
      </c>
      <c r="CL293" s="26" t="s">
        <v>327</v>
      </c>
      <c r="CO293" s="26" t="s">
        <v>327</v>
      </c>
      <c r="CP293" s="26" t="s">
        <v>327</v>
      </c>
      <c r="CQ293" s="26" t="s">
        <v>327</v>
      </c>
      <c r="CR293" s="26" t="s">
        <v>327</v>
      </c>
      <c r="CU293" s="26" t="s">
        <v>327</v>
      </c>
      <c r="CV293" s="26" t="s">
        <v>327</v>
      </c>
      <c r="CW293" s="26" t="s">
        <v>327</v>
      </c>
      <c r="CX293" s="26" t="s">
        <v>327</v>
      </c>
    </row>
    <row r="294" spans="5:102" x14ac:dyDescent="0.45">
      <c r="E294" s="26" t="s">
        <v>327</v>
      </c>
      <c r="F294" s="26" t="s">
        <v>327</v>
      </c>
      <c r="G294" s="26" t="s">
        <v>327</v>
      </c>
      <c r="H294" s="26" t="s">
        <v>327</v>
      </c>
      <c r="I294" s="26" t="s">
        <v>327</v>
      </c>
      <c r="J294" s="26" t="s">
        <v>327</v>
      </c>
      <c r="K294" s="26" t="s">
        <v>327</v>
      </c>
      <c r="L294" s="26" t="s">
        <v>327</v>
      </c>
      <c r="M294" s="26" t="s">
        <v>327</v>
      </c>
      <c r="O294" s="26" t="s">
        <v>327</v>
      </c>
      <c r="P294" s="26" t="s">
        <v>327</v>
      </c>
      <c r="Q294" s="26" t="s">
        <v>327</v>
      </c>
      <c r="R294" s="26" t="s">
        <v>327</v>
      </c>
      <c r="U294" s="26" t="s">
        <v>327</v>
      </c>
      <c r="V294" s="26" t="s">
        <v>327</v>
      </c>
      <c r="W294" s="26" t="s">
        <v>327</v>
      </c>
      <c r="X294" s="26" t="s">
        <v>327</v>
      </c>
      <c r="AA294" s="26" t="s">
        <v>327</v>
      </c>
      <c r="AB294" s="26" t="s">
        <v>327</v>
      </c>
      <c r="AC294" s="26" t="s">
        <v>327</v>
      </c>
      <c r="AD294" s="26" t="s">
        <v>327</v>
      </c>
      <c r="AG294" s="26" t="s">
        <v>327</v>
      </c>
      <c r="AH294" s="26" t="s">
        <v>327</v>
      </c>
      <c r="AI294" s="26" t="s">
        <v>327</v>
      </c>
      <c r="AJ294" s="26" t="s">
        <v>327</v>
      </c>
      <c r="AM294" s="26" t="s">
        <v>327</v>
      </c>
      <c r="AN294" s="26" t="s">
        <v>327</v>
      </c>
      <c r="AO294" s="26" t="s">
        <v>327</v>
      </c>
      <c r="AP294" s="26" t="s">
        <v>327</v>
      </c>
      <c r="AS294" s="26" t="s">
        <v>327</v>
      </c>
      <c r="AT294" s="26" t="s">
        <v>327</v>
      </c>
      <c r="AU294" s="26" t="s">
        <v>327</v>
      </c>
      <c r="AV294" s="26" t="s">
        <v>327</v>
      </c>
      <c r="AY294" s="26" t="s">
        <v>327</v>
      </c>
      <c r="AZ294" s="26" t="s">
        <v>327</v>
      </c>
      <c r="BA294" s="26" t="s">
        <v>327</v>
      </c>
      <c r="BB294" s="26" t="s">
        <v>327</v>
      </c>
      <c r="BE294" s="26" t="s">
        <v>327</v>
      </c>
      <c r="BF294" s="26" t="s">
        <v>327</v>
      </c>
      <c r="BG294" s="26" t="s">
        <v>327</v>
      </c>
      <c r="BH294" s="26" t="s">
        <v>327</v>
      </c>
      <c r="BK294" s="26" t="s">
        <v>327</v>
      </c>
      <c r="BL294" s="26" t="s">
        <v>327</v>
      </c>
      <c r="BM294" s="26" t="s">
        <v>327</v>
      </c>
      <c r="BN294" s="26" t="s">
        <v>327</v>
      </c>
      <c r="BQ294" s="26" t="s">
        <v>327</v>
      </c>
      <c r="BR294" s="26" t="s">
        <v>327</v>
      </c>
      <c r="BS294" s="26" t="s">
        <v>327</v>
      </c>
      <c r="BT294" s="26" t="s">
        <v>327</v>
      </c>
      <c r="BW294" s="26" t="s">
        <v>327</v>
      </c>
      <c r="BX294" s="26" t="s">
        <v>327</v>
      </c>
      <c r="BY294" s="26" t="s">
        <v>327</v>
      </c>
      <c r="BZ294" s="26" t="s">
        <v>327</v>
      </c>
      <c r="CC294" s="26" t="s">
        <v>327</v>
      </c>
      <c r="CD294" s="26" t="s">
        <v>327</v>
      </c>
      <c r="CE294" s="26" t="s">
        <v>327</v>
      </c>
      <c r="CF294" s="26" t="s">
        <v>327</v>
      </c>
      <c r="CI294" s="26" t="s">
        <v>327</v>
      </c>
      <c r="CJ294" s="26" t="s">
        <v>327</v>
      </c>
      <c r="CK294" s="26" t="s">
        <v>327</v>
      </c>
      <c r="CL294" s="26" t="s">
        <v>327</v>
      </c>
      <c r="CO294" s="26" t="s">
        <v>327</v>
      </c>
      <c r="CP294" s="26" t="s">
        <v>327</v>
      </c>
      <c r="CQ294" s="26" t="s">
        <v>327</v>
      </c>
      <c r="CR294" s="26" t="s">
        <v>327</v>
      </c>
      <c r="CU294" s="26" t="s">
        <v>327</v>
      </c>
      <c r="CV294" s="26" t="s">
        <v>327</v>
      </c>
      <c r="CW294" s="26" t="s">
        <v>327</v>
      </c>
      <c r="CX294" s="26" t="s">
        <v>327</v>
      </c>
    </row>
    <row r="295" spans="5:102" x14ac:dyDescent="0.45">
      <c r="E295" s="26" t="s">
        <v>327</v>
      </c>
      <c r="F295" s="26" t="s">
        <v>327</v>
      </c>
      <c r="G295" s="26" t="s">
        <v>327</v>
      </c>
      <c r="H295" s="26" t="s">
        <v>327</v>
      </c>
      <c r="I295" s="26" t="s">
        <v>327</v>
      </c>
      <c r="J295" s="26" t="s">
        <v>327</v>
      </c>
      <c r="K295" s="26" t="s">
        <v>327</v>
      </c>
      <c r="L295" s="26" t="s">
        <v>327</v>
      </c>
      <c r="M295" s="26" t="s">
        <v>327</v>
      </c>
      <c r="O295" s="26" t="s">
        <v>327</v>
      </c>
      <c r="P295" s="26" t="s">
        <v>327</v>
      </c>
      <c r="Q295" s="26" t="s">
        <v>327</v>
      </c>
      <c r="R295" s="26" t="s">
        <v>327</v>
      </c>
      <c r="U295" s="26" t="s">
        <v>327</v>
      </c>
      <c r="V295" s="26" t="s">
        <v>327</v>
      </c>
      <c r="W295" s="26" t="s">
        <v>327</v>
      </c>
      <c r="X295" s="26" t="s">
        <v>327</v>
      </c>
      <c r="AA295" s="26" t="s">
        <v>327</v>
      </c>
      <c r="AB295" s="26" t="s">
        <v>327</v>
      </c>
      <c r="AC295" s="26" t="s">
        <v>327</v>
      </c>
      <c r="AD295" s="26" t="s">
        <v>327</v>
      </c>
      <c r="AG295" s="26" t="s">
        <v>327</v>
      </c>
      <c r="AH295" s="26" t="s">
        <v>327</v>
      </c>
      <c r="AI295" s="26" t="s">
        <v>327</v>
      </c>
      <c r="AJ295" s="26" t="s">
        <v>327</v>
      </c>
      <c r="AM295" s="26" t="s">
        <v>327</v>
      </c>
      <c r="AN295" s="26" t="s">
        <v>327</v>
      </c>
      <c r="AO295" s="26" t="s">
        <v>327</v>
      </c>
      <c r="AP295" s="26" t="s">
        <v>327</v>
      </c>
      <c r="AS295" s="26" t="s">
        <v>327</v>
      </c>
      <c r="AT295" s="26" t="s">
        <v>327</v>
      </c>
      <c r="AU295" s="26" t="s">
        <v>327</v>
      </c>
      <c r="AV295" s="26" t="s">
        <v>327</v>
      </c>
      <c r="AY295" s="26" t="s">
        <v>327</v>
      </c>
      <c r="AZ295" s="26" t="s">
        <v>327</v>
      </c>
      <c r="BA295" s="26" t="s">
        <v>327</v>
      </c>
      <c r="BB295" s="26" t="s">
        <v>327</v>
      </c>
      <c r="BE295" s="26" t="s">
        <v>327</v>
      </c>
      <c r="BF295" s="26" t="s">
        <v>327</v>
      </c>
      <c r="BG295" s="26" t="s">
        <v>327</v>
      </c>
      <c r="BH295" s="26" t="s">
        <v>327</v>
      </c>
      <c r="BK295" s="26" t="s">
        <v>327</v>
      </c>
      <c r="BL295" s="26" t="s">
        <v>327</v>
      </c>
      <c r="BM295" s="26" t="s">
        <v>327</v>
      </c>
      <c r="BN295" s="26" t="s">
        <v>327</v>
      </c>
      <c r="BQ295" s="26" t="s">
        <v>327</v>
      </c>
      <c r="BR295" s="26" t="s">
        <v>327</v>
      </c>
      <c r="BS295" s="26" t="s">
        <v>327</v>
      </c>
      <c r="BT295" s="26" t="s">
        <v>327</v>
      </c>
      <c r="BW295" s="26" t="s">
        <v>327</v>
      </c>
      <c r="BX295" s="26" t="s">
        <v>327</v>
      </c>
      <c r="BY295" s="26" t="s">
        <v>327</v>
      </c>
      <c r="BZ295" s="26" t="s">
        <v>327</v>
      </c>
      <c r="CC295" s="26" t="s">
        <v>327</v>
      </c>
      <c r="CD295" s="26" t="s">
        <v>327</v>
      </c>
      <c r="CE295" s="26" t="s">
        <v>327</v>
      </c>
      <c r="CF295" s="26" t="s">
        <v>327</v>
      </c>
      <c r="CI295" s="26" t="s">
        <v>327</v>
      </c>
      <c r="CJ295" s="26" t="s">
        <v>327</v>
      </c>
      <c r="CK295" s="26" t="s">
        <v>327</v>
      </c>
      <c r="CL295" s="26" t="s">
        <v>327</v>
      </c>
      <c r="CO295" s="26" t="s">
        <v>327</v>
      </c>
      <c r="CP295" s="26" t="s">
        <v>327</v>
      </c>
      <c r="CQ295" s="26" t="s">
        <v>327</v>
      </c>
      <c r="CR295" s="26" t="s">
        <v>327</v>
      </c>
      <c r="CU295" s="26" t="s">
        <v>327</v>
      </c>
      <c r="CV295" s="26" t="s">
        <v>327</v>
      </c>
      <c r="CW295" s="26" t="s">
        <v>327</v>
      </c>
      <c r="CX295" s="26" t="s">
        <v>327</v>
      </c>
    </row>
    <row r="296" spans="5:102" x14ac:dyDescent="0.45">
      <c r="E296" s="26" t="s">
        <v>327</v>
      </c>
      <c r="F296" s="26" t="s">
        <v>327</v>
      </c>
      <c r="G296" s="26" t="s">
        <v>327</v>
      </c>
      <c r="H296" s="26" t="s">
        <v>327</v>
      </c>
      <c r="I296" s="26" t="s">
        <v>327</v>
      </c>
      <c r="J296" s="26" t="s">
        <v>327</v>
      </c>
      <c r="K296" s="26" t="s">
        <v>327</v>
      </c>
      <c r="L296" s="26" t="s">
        <v>327</v>
      </c>
      <c r="M296" s="26" t="s">
        <v>327</v>
      </c>
      <c r="O296" s="26" t="s">
        <v>327</v>
      </c>
      <c r="P296" s="26" t="s">
        <v>327</v>
      </c>
      <c r="Q296" s="26" t="s">
        <v>327</v>
      </c>
      <c r="R296" s="26" t="s">
        <v>327</v>
      </c>
      <c r="U296" s="26" t="s">
        <v>327</v>
      </c>
      <c r="V296" s="26" t="s">
        <v>327</v>
      </c>
      <c r="W296" s="26" t="s">
        <v>327</v>
      </c>
      <c r="X296" s="26" t="s">
        <v>327</v>
      </c>
      <c r="AA296" s="26" t="s">
        <v>327</v>
      </c>
      <c r="AB296" s="26" t="s">
        <v>327</v>
      </c>
      <c r="AC296" s="26" t="s">
        <v>327</v>
      </c>
      <c r="AD296" s="26" t="s">
        <v>327</v>
      </c>
      <c r="AG296" s="26" t="s">
        <v>327</v>
      </c>
      <c r="AH296" s="26" t="s">
        <v>327</v>
      </c>
      <c r="AI296" s="26" t="s">
        <v>327</v>
      </c>
      <c r="AJ296" s="26" t="s">
        <v>327</v>
      </c>
      <c r="AM296" s="26" t="s">
        <v>327</v>
      </c>
      <c r="AN296" s="26" t="s">
        <v>327</v>
      </c>
      <c r="AO296" s="26" t="s">
        <v>327</v>
      </c>
      <c r="AP296" s="26" t="s">
        <v>327</v>
      </c>
      <c r="AS296" s="26" t="s">
        <v>327</v>
      </c>
      <c r="AT296" s="26" t="s">
        <v>327</v>
      </c>
      <c r="AU296" s="26" t="s">
        <v>327</v>
      </c>
      <c r="AV296" s="26" t="s">
        <v>327</v>
      </c>
      <c r="AY296" s="26" t="s">
        <v>327</v>
      </c>
      <c r="AZ296" s="26" t="s">
        <v>327</v>
      </c>
      <c r="BA296" s="26" t="s">
        <v>327</v>
      </c>
      <c r="BB296" s="26" t="s">
        <v>327</v>
      </c>
      <c r="BE296" s="26" t="s">
        <v>327</v>
      </c>
      <c r="BF296" s="26" t="s">
        <v>327</v>
      </c>
      <c r="BG296" s="26" t="s">
        <v>327</v>
      </c>
      <c r="BH296" s="26" t="s">
        <v>327</v>
      </c>
      <c r="BK296" s="26" t="s">
        <v>327</v>
      </c>
      <c r="BL296" s="26" t="s">
        <v>327</v>
      </c>
      <c r="BM296" s="26" t="s">
        <v>327</v>
      </c>
      <c r="BN296" s="26" t="s">
        <v>327</v>
      </c>
      <c r="BQ296" s="26" t="s">
        <v>327</v>
      </c>
      <c r="BR296" s="26" t="s">
        <v>327</v>
      </c>
      <c r="BS296" s="26" t="s">
        <v>327</v>
      </c>
      <c r="BT296" s="26" t="s">
        <v>327</v>
      </c>
      <c r="BW296" s="26" t="s">
        <v>327</v>
      </c>
      <c r="BX296" s="26" t="s">
        <v>327</v>
      </c>
      <c r="BY296" s="26" t="s">
        <v>327</v>
      </c>
      <c r="BZ296" s="26" t="s">
        <v>327</v>
      </c>
      <c r="CC296" s="26" t="s">
        <v>327</v>
      </c>
      <c r="CD296" s="26" t="s">
        <v>327</v>
      </c>
      <c r="CE296" s="26" t="s">
        <v>327</v>
      </c>
      <c r="CF296" s="26" t="s">
        <v>327</v>
      </c>
      <c r="CI296" s="26" t="s">
        <v>327</v>
      </c>
      <c r="CJ296" s="26" t="s">
        <v>327</v>
      </c>
      <c r="CK296" s="26" t="s">
        <v>327</v>
      </c>
      <c r="CL296" s="26" t="s">
        <v>327</v>
      </c>
      <c r="CO296" s="26" t="s">
        <v>327</v>
      </c>
      <c r="CP296" s="26" t="s">
        <v>327</v>
      </c>
      <c r="CQ296" s="26" t="s">
        <v>327</v>
      </c>
      <c r="CR296" s="26" t="s">
        <v>327</v>
      </c>
      <c r="CU296" s="26" t="s">
        <v>327</v>
      </c>
      <c r="CV296" s="26" t="s">
        <v>327</v>
      </c>
      <c r="CW296" s="26" t="s">
        <v>327</v>
      </c>
      <c r="CX296" s="26" t="s">
        <v>327</v>
      </c>
    </row>
    <row r="297" spans="5:102" x14ac:dyDescent="0.45">
      <c r="E297" s="26" t="s">
        <v>327</v>
      </c>
      <c r="F297" s="26" t="s">
        <v>327</v>
      </c>
      <c r="G297" s="26" t="s">
        <v>327</v>
      </c>
      <c r="H297" s="26" t="s">
        <v>327</v>
      </c>
      <c r="I297" s="26" t="s">
        <v>327</v>
      </c>
      <c r="J297" s="26" t="s">
        <v>327</v>
      </c>
      <c r="K297" s="26" t="s">
        <v>327</v>
      </c>
      <c r="L297" s="26" t="s">
        <v>327</v>
      </c>
      <c r="M297" s="26" t="s">
        <v>327</v>
      </c>
      <c r="O297" s="26" t="s">
        <v>327</v>
      </c>
      <c r="P297" s="26" t="s">
        <v>327</v>
      </c>
      <c r="Q297" s="26" t="s">
        <v>327</v>
      </c>
      <c r="R297" s="26" t="s">
        <v>327</v>
      </c>
      <c r="U297" s="26" t="s">
        <v>327</v>
      </c>
      <c r="V297" s="26" t="s">
        <v>327</v>
      </c>
      <c r="W297" s="26" t="s">
        <v>327</v>
      </c>
      <c r="X297" s="26" t="s">
        <v>327</v>
      </c>
      <c r="AA297" s="26" t="s">
        <v>327</v>
      </c>
      <c r="AB297" s="26" t="s">
        <v>327</v>
      </c>
      <c r="AC297" s="26" t="s">
        <v>327</v>
      </c>
      <c r="AD297" s="26" t="s">
        <v>327</v>
      </c>
      <c r="AG297" s="26" t="s">
        <v>327</v>
      </c>
      <c r="AH297" s="26" t="s">
        <v>327</v>
      </c>
      <c r="AI297" s="26" t="s">
        <v>327</v>
      </c>
      <c r="AJ297" s="26" t="s">
        <v>327</v>
      </c>
      <c r="AM297" s="26" t="s">
        <v>327</v>
      </c>
      <c r="AN297" s="26" t="s">
        <v>327</v>
      </c>
      <c r="AO297" s="26" t="s">
        <v>327</v>
      </c>
      <c r="AP297" s="26" t="s">
        <v>327</v>
      </c>
      <c r="AS297" s="26" t="s">
        <v>327</v>
      </c>
      <c r="AT297" s="26" t="s">
        <v>327</v>
      </c>
      <c r="AU297" s="26" t="s">
        <v>327</v>
      </c>
      <c r="AV297" s="26" t="s">
        <v>327</v>
      </c>
      <c r="AY297" s="26" t="s">
        <v>327</v>
      </c>
      <c r="AZ297" s="26" t="s">
        <v>327</v>
      </c>
      <c r="BA297" s="26" t="s">
        <v>327</v>
      </c>
      <c r="BB297" s="26" t="s">
        <v>327</v>
      </c>
      <c r="BE297" s="26" t="s">
        <v>327</v>
      </c>
      <c r="BF297" s="26" t="s">
        <v>327</v>
      </c>
      <c r="BG297" s="26" t="s">
        <v>327</v>
      </c>
      <c r="BH297" s="26" t="s">
        <v>327</v>
      </c>
      <c r="BK297" s="26" t="s">
        <v>327</v>
      </c>
      <c r="BL297" s="26" t="s">
        <v>327</v>
      </c>
      <c r="BM297" s="26" t="s">
        <v>327</v>
      </c>
      <c r="BN297" s="26" t="s">
        <v>327</v>
      </c>
      <c r="BQ297" s="26" t="s">
        <v>327</v>
      </c>
      <c r="BR297" s="26" t="s">
        <v>327</v>
      </c>
      <c r="BS297" s="26" t="s">
        <v>327</v>
      </c>
      <c r="BT297" s="26" t="s">
        <v>327</v>
      </c>
      <c r="BW297" s="26" t="s">
        <v>327</v>
      </c>
      <c r="BX297" s="26" t="s">
        <v>327</v>
      </c>
      <c r="BY297" s="26" t="s">
        <v>327</v>
      </c>
      <c r="BZ297" s="26" t="s">
        <v>327</v>
      </c>
      <c r="CC297" s="26" t="s">
        <v>327</v>
      </c>
      <c r="CD297" s="26" t="s">
        <v>327</v>
      </c>
      <c r="CE297" s="26" t="s">
        <v>327</v>
      </c>
      <c r="CF297" s="26" t="s">
        <v>327</v>
      </c>
      <c r="CI297" s="26" t="s">
        <v>327</v>
      </c>
      <c r="CJ297" s="26" t="s">
        <v>327</v>
      </c>
      <c r="CK297" s="26" t="s">
        <v>327</v>
      </c>
      <c r="CL297" s="26" t="s">
        <v>327</v>
      </c>
      <c r="CO297" s="26" t="s">
        <v>327</v>
      </c>
      <c r="CP297" s="26" t="s">
        <v>327</v>
      </c>
      <c r="CQ297" s="26" t="s">
        <v>327</v>
      </c>
      <c r="CR297" s="26" t="s">
        <v>327</v>
      </c>
      <c r="CU297" s="26" t="s">
        <v>327</v>
      </c>
      <c r="CV297" s="26" t="s">
        <v>327</v>
      </c>
      <c r="CW297" s="26" t="s">
        <v>327</v>
      </c>
      <c r="CX297" s="26" t="s">
        <v>327</v>
      </c>
    </row>
    <row r="298" spans="5:102" x14ac:dyDescent="0.45">
      <c r="E298" s="26" t="s">
        <v>327</v>
      </c>
      <c r="F298" s="26" t="s">
        <v>327</v>
      </c>
      <c r="G298" s="26" t="s">
        <v>327</v>
      </c>
      <c r="H298" s="26" t="s">
        <v>327</v>
      </c>
      <c r="I298" s="26" t="s">
        <v>327</v>
      </c>
      <c r="J298" s="26" t="s">
        <v>327</v>
      </c>
      <c r="K298" s="26" t="s">
        <v>327</v>
      </c>
      <c r="L298" s="26" t="s">
        <v>327</v>
      </c>
      <c r="M298" s="26" t="s">
        <v>327</v>
      </c>
      <c r="O298" s="26" t="s">
        <v>327</v>
      </c>
      <c r="P298" s="26" t="s">
        <v>327</v>
      </c>
      <c r="Q298" s="26" t="s">
        <v>327</v>
      </c>
      <c r="R298" s="26" t="s">
        <v>327</v>
      </c>
      <c r="U298" s="26" t="s">
        <v>327</v>
      </c>
      <c r="V298" s="26" t="s">
        <v>327</v>
      </c>
      <c r="W298" s="26" t="s">
        <v>327</v>
      </c>
      <c r="X298" s="26" t="s">
        <v>327</v>
      </c>
      <c r="AA298" s="26" t="s">
        <v>327</v>
      </c>
      <c r="AB298" s="26" t="s">
        <v>327</v>
      </c>
      <c r="AC298" s="26" t="s">
        <v>327</v>
      </c>
      <c r="AD298" s="26" t="s">
        <v>327</v>
      </c>
      <c r="AG298" s="26" t="s">
        <v>327</v>
      </c>
      <c r="AH298" s="26" t="s">
        <v>327</v>
      </c>
      <c r="AI298" s="26" t="s">
        <v>327</v>
      </c>
      <c r="AJ298" s="26" t="s">
        <v>327</v>
      </c>
      <c r="AM298" s="26" t="s">
        <v>327</v>
      </c>
      <c r="AN298" s="26" t="s">
        <v>327</v>
      </c>
      <c r="AO298" s="26" t="s">
        <v>327</v>
      </c>
      <c r="AP298" s="26" t="s">
        <v>327</v>
      </c>
      <c r="AS298" s="26" t="s">
        <v>327</v>
      </c>
      <c r="AT298" s="26" t="s">
        <v>327</v>
      </c>
      <c r="AU298" s="26" t="s">
        <v>327</v>
      </c>
      <c r="AV298" s="26" t="s">
        <v>327</v>
      </c>
      <c r="AY298" s="26" t="s">
        <v>327</v>
      </c>
      <c r="AZ298" s="26" t="s">
        <v>327</v>
      </c>
      <c r="BA298" s="26" t="s">
        <v>327</v>
      </c>
      <c r="BB298" s="26" t="s">
        <v>327</v>
      </c>
      <c r="BE298" s="26" t="s">
        <v>327</v>
      </c>
      <c r="BF298" s="26" t="s">
        <v>327</v>
      </c>
      <c r="BG298" s="26" t="s">
        <v>327</v>
      </c>
      <c r="BH298" s="26" t="s">
        <v>327</v>
      </c>
      <c r="BK298" s="26" t="s">
        <v>327</v>
      </c>
      <c r="BL298" s="26" t="s">
        <v>327</v>
      </c>
      <c r="BM298" s="26" t="s">
        <v>327</v>
      </c>
      <c r="BN298" s="26" t="s">
        <v>327</v>
      </c>
      <c r="BQ298" s="26" t="s">
        <v>327</v>
      </c>
      <c r="BR298" s="26" t="s">
        <v>327</v>
      </c>
      <c r="BS298" s="26" t="s">
        <v>327</v>
      </c>
      <c r="BT298" s="26" t="s">
        <v>327</v>
      </c>
      <c r="BW298" s="26" t="s">
        <v>327</v>
      </c>
      <c r="BX298" s="26" t="s">
        <v>327</v>
      </c>
      <c r="BY298" s="26" t="s">
        <v>327</v>
      </c>
      <c r="BZ298" s="26" t="s">
        <v>327</v>
      </c>
      <c r="CC298" s="26" t="s">
        <v>327</v>
      </c>
      <c r="CD298" s="26" t="s">
        <v>327</v>
      </c>
      <c r="CE298" s="26" t="s">
        <v>327</v>
      </c>
      <c r="CF298" s="26" t="s">
        <v>327</v>
      </c>
      <c r="CI298" s="26" t="s">
        <v>327</v>
      </c>
      <c r="CJ298" s="26" t="s">
        <v>327</v>
      </c>
      <c r="CK298" s="26" t="s">
        <v>327</v>
      </c>
      <c r="CL298" s="26" t="s">
        <v>327</v>
      </c>
      <c r="CO298" s="26" t="s">
        <v>327</v>
      </c>
      <c r="CP298" s="26" t="s">
        <v>327</v>
      </c>
      <c r="CQ298" s="26" t="s">
        <v>327</v>
      </c>
      <c r="CR298" s="26" t="s">
        <v>327</v>
      </c>
      <c r="CU298" s="26" t="s">
        <v>327</v>
      </c>
      <c r="CV298" s="26" t="s">
        <v>327</v>
      </c>
      <c r="CW298" s="26" t="s">
        <v>327</v>
      </c>
      <c r="CX298" s="26" t="s">
        <v>327</v>
      </c>
    </row>
    <row r="299" spans="5:102" x14ac:dyDescent="0.45">
      <c r="E299" s="26" t="s">
        <v>327</v>
      </c>
      <c r="F299" s="26" t="s">
        <v>327</v>
      </c>
      <c r="G299" s="26" t="s">
        <v>327</v>
      </c>
      <c r="H299" s="26" t="s">
        <v>327</v>
      </c>
      <c r="I299" s="26" t="s">
        <v>327</v>
      </c>
      <c r="J299" s="26" t="s">
        <v>327</v>
      </c>
      <c r="K299" s="26" t="s">
        <v>327</v>
      </c>
      <c r="L299" s="26" t="s">
        <v>327</v>
      </c>
      <c r="M299" s="26" t="s">
        <v>327</v>
      </c>
      <c r="O299" s="26" t="s">
        <v>327</v>
      </c>
      <c r="P299" s="26" t="s">
        <v>327</v>
      </c>
      <c r="Q299" s="26" t="s">
        <v>327</v>
      </c>
      <c r="R299" s="26" t="s">
        <v>327</v>
      </c>
      <c r="U299" s="26" t="s">
        <v>327</v>
      </c>
      <c r="V299" s="26" t="s">
        <v>327</v>
      </c>
      <c r="W299" s="26" t="s">
        <v>327</v>
      </c>
      <c r="X299" s="26" t="s">
        <v>327</v>
      </c>
      <c r="AA299" s="26" t="s">
        <v>327</v>
      </c>
      <c r="AB299" s="26" t="s">
        <v>327</v>
      </c>
      <c r="AC299" s="26" t="s">
        <v>327</v>
      </c>
      <c r="AD299" s="26" t="s">
        <v>327</v>
      </c>
      <c r="AG299" s="26" t="s">
        <v>327</v>
      </c>
      <c r="AH299" s="26" t="s">
        <v>327</v>
      </c>
      <c r="AI299" s="26" t="s">
        <v>327</v>
      </c>
      <c r="AJ299" s="26" t="s">
        <v>327</v>
      </c>
      <c r="AM299" s="26" t="s">
        <v>327</v>
      </c>
      <c r="AN299" s="26" t="s">
        <v>327</v>
      </c>
      <c r="AO299" s="26" t="s">
        <v>327</v>
      </c>
      <c r="AP299" s="26" t="s">
        <v>327</v>
      </c>
      <c r="AS299" s="26" t="s">
        <v>327</v>
      </c>
      <c r="AT299" s="26" t="s">
        <v>327</v>
      </c>
      <c r="AU299" s="26" t="s">
        <v>327</v>
      </c>
      <c r="AV299" s="26" t="s">
        <v>327</v>
      </c>
      <c r="AY299" s="26" t="s">
        <v>327</v>
      </c>
      <c r="AZ299" s="26" t="s">
        <v>327</v>
      </c>
      <c r="BA299" s="26" t="s">
        <v>327</v>
      </c>
      <c r="BB299" s="26" t="s">
        <v>327</v>
      </c>
      <c r="BE299" s="26" t="s">
        <v>327</v>
      </c>
      <c r="BF299" s="26" t="s">
        <v>327</v>
      </c>
      <c r="BG299" s="26" t="s">
        <v>327</v>
      </c>
      <c r="BH299" s="26" t="s">
        <v>327</v>
      </c>
      <c r="BK299" s="26" t="s">
        <v>327</v>
      </c>
      <c r="BL299" s="26" t="s">
        <v>327</v>
      </c>
      <c r="BM299" s="26" t="s">
        <v>327</v>
      </c>
      <c r="BN299" s="26" t="s">
        <v>327</v>
      </c>
      <c r="BQ299" s="26" t="s">
        <v>327</v>
      </c>
      <c r="BR299" s="26" t="s">
        <v>327</v>
      </c>
      <c r="BS299" s="26" t="s">
        <v>327</v>
      </c>
      <c r="BT299" s="26" t="s">
        <v>327</v>
      </c>
      <c r="BW299" s="26" t="s">
        <v>327</v>
      </c>
      <c r="BX299" s="26" t="s">
        <v>327</v>
      </c>
      <c r="BY299" s="26" t="s">
        <v>327</v>
      </c>
      <c r="BZ299" s="26" t="s">
        <v>327</v>
      </c>
      <c r="CC299" s="26" t="s">
        <v>327</v>
      </c>
      <c r="CD299" s="26" t="s">
        <v>327</v>
      </c>
      <c r="CE299" s="26" t="s">
        <v>327</v>
      </c>
      <c r="CF299" s="26" t="s">
        <v>327</v>
      </c>
      <c r="CI299" s="26" t="s">
        <v>327</v>
      </c>
      <c r="CJ299" s="26" t="s">
        <v>327</v>
      </c>
      <c r="CK299" s="26" t="s">
        <v>327</v>
      </c>
      <c r="CL299" s="26" t="s">
        <v>327</v>
      </c>
      <c r="CO299" s="26" t="s">
        <v>327</v>
      </c>
      <c r="CP299" s="26" t="s">
        <v>327</v>
      </c>
      <c r="CQ299" s="26" t="s">
        <v>327</v>
      </c>
      <c r="CR299" s="26" t="s">
        <v>327</v>
      </c>
      <c r="CU299" s="26" t="s">
        <v>327</v>
      </c>
      <c r="CV299" s="26" t="s">
        <v>327</v>
      </c>
      <c r="CW299" s="26" t="s">
        <v>327</v>
      </c>
      <c r="CX299" s="26" t="s">
        <v>327</v>
      </c>
    </row>
    <row r="300" spans="5:102" x14ac:dyDescent="0.45">
      <c r="E300" s="26" t="s">
        <v>327</v>
      </c>
      <c r="F300" s="26" t="s">
        <v>327</v>
      </c>
      <c r="G300" s="26" t="s">
        <v>327</v>
      </c>
      <c r="H300" s="26" t="s">
        <v>327</v>
      </c>
      <c r="I300" s="26" t="s">
        <v>327</v>
      </c>
      <c r="J300" s="26" t="s">
        <v>327</v>
      </c>
      <c r="K300" s="26" t="s">
        <v>327</v>
      </c>
      <c r="L300" s="26" t="s">
        <v>327</v>
      </c>
      <c r="M300" s="26" t="s">
        <v>327</v>
      </c>
      <c r="O300" s="26" t="s">
        <v>327</v>
      </c>
      <c r="P300" s="26" t="s">
        <v>327</v>
      </c>
      <c r="Q300" s="26" t="s">
        <v>327</v>
      </c>
      <c r="R300" s="26" t="s">
        <v>327</v>
      </c>
      <c r="U300" s="26" t="s">
        <v>327</v>
      </c>
      <c r="V300" s="26" t="s">
        <v>327</v>
      </c>
      <c r="W300" s="26" t="s">
        <v>327</v>
      </c>
      <c r="X300" s="26" t="s">
        <v>327</v>
      </c>
      <c r="AA300" s="26" t="s">
        <v>327</v>
      </c>
      <c r="AB300" s="26" t="s">
        <v>327</v>
      </c>
      <c r="AC300" s="26" t="s">
        <v>327</v>
      </c>
      <c r="AD300" s="26" t="s">
        <v>327</v>
      </c>
      <c r="AG300" s="26" t="s">
        <v>327</v>
      </c>
      <c r="AH300" s="26" t="s">
        <v>327</v>
      </c>
      <c r="AI300" s="26" t="s">
        <v>327</v>
      </c>
      <c r="AJ300" s="26" t="s">
        <v>327</v>
      </c>
      <c r="AM300" s="26" t="s">
        <v>327</v>
      </c>
      <c r="AN300" s="26" t="s">
        <v>327</v>
      </c>
      <c r="AO300" s="26" t="s">
        <v>327</v>
      </c>
      <c r="AP300" s="26" t="s">
        <v>327</v>
      </c>
      <c r="AS300" s="26" t="s">
        <v>327</v>
      </c>
      <c r="AT300" s="26" t="s">
        <v>327</v>
      </c>
      <c r="AU300" s="26" t="s">
        <v>327</v>
      </c>
      <c r="AV300" s="26" t="s">
        <v>327</v>
      </c>
      <c r="AY300" s="26" t="s">
        <v>327</v>
      </c>
      <c r="AZ300" s="26" t="s">
        <v>327</v>
      </c>
      <c r="BA300" s="26" t="s">
        <v>327</v>
      </c>
      <c r="BB300" s="26" t="s">
        <v>327</v>
      </c>
      <c r="BE300" s="26" t="s">
        <v>327</v>
      </c>
      <c r="BF300" s="26" t="s">
        <v>327</v>
      </c>
      <c r="BG300" s="26" t="s">
        <v>327</v>
      </c>
      <c r="BH300" s="26" t="s">
        <v>327</v>
      </c>
      <c r="BK300" s="26" t="s">
        <v>327</v>
      </c>
      <c r="BL300" s="26" t="s">
        <v>327</v>
      </c>
      <c r="BM300" s="26" t="s">
        <v>327</v>
      </c>
      <c r="BN300" s="26" t="s">
        <v>327</v>
      </c>
      <c r="BQ300" s="26" t="s">
        <v>327</v>
      </c>
      <c r="BR300" s="26" t="s">
        <v>327</v>
      </c>
      <c r="BS300" s="26" t="s">
        <v>327</v>
      </c>
      <c r="BT300" s="26" t="s">
        <v>327</v>
      </c>
      <c r="BW300" s="26" t="s">
        <v>327</v>
      </c>
      <c r="BX300" s="26" t="s">
        <v>327</v>
      </c>
      <c r="BY300" s="26" t="s">
        <v>327</v>
      </c>
      <c r="BZ300" s="26" t="s">
        <v>327</v>
      </c>
      <c r="CC300" s="26" t="s">
        <v>327</v>
      </c>
      <c r="CD300" s="26" t="s">
        <v>327</v>
      </c>
      <c r="CE300" s="26" t="s">
        <v>327</v>
      </c>
      <c r="CF300" s="26" t="s">
        <v>327</v>
      </c>
      <c r="CI300" s="26" t="s">
        <v>327</v>
      </c>
      <c r="CJ300" s="26" t="s">
        <v>327</v>
      </c>
      <c r="CK300" s="26" t="s">
        <v>327</v>
      </c>
      <c r="CL300" s="26" t="s">
        <v>327</v>
      </c>
      <c r="CO300" s="26" t="s">
        <v>327</v>
      </c>
      <c r="CP300" s="26" t="s">
        <v>327</v>
      </c>
      <c r="CQ300" s="26" t="s">
        <v>327</v>
      </c>
      <c r="CR300" s="26" t="s">
        <v>327</v>
      </c>
      <c r="CU300" s="26" t="s">
        <v>327</v>
      </c>
      <c r="CV300" s="26" t="s">
        <v>327</v>
      </c>
      <c r="CW300" s="26" t="s">
        <v>327</v>
      </c>
      <c r="CX300" s="26" t="s">
        <v>327</v>
      </c>
    </row>
    <row r="301" spans="5:102" x14ac:dyDescent="0.45">
      <c r="E301" s="26" t="s">
        <v>327</v>
      </c>
      <c r="F301" s="26" t="s">
        <v>327</v>
      </c>
      <c r="G301" s="26" t="s">
        <v>327</v>
      </c>
      <c r="H301" s="26" t="s">
        <v>327</v>
      </c>
      <c r="I301" s="26" t="s">
        <v>327</v>
      </c>
      <c r="J301" s="26" t="s">
        <v>327</v>
      </c>
      <c r="K301" s="26" t="s">
        <v>327</v>
      </c>
      <c r="L301" s="26" t="s">
        <v>327</v>
      </c>
      <c r="M301" s="26" t="s">
        <v>327</v>
      </c>
      <c r="O301" s="26" t="s">
        <v>327</v>
      </c>
      <c r="P301" s="26" t="s">
        <v>327</v>
      </c>
      <c r="Q301" s="26" t="s">
        <v>327</v>
      </c>
      <c r="R301" s="26" t="s">
        <v>327</v>
      </c>
      <c r="U301" s="26" t="s">
        <v>327</v>
      </c>
      <c r="V301" s="26" t="s">
        <v>327</v>
      </c>
      <c r="W301" s="26" t="s">
        <v>327</v>
      </c>
      <c r="X301" s="26" t="s">
        <v>327</v>
      </c>
      <c r="AA301" s="26" t="s">
        <v>327</v>
      </c>
      <c r="AB301" s="26" t="s">
        <v>327</v>
      </c>
      <c r="AC301" s="26" t="s">
        <v>327</v>
      </c>
      <c r="AD301" s="26" t="s">
        <v>327</v>
      </c>
      <c r="AG301" s="26" t="s">
        <v>327</v>
      </c>
      <c r="AH301" s="26" t="s">
        <v>327</v>
      </c>
      <c r="AI301" s="26" t="s">
        <v>327</v>
      </c>
      <c r="AJ301" s="26" t="s">
        <v>327</v>
      </c>
      <c r="AM301" s="26" t="s">
        <v>327</v>
      </c>
      <c r="AN301" s="26" t="s">
        <v>327</v>
      </c>
      <c r="AO301" s="26" t="s">
        <v>327</v>
      </c>
      <c r="AP301" s="26" t="s">
        <v>327</v>
      </c>
      <c r="AS301" s="26" t="s">
        <v>327</v>
      </c>
      <c r="AT301" s="26" t="s">
        <v>327</v>
      </c>
      <c r="AU301" s="26" t="s">
        <v>327</v>
      </c>
      <c r="AV301" s="26" t="s">
        <v>327</v>
      </c>
      <c r="AY301" s="26" t="s">
        <v>327</v>
      </c>
      <c r="AZ301" s="26" t="s">
        <v>327</v>
      </c>
      <c r="BA301" s="26" t="s">
        <v>327</v>
      </c>
      <c r="BB301" s="26" t="s">
        <v>327</v>
      </c>
      <c r="BE301" s="26" t="s">
        <v>327</v>
      </c>
      <c r="BF301" s="26" t="s">
        <v>327</v>
      </c>
      <c r="BG301" s="26" t="s">
        <v>327</v>
      </c>
      <c r="BH301" s="26" t="s">
        <v>327</v>
      </c>
      <c r="BK301" s="26" t="s">
        <v>327</v>
      </c>
      <c r="BL301" s="26" t="s">
        <v>327</v>
      </c>
      <c r="BM301" s="26" t="s">
        <v>327</v>
      </c>
      <c r="BN301" s="26" t="s">
        <v>327</v>
      </c>
      <c r="BQ301" s="26" t="s">
        <v>327</v>
      </c>
      <c r="BR301" s="26" t="s">
        <v>327</v>
      </c>
      <c r="BS301" s="26" t="s">
        <v>327</v>
      </c>
      <c r="BT301" s="26" t="s">
        <v>327</v>
      </c>
      <c r="BW301" s="26" t="s">
        <v>327</v>
      </c>
      <c r="BX301" s="26" t="s">
        <v>327</v>
      </c>
      <c r="BY301" s="26" t="s">
        <v>327</v>
      </c>
      <c r="BZ301" s="26" t="s">
        <v>327</v>
      </c>
      <c r="CC301" s="26" t="s">
        <v>327</v>
      </c>
      <c r="CD301" s="26" t="s">
        <v>327</v>
      </c>
      <c r="CE301" s="26" t="s">
        <v>327</v>
      </c>
      <c r="CF301" s="26" t="s">
        <v>327</v>
      </c>
      <c r="CI301" s="26" t="s">
        <v>327</v>
      </c>
      <c r="CJ301" s="26" t="s">
        <v>327</v>
      </c>
      <c r="CK301" s="26" t="s">
        <v>327</v>
      </c>
      <c r="CL301" s="26" t="s">
        <v>327</v>
      </c>
      <c r="CO301" s="26" t="s">
        <v>327</v>
      </c>
      <c r="CP301" s="26" t="s">
        <v>327</v>
      </c>
      <c r="CQ301" s="26" t="s">
        <v>327</v>
      </c>
      <c r="CR301" s="26" t="s">
        <v>327</v>
      </c>
      <c r="CU301" s="26" t="s">
        <v>327</v>
      </c>
      <c r="CV301" s="26" t="s">
        <v>327</v>
      </c>
      <c r="CW301" s="26" t="s">
        <v>327</v>
      </c>
      <c r="CX301" s="26" t="s">
        <v>327</v>
      </c>
    </row>
    <row r="302" spans="5:102" x14ac:dyDescent="0.45">
      <c r="E302" s="26" t="s">
        <v>327</v>
      </c>
      <c r="F302" s="26" t="s">
        <v>327</v>
      </c>
      <c r="G302" s="26" t="s">
        <v>327</v>
      </c>
      <c r="H302" s="26" t="s">
        <v>327</v>
      </c>
      <c r="I302" s="26" t="s">
        <v>327</v>
      </c>
      <c r="J302" s="26" t="s">
        <v>327</v>
      </c>
      <c r="K302" s="26" t="s">
        <v>327</v>
      </c>
      <c r="L302" s="26" t="s">
        <v>327</v>
      </c>
      <c r="M302" s="26" t="s">
        <v>327</v>
      </c>
      <c r="O302" s="26" t="s">
        <v>327</v>
      </c>
      <c r="P302" s="26" t="s">
        <v>327</v>
      </c>
      <c r="Q302" s="26" t="s">
        <v>327</v>
      </c>
      <c r="R302" s="26" t="s">
        <v>327</v>
      </c>
      <c r="U302" s="26" t="s">
        <v>327</v>
      </c>
      <c r="V302" s="26" t="s">
        <v>327</v>
      </c>
      <c r="W302" s="26" t="s">
        <v>327</v>
      </c>
      <c r="X302" s="26" t="s">
        <v>327</v>
      </c>
      <c r="AA302" s="26" t="s">
        <v>327</v>
      </c>
      <c r="AB302" s="26" t="s">
        <v>327</v>
      </c>
      <c r="AC302" s="26" t="s">
        <v>327</v>
      </c>
      <c r="AD302" s="26" t="s">
        <v>327</v>
      </c>
      <c r="AG302" s="26" t="s">
        <v>327</v>
      </c>
      <c r="AH302" s="26" t="s">
        <v>327</v>
      </c>
      <c r="AI302" s="26" t="s">
        <v>327</v>
      </c>
      <c r="AJ302" s="26" t="s">
        <v>327</v>
      </c>
      <c r="AM302" s="26" t="s">
        <v>327</v>
      </c>
      <c r="AN302" s="26" t="s">
        <v>327</v>
      </c>
      <c r="AO302" s="26" t="s">
        <v>327</v>
      </c>
      <c r="AP302" s="26" t="s">
        <v>327</v>
      </c>
      <c r="AS302" s="26" t="s">
        <v>327</v>
      </c>
      <c r="AT302" s="26" t="s">
        <v>327</v>
      </c>
      <c r="AU302" s="26" t="s">
        <v>327</v>
      </c>
      <c r="AV302" s="26" t="s">
        <v>327</v>
      </c>
      <c r="AY302" s="26" t="s">
        <v>327</v>
      </c>
      <c r="AZ302" s="26" t="s">
        <v>327</v>
      </c>
      <c r="BA302" s="26" t="s">
        <v>327</v>
      </c>
      <c r="BB302" s="26" t="s">
        <v>327</v>
      </c>
      <c r="BE302" s="26" t="s">
        <v>327</v>
      </c>
      <c r="BF302" s="26" t="s">
        <v>327</v>
      </c>
      <c r="BG302" s="26" t="s">
        <v>327</v>
      </c>
      <c r="BH302" s="26" t="s">
        <v>327</v>
      </c>
      <c r="BK302" s="26" t="s">
        <v>327</v>
      </c>
      <c r="BL302" s="26" t="s">
        <v>327</v>
      </c>
      <c r="BM302" s="26" t="s">
        <v>327</v>
      </c>
      <c r="BN302" s="26" t="s">
        <v>327</v>
      </c>
      <c r="BQ302" s="26" t="s">
        <v>327</v>
      </c>
      <c r="BR302" s="26" t="s">
        <v>327</v>
      </c>
      <c r="BS302" s="26" t="s">
        <v>327</v>
      </c>
      <c r="BT302" s="26" t="s">
        <v>327</v>
      </c>
      <c r="BW302" s="26" t="s">
        <v>327</v>
      </c>
      <c r="BX302" s="26" t="s">
        <v>327</v>
      </c>
      <c r="BY302" s="26" t="s">
        <v>327</v>
      </c>
      <c r="BZ302" s="26" t="s">
        <v>327</v>
      </c>
      <c r="CC302" s="26" t="s">
        <v>327</v>
      </c>
      <c r="CD302" s="26" t="s">
        <v>327</v>
      </c>
      <c r="CE302" s="26" t="s">
        <v>327</v>
      </c>
      <c r="CF302" s="26" t="s">
        <v>327</v>
      </c>
      <c r="CI302" s="26" t="s">
        <v>327</v>
      </c>
      <c r="CJ302" s="26" t="s">
        <v>327</v>
      </c>
      <c r="CK302" s="26" t="s">
        <v>327</v>
      </c>
      <c r="CL302" s="26" t="s">
        <v>327</v>
      </c>
      <c r="CO302" s="26" t="s">
        <v>327</v>
      </c>
      <c r="CP302" s="26" t="s">
        <v>327</v>
      </c>
      <c r="CQ302" s="26" t="s">
        <v>327</v>
      </c>
      <c r="CR302" s="26" t="s">
        <v>327</v>
      </c>
      <c r="CU302" s="26" t="s">
        <v>327</v>
      </c>
      <c r="CV302" s="26" t="s">
        <v>327</v>
      </c>
      <c r="CW302" s="26" t="s">
        <v>327</v>
      </c>
      <c r="CX302" s="26" t="s">
        <v>327</v>
      </c>
    </row>
    <row r="303" spans="5:102" x14ac:dyDescent="0.45">
      <c r="E303" s="26" t="s">
        <v>327</v>
      </c>
      <c r="F303" s="26" t="s">
        <v>327</v>
      </c>
      <c r="G303" s="26" t="s">
        <v>327</v>
      </c>
      <c r="H303" s="26" t="s">
        <v>327</v>
      </c>
      <c r="I303" s="26" t="s">
        <v>327</v>
      </c>
      <c r="J303" s="26" t="s">
        <v>327</v>
      </c>
      <c r="K303" s="26" t="s">
        <v>327</v>
      </c>
      <c r="L303" s="26" t="s">
        <v>327</v>
      </c>
      <c r="M303" s="26" t="s">
        <v>327</v>
      </c>
      <c r="O303" s="26" t="s">
        <v>327</v>
      </c>
      <c r="P303" s="26" t="s">
        <v>327</v>
      </c>
      <c r="Q303" s="26" t="s">
        <v>327</v>
      </c>
      <c r="R303" s="26" t="s">
        <v>327</v>
      </c>
      <c r="U303" s="26" t="s">
        <v>327</v>
      </c>
      <c r="V303" s="26" t="s">
        <v>327</v>
      </c>
      <c r="W303" s="26" t="s">
        <v>327</v>
      </c>
      <c r="X303" s="26" t="s">
        <v>327</v>
      </c>
      <c r="AA303" s="26" t="s">
        <v>327</v>
      </c>
      <c r="AB303" s="26" t="s">
        <v>327</v>
      </c>
      <c r="AC303" s="26" t="s">
        <v>327</v>
      </c>
      <c r="AD303" s="26" t="s">
        <v>327</v>
      </c>
      <c r="AG303" s="26" t="s">
        <v>327</v>
      </c>
      <c r="AH303" s="26" t="s">
        <v>327</v>
      </c>
      <c r="AI303" s="26" t="s">
        <v>327</v>
      </c>
      <c r="AJ303" s="26" t="s">
        <v>327</v>
      </c>
      <c r="AM303" s="26" t="s">
        <v>327</v>
      </c>
      <c r="AN303" s="26" t="s">
        <v>327</v>
      </c>
      <c r="AO303" s="26" t="s">
        <v>327</v>
      </c>
      <c r="AP303" s="26" t="s">
        <v>327</v>
      </c>
      <c r="AS303" s="26" t="s">
        <v>327</v>
      </c>
      <c r="AT303" s="26" t="s">
        <v>327</v>
      </c>
      <c r="AU303" s="26" t="s">
        <v>327</v>
      </c>
      <c r="AV303" s="26" t="s">
        <v>327</v>
      </c>
      <c r="AY303" s="26" t="s">
        <v>327</v>
      </c>
      <c r="AZ303" s="26" t="s">
        <v>327</v>
      </c>
      <c r="BA303" s="26" t="s">
        <v>327</v>
      </c>
      <c r="BB303" s="26" t="s">
        <v>327</v>
      </c>
      <c r="BE303" s="26" t="s">
        <v>327</v>
      </c>
      <c r="BF303" s="26" t="s">
        <v>327</v>
      </c>
      <c r="BG303" s="26" t="s">
        <v>327</v>
      </c>
      <c r="BH303" s="26" t="s">
        <v>327</v>
      </c>
      <c r="BK303" s="26" t="s">
        <v>327</v>
      </c>
      <c r="BL303" s="26" t="s">
        <v>327</v>
      </c>
      <c r="BM303" s="26" t="s">
        <v>327</v>
      </c>
      <c r="BN303" s="26" t="s">
        <v>327</v>
      </c>
      <c r="BQ303" s="26" t="s">
        <v>327</v>
      </c>
      <c r="BR303" s="26" t="s">
        <v>327</v>
      </c>
      <c r="BS303" s="26" t="s">
        <v>327</v>
      </c>
      <c r="BT303" s="26" t="s">
        <v>327</v>
      </c>
      <c r="BW303" s="26" t="s">
        <v>327</v>
      </c>
      <c r="BX303" s="26" t="s">
        <v>327</v>
      </c>
      <c r="BY303" s="26" t="s">
        <v>327</v>
      </c>
      <c r="BZ303" s="26" t="s">
        <v>327</v>
      </c>
      <c r="CC303" s="26" t="s">
        <v>327</v>
      </c>
      <c r="CD303" s="26" t="s">
        <v>327</v>
      </c>
      <c r="CE303" s="26" t="s">
        <v>327</v>
      </c>
      <c r="CF303" s="26" t="s">
        <v>327</v>
      </c>
      <c r="CI303" s="26" t="s">
        <v>327</v>
      </c>
      <c r="CJ303" s="26" t="s">
        <v>327</v>
      </c>
      <c r="CK303" s="26" t="s">
        <v>327</v>
      </c>
      <c r="CL303" s="26" t="s">
        <v>327</v>
      </c>
      <c r="CO303" s="26" t="s">
        <v>327</v>
      </c>
      <c r="CP303" s="26" t="s">
        <v>327</v>
      </c>
      <c r="CQ303" s="26" t="s">
        <v>327</v>
      </c>
      <c r="CR303" s="26" t="s">
        <v>327</v>
      </c>
      <c r="CU303" s="26" t="s">
        <v>327</v>
      </c>
      <c r="CV303" s="26" t="s">
        <v>327</v>
      </c>
      <c r="CW303" s="26" t="s">
        <v>327</v>
      </c>
      <c r="CX303" s="26" t="s">
        <v>327</v>
      </c>
    </row>
    <row r="304" spans="5:102" x14ac:dyDescent="0.45">
      <c r="E304" s="26" t="s">
        <v>327</v>
      </c>
      <c r="F304" s="26" t="s">
        <v>327</v>
      </c>
      <c r="G304" s="26" t="s">
        <v>327</v>
      </c>
      <c r="H304" s="26" t="s">
        <v>327</v>
      </c>
      <c r="I304" s="26" t="s">
        <v>327</v>
      </c>
      <c r="J304" s="26" t="s">
        <v>327</v>
      </c>
      <c r="K304" s="26" t="s">
        <v>327</v>
      </c>
      <c r="L304" s="26" t="s">
        <v>327</v>
      </c>
      <c r="M304" s="26" t="s">
        <v>327</v>
      </c>
      <c r="O304" s="26" t="s">
        <v>327</v>
      </c>
      <c r="P304" s="26" t="s">
        <v>327</v>
      </c>
      <c r="Q304" s="26" t="s">
        <v>327</v>
      </c>
      <c r="R304" s="26" t="s">
        <v>327</v>
      </c>
      <c r="U304" s="26" t="s">
        <v>327</v>
      </c>
      <c r="V304" s="26" t="s">
        <v>327</v>
      </c>
      <c r="W304" s="26" t="s">
        <v>327</v>
      </c>
      <c r="X304" s="26" t="s">
        <v>327</v>
      </c>
      <c r="AA304" s="26" t="s">
        <v>327</v>
      </c>
      <c r="AB304" s="26" t="s">
        <v>327</v>
      </c>
      <c r="AC304" s="26" t="s">
        <v>327</v>
      </c>
      <c r="AD304" s="26" t="s">
        <v>327</v>
      </c>
      <c r="AG304" s="26" t="s">
        <v>327</v>
      </c>
      <c r="AH304" s="26" t="s">
        <v>327</v>
      </c>
      <c r="AI304" s="26" t="s">
        <v>327</v>
      </c>
      <c r="AJ304" s="26" t="s">
        <v>327</v>
      </c>
      <c r="AM304" s="26" t="s">
        <v>327</v>
      </c>
      <c r="AN304" s="26" t="s">
        <v>327</v>
      </c>
      <c r="AO304" s="26" t="s">
        <v>327</v>
      </c>
      <c r="AP304" s="26" t="s">
        <v>327</v>
      </c>
      <c r="AS304" s="26" t="s">
        <v>327</v>
      </c>
      <c r="AT304" s="26" t="s">
        <v>327</v>
      </c>
      <c r="AU304" s="26" t="s">
        <v>327</v>
      </c>
      <c r="AV304" s="26" t="s">
        <v>327</v>
      </c>
      <c r="AY304" s="26" t="s">
        <v>327</v>
      </c>
      <c r="AZ304" s="26" t="s">
        <v>327</v>
      </c>
      <c r="BA304" s="26" t="s">
        <v>327</v>
      </c>
      <c r="BB304" s="26" t="s">
        <v>327</v>
      </c>
      <c r="BE304" s="26" t="s">
        <v>327</v>
      </c>
      <c r="BF304" s="26" t="s">
        <v>327</v>
      </c>
      <c r="BG304" s="26" t="s">
        <v>327</v>
      </c>
      <c r="BH304" s="26" t="s">
        <v>327</v>
      </c>
      <c r="BK304" s="26" t="s">
        <v>327</v>
      </c>
      <c r="BL304" s="26" t="s">
        <v>327</v>
      </c>
      <c r="BM304" s="26" t="s">
        <v>327</v>
      </c>
      <c r="BN304" s="26" t="s">
        <v>327</v>
      </c>
      <c r="BQ304" s="26" t="s">
        <v>327</v>
      </c>
      <c r="BR304" s="26" t="s">
        <v>327</v>
      </c>
      <c r="BS304" s="26" t="s">
        <v>327</v>
      </c>
      <c r="BT304" s="26" t="s">
        <v>327</v>
      </c>
      <c r="BW304" s="26" t="s">
        <v>327</v>
      </c>
      <c r="BX304" s="26" t="s">
        <v>327</v>
      </c>
      <c r="BY304" s="26" t="s">
        <v>327</v>
      </c>
      <c r="BZ304" s="26" t="s">
        <v>327</v>
      </c>
      <c r="CC304" s="26" t="s">
        <v>327</v>
      </c>
      <c r="CD304" s="26" t="s">
        <v>327</v>
      </c>
      <c r="CE304" s="26" t="s">
        <v>327</v>
      </c>
      <c r="CF304" s="26" t="s">
        <v>327</v>
      </c>
      <c r="CI304" s="26" t="s">
        <v>327</v>
      </c>
      <c r="CJ304" s="26" t="s">
        <v>327</v>
      </c>
      <c r="CK304" s="26" t="s">
        <v>327</v>
      </c>
      <c r="CL304" s="26" t="s">
        <v>327</v>
      </c>
      <c r="CO304" s="26" t="s">
        <v>327</v>
      </c>
      <c r="CP304" s="26" t="s">
        <v>327</v>
      </c>
      <c r="CQ304" s="26" t="s">
        <v>327</v>
      </c>
      <c r="CR304" s="26" t="s">
        <v>327</v>
      </c>
      <c r="CU304" s="26" t="s">
        <v>327</v>
      </c>
      <c r="CV304" s="26" t="s">
        <v>327</v>
      </c>
      <c r="CW304" s="26" t="s">
        <v>327</v>
      </c>
      <c r="CX304" s="26" t="s">
        <v>327</v>
      </c>
    </row>
    <row r="305" spans="5:102" x14ac:dyDescent="0.45">
      <c r="E305" s="26" t="s">
        <v>327</v>
      </c>
      <c r="F305" s="26" t="s">
        <v>327</v>
      </c>
      <c r="G305" s="26" t="s">
        <v>327</v>
      </c>
      <c r="H305" s="26" t="s">
        <v>327</v>
      </c>
      <c r="I305" s="26" t="s">
        <v>327</v>
      </c>
      <c r="J305" s="26" t="s">
        <v>327</v>
      </c>
      <c r="K305" s="26" t="s">
        <v>327</v>
      </c>
      <c r="L305" s="26" t="s">
        <v>327</v>
      </c>
      <c r="M305" s="26" t="s">
        <v>327</v>
      </c>
      <c r="O305" s="26" t="s">
        <v>327</v>
      </c>
      <c r="P305" s="26" t="s">
        <v>327</v>
      </c>
      <c r="Q305" s="26" t="s">
        <v>327</v>
      </c>
      <c r="R305" s="26" t="s">
        <v>327</v>
      </c>
      <c r="U305" s="26" t="s">
        <v>327</v>
      </c>
      <c r="V305" s="26" t="s">
        <v>327</v>
      </c>
      <c r="W305" s="26" t="s">
        <v>327</v>
      </c>
      <c r="X305" s="26" t="s">
        <v>327</v>
      </c>
      <c r="AA305" s="26" t="s">
        <v>327</v>
      </c>
      <c r="AB305" s="26" t="s">
        <v>327</v>
      </c>
      <c r="AC305" s="26" t="s">
        <v>327</v>
      </c>
      <c r="AD305" s="26" t="s">
        <v>327</v>
      </c>
      <c r="AG305" s="26" t="s">
        <v>327</v>
      </c>
      <c r="AH305" s="26" t="s">
        <v>327</v>
      </c>
      <c r="AI305" s="26" t="s">
        <v>327</v>
      </c>
      <c r="AJ305" s="26" t="s">
        <v>327</v>
      </c>
      <c r="AM305" s="26" t="s">
        <v>327</v>
      </c>
      <c r="AN305" s="26" t="s">
        <v>327</v>
      </c>
      <c r="AO305" s="26" t="s">
        <v>327</v>
      </c>
      <c r="AP305" s="26" t="s">
        <v>327</v>
      </c>
      <c r="AS305" s="26" t="s">
        <v>327</v>
      </c>
      <c r="AT305" s="26" t="s">
        <v>327</v>
      </c>
      <c r="AU305" s="26" t="s">
        <v>327</v>
      </c>
      <c r="AV305" s="26" t="s">
        <v>327</v>
      </c>
      <c r="AY305" s="26" t="s">
        <v>327</v>
      </c>
      <c r="AZ305" s="26" t="s">
        <v>327</v>
      </c>
      <c r="BA305" s="26" t="s">
        <v>327</v>
      </c>
      <c r="BB305" s="26" t="s">
        <v>327</v>
      </c>
      <c r="BE305" s="26" t="s">
        <v>327</v>
      </c>
      <c r="BF305" s="26" t="s">
        <v>327</v>
      </c>
      <c r="BG305" s="26" t="s">
        <v>327</v>
      </c>
      <c r="BH305" s="26" t="s">
        <v>327</v>
      </c>
      <c r="BK305" s="26" t="s">
        <v>327</v>
      </c>
      <c r="BL305" s="26" t="s">
        <v>327</v>
      </c>
      <c r="BM305" s="26" t="s">
        <v>327</v>
      </c>
      <c r="BN305" s="26" t="s">
        <v>327</v>
      </c>
      <c r="BQ305" s="26" t="s">
        <v>327</v>
      </c>
      <c r="BR305" s="26" t="s">
        <v>327</v>
      </c>
      <c r="BS305" s="26" t="s">
        <v>327</v>
      </c>
      <c r="BT305" s="26" t="s">
        <v>327</v>
      </c>
      <c r="BW305" s="26" t="s">
        <v>327</v>
      </c>
      <c r="BX305" s="26" t="s">
        <v>327</v>
      </c>
      <c r="BY305" s="26" t="s">
        <v>327</v>
      </c>
      <c r="BZ305" s="26" t="s">
        <v>327</v>
      </c>
      <c r="CC305" s="26" t="s">
        <v>327</v>
      </c>
      <c r="CD305" s="26" t="s">
        <v>327</v>
      </c>
      <c r="CE305" s="26" t="s">
        <v>327</v>
      </c>
      <c r="CF305" s="26" t="s">
        <v>327</v>
      </c>
      <c r="CI305" s="26" t="s">
        <v>327</v>
      </c>
      <c r="CJ305" s="26" t="s">
        <v>327</v>
      </c>
      <c r="CK305" s="26" t="s">
        <v>327</v>
      </c>
      <c r="CL305" s="26" t="s">
        <v>327</v>
      </c>
      <c r="CO305" s="26" t="s">
        <v>327</v>
      </c>
      <c r="CP305" s="26" t="s">
        <v>327</v>
      </c>
      <c r="CQ305" s="26" t="s">
        <v>327</v>
      </c>
      <c r="CR305" s="26" t="s">
        <v>327</v>
      </c>
      <c r="CU305" s="26" t="s">
        <v>327</v>
      </c>
      <c r="CV305" s="26" t="s">
        <v>327</v>
      </c>
      <c r="CW305" s="26" t="s">
        <v>327</v>
      </c>
      <c r="CX305" s="26" t="s">
        <v>327</v>
      </c>
    </row>
    <row r="306" spans="5:102" x14ac:dyDescent="0.45">
      <c r="E306" s="26" t="s">
        <v>327</v>
      </c>
      <c r="F306" s="26" t="s">
        <v>327</v>
      </c>
      <c r="G306" s="26" t="s">
        <v>327</v>
      </c>
      <c r="H306" s="26" t="s">
        <v>327</v>
      </c>
      <c r="I306" s="26" t="s">
        <v>327</v>
      </c>
      <c r="J306" s="26" t="s">
        <v>327</v>
      </c>
      <c r="K306" s="26" t="s">
        <v>327</v>
      </c>
      <c r="L306" s="26" t="s">
        <v>327</v>
      </c>
      <c r="M306" s="26" t="s">
        <v>327</v>
      </c>
      <c r="O306" s="26" t="s">
        <v>327</v>
      </c>
      <c r="P306" s="26" t="s">
        <v>327</v>
      </c>
      <c r="Q306" s="26" t="s">
        <v>327</v>
      </c>
      <c r="R306" s="26" t="s">
        <v>327</v>
      </c>
      <c r="U306" s="26" t="s">
        <v>327</v>
      </c>
      <c r="V306" s="26" t="s">
        <v>327</v>
      </c>
      <c r="W306" s="26" t="s">
        <v>327</v>
      </c>
      <c r="X306" s="26" t="s">
        <v>327</v>
      </c>
      <c r="AA306" s="26" t="s">
        <v>327</v>
      </c>
      <c r="AB306" s="26" t="s">
        <v>327</v>
      </c>
      <c r="AC306" s="26" t="s">
        <v>327</v>
      </c>
      <c r="AD306" s="26" t="s">
        <v>327</v>
      </c>
      <c r="AG306" s="26" t="s">
        <v>327</v>
      </c>
      <c r="AH306" s="26" t="s">
        <v>327</v>
      </c>
      <c r="AI306" s="26" t="s">
        <v>327</v>
      </c>
      <c r="AJ306" s="26" t="s">
        <v>327</v>
      </c>
      <c r="AM306" s="26" t="s">
        <v>327</v>
      </c>
      <c r="AN306" s="26" t="s">
        <v>327</v>
      </c>
      <c r="AO306" s="26" t="s">
        <v>327</v>
      </c>
      <c r="AP306" s="26" t="s">
        <v>327</v>
      </c>
      <c r="AS306" s="26" t="s">
        <v>327</v>
      </c>
      <c r="AT306" s="26" t="s">
        <v>327</v>
      </c>
      <c r="AU306" s="26" t="s">
        <v>327</v>
      </c>
      <c r="AV306" s="26" t="s">
        <v>327</v>
      </c>
      <c r="AY306" s="26" t="s">
        <v>327</v>
      </c>
      <c r="AZ306" s="26" t="s">
        <v>327</v>
      </c>
      <c r="BA306" s="26" t="s">
        <v>327</v>
      </c>
      <c r="BB306" s="26" t="s">
        <v>327</v>
      </c>
      <c r="BE306" s="26" t="s">
        <v>327</v>
      </c>
      <c r="BF306" s="26" t="s">
        <v>327</v>
      </c>
      <c r="BG306" s="26" t="s">
        <v>327</v>
      </c>
      <c r="BH306" s="26" t="s">
        <v>327</v>
      </c>
      <c r="BK306" s="26" t="s">
        <v>327</v>
      </c>
      <c r="BL306" s="26" t="s">
        <v>327</v>
      </c>
      <c r="BM306" s="26" t="s">
        <v>327</v>
      </c>
      <c r="BN306" s="26" t="s">
        <v>327</v>
      </c>
      <c r="BQ306" s="26" t="s">
        <v>327</v>
      </c>
      <c r="BR306" s="26" t="s">
        <v>327</v>
      </c>
      <c r="BS306" s="26" t="s">
        <v>327</v>
      </c>
      <c r="BT306" s="26" t="s">
        <v>327</v>
      </c>
      <c r="BW306" s="26" t="s">
        <v>327</v>
      </c>
      <c r="BX306" s="26" t="s">
        <v>327</v>
      </c>
      <c r="BY306" s="26" t="s">
        <v>327</v>
      </c>
      <c r="BZ306" s="26" t="s">
        <v>327</v>
      </c>
      <c r="CC306" s="26" t="s">
        <v>327</v>
      </c>
      <c r="CD306" s="26" t="s">
        <v>327</v>
      </c>
      <c r="CE306" s="26" t="s">
        <v>327</v>
      </c>
      <c r="CF306" s="26" t="s">
        <v>327</v>
      </c>
      <c r="CI306" s="26" t="s">
        <v>327</v>
      </c>
      <c r="CJ306" s="26" t="s">
        <v>327</v>
      </c>
      <c r="CK306" s="26" t="s">
        <v>327</v>
      </c>
      <c r="CL306" s="26" t="s">
        <v>327</v>
      </c>
      <c r="CO306" s="26" t="s">
        <v>327</v>
      </c>
      <c r="CP306" s="26" t="s">
        <v>327</v>
      </c>
      <c r="CQ306" s="26" t="s">
        <v>327</v>
      </c>
      <c r="CR306" s="26" t="s">
        <v>327</v>
      </c>
      <c r="CU306" s="26" t="s">
        <v>327</v>
      </c>
      <c r="CV306" s="26" t="s">
        <v>327</v>
      </c>
      <c r="CW306" s="26" t="s">
        <v>327</v>
      </c>
      <c r="CX306" s="26" t="s">
        <v>327</v>
      </c>
    </row>
    <row r="307" spans="5:102" x14ac:dyDescent="0.45">
      <c r="E307" s="26" t="s">
        <v>327</v>
      </c>
      <c r="F307" s="26" t="s">
        <v>327</v>
      </c>
      <c r="G307" s="26" t="s">
        <v>327</v>
      </c>
      <c r="H307" s="26" t="s">
        <v>327</v>
      </c>
      <c r="I307" s="26" t="s">
        <v>327</v>
      </c>
      <c r="J307" s="26" t="s">
        <v>327</v>
      </c>
      <c r="K307" s="26" t="s">
        <v>327</v>
      </c>
      <c r="L307" s="26" t="s">
        <v>327</v>
      </c>
      <c r="M307" s="26" t="s">
        <v>327</v>
      </c>
      <c r="O307" s="26" t="s">
        <v>327</v>
      </c>
      <c r="P307" s="26" t="s">
        <v>327</v>
      </c>
      <c r="Q307" s="26" t="s">
        <v>327</v>
      </c>
      <c r="R307" s="26" t="s">
        <v>327</v>
      </c>
      <c r="U307" s="26" t="s">
        <v>327</v>
      </c>
      <c r="V307" s="26" t="s">
        <v>327</v>
      </c>
      <c r="W307" s="26" t="s">
        <v>327</v>
      </c>
      <c r="X307" s="26" t="s">
        <v>327</v>
      </c>
      <c r="AA307" s="26" t="s">
        <v>327</v>
      </c>
      <c r="AB307" s="26" t="s">
        <v>327</v>
      </c>
      <c r="AC307" s="26" t="s">
        <v>327</v>
      </c>
      <c r="AD307" s="26" t="s">
        <v>327</v>
      </c>
      <c r="AG307" s="26" t="s">
        <v>327</v>
      </c>
      <c r="AH307" s="26" t="s">
        <v>327</v>
      </c>
      <c r="AI307" s="26" t="s">
        <v>327</v>
      </c>
      <c r="AJ307" s="26" t="s">
        <v>327</v>
      </c>
      <c r="AM307" s="26" t="s">
        <v>327</v>
      </c>
      <c r="AN307" s="26" t="s">
        <v>327</v>
      </c>
      <c r="AO307" s="26" t="s">
        <v>327</v>
      </c>
      <c r="AP307" s="26" t="s">
        <v>327</v>
      </c>
      <c r="AS307" s="26" t="s">
        <v>327</v>
      </c>
      <c r="AT307" s="26" t="s">
        <v>327</v>
      </c>
      <c r="AU307" s="26" t="s">
        <v>327</v>
      </c>
      <c r="AV307" s="26" t="s">
        <v>327</v>
      </c>
      <c r="AY307" s="26" t="s">
        <v>327</v>
      </c>
      <c r="AZ307" s="26" t="s">
        <v>327</v>
      </c>
      <c r="BA307" s="26" t="s">
        <v>327</v>
      </c>
      <c r="BB307" s="26" t="s">
        <v>327</v>
      </c>
      <c r="BE307" s="26" t="s">
        <v>327</v>
      </c>
      <c r="BF307" s="26" t="s">
        <v>327</v>
      </c>
      <c r="BG307" s="26" t="s">
        <v>327</v>
      </c>
      <c r="BH307" s="26" t="s">
        <v>327</v>
      </c>
      <c r="BK307" s="26" t="s">
        <v>327</v>
      </c>
      <c r="BL307" s="26" t="s">
        <v>327</v>
      </c>
      <c r="BM307" s="26" t="s">
        <v>327</v>
      </c>
      <c r="BN307" s="26" t="s">
        <v>327</v>
      </c>
      <c r="BQ307" s="26" t="s">
        <v>327</v>
      </c>
      <c r="BR307" s="26" t="s">
        <v>327</v>
      </c>
      <c r="BS307" s="26" t="s">
        <v>327</v>
      </c>
      <c r="BT307" s="26" t="s">
        <v>327</v>
      </c>
      <c r="BW307" s="26" t="s">
        <v>327</v>
      </c>
      <c r="BX307" s="26" t="s">
        <v>327</v>
      </c>
      <c r="BY307" s="26" t="s">
        <v>327</v>
      </c>
      <c r="BZ307" s="26" t="s">
        <v>327</v>
      </c>
      <c r="CC307" s="26" t="s">
        <v>327</v>
      </c>
      <c r="CD307" s="26" t="s">
        <v>327</v>
      </c>
      <c r="CE307" s="26" t="s">
        <v>327</v>
      </c>
      <c r="CF307" s="26" t="s">
        <v>327</v>
      </c>
      <c r="CI307" s="26" t="s">
        <v>327</v>
      </c>
      <c r="CJ307" s="26" t="s">
        <v>327</v>
      </c>
      <c r="CK307" s="26" t="s">
        <v>327</v>
      </c>
      <c r="CL307" s="26" t="s">
        <v>327</v>
      </c>
      <c r="CO307" s="26" t="s">
        <v>327</v>
      </c>
      <c r="CP307" s="26" t="s">
        <v>327</v>
      </c>
      <c r="CQ307" s="26" t="s">
        <v>327</v>
      </c>
      <c r="CR307" s="26" t="s">
        <v>327</v>
      </c>
      <c r="CU307" s="26" t="s">
        <v>327</v>
      </c>
      <c r="CV307" s="26" t="s">
        <v>327</v>
      </c>
      <c r="CW307" s="26" t="s">
        <v>327</v>
      </c>
      <c r="CX307" s="26" t="s">
        <v>327</v>
      </c>
    </row>
    <row r="308" spans="5:102" x14ac:dyDescent="0.45">
      <c r="E308" s="26" t="s">
        <v>327</v>
      </c>
      <c r="F308" s="26" t="s">
        <v>327</v>
      </c>
      <c r="G308" s="26" t="s">
        <v>327</v>
      </c>
      <c r="H308" s="26" t="s">
        <v>327</v>
      </c>
      <c r="I308" s="26" t="s">
        <v>327</v>
      </c>
      <c r="J308" s="26" t="s">
        <v>327</v>
      </c>
      <c r="K308" s="26" t="s">
        <v>327</v>
      </c>
      <c r="L308" s="26" t="s">
        <v>327</v>
      </c>
      <c r="M308" s="26" t="s">
        <v>327</v>
      </c>
      <c r="O308" s="26" t="s">
        <v>327</v>
      </c>
      <c r="P308" s="26" t="s">
        <v>327</v>
      </c>
      <c r="Q308" s="26" t="s">
        <v>327</v>
      </c>
      <c r="R308" s="26" t="s">
        <v>327</v>
      </c>
      <c r="U308" s="26" t="s">
        <v>327</v>
      </c>
      <c r="V308" s="26" t="s">
        <v>327</v>
      </c>
      <c r="W308" s="26" t="s">
        <v>327</v>
      </c>
      <c r="X308" s="26" t="s">
        <v>327</v>
      </c>
      <c r="AA308" s="26" t="s">
        <v>327</v>
      </c>
      <c r="AB308" s="26" t="s">
        <v>327</v>
      </c>
      <c r="AC308" s="26" t="s">
        <v>327</v>
      </c>
      <c r="AD308" s="26" t="s">
        <v>327</v>
      </c>
      <c r="AG308" s="26" t="s">
        <v>327</v>
      </c>
      <c r="AH308" s="26" t="s">
        <v>327</v>
      </c>
      <c r="AI308" s="26" t="s">
        <v>327</v>
      </c>
      <c r="AJ308" s="26" t="s">
        <v>327</v>
      </c>
      <c r="AM308" s="26" t="s">
        <v>327</v>
      </c>
      <c r="AN308" s="26" t="s">
        <v>327</v>
      </c>
      <c r="AO308" s="26" t="s">
        <v>327</v>
      </c>
      <c r="AP308" s="26" t="s">
        <v>327</v>
      </c>
      <c r="AS308" s="26" t="s">
        <v>327</v>
      </c>
      <c r="AT308" s="26" t="s">
        <v>327</v>
      </c>
      <c r="AU308" s="26" t="s">
        <v>327</v>
      </c>
      <c r="AV308" s="26" t="s">
        <v>327</v>
      </c>
      <c r="AY308" s="26" t="s">
        <v>327</v>
      </c>
      <c r="AZ308" s="26" t="s">
        <v>327</v>
      </c>
      <c r="BA308" s="26" t="s">
        <v>327</v>
      </c>
      <c r="BB308" s="26" t="s">
        <v>327</v>
      </c>
      <c r="BE308" s="26" t="s">
        <v>327</v>
      </c>
      <c r="BF308" s="26" t="s">
        <v>327</v>
      </c>
      <c r="BG308" s="26" t="s">
        <v>327</v>
      </c>
      <c r="BH308" s="26" t="s">
        <v>327</v>
      </c>
      <c r="BK308" s="26" t="s">
        <v>327</v>
      </c>
      <c r="BL308" s="26" t="s">
        <v>327</v>
      </c>
      <c r="BM308" s="26" t="s">
        <v>327</v>
      </c>
      <c r="BN308" s="26" t="s">
        <v>327</v>
      </c>
      <c r="BQ308" s="26" t="s">
        <v>327</v>
      </c>
      <c r="BR308" s="26" t="s">
        <v>327</v>
      </c>
      <c r="BS308" s="26" t="s">
        <v>327</v>
      </c>
      <c r="BT308" s="26" t="s">
        <v>327</v>
      </c>
      <c r="BW308" s="26" t="s">
        <v>327</v>
      </c>
      <c r="BX308" s="26" t="s">
        <v>327</v>
      </c>
      <c r="BY308" s="26" t="s">
        <v>327</v>
      </c>
      <c r="BZ308" s="26" t="s">
        <v>327</v>
      </c>
      <c r="CC308" s="26" t="s">
        <v>327</v>
      </c>
      <c r="CD308" s="26" t="s">
        <v>327</v>
      </c>
      <c r="CE308" s="26" t="s">
        <v>327</v>
      </c>
      <c r="CF308" s="26" t="s">
        <v>327</v>
      </c>
      <c r="CI308" s="26" t="s">
        <v>327</v>
      </c>
      <c r="CJ308" s="26" t="s">
        <v>327</v>
      </c>
      <c r="CK308" s="26" t="s">
        <v>327</v>
      </c>
      <c r="CL308" s="26" t="s">
        <v>327</v>
      </c>
      <c r="CO308" s="26" t="s">
        <v>327</v>
      </c>
      <c r="CP308" s="26" t="s">
        <v>327</v>
      </c>
      <c r="CQ308" s="26" t="s">
        <v>327</v>
      </c>
      <c r="CR308" s="26" t="s">
        <v>327</v>
      </c>
      <c r="CU308" s="26" t="s">
        <v>327</v>
      </c>
      <c r="CV308" s="26" t="s">
        <v>327</v>
      </c>
      <c r="CW308" s="26" t="s">
        <v>327</v>
      </c>
      <c r="CX308" s="26" t="s">
        <v>327</v>
      </c>
    </row>
    <row r="309" spans="5:102" x14ac:dyDescent="0.45">
      <c r="E309" s="26" t="s">
        <v>327</v>
      </c>
      <c r="F309" s="26" t="s">
        <v>327</v>
      </c>
      <c r="G309" s="26" t="s">
        <v>327</v>
      </c>
      <c r="H309" s="26" t="s">
        <v>327</v>
      </c>
      <c r="I309" s="26" t="s">
        <v>327</v>
      </c>
      <c r="J309" s="26" t="s">
        <v>327</v>
      </c>
      <c r="K309" s="26" t="s">
        <v>327</v>
      </c>
      <c r="L309" s="26" t="s">
        <v>327</v>
      </c>
      <c r="M309" s="26" t="s">
        <v>327</v>
      </c>
      <c r="O309" s="26" t="s">
        <v>327</v>
      </c>
      <c r="P309" s="26" t="s">
        <v>327</v>
      </c>
      <c r="Q309" s="26" t="s">
        <v>327</v>
      </c>
      <c r="R309" s="26" t="s">
        <v>327</v>
      </c>
      <c r="U309" s="26" t="s">
        <v>327</v>
      </c>
      <c r="V309" s="26" t="s">
        <v>327</v>
      </c>
      <c r="W309" s="26" t="s">
        <v>327</v>
      </c>
      <c r="X309" s="26" t="s">
        <v>327</v>
      </c>
      <c r="AA309" s="26" t="s">
        <v>327</v>
      </c>
      <c r="AB309" s="26" t="s">
        <v>327</v>
      </c>
      <c r="AC309" s="26" t="s">
        <v>327</v>
      </c>
      <c r="AD309" s="26" t="s">
        <v>327</v>
      </c>
      <c r="AG309" s="26" t="s">
        <v>327</v>
      </c>
      <c r="AH309" s="26" t="s">
        <v>327</v>
      </c>
      <c r="AI309" s="26" t="s">
        <v>327</v>
      </c>
      <c r="AJ309" s="26" t="s">
        <v>327</v>
      </c>
      <c r="AM309" s="26" t="s">
        <v>327</v>
      </c>
      <c r="AN309" s="26" t="s">
        <v>327</v>
      </c>
      <c r="AO309" s="26" t="s">
        <v>327</v>
      </c>
      <c r="AP309" s="26" t="s">
        <v>327</v>
      </c>
      <c r="AS309" s="26" t="s">
        <v>327</v>
      </c>
      <c r="AT309" s="26" t="s">
        <v>327</v>
      </c>
      <c r="AU309" s="26" t="s">
        <v>327</v>
      </c>
      <c r="AV309" s="26" t="s">
        <v>327</v>
      </c>
      <c r="AY309" s="26" t="s">
        <v>327</v>
      </c>
      <c r="AZ309" s="26" t="s">
        <v>327</v>
      </c>
      <c r="BA309" s="26" t="s">
        <v>327</v>
      </c>
      <c r="BB309" s="26" t="s">
        <v>327</v>
      </c>
      <c r="BE309" s="26" t="s">
        <v>327</v>
      </c>
      <c r="BF309" s="26" t="s">
        <v>327</v>
      </c>
      <c r="BG309" s="26" t="s">
        <v>327</v>
      </c>
      <c r="BH309" s="26" t="s">
        <v>327</v>
      </c>
      <c r="BK309" s="26" t="s">
        <v>327</v>
      </c>
      <c r="BL309" s="26" t="s">
        <v>327</v>
      </c>
      <c r="BM309" s="26" t="s">
        <v>327</v>
      </c>
      <c r="BN309" s="26" t="s">
        <v>327</v>
      </c>
      <c r="BQ309" s="26" t="s">
        <v>327</v>
      </c>
      <c r="BR309" s="26" t="s">
        <v>327</v>
      </c>
      <c r="BS309" s="26" t="s">
        <v>327</v>
      </c>
      <c r="BT309" s="26" t="s">
        <v>327</v>
      </c>
      <c r="BW309" s="26" t="s">
        <v>327</v>
      </c>
      <c r="BX309" s="26" t="s">
        <v>327</v>
      </c>
      <c r="BY309" s="26" t="s">
        <v>327</v>
      </c>
      <c r="BZ309" s="26" t="s">
        <v>327</v>
      </c>
      <c r="CC309" s="26" t="s">
        <v>327</v>
      </c>
      <c r="CD309" s="26" t="s">
        <v>327</v>
      </c>
      <c r="CE309" s="26" t="s">
        <v>327</v>
      </c>
      <c r="CF309" s="26" t="s">
        <v>327</v>
      </c>
      <c r="CI309" s="26" t="s">
        <v>327</v>
      </c>
      <c r="CJ309" s="26" t="s">
        <v>327</v>
      </c>
      <c r="CK309" s="26" t="s">
        <v>327</v>
      </c>
      <c r="CL309" s="26" t="s">
        <v>327</v>
      </c>
      <c r="CO309" s="26" t="s">
        <v>327</v>
      </c>
      <c r="CP309" s="26" t="s">
        <v>327</v>
      </c>
      <c r="CQ309" s="26" t="s">
        <v>327</v>
      </c>
      <c r="CR309" s="26" t="s">
        <v>327</v>
      </c>
      <c r="CU309" s="26" t="s">
        <v>327</v>
      </c>
      <c r="CV309" s="26" t="s">
        <v>327</v>
      </c>
      <c r="CW309" s="26" t="s">
        <v>327</v>
      </c>
      <c r="CX309" s="26" t="s">
        <v>327</v>
      </c>
    </row>
    <row r="310" spans="5:102" x14ac:dyDescent="0.45">
      <c r="E310" s="26" t="s">
        <v>327</v>
      </c>
      <c r="F310" s="26" t="s">
        <v>327</v>
      </c>
      <c r="G310" s="26" t="s">
        <v>327</v>
      </c>
      <c r="H310" s="26" t="s">
        <v>327</v>
      </c>
      <c r="I310" s="26" t="s">
        <v>327</v>
      </c>
      <c r="J310" s="26" t="s">
        <v>327</v>
      </c>
      <c r="K310" s="26" t="s">
        <v>327</v>
      </c>
      <c r="L310" s="26" t="s">
        <v>327</v>
      </c>
      <c r="M310" s="26" t="s">
        <v>327</v>
      </c>
      <c r="O310" s="26" t="s">
        <v>327</v>
      </c>
      <c r="P310" s="26" t="s">
        <v>327</v>
      </c>
      <c r="Q310" s="26" t="s">
        <v>327</v>
      </c>
      <c r="R310" s="26" t="s">
        <v>327</v>
      </c>
      <c r="U310" s="26" t="s">
        <v>327</v>
      </c>
      <c r="V310" s="26" t="s">
        <v>327</v>
      </c>
      <c r="W310" s="26" t="s">
        <v>327</v>
      </c>
      <c r="X310" s="26" t="s">
        <v>327</v>
      </c>
      <c r="AA310" s="26" t="s">
        <v>327</v>
      </c>
      <c r="AB310" s="26" t="s">
        <v>327</v>
      </c>
      <c r="AC310" s="26" t="s">
        <v>327</v>
      </c>
      <c r="AD310" s="26" t="s">
        <v>327</v>
      </c>
      <c r="AG310" s="26" t="s">
        <v>327</v>
      </c>
      <c r="AH310" s="26" t="s">
        <v>327</v>
      </c>
      <c r="AI310" s="26" t="s">
        <v>327</v>
      </c>
      <c r="AJ310" s="26" t="s">
        <v>327</v>
      </c>
      <c r="AM310" s="26" t="s">
        <v>327</v>
      </c>
      <c r="AN310" s="26" t="s">
        <v>327</v>
      </c>
      <c r="AO310" s="26" t="s">
        <v>327</v>
      </c>
      <c r="AP310" s="26" t="s">
        <v>327</v>
      </c>
      <c r="AS310" s="26" t="s">
        <v>327</v>
      </c>
      <c r="AT310" s="26" t="s">
        <v>327</v>
      </c>
      <c r="AU310" s="26" t="s">
        <v>327</v>
      </c>
      <c r="AV310" s="26" t="s">
        <v>327</v>
      </c>
      <c r="AY310" s="26" t="s">
        <v>327</v>
      </c>
      <c r="AZ310" s="26" t="s">
        <v>327</v>
      </c>
      <c r="BA310" s="26" t="s">
        <v>327</v>
      </c>
      <c r="BB310" s="26" t="s">
        <v>327</v>
      </c>
      <c r="BE310" s="26" t="s">
        <v>327</v>
      </c>
      <c r="BF310" s="26" t="s">
        <v>327</v>
      </c>
      <c r="BG310" s="26" t="s">
        <v>327</v>
      </c>
      <c r="BH310" s="26" t="s">
        <v>327</v>
      </c>
      <c r="BK310" s="26" t="s">
        <v>327</v>
      </c>
      <c r="BL310" s="26" t="s">
        <v>327</v>
      </c>
      <c r="BM310" s="26" t="s">
        <v>327</v>
      </c>
      <c r="BN310" s="26" t="s">
        <v>327</v>
      </c>
      <c r="BQ310" s="26" t="s">
        <v>327</v>
      </c>
      <c r="BR310" s="26" t="s">
        <v>327</v>
      </c>
      <c r="BS310" s="26" t="s">
        <v>327</v>
      </c>
      <c r="BT310" s="26" t="s">
        <v>327</v>
      </c>
      <c r="BW310" s="26" t="s">
        <v>327</v>
      </c>
      <c r="BX310" s="26" t="s">
        <v>327</v>
      </c>
      <c r="BY310" s="26" t="s">
        <v>327</v>
      </c>
      <c r="BZ310" s="26" t="s">
        <v>327</v>
      </c>
      <c r="CC310" s="26" t="s">
        <v>327</v>
      </c>
      <c r="CD310" s="26" t="s">
        <v>327</v>
      </c>
      <c r="CE310" s="26" t="s">
        <v>327</v>
      </c>
      <c r="CF310" s="26" t="s">
        <v>327</v>
      </c>
      <c r="CI310" s="26" t="s">
        <v>327</v>
      </c>
      <c r="CJ310" s="26" t="s">
        <v>327</v>
      </c>
      <c r="CK310" s="26" t="s">
        <v>327</v>
      </c>
      <c r="CL310" s="26" t="s">
        <v>327</v>
      </c>
      <c r="CO310" s="26" t="s">
        <v>327</v>
      </c>
      <c r="CP310" s="26" t="s">
        <v>327</v>
      </c>
      <c r="CQ310" s="26" t="s">
        <v>327</v>
      </c>
      <c r="CR310" s="26" t="s">
        <v>327</v>
      </c>
      <c r="CU310" s="26" t="s">
        <v>327</v>
      </c>
      <c r="CV310" s="26" t="s">
        <v>327</v>
      </c>
      <c r="CW310" s="26" t="s">
        <v>327</v>
      </c>
      <c r="CX310" s="26" t="s">
        <v>327</v>
      </c>
    </row>
    <row r="311" spans="5:102" x14ac:dyDescent="0.45">
      <c r="E311" s="26" t="s">
        <v>327</v>
      </c>
      <c r="F311" s="26" t="s">
        <v>327</v>
      </c>
      <c r="G311" s="26" t="s">
        <v>327</v>
      </c>
      <c r="H311" s="26" t="s">
        <v>327</v>
      </c>
      <c r="I311" s="26" t="s">
        <v>327</v>
      </c>
      <c r="J311" s="26" t="s">
        <v>327</v>
      </c>
      <c r="K311" s="26" t="s">
        <v>327</v>
      </c>
      <c r="L311" s="26" t="s">
        <v>327</v>
      </c>
      <c r="M311" s="26" t="s">
        <v>327</v>
      </c>
      <c r="O311" s="26" t="s">
        <v>327</v>
      </c>
      <c r="P311" s="26" t="s">
        <v>327</v>
      </c>
      <c r="Q311" s="26" t="s">
        <v>327</v>
      </c>
      <c r="R311" s="26" t="s">
        <v>327</v>
      </c>
      <c r="U311" s="26" t="s">
        <v>327</v>
      </c>
      <c r="V311" s="26" t="s">
        <v>327</v>
      </c>
      <c r="W311" s="26" t="s">
        <v>327</v>
      </c>
      <c r="X311" s="26" t="s">
        <v>327</v>
      </c>
      <c r="AA311" s="26" t="s">
        <v>327</v>
      </c>
      <c r="AB311" s="26" t="s">
        <v>327</v>
      </c>
      <c r="AC311" s="26" t="s">
        <v>327</v>
      </c>
      <c r="AD311" s="26" t="s">
        <v>327</v>
      </c>
      <c r="AG311" s="26" t="s">
        <v>327</v>
      </c>
      <c r="AH311" s="26" t="s">
        <v>327</v>
      </c>
      <c r="AI311" s="26" t="s">
        <v>327</v>
      </c>
      <c r="AJ311" s="26" t="s">
        <v>327</v>
      </c>
      <c r="AM311" s="26" t="s">
        <v>327</v>
      </c>
      <c r="AN311" s="26" t="s">
        <v>327</v>
      </c>
      <c r="AO311" s="26" t="s">
        <v>327</v>
      </c>
      <c r="AP311" s="26" t="s">
        <v>327</v>
      </c>
      <c r="AS311" s="26" t="s">
        <v>327</v>
      </c>
      <c r="AT311" s="26" t="s">
        <v>327</v>
      </c>
      <c r="AU311" s="26" t="s">
        <v>327</v>
      </c>
      <c r="AV311" s="26" t="s">
        <v>327</v>
      </c>
      <c r="AY311" s="26" t="s">
        <v>327</v>
      </c>
      <c r="AZ311" s="26" t="s">
        <v>327</v>
      </c>
      <c r="BA311" s="26" t="s">
        <v>327</v>
      </c>
      <c r="BB311" s="26" t="s">
        <v>327</v>
      </c>
      <c r="BE311" s="26" t="s">
        <v>327</v>
      </c>
      <c r="BF311" s="26" t="s">
        <v>327</v>
      </c>
      <c r="BG311" s="26" t="s">
        <v>327</v>
      </c>
      <c r="BH311" s="26" t="s">
        <v>327</v>
      </c>
      <c r="BK311" s="26" t="s">
        <v>327</v>
      </c>
      <c r="BL311" s="26" t="s">
        <v>327</v>
      </c>
      <c r="BM311" s="26" t="s">
        <v>327</v>
      </c>
      <c r="BN311" s="26" t="s">
        <v>327</v>
      </c>
      <c r="BQ311" s="26" t="s">
        <v>327</v>
      </c>
      <c r="BR311" s="26" t="s">
        <v>327</v>
      </c>
      <c r="BS311" s="26" t="s">
        <v>327</v>
      </c>
      <c r="BT311" s="26" t="s">
        <v>327</v>
      </c>
      <c r="BW311" s="26" t="s">
        <v>327</v>
      </c>
      <c r="BX311" s="26" t="s">
        <v>327</v>
      </c>
      <c r="BY311" s="26" t="s">
        <v>327</v>
      </c>
      <c r="BZ311" s="26" t="s">
        <v>327</v>
      </c>
      <c r="CC311" s="26" t="s">
        <v>327</v>
      </c>
      <c r="CD311" s="26" t="s">
        <v>327</v>
      </c>
      <c r="CE311" s="26" t="s">
        <v>327</v>
      </c>
      <c r="CF311" s="26" t="s">
        <v>327</v>
      </c>
      <c r="CI311" s="26" t="s">
        <v>327</v>
      </c>
      <c r="CJ311" s="26" t="s">
        <v>327</v>
      </c>
      <c r="CK311" s="26" t="s">
        <v>327</v>
      </c>
      <c r="CL311" s="26" t="s">
        <v>327</v>
      </c>
      <c r="CO311" s="26" t="s">
        <v>327</v>
      </c>
      <c r="CP311" s="26" t="s">
        <v>327</v>
      </c>
      <c r="CQ311" s="26" t="s">
        <v>327</v>
      </c>
      <c r="CR311" s="26" t="s">
        <v>327</v>
      </c>
      <c r="CU311" s="26" t="s">
        <v>327</v>
      </c>
      <c r="CV311" s="26" t="s">
        <v>327</v>
      </c>
      <c r="CW311" s="26" t="s">
        <v>327</v>
      </c>
      <c r="CX311" s="26" t="s">
        <v>327</v>
      </c>
    </row>
    <row r="312" spans="5:102" x14ac:dyDescent="0.45">
      <c r="E312" s="26" t="s">
        <v>327</v>
      </c>
      <c r="F312" s="26" t="s">
        <v>327</v>
      </c>
      <c r="G312" s="26" t="s">
        <v>327</v>
      </c>
      <c r="H312" s="26" t="s">
        <v>327</v>
      </c>
      <c r="I312" s="26" t="s">
        <v>327</v>
      </c>
      <c r="J312" s="26" t="s">
        <v>327</v>
      </c>
      <c r="K312" s="26" t="s">
        <v>327</v>
      </c>
      <c r="L312" s="26" t="s">
        <v>327</v>
      </c>
      <c r="M312" s="26" t="s">
        <v>327</v>
      </c>
      <c r="O312" s="26" t="s">
        <v>327</v>
      </c>
      <c r="P312" s="26" t="s">
        <v>327</v>
      </c>
      <c r="Q312" s="26" t="s">
        <v>327</v>
      </c>
      <c r="R312" s="26" t="s">
        <v>327</v>
      </c>
      <c r="U312" s="26" t="s">
        <v>327</v>
      </c>
      <c r="V312" s="26" t="s">
        <v>327</v>
      </c>
      <c r="W312" s="26" t="s">
        <v>327</v>
      </c>
      <c r="X312" s="26" t="s">
        <v>327</v>
      </c>
      <c r="AA312" s="26" t="s">
        <v>327</v>
      </c>
      <c r="AB312" s="26" t="s">
        <v>327</v>
      </c>
      <c r="AC312" s="26" t="s">
        <v>327</v>
      </c>
      <c r="AD312" s="26" t="s">
        <v>327</v>
      </c>
      <c r="AG312" s="26" t="s">
        <v>327</v>
      </c>
      <c r="AH312" s="26" t="s">
        <v>327</v>
      </c>
      <c r="AI312" s="26" t="s">
        <v>327</v>
      </c>
      <c r="AJ312" s="26" t="s">
        <v>327</v>
      </c>
      <c r="AM312" s="26" t="s">
        <v>327</v>
      </c>
      <c r="AN312" s="26" t="s">
        <v>327</v>
      </c>
      <c r="AO312" s="26" t="s">
        <v>327</v>
      </c>
      <c r="AP312" s="26" t="s">
        <v>327</v>
      </c>
      <c r="AS312" s="26" t="s">
        <v>327</v>
      </c>
      <c r="AT312" s="26" t="s">
        <v>327</v>
      </c>
      <c r="AU312" s="26" t="s">
        <v>327</v>
      </c>
      <c r="AV312" s="26" t="s">
        <v>327</v>
      </c>
      <c r="AY312" s="26" t="s">
        <v>327</v>
      </c>
      <c r="AZ312" s="26" t="s">
        <v>327</v>
      </c>
      <c r="BA312" s="26" t="s">
        <v>327</v>
      </c>
      <c r="BB312" s="26" t="s">
        <v>327</v>
      </c>
      <c r="BE312" s="26" t="s">
        <v>327</v>
      </c>
      <c r="BF312" s="26" t="s">
        <v>327</v>
      </c>
      <c r="BG312" s="26" t="s">
        <v>327</v>
      </c>
      <c r="BH312" s="26" t="s">
        <v>327</v>
      </c>
      <c r="BK312" s="26" t="s">
        <v>327</v>
      </c>
      <c r="BL312" s="26" t="s">
        <v>327</v>
      </c>
      <c r="BM312" s="26" t="s">
        <v>327</v>
      </c>
      <c r="BN312" s="26" t="s">
        <v>327</v>
      </c>
      <c r="BQ312" s="26" t="s">
        <v>327</v>
      </c>
      <c r="BR312" s="26" t="s">
        <v>327</v>
      </c>
      <c r="BS312" s="26" t="s">
        <v>327</v>
      </c>
      <c r="BT312" s="26" t="s">
        <v>327</v>
      </c>
      <c r="BW312" s="26" t="s">
        <v>327</v>
      </c>
      <c r="BX312" s="26" t="s">
        <v>327</v>
      </c>
      <c r="BY312" s="26" t="s">
        <v>327</v>
      </c>
      <c r="BZ312" s="26" t="s">
        <v>327</v>
      </c>
      <c r="CC312" s="26" t="s">
        <v>327</v>
      </c>
      <c r="CD312" s="26" t="s">
        <v>327</v>
      </c>
      <c r="CE312" s="26" t="s">
        <v>327</v>
      </c>
      <c r="CF312" s="26" t="s">
        <v>327</v>
      </c>
      <c r="CI312" s="26" t="s">
        <v>327</v>
      </c>
      <c r="CJ312" s="26" t="s">
        <v>327</v>
      </c>
      <c r="CK312" s="26" t="s">
        <v>327</v>
      </c>
      <c r="CL312" s="26" t="s">
        <v>327</v>
      </c>
      <c r="CO312" s="26" t="s">
        <v>327</v>
      </c>
      <c r="CP312" s="26" t="s">
        <v>327</v>
      </c>
      <c r="CQ312" s="26" t="s">
        <v>327</v>
      </c>
      <c r="CR312" s="26" t="s">
        <v>327</v>
      </c>
      <c r="CU312" s="26" t="s">
        <v>327</v>
      </c>
      <c r="CV312" s="26" t="s">
        <v>327</v>
      </c>
      <c r="CW312" s="26" t="s">
        <v>327</v>
      </c>
      <c r="CX312" s="26" t="s">
        <v>327</v>
      </c>
    </row>
    <row r="313" spans="5:102" x14ac:dyDescent="0.45">
      <c r="E313" s="26" t="s">
        <v>327</v>
      </c>
      <c r="F313" s="26" t="s">
        <v>327</v>
      </c>
      <c r="G313" s="26" t="s">
        <v>327</v>
      </c>
      <c r="H313" s="26" t="s">
        <v>327</v>
      </c>
      <c r="I313" s="26" t="s">
        <v>327</v>
      </c>
      <c r="J313" s="26" t="s">
        <v>327</v>
      </c>
      <c r="K313" s="26" t="s">
        <v>327</v>
      </c>
      <c r="L313" s="26" t="s">
        <v>327</v>
      </c>
      <c r="M313" s="26" t="s">
        <v>327</v>
      </c>
      <c r="O313" s="26" t="s">
        <v>327</v>
      </c>
      <c r="P313" s="26" t="s">
        <v>327</v>
      </c>
      <c r="Q313" s="26" t="s">
        <v>327</v>
      </c>
      <c r="R313" s="26" t="s">
        <v>327</v>
      </c>
      <c r="U313" s="26" t="s">
        <v>327</v>
      </c>
      <c r="V313" s="26" t="s">
        <v>327</v>
      </c>
      <c r="W313" s="26" t="s">
        <v>327</v>
      </c>
      <c r="X313" s="26" t="s">
        <v>327</v>
      </c>
      <c r="AA313" s="26" t="s">
        <v>327</v>
      </c>
      <c r="AB313" s="26" t="s">
        <v>327</v>
      </c>
      <c r="AC313" s="26" t="s">
        <v>327</v>
      </c>
      <c r="AD313" s="26" t="s">
        <v>327</v>
      </c>
      <c r="AG313" s="26" t="s">
        <v>327</v>
      </c>
      <c r="AH313" s="26" t="s">
        <v>327</v>
      </c>
      <c r="AI313" s="26" t="s">
        <v>327</v>
      </c>
      <c r="AJ313" s="26" t="s">
        <v>327</v>
      </c>
      <c r="AM313" s="26" t="s">
        <v>327</v>
      </c>
      <c r="AN313" s="26" t="s">
        <v>327</v>
      </c>
      <c r="AO313" s="26" t="s">
        <v>327</v>
      </c>
      <c r="AP313" s="26" t="s">
        <v>327</v>
      </c>
      <c r="AS313" s="26" t="s">
        <v>327</v>
      </c>
      <c r="AT313" s="26" t="s">
        <v>327</v>
      </c>
      <c r="AU313" s="26" t="s">
        <v>327</v>
      </c>
      <c r="AV313" s="26" t="s">
        <v>327</v>
      </c>
      <c r="AY313" s="26" t="s">
        <v>327</v>
      </c>
      <c r="AZ313" s="26" t="s">
        <v>327</v>
      </c>
      <c r="BA313" s="26" t="s">
        <v>327</v>
      </c>
      <c r="BB313" s="26" t="s">
        <v>327</v>
      </c>
      <c r="BE313" s="26" t="s">
        <v>327</v>
      </c>
      <c r="BF313" s="26" t="s">
        <v>327</v>
      </c>
      <c r="BG313" s="26" t="s">
        <v>327</v>
      </c>
      <c r="BH313" s="26" t="s">
        <v>327</v>
      </c>
      <c r="BK313" s="26" t="s">
        <v>327</v>
      </c>
      <c r="BL313" s="26" t="s">
        <v>327</v>
      </c>
      <c r="BM313" s="26" t="s">
        <v>327</v>
      </c>
      <c r="BN313" s="26" t="s">
        <v>327</v>
      </c>
      <c r="BQ313" s="26" t="s">
        <v>327</v>
      </c>
      <c r="BR313" s="26" t="s">
        <v>327</v>
      </c>
      <c r="BS313" s="26" t="s">
        <v>327</v>
      </c>
      <c r="BT313" s="26" t="s">
        <v>327</v>
      </c>
      <c r="BW313" s="26" t="s">
        <v>327</v>
      </c>
      <c r="BX313" s="26" t="s">
        <v>327</v>
      </c>
      <c r="BY313" s="26" t="s">
        <v>327</v>
      </c>
      <c r="BZ313" s="26" t="s">
        <v>327</v>
      </c>
      <c r="CC313" s="26" t="s">
        <v>327</v>
      </c>
      <c r="CD313" s="26" t="s">
        <v>327</v>
      </c>
      <c r="CE313" s="26" t="s">
        <v>327</v>
      </c>
      <c r="CF313" s="26" t="s">
        <v>327</v>
      </c>
      <c r="CI313" s="26" t="s">
        <v>327</v>
      </c>
      <c r="CJ313" s="26" t="s">
        <v>327</v>
      </c>
      <c r="CK313" s="26" t="s">
        <v>327</v>
      </c>
      <c r="CL313" s="26" t="s">
        <v>327</v>
      </c>
      <c r="CO313" s="26" t="s">
        <v>327</v>
      </c>
      <c r="CP313" s="26" t="s">
        <v>327</v>
      </c>
      <c r="CQ313" s="26" t="s">
        <v>327</v>
      </c>
      <c r="CR313" s="26" t="s">
        <v>327</v>
      </c>
      <c r="CU313" s="26" t="s">
        <v>327</v>
      </c>
      <c r="CV313" s="26" t="s">
        <v>327</v>
      </c>
      <c r="CW313" s="26" t="s">
        <v>327</v>
      </c>
      <c r="CX313" s="26" t="s">
        <v>327</v>
      </c>
    </row>
    <row r="314" spans="5:102" x14ac:dyDescent="0.45">
      <c r="E314" s="26" t="s">
        <v>327</v>
      </c>
      <c r="F314" s="26" t="s">
        <v>327</v>
      </c>
      <c r="G314" s="26" t="s">
        <v>327</v>
      </c>
      <c r="H314" s="26" t="s">
        <v>327</v>
      </c>
      <c r="I314" s="26" t="s">
        <v>327</v>
      </c>
      <c r="J314" s="26" t="s">
        <v>327</v>
      </c>
      <c r="K314" s="26" t="s">
        <v>327</v>
      </c>
      <c r="L314" s="26" t="s">
        <v>327</v>
      </c>
      <c r="M314" s="26" t="s">
        <v>327</v>
      </c>
      <c r="O314" s="26" t="s">
        <v>327</v>
      </c>
      <c r="P314" s="26" t="s">
        <v>327</v>
      </c>
      <c r="Q314" s="26" t="s">
        <v>327</v>
      </c>
      <c r="R314" s="26" t="s">
        <v>327</v>
      </c>
      <c r="U314" s="26" t="s">
        <v>327</v>
      </c>
      <c r="V314" s="26" t="s">
        <v>327</v>
      </c>
      <c r="W314" s="26" t="s">
        <v>327</v>
      </c>
      <c r="X314" s="26" t="s">
        <v>327</v>
      </c>
      <c r="AA314" s="26" t="s">
        <v>327</v>
      </c>
      <c r="AB314" s="26" t="s">
        <v>327</v>
      </c>
      <c r="AC314" s="26" t="s">
        <v>327</v>
      </c>
      <c r="AD314" s="26" t="s">
        <v>327</v>
      </c>
      <c r="AG314" s="26" t="s">
        <v>327</v>
      </c>
      <c r="AH314" s="26" t="s">
        <v>327</v>
      </c>
      <c r="AI314" s="26" t="s">
        <v>327</v>
      </c>
      <c r="AJ314" s="26" t="s">
        <v>327</v>
      </c>
      <c r="AM314" s="26" t="s">
        <v>327</v>
      </c>
      <c r="AN314" s="26" t="s">
        <v>327</v>
      </c>
      <c r="AO314" s="26" t="s">
        <v>327</v>
      </c>
      <c r="AP314" s="26" t="s">
        <v>327</v>
      </c>
      <c r="AS314" s="26" t="s">
        <v>327</v>
      </c>
      <c r="AT314" s="26" t="s">
        <v>327</v>
      </c>
      <c r="AU314" s="26" t="s">
        <v>327</v>
      </c>
      <c r="AV314" s="26" t="s">
        <v>327</v>
      </c>
      <c r="AY314" s="26" t="s">
        <v>327</v>
      </c>
      <c r="AZ314" s="26" t="s">
        <v>327</v>
      </c>
      <c r="BA314" s="26" t="s">
        <v>327</v>
      </c>
      <c r="BB314" s="26" t="s">
        <v>327</v>
      </c>
      <c r="BE314" s="26" t="s">
        <v>327</v>
      </c>
      <c r="BF314" s="26" t="s">
        <v>327</v>
      </c>
      <c r="BG314" s="26" t="s">
        <v>327</v>
      </c>
      <c r="BH314" s="26" t="s">
        <v>327</v>
      </c>
      <c r="BK314" s="26" t="s">
        <v>327</v>
      </c>
      <c r="BL314" s="26" t="s">
        <v>327</v>
      </c>
      <c r="BM314" s="26" t="s">
        <v>327</v>
      </c>
      <c r="BN314" s="26" t="s">
        <v>327</v>
      </c>
      <c r="BQ314" s="26" t="s">
        <v>327</v>
      </c>
      <c r="BR314" s="26" t="s">
        <v>327</v>
      </c>
      <c r="BS314" s="26" t="s">
        <v>327</v>
      </c>
      <c r="BT314" s="26" t="s">
        <v>327</v>
      </c>
      <c r="BW314" s="26" t="s">
        <v>327</v>
      </c>
      <c r="BX314" s="26" t="s">
        <v>327</v>
      </c>
      <c r="BY314" s="26" t="s">
        <v>327</v>
      </c>
      <c r="BZ314" s="26" t="s">
        <v>327</v>
      </c>
      <c r="CC314" s="26" t="s">
        <v>327</v>
      </c>
      <c r="CD314" s="26" t="s">
        <v>327</v>
      </c>
      <c r="CE314" s="26" t="s">
        <v>327</v>
      </c>
      <c r="CF314" s="26" t="s">
        <v>327</v>
      </c>
      <c r="CI314" s="26" t="s">
        <v>327</v>
      </c>
      <c r="CJ314" s="26" t="s">
        <v>327</v>
      </c>
      <c r="CK314" s="26" t="s">
        <v>327</v>
      </c>
      <c r="CL314" s="26" t="s">
        <v>327</v>
      </c>
      <c r="CO314" s="26" t="s">
        <v>327</v>
      </c>
      <c r="CP314" s="26" t="s">
        <v>327</v>
      </c>
      <c r="CQ314" s="26" t="s">
        <v>327</v>
      </c>
      <c r="CR314" s="26" t="s">
        <v>327</v>
      </c>
      <c r="CU314" s="26" t="s">
        <v>327</v>
      </c>
      <c r="CV314" s="26" t="s">
        <v>327</v>
      </c>
      <c r="CW314" s="26" t="s">
        <v>327</v>
      </c>
      <c r="CX314" s="26" t="s">
        <v>327</v>
      </c>
    </row>
    <row r="315" spans="5:102" x14ac:dyDescent="0.45">
      <c r="E315" s="26" t="s">
        <v>327</v>
      </c>
      <c r="F315" s="26" t="s">
        <v>327</v>
      </c>
      <c r="G315" s="26" t="s">
        <v>327</v>
      </c>
      <c r="H315" s="26" t="s">
        <v>327</v>
      </c>
      <c r="I315" s="26" t="s">
        <v>327</v>
      </c>
      <c r="J315" s="26" t="s">
        <v>327</v>
      </c>
      <c r="K315" s="26" t="s">
        <v>327</v>
      </c>
      <c r="L315" s="26" t="s">
        <v>327</v>
      </c>
      <c r="M315" s="26" t="s">
        <v>327</v>
      </c>
      <c r="O315" s="26" t="s">
        <v>327</v>
      </c>
      <c r="P315" s="26" t="s">
        <v>327</v>
      </c>
      <c r="Q315" s="26" t="s">
        <v>327</v>
      </c>
      <c r="R315" s="26" t="s">
        <v>327</v>
      </c>
      <c r="U315" s="26" t="s">
        <v>327</v>
      </c>
      <c r="V315" s="26" t="s">
        <v>327</v>
      </c>
      <c r="W315" s="26" t="s">
        <v>327</v>
      </c>
      <c r="X315" s="26" t="s">
        <v>327</v>
      </c>
      <c r="AA315" s="26" t="s">
        <v>327</v>
      </c>
      <c r="AB315" s="26" t="s">
        <v>327</v>
      </c>
      <c r="AC315" s="26" t="s">
        <v>327</v>
      </c>
      <c r="AD315" s="26" t="s">
        <v>327</v>
      </c>
      <c r="AG315" s="26" t="s">
        <v>327</v>
      </c>
      <c r="AH315" s="26" t="s">
        <v>327</v>
      </c>
      <c r="AI315" s="26" t="s">
        <v>327</v>
      </c>
      <c r="AJ315" s="26" t="s">
        <v>327</v>
      </c>
      <c r="AM315" s="26" t="s">
        <v>327</v>
      </c>
      <c r="AN315" s="26" t="s">
        <v>327</v>
      </c>
      <c r="AO315" s="26" t="s">
        <v>327</v>
      </c>
      <c r="AP315" s="26" t="s">
        <v>327</v>
      </c>
      <c r="AS315" s="26" t="s">
        <v>327</v>
      </c>
      <c r="AT315" s="26" t="s">
        <v>327</v>
      </c>
      <c r="AU315" s="26" t="s">
        <v>327</v>
      </c>
      <c r="AV315" s="26" t="s">
        <v>327</v>
      </c>
      <c r="AY315" s="26" t="s">
        <v>327</v>
      </c>
      <c r="AZ315" s="26" t="s">
        <v>327</v>
      </c>
      <c r="BA315" s="26" t="s">
        <v>327</v>
      </c>
      <c r="BB315" s="26" t="s">
        <v>327</v>
      </c>
      <c r="BE315" s="26" t="s">
        <v>327</v>
      </c>
      <c r="BF315" s="26" t="s">
        <v>327</v>
      </c>
      <c r="BG315" s="26" t="s">
        <v>327</v>
      </c>
      <c r="BH315" s="26" t="s">
        <v>327</v>
      </c>
      <c r="BK315" s="26" t="s">
        <v>327</v>
      </c>
      <c r="BL315" s="26" t="s">
        <v>327</v>
      </c>
      <c r="BM315" s="26" t="s">
        <v>327</v>
      </c>
      <c r="BN315" s="26" t="s">
        <v>327</v>
      </c>
      <c r="BQ315" s="26" t="s">
        <v>327</v>
      </c>
      <c r="BR315" s="26" t="s">
        <v>327</v>
      </c>
      <c r="BS315" s="26" t="s">
        <v>327</v>
      </c>
      <c r="BT315" s="26" t="s">
        <v>327</v>
      </c>
      <c r="BW315" s="26" t="s">
        <v>327</v>
      </c>
      <c r="BX315" s="26" t="s">
        <v>327</v>
      </c>
      <c r="BY315" s="26" t="s">
        <v>327</v>
      </c>
      <c r="BZ315" s="26" t="s">
        <v>327</v>
      </c>
      <c r="CC315" s="26" t="s">
        <v>327</v>
      </c>
      <c r="CD315" s="26" t="s">
        <v>327</v>
      </c>
      <c r="CE315" s="26" t="s">
        <v>327</v>
      </c>
      <c r="CF315" s="26" t="s">
        <v>327</v>
      </c>
      <c r="CI315" s="26" t="s">
        <v>327</v>
      </c>
      <c r="CJ315" s="26" t="s">
        <v>327</v>
      </c>
      <c r="CK315" s="26" t="s">
        <v>327</v>
      </c>
      <c r="CL315" s="26" t="s">
        <v>327</v>
      </c>
      <c r="CO315" s="26" t="s">
        <v>327</v>
      </c>
      <c r="CP315" s="26" t="s">
        <v>327</v>
      </c>
      <c r="CQ315" s="26" t="s">
        <v>327</v>
      </c>
      <c r="CR315" s="26" t="s">
        <v>327</v>
      </c>
      <c r="CU315" s="26" t="s">
        <v>327</v>
      </c>
      <c r="CV315" s="26" t="s">
        <v>327</v>
      </c>
      <c r="CW315" s="26" t="s">
        <v>327</v>
      </c>
      <c r="CX315" s="26" t="s">
        <v>327</v>
      </c>
    </row>
    <row r="316" spans="5:102" x14ac:dyDescent="0.45">
      <c r="E316" s="26" t="s">
        <v>327</v>
      </c>
      <c r="F316" s="26" t="s">
        <v>327</v>
      </c>
      <c r="G316" s="26" t="s">
        <v>327</v>
      </c>
      <c r="H316" s="26" t="s">
        <v>327</v>
      </c>
      <c r="I316" s="26" t="s">
        <v>327</v>
      </c>
      <c r="J316" s="26" t="s">
        <v>327</v>
      </c>
      <c r="K316" s="26" t="s">
        <v>327</v>
      </c>
      <c r="L316" s="26" t="s">
        <v>327</v>
      </c>
      <c r="M316" s="26" t="s">
        <v>327</v>
      </c>
      <c r="O316" s="26" t="s">
        <v>327</v>
      </c>
      <c r="P316" s="26" t="s">
        <v>327</v>
      </c>
      <c r="Q316" s="26" t="s">
        <v>327</v>
      </c>
      <c r="R316" s="26" t="s">
        <v>327</v>
      </c>
      <c r="U316" s="26" t="s">
        <v>327</v>
      </c>
      <c r="V316" s="26" t="s">
        <v>327</v>
      </c>
      <c r="W316" s="26" t="s">
        <v>327</v>
      </c>
      <c r="X316" s="26" t="s">
        <v>327</v>
      </c>
      <c r="AA316" s="26" t="s">
        <v>327</v>
      </c>
      <c r="AB316" s="26" t="s">
        <v>327</v>
      </c>
      <c r="AC316" s="26" t="s">
        <v>327</v>
      </c>
      <c r="AD316" s="26" t="s">
        <v>327</v>
      </c>
      <c r="AG316" s="26" t="s">
        <v>327</v>
      </c>
      <c r="AH316" s="26" t="s">
        <v>327</v>
      </c>
      <c r="AI316" s="26" t="s">
        <v>327</v>
      </c>
      <c r="AJ316" s="26" t="s">
        <v>327</v>
      </c>
      <c r="AM316" s="26" t="s">
        <v>327</v>
      </c>
      <c r="AN316" s="26" t="s">
        <v>327</v>
      </c>
      <c r="AO316" s="26" t="s">
        <v>327</v>
      </c>
      <c r="AP316" s="26" t="s">
        <v>327</v>
      </c>
      <c r="AS316" s="26" t="s">
        <v>327</v>
      </c>
      <c r="AT316" s="26" t="s">
        <v>327</v>
      </c>
      <c r="AU316" s="26" t="s">
        <v>327</v>
      </c>
      <c r="AV316" s="26" t="s">
        <v>327</v>
      </c>
      <c r="AY316" s="26" t="s">
        <v>327</v>
      </c>
      <c r="AZ316" s="26" t="s">
        <v>327</v>
      </c>
      <c r="BA316" s="26" t="s">
        <v>327</v>
      </c>
      <c r="BB316" s="26" t="s">
        <v>327</v>
      </c>
      <c r="BE316" s="26" t="s">
        <v>327</v>
      </c>
      <c r="BF316" s="26" t="s">
        <v>327</v>
      </c>
      <c r="BG316" s="26" t="s">
        <v>327</v>
      </c>
      <c r="BH316" s="26" t="s">
        <v>327</v>
      </c>
      <c r="BK316" s="26" t="s">
        <v>327</v>
      </c>
      <c r="BL316" s="26" t="s">
        <v>327</v>
      </c>
      <c r="BM316" s="26" t="s">
        <v>327</v>
      </c>
      <c r="BN316" s="26" t="s">
        <v>327</v>
      </c>
      <c r="BQ316" s="26" t="s">
        <v>327</v>
      </c>
      <c r="BR316" s="26" t="s">
        <v>327</v>
      </c>
      <c r="BS316" s="26" t="s">
        <v>327</v>
      </c>
      <c r="BT316" s="26" t="s">
        <v>327</v>
      </c>
      <c r="BW316" s="26" t="s">
        <v>327</v>
      </c>
      <c r="BX316" s="26" t="s">
        <v>327</v>
      </c>
      <c r="BY316" s="26" t="s">
        <v>327</v>
      </c>
      <c r="BZ316" s="26" t="s">
        <v>327</v>
      </c>
      <c r="CC316" s="26" t="s">
        <v>327</v>
      </c>
      <c r="CD316" s="26" t="s">
        <v>327</v>
      </c>
      <c r="CE316" s="26" t="s">
        <v>327</v>
      </c>
      <c r="CF316" s="26" t="s">
        <v>327</v>
      </c>
      <c r="CI316" s="26" t="s">
        <v>327</v>
      </c>
      <c r="CJ316" s="26" t="s">
        <v>327</v>
      </c>
      <c r="CK316" s="26" t="s">
        <v>327</v>
      </c>
      <c r="CL316" s="26" t="s">
        <v>327</v>
      </c>
      <c r="CO316" s="26" t="s">
        <v>327</v>
      </c>
      <c r="CP316" s="26" t="s">
        <v>327</v>
      </c>
      <c r="CQ316" s="26" t="s">
        <v>327</v>
      </c>
      <c r="CR316" s="26" t="s">
        <v>327</v>
      </c>
      <c r="CU316" s="26" t="s">
        <v>327</v>
      </c>
      <c r="CV316" s="26" t="s">
        <v>327</v>
      </c>
      <c r="CW316" s="26" t="s">
        <v>327</v>
      </c>
      <c r="CX316" s="26" t="s">
        <v>327</v>
      </c>
    </row>
    <row r="317" spans="5:102" x14ac:dyDescent="0.45">
      <c r="E317" s="26" t="s">
        <v>327</v>
      </c>
      <c r="F317" s="26" t="s">
        <v>327</v>
      </c>
      <c r="G317" s="26" t="s">
        <v>327</v>
      </c>
      <c r="H317" s="26" t="s">
        <v>327</v>
      </c>
      <c r="I317" s="26" t="s">
        <v>327</v>
      </c>
      <c r="J317" s="26" t="s">
        <v>327</v>
      </c>
      <c r="K317" s="26" t="s">
        <v>327</v>
      </c>
      <c r="L317" s="26" t="s">
        <v>327</v>
      </c>
      <c r="M317" s="26" t="s">
        <v>327</v>
      </c>
      <c r="O317" s="26" t="s">
        <v>327</v>
      </c>
      <c r="P317" s="26" t="s">
        <v>327</v>
      </c>
      <c r="Q317" s="26" t="s">
        <v>327</v>
      </c>
      <c r="R317" s="26" t="s">
        <v>327</v>
      </c>
      <c r="U317" s="26" t="s">
        <v>327</v>
      </c>
      <c r="V317" s="26" t="s">
        <v>327</v>
      </c>
      <c r="W317" s="26" t="s">
        <v>327</v>
      </c>
      <c r="X317" s="26" t="s">
        <v>327</v>
      </c>
      <c r="AA317" s="26" t="s">
        <v>327</v>
      </c>
      <c r="AB317" s="26" t="s">
        <v>327</v>
      </c>
      <c r="AC317" s="26" t="s">
        <v>327</v>
      </c>
      <c r="AD317" s="26" t="s">
        <v>327</v>
      </c>
      <c r="AG317" s="26" t="s">
        <v>327</v>
      </c>
      <c r="AH317" s="26" t="s">
        <v>327</v>
      </c>
      <c r="AI317" s="26" t="s">
        <v>327</v>
      </c>
      <c r="AJ317" s="26" t="s">
        <v>327</v>
      </c>
      <c r="AM317" s="26" t="s">
        <v>327</v>
      </c>
      <c r="AN317" s="26" t="s">
        <v>327</v>
      </c>
      <c r="AO317" s="26" t="s">
        <v>327</v>
      </c>
      <c r="AP317" s="26" t="s">
        <v>327</v>
      </c>
      <c r="AS317" s="26" t="s">
        <v>327</v>
      </c>
      <c r="AT317" s="26" t="s">
        <v>327</v>
      </c>
      <c r="AU317" s="26" t="s">
        <v>327</v>
      </c>
      <c r="AV317" s="26" t="s">
        <v>327</v>
      </c>
      <c r="AY317" s="26" t="s">
        <v>327</v>
      </c>
      <c r="AZ317" s="26" t="s">
        <v>327</v>
      </c>
      <c r="BA317" s="26" t="s">
        <v>327</v>
      </c>
      <c r="BB317" s="26" t="s">
        <v>327</v>
      </c>
      <c r="BE317" s="26" t="s">
        <v>327</v>
      </c>
      <c r="BF317" s="26" t="s">
        <v>327</v>
      </c>
      <c r="BG317" s="26" t="s">
        <v>327</v>
      </c>
      <c r="BH317" s="26" t="s">
        <v>327</v>
      </c>
      <c r="BK317" s="26" t="s">
        <v>327</v>
      </c>
      <c r="BL317" s="26" t="s">
        <v>327</v>
      </c>
      <c r="BM317" s="26" t="s">
        <v>327</v>
      </c>
      <c r="BN317" s="26" t="s">
        <v>327</v>
      </c>
      <c r="BQ317" s="26" t="s">
        <v>327</v>
      </c>
      <c r="BR317" s="26" t="s">
        <v>327</v>
      </c>
      <c r="BS317" s="26" t="s">
        <v>327</v>
      </c>
      <c r="BT317" s="26" t="s">
        <v>327</v>
      </c>
      <c r="BW317" s="26" t="s">
        <v>327</v>
      </c>
      <c r="BX317" s="26" t="s">
        <v>327</v>
      </c>
      <c r="BY317" s="26" t="s">
        <v>327</v>
      </c>
      <c r="BZ317" s="26" t="s">
        <v>327</v>
      </c>
      <c r="CC317" s="26" t="s">
        <v>327</v>
      </c>
      <c r="CD317" s="26" t="s">
        <v>327</v>
      </c>
      <c r="CE317" s="26" t="s">
        <v>327</v>
      </c>
      <c r="CF317" s="26" t="s">
        <v>327</v>
      </c>
      <c r="CI317" s="26" t="s">
        <v>327</v>
      </c>
      <c r="CJ317" s="26" t="s">
        <v>327</v>
      </c>
      <c r="CK317" s="26" t="s">
        <v>327</v>
      </c>
      <c r="CL317" s="26" t="s">
        <v>327</v>
      </c>
      <c r="CO317" s="26" t="s">
        <v>327</v>
      </c>
      <c r="CP317" s="26" t="s">
        <v>327</v>
      </c>
      <c r="CQ317" s="26" t="s">
        <v>327</v>
      </c>
      <c r="CR317" s="26" t="s">
        <v>327</v>
      </c>
      <c r="CU317" s="26" t="s">
        <v>327</v>
      </c>
      <c r="CV317" s="26" t="s">
        <v>327</v>
      </c>
      <c r="CW317" s="26" t="s">
        <v>327</v>
      </c>
      <c r="CX317" s="26" t="s">
        <v>327</v>
      </c>
    </row>
    <row r="318" spans="5:102" x14ac:dyDescent="0.45">
      <c r="E318" s="26" t="s">
        <v>327</v>
      </c>
      <c r="F318" s="26" t="s">
        <v>327</v>
      </c>
      <c r="G318" s="26" t="s">
        <v>327</v>
      </c>
      <c r="H318" s="26" t="s">
        <v>327</v>
      </c>
      <c r="I318" s="26" t="s">
        <v>327</v>
      </c>
      <c r="J318" s="26" t="s">
        <v>327</v>
      </c>
      <c r="K318" s="26" t="s">
        <v>327</v>
      </c>
      <c r="L318" s="26" t="s">
        <v>327</v>
      </c>
      <c r="M318" s="26" t="s">
        <v>327</v>
      </c>
      <c r="O318" s="26" t="s">
        <v>327</v>
      </c>
      <c r="P318" s="26" t="s">
        <v>327</v>
      </c>
      <c r="Q318" s="26" t="s">
        <v>327</v>
      </c>
      <c r="R318" s="26" t="s">
        <v>327</v>
      </c>
      <c r="U318" s="26" t="s">
        <v>327</v>
      </c>
      <c r="V318" s="26" t="s">
        <v>327</v>
      </c>
      <c r="W318" s="26" t="s">
        <v>327</v>
      </c>
      <c r="X318" s="26" t="s">
        <v>327</v>
      </c>
      <c r="AA318" s="26" t="s">
        <v>327</v>
      </c>
      <c r="AB318" s="26" t="s">
        <v>327</v>
      </c>
      <c r="AC318" s="26" t="s">
        <v>327</v>
      </c>
      <c r="AD318" s="26" t="s">
        <v>327</v>
      </c>
      <c r="AG318" s="26" t="s">
        <v>327</v>
      </c>
      <c r="AH318" s="26" t="s">
        <v>327</v>
      </c>
      <c r="AI318" s="26" t="s">
        <v>327</v>
      </c>
      <c r="AJ318" s="26" t="s">
        <v>327</v>
      </c>
      <c r="AM318" s="26" t="s">
        <v>327</v>
      </c>
      <c r="AN318" s="26" t="s">
        <v>327</v>
      </c>
      <c r="AO318" s="26" t="s">
        <v>327</v>
      </c>
      <c r="AP318" s="26" t="s">
        <v>327</v>
      </c>
      <c r="AS318" s="26" t="s">
        <v>327</v>
      </c>
      <c r="AT318" s="26" t="s">
        <v>327</v>
      </c>
      <c r="AU318" s="26" t="s">
        <v>327</v>
      </c>
      <c r="AV318" s="26" t="s">
        <v>327</v>
      </c>
      <c r="AY318" s="26" t="s">
        <v>327</v>
      </c>
      <c r="AZ318" s="26" t="s">
        <v>327</v>
      </c>
      <c r="BA318" s="26" t="s">
        <v>327</v>
      </c>
      <c r="BB318" s="26" t="s">
        <v>327</v>
      </c>
      <c r="BE318" s="26" t="s">
        <v>327</v>
      </c>
      <c r="BF318" s="26" t="s">
        <v>327</v>
      </c>
      <c r="BG318" s="26" t="s">
        <v>327</v>
      </c>
      <c r="BH318" s="26" t="s">
        <v>327</v>
      </c>
      <c r="BK318" s="26" t="s">
        <v>327</v>
      </c>
      <c r="BL318" s="26" t="s">
        <v>327</v>
      </c>
      <c r="BM318" s="26" t="s">
        <v>327</v>
      </c>
      <c r="BN318" s="26" t="s">
        <v>327</v>
      </c>
      <c r="BQ318" s="26" t="s">
        <v>327</v>
      </c>
      <c r="BR318" s="26" t="s">
        <v>327</v>
      </c>
      <c r="BS318" s="26" t="s">
        <v>327</v>
      </c>
      <c r="BT318" s="26" t="s">
        <v>327</v>
      </c>
      <c r="BW318" s="26" t="s">
        <v>327</v>
      </c>
      <c r="BX318" s="26" t="s">
        <v>327</v>
      </c>
      <c r="BY318" s="26" t="s">
        <v>327</v>
      </c>
      <c r="BZ318" s="26" t="s">
        <v>327</v>
      </c>
      <c r="CC318" s="26" t="s">
        <v>327</v>
      </c>
      <c r="CD318" s="26" t="s">
        <v>327</v>
      </c>
      <c r="CE318" s="26" t="s">
        <v>327</v>
      </c>
      <c r="CF318" s="26" t="s">
        <v>327</v>
      </c>
      <c r="CI318" s="26" t="s">
        <v>327</v>
      </c>
      <c r="CJ318" s="26" t="s">
        <v>327</v>
      </c>
      <c r="CK318" s="26" t="s">
        <v>327</v>
      </c>
      <c r="CL318" s="26" t="s">
        <v>327</v>
      </c>
      <c r="CO318" s="26" t="s">
        <v>327</v>
      </c>
      <c r="CP318" s="26" t="s">
        <v>327</v>
      </c>
      <c r="CQ318" s="26" t="s">
        <v>327</v>
      </c>
      <c r="CR318" s="26" t="s">
        <v>327</v>
      </c>
      <c r="CU318" s="26" t="s">
        <v>327</v>
      </c>
      <c r="CV318" s="26" t="s">
        <v>327</v>
      </c>
      <c r="CW318" s="26" t="s">
        <v>327</v>
      </c>
      <c r="CX318" s="26" t="s">
        <v>327</v>
      </c>
    </row>
    <row r="319" spans="5:102" x14ac:dyDescent="0.45">
      <c r="E319" s="26" t="s">
        <v>327</v>
      </c>
      <c r="F319" s="26" t="s">
        <v>327</v>
      </c>
      <c r="G319" s="26" t="s">
        <v>327</v>
      </c>
      <c r="H319" s="26" t="s">
        <v>327</v>
      </c>
      <c r="I319" s="26" t="s">
        <v>327</v>
      </c>
      <c r="J319" s="26" t="s">
        <v>327</v>
      </c>
      <c r="K319" s="26" t="s">
        <v>327</v>
      </c>
      <c r="L319" s="26" t="s">
        <v>327</v>
      </c>
      <c r="M319" s="26" t="s">
        <v>327</v>
      </c>
      <c r="O319" s="26" t="s">
        <v>327</v>
      </c>
      <c r="P319" s="26" t="s">
        <v>327</v>
      </c>
      <c r="Q319" s="26" t="s">
        <v>327</v>
      </c>
      <c r="R319" s="26" t="s">
        <v>327</v>
      </c>
      <c r="U319" s="26" t="s">
        <v>327</v>
      </c>
      <c r="V319" s="26" t="s">
        <v>327</v>
      </c>
      <c r="W319" s="26" t="s">
        <v>327</v>
      </c>
      <c r="X319" s="26" t="s">
        <v>327</v>
      </c>
      <c r="AA319" s="26" t="s">
        <v>327</v>
      </c>
      <c r="AB319" s="26" t="s">
        <v>327</v>
      </c>
      <c r="AC319" s="26" t="s">
        <v>327</v>
      </c>
      <c r="AD319" s="26" t="s">
        <v>327</v>
      </c>
      <c r="AG319" s="26" t="s">
        <v>327</v>
      </c>
      <c r="AH319" s="26" t="s">
        <v>327</v>
      </c>
      <c r="AI319" s="26" t="s">
        <v>327</v>
      </c>
      <c r="AJ319" s="26" t="s">
        <v>327</v>
      </c>
      <c r="AM319" s="26" t="s">
        <v>327</v>
      </c>
      <c r="AN319" s="26" t="s">
        <v>327</v>
      </c>
      <c r="AO319" s="26" t="s">
        <v>327</v>
      </c>
      <c r="AP319" s="26" t="s">
        <v>327</v>
      </c>
      <c r="AS319" s="26" t="s">
        <v>327</v>
      </c>
      <c r="AT319" s="26" t="s">
        <v>327</v>
      </c>
      <c r="AU319" s="26" t="s">
        <v>327</v>
      </c>
      <c r="AV319" s="26" t="s">
        <v>327</v>
      </c>
      <c r="AY319" s="26" t="s">
        <v>327</v>
      </c>
      <c r="AZ319" s="26" t="s">
        <v>327</v>
      </c>
      <c r="BA319" s="26" t="s">
        <v>327</v>
      </c>
      <c r="BB319" s="26" t="s">
        <v>327</v>
      </c>
      <c r="BE319" s="26" t="s">
        <v>327</v>
      </c>
      <c r="BF319" s="26" t="s">
        <v>327</v>
      </c>
      <c r="BG319" s="26" t="s">
        <v>327</v>
      </c>
      <c r="BH319" s="26" t="s">
        <v>327</v>
      </c>
      <c r="BK319" s="26" t="s">
        <v>327</v>
      </c>
      <c r="BL319" s="26" t="s">
        <v>327</v>
      </c>
      <c r="BM319" s="26" t="s">
        <v>327</v>
      </c>
      <c r="BN319" s="26" t="s">
        <v>327</v>
      </c>
      <c r="BQ319" s="26" t="s">
        <v>327</v>
      </c>
      <c r="BR319" s="26" t="s">
        <v>327</v>
      </c>
      <c r="BS319" s="26" t="s">
        <v>327</v>
      </c>
      <c r="BT319" s="26" t="s">
        <v>327</v>
      </c>
      <c r="BW319" s="26" t="s">
        <v>327</v>
      </c>
      <c r="BX319" s="26" t="s">
        <v>327</v>
      </c>
      <c r="BY319" s="26" t="s">
        <v>327</v>
      </c>
      <c r="BZ319" s="26" t="s">
        <v>327</v>
      </c>
      <c r="CC319" s="26" t="s">
        <v>327</v>
      </c>
      <c r="CD319" s="26" t="s">
        <v>327</v>
      </c>
      <c r="CE319" s="26" t="s">
        <v>327</v>
      </c>
      <c r="CF319" s="26" t="s">
        <v>327</v>
      </c>
      <c r="CI319" s="26" t="s">
        <v>327</v>
      </c>
      <c r="CJ319" s="26" t="s">
        <v>327</v>
      </c>
      <c r="CK319" s="26" t="s">
        <v>327</v>
      </c>
      <c r="CL319" s="26" t="s">
        <v>327</v>
      </c>
      <c r="CO319" s="26" t="s">
        <v>327</v>
      </c>
      <c r="CP319" s="26" t="s">
        <v>327</v>
      </c>
      <c r="CQ319" s="26" t="s">
        <v>327</v>
      </c>
      <c r="CR319" s="26" t="s">
        <v>327</v>
      </c>
      <c r="CU319" s="26" t="s">
        <v>327</v>
      </c>
      <c r="CV319" s="26" t="s">
        <v>327</v>
      </c>
      <c r="CW319" s="26" t="s">
        <v>327</v>
      </c>
      <c r="CX319" s="26" t="s">
        <v>327</v>
      </c>
    </row>
    <row r="320" spans="5:102" x14ac:dyDescent="0.45">
      <c r="E320" s="26" t="s">
        <v>327</v>
      </c>
      <c r="F320" s="26" t="s">
        <v>327</v>
      </c>
      <c r="G320" s="26" t="s">
        <v>327</v>
      </c>
      <c r="H320" s="26" t="s">
        <v>327</v>
      </c>
      <c r="I320" s="26" t="s">
        <v>327</v>
      </c>
      <c r="J320" s="26" t="s">
        <v>327</v>
      </c>
      <c r="K320" s="26" t="s">
        <v>327</v>
      </c>
      <c r="L320" s="26" t="s">
        <v>327</v>
      </c>
      <c r="M320" s="26" t="s">
        <v>327</v>
      </c>
      <c r="O320" s="26" t="s">
        <v>327</v>
      </c>
      <c r="P320" s="26" t="s">
        <v>327</v>
      </c>
      <c r="Q320" s="26" t="s">
        <v>327</v>
      </c>
      <c r="R320" s="26" t="s">
        <v>327</v>
      </c>
      <c r="U320" s="26" t="s">
        <v>327</v>
      </c>
      <c r="V320" s="26" t="s">
        <v>327</v>
      </c>
      <c r="W320" s="26" t="s">
        <v>327</v>
      </c>
      <c r="X320" s="26" t="s">
        <v>327</v>
      </c>
      <c r="AA320" s="26" t="s">
        <v>327</v>
      </c>
      <c r="AB320" s="26" t="s">
        <v>327</v>
      </c>
      <c r="AC320" s="26" t="s">
        <v>327</v>
      </c>
      <c r="AD320" s="26" t="s">
        <v>327</v>
      </c>
      <c r="AG320" s="26" t="s">
        <v>327</v>
      </c>
      <c r="AH320" s="26" t="s">
        <v>327</v>
      </c>
      <c r="AI320" s="26" t="s">
        <v>327</v>
      </c>
      <c r="AJ320" s="26" t="s">
        <v>327</v>
      </c>
      <c r="AM320" s="26" t="s">
        <v>327</v>
      </c>
      <c r="AN320" s="26" t="s">
        <v>327</v>
      </c>
      <c r="AO320" s="26" t="s">
        <v>327</v>
      </c>
      <c r="AP320" s="26" t="s">
        <v>327</v>
      </c>
      <c r="AS320" s="26" t="s">
        <v>327</v>
      </c>
      <c r="AT320" s="26" t="s">
        <v>327</v>
      </c>
      <c r="AU320" s="26" t="s">
        <v>327</v>
      </c>
      <c r="AV320" s="26" t="s">
        <v>327</v>
      </c>
      <c r="AY320" s="26" t="s">
        <v>327</v>
      </c>
      <c r="AZ320" s="26" t="s">
        <v>327</v>
      </c>
      <c r="BA320" s="26" t="s">
        <v>327</v>
      </c>
      <c r="BB320" s="26" t="s">
        <v>327</v>
      </c>
      <c r="BE320" s="26" t="s">
        <v>327</v>
      </c>
      <c r="BF320" s="26" t="s">
        <v>327</v>
      </c>
      <c r="BG320" s="26" t="s">
        <v>327</v>
      </c>
      <c r="BH320" s="26" t="s">
        <v>327</v>
      </c>
      <c r="BK320" s="26" t="s">
        <v>327</v>
      </c>
      <c r="BL320" s="26" t="s">
        <v>327</v>
      </c>
      <c r="BM320" s="26" t="s">
        <v>327</v>
      </c>
      <c r="BN320" s="26" t="s">
        <v>327</v>
      </c>
      <c r="BQ320" s="26" t="s">
        <v>327</v>
      </c>
      <c r="BR320" s="26" t="s">
        <v>327</v>
      </c>
      <c r="BS320" s="26" t="s">
        <v>327</v>
      </c>
      <c r="BT320" s="26" t="s">
        <v>327</v>
      </c>
      <c r="BW320" s="26" t="s">
        <v>327</v>
      </c>
      <c r="BX320" s="26" t="s">
        <v>327</v>
      </c>
      <c r="BY320" s="26" t="s">
        <v>327</v>
      </c>
      <c r="BZ320" s="26" t="s">
        <v>327</v>
      </c>
      <c r="CC320" s="26" t="s">
        <v>327</v>
      </c>
      <c r="CD320" s="26" t="s">
        <v>327</v>
      </c>
      <c r="CE320" s="26" t="s">
        <v>327</v>
      </c>
      <c r="CF320" s="26" t="s">
        <v>327</v>
      </c>
      <c r="CI320" s="26" t="s">
        <v>327</v>
      </c>
      <c r="CJ320" s="26" t="s">
        <v>327</v>
      </c>
      <c r="CK320" s="26" t="s">
        <v>327</v>
      </c>
      <c r="CL320" s="26" t="s">
        <v>327</v>
      </c>
      <c r="CO320" s="26" t="s">
        <v>327</v>
      </c>
      <c r="CP320" s="26" t="s">
        <v>327</v>
      </c>
      <c r="CQ320" s="26" t="s">
        <v>327</v>
      </c>
      <c r="CR320" s="26" t="s">
        <v>327</v>
      </c>
      <c r="CU320" s="26" t="s">
        <v>327</v>
      </c>
      <c r="CV320" s="26" t="s">
        <v>327</v>
      </c>
      <c r="CW320" s="26" t="s">
        <v>327</v>
      </c>
      <c r="CX320" s="26" t="s">
        <v>327</v>
      </c>
    </row>
    <row r="321" spans="5:102" x14ac:dyDescent="0.45">
      <c r="E321" s="26" t="s">
        <v>327</v>
      </c>
      <c r="F321" s="26" t="s">
        <v>327</v>
      </c>
      <c r="G321" s="26" t="s">
        <v>327</v>
      </c>
      <c r="H321" s="26" t="s">
        <v>327</v>
      </c>
      <c r="I321" s="26" t="s">
        <v>327</v>
      </c>
      <c r="J321" s="26" t="s">
        <v>327</v>
      </c>
      <c r="K321" s="26" t="s">
        <v>327</v>
      </c>
      <c r="L321" s="26" t="s">
        <v>327</v>
      </c>
      <c r="M321" s="26" t="s">
        <v>327</v>
      </c>
      <c r="O321" s="26" t="s">
        <v>327</v>
      </c>
      <c r="P321" s="26" t="s">
        <v>327</v>
      </c>
      <c r="Q321" s="26" t="s">
        <v>327</v>
      </c>
      <c r="R321" s="26" t="s">
        <v>327</v>
      </c>
      <c r="U321" s="26" t="s">
        <v>327</v>
      </c>
      <c r="V321" s="26" t="s">
        <v>327</v>
      </c>
      <c r="W321" s="26" t="s">
        <v>327</v>
      </c>
      <c r="X321" s="26" t="s">
        <v>327</v>
      </c>
      <c r="AA321" s="26" t="s">
        <v>327</v>
      </c>
      <c r="AB321" s="26" t="s">
        <v>327</v>
      </c>
      <c r="AC321" s="26" t="s">
        <v>327</v>
      </c>
      <c r="AD321" s="26" t="s">
        <v>327</v>
      </c>
      <c r="AG321" s="26" t="s">
        <v>327</v>
      </c>
      <c r="AH321" s="26" t="s">
        <v>327</v>
      </c>
      <c r="AI321" s="26" t="s">
        <v>327</v>
      </c>
      <c r="AJ321" s="26" t="s">
        <v>327</v>
      </c>
      <c r="AM321" s="26" t="s">
        <v>327</v>
      </c>
      <c r="AN321" s="26" t="s">
        <v>327</v>
      </c>
      <c r="AO321" s="26" t="s">
        <v>327</v>
      </c>
      <c r="AP321" s="26" t="s">
        <v>327</v>
      </c>
      <c r="AS321" s="26" t="s">
        <v>327</v>
      </c>
      <c r="AT321" s="26" t="s">
        <v>327</v>
      </c>
      <c r="AU321" s="26" t="s">
        <v>327</v>
      </c>
      <c r="AV321" s="26" t="s">
        <v>327</v>
      </c>
      <c r="AY321" s="26" t="s">
        <v>327</v>
      </c>
      <c r="AZ321" s="26" t="s">
        <v>327</v>
      </c>
      <c r="BA321" s="26" t="s">
        <v>327</v>
      </c>
      <c r="BB321" s="26" t="s">
        <v>327</v>
      </c>
      <c r="BE321" s="26" t="s">
        <v>327</v>
      </c>
      <c r="BF321" s="26" t="s">
        <v>327</v>
      </c>
      <c r="BG321" s="26" t="s">
        <v>327</v>
      </c>
      <c r="BH321" s="26" t="s">
        <v>327</v>
      </c>
      <c r="BK321" s="26" t="s">
        <v>327</v>
      </c>
      <c r="BL321" s="26" t="s">
        <v>327</v>
      </c>
      <c r="BM321" s="26" t="s">
        <v>327</v>
      </c>
      <c r="BN321" s="26" t="s">
        <v>327</v>
      </c>
      <c r="BQ321" s="26" t="s">
        <v>327</v>
      </c>
      <c r="BR321" s="26" t="s">
        <v>327</v>
      </c>
      <c r="BS321" s="26" t="s">
        <v>327</v>
      </c>
      <c r="BT321" s="26" t="s">
        <v>327</v>
      </c>
      <c r="BW321" s="26" t="s">
        <v>327</v>
      </c>
      <c r="BX321" s="26" t="s">
        <v>327</v>
      </c>
      <c r="BY321" s="26" t="s">
        <v>327</v>
      </c>
      <c r="BZ321" s="26" t="s">
        <v>327</v>
      </c>
      <c r="CC321" s="26" t="s">
        <v>327</v>
      </c>
      <c r="CD321" s="26" t="s">
        <v>327</v>
      </c>
      <c r="CE321" s="26" t="s">
        <v>327</v>
      </c>
      <c r="CF321" s="26" t="s">
        <v>327</v>
      </c>
      <c r="CI321" s="26" t="s">
        <v>327</v>
      </c>
      <c r="CJ321" s="26" t="s">
        <v>327</v>
      </c>
      <c r="CK321" s="26" t="s">
        <v>327</v>
      </c>
      <c r="CL321" s="26" t="s">
        <v>327</v>
      </c>
      <c r="CO321" s="26" t="s">
        <v>327</v>
      </c>
      <c r="CP321" s="26" t="s">
        <v>327</v>
      </c>
      <c r="CQ321" s="26" t="s">
        <v>327</v>
      </c>
      <c r="CR321" s="26" t="s">
        <v>327</v>
      </c>
      <c r="CU321" s="26" t="s">
        <v>327</v>
      </c>
      <c r="CV321" s="26" t="s">
        <v>327</v>
      </c>
      <c r="CW321" s="26" t="s">
        <v>327</v>
      </c>
      <c r="CX321" s="26" t="s">
        <v>327</v>
      </c>
    </row>
    <row r="322" spans="5:102" x14ac:dyDescent="0.45">
      <c r="E322" s="26" t="s">
        <v>327</v>
      </c>
      <c r="F322" s="26" t="s">
        <v>327</v>
      </c>
      <c r="G322" s="26" t="s">
        <v>327</v>
      </c>
      <c r="H322" s="26" t="s">
        <v>327</v>
      </c>
      <c r="I322" s="26" t="s">
        <v>327</v>
      </c>
      <c r="J322" s="26" t="s">
        <v>327</v>
      </c>
      <c r="K322" s="26" t="s">
        <v>327</v>
      </c>
      <c r="L322" s="26" t="s">
        <v>327</v>
      </c>
      <c r="M322" s="26" t="s">
        <v>327</v>
      </c>
      <c r="O322" s="26" t="s">
        <v>327</v>
      </c>
      <c r="P322" s="26" t="s">
        <v>327</v>
      </c>
      <c r="Q322" s="26" t="s">
        <v>327</v>
      </c>
      <c r="R322" s="26" t="s">
        <v>327</v>
      </c>
      <c r="U322" s="26" t="s">
        <v>327</v>
      </c>
      <c r="V322" s="26" t="s">
        <v>327</v>
      </c>
      <c r="W322" s="26" t="s">
        <v>327</v>
      </c>
      <c r="X322" s="26" t="s">
        <v>327</v>
      </c>
      <c r="AA322" s="26" t="s">
        <v>327</v>
      </c>
      <c r="AB322" s="26" t="s">
        <v>327</v>
      </c>
      <c r="AC322" s="26" t="s">
        <v>327</v>
      </c>
      <c r="AD322" s="26" t="s">
        <v>327</v>
      </c>
      <c r="AG322" s="26" t="s">
        <v>327</v>
      </c>
      <c r="AH322" s="26" t="s">
        <v>327</v>
      </c>
      <c r="AI322" s="26" t="s">
        <v>327</v>
      </c>
      <c r="AJ322" s="26" t="s">
        <v>327</v>
      </c>
      <c r="AM322" s="26" t="s">
        <v>327</v>
      </c>
      <c r="AN322" s="26" t="s">
        <v>327</v>
      </c>
      <c r="AO322" s="26" t="s">
        <v>327</v>
      </c>
      <c r="AP322" s="26" t="s">
        <v>327</v>
      </c>
      <c r="AS322" s="26" t="s">
        <v>327</v>
      </c>
      <c r="AT322" s="26" t="s">
        <v>327</v>
      </c>
      <c r="AU322" s="26" t="s">
        <v>327</v>
      </c>
      <c r="AV322" s="26" t="s">
        <v>327</v>
      </c>
      <c r="AY322" s="26" t="s">
        <v>327</v>
      </c>
      <c r="AZ322" s="26" t="s">
        <v>327</v>
      </c>
      <c r="BA322" s="26" t="s">
        <v>327</v>
      </c>
      <c r="BB322" s="26" t="s">
        <v>327</v>
      </c>
      <c r="BE322" s="26" t="s">
        <v>327</v>
      </c>
      <c r="BF322" s="26" t="s">
        <v>327</v>
      </c>
      <c r="BG322" s="26" t="s">
        <v>327</v>
      </c>
      <c r="BH322" s="26" t="s">
        <v>327</v>
      </c>
      <c r="BK322" s="26" t="s">
        <v>327</v>
      </c>
      <c r="BL322" s="26" t="s">
        <v>327</v>
      </c>
      <c r="BM322" s="26" t="s">
        <v>327</v>
      </c>
      <c r="BN322" s="26" t="s">
        <v>327</v>
      </c>
      <c r="BQ322" s="26" t="s">
        <v>327</v>
      </c>
      <c r="BR322" s="26" t="s">
        <v>327</v>
      </c>
      <c r="BS322" s="26" t="s">
        <v>327</v>
      </c>
      <c r="BT322" s="26" t="s">
        <v>327</v>
      </c>
      <c r="BW322" s="26" t="s">
        <v>327</v>
      </c>
      <c r="BX322" s="26" t="s">
        <v>327</v>
      </c>
      <c r="BY322" s="26" t="s">
        <v>327</v>
      </c>
      <c r="BZ322" s="26" t="s">
        <v>327</v>
      </c>
      <c r="CC322" s="26" t="s">
        <v>327</v>
      </c>
      <c r="CD322" s="26" t="s">
        <v>327</v>
      </c>
      <c r="CE322" s="26" t="s">
        <v>327</v>
      </c>
      <c r="CF322" s="26" t="s">
        <v>327</v>
      </c>
      <c r="CI322" s="26" t="s">
        <v>327</v>
      </c>
      <c r="CJ322" s="26" t="s">
        <v>327</v>
      </c>
      <c r="CK322" s="26" t="s">
        <v>327</v>
      </c>
      <c r="CL322" s="26" t="s">
        <v>327</v>
      </c>
      <c r="CO322" s="26" t="s">
        <v>327</v>
      </c>
      <c r="CP322" s="26" t="s">
        <v>327</v>
      </c>
      <c r="CQ322" s="26" t="s">
        <v>327</v>
      </c>
      <c r="CR322" s="26" t="s">
        <v>327</v>
      </c>
      <c r="CU322" s="26" t="s">
        <v>327</v>
      </c>
      <c r="CV322" s="26" t="s">
        <v>327</v>
      </c>
      <c r="CW322" s="26" t="s">
        <v>327</v>
      </c>
      <c r="CX322" s="26" t="s">
        <v>327</v>
      </c>
    </row>
    <row r="323" spans="5:102" x14ac:dyDescent="0.45">
      <c r="E323" s="26" t="s">
        <v>327</v>
      </c>
      <c r="F323" s="26" t="s">
        <v>327</v>
      </c>
      <c r="G323" s="26" t="s">
        <v>327</v>
      </c>
      <c r="H323" s="26" t="s">
        <v>327</v>
      </c>
      <c r="I323" s="26" t="s">
        <v>327</v>
      </c>
      <c r="J323" s="26" t="s">
        <v>327</v>
      </c>
      <c r="K323" s="26" t="s">
        <v>327</v>
      </c>
      <c r="L323" s="26" t="s">
        <v>327</v>
      </c>
      <c r="M323" s="26" t="s">
        <v>327</v>
      </c>
      <c r="O323" s="26" t="s">
        <v>327</v>
      </c>
      <c r="P323" s="26" t="s">
        <v>327</v>
      </c>
      <c r="Q323" s="26" t="s">
        <v>327</v>
      </c>
      <c r="R323" s="26" t="s">
        <v>327</v>
      </c>
      <c r="U323" s="26" t="s">
        <v>327</v>
      </c>
      <c r="V323" s="26" t="s">
        <v>327</v>
      </c>
      <c r="W323" s="26" t="s">
        <v>327</v>
      </c>
      <c r="X323" s="26" t="s">
        <v>327</v>
      </c>
      <c r="AA323" s="26" t="s">
        <v>327</v>
      </c>
      <c r="AB323" s="26" t="s">
        <v>327</v>
      </c>
      <c r="AC323" s="26" t="s">
        <v>327</v>
      </c>
      <c r="AD323" s="26" t="s">
        <v>327</v>
      </c>
      <c r="AG323" s="26" t="s">
        <v>327</v>
      </c>
      <c r="AH323" s="26" t="s">
        <v>327</v>
      </c>
      <c r="AI323" s="26" t="s">
        <v>327</v>
      </c>
      <c r="AJ323" s="26" t="s">
        <v>327</v>
      </c>
      <c r="AM323" s="26" t="s">
        <v>327</v>
      </c>
      <c r="AN323" s="26" t="s">
        <v>327</v>
      </c>
      <c r="AO323" s="26" t="s">
        <v>327</v>
      </c>
      <c r="AP323" s="26" t="s">
        <v>327</v>
      </c>
      <c r="AS323" s="26" t="s">
        <v>327</v>
      </c>
      <c r="AT323" s="26" t="s">
        <v>327</v>
      </c>
      <c r="AU323" s="26" t="s">
        <v>327</v>
      </c>
      <c r="AV323" s="26" t="s">
        <v>327</v>
      </c>
      <c r="AY323" s="26" t="s">
        <v>327</v>
      </c>
      <c r="AZ323" s="26" t="s">
        <v>327</v>
      </c>
      <c r="BA323" s="26" t="s">
        <v>327</v>
      </c>
      <c r="BB323" s="26" t="s">
        <v>327</v>
      </c>
      <c r="BE323" s="26" t="s">
        <v>327</v>
      </c>
      <c r="BF323" s="26" t="s">
        <v>327</v>
      </c>
      <c r="BG323" s="26" t="s">
        <v>327</v>
      </c>
      <c r="BH323" s="26" t="s">
        <v>327</v>
      </c>
      <c r="BK323" s="26" t="s">
        <v>327</v>
      </c>
      <c r="BL323" s="26" t="s">
        <v>327</v>
      </c>
      <c r="BM323" s="26" t="s">
        <v>327</v>
      </c>
      <c r="BN323" s="26" t="s">
        <v>327</v>
      </c>
      <c r="BQ323" s="26" t="s">
        <v>327</v>
      </c>
      <c r="BR323" s="26" t="s">
        <v>327</v>
      </c>
      <c r="BS323" s="26" t="s">
        <v>327</v>
      </c>
      <c r="BT323" s="26" t="s">
        <v>327</v>
      </c>
      <c r="BW323" s="26" t="s">
        <v>327</v>
      </c>
      <c r="BX323" s="26" t="s">
        <v>327</v>
      </c>
      <c r="BY323" s="26" t="s">
        <v>327</v>
      </c>
      <c r="BZ323" s="26" t="s">
        <v>327</v>
      </c>
      <c r="CC323" s="26" t="s">
        <v>327</v>
      </c>
      <c r="CD323" s="26" t="s">
        <v>327</v>
      </c>
      <c r="CE323" s="26" t="s">
        <v>327</v>
      </c>
      <c r="CF323" s="26" t="s">
        <v>327</v>
      </c>
      <c r="CI323" s="26" t="s">
        <v>327</v>
      </c>
      <c r="CJ323" s="26" t="s">
        <v>327</v>
      </c>
      <c r="CK323" s="26" t="s">
        <v>327</v>
      </c>
      <c r="CL323" s="26" t="s">
        <v>327</v>
      </c>
      <c r="CO323" s="26" t="s">
        <v>327</v>
      </c>
      <c r="CP323" s="26" t="s">
        <v>327</v>
      </c>
      <c r="CQ323" s="26" t="s">
        <v>327</v>
      </c>
      <c r="CR323" s="26" t="s">
        <v>327</v>
      </c>
      <c r="CU323" s="26" t="s">
        <v>327</v>
      </c>
      <c r="CV323" s="26" t="s">
        <v>327</v>
      </c>
      <c r="CW323" s="26" t="s">
        <v>327</v>
      </c>
      <c r="CX323" s="26" t="s">
        <v>327</v>
      </c>
    </row>
    <row r="324" spans="5:102" x14ac:dyDescent="0.45">
      <c r="E324" s="26" t="s">
        <v>327</v>
      </c>
      <c r="F324" s="26" t="s">
        <v>327</v>
      </c>
      <c r="G324" s="26" t="s">
        <v>327</v>
      </c>
      <c r="H324" s="26" t="s">
        <v>327</v>
      </c>
      <c r="I324" s="26" t="s">
        <v>327</v>
      </c>
      <c r="J324" s="26" t="s">
        <v>327</v>
      </c>
      <c r="K324" s="26" t="s">
        <v>327</v>
      </c>
      <c r="L324" s="26" t="s">
        <v>327</v>
      </c>
      <c r="M324" s="26" t="s">
        <v>327</v>
      </c>
      <c r="O324" s="26" t="s">
        <v>327</v>
      </c>
      <c r="P324" s="26" t="s">
        <v>327</v>
      </c>
      <c r="Q324" s="26" t="s">
        <v>327</v>
      </c>
      <c r="R324" s="26" t="s">
        <v>327</v>
      </c>
      <c r="U324" s="26" t="s">
        <v>327</v>
      </c>
      <c r="V324" s="26" t="s">
        <v>327</v>
      </c>
      <c r="W324" s="26" t="s">
        <v>327</v>
      </c>
      <c r="X324" s="26" t="s">
        <v>327</v>
      </c>
      <c r="AA324" s="26" t="s">
        <v>327</v>
      </c>
      <c r="AB324" s="26" t="s">
        <v>327</v>
      </c>
      <c r="AC324" s="26" t="s">
        <v>327</v>
      </c>
      <c r="AD324" s="26" t="s">
        <v>327</v>
      </c>
      <c r="AG324" s="26" t="s">
        <v>327</v>
      </c>
      <c r="AH324" s="26" t="s">
        <v>327</v>
      </c>
      <c r="AI324" s="26" t="s">
        <v>327</v>
      </c>
      <c r="AJ324" s="26" t="s">
        <v>327</v>
      </c>
      <c r="AM324" s="26" t="s">
        <v>327</v>
      </c>
      <c r="AN324" s="26" t="s">
        <v>327</v>
      </c>
      <c r="AO324" s="26" t="s">
        <v>327</v>
      </c>
      <c r="AP324" s="26" t="s">
        <v>327</v>
      </c>
      <c r="AS324" s="26" t="s">
        <v>327</v>
      </c>
      <c r="AT324" s="26" t="s">
        <v>327</v>
      </c>
      <c r="AU324" s="26" t="s">
        <v>327</v>
      </c>
      <c r="AV324" s="26" t="s">
        <v>327</v>
      </c>
      <c r="AY324" s="26" t="s">
        <v>327</v>
      </c>
      <c r="AZ324" s="26" t="s">
        <v>327</v>
      </c>
      <c r="BA324" s="26" t="s">
        <v>327</v>
      </c>
      <c r="BB324" s="26" t="s">
        <v>327</v>
      </c>
      <c r="BE324" s="26" t="s">
        <v>327</v>
      </c>
      <c r="BF324" s="26" t="s">
        <v>327</v>
      </c>
      <c r="BG324" s="26" t="s">
        <v>327</v>
      </c>
      <c r="BH324" s="26" t="s">
        <v>327</v>
      </c>
      <c r="BK324" s="26" t="s">
        <v>327</v>
      </c>
      <c r="BL324" s="26" t="s">
        <v>327</v>
      </c>
      <c r="BM324" s="26" t="s">
        <v>327</v>
      </c>
      <c r="BN324" s="26" t="s">
        <v>327</v>
      </c>
      <c r="BQ324" s="26" t="s">
        <v>327</v>
      </c>
      <c r="BR324" s="26" t="s">
        <v>327</v>
      </c>
      <c r="BS324" s="26" t="s">
        <v>327</v>
      </c>
      <c r="BT324" s="26" t="s">
        <v>327</v>
      </c>
      <c r="BW324" s="26" t="s">
        <v>327</v>
      </c>
      <c r="BX324" s="26" t="s">
        <v>327</v>
      </c>
      <c r="BY324" s="26" t="s">
        <v>327</v>
      </c>
      <c r="BZ324" s="26" t="s">
        <v>327</v>
      </c>
      <c r="CC324" s="26" t="s">
        <v>327</v>
      </c>
      <c r="CD324" s="26" t="s">
        <v>327</v>
      </c>
      <c r="CE324" s="26" t="s">
        <v>327</v>
      </c>
      <c r="CF324" s="26" t="s">
        <v>327</v>
      </c>
      <c r="CI324" s="26" t="s">
        <v>327</v>
      </c>
      <c r="CJ324" s="26" t="s">
        <v>327</v>
      </c>
      <c r="CK324" s="26" t="s">
        <v>327</v>
      </c>
      <c r="CL324" s="26" t="s">
        <v>327</v>
      </c>
      <c r="CO324" s="26" t="s">
        <v>327</v>
      </c>
      <c r="CP324" s="26" t="s">
        <v>327</v>
      </c>
      <c r="CQ324" s="26" t="s">
        <v>327</v>
      </c>
      <c r="CR324" s="26" t="s">
        <v>327</v>
      </c>
      <c r="CU324" s="26" t="s">
        <v>327</v>
      </c>
      <c r="CV324" s="26" t="s">
        <v>327</v>
      </c>
      <c r="CW324" s="26" t="s">
        <v>327</v>
      </c>
      <c r="CX324" s="26" t="s">
        <v>327</v>
      </c>
    </row>
    <row r="325" spans="5:102" x14ac:dyDescent="0.45">
      <c r="E325" s="26" t="s">
        <v>327</v>
      </c>
      <c r="F325" s="26" t="s">
        <v>327</v>
      </c>
      <c r="G325" s="26" t="s">
        <v>327</v>
      </c>
      <c r="H325" s="26" t="s">
        <v>327</v>
      </c>
      <c r="I325" s="26" t="s">
        <v>327</v>
      </c>
      <c r="J325" s="26" t="s">
        <v>327</v>
      </c>
      <c r="K325" s="26" t="s">
        <v>327</v>
      </c>
      <c r="L325" s="26" t="s">
        <v>327</v>
      </c>
      <c r="M325" s="26" t="s">
        <v>327</v>
      </c>
      <c r="O325" s="26" t="s">
        <v>327</v>
      </c>
      <c r="P325" s="26" t="s">
        <v>327</v>
      </c>
      <c r="Q325" s="26" t="s">
        <v>327</v>
      </c>
      <c r="R325" s="26" t="s">
        <v>327</v>
      </c>
      <c r="U325" s="26" t="s">
        <v>327</v>
      </c>
      <c r="V325" s="26" t="s">
        <v>327</v>
      </c>
      <c r="W325" s="26" t="s">
        <v>327</v>
      </c>
      <c r="X325" s="26" t="s">
        <v>327</v>
      </c>
      <c r="AA325" s="26" t="s">
        <v>327</v>
      </c>
      <c r="AB325" s="26" t="s">
        <v>327</v>
      </c>
      <c r="AC325" s="26" t="s">
        <v>327</v>
      </c>
      <c r="AD325" s="26" t="s">
        <v>327</v>
      </c>
      <c r="AG325" s="26" t="s">
        <v>327</v>
      </c>
      <c r="AH325" s="26" t="s">
        <v>327</v>
      </c>
      <c r="AI325" s="26" t="s">
        <v>327</v>
      </c>
      <c r="AJ325" s="26" t="s">
        <v>327</v>
      </c>
      <c r="AM325" s="26" t="s">
        <v>327</v>
      </c>
      <c r="AN325" s="26" t="s">
        <v>327</v>
      </c>
      <c r="AO325" s="26" t="s">
        <v>327</v>
      </c>
      <c r="AP325" s="26" t="s">
        <v>327</v>
      </c>
      <c r="AS325" s="26" t="s">
        <v>327</v>
      </c>
      <c r="AT325" s="26" t="s">
        <v>327</v>
      </c>
      <c r="AU325" s="26" t="s">
        <v>327</v>
      </c>
      <c r="AV325" s="26" t="s">
        <v>327</v>
      </c>
      <c r="AY325" s="26" t="s">
        <v>327</v>
      </c>
      <c r="AZ325" s="26" t="s">
        <v>327</v>
      </c>
      <c r="BA325" s="26" t="s">
        <v>327</v>
      </c>
      <c r="BB325" s="26" t="s">
        <v>327</v>
      </c>
      <c r="BE325" s="26" t="s">
        <v>327</v>
      </c>
      <c r="BF325" s="26" t="s">
        <v>327</v>
      </c>
      <c r="BG325" s="26" t="s">
        <v>327</v>
      </c>
      <c r="BH325" s="26" t="s">
        <v>327</v>
      </c>
      <c r="BK325" s="26" t="s">
        <v>327</v>
      </c>
      <c r="BL325" s="26" t="s">
        <v>327</v>
      </c>
      <c r="BM325" s="26" t="s">
        <v>327</v>
      </c>
      <c r="BN325" s="26" t="s">
        <v>327</v>
      </c>
      <c r="BQ325" s="26" t="s">
        <v>327</v>
      </c>
      <c r="BR325" s="26" t="s">
        <v>327</v>
      </c>
      <c r="BS325" s="26" t="s">
        <v>327</v>
      </c>
      <c r="BT325" s="26" t="s">
        <v>327</v>
      </c>
      <c r="BW325" s="26" t="s">
        <v>327</v>
      </c>
      <c r="BX325" s="26" t="s">
        <v>327</v>
      </c>
      <c r="BY325" s="26" t="s">
        <v>327</v>
      </c>
      <c r="BZ325" s="26" t="s">
        <v>327</v>
      </c>
      <c r="CC325" s="26" t="s">
        <v>327</v>
      </c>
      <c r="CD325" s="26" t="s">
        <v>327</v>
      </c>
      <c r="CE325" s="26" t="s">
        <v>327</v>
      </c>
      <c r="CF325" s="26" t="s">
        <v>327</v>
      </c>
      <c r="CI325" s="26" t="s">
        <v>327</v>
      </c>
      <c r="CJ325" s="26" t="s">
        <v>327</v>
      </c>
      <c r="CK325" s="26" t="s">
        <v>327</v>
      </c>
      <c r="CL325" s="26" t="s">
        <v>327</v>
      </c>
      <c r="CO325" s="26" t="s">
        <v>327</v>
      </c>
      <c r="CP325" s="26" t="s">
        <v>327</v>
      </c>
      <c r="CQ325" s="26" t="s">
        <v>327</v>
      </c>
      <c r="CR325" s="26" t="s">
        <v>327</v>
      </c>
      <c r="CU325" s="26" t="s">
        <v>327</v>
      </c>
      <c r="CV325" s="26" t="s">
        <v>327</v>
      </c>
      <c r="CW325" s="26" t="s">
        <v>327</v>
      </c>
      <c r="CX325" s="26" t="s">
        <v>327</v>
      </c>
    </row>
    <row r="326" spans="5:102" x14ac:dyDescent="0.45">
      <c r="E326" s="26" t="s">
        <v>327</v>
      </c>
      <c r="F326" s="26" t="s">
        <v>327</v>
      </c>
      <c r="G326" s="26" t="s">
        <v>327</v>
      </c>
      <c r="H326" s="26" t="s">
        <v>327</v>
      </c>
      <c r="I326" s="26" t="s">
        <v>327</v>
      </c>
      <c r="J326" s="26" t="s">
        <v>327</v>
      </c>
      <c r="K326" s="26" t="s">
        <v>327</v>
      </c>
      <c r="L326" s="26" t="s">
        <v>327</v>
      </c>
      <c r="M326" s="26" t="s">
        <v>327</v>
      </c>
      <c r="O326" s="26" t="s">
        <v>327</v>
      </c>
      <c r="P326" s="26" t="s">
        <v>327</v>
      </c>
      <c r="Q326" s="26" t="s">
        <v>327</v>
      </c>
      <c r="R326" s="26" t="s">
        <v>327</v>
      </c>
      <c r="U326" s="26" t="s">
        <v>327</v>
      </c>
      <c r="V326" s="26" t="s">
        <v>327</v>
      </c>
      <c r="W326" s="26" t="s">
        <v>327</v>
      </c>
      <c r="X326" s="26" t="s">
        <v>327</v>
      </c>
      <c r="AA326" s="26" t="s">
        <v>327</v>
      </c>
      <c r="AB326" s="26" t="s">
        <v>327</v>
      </c>
      <c r="AC326" s="26" t="s">
        <v>327</v>
      </c>
      <c r="AD326" s="26" t="s">
        <v>327</v>
      </c>
      <c r="AG326" s="26" t="s">
        <v>327</v>
      </c>
      <c r="AH326" s="26" t="s">
        <v>327</v>
      </c>
      <c r="AI326" s="26" t="s">
        <v>327</v>
      </c>
      <c r="AJ326" s="26" t="s">
        <v>327</v>
      </c>
      <c r="AM326" s="26" t="s">
        <v>327</v>
      </c>
      <c r="AN326" s="26" t="s">
        <v>327</v>
      </c>
      <c r="AO326" s="26" t="s">
        <v>327</v>
      </c>
      <c r="AP326" s="26" t="s">
        <v>327</v>
      </c>
      <c r="AS326" s="26" t="s">
        <v>327</v>
      </c>
      <c r="AT326" s="26" t="s">
        <v>327</v>
      </c>
      <c r="AU326" s="26" t="s">
        <v>327</v>
      </c>
      <c r="AV326" s="26" t="s">
        <v>327</v>
      </c>
      <c r="AY326" s="26" t="s">
        <v>327</v>
      </c>
      <c r="AZ326" s="26" t="s">
        <v>327</v>
      </c>
      <c r="BA326" s="26" t="s">
        <v>327</v>
      </c>
      <c r="BB326" s="26" t="s">
        <v>327</v>
      </c>
      <c r="BE326" s="26" t="s">
        <v>327</v>
      </c>
      <c r="BF326" s="26" t="s">
        <v>327</v>
      </c>
      <c r="BG326" s="26" t="s">
        <v>327</v>
      </c>
      <c r="BH326" s="26" t="s">
        <v>327</v>
      </c>
      <c r="BK326" s="26" t="s">
        <v>327</v>
      </c>
      <c r="BL326" s="26" t="s">
        <v>327</v>
      </c>
      <c r="BM326" s="26" t="s">
        <v>327</v>
      </c>
      <c r="BN326" s="26" t="s">
        <v>327</v>
      </c>
      <c r="BQ326" s="26" t="s">
        <v>327</v>
      </c>
      <c r="BR326" s="26" t="s">
        <v>327</v>
      </c>
      <c r="BS326" s="26" t="s">
        <v>327</v>
      </c>
      <c r="BT326" s="26" t="s">
        <v>327</v>
      </c>
      <c r="BW326" s="26" t="s">
        <v>327</v>
      </c>
      <c r="BX326" s="26" t="s">
        <v>327</v>
      </c>
      <c r="BY326" s="26" t="s">
        <v>327</v>
      </c>
      <c r="BZ326" s="26" t="s">
        <v>327</v>
      </c>
      <c r="CC326" s="26" t="s">
        <v>327</v>
      </c>
      <c r="CD326" s="26" t="s">
        <v>327</v>
      </c>
      <c r="CE326" s="26" t="s">
        <v>327</v>
      </c>
      <c r="CF326" s="26" t="s">
        <v>327</v>
      </c>
      <c r="CI326" s="26" t="s">
        <v>327</v>
      </c>
      <c r="CJ326" s="26" t="s">
        <v>327</v>
      </c>
      <c r="CK326" s="26" t="s">
        <v>327</v>
      </c>
      <c r="CL326" s="26" t="s">
        <v>327</v>
      </c>
      <c r="CO326" s="26" t="s">
        <v>327</v>
      </c>
      <c r="CP326" s="26" t="s">
        <v>327</v>
      </c>
      <c r="CQ326" s="26" t="s">
        <v>327</v>
      </c>
      <c r="CR326" s="26" t="s">
        <v>327</v>
      </c>
      <c r="CU326" s="26" t="s">
        <v>327</v>
      </c>
      <c r="CV326" s="26" t="s">
        <v>327</v>
      </c>
      <c r="CW326" s="26" t="s">
        <v>327</v>
      </c>
      <c r="CX326" s="26" t="s">
        <v>327</v>
      </c>
    </row>
    <row r="327" spans="5:102" x14ac:dyDescent="0.45">
      <c r="E327" s="26" t="s">
        <v>327</v>
      </c>
      <c r="F327" s="26" t="s">
        <v>327</v>
      </c>
      <c r="G327" s="26" t="s">
        <v>327</v>
      </c>
      <c r="H327" s="26" t="s">
        <v>327</v>
      </c>
      <c r="I327" s="26" t="s">
        <v>327</v>
      </c>
      <c r="J327" s="26" t="s">
        <v>327</v>
      </c>
      <c r="K327" s="26" t="s">
        <v>327</v>
      </c>
      <c r="L327" s="26" t="s">
        <v>327</v>
      </c>
      <c r="M327" s="26" t="s">
        <v>327</v>
      </c>
      <c r="O327" s="26" t="s">
        <v>327</v>
      </c>
      <c r="P327" s="26" t="s">
        <v>327</v>
      </c>
      <c r="Q327" s="26" t="s">
        <v>327</v>
      </c>
      <c r="R327" s="26" t="s">
        <v>327</v>
      </c>
      <c r="U327" s="26" t="s">
        <v>327</v>
      </c>
      <c r="V327" s="26" t="s">
        <v>327</v>
      </c>
      <c r="W327" s="26" t="s">
        <v>327</v>
      </c>
      <c r="X327" s="26" t="s">
        <v>327</v>
      </c>
      <c r="AA327" s="26" t="s">
        <v>327</v>
      </c>
      <c r="AB327" s="26" t="s">
        <v>327</v>
      </c>
      <c r="AC327" s="26" t="s">
        <v>327</v>
      </c>
      <c r="AD327" s="26" t="s">
        <v>327</v>
      </c>
      <c r="AG327" s="26" t="s">
        <v>327</v>
      </c>
      <c r="AH327" s="26" t="s">
        <v>327</v>
      </c>
      <c r="AI327" s="26" t="s">
        <v>327</v>
      </c>
      <c r="AJ327" s="26" t="s">
        <v>327</v>
      </c>
      <c r="AM327" s="26" t="s">
        <v>327</v>
      </c>
      <c r="AN327" s="26" t="s">
        <v>327</v>
      </c>
      <c r="AO327" s="26" t="s">
        <v>327</v>
      </c>
      <c r="AP327" s="26" t="s">
        <v>327</v>
      </c>
      <c r="AS327" s="26" t="s">
        <v>327</v>
      </c>
      <c r="AT327" s="26" t="s">
        <v>327</v>
      </c>
      <c r="AU327" s="26" t="s">
        <v>327</v>
      </c>
      <c r="AV327" s="26" t="s">
        <v>327</v>
      </c>
      <c r="AY327" s="26" t="s">
        <v>327</v>
      </c>
      <c r="AZ327" s="26" t="s">
        <v>327</v>
      </c>
      <c r="BA327" s="26" t="s">
        <v>327</v>
      </c>
      <c r="BB327" s="26" t="s">
        <v>327</v>
      </c>
      <c r="BE327" s="26" t="s">
        <v>327</v>
      </c>
      <c r="BF327" s="26" t="s">
        <v>327</v>
      </c>
      <c r="BG327" s="26" t="s">
        <v>327</v>
      </c>
      <c r="BH327" s="26" t="s">
        <v>327</v>
      </c>
      <c r="BK327" s="26" t="s">
        <v>327</v>
      </c>
      <c r="BL327" s="26" t="s">
        <v>327</v>
      </c>
      <c r="BM327" s="26" t="s">
        <v>327</v>
      </c>
      <c r="BN327" s="26" t="s">
        <v>327</v>
      </c>
      <c r="BQ327" s="26" t="s">
        <v>327</v>
      </c>
      <c r="BR327" s="26" t="s">
        <v>327</v>
      </c>
      <c r="BS327" s="26" t="s">
        <v>327</v>
      </c>
      <c r="BT327" s="26" t="s">
        <v>327</v>
      </c>
      <c r="BW327" s="26" t="s">
        <v>327</v>
      </c>
      <c r="BX327" s="26" t="s">
        <v>327</v>
      </c>
      <c r="BY327" s="26" t="s">
        <v>327</v>
      </c>
      <c r="BZ327" s="26" t="s">
        <v>327</v>
      </c>
      <c r="CC327" s="26" t="s">
        <v>327</v>
      </c>
      <c r="CD327" s="26" t="s">
        <v>327</v>
      </c>
      <c r="CE327" s="26" t="s">
        <v>327</v>
      </c>
      <c r="CF327" s="26" t="s">
        <v>327</v>
      </c>
      <c r="CI327" s="26" t="s">
        <v>327</v>
      </c>
      <c r="CJ327" s="26" t="s">
        <v>327</v>
      </c>
      <c r="CK327" s="26" t="s">
        <v>327</v>
      </c>
      <c r="CL327" s="26" t="s">
        <v>327</v>
      </c>
      <c r="CO327" s="26" t="s">
        <v>327</v>
      </c>
      <c r="CP327" s="26" t="s">
        <v>327</v>
      </c>
      <c r="CQ327" s="26" t="s">
        <v>327</v>
      </c>
      <c r="CR327" s="26" t="s">
        <v>327</v>
      </c>
      <c r="CU327" s="26" t="s">
        <v>327</v>
      </c>
      <c r="CV327" s="26" t="s">
        <v>327</v>
      </c>
      <c r="CW327" s="26" t="s">
        <v>327</v>
      </c>
      <c r="CX327" s="26" t="s">
        <v>327</v>
      </c>
    </row>
    <row r="328" spans="5:102" x14ac:dyDescent="0.45">
      <c r="E328" s="26" t="s">
        <v>327</v>
      </c>
      <c r="F328" s="26" t="s">
        <v>327</v>
      </c>
      <c r="G328" s="26" t="s">
        <v>327</v>
      </c>
      <c r="H328" s="26" t="s">
        <v>327</v>
      </c>
      <c r="I328" s="26" t="s">
        <v>327</v>
      </c>
      <c r="J328" s="26" t="s">
        <v>327</v>
      </c>
      <c r="K328" s="26" t="s">
        <v>327</v>
      </c>
      <c r="L328" s="26" t="s">
        <v>327</v>
      </c>
      <c r="M328" s="26" t="s">
        <v>327</v>
      </c>
      <c r="O328" s="26" t="s">
        <v>327</v>
      </c>
      <c r="P328" s="26" t="s">
        <v>327</v>
      </c>
      <c r="Q328" s="26" t="s">
        <v>327</v>
      </c>
      <c r="R328" s="26" t="s">
        <v>327</v>
      </c>
      <c r="U328" s="26" t="s">
        <v>327</v>
      </c>
      <c r="V328" s="26" t="s">
        <v>327</v>
      </c>
      <c r="W328" s="26" t="s">
        <v>327</v>
      </c>
      <c r="X328" s="26" t="s">
        <v>327</v>
      </c>
      <c r="AA328" s="26" t="s">
        <v>327</v>
      </c>
      <c r="AB328" s="26" t="s">
        <v>327</v>
      </c>
      <c r="AC328" s="26" t="s">
        <v>327</v>
      </c>
      <c r="AD328" s="26" t="s">
        <v>327</v>
      </c>
      <c r="AG328" s="26" t="s">
        <v>327</v>
      </c>
      <c r="AH328" s="26" t="s">
        <v>327</v>
      </c>
      <c r="AI328" s="26" t="s">
        <v>327</v>
      </c>
      <c r="AJ328" s="26" t="s">
        <v>327</v>
      </c>
      <c r="AM328" s="26" t="s">
        <v>327</v>
      </c>
      <c r="AN328" s="26" t="s">
        <v>327</v>
      </c>
      <c r="AO328" s="26" t="s">
        <v>327</v>
      </c>
      <c r="AP328" s="26" t="s">
        <v>327</v>
      </c>
      <c r="AS328" s="26" t="s">
        <v>327</v>
      </c>
      <c r="AT328" s="26" t="s">
        <v>327</v>
      </c>
      <c r="AU328" s="26" t="s">
        <v>327</v>
      </c>
      <c r="AV328" s="26" t="s">
        <v>327</v>
      </c>
      <c r="AY328" s="26" t="s">
        <v>327</v>
      </c>
      <c r="AZ328" s="26" t="s">
        <v>327</v>
      </c>
      <c r="BA328" s="26" t="s">
        <v>327</v>
      </c>
      <c r="BB328" s="26" t="s">
        <v>327</v>
      </c>
      <c r="BE328" s="26" t="s">
        <v>327</v>
      </c>
      <c r="BF328" s="26" t="s">
        <v>327</v>
      </c>
      <c r="BG328" s="26" t="s">
        <v>327</v>
      </c>
      <c r="BH328" s="26" t="s">
        <v>327</v>
      </c>
      <c r="BK328" s="26" t="s">
        <v>327</v>
      </c>
      <c r="BL328" s="26" t="s">
        <v>327</v>
      </c>
      <c r="BM328" s="26" t="s">
        <v>327</v>
      </c>
      <c r="BN328" s="26" t="s">
        <v>327</v>
      </c>
      <c r="BQ328" s="26" t="s">
        <v>327</v>
      </c>
      <c r="BR328" s="26" t="s">
        <v>327</v>
      </c>
      <c r="BS328" s="26" t="s">
        <v>327</v>
      </c>
      <c r="BT328" s="26" t="s">
        <v>327</v>
      </c>
      <c r="BW328" s="26" t="s">
        <v>327</v>
      </c>
      <c r="BX328" s="26" t="s">
        <v>327</v>
      </c>
      <c r="BY328" s="26" t="s">
        <v>327</v>
      </c>
      <c r="BZ328" s="26" t="s">
        <v>327</v>
      </c>
      <c r="CC328" s="26" t="s">
        <v>327</v>
      </c>
      <c r="CD328" s="26" t="s">
        <v>327</v>
      </c>
      <c r="CE328" s="26" t="s">
        <v>327</v>
      </c>
      <c r="CF328" s="26" t="s">
        <v>327</v>
      </c>
      <c r="CI328" s="26" t="s">
        <v>327</v>
      </c>
      <c r="CJ328" s="26" t="s">
        <v>327</v>
      </c>
      <c r="CK328" s="26" t="s">
        <v>327</v>
      </c>
      <c r="CL328" s="26" t="s">
        <v>327</v>
      </c>
      <c r="CO328" s="26" t="s">
        <v>327</v>
      </c>
      <c r="CP328" s="26" t="s">
        <v>327</v>
      </c>
      <c r="CQ328" s="26" t="s">
        <v>327</v>
      </c>
      <c r="CR328" s="26" t="s">
        <v>327</v>
      </c>
      <c r="CU328" s="26" t="s">
        <v>327</v>
      </c>
      <c r="CV328" s="26" t="s">
        <v>327</v>
      </c>
      <c r="CW328" s="26" t="s">
        <v>327</v>
      </c>
      <c r="CX328" s="26" t="s">
        <v>327</v>
      </c>
    </row>
    <row r="329" spans="5:102" x14ac:dyDescent="0.45">
      <c r="E329" s="26" t="s">
        <v>327</v>
      </c>
      <c r="F329" s="26" t="s">
        <v>327</v>
      </c>
      <c r="G329" s="26" t="s">
        <v>327</v>
      </c>
      <c r="H329" s="26" t="s">
        <v>327</v>
      </c>
      <c r="I329" s="26" t="s">
        <v>327</v>
      </c>
      <c r="J329" s="26" t="s">
        <v>327</v>
      </c>
      <c r="K329" s="26" t="s">
        <v>327</v>
      </c>
      <c r="L329" s="26" t="s">
        <v>327</v>
      </c>
      <c r="M329" s="26" t="s">
        <v>327</v>
      </c>
      <c r="O329" s="26" t="s">
        <v>327</v>
      </c>
      <c r="P329" s="26" t="s">
        <v>327</v>
      </c>
      <c r="Q329" s="26" t="s">
        <v>327</v>
      </c>
      <c r="R329" s="26" t="s">
        <v>327</v>
      </c>
      <c r="U329" s="26" t="s">
        <v>327</v>
      </c>
      <c r="V329" s="26" t="s">
        <v>327</v>
      </c>
      <c r="W329" s="26" t="s">
        <v>327</v>
      </c>
      <c r="X329" s="26" t="s">
        <v>327</v>
      </c>
      <c r="AA329" s="26" t="s">
        <v>327</v>
      </c>
      <c r="AB329" s="26" t="s">
        <v>327</v>
      </c>
      <c r="AC329" s="26" t="s">
        <v>327</v>
      </c>
      <c r="AD329" s="26" t="s">
        <v>327</v>
      </c>
      <c r="AG329" s="26" t="s">
        <v>327</v>
      </c>
      <c r="AH329" s="26" t="s">
        <v>327</v>
      </c>
      <c r="AI329" s="26" t="s">
        <v>327</v>
      </c>
      <c r="AJ329" s="26" t="s">
        <v>327</v>
      </c>
      <c r="AM329" s="26" t="s">
        <v>327</v>
      </c>
      <c r="AN329" s="26" t="s">
        <v>327</v>
      </c>
      <c r="AO329" s="26" t="s">
        <v>327</v>
      </c>
      <c r="AP329" s="26" t="s">
        <v>327</v>
      </c>
      <c r="AS329" s="26" t="s">
        <v>327</v>
      </c>
      <c r="AT329" s="26" t="s">
        <v>327</v>
      </c>
      <c r="AU329" s="26" t="s">
        <v>327</v>
      </c>
      <c r="AV329" s="26" t="s">
        <v>327</v>
      </c>
      <c r="AY329" s="26" t="s">
        <v>327</v>
      </c>
      <c r="AZ329" s="26" t="s">
        <v>327</v>
      </c>
      <c r="BA329" s="26" t="s">
        <v>327</v>
      </c>
      <c r="BB329" s="26" t="s">
        <v>327</v>
      </c>
      <c r="BE329" s="26" t="s">
        <v>327</v>
      </c>
      <c r="BF329" s="26" t="s">
        <v>327</v>
      </c>
      <c r="BG329" s="26" t="s">
        <v>327</v>
      </c>
      <c r="BH329" s="26" t="s">
        <v>327</v>
      </c>
      <c r="BK329" s="26" t="s">
        <v>327</v>
      </c>
      <c r="BL329" s="26" t="s">
        <v>327</v>
      </c>
      <c r="BM329" s="26" t="s">
        <v>327</v>
      </c>
      <c r="BN329" s="26" t="s">
        <v>327</v>
      </c>
      <c r="BQ329" s="26" t="s">
        <v>327</v>
      </c>
      <c r="BR329" s="26" t="s">
        <v>327</v>
      </c>
      <c r="BS329" s="26" t="s">
        <v>327</v>
      </c>
      <c r="BT329" s="26" t="s">
        <v>327</v>
      </c>
      <c r="BW329" s="26" t="s">
        <v>327</v>
      </c>
      <c r="BX329" s="26" t="s">
        <v>327</v>
      </c>
      <c r="BY329" s="26" t="s">
        <v>327</v>
      </c>
      <c r="BZ329" s="26" t="s">
        <v>327</v>
      </c>
      <c r="CC329" s="26" t="s">
        <v>327</v>
      </c>
      <c r="CD329" s="26" t="s">
        <v>327</v>
      </c>
      <c r="CE329" s="26" t="s">
        <v>327</v>
      </c>
      <c r="CF329" s="26" t="s">
        <v>327</v>
      </c>
      <c r="CI329" s="26" t="s">
        <v>327</v>
      </c>
      <c r="CJ329" s="26" t="s">
        <v>327</v>
      </c>
      <c r="CK329" s="26" t="s">
        <v>327</v>
      </c>
      <c r="CL329" s="26" t="s">
        <v>327</v>
      </c>
      <c r="CO329" s="26" t="s">
        <v>327</v>
      </c>
      <c r="CP329" s="26" t="s">
        <v>327</v>
      </c>
      <c r="CQ329" s="26" t="s">
        <v>327</v>
      </c>
      <c r="CR329" s="26" t="s">
        <v>327</v>
      </c>
      <c r="CU329" s="26" t="s">
        <v>327</v>
      </c>
      <c r="CV329" s="26" t="s">
        <v>327</v>
      </c>
      <c r="CW329" s="26" t="s">
        <v>327</v>
      </c>
      <c r="CX329" s="26" t="s">
        <v>327</v>
      </c>
    </row>
    <row r="330" spans="5:102" x14ac:dyDescent="0.45">
      <c r="E330" s="26" t="s">
        <v>327</v>
      </c>
      <c r="F330" s="26" t="s">
        <v>327</v>
      </c>
      <c r="G330" s="26" t="s">
        <v>327</v>
      </c>
      <c r="H330" s="26" t="s">
        <v>327</v>
      </c>
      <c r="I330" s="26" t="s">
        <v>327</v>
      </c>
      <c r="J330" s="26" t="s">
        <v>327</v>
      </c>
      <c r="K330" s="26" t="s">
        <v>327</v>
      </c>
      <c r="L330" s="26" t="s">
        <v>327</v>
      </c>
      <c r="M330" s="26" t="s">
        <v>327</v>
      </c>
      <c r="O330" s="26" t="s">
        <v>327</v>
      </c>
      <c r="P330" s="26" t="s">
        <v>327</v>
      </c>
      <c r="Q330" s="26" t="s">
        <v>327</v>
      </c>
      <c r="R330" s="26" t="s">
        <v>327</v>
      </c>
      <c r="U330" s="26" t="s">
        <v>327</v>
      </c>
      <c r="V330" s="26" t="s">
        <v>327</v>
      </c>
      <c r="W330" s="26" t="s">
        <v>327</v>
      </c>
      <c r="X330" s="26" t="s">
        <v>327</v>
      </c>
      <c r="AA330" s="26" t="s">
        <v>327</v>
      </c>
      <c r="AB330" s="26" t="s">
        <v>327</v>
      </c>
      <c r="AC330" s="26" t="s">
        <v>327</v>
      </c>
      <c r="AD330" s="26" t="s">
        <v>327</v>
      </c>
      <c r="AG330" s="26" t="s">
        <v>327</v>
      </c>
      <c r="AH330" s="26" t="s">
        <v>327</v>
      </c>
      <c r="AI330" s="26" t="s">
        <v>327</v>
      </c>
      <c r="AJ330" s="26" t="s">
        <v>327</v>
      </c>
      <c r="AM330" s="26" t="s">
        <v>327</v>
      </c>
      <c r="AN330" s="26" t="s">
        <v>327</v>
      </c>
      <c r="AO330" s="26" t="s">
        <v>327</v>
      </c>
      <c r="AP330" s="26" t="s">
        <v>327</v>
      </c>
      <c r="AS330" s="26" t="s">
        <v>327</v>
      </c>
      <c r="AT330" s="26" t="s">
        <v>327</v>
      </c>
      <c r="AU330" s="26" t="s">
        <v>327</v>
      </c>
      <c r="AV330" s="26" t="s">
        <v>327</v>
      </c>
      <c r="AY330" s="26" t="s">
        <v>327</v>
      </c>
      <c r="AZ330" s="26" t="s">
        <v>327</v>
      </c>
      <c r="BA330" s="26" t="s">
        <v>327</v>
      </c>
      <c r="BB330" s="26" t="s">
        <v>327</v>
      </c>
      <c r="BE330" s="26" t="s">
        <v>327</v>
      </c>
      <c r="BF330" s="26" t="s">
        <v>327</v>
      </c>
      <c r="BG330" s="26" t="s">
        <v>327</v>
      </c>
      <c r="BH330" s="26" t="s">
        <v>327</v>
      </c>
      <c r="BK330" s="26" t="s">
        <v>327</v>
      </c>
      <c r="BL330" s="26" t="s">
        <v>327</v>
      </c>
      <c r="BM330" s="26" t="s">
        <v>327</v>
      </c>
      <c r="BN330" s="26" t="s">
        <v>327</v>
      </c>
      <c r="BQ330" s="26" t="s">
        <v>327</v>
      </c>
      <c r="BR330" s="26" t="s">
        <v>327</v>
      </c>
      <c r="BS330" s="26" t="s">
        <v>327</v>
      </c>
      <c r="BT330" s="26" t="s">
        <v>327</v>
      </c>
      <c r="BW330" s="26" t="s">
        <v>327</v>
      </c>
      <c r="BX330" s="26" t="s">
        <v>327</v>
      </c>
      <c r="BY330" s="26" t="s">
        <v>327</v>
      </c>
      <c r="BZ330" s="26" t="s">
        <v>327</v>
      </c>
      <c r="CC330" s="26" t="s">
        <v>327</v>
      </c>
      <c r="CD330" s="26" t="s">
        <v>327</v>
      </c>
      <c r="CE330" s="26" t="s">
        <v>327</v>
      </c>
      <c r="CF330" s="26" t="s">
        <v>327</v>
      </c>
      <c r="CI330" s="26" t="s">
        <v>327</v>
      </c>
      <c r="CJ330" s="26" t="s">
        <v>327</v>
      </c>
      <c r="CK330" s="26" t="s">
        <v>327</v>
      </c>
      <c r="CL330" s="26" t="s">
        <v>327</v>
      </c>
      <c r="CO330" s="26" t="s">
        <v>327</v>
      </c>
      <c r="CP330" s="26" t="s">
        <v>327</v>
      </c>
      <c r="CQ330" s="26" t="s">
        <v>327</v>
      </c>
      <c r="CR330" s="26" t="s">
        <v>327</v>
      </c>
      <c r="CU330" s="26" t="s">
        <v>327</v>
      </c>
      <c r="CV330" s="26" t="s">
        <v>327</v>
      </c>
      <c r="CW330" s="26" t="s">
        <v>327</v>
      </c>
      <c r="CX330" s="26" t="s">
        <v>327</v>
      </c>
    </row>
    <row r="331" spans="5:102" x14ac:dyDescent="0.45">
      <c r="E331" s="26" t="s">
        <v>327</v>
      </c>
      <c r="F331" s="26" t="s">
        <v>327</v>
      </c>
      <c r="G331" s="26" t="s">
        <v>327</v>
      </c>
      <c r="H331" s="26" t="s">
        <v>327</v>
      </c>
      <c r="I331" s="26" t="s">
        <v>327</v>
      </c>
      <c r="J331" s="26" t="s">
        <v>327</v>
      </c>
      <c r="K331" s="26" t="s">
        <v>327</v>
      </c>
      <c r="L331" s="26" t="s">
        <v>327</v>
      </c>
      <c r="M331" s="26" t="s">
        <v>327</v>
      </c>
      <c r="O331" s="26" t="s">
        <v>327</v>
      </c>
      <c r="P331" s="26" t="s">
        <v>327</v>
      </c>
      <c r="Q331" s="26" t="s">
        <v>327</v>
      </c>
      <c r="R331" s="26" t="s">
        <v>327</v>
      </c>
      <c r="U331" s="26" t="s">
        <v>327</v>
      </c>
      <c r="V331" s="26" t="s">
        <v>327</v>
      </c>
      <c r="W331" s="26" t="s">
        <v>327</v>
      </c>
      <c r="X331" s="26" t="s">
        <v>327</v>
      </c>
      <c r="AA331" s="26" t="s">
        <v>327</v>
      </c>
      <c r="AB331" s="26" t="s">
        <v>327</v>
      </c>
      <c r="AC331" s="26" t="s">
        <v>327</v>
      </c>
      <c r="AD331" s="26" t="s">
        <v>327</v>
      </c>
      <c r="AG331" s="26" t="s">
        <v>327</v>
      </c>
      <c r="AH331" s="26" t="s">
        <v>327</v>
      </c>
      <c r="AI331" s="26" t="s">
        <v>327</v>
      </c>
      <c r="AJ331" s="26" t="s">
        <v>327</v>
      </c>
      <c r="AM331" s="26" t="s">
        <v>327</v>
      </c>
      <c r="AN331" s="26" t="s">
        <v>327</v>
      </c>
      <c r="AO331" s="26" t="s">
        <v>327</v>
      </c>
      <c r="AP331" s="26" t="s">
        <v>327</v>
      </c>
      <c r="AS331" s="26" t="s">
        <v>327</v>
      </c>
      <c r="AT331" s="26" t="s">
        <v>327</v>
      </c>
      <c r="AU331" s="26" t="s">
        <v>327</v>
      </c>
      <c r="AV331" s="26" t="s">
        <v>327</v>
      </c>
      <c r="AY331" s="26" t="s">
        <v>327</v>
      </c>
      <c r="AZ331" s="26" t="s">
        <v>327</v>
      </c>
      <c r="BA331" s="26" t="s">
        <v>327</v>
      </c>
      <c r="BB331" s="26" t="s">
        <v>327</v>
      </c>
      <c r="BE331" s="26" t="s">
        <v>327</v>
      </c>
      <c r="BF331" s="26" t="s">
        <v>327</v>
      </c>
      <c r="BG331" s="26" t="s">
        <v>327</v>
      </c>
      <c r="BH331" s="26" t="s">
        <v>327</v>
      </c>
      <c r="BK331" s="26" t="s">
        <v>327</v>
      </c>
      <c r="BL331" s="26" t="s">
        <v>327</v>
      </c>
      <c r="BM331" s="26" t="s">
        <v>327</v>
      </c>
      <c r="BN331" s="26" t="s">
        <v>327</v>
      </c>
      <c r="BQ331" s="26" t="s">
        <v>327</v>
      </c>
      <c r="BR331" s="26" t="s">
        <v>327</v>
      </c>
      <c r="BS331" s="26" t="s">
        <v>327</v>
      </c>
      <c r="BT331" s="26" t="s">
        <v>327</v>
      </c>
      <c r="BW331" s="26" t="s">
        <v>327</v>
      </c>
      <c r="BX331" s="26" t="s">
        <v>327</v>
      </c>
      <c r="BY331" s="26" t="s">
        <v>327</v>
      </c>
      <c r="BZ331" s="26" t="s">
        <v>327</v>
      </c>
      <c r="CC331" s="26" t="s">
        <v>327</v>
      </c>
      <c r="CD331" s="26" t="s">
        <v>327</v>
      </c>
      <c r="CE331" s="26" t="s">
        <v>327</v>
      </c>
      <c r="CF331" s="26" t="s">
        <v>327</v>
      </c>
      <c r="CI331" s="26" t="s">
        <v>327</v>
      </c>
      <c r="CJ331" s="26" t="s">
        <v>327</v>
      </c>
      <c r="CK331" s="26" t="s">
        <v>327</v>
      </c>
      <c r="CL331" s="26" t="s">
        <v>327</v>
      </c>
      <c r="CO331" s="26" t="s">
        <v>327</v>
      </c>
      <c r="CP331" s="26" t="s">
        <v>327</v>
      </c>
      <c r="CQ331" s="26" t="s">
        <v>327</v>
      </c>
      <c r="CR331" s="26" t="s">
        <v>327</v>
      </c>
      <c r="CU331" s="26" t="s">
        <v>327</v>
      </c>
      <c r="CV331" s="26" t="s">
        <v>327</v>
      </c>
      <c r="CW331" s="26" t="s">
        <v>327</v>
      </c>
      <c r="CX331" s="26" t="s">
        <v>327</v>
      </c>
    </row>
    <row r="332" spans="5:102" x14ac:dyDescent="0.45">
      <c r="E332" s="26" t="s">
        <v>327</v>
      </c>
      <c r="F332" s="26" t="s">
        <v>327</v>
      </c>
      <c r="G332" s="26" t="s">
        <v>327</v>
      </c>
      <c r="H332" s="26" t="s">
        <v>327</v>
      </c>
      <c r="I332" s="26" t="s">
        <v>327</v>
      </c>
      <c r="J332" s="26" t="s">
        <v>327</v>
      </c>
      <c r="K332" s="26" t="s">
        <v>327</v>
      </c>
      <c r="L332" s="26" t="s">
        <v>327</v>
      </c>
      <c r="M332" s="26" t="s">
        <v>327</v>
      </c>
      <c r="O332" s="26" t="s">
        <v>327</v>
      </c>
      <c r="P332" s="26" t="s">
        <v>327</v>
      </c>
      <c r="Q332" s="26" t="s">
        <v>327</v>
      </c>
      <c r="R332" s="26" t="s">
        <v>327</v>
      </c>
      <c r="U332" s="26" t="s">
        <v>327</v>
      </c>
      <c r="V332" s="26" t="s">
        <v>327</v>
      </c>
      <c r="W332" s="26" t="s">
        <v>327</v>
      </c>
      <c r="X332" s="26" t="s">
        <v>327</v>
      </c>
      <c r="AA332" s="26" t="s">
        <v>327</v>
      </c>
      <c r="AB332" s="26" t="s">
        <v>327</v>
      </c>
      <c r="AC332" s="26" t="s">
        <v>327</v>
      </c>
      <c r="AD332" s="26" t="s">
        <v>327</v>
      </c>
      <c r="AG332" s="26" t="s">
        <v>327</v>
      </c>
      <c r="AH332" s="26" t="s">
        <v>327</v>
      </c>
      <c r="AI332" s="26" t="s">
        <v>327</v>
      </c>
      <c r="AJ332" s="26" t="s">
        <v>327</v>
      </c>
      <c r="AM332" s="26" t="s">
        <v>327</v>
      </c>
      <c r="AN332" s="26" t="s">
        <v>327</v>
      </c>
      <c r="AO332" s="26" t="s">
        <v>327</v>
      </c>
      <c r="AP332" s="26" t="s">
        <v>327</v>
      </c>
      <c r="AS332" s="26" t="s">
        <v>327</v>
      </c>
      <c r="AT332" s="26" t="s">
        <v>327</v>
      </c>
      <c r="AU332" s="26" t="s">
        <v>327</v>
      </c>
      <c r="AV332" s="26" t="s">
        <v>327</v>
      </c>
      <c r="AY332" s="26" t="s">
        <v>327</v>
      </c>
      <c r="AZ332" s="26" t="s">
        <v>327</v>
      </c>
      <c r="BA332" s="26" t="s">
        <v>327</v>
      </c>
      <c r="BB332" s="26" t="s">
        <v>327</v>
      </c>
      <c r="BE332" s="26" t="s">
        <v>327</v>
      </c>
      <c r="BF332" s="26" t="s">
        <v>327</v>
      </c>
      <c r="BG332" s="26" t="s">
        <v>327</v>
      </c>
      <c r="BH332" s="26" t="s">
        <v>327</v>
      </c>
      <c r="BK332" s="26" t="s">
        <v>327</v>
      </c>
      <c r="BL332" s="26" t="s">
        <v>327</v>
      </c>
      <c r="BM332" s="26" t="s">
        <v>327</v>
      </c>
      <c r="BN332" s="26" t="s">
        <v>327</v>
      </c>
      <c r="BQ332" s="26" t="s">
        <v>327</v>
      </c>
      <c r="BR332" s="26" t="s">
        <v>327</v>
      </c>
      <c r="BS332" s="26" t="s">
        <v>327</v>
      </c>
      <c r="BT332" s="26" t="s">
        <v>327</v>
      </c>
      <c r="BW332" s="26" t="s">
        <v>327</v>
      </c>
      <c r="BX332" s="26" t="s">
        <v>327</v>
      </c>
      <c r="BY332" s="26" t="s">
        <v>327</v>
      </c>
      <c r="BZ332" s="26" t="s">
        <v>327</v>
      </c>
      <c r="CC332" s="26" t="s">
        <v>327</v>
      </c>
      <c r="CD332" s="26" t="s">
        <v>327</v>
      </c>
      <c r="CE332" s="26" t="s">
        <v>327</v>
      </c>
      <c r="CF332" s="26" t="s">
        <v>327</v>
      </c>
      <c r="CI332" s="26" t="s">
        <v>327</v>
      </c>
      <c r="CJ332" s="26" t="s">
        <v>327</v>
      </c>
      <c r="CK332" s="26" t="s">
        <v>327</v>
      </c>
      <c r="CL332" s="26" t="s">
        <v>327</v>
      </c>
      <c r="CO332" s="26" t="s">
        <v>327</v>
      </c>
      <c r="CP332" s="26" t="s">
        <v>327</v>
      </c>
      <c r="CQ332" s="26" t="s">
        <v>327</v>
      </c>
      <c r="CR332" s="26" t="s">
        <v>327</v>
      </c>
      <c r="CU332" s="26" t="s">
        <v>327</v>
      </c>
      <c r="CV332" s="26" t="s">
        <v>327</v>
      </c>
      <c r="CW332" s="26" t="s">
        <v>327</v>
      </c>
      <c r="CX332" s="26" t="s">
        <v>327</v>
      </c>
    </row>
    <row r="333" spans="5:102" x14ac:dyDescent="0.45">
      <c r="E333" s="26" t="s">
        <v>327</v>
      </c>
      <c r="F333" s="26" t="s">
        <v>327</v>
      </c>
      <c r="G333" s="26" t="s">
        <v>327</v>
      </c>
      <c r="H333" s="26" t="s">
        <v>327</v>
      </c>
      <c r="I333" s="26" t="s">
        <v>327</v>
      </c>
      <c r="J333" s="26" t="s">
        <v>327</v>
      </c>
      <c r="K333" s="26" t="s">
        <v>327</v>
      </c>
      <c r="L333" s="26" t="s">
        <v>327</v>
      </c>
      <c r="M333" s="26" t="s">
        <v>327</v>
      </c>
      <c r="O333" s="26" t="s">
        <v>327</v>
      </c>
      <c r="P333" s="26" t="s">
        <v>327</v>
      </c>
      <c r="Q333" s="26" t="s">
        <v>327</v>
      </c>
      <c r="R333" s="26" t="s">
        <v>327</v>
      </c>
      <c r="U333" s="26" t="s">
        <v>327</v>
      </c>
      <c r="V333" s="26" t="s">
        <v>327</v>
      </c>
      <c r="W333" s="26" t="s">
        <v>327</v>
      </c>
      <c r="X333" s="26" t="s">
        <v>327</v>
      </c>
      <c r="AA333" s="26" t="s">
        <v>327</v>
      </c>
      <c r="AB333" s="26" t="s">
        <v>327</v>
      </c>
      <c r="AC333" s="26" t="s">
        <v>327</v>
      </c>
      <c r="AD333" s="26" t="s">
        <v>327</v>
      </c>
      <c r="AG333" s="26" t="s">
        <v>327</v>
      </c>
      <c r="AH333" s="26" t="s">
        <v>327</v>
      </c>
      <c r="AI333" s="26" t="s">
        <v>327</v>
      </c>
      <c r="AJ333" s="26" t="s">
        <v>327</v>
      </c>
      <c r="AM333" s="26" t="s">
        <v>327</v>
      </c>
      <c r="AN333" s="26" t="s">
        <v>327</v>
      </c>
      <c r="AO333" s="26" t="s">
        <v>327</v>
      </c>
      <c r="AP333" s="26" t="s">
        <v>327</v>
      </c>
      <c r="AS333" s="26" t="s">
        <v>327</v>
      </c>
      <c r="AT333" s="26" t="s">
        <v>327</v>
      </c>
      <c r="AU333" s="26" t="s">
        <v>327</v>
      </c>
      <c r="AV333" s="26" t="s">
        <v>327</v>
      </c>
      <c r="AY333" s="26" t="s">
        <v>327</v>
      </c>
      <c r="AZ333" s="26" t="s">
        <v>327</v>
      </c>
      <c r="BA333" s="26" t="s">
        <v>327</v>
      </c>
      <c r="BB333" s="26" t="s">
        <v>327</v>
      </c>
      <c r="BE333" s="26" t="s">
        <v>327</v>
      </c>
      <c r="BF333" s="26" t="s">
        <v>327</v>
      </c>
      <c r="BG333" s="26" t="s">
        <v>327</v>
      </c>
      <c r="BH333" s="26" t="s">
        <v>327</v>
      </c>
      <c r="BK333" s="26" t="s">
        <v>327</v>
      </c>
      <c r="BL333" s="26" t="s">
        <v>327</v>
      </c>
      <c r="BM333" s="26" t="s">
        <v>327</v>
      </c>
      <c r="BN333" s="26" t="s">
        <v>327</v>
      </c>
      <c r="BQ333" s="26" t="s">
        <v>327</v>
      </c>
      <c r="BR333" s="26" t="s">
        <v>327</v>
      </c>
      <c r="BS333" s="26" t="s">
        <v>327</v>
      </c>
      <c r="BT333" s="26" t="s">
        <v>327</v>
      </c>
      <c r="BW333" s="26" t="s">
        <v>327</v>
      </c>
      <c r="BX333" s="26" t="s">
        <v>327</v>
      </c>
      <c r="BY333" s="26" t="s">
        <v>327</v>
      </c>
      <c r="BZ333" s="26" t="s">
        <v>327</v>
      </c>
      <c r="CC333" s="26" t="s">
        <v>327</v>
      </c>
      <c r="CD333" s="26" t="s">
        <v>327</v>
      </c>
      <c r="CE333" s="26" t="s">
        <v>327</v>
      </c>
      <c r="CF333" s="26" t="s">
        <v>327</v>
      </c>
      <c r="CI333" s="26" t="s">
        <v>327</v>
      </c>
      <c r="CJ333" s="26" t="s">
        <v>327</v>
      </c>
      <c r="CK333" s="26" t="s">
        <v>327</v>
      </c>
      <c r="CL333" s="26" t="s">
        <v>327</v>
      </c>
      <c r="CO333" s="26" t="s">
        <v>327</v>
      </c>
      <c r="CP333" s="26" t="s">
        <v>327</v>
      </c>
      <c r="CQ333" s="26" t="s">
        <v>327</v>
      </c>
      <c r="CR333" s="26" t="s">
        <v>327</v>
      </c>
      <c r="CU333" s="26" t="s">
        <v>327</v>
      </c>
      <c r="CV333" s="26" t="s">
        <v>327</v>
      </c>
      <c r="CW333" s="26" t="s">
        <v>327</v>
      </c>
      <c r="CX333" s="26" t="s">
        <v>327</v>
      </c>
    </row>
    <row r="334" spans="5:102" x14ac:dyDescent="0.45">
      <c r="E334" s="26" t="s">
        <v>327</v>
      </c>
      <c r="F334" s="26" t="s">
        <v>327</v>
      </c>
      <c r="G334" s="26" t="s">
        <v>327</v>
      </c>
      <c r="H334" s="26" t="s">
        <v>327</v>
      </c>
      <c r="I334" s="26" t="s">
        <v>327</v>
      </c>
      <c r="J334" s="26" t="s">
        <v>327</v>
      </c>
      <c r="K334" s="26" t="s">
        <v>327</v>
      </c>
      <c r="L334" s="26" t="s">
        <v>327</v>
      </c>
      <c r="M334" s="26" t="s">
        <v>327</v>
      </c>
      <c r="O334" s="26" t="s">
        <v>327</v>
      </c>
      <c r="P334" s="26" t="s">
        <v>327</v>
      </c>
      <c r="Q334" s="26" t="s">
        <v>327</v>
      </c>
      <c r="R334" s="26" t="s">
        <v>327</v>
      </c>
      <c r="U334" s="26" t="s">
        <v>327</v>
      </c>
      <c r="V334" s="26" t="s">
        <v>327</v>
      </c>
      <c r="W334" s="26" t="s">
        <v>327</v>
      </c>
      <c r="X334" s="26" t="s">
        <v>327</v>
      </c>
      <c r="AA334" s="26" t="s">
        <v>327</v>
      </c>
      <c r="AB334" s="26" t="s">
        <v>327</v>
      </c>
      <c r="AC334" s="26" t="s">
        <v>327</v>
      </c>
      <c r="AD334" s="26" t="s">
        <v>327</v>
      </c>
      <c r="AG334" s="26" t="s">
        <v>327</v>
      </c>
      <c r="AH334" s="26" t="s">
        <v>327</v>
      </c>
      <c r="AI334" s="26" t="s">
        <v>327</v>
      </c>
      <c r="AJ334" s="26" t="s">
        <v>327</v>
      </c>
      <c r="AM334" s="26" t="s">
        <v>327</v>
      </c>
      <c r="AN334" s="26" t="s">
        <v>327</v>
      </c>
      <c r="AO334" s="26" t="s">
        <v>327</v>
      </c>
      <c r="AP334" s="26" t="s">
        <v>327</v>
      </c>
      <c r="AS334" s="26" t="s">
        <v>327</v>
      </c>
      <c r="AT334" s="26" t="s">
        <v>327</v>
      </c>
      <c r="AU334" s="26" t="s">
        <v>327</v>
      </c>
      <c r="AV334" s="26" t="s">
        <v>327</v>
      </c>
      <c r="AY334" s="26" t="s">
        <v>327</v>
      </c>
      <c r="AZ334" s="26" t="s">
        <v>327</v>
      </c>
      <c r="BA334" s="26" t="s">
        <v>327</v>
      </c>
      <c r="BB334" s="26" t="s">
        <v>327</v>
      </c>
      <c r="BE334" s="26" t="s">
        <v>327</v>
      </c>
      <c r="BF334" s="26" t="s">
        <v>327</v>
      </c>
      <c r="BG334" s="26" t="s">
        <v>327</v>
      </c>
      <c r="BH334" s="26" t="s">
        <v>327</v>
      </c>
      <c r="BK334" s="26" t="s">
        <v>327</v>
      </c>
      <c r="BL334" s="26" t="s">
        <v>327</v>
      </c>
      <c r="BM334" s="26" t="s">
        <v>327</v>
      </c>
      <c r="BN334" s="26" t="s">
        <v>327</v>
      </c>
      <c r="BQ334" s="26" t="s">
        <v>327</v>
      </c>
      <c r="BR334" s="26" t="s">
        <v>327</v>
      </c>
      <c r="BS334" s="26" t="s">
        <v>327</v>
      </c>
      <c r="BT334" s="26" t="s">
        <v>327</v>
      </c>
      <c r="BW334" s="26" t="s">
        <v>327</v>
      </c>
      <c r="BX334" s="26" t="s">
        <v>327</v>
      </c>
      <c r="BY334" s="26" t="s">
        <v>327</v>
      </c>
      <c r="BZ334" s="26" t="s">
        <v>327</v>
      </c>
      <c r="CC334" s="26" t="s">
        <v>327</v>
      </c>
      <c r="CD334" s="26" t="s">
        <v>327</v>
      </c>
      <c r="CE334" s="26" t="s">
        <v>327</v>
      </c>
      <c r="CF334" s="26" t="s">
        <v>327</v>
      </c>
      <c r="CI334" s="26" t="s">
        <v>327</v>
      </c>
      <c r="CJ334" s="26" t="s">
        <v>327</v>
      </c>
      <c r="CK334" s="26" t="s">
        <v>327</v>
      </c>
      <c r="CL334" s="26" t="s">
        <v>327</v>
      </c>
      <c r="CO334" s="26" t="s">
        <v>327</v>
      </c>
      <c r="CP334" s="26" t="s">
        <v>327</v>
      </c>
      <c r="CQ334" s="26" t="s">
        <v>327</v>
      </c>
      <c r="CR334" s="26" t="s">
        <v>327</v>
      </c>
      <c r="CU334" s="26" t="s">
        <v>327</v>
      </c>
      <c r="CV334" s="26" t="s">
        <v>327</v>
      </c>
      <c r="CW334" s="26" t="s">
        <v>327</v>
      </c>
      <c r="CX334" s="26" t="s">
        <v>327</v>
      </c>
    </row>
    <row r="335" spans="5:102" x14ac:dyDescent="0.45">
      <c r="E335" s="26" t="s">
        <v>327</v>
      </c>
      <c r="F335" s="26" t="s">
        <v>327</v>
      </c>
      <c r="G335" s="26" t="s">
        <v>327</v>
      </c>
      <c r="H335" s="26" t="s">
        <v>327</v>
      </c>
      <c r="I335" s="26" t="s">
        <v>327</v>
      </c>
      <c r="J335" s="26" t="s">
        <v>327</v>
      </c>
      <c r="K335" s="26" t="s">
        <v>327</v>
      </c>
      <c r="L335" s="26" t="s">
        <v>327</v>
      </c>
      <c r="M335" s="26" t="s">
        <v>327</v>
      </c>
      <c r="O335" s="26" t="s">
        <v>327</v>
      </c>
      <c r="P335" s="26" t="s">
        <v>327</v>
      </c>
      <c r="Q335" s="26" t="s">
        <v>327</v>
      </c>
      <c r="R335" s="26" t="s">
        <v>327</v>
      </c>
      <c r="U335" s="26" t="s">
        <v>327</v>
      </c>
      <c r="V335" s="26" t="s">
        <v>327</v>
      </c>
      <c r="W335" s="26" t="s">
        <v>327</v>
      </c>
      <c r="X335" s="26" t="s">
        <v>327</v>
      </c>
      <c r="AA335" s="26" t="s">
        <v>327</v>
      </c>
      <c r="AB335" s="26" t="s">
        <v>327</v>
      </c>
      <c r="AC335" s="26" t="s">
        <v>327</v>
      </c>
      <c r="AD335" s="26" t="s">
        <v>327</v>
      </c>
      <c r="AG335" s="26" t="s">
        <v>327</v>
      </c>
      <c r="AH335" s="26" t="s">
        <v>327</v>
      </c>
      <c r="AI335" s="26" t="s">
        <v>327</v>
      </c>
      <c r="AJ335" s="26" t="s">
        <v>327</v>
      </c>
      <c r="AM335" s="26" t="s">
        <v>327</v>
      </c>
      <c r="AN335" s="26" t="s">
        <v>327</v>
      </c>
      <c r="AO335" s="26" t="s">
        <v>327</v>
      </c>
      <c r="AP335" s="26" t="s">
        <v>327</v>
      </c>
      <c r="AS335" s="26" t="s">
        <v>327</v>
      </c>
      <c r="AT335" s="26" t="s">
        <v>327</v>
      </c>
      <c r="AU335" s="26" t="s">
        <v>327</v>
      </c>
      <c r="AV335" s="26" t="s">
        <v>327</v>
      </c>
      <c r="AY335" s="26" t="s">
        <v>327</v>
      </c>
      <c r="AZ335" s="26" t="s">
        <v>327</v>
      </c>
      <c r="BA335" s="26" t="s">
        <v>327</v>
      </c>
      <c r="BB335" s="26" t="s">
        <v>327</v>
      </c>
      <c r="BE335" s="26" t="s">
        <v>327</v>
      </c>
      <c r="BF335" s="26" t="s">
        <v>327</v>
      </c>
      <c r="BG335" s="26" t="s">
        <v>327</v>
      </c>
      <c r="BH335" s="26" t="s">
        <v>327</v>
      </c>
      <c r="BK335" s="26" t="s">
        <v>327</v>
      </c>
      <c r="BL335" s="26" t="s">
        <v>327</v>
      </c>
      <c r="BM335" s="26" t="s">
        <v>327</v>
      </c>
      <c r="BN335" s="26" t="s">
        <v>327</v>
      </c>
      <c r="BQ335" s="26" t="s">
        <v>327</v>
      </c>
      <c r="BR335" s="26" t="s">
        <v>327</v>
      </c>
      <c r="BS335" s="26" t="s">
        <v>327</v>
      </c>
      <c r="BT335" s="26" t="s">
        <v>327</v>
      </c>
      <c r="BW335" s="26" t="s">
        <v>327</v>
      </c>
      <c r="BX335" s="26" t="s">
        <v>327</v>
      </c>
      <c r="BY335" s="26" t="s">
        <v>327</v>
      </c>
      <c r="BZ335" s="26" t="s">
        <v>327</v>
      </c>
      <c r="CC335" s="26" t="s">
        <v>327</v>
      </c>
      <c r="CD335" s="26" t="s">
        <v>327</v>
      </c>
      <c r="CE335" s="26" t="s">
        <v>327</v>
      </c>
      <c r="CF335" s="26" t="s">
        <v>327</v>
      </c>
      <c r="CI335" s="26" t="s">
        <v>327</v>
      </c>
      <c r="CJ335" s="26" t="s">
        <v>327</v>
      </c>
      <c r="CK335" s="26" t="s">
        <v>327</v>
      </c>
      <c r="CL335" s="26" t="s">
        <v>327</v>
      </c>
      <c r="CO335" s="26" t="s">
        <v>327</v>
      </c>
      <c r="CP335" s="26" t="s">
        <v>327</v>
      </c>
      <c r="CQ335" s="26" t="s">
        <v>327</v>
      </c>
      <c r="CR335" s="26" t="s">
        <v>327</v>
      </c>
      <c r="CU335" s="26" t="s">
        <v>327</v>
      </c>
      <c r="CV335" s="26" t="s">
        <v>327</v>
      </c>
      <c r="CW335" s="26" t="s">
        <v>327</v>
      </c>
      <c r="CX335" s="26" t="s">
        <v>327</v>
      </c>
    </row>
    <row r="336" spans="5:102" x14ac:dyDescent="0.45">
      <c r="E336" s="26" t="s">
        <v>327</v>
      </c>
      <c r="F336" s="26" t="s">
        <v>327</v>
      </c>
      <c r="G336" s="26" t="s">
        <v>327</v>
      </c>
      <c r="H336" s="26" t="s">
        <v>327</v>
      </c>
      <c r="I336" s="26" t="s">
        <v>327</v>
      </c>
      <c r="J336" s="26" t="s">
        <v>327</v>
      </c>
      <c r="K336" s="26" t="s">
        <v>327</v>
      </c>
      <c r="L336" s="26" t="s">
        <v>327</v>
      </c>
      <c r="M336" s="26" t="s">
        <v>327</v>
      </c>
      <c r="O336" s="26" t="s">
        <v>327</v>
      </c>
      <c r="P336" s="26" t="s">
        <v>327</v>
      </c>
      <c r="Q336" s="26" t="s">
        <v>327</v>
      </c>
      <c r="R336" s="26" t="s">
        <v>327</v>
      </c>
      <c r="U336" s="26" t="s">
        <v>327</v>
      </c>
      <c r="V336" s="26" t="s">
        <v>327</v>
      </c>
      <c r="W336" s="26" t="s">
        <v>327</v>
      </c>
      <c r="X336" s="26" t="s">
        <v>327</v>
      </c>
      <c r="AA336" s="26" t="s">
        <v>327</v>
      </c>
      <c r="AB336" s="26" t="s">
        <v>327</v>
      </c>
      <c r="AC336" s="26" t="s">
        <v>327</v>
      </c>
      <c r="AD336" s="26" t="s">
        <v>327</v>
      </c>
      <c r="AG336" s="26" t="s">
        <v>327</v>
      </c>
      <c r="AH336" s="26" t="s">
        <v>327</v>
      </c>
      <c r="AI336" s="26" t="s">
        <v>327</v>
      </c>
      <c r="AJ336" s="26" t="s">
        <v>327</v>
      </c>
      <c r="AM336" s="26" t="s">
        <v>327</v>
      </c>
      <c r="AN336" s="26" t="s">
        <v>327</v>
      </c>
      <c r="AO336" s="26" t="s">
        <v>327</v>
      </c>
      <c r="AP336" s="26" t="s">
        <v>327</v>
      </c>
      <c r="AS336" s="26" t="s">
        <v>327</v>
      </c>
      <c r="AT336" s="26" t="s">
        <v>327</v>
      </c>
      <c r="AU336" s="26" t="s">
        <v>327</v>
      </c>
      <c r="AV336" s="26" t="s">
        <v>327</v>
      </c>
      <c r="AY336" s="26" t="s">
        <v>327</v>
      </c>
      <c r="AZ336" s="26" t="s">
        <v>327</v>
      </c>
      <c r="BA336" s="26" t="s">
        <v>327</v>
      </c>
      <c r="BB336" s="26" t="s">
        <v>327</v>
      </c>
      <c r="BE336" s="26" t="s">
        <v>327</v>
      </c>
      <c r="BF336" s="26" t="s">
        <v>327</v>
      </c>
      <c r="BG336" s="26" t="s">
        <v>327</v>
      </c>
      <c r="BH336" s="26" t="s">
        <v>327</v>
      </c>
      <c r="BK336" s="26" t="s">
        <v>327</v>
      </c>
      <c r="BL336" s="26" t="s">
        <v>327</v>
      </c>
      <c r="BM336" s="26" t="s">
        <v>327</v>
      </c>
      <c r="BN336" s="26" t="s">
        <v>327</v>
      </c>
      <c r="BQ336" s="26" t="s">
        <v>327</v>
      </c>
      <c r="BR336" s="26" t="s">
        <v>327</v>
      </c>
      <c r="BS336" s="26" t="s">
        <v>327</v>
      </c>
      <c r="BT336" s="26" t="s">
        <v>327</v>
      </c>
      <c r="BW336" s="26" t="s">
        <v>327</v>
      </c>
      <c r="BX336" s="26" t="s">
        <v>327</v>
      </c>
      <c r="BY336" s="26" t="s">
        <v>327</v>
      </c>
      <c r="BZ336" s="26" t="s">
        <v>327</v>
      </c>
      <c r="CC336" s="26" t="s">
        <v>327</v>
      </c>
      <c r="CD336" s="26" t="s">
        <v>327</v>
      </c>
      <c r="CE336" s="26" t="s">
        <v>327</v>
      </c>
      <c r="CF336" s="26" t="s">
        <v>327</v>
      </c>
      <c r="CI336" s="26" t="s">
        <v>327</v>
      </c>
      <c r="CJ336" s="26" t="s">
        <v>327</v>
      </c>
      <c r="CK336" s="26" t="s">
        <v>327</v>
      </c>
      <c r="CL336" s="26" t="s">
        <v>327</v>
      </c>
      <c r="CO336" s="26" t="s">
        <v>327</v>
      </c>
      <c r="CP336" s="26" t="s">
        <v>327</v>
      </c>
      <c r="CQ336" s="26" t="s">
        <v>327</v>
      </c>
      <c r="CR336" s="26" t="s">
        <v>327</v>
      </c>
      <c r="CU336" s="26" t="s">
        <v>327</v>
      </c>
      <c r="CV336" s="26" t="s">
        <v>327</v>
      </c>
      <c r="CW336" s="26" t="s">
        <v>327</v>
      </c>
      <c r="CX336" s="26" t="s">
        <v>327</v>
      </c>
    </row>
    <row r="337" spans="5:102" x14ac:dyDescent="0.45">
      <c r="E337" s="26" t="s">
        <v>327</v>
      </c>
      <c r="F337" s="26" t="s">
        <v>327</v>
      </c>
      <c r="G337" s="26" t="s">
        <v>327</v>
      </c>
      <c r="H337" s="26" t="s">
        <v>327</v>
      </c>
      <c r="I337" s="26" t="s">
        <v>327</v>
      </c>
      <c r="J337" s="26" t="s">
        <v>327</v>
      </c>
      <c r="K337" s="26" t="s">
        <v>327</v>
      </c>
      <c r="L337" s="26" t="s">
        <v>327</v>
      </c>
      <c r="M337" s="26" t="s">
        <v>327</v>
      </c>
      <c r="O337" s="26" t="s">
        <v>327</v>
      </c>
      <c r="P337" s="26" t="s">
        <v>327</v>
      </c>
      <c r="Q337" s="26" t="s">
        <v>327</v>
      </c>
      <c r="R337" s="26" t="s">
        <v>327</v>
      </c>
      <c r="U337" s="26" t="s">
        <v>327</v>
      </c>
      <c r="V337" s="26" t="s">
        <v>327</v>
      </c>
      <c r="W337" s="26" t="s">
        <v>327</v>
      </c>
      <c r="X337" s="26" t="s">
        <v>327</v>
      </c>
      <c r="AA337" s="26" t="s">
        <v>327</v>
      </c>
      <c r="AB337" s="26" t="s">
        <v>327</v>
      </c>
      <c r="AC337" s="26" t="s">
        <v>327</v>
      </c>
      <c r="AD337" s="26" t="s">
        <v>327</v>
      </c>
      <c r="AG337" s="26" t="s">
        <v>327</v>
      </c>
      <c r="AH337" s="26" t="s">
        <v>327</v>
      </c>
      <c r="AI337" s="26" t="s">
        <v>327</v>
      </c>
      <c r="AJ337" s="26" t="s">
        <v>327</v>
      </c>
      <c r="AM337" s="26" t="s">
        <v>327</v>
      </c>
      <c r="AN337" s="26" t="s">
        <v>327</v>
      </c>
      <c r="AO337" s="26" t="s">
        <v>327</v>
      </c>
      <c r="AP337" s="26" t="s">
        <v>327</v>
      </c>
      <c r="AS337" s="26" t="s">
        <v>327</v>
      </c>
      <c r="AT337" s="26" t="s">
        <v>327</v>
      </c>
      <c r="AU337" s="26" t="s">
        <v>327</v>
      </c>
      <c r="AV337" s="26" t="s">
        <v>327</v>
      </c>
      <c r="AY337" s="26" t="s">
        <v>327</v>
      </c>
      <c r="AZ337" s="26" t="s">
        <v>327</v>
      </c>
      <c r="BA337" s="26" t="s">
        <v>327</v>
      </c>
      <c r="BB337" s="26" t="s">
        <v>327</v>
      </c>
      <c r="BE337" s="26" t="s">
        <v>327</v>
      </c>
      <c r="BF337" s="26" t="s">
        <v>327</v>
      </c>
      <c r="BG337" s="26" t="s">
        <v>327</v>
      </c>
      <c r="BH337" s="26" t="s">
        <v>327</v>
      </c>
      <c r="BK337" s="26" t="s">
        <v>327</v>
      </c>
      <c r="BL337" s="26" t="s">
        <v>327</v>
      </c>
      <c r="BM337" s="26" t="s">
        <v>327</v>
      </c>
      <c r="BN337" s="26" t="s">
        <v>327</v>
      </c>
      <c r="BQ337" s="26" t="s">
        <v>327</v>
      </c>
      <c r="BR337" s="26" t="s">
        <v>327</v>
      </c>
      <c r="BS337" s="26" t="s">
        <v>327</v>
      </c>
      <c r="BT337" s="26" t="s">
        <v>327</v>
      </c>
      <c r="BW337" s="26" t="s">
        <v>327</v>
      </c>
      <c r="BX337" s="26" t="s">
        <v>327</v>
      </c>
      <c r="BY337" s="26" t="s">
        <v>327</v>
      </c>
      <c r="BZ337" s="26" t="s">
        <v>327</v>
      </c>
      <c r="CC337" s="26" t="s">
        <v>327</v>
      </c>
      <c r="CD337" s="26" t="s">
        <v>327</v>
      </c>
      <c r="CE337" s="26" t="s">
        <v>327</v>
      </c>
      <c r="CF337" s="26" t="s">
        <v>327</v>
      </c>
      <c r="CI337" s="26" t="s">
        <v>327</v>
      </c>
      <c r="CJ337" s="26" t="s">
        <v>327</v>
      </c>
      <c r="CK337" s="26" t="s">
        <v>327</v>
      </c>
      <c r="CL337" s="26" t="s">
        <v>327</v>
      </c>
      <c r="CO337" s="26" t="s">
        <v>327</v>
      </c>
      <c r="CP337" s="26" t="s">
        <v>327</v>
      </c>
      <c r="CQ337" s="26" t="s">
        <v>327</v>
      </c>
      <c r="CR337" s="26" t="s">
        <v>327</v>
      </c>
      <c r="CU337" s="26" t="s">
        <v>327</v>
      </c>
      <c r="CV337" s="26" t="s">
        <v>327</v>
      </c>
      <c r="CW337" s="26" t="s">
        <v>327</v>
      </c>
      <c r="CX337" s="26" t="s">
        <v>327</v>
      </c>
    </row>
    <row r="338" spans="5:102" x14ac:dyDescent="0.45">
      <c r="E338" s="26" t="s">
        <v>327</v>
      </c>
      <c r="F338" s="26" t="s">
        <v>327</v>
      </c>
      <c r="G338" s="26" t="s">
        <v>327</v>
      </c>
      <c r="H338" s="26" t="s">
        <v>327</v>
      </c>
      <c r="I338" s="26" t="s">
        <v>327</v>
      </c>
      <c r="J338" s="26" t="s">
        <v>327</v>
      </c>
      <c r="K338" s="26" t="s">
        <v>327</v>
      </c>
      <c r="L338" s="26" t="s">
        <v>327</v>
      </c>
      <c r="M338" s="26" t="s">
        <v>327</v>
      </c>
      <c r="O338" s="26" t="s">
        <v>327</v>
      </c>
      <c r="P338" s="26" t="s">
        <v>327</v>
      </c>
      <c r="Q338" s="26" t="s">
        <v>327</v>
      </c>
      <c r="R338" s="26" t="s">
        <v>327</v>
      </c>
      <c r="U338" s="26" t="s">
        <v>327</v>
      </c>
      <c r="V338" s="26" t="s">
        <v>327</v>
      </c>
      <c r="W338" s="26" t="s">
        <v>327</v>
      </c>
      <c r="X338" s="26" t="s">
        <v>327</v>
      </c>
      <c r="AA338" s="26" t="s">
        <v>327</v>
      </c>
      <c r="AB338" s="26" t="s">
        <v>327</v>
      </c>
      <c r="AC338" s="26" t="s">
        <v>327</v>
      </c>
      <c r="AD338" s="26" t="s">
        <v>327</v>
      </c>
      <c r="AG338" s="26" t="s">
        <v>327</v>
      </c>
      <c r="AH338" s="26" t="s">
        <v>327</v>
      </c>
      <c r="AI338" s="26" t="s">
        <v>327</v>
      </c>
      <c r="AJ338" s="26" t="s">
        <v>327</v>
      </c>
      <c r="AM338" s="26" t="s">
        <v>327</v>
      </c>
      <c r="AN338" s="26" t="s">
        <v>327</v>
      </c>
      <c r="AO338" s="26" t="s">
        <v>327</v>
      </c>
      <c r="AP338" s="26" t="s">
        <v>327</v>
      </c>
      <c r="AS338" s="26" t="s">
        <v>327</v>
      </c>
      <c r="AT338" s="26" t="s">
        <v>327</v>
      </c>
      <c r="AU338" s="26" t="s">
        <v>327</v>
      </c>
      <c r="AV338" s="26" t="s">
        <v>327</v>
      </c>
      <c r="AY338" s="26" t="s">
        <v>327</v>
      </c>
      <c r="AZ338" s="26" t="s">
        <v>327</v>
      </c>
      <c r="BA338" s="26" t="s">
        <v>327</v>
      </c>
      <c r="BB338" s="26" t="s">
        <v>327</v>
      </c>
      <c r="BE338" s="26" t="s">
        <v>327</v>
      </c>
      <c r="BF338" s="26" t="s">
        <v>327</v>
      </c>
      <c r="BG338" s="26" t="s">
        <v>327</v>
      </c>
      <c r="BH338" s="26" t="s">
        <v>327</v>
      </c>
      <c r="BK338" s="26" t="s">
        <v>327</v>
      </c>
      <c r="BL338" s="26" t="s">
        <v>327</v>
      </c>
      <c r="BM338" s="26" t="s">
        <v>327</v>
      </c>
      <c r="BN338" s="26" t="s">
        <v>327</v>
      </c>
      <c r="BQ338" s="26" t="s">
        <v>327</v>
      </c>
      <c r="BR338" s="26" t="s">
        <v>327</v>
      </c>
      <c r="BS338" s="26" t="s">
        <v>327</v>
      </c>
      <c r="BT338" s="26" t="s">
        <v>327</v>
      </c>
      <c r="BW338" s="26" t="s">
        <v>327</v>
      </c>
      <c r="BX338" s="26" t="s">
        <v>327</v>
      </c>
      <c r="BY338" s="26" t="s">
        <v>327</v>
      </c>
      <c r="BZ338" s="26" t="s">
        <v>327</v>
      </c>
      <c r="CC338" s="26" t="s">
        <v>327</v>
      </c>
      <c r="CD338" s="26" t="s">
        <v>327</v>
      </c>
      <c r="CE338" s="26" t="s">
        <v>327</v>
      </c>
      <c r="CF338" s="26" t="s">
        <v>327</v>
      </c>
      <c r="CI338" s="26" t="s">
        <v>327</v>
      </c>
      <c r="CJ338" s="26" t="s">
        <v>327</v>
      </c>
      <c r="CK338" s="26" t="s">
        <v>327</v>
      </c>
      <c r="CL338" s="26" t="s">
        <v>327</v>
      </c>
      <c r="CO338" s="26" t="s">
        <v>327</v>
      </c>
      <c r="CP338" s="26" t="s">
        <v>327</v>
      </c>
      <c r="CQ338" s="26" t="s">
        <v>327</v>
      </c>
      <c r="CR338" s="26" t="s">
        <v>327</v>
      </c>
      <c r="CU338" s="26" t="s">
        <v>327</v>
      </c>
      <c r="CV338" s="26" t="s">
        <v>327</v>
      </c>
      <c r="CW338" s="26" t="s">
        <v>327</v>
      </c>
      <c r="CX338" s="26" t="s">
        <v>327</v>
      </c>
    </row>
    <row r="339" spans="5:102" x14ac:dyDescent="0.45">
      <c r="E339" s="26" t="s">
        <v>327</v>
      </c>
      <c r="F339" s="26" t="s">
        <v>327</v>
      </c>
      <c r="G339" s="26" t="s">
        <v>327</v>
      </c>
      <c r="H339" s="26" t="s">
        <v>327</v>
      </c>
      <c r="I339" s="26" t="s">
        <v>327</v>
      </c>
      <c r="J339" s="26" t="s">
        <v>327</v>
      </c>
      <c r="K339" s="26" t="s">
        <v>327</v>
      </c>
      <c r="L339" s="26" t="s">
        <v>327</v>
      </c>
      <c r="M339" s="26" t="s">
        <v>327</v>
      </c>
      <c r="O339" s="26" t="s">
        <v>327</v>
      </c>
      <c r="P339" s="26" t="s">
        <v>327</v>
      </c>
      <c r="Q339" s="26" t="s">
        <v>327</v>
      </c>
      <c r="R339" s="26" t="s">
        <v>327</v>
      </c>
      <c r="U339" s="26" t="s">
        <v>327</v>
      </c>
      <c r="V339" s="26" t="s">
        <v>327</v>
      </c>
      <c r="W339" s="26" t="s">
        <v>327</v>
      </c>
      <c r="X339" s="26" t="s">
        <v>327</v>
      </c>
      <c r="AA339" s="26" t="s">
        <v>327</v>
      </c>
      <c r="AB339" s="26" t="s">
        <v>327</v>
      </c>
      <c r="AC339" s="26" t="s">
        <v>327</v>
      </c>
      <c r="AD339" s="26" t="s">
        <v>327</v>
      </c>
      <c r="AG339" s="26" t="s">
        <v>327</v>
      </c>
      <c r="AH339" s="26" t="s">
        <v>327</v>
      </c>
      <c r="AI339" s="26" t="s">
        <v>327</v>
      </c>
      <c r="AJ339" s="26" t="s">
        <v>327</v>
      </c>
      <c r="AM339" s="26" t="s">
        <v>327</v>
      </c>
      <c r="AN339" s="26" t="s">
        <v>327</v>
      </c>
      <c r="AO339" s="26" t="s">
        <v>327</v>
      </c>
      <c r="AP339" s="26" t="s">
        <v>327</v>
      </c>
      <c r="AS339" s="26" t="s">
        <v>327</v>
      </c>
      <c r="AT339" s="26" t="s">
        <v>327</v>
      </c>
      <c r="AU339" s="26" t="s">
        <v>327</v>
      </c>
      <c r="AV339" s="26" t="s">
        <v>327</v>
      </c>
      <c r="AY339" s="26" t="s">
        <v>327</v>
      </c>
      <c r="AZ339" s="26" t="s">
        <v>327</v>
      </c>
      <c r="BA339" s="26" t="s">
        <v>327</v>
      </c>
      <c r="BB339" s="26" t="s">
        <v>327</v>
      </c>
      <c r="BE339" s="26" t="s">
        <v>327</v>
      </c>
      <c r="BF339" s="26" t="s">
        <v>327</v>
      </c>
      <c r="BG339" s="26" t="s">
        <v>327</v>
      </c>
      <c r="BH339" s="26" t="s">
        <v>327</v>
      </c>
      <c r="BK339" s="26" t="s">
        <v>327</v>
      </c>
      <c r="BL339" s="26" t="s">
        <v>327</v>
      </c>
      <c r="BM339" s="26" t="s">
        <v>327</v>
      </c>
      <c r="BN339" s="26" t="s">
        <v>327</v>
      </c>
      <c r="BQ339" s="26" t="s">
        <v>327</v>
      </c>
      <c r="BR339" s="26" t="s">
        <v>327</v>
      </c>
      <c r="BS339" s="26" t="s">
        <v>327</v>
      </c>
      <c r="BT339" s="26" t="s">
        <v>327</v>
      </c>
      <c r="BW339" s="26" t="s">
        <v>327</v>
      </c>
      <c r="BX339" s="26" t="s">
        <v>327</v>
      </c>
      <c r="BY339" s="26" t="s">
        <v>327</v>
      </c>
      <c r="BZ339" s="26" t="s">
        <v>327</v>
      </c>
      <c r="CC339" s="26" t="s">
        <v>327</v>
      </c>
      <c r="CD339" s="26" t="s">
        <v>327</v>
      </c>
      <c r="CE339" s="26" t="s">
        <v>327</v>
      </c>
      <c r="CF339" s="26" t="s">
        <v>327</v>
      </c>
      <c r="CI339" s="26" t="s">
        <v>327</v>
      </c>
      <c r="CJ339" s="26" t="s">
        <v>327</v>
      </c>
      <c r="CK339" s="26" t="s">
        <v>327</v>
      </c>
      <c r="CL339" s="26" t="s">
        <v>327</v>
      </c>
      <c r="CO339" s="26" t="s">
        <v>327</v>
      </c>
      <c r="CP339" s="26" t="s">
        <v>327</v>
      </c>
      <c r="CQ339" s="26" t="s">
        <v>327</v>
      </c>
      <c r="CR339" s="26" t="s">
        <v>327</v>
      </c>
      <c r="CU339" s="26" t="s">
        <v>327</v>
      </c>
      <c r="CV339" s="26" t="s">
        <v>327</v>
      </c>
      <c r="CW339" s="26" t="s">
        <v>327</v>
      </c>
      <c r="CX339" s="26" t="s">
        <v>327</v>
      </c>
    </row>
    <row r="340" spans="5:102" x14ac:dyDescent="0.45">
      <c r="E340" s="26" t="s">
        <v>327</v>
      </c>
      <c r="F340" s="26" t="s">
        <v>327</v>
      </c>
      <c r="G340" s="26" t="s">
        <v>327</v>
      </c>
      <c r="H340" s="26" t="s">
        <v>327</v>
      </c>
      <c r="I340" s="26" t="s">
        <v>327</v>
      </c>
      <c r="J340" s="26" t="s">
        <v>327</v>
      </c>
      <c r="K340" s="26" t="s">
        <v>327</v>
      </c>
      <c r="L340" s="26" t="s">
        <v>327</v>
      </c>
      <c r="M340" s="26" t="s">
        <v>327</v>
      </c>
      <c r="O340" s="26" t="s">
        <v>327</v>
      </c>
      <c r="P340" s="26" t="s">
        <v>327</v>
      </c>
      <c r="Q340" s="26" t="s">
        <v>327</v>
      </c>
      <c r="R340" s="26" t="s">
        <v>327</v>
      </c>
      <c r="U340" s="26" t="s">
        <v>327</v>
      </c>
      <c r="V340" s="26" t="s">
        <v>327</v>
      </c>
      <c r="W340" s="26" t="s">
        <v>327</v>
      </c>
      <c r="X340" s="26" t="s">
        <v>327</v>
      </c>
      <c r="AA340" s="26" t="s">
        <v>327</v>
      </c>
      <c r="AB340" s="26" t="s">
        <v>327</v>
      </c>
      <c r="AC340" s="26" t="s">
        <v>327</v>
      </c>
      <c r="AD340" s="26" t="s">
        <v>327</v>
      </c>
      <c r="AG340" s="26" t="s">
        <v>327</v>
      </c>
      <c r="AH340" s="26" t="s">
        <v>327</v>
      </c>
      <c r="AI340" s="26" t="s">
        <v>327</v>
      </c>
      <c r="AJ340" s="26" t="s">
        <v>327</v>
      </c>
      <c r="AM340" s="26" t="s">
        <v>327</v>
      </c>
      <c r="AN340" s="26" t="s">
        <v>327</v>
      </c>
      <c r="AO340" s="26" t="s">
        <v>327</v>
      </c>
      <c r="AP340" s="26" t="s">
        <v>327</v>
      </c>
      <c r="AS340" s="26" t="s">
        <v>327</v>
      </c>
      <c r="AT340" s="26" t="s">
        <v>327</v>
      </c>
      <c r="AU340" s="26" t="s">
        <v>327</v>
      </c>
      <c r="AV340" s="26" t="s">
        <v>327</v>
      </c>
      <c r="AY340" s="26" t="s">
        <v>327</v>
      </c>
      <c r="AZ340" s="26" t="s">
        <v>327</v>
      </c>
      <c r="BA340" s="26" t="s">
        <v>327</v>
      </c>
      <c r="BB340" s="26" t="s">
        <v>327</v>
      </c>
      <c r="BE340" s="26" t="s">
        <v>327</v>
      </c>
      <c r="BF340" s="26" t="s">
        <v>327</v>
      </c>
      <c r="BG340" s="26" t="s">
        <v>327</v>
      </c>
      <c r="BH340" s="26" t="s">
        <v>327</v>
      </c>
      <c r="BK340" s="26" t="s">
        <v>327</v>
      </c>
      <c r="BL340" s="26" t="s">
        <v>327</v>
      </c>
      <c r="BM340" s="26" t="s">
        <v>327</v>
      </c>
      <c r="BN340" s="26" t="s">
        <v>327</v>
      </c>
      <c r="BQ340" s="26" t="s">
        <v>327</v>
      </c>
      <c r="BR340" s="26" t="s">
        <v>327</v>
      </c>
      <c r="BS340" s="26" t="s">
        <v>327</v>
      </c>
      <c r="BT340" s="26" t="s">
        <v>327</v>
      </c>
      <c r="BW340" s="26" t="s">
        <v>327</v>
      </c>
      <c r="BX340" s="26" t="s">
        <v>327</v>
      </c>
      <c r="BY340" s="26" t="s">
        <v>327</v>
      </c>
      <c r="BZ340" s="26" t="s">
        <v>327</v>
      </c>
      <c r="CC340" s="26" t="s">
        <v>327</v>
      </c>
      <c r="CD340" s="26" t="s">
        <v>327</v>
      </c>
      <c r="CE340" s="26" t="s">
        <v>327</v>
      </c>
      <c r="CF340" s="26" t="s">
        <v>327</v>
      </c>
      <c r="CI340" s="26" t="s">
        <v>327</v>
      </c>
      <c r="CJ340" s="26" t="s">
        <v>327</v>
      </c>
      <c r="CK340" s="26" t="s">
        <v>327</v>
      </c>
      <c r="CL340" s="26" t="s">
        <v>327</v>
      </c>
      <c r="CO340" s="26" t="s">
        <v>327</v>
      </c>
      <c r="CP340" s="26" t="s">
        <v>327</v>
      </c>
      <c r="CQ340" s="26" t="s">
        <v>327</v>
      </c>
      <c r="CR340" s="26" t="s">
        <v>327</v>
      </c>
      <c r="CU340" s="26" t="s">
        <v>327</v>
      </c>
      <c r="CV340" s="26" t="s">
        <v>327</v>
      </c>
      <c r="CW340" s="26" t="s">
        <v>327</v>
      </c>
      <c r="CX340" s="26" t="s">
        <v>327</v>
      </c>
    </row>
    <row r="341" spans="5:102" x14ac:dyDescent="0.45">
      <c r="E341" s="26" t="s">
        <v>327</v>
      </c>
      <c r="F341" s="26" t="s">
        <v>327</v>
      </c>
      <c r="G341" s="26" t="s">
        <v>327</v>
      </c>
      <c r="H341" s="26" t="s">
        <v>327</v>
      </c>
      <c r="I341" s="26" t="s">
        <v>327</v>
      </c>
      <c r="J341" s="26" t="s">
        <v>327</v>
      </c>
      <c r="K341" s="26" t="s">
        <v>327</v>
      </c>
      <c r="L341" s="26" t="s">
        <v>327</v>
      </c>
      <c r="M341" s="26" t="s">
        <v>327</v>
      </c>
      <c r="O341" s="26" t="s">
        <v>327</v>
      </c>
      <c r="P341" s="26" t="s">
        <v>327</v>
      </c>
      <c r="Q341" s="26" t="s">
        <v>327</v>
      </c>
      <c r="R341" s="26" t="s">
        <v>327</v>
      </c>
      <c r="U341" s="26" t="s">
        <v>327</v>
      </c>
      <c r="V341" s="26" t="s">
        <v>327</v>
      </c>
      <c r="W341" s="26" t="s">
        <v>327</v>
      </c>
      <c r="X341" s="26" t="s">
        <v>327</v>
      </c>
      <c r="AA341" s="26" t="s">
        <v>327</v>
      </c>
      <c r="AB341" s="26" t="s">
        <v>327</v>
      </c>
      <c r="AC341" s="26" t="s">
        <v>327</v>
      </c>
      <c r="AD341" s="26" t="s">
        <v>327</v>
      </c>
      <c r="AG341" s="26" t="s">
        <v>327</v>
      </c>
      <c r="AH341" s="26" t="s">
        <v>327</v>
      </c>
      <c r="AI341" s="26" t="s">
        <v>327</v>
      </c>
      <c r="AJ341" s="26" t="s">
        <v>327</v>
      </c>
      <c r="AM341" s="26" t="s">
        <v>327</v>
      </c>
      <c r="AN341" s="26" t="s">
        <v>327</v>
      </c>
      <c r="AO341" s="26" t="s">
        <v>327</v>
      </c>
      <c r="AP341" s="26" t="s">
        <v>327</v>
      </c>
      <c r="AS341" s="26" t="s">
        <v>327</v>
      </c>
      <c r="AT341" s="26" t="s">
        <v>327</v>
      </c>
      <c r="AU341" s="26" t="s">
        <v>327</v>
      </c>
      <c r="AV341" s="26" t="s">
        <v>327</v>
      </c>
      <c r="AY341" s="26" t="s">
        <v>327</v>
      </c>
      <c r="AZ341" s="26" t="s">
        <v>327</v>
      </c>
      <c r="BA341" s="26" t="s">
        <v>327</v>
      </c>
      <c r="BB341" s="26" t="s">
        <v>327</v>
      </c>
      <c r="BE341" s="26" t="s">
        <v>327</v>
      </c>
      <c r="BF341" s="26" t="s">
        <v>327</v>
      </c>
      <c r="BG341" s="26" t="s">
        <v>327</v>
      </c>
      <c r="BH341" s="26" t="s">
        <v>327</v>
      </c>
      <c r="BK341" s="26" t="s">
        <v>327</v>
      </c>
      <c r="BL341" s="26" t="s">
        <v>327</v>
      </c>
      <c r="BM341" s="26" t="s">
        <v>327</v>
      </c>
      <c r="BN341" s="26" t="s">
        <v>327</v>
      </c>
      <c r="BQ341" s="26" t="s">
        <v>327</v>
      </c>
      <c r="BR341" s="26" t="s">
        <v>327</v>
      </c>
      <c r="BS341" s="26" t="s">
        <v>327</v>
      </c>
      <c r="BT341" s="26" t="s">
        <v>327</v>
      </c>
      <c r="BW341" s="26" t="s">
        <v>327</v>
      </c>
      <c r="BX341" s="26" t="s">
        <v>327</v>
      </c>
      <c r="BY341" s="26" t="s">
        <v>327</v>
      </c>
      <c r="BZ341" s="26" t="s">
        <v>327</v>
      </c>
      <c r="CC341" s="26" t="s">
        <v>327</v>
      </c>
      <c r="CD341" s="26" t="s">
        <v>327</v>
      </c>
      <c r="CE341" s="26" t="s">
        <v>327</v>
      </c>
      <c r="CF341" s="26" t="s">
        <v>327</v>
      </c>
      <c r="CI341" s="26" t="s">
        <v>327</v>
      </c>
      <c r="CJ341" s="26" t="s">
        <v>327</v>
      </c>
      <c r="CK341" s="26" t="s">
        <v>327</v>
      </c>
      <c r="CL341" s="26" t="s">
        <v>327</v>
      </c>
      <c r="CO341" s="26" t="s">
        <v>327</v>
      </c>
      <c r="CP341" s="26" t="s">
        <v>327</v>
      </c>
      <c r="CQ341" s="26" t="s">
        <v>327</v>
      </c>
      <c r="CR341" s="26" t="s">
        <v>327</v>
      </c>
      <c r="CU341" s="26" t="s">
        <v>327</v>
      </c>
      <c r="CV341" s="26" t="s">
        <v>327</v>
      </c>
      <c r="CW341" s="26" t="s">
        <v>327</v>
      </c>
      <c r="CX341" s="26" t="s">
        <v>327</v>
      </c>
    </row>
    <row r="342" spans="5:102" x14ac:dyDescent="0.45">
      <c r="E342" s="26" t="s">
        <v>327</v>
      </c>
      <c r="F342" s="26" t="s">
        <v>327</v>
      </c>
      <c r="G342" s="26" t="s">
        <v>327</v>
      </c>
      <c r="H342" s="26" t="s">
        <v>327</v>
      </c>
      <c r="I342" s="26" t="s">
        <v>327</v>
      </c>
      <c r="J342" s="26" t="s">
        <v>327</v>
      </c>
      <c r="K342" s="26" t="s">
        <v>327</v>
      </c>
      <c r="L342" s="26" t="s">
        <v>327</v>
      </c>
      <c r="M342" s="26" t="s">
        <v>327</v>
      </c>
      <c r="O342" s="26" t="s">
        <v>327</v>
      </c>
      <c r="P342" s="26" t="s">
        <v>327</v>
      </c>
      <c r="Q342" s="26" t="s">
        <v>327</v>
      </c>
      <c r="R342" s="26" t="s">
        <v>327</v>
      </c>
      <c r="U342" s="26" t="s">
        <v>327</v>
      </c>
      <c r="V342" s="26" t="s">
        <v>327</v>
      </c>
      <c r="W342" s="26" t="s">
        <v>327</v>
      </c>
      <c r="X342" s="26" t="s">
        <v>327</v>
      </c>
      <c r="AA342" s="26" t="s">
        <v>327</v>
      </c>
      <c r="AB342" s="26" t="s">
        <v>327</v>
      </c>
      <c r="AC342" s="26" t="s">
        <v>327</v>
      </c>
      <c r="AD342" s="26" t="s">
        <v>327</v>
      </c>
      <c r="AG342" s="26" t="s">
        <v>327</v>
      </c>
      <c r="AH342" s="26" t="s">
        <v>327</v>
      </c>
      <c r="AI342" s="26" t="s">
        <v>327</v>
      </c>
      <c r="AJ342" s="26" t="s">
        <v>327</v>
      </c>
      <c r="AM342" s="26" t="s">
        <v>327</v>
      </c>
      <c r="AN342" s="26" t="s">
        <v>327</v>
      </c>
      <c r="AO342" s="26" t="s">
        <v>327</v>
      </c>
      <c r="AP342" s="26" t="s">
        <v>327</v>
      </c>
      <c r="AS342" s="26" t="s">
        <v>327</v>
      </c>
      <c r="AT342" s="26" t="s">
        <v>327</v>
      </c>
      <c r="AU342" s="26" t="s">
        <v>327</v>
      </c>
      <c r="AV342" s="26" t="s">
        <v>327</v>
      </c>
      <c r="AY342" s="26" t="s">
        <v>327</v>
      </c>
      <c r="AZ342" s="26" t="s">
        <v>327</v>
      </c>
      <c r="BA342" s="26" t="s">
        <v>327</v>
      </c>
      <c r="BB342" s="26" t="s">
        <v>327</v>
      </c>
      <c r="BE342" s="26" t="s">
        <v>327</v>
      </c>
      <c r="BF342" s="26" t="s">
        <v>327</v>
      </c>
      <c r="BG342" s="26" t="s">
        <v>327</v>
      </c>
      <c r="BH342" s="26" t="s">
        <v>327</v>
      </c>
      <c r="BK342" s="26" t="s">
        <v>327</v>
      </c>
      <c r="BL342" s="26" t="s">
        <v>327</v>
      </c>
      <c r="BM342" s="26" t="s">
        <v>327</v>
      </c>
      <c r="BN342" s="26" t="s">
        <v>327</v>
      </c>
      <c r="BQ342" s="26" t="s">
        <v>327</v>
      </c>
      <c r="BR342" s="26" t="s">
        <v>327</v>
      </c>
      <c r="BS342" s="26" t="s">
        <v>327</v>
      </c>
      <c r="BT342" s="26" t="s">
        <v>327</v>
      </c>
      <c r="BW342" s="26" t="s">
        <v>327</v>
      </c>
      <c r="BX342" s="26" t="s">
        <v>327</v>
      </c>
      <c r="BY342" s="26" t="s">
        <v>327</v>
      </c>
      <c r="BZ342" s="26" t="s">
        <v>327</v>
      </c>
      <c r="CC342" s="26" t="s">
        <v>327</v>
      </c>
      <c r="CD342" s="26" t="s">
        <v>327</v>
      </c>
      <c r="CE342" s="26" t="s">
        <v>327</v>
      </c>
      <c r="CF342" s="26" t="s">
        <v>327</v>
      </c>
      <c r="CI342" s="26" t="s">
        <v>327</v>
      </c>
      <c r="CJ342" s="26" t="s">
        <v>327</v>
      </c>
      <c r="CK342" s="26" t="s">
        <v>327</v>
      </c>
      <c r="CL342" s="26" t="s">
        <v>327</v>
      </c>
      <c r="CO342" s="26" t="s">
        <v>327</v>
      </c>
      <c r="CP342" s="26" t="s">
        <v>327</v>
      </c>
      <c r="CQ342" s="26" t="s">
        <v>327</v>
      </c>
      <c r="CR342" s="26" t="s">
        <v>327</v>
      </c>
      <c r="CU342" s="26" t="s">
        <v>327</v>
      </c>
      <c r="CV342" s="26" t="s">
        <v>327</v>
      </c>
      <c r="CW342" s="26" t="s">
        <v>327</v>
      </c>
      <c r="CX342" s="26" t="s">
        <v>327</v>
      </c>
    </row>
    <row r="343" spans="5:102" x14ac:dyDescent="0.45">
      <c r="E343" s="26" t="s">
        <v>327</v>
      </c>
      <c r="F343" s="26" t="s">
        <v>327</v>
      </c>
      <c r="G343" s="26" t="s">
        <v>327</v>
      </c>
      <c r="H343" s="26" t="s">
        <v>327</v>
      </c>
      <c r="I343" s="26" t="s">
        <v>327</v>
      </c>
      <c r="J343" s="26" t="s">
        <v>327</v>
      </c>
      <c r="K343" s="26" t="s">
        <v>327</v>
      </c>
      <c r="L343" s="26" t="s">
        <v>327</v>
      </c>
      <c r="M343" s="26" t="s">
        <v>327</v>
      </c>
      <c r="O343" s="26" t="s">
        <v>327</v>
      </c>
      <c r="P343" s="26" t="s">
        <v>327</v>
      </c>
      <c r="Q343" s="26" t="s">
        <v>327</v>
      </c>
      <c r="R343" s="26" t="s">
        <v>327</v>
      </c>
      <c r="U343" s="26" t="s">
        <v>327</v>
      </c>
      <c r="V343" s="26" t="s">
        <v>327</v>
      </c>
      <c r="W343" s="26" t="s">
        <v>327</v>
      </c>
      <c r="X343" s="26" t="s">
        <v>327</v>
      </c>
      <c r="AA343" s="26" t="s">
        <v>327</v>
      </c>
      <c r="AB343" s="26" t="s">
        <v>327</v>
      </c>
      <c r="AC343" s="26" t="s">
        <v>327</v>
      </c>
      <c r="AD343" s="26" t="s">
        <v>327</v>
      </c>
      <c r="AG343" s="26" t="s">
        <v>327</v>
      </c>
      <c r="AH343" s="26" t="s">
        <v>327</v>
      </c>
      <c r="AI343" s="26" t="s">
        <v>327</v>
      </c>
      <c r="AJ343" s="26" t="s">
        <v>327</v>
      </c>
      <c r="AM343" s="26" t="s">
        <v>327</v>
      </c>
      <c r="AN343" s="26" t="s">
        <v>327</v>
      </c>
      <c r="AO343" s="26" t="s">
        <v>327</v>
      </c>
      <c r="AP343" s="26" t="s">
        <v>327</v>
      </c>
      <c r="AS343" s="26" t="s">
        <v>327</v>
      </c>
      <c r="AT343" s="26" t="s">
        <v>327</v>
      </c>
      <c r="AU343" s="26" t="s">
        <v>327</v>
      </c>
      <c r="AV343" s="26" t="s">
        <v>327</v>
      </c>
      <c r="AY343" s="26" t="s">
        <v>327</v>
      </c>
      <c r="AZ343" s="26" t="s">
        <v>327</v>
      </c>
      <c r="BA343" s="26" t="s">
        <v>327</v>
      </c>
      <c r="BB343" s="26" t="s">
        <v>327</v>
      </c>
      <c r="BE343" s="26" t="s">
        <v>327</v>
      </c>
      <c r="BF343" s="26" t="s">
        <v>327</v>
      </c>
      <c r="BG343" s="26" t="s">
        <v>327</v>
      </c>
      <c r="BH343" s="26" t="s">
        <v>327</v>
      </c>
      <c r="BK343" s="26" t="s">
        <v>327</v>
      </c>
      <c r="BL343" s="26" t="s">
        <v>327</v>
      </c>
      <c r="BM343" s="26" t="s">
        <v>327</v>
      </c>
      <c r="BN343" s="26" t="s">
        <v>327</v>
      </c>
      <c r="BQ343" s="26" t="s">
        <v>327</v>
      </c>
      <c r="BR343" s="26" t="s">
        <v>327</v>
      </c>
      <c r="BS343" s="26" t="s">
        <v>327</v>
      </c>
      <c r="BT343" s="26" t="s">
        <v>327</v>
      </c>
      <c r="BW343" s="26" t="s">
        <v>327</v>
      </c>
      <c r="BX343" s="26" t="s">
        <v>327</v>
      </c>
      <c r="BY343" s="26" t="s">
        <v>327</v>
      </c>
      <c r="BZ343" s="26" t="s">
        <v>327</v>
      </c>
      <c r="CC343" s="26" t="s">
        <v>327</v>
      </c>
      <c r="CD343" s="26" t="s">
        <v>327</v>
      </c>
      <c r="CE343" s="26" t="s">
        <v>327</v>
      </c>
      <c r="CF343" s="26" t="s">
        <v>327</v>
      </c>
      <c r="CI343" s="26" t="s">
        <v>327</v>
      </c>
      <c r="CJ343" s="26" t="s">
        <v>327</v>
      </c>
      <c r="CK343" s="26" t="s">
        <v>327</v>
      </c>
      <c r="CL343" s="26" t="s">
        <v>327</v>
      </c>
      <c r="CO343" s="26" t="s">
        <v>327</v>
      </c>
      <c r="CP343" s="26" t="s">
        <v>327</v>
      </c>
      <c r="CQ343" s="26" t="s">
        <v>327</v>
      </c>
      <c r="CR343" s="26" t="s">
        <v>327</v>
      </c>
      <c r="CU343" s="26" t="s">
        <v>327</v>
      </c>
      <c r="CV343" s="26" t="s">
        <v>327</v>
      </c>
      <c r="CW343" s="26" t="s">
        <v>327</v>
      </c>
      <c r="CX343" s="26" t="s">
        <v>327</v>
      </c>
    </row>
    <row r="344" spans="5:102" x14ac:dyDescent="0.45">
      <c r="E344" s="26" t="s">
        <v>327</v>
      </c>
      <c r="F344" s="26" t="s">
        <v>327</v>
      </c>
      <c r="G344" s="26" t="s">
        <v>327</v>
      </c>
      <c r="H344" s="26" t="s">
        <v>327</v>
      </c>
      <c r="I344" s="26" t="s">
        <v>327</v>
      </c>
      <c r="J344" s="26" t="s">
        <v>327</v>
      </c>
      <c r="K344" s="26" t="s">
        <v>327</v>
      </c>
      <c r="L344" s="26" t="s">
        <v>327</v>
      </c>
      <c r="M344" s="26" t="s">
        <v>327</v>
      </c>
      <c r="O344" s="26" t="s">
        <v>327</v>
      </c>
      <c r="P344" s="26" t="s">
        <v>327</v>
      </c>
      <c r="Q344" s="26" t="s">
        <v>327</v>
      </c>
      <c r="R344" s="26" t="s">
        <v>327</v>
      </c>
      <c r="U344" s="26" t="s">
        <v>327</v>
      </c>
      <c r="V344" s="26" t="s">
        <v>327</v>
      </c>
      <c r="W344" s="26" t="s">
        <v>327</v>
      </c>
      <c r="X344" s="26" t="s">
        <v>327</v>
      </c>
      <c r="AA344" s="26" t="s">
        <v>327</v>
      </c>
      <c r="AB344" s="26" t="s">
        <v>327</v>
      </c>
      <c r="AC344" s="26" t="s">
        <v>327</v>
      </c>
      <c r="AD344" s="26" t="s">
        <v>327</v>
      </c>
      <c r="AG344" s="26" t="s">
        <v>327</v>
      </c>
      <c r="AH344" s="26" t="s">
        <v>327</v>
      </c>
      <c r="AI344" s="26" t="s">
        <v>327</v>
      </c>
      <c r="AJ344" s="26" t="s">
        <v>327</v>
      </c>
      <c r="AM344" s="26" t="s">
        <v>327</v>
      </c>
      <c r="AN344" s="26" t="s">
        <v>327</v>
      </c>
      <c r="AO344" s="26" t="s">
        <v>327</v>
      </c>
      <c r="AP344" s="26" t="s">
        <v>327</v>
      </c>
      <c r="AS344" s="26" t="s">
        <v>327</v>
      </c>
      <c r="AT344" s="26" t="s">
        <v>327</v>
      </c>
      <c r="AU344" s="26" t="s">
        <v>327</v>
      </c>
      <c r="AV344" s="26" t="s">
        <v>327</v>
      </c>
      <c r="AY344" s="26" t="s">
        <v>327</v>
      </c>
      <c r="AZ344" s="26" t="s">
        <v>327</v>
      </c>
      <c r="BA344" s="26" t="s">
        <v>327</v>
      </c>
      <c r="BB344" s="26" t="s">
        <v>327</v>
      </c>
      <c r="BE344" s="26" t="s">
        <v>327</v>
      </c>
      <c r="BF344" s="26" t="s">
        <v>327</v>
      </c>
      <c r="BG344" s="26" t="s">
        <v>327</v>
      </c>
      <c r="BH344" s="26" t="s">
        <v>327</v>
      </c>
      <c r="BK344" s="26" t="s">
        <v>327</v>
      </c>
      <c r="BL344" s="26" t="s">
        <v>327</v>
      </c>
      <c r="BM344" s="26" t="s">
        <v>327</v>
      </c>
      <c r="BN344" s="26" t="s">
        <v>327</v>
      </c>
      <c r="BQ344" s="26" t="s">
        <v>327</v>
      </c>
      <c r="BR344" s="26" t="s">
        <v>327</v>
      </c>
      <c r="BS344" s="26" t="s">
        <v>327</v>
      </c>
      <c r="BT344" s="26" t="s">
        <v>327</v>
      </c>
      <c r="BW344" s="26" t="s">
        <v>327</v>
      </c>
      <c r="BX344" s="26" t="s">
        <v>327</v>
      </c>
      <c r="BY344" s="26" t="s">
        <v>327</v>
      </c>
      <c r="BZ344" s="26" t="s">
        <v>327</v>
      </c>
      <c r="CC344" s="26" t="s">
        <v>327</v>
      </c>
      <c r="CD344" s="26" t="s">
        <v>327</v>
      </c>
      <c r="CE344" s="26" t="s">
        <v>327</v>
      </c>
      <c r="CF344" s="26" t="s">
        <v>327</v>
      </c>
      <c r="CI344" s="26" t="s">
        <v>327</v>
      </c>
      <c r="CJ344" s="26" t="s">
        <v>327</v>
      </c>
      <c r="CK344" s="26" t="s">
        <v>327</v>
      </c>
      <c r="CL344" s="26" t="s">
        <v>327</v>
      </c>
      <c r="CO344" s="26" t="s">
        <v>327</v>
      </c>
      <c r="CP344" s="26" t="s">
        <v>327</v>
      </c>
      <c r="CQ344" s="26" t="s">
        <v>327</v>
      </c>
      <c r="CR344" s="26" t="s">
        <v>327</v>
      </c>
      <c r="CU344" s="26" t="s">
        <v>327</v>
      </c>
      <c r="CV344" s="26" t="s">
        <v>327</v>
      </c>
      <c r="CW344" s="26" t="s">
        <v>327</v>
      </c>
      <c r="CX344" s="26" t="s">
        <v>327</v>
      </c>
    </row>
    <row r="345" spans="5:102" x14ac:dyDescent="0.45">
      <c r="E345" s="26" t="s">
        <v>327</v>
      </c>
      <c r="F345" s="26" t="s">
        <v>327</v>
      </c>
      <c r="G345" s="26" t="s">
        <v>327</v>
      </c>
      <c r="H345" s="26" t="s">
        <v>327</v>
      </c>
      <c r="I345" s="26" t="s">
        <v>327</v>
      </c>
      <c r="J345" s="26" t="s">
        <v>327</v>
      </c>
      <c r="K345" s="26" t="s">
        <v>327</v>
      </c>
      <c r="L345" s="26" t="s">
        <v>327</v>
      </c>
      <c r="M345" s="26" t="s">
        <v>327</v>
      </c>
      <c r="O345" s="26" t="s">
        <v>327</v>
      </c>
      <c r="P345" s="26" t="s">
        <v>327</v>
      </c>
      <c r="Q345" s="26" t="s">
        <v>327</v>
      </c>
      <c r="R345" s="26" t="s">
        <v>327</v>
      </c>
      <c r="U345" s="26" t="s">
        <v>327</v>
      </c>
      <c r="V345" s="26" t="s">
        <v>327</v>
      </c>
      <c r="W345" s="26" t="s">
        <v>327</v>
      </c>
      <c r="X345" s="26" t="s">
        <v>327</v>
      </c>
      <c r="AA345" s="26" t="s">
        <v>327</v>
      </c>
      <c r="AB345" s="26" t="s">
        <v>327</v>
      </c>
      <c r="AC345" s="26" t="s">
        <v>327</v>
      </c>
      <c r="AD345" s="26" t="s">
        <v>327</v>
      </c>
      <c r="AG345" s="26" t="s">
        <v>327</v>
      </c>
      <c r="AH345" s="26" t="s">
        <v>327</v>
      </c>
      <c r="AI345" s="26" t="s">
        <v>327</v>
      </c>
      <c r="AJ345" s="26" t="s">
        <v>327</v>
      </c>
      <c r="AM345" s="26" t="s">
        <v>327</v>
      </c>
      <c r="AN345" s="26" t="s">
        <v>327</v>
      </c>
      <c r="AO345" s="26" t="s">
        <v>327</v>
      </c>
      <c r="AP345" s="26" t="s">
        <v>327</v>
      </c>
      <c r="AS345" s="26" t="s">
        <v>327</v>
      </c>
      <c r="AT345" s="26" t="s">
        <v>327</v>
      </c>
      <c r="AU345" s="26" t="s">
        <v>327</v>
      </c>
      <c r="AV345" s="26" t="s">
        <v>327</v>
      </c>
      <c r="AY345" s="26" t="s">
        <v>327</v>
      </c>
      <c r="AZ345" s="26" t="s">
        <v>327</v>
      </c>
      <c r="BA345" s="26" t="s">
        <v>327</v>
      </c>
      <c r="BB345" s="26" t="s">
        <v>327</v>
      </c>
      <c r="BE345" s="26" t="s">
        <v>327</v>
      </c>
      <c r="BF345" s="26" t="s">
        <v>327</v>
      </c>
      <c r="BG345" s="26" t="s">
        <v>327</v>
      </c>
      <c r="BH345" s="26" t="s">
        <v>327</v>
      </c>
      <c r="BK345" s="26" t="s">
        <v>327</v>
      </c>
      <c r="BL345" s="26" t="s">
        <v>327</v>
      </c>
      <c r="BM345" s="26" t="s">
        <v>327</v>
      </c>
      <c r="BN345" s="26" t="s">
        <v>327</v>
      </c>
      <c r="BQ345" s="26" t="s">
        <v>327</v>
      </c>
      <c r="BR345" s="26" t="s">
        <v>327</v>
      </c>
      <c r="BS345" s="26" t="s">
        <v>327</v>
      </c>
      <c r="BT345" s="26" t="s">
        <v>327</v>
      </c>
      <c r="BW345" s="26" t="s">
        <v>327</v>
      </c>
      <c r="BX345" s="26" t="s">
        <v>327</v>
      </c>
      <c r="BY345" s="26" t="s">
        <v>327</v>
      </c>
      <c r="BZ345" s="26" t="s">
        <v>327</v>
      </c>
      <c r="CC345" s="26" t="s">
        <v>327</v>
      </c>
      <c r="CD345" s="26" t="s">
        <v>327</v>
      </c>
      <c r="CE345" s="26" t="s">
        <v>327</v>
      </c>
      <c r="CF345" s="26" t="s">
        <v>327</v>
      </c>
      <c r="CI345" s="26" t="s">
        <v>327</v>
      </c>
      <c r="CJ345" s="26" t="s">
        <v>327</v>
      </c>
      <c r="CK345" s="26" t="s">
        <v>327</v>
      </c>
      <c r="CL345" s="26" t="s">
        <v>327</v>
      </c>
      <c r="CO345" s="26" t="s">
        <v>327</v>
      </c>
      <c r="CP345" s="26" t="s">
        <v>327</v>
      </c>
      <c r="CQ345" s="26" t="s">
        <v>327</v>
      </c>
      <c r="CR345" s="26" t="s">
        <v>327</v>
      </c>
      <c r="CU345" s="26" t="s">
        <v>327</v>
      </c>
      <c r="CV345" s="26" t="s">
        <v>327</v>
      </c>
      <c r="CW345" s="26" t="s">
        <v>327</v>
      </c>
      <c r="CX345" s="26" t="s">
        <v>327</v>
      </c>
    </row>
    <row r="346" spans="5:102" x14ac:dyDescent="0.45">
      <c r="E346" s="26" t="s">
        <v>327</v>
      </c>
      <c r="F346" s="26" t="s">
        <v>327</v>
      </c>
      <c r="G346" s="26" t="s">
        <v>327</v>
      </c>
      <c r="H346" s="26" t="s">
        <v>327</v>
      </c>
      <c r="I346" s="26" t="s">
        <v>327</v>
      </c>
      <c r="J346" s="26" t="s">
        <v>327</v>
      </c>
      <c r="K346" s="26" t="s">
        <v>327</v>
      </c>
      <c r="L346" s="26" t="s">
        <v>327</v>
      </c>
      <c r="M346" s="26" t="s">
        <v>327</v>
      </c>
      <c r="O346" s="26" t="s">
        <v>327</v>
      </c>
      <c r="P346" s="26" t="s">
        <v>327</v>
      </c>
      <c r="Q346" s="26" t="s">
        <v>327</v>
      </c>
      <c r="R346" s="26" t="s">
        <v>327</v>
      </c>
      <c r="U346" s="26" t="s">
        <v>327</v>
      </c>
      <c r="V346" s="26" t="s">
        <v>327</v>
      </c>
      <c r="W346" s="26" t="s">
        <v>327</v>
      </c>
      <c r="X346" s="26" t="s">
        <v>327</v>
      </c>
      <c r="AA346" s="26" t="s">
        <v>327</v>
      </c>
      <c r="AB346" s="26" t="s">
        <v>327</v>
      </c>
      <c r="AC346" s="26" t="s">
        <v>327</v>
      </c>
      <c r="AD346" s="26" t="s">
        <v>327</v>
      </c>
      <c r="AG346" s="26" t="s">
        <v>327</v>
      </c>
      <c r="AH346" s="26" t="s">
        <v>327</v>
      </c>
      <c r="AI346" s="26" t="s">
        <v>327</v>
      </c>
      <c r="AJ346" s="26" t="s">
        <v>327</v>
      </c>
      <c r="AM346" s="26" t="s">
        <v>327</v>
      </c>
      <c r="AN346" s="26" t="s">
        <v>327</v>
      </c>
      <c r="AO346" s="26" t="s">
        <v>327</v>
      </c>
      <c r="AP346" s="26" t="s">
        <v>327</v>
      </c>
      <c r="AS346" s="26" t="s">
        <v>327</v>
      </c>
      <c r="AT346" s="26" t="s">
        <v>327</v>
      </c>
      <c r="AU346" s="26" t="s">
        <v>327</v>
      </c>
      <c r="AV346" s="26" t="s">
        <v>327</v>
      </c>
      <c r="AY346" s="26" t="s">
        <v>327</v>
      </c>
      <c r="AZ346" s="26" t="s">
        <v>327</v>
      </c>
      <c r="BA346" s="26" t="s">
        <v>327</v>
      </c>
      <c r="BB346" s="26" t="s">
        <v>327</v>
      </c>
      <c r="BE346" s="26" t="s">
        <v>327</v>
      </c>
      <c r="BF346" s="26" t="s">
        <v>327</v>
      </c>
      <c r="BG346" s="26" t="s">
        <v>327</v>
      </c>
      <c r="BH346" s="26" t="s">
        <v>327</v>
      </c>
      <c r="BK346" s="26" t="s">
        <v>327</v>
      </c>
      <c r="BL346" s="26" t="s">
        <v>327</v>
      </c>
      <c r="BM346" s="26" t="s">
        <v>327</v>
      </c>
      <c r="BN346" s="26" t="s">
        <v>327</v>
      </c>
      <c r="BQ346" s="26" t="s">
        <v>327</v>
      </c>
      <c r="BR346" s="26" t="s">
        <v>327</v>
      </c>
      <c r="BS346" s="26" t="s">
        <v>327</v>
      </c>
      <c r="BT346" s="26" t="s">
        <v>327</v>
      </c>
      <c r="BW346" s="26" t="s">
        <v>327</v>
      </c>
      <c r="BX346" s="26" t="s">
        <v>327</v>
      </c>
      <c r="BY346" s="26" t="s">
        <v>327</v>
      </c>
      <c r="BZ346" s="26" t="s">
        <v>327</v>
      </c>
      <c r="CC346" s="26" t="s">
        <v>327</v>
      </c>
      <c r="CD346" s="26" t="s">
        <v>327</v>
      </c>
      <c r="CE346" s="26" t="s">
        <v>327</v>
      </c>
      <c r="CF346" s="26" t="s">
        <v>327</v>
      </c>
      <c r="CI346" s="26" t="s">
        <v>327</v>
      </c>
      <c r="CJ346" s="26" t="s">
        <v>327</v>
      </c>
      <c r="CK346" s="26" t="s">
        <v>327</v>
      </c>
      <c r="CL346" s="26" t="s">
        <v>327</v>
      </c>
      <c r="CO346" s="26" t="s">
        <v>327</v>
      </c>
      <c r="CP346" s="26" t="s">
        <v>327</v>
      </c>
      <c r="CQ346" s="26" t="s">
        <v>327</v>
      </c>
      <c r="CR346" s="26" t="s">
        <v>327</v>
      </c>
      <c r="CU346" s="26" t="s">
        <v>327</v>
      </c>
      <c r="CV346" s="26" t="s">
        <v>327</v>
      </c>
      <c r="CW346" s="26" t="s">
        <v>327</v>
      </c>
      <c r="CX346" s="26" t="s">
        <v>327</v>
      </c>
    </row>
    <row r="347" spans="5:102" x14ac:dyDescent="0.45">
      <c r="E347" s="26" t="s">
        <v>327</v>
      </c>
      <c r="F347" s="26" t="s">
        <v>327</v>
      </c>
      <c r="G347" s="26" t="s">
        <v>327</v>
      </c>
      <c r="H347" s="26" t="s">
        <v>327</v>
      </c>
      <c r="I347" s="26" t="s">
        <v>327</v>
      </c>
      <c r="J347" s="26" t="s">
        <v>327</v>
      </c>
      <c r="K347" s="26" t="s">
        <v>327</v>
      </c>
      <c r="L347" s="26" t="s">
        <v>327</v>
      </c>
      <c r="M347" s="26" t="s">
        <v>327</v>
      </c>
      <c r="O347" s="26" t="s">
        <v>327</v>
      </c>
      <c r="P347" s="26" t="s">
        <v>327</v>
      </c>
      <c r="Q347" s="26" t="s">
        <v>327</v>
      </c>
      <c r="R347" s="26" t="s">
        <v>327</v>
      </c>
      <c r="U347" s="26" t="s">
        <v>327</v>
      </c>
      <c r="V347" s="26" t="s">
        <v>327</v>
      </c>
      <c r="W347" s="26" t="s">
        <v>327</v>
      </c>
      <c r="X347" s="26" t="s">
        <v>327</v>
      </c>
      <c r="AA347" s="26" t="s">
        <v>327</v>
      </c>
      <c r="AB347" s="26" t="s">
        <v>327</v>
      </c>
      <c r="AC347" s="26" t="s">
        <v>327</v>
      </c>
      <c r="AD347" s="26" t="s">
        <v>327</v>
      </c>
      <c r="AG347" s="26" t="s">
        <v>327</v>
      </c>
      <c r="AH347" s="26" t="s">
        <v>327</v>
      </c>
      <c r="AI347" s="26" t="s">
        <v>327</v>
      </c>
      <c r="AJ347" s="26" t="s">
        <v>327</v>
      </c>
      <c r="AM347" s="26" t="s">
        <v>327</v>
      </c>
      <c r="AN347" s="26" t="s">
        <v>327</v>
      </c>
      <c r="AO347" s="26" t="s">
        <v>327</v>
      </c>
      <c r="AP347" s="26" t="s">
        <v>327</v>
      </c>
      <c r="AS347" s="26" t="s">
        <v>327</v>
      </c>
      <c r="AT347" s="26" t="s">
        <v>327</v>
      </c>
      <c r="AU347" s="26" t="s">
        <v>327</v>
      </c>
      <c r="AV347" s="26" t="s">
        <v>327</v>
      </c>
      <c r="AY347" s="26" t="s">
        <v>327</v>
      </c>
      <c r="AZ347" s="26" t="s">
        <v>327</v>
      </c>
      <c r="BA347" s="26" t="s">
        <v>327</v>
      </c>
      <c r="BB347" s="26" t="s">
        <v>327</v>
      </c>
      <c r="BE347" s="26" t="s">
        <v>327</v>
      </c>
      <c r="BF347" s="26" t="s">
        <v>327</v>
      </c>
      <c r="BG347" s="26" t="s">
        <v>327</v>
      </c>
      <c r="BH347" s="26" t="s">
        <v>327</v>
      </c>
      <c r="BK347" s="26" t="s">
        <v>327</v>
      </c>
      <c r="BL347" s="26" t="s">
        <v>327</v>
      </c>
      <c r="BM347" s="26" t="s">
        <v>327</v>
      </c>
      <c r="BN347" s="26" t="s">
        <v>327</v>
      </c>
      <c r="BQ347" s="26" t="s">
        <v>327</v>
      </c>
      <c r="BR347" s="26" t="s">
        <v>327</v>
      </c>
      <c r="BS347" s="26" t="s">
        <v>327</v>
      </c>
      <c r="BT347" s="26" t="s">
        <v>327</v>
      </c>
      <c r="BW347" s="26" t="s">
        <v>327</v>
      </c>
      <c r="BX347" s="26" t="s">
        <v>327</v>
      </c>
      <c r="BY347" s="26" t="s">
        <v>327</v>
      </c>
      <c r="BZ347" s="26" t="s">
        <v>327</v>
      </c>
      <c r="CC347" s="26" t="s">
        <v>327</v>
      </c>
      <c r="CD347" s="26" t="s">
        <v>327</v>
      </c>
      <c r="CE347" s="26" t="s">
        <v>327</v>
      </c>
      <c r="CF347" s="26" t="s">
        <v>327</v>
      </c>
      <c r="CI347" s="26" t="s">
        <v>327</v>
      </c>
      <c r="CJ347" s="26" t="s">
        <v>327</v>
      </c>
      <c r="CK347" s="26" t="s">
        <v>327</v>
      </c>
      <c r="CL347" s="26" t="s">
        <v>327</v>
      </c>
      <c r="CO347" s="26" t="s">
        <v>327</v>
      </c>
      <c r="CP347" s="26" t="s">
        <v>327</v>
      </c>
      <c r="CQ347" s="26" t="s">
        <v>327</v>
      </c>
      <c r="CR347" s="26" t="s">
        <v>327</v>
      </c>
      <c r="CU347" s="26" t="s">
        <v>327</v>
      </c>
      <c r="CV347" s="26" t="s">
        <v>327</v>
      </c>
      <c r="CW347" s="26" t="s">
        <v>327</v>
      </c>
      <c r="CX347" s="26" t="s">
        <v>327</v>
      </c>
    </row>
    <row r="348" spans="5:102" x14ac:dyDescent="0.45">
      <c r="E348" s="26" t="s">
        <v>327</v>
      </c>
      <c r="F348" s="26" t="s">
        <v>327</v>
      </c>
      <c r="G348" s="26" t="s">
        <v>327</v>
      </c>
      <c r="H348" s="26" t="s">
        <v>327</v>
      </c>
      <c r="I348" s="26" t="s">
        <v>327</v>
      </c>
      <c r="J348" s="26" t="s">
        <v>327</v>
      </c>
      <c r="K348" s="26" t="s">
        <v>327</v>
      </c>
      <c r="L348" s="26" t="s">
        <v>327</v>
      </c>
      <c r="M348" s="26" t="s">
        <v>327</v>
      </c>
      <c r="O348" s="26" t="s">
        <v>327</v>
      </c>
      <c r="P348" s="26" t="s">
        <v>327</v>
      </c>
      <c r="Q348" s="26" t="s">
        <v>327</v>
      </c>
      <c r="R348" s="26" t="s">
        <v>327</v>
      </c>
      <c r="U348" s="26" t="s">
        <v>327</v>
      </c>
      <c r="V348" s="26" t="s">
        <v>327</v>
      </c>
      <c r="W348" s="26" t="s">
        <v>327</v>
      </c>
      <c r="X348" s="26" t="s">
        <v>327</v>
      </c>
      <c r="AA348" s="26" t="s">
        <v>327</v>
      </c>
      <c r="AB348" s="26" t="s">
        <v>327</v>
      </c>
      <c r="AC348" s="26" t="s">
        <v>327</v>
      </c>
      <c r="AD348" s="26" t="s">
        <v>327</v>
      </c>
      <c r="AG348" s="26" t="s">
        <v>327</v>
      </c>
      <c r="AH348" s="26" t="s">
        <v>327</v>
      </c>
      <c r="AI348" s="26" t="s">
        <v>327</v>
      </c>
      <c r="AJ348" s="26" t="s">
        <v>327</v>
      </c>
      <c r="AM348" s="26" t="s">
        <v>327</v>
      </c>
      <c r="AN348" s="26" t="s">
        <v>327</v>
      </c>
      <c r="AO348" s="26" t="s">
        <v>327</v>
      </c>
      <c r="AP348" s="26" t="s">
        <v>327</v>
      </c>
      <c r="AS348" s="26" t="s">
        <v>327</v>
      </c>
      <c r="AT348" s="26" t="s">
        <v>327</v>
      </c>
      <c r="AU348" s="26" t="s">
        <v>327</v>
      </c>
      <c r="AV348" s="26" t="s">
        <v>327</v>
      </c>
      <c r="AY348" s="26" t="s">
        <v>327</v>
      </c>
      <c r="AZ348" s="26" t="s">
        <v>327</v>
      </c>
      <c r="BA348" s="26" t="s">
        <v>327</v>
      </c>
      <c r="BB348" s="26" t="s">
        <v>327</v>
      </c>
      <c r="BE348" s="26" t="s">
        <v>327</v>
      </c>
      <c r="BF348" s="26" t="s">
        <v>327</v>
      </c>
      <c r="BG348" s="26" t="s">
        <v>327</v>
      </c>
      <c r="BH348" s="26" t="s">
        <v>327</v>
      </c>
      <c r="BK348" s="26" t="s">
        <v>327</v>
      </c>
      <c r="BL348" s="26" t="s">
        <v>327</v>
      </c>
      <c r="BM348" s="26" t="s">
        <v>327</v>
      </c>
      <c r="BN348" s="26" t="s">
        <v>327</v>
      </c>
      <c r="BQ348" s="26" t="s">
        <v>327</v>
      </c>
      <c r="BR348" s="26" t="s">
        <v>327</v>
      </c>
      <c r="BS348" s="26" t="s">
        <v>327</v>
      </c>
      <c r="BT348" s="26" t="s">
        <v>327</v>
      </c>
      <c r="BW348" s="26" t="s">
        <v>327</v>
      </c>
      <c r="BX348" s="26" t="s">
        <v>327</v>
      </c>
      <c r="BY348" s="26" t="s">
        <v>327</v>
      </c>
      <c r="BZ348" s="26" t="s">
        <v>327</v>
      </c>
      <c r="CC348" s="26" t="s">
        <v>327</v>
      </c>
      <c r="CD348" s="26" t="s">
        <v>327</v>
      </c>
      <c r="CE348" s="26" t="s">
        <v>327</v>
      </c>
      <c r="CF348" s="26" t="s">
        <v>327</v>
      </c>
      <c r="CI348" s="26" t="s">
        <v>327</v>
      </c>
      <c r="CJ348" s="26" t="s">
        <v>327</v>
      </c>
      <c r="CK348" s="26" t="s">
        <v>327</v>
      </c>
      <c r="CL348" s="26" t="s">
        <v>327</v>
      </c>
      <c r="CO348" s="26" t="s">
        <v>327</v>
      </c>
      <c r="CP348" s="26" t="s">
        <v>327</v>
      </c>
      <c r="CQ348" s="26" t="s">
        <v>327</v>
      </c>
      <c r="CR348" s="26" t="s">
        <v>327</v>
      </c>
      <c r="CU348" s="26" t="s">
        <v>327</v>
      </c>
      <c r="CV348" s="26" t="s">
        <v>327</v>
      </c>
      <c r="CW348" s="26" t="s">
        <v>327</v>
      </c>
      <c r="CX348" s="26" t="s">
        <v>327</v>
      </c>
    </row>
    <row r="349" spans="5:102" x14ac:dyDescent="0.45">
      <c r="E349" s="26" t="s">
        <v>327</v>
      </c>
      <c r="F349" s="26" t="s">
        <v>327</v>
      </c>
      <c r="G349" s="26" t="s">
        <v>327</v>
      </c>
      <c r="H349" s="26" t="s">
        <v>327</v>
      </c>
      <c r="I349" s="26" t="s">
        <v>327</v>
      </c>
      <c r="J349" s="26" t="s">
        <v>327</v>
      </c>
      <c r="K349" s="26" t="s">
        <v>327</v>
      </c>
      <c r="L349" s="26" t="s">
        <v>327</v>
      </c>
      <c r="M349" s="26" t="s">
        <v>327</v>
      </c>
      <c r="O349" s="26" t="s">
        <v>327</v>
      </c>
      <c r="P349" s="26" t="s">
        <v>327</v>
      </c>
      <c r="Q349" s="26" t="s">
        <v>327</v>
      </c>
      <c r="R349" s="26" t="s">
        <v>327</v>
      </c>
      <c r="U349" s="26" t="s">
        <v>327</v>
      </c>
      <c r="V349" s="26" t="s">
        <v>327</v>
      </c>
      <c r="W349" s="26" t="s">
        <v>327</v>
      </c>
      <c r="X349" s="26" t="s">
        <v>327</v>
      </c>
      <c r="AA349" s="26" t="s">
        <v>327</v>
      </c>
      <c r="AB349" s="26" t="s">
        <v>327</v>
      </c>
      <c r="AC349" s="26" t="s">
        <v>327</v>
      </c>
      <c r="AD349" s="26" t="s">
        <v>327</v>
      </c>
      <c r="AG349" s="26" t="s">
        <v>327</v>
      </c>
      <c r="AH349" s="26" t="s">
        <v>327</v>
      </c>
      <c r="AI349" s="26" t="s">
        <v>327</v>
      </c>
      <c r="AJ349" s="26" t="s">
        <v>327</v>
      </c>
      <c r="AM349" s="26" t="s">
        <v>327</v>
      </c>
      <c r="AN349" s="26" t="s">
        <v>327</v>
      </c>
      <c r="AO349" s="26" t="s">
        <v>327</v>
      </c>
      <c r="AP349" s="26" t="s">
        <v>327</v>
      </c>
      <c r="AS349" s="26" t="s">
        <v>327</v>
      </c>
      <c r="AT349" s="26" t="s">
        <v>327</v>
      </c>
      <c r="AU349" s="26" t="s">
        <v>327</v>
      </c>
      <c r="AV349" s="26" t="s">
        <v>327</v>
      </c>
      <c r="AY349" s="26" t="s">
        <v>327</v>
      </c>
      <c r="AZ349" s="26" t="s">
        <v>327</v>
      </c>
      <c r="BA349" s="26" t="s">
        <v>327</v>
      </c>
      <c r="BB349" s="26" t="s">
        <v>327</v>
      </c>
      <c r="BE349" s="26" t="s">
        <v>327</v>
      </c>
      <c r="BF349" s="26" t="s">
        <v>327</v>
      </c>
      <c r="BG349" s="26" t="s">
        <v>327</v>
      </c>
      <c r="BH349" s="26" t="s">
        <v>327</v>
      </c>
      <c r="BK349" s="26" t="s">
        <v>327</v>
      </c>
      <c r="BL349" s="26" t="s">
        <v>327</v>
      </c>
      <c r="BM349" s="26" t="s">
        <v>327</v>
      </c>
      <c r="BN349" s="26" t="s">
        <v>327</v>
      </c>
      <c r="BQ349" s="26" t="s">
        <v>327</v>
      </c>
      <c r="BR349" s="26" t="s">
        <v>327</v>
      </c>
      <c r="BS349" s="26" t="s">
        <v>327</v>
      </c>
      <c r="BT349" s="26" t="s">
        <v>327</v>
      </c>
      <c r="BW349" s="26" t="s">
        <v>327</v>
      </c>
      <c r="BX349" s="26" t="s">
        <v>327</v>
      </c>
      <c r="BY349" s="26" t="s">
        <v>327</v>
      </c>
      <c r="BZ349" s="26" t="s">
        <v>327</v>
      </c>
      <c r="CC349" s="26" t="s">
        <v>327</v>
      </c>
      <c r="CD349" s="26" t="s">
        <v>327</v>
      </c>
      <c r="CE349" s="26" t="s">
        <v>327</v>
      </c>
      <c r="CF349" s="26" t="s">
        <v>327</v>
      </c>
      <c r="CI349" s="26" t="s">
        <v>327</v>
      </c>
      <c r="CJ349" s="26" t="s">
        <v>327</v>
      </c>
      <c r="CK349" s="26" t="s">
        <v>327</v>
      </c>
      <c r="CL349" s="26" t="s">
        <v>327</v>
      </c>
      <c r="CO349" s="26" t="s">
        <v>327</v>
      </c>
      <c r="CP349" s="26" t="s">
        <v>327</v>
      </c>
      <c r="CQ349" s="26" t="s">
        <v>327</v>
      </c>
      <c r="CR349" s="26" t="s">
        <v>327</v>
      </c>
      <c r="CU349" s="26" t="s">
        <v>327</v>
      </c>
      <c r="CV349" s="26" t="s">
        <v>327</v>
      </c>
      <c r="CW349" s="26" t="s">
        <v>327</v>
      </c>
      <c r="CX349" s="26" t="s">
        <v>327</v>
      </c>
    </row>
    <row r="350" spans="5:102" x14ac:dyDescent="0.45">
      <c r="E350" s="26" t="s">
        <v>327</v>
      </c>
      <c r="F350" s="26" t="s">
        <v>327</v>
      </c>
      <c r="G350" s="26" t="s">
        <v>327</v>
      </c>
      <c r="H350" s="26" t="s">
        <v>327</v>
      </c>
      <c r="I350" s="26" t="s">
        <v>327</v>
      </c>
      <c r="J350" s="26" t="s">
        <v>327</v>
      </c>
      <c r="K350" s="26" t="s">
        <v>327</v>
      </c>
      <c r="L350" s="26" t="s">
        <v>327</v>
      </c>
      <c r="M350" s="26" t="s">
        <v>327</v>
      </c>
      <c r="O350" s="26" t="s">
        <v>327</v>
      </c>
      <c r="P350" s="26" t="s">
        <v>327</v>
      </c>
      <c r="Q350" s="26" t="s">
        <v>327</v>
      </c>
      <c r="R350" s="26" t="s">
        <v>327</v>
      </c>
      <c r="U350" s="26" t="s">
        <v>327</v>
      </c>
      <c r="V350" s="26" t="s">
        <v>327</v>
      </c>
      <c r="W350" s="26" t="s">
        <v>327</v>
      </c>
      <c r="X350" s="26" t="s">
        <v>327</v>
      </c>
      <c r="AA350" s="26" t="s">
        <v>327</v>
      </c>
      <c r="AB350" s="26" t="s">
        <v>327</v>
      </c>
      <c r="AC350" s="26" t="s">
        <v>327</v>
      </c>
      <c r="AD350" s="26" t="s">
        <v>327</v>
      </c>
      <c r="AG350" s="26" t="s">
        <v>327</v>
      </c>
      <c r="AH350" s="26" t="s">
        <v>327</v>
      </c>
      <c r="AI350" s="26" t="s">
        <v>327</v>
      </c>
      <c r="AJ350" s="26" t="s">
        <v>327</v>
      </c>
      <c r="AM350" s="26" t="s">
        <v>327</v>
      </c>
      <c r="AN350" s="26" t="s">
        <v>327</v>
      </c>
      <c r="AO350" s="26" t="s">
        <v>327</v>
      </c>
      <c r="AP350" s="26" t="s">
        <v>327</v>
      </c>
      <c r="AS350" s="26" t="s">
        <v>327</v>
      </c>
      <c r="AT350" s="26" t="s">
        <v>327</v>
      </c>
      <c r="AU350" s="26" t="s">
        <v>327</v>
      </c>
      <c r="AV350" s="26" t="s">
        <v>327</v>
      </c>
      <c r="AY350" s="26" t="s">
        <v>327</v>
      </c>
      <c r="AZ350" s="26" t="s">
        <v>327</v>
      </c>
      <c r="BA350" s="26" t="s">
        <v>327</v>
      </c>
      <c r="BB350" s="26" t="s">
        <v>327</v>
      </c>
      <c r="BE350" s="26" t="s">
        <v>327</v>
      </c>
      <c r="BF350" s="26" t="s">
        <v>327</v>
      </c>
      <c r="BG350" s="26" t="s">
        <v>327</v>
      </c>
      <c r="BH350" s="26" t="s">
        <v>327</v>
      </c>
      <c r="BK350" s="26" t="s">
        <v>327</v>
      </c>
      <c r="BL350" s="26" t="s">
        <v>327</v>
      </c>
      <c r="BM350" s="26" t="s">
        <v>327</v>
      </c>
      <c r="BN350" s="26" t="s">
        <v>327</v>
      </c>
      <c r="BQ350" s="26" t="s">
        <v>327</v>
      </c>
      <c r="BR350" s="26" t="s">
        <v>327</v>
      </c>
      <c r="BS350" s="26" t="s">
        <v>327</v>
      </c>
      <c r="BT350" s="26" t="s">
        <v>327</v>
      </c>
      <c r="BW350" s="26" t="s">
        <v>327</v>
      </c>
      <c r="BX350" s="26" t="s">
        <v>327</v>
      </c>
      <c r="BY350" s="26" t="s">
        <v>327</v>
      </c>
      <c r="BZ350" s="26" t="s">
        <v>327</v>
      </c>
      <c r="CC350" s="26" t="s">
        <v>327</v>
      </c>
      <c r="CD350" s="26" t="s">
        <v>327</v>
      </c>
      <c r="CE350" s="26" t="s">
        <v>327</v>
      </c>
      <c r="CF350" s="26" t="s">
        <v>327</v>
      </c>
      <c r="CI350" s="26" t="s">
        <v>327</v>
      </c>
      <c r="CJ350" s="26" t="s">
        <v>327</v>
      </c>
      <c r="CK350" s="26" t="s">
        <v>327</v>
      </c>
      <c r="CL350" s="26" t="s">
        <v>327</v>
      </c>
      <c r="CO350" s="26" t="s">
        <v>327</v>
      </c>
      <c r="CP350" s="26" t="s">
        <v>327</v>
      </c>
      <c r="CQ350" s="26" t="s">
        <v>327</v>
      </c>
      <c r="CR350" s="26" t="s">
        <v>327</v>
      </c>
      <c r="CU350" s="26" t="s">
        <v>327</v>
      </c>
      <c r="CV350" s="26" t="s">
        <v>327</v>
      </c>
      <c r="CW350" s="26" t="s">
        <v>327</v>
      </c>
      <c r="CX350" s="26" t="s">
        <v>327</v>
      </c>
    </row>
    <row r="351" spans="5:102" x14ac:dyDescent="0.45">
      <c r="E351" s="26" t="s">
        <v>327</v>
      </c>
      <c r="F351" s="26" t="s">
        <v>327</v>
      </c>
      <c r="G351" s="26" t="s">
        <v>327</v>
      </c>
      <c r="H351" s="26" t="s">
        <v>327</v>
      </c>
      <c r="I351" s="26" t="s">
        <v>327</v>
      </c>
      <c r="J351" s="26" t="s">
        <v>327</v>
      </c>
      <c r="K351" s="26" t="s">
        <v>327</v>
      </c>
      <c r="L351" s="26" t="s">
        <v>327</v>
      </c>
      <c r="M351" s="26" t="s">
        <v>327</v>
      </c>
      <c r="O351" s="26" t="s">
        <v>327</v>
      </c>
      <c r="P351" s="26" t="s">
        <v>327</v>
      </c>
      <c r="Q351" s="26" t="s">
        <v>327</v>
      </c>
      <c r="R351" s="26" t="s">
        <v>327</v>
      </c>
      <c r="U351" s="26" t="s">
        <v>327</v>
      </c>
      <c r="V351" s="26" t="s">
        <v>327</v>
      </c>
      <c r="W351" s="26" t="s">
        <v>327</v>
      </c>
      <c r="X351" s="26" t="s">
        <v>327</v>
      </c>
      <c r="AA351" s="26" t="s">
        <v>327</v>
      </c>
      <c r="AB351" s="26" t="s">
        <v>327</v>
      </c>
      <c r="AC351" s="26" t="s">
        <v>327</v>
      </c>
      <c r="AD351" s="26" t="s">
        <v>327</v>
      </c>
      <c r="AG351" s="26" t="s">
        <v>327</v>
      </c>
      <c r="AH351" s="26" t="s">
        <v>327</v>
      </c>
      <c r="AI351" s="26" t="s">
        <v>327</v>
      </c>
      <c r="AJ351" s="26" t="s">
        <v>327</v>
      </c>
      <c r="AM351" s="26" t="s">
        <v>327</v>
      </c>
      <c r="AN351" s="26" t="s">
        <v>327</v>
      </c>
      <c r="AO351" s="26" t="s">
        <v>327</v>
      </c>
      <c r="AP351" s="26" t="s">
        <v>327</v>
      </c>
      <c r="AS351" s="26" t="s">
        <v>327</v>
      </c>
      <c r="AT351" s="26" t="s">
        <v>327</v>
      </c>
      <c r="AU351" s="26" t="s">
        <v>327</v>
      </c>
      <c r="AV351" s="26" t="s">
        <v>327</v>
      </c>
      <c r="AY351" s="26" t="s">
        <v>327</v>
      </c>
      <c r="AZ351" s="26" t="s">
        <v>327</v>
      </c>
      <c r="BA351" s="26" t="s">
        <v>327</v>
      </c>
      <c r="BB351" s="26" t="s">
        <v>327</v>
      </c>
      <c r="BE351" s="26" t="s">
        <v>327</v>
      </c>
      <c r="BF351" s="26" t="s">
        <v>327</v>
      </c>
      <c r="BG351" s="26" t="s">
        <v>327</v>
      </c>
      <c r="BH351" s="26" t="s">
        <v>327</v>
      </c>
      <c r="BK351" s="26" t="s">
        <v>327</v>
      </c>
      <c r="BL351" s="26" t="s">
        <v>327</v>
      </c>
      <c r="BM351" s="26" t="s">
        <v>327</v>
      </c>
      <c r="BN351" s="26" t="s">
        <v>327</v>
      </c>
      <c r="BQ351" s="26" t="s">
        <v>327</v>
      </c>
      <c r="BR351" s="26" t="s">
        <v>327</v>
      </c>
      <c r="BS351" s="26" t="s">
        <v>327</v>
      </c>
      <c r="BT351" s="26" t="s">
        <v>327</v>
      </c>
      <c r="BW351" s="26" t="s">
        <v>327</v>
      </c>
      <c r="BX351" s="26" t="s">
        <v>327</v>
      </c>
      <c r="BY351" s="26" t="s">
        <v>327</v>
      </c>
      <c r="BZ351" s="26" t="s">
        <v>327</v>
      </c>
      <c r="CC351" s="26" t="s">
        <v>327</v>
      </c>
      <c r="CD351" s="26" t="s">
        <v>327</v>
      </c>
      <c r="CE351" s="26" t="s">
        <v>327</v>
      </c>
      <c r="CF351" s="26" t="s">
        <v>327</v>
      </c>
      <c r="CI351" s="26" t="s">
        <v>327</v>
      </c>
      <c r="CJ351" s="26" t="s">
        <v>327</v>
      </c>
      <c r="CK351" s="26" t="s">
        <v>327</v>
      </c>
      <c r="CL351" s="26" t="s">
        <v>327</v>
      </c>
      <c r="CO351" s="26" t="s">
        <v>327</v>
      </c>
      <c r="CP351" s="26" t="s">
        <v>327</v>
      </c>
      <c r="CQ351" s="26" t="s">
        <v>327</v>
      </c>
      <c r="CR351" s="26" t="s">
        <v>327</v>
      </c>
      <c r="CU351" s="26" t="s">
        <v>327</v>
      </c>
      <c r="CV351" s="26" t="s">
        <v>327</v>
      </c>
      <c r="CW351" s="26" t="s">
        <v>327</v>
      </c>
      <c r="CX351" s="26" t="s">
        <v>327</v>
      </c>
    </row>
    <row r="352" spans="5:102" x14ac:dyDescent="0.45">
      <c r="E352" s="26" t="s">
        <v>327</v>
      </c>
      <c r="F352" s="26" t="s">
        <v>327</v>
      </c>
      <c r="G352" s="26" t="s">
        <v>327</v>
      </c>
      <c r="H352" s="26" t="s">
        <v>327</v>
      </c>
      <c r="I352" s="26" t="s">
        <v>327</v>
      </c>
      <c r="J352" s="26" t="s">
        <v>327</v>
      </c>
      <c r="K352" s="26" t="s">
        <v>327</v>
      </c>
      <c r="L352" s="26" t="s">
        <v>327</v>
      </c>
      <c r="M352" s="26" t="s">
        <v>327</v>
      </c>
      <c r="O352" s="26" t="s">
        <v>327</v>
      </c>
      <c r="P352" s="26" t="s">
        <v>327</v>
      </c>
      <c r="Q352" s="26" t="s">
        <v>327</v>
      </c>
      <c r="R352" s="26" t="s">
        <v>327</v>
      </c>
      <c r="U352" s="26" t="s">
        <v>327</v>
      </c>
      <c r="V352" s="26" t="s">
        <v>327</v>
      </c>
      <c r="W352" s="26" t="s">
        <v>327</v>
      </c>
      <c r="X352" s="26" t="s">
        <v>327</v>
      </c>
      <c r="AA352" s="26" t="s">
        <v>327</v>
      </c>
      <c r="AB352" s="26" t="s">
        <v>327</v>
      </c>
      <c r="AC352" s="26" t="s">
        <v>327</v>
      </c>
      <c r="AD352" s="26" t="s">
        <v>327</v>
      </c>
      <c r="AG352" s="26" t="s">
        <v>327</v>
      </c>
      <c r="AH352" s="26" t="s">
        <v>327</v>
      </c>
      <c r="AI352" s="26" t="s">
        <v>327</v>
      </c>
      <c r="AJ352" s="26" t="s">
        <v>327</v>
      </c>
      <c r="AM352" s="26" t="s">
        <v>327</v>
      </c>
      <c r="AN352" s="26" t="s">
        <v>327</v>
      </c>
      <c r="AO352" s="26" t="s">
        <v>327</v>
      </c>
      <c r="AP352" s="26" t="s">
        <v>327</v>
      </c>
      <c r="AS352" s="26" t="s">
        <v>327</v>
      </c>
      <c r="AT352" s="26" t="s">
        <v>327</v>
      </c>
      <c r="AU352" s="26" t="s">
        <v>327</v>
      </c>
      <c r="AV352" s="26" t="s">
        <v>327</v>
      </c>
      <c r="AY352" s="26" t="s">
        <v>327</v>
      </c>
      <c r="AZ352" s="26" t="s">
        <v>327</v>
      </c>
      <c r="BA352" s="26" t="s">
        <v>327</v>
      </c>
      <c r="BB352" s="26" t="s">
        <v>327</v>
      </c>
      <c r="BE352" s="26" t="s">
        <v>327</v>
      </c>
      <c r="BF352" s="26" t="s">
        <v>327</v>
      </c>
      <c r="BG352" s="26" t="s">
        <v>327</v>
      </c>
      <c r="BH352" s="26" t="s">
        <v>327</v>
      </c>
      <c r="BK352" s="26" t="s">
        <v>327</v>
      </c>
      <c r="BL352" s="26" t="s">
        <v>327</v>
      </c>
      <c r="BM352" s="26" t="s">
        <v>327</v>
      </c>
      <c r="BN352" s="26" t="s">
        <v>327</v>
      </c>
      <c r="BQ352" s="26" t="s">
        <v>327</v>
      </c>
      <c r="BR352" s="26" t="s">
        <v>327</v>
      </c>
      <c r="BS352" s="26" t="s">
        <v>327</v>
      </c>
      <c r="BT352" s="26" t="s">
        <v>327</v>
      </c>
      <c r="BW352" s="26" t="s">
        <v>327</v>
      </c>
      <c r="BX352" s="26" t="s">
        <v>327</v>
      </c>
      <c r="BY352" s="26" t="s">
        <v>327</v>
      </c>
      <c r="BZ352" s="26" t="s">
        <v>327</v>
      </c>
      <c r="CC352" s="26" t="s">
        <v>327</v>
      </c>
      <c r="CD352" s="26" t="s">
        <v>327</v>
      </c>
      <c r="CE352" s="26" t="s">
        <v>327</v>
      </c>
      <c r="CF352" s="26" t="s">
        <v>327</v>
      </c>
      <c r="CI352" s="26" t="s">
        <v>327</v>
      </c>
      <c r="CJ352" s="26" t="s">
        <v>327</v>
      </c>
      <c r="CK352" s="26" t="s">
        <v>327</v>
      </c>
      <c r="CL352" s="26" t="s">
        <v>327</v>
      </c>
      <c r="CO352" s="26" t="s">
        <v>327</v>
      </c>
      <c r="CP352" s="26" t="s">
        <v>327</v>
      </c>
      <c r="CQ352" s="26" t="s">
        <v>327</v>
      </c>
      <c r="CR352" s="26" t="s">
        <v>327</v>
      </c>
      <c r="CU352" s="26" t="s">
        <v>327</v>
      </c>
      <c r="CV352" s="26" t="s">
        <v>327</v>
      </c>
      <c r="CW352" s="26" t="s">
        <v>327</v>
      </c>
      <c r="CX352" s="26" t="s">
        <v>327</v>
      </c>
    </row>
    <row r="353" spans="5:102" x14ac:dyDescent="0.45">
      <c r="E353" s="26" t="s">
        <v>327</v>
      </c>
      <c r="F353" s="26" t="s">
        <v>327</v>
      </c>
      <c r="G353" s="26" t="s">
        <v>327</v>
      </c>
      <c r="H353" s="26" t="s">
        <v>327</v>
      </c>
      <c r="I353" s="26" t="s">
        <v>327</v>
      </c>
      <c r="J353" s="26" t="s">
        <v>327</v>
      </c>
      <c r="K353" s="26" t="s">
        <v>327</v>
      </c>
      <c r="L353" s="26" t="s">
        <v>327</v>
      </c>
      <c r="M353" s="26" t="s">
        <v>327</v>
      </c>
      <c r="O353" s="26" t="s">
        <v>327</v>
      </c>
      <c r="P353" s="26" t="s">
        <v>327</v>
      </c>
      <c r="Q353" s="26" t="s">
        <v>327</v>
      </c>
      <c r="R353" s="26" t="s">
        <v>327</v>
      </c>
      <c r="U353" s="26" t="s">
        <v>327</v>
      </c>
      <c r="V353" s="26" t="s">
        <v>327</v>
      </c>
      <c r="W353" s="26" t="s">
        <v>327</v>
      </c>
      <c r="X353" s="26" t="s">
        <v>327</v>
      </c>
      <c r="AA353" s="26" t="s">
        <v>327</v>
      </c>
      <c r="AB353" s="26" t="s">
        <v>327</v>
      </c>
      <c r="AC353" s="26" t="s">
        <v>327</v>
      </c>
      <c r="AD353" s="26" t="s">
        <v>327</v>
      </c>
      <c r="AG353" s="26" t="s">
        <v>327</v>
      </c>
      <c r="AH353" s="26" t="s">
        <v>327</v>
      </c>
      <c r="AI353" s="26" t="s">
        <v>327</v>
      </c>
      <c r="AJ353" s="26" t="s">
        <v>327</v>
      </c>
      <c r="AM353" s="26" t="s">
        <v>327</v>
      </c>
      <c r="AN353" s="26" t="s">
        <v>327</v>
      </c>
      <c r="AO353" s="26" t="s">
        <v>327</v>
      </c>
      <c r="AP353" s="26" t="s">
        <v>327</v>
      </c>
      <c r="AS353" s="26" t="s">
        <v>327</v>
      </c>
      <c r="AT353" s="26" t="s">
        <v>327</v>
      </c>
      <c r="AU353" s="26" t="s">
        <v>327</v>
      </c>
      <c r="AV353" s="26" t="s">
        <v>327</v>
      </c>
      <c r="AY353" s="26" t="s">
        <v>327</v>
      </c>
      <c r="AZ353" s="26" t="s">
        <v>327</v>
      </c>
      <c r="BA353" s="26" t="s">
        <v>327</v>
      </c>
      <c r="BB353" s="26" t="s">
        <v>327</v>
      </c>
      <c r="BE353" s="26" t="s">
        <v>327</v>
      </c>
      <c r="BF353" s="26" t="s">
        <v>327</v>
      </c>
      <c r="BG353" s="26" t="s">
        <v>327</v>
      </c>
      <c r="BH353" s="26" t="s">
        <v>327</v>
      </c>
      <c r="BK353" s="26" t="s">
        <v>327</v>
      </c>
      <c r="BL353" s="26" t="s">
        <v>327</v>
      </c>
      <c r="BM353" s="26" t="s">
        <v>327</v>
      </c>
      <c r="BN353" s="26" t="s">
        <v>327</v>
      </c>
      <c r="BQ353" s="26" t="s">
        <v>327</v>
      </c>
      <c r="BR353" s="26" t="s">
        <v>327</v>
      </c>
      <c r="BS353" s="26" t="s">
        <v>327</v>
      </c>
      <c r="BT353" s="26" t="s">
        <v>327</v>
      </c>
      <c r="BW353" s="26" t="s">
        <v>327</v>
      </c>
      <c r="BX353" s="26" t="s">
        <v>327</v>
      </c>
      <c r="BY353" s="26" t="s">
        <v>327</v>
      </c>
      <c r="BZ353" s="26" t="s">
        <v>327</v>
      </c>
      <c r="CC353" s="26" t="s">
        <v>327</v>
      </c>
      <c r="CD353" s="26" t="s">
        <v>327</v>
      </c>
      <c r="CE353" s="26" t="s">
        <v>327</v>
      </c>
      <c r="CF353" s="26" t="s">
        <v>327</v>
      </c>
      <c r="CI353" s="26" t="s">
        <v>327</v>
      </c>
      <c r="CJ353" s="26" t="s">
        <v>327</v>
      </c>
      <c r="CK353" s="26" t="s">
        <v>327</v>
      </c>
      <c r="CL353" s="26" t="s">
        <v>327</v>
      </c>
      <c r="CO353" s="26" t="s">
        <v>327</v>
      </c>
      <c r="CP353" s="26" t="s">
        <v>327</v>
      </c>
      <c r="CQ353" s="26" t="s">
        <v>327</v>
      </c>
      <c r="CR353" s="26" t="s">
        <v>327</v>
      </c>
      <c r="CU353" s="26" t="s">
        <v>327</v>
      </c>
      <c r="CV353" s="26" t="s">
        <v>327</v>
      </c>
      <c r="CW353" s="26" t="s">
        <v>327</v>
      </c>
      <c r="CX353" s="26" t="s">
        <v>327</v>
      </c>
    </row>
    <row r="354" spans="5:102" x14ac:dyDescent="0.45">
      <c r="E354" s="26" t="s">
        <v>327</v>
      </c>
      <c r="F354" s="26" t="s">
        <v>327</v>
      </c>
      <c r="G354" s="26" t="s">
        <v>327</v>
      </c>
      <c r="H354" s="26" t="s">
        <v>327</v>
      </c>
      <c r="I354" s="26" t="s">
        <v>327</v>
      </c>
      <c r="J354" s="26" t="s">
        <v>327</v>
      </c>
      <c r="K354" s="26" t="s">
        <v>327</v>
      </c>
      <c r="L354" s="26" t="s">
        <v>327</v>
      </c>
      <c r="M354" s="26" t="s">
        <v>327</v>
      </c>
      <c r="O354" s="26" t="s">
        <v>327</v>
      </c>
      <c r="P354" s="26" t="s">
        <v>327</v>
      </c>
      <c r="Q354" s="26" t="s">
        <v>327</v>
      </c>
      <c r="R354" s="26" t="s">
        <v>327</v>
      </c>
      <c r="U354" s="26" t="s">
        <v>327</v>
      </c>
      <c r="V354" s="26" t="s">
        <v>327</v>
      </c>
      <c r="W354" s="26" t="s">
        <v>327</v>
      </c>
      <c r="X354" s="26" t="s">
        <v>327</v>
      </c>
      <c r="AA354" s="26" t="s">
        <v>327</v>
      </c>
      <c r="AB354" s="26" t="s">
        <v>327</v>
      </c>
      <c r="AC354" s="26" t="s">
        <v>327</v>
      </c>
      <c r="AD354" s="26" t="s">
        <v>327</v>
      </c>
      <c r="AG354" s="26" t="s">
        <v>327</v>
      </c>
      <c r="AH354" s="26" t="s">
        <v>327</v>
      </c>
      <c r="AI354" s="26" t="s">
        <v>327</v>
      </c>
      <c r="AJ354" s="26" t="s">
        <v>327</v>
      </c>
      <c r="AM354" s="26" t="s">
        <v>327</v>
      </c>
      <c r="AN354" s="26" t="s">
        <v>327</v>
      </c>
      <c r="AO354" s="26" t="s">
        <v>327</v>
      </c>
      <c r="AP354" s="26" t="s">
        <v>327</v>
      </c>
      <c r="AS354" s="26" t="s">
        <v>327</v>
      </c>
      <c r="AT354" s="26" t="s">
        <v>327</v>
      </c>
      <c r="AU354" s="26" t="s">
        <v>327</v>
      </c>
      <c r="AV354" s="26" t="s">
        <v>327</v>
      </c>
      <c r="AY354" s="26" t="s">
        <v>327</v>
      </c>
      <c r="AZ354" s="26" t="s">
        <v>327</v>
      </c>
      <c r="BA354" s="26" t="s">
        <v>327</v>
      </c>
      <c r="BB354" s="26" t="s">
        <v>327</v>
      </c>
      <c r="BE354" s="26" t="s">
        <v>327</v>
      </c>
      <c r="BF354" s="26" t="s">
        <v>327</v>
      </c>
      <c r="BG354" s="26" t="s">
        <v>327</v>
      </c>
      <c r="BH354" s="26" t="s">
        <v>327</v>
      </c>
      <c r="BK354" s="26" t="s">
        <v>327</v>
      </c>
      <c r="BL354" s="26" t="s">
        <v>327</v>
      </c>
      <c r="BM354" s="26" t="s">
        <v>327</v>
      </c>
      <c r="BN354" s="26" t="s">
        <v>327</v>
      </c>
      <c r="BQ354" s="26" t="s">
        <v>327</v>
      </c>
      <c r="BR354" s="26" t="s">
        <v>327</v>
      </c>
      <c r="BS354" s="26" t="s">
        <v>327</v>
      </c>
      <c r="BT354" s="26" t="s">
        <v>327</v>
      </c>
      <c r="BW354" s="26" t="s">
        <v>327</v>
      </c>
      <c r="BX354" s="26" t="s">
        <v>327</v>
      </c>
      <c r="BY354" s="26" t="s">
        <v>327</v>
      </c>
      <c r="BZ354" s="26" t="s">
        <v>327</v>
      </c>
      <c r="CC354" s="26" t="s">
        <v>327</v>
      </c>
      <c r="CD354" s="26" t="s">
        <v>327</v>
      </c>
      <c r="CE354" s="26" t="s">
        <v>327</v>
      </c>
      <c r="CF354" s="26" t="s">
        <v>327</v>
      </c>
      <c r="CI354" s="26" t="s">
        <v>327</v>
      </c>
      <c r="CJ354" s="26" t="s">
        <v>327</v>
      </c>
      <c r="CK354" s="26" t="s">
        <v>327</v>
      </c>
      <c r="CL354" s="26" t="s">
        <v>327</v>
      </c>
      <c r="CO354" s="26" t="s">
        <v>327</v>
      </c>
      <c r="CP354" s="26" t="s">
        <v>327</v>
      </c>
      <c r="CQ354" s="26" t="s">
        <v>327</v>
      </c>
      <c r="CR354" s="26" t="s">
        <v>327</v>
      </c>
      <c r="CU354" s="26" t="s">
        <v>327</v>
      </c>
      <c r="CV354" s="26" t="s">
        <v>327</v>
      </c>
      <c r="CW354" s="26" t="s">
        <v>327</v>
      </c>
      <c r="CX354" s="26" t="s">
        <v>327</v>
      </c>
    </row>
    <row r="355" spans="5:102" x14ac:dyDescent="0.45">
      <c r="E355" s="26" t="s">
        <v>327</v>
      </c>
      <c r="F355" s="26" t="s">
        <v>327</v>
      </c>
      <c r="G355" s="26" t="s">
        <v>327</v>
      </c>
      <c r="H355" s="26" t="s">
        <v>327</v>
      </c>
      <c r="I355" s="26" t="s">
        <v>327</v>
      </c>
      <c r="J355" s="26" t="s">
        <v>327</v>
      </c>
      <c r="K355" s="26" t="s">
        <v>327</v>
      </c>
      <c r="L355" s="26" t="s">
        <v>327</v>
      </c>
      <c r="M355" s="26" t="s">
        <v>327</v>
      </c>
      <c r="O355" s="26" t="s">
        <v>327</v>
      </c>
      <c r="P355" s="26" t="s">
        <v>327</v>
      </c>
      <c r="Q355" s="26" t="s">
        <v>327</v>
      </c>
      <c r="R355" s="26" t="s">
        <v>327</v>
      </c>
      <c r="U355" s="26" t="s">
        <v>327</v>
      </c>
      <c r="V355" s="26" t="s">
        <v>327</v>
      </c>
      <c r="W355" s="26" t="s">
        <v>327</v>
      </c>
      <c r="X355" s="26" t="s">
        <v>327</v>
      </c>
      <c r="AA355" s="26" t="s">
        <v>327</v>
      </c>
      <c r="AB355" s="26" t="s">
        <v>327</v>
      </c>
      <c r="AC355" s="26" t="s">
        <v>327</v>
      </c>
      <c r="AD355" s="26" t="s">
        <v>327</v>
      </c>
      <c r="AG355" s="26" t="s">
        <v>327</v>
      </c>
      <c r="AH355" s="26" t="s">
        <v>327</v>
      </c>
      <c r="AI355" s="26" t="s">
        <v>327</v>
      </c>
      <c r="AJ355" s="26" t="s">
        <v>327</v>
      </c>
      <c r="AM355" s="26" t="s">
        <v>327</v>
      </c>
      <c r="AN355" s="26" t="s">
        <v>327</v>
      </c>
      <c r="AO355" s="26" t="s">
        <v>327</v>
      </c>
      <c r="AP355" s="26" t="s">
        <v>327</v>
      </c>
      <c r="AS355" s="26" t="s">
        <v>327</v>
      </c>
      <c r="AT355" s="26" t="s">
        <v>327</v>
      </c>
      <c r="AU355" s="26" t="s">
        <v>327</v>
      </c>
      <c r="AV355" s="26" t="s">
        <v>327</v>
      </c>
      <c r="AY355" s="26" t="s">
        <v>327</v>
      </c>
      <c r="AZ355" s="26" t="s">
        <v>327</v>
      </c>
      <c r="BA355" s="26" t="s">
        <v>327</v>
      </c>
      <c r="BB355" s="26" t="s">
        <v>327</v>
      </c>
      <c r="BE355" s="26" t="s">
        <v>327</v>
      </c>
      <c r="BF355" s="26" t="s">
        <v>327</v>
      </c>
      <c r="BG355" s="26" t="s">
        <v>327</v>
      </c>
      <c r="BH355" s="26" t="s">
        <v>327</v>
      </c>
      <c r="BK355" s="26" t="s">
        <v>327</v>
      </c>
      <c r="BL355" s="26" t="s">
        <v>327</v>
      </c>
      <c r="BM355" s="26" t="s">
        <v>327</v>
      </c>
      <c r="BN355" s="26" t="s">
        <v>327</v>
      </c>
      <c r="BQ355" s="26" t="s">
        <v>327</v>
      </c>
      <c r="BR355" s="26" t="s">
        <v>327</v>
      </c>
      <c r="BS355" s="26" t="s">
        <v>327</v>
      </c>
      <c r="BT355" s="26" t="s">
        <v>327</v>
      </c>
      <c r="BW355" s="26" t="s">
        <v>327</v>
      </c>
      <c r="BX355" s="26" t="s">
        <v>327</v>
      </c>
      <c r="BY355" s="26" t="s">
        <v>327</v>
      </c>
      <c r="BZ355" s="26" t="s">
        <v>327</v>
      </c>
      <c r="CC355" s="26" t="s">
        <v>327</v>
      </c>
      <c r="CD355" s="26" t="s">
        <v>327</v>
      </c>
      <c r="CE355" s="26" t="s">
        <v>327</v>
      </c>
      <c r="CF355" s="26" t="s">
        <v>327</v>
      </c>
      <c r="CI355" s="26" t="s">
        <v>327</v>
      </c>
      <c r="CJ355" s="26" t="s">
        <v>327</v>
      </c>
      <c r="CK355" s="26" t="s">
        <v>327</v>
      </c>
      <c r="CL355" s="26" t="s">
        <v>327</v>
      </c>
      <c r="CO355" s="26" t="s">
        <v>327</v>
      </c>
      <c r="CP355" s="26" t="s">
        <v>327</v>
      </c>
      <c r="CQ355" s="26" t="s">
        <v>327</v>
      </c>
      <c r="CR355" s="26" t="s">
        <v>327</v>
      </c>
      <c r="CU355" s="26" t="s">
        <v>327</v>
      </c>
      <c r="CV355" s="26" t="s">
        <v>327</v>
      </c>
      <c r="CW355" s="26" t="s">
        <v>327</v>
      </c>
      <c r="CX355" s="26" t="s">
        <v>327</v>
      </c>
    </row>
    <row r="356" spans="5:102" x14ac:dyDescent="0.45">
      <c r="E356" s="26" t="s">
        <v>327</v>
      </c>
      <c r="F356" s="26" t="s">
        <v>327</v>
      </c>
      <c r="G356" s="26" t="s">
        <v>327</v>
      </c>
      <c r="H356" s="26" t="s">
        <v>327</v>
      </c>
      <c r="I356" s="26" t="s">
        <v>327</v>
      </c>
      <c r="J356" s="26" t="s">
        <v>327</v>
      </c>
      <c r="K356" s="26" t="s">
        <v>327</v>
      </c>
      <c r="L356" s="26" t="s">
        <v>327</v>
      </c>
      <c r="M356" s="26" t="s">
        <v>327</v>
      </c>
      <c r="O356" s="26" t="s">
        <v>327</v>
      </c>
      <c r="P356" s="26" t="s">
        <v>327</v>
      </c>
      <c r="Q356" s="26" t="s">
        <v>327</v>
      </c>
      <c r="R356" s="26" t="s">
        <v>327</v>
      </c>
      <c r="U356" s="26" t="s">
        <v>327</v>
      </c>
      <c r="V356" s="26" t="s">
        <v>327</v>
      </c>
      <c r="W356" s="26" t="s">
        <v>327</v>
      </c>
      <c r="X356" s="26" t="s">
        <v>327</v>
      </c>
      <c r="AA356" s="26" t="s">
        <v>327</v>
      </c>
      <c r="AB356" s="26" t="s">
        <v>327</v>
      </c>
      <c r="AC356" s="26" t="s">
        <v>327</v>
      </c>
      <c r="AD356" s="26" t="s">
        <v>327</v>
      </c>
      <c r="AG356" s="26" t="s">
        <v>327</v>
      </c>
      <c r="AH356" s="26" t="s">
        <v>327</v>
      </c>
      <c r="AI356" s="26" t="s">
        <v>327</v>
      </c>
      <c r="AJ356" s="26" t="s">
        <v>327</v>
      </c>
      <c r="AM356" s="26" t="s">
        <v>327</v>
      </c>
      <c r="AN356" s="26" t="s">
        <v>327</v>
      </c>
      <c r="AO356" s="26" t="s">
        <v>327</v>
      </c>
      <c r="AP356" s="26" t="s">
        <v>327</v>
      </c>
      <c r="AS356" s="26" t="s">
        <v>327</v>
      </c>
      <c r="AT356" s="26" t="s">
        <v>327</v>
      </c>
      <c r="AU356" s="26" t="s">
        <v>327</v>
      </c>
      <c r="AV356" s="26" t="s">
        <v>327</v>
      </c>
      <c r="AY356" s="26" t="s">
        <v>327</v>
      </c>
      <c r="AZ356" s="26" t="s">
        <v>327</v>
      </c>
      <c r="BA356" s="26" t="s">
        <v>327</v>
      </c>
      <c r="BB356" s="26" t="s">
        <v>327</v>
      </c>
      <c r="BE356" s="26" t="s">
        <v>327</v>
      </c>
      <c r="BF356" s="26" t="s">
        <v>327</v>
      </c>
      <c r="BG356" s="26" t="s">
        <v>327</v>
      </c>
      <c r="BH356" s="26" t="s">
        <v>327</v>
      </c>
      <c r="BK356" s="26" t="s">
        <v>327</v>
      </c>
      <c r="BL356" s="26" t="s">
        <v>327</v>
      </c>
      <c r="BM356" s="26" t="s">
        <v>327</v>
      </c>
      <c r="BN356" s="26" t="s">
        <v>327</v>
      </c>
      <c r="BQ356" s="26" t="s">
        <v>327</v>
      </c>
      <c r="BR356" s="26" t="s">
        <v>327</v>
      </c>
      <c r="BS356" s="26" t="s">
        <v>327</v>
      </c>
      <c r="BT356" s="26" t="s">
        <v>327</v>
      </c>
      <c r="BW356" s="26" t="s">
        <v>327</v>
      </c>
      <c r="BX356" s="26" t="s">
        <v>327</v>
      </c>
      <c r="BY356" s="26" t="s">
        <v>327</v>
      </c>
      <c r="BZ356" s="26" t="s">
        <v>327</v>
      </c>
      <c r="CC356" s="26" t="s">
        <v>327</v>
      </c>
      <c r="CD356" s="26" t="s">
        <v>327</v>
      </c>
      <c r="CE356" s="26" t="s">
        <v>327</v>
      </c>
      <c r="CF356" s="26" t="s">
        <v>327</v>
      </c>
      <c r="CI356" s="26" t="s">
        <v>327</v>
      </c>
      <c r="CJ356" s="26" t="s">
        <v>327</v>
      </c>
      <c r="CK356" s="26" t="s">
        <v>327</v>
      </c>
      <c r="CL356" s="26" t="s">
        <v>327</v>
      </c>
      <c r="CO356" s="26" t="s">
        <v>327</v>
      </c>
      <c r="CP356" s="26" t="s">
        <v>327</v>
      </c>
      <c r="CQ356" s="26" t="s">
        <v>327</v>
      </c>
      <c r="CR356" s="26" t="s">
        <v>327</v>
      </c>
      <c r="CU356" s="26" t="s">
        <v>327</v>
      </c>
      <c r="CV356" s="26" t="s">
        <v>327</v>
      </c>
      <c r="CW356" s="26" t="s">
        <v>327</v>
      </c>
      <c r="CX356" s="26" t="s">
        <v>327</v>
      </c>
    </row>
    <row r="357" spans="5:102" x14ac:dyDescent="0.45">
      <c r="E357" s="26" t="s">
        <v>327</v>
      </c>
      <c r="F357" s="26" t="s">
        <v>327</v>
      </c>
      <c r="G357" s="26" t="s">
        <v>327</v>
      </c>
      <c r="H357" s="26" t="s">
        <v>327</v>
      </c>
      <c r="I357" s="26" t="s">
        <v>327</v>
      </c>
      <c r="J357" s="26" t="s">
        <v>327</v>
      </c>
      <c r="K357" s="26" t="s">
        <v>327</v>
      </c>
      <c r="L357" s="26" t="s">
        <v>327</v>
      </c>
      <c r="M357" s="26" t="s">
        <v>327</v>
      </c>
      <c r="O357" s="26" t="s">
        <v>327</v>
      </c>
      <c r="P357" s="26" t="s">
        <v>327</v>
      </c>
      <c r="Q357" s="26" t="s">
        <v>327</v>
      </c>
      <c r="R357" s="26" t="s">
        <v>327</v>
      </c>
      <c r="U357" s="26" t="s">
        <v>327</v>
      </c>
      <c r="V357" s="26" t="s">
        <v>327</v>
      </c>
      <c r="W357" s="26" t="s">
        <v>327</v>
      </c>
      <c r="X357" s="26" t="s">
        <v>327</v>
      </c>
      <c r="AA357" s="26" t="s">
        <v>327</v>
      </c>
      <c r="AB357" s="26" t="s">
        <v>327</v>
      </c>
      <c r="AC357" s="26" t="s">
        <v>327</v>
      </c>
      <c r="AD357" s="26" t="s">
        <v>327</v>
      </c>
      <c r="AG357" s="26" t="s">
        <v>327</v>
      </c>
      <c r="AH357" s="26" t="s">
        <v>327</v>
      </c>
      <c r="AI357" s="26" t="s">
        <v>327</v>
      </c>
      <c r="AJ357" s="26" t="s">
        <v>327</v>
      </c>
      <c r="AM357" s="26" t="s">
        <v>327</v>
      </c>
      <c r="AN357" s="26" t="s">
        <v>327</v>
      </c>
      <c r="AO357" s="26" t="s">
        <v>327</v>
      </c>
      <c r="AP357" s="26" t="s">
        <v>327</v>
      </c>
      <c r="AS357" s="26" t="s">
        <v>327</v>
      </c>
      <c r="AT357" s="26" t="s">
        <v>327</v>
      </c>
      <c r="AU357" s="26" t="s">
        <v>327</v>
      </c>
      <c r="AV357" s="26" t="s">
        <v>327</v>
      </c>
      <c r="AY357" s="26" t="s">
        <v>327</v>
      </c>
      <c r="AZ357" s="26" t="s">
        <v>327</v>
      </c>
      <c r="BA357" s="26" t="s">
        <v>327</v>
      </c>
      <c r="BB357" s="26" t="s">
        <v>327</v>
      </c>
      <c r="BE357" s="26" t="s">
        <v>327</v>
      </c>
      <c r="BF357" s="26" t="s">
        <v>327</v>
      </c>
      <c r="BG357" s="26" t="s">
        <v>327</v>
      </c>
      <c r="BH357" s="26" t="s">
        <v>327</v>
      </c>
      <c r="BK357" s="26" t="s">
        <v>327</v>
      </c>
      <c r="BL357" s="26" t="s">
        <v>327</v>
      </c>
      <c r="BM357" s="26" t="s">
        <v>327</v>
      </c>
      <c r="BN357" s="26" t="s">
        <v>327</v>
      </c>
      <c r="BQ357" s="26" t="s">
        <v>327</v>
      </c>
      <c r="BR357" s="26" t="s">
        <v>327</v>
      </c>
      <c r="BS357" s="26" t="s">
        <v>327</v>
      </c>
      <c r="BT357" s="26" t="s">
        <v>327</v>
      </c>
      <c r="BW357" s="26" t="s">
        <v>327</v>
      </c>
      <c r="BX357" s="26" t="s">
        <v>327</v>
      </c>
      <c r="BY357" s="26" t="s">
        <v>327</v>
      </c>
      <c r="BZ357" s="26" t="s">
        <v>327</v>
      </c>
      <c r="CC357" s="26" t="s">
        <v>327</v>
      </c>
      <c r="CD357" s="26" t="s">
        <v>327</v>
      </c>
      <c r="CE357" s="26" t="s">
        <v>327</v>
      </c>
      <c r="CF357" s="26" t="s">
        <v>327</v>
      </c>
      <c r="CI357" s="26" t="s">
        <v>327</v>
      </c>
      <c r="CJ357" s="26" t="s">
        <v>327</v>
      </c>
      <c r="CK357" s="26" t="s">
        <v>327</v>
      </c>
      <c r="CL357" s="26" t="s">
        <v>327</v>
      </c>
      <c r="CO357" s="26" t="s">
        <v>327</v>
      </c>
      <c r="CP357" s="26" t="s">
        <v>327</v>
      </c>
      <c r="CQ357" s="26" t="s">
        <v>327</v>
      </c>
      <c r="CR357" s="26" t="s">
        <v>327</v>
      </c>
      <c r="CU357" s="26" t="s">
        <v>327</v>
      </c>
      <c r="CV357" s="26" t="s">
        <v>327</v>
      </c>
      <c r="CW357" s="26" t="s">
        <v>327</v>
      </c>
      <c r="CX357" s="26" t="s">
        <v>327</v>
      </c>
    </row>
    <row r="358" spans="5:102" x14ac:dyDescent="0.45">
      <c r="E358" s="26" t="s">
        <v>327</v>
      </c>
      <c r="F358" s="26" t="s">
        <v>327</v>
      </c>
      <c r="G358" s="26" t="s">
        <v>327</v>
      </c>
      <c r="H358" s="26" t="s">
        <v>327</v>
      </c>
      <c r="I358" s="26" t="s">
        <v>327</v>
      </c>
      <c r="J358" s="26" t="s">
        <v>327</v>
      </c>
      <c r="K358" s="26" t="s">
        <v>327</v>
      </c>
      <c r="L358" s="26" t="s">
        <v>327</v>
      </c>
      <c r="M358" s="26" t="s">
        <v>327</v>
      </c>
      <c r="O358" s="26" t="s">
        <v>327</v>
      </c>
      <c r="P358" s="26" t="s">
        <v>327</v>
      </c>
      <c r="Q358" s="26" t="s">
        <v>327</v>
      </c>
      <c r="R358" s="26" t="s">
        <v>327</v>
      </c>
      <c r="U358" s="26" t="s">
        <v>327</v>
      </c>
      <c r="V358" s="26" t="s">
        <v>327</v>
      </c>
      <c r="W358" s="26" t="s">
        <v>327</v>
      </c>
      <c r="X358" s="26" t="s">
        <v>327</v>
      </c>
      <c r="AA358" s="26" t="s">
        <v>327</v>
      </c>
      <c r="AB358" s="26" t="s">
        <v>327</v>
      </c>
      <c r="AC358" s="26" t="s">
        <v>327</v>
      </c>
      <c r="AD358" s="26" t="s">
        <v>327</v>
      </c>
      <c r="AG358" s="26" t="s">
        <v>327</v>
      </c>
      <c r="AH358" s="26" t="s">
        <v>327</v>
      </c>
      <c r="AI358" s="26" t="s">
        <v>327</v>
      </c>
      <c r="AJ358" s="26" t="s">
        <v>327</v>
      </c>
      <c r="AM358" s="26" t="s">
        <v>327</v>
      </c>
      <c r="AN358" s="26" t="s">
        <v>327</v>
      </c>
      <c r="AO358" s="26" t="s">
        <v>327</v>
      </c>
      <c r="AP358" s="26" t="s">
        <v>327</v>
      </c>
      <c r="AS358" s="26" t="s">
        <v>327</v>
      </c>
      <c r="AT358" s="26" t="s">
        <v>327</v>
      </c>
      <c r="AU358" s="26" t="s">
        <v>327</v>
      </c>
      <c r="AV358" s="26" t="s">
        <v>327</v>
      </c>
      <c r="AY358" s="26" t="s">
        <v>327</v>
      </c>
      <c r="AZ358" s="26" t="s">
        <v>327</v>
      </c>
      <c r="BA358" s="26" t="s">
        <v>327</v>
      </c>
      <c r="BB358" s="26" t="s">
        <v>327</v>
      </c>
      <c r="BE358" s="26" t="s">
        <v>327</v>
      </c>
      <c r="BF358" s="26" t="s">
        <v>327</v>
      </c>
      <c r="BG358" s="26" t="s">
        <v>327</v>
      </c>
      <c r="BH358" s="26" t="s">
        <v>327</v>
      </c>
      <c r="BK358" s="26" t="s">
        <v>327</v>
      </c>
      <c r="BL358" s="26" t="s">
        <v>327</v>
      </c>
      <c r="BM358" s="26" t="s">
        <v>327</v>
      </c>
      <c r="BN358" s="26" t="s">
        <v>327</v>
      </c>
      <c r="BQ358" s="26" t="s">
        <v>327</v>
      </c>
      <c r="BR358" s="26" t="s">
        <v>327</v>
      </c>
      <c r="BS358" s="26" t="s">
        <v>327</v>
      </c>
      <c r="BT358" s="26" t="s">
        <v>327</v>
      </c>
      <c r="BW358" s="26" t="s">
        <v>327</v>
      </c>
      <c r="BX358" s="26" t="s">
        <v>327</v>
      </c>
      <c r="BY358" s="26" t="s">
        <v>327</v>
      </c>
      <c r="BZ358" s="26" t="s">
        <v>327</v>
      </c>
      <c r="CC358" s="26" t="s">
        <v>327</v>
      </c>
      <c r="CD358" s="26" t="s">
        <v>327</v>
      </c>
      <c r="CE358" s="26" t="s">
        <v>327</v>
      </c>
      <c r="CF358" s="26" t="s">
        <v>327</v>
      </c>
      <c r="CI358" s="26" t="s">
        <v>327</v>
      </c>
      <c r="CJ358" s="26" t="s">
        <v>327</v>
      </c>
      <c r="CK358" s="26" t="s">
        <v>327</v>
      </c>
      <c r="CL358" s="26" t="s">
        <v>327</v>
      </c>
      <c r="CO358" s="26" t="s">
        <v>327</v>
      </c>
      <c r="CP358" s="26" t="s">
        <v>327</v>
      </c>
      <c r="CQ358" s="26" t="s">
        <v>327</v>
      </c>
      <c r="CR358" s="26" t="s">
        <v>327</v>
      </c>
      <c r="CU358" s="26" t="s">
        <v>327</v>
      </c>
      <c r="CV358" s="26" t="s">
        <v>327</v>
      </c>
      <c r="CW358" s="26" t="s">
        <v>327</v>
      </c>
      <c r="CX358" s="26" t="s">
        <v>327</v>
      </c>
    </row>
    <row r="359" spans="5:102" x14ac:dyDescent="0.45">
      <c r="E359" s="26" t="s">
        <v>327</v>
      </c>
      <c r="F359" s="26" t="s">
        <v>327</v>
      </c>
      <c r="G359" s="26" t="s">
        <v>327</v>
      </c>
      <c r="H359" s="26" t="s">
        <v>327</v>
      </c>
      <c r="I359" s="26" t="s">
        <v>327</v>
      </c>
      <c r="J359" s="26" t="s">
        <v>327</v>
      </c>
      <c r="K359" s="26" t="s">
        <v>327</v>
      </c>
      <c r="L359" s="26" t="s">
        <v>327</v>
      </c>
      <c r="M359" s="26" t="s">
        <v>327</v>
      </c>
      <c r="O359" s="26" t="s">
        <v>327</v>
      </c>
      <c r="P359" s="26" t="s">
        <v>327</v>
      </c>
      <c r="Q359" s="26" t="s">
        <v>327</v>
      </c>
      <c r="R359" s="26" t="s">
        <v>327</v>
      </c>
      <c r="U359" s="26" t="s">
        <v>327</v>
      </c>
      <c r="V359" s="26" t="s">
        <v>327</v>
      </c>
      <c r="W359" s="26" t="s">
        <v>327</v>
      </c>
      <c r="X359" s="26" t="s">
        <v>327</v>
      </c>
      <c r="AA359" s="26" t="s">
        <v>327</v>
      </c>
      <c r="AB359" s="26" t="s">
        <v>327</v>
      </c>
      <c r="AC359" s="26" t="s">
        <v>327</v>
      </c>
      <c r="AD359" s="26" t="s">
        <v>327</v>
      </c>
      <c r="AG359" s="26" t="s">
        <v>327</v>
      </c>
      <c r="AH359" s="26" t="s">
        <v>327</v>
      </c>
      <c r="AI359" s="26" t="s">
        <v>327</v>
      </c>
      <c r="AJ359" s="26" t="s">
        <v>327</v>
      </c>
      <c r="AM359" s="26" t="s">
        <v>327</v>
      </c>
      <c r="AN359" s="26" t="s">
        <v>327</v>
      </c>
      <c r="AO359" s="26" t="s">
        <v>327</v>
      </c>
      <c r="AP359" s="26" t="s">
        <v>327</v>
      </c>
      <c r="AS359" s="26" t="s">
        <v>327</v>
      </c>
      <c r="AT359" s="26" t="s">
        <v>327</v>
      </c>
      <c r="AU359" s="26" t="s">
        <v>327</v>
      </c>
      <c r="AV359" s="26" t="s">
        <v>327</v>
      </c>
      <c r="AY359" s="26" t="s">
        <v>327</v>
      </c>
      <c r="AZ359" s="26" t="s">
        <v>327</v>
      </c>
      <c r="BA359" s="26" t="s">
        <v>327</v>
      </c>
      <c r="BB359" s="26" t="s">
        <v>327</v>
      </c>
      <c r="BE359" s="26" t="s">
        <v>327</v>
      </c>
      <c r="BF359" s="26" t="s">
        <v>327</v>
      </c>
      <c r="BG359" s="26" t="s">
        <v>327</v>
      </c>
      <c r="BH359" s="26" t="s">
        <v>327</v>
      </c>
      <c r="BK359" s="26" t="s">
        <v>327</v>
      </c>
      <c r="BL359" s="26" t="s">
        <v>327</v>
      </c>
      <c r="BM359" s="26" t="s">
        <v>327</v>
      </c>
      <c r="BN359" s="26" t="s">
        <v>327</v>
      </c>
      <c r="BQ359" s="26" t="s">
        <v>327</v>
      </c>
      <c r="BR359" s="26" t="s">
        <v>327</v>
      </c>
      <c r="BS359" s="26" t="s">
        <v>327</v>
      </c>
      <c r="BT359" s="26" t="s">
        <v>327</v>
      </c>
      <c r="BW359" s="26" t="s">
        <v>327</v>
      </c>
      <c r="BX359" s="26" t="s">
        <v>327</v>
      </c>
      <c r="BY359" s="26" t="s">
        <v>327</v>
      </c>
      <c r="BZ359" s="26" t="s">
        <v>327</v>
      </c>
      <c r="CC359" s="26" t="s">
        <v>327</v>
      </c>
      <c r="CD359" s="26" t="s">
        <v>327</v>
      </c>
      <c r="CE359" s="26" t="s">
        <v>327</v>
      </c>
      <c r="CF359" s="26" t="s">
        <v>327</v>
      </c>
      <c r="CI359" s="26" t="s">
        <v>327</v>
      </c>
      <c r="CJ359" s="26" t="s">
        <v>327</v>
      </c>
      <c r="CK359" s="26" t="s">
        <v>327</v>
      </c>
      <c r="CL359" s="26" t="s">
        <v>327</v>
      </c>
      <c r="CO359" s="26" t="s">
        <v>327</v>
      </c>
      <c r="CP359" s="26" t="s">
        <v>327</v>
      </c>
      <c r="CQ359" s="26" t="s">
        <v>327</v>
      </c>
      <c r="CR359" s="26" t="s">
        <v>327</v>
      </c>
      <c r="CU359" s="26" t="s">
        <v>327</v>
      </c>
      <c r="CV359" s="26" t="s">
        <v>327</v>
      </c>
      <c r="CW359" s="26" t="s">
        <v>327</v>
      </c>
      <c r="CX359" s="26" t="s">
        <v>327</v>
      </c>
    </row>
    <row r="360" spans="5:102" x14ac:dyDescent="0.45">
      <c r="E360" s="26" t="s">
        <v>327</v>
      </c>
      <c r="F360" s="26" t="s">
        <v>327</v>
      </c>
      <c r="G360" s="26" t="s">
        <v>327</v>
      </c>
      <c r="H360" s="26" t="s">
        <v>327</v>
      </c>
      <c r="I360" s="26" t="s">
        <v>327</v>
      </c>
      <c r="J360" s="26" t="s">
        <v>327</v>
      </c>
      <c r="K360" s="26" t="s">
        <v>327</v>
      </c>
      <c r="L360" s="26" t="s">
        <v>327</v>
      </c>
      <c r="M360" s="26" t="s">
        <v>327</v>
      </c>
      <c r="O360" s="26" t="s">
        <v>327</v>
      </c>
      <c r="P360" s="26" t="s">
        <v>327</v>
      </c>
      <c r="Q360" s="26" t="s">
        <v>327</v>
      </c>
      <c r="R360" s="26" t="s">
        <v>327</v>
      </c>
      <c r="U360" s="26" t="s">
        <v>327</v>
      </c>
      <c r="V360" s="26" t="s">
        <v>327</v>
      </c>
      <c r="W360" s="26" t="s">
        <v>327</v>
      </c>
      <c r="X360" s="26" t="s">
        <v>327</v>
      </c>
      <c r="AA360" s="26" t="s">
        <v>327</v>
      </c>
      <c r="AB360" s="26" t="s">
        <v>327</v>
      </c>
      <c r="AC360" s="26" t="s">
        <v>327</v>
      </c>
      <c r="AD360" s="26" t="s">
        <v>327</v>
      </c>
      <c r="AG360" s="26" t="s">
        <v>327</v>
      </c>
      <c r="AH360" s="26" t="s">
        <v>327</v>
      </c>
      <c r="AI360" s="26" t="s">
        <v>327</v>
      </c>
      <c r="AJ360" s="26" t="s">
        <v>327</v>
      </c>
      <c r="AM360" s="26" t="s">
        <v>327</v>
      </c>
      <c r="AN360" s="26" t="s">
        <v>327</v>
      </c>
      <c r="AO360" s="26" t="s">
        <v>327</v>
      </c>
      <c r="AP360" s="26" t="s">
        <v>327</v>
      </c>
      <c r="AS360" s="26" t="s">
        <v>327</v>
      </c>
      <c r="AT360" s="26" t="s">
        <v>327</v>
      </c>
      <c r="AU360" s="26" t="s">
        <v>327</v>
      </c>
      <c r="AV360" s="26" t="s">
        <v>327</v>
      </c>
      <c r="AY360" s="26" t="s">
        <v>327</v>
      </c>
      <c r="AZ360" s="26" t="s">
        <v>327</v>
      </c>
      <c r="BA360" s="26" t="s">
        <v>327</v>
      </c>
      <c r="BB360" s="26" t="s">
        <v>327</v>
      </c>
      <c r="BE360" s="26" t="s">
        <v>327</v>
      </c>
      <c r="BF360" s="26" t="s">
        <v>327</v>
      </c>
      <c r="BG360" s="26" t="s">
        <v>327</v>
      </c>
      <c r="BH360" s="26" t="s">
        <v>327</v>
      </c>
      <c r="BK360" s="26" t="s">
        <v>327</v>
      </c>
      <c r="BL360" s="26" t="s">
        <v>327</v>
      </c>
      <c r="BM360" s="26" t="s">
        <v>327</v>
      </c>
      <c r="BN360" s="26" t="s">
        <v>327</v>
      </c>
      <c r="BQ360" s="26" t="s">
        <v>327</v>
      </c>
      <c r="BR360" s="26" t="s">
        <v>327</v>
      </c>
      <c r="BS360" s="26" t="s">
        <v>327</v>
      </c>
      <c r="BT360" s="26" t="s">
        <v>327</v>
      </c>
      <c r="BW360" s="26" t="s">
        <v>327</v>
      </c>
      <c r="BX360" s="26" t="s">
        <v>327</v>
      </c>
      <c r="BY360" s="26" t="s">
        <v>327</v>
      </c>
      <c r="BZ360" s="26" t="s">
        <v>327</v>
      </c>
      <c r="CC360" s="26" t="s">
        <v>327</v>
      </c>
      <c r="CD360" s="26" t="s">
        <v>327</v>
      </c>
      <c r="CE360" s="26" t="s">
        <v>327</v>
      </c>
      <c r="CF360" s="26" t="s">
        <v>327</v>
      </c>
      <c r="CI360" s="26" t="s">
        <v>327</v>
      </c>
      <c r="CJ360" s="26" t="s">
        <v>327</v>
      </c>
      <c r="CK360" s="26" t="s">
        <v>327</v>
      </c>
      <c r="CL360" s="26" t="s">
        <v>327</v>
      </c>
      <c r="CO360" s="26" t="s">
        <v>327</v>
      </c>
      <c r="CP360" s="26" t="s">
        <v>327</v>
      </c>
      <c r="CQ360" s="26" t="s">
        <v>327</v>
      </c>
      <c r="CR360" s="26" t="s">
        <v>327</v>
      </c>
      <c r="CU360" s="26" t="s">
        <v>327</v>
      </c>
      <c r="CV360" s="26" t="s">
        <v>327</v>
      </c>
      <c r="CW360" s="26" t="s">
        <v>327</v>
      </c>
      <c r="CX360" s="26" t="s">
        <v>327</v>
      </c>
    </row>
    <row r="361" spans="5:102" x14ac:dyDescent="0.45">
      <c r="E361" s="26" t="s">
        <v>327</v>
      </c>
      <c r="F361" s="26" t="s">
        <v>327</v>
      </c>
      <c r="G361" s="26" t="s">
        <v>327</v>
      </c>
      <c r="H361" s="26" t="s">
        <v>327</v>
      </c>
      <c r="I361" s="26" t="s">
        <v>327</v>
      </c>
      <c r="J361" s="26" t="s">
        <v>327</v>
      </c>
      <c r="K361" s="26" t="s">
        <v>327</v>
      </c>
      <c r="L361" s="26" t="s">
        <v>327</v>
      </c>
      <c r="M361" s="26" t="s">
        <v>327</v>
      </c>
      <c r="O361" s="26" t="s">
        <v>327</v>
      </c>
      <c r="P361" s="26" t="s">
        <v>327</v>
      </c>
      <c r="Q361" s="26" t="s">
        <v>327</v>
      </c>
      <c r="R361" s="26" t="s">
        <v>327</v>
      </c>
      <c r="U361" s="26" t="s">
        <v>327</v>
      </c>
      <c r="V361" s="26" t="s">
        <v>327</v>
      </c>
      <c r="W361" s="26" t="s">
        <v>327</v>
      </c>
      <c r="X361" s="26" t="s">
        <v>327</v>
      </c>
      <c r="AA361" s="26" t="s">
        <v>327</v>
      </c>
      <c r="AB361" s="26" t="s">
        <v>327</v>
      </c>
      <c r="AC361" s="26" t="s">
        <v>327</v>
      </c>
      <c r="AD361" s="26" t="s">
        <v>327</v>
      </c>
      <c r="AG361" s="26" t="s">
        <v>327</v>
      </c>
      <c r="AH361" s="26" t="s">
        <v>327</v>
      </c>
      <c r="AI361" s="26" t="s">
        <v>327</v>
      </c>
      <c r="AJ361" s="26" t="s">
        <v>327</v>
      </c>
      <c r="AM361" s="26" t="s">
        <v>327</v>
      </c>
      <c r="AN361" s="26" t="s">
        <v>327</v>
      </c>
      <c r="AO361" s="26" t="s">
        <v>327</v>
      </c>
      <c r="AP361" s="26" t="s">
        <v>327</v>
      </c>
      <c r="AS361" s="26" t="s">
        <v>327</v>
      </c>
      <c r="AT361" s="26" t="s">
        <v>327</v>
      </c>
      <c r="AU361" s="26" t="s">
        <v>327</v>
      </c>
      <c r="AV361" s="26" t="s">
        <v>327</v>
      </c>
      <c r="AY361" s="26" t="s">
        <v>327</v>
      </c>
      <c r="AZ361" s="26" t="s">
        <v>327</v>
      </c>
      <c r="BA361" s="26" t="s">
        <v>327</v>
      </c>
      <c r="BB361" s="26" t="s">
        <v>327</v>
      </c>
      <c r="BE361" s="26" t="s">
        <v>327</v>
      </c>
      <c r="BF361" s="26" t="s">
        <v>327</v>
      </c>
      <c r="BG361" s="26" t="s">
        <v>327</v>
      </c>
      <c r="BH361" s="26" t="s">
        <v>327</v>
      </c>
      <c r="BK361" s="26" t="s">
        <v>327</v>
      </c>
      <c r="BL361" s="26" t="s">
        <v>327</v>
      </c>
      <c r="BM361" s="26" t="s">
        <v>327</v>
      </c>
      <c r="BN361" s="26" t="s">
        <v>327</v>
      </c>
      <c r="BQ361" s="26" t="s">
        <v>327</v>
      </c>
      <c r="BR361" s="26" t="s">
        <v>327</v>
      </c>
      <c r="BS361" s="26" t="s">
        <v>327</v>
      </c>
      <c r="BT361" s="26" t="s">
        <v>327</v>
      </c>
      <c r="BW361" s="26" t="s">
        <v>327</v>
      </c>
      <c r="BX361" s="26" t="s">
        <v>327</v>
      </c>
      <c r="BY361" s="26" t="s">
        <v>327</v>
      </c>
      <c r="BZ361" s="26" t="s">
        <v>327</v>
      </c>
      <c r="CC361" s="26" t="s">
        <v>327</v>
      </c>
      <c r="CD361" s="26" t="s">
        <v>327</v>
      </c>
      <c r="CE361" s="26" t="s">
        <v>327</v>
      </c>
      <c r="CF361" s="26" t="s">
        <v>327</v>
      </c>
      <c r="CI361" s="26" t="s">
        <v>327</v>
      </c>
      <c r="CJ361" s="26" t="s">
        <v>327</v>
      </c>
      <c r="CK361" s="26" t="s">
        <v>327</v>
      </c>
      <c r="CL361" s="26" t="s">
        <v>327</v>
      </c>
      <c r="CO361" s="26" t="s">
        <v>327</v>
      </c>
      <c r="CP361" s="26" t="s">
        <v>327</v>
      </c>
      <c r="CQ361" s="26" t="s">
        <v>327</v>
      </c>
      <c r="CR361" s="26" t="s">
        <v>327</v>
      </c>
      <c r="CU361" s="26" t="s">
        <v>327</v>
      </c>
      <c r="CV361" s="26" t="s">
        <v>327</v>
      </c>
      <c r="CW361" s="26" t="s">
        <v>327</v>
      </c>
      <c r="CX361" s="26" t="s">
        <v>327</v>
      </c>
    </row>
    <row r="362" spans="5:102" x14ac:dyDescent="0.45">
      <c r="E362" s="26" t="s">
        <v>327</v>
      </c>
      <c r="F362" s="26" t="s">
        <v>327</v>
      </c>
      <c r="G362" s="26" t="s">
        <v>327</v>
      </c>
      <c r="H362" s="26" t="s">
        <v>327</v>
      </c>
      <c r="I362" s="26" t="s">
        <v>327</v>
      </c>
      <c r="J362" s="26" t="s">
        <v>327</v>
      </c>
      <c r="K362" s="26" t="s">
        <v>327</v>
      </c>
      <c r="L362" s="26" t="s">
        <v>327</v>
      </c>
      <c r="M362" s="26" t="s">
        <v>327</v>
      </c>
      <c r="O362" s="26" t="s">
        <v>327</v>
      </c>
      <c r="P362" s="26" t="s">
        <v>327</v>
      </c>
      <c r="Q362" s="26" t="s">
        <v>327</v>
      </c>
      <c r="R362" s="26" t="s">
        <v>327</v>
      </c>
      <c r="U362" s="26" t="s">
        <v>327</v>
      </c>
      <c r="V362" s="26" t="s">
        <v>327</v>
      </c>
      <c r="W362" s="26" t="s">
        <v>327</v>
      </c>
      <c r="X362" s="26" t="s">
        <v>327</v>
      </c>
      <c r="AA362" s="26" t="s">
        <v>327</v>
      </c>
      <c r="AB362" s="26" t="s">
        <v>327</v>
      </c>
      <c r="AC362" s="26" t="s">
        <v>327</v>
      </c>
      <c r="AD362" s="26" t="s">
        <v>327</v>
      </c>
      <c r="AG362" s="26" t="s">
        <v>327</v>
      </c>
      <c r="AH362" s="26" t="s">
        <v>327</v>
      </c>
      <c r="AI362" s="26" t="s">
        <v>327</v>
      </c>
      <c r="AJ362" s="26" t="s">
        <v>327</v>
      </c>
      <c r="AM362" s="26" t="s">
        <v>327</v>
      </c>
      <c r="AN362" s="26" t="s">
        <v>327</v>
      </c>
      <c r="AO362" s="26" t="s">
        <v>327</v>
      </c>
      <c r="AP362" s="26" t="s">
        <v>327</v>
      </c>
      <c r="AS362" s="26" t="s">
        <v>327</v>
      </c>
      <c r="AT362" s="26" t="s">
        <v>327</v>
      </c>
      <c r="AU362" s="26" t="s">
        <v>327</v>
      </c>
      <c r="AV362" s="26" t="s">
        <v>327</v>
      </c>
      <c r="AY362" s="26" t="s">
        <v>327</v>
      </c>
      <c r="AZ362" s="26" t="s">
        <v>327</v>
      </c>
      <c r="BA362" s="26" t="s">
        <v>327</v>
      </c>
      <c r="BB362" s="26" t="s">
        <v>327</v>
      </c>
      <c r="BE362" s="26" t="s">
        <v>327</v>
      </c>
      <c r="BF362" s="26" t="s">
        <v>327</v>
      </c>
      <c r="BG362" s="26" t="s">
        <v>327</v>
      </c>
      <c r="BH362" s="26" t="s">
        <v>327</v>
      </c>
      <c r="BK362" s="26" t="s">
        <v>327</v>
      </c>
      <c r="BL362" s="26" t="s">
        <v>327</v>
      </c>
      <c r="BM362" s="26" t="s">
        <v>327</v>
      </c>
      <c r="BN362" s="26" t="s">
        <v>327</v>
      </c>
      <c r="BQ362" s="26" t="s">
        <v>327</v>
      </c>
      <c r="BR362" s="26" t="s">
        <v>327</v>
      </c>
      <c r="BS362" s="26" t="s">
        <v>327</v>
      </c>
      <c r="BT362" s="26" t="s">
        <v>327</v>
      </c>
      <c r="BW362" s="26" t="s">
        <v>327</v>
      </c>
      <c r="BX362" s="26" t="s">
        <v>327</v>
      </c>
      <c r="BY362" s="26" t="s">
        <v>327</v>
      </c>
      <c r="BZ362" s="26" t="s">
        <v>327</v>
      </c>
      <c r="CC362" s="26" t="s">
        <v>327</v>
      </c>
      <c r="CD362" s="26" t="s">
        <v>327</v>
      </c>
      <c r="CE362" s="26" t="s">
        <v>327</v>
      </c>
      <c r="CF362" s="26" t="s">
        <v>327</v>
      </c>
      <c r="CI362" s="26" t="s">
        <v>327</v>
      </c>
      <c r="CJ362" s="26" t="s">
        <v>327</v>
      </c>
      <c r="CK362" s="26" t="s">
        <v>327</v>
      </c>
      <c r="CL362" s="26" t="s">
        <v>327</v>
      </c>
      <c r="CO362" s="26" t="s">
        <v>327</v>
      </c>
      <c r="CP362" s="26" t="s">
        <v>327</v>
      </c>
      <c r="CQ362" s="26" t="s">
        <v>327</v>
      </c>
      <c r="CR362" s="26" t="s">
        <v>327</v>
      </c>
      <c r="CU362" s="26" t="s">
        <v>327</v>
      </c>
      <c r="CV362" s="26" t="s">
        <v>327</v>
      </c>
      <c r="CW362" s="26" t="s">
        <v>327</v>
      </c>
      <c r="CX362" s="26" t="s">
        <v>327</v>
      </c>
    </row>
    <row r="363" spans="5:102" x14ac:dyDescent="0.45">
      <c r="E363" s="26" t="s">
        <v>327</v>
      </c>
      <c r="F363" s="26" t="s">
        <v>327</v>
      </c>
      <c r="G363" s="26" t="s">
        <v>327</v>
      </c>
      <c r="H363" s="26" t="s">
        <v>327</v>
      </c>
      <c r="I363" s="26" t="s">
        <v>327</v>
      </c>
      <c r="J363" s="26" t="s">
        <v>327</v>
      </c>
      <c r="K363" s="26" t="s">
        <v>327</v>
      </c>
      <c r="L363" s="26" t="s">
        <v>327</v>
      </c>
      <c r="M363" s="26" t="s">
        <v>327</v>
      </c>
      <c r="O363" s="26" t="s">
        <v>327</v>
      </c>
      <c r="P363" s="26" t="s">
        <v>327</v>
      </c>
      <c r="Q363" s="26" t="s">
        <v>327</v>
      </c>
      <c r="R363" s="26" t="s">
        <v>327</v>
      </c>
      <c r="U363" s="26" t="s">
        <v>327</v>
      </c>
      <c r="V363" s="26" t="s">
        <v>327</v>
      </c>
      <c r="W363" s="26" t="s">
        <v>327</v>
      </c>
      <c r="X363" s="26" t="s">
        <v>327</v>
      </c>
      <c r="AA363" s="26" t="s">
        <v>327</v>
      </c>
      <c r="AB363" s="26" t="s">
        <v>327</v>
      </c>
      <c r="AC363" s="26" t="s">
        <v>327</v>
      </c>
      <c r="AD363" s="26" t="s">
        <v>327</v>
      </c>
      <c r="AG363" s="26" t="s">
        <v>327</v>
      </c>
      <c r="AH363" s="26" t="s">
        <v>327</v>
      </c>
      <c r="AI363" s="26" t="s">
        <v>327</v>
      </c>
      <c r="AJ363" s="26" t="s">
        <v>327</v>
      </c>
      <c r="AM363" s="26" t="s">
        <v>327</v>
      </c>
      <c r="AN363" s="26" t="s">
        <v>327</v>
      </c>
      <c r="AO363" s="26" t="s">
        <v>327</v>
      </c>
      <c r="AP363" s="26" t="s">
        <v>327</v>
      </c>
      <c r="AS363" s="26" t="s">
        <v>327</v>
      </c>
      <c r="AT363" s="26" t="s">
        <v>327</v>
      </c>
      <c r="AU363" s="26" t="s">
        <v>327</v>
      </c>
      <c r="AV363" s="26" t="s">
        <v>327</v>
      </c>
      <c r="AY363" s="26" t="s">
        <v>327</v>
      </c>
      <c r="AZ363" s="26" t="s">
        <v>327</v>
      </c>
      <c r="BA363" s="26" t="s">
        <v>327</v>
      </c>
      <c r="BB363" s="26" t="s">
        <v>327</v>
      </c>
      <c r="BE363" s="26" t="s">
        <v>327</v>
      </c>
      <c r="BF363" s="26" t="s">
        <v>327</v>
      </c>
      <c r="BG363" s="26" t="s">
        <v>327</v>
      </c>
      <c r="BH363" s="26" t="s">
        <v>327</v>
      </c>
      <c r="BK363" s="26" t="s">
        <v>327</v>
      </c>
      <c r="BL363" s="26" t="s">
        <v>327</v>
      </c>
      <c r="BM363" s="26" t="s">
        <v>327</v>
      </c>
      <c r="BN363" s="26" t="s">
        <v>327</v>
      </c>
      <c r="BQ363" s="26" t="s">
        <v>327</v>
      </c>
      <c r="BR363" s="26" t="s">
        <v>327</v>
      </c>
      <c r="BS363" s="26" t="s">
        <v>327</v>
      </c>
      <c r="BT363" s="26" t="s">
        <v>327</v>
      </c>
      <c r="BW363" s="26" t="s">
        <v>327</v>
      </c>
      <c r="BX363" s="26" t="s">
        <v>327</v>
      </c>
      <c r="BY363" s="26" t="s">
        <v>327</v>
      </c>
      <c r="BZ363" s="26" t="s">
        <v>327</v>
      </c>
      <c r="CC363" s="26" t="s">
        <v>327</v>
      </c>
      <c r="CD363" s="26" t="s">
        <v>327</v>
      </c>
      <c r="CE363" s="26" t="s">
        <v>327</v>
      </c>
      <c r="CF363" s="26" t="s">
        <v>327</v>
      </c>
      <c r="CI363" s="26" t="s">
        <v>327</v>
      </c>
      <c r="CJ363" s="26" t="s">
        <v>327</v>
      </c>
      <c r="CK363" s="26" t="s">
        <v>327</v>
      </c>
      <c r="CL363" s="26" t="s">
        <v>327</v>
      </c>
      <c r="CO363" s="26" t="s">
        <v>327</v>
      </c>
      <c r="CP363" s="26" t="s">
        <v>327</v>
      </c>
      <c r="CQ363" s="26" t="s">
        <v>327</v>
      </c>
      <c r="CR363" s="26" t="s">
        <v>327</v>
      </c>
      <c r="CU363" s="26" t="s">
        <v>327</v>
      </c>
      <c r="CV363" s="26" t="s">
        <v>327</v>
      </c>
      <c r="CW363" s="26" t="s">
        <v>327</v>
      </c>
      <c r="CX363" s="26" t="s">
        <v>327</v>
      </c>
    </row>
    <row r="364" spans="5:102" x14ac:dyDescent="0.45">
      <c r="E364" s="26" t="s">
        <v>327</v>
      </c>
      <c r="F364" s="26" t="s">
        <v>327</v>
      </c>
      <c r="G364" s="26" t="s">
        <v>327</v>
      </c>
      <c r="H364" s="26" t="s">
        <v>327</v>
      </c>
      <c r="I364" s="26" t="s">
        <v>327</v>
      </c>
      <c r="J364" s="26" t="s">
        <v>327</v>
      </c>
      <c r="K364" s="26" t="s">
        <v>327</v>
      </c>
      <c r="L364" s="26" t="s">
        <v>327</v>
      </c>
      <c r="M364" s="26" t="s">
        <v>327</v>
      </c>
      <c r="O364" s="26" t="s">
        <v>327</v>
      </c>
      <c r="P364" s="26" t="s">
        <v>327</v>
      </c>
      <c r="Q364" s="26" t="s">
        <v>327</v>
      </c>
      <c r="R364" s="26" t="s">
        <v>327</v>
      </c>
      <c r="U364" s="26" t="s">
        <v>327</v>
      </c>
      <c r="V364" s="26" t="s">
        <v>327</v>
      </c>
      <c r="W364" s="26" t="s">
        <v>327</v>
      </c>
      <c r="X364" s="26" t="s">
        <v>327</v>
      </c>
      <c r="AA364" s="26" t="s">
        <v>327</v>
      </c>
      <c r="AB364" s="26" t="s">
        <v>327</v>
      </c>
      <c r="AC364" s="26" t="s">
        <v>327</v>
      </c>
      <c r="AD364" s="26" t="s">
        <v>327</v>
      </c>
      <c r="AG364" s="26" t="s">
        <v>327</v>
      </c>
      <c r="AH364" s="26" t="s">
        <v>327</v>
      </c>
      <c r="AI364" s="26" t="s">
        <v>327</v>
      </c>
      <c r="AJ364" s="26" t="s">
        <v>327</v>
      </c>
      <c r="AM364" s="26" t="s">
        <v>327</v>
      </c>
      <c r="AN364" s="26" t="s">
        <v>327</v>
      </c>
      <c r="AO364" s="26" t="s">
        <v>327</v>
      </c>
      <c r="AP364" s="26" t="s">
        <v>327</v>
      </c>
      <c r="AS364" s="26" t="s">
        <v>327</v>
      </c>
      <c r="AT364" s="26" t="s">
        <v>327</v>
      </c>
      <c r="AU364" s="26" t="s">
        <v>327</v>
      </c>
      <c r="AV364" s="26" t="s">
        <v>327</v>
      </c>
      <c r="AY364" s="26" t="s">
        <v>327</v>
      </c>
      <c r="AZ364" s="26" t="s">
        <v>327</v>
      </c>
      <c r="BA364" s="26" t="s">
        <v>327</v>
      </c>
      <c r="BB364" s="26" t="s">
        <v>327</v>
      </c>
      <c r="BE364" s="26" t="s">
        <v>327</v>
      </c>
      <c r="BF364" s="26" t="s">
        <v>327</v>
      </c>
      <c r="BG364" s="26" t="s">
        <v>327</v>
      </c>
      <c r="BH364" s="26" t="s">
        <v>327</v>
      </c>
      <c r="BK364" s="26" t="s">
        <v>327</v>
      </c>
      <c r="BL364" s="26" t="s">
        <v>327</v>
      </c>
      <c r="BM364" s="26" t="s">
        <v>327</v>
      </c>
      <c r="BN364" s="26" t="s">
        <v>327</v>
      </c>
      <c r="BQ364" s="26" t="s">
        <v>327</v>
      </c>
      <c r="BR364" s="26" t="s">
        <v>327</v>
      </c>
      <c r="BS364" s="26" t="s">
        <v>327</v>
      </c>
      <c r="BT364" s="26" t="s">
        <v>327</v>
      </c>
      <c r="BW364" s="26" t="s">
        <v>327</v>
      </c>
      <c r="BX364" s="26" t="s">
        <v>327</v>
      </c>
      <c r="BY364" s="26" t="s">
        <v>327</v>
      </c>
      <c r="BZ364" s="26" t="s">
        <v>327</v>
      </c>
      <c r="CC364" s="26" t="s">
        <v>327</v>
      </c>
      <c r="CD364" s="26" t="s">
        <v>327</v>
      </c>
      <c r="CE364" s="26" t="s">
        <v>327</v>
      </c>
      <c r="CF364" s="26" t="s">
        <v>327</v>
      </c>
      <c r="CI364" s="26" t="s">
        <v>327</v>
      </c>
      <c r="CJ364" s="26" t="s">
        <v>327</v>
      </c>
      <c r="CK364" s="26" t="s">
        <v>327</v>
      </c>
      <c r="CL364" s="26" t="s">
        <v>327</v>
      </c>
      <c r="CO364" s="26" t="s">
        <v>327</v>
      </c>
      <c r="CP364" s="26" t="s">
        <v>327</v>
      </c>
      <c r="CQ364" s="26" t="s">
        <v>327</v>
      </c>
      <c r="CR364" s="26" t="s">
        <v>327</v>
      </c>
      <c r="CU364" s="26" t="s">
        <v>327</v>
      </c>
      <c r="CV364" s="26" t="s">
        <v>327</v>
      </c>
      <c r="CW364" s="26" t="s">
        <v>327</v>
      </c>
      <c r="CX364" s="26" t="s">
        <v>327</v>
      </c>
    </row>
    <row r="365" spans="5:102" x14ac:dyDescent="0.45">
      <c r="E365" s="26" t="s">
        <v>327</v>
      </c>
      <c r="F365" s="26" t="s">
        <v>327</v>
      </c>
      <c r="G365" s="26" t="s">
        <v>327</v>
      </c>
      <c r="H365" s="26" t="s">
        <v>327</v>
      </c>
      <c r="I365" s="26" t="s">
        <v>327</v>
      </c>
      <c r="J365" s="26" t="s">
        <v>327</v>
      </c>
      <c r="K365" s="26" t="s">
        <v>327</v>
      </c>
      <c r="L365" s="26" t="s">
        <v>327</v>
      </c>
      <c r="M365" s="26" t="s">
        <v>327</v>
      </c>
      <c r="O365" s="26" t="s">
        <v>327</v>
      </c>
      <c r="P365" s="26" t="s">
        <v>327</v>
      </c>
      <c r="Q365" s="26" t="s">
        <v>327</v>
      </c>
      <c r="R365" s="26" t="s">
        <v>327</v>
      </c>
      <c r="U365" s="26" t="s">
        <v>327</v>
      </c>
      <c r="V365" s="26" t="s">
        <v>327</v>
      </c>
      <c r="W365" s="26" t="s">
        <v>327</v>
      </c>
      <c r="X365" s="26" t="s">
        <v>327</v>
      </c>
      <c r="AA365" s="26" t="s">
        <v>327</v>
      </c>
      <c r="AB365" s="26" t="s">
        <v>327</v>
      </c>
      <c r="AC365" s="26" t="s">
        <v>327</v>
      </c>
      <c r="AD365" s="26" t="s">
        <v>327</v>
      </c>
      <c r="AG365" s="26" t="s">
        <v>327</v>
      </c>
      <c r="AH365" s="26" t="s">
        <v>327</v>
      </c>
      <c r="AI365" s="26" t="s">
        <v>327</v>
      </c>
      <c r="AJ365" s="26" t="s">
        <v>327</v>
      </c>
      <c r="AM365" s="26" t="s">
        <v>327</v>
      </c>
      <c r="AN365" s="26" t="s">
        <v>327</v>
      </c>
      <c r="AO365" s="26" t="s">
        <v>327</v>
      </c>
      <c r="AP365" s="26" t="s">
        <v>327</v>
      </c>
      <c r="AS365" s="26" t="s">
        <v>327</v>
      </c>
      <c r="AT365" s="26" t="s">
        <v>327</v>
      </c>
      <c r="AU365" s="26" t="s">
        <v>327</v>
      </c>
      <c r="AV365" s="26" t="s">
        <v>327</v>
      </c>
      <c r="AY365" s="26" t="s">
        <v>327</v>
      </c>
      <c r="AZ365" s="26" t="s">
        <v>327</v>
      </c>
      <c r="BA365" s="26" t="s">
        <v>327</v>
      </c>
      <c r="BB365" s="26" t="s">
        <v>327</v>
      </c>
      <c r="BE365" s="26" t="s">
        <v>327</v>
      </c>
      <c r="BF365" s="26" t="s">
        <v>327</v>
      </c>
      <c r="BG365" s="26" t="s">
        <v>327</v>
      </c>
      <c r="BH365" s="26" t="s">
        <v>327</v>
      </c>
      <c r="BK365" s="26" t="s">
        <v>327</v>
      </c>
      <c r="BL365" s="26" t="s">
        <v>327</v>
      </c>
      <c r="BM365" s="26" t="s">
        <v>327</v>
      </c>
      <c r="BN365" s="26" t="s">
        <v>327</v>
      </c>
      <c r="BQ365" s="26" t="s">
        <v>327</v>
      </c>
      <c r="BR365" s="26" t="s">
        <v>327</v>
      </c>
      <c r="BS365" s="26" t="s">
        <v>327</v>
      </c>
      <c r="BT365" s="26" t="s">
        <v>327</v>
      </c>
      <c r="BW365" s="26" t="s">
        <v>327</v>
      </c>
      <c r="BX365" s="26" t="s">
        <v>327</v>
      </c>
      <c r="BY365" s="26" t="s">
        <v>327</v>
      </c>
      <c r="BZ365" s="26" t="s">
        <v>327</v>
      </c>
      <c r="CC365" s="26" t="s">
        <v>327</v>
      </c>
      <c r="CD365" s="26" t="s">
        <v>327</v>
      </c>
      <c r="CE365" s="26" t="s">
        <v>327</v>
      </c>
      <c r="CF365" s="26" t="s">
        <v>327</v>
      </c>
      <c r="CI365" s="26" t="s">
        <v>327</v>
      </c>
      <c r="CJ365" s="26" t="s">
        <v>327</v>
      </c>
      <c r="CK365" s="26" t="s">
        <v>327</v>
      </c>
      <c r="CL365" s="26" t="s">
        <v>327</v>
      </c>
      <c r="CO365" s="26" t="s">
        <v>327</v>
      </c>
      <c r="CP365" s="26" t="s">
        <v>327</v>
      </c>
      <c r="CQ365" s="26" t="s">
        <v>327</v>
      </c>
      <c r="CR365" s="26" t="s">
        <v>327</v>
      </c>
      <c r="CU365" s="26" t="s">
        <v>327</v>
      </c>
      <c r="CV365" s="26" t="s">
        <v>327</v>
      </c>
      <c r="CW365" s="26" t="s">
        <v>327</v>
      </c>
      <c r="CX365" s="26" t="s">
        <v>327</v>
      </c>
    </row>
    <row r="366" spans="5:102" x14ac:dyDescent="0.45">
      <c r="E366" s="26" t="s">
        <v>327</v>
      </c>
      <c r="F366" s="26" t="s">
        <v>327</v>
      </c>
      <c r="G366" s="26" t="s">
        <v>327</v>
      </c>
      <c r="H366" s="26" t="s">
        <v>327</v>
      </c>
      <c r="I366" s="26" t="s">
        <v>327</v>
      </c>
      <c r="J366" s="26" t="s">
        <v>327</v>
      </c>
      <c r="K366" s="26" t="s">
        <v>327</v>
      </c>
      <c r="L366" s="26" t="s">
        <v>327</v>
      </c>
      <c r="M366" s="26" t="s">
        <v>327</v>
      </c>
      <c r="O366" s="26" t="s">
        <v>327</v>
      </c>
      <c r="P366" s="26" t="s">
        <v>327</v>
      </c>
      <c r="Q366" s="26" t="s">
        <v>327</v>
      </c>
      <c r="R366" s="26" t="s">
        <v>327</v>
      </c>
      <c r="U366" s="26" t="s">
        <v>327</v>
      </c>
      <c r="V366" s="26" t="s">
        <v>327</v>
      </c>
      <c r="W366" s="26" t="s">
        <v>327</v>
      </c>
      <c r="X366" s="26" t="s">
        <v>327</v>
      </c>
      <c r="AA366" s="26" t="s">
        <v>327</v>
      </c>
      <c r="AB366" s="26" t="s">
        <v>327</v>
      </c>
      <c r="AC366" s="26" t="s">
        <v>327</v>
      </c>
      <c r="AD366" s="26" t="s">
        <v>327</v>
      </c>
      <c r="AG366" s="26" t="s">
        <v>327</v>
      </c>
      <c r="AH366" s="26" t="s">
        <v>327</v>
      </c>
      <c r="AI366" s="26" t="s">
        <v>327</v>
      </c>
      <c r="AJ366" s="26" t="s">
        <v>327</v>
      </c>
      <c r="AM366" s="26" t="s">
        <v>327</v>
      </c>
      <c r="AN366" s="26" t="s">
        <v>327</v>
      </c>
      <c r="AO366" s="26" t="s">
        <v>327</v>
      </c>
      <c r="AP366" s="26" t="s">
        <v>327</v>
      </c>
      <c r="AS366" s="26" t="s">
        <v>327</v>
      </c>
      <c r="AT366" s="26" t="s">
        <v>327</v>
      </c>
      <c r="AU366" s="26" t="s">
        <v>327</v>
      </c>
      <c r="AV366" s="26" t="s">
        <v>327</v>
      </c>
      <c r="AY366" s="26" t="s">
        <v>327</v>
      </c>
      <c r="AZ366" s="26" t="s">
        <v>327</v>
      </c>
      <c r="BA366" s="26" t="s">
        <v>327</v>
      </c>
      <c r="BB366" s="26" t="s">
        <v>327</v>
      </c>
      <c r="BE366" s="26" t="s">
        <v>327</v>
      </c>
      <c r="BF366" s="26" t="s">
        <v>327</v>
      </c>
      <c r="BG366" s="26" t="s">
        <v>327</v>
      </c>
      <c r="BH366" s="26" t="s">
        <v>327</v>
      </c>
      <c r="BK366" s="26" t="s">
        <v>327</v>
      </c>
      <c r="BL366" s="26" t="s">
        <v>327</v>
      </c>
      <c r="BM366" s="26" t="s">
        <v>327</v>
      </c>
      <c r="BN366" s="26" t="s">
        <v>327</v>
      </c>
      <c r="BQ366" s="26" t="s">
        <v>327</v>
      </c>
      <c r="BR366" s="26" t="s">
        <v>327</v>
      </c>
      <c r="BS366" s="26" t="s">
        <v>327</v>
      </c>
      <c r="BT366" s="26" t="s">
        <v>327</v>
      </c>
      <c r="BW366" s="26" t="s">
        <v>327</v>
      </c>
      <c r="BX366" s="26" t="s">
        <v>327</v>
      </c>
      <c r="BY366" s="26" t="s">
        <v>327</v>
      </c>
      <c r="BZ366" s="26" t="s">
        <v>327</v>
      </c>
      <c r="CC366" s="26" t="s">
        <v>327</v>
      </c>
      <c r="CD366" s="26" t="s">
        <v>327</v>
      </c>
      <c r="CE366" s="26" t="s">
        <v>327</v>
      </c>
      <c r="CF366" s="26" t="s">
        <v>327</v>
      </c>
      <c r="CI366" s="26" t="s">
        <v>327</v>
      </c>
      <c r="CJ366" s="26" t="s">
        <v>327</v>
      </c>
      <c r="CK366" s="26" t="s">
        <v>327</v>
      </c>
      <c r="CL366" s="26" t="s">
        <v>327</v>
      </c>
      <c r="CO366" s="26" t="s">
        <v>327</v>
      </c>
      <c r="CP366" s="26" t="s">
        <v>327</v>
      </c>
      <c r="CQ366" s="26" t="s">
        <v>327</v>
      </c>
      <c r="CR366" s="26" t="s">
        <v>327</v>
      </c>
      <c r="CU366" s="26" t="s">
        <v>327</v>
      </c>
      <c r="CV366" s="26" t="s">
        <v>327</v>
      </c>
      <c r="CW366" s="26" t="s">
        <v>327</v>
      </c>
      <c r="CX366" s="26" t="s">
        <v>327</v>
      </c>
    </row>
    <row r="367" spans="5:102" x14ac:dyDescent="0.45">
      <c r="E367" s="26" t="s">
        <v>327</v>
      </c>
      <c r="F367" s="26" t="s">
        <v>327</v>
      </c>
      <c r="G367" s="26" t="s">
        <v>327</v>
      </c>
      <c r="H367" s="26" t="s">
        <v>327</v>
      </c>
      <c r="I367" s="26" t="s">
        <v>327</v>
      </c>
      <c r="J367" s="26" t="s">
        <v>327</v>
      </c>
      <c r="K367" s="26" t="s">
        <v>327</v>
      </c>
      <c r="L367" s="26" t="s">
        <v>327</v>
      </c>
      <c r="M367" s="26" t="s">
        <v>327</v>
      </c>
      <c r="O367" s="26" t="s">
        <v>327</v>
      </c>
      <c r="P367" s="26" t="s">
        <v>327</v>
      </c>
      <c r="Q367" s="26" t="s">
        <v>327</v>
      </c>
      <c r="R367" s="26" t="s">
        <v>327</v>
      </c>
      <c r="U367" s="26" t="s">
        <v>327</v>
      </c>
      <c r="V367" s="26" t="s">
        <v>327</v>
      </c>
      <c r="W367" s="26" t="s">
        <v>327</v>
      </c>
      <c r="X367" s="26" t="s">
        <v>327</v>
      </c>
      <c r="AA367" s="26" t="s">
        <v>327</v>
      </c>
      <c r="AB367" s="26" t="s">
        <v>327</v>
      </c>
      <c r="AC367" s="26" t="s">
        <v>327</v>
      </c>
      <c r="AD367" s="26" t="s">
        <v>327</v>
      </c>
      <c r="AG367" s="26" t="s">
        <v>327</v>
      </c>
      <c r="AH367" s="26" t="s">
        <v>327</v>
      </c>
      <c r="AI367" s="26" t="s">
        <v>327</v>
      </c>
      <c r="AJ367" s="26" t="s">
        <v>327</v>
      </c>
      <c r="AM367" s="26" t="s">
        <v>327</v>
      </c>
      <c r="AN367" s="26" t="s">
        <v>327</v>
      </c>
      <c r="AO367" s="26" t="s">
        <v>327</v>
      </c>
      <c r="AP367" s="26" t="s">
        <v>327</v>
      </c>
      <c r="AS367" s="26" t="s">
        <v>327</v>
      </c>
      <c r="AT367" s="26" t="s">
        <v>327</v>
      </c>
      <c r="AU367" s="26" t="s">
        <v>327</v>
      </c>
      <c r="AV367" s="26" t="s">
        <v>327</v>
      </c>
      <c r="AY367" s="26" t="s">
        <v>327</v>
      </c>
      <c r="AZ367" s="26" t="s">
        <v>327</v>
      </c>
      <c r="BA367" s="26" t="s">
        <v>327</v>
      </c>
      <c r="BB367" s="26" t="s">
        <v>327</v>
      </c>
      <c r="BE367" s="26" t="s">
        <v>327</v>
      </c>
      <c r="BF367" s="26" t="s">
        <v>327</v>
      </c>
      <c r="BG367" s="26" t="s">
        <v>327</v>
      </c>
      <c r="BH367" s="26" t="s">
        <v>327</v>
      </c>
      <c r="BK367" s="26" t="s">
        <v>327</v>
      </c>
      <c r="BL367" s="26" t="s">
        <v>327</v>
      </c>
      <c r="BM367" s="26" t="s">
        <v>327</v>
      </c>
      <c r="BN367" s="26" t="s">
        <v>327</v>
      </c>
      <c r="BQ367" s="26" t="s">
        <v>327</v>
      </c>
      <c r="BR367" s="26" t="s">
        <v>327</v>
      </c>
      <c r="BS367" s="26" t="s">
        <v>327</v>
      </c>
      <c r="BT367" s="26" t="s">
        <v>327</v>
      </c>
      <c r="BW367" s="26" t="s">
        <v>327</v>
      </c>
      <c r="BX367" s="26" t="s">
        <v>327</v>
      </c>
      <c r="BY367" s="26" t="s">
        <v>327</v>
      </c>
      <c r="BZ367" s="26" t="s">
        <v>327</v>
      </c>
      <c r="CC367" s="26" t="s">
        <v>327</v>
      </c>
      <c r="CD367" s="26" t="s">
        <v>327</v>
      </c>
      <c r="CE367" s="26" t="s">
        <v>327</v>
      </c>
      <c r="CF367" s="26" t="s">
        <v>327</v>
      </c>
      <c r="CI367" s="26" t="s">
        <v>327</v>
      </c>
      <c r="CJ367" s="26" t="s">
        <v>327</v>
      </c>
      <c r="CK367" s="26" t="s">
        <v>327</v>
      </c>
      <c r="CL367" s="26" t="s">
        <v>327</v>
      </c>
      <c r="CO367" s="26" t="s">
        <v>327</v>
      </c>
      <c r="CP367" s="26" t="s">
        <v>327</v>
      </c>
      <c r="CQ367" s="26" t="s">
        <v>327</v>
      </c>
      <c r="CR367" s="26" t="s">
        <v>327</v>
      </c>
      <c r="CU367" s="26" t="s">
        <v>327</v>
      </c>
      <c r="CV367" s="26" t="s">
        <v>327</v>
      </c>
      <c r="CW367" s="26" t="s">
        <v>327</v>
      </c>
      <c r="CX367" s="26" t="s">
        <v>327</v>
      </c>
    </row>
    <row r="368" spans="5:102" x14ac:dyDescent="0.45">
      <c r="E368" s="26" t="s">
        <v>327</v>
      </c>
      <c r="F368" s="26" t="s">
        <v>327</v>
      </c>
      <c r="G368" s="26" t="s">
        <v>327</v>
      </c>
      <c r="H368" s="26" t="s">
        <v>327</v>
      </c>
      <c r="I368" s="26" t="s">
        <v>327</v>
      </c>
      <c r="J368" s="26" t="s">
        <v>327</v>
      </c>
      <c r="K368" s="26" t="s">
        <v>327</v>
      </c>
      <c r="L368" s="26" t="s">
        <v>327</v>
      </c>
      <c r="M368" s="26" t="s">
        <v>327</v>
      </c>
      <c r="O368" s="26" t="s">
        <v>327</v>
      </c>
      <c r="P368" s="26" t="s">
        <v>327</v>
      </c>
      <c r="Q368" s="26" t="s">
        <v>327</v>
      </c>
      <c r="R368" s="26" t="s">
        <v>327</v>
      </c>
      <c r="U368" s="26" t="s">
        <v>327</v>
      </c>
      <c r="V368" s="26" t="s">
        <v>327</v>
      </c>
      <c r="W368" s="26" t="s">
        <v>327</v>
      </c>
      <c r="X368" s="26" t="s">
        <v>327</v>
      </c>
      <c r="AA368" s="26" t="s">
        <v>327</v>
      </c>
      <c r="AB368" s="26" t="s">
        <v>327</v>
      </c>
      <c r="AC368" s="26" t="s">
        <v>327</v>
      </c>
      <c r="AD368" s="26" t="s">
        <v>327</v>
      </c>
      <c r="AG368" s="26" t="s">
        <v>327</v>
      </c>
      <c r="AH368" s="26" t="s">
        <v>327</v>
      </c>
      <c r="AI368" s="26" t="s">
        <v>327</v>
      </c>
      <c r="AJ368" s="26" t="s">
        <v>327</v>
      </c>
      <c r="AM368" s="26" t="s">
        <v>327</v>
      </c>
      <c r="AN368" s="26" t="s">
        <v>327</v>
      </c>
      <c r="AO368" s="26" t="s">
        <v>327</v>
      </c>
      <c r="AP368" s="26" t="s">
        <v>327</v>
      </c>
      <c r="AS368" s="26" t="s">
        <v>327</v>
      </c>
      <c r="AT368" s="26" t="s">
        <v>327</v>
      </c>
      <c r="AU368" s="26" t="s">
        <v>327</v>
      </c>
      <c r="AV368" s="26" t="s">
        <v>327</v>
      </c>
      <c r="AY368" s="26" t="s">
        <v>327</v>
      </c>
      <c r="AZ368" s="26" t="s">
        <v>327</v>
      </c>
      <c r="BA368" s="26" t="s">
        <v>327</v>
      </c>
      <c r="BB368" s="26" t="s">
        <v>327</v>
      </c>
      <c r="BE368" s="26" t="s">
        <v>327</v>
      </c>
      <c r="BF368" s="26" t="s">
        <v>327</v>
      </c>
      <c r="BG368" s="26" t="s">
        <v>327</v>
      </c>
      <c r="BH368" s="26" t="s">
        <v>327</v>
      </c>
      <c r="BK368" s="26" t="s">
        <v>327</v>
      </c>
      <c r="BL368" s="26" t="s">
        <v>327</v>
      </c>
      <c r="BM368" s="26" t="s">
        <v>327</v>
      </c>
      <c r="BN368" s="26" t="s">
        <v>327</v>
      </c>
      <c r="BQ368" s="26" t="s">
        <v>327</v>
      </c>
      <c r="BR368" s="26" t="s">
        <v>327</v>
      </c>
      <c r="BS368" s="26" t="s">
        <v>327</v>
      </c>
      <c r="BT368" s="26" t="s">
        <v>327</v>
      </c>
      <c r="BW368" s="26" t="s">
        <v>327</v>
      </c>
      <c r="BX368" s="26" t="s">
        <v>327</v>
      </c>
      <c r="BY368" s="26" t="s">
        <v>327</v>
      </c>
      <c r="BZ368" s="26" t="s">
        <v>327</v>
      </c>
      <c r="CC368" s="26" t="s">
        <v>327</v>
      </c>
      <c r="CD368" s="26" t="s">
        <v>327</v>
      </c>
      <c r="CE368" s="26" t="s">
        <v>327</v>
      </c>
      <c r="CF368" s="26" t="s">
        <v>327</v>
      </c>
      <c r="CI368" s="26" t="s">
        <v>327</v>
      </c>
      <c r="CJ368" s="26" t="s">
        <v>327</v>
      </c>
      <c r="CK368" s="26" t="s">
        <v>327</v>
      </c>
      <c r="CL368" s="26" t="s">
        <v>327</v>
      </c>
      <c r="CO368" s="26" t="s">
        <v>327</v>
      </c>
      <c r="CP368" s="26" t="s">
        <v>327</v>
      </c>
      <c r="CQ368" s="26" t="s">
        <v>327</v>
      </c>
      <c r="CR368" s="26" t="s">
        <v>327</v>
      </c>
      <c r="CU368" s="26" t="s">
        <v>327</v>
      </c>
      <c r="CV368" s="26" t="s">
        <v>327</v>
      </c>
      <c r="CW368" s="26" t="s">
        <v>327</v>
      </c>
      <c r="CX368" s="26" t="s">
        <v>327</v>
      </c>
    </row>
    <row r="369" spans="5:102" x14ac:dyDescent="0.45">
      <c r="E369" s="26" t="s">
        <v>327</v>
      </c>
      <c r="F369" s="26" t="s">
        <v>327</v>
      </c>
      <c r="G369" s="26" t="s">
        <v>327</v>
      </c>
      <c r="H369" s="26" t="s">
        <v>327</v>
      </c>
      <c r="I369" s="26" t="s">
        <v>327</v>
      </c>
      <c r="J369" s="26" t="s">
        <v>327</v>
      </c>
      <c r="K369" s="26" t="s">
        <v>327</v>
      </c>
      <c r="L369" s="26" t="s">
        <v>327</v>
      </c>
      <c r="M369" s="26" t="s">
        <v>327</v>
      </c>
      <c r="O369" s="26" t="s">
        <v>327</v>
      </c>
      <c r="P369" s="26" t="s">
        <v>327</v>
      </c>
      <c r="Q369" s="26" t="s">
        <v>327</v>
      </c>
      <c r="R369" s="26" t="s">
        <v>327</v>
      </c>
      <c r="U369" s="26" t="s">
        <v>327</v>
      </c>
      <c r="V369" s="26" t="s">
        <v>327</v>
      </c>
      <c r="W369" s="26" t="s">
        <v>327</v>
      </c>
      <c r="X369" s="26" t="s">
        <v>327</v>
      </c>
      <c r="AA369" s="26" t="s">
        <v>327</v>
      </c>
      <c r="AB369" s="26" t="s">
        <v>327</v>
      </c>
      <c r="AC369" s="26" t="s">
        <v>327</v>
      </c>
      <c r="AD369" s="26" t="s">
        <v>327</v>
      </c>
      <c r="AG369" s="26" t="s">
        <v>327</v>
      </c>
      <c r="AH369" s="26" t="s">
        <v>327</v>
      </c>
      <c r="AI369" s="26" t="s">
        <v>327</v>
      </c>
      <c r="AJ369" s="26" t="s">
        <v>327</v>
      </c>
      <c r="AM369" s="26" t="s">
        <v>327</v>
      </c>
      <c r="AN369" s="26" t="s">
        <v>327</v>
      </c>
      <c r="AO369" s="26" t="s">
        <v>327</v>
      </c>
      <c r="AP369" s="26" t="s">
        <v>327</v>
      </c>
      <c r="AS369" s="26" t="s">
        <v>327</v>
      </c>
      <c r="AT369" s="26" t="s">
        <v>327</v>
      </c>
      <c r="AU369" s="26" t="s">
        <v>327</v>
      </c>
      <c r="AV369" s="26" t="s">
        <v>327</v>
      </c>
      <c r="AY369" s="26" t="s">
        <v>327</v>
      </c>
      <c r="AZ369" s="26" t="s">
        <v>327</v>
      </c>
      <c r="BA369" s="26" t="s">
        <v>327</v>
      </c>
      <c r="BB369" s="26" t="s">
        <v>327</v>
      </c>
      <c r="BE369" s="26" t="s">
        <v>327</v>
      </c>
      <c r="BF369" s="26" t="s">
        <v>327</v>
      </c>
      <c r="BG369" s="26" t="s">
        <v>327</v>
      </c>
      <c r="BH369" s="26" t="s">
        <v>327</v>
      </c>
      <c r="BK369" s="26" t="s">
        <v>327</v>
      </c>
      <c r="BL369" s="26" t="s">
        <v>327</v>
      </c>
      <c r="BM369" s="26" t="s">
        <v>327</v>
      </c>
      <c r="BN369" s="26" t="s">
        <v>327</v>
      </c>
      <c r="BQ369" s="26" t="s">
        <v>327</v>
      </c>
      <c r="BR369" s="26" t="s">
        <v>327</v>
      </c>
      <c r="BS369" s="26" t="s">
        <v>327</v>
      </c>
      <c r="BT369" s="26" t="s">
        <v>327</v>
      </c>
      <c r="BW369" s="26" t="s">
        <v>327</v>
      </c>
      <c r="BX369" s="26" t="s">
        <v>327</v>
      </c>
      <c r="BY369" s="26" t="s">
        <v>327</v>
      </c>
      <c r="BZ369" s="26" t="s">
        <v>327</v>
      </c>
      <c r="CC369" s="26" t="s">
        <v>327</v>
      </c>
      <c r="CD369" s="26" t="s">
        <v>327</v>
      </c>
      <c r="CE369" s="26" t="s">
        <v>327</v>
      </c>
      <c r="CF369" s="26" t="s">
        <v>327</v>
      </c>
      <c r="CI369" s="26" t="s">
        <v>327</v>
      </c>
      <c r="CJ369" s="26" t="s">
        <v>327</v>
      </c>
      <c r="CK369" s="26" t="s">
        <v>327</v>
      </c>
      <c r="CL369" s="26" t="s">
        <v>327</v>
      </c>
      <c r="CO369" s="26" t="s">
        <v>327</v>
      </c>
      <c r="CP369" s="26" t="s">
        <v>327</v>
      </c>
      <c r="CQ369" s="26" t="s">
        <v>327</v>
      </c>
      <c r="CR369" s="26" t="s">
        <v>327</v>
      </c>
      <c r="CU369" s="26" t="s">
        <v>327</v>
      </c>
      <c r="CV369" s="26" t="s">
        <v>327</v>
      </c>
      <c r="CW369" s="26" t="s">
        <v>327</v>
      </c>
      <c r="CX369" s="26" t="s">
        <v>327</v>
      </c>
    </row>
    <row r="370" spans="5:102" x14ac:dyDescent="0.45">
      <c r="E370" s="26" t="s">
        <v>327</v>
      </c>
      <c r="F370" s="26" t="s">
        <v>327</v>
      </c>
      <c r="G370" s="26" t="s">
        <v>327</v>
      </c>
      <c r="H370" s="26" t="s">
        <v>327</v>
      </c>
      <c r="I370" s="26" t="s">
        <v>327</v>
      </c>
      <c r="J370" s="26" t="s">
        <v>327</v>
      </c>
      <c r="K370" s="26" t="s">
        <v>327</v>
      </c>
      <c r="L370" s="26" t="s">
        <v>327</v>
      </c>
      <c r="M370" s="26" t="s">
        <v>327</v>
      </c>
      <c r="O370" s="26" t="s">
        <v>327</v>
      </c>
      <c r="P370" s="26" t="s">
        <v>327</v>
      </c>
      <c r="Q370" s="26" t="s">
        <v>327</v>
      </c>
      <c r="R370" s="26" t="s">
        <v>327</v>
      </c>
      <c r="U370" s="26" t="s">
        <v>327</v>
      </c>
      <c r="V370" s="26" t="s">
        <v>327</v>
      </c>
      <c r="W370" s="26" t="s">
        <v>327</v>
      </c>
      <c r="X370" s="26" t="s">
        <v>327</v>
      </c>
      <c r="AA370" s="26" t="s">
        <v>327</v>
      </c>
      <c r="AB370" s="26" t="s">
        <v>327</v>
      </c>
      <c r="AC370" s="26" t="s">
        <v>327</v>
      </c>
      <c r="AD370" s="26" t="s">
        <v>327</v>
      </c>
      <c r="AG370" s="26" t="s">
        <v>327</v>
      </c>
      <c r="AH370" s="26" t="s">
        <v>327</v>
      </c>
      <c r="AI370" s="26" t="s">
        <v>327</v>
      </c>
      <c r="AJ370" s="26" t="s">
        <v>327</v>
      </c>
      <c r="AM370" s="26" t="s">
        <v>327</v>
      </c>
      <c r="AN370" s="26" t="s">
        <v>327</v>
      </c>
      <c r="AO370" s="26" t="s">
        <v>327</v>
      </c>
      <c r="AP370" s="26" t="s">
        <v>327</v>
      </c>
      <c r="AS370" s="26" t="s">
        <v>327</v>
      </c>
      <c r="AT370" s="26" t="s">
        <v>327</v>
      </c>
      <c r="AU370" s="26" t="s">
        <v>327</v>
      </c>
      <c r="AV370" s="26" t="s">
        <v>327</v>
      </c>
      <c r="AY370" s="26" t="s">
        <v>327</v>
      </c>
      <c r="AZ370" s="26" t="s">
        <v>327</v>
      </c>
      <c r="BA370" s="26" t="s">
        <v>327</v>
      </c>
      <c r="BB370" s="26" t="s">
        <v>327</v>
      </c>
      <c r="BE370" s="26" t="s">
        <v>327</v>
      </c>
      <c r="BF370" s="26" t="s">
        <v>327</v>
      </c>
      <c r="BG370" s="26" t="s">
        <v>327</v>
      </c>
      <c r="BH370" s="26" t="s">
        <v>327</v>
      </c>
      <c r="BK370" s="26" t="s">
        <v>327</v>
      </c>
      <c r="BL370" s="26" t="s">
        <v>327</v>
      </c>
      <c r="BM370" s="26" t="s">
        <v>327</v>
      </c>
      <c r="BN370" s="26" t="s">
        <v>327</v>
      </c>
      <c r="BQ370" s="26" t="s">
        <v>327</v>
      </c>
      <c r="BR370" s="26" t="s">
        <v>327</v>
      </c>
      <c r="BS370" s="26" t="s">
        <v>327</v>
      </c>
      <c r="BT370" s="26" t="s">
        <v>327</v>
      </c>
      <c r="BW370" s="26" t="s">
        <v>327</v>
      </c>
      <c r="BX370" s="26" t="s">
        <v>327</v>
      </c>
      <c r="BY370" s="26" t="s">
        <v>327</v>
      </c>
      <c r="BZ370" s="26" t="s">
        <v>327</v>
      </c>
      <c r="CC370" s="26" t="s">
        <v>327</v>
      </c>
      <c r="CD370" s="26" t="s">
        <v>327</v>
      </c>
      <c r="CE370" s="26" t="s">
        <v>327</v>
      </c>
      <c r="CF370" s="26" t="s">
        <v>327</v>
      </c>
      <c r="CI370" s="26" t="s">
        <v>327</v>
      </c>
      <c r="CJ370" s="26" t="s">
        <v>327</v>
      </c>
      <c r="CK370" s="26" t="s">
        <v>327</v>
      </c>
      <c r="CL370" s="26" t="s">
        <v>327</v>
      </c>
      <c r="CO370" s="26" t="s">
        <v>327</v>
      </c>
      <c r="CP370" s="26" t="s">
        <v>327</v>
      </c>
      <c r="CQ370" s="26" t="s">
        <v>327</v>
      </c>
      <c r="CR370" s="26" t="s">
        <v>327</v>
      </c>
      <c r="CU370" s="26" t="s">
        <v>327</v>
      </c>
      <c r="CV370" s="26" t="s">
        <v>327</v>
      </c>
      <c r="CW370" s="26" t="s">
        <v>327</v>
      </c>
      <c r="CX370" s="26" t="s">
        <v>327</v>
      </c>
    </row>
    <row r="371" spans="5:102" x14ac:dyDescent="0.45">
      <c r="E371" s="26" t="s">
        <v>327</v>
      </c>
      <c r="F371" s="26" t="s">
        <v>327</v>
      </c>
      <c r="G371" s="26" t="s">
        <v>327</v>
      </c>
      <c r="H371" s="26" t="s">
        <v>327</v>
      </c>
      <c r="I371" s="26" t="s">
        <v>327</v>
      </c>
      <c r="J371" s="26" t="s">
        <v>327</v>
      </c>
      <c r="K371" s="26" t="s">
        <v>327</v>
      </c>
      <c r="L371" s="26" t="s">
        <v>327</v>
      </c>
      <c r="M371" s="26" t="s">
        <v>327</v>
      </c>
      <c r="O371" s="26" t="s">
        <v>327</v>
      </c>
      <c r="P371" s="26" t="s">
        <v>327</v>
      </c>
      <c r="Q371" s="26" t="s">
        <v>327</v>
      </c>
      <c r="R371" s="26" t="s">
        <v>327</v>
      </c>
      <c r="U371" s="26" t="s">
        <v>327</v>
      </c>
      <c r="V371" s="26" t="s">
        <v>327</v>
      </c>
      <c r="W371" s="26" t="s">
        <v>327</v>
      </c>
      <c r="X371" s="26" t="s">
        <v>327</v>
      </c>
      <c r="AA371" s="26" t="s">
        <v>327</v>
      </c>
      <c r="AB371" s="26" t="s">
        <v>327</v>
      </c>
      <c r="AC371" s="26" t="s">
        <v>327</v>
      </c>
      <c r="AD371" s="26" t="s">
        <v>327</v>
      </c>
      <c r="AG371" s="26" t="s">
        <v>327</v>
      </c>
      <c r="AH371" s="26" t="s">
        <v>327</v>
      </c>
      <c r="AI371" s="26" t="s">
        <v>327</v>
      </c>
      <c r="AJ371" s="26" t="s">
        <v>327</v>
      </c>
      <c r="AM371" s="26" t="s">
        <v>327</v>
      </c>
      <c r="AN371" s="26" t="s">
        <v>327</v>
      </c>
      <c r="AO371" s="26" t="s">
        <v>327</v>
      </c>
      <c r="AP371" s="26" t="s">
        <v>327</v>
      </c>
      <c r="AS371" s="26" t="s">
        <v>327</v>
      </c>
      <c r="AT371" s="26" t="s">
        <v>327</v>
      </c>
      <c r="AU371" s="26" t="s">
        <v>327</v>
      </c>
      <c r="AV371" s="26" t="s">
        <v>327</v>
      </c>
      <c r="AY371" s="26" t="s">
        <v>327</v>
      </c>
      <c r="AZ371" s="26" t="s">
        <v>327</v>
      </c>
      <c r="BA371" s="26" t="s">
        <v>327</v>
      </c>
      <c r="BB371" s="26" t="s">
        <v>327</v>
      </c>
      <c r="BE371" s="26" t="s">
        <v>327</v>
      </c>
      <c r="BF371" s="26" t="s">
        <v>327</v>
      </c>
      <c r="BG371" s="26" t="s">
        <v>327</v>
      </c>
      <c r="BH371" s="26" t="s">
        <v>327</v>
      </c>
      <c r="BK371" s="26" t="s">
        <v>327</v>
      </c>
      <c r="BL371" s="26" t="s">
        <v>327</v>
      </c>
      <c r="BM371" s="26" t="s">
        <v>327</v>
      </c>
      <c r="BN371" s="26" t="s">
        <v>327</v>
      </c>
      <c r="BQ371" s="26" t="s">
        <v>327</v>
      </c>
      <c r="BR371" s="26" t="s">
        <v>327</v>
      </c>
      <c r="BS371" s="26" t="s">
        <v>327</v>
      </c>
      <c r="BT371" s="26" t="s">
        <v>327</v>
      </c>
      <c r="BW371" s="26" t="s">
        <v>327</v>
      </c>
      <c r="BX371" s="26" t="s">
        <v>327</v>
      </c>
      <c r="BY371" s="26" t="s">
        <v>327</v>
      </c>
      <c r="BZ371" s="26" t="s">
        <v>327</v>
      </c>
      <c r="CC371" s="26" t="s">
        <v>327</v>
      </c>
      <c r="CD371" s="26" t="s">
        <v>327</v>
      </c>
      <c r="CE371" s="26" t="s">
        <v>327</v>
      </c>
      <c r="CF371" s="26" t="s">
        <v>327</v>
      </c>
      <c r="CI371" s="26" t="s">
        <v>327</v>
      </c>
      <c r="CJ371" s="26" t="s">
        <v>327</v>
      </c>
      <c r="CK371" s="26" t="s">
        <v>327</v>
      </c>
      <c r="CL371" s="26" t="s">
        <v>327</v>
      </c>
      <c r="CO371" s="26" t="s">
        <v>327</v>
      </c>
      <c r="CP371" s="26" t="s">
        <v>327</v>
      </c>
      <c r="CQ371" s="26" t="s">
        <v>327</v>
      </c>
      <c r="CR371" s="26" t="s">
        <v>327</v>
      </c>
      <c r="CU371" s="26" t="s">
        <v>327</v>
      </c>
      <c r="CV371" s="26" t="s">
        <v>327</v>
      </c>
      <c r="CW371" s="26" t="s">
        <v>327</v>
      </c>
      <c r="CX371" s="26" t="s">
        <v>327</v>
      </c>
    </row>
    <row r="372" spans="5:102" x14ac:dyDescent="0.45">
      <c r="E372" s="26" t="s">
        <v>327</v>
      </c>
      <c r="F372" s="26" t="s">
        <v>327</v>
      </c>
      <c r="G372" s="26" t="s">
        <v>327</v>
      </c>
      <c r="H372" s="26" t="s">
        <v>327</v>
      </c>
      <c r="I372" s="26" t="s">
        <v>327</v>
      </c>
      <c r="J372" s="26" t="s">
        <v>327</v>
      </c>
      <c r="K372" s="26" t="s">
        <v>327</v>
      </c>
      <c r="L372" s="26" t="s">
        <v>327</v>
      </c>
      <c r="M372" s="26" t="s">
        <v>327</v>
      </c>
      <c r="O372" s="26" t="s">
        <v>327</v>
      </c>
      <c r="P372" s="26" t="s">
        <v>327</v>
      </c>
      <c r="Q372" s="26" t="s">
        <v>327</v>
      </c>
      <c r="R372" s="26" t="s">
        <v>327</v>
      </c>
      <c r="U372" s="26" t="s">
        <v>327</v>
      </c>
      <c r="V372" s="26" t="s">
        <v>327</v>
      </c>
      <c r="W372" s="26" t="s">
        <v>327</v>
      </c>
      <c r="X372" s="26" t="s">
        <v>327</v>
      </c>
      <c r="AA372" s="26" t="s">
        <v>327</v>
      </c>
      <c r="AB372" s="26" t="s">
        <v>327</v>
      </c>
      <c r="AC372" s="26" t="s">
        <v>327</v>
      </c>
      <c r="AD372" s="26" t="s">
        <v>327</v>
      </c>
      <c r="AG372" s="26" t="s">
        <v>327</v>
      </c>
      <c r="AH372" s="26" t="s">
        <v>327</v>
      </c>
      <c r="AI372" s="26" t="s">
        <v>327</v>
      </c>
      <c r="AJ372" s="26" t="s">
        <v>327</v>
      </c>
      <c r="AM372" s="26" t="s">
        <v>327</v>
      </c>
      <c r="AN372" s="26" t="s">
        <v>327</v>
      </c>
      <c r="AO372" s="26" t="s">
        <v>327</v>
      </c>
      <c r="AP372" s="26" t="s">
        <v>327</v>
      </c>
      <c r="AS372" s="26" t="s">
        <v>327</v>
      </c>
      <c r="AT372" s="26" t="s">
        <v>327</v>
      </c>
      <c r="AU372" s="26" t="s">
        <v>327</v>
      </c>
      <c r="AV372" s="26" t="s">
        <v>327</v>
      </c>
      <c r="AY372" s="26" t="s">
        <v>327</v>
      </c>
      <c r="AZ372" s="26" t="s">
        <v>327</v>
      </c>
      <c r="BA372" s="26" t="s">
        <v>327</v>
      </c>
      <c r="BB372" s="26" t="s">
        <v>327</v>
      </c>
      <c r="BE372" s="26" t="s">
        <v>327</v>
      </c>
      <c r="BF372" s="26" t="s">
        <v>327</v>
      </c>
      <c r="BG372" s="26" t="s">
        <v>327</v>
      </c>
      <c r="BH372" s="26" t="s">
        <v>327</v>
      </c>
      <c r="BK372" s="26" t="s">
        <v>327</v>
      </c>
      <c r="BL372" s="26" t="s">
        <v>327</v>
      </c>
      <c r="BM372" s="26" t="s">
        <v>327</v>
      </c>
      <c r="BN372" s="26" t="s">
        <v>327</v>
      </c>
      <c r="BQ372" s="26" t="s">
        <v>327</v>
      </c>
      <c r="BR372" s="26" t="s">
        <v>327</v>
      </c>
      <c r="BS372" s="26" t="s">
        <v>327</v>
      </c>
      <c r="BT372" s="26" t="s">
        <v>327</v>
      </c>
      <c r="BW372" s="26" t="s">
        <v>327</v>
      </c>
      <c r="BX372" s="26" t="s">
        <v>327</v>
      </c>
      <c r="BY372" s="26" t="s">
        <v>327</v>
      </c>
      <c r="BZ372" s="26" t="s">
        <v>327</v>
      </c>
      <c r="CC372" s="26" t="s">
        <v>327</v>
      </c>
      <c r="CD372" s="26" t="s">
        <v>327</v>
      </c>
      <c r="CE372" s="26" t="s">
        <v>327</v>
      </c>
      <c r="CF372" s="26" t="s">
        <v>327</v>
      </c>
      <c r="CI372" s="26" t="s">
        <v>327</v>
      </c>
      <c r="CJ372" s="26" t="s">
        <v>327</v>
      </c>
      <c r="CK372" s="26" t="s">
        <v>327</v>
      </c>
      <c r="CL372" s="26" t="s">
        <v>327</v>
      </c>
      <c r="CO372" s="26" t="s">
        <v>327</v>
      </c>
      <c r="CP372" s="26" t="s">
        <v>327</v>
      </c>
      <c r="CQ372" s="26" t="s">
        <v>327</v>
      </c>
      <c r="CR372" s="26" t="s">
        <v>327</v>
      </c>
      <c r="CU372" s="26" t="s">
        <v>327</v>
      </c>
      <c r="CV372" s="26" t="s">
        <v>327</v>
      </c>
      <c r="CW372" s="26" t="s">
        <v>327</v>
      </c>
      <c r="CX372" s="26" t="s">
        <v>327</v>
      </c>
    </row>
    <row r="373" spans="5:102" x14ac:dyDescent="0.45">
      <c r="E373" s="26" t="s">
        <v>327</v>
      </c>
      <c r="F373" s="26" t="s">
        <v>327</v>
      </c>
      <c r="G373" s="26" t="s">
        <v>327</v>
      </c>
      <c r="H373" s="26" t="s">
        <v>327</v>
      </c>
      <c r="I373" s="26" t="s">
        <v>327</v>
      </c>
      <c r="J373" s="26" t="s">
        <v>327</v>
      </c>
      <c r="K373" s="26" t="s">
        <v>327</v>
      </c>
      <c r="L373" s="26" t="s">
        <v>327</v>
      </c>
      <c r="M373" s="26" t="s">
        <v>327</v>
      </c>
      <c r="O373" s="26" t="s">
        <v>327</v>
      </c>
      <c r="P373" s="26" t="s">
        <v>327</v>
      </c>
      <c r="Q373" s="26" t="s">
        <v>327</v>
      </c>
      <c r="R373" s="26" t="s">
        <v>327</v>
      </c>
      <c r="U373" s="26" t="s">
        <v>327</v>
      </c>
      <c r="V373" s="26" t="s">
        <v>327</v>
      </c>
      <c r="W373" s="26" t="s">
        <v>327</v>
      </c>
      <c r="X373" s="26" t="s">
        <v>327</v>
      </c>
      <c r="AA373" s="26" t="s">
        <v>327</v>
      </c>
      <c r="AB373" s="26" t="s">
        <v>327</v>
      </c>
      <c r="AC373" s="26" t="s">
        <v>327</v>
      </c>
      <c r="AD373" s="26" t="s">
        <v>327</v>
      </c>
      <c r="AG373" s="26" t="s">
        <v>327</v>
      </c>
      <c r="AH373" s="26" t="s">
        <v>327</v>
      </c>
      <c r="AI373" s="26" t="s">
        <v>327</v>
      </c>
      <c r="AJ373" s="26" t="s">
        <v>327</v>
      </c>
      <c r="AM373" s="26" t="s">
        <v>327</v>
      </c>
      <c r="AN373" s="26" t="s">
        <v>327</v>
      </c>
      <c r="AO373" s="26" t="s">
        <v>327</v>
      </c>
      <c r="AP373" s="26" t="s">
        <v>327</v>
      </c>
      <c r="AS373" s="26" t="s">
        <v>327</v>
      </c>
      <c r="AT373" s="26" t="s">
        <v>327</v>
      </c>
      <c r="AU373" s="26" t="s">
        <v>327</v>
      </c>
      <c r="AV373" s="26" t="s">
        <v>327</v>
      </c>
      <c r="AY373" s="26" t="s">
        <v>327</v>
      </c>
      <c r="AZ373" s="26" t="s">
        <v>327</v>
      </c>
      <c r="BA373" s="26" t="s">
        <v>327</v>
      </c>
      <c r="BB373" s="26" t="s">
        <v>327</v>
      </c>
      <c r="BE373" s="26" t="s">
        <v>327</v>
      </c>
      <c r="BF373" s="26" t="s">
        <v>327</v>
      </c>
      <c r="BG373" s="26" t="s">
        <v>327</v>
      </c>
      <c r="BH373" s="26" t="s">
        <v>327</v>
      </c>
      <c r="BK373" s="26" t="s">
        <v>327</v>
      </c>
      <c r="BL373" s="26" t="s">
        <v>327</v>
      </c>
      <c r="BM373" s="26" t="s">
        <v>327</v>
      </c>
      <c r="BN373" s="26" t="s">
        <v>327</v>
      </c>
      <c r="BQ373" s="26" t="s">
        <v>327</v>
      </c>
      <c r="BR373" s="26" t="s">
        <v>327</v>
      </c>
      <c r="BS373" s="26" t="s">
        <v>327</v>
      </c>
      <c r="BT373" s="26" t="s">
        <v>327</v>
      </c>
      <c r="BW373" s="26" t="s">
        <v>327</v>
      </c>
      <c r="BX373" s="26" t="s">
        <v>327</v>
      </c>
      <c r="BY373" s="26" t="s">
        <v>327</v>
      </c>
      <c r="BZ373" s="26" t="s">
        <v>327</v>
      </c>
      <c r="CC373" s="26" t="s">
        <v>327</v>
      </c>
      <c r="CD373" s="26" t="s">
        <v>327</v>
      </c>
      <c r="CE373" s="26" t="s">
        <v>327</v>
      </c>
      <c r="CF373" s="26" t="s">
        <v>327</v>
      </c>
      <c r="CI373" s="26" t="s">
        <v>327</v>
      </c>
      <c r="CJ373" s="26" t="s">
        <v>327</v>
      </c>
      <c r="CK373" s="26" t="s">
        <v>327</v>
      </c>
      <c r="CL373" s="26" t="s">
        <v>327</v>
      </c>
      <c r="CO373" s="26" t="s">
        <v>327</v>
      </c>
      <c r="CP373" s="26" t="s">
        <v>327</v>
      </c>
      <c r="CQ373" s="26" t="s">
        <v>327</v>
      </c>
      <c r="CR373" s="26" t="s">
        <v>327</v>
      </c>
      <c r="CU373" s="26" t="s">
        <v>327</v>
      </c>
      <c r="CV373" s="26" t="s">
        <v>327</v>
      </c>
      <c r="CW373" s="26" t="s">
        <v>327</v>
      </c>
      <c r="CX373" s="26" t="s">
        <v>327</v>
      </c>
    </row>
    <row r="374" spans="5:102" x14ac:dyDescent="0.45">
      <c r="E374" s="26" t="s">
        <v>327</v>
      </c>
      <c r="F374" s="26" t="s">
        <v>327</v>
      </c>
      <c r="G374" s="26" t="s">
        <v>327</v>
      </c>
      <c r="H374" s="26" t="s">
        <v>327</v>
      </c>
      <c r="I374" s="26" t="s">
        <v>327</v>
      </c>
      <c r="J374" s="26" t="s">
        <v>327</v>
      </c>
      <c r="K374" s="26" t="s">
        <v>327</v>
      </c>
      <c r="L374" s="26" t="s">
        <v>327</v>
      </c>
      <c r="M374" s="26" t="s">
        <v>327</v>
      </c>
      <c r="O374" s="26" t="s">
        <v>327</v>
      </c>
      <c r="P374" s="26" t="s">
        <v>327</v>
      </c>
      <c r="Q374" s="26" t="s">
        <v>327</v>
      </c>
      <c r="R374" s="26" t="s">
        <v>327</v>
      </c>
      <c r="U374" s="26" t="s">
        <v>327</v>
      </c>
      <c r="V374" s="26" t="s">
        <v>327</v>
      </c>
      <c r="W374" s="26" t="s">
        <v>327</v>
      </c>
      <c r="X374" s="26" t="s">
        <v>327</v>
      </c>
      <c r="AA374" s="26" t="s">
        <v>327</v>
      </c>
      <c r="AB374" s="26" t="s">
        <v>327</v>
      </c>
      <c r="AC374" s="26" t="s">
        <v>327</v>
      </c>
      <c r="AD374" s="26" t="s">
        <v>327</v>
      </c>
      <c r="AG374" s="26" t="s">
        <v>327</v>
      </c>
      <c r="AH374" s="26" t="s">
        <v>327</v>
      </c>
      <c r="AI374" s="26" t="s">
        <v>327</v>
      </c>
      <c r="AJ374" s="26" t="s">
        <v>327</v>
      </c>
      <c r="AM374" s="26" t="s">
        <v>327</v>
      </c>
      <c r="AN374" s="26" t="s">
        <v>327</v>
      </c>
      <c r="AO374" s="26" t="s">
        <v>327</v>
      </c>
      <c r="AP374" s="26" t="s">
        <v>327</v>
      </c>
      <c r="AS374" s="26" t="s">
        <v>327</v>
      </c>
      <c r="AT374" s="26" t="s">
        <v>327</v>
      </c>
      <c r="AU374" s="26" t="s">
        <v>327</v>
      </c>
      <c r="AV374" s="26" t="s">
        <v>327</v>
      </c>
      <c r="AY374" s="26" t="s">
        <v>327</v>
      </c>
      <c r="AZ374" s="26" t="s">
        <v>327</v>
      </c>
      <c r="BA374" s="26" t="s">
        <v>327</v>
      </c>
      <c r="BB374" s="26" t="s">
        <v>327</v>
      </c>
      <c r="BE374" s="26" t="s">
        <v>327</v>
      </c>
      <c r="BF374" s="26" t="s">
        <v>327</v>
      </c>
      <c r="BG374" s="26" t="s">
        <v>327</v>
      </c>
      <c r="BH374" s="26" t="s">
        <v>327</v>
      </c>
      <c r="BK374" s="26" t="s">
        <v>327</v>
      </c>
      <c r="BL374" s="26" t="s">
        <v>327</v>
      </c>
      <c r="BM374" s="26" t="s">
        <v>327</v>
      </c>
      <c r="BN374" s="26" t="s">
        <v>327</v>
      </c>
      <c r="BQ374" s="26" t="s">
        <v>327</v>
      </c>
      <c r="BR374" s="26" t="s">
        <v>327</v>
      </c>
      <c r="BS374" s="26" t="s">
        <v>327</v>
      </c>
      <c r="BT374" s="26" t="s">
        <v>327</v>
      </c>
      <c r="BW374" s="26" t="s">
        <v>327</v>
      </c>
      <c r="BX374" s="26" t="s">
        <v>327</v>
      </c>
      <c r="BY374" s="26" t="s">
        <v>327</v>
      </c>
      <c r="BZ374" s="26" t="s">
        <v>327</v>
      </c>
      <c r="CC374" s="26" t="s">
        <v>327</v>
      </c>
      <c r="CD374" s="26" t="s">
        <v>327</v>
      </c>
      <c r="CE374" s="26" t="s">
        <v>327</v>
      </c>
      <c r="CF374" s="26" t="s">
        <v>327</v>
      </c>
      <c r="CI374" s="26" t="s">
        <v>327</v>
      </c>
      <c r="CJ374" s="26" t="s">
        <v>327</v>
      </c>
      <c r="CK374" s="26" t="s">
        <v>327</v>
      </c>
      <c r="CL374" s="26" t="s">
        <v>327</v>
      </c>
      <c r="CO374" s="26" t="s">
        <v>327</v>
      </c>
      <c r="CP374" s="26" t="s">
        <v>327</v>
      </c>
      <c r="CQ374" s="26" t="s">
        <v>327</v>
      </c>
      <c r="CR374" s="26" t="s">
        <v>327</v>
      </c>
      <c r="CU374" s="26" t="s">
        <v>327</v>
      </c>
      <c r="CV374" s="26" t="s">
        <v>327</v>
      </c>
      <c r="CW374" s="26" t="s">
        <v>327</v>
      </c>
      <c r="CX374" s="26" t="s">
        <v>327</v>
      </c>
    </row>
    <row r="375" spans="5:102" x14ac:dyDescent="0.45">
      <c r="E375" s="26" t="s">
        <v>327</v>
      </c>
      <c r="F375" s="26" t="s">
        <v>327</v>
      </c>
      <c r="G375" s="26" t="s">
        <v>327</v>
      </c>
      <c r="H375" s="26" t="s">
        <v>327</v>
      </c>
      <c r="I375" s="26" t="s">
        <v>327</v>
      </c>
      <c r="J375" s="26" t="s">
        <v>327</v>
      </c>
      <c r="K375" s="26" t="s">
        <v>327</v>
      </c>
      <c r="L375" s="26" t="s">
        <v>327</v>
      </c>
      <c r="M375" s="26" t="s">
        <v>327</v>
      </c>
      <c r="O375" s="26" t="s">
        <v>327</v>
      </c>
      <c r="P375" s="26" t="s">
        <v>327</v>
      </c>
      <c r="Q375" s="26" t="s">
        <v>327</v>
      </c>
      <c r="R375" s="26" t="s">
        <v>327</v>
      </c>
      <c r="U375" s="26" t="s">
        <v>327</v>
      </c>
      <c r="V375" s="26" t="s">
        <v>327</v>
      </c>
      <c r="W375" s="26" t="s">
        <v>327</v>
      </c>
      <c r="X375" s="26" t="s">
        <v>327</v>
      </c>
      <c r="AA375" s="26" t="s">
        <v>327</v>
      </c>
      <c r="AB375" s="26" t="s">
        <v>327</v>
      </c>
      <c r="AC375" s="26" t="s">
        <v>327</v>
      </c>
      <c r="AD375" s="26" t="s">
        <v>327</v>
      </c>
      <c r="AG375" s="26" t="s">
        <v>327</v>
      </c>
      <c r="AH375" s="26" t="s">
        <v>327</v>
      </c>
      <c r="AI375" s="26" t="s">
        <v>327</v>
      </c>
      <c r="AJ375" s="26" t="s">
        <v>327</v>
      </c>
      <c r="AM375" s="26" t="s">
        <v>327</v>
      </c>
      <c r="AN375" s="26" t="s">
        <v>327</v>
      </c>
      <c r="AO375" s="26" t="s">
        <v>327</v>
      </c>
      <c r="AP375" s="26" t="s">
        <v>327</v>
      </c>
      <c r="AS375" s="26" t="s">
        <v>327</v>
      </c>
      <c r="AT375" s="26" t="s">
        <v>327</v>
      </c>
      <c r="AU375" s="26" t="s">
        <v>327</v>
      </c>
      <c r="AV375" s="26" t="s">
        <v>327</v>
      </c>
      <c r="AY375" s="26" t="s">
        <v>327</v>
      </c>
      <c r="AZ375" s="26" t="s">
        <v>327</v>
      </c>
      <c r="BA375" s="26" t="s">
        <v>327</v>
      </c>
      <c r="BB375" s="26" t="s">
        <v>327</v>
      </c>
      <c r="BE375" s="26" t="s">
        <v>327</v>
      </c>
      <c r="BF375" s="26" t="s">
        <v>327</v>
      </c>
      <c r="BG375" s="26" t="s">
        <v>327</v>
      </c>
      <c r="BH375" s="26" t="s">
        <v>327</v>
      </c>
      <c r="BK375" s="26" t="s">
        <v>327</v>
      </c>
      <c r="BL375" s="26" t="s">
        <v>327</v>
      </c>
      <c r="BM375" s="26" t="s">
        <v>327</v>
      </c>
      <c r="BN375" s="26" t="s">
        <v>327</v>
      </c>
      <c r="BQ375" s="26" t="s">
        <v>327</v>
      </c>
      <c r="BR375" s="26" t="s">
        <v>327</v>
      </c>
      <c r="BS375" s="26" t="s">
        <v>327</v>
      </c>
      <c r="BT375" s="26" t="s">
        <v>327</v>
      </c>
      <c r="BW375" s="26" t="s">
        <v>327</v>
      </c>
      <c r="BX375" s="26" t="s">
        <v>327</v>
      </c>
      <c r="BY375" s="26" t="s">
        <v>327</v>
      </c>
      <c r="BZ375" s="26" t="s">
        <v>327</v>
      </c>
      <c r="CC375" s="26" t="s">
        <v>327</v>
      </c>
      <c r="CD375" s="26" t="s">
        <v>327</v>
      </c>
      <c r="CE375" s="26" t="s">
        <v>327</v>
      </c>
      <c r="CF375" s="26" t="s">
        <v>327</v>
      </c>
      <c r="CI375" s="26" t="s">
        <v>327</v>
      </c>
      <c r="CJ375" s="26" t="s">
        <v>327</v>
      </c>
      <c r="CK375" s="26" t="s">
        <v>327</v>
      </c>
      <c r="CL375" s="26" t="s">
        <v>327</v>
      </c>
      <c r="CO375" s="26" t="s">
        <v>327</v>
      </c>
      <c r="CP375" s="26" t="s">
        <v>327</v>
      </c>
      <c r="CQ375" s="26" t="s">
        <v>327</v>
      </c>
      <c r="CR375" s="26" t="s">
        <v>327</v>
      </c>
      <c r="CU375" s="26" t="s">
        <v>327</v>
      </c>
      <c r="CV375" s="26" t="s">
        <v>327</v>
      </c>
      <c r="CW375" s="26" t="s">
        <v>327</v>
      </c>
      <c r="CX375" s="26" t="s">
        <v>327</v>
      </c>
    </row>
    <row r="376" spans="5:102" x14ac:dyDescent="0.45">
      <c r="E376" s="26" t="s">
        <v>327</v>
      </c>
      <c r="F376" s="26" t="s">
        <v>327</v>
      </c>
      <c r="G376" s="26" t="s">
        <v>327</v>
      </c>
      <c r="H376" s="26" t="s">
        <v>327</v>
      </c>
      <c r="I376" s="26" t="s">
        <v>327</v>
      </c>
      <c r="J376" s="26" t="s">
        <v>327</v>
      </c>
      <c r="K376" s="26" t="s">
        <v>327</v>
      </c>
      <c r="L376" s="26" t="s">
        <v>327</v>
      </c>
      <c r="M376" s="26" t="s">
        <v>327</v>
      </c>
      <c r="O376" s="26" t="s">
        <v>327</v>
      </c>
      <c r="P376" s="26" t="s">
        <v>327</v>
      </c>
      <c r="Q376" s="26" t="s">
        <v>327</v>
      </c>
      <c r="R376" s="26" t="s">
        <v>327</v>
      </c>
      <c r="U376" s="26" t="s">
        <v>327</v>
      </c>
      <c r="V376" s="26" t="s">
        <v>327</v>
      </c>
      <c r="W376" s="26" t="s">
        <v>327</v>
      </c>
      <c r="X376" s="26" t="s">
        <v>327</v>
      </c>
      <c r="AA376" s="26" t="s">
        <v>327</v>
      </c>
      <c r="AB376" s="26" t="s">
        <v>327</v>
      </c>
      <c r="AC376" s="26" t="s">
        <v>327</v>
      </c>
      <c r="AD376" s="26" t="s">
        <v>327</v>
      </c>
      <c r="AG376" s="26" t="s">
        <v>327</v>
      </c>
      <c r="AH376" s="26" t="s">
        <v>327</v>
      </c>
      <c r="AI376" s="26" t="s">
        <v>327</v>
      </c>
      <c r="AJ376" s="26" t="s">
        <v>327</v>
      </c>
      <c r="AM376" s="26" t="s">
        <v>327</v>
      </c>
      <c r="AN376" s="26" t="s">
        <v>327</v>
      </c>
      <c r="AO376" s="26" t="s">
        <v>327</v>
      </c>
      <c r="AP376" s="26" t="s">
        <v>327</v>
      </c>
      <c r="AS376" s="26" t="s">
        <v>327</v>
      </c>
      <c r="AT376" s="26" t="s">
        <v>327</v>
      </c>
      <c r="AU376" s="26" t="s">
        <v>327</v>
      </c>
      <c r="AV376" s="26" t="s">
        <v>327</v>
      </c>
      <c r="AY376" s="26" t="s">
        <v>327</v>
      </c>
      <c r="AZ376" s="26" t="s">
        <v>327</v>
      </c>
      <c r="BA376" s="26" t="s">
        <v>327</v>
      </c>
      <c r="BB376" s="26" t="s">
        <v>327</v>
      </c>
      <c r="BE376" s="26" t="s">
        <v>327</v>
      </c>
      <c r="BF376" s="26" t="s">
        <v>327</v>
      </c>
      <c r="BG376" s="26" t="s">
        <v>327</v>
      </c>
      <c r="BH376" s="26" t="s">
        <v>327</v>
      </c>
      <c r="BK376" s="26" t="s">
        <v>327</v>
      </c>
      <c r="BL376" s="26" t="s">
        <v>327</v>
      </c>
      <c r="BM376" s="26" t="s">
        <v>327</v>
      </c>
      <c r="BN376" s="26" t="s">
        <v>327</v>
      </c>
      <c r="BQ376" s="26" t="s">
        <v>327</v>
      </c>
      <c r="BR376" s="26" t="s">
        <v>327</v>
      </c>
      <c r="BS376" s="26" t="s">
        <v>327</v>
      </c>
      <c r="BT376" s="26" t="s">
        <v>327</v>
      </c>
      <c r="BW376" s="26" t="s">
        <v>327</v>
      </c>
      <c r="BX376" s="26" t="s">
        <v>327</v>
      </c>
      <c r="BY376" s="26" t="s">
        <v>327</v>
      </c>
      <c r="BZ376" s="26" t="s">
        <v>327</v>
      </c>
      <c r="CC376" s="26" t="s">
        <v>327</v>
      </c>
      <c r="CD376" s="26" t="s">
        <v>327</v>
      </c>
      <c r="CE376" s="26" t="s">
        <v>327</v>
      </c>
      <c r="CF376" s="26" t="s">
        <v>327</v>
      </c>
      <c r="CI376" s="26" t="s">
        <v>327</v>
      </c>
      <c r="CJ376" s="26" t="s">
        <v>327</v>
      </c>
      <c r="CK376" s="26" t="s">
        <v>327</v>
      </c>
      <c r="CL376" s="26" t="s">
        <v>327</v>
      </c>
      <c r="CO376" s="26" t="s">
        <v>327</v>
      </c>
      <c r="CP376" s="26" t="s">
        <v>327</v>
      </c>
      <c r="CQ376" s="26" t="s">
        <v>327</v>
      </c>
      <c r="CR376" s="26" t="s">
        <v>327</v>
      </c>
      <c r="CU376" s="26" t="s">
        <v>327</v>
      </c>
      <c r="CV376" s="26" t="s">
        <v>327</v>
      </c>
      <c r="CW376" s="26" t="s">
        <v>327</v>
      </c>
      <c r="CX376" s="26" t="s">
        <v>327</v>
      </c>
    </row>
    <row r="377" spans="5:102" x14ac:dyDescent="0.45">
      <c r="E377" s="26" t="s">
        <v>327</v>
      </c>
      <c r="F377" s="26" t="s">
        <v>327</v>
      </c>
      <c r="G377" s="26" t="s">
        <v>327</v>
      </c>
      <c r="H377" s="26" t="s">
        <v>327</v>
      </c>
      <c r="I377" s="26" t="s">
        <v>327</v>
      </c>
      <c r="J377" s="26" t="s">
        <v>327</v>
      </c>
      <c r="K377" s="26" t="s">
        <v>327</v>
      </c>
      <c r="L377" s="26" t="s">
        <v>327</v>
      </c>
      <c r="M377" s="26" t="s">
        <v>327</v>
      </c>
      <c r="O377" s="26" t="s">
        <v>327</v>
      </c>
      <c r="P377" s="26" t="s">
        <v>327</v>
      </c>
      <c r="Q377" s="26" t="s">
        <v>327</v>
      </c>
      <c r="R377" s="26" t="s">
        <v>327</v>
      </c>
      <c r="U377" s="26" t="s">
        <v>327</v>
      </c>
      <c r="V377" s="26" t="s">
        <v>327</v>
      </c>
      <c r="W377" s="26" t="s">
        <v>327</v>
      </c>
      <c r="X377" s="26" t="s">
        <v>327</v>
      </c>
      <c r="AA377" s="26" t="s">
        <v>327</v>
      </c>
      <c r="AB377" s="26" t="s">
        <v>327</v>
      </c>
      <c r="AC377" s="26" t="s">
        <v>327</v>
      </c>
      <c r="AD377" s="26" t="s">
        <v>327</v>
      </c>
      <c r="AG377" s="26" t="s">
        <v>327</v>
      </c>
      <c r="AH377" s="26" t="s">
        <v>327</v>
      </c>
      <c r="AI377" s="26" t="s">
        <v>327</v>
      </c>
      <c r="AJ377" s="26" t="s">
        <v>327</v>
      </c>
      <c r="AM377" s="26" t="s">
        <v>327</v>
      </c>
      <c r="AN377" s="26" t="s">
        <v>327</v>
      </c>
      <c r="AO377" s="26" t="s">
        <v>327</v>
      </c>
      <c r="AP377" s="26" t="s">
        <v>327</v>
      </c>
      <c r="AS377" s="26" t="s">
        <v>327</v>
      </c>
      <c r="AT377" s="26" t="s">
        <v>327</v>
      </c>
      <c r="AU377" s="26" t="s">
        <v>327</v>
      </c>
      <c r="AV377" s="26" t="s">
        <v>327</v>
      </c>
      <c r="AY377" s="26" t="s">
        <v>327</v>
      </c>
      <c r="AZ377" s="26" t="s">
        <v>327</v>
      </c>
      <c r="BA377" s="26" t="s">
        <v>327</v>
      </c>
      <c r="BB377" s="26" t="s">
        <v>327</v>
      </c>
      <c r="BE377" s="26" t="s">
        <v>327</v>
      </c>
      <c r="BF377" s="26" t="s">
        <v>327</v>
      </c>
      <c r="BG377" s="26" t="s">
        <v>327</v>
      </c>
      <c r="BH377" s="26" t="s">
        <v>327</v>
      </c>
      <c r="BK377" s="26" t="s">
        <v>327</v>
      </c>
      <c r="BL377" s="26" t="s">
        <v>327</v>
      </c>
      <c r="BM377" s="26" t="s">
        <v>327</v>
      </c>
      <c r="BN377" s="26" t="s">
        <v>327</v>
      </c>
      <c r="BQ377" s="26" t="s">
        <v>327</v>
      </c>
      <c r="BR377" s="26" t="s">
        <v>327</v>
      </c>
      <c r="BS377" s="26" t="s">
        <v>327</v>
      </c>
      <c r="BT377" s="26" t="s">
        <v>327</v>
      </c>
      <c r="BW377" s="26" t="s">
        <v>327</v>
      </c>
      <c r="BX377" s="26" t="s">
        <v>327</v>
      </c>
      <c r="BY377" s="26" t="s">
        <v>327</v>
      </c>
      <c r="BZ377" s="26" t="s">
        <v>327</v>
      </c>
      <c r="CC377" s="26" t="s">
        <v>327</v>
      </c>
      <c r="CD377" s="26" t="s">
        <v>327</v>
      </c>
      <c r="CE377" s="26" t="s">
        <v>327</v>
      </c>
      <c r="CF377" s="26" t="s">
        <v>327</v>
      </c>
      <c r="CI377" s="26" t="s">
        <v>327</v>
      </c>
      <c r="CJ377" s="26" t="s">
        <v>327</v>
      </c>
      <c r="CK377" s="26" t="s">
        <v>327</v>
      </c>
      <c r="CL377" s="26" t="s">
        <v>327</v>
      </c>
      <c r="CO377" s="26" t="s">
        <v>327</v>
      </c>
      <c r="CP377" s="26" t="s">
        <v>327</v>
      </c>
      <c r="CQ377" s="26" t="s">
        <v>327</v>
      </c>
      <c r="CR377" s="26" t="s">
        <v>327</v>
      </c>
      <c r="CU377" s="26" t="s">
        <v>327</v>
      </c>
      <c r="CV377" s="26" t="s">
        <v>327</v>
      </c>
      <c r="CW377" s="26" t="s">
        <v>327</v>
      </c>
      <c r="CX377" s="26" t="s">
        <v>327</v>
      </c>
    </row>
    <row r="378" spans="5:102" x14ac:dyDescent="0.45">
      <c r="E378" s="26" t="s">
        <v>327</v>
      </c>
      <c r="F378" s="26" t="s">
        <v>327</v>
      </c>
      <c r="G378" s="26" t="s">
        <v>327</v>
      </c>
      <c r="H378" s="26" t="s">
        <v>327</v>
      </c>
      <c r="I378" s="26" t="s">
        <v>327</v>
      </c>
      <c r="J378" s="26" t="s">
        <v>327</v>
      </c>
      <c r="K378" s="26" t="s">
        <v>327</v>
      </c>
      <c r="L378" s="26" t="s">
        <v>327</v>
      </c>
      <c r="M378" s="26" t="s">
        <v>327</v>
      </c>
      <c r="O378" s="26" t="s">
        <v>327</v>
      </c>
      <c r="P378" s="26" t="s">
        <v>327</v>
      </c>
      <c r="Q378" s="26" t="s">
        <v>327</v>
      </c>
      <c r="R378" s="26" t="s">
        <v>327</v>
      </c>
      <c r="U378" s="26" t="s">
        <v>327</v>
      </c>
      <c r="V378" s="26" t="s">
        <v>327</v>
      </c>
      <c r="W378" s="26" t="s">
        <v>327</v>
      </c>
      <c r="X378" s="26" t="s">
        <v>327</v>
      </c>
      <c r="AA378" s="26" t="s">
        <v>327</v>
      </c>
      <c r="AB378" s="26" t="s">
        <v>327</v>
      </c>
      <c r="AC378" s="26" t="s">
        <v>327</v>
      </c>
      <c r="AD378" s="26" t="s">
        <v>327</v>
      </c>
      <c r="AG378" s="26" t="s">
        <v>327</v>
      </c>
      <c r="AH378" s="26" t="s">
        <v>327</v>
      </c>
      <c r="AI378" s="26" t="s">
        <v>327</v>
      </c>
      <c r="AJ378" s="26" t="s">
        <v>327</v>
      </c>
      <c r="AM378" s="26" t="s">
        <v>327</v>
      </c>
      <c r="AN378" s="26" t="s">
        <v>327</v>
      </c>
      <c r="AO378" s="26" t="s">
        <v>327</v>
      </c>
      <c r="AP378" s="26" t="s">
        <v>327</v>
      </c>
      <c r="AS378" s="26" t="s">
        <v>327</v>
      </c>
      <c r="AT378" s="26" t="s">
        <v>327</v>
      </c>
      <c r="AU378" s="26" t="s">
        <v>327</v>
      </c>
      <c r="AV378" s="26" t="s">
        <v>327</v>
      </c>
      <c r="AY378" s="26" t="s">
        <v>327</v>
      </c>
      <c r="AZ378" s="26" t="s">
        <v>327</v>
      </c>
      <c r="BA378" s="26" t="s">
        <v>327</v>
      </c>
      <c r="BB378" s="26" t="s">
        <v>327</v>
      </c>
      <c r="BE378" s="26" t="s">
        <v>327</v>
      </c>
      <c r="BF378" s="26" t="s">
        <v>327</v>
      </c>
      <c r="BG378" s="26" t="s">
        <v>327</v>
      </c>
      <c r="BH378" s="26" t="s">
        <v>327</v>
      </c>
      <c r="BK378" s="26" t="s">
        <v>327</v>
      </c>
      <c r="BL378" s="26" t="s">
        <v>327</v>
      </c>
      <c r="BM378" s="26" t="s">
        <v>327</v>
      </c>
      <c r="BN378" s="26" t="s">
        <v>327</v>
      </c>
      <c r="BQ378" s="26" t="s">
        <v>327</v>
      </c>
      <c r="BR378" s="26" t="s">
        <v>327</v>
      </c>
      <c r="BS378" s="26" t="s">
        <v>327</v>
      </c>
      <c r="BT378" s="26" t="s">
        <v>327</v>
      </c>
      <c r="BW378" s="26" t="s">
        <v>327</v>
      </c>
      <c r="BX378" s="26" t="s">
        <v>327</v>
      </c>
      <c r="BY378" s="26" t="s">
        <v>327</v>
      </c>
      <c r="BZ378" s="26" t="s">
        <v>327</v>
      </c>
      <c r="CC378" s="26" t="s">
        <v>327</v>
      </c>
      <c r="CD378" s="26" t="s">
        <v>327</v>
      </c>
      <c r="CE378" s="26" t="s">
        <v>327</v>
      </c>
      <c r="CF378" s="26" t="s">
        <v>327</v>
      </c>
      <c r="CI378" s="26" t="s">
        <v>327</v>
      </c>
      <c r="CJ378" s="26" t="s">
        <v>327</v>
      </c>
      <c r="CK378" s="26" t="s">
        <v>327</v>
      </c>
      <c r="CL378" s="26" t="s">
        <v>327</v>
      </c>
      <c r="CO378" s="26" t="s">
        <v>327</v>
      </c>
      <c r="CP378" s="26" t="s">
        <v>327</v>
      </c>
      <c r="CQ378" s="26" t="s">
        <v>327</v>
      </c>
      <c r="CR378" s="26" t="s">
        <v>327</v>
      </c>
      <c r="CU378" s="26" t="s">
        <v>327</v>
      </c>
      <c r="CV378" s="26" t="s">
        <v>327</v>
      </c>
      <c r="CW378" s="26" t="s">
        <v>327</v>
      </c>
      <c r="CX378" s="26" t="s">
        <v>327</v>
      </c>
    </row>
    <row r="379" spans="5:102" x14ac:dyDescent="0.45">
      <c r="E379" s="26" t="s">
        <v>327</v>
      </c>
      <c r="F379" s="26" t="s">
        <v>327</v>
      </c>
      <c r="G379" s="26" t="s">
        <v>327</v>
      </c>
      <c r="H379" s="26" t="s">
        <v>327</v>
      </c>
      <c r="I379" s="26" t="s">
        <v>327</v>
      </c>
      <c r="J379" s="26" t="s">
        <v>327</v>
      </c>
      <c r="K379" s="26" t="s">
        <v>327</v>
      </c>
      <c r="L379" s="26" t="s">
        <v>327</v>
      </c>
      <c r="M379" s="26" t="s">
        <v>327</v>
      </c>
      <c r="O379" s="26" t="s">
        <v>327</v>
      </c>
      <c r="P379" s="26" t="s">
        <v>327</v>
      </c>
      <c r="Q379" s="26" t="s">
        <v>327</v>
      </c>
      <c r="R379" s="26" t="s">
        <v>327</v>
      </c>
      <c r="U379" s="26" t="s">
        <v>327</v>
      </c>
      <c r="V379" s="26" t="s">
        <v>327</v>
      </c>
      <c r="W379" s="26" t="s">
        <v>327</v>
      </c>
      <c r="X379" s="26" t="s">
        <v>327</v>
      </c>
      <c r="AA379" s="26" t="s">
        <v>327</v>
      </c>
      <c r="AB379" s="26" t="s">
        <v>327</v>
      </c>
      <c r="AC379" s="26" t="s">
        <v>327</v>
      </c>
      <c r="AD379" s="26" t="s">
        <v>327</v>
      </c>
      <c r="AG379" s="26" t="s">
        <v>327</v>
      </c>
      <c r="AH379" s="26" t="s">
        <v>327</v>
      </c>
      <c r="AI379" s="26" t="s">
        <v>327</v>
      </c>
      <c r="AJ379" s="26" t="s">
        <v>327</v>
      </c>
      <c r="AM379" s="26" t="s">
        <v>327</v>
      </c>
      <c r="AN379" s="26" t="s">
        <v>327</v>
      </c>
      <c r="AO379" s="26" t="s">
        <v>327</v>
      </c>
      <c r="AP379" s="26" t="s">
        <v>327</v>
      </c>
      <c r="AS379" s="26" t="s">
        <v>327</v>
      </c>
      <c r="AT379" s="26" t="s">
        <v>327</v>
      </c>
      <c r="AU379" s="26" t="s">
        <v>327</v>
      </c>
      <c r="AV379" s="26" t="s">
        <v>327</v>
      </c>
      <c r="AY379" s="26" t="s">
        <v>327</v>
      </c>
      <c r="AZ379" s="26" t="s">
        <v>327</v>
      </c>
      <c r="BA379" s="26" t="s">
        <v>327</v>
      </c>
      <c r="BB379" s="26" t="s">
        <v>327</v>
      </c>
      <c r="BE379" s="26" t="s">
        <v>327</v>
      </c>
      <c r="BF379" s="26" t="s">
        <v>327</v>
      </c>
      <c r="BG379" s="26" t="s">
        <v>327</v>
      </c>
      <c r="BH379" s="26" t="s">
        <v>327</v>
      </c>
      <c r="BK379" s="26" t="s">
        <v>327</v>
      </c>
      <c r="BL379" s="26" t="s">
        <v>327</v>
      </c>
      <c r="BM379" s="26" t="s">
        <v>327</v>
      </c>
      <c r="BN379" s="26" t="s">
        <v>327</v>
      </c>
      <c r="BQ379" s="26" t="s">
        <v>327</v>
      </c>
      <c r="BR379" s="26" t="s">
        <v>327</v>
      </c>
      <c r="BS379" s="26" t="s">
        <v>327</v>
      </c>
      <c r="BT379" s="26" t="s">
        <v>327</v>
      </c>
      <c r="BW379" s="26" t="s">
        <v>327</v>
      </c>
      <c r="BX379" s="26" t="s">
        <v>327</v>
      </c>
      <c r="BY379" s="26" t="s">
        <v>327</v>
      </c>
      <c r="BZ379" s="26" t="s">
        <v>327</v>
      </c>
      <c r="CC379" s="26" t="s">
        <v>327</v>
      </c>
      <c r="CD379" s="26" t="s">
        <v>327</v>
      </c>
      <c r="CE379" s="26" t="s">
        <v>327</v>
      </c>
      <c r="CF379" s="26" t="s">
        <v>327</v>
      </c>
      <c r="CI379" s="26" t="s">
        <v>327</v>
      </c>
      <c r="CJ379" s="26" t="s">
        <v>327</v>
      </c>
      <c r="CK379" s="26" t="s">
        <v>327</v>
      </c>
      <c r="CL379" s="26" t="s">
        <v>327</v>
      </c>
      <c r="CO379" s="26" t="s">
        <v>327</v>
      </c>
      <c r="CP379" s="26" t="s">
        <v>327</v>
      </c>
      <c r="CQ379" s="26" t="s">
        <v>327</v>
      </c>
      <c r="CR379" s="26" t="s">
        <v>327</v>
      </c>
      <c r="CU379" s="26" t="s">
        <v>327</v>
      </c>
      <c r="CV379" s="26" t="s">
        <v>327</v>
      </c>
      <c r="CW379" s="26" t="s">
        <v>327</v>
      </c>
      <c r="CX379" s="26" t="s">
        <v>327</v>
      </c>
    </row>
    <row r="380" spans="5:102" x14ac:dyDescent="0.45">
      <c r="E380" s="26" t="s">
        <v>327</v>
      </c>
      <c r="F380" s="26" t="s">
        <v>327</v>
      </c>
      <c r="G380" s="26" t="s">
        <v>327</v>
      </c>
      <c r="H380" s="26" t="s">
        <v>327</v>
      </c>
      <c r="I380" s="26" t="s">
        <v>327</v>
      </c>
      <c r="J380" s="26" t="s">
        <v>327</v>
      </c>
      <c r="K380" s="26" t="s">
        <v>327</v>
      </c>
      <c r="L380" s="26" t="s">
        <v>327</v>
      </c>
      <c r="M380" s="26" t="s">
        <v>327</v>
      </c>
      <c r="O380" s="26" t="s">
        <v>327</v>
      </c>
      <c r="P380" s="26" t="s">
        <v>327</v>
      </c>
      <c r="Q380" s="26" t="s">
        <v>327</v>
      </c>
      <c r="R380" s="26" t="s">
        <v>327</v>
      </c>
      <c r="U380" s="26" t="s">
        <v>327</v>
      </c>
      <c r="V380" s="26" t="s">
        <v>327</v>
      </c>
      <c r="W380" s="26" t="s">
        <v>327</v>
      </c>
      <c r="X380" s="26" t="s">
        <v>327</v>
      </c>
      <c r="AA380" s="26" t="s">
        <v>327</v>
      </c>
      <c r="AB380" s="26" t="s">
        <v>327</v>
      </c>
      <c r="AC380" s="26" t="s">
        <v>327</v>
      </c>
      <c r="AD380" s="26" t="s">
        <v>327</v>
      </c>
      <c r="AG380" s="26" t="s">
        <v>327</v>
      </c>
      <c r="AH380" s="26" t="s">
        <v>327</v>
      </c>
      <c r="AI380" s="26" t="s">
        <v>327</v>
      </c>
      <c r="AJ380" s="26" t="s">
        <v>327</v>
      </c>
      <c r="AM380" s="26" t="s">
        <v>327</v>
      </c>
      <c r="AN380" s="26" t="s">
        <v>327</v>
      </c>
      <c r="AO380" s="26" t="s">
        <v>327</v>
      </c>
      <c r="AP380" s="26" t="s">
        <v>327</v>
      </c>
      <c r="AS380" s="26" t="s">
        <v>327</v>
      </c>
      <c r="AT380" s="26" t="s">
        <v>327</v>
      </c>
      <c r="AU380" s="26" t="s">
        <v>327</v>
      </c>
      <c r="AV380" s="26" t="s">
        <v>327</v>
      </c>
      <c r="AY380" s="26" t="s">
        <v>327</v>
      </c>
      <c r="AZ380" s="26" t="s">
        <v>327</v>
      </c>
      <c r="BA380" s="26" t="s">
        <v>327</v>
      </c>
      <c r="BB380" s="26" t="s">
        <v>327</v>
      </c>
      <c r="BE380" s="26" t="s">
        <v>327</v>
      </c>
      <c r="BF380" s="26" t="s">
        <v>327</v>
      </c>
      <c r="BG380" s="26" t="s">
        <v>327</v>
      </c>
      <c r="BH380" s="26" t="s">
        <v>327</v>
      </c>
      <c r="BK380" s="26" t="s">
        <v>327</v>
      </c>
      <c r="BL380" s="26" t="s">
        <v>327</v>
      </c>
      <c r="BM380" s="26" t="s">
        <v>327</v>
      </c>
      <c r="BN380" s="26" t="s">
        <v>327</v>
      </c>
      <c r="BQ380" s="26" t="s">
        <v>327</v>
      </c>
      <c r="BR380" s="26" t="s">
        <v>327</v>
      </c>
      <c r="BS380" s="26" t="s">
        <v>327</v>
      </c>
      <c r="BT380" s="26" t="s">
        <v>327</v>
      </c>
      <c r="BW380" s="26" t="s">
        <v>327</v>
      </c>
      <c r="BX380" s="26" t="s">
        <v>327</v>
      </c>
      <c r="BY380" s="26" t="s">
        <v>327</v>
      </c>
      <c r="BZ380" s="26" t="s">
        <v>327</v>
      </c>
      <c r="CC380" s="26" t="s">
        <v>327</v>
      </c>
      <c r="CD380" s="26" t="s">
        <v>327</v>
      </c>
      <c r="CE380" s="26" t="s">
        <v>327</v>
      </c>
      <c r="CF380" s="26" t="s">
        <v>327</v>
      </c>
      <c r="CI380" s="26" t="s">
        <v>327</v>
      </c>
      <c r="CJ380" s="26" t="s">
        <v>327</v>
      </c>
      <c r="CK380" s="26" t="s">
        <v>327</v>
      </c>
      <c r="CL380" s="26" t="s">
        <v>327</v>
      </c>
      <c r="CO380" s="26" t="s">
        <v>327</v>
      </c>
      <c r="CP380" s="26" t="s">
        <v>327</v>
      </c>
      <c r="CQ380" s="26" t="s">
        <v>327</v>
      </c>
      <c r="CR380" s="26" t="s">
        <v>327</v>
      </c>
      <c r="CU380" s="26" t="s">
        <v>327</v>
      </c>
      <c r="CV380" s="26" t="s">
        <v>327</v>
      </c>
      <c r="CW380" s="26" t="s">
        <v>327</v>
      </c>
      <c r="CX380" s="26" t="s">
        <v>327</v>
      </c>
    </row>
    <row r="381" spans="5:102" x14ac:dyDescent="0.45">
      <c r="E381" s="26" t="s">
        <v>327</v>
      </c>
      <c r="F381" s="26" t="s">
        <v>327</v>
      </c>
      <c r="G381" s="26" t="s">
        <v>327</v>
      </c>
      <c r="H381" s="26" t="s">
        <v>327</v>
      </c>
      <c r="I381" s="26" t="s">
        <v>327</v>
      </c>
      <c r="J381" s="26" t="s">
        <v>327</v>
      </c>
      <c r="K381" s="26" t="s">
        <v>327</v>
      </c>
      <c r="L381" s="26" t="s">
        <v>327</v>
      </c>
      <c r="M381" s="26" t="s">
        <v>327</v>
      </c>
      <c r="O381" s="26" t="s">
        <v>327</v>
      </c>
      <c r="P381" s="26" t="s">
        <v>327</v>
      </c>
      <c r="Q381" s="26" t="s">
        <v>327</v>
      </c>
      <c r="R381" s="26" t="s">
        <v>327</v>
      </c>
      <c r="U381" s="26" t="s">
        <v>327</v>
      </c>
      <c r="V381" s="26" t="s">
        <v>327</v>
      </c>
      <c r="W381" s="26" t="s">
        <v>327</v>
      </c>
      <c r="X381" s="26" t="s">
        <v>327</v>
      </c>
      <c r="AA381" s="26" t="s">
        <v>327</v>
      </c>
      <c r="AB381" s="26" t="s">
        <v>327</v>
      </c>
      <c r="AC381" s="26" t="s">
        <v>327</v>
      </c>
      <c r="AD381" s="26" t="s">
        <v>327</v>
      </c>
      <c r="AG381" s="26" t="s">
        <v>327</v>
      </c>
      <c r="AH381" s="26" t="s">
        <v>327</v>
      </c>
      <c r="AI381" s="26" t="s">
        <v>327</v>
      </c>
      <c r="AJ381" s="26" t="s">
        <v>327</v>
      </c>
      <c r="AM381" s="26" t="s">
        <v>327</v>
      </c>
      <c r="AN381" s="26" t="s">
        <v>327</v>
      </c>
      <c r="AO381" s="26" t="s">
        <v>327</v>
      </c>
      <c r="AP381" s="26" t="s">
        <v>327</v>
      </c>
      <c r="AS381" s="26" t="s">
        <v>327</v>
      </c>
      <c r="AT381" s="26" t="s">
        <v>327</v>
      </c>
      <c r="AU381" s="26" t="s">
        <v>327</v>
      </c>
      <c r="AV381" s="26" t="s">
        <v>327</v>
      </c>
      <c r="AY381" s="26" t="s">
        <v>327</v>
      </c>
      <c r="AZ381" s="26" t="s">
        <v>327</v>
      </c>
      <c r="BA381" s="26" t="s">
        <v>327</v>
      </c>
      <c r="BB381" s="26" t="s">
        <v>327</v>
      </c>
      <c r="BE381" s="26" t="s">
        <v>327</v>
      </c>
      <c r="BF381" s="26" t="s">
        <v>327</v>
      </c>
      <c r="BG381" s="26" t="s">
        <v>327</v>
      </c>
      <c r="BH381" s="26" t="s">
        <v>327</v>
      </c>
      <c r="BK381" s="26" t="s">
        <v>327</v>
      </c>
      <c r="BL381" s="26" t="s">
        <v>327</v>
      </c>
      <c r="BM381" s="26" t="s">
        <v>327</v>
      </c>
      <c r="BN381" s="26" t="s">
        <v>327</v>
      </c>
      <c r="BQ381" s="26" t="s">
        <v>327</v>
      </c>
      <c r="BR381" s="26" t="s">
        <v>327</v>
      </c>
      <c r="BS381" s="26" t="s">
        <v>327</v>
      </c>
      <c r="BT381" s="26" t="s">
        <v>327</v>
      </c>
      <c r="BW381" s="26" t="s">
        <v>327</v>
      </c>
      <c r="BX381" s="26" t="s">
        <v>327</v>
      </c>
      <c r="BY381" s="26" t="s">
        <v>327</v>
      </c>
      <c r="BZ381" s="26" t="s">
        <v>327</v>
      </c>
      <c r="CC381" s="26" t="s">
        <v>327</v>
      </c>
      <c r="CD381" s="26" t="s">
        <v>327</v>
      </c>
      <c r="CE381" s="26" t="s">
        <v>327</v>
      </c>
      <c r="CF381" s="26" t="s">
        <v>327</v>
      </c>
      <c r="CI381" s="26" t="s">
        <v>327</v>
      </c>
      <c r="CJ381" s="26" t="s">
        <v>327</v>
      </c>
      <c r="CK381" s="26" t="s">
        <v>327</v>
      </c>
      <c r="CL381" s="26" t="s">
        <v>327</v>
      </c>
      <c r="CO381" s="26" t="s">
        <v>327</v>
      </c>
      <c r="CP381" s="26" t="s">
        <v>327</v>
      </c>
      <c r="CQ381" s="26" t="s">
        <v>327</v>
      </c>
      <c r="CR381" s="26" t="s">
        <v>327</v>
      </c>
      <c r="CU381" s="26" t="s">
        <v>327</v>
      </c>
      <c r="CV381" s="26" t="s">
        <v>327</v>
      </c>
      <c r="CW381" s="26" t="s">
        <v>327</v>
      </c>
      <c r="CX381" s="26" t="s">
        <v>327</v>
      </c>
    </row>
    <row r="382" spans="5:102" x14ac:dyDescent="0.45">
      <c r="E382" s="26" t="s">
        <v>327</v>
      </c>
      <c r="F382" s="26" t="s">
        <v>327</v>
      </c>
      <c r="G382" s="26" t="s">
        <v>327</v>
      </c>
      <c r="H382" s="26" t="s">
        <v>327</v>
      </c>
      <c r="I382" s="26" t="s">
        <v>327</v>
      </c>
      <c r="J382" s="26" t="s">
        <v>327</v>
      </c>
      <c r="K382" s="26" t="s">
        <v>327</v>
      </c>
      <c r="L382" s="26" t="s">
        <v>327</v>
      </c>
      <c r="M382" s="26" t="s">
        <v>327</v>
      </c>
      <c r="O382" s="26" t="s">
        <v>327</v>
      </c>
      <c r="P382" s="26" t="s">
        <v>327</v>
      </c>
      <c r="Q382" s="26" t="s">
        <v>327</v>
      </c>
      <c r="R382" s="26" t="s">
        <v>327</v>
      </c>
      <c r="U382" s="26" t="s">
        <v>327</v>
      </c>
      <c r="V382" s="26" t="s">
        <v>327</v>
      </c>
      <c r="W382" s="26" t="s">
        <v>327</v>
      </c>
      <c r="X382" s="26" t="s">
        <v>327</v>
      </c>
      <c r="AA382" s="26" t="s">
        <v>327</v>
      </c>
      <c r="AB382" s="26" t="s">
        <v>327</v>
      </c>
      <c r="AC382" s="26" t="s">
        <v>327</v>
      </c>
      <c r="AD382" s="26" t="s">
        <v>327</v>
      </c>
      <c r="AG382" s="26" t="s">
        <v>327</v>
      </c>
      <c r="AH382" s="26" t="s">
        <v>327</v>
      </c>
      <c r="AI382" s="26" t="s">
        <v>327</v>
      </c>
      <c r="AJ382" s="26" t="s">
        <v>327</v>
      </c>
      <c r="AM382" s="26" t="s">
        <v>327</v>
      </c>
      <c r="AN382" s="26" t="s">
        <v>327</v>
      </c>
      <c r="AO382" s="26" t="s">
        <v>327</v>
      </c>
      <c r="AP382" s="26" t="s">
        <v>327</v>
      </c>
      <c r="AS382" s="26" t="s">
        <v>327</v>
      </c>
      <c r="AT382" s="26" t="s">
        <v>327</v>
      </c>
      <c r="AU382" s="26" t="s">
        <v>327</v>
      </c>
      <c r="AV382" s="26" t="s">
        <v>327</v>
      </c>
      <c r="AY382" s="26" t="s">
        <v>327</v>
      </c>
      <c r="AZ382" s="26" t="s">
        <v>327</v>
      </c>
      <c r="BA382" s="26" t="s">
        <v>327</v>
      </c>
      <c r="BB382" s="26" t="s">
        <v>327</v>
      </c>
      <c r="BE382" s="26" t="s">
        <v>327</v>
      </c>
      <c r="BF382" s="26" t="s">
        <v>327</v>
      </c>
      <c r="BG382" s="26" t="s">
        <v>327</v>
      </c>
      <c r="BH382" s="26" t="s">
        <v>327</v>
      </c>
      <c r="BK382" s="26" t="s">
        <v>327</v>
      </c>
      <c r="BL382" s="26" t="s">
        <v>327</v>
      </c>
      <c r="BM382" s="26" t="s">
        <v>327</v>
      </c>
      <c r="BN382" s="26" t="s">
        <v>327</v>
      </c>
      <c r="BQ382" s="26" t="s">
        <v>327</v>
      </c>
      <c r="BR382" s="26" t="s">
        <v>327</v>
      </c>
      <c r="BS382" s="26" t="s">
        <v>327</v>
      </c>
      <c r="BT382" s="26" t="s">
        <v>327</v>
      </c>
      <c r="BW382" s="26" t="s">
        <v>327</v>
      </c>
      <c r="BX382" s="26" t="s">
        <v>327</v>
      </c>
      <c r="BY382" s="26" t="s">
        <v>327</v>
      </c>
      <c r="BZ382" s="26" t="s">
        <v>327</v>
      </c>
      <c r="CC382" s="26" t="s">
        <v>327</v>
      </c>
      <c r="CD382" s="26" t="s">
        <v>327</v>
      </c>
      <c r="CE382" s="26" t="s">
        <v>327</v>
      </c>
      <c r="CF382" s="26" t="s">
        <v>327</v>
      </c>
      <c r="CI382" s="26" t="s">
        <v>327</v>
      </c>
      <c r="CJ382" s="26" t="s">
        <v>327</v>
      </c>
      <c r="CK382" s="26" t="s">
        <v>327</v>
      </c>
      <c r="CL382" s="26" t="s">
        <v>327</v>
      </c>
      <c r="CO382" s="26" t="s">
        <v>327</v>
      </c>
      <c r="CP382" s="26" t="s">
        <v>327</v>
      </c>
      <c r="CQ382" s="26" t="s">
        <v>327</v>
      </c>
      <c r="CR382" s="26" t="s">
        <v>327</v>
      </c>
      <c r="CU382" s="26" t="s">
        <v>327</v>
      </c>
      <c r="CV382" s="26" t="s">
        <v>327</v>
      </c>
      <c r="CW382" s="26" t="s">
        <v>327</v>
      </c>
      <c r="CX382" s="26" t="s">
        <v>327</v>
      </c>
    </row>
    <row r="383" spans="5:102" x14ac:dyDescent="0.45">
      <c r="E383" s="26" t="s">
        <v>327</v>
      </c>
      <c r="F383" s="26" t="s">
        <v>327</v>
      </c>
      <c r="G383" s="26" t="s">
        <v>327</v>
      </c>
      <c r="H383" s="26" t="s">
        <v>327</v>
      </c>
      <c r="I383" s="26" t="s">
        <v>327</v>
      </c>
      <c r="J383" s="26" t="s">
        <v>327</v>
      </c>
      <c r="K383" s="26" t="s">
        <v>327</v>
      </c>
      <c r="L383" s="26" t="s">
        <v>327</v>
      </c>
      <c r="M383" s="26" t="s">
        <v>327</v>
      </c>
      <c r="O383" s="26" t="s">
        <v>327</v>
      </c>
      <c r="P383" s="26" t="s">
        <v>327</v>
      </c>
      <c r="Q383" s="26" t="s">
        <v>327</v>
      </c>
      <c r="R383" s="26" t="s">
        <v>327</v>
      </c>
      <c r="U383" s="26" t="s">
        <v>327</v>
      </c>
      <c r="V383" s="26" t="s">
        <v>327</v>
      </c>
      <c r="W383" s="26" t="s">
        <v>327</v>
      </c>
      <c r="X383" s="26" t="s">
        <v>327</v>
      </c>
      <c r="AA383" s="26" t="s">
        <v>327</v>
      </c>
      <c r="AB383" s="26" t="s">
        <v>327</v>
      </c>
      <c r="AC383" s="26" t="s">
        <v>327</v>
      </c>
      <c r="AD383" s="26" t="s">
        <v>327</v>
      </c>
      <c r="AG383" s="26" t="s">
        <v>327</v>
      </c>
      <c r="AH383" s="26" t="s">
        <v>327</v>
      </c>
      <c r="AI383" s="26" t="s">
        <v>327</v>
      </c>
      <c r="AJ383" s="26" t="s">
        <v>327</v>
      </c>
      <c r="AM383" s="26" t="s">
        <v>327</v>
      </c>
      <c r="AN383" s="26" t="s">
        <v>327</v>
      </c>
      <c r="AO383" s="26" t="s">
        <v>327</v>
      </c>
      <c r="AP383" s="26" t="s">
        <v>327</v>
      </c>
      <c r="AS383" s="26" t="s">
        <v>327</v>
      </c>
      <c r="AT383" s="26" t="s">
        <v>327</v>
      </c>
      <c r="AU383" s="26" t="s">
        <v>327</v>
      </c>
      <c r="AV383" s="26" t="s">
        <v>327</v>
      </c>
      <c r="AY383" s="26" t="s">
        <v>327</v>
      </c>
      <c r="AZ383" s="26" t="s">
        <v>327</v>
      </c>
      <c r="BA383" s="26" t="s">
        <v>327</v>
      </c>
      <c r="BB383" s="26" t="s">
        <v>327</v>
      </c>
      <c r="BE383" s="26" t="s">
        <v>327</v>
      </c>
      <c r="BF383" s="26" t="s">
        <v>327</v>
      </c>
      <c r="BG383" s="26" t="s">
        <v>327</v>
      </c>
      <c r="BH383" s="26" t="s">
        <v>327</v>
      </c>
      <c r="BK383" s="26" t="s">
        <v>327</v>
      </c>
      <c r="BL383" s="26" t="s">
        <v>327</v>
      </c>
      <c r="BM383" s="26" t="s">
        <v>327</v>
      </c>
      <c r="BN383" s="26" t="s">
        <v>327</v>
      </c>
      <c r="BQ383" s="26" t="s">
        <v>327</v>
      </c>
      <c r="BR383" s="26" t="s">
        <v>327</v>
      </c>
      <c r="BS383" s="26" t="s">
        <v>327</v>
      </c>
      <c r="BT383" s="26" t="s">
        <v>327</v>
      </c>
      <c r="BW383" s="26" t="s">
        <v>327</v>
      </c>
      <c r="BX383" s="26" t="s">
        <v>327</v>
      </c>
      <c r="BY383" s="26" t="s">
        <v>327</v>
      </c>
      <c r="BZ383" s="26" t="s">
        <v>327</v>
      </c>
      <c r="CC383" s="26" t="s">
        <v>327</v>
      </c>
      <c r="CD383" s="26" t="s">
        <v>327</v>
      </c>
      <c r="CE383" s="26" t="s">
        <v>327</v>
      </c>
      <c r="CF383" s="26" t="s">
        <v>327</v>
      </c>
      <c r="CI383" s="26" t="s">
        <v>327</v>
      </c>
      <c r="CJ383" s="26" t="s">
        <v>327</v>
      </c>
      <c r="CK383" s="26" t="s">
        <v>327</v>
      </c>
      <c r="CL383" s="26" t="s">
        <v>327</v>
      </c>
      <c r="CO383" s="26" t="s">
        <v>327</v>
      </c>
      <c r="CP383" s="26" t="s">
        <v>327</v>
      </c>
      <c r="CQ383" s="26" t="s">
        <v>327</v>
      </c>
      <c r="CR383" s="26" t="s">
        <v>327</v>
      </c>
      <c r="CU383" s="26" t="s">
        <v>327</v>
      </c>
      <c r="CV383" s="26" t="s">
        <v>327</v>
      </c>
      <c r="CW383" s="26" t="s">
        <v>327</v>
      </c>
      <c r="CX383" s="26" t="s">
        <v>327</v>
      </c>
    </row>
    <row r="384" spans="5:102" x14ac:dyDescent="0.45">
      <c r="E384" s="26" t="s">
        <v>327</v>
      </c>
      <c r="F384" s="26" t="s">
        <v>327</v>
      </c>
      <c r="G384" s="26" t="s">
        <v>327</v>
      </c>
      <c r="H384" s="26" t="s">
        <v>327</v>
      </c>
      <c r="I384" s="26" t="s">
        <v>327</v>
      </c>
      <c r="J384" s="26" t="s">
        <v>327</v>
      </c>
      <c r="K384" s="26" t="s">
        <v>327</v>
      </c>
      <c r="L384" s="26" t="s">
        <v>327</v>
      </c>
      <c r="M384" s="26" t="s">
        <v>327</v>
      </c>
      <c r="O384" s="26" t="s">
        <v>327</v>
      </c>
      <c r="P384" s="26" t="s">
        <v>327</v>
      </c>
      <c r="Q384" s="26" t="s">
        <v>327</v>
      </c>
      <c r="R384" s="26" t="s">
        <v>327</v>
      </c>
      <c r="U384" s="26" t="s">
        <v>327</v>
      </c>
      <c r="V384" s="26" t="s">
        <v>327</v>
      </c>
      <c r="W384" s="26" t="s">
        <v>327</v>
      </c>
      <c r="X384" s="26" t="s">
        <v>327</v>
      </c>
      <c r="AA384" s="26" t="s">
        <v>327</v>
      </c>
      <c r="AB384" s="26" t="s">
        <v>327</v>
      </c>
      <c r="AC384" s="26" t="s">
        <v>327</v>
      </c>
      <c r="AD384" s="26" t="s">
        <v>327</v>
      </c>
      <c r="AG384" s="26" t="s">
        <v>327</v>
      </c>
      <c r="AH384" s="26" t="s">
        <v>327</v>
      </c>
      <c r="AI384" s="26" t="s">
        <v>327</v>
      </c>
      <c r="AJ384" s="26" t="s">
        <v>327</v>
      </c>
      <c r="AM384" s="26" t="s">
        <v>327</v>
      </c>
      <c r="AN384" s="26" t="s">
        <v>327</v>
      </c>
      <c r="AO384" s="26" t="s">
        <v>327</v>
      </c>
      <c r="AP384" s="26" t="s">
        <v>327</v>
      </c>
      <c r="AS384" s="26" t="s">
        <v>327</v>
      </c>
      <c r="AT384" s="26" t="s">
        <v>327</v>
      </c>
      <c r="AU384" s="26" t="s">
        <v>327</v>
      </c>
      <c r="AV384" s="26" t="s">
        <v>327</v>
      </c>
      <c r="AY384" s="26" t="s">
        <v>327</v>
      </c>
      <c r="AZ384" s="26" t="s">
        <v>327</v>
      </c>
      <c r="BA384" s="26" t="s">
        <v>327</v>
      </c>
      <c r="BB384" s="26" t="s">
        <v>327</v>
      </c>
      <c r="BE384" s="26" t="s">
        <v>327</v>
      </c>
      <c r="BF384" s="26" t="s">
        <v>327</v>
      </c>
      <c r="BG384" s="26" t="s">
        <v>327</v>
      </c>
      <c r="BH384" s="26" t="s">
        <v>327</v>
      </c>
      <c r="BK384" s="26" t="s">
        <v>327</v>
      </c>
      <c r="BL384" s="26" t="s">
        <v>327</v>
      </c>
      <c r="BM384" s="26" t="s">
        <v>327</v>
      </c>
      <c r="BN384" s="26" t="s">
        <v>327</v>
      </c>
      <c r="BQ384" s="26" t="s">
        <v>327</v>
      </c>
      <c r="BR384" s="26" t="s">
        <v>327</v>
      </c>
      <c r="BS384" s="26" t="s">
        <v>327</v>
      </c>
      <c r="BT384" s="26" t="s">
        <v>327</v>
      </c>
      <c r="BW384" s="26" t="s">
        <v>327</v>
      </c>
      <c r="BX384" s="26" t="s">
        <v>327</v>
      </c>
      <c r="BY384" s="26" t="s">
        <v>327</v>
      </c>
      <c r="BZ384" s="26" t="s">
        <v>327</v>
      </c>
      <c r="CC384" s="26" t="s">
        <v>327</v>
      </c>
      <c r="CD384" s="26" t="s">
        <v>327</v>
      </c>
      <c r="CE384" s="26" t="s">
        <v>327</v>
      </c>
      <c r="CF384" s="26" t="s">
        <v>327</v>
      </c>
      <c r="CI384" s="26" t="s">
        <v>327</v>
      </c>
      <c r="CJ384" s="26" t="s">
        <v>327</v>
      </c>
      <c r="CK384" s="26" t="s">
        <v>327</v>
      </c>
      <c r="CL384" s="26" t="s">
        <v>327</v>
      </c>
      <c r="CO384" s="26" t="s">
        <v>327</v>
      </c>
      <c r="CP384" s="26" t="s">
        <v>327</v>
      </c>
      <c r="CQ384" s="26" t="s">
        <v>327</v>
      </c>
      <c r="CR384" s="26" t="s">
        <v>327</v>
      </c>
      <c r="CU384" s="26" t="s">
        <v>327</v>
      </c>
      <c r="CV384" s="26" t="s">
        <v>327</v>
      </c>
      <c r="CW384" s="26" t="s">
        <v>327</v>
      </c>
      <c r="CX384" s="26" t="s">
        <v>327</v>
      </c>
    </row>
    <row r="385" spans="5:102" x14ac:dyDescent="0.45">
      <c r="E385" s="26" t="s">
        <v>327</v>
      </c>
      <c r="F385" s="26" t="s">
        <v>327</v>
      </c>
      <c r="G385" s="26" t="s">
        <v>327</v>
      </c>
      <c r="H385" s="26" t="s">
        <v>327</v>
      </c>
      <c r="I385" s="26" t="s">
        <v>327</v>
      </c>
      <c r="J385" s="26" t="s">
        <v>327</v>
      </c>
      <c r="K385" s="26" t="s">
        <v>327</v>
      </c>
      <c r="L385" s="26" t="s">
        <v>327</v>
      </c>
      <c r="M385" s="26" t="s">
        <v>327</v>
      </c>
      <c r="O385" s="26" t="s">
        <v>327</v>
      </c>
      <c r="P385" s="26" t="s">
        <v>327</v>
      </c>
      <c r="Q385" s="26" t="s">
        <v>327</v>
      </c>
      <c r="R385" s="26" t="s">
        <v>327</v>
      </c>
      <c r="U385" s="26" t="s">
        <v>327</v>
      </c>
      <c r="V385" s="26" t="s">
        <v>327</v>
      </c>
      <c r="W385" s="26" t="s">
        <v>327</v>
      </c>
      <c r="X385" s="26" t="s">
        <v>327</v>
      </c>
      <c r="AA385" s="26" t="s">
        <v>327</v>
      </c>
      <c r="AB385" s="26" t="s">
        <v>327</v>
      </c>
      <c r="AC385" s="26" t="s">
        <v>327</v>
      </c>
      <c r="AD385" s="26" t="s">
        <v>327</v>
      </c>
      <c r="AG385" s="26" t="s">
        <v>327</v>
      </c>
      <c r="AH385" s="26" t="s">
        <v>327</v>
      </c>
      <c r="AI385" s="26" t="s">
        <v>327</v>
      </c>
      <c r="AJ385" s="26" t="s">
        <v>327</v>
      </c>
      <c r="AM385" s="26" t="s">
        <v>327</v>
      </c>
      <c r="AN385" s="26" t="s">
        <v>327</v>
      </c>
      <c r="AO385" s="26" t="s">
        <v>327</v>
      </c>
      <c r="AP385" s="26" t="s">
        <v>327</v>
      </c>
      <c r="AS385" s="26" t="s">
        <v>327</v>
      </c>
      <c r="AT385" s="26" t="s">
        <v>327</v>
      </c>
      <c r="AU385" s="26" t="s">
        <v>327</v>
      </c>
      <c r="AV385" s="26" t="s">
        <v>327</v>
      </c>
      <c r="AY385" s="26" t="s">
        <v>327</v>
      </c>
      <c r="AZ385" s="26" t="s">
        <v>327</v>
      </c>
      <c r="BA385" s="26" t="s">
        <v>327</v>
      </c>
      <c r="BB385" s="26" t="s">
        <v>327</v>
      </c>
      <c r="BE385" s="26" t="s">
        <v>327</v>
      </c>
      <c r="BF385" s="26" t="s">
        <v>327</v>
      </c>
      <c r="BG385" s="26" t="s">
        <v>327</v>
      </c>
      <c r="BH385" s="26" t="s">
        <v>327</v>
      </c>
      <c r="BK385" s="26" t="s">
        <v>327</v>
      </c>
      <c r="BL385" s="26" t="s">
        <v>327</v>
      </c>
      <c r="BM385" s="26" t="s">
        <v>327</v>
      </c>
      <c r="BN385" s="26" t="s">
        <v>327</v>
      </c>
      <c r="BQ385" s="26" t="s">
        <v>327</v>
      </c>
      <c r="BR385" s="26" t="s">
        <v>327</v>
      </c>
      <c r="BS385" s="26" t="s">
        <v>327</v>
      </c>
      <c r="BT385" s="26" t="s">
        <v>327</v>
      </c>
      <c r="BW385" s="26" t="s">
        <v>327</v>
      </c>
      <c r="BX385" s="26" t="s">
        <v>327</v>
      </c>
      <c r="BY385" s="26" t="s">
        <v>327</v>
      </c>
      <c r="BZ385" s="26" t="s">
        <v>327</v>
      </c>
      <c r="CC385" s="26" t="s">
        <v>327</v>
      </c>
      <c r="CD385" s="26" t="s">
        <v>327</v>
      </c>
      <c r="CE385" s="26" t="s">
        <v>327</v>
      </c>
      <c r="CF385" s="26" t="s">
        <v>327</v>
      </c>
      <c r="CI385" s="26" t="s">
        <v>327</v>
      </c>
      <c r="CJ385" s="26" t="s">
        <v>327</v>
      </c>
      <c r="CK385" s="26" t="s">
        <v>327</v>
      </c>
      <c r="CL385" s="26" t="s">
        <v>327</v>
      </c>
      <c r="CO385" s="26" t="s">
        <v>327</v>
      </c>
      <c r="CP385" s="26" t="s">
        <v>327</v>
      </c>
      <c r="CQ385" s="26" t="s">
        <v>327</v>
      </c>
      <c r="CR385" s="26" t="s">
        <v>327</v>
      </c>
      <c r="CU385" s="26" t="s">
        <v>327</v>
      </c>
      <c r="CV385" s="26" t="s">
        <v>327</v>
      </c>
      <c r="CW385" s="26" t="s">
        <v>327</v>
      </c>
      <c r="CX385" s="26" t="s">
        <v>327</v>
      </c>
    </row>
    <row r="386" spans="5:102" x14ac:dyDescent="0.45">
      <c r="E386" s="26" t="s">
        <v>327</v>
      </c>
      <c r="F386" s="26" t="s">
        <v>327</v>
      </c>
      <c r="G386" s="26" t="s">
        <v>327</v>
      </c>
      <c r="H386" s="26" t="s">
        <v>327</v>
      </c>
      <c r="I386" s="26" t="s">
        <v>327</v>
      </c>
      <c r="J386" s="26" t="s">
        <v>327</v>
      </c>
      <c r="K386" s="26" t="s">
        <v>327</v>
      </c>
      <c r="L386" s="26" t="s">
        <v>327</v>
      </c>
      <c r="M386" s="26" t="s">
        <v>327</v>
      </c>
      <c r="O386" s="26" t="s">
        <v>327</v>
      </c>
      <c r="P386" s="26" t="s">
        <v>327</v>
      </c>
      <c r="Q386" s="26" t="s">
        <v>327</v>
      </c>
      <c r="R386" s="26" t="s">
        <v>327</v>
      </c>
      <c r="U386" s="26" t="s">
        <v>327</v>
      </c>
      <c r="V386" s="26" t="s">
        <v>327</v>
      </c>
      <c r="W386" s="26" t="s">
        <v>327</v>
      </c>
      <c r="X386" s="26" t="s">
        <v>327</v>
      </c>
      <c r="AA386" s="26" t="s">
        <v>327</v>
      </c>
      <c r="AB386" s="26" t="s">
        <v>327</v>
      </c>
      <c r="AC386" s="26" t="s">
        <v>327</v>
      </c>
      <c r="AD386" s="26" t="s">
        <v>327</v>
      </c>
      <c r="AG386" s="26" t="s">
        <v>327</v>
      </c>
      <c r="AH386" s="26" t="s">
        <v>327</v>
      </c>
      <c r="AI386" s="26" t="s">
        <v>327</v>
      </c>
      <c r="AJ386" s="26" t="s">
        <v>327</v>
      </c>
      <c r="AM386" s="26" t="s">
        <v>327</v>
      </c>
      <c r="AN386" s="26" t="s">
        <v>327</v>
      </c>
      <c r="AO386" s="26" t="s">
        <v>327</v>
      </c>
      <c r="AP386" s="26" t="s">
        <v>327</v>
      </c>
      <c r="AS386" s="26" t="s">
        <v>327</v>
      </c>
      <c r="AT386" s="26" t="s">
        <v>327</v>
      </c>
      <c r="AU386" s="26" t="s">
        <v>327</v>
      </c>
      <c r="AV386" s="26" t="s">
        <v>327</v>
      </c>
      <c r="AY386" s="26" t="s">
        <v>327</v>
      </c>
      <c r="AZ386" s="26" t="s">
        <v>327</v>
      </c>
      <c r="BA386" s="26" t="s">
        <v>327</v>
      </c>
      <c r="BB386" s="26" t="s">
        <v>327</v>
      </c>
      <c r="BE386" s="26" t="s">
        <v>327</v>
      </c>
      <c r="BF386" s="26" t="s">
        <v>327</v>
      </c>
      <c r="BG386" s="26" t="s">
        <v>327</v>
      </c>
      <c r="BH386" s="26" t="s">
        <v>327</v>
      </c>
      <c r="BK386" s="26" t="s">
        <v>327</v>
      </c>
      <c r="BL386" s="26" t="s">
        <v>327</v>
      </c>
      <c r="BM386" s="26" t="s">
        <v>327</v>
      </c>
      <c r="BN386" s="26" t="s">
        <v>327</v>
      </c>
      <c r="BQ386" s="26" t="s">
        <v>327</v>
      </c>
      <c r="BR386" s="26" t="s">
        <v>327</v>
      </c>
      <c r="BS386" s="26" t="s">
        <v>327</v>
      </c>
      <c r="BT386" s="26" t="s">
        <v>327</v>
      </c>
      <c r="BW386" s="26" t="s">
        <v>327</v>
      </c>
      <c r="BX386" s="26" t="s">
        <v>327</v>
      </c>
      <c r="BY386" s="26" t="s">
        <v>327</v>
      </c>
      <c r="BZ386" s="26" t="s">
        <v>327</v>
      </c>
      <c r="CC386" s="26" t="s">
        <v>327</v>
      </c>
      <c r="CD386" s="26" t="s">
        <v>327</v>
      </c>
      <c r="CE386" s="26" t="s">
        <v>327</v>
      </c>
      <c r="CF386" s="26" t="s">
        <v>327</v>
      </c>
      <c r="CI386" s="26" t="s">
        <v>327</v>
      </c>
      <c r="CJ386" s="26" t="s">
        <v>327</v>
      </c>
      <c r="CK386" s="26" t="s">
        <v>327</v>
      </c>
      <c r="CL386" s="26" t="s">
        <v>327</v>
      </c>
      <c r="CO386" s="26" t="s">
        <v>327</v>
      </c>
      <c r="CP386" s="26" t="s">
        <v>327</v>
      </c>
      <c r="CQ386" s="26" t="s">
        <v>327</v>
      </c>
      <c r="CR386" s="26" t="s">
        <v>327</v>
      </c>
      <c r="CU386" s="26" t="s">
        <v>327</v>
      </c>
      <c r="CV386" s="26" t="s">
        <v>327</v>
      </c>
      <c r="CW386" s="26" t="s">
        <v>327</v>
      </c>
      <c r="CX386" s="26" t="s">
        <v>327</v>
      </c>
    </row>
    <row r="387" spans="5:102" x14ac:dyDescent="0.45">
      <c r="E387" s="26" t="s">
        <v>327</v>
      </c>
      <c r="F387" s="26" t="s">
        <v>327</v>
      </c>
      <c r="G387" s="26" t="s">
        <v>327</v>
      </c>
      <c r="H387" s="26" t="s">
        <v>327</v>
      </c>
      <c r="I387" s="26" t="s">
        <v>327</v>
      </c>
      <c r="J387" s="26" t="s">
        <v>327</v>
      </c>
      <c r="K387" s="26" t="s">
        <v>327</v>
      </c>
      <c r="L387" s="26" t="s">
        <v>327</v>
      </c>
      <c r="M387" s="26" t="s">
        <v>327</v>
      </c>
      <c r="O387" s="26" t="s">
        <v>327</v>
      </c>
      <c r="P387" s="26" t="s">
        <v>327</v>
      </c>
      <c r="Q387" s="26" t="s">
        <v>327</v>
      </c>
      <c r="R387" s="26" t="s">
        <v>327</v>
      </c>
      <c r="U387" s="26" t="s">
        <v>327</v>
      </c>
      <c r="V387" s="26" t="s">
        <v>327</v>
      </c>
      <c r="W387" s="26" t="s">
        <v>327</v>
      </c>
      <c r="X387" s="26" t="s">
        <v>327</v>
      </c>
      <c r="AA387" s="26" t="s">
        <v>327</v>
      </c>
      <c r="AB387" s="26" t="s">
        <v>327</v>
      </c>
      <c r="AC387" s="26" t="s">
        <v>327</v>
      </c>
      <c r="AD387" s="26" t="s">
        <v>327</v>
      </c>
      <c r="AG387" s="26" t="s">
        <v>327</v>
      </c>
      <c r="AH387" s="26" t="s">
        <v>327</v>
      </c>
      <c r="AI387" s="26" t="s">
        <v>327</v>
      </c>
      <c r="AJ387" s="26" t="s">
        <v>327</v>
      </c>
      <c r="AM387" s="26" t="s">
        <v>327</v>
      </c>
      <c r="AN387" s="26" t="s">
        <v>327</v>
      </c>
      <c r="AO387" s="26" t="s">
        <v>327</v>
      </c>
      <c r="AP387" s="26" t="s">
        <v>327</v>
      </c>
      <c r="AS387" s="26" t="s">
        <v>327</v>
      </c>
      <c r="AT387" s="26" t="s">
        <v>327</v>
      </c>
      <c r="AU387" s="26" t="s">
        <v>327</v>
      </c>
      <c r="AV387" s="26" t="s">
        <v>327</v>
      </c>
      <c r="AY387" s="26" t="s">
        <v>327</v>
      </c>
      <c r="AZ387" s="26" t="s">
        <v>327</v>
      </c>
      <c r="BA387" s="26" t="s">
        <v>327</v>
      </c>
      <c r="BB387" s="26" t="s">
        <v>327</v>
      </c>
      <c r="BE387" s="26" t="s">
        <v>327</v>
      </c>
      <c r="BF387" s="26" t="s">
        <v>327</v>
      </c>
      <c r="BG387" s="26" t="s">
        <v>327</v>
      </c>
      <c r="BH387" s="26" t="s">
        <v>327</v>
      </c>
      <c r="BK387" s="26" t="s">
        <v>327</v>
      </c>
      <c r="BL387" s="26" t="s">
        <v>327</v>
      </c>
      <c r="BM387" s="26" t="s">
        <v>327</v>
      </c>
      <c r="BN387" s="26" t="s">
        <v>327</v>
      </c>
      <c r="BQ387" s="26" t="s">
        <v>327</v>
      </c>
      <c r="BR387" s="26" t="s">
        <v>327</v>
      </c>
      <c r="BS387" s="26" t="s">
        <v>327</v>
      </c>
      <c r="BT387" s="26" t="s">
        <v>327</v>
      </c>
      <c r="BW387" s="26" t="s">
        <v>327</v>
      </c>
      <c r="BX387" s="26" t="s">
        <v>327</v>
      </c>
      <c r="BY387" s="26" t="s">
        <v>327</v>
      </c>
      <c r="BZ387" s="26" t="s">
        <v>327</v>
      </c>
      <c r="CC387" s="26" t="s">
        <v>327</v>
      </c>
      <c r="CD387" s="26" t="s">
        <v>327</v>
      </c>
      <c r="CE387" s="26" t="s">
        <v>327</v>
      </c>
      <c r="CF387" s="26" t="s">
        <v>327</v>
      </c>
      <c r="CI387" s="26" t="s">
        <v>327</v>
      </c>
      <c r="CJ387" s="26" t="s">
        <v>327</v>
      </c>
      <c r="CK387" s="26" t="s">
        <v>327</v>
      </c>
      <c r="CL387" s="26" t="s">
        <v>327</v>
      </c>
      <c r="CO387" s="26" t="s">
        <v>327</v>
      </c>
      <c r="CP387" s="26" t="s">
        <v>327</v>
      </c>
      <c r="CQ387" s="26" t="s">
        <v>327</v>
      </c>
      <c r="CR387" s="26" t="s">
        <v>327</v>
      </c>
      <c r="CU387" s="26" t="s">
        <v>327</v>
      </c>
      <c r="CV387" s="26" t="s">
        <v>327</v>
      </c>
      <c r="CW387" s="26" t="s">
        <v>327</v>
      </c>
      <c r="CX387" s="26" t="s">
        <v>327</v>
      </c>
    </row>
    <row r="388" spans="5:102" x14ac:dyDescent="0.45">
      <c r="E388" s="26" t="s">
        <v>327</v>
      </c>
      <c r="F388" s="26" t="s">
        <v>327</v>
      </c>
      <c r="G388" s="26" t="s">
        <v>327</v>
      </c>
      <c r="H388" s="26" t="s">
        <v>327</v>
      </c>
      <c r="I388" s="26" t="s">
        <v>327</v>
      </c>
      <c r="J388" s="26" t="s">
        <v>327</v>
      </c>
      <c r="K388" s="26" t="s">
        <v>327</v>
      </c>
      <c r="L388" s="26" t="s">
        <v>327</v>
      </c>
      <c r="M388" s="26" t="s">
        <v>327</v>
      </c>
      <c r="O388" s="26" t="s">
        <v>327</v>
      </c>
      <c r="P388" s="26" t="s">
        <v>327</v>
      </c>
      <c r="Q388" s="26" t="s">
        <v>327</v>
      </c>
      <c r="R388" s="26" t="s">
        <v>327</v>
      </c>
      <c r="U388" s="26" t="s">
        <v>327</v>
      </c>
      <c r="V388" s="26" t="s">
        <v>327</v>
      </c>
      <c r="W388" s="26" t="s">
        <v>327</v>
      </c>
      <c r="X388" s="26" t="s">
        <v>327</v>
      </c>
      <c r="AA388" s="26" t="s">
        <v>327</v>
      </c>
      <c r="AB388" s="26" t="s">
        <v>327</v>
      </c>
      <c r="AC388" s="26" t="s">
        <v>327</v>
      </c>
      <c r="AD388" s="26" t="s">
        <v>327</v>
      </c>
      <c r="AG388" s="26" t="s">
        <v>327</v>
      </c>
      <c r="AH388" s="26" t="s">
        <v>327</v>
      </c>
      <c r="AI388" s="26" t="s">
        <v>327</v>
      </c>
      <c r="AJ388" s="26" t="s">
        <v>327</v>
      </c>
      <c r="AM388" s="26" t="s">
        <v>327</v>
      </c>
      <c r="AN388" s="26" t="s">
        <v>327</v>
      </c>
      <c r="AO388" s="26" t="s">
        <v>327</v>
      </c>
      <c r="AP388" s="26" t="s">
        <v>327</v>
      </c>
      <c r="AS388" s="26" t="s">
        <v>327</v>
      </c>
      <c r="AT388" s="26" t="s">
        <v>327</v>
      </c>
      <c r="AU388" s="26" t="s">
        <v>327</v>
      </c>
      <c r="AV388" s="26" t="s">
        <v>327</v>
      </c>
      <c r="AY388" s="26" t="s">
        <v>327</v>
      </c>
      <c r="AZ388" s="26" t="s">
        <v>327</v>
      </c>
      <c r="BA388" s="26" t="s">
        <v>327</v>
      </c>
      <c r="BB388" s="26" t="s">
        <v>327</v>
      </c>
      <c r="BE388" s="26" t="s">
        <v>327</v>
      </c>
      <c r="BF388" s="26" t="s">
        <v>327</v>
      </c>
      <c r="BG388" s="26" t="s">
        <v>327</v>
      </c>
      <c r="BH388" s="26" t="s">
        <v>327</v>
      </c>
      <c r="BK388" s="26" t="s">
        <v>327</v>
      </c>
      <c r="BL388" s="26" t="s">
        <v>327</v>
      </c>
      <c r="BM388" s="26" t="s">
        <v>327</v>
      </c>
      <c r="BN388" s="26" t="s">
        <v>327</v>
      </c>
      <c r="BQ388" s="26" t="s">
        <v>327</v>
      </c>
      <c r="BR388" s="26" t="s">
        <v>327</v>
      </c>
      <c r="BS388" s="26" t="s">
        <v>327</v>
      </c>
      <c r="BT388" s="26" t="s">
        <v>327</v>
      </c>
      <c r="BW388" s="26" t="s">
        <v>327</v>
      </c>
      <c r="BX388" s="26" t="s">
        <v>327</v>
      </c>
      <c r="BY388" s="26" t="s">
        <v>327</v>
      </c>
      <c r="BZ388" s="26" t="s">
        <v>327</v>
      </c>
      <c r="CC388" s="26" t="s">
        <v>327</v>
      </c>
      <c r="CD388" s="26" t="s">
        <v>327</v>
      </c>
      <c r="CE388" s="26" t="s">
        <v>327</v>
      </c>
      <c r="CF388" s="26" t="s">
        <v>327</v>
      </c>
      <c r="CI388" s="26" t="s">
        <v>327</v>
      </c>
      <c r="CJ388" s="26" t="s">
        <v>327</v>
      </c>
      <c r="CK388" s="26" t="s">
        <v>327</v>
      </c>
      <c r="CL388" s="26" t="s">
        <v>327</v>
      </c>
      <c r="CO388" s="26" t="s">
        <v>327</v>
      </c>
      <c r="CP388" s="26" t="s">
        <v>327</v>
      </c>
      <c r="CQ388" s="26" t="s">
        <v>327</v>
      </c>
      <c r="CR388" s="26" t="s">
        <v>327</v>
      </c>
      <c r="CU388" s="26" t="s">
        <v>327</v>
      </c>
      <c r="CV388" s="26" t="s">
        <v>327</v>
      </c>
      <c r="CW388" s="26" t="s">
        <v>327</v>
      </c>
      <c r="CX388" s="26" t="s">
        <v>327</v>
      </c>
    </row>
    <row r="389" spans="5:102" x14ac:dyDescent="0.45">
      <c r="E389" s="26" t="s">
        <v>327</v>
      </c>
      <c r="F389" s="26" t="s">
        <v>327</v>
      </c>
      <c r="G389" s="26" t="s">
        <v>327</v>
      </c>
      <c r="H389" s="26" t="s">
        <v>327</v>
      </c>
      <c r="I389" s="26" t="s">
        <v>327</v>
      </c>
      <c r="J389" s="26" t="s">
        <v>327</v>
      </c>
      <c r="K389" s="26" t="s">
        <v>327</v>
      </c>
      <c r="L389" s="26" t="s">
        <v>327</v>
      </c>
      <c r="M389" s="26" t="s">
        <v>327</v>
      </c>
      <c r="O389" s="26" t="s">
        <v>327</v>
      </c>
      <c r="P389" s="26" t="s">
        <v>327</v>
      </c>
      <c r="Q389" s="26" t="s">
        <v>327</v>
      </c>
      <c r="R389" s="26" t="s">
        <v>327</v>
      </c>
      <c r="U389" s="26" t="s">
        <v>327</v>
      </c>
      <c r="V389" s="26" t="s">
        <v>327</v>
      </c>
      <c r="W389" s="26" t="s">
        <v>327</v>
      </c>
      <c r="X389" s="26" t="s">
        <v>327</v>
      </c>
      <c r="AA389" s="26" t="s">
        <v>327</v>
      </c>
      <c r="AB389" s="26" t="s">
        <v>327</v>
      </c>
      <c r="AC389" s="26" t="s">
        <v>327</v>
      </c>
      <c r="AD389" s="26" t="s">
        <v>327</v>
      </c>
      <c r="AG389" s="26" t="s">
        <v>327</v>
      </c>
      <c r="AH389" s="26" t="s">
        <v>327</v>
      </c>
      <c r="AI389" s="26" t="s">
        <v>327</v>
      </c>
      <c r="AJ389" s="26" t="s">
        <v>327</v>
      </c>
      <c r="AM389" s="26" t="s">
        <v>327</v>
      </c>
      <c r="AN389" s="26" t="s">
        <v>327</v>
      </c>
      <c r="AO389" s="26" t="s">
        <v>327</v>
      </c>
      <c r="AP389" s="26" t="s">
        <v>327</v>
      </c>
      <c r="AS389" s="26" t="s">
        <v>327</v>
      </c>
      <c r="AT389" s="26" t="s">
        <v>327</v>
      </c>
      <c r="AU389" s="26" t="s">
        <v>327</v>
      </c>
      <c r="AV389" s="26" t="s">
        <v>327</v>
      </c>
      <c r="AY389" s="26" t="s">
        <v>327</v>
      </c>
      <c r="AZ389" s="26" t="s">
        <v>327</v>
      </c>
      <c r="BA389" s="26" t="s">
        <v>327</v>
      </c>
      <c r="BB389" s="26" t="s">
        <v>327</v>
      </c>
      <c r="BE389" s="26" t="s">
        <v>327</v>
      </c>
      <c r="BF389" s="26" t="s">
        <v>327</v>
      </c>
      <c r="BG389" s="26" t="s">
        <v>327</v>
      </c>
      <c r="BH389" s="26" t="s">
        <v>327</v>
      </c>
      <c r="BK389" s="26" t="s">
        <v>327</v>
      </c>
      <c r="BL389" s="26" t="s">
        <v>327</v>
      </c>
      <c r="BM389" s="26" t="s">
        <v>327</v>
      </c>
      <c r="BN389" s="26" t="s">
        <v>327</v>
      </c>
      <c r="BQ389" s="26" t="s">
        <v>327</v>
      </c>
      <c r="BR389" s="26" t="s">
        <v>327</v>
      </c>
      <c r="BS389" s="26" t="s">
        <v>327</v>
      </c>
      <c r="BT389" s="26" t="s">
        <v>327</v>
      </c>
      <c r="BW389" s="26" t="s">
        <v>327</v>
      </c>
      <c r="BX389" s="26" t="s">
        <v>327</v>
      </c>
      <c r="BY389" s="26" t="s">
        <v>327</v>
      </c>
      <c r="BZ389" s="26" t="s">
        <v>327</v>
      </c>
      <c r="CC389" s="26" t="s">
        <v>327</v>
      </c>
      <c r="CD389" s="26" t="s">
        <v>327</v>
      </c>
      <c r="CE389" s="26" t="s">
        <v>327</v>
      </c>
      <c r="CF389" s="26" t="s">
        <v>327</v>
      </c>
      <c r="CI389" s="26" t="s">
        <v>327</v>
      </c>
      <c r="CJ389" s="26" t="s">
        <v>327</v>
      </c>
      <c r="CK389" s="26" t="s">
        <v>327</v>
      </c>
      <c r="CL389" s="26" t="s">
        <v>327</v>
      </c>
      <c r="CO389" s="26" t="s">
        <v>327</v>
      </c>
      <c r="CP389" s="26" t="s">
        <v>327</v>
      </c>
      <c r="CQ389" s="26" t="s">
        <v>327</v>
      </c>
      <c r="CR389" s="26" t="s">
        <v>327</v>
      </c>
      <c r="CU389" s="26" t="s">
        <v>327</v>
      </c>
      <c r="CV389" s="26" t="s">
        <v>327</v>
      </c>
      <c r="CW389" s="26" t="s">
        <v>327</v>
      </c>
      <c r="CX389" s="26" t="s">
        <v>327</v>
      </c>
    </row>
    <row r="390" spans="5:102" x14ac:dyDescent="0.45">
      <c r="E390" s="26" t="s">
        <v>327</v>
      </c>
      <c r="F390" s="26" t="s">
        <v>327</v>
      </c>
      <c r="G390" s="26" t="s">
        <v>327</v>
      </c>
      <c r="H390" s="26" t="s">
        <v>327</v>
      </c>
      <c r="I390" s="26" t="s">
        <v>327</v>
      </c>
      <c r="J390" s="26" t="s">
        <v>327</v>
      </c>
      <c r="K390" s="26" t="s">
        <v>327</v>
      </c>
      <c r="L390" s="26" t="s">
        <v>327</v>
      </c>
      <c r="M390" s="26" t="s">
        <v>327</v>
      </c>
      <c r="O390" s="26" t="s">
        <v>327</v>
      </c>
      <c r="P390" s="26" t="s">
        <v>327</v>
      </c>
      <c r="Q390" s="26" t="s">
        <v>327</v>
      </c>
      <c r="R390" s="26" t="s">
        <v>327</v>
      </c>
      <c r="U390" s="26" t="s">
        <v>327</v>
      </c>
      <c r="V390" s="26" t="s">
        <v>327</v>
      </c>
      <c r="W390" s="26" t="s">
        <v>327</v>
      </c>
      <c r="X390" s="26" t="s">
        <v>327</v>
      </c>
      <c r="AA390" s="26" t="s">
        <v>327</v>
      </c>
      <c r="AB390" s="26" t="s">
        <v>327</v>
      </c>
      <c r="AC390" s="26" t="s">
        <v>327</v>
      </c>
      <c r="AD390" s="26" t="s">
        <v>327</v>
      </c>
      <c r="AG390" s="26" t="s">
        <v>327</v>
      </c>
      <c r="AH390" s="26" t="s">
        <v>327</v>
      </c>
      <c r="AI390" s="26" t="s">
        <v>327</v>
      </c>
      <c r="AJ390" s="26" t="s">
        <v>327</v>
      </c>
      <c r="AM390" s="26" t="s">
        <v>327</v>
      </c>
      <c r="AN390" s="26" t="s">
        <v>327</v>
      </c>
      <c r="AO390" s="26" t="s">
        <v>327</v>
      </c>
      <c r="AP390" s="26" t="s">
        <v>327</v>
      </c>
      <c r="AS390" s="26" t="s">
        <v>327</v>
      </c>
      <c r="AT390" s="26" t="s">
        <v>327</v>
      </c>
      <c r="AU390" s="26" t="s">
        <v>327</v>
      </c>
      <c r="AV390" s="26" t="s">
        <v>327</v>
      </c>
      <c r="AY390" s="26" t="s">
        <v>327</v>
      </c>
      <c r="AZ390" s="26" t="s">
        <v>327</v>
      </c>
      <c r="BA390" s="26" t="s">
        <v>327</v>
      </c>
      <c r="BB390" s="26" t="s">
        <v>327</v>
      </c>
      <c r="BE390" s="26" t="s">
        <v>327</v>
      </c>
      <c r="BF390" s="26" t="s">
        <v>327</v>
      </c>
      <c r="BG390" s="26" t="s">
        <v>327</v>
      </c>
      <c r="BH390" s="26" t="s">
        <v>327</v>
      </c>
      <c r="BK390" s="26" t="s">
        <v>327</v>
      </c>
      <c r="BL390" s="26" t="s">
        <v>327</v>
      </c>
      <c r="BM390" s="26" t="s">
        <v>327</v>
      </c>
      <c r="BN390" s="26" t="s">
        <v>327</v>
      </c>
      <c r="BQ390" s="26" t="s">
        <v>327</v>
      </c>
      <c r="BR390" s="26" t="s">
        <v>327</v>
      </c>
      <c r="BS390" s="26" t="s">
        <v>327</v>
      </c>
      <c r="BT390" s="26" t="s">
        <v>327</v>
      </c>
      <c r="BW390" s="26" t="s">
        <v>327</v>
      </c>
      <c r="BX390" s="26" t="s">
        <v>327</v>
      </c>
      <c r="BY390" s="26" t="s">
        <v>327</v>
      </c>
      <c r="BZ390" s="26" t="s">
        <v>327</v>
      </c>
      <c r="CC390" s="26" t="s">
        <v>327</v>
      </c>
      <c r="CD390" s="26" t="s">
        <v>327</v>
      </c>
      <c r="CE390" s="26" t="s">
        <v>327</v>
      </c>
      <c r="CF390" s="26" t="s">
        <v>327</v>
      </c>
      <c r="CI390" s="26" t="s">
        <v>327</v>
      </c>
      <c r="CJ390" s="26" t="s">
        <v>327</v>
      </c>
      <c r="CK390" s="26" t="s">
        <v>327</v>
      </c>
      <c r="CL390" s="26" t="s">
        <v>327</v>
      </c>
      <c r="CO390" s="26" t="s">
        <v>327</v>
      </c>
      <c r="CP390" s="26" t="s">
        <v>327</v>
      </c>
      <c r="CQ390" s="26" t="s">
        <v>327</v>
      </c>
      <c r="CR390" s="26" t="s">
        <v>327</v>
      </c>
      <c r="CU390" s="26" t="s">
        <v>327</v>
      </c>
      <c r="CV390" s="26" t="s">
        <v>327</v>
      </c>
      <c r="CW390" s="26" t="s">
        <v>327</v>
      </c>
      <c r="CX390" s="26" t="s">
        <v>327</v>
      </c>
    </row>
    <row r="391" spans="5:102" x14ac:dyDescent="0.45">
      <c r="E391" s="26" t="s">
        <v>327</v>
      </c>
      <c r="F391" s="26" t="s">
        <v>327</v>
      </c>
      <c r="G391" s="26" t="s">
        <v>327</v>
      </c>
      <c r="H391" s="26" t="s">
        <v>327</v>
      </c>
      <c r="I391" s="26" t="s">
        <v>327</v>
      </c>
      <c r="J391" s="26" t="s">
        <v>327</v>
      </c>
      <c r="K391" s="26" t="s">
        <v>327</v>
      </c>
      <c r="L391" s="26" t="s">
        <v>327</v>
      </c>
      <c r="M391" s="26" t="s">
        <v>327</v>
      </c>
      <c r="O391" s="26" t="s">
        <v>327</v>
      </c>
      <c r="P391" s="26" t="s">
        <v>327</v>
      </c>
      <c r="Q391" s="26" t="s">
        <v>327</v>
      </c>
      <c r="R391" s="26" t="s">
        <v>327</v>
      </c>
      <c r="U391" s="26" t="s">
        <v>327</v>
      </c>
      <c r="V391" s="26" t="s">
        <v>327</v>
      </c>
      <c r="W391" s="26" t="s">
        <v>327</v>
      </c>
      <c r="X391" s="26" t="s">
        <v>327</v>
      </c>
      <c r="AA391" s="26" t="s">
        <v>327</v>
      </c>
      <c r="AB391" s="26" t="s">
        <v>327</v>
      </c>
      <c r="AC391" s="26" t="s">
        <v>327</v>
      </c>
      <c r="AD391" s="26" t="s">
        <v>327</v>
      </c>
      <c r="AG391" s="26" t="s">
        <v>327</v>
      </c>
      <c r="AH391" s="26" t="s">
        <v>327</v>
      </c>
      <c r="AI391" s="26" t="s">
        <v>327</v>
      </c>
      <c r="AJ391" s="26" t="s">
        <v>327</v>
      </c>
      <c r="AM391" s="26" t="s">
        <v>327</v>
      </c>
      <c r="AN391" s="26" t="s">
        <v>327</v>
      </c>
      <c r="AO391" s="26" t="s">
        <v>327</v>
      </c>
      <c r="AP391" s="26" t="s">
        <v>327</v>
      </c>
      <c r="AS391" s="26" t="s">
        <v>327</v>
      </c>
      <c r="AT391" s="26" t="s">
        <v>327</v>
      </c>
      <c r="AU391" s="26" t="s">
        <v>327</v>
      </c>
      <c r="AV391" s="26" t="s">
        <v>327</v>
      </c>
      <c r="AY391" s="26" t="s">
        <v>327</v>
      </c>
      <c r="AZ391" s="26" t="s">
        <v>327</v>
      </c>
      <c r="BA391" s="26" t="s">
        <v>327</v>
      </c>
      <c r="BB391" s="26" t="s">
        <v>327</v>
      </c>
      <c r="BE391" s="26" t="s">
        <v>327</v>
      </c>
      <c r="BF391" s="26" t="s">
        <v>327</v>
      </c>
      <c r="BG391" s="26" t="s">
        <v>327</v>
      </c>
      <c r="BH391" s="26" t="s">
        <v>327</v>
      </c>
      <c r="BK391" s="26" t="s">
        <v>327</v>
      </c>
      <c r="BL391" s="26" t="s">
        <v>327</v>
      </c>
      <c r="BM391" s="26" t="s">
        <v>327</v>
      </c>
      <c r="BN391" s="26" t="s">
        <v>327</v>
      </c>
      <c r="BQ391" s="26" t="s">
        <v>327</v>
      </c>
      <c r="BR391" s="26" t="s">
        <v>327</v>
      </c>
      <c r="BS391" s="26" t="s">
        <v>327</v>
      </c>
      <c r="BT391" s="26" t="s">
        <v>327</v>
      </c>
      <c r="BW391" s="26" t="s">
        <v>327</v>
      </c>
      <c r="BX391" s="26" t="s">
        <v>327</v>
      </c>
      <c r="BY391" s="26" t="s">
        <v>327</v>
      </c>
      <c r="BZ391" s="26" t="s">
        <v>327</v>
      </c>
      <c r="CC391" s="26" t="s">
        <v>327</v>
      </c>
      <c r="CD391" s="26" t="s">
        <v>327</v>
      </c>
      <c r="CE391" s="26" t="s">
        <v>327</v>
      </c>
      <c r="CF391" s="26" t="s">
        <v>327</v>
      </c>
      <c r="CI391" s="26" t="s">
        <v>327</v>
      </c>
      <c r="CJ391" s="26" t="s">
        <v>327</v>
      </c>
      <c r="CK391" s="26" t="s">
        <v>327</v>
      </c>
      <c r="CL391" s="26" t="s">
        <v>327</v>
      </c>
      <c r="CO391" s="26" t="s">
        <v>327</v>
      </c>
      <c r="CP391" s="26" t="s">
        <v>327</v>
      </c>
      <c r="CQ391" s="26" t="s">
        <v>327</v>
      </c>
      <c r="CR391" s="26" t="s">
        <v>327</v>
      </c>
      <c r="CU391" s="26" t="s">
        <v>327</v>
      </c>
      <c r="CV391" s="26" t="s">
        <v>327</v>
      </c>
      <c r="CW391" s="26" t="s">
        <v>327</v>
      </c>
      <c r="CX391" s="26" t="s">
        <v>327</v>
      </c>
    </row>
    <row r="392" spans="5:102" x14ac:dyDescent="0.45">
      <c r="E392" s="26" t="s">
        <v>327</v>
      </c>
      <c r="F392" s="26" t="s">
        <v>327</v>
      </c>
      <c r="G392" s="26" t="s">
        <v>327</v>
      </c>
      <c r="H392" s="26" t="s">
        <v>327</v>
      </c>
      <c r="I392" s="26" t="s">
        <v>327</v>
      </c>
      <c r="J392" s="26" t="s">
        <v>327</v>
      </c>
      <c r="K392" s="26" t="s">
        <v>327</v>
      </c>
      <c r="L392" s="26" t="s">
        <v>327</v>
      </c>
      <c r="M392" s="26" t="s">
        <v>327</v>
      </c>
      <c r="O392" s="26" t="s">
        <v>327</v>
      </c>
      <c r="P392" s="26" t="s">
        <v>327</v>
      </c>
      <c r="Q392" s="26" t="s">
        <v>327</v>
      </c>
      <c r="R392" s="26" t="s">
        <v>327</v>
      </c>
      <c r="U392" s="26" t="s">
        <v>327</v>
      </c>
      <c r="V392" s="26" t="s">
        <v>327</v>
      </c>
      <c r="W392" s="26" t="s">
        <v>327</v>
      </c>
      <c r="X392" s="26" t="s">
        <v>327</v>
      </c>
      <c r="AA392" s="26" t="s">
        <v>327</v>
      </c>
      <c r="AB392" s="26" t="s">
        <v>327</v>
      </c>
      <c r="AC392" s="26" t="s">
        <v>327</v>
      </c>
      <c r="AD392" s="26" t="s">
        <v>327</v>
      </c>
      <c r="AG392" s="26" t="s">
        <v>327</v>
      </c>
      <c r="AH392" s="26" t="s">
        <v>327</v>
      </c>
      <c r="AI392" s="26" t="s">
        <v>327</v>
      </c>
      <c r="AJ392" s="26" t="s">
        <v>327</v>
      </c>
      <c r="AM392" s="26" t="s">
        <v>327</v>
      </c>
      <c r="AN392" s="26" t="s">
        <v>327</v>
      </c>
      <c r="AO392" s="26" t="s">
        <v>327</v>
      </c>
      <c r="AP392" s="26" t="s">
        <v>327</v>
      </c>
      <c r="AS392" s="26" t="s">
        <v>327</v>
      </c>
      <c r="AT392" s="26" t="s">
        <v>327</v>
      </c>
      <c r="AU392" s="26" t="s">
        <v>327</v>
      </c>
      <c r="AV392" s="26" t="s">
        <v>327</v>
      </c>
      <c r="AY392" s="26" t="s">
        <v>327</v>
      </c>
      <c r="AZ392" s="26" t="s">
        <v>327</v>
      </c>
      <c r="BA392" s="26" t="s">
        <v>327</v>
      </c>
      <c r="BB392" s="26" t="s">
        <v>327</v>
      </c>
      <c r="BE392" s="26" t="s">
        <v>327</v>
      </c>
      <c r="BF392" s="26" t="s">
        <v>327</v>
      </c>
      <c r="BG392" s="26" t="s">
        <v>327</v>
      </c>
      <c r="BH392" s="26" t="s">
        <v>327</v>
      </c>
      <c r="BK392" s="26" t="s">
        <v>327</v>
      </c>
      <c r="BL392" s="26" t="s">
        <v>327</v>
      </c>
      <c r="BM392" s="26" t="s">
        <v>327</v>
      </c>
      <c r="BN392" s="26" t="s">
        <v>327</v>
      </c>
      <c r="BQ392" s="26" t="s">
        <v>327</v>
      </c>
      <c r="BR392" s="26" t="s">
        <v>327</v>
      </c>
      <c r="BS392" s="26" t="s">
        <v>327</v>
      </c>
      <c r="BT392" s="26" t="s">
        <v>327</v>
      </c>
      <c r="BW392" s="26" t="s">
        <v>327</v>
      </c>
      <c r="BX392" s="26" t="s">
        <v>327</v>
      </c>
      <c r="BY392" s="26" t="s">
        <v>327</v>
      </c>
      <c r="BZ392" s="26" t="s">
        <v>327</v>
      </c>
      <c r="CC392" s="26" t="s">
        <v>327</v>
      </c>
      <c r="CD392" s="26" t="s">
        <v>327</v>
      </c>
      <c r="CE392" s="26" t="s">
        <v>327</v>
      </c>
      <c r="CF392" s="26" t="s">
        <v>327</v>
      </c>
      <c r="CI392" s="26" t="s">
        <v>327</v>
      </c>
      <c r="CJ392" s="26" t="s">
        <v>327</v>
      </c>
      <c r="CK392" s="26" t="s">
        <v>327</v>
      </c>
      <c r="CL392" s="26" t="s">
        <v>327</v>
      </c>
      <c r="CO392" s="26" t="s">
        <v>327</v>
      </c>
      <c r="CP392" s="26" t="s">
        <v>327</v>
      </c>
      <c r="CQ392" s="26" t="s">
        <v>327</v>
      </c>
      <c r="CR392" s="26" t="s">
        <v>327</v>
      </c>
      <c r="CU392" s="26" t="s">
        <v>327</v>
      </c>
      <c r="CV392" s="26" t="s">
        <v>327</v>
      </c>
      <c r="CW392" s="26" t="s">
        <v>327</v>
      </c>
      <c r="CX392" s="26" t="s">
        <v>327</v>
      </c>
    </row>
    <row r="393" spans="5:102" x14ac:dyDescent="0.45">
      <c r="E393" s="26" t="s">
        <v>327</v>
      </c>
      <c r="F393" s="26" t="s">
        <v>327</v>
      </c>
      <c r="G393" s="26" t="s">
        <v>327</v>
      </c>
      <c r="H393" s="26" t="s">
        <v>327</v>
      </c>
      <c r="I393" s="26" t="s">
        <v>327</v>
      </c>
      <c r="J393" s="26" t="s">
        <v>327</v>
      </c>
      <c r="K393" s="26" t="s">
        <v>327</v>
      </c>
      <c r="L393" s="26" t="s">
        <v>327</v>
      </c>
      <c r="M393" s="26" t="s">
        <v>327</v>
      </c>
      <c r="O393" s="26" t="s">
        <v>327</v>
      </c>
      <c r="P393" s="26" t="s">
        <v>327</v>
      </c>
      <c r="Q393" s="26" t="s">
        <v>327</v>
      </c>
      <c r="R393" s="26" t="s">
        <v>327</v>
      </c>
      <c r="U393" s="26" t="s">
        <v>327</v>
      </c>
      <c r="V393" s="26" t="s">
        <v>327</v>
      </c>
      <c r="W393" s="26" t="s">
        <v>327</v>
      </c>
      <c r="X393" s="26" t="s">
        <v>327</v>
      </c>
      <c r="AA393" s="26" t="s">
        <v>327</v>
      </c>
      <c r="AB393" s="26" t="s">
        <v>327</v>
      </c>
      <c r="AC393" s="26" t="s">
        <v>327</v>
      </c>
      <c r="AD393" s="26" t="s">
        <v>327</v>
      </c>
      <c r="AG393" s="26" t="s">
        <v>327</v>
      </c>
      <c r="AH393" s="26" t="s">
        <v>327</v>
      </c>
      <c r="AI393" s="26" t="s">
        <v>327</v>
      </c>
      <c r="AJ393" s="26" t="s">
        <v>327</v>
      </c>
      <c r="AM393" s="26" t="s">
        <v>327</v>
      </c>
      <c r="AN393" s="26" t="s">
        <v>327</v>
      </c>
      <c r="AO393" s="26" t="s">
        <v>327</v>
      </c>
      <c r="AP393" s="26" t="s">
        <v>327</v>
      </c>
      <c r="AS393" s="26" t="s">
        <v>327</v>
      </c>
      <c r="AT393" s="26" t="s">
        <v>327</v>
      </c>
      <c r="AU393" s="26" t="s">
        <v>327</v>
      </c>
      <c r="AV393" s="26" t="s">
        <v>327</v>
      </c>
      <c r="AY393" s="26" t="s">
        <v>327</v>
      </c>
      <c r="AZ393" s="26" t="s">
        <v>327</v>
      </c>
      <c r="BA393" s="26" t="s">
        <v>327</v>
      </c>
      <c r="BB393" s="26" t="s">
        <v>327</v>
      </c>
      <c r="BE393" s="26" t="s">
        <v>327</v>
      </c>
      <c r="BF393" s="26" t="s">
        <v>327</v>
      </c>
      <c r="BG393" s="26" t="s">
        <v>327</v>
      </c>
      <c r="BH393" s="26" t="s">
        <v>327</v>
      </c>
      <c r="BK393" s="26" t="s">
        <v>327</v>
      </c>
      <c r="BL393" s="26" t="s">
        <v>327</v>
      </c>
      <c r="BM393" s="26" t="s">
        <v>327</v>
      </c>
      <c r="BN393" s="26" t="s">
        <v>327</v>
      </c>
      <c r="BQ393" s="26" t="s">
        <v>327</v>
      </c>
      <c r="BR393" s="26" t="s">
        <v>327</v>
      </c>
      <c r="BS393" s="26" t="s">
        <v>327</v>
      </c>
      <c r="BT393" s="26" t="s">
        <v>327</v>
      </c>
      <c r="BW393" s="26" t="s">
        <v>327</v>
      </c>
      <c r="BX393" s="26" t="s">
        <v>327</v>
      </c>
      <c r="BY393" s="26" t="s">
        <v>327</v>
      </c>
      <c r="BZ393" s="26" t="s">
        <v>327</v>
      </c>
      <c r="CC393" s="26" t="s">
        <v>327</v>
      </c>
      <c r="CD393" s="26" t="s">
        <v>327</v>
      </c>
      <c r="CE393" s="26" t="s">
        <v>327</v>
      </c>
      <c r="CF393" s="26" t="s">
        <v>327</v>
      </c>
      <c r="CI393" s="26" t="s">
        <v>327</v>
      </c>
      <c r="CJ393" s="26" t="s">
        <v>327</v>
      </c>
      <c r="CK393" s="26" t="s">
        <v>327</v>
      </c>
      <c r="CL393" s="26" t="s">
        <v>327</v>
      </c>
      <c r="CO393" s="26" t="s">
        <v>327</v>
      </c>
      <c r="CP393" s="26" t="s">
        <v>327</v>
      </c>
      <c r="CQ393" s="26" t="s">
        <v>327</v>
      </c>
      <c r="CR393" s="26" t="s">
        <v>327</v>
      </c>
      <c r="CU393" s="26" t="s">
        <v>327</v>
      </c>
      <c r="CV393" s="26" t="s">
        <v>327</v>
      </c>
      <c r="CW393" s="26" t="s">
        <v>327</v>
      </c>
      <c r="CX393" s="26" t="s">
        <v>327</v>
      </c>
    </row>
    <row r="394" spans="5:102" x14ac:dyDescent="0.45">
      <c r="E394" s="26" t="s">
        <v>327</v>
      </c>
      <c r="F394" s="26" t="s">
        <v>327</v>
      </c>
      <c r="G394" s="26" t="s">
        <v>327</v>
      </c>
      <c r="H394" s="26" t="s">
        <v>327</v>
      </c>
      <c r="I394" s="26" t="s">
        <v>327</v>
      </c>
      <c r="J394" s="26" t="s">
        <v>327</v>
      </c>
      <c r="K394" s="26" t="s">
        <v>327</v>
      </c>
      <c r="L394" s="26" t="s">
        <v>327</v>
      </c>
      <c r="M394" s="26" t="s">
        <v>327</v>
      </c>
      <c r="O394" s="26" t="s">
        <v>327</v>
      </c>
      <c r="P394" s="26" t="s">
        <v>327</v>
      </c>
      <c r="Q394" s="26" t="s">
        <v>327</v>
      </c>
      <c r="R394" s="26" t="s">
        <v>327</v>
      </c>
      <c r="U394" s="26" t="s">
        <v>327</v>
      </c>
      <c r="V394" s="26" t="s">
        <v>327</v>
      </c>
      <c r="W394" s="26" t="s">
        <v>327</v>
      </c>
      <c r="X394" s="26" t="s">
        <v>327</v>
      </c>
      <c r="AA394" s="26" t="s">
        <v>327</v>
      </c>
      <c r="AB394" s="26" t="s">
        <v>327</v>
      </c>
      <c r="AC394" s="26" t="s">
        <v>327</v>
      </c>
      <c r="AD394" s="26" t="s">
        <v>327</v>
      </c>
      <c r="AG394" s="26" t="s">
        <v>327</v>
      </c>
      <c r="AH394" s="26" t="s">
        <v>327</v>
      </c>
      <c r="AI394" s="26" t="s">
        <v>327</v>
      </c>
      <c r="AJ394" s="26" t="s">
        <v>327</v>
      </c>
      <c r="AM394" s="26" t="s">
        <v>327</v>
      </c>
      <c r="AN394" s="26" t="s">
        <v>327</v>
      </c>
      <c r="AO394" s="26" t="s">
        <v>327</v>
      </c>
      <c r="AP394" s="26" t="s">
        <v>327</v>
      </c>
      <c r="AS394" s="26" t="s">
        <v>327</v>
      </c>
      <c r="AT394" s="26" t="s">
        <v>327</v>
      </c>
      <c r="AU394" s="26" t="s">
        <v>327</v>
      </c>
      <c r="AV394" s="26" t="s">
        <v>327</v>
      </c>
      <c r="AY394" s="26" t="s">
        <v>327</v>
      </c>
      <c r="AZ394" s="26" t="s">
        <v>327</v>
      </c>
      <c r="BA394" s="26" t="s">
        <v>327</v>
      </c>
      <c r="BB394" s="26" t="s">
        <v>327</v>
      </c>
      <c r="BE394" s="26" t="s">
        <v>327</v>
      </c>
      <c r="BF394" s="26" t="s">
        <v>327</v>
      </c>
      <c r="BG394" s="26" t="s">
        <v>327</v>
      </c>
      <c r="BH394" s="26" t="s">
        <v>327</v>
      </c>
      <c r="BK394" s="26" t="s">
        <v>327</v>
      </c>
      <c r="BL394" s="26" t="s">
        <v>327</v>
      </c>
      <c r="BM394" s="26" t="s">
        <v>327</v>
      </c>
      <c r="BN394" s="26" t="s">
        <v>327</v>
      </c>
      <c r="BQ394" s="26" t="s">
        <v>327</v>
      </c>
      <c r="BR394" s="26" t="s">
        <v>327</v>
      </c>
      <c r="BS394" s="26" t="s">
        <v>327</v>
      </c>
      <c r="BT394" s="26" t="s">
        <v>327</v>
      </c>
      <c r="BW394" s="26" t="s">
        <v>327</v>
      </c>
      <c r="BX394" s="26" t="s">
        <v>327</v>
      </c>
      <c r="BY394" s="26" t="s">
        <v>327</v>
      </c>
      <c r="BZ394" s="26" t="s">
        <v>327</v>
      </c>
      <c r="CC394" s="26" t="s">
        <v>327</v>
      </c>
      <c r="CD394" s="26" t="s">
        <v>327</v>
      </c>
      <c r="CE394" s="26" t="s">
        <v>327</v>
      </c>
      <c r="CF394" s="26" t="s">
        <v>327</v>
      </c>
      <c r="CI394" s="26" t="s">
        <v>327</v>
      </c>
      <c r="CJ394" s="26" t="s">
        <v>327</v>
      </c>
      <c r="CK394" s="26" t="s">
        <v>327</v>
      </c>
      <c r="CL394" s="26" t="s">
        <v>327</v>
      </c>
      <c r="CO394" s="26" t="s">
        <v>327</v>
      </c>
      <c r="CP394" s="26" t="s">
        <v>327</v>
      </c>
      <c r="CQ394" s="26" t="s">
        <v>327</v>
      </c>
      <c r="CR394" s="26" t="s">
        <v>327</v>
      </c>
      <c r="CU394" s="26" t="s">
        <v>327</v>
      </c>
      <c r="CV394" s="26" t="s">
        <v>327</v>
      </c>
      <c r="CW394" s="26" t="s">
        <v>327</v>
      </c>
      <c r="CX394" s="26" t="s">
        <v>327</v>
      </c>
    </row>
    <row r="395" spans="5:102" x14ac:dyDescent="0.45">
      <c r="E395" s="26" t="s">
        <v>327</v>
      </c>
      <c r="F395" s="26" t="s">
        <v>327</v>
      </c>
      <c r="G395" s="26" t="s">
        <v>327</v>
      </c>
      <c r="H395" s="26" t="s">
        <v>327</v>
      </c>
      <c r="I395" s="26" t="s">
        <v>327</v>
      </c>
      <c r="J395" s="26" t="s">
        <v>327</v>
      </c>
      <c r="K395" s="26" t="s">
        <v>327</v>
      </c>
      <c r="L395" s="26" t="s">
        <v>327</v>
      </c>
      <c r="M395" s="26" t="s">
        <v>327</v>
      </c>
      <c r="O395" s="26" t="s">
        <v>327</v>
      </c>
      <c r="P395" s="26" t="s">
        <v>327</v>
      </c>
      <c r="Q395" s="26" t="s">
        <v>327</v>
      </c>
      <c r="R395" s="26" t="s">
        <v>327</v>
      </c>
      <c r="U395" s="26" t="s">
        <v>327</v>
      </c>
      <c r="V395" s="26" t="s">
        <v>327</v>
      </c>
      <c r="W395" s="26" t="s">
        <v>327</v>
      </c>
      <c r="X395" s="26" t="s">
        <v>327</v>
      </c>
      <c r="AA395" s="26" t="s">
        <v>327</v>
      </c>
      <c r="AB395" s="26" t="s">
        <v>327</v>
      </c>
      <c r="AC395" s="26" t="s">
        <v>327</v>
      </c>
      <c r="AD395" s="26" t="s">
        <v>327</v>
      </c>
      <c r="AG395" s="26" t="s">
        <v>327</v>
      </c>
      <c r="AH395" s="26" t="s">
        <v>327</v>
      </c>
      <c r="AI395" s="26" t="s">
        <v>327</v>
      </c>
      <c r="AJ395" s="26" t="s">
        <v>327</v>
      </c>
      <c r="AM395" s="26" t="s">
        <v>327</v>
      </c>
      <c r="AN395" s="26" t="s">
        <v>327</v>
      </c>
      <c r="AO395" s="26" t="s">
        <v>327</v>
      </c>
      <c r="AP395" s="26" t="s">
        <v>327</v>
      </c>
      <c r="AS395" s="26" t="s">
        <v>327</v>
      </c>
      <c r="AT395" s="26" t="s">
        <v>327</v>
      </c>
      <c r="AU395" s="26" t="s">
        <v>327</v>
      </c>
      <c r="AV395" s="26" t="s">
        <v>327</v>
      </c>
      <c r="AY395" s="26" t="s">
        <v>327</v>
      </c>
      <c r="AZ395" s="26" t="s">
        <v>327</v>
      </c>
      <c r="BA395" s="26" t="s">
        <v>327</v>
      </c>
      <c r="BB395" s="26" t="s">
        <v>327</v>
      </c>
      <c r="BE395" s="26" t="s">
        <v>327</v>
      </c>
      <c r="BF395" s="26" t="s">
        <v>327</v>
      </c>
      <c r="BG395" s="26" t="s">
        <v>327</v>
      </c>
      <c r="BH395" s="26" t="s">
        <v>327</v>
      </c>
      <c r="BK395" s="26" t="s">
        <v>327</v>
      </c>
      <c r="BL395" s="26" t="s">
        <v>327</v>
      </c>
      <c r="BM395" s="26" t="s">
        <v>327</v>
      </c>
      <c r="BN395" s="26" t="s">
        <v>327</v>
      </c>
      <c r="BQ395" s="26" t="s">
        <v>327</v>
      </c>
      <c r="BR395" s="26" t="s">
        <v>327</v>
      </c>
      <c r="BS395" s="26" t="s">
        <v>327</v>
      </c>
      <c r="BT395" s="26" t="s">
        <v>327</v>
      </c>
      <c r="BW395" s="26" t="s">
        <v>327</v>
      </c>
      <c r="BX395" s="26" t="s">
        <v>327</v>
      </c>
      <c r="BY395" s="26" t="s">
        <v>327</v>
      </c>
      <c r="BZ395" s="26" t="s">
        <v>327</v>
      </c>
      <c r="CC395" s="26" t="s">
        <v>327</v>
      </c>
      <c r="CD395" s="26" t="s">
        <v>327</v>
      </c>
      <c r="CE395" s="26" t="s">
        <v>327</v>
      </c>
      <c r="CF395" s="26" t="s">
        <v>327</v>
      </c>
      <c r="CI395" s="26" t="s">
        <v>327</v>
      </c>
      <c r="CJ395" s="26" t="s">
        <v>327</v>
      </c>
      <c r="CK395" s="26" t="s">
        <v>327</v>
      </c>
      <c r="CL395" s="26" t="s">
        <v>327</v>
      </c>
      <c r="CO395" s="26" t="s">
        <v>327</v>
      </c>
      <c r="CP395" s="26" t="s">
        <v>327</v>
      </c>
      <c r="CQ395" s="26" t="s">
        <v>327</v>
      </c>
      <c r="CR395" s="26" t="s">
        <v>327</v>
      </c>
      <c r="CU395" s="26" t="s">
        <v>327</v>
      </c>
      <c r="CV395" s="26" t="s">
        <v>327</v>
      </c>
      <c r="CW395" s="26" t="s">
        <v>327</v>
      </c>
      <c r="CX395" s="26" t="s">
        <v>327</v>
      </c>
    </row>
    <row r="396" spans="5:102" x14ac:dyDescent="0.45">
      <c r="E396" s="26" t="s">
        <v>327</v>
      </c>
      <c r="F396" s="26" t="s">
        <v>327</v>
      </c>
      <c r="G396" s="26" t="s">
        <v>327</v>
      </c>
      <c r="H396" s="26" t="s">
        <v>327</v>
      </c>
      <c r="I396" s="26" t="s">
        <v>327</v>
      </c>
      <c r="J396" s="26" t="s">
        <v>327</v>
      </c>
      <c r="K396" s="26" t="s">
        <v>327</v>
      </c>
      <c r="L396" s="26" t="s">
        <v>327</v>
      </c>
      <c r="M396" s="26" t="s">
        <v>327</v>
      </c>
      <c r="O396" s="26" t="s">
        <v>327</v>
      </c>
      <c r="P396" s="26" t="s">
        <v>327</v>
      </c>
      <c r="Q396" s="26" t="s">
        <v>327</v>
      </c>
      <c r="R396" s="26" t="s">
        <v>327</v>
      </c>
      <c r="U396" s="26" t="s">
        <v>327</v>
      </c>
      <c r="V396" s="26" t="s">
        <v>327</v>
      </c>
      <c r="W396" s="26" t="s">
        <v>327</v>
      </c>
      <c r="X396" s="26" t="s">
        <v>327</v>
      </c>
      <c r="AA396" s="26" t="s">
        <v>327</v>
      </c>
      <c r="AB396" s="26" t="s">
        <v>327</v>
      </c>
      <c r="AC396" s="26" t="s">
        <v>327</v>
      </c>
      <c r="AD396" s="26" t="s">
        <v>327</v>
      </c>
      <c r="AG396" s="26" t="s">
        <v>327</v>
      </c>
      <c r="AH396" s="26" t="s">
        <v>327</v>
      </c>
      <c r="AI396" s="26" t="s">
        <v>327</v>
      </c>
      <c r="AJ396" s="26" t="s">
        <v>327</v>
      </c>
      <c r="AM396" s="26" t="s">
        <v>327</v>
      </c>
      <c r="AN396" s="26" t="s">
        <v>327</v>
      </c>
      <c r="AO396" s="26" t="s">
        <v>327</v>
      </c>
      <c r="AP396" s="26" t="s">
        <v>327</v>
      </c>
      <c r="AS396" s="26" t="s">
        <v>327</v>
      </c>
      <c r="AT396" s="26" t="s">
        <v>327</v>
      </c>
      <c r="AU396" s="26" t="s">
        <v>327</v>
      </c>
      <c r="AV396" s="26" t="s">
        <v>327</v>
      </c>
      <c r="AY396" s="26" t="s">
        <v>327</v>
      </c>
      <c r="AZ396" s="26" t="s">
        <v>327</v>
      </c>
      <c r="BA396" s="26" t="s">
        <v>327</v>
      </c>
      <c r="BB396" s="26" t="s">
        <v>327</v>
      </c>
      <c r="BE396" s="26" t="s">
        <v>327</v>
      </c>
      <c r="BF396" s="26" t="s">
        <v>327</v>
      </c>
      <c r="BG396" s="26" t="s">
        <v>327</v>
      </c>
      <c r="BH396" s="26" t="s">
        <v>327</v>
      </c>
      <c r="BK396" s="26" t="s">
        <v>327</v>
      </c>
      <c r="BL396" s="26" t="s">
        <v>327</v>
      </c>
      <c r="BM396" s="26" t="s">
        <v>327</v>
      </c>
      <c r="BN396" s="26" t="s">
        <v>327</v>
      </c>
      <c r="BQ396" s="26" t="s">
        <v>327</v>
      </c>
      <c r="BR396" s="26" t="s">
        <v>327</v>
      </c>
      <c r="BS396" s="26" t="s">
        <v>327</v>
      </c>
      <c r="BT396" s="26" t="s">
        <v>327</v>
      </c>
      <c r="BW396" s="26" t="s">
        <v>327</v>
      </c>
      <c r="BX396" s="26" t="s">
        <v>327</v>
      </c>
      <c r="BY396" s="26" t="s">
        <v>327</v>
      </c>
      <c r="BZ396" s="26" t="s">
        <v>327</v>
      </c>
      <c r="CC396" s="26" t="s">
        <v>327</v>
      </c>
      <c r="CD396" s="26" t="s">
        <v>327</v>
      </c>
      <c r="CE396" s="26" t="s">
        <v>327</v>
      </c>
      <c r="CF396" s="26" t="s">
        <v>327</v>
      </c>
      <c r="CI396" s="26" t="s">
        <v>327</v>
      </c>
      <c r="CJ396" s="26" t="s">
        <v>327</v>
      </c>
      <c r="CK396" s="26" t="s">
        <v>327</v>
      </c>
      <c r="CL396" s="26" t="s">
        <v>327</v>
      </c>
      <c r="CO396" s="26" t="s">
        <v>327</v>
      </c>
      <c r="CP396" s="26" t="s">
        <v>327</v>
      </c>
      <c r="CQ396" s="26" t="s">
        <v>327</v>
      </c>
      <c r="CR396" s="26" t="s">
        <v>327</v>
      </c>
      <c r="CU396" s="26" t="s">
        <v>327</v>
      </c>
      <c r="CV396" s="26" t="s">
        <v>327</v>
      </c>
      <c r="CW396" s="26" t="s">
        <v>327</v>
      </c>
      <c r="CX396" s="26" t="s">
        <v>327</v>
      </c>
    </row>
    <row r="397" spans="5:102" x14ac:dyDescent="0.45">
      <c r="E397" s="26" t="s">
        <v>327</v>
      </c>
      <c r="F397" s="26" t="s">
        <v>327</v>
      </c>
      <c r="G397" s="26" t="s">
        <v>327</v>
      </c>
      <c r="H397" s="26" t="s">
        <v>327</v>
      </c>
      <c r="I397" s="26" t="s">
        <v>327</v>
      </c>
      <c r="J397" s="26" t="s">
        <v>327</v>
      </c>
      <c r="K397" s="26" t="s">
        <v>327</v>
      </c>
      <c r="L397" s="26" t="s">
        <v>327</v>
      </c>
      <c r="M397" s="26" t="s">
        <v>327</v>
      </c>
      <c r="O397" s="26" t="s">
        <v>327</v>
      </c>
      <c r="P397" s="26" t="s">
        <v>327</v>
      </c>
      <c r="Q397" s="26" t="s">
        <v>327</v>
      </c>
      <c r="R397" s="26" t="s">
        <v>327</v>
      </c>
      <c r="U397" s="26" t="s">
        <v>327</v>
      </c>
      <c r="V397" s="26" t="s">
        <v>327</v>
      </c>
      <c r="W397" s="26" t="s">
        <v>327</v>
      </c>
      <c r="X397" s="26" t="s">
        <v>327</v>
      </c>
      <c r="AA397" s="26" t="s">
        <v>327</v>
      </c>
      <c r="AB397" s="26" t="s">
        <v>327</v>
      </c>
      <c r="AC397" s="26" t="s">
        <v>327</v>
      </c>
      <c r="AD397" s="26" t="s">
        <v>327</v>
      </c>
      <c r="AG397" s="26" t="s">
        <v>327</v>
      </c>
      <c r="AH397" s="26" t="s">
        <v>327</v>
      </c>
      <c r="AI397" s="26" t="s">
        <v>327</v>
      </c>
      <c r="AJ397" s="26" t="s">
        <v>327</v>
      </c>
      <c r="AM397" s="26" t="s">
        <v>327</v>
      </c>
      <c r="AN397" s="26" t="s">
        <v>327</v>
      </c>
      <c r="AO397" s="26" t="s">
        <v>327</v>
      </c>
      <c r="AP397" s="26" t="s">
        <v>327</v>
      </c>
      <c r="AS397" s="26" t="s">
        <v>327</v>
      </c>
      <c r="AT397" s="26" t="s">
        <v>327</v>
      </c>
      <c r="AU397" s="26" t="s">
        <v>327</v>
      </c>
      <c r="AV397" s="26" t="s">
        <v>327</v>
      </c>
      <c r="AY397" s="26" t="s">
        <v>327</v>
      </c>
      <c r="AZ397" s="26" t="s">
        <v>327</v>
      </c>
      <c r="BA397" s="26" t="s">
        <v>327</v>
      </c>
      <c r="BB397" s="26" t="s">
        <v>327</v>
      </c>
      <c r="BE397" s="26" t="s">
        <v>327</v>
      </c>
      <c r="BF397" s="26" t="s">
        <v>327</v>
      </c>
      <c r="BG397" s="26" t="s">
        <v>327</v>
      </c>
      <c r="BH397" s="26" t="s">
        <v>327</v>
      </c>
      <c r="BK397" s="26" t="s">
        <v>327</v>
      </c>
      <c r="BL397" s="26" t="s">
        <v>327</v>
      </c>
      <c r="BM397" s="26" t="s">
        <v>327</v>
      </c>
      <c r="BN397" s="26" t="s">
        <v>327</v>
      </c>
      <c r="BQ397" s="26" t="s">
        <v>327</v>
      </c>
      <c r="BR397" s="26" t="s">
        <v>327</v>
      </c>
      <c r="BS397" s="26" t="s">
        <v>327</v>
      </c>
      <c r="BT397" s="26" t="s">
        <v>327</v>
      </c>
      <c r="BW397" s="26" t="s">
        <v>327</v>
      </c>
      <c r="BX397" s="26" t="s">
        <v>327</v>
      </c>
      <c r="BY397" s="26" t="s">
        <v>327</v>
      </c>
      <c r="BZ397" s="26" t="s">
        <v>327</v>
      </c>
      <c r="CC397" s="26" t="s">
        <v>327</v>
      </c>
      <c r="CD397" s="26" t="s">
        <v>327</v>
      </c>
      <c r="CE397" s="26" t="s">
        <v>327</v>
      </c>
      <c r="CF397" s="26" t="s">
        <v>327</v>
      </c>
      <c r="CI397" s="26" t="s">
        <v>327</v>
      </c>
      <c r="CJ397" s="26" t="s">
        <v>327</v>
      </c>
      <c r="CK397" s="26" t="s">
        <v>327</v>
      </c>
      <c r="CL397" s="26" t="s">
        <v>327</v>
      </c>
      <c r="CO397" s="26" t="s">
        <v>327</v>
      </c>
      <c r="CP397" s="26" t="s">
        <v>327</v>
      </c>
      <c r="CQ397" s="26" t="s">
        <v>327</v>
      </c>
      <c r="CR397" s="26" t="s">
        <v>327</v>
      </c>
      <c r="CU397" s="26" t="s">
        <v>327</v>
      </c>
      <c r="CV397" s="26" t="s">
        <v>327</v>
      </c>
      <c r="CW397" s="26" t="s">
        <v>327</v>
      </c>
      <c r="CX397" s="26" t="s">
        <v>327</v>
      </c>
    </row>
    <row r="398" spans="5:102" x14ac:dyDescent="0.45">
      <c r="E398" s="26" t="s">
        <v>327</v>
      </c>
      <c r="F398" s="26" t="s">
        <v>327</v>
      </c>
      <c r="G398" s="26" t="s">
        <v>327</v>
      </c>
      <c r="H398" s="26" t="s">
        <v>327</v>
      </c>
      <c r="I398" s="26" t="s">
        <v>327</v>
      </c>
      <c r="J398" s="26" t="s">
        <v>327</v>
      </c>
      <c r="K398" s="26" t="s">
        <v>327</v>
      </c>
      <c r="L398" s="26" t="s">
        <v>327</v>
      </c>
      <c r="M398" s="26" t="s">
        <v>327</v>
      </c>
      <c r="O398" s="26" t="s">
        <v>327</v>
      </c>
      <c r="P398" s="26" t="s">
        <v>327</v>
      </c>
      <c r="Q398" s="26" t="s">
        <v>327</v>
      </c>
      <c r="R398" s="26" t="s">
        <v>327</v>
      </c>
      <c r="U398" s="26" t="s">
        <v>327</v>
      </c>
      <c r="V398" s="26" t="s">
        <v>327</v>
      </c>
      <c r="W398" s="26" t="s">
        <v>327</v>
      </c>
      <c r="X398" s="26" t="s">
        <v>327</v>
      </c>
      <c r="AA398" s="26" t="s">
        <v>327</v>
      </c>
      <c r="AB398" s="26" t="s">
        <v>327</v>
      </c>
      <c r="AC398" s="26" t="s">
        <v>327</v>
      </c>
      <c r="AD398" s="26" t="s">
        <v>327</v>
      </c>
      <c r="AG398" s="26" t="s">
        <v>327</v>
      </c>
      <c r="AH398" s="26" t="s">
        <v>327</v>
      </c>
      <c r="AI398" s="26" t="s">
        <v>327</v>
      </c>
      <c r="AJ398" s="26" t="s">
        <v>327</v>
      </c>
      <c r="AM398" s="26" t="s">
        <v>327</v>
      </c>
      <c r="AN398" s="26" t="s">
        <v>327</v>
      </c>
      <c r="AO398" s="26" t="s">
        <v>327</v>
      </c>
      <c r="AP398" s="26" t="s">
        <v>327</v>
      </c>
      <c r="AS398" s="26" t="s">
        <v>327</v>
      </c>
      <c r="AT398" s="26" t="s">
        <v>327</v>
      </c>
      <c r="AU398" s="26" t="s">
        <v>327</v>
      </c>
      <c r="AV398" s="26" t="s">
        <v>327</v>
      </c>
      <c r="AY398" s="26" t="s">
        <v>327</v>
      </c>
      <c r="AZ398" s="26" t="s">
        <v>327</v>
      </c>
      <c r="BA398" s="26" t="s">
        <v>327</v>
      </c>
      <c r="BB398" s="26" t="s">
        <v>327</v>
      </c>
      <c r="BE398" s="26" t="s">
        <v>327</v>
      </c>
      <c r="BF398" s="26" t="s">
        <v>327</v>
      </c>
      <c r="BG398" s="26" t="s">
        <v>327</v>
      </c>
      <c r="BH398" s="26" t="s">
        <v>327</v>
      </c>
      <c r="BK398" s="26" t="s">
        <v>327</v>
      </c>
      <c r="BL398" s="26" t="s">
        <v>327</v>
      </c>
      <c r="BM398" s="26" t="s">
        <v>327</v>
      </c>
      <c r="BN398" s="26" t="s">
        <v>327</v>
      </c>
      <c r="BQ398" s="26" t="s">
        <v>327</v>
      </c>
      <c r="BR398" s="26" t="s">
        <v>327</v>
      </c>
      <c r="BS398" s="26" t="s">
        <v>327</v>
      </c>
      <c r="BT398" s="26" t="s">
        <v>327</v>
      </c>
      <c r="BW398" s="26" t="s">
        <v>327</v>
      </c>
      <c r="BX398" s="26" t="s">
        <v>327</v>
      </c>
      <c r="BY398" s="26" t="s">
        <v>327</v>
      </c>
      <c r="BZ398" s="26" t="s">
        <v>327</v>
      </c>
      <c r="CC398" s="26" t="s">
        <v>327</v>
      </c>
      <c r="CD398" s="26" t="s">
        <v>327</v>
      </c>
      <c r="CE398" s="26" t="s">
        <v>327</v>
      </c>
      <c r="CF398" s="26" t="s">
        <v>327</v>
      </c>
      <c r="CI398" s="26" t="s">
        <v>327</v>
      </c>
      <c r="CJ398" s="26" t="s">
        <v>327</v>
      </c>
      <c r="CK398" s="26" t="s">
        <v>327</v>
      </c>
      <c r="CL398" s="26" t="s">
        <v>327</v>
      </c>
      <c r="CO398" s="26" t="s">
        <v>327</v>
      </c>
      <c r="CP398" s="26" t="s">
        <v>327</v>
      </c>
      <c r="CQ398" s="26" t="s">
        <v>327</v>
      </c>
      <c r="CR398" s="26" t="s">
        <v>327</v>
      </c>
      <c r="CU398" s="26" t="s">
        <v>327</v>
      </c>
      <c r="CV398" s="26" t="s">
        <v>327</v>
      </c>
      <c r="CW398" s="26" t="s">
        <v>327</v>
      </c>
      <c r="CX398" s="26" t="s">
        <v>327</v>
      </c>
    </row>
    <row r="399" spans="5:102" x14ac:dyDescent="0.45">
      <c r="E399" s="26" t="s">
        <v>327</v>
      </c>
      <c r="F399" s="26" t="s">
        <v>327</v>
      </c>
      <c r="G399" s="26" t="s">
        <v>327</v>
      </c>
      <c r="H399" s="26" t="s">
        <v>327</v>
      </c>
      <c r="I399" s="26" t="s">
        <v>327</v>
      </c>
      <c r="J399" s="26" t="s">
        <v>327</v>
      </c>
      <c r="K399" s="26" t="s">
        <v>327</v>
      </c>
      <c r="L399" s="26" t="s">
        <v>327</v>
      </c>
      <c r="M399" s="26" t="s">
        <v>327</v>
      </c>
      <c r="O399" s="26" t="s">
        <v>327</v>
      </c>
      <c r="P399" s="26" t="s">
        <v>327</v>
      </c>
      <c r="Q399" s="26" t="s">
        <v>327</v>
      </c>
      <c r="R399" s="26" t="s">
        <v>327</v>
      </c>
      <c r="U399" s="26" t="s">
        <v>327</v>
      </c>
      <c r="V399" s="26" t="s">
        <v>327</v>
      </c>
      <c r="W399" s="26" t="s">
        <v>327</v>
      </c>
      <c r="X399" s="26" t="s">
        <v>327</v>
      </c>
      <c r="AA399" s="26" t="s">
        <v>327</v>
      </c>
      <c r="AB399" s="26" t="s">
        <v>327</v>
      </c>
      <c r="AC399" s="26" t="s">
        <v>327</v>
      </c>
      <c r="AD399" s="26" t="s">
        <v>327</v>
      </c>
      <c r="AG399" s="26" t="s">
        <v>327</v>
      </c>
      <c r="AH399" s="26" t="s">
        <v>327</v>
      </c>
      <c r="AI399" s="26" t="s">
        <v>327</v>
      </c>
      <c r="AJ399" s="26" t="s">
        <v>327</v>
      </c>
      <c r="AM399" s="26" t="s">
        <v>327</v>
      </c>
      <c r="AN399" s="26" t="s">
        <v>327</v>
      </c>
      <c r="AO399" s="26" t="s">
        <v>327</v>
      </c>
      <c r="AP399" s="26" t="s">
        <v>327</v>
      </c>
      <c r="AS399" s="26" t="s">
        <v>327</v>
      </c>
      <c r="AT399" s="26" t="s">
        <v>327</v>
      </c>
      <c r="AU399" s="26" t="s">
        <v>327</v>
      </c>
      <c r="AV399" s="26" t="s">
        <v>327</v>
      </c>
      <c r="AY399" s="26" t="s">
        <v>327</v>
      </c>
      <c r="AZ399" s="26" t="s">
        <v>327</v>
      </c>
      <c r="BA399" s="26" t="s">
        <v>327</v>
      </c>
      <c r="BB399" s="26" t="s">
        <v>327</v>
      </c>
      <c r="BE399" s="26" t="s">
        <v>327</v>
      </c>
      <c r="BF399" s="26" t="s">
        <v>327</v>
      </c>
      <c r="BG399" s="26" t="s">
        <v>327</v>
      </c>
      <c r="BH399" s="26" t="s">
        <v>327</v>
      </c>
      <c r="BK399" s="26" t="s">
        <v>327</v>
      </c>
      <c r="BL399" s="26" t="s">
        <v>327</v>
      </c>
      <c r="BM399" s="26" t="s">
        <v>327</v>
      </c>
      <c r="BN399" s="26" t="s">
        <v>327</v>
      </c>
      <c r="BQ399" s="26" t="s">
        <v>327</v>
      </c>
      <c r="BR399" s="26" t="s">
        <v>327</v>
      </c>
      <c r="BS399" s="26" t="s">
        <v>327</v>
      </c>
      <c r="BT399" s="26" t="s">
        <v>327</v>
      </c>
      <c r="BW399" s="26" t="s">
        <v>327</v>
      </c>
      <c r="BX399" s="26" t="s">
        <v>327</v>
      </c>
      <c r="BY399" s="26" t="s">
        <v>327</v>
      </c>
      <c r="BZ399" s="26" t="s">
        <v>327</v>
      </c>
      <c r="CC399" s="26" t="s">
        <v>327</v>
      </c>
      <c r="CD399" s="26" t="s">
        <v>327</v>
      </c>
      <c r="CE399" s="26" t="s">
        <v>327</v>
      </c>
      <c r="CF399" s="26" t="s">
        <v>327</v>
      </c>
      <c r="CI399" s="26" t="s">
        <v>327</v>
      </c>
      <c r="CJ399" s="26" t="s">
        <v>327</v>
      </c>
      <c r="CK399" s="26" t="s">
        <v>327</v>
      </c>
      <c r="CL399" s="26" t="s">
        <v>327</v>
      </c>
      <c r="CO399" s="26" t="s">
        <v>327</v>
      </c>
      <c r="CP399" s="26" t="s">
        <v>327</v>
      </c>
      <c r="CQ399" s="26" t="s">
        <v>327</v>
      </c>
      <c r="CR399" s="26" t="s">
        <v>327</v>
      </c>
      <c r="CU399" s="26" t="s">
        <v>327</v>
      </c>
      <c r="CV399" s="26" t="s">
        <v>327</v>
      </c>
      <c r="CW399" s="26" t="s">
        <v>327</v>
      </c>
      <c r="CX399" s="26" t="s">
        <v>327</v>
      </c>
    </row>
    <row r="400" spans="5:102" x14ac:dyDescent="0.45">
      <c r="E400" s="26" t="s">
        <v>327</v>
      </c>
      <c r="F400" s="26" t="s">
        <v>327</v>
      </c>
      <c r="G400" s="26" t="s">
        <v>327</v>
      </c>
      <c r="H400" s="26" t="s">
        <v>327</v>
      </c>
      <c r="I400" s="26" t="s">
        <v>327</v>
      </c>
      <c r="J400" s="26" t="s">
        <v>327</v>
      </c>
      <c r="K400" s="26" t="s">
        <v>327</v>
      </c>
      <c r="L400" s="26" t="s">
        <v>327</v>
      </c>
      <c r="M400" s="26" t="s">
        <v>327</v>
      </c>
      <c r="O400" s="26" t="s">
        <v>327</v>
      </c>
      <c r="P400" s="26" t="s">
        <v>327</v>
      </c>
      <c r="Q400" s="26" t="s">
        <v>327</v>
      </c>
      <c r="R400" s="26" t="s">
        <v>327</v>
      </c>
      <c r="U400" s="26" t="s">
        <v>327</v>
      </c>
      <c r="V400" s="26" t="s">
        <v>327</v>
      </c>
      <c r="W400" s="26" t="s">
        <v>327</v>
      </c>
      <c r="X400" s="26" t="s">
        <v>327</v>
      </c>
      <c r="AA400" s="26" t="s">
        <v>327</v>
      </c>
      <c r="AB400" s="26" t="s">
        <v>327</v>
      </c>
      <c r="AC400" s="26" t="s">
        <v>327</v>
      </c>
      <c r="AD400" s="26" t="s">
        <v>327</v>
      </c>
      <c r="AG400" s="26" t="s">
        <v>327</v>
      </c>
      <c r="AH400" s="26" t="s">
        <v>327</v>
      </c>
      <c r="AI400" s="26" t="s">
        <v>327</v>
      </c>
      <c r="AJ400" s="26" t="s">
        <v>327</v>
      </c>
      <c r="AM400" s="26" t="s">
        <v>327</v>
      </c>
      <c r="AN400" s="26" t="s">
        <v>327</v>
      </c>
      <c r="AO400" s="26" t="s">
        <v>327</v>
      </c>
      <c r="AP400" s="26" t="s">
        <v>327</v>
      </c>
      <c r="AS400" s="26" t="s">
        <v>327</v>
      </c>
      <c r="AT400" s="26" t="s">
        <v>327</v>
      </c>
      <c r="AU400" s="26" t="s">
        <v>327</v>
      </c>
      <c r="AV400" s="26" t="s">
        <v>327</v>
      </c>
      <c r="AY400" s="26" t="s">
        <v>327</v>
      </c>
      <c r="AZ400" s="26" t="s">
        <v>327</v>
      </c>
      <c r="BA400" s="26" t="s">
        <v>327</v>
      </c>
      <c r="BB400" s="26" t="s">
        <v>327</v>
      </c>
      <c r="BE400" s="26" t="s">
        <v>327</v>
      </c>
      <c r="BF400" s="26" t="s">
        <v>327</v>
      </c>
      <c r="BG400" s="26" t="s">
        <v>327</v>
      </c>
      <c r="BH400" s="26" t="s">
        <v>327</v>
      </c>
      <c r="BK400" s="26" t="s">
        <v>327</v>
      </c>
      <c r="BL400" s="26" t="s">
        <v>327</v>
      </c>
      <c r="BM400" s="26" t="s">
        <v>327</v>
      </c>
      <c r="BN400" s="26" t="s">
        <v>327</v>
      </c>
      <c r="BQ400" s="26" t="s">
        <v>327</v>
      </c>
      <c r="BR400" s="26" t="s">
        <v>327</v>
      </c>
      <c r="BS400" s="26" t="s">
        <v>327</v>
      </c>
      <c r="BT400" s="26" t="s">
        <v>327</v>
      </c>
      <c r="BW400" s="26" t="s">
        <v>327</v>
      </c>
      <c r="BX400" s="26" t="s">
        <v>327</v>
      </c>
      <c r="BY400" s="26" t="s">
        <v>327</v>
      </c>
      <c r="BZ400" s="26" t="s">
        <v>327</v>
      </c>
      <c r="CC400" s="26" t="s">
        <v>327</v>
      </c>
      <c r="CD400" s="26" t="s">
        <v>327</v>
      </c>
      <c r="CE400" s="26" t="s">
        <v>327</v>
      </c>
      <c r="CF400" s="26" t="s">
        <v>327</v>
      </c>
      <c r="CI400" s="26" t="s">
        <v>327</v>
      </c>
      <c r="CJ400" s="26" t="s">
        <v>327</v>
      </c>
      <c r="CK400" s="26" t="s">
        <v>327</v>
      </c>
      <c r="CL400" s="26" t="s">
        <v>327</v>
      </c>
      <c r="CO400" s="26" t="s">
        <v>327</v>
      </c>
      <c r="CP400" s="26" t="s">
        <v>327</v>
      </c>
      <c r="CQ400" s="26" t="s">
        <v>327</v>
      </c>
      <c r="CR400" s="26" t="s">
        <v>327</v>
      </c>
      <c r="CU400" s="26" t="s">
        <v>327</v>
      </c>
      <c r="CV400" s="26" t="s">
        <v>327</v>
      </c>
      <c r="CW400" s="26" t="s">
        <v>327</v>
      </c>
      <c r="CX400" s="26" t="s">
        <v>327</v>
      </c>
    </row>
    <row r="401" spans="5:102" x14ac:dyDescent="0.45">
      <c r="E401" s="26" t="s">
        <v>327</v>
      </c>
      <c r="F401" s="26" t="s">
        <v>327</v>
      </c>
      <c r="G401" s="26" t="s">
        <v>327</v>
      </c>
      <c r="H401" s="26" t="s">
        <v>327</v>
      </c>
      <c r="I401" s="26" t="s">
        <v>327</v>
      </c>
      <c r="J401" s="26" t="s">
        <v>327</v>
      </c>
      <c r="K401" s="26" t="s">
        <v>327</v>
      </c>
      <c r="L401" s="26" t="s">
        <v>327</v>
      </c>
      <c r="M401" s="26" t="s">
        <v>327</v>
      </c>
      <c r="O401" s="26" t="s">
        <v>327</v>
      </c>
      <c r="P401" s="26" t="s">
        <v>327</v>
      </c>
      <c r="Q401" s="26" t="s">
        <v>327</v>
      </c>
      <c r="R401" s="26" t="s">
        <v>327</v>
      </c>
      <c r="U401" s="26" t="s">
        <v>327</v>
      </c>
      <c r="V401" s="26" t="s">
        <v>327</v>
      </c>
      <c r="W401" s="26" t="s">
        <v>327</v>
      </c>
      <c r="X401" s="26" t="s">
        <v>327</v>
      </c>
      <c r="AA401" s="26" t="s">
        <v>327</v>
      </c>
      <c r="AB401" s="26" t="s">
        <v>327</v>
      </c>
      <c r="AC401" s="26" t="s">
        <v>327</v>
      </c>
      <c r="AD401" s="26" t="s">
        <v>327</v>
      </c>
      <c r="AG401" s="26" t="s">
        <v>327</v>
      </c>
      <c r="AH401" s="26" t="s">
        <v>327</v>
      </c>
      <c r="AI401" s="26" t="s">
        <v>327</v>
      </c>
      <c r="AJ401" s="26" t="s">
        <v>327</v>
      </c>
      <c r="AM401" s="26" t="s">
        <v>327</v>
      </c>
      <c r="AN401" s="26" t="s">
        <v>327</v>
      </c>
      <c r="AO401" s="26" t="s">
        <v>327</v>
      </c>
      <c r="AP401" s="26" t="s">
        <v>327</v>
      </c>
      <c r="AS401" s="26" t="s">
        <v>327</v>
      </c>
      <c r="AT401" s="26" t="s">
        <v>327</v>
      </c>
      <c r="AU401" s="26" t="s">
        <v>327</v>
      </c>
      <c r="AV401" s="26" t="s">
        <v>327</v>
      </c>
      <c r="AY401" s="26" t="s">
        <v>327</v>
      </c>
      <c r="AZ401" s="26" t="s">
        <v>327</v>
      </c>
      <c r="BA401" s="26" t="s">
        <v>327</v>
      </c>
      <c r="BB401" s="26" t="s">
        <v>327</v>
      </c>
      <c r="BE401" s="26" t="s">
        <v>327</v>
      </c>
      <c r="BF401" s="26" t="s">
        <v>327</v>
      </c>
      <c r="BG401" s="26" t="s">
        <v>327</v>
      </c>
      <c r="BH401" s="26" t="s">
        <v>327</v>
      </c>
      <c r="BK401" s="26" t="s">
        <v>327</v>
      </c>
      <c r="BL401" s="26" t="s">
        <v>327</v>
      </c>
      <c r="BM401" s="26" t="s">
        <v>327</v>
      </c>
      <c r="BN401" s="26" t="s">
        <v>327</v>
      </c>
      <c r="BQ401" s="26" t="s">
        <v>327</v>
      </c>
      <c r="BR401" s="26" t="s">
        <v>327</v>
      </c>
      <c r="BS401" s="26" t="s">
        <v>327</v>
      </c>
      <c r="BT401" s="26" t="s">
        <v>327</v>
      </c>
      <c r="BW401" s="26" t="s">
        <v>327</v>
      </c>
      <c r="BX401" s="26" t="s">
        <v>327</v>
      </c>
      <c r="BY401" s="26" t="s">
        <v>327</v>
      </c>
      <c r="BZ401" s="26" t="s">
        <v>327</v>
      </c>
      <c r="CC401" s="26" t="s">
        <v>327</v>
      </c>
      <c r="CD401" s="26" t="s">
        <v>327</v>
      </c>
      <c r="CE401" s="26" t="s">
        <v>327</v>
      </c>
      <c r="CF401" s="26" t="s">
        <v>327</v>
      </c>
      <c r="CI401" s="26" t="s">
        <v>327</v>
      </c>
      <c r="CJ401" s="26" t="s">
        <v>327</v>
      </c>
      <c r="CK401" s="26" t="s">
        <v>327</v>
      </c>
      <c r="CL401" s="26" t="s">
        <v>327</v>
      </c>
      <c r="CO401" s="26" t="s">
        <v>327</v>
      </c>
      <c r="CP401" s="26" t="s">
        <v>327</v>
      </c>
      <c r="CQ401" s="26" t="s">
        <v>327</v>
      </c>
      <c r="CR401" s="26" t="s">
        <v>327</v>
      </c>
      <c r="CU401" s="26" t="s">
        <v>327</v>
      </c>
      <c r="CV401" s="26" t="s">
        <v>327</v>
      </c>
      <c r="CW401" s="26" t="s">
        <v>327</v>
      </c>
      <c r="CX401" s="26" t="s">
        <v>327</v>
      </c>
    </row>
    <row r="402" spans="5:102" x14ac:dyDescent="0.45">
      <c r="E402" s="26" t="s">
        <v>327</v>
      </c>
      <c r="F402" s="26" t="s">
        <v>327</v>
      </c>
      <c r="G402" s="26" t="s">
        <v>327</v>
      </c>
      <c r="H402" s="26" t="s">
        <v>327</v>
      </c>
      <c r="I402" s="26" t="s">
        <v>327</v>
      </c>
      <c r="J402" s="26" t="s">
        <v>327</v>
      </c>
      <c r="K402" s="26" t="s">
        <v>327</v>
      </c>
      <c r="L402" s="26" t="s">
        <v>327</v>
      </c>
      <c r="M402" s="26" t="s">
        <v>327</v>
      </c>
      <c r="O402" s="26" t="s">
        <v>327</v>
      </c>
      <c r="P402" s="26" t="s">
        <v>327</v>
      </c>
      <c r="Q402" s="26" t="s">
        <v>327</v>
      </c>
      <c r="R402" s="26" t="s">
        <v>327</v>
      </c>
      <c r="U402" s="26" t="s">
        <v>327</v>
      </c>
      <c r="V402" s="26" t="s">
        <v>327</v>
      </c>
      <c r="W402" s="26" t="s">
        <v>327</v>
      </c>
      <c r="X402" s="26" t="s">
        <v>327</v>
      </c>
      <c r="AA402" s="26" t="s">
        <v>327</v>
      </c>
      <c r="AB402" s="26" t="s">
        <v>327</v>
      </c>
      <c r="AC402" s="26" t="s">
        <v>327</v>
      </c>
      <c r="AD402" s="26" t="s">
        <v>327</v>
      </c>
      <c r="AG402" s="26" t="s">
        <v>327</v>
      </c>
      <c r="AH402" s="26" t="s">
        <v>327</v>
      </c>
      <c r="AI402" s="26" t="s">
        <v>327</v>
      </c>
      <c r="AJ402" s="26" t="s">
        <v>327</v>
      </c>
      <c r="AM402" s="26" t="s">
        <v>327</v>
      </c>
      <c r="AN402" s="26" t="s">
        <v>327</v>
      </c>
      <c r="AO402" s="26" t="s">
        <v>327</v>
      </c>
      <c r="AP402" s="26" t="s">
        <v>327</v>
      </c>
      <c r="AS402" s="26" t="s">
        <v>327</v>
      </c>
      <c r="AT402" s="26" t="s">
        <v>327</v>
      </c>
      <c r="AU402" s="26" t="s">
        <v>327</v>
      </c>
      <c r="AV402" s="26" t="s">
        <v>327</v>
      </c>
      <c r="AY402" s="26" t="s">
        <v>327</v>
      </c>
      <c r="AZ402" s="26" t="s">
        <v>327</v>
      </c>
      <c r="BA402" s="26" t="s">
        <v>327</v>
      </c>
      <c r="BB402" s="26" t="s">
        <v>327</v>
      </c>
      <c r="BE402" s="26" t="s">
        <v>327</v>
      </c>
      <c r="BF402" s="26" t="s">
        <v>327</v>
      </c>
      <c r="BG402" s="26" t="s">
        <v>327</v>
      </c>
      <c r="BH402" s="26" t="s">
        <v>327</v>
      </c>
      <c r="BK402" s="26" t="s">
        <v>327</v>
      </c>
      <c r="BL402" s="26" t="s">
        <v>327</v>
      </c>
      <c r="BM402" s="26" t="s">
        <v>327</v>
      </c>
      <c r="BN402" s="26" t="s">
        <v>327</v>
      </c>
      <c r="BQ402" s="26" t="s">
        <v>327</v>
      </c>
      <c r="BR402" s="26" t="s">
        <v>327</v>
      </c>
      <c r="BS402" s="26" t="s">
        <v>327</v>
      </c>
      <c r="BT402" s="26" t="s">
        <v>327</v>
      </c>
      <c r="BW402" s="26" t="s">
        <v>327</v>
      </c>
      <c r="BX402" s="26" t="s">
        <v>327</v>
      </c>
      <c r="BY402" s="26" t="s">
        <v>327</v>
      </c>
      <c r="BZ402" s="26" t="s">
        <v>327</v>
      </c>
      <c r="CC402" s="26" t="s">
        <v>327</v>
      </c>
      <c r="CD402" s="26" t="s">
        <v>327</v>
      </c>
      <c r="CE402" s="26" t="s">
        <v>327</v>
      </c>
      <c r="CF402" s="26" t="s">
        <v>327</v>
      </c>
      <c r="CI402" s="26" t="s">
        <v>327</v>
      </c>
      <c r="CJ402" s="26" t="s">
        <v>327</v>
      </c>
      <c r="CK402" s="26" t="s">
        <v>327</v>
      </c>
      <c r="CL402" s="26" t="s">
        <v>327</v>
      </c>
      <c r="CO402" s="26" t="s">
        <v>327</v>
      </c>
      <c r="CP402" s="26" t="s">
        <v>327</v>
      </c>
      <c r="CQ402" s="26" t="s">
        <v>327</v>
      </c>
      <c r="CR402" s="26" t="s">
        <v>327</v>
      </c>
      <c r="CU402" s="26" t="s">
        <v>327</v>
      </c>
      <c r="CV402" s="26" t="s">
        <v>327</v>
      </c>
      <c r="CW402" s="26" t="s">
        <v>327</v>
      </c>
      <c r="CX402" s="26" t="s">
        <v>327</v>
      </c>
    </row>
    <row r="403" spans="5:102" x14ac:dyDescent="0.45">
      <c r="E403" s="26" t="s">
        <v>327</v>
      </c>
      <c r="F403" s="26" t="s">
        <v>327</v>
      </c>
      <c r="G403" s="26" t="s">
        <v>327</v>
      </c>
      <c r="H403" s="26" t="s">
        <v>327</v>
      </c>
      <c r="I403" s="26" t="s">
        <v>327</v>
      </c>
      <c r="J403" s="26" t="s">
        <v>327</v>
      </c>
      <c r="K403" s="26" t="s">
        <v>327</v>
      </c>
      <c r="L403" s="26" t="s">
        <v>327</v>
      </c>
      <c r="M403" s="26" t="s">
        <v>327</v>
      </c>
      <c r="O403" s="26" t="s">
        <v>327</v>
      </c>
      <c r="P403" s="26" t="s">
        <v>327</v>
      </c>
      <c r="Q403" s="26" t="s">
        <v>327</v>
      </c>
      <c r="R403" s="26" t="s">
        <v>327</v>
      </c>
      <c r="U403" s="26" t="s">
        <v>327</v>
      </c>
      <c r="V403" s="26" t="s">
        <v>327</v>
      </c>
      <c r="W403" s="26" t="s">
        <v>327</v>
      </c>
      <c r="X403" s="26" t="s">
        <v>327</v>
      </c>
      <c r="AA403" s="26" t="s">
        <v>327</v>
      </c>
      <c r="AB403" s="26" t="s">
        <v>327</v>
      </c>
      <c r="AC403" s="26" t="s">
        <v>327</v>
      </c>
      <c r="AD403" s="26" t="s">
        <v>327</v>
      </c>
      <c r="AG403" s="26" t="s">
        <v>327</v>
      </c>
      <c r="AH403" s="26" t="s">
        <v>327</v>
      </c>
      <c r="AI403" s="26" t="s">
        <v>327</v>
      </c>
      <c r="AJ403" s="26" t="s">
        <v>327</v>
      </c>
      <c r="AM403" s="26" t="s">
        <v>327</v>
      </c>
      <c r="AN403" s="26" t="s">
        <v>327</v>
      </c>
      <c r="AO403" s="26" t="s">
        <v>327</v>
      </c>
      <c r="AP403" s="26" t="s">
        <v>327</v>
      </c>
      <c r="AS403" s="26" t="s">
        <v>327</v>
      </c>
      <c r="AT403" s="26" t="s">
        <v>327</v>
      </c>
      <c r="AU403" s="26" t="s">
        <v>327</v>
      </c>
      <c r="AV403" s="26" t="s">
        <v>327</v>
      </c>
      <c r="AY403" s="26" t="s">
        <v>327</v>
      </c>
      <c r="AZ403" s="26" t="s">
        <v>327</v>
      </c>
      <c r="BA403" s="26" t="s">
        <v>327</v>
      </c>
      <c r="BB403" s="26" t="s">
        <v>327</v>
      </c>
      <c r="BE403" s="26" t="s">
        <v>327</v>
      </c>
      <c r="BF403" s="26" t="s">
        <v>327</v>
      </c>
      <c r="BG403" s="26" t="s">
        <v>327</v>
      </c>
      <c r="BH403" s="26" t="s">
        <v>327</v>
      </c>
      <c r="BK403" s="26" t="s">
        <v>327</v>
      </c>
      <c r="BL403" s="26" t="s">
        <v>327</v>
      </c>
      <c r="BM403" s="26" t="s">
        <v>327</v>
      </c>
      <c r="BN403" s="26" t="s">
        <v>327</v>
      </c>
      <c r="BQ403" s="26" t="s">
        <v>327</v>
      </c>
      <c r="BR403" s="26" t="s">
        <v>327</v>
      </c>
      <c r="BS403" s="26" t="s">
        <v>327</v>
      </c>
      <c r="BT403" s="26" t="s">
        <v>327</v>
      </c>
      <c r="BW403" s="26" t="s">
        <v>327</v>
      </c>
      <c r="BX403" s="26" t="s">
        <v>327</v>
      </c>
      <c r="BY403" s="26" t="s">
        <v>327</v>
      </c>
      <c r="BZ403" s="26" t="s">
        <v>327</v>
      </c>
      <c r="CC403" s="26" t="s">
        <v>327</v>
      </c>
      <c r="CD403" s="26" t="s">
        <v>327</v>
      </c>
      <c r="CE403" s="26" t="s">
        <v>327</v>
      </c>
      <c r="CF403" s="26" t="s">
        <v>327</v>
      </c>
      <c r="CI403" s="26" t="s">
        <v>327</v>
      </c>
      <c r="CJ403" s="26" t="s">
        <v>327</v>
      </c>
      <c r="CK403" s="26" t="s">
        <v>327</v>
      </c>
      <c r="CL403" s="26" t="s">
        <v>327</v>
      </c>
      <c r="CO403" s="26" t="s">
        <v>327</v>
      </c>
      <c r="CP403" s="26" t="s">
        <v>327</v>
      </c>
      <c r="CQ403" s="26" t="s">
        <v>327</v>
      </c>
      <c r="CR403" s="26" t="s">
        <v>327</v>
      </c>
      <c r="CU403" s="26" t="s">
        <v>327</v>
      </c>
      <c r="CV403" s="26" t="s">
        <v>327</v>
      </c>
      <c r="CW403" s="26" t="s">
        <v>327</v>
      </c>
      <c r="CX403" s="26" t="s">
        <v>327</v>
      </c>
    </row>
    <row r="404" spans="5:102" x14ac:dyDescent="0.45">
      <c r="E404" s="26" t="s">
        <v>327</v>
      </c>
      <c r="F404" s="26" t="s">
        <v>327</v>
      </c>
      <c r="G404" s="26" t="s">
        <v>327</v>
      </c>
      <c r="H404" s="26" t="s">
        <v>327</v>
      </c>
      <c r="I404" s="26" t="s">
        <v>327</v>
      </c>
      <c r="J404" s="26" t="s">
        <v>327</v>
      </c>
      <c r="K404" s="26" t="s">
        <v>327</v>
      </c>
      <c r="L404" s="26" t="s">
        <v>327</v>
      </c>
      <c r="M404" s="26" t="s">
        <v>327</v>
      </c>
      <c r="O404" s="26" t="s">
        <v>327</v>
      </c>
      <c r="P404" s="26" t="s">
        <v>327</v>
      </c>
      <c r="Q404" s="26" t="s">
        <v>327</v>
      </c>
      <c r="R404" s="26" t="s">
        <v>327</v>
      </c>
      <c r="U404" s="26" t="s">
        <v>327</v>
      </c>
      <c r="V404" s="26" t="s">
        <v>327</v>
      </c>
      <c r="W404" s="26" t="s">
        <v>327</v>
      </c>
      <c r="X404" s="26" t="s">
        <v>327</v>
      </c>
      <c r="AA404" s="26" t="s">
        <v>327</v>
      </c>
      <c r="AB404" s="26" t="s">
        <v>327</v>
      </c>
      <c r="AC404" s="26" t="s">
        <v>327</v>
      </c>
      <c r="AD404" s="26" t="s">
        <v>327</v>
      </c>
      <c r="AG404" s="26" t="s">
        <v>327</v>
      </c>
      <c r="AH404" s="26" t="s">
        <v>327</v>
      </c>
      <c r="AI404" s="26" t="s">
        <v>327</v>
      </c>
      <c r="AJ404" s="26" t="s">
        <v>327</v>
      </c>
      <c r="AM404" s="26" t="s">
        <v>327</v>
      </c>
      <c r="AN404" s="26" t="s">
        <v>327</v>
      </c>
      <c r="AO404" s="26" t="s">
        <v>327</v>
      </c>
      <c r="AP404" s="26" t="s">
        <v>327</v>
      </c>
      <c r="AS404" s="26" t="s">
        <v>327</v>
      </c>
      <c r="AT404" s="26" t="s">
        <v>327</v>
      </c>
      <c r="AU404" s="26" t="s">
        <v>327</v>
      </c>
      <c r="AV404" s="26" t="s">
        <v>327</v>
      </c>
      <c r="AY404" s="26" t="s">
        <v>327</v>
      </c>
      <c r="AZ404" s="26" t="s">
        <v>327</v>
      </c>
      <c r="BA404" s="26" t="s">
        <v>327</v>
      </c>
      <c r="BB404" s="26" t="s">
        <v>327</v>
      </c>
      <c r="BE404" s="26" t="s">
        <v>327</v>
      </c>
      <c r="BF404" s="26" t="s">
        <v>327</v>
      </c>
      <c r="BG404" s="26" t="s">
        <v>327</v>
      </c>
      <c r="BH404" s="26" t="s">
        <v>327</v>
      </c>
      <c r="BK404" s="26" t="s">
        <v>327</v>
      </c>
      <c r="BL404" s="26" t="s">
        <v>327</v>
      </c>
      <c r="BM404" s="26" t="s">
        <v>327</v>
      </c>
      <c r="BN404" s="26" t="s">
        <v>327</v>
      </c>
      <c r="BQ404" s="26" t="s">
        <v>327</v>
      </c>
      <c r="BR404" s="26" t="s">
        <v>327</v>
      </c>
      <c r="BS404" s="26" t="s">
        <v>327</v>
      </c>
      <c r="BT404" s="26" t="s">
        <v>327</v>
      </c>
      <c r="BW404" s="26" t="s">
        <v>327</v>
      </c>
      <c r="BX404" s="26" t="s">
        <v>327</v>
      </c>
      <c r="BY404" s="26" t="s">
        <v>327</v>
      </c>
      <c r="BZ404" s="26" t="s">
        <v>327</v>
      </c>
      <c r="CC404" s="26" t="s">
        <v>327</v>
      </c>
      <c r="CD404" s="26" t="s">
        <v>327</v>
      </c>
      <c r="CE404" s="26" t="s">
        <v>327</v>
      </c>
      <c r="CF404" s="26" t="s">
        <v>327</v>
      </c>
      <c r="CI404" s="26" t="s">
        <v>327</v>
      </c>
      <c r="CJ404" s="26" t="s">
        <v>327</v>
      </c>
      <c r="CK404" s="26" t="s">
        <v>327</v>
      </c>
      <c r="CL404" s="26" t="s">
        <v>327</v>
      </c>
      <c r="CO404" s="26" t="s">
        <v>327</v>
      </c>
      <c r="CP404" s="26" t="s">
        <v>327</v>
      </c>
      <c r="CQ404" s="26" t="s">
        <v>327</v>
      </c>
      <c r="CR404" s="26" t="s">
        <v>327</v>
      </c>
      <c r="CU404" s="26" t="s">
        <v>327</v>
      </c>
      <c r="CV404" s="26" t="s">
        <v>327</v>
      </c>
      <c r="CW404" s="26" t="s">
        <v>327</v>
      </c>
      <c r="CX404" s="26" t="s">
        <v>327</v>
      </c>
    </row>
    <row r="405" spans="5:102" x14ac:dyDescent="0.45">
      <c r="E405" s="26" t="s">
        <v>327</v>
      </c>
      <c r="F405" s="26" t="s">
        <v>327</v>
      </c>
      <c r="G405" s="26" t="s">
        <v>327</v>
      </c>
      <c r="H405" s="26" t="s">
        <v>327</v>
      </c>
      <c r="I405" s="26" t="s">
        <v>327</v>
      </c>
      <c r="J405" s="26" t="s">
        <v>327</v>
      </c>
      <c r="K405" s="26" t="s">
        <v>327</v>
      </c>
      <c r="L405" s="26" t="s">
        <v>327</v>
      </c>
      <c r="M405" s="26" t="s">
        <v>327</v>
      </c>
      <c r="O405" s="26" t="s">
        <v>327</v>
      </c>
      <c r="P405" s="26" t="s">
        <v>327</v>
      </c>
      <c r="Q405" s="26" t="s">
        <v>327</v>
      </c>
      <c r="R405" s="26" t="s">
        <v>327</v>
      </c>
      <c r="U405" s="26" t="s">
        <v>327</v>
      </c>
      <c r="V405" s="26" t="s">
        <v>327</v>
      </c>
      <c r="W405" s="26" t="s">
        <v>327</v>
      </c>
      <c r="X405" s="26" t="s">
        <v>327</v>
      </c>
      <c r="AA405" s="26" t="s">
        <v>327</v>
      </c>
      <c r="AB405" s="26" t="s">
        <v>327</v>
      </c>
      <c r="AC405" s="26" t="s">
        <v>327</v>
      </c>
      <c r="AD405" s="26" t="s">
        <v>327</v>
      </c>
      <c r="AG405" s="26" t="s">
        <v>327</v>
      </c>
      <c r="AH405" s="26" t="s">
        <v>327</v>
      </c>
      <c r="AI405" s="26" t="s">
        <v>327</v>
      </c>
      <c r="AJ405" s="26" t="s">
        <v>327</v>
      </c>
      <c r="AM405" s="26" t="s">
        <v>327</v>
      </c>
      <c r="AN405" s="26" t="s">
        <v>327</v>
      </c>
      <c r="AO405" s="26" t="s">
        <v>327</v>
      </c>
      <c r="AP405" s="26" t="s">
        <v>327</v>
      </c>
      <c r="AS405" s="26" t="s">
        <v>327</v>
      </c>
      <c r="AT405" s="26" t="s">
        <v>327</v>
      </c>
      <c r="AU405" s="26" t="s">
        <v>327</v>
      </c>
      <c r="AV405" s="26" t="s">
        <v>327</v>
      </c>
      <c r="AY405" s="26" t="s">
        <v>327</v>
      </c>
      <c r="AZ405" s="26" t="s">
        <v>327</v>
      </c>
      <c r="BA405" s="26" t="s">
        <v>327</v>
      </c>
      <c r="BB405" s="26" t="s">
        <v>327</v>
      </c>
      <c r="BE405" s="26" t="s">
        <v>327</v>
      </c>
      <c r="BF405" s="26" t="s">
        <v>327</v>
      </c>
      <c r="BG405" s="26" t="s">
        <v>327</v>
      </c>
      <c r="BH405" s="26" t="s">
        <v>327</v>
      </c>
      <c r="BK405" s="26" t="s">
        <v>327</v>
      </c>
      <c r="BL405" s="26" t="s">
        <v>327</v>
      </c>
      <c r="BM405" s="26" t="s">
        <v>327</v>
      </c>
      <c r="BN405" s="26" t="s">
        <v>327</v>
      </c>
      <c r="BQ405" s="26" t="s">
        <v>327</v>
      </c>
      <c r="BR405" s="26" t="s">
        <v>327</v>
      </c>
      <c r="BS405" s="26" t="s">
        <v>327</v>
      </c>
      <c r="BT405" s="26" t="s">
        <v>327</v>
      </c>
      <c r="BW405" s="26" t="s">
        <v>327</v>
      </c>
      <c r="BX405" s="26" t="s">
        <v>327</v>
      </c>
      <c r="BY405" s="26" t="s">
        <v>327</v>
      </c>
      <c r="BZ405" s="26" t="s">
        <v>327</v>
      </c>
      <c r="CC405" s="26" t="s">
        <v>327</v>
      </c>
      <c r="CD405" s="26" t="s">
        <v>327</v>
      </c>
      <c r="CE405" s="26" t="s">
        <v>327</v>
      </c>
      <c r="CF405" s="26" t="s">
        <v>327</v>
      </c>
      <c r="CI405" s="26" t="s">
        <v>327</v>
      </c>
      <c r="CJ405" s="26" t="s">
        <v>327</v>
      </c>
      <c r="CK405" s="26" t="s">
        <v>327</v>
      </c>
      <c r="CL405" s="26" t="s">
        <v>327</v>
      </c>
      <c r="CO405" s="26" t="s">
        <v>327</v>
      </c>
      <c r="CP405" s="26" t="s">
        <v>327</v>
      </c>
      <c r="CQ405" s="26" t="s">
        <v>327</v>
      </c>
      <c r="CR405" s="26" t="s">
        <v>327</v>
      </c>
      <c r="CU405" s="26" t="s">
        <v>327</v>
      </c>
      <c r="CV405" s="26" t="s">
        <v>327</v>
      </c>
      <c r="CW405" s="26" t="s">
        <v>327</v>
      </c>
      <c r="CX405" s="26" t="s">
        <v>327</v>
      </c>
    </row>
    <row r="406" spans="5:102" x14ac:dyDescent="0.45">
      <c r="E406" s="26" t="s">
        <v>327</v>
      </c>
      <c r="F406" s="26" t="s">
        <v>327</v>
      </c>
      <c r="G406" s="26" t="s">
        <v>327</v>
      </c>
      <c r="H406" s="26" t="s">
        <v>327</v>
      </c>
      <c r="I406" s="26" t="s">
        <v>327</v>
      </c>
      <c r="J406" s="26" t="s">
        <v>327</v>
      </c>
      <c r="K406" s="26" t="s">
        <v>327</v>
      </c>
      <c r="L406" s="26" t="s">
        <v>327</v>
      </c>
      <c r="M406" s="26" t="s">
        <v>327</v>
      </c>
      <c r="O406" s="26" t="s">
        <v>327</v>
      </c>
      <c r="P406" s="26" t="s">
        <v>327</v>
      </c>
      <c r="Q406" s="26" t="s">
        <v>327</v>
      </c>
      <c r="R406" s="26" t="s">
        <v>327</v>
      </c>
      <c r="U406" s="26" t="s">
        <v>327</v>
      </c>
      <c r="V406" s="26" t="s">
        <v>327</v>
      </c>
      <c r="W406" s="26" t="s">
        <v>327</v>
      </c>
      <c r="X406" s="26" t="s">
        <v>327</v>
      </c>
      <c r="AA406" s="26" t="s">
        <v>327</v>
      </c>
      <c r="AB406" s="26" t="s">
        <v>327</v>
      </c>
      <c r="AC406" s="26" t="s">
        <v>327</v>
      </c>
      <c r="AD406" s="26" t="s">
        <v>327</v>
      </c>
      <c r="AG406" s="26" t="s">
        <v>327</v>
      </c>
      <c r="AH406" s="26" t="s">
        <v>327</v>
      </c>
      <c r="AI406" s="26" t="s">
        <v>327</v>
      </c>
      <c r="AJ406" s="26" t="s">
        <v>327</v>
      </c>
      <c r="AM406" s="26" t="s">
        <v>327</v>
      </c>
      <c r="AN406" s="26" t="s">
        <v>327</v>
      </c>
      <c r="AO406" s="26" t="s">
        <v>327</v>
      </c>
      <c r="AP406" s="26" t="s">
        <v>327</v>
      </c>
      <c r="AS406" s="26" t="s">
        <v>327</v>
      </c>
      <c r="AT406" s="26" t="s">
        <v>327</v>
      </c>
      <c r="AU406" s="26" t="s">
        <v>327</v>
      </c>
      <c r="AV406" s="26" t="s">
        <v>327</v>
      </c>
      <c r="AY406" s="26" t="s">
        <v>327</v>
      </c>
      <c r="AZ406" s="26" t="s">
        <v>327</v>
      </c>
      <c r="BA406" s="26" t="s">
        <v>327</v>
      </c>
      <c r="BB406" s="26" t="s">
        <v>327</v>
      </c>
      <c r="BE406" s="26" t="s">
        <v>327</v>
      </c>
      <c r="BF406" s="26" t="s">
        <v>327</v>
      </c>
      <c r="BG406" s="26" t="s">
        <v>327</v>
      </c>
      <c r="BH406" s="26" t="s">
        <v>327</v>
      </c>
      <c r="BK406" s="26" t="s">
        <v>327</v>
      </c>
      <c r="BL406" s="26" t="s">
        <v>327</v>
      </c>
      <c r="BM406" s="26" t="s">
        <v>327</v>
      </c>
      <c r="BN406" s="26" t="s">
        <v>327</v>
      </c>
      <c r="BQ406" s="26" t="s">
        <v>327</v>
      </c>
      <c r="BR406" s="26" t="s">
        <v>327</v>
      </c>
      <c r="BS406" s="26" t="s">
        <v>327</v>
      </c>
      <c r="BT406" s="26" t="s">
        <v>327</v>
      </c>
      <c r="BW406" s="26" t="s">
        <v>327</v>
      </c>
      <c r="BX406" s="26" t="s">
        <v>327</v>
      </c>
      <c r="BY406" s="26" t="s">
        <v>327</v>
      </c>
      <c r="BZ406" s="26" t="s">
        <v>327</v>
      </c>
      <c r="CC406" s="26" t="s">
        <v>327</v>
      </c>
      <c r="CD406" s="26" t="s">
        <v>327</v>
      </c>
      <c r="CE406" s="26" t="s">
        <v>327</v>
      </c>
      <c r="CF406" s="26" t="s">
        <v>327</v>
      </c>
      <c r="CI406" s="26" t="s">
        <v>327</v>
      </c>
      <c r="CJ406" s="26" t="s">
        <v>327</v>
      </c>
      <c r="CK406" s="26" t="s">
        <v>327</v>
      </c>
      <c r="CL406" s="26" t="s">
        <v>327</v>
      </c>
      <c r="CO406" s="26" t="s">
        <v>327</v>
      </c>
      <c r="CP406" s="26" t="s">
        <v>327</v>
      </c>
      <c r="CQ406" s="26" t="s">
        <v>327</v>
      </c>
      <c r="CR406" s="26" t="s">
        <v>327</v>
      </c>
      <c r="CU406" s="26" t="s">
        <v>327</v>
      </c>
      <c r="CV406" s="26" t="s">
        <v>327</v>
      </c>
      <c r="CW406" s="26" t="s">
        <v>327</v>
      </c>
      <c r="CX406" s="26" t="s">
        <v>327</v>
      </c>
    </row>
    <row r="407" spans="5:102" x14ac:dyDescent="0.45">
      <c r="E407" s="26" t="s">
        <v>327</v>
      </c>
      <c r="F407" s="26" t="s">
        <v>327</v>
      </c>
      <c r="G407" s="26" t="s">
        <v>327</v>
      </c>
      <c r="H407" s="26" t="s">
        <v>327</v>
      </c>
      <c r="I407" s="26" t="s">
        <v>327</v>
      </c>
      <c r="J407" s="26" t="s">
        <v>327</v>
      </c>
      <c r="K407" s="26" t="s">
        <v>327</v>
      </c>
      <c r="L407" s="26" t="s">
        <v>327</v>
      </c>
      <c r="M407" s="26" t="s">
        <v>327</v>
      </c>
      <c r="O407" s="26" t="s">
        <v>327</v>
      </c>
      <c r="P407" s="26" t="s">
        <v>327</v>
      </c>
      <c r="Q407" s="26" t="s">
        <v>327</v>
      </c>
      <c r="R407" s="26" t="s">
        <v>327</v>
      </c>
      <c r="U407" s="26" t="s">
        <v>327</v>
      </c>
      <c r="V407" s="26" t="s">
        <v>327</v>
      </c>
      <c r="W407" s="26" t="s">
        <v>327</v>
      </c>
      <c r="X407" s="26" t="s">
        <v>327</v>
      </c>
      <c r="AA407" s="26" t="s">
        <v>327</v>
      </c>
      <c r="AB407" s="26" t="s">
        <v>327</v>
      </c>
      <c r="AC407" s="26" t="s">
        <v>327</v>
      </c>
      <c r="AD407" s="26" t="s">
        <v>327</v>
      </c>
      <c r="AG407" s="26" t="s">
        <v>327</v>
      </c>
      <c r="AH407" s="26" t="s">
        <v>327</v>
      </c>
      <c r="AI407" s="26" t="s">
        <v>327</v>
      </c>
      <c r="AJ407" s="26" t="s">
        <v>327</v>
      </c>
      <c r="AM407" s="26" t="s">
        <v>327</v>
      </c>
      <c r="AN407" s="26" t="s">
        <v>327</v>
      </c>
      <c r="AO407" s="26" t="s">
        <v>327</v>
      </c>
      <c r="AP407" s="26" t="s">
        <v>327</v>
      </c>
      <c r="AS407" s="26" t="s">
        <v>327</v>
      </c>
      <c r="AT407" s="26" t="s">
        <v>327</v>
      </c>
      <c r="AU407" s="26" t="s">
        <v>327</v>
      </c>
      <c r="AV407" s="26" t="s">
        <v>327</v>
      </c>
      <c r="AY407" s="26" t="s">
        <v>327</v>
      </c>
      <c r="AZ407" s="26" t="s">
        <v>327</v>
      </c>
      <c r="BA407" s="26" t="s">
        <v>327</v>
      </c>
      <c r="BB407" s="26" t="s">
        <v>327</v>
      </c>
      <c r="BE407" s="26" t="s">
        <v>327</v>
      </c>
      <c r="BF407" s="26" t="s">
        <v>327</v>
      </c>
      <c r="BG407" s="26" t="s">
        <v>327</v>
      </c>
      <c r="BH407" s="26" t="s">
        <v>327</v>
      </c>
      <c r="BK407" s="26" t="s">
        <v>327</v>
      </c>
      <c r="BL407" s="26" t="s">
        <v>327</v>
      </c>
      <c r="BM407" s="26" t="s">
        <v>327</v>
      </c>
      <c r="BN407" s="26" t="s">
        <v>327</v>
      </c>
      <c r="BQ407" s="26" t="s">
        <v>327</v>
      </c>
      <c r="BR407" s="26" t="s">
        <v>327</v>
      </c>
      <c r="BS407" s="26" t="s">
        <v>327</v>
      </c>
      <c r="BT407" s="26" t="s">
        <v>327</v>
      </c>
      <c r="BW407" s="26" t="s">
        <v>327</v>
      </c>
      <c r="BX407" s="26" t="s">
        <v>327</v>
      </c>
      <c r="BY407" s="26" t="s">
        <v>327</v>
      </c>
      <c r="BZ407" s="26" t="s">
        <v>327</v>
      </c>
      <c r="CC407" s="26" t="s">
        <v>327</v>
      </c>
      <c r="CD407" s="26" t="s">
        <v>327</v>
      </c>
      <c r="CE407" s="26" t="s">
        <v>327</v>
      </c>
      <c r="CF407" s="26" t="s">
        <v>327</v>
      </c>
      <c r="CI407" s="26" t="s">
        <v>327</v>
      </c>
      <c r="CJ407" s="26" t="s">
        <v>327</v>
      </c>
      <c r="CK407" s="26" t="s">
        <v>327</v>
      </c>
      <c r="CL407" s="26" t="s">
        <v>327</v>
      </c>
      <c r="CO407" s="26" t="s">
        <v>327</v>
      </c>
      <c r="CP407" s="26" t="s">
        <v>327</v>
      </c>
      <c r="CQ407" s="26" t="s">
        <v>327</v>
      </c>
      <c r="CR407" s="26" t="s">
        <v>327</v>
      </c>
      <c r="CU407" s="26" t="s">
        <v>327</v>
      </c>
      <c r="CV407" s="26" t="s">
        <v>327</v>
      </c>
      <c r="CW407" s="26" t="s">
        <v>327</v>
      </c>
      <c r="CX407" s="26" t="s">
        <v>327</v>
      </c>
    </row>
    <row r="408" spans="5:102" x14ac:dyDescent="0.45">
      <c r="E408" s="26" t="s">
        <v>327</v>
      </c>
      <c r="F408" s="26" t="s">
        <v>327</v>
      </c>
      <c r="G408" s="26" t="s">
        <v>327</v>
      </c>
      <c r="H408" s="26" t="s">
        <v>327</v>
      </c>
      <c r="I408" s="26" t="s">
        <v>327</v>
      </c>
      <c r="J408" s="26" t="s">
        <v>327</v>
      </c>
      <c r="K408" s="26" t="s">
        <v>327</v>
      </c>
      <c r="L408" s="26" t="s">
        <v>327</v>
      </c>
      <c r="M408" s="26" t="s">
        <v>327</v>
      </c>
      <c r="O408" s="26" t="s">
        <v>327</v>
      </c>
      <c r="P408" s="26" t="s">
        <v>327</v>
      </c>
      <c r="Q408" s="26" t="s">
        <v>327</v>
      </c>
      <c r="R408" s="26" t="s">
        <v>327</v>
      </c>
      <c r="U408" s="26" t="s">
        <v>327</v>
      </c>
      <c r="V408" s="26" t="s">
        <v>327</v>
      </c>
      <c r="W408" s="26" t="s">
        <v>327</v>
      </c>
      <c r="X408" s="26" t="s">
        <v>327</v>
      </c>
      <c r="AA408" s="26" t="s">
        <v>327</v>
      </c>
      <c r="AB408" s="26" t="s">
        <v>327</v>
      </c>
      <c r="AC408" s="26" t="s">
        <v>327</v>
      </c>
      <c r="AD408" s="26" t="s">
        <v>327</v>
      </c>
      <c r="AG408" s="26" t="s">
        <v>327</v>
      </c>
      <c r="AH408" s="26" t="s">
        <v>327</v>
      </c>
      <c r="AI408" s="26" t="s">
        <v>327</v>
      </c>
      <c r="AJ408" s="26" t="s">
        <v>327</v>
      </c>
      <c r="AM408" s="26" t="s">
        <v>327</v>
      </c>
      <c r="AN408" s="26" t="s">
        <v>327</v>
      </c>
      <c r="AO408" s="26" t="s">
        <v>327</v>
      </c>
      <c r="AP408" s="26" t="s">
        <v>327</v>
      </c>
      <c r="AS408" s="26" t="s">
        <v>327</v>
      </c>
      <c r="AT408" s="26" t="s">
        <v>327</v>
      </c>
      <c r="AU408" s="26" t="s">
        <v>327</v>
      </c>
      <c r="AV408" s="26" t="s">
        <v>327</v>
      </c>
      <c r="AY408" s="26" t="s">
        <v>327</v>
      </c>
      <c r="AZ408" s="26" t="s">
        <v>327</v>
      </c>
      <c r="BA408" s="26" t="s">
        <v>327</v>
      </c>
      <c r="BB408" s="26" t="s">
        <v>327</v>
      </c>
      <c r="BE408" s="26" t="s">
        <v>327</v>
      </c>
      <c r="BF408" s="26" t="s">
        <v>327</v>
      </c>
      <c r="BG408" s="26" t="s">
        <v>327</v>
      </c>
      <c r="BH408" s="26" t="s">
        <v>327</v>
      </c>
      <c r="BK408" s="26" t="s">
        <v>327</v>
      </c>
      <c r="BL408" s="26" t="s">
        <v>327</v>
      </c>
      <c r="BM408" s="26" t="s">
        <v>327</v>
      </c>
      <c r="BN408" s="26" t="s">
        <v>327</v>
      </c>
      <c r="BQ408" s="26" t="s">
        <v>327</v>
      </c>
      <c r="BR408" s="26" t="s">
        <v>327</v>
      </c>
      <c r="BS408" s="26" t="s">
        <v>327</v>
      </c>
      <c r="BT408" s="26" t="s">
        <v>327</v>
      </c>
      <c r="BW408" s="26" t="s">
        <v>327</v>
      </c>
      <c r="BX408" s="26" t="s">
        <v>327</v>
      </c>
      <c r="BY408" s="26" t="s">
        <v>327</v>
      </c>
      <c r="BZ408" s="26" t="s">
        <v>327</v>
      </c>
      <c r="CC408" s="26" t="s">
        <v>327</v>
      </c>
      <c r="CD408" s="26" t="s">
        <v>327</v>
      </c>
      <c r="CE408" s="26" t="s">
        <v>327</v>
      </c>
      <c r="CF408" s="26" t="s">
        <v>327</v>
      </c>
      <c r="CI408" s="26" t="s">
        <v>327</v>
      </c>
      <c r="CJ408" s="26" t="s">
        <v>327</v>
      </c>
      <c r="CK408" s="26" t="s">
        <v>327</v>
      </c>
      <c r="CL408" s="26" t="s">
        <v>327</v>
      </c>
      <c r="CO408" s="26" t="s">
        <v>327</v>
      </c>
      <c r="CP408" s="26" t="s">
        <v>327</v>
      </c>
      <c r="CQ408" s="26" t="s">
        <v>327</v>
      </c>
      <c r="CR408" s="26" t="s">
        <v>327</v>
      </c>
      <c r="CU408" s="26" t="s">
        <v>327</v>
      </c>
      <c r="CV408" s="26" t="s">
        <v>327</v>
      </c>
      <c r="CW408" s="26" t="s">
        <v>327</v>
      </c>
      <c r="CX408" s="26" t="s">
        <v>327</v>
      </c>
    </row>
    <row r="409" spans="5:102" x14ac:dyDescent="0.45">
      <c r="E409" s="26" t="s">
        <v>327</v>
      </c>
      <c r="F409" s="26" t="s">
        <v>327</v>
      </c>
      <c r="G409" s="26" t="s">
        <v>327</v>
      </c>
      <c r="H409" s="26" t="s">
        <v>327</v>
      </c>
      <c r="I409" s="26" t="s">
        <v>327</v>
      </c>
      <c r="J409" s="26" t="s">
        <v>327</v>
      </c>
      <c r="K409" s="26" t="s">
        <v>327</v>
      </c>
      <c r="L409" s="26" t="s">
        <v>327</v>
      </c>
      <c r="M409" s="26" t="s">
        <v>327</v>
      </c>
      <c r="O409" s="26" t="s">
        <v>327</v>
      </c>
      <c r="P409" s="26" t="s">
        <v>327</v>
      </c>
      <c r="Q409" s="26" t="s">
        <v>327</v>
      </c>
      <c r="R409" s="26" t="s">
        <v>327</v>
      </c>
      <c r="U409" s="26" t="s">
        <v>327</v>
      </c>
      <c r="V409" s="26" t="s">
        <v>327</v>
      </c>
      <c r="W409" s="26" t="s">
        <v>327</v>
      </c>
      <c r="X409" s="26" t="s">
        <v>327</v>
      </c>
      <c r="AA409" s="26" t="s">
        <v>327</v>
      </c>
      <c r="AB409" s="26" t="s">
        <v>327</v>
      </c>
      <c r="AC409" s="26" t="s">
        <v>327</v>
      </c>
      <c r="AD409" s="26" t="s">
        <v>327</v>
      </c>
      <c r="AG409" s="26" t="s">
        <v>327</v>
      </c>
      <c r="AH409" s="26" t="s">
        <v>327</v>
      </c>
      <c r="AI409" s="26" t="s">
        <v>327</v>
      </c>
      <c r="AJ409" s="26" t="s">
        <v>327</v>
      </c>
      <c r="AM409" s="26" t="s">
        <v>327</v>
      </c>
      <c r="AN409" s="26" t="s">
        <v>327</v>
      </c>
      <c r="AO409" s="26" t="s">
        <v>327</v>
      </c>
      <c r="AP409" s="26" t="s">
        <v>327</v>
      </c>
      <c r="AS409" s="26" t="s">
        <v>327</v>
      </c>
      <c r="AT409" s="26" t="s">
        <v>327</v>
      </c>
      <c r="AU409" s="26" t="s">
        <v>327</v>
      </c>
      <c r="AV409" s="26" t="s">
        <v>327</v>
      </c>
      <c r="AY409" s="26" t="s">
        <v>327</v>
      </c>
      <c r="AZ409" s="26" t="s">
        <v>327</v>
      </c>
      <c r="BA409" s="26" t="s">
        <v>327</v>
      </c>
      <c r="BB409" s="26" t="s">
        <v>327</v>
      </c>
      <c r="BE409" s="26" t="s">
        <v>327</v>
      </c>
      <c r="BF409" s="26" t="s">
        <v>327</v>
      </c>
      <c r="BG409" s="26" t="s">
        <v>327</v>
      </c>
      <c r="BH409" s="26" t="s">
        <v>327</v>
      </c>
      <c r="BK409" s="26" t="s">
        <v>327</v>
      </c>
      <c r="BL409" s="26" t="s">
        <v>327</v>
      </c>
      <c r="BM409" s="26" t="s">
        <v>327</v>
      </c>
      <c r="BN409" s="26" t="s">
        <v>327</v>
      </c>
      <c r="BQ409" s="26" t="s">
        <v>327</v>
      </c>
      <c r="BR409" s="26" t="s">
        <v>327</v>
      </c>
      <c r="BS409" s="26" t="s">
        <v>327</v>
      </c>
      <c r="BT409" s="26" t="s">
        <v>327</v>
      </c>
      <c r="BW409" s="26" t="s">
        <v>327</v>
      </c>
      <c r="BX409" s="26" t="s">
        <v>327</v>
      </c>
      <c r="BY409" s="26" t="s">
        <v>327</v>
      </c>
      <c r="BZ409" s="26" t="s">
        <v>327</v>
      </c>
      <c r="CC409" s="26" t="s">
        <v>327</v>
      </c>
      <c r="CD409" s="26" t="s">
        <v>327</v>
      </c>
      <c r="CE409" s="26" t="s">
        <v>327</v>
      </c>
      <c r="CF409" s="26" t="s">
        <v>327</v>
      </c>
      <c r="CI409" s="26" t="s">
        <v>327</v>
      </c>
      <c r="CJ409" s="26" t="s">
        <v>327</v>
      </c>
      <c r="CK409" s="26" t="s">
        <v>327</v>
      </c>
      <c r="CL409" s="26" t="s">
        <v>327</v>
      </c>
      <c r="CO409" s="26" t="s">
        <v>327</v>
      </c>
      <c r="CP409" s="26" t="s">
        <v>327</v>
      </c>
      <c r="CQ409" s="26" t="s">
        <v>327</v>
      </c>
      <c r="CR409" s="26" t="s">
        <v>327</v>
      </c>
      <c r="CU409" s="26" t="s">
        <v>327</v>
      </c>
      <c r="CV409" s="26" t="s">
        <v>327</v>
      </c>
      <c r="CW409" s="26" t="s">
        <v>327</v>
      </c>
      <c r="CX409" s="26" t="s">
        <v>327</v>
      </c>
    </row>
    <row r="410" spans="5:102" x14ac:dyDescent="0.45">
      <c r="E410" s="26" t="s">
        <v>327</v>
      </c>
      <c r="F410" s="26" t="s">
        <v>327</v>
      </c>
      <c r="G410" s="26" t="s">
        <v>327</v>
      </c>
      <c r="H410" s="26" t="s">
        <v>327</v>
      </c>
      <c r="I410" s="26" t="s">
        <v>327</v>
      </c>
      <c r="J410" s="26" t="s">
        <v>327</v>
      </c>
      <c r="K410" s="26" t="s">
        <v>327</v>
      </c>
      <c r="L410" s="26" t="s">
        <v>327</v>
      </c>
      <c r="M410" s="26" t="s">
        <v>327</v>
      </c>
      <c r="O410" s="26" t="s">
        <v>327</v>
      </c>
      <c r="P410" s="26" t="s">
        <v>327</v>
      </c>
      <c r="Q410" s="26" t="s">
        <v>327</v>
      </c>
      <c r="R410" s="26" t="s">
        <v>327</v>
      </c>
      <c r="U410" s="26" t="s">
        <v>327</v>
      </c>
      <c r="V410" s="26" t="s">
        <v>327</v>
      </c>
      <c r="W410" s="26" t="s">
        <v>327</v>
      </c>
      <c r="X410" s="26" t="s">
        <v>327</v>
      </c>
      <c r="AA410" s="26" t="s">
        <v>327</v>
      </c>
      <c r="AB410" s="26" t="s">
        <v>327</v>
      </c>
      <c r="AC410" s="26" t="s">
        <v>327</v>
      </c>
      <c r="AD410" s="26" t="s">
        <v>327</v>
      </c>
      <c r="AG410" s="26" t="s">
        <v>327</v>
      </c>
      <c r="AH410" s="26" t="s">
        <v>327</v>
      </c>
      <c r="AI410" s="26" t="s">
        <v>327</v>
      </c>
      <c r="AJ410" s="26" t="s">
        <v>327</v>
      </c>
      <c r="AM410" s="26" t="s">
        <v>327</v>
      </c>
      <c r="AN410" s="26" t="s">
        <v>327</v>
      </c>
      <c r="AO410" s="26" t="s">
        <v>327</v>
      </c>
      <c r="AP410" s="26" t="s">
        <v>327</v>
      </c>
      <c r="AS410" s="26" t="s">
        <v>327</v>
      </c>
      <c r="AT410" s="26" t="s">
        <v>327</v>
      </c>
      <c r="AU410" s="26" t="s">
        <v>327</v>
      </c>
      <c r="AV410" s="26" t="s">
        <v>327</v>
      </c>
      <c r="AY410" s="26" t="s">
        <v>327</v>
      </c>
      <c r="AZ410" s="26" t="s">
        <v>327</v>
      </c>
      <c r="BA410" s="26" t="s">
        <v>327</v>
      </c>
      <c r="BB410" s="26" t="s">
        <v>327</v>
      </c>
      <c r="BE410" s="26" t="s">
        <v>327</v>
      </c>
      <c r="BF410" s="26" t="s">
        <v>327</v>
      </c>
      <c r="BG410" s="26" t="s">
        <v>327</v>
      </c>
      <c r="BH410" s="26" t="s">
        <v>327</v>
      </c>
      <c r="BK410" s="26" t="s">
        <v>327</v>
      </c>
      <c r="BL410" s="26" t="s">
        <v>327</v>
      </c>
      <c r="BM410" s="26" t="s">
        <v>327</v>
      </c>
      <c r="BN410" s="26" t="s">
        <v>327</v>
      </c>
      <c r="BQ410" s="26" t="s">
        <v>327</v>
      </c>
      <c r="BR410" s="26" t="s">
        <v>327</v>
      </c>
      <c r="BS410" s="26" t="s">
        <v>327</v>
      </c>
      <c r="BT410" s="26" t="s">
        <v>327</v>
      </c>
      <c r="BW410" s="26" t="s">
        <v>327</v>
      </c>
      <c r="BX410" s="26" t="s">
        <v>327</v>
      </c>
      <c r="BY410" s="26" t="s">
        <v>327</v>
      </c>
      <c r="BZ410" s="26" t="s">
        <v>327</v>
      </c>
      <c r="CC410" s="26" t="s">
        <v>327</v>
      </c>
      <c r="CD410" s="26" t="s">
        <v>327</v>
      </c>
      <c r="CE410" s="26" t="s">
        <v>327</v>
      </c>
      <c r="CF410" s="26" t="s">
        <v>327</v>
      </c>
      <c r="CI410" s="26" t="s">
        <v>327</v>
      </c>
      <c r="CJ410" s="26" t="s">
        <v>327</v>
      </c>
      <c r="CK410" s="26" t="s">
        <v>327</v>
      </c>
      <c r="CL410" s="26" t="s">
        <v>327</v>
      </c>
      <c r="CO410" s="26" t="s">
        <v>327</v>
      </c>
      <c r="CP410" s="26" t="s">
        <v>327</v>
      </c>
      <c r="CQ410" s="26" t="s">
        <v>327</v>
      </c>
      <c r="CR410" s="26" t="s">
        <v>327</v>
      </c>
      <c r="CU410" s="26" t="s">
        <v>327</v>
      </c>
      <c r="CV410" s="26" t="s">
        <v>327</v>
      </c>
      <c r="CW410" s="26" t="s">
        <v>327</v>
      </c>
      <c r="CX410" s="26" t="s">
        <v>327</v>
      </c>
    </row>
    <row r="411" spans="5:102" x14ac:dyDescent="0.45">
      <c r="E411" s="26" t="s">
        <v>327</v>
      </c>
      <c r="F411" s="26" t="s">
        <v>327</v>
      </c>
      <c r="G411" s="26" t="s">
        <v>327</v>
      </c>
      <c r="H411" s="26" t="s">
        <v>327</v>
      </c>
      <c r="I411" s="26" t="s">
        <v>327</v>
      </c>
      <c r="J411" s="26" t="s">
        <v>327</v>
      </c>
      <c r="K411" s="26" t="s">
        <v>327</v>
      </c>
      <c r="L411" s="26" t="s">
        <v>327</v>
      </c>
      <c r="M411" s="26" t="s">
        <v>327</v>
      </c>
      <c r="O411" s="26" t="s">
        <v>327</v>
      </c>
      <c r="P411" s="26" t="s">
        <v>327</v>
      </c>
      <c r="Q411" s="26" t="s">
        <v>327</v>
      </c>
      <c r="R411" s="26" t="s">
        <v>327</v>
      </c>
      <c r="U411" s="26" t="s">
        <v>327</v>
      </c>
      <c r="V411" s="26" t="s">
        <v>327</v>
      </c>
      <c r="W411" s="26" t="s">
        <v>327</v>
      </c>
      <c r="X411" s="26" t="s">
        <v>327</v>
      </c>
      <c r="AA411" s="26" t="s">
        <v>327</v>
      </c>
      <c r="AB411" s="26" t="s">
        <v>327</v>
      </c>
      <c r="AC411" s="26" t="s">
        <v>327</v>
      </c>
      <c r="AD411" s="26" t="s">
        <v>327</v>
      </c>
      <c r="AG411" s="26" t="s">
        <v>327</v>
      </c>
      <c r="AH411" s="26" t="s">
        <v>327</v>
      </c>
      <c r="AI411" s="26" t="s">
        <v>327</v>
      </c>
      <c r="AJ411" s="26" t="s">
        <v>327</v>
      </c>
      <c r="AM411" s="26" t="s">
        <v>327</v>
      </c>
      <c r="AN411" s="26" t="s">
        <v>327</v>
      </c>
      <c r="AO411" s="26" t="s">
        <v>327</v>
      </c>
      <c r="AP411" s="26" t="s">
        <v>327</v>
      </c>
      <c r="AS411" s="26" t="s">
        <v>327</v>
      </c>
      <c r="AT411" s="26" t="s">
        <v>327</v>
      </c>
      <c r="AU411" s="26" t="s">
        <v>327</v>
      </c>
      <c r="AV411" s="26" t="s">
        <v>327</v>
      </c>
      <c r="AY411" s="26" t="s">
        <v>327</v>
      </c>
      <c r="AZ411" s="26" t="s">
        <v>327</v>
      </c>
      <c r="BA411" s="26" t="s">
        <v>327</v>
      </c>
      <c r="BB411" s="26" t="s">
        <v>327</v>
      </c>
      <c r="BE411" s="26" t="s">
        <v>327</v>
      </c>
      <c r="BF411" s="26" t="s">
        <v>327</v>
      </c>
      <c r="BG411" s="26" t="s">
        <v>327</v>
      </c>
      <c r="BH411" s="26" t="s">
        <v>327</v>
      </c>
      <c r="BK411" s="26" t="s">
        <v>327</v>
      </c>
      <c r="BL411" s="26" t="s">
        <v>327</v>
      </c>
      <c r="BM411" s="26" t="s">
        <v>327</v>
      </c>
      <c r="BN411" s="26" t="s">
        <v>327</v>
      </c>
      <c r="BQ411" s="26" t="s">
        <v>327</v>
      </c>
      <c r="BR411" s="26" t="s">
        <v>327</v>
      </c>
      <c r="BS411" s="26" t="s">
        <v>327</v>
      </c>
      <c r="BT411" s="26" t="s">
        <v>327</v>
      </c>
      <c r="BW411" s="26" t="s">
        <v>327</v>
      </c>
      <c r="BX411" s="26" t="s">
        <v>327</v>
      </c>
      <c r="BY411" s="26" t="s">
        <v>327</v>
      </c>
      <c r="BZ411" s="26" t="s">
        <v>327</v>
      </c>
      <c r="CC411" s="26" t="s">
        <v>327</v>
      </c>
      <c r="CD411" s="26" t="s">
        <v>327</v>
      </c>
      <c r="CE411" s="26" t="s">
        <v>327</v>
      </c>
      <c r="CF411" s="26" t="s">
        <v>327</v>
      </c>
      <c r="CI411" s="26" t="s">
        <v>327</v>
      </c>
      <c r="CJ411" s="26" t="s">
        <v>327</v>
      </c>
      <c r="CK411" s="26" t="s">
        <v>327</v>
      </c>
      <c r="CL411" s="26" t="s">
        <v>327</v>
      </c>
      <c r="CO411" s="26" t="s">
        <v>327</v>
      </c>
      <c r="CP411" s="26" t="s">
        <v>327</v>
      </c>
      <c r="CQ411" s="26" t="s">
        <v>327</v>
      </c>
      <c r="CR411" s="26" t="s">
        <v>327</v>
      </c>
      <c r="CU411" s="26" t="s">
        <v>327</v>
      </c>
      <c r="CV411" s="26" t="s">
        <v>327</v>
      </c>
      <c r="CW411" s="26" t="s">
        <v>327</v>
      </c>
      <c r="CX411" s="26" t="s">
        <v>327</v>
      </c>
    </row>
    <row r="412" spans="5:102" x14ac:dyDescent="0.45">
      <c r="E412" s="26" t="s">
        <v>327</v>
      </c>
      <c r="F412" s="26" t="s">
        <v>327</v>
      </c>
      <c r="G412" s="26" t="s">
        <v>327</v>
      </c>
      <c r="H412" s="26" t="s">
        <v>327</v>
      </c>
      <c r="I412" s="26" t="s">
        <v>327</v>
      </c>
      <c r="J412" s="26" t="s">
        <v>327</v>
      </c>
      <c r="K412" s="26" t="s">
        <v>327</v>
      </c>
      <c r="L412" s="26" t="s">
        <v>327</v>
      </c>
      <c r="M412" s="26" t="s">
        <v>327</v>
      </c>
      <c r="O412" s="26" t="s">
        <v>327</v>
      </c>
      <c r="P412" s="26" t="s">
        <v>327</v>
      </c>
      <c r="Q412" s="26" t="s">
        <v>327</v>
      </c>
      <c r="R412" s="26" t="s">
        <v>327</v>
      </c>
      <c r="U412" s="26" t="s">
        <v>327</v>
      </c>
      <c r="V412" s="26" t="s">
        <v>327</v>
      </c>
      <c r="W412" s="26" t="s">
        <v>327</v>
      </c>
      <c r="X412" s="26" t="s">
        <v>327</v>
      </c>
      <c r="AA412" s="26" t="s">
        <v>327</v>
      </c>
      <c r="AB412" s="26" t="s">
        <v>327</v>
      </c>
      <c r="AC412" s="26" t="s">
        <v>327</v>
      </c>
      <c r="AD412" s="26" t="s">
        <v>327</v>
      </c>
      <c r="AG412" s="26" t="s">
        <v>327</v>
      </c>
      <c r="AH412" s="26" t="s">
        <v>327</v>
      </c>
      <c r="AI412" s="26" t="s">
        <v>327</v>
      </c>
      <c r="AJ412" s="26" t="s">
        <v>327</v>
      </c>
      <c r="AM412" s="26" t="s">
        <v>327</v>
      </c>
      <c r="AN412" s="26" t="s">
        <v>327</v>
      </c>
      <c r="AO412" s="26" t="s">
        <v>327</v>
      </c>
      <c r="AP412" s="26" t="s">
        <v>327</v>
      </c>
      <c r="AS412" s="26" t="s">
        <v>327</v>
      </c>
      <c r="AT412" s="26" t="s">
        <v>327</v>
      </c>
      <c r="AU412" s="26" t="s">
        <v>327</v>
      </c>
      <c r="AV412" s="26" t="s">
        <v>327</v>
      </c>
      <c r="AY412" s="26" t="s">
        <v>327</v>
      </c>
      <c r="AZ412" s="26" t="s">
        <v>327</v>
      </c>
      <c r="BA412" s="26" t="s">
        <v>327</v>
      </c>
      <c r="BB412" s="26" t="s">
        <v>327</v>
      </c>
      <c r="BE412" s="26" t="s">
        <v>327</v>
      </c>
      <c r="BF412" s="26" t="s">
        <v>327</v>
      </c>
      <c r="BG412" s="26" t="s">
        <v>327</v>
      </c>
      <c r="BH412" s="26" t="s">
        <v>327</v>
      </c>
      <c r="BK412" s="26" t="s">
        <v>327</v>
      </c>
      <c r="BL412" s="26" t="s">
        <v>327</v>
      </c>
      <c r="BM412" s="26" t="s">
        <v>327</v>
      </c>
      <c r="BN412" s="26" t="s">
        <v>327</v>
      </c>
      <c r="BQ412" s="26" t="s">
        <v>327</v>
      </c>
      <c r="BR412" s="26" t="s">
        <v>327</v>
      </c>
      <c r="BS412" s="26" t="s">
        <v>327</v>
      </c>
      <c r="BT412" s="26" t="s">
        <v>327</v>
      </c>
      <c r="BW412" s="26" t="s">
        <v>327</v>
      </c>
      <c r="BX412" s="26" t="s">
        <v>327</v>
      </c>
      <c r="BY412" s="26" t="s">
        <v>327</v>
      </c>
      <c r="BZ412" s="26" t="s">
        <v>327</v>
      </c>
      <c r="CC412" s="26" t="s">
        <v>327</v>
      </c>
      <c r="CD412" s="26" t="s">
        <v>327</v>
      </c>
      <c r="CE412" s="26" t="s">
        <v>327</v>
      </c>
      <c r="CF412" s="26" t="s">
        <v>327</v>
      </c>
      <c r="CI412" s="26" t="s">
        <v>327</v>
      </c>
      <c r="CJ412" s="26" t="s">
        <v>327</v>
      </c>
      <c r="CK412" s="26" t="s">
        <v>327</v>
      </c>
      <c r="CL412" s="26" t="s">
        <v>327</v>
      </c>
      <c r="CO412" s="26" t="s">
        <v>327</v>
      </c>
      <c r="CP412" s="26" t="s">
        <v>327</v>
      </c>
      <c r="CQ412" s="26" t="s">
        <v>327</v>
      </c>
      <c r="CR412" s="26" t="s">
        <v>327</v>
      </c>
      <c r="CU412" s="26" t="s">
        <v>327</v>
      </c>
      <c r="CV412" s="26" t="s">
        <v>327</v>
      </c>
      <c r="CW412" s="26" t="s">
        <v>327</v>
      </c>
      <c r="CX412" s="26" t="s">
        <v>327</v>
      </c>
    </row>
    <row r="413" spans="5:102" x14ac:dyDescent="0.45">
      <c r="E413" s="26" t="s">
        <v>327</v>
      </c>
      <c r="F413" s="26" t="s">
        <v>327</v>
      </c>
      <c r="G413" s="26" t="s">
        <v>327</v>
      </c>
      <c r="H413" s="26" t="s">
        <v>327</v>
      </c>
      <c r="I413" s="26" t="s">
        <v>327</v>
      </c>
      <c r="J413" s="26" t="s">
        <v>327</v>
      </c>
      <c r="K413" s="26" t="s">
        <v>327</v>
      </c>
      <c r="L413" s="26" t="s">
        <v>327</v>
      </c>
      <c r="M413" s="26" t="s">
        <v>327</v>
      </c>
      <c r="O413" s="26" t="s">
        <v>327</v>
      </c>
      <c r="P413" s="26" t="s">
        <v>327</v>
      </c>
      <c r="Q413" s="26" t="s">
        <v>327</v>
      </c>
      <c r="R413" s="26" t="s">
        <v>327</v>
      </c>
      <c r="U413" s="26" t="s">
        <v>327</v>
      </c>
      <c r="V413" s="26" t="s">
        <v>327</v>
      </c>
      <c r="W413" s="26" t="s">
        <v>327</v>
      </c>
      <c r="X413" s="26" t="s">
        <v>327</v>
      </c>
      <c r="AA413" s="26" t="s">
        <v>327</v>
      </c>
      <c r="AB413" s="26" t="s">
        <v>327</v>
      </c>
      <c r="AC413" s="26" t="s">
        <v>327</v>
      </c>
      <c r="AD413" s="26" t="s">
        <v>327</v>
      </c>
      <c r="AG413" s="26" t="s">
        <v>327</v>
      </c>
      <c r="AH413" s="26" t="s">
        <v>327</v>
      </c>
      <c r="AI413" s="26" t="s">
        <v>327</v>
      </c>
      <c r="AJ413" s="26" t="s">
        <v>327</v>
      </c>
      <c r="AM413" s="26" t="s">
        <v>327</v>
      </c>
      <c r="AN413" s="26" t="s">
        <v>327</v>
      </c>
      <c r="AO413" s="26" t="s">
        <v>327</v>
      </c>
      <c r="AP413" s="26" t="s">
        <v>327</v>
      </c>
      <c r="AS413" s="26" t="s">
        <v>327</v>
      </c>
      <c r="AT413" s="26" t="s">
        <v>327</v>
      </c>
      <c r="AU413" s="26" t="s">
        <v>327</v>
      </c>
      <c r="AV413" s="26" t="s">
        <v>327</v>
      </c>
      <c r="AY413" s="26" t="s">
        <v>327</v>
      </c>
      <c r="AZ413" s="26" t="s">
        <v>327</v>
      </c>
      <c r="BA413" s="26" t="s">
        <v>327</v>
      </c>
      <c r="BB413" s="26" t="s">
        <v>327</v>
      </c>
      <c r="BE413" s="26" t="s">
        <v>327</v>
      </c>
      <c r="BF413" s="26" t="s">
        <v>327</v>
      </c>
      <c r="BG413" s="26" t="s">
        <v>327</v>
      </c>
      <c r="BH413" s="26" t="s">
        <v>327</v>
      </c>
      <c r="BK413" s="26" t="s">
        <v>327</v>
      </c>
      <c r="BL413" s="26" t="s">
        <v>327</v>
      </c>
      <c r="BM413" s="26" t="s">
        <v>327</v>
      </c>
      <c r="BN413" s="26" t="s">
        <v>327</v>
      </c>
      <c r="BQ413" s="26" t="s">
        <v>327</v>
      </c>
      <c r="BR413" s="26" t="s">
        <v>327</v>
      </c>
      <c r="BS413" s="26" t="s">
        <v>327</v>
      </c>
      <c r="BT413" s="26" t="s">
        <v>327</v>
      </c>
      <c r="BW413" s="26" t="s">
        <v>327</v>
      </c>
      <c r="BX413" s="26" t="s">
        <v>327</v>
      </c>
      <c r="BY413" s="26" t="s">
        <v>327</v>
      </c>
      <c r="BZ413" s="26" t="s">
        <v>327</v>
      </c>
      <c r="CC413" s="26" t="s">
        <v>327</v>
      </c>
      <c r="CD413" s="26" t="s">
        <v>327</v>
      </c>
      <c r="CE413" s="26" t="s">
        <v>327</v>
      </c>
      <c r="CF413" s="26" t="s">
        <v>327</v>
      </c>
      <c r="CI413" s="26" t="s">
        <v>327</v>
      </c>
      <c r="CJ413" s="26" t="s">
        <v>327</v>
      </c>
      <c r="CK413" s="26" t="s">
        <v>327</v>
      </c>
      <c r="CL413" s="26" t="s">
        <v>327</v>
      </c>
      <c r="CO413" s="26" t="s">
        <v>327</v>
      </c>
      <c r="CP413" s="26" t="s">
        <v>327</v>
      </c>
      <c r="CQ413" s="26" t="s">
        <v>327</v>
      </c>
      <c r="CR413" s="26" t="s">
        <v>327</v>
      </c>
      <c r="CU413" s="26" t="s">
        <v>327</v>
      </c>
      <c r="CV413" s="26" t="s">
        <v>327</v>
      </c>
      <c r="CW413" s="26" t="s">
        <v>327</v>
      </c>
      <c r="CX413" s="26" t="s">
        <v>327</v>
      </c>
    </row>
    <row r="414" spans="5:102" x14ac:dyDescent="0.45">
      <c r="E414" s="26" t="s">
        <v>327</v>
      </c>
      <c r="F414" s="26" t="s">
        <v>327</v>
      </c>
      <c r="G414" s="26" t="s">
        <v>327</v>
      </c>
      <c r="H414" s="26" t="s">
        <v>327</v>
      </c>
      <c r="I414" s="26" t="s">
        <v>327</v>
      </c>
      <c r="J414" s="26" t="s">
        <v>327</v>
      </c>
      <c r="K414" s="26" t="s">
        <v>327</v>
      </c>
      <c r="L414" s="26" t="s">
        <v>327</v>
      </c>
      <c r="M414" s="26" t="s">
        <v>327</v>
      </c>
      <c r="O414" s="26" t="s">
        <v>327</v>
      </c>
      <c r="P414" s="26" t="s">
        <v>327</v>
      </c>
      <c r="Q414" s="26" t="s">
        <v>327</v>
      </c>
      <c r="R414" s="26" t="s">
        <v>327</v>
      </c>
      <c r="U414" s="26" t="s">
        <v>327</v>
      </c>
      <c r="V414" s="26" t="s">
        <v>327</v>
      </c>
      <c r="W414" s="26" t="s">
        <v>327</v>
      </c>
      <c r="X414" s="26" t="s">
        <v>327</v>
      </c>
      <c r="AA414" s="26" t="s">
        <v>327</v>
      </c>
      <c r="AB414" s="26" t="s">
        <v>327</v>
      </c>
      <c r="AC414" s="26" t="s">
        <v>327</v>
      </c>
      <c r="AD414" s="26" t="s">
        <v>327</v>
      </c>
      <c r="AG414" s="26" t="s">
        <v>327</v>
      </c>
      <c r="AH414" s="26" t="s">
        <v>327</v>
      </c>
      <c r="AI414" s="26" t="s">
        <v>327</v>
      </c>
      <c r="AJ414" s="26" t="s">
        <v>327</v>
      </c>
      <c r="AM414" s="26" t="s">
        <v>327</v>
      </c>
      <c r="AN414" s="26" t="s">
        <v>327</v>
      </c>
      <c r="AO414" s="26" t="s">
        <v>327</v>
      </c>
      <c r="AP414" s="26" t="s">
        <v>327</v>
      </c>
      <c r="AS414" s="26" t="s">
        <v>327</v>
      </c>
      <c r="AT414" s="26" t="s">
        <v>327</v>
      </c>
      <c r="AU414" s="26" t="s">
        <v>327</v>
      </c>
      <c r="AV414" s="26" t="s">
        <v>327</v>
      </c>
      <c r="AY414" s="26" t="s">
        <v>327</v>
      </c>
      <c r="AZ414" s="26" t="s">
        <v>327</v>
      </c>
      <c r="BA414" s="26" t="s">
        <v>327</v>
      </c>
      <c r="BB414" s="26" t="s">
        <v>327</v>
      </c>
      <c r="BE414" s="26" t="s">
        <v>327</v>
      </c>
      <c r="BF414" s="26" t="s">
        <v>327</v>
      </c>
      <c r="BG414" s="26" t="s">
        <v>327</v>
      </c>
      <c r="BH414" s="26" t="s">
        <v>327</v>
      </c>
      <c r="BK414" s="26" t="s">
        <v>327</v>
      </c>
      <c r="BL414" s="26" t="s">
        <v>327</v>
      </c>
      <c r="BM414" s="26" t="s">
        <v>327</v>
      </c>
      <c r="BN414" s="26" t="s">
        <v>327</v>
      </c>
      <c r="BQ414" s="26" t="s">
        <v>327</v>
      </c>
      <c r="BR414" s="26" t="s">
        <v>327</v>
      </c>
      <c r="BS414" s="26" t="s">
        <v>327</v>
      </c>
      <c r="BT414" s="26" t="s">
        <v>327</v>
      </c>
      <c r="BW414" s="26" t="s">
        <v>327</v>
      </c>
      <c r="BX414" s="26" t="s">
        <v>327</v>
      </c>
      <c r="BY414" s="26" t="s">
        <v>327</v>
      </c>
      <c r="BZ414" s="26" t="s">
        <v>327</v>
      </c>
      <c r="CC414" s="26" t="s">
        <v>327</v>
      </c>
      <c r="CD414" s="26" t="s">
        <v>327</v>
      </c>
      <c r="CE414" s="26" t="s">
        <v>327</v>
      </c>
      <c r="CF414" s="26" t="s">
        <v>327</v>
      </c>
      <c r="CI414" s="26" t="s">
        <v>327</v>
      </c>
      <c r="CJ414" s="26" t="s">
        <v>327</v>
      </c>
      <c r="CK414" s="26" t="s">
        <v>327</v>
      </c>
      <c r="CL414" s="26" t="s">
        <v>327</v>
      </c>
      <c r="CO414" s="26" t="s">
        <v>327</v>
      </c>
      <c r="CP414" s="26" t="s">
        <v>327</v>
      </c>
      <c r="CQ414" s="26" t="s">
        <v>327</v>
      </c>
      <c r="CR414" s="26" t="s">
        <v>327</v>
      </c>
      <c r="CU414" s="26" t="s">
        <v>327</v>
      </c>
      <c r="CV414" s="26" t="s">
        <v>327</v>
      </c>
      <c r="CW414" s="26" t="s">
        <v>327</v>
      </c>
      <c r="CX414" s="26" t="s">
        <v>327</v>
      </c>
    </row>
    <row r="415" spans="5:102" x14ac:dyDescent="0.45">
      <c r="E415" s="26" t="s">
        <v>327</v>
      </c>
      <c r="F415" s="26" t="s">
        <v>327</v>
      </c>
      <c r="G415" s="26" t="s">
        <v>327</v>
      </c>
      <c r="H415" s="26" t="s">
        <v>327</v>
      </c>
      <c r="I415" s="26" t="s">
        <v>327</v>
      </c>
      <c r="J415" s="26" t="s">
        <v>327</v>
      </c>
      <c r="K415" s="26" t="s">
        <v>327</v>
      </c>
      <c r="L415" s="26" t="s">
        <v>327</v>
      </c>
      <c r="M415" s="26" t="s">
        <v>327</v>
      </c>
      <c r="O415" s="26" t="s">
        <v>327</v>
      </c>
      <c r="P415" s="26" t="s">
        <v>327</v>
      </c>
      <c r="Q415" s="26" t="s">
        <v>327</v>
      </c>
      <c r="R415" s="26" t="s">
        <v>327</v>
      </c>
      <c r="U415" s="26" t="s">
        <v>327</v>
      </c>
      <c r="V415" s="26" t="s">
        <v>327</v>
      </c>
      <c r="W415" s="26" t="s">
        <v>327</v>
      </c>
      <c r="X415" s="26" t="s">
        <v>327</v>
      </c>
      <c r="AA415" s="26" t="s">
        <v>327</v>
      </c>
      <c r="AB415" s="26" t="s">
        <v>327</v>
      </c>
      <c r="AC415" s="26" t="s">
        <v>327</v>
      </c>
      <c r="AD415" s="26" t="s">
        <v>327</v>
      </c>
      <c r="AG415" s="26" t="s">
        <v>327</v>
      </c>
      <c r="AH415" s="26" t="s">
        <v>327</v>
      </c>
      <c r="AI415" s="26" t="s">
        <v>327</v>
      </c>
      <c r="AJ415" s="26" t="s">
        <v>327</v>
      </c>
      <c r="AM415" s="26" t="s">
        <v>327</v>
      </c>
      <c r="AN415" s="26" t="s">
        <v>327</v>
      </c>
      <c r="AO415" s="26" t="s">
        <v>327</v>
      </c>
      <c r="AP415" s="26" t="s">
        <v>327</v>
      </c>
      <c r="AS415" s="26" t="s">
        <v>327</v>
      </c>
      <c r="AT415" s="26" t="s">
        <v>327</v>
      </c>
      <c r="AU415" s="26" t="s">
        <v>327</v>
      </c>
      <c r="AV415" s="26" t="s">
        <v>327</v>
      </c>
      <c r="AY415" s="26" t="s">
        <v>327</v>
      </c>
      <c r="AZ415" s="26" t="s">
        <v>327</v>
      </c>
      <c r="BA415" s="26" t="s">
        <v>327</v>
      </c>
      <c r="BB415" s="26" t="s">
        <v>327</v>
      </c>
      <c r="BE415" s="26" t="s">
        <v>327</v>
      </c>
      <c r="BF415" s="26" t="s">
        <v>327</v>
      </c>
      <c r="BG415" s="26" t="s">
        <v>327</v>
      </c>
      <c r="BH415" s="26" t="s">
        <v>327</v>
      </c>
      <c r="BK415" s="26" t="s">
        <v>327</v>
      </c>
      <c r="BL415" s="26" t="s">
        <v>327</v>
      </c>
      <c r="BM415" s="26" t="s">
        <v>327</v>
      </c>
      <c r="BN415" s="26" t="s">
        <v>327</v>
      </c>
      <c r="BQ415" s="26" t="s">
        <v>327</v>
      </c>
      <c r="BR415" s="26" t="s">
        <v>327</v>
      </c>
      <c r="BS415" s="26" t="s">
        <v>327</v>
      </c>
      <c r="BT415" s="26" t="s">
        <v>327</v>
      </c>
      <c r="BW415" s="26" t="s">
        <v>327</v>
      </c>
      <c r="BX415" s="26" t="s">
        <v>327</v>
      </c>
      <c r="BY415" s="26" t="s">
        <v>327</v>
      </c>
      <c r="BZ415" s="26" t="s">
        <v>327</v>
      </c>
      <c r="CC415" s="26" t="s">
        <v>327</v>
      </c>
      <c r="CD415" s="26" t="s">
        <v>327</v>
      </c>
      <c r="CE415" s="26" t="s">
        <v>327</v>
      </c>
      <c r="CF415" s="26" t="s">
        <v>327</v>
      </c>
      <c r="CI415" s="26" t="s">
        <v>327</v>
      </c>
      <c r="CJ415" s="26" t="s">
        <v>327</v>
      </c>
      <c r="CK415" s="26" t="s">
        <v>327</v>
      </c>
      <c r="CL415" s="26" t="s">
        <v>327</v>
      </c>
      <c r="CO415" s="26" t="s">
        <v>327</v>
      </c>
      <c r="CP415" s="26" t="s">
        <v>327</v>
      </c>
      <c r="CQ415" s="26" t="s">
        <v>327</v>
      </c>
      <c r="CR415" s="26" t="s">
        <v>327</v>
      </c>
      <c r="CU415" s="26" t="s">
        <v>327</v>
      </c>
      <c r="CV415" s="26" t="s">
        <v>327</v>
      </c>
      <c r="CW415" s="26" t="s">
        <v>327</v>
      </c>
      <c r="CX415" s="26" t="s">
        <v>327</v>
      </c>
    </row>
    <row r="416" spans="5:102" x14ac:dyDescent="0.45">
      <c r="E416" s="26" t="s">
        <v>327</v>
      </c>
      <c r="F416" s="26" t="s">
        <v>327</v>
      </c>
      <c r="G416" s="26" t="s">
        <v>327</v>
      </c>
      <c r="H416" s="26" t="s">
        <v>327</v>
      </c>
      <c r="I416" s="26" t="s">
        <v>327</v>
      </c>
      <c r="J416" s="26" t="s">
        <v>327</v>
      </c>
      <c r="K416" s="26" t="s">
        <v>327</v>
      </c>
      <c r="L416" s="26" t="s">
        <v>327</v>
      </c>
      <c r="M416" s="26" t="s">
        <v>327</v>
      </c>
      <c r="O416" s="26" t="s">
        <v>327</v>
      </c>
      <c r="P416" s="26" t="s">
        <v>327</v>
      </c>
      <c r="Q416" s="26" t="s">
        <v>327</v>
      </c>
      <c r="R416" s="26" t="s">
        <v>327</v>
      </c>
      <c r="U416" s="26" t="s">
        <v>327</v>
      </c>
      <c r="V416" s="26" t="s">
        <v>327</v>
      </c>
      <c r="W416" s="26" t="s">
        <v>327</v>
      </c>
      <c r="X416" s="26" t="s">
        <v>327</v>
      </c>
      <c r="AA416" s="26" t="s">
        <v>327</v>
      </c>
      <c r="AB416" s="26" t="s">
        <v>327</v>
      </c>
      <c r="AC416" s="26" t="s">
        <v>327</v>
      </c>
      <c r="AD416" s="26" t="s">
        <v>327</v>
      </c>
      <c r="AG416" s="26" t="s">
        <v>327</v>
      </c>
      <c r="AH416" s="26" t="s">
        <v>327</v>
      </c>
      <c r="AI416" s="26" t="s">
        <v>327</v>
      </c>
      <c r="AJ416" s="26" t="s">
        <v>327</v>
      </c>
      <c r="AM416" s="26" t="s">
        <v>327</v>
      </c>
      <c r="AN416" s="26" t="s">
        <v>327</v>
      </c>
      <c r="AO416" s="26" t="s">
        <v>327</v>
      </c>
      <c r="AP416" s="26" t="s">
        <v>327</v>
      </c>
      <c r="AS416" s="26" t="s">
        <v>327</v>
      </c>
      <c r="AT416" s="26" t="s">
        <v>327</v>
      </c>
      <c r="AU416" s="26" t="s">
        <v>327</v>
      </c>
      <c r="AV416" s="26" t="s">
        <v>327</v>
      </c>
      <c r="AY416" s="26" t="s">
        <v>327</v>
      </c>
      <c r="AZ416" s="26" t="s">
        <v>327</v>
      </c>
      <c r="BA416" s="26" t="s">
        <v>327</v>
      </c>
      <c r="BB416" s="26" t="s">
        <v>327</v>
      </c>
      <c r="BE416" s="26" t="s">
        <v>327</v>
      </c>
      <c r="BF416" s="26" t="s">
        <v>327</v>
      </c>
      <c r="BG416" s="26" t="s">
        <v>327</v>
      </c>
      <c r="BH416" s="26" t="s">
        <v>327</v>
      </c>
      <c r="BK416" s="26" t="s">
        <v>327</v>
      </c>
      <c r="BL416" s="26" t="s">
        <v>327</v>
      </c>
      <c r="BM416" s="26" t="s">
        <v>327</v>
      </c>
      <c r="BN416" s="26" t="s">
        <v>327</v>
      </c>
      <c r="BQ416" s="26" t="s">
        <v>327</v>
      </c>
      <c r="BR416" s="26" t="s">
        <v>327</v>
      </c>
      <c r="BS416" s="26" t="s">
        <v>327</v>
      </c>
      <c r="BT416" s="26" t="s">
        <v>327</v>
      </c>
      <c r="BW416" s="26" t="s">
        <v>327</v>
      </c>
      <c r="BX416" s="26" t="s">
        <v>327</v>
      </c>
      <c r="BY416" s="26" t="s">
        <v>327</v>
      </c>
      <c r="BZ416" s="26" t="s">
        <v>327</v>
      </c>
      <c r="CC416" s="26" t="s">
        <v>327</v>
      </c>
      <c r="CD416" s="26" t="s">
        <v>327</v>
      </c>
      <c r="CE416" s="26" t="s">
        <v>327</v>
      </c>
      <c r="CF416" s="26" t="s">
        <v>327</v>
      </c>
      <c r="CI416" s="26" t="s">
        <v>327</v>
      </c>
      <c r="CJ416" s="26" t="s">
        <v>327</v>
      </c>
      <c r="CK416" s="26" t="s">
        <v>327</v>
      </c>
      <c r="CL416" s="26" t="s">
        <v>327</v>
      </c>
      <c r="CO416" s="26" t="s">
        <v>327</v>
      </c>
      <c r="CP416" s="26" t="s">
        <v>327</v>
      </c>
      <c r="CQ416" s="26" t="s">
        <v>327</v>
      </c>
      <c r="CR416" s="26" t="s">
        <v>327</v>
      </c>
      <c r="CU416" s="26" t="s">
        <v>327</v>
      </c>
      <c r="CV416" s="26" t="s">
        <v>327</v>
      </c>
      <c r="CW416" s="26" t="s">
        <v>327</v>
      </c>
      <c r="CX416" s="26" t="s">
        <v>327</v>
      </c>
    </row>
    <row r="417" spans="5:102" x14ac:dyDescent="0.45">
      <c r="E417" s="26" t="s">
        <v>327</v>
      </c>
      <c r="F417" s="26" t="s">
        <v>327</v>
      </c>
      <c r="G417" s="26" t="s">
        <v>327</v>
      </c>
      <c r="H417" s="26" t="s">
        <v>327</v>
      </c>
      <c r="I417" s="26" t="s">
        <v>327</v>
      </c>
      <c r="J417" s="26" t="s">
        <v>327</v>
      </c>
      <c r="K417" s="26" t="s">
        <v>327</v>
      </c>
      <c r="L417" s="26" t="s">
        <v>327</v>
      </c>
      <c r="M417" s="26" t="s">
        <v>327</v>
      </c>
      <c r="O417" s="26" t="s">
        <v>327</v>
      </c>
      <c r="P417" s="26" t="s">
        <v>327</v>
      </c>
      <c r="Q417" s="26" t="s">
        <v>327</v>
      </c>
      <c r="R417" s="26" t="s">
        <v>327</v>
      </c>
      <c r="U417" s="26" t="s">
        <v>327</v>
      </c>
      <c r="V417" s="26" t="s">
        <v>327</v>
      </c>
      <c r="W417" s="26" t="s">
        <v>327</v>
      </c>
      <c r="X417" s="26" t="s">
        <v>327</v>
      </c>
      <c r="AA417" s="26" t="s">
        <v>327</v>
      </c>
      <c r="AB417" s="26" t="s">
        <v>327</v>
      </c>
      <c r="AC417" s="26" t="s">
        <v>327</v>
      </c>
      <c r="AD417" s="26" t="s">
        <v>327</v>
      </c>
      <c r="AG417" s="26" t="s">
        <v>327</v>
      </c>
      <c r="AH417" s="26" t="s">
        <v>327</v>
      </c>
      <c r="AI417" s="26" t="s">
        <v>327</v>
      </c>
      <c r="AJ417" s="26" t="s">
        <v>327</v>
      </c>
      <c r="AM417" s="26" t="s">
        <v>327</v>
      </c>
      <c r="AN417" s="26" t="s">
        <v>327</v>
      </c>
      <c r="AO417" s="26" t="s">
        <v>327</v>
      </c>
      <c r="AP417" s="26" t="s">
        <v>327</v>
      </c>
      <c r="AS417" s="26" t="s">
        <v>327</v>
      </c>
      <c r="AT417" s="26" t="s">
        <v>327</v>
      </c>
      <c r="AU417" s="26" t="s">
        <v>327</v>
      </c>
      <c r="AV417" s="26" t="s">
        <v>327</v>
      </c>
      <c r="AY417" s="26" t="s">
        <v>327</v>
      </c>
      <c r="AZ417" s="26" t="s">
        <v>327</v>
      </c>
      <c r="BA417" s="26" t="s">
        <v>327</v>
      </c>
      <c r="BB417" s="26" t="s">
        <v>327</v>
      </c>
      <c r="BE417" s="26" t="s">
        <v>327</v>
      </c>
      <c r="BF417" s="26" t="s">
        <v>327</v>
      </c>
      <c r="BG417" s="26" t="s">
        <v>327</v>
      </c>
      <c r="BH417" s="26" t="s">
        <v>327</v>
      </c>
      <c r="BK417" s="26" t="s">
        <v>327</v>
      </c>
      <c r="BL417" s="26" t="s">
        <v>327</v>
      </c>
      <c r="BM417" s="26" t="s">
        <v>327</v>
      </c>
      <c r="BN417" s="26" t="s">
        <v>327</v>
      </c>
      <c r="BQ417" s="26" t="s">
        <v>327</v>
      </c>
      <c r="BR417" s="26" t="s">
        <v>327</v>
      </c>
      <c r="BS417" s="26" t="s">
        <v>327</v>
      </c>
      <c r="BT417" s="26" t="s">
        <v>327</v>
      </c>
      <c r="BW417" s="26" t="s">
        <v>327</v>
      </c>
      <c r="BX417" s="26" t="s">
        <v>327</v>
      </c>
      <c r="BY417" s="26" t="s">
        <v>327</v>
      </c>
      <c r="BZ417" s="26" t="s">
        <v>327</v>
      </c>
      <c r="CC417" s="26" t="s">
        <v>327</v>
      </c>
      <c r="CD417" s="26" t="s">
        <v>327</v>
      </c>
      <c r="CE417" s="26" t="s">
        <v>327</v>
      </c>
      <c r="CF417" s="26" t="s">
        <v>327</v>
      </c>
      <c r="CI417" s="26" t="s">
        <v>327</v>
      </c>
      <c r="CJ417" s="26" t="s">
        <v>327</v>
      </c>
      <c r="CK417" s="26" t="s">
        <v>327</v>
      </c>
      <c r="CL417" s="26" t="s">
        <v>327</v>
      </c>
      <c r="CO417" s="26" t="s">
        <v>327</v>
      </c>
      <c r="CP417" s="26" t="s">
        <v>327</v>
      </c>
      <c r="CQ417" s="26" t="s">
        <v>327</v>
      </c>
      <c r="CR417" s="26" t="s">
        <v>327</v>
      </c>
      <c r="CU417" s="26" t="s">
        <v>327</v>
      </c>
      <c r="CV417" s="26" t="s">
        <v>327</v>
      </c>
      <c r="CW417" s="26" t="s">
        <v>327</v>
      </c>
      <c r="CX417" s="26" t="s">
        <v>327</v>
      </c>
    </row>
    <row r="418" spans="5:102" x14ac:dyDescent="0.45">
      <c r="E418" s="26" t="s">
        <v>327</v>
      </c>
      <c r="F418" s="26" t="s">
        <v>327</v>
      </c>
      <c r="G418" s="26" t="s">
        <v>327</v>
      </c>
      <c r="H418" s="26" t="s">
        <v>327</v>
      </c>
      <c r="I418" s="26" t="s">
        <v>327</v>
      </c>
      <c r="J418" s="26" t="s">
        <v>327</v>
      </c>
      <c r="K418" s="26" t="s">
        <v>327</v>
      </c>
      <c r="L418" s="26" t="s">
        <v>327</v>
      </c>
      <c r="M418" s="26" t="s">
        <v>327</v>
      </c>
      <c r="O418" s="26" t="s">
        <v>327</v>
      </c>
      <c r="P418" s="26" t="s">
        <v>327</v>
      </c>
      <c r="Q418" s="26" t="s">
        <v>327</v>
      </c>
      <c r="R418" s="26" t="s">
        <v>327</v>
      </c>
      <c r="U418" s="26" t="s">
        <v>327</v>
      </c>
      <c r="V418" s="26" t="s">
        <v>327</v>
      </c>
      <c r="W418" s="26" t="s">
        <v>327</v>
      </c>
      <c r="X418" s="26" t="s">
        <v>327</v>
      </c>
      <c r="AA418" s="26" t="s">
        <v>327</v>
      </c>
      <c r="AB418" s="26" t="s">
        <v>327</v>
      </c>
      <c r="AC418" s="26" t="s">
        <v>327</v>
      </c>
      <c r="AD418" s="26" t="s">
        <v>327</v>
      </c>
      <c r="AG418" s="26" t="s">
        <v>327</v>
      </c>
      <c r="AH418" s="26" t="s">
        <v>327</v>
      </c>
      <c r="AI418" s="26" t="s">
        <v>327</v>
      </c>
      <c r="AJ418" s="26" t="s">
        <v>327</v>
      </c>
      <c r="AM418" s="26" t="s">
        <v>327</v>
      </c>
      <c r="AN418" s="26" t="s">
        <v>327</v>
      </c>
      <c r="AO418" s="26" t="s">
        <v>327</v>
      </c>
      <c r="AP418" s="26" t="s">
        <v>327</v>
      </c>
      <c r="AS418" s="26" t="s">
        <v>327</v>
      </c>
      <c r="AT418" s="26" t="s">
        <v>327</v>
      </c>
      <c r="AU418" s="26" t="s">
        <v>327</v>
      </c>
      <c r="AV418" s="26" t="s">
        <v>327</v>
      </c>
      <c r="AY418" s="26" t="s">
        <v>327</v>
      </c>
      <c r="AZ418" s="26" t="s">
        <v>327</v>
      </c>
      <c r="BA418" s="26" t="s">
        <v>327</v>
      </c>
      <c r="BB418" s="26" t="s">
        <v>327</v>
      </c>
      <c r="BE418" s="26" t="s">
        <v>327</v>
      </c>
      <c r="BF418" s="26" t="s">
        <v>327</v>
      </c>
      <c r="BG418" s="26" t="s">
        <v>327</v>
      </c>
      <c r="BH418" s="26" t="s">
        <v>327</v>
      </c>
      <c r="BK418" s="26" t="s">
        <v>327</v>
      </c>
      <c r="BL418" s="26" t="s">
        <v>327</v>
      </c>
      <c r="BM418" s="26" t="s">
        <v>327</v>
      </c>
      <c r="BN418" s="26" t="s">
        <v>327</v>
      </c>
      <c r="BQ418" s="26" t="s">
        <v>327</v>
      </c>
      <c r="BR418" s="26" t="s">
        <v>327</v>
      </c>
      <c r="BS418" s="26" t="s">
        <v>327</v>
      </c>
      <c r="BT418" s="26" t="s">
        <v>327</v>
      </c>
      <c r="BW418" s="26" t="s">
        <v>327</v>
      </c>
      <c r="BX418" s="26" t="s">
        <v>327</v>
      </c>
      <c r="BY418" s="26" t="s">
        <v>327</v>
      </c>
      <c r="BZ418" s="26" t="s">
        <v>327</v>
      </c>
      <c r="CC418" s="26" t="s">
        <v>327</v>
      </c>
      <c r="CD418" s="26" t="s">
        <v>327</v>
      </c>
      <c r="CE418" s="26" t="s">
        <v>327</v>
      </c>
      <c r="CF418" s="26" t="s">
        <v>327</v>
      </c>
      <c r="CI418" s="26" t="s">
        <v>327</v>
      </c>
      <c r="CJ418" s="26" t="s">
        <v>327</v>
      </c>
      <c r="CK418" s="26" t="s">
        <v>327</v>
      </c>
      <c r="CL418" s="26" t="s">
        <v>327</v>
      </c>
      <c r="CO418" s="26" t="s">
        <v>327</v>
      </c>
      <c r="CP418" s="26" t="s">
        <v>327</v>
      </c>
      <c r="CQ418" s="26" t="s">
        <v>327</v>
      </c>
      <c r="CR418" s="26" t="s">
        <v>327</v>
      </c>
      <c r="CU418" s="26" t="s">
        <v>327</v>
      </c>
      <c r="CV418" s="26" t="s">
        <v>327</v>
      </c>
      <c r="CW418" s="26" t="s">
        <v>327</v>
      </c>
      <c r="CX418" s="26" t="s">
        <v>327</v>
      </c>
    </row>
    <row r="419" spans="5:102" x14ac:dyDescent="0.45">
      <c r="E419" s="26" t="s">
        <v>327</v>
      </c>
      <c r="F419" s="26" t="s">
        <v>327</v>
      </c>
      <c r="G419" s="26" t="s">
        <v>327</v>
      </c>
      <c r="H419" s="26" t="s">
        <v>327</v>
      </c>
      <c r="I419" s="26" t="s">
        <v>327</v>
      </c>
      <c r="J419" s="26" t="s">
        <v>327</v>
      </c>
      <c r="K419" s="26" t="s">
        <v>327</v>
      </c>
      <c r="L419" s="26" t="s">
        <v>327</v>
      </c>
      <c r="M419" s="26" t="s">
        <v>327</v>
      </c>
      <c r="O419" s="26" t="s">
        <v>327</v>
      </c>
      <c r="P419" s="26" t="s">
        <v>327</v>
      </c>
      <c r="Q419" s="26" t="s">
        <v>327</v>
      </c>
      <c r="R419" s="26" t="s">
        <v>327</v>
      </c>
      <c r="U419" s="26" t="s">
        <v>327</v>
      </c>
      <c r="V419" s="26" t="s">
        <v>327</v>
      </c>
      <c r="W419" s="26" t="s">
        <v>327</v>
      </c>
      <c r="X419" s="26" t="s">
        <v>327</v>
      </c>
      <c r="AA419" s="26" t="s">
        <v>327</v>
      </c>
      <c r="AB419" s="26" t="s">
        <v>327</v>
      </c>
      <c r="AC419" s="26" t="s">
        <v>327</v>
      </c>
      <c r="AD419" s="26" t="s">
        <v>327</v>
      </c>
      <c r="AG419" s="26" t="s">
        <v>327</v>
      </c>
      <c r="AH419" s="26" t="s">
        <v>327</v>
      </c>
      <c r="AI419" s="26" t="s">
        <v>327</v>
      </c>
      <c r="AJ419" s="26" t="s">
        <v>327</v>
      </c>
      <c r="AM419" s="26" t="s">
        <v>327</v>
      </c>
      <c r="AN419" s="26" t="s">
        <v>327</v>
      </c>
      <c r="AO419" s="26" t="s">
        <v>327</v>
      </c>
      <c r="AP419" s="26" t="s">
        <v>327</v>
      </c>
      <c r="AS419" s="26" t="s">
        <v>327</v>
      </c>
      <c r="AT419" s="26" t="s">
        <v>327</v>
      </c>
      <c r="AU419" s="26" t="s">
        <v>327</v>
      </c>
      <c r="AV419" s="26" t="s">
        <v>327</v>
      </c>
      <c r="AY419" s="26" t="s">
        <v>327</v>
      </c>
      <c r="AZ419" s="26" t="s">
        <v>327</v>
      </c>
      <c r="BA419" s="26" t="s">
        <v>327</v>
      </c>
      <c r="BB419" s="26" t="s">
        <v>327</v>
      </c>
      <c r="BE419" s="26" t="s">
        <v>327</v>
      </c>
      <c r="BF419" s="26" t="s">
        <v>327</v>
      </c>
      <c r="BG419" s="26" t="s">
        <v>327</v>
      </c>
      <c r="BH419" s="26" t="s">
        <v>327</v>
      </c>
      <c r="BK419" s="26" t="s">
        <v>327</v>
      </c>
      <c r="BL419" s="26" t="s">
        <v>327</v>
      </c>
      <c r="BM419" s="26" t="s">
        <v>327</v>
      </c>
      <c r="BN419" s="26" t="s">
        <v>327</v>
      </c>
      <c r="BQ419" s="26" t="s">
        <v>327</v>
      </c>
      <c r="BR419" s="26" t="s">
        <v>327</v>
      </c>
      <c r="BS419" s="26" t="s">
        <v>327</v>
      </c>
      <c r="BT419" s="26" t="s">
        <v>327</v>
      </c>
      <c r="BW419" s="26" t="s">
        <v>327</v>
      </c>
      <c r="BX419" s="26" t="s">
        <v>327</v>
      </c>
      <c r="BY419" s="26" t="s">
        <v>327</v>
      </c>
      <c r="BZ419" s="26" t="s">
        <v>327</v>
      </c>
      <c r="CC419" s="26" t="s">
        <v>327</v>
      </c>
      <c r="CD419" s="26" t="s">
        <v>327</v>
      </c>
      <c r="CE419" s="26" t="s">
        <v>327</v>
      </c>
      <c r="CF419" s="26" t="s">
        <v>327</v>
      </c>
      <c r="CI419" s="26" t="s">
        <v>327</v>
      </c>
      <c r="CJ419" s="26" t="s">
        <v>327</v>
      </c>
      <c r="CK419" s="26" t="s">
        <v>327</v>
      </c>
      <c r="CL419" s="26" t="s">
        <v>327</v>
      </c>
      <c r="CO419" s="26" t="s">
        <v>327</v>
      </c>
      <c r="CP419" s="26" t="s">
        <v>327</v>
      </c>
      <c r="CQ419" s="26" t="s">
        <v>327</v>
      </c>
      <c r="CR419" s="26" t="s">
        <v>327</v>
      </c>
      <c r="CU419" s="26" t="s">
        <v>327</v>
      </c>
      <c r="CV419" s="26" t="s">
        <v>327</v>
      </c>
      <c r="CW419" s="26" t="s">
        <v>327</v>
      </c>
      <c r="CX419" s="26" t="s">
        <v>327</v>
      </c>
    </row>
    <row r="420" spans="5:102" x14ac:dyDescent="0.45">
      <c r="E420" s="26" t="s">
        <v>327</v>
      </c>
      <c r="F420" s="26" t="s">
        <v>327</v>
      </c>
      <c r="G420" s="26" t="s">
        <v>327</v>
      </c>
      <c r="H420" s="26" t="s">
        <v>327</v>
      </c>
      <c r="I420" s="26" t="s">
        <v>327</v>
      </c>
      <c r="J420" s="26" t="s">
        <v>327</v>
      </c>
      <c r="K420" s="26" t="s">
        <v>327</v>
      </c>
      <c r="L420" s="26" t="s">
        <v>327</v>
      </c>
      <c r="M420" s="26" t="s">
        <v>327</v>
      </c>
      <c r="O420" s="26" t="s">
        <v>327</v>
      </c>
      <c r="P420" s="26" t="s">
        <v>327</v>
      </c>
      <c r="Q420" s="26" t="s">
        <v>327</v>
      </c>
      <c r="R420" s="26" t="s">
        <v>327</v>
      </c>
      <c r="U420" s="26" t="s">
        <v>327</v>
      </c>
      <c r="V420" s="26" t="s">
        <v>327</v>
      </c>
      <c r="W420" s="26" t="s">
        <v>327</v>
      </c>
      <c r="X420" s="26" t="s">
        <v>327</v>
      </c>
      <c r="AA420" s="26" t="s">
        <v>327</v>
      </c>
      <c r="AB420" s="26" t="s">
        <v>327</v>
      </c>
      <c r="AC420" s="26" t="s">
        <v>327</v>
      </c>
      <c r="AD420" s="26" t="s">
        <v>327</v>
      </c>
      <c r="AG420" s="26" t="s">
        <v>327</v>
      </c>
      <c r="AH420" s="26" t="s">
        <v>327</v>
      </c>
      <c r="AI420" s="26" t="s">
        <v>327</v>
      </c>
      <c r="AJ420" s="26" t="s">
        <v>327</v>
      </c>
      <c r="AM420" s="26" t="s">
        <v>327</v>
      </c>
      <c r="AN420" s="26" t="s">
        <v>327</v>
      </c>
      <c r="AO420" s="26" t="s">
        <v>327</v>
      </c>
      <c r="AP420" s="26" t="s">
        <v>327</v>
      </c>
      <c r="AS420" s="26" t="s">
        <v>327</v>
      </c>
      <c r="AT420" s="26" t="s">
        <v>327</v>
      </c>
      <c r="AU420" s="26" t="s">
        <v>327</v>
      </c>
      <c r="AV420" s="26" t="s">
        <v>327</v>
      </c>
      <c r="AY420" s="26" t="s">
        <v>327</v>
      </c>
      <c r="AZ420" s="26" t="s">
        <v>327</v>
      </c>
      <c r="BA420" s="26" t="s">
        <v>327</v>
      </c>
      <c r="BB420" s="26" t="s">
        <v>327</v>
      </c>
      <c r="BE420" s="26" t="s">
        <v>327</v>
      </c>
      <c r="BF420" s="26" t="s">
        <v>327</v>
      </c>
      <c r="BG420" s="26" t="s">
        <v>327</v>
      </c>
      <c r="BH420" s="26" t="s">
        <v>327</v>
      </c>
      <c r="BK420" s="26" t="s">
        <v>327</v>
      </c>
      <c r="BL420" s="26" t="s">
        <v>327</v>
      </c>
      <c r="BM420" s="26" t="s">
        <v>327</v>
      </c>
      <c r="BN420" s="26" t="s">
        <v>327</v>
      </c>
      <c r="BQ420" s="26" t="s">
        <v>327</v>
      </c>
      <c r="BR420" s="26" t="s">
        <v>327</v>
      </c>
      <c r="BS420" s="26" t="s">
        <v>327</v>
      </c>
      <c r="BT420" s="26" t="s">
        <v>327</v>
      </c>
      <c r="BW420" s="26" t="s">
        <v>327</v>
      </c>
      <c r="BX420" s="26" t="s">
        <v>327</v>
      </c>
      <c r="BY420" s="26" t="s">
        <v>327</v>
      </c>
      <c r="BZ420" s="26" t="s">
        <v>327</v>
      </c>
      <c r="CC420" s="26" t="s">
        <v>327</v>
      </c>
      <c r="CD420" s="26" t="s">
        <v>327</v>
      </c>
      <c r="CE420" s="26" t="s">
        <v>327</v>
      </c>
      <c r="CF420" s="26" t="s">
        <v>327</v>
      </c>
      <c r="CI420" s="26" t="s">
        <v>327</v>
      </c>
      <c r="CJ420" s="26" t="s">
        <v>327</v>
      </c>
      <c r="CK420" s="26" t="s">
        <v>327</v>
      </c>
      <c r="CL420" s="26" t="s">
        <v>327</v>
      </c>
      <c r="CO420" s="26" t="s">
        <v>327</v>
      </c>
      <c r="CP420" s="26" t="s">
        <v>327</v>
      </c>
      <c r="CQ420" s="26" t="s">
        <v>327</v>
      </c>
      <c r="CR420" s="26" t="s">
        <v>327</v>
      </c>
      <c r="CU420" s="26" t="s">
        <v>327</v>
      </c>
      <c r="CV420" s="26" t="s">
        <v>327</v>
      </c>
      <c r="CW420" s="26" t="s">
        <v>327</v>
      </c>
      <c r="CX420" s="26" t="s">
        <v>327</v>
      </c>
    </row>
    <row r="421" spans="5:102" x14ac:dyDescent="0.45">
      <c r="E421" s="26" t="s">
        <v>327</v>
      </c>
      <c r="F421" s="26" t="s">
        <v>327</v>
      </c>
      <c r="G421" s="26" t="s">
        <v>327</v>
      </c>
      <c r="H421" s="26" t="s">
        <v>327</v>
      </c>
      <c r="I421" s="26" t="s">
        <v>327</v>
      </c>
      <c r="J421" s="26" t="s">
        <v>327</v>
      </c>
      <c r="K421" s="26" t="s">
        <v>327</v>
      </c>
      <c r="L421" s="26" t="s">
        <v>327</v>
      </c>
      <c r="M421" s="26" t="s">
        <v>327</v>
      </c>
      <c r="O421" s="26" t="s">
        <v>327</v>
      </c>
      <c r="P421" s="26" t="s">
        <v>327</v>
      </c>
      <c r="Q421" s="26" t="s">
        <v>327</v>
      </c>
      <c r="R421" s="26" t="s">
        <v>327</v>
      </c>
      <c r="U421" s="26" t="s">
        <v>327</v>
      </c>
      <c r="V421" s="26" t="s">
        <v>327</v>
      </c>
      <c r="W421" s="26" t="s">
        <v>327</v>
      </c>
      <c r="X421" s="26" t="s">
        <v>327</v>
      </c>
      <c r="AA421" s="26" t="s">
        <v>327</v>
      </c>
      <c r="AB421" s="26" t="s">
        <v>327</v>
      </c>
      <c r="AC421" s="26" t="s">
        <v>327</v>
      </c>
      <c r="AD421" s="26" t="s">
        <v>327</v>
      </c>
      <c r="AG421" s="26" t="s">
        <v>327</v>
      </c>
      <c r="AH421" s="26" t="s">
        <v>327</v>
      </c>
      <c r="AI421" s="26" t="s">
        <v>327</v>
      </c>
      <c r="AJ421" s="26" t="s">
        <v>327</v>
      </c>
      <c r="AM421" s="26" t="s">
        <v>327</v>
      </c>
      <c r="AN421" s="26" t="s">
        <v>327</v>
      </c>
      <c r="AO421" s="26" t="s">
        <v>327</v>
      </c>
      <c r="AP421" s="26" t="s">
        <v>327</v>
      </c>
      <c r="AS421" s="26" t="s">
        <v>327</v>
      </c>
      <c r="AT421" s="26" t="s">
        <v>327</v>
      </c>
      <c r="AU421" s="26" t="s">
        <v>327</v>
      </c>
      <c r="AV421" s="26" t="s">
        <v>327</v>
      </c>
      <c r="AY421" s="26" t="s">
        <v>327</v>
      </c>
      <c r="AZ421" s="26" t="s">
        <v>327</v>
      </c>
      <c r="BA421" s="26" t="s">
        <v>327</v>
      </c>
      <c r="BB421" s="26" t="s">
        <v>327</v>
      </c>
      <c r="BE421" s="26" t="s">
        <v>327</v>
      </c>
      <c r="BF421" s="26" t="s">
        <v>327</v>
      </c>
      <c r="BG421" s="26" t="s">
        <v>327</v>
      </c>
      <c r="BH421" s="26" t="s">
        <v>327</v>
      </c>
      <c r="BK421" s="26" t="s">
        <v>327</v>
      </c>
      <c r="BL421" s="26" t="s">
        <v>327</v>
      </c>
      <c r="BM421" s="26" t="s">
        <v>327</v>
      </c>
      <c r="BN421" s="26" t="s">
        <v>327</v>
      </c>
      <c r="BQ421" s="26" t="s">
        <v>327</v>
      </c>
      <c r="BR421" s="26" t="s">
        <v>327</v>
      </c>
      <c r="BS421" s="26" t="s">
        <v>327</v>
      </c>
      <c r="BT421" s="26" t="s">
        <v>327</v>
      </c>
      <c r="BW421" s="26" t="s">
        <v>327</v>
      </c>
      <c r="BX421" s="26" t="s">
        <v>327</v>
      </c>
      <c r="BY421" s="26" t="s">
        <v>327</v>
      </c>
      <c r="BZ421" s="26" t="s">
        <v>327</v>
      </c>
      <c r="CC421" s="26" t="s">
        <v>327</v>
      </c>
      <c r="CD421" s="26" t="s">
        <v>327</v>
      </c>
      <c r="CE421" s="26" t="s">
        <v>327</v>
      </c>
      <c r="CF421" s="26" t="s">
        <v>327</v>
      </c>
      <c r="CI421" s="26" t="s">
        <v>327</v>
      </c>
      <c r="CJ421" s="26" t="s">
        <v>327</v>
      </c>
      <c r="CK421" s="26" t="s">
        <v>327</v>
      </c>
      <c r="CL421" s="26" t="s">
        <v>327</v>
      </c>
      <c r="CO421" s="26" t="s">
        <v>327</v>
      </c>
      <c r="CP421" s="26" t="s">
        <v>327</v>
      </c>
      <c r="CQ421" s="26" t="s">
        <v>327</v>
      </c>
      <c r="CR421" s="26" t="s">
        <v>327</v>
      </c>
      <c r="CU421" s="26" t="s">
        <v>327</v>
      </c>
      <c r="CV421" s="26" t="s">
        <v>327</v>
      </c>
      <c r="CW421" s="26" t="s">
        <v>327</v>
      </c>
      <c r="CX421" s="26" t="s">
        <v>327</v>
      </c>
    </row>
    <row r="422" spans="5:102" x14ac:dyDescent="0.45">
      <c r="E422" s="26" t="s">
        <v>327</v>
      </c>
      <c r="F422" s="26" t="s">
        <v>327</v>
      </c>
      <c r="G422" s="26" t="s">
        <v>327</v>
      </c>
      <c r="H422" s="26" t="s">
        <v>327</v>
      </c>
      <c r="I422" s="26" t="s">
        <v>327</v>
      </c>
      <c r="J422" s="26" t="s">
        <v>327</v>
      </c>
      <c r="K422" s="26" t="s">
        <v>327</v>
      </c>
      <c r="L422" s="26" t="s">
        <v>327</v>
      </c>
      <c r="M422" s="26" t="s">
        <v>327</v>
      </c>
      <c r="O422" s="26" t="s">
        <v>327</v>
      </c>
      <c r="P422" s="26" t="s">
        <v>327</v>
      </c>
      <c r="Q422" s="26" t="s">
        <v>327</v>
      </c>
      <c r="R422" s="26" t="s">
        <v>327</v>
      </c>
      <c r="U422" s="26" t="s">
        <v>327</v>
      </c>
      <c r="V422" s="26" t="s">
        <v>327</v>
      </c>
      <c r="W422" s="26" t="s">
        <v>327</v>
      </c>
      <c r="X422" s="26" t="s">
        <v>327</v>
      </c>
      <c r="AA422" s="26" t="s">
        <v>327</v>
      </c>
      <c r="AB422" s="26" t="s">
        <v>327</v>
      </c>
      <c r="AC422" s="26" t="s">
        <v>327</v>
      </c>
      <c r="AD422" s="26" t="s">
        <v>327</v>
      </c>
      <c r="AG422" s="26" t="s">
        <v>327</v>
      </c>
      <c r="AH422" s="26" t="s">
        <v>327</v>
      </c>
      <c r="AI422" s="26" t="s">
        <v>327</v>
      </c>
      <c r="AJ422" s="26" t="s">
        <v>327</v>
      </c>
      <c r="AM422" s="26" t="s">
        <v>327</v>
      </c>
      <c r="AN422" s="26" t="s">
        <v>327</v>
      </c>
      <c r="AO422" s="26" t="s">
        <v>327</v>
      </c>
      <c r="AP422" s="26" t="s">
        <v>327</v>
      </c>
      <c r="AS422" s="26" t="s">
        <v>327</v>
      </c>
      <c r="AT422" s="26" t="s">
        <v>327</v>
      </c>
      <c r="AU422" s="26" t="s">
        <v>327</v>
      </c>
      <c r="AV422" s="26" t="s">
        <v>327</v>
      </c>
      <c r="AY422" s="26" t="s">
        <v>327</v>
      </c>
      <c r="AZ422" s="26" t="s">
        <v>327</v>
      </c>
      <c r="BA422" s="26" t="s">
        <v>327</v>
      </c>
      <c r="BB422" s="26" t="s">
        <v>327</v>
      </c>
      <c r="BE422" s="26" t="s">
        <v>327</v>
      </c>
      <c r="BF422" s="26" t="s">
        <v>327</v>
      </c>
      <c r="BG422" s="26" t="s">
        <v>327</v>
      </c>
      <c r="BH422" s="26" t="s">
        <v>327</v>
      </c>
      <c r="BK422" s="26" t="s">
        <v>327</v>
      </c>
      <c r="BL422" s="26" t="s">
        <v>327</v>
      </c>
      <c r="BM422" s="26" t="s">
        <v>327</v>
      </c>
      <c r="BN422" s="26" t="s">
        <v>327</v>
      </c>
      <c r="BQ422" s="26" t="s">
        <v>327</v>
      </c>
      <c r="BR422" s="26" t="s">
        <v>327</v>
      </c>
      <c r="BS422" s="26" t="s">
        <v>327</v>
      </c>
      <c r="BT422" s="26" t="s">
        <v>327</v>
      </c>
      <c r="BW422" s="26" t="s">
        <v>327</v>
      </c>
      <c r="BX422" s="26" t="s">
        <v>327</v>
      </c>
      <c r="BY422" s="26" t="s">
        <v>327</v>
      </c>
      <c r="BZ422" s="26" t="s">
        <v>327</v>
      </c>
      <c r="CC422" s="26" t="s">
        <v>327</v>
      </c>
      <c r="CD422" s="26" t="s">
        <v>327</v>
      </c>
      <c r="CE422" s="26" t="s">
        <v>327</v>
      </c>
      <c r="CF422" s="26" t="s">
        <v>327</v>
      </c>
      <c r="CI422" s="26" t="s">
        <v>327</v>
      </c>
      <c r="CJ422" s="26" t="s">
        <v>327</v>
      </c>
      <c r="CK422" s="26" t="s">
        <v>327</v>
      </c>
      <c r="CL422" s="26" t="s">
        <v>327</v>
      </c>
      <c r="CO422" s="26" t="s">
        <v>327</v>
      </c>
      <c r="CP422" s="26" t="s">
        <v>327</v>
      </c>
      <c r="CQ422" s="26" t="s">
        <v>327</v>
      </c>
      <c r="CR422" s="26" t="s">
        <v>327</v>
      </c>
      <c r="CU422" s="26" t="s">
        <v>327</v>
      </c>
      <c r="CV422" s="26" t="s">
        <v>327</v>
      </c>
      <c r="CW422" s="26" t="s">
        <v>327</v>
      </c>
      <c r="CX422" s="26" t="s">
        <v>327</v>
      </c>
    </row>
    <row r="423" spans="5:102" x14ac:dyDescent="0.45">
      <c r="E423" s="26" t="s">
        <v>327</v>
      </c>
      <c r="F423" s="26" t="s">
        <v>327</v>
      </c>
      <c r="G423" s="26" t="s">
        <v>327</v>
      </c>
      <c r="H423" s="26" t="s">
        <v>327</v>
      </c>
      <c r="I423" s="26" t="s">
        <v>327</v>
      </c>
      <c r="J423" s="26" t="s">
        <v>327</v>
      </c>
      <c r="K423" s="26" t="s">
        <v>327</v>
      </c>
      <c r="L423" s="26" t="s">
        <v>327</v>
      </c>
      <c r="M423" s="26" t="s">
        <v>327</v>
      </c>
      <c r="O423" s="26" t="s">
        <v>327</v>
      </c>
      <c r="P423" s="26" t="s">
        <v>327</v>
      </c>
      <c r="Q423" s="26" t="s">
        <v>327</v>
      </c>
      <c r="R423" s="26" t="s">
        <v>327</v>
      </c>
      <c r="U423" s="26" t="s">
        <v>327</v>
      </c>
      <c r="V423" s="26" t="s">
        <v>327</v>
      </c>
      <c r="W423" s="26" t="s">
        <v>327</v>
      </c>
      <c r="X423" s="26" t="s">
        <v>327</v>
      </c>
      <c r="AA423" s="26" t="s">
        <v>327</v>
      </c>
      <c r="AB423" s="26" t="s">
        <v>327</v>
      </c>
      <c r="AC423" s="26" t="s">
        <v>327</v>
      </c>
      <c r="AD423" s="26" t="s">
        <v>327</v>
      </c>
      <c r="AG423" s="26" t="s">
        <v>327</v>
      </c>
      <c r="AH423" s="26" t="s">
        <v>327</v>
      </c>
      <c r="AI423" s="26" t="s">
        <v>327</v>
      </c>
      <c r="AJ423" s="26" t="s">
        <v>327</v>
      </c>
      <c r="AM423" s="26" t="s">
        <v>327</v>
      </c>
      <c r="AN423" s="26" t="s">
        <v>327</v>
      </c>
      <c r="AO423" s="26" t="s">
        <v>327</v>
      </c>
      <c r="AP423" s="26" t="s">
        <v>327</v>
      </c>
      <c r="AS423" s="26" t="s">
        <v>327</v>
      </c>
      <c r="AT423" s="26" t="s">
        <v>327</v>
      </c>
      <c r="AU423" s="26" t="s">
        <v>327</v>
      </c>
      <c r="AV423" s="26" t="s">
        <v>327</v>
      </c>
      <c r="AY423" s="26" t="s">
        <v>327</v>
      </c>
      <c r="AZ423" s="26" t="s">
        <v>327</v>
      </c>
      <c r="BA423" s="26" t="s">
        <v>327</v>
      </c>
      <c r="BB423" s="26" t="s">
        <v>327</v>
      </c>
      <c r="BE423" s="26" t="s">
        <v>327</v>
      </c>
      <c r="BF423" s="26" t="s">
        <v>327</v>
      </c>
      <c r="BG423" s="26" t="s">
        <v>327</v>
      </c>
      <c r="BH423" s="26" t="s">
        <v>327</v>
      </c>
      <c r="BK423" s="26" t="s">
        <v>327</v>
      </c>
      <c r="BL423" s="26" t="s">
        <v>327</v>
      </c>
      <c r="BM423" s="26" t="s">
        <v>327</v>
      </c>
      <c r="BN423" s="26" t="s">
        <v>327</v>
      </c>
      <c r="BQ423" s="26" t="s">
        <v>327</v>
      </c>
      <c r="BR423" s="26" t="s">
        <v>327</v>
      </c>
      <c r="BS423" s="26" t="s">
        <v>327</v>
      </c>
      <c r="BT423" s="26" t="s">
        <v>327</v>
      </c>
      <c r="BW423" s="26" t="s">
        <v>327</v>
      </c>
      <c r="BX423" s="26" t="s">
        <v>327</v>
      </c>
      <c r="BY423" s="26" t="s">
        <v>327</v>
      </c>
      <c r="BZ423" s="26" t="s">
        <v>327</v>
      </c>
      <c r="CC423" s="26" t="s">
        <v>327</v>
      </c>
      <c r="CD423" s="26" t="s">
        <v>327</v>
      </c>
      <c r="CE423" s="26" t="s">
        <v>327</v>
      </c>
      <c r="CF423" s="26" t="s">
        <v>327</v>
      </c>
      <c r="CI423" s="26" t="s">
        <v>327</v>
      </c>
      <c r="CJ423" s="26" t="s">
        <v>327</v>
      </c>
      <c r="CK423" s="26" t="s">
        <v>327</v>
      </c>
      <c r="CL423" s="26" t="s">
        <v>327</v>
      </c>
      <c r="CO423" s="26" t="s">
        <v>327</v>
      </c>
      <c r="CP423" s="26" t="s">
        <v>327</v>
      </c>
      <c r="CQ423" s="26" t="s">
        <v>327</v>
      </c>
      <c r="CR423" s="26" t="s">
        <v>327</v>
      </c>
      <c r="CU423" s="26" t="s">
        <v>327</v>
      </c>
      <c r="CV423" s="26" t="s">
        <v>327</v>
      </c>
      <c r="CW423" s="26" t="s">
        <v>327</v>
      </c>
      <c r="CX423" s="26" t="s">
        <v>327</v>
      </c>
    </row>
    <row r="424" spans="5:102" x14ac:dyDescent="0.45">
      <c r="E424" s="26" t="s">
        <v>327</v>
      </c>
      <c r="F424" s="26" t="s">
        <v>327</v>
      </c>
      <c r="G424" s="26" t="s">
        <v>327</v>
      </c>
      <c r="H424" s="26" t="s">
        <v>327</v>
      </c>
      <c r="I424" s="26" t="s">
        <v>327</v>
      </c>
      <c r="J424" s="26" t="s">
        <v>327</v>
      </c>
      <c r="K424" s="26" t="s">
        <v>327</v>
      </c>
      <c r="L424" s="26" t="s">
        <v>327</v>
      </c>
      <c r="M424" s="26" t="s">
        <v>327</v>
      </c>
      <c r="O424" s="26" t="s">
        <v>327</v>
      </c>
      <c r="P424" s="26" t="s">
        <v>327</v>
      </c>
      <c r="Q424" s="26" t="s">
        <v>327</v>
      </c>
      <c r="R424" s="26" t="s">
        <v>327</v>
      </c>
      <c r="U424" s="26" t="s">
        <v>327</v>
      </c>
      <c r="V424" s="26" t="s">
        <v>327</v>
      </c>
      <c r="W424" s="26" t="s">
        <v>327</v>
      </c>
      <c r="X424" s="26" t="s">
        <v>327</v>
      </c>
      <c r="AA424" s="26" t="s">
        <v>327</v>
      </c>
      <c r="AB424" s="26" t="s">
        <v>327</v>
      </c>
      <c r="AC424" s="26" t="s">
        <v>327</v>
      </c>
      <c r="AD424" s="26" t="s">
        <v>327</v>
      </c>
      <c r="AG424" s="26" t="s">
        <v>327</v>
      </c>
      <c r="AH424" s="26" t="s">
        <v>327</v>
      </c>
      <c r="AI424" s="26" t="s">
        <v>327</v>
      </c>
      <c r="AJ424" s="26" t="s">
        <v>327</v>
      </c>
      <c r="AM424" s="26" t="s">
        <v>327</v>
      </c>
      <c r="AN424" s="26" t="s">
        <v>327</v>
      </c>
      <c r="AO424" s="26" t="s">
        <v>327</v>
      </c>
      <c r="AP424" s="26" t="s">
        <v>327</v>
      </c>
      <c r="AS424" s="26" t="s">
        <v>327</v>
      </c>
      <c r="AT424" s="26" t="s">
        <v>327</v>
      </c>
      <c r="AU424" s="26" t="s">
        <v>327</v>
      </c>
      <c r="AV424" s="26" t="s">
        <v>327</v>
      </c>
      <c r="AY424" s="26" t="s">
        <v>327</v>
      </c>
      <c r="AZ424" s="26" t="s">
        <v>327</v>
      </c>
      <c r="BA424" s="26" t="s">
        <v>327</v>
      </c>
      <c r="BB424" s="26" t="s">
        <v>327</v>
      </c>
      <c r="BE424" s="26" t="s">
        <v>327</v>
      </c>
      <c r="BF424" s="26" t="s">
        <v>327</v>
      </c>
      <c r="BG424" s="26" t="s">
        <v>327</v>
      </c>
      <c r="BH424" s="26" t="s">
        <v>327</v>
      </c>
      <c r="BK424" s="26" t="s">
        <v>327</v>
      </c>
      <c r="BL424" s="26" t="s">
        <v>327</v>
      </c>
      <c r="BM424" s="26" t="s">
        <v>327</v>
      </c>
      <c r="BN424" s="26" t="s">
        <v>327</v>
      </c>
      <c r="BQ424" s="26" t="s">
        <v>327</v>
      </c>
      <c r="BR424" s="26" t="s">
        <v>327</v>
      </c>
      <c r="BS424" s="26" t="s">
        <v>327</v>
      </c>
      <c r="BT424" s="26" t="s">
        <v>327</v>
      </c>
      <c r="BW424" s="26" t="s">
        <v>327</v>
      </c>
      <c r="BX424" s="26" t="s">
        <v>327</v>
      </c>
      <c r="BY424" s="26" t="s">
        <v>327</v>
      </c>
      <c r="BZ424" s="26" t="s">
        <v>327</v>
      </c>
      <c r="CC424" s="26" t="s">
        <v>327</v>
      </c>
      <c r="CD424" s="26" t="s">
        <v>327</v>
      </c>
      <c r="CE424" s="26" t="s">
        <v>327</v>
      </c>
      <c r="CF424" s="26" t="s">
        <v>327</v>
      </c>
      <c r="CI424" s="26" t="s">
        <v>327</v>
      </c>
      <c r="CJ424" s="26" t="s">
        <v>327</v>
      </c>
      <c r="CK424" s="26" t="s">
        <v>327</v>
      </c>
      <c r="CL424" s="26" t="s">
        <v>327</v>
      </c>
      <c r="CO424" s="26" t="s">
        <v>327</v>
      </c>
      <c r="CP424" s="26" t="s">
        <v>327</v>
      </c>
      <c r="CQ424" s="26" t="s">
        <v>327</v>
      </c>
      <c r="CR424" s="26" t="s">
        <v>327</v>
      </c>
      <c r="CU424" s="26" t="s">
        <v>327</v>
      </c>
      <c r="CV424" s="26" t="s">
        <v>327</v>
      </c>
      <c r="CW424" s="26" t="s">
        <v>327</v>
      </c>
      <c r="CX424" s="26" t="s">
        <v>327</v>
      </c>
    </row>
    <row r="425" spans="5:102" x14ac:dyDescent="0.45">
      <c r="E425" s="26" t="s">
        <v>327</v>
      </c>
      <c r="F425" s="26" t="s">
        <v>327</v>
      </c>
      <c r="G425" s="26" t="s">
        <v>327</v>
      </c>
      <c r="H425" s="26" t="s">
        <v>327</v>
      </c>
      <c r="I425" s="26" t="s">
        <v>327</v>
      </c>
      <c r="J425" s="26" t="s">
        <v>327</v>
      </c>
      <c r="K425" s="26" t="s">
        <v>327</v>
      </c>
      <c r="L425" s="26" t="s">
        <v>327</v>
      </c>
      <c r="M425" s="26" t="s">
        <v>327</v>
      </c>
      <c r="O425" s="26" t="s">
        <v>327</v>
      </c>
      <c r="P425" s="26" t="s">
        <v>327</v>
      </c>
      <c r="Q425" s="26" t="s">
        <v>327</v>
      </c>
      <c r="R425" s="26" t="s">
        <v>327</v>
      </c>
      <c r="U425" s="26" t="s">
        <v>327</v>
      </c>
      <c r="V425" s="26" t="s">
        <v>327</v>
      </c>
      <c r="W425" s="26" t="s">
        <v>327</v>
      </c>
      <c r="X425" s="26" t="s">
        <v>327</v>
      </c>
      <c r="AA425" s="26" t="s">
        <v>327</v>
      </c>
      <c r="AB425" s="26" t="s">
        <v>327</v>
      </c>
      <c r="AC425" s="26" t="s">
        <v>327</v>
      </c>
      <c r="AD425" s="26" t="s">
        <v>327</v>
      </c>
      <c r="AG425" s="26" t="s">
        <v>327</v>
      </c>
      <c r="AH425" s="26" t="s">
        <v>327</v>
      </c>
      <c r="AI425" s="26" t="s">
        <v>327</v>
      </c>
      <c r="AJ425" s="26" t="s">
        <v>327</v>
      </c>
      <c r="AM425" s="26" t="s">
        <v>327</v>
      </c>
      <c r="AN425" s="26" t="s">
        <v>327</v>
      </c>
      <c r="AO425" s="26" t="s">
        <v>327</v>
      </c>
      <c r="AP425" s="26" t="s">
        <v>327</v>
      </c>
      <c r="AS425" s="26" t="s">
        <v>327</v>
      </c>
      <c r="AT425" s="26" t="s">
        <v>327</v>
      </c>
      <c r="AU425" s="26" t="s">
        <v>327</v>
      </c>
      <c r="AV425" s="26" t="s">
        <v>327</v>
      </c>
      <c r="AY425" s="26" t="s">
        <v>327</v>
      </c>
      <c r="AZ425" s="26" t="s">
        <v>327</v>
      </c>
      <c r="BA425" s="26" t="s">
        <v>327</v>
      </c>
      <c r="BB425" s="26" t="s">
        <v>327</v>
      </c>
      <c r="BE425" s="26" t="s">
        <v>327</v>
      </c>
      <c r="BF425" s="26" t="s">
        <v>327</v>
      </c>
      <c r="BG425" s="26" t="s">
        <v>327</v>
      </c>
      <c r="BH425" s="26" t="s">
        <v>327</v>
      </c>
      <c r="BK425" s="26" t="s">
        <v>327</v>
      </c>
      <c r="BL425" s="26" t="s">
        <v>327</v>
      </c>
      <c r="BM425" s="26" t="s">
        <v>327</v>
      </c>
      <c r="BN425" s="26" t="s">
        <v>327</v>
      </c>
      <c r="BQ425" s="26" t="s">
        <v>327</v>
      </c>
      <c r="BR425" s="26" t="s">
        <v>327</v>
      </c>
      <c r="BS425" s="26" t="s">
        <v>327</v>
      </c>
      <c r="BT425" s="26" t="s">
        <v>327</v>
      </c>
      <c r="BW425" s="26" t="s">
        <v>327</v>
      </c>
      <c r="BX425" s="26" t="s">
        <v>327</v>
      </c>
      <c r="BY425" s="26" t="s">
        <v>327</v>
      </c>
      <c r="BZ425" s="26" t="s">
        <v>327</v>
      </c>
      <c r="CC425" s="26" t="s">
        <v>327</v>
      </c>
      <c r="CD425" s="26" t="s">
        <v>327</v>
      </c>
      <c r="CE425" s="26" t="s">
        <v>327</v>
      </c>
      <c r="CF425" s="26" t="s">
        <v>327</v>
      </c>
      <c r="CI425" s="26" t="s">
        <v>327</v>
      </c>
      <c r="CJ425" s="26" t="s">
        <v>327</v>
      </c>
      <c r="CK425" s="26" t="s">
        <v>327</v>
      </c>
      <c r="CL425" s="26" t="s">
        <v>327</v>
      </c>
      <c r="CO425" s="26" t="s">
        <v>327</v>
      </c>
      <c r="CP425" s="26" t="s">
        <v>327</v>
      </c>
      <c r="CQ425" s="26" t="s">
        <v>327</v>
      </c>
      <c r="CR425" s="26" t="s">
        <v>327</v>
      </c>
      <c r="CU425" s="26" t="s">
        <v>327</v>
      </c>
      <c r="CV425" s="26" t="s">
        <v>327</v>
      </c>
      <c r="CW425" s="26" t="s">
        <v>327</v>
      </c>
      <c r="CX425" s="26" t="s">
        <v>327</v>
      </c>
    </row>
    <row r="426" spans="5:102" x14ac:dyDescent="0.45">
      <c r="E426" s="26" t="s">
        <v>327</v>
      </c>
      <c r="F426" s="26" t="s">
        <v>327</v>
      </c>
      <c r="G426" s="26" t="s">
        <v>327</v>
      </c>
      <c r="H426" s="26" t="s">
        <v>327</v>
      </c>
      <c r="I426" s="26" t="s">
        <v>327</v>
      </c>
      <c r="J426" s="26" t="s">
        <v>327</v>
      </c>
      <c r="K426" s="26" t="s">
        <v>327</v>
      </c>
      <c r="L426" s="26" t="s">
        <v>327</v>
      </c>
      <c r="M426" s="26" t="s">
        <v>327</v>
      </c>
      <c r="O426" s="26" t="s">
        <v>327</v>
      </c>
      <c r="P426" s="26" t="s">
        <v>327</v>
      </c>
      <c r="Q426" s="26" t="s">
        <v>327</v>
      </c>
      <c r="R426" s="26" t="s">
        <v>327</v>
      </c>
      <c r="U426" s="26" t="s">
        <v>327</v>
      </c>
      <c r="V426" s="26" t="s">
        <v>327</v>
      </c>
      <c r="W426" s="26" t="s">
        <v>327</v>
      </c>
      <c r="X426" s="26" t="s">
        <v>327</v>
      </c>
      <c r="AA426" s="26" t="s">
        <v>327</v>
      </c>
      <c r="AB426" s="26" t="s">
        <v>327</v>
      </c>
      <c r="AC426" s="26" t="s">
        <v>327</v>
      </c>
      <c r="AD426" s="26" t="s">
        <v>327</v>
      </c>
      <c r="AG426" s="26" t="s">
        <v>327</v>
      </c>
      <c r="AH426" s="26" t="s">
        <v>327</v>
      </c>
      <c r="AI426" s="26" t="s">
        <v>327</v>
      </c>
      <c r="AJ426" s="26" t="s">
        <v>327</v>
      </c>
      <c r="AM426" s="26" t="s">
        <v>327</v>
      </c>
      <c r="AN426" s="26" t="s">
        <v>327</v>
      </c>
      <c r="AO426" s="26" t="s">
        <v>327</v>
      </c>
      <c r="AP426" s="26" t="s">
        <v>327</v>
      </c>
      <c r="AS426" s="26" t="s">
        <v>327</v>
      </c>
      <c r="AT426" s="26" t="s">
        <v>327</v>
      </c>
      <c r="AU426" s="26" t="s">
        <v>327</v>
      </c>
      <c r="AV426" s="26" t="s">
        <v>327</v>
      </c>
      <c r="AY426" s="26" t="s">
        <v>327</v>
      </c>
      <c r="AZ426" s="26" t="s">
        <v>327</v>
      </c>
      <c r="BA426" s="26" t="s">
        <v>327</v>
      </c>
      <c r="BB426" s="26" t="s">
        <v>327</v>
      </c>
      <c r="BE426" s="26" t="s">
        <v>327</v>
      </c>
      <c r="BF426" s="26" t="s">
        <v>327</v>
      </c>
      <c r="BG426" s="26" t="s">
        <v>327</v>
      </c>
      <c r="BH426" s="26" t="s">
        <v>327</v>
      </c>
      <c r="BK426" s="26" t="s">
        <v>327</v>
      </c>
      <c r="BL426" s="26" t="s">
        <v>327</v>
      </c>
      <c r="BM426" s="26" t="s">
        <v>327</v>
      </c>
      <c r="BN426" s="26" t="s">
        <v>327</v>
      </c>
      <c r="BQ426" s="26" t="s">
        <v>327</v>
      </c>
      <c r="BR426" s="26" t="s">
        <v>327</v>
      </c>
      <c r="BS426" s="26" t="s">
        <v>327</v>
      </c>
      <c r="BT426" s="26" t="s">
        <v>327</v>
      </c>
      <c r="BW426" s="26" t="s">
        <v>327</v>
      </c>
      <c r="BX426" s="26" t="s">
        <v>327</v>
      </c>
      <c r="BY426" s="26" t="s">
        <v>327</v>
      </c>
      <c r="BZ426" s="26" t="s">
        <v>327</v>
      </c>
      <c r="CC426" s="26" t="s">
        <v>327</v>
      </c>
      <c r="CD426" s="26" t="s">
        <v>327</v>
      </c>
      <c r="CE426" s="26" t="s">
        <v>327</v>
      </c>
      <c r="CF426" s="26" t="s">
        <v>327</v>
      </c>
      <c r="CI426" s="26" t="s">
        <v>327</v>
      </c>
      <c r="CJ426" s="26" t="s">
        <v>327</v>
      </c>
      <c r="CK426" s="26" t="s">
        <v>327</v>
      </c>
      <c r="CL426" s="26" t="s">
        <v>327</v>
      </c>
      <c r="CO426" s="26" t="s">
        <v>327</v>
      </c>
      <c r="CP426" s="26" t="s">
        <v>327</v>
      </c>
      <c r="CQ426" s="26" t="s">
        <v>327</v>
      </c>
      <c r="CR426" s="26" t="s">
        <v>327</v>
      </c>
      <c r="CU426" s="26" t="s">
        <v>327</v>
      </c>
      <c r="CV426" s="26" t="s">
        <v>327</v>
      </c>
      <c r="CW426" s="26" t="s">
        <v>327</v>
      </c>
      <c r="CX426" s="26" t="s">
        <v>327</v>
      </c>
    </row>
    <row r="427" spans="5:102" x14ac:dyDescent="0.45">
      <c r="E427" s="26" t="s">
        <v>327</v>
      </c>
      <c r="F427" s="26" t="s">
        <v>327</v>
      </c>
      <c r="G427" s="26" t="s">
        <v>327</v>
      </c>
      <c r="H427" s="26" t="s">
        <v>327</v>
      </c>
      <c r="I427" s="26" t="s">
        <v>327</v>
      </c>
      <c r="J427" s="26" t="s">
        <v>327</v>
      </c>
      <c r="K427" s="26" t="s">
        <v>327</v>
      </c>
      <c r="L427" s="26" t="s">
        <v>327</v>
      </c>
      <c r="M427" s="26" t="s">
        <v>327</v>
      </c>
      <c r="O427" s="26" t="s">
        <v>327</v>
      </c>
      <c r="P427" s="26" t="s">
        <v>327</v>
      </c>
      <c r="Q427" s="26" t="s">
        <v>327</v>
      </c>
      <c r="R427" s="26" t="s">
        <v>327</v>
      </c>
      <c r="U427" s="26" t="s">
        <v>327</v>
      </c>
      <c r="V427" s="26" t="s">
        <v>327</v>
      </c>
      <c r="W427" s="26" t="s">
        <v>327</v>
      </c>
      <c r="X427" s="26" t="s">
        <v>327</v>
      </c>
      <c r="AA427" s="26" t="s">
        <v>327</v>
      </c>
      <c r="AB427" s="26" t="s">
        <v>327</v>
      </c>
      <c r="AC427" s="26" t="s">
        <v>327</v>
      </c>
      <c r="AD427" s="26" t="s">
        <v>327</v>
      </c>
      <c r="AG427" s="26" t="s">
        <v>327</v>
      </c>
      <c r="AH427" s="26" t="s">
        <v>327</v>
      </c>
      <c r="AI427" s="26" t="s">
        <v>327</v>
      </c>
      <c r="AJ427" s="26" t="s">
        <v>327</v>
      </c>
      <c r="AM427" s="26" t="s">
        <v>327</v>
      </c>
      <c r="AN427" s="26" t="s">
        <v>327</v>
      </c>
      <c r="AO427" s="26" t="s">
        <v>327</v>
      </c>
      <c r="AP427" s="26" t="s">
        <v>327</v>
      </c>
      <c r="AS427" s="26" t="s">
        <v>327</v>
      </c>
      <c r="AT427" s="26" t="s">
        <v>327</v>
      </c>
      <c r="AU427" s="26" t="s">
        <v>327</v>
      </c>
      <c r="AV427" s="26" t="s">
        <v>327</v>
      </c>
      <c r="AY427" s="26" t="s">
        <v>327</v>
      </c>
      <c r="AZ427" s="26" t="s">
        <v>327</v>
      </c>
      <c r="BA427" s="26" t="s">
        <v>327</v>
      </c>
      <c r="BB427" s="26" t="s">
        <v>327</v>
      </c>
      <c r="BE427" s="26" t="s">
        <v>327</v>
      </c>
      <c r="BF427" s="26" t="s">
        <v>327</v>
      </c>
      <c r="BG427" s="26" t="s">
        <v>327</v>
      </c>
      <c r="BH427" s="26" t="s">
        <v>327</v>
      </c>
      <c r="BK427" s="26" t="s">
        <v>327</v>
      </c>
      <c r="BL427" s="26" t="s">
        <v>327</v>
      </c>
      <c r="BM427" s="26" t="s">
        <v>327</v>
      </c>
      <c r="BN427" s="26" t="s">
        <v>327</v>
      </c>
      <c r="BQ427" s="26" t="s">
        <v>327</v>
      </c>
      <c r="BR427" s="26" t="s">
        <v>327</v>
      </c>
      <c r="BS427" s="26" t="s">
        <v>327</v>
      </c>
      <c r="BT427" s="26" t="s">
        <v>327</v>
      </c>
      <c r="BW427" s="26" t="s">
        <v>327</v>
      </c>
      <c r="BX427" s="26" t="s">
        <v>327</v>
      </c>
      <c r="BY427" s="26" t="s">
        <v>327</v>
      </c>
      <c r="BZ427" s="26" t="s">
        <v>327</v>
      </c>
      <c r="CC427" s="26" t="s">
        <v>327</v>
      </c>
      <c r="CD427" s="26" t="s">
        <v>327</v>
      </c>
      <c r="CE427" s="26" t="s">
        <v>327</v>
      </c>
      <c r="CF427" s="26" t="s">
        <v>327</v>
      </c>
      <c r="CI427" s="26" t="s">
        <v>327</v>
      </c>
      <c r="CJ427" s="26" t="s">
        <v>327</v>
      </c>
      <c r="CK427" s="26" t="s">
        <v>327</v>
      </c>
      <c r="CL427" s="26" t="s">
        <v>327</v>
      </c>
      <c r="CO427" s="26" t="s">
        <v>327</v>
      </c>
      <c r="CP427" s="26" t="s">
        <v>327</v>
      </c>
      <c r="CQ427" s="26" t="s">
        <v>327</v>
      </c>
      <c r="CR427" s="26" t="s">
        <v>327</v>
      </c>
      <c r="CU427" s="26" t="s">
        <v>327</v>
      </c>
      <c r="CV427" s="26" t="s">
        <v>327</v>
      </c>
      <c r="CW427" s="26" t="s">
        <v>327</v>
      </c>
      <c r="CX427" s="26" t="s">
        <v>327</v>
      </c>
    </row>
    <row r="428" spans="5:102" x14ac:dyDescent="0.45">
      <c r="E428" s="26" t="s">
        <v>327</v>
      </c>
      <c r="F428" s="26" t="s">
        <v>327</v>
      </c>
      <c r="G428" s="26" t="s">
        <v>327</v>
      </c>
      <c r="H428" s="26" t="s">
        <v>327</v>
      </c>
      <c r="I428" s="26" t="s">
        <v>327</v>
      </c>
      <c r="J428" s="26" t="s">
        <v>327</v>
      </c>
      <c r="K428" s="26" t="s">
        <v>327</v>
      </c>
      <c r="L428" s="26" t="s">
        <v>327</v>
      </c>
      <c r="M428" s="26" t="s">
        <v>327</v>
      </c>
      <c r="O428" s="26" t="s">
        <v>327</v>
      </c>
      <c r="P428" s="26" t="s">
        <v>327</v>
      </c>
      <c r="Q428" s="26" t="s">
        <v>327</v>
      </c>
      <c r="R428" s="26" t="s">
        <v>327</v>
      </c>
      <c r="U428" s="26" t="s">
        <v>327</v>
      </c>
      <c r="V428" s="26" t="s">
        <v>327</v>
      </c>
      <c r="W428" s="26" t="s">
        <v>327</v>
      </c>
      <c r="X428" s="26" t="s">
        <v>327</v>
      </c>
      <c r="AA428" s="26" t="s">
        <v>327</v>
      </c>
      <c r="AB428" s="26" t="s">
        <v>327</v>
      </c>
      <c r="AC428" s="26" t="s">
        <v>327</v>
      </c>
      <c r="AD428" s="26" t="s">
        <v>327</v>
      </c>
      <c r="AG428" s="26" t="s">
        <v>327</v>
      </c>
      <c r="AH428" s="26" t="s">
        <v>327</v>
      </c>
      <c r="AI428" s="26" t="s">
        <v>327</v>
      </c>
      <c r="AJ428" s="26" t="s">
        <v>327</v>
      </c>
      <c r="AM428" s="26" t="s">
        <v>327</v>
      </c>
      <c r="AN428" s="26" t="s">
        <v>327</v>
      </c>
      <c r="AO428" s="26" t="s">
        <v>327</v>
      </c>
      <c r="AP428" s="26" t="s">
        <v>327</v>
      </c>
      <c r="AS428" s="26" t="s">
        <v>327</v>
      </c>
      <c r="AT428" s="26" t="s">
        <v>327</v>
      </c>
      <c r="AU428" s="26" t="s">
        <v>327</v>
      </c>
      <c r="AV428" s="26" t="s">
        <v>327</v>
      </c>
      <c r="AY428" s="26" t="s">
        <v>327</v>
      </c>
      <c r="AZ428" s="26" t="s">
        <v>327</v>
      </c>
      <c r="BA428" s="26" t="s">
        <v>327</v>
      </c>
      <c r="BB428" s="26" t="s">
        <v>327</v>
      </c>
      <c r="BE428" s="26" t="s">
        <v>327</v>
      </c>
      <c r="BF428" s="26" t="s">
        <v>327</v>
      </c>
      <c r="BG428" s="26" t="s">
        <v>327</v>
      </c>
      <c r="BH428" s="26" t="s">
        <v>327</v>
      </c>
      <c r="BK428" s="26" t="s">
        <v>327</v>
      </c>
      <c r="BL428" s="26" t="s">
        <v>327</v>
      </c>
      <c r="BM428" s="26" t="s">
        <v>327</v>
      </c>
      <c r="BN428" s="26" t="s">
        <v>327</v>
      </c>
      <c r="BQ428" s="26" t="s">
        <v>327</v>
      </c>
      <c r="BR428" s="26" t="s">
        <v>327</v>
      </c>
      <c r="BS428" s="26" t="s">
        <v>327</v>
      </c>
      <c r="BT428" s="26" t="s">
        <v>327</v>
      </c>
      <c r="BW428" s="26" t="s">
        <v>327</v>
      </c>
      <c r="BX428" s="26" t="s">
        <v>327</v>
      </c>
      <c r="BY428" s="26" t="s">
        <v>327</v>
      </c>
      <c r="BZ428" s="26" t="s">
        <v>327</v>
      </c>
      <c r="CC428" s="26" t="s">
        <v>327</v>
      </c>
      <c r="CD428" s="26" t="s">
        <v>327</v>
      </c>
      <c r="CE428" s="26" t="s">
        <v>327</v>
      </c>
      <c r="CF428" s="26" t="s">
        <v>327</v>
      </c>
      <c r="CI428" s="26" t="s">
        <v>327</v>
      </c>
      <c r="CJ428" s="26" t="s">
        <v>327</v>
      </c>
      <c r="CK428" s="26" t="s">
        <v>327</v>
      </c>
      <c r="CL428" s="26" t="s">
        <v>327</v>
      </c>
      <c r="CO428" s="26" t="s">
        <v>327</v>
      </c>
      <c r="CP428" s="26" t="s">
        <v>327</v>
      </c>
      <c r="CQ428" s="26" t="s">
        <v>327</v>
      </c>
      <c r="CR428" s="26" t="s">
        <v>327</v>
      </c>
      <c r="CU428" s="26" t="s">
        <v>327</v>
      </c>
      <c r="CV428" s="26" t="s">
        <v>327</v>
      </c>
      <c r="CW428" s="26" t="s">
        <v>327</v>
      </c>
      <c r="CX428" s="26" t="s">
        <v>327</v>
      </c>
    </row>
    <row r="429" spans="5:102" x14ac:dyDescent="0.45">
      <c r="E429" s="26" t="s">
        <v>327</v>
      </c>
      <c r="F429" s="26" t="s">
        <v>327</v>
      </c>
      <c r="G429" s="26" t="s">
        <v>327</v>
      </c>
      <c r="H429" s="26" t="s">
        <v>327</v>
      </c>
      <c r="I429" s="26" t="s">
        <v>327</v>
      </c>
      <c r="J429" s="26" t="s">
        <v>327</v>
      </c>
      <c r="K429" s="26" t="s">
        <v>327</v>
      </c>
      <c r="L429" s="26" t="s">
        <v>327</v>
      </c>
      <c r="M429" s="26" t="s">
        <v>327</v>
      </c>
      <c r="O429" s="26" t="s">
        <v>327</v>
      </c>
      <c r="P429" s="26" t="s">
        <v>327</v>
      </c>
      <c r="Q429" s="26" t="s">
        <v>327</v>
      </c>
      <c r="R429" s="26" t="s">
        <v>327</v>
      </c>
      <c r="U429" s="26" t="s">
        <v>327</v>
      </c>
      <c r="V429" s="26" t="s">
        <v>327</v>
      </c>
      <c r="W429" s="26" t="s">
        <v>327</v>
      </c>
      <c r="X429" s="26" t="s">
        <v>327</v>
      </c>
      <c r="AA429" s="26" t="s">
        <v>327</v>
      </c>
      <c r="AB429" s="26" t="s">
        <v>327</v>
      </c>
      <c r="AC429" s="26" t="s">
        <v>327</v>
      </c>
      <c r="AD429" s="26" t="s">
        <v>327</v>
      </c>
      <c r="AG429" s="26" t="s">
        <v>327</v>
      </c>
      <c r="AH429" s="26" t="s">
        <v>327</v>
      </c>
      <c r="AI429" s="26" t="s">
        <v>327</v>
      </c>
      <c r="AJ429" s="26" t="s">
        <v>327</v>
      </c>
      <c r="AM429" s="26" t="s">
        <v>327</v>
      </c>
      <c r="AN429" s="26" t="s">
        <v>327</v>
      </c>
      <c r="AO429" s="26" t="s">
        <v>327</v>
      </c>
      <c r="AP429" s="26" t="s">
        <v>327</v>
      </c>
      <c r="AS429" s="26" t="s">
        <v>327</v>
      </c>
      <c r="AT429" s="26" t="s">
        <v>327</v>
      </c>
      <c r="AU429" s="26" t="s">
        <v>327</v>
      </c>
      <c r="AV429" s="26" t="s">
        <v>327</v>
      </c>
      <c r="AY429" s="26" t="s">
        <v>327</v>
      </c>
      <c r="AZ429" s="26" t="s">
        <v>327</v>
      </c>
      <c r="BA429" s="26" t="s">
        <v>327</v>
      </c>
      <c r="BB429" s="26" t="s">
        <v>327</v>
      </c>
      <c r="BE429" s="26" t="s">
        <v>327</v>
      </c>
      <c r="BF429" s="26" t="s">
        <v>327</v>
      </c>
      <c r="BG429" s="26" t="s">
        <v>327</v>
      </c>
      <c r="BH429" s="26" t="s">
        <v>327</v>
      </c>
      <c r="BK429" s="26" t="s">
        <v>327</v>
      </c>
      <c r="BL429" s="26" t="s">
        <v>327</v>
      </c>
      <c r="BM429" s="26" t="s">
        <v>327</v>
      </c>
      <c r="BN429" s="26" t="s">
        <v>327</v>
      </c>
      <c r="BQ429" s="26" t="s">
        <v>327</v>
      </c>
      <c r="BR429" s="26" t="s">
        <v>327</v>
      </c>
      <c r="BS429" s="26" t="s">
        <v>327</v>
      </c>
      <c r="BT429" s="26" t="s">
        <v>327</v>
      </c>
      <c r="BW429" s="26" t="s">
        <v>327</v>
      </c>
      <c r="BX429" s="26" t="s">
        <v>327</v>
      </c>
      <c r="BY429" s="26" t="s">
        <v>327</v>
      </c>
      <c r="BZ429" s="26" t="s">
        <v>327</v>
      </c>
      <c r="CC429" s="26" t="s">
        <v>327</v>
      </c>
      <c r="CD429" s="26" t="s">
        <v>327</v>
      </c>
      <c r="CE429" s="26" t="s">
        <v>327</v>
      </c>
      <c r="CF429" s="26" t="s">
        <v>327</v>
      </c>
      <c r="CI429" s="26" t="s">
        <v>327</v>
      </c>
      <c r="CJ429" s="26" t="s">
        <v>327</v>
      </c>
      <c r="CK429" s="26" t="s">
        <v>327</v>
      </c>
      <c r="CL429" s="26" t="s">
        <v>327</v>
      </c>
      <c r="CO429" s="26" t="s">
        <v>327</v>
      </c>
      <c r="CP429" s="26" t="s">
        <v>327</v>
      </c>
      <c r="CQ429" s="26" t="s">
        <v>327</v>
      </c>
      <c r="CR429" s="26" t="s">
        <v>327</v>
      </c>
      <c r="CU429" s="26" t="s">
        <v>327</v>
      </c>
      <c r="CV429" s="26" t="s">
        <v>327</v>
      </c>
      <c r="CW429" s="26" t="s">
        <v>327</v>
      </c>
      <c r="CX429" s="26" t="s">
        <v>327</v>
      </c>
    </row>
    <row r="430" spans="5:102" x14ac:dyDescent="0.45">
      <c r="E430" s="26" t="s">
        <v>327</v>
      </c>
      <c r="F430" s="26" t="s">
        <v>327</v>
      </c>
      <c r="G430" s="26" t="s">
        <v>327</v>
      </c>
      <c r="H430" s="26" t="s">
        <v>327</v>
      </c>
      <c r="I430" s="26" t="s">
        <v>327</v>
      </c>
      <c r="J430" s="26" t="s">
        <v>327</v>
      </c>
      <c r="K430" s="26" t="s">
        <v>327</v>
      </c>
      <c r="L430" s="26" t="s">
        <v>327</v>
      </c>
      <c r="M430" s="26" t="s">
        <v>327</v>
      </c>
      <c r="O430" s="26" t="s">
        <v>327</v>
      </c>
      <c r="P430" s="26" t="s">
        <v>327</v>
      </c>
      <c r="Q430" s="26" t="s">
        <v>327</v>
      </c>
      <c r="R430" s="26" t="s">
        <v>327</v>
      </c>
      <c r="U430" s="26" t="s">
        <v>327</v>
      </c>
      <c r="V430" s="26" t="s">
        <v>327</v>
      </c>
      <c r="W430" s="26" t="s">
        <v>327</v>
      </c>
      <c r="X430" s="26" t="s">
        <v>327</v>
      </c>
      <c r="AA430" s="26" t="s">
        <v>327</v>
      </c>
      <c r="AB430" s="26" t="s">
        <v>327</v>
      </c>
      <c r="AC430" s="26" t="s">
        <v>327</v>
      </c>
      <c r="AD430" s="26" t="s">
        <v>327</v>
      </c>
      <c r="AG430" s="26" t="s">
        <v>327</v>
      </c>
      <c r="AH430" s="26" t="s">
        <v>327</v>
      </c>
      <c r="AI430" s="26" t="s">
        <v>327</v>
      </c>
      <c r="AJ430" s="26" t="s">
        <v>327</v>
      </c>
      <c r="AM430" s="26" t="s">
        <v>327</v>
      </c>
      <c r="AN430" s="26" t="s">
        <v>327</v>
      </c>
      <c r="AO430" s="26" t="s">
        <v>327</v>
      </c>
      <c r="AP430" s="26" t="s">
        <v>327</v>
      </c>
      <c r="AS430" s="26" t="s">
        <v>327</v>
      </c>
      <c r="AT430" s="26" t="s">
        <v>327</v>
      </c>
      <c r="AU430" s="26" t="s">
        <v>327</v>
      </c>
      <c r="AV430" s="26" t="s">
        <v>327</v>
      </c>
      <c r="AY430" s="26" t="s">
        <v>327</v>
      </c>
      <c r="AZ430" s="26" t="s">
        <v>327</v>
      </c>
      <c r="BA430" s="26" t="s">
        <v>327</v>
      </c>
      <c r="BB430" s="26" t="s">
        <v>327</v>
      </c>
      <c r="BE430" s="26" t="s">
        <v>327</v>
      </c>
      <c r="BF430" s="26" t="s">
        <v>327</v>
      </c>
      <c r="BG430" s="26" t="s">
        <v>327</v>
      </c>
      <c r="BH430" s="26" t="s">
        <v>327</v>
      </c>
      <c r="BK430" s="26" t="s">
        <v>327</v>
      </c>
      <c r="BL430" s="26" t="s">
        <v>327</v>
      </c>
      <c r="BM430" s="26" t="s">
        <v>327</v>
      </c>
      <c r="BN430" s="26" t="s">
        <v>327</v>
      </c>
      <c r="BQ430" s="26" t="s">
        <v>327</v>
      </c>
      <c r="BR430" s="26" t="s">
        <v>327</v>
      </c>
      <c r="BS430" s="26" t="s">
        <v>327</v>
      </c>
      <c r="BT430" s="26" t="s">
        <v>327</v>
      </c>
      <c r="BW430" s="26" t="s">
        <v>327</v>
      </c>
      <c r="BX430" s="26" t="s">
        <v>327</v>
      </c>
      <c r="BY430" s="26" t="s">
        <v>327</v>
      </c>
      <c r="BZ430" s="26" t="s">
        <v>327</v>
      </c>
      <c r="CC430" s="26" t="s">
        <v>327</v>
      </c>
      <c r="CD430" s="26" t="s">
        <v>327</v>
      </c>
      <c r="CE430" s="26" t="s">
        <v>327</v>
      </c>
      <c r="CF430" s="26" t="s">
        <v>327</v>
      </c>
      <c r="CI430" s="26" t="s">
        <v>327</v>
      </c>
      <c r="CJ430" s="26" t="s">
        <v>327</v>
      </c>
      <c r="CK430" s="26" t="s">
        <v>327</v>
      </c>
      <c r="CL430" s="26" t="s">
        <v>327</v>
      </c>
      <c r="CO430" s="26" t="s">
        <v>327</v>
      </c>
      <c r="CP430" s="26" t="s">
        <v>327</v>
      </c>
      <c r="CQ430" s="26" t="s">
        <v>327</v>
      </c>
      <c r="CR430" s="26" t="s">
        <v>327</v>
      </c>
      <c r="CU430" s="26" t="s">
        <v>327</v>
      </c>
      <c r="CV430" s="26" t="s">
        <v>327</v>
      </c>
      <c r="CW430" s="26" t="s">
        <v>327</v>
      </c>
      <c r="CX430" s="26" t="s">
        <v>327</v>
      </c>
    </row>
    <row r="431" spans="5:102" x14ac:dyDescent="0.45">
      <c r="E431" s="26" t="s">
        <v>327</v>
      </c>
      <c r="F431" s="26" t="s">
        <v>327</v>
      </c>
      <c r="G431" s="26" t="s">
        <v>327</v>
      </c>
      <c r="H431" s="26" t="s">
        <v>327</v>
      </c>
      <c r="I431" s="26" t="s">
        <v>327</v>
      </c>
      <c r="J431" s="26" t="s">
        <v>327</v>
      </c>
      <c r="K431" s="26" t="s">
        <v>327</v>
      </c>
      <c r="L431" s="26" t="s">
        <v>327</v>
      </c>
      <c r="M431" s="26" t="s">
        <v>327</v>
      </c>
      <c r="O431" s="26" t="s">
        <v>327</v>
      </c>
      <c r="P431" s="26" t="s">
        <v>327</v>
      </c>
      <c r="Q431" s="26" t="s">
        <v>327</v>
      </c>
      <c r="R431" s="26" t="s">
        <v>327</v>
      </c>
      <c r="U431" s="26" t="s">
        <v>327</v>
      </c>
      <c r="V431" s="26" t="s">
        <v>327</v>
      </c>
      <c r="W431" s="26" t="s">
        <v>327</v>
      </c>
      <c r="X431" s="26" t="s">
        <v>327</v>
      </c>
      <c r="AA431" s="26" t="s">
        <v>327</v>
      </c>
      <c r="AB431" s="26" t="s">
        <v>327</v>
      </c>
      <c r="AC431" s="26" t="s">
        <v>327</v>
      </c>
      <c r="AD431" s="26" t="s">
        <v>327</v>
      </c>
      <c r="AG431" s="26" t="s">
        <v>327</v>
      </c>
      <c r="AH431" s="26" t="s">
        <v>327</v>
      </c>
      <c r="AI431" s="26" t="s">
        <v>327</v>
      </c>
      <c r="AJ431" s="26" t="s">
        <v>327</v>
      </c>
      <c r="AM431" s="26" t="s">
        <v>327</v>
      </c>
      <c r="AN431" s="26" t="s">
        <v>327</v>
      </c>
      <c r="AO431" s="26" t="s">
        <v>327</v>
      </c>
      <c r="AP431" s="26" t="s">
        <v>327</v>
      </c>
      <c r="AS431" s="26" t="s">
        <v>327</v>
      </c>
      <c r="AT431" s="26" t="s">
        <v>327</v>
      </c>
      <c r="AU431" s="26" t="s">
        <v>327</v>
      </c>
      <c r="AV431" s="26" t="s">
        <v>327</v>
      </c>
      <c r="AY431" s="26" t="s">
        <v>327</v>
      </c>
      <c r="AZ431" s="26" t="s">
        <v>327</v>
      </c>
      <c r="BA431" s="26" t="s">
        <v>327</v>
      </c>
      <c r="BB431" s="26" t="s">
        <v>327</v>
      </c>
      <c r="BE431" s="26" t="s">
        <v>327</v>
      </c>
      <c r="BF431" s="26" t="s">
        <v>327</v>
      </c>
      <c r="BG431" s="26" t="s">
        <v>327</v>
      </c>
      <c r="BH431" s="26" t="s">
        <v>327</v>
      </c>
      <c r="BK431" s="26" t="s">
        <v>327</v>
      </c>
      <c r="BL431" s="26" t="s">
        <v>327</v>
      </c>
      <c r="BM431" s="26" t="s">
        <v>327</v>
      </c>
      <c r="BN431" s="26" t="s">
        <v>327</v>
      </c>
      <c r="BQ431" s="26" t="s">
        <v>327</v>
      </c>
      <c r="BR431" s="26" t="s">
        <v>327</v>
      </c>
      <c r="BS431" s="26" t="s">
        <v>327</v>
      </c>
      <c r="BT431" s="26" t="s">
        <v>327</v>
      </c>
      <c r="BW431" s="26" t="s">
        <v>327</v>
      </c>
      <c r="BX431" s="26" t="s">
        <v>327</v>
      </c>
      <c r="BY431" s="26" t="s">
        <v>327</v>
      </c>
      <c r="BZ431" s="26" t="s">
        <v>327</v>
      </c>
      <c r="CC431" s="26" t="s">
        <v>327</v>
      </c>
      <c r="CD431" s="26" t="s">
        <v>327</v>
      </c>
      <c r="CE431" s="26" t="s">
        <v>327</v>
      </c>
      <c r="CF431" s="26" t="s">
        <v>327</v>
      </c>
      <c r="CI431" s="26" t="s">
        <v>327</v>
      </c>
      <c r="CJ431" s="26" t="s">
        <v>327</v>
      </c>
      <c r="CK431" s="26" t="s">
        <v>327</v>
      </c>
      <c r="CL431" s="26" t="s">
        <v>327</v>
      </c>
      <c r="CO431" s="26" t="s">
        <v>327</v>
      </c>
      <c r="CP431" s="26" t="s">
        <v>327</v>
      </c>
      <c r="CQ431" s="26" t="s">
        <v>327</v>
      </c>
      <c r="CR431" s="26" t="s">
        <v>327</v>
      </c>
      <c r="CU431" s="26" t="s">
        <v>327</v>
      </c>
      <c r="CV431" s="26" t="s">
        <v>327</v>
      </c>
      <c r="CW431" s="26" t="s">
        <v>327</v>
      </c>
      <c r="CX431" s="26" t="s">
        <v>327</v>
      </c>
    </row>
    <row r="432" spans="5:102" x14ac:dyDescent="0.45">
      <c r="E432" s="26" t="s">
        <v>327</v>
      </c>
      <c r="F432" s="26" t="s">
        <v>327</v>
      </c>
      <c r="G432" s="26" t="s">
        <v>327</v>
      </c>
      <c r="H432" s="26" t="s">
        <v>327</v>
      </c>
      <c r="I432" s="26" t="s">
        <v>327</v>
      </c>
      <c r="J432" s="26" t="s">
        <v>327</v>
      </c>
      <c r="K432" s="26" t="s">
        <v>327</v>
      </c>
      <c r="L432" s="26" t="s">
        <v>327</v>
      </c>
      <c r="M432" s="26" t="s">
        <v>327</v>
      </c>
      <c r="O432" s="26" t="s">
        <v>327</v>
      </c>
      <c r="P432" s="26" t="s">
        <v>327</v>
      </c>
      <c r="Q432" s="26" t="s">
        <v>327</v>
      </c>
      <c r="R432" s="26" t="s">
        <v>327</v>
      </c>
      <c r="U432" s="26" t="s">
        <v>327</v>
      </c>
      <c r="V432" s="26" t="s">
        <v>327</v>
      </c>
      <c r="W432" s="26" t="s">
        <v>327</v>
      </c>
      <c r="X432" s="26" t="s">
        <v>327</v>
      </c>
      <c r="AA432" s="26" t="s">
        <v>327</v>
      </c>
      <c r="AB432" s="26" t="s">
        <v>327</v>
      </c>
      <c r="AC432" s="26" t="s">
        <v>327</v>
      </c>
      <c r="AD432" s="26" t="s">
        <v>327</v>
      </c>
      <c r="AG432" s="26" t="s">
        <v>327</v>
      </c>
      <c r="AH432" s="26" t="s">
        <v>327</v>
      </c>
      <c r="AI432" s="26" t="s">
        <v>327</v>
      </c>
      <c r="AJ432" s="26" t="s">
        <v>327</v>
      </c>
      <c r="AM432" s="26" t="s">
        <v>327</v>
      </c>
      <c r="AN432" s="26" t="s">
        <v>327</v>
      </c>
      <c r="AO432" s="26" t="s">
        <v>327</v>
      </c>
      <c r="AP432" s="26" t="s">
        <v>327</v>
      </c>
      <c r="AS432" s="26" t="s">
        <v>327</v>
      </c>
      <c r="AT432" s="26" t="s">
        <v>327</v>
      </c>
      <c r="AU432" s="26" t="s">
        <v>327</v>
      </c>
      <c r="AV432" s="26" t="s">
        <v>327</v>
      </c>
      <c r="AY432" s="26" t="s">
        <v>327</v>
      </c>
      <c r="AZ432" s="26" t="s">
        <v>327</v>
      </c>
      <c r="BA432" s="26" t="s">
        <v>327</v>
      </c>
      <c r="BB432" s="26" t="s">
        <v>327</v>
      </c>
      <c r="BE432" s="26" t="s">
        <v>327</v>
      </c>
      <c r="BF432" s="26" t="s">
        <v>327</v>
      </c>
      <c r="BG432" s="26" t="s">
        <v>327</v>
      </c>
      <c r="BH432" s="26" t="s">
        <v>327</v>
      </c>
      <c r="BK432" s="26" t="s">
        <v>327</v>
      </c>
      <c r="BL432" s="26" t="s">
        <v>327</v>
      </c>
      <c r="BM432" s="26" t="s">
        <v>327</v>
      </c>
      <c r="BN432" s="26" t="s">
        <v>327</v>
      </c>
      <c r="BQ432" s="26" t="s">
        <v>327</v>
      </c>
      <c r="BR432" s="26" t="s">
        <v>327</v>
      </c>
      <c r="BS432" s="26" t="s">
        <v>327</v>
      </c>
      <c r="BT432" s="26" t="s">
        <v>327</v>
      </c>
      <c r="BW432" s="26" t="s">
        <v>327</v>
      </c>
      <c r="BX432" s="26" t="s">
        <v>327</v>
      </c>
      <c r="BY432" s="26" t="s">
        <v>327</v>
      </c>
      <c r="BZ432" s="26" t="s">
        <v>327</v>
      </c>
      <c r="CC432" s="26" t="s">
        <v>327</v>
      </c>
      <c r="CD432" s="26" t="s">
        <v>327</v>
      </c>
      <c r="CE432" s="26" t="s">
        <v>327</v>
      </c>
      <c r="CF432" s="26" t="s">
        <v>327</v>
      </c>
      <c r="CI432" s="26" t="s">
        <v>327</v>
      </c>
      <c r="CJ432" s="26" t="s">
        <v>327</v>
      </c>
      <c r="CK432" s="26" t="s">
        <v>327</v>
      </c>
      <c r="CL432" s="26" t="s">
        <v>327</v>
      </c>
      <c r="CO432" s="26" t="s">
        <v>327</v>
      </c>
      <c r="CP432" s="26" t="s">
        <v>327</v>
      </c>
      <c r="CQ432" s="26" t="s">
        <v>327</v>
      </c>
      <c r="CR432" s="26" t="s">
        <v>327</v>
      </c>
      <c r="CU432" s="26" t="s">
        <v>327</v>
      </c>
      <c r="CV432" s="26" t="s">
        <v>327</v>
      </c>
      <c r="CW432" s="26" t="s">
        <v>327</v>
      </c>
      <c r="CX432" s="26" t="s">
        <v>327</v>
      </c>
    </row>
    <row r="433" spans="5:102" x14ac:dyDescent="0.45">
      <c r="E433" s="26" t="s">
        <v>327</v>
      </c>
      <c r="F433" s="26" t="s">
        <v>327</v>
      </c>
      <c r="G433" s="26" t="s">
        <v>327</v>
      </c>
      <c r="H433" s="26" t="s">
        <v>327</v>
      </c>
      <c r="I433" s="26" t="s">
        <v>327</v>
      </c>
      <c r="J433" s="26" t="s">
        <v>327</v>
      </c>
      <c r="K433" s="26" t="s">
        <v>327</v>
      </c>
      <c r="L433" s="26" t="s">
        <v>327</v>
      </c>
      <c r="M433" s="26" t="s">
        <v>327</v>
      </c>
      <c r="O433" s="26" t="s">
        <v>327</v>
      </c>
      <c r="P433" s="26" t="s">
        <v>327</v>
      </c>
      <c r="Q433" s="26" t="s">
        <v>327</v>
      </c>
      <c r="R433" s="26" t="s">
        <v>327</v>
      </c>
      <c r="U433" s="26" t="s">
        <v>327</v>
      </c>
      <c r="V433" s="26" t="s">
        <v>327</v>
      </c>
      <c r="W433" s="26" t="s">
        <v>327</v>
      </c>
      <c r="X433" s="26" t="s">
        <v>327</v>
      </c>
      <c r="AA433" s="26" t="s">
        <v>327</v>
      </c>
      <c r="AB433" s="26" t="s">
        <v>327</v>
      </c>
      <c r="AC433" s="26" t="s">
        <v>327</v>
      </c>
      <c r="AD433" s="26" t="s">
        <v>327</v>
      </c>
      <c r="AG433" s="26" t="s">
        <v>327</v>
      </c>
      <c r="AH433" s="26" t="s">
        <v>327</v>
      </c>
      <c r="AI433" s="26" t="s">
        <v>327</v>
      </c>
      <c r="AJ433" s="26" t="s">
        <v>327</v>
      </c>
      <c r="AM433" s="26" t="s">
        <v>327</v>
      </c>
      <c r="AN433" s="26" t="s">
        <v>327</v>
      </c>
      <c r="AO433" s="26" t="s">
        <v>327</v>
      </c>
      <c r="AP433" s="26" t="s">
        <v>327</v>
      </c>
      <c r="AS433" s="26" t="s">
        <v>327</v>
      </c>
      <c r="AT433" s="26" t="s">
        <v>327</v>
      </c>
      <c r="AU433" s="26" t="s">
        <v>327</v>
      </c>
      <c r="AV433" s="26" t="s">
        <v>327</v>
      </c>
      <c r="AY433" s="26" t="s">
        <v>327</v>
      </c>
      <c r="AZ433" s="26" t="s">
        <v>327</v>
      </c>
      <c r="BA433" s="26" t="s">
        <v>327</v>
      </c>
      <c r="BB433" s="26" t="s">
        <v>327</v>
      </c>
      <c r="BE433" s="26" t="s">
        <v>327</v>
      </c>
      <c r="BF433" s="26" t="s">
        <v>327</v>
      </c>
      <c r="BG433" s="26" t="s">
        <v>327</v>
      </c>
      <c r="BH433" s="26" t="s">
        <v>327</v>
      </c>
      <c r="BK433" s="26" t="s">
        <v>327</v>
      </c>
      <c r="BL433" s="26" t="s">
        <v>327</v>
      </c>
      <c r="BM433" s="26" t="s">
        <v>327</v>
      </c>
      <c r="BN433" s="26" t="s">
        <v>327</v>
      </c>
      <c r="BQ433" s="26" t="s">
        <v>327</v>
      </c>
      <c r="BR433" s="26" t="s">
        <v>327</v>
      </c>
      <c r="BS433" s="26" t="s">
        <v>327</v>
      </c>
      <c r="BT433" s="26" t="s">
        <v>327</v>
      </c>
      <c r="BW433" s="26" t="s">
        <v>327</v>
      </c>
      <c r="BX433" s="26" t="s">
        <v>327</v>
      </c>
      <c r="BY433" s="26" t="s">
        <v>327</v>
      </c>
      <c r="BZ433" s="26" t="s">
        <v>327</v>
      </c>
      <c r="CC433" s="26" t="s">
        <v>327</v>
      </c>
      <c r="CD433" s="26" t="s">
        <v>327</v>
      </c>
      <c r="CE433" s="26" t="s">
        <v>327</v>
      </c>
      <c r="CF433" s="26" t="s">
        <v>327</v>
      </c>
      <c r="CI433" s="26" t="s">
        <v>327</v>
      </c>
      <c r="CJ433" s="26" t="s">
        <v>327</v>
      </c>
      <c r="CK433" s="26" t="s">
        <v>327</v>
      </c>
      <c r="CL433" s="26" t="s">
        <v>327</v>
      </c>
      <c r="CO433" s="26" t="s">
        <v>327</v>
      </c>
      <c r="CP433" s="26" t="s">
        <v>327</v>
      </c>
      <c r="CQ433" s="26" t="s">
        <v>327</v>
      </c>
      <c r="CR433" s="26" t="s">
        <v>327</v>
      </c>
      <c r="CU433" s="26" t="s">
        <v>327</v>
      </c>
      <c r="CV433" s="26" t="s">
        <v>327</v>
      </c>
      <c r="CW433" s="26" t="s">
        <v>327</v>
      </c>
      <c r="CX433" s="26" t="s">
        <v>327</v>
      </c>
    </row>
    <row r="434" spans="5:102" x14ac:dyDescent="0.45">
      <c r="E434" s="26" t="s">
        <v>327</v>
      </c>
      <c r="F434" s="26" t="s">
        <v>327</v>
      </c>
      <c r="G434" s="26" t="s">
        <v>327</v>
      </c>
      <c r="H434" s="26" t="s">
        <v>327</v>
      </c>
      <c r="I434" s="26" t="s">
        <v>327</v>
      </c>
      <c r="J434" s="26" t="s">
        <v>327</v>
      </c>
      <c r="K434" s="26" t="s">
        <v>327</v>
      </c>
      <c r="L434" s="26" t="s">
        <v>327</v>
      </c>
      <c r="M434" s="26" t="s">
        <v>327</v>
      </c>
      <c r="O434" s="26" t="s">
        <v>327</v>
      </c>
      <c r="P434" s="26" t="s">
        <v>327</v>
      </c>
      <c r="Q434" s="26" t="s">
        <v>327</v>
      </c>
      <c r="R434" s="26" t="s">
        <v>327</v>
      </c>
      <c r="U434" s="26" t="s">
        <v>327</v>
      </c>
      <c r="V434" s="26" t="s">
        <v>327</v>
      </c>
      <c r="W434" s="26" t="s">
        <v>327</v>
      </c>
      <c r="X434" s="26" t="s">
        <v>327</v>
      </c>
      <c r="AA434" s="26" t="s">
        <v>327</v>
      </c>
      <c r="AB434" s="26" t="s">
        <v>327</v>
      </c>
      <c r="AC434" s="26" t="s">
        <v>327</v>
      </c>
      <c r="AD434" s="26" t="s">
        <v>327</v>
      </c>
      <c r="AG434" s="26" t="s">
        <v>327</v>
      </c>
      <c r="AH434" s="26" t="s">
        <v>327</v>
      </c>
      <c r="AI434" s="26" t="s">
        <v>327</v>
      </c>
      <c r="AJ434" s="26" t="s">
        <v>327</v>
      </c>
      <c r="AM434" s="26" t="s">
        <v>327</v>
      </c>
      <c r="AN434" s="26" t="s">
        <v>327</v>
      </c>
      <c r="AO434" s="26" t="s">
        <v>327</v>
      </c>
      <c r="AP434" s="26" t="s">
        <v>327</v>
      </c>
      <c r="AS434" s="26" t="s">
        <v>327</v>
      </c>
      <c r="AT434" s="26" t="s">
        <v>327</v>
      </c>
      <c r="AU434" s="26" t="s">
        <v>327</v>
      </c>
      <c r="AV434" s="26" t="s">
        <v>327</v>
      </c>
      <c r="AY434" s="26" t="s">
        <v>327</v>
      </c>
      <c r="AZ434" s="26" t="s">
        <v>327</v>
      </c>
      <c r="BA434" s="26" t="s">
        <v>327</v>
      </c>
      <c r="BB434" s="26" t="s">
        <v>327</v>
      </c>
      <c r="BE434" s="26" t="s">
        <v>327</v>
      </c>
      <c r="BF434" s="26" t="s">
        <v>327</v>
      </c>
      <c r="BG434" s="26" t="s">
        <v>327</v>
      </c>
      <c r="BH434" s="26" t="s">
        <v>327</v>
      </c>
      <c r="BK434" s="26" t="s">
        <v>327</v>
      </c>
      <c r="BL434" s="26" t="s">
        <v>327</v>
      </c>
      <c r="BM434" s="26" t="s">
        <v>327</v>
      </c>
      <c r="BN434" s="26" t="s">
        <v>327</v>
      </c>
      <c r="BQ434" s="26" t="s">
        <v>327</v>
      </c>
      <c r="BR434" s="26" t="s">
        <v>327</v>
      </c>
      <c r="BS434" s="26" t="s">
        <v>327</v>
      </c>
      <c r="BT434" s="26" t="s">
        <v>327</v>
      </c>
      <c r="BW434" s="26" t="s">
        <v>327</v>
      </c>
      <c r="BX434" s="26" t="s">
        <v>327</v>
      </c>
      <c r="BY434" s="26" t="s">
        <v>327</v>
      </c>
      <c r="BZ434" s="26" t="s">
        <v>327</v>
      </c>
      <c r="CC434" s="26" t="s">
        <v>327</v>
      </c>
      <c r="CD434" s="26" t="s">
        <v>327</v>
      </c>
      <c r="CE434" s="26" t="s">
        <v>327</v>
      </c>
      <c r="CF434" s="26" t="s">
        <v>327</v>
      </c>
      <c r="CI434" s="26" t="s">
        <v>327</v>
      </c>
      <c r="CJ434" s="26" t="s">
        <v>327</v>
      </c>
      <c r="CK434" s="26" t="s">
        <v>327</v>
      </c>
      <c r="CL434" s="26" t="s">
        <v>327</v>
      </c>
      <c r="CO434" s="26" t="s">
        <v>327</v>
      </c>
      <c r="CP434" s="26" t="s">
        <v>327</v>
      </c>
      <c r="CQ434" s="26" t="s">
        <v>327</v>
      </c>
      <c r="CR434" s="26" t="s">
        <v>327</v>
      </c>
      <c r="CU434" s="26" t="s">
        <v>327</v>
      </c>
      <c r="CV434" s="26" t="s">
        <v>327</v>
      </c>
      <c r="CW434" s="26" t="s">
        <v>327</v>
      </c>
      <c r="CX434" s="26" t="s">
        <v>327</v>
      </c>
    </row>
    <row r="435" spans="5:102" x14ac:dyDescent="0.45">
      <c r="E435" s="26" t="s">
        <v>327</v>
      </c>
      <c r="F435" s="26" t="s">
        <v>327</v>
      </c>
      <c r="G435" s="26" t="s">
        <v>327</v>
      </c>
      <c r="H435" s="26" t="s">
        <v>327</v>
      </c>
      <c r="I435" s="26" t="s">
        <v>327</v>
      </c>
      <c r="J435" s="26" t="s">
        <v>327</v>
      </c>
      <c r="K435" s="26" t="s">
        <v>327</v>
      </c>
      <c r="L435" s="26" t="s">
        <v>327</v>
      </c>
      <c r="M435" s="26" t="s">
        <v>327</v>
      </c>
      <c r="O435" s="26" t="s">
        <v>327</v>
      </c>
      <c r="P435" s="26" t="s">
        <v>327</v>
      </c>
      <c r="Q435" s="26" t="s">
        <v>327</v>
      </c>
      <c r="R435" s="26" t="s">
        <v>327</v>
      </c>
      <c r="U435" s="26" t="s">
        <v>327</v>
      </c>
      <c r="V435" s="26" t="s">
        <v>327</v>
      </c>
      <c r="W435" s="26" t="s">
        <v>327</v>
      </c>
      <c r="X435" s="26" t="s">
        <v>327</v>
      </c>
      <c r="AA435" s="26" t="s">
        <v>327</v>
      </c>
      <c r="AB435" s="26" t="s">
        <v>327</v>
      </c>
      <c r="AC435" s="26" t="s">
        <v>327</v>
      </c>
      <c r="AD435" s="26" t="s">
        <v>327</v>
      </c>
      <c r="AG435" s="26" t="s">
        <v>327</v>
      </c>
      <c r="AH435" s="26" t="s">
        <v>327</v>
      </c>
      <c r="AI435" s="26" t="s">
        <v>327</v>
      </c>
      <c r="AJ435" s="26" t="s">
        <v>327</v>
      </c>
      <c r="AM435" s="26" t="s">
        <v>327</v>
      </c>
      <c r="AN435" s="26" t="s">
        <v>327</v>
      </c>
      <c r="AO435" s="26" t="s">
        <v>327</v>
      </c>
      <c r="AP435" s="26" t="s">
        <v>327</v>
      </c>
      <c r="AS435" s="26" t="s">
        <v>327</v>
      </c>
      <c r="AT435" s="26" t="s">
        <v>327</v>
      </c>
      <c r="AU435" s="26" t="s">
        <v>327</v>
      </c>
      <c r="AV435" s="26" t="s">
        <v>327</v>
      </c>
      <c r="AY435" s="26" t="s">
        <v>327</v>
      </c>
      <c r="AZ435" s="26" t="s">
        <v>327</v>
      </c>
      <c r="BA435" s="26" t="s">
        <v>327</v>
      </c>
      <c r="BB435" s="26" t="s">
        <v>327</v>
      </c>
      <c r="BE435" s="26" t="s">
        <v>327</v>
      </c>
      <c r="BF435" s="26" t="s">
        <v>327</v>
      </c>
      <c r="BG435" s="26" t="s">
        <v>327</v>
      </c>
      <c r="BH435" s="26" t="s">
        <v>327</v>
      </c>
      <c r="BK435" s="26" t="s">
        <v>327</v>
      </c>
      <c r="BL435" s="26" t="s">
        <v>327</v>
      </c>
      <c r="BM435" s="26" t="s">
        <v>327</v>
      </c>
      <c r="BN435" s="26" t="s">
        <v>327</v>
      </c>
      <c r="BQ435" s="26" t="s">
        <v>327</v>
      </c>
      <c r="BR435" s="26" t="s">
        <v>327</v>
      </c>
      <c r="BS435" s="26" t="s">
        <v>327</v>
      </c>
      <c r="BT435" s="26" t="s">
        <v>327</v>
      </c>
      <c r="BW435" s="26" t="s">
        <v>327</v>
      </c>
      <c r="BX435" s="26" t="s">
        <v>327</v>
      </c>
      <c r="BY435" s="26" t="s">
        <v>327</v>
      </c>
      <c r="BZ435" s="26" t="s">
        <v>327</v>
      </c>
      <c r="CC435" s="26" t="s">
        <v>327</v>
      </c>
      <c r="CD435" s="26" t="s">
        <v>327</v>
      </c>
      <c r="CE435" s="26" t="s">
        <v>327</v>
      </c>
      <c r="CF435" s="26" t="s">
        <v>327</v>
      </c>
      <c r="CI435" s="26" t="s">
        <v>327</v>
      </c>
      <c r="CJ435" s="26" t="s">
        <v>327</v>
      </c>
      <c r="CK435" s="26" t="s">
        <v>327</v>
      </c>
      <c r="CL435" s="26" t="s">
        <v>327</v>
      </c>
      <c r="CO435" s="26" t="s">
        <v>327</v>
      </c>
      <c r="CP435" s="26" t="s">
        <v>327</v>
      </c>
      <c r="CQ435" s="26" t="s">
        <v>327</v>
      </c>
      <c r="CR435" s="26" t="s">
        <v>327</v>
      </c>
      <c r="CU435" s="26" t="s">
        <v>327</v>
      </c>
      <c r="CV435" s="26" t="s">
        <v>327</v>
      </c>
      <c r="CW435" s="26" t="s">
        <v>327</v>
      </c>
      <c r="CX435" s="26" t="s">
        <v>327</v>
      </c>
    </row>
    <row r="436" spans="5:102" x14ac:dyDescent="0.45">
      <c r="E436" s="26" t="s">
        <v>327</v>
      </c>
      <c r="F436" s="26" t="s">
        <v>327</v>
      </c>
      <c r="G436" s="26" t="s">
        <v>327</v>
      </c>
      <c r="H436" s="26" t="s">
        <v>327</v>
      </c>
      <c r="I436" s="26" t="s">
        <v>327</v>
      </c>
      <c r="J436" s="26" t="s">
        <v>327</v>
      </c>
      <c r="K436" s="26" t="s">
        <v>327</v>
      </c>
      <c r="L436" s="26" t="s">
        <v>327</v>
      </c>
      <c r="M436" s="26" t="s">
        <v>327</v>
      </c>
      <c r="O436" s="26" t="s">
        <v>327</v>
      </c>
      <c r="P436" s="26" t="s">
        <v>327</v>
      </c>
      <c r="Q436" s="26" t="s">
        <v>327</v>
      </c>
      <c r="R436" s="26" t="s">
        <v>327</v>
      </c>
      <c r="U436" s="26" t="s">
        <v>327</v>
      </c>
      <c r="V436" s="26" t="s">
        <v>327</v>
      </c>
      <c r="W436" s="26" t="s">
        <v>327</v>
      </c>
      <c r="X436" s="26" t="s">
        <v>327</v>
      </c>
      <c r="AA436" s="26" t="s">
        <v>327</v>
      </c>
      <c r="AB436" s="26" t="s">
        <v>327</v>
      </c>
      <c r="AC436" s="26" t="s">
        <v>327</v>
      </c>
      <c r="AD436" s="26" t="s">
        <v>327</v>
      </c>
      <c r="AG436" s="26" t="s">
        <v>327</v>
      </c>
      <c r="AH436" s="26" t="s">
        <v>327</v>
      </c>
      <c r="AI436" s="26" t="s">
        <v>327</v>
      </c>
      <c r="AJ436" s="26" t="s">
        <v>327</v>
      </c>
      <c r="AM436" s="26" t="s">
        <v>327</v>
      </c>
      <c r="AN436" s="26" t="s">
        <v>327</v>
      </c>
      <c r="AO436" s="26" t="s">
        <v>327</v>
      </c>
      <c r="AP436" s="26" t="s">
        <v>327</v>
      </c>
      <c r="AS436" s="26" t="s">
        <v>327</v>
      </c>
      <c r="AT436" s="26" t="s">
        <v>327</v>
      </c>
      <c r="AU436" s="26" t="s">
        <v>327</v>
      </c>
      <c r="AV436" s="26" t="s">
        <v>327</v>
      </c>
      <c r="AY436" s="26" t="s">
        <v>327</v>
      </c>
      <c r="AZ436" s="26" t="s">
        <v>327</v>
      </c>
      <c r="BA436" s="26" t="s">
        <v>327</v>
      </c>
      <c r="BB436" s="26" t="s">
        <v>327</v>
      </c>
      <c r="BE436" s="26" t="s">
        <v>327</v>
      </c>
      <c r="BF436" s="26" t="s">
        <v>327</v>
      </c>
      <c r="BG436" s="26" t="s">
        <v>327</v>
      </c>
      <c r="BH436" s="26" t="s">
        <v>327</v>
      </c>
      <c r="BK436" s="26" t="s">
        <v>327</v>
      </c>
      <c r="BL436" s="26" t="s">
        <v>327</v>
      </c>
      <c r="BM436" s="26" t="s">
        <v>327</v>
      </c>
      <c r="BN436" s="26" t="s">
        <v>327</v>
      </c>
      <c r="BQ436" s="26" t="s">
        <v>327</v>
      </c>
      <c r="BR436" s="26" t="s">
        <v>327</v>
      </c>
      <c r="BS436" s="26" t="s">
        <v>327</v>
      </c>
      <c r="BT436" s="26" t="s">
        <v>327</v>
      </c>
      <c r="BW436" s="26" t="s">
        <v>327</v>
      </c>
      <c r="BX436" s="26" t="s">
        <v>327</v>
      </c>
      <c r="BY436" s="26" t="s">
        <v>327</v>
      </c>
      <c r="BZ436" s="26" t="s">
        <v>327</v>
      </c>
      <c r="CC436" s="26" t="s">
        <v>327</v>
      </c>
      <c r="CD436" s="26" t="s">
        <v>327</v>
      </c>
      <c r="CE436" s="26" t="s">
        <v>327</v>
      </c>
      <c r="CF436" s="26" t="s">
        <v>327</v>
      </c>
      <c r="CI436" s="26" t="s">
        <v>327</v>
      </c>
      <c r="CJ436" s="26" t="s">
        <v>327</v>
      </c>
      <c r="CK436" s="26" t="s">
        <v>327</v>
      </c>
      <c r="CL436" s="26" t="s">
        <v>327</v>
      </c>
      <c r="CO436" s="26" t="s">
        <v>327</v>
      </c>
      <c r="CP436" s="26" t="s">
        <v>327</v>
      </c>
      <c r="CQ436" s="26" t="s">
        <v>327</v>
      </c>
      <c r="CR436" s="26" t="s">
        <v>327</v>
      </c>
      <c r="CU436" s="26" t="s">
        <v>327</v>
      </c>
      <c r="CV436" s="26" t="s">
        <v>327</v>
      </c>
      <c r="CW436" s="26" t="s">
        <v>327</v>
      </c>
      <c r="CX436" s="26" t="s">
        <v>327</v>
      </c>
    </row>
    <row r="437" spans="5:102" x14ac:dyDescent="0.45">
      <c r="E437" s="26" t="s">
        <v>327</v>
      </c>
      <c r="F437" s="26" t="s">
        <v>327</v>
      </c>
      <c r="G437" s="26" t="s">
        <v>327</v>
      </c>
      <c r="H437" s="26" t="s">
        <v>327</v>
      </c>
      <c r="I437" s="26" t="s">
        <v>327</v>
      </c>
      <c r="J437" s="26" t="s">
        <v>327</v>
      </c>
      <c r="K437" s="26" t="s">
        <v>327</v>
      </c>
      <c r="L437" s="26" t="s">
        <v>327</v>
      </c>
      <c r="M437" s="26" t="s">
        <v>327</v>
      </c>
      <c r="O437" s="26" t="s">
        <v>327</v>
      </c>
      <c r="P437" s="26" t="s">
        <v>327</v>
      </c>
      <c r="Q437" s="26" t="s">
        <v>327</v>
      </c>
      <c r="R437" s="26" t="s">
        <v>327</v>
      </c>
      <c r="U437" s="26" t="s">
        <v>327</v>
      </c>
      <c r="V437" s="26" t="s">
        <v>327</v>
      </c>
      <c r="W437" s="26" t="s">
        <v>327</v>
      </c>
      <c r="X437" s="26" t="s">
        <v>327</v>
      </c>
      <c r="AA437" s="26" t="s">
        <v>327</v>
      </c>
      <c r="AB437" s="26" t="s">
        <v>327</v>
      </c>
      <c r="AC437" s="26" t="s">
        <v>327</v>
      </c>
      <c r="AD437" s="26" t="s">
        <v>327</v>
      </c>
      <c r="AG437" s="26" t="s">
        <v>327</v>
      </c>
      <c r="AH437" s="26" t="s">
        <v>327</v>
      </c>
      <c r="AI437" s="26" t="s">
        <v>327</v>
      </c>
      <c r="AJ437" s="26" t="s">
        <v>327</v>
      </c>
      <c r="AM437" s="26" t="s">
        <v>327</v>
      </c>
      <c r="AN437" s="26" t="s">
        <v>327</v>
      </c>
      <c r="AO437" s="26" t="s">
        <v>327</v>
      </c>
      <c r="AP437" s="26" t="s">
        <v>327</v>
      </c>
      <c r="AS437" s="26" t="s">
        <v>327</v>
      </c>
      <c r="AT437" s="26" t="s">
        <v>327</v>
      </c>
      <c r="AU437" s="26" t="s">
        <v>327</v>
      </c>
      <c r="AV437" s="26" t="s">
        <v>327</v>
      </c>
      <c r="AY437" s="26" t="s">
        <v>327</v>
      </c>
      <c r="AZ437" s="26" t="s">
        <v>327</v>
      </c>
      <c r="BA437" s="26" t="s">
        <v>327</v>
      </c>
      <c r="BB437" s="26" t="s">
        <v>327</v>
      </c>
      <c r="BE437" s="26" t="s">
        <v>327</v>
      </c>
      <c r="BF437" s="26" t="s">
        <v>327</v>
      </c>
      <c r="BG437" s="26" t="s">
        <v>327</v>
      </c>
      <c r="BH437" s="26" t="s">
        <v>327</v>
      </c>
      <c r="BK437" s="26" t="s">
        <v>327</v>
      </c>
      <c r="BL437" s="26" t="s">
        <v>327</v>
      </c>
      <c r="BM437" s="26" t="s">
        <v>327</v>
      </c>
      <c r="BN437" s="26" t="s">
        <v>327</v>
      </c>
      <c r="BQ437" s="26" t="s">
        <v>327</v>
      </c>
      <c r="BR437" s="26" t="s">
        <v>327</v>
      </c>
      <c r="BS437" s="26" t="s">
        <v>327</v>
      </c>
      <c r="BT437" s="26" t="s">
        <v>327</v>
      </c>
      <c r="BW437" s="26" t="s">
        <v>327</v>
      </c>
      <c r="BX437" s="26" t="s">
        <v>327</v>
      </c>
      <c r="BY437" s="26" t="s">
        <v>327</v>
      </c>
      <c r="BZ437" s="26" t="s">
        <v>327</v>
      </c>
      <c r="CC437" s="26" t="s">
        <v>327</v>
      </c>
      <c r="CD437" s="26" t="s">
        <v>327</v>
      </c>
      <c r="CE437" s="26" t="s">
        <v>327</v>
      </c>
      <c r="CF437" s="26" t="s">
        <v>327</v>
      </c>
      <c r="CI437" s="26" t="s">
        <v>327</v>
      </c>
      <c r="CJ437" s="26" t="s">
        <v>327</v>
      </c>
      <c r="CK437" s="26" t="s">
        <v>327</v>
      </c>
      <c r="CL437" s="26" t="s">
        <v>327</v>
      </c>
      <c r="CO437" s="26" t="s">
        <v>327</v>
      </c>
      <c r="CP437" s="26" t="s">
        <v>327</v>
      </c>
      <c r="CQ437" s="26" t="s">
        <v>327</v>
      </c>
      <c r="CR437" s="26" t="s">
        <v>327</v>
      </c>
      <c r="CU437" s="26" t="s">
        <v>327</v>
      </c>
      <c r="CV437" s="26" t="s">
        <v>327</v>
      </c>
      <c r="CW437" s="26" t="s">
        <v>327</v>
      </c>
      <c r="CX437" s="26" t="s">
        <v>327</v>
      </c>
    </row>
    <row r="438" spans="5:102" x14ac:dyDescent="0.45">
      <c r="E438" s="26" t="s">
        <v>327</v>
      </c>
      <c r="F438" s="26" t="s">
        <v>327</v>
      </c>
      <c r="G438" s="26" t="s">
        <v>327</v>
      </c>
      <c r="H438" s="26" t="s">
        <v>327</v>
      </c>
      <c r="I438" s="26" t="s">
        <v>327</v>
      </c>
      <c r="J438" s="26" t="s">
        <v>327</v>
      </c>
      <c r="K438" s="26" t="s">
        <v>327</v>
      </c>
      <c r="L438" s="26" t="s">
        <v>327</v>
      </c>
      <c r="M438" s="26" t="s">
        <v>327</v>
      </c>
      <c r="O438" s="26" t="s">
        <v>327</v>
      </c>
      <c r="P438" s="26" t="s">
        <v>327</v>
      </c>
      <c r="Q438" s="26" t="s">
        <v>327</v>
      </c>
      <c r="R438" s="26" t="s">
        <v>327</v>
      </c>
      <c r="U438" s="26" t="s">
        <v>327</v>
      </c>
      <c r="V438" s="26" t="s">
        <v>327</v>
      </c>
      <c r="W438" s="26" t="s">
        <v>327</v>
      </c>
      <c r="X438" s="26" t="s">
        <v>327</v>
      </c>
      <c r="AA438" s="26" t="s">
        <v>327</v>
      </c>
      <c r="AB438" s="26" t="s">
        <v>327</v>
      </c>
      <c r="AC438" s="26" t="s">
        <v>327</v>
      </c>
      <c r="AD438" s="26" t="s">
        <v>327</v>
      </c>
      <c r="AG438" s="26" t="s">
        <v>327</v>
      </c>
      <c r="AH438" s="26" t="s">
        <v>327</v>
      </c>
      <c r="AI438" s="26" t="s">
        <v>327</v>
      </c>
      <c r="AJ438" s="26" t="s">
        <v>327</v>
      </c>
      <c r="AM438" s="26" t="s">
        <v>327</v>
      </c>
      <c r="AN438" s="26" t="s">
        <v>327</v>
      </c>
      <c r="AO438" s="26" t="s">
        <v>327</v>
      </c>
      <c r="AP438" s="26" t="s">
        <v>327</v>
      </c>
      <c r="AS438" s="26" t="s">
        <v>327</v>
      </c>
      <c r="AT438" s="26" t="s">
        <v>327</v>
      </c>
      <c r="AU438" s="26" t="s">
        <v>327</v>
      </c>
      <c r="AV438" s="26" t="s">
        <v>327</v>
      </c>
      <c r="AY438" s="26" t="s">
        <v>327</v>
      </c>
      <c r="AZ438" s="26" t="s">
        <v>327</v>
      </c>
      <c r="BA438" s="26" t="s">
        <v>327</v>
      </c>
      <c r="BB438" s="26" t="s">
        <v>327</v>
      </c>
      <c r="BE438" s="26" t="s">
        <v>327</v>
      </c>
      <c r="BF438" s="26" t="s">
        <v>327</v>
      </c>
      <c r="BG438" s="26" t="s">
        <v>327</v>
      </c>
      <c r="BH438" s="26" t="s">
        <v>327</v>
      </c>
      <c r="BK438" s="26" t="s">
        <v>327</v>
      </c>
      <c r="BL438" s="26" t="s">
        <v>327</v>
      </c>
      <c r="BM438" s="26" t="s">
        <v>327</v>
      </c>
      <c r="BN438" s="26" t="s">
        <v>327</v>
      </c>
      <c r="BQ438" s="26" t="s">
        <v>327</v>
      </c>
      <c r="BR438" s="26" t="s">
        <v>327</v>
      </c>
      <c r="BS438" s="26" t="s">
        <v>327</v>
      </c>
      <c r="BT438" s="26" t="s">
        <v>327</v>
      </c>
      <c r="BW438" s="26" t="s">
        <v>327</v>
      </c>
      <c r="BX438" s="26" t="s">
        <v>327</v>
      </c>
      <c r="BY438" s="26" t="s">
        <v>327</v>
      </c>
      <c r="BZ438" s="26" t="s">
        <v>327</v>
      </c>
      <c r="CC438" s="26" t="s">
        <v>327</v>
      </c>
      <c r="CD438" s="26" t="s">
        <v>327</v>
      </c>
      <c r="CE438" s="26" t="s">
        <v>327</v>
      </c>
      <c r="CF438" s="26" t="s">
        <v>327</v>
      </c>
      <c r="CI438" s="26" t="s">
        <v>327</v>
      </c>
      <c r="CJ438" s="26" t="s">
        <v>327</v>
      </c>
      <c r="CK438" s="26" t="s">
        <v>327</v>
      </c>
      <c r="CL438" s="26" t="s">
        <v>327</v>
      </c>
      <c r="CO438" s="26" t="s">
        <v>327</v>
      </c>
      <c r="CP438" s="26" t="s">
        <v>327</v>
      </c>
      <c r="CQ438" s="26" t="s">
        <v>327</v>
      </c>
      <c r="CR438" s="26" t="s">
        <v>327</v>
      </c>
      <c r="CU438" s="26" t="s">
        <v>327</v>
      </c>
      <c r="CV438" s="26" t="s">
        <v>327</v>
      </c>
      <c r="CW438" s="26" t="s">
        <v>327</v>
      </c>
      <c r="CX438" s="26" t="s">
        <v>327</v>
      </c>
    </row>
    <row r="439" spans="5:102" x14ac:dyDescent="0.45">
      <c r="E439" s="26" t="s">
        <v>327</v>
      </c>
      <c r="F439" s="26" t="s">
        <v>327</v>
      </c>
      <c r="G439" s="26" t="s">
        <v>327</v>
      </c>
      <c r="H439" s="26" t="s">
        <v>327</v>
      </c>
      <c r="I439" s="26" t="s">
        <v>327</v>
      </c>
      <c r="J439" s="26" t="s">
        <v>327</v>
      </c>
      <c r="K439" s="26" t="s">
        <v>327</v>
      </c>
      <c r="L439" s="26" t="s">
        <v>327</v>
      </c>
      <c r="M439" s="26" t="s">
        <v>327</v>
      </c>
      <c r="O439" s="26" t="s">
        <v>327</v>
      </c>
      <c r="P439" s="26" t="s">
        <v>327</v>
      </c>
      <c r="Q439" s="26" t="s">
        <v>327</v>
      </c>
      <c r="R439" s="26" t="s">
        <v>327</v>
      </c>
      <c r="U439" s="26" t="s">
        <v>327</v>
      </c>
      <c r="V439" s="26" t="s">
        <v>327</v>
      </c>
      <c r="W439" s="26" t="s">
        <v>327</v>
      </c>
      <c r="X439" s="26" t="s">
        <v>327</v>
      </c>
      <c r="AA439" s="26" t="s">
        <v>327</v>
      </c>
      <c r="AB439" s="26" t="s">
        <v>327</v>
      </c>
      <c r="AC439" s="26" t="s">
        <v>327</v>
      </c>
      <c r="AD439" s="26" t="s">
        <v>327</v>
      </c>
      <c r="AG439" s="26" t="s">
        <v>327</v>
      </c>
      <c r="AH439" s="26" t="s">
        <v>327</v>
      </c>
      <c r="AI439" s="26" t="s">
        <v>327</v>
      </c>
      <c r="AJ439" s="26" t="s">
        <v>327</v>
      </c>
      <c r="AM439" s="26" t="s">
        <v>327</v>
      </c>
      <c r="AN439" s="26" t="s">
        <v>327</v>
      </c>
      <c r="AO439" s="26" t="s">
        <v>327</v>
      </c>
      <c r="AP439" s="26" t="s">
        <v>327</v>
      </c>
      <c r="AS439" s="26" t="s">
        <v>327</v>
      </c>
      <c r="AT439" s="26" t="s">
        <v>327</v>
      </c>
      <c r="AU439" s="26" t="s">
        <v>327</v>
      </c>
      <c r="AV439" s="26" t="s">
        <v>327</v>
      </c>
      <c r="AY439" s="26" t="s">
        <v>327</v>
      </c>
      <c r="AZ439" s="26" t="s">
        <v>327</v>
      </c>
      <c r="BA439" s="26" t="s">
        <v>327</v>
      </c>
      <c r="BB439" s="26" t="s">
        <v>327</v>
      </c>
      <c r="BE439" s="26" t="s">
        <v>327</v>
      </c>
      <c r="BF439" s="26" t="s">
        <v>327</v>
      </c>
      <c r="BG439" s="26" t="s">
        <v>327</v>
      </c>
      <c r="BH439" s="26" t="s">
        <v>327</v>
      </c>
      <c r="BK439" s="26" t="s">
        <v>327</v>
      </c>
      <c r="BL439" s="26" t="s">
        <v>327</v>
      </c>
      <c r="BM439" s="26" t="s">
        <v>327</v>
      </c>
      <c r="BN439" s="26" t="s">
        <v>327</v>
      </c>
      <c r="BQ439" s="26" t="s">
        <v>327</v>
      </c>
      <c r="BR439" s="26" t="s">
        <v>327</v>
      </c>
      <c r="BS439" s="26" t="s">
        <v>327</v>
      </c>
      <c r="BT439" s="26" t="s">
        <v>327</v>
      </c>
      <c r="BW439" s="26" t="s">
        <v>327</v>
      </c>
      <c r="BX439" s="26" t="s">
        <v>327</v>
      </c>
      <c r="BY439" s="26" t="s">
        <v>327</v>
      </c>
      <c r="BZ439" s="26" t="s">
        <v>327</v>
      </c>
      <c r="CC439" s="26" t="s">
        <v>327</v>
      </c>
      <c r="CD439" s="26" t="s">
        <v>327</v>
      </c>
      <c r="CE439" s="26" t="s">
        <v>327</v>
      </c>
      <c r="CF439" s="26" t="s">
        <v>327</v>
      </c>
      <c r="CI439" s="26" t="s">
        <v>327</v>
      </c>
      <c r="CJ439" s="26" t="s">
        <v>327</v>
      </c>
      <c r="CK439" s="26" t="s">
        <v>327</v>
      </c>
      <c r="CL439" s="26" t="s">
        <v>327</v>
      </c>
      <c r="CO439" s="26" t="s">
        <v>327</v>
      </c>
      <c r="CP439" s="26" t="s">
        <v>327</v>
      </c>
      <c r="CQ439" s="26" t="s">
        <v>327</v>
      </c>
      <c r="CR439" s="26" t="s">
        <v>327</v>
      </c>
      <c r="CU439" s="26" t="s">
        <v>327</v>
      </c>
      <c r="CV439" s="26" t="s">
        <v>327</v>
      </c>
      <c r="CW439" s="26" t="s">
        <v>327</v>
      </c>
      <c r="CX439" s="26" t="s">
        <v>327</v>
      </c>
    </row>
    <row r="440" spans="5:102" x14ac:dyDescent="0.45">
      <c r="E440" s="26" t="s">
        <v>327</v>
      </c>
      <c r="F440" s="26" t="s">
        <v>327</v>
      </c>
      <c r="G440" s="26" t="s">
        <v>327</v>
      </c>
      <c r="H440" s="26" t="s">
        <v>327</v>
      </c>
      <c r="I440" s="26" t="s">
        <v>327</v>
      </c>
      <c r="J440" s="26" t="s">
        <v>327</v>
      </c>
      <c r="K440" s="26" t="s">
        <v>327</v>
      </c>
      <c r="L440" s="26" t="s">
        <v>327</v>
      </c>
      <c r="M440" s="26" t="s">
        <v>327</v>
      </c>
      <c r="O440" s="26" t="s">
        <v>327</v>
      </c>
      <c r="P440" s="26" t="s">
        <v>327</v>
      </c>
      <c r="Q440" s="26" t="s">
        <v>327</v>
      </c>
      <c r="R440" s="26" t="s">
        <v>327</v>
      </c>
      <c r="U440" s="26" t="s">
        <v>327</v>
      </c>
      <c r="V440" s="26" t="s">
        <v>327</v>
      </c>
      <c r="W440" s="26" t="s">
        <v>327</v>
      </c>
      <c r="X440" s="26" t="s">
        <v>327</v>
      </c>
      <c r="AA440" s="26" t="s">
        <v>327</v>
      </c>
      <c r="AB440" s="26" t="s">
        <v>327</v>
      </c>
      <c r="AC440" s="26" t="s">
        <v>327</v>
      </c>
      <c r="AD440" s="26" t="s">
        <v>327</v>
      </c>
      <c r="AG440" s="26" t="s">
        <v>327</v>
      </c>
      <c r="AH440" s="26" t="s">
        <v>327</v>
      </c>
      <c r="AI440" s="26" t="s">
        <v>327</v>
      </c>
      <c r="AJ440" s="26" t="s">
        <v>327</v>
      </c>
      <c r="AM440" s="26" t="s">
        <v>327</v>
      </c>
      <c r="AN440" s="26" t="s">
        <v>327</v>
      </c>
      <c r="AO440" s="26" t="s">
        <v>327</v>
      </c>
      <c r="AP440" s="26" t="s">
        <v>327</v>
      </c>
      <c r="AS440" s="26" t="s">
        <v>327</v>
      </c>
      <c r="AT440" s="26" t="s">
        <v>327</v>
      </c>
      <c r="AU440" s="26" t="s">
        <v>327</v>
      </c>
      <c r="AV440" s="26" t="s">
        <v>327</v>
      </c>
      <c r="AY440" s="26" t="s">
        <v>327</v>
      </c>
      <c r="AZ440" s="26" t="s">
        <v>327</v>
      </c>
      <c r="BA440" s="26" t="s">
        <v>327</v>
      </c>
      <c r="BB440" s="26" t="s">
        <v>327</v>
      </c>
      <c r="BE440" s="26" t="s">
        <v>327</v>
      </c>
      <c r="BF440" s="26" t="s">
        <v>327</v>
      </c>
      <c r="BG440" s="26" t="s">
        <v>327</v>
      </c>
      <c r="BH440" s="26" t="s">
        <v>327</v>
      </c>
      <c r="BK440" s="26" t="s">
        <v>327</v>
      </c>
      <c r="BL440" s="26" t="s">
        <v>327</v>
      </c>
      <c r="BM440" s="26" t="s">
        <v>327</v>
      </c>
      <c r="BN440" s="26" t="s">
        <v>327</v>
      </c>
      <c r="BQ440" s="26" t="s">
        <v>327</v>
      </c>
      <c r="BR440" s="26" t="s">
        <v>327</v>
      </c>
      <c r="BS440" s="26" t="s">
        <v>327</v>
      </c>
      <c r="BT440" s="26" t="s">
        <v>327</v>
      </c>
      <c r="BW440" s="26" t="s">
        <v>327</v>
      </c>
      <c r="BX440" s="26" t="s">
        <v>327</v>
      </c>
      <c r="BY440" s="26" t="s">
        <v>327</v>
      </c>
      <c r="BZ440" s="26" t="s">
        <v>327</v>
      </c>
      <c r="CC440" s="26" t="s">
        <v>327</v>
      </c>
      <c r="CD440" s="26" t="s">
        <v>327</v>
      </c>
      <c r="CE440" s="26" t="s">
        <v>327</v>
      </c>
      <c r="CF440" s="26" t="s">
        <v>327</v>
      </c>
      <c r="CI440" s="26" t="s">
        <v>327</v>
      </c>
      <c r="CJ440" s="26" t="s">
        <v>327</v>
      </c>
      <c r="CK440" s="26" t="s">
        <v>327</v>
      </c>
      <c r="CL440" s="26" t="s">
        <v>327</v>
      </c>
      <c r="CO440" s="26" t="s">
        <v>327</v>
      </c>
      <c r="CP440" s="26" t="s">
        <v>327</v>
      </c>
      <c r="CQ440" s="26" t="s">
        <v>327</v>
      </c>
      <c r="CR440" s="26" t="s">
        <v>327</v>
      </c>
      <c r="CU440" s="26" t="s">
        <v>327</v>
      </c>
      <c r="CV440" s="26" t="s">
        <v>327</v>
      </c>
      <c r="CW440" s="26" t="s">
        <v>327</v>
      </c>
      <c r="CX440" s="26" t="s">
        <v>327</v>
      </c>
    </row>
    <row r="441" spans="5:102" x14ac:dyDescent="0.45">
      <c r="E441" s="26" t="s">
        <v>327</v>
      </c>
      <c r="F441" s="26" t="s">
        <v>327</v>
      </c>
      <c r="G441" s="26" t="s">
        <v>327</v>
      </c>
      <c r="H441" s="26" t="s">
        <v>327</v>
      </c>
      <c r="I441" s="26" t="s">
        <v>327</v>
      </c>
      <c r="J441" s="26" t="s">
        <v>327</v>
      </c>
      <c r="K441" s="26" t="s">
        <v>327</v>
      </c>
      <c r="L441" s="26" t="s">
        <v>327</v>
      </c>
      <c r="M441" s="26" t="s">
        <v>327</v>
      </c>
      <c r="O441" s="26" t="s">
        <v>327</v>
      </c>
      <c r="P441" s="26" t="s">
        <v>327</v>
      </c>
      <c r="Q441" s="26" t="s">
        <v>327</v>
      </c>
      <c r="R441" s="26" t="s">
        <v>327</v>
      </c>
      <c r="U441" s="26" t="s">
        <v>327</v>
      </c>
      <c r="V441" s="26" t="s">
        <v>327</v>
      </c>
      <c r="W441" s="26" t="s">
        <v>327</v>
      </c>
      <c r="X441" s="26" t="s">
        <v>327</v>
      </c>
      <c r="AA441" s="26" t="s">
        <v>327</v>
      </c>
      <c r="AB441" s="26" t="s">
        <v>327</v>
      </c>
      <c r="AC441" s="26" t="s">
        <v>327</v>
      </c>
      <c r="AD441" s="26" t="s">
        <v>327</v>
      </c>
      <c r="AG441" s="26" t="s">
        <v>327</v>
      </c>
      <c r="AH441" s="26" t="s">
        <v>327</v>
      </c>
      <c r="AI441" s="26" t="s">
        <v>327</v>
      </c>
      <c r="AJ441" s="26" t="s">
        <v>327</v>
      </c>
      <c r="AM441" s="26" t="s">
        <v>327</v>
      </c>
      <c r="AN441" s="26" t="s">
        <v>327</v>
      </c>
      <c r="AO441" s="26" t="s">
        <v>327</v>
      </c>
      <c r="AP441" s="26" t="s">
        <v>327</v>
      </c>
      <c r="AS441" s="26" t="s">
        <v>327</v>
      </c>
      <c r="AT441" s="26" t="s">
        <v>327</v>
      </c>
      <c r="AU441" s="26" t="s">
        <v>327</v>
      </c>
      <c r="AV441" s="26" t="s">
        <v>327</v>
      </c>
      <c r="AY441" s="26" t="s">
        <v>327</v>
      </c>
      <c r="AZ441" s="26" t="s">
        <v>327</v>
      </c>
      <c r="BA441" s="26" t="s">
        <v>327</v>
      </c>
      <c r="BB441" s="26" t="s">
        <v>327</v>
      </c>
      <c r="BE441" s="26" t="s">
        <v>327</v>
      </c>
      <c r="BF441" s="26" t="s">
        <v>327</v>
      </c>
      <c r="BG441" s="26" t="s">
        <v>327</v>
      </c>
      <c r="BH441" s="26" t="s">
        <v>327</v>
      </c>
      <c r="BK441" s="26" t="s">
        <v>327</v>
      </c>
      <c r="BL441" s="26" t="s">
        <v>327</v>
      </c>
      <c r="BM441" s="26" t="s">
        <v>327</v>
      </c>
      <c r="BN441" s="26" t="s">
        <v>327</v>
      </c>
      <c r="BQ441" s="26" t="s">
        <v>327</v>
      </c>
      <c r="BR441" s="26" t="s">
        <v>327</v>
      </c>
      <c r="BS441" s="26" t="s">
        <v>327</v>
      </c>
      <c r="BT441" s="26" t="s">
        <v>327</v>
      </c>
      <c r="BW441" s="26" t="s">
        <v>327</v>
      </c>
      <c r="BX441" s="26" t="s">
        <v>327</v>
      </c>
      <c r="BY441" s="26" t="s">
        <v>327</v>
      </c>
      <c r="BZ441" s="26" t="s">
        <v>327</v>
      </c>
      <c r="CC441" s="26" t="s">
        <v>327</v>
      </c>
      <c r="CD441" s="26" t="s">
        <v>327</v>
      </c>
      <c r="CE441" s="26" t="s">
        <v>327</v>
      </c>
      <c r="CF441" s="26" t="s">
        <v>327</v>
      </c>
      <c r="CI441" s="26" t="s">
        <v>327</v>
      </c>
      <c r="CJ441" s="26" t="s">
        <v>327</v>
      </c>
      <c r="CK441" s="26" t="s">
        <v>327</v>
      </c>
      <c r="CL441" s="26" t="s">
        <v>327</v>
      </c>
      <c r="CO441" s="26" t="s">
        <v>327</v>
      </c>
      <c r="CP441" s="26" t="s">
        <v>327</v>
      </c>
      <c r="CQ441" s="26" t="s">
        <v>327</v>
      </c>
      <c r="CR441" s="26" t="s">
        <v>327</v>
      </c>
      <c r="CU441" s="26" t="s">
        <v>327</v>
      </c>
      <c r="CV441" s="26" t="s">
        <v>327</v>
      </c>
      <c r="CW441" s="26" t="s">
        <v>327</v>
      </c>
      <c r="CX441" s="26" t="s">
        <v>327</v>
      </c>
    </row>
    <row r="442" spans="5:102" x14ac:dyDescent="0.45">
      <c r="E442" s="26" t="s">
        <v>327</v>
      </c>
      <c r="F442" s="26" t="s">
        <v>327</v>
      </c>
      <c r="G442" s="26" t="s">
        <v>327</v>
      </c>
      <c r="H442" s="26" t="s">
        <v>327</v>
      </c>
      <c r="I442" s="26" t="s">
        <v>327</v>
      </c>
      <c r="J442" s="26" t="s">
        <v>327</v>
      </c>
      <c r="K442" s="26" t="s">
        <v>327</v>
      </c>
      <c r="L442" s="26" t="s">
        <v>327</v>
      </c>
      <c r="M442" s="26" t="s">
        <v>327</v>
      </c>
      <c r="O442" s="26" t="s">
        <v>327</v>
      </c>
      <c r="P442" s="26" t="s">
        <v>327</v>
      </c>
      <c r="Q442" s="26" t="s">
        <v>327</v>
      </c>
      <c r="R442" s="26" t="s">
        <v>327</v>
      </c>
      <c r="U442" s="26" t="s">
        <v>327</v>
      </c>
      <c r="V442" s="26" t="s">
        <v>327</v>
      </c>
      <c r="W442" s="26" t="s">
        <v>327</v>
      </c>
      <c r="X442" s="26" t="s">
        <v>327</v>
      </c>
      <c r="AA442" s="26" t="s">
        <v>327</v>
      </c>
      <c r="AB442" s="26" t="s">
        <v>327</v>
      </c>
      <c r="AC442" s="26" t="s">
        <v>327</v>
      </c>
      <c r="AD442" s="26" t="s">
        <v>327</v>
      </c>
      <c r="AG442" s="26" t="s">
        <v>327</v>
      </c>
      <c r="AH442" s="26" t="s">
        <v>327</v>
      </c>
      <c r="AI442" s="26" t="s">
        <v>327</v>
      </c>
      <c r="AJ442" s="26" t="s">
        <v>327</v>
      </c>
      <c r="AM442" s="26" t="s">
        <v>327</v>
      </c>
      <c r="AN442" s="26" t="s">
        <v>327</v>
      </c>
      <c r="AO442" s="26" t="s">
        <v>327</v>
      </c>
      <c r="AP442" s="26" t="s">
        <v>327</v>
      </c>
      <c r="AS442" s="26" t="s">
        <v>327</v>
      </c>
      <c r="AT442" s="26" t="s">
        <v>327</v>
      </c>
      <c r="AU442" s="26" t="s">
        <v>327</v>
      </c>
      <c r="AV442" s="26" t="s">
        <v>327</v>
      </c>
      <c r="AY442" s="26" t="s">
        <v>327</v>
      </c>
      <c r="AZ442" s="26" t="s">
        <v>327</v>
      </c>
      <c r="BA442" s="26" t="s">
        <v>327</v>
      </c>
      <c r="BB442" s="26" t="s">
        <v>327</v>
      </c>
      <c r="BE442" s="26" t="s">
        <v>327</v>
      </c>
      <c r="BF442" s="26" t="s">
        <v>327</v>
      </c>
      <c r="BG442" s="26" t="s">
        <v>327</v>
      </c>
      <c r="BH442" s="26" t="s">
        <v>327</v>
      </c>
      <c r="BK442" s="26" t="s">
        <v>327</v>
      </c>
      <c r="BL442" s="26" t="s">
        <v>327</v>
      </c>
      <c r="BM442" s="26" t="s">
        <v>327</v>
      </c>
      <c r="BN442" s="26" t="s">
        <v>327</v>
      </c>
      <c r="BQ442" s="26" t="s">
        <v>327</v>
      </c>
      <c r="BR442" s="26" t="s">
        <v>327</v>
      </c>
      <c r="BS442" s="26" t="s">
        <v>327</v>
      </c>
      <c r="BT442" s="26" t="s">
        <v>327</v>
      </c>
      <c r="BW442" s="26" t="s">
        <v>327</v>
      </c>
      <c r="BX442" s="26" t="s">
        <v>327</v>
      </c>
      <c r="BY442" s="26" t="s">
        <v>327</v>
      </c>
      <c r="BZ442" s="26" t="s">
        <v>327</v>
      </c>
      <c r="CC442" s="26" t="s">
        <v>327</v>
      </c>
      <c r="CD442" s="26" t="s">
        <v>327</v>
      </c>
      <c r="CE442" s="26" t="s">
        <v>327</v>
      </c>
      <c r="CF442" s="26" t="s">
        <v>327</v>
      </c>
      <c r="CI442" s="26" t="s">
        <v>327</v>
      </c>
      <c r="CJ442" s="26" t="s">
        <v>327</v>
      </c>
      <c r="CK442" s="26" t="s">
        <v>327</v>
      </c>
      <c r="CL442" s="26" t="s">
        <v>327</v>
      </c>
      <c r="CO442" s="26" t="s">
        <v>327</v>
      </c>
      <c r="CP442" s="26" t="s">
        <v>327</v>
      </c>
      <c r="CQ442" s="26" t="s">
        <v>327</v>
      </c>
      <c r="CR442" s="26" t="s">
        <v>327</v>
      </c>
      <c r="CU442" s="26" t="s">
        <v>327</v>
      </c>
      <c r="CV442" s="26" t="s">
        <v>327</v>
      </c>
      <c r="CW442" s="26" t="s">
        <v>327</v>
      </c>
      <c r="CX442" s="26" t="s">
        <v>327</v>
      </c>
    </row>
    <row r="443" spans="5:102" x14ac:dyDescent="0.45">
      <c r="E443" s="26" t="s">
        <v>327</v>
      </c>
      <c r="F443" s="26" t="s">
        <v>327</v>
      </c>
      <c r="G443" s="26" t="s">
        <v>327</v>
      </c>
      <c r="H443" s="26" t="s">
        <v>327</v>
      </c>
      <c r="I443" s="26" t="s">
        <v>327</v>
      </c>
      <c r="J443" s="26" t="s">
        <v>327</v>
      </c>
      <c r="K443" s="26" t="s">
        <v>327</v>
      </c>
      <c r="L443" s="26" t="s">
        <v>327</v>
      </c>
      <c r="M443" s="26" t="s">
        <v>327</v>
      </c>
      <c r="O443" s="26" t="s">
        <v>327</v>
      </c>
      <c r="P443" s="26" t="s">
        <v>327</v>
      </c>
      <c r="Q443" s="26" t="s">
        <v>327</v>
      </c>
      <c r="R443" s="26" t="s">
        <v>327</v>
      </c>
      <c r="U443" s="26" t="s">
        <v>327</v>
      </c>
      <c r="V443" s="26" t="s">
        <v>327</v>
      </c>
      <c r="W443" s="26" t="s">
        <v>327</v>
      </c>
      <c r="X443" s="26" t="s">
        <v>327</v>
      </c>
      <c r="AA443" s="26" t="s">
        <v>327</v>
      </c>
      <c r="AB443" s="26" t="s">
        <v>327</v>
      </c>
      <c r="AC443" s="26" t="s">
        <v>327</v>
      </c>
      <c r="AD443" s="26" t="s">
        <v>327</v>
      </c>
      <c r="AG443" s="26" t="s">
        <v>327</v>
      </c>
      <c r="AH443" s="26" t="s">
        <v>327</v>
      </c>
      <c r="AI443" s="26" t="s">
        <v>327</v>
      </c>
      <c r="AJ443" s="26" t="s">
        <v>327</v>
      </c>
      <c r="AM443" s="26" t="s">
        <v>327</v>
      </c>
      <c r="AN443" s="26" t="s">
        <v>327</v>
      </c>
      <c r="AO443" s="26" t="s">
        <v>327</v>
      </c>
      <c r="AP443" s="26" t="s">
        <v>327</v>
      </c>
      <c r="AS443" s="26" t="s">
        <v>327</v>
      </c>
      <c r="AT443" s="26" t="s">
        <v>327</v>
      </c>
      <c r="AU443" s="26" t="s">
        <v>327</v>
      </c>
      <c r="AV443" s="26" t="s">
        <v>327</v>
      </c>
      <c r="AY443" s="26" t="s">
        <v>327</v>
      </c>
      <c r="AZ443" s="26" t="s">
        <v>327</v>
      </c>
      <c r="BA443" s="26" t="s">
        <v>327</v>
      </c>
      <c r="BB443" s="26" t="s">
        <v>327</v>
      </c>
      <c r="BE443" s="26" t="s">
        <v>327</v>
      </c>
      <c r="BF443" s="26" t="s">
        <v>327</v>
      </c>
      <c r="BG443" s="26" t="s">
        <v>327</v>
      </c>
      <c r="BH443" s="26" t="s">
        <v>327</v>
      </c>
      <c r="BK443" s="26" t="s">
        <v>327</v>
      </c>
      <c r="BL443" s="26" t="s">
        <v>327</v>
      </c>
      <c r="BM443" s="26" t="s">
        <v>327</v>
      </c>
      <c r="BN443" s="26" t="s">
        <v>327</v>
      </c>
      <c r="BQ443" s="26" t="s">
        <v>327</v>
      </c>
      <c r="BR443" s="26" t="s">
        <v>327</v>
      </c>
      <c r="BS443" s="26" t="s">
        <v>327</v>
      </c>
      <c r="BT443" s="26" t="s">
        <v>327</v>
      </c>
      <c r="BW443" s="26" t="s">
        <v>327</v>
      </c>
      <c r="BX443" s="26" t="s">
        <v>327</v>
      </c>
      <c r="BY443" s="26" t="s">
        <v>327</v>
      </c>
      <c r="BZ443" s="26" t="s">
        <v>327</v>
      </c>
      <c r="CC443" s="26" t="s">
        <v>327</v>
      </c>
      <c r="CD443" s="26" t="s">
        <v>327</v>
      </c>
      <c r="CE443" s="26" t="s">
        <v>327</v>
      </c>
      <c r="CF443" s="26" t="s">
        <v>327</v>
      </c>
      <c r="CI443" s="26" t="s">
        <v>327</v>
      </c>
      <c r="CJ443" s="26" t="s">
        <v>327</v>
      </c>
      <c r="CK443" s="26" t="s">
        <v>327</v>
      </c>
      <c r="CL443" s="26" t="s">
        <v>327</v>
      </c>
      <c r="CO443" s="26" t="s">
        <v>327</v>
      </c>
      <c r="CP443" s="26" t="s">
        <v>327</v>
      </c>
      <c r="CQ443" s="26" t="s">
        <v>327</v>
      </c>
      <c r="CR443" s="26" t="s">
        <v>327</v>
      </c>
      <c r="CU443" s="26" t="s">
        <v>327</v>
      </c>
      <c r="CV443" s="26" t="s">
        <v>327</v>
      </c>
      <c r="CW443" s="26" t="s">
        <v>327</v>
      </c>
      <c r="CX443" s="26" t="s">
        <v>327</v>
      </c>
    </row>
    <row r="444" spans="5:102" x14ac:dyDescent="0.45">
      <c r="E444" s="26" t="s">
        <v>327</v>
      </c>
      <c r="F444" s="26" t="s">
        <v>327</v>
      </c>
      <c r="G444" s="26" t="s">
        <v>327</v>
      </c>
      <c r="H444" s="26" t="s">
        <v>327</v>
      </c>
      <c r="I444" s="26" t="s">
        <v>327</v>
      </c>
      <c r="J444" s="26" t="s">
        <v>327</v>
      </c>
      <c r="K444" s="26" t="s">
        <v>327</v>
      </c>
      <c r="L444" s="26" t="s">
        <v>327</v>
      </c>
      <c r="M444" s="26" t="s">
        <v>327</v>
      </c>
      <c r="O444" s="26" t="s">
        <v>327</v>
      </c>
      <c r="P444" s="26" t="s">
        <v>327</v>
      </c>
      <c r="Q444" s="26" t="s">
        <v>327</v>
      </c>
      <c r="R444" s="26" t="s">
        <v>327</v>
      </c>
      <c r="U444" s="26" t="s">
        <v>327</v>
      </c>
      <c r="V444" s="26" t="s">
        <v>327</v>
      </c>
      <c r="W444" s="26" t="s">
        <v>327</v>
      </c>
      <c r="X444" s="26" t="s">
        <v>327</v>
      </c>
      <c r="AA444" s="26" t="s">
        <v>327</v>
      </c>
      <c r="AB444" s="26" t="s">
        <v>327</v>
      </c>
      <c r="AC444" s="26" t="s">
        <v>327</v>
      </c>
      <c r="AD444" s="26" t="s">
        <v>327</v>
      </c>
      <c r="AG444" s="26" t="s">
        <v>327</v>
      </c>
      <c r="AH444" s="26" t="s">
        <v>327</v>
      </c>
      <c r="AI444" s="26" t="s">
        <v>327</v>
      </c>
      <c r="AJ444" s="26" t="s">
        <v>327</v>
      </c>
      <c r="AM444" s="26" t="s">
        <v>327</v>
      </c>
      <c r="AN444" s="26" t="s">
        <v>327</v>
      </c>
      <c r="AO444" s="26" t="s">
        <v>327</v>
      </c>
      <c r="AP444" s="26" t="s">
        <v>327</v>
      </c>
      <c r="AS444" s="26" t="s">
        <v>327</v>
      </c>
      <c r="AT444" s="26" t="s">
        <v>327</v>
      </c>
      <c r="AU444" s="26" t="s">
        <v>327</v>
      </c>
      <c r="AV444" s="26" t="s">
        <v>327</v>
      </c>
      <c r="AY444" s="26" t="s">
        <v>327</v>
      </c>
      <c r="AZ444" s="26" t="s">
        <v>327</v>
      </c>
      <c r="BA444" s="26" t="s">
        <v>327</v>
      </c>
      <c r="BB444" s="26" t="s">
        <v>327</v>
      </c>
      <c r="BE444" s="26" t="s">
        <v>327</v>
      </c>
      <c r="BF444" s="26" t="s">
        <v>327</v>
      </c>
      <c r="BG444" s="26" t="s">
        <v>327</v>
      </c>
      <c r="BH444" s="26" t="s">
        <v>327</v>
      </c>
      <c r="BK444" s="26" t="s">
        <v>327</v>
      </c>
      <c r="BL444" s="26" t="s">
        <v>327</v>
      </c>
      <c r="BM444" s="26" t="s">
        <v>327</v>
      </c>
      <c r="BN444" s="26" t="s">
        <v>327</v>
      </c>
      <c r="BQ444" s="26" t="s">
        <v>327</v>
      </c>
      <c r="BR444" s="26" t="s">
        <v>327</v>
      </c>
      <c r="BS444" s="26" t="s">
        <v>327</v>
      </c>
      <c r="BT444" s="26" t="s">
        <v>327</v>
      </c>
      <c r="BW444" s="26" t="s">
        <v>327</v>
      </c>
      <c r="BX444" s="26" t="s">
        <v>327</v>
      </c>
      <c r="BY444" s="26" t="s">
        <v>327</v>
      </c>
      <c r="BZ444" s="26" t="s">
        <v>327</v>
      </c>
      <c r="CC444" s="26" t="s">
        <v>327</v>
      </c>
      <c r="CD444" s="26" t="s">
        <v>327</v>
      </c>
      <c r="CE444" s="26" t="s">
        <v>327</v>
      </c>
      <c r="CF444" s="26" t="s">
        <v>327</v>
      </c>
      <c r="CI444" s="26" t="s">
        <v>327</v>
      </c>
      <c r="CJ444" s="26" t="s">
        <v>327</v>
      </c>
      <c r="CK444" s="26" t="s">
        <v>327</v>
      </c>
      <c r="CL444" s="26" t="s">
        <v>327</v>
      </c>
      <c r="CO444" s="26" t="s">
        <v>327</v>
      </c>
      <c r="CP444" s="26" t="s">
        <v>327</v>
      </c>
      <c r="CQ444" s="26" t="s">
        <v>327</v>
      </c>
      <c r="CR444" s="26" t="s">
        <v>327</v>
      </c>
      <c r="CU444" s="26" t="s">
        <v>327</v>
      </c>
      <c r="CV444" s="26" t="s">
        <v>327</v>
      </c>
      <c r="CW444" s="26" t="s">
        <v>327</v>
      </c>
      <c r="CX444" s="26" t="s">
        <v>327</v>
      </c>
    </row>
    <row r="445" spans="5:102" x14ac:dyDescent="0.45">
      <c r="E445" s="26" t="s">
        <v>327</v>
      </c>
      <c r="F445" s="26" t="s">
        <v>327</v>
      </c>
      <c r="G445" s="26" t="s">
        <v>327</v>
      </c>
      <c r="H445" s="26" t="s">
        <v>327</v>
      </c>
      <c r="I445" s="26" t="s">
        <v>327</v>
      </c>
      <c r="J445" s="26" t="s">
        <v>327</v>
      </c>
      <c r="K445" s="26" t="s">
        <v>327</v>
      </c>
      <c r="L445" s="26" t="s">
        <v>327</v>
      </c>
      <c r="M445" s="26" t="s">
        <v>327</v>
      </c>
      <c r="O445" s="26" t="s">
        <v>327</v>
      </c>
      <c r="P445" s="26" t="s">
        <v>327</v>
      </c>
      <c r="Q445" s="26" t="s">
        <v>327</v>
      </c>
      <c r="R445" s="26" t="s">
        <v>327</v>
      </c>
      <c r="U445" s="26" t="s">
        <v>327</v>
      </c>
      <c r="V445" s="26" t="s">
        <v>327</v>
      </c>
      <c r="W445" s="26" t="s">
        <v>327</v>
      </c>
      <c r="X445" s="26" t="s">
        <v>327</v>
      </c>
      <c r="AA445" s="26" t="s">
        <v>327</v>
      </c>
      <c r="AB445" s="26" t="s">
        <v>327</v>
      </c>
      <c r="AC445" s="26" t="s">
        <v>327</v>
      </c>
      <c r="AD445" s="26" t="s">
        <v>327</v>
      </c>
      <c r="AG445" s="26" t="s">
        <v>327</v>
      </c>
      <c r="AH445" s="26" t="s">
        <v>327</v>
      </c>
      <c r="AI445" s="26" t="s">
        <v>327</v>
      </c>
      <c r="AJ445" s="26" t="s">
        <v>327</v>
      </c>
      <c r="AM445" s="26" t="s">
        <v>327</v>
      </c>
      <c r="AN445" s="26" t="s">
        <v>327</v>
      </c>
      <c r="AO445" s="26" t="s">
        <v>327</v>
      </c>
      <c r="AP445" s="26" t="s">
        <v>327</v>
      </c>
      <c r="AS445" s="26" t="s">
        <v>327</v>
      </c>
      <c r="AT445" s="26" t="s">
        <v>327</v>
      </c>
      <c r="AU445" s="26" t="s">
        <v>327</v>
      </c>
      <c r="AV445" s="26" t="s">
        <v>327</v>
      </c>
      <c r="AY445" s="26" t="s">
        <v>327</v>
      </c>
      <c r="AZ445" s="26" t="s">
        <v>327</v>
      </c>
      <c r="BA445" s="26" t="s">
        <v>327</v>
      </c>
      <c r="BB445" s="26" t="s">
        <v>327</v>
      </c>
      <c r="BE445" s="26" t="s">
        <v>327</v>
      </c>
      <c r="BF445" s="26" t="s">
        <v>327</v>
      </c>
      <c r="BG445" s="26" t="s">
        <v>327</v>
      </c>
      <c r="BH445" s="26" t="s">
        <v>327</v>
      </c>
      <c r="BK445" s="26" t="s">
        <v>327</v>
      </c>
      <c r="BL445" s="26" t="s">
        <v>327</v>
      </c>
      <c r="BM445" s="26" t="s">
        <v>327</v>
      </c>
      <c r="BN445" s="26" t="s">
        <v>327</v>
      </c>
      <c r="BQ445" s="26" t="s">
        <v>327</v>
      </c>
      <c r="BR445" s="26" t="s">
        <v>327</v>
      </c>
      <c r="BS445" s="26" t="s">
        <v>327</v>
      </c>
      <c r="BT445" s="26" t="s">
        <v>327</v>
      </c>
      <c r="BW445" s="26" t="s">
        <v>327</v>
      </c>
      <c r="BX445" s="26" t="s">
        <v>327</v>
      </c>
      <c r="BY445" s="26" t="s">
        <v>327</v>
      </c>
      <c r="BZ445" s="26" t="s">
        <v>327</v>
      </c>
      <c r="CC445" s="26" t="s">
        <v>327</v>
      </c>
      <c r="CD445" s="26" t="s">
        <v>327</v>
      </c>
      <c r="CE445" s="26" t="s">
        <v>327</v>
      </c>
      <c r="CF445" s="26" t="s">
        <v>327</v>
      </c>
      <c r="CI445" s="26" t="s">
        <v>327</v>
      </c>
      <c r="CJ445" s="26" t="s">
        <v>327</v>
      </c>
      <c r="CK445" s="26" t="s">
        <v>327</v>
      </c>
      <c r="CL445" s="26" t="s">
        <v>327</v>
      </c>
      <c r="CO445" s="26" t="s">
        <v>327</v>
      </c>
      <c r="CP445" s="26" t="s">
        <v>327</v>
      </c>
      <c r="CQ445" s="26" t="s">
        <v>327</v>
      </c>
      <c r="CR445" s="26" t="s">
        <v>327</v>
      </c>
      <c r="CU445" s="26" t="s">
        <v>327</v>
      </c>
      <c r="CV445" s="26" t="s">
        <v>327</v>
      </c>
      <c r="CW445" s="26" t="s">
        <v>327</v>
      </c>
      <c r="CX445" s="26" t="s">
        <v>327</v>
      </c>
    </row>
    <row r="446" spans="5:102" x14ac:dyDescent="0.45">
      <c r="E446" s="26" t="s">
        <v>327</v>
      </c>
      <c r="F446" s="26" t="s">
        <v>327</v>
      </c>
      <c r="G446" s="26" t="s">
        <v>327</v>
      </c>
      <c r="H446" s="26" t="s">
        <v>327</v>
      </c>
      <c r="I446" s="26" t="s">
        <v>327</v>
      </c>
      <c r="J446" s="26" t="s">
        <v>327</v>
      </c>
      <c r="K446" s="26" t="s">
        <v>327</v>
      </c>
      <c r="L446" s="26" t="s">
        <v>327</v>
      </c>
      <c r="M446" s="26" t="s">
        <v>327</v>
      </c>
      <c r="O446" s="26" t="s">
        <v>327</v>
      </c>
      <c r="P446" s="26" t="s">
        <v>327</v>
      </c>
      <c r="Q446" s="26" t="s">
        <v>327</v>
      </c>
      <c r="R446" s="26" t="s">
        <v>327</v>
      </c>
      <c r="U446" s="26" t="s">
        <v>327</v>
      </c>
      <c r="V446" s="26" t="s">
        <v>327</v>
      </c>
      <c r="W446" s="26" t="s">
        <v>327</v>
      </c>
      <c r="X446" s="26" t="s">
        <v>327</v>
      </c>
      <c r="AA446" s="26" t="s">
        <v>327</v>
      </c>
      <c r="AB446" s="26" t="s">
        <v>327</v>
      </c>
      <c r="AC446" s="26" t="s">
        <v>327</v>
      </c>
      <c r="AD446" s="26" t="s">
        <v>327</v>
      </c>
      <c r="AG446" s="26" t="s">
        <v>327</v>
      </c>
      <c r="AH446" s="26" t="s">
        <v>327</v>
      </c>
      <c r="AI446" s="26" t="s">
        <v>327</v>
      </c>
      <c r="AJ446" s="26" t="s">
        <v>327</v>
      </c>
      <c r="AM446" s="26" t="s">
        <v>327</v>
      </c>
      <c r="AN446" s="26" t="s">
        <v>327</v>
      </c>
      <c r="AO446" s="26" t="s">
        <v>327</v>
      </c>
      <c r="AP446" s="26" t="s">
        <v>327</v>
      </c>
      <c r="AS446" s="26" t="s">
        <v>327</v>
      </c>
      <c r="AT446" s="26" t="s">
        <v>327</v>
      </c>
      <c r="AU446" s="26" t="s">
        <v>327</v>
      </c>
      <c r="AV446" s="26" t="s">
        <v>327</v>
      </c>
      <c r="AY446" s="26" t="s">
        <v>327</v>
      </c>
      <c r="AZ446" s="26" t="s">
        <v>327</v>
      </c>
      <c r="BA446" s="26" t="s">
        <v>327</v>
      </c>
      <c r="BB446" s="26" t="s">
        <v>327</v>
      </c>
      <c r="BE446" s="26" t="s">
        <v>327</v>
      </c>
      <c r="BF446" s="26" t="s">
        <v>327</v>
      </c>
      <c r="BG446" s="26" t="s">
        <v>327</v>
      </c>
      <c r="BH446" s="26" t="s">
        <v>327</v>
      </c>
      <c r="BK446" s="26" t="s">
        <v>327</v>
      </c>
      <c r="BL446" s="26" t="s">
        <v>327</v>
      </c>
      <c r="BM446" s="26" t="s">
        <v>327</v>
      </c>
      <c r="BN446" s="26" t="s">
        <v>327</v>
      </c>
      <c r="BQ446" s="26" t="s">
        <v>327</v>
      </c>
      <c r="BR446" s="26" t="s">
        <v>327</v>
      </c>
      <c r="BS446" s="26" t="s">
        <v>327</v>
      </c>
      <c r="BT446" s="26" t="s">
        <v>327</v>
      </c>
      <c r="BW446" s="26" t="s">
        <v>327</v>
      </c>
      <c r="BX446" s="26" t="s">
        <v>327</v>
      </c>
      <c r="BY446" s="26" t="s">
        <v>327</v>
      </c>
      <c r="BZ446" s="26" t="s">
        <v>327</v>
      </c>
      <c r="CC446" s="26" t="s">
        <v>327</v>
      </c>
      <c r="CD446" s="26" t="s">
        <v>327</v>
      </c>
      <c r="CE446" s="26" t="s">
        <v>327</v>
      </c>
      <c r="CF446" s="26" t="s">
        <v>327</v>
      </c>
      <c r="CI446" s="26" t="s">
        <v>327</v>
      </c>
      <c r="CJ446" s="26" t="s">
        <v>327</v>
      </c>
      <c r="CK446" s="26" t="s">
        <v>327</v>
      </c>
      <c r="CL446" s="26" t="s">
        <v>327</v>
      </c>
      <c r="CO446" s="26" t="s">
        <v>327</v>
      </c>
      <c r="CP446" s="26" t="s">
        <v>327</v>
      </c>
      <c r="CQ446" s="26" t="s">
        <v>327</v>
      </c>
      <c r="CR446" s="26" t="s">
        <v>327</v>
      </c>
      <c r="CU446" s="26" t="s">
        <v>327</v>
      </c>
      <c r="CV446" s="26" t="s">
        <v>327</v>
      </c>
      <c r="CW446" s="26" t="s">
        <v>327</v>
      </c>
      <c r="CX446" s="26" t="s">
        <v>327</v>
      </c>
    </row>
    <row r="447" spans="5:102" x14ac:dyDescent="0.45">
      <c r="E447" s="26" t="s">
        <v>327</v>
      </c>
      <c r="F447" s="26" t="s">
        <v>327</v>
      </c>
      <c r="G447" s="26" t="s">
        <v>327</v>
      </c>
      <c r="H447" s="26" t="s">
        <v>327</v>
      </c>
      <c r="I447" s="26" t="s">
        <v>327</v>
      </c>
      <c r="J447" s="26" t="s">
        <v>327</v>
      </c>
      <c r="K447" s="26" t="s">
        <v>327</v>
      </c>
      <c r="L447" s="26" t="s">
        <v>327</v>
      </c>
      <c r="M447" s="26" t="s">
        <v>327</v>
      </c>
      <c r="O447" s="26" t="s">
        <v>327</v>
      </c>
      <c r="P447" s="26" t="s">
        <v>327</v>
      </c>
      <c r="Q447" s="26" t="s">
        <v>327</v>
      </c>
      <c r="R447" s="26" t="s">
        <v>327</v>
      </c>
      <c r="U447" s="26" t="s">
        <v>327</v>
      </c>
      <c r="V447" s="26" t="s">
        <v>327</v>
      </c>
      <c r="W447" s="26" t="s">
        <v>327</v>
      </c>
      <c r="X447" s="26" t="s">
        <v>327</v>
      </c>
      <c r="AA447" s="26" t="s">
        <v>327</v>
      </c>
      <c r="AB447" s="26" t="s">
        <v>327</v>
      </c>
      <c r="AC447" s="26" t="s">
        <v>327</v>
      </c>
      <c r="AD447" s="26" t="s">
        <v>327</v>
      </c>
      <c r="AG447" s="26" t="s">
        <v>327</v>
      </c>
      <c r="AH447" s="26" t="s">
        <v>327</v>
      </c>
      <c r="AI447" s="26" t="s">
        <v>327</v>
      </c>
      <c r="AJ447" s="26" t="s">
        <v>327</v>
      </c>
      <c r="AM447" s="26" t="s">
        <v>327</v>
      </c>
      <c r="AN447" s="26" t="s">
        <v>327</v>
      </c>
      <c r="AO447" s="26" t="s">
        <v>327</v>
      </c>
      <c r="AP447" s="26" t="s">
        <v>327</v>
      </c>
      <c r="AS447" s="26" t="s">
        <v>327</v>
      </c>
      <c r="AT447" s="26" t="s">
        <v>327</v>
      </c>
      <c r="AU447" s="26" t="s">
        <v>327</v>
      </c>
      <c r="AV447" s="26" t="s">
        <v>327</v>
      </c>
      <c r="AY447" s="26" t="s">
        <v>327</v>
      </c>
      <c r="AZ447" s="26" t="s">
        <v>327</v>
      </c>
      <c r="BA447" s="26" t="s">
        <v>327</v>
      </c>
      <c r="BB447" s="26" t="s">
        <v>327</v>
      </c>
      <c r="BE447" s="26" t="s">
        <v>327</v>
      </c>
      <c r="BF447" s="26" t="s">
        <v>327</v>
      </c>
      <c r="BG447" s="26" t="s">
        <v>327</v>
      </c>
      <c r="BH447" s="26" t="s">
        <v>327</v>
      </c>
      <c r="BK447" s="26" t="s">
        <v>327</v>
      </c>
      <c r="BL447" s="26" t="s">
        <v>327</v>
      </c>
      <c r="BM447" s="26" t="s">
        <v>327</v>
      </c>
      <c r="BN447" s="26" t="s">
        <v>327</v>
      </c>
      <c r="BQ447" s="26" t="s">
        <v>327</v>
      </c>
      <c r="BR447" s="26" t="s">
        <v>327</v>
      </c>
      <c r="BS447" s="26" t="s">
        <v>327</v>
      </c>
      <c r="BT447" s="26" t="s">
        <v>327</v>
      </c>
      <c r="BW447" s="26" t="s">
        <v>327</v>
      </c>
      <c r="BX447" s="26" t="s">
        <v>327</v>
      </c>
      <c r="BY447" s="26" t="s">
        <v>327</v>
      </c>
      <c r="BZ447" s="26" t="s">
        <v>327</v>
      </c>
      <c r="CC447" s="26" t="s">
        <v>327</v>
      </c>
      <c r="CD447" s="26" t="s">
        <v>327</v>
      </c>
      <c r="CE447" s="26" t="s">
        <v>327</v>
      </c>
      <c r="CF447" s="26" t="s">
        <v>327</v>
      </c>
      <c r="CI447" s="26" t="s">
        <v>327</v>
      </c>
      <c r="CJ447" s="26" t="s">
        <v>327</v>
      </c>
      <c r="CK447" s="26" t="s">
        <v>327</v>
      </c>
      <c r="CL447" s="26" t="s">
        <v>327</v>
      </c>
      <c r="CO447" s="26" t="s">
        <v>327</v>
      </c>
      <c r="CP447" s="26" t="s">
        <v>327</v>
      </c>
      <c r="CQ447" s="26" t="s">
        <v>327</v>
      </c>
      <c r="CR447" s="26" t="s">
        <v>327</v>
      </c>
      <c r="CU447" s="26" t="s">
        <v>327</v>
      </c>
      <c r="CV447" s="26" t="s">
        <v>327</v>
      </c>
      <c r="CW447" s="26" t="s">
        <v>327</v>
      </c>
      <c r="CX447" s="26" t="s">
        <v>327</v>
      </c>
    </row>
    <row r="448" spans="5:102" x14ac:dyDescent="0.45">
      <c r="E448" s="26" t="s">
        <v>327</v>
      </c>
      <c r="F448" s="26" t="s">
        <v>327</v>
      </c>
      <c r="G448" s="26" t="s">
        <v>327</v>
      </c>
      <c r="H448" s="26" t="s">
        <v>327</v>
      </c>
      <c r="I448" s="26" t="s">
        <v>327</v>
      </c>
      <c r="J448" s="26" t="s">
        <v>327</v>
      </c>
      <c r="K448" s="26" t="s">
        <v>327</v>
      </c>
      <c r="L448" s="26" t="s">
        <v>327</v>
      </c>
      <c r="M448" s="26" t="s">
        <v>327</v>
      </c>
      <c r="O448" s="26" t="s">
        <v>327</v>
      </c>
      <c r="P448" s="26" t="s">
        <v>327</v>
      </c>
      <c r="Q448" s="26" t="s">
        <v>327</v>
      </c>
      <c r="R448" s="26" t="s">
        <v>327</v>
      </c>
      <c r="U448" s="26" t="s">
        <v>327</v>
      </c>
      <c r="V448" s="26" t="s">
        <v>327</v>
      </c>
      <c r="W448" s="26" t="s">
        <v>327</v>
      </c>
      <c r="X448" s="26" t="s">
        <v>327</v>
      </c>
      <c r="AA448" s="26" t="s">
        <v>327</v>
      </c>
      <c r="AB448" s="26" t="s">
        <v>327</v>
      </c>
      <c r="AC448" s="26" t="s">
        <v>327</v>
      </c>
      <c r="AD448" s="26" t="s">
        <v>327</v>
      </c>
      <c r="AG448" s="26" t="s">
        <v>327</v>
      </c>
      <c r="AH448" s="26" t="s">
        <v>327</v>
      </c>
      <c r="AI448" s="26" t="s">
        <v>327</v>
      </c>
      <c r="AJ448" s="26" t="s">
        <v>327</v>
      </c>
      <c r="AM448" s="26" t="s">
        <v>327</v>
      </c>
      <c r="AN448" s="26" t="s">
        <v>327</v>
      </c>
      <c r="AO448" s="26" t="s">
        <v>327</v>
      </c>
      <c r="AP448" s="26" t="s">
        <v>327</v>
      </c>
      <c r="AS448" s="26" t="s">
        <v>327</v>
      </c>
      <c r="AT448" s="26" t="s">
        <v>327</v>
      </c>
      <c r="AU448" s="26" t="s">
        <v>327</v>
      </c>
      <c r="AV448" s="26" t="s">
        <v>327</v>
      </c>
      <c r="AY448" s="26" t="s">
        <v>327</v>
      </c>
      <c r="AZ448" s="26" t="s">
        <v>327</v>
      </c>
      <c r="BA448" s="26" t="s">
        <v>327</v>
      </c>
      <c r="BB448" s="26" t="s">
        <v>327</v>
      </c>
      <c r="BE448" s="26" t="s">
        <v>327</v>
      </c>
      <c r="BF448" s="26" t="s">
        <v>327</v>
      </c>
      <c r="BG448" s="26" t="s">
        <v>327</v>
      </c>
      <c r="BH448" s="26" t="s">
        <v>327</v>
      </c>
      <c r="BK448" s="26" t="s">
        <v>327</v>
      </c>
      <c r="BL448" s="26" t="s">
        <v>327</v>
      </c>
      <c r="BM448" s="26" t="s">
        <v>327</v>
      </c>
      <c r="BN448" s="26" t="s">
        <v>327</v>
      </c>
      <c r="BQ448" s="26" t="s">
        <v>327</v>
      </c>
      <c r="BR448" s="26" t="s">
        <v>327</v>
      </c>
      <c r="BS448" s="26" t="s">
        <v>327</v>
      </c>
      <c r="BT448" s="26" t="s">
        <v>327</v>
      </c>
      <c r="BW448" s="26" t="s">
        <v>327</v>
      </c>
      <c r="BX448" s="26" t="s">
        <v>327</v>
      </c>
      <c r="BY448" s="26" t="s">
        <v>327</v>
      </c>
      <c r="BZ448" s="26" t="s">
        <v>327</v>
      </c>
      <c r="CC448" s="26" t="s">
        <v>327</v>
      </c>
      <c r="CD448" s="26" t="s">
        <v>327</v>
      </c>
      <c r="CE448" s="26" t="s">
        <v>327</v>
      </c>
      <c r="CF448" s="26" t="s">
        <v>327</v>
      </c>
      <c r="CI448" s="26" t="s">
        <v>327</v>
      </c>
      <c r="CJ448" s="26" t="s">
        <v>327</v>
      </c>
      <c r="CK448" s="26" t="s">
        <v>327</v>
      </c>
      <c r="CL448" s="26" t="s">
        <v>327</v>
      </c>
      <c r="CO448" s="26" t="s">
        <v>327</v>
      </c>
      <c r="CP448" s="26" t="s">
        <v>327</v>
      </c>
      <c r="CQ448" s="26" t="s">
        <v>327</v>
      </c>
      <c r="CR448" s="26" t="s">
        <v>327</v>
      </c>
      <c r="CU448" s="26" t="s">
        <v>327</v>
      </c>
      <c r="CV448" s="26" t="s">
        <v>327</v>
      </c>
      <c r="CW448" s="26" t="s">
        <v>327</v>
      </c>
      <c r="CX448" s="26" t="s">
        <v>327</v>
      </c>
    </row>
    <row r="449" spans="5:102" x14ac:dyDescent="0.45">
      <c r="E449" s="26" t="s">
        <v>327</v>
      </c>
      <c r="F449" s="26" t="s">
        <v>327</v>
      </c>
      <c r="G449" s="26" t="s">
        <v>327</v>
      </c>
      <c r="H449" s="26" t="s">
        <v>327</v>
      </c>
      <c r="I449" s="26" t="s">
        <v>327</v>
      </c>
      <c r="J449" s="26" t="s">
        <v>327</v>
      </c>
      <c r="K449" s="26" t="s">
        <v>327</v>
      </c>
      <c r="L449" s="26" t="s">
        <v>327</v>
      </c>
      <c r="M449" s="26" t="s">
        <v>327</v>
      </c>
      <c r="O449" s="26" t="s">
        <v>327</v>
      </c>
      <c r="P449" s="26" t="s">
        <v>327</v>
      </c>
      <c r="Q449" s="26" t="s">
        <v>327</v>
      </c>
      <c r="R449" s="26" t="s">
        <v>327</v>
      </c>
      <c r="U449" s="26" t="s">
        <v>327</v>
      </c>
      <c r="V449" s="26" t="s">
        <v>327</v>
      </c>
      <c r="W449" s="26" t="s">
        <v>327</v>
      </c>
      <c r="X449" s="26" t="s">
        <v>327</v>
      </c>
      <c r="AA449" s="26" t="s">
        <v>327</v>
      </c>
      <c r="AB449" s="26" t="s">
        <v>327</v>
      </c>
      <c r="AC449" s="26" t="s">
        <v>327</v>
      </c>
      <c r="AD449" s="26" t="s">
        <v>327</v>
      </c>
      <c r="AG449" s="26" t="s">
        <v>327</v>
      </c>
      <c r="AH449" s="26" t="s">
        <v>327</v>
      </c>
      <c r="AI449" s="26" t="s">
        <v>327</v>
      </c>
      <c r="AJ449" s="26" t="s">
        <v>327</v>
      </c>
      <c r="AM449" s="26" t="s">
        <v>327</v>
      </c>
      <c r="AN449" s="26" t="s">
        <v>327</v>
      </c>
      <c r="AO449" s="26" t="s">
        <v>327</v>
      </c>
      <c r="AP449" s="26" t="s">
        <v>327</v>
      </c>
      <c r="AS449" s="26" t="s">
        <v>327</v>
      </c>
      <c r="AT449" s="26" t="s">
        <v>327</v>
      </c>
      <c r="AU449" s="26" t="s">
        <v>327</v>
      </c>
      <c r="AV449" s="26" t="s">
        <v>327</v>
      </c>
      <c r="AY449" s="26" t="s">
        <v>327</v>
      </c>
      <c r="AZ449" s="26" t="s">
        <v>327</v>
      </c>
      <c r="BA449" s="26" t="s">
        <v>327</v>
      </c>
      <c r="BB449" s="26" t="s">
        <v>327</v>
      </c>
      <c r="BE449" s="26" t="s">
        <v>327</v>
      </c>
      <c r="BF449" s="26" t="s">
        <v>327</v>
      </c>
      <c r="BG449" s="26" t="s">
        <v>327</v>
      </c>
      <c r="BH449" s="26" t="s">
        <v>327</v>
      </c>
      <c r="BK449" s="26" t="s">
        <v>327</v>
      </c>
      <c r="BL449" s="26" t="s">
        <v>327</v>
      </c>
      <c r="BM449" s="26" t="s">
        <v>327</v>
      </c>
      <c r="BN449" s="26" t="s">
        <v>327</v>
      </c>
      <c r="BQ449" s="26" t="s">
        <v>327</v>
      </c>
      <c r="BR449" s="26" t="s">
        <v>327</v>
      </c>
      <c r="BS449" s="26" t="s">
        <v>327</v>
      </c>
      <c r="BT449" s="26" t="s">
        <v>327</v>
      </c>
      <c r="BW449" s="26" t="s">
        <v>327</v>
      </c>
      <c r="BX449" s="26" t="s">
        <v>327</v>
      </c>
      <c r="BY449" s="26" t="s">
        <v>327</v>
      </c>
      <c r="BZ449" s="26" t="s">
        <v>327</v>
      </c>
      <c r="CC449" s="26" t="s">
        <v>327</v>
      </c>
      <c r="CD449" s="26" t="s">
        <v>327</v>
      </c>
      <c r="CE449" s="26" t="s">
        <v>327</v>
      </c>
      <c r="CF449" s="26" t="s">
        <v>327</v>
      </c>
      <c r="CI449" s="26" t="s">
        <v>327</v>
      </c>
      <c r="CJ449" s="26" t="s">
        <v>327</v>
      </c>
      <c r="CK449" s="26" t="s">
        <v>327</v>
      </c>
      <c r="CL449" s="26" t="s">
        <v>327</v>
      </c>
      <c r="CO449" s="26" t="s">
        <v>327</v>
      </c>
      <c r="CP449" s="26" t="s">
        <v>327</v>
      </c>
      <c r="CQ449" s="26" t="s">
        <v>327</v>
      </c>
      <c r="CR449" s="26" t="s">
        <v>327</v>
      </c>
      <c r="CU449" s="26" t="s">
        <v>327</v>
      </c>
      <c r="CV449" s="26" t="s">
        <v>327</v>
      </c>
      <c r="CW449" s="26" t="s">
        <v>327</v>
      </c>
      <c r="CX449" s="26" t="s">
        <v>327</v>
      </c>
    </row>
    <row r="450" spans="5:102" x14ac:dyDescent="0.45">
      <c r="E450" s="26" t="s">
        <v>327</v>
      </c>
      <c r="F450" s="26" t="s">
        <v>327</v>
      </c>
      <c r="G450" s="26" t="s">
        <v>327</v>
      </c>
      <c r="H450" s="26" t="s">
        <v>327</v>
      </c>
      <c r="I450" s="26" t="s">
        <v>327</v>
      </c>
      <c r="J450" s="26" t="s">
        <v>327</v>
      </c>
      <c r="K450" s="26" t="s">
        <v>327</v>
      </c>
      <c r="L450" s="26" t="s">
        <v>327</v>
      </c>
      <c r="M450" s="26" t="s">
        <v>327</v>
      </c>
      <c r="O450" s="26" t="s">
        <v>327</v>
      </c>
      <c r="P450" s="26" t="s">
        <v>327</v>
      </c>
      <c r="Q450" s="26" t="s">
        <v>327</v>
      </c>
      <c r="R450" s="26" t="s">
        <v>327</v>
      </c>
      <c r="U450" s="26" t="s">
        <v>327</v>
      </c>
      <c r="V450" s="26" t="s">
        <v>327</v>
      </c>
      <c r="W450" s="26" t="s">
        <v>327</v>
      </c>
      <c r="X450" s="26" t="s">
        <v>327</v>
      </c>
      <c r="AA450" s="26" t="s">
        <v>327</v>
      </c>
      <c r="AB450" s="26" t="s">
        <v>327</v>
      </c>
      <c r="AC450" s="26" t="s">
        <v>327</v>
      </c>
      <c r="AD450" s="26" t="s">
        <v>327</v>
      </c>
      <c r="AG450" s="26" t="s">
        <v>327</v>
      </c>
      <c r="AH450" s="26" t="s">
        <v>327</v>
      </c>
      <c r="AI450" s="26" t="s">
        <v>327</v>
      </c>
      <c r="AJ450" s="26" t="s">
        <v>327</v>
      </c>
      <c r="AM450" s="26" t="s">
        <v>327</v>
      </c>
      <c r="AN450" s="26" t="s">
        <v>327</v>
      </c>
      <c r="AO450" s="26" t="s">
        <v>327</v>
      </c>
      <c r="AP450" s="26" t="s">
        <v>327</v>
      </c>
      <c r="AS450" s="26" t="s">
        <v>327</v>
      </c>
      <c r="AT450" s="26" t="s">
        <v>327</v>
      </c>
      <c r="AU450" s="26" t="s">
        <v>327</v>
      </c>
      <c r="AV450" s="26" t="s">
        <v>327</v>
      </c>
      <c r="AY450" s="26" t="s">
        <v>327</v>
      </c>
      <c r="AZ450" s="26" t="s">
        <v>327</v>
      </c>
      <c r="BA450" s="26" t="s">
        <v>327</v>
      </c>
      <c r="BB450" s="26" t="s">
        <v>327</v>
      </c>
      <c r="BE450" s="26" t="s">
        <v>327</v>
      </c>
      <c r="BF450" s="26" t="s">
        <v>327</v>
      </c>
      <c r="BG450" s="26" t="s">
        <v>327</v>
      </c>
      <c r="BH450" s="26" t="s">
        <v>327</v>
      </c>
      <c r="BK450" s="26" t="s">
        <v>327</v>
      </c>
      <c r="BL450" s="26" t="s">
        <v>327</v>
      </c>
      <c r="BM450" s="26" t="s">
        <v>327</v>
      </c>
      <c r="BN450" s="26" t="s">
        <v>327</v>
      </c>
      <c r="BQ450" s="26" t="s">
        <v>327</v>
      </c>
      <c r="BR450" s="26" t="s">
        <v>327</v>
      </c>
      <c r="BS450" s="26" t="s">
        <v>327</v>
      </c>
      <c r="BT450" s="26" t="s">
        <v>327</v>
      </c>
      <c r="BW450" s="26" t="s">
        <v>327</v>
      </c>
      <c r="BX450" s="26" t="s">
        <v>327</v>
      </c>
      <c r="BY450" s="26" t="s">
        <v>327</v>
      </c>
      <c r="BZ450" s="26" t="s">
        <v>327</v>
      </c>
      <c r="CC450" s="26" t="s">
        <v>327</v>
      </c>
      <c r="CD450" s="26" t="s">
        <v>327</v>
      </c>
      <c r="CE450" s="26" t="s">
        <v>327</v>
      </c>
      <c r="CF450" s="26" t="s">
        <v>327</v>
      </c>
      <c r="CI450" s="26" t="s">
        <v>327</v>
      </c>
      <c r="CJ450" s="26" t="s">
        <v>327</v>
      </c>
      <c r="CK450" s="26" t="s">
        <v>327</v>
      </c>
      <c r="CL450" s="26" t="s">
        <v>327</v>
      </c>
      <c r="CO450" s="26" t="s">
        <v>327</v>
      </c>
      <c r="CP450" s="26" t="s">
        <v>327</v>
      </c>
      <c r="CQ450" s="26" t="s">
        <v>327</v>
      </c>
      <c r="CR450" s="26" t="s">
        <v>327</v>
      </c>
      <c r="CU450" s="26" t="s">
        <v>327</v>
      </c>
      <c r="CV450" s="26" t="s">
        <v>327</v>
      </c>
      <c r="CW450" s="26" t="s">
        <v>327</v>
      </c>
      <c r="CX450" s="26" t="s">
        <v>327</v>
      </c>
    </row>
    <row r="451" spans="5:102" x14ac:dyDescent="0.45">
      <c r="E451" s="26" t="s">
        <v>327</v>
      </c>
      <c r="F451" s="26" t="s">
        <v>327</v>
      </c>
      <c r="G451" s="26" t="s">
        <v>327</v>
      </c>
      <c r="H451" s="26" t="s">
        <v>327</v>
      </c>
      <c r="I451" s="26" t="s">
        <v>327</v>
      </c>
      <c r="J451" s="26" t="s">
        <v>327</v>
      </c>
      <c r="K451" s="26" t="s">
        <v>327</v>
      </c>
      <c r="L451" s="26" t="s">
        <v>327</v>
      </c>
      <c r="M451" s="26" t="s">
        <v>327</v>
      </c>
      <c r="O451" s="26" t="s">
        <v>327</v>
      </c>
      <c r="P451" s="26" t="s">
        <v>327</v>
      </c>
      <c r="Q451" s="26" t="s">
        <v>327</v>
      </c>
      <c r="R451" s="26" t="s">
        <v>327</v>
      </c>
      <c r="U451" s="26" t="s">
        <v>327</v>
      </c>
      <c r="V451" s="26" t="s">
        <v>327</v>
      </c>
      <c r="W451" s="26" t="s">
        <v>327</v>
      </c>
      <c r="X451" s="26" t="s">
        <v>327</v>
      </c>
      <c r="AA451" s="26" t="s">
        <v>327</v>
      </c>
      <c r="AB451" s="26" t="s">
        <v>327</v>
      </c>
      <c r="AC451" s="26" t="s">
        <v>327</v>
      </c>
      <c r="AD451" s="26" t="s">
        <v>327</v>
      </c>
      <c r="AG451" s="26" t="s">
        <v>327</v>
      </c>
      <c r="AH451" s="26" t="s">
        <v>327</v>
      </c>
      <c r="AI451" s="26" t="s">
        <v>327</v>
      </c>
      <c r="AJ451" s="26" t="s">
        <v>327</v>
      </c>
      <c r="AM451" s="26" t="s">
        <v>327</v>
      </c>
      <c r="AN451" s="26" t="s">
        <v>327</v>
      </c>
      <c r="AO451" s="26" t="s">
        <v>327</v>
      </c>
      <c r="AP451" s="26" t="s">
        <v>327</v>
      </c>
      <c r="AS451" s="26" t="s">
        <v>327</v>
      </c>
      <c r="AT451" s="26" t="s">
        <v>327</v>
      </c>
      <c r="AU451" s="26" t="s">
        <v>327</v>
      </c>
      <c r="AV451" s="26" t="s">
        <v>327</v>
      </c>
      <c r="AY451" s="26" t="s">
        <v>327</v>
      </c>
      <c r="AZ451" s="26" t="s">
        <v>327</v>
      </c>
      <c r="BA451" s="26" t="s">
        <v>327</v>
      </c>
      <c r="BB451" s="26" t="s">
        <v>327</v>
      </c>
      <c r="BE451" s="26" t="s">
        <v>327</v>
      </c>
      <c r="BF451" s="26" t="s">
        <v>327</v>
      </c>
      <c r="BG451" s="26" t="s">
        <v>327</v>
      </c>
      <c r="BH451" s="26" t="s">
        <v>327</v>
      </c>
      <c r="BK451" s="26" t="s">
        <v>327</v>
      </c>
      <c r="BL451" s="26" t="s">
        <v>327</v>
      </c>
      <c r="BM451" s="26" t="s">
        <v>327</v>
      </c>
      <c r="BN451" s="26" t="s">
        <v>327</v>
      </c>
      <c r="BQ451" s="26" t="s">
        <v>327</v>
      </c>
      <c r="BR451" s="26" t="s">
        <v>327</v>
      </c>
      <c r="BS451" s="26" t="s">
        <v>327</v>
      </c>
      <c r="BT451" s="26" t="s">
        <v>327</v>
      </c>
      <c r="BW451" s="26" t="s">
        <v>327</v>
      </c>
      <c r="BX451" s="26" t="s">
        <v>327</v>
      </c>
      <c r="BY451" s="26" t="s">
        <v>327</v>
      </c>
      <c r="BZ451" s="26" t="s">
        <v>327</v>
      </c>
      <c r="CC451" s="26" t="s">
        <v>327</v>
      </c>
      <c r="CD451" s="26" t="s">
        <v>327</v>
      </c>
      <c r="CE451" s="26" t="s">
        <v>327</v>
      </c>
      <c r="CF451" s="26" t="s">
        <v>327</v>
      </c>
      <c r="CI451" s="26" t="s">
        <v>327</v>
      </c>
      <c r="CJ451" s="26" t="s">
        <v>327</v>
      </c>
      <c r="CK451" s="26" t="s">
        <v>327</v>
      </c>
      <c r="CL451" s="26" t="s">
        <v>327</v>
      </c>
      <c r="CO451" s="26" t="s">
        <v>327</v>
      </c>
      <c r="CP451" s="26" t="s">
        <v>327</v>
      </c>
      <c r="CQ451" s="26" t="s">
        <v>327</v>
      </c>
      <c r="CR451" s="26" t="s">
        <v>327</v>
      </c>
      <c r="CU451" s="26" t="s">
        <v>327</v>
      </c>
      <c r="CV451" s="26" t="s">
        <v>327</v>
      </c>
      <c r="CW451" s="26" t="s">
        <v>327</v>
      </c>
      <c r="CX451" s="26" t="s">
        <v>327</v>
      </c>
    </row>
    <row r="452" spans="5:102" x14ac:dyDescent="0.45">
      <c r="E452" s="26" t="s">
        <v>327</v>
      </c>
      <c r="F452" s="26" t="s">
        <v>327</v>
      </c>
      <c r="G452" s="26" t="s">
        <v>327</v>
      </c>
      <c r="H452" s="26" t="s">
        <v>327</v>
      </c>
      <c r="I452" s="26" t="s">
        <v>327</v>
      </c>
      <c r="J452" s="26" t="s">
        <v>327</v>
      </c>
      <c r="K452" s="26" t="s">
        <v>327</v>
      </c>
      <c r="L452" s="26" t="s">
        <v>327</v>
      </c>
      <c r="M452" s="26" t="s">
        <v>327</v>
      </c>
      <c r="O452" s="26" t="s">
        <v>327</v>
      </c>
      <c r="P452" s="26" t="s">
        <v>327</v>
      </c>
      <c r="Q452" s="26" t="s">
        <v>327</v>
      </c>
      <c r="R452" s="26" t="s">
        <v>327</v>
      </c>
      <c r="U452" s="26" t="s">
        <v>327</v>
      </c>
      <c r="V452" s="26" t="s">
        <v>327</v>
      </c>
      <c r="W452" s="26" t="s">
        <v>327</v>
      </c>
      <c r="X452" s="26" t="s">
        <v>327</v>
      </c>
      <c r="AA452" s="26" t="s">
        <v>327</v>
      </c>
      <c r="AB452" s="26" t="s">
        <v>327</v>
      </c>
      <c r="AC452" s="26" t="s">
        <v>327</v>
      </c>
      <c r="AD452" s="26" t="s">
        <v>327</v>
      </c>
      <c r="AG452" s="26" t="s">
        <v>327</v>
      </c>
      <c r="AH452" s="26" t="s">
        <v>327</v>
      </c>
      <c r="AI452" s="26" t="s">
        <v>327</v>
      </c>
      <c r="AJ452" s="26" t="s">
        <v>327</v>
      </c>
      <c r="AM452" s="26" t="s">
        <v>327</v>
      </c>
      <c r="AN452" s="26" t="s">
        <v>327</v>
      </c>
      <c r="AO452" s="26" t="s">
        <v>327</v>
      </c>
      <c r="AP452" s="26" t="s">
        <v>327</v>
      </c>
      <c r="AS452" s="26" t="s">
        <v>327</v>
      </c>
      <c r="AT452" s="26" t="s">
        <v>327</v>
      </c>
      <c r="AU452" s="26" t="s">
        <v>327</v>
      </c>
      <c r="AV452" s="26" t="s">
        <v>327</v>
      </c>
      <c r="AY452" s="26" t="s">
        <v>327</v>
      </c>
      <c r="AZ452" s="26" t="s">
        <v>327</v>
      </c>
      <c r="BA452" s="26" t="s">
        <v>327</v>
      </c>
      <c r="BB452" s="26" t="s">
        <v>327</v>
      </c>
      <c r="BE452" s="26" t="s">
        <v>327</v>
      </c>
      <c r="BF452" s="26" t="s">
        <v>327</v>
      </c>
      <c r="BG452" s="26" t="s">
        <v>327</v>
      </c>
      <c r="BH452" s="26" t="s">
        <v>327</v>
      </c>
      <c r="BK452" s="26" t="s">
        <v>327</v>
      </c>
      <c r="BL452" s="26" t="s">
        <v>327</v>
      </c>
      <c r="BM452" s="26" t="s">
        <v>327</v>
      </c>
      <c r="BN452" s="26" t="s">
        <v>327</v>
      </c>
      <c r="BQ452" s="26" t="s">
        <v>327</v>
      </c>
      <c r="BR452" s="26" t="s">
        <v>327</v>
      </c>
      <c r="BS452" s="26" t="s">
        <v>327</v>
      </c>
      <c r="BT452" s="26" t="s">
        <v>327</v>
      </c>
      <c r="BW452" s="26" t="s">
        <v>327</v>
      </c>
      <c r="BX452" s="26" t="s">
        <v>327</v>
      </c>
      <c r="BY452" s="26" t="s">
        <v>327</v>
      </c>
      <c r="BZ452" s="26" t="s">
        <v>327</v>
      </c>
      <c r="CC452" s="26" t="s">
        <v>327</v>
      </c>
      <c r="CD452" s="26" t="s">
        <v>327</v>
      </c>
      <c r="CE452" s="26" t="s">
        <v>327</v>
      </c>
      <c r="CF452" s="26" t="s">
        <v>327</v>
      </c>
      <c r="CI452" s="26" t="s">
        <v>327</v>
      </c>
      <c r="CJ452" s="26" t="s">
        <v>327</v>
      </c>
      <c r="CK452" s="26" t="s">
        <v>327</v>
      </c>
      <c r="CL452" s="26" t="s">
        <v>327</v>
      </c>
      <c r="CO452" s="26" t="s">
        <v>327</v>
      </c>
      <c r="CP452" s="26" t="s">
        <v>327</v>
      </c>
      <c r="CQ452" s="26" t="s">
        <v>327</v>
      </c>
      <c r="CR452" s="26" t="s">
        <v>327</v>
      </c>
      <c r="CU452" s="26" t="s">
        <v>327</v>
      </c>
      <c r="CV452" s="26" t="s">
        <v>327</v>
      </c>
      <c r="CW452" s="26" t="s">
        <v>327</v>
      </c>
      <c r="CX452" s="26" t="s">
        <v>327</v>
      </c>
    </row>
    <row r="453" spans="5:102" x14ac:dyDescent="0.45">
      <c r="E453" s="26" t="s">
        <v>327</v>
      </c>
      <c r="F453" s="26" t="s">
        <v>327</v>
      </c>
      <c r="G453" s="26" t="s">
        <v>327</v>
      </c>
      <c r="H453" s="26" t="s">
        <v>327</v>
      </c>
      <c r="I453" s="26" t="s">
        <v>327</v>
      </c>
      <c r="J453" s="26" t="s">
        <v>327</v>
      </c>
      <c r="K453" s="26" t="s">
        <v>327</v>
      </c>
      <c r="L453" s="26" t="s">
        <v>327</v>
      </c>
      <c r="M453" s="26" t="s">
        <v>327</v>
      </c>
      <c r="O453" s="26" t="s">
        <v>327</v>
      </c>
      <c r="P453" s="26" t="s">
        <v>327</v>
      </c>
      <c r="Q453" s="26" t="s">
        <v>327</v>
      </c>
      <c r="R453" s="26" t="s">
        <v>327</v>
      </c>
      <c r="U453" s="26" t="s">
        <v>327</v>
      </c>
      <c r="V453" s="26" t="s">
        <v>327</v>
      </c>
      <c r="W453" s="26" t="s">
        <v>327</v>
      </c>
      <c r="X453" s="26" t="s">
        <v>327</v>
      </c>
      <c r="AA453" s="26" t="s">
        <v>327</v>
      </c>
      <c r="AB453" s="26" t="s">
        <v>327</v>
      </c>
      <c r="AC453" s="26" t="s">
        <v>327</v>
      </c>
      <c r="AD453" s="26" t="s">
        <v>327</v>
      </c>
      <c r="AG453" s="26" t="s">
        <v>327</v>
      </c>
      <c r="AH453" s="26" t="s">
        <v>327</v>
      </c>
      <c r="AI453" s="26" t="s">
        <v>327</v>
      </c>
      <c r="AJ453" s="26" t="s">
        <v>327</v>
      </c>
      <c r="AM453" s="26" t="s">
        <v>327</v>
      </c>
      <c r="AN453" s="26" t="s">
        <v>327</v>
      </c>
      <c r="AO453" s="26" t="s">
        <v>327</v>
      </c>
      <c r="AP453" s="26" t="s">
        <v>327</v>
      </c>
      <c r="AS453" s="26" t="s">
        <v>327</v>
      </c>
      <c r="AT453" s="26" t="s">
        <v>327</v>
      </c>
      <c r="AU453" s="26" t="s">
        <v>327</v>
      </c>
      <c r="AV453" s="26" t="s">
        <v>327</v>
      </c>
      <c r="AY453" s="26" t="s">
        <v>327</v>
      </c>
      <c r="AZ453" s="26" t="s">
        <v>327</v>
      </c>
      <c r="BA453" s="26" t="s">
        <v>327</v>
      </c>
      <c r="BB453" s="26" t="s">
        <v>327</v>
      </c>
      <c r="BE453" s="26" t="s">
        <v>327</v>
      </c>
      <c r="BF453" s="26" t="s">
        <v>327</v>
      </c>
      <c r="BG453" s="26" t="s">
        <v>327</v>
      </c>
      <c r="BH453" s="26" t="s">
        <v>327</v>
      </c>
      <c r="BK453" s="26" t="s">
        <v>327</v>
      </c>
      <c r="BL453" s="26" t="s">
        <v>327</v>
      </c>
      <c r="BM453" s="26" t="s">
        <v>327</v>
      </c>
      <c r="BN453" s="26" t="s">
        <v>327</v>
      </c>
      <c r="BQ453" s="26" t="s">
        <v>327</v>
      </c>
      <c r="BR453" s="26" t="s">
        <v>327</v>
      </c>
      <c r="BS453" s="26" t="s">
        <v>327</v>
      </c>
      <c r="BT453" s="26" t="s">
        <v>327</v>
      </c>
      <c r="BW453" s="26" t="s">
        <v>327</v>
      </c>
      <c r="BX453" s="26" t="s">
        <v>327</v>
      </c>
      <c r="BY453" s="26" t="s">
        <v>327</v>
      </c>
      <c r="BZ453" s="26" t="s">
        <v>327</v>
      </c>
      <c r="CC453" s="26" t="s">
        <v>327</v>
      </c>
      <c r="CD453" s="26" t="s">
        <v>327</v>
      </c>
      <c r="CE453" s="26" t="s">
        <v>327</v>
      </c>
      <c r="CF453" s="26" t="s">
        <v>327</v>
      </c>
      <c r="CI453" s="26" t="s">
        <v>327</v>
      </c>
      <c r="CJ453" s="26" t="s">
        <v>327</v>
      </c>
      <c r="CK453" s="26" t="s">
        <v>327</v>
      </c>
      <c r="CL453" s="26" t="s">
        <v>327</v>
      </c>
      <c r="CO453" s="26" t="s">
        <v>327</v>
      </c>
      <c r="CP453" s="26" t="s">
        <v>327</v>
      </c>
      <c r="CQ453" s="26" t="s">
        <v>327</v>
      </c>
      <c r="CR453" s="26" t="s">
        <v>327</v>
      </c>
      <c r="CU453" s="26" t="s">
        <v>327</v>
      </c>
      <c r="CV453" s="26" t="s">
        <v>327</v>
      </c>
      <c r="CW453" s="26" t="s">
        <v>327</v>
      </c>
      <c r="CX453" s="26" t="s">
        <v>327</v>
      </c>
    </row>
    <row r="454" spans="5:102" x14ac:dyDescent="0.45">
      <c r="E454" s="26" t="s">
        <v>327</v>
      </c>
      <c r="F454" s="26" t="s">
        <v>327</v>
      </c>
      <c r="G454" s="26" t="s">
        <v>327</v>
      </c>
      <c r="H454" s="26" t="s">
        <v>327</v>
      </c>
      <c r="I454" s="26" t="s">
        <v>327</v>
      </c>
      <c r="J454" s="26" t="s">
        <v>327</v>
      </c>
      <c r="K454" s="26" t="s">
        <v>327</v>
      </c>
      <c r="L454" s="26" t="s">
        <v>327</v>
      </c>
      <c r="M454" s="26" t="s">
        <v>327</v>
      </c>
      <c r="O454" s="26" t="s">
        <v>327</v>
      </c>
      <c r="P454" s="26" t="s">
        <v>327</v>
      </c>
      <c r="Q454" s="26" t="s">
        <v>327</v>
      </c>
      <c r="R454" s="26" t="s">
        <v>327</v>
      </c>
      <c r="U454" s="26" t="s">
        <v>327</v>
      </c>
      <c r="V454" s="26" t="s">
        <v>327</v>
      </c>
      <c r="W454" s="26" t="s">
        <v>327</v>
      </c>
      <c r="X454" s="26" t="s">
        <v>327</v>
      </c>
      <c r="AA454" s="26" t="s">
        <v>327</v>
      </c>
      <c r="AB454" s="26" t="s">
        <v>327</v>
      </c>
      <c r="AC454" s="26" t="s">
        <v>327</v>
      </c>
      <c r="AD454" s="26" t="s">
        <v>327</v>
      </c>
      <c r="AG454" s="26" t="s">
        <v>327</v>
      </c>
      <c r="AH454" s="26" t="s">
        <v>327</v>
      </c>
      <c r="AI454" s="26" t="s">
        <v>327</v>
      </c>
      <c r="AJ454" s="26" t="s">
        <v>327</v>
      </c>
      <c r="AM454" s="26" t="s">
        <v>327</v>
      </c>
      <c r="AN454" s="26" t="s">
        <v>327</v>
      </c>
      <c r="AO454" s="26" t="s">
        <v>327</v>
      </c>
      <c r="AP454" s="26" t="s">
        <v>327</v>
      </c>
      <c r="AS454" s="26" t="s">
        <v>327</v>
      </c>
      <c r="AT454" s="26" t="s">
        <v>327</v>
      </c>
      <c r="AU454" s="26" t="s">
        <v>327</v>
      </c>
      <c r="AV454" s="26" t="s">
        <v>327</v>
      </c>
      <c r="AY454" s="26" t="s">
        <v>327</v>
      </c>
      <c r="AZ454" s="26" t="s">
        <v>327</v>
      </c>
      <c r="BA454" s="26" t="s">
        <v>327</v>
      </c>
      <c r="BB454" s="26" t="s">
        <v>327</v>
      </c>
      <c r="BE454" s="26" t="s">
        <v>327</v>
      </c>
      <c r="BF454" s="26" t="s">
        <v>327</v>
      </c>
      <c r="BG454" s="26" t="s">
        <v>327</v>
      </c>
      <c r="BH454" s="26" t="s">
        <v>327</v>
      </c>
      <c r="BK454" s="26" t="s">
        <v>327</v>
      </c>
      <c r="BL454" s="26" t="s">
        <v>327</v>
      </c>
      <c r="BM454" s="26" t="s">
        <v>327</v>
      </c>
      <c r="BN454" s="26" t="s">
        <v>327</v>
      </c>
      <c r="BQ454" s="26" t="s">
        <v>327</v>
      </c>
      <c r="BR454" s="26" t="s">
        <v>327</v>
      </c>
      <c r="BS454" s="26" t="s">
        <v>327</v>
      </c>
      <c r="BT454" s="26" t="s">
        <v>327</v>
      </c>
      <c r="BW454" s="26" t="s">
        <v>327</v>
      </c>
      <c r="BX454" s="26" t="s">
        <v>327</v>
      </c>
      <c r="BY454" s="26" t="s">
        <v>327</v>
      </c>
      <c r="BZ454" s="26" t="s">
        <v>327</v>
      </c>
      <c r="CC454" s="26" t="s">
        <v>327</v>
      </c>
      <c r="CD454" s="26" t="s">
        <v>327</v>
      </c>
      <c r="CE454" s="26" t="s">
        <v>327</v>
      </c>
      <c r="CF454" s="26" t="s">
        <v>327</v>
      </c>
      <c r="CI454" s="26" t="s">
        <v>327</v>
      </c>
      <c r="CJ454" s="26" t="s">
        <v>327</v>
      </c>
      <c r="CK454" s="26" t="s">
        <v>327</v>
      </c>
      <c r="CL454" s="26" t="s">
        <v>327</v>
      </c>
      <c r="CO454" s="26" t="s">
        <v>327</v>
      </c>
      <c r="CP454" s="26" t="s">
        <v>327</v>
      </c>
      <c r="CQ454" s="26" t="s">
        <v>327</v>
      </c>
      <c r="CR454" s="26" t="s">
        <v>327</v>
      </c>
      <c r="CU454" s="26" t="s">
        <v>327</v>
      </c>
      <c r="CV454" s="26" t="s">
        <v>327</v>
      </c>
      <c r="CW454" s="26" t="s">
        <v>327</v>
      </c>
      <c r="CX454" s="26" t="s">
        <v>327</v>
      </c>
    </row>
    <row r="455" spans="5:102" x14ac:dyDescent="0.45">
      <c r="E455" s="26" t="s">
        <v>327</v>
      </c>
      <c r="F455" s="26" t="s">
        <v>327</v>
      </c>
      <c r="G455" s="26" t="s">
        <v>327</v>
      </c>
      <c r="H455" s="26" t="s">
        <v>327</v>
      </c>
      <c r="I455" s="26" t="s">
        <v>327</v>
      </c>
      <c r="J455" s="26" t="s">
        <v>327</v>
      </c>
      <c r="K455" s="26" t="s">
        <v>327</v>
      </c>
      <c r="L455" s="26" t="s">
        <v>327</v>
      </c>
      <c r="M455" s="26" t="s">
        <v>327</v>
      </c>
      <c r="O455" s="26" t="s">
        <v>327</v>
      </c>
      <c r="P455" s="26" t="s">
        <v>327</v>
      </c>
      <c r="Q455" s="26" t="s">
        <v>327</v>
      </c>
      <c r="R455" s="26" t="s">
        <v>327</v>
      </c>
      <c r="U455" s="26" t="s">
        <v>327</v>
      </c>
      <c r="V455" s="26" t="s">
        <v>327</v>
      </c>
      <c r="W455" s="26" t="s">
        <v>327</v>
      </c>
      <c r="X455" s="26" t="s">
        <v>327</v>
      </c>
      <c r="AA455" s="26" t="s">
        <v>327</v>
      </c>
      <c r="AB455" s="26" t="s">
        <v>327</v>
      </c>
      <c r="AC455" s="26" t="s">
        <v>327</v>
      </c>
      <c r="AD455" s="26" t="s">
        <v>327</v>
      </c>
      <c r="AG455" s="26" t="s">
        <v>327</v>
      </c>
      <c r="AH455" s="26" t="s">
        <v>327</v>
      </c>
      <c r="AI455" s="26" t="s">
        <v>327</v>
      </c>
      <c r="AJ455" s="26" t="s">
        <v>327</v>
      </c>
      <c r="AM455" s="26" t="s">
        <v>327</v>
      </c>
      <c r="AN455" s="26" t="s">
        <v>327</v>
      </c>
      <c r="AO455" s="26" t="s">
        <v>327</v>
      </c>
      <c r="AP455" s="26" t="s">
        <v>327</v>
      </c>
      <c r="AS455" s="26" t="s">
        <v>327</v>
      </c>
      <c r="AT455" s="26" t="s">
        <v>327</v>
      </c>
      <c r="AU455" s="26" t="s">
        <v>327</v>
      </c>
      <c r="AV455" s="26" t="s">
        <v>327</v>
      </c>
      <c r="AY455" s="26" t="s">
        <v>327</v>
      </c>
      <c r="AZ455" s="26" t="s">
        <v>327</v>
      </c>
      <c r="BA455" s="26" t="s">
        <v>327</v>
      </c>
      <c r="BB455" s="26" t="s">
        <v>327</v>
      </c>
      <c r="BE455" s="26" t="s">
        <v>327</v>
      </c>
      <c r="BF455" s="26" t="s">
        <v>327</v>
      </c>
      <c r="BG455" s="26" t="s">
        <v>327</v>
      </c>
      <c r="BH455" s="26" t="s">
        <v>327</v>
      </c>
      <c r="BK455" s="26" t="s">
        <v>327</v>
      </c>
      <c r="BL455" s="26" t="s">
        <v>327</v>
      </c>
      <c r="BM455" s="26" t="s">
        <v>327</v>
      </c>
      <c r="BN455" s="26" t="s">
        <v>327</v>
      </c>
      <c r="BQ455" s="26" t="s">
        <v>327</v>
      </c>
      <c r="BR455" s="26" t="s">
        <v>327</v>
      </c>
      <c r="BS455" s="26" t="s">
        <v>327</v>
      </c>
      <c r="BT455" s="26" t="s">
        <v>327</v>
      </c>
      <c r="BW455" s="26" t="s">
        <v>327</v>
      </c>
      <c r="BX455" s="26" t="s">
        <v>327</v>
      </c>
      <c r="BY455" s="26" t="s">
        <v>327</v>
      </c>
      <c r="BZ455" s="26" t="s">
        <v>327</v>
      </c>
      <c r="CC455" s="26" t="s">
        <v>327</v>
      </c>
      <c r="CD455" s="26" t="s">
        <v>327</v>
      </c>
      <c r="CE455" s="26" t="s">
        <v>327</v>
      </c>
      <c r="CF455" s="26" t="s">
        <v>327</v>
      </c>
      <c r="CI455" s="26" t="s">
        <v>327</v>
      </c>
      <c r="CJ455" s="26" t="s">
        <v>327</v>
      </c>
      <c r="CK455" s="26" t="s">
        <v>327</v>
      </c>
      <c r="CL455" s="26" t="s">
        <v>327</v>
      </c>
      <c r="CO455" s="26" t="s">
        <v>327</v>
      </c>
      <c r="CP455" s="26" t="s">
        <v>327</v>
      </c>
      <c r="CQ455" s="26" t="s">
        <v>327</v>
      </c>
      <c r="CR455" s="26" t="s">
        <v>327</v>
      </c>
      <c r="CU455" s="26" t="s">
        <v>327</v>
      </c>
      <c r="CV455" s="26" t="s">
        <v>327</v>
      </c>
      <c r="CW455" s="26" t="s">
        <v>327</v>
      </c>
      <c r="CX455" s="26" t="s">
        <v>327</v>
      </c>
    </row>
    <row r="456" spans="5:102" x14ac:dyDescent="0.45">
      <c r="E456" s="26" t="s">
        <v>327</v>
      </c>
      <c r="F456" s="26" t="s">
        <v>327</v>
      </c>
      <c r="G456" s="26" t="s">
        <v>327</v>
      </c>
      <c r="H456" s="26" t="s">
        <v>327</v>
      </c>
      <c r="I456" s="26" t="s">
        <v>327</v>
      </c>
      <c r="J456" s="26" t="s">
        <v>327</v>
      </c>
      <c r="K456" s="26" t="s">
        <v>327</v>
      </c>
      <c r="L456" s="26" t="s">
        <v>327</v>
      </c>
      <c r="M456" s="26" t="s">
        <v>327</v>
      </c>
      <c r="O456" s="26" t="s">
        <v>327</v>
      </c>
      <c r="P456" s="26" t="s">
        <v>327</v>
      </c>
      <c r="Q456" s="26" t="s">
        <v>327</v>
      </c>
      <c r="R456" s="26" t="s">
        <v>327</v>
      </c>
      <c r="U456" s="26" t="s">
        <v>327</v>
      </c>
      <c r="V456" s="26" t="s">
        <v>327</v>
      </c>
      <c r="W456" s="26" t="s">
        <v>327</v>
      </c>
      <c r="X456" s="26" t="s">
        <v>327</v>
      </c>
      <c r="AA456" s="26" t="s">
        <v>327</v>
      </c>
      <c r="AB456" s="26" t="s">
        <v>327</v>
      </c>
      <c r="AC456" s="26" t="s">
        <v>327</v>
      </c>
      <c r="AD456" s="26" t="s">
        <v>327</v>
      </c>
      <c r="AG456" s="26" t="s">
        <v>327</v>
      </c>
      <c r="AH456" s="26" t="s">
        <v>327</v>
      </c>
      <c r="AI456" s="26" t="s">
        <v>327</v>
      </c>
      <c r="AJ456" s="26" t="s">
        <v>327</v>
      </c>
      <c r="AM456" s="26" t="s">
        <v>327</v>
      </c>
      <c r="AN456" s="26" t="s">
        <v>327</v>
      </c>
      <c r="AO456" s="26" t="s">
        <v>327</v>
      </c>
      <c r="AP456" s="26" t="s">
        <v>327</v>
      </c>
      <c r="AS456" s="26" t="s">
        <v>327</v>
      </c>
      <c r="AT456" s="26" t="s">
        <v>327</v>
      </c>
      <c r="AU456" s="26" t="s">
        <v>327</v>
      </c>
      <c r="AV456" s="26" t="s">
        <v>327</v>
      </c>
      <c r="AY456" s="26" t="s">
        <v>327</v>
      </c>
      <c r="AZ456" s="26" t="s">
        <v>327</v>
      </c>
      <c r="BA456" s="26" t="s">
        <v>327</v>
      </c>
      <c r="BB456" s="26" t="s">
        <v>327</v>
      </c>
      <c r="BE456" s="26" t="s">
        <v>327</v>
      </c>
      <c r="BF456" s="26" t="s">
        <v>327</v>
      </c>
      <c r="BG456" s="26" t="s">
        <v>327</v>
      </c>
      <c r="BH456" s="26" t="s">
        <v>327</v>
      </c>
      <c r="BK456" s="26" t="s">
        <v>327</v>
      </c>
      <c r="BL456" s="26" t="s">
        <v>327</v>
      </c>
      <c r="BM456" s="26" t="s">
        <v>327</v>
      </c>
      <c r="BN456" s="26" t="s">
        <v>327</v>
      </c>
      <c r="BQ456" s="26" t="s">
        <v>327</v>
      </c>
      <c r="BR456" s="26" t="s">
        <v>327</v>
      </c>
      <c r="BS456" s="26" t="s">
        <v>327</v>
      </c>
      <c r="BT456" s="26" t="s">
        <v>327</v>
      </c>
      <c r="BW456" s="26" t="s">
        <v>327</v>
      </c>
      <c r="BX456" s="26" t="s">
        <v>327</v>
      </c>
      <c r="BY456" s="26" t="s">
        <v>327</v>
      </c>
      <c r="BZ456" s="26" t="s">
        <v>327</v>
      </c>
      <c r="CC456" s="26" t="s">
        <v>327</v>
      </c>
      <c r="CD456" s="26" t="s">
        <v>327</v>
      </c>
      <c r="CE456" s="26" t="s">
        <v>327</v>
      </c>
      <c r="CF456" s="26" t="s">
        <v>327</v>
      </c>
      <c r="CI456" s="26" t="s">
        <v>327</v>
      </c>
      <c r="CJ456" s="26" t="s">
        <v>327</v>
      </c>
      <c r="CK456" s="26" t="s">
        <v>327</v>
      </c>
      <c r="CL456" s="26" t="s">
        <v>327</v>
      </c>
      <c r="CO456" s="26" t="s">
        <v>327</v>
      </c>
      <c r="CP456" s="26" t="s">
        <v>327</v>
      </c>
      <c r="CQ456" s="26" t="s">
        <v>327</v>
      </c>
      <c r="CR456" s="26" t="s">
        <v>327</v>
      </c>
      <c r="CU456" s="26" t="s">
        <v>327</v>
      </c>
      <c r="CV456" s="26" t="s">
        <v>327</v>
      </c>
      <c r="CW456" s="26" t="s">
        <v>327</v>
      </c>
      <c r="CX456" s="26" t="s">
        <v>327</v>
      </c>
    </row>
    <row r="457" spans="5:102" x14ac:dyDescent="0.45">
      <c r="E457" s="26" t="s">
        <v>327</v>
      </c>
      <c r="F457" s="26" t="s">
        <v>327</v>
      </c>
      <c r="G457" s="26" t="s">
        <v>327</v>
      </c>
      <c r="H457" s="26" t="s">
        <v>327</v>
      </c>
      <c r="I457" s="26" t="s">
        <v>327</v>
      </c>
      <c r="J457" s="26" t="s">
        <v>327</v>
      </c>
      <c r="K457" s="26" t="s">
        <v>327</v>
      </c>
      <c r="L457" s="26" t="s">
        <v>327</v>
      </c>
      <c r="M457" s="26" t="s">
        <v>327</v>
      </c>
      <c r="O457" s="26" t="s">
        <v>327</v>
      </c>
      <c r="P457" s="26" t="s">
        <v>327</v>
      </c>
      <c r="Q457" s="26" t="s">
        <v>327</v>
      </c>
      <c r="R457" s="26" t="s">
        <v>327</v>
      </c>
      <c r="U457" s="26" t="s">
        <v>327</v>
      </c>
      <c r="V457" s="26" t="s">
        <v>327</v>
      </c>
      <c r="W457" s="26" t="s">
        <v>327</v>
      </c>
      <c r="X457" s="26" t="s">
        <v>327</v>
      </c>
      <c r="AA457" s="26" t="s">
        <v>327</v>
      </c>
      <c r="AB457" s="26" t="s">
        <v>327</v>
      </c>
      <c r="AC457" s="26" t="s">
        <v>327</v>
      </c>
      <c r="AD457" s="26" t="s">
        <v>327</v>
      </c>
      <c r="AG457" s="26" t="s">
        <v>327</v>
      </c>
      <c r="AH457" s="26" t="s">
        <v>327</v>
      </c>
      <c r="AI457" s="26" t="s">
        <v>327</v>
      </c>
      <c r="AJ457" s="26" t="s">
        <v>327</v>
      </c>
      <c r="AM457" s="26" t="s">
        <v>327</v>
      </c>
      <c r="AN457" s="26" t="s">
        <v>327</v>
      </c>
      <c r="AO457" s="26" t="s">
        <v>327</v>
      </c>
      <c r="AP457" s="26" t="s">
        <v>327</v>
      </c>
      <c r="AS457" s="26" t="s">
        <v>327</v>
      </c>
      <c r="AT457" s="26" t="s">
        <v>327</v>
      </c>
      <c r="AU457" s="26" t="s">
        <v>327</v>
      </c>
      <c r="AV457" s="26" t="s">
        <v>327</v>
      </c>
      <c r="AY457" s="26" t="s">
        <v>327</v>
      </c>
      <c r="AZ457" s="26" t="s">
        <v>327</v>
      </c>
      <c r="BA457" s="26" t="s">
        <v>327</v>
      </c>
      <c r="BB457" s="26" t="s">
        <v>327</v>
      </c>
      <c r="BE457" s="26" t="s">
        <v>327</v>
      </c>
      <c r="BF457" s="26" t="s">
        <v>327</v>
      </c>
      <c r="BG457" s="26" t="s">
        <v>327</v>
      </c>
      <c r="BH457" s="26" t="s">
        <v>327</v>
      </c>
      <c r="BK457" s="26" t="s">
        <v>327</v>
      </c>
      <c r="BL457" s="26" t="s">
        <v>327</v>
      </c>
      <c r="BM457" s="26" t="s">
        <v>327</v>
      </c>
      <c r="BN457" s="26" t="s">
        <v>327</v>
      </c>
      <c r="BQ457" s="26" t="s">
        <v>327</v>
      </c>
      <c r="BR457" s="26" t="s">
        <v>327</v>
      </c>
      <c r="BS457" s="26" t="s">
        <v>327</v>
      </c>
      <c r="BT457" s="26" t="s">
        <v>327</v>
      </c>
      <c r="BW457" s="26" t="s">
        <v>327</v>
      </c>
      <c r="BX457" s="26" t="s">
        <v>327</v>
      </c>
      <c r="BY457" s="26" t="s">
        <v>327</v>
      </c>
      <c r="BZ457" s="26" t="s">
        <v>327</v>
      </c>
      <c r="CC457" s="26" t="s">
        <v>327</v>
      </c>
      <c r="CD457" s="26" t="s">
        <v>327</v>
      </c>
      <c r="CE457" s="26" t="s">
        <v>327</v>
      </c>
      <c r="CF457" s="26" t="s">
        <v>327</v>
      </c>
      <c r="CI457" s="26" t="s">
        <v>327</v>
      </c>
      <c r="CJ457" s="26" t="s">
        <v>327</v>
      </c>
      <c r="CK457" s="26" t="s">
        <v>327</v>
      </c>
      <c r="CL457" s="26" t="s">
        <v>327</v>
      </c>
      <c r="CO457" s="26" t="s">
        <v>327</v>
      </c>
      <c r="CP457" s="26" t="s">
        <v>327</v>
      </c>
      <c r="CQ457" s="26" t="s">
        <v>327</v>
      </c>
      <c r="CR457" s="26" t="s">
        <v>327</v>
      </c>
      <c r="CU457" s="26" t="s">
        <v>327</v>
      </c>
      <c r="CV457" s="26" t="s">
        <v>327</v>
      </c>
      <c r="CW457" s="26" t="s">
        <v>327</v>
      </c>
      <c r="CX457" s="26" t="s">
        <v>327</v>
      </c>
    </row>
    <row r="458" spans="5:102" x14ac:dyDescent="0.45">
      <c r="E458" s="26" t="s">
        <v>327</v>
      </c>
      <c r="F458" s="26" t="s">
        <v>327</v>
      </c>
      <c r="G458" s="26" t="s">
        <v>327</v>
      </c>
      <c r="H458" s="26" t="s">
        <v>327</v>
      </c>
      <c r="I458" s="26" t="s">
        <v>327</v>
      </c>
      <c r="J458" s="26" t="s">
        <v>327</v>
      </c>
      <c r="K458" s="26" t="s">
        <v>327</v>
      </c>
      <c r="L458" s="26" t="s">
        <v>327</v>
      </c>
      <c r="M458" s="26" t="s">
        <v>327</v>
      </c>
      <c r="O458" s="26" t="s">
        <v>327</v>
      </c>
      <c r="P458" s="26" t="s">
        <v>327</v>
      </c>
      <c r="Q458" s="26" t="s">
        <v>327</v>
      </c>
      <c r="R458" s="26" t="s">
        <v>327</v>
      </c>
      <c r="U458" s="26" t="s">
        <v>327</v>
      </c>
      <c r="V458" s="26" t="s">
        <v>327</v>
      </c>
      <c r="W458" s="26" t="s">
        <v>327</v>
      </c>
      <c r="X458" s="26" t="s">
        <v>327</v>
      </c>
      <c r="AA458" s="26" t="s">
        <v>327</v>
      </c>
      <c r="AB458" s="26" t="s">
        <v>327</v>
      </c>
      <c r="AC458" s="26" t="s">
        <v>327</v>
      </c>
      <c r="AD458" s="26" t="s">
        <v>327</v>
      </c>
      <c r="AG458" s="26" t="s">
        <v>327</v>
      </c>
      <c r="AH458" s="26" t="s">
        <v>327</v>
      </c>
      <c r="AI458" s="26" t="s">
        <v>327</v>
      </c>
      <c r="AJ458" s="26" t="s">
        <v>327</v>
      </c>
      <c r="AM458" s="26" t="s">
        <v>327</v>
      </c>
      <c r="AN458" s="26" t="s">
        <v>327</v>
      </c>
      <c r="AO458" s="26" t="s">
        <v>327</v>
      </c>
      <c r="AP458" s="26" t="s">
        <v>327</v>
      </c>
      <c r="AS458" s="26" t="s">
        <v>327</v>
      </c>
      <c r="AT458" s="26" t="s">
        <v>327</v>
      </c>
      <c r="AU458" s="26" t="s">
        <v>327</v>
      </c>
      <c r="AV458" s="26" t="s">
        <v>327</v>
      </c>
      <c r="AY458" s="26" t="s">
        <v>327</v>
      </c>
      <c r="AZ458" s="26" t="s">
        <v>327</v>
      </c>
      <c r="BA458" s="26" t="s">
        <v>327</v>
      </c>
      <c r="BB458" s="26" t="s">
        <v>327</v>
      </c>
      <c r="BE458" s="26" t="s">
        <v>327</v>
      </c>
      <c r="BF458" s="26" t="s">
        <v>327</v>
      </c>
      <c r="BG458" s="26" t="s">
        <v>327</v>
      </c>
      <c r="BH458" s="26" t="s">
        <v>327</v>
      </c>
      <c r="BK458" s="26" t="s">
        <v>327</v>
      </c>
      <c r="BL458" s="26" t="s">
        <v>327</v>
      </c>
      <c r="BM458" s="26" t="s">
        <v>327</v>
      </c>
      <c r="BN458" s="26" t="s">
        <v>327</v>
      </c>
      <c r="BQ458" s="26" t="s">
        <v>327</v>
      </c>
      <c r="BR458" s="26" t="s">
        <v>327</v>
      </c>
      <c r="BS458" s="26" t="s">
        <v>327</v>
      </c>
      <c r="BT458" s="26" t="s">
        <v>327</v>
      </c>
      <c r="BW458" s="26" t="s">
        <v>327</v>
      </c>
      <c r="BX458" s="26" t="s">
        <v>327</v>
      </c>
      <c r="BY458" s="26" t="s">
        <v>327</v>
      </c>
      <c r="BZ458" s="26" t="s">
        <v>327</v>
      </c>
      <c r="CC458" s="26" t="s">
        <v>327</v>
      </c>
      <c r="CD458" s="26" t="s">
        <v>327</v>
      </c>
      <c r="CE458" s="26" t="s">
        <v>327</v>
      </c>
      <c r="CF458" s="26" t="s">
        <v>327</v>
      </c>
      <c r="CI458" s="26" t="s">
        <v>327</v>
      </c>
      <c r="CJ458" s="26" t="s">
        <v>327</v>
      </c>
      <c r="CK458" s="26" t="s">
        <v>327</v>
      </c>
      <c r="CL458" s="26" t="s">
        <v>327</v>
      </c>
      <c r="CO458" s="26" t="s">
        <v>327</v>
      </c>
      <c r="CP458" s="26" t="s">
        <v>327</v>
      </c>
      <c r="CQ458" s="26" t="s">
        <v>327</v>
      </c>
      <c r="CR458" s="26" t="s">
        <v>327</v>
      </c>
      <c r="CU458" s="26" t="s">
        <v>327</v>
      </c>
      <c r="CV458" s="26" t="s">
        <v>327</v>
      </c>
      <c r="CW458" s="26" t="s">
        <v>327</v>
      </c>
      <c r="CX458" s="26" t="s">
        <v>327</v>
      </c>
    </row>
    <row r="459" spans="5:102" x14ac:dyDescent="0.45">
      <c r="E459" s="26" t="s">
        <v>327</v>
      </c>
      <c r="F459" s="26" t="s">
        <v>327</v>
      </c>
      <c r="G459" s="26" t="s">
        <v>327</v>
      </c>
      <c r="H459" s="26" t="s">
        <v>327</v>
      </c>
      <c r="I459" s="26" t="s">
        <v>327</v>
      </c>
      <c r="J459" s="26" t="s">
        <v>327</v>
      </c>
      <c r="K459" s="26" t="s">
        <v>327</v>
      </c>
      <c r="L459" s="26" t="s">
        <v>327</v>
      </c>
      <c r="M459" s="26" t="s">
        <v>327</v>
      </c>
      <c r="O459" s="26" t="s">
        <v>327</v>
      </c>
      <c r="P459" s="26" t="s">
        <v>327</v>
      </c>
      <c r="Q459" s="26" t="s">
        <v>327</v>
      </c>
      <c r="R459" s="26" t="s">
        <v>327</v>
      </c>
      <c r="U459" s="26" t="s">
        <v>327</v>
      </c>
      <c r="V459" s="26" t="s">
        <v>327</v>
      </c>
      <c r="W459" s="26" t="s">
        <v>327</v>
      </c>
      <c r="X459" s="26" t="s">
        <v>327</v>
      </c>
      <c r="AA459" s="26" t="s">
        <v>327</v>
      </c>
      <c r="AB459" s="26" t="s">
        <v>327</v>
      </c>
      <c r="AC459" s="26" t="s">
        <v>327</v>
      </c>
      <c r="AD459" s="26" t="s">
        <v>327</v>
      </c>
      <c r="AG459" s="26" t="s">
        <v>327</v>
      </c>
      <c r="AH459" s="26" t="s">
        <v>327</v>
      </c>
      <c r="AI459" s="26" t="s">
        <v>327</v>
      </c>
      <c r="AJ459" s="26" t="s">
        <v>327</v>
      </c>
      <c r="AM459" s="26" t="s">
        <v>327</v>
      </c>
      <c r="AN459" s="26" t="s">
        <v>327</v>
      </c>
      <c r="AO459" s="26" t="s">
        <v>327</v>
      </c>
      <c r="AP459" s="26" t="s">
        <v>327</v>
      </c>
      <c r="AS459" s="26" t="s">
        <v>327</v>
      </c>
      <c r="AT459" s="26" t="s">
        <v>327</v>
      </c>
      <c r="AU459" s="26" t="s">
        <v>327</v>
      </c>
      <c r="AV459" s="26" t="s">
        <v>327</v>
      </c>
      <c r="AY459" s="26" t="s">
        <v>327</v>
      </c>
      <c r="AZ459" s="26" t="s">
        <v>327</v>
      </c>
      <c r="BA459" s="26" t="s">
        <v>327</v>
      </c>
      <c r="BB459" s="26" t="s">
        <v>327</v>
      </c>
      <c r="BE459" s="26" t="s">
        <v>327</v>
      </c>
      <c r="BF459" s="26" t="s">
        <v>327</v>
      </c>
      <c r="BG459" s="26" t="s">
        <v>327</v>
      </c>
      <c r="BH459" s="26" t="s">
        <v>327</v>
      </c>
      <c r="BK459" s="26" t="s">
        <v>327</v>
      </c>
      <c r="BL459" s="26" t="s">
        <v>327</v>
      </c>
      <c r="BM459" s="26" t="s">
        <v>327</v>
      </c>
      <c r="BN459" s="26" t="s">
        <v>327</v>
      </c>
      <c r="BQ459" s="26" t="s">
        <v>327</v>
      </c>
      <c r="BR459" s="26" t="s">
        <v>327</v>
      </c>
      <c r="BS459" s="26" t="s">
        <v>327</v>
      </c>
      <c r="BT459" s="26" t="s">
        <v>327</v>
      </c>
      <c r="BW459" s="26" t="s">
        <v>327</v>
      </c>
      <c r="BX459" s="26" t="s">
        <v>327</v>
      </c>
      <c r="BY459" s="26" t="s">
        <v>327</v>
      </c>
      <c r="BZ459" s="26" t="s">
        <v>327</v>
      </c>
      <c r="CC459" s="26" t="s">
        <v>327</v>
      </c>
      <c r="CD459" s="26" t="s">
        <v>327</v>
      </c>
      <c r="CE459" s="26" t="s">
        <v>327</v>
      </c>
      <c r="CF459" s="26" t="s">
        <v>327</v>
      </c>
      <c r="CI459" s="26" t="s">
        <v>327</v>
      </c>
      <c r="CJ459" s="26" t="s">
        <v>327</v>
      </c>
      <c r="CK459" s="26" t="s">
        <v>327</v>
      </c>
      <c r="CL459" s="26" t="s">
        <v>327</v>
      </c>
      <c r="CO459" s="26" t="s">
        <v>327</v>
      </c>
      <c r="CP459" s="26" t="s">
        <v>327</v>
      </c>
      <c r="CQ459" s="26" t="s">
        <v>327</v>
      </c>
      <c r="CR459" s="26" t="s">
        <v>327</v>
      </c>
      <c r="CU459" s="26" t="s">
        <v>327</v>
      </c>
      <c r="CV459" s="26" t="s">
        <v>327</v>
      </c>
      <c r="CW459" s="26" t="s">
        <v>327</v>
      </c>
      <c r="CX459" s="26" t="s">
        <v>327</v>
      </c>
    </row>
    <row r="460" spans="5:102" x14ac:dyDescent="0.45">
      <c r="E460" s="26" t="s">
        <v>327</v>
      </c>
      <c r="F460" s="26" t="s">
        <v>327</v>
      </c>
      <c r="G460" s="26" t="s">
        <v>327</v>
      </c>
      <c r="H460" s="26" t="s">
        <v>327</v>
      </c>
      <c r="I460" s="26" t="s">
        <v>327</v>
      </c>
      <c r="J460" s="26" t="s">
        <v>327</v>
      </c>
      <c r="K460" s="26" t="s">
        <v>327</v>
      </c>
      <c r="L460" s="26" t="s">
        <v>327</v>
      </c>
      <c r="M460" s="26" t="s">
        <v>327</v>
      </c>
      <c r="O460" s="26" t="s">
        <v>327</v>
      </c>
      <c r="P460" s="26" t="s">
        <v>327</v>
      </c>
      <c r="Q460" s="26" t="s">
        <v>327</v>
      </c>
      <c r="R460" s="26" t="s">
        <v>327</v>
      </c>
      <c r="U460" s="26" t="s">
        <v>327</v>
      </c>
      <c r="V460" s="26" t="s">
        <v>327</v>
      </c>
      <c r="W460" s="26" t="s">
        <v>327</v>
      </c>
      <c r="X460" s="26" t="s">
        <v>327</v>
      </c>
      <c r="AA460" s="26" t="s">
        <v>327</v>
      </c>
      <c r="AB460" s="26" t="s">
        <v>327</v>
      </c>
      <c r="AC460" s="26" t="s">
        <v>327</v>
      </c>
      <c r="AD460" s="26" t="s">
        <v>327</v>
      </c>
      <c r="AG460" s="26" t="s">
        <v>327</v>
      </c>
      <c r="AH460" s="26" t="s">
        <v>327</v>
      </c>
      <c r="AI460" s="26" t="s">
        <v>327</v>
      </c>
      <c r="AJ460" s="26" t="s">
        <v>327</v>
      </c>
      <c r="AM460" s="26" t="s">
        <v>327</v>
      </c>
      <c r="AN460" s="26" t="s">
        <v>327</v>
      </c>
      <c r="AO460" s="26" t="s">
        <v>327</v>
      </c>
      <c r="AP460" s="26" t="s">
        <v>327</v>
      </c>
      <c r="AS460" s="26" t="s">
        <v>327</v>
      </c>
      <c r="AT460" s="26" t="s">
        <v>327</v>
      </c>
      <c r="AU460" s="26" t="s">
        <v>327</v>
      </c>
      <c r="AV460" s="26" t="s">
        <v>327</v>
      </c>
      <c r="AY460" s="26" t="s">
        <v>327</v>
      </c>
      <c r="AZ460" s="26" t="s">
        <v>327</v>
      </c>
      <c r="BA460" s="26" t="s">
        <v>327</v>
      </c>
      <c r="BB460" s="26" t="s">
        <v>327</v>
      </c>
      <c r="BE460" s="26" t="s">
        <v>327</v>
      </c>
      <c r="BF460" s="26" t="s">
        <v>327</v>
      </c>
      <c r="BG460" s="26" t="s">
        <v>327</v>
      </c>
      <c r="BH460" s="26" t="s">
        <v>327</v>
      </c>
      <c r="BK460" s="26" t="s">
        <v>327</v>
      </c>
      <c r="BL460" s="26" t="s">
        <v>327</v>
      </c>
      <c r="BM460" s="26" t="s">
        <v>327</v>
      </c>
      <c r="BN460" s="26" t="s">
        <v>327</v>
      </c>
      <c r="BQ460" s="26" t="s">
        <v>327</v>
      </c>
      <c r="BR460" s="26" t="s">
        <v>327</v>
      </c>
      <c r="BS460" s="26" t="s">
        <v>327</v>
      </c>
      <c r="BT460" s="26" t="s">
        <v>327</v>
      </c>
      <c r="BW460" s="26" t="s">
        <v>327</v>
      </c>
      <c r="BX460" s="26" t="s">
        <v>327</v>
      </c>
      <c r="BY460" s="26" t="s">
        <v>327</v>
      </c>
      <c r="BZ460" s="26" t="s">
        <v>327</v>
      </c>
      <c r="CC460" s="26" t="s">
        <v>327</v>
      </c>
      <c r="CD460" s="26" t="s">
        <v>327</v>
      </c>
      <c r="CE460" s="26" t="s">
        <v>327</v>
      </c>
      <c r="CF460" s="26" t="s">
        <v>327</v>
      </c>
      <c r="CI460" s="26" t="s">
        <v>327</v>
      </c>
      <c r="CJ460" s="26" t="s">
        <v>327</v>
      </c>
      <c r="CK460" s="26" t="s">
        <v>327</v>
      </c>
      <c r="CL460" s="26" t="s">
        <v>327</v>
      </c>
      <c r="CO460" s="26" t="s">
        <v>327</v>
      </c>
      <c r="CP460" s="26" t="s">
        <v>327</v>
      </c>
      <c r="CQ460" s="26" t="s">
        <v>327</v>
      </c>
      <c r="CR460" s="26" t="s">
        <v>327</v>
      </c>
      <c r="CU460" s="26" t="s">
        <v>327</v>
      </c>
      <c r="CV460" s="26" t="s">
        <v>327</v>
      </c>
      <c r="CW460" s="26" t="s">
        <v>327</v>
      </c>
      <c r="CX460" s="26" t="s">
        <v>327</v>
      </c>
    </row>
    <row r="461" spans="5:102" x14ac:dyDescent="0.45">
      <c r="E461" s="26" t="s">
        <v>327</v>
      </c>
      <c r="F461" s="26" t="s">
        <v>327</v>
      </c>
      <c r="G461" s="26" t="s">
        <v>327</v>
      </c>
      <c r="H461" s="26" t="s">
        <v>327</v>
      </c>
      <c r="I461" s="26" t="s">
        <v>327</v>
      </c>
      <c r="J461" s="26" t="s">
        <v>327</v>
      </c>
      <c r="K461" s="26" t="s">
        <v>327</v>
      </c>
      <c r="L461" s="26" t="s">
        <v>327</v>
      </c>
      <c r="M461" s="26" t="s">
        <v>327</v>
      </c>
      <c r="O461" s="26" t="s">
        <v>327</v>
      </c>
      <c r="P461" s="26" t="s">
        <v>327</v>
      </c>
      <c r="Q461" s="26" t="s">
        <v>327</v>
      </c>
      <c r="R461" s="26" t="s">
        <v>327</v>
      </c>
      <c r="U461" s="26" t="s">
        <v>327</v>
      </c>
      <c r="V461" s="26" t="s">
        <v>327</v>
      </c>
      <c r="W461" s="26" t="s">
        <v>327</v>
      </c>
      <c r="X461" s="26" t="s">
        <v>327</v>
      </c>
      <c r="AA461" s="26" t="s">
        <v>327</v>
      </c>
      <c r="AB461" s="26" t="s">
        <v>327</v>
      </c>
      <c r="AC461" s="26" t="s">
        <v>327</v>
      </c>
      <c r="AD461" s="26" t="s">
        <v>327</v>
      </c>
      <c r="AG461" s="26" t="s">
        <v>327</v>
      </c>
      <c r="AH461" s="26" t="s">
        <v>327</v>
      </c>
      <c r="AI461" s="26" t="s">
        <v>327</v>
      </c>
      <c r="AJ461" s="26" t="s">
        <v>327</v>
      </c>
      <c r="AM461" s="26" t="s">
        <v>327</v>
      </c>
      <c r="AN461" s="26" t="s">
        <v>327</v>
      </c>
      <c r="AO461" s="26" t="s">
        <v>327</v>
      </c>
      <c r="AP461" s="26" t="s">
        <v>327</v>
      </c>
      <c r="AS461" s="26" t="s">
        <v>327</v>
      </c>
      <c r="AT461" s="26" t="s">
        <v>327</v>
      </c>
      <c r="AU461" s="26" t="s">
        <v>327</v>
      </c>
      <c r="AV461" s="26" t="s">
        <v>327</v>
      </c>
      <c r="AY461" s="26" t="s">
        <v>327</v>
      </c>
      <c r="AZ461" s="26" t="s">
        <v>327</v>
      </c>
      <c r="BA461" s="26" t="s">
        <v>327</v>
      </c>
      <c r="BB461" s="26" t="s">
        <v>327</v>
      </c>
      <c r="BE461" s="26" t="s">
        <v>327</v>
      </c>
      <c r="BF461" s="26" t="s">
        <v>327</v>
      </c>
      <c r="BG461" s="26" t="s">
        <v>327</v>
      </c>
      <c r="BH461" s="26" t="s">
        <v>327</v>
      </c>
      <c r="BK461" s="26" t="s">
        <v>327</v>
      </c>
      <c r="BL461" s="26" t="s">
        <v>327</v>
      </c>
      <c r="BM461" s="26" t="s">
        <v>327</v>
      </c>
      <c r="BN461" s="26" t="s">
        <v>327</v>
      </c>
      <c r="BQ461" s="26" t="s">
        <v>327</v>
      </c>
      <c r="BR461" s="26" t="s">
        <v>327</v>
      </c>
      <c r="BS461" s="26" t="s">
        <v>327</v>
      </c>
      <c r="BT461" s="26" t="s">
        <v>327</v>
      </c>
      <c r="BW461" s="26" t="s">
        <v>327</v>
      </c>
      <c r="BX461" s="26" t="s">
        <v>327</v>
      </c>
      <c r="BY461" s="26" t="s">
        <v>327</v>
      </c>
      <c r="BZ461" s="26" t="s">
        <v>327</v>
      </c>
      <c r="CC461" s="26" t="s">
        <v>327</v>
      </c>
      <c r="CD461" s="26" t="s">
        <v>327</v>
      </c>
      <c r="CE461" s="26" t="s">
        <v>327</v>
      </c>
      <c r="CF461" s="26" t="s">
        <v>327</v>
      </c>
      <c r="CI461" s="26" t="s">
        <v>327</v>
      </c>
      <c r="CJ461" s="26" t="s">
        <v>327</v>
      </c>
      <c r="CK461" s="26" t="s">
        <v>327</v>
      </c>
      <c r="CL461" s="26" t="s">
        <v>327</v>
      </c>
      <c r="CO461" s="26" t="s">
        <v>327</v>
      </c>
      <c r="CP461" s="26" t="s">
        <v>327</v>
      </c>
      <c r="CQ461" s="26" t="s">
        <v>327</v>
      </c>
      <c r="CR461" s="26" t="s">
        <v>327</v>
      </c>
      <c r="CU461" s="26" t="s">
        <v>327</v>
      </c>
      <c r="CV461" s="26" t="s">
        <v>327</v>
      </c>
      <c r="CW461" s="26" t="s">
        <v>327</v>
      </c>
      <c r="CX461" s="26" t="s">
        <v>327</v>
      </c>
    </row>
    <row r="462" spans="5:102" x14ac:dyDescent="0.45">
      <c r="E462" s="26" t="s">
        <v>327</v>
      </c>
      <c r="F462" s="26" t="s">
        <v>327</v>
      </c>
      <c r="G462" s="26" t="s">
        <v>327</v>
      </c>
      <c r="H462" s="26" t="s">
        <v>327</v>
      </c>
      <c r="I462" s="26" t="s">
        <v>327</v>
      </c>
      <c r="J462" s="26" t="s">
        <v>327</v>
      </c>
      <c r="K462" s="26" t="s">
        <v>327</v>
      </c>
      <c r="L462" s="26" t="s">
        <v>327</v>
      </c>
      <c r="M462" s="26" t="s">
        <v>327</v>
      </c>
      <c r="O462" s="26" t="s">
        <v>327</v>
      </c>
      <c r="P462" s="26" t="s">
        <v>327</v>
      </c>
      <c r="Q462" s="26" t="s">
        <v>327</v>
      </c>
      <c r="R462" s="26" t="s">
        <v>327</v>
      </c>
      <c r="U462" s="26" t="s">
        <v>327</v>
      </c>
      <c r="V462" s="26" t="s">
        <v>327</v>
      </c>
      <c r="W462" s="26" t="s">
        <v>327</v>
      </c>
      <c r="X462" s="26" t="s">
        <v>327</v>
      </c>
      <c r="AA462" s="26" t="s">
        <v>327</v>
      </c>
      <c r="AB462" s="26" t="s">
        <v>327</v>
      </c>
      <c r="AC462" s="26" t="s">
        <v>327</v>
      </c>
      <c r="AD462" s="26" t="s">
        <v>327</v>
      </c>
      <c r="AG462" s="26" t="s">
        <v>327</v>
      </c>
      <c r="AH462" s="26" t="s">
        <v>327</v>
      </c>
      <c r="AI462" s="26" t="s">
        <v>327</v>
      </c>
      <c r="AJ462" s="26" t="s">
        <v>327</v>
      </c>
      <c r="AM462" s="26" t="s">
        <v>327</v>
      </c>
      <c r="AN462" s="26" t="s">
        <v>327</v>
      </c>
      <c r="AO462" s="26" t="s">
        <v>327</v>
      </c>
      <c r="AP462" s="26" t="s">
        <v>327</v>
      </c>
      <c r="AS462" s="26" t="s">
        <v>327</v>
      </c>
      <c r="AT462" s="26" t="s">
        <v>327</v>
      </c>
      <c r="AU462" s="26" t="s">
        <v>327</v>
      </c>
      <c r="AV462" s="26" t="s">
        <v>327</v>
      </c>
      <c r="AY462" s="26" t="s">
        <v>327</v>
      </c>
      <c r="AZ462" s="26" t="s">
        <v>327</v>
      </c>
      <c r="BA462" s="26" t="s">
        <v>327</v>
      </c>
      <c r="BB462" s="26" t="s">
        <v>327</v>
      </c>
      <c r="BE462" s="26" t="s">
        <v>327</v>
      </c>
      <c r="BF462" s="26" t="s">
        <v>327</v>
      </c>
      <c r="BG462" s="26" t="s">
        <v>327</v>
      </c>
      <c r="BH462" s="26" t="s">
        <v>327</v>
      </c>
      <c r="BK462" s="26" t="s">
        <v>327</v>
      </c>
      <c r="BL462" s="26" t="s">
        <v>327</v>
      </c>
      <c r="BM462" s="26" t="s">
        <v>327</v>
      </c>
      <c r="BN462" s="26" t="s">
        <v>327</v>
      </c>
      <c r="BQ462" s="26" t="s">
        <v>327</v>
      </c>
      <c r="BR462" s="26" t="s">
        <v>327</v>
      </c>
      <c r="BS462" s="26" t="s">
        <v>327</v>
      </c>
      <c r="BT462" s="26" t="s">
        <v>327</v>
      </c>
      <c r="BW462" s="26" t="s">
        <v>327</v>
      </c>
      <c r="BX462" s="26" t="s">
        <v>327</v>
      </c>
      <c r="BY462" s="26" t="s">
        <v>327</v>
      </c>
      <c r="BZ462" s="26" t="s">
        <v>327</v>
      </c>
      <c r="CC462" s="26" t="s">
        <v>327</v>
      </c>
      <c r="CD462" s="26" t="s">
        <v>327</v>
      </c>
      <c r="CE462" s="26" t="s">
        <v>327</v>
      </c>
      <c r="CF462" s="26" t="s">
        <v>327</v>
      </c>
      <c r="CI462" s="26" t="s">
        <v>327</v>
      </c>
      <c r="CJ462" s="26" t="s">
        <v>327</v>
      </c>
      <c r="CK462" s="26" t="s">
        <v>327</v>
      </c>
      <c r="CL462" s="26" t="s">
        <v>327</v>
      </c>
      <c r="CO462" s="26" t="s">
        <v>327</v>
      </c>
      <c r="CP462" s="26" t="s">
        <v>327</v>
      </c>
      <c r="CQ462" s="26" t="s">
        <v>327</v>
      </c>
      <c r="CR462" s="26" t="s">
        <v>327</v>
      </c>
      <c r="CU462" s="26" t="s">
        <v>327</v>
      </c>
      <c r="CV462" s="26" t="s">
        <v>327</v>
      </c>
      <c r="CW462" s="26" t="s">
        <v>327</v>
      </c>
      <c r="CX462" s="26" t="s">
        <v>327</v>
      </c>
    </row>
    <row r="463" spans="5:102" x14ac:dyDescent="0.45">
      <c r="E463" s="26" t="s">
        <v>327</v>
      </c>
      <c r="F463" s="26" t="s">
        <v>327</v>
      </c>
      <c r="G463" s="26" t="s">
        <v>327</v>
      </c>
      <c r="H463" s="26" t="s">
        <v>327</v>
      </c>
      <c r="I463" s="26" t="s">
        <v>327</v>
      </c>
      <c r="J463" s="26" t="s">
        <v>327</v>
      </c>
      <c r="K463" s="26" t="s">
        <v>327</v>
      </c>
      <c r="L463" s="26" t="s">
        <v>327</v>
      </c>
      <c r="M463" s="26" t="s">
        <v>327</v>
      </c>
      <c r="O463" s="26" t="s">
        <v>327</v>
      </c>
      <c r="P463" s="26" t="s">
        <v>327</v>
      </c>
      <c r="Q463" s="26" t="s">
        <v>327</v>
      </c>
      <c r="R463" s="26" t="s">
        <v>327</v>
      </c>
      <c r="U463" s="26" t="s">
        <v>327</v>
      </c>
      <c r="V463" s="26" t="s">
        <v>327</v>
      </c>
      <c r="W463" s="26" t="s">
        <v>327</v>
      </c>
      <c r="X463" s="26" t="s">
        <v>327</v>
      </c>
      <c r="AA463" s="26" t="s">
        <v>327</v>
      </c>
      <c r="AB463" s="26" t="s">
        <v>327</v>
      </c>
      <c r="AC463" s="26" t="s">
        <v>327</v>
      </c>
      <c r="AD463" s="26" t="s">
        <v>327</v>
      </c>
      <c r="AG463" s="26" t="s">
        <v>327</v>
      </c>
      <c r="AH463" s="26" t="s">
        <v>327</v>
      </c>
      <c r="AI463" s="26" t="s">
        <v>327</v>
      </c>
      <c r="AJ463" s="26" t="s">
        <v>327</v>
      </c>
      <c r="AM463" s="26" t="s">
        <v>327</v>
      </c>
      <c r="AN463" s="26" t="s">
        <v>327</v>
      </c>
      <c r="AO463" s="26" t="s">
        <v>327</v>
      </c>
      <c r="AP463" s="26" t="s">
        <v>327</v>
      </c>
      <c r="AS463" s="26" t="s">
        <v>327</v>
      </c>
      <c r="AT463" s="26" t="s">
        <v>327</v>
      </c>
      <c r="AU463" s="26" t="s">
        <v>327</v>
      </c>
      <c r="AV463" s="26" t="s">
        <v>327</v>
      </c>
      <c r="AY463" s="26" t="s">
        <v>327</v>
      </c>
      <c r="AZ463" s="26" t="s">
        <v>327</v>
      </c>
      <c r="BA463" s="26" t="s">
        <v>327</v>
      </c>
      <c r="BB463" s="26" t="s">
        <v>327</v>
      </c>
      <c r="BE463" s="26" t="s">
        <v>327</v>
      </c>
      <c r="BF463" s="26" t="s">
        <v>327</v>
      </c>
      <c r="BG463" s="26" t="s">
        <v>327</v>
      </c>
      <c r="BH463" s="26" t="s">
        <v>327</v>
      </c>
      <c r="BK463" s="26" t="s">
        <v>327</v>
      </c>
      <c r="BL463" s="26" t="s">
        <v>327</v>
      </c>
      <c r="BM463" s="26" t="s">
        <v>327</v>
      </c>
      <c r="BN463" s="26" t="s">
        <v>327</v>
      </c>
      <c r="BQ463" s="26" t="s">
        <v>327</v>
      </c>
      <c r="BR463" s="26" t="s">
        <v>327</v>
      </c>
      <c r="BS463" s="26" t="s">
        <v>327</v>
      </c>
      <c r="BT463" s="26" t="s">
        <v>327</v>
      </c>
      <c r="BW463" s="26" t="s">
        <v>327</v>
      </c>
      <c r="BX463" s="26" t="s">
        <v>327</v>
      </c>
      <c r="BY463" s="26" t="s">
        <v>327</v>
      </c>
      <c r="BZ463" s="26" t="s">
        <v>327</v>
      </c>
      <c r="CC463" s="26" t="s">
        <v>327</v>
      </c>
      <c r="CD463" s="26" t="s">
        <v>327</v>
      </c>
      <c r="CE463" s="26" t="s">
        <v>327</v>
      </c>
      <c r="CF463" s="26" t="s">
        <v>327</v>
      </c>
      <c r="CI463" s="26" t="s">
        <v>327</v>
      </c>
      <c r="CJ463" s="26" t="s">
        <v>327</v>
      </c>
      <c r="CK463" s="26" t="s">
        <v>327</v>
      </c>
      <c r="CL463" s="26" t="s">
        <v>327</v>
      </c>
      <c r="CO463" s="26" t="s">
        <v>327</v>
      </c>
      <c r="CP463" s="26" t="s">
        <v>327</v>
      </c>
      <c r="CQ463" s="26" t="s">
        <v>327</v>
      </c>
      <c r="CR463" s="26" t="s">
        <v>327</v>
      </c>
      <c r="CU463" s="26" t="s">
        <v>327</v>
      </c>
      <c r="CV463" s="26" t="s">
        <v>327</v>
      </c>
      <c r="CW463" s="26" t="s">
        <v>327</v>
      </c>
      <c r="CX463" s="26" t="s">
        <v>327</v>
      </c>
    </row>
    <row r="464" spans="5:102" x14ac:dyDescent="0.45">
      <c r="E464" s="26" t="s">
        <v>327</v>
      </c>
      <c r="F464" s="26" t="s">
        <v>327</v>
      </c>
      <c r="G464" s="26" t="s">
        <v>327</v>
      </c>
      <c r="H464" s="26" t="s">
        <v>327</v>
      </c>
      <c r="I464" s="26" t="s">
        <v>327</v>
      </c>
      <c r="J464" s="26" t="s">
        <v>327</v>
      </c>
      <c r="K464" s="26" t="s">
        <v>327</v>
      </c>
      <c r="L464" s="26" t="s">
        <v>327</v>
      </c>
      <c r="M464" s="26" t="s">
        <v>327</v>
      </c>
      <c r="O464" s="26" t="s">
        <v>327</v>
      </c>
      <c r="P464" s="26" t="s">
        <v>327</v>
      </c>
      <c r="Q464" s="26" t="s">
        <v>327</v>
      </c>
      <c r="R464" s="26" t="s">
        <v>327</v>
      </c>
      <c r="U464" s="26" t="s">
        <v>327</v>
      </c>
      <c r="V464" s="26" t="s">
        <v>327</v>
      </c>
      <c r="W464" s="26" t="s">
        <v>327</v>
      </c>
      <c r="X464" s="26" t="s">
        <v>327</v>
      </c>
      <c r="AA464" s="26" t="s">
        <v>327</v>
      </c>
      <c r="AB464" s="26" t="s">
        <v>327</v>
      </c>
      <c r="AC464" s="26" t="s">
        <v>327</v>
      </c>
      <c r="AD464" s="26" t="s">
        <v>327</v>
      </c>
      <c r="AG464" s="26" t="s">
        <v>327</v>
      </c>
      <c r="AH464" s="26" t="s">
        <v>327</v>
      </c>
      <c r="AI464" s="26" t="s">
        <v>327</v>
      </c>
      <c r="AJ464" s="26" t="s">
        <v>327</v>
      </c>
      <c r="AM464" s="26" t="s">
        <v>327</v>
      </c>
      <c r="AN464" s="26" t="s">
        <v>327</v>
      </c>
      <c r="AO464" s="26" t="s">
        <v>327</v>
      </c>
      <c r="AP464" s="26" t="s">
        <v>327</v>
      </c>
      <c r="AS464" s="26" t="s">
        <v>327</v>
      </c>
      <c r="AT464" s="26" t="s">
        <v>327</v>
      </c>
      <c r="AU464" s="26" t="s">
        <v>327</v>
      </c>
      <c r="AV464" s="26" t="s">
        <v>327</v>
      </c>
      <c r="AY464" s="26" t="s">
        <v>327</v>
      </c>
      <c r="AZ464" s="26" t="s">
        <v>327</v>
      </c>
      <c r="BA464" s="26" t="s">
        <v>327</v>
      </c>
      <c r="BB464" s="26" t="s">
        <v>327</v>
      </c>
      <c r="BE464" s="26" t="s">
        <v>327</v>
      </c>
      <c r="BF464" s="26" t="s">
        <v>327</v>
      </c>
      <c r="BG464" s="26" t="s">
        <v>327</v>
      </c>
      <c r="BH464" s="26" t="s">
        <v>327</v>
      </c>
      <c r="BK464" s="26" t="s">
        <v>327</v>
      </c>
      <c r="BL464" s="26" t="s">
        <v>327</v>
      </c>
      <c r="BM464" s="26" t="s">
        <v>327</v>
      </c>
      <c r="BN464" s="26" t="s">
        <v>327</v>
      </c>
      <c r="BQ464" s="26" t="s">
        <v>327</v>
      </c>
      <c r="BR464" s="26" t="s">
        <v>327</v>
      </c>
      <c r="BS464" s="26" t="s">
        <v>327</v>
      </c>
      <c r="BT464" s="26" t="s">
        <v>327</v>
      </c>
      <c r="BW464" s="26" t="s">
        <v>327</v>
      </c>
      <c r="BX464" s="26" t="s">
        <v>327</v>
      </c>
      <c r="BY464" s="26" t="s">
        <v>327</v>
      </c>
      <c r="BZ464" s="26" t="s">
        <v>327</v>
      </c>
      <c r="CC464" s="26" t="s">
        <v>327</v>
      </c>
      <c r="CD464" s="26" t="s">
        <v>327</v>
      </c>
      <c r="CE464" s="26" t="s">
        <v>327</v>
      </c>
      <c r="CF464" s="26" t="s">
        <v>327</v>
      </c>
      <c r="CI464" s="26" t="s">
        <v>327</v>
      </c>
      <c r="CJ464" s="26" t="s">
        <v>327</v>
      </c>
      <c r="CK464" s="26" t="s">
        <v>327</v>
      </c>
      <c r="CL464" s="26" t="s">
        <v>327</v>
      </c>
      <c r="CO464" s="26" t="s">
        <v>327</v>
      </c>
      <c r="CP464" s="26" t="s">
        <v>327</v>
      </c>
      <c r="CQ464" s="26" t="s">
        <v>327</v>
      </c>
      <c r="CR464" s="26" t="s">
        <v>327</v>
      </c>
      <c r="CU464" s="26" t="s">
        <v>327</v>
      </c>
      <c r="CV464" s="26" t="s">
        <v>327</v>
      </c>
      <c r="CW464" s="26" t="s">
        <v>327</v>
      </c>
      <c r="CX464" s="26" t="s">
        <v>327</v>
      </c>
    </row>
    <row r="465" spans="5:102" x14ac:dyDescent="0.45">
      <c r="E465" s="26" t="s">
        <v>327</v>
      </c>
      <c r="F465" s="26" t="s">
        <v>327</v>
      </c>
      <c r="G465" s="26" t="s">
        <v>327</v>
      </c>
      <c r="H465" s="26" t="s">
        <v>327</v>
      </c>
      <c r="I465" s="26" t="s">
        <v>327</v>
      </c>
      <c r="J465" s="26" t="s">
        <v>327</v>
      </c>
      <c r="K465" s="26" t="s">
        <v>327</v>
      </c>
      <c r="L465" s="26" t="s">
        <v>327</v>
      </c>
      <c r="M465" s="26" t="s">
        <v>327</v>
      </c>
      <c r="O465" s="26" t="s">
        <v>327</v>
      </c>
      <c r="P465" s="26" t="s">
        <v>327</v>
      </c>
      <c r="Q465" s="26" t="s">
        <v>327</v>
      </c>
      <c r="R465" s="26" t="s">
        <v>327</v>
      </c>
      <c r="U465" s="26" t="s">
        <v>327</v>
      </c>
      <c r="V465" s="26" t="s">
        <v>327</v>
      </c>
      <c r="W465" s="26" t="s">
        <v>327</v>
      </c>
      <c r="X465" s="26" t="s">
        <v>327</v>
      </c>
      <c r="AA465" s="26" t="s">
        <v>327</v>
      </c>
      <c r="AB465" s="26" t="s">
        <v>327</v>
      </c>
      <c r="AC465" s="26" t="s">
        <v>327</v>
      </c>
      <c r="AD465" s="26" t="s">
        <v>327</v>
      </c>
      <c r="AG465" s="26" t="s">
        <v>327</v>
      </c>
      <c r="AH465" s="26" t="s">
        <v>327</v>
      </c>
      <c r="AI465" s="26" t="s">
        <v>327</v>
      </c>
      <c r="AJ465" s="26" t="s">
        <v>327</v>
      </c>
      <c r="AM465" s="26" t="s">
        <v>327</v>
      </c>
      <c r="AN465" s="26" t="s">
        <v>327</v>
      </c>
      <c r="AO465" s="26" t="s">
        <v>327</v>
      </c>
      <c r="AP465" s="26" t="s">
        <v>327</v>
      </c>
      <c r="AS465" s="26" t="s">
        <v>327</v>
      </c>
      <c r="AT465" s="26" t="s">
        <v>327</v>
      </c>
      <c r="AU465" s="26" t="s">
        <v>327</v>
      </c>
      <c r="AV465" s="26" t="s">
        <v>327</v>
      </c>
      <c r="AY465" s="26" t="s">
        <v>327</v>
      </c>
      <c r="AZ465" s="26" t="s">
        <v>327</v>
      </c>
      <c r="BA465" s="26" t="s">
        <v>327</v>
      </c>
      <c r="BB465" s="26" t="s">
        <v>327</v>
      </c>
      <c r="BE465" s="26" t="s">
        <v>327</v>
      </c>
      <c r="BF465" s="26" t="s">
        <v>327</v>
      </c>
      <c r="BG465" s="26" t="s">
        <v>327</v>
      </c>
      <c r="BH465" s="26" t="s">
        <v>327</v>
      </c>
      <c r="BK465" s="26" t="s">
        <v>327</v>
      </c>
      <c r="BL465" s="26" t="s">
        <v>327</v>
      </c>
      <c r="BM465" s="26" t="s">
        <v>327</v>
      </c>
      <c r="BN465" s="26" t="s">
        <v>327</v>
      </c>
      <c r="BQ465" s="26" t="s">
        <v>327</v>
      </c>
      <c r="BR465" s="26" t="s">
        <v>327</v>
      </c>
      <c r="BS465" s="26" t="s">
        <v>327</v>
      </c>
      <c r="BT465" s="26" t="s">
        <v>327</v>
      </c>
      <c r="BW465" s="26" t="s">
        <v>327</v>
      </c>
      <c r="BX465" s="26" t="s">
        <v>327</v>
      </c>
      <c r="BY465" s="26" t="s">
        <v>327</v>
      </c>
      <c r="BZ465" s="26" t="s">
        <v>327</v>
      </c>
      <c r="CC465" s="26" t="s">
        <v>327</v>
      </c>
      <c r="CD465" s="26" t="s">
        <v>327</v>
      </c>
      <c r="CE465" s="26" t="s">
        <v>327</v>
      </c>
      <c r="CF465" s="26" t="s">
        <v>327</v>
      </c>
      <c r="CI465" s="26" t="s">
        <v>327</v>
      </c>
      <c r="CJ465" s="26" t="s">
        <v>327</v>
      </c>
      <c r="CK465" s="26" t="s">
        <v>327</v>
      </c>
      <c r="CL465" s="26" t="s">
        <v>327</v>
      </c>
      <c r="CO465" s="26" t="s">
        <v>327</v>
      </c>
      <c r="CP465" s="26" t="s">
        <v>327</v>
      </c>
      <c r="CQ465" s="26" t="s">
        <v>327</v>
      </c>
      <c r="CR465" s="26" t="s">
        <v>327</v>
      </c>
      <c r="CU465" s="26" t="s">
        <v>327</v>
      </c>
      <c r="CV465" s="26" t="s">
        <v>327</v>
      </c>
      <c r="CW465" s="26" t="s">
        <v>327</v>
      </c>
      <c r="CX465" s="26" t="s">
        <v>327</v>
      </c>
    </row>
    <row r="466" spans="5:102" x14ac:dyDescent="0.45">
      <c r="E466" s="26" t="s">
        <v>327</v>
      </c>
      <c r="F466" s="26" t="s">
        <v>327</v>
      </c>
      <c r="G466" s="26" t="s">
        <v>327</v>
      </c>
      <c r="H466" s="26" t="s">
        <v>327</v>
      </c>
      <c r="I466" s="26" t="s">
        <v>327</v>
      </c>
      <c r="J466" s="26" t="s">
        <v>327</v>
      </c>
      <c r="K466" s="26" t="s">
        <v>327</v>
      </c>
      <c r="L466" s="26" t="s">
        <v>327</v>
      </c>
      <c r="M466" s="26" t="s">
        <v>327</v>
      </c>
      <c r="O466" s="26" t="s">
        <v>327</v>
      </c>
      <c r="P466" s="26" t="s">
        <v>327</v>
      </c>
      <c r="Q466" s="26" t="s">
        <v>327</v>
      </c>
      <c r="R466" s="26" t="s">
        <v>327</v>
      </c>
      <c r="U466" s="26" t="s">
        <v>327</v>
      </c>
      <c r="V466" s="26" t="s">
        <v>327</v>
      </c>
      <c r="W466" s="26" t="s">
        <v>327</v>
      </c>
      <c r="X466" s="26" t="s">
        <v>327</v>
      </c>
      <c r="AA466" s="26" t="s">
        <v>327</v>
      </c>
      <c r="AB466" s="26" t="s">
        <v>327</v>
      </c>
      <c r="AC466" s="26" t="s">
        <v>327</v>
      </c>
      <c r="AD466" s="26" t="s">
        <v>327</v>
      </c>
      <c r="AG466" s="26" t="s">
        <v>327</v>
      </c>
      <c r="AH466" s="26" t="s">
        <v>327</v>
      </c>
      <c r="AI466" s="26" t="s">
        <v>327</v>
      </c>
      <c r="AJ466" s="26" t="s">
        <v>327</v>
      </c>
      <c r="AM466" s="26" t="s">
        <v>327</v>
      </c>
      <c r="AN466" s="26" t="s">
        <v>327</v>
      </c>
      <c r="AO466" s="26" t="s">
        <v>327</v>
      </c>
      <c r="AP466" s="26" t="s">
        <v>327</v>
      </c>
      <c r="AS466" s="26" t="s">
        <v>327</v>
      </c>
      <c r="AT466" s="26" t="s">
        <v>327</v>
      </c>
      <c r="AU466" s="26" t="s">
        <v>327</v>
      </c>
      <c r="AV466" s="26" t="s">
        <v>327</v>
      </c>
      <c r="AY466" s="26" t="s">
        <v>327</v>
      </c>
      <c r="AZ466" s="26" t="s">
        <v>327</v>
      </c>
      <c r="BA466" s="26" t="s">
        <v>327</v>
      </c>
      <c r="BB466" s="26" t="s">
        <v>327</v>
      </c>
      <c r="BE466" s="26" t="s">
        <v>327</v>
      </c>
      <c r="BF466" s="26" t="s">
        <v>327</v>
      </c>
      <c r="BG466" s="26" t="s">
        <v>327</v>
      </c>
      <c r="BH466" s="26" t="s">
        <v>327</v>
      </c>
      <c r="BK466" s="26" t="s">
        <v>327</v>
      </c>
      <c r="BL466" s="26" t="s">
        <v>327</v>
      </c>
      <c r="BM466" s="26" t="s">
        <v>327</v>
      </c>
      <c r="BN466" s="26" t="s">
        <v>327</v>
      </c>
      <c r="BQ466" s="26" t="s">
        <v>327</v>
      </c>
      <c r="BR466" s="26" t="s">
        <v>327</v>
      </c>
      <c r="BS466" s="26" t="s">
        <v>327</v>
      </c>
      <c r="BT466" s="26" t="s">
        <v>327</v>
      </c>
      <c r="BW466" s="26" t="s">
        <v>327</v>
      </c>
      <c r="BX466" s="26" t="s">
        <v>327</v>
      </c>
      <c r="BY466" s="26" t="s">
        <v>327</v>
      </c>
      <c r="BZ466" s="26" t="s">
        <v>327</v>
      </c>
      <c r="CC466" s="26" t="s">
        <v>327</v>
      </c>
      <c r="CD466" s="26" t="s">
        <v>327</v>
      </c>
      <c r="CE466" s="26" t="s">
        <v>327</v>
      </c>
      <c r="CF466" s="26" t="s">
        <v>327</v>
      </c>
      <c r="CI466" s="26" t="s">
        <v>327</v>
      </c>
      <c r="CJ466" s="26" t="s">
        <v>327</v>
      </c>
      <c r="CK466" s="26" t="s">
        <v>327</v>
      </c>
      <c r="CL466" s="26" t="s">
        <v>327</v>
      </c>
      <c r="CO466" s="26" t="s">
        <v>327</v>
      </c>
      <c r="CP466" s="26" t="s">
        <v>327</v>
      </c>
      <c r="CQ466" s="26" t="s">
        <v>327</v>
      </c>
      <c r="CR466" s="26" t="s">
        <v>327</v>
      </c>
      <c r="CU466" s="26" t="s">
        <v>327</v>
      </c>
      <c r="CV466" s="26" t="s">
        <v>327</v>
      </c>
      <c r="CW466" s="26" t="s">
        <v>327</v>
      </c>
      <c r="CX466" s="26" t="s">
        <v>327</v>
      </c>
    </row>
    <row r="467" spans="5:102" x14ac:dyDescent="0.45">
      <c r="E467" s="26" t="s">
        <v>327</v>
      </c>
      <c r="F467" s="26" t="s">
        <v>327</v>
      </c>
      <c r="G467" s="26" t="s">
        <v>327</v>
      </c>
      <c r="H467" s="26" t="s">
        <v>327</v>
      </c>
      <c r="I467" s="26" t="s">
        <v>327</v>
      </c>
      <c r="J467" s="26" t="s">
        <v>327</v>
      </c>
      <c r="K467" s="26" t="s">
        <v>327</v>
      </c>
      <c r="L467" s="26" t="s">
        <v>327</v>
      </c>
      <c r="M467" s="26" t="s">
        <v>327</v>
      </c>
      <c r="O467" s="26" t="s">
        <v>327</v>
      </c>
      <c r="P467" s="26" t="s">
        <v>327</v>
      </c>
      <c r="Q467" s="26" t="s">
        <v>327</v>
      </c>
      <c r="R467" s="26" t="s">
        <v>327</v>
      </c>
      <c r="U467" s="26" t="s">
        <v>327</v>
      </c>
      <c r="V467" s="26" t="s">
        <v>327</v>
      </c>
      <c r="W467" s="26" t="s">
        <v>327</v>
      </c>
      <c r="X467" s="26" t="s">
        <v>327</v>
      </c>
      <c r="AA467" s="26" t="s">
        <v>327</v>
      </c>
      <c r="AB467" s="26" t="s">
        <v>327</v>
      </c>
      <c r="AC467" s="26" t="s">
        <v>327</v>
      </c>
      <c r="AD467" s="26" t="s">
        <v>327</v>
      </c>
      <c r="AG467" s="26" t="s">
        <v>327</v>
      </c>
      <c r="AH467" s="26" t="s">
        <v>327</v>
      </c>
      <c r="AI467" s="26" t="s">
        <v>327</v>
      </c>
      <c r="AJ467" s="26" t="s">
        <v>327</v>
      </c>
      <c r="AM467" s="26" t="s">
        <v>327</v>
      </c>
      <c r="AN467" s="26" t="s">
        <v>327</v>
      </c>
      <c r="AO467" s="26" t="s">
        <v>327</v>
      </c>
      <c r="AP467" s="26" t="s">
        <v>327</v>
      </c>
      <c r="AS467" s="26" t="s">
        <v>327</v>
      </c>
      <c r="AT467" s="26" t="s">
        <v>327</v>
      </c>
      <c r="AU467" s="26" t="s">
        <v>327</v>
      </c>
      <c r="AV467" s="26" t="s">
        <v>327</v>
      </c>
      <c r="AY467" s="26" t="s">
        <v>327</v>
      </c>
      <c r="AZ467" s="26" t="s">
        <v>327</v>
      </c>
      <c r="BA467" s="26" t="s">
        <v>327</v>
      </c>
      <c r="BB467" s="26" t="s">
        <v>327</v>
      </c>
      <c r="BE467" s="26" t="s">
        <v>327</v>
      </c>
      <c r="BF467" s="26" t="s">
        <v>327</v>
      </c>
      <c r="BG467" s="26" t="s">
        <v>327</v>
      </c>
      <c r="BH467" s="26" t="s">
        <v>327</v>
      </c>
      <c r="BK467" s="26" t="s">
        <v>327</v>
      </c>
      <c r="BL467" s="26" t="s">
        <v>327</v>
      </c>
      <c r="BM467" s="26" t="s">
        <v>327</v>
      </c>
      <c r="BN467" s="26" t="s">
        <v>327</v>
      </c>
      <c r="BQ467" s="26" t="s">
        <v>327</v>
      </c>
      <c r="BR467" s="26" t="s">
        <v>327</v>
      </c>
      <c r="BS467" s="26" t="s">
        <v>327</v>
      </c>
      <c r="BT467" s="26" t="s">
        <v>327</v>
      </c>
      <c r="BW467" s="26" t="s">
        <v>327</v>
      </c>
      <c r="BX467" s="26" t="s">
        <v>327</v>
      </c>
      <c r="BY467" s="26" t="s">
        <v>327</v>
      </c>
      <c r="BZ467" s="26" t="s">
        <v>327</v>
      </c>
      <c r="CC467" s="26" t="s">
        <v>327</v>
      </c>
      <c r="CD467" s="26" t="s">
        <v>327</v>
      </c>
      <c r="CE467" s="26" t="s">
        <v>327</v>
      </c>
      <c r="CF467" s="26" t="s">
        <v>327</v>
      </c>
      <c r="CI467" s="26" t="s">
        <v>327</v>
      </c>
      <c r="CJ467" s="26" t="s">
        <v>327</v>
      </c>
      <c r="CK467" s="26" t="s">
        <v>327</v>
      </c>
      <c r="CL467" s="26" t="s">
        <v>327</v>
      </c>
      <c r="CO467" s="26" t="s">
        <v>327</v>
      </c>
      <c r="CP467" s="26" t="s">
        <v>327</v>
      </c>
      <c r="CQ467" s="26" t="s">
        <v>327</v>
      </c>
      <c r="CR467" s="26" t="s">
        <v>327</v>
      </c>
      <c r="CU467" s="26" t="s">
        <v>327</v>
      </c>
      <c r="CV467" s="26" t="s">
        <v>327</v>
      </c>
      <c r="CW467" s="26" t="s">
        <v>327</v>
      </c>
      <c r="CX467" s="26" t="s">
        <v>327</v>
      </c>
    </row>
    <row r="468" spans="5:102" x14ac:dyDescent="0.45">
      <c r="E468" s="26" t="s">
        <v>327</v>
      </c>
      <c r="F468" s="26" t="s">
        <v>327</v>
      </c>
      <c r="G468" s="26" t="s">
        <v>327</v>
      </c>
      <c r="H468" s="26" t="s">
        <v>327</v>
      </c>
      <c r="I468" s="26" t="s">
        <v>327</v>
      </c>
      <c r="J468" s="26" t="s">
        <v>327</v>
      </c>
      <c r="K468" s="26" t="s">
        <v>327</v>
      </c>
      <c r="L468" s="26" t="s">
        <v>327</v>
      </c>
      <c r="M468" s="26" t="s">
        <v>327</v>
      </c>
      <c r="O468" s="26" t="s">
        <v>327</v>
      </c>
      <c r="P468" s="26" t="s">
        <v>327</v>
      </c>
      <c r="Q468" s="26" t="s">
        <v>327</v>
      </c>
      <c r="R468" s="26" t="s">
        <v>327</v>
      </c>
      <c r="U468" s="26" t="s">
        <v>327</v>
      </c>
      <c r="V468" s="26" t="s">
        <v>327</v>
      </c>
      <c r="W468" s="26" t="s">
        <v>327</v>
      </c>
      <c r="X468" s="26" t="s">
        <v>327</v>
      </c>
      <c r="AA468" s="26" t="s">
        <v>327</v>
      </c>
      <c r="AB468" s="26" t="s">
        <v>327</v>
      </c>
      <c r="AC468" s="26" t="s">
        <v>327</v>
      </c>
      <c r="AD468" s="26" t="s">
        <v>327</v>
      </c>
      <c r="AG468" s="26" t="s">
        <v>327</v>
      </c>
      <c r="AH468" s="26" t="s">
        <v>327</v>
      </c>
      <c r="AI468" s="26" t="s">
        <v>327</v>
      </c>
      <c r="AJ468" s="26" t="s">
        <v>327</v>
      </c>
      <c r="AM468" s="26" t="s">
        <v>327</v>
      </c>
      <c r="AN468" s="26" t="s">
        <v>327</v>
      </c>
      <c r="AO468" s="26" t="s">
        <v>327</v>
      </c>
      <c r="AP468" s="26" t="s">
        <v>327</v>
      </c>
      <c r="AS468" s="26" t="s">
        <v>327</v>
      </c>
      <c r="AT468" s="26" t="s">
        <v>327</v>
      </c>
      <c r="AU468" s="26" t="s">
        <v>327</v>
      </c>
      <c r="AV468" s="26" t="s">
        <v>327</v>
      </c>
      <c r="AY468" s="26" t="s">
        <v>327</v>
      </c>
      <c r="AZ468" s="26" t="s">
        <v>327</v>
      </c>
      <c r="BA468" s="26" t="s">
        <v>327</v>
      </c>
      <c r="BB468" s="26" t="s">
        <v>327</v>
      </c>
      <c r="BE468" s="26" t="s">
        <v>327</v>
      </c>
      <c r="BF468" s="26" t="s">
        <v>327</v>
      </c>
      <c r="BG468" s="26" t="s">
        <v>327</v>
      </c>
      <c r="BH468" s="26" t="s">
        <v>327</v>
      </c>
      <c r="BK468" s="26" t="s">
        <v>327</v>
      </c>
      <c r="BL468" s="26" t="s">
        <v>327</v>
      </c>
      <c r="BM468" s="26" t="s">
        <v>327</v>
      </c>
      <c r="BN468" s="26" t="s">
        <v>327</v>
      </c>
      <c r="BQ468" s="26" t="s">
        <v>327</v>
      </c>
      <c r="BR468" s="26" t="s">
        <v>327</v>
      </c>
      <c r="BS468" s="26" t="s">
        <v>327</v>
      </c>
      <c r="BT468" s="26" t="s">
        <v>327</v>
      </c>
      <c r="BW468" s="26" t="s">
        <v>327</v>
      </c>
      <c r="BX468" s="26" t="s">
        <v>327</v>
      </c>
      <c r="BY468" s="26" t="s">
        <v>327</v>
      </c>
      <c r="BZ468" s="26" t="s">
        <v>327</v>
      </c>
      <c r="CC468" s="26" t="s">
        <v>327</v>
      </c>
      <c r="CD468" s="26" t="s">
        <v>327</v>
      </c>
      <c r="CE468" s="26" t="s">
        <v>327</v>
      </c>
      <c r="CF468" s="26" t="s">
        <v>327</v>
      </c>
      <c r="CI468" s="26" t="s">
        <v>327</v>
      </c>
      <c r="CJ468" s="26" t="s">
        <v>327</v>
      </c>
      <c r="CK468" s="26" t="s">
        <v>327</v>
      </c>
      <c r="CL468" s="26" t="s">
        <v>327</v>
      </c>
      <c r="CO468" s="26" t="s">
        <v>327</v>
      </c>
      <c r="CP468" s="26" t="s">
        <v>327</v>
      </c>
      <c r="CQ468" s="26" t="s">
        <v>327</v>
      </c>
      <c r="CR468" s="26" t="s">
        <v>327</v>
      </c>
      <c r="CU468" s="26" t="s">
        <v>327</v>
      </c>
      <c r="CV468" s="26" t="s">
        <v>327</v>
      </c>
      <c r="CW468" s="26" t="s">
        <v>327</v>
      </c>
      <c r="CX468" s="26" t="s">
        <v>327</v>
      </c>
    </row>
    <row r="469" spans="5:102" x14ac:dyDescent="0.45">
      <c r="E469" s="26" t="s">
        <v>327</v>
      </c>
      <c r="F469" s="26" t="s">
        <v>327</v>
      </c>
      <c r="G469" s="26" t="s">
        <v>327</v>
      </c>
      <c r="H469" s="26" t="s">
        <v>327</v>
      </c>
      <c r="I469" s="26" t="s">
        <v>327</v>
      </c>
      <c r="J469" s="26" t="s">
        <v>327</v>
      </c>
      <c r="K469" s="26" t="s">
        <v>327</v>
      </c>
      <c r="L469" s="26" t="s">
        <v>327</v>
      </c>
      <c r="M469" s="26" t="s">
        <v>327</v>
      </c>
      <c r="O469" s="26" t="s">
        <v>327</v>
      </c>
      <c r="P469" s="26" t="s">
        <v>327</v>
      </c>
      <c r="Q469" s="26" t="s">
        <v>327</v>
      </c>
      <c r="R469" s="26" t="s">
        <v>327</v>
      </c>
      <c r="U469" s="26" t="s">
        <v>327</v>
      </c>
      <c r="V469" s="26" t="s">
        <v>327</v>
      </c>
      <c r="W469" s="26" t="s">
        <v>327</v>
      </c>
      <c r="X469" s="26" t="s">
        <v>327</v>
      </c>
      <c r="AA469" s="26" t="s">
        <v>327</v>
      </c>
      <c r="AB469" s="26" t="s">
        <v>327</v>
      </c>
      <c r="AC469" s="26" t="s">
        <v>327</v>
      </c>
      <c r="AD469" s="26" t="s">
        <v>327</v>
      </c>
      <c r="AG469" s="26" t="s">
        <v>327</v>
      </c>
      <c r="AH469" s="26" t="s">
        <v>327</v>
      </c>
      <c r="AI469" s="26" t="s">
        <v>327</v>
      </c>
      <c r="AJ469" s="26" t="s">
        <v>327</v>
      </c>
      <c r="AM469" s="26" t="s">
        <v>327</v>
      </c>
      <c r="AN469" s="26" t="s">
        <v>327</v>
      </c>
      <c r="AO469" s="26" t="s">
        <v>327</v>
      </c>
      <c r="AP469" s="26" t="s">
        <v>327</v>
      </c>
      <c r="AS469" s="26" t="s">
        <v>327</v>
      </c>
      <c r="AT469" s="26" t="s">
        <v>327</v>
      </c>
      <c r="AU469" s="26" t="s">
        <v>327</v>
      </c>
      <c r="AV469" s="26" t="s">
        <v>327</v>
      </c>
      <c r="AY469" s="26" t="s">
        <v>327</v>
      </c>
      <c r="AZ469" s="26" t="s">
        <v>327</v>
      </c>
      <c r="BA469" s="26" t="s">
        <v>327</v>
      </c>
      <c r="BB469" s="26" t="s">
        <v>327</v>
      </c>
      <c r="BE469" s="26" t="s">
        <v>327</v>
      </c>
      <c r="BF469" s="26" t="s">
        <v>327</v>
      </c>
      <c r="BG469" s="26" t="s">
        <v>327</v>
      </c>
      <c r="BH469" s="26" t="s">
        <v>327</v>
      </c>
      <c r="BK469" s="26" t="s">
        <v>327</v>
      </c>
      <c r="BL469" s="26" t="s">
        <v>327</v>
      </c>
      <c r="BM469" s="26" t="s">
        <v>327</v>
      </c>
      <c r="BN469" s="26" t="s">
        <v>327</v>
      </c>
      <c r="BQ469" s="26" t="s">
        <v>327</v>
      </c>
      <c r="BR469" s="26" t="s">
        <v>327</v>
      </c>
      <c r="BS469" s="26" t="s">
        <v>327</v>
      </c>
      <c r="BT469" s="26" t="s">
        <v>327</v>
      </c>
      <c r="BW469" s="26" t="s">
        <v>327</v>
      </c>
      <c r="BX469" s="26" t="s">
        <v>327</v>
      </c>
      <c r="BY469" s="26" t="s">
        <v>327</v>
      </c>
      <c r="BZ469" s="26" t="s">
        <v>327</v>
      </c>
      <c r="CC469" s="26" t="s">
        <v>327</v>
      </c>
      <c r="CD469" s="26" t="s">
        <v>327</v>
      </c>
      <c r="CE469" s="26" t="s">
        <v>327</v>
      </c>
      <c r="CF469" s="26" t="s">
        <v>327</v>
      </c>
      <c r="CI469" s="26" t="s">
        <v>327</v>
      </c>
      <c r="CJ469" s="26" t="s">
        <v>327</v>
      </c>
      <c r="CK469" s="26" t="s">
        <v>327</v>
      </c>
      <c r="CL469" s="26" t="s">
        <v>327</v>
      </c>
      <c r="CO469" s="26" t="s">
        <v>327</v>
      </c>
      <c r="CP469" s="26" t="s">
        <v>327</v>
      </c>
      <c r="CQ469" s="26" t="s">
        <v>327</v>
      </c>
      <c r="CR469" s="26" t="s">
        <v>327</v>
      </c>
      <c r="CU469" s="26" t="s">
        <v>327</v>
      </c>
      <c r="CV469" s="26" t="s">
        <v>327</v>
      </c>
      <c r="CW469" s="26" t="s">
        <v>327</v>
      </c>
      <c r="CX469" s="26" t="s">
        <v>327</v>
      </c>
    </row>
    <row r="470" spans="5:102" x14ac:dyDescent="0.45">
      <c r="E470" s="26" t="s">
        <v>327</v>
      </c>
      <c r="F470" s="26" t="s">
        <v>327</v>
      </c>
      <c r="G470" s="26" t="s">
        <v>327</v>
      </c>
      <c r="H470" s="26" t="s">
        <v>327</v>
      </c>
      <c r="I470" s="26" t="s">
        <v>327</v>
      </c>
      <c r="J470" s="26" t="s">
        <v>327</v>
      </c>
      <c r="K470" s="26" t="s">
        <v>327</v>
      </c>
      <c r="L470" s="26" t="s">
        <v>327</v>
      </c>
      <c r="M470" s="26" t="s">
        <v>327</v>
      </c>
      <c r="O470" s="26" t="s">
        <v>327</v>
      </c>
      <c r="P470" s="26" t="s">
        <v>327</v>
      </c>
      <c r="Q470" s="26" t="s">
        <v>327</v>
      </c>
      <c r="R470" s="26" t="s">
        <v>327</v>
      </c>
      <c r="U470" s="26" t="s">
        <v>327</v>
      </c>
      <c r="V470" s="26" t="s">
        <v>327</v>
      </c>
      <c r="W470" s="26" t="s">
        <v>327</v>
      </c>
      <c r="X470" s="26" t="s">
        <v>327</v>
      </c>
      <c r="AA470" s="26" t="s">
        <v>327</v>
      </c>
      <c r="AB470" s="26" t="s">
        <v>327</v>
      </c>
      <c r="AC470" s="26" t="s">
        <v>327</v>
      </c>
      <c r="AD470" s="26" t="s">
        <v>327</v>
      </c>
      <c r="AG470" s="26" t="s">
        <v>327</v>
      </c>
      <c r="AH470" s="26" t="s">
        <v>327</v>
      </c>
      <c r="AI470" s="26" t="s">
        <v>327</v>
      </c>
      <c r="AJ470" s="26" t="s">
        <v>327</v>
      </c>
      <c r="AM470" s="26" t="s">
        <v>327</v>
      </c>
      <c r="AN470" s="26" t="s">
        <v>327</v>
      </c>
      <c r="AO470" s="26" t="s">
        <v>327</v>
      </c>
      <c r="AP470" s="26" t="s">
        <v>327</v>
      </c>
      <c r="AS470" s="26" t="s">
        <v>327</v>
      </c>
      <c r="AT470" s="26" t="s">
        <v>327</v>
      </c>
      <c r="AU470" s="26" t="s">
        <v>327</v>
      </c>
      <c r="AV470" s="26" t="s">
        <v>327</v>
      </c>
      <c r="AY470" s="26" t="s">
        <v>327</v>
      </c>
      <c r="AZ470" s="26" t="s">
        <v>327</v>
      </c>
      <c r="BA470" s="26" t="s">
        <v>327</v>
      </c>
      <c r="BB470" s="26" t="s">
        <v>327</v>
      </c>
      <c r="BE470" s="26" t="s">
        <v>327</v>
      </c>
      <c r="BF470" s="26" t="s">
        <v>327</v>
      </c>
      <c r="BG470" s="26" t="s">
        <v>327</v>
      </c>
      <c r="BH470" s="26" t="s">
        <v>327</v>
      </c>
      <c r="BK470" s="26" t="s">
        <v>327</v>
      </c>
      <c r="BL470" s="26" t="s">
        <v>327</v>
      </c>
      <c r="BM470" s="26" t="s">
        <v>327</v>
      </c>
      <c r="BN470" s="26" t="s">
        <v>327</v>
      </c>
      <c r="BQ470" s="26" t="s">
        <v>327</v>
      </c>
      <c r="BR470" s="26" t="s">
        <v>327</v>
      </c>
      <c r="BS470" s="26" t="s">
        <v>327</v>
      </c>
      <c r="BT470" s="26" t="s">
        <v>327</v>
      </c>
      <c r="BW470" s="26" t="s">
        <v>327</v>
      </c>
      <c r="BX470" s="26" t="s">
        <v>327</v>
      </c>
      <c r="BY470" s="26" t="s">
        <v>327</v>
      </c>
      <c r="BZ470" s="26" t="s">
        <v>327</v>
      </c>
      <c r="CC470" s="26" t="s">
        <v>327</v>
      </c>
      <c r="CD470" s="26" t="s">
        <v>327</v>
      </c>
      <c r="CE470" s="26" t="s">
        <v>327</v>
      </c>
      <c r="CF470" s="26" t="s">
        <v>327</v>
      </c>
      <c r="CI470" s="26" t="s">
        <v>327</v>
      </c>
      <c r="CJ470" s="26" t="s">
        <v>327</v>
      </c>
      <c r="CK470" s="26" t="s">
        <v>327</v>
      </c>
      <c r="CL470" s="26" t="s">
        <v>327</v>
      </c>
      <c r="CO470" s="26" t="s">
        <v>327</v>
      </c>
      <c r="CP470" s="26" t="s">
        <v>327</v>
      </c>
      <c r="CQ470" s="26" t="s">
        <v>327</v>
      </c>
      <c r="CR470" s="26" t="s">
        <v>327</v>
      </c>
      <c r="CU470" s="26" t="s">
        <v>327</v>
      </c>
      <c r="CV470" s="26" t="s">
        <v>327</v>
      </c>
      <c r="CW470" s="26" t="s">
        <v>327</v>
      </c>
      <c r="CX470" s="26" t="s">
        <v>327</v>
      </c>
    </row>
    <row r="471" spans="5:102" x14ac:dyDescent="0.45">
      <c r="E471" s="26" t="s">
        <v>327</v>
      </c>
      <c r="F471" s="26" t="s">
        <v>327</v>
      </c>
      <c r="G471" s="26" t="s">
        <v>327</v>
      </c>
      <c r="H471" s="26" t="s">
        <v>327</v>
      </c>
      <c r="I471" s="26" t="s">
        <v>327</v>
      </c>
      <c r="J471" s="26" t="s">
        <v>327</v>
      </c>
      <c r="K471" s="26" t="s">
        <v>327</v>
      </c>
      <c r="L471" s="26" t="s">
        <v>327</v>
      </c>
      <c r="M471" s="26" t="s">
        <v>327</v>
      </c>
      <c r="O471" s="26" t="s">
        <v>327</v>
      </c>
      <c r="P471" s="26" t="s">
        <v>327</v>
      </c>
      <c r="Q471" s="26" t="s">
        <v>327</v>
      </c>
      <c r="R471" s="26" t="s">
        <v>327</v>
      </c>
      <c r="U471" s="26" t="s">
        <v>327</v>
      </c>
      <c r="V471" s="26" t="s">
        <v>327</v>
      </c>
      <c r="W471" s="26" t="s">
        <v>327</v>
      </c>
      <c r="X471" s="26" t="s">
        <v>327</v>
      </c>
      <c r="AA471" s="26" t="s">
        <v>327</v>
      </c>
      <c r="AB471" s="26" t="s">
        <v>327</v>
      </c>
      <c r="AC471" s="26" t="s">
        <v>327</v>
      </c>
      <c r="AD471" s="26" t="s">
        <v>327</v>
      </c>
      <c r="AG471" s="26" t="s">
        <v>327</v>
      </c>
      <c r="AH471" s="26" t="s">
        <v>327</v>
      </c>
      <c r="AI471" s="26" t="s">
        <v>327</v>
      </c>
      <c r="AJ471" s="26" t="s">
        <v>327</v>
      </c>
      <c r="AM471" s="26" t="s">
        <v>327</v>
      </c>
      <c r="AN471" s="26" t="s">
        <v>327</v>
      </c>
      <c r="AO471" s="26" t="s">
        <v>327</v>
      </c>
      <c r="AP471" s="26" t="s">
        <v>327</v>
      </c>
      <c r="AS471" s="26" t="s">
        <v>327</v>
      </c>
      <c r="AT471" s="26" t="s">
        <v>327</v>
      </c>
      <c r="AU471" s="26" t="s">
        <v>327</v>
      </c>
      <c r="AV471" s="26" t="s">
        <v>327</v>
      </c>
      <c r="AY471" s="26" t="s">
        <v>327</v>
      </c>
      <c r="AZ471" s="26" t="s">
        <v>327</v>
      </c>
      <c r="BA471" s="26" t="s">
        <v>327</v>
      </c>
      <c r="BB471" s="26" t="s">
        <v>327</v>
      </c>
      <c r="BE471" s="26" t="s">
        <v>327</v>
      </c>
      <c r="BF471" s="26" t="s">
        <v>327</v>
      </c>
      <c r="BG471" s="26" t="s">
        <v>327</v>
      </c>
      <c r="BH471" s="26" t="s">
        <v>327</v>
      </c>
      <c r="BK471" s="26" t="s">
        <v>327</v>
      </c>
      <c r="BL471" s="26" t="s">
        <v>327</v>
      </c>
      <c r="BM471" s="26" t="s">
        <v>327</v>
      </c>
      <c r="BN471" s="26" t="s">
        <v>327</v>
      </c>
      <c r="BQ471" s="26" t="s">
        <v>327</v>
      </c>
      <c r="BR471" s="26" t="s">
        <v>327</v>
      </c>
      <c r="BS471" s="26" t="s">
        <v>327</v>
      </c>
      <c r="BT471" s="26" t="s">
        <v>327</v>
      </c>
      <c r="BW471" s="26" t="s">
        <v>327</v>
      </c>
      <c r="BX471" s="26" t="s">
        <v>327</v>
      </c>
      <c r="BY471" s="26" t="s">
        <v>327</v>
      </c>
      <c r="BZ471" s="26" t="s">
        <v>327</v>
      </c>
      <c r="CC471" s="26" t="s">
        <v>327</v>
      </c>
      <c r="CD471" s="26" t="s">
        <v>327</v>
      </c>
      <c r="CE471" s="26" t="s">
        <v>327</v>
      </c>
      <c r="CF471" s="26" t="s">
        <v>327</v>
      </c>
      <c r="CI471" s="26" t="s">
        <v>327</v>
      </c>
      <c r="CJ471" s="26" t="s">
        <v>327</v>
      </c>
      <c r="CK471" s="26" t="s">
        <v>327</v>
      </c>
      <c r="CL471" s="26" t="s">
        <v>327</v>
      </c>
      <c r="CO471" s="26" t="s">
        <v>327</v>
      </c>
      <c r="CP471" s="26" t="s">
        <v>327</v>
      </c>
      <c r="CQ471" s="26" t="s">
        <v>327</v>
      </c>
      <c r="CR471" s="26" t="s">
        <v>327</v>
      </c>
      <c r="CU471" s="26" t="s">
        <v>327</v>
      </c>
      <c r="CV471" s="26" t="s">
        <v>327</v>
      </c>
      <c r="CW471" s="26" t="s">
        <v>327</v>
      </c>
      <c r="CX471" s="26" t="s">
        <v>327</v>
      </c>
    </row>
    <row r="472" spans="5:102" x14ac:dyDescent="0.45">
      <c r="E472" s="26" t="s">
        <v>327</v>
      </c>
      <c r="F472" s="26" t="s">
        <v>327</v>
      </c>
      <c r="G472" s="26" t="s">
        <v>327</v>
      </c>
      <c r="H472" s="26" t="s">
        <v>327</v>
      </c>
      <c r="I472" s="26" t="s">
        <v>327</v>
      </c>
      <c r="J472" s="26" t="s">
        <v>327</v>
      </c>
      <c r="K472" s="26" t="s">
        <v>327</v>
      </c>
      <c r="L472" s="26" t="s">
        <v>327</v>
      </c>
      <c r="M472" s="26" t="s">
        <v>327</v>
      </c>
      <c r="O472" s="26" t="s">
        <v>327</v>
      </c>
      <c r="P472" s="26" t="s">
        <v>327</v>
      </c>
      <c r="Q472" s="26" t="s">
        <v>327</v>
      </c>
      <c r="R472" s="26" t="s">
        <v>327</v>
      </c>
      <c r="U472" s="26" t="s">
        <v>327</v>
      </c>
      <c r="V472" s="26" t="s">
        <v>327</v>
      </c>
      <c r="W472" s="26" t="s">
        <v>327</v>
      </c>
      <c r="X472" s="26" t="s">
        <v>327</v>
      </c>
      <c r="AA472" s="26" t="s">
        <v>327</v>
      </c>
      <c r="AB472" s="26" t="s">
        <v>327</v>
      </c>
      <c r="AC472" s="26" t="s">
        <v>327</v>
      </c>
      <c r="AD472" s="26" t="s">
        <v>327</v>
      </c>
      <c r="AG472" s="26" t="s">
        <v>327</v>
      </c>
      <c r="AH472" s="26" t="s">
        <v>327</v>
      </c>
      <c r="AI472" s="26" t="s">
        <v>327</v>
      </c>
      <c r="AJ472" s="26" t="s">
        <v>327</v>
      </c>
      <c r="AM472" s="26" t="s">
        <v>327</v>
      </c>
      <c r="AN472" s="26" t="s">
        <v>327</v>
      </c>
      <c r="AO472" s="26" t="s">
        <v>327</v>
      </c>
      <c r="AP472" s="26" t="s">
        <v>327</v>
      </c>
      <c r="AS472" s="26" t="s">
        <v>327</v>
      </c>
      <c r="AT472" s="26" t="s">
        <v>327</v>
      </c>
      <c r="AU472" s="26" t="s">
        <v>327</v>
      </c>
      <c r="AV472" s="26" t="s">
        <v>327</v>
      </c>
      <c r="AY472" s="26" t="s">
        <v>327</v>
      </c>
      <c r="AZ472" s="26" t="s">
        <v>327</v>
      </c>
      <c r="BA472" s="26" t="s">
        <v>327</v>
      </c>
      <c r="BB472" s="26" t="s">
        <v>327</v>
      </c>
      <c r="BE472" s="26" t="s">
        <v>327</v>
      </c>
      <c r="BF472" s="26" t="s">
        <v>327</v>
      </c>
      <c r="BG472" s="26" t="s">
        <v>327</v>
      </c>
      <c r="BH472" s="26" t="s">
        <v>327</v>
      </c>
      <c r="BK472" s="26" t="s">
        <v>327</v>
      </c>
      <c r="BL472" s="26" t="s">
        <v>327</v>
      </c>
      <c r="BM472" s="26" t="s">
        <v>327</v>
      </c>
      <c r="BN472" s="26" t="s">
        <v>327</v>
      </c>
      <c r="BQ472" s="26" t="s">
        <v>327</v>
      </c>
      <c r="BR472" s="26" t="s">
        <v>327</v>
      </c>
      <c r="BS472" s="26" t="s">
        <v>327</v>
      </c>
      <c r="BT472" s="26" t="s">
        <v>327</v>
      </c>
      <c r="BW472" s="26" t="s">
        <v>327</v>
      </c>
      <c r="BX472" s="26" t="s">
        <v>327</v>
      </c>
      <c r="BY472" s="26" t="s">
        <v>327</v>
      </c>
      <c r="BZ472" s="26" t="s">
        <v>327</v>
      </c>
      <c r="CC472" s="26" t="s">
        <v>327</v>
      </c>
      <c r="CD472" s="26" t="s">
        <v>327</v>
      </c>
      <c r="CE472" s="26" t="s">
        <v>327</v>
      </c>
      <c r="CF472" s="26" t="s">
        <v>327</v>
      </c>
      <c r="CI472" s="26" t="s">
        <v>327</v>
      </c>
      <c r="CJ472" s="26" t="s">
        <v>327</v>
      </c>
      <c r="CK472" s="26" t="s">
        <v>327</v>
      </c>
      <c r="CL472" s="26" t="s">
        <v>327</v>
      </c>
      <c r="CO472" s="26" t="s">
        <v>327</v>
      </c>
      <c r="CP472" s="26" t="s">
        <v>327</v>
      </c>
      <c r="CQ472" s="26" t="s">
        <v>327</v>
      </c>
      <c r="CR472" s="26" t="s">
        <v>327</v>
      </c>
      <c r="CU472" s="26" t="s">
        <v>327</v>
      </c>
      <c r="CV472" s="26" t="s">
        <v>327</v>
      </c>
      <c r="CW472" s="26" t="s">
        <v>327</v>
      </c>
      <c r="CX472" s="26" t="s">
        <v>327</v>
      </c>
    </row>
    <row r="473" spans="5:102" x14ac:dyDescent="0.45">
      <c r="E473" s="26" t="s">
        <v>327</v>
      </c>
      <c r="F473" s="26" t="s">
        <v>327</v>
      </c>
      <c r="G473" s="26" t="s">
        <v>327</v>
      </c>
      <c r="H473" s="26" t="s">
        <v>327</v>
      </c>
      <c r="I473" s="26" t="s">
        <v>327</v>
      </c>
      <c r="J473" s="26" t="s">
        <v>327</v>
      </c>
      <c r="K473" s="26" t="s">
        <v>327</v>
      </c>
      <c r="L473" s="26" t="s">
        <v>327</v>
      </c>
      <c r="M473" s="26" t="s">
        <v>327</v>
      </c>
      <c r="O473" s="26" t="s">
        <v>327</v>
      </c>
      <c r="P473" s="26" t="s">
        <v>327</v>
      </c>
      <c r="Q473" s="26" t="s">
        <v>327</v>
      </c>
      <c r="R473" s="26" t="s">
        <v>327</v>
      </c>
      <c r="U473" s="26" t="s">
        <v>327</v>
      </c>
      <c r="V473" s="26" t="s">
        <v>327</v>
      </c>
      <c r="W473" s="26" t="s">
        <v>327</v>
      </c>
      <c r="X473" s="26" t="s">
        <v>327</v>
      </c>
      <c r="AA473" s="26" t="s">
        <v>327</v>
      </c>
      <c r="AB473" s="26" t="s">
        <v>327</v>
      </c>
      <c r="AC473" s="26" t="s">
        <v>327</v>
      </c>
      <c r="AD473" s="26" t="s">
        <v>327</v>
      </c>
      <c r="AG473" s="26" t="s">
        <v>327</v>
      </c>
      <c r="AH473" s="26" t="s">
        <v>327</v>
      </c>
      <c r="AI473" s="26" t="s">
        <v>327</v>
      </c>
      <c r="AJ473" s="26" t="s">
        <v>327</v>
      </c>
      <c r="AM473" s="26" t="s">
        <v>327</v>
      </c>
      <c r="AN473" s="26" t="s">
        <v>327</v>
      </c>
      <c r="AO473" s="26" t="s">
        <v>327</v>
      </c>
      <c r="AP473" s="26" t="s">
        <v>327</v>
      </c>
      <c r="AS473" s="26" t="s">
        <v>327</v>
      </c>
      <c r="AT473" s="26" t="s">
        <v>327</v>
      </c>
      <c r="AU473" s="26" t="s">
        <v>327</v>
      </c>
      <c r="AV473" s="26" t="s">
        <v>327</v>
      </c>
      <c r="AY473" s="26" t="s">
        <v>327</v>
      </c>
      <c r="AZ473" s="26" t="s">
        <v>327</v>
      </c>
      <c r="BA473" s="26" t="s">
        <v>327</v>
      </c>
      <c r="BB473" s="26" t="s">
        <v>327</v>
      </c>
      <c r="BE473" s="26" t="s">
        <v>327</v>
      </c>
      <c r="BF473" s="26" t="s">
        <v>327</v>
      </c>
      <c r="BG473" s="26" t="s">
        <v>327</v>
      </c>
      <c r="BH473" s="26" t="s">
        <v>327</v>
      </c>
      <c r="BK473" s="26" t="s">
        <v>327</v>
      </c>
      <c r="BL473" s="26" t="s">
        <v>327</v>
      </c>
      <c r="BM473" s="26" t="s">
        <v>327</v>
      </c>
      <c r="BN473" s="26" t="s">
        <v>327</v>
      </c>
      <c r="BQ473" s="26" t="s">
        <v>327</v>
      </c>
      <c r="BR473" s="26" t="s">
        <v>327</v>
      </c>
      <c r="BS473" s="26" t="s">
        <v>327</v>
      </c>
      <c r="BT473" s="26" t="s">
        <v>327</v>
      </c>
      <c r="BW473" s="26" t="s">
        <v>327</v>
      </c>
      <c r="BX473" s="26" t="s">
        <v>327</v>
      </c>
      <c r="BY473" s="26" t="s">
        <v>327</v>
      </c>
      <c r="BZ473" s="26" t="s">
        <v>327</v>
      </c>
      <c r="CC473" s="26" t="s">
        <v>327</v>
      </c>
      <c r="CD473" s="26" t="s">
        <v>327</v>
      </c>
      <c r="CE473" s="26" t="s">
        <v>327</v>
      </c>
      <c r="CF473" s="26" t="s">
        <v>327</v>
      </c>
      <c r="CI473" s="26" t="s">
        <v>327</v>
      </c>
      <c r="CJ473" s="26" t="s">
        <v>327</v>
      </c>
      <c r="CK473" s="26" t="s">
        <v>327</v>
      </c>
      <c r="CL473" s="26" t="s">
        <v>327</v>
      </c>
      <c r="CO473" s="26" t="s">
        <v>327</v>
      </c>
      <c r="CP473" s="26" t="s">
        <v>327</v>
      </c>
      <c r="CQ473" s="26" t="s">
        <v>327</v>
      </c>
      <c r="CR473" s="26" t="s">
        <v>327</v>
      </c>
      <c r="CU473" s="26" t="s">
        <v>327</v>
      </c>
      <c r="CV473" s="26" t="s">
        <v>327</v>
      </c>
      <c r="CW473" s="26" t="s">
        <v>327</v>
      </c>
      <c r="CX473" s="26" t="s">
        <v>327</v>
      </c>
    </row>
    <row r="474" spans="5:102" x14ac:dyDescent="0.45">
      <c r="E474" s="26" t="s">
        <v>327</v>
      </c>
      <c r="F474" s="26" t="s">
        <v>327</v>
      </c>
      <c r="G474" s="26" t="s">
        <v>327</v>
      </c>
      <c r="H474" s="26" t="s">
        <v>327</v>
      </c>
      <c r="I474" s="26" t="s">
        <v>327</v>
      </c>
      <c r="J474" s="26" t="s">
        <v>327</v>
      </c>
      <c r="K474" s="26" t="s">
        <v>327</v>
      </c>
      <c r="L474" s="26" t="s">
        <v>327</v>
      </c>
      <c r="M474" s="26" t="s">
        <v>327</v>
      </c>
      <c r="O474" s="26" t="s">
        <v>327</v>
      </c>
      <c r="P474" s="26" t="s">
        <v>327</v>
      </c>
      <c r="Q474" s="26" t="s">
        <v>327</v>
      </c>
      <c r="R474" s="26" t="s">
        <v>327</v>
      </c>
      <c r="U474" s="26" t="s">
        <v>327</v>
      </c>
      <c r="V474" s="26" t="s">
        <v>327</v>
      </c>
      <c r="W474" s="26" t="s">
        <v>327</v>
      </c>
      <c r="X474" s="26" t="s">
        <v>327</v>
      </c>
      <c r="AA474" s="26" t="s">
        <v>327</v>
      </c>
      <c r="AB474" s="26" t="s">
        <v>327</v>
      </c>
      <c r="AC474" s="26" t="s">
        <v>327</v>
      </c>
      <c r="AD474" s="26" t="s">
        <v>327</v>
      </c>
      <c r="AG474" s="26" t="s">
        <v>327</v>
      </c>
      <c r="AH474" s="26" t="s">
        <v>327</v>
      </c>
      <c r="AI474" s="26" t="s">
        <v>327</v>
      </c>
      <c r="AJ474" s="26" t="s">
        <v>327</v>
      </c>
      <c r="AM474" s="26" t="s">
        <v>327</v>
      </c>
      <c r="AN474" s="26" t="s">
        <v>327</v>
      </c>
      <c r="AO474" s="26" t="s">
        <v>327</v>
      </c>
      <c r="AP474" s="26" t="s">
        <v>327</v>
      </c>
      <c r="AS474" s="26" t="s">
        <v>327</v>
      </c>
      <c r="AT474" s="26" t="s">
        <v>327</v>
      </c>
      <c r="AU474" s="26" t="s">
        <v>327</v>
      </c>
      <c r="AV474" s="26" t="s">
        <v>327</v>
      </c>
      <c r="AY474" s="26" t="s">
        <v>327</v>
      </c>
      <c r="AZ474" s="26" t="s">
        <v>327</v>
      </c>
      <c r="BA474" s="26" t="s">
        <v>327</v>
      </c>
      <c r="BB474" s="26" t="s">
        <v>327</v>
      </c>
      <c r="BE474" s="26" t="s">
        <v>327</v>
      </c>
      <c r="BF474" s="26" t="s">
        <v>327</v>
      </c>
      <c r="BG474" s="26" t="s">
        <v>327</v>
      </c>
      <c r="BH474" s="26" t="s">
        <v>327</v>
      </c>
      <c r="BK474" s="26" t="s">
        <v>327</v>
      </c>
      <c r="BL474" s="26" t="s">
        <v>327</v>
      </c>
      <c r="BM474" s="26" t="s">
        <v>327</v>
      </c>
      <c r="BN474" s="26" t="s">
        <v>327</v>
      </c>
      <c r="BQ474" s="26" t="s">
        <v>327</v>
      </c>
      <c r="BR474" s="26" t="s">
        <v>327</v>
      </c>
      <c r="BS474" s="26" t="s">
        <v>327</v>
      </c>
      <c r="BT474" s="26" t="s">
        <v>327</v>
      </c>
      <c r="BW474" s="26" t="s">
        <v>327</v>
      </c>
      <c r="BX474" s="26" t="s">
        <v>327</v>
      </c>
      <c r="BY474" s="26" t="s">
        <v>327</v>
      </c>
      <c r="BZ474" s="26" t="s">
        <v>327</v>
      </c>
      <c r="CC474" s="26" t="s">
        <v>327</v>
      </c>
      <c r="CD474" s="26" t="s">
        <v>327</v>
      </c>
      <c r="CE474" s="26" t="s">
        <v>327</v>
      </c>
      <c r="CF474" s="26" t="s">
        <v>327</v>
      </c>
      <c r="CI474" s="26" t="s">
        <v>327</v>
      </c>
      <c r="CJ474" s="26" t="s">
        <v>327</v>
      </c>
      <c r="CK474" s="26" t="s">
        <v>327</v>
      </c>
      <c r="CL474" s="26" t="s">
        <v>327</v>
      </c>
      <c r="CO474" s="26" t="s">
        <v>327</v>
      </c>
      <c r="CP474" s="26" t="s">
        <v>327</v>
      </c>
      <c r="CQ474" s="26" t="s">
        <v>327</v>
      </c>
      <c r="CR474" s="26" t="s">
        <v>327</v>
      </c>
      <c r="CU474" s="26" t="s">
        <v>327</v>
      </c>
      <c r="CV474" s="26" t="s">
        <v>327</v>
      </c>
      <c r="CW474" s="26" t="s">
        <v>327</v>
      </c>
      <c r="CX474" s="26" t="s">
        <v>327</v>
      </c>
    </row>
    <row r="475" spans="5:102" x14ac:dyDescent="0.45">
      <c r="E475" s="26" t="s">
        <v>327</v>
      </c>
      <c r="F475" s="26" t="s">
        <v>327</v>
      </c>
      <c r="G475" s="26" t="s">
        <v>327</v>
      </c>
      <c r="H475" s="26" t="s">
        <v>327</v>
      </c>
      <c r="I475" s="26" t="s">
        <v>327</v>
      </c>
      <c r="J475" s="26" t="s">
        <v>327</v>
      </c>
      <c r="K475" s="26" t="s">
        <v>327</v>
      </c>
      <c r="L475" s="26" t="s">
        <v>327</v>
      </c>
      <c r="M475" s="26" t="s">
        <v>327</v>
      </c>
      <c r="O475" s="26" t="s">
        <v>327</v>
      </c>
      <c r="P475" s="26" t="s">
        <v>327</v>
      </c>
      <c r="Q475" s="26" t="s">
        <v>327</v>
      </c>
      <c r="R475" s="26" t="s">
        <v>327</v>
      </c>
      <c r="U475" s="26" t="s">
        <v>327</v>
      </c>
      <c r="V475" s="26" t="s">
        <v>327</v>
      </c>
      <c r="W475" s="26" t="s">
        <v>327</v>
      </c>
      <c r="X475" s="26" t="s">
        <v>327</v>
      </c>
      <c r="AA475" s="26" t="s">
        <v>327</v>
      </c>
      <c r="AB475" s="26" t="s">
        <v>327</v>
      </c>
      <c r="AC475" s="26" t="s">
        <v>327</v>
      </c>
      <c r="AD475" s="26" t="s">
        <v>327</v>
      </c>
      <c r="AG475" s="26" t="s">
        <v>327</v>
      </c>
      <c r="AH475" s="26" t="s">
        <v>327</v>
      </c>
      <c r="AI475" s="26" t="s">
        <v>327</v>
      </c>
      <c r="AJ475" s="26" t="s">
        <v>327</v>
      </c>
      <c r="AM475" s="26" t="s">
        <v>327</v>
      </c>
      <c r="AN475" s="26" t="s">
        <v>327</v>
      </c>
      <c r="AO475" s="26" t="s">
        <v>327</v>
      </c>
      <c r="AP475" s="26" t="s">
        <v>327</v>
      </c>
      <c r="AS475" s="26" t="s">
        <v>327</v>
      </c>
      <c r="AT475" s="26" t="s">
        <v>327</v>
      </c>
      <c r="AU475" s="26" t="s">
        <v>327</v>
      </c>
      <c r="AV475" s="26" t="s">
        <v>327</v>
      </c>
      <c r="AY475" s="26" t="s">
        <v>327</v>
      </c>
      <c r="AZ475" s="26" t="s">
        <v>327</v>
      </c>
      <c r="BA475" s="26" t="s">
        <v>327</v>
      </c>
      <c r="BB475" s="26" t="s">
        <v>327</v>
      </c>
      <c r="BE475" s="26" t="s">
        <v>327</v>
      </c>
      <c r="BF475" s="26" t="s">
        <v>327</v>
      </c>
      <c r="BG475" s="26" t="s">
        <v>327</v>
      </c>
      <c r="BH475" s="26" t="s">
        <v>327</v>
      </c>
      <c r="BK475" s="26" t="s">
        <v>327</v>
      </c>
      <c r="BL475" s="26" t="s">
        <v>327</v>
      </c>
      <c r="BM475" s="26" t="s">
        <v>327</v>
      </c>
      <c r="BN475" s="26" t="s">
        <v>327</v>
      </c>
      <c r="BQ475" s="26" t="s">
        <v>327</v>
      </c>
      <c r="BR475" s="26" t="s">
        <v>327</v>
      </c>
      <c r="BS475" s="26" t="s">
        <v>327</v>
      </c>
      <c r="BT475" s="26" t="s">
        <v>327</v>
      </c>
      <c r="BW475" s="26" t="s">
        <v>327</v>
      </c>
      <c r="BX475" s="26" t="s">
        <v>327</v>
      </c>
      <c r="BY475" s="26" t="s">
        <v>327</v>
      </c>
      <c r="BZ475" s="26" t="s">
        <v>327</v>
      </c>
      <c r="CC475" s="26" t="s">
        <v>327</v>
      </c>
      <c r="CD475" s="26" t="s">
        <v>327</v>
      </c>
      <c r="CE475" s="26" t="s">
        <v>327</v>
      </c>
      <c r="CF475" s="26" t="s">
        <v>327</v>
      </c>
      <c r="CI475" s="26" t="s">
        <v>327</v>
      </c>
      <c r="CJ475" s="26" t="s">
        <v>327</v>
      </c>
      <c r="CK475" s="26" t="s">
        <v>327</v>
      </c>
      <c r="CL475" s="26" t="s">
        <v>327</v>
      </c>
      <c r="CO475" s="26" t="s">
        <v>327</v>
      </c>
      <c r="CP475" s="26" t="s">
        <v>327</v>
      </c>
      <c r="CQ475" s="26" t="s">
        <v>327</v>
      </c>
      <c r="CR475" s="26" t="s">
        <v>327</v>
      </c>
      <c r="CU475" s="26" t="s">
        <v>327</v>
      </c>
      <c r="CV475" s="26" t="s">
        <v>327</v>
      </c>
      <c r="CW475" s="26" t="s">
        <v>327</v>
      </c>
      <c r="CX475" s="26" t="s">
        <v>327</v>
      </c>
    </row>
    <row r="476" spans="5:102" x14ac:dyDescent="0.45">
      <c r="E476" s="26" t="s">
        <v>327</v>
      </c>
      <c r="F476" s="26" t="s">
        <v>327</v>
      </c>
      <c r="G476" s="26" t="s">
        <v>327</v>
      </c>
      <c r="H476" s="26" t="s">
        <v>327</v>
      </c>
      <c r="I476" s="26" t="s">
        <v>327</v>
      </c>
      <c r="J476" s="26" t="s">
        <v>327</v>
      </c>
      <c r="K476" s="26" t="s">
        <v>327</v>
      </c>
      <c r="L476" s="26" t="s">
        <v>327</v>
      </c>
      <c r="M476" s="26" t="s">
        <v>327</v>
      </c>
      <c r="O476" s="26" t="s">
        <v>327</v>
      </c>
      <c r="P476" s="26" t="s">
        <v>327</v>
      </c>
      <c r="Q476" s="26" t="s">
        <v>327</v>
      </c>
      <c r="R476" s="26" t="s">
        <v>327</v>
      </c>
      <c r="U476" s="26" t="s">
        <v>327</v>
      </c>
      <c r="V476" s="26" t="s">
        <v>327</v>
      </c>
      <c r="W476" s="26" t="s">
        <v>327</v>
      </c>
      <c r="X476" s="26" t="s">
        <v>327</v>
      </c>
      <c r="AA476" s="26" t="s">
        <v>327</v>
      </c>
      <c r="AB476" s="26" t="s">
        <v>327</v>
      </c>
      <c r="AC476" s="26" t="s">
        <v>327</v>
      </c>
      <c r="AD476" s="26" t="s">
        <v>327</v>
      </c>
      <c r="AG476" s="26" t="s">
        <v>327</v>
      </c>
      <c r="AH476" s="26" t="s">
        <v>327</v>
      </c>
      <c r="AI476" s="26" t="s">
        <v>327</v>
      </c>
      <c r="AJ476" s="26" t="s">
        <v>327</v>
      </c>
      <c r="AM476" s="26" t="s">
        <v>327</v>
      </c>
      <c r="AN476" s="26" t="s">
        <v>327</v>
      </c>
      <c r="AO476" s="26" t="s">
        <v>327</v>
      </c>
      <c r="AP476" s="26" t="s">
        <v>327</v>
      </c>
      <c r="AS476" s="26" t="s">
        <v>327</v>
      </c>
      <c r="AT476" s="26" t="s">
        <v>327</v>
      </c>
      <c r="AU476" s="26" t="s">
        <v>327</v>
      </c>
      <c r="AV476" s="26" t="s">
        <v>327</v>
      </c>
      <c r="AY476" s="26" t="s">
        <v>327</v>
      </c>
      <c r="AZ476" s="26" t="s">
        <v>327</v>
      </c>
      <c r="BA476" s="26" t="s">
        <v>327</v>
      </c>
      <c r="BB476" s="26" t="s">
        <v>327</v>
      </c>
      <c r="BE476" s="26" t="s">
        <v>327</v>
      </c>
      <c r="BF476" s="26" t="s">
        <v>327</v>
      </c>
      <c r="BG476" s="26" t="s">
        <v>327</v>
      </c>
      <c r="BH476" s="26" t="s">
        <v>327</v>
      </c>
      <c r="BK476" s="26" t="s">
        <v>327</v>
      </c>
      <c r="BL476" s="26" t="s">
        <v>327</v>
      </c>
      <c r="BM476" s="26" t="s">
        <v>327</v>
      </c>
      <c r="BN476" s="26" t="s">
        <v>327</v>
      </c>
      <c r="BQ476" s="26" t="s">
        <v>327</v>
      </c>
      <c r="BR476" s="26" t="s">
        <v>327</v>
      </c>
      <c r="BS476" s="26" t="s">
        <v>327</v>
      </c>
      <c r="BT476" s="26" t="s">
        <v>327</v>
      </c>
      <c r="BW476" s="26" t="s">
        <v>327</v>
      </c>
      <c r="BX476" s="26" t="s">
        <v>327</v>
      </c>
      <c r="BY476" s="26" t="s">
        <v>327</v>
      </c>
      <c r="BZ476" s="26" t="s">
        <v>327</v>
      </c>
      <c r="CC476" s="26" t="s">
        <v>327</v>
      </c>
      <c r="CD476" s="26" t="s">
        <v>327</v>
      </c>
      <c r="CE476" s="26" t="s">
        <v>327</v>
      </c>
      <c r="CF476" s="26" t="s">
        <v>327</v>
      </c>
      <c r="CI476" s="26" t="s">
        <v>327</v>
      </c>
      <c r="CJ476" s="26" t="s">
        <v>327</v>
      </c>
      <c r="CK476" s="26" t="s">
        <v>327</v>
      </c>
      <c r="CL476" s="26" t="s">
        <v>327</v>
      </c>
      <c r="CO476" s="26" t="s">
        <v>327</v>
      </c>
      <c r="CP476" s="26" t="s">
        <v>327</v>
      </c>
      <c r="CQ476" s="26" t="s">
        <v>327</v>
      </c>
      <c r="CR476" s="26" t="s">
        <v>327</v>
      </c>
      <c r="CU476" s="26" t="s">
        <v>327</v>
      </c>
      <c r="CV476" s="26" t="s">
        <v>327</v>
      </c>
      <c r="CW476" s="26" t="s">
        <v>327</v>
      </c>
      <c r="CX476" s="26" t="s">
        <v>327</v>
      </c>
    </row>
    <row r="477" spans="5:102" x14ac:dyDescent="0.45">
      <c r="E477" s="26" t="s">
        <v>327</v>
      </c>
      <c r="F477" s="26" t="s">
        <v>327</v>
      </c>
      <c r="G477" s="26" t="s">
        <v>327</v>
      </c>
      <c r="H477" s="26" t="s">
        <v>327</v>
      </c>
      <c r="I477" s="26" t="s">
        <v>327</v>
      </c>
      <c r="J477" s="26" t="s">
        <v>327</v>
      </c>
      <c r="K477" s="26" t="s">
        <v>327</v>
      </c>
      <c r="L477" s="26" t="s">
        <v>327</v>
      </c>
      <c r="M477" s="26" t="s">
        <v>327</v>
      </c>
      <c r="O477" s="26" t="s">
        <v>327</v>
      </c>
      <c r="P477" s="26" t="s">
        <v>327</v>
      </c>
      <c r="Q477" s="26" t="s">
        <v>327</v>
      </c>
      <c r="R477" s="26" t="s">
        <v>327</v>
      </c>
      <c r="U477" s="26" t="s">
        <v>327</v>
      </c>
      <c r="V477" s="26" t="s">
        <v>327</v>
      </c>
      <c r="W477" s="26" t="s">
        <v>327</v>
      </c>
      <c r="X477" s="26" t="s">
        <v>327</v>
      </c>
      <c r="AA477" s="26" t="s">
        <v>327</v>
      </c>
      <c r="AB477" s="26" t="s">
        <v>327</v>
      </c>
      <c r="AC477" s="26" t="s">
        <v>327</v>
      </c>
      <c r="AD477" s="26" t="s">
        <v>327</v>
      </c>
      <c r="AG477" s="26" t="s">
        <v>327</v>
      </c>
      <c r="AH477" s="26" t="s">
        <v>327</v>
      </c>
      <c r="AI477" s="26" t="s">
        <v>327</v>
      </c>
      <c r="AJ477" s="26" t="s">
        <v>327</v>
      </c>
      <c r="AM477" s="26" t="s">
        <v>327</v>
      </c>
      <c r="AN477" s="26" t="s">
        <v>327</v>
      </c>
      <c r="AO477" s="26" t="s">
        <v>327</v>
      </c>
      <c r="AP477" s="26" t="s">
        <v>327</v>
      </c>
      <c r="AS477" s="26" t="s">
        <v>327</v>
      </c>
      <c r="AT477" s="26" t="s">
        <v>327</v>
      </c>
      <c r="AU477" s="26" t="s">
        <v>327</v>
      </c>
      <c r="AV477" s="26" t="s">
        <v>327</v>
      </c>
      <c r="AY477" s="26" t="s">
        <v>327</v>
      </c>
      <c r="AZ477" s="26" t="s">
        <v>327</v>
      </c>
      <c r="BA477" s="26" t="s">
        <v>327</v>
      </c>
      <c r="BB477" s="26" t="s">
        <v>327</v>
      </c>
      <c r="BE477" s="26" t="s">
        <v>327</v>
      </c>
      <c r="BF477" s="26" t="s">
        <v>327</v>
      </c>
      <c r="BG477" s="26" t="s">
        <v>327</v>
      </c>
      <c r="BH477" s="26" t="s">
        <v>327</v>
      </c>
      <c r="BK477" s="26" t="s">
        <v>327</v>
      </c>
      <c r="BL477" s="26" t="s">
        <v>327</v>
      </c>
      <c r="BM477" s="26" t="s">
        <v>327</v>
      </c>
      <c r="BN477" s="26" t="s">
        <v>327</v>
      </c>
      <c r="BQ477" s="26" t="s">
        <v>327</v>
      </c>
      <c r="BR477" s="26" t="s">
        <v>327</v>
      </c>
      <c r="BS477" s="26" t="s">
        <v>327</v>
      </c>
      <c r="BT477" s="26" t="s">
        <v>327</v>
      </c>
      <c r="BW477" s="26" t="s">
        <v>327</v>
      </c>
      <c r="BX477" s="26" t="s">
        <v>327</v>
      </c>
      <c r="BY477" s="26" t="s">
        <v>327</v>
      </c>
      <c r="BZ477" s="26" t="s">
        <v>327</v>
      </c>
      <c r="CC477" s="26" t="s">
        <v>327</v>
      </c>
      <c r="CD477" s="26" t="s">
        <v>327</v>
      </c>
      <c r="CE477" s="26" t="s">
        <v>327</v>
      </c>
      <c r="CF477" s="26" t="s">
        <v>327</v>
      </c>
      <c r="CI477" s="26" t="s">
        <v>327</v>
      </c>
      <c r="CJ477" s="26" t="s">
        <v>327</v>
      </c>
      <c r="CK477" s="26" t="s">
        <v>327</v>
      </c>
      <c r="CL477" s="26" t="s">
        <v>327</v>
      </c>
      <c r="CO477" s="26" t="s">
        <v>327</v>
      </c>
      <c r="CP477" s="26" t="s">
        <v>327</v>
      </c>
      <c r="CQ477" s="26" t="s">
        <v>327</v>
      </c>
      <c r="CR477" s="26" t="s">
        <v>327</v>
      </c>
      <c r="CU477" s="26" t="s">
        <v>327</v>
      </c>
      <c r="CV477" s="26" t="s">
        <v>327</v>
      </c>
      <c r="CW477" s="26" t="s">
        <v>327</v>
      </c>
      <c r="CX477" s="26" t="s">
        <v>327</v>
      </c>
    </row>
    <row r="478" spans="5:102" x14ac:dyDescent="0.45">
      <c r="E478" s="26" t="s">
        <v>327</v>
      </c>
      <c r="F478" s="26" t="s">
        <v>327</v>
      </c>
      <c r="G478" s="26" t="s">
        <v>327</v>
      </c>
      <c r="H478" s="26" t="s">
        <v>327</v>
      </c>
      <c r="I478" s="26" t="s">
        <v>327</v>
      </c>
      <c r="J478" s="26" t="s">
        <v>327</v>
      </c>
      <c r="K478" s="26" t="s">
        <v>327</v>
      </c>
      <c r="L478" s="26" t="s">
        <v>327</v>
      </c>
      <c r="M478" s="26" t="s">
        <v>327</v>
      </c>
      <c r="O478" s="26" t="s">
        <v>327</v>
      </c>
      <c r="P478" s="26" t="s">
        <v>327</v>
      </c>
      <c r="Q478" s="26" t="s">
        <v>327</v>
      </c>
      <c r="R478" s="26" t="s">
        <v>327</v>
      </c>
      <c r="U478" s="26" t="s">
        <v>327</v>
      </c>
      <c r="V478" s="26" t="s">
        <v>327</v>
      </c>
      <c r="W478" s="26" t="s">
        <v>327</v>
      </c>
      <c r="X478" s="26" t="s">
        <v>327</v>
      </c>
      <c r="AA478" s="26" t="s">
        <v>327</v>
      </c>
      <c r="AB478" s="26" t="s">
        <v>327</v>
      </c>
      <c r="AC478" s="26" t="s">
        <v>327</v>
      </c>
      <c r="AD478" s="26" t="s">
        <v>327</v>
      </c>
      <c r="AG478" s="26" t="s">
        <v>327</v>
      </c>
      <c r="AH478" s="26" t="s">
        <v>327</v>
      </c>
      <c r="AI478" s="26" t="s">
        <v>327</v>
      </c>
      <c r="AJ478" s="26" t="s">
        <v>327</v>
      </c>
      <c r="AM478" s="26" t="s">
        <v>327</v>
      </c>
      <c r="AN478" s="26" t="s">
        <v>327</v>
      </c>
      <c r="AO478" s="26" t="s">
        <v>327</v>
      </c>
      <c r="AP478" s="26" t="s">
        <v>327</v>
      </c>
      <c r="AS478" s="26" t="s">
        <v>327</v>
      </c>
      <c r="AT478" s="26" t="s">
        <v>327</v>
      </c>
      <c r="AU478" s="26" t="s">
        <v>327</v>
      </c>
      <c r="AV478" s="26" t="s">
        <v>327</v>
      </c>
      <c r="AY478" s="26" t="s">
        <v>327</v>
      </c>
      <c r="AZ478" s="26" t="s">
        <v>327</v>
      </c>
      <c r="BA478" s="26" t="s">
        <v>327</v>
      </c>
      <c r="BB478" s="26" t="s">
        <v>327</v>
      </c>
      <c r="BE478" s="26" t="s">
        <v>327</v>
      </c>
      <c r="BF478" s="26" t="s">
        <v>327</v>
      </c>
      <c r="BG478" s="26" t="s">
        <v>327</v>
      </c>
      <c r="BH478" s="26" t="s">
        <v>327</v>
      </c>
      <c r="BK478" s="26" t="s">
        <v>327</v>
      </c>
      <c r="BL478" s="26" t="s">
        <v>327</v>
      </c>
      <c r="BM478" s="26" t="s">
        <v>327</v>
      </c>
      <c r="BN478" s="26" t="s">
        <v>327</v>
      </c>
      <c r="BQ478" s="26" t="s">
        <v>327</v>
      </c>
      <c r="BR478" s="26" t="s">
        <v>327</v>
      </c>
      <c r="BS478" s="26" t="s">
        <v>327</v>
      </c>
      <c r="BT478" s="26" t="s">
        <v>327</v>
      </c>
      <c r="BW478" s="26" t="s">
        <v>327</v>
      </c>
      <c r="BX478" s="26" t="s">
        <v>327</v>
      </c>
      <c r="BY478" s="26" t="s">
        <v>327</v>
      </c>
      <c r="BZ478" s="26" t="s">
        <v>327</v>
      </c>
      <c r="CC478" s="26" t="s">
        <v>327</v>
      </c>
      <c r="CD478" s="26" t="s">
        <v>327</v>
      </c>
      <c r="CE478" s="26" t="s">
        <v>327</v>
      </c>
      <c r="CF478" s="26" t="s">
        <v>327</v>
      </c>
      <c r="CI478" s="26" t="s">
        <v>327</v>
      </c>
      <c r="CJ478" s="26" t="s">
        <v>327</v>
      </c>
      <c r="CK478" s="26" t="s">
        <v>327</v>
      </c>
      <c r="CL478" s="26" t="s">
        <v>327</v>
      </c>
      <c r="CO478" s="26" t="s">
        <v>327</v>
      </c>
      <c r="CP478" s="26" t="s">
        <v>327</v>
      </c>
      <c r="CQ478" s="26" t="s">
        <v>327</v>
      </c>
      <c r="CR478" s="26" t="s">
        <v>327</v>
      </c>
      <c r="CU478" s="26" t="s">
        <v>327</v>
      </c>
      <c r="CV478" s="26" t="s">
        <v>327</v>
      </c>
      <c r="CW478" s="26" t="s">
        <v>327</v>
      </c>
      <c r="CX478" s="26" t="s">
        <v>327</v>
      </c>
    </row>
    <row r="479" spans="5:102" x14ac:dyDescent="0.45">
      <c r="E479" s="26" t="s">
        <v>327</v>
      </c>
      <c r="F479" s="26" t="s">
        <v>327</v>
      </c>
      <c r="G479" s="26" t="s">
        <v>327</v>
      </c>
      <c r="H479" s="26" t="s">
        <v>327</v>
      </c>
      <c r="I479" s="26" t="s">
        <v>327</v>
      </c>
      <c r="J479" s="26" t="s">
        <v>327</v>
      </c>
      <c r="K479" s="26" t="s">
        <v>327</v>
      </c>
      <c r="L479" s="26" t="s">
        <v>327</v>
      </c>
      <c r="M479" s="26" t="s">
        <v>327</v>
      </c>
      <c r="O479" s="26" t="s">
        <v>327</v>
      </c>
      <c r="P479" s="26" t="s">
        <v>327</v>
      </c>
      <c r="Q479" s="26" t="s">
        <v>327</v>
      </c>
      <c r="R479" s="26" t="s">
        <v>327</v>
      </c>
      <c r="U479" s="26" t="s">
        <v>327</v>
      </c>
      <c r="V479" s="26" t="s">
        <v>327</v>
      </c>
      <c r="W479" s="26" t="s">
        <v>327</v>
      </c>
      <c r="X479" s="26" t="s">
        <v>327</v>
      </c>
      <c r="AA479" s="26" t="s">
        <v>327</v>
      </c>
      <c r="AB479" s="26" t="s">
        <v>327</v>
      </c>
      <c r="AC479" s="26" t="s">
        <v>327</v>
      </c>
      <c r="AD479" s="26" t="s">
        <v>327</v>
      </c>
      <c r="AG479" s="26" t="s">
        <v>327</v>
      </c>
      <c r="AH479" s="26" t="s">
        <v>327</v>
      </c>
      <c r="AI479" s="26" t="s">
        <v>327</v>
      </c>
      <c r="AJ479" s="26" t="s">
        <v>327</v>
      </c>
      <c r="AM479" s="26" t="s">
        <v>327</v>
      </c>
      <c r="AN479" s="26" t="s">
        <v>327</v>
      </c>
      <c r="AO479" s="26" t="s">
        <v>327</v>
      </c>
      <c r="AP479" s="26" t="s">
        <v>327</v>
      </c>
      <c r="AS479" s="26" t="s">
        <v>327</v>
      </c>
      <c r="AT479" s="26" t="s">
        <v>327</v>
      </c>
      <c r="AU479" s="26" t="s">
        <v>327</v>
      </c>
      <c r="AV479" s="26" t="s">
        <v>327</v>
      </c>
      <c r="AY479" s="26" t="s">
        <v>327</v>
      </c>
      <c r="AZ479" s="26" t="s">
        <v>327</v>
      </c>
      <c r="BA479" s="26" t="s">
        <v>327</v>
      </c>
      <c r="BB479" s="26" t="s">
        <v>327</v>
      </c>
      <c r="BE479" s="26" t="s">
        <v>327</v>
      </c>
      <c r="BF479" s="26" t="s">
        <v>327</v>
      </c>
      <c r="BG479" s="26" t="s">
        <v>327</v>
      </c>
      <c r="BH479" s="26" t="s">
        <v>327</v>
      </c>
      <c r="BK479" s="26" t="s">
        <v>327</v>
      </c>
      <c r="BL479" s="26" t="s">
        <v>327</v>
      </c>
      <c r="BM479" s="26" t="s">
        <v>327</v>
      </c>
      <c r="BN479" s="26" t="s">
        <v>327</v>
      </c>
      <c r="BQ479" s="26" t="s">
        <v>327</v>
      </c>
      <c r="BR479" s="26" t="s">
        <v>327</v>
      </c>
      <c r="BS479" s="26" t="s">
        <v>327</v>
      </c>
      <c r="BT479" s="26" t="s">
        <v>327</v>
      </c>
      <c r="BW479" s="26" t="s">
        <v>327</v>
      </c>
      <c r="BX479" s="26" t="s">
        <v>327</v>
      </c>
      <c r="BY479" s="26" t="s">
        <v>327</v>
      </c>
      <c r="BZ479" s="26" t="s">
        <v>327</v>
      </c>
      <c r="CC479" s="26" t="s">
        <v>327</v>
      </c>
      <c r="CD479" s="26" t="s">
        <v>327</v>
      </c>
      <c r="CE479" s="26" t="s">
        <v>327</v>
      </c>
      <c r="CF479" s="26" t="s">
        <v>327</v>
      </c>
      <c r="CI479" s="26" t="s">
        <v>327</v>
      </c>
      <c r="CJ479" s="26" t="s">
        <v>327</v>
      </c>
      <c r="CK479" s="26" t="s">
        <v>327</v>
      </c>
      <c r="CL479" s="26" t="s">
        <v>327</v>
      </c>
      <c r="CO479" s="26" t="s">
        <v>327</v>
      </c>
      <c r="CP479" s="26" t="s">
        <v>327</v>
      </c>
      <c r="CQ479" s="26" t="s">
        <v>327</v>
      </c>
      <c r="CR479" s="26" t="s">
        <v>327</v>
      </c>
      <c r="CU479" s="26" t="s">
        <v>327</v>
      </c>
      <c r="CV479" s="26" t="s">
        <v>327</v>
      </c>
      <c r="CW479" s="26" t="s">
        <v>327</v>
      </c>
      <c r="CX479" s="26" t="s">
        <v>327</v>
      </c>
    </row>
    <row r="480" spans="5:102" x14ac:dyDescent="0.45">
      <c r="E480" s="26" t="s">
        <v>327</v>
      </c>
      <c r="F480" s="26" t="s">
        <v>327</v>
      </c>
      <c r="G480" s="26" t="s">
        <v>327</v>
      </c>
      <c r="H480" s="26" t="s">
        <v>327</v>
      </c>
      <c r="I480" s="26" t="s">
        <v>327</v>
      </c>
      <c r="J480" s="26" t="s">
        <v>327</v>
      </c>
      <c r="K480" s="26" t="s">
        <v>327</v>
      </c>
      <c r="L480" s="26" t="s">
        <v>327</v>
      </c>
      <c r="M480" s="26" t="s">
        <v>327</v>
      </c>
      <c r="O480" s="26" t="s">
        <v>327</v>
      </c>
      <c r="P480" s="26" t="s">
        <v>327</v>
      </c>
      <c r="Q480" s="26" t="s">
        <v>327</v>
      </c>
      <c r="R480" s="26" t="s">
        <v>327</v>
      </c>
      <c r="U480" s="26" t="s">
        <v>327</v>
      </c>
      <c r="V480" s="26" t="s">
        <v>327</v>
      </c>
      <c r="W480" s="26" t="s">
        <v>327</v>
      </c>
      <c r="X480" s="26" t="s">
        <v>327</v>
      </c>
      <c r="AA480" s="26" t="s">
        <v>327</v>
      </c>
      <c r="AB480" s="26" t="s">
        <v>327</v>
      </c>
      <c r="AC480" s="26" t="s">
        <v>327</v>
      </c>
      <c r="AD480" s="26" t="s">
        <v>327</v>
      </c>
      <c r="AG480" s="26" t="s">
        <v>327</v>
      </c>
      <c r="AH480" s="26" t="s">
        <v>327</v>
      </c>
      <c r="AI480" s="26" t="s">
        <v>327</v>
      </c>
      <c r="AJ480" s="26" t="s">
        <v>327</v>
      </c>
      <c r="AM480" s="26" t="s">
        <v>327</v>
      </c>
      <c r="AN480" s="26" t="s">
        <v>327</v>
      </c>
      <c r="AO480" s="26" t="s">
        <v>327</v>
      </c>
      <c r="AP480" s="26" t="s">
        <v>327</v>
      </c>
      <c r="AS480" s="26" t="s">
        <v>327</v>
      </c>
      <c r="AT480" s="26" t="s">
        <v>327</v>
      </c>
      <c r="AU480" s="26" t="s">
        <v>327</v>
      </c>
      <c r="AV480" s="26" t="s">
        <v>327</v>
      </c>
      <c r="AY480" s="26" t="s">
        <v>327</v>
      </c>
      <c r="AZ480" s="26" t="s">
        <v>327</v>
      </c>
      <c r="BA480" s="26" t="s">
        <v>327</v>
      </c>
      <c r="BB480" s="26" t="s">
        <v>327</v>
      </c>
      <c r="BE480" s="26" t="s">
        <v>327</v>
      </c>
      <c r="BF480" s="26" t="s">
        <v>327</v>
      </c>
      <c r="BG480" s="26" t="s">
        <v>327</v>
      </c>
      <c r="BH480" s="26" t="s">
        <v>327</v>
      </c>
      <c r="BK480" s="26" t="s">
        <v>327</v>
      </c>
      <c r="BL480" s="26" t="s">
        <v>327</v>
      </c>
      <c r="BM480" s="26" t="s">
        <v>327</v>
      </c>
      <c r="BN480" s="26" t="s">
        <v>327</v>
      </c>
      <c r="BQ480" s="26" t="s">
        <v>327</v>
      </c>
      <c r="BR480" s="26" t="s">
        <v>327</v>
      </c>
      <c r="BS480" s="26" t="s">
        <v>327</v>
      </c>
      <c r="BT480" s="26" t="s">
        <v>327</v>
      </c>
      <c r="BW480" s="26" t="s">
        <v>327</v>
      </c>
      <c r="BX480" s="26" t="s">
        <v>327</v>
      </c>
      <c r="BY480" s="26" t="s">
        <v>327</v>
      </c>
      <c r="BZ480" s="26" t="s">
        <v>327</v>
      </c>
      <c r="CC480" s="26" t="s">
        <v>327</v>
      </c>
      <c r="CD480" s="26" t="s">
        <v>327</v>
      </c>
      <c r="CE480" s="26" t="s">
        <v>327</v>
      </c>
      <c r="CF480" s="26" t="s">
        <v>327</v>
      </c>
      <c r="CI480" s="26" t="s">
        <v>327</v>
      </c>
      <c r="CJ480" s="26" t="s">
        <v>327</v>
      </c>
      <c r="CK480" s="26" t="s">
        <v>327</v>
      </c>
      <c r="CL480" s="26" t="s">
        <v>327</v>
      </c>
      <c r="CO480" s="26" t="s">
        <v>327</v>
      </c>
      <c r="CP480" s="26" t="s">
        <v>327</v>
      </c>
      <c r="CQ480" s="26" t="s">
        <v>327</v>
      </c>
      <c r="CR480" s="26" t="s">
        <v>327</v>
      </c>
      <c r="CU480" s="26" t="s">
        <v>327</v>
      </c>
      <c r="CV480" s="26" t="s">
        <v>327</v>
      </c>
      <c r="CW480" s="26" t="s">
        <v>327</v>
      </c>
      <c r="CX480" s="26" t="s">
        <v>327</v>
      </c>
    </row>
    <row r="481" spans="5:102" x14ac:dyDescent="0.45">
      <c r="E481" s="26" t="s">
        <v>327</v>
      </c>
      <c r="F481" s="26" t="s">
        <v>327</v>
      </c>
      <c r="G481" s="26" t="s">
        <v>327</v>
      </c>
      <c r="H481" s="26" t="s">
        <v>327</v>
      </c>
      <c r="I481" s="26" t="s">
        <v>327</v>
      </c>
      <c r="J481" s="26" t="s">
        <v>327</v>
      </c>
      <c r="K481" s="26" t="s">
        <v>327</v>
      </c>
      <c r="L481" s="26" t="s">
        <v>327</v>
      </c>
      <c r="M481" s="26" t="s">
        <v>327</v>
      </c>
      <c r="O481" s="26" t="s">
        <v>327</v>
      </c>
      <c r="P481" s="26" t="s">
        <v>327</v>
      </c>
      <c r="Q481" s="26" t="s">
        <v>327</v>
      </c>
      <c r="R481" s="26" t="s">
        <v>327</v>
      </c>
      <c r="U481" s="26" t="s">
        <v>327</v>
      </c>
      <c r="V481" s="26" t="s">
        <v>327</v>
      </c>
      <c r="W481" s="26" t="s">
        <v>327</v>
      </c>
      <c r="X481" s="26" t="s">
        <v>327</v>
      </c>
      <c r="AA481" s="26" t="s">
        <v>327</v>
      </c>
      <c r="AB481" s="26" t="s">
        <v>327</v>
      </c>
      <c r="AC481" s="26" t="s">
        <v>327</v>
      </c>
      <c r="AD481" s="26" t="s">
        <v>327</v>
      </c>
      <c r="AG481" s="26" t="s">
        <v>327</v>
      </c>
      <c r="AH481" s="26" t="s">
        <v>327</v>
      </c>
      <c r="AI481" s="26" t="s">
        <v>327</v>
      </c>
      <c r="AJ481" s="26" t="s">
        <v>327</v>
      </c>
      <c r="AM481" s="26" t="s">
        <v>327</v>
      </c>
      <c r="AN481" s="26" t="s">
        <v>327</v>
      </c>
      <c r="AO481" s="26" t="s">
        <v>327</v>
      </c>
      <c r="AP481" s="26" t="s">
        <v>327</v>
      </c>
      <c r="AS481" s="26" t="s">
        <v>327</v>
      </c>
      <c r="AT481" s="26" t="s">
        <v>327</v>
      </c>
      <c r="AU481" s="26" t="s">
        <v>327</v>
      </c>
      <c r="AV481" s="26" t="s">
        <v>327</v>
      </c>
      <c r="AY481" s="26" t="s">
        <v>327</v>
      </c>
      <c r="AZ481" s="26" t="s">
        <v>327</v>
      </c>
      <c r="BA481" s="26" t="s">
        <v>327</v>
      </c>
      <c r="BB481" s="26" t="s">
        <v>327</v>
      </c>
      <c r="BE481" s="26" t="s">
        <v>327</v>
      </c>
      <c r="BF481" s="26" t="s">
        <v>327</v>
      </c>
      <c r="BG481" s="26" t="s">
        <v>327</v>
      </c>
      <c r="BH481" s="26" t="s">
        <v>327</v>
      </c>
      <c r="BK481" s="26" t="s">
        <v>327</v>
      </c>
      <c r="BL481" s="26" t="s">
        <v>327</v>
      </c>
      <c r="BM481" s="26" t="s">
        <v>327</v>
      </c>
      <c r="BN481" s="26" t="s">
        <v>327</v>
      </c>
      <c r="BQ481" s="26" t="s">
        <v>327</v>
      </c>
      <c r="BR481" s="26" t="s">
        <v>327</v>
      </c>
      <c r="BS481" s="26" t="s">
        <v>327</v>
      </c>
      <c r="BT481" s="26" t="s">
        <v>327</v>
      </c>
      <c r="BW481" s="26" t="s">
        <v>327</v>
      </c>
      <c r="BX481" s="26" t="s">
        <v>327</v>
      </c>
      <c r="BY481" s="26" t="s">
        <v>327</v>
      </c>
      <c r="BZ481" s="26" t="s">
        <v>327</v>
      </c>
      <c r="CC481" s="26" t="s">
        <v>327</v>
      </c>
      <c r="CD481" s="26" t="s">
        <v>327</v>
      </c>
      <c r="CE481" s="26" t="s">
        <v>327</v>
      </c>
      <c r="CF481" s="26" t="s">
        <v>327</v>
      </c>
      <c r="CI481" s="26" t="s">
        <v>327</v>
      </c>
      <c r="CJ481" s="26" t="s">
        <v>327</v>
      </c>
      <c r="CK481" s="26" t="s">
        <v>327</v>
      </c>
      <c r="CL481" s="26" t="s">
        <v>327</v>
      </c>
      <c r="CO481" s="26" t="s">
        <v>327</v>
      </c>
      <c r="CP481" s="26" t="s">
        <v>327</v>
      </c>
      <c r="CQ481" s="26" t="s">
        <v>327</v>
      </c>
      <c r="CR481" s="26" t="s">
        <v>327</v>
      </c>
      <c r="CU481" s="26" t="s">
        <v>327</v>
      </c>
      <c r="CV481" s="26" t="s">
        <v>327</v>
      </c>
      <c r="CW481" s="26" t="s">
        <v>327</v>
      </c>
      <c r="CX481" s="26" t="s">
        <v>327</v>
      </c>
    </row>
    <row r="482" spans="5:102" x14ac:dyDescent="0.45">
      <c r="E482" s="26" t="s">
        <v>327</v>
      </c>
      <c r="F482" s="26" t="s">
        <v>327</v>
      </c>
      <c r="G482" s="26" t="s">
        <v>327</v>
      </c>
      <c r="H482" s="26" t="s">
        <v>327</v>
      </c>
      <c r="I482" s="26" t="s">
        <v>327</v>
      </c>
      <c r="J482" s="26" t="s">
        <v>327</v>
      </c>
      <c r="K482" s="26" t="s">
        <v>327</v>
      </c>
      <c r="L482" s="26" t="s">
        <v>327</v>
      </c>
      <c r="M482" s="26" t="s">
        <v>327</v>
      </c>
      <c r="O482" s="26" t="s">
        <v>327</v>
      </c>
      <c r="P482" s="26" t="s">
        <v>327</v>
      </c>
      <c r="Q482" s="26" t="s">
        <v>327</v>
      </c>
      <c r="R482" s="26" t="s">
        <v>327</v>
      </c>
      <c r="U482" s="26" t="s">
        <v>327</v>
      </c>
      <c r="V482" s="26" t="s">
        <v>327</v>
      </c>
      <c r="W482" s="26" t="s">
        <v>327</v>
      </c>
      <c r="X482" s="26" t="s">
        <v>327</v>
      </c>
      <c r="AA482" s="26" t="s">
        <v>327</v>
      </c>
      <c r="AB482" s="26" t="s">
        <v>327</v>
      </c>
      <c r="AC482" s="26" t="s">
        <v>327</v>
      </c>
      <c r="AD482" s="26" t="s">
        <v>327</v>
      </c>
      <c r="AG482" s="26" t="s">
        <v>327</v>
      </c>
      <c r="AH482" s="26" t="s">
        <v>327</v>
      </c>
      <c r="AI482" s="26" t="s">
        <v>327</v>
      </c>
      <c r="AJ482" s="26" t="s">
        <v>327</v>
      </c>
      <c r="AM482" s="26" t="s">
        <v>327</v>
      </c>
      <c r="AN482" s="26" t="s">
        <v>327</v>
      </c>
      <c r="AO482" s="26" t="s">
        <v>327</v>
      </c>
      <c r="AP482" s="26" t="s">
        <v>327</v>
      </c>
      <c r="AS482" s="26" t="s">
        <v>327</v>
      </c>
      <c r="AT482" s="26" t="s">
        <v>327</v>
      </c>
      <c r="AU482" s="26" t="s">
        <v>327</v>
      </c>
      <c r="AV482" s="26" t="s">
        <v>327</v>
      </c>
      <c r="AY482" s="26" t="s">
        <v>327</v>
      </c>
      <c r="AZ482" s="26" t="s">
        <v>327</v>
      </c>
      <c r="BA482" s="26" t="s">
        <v>327</v>
      </c>
      <c r="BB482" s="26" t="s">
        <v>327</v>
      </c>
      <c r="BE482" s="26" t="s">
        <v>327</v>
      </c>
      <c r="BF482" s="26" t="s">
        <v>327</v>
      </c>
      <c r="BG482" s="26" t="s">
        <v>327</v>
      </c>
      <c r="BH482" s="26" t="s">
        <v>327</v>
      </c>
      <c r="BK482" s="26" t="s">
        <v>327</v>
      </c>
      <c r="BL482" s="26" t="s">
        <v>327</v>
      </c>
      <c r="BM482" s="26" t="s">
        <v>327</v>
      </c>
      <c r="BN482" s="26" t="s">
        <v>327</v>
      </c>
      <c r="BQ482" s="26" t="s">
        <v>327</v>
      </c>
      <c r="BR482" s="26" t="s">
        <v>327</v>
      </c>
      <c r="BS482" s="26" t="s">
        <v>327</v>
      </c>
      <c r="BT482" s="26" t="s">
        <v>327</v>
      </c>
      <c r="BW482" s="26" t="s">
        <v>327</v>
      </c>
      <c r="BX482" s="26" t="s">
        <v>327</v>
      </c>
      <c r="BY482" s="26" t="s">
        <v>327</v>
      </c>
      <c r="BZ482" s="26" t="s">
        <v>327</v>
      </c>
      <c r="CC482" s="26" t="s">
        <v>327</v>
      </c>
      <c r="CD482" s="26" t="s">
        <v>327</v>
      </c>
      <c r="CE482" s="26" t="s">
        <v>327</v>
      </c>
      <c r="CF482" s="26" t="s">
        <v>327</v>
      </c>
      <c r="CI482" s="26" t="s">
        <v>327</v>
      </c>
      <c r="CJ482" s="26" t="s">
        <v>327</v>
      </c>
      <c r="CK482" s="26" t="s">
        <v>327</v>
      </c>
      <c r="CL482" s="26" t="s">
        <v>327</v>
      </c>
      <c r="CO482" s="26" t="s">
        <v>327</v>
      </c>
      <c r="CP482" s="26" t="s">
        <v>327</v>
      </c>
      <c r="CQ482" s="26" t="s">
        <v>327</v>
      </c>
      <c r="CR482" s="26" t="s">
        <v>327</v>
      </c>
      <c r="CU482" s="26" t="s">
        <v>327</v>
      </c>
      <c r="CV482" s="26" t="s">
        <v>327</v>
      </c>
      <c r="CW482" s="26" t="s">
        <v>327</v>
      </c>
      <c r="CX482" s="26" t="s">
        <v>327</v>
      </c>
    </row>
    <row r="483" spans="5:102" x14ac:dyDescent="0.45">
      <c r="E483" s="26" t="s">
        <v>327</v>
      </c>
      <c r="F483" s="26" t="s">
        <v>327</v>
      </c>
      <c r="G483" s="26" t="s">
        <v>327</v>
      </c>
      <c r="H483" s="26" t="s">
        <v>327</v>
      </c>
      <c r="I483" s="26" t="s">
        <v>327</v>
      </c>
      <c r="J483" s="26" t="s">
        <v>327</v>
      </c>
      <c r="K483" s="26" t="s">
        <v>327</v>
      </c>
      <c r="L483" s="26" t="s">
        <v>327</v>
      </c>
      <c r="M483" s="26" t="s">
        <v>327</v>
      </c>
      <c r="O483" s="26" t="s">
        <v>327</v>
      </c>
      <c r="P483" s="26" t="s">
        <v>327</v>
      </c>
      <c r="Q483" s="26" t="s">
        <v>327</v>
      </c>
      <c r="R483" s="26" t="s">
        <v>327</v>
      </c>
      <c r="U483" s="26" t="s">
        <v>327</v>
      </c>
      <c r="V483" s="26" t="s">
        <v>327</v>
      </c>
      <c r="W483" s="26" t="s">
        <v>327</v>
      </c>
      <c r="X483" s="26" t="s">
        <v>327</v>
      </c>
      <c r="AA483" s="26" t="s">
        <v>327</v>
      </c>
      <c r="AB483" s="26" t="s">
        <v>327</v>
      </c>
      <c r="AC483" s="26" t="s">
        <v>327</v>
      </c>
      <c r="AD483" s="26" t="s">
        <v>327</v>
      </c>
      <c r="AG483" s="26" t="s">
        <v>327</v>
      </c>
      <c r="AH483" s="26" t="s">
        <v>327</v>
      </c>
      <c r="AI483" s="26" t="s">
        <v>327</v>
      </c>
      <c r="AJ483" s="26" t="s">
        <v>327</v>
      </c>
      <c r="AM483" s="26" t="s">
        <v>327</v>
      </c>
      <c r="AN483" s="26" t="s">
        <v>327</v>
      </c>
      <c r="AO483" s="26" t="s">
        <v>327</v>
      </c>
      <c r="AP483" s="26" t="s">
        <v>327</v>
      </c>
      <c r="AS483" s="26" t="s">
        <v>327</v>
      </c>
      <c r="AT483" s="26" t="s">
        <v>327</v>
      </c>
      <c r="AU483" s="26" t="s">
        <v>327</v>
      </c>
      <c r="AV483" s="26" t="s">
        <v>327</v>
      </c>
      <c r="AY483" s="26" t="s">
        <v>327</v>
      </c>
      <c r="AZ483" s="26" t="s">
        <v>327</v>
      </c>
      <c r="BA483" s="26" t="s">
        <v>327</v>
      </c>
      <c r="BB483" s="26" t="s">
        <v>327</v>
      </c>
      <c r="BE483" s="26" t="s">
        <v>327</v>
      </c>
      <c r="BF483" s="26" t="s">
        <v>327</v>
      </c>
      <c r="BG483" s="26" t="s">
        <v>327</v>
      </c>
      <c r="BH483" s="26" t="s">
        <v>327</v>
      </c>
      <c r="BK483" s="26" t="s">
        <v>327</v>
      </c>
      <c r="BL483" s="26" t="s">
        <v>327</v>
      </c>
      <c r="BM483" s="26" t="s">
        <v>327</v>
      </c>
      <c r="BN483" s="26" t="s">
        <v>327</v>
      </c>
      <c r="BQ483" s="26" t="s">
        <v>327</v>
      </c>
      <c r="BR483" s="26" t="s">
        <v>327</v>
      </c>
      <c r="BS483" s="26" t="s">
        <v>327</v>
      </c>
      <c r="BT483" s="26" t="s">
        <v>327</v>
      </c>
      <c r="BW483" s="26" t="s">
        <v>327</v>
      </c>
      <c r="BX483" s="26" t="s">
        <v>327</v>
      </c>
      <c r="BY483" s="26" t="s">
        <v>327</v>
      </c>
      <c r="BZ483" s="26" t="s">
        <v>327</v>
      </c>
      <c r="CC483" s="26" t="s">
        <v>327</v>
      </c>
      <c r="CD483" s="26" t="s">
        <v>327</v>
      </c>
      <c r="CE483" s="26" t="s">
        <v>327</v>
      </c>
      <c r="CF483" s="26" t="s">
        <v>327</v>
      </c>
      <c r="CI483" s="26" t="s">
        <v>327</v>
      </c>
      <c r="CJ483" s="26" t="s">
        <v>327</v>
      </c>
      <c r="CK483" s="26" t="s">
        <v>327</v>
      </c>
      <c r="CL483" s="26" t="s">
        <v>327</v>
      </c>
      <c r="CO483" s="26" t="s">
        <v>327</v>
      </c>
      <c r="CP483" s="26" t="s">
        <v>327</v>
      </c>
      <c r="CQ483" s="26" t="s">
        <v>327</v>
      </c>
      <c r="CR483" s="26" t="s">
        <v>327</v>
      </c>
      <c r="CU483" s="26" t="s">
        <v>327</v>
      </c>
      <c r="CV483" s="26" t="s">
        <v>327</v>
      </c>
      <c r="CW483" s="26" t="s">
        <v>327</v>
      </c>
      <c r="CX483" s="26" t="s">
        <v>327</v>
      </c>
    </row>
    <row r="484" spans="5:102" x14ac:dyDescent="0.45">
      <c r="E484" s="26" t="s">
        <v>327</v>
      </c>
      <c r="F484" s="26" t="s">
        <v>327</v>
      </c>
      <c r="G484" s="26" t="s">
        <v>327</v>
      </c>
      <c r="H484" s="26" t="s">
        <v>327</v>
      </c>
      <c r="I484" s="26" t="s">
        <v>327</v>
      </c>
      <c r="J484" s="26" t="s">
        <v>327</v>
      </c>
      <c r="K484" s="26" t="s">
        <v>327</v>
      </c>
      <c r="L484" s="26" t="s">
        <v>327</v>
      </c>
      <c r="M484" s="26" t="s">
        <v>327</v>
      </c>
      <c r="O484" s="26" t="s">
        <v>327</v>
      </c>
      <c r="P484" s="26" t="s">
        <v>327</v>
      </c>
      <c r="Q484" s="26" t="s">
        <v>327</v>
      </c>
      <c r="R484" s="26" t="s">
        <v>327</v>
      </c>
      <c r="U484" s="26" t="s">
        <v>327</v>
      </c>
      <c r="V484" s="26" t="s">
        <v>327</v>
      </c>
      <c r="W484" s="26" t="s">
        <v>327</v>
      </c>
      <c r="X484" s="26" t="s">
        <v>327</v>
      </c>
      <c r="AA484" s="26" t="s">
        <v>327</v>
      </c>
      <c r="AB484" s="26" t="s">
        <v>327</v>
      </c>
      <c r="AC484" s="26" t="s">
        <v>327</v>
      </c>
      <c r="AD484" s="26" t="s">
        <v>327</v>
      </c>
      <c r="AG484" s="26" t="s">
        <v>327</v>
      </c>
      <c r="AH484" s="26" t="s">
        <v>327</v>
      </c>
      <c r="AI484" s="26" t="s">
        <v>327</v>
      </c>
      <c r="AJ484" s="26" t="s">
        <v>327</v>
      </c>
      <c r="AM484" s="26" t="s">
        <v>327</v>
      </c>
      <c r="AN484" s="26" t="s">
        <v>327</v>
      </c>
      <c r="AO484" s="26" t="s">
        <v>327</v>
      </c>
      <c r="AP484" s="26" t="s">
        <v>327</v>
      </c>
      <c r="AS484" s="26" t="s">
        <v>327</v>
      </c>
      <c r="AT484" s="26" t="s">
        <v>327</v>
      </c>
      <c r="AU484" s="26" t="s">
        <v>327</v>
      </c>
      <c r="AV484" s="26" t="s">
        <v>327</v>
      </c>
      <c r="AY484" s="26" t="s">
        <v>327</v>
      </c>
      <c r="AZ484" s="26" t="s">
        <v>327</v>
      </c>
      <c r="BA484" s="26" t="s">
        <v>327</v>
      </c>
      <c r="BB484" s="26" t="s">
        <v>327</v>
      </c>
      <c r="BE484" s="26" t="s">
        <v>327</v>
      </c>
      <c r="BF484" s="26" t="s">
        <v>327</v>
      </c>
      <c r="BG484" s="26" t="s">
        <v>327</v>
      </c>
      <c r="BH484" s="26" t="s">
        <v>327</v>
      </c>
      <c r="BK484" s="26" t="s">
        <v>327</v>
      </c>
      <c r="BL484" s="26" t="s">
        <v>327</v>
      </c>
      <c r="BM484" s="26" t="s">
        <v>327</v>
      </c>
      <c r="BN484" s="26" t="s">
        <v>327</v>
      </c>
      <c r="BQ484" s="26" t="s">
        <v>327</v>
      </c>
      <c r="BR484" s="26" t="s">
        <v>327</v>
      </c>
      <c r="BS484" s="26" t="s">
        <v>327</v>
      </c>
      <c r="BT484" s="26" t="s">
        <v>327</v>
      </c>
      <c r="BW484" s="26" t="s">
        <v>327</v>
      </c>
      <c r="BX484" s="26" t="s">
        <v>327</v>
      </c>
      <c r="BY484" s="26" t="s">
        <v>327</v>
      </c>
      <c r="BZ484" s="26" t="s">
        <v>327</v>
      </c>
      <c r="CC484" s="26" t="s">
        <v>327</v>
      </c>
      <c r="CD484" s="26" t="s">
        <v>327</v>
      </c>
      <c r="CE484" s="26" t="s">
        <v>327</v>
      </c>
      <c r="CF484" s="26" t="s">
        <v>327</v>
      </c>
      <c r="CI484" s="26" t="s">
        <v>327</v>
      </c>
      <c r="CJ484" s="26" t="s">
        <v>327</v>
      </c>
      <c r="CK484" s="26" t="s">
        <v>327</v>
      </c>
      <c r="CL484" s="26" t="s">
        <v>327</v>
      </c>
      <c r="CO484" s="26" t="s">
        <v>327</v>
      </c>
      <c r="CP484" s="26" t="s">
        <v>327</v>
      </c>
      <c r="CQ484" s="26" t="s">
        <v>327</v>
      </c>
      <c r="CR484" s="26" t="s">
        <v>327</v>
      </c>
      <c r="CU484" s="26" t="s">
        <v>327</v>
      </c>
      <c r="CV484" s="26" t="s">
        <v>327</v>
      </c>
      <c r="CW484" s="26" t="s">
        <v>327</v>
      </c>
      <c r="CX484" s="26" t="s">
        <v>327</v>
      </c>
    </row>
    <row r="485" spans="5:102" x14ac:dyDescent="0.45">
      <c r="E485" s="26" t="s">
        <v>327</v>
      </c>
      <c r="F485" s="26" t="s">
        <v>327</v>
      </c>
      <c r="G485" s="26" t="s">
        <v>327</v>
      </c>
      <c r="H485" s="26" t="s">
        <v>327</v>
      </c>
      <c r="I485" s="26" t="s">
        <v>327</v>
      </c>
      <c r="J485" s="26" t="s">
        <v>327</v>
      </c>
      <c r="K485" s="26" t="s">
        <v>327</v>
      </c>
      <c r="L485" s="26" t="s">
        <v>327</v>
      </c>
      <c r="M485" s="26" t="s">
        <v>327</v>
      </c>
      <c r="O485" s="26" t="s">
        <v>327</v>
      </c>
      <c r="P485" s="26" t="s">
        <v>327</v>
      </c>
      <c r="Q485" s="26" t="s">
        <v>327</v>
      </c>
      <c r="R485" s="26" t="s">
        <v>327</v>
      </c>
      <c r="U485" s="26" t="s">
        <v>327</v>
      </c>
      <c r="V485" s="26" t="s">
        <v>327</v>
      </c>
      <c r="W485" s="26" t="s">
        <v>327</v>
      </c>
      <c r="X485" s="26" t="s">
        <v>327</v>
      </c>
      <c r="AA485" s="26" t="s">
        <v>327</v>
      </c>
      <c r="AB485" s="26" t="s">
        <v>327</v>
      </c>
      <c r="AC485" s="26" t="s">
        <v>327</v>
      </c>
      <c r="AD485" s="26" t="s">
        <v>327</v>
      </c>
      <c r="AG485" s="26" t="s">
        <v>327</v>
      </c>
      <c r="AH485" s="26" t="s">
        <v>327</v>
      </c>
      <c r="AI485" s="26" t="s">
        <v>327</v>
      </c>
      <c r="AJ485" s="26" t="s">
        <v>327</v>
      </c>
      <c r="AM485" s="26" t="s">
        <v>327</v>
      </c>
      <c r="AN485" s="26" t="s">
        <v>327</v>
      </c>
      <c r="AO485" s="26" t="s">
        <v>327</v>
      </c>
      <c r="AP485" s="26" t="s">
        <v>327</v>
      </c>
      <c r="AS485" s="26" t="s">
        <v>327</v>
      </c>
      <c r="AT485" s="26" t="s">
        <v>327</v>
      </c>
      <c r="AU485" s="26" t="s">
        <v>327</v>
      </c>
      <c r="AV485" s="26" t="s">
        <v>327</v>
      </c>
      <c r="AY485" s="26" t="s">
        <v>327</v>
      </c>
      <c r="AZ485" s="26" t="s">
        <v>327</v>
      </c>
      <c r="BA485" s="26" t="s">
        <v>327</v>
      </c>
      <c r="BB485" s="26" t="s">
        <v>327</v>
      </c>
      <c r="BE485" s="26" t="s">
        <v>327</v>
      </c>
      <c r="BF485" s="26" t="s">
        <v>327</v>
      </c>
      <c r="BG485" s="26" t="s">
        <v>327</v>
      </c>
      <c r="BH485" s="26" t="s">
        <v>327</v>
      </c>
      <c r="BK485" s="26" t="s">
        <v>327</v>
      </c>
      <c r="BL485" s="26" t="s">
        <v>327</v>
      </c>
      <c r="BM485" s="26" t="s">
        <v>327</v>
      </c>
      <c r="BN485" s="26" t="s">
        <v>327</v>
      </c>
      <c r="BQ485" s="26" t="s">
        <v>327</v>
      </c>
      <c r="BR485" s="26" t="s">
        <v>327</v>
      </c>
      <c r="BS485" s="26" t="s">
        <v>327</v>
      </c>
      <c r="BT485" s="26" t="s">
        <v>327</v>
      </c>
      <c r="BW485" s="26" t="s">
        <v>327</v>
      </c>
      <c r="BX485" s="26" t="s">
        <v>327</v>
      </c>
      <c r="BY485" s="26" t="s">
        <v>327</v>
      </c>
      <c r="BZ485" s="26" t="s">
        <v>327</v>
      </c>
      <c r="CC485" s="26" t="s">
        <v>327</v>
      </c>
      <c r="CD485" s="26" t="s">
        <v>327</v>
      </c>
      <c r="CE485" s="26" t="s">
        <v>327</v>
      </c>
      <c r="CF485" s="26" t="s">
        <v>327</v>
      </c>
      <c r="CI485" s="26" t="s">
        <v>327</v>
      </c>
      <c r="CJ485" s="26" t="s">
        <v>327</v>
      </c>
      <c r="CK485" s="26" t="s">
        <v>327</v>
      </c>
      <c r="CL485" s="26" t="s">
        <v>327</v>
      </c>
      <c r="CO485" s="26" t="s">
        <v>327</v>
      </c>
      <c r="CP485" s="26" t="s">
        <v>327</v>
      </c>
      <c r="CQ485" s="26" t="s">
        <v>327</v>
      </c>
      <c r="CR485" s="26" t="s">
        <v>327</v>
      </c>
      <c r="CU485" s="26" t="s">
        <v>327</v>
      </c>
      <c r="CV485" s="26" t="s">
        <v>327</v>
      </c>
      <c r="CW485" s="26" t="s">
        <v>327</v>
      </c>
      <c r="CX485" s="26" t="s">
        <v>327</v>
      </c>
    </row>
    <row r="486" spans="5:102" x14ac:dyDescent="0.45">
      <c r="E486" s="26" t="s">
        <v>327</v>
      </c>
      <c r="F486" s="26" t="s">
        <v>327</v>
      </c>
      <c r="G486" s="26" t="s">
        <v>327</v>
      </c>
      <c r="H486" s="26" t="s">
        <v>327</v>
      </c>
      <c r="I486" s="26" t="s">
        <v>327</v>
      </c>
      <c r="J486" s="26" t="s">
        <v>327</v>
      </c>
      <c r="K486" s="26" t="s">
        <v>327</v>
      </c>
      <c r="L486" s="26" t="s">
        <v>327</v>
      </c>
      <c r="M486" s="26" t="s">
        <v>327</v>
      </c>
      <c r="O486" s="26" t="s">
        <v>327</v>
      </c>
      <c r="P486" s="26" t="s">
        <v>327</v>
      </c>
      <c r="Q486" s="26" t="s">
        <v>327</v>
      </c>
      <c r="R486" s="26" t="s">
        <v>327</v>
      </c>
      <c r="U486" s="26" t="s">
        <v>327</v>
      </c>
      <c r="V486" s="26" t="s">
        <v>327</v>
      </c>
      <c r="W486" s="26" t="s">
        <v>327</v>
      </c>
      <c r="X486" s="26" t="s">
        <v>327</v>
      </c>
      <c r="AA486" s="26" t="s">
        <v>327</v>
      </c>
      <c r="AB486" s="26" t="s">
        <v>327</v>
      </c>
      <c r="AC486" s="26" t="s">
        <v>327</v>
      </c>
      <c r="AD486" s="26" t="s">
        <v>327</v>
      </c>
      <c r="AG486" s="26" t="s">
        <v>327</v>
      </c>
      <c r="AH486" s="26" t="s">
        <v>327</v>
      </c>
      <c r="AI486" s="26" t="s">
        <v>327</v>
      </c>
      <c r="AJ486" s="26" t="s">
        <v>327</v>
      </c>
      <c r="AM486" s="26" t="s">
        <v>327</v>
      </c>
      <c r="AN486" s="26" t="s">
        <v>327</v>
      </c>
      <c r="AO486" s="26" t="s">
        <v>327</v>
      </c>
      <c r="AP486" s="26" t="s">
        <v>327</v>
      </c>
      <c r="AS486" s="26" t="s">
        <v>327</v>
      </c>
      <c r="AT486" s="26" t="s">
        <v>327</v>
      </c>
      <c r="AU486" s="26" t="s">
        <v>327</v>
      </c>
      <c r="AV486" s="26" t="s">
        <v>327</v>
      </c>
      <c r="AY486" s="26" t="s">
        <v>327</v>
      </c>
      <c r="AZ486" s="26" t="s">
        <v>327</v>
      </c>
      <c r="BA486" s="26" t="s">
        <v>327</v>
      </c>
      <c r="BB486" s="26" t="s">
        <v>327</v>
      </c>
      <c r="BE486" s="26" t="s">
        <v>327</v>
      </c>
      <c r="BF486" s="26" t="s">
        <v>327</v>
      </c>
      <c r="BG486" s="26" t="s">
        <v>327</v>
      </c>
      <c r="BH486" s="26" t="s">
        <v>327</v>
      </c>
      <c r="BK486" s="26" t="s">
        <v>327</v>
      </c>
      <c r="BL486" s="26" t="s">
        <v>327</v>
      </c>
      <c r="BM486" s="26" t="s">
        <v>327</v>
      </c>
      <c r="BN486" s="26" t="s">
        <v>327</v>
      </c>
      <c r="BQ486" s="26" t="s">
        <v>327</v>
      </c>
      <c r="BR486" s="26" t="s">
        <v>327</v>
      </c>
      <c r="BS486" s="26" t="s">
        <v>327</v>
      </c>
      <c r="BT486" s="26" t="s">
        <v>327</v>
      </c>
      <c r="BW486" s="26" t="s">
        <v>327</v>
      </c>
      <c r="BX486" s="26" t="s">
        <v>327</v>
      </c>
      <c r="BY486" s="26" t="s">
        <v>327</v>
      </c>
      <c r="BZ486" s="26" t="s">
        <v>327</v>
      </c>
      <c r="CC486" s="26" t="s">
        <v>327</v>
      </c>
      <c r="CD486" s="26" t="s">
        <v>327</v>
      </c>
      <c r="CE486" s="26" t="s">
        <v>327</v>
      </c>
      <c r="CF486" s="26" t="s">
        <v>327</v>
      </c>
      <c r="CI486" s="26" t="s">
        <v>327</v>
      </c>
      <c r="CJ486" s="26" t="s">
        <v>327</v>
      </c>
      <c r="CK486" s="26" t="s">
        <v>327</v>
      </c>
      <c r="CL486" s="26" t="s">
        <v>327</v>
      </c>
      <c r="CO486" s="26" t="s">
        <v>327</v>
      </c>
      <c r="CP486" s="26" t="s">
        <v>327</v>
      </c>
      <c r="CQ486" s="26" t="s">
        <v>327</v>
      </c>
      <c r="CR486" s="26" t="s">
        <v>327</v>
      </c>
      <c r="CU486" s="26" t="s">
        <v>327</v>
      </c>
      <c r="CV486" s="26" t="s">
        <v>327</v>
      </c>
      <c r="CW486" s="26" t="s">
        <v>327</v>
      </c>
      <c r="CX486" s="26" t="s">
        <v>327</v>
      </c>
    </row>
    <row r="487" spans="5:102" x14ac:dyDescent="0.45">
      <c r="E487" s="26" t="s">
        <v>327</v>
      </c>
      <c r="F487" s="26" t="s">
        <v>327</v>
      </c>
      <c r="G487" s="26" t="s">
        <v>327</v>
      </c>
      <c r="H487" s="26" t="s">
        <v>327</v>
      </c>
      <c r="I487" s="26" t="s">
        <v>327</v>
      </c>
      <c r="J487" s="26" t="s">
        <v>327</v>
      </c>
      <c r="K487" s="26" t="s">
        <v>327</v>
      </c>
      <c r="L487" s="26" t="s">
        <v>327</v>
      </c>
      <c r="M487" s="26" t="s">
        <v>327</v>
      </c>
      <c r="O487" s="26" t="s">
        <v>327</v>
      </c>
      <c r="P487" s="26" t="s">
        <v>327</v>
      </c>
      <c r="Q487" s="26" t="s">
        <v>327</v>
      </c>
      <c r="R487" s="26" t="s">
        <v>327</v>
      </c>
      <c r="U487" s="26" t="s">
        <v>327</v>
      </c>
      <c r="V487" s="26" t="s">
        <v>327</v>
      </c>
      <c r="W487" s="26" t="s">
        <v>327</v>
      </c>
      <c r="X487" s="26" t="s">
        <v>327</v>
      </c>
      <c r="AA487" s="26" t="s">
        <v>327</v>
      </c>
      <c r="AB487" s="26" t="s">
        <v>327</v>
      </c>
      <c r="AC487" s="26" t="s">
        <v>327</v>
      </c>
      <c r="AD487" s="26" t="s">
        <v>327</v>
      </c>
      <c r="AG487" s="26" t="s">
        <v>327</v>
      </c>
      <c r="AH487" s="26" t="s">
        <v>327</v>
      </c>
      <c r="AI487" s="26" t="s">
        <v>327</v>
      </c>
      <c r="AJ487" s="26" t="s">
        <v>327</v>
      </c>
      <c r="AM487" s="26" t="s">
        <v>327</v>
      </c>
      <c r="AN487" s="26" t="s">
        <v>327</v>
      </c>
      <c r="AO487" s="26" t="s">
        <v>327</v>
      </c>
      <c r="AP487" s="26" t="s">
        <v>327</v>
      </c>
      <c r="AS487" s="26" t="s">
        <v>327</v>
      </c>
      <c r="AT487" s="26" t="s">
        <v>327</v>
      </c>
      <c r="AU487" s="26" t="s">
        <v>327</v>
      </c>
      <c r="AV487" s="26" t="s">
        <v>327</v>
      </c>
      <c r="AY487" s="26" t="s">
        <v>327</v>
      </c>
      <c r="AZ487" s="26" t="s">
        <v>327</v>
      </c>
      <c r="BA487" s="26" t="s">
        <v>327</v>
      </c>
      <c r="BB487" s="26" t="s">
        <v>327</v>
      </c>
      <c r="BE487" s="26" t="s">
        <v>327</v>
      </c>
      <c r="BF487" s="26" t="s">
        <v>327</v>
      </c>
      <c r="BG487" s="26" t="s">
        <v>327</v>
      </c>
      <c r="BH487" s="26" t="s">
        <v>327</v>
      </c>
      <c r="BK487" s="26" t="s">
        <v>327</v>
      </c>
      <c r="BL487" s="26" t="s">
        <v>327</v>
      </c>
      <c r="BM487" s="26" t="s">
        <v>327</v>
      </c>
      <c r="BN487" s="26" t="s">
        <v>327</v>
      </c>
      <c r="BQ487" s="26" t="s">
        <v>327</v>
      </c>
      <c r="BR487" s="26" t="s">
        <v>327</v>
      </c>
      <c r="BS487" s="26" t="s">
        <v>327</v>
      </c>
      <c r="BT487" s="26" t="s">
        <v>327</v>
      </c>
      <c r="BW487" s="26" t="s">
        <v>327</v>
      </c>
      <c r="BX487" s="26" t="s">
        <v>327</v>
      </c>
      <c r="BY487" s="26" t="s">
        <v>327</v>
      </c>
      <c r="BZ487" s="26" t="s">
        <v>327</v>
      </c>
      <c r="CC487" s="26" t="s">
        <v>327</v>
      </c>
      <c r="CD487" s="26" t="s">
        <v>327</v>
      </c>
      <c r="CE487" s="26" t="s">
        <v>327</v>
      </c>
      <c r="CF487" s="26" t="s">
        <v>327</v>
      </c>
      <c r="CI487" s="26" t="s">
        <v>327</v>
      </c>
      <c r="CJ487" s="26" t="s">
        <v>327</v>
      </c>
      <c r="CK487" s="26" t="s">
        <v>327</v>
      </c>
      <c r="CL487" s="26" t="s">
        <v>327</v>
      </c>
      <c r="CO487" s="26" t="s">
        <v>327</v>
      </c>
      <c r="CP487" s="26" t="s">
        <v>327</v>
      </c>
      <c r="CQ487" s="26" t="s">
        <v>327</v>
      </c>
      <c r="CR487" s="26" t="s">
        <v>327</v>
      </c>
      <c r="CU487" s="26" t="s">
        <v>327</v>
      </c>
      <c r="CV487" s="26" t="s">
        <v>327</v>
      </c>
      <c r="CW487" s="26" t="s">
        <v>327</v>
      </c>
      <c r="CX487" s="26" t="s">
        <v>327</v>
      </c>
    </row>
    <row r="488" spans="5:102" x14ac:dyDescent="0.45">
      <c r="E488" s="26" t="s">
        <v>327</v>
      </c>
      <c r="F488" s="26" t="s">
        <v>327</v>
      </c>
      <c r="G488" s="26" t="s">
        <v>327</v>
      </c>
      <c r="H488" s="26" t="s">
        <v>327</v>
      </c>
      <c r="I488" s="26" t="s">
        <v>327</v>
      </c>
      <c r="J488" s="26" t="s">
        <v>327</v>
      </c>
      <c r="K488" s="26" t="s">
        <v>327</v>
      </c>
      <c r="L488" s="26" t="s">
        <v>327</v>
      </c>
      <c r="M488" s="26" t="s">
        <v>327</v>
      </c>
      <c r="O488" s="26" t="s">
        <v>327</v>
      </c>
      <c r="P488" s="26" t="s">
        <v>327</v>
      </c>
      <c r="Q488" s="26" t="s">
        <v>327</v>
      </c>
      <c r="R488" s="26" t="s">
        <v>327</v>
      </c>
      <c r="U488" s="26" t="s">
        <v>327</v>
      </c>
      <c r="V488" s="26" t="s">
        <v>327</v>
      </c>
      <c r="W488" s="26" t="s">
        <v>327</v>
      </c>
      <c r="X488" s="26" t="s">
        <v>327</v>
      </c>
      <c r="AA488" s="26" t="s">
        <v>327</v>
      </c>
      <c r="AB488" s="26" t="s">
        <v>327</v>
      </c>
      <c r="AC488" s="26" t="s">
        <v>327</v>
      </c>
      <c r="AD488" s="26" t="s">
        <v>327</v>
      </c>
      <c r="AG488" s="26" t="s">
        <v>327</v>
      </c>
      <c r="AH488" s="26" t="s">
        <v>327</v>
      </c>
      <c r="AI488" s="26" t="s">
        <v>327</v>
      </c>
      <c r="AJ488" s="26" t="s">
        <v>327</v>
      </c>
      <c r="AM488" s="26" t="s">
        <v>327</v>
      </c>
      <c r="AN488" s="26" t="s">
        <v>327</v>
      </c>
      <c r="AO488" s="26" t="s">
        <v>327</v>
      </c>
      <c r="AP488" s="26" t="s">
        <v>327</v>
      </c>
      <c r="AS488" s="26" t="s">
        <v>327</v>
      </c>
      <c r="AT488" s="26" t="s">
        <v>327</v>
      </c>
      <c r="AU488" s="26" t="s">
        <v>327</v>
      </c>
      <c r="AV488" s="26" t="s">
        <v>327</v>
      </c>
      <c r="AY488" s="26" t="s">
        <v>327</v>
      </c>
      <c r="AZ488" s="26" t="s">
        <v>327</v>
      </c>
      <c r="BA488" s="26" t="s">
        <v>327</v>
      </c>
      <c r="BB488" s="26" t="s">
        <v>327</v>
      </c>
      <c r="BE488" s="26" t="s">
        <v>327</v>
      </c>
      <c r="BF488" s="26" t="s">
        <v>327</v>
      </c>
      <c r="BG488" s="26" t="s">
        <v>327</v>
      </c>
      <c r="BH488" s="26" t="s">
        <v>327</v>
      </c>
      <c r="BK488" s="26" t="s">
        <v>327</v>
      </c>
      <c r="BL488" s="26" t="s">
        <v>327</v>
      </c>
      <c r="BM488" s="26" t="s">
        <v>327</v>
      </c>
      <c r="BN488" s="26" t="s">
        <v>327</v>
      </c>
      <c r="BQ488" s="26" t="s">
        <v>327</v>
      </c>
      <c r="BR488" s="26" t="s">
        <v>327</v>
      </c>
      <c r="BS488" s="26" t="s">
        <v>327</v>
      </c>
      <c r="BT488" s="26" t="s">
        <v>327</v>
      </c>
      <c r="BW488" s="26" t="s">
        <v>327</v>
      </c>
      <c r="BX488" s="26" t="s">
        <v>327</v>
      </c>
      <c r="BY488" s="26" t="s">
        <v>327</v>
      </c>
      <c r="BZ488" s="26" t="s">
        <v>327</v>
      </c>
      <c r="CC488" s="26" t="s">
        <v>327</v>
      </c>
      <c r="CD488" s="26" t="s">
        <v>327</v>
      </c>
      <c r="CE488" s="26" t="s">
        <v>327</v>
      </c>
      <c r="CF488" s="26" t="s">
        <v>327</v>
      </c>
      <c r="CI488" s="26" t="s">
        <v>327</v>
      </c>
      <c r="CJ488" s="26" t="s">
        <v>327</v>
      </c>
      <c r="CK488" s="26" t="s">
        <v>327</v>
      </c>
      <c r="CL488" s="26" t="s">
        <v>327</v>
      </c>
      <c r="CO488" s="26" t="s">
        <v>327</v>
      </c>
      <c r="CP488" s="26" t="s">
        <v>327</v>
      </c>
      <c r="CQ488" s="26" t="s">
        <v>327</v>
      </c>
      <c r="CR488" s="26" t="s">
        <v>327</v>
      </c>
      <c r="CU488" s="26" t="s">
        <v>327</v>
      </c>
      <c r="CV488" s="26" t="s">
        <v>327</v>
      </c>
      <c r="CW488" s="26" t="s">
        <v>327</v>
      </c>
      <c r="CX488" s="26" t="s">
        <v>327</v>
      </c>
    </row>
    <row r="489" spans="5:102" x14ac:dyDescent="0.45">
      <c r="E489" s="26" t="s">
        <v>327</v>
      </c>
      <c r="F489" s="26" t="s">
        <v>327</v>
      </c>
      <c r="G489" s="26" t="s">
        <v>327</v>
      </c>
      <c r="H489" s="26" t="s">
        <v>327</v>
      </c>
      <c r="I489" s="26" t="s">
        <v>327</v>
      </c>
      <c r="J489" s="26" t="s">
        <v>327</v>
      </c>
      <c r="K489" s="26" t="s">
        <v>327</v>
      </c>
      <c r="L489" s="26" t="s">
        <v>327</v>
      </c>
      <c r="M489" s="26" t="s">
        <v>327</v>
      </c>
      <c r="O489" s="26" t="s">
        <v>327</v>
      </c>
      <c r="P489" s="26" t="s">
        <v>327</v>
      </c>
      <c r="Q489" s="26" t="s">
        <v>327</v>
      </c>
      <c r="R489" s="26" t="s">
        <v>327</v>
      </c>
      <c r="U489" s="26" t="s">
        <v>327</v>
      </c>
      <c r="V489" s="26" t="s">
        <v>327</v>
      </c>
      <c r="W489" s="26" t="s">
        <v>327</v>
      </c>
      <c r="X489" s="26" t="s">
        <v>327</v>
      </c>
      <c r="AA489" s="26" t="s">
        <v>327</v>
      </c>
      <c r="AB489" s="26" t="s">
        <v>327</v>
      </c>
      <c r="AC489" s="26" t="s">
        <v>327</v>
      </c>
      <c r="AD489" s="26" t="s">
        <v>327</v>
      </c>
      <c r="AG489" s="26" t="s">
        <v>327</v>
      </c>
      <c r="AH489" s="26" t="s">
        <v>327</v>
      </c>
      <c r="AI489" s="26" t="s">
        <v>327</v>
      </c>
      <c r="AJ489" s="26" t="s">
        <v>327</v>
      </c>
      <c r="AM489" s="26" t="s">
        <v>327</v>
      </c>
      <c r="AN489" s="26" t="s">
        <v>327</v>
      </c>
      <c r="AO489" s="26" t="s">
        <v>327</v>
      </c>
      <c r="AP489" s="26" t="s">
        <v>327</v>
      </c>
      <c r="AS489" s="26" t="s">
        <v>327</v>
      </c>
      <c r="AT489" s="26" t="s">
        <v>327</v>
      </c>
      <c r="AU489" s="26" t="s">
        <v>327</v>
      </c>
      <c r="AV489" s="26" t="s">
        <v>327</v>
      </c>
      <c r="AY489" s="26" t="s">
        <v>327</v>
      </c>
      <c r="AZ489" s="26" t="s">
        <v>327</v>
      </c>
      <c r="BA489" s="26" t="s">
        <v>327</v>
      </c>
      <c r="BB489" s="26" t="s">
        <v>327</v>
      </c>
      <c r="BE489" s="26" t="s">
        <v>327</v>
      </c>
      <c r="BF489" s="26" t="s">
        <v>327</v>
      </c>
      <c r="BG489" s="26" t="s">
        <v>327</v>
      </c>
      <c r="BH489" s="26" t="s">
        <v>327</v>
      </c>
      <c r="BK489" s="26" t="s">
        <v>327</v>
      </c>
      <c r="BL489" s="26" t="s">
        <v>327</v>
      </c>
      <c r="BM489" s="26" t="s">
        <v>327</v>
      </c>
      <c r="BN489" s="26" t="s">
        <v>327</v>
      </c>
      <c r="BQ489" s="26" t="s">
        <v>327</v>
      </c>
      <c r="BR489" s="26" t="s">
        <v>327</v>
      </c>
      <c r="BS489" s="26" t="s">
        <v>327</v>
      </c>
      <c r="BT489" s="26" t="s">
        <v>327</v>
      </c>
      <c r="BW489" s="26" t="s">
        <v>327</v>
      </c>
      <c r="BX489" s="26" t="s">
        <v>327</v>
      </c>
      <c r="BY489" s="26" t="s">
        <v>327</v>
      </c>
      <c r="BZ489" s="26" t="s">
        <v>327</v>
      </c>
      <c r="CC489" s="26" t="s">
        <v>327</v>
      </c>
      <c r="CD489" s="26" t="s">
        <v>327</v>
      </c>
      <c r="CE489" s="26" t="s">
        <v>327</v>
      </c>
      <c r="CF489" s="26" t="s">
        <v>327</v>
      </c>
      <c r="CI489" s="26" t="s">
        <v>327</v>
      </c>
      <c r="CJ489" s="26" t="s">
        <v>327</v>
      </c>
      <c r="CK489" s="26" t="s">
        <v>327</v>
      </c>
      <c r="CL489" s="26" t="s">
        <v>327</v>
      </c>
      <c r="CO489" s="26" t="s">
        <v>327</v>
      </c>
      <c r="CP489" s="26" t="s">
        <v>327</v>
      </c>
      <c r="CQ489" s="26" t="s">
        <v>327</v>
      </c>
      <c r="CR489" s="26" t="s">
        <v>327</v>
      </c>
      <c r="CU489" s="26" t="s">
        <v>327</v>
      </c>
      <c r="CV489" s="26" t="s">
        <v>327</v>
      </c>
      <c r="CW489" s="26" t="s">
        <v>327</v>
      </c>
      <c r="CX489" s="26" t="s">
        <v>327</v>
      </c>
    </row>
    <row r="490" spans="5:102" x14ac:dyDescent="0.45">
      <c r="E490" s="26" t="s">
        <v>327</v>
      </c>
      <c r="F490" s="26" t="s">
        <v>327</v>
      </c>
      <c r="G490" s="26" t="s">
        <v>327</v>
      </c>
      <c r="H490" s="26" t="s">
        <v>327</v>
      </c>
      <c r="I490" s="26" t="s">
        <v>327</v>
      </c>
      <c r="J490" s="26" t="s">
        <v>327</v>
      </c>
      <c r="K490" s="26" t="s">
        <v>327</v>
      </c>
      <c r="L490" s="26" t="s">
        <v>327</v>
      </c>
      <c r="M490" s="26" t="s">
        <v>327</v>
      </c>
      <c r="O490" s="26" t="s">
        <v>327</v>
      </c>
      <c r="P490" s="26" t="s">
        <v>327</v>
      </c>
      <c r="Q490" s="26" t="s">
        <v>327</v>
      </c>
      <c r="R490" s="26" t="s">
        <v>327</v>
      </c>
      <c r="U490" s="26" t="s">
        <v>327</v>
      </c>
      <c r="V490" s="26" t="s">
        <v>327</v>
      </c>
      <c r="W490" s="26" t="s">
        <v>327</v>
      </c>
      <c r="X490" s="26" t="s">
        <v>327</v>
      </c>
      <c r="AA490" s="26" t="s">
        <v>327</v>
      </c>
      <c r="AB490" s="26" t="s">
        <v>327</v>
      </c>
      <c r="AC490" s="26" t="s">
        <v>327</v>
      </c>
      <c r="AD490" s="26" t="s">
        <v>327</v>
      </c>
      <c r="AG490" s="26" t="s">
        <v>327</v>
      </c>
      <c r="AH490" s="26" t="s">
        <v>327</v>
      </c>
      <c r="AI490" s="26" t="s">
        <v>327</v>
      </c>
      <c r="AJ490" s="26" t="s">
        <v>327</v>
      </c>
      <c r="AM490" s="26" t="s">
        <v>327</v>
      </c>
      <c r="AN490" s="26" t="s">
        <v>327</v>
      </c>
      <c r="AO490" s="26" t="s">
        <v>327</v>
      </c>
      <c r="AP490" s="26" t="s">
        <v>327</v>
      </c>
      <c r="AS490" s="26" t="s">
        <v>327</v>
      </c>
      <c r="AT490" s="26" t="s">
        <v>327</v>
      </c>
      <c r="AU490" s="26" t="s">
        <v>327</v>
      </c>
      <c r="AV490" s="26" t="s">
        <v>327</v>
      </c>
      <c r="AY490" s="26" t="s">
        <v>327</v>
      </c>
      <c r="AZ490" s="26" t="s">
        <v>327</v>
      </c>
      <c r="BA490" s="26" t="s">
        <v>327</v>
      </c>
      <c r="BB490" s="26" t="s">
        <v>327</v>
      </c>
      <c r="BE490" s="26" t="s">
        <v>327</v>
      </c>
      <c r="BF490" s="26" t="s">
        <v>327</v>
      </c>
      <c r="BG490" s="26" t="s">
        <v>327</v>
      </c>
      <c r="BH490" s="26" t="s">
        <v>327</v>
      </c>
      <c r="BK490" s="26" t="s">
        <v>327</v>
      </c>
      <c r="BL490" s="26" t="s">
        <v>327</v>
      </c>
      <c r="BM490" s="26" t="s">
        <v>327</v>
      </c>
      <c r="BN490" s="26" t="s">
        <v>327</v>
      </c>
      <c r="BQ490" s="26" t="s">
        <v>327</v>
      </c>
      <c r="BR490" s="26" t="s">
        <v>327</v>
      </c>
      <c r="BS490" s="26" t="s">
        <v>327</v>
      </c>
      <c r="BT490" s="26" t="s">
        <v>327</v>
      </c>
      <c r="BW490" s="26" t="s">
        <v>327</v>
      </c>
      <c r="BX490" s="26" t="s">
        <v>327</v>
      </c>
      <c r="BY490" s="26" t="s">
        <v>327</v>
      </c>
      <c r="BZ490" s="26" t="s">
        <v>327</v>
      </c>
      <c r="CC490" s="26" t="s">
        <v>327</v>
      </c>
      <c r="CD490" s="26" t="s">
        <v>327</v>
      </c>
      <c r="CE490" s="26" t="s">
        <v>327</v>
      </c>
      <c r="CF490" s="26" t="s">
        <v>327</v>
      </c>
      <c r="CI490" s="26" t="s">
        <v>327</v>
      </c>
      <c r="CJ490" s="26" t="s">
        <v>327</v>
      </c>
      <c r="CK490" s="26" t="s">
        <v>327</v>
      </c>
      <c r="CL490" s="26" t="s">
        <v>327</v>
      </c>
      <c r="CO490" s="26" t="s">
        <v>327</v>
      </c>
      <c r="CP490" s="26" t="s">
        <v>327</v>
      </c>
      <c r="CQ490" s="26" t="s">
        <v>327</v>
      </c>
      <c r="CR490" s="26" t="s">
        <v>327</v>
      </c>
      <c r="CU490" s="26" t="s">
        <v>327</v>
      </c>
      <c r="CV490" s="26" t="s">
        <v>327</v>
      </c>
      <c r="CW490" s="26" t="s">
        <v>327</v>
      </c>
      <c r="CX490" s="26" t="s">
        <v>327</v>
      </c>
    </row>
    <row r="491" spans="5:102" x14ac:dyDescent="0.45">
      <c r="E491" s="26" t="s">
        <v>327</v>
      </c>
      <c r="F491" s="26" t="s">
        <v>327</v>
      </c>
      <c r="G491" s="26" t="s">
        <v>327</v>
      </c>
      <c r="H491" s="26" t="s">
        <v>327</v>
      </c>
      <c r="I491" s="26" t="s">
        <v>327</v>
      </c>
      <c r="J491" s="26" t="s">
        <v>327</v>
      </c>
      <c r="K491" s="26" t="s">
        <v>327</v>
      </c>
      <c r="L491" s="26" t="s">
        <v>327</v>
      </c>
      <c r="M491" s="26" t="s">
        <v>327</v>
      </c>
      <c r="O491" s="26" t="s">
        <v>327</v>
      </c>
      <c r="P491" s="26" t="s">
        <v>327</v>
      </c>
      <c r="Q491" s="26" t="s">
        <v>327</v>
      </c>
      <c r="R491" s="26" t="s">
        <v>327</v>
      </c>
      <c r="U491" s="26" t="s">
        <v>327</v>
      </c>
      <c r="V491" s="26" t="s">
        <v>327</v>
      </c>
      <c r="W491" s="26" t="s">
        <v>327</v>
      </c>
      <c r="X491" s="26" t="s">
        <v>327</v>
      </c>
      <c r="AA491" s="26" t="s">
        <v>327</v>
      </c>
      <c r="AB491" s="26" t="s">
        <v>327</v>
      </c>
      <c r="AC491" s="26" t="s">
        <v>327</v>
      </c>
      <c r="AD491" s="26" t="s">
        <v>327</v>
      </c>
      <c r="AG491" s="26" t="s">
        <v>327</v>
      </c>
      <c r="AH491" s="26" t="s">
        <v>327</v>
      </c>
      <c r="AI491" s="26" t="s">
        <v>327</v>
      </c>
      <c r="AJ491" s="26" t="s">
        <v>327</v>
      </c>
      <c r="AM491" s="26" t="s">
        <v>327</v>
      </c>
      <c r="AN491" s="26" t="s">
        <v>327</v>
      </c>
      <c r="AO491" s="26" t="s">
        <v>327</v>
      </c>
      <c r="AP491" s="26" t="s">
        <v>327</v>
      </c>
      <c r="AS491" s="26" t="s">
        <v>327</v>
      </c>
      <c r="AT491" s="26" t="s">
        <v>327</v>
      </c>
      <c r="AU491" s="26" t="s">
        <v>327</v>
      </c>
      <c r="AV491" s="26" t="s">
        <v>327</v>
      </c>
      <c r="AY491" s="26" t="s">
        <v>327</v>
      </c>
      <c r="AZ491" s="26" t="s">
        <v>327</v>
      </c>
      <c r="BA491" s="26" t="s">
        <v>327</v>
      </c>
      <c r="BB491" s="26" t="s">
        <v>327</v>
      </c>
      <c r="BE491" s="26" t="s">
        <v>327</v>
      </c>
      <c r="BF491" s="26" t="s">
        <v>327</v>
      </c>
      <c r="BG491" s="26" t="s">
        <v>327</v>
      </c>
      <c r="BH491" s="26" t="s">
        <v>327</v>
      </c>
      <c r="BK491" s="26" t="s">
        <v>327</v>
      </c>
      <c r="BL491" s="26" t="s">
        <v>327</v>
      </c>
      <c r="BM491" s="26" t="s">
        <v>327</v>
      </c>
      <c r="BN491" s="26" t="s">
        <v>327</v>
      </c>
      <c r="BQ491" s="26" t="s">
        <v>327</v>
      </c>
      <c r="BR491" s="26" t="s">
        <v>327</v>
      </c>
      <c r="BS491" s="26" t="s">
        <v>327</v>
      </c>
      <c r="BT491" s="26" t="s">
        <v>327</v>
      </c>
      <c r="BW491" s="26" t="s">
        <v>327</v>
      </c>
      <c r="BX491" s="26" t="s">
        <v>327</v>
      </c>
      <c r="BY491" s="26" t="s">
        <v>327</v>
      </c>
      <c r="BZ491" s="26" t="s">
        <v>327</v>
      </c>
      <c r="CC491" s="26" t="s">
        <v>327</v>
      </c>
      <c r="CD491" s="26" t="s">
        <v>327</v>
      </c>
      <c r="CE491" s="26" t="s">
        <v>327</v>
      </c>
      <c r="CF491" s="26" t="s">
        <v>327</v>
      </c>
      <c r="CI491" s="26" t="s">
        <v>327</v>
      </c>
      <c r="CJ491" s="26" t="s">
        <v>327</v>
      </c>
      <c r="CK491" s="26" t="s">
        <v>327</v>
      </c>
      <c r="CL491" s="26" t="s">
        <v>327</v>
      </c>
      <c r="CO491" s="26" t="s">
        <v>327</v>
      </c>
      <c r="CP491" s="26" t="s">
        <v>327</v>
      </c>
      <c r="CQ491" s="26" t="s">
        <v>327</v>
      </c>
      <c r="CR491" s="26" t="s">
        <v>327</v>
      </c>
      <c r="CU491" s="26" t="s">
        <v>327</v>
      </c>
      <c r="CV491" s="26" t="s">
        <v>327</v>
      </c>
      <c r="CW491" s="26" t="s">
        <v>327</v>
      </c>
      <c r="CX491" s="26" t="s">
        <v>327</v>
      </c>
    </row>
    <row r="492" spans="5:102" x14ac:dyDescent="0.45">
      <c r="E492" s="26" t="s">
        <v>327</v>
      </c>
      <c r="F492" s="26" t="s">
        <v>327</v>
      </c>
      <c r="G492" s="26" t="s">
        <v>327</v>
      </c>
      <c r="H492" s="26" t="s">
        <v>327</v>
      </c>
      <c r="I492" s="26" t="s">
        <v>327</v>
      </c>
      <c r="J492" s="26" t="s">
        <v>327</v>
      </c>
      <c r="K492" s="26" t="s">
        <v>327</v>
      </c>
      <c r="L492" s="26" t="s">
        <v>327</v>
      </c>
      <c r="M492" s="26" t="s">
        <v>327</v>
      </c>
      <c r="O492" s="26" t="s">
        <v>327</v>
      </c>
      <c r="P492" s="26" t="s">
        <v>327</v>
      </c>
      <c r="Q492" s="26" t="s">
        <v>327</v>
      </c>
      <c r="R492" s="26" t="s">
        <v>327</v>
      </c>
      <c r="U492" s="26" t="s">
        <v>327</v>
      </c>
      <c r="V492" s="26" t="s">
        <v>327</v>
      </c>
      <c r="W492" s="26" t="s">
        <v>327</v>
      </c>
      <c r="X492" s="26" t="s">
        <v>327</v>
      </c>
      <c r="AA492" s="26" t="s">
        <v>327</v>
      </c>
      <c r="AB492" s="26" t="s">
        <v>327</v>
      </c>
      <c r="AC492" s="26" t="s">
        <v>327</v>
      </c>
      <c r="AD492" s="26" t="s">
        <v>327</v>
      </c>
      <c r="AG492" s="26" t="s">
        <v>327</v>
      </c>
      <c r="AH492" s="26" t="s">
        <v>327</v>
      </c>
      <c r="AI492" s="26" t="s">
        <v>327</v>
      </c>
      <c r="AJ492" s="26" t="s">
        <v>327</v>
      </c>
      <c r="AM492" s="26" t="s">
        <v>327</v>
      </c>
      <c r="AN492" s="26" t="s">
        <v>327</v>
      </c>
      <c r="AO492" s="26" t="s">
        <v>327</v>
      </c>
      <c r="AP492" s="26" t="s">
        <v>327</v>
      </c>
      <c r="AS492" s="26" t="s">
        <v>327</v>
      </c>
      <c r="AT492" s="26" t="s">
        <v>327</v>
      </c>
      <c r="AU492" s="26" t="s">
        <v>327</v>
      </c>
      <c r="AV492" s="26" t="s">
        <v>327</v>
      </c>
      <c r="AY492" s="26" t="s">
        <v>327</v>
      </c>
      <c r="AZ492" s="26" t="s">
        <v>327</v>
      </c>
      <c r="BA492" s="26" t="s">
        <v>327</v>
      </c>
      <c r="BB492" s="26" t="s">
        <v>327</v>
      </c>
      <c r="BE492" s="26" t="s">
        <v>327</v>
      </c>
      <c r="BF492" s="26" t="s">
        <v>327</v>
      </c>
      <c r="BG492" s="26" t="s">
        <v>327</v>
      </c>
      <c r="BH492" s="26" t="s">
        <v>327</v>
      </c>
      <c r="BK492" s="26" t="s">
        <v>327</v>
      </c>
      <c r="BL492" s="26" t="s">
        <v>327</v>
      </c>
      <c r="BM492" s="26" t="s">
        <v>327</v>
      </c>
      <c r="BN492" s="26" t="s">
        <v>327</v>
      </c>
      <c r="BQ492" s="26" t="s">
        <v>327</v>
      </c>
      <c r="BR492" s="26" t="s">
        <v>327</v>
      </c>
      <c r="BS492" s="26" t="s">
        <v>327</v>
      </c>
      <c r="BT492" s="26" t="s">
        <v>327</v>
      </c>
      <c r="BW492" s="26" t="s">
        <v>327</v>
      </c>
      <c r="BX492" s="26" t="s">
        <v>327</v>
      </c>
      <c r="BY492" s="26" t="s">
        <v>327</v>
      </c>
      <c r="BZ492" s="26" t="s">
        <v>327</v>
      </c>
      <c r="CC492" s="26" t="s">
        <v>327</v>
      </c>
      <c r="CD492" s="26" t="s">
        <v>327</v>
      </c>
      <c r="CE492" s="26" t="s">
        <v>327</v>
      </c>
      <c r="CF492" s="26" t="s">
        <v>327</v>
      </c>
      <c r="CI492" s="26" t="s">
        <v>327</v>
      </c>
      <c r="CJ492" s="26" t="s">
        <v>327</v>
      </c>
      <c r="CK492" s="26" t="s">
        <v>327</v>
      </c>
      <c r="CL492" s="26" t="s">
        <v>327</v>
      </c>
      <c r="CO492" s="26" t="s">
        <v>327</v>
      </c>
      <c r="CP492" s="26" t="s">
        <v>327</v>
      </c>
      <c r="CQ492" s="26" t="s">
        <v>327</v>
      </c>
      <c r="CR492" s="26" t="s">
        <v>327</v>
      </c>
      <c r="CU492" s="26" t="s">
        <v>327</v>
      </c>
      <c r="CV492" s="26" t="s">
        <v>327</v>
      </c>
      <c r="CW492" s="26" t="s">
        <v>327</v>
      </c>
      <c r="CX492" s="26" t="s">
        <v>327</v>
      </c>
    </row>
    <row r="493" spans="5:102" x14ac:dyDescent="0.45">
      <c r="E493" s="26" t="s">
        <v>327</v>
      </c>
      <c r="F493" s="26" t="s">
        <v>327</v>
      </c>
      <c r="G493" s="26" t="s">
        <v>327</v>
      </c>
      <c r="H493" s="26" t="s">
        <v>327</v>
      </c>
      <c r="I493" s="26" t="s">
        <v>327</v>
      </c>
      <c r="J493" s="26" t="s">
        <v>327</v>
      </c>
      <c r="K493" s="26" t="s">
        <v>327</v>
      </c>
      <c r="L493" s="26" t="s">
        <v>327</v>
      </c>
      <c r="M493" s="26" t="s">
        <v>327</v>
      </c>
      <c r="O493" s="26" t="s">
        <v>327</v>
      </c>
      <c r="P493" s="26" t="s">
        <v>327</v>
      </c>
      <c r="Q493" s="26" t="s">
        <v>327</v>
      </c>
      <c r="R493" s="26" t="s">
        <v>327</v>
      </c>
      <c r="U493" s="26" t="s">
        <v>327</v>
      </c>
      <c r="V493" s="26" t="s">
        <v>327</v>
      </c>
      <c r="W493" s="26" t="s">
        <v>327</v>
      </c>
      <c r="X493" s="26" t="s">
        <v>327</v>
      </c>
      <c r="AA493" s="26" t="s">
        <v>327</v>
      </c>
      <c r="AB493" s="26" t="s">
        <v>327</v>
      </c>
      <c r="AC493" s="26" t="s">
        <v>327</v>
      </c>
      <c r="AD493" s="26" t="s">
        <v>327</v>
      </c>
      <c r="AG493" s="26" t="s">
        <v>327</v>
      </c>
      <c r="AH493" s="26" t="s">
        <v>327</v>
      </c>
      <c r="AI493" s="26" t="s">
        <v>327</v>
      </c>
      <c r="AJ493" s="26" t="s">
        <v>327</v>
      </c>
      <c r="AM493" s="26" t="s">
        <v>327</v>
      </c>
      <c r="AN493" s="26" t="s">
        <v>327</v>
      </c>
      <c r="AO493" s="26" t="s">
        <v>327</v>
      </c>
      <c r="AP493" s="26" t="s">
        <v>327</v>
      </c>
      <c r="AS493" s="26" t="s">
        <v>327</v>
      </c>
      <c r="AT493" s="26" t="s">
        <v>327</v>
      </c>
      <c r="AU493" s="26" t="s">
        <v>327</v>
      </c>
      <c r="AV493" s="26" t="s">
        <v>327</v>
      </c>
      <c r="AY493" s="26" t="s">
        <v>327</v>
      </c>
      <c r="AZ493" s="26" t="s">
        <v>327</v>
      </c>
      <c r="BA493" s="26" t="s">
        <v>327</v>
      </c>
      <c r="BB493" s="26" t="s">
        <v>327</v>
      </c>
      <c r="BE493" s="26" t="s">
        <v>327</v>
      </c>
      <c r="BF493" s="26" t="s">
        <v>327</v>
      </c>
      <c r="BG493" s="26" t="s">
        <v>327</v>
      </c>
      <c r="BH493" s="26" t="s">
        <v>327</v>
      </c>
      <c r="BK493" s="26" t="s">
        <v>327</v>
      </c>
      <c r="BL493" s="26" t="s">
        <v>327</v>
      </c>
      <c r="BM493" s="26" t="s">
        <v>327</v>
      </c>
      <c r="BN493" s="26" t="s">
        <v>327</v>
      </c>
      <c r="BQ493" s="26" t="s">
        <v>327</v>
      </c>
      <c r="BR493" s="26" t="s">
        <v>327</v>
      </c>
      <c r="BS493" s="26" t="s">
        <v>327</v>
      </c>
      <c r="BT493" s="26" t="s">
        <v>327</v>
      </c>
      <c r="BW493" s="26" t="s">
        <v>327</v>
      </c>
      <c r="BX493" s="26" t="s">
        <v>327</v>
      </c>
      <c r="BY493" s="26" t="s">
        <v>327</v>
      </c>
      <c r="BZ493" s="26" t="s">
        <v>327</v>
      </c>
      <c r="CC493" s="26" t="s">
        <v>327</v>
      </c>
      <c r="CD493" s="26" t="s">
        <v>327</v>
      </c>
      <c r="CE493" s="26" t="s">
        <v>327</v>
      </c>
      <c r="CF493" s="26" t="s">
        <v>327</v>
      </c>
      <c r="CI493" s="26" t="s">
        <v>327</v>
      </c>
      <c r="CJ493" s="26" t="s">
        <v>327</v>
      </c>
      <c r="CK493" s="26" t="s">
        <v>327</v>
      </c>
      <c r="CL493" s="26" t="s">
        <v>327</v>
      </c>
      <c r="CO493" s="26" t="s">
        <v>327</v>
      </c>
      <c r="CP493" s="26" t="s">
        <v>327</v>
      </c>
      <c r="CQ493" s="26" t="s">
        <v>327</v>
      </c>
      <c r="CR493" s="26" t="s">
        <v>327</v>
      </c>
      <c r="CU493" s="26" t="s">
        <v>327</v>
      </c>
      <c r="CV493" s="26" t="s">
        <v>327</v>
      </c>
      <c r="CW493" s="26" t="s">
        <v>327</v>
      </c>
      <c r="CX493" s="26" t="s">
        <v>327</v>
      </c>
    </row>
    <row r="494" spans="5:102" x14ac:dyDescent="0.45">
      <c r="E494" s="26" t="s">
        <v>327</v>
      </c>
      <c r="F494" s="26" t="s">
        <v>327</v>
      </c>
      <c r="G494" s="26" t="s">
        <v>327</v>
      </c>
      <c r="H494" s="26" t="s">
        <v>327</v>
      </c>
      <c r="I494" s="26" t="s">
        <v>327</v>
      </c>
      <c r="J494" s="26" t="s">
        <v>327</v>
      </c>
      <c r="K494" s="26" t="s">
        <v>327</v>
      </c>
      <c r="L494" s="26" t="s">
        <v>327</v>
      </c>
      <c r="M494" s="26" t="s">
        <v>327</v>
      </c>
      <c r="O494" s="26" t="s">
        <v>327</v>
      </c>
      <c r="P494" s="26" t="s">
        <v>327</v>
      </c>
      <c r="Q494" s="26" t="s">
        <v>327</v>
      </c>
      <c r="R494" s="26" t="s">
        <v>327</v>
      </c>
      <c r="U494" s="26" t="s">
        <v>327</v>
      </c>
      <c r="V494" s="26" t="s">
        <v>327</v>
      </c>
      <c r="W494" s="26" t="s">
        <v>327</v>
      </c>
      <c r="X494" s="26" t="s">
        <v>327</v>
      </c>
      <c r="AA494" s="26" t="s">
        <v>327</v>
      </c>
      <c r="AB494" s="26" t="s">
        <v>327</v>
      </c>
      <c r="AC494" s="26" t="s">
        <v>327</v>
      </c>
      <c r="AD494" s="26" t="s">
        <v>327</v>
      </c>
      <c r="AG494" s="26" t="s">
        <v>327</v>
      </c>
      <c r="AH494" s="26" t="s">
        <v>327</v>
      </c>
      <c r="AI494" s="26" t="s">
        <v>327</v>
      </c>
      <c r="AJ494" s="26" t="s">
        <v>327</v>
      </c>
      <c r="AM494" s="26" t="s">
        <v>327</v>
      </c>
      <c r="AN494" s="26" t="s">
        <v>327</v>
      </c>
      <c r="AO494" s="26" t="s">
        <v>327</v>
      </c>
      <c r="AP494" s="26" t="s">
        <v>327</v>
      </c>
      <c r="AS494" s="26" t="s">
        <v>327</v>
      </c>
      <c r="AT494" s="26" t="s">
        <v>327</v>
      </c>
      <c r="AU494" s="26" t="s">
        <v>327</v>
      </c>
      <c r="AV494" s="26" t="s">
        <v>327</v>
      </c>
      <c r="AY494" s="26" t="s">
        <v>327</v>
      </c>
      <c r="AZ494" s="26" t="s">
        <v>327</v>
      </c>
      <c r="BA494" s="26" t="s">
        <v>327</v>
      </c>
      <c r="BB494" s="26" t="s">
        <v>327</v>
      </c>
      <c r="BE494" s="26" t="s">
        <v>327</v>
      </c>
      <c r="BF494" s="26" t="s">
        <v>327</v>
      </c>
      <c r="BG494" s="26" t="s">
        <v>327</v>
      </c>
      <c r="BH494" s="26" t="s">
        <v>327</v>
      </c>
      <c r="BK494" s="26" t="s">
        <v>327</v>
      </c>
      <c r="BL494" s="26" t="s">
        <v>327</v>
      </c>
      <c r="BM494" s="26" t="s">
        <v>327</v>
      </c>
      <c r="BN494" s="26" t="s">
        <v>327</v>
      </c>
      <c r="BQ494" s="26" t="s">
        <v>327</v>
      </c>
      <c r="BR494" s="26" t="s">
        <v>327</v>
      </c>
      <c r="BS494" s="26" t="s">
        <v>327</v>
      </c>
      <c r="BT494" s="26" t="s">
        <v>327</v>
      </c>
      <c r="BW494" s="26" t="s">
        <v>327</v>
      </c>
      <c r="BX494" s="26" t="s">
        <v>327</v>
      </c>
      <c r="BY494" s="26" t="s">
        <v>327</v>
      </c>
      <c r="BZ494" s="26" t="s">
        <v>327</v>
      </c>
      <c r="CC494" s="26" t="s">
        <v>327</v>
      </c>
      <c r="CD494" s="26" t="s">
        <v>327</v>
      </c>
      <c r="CE494" s="26" t="s">
        <v>327</v>
      </c>
      <c r="CF494" s="26" t="s">
        <v>327</v>
      </c>
      <c r="CI494" s="26" t="s">
        <v>327</v>
      </c>
      <c r="CJ494" s="26" t="s">
        <v>327</v>
      </c>
      <c r="CK494" s="26" t="s">
        <v>327</v>
      </c>
      <c r="CL494" s="26" t="s">
        <v>327</v>
      </c>
      <c r="CO494" s="26" t="s">
        <v>327</v>
      </c>
      <c r="CP494" s="26" t="s">
        <v>327</v>
      </c>
      <c r="CQ494" s="26" t="s">
        <v>327</v>
      </c>
      <c r="CR494" s="26" t="s">
        <v>327</v>
      </c>
      <c r="CU494" s="26" t="s">
        <v>327</v>
      </c>
      <c r="CV494" s="26" t="s">
        <v>327</v>
      </c>
      <c r="CW494" s="26" t="s">
        <v>327</v>
      </c>
      <c r="CX494" s="26" t="s">
        <v>327</v>
      </c>
    </row>
    <row r="495" spans="5:102" x14ac:dyDescent="0.45">
      <c r="E495" s="26" t="s">
        <v>327</v>
      </c>
      <c r="F495" s="26" t="s">
        <v>327</v>
      </c>
      <c r="G495" s="26" t="s">
        <v>327</v>
      </c>
      <c r="H495" s="26" t="s">
        <v>327</v>
      </c>
      <c r="I495" s="26" t="s">
        <v>327</v>
      </c>
      <c r="J495" s="26" t="s">
        <v>327</v>
      </c>
      <c r="K495" s="26" t="s">
        <v>327</v>
      </c>
      <c r="L495" s="26" t="s">
        <v>327</v>
      </c>
      <c r="M495" s="26" t="s">
        <v>327</v>
      </c>
      <c r="O495" s="26" t="s">
        <v>327</v>
      </c>
      <c r="P495" s="26" t="s">
        <v>327</v>
      </c>
      <c r="Q495" s="26" t="s">
        <v>327</v>
      </c>
      <c r="R495" s="26" t="s">
        <v>327</v>
      </c>
      <c r="U495" s="26" t="s">
        <v>327</v>
      </c>
      <c r="V495" s="26" t="s">
        <v>327</v>
      </c>
      <c r="W495" s="26" t="s">
        <v>327</v>
      </c>
      <c r="X495" s="26" t="s">
        <v>327</v>
      </c>
      <c r="AA495" s="26" t="s">
        <v>327</v>
      </c>
      <c r="AB495" s="26" t="s">
        <v>327</v>
      </c>
      <c r="AC495" s="26" t="s">
        <v>327</v>
      </c>
      <c r="AD495" s="26" t="s">
        <v>327</v>
      </c>
      <c r="AG495" s="26" t="s">
        <v>327</v>
      </c>
      <c r="AH495" s="26" t="s">
        <v>327</v>
      </c>
      <c r="AI495" s="26" t="s">
        <v>327</v>
      </c>
      <c r="AJ495" s="26" t="s">
        <v>327</v>
      </c>
      <c r="AM495" s="26" t="s">
        <v>327</v>
      </c>
      <c r="AN495" s="26" t="s">
        <v>327</v>
      </c>
      <c r="AO495" s="26" t="s">
        <v>327</v>
      </c>
      <c r="AP495" s="26" t="s">
        <v>327</v>
      </c>
      <c r="AS495" s="26" t="s">
        <v>327</v>
      </c>
      <c r="AT495" s="26" t="s">
        <v>327</v>
      </c>
      <c r="AU495" s="26" t="s">
        <v>327</v>
      </c>
      <c r="AV495" s="26" t="s">
        <v>327</v>
      </c>
      <c r="AY495" s="26" t="s">
        <v>327</v>
      </c>
      <c r="AZ495" s="26" t="s">
        <v>327</v>
      </c>
      <c r="BA495" s="26" t="s">
        <v>327</v>
      </c>
      <c r="BB495" s="26" t="s">
        <v>327</v>
      </c>
      <c r="BE495" s="26" t="s">
        <v>327</v>
      </c>
      <c r="BF495" s="26" t="s">
        <v>327</v>
      </c>
      <c r="BG495" s="26" t="s">
        <v>327</v>
      </c>
      <c r="BH495" s="26" t="s">
        <v>327</v>
      </c>
      <c r="BK495" s="26" t="s">
        <v>327</v>
      </c>
      <c r="BL495" s="26" t="s">
        <v>327</v>
      </c>
      <c r="BM495" s="26" t="s">
        <v>327</v>
      </c>
      <c r="BN495" s="26" t="s">
        <v>327</v>
      </c>
      <c r="BQ495" s="26" t="s">
        <v>327</v>
      </c>
      <c r="BR495" s="26" t="s">
        <v>327</v>
      </c>
      <c r="BS495" s="26" t="s">
        <v>327</v>
      </c>
      <c r="BT495" s="26" t="s">
        <v>327</v>
      </c>
      <c r="BW495" s="26" t="s">
        <v>327</v>
      </c>
      <c r="BX495" s="26" t="s">
        <v>327</v>
      </c>
      <c r="BY495" s="26" t="s">
        <v>327</v>
      </c>
      <c r="BZ495" s="26" t="s">
        <v>327</v>
      </c>
      <c r="CC495" s="26" t="s">
        <v>327</v>
      </c>
      <c r="CD495" s="26" t="s">
        <v>327</v>
      </c>
      <c r="CE495" s="26" t="s">
        <v>327</v>
      </c>
      <c r="CF495" s="26" t="s">
        <v>327</v>
      </c>
      <c r="CI495" s="26" t="s">
        <v>327</v>
      </c>
      <c r="CJ495" s="26" t="s">
        <v>327</v>
      </c>
      <c r="CK495" s="26" t="s">
        <v>327</v>
      </c>
      <c r="CL495" s="26" t="s">
        <v>327</v>
      </c>
      <c r="CO495" s="26" t="s">
        <v>327</v>
      </c>
      <c r="CP495" s="26" t="s">
        <v>327</v>
      </c>
      <c r="CQ495" s="26" t="s">
        <v>327</v>
      </c>
      <c r="CR495" s="26" t="s">
        <v>327</v>
      </c>
      <c r="CU495" s="26" t="s">
        <v>327</v>
      </c>
      <c r="CV495" s="26" t="s">
        <v>327</v>
      </c>
      <c r="CW495" s="26" t="s">
        <v>327</v>
      </c>
      <c r="CX495" s="26" t="s">
        <v>327</v>
      </c>
    </row>
    <row r="496" spans="5:102" x14ac:dyDescent="0.45">
      <c r="E496" s="26" t="s">
        <v>327</v>
      </c>
      <c r="F496" s="26" t="s">
        <v>327</v>
      </c>
      <c r="G496" s="26" t="s">
        <v>327</v>
      </c>
      <c r="H496" s="26" t="s">
        <v>327</v>
      </c>
      <c r="I496" s="26" t="s">
        <v>327</v>
      </c>
      <c r="J496" s="26" t="s">
        <v>327</v>
      </c>
      <c r="K496" s="26" t="s">
        <v>327</v>
      </c>
      <c r="L496" s="26" t="s">
        <v>327</v>
      </c>
      <c r="M496" s="26" t="s">
        <v>327</v>
      </c>
      <c r="O496" s="26" t="s">
        <v>327</v>
      </c>
      <c r="P496" s="26" t="s">
        <v>327</v>
      </c>
      <c r="Q496" s="26" t="s">
        <v>327</v>
      </c>
      <c r="R496" s="26" t="s">
        <v>327</v>
      </c>
      <c r="U496" s="26" t="s">
        <v>327</v>
      </c>
      <c r="V496" s="26" t="s">
        <v>327</v>
      </c>
      <c r="W496" s="26" t="s">
        <v>327</v>
      </c>
      <c r="X496" s="26" t="s">
        <v>327</v>
      </c>
      <c r="AA496" s="26" t="s">
        <v>327</v>
      </c>
      <c r="AB496" s="26" t="s">
        <v>327</v>
      </c>
      <c r="AC496" s="26" t="s">
        <v>327</v>
      </c>
      <c r="AD496" s="26" t="s">
        <v>327</v>
      </c>
      <c r="AG496" s="26" t="s">
        <v>327</v>
      </c>
      <c r="AH496" s="26" t="s">
        <v>327</v>
      </c>
      <c r="AI496" s="26" t="s">
        <v>327</v>
      </c>
      <c r="AJ496" s="26" t="s">
        <v>327</v>
      </c>
      <c r="AM496" s="26" t="s">
        <v>327</v>
      </c>
      <c r="AN496" s="26" t="s">
        <v>327</v>
      </c>
      <c r="AO496" s="26" t="s">
        <v>327</v>
      </c>
      <c r="AP496" s="26" t="s">
        <v>327</v>
      </c>
      <c r="AS496" s="26" t="s">
        <v>327</v>
      </c>
      <c r="AT496" s="26" t="s">
        <v>327</v>
      </c>
      <c r="AU496" s="26" t="s">
        <v>327</v>
      </c>
      <c r="AV496" s="26" t="s">
        <v>327</v>
      </c>
      <c r="AY496" s="26" t="s">
        <v>327</v>
      </c>
      <c r="AZ496" s="26" t="s">
        <v>327</v>
      </c>
      <c r="BA496" s="26" t="s">
        <v>327</v>
      </c>
      <c r="BB496" s="26" t="s">
        <v>327</v>
      </c>
      <c r="BE496" s="26" t="s">
        <v>327</v>
      </c>
      <c r="BF496" s="26" t="s">
        <v>327</v>
      </c>
      <c r="BG496" s="26" t="s">
        <v>327</v>
      </c>
      <c r="BH496" s="26" t="s">
        <v>327</v>
      </c>
      <c r="BK496" s="26" t="s">
        <v>327</v>
      </c>
      <c r="BL496" s="26" t="s">
        <v>327</v>
      </c>
      <c r="BM496" s="26" t="s">
        <v>327</v>
      </c>
      <c r="BN496" s="26" t="s">
        <v>327</v>
      </c>
      <c r="BQ496" s="26" t="s">
        <v>327</v>
      </c>
      <c r="BR496" s="26" t="s">
        <v>327</v>
      </c>
      <c r="BS496" s="26" t="s">
        <v>327</v>
      </c>
      <c r="BT496" s="26" t="s">
        <v>327</v>
      </c>
      <c r="BW496" s="26" t="s">
        <v>327</v>
      </c>
      <c r="BX496" s="26" t="s">
        <v>327</v>
      </c>
      <c r="BY496" s="26" t="s">
        <v>327</v>
      </c>
      <c r="BZ496" s="26" t="s">
        <v>327</v>
      </c>
      <c r="CC496" s="26" t="s">
        <v>327</v>
      </c>
      <c r="CD496" s="26" t="s">
        <v>327</v>
      </c>
      <c r="CE496" s="26" t="s">
        <v>327</v>
      </c>
      <c r="CF496" s="26" t="s">
        <v>327</v>
      </c>
      <c r="CI496" s="26" t="s">
        <v>327</v>
      </c>
      <c r="CJ496" s="26" t="s">
        <v>327</v>
      </c>
      <c r="CK496" s="26" t="s">
        <v>327</v>
      </c>
      <c r="CL496" s="26" t="s">
        <v>327</v>
      </c>
      <c r="CO496" s="26" t="s">
        <v>327</v>
      </c>
      <c r="CP496" s="26" t="s">
        <v>327</v>
      </c>
      <c r="CQ496" s="26" t="s">
        <v>327</v>
      </c>
      <c r="CR496" s="26" t="s">
        <v>327</v>
      </c>
      <c r="CU496" s="26" t="s">
        <v>327</v>
      </c>
      <c r="CV496" s="26" t="s">
        <v>327</v>
      </c>
      <c r="CW496" s="26" t="s">
        <v>327</v>
      </c>
      <c r="CX496" s="26" t="s">
        <v>327</v>
      </c>
    </row>
    <row r="497" spans="5:102" x14ac:dyDescent="0.45">
      <c r="E497" s="26" t="s">
        <v>327</v>
      </c>
      <c r="F497" s="26" t="s">
        <v>327</v>
      </c>
      <c r="G497" s="26" t="s">
        <v>327</v>
      </c>
      <c r="H497" s="26" t="s">
        <v>327</v>
      </c>
      <c r="I497" s="26" t="s">
        <v>327</v>
      </c>
      <c r="J497" s="26" t="s">
        <v>327</v>
      </c>
      <c r="K497" s="26" t="s">
        <v>327</v>
      </c>
      <c r="L497" s="26" t="s">
        <v>327</v>
      </c>
      <c r="M497" s="26" t="s">
        <v>327</v>
      </c>
      <c r="O497" s="26" t="s">
        <v>327</v>
      </c>
      <c r="P497" s="26" t="s">
        <v>327</v>
      </c>
      <c r="Q497" s="26" t="s">
        <v>327</v>
      </c>
      <c r="R497" s="26" t="s">
        <v>327</v>
      </c>
      <c r="U497" s="26" t="s">
        <v>327</v>
      </c>
      <c r="V497" s="26" t="s">
        <v>327</v>
      </c>
      <c r="W497" s="26" t="s">
        <v>327</v>
      </c>
      <c r="X497" s="26" t="s">
        <v>327</v>
      </c>
      <c r="AA497" s="26" t="s">
        <v>327</v>
      </c>
      <c r="AB497" s="26" t="s">
        <v>327</v>
      </c>
      <c r="AC497" s="26" t="s">
        <v>327</v>
      </c>
      <c r="AD497" s="26" t="s">
        <v>327</v>
      </c>
      <c r="AG497" s="26" t="s">
        <v>327</v>
      </c>
      <c r="AH497" s="26" t="s">
        <v>327</v>
      </c>
      <c r="AI497" s="26" t="s">
        <v>327</v>
      </c>
      <c r="AJ497" s="26" t="s">
        <v>327</v>
      </c>
      <c r="AM497" s="26" t="s">
        <v>327</v>
      </c>
      <c r="AN497" s="26" t="s">
        <v>327</v>
      </c>
      <c r="AO497" s="26" t="s">
        <v>327</v>
      </c>
      <c r="AP497" s="26" t="s">
        <v>327</v>
      </c>
      <c r="AS497" s="26" t="s">
        <v>327</v>
      </c>
      <c r="AT497" s="26" t="s">
        <v>327</v>
      </c>
      <c r="AU497" s="26" t="s">
        <v>327</v>
      </c>
      <c r="AV497" s="26" t="s">
        <v>327</v>
      </c>
      <c r="AY497" s="26" t="s">
        <v>327</v>
      </c>
      <c r="AZ497" s="26" t="s">
        <v>327</v>
      </c>
      <c r="BA497" s="26" t="s">
        <v>327</v>
      </c>
      <c r="BB497" s="26" t="s">
        <v>327</v>
      </c>
      <c r="BE497" s="26" t="s">
        <v>327</v>
      </c>
      <c r="BF497" s="26" t="s">
        <v>327</v>
      </c>
      <c r="BG497" s="26" t="s">
        <v>327</v>
      </c>
      <c r="BH497" s="26" t="s">
        <v>327</v>
      </c>
      <c r="BK497" s="26" t="s">
        <v>327</v>
      </c>
      <c r="BL497" s="26" t="s">
        <v>327</v>
      </c>
      <c r="BM497" s="26" t="s">
        <v>327</v>
      </c>
      <c r="BN497" s="26" t="s">
        <v>327</v>
      </c>
      <c r="BQ497" s="26" t="s">
        <v>327</v>
      </c>
      <c r="BR497" s="26" t="s">
        <v>327</v>
      </c>
      <c r="BS497" s="26" t="s">
        <v>327</v>
      </c>
      <c r="BT497" s="26" t="s">
        <v>327</v>
      </c>
      <c r="BW497" s="26" t="s">
        <v>327</v>
      </c>
      <c r="BX497" s="26" t="s">
        <v>327</v>
      </c>
      <c r="BY497" s="26" t="s">
        <v>327</v>
      </c>
      <c r="BZ497" s="26" t="s">
        <v>327</v>
      </c>
      <c r="CC497" s="26" t="s">
        <v>327</v>
      </c>
      <c r="CD497" s="26" t="s">
        <v>327</v>
      </c>
      <c r="CE497" s="26" t="s">
        <v>327</v>
      </c>
      <c r="CF497" s="26" t="s">
        <v>327</v>
      </c>
      <c r="CI497" s="26" t="s">
        <v>327</v>
      </c>
      <c r="CJ497" s="26" t="s">
        <v>327</v>
      </c>
      <c r="CK497" s="26" t="s">
        <v>327</v>
      </c>
      <c r="CL497" s="26" t="s">
        <v>327</v>
      </c>
      <c r="CO497" s="26" t="s">
        <v>327</v>
      </c>
      <c r="CP497" s="26" t="s">
        <v>327</v>
      </c>
      <c r="CQ497" s="26" t="s">
        <v>327</v>
      </c>
      <c r="CR497" s="26" t="s">
        <v>327</v>
      </c>
      <c r="CU497" s="26" t="s">
        <v>327</v>
      </c>
      <c r="CV497" s="26" t="s">
        <v>327</v>
      </c>
      <c r="CW497" s="26" t="s">
        <v>327</v>
      </c>
      <c r="CX497" s="26" t="s">
        <v>327</v>
      </c>
    </row>
    <row r="498" spans="5:102" x14ac:dyDescent="0.45">
      <c r="E498" s="26" t="s">
        <v>327</v>
      </c>
      <c r="F498" s="26" t="s">
        <v>327</v>
      </c>
      <c r="G498" s="26" t="s">
        <v>327</v>
      </c>
      <c r="H498" s="26" t="s">
        <v>327</v>
      </c>
      <c r="I498" s="26" t="s">
        <v>327</v>
      </c>
      <c r="J498" s="26" t="s">
        <v>327</v>
      </c>
      <c r="K498" s="26" t="s">
        <v>327</v>
      </c>
      <c r="L498" s="26" t="s">
        <v>327</v>
      </c>
      <c r="M498" s="26" t="s">
        <v>327</v>
      </c>
      <c r="O498" s="26" t="s">
        <v>327</v>
      </c>
      <c r="P498" s="26" t="s">
        <v>327</v>
      </c>
      <c r="Q498" s="26" t="s">
        <v>327</v>
      </c>
      <c r="R498" s="26" t="s">
        <v>327</v>
      </c>
      <c r="U498" s="26" t="s">
        <v>327</v>
      </c>
      <c r="V498" s="26" t="s">
        <v>327</v>
      </c>
      <c r="W498" s="26" t="s">
        <v>327</v>
      </c>
      <c r="X498" s="26" t="s">
        <v>327</v>
      </c>
      <c r="AA498" s="26" t="s">
        <v>327</v>
      </c>
      <c r="AB498" s="26" t="s">
        <v>327</v>
      </c>
      <c r="AC498" s="26" t="s">
        <v>327</v>
      </c>
      <c r="AD498" s="26" t="s">
        <v>327</v>
      </c>
      <c r="AG498" s="26" t="s">
        <v>327</v>
      </c>
      <c r="AH498" s="26" t="s">
        <v>327</v>
      </c>
      <c r="AI498" s="26" t="s">
        <v>327</v>
      </c>
      <c r="AJ498" s="26" t="s">
        <v>327</v>
      </c>
      <c r="AM498" s="26" t="s">
        <v>327</v>
      </c>
      <c r="AN498" s="26" t="s">
        <v>327</v>
      </c>
      <c r="AO498" s="26" t="s">
        <v>327</v>
      </c>
      <c r="AP498" s="26" t="s">
        <v>327</v>
      </c>
      <c r="AS498" s="26" t="s">
        <v>327</v>
      </c>
      <c r="AT498" s="26" t="s">
        <v>327</v>
      </c>
      <c r="AU498" s="26" t="s">
        <v>327</v>
      </c>
      <c r="AV498" s="26" t="s">
        <v>327</v>
      </c>
      <c r="AY498" s="26" t="s">
        <v>327</v>
      </c>
      <c r="AZ498" s="26" t="s">
        <v>327</v>
      </c>
      <c r="BA498" s="26" t="s">
        <v>327</v>
      </c>
      <c r="BB498" s="26" t="s">
        <v>327</v>
      </c>
      <c r="BE498" s="26" t="s">
        <v>327</v>
      </c>
      <c r="BF498" s="26" t="s">
        <v>327</v>
      </c>
      <c r="BG498" s="26" t="s">
        <v>327</v>
      </c>
      <c r="BH498" s="26" t="s">
        <v>327</v>
      </c>
      <c r="BK498" s="26" t="s">
        <v>327</v>
      </c>
      <c r="BL498" s="26" t="s">
        <v>327</v>
      </c>
      <c r="BM498" s="26" t="s">
        <v>327</v>
      </c>
      <c r="BN498" s="26" t="s">
        <v>327</v>
      </c>
      <c r="BQ498" s="26" t="s">
        <v>327</v>
      </c>
      <c r="BR498" s="26" t="s">
        <v>327</v>
      </c>
      <c r="BS498" s="26" t="s">
        <v>327</v>
      </c>
      <c r="BT498" s="26" t="s">
        <v>327</v>
      </c>
      <c r="BW498" s="26" t="s">
        <v>327</v>
      </c>
      <c r="BX498" s="26" t="s">
        <v>327</v>
      </c>
      <c r="BY498" s="26" t="s">
        <v>327</v>
      </c>
      <c r="BZ498" s="26" t="s">
        <v>327</v>
      </c>
      <c r="CC498" s="26" t="s">
        <v>327</v>
      </c>
      <c r="CD498" s="26" t="s">
        <v>327</v>
      </c>
      <c r="CE498" s="26" t="s">
        <v>327</v>
      </c>
      <c r="CF498" s="26" t="s">
        <v>327</v>
      </c>
      <c r="CI498" s="26" t="s">
        <v>327</v>
      </c>
      <c r="CJ498" s="26" t="s">
        <v>327</v>
      </c>
      <c r="CK498" s="26" t="s">
        <v>327</v>
      </c>
      <c r="CL498" s="26" t="s">
        <v>327</v>
      </c>
      <c r="CO498" s="26" t="s">
        <v>327</v>
      </c>
      <c r="CP498" s="26" t="s">
        <v>327</v>
      </c>
      <c r="CQ498" s="26" t="s">
        <v>327</v>
      </c>
      <c r="CR498" s="26" t="s">
        <v>327</v>
      </c>
      <c r="CU498" s="26" t="s">
        <v>327</v>
      </c>
      <c r="CV498" s="26" t="s">
        <v>327</v>
      </c>
      <c r="CW498" s="26" t="s">
        <v>327</v>
      </c>
      <c r="CX498" s="26" t="s">
        <v>327</v>
      </c>
    </row>
    <row r="499" spans="5:102" x14ac:dyDescent="0.45">
      <c r="E499" s="26" t="s">
        <v>327</v>
      </c>
      <c r="F499" s="26" t="s">
        <v>327</v>
      </c>
      <c r="G499" s="26" t="s">
        <v>327</v>
      </c>
      <c r="H499" s="26" t="s">
        <v>327</v>
      </c>
      <c r="I499" s="26" t="s">
        <v>327</v>
      </c>
      <c r="J499" s="26" t="s">
        <v>327</v>
      </c>
      <c r="K499" s="26" t="s">
        <v>327</v>
      </c>
      <c r="L499" s="26" t="s">
        <v>327</v>
      </c>
      <c r="M499" s="26" t="s">
        <v>327</v>
      </c>
      <c r="O499" s="26" t="s">
        <v>327</v>
      </c>
      <c r="P499" s="26" t="s">
        <v>327</v>
      </c>
      <c r="Q499" s="26" t="s">
        <v>327</v>
      </c>
      <c r="R499" s="26" t="s">
        <v>327</v>
      </c>
      <c r="U499" s="26" t="s">
        <v>327</v>
      </c>
      <c r="V499" s="26" t="s">
        <v>327</v>
      </c>
      <c r="W499" s="26" t="s">
        <v>327</v>
      </c>
      <c r="X499" s="26" t="s">
        <v>327</v>
      </c>
      <c r="AA499" s="26" t="s">
        <v>327</v>
      </c>
      <c r="AB499" s="26" t="s">
        <v>327</v>
      </c>
      <c r="AC499" s="26" t="s">
        <v>327</v>
      </c>
      <c r="AD499" s="26" t="s">
        <v>327</v>
      </c>
      <c r="AG499" s="26" t="s">
        <v>327</v>
      </c>
      <c r="AH499" s="26" t="s">
        <v>327</v>
      </c>
      <c r="AI499" s="26" t="s">
        <v>327</v>
      </c>
      <c r="AJ499" s="26" t="s">
        <v>327</v>
      </c>
      <c r="AM499" s="26" t="s">
        <v>327</v>
      </c>
      <c r="AN499" s="26" t="s">
        <v>327</v>
      </c>
      <c r="AO499" s="26" t="s">
        <v>327</v>
      </c>
      <c r="AP499" s="26" t="s">
        <v>327</v>
      </c>
      <c r="AS499" s="26" t="s">
        <v>327</v>
      </c>
      <c r="AT499" s="26" t="s">
        <v>327</v>
      </c>
      <c r="AU499" s="26" t="s">
        <v>327</v>
      </c>
      <c r="AV499" s="26" t="s">
        <v>327</v>
      </c>
      <c r="AY499" s="26" t="s">
        <v>327</v>
      </c>
      <c r="AZ499" s="26" t="s">
        <v>327</v>
      </c>
      <c r="BA499" s="26" t="s">
        <v>327</v>
      </c>
      <c r="BB499" s="26" t="s">
        <v>327</v>
      </c>
      <c r="BE499" s="26" t="s">
        <v>327</v>
      </c>
      <c r="BF499" s="26" t="s">
        <v>327</v>
      </c>
      <c r="BG499" s="26" t="s">
        <v>327</v>
      </c>
      <c r="BH499" s="26" t="s">
        <v>327</v>
      </c>
      <c r="BK499" s="26" t="s">
        <v>327</v>
      </c>
      <c r="BL499" s="26" t="s">
        <v>327</v>
      </c>
      <c r="BM499" s="26" t="s">
        <v>327</v>
      </c>
      <c r="BN499" s="26" t="s">
        <v>327</v>
      </c>
      <c r="BQ499" s="26" t="s">
        <v>327</v>
      </c>
      <c r="BR499" s="26" t="s">
        <v>327</v>
      </c>
      <c r="BS499" s="26" t="s">
        <v>327</v>
      </c>
      <c r="BT499" s="26" t="s">
        <v>327</v>
      </c>
      <c r="BW499" s="26" t="s">
        <v>327</v>
      </c>
      <c r="BX499" s="26" t="s">
        <v>327</v>
      </c>
      <c r="BY499" s="26" t="s">
        <v>327</v>
      </c>
      <c r="BZ499" s="26" t="s">
        <v>327</v>
      </c>
      <c r="CC499" s="26" t="s">
        <v>327</v>
      </c>
      <c r="CD499" s="26" t="s">
        <v>327</v>
      </c>
      <c r="CE499" s="26" t="s">
        <v>327</v>
      </c>
      <c r="CF499" s="26" t="s">
        <v>327</v>
      </c>
      <c r="CI499" s="26" t="s">
        <v>327</v>
      </c>
      <c r="CJ499" s="26" t="s">
        <v>327</v>
      </c>
      <c r="CK499" s="26" t="s">
        <v>327</v>
      </c>
      <c r="CL499" s="26" t="s">
        <v>327</v>
      </c>
      <c r="CO499" s="26" t="s">
        <v>327</v>
      </c>
      <c r="CP499" s="26" t="s">
        <v>327</v>
      </c>
      <c r="CQ499" s="26" t="s">
        <v>327</v>
      </c>
      <c r="CR499" s="26" t="s">
        <v>327</v>
      </c>
      <c r="CU499" s="26" t="s">
        <v>327</v>
      </c>
      <c r="CV499" s="26" t="s">
        <v>327</v>
      </c>
      <c r="CW499" s="26" t="s">
        <v>327</v>
      </c>
      <c r="CX499" s="26" t="s">
        <v>327</v>
      </c>
    </row>
    <row r="500" spans="5:102" x14ac:dyDescent="0.45">
      <c r="E500" s="26" t="s">
        <v>327</v>
      </c>
      <c r="F500" s="26" t="s">
        <v>327</v>
      </c>
      <c r="G500" s="26" t="s">
        <v>327</v>
      </c>
      <c r="H500" s="26" t="s">
        <v>327</v>
      </c>
      <c r="I500" s="26" t="s">
        <v>327</v>
      </c>
      <c r="J500" s="26" t="s">
        <v>327</v>
      </c>
      <c r="K500" s="26" t="s">
        <v>327</v>
      </c>
      <c r="L500" s="26" t="s">
        <v>327</v>
      </c>
      <c r="M500" s="26" t="s">
        <v>327</v>
      </c>
      <c r="O500" s="26" t="s">
        <v>327</v>
      </c>
      <c r="P500" s="26" t="s">
        <v>327</v>
      </c>
      <c r="Q500" s="26" t="s">
        <v>327</v>
      </c>
      <c r="R500" s="26" t="s">
        <v>327</v>
      </c>
      <c r="U500" s="26" t="s">
        <v>327</v>
      </c>
      <c r="V500" s="26" t="s">
        <v>327</v>
      </c>
      <c r="W500" s="26" t="s">
        <v>327</v>
      </c>
      <c r="X500" s="26" t="s">
        <v>327</v>
      </c>
      <c r="AA500" s="26" t="s">
        <v>327</v>
      </c>
      <c r="AB500" s="26" t="s">
        <v>327</v>
      </c>
      <c r="AC500" s="26" t="s">
        <v>327</v>
      </c>
      <c r="AD500" s="26" t="s">
        <v>327</v>
      </c>
      <c r="AG500" s="26" t="s">
        <v>327</v>
      </c>
      <c r="AH500" s="26" t="s">
        <v>327</v>
      </c>
      <c r="AI500" s="26" t="s">
        <v>327</v>
      </c>
      <c r="AJ500" s="26" t="s">
        <v>327</v>
      </c>
      <c r="AM500" s="26" t="s">
        <v>327</v>
      </c>
      <c r="AN500" s="26" t="s">
        <v>327</v>
      </c>
      <c r="AO500" s="26" t="s">
        <v>327</v>
      </c>
      <c r="AP500" s="26" t="s">
        <v>327</v>
      </c>
      <c r="AS500" s="26" t="s">
        <v>327</v>
      </c>
      <c r="AT500" s="26" t="s">
        <v>327</v>
      </c>
      <c r="AU500" s="26" t="s">
        <v>327</v>
      </c>
      <c r="AV500" s="26" t="s">
        <v>327</v>
      </c>
      <c r="AY500" s="26" t="s">
        <v>327</v>
      </c>
      <c r="AZ500" s="26" t="s">
        <v>327</v>
      </c>
      <c r="BA500" s="26" t="s">
        <v>327</v>
      </c>
      <c r="BB500" s="26" t="s">
        <v>327</v>
      </c>
      <c r="BE500" s="26" t="s">
        <v>327</v>
      </c>
      <c r="BF500" s="26" t="s">
        <v>327</v>
      </c>
      <c r="BG500" s="26" t="s">
        <v>327</v>
      </c>
      <c r="BH500" s="26" t="s">
        <v>327</v>
      </c>
      <c r="BK500" s="26" t="s">
        <v>327</v>
      </c>
      <c r="BL500" s="26" t="s">
        <v>327</v>
      </c>
      <c r="BM500" s="26" t="s">
        <v>327</v>
      </c>
      <c r="BN500" s="26" t="s">
        <v>327</v>
      </c>
      <c r="BQ500" s="26" t="s">
        <v>327</v>
      </c>
      <c r="BR500" s="26" t="s">
        <v>327</v>
      </c>
      <c r="BS500" s="26" t="s">
        <v>327</v>
      </c>
      <c r="BT500" s="26" t="s">
        <v>327</v>
      </c>
      <c r="BW500" s="26" t="s">
        <v>327</v>
      </c>
      <c r="BX500" s="26" t="s">
        <v>327</v>
      </c>
      <c r="BY500" s="26" t="s">
        <v>327</v>
      </c>
      <c r="BZ500" s="26" t="s">
        <v>327</v>
      </c>
      <c r="CC500" s="26" t="s">
        <v>327</v>
      </c>
      <c r="CD500" s="26" t="s">
        <v>327</v>
      </c>
      <c r="CE500" s="26" t="s">
        <v>327</v>
      </c>
      <c r="CF500" s="26" t="s">
        <v>327</v>
      </c>
      <c r="CI500" s="26" t="s">
        <v>327</v>
      </c>
      <c r="CJ500" s="26" t="s">
        <v>327</v>
      </c>
      <c r="CK500" s="26" t="s">
        <v>327</v>
      </c>
      <c r="CL500" s="26" t="s">
        <v>327</v>
      </c>
      <c r="CO500" s="26" t="s">
        <v>327</v>
      </c>
      <c r="CP500" s="26" t="s">
        <v>327</v>
      </c>
      <c r="CQ500" s="26" t="s">
        <v>327</v>
      </c>
      <c r="CR500" s="26" t="s">
        <v>327</v>
      </c>
      <c r="CU500" s="26" t="s">
        <v>327</v>
      </c>
      <c r="CV500" s="26" t="s">
        <v>327</v>
      </c>
      <c r="CW500" s="26" t="s">
        <v>327</v>
      </c>
      <c r="CX500" s="26" t="s">
        <v>327</v>
      </c>
    </row>
    <row r="501" spans="5:102" x14ac:dyDescent="0.45">
      <c r="E501" s="26" t="s">
        <v>327</v>
      </c>
      <c r="F501" s="26" t="s">
        <v>327</v>
      </c>
      <c r="G501" s="26" t="s">
        <v>327</v>
      </c>
      <c r="H501" s="26" t="s">
        <v>327</v>
      </c>
      <c r="I501" s="26" t="s">
        <v>327</v>
      </c>
      <c r="J501" s="26" t="s">
        <v>327</v>
      </c>
      <c r="K501" s="26" t="s">
        <v>327</v>
      </c>
      <c r="L501" s="26" t="s">
        <v>327</v>
      </c>
      <c r="M501" s="26" t="s">
        <v>327</v>
      </c>
      <c r="O501" s="26" t="s">
        <v>327</v>
      </c>
      <c r="P501" s="26" t="s">
        <v>327</v>
      </c>
      <c r="Q501" s="26" t="s">
        <v>327</v>
      </c>
      <c r="R501" s="26" t="s">
        <v>327</v>
      </c>
      <c r="U501" s="26" t="s">
        <v>327</v>
      </c>
      <c r="V501" s="26" t="s">
        <v>327</v>
      </c>
      <c r="W501" s="26" t="s">
        <v>327</v>
      </c>
      <c r="X501" s="26" t="s">
        <v>327</v>
      </c>
      <c r="AA501" s="26" t="s">
        <v>327</v>
      </c>
      <c r="AB501" s="26" t="s">
        <v>327</v>
      </c>
      <c r="AC501" s="26" t="s">
        <v>327</v>
      </c>
      <c r="AD501" s="26" t="s">
        <v>327</v>
      </c>
      <c r="AG501" s="26" t="s">
        <v>327</v>
      </c>
      <c r="AH501" s="26" t="s">
        <v>327</v>
      </c>
      <c r="AI501" s="26" t="s">
        <v>327</v>
      </c>
      <c r="AJ501" s="26" t="s">
        <v>327</v>
      </c>
      <c r="AM501" s="26" t="s">
        <v>327</v>
      </c>
      <c r="AN501" s="26" t="s">
        <v>327</v>
      </c>
      <c r="AO501" s="26" t="s">
        <v>327</v>
      </c>
      <c r="AP501" s="26" t="s">
        <v>327</v>
      </c>
      <c r="AS501" s="26" t="s">
        <v>327</v>
      </c>
      <c r="AT501" s="26" t="s">
        <v>327</v>
      </c>
      <c r="AU501" s="26" t="s">
        <v>327</v>
      </c>
      <c r="AV501" s="26" t="s">
        <v>327</v>
      </c>
      <c r="AY501" s="26" t="s">
        <v>327</v>
      </c>
      <c r="AZ501" s="26" t="s">
        <v>327</v>
      </c>
      <c r="BA501" s="26" t="s">
        <v>327</v>
      </c>
      <c r="BB501" s="26" t="s">
        <v>327</v>
      </c>
      <c r="BE501" s="26" t="s">
        <v>327</v>
      </c>
      <c r="BF501" s="26" t="s">
        <v>327</v>
      </c>
      <c r="BG501" s="26" t="s">
        <v>327</v>
      </c>
      <c r="BH501" s="26" t="s">
        <v>327</v>
      </c>
      <c r="BK501" s="26" t="s">
        <v>327</v>
      </c>
      <c r="BL501" s="26" t="s">
        <v>327</v>
      </c>
      <c r="BM501" s="26" t="s">
        <v>327</v>
      </c>
      <c r="BN501" s="26" t="s">
        <v>327</v>
      </c>
      <c r="BQ501" s="26" t="s">
        <v>327</v>
      </c>
      <c r="BR501" s="26" t="s">
        <v>327</v>
      </c>
      <c r="BS501" s="26" t="s">
        <v>327</v>
      </c>
      <c r="BT501" s="26" t="s">
        <v>327</v>
      </c>
      <c r="BW501" s="26" t="s">
        <v>327</v>
      </c>
      <c r="BX501" s="26" t="s">
        <v>327</v>
      </c>
      <c r="BY501" s="26" t="s">
        <v>327</v>
      </c>
      <c r="BZ501" s="26" t="s">
        <v>327</v>
      </c>
      <c r="CC501" s="26" t="s">
        <v>327</v>
      </c>
      <c r="CD501" s="26" t="s">
        <v>327</v>
      </c>
      <c r="CE501" s="26" t="s">
        <v>327</v>
      </c>
      <c r="CF501" s="26" t="s">
        <v>327</v>
      </c>
      <c r="CI501" s="26" t="s">
        <v>327</v>
      </c>
      <c r="CJ501" s="26" t="s">
        <v>327</v>
      </c>
      <c r="CK501" s="26" t="s">
        <v>327</v>
      </c>
      <c r="CL501" s="26" t="s">
        <v>327</v>
      </c>
      <c r="CO501" s="26" t="s">
        <v>327</v>
      </c>
      <c r="CP501" s="26" t="s">
        <v>327</v>
      </c>
      <c r="CQ501" s="26" t="s">
        <v>327</v>
      </c>
      <c r="CR501" s="26" t="s">
        <v>327</v>
      </c>
      <c r="CU501" s="26" t="s">
        <v>327</v>
      </c>
      <c r="CV501" s="26" t="s">
        <v>327</v>
      </c>
      <c r="CW501" s="26" t="s">
        <v>327</v>
      </c>
      <c r="CX501" s="26" t="s">
        <v>327</v>
      </c>
    </row>
    <row r="502" spans="5:102" x14ac:dyDescent="0.45">
      <c r="E502" s="26" t="s">
        <v>327</v>
      </c>
      <c r="F502" s="26" t="s">
        <v>327</v>
      </c>
      <c r="G502" s="26" t="s">
        <v>327</v>
      </c>
      <c r="H502" s="26" t="s">
        <v>327</v>
      </c>
      <c r="I502" s="26" t="s">
        <v>327</v>
      </c>
      <c r="J502" s="26" t="s">
        <v>327</v>
      </c>
      <c r="K502" s="26" t="s">
        <v>327</v>
      </c>
      <c r="L502" s="26" t="s">
        <v>327</v>
      </c>
      <c r="M502" s="26" t="s">
        <v>327</v>
      </c>
      <c r="O502" s="26" t="s">
        <v>327</v>
      </c>
      <c r="P502" s="26" t="s">
        <v>327</v>
      </c>
      <c r="Q502" s="26" t="s">
        <v>327</v>
      </c>
      <c r="R502" s="26" t="s">
        <v>327</v>
      </c>
      <c r="U502" s="26" t="s">
        <v>327</v>
      </c>
      <c r="V502" s="26" t="s">
        <v>327</v>
      </c>
      <c r="W502" s="26" t="s">
        <v>327</v>
      </c>
      <c r="X502" s="26" t="s">
        <v>327</v>
      </c>
      <c r="AA502" s="26" t="s">
        <v>327</v>
      </c>
      <c r="AB502" s="26" t="s">
        <v>327</v>
      </c>
      <c r="AC502" s="26" t="s">
        <v>327</v>
      </c>
      <c r="AD502" s="26" t="s">
        <v>327</v>
      </c>
      <c r="AG502" s="26" t="s">
        <v>327</v>
      </c>
      <c r="AH502" s="26" t="s">
        <v>327</v>
      </c>
      <c r="AI502" s="26" t="s">
        <v>327</v>
      </c>
      <c r="AJ502" s="26" t="s">
        <v>327</v>
      </c>
      <c r="AM502" s="26" t="s">
        <v>327</v>
      </c>
      <c r="AN502" s="26" t="s">
        <v>327</v>
      </c>
      <c r="AO502" s="26" t="s">
        <v>327</v>
      </c>
      <c r="AP502" s="26" t="s">
        <v>327</v>
      </c>
      <c r="AS502" s="26" t="s">
        <v>327</v>
      </c>
      <c r="AT502" s="26" t="s">
        <v>327</v>
      </c>
      <c r="AU502" s="26" t="s">
        <v>327</v>
      </c>
      <c r="AV502" s="26" t="s">
        <v>327</v>
      </c>
      <c r="AY502" s="26" t="s">
        <v>327</v>
      </c>
      <c r="AZ502" s="26" t="s">
        <v>327</v>
      </c>
      <c r="BA502" s="26" t="s">
        <v>327</v>
      </c>
      <c r="BB502" s="26" t="s">
        <v>327</v>
      </c>
      <c r="BE502" s="26" t="s">
        <v>327</v>
      </c>
      <c r="BF502" s="26" t="s">
        <v>327</v>
      </c>
      <c r="BG502" s="26" t="s">
        <v>327</v>
      </c>
      <c r="BH502" s="26" t="s">
        <v>327</v>
      </c>
      <c r="BK502" s="26" t="s">
        <v>327</v>
      </c>
      <c r="BL502" s="26" t="s">
        <v>327</v>
      </c>
      <c r="BM502" s="26" t="s">
        <v>327</v>
      </c>
      <c r="BN502" s="26" t="s">
        <v>327</v>
      </c>
      <c r="BQ502" s="26" t="s">
        <v>327</v>
      </c>
      <c r="BR502" s="26" t="s">
        <v>327</v>
      </c>
      <c r="BS502" s="26" t="s">
        <v>327</v>
      </c>
      <c r="BT502" s="26" t="s">
        <v>327</v>
      </c>
      <c r="BW502" s="26" t="s">
        <v>327</v>
      </c>
      <c r="BX502" s="26" t="s">
        <v>327</v>
      </c>
      <c r="BY502" s="26" t="s">
        <v>327</v>
      </c>
      <c r="BZ502" s="26" t="s">
        <v>327</v>
      </c>
      <c r="CC502" s="26" t="s">
        <v>327</v>
      </c>
      <c r="CD502" s="26" t="s">
        <v>327</v>
      </c>
      <c r="CE502" s="26" t="s">
        <v>327</v>
      </c>
      <c r="CF502" s="26" t="s">
        <v>327</v>
      </c>
      <c r="CI502" s="26" t="s">
        <v>327</v>
      </c>
      <c r="CJ502" s="26" t="s">
        <v>327</v>
      </c>
      <c r="CK502" s="26" t="s">
        <v>327</v>
      </c>
      <c r="CL502" s="26" t="s">
        <v>327</v>
      </c>
      <c r="CO502" s="26" t="s">
        <v>327</v>
      </c>
      <c r="CP502" s="26" t="s">
        <v>327</v>
      </c>
      <c r="CQ502" s="26" t="s">
        <v>327</v>
      </c>
      <c r="CR502" s="26" t="s">
        <v>327</v>
      </c>
      <c r="CU502" s="26" t="s">
        <v>327</v>
      </c>
      <c r="CV502" s="26" t="s">
        <v>327</v>
      </c>
      <c r="CW502" s="26" t="s">
        <v>327</v>
      </c>
      <c r="CX502" s="26" t="s">
        <v>327</v>
      </c>
    </row>
    <row r="503" spans="5:102" x14ac:dyDescent="0.45">
      <c r="E503" s="26" t="s">
        <v>327</v>
      </c>
      <c r="F503" s="26" t="s">
        <v>327</v>
      </c>
      <c r="G503" s="26" t="s">
        <v>327</v>
      </c>
      <c r="H503" s="26" t="s">
        <v>327</v>
      </c>
      <c r="I503" s="26" t="s">
        <v>327</v>
      </c>
      <c r="J503" s="26" t="s">
        <v>327</v>
      </c>
      <c r="K503" s="26" t="s">
        <v>327</v>
      </c>
      <c r="L503" s="26" t="s">
        <v>327</v>
      </c>
      <c r="M503" s="26" t="s">
        <v>327</v>
      </c>
      <c r="O503" s="26" t="s">
        <v>327</v>
      </c>
      <c r="P503" s="26" t="s">
        <v>327</v>
      </c>
      <c r="Q503" s="26" t="s">
        <v>327</v>
      </c>
      <c r="R503" s="26" t="s">
        <v>327</v>
      </c>
      <c r="U503" s="26" t="s">
        <v>327</v>
      </c>
      <c r="V503" s="26" t="s">
        <v>327</v>
      </c>
      <c r="W503" s="26" t="s">
        <v>327</v>
      </c>
      <c r="X503" s="26" t="s">
        <v>327</v>
      </c>
      <c r="AA503" s="26" t="s">
        <v>327</v>
      </c>
      <c r="AB503" s="26" t="s">
        <v>327</v>
      </c>
      <c r="AC503" s="26" t="s">
        <v>327</v>
      </c>
      <c r="AD503" s="26" t="s">
        <v>327</v>
      </c>
      <c r="AG503" s="26" t="s">
        <v>327</v>
      </c>
      <c r="AH503" s="26" t="s">
        <v>327</v>
      </c>
      <c r="AI503" s="26" t="s">
        <v>327</v>
      </c>
      <c r="AJ503" s="26" t="s">
        <v>327</v>
      </c>
      <c r="AM503" s="26" t="s">
        <v>327</v>
      </c>
      <c r="AN503" s="26" t="s">
        <v>327</v>
      </c>
      <c r="AO503" s="26" t="s">
        <v>327</v>
      </c>
      <c r="AP503" s="26" t="s">
        <v>327</v>
      </c>
      <c r="AS503" s="26" t="s">
        <v>327</v>
      </c>
      <c r="AT503" s="26" t="s">
        <v>327</v>
      </c>
      <c r="AU503" s="26" t="s">
        <v>327</v>
      </c>
      <c r="AV503" s="26" t="s">
        <v>327</v>
      </c>
      <c r="AY503" s="26" t="s">
        <v>327</v>
      </c>
      <c r="AZ503" s="26" t="s">
        <v>327</v>
      </c>
      <c r="BA503" s="26" t="s">
        <v>327</v>
      </c>
      <c r="BB503" s="26" t="s">
        <v>327</v>
      </c>
      <c r="BE503" s="26" t="s">
        <v>327</v>
      </c>
      <c r="BF503" s="26" t="s">
        <v>327</v>
      </c>
      <c r="BG503" s="26" t="s">
        <v>327</v>
      </c>
      <c r="BH503" s="26" t="s">
        <v>327</v>
      </c>
      <c r="BK503" s="26" t="s">
        <v>327</v>
      </c>
      <c r="BL503" s="26" t="s">
        <v>327</v>
      </c>
      <c r="BM503" s="26" t="s">
        <v>327</v>
      </c>
      <c r="BN503" s="26" t="s">
        <v>327</v>
      </c>
      <c r="BQ503" s="26" t="s">
        <v>327</v>
      </c>
      <c r="BR503" s="26" t="s">
        <v>327</v>
      </c>
      <c r="BS503" s="26" t="s">
        <v>327</v>
      </c>
      <c r="BT503" s="26" t="s">
        <v>327</v>
      </c>
      <c r="BW503" s="26" t="s">
        <v>327</v>
      </c>
      <c r="BX503" s="26" t="s">
        <v>327</v>
      </c>
      <c r="BY503" s="26" t="s">
        <v>327</v>
      </c>
      <c r="BZ503" s="26" t="s">
        <v>327</v>
      </c>
      <c r="CC503" s="26" t="s">
        <v>327</v>
      </c>
      <c r="CD503" s="26" t="s">
        <v>327</v>
      </c>
      <c r="CE503" s="26" t="s">
        <v>327</v>
      </c>
      <c r="CF503" s="26" t="s">
        <v>327</v>
      </c>
      <c r="CI503" s="26" t="s">
        <v>327</v>
      </c>
      <c r="CJ503" s="26" t="s">
        <v>327</v>
      </c>
      <c r="CK503" s="26" t="s">
        <v>327</v>
      </c>
      <c r="CL503" s="26" t="s">
        <v>327</v>
      </c>
      <c r="CO503" s="26" t="s">
        <v>327</v>
      </c>
      <c r="CP503" s="26" t="s">
        <v>327</v>
      </c>
      <c r="CQ503" s="26" t="s">
        <v>327</v>
      </c>
      <c r="CR503" s="26" t="s">
        <v>327</v>
      </c>
      <c r="CU503" s="26" t="s">
        <v>327</v>
      </c>
      <c r="CV503" s="26" t="s">
        <v>327</v>
      </c>
      <c r="CW503" s="26" t="s">
        <v>327</v>
      </c>
      <c r="CX503" s="26" t="s">
        <v>327</v>
      </c>
    </row>
    <row r="504" spans="5:102" x14ac:dyDescent="0.45">
      <c r="E504" s="26" t="s">
        <v>327</v>
      </c>
      <c r="F504" s="26" t="s">
        <v>327</v>
      </c>
      <c r="G504" s="26" t="s">
        <v>327</v>
      </c>
      <c r="H504" s="26" t="s">
        <v>327</v>
      </c>
      <c r="I504" s="26" t="s">
        <v>327</v>
      </c>
      <c r="J504" s="26" t="s">
        <v>327</v>
      </c>
      <c r="K504" s="26" t="s">
        <v>327</v>
      </c>
      <c r="L504" s="26" t="s">
        <v>327</v>
      </c>
      <c r="M504" s="26" t="s">
        <v>327</v>
      </c>
      <c r="O504" s="26" t="s">
        <v>327</v>
      </c>
      <c r="P504" s="26" t="s">
        <v>327</v>
      </c>
      <c r="Q504" s="26" t="s">
        <v>327</v>
      </c>
      <c r="R504" s="26" t="s">
        <v>327</v>
      </c>
      <c r="U504" s="26" t="s">
        <v>327</v>
      </c>
      <c r="V504" s="26" t="s">
        <v>327</v>
      </c>
      <c r="W504" s="26" t="s">
        <v>327</v>
      </c>
      <c r="X504" s="26" t="s">
        <v>327</v>
      </c>
      <c r="AA504" s="26" t="s">
        <v>327</v>
      </c>
      <c r="AB504" s="26" t="s">
        <v>327</v>
      </c>
      <c r="AC504" s="26" t="s">
        <v>327</v>
      </c>
      <c r="AD504" s="26" t="s">
        <v>327</v>
      </c>
      <c r="AG504" s="26" t="s">
        <v>327</v>
      </c>
      <c r="AH504" s="26" t="s">
        <v>327</v>
      </c>
      <c r="AI504" s="26" t="s">
        <v>327</v>
      </c>
      <c r="AJ504" s="26" t="s">
        <v>327</v>
      </c>
      <c r="AM504" s="26" t="s">
        <v>327</v>
      </c>
      <c r="AN504" s="26" t="s">
        <v>327</v>
      </c>
      <c r="AO504" s="26" t="s">
        <v>327</v>
      </c>
      <c r="AP504" s="26" t="s">
        <v>327</v>
      </c>
      <c r="AS504" s="26" t="s">
        <v>327</v>
      </c>
      <c r="AT504" s="26" t="s">
        <v>327</v>
      </c>
      <c r="AU504" s="26" t="s">
        <v>327</v>
      </c>
      <c r="AV504" s="26" t="s">
        <v>327</v>
      </c>
      <c r="AY504" s="26" t="s">
        <v>327</v>
      </c>
      <c r="AZ504" s="26" t="s">
        <v>327</v>
      </c>
      <c r="BA504" s="26" t="s">
        <v>327</v>
      </c>
      <c r="BB504" s="26" t="s">
        <v>327</v>
      </c>
      <c r="BE504" s="26" t="s">
        <v>327</v>
      </c>
      <c r="BF504" s="26" t="s">
        <v>327</v>
      </c>
      <c r="BG504" s="26" t="s">
        <v>327</v>
      </c>
      <c r="BH504" s="26" t="s">
        <v>327</v>
      </c>
      <c r="BK504" s="26" t="s">
        <v>327</v>
      </c>
      <c r="BL504" s="26" t="s">
        <v>327</v>
      </c>
      <c r="BM504" s="26" t="s">
        <v>327</v>
      </c>
      <c r="BN504" s="26" t="s">
        <v>327</v>
      </c>
      <c r="BQ504" s="26" t="s">
        <v>327</v>
      </c>
      <c r="BR504" s="26" t="s">
        <v>327</v>
      </c>
      <c r="BS504" s="26" t="s">
        <v>327</v>
      </c>
      <c r="BT504" s="26" t="s">
        <v>327</v>
      </c>
      <c r="BW504" s="26" t="s">
        <v>327</v>
      </c>
      <c r="BX504" s="26" t="s">
        <v>327</v>
      </c>
      <c r="BY504" s="26" t="s">
        <v>327</v>
      </c>
      <c r="BZ504" s="26" t="s">
        <v>327</v>
      </c>
      <c r="CC504" s="26" t="s">
        <v>327</v>
      </c>
      <c r="CD504" s="26" t="s">
        <v>327</v>
      </c>
      <c r="CE504" s="26" t="s">
        <v>327</v>
      </c>
      <c r="CF504" s="26" t="s">
        <v>327</v>
      </c>
      <c r="CI504" s="26" t="s">
        <v>327</v>
      </c>
      <c r="CJ504" s="26" t="s">
        <v>327</v>
      </c>
      <c r="CK504" s="26" t="s">
        <v>327</v>
      </c>
      <c r="CL504" s="26" t="s">
        <v>327</v>
      </c>
      <c r="CO504" s="26" t="s">
        <v>327</v>
      </c>
      <c r="CP504" s="26" t="s">
        <v>327</v>
      </c>
      <c r="CQ504" s="26" t="s">
        <v>327</v>
      </c>
      <c r="CR504" s="26" t="s">
        <v>327</v>
      </c>
      <c r="CU504" s="26" t="s">
        <v>327</v>
      </c>
      <c r="CV504" s="26" t="s">
        <v>327</v>
      </c>
      <c r="CW504" s="26" t="s">
        <v>327</v>
      </c>
      <c r="CX504" s="26" t="s">
        <v>327</v>
      </c>
    </row>
    <row r="505" spans="5:102" x14ac:dyDescent="0.45">
      <c r="E505" s="26" t="s">
        <v>327</v>
      </c>
      <c r="F505" s="26" t="s">
        <v>327</v>
      </c>
      <c r="G505" s="26" t="s">
        <v>327</v>
      </c>
      <c r="H505" s="26" t="s">
        <v>327</v>
      </c>
      <c r="I505" s="26" t="s">
        <v>327</v>
      </c>
      <c r="J505" s="26" t="s">
        <v>327</v>
      </c>
      <c r="K505" s="26" t="s">
        <v>327</v>
      </c>
      <c r="L505" s="26" t="s">
        <v>327</v>
      </c>
      <c r="M505" s="26" t="s">
        <v>327</v>
      </c>
      <c r="O505" s="26" t="s">
        <v>327</v>
      </c>
      <c r="P505" s="26" t="s">
        <v>327</v>
      </c>
      <c r="Q505" s="26" t="s">
        <v>327</v>
      </c>
      <c r="R505" s="26" t="s">
        <v>327</v>
      </c>
      <c r="U505" s="26" t="s">
        <v>327</v>
      </c>
      <c r="V505" s="26" t="s">
        <v>327</v>
      </c>
      <c r="W505" s="26" t="s">
        <v>327</v>
      </c>
      <c r="X505" s="26" t="s">
        <v>327</v>
      </c>
      <c r="AA505" s="26" t="s">
        <v>327</v>
      </c>
      <c r="AB505" s="26" t="s">
        <v>327</v>
      </c>
      <c r="AC505" s="26" t="s">
        <v>327</v>
      </c>
      <c r="AD505" s="26" t="s">
        <v>327</v>
      </c>
      <c r="AG505" s="26" t="s">
        <v>327</v>
      </c>
      <c r="AH505" s="26" t="s">
        <v>327</v>
      </c>
      <c r="AI505" s="26" t="s">
        <v>327</v>
      </c>
      <c r="AJ505" s="26" t="s">
        <v>327</v>
      </c>
      <c r="AM505" s="26" t="s">
        <v>327</v>
      </c>
      <c r="AN505" s="26" t="s">
        <v>327</v>
      </c>
      <c r="AO505" s="26" t="s">
        <v>327</v>
      </c>
      <c r="AP505" s="26" t="s">
        <v>327</v>
      </c>
      <c r="AS505" s="26" t="s">
        <v>327</v>
      </c>
      <c r="AT505" s="26" t="s">
        <v>327</v>
      </c>
      <c r="AU505" s="26" t="s">
        <v>327</v>
      </c>
      <c r="AV505" s="26" t="s">
        <v>327</v>
      </c>
      <c r="AY505" s="26" t="s">
        <v>327</v>
      </c>
      <c r="AZ505" s="26" t="s">
        <v>327</v>
      </c>
      <c r="BA505" s="26" t="s">
        <v>327</v>
      </c>
      <c r="BB505" s="26" t="s">
        <v>327</v>
      </c>
      <c r="BE505" s="26" t="s">
        <v>327</v>
      </c>
      <c r="BF505" s="26" t="s">
        <v>327</v>
      </c>
      <c r="BG505" s="26" t="s">
        <v>327</v>
      </c>
      <c r="BH505" s="26" t="s">
        <v>327</v>
      </c>
      <c r="BK505" s="26" t="s">
        <v>327</v>
      </c>
      <c r="BL505" s="26" t="s">
        <v>327</v>
      </c>
      <c r="BM505" s="26" t="s">
        <v>327</v>
      </c>
      <c r="BN505" s="26" t="s">
        <v>327</v>
      </c>
      <c r="BQ505" s="26" t="s">
        <v>327</v>
      </c>
      <c r="BR505" s="26" t="s">
        <v>327</v>
      </c>
      <c r="BS505" s="26" t="s">
        <v>327</v>
      </c>
      <c r="BT505" s="26" t="s">
        <v>327</v>
      </c>
      <c r="BW505" s="26" t="s">
        <v>327</v>
      </c>
      <c r="BX505" s="26" t="s">
        <v>327</v>
      </c>
      <c r="BY505" s="26" t="s">
        <v>327</v>
      </c>
      <c r="BZ505" s="26" t="s">
        <v>327</v>
      </c>
      <c r="CC505" s="26" t="s">
        <v>327</v>
      </c>
      <c r="CD505" s="26" t="s">
        <v>327</v>
      </c>
      <c r="CE505" s="26" t="s">
        <v>327</v>
      </c>
      <c r="CF505" s="26" t="s">
        <v>327</v>
      </c>
      <c r="CI505" s="26" t="s">
        <v>327</v>
      </c>
      <c r="CJ505" s="26" t="s">
        <v>327</v>
      </c>
      <c r="CK505" s="26" t="s">
        <v>327</v>
      </c>
      <c r="CL505" s="26" t="s">
        <v>327</v>
      </c>
      <c r="CO505" s="26" t="s">
        <v>327</v>
      </c>
      <c r="CP505" s="26" t="s">
        <v>327</v>
      </c>
      <c r="CQ505" s="26" t="s">
        <v>327</v>
      </c>
      <c r="CR505" s="26" t="s">
        <v>327</v>
      </c>
      <c r="CU505" s="26" t="s">
        <v>327</v>
      </c>
      <c r="CV505" s="26" t="s">
        <v>327</v>
      </c>
      <c r="CW505" s="26" t="s">
        <v>327</v>
      </c>
      <c r="CX505" s="26" t="s">
        <v>327</v>
      </c>
    </row>
    <row r="506" spans="5:102" x14ac:dyDescent="0.45">
      <c r="E506" s="26" t="s">
        <v>327</v>
      </c>
      <c r="F506" s="26" t="s">
        <v>327</v>
      </c>
      <c r="G506" s="26" t="s">
        <v>327</v>
      </c>
      <c r="H506" s="26" t="s">
        <v>327</v>
      </c>
      <c r="I506" s="26" t="s">
        <v>327</v>
      </c>
      <c r="J506" s="26" t="s">
        <v>327</v>
      </c>
      <c r="K506" s="26" t="s">
        <v>327</v>
      </c>
      <c r="L506" s="26" t="s">
        <v>327</v>
      </c>
      <c r="M506" s="26" t="s">
        <v>327</v>
      </c>
      <c r="O506" s="26" t="s">
        <v>327</v>
      </c>
      <c r="P506" s="26" t="s">
        <v>327</v>
      </c>
      <c r="Q506" s="26" t="s">
        <v>327</v>
      </c>
      <c r="R506" s="26" t="s">
        <v>327</v>
      </c>
      <c r="U506" s="26" t="s">
        <v>327</v>
      </c>
      <c r="V506" s="26" t="s">
        <v>327</v>
      </c>
      <c r="W506" s="26" t="s">
        <v>327</v>
      </c>
      <c r="X506" s="26" t="s">
        <v>327</v>
      </c>
      <c r="AA506" s="26" t="s">
        <v>327</v>
      </c>
      <c r="AB506" s="26" t="s">
        <v>327</v>
      </c>
      <c r="AC506" s="26" t="s">
        <v>327</v>
      </c>
      <c r="AD506" s="26" t="s">
        <v>327</v>
      </c>
      <c r="AG506" s="26" t="s">
        <v>327</v>
      </c>
      <c r="AH506" s="26" t="s">
        <v>327</v>
      </c>
      <c r="AI506" s="26" t="s">
        <v>327</v>
      </c>
      <c r="AJ506" s="26" t="s">
        <v>327</v>
      </c>
      <c r="AM506" s="26" t="s">
        <v>327</v>
      </c>
      <c r="AN506" s="26" t="s">
        <v>327</v>
      </c>
      <c r="AO506" s="26" t="s">
        <v>327</v>
      </c>
      <c r="AP506" s="26" t="s">
        <v>327</v>
      </c>
      <c r="AS506" s="26" t="s">
        <v>327</v>
      </c>
      <c r="AT506" s="26" t="s">
        <v>327</v>
      </c>
      <c r="AU506" s="26" t="s">
        <v>327</v>
      </c>
      <c r="AV506" s="26" t="s">
        <v>327</v>
      </c>
      <c r="AY506" s="26" t="s">
        <v>327</v>
      </c>
      <c r="AZ506" s="26" t="s">
        <v>327</v>
      </c>
      <c r="BA506" s="26" t="s">
        <v>327</v>
      </c>
      <c r="BB506" s="26" t="s">
        <v>327</v>
      </c>
      <c r="BE506" s="26" t="s">
        <v>327</v>
      </c>
      <c r="BF506" s="26" t="s">
        <v>327</v>
      </c>
      <c r="BG506" s="26" t="s">
        <v>327</v>
      </c>
      <c r="BH506" s="26" t="s">
        <v>327</v>
      </c>
      <c r="BK506" s="26" t="s">
        <v>327</v>
      </c>
      <c r="BL506" s="26" t="s">
        <v>327</v>
      </c>
      <c r="BM506" s="26" t="s">
        <v>327</v>
      </c>
      <c r="BN506" s="26" t="s">
        <v>327</v>
      </c>
      <c r="BQ506" s="26" t="s">
        <v>327</v>
      </c>
      <c r="BR506" s="26" t="s">
        <v>327</v>
      </c>
      <c r="BS506" s="26" t="s">
        <v>327</v>
      </c>
      <c r="BT506" s="26" t="s">
        <v>327</v>
      </c>
      <c r="BW506" s="26" t="s">
        <v>327</v>
      </c>
      <c r="BX506" s="26" t="s">
        <v>327</v>
      </c>
      <c r="BY506" s="26" t="s">
        <v>327</v>
      </c>
      <c r="BZ506" s="26" t="s">
        <v>327</v>
      </c>
      <c r="CC506" s="26" t="s">
        <v>327</v>
      </c>
      <c r="CD506" s="26" t="s">
        <v>327</v>
      </c>
      <c r="CE506" s="26" t="s">
        <v>327</v>
      </c>
      <c r="CF506" s="26" t="s">
        <v>327</v>
      </c>
      <c r="CI506" s="26" t="s">
        <v>327</v>
      </c>
      <c r="CJ506" s="26" t="s">
        <v>327</v>
      </c>
      <c r="CK506" s="26" t="s">
        <v>327</v>
      </c>
      <c r="CL506" s="26" t="s">
        <v>327</v>
      </c>
      <c r="CO506" s="26" t="s">
        <v>327</v>
      </c>
      <c r="CP506" s="26" t="s">
        <v>327</v>
      </c>
      <c r="CQ506" s="26" t="s">
        <v>327</v>
      </c>
      <c r="CR506" s="26" t="s">
        <v>327</v>
      </c>
      <c r="CU506" s="26" t="s">
        <v>327</v>
      </c>
      <c r="CV506" s="26" t="s">
        <v>327</v>
      </c>
      <c r="CW506" s="26" t="s">
        <v>327</v>
      </c>
      <c r="CX506" s="26" t="s">
        <v>327</v>
      </c>
    </row>
    <row r="507" spans="5:102" x14ac:dyDescent="0.45">
      <c r="E507" s="26" t="s">
        <v>327</v>
      </c>
      <c r="F507" s="26" t="s">
        <v>327</v>
      </c>
      <c r="G507" s="26" t="s">
        <v>327</v>
      </c>
      <c r="H507" s="26" t="s">
        <v>327</v>
      </c>
      <c r="I507" s="26" t="s">
        <v>327</v>
      </c>
      <c r="J507" s="26" t="s">
        <v>327</v>
      </c>
      <c r="K507" s="26" t="s">
        <v>327</v>
      </c>
      <c r="L507" s="26" t="s">
        <v>327</v>
      </c>
      <c r="M507" s="26" t="s">
        <v>327</v>
      </c>
      <c r="O507" s="26" t="s">
        <v>327</v>
      </c>
      <c r="P507" s="26" t="s">
        <v>327</v>
      </c>
      <c r="Q507" s="26" t="s">
        <v>327</v>
      </c>
      <c r="R507" s="26" t="s">
        <v>327</v>
      </c>
      <c r="U507" s="26" t="s">
        <v>327</v>
      </c>
      <c r="V507" s="26" t="s">
        <v>327</v>
      </c>
      <c r="W507" s="26" t="s">
        <v>327</v>
      </c>
      <c r="X507" s="26" t="s">
        <v>327</v>
      </c>
      <c r="AA507" s="26" t="s">
        <v>327</v>
      </c>
      <c r="AB507" s="26" t="s">
        <v>327</v>
      </c>
      <c r="AC507" s="26" t="s">
        <v>327</v>
      </c>
      <c r="AD507" s="26" t="s">
        <v>327</v>
      </c>
      <c r="AG507" s="26" t="s">
        <v>327</v>
      </c>
      <c r="AH507" s="26" t="s">
        <v>327</v>
      </c>
      <c r="AI507" s="26" t="s">
        <v>327</v>
      </c>
      <c r="AJ507" s="26" t="s">
        <v>327</v>
      </c>
      <c r="AM507" s="26" t="s">
        <v>327</v>
      </c>
      <c r="AN507" s="26" t="s">
        <v>327</v>
      </c>
      <c r="AO507" s="26" t="s">
        <v>327</v>
      </c>
      <c r="AP507" s="26" t="s">
        <v>327</v>
      </c>
      <c r="AS507" s="26" t="s">
        <v>327</v>
      </c>
      <c r="AT507" s="26" t="s">
        <v>327</v>
      </c>
      <c r="AU507" s="26" t="s">
        <v>327</v>
      </c>
      <c r="AV507" s="26" t="s">
        <v>327</v>
      </c>
      <c r="AY507" s="26" t="s">
        <v>327</v>
      </c>
      <c r="AZ507" s="26" t="s">
        <v>327</v>
      </c>
      <c r="BA507" s="26" t="s">
        <v>327</v>
      </c>
      <c r="BB507" s="26" t="s">
        <v>327</v>
      </c>
      <c r="BE507" s="26" t="s">
        <v>327</v>
      </c>
      <c r="BF507" s="26" t="s">
        <v>327</v>
      </c>
      <c r="BG507" s="26" t="s">
        <v>327</v>
      </c>
      <c r="BH507" s="26" t="s">
        <v>327</v>
      </c>
      <c r="BK507" s="26" t="s">
        <v>327</v>
      </c>
      <c r="BL507" s="26" t="s">
        <v>327</v>
      </c>
      <c r="BM507" s="26" t="s">
        <v>327</v>
      </c>
      <c r="BN507" s="26" t="s">
        <v>327</v>
      </c>
      <c r="BQ507" s="26" t="s">
        <v>327</v>
      </c>
      <c r="BR507" s="26" t="s">
        <v>327</v>
      </c>
      <c r="BS507" s="26" t="s">
        <v>327</v>
      </c>
      <c r="BT507" s="26" t="s">
        <v>327</v>
      </c>
      <c r="BW507" s="26" t="s">
        <v>327</v>
      </c>
      <c r="BX507" s="26" t="s">
        <v>327</v>
      </c>
      <c r="BY507" s="26" t="s">
        <v>327</v>
      </c>
      <c r="BZ507" s="26" t="s">
        <v>327</v>
      </c>
      <c r="CC507" s="26" t="s">
        <v>327</v>
      </c>
      <c r="CD507" s="26" t="s">
        <v>327</v>
      </c>
      <c r="CE507" s="26" t="s">
        <v>327</v>
      </c>
      <c r="CF507" s="26" t="s">
        <v>327</v>
      </c>
      <c r="CI507" s="26" t="s">
        <v>327</v>
      </c>
      <c r="CJ507" s="26" t="s">
        <v>327</v>
      </c>
      <c r="CK507" s="26" t="s">
        <v>327</v>
      </c>
      <c r="CL507" s="26" t="s">
        <v>327</v>
      </c>
      <c r="CO507" s="26" t="s">
        <v>327</v>
      </c>
      <c r="CP507" s="26" t="s">
        <v>327</v>
      </c>
      <c r="CQ507" s="26" t="s">
        <v>327</v>
      </c>
      <c r="CR507" s="26" t="s">
        <v>327</v>
      </c>
      <c r="CU507" s="26" t="s">
        <v>327</v>
      </c>
      <c r="CV507" s="26" t="s">
        <v>327</v>
      </c>
      <c r="CW507" s="26" t="s">
        <v>327</v>
      </c>
      <c r="CX507" s="26" t="s">
        <v>327</v>
      </c>
    </row>
    <row r="508" spans="5:102" x14ac:dyDescent="0.45">
      <c r="E508" s="26" t="s">
        <v>327</v>
      </c>
      <c r="F508" s="26" t="s">
        <v>327</v>
      </c>
      <c r="G508" s="26" t="s">
        <v>327</v>
      </c>
      <c r="H508" s="26" t="s">
        <v>327</v>
      </c>
      <c r="I508" s="26" t="s">
        <v>327</v>
      </c>
      <c r="J508" s="26" t="s">
        <v>327</v>
      </c>
      <c r="K508" s="26" t="s">
        <v>327</v>
      </c>
      <c r="L508" s="26" t="s">
        <v>327</v>
      </c>
      <c r="M508" s="26" t="s">
        <v>327</v>
      </c>
      <c r="O508" s="26" t="s">
        <v>327</v>
      </c>
      <c r="P508" s="26" t="s">
        <v>327</v>
      </c>
      <c r="Q508" s="26" t="s">
        <v>327</v>
      </c>
      <c r="R508" s="26" t="s">
        <v>327</v>
      </c>
      <c r="U508" s="26" t="s">
        <v>327</v>
      </c>
      <c r="V508" s="26" t="s">
        <v>327</v>
      </c>
      <c r="W508" s="26" t="s">
        <v>327</v>
      </c>
      <c r="X508" s="26" t="s">
        <v>327</v>
      </c>
      <c r="AA508" s="26" t="s">
        <v>327</v>
      </c>
      <c r="AB508" s="26" t="s">
        <v>327</v>
      </c>
      <c r="AC508" s="26" t="s">
        <v>327</v>
      </c>
      <c r="AD508" s="26" t="s">
        <v>327</v>
      </c>
      <c r="AG508" s="26" t="s">
        <v>327</v>
      </c>
      <c r="AH508" s="26" t="s">
        <v>327</v>
      </c>
      <c r="AI508" s="26" t="s">
        <v>327</v>
      </c>
      <c r="AJ508" s="26" t="s">
        <v>327</v>
      </c>
      <c r="AM508" s="26" t="s">
        <v>327</v>
      </c>
      <c r="AN508" s="26" t="s">
        <v>327</v>
      </c>
      <c r="AO508" s="26" t="s">
        <v>327</v>
      </c>
      <c r="AP508" s="26" t="s">
        <v>327</v>
      </c>
      <c r="AS508" s="26" t="s">
        <v>327</v>
      </c>
      <c r="AT508" s="26" t="s">
        <v>327</v>
      </c>
      <c r="AU508" s="26" t="s">
        <v>327</v>
      </c>
      <c r="AV508" s="26" t="s">
        <v>327</v>
      </c>
      <c r="AY508" s="26" t="s">
        <v>327</v>
      </c>
      <c r="AZ508" s="26" t="s">
        <v>327</v>
      </c>
      <c r="BA508" s="26" t="s">
        <v>327</v>
      </c>
      <c r="BB508" s="26" t="s">
        <v>327</v>
      </c>
      <c r="BE508" s="26" t="s">
        <v>327</v>
      </c>
      <c r="BF508" s="26" t="s">
        <v>327</v>
      </c>
      <c r="BG508" s="26" t="s">
        <v>327</v>
      </c>
      <c r="BH508" s="26" t="s">
        <v>327</v>
      </c>
      <c r="BK508" s="26" t="s">
        <v>327</v>
      </c>
      <c r="BL508" s="26" t="s">
        <v>327</v>
      </c>
      <c r="BM508" s="26" t="s">
        <v>327</v>
      </c>
      <c r="BN508" s="26" t="s">
        <v>327</v>
      </c>
      <c r="BQ508" s="26" t="s">
        <v>327</v>
      </c>
      <c r="BR508" s="26" t="s">
        <v>327</v>
      </c>
      <c r="BS508" s="26" t="s">
        <v>327</v>
      </c>
      <c r="BT508" s="26" t="s">
        <v>327</v>
      </c>
      <c r="BW508" s="26" t="s">
        <v>327</v>
      </c>
      <c r="BX508" s="26" t="s">
        <v>327</v>
      </c>
      <c r="BY508" s="26" t="s">
        <v>327</v>
      </c>
      <c r="BZ508" s="26" t="s">
        <v>327</v>
      </c>
      <c r="CC508" s="26" t="s">
        <v>327</v>
      </c>
      <c r="CD508" s="26" t="s">
        <v>327</v>
      </c>
      <c r="CE508" s="26" t="s">
        <v>327</v>
      </c>
      <c r="CF508" s="26" t="s">
        <v>327</v>
      </c>
      <c r="CI508" s="26" t="s">
        <v>327</v>
      </c>
      <c r="CJ508" s="26" t="s">
        <v>327</v>
      </c>
      <c r="CK508" s="26" t="s">
        <v>327</v>
      </c>
      <c r="CL508" s="26" t="s">
        <v>327</v>
      </c>
      <c r="CO508" s="26" t="s">
        <v>327</v>
      </c>
      <c r="CP508" s="26" t="s">
        <v>327</v>
      </c>
      <c r="CQ508" s="26" t="s">
        <v>327</v>
      </c>
      <c r="CR508" s="26" t="s">
        <v>327</v>
      </c>
      <c r="CU508" s="26" t="s">
        <v>327</v>
      </c>
      <c r="CV508" s="26" t="s">
        <v>327</v>
      </c>
      <c r="CW508" s="26" t="s">
        <v>327</v>
      </c>
      <c r="CX508" s="26" t="s">
        <v>327</v>
      </c>
    </row>
    <row r="509" spans="5:102" x14ac:dyDescent="0.45">
      <c r="E509" s="26" t="s">
        <v>327</v>
      </c>
      <c r="F509" s="26" t="s">
        <v>327</v>
      </c>
      <c r="G509" s="26" t="s">
        <v>327</v>
      </c>
      <c r="H509" s="26" t="s">
        <v>327</v>
      </c>
      <c r="I509" s="26" t="s">
        <v>327</v>
      </c>
      <c r="J509" s="26" t="s">
        <v>327</v>
      </c>
      <c r="K509" s="26" t="s">
        <v>327</v>
      </c>
      <c r="L509" s="26" t="s">
        <v>327</v>
      </c>
      <c r="M509" s="26" t="s">
        <v>327</v>
      </c>
      <c r="O509" s="26" t="s">
        <v>327</v>
      </c>
      <c r="P509" s="26" t="s">
        <v>327</v>
      </c>
      <c r="Q509" s="26" t="s">
        <v>327</v>
      </c>
      <c r="R509" s="26" t="s">
        <v>327</v>
      </c>
      <c r="U509" s="26" t="s">
        <v>327</v>
      </c>
      <c r="V509" s="26" t="s">
        <v>327</v>
      </c>
      <c r="W509" s="26" t="s">
        <v>327</v>
      </c>
      <c r="X509" s="26" t="s">
        <v>327</v>
      </c>
      <c r="AA509" s="26" t="s">
        <v>327</v>
      </c>
      <c r="AB509" s="26" t="s">
        <v>327</v>
      </c>
      <c r="AC509" s="26" t="s">
        <v>327</v>
      </c>
      <c r="AD509" s="26" t="s">
        <v>327</v>
      </c>
      <c r="AG509" s="26" t="s">
        <v>327</v>
      </c>
      <c r="AH509" s="26" t="s">
        <v>327</v>
      </c>
      <c r="AI509" s="26" t="s">
        <v>327</v>
      </c>
      <c r="AJ509" s="26" t="s">
        <v>327</v>
      </c>
      <c r="AM509" s="26" t="s">
        <v>327</v>
      </c>
      <c r="AN509" s="26" t="s">
        <v>327</v>
      </c>
      <c r="AO509" s="26" t="s">
        <v>327</v>
      </c>
      <c r="AP509" s="26" t="s">
        <v>327</v>
      </c>
      <c r="AS509" s="26" t="s">
        <v>327</v>
      </c>
      <c r="AT509" s="26" t="s">
        <v>327</v>
      </c>
      <c r="AU509" s="26" t="s">
        <v>327</v>
      </c>
      <c r="AV509" s="26" t="s">
        <v>327</v>
      </c>
      <c r="AY509" s="26" t="s">
        <v>327</v>
      </c>
      <c r="AZ509" s="26" t="s">
        <v>327</v>
      </c>
      <c r="BA509" s="26" t="s">
        <v>327</v>
      </c>
      <c r="BB509" s="26" t="s">
        <v>327</v>
      </c>
      <c r="BE509" s="26" t="s">
        <v>327</v>
      </c>
      <c r="BF509" s="26" t="s">
        <v>327</v>
      </c>
      <c r="BG509" s="26" t="s">
        <v>327</v>
      </c>
      <c r="BH509" s="26" t="s">
        <v>327</v>
      </c>
      <c r="BK509" s="26" t="s">
        <v>327</v>
      </c>
      <c r="BL509" s="26" t="s">
        <v>327</v>
      </c>
      <c r="BM509" s="26" t="s">
        <v>327</v>
      </c>
      <c r="BN509" s="26" t="s">
        <v>327</v>
      </c>
      <c r="BQ509" s="26" t="s">
        <v>327</v>
      </c>
      <c r="BR509" s="26" t="s">
        <v>327</v>
      </c>
      <c r="BS509" s="26" t="s">
        <v>327</v>
      </c>
      <c r="BT509" s="26" t="s">
        <v>327</v>
      </c>
      <c r="BW509" s="26" t="s">
        <v>327</v>
      </c>
      <c r="BX509" s="26" t="s">
        <v>327</v>
      </c>
      <c r="BY509" s="26" t="s">
        <v>327</v>
      </c>
      <c r="BZ509" s="26" t="s">
        <v>327</v>
      </c>
      <c r="CC509" s="26" t="s">
        <v>327</v>
      </c>
      <c r="CD509" s="26" t="s">
        <v>327</v>
      </c>
      <c r="CE509" s="26" t="s">
        <v>327</v>
      </c>
      <c r="CF509" s="26" t="s">
        <v>327</v>
      </c>
      <c r="CI509" s="26" t="s">
        <v>327</v>
      </c>
      <c r="CJ509" s="26" t="s">
        <v>327</v>
      </c>
      <c r="CK509" s="26" t="s">
        <v>327</v>
      </c>
      <c r="CL509" s="26" t="s">
        <v>327</v>
      </c>
      <c r="CO509" s="26" t="s">
        <v>327</v>
      </c>
      <c r="CP509" s="26" t="s">
        <v>327</v>
      </c>
      <c r="CQ509" s="26" t="s">
        <v>327</v>
      </c>
      <c r="CR509" s="26" t="s">
        <v>327</v>
      </c>
      <c r="CU509" s="26" t="s">
        <v>327</v>
      </c>
      <c r="CV509" s="26" t="s">
        <v>327</v>
      </c>
      <c r="CW509" s="26" t="s">
        <v>327</v>
      </c>
      <c r="CX509" s="26" t="s">
        <v>327</v>
      </c>
    </row>
    <row r="510" spans="5:102" x14ac:dyDescent="0.45">
      <c r="E510" s="26" t="s">
        <v>327</v>
      </c>
      <c r="F510" s="26" t="s">
        <v>327</v>
      </c>
      <c r="G510" s="26" t="s">
        <v>327</v>
      </c>
      <c r="H510" s="26" t="s">
        <v>327</v>
      </c>
      <c r="I510" s="26" t="s">
        <v>327</v>
      </c>
      <c r="J510" s="26" t="s">
        <v>327</v>
      </c>
      <c r="K510" s="26" t="s">
        <v>327</v>
      </c>
      <c r="L510" s="26" t="s">
        <v>327</v>
      </c>
      <c r="M510" s="26" t="s">
        <v>327</v>
      </c>
      <c r="O510" s="26" t="s">
        <v>327</v>
      </c>
      <c r="P510" s="26" t="s">
        <v>327</v>
      </c>
      <c r="Q510" s="26" t="s">
        <v>327</v>
      </c>
      <c r="R510" s="26" t="s">
        <v>327</v>
      </c>
      <c r="U510" s="26" t="s">
        <v>327</v>
      </c>
      <c r="V510" s="26" t="s">
        <v>327</v>
      </c>
      <c r="W510" s="26" t="s">
        <v>327</v>
      </c>
      <c r="X510" s="26" t="s">
        <v>327</v>
      </c>
      <c r="AA510" s="26" t="s">
        <v>327</v>
      </c>
      <c r="AB510" s="26" t="s">
        <v>327</v>
      </c>
      <c r="AC510" s="26" t="s">
        <v>327</v>
      </c>
      <c r="AD510" s="26" t="s">
        <v>327</v>
      </c>
      <c r="AG510" s="26" t="s">
        <v>327</v>
      </c>
      <c r="AH510" s="26" t="s">
        <v>327</v>
      </c>
      <c r="AI510" s="26" t="s">
        <v>327</v>
      </c>
      <c r="AJ510" s="26" t="s">
        <v>327</v>
      </c>
      <c r="AM510" s="26" t="s">
        <v>327</v>
      </c>
      <c r="AN510" s="26" t="s">
        <v>327</v>
      </c>
      <c r="AO510" s="26" t="s">
        <v>327</v>
      </c>
      <c r="AP510" s="26" t="s">
        <v>327</v>
      </c>
      <c r="AS510" s="26" t="s">
        <v>327</v>
      </c>
      <c r="AT510" s="26" t="s">
        <v>327</v>
      </c>
      <c r="AU510" s="26" t="s">
        <v>327</v>
      </c>
      <c r="AV510" s="26" t="s">
        <v>327</v>
      </c>
      <c r="AY510" s="26" t="s">
        <v>327</v>
      </c>
      <c r="AZ510" s="26" t="s">
        <v>327</v>
      </c>
      <c r="BA510" s="26" t="s">
        <v>327</v>
      </c>
      <c r="BB510" s="26" t="s">
        <v>327</v>
      </c>
      <c r="BE510" s="26" t="s">
        <v>327</v>
      </c>
      <c r="BF510" s="26" t="s">
        <v>327</v>
      </c>
      <c r="BG510" s="26" t="s">
        <v>327</v>
      </c>
      <c r="BH510" s="26" t="s">
        <v>327</v>
      </c>
      <c r="BK510" s="26" t="s">
        <v>327</v>
      </c>
      <c r="BL510" s="26" t="s">
        <v>327</v>
      </c>
      <c r="BM510" s="26" t="s">
        <v>327</v>
      </c>
      <c r="BN510" s="26" t="s">
        <v>327</v>
      </c>
      <c r="BQ510" s="26" t="s">
        <v>327</v>
      </c>
      <c r="BR510" s="26" t="s">
        <v>327</v>
      </c>
      <c r="BS510" s="26" t="s">
        <v>327</v>
      </c>
      <c r="BT510" s="26" t="s">
        <v>327</v>
      </c>
      <c r="BW510" s="26" t="s">
        <v>327</v>
      </c>
      <c r="BX510" s="26" t="s">
        <v>327</v>
      </c>
      <c r="BY510" s="26" t="s">
        <v>327</v>
      </c>
      <c r="BZ510" s="26" t="s">
        <v>327</v>
      </c>
      <c r="CC510" s="26" t="s">
        <v>327</v>
      </c>
      <c r="CD510" s="26" t="s">
        <v>327</v>
      </c>
      <c r="CE510" s="26" t="s">
        <v>327</v>
      </c>
      <c r="CF510" s="26" t="s">
        <v>327</v>
      </c>
      <c r="CI510" s="26" t="s">
        <v>327</v>
      </c>
      <c r="CJ510" s="26" t="s">
        <v>327</v>
      </c>
      <c r="CK510" s="26" t="s">
        <v>327</v>
      </c>
      <c r="CL510" s="26" t="s">
        <v>327</v>
      </c>
      <c r="CO510" s="26" t="s">
        <v>327</v>
      </c>
      <c r="CP510" s="26" t="s">
        <v>327</v>
      </c>
      <c r="CQ510" s="26" t="s">
        <v>327</v>
      </c>
      <c r="CR510" s="26" t="s">
        <v>327</v>
      </c>
      <c r="CU510" s="26" t="s">
        <v>327</v>
      </c>
      <c r="CV510" s="26" t="s">
        <v>327</v>
      </c>
      <c r="CW510" s="26" t="s">
        <v>327</v>
      </c>
      <c r="CX510" s="26" t="s">
        <v>327</v>
      </c>
    </row>
    <row r="511" spans="5:102" x14ac:dyDescent="0.45">
      <c r="E511" s="26" t="s">
        <v>327</v>
      </c>
      <c r="F511" s="26" t="s">
        <v>327</v>
      </c>
      <c r="G511" s="26" t="s">
        <v>327</v>
      </c>
      <c r="H511" s="26" t="s">
        <v>327</v>
      </c>
      <c r="I511" s="26" t="s">
        <v>327</v>
      </c>
      <c r="J511" s="26" t="s">
        <v>327</v>
      </c>
      <c r="K511" s="26" t="s">
        <v>327</v>
      </c>
      <c r="L511" s="26" t="s">
        <v>327</v>
      </c>
      <c r="M511" s="26" t="s">
        <v>327</v>
      </c>
      <c r="O511" s="26" t="s">
        <v>327</v>
      </c>
      <c r="P511" s="26" t="s">
        <v>327</v>
      </c>
      <c r="Q511" s="26" t="s">
        <v>327</v>
      </c>
      <c r="R511" s="26" t="s">
        <v>327</v>
      </c>
      <c r="U511" s="26" t="s">
        <v>327</v>
      </c>
      <c r="V511" s="26" t="s">
        <v>327</v>
      </c>
      <c r="W511" s="26" t="s">
        <v>327</v>
      </c>
      <c r="X511" s="26" t="s">
        <v>327</v>
      </c>
      <c r="AA511" s="26" t="s">
        <v>327</v>
      </c>
      <c r="AB511" s="26" t="s">
        <v>327</v>
      </c>
      <c r="AC511" s="26" t="s">
        <v>327</v>
      </c>
      <c r="AD511" s="26" t="s">
        <v>327</v>
      </c>
      <c r="AG511" s="26" t="s">
        <v>327</v>
      </c>
      <c r="AH511" s="26" t="s">
        <v>327</v>
      </c>
      <c r="AI511" s="26" t="s">
        <v>327</v>
      </c>
      <c r="AJ511" s="26" t="s">
        <v>327</v>
      </c>
      <c r="AM511" s="26" t="s">
        <v>327</v>
      </c>
      <c r="AN511" s="26" t="s">
        <v>327</v>
      </c>
      <c r="AO511" s="26" t="s">
        <v>327</v>
      </c>
      <c r="AP511" s="26" t="s">
        <v>327</v>
      </c>
      <c r="AS511" s="26" t="s">
        <v>327</v>
      </c>
      <c r="AT511" s="26" t="s">
        <v>327</v>
      </c>
      <c r="AU511" s="26" t="s">
        <v>327</v>
      </c>
      <c r="AV511" s="26" t="s">
        <v>327</v>
      </c>
      <c r="AY511" s="26" t="s">
        <v>327</v>
      </c>
      <c r="AZ511" s="26" t="s">
        <v>327</v>
      </c>
      <c r="BA511" s="26" t="s">
        <v>327</v>
      </c>
      <c r="BB511" s="26" t="s">
        <v>327</v>
      </c>
      <c r="BE511" s="26" t="s">
        <v>327</v>
      </c>
      <c r="BF511" s="26" t="s">
        <v>327</v>
      </c>
      <c r="BG511" s="26" t="s">
        <v>327</v>
      </c>
      <c r="BH511" s="26" t="s">
        <v>327</v>
      </c>
      <c r="BK511" s="26" t="s">
        <v>327</v>
      </c>
      <c r="BL511" s="26" t="s">
        <v>327</v>
      </c>
      <c r="BM511" s="26" t="s">
        <v>327</v>
      </c>
      <c r="BN511" s="26" t="s">
        <v>327</v>
      </c>
      <c r="BQ511" s="26" t="s">
        <v>327</v>
      </c>
      <c r="BR511" s="26" t="s">
        <v>327</v>
      </c>
      <c r="BS511" s="26" t="s">
        <v>327</v>
      </c>
      <c r="BT511" s="26" t="s">
        <v>327</v>
      </c>
      <c r="BW511" s="26" t="s">
        <v>327</v>
      </c>
      <c r="BX511" s="26" t="s">
        <v>327</v>
      </c>
      <c r="BY511" s="26" t="s">
        <v>327</v>
      </c>
      <c r="BZ511" s="26" t="s">
        <v>327</v>
      </c>
      <c r="CC511" s="26" t="s">
        <v>327</v>
      </c>
      <c r="CD511" s="26" t="s">
        <v>327</v>
      </c>
      <c r="CE511" s="26" t="s">
        <v>327</v>
      </c>
      <c r="CF511" s="26" t="s">
        <v>327</v>
      </c>
      <c r="CI511" s="26" t="s">
        <v>327</v>
      </c>
      <c r="CJ511" s="26" t="s">
        <v>327</v>
      </c>
      <c r="CK511" s="26" t="s">
        <v>327</v>
      </c>
      <c r="CL511" s="26" t="s">
        <v>327</v>
      </c>
      <c r="CO511" s="26" t="s">
        <v>327</v>
      </c>
      <c r="CP511" s="26" t="s">
        <v>327</v>
      </c>
      <c r="CQ511" s="26" t="s">
        <v>327</v>
      </c>
      <c r="CR511" s="26" t="s">
        <v>327</v>
      </c>
      <c r="CU511" s="26" t="s">
        <v>327</v>
      </c>
      <c r="CV511" s="26" t="s">
        <v>327</v>
      </c>
      <c r="CW511" s="26" t="s">
        <v>327</v>
      </c>
      <c r="CX511" s="26" t="s">
        <v>327</v>
      </c>
    </row>
    <row r="512" spans="5:102" x14ac:dyDescent="0.45">
      <c r="E512" s="26" t="s">
        <v>327</v>
      </c>
      <c r="F512" s="26" t="s">
        <v>327</v>
      </c>
      <c r="G512" s="26" t="s">
        <v>327</v>
      </c>
      <c r="H512" s="26" t="s">
        <v>327</v>
      </c>
      <c r="I512" s="26" t="s">
        <v>327</v>
      </c>
      <c r="J512" s="26" t="s">
        <v>327</v>
      </c>
      <c r="K512" s="26" t="s">
        <v>327</v>
      </c>
      <c r="L512" s="26" t="s">
        <v>327</v>
      </c>
      <c r="M512" s="26" t="s">
        <v>327</v>
      </c>
      <c r="O512" s="26" t="s">
        <v>327</v>
      </c>
      <c r="P512" s="26" t="s">
        <v>327</v>
      </c>
      <c r="Q512" s="26" t="s">
        <v>327</v>
      </c>
      <c r="R512" s="26" t="s">
        <v>327</v>
      </c>
      <c r="U512" s="26" t="s">
        <v>327</v>
      </c>
      <c r="V512" s="26" t="s">
        <v>327</v>
      </c>
      <c r="W512" s="26" t="s">
        <v>327</v>
      </c>
      <c r="X512" s="26" t="s">
        <v>327</v>
      </c>
      <c r="AA512" s="26" t="s">
        <v>327</v>
      </c>
      <c r="AB512" s="26" t="s">
        <v>327</v>
      </c>
      <c r="AC512" s="26" t="s">
        <v>327</v>
      </c>
      <c r="AD512" s="26" t="s">
        <v>327</v>
      </c>
      <c r="AG512" s="26" t="s">
        <v>327</v>
      </c>
      <c r="AH512" s="26" t="s">
        <v>327</v>
      </c>
      <c r="AI512" s="26" t="s">
        <v>327</v>
      </c>
      <c r="AJ512" s="26" t="s">
        <v>327</v>
      </c>
      <c r="AM512" s="26" t="s">
        <v>327</v>
      </c>
      <c r="AN512" s="26" t="s">
        <v>327</v>
      </c>
      <c r="AO512" s="26" t="s">
        <v>327</v>
      </c>
      <c r="AP512" s="26" t="s">
        <v>327</v>
      </c>
      <c r="AS512" s="26" t="s">
        <v>327</v>
      </c>
      <c r="AT512" s="26" t="s">
        <v>327</v>
      </c>
      <c r="AU512" s="26" t="s">
        <v>327</v>
      </c>
      <c r="AV512" s="26" t="s">
        <v>327</v>
      </c>
      <c r="AY512" s="26" t="s">
        <v>327</v>
      </c>
      <c r="AZ512" s="26" t="s">
        <v>327</v>
      </c>
      <c r="BA512" s="26" t="s">
        <v>327</v>
      </c>
      <c r="BB512" s="26" t="s">
        <v>327</v>
      </c>
      <c r="BE512" s="26" t="s">
        <v>327</v>
      </c>
      <c r="BF512" s="26" t="s">
        <v>327</v>
      </c>
      <c r="BG512" s="26" t="s">
        <v>327</v>
      </c>
      <c r="BH512" s="26" t="s">
        <v>327</v>
      </c>
      <c r="BK512" s="26" t="s">
        <v>327</v>
      </c>
      <c r="BL512" s="26" t="s">
        <v>327</v>
      </c>
      <c r="BM512" s="26" t="s">
        <v>327</v>
      </c>
      <c r="BN512" s="26" t="s">
        <v>327</v>
      </c>
      <c r="BQ512" s="26" t="s">
        <v>327</v>
      </c>
      <c r="BR512" s="26" t="s">
        <v>327</v>
      </c>
      <c r="BS512" s="26" t="s">
        <v>327</v>
      </c>
      <c r="BT512" s="26" t="s">
        <v>327</v>
      </c>
      <c r="BW512" s="26" t="s">
        <v>327</v>
      </c>
      <c r="BX512" s="26" t="s">
        <v>327</v>
      </c>
      <c r="BY512" s="26" t="s">
        <v>327</v>
      </c>
      <c r="BZ512" s="26" t="s">
        <v>327</v>
      </c>
      <c r="CC512" s="26" t="s">
        <v>327</v>
      </c>
      <c r="CD512" s="26" t="s">
        <v>327</v>
      </c>
      <c r="CE512" s="26" t="s">
        <v>327</v>
      </c>
      <c r="CF512" s="26" t="s">
        <v>327</v>
      </c>
      <c r="CI512" s="26" t="s">
        <v>327</v>
      </c>
      <c r="CJ512" s="26" t="s">
        <v>327</v>
      </c>
      <c r="CK512" s="26" t="s">
        <v>327</v>
      </c>
      <c r="CL512" s="26" t="s">
        <v>327</v>
      </c>
      <c r="CO512" s="26" t="s">
        <v>327</v>
      </c>
      <c r="CP512" s="26" t="s">
        <v>327</v>
      </c>
      <c r="CQ512" s="26" t="s">
        <v>327</v>
      </c>
      <c r="CR512" s="26" t="s">
        <v>327</v>
      </c>
      <c r="CU512" s="26" t="s">
        <v>327</v>
      </c>
      <c r="CV512" s="26" t="s">
        <v>327</v>
      </c>
      <c r="CW512" s="26" t="s">
        <v>327</v>
      </c>
      <c r="CX512" s="26" t="s">
        <v>327</v>
      </c>
    </row>
    <row r="513" spans="5:102" x14ac:dyDescent="0.45">
      <c r="E513" s="26" t="s">
        <v>327</v>
      </c>
      <c r="F513" s="26" t="s">
        <v>327</v>
      </c>
      <c r="G513" s="26" t="s">
        <v>327</v>
      </c>
      <c r="H513" s="26" t="s">
        <v>327</v>
      </c>
      <c r="I513" s="26" t="s">
        <v>327</v>
      </c>
      <c r="J513" s="26" t="s">
        <v>327</v>
      </c>
      <c r="K513" s="26" t="s">
        <v>327</v>
      </c>
      <c r="L513" s="26" t="s">
        <v>327</v>
      </c>
      <c r="M513" s="26" t="s">
        <v>327</v>
      </c>
      <c r="O513" s="26" t="s">
        <v>327</v>
      </c>
      <c r="P513" s="26" t="s">
        <v>327</v>
      </c>
      <c r="Q513" s="26" t="s">
        <v>327</v>
      </c>
      <c r="R513" s="26" t="s">
        <v>327</v>
      </c>
      <c r="U513" s="26" t="s">
        <v>327</v>
      </c>
      <c r="V513" s="26" t="s">
        <v>327</v>
      </c>
      <c r="W513" s="26" t="s">
        <v>327</v>
      </c>
      <c r="X513" s="26" t="s">
        <v>327</v>
      </c>
      <c r="AA513" s="26" t="s">
        <v>327</v>
      </c>
      <c r="AB513" s="26" t="s">
        <v>327</v>
      </c>
      <c r="AC513" s="26" t="s">
        <v>327</v>
      </c>
      <c r="AD513" s="26" t="s">
        <v>327</v>
      </c>
      <c r="AG513" s="26" t="s">
        <v>327</v>
      </c>
      <c r="AH513" s="26" t="s">
        <v>327</v>
      </c>
      <c r="AI513" s="26" t="s">
        <v>327</v>
      </c>
      <c r="AJ513" s="26" t="s">
        <v>327</v>
      </c>
      <c r="AM513" s="26" t="s">
        <v>327</v>
      </c>
      <c r="AN513" s="26" t="s">
        <v>327</v>
      </c>
      <c r="AO513" s="26" t="s">
        <v>327</v>
      </c>
      <c r="AP513" s="26" t="s">
        <v>327</v>
      </c>
      <c r="AS513" s="26" t="s">
        <v>327</v>
      </c>
      <c r="AT513" s="26" t="s">
        <v>327</v>
      </c>
      <c r="AU513" s="26" t="s">
        <v>327</v>
      </c>
      <c r="AV513" s="26" t="s">
        <v>327</v>
      </c>
      <c r="AY513" s="26" t="s">
        <v>327</v>
      </c>
      <c r="AZ513" s="26" t="s">
        <v>327</v>
      </c>
      <c r="BA513" s="26" t="s">
        <v>327</v>
      </c>
      <c r="BB513" s="26" t="s">
        <v>327</v>
      </c>
      <c r="BE513" s="26" t="s">
        <v>327</v>
      </c>
      <c r="BF513" s="26" t="s">
        <v>327</v>
      </c>
      <c r="BG513" s="26" t="s">
        <v>327</v>
      </c>
      <c r="BH513" s="26" t="s">
        <v>327</v>
      </c>
      <c r="BK513" s="26" t="s">
        <v>327</v>
      </c>
      <c r="BL513" s="26" t="s">
        <v>327</v>
      </c>
      <c r="BM513" s="26" t="s">
        <v>327</v>
      </c>
      <c r="BN513" s="26" t="s">
        <v>327</v>
      </c>
      <c r="BQ513" s="26" t="s">
        <v>327</v>
      </c>
      <c r="BR513" s="26" t="s">
        <v>327</v>
      </c>
      <c r="BS513" s="26" t="s">
        <v>327</v>
      </c>
      <c r="BT513" s="26" t="s">
        <v>327</v>
      </c>
      <c r="BW513" s="26" t="s">
        <v>327</v>
      </c>
      <c r="BX513" s="26" t="s">
        <v>327</v>
      </c>
      <c r="BY513" s="26" t="s">
        <v>327</v>
      </c>
      <c r="BZ513" s="26" t="s">
        <v>327</v>
      </c>
      <c r="CC513" s="26" t="s">
        <v>327</v>
      </c>
      <c r="CD513" s="26" t="s">
        <v>327</v>
      </c>
      <c r="CE513" s="26" t="s">
        <v>327</v>
      </c>
      <c r="CF513" s="26" t="s">
        <v>327</v>
      </c>
      <c r="CI513" s="26" t="s">
        <v>327</v>
      </c>
      <c r="CJ513" s="26" t="s">
        <v>327</v>
      </c>
      <c r="CK513" s="26" t="s">
        <v>327</v>
      </c>
      <c r="CL513" s="26" t="s">
        <v>327</v>
      </c>
      <c r="CO513" s="26" t="s">
        <v>327</v>
      </c>
      <c r="CP513" s="26" t="s">
        <v>327</v>
      </c>
      <c r="CQ513" s="26" t="s">
        <v>327</v>
      </c>
      <c r="CR513" s="26" t="s">
        <v>327</v>
      </c>
      <c r="CU513" s="26" t="s">
        <v>327</v>
      </c>
      <c r="CV513" s="26" t="s">
        <v>327</v>
      </c>
      <c r="CW513" s="26" t="s">
        <v>327</v>
      </c>
      <c r="CX513" s="26" t="s">
        <v>327</v>
      </c>
    </row>
    <row r="514" spans="5:102" x14ac:dyDescent="0.45">
      <c r="E514" s="26" t="s">
        <v>327</v>
      </c>
      <c r="F514" s="26" t="s">
        <v>327</v>
      </c>
      <c r="G514" s="26" t="s">
        <v>327</v>
      </c>
      <c r="H514" s="26" t="s">
        <v>327</v>
      </c>
      <c r="I514" s="26" t="s">
        <v>327</v>
      </c>
      <c r="J514" s="26" t="s">
        <v>327</v>
      </c>
      <c r="K514" s="26" t="s">
        <v>327</v>
      </c>
      <c r="L514" s="26" t="s">
        <v>327</v>
      </c>
      <c r="M514" s="26" t="s">
        <v>327</v>
      </c>
      <c r="O514" s="26" t="s">
        <v>327</v>
      </c>
      <c r="P514" s="26" t="s">
        <v>327</v>
      </c>
      <c r="Q514" s="26" t="s">
        <v>327</v>
      </c>
      <c r="R514" s="26" t="s">
        <v>327</v>
      </c>
      <c r="U514" s="26" t="s">
        <v>327</v>
      </c>
      <c r="V514" s="26" t="s">
        <v>327</v>
      </c>
      <c r="W514" s="26" t="s">
        <v>327</v>
      </c>
      <c r="X514" s="26" t="s">
        <v>327</v>
      </c>
      <c r="AA514" s="26" t="s">
        <v>327</v>
      </c>
      <c r="AB514" s="26" t="s">
        <v>327</v>
      </c>
      <c r="AC514" s="26" t="s">
        <v>327</v>
      </c>
      <c r="AD514" s="26" t="s">
        <v>327</v>
      </c>
      <c r="AG514" s="26" t="s">
        <v>327</v>
      </c>
      <c r="AH514" s="26" t="s">
        <v>327</v>
      </c>
      <c r="AI514" s="26" t="s">
        <v>327</v>
      </c>
      <c r="AJ514" s="26" t="s">
        <v>327</v>
      </c>
      <c r="AM514" s="26" t="s">
        <v>327</v>
      </c>
      <c r="AN514" s="26" t="s">
        <v>327</v>
      </c>
      <c r="AO514" s="26" t="s">
        <v>327</v>
      </c>
      <c r="AP514" s="26" t="s">
        <v>327</v>
      </c>
      <c r="AS514" s="26" t="s">
        <v>327</v>
      </c>
      <c r="AT514" s="26" t="s">
        <v>327</v>
      </c>
      <c r="AU514" s="26" t="s">
        <v>327</v>
      </c>
      <c r="AV514" s="26" t="s">
        <v>327</v>
      </c>
      <c r="AY514" s="26" t="s">
        <v>327</v>
      </c>
      <c r="AZ514" s="26" t="s">
        <v>327</v>
      </c>
      <c r="BA514" s="26" t="s">
        <v>327</v>
      </c>
      <c r="BB514" s="26" t="s">
        <v>327</v>
      </c>
      <c r="BE514" s="26" t="s">
        <v>327</v>
      </c>
      <c r="BF514" s="26" t="s">
        <v>327</v>
      </c>
      <c r="BG514" s="26" t="s">
        <v>327</v>
      </c>
      <c r="BH514" s="26" t="s">
        <v>327</v>
      </c>
      <c r="BK514" s="26" t="s">
        <v>327</v>
      </c>
      <c r="BL514" s="26" t="s">
        <v>327</v>
      </c>
      <c r="BM514" s="26" t="s">
        <v>327</v>
      </c>
      <c r="BN514" s="26" t="s">
        <v>327</v>
      </c>
      <c r="BQ514" s="26" t="s">
        <v>327</v>
      </c>
      <c r="BR514" s="26" t="s">
        <v>327</v>
      </c>
      <c r="BS514" s="26" t="s">
        <v>327</v>
      </c>
      <c r="BT514" s="26" t="s">
        <v>327</v>
      </c>
      <c r="BW514" s="26" t="s">
        <v>327</v>
      </c>
      <c r="BX514" s="26" t="s">
        <v>327</v>
      </c>
      <c r="BY514" s="26" t="s">
        <v>327</v>
      </c>
      <c r="BZ514" s="26" t="s">
        <v>327</v>
      </c>
      <c r="CC514" s="26" t="s">
        <v>327</v>
      </c>
      <c r="CD514" s="26" t="s">
        <v>327</v>
      </c>
      <c r="CE514" s="26" t="s">
        <v>327</v>
      </c>
      <c r="CF514" s="26" t="s">
        <v>327</v>
      </c>
      <c r="CI514" s="26" t="s">
        <v>327</v>
      </c>
      <c r="CJ514" s="26" t="s">
        <v>327</v>
      </c>
      <c r="CK514" s="26" t="s">
        <v>327</v>
      </c>
      <c r="CL514" s="26" t="s">
        <v>327</v>
      </c>
      <c r="CO514" s="26" t="s">
        <v>327</v>
      </c>
      <c r="CP514" s="26" t="s">
        <v>327</v>
      </c>
      <c r="CQ514" s="26" t="s">
        <v>327</v>
      </c>
      <c r="CR514" s="26" t="s">
        <v>327</v>
      </c>
      <c r="CU514" s="26" t="s">
        <v>327</v>
      </c>
      <c r="CV514" s="26" t="s">
        <v>327</v>
      </c>
      <c r="CW514" s="26" t="s">
        <v>327</v>
      </c>
      <c r="CX514" s="26" t="s">
        <v>327</v>
      </c>
    </row>
    <row r="515" spans="5:102" x14ac:dyDescent="0.45">
      <c r="E515" s="26" t="s">
        <v>327</v>
      </c>
      <c r="F515" s="26" t="s">
        <v>327</v>
      </c>
      <c r="G515" s="26" t="s">
        <v>327</v>
      </c>
      <c r="H515" s="26" t="s">
        <v>327</v>
      </c>
      <c r="I515" s="26" t="s">
        <v>327</v>
      </c>
      <c r="J515" s="26" t="s">
        <v>327</v>
      </c>
      <c r="K515" s="26" t="s">
        <v>327</v>
      </c>
      <c r="L515" s="26" t="s">
        <v>327</v>
      </c>
      <c r="M515" s="26" t="s">
        <v>327</v>
      </c>
      <c r="O515" s="26" t="s">
        <v>327</v>
      </c>
      <c r="P515" s="26" t="s">
        <v>327</v>
      </c>
      <c r="Q515" s="26" t="s">
        <v>327</v>
      </c>
      <c r="R515" s="26" t="s">
        <v>327</v>
      </c>
      <c r="U515" s="26" t="s">
        <v>327</v>
      </c>
      <c r="V515" s="26" t="s">
        <v>327</v>
      </c>
      <c r="W515" s="26" t="s">
        <v>327</v>
      </c>
      <c r="X515" s="26" t="s">
        <v>327</v>
      </c>
      <c r="AA515" s="26" t="s">
        <v>327</v>
      </c>
      <c r="AB515" s="26" t="s">
        <v>327</v>
      </c>
      <c r="AC515" s="26" t="s">
        <v>327</v>
      </c>
      <c r="AD515" s="26" t="s">
        <v>327</v>
      </c>
      <c r="AG515" s="26" t="s">
        <v>327</v>
      </c>
      <c r="AH515" s="26" t="s">
        <v>327</v>
      </c>
      <c r="AI515" s="26" t="s">
        <v>327</v>
      </c>
      <c r="AJ515" s="26" t="s">
        <v>327</v>
      </c>
      <c r="AM515" s="26" t="s">
        <v>327</v>
      </c>
      <c r="AN515" s="26" t="s">
        <v>327</v>
      </c>
      <c r="AO515" s="26" t="s">
        <v>327</v>
      </c>
      <c r="AP515" s="26" t="s">
        <v>327</v>
      </c>
      <c r="AS515" s="26" t="s">
        <v>327</v>
      </c>
      <c r="AT515" s="26" t="s">
        <v>327</v>
      </c>
      <c r="AU515" s="26" t="s">
        <v>327</v>
      </c>
      <c r="AV515" s="26" t="s">
        <v>327</v>
      </c>
      <c r="AY515" s="26" t="s">
        <v>327</v>
      </c>
      <c r="AZ515" s="26" t="s">
        <v>327</v>
      </c>
      <c r="BA515" s="26" t="s">
        <v>327</v>
      </c>
      <c r="BB515" s="26" t="s">
        <v>327</v>
      </c>
      <c r="BE515" s="26" t="s">
        <v>327</v>
      </c>
      <c r="BF515" s="26" t="s">
        <v>327</v>
      </c>
      <c r="BG515" s="26" t="s">
        <v>327</v>
      </c>
      <c r="BH515" s="26" t="s">
        <v>327</v>
      </c>
      <c r="BK515" s="26" t="s">
        <v>327</v>
      </c>
      <c r="BL515" s="26" t="s">
        <v>327</v>
      </c>
      <c r="BM515" s="26" t="s">
        <v>327</v>
      </c>
      <c r="BN515" s="26" t="s">
        <v>327</v>
      </c>
      <c r="BQ515" s="26" t="s">
        <v>327</v>
      </c>
      <c r="BR515" s="26" t="s">
        <v>327</v>
      </c>
      <c r="BS515" s="26" t="s">
        <v>327</v>
      </c>
      <c r="BT515" s="26" t="s">
        <v>327</v>
      </c>
      <c r="BW515" s="26" t="s">
        <v>327</v>
      </c>
      <c r="BX515" s="26" t="s">
        <v>327</v>
      </c>
      <c r="BY515" s="26" t="s">
        <v>327</v>
      </c>
      <c r="BZ515" s="26" t="s">
        <v>327</v>
      </c>
      <c r="CC515" s="26" t="s">
        <v>327</v>
      </c>
      <c r="CD515" s="26" t="s">
        <v>327</v>
      </c>
      <c r="CE515" s="26" t="s">
        <v>327</v>
      </c>
      <c r="CF515" s="26" t="s">
        <v>327</v>
      </c>
      <c r="CI515" s="26" t="s">
        <v>327</v>
      </c>
      <c r="CJ515" s="26" t="s">
        <v>327</v>
      </c>
      <c r="CK515" s="26" t="s">
        <v>327</v>
      </c>
      <c r="CL515" s="26" t="s">
        <v>327</v>
      </c>
      <c r="CO515" s="26" t="s">
        <v>327</v>
      </c>
      <c r="CP515" s="26" t="s">
        <v>327</v>
      </c>
      <c r="CQ515" s="26" t="s">
        <v>327</v>
      </c>
      <c r="CR515" s="26" t="s">
        <v>327</v>
      </c>
      <c r="CU515" s="26" t="s">
        <v>327</v>
      </c>
      <c r="CV515" s="26" t="s">
        <v>327</v>
      </c>
      <c r="CW515" s="26" t="s">
        <v>327</v>
      </c>
      <c r="CX515" s="26" t="s">
        <v>327</v>
      </c>
    </row>
    <row r="516" spans="5:102" x14ac:dyDescent="0.45">
      <c r="E516" s="26" t="s">
        <v>327</v>
      </c>
      <c r="F516" s="26" t="s">
        <v>327</v>
      </c>
      <c r="G516" s="26" t="s">
        <v>327</v>
      </c>
      <c r="H516" s="26" t="s">
        <v>327</v>
      </c>
      <c r="I516" s="26" t="s">
        <v>327</v>
      </c>
      <c r="J516" s="26" t="s">
        <v>327</v>
      </c>
      <c r="K516" s="26" t="s">
        <v>327</v>
      </c>
      <c r="L516" s="26" t="s">
        <v>327</v>
      </c>
      <c r="M516" s="26" t="s">
        <v>327</v>
      </c>
      <c r="O516" s="26" t="s">
        <v>327</v>
      </c>
      <c r="P516" s="26" t="s">
        <v>327</v>
      </c>
      <c r="Q516" s="26" t="s">
        <v>327</v>
      </c>
      <c r="R516" s="26" t="s">
        <v>327</v>
      </c>
      <c r="U516" s="26" t="s">
        <v>327</v>
      </c>
      <c r="V516" s="26" t="s">
        <v>327</v>
      </c>
      <c r="W516" s="26" t="s">
        <v>327</v>
      </c>
      <c r="X516" s="26" t="s">
        <v>327</v>
      </c>
      <c r="AA516" s="26" t="s">
        <v>327</v>
      </c>
      <c r="AB516" s="26" t="s">
        <v>327</v>
      </c>
      <c r="AC516" s="26" t="s">
        <v>327</v>
      </c>
      <c r="AD516" s="26" t="s">
        <v>327</v>
      </c>
      <c r="AG516" s="26" t="s">
        <v>327</v>
      </c>
      <c r="AH516" s="26" t="s">
        <v>327</v>
      </c>
      <c r="AI516" s="26" t="s">
        <v>327</v>
      </c>
      <c r="AJ516" s="26" t="s">
        <v>327</v>
      </c>
      <c r="AM516" s="26" t="s">
        <v>327</v>
      </c>
      <c r="AN516" s="26" t="s">
        <v>327</v>
      </c>
      <c r="AO516" s="26" t="s">
        <v>327</v>
      </c>
      <c r="AP516" s="26" t="s">
        <v>327</v>
      </c>
      <c r="AS516" s="26" t="s">
        <v>327</v>
      </c>
      <c r="AT516" s="26" t="s">
        <v>327</v>
      </c>
      <c r="AU516" s="26" t="s">
        <v>327</v>
      </c>
      <c r="AV516" s="26" t="s">
        <v>327</v>
      </c>
      <c r="AY516" s="26" t="s">
        <v>327</v>
      </c>
      <c r="AZ516" s="26" t="s">
        <v>327</v>
      </c>
      <c r="BA516" s="26" t="s">
        <v>327</v>
      </c>
      <c r="BB516" s="26" t="s">
        <v>327</v>
      </c>
      <c r="BE516" s="26" t="s">
        <v>327</v>
      </c>
      <c r="BF516" s="26" t="s">
        <v>327</v>
      </c>
      <c r="BG516" s="26" t="s">
        <v>327</v>
      </c>
      <c r="BH516" s="26" t="s">
        <v>327</v>
      </c>
      <c r="BK516" s="26" t="s">
        <v>327</v>
      </c>
      <c r="BL516" s="26" t="s">
        <v>327</v>
      </c>
      <c r="BM516" s="26" t="s">
        <v>327</v>
      </c>
      <c r="BN516" s="26" t="s">
        <v>327</v>
      </c>
      <c r="BQ516" s="26" t="s">
        <v>327</v>
      </c>
      <c r="BR516" s="26" t="s">
        <v>327</v>
      </c>
      <c r="BS516" s="26" t="s">
        <v>327</v>
      </c>
      <c r="BT516" s="26" t="s">
        <v>327</v>
      </c>
      <c r="BW516" s="26" t="s">
        <v>327</v>
      </c>
      <c r="BX516" s="26" t="s">
        <v>327</v>
      </c>
      <c r="BY516" s="26" t="s">
        <v>327</v>
      </c>
      <c r="BZ516" s="26" t="s">
        <v>327</v>
      </c>
      <c r="CC516" s="26" t="s">
        <v>327</v>
      </c>
      <c r="CD516" s="26" t="s">
        <v>327</v>
      </c>
      <c r="CE516" s="26" t="s">
        <v>327</v>
      </c>
      <c r="CF516" s="26" t="s">
        <v>327</v>
      </c>
      <c r="CI516" s="26" t="s">
        <v>327</v>
      </c>
      <c r="CJ516" s="26" t="s">
        <v>327</v>
      </c>
      <c r="CK516" s="26" t="s">
        <v>327</v>
      </c>
      <c r="CL516" s="26" t="s">
        <v>327</v>
      </c>
      <c r="CO516" s="26" t="s">
        <v>327</v>
      </c>
      <c r="CP516" s="26" t="s">
        <v>327</v>
      </c>
      <c r="CQ516" s="26" t="s">
        <v>327</v>
      </c>
      <c r="CR516" s="26" t="s">
        <v>327</v>
      </c>
      <c r="CU516" s="26" t="s">
        <v>327</v>
      </c>
      <c r="CV516" s="26" t="s">
        <v>327</v>
      </c>
      <c r="CW516" s="26" t="s">
        <v>327</v>
      </c>
      <c r="CX516" s="26" t="s">
        <v>327</v>
      </c>
    </row>
    <row r="517" spans="5:102" x14ac:dyDescent="0.45">
      <c r="E517" s="26" t="s">
        <v>327</v>
      </c>
      <c r="F517" s="26" t="s">
        <v>327</v>
      </c>
      <c r="G517" s="26" t="s">
        <v>327</v>
      </c>
      <c r="H517" s="26" t="s">
        <v>327</v>
      </c>
      <c r="I517" s="26" t="s">
        <v>327</v>
      </c>
      <c r="J517" s="26" t="s">
        <v>327</v>
      </c>
      <c r="K517" s="26" t="s">
        <v>327</v>
      </c>
      <c r="L517" s="26" t="s">
        <v>327</v>
      </c>
      <c r="M517" s="26" t="s">
        <v>327</v>
      </c>
      <c r="O517" s="26" t="s">
        <v>327</v>
      </c>
      <c r="P517" s="26" t="s">
        <v>327</v>
      </c>
      <c r="Q517" s="26" t="s">
        <v>327</v>
      </c>
      <c r="R517" s="26" t="s">
        <v>327</v>
      </c>
      <c r="U517" s="26" t="s">
        <v>327</v>
      </c>
      <c r="V517" s="26" t="s">
        <v>327</v>
      </c>
      <c r="W517" s="26" t="s">
        <v>327</v>
      </c>
      <c r="X517" s="26" t="s">
        <v>327</v>
      </c>
      <c r="AA517" s="26" t="s">
        <v>327</v>
      </c>
      <c r="AB517" s="26" t="s">
        <v>327</v>
      </c>
      <c r="AC517" s="26" t="s">
        <v>327</v>
      </c>
      <c r="AD517" s="26" t="s">
        <v>327</v>
      </c>
      <c r="AG517" s="26" t="s">
        <v>327</v>
      </c>
      <c r="AH517" s="26" t="s">
        <v>327</v>
      </c>
      <c r="AI517" s="26" t="s">
        <v>327</v>
      </c>
      <c r="AJ517" s="26" t="s">
        <v>327</v>
      </c>
      <c r="AM517" s="26" t="s">
        <v>327</v>
      </c>
      <c r="AN517" s="26" t="s">
        <v>327</v>
      </c>
      <c r="AO517" s="26" t="s">
        <v>327</v>
      </c>
      <c r="AP517" s="26" t="s">
        <v>327</v>
      </c>
      <c r="AS517" s="26" t="s">
        <v>327</v>
      </c>
      <c r="AT517" s="26" t="s">
        <v>327</v>
      </c>
      <c r="AU517" s="26" t="s">
        <v>327</v>
      </c>
      <c r="AV517" s="26" t="s">
        <v>327</v>
      </c>
      <c r="AY517" s="26" t="s">
        <v>327</v>
      </c>
      <c r="AZ517" s="26" t="s">
        <v>327</v>
      </c>
      <c r="BA517" s="26" t="s">
        <v>327</v>
      </c>
      <c r="BB517" s="26" t="s">
        <v>327</v>
      </c>
      <c r="BE517" s="26" t="s">
        <v>327</v>
      </c>
      <c r="BF517" s="26" t="s">
        <v>327</v>
      </c>
      <c r="BG517" s="26" t="s">
        <v>327</v>
      </c>
      <c r="BH517" s="26" t="s">
        <v>327</v>
      </c>
      <c r="BK517" s="26" t="s">
        <v>327</v>
      </c>
      <c r="BL517" s="26" t="s">
        <v>327</v>
      </c>
      <c r="BM517" s="26" t="s">
        <v>327</v>
      </c>
      <c r="BN517" s="26" t="s">
        <v>327</v>
      </c>
      <c r="BQ517" s="26" t="s">
        <v>327</v>
      </c>
      <c r="BR517" s="26" t="s">
        <v>327</v>
      </c>
      <c r="BS517" s="26" t="s">
        <v>327</v>
      </c>
      <c r="BT517" s="26" t="s">
        <v>327</v>
      </c>
      <c r="BW517" s="26" t="s">
        <v>327</v>
      </c>
      <c r="BX517" s="26" t="s">
        <v>327</v>
      </c>
      <c r="BY517" s="26" t="s">
        <v>327</v>
      </c>
      <c r="BZ517" s="26" t="s">
        <v>327</v>
      </c>
      <c r="CC517" s="26" t="s">
        <v>327</v>
      </c>
      <c r="CD517" s="26" t="s">
        <v>327</v>
      </c>
      <c r="CE517" s="26" t="s">
        <v>327</v>
      </c>
      <c r="CF517" s="26" t="s">
        <v>327</v>
      </c>
      <c r="CI517" s="26" t="s">
        <v>327</v>
      </c>
      <c r="CJ517" s="26" t="s">
        <v>327</v>
      </c>
      <c r="CK517" s="26" t="s">
        <v>327</v>
      </c>
      <c r="CL517" s="26" t="s">
        <v>327</v>
      </c>
      <c r="CO517" s="26" t="s">
        <v>327</v>
      </c>
      <c r="CP517" s="26" t="s">
        <v>327</v>
      </c>
      <c r="CQ517" s="26" t="s">
        <v>327</v>
      </c>
      <c r="CR517" s="26" t="s">
        <v>327</v>
      </c>
      <c r="CU517" s="26" t="s">
        <v>327</v>
      </c>
      <c r="CV517" s="26" t="s">
        <v>327</v>
      </c>
      <c r="CW517" s="26" t="s">
        <v>327</v>
      </c>
      <c r="CX517" s="26" t="s">
        <v>327</v>
      </c>
    </row>
    <row r="518" spans="5:102" x14ac:dyDescent="0.45">
      <c r="E518" s="26" t="s">
        <v>327</v>
      </c>
      <c r="F518" s="26" t="s">
        <v>327</v>
      </c>
      <c r="G518" s="26" t="s">
        <v>327</v>
      </c>
      <c r="H518" s="26" t="s">
        <v>327</v>
      </c>
      <c r="I518" s="26" t="s">
        <v>327</v>
      </c>
      <c r="J518" s="26" t="s">
        <v>327</v>
      </c>
      <c r="K518" s="26" t="s">
        <v>327</v>
      </c>
      <c r="L518" s="26" t="s">
        <v>327</v>
      </c>
      <c r="M518" s="26" t="s">
        <v>327</v>
      </c>
      <c r="O518" s="26" t="s">
        <v>327</v>
      </c>
      <c r="P518" s="26" t="s">
        <v>327</v>
      </c>
      <c r="Q518" s="26" t="s">
        <v>327</v>
      </c>
      <c r="R518" s="26" t="s">
        <v>327</v>
      </c>
      <c r="U518" s="26" t="s">
        <v>327</v>
      </c>
      <c r="V518" s="26" t="s">
        <v>327</v>
      </c>
      <c r="W518" s="26" t="s">
        <v>327</v>
      </c>
      <c r="X518" s="26" t="s">
        <v>327</v>
      </c>
      <c r="AA518" s="26" t="s">
        <v>327</v>
      </c>
      <c r="AB518" s="26" t="s">
        <v>327</v>
      </c>
      <c r="AC518" s="26" t="s">
        <v>327</v>
      </c>
      <c r="AD518" s="26" t="s">
        <v>327</v>
      </c>
      <c r="AG518" s="26" t="s">
        <v>327</v>
      </c>
      <c r="AH518" s="26" t="s">
        <v>327</v>
      </c>
      <c r="AI518" s="26" t="s">
        <v>327</v>
      </c>
      <c r="AJ518" s="26" t="s">
        <v>327</v>
      </c>
      <c r="AM518" s="26" t="s">
        <v>327</v>
      </c>
      <c r="AN518" s="26" t="s">
        <v>327</v>
      </c>
      <c r="AO518" s="26" t="s">
        <v>327</v>
      </c>
      <c r="AP518" s="26" t="s">
        <v>327</v>
      </c>
      <c r="AS518" s="26" t="s">
        <v>327</v>
      </c>
      <c r="AT518" s="26" t="s">
        <v>327</v>
      </c>
      <c r="AU518" s="26" t="s">
        <v>327</v>
      </c>
      <c r="AV518" s="26" t="s">
        <v>327</v>
      </c>
      <c r="AY518" s="26" t="s">
        <v>327</v>
      </c>
      <c r="AZ518" s="26" t="s">
        <v>327</v>
      </c>
      <c r="BA518" s="26" t="s">
        <v>327</v>
      </c>
      <c r="BB518" s="26" t="s">
        <v>327</v>
      </c>
      <c r="BE518" s="26" t="s">
        <v>327</v>
      </c>
      <c r="BF518" s="26" t="s">
        <v>327</v>
      </c>
      <c r="BG518" s="26" t="s">
        <v>327</v>
      </c>
      <c r="BH518" s="26" t="s">
        <v>327</v>
      </c>
      <c r="BK518" s="26" t="s">
        <v>327</v>
      </c>
      <c r="BL518" s="26" t="s">
        <v>327</v>
      </c>
      <c r="BM518" s="26" t="s">
        <v>327</v>
      </c>
      <c r="BN518" s="26" t="s">
        <v>327</v>
      </c>
      <c r="BQ518" s="26" t="s">
        <v>327</v>
      </c>
      <c r="BR518" s="26" t="s">
        <v>327</v>
      </c>
      <c r="BS518" s="26" t="s">
        <v>327</v>
      </c>
      <c r="BT518" s="26" t="s">
        <v>327</v>
      </c>
      <c r="BW518" s="26" t="s">
        <v>327</v>
      </c>
      <c r="BX518" s="26" t="s">
        <v>327</v>
      </c>
      <c r="BY518" s="26" t="s">
        <v>327</v>
      </c>
      <c r="BZ518" s="26" t="s">
        <v>327</v>
      </c>
      <c r="CC518" s="26" t="s">
        <v>327</v>
      </c>
      <c r="CD518" s="26" t="s">
        <v>327</v>
      </c>
      <c r="CE518" s="26" t="s">
        <v>327</v>
      </c>
      <c r="CF518" s="26" t="s">
        <v>327</v>
      </c>
      <c r="CI518" s="26" t="s">
        <v>327</v>
      </c>
      <c r="CJ518" s="26" t="s">
        <v>327</v>
      </c>
      <c r="CK518" s="26" t="s">
        <v>327</v>
      </c>
      <c r="CL518" s="26" t="s">
        <v>327</v>
      </c>
      <c r="CO518" s="26" t="s">
        <v>327</v>
      </c>
      <c r="CP518" s="26" t="s">
        <v>327</v>
      </c>
      <c r="CQ518" s="26" t="s">
        <v>327</v>
      </c>
      <c r="CR518" s="26" t="s">
        <v>327</v>
      </c>
      <c r="CU518" s="26" t="s">
        <v>327</v>
      </c>
      <c r="CV518" s="26" t="s">
        <v>327</v>
      </c>
      <c r="CW518" s="26" t="s">
        <v>327</v>
      </c>
      <c r="CX518" s="26" t="s">
        <v>327</v>
      </c>
    </row>
    <row r="519" spans="5:102" x14ac:dyDescent="0.45">
      <c r="E519" s="26" t="s">
        <v>327</v>
      </c>
      <c r="F519" s="26" t="s">
        <v>327</v>
      </c>
      <c r="G519" s="26" t="s">
        <v>327</v>
      </c>
      <c r="H519" s="26" t="s">
        <v>327</v>
      </c>
      <c r="I519" s="26" t="s">
        <v>327</v>
      </c>
      <c r="J519" s="26" t="s">
        <v>327</v>
      </c>
      <c r="K519" s="26" t="s">
        <v>327</v>
      </c>
      <c r="L519" s="26" t="s">
        <v>327</v>
      </c>
      <c r="M519" s="26" t="s">
        <v>327</v>
      </c>
      <c r="O519" s="26" t="s">
        <v>327</v>
      </c>
      <c r="P519" s="26" t="s">
        <v>327</v>
      </c>
      <c r="Q519" s="26" t="s">
        <v>327</v>
      </c>
      <c r="R519" s="26" t="s">
        <v>327</v>
      </c>
      <c r="U519" s="26" t="s">
        <v>327</v>
      </c>
      <c r="V519" s="26" t="s">
        <v>327</v>
      </c>
      <c r="W519" s="26" t="s">
        <v>327</v>
      </c>
      <c r="X519" s="26" t="s">
        <v>327</v>
      </c>
      <c r="AA519" s="26" t="s">
        <v>327</v>
      </c>
      <c r="AB519" s="26" t="s">
        <v>327</v>
      </c>
      <c r="AC519" s="26" t="s">
        <v>327</v>
      </c>
      <c r="AD519" s="26" t="s">
        <v>327</v>
      </c>
      <c r="AG519" s="26" t="s">
        <v>327</v>
      </c>
      <c r="AH519" s="26" t="s">
        <v>327</v>
      </c>
      <c r="AI519" s="26" t="s">
        <v>327</v>
      </c>
      <c r="AJ519" s="26" t="s">
        <v>327</v>
      </c>
      <c r="AM519" s="26" t="s">
        <v>327</v>
      </c>
      <c r="AN519" s="26" t="s">
        <v>327</v>
      </c>
      <c r="AO519" s="26" t="s">
        <v>327</v>
      </c>
      <c r="AP519" s="26" t="s">
        <v>327</v>
      </c>
      <c r="AS519" s="26" t="s">
        <v>327</v>
      </c>
      <c r="AT519" s="26" t="s">
        <v>327</v>
      </c>
      <c r="AU519" s="26" t="s">
        <v>327</v>
      </c>
      <c r="AV519" s="26" t="s">
        <v>327</v>
      </c>
      <c r="AY519" s="26" t="s">
        <v>327</v>
      </c>
      <c r="AZ519" s="26" t="s">
        <v>327</v>
      </c>
      <c r="BA519" s="26" t="s">
        <v>327</v>
      </c>
      <c r="BB519" s="26" t="s">
        <v>327</v>
      </c>
      <c r="BE519" s="26" t="s">
        <v>327</v>
      </c>
      <c r="BF519" s="26" t="s">
        <v>327</v>
      </c>
      <c r="BG519" s="26" t="s">
        <v>327</v>
      </c>
      <c r="BH519" s="26" t="s">
        <v>327</v>
      </c>
      <c r="BK519" s="26" t="s">
        <v>327</v>
      </c>
      <c r="BL519" s="26" t="s">
        <v>327</v>
      </c>
      <c r="BM519" s="26" t="s">
        <v>327</v>
      </c>
      <c r="BN519" s="26" t="s">
        <v>327</v>
      </c>
      <c r="BQ519" s="26" t="s">
        <v>327</v>
      </c>
      <c r="BR519" s="26" t="s">
        <v>327</v>
      </c>
      <c r="BS519" s="26" t="s">
        <v>327</v>
      </c>
      <c r="BT519" s="26" t="s">
        <v>327</v>
      </c>
      <c r="BW519" s="26" t="s">
        <v>327</v>
      </c>
      <c r="BX519" s="26" t="s">
        <v>327</v>
      </c>
      <c r="BY519" s="26" t="s">
        <v>327</v>
      </c>
      <c r="BZ519" s="26" t="s">
        <v>327</v>
      </c>
      <c r="CC519" s="26" t="s">
        <v>327</v>
      </c>
      <c r="CD519" s="26" t="s">
        <v>327</v>
      </c>
      <c r="CE519" s="26" t="s">
        <v>327</v>
      </c>
      <c r="CF519" s="26" t="s">
        <v>327</v>
      </c>
      <c r="CI519" s="26" t="s">
        <v>327</v>
      </c>
      <c r="CJ519" s="26" t="s">
        <v>327</v>
      </c>
      <c r="CK519" s="26" t="s">
        <v>327</v>
      </c>
      <c r="CL519" s="26" t="s">
        <v>327</v>
      </c>
      <c r="CO519" s="26" t="s">
        <v>327</v>
      </c>
      <c r="CP519" s="26" t="s">
        <v>327</v>
      </c>
      <c r="CQ519" s="26" t="s">
        <v>327</v>
      </c>
      <c r="CR519" s="26" t="s">
        <v>327</v>
      </c>
      <c r="CU519" s="26" t="s">
        <v>327</v>
      </c>
      <c r="CV519" s="26" t="s">
        <v>327</v>
      </c>
      <c r="CW519" s="26" t="s">
        <v>327</v>
      </c>
      <c r="CX519" s="26" t="s">
        <v>327</v>
      </c>
    </row>
    <row r="520" spans="5:102" x14ac:dyDescent="0.45">
      <c r="E520" s="26" t="s">
        <v>327</v>
      </c>
      <c r="F520" s="26" t="s">
        <v>327</v>
      </c>
      <c r="G520" s="26" t="s">
        <v>327</v>
      </c>
      <c r="H520" s="26" t="s">
        <v>327</v>
      </c>
      <c r="I520" s="26" t="s">
        <v>327</v>
      </c>
      <c r="J520" s="26" t="s">
        <v>327</v>
      </c>
      <c r="K520" s="26" t="s">
        <v>327</v>
      </c>
      <c r="L520" s="26" t="s">
        <v>327</v>
      </c>
      <c r="M520" s="26" t="s">
        <v>327</v>
      </c>
      <c r="O520" s="26" t="s">
        <v>327</v>
      </c>
      <c r="P520" s="26" t="s">
        <v>327</v>
      </c>
      <c r="Q520" s="26" t="s">
        <v>327</v>
      </c>
      <c r="R520" s="26" t="s">
        <v>327</v>
      </c>
      <c r="U520" s="26" t="s">
        <v>327</v>
      </c>
      <c r="V520" s="26" t="s">
        <v>327</v>
      </c>
      <c r="W520" s="26" t="s">
        <v>327</v>
      </c>
      <c r="X520" s="26" t="s">
        <v>327</v>
      </c>
      <c r="AA520" s="26" t="s">
        <v>327</v>
      </c>
      <c r="AB520" s="26" t="s">
        <v>327</v>
      </c>
      <c r="AC520" s="26" t="s">
        <v>327</v>
      </c>
      <c r="AD520" s="26" t="s">
        <v>327</v>
      </c>
      <c r="AG520" s="26" t="s">
        <v>327</v>
      </c>
      <c r="AH520" s="26" t="s">
        <v>327</v>
      </c>
      <c r="AI520" s="26" t="s">
        <v>327</v>
      </c>
      <c r="AJ520" s="26" t="s">
        <v>327</v>
      </c>
      <c r="AM520" s="26" t="s">
        <v>327</v>
      </c>
      <c r="AN520" s="26" t="s">
        <v>327</v>
      </c>
      <c r="AO520" s="26" t="s">
        <v>327</v>
      </c>
      <c r="AP520" s="26" t="s">
        <v>327</v>
      </c>
      <c r="AS520" s="26" t="s">
        <v>327</v>
      </c>
      <c r="AT520" s="26" t="s">
        <v>327</v>
      </c>
      <c r="AU520" s="26" t="s">
        <v>327</v>
      </c>
      <c r="AV520" s="26" t="s">
        <v>327</v>
      </c>
      <c r="AY520" s="26" t="s">
        <v>327</v>
      </c>
      <c r="AZ520" s="26" t="s">
        <v>327</v>
      </c>
      <c r="BA520" s="26" t="s">
        <v>327</v>
      </c>
      <c r="BB520" s="26" t="s">
        <v>327</v>
      </c>
      <c r="BE520" s="26" t="s">
        <v>327</v>
      </c>
      <c r="BF520" s="26" t="s">
        <v>327</v>
      </c>
      <c r="BG520" s="26" t="s">
        <v>327</v>
      </c>
      <c r="BH520" s="26" t="s">
        <v>327</v>
      </c>
      <c r="BK520" s="26" t="s">
        <v>327</v>
      </c>
      <c r="BL520" s="26" t="s">
        <v>327</v>
      </c>
      <c r="BM520" s="26" t="s">
        <v>327</v>
      </c>
      <c r="BN520" s="26" t="s">
        <v>327</v>
      </c>
      <c r="BQ520" s="26" t="s">
        <v>327</v>
      </c>
      <c r="BR520" s="26" t="s">
        <v>327</v>
      </c>
      <c r="BS520" s="26" t="s">
        <v>327</v>
      </c>
      <c r="BT520" s="26" t="s">
        <v>327</v>
      </c>
      <c r="BW520" s="26" t="s">
        <v>327</v>
      </c>
      <c r="BX520" s="26" t="s">
        <v>327</v>
      </c>
      <c r="BY520" s="26" t="s">
        <v>327</v>
      </c>
      <c r="BZ520" s="26" t="s">
        <v>327</v>
      </c>
      <c r="CC520" s="26" t="s">
        <v>327</v>
      </c>
      <c r="CD520" s="26" t="s">
        <v>327</v>
      </c>
      <c r="CE520" s="26" t="s">
        <v>327</v>
      </c>
      <c r="CF520" s="26" t="s">
        <v>327</v>
      </c>
      <c r="CI520" s="26" t="s">
        <v>327</v>
      </c>
      <c r="CJ520" s="26" t="s">
        <v>327</v>
      </c>
      <c r="CK520" s="26" t="s">
        <v>327</v>
      </c>
      <c r="CL520" s="26" t="s">
        <v>327</v>
      </c>
      <c r="CO520" s="26" t="s">
        <v>327</v>
      </c>
      <c r="CP520" s="26" t="s">
        <v>327</v>
      </c>
      <c r="CQ520" s="26" t="s">
        <v>327</v>
      </c>
      <c r="CR520" s="26" t="s">
        <v>327</v>
      </c>
      <c r="CU520" s="26" t="s">
        <v>327</v>
      </c>
      <c r="CV520" s="26" t="s">
        <v>327</v>
      </c>
      <c r="CW520" s="26" t="s">
        <v>327</v>
      </c>
      <c r="CX520" s="26" t="s">
        <v>327</v>
      </c>
    </row>
    <row r="521" spans="5:102" x14ac:dyDescent="0.45">
      <c r="E521" s="26" t="s">
        <v>327</v>
      </c>
      <c r="F521" s="26" t="s">
        <v>327</v>
      </c>
      <c r="G521" s="26" t="s">
        <v>327</v>
      </c>
      <c r="H521" s="26" t="s">
        <v>327</v>
      </c>
      <c r="I521" s="26" t="s">
        <v>327</v>
      </c>
      <c r="J521" s="26" t="s">
        <v>327</v>
      </c>
      <c r="K521" s="26" t="s">
        <v>327</v>
      </c>
      <c r="L521" s="26" t="s">
        <v>327</v>
      </c>
      <c r="M521" s="26" t="s">
        <v>327</v>
      </c>
      <c r="O521" s="26" t="s">
        <v>327</v>
      </c>
      <c r="P521" s="26" t="s">
        <v>327</v>
      </c>
      <c r="Q521" s="26" t="s">
        <v>327</v>
      </c>
      <c r="R521" s="26" t="s">
        <v>327</v>
      </c>
      <c r="U521" s="26" t="s">
        <v>327</v>
      </c>
      <c r="V521" s="26" t="s">
        <v>327</v>
      </c>
      <c r="W521" s="26" t="s">
        <v>327</v>
      </c>
      <c r="X521" s="26" t="s">
        <v>327</v>
      </c>
      <c r="AA521" s="26" t="s">
        <v>327</v>
      </c>
      <c r="AB521" s="26" t="s">
        <v>327</v>
      </c>
      <c r="AC521" s="26" t="s">
        <v>327</v>
      </c>
      <c r="AD521" s="26" t="s">
        <v>327</v>
      </c>
      <c r="AG521" s="26" t="s">
        <v>327</v>
      </c>
      <c r="AH521" s="26" t="s">
        <v>327</v>
      </c>
      <c r="AI521" s="26" t="s">
        <v>327</v>
      </c>
      <c r="AJ521" s="26" t="s">
        <v>327</v>
      </c>
      <c r="AM521" s="26" t="s">
        <v>327</v>
      </c>
      <c r="AN521" s="26" t="s">
        <v>327</v>
      </c>
      <c r="AO521" s="26" t="s">
        <v>327</v>
      </c>
      <c r="AP521" s="26" t="s">
        <v>327</v>
      </c>
      <c r="AS521" s="26" t="s">
        <v>327</v>
      </c>
      <c r="AT521" s="26" t="s">
        <v>327</v>
      </c>
      <c r="AU521" s="26" t="s">
        <v>327</v>
      </c>
      <c r="AV521" s="26" t="s">
        <v>327</v>
      </c>
      <c r="AY521" s="26" t="s">
        <v>327</v>
      </c>
      <c r="AZ521" s="26" t="s">
        <v>327</v>
      </c>
      <c r="BA521" s="26" t="s">
        <v>327</v>
      </c>
      <c r="BB521" s="26" t="s">
        <v>327</v>
      </c>
      <c r="BE521" s="26" t="s">
        <v>327</v>
      </c>
      <c r="BF521" s="26" t="s">
        <v>327</v>
      </c>
      <c r="BG521" s="26" t="s">
        <v>327</v>
      </c>
      <c r="BH521" s="26" t="s">
        <v>327</v>
      </c>
      <c r="BK521" s="26" t="s">
        <v>327</v>
      </c>
      <c r="BL521" s="26" t="s">
        <v>327</v>
      </c>
      <c r="BM521" s="26" t="s">
        <v>327</v>
      </c>
      <c r="BN521" s="26" t="s">
        <v>327</v>
      </c>
      <c r="BQ521" s="26" t="s">
        <v>327</v>
      </c>
      <c r="BR521" s="26" t="s">
        <v>327</v>
      </c>
      <c r="BS521" s="26" t="s">
        <v>327</v>
      </c>
      <c r="BT521" s="26" t="s">
        <v>327</v>
      </c>
      <c r="BW521" s="26" t="s">
        <v>327</v>
      </c>
      <c r="BX521" s="26" t="s">
        <v>327</v>
      </c>
      <c r="BY521" s="26" t="s">
        <v>327</v>
      </c>
      <c r="BZ521" s="26" t="s">
        <v>327</v>
      </c>
      <c r="CC521" s="26" t="s">
        <v>327</v>
      </c>
      <c r="CD521" s="26" t="s">
        <v>327</v>
      </c>
      <c r="CE521" s="26" t="s">
        <v>327</v>
      </c>
      <c r="CF521" s="26" t="s">
        <v>327</v>
      </c>
      <c r="CI521" s="26" t="s">
        <v>327</v>
      </c>
      <c r="CJ521" s="26" t="s">
        <v>327</v>
      </c>
      <c r="CK521" s="26" t="s">
        <v>327</v>
      </c>
      <c r="CL521" s="26" t="s">
        <v>327</v>
      </c>
      <c r="CO521" s="26" t="s">
        <v>327</v>
      </c>
      <c r="CP521" s="26" t="s">
        <v>327</v>
      </c>
      <c r="CQ521" s="26" t="s">
        <v>327</v>
      </c>
      <c r="CR521" s="26" t="s">
        <v>327</v>
      </c>
      <c r="CU521" s="26" t="s">
        <v>327</v>
      </c>
      <c r="CV521" s="26" t="s">
        <v>327</v>
      </c>
      <c r="CW521" s="26" t="s">
        <v>327</v>
      </c>
      <c r="CX521" s="26" t="s">
        <v>327</v>
      </c>
    </row>
    <row r="522" spans="5:102" x14ac:dyDescent="0.45">
      <c r="E522" s="26" t="s">
        <v>327</v>
      </c>
      <c r="F522" s="26" t="s">
        <v>327</v>
      </c>
      <c r="G522" s="26" t="s">
        <v>327</v>
      </c>
      <c r="H522" s="26" t="s">
        <v>327</v>
      </c>
      <c r="I522" s="26" t="s">
        <v>327</v>
      </c>
      <c r="J522" s="26" t="s">
        <v>327</v>
      </c>
      <c r="K522" s="26" t="s">
        <v>327</v>
      </c>
      <c r="L522" s="26" t="s">
        <v>327</v>
      </c>
      <c r="M522" s="26" t="s">
        <v>327</v>
      </c>
      <c r="O522" s="26" t="s">
        <v>327</v>
      </c>
      <c r="P522" s="26" t="s">
        <v>327</v>
      </c>
      <c r="Q522" s="26" t="s">
        <v>327</v>
      </c>
      <c r="R522" s="26" t="s">
        <v>327</v>
      </c>
      <c r="U522" s="26" t="s">
        <v>327</v>
      </c>
      <c r="V522" s="26" t="s">
        <v>327</v>
      </c>
      <c r="W522" s="26" t="s">
        <v>327</v>
      </c>
      <c r="X522" s="26" t="s">
        <v>327</v>
      </c>
      <c r="AA522" s="26" t="s">
        <v>327</v>
      </c>
      <c r="AB522" s="26" t="s">
        <v>327</v>
      </c>
      <c r="AC522" s="26" t="s">
        <v>327</v>
      </c>
      <c r="AD522" s="26" t="s">
        <v>327</v>
      </c>
      <c r="AG522" s="26" t="s">
        <v>327</v>
      </c>
      <c r="AH522" s="26" t="s">
        <v>327</v>
      </c>
      <c r="AI522" s="26" t="s">
        <v>327</v>
      </c>
      <c r="AJ522" s="26" t="s">
        <v>327</v>
      </c>
      <c r="AM522" s="26" t="s">
        <v>327</v>
      </c>
      <c r="AN522" s="26" t="s">
        <v>327</v>
      </c>
      <c r="AO522" s="26" t="s">
        <v>327</v>
      </c>
      <c r="AP522" s="26" t="s">
        <v>327</v>
      </c>
      <c r="AS522" s="26" t="s">
        <v>327</v>
      </c>
      <c r="AT522" s="26" t="s">
        <v>327</v>
      </c>
      <c r="AU522" s="26" t="s">
        <v>327</v>
      </c>
      <c r="AV522" s="26" t="s">
        <v>327</v>
      </c>
      <c r="AY522" s="26" t="s">
        <v>327</v>
      </c>
      <c r="AZ522" s="26" t="s">
        <v>327</v>
      </c>
      <c r="BA522" s="26" t="s">
        <v>327</v>
      </c>
      <c r="BB522" s="26" t="s">
        <v>327</v>
      </c>
      <c r="BE522" s="26" t="s">
        <v>327</v>
      </c>
      <c r="BF522" s="26" t="s">
        <v>327</v>
      </c>
      <c r="BG522" s="26" t="s">
        <v>327</v>
      </c>
      <c r="BH522" s="26" t="s">
        <v>327</v>
      </c>
      <c r="BK522" s="26" t="s">
        <v>327</v>
      </c>
      <c r="BL522" s="26" t="s">
        <v>327</v>
      </c>
      <c r="BM522" s="26" t="s">
        <v>327</v>
      </c>
      <c r="BN522" s="26" t="s">
        <v>327</v>
      </c>
      <c r="BQ522" s="26" t="s">
        <v>327</v>
      </c>
      <c r="BR522" s="26" t="s">
        <v>327</v>
      </c>
      <c r="BS522" s="26" t="s">
        <v>327</v>
      </c>
      <c r="BT522" s="26" t="s">
        <v>327</v>
      </c>
      <c r="BW522" s="26" t="s">
        <v>327</v>
      </c>
      <c r="BX522" s="26" t="s">
        <v>327</v>
      </c>
      <c r="BY522" s="26" t="s">
        <v>327</v>
      </c>
      <c r="BZ522" s="26" t="s">
        <v>327</v>
      </c>
      <c r="CC522" s="26" t="s">
        <v>327</v>
      </c>
      <c r="CD522" s="26" t="s">
        <v>327</v>
      </c>
      <c r="CE522" s="26" t="s">
        <v>327</v>
      </c>
      <c r="CF522" s="26" t="s">
        <v>327</v>
      </c>
      <c r="CI522" s="26" t="s">
        <v>327</v>
      </c>
      <c r="CJ522" s="26" t="s">
        <v>327</v>
      </c>
      <c r="CK522" s="26" t="s">
        <v>327</v>
      </c>
      <c r="CL522" s="26" t="s">
        <v>327</v>
      </c>
      <c r="CO522" s="26" t="s">
        <v>327</v>
      </c>
      <c r="CP522" s="26" t="s">
        <v>327</v>
      </c>
      <c r="CQ522" s="26" t="s">
        <v>327</v>
      </c>
      <c r="CR522" s="26" t="s">
        <v>327</v>
      </c>
      <c r="CU522" s="26" t="s">
        <v>327</v>
      </c>
      <c r="CV522" s="26" t="s">
        <v>327</v>
      </c>
      <c r="CW522" s="26" t="s">
        <v>327</v>
      </c>
      <c r="CX522" s="26" t="s">
        <v>327</v>
      </c>
    </row>
    <row r="523" spans="5:102" x14ac:dyDescent="0.45">
      <c r="E523" s="26" t="s">
        <v>327</v>
      </c>
      <c r="F523" s="26" t="s">
        <v>327</v>
      </c>
      <c r="G523" s="26" t="s">
        <v>327</v>
      </c>
      <c r="H523" s="26" t="s">
        <v>327</v>
      </c>
      <c r="I523" s="26" t="s">
        <v>327</v>
      </c>
      <c r="J523" s="26" t="s">
        <v>327</v>
      </c>
      <c r="K523" s="26" t="s">
        <v>327</v>
      </c>
      <c r="L523" s="26" t="s">
        <v>327</v>
      </c>
      <c r="M523" s="26" t="s">
        <v>327</v>
      </c>
      <c r="O523" s="26" t="s">
        <v>327</v>
      </c>
      <c r="P523" s="26" t="s">
        <v>327</v>
      </c>
      <c r="Q523" s="26" t="s">
        <v>327</v>
      </c>
      <c r="R523" s="26" t="s">
        <v>327</v>
      </c>
      <c r="U523" s="26" t="s">
        <v>327</v>
      </c>
      <c r="V523" s="26" t="s">
        <v>327</v>
      </c>
      <c r="W523" s="26" t="s">
        <v>327</v>
      </c>
      <c r="X523" s="26" t="s">
        <v>327</v>
      </c>
      <c r="AA523" s="26" t="s">
        <v>327</v>
      </c>
      <c r="AB523" s="26" t="s">
        <v>327</v>
      </c>
      <c r="AC523" s="26" t="s">
        <v>327</v>
      </c>
      <c r="AD523" s="26" t="s">
        <v>327</v>
      </c>
      <c r="AG523" s="26" t="s">
        <v>327</v>
      </c>
      <c r="AH523" s="26" t="s">
        <v>327</v>
      </c>
      <c r="AI523" s="26" t="s">
        <v>327</v>
      </c>
      <c r="AJ523" s="26" t="s">
        <v>327</v>
      </c>
      <c r="AM523" s="26" t="s">
        <v>327</v>
      </c>
      <c r="AN523" s="26" t="s">
        <v>327</v>
      </c>
      <c r="AO523" s="26" t="s">
        <v>327</v>
      </c>
      <c r="AP523" s="26" t="s">
        <v>327</v>
      </c>
      <c r="AS523" s="26" t="s">
        <v>327</v>
      </c>
      <c r="AT523" s="26" t="s">
        <v>327</v>
      </c>
      <c r="AU523" s="26" t="s">
        <v>327</v>
      </c>
      <c r="AV523" s="26" t="s">
        <v>327</v>
      </c>
      <c r="AY523" s="26" t="s">
        <v>327</v>
      </c>
      <c r="AZ523" s="26" t="s">
        <v>327</v>
      </c>
      <c r="BA523" s="26" t="s">
        <v>327</v>
      </c>
      <c r="BB523" s="26" t="s">
        <v>327</v>
      </c>
      <c r="BE523" s="26" t="s">
        <v>327</v>
      </c>
      <c r="BF523" s="26" t="s">
        <v>327</v>
      </c>
      <c r="BG523" s="26" t="s">
        <v>327</v>
      </c>
      <c r="BH523" s="26" t="s">
        <v>327</v>
      </c>
      <c r="BK523" s="26" t="s">
        <v>327</v>
      </c>
      <c r="BL523" s="26" t="s">
        <v>327</v>
      </c>
      <c r="BM523" s="26" t="s">
        <v>327</v>
      </c>
      <c r="BN523" s="26" t="s">
        <v>327</v>
      </c>
      <c r="BQ523" s="26" t="s">
        <v>327</v>
      </c>
      <c r="BR523" s="26" t="s">
        <v>327</v>
      </c>
      <c r="BS523" s="26" t="s">
        <v>327</v>
      </c>
      <c r="BT523" s="26" t="s">
        <v>327</v>
      </c>
      <c r="BW523" s="26" t="s">
        <v>327</v>
      </c>
      <c r="BX523" s="26" t="s">
        <v>327</v>
      </c>
      <c r="BY523" s="26" t="s">
        <v>327</v>
      </c>
      <c r="BZ523" s="26" t="s">
        <v>327</v>
      </c>
      <c r="CC523" s="26" t="s">
        <v>327</v>
      </c>
      <c r="CD523" s="26" t="s">
        <v>327</v>
      </c>
      <c r="CE523" s="26" t="s">
        <v>327</v>
      </c>
      <c r="CF523" s="26" t="s">
        <v>327</v>
      </c>
      <c r="CI523" s="26" t="s">
        <v>327</v>
      </c>
      <c r="CJ523" s="26" t="s">
        <v>327</v>
      </c>
      <c r="CK523" s="26" t="s">
        <v>327</v>
      </c>
      <c r="CL523" s="26" t="s">
        <v>327</v>
      </c>
      <c r="CO523" s="26" t="s">
        <v>327</v>
      </c>
      <c r="CP523" s="26" t="s">
        <v>327</v>
      </c>
      <c r="CQ523" s="26" t="s">
        <v>327</v>
      </c>
      <c r="CR523" s="26" t="s">
        <v>327</v>
      </c>
      <c r="CU523" s="26" t="s">
        <v>327</v>
      </c>
      <c r="CV523" s="26" t="s">
        <v>327</v>
      </c>
      <c r="CW523" s="26" t="s">
        <v>327</v>
      </c>
      <c r="CX523" s="26" t="s">
        <v>327</v>
      </c>
    </row>
    <row r="524" spans="5:102" x14ac:dyDescent="0.45">
      <c r="E524" s="26" t="s">
        <v>327</v>
      </c>
      <c r="F524" s="26" t="s">
        <v>327</v>
      </c>
      <c r="G524" s="26" t="s">
        <v>327</v>
      </c>
      <c r="H524" s="26" t="s">
        <v>327</v>
      </c>
      <c r="I524" s="26" t="s">
        <v>327</v>
      </c>
      <c r="J524" s="26" t="s">
        <v>327</v>
      </c>
      <c r="K524" s="26" t="s">
        <v>327</v>
      </c>
      <c r="L524" s="26" t="s">
        <v>327</v>
      </c>
      <c r="M524" s="26" t="s">
        <v>327</v>
      </c>
      <c r="O524" s="26" t="s">
        <v>327</v>
      </c>
      <c r="P524" s="26" t="s">
        <v>327</v>
      </c>
      <c r="Q524" s="26" t="s">
        <v>327</v>
      </c>
      <c r="R524" s="26" t="s">
        <v>327</v>
      </c>
      <c r="U524" s="26" t="s">
        <v>327</v>
      </c>
      <c r="V524" s="26" t="s">
        <v>327</v>
      </c>
      <c r="W524" s="26" t="s">
        <v>327</v>
      </c>
      <c r="X524" s="26" t="s">
        <v>327</v>
      </c>
      <c r="AA524" s="26" t="s">
        <v>327</v>
      </c>
      <c r="AB524" s="26" t="s">
        <v>327</v>
      </c>
      <c r="AC524" s="26" t="s">
        <v>327</v>
      </c>
      <c r="AD524" s="26" t="s">
        <v>327</v>
      </c>
      <c r="AG524" s="26" t="s">
        <v>327</v>
      </c>
      <c r="AH524" s="26" t="s">
        <v>327</v>
      </c>
      <c r="AI524" s="26" t="s">
        <v>327</v>
      </c>
      <c r="AJ524" s="26" t="s">
        <v>327</v>
      </c>
      <c r="AM524" s="26" t="s">
        <v>327</v>
      </c>
      <c r="AN524" s="26" t="s">
        <v>327</v>
      </c>
      <c r="AO524" s="26" t="s">
        <v>327</v>
      </c>
      <c r="AP524" s="26" t="s">
        <v>327</v>
      </c>
      <c r="AS524" s="26" t="s">
        <v>327</v>
      </c>
      <c r="AT524" s="26" t="s">
        <v>327</v>
      </c>
      <c r="AU524" s="26" t="s">
        <v>327</v>
      </c>
      <c r="AV524" s="26" t="s">
        <v>327</v>
      </c>
      <c r="AY524" s="26" t="s">
        <v>327</v>
      </c>
      <c r="AZ524" s="26" t="s">
        <v>327</v>
      </c>
      <c r="BA524" s="26" t="s">
        <v>327</v>
      </c>
      <c r="BB524" s="26" t="s">
        <v>327</v>
      </c>
      <c r="BE524" s="26" t="s">
        <v>327</v>
      </c>
      <c r="BF524" s="26" t="s">
        <v>327</v>
      </c>
      <c r="BG524" s="26" t="s">
        <v>327</v>
      </c>
      <c r="BH524" s="26" t="s">
        <v>327</v>
      </c>
      <c r="BK524" s="26" t="s">
        <v>327</v>
      </c>
      <c r="BL524" s="26" t="s">
        <v>327</v>
      </c>
      <c r="BM524" s="26" t="s">
        <v>327</v>
      </c>
      <c r="BN524" s="26" t="s">
        <v>327</v>
      </c>
      <c r="BQ524" s="26" t="s">
        <v>327</v>
      </c>
      <c r="BR524" s="26" t="s">
        <v>327</v>
      </c>
      <c r="BS524" s="26" t="s">
        <v>327</v>
      </c>
      <c r="BT524" s="26" t="s">
        <v>327</v>
      </c>
      <c r="BW524" s="26" t="s">
        <v>327</v>
      </c>
      <c r="BX524" s="26" t="s">
        <v>327</v>
      </c>
      <c r="BY524" s="26" t="s">
        <v>327</v>
      </c>
      <c r="BZ524" s="26" t="s">
        <v>327</v>
      </c>
      <c r="CC524" s="26" t="s">
        <v>327</v>
      </c>
      <c r="CD524" s="26" t="s">
        <v>327</v>
      </c>
      <c r="CE524" s="26" t="s">
        <v>327</v>
      </c>
      <c r="CF524" s="26" t="s">
        <v>327</v>
      </c>
      <c r="CI524" s="26" t="s">
        <v>327</v>
      </c>
      <c r="CJ524" s="26" t="s">
        <v>327</v>
      </c>
      <c r="CK524" s="26" t="s">
        <v>327</v>
      </c>
      <c r="CL524" s="26" t="s">
        <v>327</v>
      </c>
      <c r="CO524" s="26" t="s">
        <v>327</v>
      </c>
      <c r="CP524" s="26" t="s">
        <v>327</v>
      </c>
      <c r="CQ524" s="26" t="s">
        <v>327</v>
      </c>
      <c r="CR524" s="26" t="s">
        <v>327</v>
      </c>
      <c r="CU524" s="26" t="s">
        <v>327</v>
      </c>
      <c r="CV524" s="26" t="s">
        <v>327</v>
      </c>
      <c r="CW524" s="26" t="s">
        <v>327</v>
      </c>
      <c r="CX524" s="26" t="s">
        <v>327</v>
      </c>
    </row>
    <row r="525" spans="5:102" x14ac:dyDescent="0.45">
      <c r="E525" s="26" t="s">
        <v>327</v>
      </c>
      <c r="F525" s="26" t="s">
        <v>327</v>
      </c>
      <c r="G525" s="26" t="s">
        <v>327</v>
      </c>
      <c r="H525" s="26" t="s">
        <v>327</v>
      </c>
      <c r="I525" s="26" t="s">
        <v>327</v>
      </c>
      <c r="J525" s="26" t="s">
        <v>327</v>
      </c>
      <c r="K525" s="26" t="s">
        <v>327</v>
      </c>
      <c r="L525" s="26" t="s">
        <v>327</v>
      </c>
      <c r="M525" s="26" t="s">
        <v>327</v>
      </c>
      <c r="O525" s="26" t="s">
        <v>327</v>
      </c>
      <c r="P525" s="26" t="s">
        <v>327</v>
      </c>
      <c r="Q525" s="26" t="s">
        <v>327</v>
      </c>
      <c r="R525" s="26" t="s">
        <v>327</v>
      </c>
      <c r="U525" s="26" t="s">
        <v>327</v>
      </c>
      <c r="V525" s="26" t="s">
        <v>327</v>
      </c>
      <c r="W525" s="26" t="s">
        <v>327</v>
      </c>
      <c r="X525" s="26" t="s">
        <v>327</v>
      </c>
      <c r="AA525" s="26" t="s">
        <v>327</v>
      </c>
      <c r="AB525" s="26" t="s">
        <v>327</v>
      </c>
      <c r="AC525" s="26" t="s">
        <v>327</v>
      </c>
      <c r="AD525" s="26" t="s">
        <v>327</v>
      </c>
      <c r="AG525" s="26" t="s">
        <v>327</v>
      </c>
      <c r="AH525" s="26" t="s">
        <v>327</v>
      </c>
      <c r="AI525" s="26" t="s">
        <v>327</v>
      </c>
      <c r="AJ525" s="26" t="s">
        <v>327</v>
      </c>
      <c r="AM525" s="26" t="s">
        <v>327</v>
      </c>
      <c r="AN525" s="26" t="s">
        <v>327</v>
      </c>
      <c r="AO525" s="26" t="s">
        <v>327</v>
      </c>
      <c r="AP525" s="26" t="s">
        <v>327</v>
      </c>
      <c r="AS525" s="26" t="s">
        <v>327</v>
      </c>
      <c r="AT525" s="26" t="s">
        <v>327</v>
      </c>
      <c r="AU525" s="26" t="s">
        <v>327</v>
      </c>
      <c r="AV525" s="26" t="s">
        <v>327</v>
      </c>
      <c r="AY525" s="26" t="s">
        <v>327</v>
      </c>
      <c r="AZ525" s="26" t="s">
        <v>327</v>
      </c>
      <c r="BA525" s="26" t="s">
        <v>327</v>
      </c>
      <c r="BB525" s="26" t="s">
        <v>327</v>
      </c>
      <c r="BE525" s="26" t="s">
        <v>327</v>
      </c>
      <c r="BF525" s="26" t="s">
        <v>327</v>
      </c>
      <c r="BG525" s="26" t="s">
        <v>327</v>
      </c>
      <c r="BH525" s="26" t="s">
        <v>327</v>
      </c>
      <c r="BK525" s="26" t="s">
        <v>327</v>
      </c>
      <c r="BL525" s="26" t="s">
        <v>327</v>
      </c>
      <c r="BM525" s="26" t="s">
        <v>327</v>
      </c>
      <c r="BN525" s="26" t="s">
        <v>327</v>
      </c>
      <c r="BQ525" s="26" t="s">
        <v>327</v>
      </c>
      <c r="BR525" s="26" t="s">
        <v>327</v>
      </c>
      <c r="BS525" s="26" t="s">
        <v>327</v>
      </c>
      <c r="BT525" s="26" t="s">
        <v>327</v>
      </c>
      <c r="BW525" s="26" t="s">
        <v>327</v>
      </c>
      <c r="BX525" s="26" t="s">
        <v>327</v>
      </c>
      <c r="BY525" s="26" t="s">
        <v>327</v>
      </c>
      <c r="BZ525" s="26" t="s">
        <v>327</v>
      </c>
      <c r="CC525" s="26" t="s">
        <v>327</v>
      </c>
      <c r="CD525" s="26" t="s">
        <v>327</v>
      </c>
      <c r="CE525" s="26" t="s">
        <v>327</v>
      </c>
      <c r="CF525" s="26" t="s">
        <v>327</v>
      </c>
      <c r="CI525" s="26" t="s">
        <v>327</v>
      </c>
      <c r="CJ525" s="26" t="s">
        <v>327</v>
      </c>
      <c r="CK525" s="26" t="s">
        <v>327</v>
      </c>
      <c r="CL525" s="26" t="s">
        <v>327</v>
      </c>
      <c r="CO525" s="26" t="s">
        <v>327</v>
      </c>
      <c r="CP525" s="26" t="s">
        <v>327</v>
      </c>
      <c r="CQ525" s="26" t="s">
        <v>327</v>
      </c>
      <c r="CR525" s="26" t="s">
        <v>327</v>
      </c>
      <c r="CU525" s="26" t="s">
        <v>327</v>
      </c>
      <c r="CV525" s="26" t="s">
        <v>327</v>
      </c>
      <c r="CW525" s="26" t="s">
        <v>327</v>
      </c>
      <c r="CX525" s="26" t="s">
        <v>327</v>
      </c>
    </row>
    <row r="526" spans="5:102" x14ac:dyDescent="0.45">
      <c r="E526" s="26" t="s">
        <v>327</v>
      </c>
      <c r="F526" s="26" t="s">
        <v>327</v>
      </c>
      <c r="G526" s="26" t="s">
        <v>327</v>
      </c>
      <c r="H526" s="26" t="s">
        <v>327</v>
      </c>
      <c r="I526" s="26" t="s">
        <v>327</v>
      </c>
      <c r="J526" s="26" t="s">
        <v>327</v>
      </c>
      <c r="K526" s="26" t="s">
        <v>327</v>
      </c>
      <c r="L526" s="26" t="s">
        <v>327</v>
      </c>
      <c r="M526" s="26" t="s">
        <v>327</v>
      </c>
      <c r="O526" s="26" t="s">
        <v>327</v>
      </c>
      <c r="P526" s="26" t="s">
        <v>327</v>
      </c>
      <c r="Q526" s="26" t="s">
        <v>327</v>
      </c>
      <c r="R526" s="26" t="s">
        <v>327</v>
      </c>
      <c r="U526" s="26" t="s">
        <v>327</v>
      </c>
      <c r="V526" s="26" t="s">
        <v>327</v>
      </c>
      <c r="W526" s="26" t="s">
        <v>327</v>
      </c>
      <c r="X526" s="26" t="s">
        <v>327</v>
      </c>
      <c r="AA526" s="26" t="s">
        <v>327</v>
      </c>
      <c r="AB526" s="26" t="s">
        <v>327</v>
      </c>
      <c r="AC526" s="26" t="s">
        <v>327</v>
      </c>
      <c r="AD526" s="26" t="s">
        <v>327</v>
      </c>
      <c r="AG526" s="26" t="s">
        <v>327</v>
      </c>
      <c r="AH526" s="26" t="s">
        <v>327</v>
      </c>
      <c r="AI526" s="26" t="s">
        <v>327</v>
      </c>
      <c r="AJ526" s="26" t="s">
        <v>327</v>
      </c>
      <c r="AM526" s="26" t="s">
        <v>327</v>
      </c>
      <c r="AN526" s="26" t="s">
        <v>327</v>
      </c>
      <c r="AO526" s="26" t="s">
        <v>327</v>
      </c>
      <c r="AP526" s="26" t="s">
        <v>327</v>
      </c>
      <c r="AS526" s="26" t="s">
        <v>327</v>
      </c>
      <c r="AT526" s="26" t="s">
        <v>327</v>
      </c>
      <c r="AU526" s="26" t="s">
        <v>327</v>
      </c>
      <c r="AV526" s="26" t="s">
        <v>327</v>
      </c>
      <c r="AY526" s="26" t="s">
        <v>327</v>
      </c>
      <c r="AZ526" s="26" t="s">
        <v>327</v>
      </c>
      <c r="BA526" s="26" t="s">
        <v>327</v>
      </c>
      <c r="BB526" s="26" t="s">
        <v>327</v>
      </c>
      <c r="BE526" s="26" t="s">
        <v>327</v>
      </c>
      <c r="BF526" s="26" t="s">
        <v>327</v>
      </c>
      <c r="BG526" s="26" t="s">
        <v>327</v>
      </c>
      <c r="BH526" s="26" t="s">
        <v>327</v>
      </c>
      <c r="BK526" s="26" t="s">
        <v>327</v>
      </c>
      <c r="BL526" s="26" t="s">
        <v>327</v>
      </c>
      <c r="BM526" s="26" t="s">
        <v>327</v>
      </c>
      <c r="BN526" s="26" t="s">
        <v>327</v>
      </c>
      <c r="BQ526" s="26" t="s">
        <v>327</v>
      </c>
      <c r="BR526" s="26" t="s">
        <v>327</v>
      </c>
      <c r="BS526" s="26" t="s">
        <v>327</v>
      </c>
      <c r="BT526" s="26" t="s">
        <v>327</v>
      </c>
      <c r="BW526" s="26" t="s">
        <v>327</v>
      </c>
      <c r="BX526" s="26" t="s">
        <v>327</v>
      </c>
      <c r="BY526" s="26" t="s">
        <v>327</v>
      </c>
      <c r="BZ526" s="26" t="s">
        <v>327</v>
      </c>
      <c r="CC526" s="26" t="s">
        <v>327</v>
      </c>
      <c r="CD526" s="26" t="s">
        <v>327</v>
      </c>
      <c r="CE526" s="26" t="s">
        <v>327</v>
      </c>
      <c r="CF526" s="26" t="s">
        <v>327</v>
      </c>
      <c r="CI526" s="26" t="s">
        <v>327</v>
      </c>
      <c r="CJ526" s="26" t="s">
        <v>327</v>
      </c>
      <c r="CK526" s="26" t="s">
        <v>327</v>
      </c>
      <c r="CL526" s="26" t="s">
        <v>327</v>
      </c>
      <c r="CO526" s="26" t="s">
        <v>327</v>
      </c>
      <c r="CP526" s="26" t="s">
        <v>327</v>
      </c>
      <c r="CQ526" s="26" t="s">
        <v>327</v>
      </c>
      <c r="CR526" s="26" t="s">
        <v>327</v>
      </c>
      <c r="CU526" s="26" t="s">
        <v>327</v>
      </c>
      <c r="CV526" s="26" t="s">
        <v>327</v>
      </c>
      <c r="CW526" s="26" t="s">
        <v>327</v>
      </c>
      <c r="CX526" s="26" t="s">
        <v>327</v>
      </c>
    </row>
    <row r="527" spans="5:102" x14ac:dyDescent="0.45">
      <c r="E527" s="26" t="s">
        <v>327</v>
      </c>
      <c r="F527" s="26" t="s">
        <v>327</v>
      </c>
      <c r="G527" s="26" t="s">
        <v>327</v>
      </c>
      <c r="H527" s="26" t="s">
        <v>327</v>
      </c>
      <c r="I527" s="26" t="s">
        <v>327</v>
      </c>
      <c r="J527" s="26" t="s">
        <v>327</v>
      </c>
      <c r="K527" s="26" t="s">
        <v>327</v>
      </c>
      <c r="L527" s="26" t="s">
        <v>327</v>
      </c>
      <c r="M527" s="26" t="s">
        <v>327</v>
      </c>
      <c r="O527" s="26" t="s">
        <v>327</v>
      </c>
      <c r="P527" s="26" t="s">
        <v>327</v>
      </c>
      <c r="Q527" s="26" t="s">
        <v>327</v>
      </c>
      <c r="R527" s="26" t="s">
        <v>327</v>
      </c>
      <c r="U527" s="26" t="s">
        <v>327</v>
      </c>
      <c r="V527" s="26" t="s">
        <v>327</v>
      </c>
      <c r="W527" s="26" t="s">
        <v>327</v>
      </c>
      <c r="X527" s="26" t="s">
        <v>327</v>
      </c>
      <c r="AA527" s="26" t="s">
        <v>327</v>
      </c>
      <c r="AB527" s="26" t="s">
        <v>327</v>
      </c>
      <c r="AC527" s="26" t="s">
        <v>327</v>
      </c>
      <c r="AD527" s="26" t="s">
        <v>327</v>
      </c>
      <c r="AG527" s="26" t="s">
        <v>327</v>
      </c>
      <c r="AH527" s="26" t="s">
        <v>327</v>
      </c>
      <c r="AI527" s="26" t="s">
        <v>327</v>
      </c>
      <c r="AJ527" s="26" t="s">
        <v>327</v>
      </c>
      <c r="AM527" s="26" t="s">
        <v>327</v>
      </c>
      <c r="AN527" s="26" t="s">
        <v>327</v>
      </c>
      <c r="AO527" s="26" t="s">
        <v>327</v>
      </c>
      <c r="AP527" s="26" t="s">
        <v>327</v>
      </c>
      <c r="AS527" s="26" t="s">
        <v>327</v>
      </c>
      <c r="AT527" s="26" t="s">
        <v>327</v>
      </c>
      <c r="AU527" s="26" t="s">
        <v>327</v>
      </c>
      <c r="AV527" s="26" t="s">
        <v>327</v>
      </c>
      <c r="AY527" s="26" t="s">
        <v>327</v>
      </c>
      <c r="AZ527" s="26" t="s">
        <v>327</v>
      </c>
      <c r="BA527" s="26" t="s">
        <v>327</v>
      </c>
      <c r="BB527" s="26" t="s">
        <v>327</v>
      </c>
      <c r="BE527" s="26" t="s">
        <v>327</v>
      </c>
      <c r="BF527" s="26" t="s">
        <v>327</v>
      </c>
      <c r="BG527" s="26" t="s">
        <v>327</v>
      </c>
      <c r="BH527" s="26" t="s">
        <v>327</v>
      </c>
      <c r="BK527" s="26" t="s">
        <v>327</v>
      </c>
      <c r="BL527" s="26" t="s">
        <v>327</v>
      </c>
      <c r="BM527" s="26" t="s">
        <v>327</v>
      </c>
      <c r="BN527" s="26" t="s">
        <v>327</v>
      </c>
      <c r="BQ527" s="26" t="s">
        <v>327</v>
      </c>
      <c r="BR527" s="26" t="s">
        <v>327</v>
      </c>
      <c r="BS527" s="26" t="s">
        <v>327</v>
      </c>
      <c r="BT527" s="26" t="s">
        <v>327</v>
      </c>
      <c r="BW527" s="26" t="s">
        <v>327</v>
      </c>
      <c r="BX527" s="26" t="s">
        <v>327</v>
      </c>
      <c r="BY527" s="26" t="s">
        <v>327</v>
      </c>
      <c r="BZ527" s="26" t="s">
        <v>327</v>
      </c>
      <c r="CC527" s="26" t="s">
        <v>327</v>
      </c>
      <c r="CD527" s="26" t="s">
        <v>327</v>
      </c>
      <c r="CE527" s="26" t="s">
        <v>327</v>
      </c>
      <c r="CF527" s="26" t="s">
        <v>327</v>
      </c>
      <c r="CI527" s="26" t="s">
        <v>327</v>
      </c>
      <c r="CJ527" s="26" t="s">
        <v>327</v>
      </c>
      <c r="CK527" s="26" t="s">
        <v>327</v>
      </c>
      <c r="CL527" s="26" t="s">
        <v>327</v>
      </c>
      <c r="CO527" s="26" t="s">
        <v>327</v>
      </c>
      <c r="CP527" s="26" t="s">
        <v>327</v>
      </c>
      <c r="CQ527" s="26" t="s">
        <v>327</v>
      </c>
      <c r="CR527" s="26" t="s">
        <v>327</v>
      </c>
      <c r="CU527" s="26" t="s">
        <v>327</v>
      </c>
      <c r="CV527" s="26" t="s">
        <v>327</v>
      </c>
      <c r="CW527" s="26" t="s">
        <v>327</v>
      </c>
      <c r="CX527" s="26" t="s">
        <v>327</v>
      </c>
    </row>
    <row r="528" spans="5:102" x14ac:dyDescent="0.45">
      <c r="E528" s="26" t="s">
        <v>327</v>
      </c>
      <c r="F528" s="26" t="s">
        <v>327</v>
      </c>
      <c r="G528" s="26" t="s">
        <v>327</v>
      </c>
      <c r="H528" s="26" t="s">
        <v>327</v>
      </c>
      <c r="I528" s="26" t="s">
        <v>327</v>
      </c>
      <c r="J528" s="26" t="s">
        <v>327</v>
      </c>
      <c r="K528" s="26" t="s">
        <v>327</v>
      </c>
      <c r="L528" s="26" t="s">
        <v>327</v>
      </c>
      <c r="M528" s="26" t="s">
        <v>327</v>
      </c>
      <c r="O528" s="26" t="s">
        <v>327</v>
      </c>
      <c r="P528" s="26" t="s">
        <v>327</v>
      </c>
      <c r="Q528" s="26" t="s">
        <v>327</v>
      </c>
      <c r="R528" s="26" t="s">
        <v>327</v>
      </c>
      <c r="U528" s="26" t="s">
        <v>327</v>
      </c>
      <c r="V528" s="26" t="s">
        <v>327</v>
      </c>
      <c r="W528" s="26" t="s">
        <v>327</v>
      </c>
      <c r="X528" s="26" t="s">
        <v>327</v>
      </c>
      <c r="AA528" s="26" t="s">
        <v>327</v>
      </c>
      <c r="AB528" s="26" t="s">
        <v>327</v>
      </c>
      <c r="AC528" s="26" t="s">
        <v>327</v>
      </c>
      <c r="AD528" s="26" t="s">
        <v>327</v>
      </c>
      <c r="AG528" s="26" t="s">
        <v>327</v>
      </c>
      <c r="AH528" s="26" t="s">
        <v>327</v>
      </c>
      <c r="AI528" s="26" t="s">
        <v>327</v>
      </c>
      <c r="AJ528" s="26" t="s">
        <v>327</v>
      </c>
      <c r="AM528" s="26" t="s">
        <v>327</v>
      </c>
      <c r="AN528" s="26" t="s">
        <v>327</v>
      </c>
      <c r="AO528" s="26" t="s">
        <v>327</v>
      </c>
      <c r="AP528" s="26" t="s">
        <v>327</v>
      </c>
      <c r="AS528" s="26" t="s">
        <v>327</v>
      </c>
      <c r="AT528" s="26" t="s">
        <v>327</v>
      </c>
      <c r="AU528" s="26" t="s">
        <v>327</v>
      </c>
      <c r="AV528" s="26" t="s">
        <v>327</v>
      </c>
      <c r="AY528" s="26" t="s">
        <v>327</v>
      </c>
      <c r="AZ528" s="26" t="s">
        <v>327</v>
      </c>
      <c r="BA528" s="26" t="s">
        <v>327</v>
      </c>
      <c r="BB528" s="26" t="s">
        <v>327</v>
      </c>
      <c r="BE528" s="26" t="s">
        <v>327</v>
      </c>
      <c r="BF528" s="26" t="s">
        <v>327</v>
      </c>
      <c r="BG528" s="26" t="s">
        <v>327</v>
      </c>
      <c r="BH528" s="26" t="s">
        <v>327</v>
      </c>
      <c r="BK528" s="26" t="s">
        <v>327</v>
      </c>
      <c r="BL528" s="26" t="s">
        <v>327</v>
      </c>
      <c r="BM528" s="26" t="s">
        <v>327</v>
      </c>
      <c r="BN528" s="26" t="s">
        <v>327</v>
      </c>
      <c r="BQ528" s="26" t="s">
        <v>327</v>
      </c>
      <c r="BR528" s="26" t="s">
        <v>327</v>
      </c>
      <c r="BS528" s="26" t="s">
        <v>327</v>
      </c>
      <c r="BT528" s="26" t="s">
        <v>327</v>
      </c>
      <c r="BW528" s="26" t="s">
        <v>327</v>
      </c>
      <c r="BX528" s="26" t="s">
        <v>327</v>
      </c>
      <c r="BY528" s="26" t="s">
        <v>327</v>
      </c>
      <c r="BZ528" s="26" t="s">
        <v>327</v>
      </c>
      <c r="CC528" s="26" t="s">
        <v>327</v>
      </c>
      <c r="CD528" s="26" t="s">
        <v>327</v>
      </c>
      <c r="CE528" s="26" t="s">
        <v>327</v>
      </c>
      <c r="CF528" s="26" t="s">
        <v>327</v>
      </c>
      <c r="CI528" s="26" t="s">
        <v>327</v>
      </c>
      <c r="CJ528" s="26" t="s">
        <v>327</v>
      </c>
      <c r="CK528" s="26" t="s">
        <v>327</v>
      </c>
      <c r="CL528" s="26" t="s">
        <v>327</v>
      </c>
      <c r="CO528" s="26" t="s">
        <v>327</v>
      </c>
      <c r="CP528" s="26" t="s">
        <v>327</v>
      </c>
      <c r="CQ528" s="26" t="s">
        <v>327</v>
      </c>
      <c r="CR528" s="26" t="s">
        <v>327</v>
      </c>
      <c r="CU528" s="26" t="s">
        <v>327</v>
      </c>
      <c r="CV528" s="26" t="s">
        <v>327</v>
      </c>
      <c r="CW528" s="26" t="s">
        <v>327</v>
      </c>
      <c r="CX528" s="26" t="s">
        <v>327</v>
      </c>
    </row>
    <row r="529" spans="5:102" x14ac:dyDescent="0.45">
      <c r="E529" s="26" t="s">
        <v>327</v>
      </c>
      <c r="F529" s="26" t="s">
        <v>327</v>
      </c>
      <c r="G529" s="26" t="s">
        <v>327</v>
      </c>
      <c r="H529" s="26" t="s">
        <v>327</v>
      </c>
      <c r="I529" s="26" t="s">
        <v>327</v>
      </c>
      <c r="J529" s="26" t="s">
        <v>327</v>
      </c>
      <c r="K529" s="26" t="s">
        <v>327</v>
      </c>
      <c r="L529" s="26" t="s">
        <v>327</v>
      </c>
      <c r="M529" s="26" t="s">
        <v>327</v>
      </c>
      <c r="O529" s="26" t="s">
        <v>327</v>
      </c>
      <c r="P529" s="26" t="s">
        <v>327</v>
      </c>
      <c r="Q529" s="26" t="s">
        <v>327</v>
      </c>
      <c r="R529" s="26" t="s">
        <v>327</v>
      </c>
      <c r="U529" s="26" t="s">
        <v>327</v>
      </c>
      <c r="V529" s="26" t="s">
        <v>327</v>
      </c>
      <c r="W529" s="26" t="s">
        <v>327</v>
      </c>
      <c r="X529" s="26" t="s">
        <v>327</v>
      </c>
      <c r="AA529" s="26" t="s">
        <v>327</v>
      </c>
      <c r="AB529" s="26" t="s">
        <v>327</v>
      </c>
      <c r="AC529" s="26" t="s">
        <v>327</v>
      </c>
      <c r="AD529" s="26" t="s">
        <v>327</v>
      </c>
      <c r="AG529" s="26" t="s">
        <v>327</v>
      </c>
      <c r="AH529" s="26" t="s">
        <v>327</v>
      </c>
      <c r="AI529" s="26" t="s">
        <v>327</v>
      </c>
      <c r="AJ529" s="26" t="s">
        <v>327</v>
      </c>
      <c r="AM529" s="26" t="s">
        <v>327</v>
      </c>
      <c r="AN529" s="26" t="s">
        <v>327</v>
      </c>
      <c r="AO529" s="26" t="s">
        <v>327</v>
      </c>
      <c r="AP529" s="26" t="s">
        <v>327</v>
      </c>
      <c r="AS529" s="26" t="s">
        <v>327</v>
      </c>
      <c r="AT529" s="26" t="s">
        <v>327</v>
      </c>
      <c r="AU529" s="26" t="s">
        <v>327</v>
      </c>
      <c r="AV529" s="26" t="s">
        <v>327</v>
      </c>
      <c r="AY529" s="26" t="s">
        <v>327</v>
      </c>
      <c r="AZ529" s="26" t="s">
        <v>327</v>
      </c>
      <c r="BA529" s="26" t="s">
        <v>327</v>
      </c>
      <c r="BB529" s="26" t="s">
        <v>327</v>
      </c>
      <c r="BE529" s="26" t="s">
        <v>327</v>
      </c>
      <c r="BF529" s="26" t="s">
        <v>327</v>
      </c>
      <c r="BG529" s="26" t="s">
        <v>327</v>
      </c>
      <c r="BH529" s="26" t="s">
        <v>327</v>
      </c>
      <c r="BK529" s="26" t="s">
        <v>327</v>
      </c>
      <c r="BL529" s="26" t="s">
        <v>327</v>
      </c>
      <c r="BM529" s="26" t="s">
        <v>327</v>
      </c>
      <c r="BN529" s="26" t="s">
        <v>327</v>
      </c>
      <c r="BQ529" s="26" t="s">
        <v>327</v>
      </c>
      <c r="BR529" s="26" t="s">
        <v>327</v>
      </c>
      <c r="BS529" s="26" t="s">
        <v>327</v>
      </c>
      <c r="BT529" s="26" t="s">
        <v>327</v>
      </c>
      <c r="BW529" s="26" t="s">
        <v>327</v>
      </c>
      <c r="BX529" s="26" t="s">
        <v>327</v>
      </c>
      <c r="BY529" s="26" t="s">
        <v>327</v>
      </c>
      <c r="BZ529" s="26" t="s">
        <v>327</v>
      </c>
      <c r="CC529" s="26" t="s">
        <v>327</v>
      </c>
      <c r="CD529" s="26" t="s">
        <v>327</v>
      </c>
      <c r="CE529" s="26" t="s">
        <v>327</v>
      </c>
      <c r="CF529" s="26" t="s">
        <v>327</v>
      </c>
      <c r="CI529" s="26" t="s">
        <v>327</v>
      </c>
      <c r="CJ529" s="26" t="s">
        <v>327</v>
      </c>
      <c r="CK529" s="26" t="s">
        <v>327</v>
      </c>
      <c r="CL529" s="26" t="s">
        <v>327</v>
      </c>
      <c r="CO529" s="26" t="s">
        <v>327</v>
      </c>
      <c r="CP529" s="26" t="s">
        <v>327</v>
      </c>
      <c r="CQ529" s="26" t="s">
        <v>327</v>
      </c>
      <c r="CR529" s="26" t="s">
        <v>327</v>
      </c>
      <c r="CU529" s="26" t="s">
        <v>327</v>
      </c>
      <c r="CV529" s="26" t="s">
        <v>327</v>
      </c>
      <c r="CW529" s="26" t="s">
        <v>327</v>
      </c>
      <c r="CX529" s="26" t="s">
        <v>327</v>
      </c>
    </row>
    <row r="530" spans="5:102" x14ac:dyDescent="0.45">
      <c r="E530" s="26" t="s">
        <v>327</v>
      </c>
      <c r="F530" s="26" t="s">
        <v>327</v>
      </c>
      <c r="G530" s="26" t="s">
        <v>327</v>
      </c>
      <c r="H530" s="26" t="s">
        <v>327</v>
      </c>
      <c r="I530" s="26" t="s">
        <v>327</v>
      </c>
      <c r="J530" s="26" t="s">
        <v>327</v>
      </c>
      <c r="K530" s="26" t="s">
        <v>327</v>
      </c>
      <c r="L530" s="26" t="s">
        <v>327</v>
      </c>
      <c r="M530" s="26" t="s">
        <v>327</v>
      </c>
      <c r="O530" s="26" t="s">
        <v>327</v>
      </c>
      <c r="P530" s="26" t="s">
        <v>327</v>
      </c>
      <c r="Q530" s="26" t="s">
        <v>327</v>
      </c>
      <c r="R530" s="26" t="s">
        <v>327</v>
      </c>
      <c r="U530" s="26" t="s">
        <v>327</v>
      </c>
      <c r="V530" s="26" t="s">
        <v>327</v>
      </c>
      <c r="W530" s="26" t="s">
        <v>327</v>
      </c>
      <c r="X530" s="26" t="s">
        <v>327</v>
      </c>
      <c r="AA530" s="26" t="s">
        <v>327</v>
      </c>
      <c r="AB530" s="26" t="s">
        <v>327</v>
      </c>
      <c r="AC530" s="26" t="s">
        <v>327</v>
      </c>
      <c r="AD530" s="26" t="s">
        <v>327</v>
      </c>
      <c r="AG530" s="26" t="s">
        <v>327</v>
      </c>
      <c r="AH530" s="26" t="s">
        <v>327</v>
      </c>
      <c r="AI530" s="26" t="s">
        <v>327</v>
      </c>
      <c r="AJ530" s="26" t="s">
        <v>327</v>
      </c>
      <c r="AM530" s="26" t="s">
        <v>327</v>
      </c>
      <c r="AN530" s="26" t="s">
        <v>327</v>
      </c>
      <c r="AO530" s="26" t="s">
        <v>327</v>
      </c>
      <c r="AP530" s="26" t="s">
        <v>327</v>
      </c>
      <c r="AS530" s="26" t="s">
        <v>327</v>
      </c>
      <c r="AT530" s="26" t="s">
        <v>327</v>
      </c>
      <c r="AU530" s="26" t="s">
        <v>327</v>
      </c>
      <c r="AV530" s="26" t="s">
        <v>327</v>
      </c>
      <c r="AY530" s="26" t="s">
        <v>327</v>
      </c>
      <c r="AZ530" s="26" t="s">
        <v>327</v>
      </c>
      <c r="BA530" s="26" t="s">
        <v>327</v>
      </c>
      <c r="BB530" s="26" t="s">
        <v>327</v>
      </c>
      <c r="BE530" s="26" t="s">
        <v>327</v>
      </c>
      <c r="BF530" s="26" t="s">
        <v>327</v>
      </c>
      <c r="BG530" s="26" t="s">
        <v>327</v>
      </c>
      <c r="BH530" s="26" t="s">
        <v>327</v>
      </c>
      <c r="BK530" s="26" t="s">
        <v>327</v>
      </c>
      <c r="BL530" s="26" t="s">
        <v>327</v>
      </c>
      <c r="BM530" s="26" t="s">
        <v>327</v>
      </c>
      <c r="BN530" s="26" t="s">
        <v>327</v>
      </c>
      <c r="BQ530" s="26" t="s">
        <v>327</v>
      </c>
      <c r="BR530" s="26" t="s">
        <v>327</v>
      </c>
      <c r="BS530" s="26" t="s">
        <v>327</v>
      </c>
      <c r="BT530" s="26" t="s">
        <v>327</v>
      </c>
      <c r="BW530" s="26" t="s">
        <v>327</v>
      </c>
      <c r="BX530" s="26" t="s">
        <v>327</v>
      </c>
      <c r="BY530" s="26" t="s">
        <v>327</v>
      </c>
      <c r="BZ530" s="26" t="s">
        <v>327</v>
      </c>
      <c r="CC530" s="26" t="s">
        <v>327</v>
      </c>
      <c r="CD530" s="26" t="s">
        <v>327</v>
      </c>
      <c r="CE530" s="26" t="s">
        <v>327</v>
      </c>
      <c r="CF530" s="26" t="s">
        <v>327</v>
      </c>
      <c r="CI530" s="26" t="s">
        <v>327</v>
      </c>
      <c r="CJ530" s="26" t="s">
        <v>327</v>
      </c>
      <c r="CK530" s="26" t="s">
        <v>327</v>
      </c>
      <c r="CL530" s="26" t="s">
        <v>327</v>
      </c>
      <c r="CO530" s="26" t="s">
        <v>327</v>
      </c>
      <c r="CP530" s="26" t="s">
        <v>327</v>
      </c>
      <c r="CQ530" s="26" t="s">
        <v>327</v>
      </c>
      <c r="CR530" s="26" t="s">
        <v>327</v>
      </c>
      <c r="CU530" s="26" t="s">
        <v>327</v>
      </c>
      <c r="CV530" s="26" t="s">
        <v>327</v>
      </c>
      <c r="CW530" s="26" t="s">
        <v>327</v>
      </c>
      <c r="CX530" s="26" t="s">
        <v>327</v>
      </c>
    </row>
    <row r="531" spans="5:102" x14ac:dyDescent="0.45">
      <c r="E531" s="26" t="s">
        <v>327</v>
      </c>
      <c r="F531" s="26" t="s">
        <v>327</v>
      </c>
      <c r="G531" s="26" t="s">
        <v>327</v>
      </c>
      <c r="H531" s="26" t="s">
        <v>327</v>
      </c>
      <c r="I531" s="26" t="s">
        <v>327</v>
      </c>
      <c r="J531" s="26" t="s">
        <v>327</v>
      </c>
      <c r="K531" s="26" t="s">
        <v>327</v>
      </c>
      <c r="L531" s="26" t="s">
        <v>327</v>
      </c>
      <c r="M531" s="26" t="s">
        <v>327</v>
      </c>
      <c r="O531" s="26" t="s">
        <v>327</v>
      </c>
      <c r="P531" s="26" t="s">
        <v>327</v>
      </c>
      <c r="Q531" s="26" t="s">
        <v>327</v>
      </c>
      <c r="R531" s="26" t="s">
        <v>327</v>
      </c>
      <c r="U531" s="26" t="s">
        <v>327</v>
      </c>
      <c r="V531" s="26" t="s">
        <v>327</v>
      </c>
      <c r="W531" s="26" t="s">
        <v>327</v>
      </c>
      <c r="X531" s="26" t="s">
        <v>327</v>
      </c>
      <c r="AA531" s="26" t="s">
        <v>327</v>
      </c>
      <c r="AB531" s="26" t="s">
        <v>327</v>
      </c>
      <c r="AC531" s="26" t="s">
        <v>327</v>
      </c>
      <c r="AD531" s="26" t="s">
        <v>327</v>
      </c>
      <c r="AG531" s="26" t="s">
        <v>327</v>
      </c>
      <c r="AH531" s="26" t="s">
        <v>327</v>
      </c>
      <c r="AI531" s="26" t="s">
        <v>327</v>
      </c>
      <c r="AJ531" s="26" t="s">
        <v>327</v>
      </c>
      <c r="AM531" s="26" t="s">
        <v>327</v>
      </c>
      <c r="AN531" s="26" t="s">
        <v>327</v>
      </c>
      <c r="AO531" s="26" t="s">
        <v>327</v>
      </c>
      <c r="AP531" s="26" t="s">
        <v>327</v>
      </c>
      <c r="AS531" s="26" t="s">
        <v>327</v>
      </c>
      <c r="AT531" s="26" t="s">
        <v>327</v>
      </c>
      <c r="AU531" s="26" t="s">
        <v>327</v>
      </c>
      <c r="AV531" s="26" t="s">
        <v>327</v>
      </c>
      <c r="AY531" s="26" t="s">
        <v>327</v>
      </c>
      <c r="AZ531" s="26" t="s">
        <v>327</v>
      </c>
      <c r="BA531" s="26" t="s">
        <v>327</v>
      </c>
      <c r="BB531" s="26" t="s">
        <v>327</v>
      </c>
      <c r="BE531" s="26" t="s">
        <v>327</v>
      </c>
      <c r="BF531" s="26" t="s">
        <v>327</v>
      </c>
      <c r="BG531" s="26" t="s">
        <v>327</v>
      </c>
      <c r="BH531" s="26" t="s">
        <v>327</v>
      </c>
      <c r="BK531" s="26" t="s">
        <v>327</v>
      </c>
      <c r="BL531" s="26" t="s">
        <v>327</v>
      </c>
      <c r="BM531" s="26" t="s">
        <v>327</v>
      </c>
      <c r="BN531" s="26" t="s">
        <v>327</v>
      </c>
      <c r="BQ531" s="26" t="s">
        <v>327</v>
      </c>
      <c r="BR531" s="26" t="s">
        <v>327</v>
      </c>
      <c r="BS531" s="26" t="s">
        <v>327</v>
      </c>
      <c r="BT531" s="26" t="s">
        <v>327</v>
      </c>
      <c r="BW531" s="26" t="s">
        <v>327</v>
      </c>
      <c r="BX531" s="26" t="s">
        <v>327</v>
      </c>
      <c r="BY531" s="26" t="s">
        <v>327</v>
      </c>
      <c r="BZ531" s="26" t="s">
        <v>327</v>
      </c>
      <c r="CC531" s="26" t="s">
        <v>327</v>
      </c>
      <c r="CD531" s="26" t="s">
        <v>327</v>
      </c>
      <c r="CE531" s="26" t="s">
        <v>327</v>
      </c>
      <c r="CF531" s="26" t="s">
        <v>327</v>
      </c>
      <c r="CI531" s="26" t="s">
        <v>327</v>
      </c>
      <c r="CJ531" s="26" t="s">
        <v>327</v>
      </c>
      <c r="CK531" s="26" t="s">
        <v>327</v>
      </c>
      <c r="CL531" s="26" t="s">
        <v>327</v>
      </c>
      <c r="CO531" s="26" t="s">
        <v>327</v>
      </c>
      <c r="CP531" s="26" t="s">
        <v>327</v>
      </c>
      <c r="CQ531" s="26" t="s">
        <v>327</v>
      </c>
      <c r="CR531" s="26" t="s">
        <v>327</v>
      </c>
      <c r="CU531" s="26" t="s">
        <v>327</v>
      </c>
      <c r="CV531" s="26" t="s">
        <v>327</v>
      </c>
      <c r="CW531" s="26" t="s">
        <v>327</v>
      </c>
      <c r="CX531" s="26" t="s">
        <v>327</v>
      </c>
    </row>
    <row r="532" spans="5:102" x14ac:dyDescent="0.45">
      <c r="E532" s="26" t="s">
        <v>327</v>
      </c>
      <c r="F532" s="26" t="s">
        <v>327</v>
      </c>
      <c r="G532" s="26" t="s">
        <v>327</v>
      </c>
      <c r="H532" s="26" t="s">
        <v>327</v>
      </c>
      <c r="I532" s="26" t="s">
        <v>327</v>
      </c>
      <c r="J532" s="26" t="s">
        <v>327</v>
      </c>
      <c r="K532" s="26" t="s">
        <v>327</v>
      </c>
      <c r="L532" s="26" t="s">
        <v>327</v>
      </c>
      <c r="M532" s="26" t="s">
        <v>327</v>
      </c>
      <c r="O532" s="26" t="s">
        <v>327</v>
      </c>
      <c r="P532" s="26" t="s">
        <v>327</v>
      </c>
      <c r="Q532" s="26" t="s">
        <v>327</v>
      </c>
      <c r="R532" s="26" t="s">
        <v>327</v>
      </c>
      <c r="U532" s="26" t="s">
        <v>327</v>
      </c>
      <c r="V532" s="26" t="s">
        <v>327</v>
      </c>
      <c r="W532" s="26" t="s">
        <v>327</v>
      </c>
      <c r="X532" s="26" t="s">
        <v>327</v>
      </c>
      <c r="AA532" s="26" t="s">
        <v>327</v>
      </c>
      <c r="AB532" s="26" t="s">
        <v>327</v>
      </c>
      <c r="AC532" s="26" t="s">
        <v>327</v>
      </c>
      <c r="AD532" s="26" t="s">
        <v>327</v>
      </c>
      <c r="AG532" s="26" t="s">
        <v>327</v>
      </c>
      <c r="AH532" s="26" t="s">
        <v>327</v>
      </c>
      <c r="AI532" s="26" t="s">
        <v>327</v>
      </c>
      <c r="AJ532" s="26" t="s">
        <v>327</v>
      </c>
      <c r="AM532" s="26" t="s">
        <v>327</v>
      </c>
      <c r="AN532" s="26" t="s">
        <v>327</v>
      </c>
      <c r="AO532" s="26" t="s">
        <v>327</v>
      </c>
      <c r="AP532" s="26" t="s">
        <v>327</v>
      </c>
      <c r="AS532" s="26" t="s">
        <v>327</v>
      </c>
      <c r="AT532" s="26" t="s">
        <v>327</v>
      </c>
      <c r="AU532" s="26" t="s">
        <v>327</v>
      </c>
      <c r="AV532" s="26" t="s">
        <v>327</v>
      </c>
      <c r="AY532" s="26" t="s">
        <v>327</v>
      </c>
      <c r="AZ532" s="26" t="s">
        <v>327</v>
      </c>
      <c r="BA532" s="26" t="s">
        <v>327</v>
      </c>
      <c r="BB532" s="26" t="s">
        <v>327</v>
      </c>
      <c r="BE532" s="26" t="s">
        <v>327</v>
      </c>
      <c r="BF532" s="26" t="s">
        <v>327</v>
      </c>
      <c r="BG532" s="26" t="s">
        <v>327</v>
      </c>
      <c r="BH532" s="26" t="s">
        <v>327</v>
      </c>
      <c r="BK532" s="26" t="s">
        <v>327</v>
      </c>
      <c r="BL532" s="26" t="s">
        <v>327</v>
      </c>
      <c r="BM532" s="26" t="s">
        <v>327</v>
      </c>
      <c r="BN532" s="26" t="s">
        <v>327</v>
      </c>
      <c r="BQ532" s="26" t="s">
        <v>327</v>
      </c>
      <c r="BR532" s="26" t="s">
        <v>327</v>
      </c>
      <c r="BS532" s="26" t="s">
        <v>327</v>
      </c>
      <c r="BT532" s="26" t="s">
        <v>327</v>
      </c>
      <c r="BW532" s="26" t="s">
        <v>327</v>
      </c>
      <c r="BX532" s="26" t="s">
        <v>327</v>
      </c>
      <c r="BY532" s="26" t="s">
        <v>327</v>
      </c>
      <c r="BZ532" s="26" t="s">
        <v>327</v>
      </c>
      <c r="CC532" s="26" t="s">
        <v>327</v>
      </c>
      <c r="CD532" s="26" t="s">
        <v>327</v>
      </c>
      <c r="CE532" s="26" t="s">
        <v>327</v>
      </c>
      <c r="CF532" s="26" t="s">
        <v>327</v>
      </c>
      <c r="CI532" s="26" t="s">
        <v>327</v>
      </c>
      <c r="CJ532" s="26" t="s">
        <v>327</v>
      </c>
      <c r="CK532" s="26" t="s">
        <v>327</v>
      </c>
      <c r="CL532" s="26" t="s">
        <v>327</v>
      </c>
      <c r="CO532" s="26" t="s">
        <v>327</v>
      </c>
      <c r="CP532" s="26" t="s">
        <v>327</v>
      </c>
      <c r="CQ532" s="26" t="s">
        <v>327</v>
      </c>
      <c r="CR532" s="26" t="s">
        <v>327</v>
      </c>
      <c r="CU532" s="26" t="s">
        <v>327</v>
      </c>
      <c r="CV532" s="26" t="s">
        <v>327</v>
      </c>
      <c r="CW532" s="26" t="s">
        <v>327</v>
      </c>
      <c r="CX532" s="26" t="s">
        <v>327</v>
      </c>
    </row>
    <row r="533" spans="5:102" x14ac:dyDescent="0.45">
      <c r="E533" s="26" t="s">
        <v>327</v>
      </c>
      <c r="F533" s="26" t="s">
        <v>327</v>
      </c>
      <c r="G533" s="26" t="s">
        <v>327</v>
      </c>
      <c r="H533" s="26" t="s">
        <v>327</v>
      </c>
      <c r="I533" s="26" t="s">
        <v>327</v>
      </c>
      <c r="J533" s="26" t="s">
        <v>327</v>
      </c>
      <c r="K533" s="26" t="s">
        <v>327</v>
      </c>
      <c r="L533" s="26" t="s">
        <v>327</v>
      </c>
      <c r="M533" s="26" t="s">
        <v>327</v>
      </c>
      <c r="O533" s="26" t="s">
        <v>327</v>
      </c>
      <c r="P533" s="26" t="s">
        <v>327</v>
      </c>
      <c r="Q533" s="26" t="s">
        <v>327</v>
      </c>
      <c r="R533" s="26" t="s">
        <v>327</v>
      </c>
      <c r="U533" s="26" t="s">
        <v>327</v>
      </c>
      <c r="V533" s="26" t="s">
        <v>327</v>
      </c>
      <c r="W533" s="26" t="s">
        <v>327</v>
      </c>
      <c r="X533" s="26" t="s">
        <v>327</v>
      </c>
      <c r="AA533" s="26" t="s">
        <v>327</v>
      </c>
      <c r="AB533" s="26" t="s">
        <v>327</v>
      </c>
      <c r="AC533" s="26" t="s">
        <v>327</v>
      </c>
      <c r="AD533" s="26" t="s">
        <v>327</v>
      </c>
      <c r="AG533" s="26" t="s">
        <v>327</v>
      </c>
      <c r="AH533" s="26" t="s">
        <v>327</v>
      </c>
      <c r="AI533" s="26" t="s">
        <v>327</v>
      </c>
      <c r="AJ533" s="26" t="s">
        <v>327</v>
      </c>
      <c r="AM533" s="26" t="s">
        <v>327</v>
      </c>
      <c r="AN533" s="26" t="s">
        <v>327</v>
      </c>
      <c r="AO533" s="26" t="s">
        <v>327</v>
      </c>
      <c r="AP533" s="26" t="s">
        <v>327</v>
      </c>
      <c r="AS533" s="26" t="s">
        <v>327</v>
      </c>
      <c r="AT533" s="26" t="s">
        <v>327</v>
      </c>
      <c r="AU533" s="26" t="s">
        <v>327</v>
      </c>
      <c r="AV533" s="26" t="s">
        <v>327</v>
      </c>
      <c r="AY533" s="26" t="s">
        <v>327</v>
      </c>
      <c r="AZ533" s="26" t="s">
        <v>327</v>
      </c>
      <c r="BA533" s="26" t="s">
        <v>327</v>
      </c>
      <c r="BB533" s="26" t="s">
        <v>327</v>
      </c>
      <c r="BE533" s="26" t="s">
        <v>327</v>
      </c>
      <c r="BF533" s="26" t="s">
        <v>327</v>
      </c>
      <c r="BG533" s="26" t="s">
        <v>327</v>
      </c>
      <c r="BH533" s="26" t="s">
        <v>327</v>
      </c>
      <c r="BK533" s="26" t="s">
        <v>327</v>
      </c>
      <c r="BL533" s="26" t="s">
        <v>327</v>
      </c>
      <c r="BM533" s="26" t="s">
        <v>327</v>
      </c>
      <c r="BN533" s="26" t="s">
        <v>327</v>
      </c>
      <c r="BQ533" s="26" t="s">
        <v>327</v>
      </c>
      <c r="BR533" s="26" t="s">
        <v>327</v>
      </c>
      <c r="BS533" s="26" t="s">
        <v>327</v>
      </c>
      <c r="BT533" s="26" t="s">
        <v>327</v>
      </c>
      <c r="BW533" s="26" t="s">
        <v>327</v>
      </c>
      <c r="BX533" s="26" t="s">
        <v>327</v>
      </c>
      <c r="BY533" s="26" t="s">
        <v>327</v>
      </c>
      <c r="BZ533" s="26" t="s">
        <v>327</v>
      </c>
      <c r="CC533" s="26" t="s">
        <v>327</v>
      </c>
      <c r="CD533" s="26" t="s">
        <v>327</v>
      </c>
      <c r="CE533" s="26" t="s">
        <v>327</v>
      </c>
      <c r="CF533" s="26" t="s">
        <v>327</v>
      </c>
      <c r="CI533" s="26" t="s">
        <v>327</v>
      </c>
      <c r="CJ533" s="26" t="s">
        <v>327</v>
      </c>
      <c r="CK533" s="26" t="s">
        <v>327</v>
      </c>
      <c r="CL533" s="26" t="s">
        <v>327</v>
      </c>
      <c r="CO533" s="26" t="s">
        <v>327</v>
      </c>
      <c r="CP533" s="26" t="s">
        <v>327</v>
      </c>
      <c r="CQ533" s="26" t="s">
        <v>327</v>
      </c>
      <c r="CR533" s="26" t="s">
        <v>327</v>
      </c>
      <c r="CU533" s="26" t="s">
        <v>327</v>
      </c>
      <c r="CV533" s="26" t="s">
        <v>327</v>
      </c>
      <c r="CW533" s="26" t="s">
        <v>327</v>
      </c>
      <c r="CX533" s="26" t="s">
        <v>327</v>
      </c>
    </row>
    <row r="534" spans="5:102" x14ac:dyDescent="0.45">
      <c r="E534" s="26" t="s">
        <v>327</v>
      </c>
      <c r="F534" s="26" t="s">
        <v>327</v>
      </c>
      <c r="G534" s="26" t="s">
        <v>327</v>
      </c>
      <c r="H534" s="26" t="s">
        <v>327</v>
      </c>
      <c r="I534" s="26" t="s">
        <v>327</v>
      </c>
      <c r="J534" s="26" t="s">
        <v>327</v>
      </c>
      <c r="K534" s="26" t="s">
        <v>327</v>
      </c>
      <c r="L534" s="26" t="s">
        <v>327</v>
      </c>
      <c r="M534" s="26" t="s">
        <v>327</v>
      </c>
      <c r="O534" s="26" t="s">
        <v>327</v>
      </c>
      <c r="P534" s="26" t="s">
        <v>327</v>
      </c>
      <c r="Q534" s="26" t="s">
        <v>327</v>
      </c>
      <c r="R534" s="26" t="s">
        <v>327</v>
      </c>
      <c r="U534" s="26" t="s">
        <v>327</v>
      </c>
      <c r="V534" s="26" t="s">
        <v>327</v>
      </c>
      <c r="W534" s="26" t="s">
        <v>327</v>
      </c>
      <c r="X534" s="26" t="s">
        <v>327</v>
      </c>
      <c r="AA534" s="26" t="s">
        <v>327</v>
      </c>
      <c r="AB534" s="26" t="s">
        <v>327</v>
      </c>
      <c r="AC534" s="26" t="s">
        <v>327</v>
      </c>
      <c r="AD534" s="26" t="s">
        <v>327</v>
      </c>
      <c r="AG534" s="26" t="s">
        <v>327</v>
      </c>
      <c r="AH534" s="26" t="s">
        <v>327</v>
      </c>
      <c r="AI534" s="26" t="s">
        <v>327</v>
      </c>
      <c r="AJ534" s="26" t="s">
        <v>327</v>
      </c>
      <c r="AM534" s="26" t="s">
        <v>327</v>
      </c>
      <c r="AN534" s="26" t="s">
        <v>327</v>
      </c>
      <c r="AO534" s="26" t="s">
        <v>327</v>
      </c>
      <c r="AP534" s="26" t="s">
        <v>327</v>
      </c>
      <c r="AS534" s="26" t="s">
        <v>327</v>
      </c>
      <c r="AT534" s="26" t="s">
        <v>327</v>
      </c>
      <c r="AU534" s="26" t="s">
        <v>327</v>
      </c>
      <c r="AV534" s="26" t="s">
        <v>327</v>
      </c>
      <c r="AY534" s="26" t="s">
        <v>327</v>
      </c>
      <c r="AZ534" s="26" t="s">
        <v>327</v>
      </c>
      <c r="BA534" s="26" t="s">
        <v>327</v>
      </c>
      <c r="BB534" s="26" t="s">
        <v>327</v>
      </c>
      <c r="BE534" s="26" t="s">
        <v>327</v>
      </c>
      <c r="BF534" s="26" t="s">
        <v>327</v>
      </c>
      <c r="BG534" s="26" t="s">
        <v>327</v>
      </c>
      <c r="BH534" s="26" t="s">
        <v>327</v>
      </c>
      <c r="BK534" s="26" t="s">
        <v>327</v>
      </c>
      <c r="BL534" s="26" t="s">
        <v>327</v>
      </c>
      <c r="BM534" s="26" t="s">
        <v>327</v>
      </c>
      <c r="BN534" s="26" t="s">
        <v>327</v>
      </c>
      <c r="BQ534" s="26" t="s">
        <v>327</v>
      </c>
      <c r="BR534" s="26" t="s">
        <v>327</v>
      </c>
      <c r="BS534" s="26" t="s">
        <v>327</v>
      </c>
      <c r="BT534" s="26" t="s">
        <v>327</v>
      </c>
      <c r="BW534" s="26" t="s">
        <v>327</v>
      </c>
      <c r="BX534" s="26" t="s">
        <v>327</v>
      </c>
      <c r="BY534" s="26" t="s">
        <v>327</v>
      </c>
      <c r="BZ534" s="26" t="s">
        <v>327</v>
      </c>
      <c r="CC534" s="26" t="s">
        <v>327</v>
      </c>
      <c r="CD534" s="26" t="s">
        <v>327</v>
      </c>
      <c r="CE534" s="26" t="s">
        <v>327</v>
      </c>
      <c r="CF534" s="26" t="s">
        <v>327</v>
      </c>
      <c r="CI534" s="26" t="s">
        <v>327</v>
      </c>
      <c r="CJ534" s="26" t="s">
        <v>327</v>
      </c>
      <c r="CK534" s="26" t="s">
        <v>327</v>
      </c>
      <c r="CL534" s="26" t="s">
        <v>327</v>
      </c>
      <c r="CO534" s="26" t="s">
        <v>327</v>
      </c>
      <c r="CP534" s="26" t="s">
        <v>327</v>
      </c>
      <c r="CQ534" s="26" t="s">
        <v>327</v>
      </c>
      <c r="CR534" s="26" t="s">
        <v>327</v>
      </c>
      <c r="CU534" s="26" t="s">
        <v>327</v>
      </c>
      <c r="CV534" s="26" t="s">
        <v>327</v>
      </c>
      <c r="CW534" s="26" t="s">
        <v>327</v>
      </c>
      <c r="CX534" s="26" t="s">
        <v>327</v>
      </c>
    </row>
    <row r="535" spans="5:102" x14ac:dyDescent="0.45">
      <c r="E535" s="26" t="s">
        <v>327</v>
      </c>
      <c r="F535" s="26" t="s">
        <v>327</v>
      </c>
      <c r="G535" s="26" t="s">
        <v>327</v>
      </c>
      <c r="H535" s="26" t="s">
        <v>327</v>
      </c>
      <c r="I535" s="26" t="s">
        <v>327</v>
      </c>
      <c r="J535" s="26" t="s">
        <v>327</v>
      </c>
      <c r="K535" s="26" t="s">
        <v>327</v>
      </c>
      <c r="L535" s="26" t="s">
        <v>327</v>
      </c>
      <c r="M535" s="26" t="s">
        <v>327</v>
      </c>
      <c r="O535" s="26" t="s">
        <v>327</v>
      </c>
      <c r="P535" s="26" t="s">
        <v>327</v>
      </c>
      <c r="Q535" s="26" t="s">
        <v>327</v>
      </c>
      <c r="R535" s="26" t="s">
        <v>327</v>
      </c>
      <c r="U535" s="26" t="s">
        <v>327</v>
      </c>
      <c r="V535" s="26" t="s">
        <v>327</v>
      </c>
      <c r="W535" s="26" t="s">
        <v>327</v>
      </c>
      <c r="X535" s="26" t="s">
        <v>327</v>
      </c>
      <c r="AA535" s="26" t="s">
        <v>327</v>
      </c>
      <c r="AB535" s="26" t="s">
        <v>327</v>
      </c>
      <c r="AC535" s="26" t="s">
        <v>327</v>
      </c>
      <c r="AD535" s="26" t="s">
        <v>327</v>
      </c>
      <c r="AG535" s="26" t="s">
        <v>327</v>
      </c>
      <c r="AH535" s="26" t="s">
        <v>327</v>
      </c>
      <c r="AI535" s="26" t="s">
        <v>327</v>
      </c>
      <c r="AJ535" s="26" t="s">
        <v>327</v>
      </c>
      <c r="AM535" s="26" t="s">
        <v>327</v>
      </c>
      <c r="AN535" s="26" t="s">
        <v>327</v>
      </c>
      <c r="AO535" s="26" t="s">
        <v>327</v>
      </c>
      <c r="AP535" s="26" t="s">
        <v>327</v>
      </c>
      <c r="AS535" s="26" t="s">
        <v>327</v>
      </c>
      <c r="AT535" s="26" t="s">
        <v>327</v>
      </c>
      <c r="AU535" s="26" t="s">
        <v>327</v>
      </c>
      <c r="AV535" s="26" t="s">
        <v>327</v>
      </c>
      <c r="AY535" s="26" t="s">
        <v>327</v>
      </c>
      <c r="AZ535" s="26" t="s">
        <v>327</v>
      </c>
      <c r="BA535" s="26" t="s">
        <v>327</v>
      </c>
      <c r="BB535" s="26" t="s">
        <v>327</v>
      </c>
      <c r="BE535" s="26" t="s">
        <v>327</v>
      </c>
      <c r="BF535" s="26" t="s">
        <v>327</v>
      </c>
      <c r="BG535" s="26" t="s">
        <v>327</v>
      </c>
      <c r="BH535" s="26" t="s">
        <v>327</v>
      </c>
      <c r="BK535" s="26" t="s">
        <v>327</v>
      </c>
      <c r="BL535" s="26" t="s">
        <v>327</v>
      </c>
      <c r="BM535" s="26" t="s">
        <v>327</v>
      </c>
      <c r="BN535" s="26" t="s">
        <v>327</v>
      </c>
      <c r="BQ535" s="26" t="s">
        <v>327</v>
      </c>
      <c r="BR535" s="26" t="s">
        <v>327</v>
      </c>
      <c r="BS535" s="26" t="s">
        <v>327</v>
      </c>
      <c r="BT535" s="26" t="s">
        <v>327</v>
      </c>
      <c r="BW535" s="26" t="s">
        <v>327</v>
      </c>
      <c r="BX535" s="26" t="s">
        <v>327</v>
      </c>
      <c r="BY535" s="26" t="s">
        <v>327</v>
      </c>
      <c r="BZ535" s="26" t="s">
        <v>327</v>
      </c>
      <c r="CC535" s="26" t="s">
        <v>327</v>
      </c>
      <c r="CD535" s="26" t="s">
        <v>327</v>
      </c>
      <c r="CE535" s="26" t="s">
        <v>327</v>
      </c>
      <c r="CF535" s="26" t="s">
        <v>327</v>
      </c>
      <c r="CI535" s="26" t="s">
        <v>327</v>
      </c>
      <c r="CJ535" s="26" t="s">
        <v>327</v>
      </c>
      <c r="CK535" s="26" t="s">
        <v>327</v>
      </c>
      <c r="CL535" s="26" t="s">
        <v>327</v>
      </c>
      <c r="CO535" s="26" t="s">
        <v>327</v>
      </c>
      <c r="CP535" s="26" t="s">
        <v>327</v>
      </c>
      <c r="CQ535" s="26" t="s">
        <v>327</v>
      </c>
      <c r="CR535" s="26" t="s">
        <v>327</v>
      </c>
      <c r="CU535" s="26" t="s">
        <v>327</v>
      </c>
      <c r="CV535" s="26" t="s">
        <v>327</v>
      </c>
      <c r="CW535" s="26" t="s">
        <v>327</v>
      </c>
      <c r="CX535" s="26" t="s">
        <v>327</v>
      </c>
    </row>
    <row r="536" spans="5:102" x14ac:dyDescent="0.45">
      <c r="E536" s="26" t="s">
        <v>327</v>
      </c>
      <c r="F536" s="26" t="s">
        <v>327</v>
      </c>
      <c r="G536" s="26" t="s">
        <v>327</v>
      </c>
      <c r="H536" s="26" t="s">
        <v>327</v>
      </c>
      <c r="I536" s="26" t="s">
        <v>327</v>
      </c>
      <c r="J536" s="26" t="s">
        <v>327</v>
      </c>
      <c r="K536" s="26" t="s">
        <v>327</v>
      </c>
      <c r="L536" s="26" t="s">
        <v>327</v>
      </c>
      <c r="M536" s="26" t="s">
        <v>327</v>
      </c>
      <c r="O536" s="26" t="s">
        <v>327</v>
      </c>
      <c r="P536" s="26" t="s">
        <v>327</v>
      </c>
      <c r="Q536" s="26" t="s">
        <v>327</v>
      </c>
      <c r="R536" s="26" t="s">
        <v>327</v>
      </c>
      <c r="U536" s="26" t="s">
        <v>327</v>
      </c>
      <c r="V536" s="26" t="s">
        <v>327</v>
      </c>
      <c r="W536" s="26" t="s">
        <v>327</v>
      </c>
      <c r="X536" s="26" t="s">
        <v>327</v>
      </c>
      <c r="AA536" s="26" t="s">
        <v>327</v>
      </c>
      <c r="AB536" s="26" t="s">
        <v>327</v>
      </c>
      <c r="AC536" s="26" t="s">
        <v>327</v>
      </c>
      <c r="AD536" s="26" t="s">
        <v>327</v>
      </c>
      <c r="AG536" s="26" t="s">
        <v>327</v>
      </c>
      <c r="AH536" s="26" t="s">
        <v>327</v>
      </c>
      <c r="AI536" s="26" t="s">
        <v>327</v>
      </c>
      <c r="AJ536" s="26" t="s">
        <v>327</v>
      </c>
      <c r="AM536" s="26" t="s">
        <v>327</v>
      </c>
      <c r="AN536" s="26" t="s">
        <v>327</v>
      </c>
      <c r="AO536" s="26" t="s">
        <v>327</v>
      </c>
      <c r="AP536" s="26" t="s">
        <v>327</v>
      </c>
      <c r="AS536" s="26" t="s">
        <v>327</v>
      </c>
      <c r="AT536" s="26" t="s">
        <v>327</v>
      </c>
      <c r="AU536" s="26" t="s">
        <v>327</v>
      </c>
      <c r="AV536" s="26" t="s">
        <v>327</v>
      </c>
      <c r="AY536" s="26" t="s">
        <v>327</v>
      </c>
      <c r="AZ536" s="26" t="s">
        <v>327</v>
      </c>
      <c r="BA536" s="26" t="s">
        <v>327</v>
      </c>
      <c r="BB536" s="26" t="s">
        <v>327</v>
      </c>
      <c r="BE536" s="26" t="s">
        <v>327</v>
      </c>
      <c r="BF536" s="26" t="s">
        <v>327</v>
      </c>
      <c r="BG536" s="26" t="s">
        <v>327</v>
      </c>
      <c r="BH536" s="26" t="s">
        <v>327</v>
      </c>
      <c r="BK536" s="26" t="s">
        <v>327</v>
      </c>
      <c r="BL536" s="26" t="s">
        <v>327</v>
      </c>
      <c r="BM536" s="26" t="s">
        <v>327</v>
      </c>
      <c r="BN536" s="26" t="s">
        <v>327</v>
      </c>
      <c r="BQ536" s="26" t="s">
        <v>327</v>
      </c>
      <c r="BR536" s="26" t="s">
        <v>327</v>
      </c>
      <c r="BS536" s="26" t="s">
        <v>327</v>
      </c>
      <c r="BT536" s="26" t="s">
        <v>327</v>
      </c>
      <c r="BW536" s="26" t="s">
        <v>327</v>
      </c>
      <c r="BX536" s="26" t="s">
        <v>327</v>
      </c>
      <c r="BY536" s="26" t="s">
        <v>327</v>
      </c>
      <c r="BZ536" s="26" t="s">
        <v>327</v>
      </c>
      <c r="CC536" s="26" t="s">
        <v>327</v>
      </c>
      <c r="CD536" s="26" t="s">
        <v>327</v>
      </c>
      <c r="CE536" s="26" t="s">
        <v>327</v>
      </c>
      <c r="CF536" s="26" t="s">
        <v>327</v>
      </c>
      <c r="CI536" s="26" t="s">
        <v>327</v>
      </c>
      <c r="CJ536" s="26" t="s">
        <v>327</v>
      </c>
      <c r="CK536" s="26" t="s">
        <v>327</v>
      </c>
      <c r="CL536" s="26" t="s">
        <v>327</v>
      </c>
      <c r="CO536" s="26" t="s">
        <v>327</v>
      </c>
      <c r="CP536" s="26" t="s">
        <v>327</v>
      </c>
      <c r="CQ536" s="26" t="s">
        <v>327</v>
      </c>
      <c r="CR536" s="26" t="s">
        <v>327</v>
      </c>
      <c r="CU536" s="26" t="s">
        <v>327</v>
      </c>
      <c r="CV536" s="26" t="s">
        <v>327</v>
      </c>
      <c r="CW536" s="26" t="s">
        <v>327</v>
      </c>
      <c r="CX536" s="26" t="s">
        <v>327</v>
      </c>
    </row>
    <row r="537" spans="5:102" x14ac:dyDescent="0.45">
      <c r="E537" s="26" t="s">
        <v>327</v>
      </c>
      <c r="F537" s="26" t="s">
        <v>327</v>
      </c>
      <c r="G537" s="26" t="s">
        <v>327</v>
      </c>
      <c r="H537" s="26" t="s">
        <v>327</v>
      </c>
      <c r="I537" s="26" t="s">
        <v>327</v>
      </c>
      <c r="J537" s="26" t="s">
        <v>327</v>
      </c>
      <c r="K537" s="26" t="s">
        <v>327</v>
      </c>
      <c r="L537" s="26" t="s">
        <v>327</v>
      </c>
      <c r="M537" s="26" t="s">
        <v>327</v>
      </c>
      <c r="O537" s="26" t="s">
        <v>327</v>
      </c>
      <c r="P537" s="26" t="s">
        <v>327</v>
      </c>
      <c r="Q537" s="26" t="s">
        <v>327</v>
      </c>
      <c r="R537" s="26" t="s">
        <v>327</v>
      </c>
      <c r="U537" s="26" t="s">
        <v>327</v>
      </c>
      <c r="V537" s="26" t="s">
        <v>327</v>
      </c>
      <c r="W537" s="26" t="s">
        <v>327</v>
      </c>
      <c r="X537" s="26" t="s">
        <v>327</v>
      </c>
      <c r="AA537" s="26" t="s">
        <v>327</v>
      </c>
      <c r="AB537" s="26" t="s">
        <v>327</v>
      </c>
      <c r="AC537" s="26" t="s">
        <v>327</v>
      </c>
      <c r="AD537" s="26" t="s">
        <v>327</v>
      </c>
      <c r="AG537" s="26" t="s">
        <v>327</v>
      </c>
      <c r="AH537" s="26" t="s">
        <v>327</v>
      </c>
      <c r="AI537" s="26" t="s">
        <v>327</v>
      </c>
      <c r="AJ537" s="26" t="s">
        <v>327</v>
      </c>
      <c r="AM537" s="26" t="s">
        <v>327</v>
      </c>
      <c r="AN537" s="26" t="s">
        <v>327</v>
      </c>
      <c r="AO537" s="26" t="s">
        <v>327</v>
      </c>
      <c r="AP537" s="26" t="s">
        <v>327</v>
      </c>
      <c r="AS537" s="26" t="s">
        <v>327</v>
      </c>
      <c r="AT537" s="26" t="s">
        <v>327</v>
      </c>
      <c r="AU537" s="26" t="s">
        <v>327</v>
      </c>
      <c r="AV537" s="26" t="s">
        <v>327</v>
      </c>
      <c r="AY537" s="26" t="s">
        <v>327</v>
      </c>
      <c r="AZ537" s="26" t="s">
        <v>327</v>
      </c>
      <c r="BA537" s="26" t="s">
        <v>327</v>
      </c>
      <c r="BB537" s="26" t="s">
        <v>327</v>
      </c>
      <c r="BE537" s="26" t="s">
        <v>327</v>
      </c>
      <c r="BF537" s="26" t="s">
        <v>327</v>
      </c>
      <c r="BG537" s="26" t="s">
        <v>327</v>
      </c>
      <c r="BH537" s="26" t="s">
        <v>327</v>
      </c>
      <c r="BK537" s="26" t="s">
        <v>327</v>
      </c>
      <c r="BL537" s="26" t="s">
        <v>327</v>
      </c>
      <c r="BM537" s="26" t="s">
        <v>327</v>
      </c>
      <c r="BN537" s="26" t="s">
        <v>327</v>
      </c>
      <c r="BQ537" s="26" t="s">
        <v>327</v>
      </c>
      <c r="BR537" s="26" t="s">
        <v>327</v>
      </c>
      <c r="BS537" s="26" t="s">
        <v>327</v>
      </c>
      <c r="BT537" s="26" t="s">
        <v>327</v>
      </c>
      <c r="BW537" s="26" t="s">
        <v>327</v>
      </c>
      <c r="BX537" s="26" t="s">
        <v>327</v>
      </c>
      <c r="BY537" s="26" t="s">
        <v>327</v>
      </c>
      <c r="BZ537" s="26" t="s">
        <v>327</v>
      </c>
      <c r="CC537" s="26" t="s">
        <v>327</v>
      </c>
      <c r="CD537" s="26" t="s">
        <v>327</v>
      </c>
      <c r="CE537" s="26" t="s">
        <v>327</v>
      </c>
      <c r="CF537" s="26" t="s">
        <v>327</v>
      </c>
      <c r="CI537" s="26" t="s">
        <v>327</v>
      </c>
      <c r="CJ537" s="26" t="s">
        <v>327</v>
      </c>
      <c r="CK537" s="26" t="s">
        <v>327</v>
      </c>
      <c r="CL537" s="26" t="s">
        <v>327</v>
      </c>
      <c r="CO537" s="26" t="s">
        <v>327</v>
      </c>
      <c r="CP537" s="26" t="s">
        <v>327</v>
      </c>
      <c r="CQ537" s="26" t="s">
        <v>327</v>
      </c>
      <c r="CR537" s="26" t="s">
        <v>327</v>
      </c>
      <c r="CU537" s="26" t="s">
        <v>327</v>
      </c>
      <c r="CV537" s="26" t="s">
        <v>327</v>
      </c>
      <c r="CW537" s="26" t="s">
        <v>327</v>
      </c>
      <c r="CX537" s="26" t="s">
        <v>327</v>
      </c>
    </row>
    <row r="538" spans="5:102" x14ac:dyDescent="0.45">
      <c r="E538" s="26" t="s">
        <v>327</v>
      </c>
      <c r="F538" s="26" t="s">
        <v>327</v>
      </c>
      <c r="G538" s="26" t="s">
        <v>327</v>
      </c>
      <c r="H538" s="26" t="s">
        <v>327</v>
      </c>
      <c r="I538" s="26" t="s">
        <v>327</v>
      </c>
      <c r="J538" s="26" t="s">
        <v>327</v>
      </c>
      <c r="K538" s="26" t="s">
        <v>327</v>
      </c>
      <c r="L538" s="26" t="s">
        <v>327</v>
      </c>
      <c r="M538" s="26" t="s">
        <v>327</v>
      </c>
      <c r="O538" s="26" t="s">
        <v>327</v>
      </c>
      <c r="P538" s="26" t="s">
        <v>327</v>
      </c>
      <c r="Q538" s="26" t="s">
        <v>327</v>
      </c>
      <c r="R538" s="26" t="s">
        <v>327</v>
      </c>
      <c r="U538" s="26" t="s">
        <v>327</v>
      </c>
      <c r="V538" s="26" t="s">
        <v>327</v>
      </c>
      <c r="W538" s="26" t="s">
        <v>327</v>
      </c>
      <c r="X538" s="26" t="s">
        <v>327</v>
      </c>
      <c r="AA538" s="26" t="s">
        <v>327</v>
      </c>
      <c r="AB538" s="26" t="s">
        <v>327</v>
      </c>
      <c r="AC538" s="26" t="s">
        <v>327</v>
      </c>
      <c r="AD538" s="26" t="s">
        <v>327</v>
      </c>
      <c r="AG538" s="26" t="s">
        <v>327</v>
      </c>
      <c r="AH538" s="26" t="s">
        <v>327</v>
      </c>
      <c r="AI538" s="26" t="s">
        <v>327</v>
      </c>
      <c r="AJ538" s="26" t="s">
        <v>327</v>
      </c>
      <c r="AM538" s="26" t="s">
        <v>327</v>
      </c>
      <c r="AN538" s="26" t="s">
        <v>327</v>
      </c>
      <c r="AO538" s="26" t="s">
        <v>327</v>
      </c>
      <c r="AP538" s="26" t="s">
        <v>327</v>
      </c>
      <c r="AS538" s="26" t="s">
        <v>327</v>
      </c>
      <c r="AT538" s="26" t="s">
        <v>327</v>
      </c>
      <c r="AU538" s="26" t="s">
        <v>327</v>
      </c>
      <c r="AV538" s="26" t="s">
        <v>327</v>
      </c>
      <c r="AY538" s="26" t="s">
        <v>327</v>
      </c>
      <c r="AZ538" s="26" t="s">
        <v>327</v>
      </c>
      <c r="BA538" s="26" t="s">
        <v>327</v>
      </c>
      <c r="BB538" s="26" t="s">
        <v>327</v>
      </c>
      <c r="BE538" s="26" t="s">
        <v>327</v>
      </c>
      <c r="BF538" s="26" t="s">
        <v>327</v>
      </c>
      <c r="BG538" s="26" t="s">
        <v>327</v>
      </c>
      <c r="BH538" s="26" t="s">
        <v>327</v>
      </c>
      <c r="BK538" s="26" t="s">
        <v>327</v>
      </c>
      <c r="BL538" s="26" t="s">
        <v>327</v>
      </c>
      <c r="BM538" s="26" t="s">
        <v>327</v>
      </c>
      <c r="BN538" s="26" t="s">
        <v>327</v>
      </c>
      <c r="BQ538" s="26" t="s">
        <v>327</v>
      </c>
      <c r="BR538" s="26" t="s">
        <v>327</v>
      </c>
      <c r="BS538" s="26" t="s">
        <v>327</v>
      </c>
      <c r="BT538" s="26" t="s">
        <v>327</v>
      </c>
      <c r="BW538" s="26" t="s">
        <v>327</v>
      </c>
      <c r="BX538" s="26" t="s">
        <v>327</v>
      </c>
      <c r="BY538" s="26" t="s">
        <v>327</v>
      </c>
      <c r="BZ538" s="26" t="s">
        <v>327</v>
      </c>
      <c r="CC538" s="26" t="s">
        <v>327</v>
      </c>
      <c r="CD538" s="26" t="s">
        <v>327</v>
      </c>
      <c r="CE538" s="26" t="s">
        <v>327</v>
      </c>
      <c r="CF538" s="26" t="s">
        <v>327</v>
      </c>
      <c r="CI538" s="26" t="s">
        <v>327</v>
      </c>
      <c r="CJ538" s="26" t="s">
        <v>327</v>
      </c>
      <c r="CK538" s="26" t="s">
        <v>327</v>
      </c>
      <c r="CL538" s="26" t="s">
        <v>327</v>
      </c>
      <c r="CO538" s="26" t="s">
        <v>327</v>
      </c>
      <c r="CP538" s="26" t="s">
        <v>327</v>
      </c>
      <c r="CQ538" s="26" t="s">
        <v>327</v>
      </c>
      <c r="CR538" s="26" t="s">
        <v>327</v>
      </c>
      <c r="CU538" s="26" t="s">
        <v>327</v>
      </c>
      <c r="CV538" s="26" t="s">
        <v>327</v>
      </c>
      <c r="CW538" s="26" t="s">
        <v>327</v>
      </c>
      <c r="CX538" s="26" t="s">
        <v>327</v>
      </c>
    </row>
    <row r="539" spans="5:102" x14ac:dyDescent="0.45">
      <c r="E539" s="26" t="s">
        <v>327</v>
      </c>
      <c r="F539" s="26" t="s">
        <v>327</v>
      </c>
      <c r="G539" s="26" t="s">
        <v>327</v>
      </c>
      <c r="H539" s="26" t="s">
        <v>327</v>
      </c>
      <c r="I539" s="26" t="s">
        <v>327</v>
      </c>
      <c r="J539" s="26" t="s">
        <v>327</v>
      </c>
      <c r="K539" s="26" t="s">
        <v>327</v>
      </c>
      <c r="L539" s="26" t="s">
        <v>327</v>
      </c>
      <c r="M539" s="26" t="s">
        <v>327</v>
      </c>
      <c r="O539" s="26" t="s">
        <v>327</v>
      </c>
      <c r="P539" s="26" t="s">
        <v>327</v>
      </c>
      <c r="Q539" s="26" t="s">
        <v>327</v>
      </c>
      <c r="R539" s="26" t="s">
        <v>327</v>
      </c>
      <c r="U539" s="26" t="s">
        <v>327</v>
      </c>
      <c r="V539" s="26" t="s">
        <v>327</v>
      </c>
      <c r="W539" s="26" t="s">
        <v>327</v>
      </c>
      <c r="X539" s="26" t="s">
        <v>327</v>
      </c>
      <c r="AA539" s="26" t="s">
        <v>327</v>
      </c>
      <c r="AB539" s="26" t="s">
        <v>327</v>
      </c>
      <c r="AC539" s="26" t="s">
        <v>327</v>
      </c>
      <c r="AD539" s="26" t="s">
        <v>327</v>
      </c>
      <c r="AG539" s="26" t="s">
        <v>327</v>
      </c>
      <c r="AH539" s="26" t="s">
        <v>327</v>
      </c>
      <c r="AI539" s="26" t="s">
        <v>327</v>
      </c>
      <c r="AJ539" s="26" t="s">
        <v>327</v>
      </c>
      <c r="AM539" s="26" t="s">
        <v>327</v>
      </c>
      <c r="AN539" s="26" t="s">
        <v>327</v>
      </c>
      <c r="AO539" s="26" t="s">
        <v>327</v>
      </c>
      <c r="AP539" s="26" t="s">
        <v>327</v>
      </c>
      <c r="AS539" s="26" t="s">
        <v>327</v>
      </c>
      <c r="AT539" s="26" t="s">
        <v>327</v>
      </c>
      <c r="AU539" s="26" t="s">
        <v>327</v>
      </c>
      <c r="AV539" s="26" t="s">
        <v>327</v>
      </c>
      <c r="AY539" s="26" t="s">
        <v>327</v>
      </c>
      <c r="AZ539" s="26" t="s">
        <v>327</v>
      </c>
      <c r="BA539" s="26" t="s">
        <v>327</v>
      </c>
      <c r="BB539" s="26" t="s">
        <v>327</v>
      </c>
      <c r="BE539" s="26" t="s">
        <v>327</v>
      </c>
      <c r="BF539" s="26" t="s">
        <v>327</v>
      </c>
      <c r="BG539" s="26" t="s">
        <v>327</v>
      </c>
      <c r="BH539" s="26" t="s">
        <v>327</v>
      </c>
      <c r="BK539" s="26" t="s">
        <v>327</v>
      </c>
      <c r="BL539" s="26" t="s">
        <v>327</v>
      </c>
      <c r="BM539" s="26" t="s">
        <v>327</v>
      </c>
      <c r="BN539" s="26" t="s">
        <v>327</v>
      </c>
      <c r="BQ539" s="26" t="s">
        <v>327</v>
      </c>
      <c r="BR539" s="26" t="s">
        <v>327</v>
      </c>
      <c r="BS539" s="26" t="s">
        <v>327</v>
      </c>
      <c r="BT539" s="26" t="s">
        <v>327</v>
      </c>
      <c r="BW539" s="26" t="s">
        <v>327</v>
      </c>
      <c r="BX539" s="26" t="s">
        <v>327</v>
      </c>
      <c r="BY539" s="26" t="s">
        <v>327</v>
      </c>
      <c r="BZ539" s="26" t="s">
        <v>327</v>
      </c>
      <c r="CC539" s="26" t="s">
        <v>327</v>
      </c>
      <c r="CD539" s="26" t="s">
        <v>327</v>
      </c>
      <c r="CE539" s="26" t="s">
        <v>327</v>
      </c>
      <c r="CF539" s="26" t="s">
        <v>327</v>
      </c>
      <c r="CI539" s="26" t="s">
        <v>327</v>
      </c>
      <c r="CJ539" s="26" t="s">
        <v>327</v>
      </c>
      <c r="CK539" s="26" t="s">
        <v>327</v>
      </c>
      <c r="CL539" s="26" t="s">
        <v>327</v>
      </c>
      <c r="CO539" s="26" t="s">
        <v>327</v>
      </c>
      <c r="CP539" s="26" t="s">
        <v>327</v>
      </c>
      <c r="CQ539" s="26" t="s">
        <v>327</v>
      </c>
      <c r="CR539" s="26" t="s">
        <v>327</v>
      </c>
      <c r="CU539" s="26" t="s">
        <v>327</v>
      </c>
      <c r="CV539" s="26" t="s">
        <v>327</v>
      </c>
      <c r="CW539" s="26" t="s">
        <v>327</v>
      </c>
      <c r="CX539" s="26" t="s">
        <v>327</v>
      </c>
    </row>
    <row r="540" spans="5:102" x14ac:dyDescent="0.45">
      <c r="E540" s="26" t="s">
        <v>327</v>
      </c>
      <c r="F540" s="26" t="s">
        <v>327</v>
      </c>
      <c r="G540" s="26" t="s">
        <v>327</v>
      </c>
      <c r="H540" s="26" t="s">
        <v>327</v>
      </c>
      <c r="I540" s="26" t="s">
        <v>327</v>
      </c>
      <c r="J540" s="26" t="s">
        <v>327</v>
      </c>
      <c r="K540" s="26" t="s">
        <v>327</v>
      </c>
      <c r="L540" s="26" t="s">
        <v>327</v>
      </c>
      <c r="M540" s="26" t="s">
        <v>327</v>
      </c>
      <c r="O540" s="26" t="s">
        <v>327</v>
      </c>
      <c r="P540" s="26" t="s">
        <v>327</v>
      </c>
      <c r="Q540" s="26" t="s">
        <v>327</v>
      </c>
      <c r="R540" s="26" t="s">
        <v>327</v>
      </c>
      <c r="U540" s="26" t="s">
        <v>327</v>
      </c>
      <c r="V540" s="26" t="s">
        <v>327</v>
      </c>
      <c r="W540" s="26" t="s">
        <v>327</v>
      </c>
      <c r="X540" s="26" t="s">
        <v>327</v>
      </c>
      <c r="AA540" s="26" t="s">
        <v>327</v>
      </c>
      <c r="AB540" s="26" t="s">
        <v>327</v>
      </c>
      <c r="AC540" s="26" t="s">
        <v>327</v>
      </c>
      <c r="AD540" s="26" t="s">
        <v>327</v>
      </c>
      <c r="AG540" s="26" t="s">
        <v>327</v>
      </c>
      <c r="AH540" s="26" t="s">
        <v>327</v>
      </c>
      <c r="AI540" s="26" t="s">
        <v>327</v>
      </c>
      <c r="AJ540" s="26" t="s">
        <v>327</v>
      </c>
      <c r="AM540" s="26" t="s">
        <v>327</v>
      </c>
      <c r="AN540" s="26" t="s">
        <v>327</v>
      </c>
      <c r="AO540" s="26" t="s">
        <v>327</v>
      </c>
      <c r="AP540" s="26" t="s">
        <v>327</v>
      </c>
      <c r="AS540" s="26" t="s">
        <v>327</v>
      </c>
      <c r="AT540" s="26" t="s">
        <v>327</v>
      </c>
      <c r="AU540" s="26" t="s">
        <v>327</v>
      </c>
      <c r="AV540" s="26" t="s">
        <v>327</v>
      </c>
      <c r="AY540" s="26" t="s">
        <v>327</v>
      </c>
      <c r="AZ540" s="26" t="s">
        <v>327</v>
      </c>
      <c r="BA540" s="26" t="s">
        <v>327</v>
      </c>
      <c r="BB540" s="26" t="s">
        <v>327</v>
      </c>
      <c r="BE540" s="26" t="s">
        <v>327</v>
      </c>
      <c r="BF540" s="26" t="s">
        <v>327</v>
      </c>
      <c r="BG540" s="26" t="s">
        <v>327</v>
      </c>
      <c r="BH540" s="26" t="s">
        <v>327</v>
      </c>
      <c r="BK540" s="26" t="s">
        <v>327</v>
      </c>
      <c r="BL540" s="26" t="s">
        <v>327</v>
      </c>
      <c r="BM540" s="26" t="s">
        <v>327</v>
      </c>
      <c r="BN540" s="26" t="s">
        <v>327</v>
      </c>
      <c r="BQ540" s="26" t="s">
        <v>327</v>
      </c>
      <c r="BR540" s="26" t="s">
        <v>327</v>
      </c>
      <c r="BS540" s="26" t="s">
        <v>327</v>
      </c>
      <c r="BT540" s="26" t="s">
        <v>327</v>
      </c>
      <c r="BW540" s="26" t="s">
        <v>327</v>
      </c>
      <c r="BX540" s="26" t="s">
        <v>327</v>
      </c>
      <c r="BY540" s="26" t="s">
        <v>327</v>
      </c>
      <c r="BZ540" s="26" t="s">
        <v>327</v>
      </c>
      <c r="CC540" s="26" t="s">
        <v>327</v>
      </c>
      <c r="CD540" s="26" t="s">
        <v>327</v>
      </c>
      <c r="CE540" s="26" t="s">
        <v>327</v>
      </c>
      <c r="CF540" s="26" t="s">
        <v>327</v>
      </c>
      <c r="CI540" s="26" t="s">
        <v>327</v>
      </c>
      <c r="CJ540" s="26" t="s">
        <v>327</v>
      </c>
      <c r="CK540" s="26" t="s">
        <v>327</v>
      </c>
      <c r="CL540" s="26" t="s">
        <v>327</v>
      </c>
      <c r="CO540" s="26" t="s">
        <v>327</v>
      </c>
      <c r="CP540" s="26" t="s">
        <v>327</v>
      </c>
      <c r="CQ540" s="26" t="s">
        <v>327</v>
      </c>
      <c r="CR540" s="26" t="s">
        <v>327</v>
      </c>
      <c r="CU540" s="26" t="s">
        <v>327</v>
      </c>
      <c r="CV540" s="26" t="s">
        <v>327</v>
      </c>
      <c r="CW540" s="26" t="s">
        <v>327</v>
      </c>
      <c r="CX540" s="26" t="s">
        <v>327</v>
      </c>
    </row>
    <row r="541" spans="5:102" x14ac:dyDescent="0.45">
      <c r="E541" s="26" t="s">
        <v>327</v>
      </c>
      <c r="F541" s="26" t="s">
        <v>327</v>
      </c>
      <c r="G541" s="26" t="s">
        <v>327</v>
      </c>
      <c r="H541" s="26" t="s">
        <v>327</v>
      </c>
      <c r="I541" s="26" t="s">
        <v>327</v>
      </c>
      <c r="J541" s="26" t="s">
        <v>327</v>
      </c>
      <c r="K541" s="26" t="s">
        <v>327</v>
      </c>
      <c r="L541" s="26" t="s">
        <v>327</v>
      </c>
      <c r="M541" s="26" t="s">
        <v>327</v>
      </c>
      <c r="O541" s="26" t="s">
        <v>327</v>
      </c>
      <c r="P541" s="26" t="s">
        <v>327</v>
      </c>
      <c r="Q541" s="26" t="s">
        <v>327</v>
      </c>
      <c r="R541" s="26" t="s">
        <v>327</v>
      </c>
      <c r="U541" s="26" t="s">
        <v>327</v>
      </c>
      <c r="V541" s="26" t="s">
        <v>327</v>
      </c>
      <c r="W541" s="26" t="s">
        <v>327</v>
      </c>
      <c r="X541" s="26" t="s">
        <v>327</v>
      </c>
      <c r="AA541" s="26" t="s">
        <v>327</v>
      </c>
      <c r="AB541" s="26" t="s">
        <v>327</v>
      </c>
      <c r="AC541" s="26" t="s">
        <v>327</v>
      </c>
      <c r="AD541" s="26" t="s">
        <v>327</v>
      </c>
      <c r="AG541" s="26" t="s">
        <v>327</v>
      </c>
      <c r="AH541" s="26" t="s">
        <v>327</v>
      </c>
      <c r="AI541" s="26" t="s">
        <v>327</v>
      </c>
      <c r="AJ541" s="26" t="s">
        <v>327</v>
      </c>
      <c r="AM541" s="26" t="s">
        <v>327</v>
      </c>
      <c r="AN541" s="26" t="s">
        <v>327</v>
      </c>
      <c r="AO541" s="26" t="s">
        <v>327</v>
      </c>
      <c r="AP541" s="26" t="s">
        <v>327</v>
      </c>
      <c r="AS541" s="26" t="s">
        <v>327</v>
      </c>
      <c r="AT541" s="26" t="s">
        <v>327</v>
      </c>
      <c r="AU541" s="26" t="s">
        <v>327</v>
      </c>
      <c r="AV541" s="26" t="s">
        <v>327</v>
      </c>
      <c r="AY541" s="26" t="s">
        <v>327</v>
      </c>
      <c r="AZ541" s="26" t="s">
        <v>327</v>
      </c>
      <c r="BA541" s="26" t="s">
        <v>327</v>
      </c>
      <c r="BB541" s="26" t="s">
        <v>327</v>
      </c>
      <c r="BE541" s="26" t="s">
        <v>327</v>
      </c>
      <c r="BF541" s="26" t="s">
        <v>327</v>
      </c>
      <c r="BG541" s="26" t="s">
        <v>327</v>
      </c>
      <c r="BH541" s="26" t="s">
        <v>327</v>
      </c>
      <c r="BK541" s="26" t="s">
        <v>327</v>
      </c>
      <c r="BL541" s="26" t="s">
        <v>327</v>
      </c>
      <c r="BM541" s="26" t="s">
        <v>327</v>
      </c>
      <c r="BN541" s="26" t="s">
        <v>327</v>
      </c>
      <c r="BQ541" s="26" t="s">
        <v>327</v>
      </c>
      <c r="BR541" s="26" t="s">
        <v>327</v>
      </c>
      <c r="BS541" s="26" t="s">
        <v>327</v>
      </c>
      <c r="BT541" s="26" t="s">
        <v>327</v>
      </c>
      <c r="BW541" s="26" t="s">
        <v>327</v>
      </c>
      <c r="BX541" s="26" t="s">
        <v>327</v>
      </c>
      <c r="BY541" s="26" t="s">
        <v>327</v>
      </c>
      <c r="BZ541" s="26" t="s">
        <v>327</v>
      </c>
      <c r="CC541" s="26" t="s">
        <v>327</v>
      </c>
      <c r="CD541" s="26" t="s">
        <v>327</v>
      </c>
      <c r="CE541" s="26" t="s">
        <v>327</v>
      </c>
      <c r="CF541" s="26" t="s">
        <v>327</v>
      </c>
      <c r="CI541" s="26" t="s">
        <v>327</v>
      </c>
      <c r="CJ541" s="26" t="s">
        <v>327</v>
      </c>
      <c r="CK541" s="26" t="s">
        <v>327</v>
      </c>
      <c r="CL541" s="26" t="s">
        <v>327</v>
      </c>
      <c r="CO541" s="26" t="s">
        <v>327</v>
      </c>
      <c r="CP541" s="26" t="s">
        <v>327</v>
      </c>
      <c r="CQ541" s="26" t="s">
        <v>327</v>
      </c>
      <c r="CR541" s="26" t="s">
        <v>327</v>
      </c>
      <c r="CU541" s="26" t="s">
        <v>327</v>
      </c>
      <c r="CV541" s="26" t="s">
        <v>327</v>
      </c>
      <c r="CW541" s="26" t="s">
        <v>327</v>
      </c>
      <c r="CX541" s="26" t="s">
        <v>327</v>
      </c>
    </row>
    <row r="542" spans="5:102" x14ac:dyDescent="0.45">
      <c r="E542" s="26" t="s">
        <v>327</v>
      </c>
      <c r="F542" s="26" t="s">
        <v>327</v>
      </c>
      <c r="G542" s="26" t="s">
        <v>327</v>
      </c>
      <c r="H542" s="26" t="s">
        <v>327</v>
      </c>
      <c r="I542" s="26" t="s">
        <v>327</v>
      </c>
      <c r="J542" s="26" t="s">
        <v>327</v>
      </c>
      <c r="K542" s="26" t="s">
        <v>327</v>
      </c>
      <c r="L542" s="26" t="s">
        <v>327</v>
      </c>
      <c r="M542" s="26" t="s">
        <v>327</v>
      </c>
      <c r="O542" s="26" t="s">
        <v>327</v>
      </c>
      <c r="P542" s="26" t="s">
        <v>327</v>
      </c>
      <c r="Q542" s="26" t="s">
        <v>327</v>
      </c>
      <c r="R542" s="26" t="s">
        <v>327</v>
      </c>
      <c r="U542" s="26" t="s">
        <v>327</v>
      </c>
      <c r="V542" s="26" t="s">
        <v>327</v>
      </c>
      <c r="W542" s="26" t="s">
        <v>327</v>
      </c>
      <c r="X542" s="26" t="s">
        <v>327</v>
      </c>
      <c r="AA542" s="26" t="s">
        <v>327</v>
      </c>
      <c r="AB542" s="26" t="s">
        <v>327</v>
      </c>
      <c r="AC542" s="26" t="s">
        <v>327</v>
      </c>
      <c r="AD542" s="26" t="s">
        <v>327</v>
      </c>
      <c r="AG542" s="26" t="s">
        <v>327</v>
      </c>
      <c r="AH542" s="26" t="s">
        <v>327</v>
      </c>
      <c r="AI542" s="26" t="s">
        <v>327</v>
      </c>
      <c r="AJ542" s="26" t="s">
        <v>327</v>
      </c>
      <c r="AM542" s="26" t="s">
        <v>327</v>
      </c>
      <c r="AN542" s="26" t="s">
        <v>327</v>
      </c>
      <c r="AO542" s="26" t="s">
        <v>327</v>
      </c>
      <c r="AP542" s="26" t="s">
        <v>327</v>
      </c>
      <c r="AS542" s="26" t="s">
        <v>327</v>
      </c>
      <c r="AT542" s="26" t="s">
        <v>327</v>
      </c>
      <c r="AU542" s="26" t="s">
        <v>327</v>
      </c>
      <c r="AV542" s="26" t="s">
        <v>327</v>
      </c>
      <c r="AY542" s="26" t="s">
        <v>327</v>
      </c>
      <c r="AZ542" s="26" t="s">
        <v>327</v>
      </c>
      <c r="BA542" s="26" t="s">
        <v>327</v>
      </c>
      <c r="BB542" s="26" t="s">
        <v>327</v>
      </c>
      <c r="BE542" s="26" t="s">
        <v>327</v>
      </c>
      <c r="BF542" s="26" t="s">
        <v>327</v>
      </c>
      <c r="BG542" s="26" t="s">
        <v>327</v>
      </c>
      <c r="BH542" s="26" t="s">
        <v>327</v>
      </c>
      <c r="BK542" s="26" t="s">
        <v>327</v>
      </c>
      <c r="BL542" s="26" t="s">
        <v>327</v>
      </c>
      <c r="BM542" s="26" t="s">
        <v>327</v>
      </c>
      <c r="BN542" s="26" t="s">
        <v>327</v>
      </c>
      <c r="BQ542" s="26" t="s">
        <v>327</v>
      </c>
      <c r="BR542" s="26" t="s">
        <v>327</v>
      </c>
      <c r="BS542" s="26" t="s">
        <v>327</v>
      </c>
      <c r="BT542" s="26" t="s">
        <v>327</v>
      </c>
      <c r="BW542" s="26" t="s">
        <v>327</v>
      </c>
      <c r="BX542" s="26" t="s">
        <v>327</v>
      </c>
      <c r="BY542" s="26" t="s">
        <v>327</v>
      </c>
      <c r="BZ542" s="26" t="s">
        <v>327</v>
      </c>
      <c r="CC542" s="26" t="s">
        <v>327</v>
      </c>
      <c r="CD542" s="26" t="s">
        <v>327</v>
      </c>
      <c r="CE542" s="26" t="s">
        <v>327</v>
      </c>
      <c r="CF542" s="26" t="s">
        <v>327</v>
      </c>
      <c r="CI542" s="26" t="s">
        <v>327</v>
      </c>
      <c r="CJ542" s="26" t="s">
        <v>327</v>
      </c>
      <c r="CK542" s="26" t="s">
        <v>327</v>
      </c>
      <c r="CL542" s="26" t="s">
        <v>327</v>
      </c>
      <c r="CO542" s="26" t="s">
        <v>327</v>
      </c>
      <c r="CP542" s="26" t="s">
        <v>327</v>
      </c>
      <c r="CQ542" s="26" t="s">
        <v>327</v>
      </c>
      <c r="CR542" s="26" t="s">
        <v>327</v>
      </c>
      <c r="CU542" s="26" t="s">
        <v>327</v>
      </c>
      <c r="CV542" s="26" t="s">
        <v>327</v>
      </c>
      <c r="CW542" s="26" t="s">
        <v>327</v>
      </c>
      <c r="CX542" s="26" t="s">
        <v>327</v>
      </c>
    </row>
    <row r="543" spans="5:102" x14ac:dyDescent="0.45">
      <c r="E543" s="26" t="s">
        <v>327</v>
      </c>
      <c r="F543" s="26" t="s">
        <v>327</v>
      </c>
      <c r="G543" s="26" t="s">
        <v>327</v>
      </c>
      <c r="H543" s="26" t="s">
        <v>327</v>
      </c>
      <c r="I543" s="26" t="s">
        <v>327</v>
      </c>
      <c r="J543" s="26" t="s">
        <v>327</v>
      </c>
      <c r="K543" s="26" t="s">
        <v>327</v>
      </c>
      <c r="L543" s="26" t="s">
        <v>327</v>
      </c>
      <c r="M543" s="26" t="s">
        <v>327</v>
      </c>
      <c r="O543" s="26" t="s">
        <v>327</v>
      </c>
      <c r="P543" s="26" t="s">
        <v>327</v>
      </c>
      <c r="Q543" s="26" t="s">
        <v>327</v>
      </c>
      <c r="R543" s="26" t="s">
        <v>327</v>
      </c>
      <c r="U543" s="26" t="s">
        <v>327</v>
      </c>
      <c r="V543" s="26" t="s">
        <v>327</v>
      </c>
      <c r="W543" s="26" t="s">
        <v>327</v>
      </c>
      <c r="X543" s="26" t="s">
        <v>327</v>
      </c>
      <c r="AA543" s="26" t="s">
        <v>327</v>
      </c>
      <c r="AB543" s="26" t="s">
        <v>327</v>
      </c>
      <c r="AC543" s="26" t="s">
        <v>327</v>
      </c>
      <c r="AD543" s="26" t="s">
        <v>327</v>
      </c>
      <c r="AG543" s="26" t="s">
        <v>327</v>
      </c>
      <c r="AH543" s="26" t="s">
        <v>327</v>
      </c>
      <c r="AI543" s="26" t="s">
        <v>327</v>
      </c>
      <c r="AJ543" s="26" t="s">
        <v>327</v>
      </c>
      <c r="AM543" s="26" t="s">
        <v>327</v>
      </c>
      <c r="AN543" s="26" t="s">
        <v>327</v>
      </c>
      <c r="AO543" s="26" t="s">
        <v>327</v>
      </c>
      <c r="AP543" s="26" t="s">
        <v>327</v>
      </c>
      <c r="AS543" s="26" t="s">
        <v>327</v>
      </c>
      <c r="AT543" s="26" t="s">
        <v>327</v>
      </c>
      <c r="AU543" s="26" t="s">
        <v>327</v>
      </c>
      <c r="AV543" s="26" t="s">
        <v>327</v>
      </c>
      <c r="AY543" s="26" t="s">
        <v>327</v>
      </c>
      <c r="AZ543" s="26" t="s">
        <v>327</v>
      </c>
      <c r="BA543" s="26" t="s">
        <v>327</v>
      </c>
      <c r="BB543" s="26" t="s">
        <v>327</v>
      </c>
      <c r="BE543" s="26" t="s">
        <v>327</v>
      </c>
      <c r="BF543" s="26" t="s">
        <v>327</v>
      </c>
      <c r="BG543" s="26" t="s">
        <v>327</v>
      </c>
      <c r="BH543" s="26" t="s">
        <v>327</v>
      </c>
      <c r="BK543" s="26" t="s">
        <v>327</v>
      </c>
      <c r="BL543" s="26" t="s">
        <v>327</v>
      </c>
      <c r="BM543" s="26" t="s">
        <v>327</v>
      </c>
      <c r="BN543" s="26" t="s">
        <v>327</v>
      </c>
      <c r="BQ543" s="26" t="s">
        <v>327</v>
      </c>
      <c r="BR543" s="26" t="s">
        <v>327</v>
      </c>
      <c r="BS543" s="26" t="s">
        <v>327</v>
      </c>
      <c r="BT543" s="26" t="s">
        <v>327</v>
      </c>
      <c r="BW543" s="26" t="s">
        <v>327</v>
      </c>
      <c r="BX543" s="26" t="s">
        <v>327</v>
      </c>
      <c r="BY543" s="26" t="s">
        <v>327</v>
      </c>
      <c r="BZ543" s="26" t="s">
        <v>327</v>
      </c>
      <c r="CC543" s="26" t="s">
        <v>327</v>
      </c>
      <c r="CD543" s="26" t="s">
        <v>327</v>
      </c>
      <c r="CE543" s="26" t="s">
        <v>327</v>
      </c>
      <c r="CF543" s="26" t="s">
        <v>327</v>
      </c>
      <c r="CI543" s="26" t="s">
        <v>327</v>
      </c>
      <c r="CJ543" s="26" t="s">
        <v>327</v>
      </c>
      <c r="CK543" s="26" t="s">
        <v>327</v>
      </c>
      <c r="CL543" s="26" t="s">
        <v>327</v>
      </c>
      <c r="CO543" s="26" t="s">
        <v>327</v>
      </c>
      <c r="CP543" s="26" t="s">
        <v>327</v>
      </c>
      <c r="CQ543" s="26" t="s">
        <v>327</v>
      </c>
      <c r="CR543" s="26" t="s">
        <v>327</v>
      </c>
      <c r="CU543" s="26" t="s">
        <v>327</v>
      </c>
      <c r="CV543" s="26" t="s">
        <v>327</v>
      </c>
      <c r="CW543" s="26" t="s">
        <v>327</v>
      </c>
      <c r="CX543" s="26" t="s">
        <v>327</v>
      </c>
    </row>
    <row r="544" spans="5:102" x14ac:dyDescent="0.45">
      <c r="E544" s="26" t="s">
        <v>327</v>
      </c>
      <c r="F544" s="26" t="s">
        <v>327</v>
      </c>
      <c r="G544" s="26" t="s">
        <v>327</v>
      </c>
      <c r="H544" s="26" t="s">
        <v>327</v>
      </c>
      <c r="I544" s="26" t="s">
        <v>327</v>
      </c>
      <c r="J544" s="26" t="s">
        <v>327</v>
      </c>
      <c r="K544" s="26" t="s">
        <v>327</v>
      </c>
      <c r="L544" s="26" t="s">
        <v>327</v>
      </c>
      <c r="M544" s="26" t="s">
        <v>327</v>
      </c>
      <c r="O544" s="26" t="s">
        <v>327</v>
      </c>
      <c r="P544" s="26" t="s">
        <v>327</v>
      </c>
      <c r="Q544" s="26" t="s">
        <v>327</v>
      </c>
      <c r="R544" s="26" t="s">
        <v>327</v>
      </c>
      <c r="U544" s="26" t="s">
        <v>327</v>
      </c>
      <c r="V544" s="26" t="s">
        <v>327</v>
      </c>
      <c r="W544" s="26" t="s">
        <v>327</v>
      </c>
      <c r="X544" s="26" t="s">
        <v>327</v>
      </c>
      <c r="AA544" s="26" t="s">
        <v>327</v>
      </c>
      <c r="AB544" s="26" t="s">
        <v>327</v>
      </c>
      <c r="AC544" s="26" t="s">
        <v>327</v>
      </c>
      <c r="AD544" s="26" t="s">
        <v>327</v>
      </c>
      <c r="AG544" s="26" t="s">
        <v>327</v>
      </c>
      <c r="AH544" s="26" t="s">
        <v>327</v>
      </c>
      <c r="AI544" s="26" t="s">
        <v>327</v>
      </c>
      <c r="AJ544" s="26" t="s">
        <v>327</v>
      </c>
      <c r="AM544" s="26" t="s">
        <v>327</v>
      </c>
      <c r="AN544" s="26" t="s">
        <v>327</v>
      </c>
      <c r="AO544" s="26" t="s">
        <v>327</v>
      </c>
      <c r="AP544" s="26" t="s">
        <v>327</v>
      </c>
      <c r="AS544" s="26" t="s">
        <v>327</v>
      </c>
      <c r="AT544" s="26" t="s">
        <v>327</v>
      </c>
      <c r="AU544" s="26" t="s">
        <v>327</v>
      </c>
      <c r="AV544" s="26" t="s">
        <v>327</v>
      </c>
      <c r="AY544" s="26" t="s">
        <v>327</v>
      </c>
      <c r="AZ544" s="26" t="s">
        <v>327</v>
      </c>
      <c r="BA544" s="26" t="s">
        <v>327</v>
      </c>
      <c r="BB544" s="26" t="s">
        <v>327</v>
      </c>
      <c r="BE544" s="26" t="s">
        <v>327</v>
      </c>
      <c r="BF544" s="26" t="s">
        <v>327</v>
      </c>
      <c r="BG544" s="26" t="s">
        <v>327</v>
      </c>
      <c r="BH544" s="26" t="s">
        <v>327</v>
      </c>
      <c r="BK544" s="26" t="s">
        <v>327</v>
      </c>
      <c r="BL544" s="26" t="s">
        <v>327</v>
      </c>
      <c r="BM544" s="26" t="s">
        <v>327</v>
      </c>
      <c r="BN544" s="26" t="s">
        <v>327</v>
      </c>
      <c r="BQ544" s="26" t="s">
        <v>327</v>
      </c>
      <c r="BR544" s="26" t="s">
        <v>327</v>
      </c>
      <c r="BS544" s="26" t="s">
        <v>327</v>
      </c>
      <c r="BT544" s="26" t="s">
        <v>327</v>
      </c>
      <c r="BW544" s="26" t="s">
        <v>327</v>
      </c>
      <c r="BX544" s="26" t="s">
        <v>327</v>
      </c>
      <c r="BY544" s="26" t="s">
        <v>327</v>
      </c>
      <c r="BZ544" s="26" t="s">
        <v>327</v>
      </c>
      <c r="CC544" s="26" t="s">
        <v>327</v>
      </c>
      <c r="CD544" s="26" t="s">
        <v>327</v>
      </c>
      <c r="CE544" s="26" t="s">
        <v>327</v>
      </c>
      <c r="CF544" s="26" t="s">
        <v>327</v>
      </c>
      <c r="CI544" s="26" t="s">
        <v>327</v>
      </c>
      <c r="CJ544" s="26" t="s">
        <v>327</v>
      </c>
      <c r="CK544" s="26" t="s">
        <v>327</v>
      </c>
      <c r="CL544" s="26" t="s">
        <v>327</v>
      </c>
      <c r="CO544" s="26" t="s">
        <v>327</v>
      </c>
      <c r="CP544" s="26" t="s">
        <v>327</v>
      </c>
      <c r="CQ544" s="26" t="s">
        <v>327</v>
      </c>
      <c r="CR544" s="26" t="s">
        <v>327</v>
      </c>
      <c r="CU544" s="26" t="s">
        <v>327</v>
      </c>
      <c r="CV544" s="26" t="s">
        <v>327</v>
      </c>
      <c r="CW544" s="26" t="s">
        <v>327</v>
      </c>
      <c r="CX544" s="26" t="s">
        <v>327</v>
      </c>
    </row>
    <row r="545" spans="5:102" x14ac:dyDescent="0.45">
      <c r="E545" s="26" t="s">
        <v>327</v>
      </c>
      <c r="F545" s="26" t="s">
        <v>327</v>
      </c>
      <c r="G545" s="26" t="s">
        <v>327</v>
      </c>
      <c r="H545" s="26" t="s">
        <v>327</v>
      </c>
      <c r="I545" s="26" t="s">
        <v>327</v>
      </c>
      <c r="J545" s="26" t="s">
        <v>327</v>
      </c>
      <c r="K545" s="26" t="s">
        <v>327</v>
      </c>
      <c r="L545" s="26" t="s">
        <v>327</v>
      </c>
      <c r="M545" s="26" t="s">
        <v>327</v>
      </c>
      <c r="O545" s="26" t="s">
        <v>327</v>
      </c>
      <c r="P545" s="26" t="s">
        <v>327</v>
      </c>
      <c r="Q545" s="26" t="s">
        <v>327</v>
      </c>
      <c r="R545" s="26" t="s">
        <v>327</v>
      </c>
      <c r="U545" s="26" t="s">
        <v>327</v>
      </c>
      <c r="V545" s="26" t="s">
        <v>327</v>
      </c>
      <c r="W545" s="26" t="s">
        <v>327</v>
      </c>
      <c r="X545" s="26" t="s">
        <v>327</v>
      </c>
      <c r="AA545" s="26" t="s">
        <v>327</v>
      </c>
      <c r="AB545" s="26" t="s">
        <v>327</v>
      </c>
      <c r="AC545" s="26" t="s">
        <v>327</v>
      </c>
      <c r="AD545" s="26" t="s">
        <v>327</v>
      </c>
      <c r="AG545" s="26" t="s">
        <v>327</v>
      </c>
      <c r="AH545" s="26" t="s">
        <v>327</v>
      </c>
      <c r="AI545" s="26" t="s">
        <v>327</v>
      </c>
      <c r="AJ545" s="26" t="s">
        <v>327</v>
      </c>
      <c r="AM545" s="26" t="s">
        <v>327</v>
      </c>
      <c r="AN545" s="26" t="s">
        <v>327</v>
      </c>
      <c r="AO545" s="26" t="s">
        <v>327</v>
      </c>
      <c r="AP545" s="26" t="s">
        <v>327</v>
      </c>
      <c r="AS545" s="26" t="s">
        <v>327</v>
      </c>
      <c r="AT545" s="26" t="s">
        <v>327</v>
      </c>
      <c r="AU545" s="26" t="s">
        <v>327</v>
      </c>
      <c r="AV545" s="26" t="s">
        <v>327</v>
      </c>
      <c r="AY545" s="26" t="s">
        <v>327</v>
      </c>
      <c r="AZ545" s="26" t="s">
        <v>327</v>
      </c>
      <c r="BA545" s="26" t="s">
        <v>327</v>
      </c>
      <c r="BB545" s="26" t="s">
        <v>327</v>
      </c>
      <c r="BE545" s="26" t="s">
        <v>327</v>
      </c>
      <c r="BF545" s="26" t="s">
        <v>327</v>
      </c>
      <c r="BG545" s="26" t="s">
        <v>327</v>
      </c>
      <c r="BH545" s="26" t="s">
        <v>327</v>
      </c>
      <c r="BK545" s="26" t="s">
        <v>327</v>
      </c>
      <c r="BL545" s="26" t="s">
        <v>327</v>
      </c>
      <c r="BM545" s="26" t="s">
        <v>327</v>
      </c>
      <c r="BN545" s="26" t="s">
        <v>327</v>
      </c>
      <c r="BQ545" s="26" t="s">
        <v>327</v>
      </c>
      <c r="BR545" s="26" t="s">
        <v>327</v>
      </c>
      <c r="BS545" s="26" t="s">
        <v>327</v>
      </c>
      <c r="BT545" s="26" t="s">
        <v>327</v>
      </c>
      <c r="BW545" s="26" t="s">
        <v>327</v>
      </c>
      <c r="BX545" s="26" t="s">
        <v>327</v>
      </c>
      <c r="BY545" s="26" t="s">
        <v>327</v>
      </c>
      <c r="BZ545" s="26" t="s">
        <v>327</v>
      </c>
      <c r="CC545" s="26" t="s">
        <v>327</v>
      </c>
      <c r="CD545" s="26" t="s">
        <v>327</v>
      </c>
      <c r="CE545" s="26" t="s">
        <v>327</v>
      </c>
      <c r="CF545" s="26" t="s">
        <v>327</v>
      </c>
      <c r="CI545" s="26" t="s">
        <v>327</v>
      </c>
      <c r="CJ545" s="26" t="s">
        <v>327</v>
      </c>
      <c r="CK545" s="26" t="s">
        <v>327</v>
      </c>
      <c r="CL545" s="26" t="s">
        <v>327</v>
      </c>
      <c r="CO545" s="26" t="s">
        <v>327</v>
      </c>
      <c r="CP545" s="26" t="s">
        <v>327</v>
      </c>
      <c r="CQ545" s="26" t="s">
        <v>327</v>
      </c>
      <c r="CR545" s="26" t="s">
        <v>327</v>
      </c>
      <c r="CU545" s="26" t="s">
        <v>327</v>
      </c>
      <c r="CV545" s="26" t="s">
        <v>327</v>
      </c>
      <c r="CW545" s="26" t="s">
        <v>327</v>
      </c>
      <c r="CX545" s="26" t="s">
        <v>327</v>
      </c>
    </row>
    <row r="546" spans="5:102" x14ac:dyDescent="0.45">
      <c r="E546" s="26" t="s">
        <v>327</v>
      </c>
      <c r="F546" s="26" t="s">
        <v>327</v>
      </c>
      <c r="G546" s="26" t="s">
        <v>327</v>
      </c>
      <c r="H546" s="26" t="s">
        <v>327</v>
      </c>
      <c r="I546" s="26" t="s">
        <v>327</v>
      </c>
      <c r="J546" s="26" t="s">
        <v>327</v>
      </c>
      <c r="K546" s="26" t="s">
        <v>327</v>
      </c>
      <c r="L546" s="26" t="s">
        <v>327</v>
      </c>
      <c r="M546" s="26" t="s">
        <v>327</v>
      </c>
      <c r="O546" s="26" t="s">
        <v>327</v>
      </c>
      <c r="P546" s="26" t="s">
        <v>327</v>
      </c>
      <c r="Q546" s="26" t="s">
        <v>327</v>
      </c>
      <c r="R546" s="26" t="s">
        <v>327</v>
      </c>
      <c r="U546" s="26" t="s">
        <v>327</v>
      </c>
      <c r="V546" s="26" t="s">
        <v>327</v>
      </c>
      <c r="W546" s="26" t="s">
        <v>327</v>
      </c>
      <c r="X546" s="26" t="s">
        <v>327</v>
      </c>
      <c r="AA546" s="26" t="s">
        <v>327</v>
      </c>
      <c r="AB546" s="26" t="s">
        <v>327</v>
      </c>
      <c r="AC546" s="26" t="s">
        <v>327</v>
      </c>
      <c r="AD546" s="26" t="s">
        <v>327</v>
      </c>
      <c r="AG546" s="26" t="s">
        <v>327</v>
      </c>
      <c r="AH546" s="26" t="s">
        <v>327</v>
      </c>
      <c r="AI546" s="26" t="s">
        <v>327</v>
      </c>
      <c r="AJ546" s="26" t="s">
        <v>327</v>
      </c>
      <c r="AM546" s="26" t="s">
        <v>327</v>
      </c>
      <c r="AN546" s="26" t="s">
        <v>327</v>
      </c>
      <c r="AO546" s="26" t="s">
        <v>327</v>
      </c>
      <c r="AP546" s="26" t="s">
        <v>327</v>
      </c>
      <c r="AS546" s="26" t="s">
        <v>327</v>
      </c>
      <c r="AT546" s="26" t="s">
        <v>327</v>
      </c>
      <c r="AU546" s="26" t="s">
        <v>327</v>
      </c>
      <c r="AV546" s="26" t="s">
        <v>327</v>
      </c>
      <c r="AY546" s="26" t="s">
        <v>327</v>
      </c>
      <c r="AZ546" s="26" t="s">
        <v>327</v>
      </c>
      <c r="BA546" s="26" t="s">
        <v>327</v>
      </c>
      <c r="BB546" s="26" t="s">
        <v>327</v>
      </c>
      <c r="BE546" s="26" t="s">
        <v>327</v>
      </c>
      <c r="BF546" s="26" t="s">
        <v>327</v>
      </c>
      <c r="BG546" s="26" t="s">
        <v>327</v>
      </c>
      <c r="BH546" s="26" t="s">
        <v>327</v>
      </c>
      <c r="BK546" s="26" t="s">
        <v>327</v>
      </c>
      <c r="BL546" s="26" t="s">
        <v>327</v>
      </c>
      <c r="BM546" s="26" t="s">
        <v>327</v>
      </c>
      <c r="BN546" s="26" t="s">
        <v>327</v>
      </c>
      <c r="BQ546" s="26" t="s">
        <v>327</v>
      </c>
      <c r="BR546" s="26" t="s">
        <v>327</v>
      </c>
      <c r="BS546" s="26" t="s">
        <v>327</v>
      </c>
      <c r="BT546" s="26" t="s">
        <v>327</v>
      </c>
      <c r="BW546" s="26" t="s">
        <v>327</v>
      </c>
      <c r="BX546" s="26" t="s">
        <v>327</v>
      </c>
      <c r="BY546" s="26" t="s">
        <v>327</v>
      </c>
      <c r="BZ546" s="26" t="s">
        <v>327</v>
      </c>
      <c r="CC546" s="26" t="s">
        <v>327</v>
      </c>
      <c r="CD546" s="26" t="s">
        <v>327</v>
      </c>
      <c r="CE546" s="26" t="s">
        <v>327</v>
      </c>
      <c r="CF546" s="26" t="s">
        <v>327</v>
      </c>
      <c r="CI546" s="26" t="s">
        <v>327</v>
      </c>
      <c r="CJ546" s="26" t="s">
        <v>327</v>
      </c>
      <c r="CK546" s="26" t="s">
        <v>327</v>
      </c>
      <c r="CL546" s="26" t="s">
        <v>327</v>
      </c>
      <c r="CO546" s="26" t="s">
        <v>327</v>
      </c>
      <c r="CP546" s="26" t="s">
        <v>327</v>
      </c>
      <c r="CQ546" s="26" t="s">
        <v>327</v>
      </c>
      <c r="CR546" s="26" t="s">
        <v>327</v>
      </c>
      <c r="CU546" s="26" t="s">
        <v>327</v>
      </c>
      <c r="CV546" s="26" t="s">
        <v>327</v>
      </c>
      <c r="CW546" s="26" t="s">
        <v>327</v>
      </c>
      <c r="CX546" s="26" t="s">
        <v>327</v>
      </c>
    </row>
    <row r="547" spans="5:102" x14ac:dyDescent="0.45">
      <c r="E547" s="26" t="s">
        <v>327</v>
      </c>
      <c r="F547" s="26" t="s">
        <v>327</v>
      </c>
      <c r="G547" s="26" t="s">
        <v>327</v>
      </c>
      <c r="H547" s="26" t="s">
        <v>327</v>
      </c>
      <c r="I547" s="26" t="s">
        <v>327</v>
      </c>
      <c r="J547" s="26" t="s">
        <v>327</v>
      </c>
      <c r="K547" s="26" t="s">
        <v>327</v>
      </c>
      <c r="L547" s="26" t="s">
        <v>327</v>
      </c>
      <c r="M547" s="26" t="s">
        <v>327</v>
      </c>
      <c r="O547" s="26" t="s">
        <v>327</v>
      </c>
      <c r="P547" s="26" t="s">
        <v>327</v>
      </c>
      <c r="Q547" s="26" t="s">
        <v>327</v>
      </c>
      <c r="R547" s="26" t="s">
        <v>327</v>
      </c>
      <c r="U547" s="26" t="s">
        <v>327</v>
      </c>
      <c r="V547" s="26" t="s">
        <v>327</v>
      </c>
      <c r="W547" s="26" t="s">
        <v>327</v>
      </c>
      <c r="X547" s="26" t="s">
        <v>327</v>
      </c>
      <c r="AA547" s="26" t="s">
        <v>327</v>
      </c>
      <c r="AB547" s="26" t="s">
        <v>327</v>
      </c>
      <c r="AC547" s="26" t="s">
        <v>327</v>
      </c>
      <c r="AD547" s="26" t="s">
        <v>327</v>
      </c>
      <c r="AG547" s="26" t="s">
        <v>327</v>
      </c>
      <c r="AH547" s="26" t="s">
        <v>327</v>
      </c>
      <c r="AI547" s="26" t="s">
        <v>327</v>
      </c>
      <c r="AJ547" s="26" t="s">
        <v>327</v>
      </c>
      <c r="AM547" s="26" t="s">
        <v>327</v>
      </c>
      <c r="AN547" s="26" t="s">
        <v>327</v>
      </c>
      <c r="AO547" s="26" t="s">
        <v>327</v>
      </c>
      <c r="AP547" s="26" t="s">
        <v>327</v>
      </c>
      <c r="AS547" s="26" t="s">
        <v>327</v>
      </c>
      <c r="AT547" s="26" t="s">
        <v>327</v>
      </c>
      <c r="AU547" s="26" t="s">
        <v>327</v>
      </c>
      <c r="AV547" s="26" t="s">
        <v>327</v>
      </c>
      <c r="AY547" s="26" t="s">
        <v>327</v>
      </c>
      <c r="AZ547" s="26" t="s">
        <v>327</v>
      </c>
      <c r="BA547" s="26" t="s">
        <v>327</v>
      </c>
      <c r="BB547" s="26" t="s">
        <v>327</v>
      </c>
      <c r="BE547" s="26" t="s">
        <v>327</v>
      </c>
      <c r="BF547" s="26" t="s">
        <v>327</v>
      </c>
      <c r="BG547" s="26" t="s">
        <v>327</v>
      </c>
      <c r="BH547" s="26" t="s">
        <v>327</v>
      </c>
      <c r="BK547" s="26" t="s">
        <v>327</v>
      </c>
      <c r="BL547" s="26" t="s">
        <v>327</v>
      </c>
      <c r="BM547" s="26" t="s">
        <v>327</v>
      </c>
      <c r="BN547" s="26" t="s">
        <v>327</v>
      </c>
      <c r="BQ547" s="26" t="s">
        <v>327</v>
      </c>
      <c r="BR547" s="26" t="s">
        <v>327</v>
      </c>
      <c r="BS547" s="26" t="s">
        <v>327</v>
      </c>
      <c r="BT547" s="26" t="s">
        <v>327</v>
      </c>
      <c r="BW547" s="26" t="s">
        <v>327</v>
      </c>
      <c r="BX547" s="26" t="s">
        <v>327</v>
      </c>
      <c r="BY547" s="26" t="s">
        <v>327</v>
      </c>
      <c r="BZ547" s="26" t="s">
        <v>327</v>
      </c>
      <c r="CC547" s="26" t="s">
        <v>327</v>
      </c>
      <c r="CD547" s="26" t="s">
        <v>327</v>
      </c>
      <c r="CE547" s="26" t="s">
        <v>327</v>
      </c>
      <c r="CF547" s="26" t="s">
        <v>327</v>
      </c>
      <c r="CI547" s="26" t="s">
        <v>327</v>
      </c>
      <c r="CJ547" s="26" t="s">
        <v>327</v>
      </c>
      <c r="CK547" s="26" t="s">
        <v>327</v>
      </c>
      <c r="CL547" s="26" t="s">
        <v>327</v>
      </c>
      <c r="CO547" s="26" t="s">
        <v>327</v>
      </c>
      <c r="CP547" s="26" t="s">
        <v>327</v>
      </c>
      <c r="CQ547" s="26" t="s">
        <v>327</v>
      </c>
      <c r="CR547" s="26" t="s">
        <v>327</v>
      </c>
      <c r="CU547" s="26" t="s">
        <v>327</v>
      </c>
      <c r="CV547" s="26" t="s">
        <v>327</v>
      </c>
      <c r="CW547" s="26" t="s">
        <v>327</v>
      </c>
      <c r="CX547" s="26" t="s">
        <v>327</v>
      </c>
    </row>
    <row r="548" spans="5:102" x14ac:dyDescent="0.45">
      <c r="E548" s="26" t="s">
        <v>327</v>
      </c>
      <c r="F548" s="26" t="s">
        <v>327</v>
      </c>
      <c r="G548" s="26" t="s">
        <v>327</v>
      </c>
      <c r="H548" s="26" t="s">
        <v>327</v>
      </c>
      <c r="I548" s="26" t="s">
        <v>327</v>
      </c>
      <c r="J548" s="26" t="s">
        <v>327</v>
      </c>
      <c r="K548" s="26" t="s">
        <v>327</v>
      </c>
      <c r="L548" s="26" t="s">
        <v>327</v>
      </c>
      <c r="M548" s="26" t="s">
        <v>327</v>
      </c>
      <c r="O548" s="26" t="s">
        <v>327</v>
      </c>
      <c r="P548" s="26" t="s">
        <v>327</v>
      </c>
      <c r="Q548" s="26" t="s">
        <v>327</v>
      </c>
      <c r="R548" s="26" t="s">
        <v>327</v>
      </c>
      <c r="U548" s="26" t="s">
        <v>327</v>
      </c>
      <c r="V548" s="26" t="s">
        <v>327</v>
      </c>
      <c r="W548" s="26" t="s">
        <v>327</v>
      </c>
      <c r="X548" s="26" t="s">
        <v>327</v>
      </c>
      <c r="AA548" s="26" t="s">
        <v>327</v>
      </c>
      <c r="AB548" s="26" t="s">
        <v>327</v>
      </c>
      <c r="AC548" s="26" t="s">
        <v>327</v>
      </c>
      <c r="AD548" s="26" t="s">
        <v>327</v>
      </c>
      <c r="AG548" s="26" t="s">
        <v>327</v>
      </c>
      <c r="AH548" s="26" t="s">
        <v>327</v>
      </c>
      <c r="AI548" s="26" t="s">
        <v>327</v>
      </c>
      <c r="AJ548" s="26" t="s">
        <v>327</v>
      </c>
      <c r="AM548" s="26" t="s">
        <v>327</v>
      </c>
      <c r="AN548" s="26" t="s">
        <v>327</v>
      </c>
      <c r="AO548" s="26" t="s">
        <v>327</v>
      </c>
      <c r="AP548" s="26" t="s">
        <v>327</v>
      </c>
      <c r="AS548" s="26" t="s">
        <v>327</v>
      </c>
      <c r="AT548" s="26" t="s">
        <v>327</v>
      </c>
      <c r="AU548" s="26" t="s">
        <v>327</v>
      </c>
      <c r="AV548" s="26" t="s">
        <v>327</v>
      </c>
      <c r="AY548" s="26" t="s">
        <v>327</v>
      </c>
      <c r="AZ548" s="26" t="s">
        <v>327</v>
      </c>
      <c r="BA548" s="26" t="s">
        <v>327</v>
      </c>
      <c r="BB548" s="26" t="s">
        <v>327</v>
      </c>
      <c r="BE548" s="26" t="s">
        <v>327</v>
      </c>
      <c r="BF548" s="26" t="s">
        <v>327</v>
      </c>
      <c r="BG548" s="26" t="s">
        <v>327</v>
      </c>
      <c r="BH548" s="26" t="s">
        <v>327</v>
      </c>
      <c r="BK548" s="26" t="s">
        <v>327</v>
      </c>
      <c r="BL548" s="26" t="s">
        <v>327</v>
      </c>
      <c r="BM548" s="26" t="s">
        <v>327</v>
      </c>
      <c r="BN548" s="26" t="s">
        <v>327</v>
      </c>
      <c r="BQ548" s="26" t="s">
        <v>327</v>
      </c>
      <c r="BR548" s="26" t="s">
        <v>327</v>
      </c>
      <c r="BS548" s="26" t="s">
        <v>327</v>
      </c>
      <c r="BT548" s="26" t="s">
        <v>327</v>
      </c>
      <c r="BW548" s="26" t="s">
        <v>327</v>
      </c>
      <c r="BX548" s="26" t="s">
        <v>327</v>
      </c>
      <c r="BY548" s="26" t="s">
        <v>327</v>
      </c>
      <c r="BZ548" s="26" t="s">
        <v>327</v>
      </c>
      <c r="CC548" s="26" t="s">
        <v>327</v>
      </c>
      <c r="CD548" s="26" t="s">
        <v>327</v>
      </c>
      <c r="CE548" s="26" t="s">
        <v>327</v>
      </c>
      <c r="CF548" s="26" t="s">
        <v>327</v>
      </c>
      <c r="CI548" s="26" t="s">
        <v>327</v>
      </c>
      <c r="CJ548" s="26" t="s">
        <v>327</v>
      </c>
      <c r="CK548" s="26" t="s">
        <v>327</v>
      </c>
      <c r="CL548" s="26" t="s">
        <v>327</v>
      </c>
      <c r="CO548" s="26" t="s">
        <v>327</v>
      </c>
      <c r="CP548" s="26" t="s">
        <v>327</v>
      </c>
      <c r="CQ548" s="26" t="s">
        <v>327</v>
      </c>
      <c r="CR548" s="26" t="s">
        <v>327</v>
      </c>
      <c r="CU548" s="26" t="s">
        <v>327</v>
      </c>
      <c r="CV548" s="26" t="s">
        <v>327</v>
      </c>
      <c r="CW548" s="26" t="s">
        <v>327</v>
      </c>
      <c r="CX548" s="26" t="s">
        <v>327</v>
      </c>
    </row>
    <row r="549" spans="5:102" x14ac:dyDescent="0.45">
      <c r="E549" s="26" t="s">
        <v>327</v>
      </c>
      <c r="F549" s="26" t="s">
        <v>327</v>
      </c>
      <c r="G549" s="26" t="s">
        <v>327</v>
      </c>
      <c r="H549" s="26" t="s">
        <v>327</v>
      </c>
      <c r="I549" s="26" t="s">
        <v>327</v>
      </c>
      <c r="J549" s="26" t="s">
        <v>327</v>
      </c>
      <c r="K549" s="26" t="s">
        <v>327</v>
      </c>
      <c r="L549" s="26" t="s">
        <v>327</v>
      </c>
      <c r="M549" s="26" t="s">
        <v>327</v>
      </c>
      <c r="O549" s="26" t="s">
        <v>327</v>
      </c>
      <c r="P549" s="26" t="s">
        <v>327</v>
      </c>
      <c r="Q549" s="26" t="s">
        <v>327</v>
      </c>
      <c r="R549" s="26" t="s">
        <v>327</v>
      </c>
      <c r="U549" s="26" t="s">
        <v>327</v>
      </c>
      <c r="V549" s="26" t="s">
        <v>327</v>
      </c>
      <c r="W549" s="26" t="s">
        <v>327</v>
      </c>
      <c r="X549" s="26" t="s">
        <v>327</v>
      </c>
      <c r="AA549" s="26" t="s">
        <v>327</v>
      </c>
      <c r="AB549" s="26" t="s">
        <v>327</v>
      </c>
      <c r="AC549" s="26" t="s">
        <v>327</v>
      </c>
      <c r="AD549" s="26" t="s">
        <v>327</v>
      </c>
      <c r="AG549" s="26" t="s">
        <v>327</v>
      </c>
      <c r="AH549" s="26" t="s">
        <v>327</v>
      </c>
      <c r="AI549" s="26" t="s">
        <v>327</v>
      </c>
      <c r="AJ549" s="26" t="s">
        <v>327</v>
      </c>
      <c r="AM549" s="26" t="s">
        <v>327</v>
      </c>
      <c r="AN549" s="26" t="s">
        <v>327</v>
      </c>
      <c r="AO549" s="26" t="s">
        <v>327</v>
      </c>
      <c r="AP549" s="26" t="s">
        <v>327</v>
      </c>
      <c r="AS549" s="26" t="s">
        <v>327</v>
      </c>
      <c r="AT549" s="26" t="s">
        <v>327</v>
      </c>
      <c r="AU549" s="26" t="s">
        <v>327</v>
      </c>
      <c r="AV549" s="26" t="s">
        <v>327</v>
      </c>
      <c r="AY549" s="26" t="s">
        <v>327</v>
      </c>
      <c r="AZ549" s="26" t="s">
        <v>327</v>
      </c>
      <c r="BA549" s="26" t="s">
        <v>327</v>
      </c>
      <c r="BB549" s="26" t="s">
        <v>327</v>
      </c>
      <c r="BE549" s="26" t="s">
        <v>327</v>
      </c>
      <c r="BF549" s="26" t="s">
        <v>327</v>
      </c>
      <c r="BG549" s="26" t="s">
        <v>327</v>
      </c>
      <c r="BH549" s="26" t="s">
        <v>327</v>
      </c>
      <c r="BK549" s="26" t="s">
        <v>327</v>
      </c>
      <c r="BL549" s="26" t="s">
        <v>327</v>
      </c>
      <c r="BM549" s="26" t="s">
        <v>327</v>
      </c>
      <c r="BN549" s="26" t="s">
        <v>327</v>
      </c>
      <c r="BQ549" s="26" t="s">
        <v>327</v>
      </c>
      <c r="BR549" s="26" t="s">
        <v>327</v>
      </c>
      <c r="BS549" s="26" t="s">
        <v>327</v>
      </c>
      <c r="BT549" s="26" t="s">
        <v>327</v>
      </c>
      <c r="BW549" s="26" t="s">
        <v>327</v>
      </c>
      <c r="BX549" s="26" t="s">
        <v>327</v>
      </c>
      <c r="BY549" s="26" t="s">
        <v>327</v>
      </c>
      <c r="BZ549" s="26" t="s">
        <v>327</v>
      </c>
      <c r="CC549" s="26" t="s">
        <v>327</v>
      </c>
      <c r="CD549" s="26" t="s">
        <v>327</v>
      </c>
      <c r="CE549" s="26" t="s">
        <v>327</v>
      </c>
      <c r="CF549" s="26" t="s">
        <v>327</v>
      </c>
      <c r="CI549" s="26" t="s">
        <v>327</v>
      </c>
      <c r="CJ549" s="26" t="s">
        <v>327</v>
      </c>
      <c r="CK549" s="26" t="s">
        <v>327</v>
      </c>
      <c r="CL549" s="26" t="s">
        <v>327</v>
      </c>
      <c r="CO549" s="26" t="s">
        <v>327</v>
      </c>
      <c r="CP549" s="26" t="s">
        <v>327</v>
      </c>
      <c r="CQ549" s="26" t="s">
        <v>327</v>
      </c>
      <c r="CR549" s="26" t="s">
        <v>327</v>
      </c>
      <c r="CU549" s="26" t="s">
        <v>327</v>
      </c>
      <c r="CV549" s="26" t="s">
        <v>327</v>
      </c>
      <c r="CW549" s="26" t="s">
        <v>327</v>
      </c>
      <c r="CX549" s="26" t="s">
        <v>327</v>
      </c>
    </row>
    <row r="550" spans="5:102" x14ac:dyDescent="0.45">
      <c r="E550" s="26" t="s">
        <v>327</v>
      </c>
      <c r="F550" s="26" t="s">
        <v>327</v>
      </c>
      <c r="G550" s="26" t="s">
        <v>327</v>
      </c>
      <c r="H550" s="26" t="s">
        <v>327</v>
      </c>
      <c r="I550" s="26" t="s">
        <v>327</v>
      </c>
      <c r="J550" s="26" t="s">
        <v>327</v>
      </c>
      <c r="K550" s="26" t="s">
        <v>327</v>
      </c>
      <c r="L550" s="26" t="s">
        <v>327</v>
      </c>
      <c r="M550" s="26" t="s">
        <v>327</v>
      </c>
      <c r="O550" s="26" t="s">
        <v>327</v>
      </c>
      <c r="P550" s="26" t="s">
        <v>327</v>
      </c>
      <c r="Q550" s="26" t="s">
        <v>327</v>
      </c>
      <c r="R550" s="26" t="s">
        <v>327</v>
      </c>
      <c r="U550" s="26" t="s">
        <v>327</v>
      </c>
      <c r="V550" s="26" t="s">
        <v>327</v>
      </c>
      <c r="W550" s="26" t="s">
        <v>327</v>
      </c>
      <c r="X550" s="26" t="s">
        <v>327</v>
      </c>
      <c r="AA550" s="26" t="s">
        <v>327</v>
      </c>
      <c r="AB550" s="26" t="s">
        <v>327</v>
      </c>
      <c r="AC550" s="26" t="s">
        <v>327</v>
      </c>
      <c r="AD550" s="26" t="s">
        <v>327</v>
      </c>
      <c r="AG550" s="26" t="s">
        <v>327</v>
      </c>
      <c r="AH550" s="26" t="s">
        <v>327</v>
      </c>
      <c r="AI550" s="26" t="s">
        <v>327</v>
      </c>
      <c r="AJ550" s="26" t="s">
        <v>327</v>
      </c>
      <c r="AM550" s="26" t="s">
        <v>327</v>
      </c>
      <c r="AN550" s="26" t="s">
        <v>327</v>
      </c>
      <c r="AO550" s="26" t="s">
        <v>327</v>
      </c>
      <c r="AP550" s="26" t="s">
        <v>327</v>
      </c>
      <c r="AS550" s="26" t="s">
        <v>327</v>
      </c>
      <c r="AT550" s="26" t="s">
        <v>327</v>
      </c>
      <c r="AU550" s="26" t="s">
        <v>327</v>
      </c>
      <c r="AV550" s="26" t="s">
        <v>327</v>
      </c>
      <c r="AY550" s="26" t="s">
        <v>327</v>
      </c>
      <c r="AZ550" s="26" t="s">
        <v>327</v>
      </c>
      <c r="BA550" s="26" t="s">
        <v>327</v>
      </c>
      <c r="BB550" s="26" t="s">
        <v>327</v>
      </c>
      <c r="BE550" s="26" t="s">
        <v>327</v>
      </c>
      <c r="BF550" s="26" t="s">
        <v>327</v>
      </c>
      <c r="BG550" s="26" t="s">
        <v>327</v>
      </c>
      <c r="BH550" s="26" t="s">
        <v>327</v>
      </c>
      <c r="BK550" s="26" t="s">
        <v>327</v>
      </c>
      <c r="BL550" s="26" t="s">
        <v>327</v>
      </c>
      <c r="BM550" s="26" t="s">
        <v>327</v>
      </c>
      <c r="BN550" s="26" t="s">
        <v>327</v>
      </c>
      <c r="BQ550" s="26" t="s">
        <v>327</v>
      </c>
      <c r="BR550" s="26" t="s">
        <v>327</v>
      </c>
      <c r="BS550" s="26" t="s">
        <v>327</v>
      </c>
      <c r="BT550" s="26" t="s">
        <v>327</v>
      </c>
      <c r="BW550" s="26" t="s">
        <v>327</v>
      </c>
      <c r="BX550" s="26" t="s">
        <v>327</v>
      </c>
      <c r="BY550" s="26" t="s">
        <v>327</v>
      </c>
      <c r="BZ550" s="26" t="s">
        <v>327</v>
      </c>
      <c r="CC550" s="26" t="s">
        <v>327</v>
      </c>
      <c r="CD550" s="26" t="s">
        <v>327</v>
      </c>
      <c r="CE550" s="26" t="s">
        <v>327</v>
      </c>
      <c r="CF550" s="26" t="s">
        <v>327</v>
      </c>
      <c r="CI550" s="26" t="s">
        <v>327</v>
      </c>
      <c r="CJ550" s="26" t="s">
        <v>327</v>
      </c>
      <c r="CK550" s="26" t="s">
        <v>327</v>
      </c>
      <c r="CL550" s="26" t="s">
        <v>327</v>
      </c>
      <c r="CO550" s="26" t="s">
        <v>327</v>
      </c>
      <c r="CP550" s="26" t="s">
        <v>327</v>
      </c>
      <c r="CQ550" s="26" t="s">
        <v>327</v>
      </c>
      <c r="CR550" s="26" t="s">
        <v>327</v>
      </c>
      <c r="CU550" s="26" t="s">
        <v>327</v>
      </c>
      <c r="CV550" s="26" t="s">
        <v>327</v>
      </c>
      <c r="CW550" s="26" t="s">
        <v>327</v>
      </c>
      <c r="CX550" s="26" t="s">
        <v>327</v>
      </c>
    </row>
    <row r="551" spans="5:102" x14ac:dyDescent="0.45">
      <c r="E551" s="26" t="s">
        <v>327</v>
      </c>
      <c r="F551" s="26" t="s">
        <v>327</v>
      </c>
      <c r="G551" s="26" t="s">
        <v>327</v>
      </c>
      <c r="H551" s="26" t="s">
        <v>327</v>
      </c>
      <c r="I551" s="26" t="s">
        <v>327</v>
      </c>
      <c r="J551" s="26" t="s">
        <v>327</v>
      </c>
      <c r="K551" s="26" t="s">
        <v>327</v>
      </c>
      <c r="L551" s="26" t="s">
        <v>327</v>
      </c>
      <c r="M551" s="26" t="s">
        <v>327</v>
      </c>
      <c r="O551" s="26" t="s">
        <v>327</v>
      </c>
      <c r="P551" s="26" t="s">
        <v>327</v>
      </c>
      <c r="Q551" s="26" t="s">
        <v>327</v>
      </c>
      <c r="R551" s="26" t="s">
        <v>327</v>
      </c>
      <c r="U551" s="26" t="s">
        <v>327</v>
      </c>
      <c r="V551" s="26" t="s">
        <v>327</v>
      </c>
      <c r="W551" s="26" t="s">
        <v>327</v>
      </c>
      <c r="X551" s="26" t="s">
        <v>327</v>
      </c>
      <c r="AA551" s="26" t="s">
        <v>327</v>
      </c>
      <c r="AB551" s="26" t="s">
        <v>327</v>
      </c>
      <c r="AC551" s="26" t="s">
        <v>327</v>
      </c>
      <c r="AD551" s="26" t="s">
        <v>327</v>
      </c>
      <c r="AG551" s="26" t="s">
        <v>327</v>
      </c>
      <c r="AH551" s="26" t="s">
        <v>327</v>
      </c>
      <c r="AI551" s="26" t="s">
        <v>327</v>
      </c>
      <c r="AJ551" s="26" t="s">
        <v>327</v>
      </c>
      <c r="AM551" s="26" t="s">
        <v>327</v>
      </c>
      <c r="AN551" s="26" t="s">
        <v>327</v>
      </c>
      <c r="AO551" s="26" t="s">
        <v>327</v>
      </c>
      <c r="AP551" s="26" t="s">
        <v>327</v>
      </c>
      <c r="AS551" s="26" t="s">
        <v>327</v>
      </c>
      <c r="AT551" s="26" t="s">
        <v>327</v>
      </c>
      <c r="AU551" s="26" t="s">
        <v>327</v>
      </c>
      <c r="AV551" s="26" t="s">
        <v>327</v>
      </c>
      <c r="AY551" s="26" t="s">
        <v>327</v>
      </c>
      <c r="AZ551" s="26" t="s">
        <v>327</v>
      </c>
      <c r="BA551" s="26" t="s">
        <v>327</v>
      </c>
      <c r="BB551" s="26" t="s">
        <v>327</v>
      </c>
      <c r="BE551" s="26" t="s">
        <v>327</v>
      </c>
      <c r="BF551" s="26" t="s">
        <v>327</v>
      </c>
      <c r="BG551" s="26" t="s">
        <v>327</v>
      </c>
      <c r="BH551" s="26" t="s">
        <v>327</v>
      </c>
      <c r="BK551" s="26" t="s">
        <v>327</v>
      </c>
      <c r="BL551" s="26" t="s">
        <v>327</v>
      </c>
      <c r="BM551" s="26" t="s">
        <v>327</v>
      </c>
      <c r="BN551" s="26" t="s">
        <v>327</v>
      </c>
      <c r="BQ551" s="26" t="s">
        <v>327</v>
      </c>
      <c r="BR551" s="26" t="s">
        <v>327</v>
      </c>
      <c r="BS551" s="26" t="s">
        <v>327</v>
      </c>
      <c r="BT551" s="26" t="s">
        <v>327</v>
      </c>
      <c r="BW551" s="26" t="s">
        <v>327</v>
      </c>
      <c r="BX551" s="26" t="s">
        <v>327</v>
      </c>
      <c r="BY551" s="26" t="s">
        <v>327</v>
      </c>
      <c r="BZ551" s="26" t="s">
        <v>327</v>
      </c>
      <c r="CC551" s="26" t="s">
        <v>327</v>
      </c>
      <c r="CD551" s="26" t="s">
        <v>327</v>
      </c>
      <c r="CE551" s="26" t="s">
        <v>327</v>
      </c>
      <c r="CF551" s="26" t="s">
        <v>327</v>
      </c>
      <c r="CI551" s="26" t="s">
        <v>327</v>
      </c>
      <c r="CJ551" s="26" t="s">
        <v>327</v>
      </c>
      <c r="CK551" s="26" t="s">
        <v>327</v>
      </c>
      <c r="CL551" s="26" t="s">
        <v>327</v>
      </c>
      <c r="CO551" s="26" t="s">
        <v>327</v>
      </c>
      <c r="CP551" s="26" t="s">
        <v>327</v>
      </c>
      <c r="CQ551" s="26" t="s">
        <v>327</v>
      </c>
      <c r="CR551" s="26" t="s">
        <v>327</v>
      </c>
      <c r="CU551" s="26" t="s">
        <v>327</v>
      </c>
      <c r="CV551" s="26" t="s">
        <v>327</v>
      </c>
      <c r="CW551" s="26" t="s">
        <v>327</v>
      </c>
      <c r="CX551" s="26" t="s">
        <v>327</v>
      </c>
    </row>
    <row r="552" spans="5:102" x14ac:dyDescent="0.45">
      <c r="E552" s="26" t="s">
        <v>327</v>
      </c>
      <c r="F552" s="26" t="s">
        <v>327</v>
      </c>
      <c r="G552" s="26" t="s">
        <v>327</v>
      </c>
      <c r="H552" s="26" t="s">
        <v>327</v>
      </c>
      <c r="I552" s="26" t="s">
        <v>327</v>
      </c>
      <c r="J552" s="26" t="s">
        <v>327</v>
      </c>
      <c r="K552" s="26" t="s">
        <v>327</v>
      </c>
      <c r="L552" s="26" t="s">
        <v>327</v>
      </c>
      <c r="M552" s="26" t="s">
        <v>327</v>
      </c>
      <c r="O552" s="26" t="s">
        <v>327</v>
      </c>
      <c r="P552" s="26" t="s">
        <v>327</v>
      </c>
      <c r="Q552" s="26" t="s">
        <v>327</v>
      </c>
      <c r="R552" s="26" t="s">
        <v>327</v>
      </c>
      <c r="U552" s="26" t="s">
        <v>327</v>
      </c>
      <c r="V552" s="26" t="s">
        <v>327</v>
      </c>
      <c r="W552" s="26" t="s">
        <v>327</v>
      </c>
      <c r="X552" s="26" t="s">
        <v>327</v>
      </c>
      <c r="AA552" s="26" t="s">
        <v>327</v>
      </c>
      <c r="AB552" s="26" t="s">
        <v>327</v>
      </c>
      <c r="AC552" s="26" t="s">
        <v>327</v>
      </c>
      <c r="AD552" s="26" t="s">
        <v>327</v>
      </c>
      <c r="AG552" s="26" t="s">
        <v>327</v>
      </c>
      <c r="AH552" s="26" t="s">
        <v>327</v>
      </c>
      <c r="AI552" s="26" t="s">
        <v>327</v>
      </c>
      <c r="AJ552" s="26" t="s">
        <v>327</v>
      </c>
      <c r="AM552" s="26" t="s">
        <v>327</v>
      </c>
      <c r="AN552" s="26" t="s">
        <v>327</v>
      </c>
      <c r="AO552" s="26" t="s">
        <v>327</v>
      </c>
      <c r="AP552" s="26" t="s">
        <v>327</v>
      </c>
      <c r="AS552" s="26" t="s">
        <v>327</v>
      </c>
      <c r="AT552" s="26" t="s">
        <v>327</v>
      </c>
      <c r="AU552" s="26" t="s">
        <v>327</v>
      </c>
      <c r="AV552" s="26" t="s">
        <v>327</v>
      </c>
      <c r="AY552" s="26" t="s">
        <v>327</v>
      </c>
      <c r="AZ552" s="26" t="s">
        <v>327</v>
      </c>
      <c r="BA552" s="26" t="s">
        <v>327</v>
      </c>
      <c r="BB552" s="26" t="s">
        <v>327</v>
      </c>
      <c r="BE552" s="26" t="s">
        <v>327</v>
      </c>
      <c r="BF552" s="26" t="s">
        <v>327</v>
      </c>
      <c r="BG552" s="26" t="s">
        <v>327</v>
      </c>
      <c r="BH552" s="26" t="s">
        <v>327</v>
      </c>
      <c r="BK552" s="26" t="s">
        <v>327</v>
      </c>
      <c r="BL552" s="26" t="s">
        <v>327</v>
      </c>
      <c r="BM552" s="26" t="s">
        <v>327</v>
      </c>
      <c r="BN552" s="26" t="s">
        <v>327</v>
      </c>
      <c r="BQ552" s="26" t="s">
        <v>327</v>
      </c>
      <c r="BR552" s="26" t="s">
        <v>327</v>
      </c>
      <c r="BS552" s="26" t="s">
        <v>327</v>
      </c>
      <c r="BT552" s="26" t="s">
        <v>327</v>
      </c>
      <c r="BW552" s="26" t="s">
        <v>327</v>
      </c>
      <c r="BX552" s="26" t="s">
        <v>327</v>
      </c>
      <c r="BY552" s="26" t="s">
        <v>327</v>
      </c>
      <c r="BZ552" s="26" t="s">
        <v>327</v>
      </c>
      <c r="CC552" s="26" t="s">
        <v>327</v>
      </c>
      <c r="CD552" s="26" t="s">
        <v>327</v>
      </c>
      <c r="CE552" s="26" t="s">
        <v>327</v>
      </c>
      <c r="CF552" s="26" t="s">
        <v>327</v>
      </c>
      <c r="CI552" s="26" t="s">
        <v>327</v>
      </c>
      <c r="CJ552" s="26" t="s">
        <v>327</v>
      </c>
      <c r="CK552" s="26" t="s">
        <v>327</v>
      </c>
      <c r="CL552" s="26" t="s">
        <v>327</v>
      </c>
      <c r="CO552" s="26" t="s">
        <v>327</v>
      </c>
      <c r="CP552" s="26" t="s">
        <v>327</v>
      </c>
      <c r="CQ552" s="26" t="s">
        <v>327</v>
      </c>
      <c r="CR552" s="26" t="s">
        <v>327</v>
      </c>
      <c r="CU552" s="26" t="s">
        <v>327</v>
      </c>
      <c r="CV552" s="26" t="s">
        <v>327</v>
      </c>
      <c r="CW552" s="26" t="s">
        <v>327</v>
      </c>
      <c r="CX552" s="26" t="s">
        <v>327</v>
      </c>
    </row>
    <row r="553" spans="5:102" x14ac:dyDescent="0.45">
      <c r="E553" s="26" t="s">
        <v>327</v>
      </c>
      <c r="F553" s="26" t="s">
        <v>327</v>
      </c>
      <c r="G553" s="26" t="s">
        <v>327</v>
      </c>
      <c r="H553" s="26" t="s">
        <v>327</v>
      </c>
      <c r="I553" s="26" t="s">
        <v>327</v>
      </c>
      <c r="J553" s="26" t="s">
        <v>327</v>
      </c>
      <c r="K553" s="26" t="s">
        <v>327</v>
      </c>
      <c r="L553" s="26" t="s">
        <v>327</v>
      </c>
      <c r="M553" s="26" t="s">
        <v>327</v>
      </c>
      <c r="O553" s="26" t="s">
        <v>327</v>
      </c>
      <c r="P553" s="26" t="s">
        <v>327</v>
      </c>
      <c r="Q553" s="26" t="s">
        <v>327</v>
      </c>
      <c r="R553" s="26" t="s">
        <v>327</v>
      </c>
      <c r="U553" s="26" t="s">
        <v>327</v>
      </c>
      <c r="V553" s="26" t="s">
        <v>327</v>
      </c>
      <c r="W553" s="26" t="s">
        <v>327</v>
      </c>
      <c r="X553" s="26" t="s">
        <v>327</v>
      </c>
      <c r="AA553" s="26" t="s">
        <v>327</v>
      </c>
      <c r="AB553" s="26" t="s">
        <v>327</v>
      </c>
      <c r="AC553" s="26" t="s">
        <v>327</v>
      </c>
      <c r="AD553" s="26" t="s">
        <v>327</v>
      </c>
      <c r="AG553" s="26" t="s">
        <v>327</v>
      </c>
      <c r="AH553" s="26" t="s">
        <v>327</v>
      </c>
      <c r="AI553" s="26" t="s">
        <v>327</v>
      </c>
      <c r="AJ553" s="26" t="s">
        <v>327</v>
      </c>
      <c r="AM553" s="26" t="s">
        <v>327</v>
      </c>
      <c r="AN553" s="26" t="s">
        <v>327</v>
      </c>
      <c r="AO553" s="26" t="s">
        <v>327</v>
      </c>
      <c r="AP553" s="26" t="s">
        <v>327</v>
      </c>
      <c r="AS553" s="26" t="s">
        <v>327</v>
      </c>
      <c r="AT553" s="26" t="s">
        <v>327</v>
      </c>
      <c r="AU553" s="26" t="s">
        <v>327</v>
      </c>
      <c r="AV553" s="26" t="s">
        <v>327</v>
      </c>
      <c r="AY553" s="26" t="s">
        <v>327</v>
      </c>
      <c r="AZ553" s="26" t="s">
        <v>327</v>
      </c>
      <c r="BA553" s="26" t="s">
        <v>327</v>
      </c>
      <c r="BB553" s="26" t="s">
        <v>327</v>
      </c>
      <c r="BE553" s="26" t="s">
        <v>327</v>
      </c>
      <c r="BF553" s="26" t="s">
        <v>327</v>
      </c>
      <c r="BG553" s="26" t="s">
        <v>327</v>
      </c>
      <c r="BH553" s="26" t="s">
        <v>327</v>
      </c>
      <c r="BK553" s="26" t="s">
        <v>327</v>
      </c>
      <c r="BL553" s="26" t="s">
        <v>327</v>
      </c>
      <c r="BM553" s="26" t="s">
        <v>327</v>
      </c>
      <c r="BN553" s="26" t="s">
        <v>327</v>
      </c>
      <c r="BQ553" s="26" t="s">
        <v>327</v>
      </c>
      <c r="BR553" s="26" t="s">
        <v>327</v>
      </c>
      <c r="BS553" s="26" t="s">
        <v>327</v>
      </c>
      <c r="BT553" s="26" t="s">
        <v>327</v>
      </c>
      <c r="BW553" s="26" t="s">
        <v>327</v>
      </c>
      <c r="BX553" s="26" t="s">
        <v>327</v>
      </c>
      <c r="BY553" s="26" t="s">
        <v>327</v>
      </c>
      <c r="BZ553" s="26" t="s">
        <v>327</v>
      </c>
      <c r="CC553" s="26" t="s">
        <v>327</v>
      </c>
      <c r="CD553" s="26" t="s">
        <v>327</v>
      </c>
      <c r="CE553" s="26" t="s">
        <v>327</v>
      </c>
      <c r="CF553" s="26" t="s">
        <v>327</v>
      </c>
      <c r="CI553" s="26" t="s">
        <v>327</v>
      </c>
      <c r="CJ553" s="26" t="s">
        <v>327</v>
      </c>
      <c r="CK553" s="26" t="s">
        <v>327</v>
      </c>
      <c r="CL553" s="26" t="s">
        <v>327</v>
      </c>
      <c r="CO553" s="26" t="s">
        <v>327</v>
      </c>
      <c r="CP553" s="26" t="s">
        <v>327</v>
      </c>
      <c r="CQ553" s="26" t="s">
        <v>327</v>
      </c>
      <c r="CR553" s="26" t="s">
        <v>327</v>
      </c>
      <c r="CU553" s="26" t="s">
        <v>327</v>
      </c>
      <c r="CV553" s="26" t="s">
        <v>327</v>
      </c>
      <c r="CW553" s="26" t="s">
        <v>327</v>
      </c>
      <c r="CX553" s="26" t="s">
        <v>327</v>
      </c>
    </row>
    <row r="554" spans="5:102" x14ac:dyDescent="0.45">
      <c r="E554" s="26" t="s">
        <v>327</v>
      </c>
      <c r="F554" s="26" t="s">
        <v>327</v>
      </c>
      <c r="G554" s="26" t="s">
        <v>327</v>
      </c>
      <c r="H554" s="26" t="s">
        <v>327</v>
      </c>
      <c r="I554" s="26" t="s">
        <v>327</v>
      </c>
      <c r="J554" s="26" t="s">
        <v>327</v>
      </c>
      <c r="K554" s="26" t="s">
        <v>327</v>
      </c>
      <c r="L554" s="26" t="s">
        <v>327</v>
      </c>
      <c r="M554" s="26" t="s">
        <v>327</v>
      </c>
      <c r="O554" s="26" t="s">
        <v>327</v>
      </c>
      <c r="P554" s="26" t="s">
        <v>327</v>
      </c>
      <c r="Q554" s="26" t="s">
        <v>327</v>
      </c>
      <c r="R554" s="26" t="s">
        <v>327</v>
      </c>
      <c r="U554" s="26" t="s">
        <v>327</v>
      </c>
      <c r="V554" s="26" t="s">
        <v>327</v>
      </c>
      <c r="W554" s="26" t="s">
        <v>327</v>
      </c>
      <c r="X554" s="26" t="s">
        <v>327</v>
      </c>
      <c r="AA554" s="26" t="s">
        <v>327</v>
      </c>
      <c r="AB554" s="26" t="s">
        <v>327</v>
      </c>
      <c r="AC554" s="26" t="s">
        <v>327</v>
      </c>
      <c r="AD554" s="26" t="s">
        <v>327</v>
      </c>
      <c r="AG554" s="26" t="s">
        <v>327</v>
      </c>
      <c r="AH554" s="26" t="s">
        <v>327</v>
      </c>
      <c r="AI554" s="26" t="s">
        <v>327</v>
      </c>
      <c r="AJ554" s="26" t="s">
        <v>327</v>
      </c>
      <c r="AM554" s="26" t="s">
        <v>327</v>
      </c>
      <c r="AN554" s="26" t="s">
        <v>327</v>
      </c>
      <c r="AO554" s="26" t="s">
        <v>327</v>
      </c>
      <c r="AP554" s="26" t="s">
        <v>327</v>
      </c>
      <c r="AS554" s="26" t="s">
        <v>327</v>
      </c>
      <c r="AT554" s="26" t="s">
        <v>327</v>
      </c>
      <c r="AU554" s="26" t="s">
        <v>327</v>
      </c>
      <c r="AV554" s="26" t="s">
        <v>327</v>
      </c>
      <c r="AY554" s="26" t="s">
        <v>327</v>
      </c>
      <c r="AZ554" s="26" t="s">
        <v>327</v>
      </c>
      <c r="BA554" s="26" t="s">
        <v>327</v>
      </c>
      <c r="BB554" s="26" t="s">
        <v>327</v>
      </c>
      <c r="BE554" s="26" t="s">
        <v>327</v>
      </c>
      <c r="BF554" s="26" t="s">
        <v>327</v>
      </c>
      <c r="BG554" s="26" t="s">
        <v>327</v>
      </c>
      <c r="BH554" s="26" t="s">
        <v>327</v>
      </c>
      <c r="BK554" s="26" t="s">
        <v>327</v>
      </c>
      <c r="BL554" s="26" t="s">
        <v>327</v>
      </c>
      <c r="BM554" s="26" t="s">
        <v>327</v>
      </c>
      <c r="BN554" s="26" t="s">
        <v>327</v>
      </c>
      <c r="BQ554" s="26" t="s">
        <v>327</v>
      </c>
      <c r="BR554" s="26" t="s">
        <v>327</v>
      </c>
      <c r="BS554" s="26" t="s">
        <v>327</v>
      </c>
      <c r="BT554" s="26" t="s">
        <v>327</v>
      </c>
      <c r="BW554" s="26" t="s">
        <v>327</v>
      </c>
      <c r="BX554" s="26" t="s">
        <v>327</v>
      </c>
      <c r="BY554" s="26" t="s">
        <v>327</v>
      </c>
      <c r="BZ554" s="26" t="s">
        <v>327</v>
      </c>
      <c r="CC554" s="26" t="s">
        <v>327</v>
      </c>
      <c r="CD554" s="26" t="s">
        <v>327</v>
      </c>
      <c r="CE554" s="26" t="s">
        <v>327</v>
      </c>
      <c r="CF554" s="26" t="s">
        <v>327</v>
      </c>
      <c r="CI554" s="26" t="s">
        <v>327</v>
      </c>
      <c r="CJ554" s="26" t="s">
        <v>327</v>
      </c>
      <c r="CK554" s="26" t="s">
        <v>327</v>
      </c>
      <c r="CL554" s="26" t="s">
        <v>327</v>
      </c>
      <c r="CO554" s="26" t="s">
        <v>327</v>
      </c>
      <c r="CP554" s="26" t="s">
        <v>327</v>
      </c>
      <c r="CQ554" s="26" t="s">
        <v>327</v>
      </c>
      <c r="CR554" s="26" t="s">
        <v>327</v>
      </c>
      <c r="CU554" s="26" t="s">
        <v>327</v>
      </c>
      <c r="CV554" s="26" t="s">
        <v>327</v>
      </c>
      <c r="CW554" s="26" t="s">
        <v>327</v>
      </c>
      <c r="CX554" s="26" t="s">
        <v>327</v>
      </c>
    </row>
    <row r="555" spans="5:102" x14ac:dyDescent="0.45">
      <c r="E555" s="26" t="s">
        <v>327</v>
      </c>
      <c r="F555" s="26" t="s">
        <v>327</v>
      </c>
      <c r="G555" s="26" t="s">
        <v>327</v>
      </c>
      <c r="H555" s="26" t="s">
        <v>327</v>
      </c>
      <c r="I555" s="26" t="s">
        <v>327</v>
      </c>
      <c r="J555" s="26" t="s">
        <v>327</v>
      </c>
      <c r="K555" s="26" t="s">
        <v>327</v>
      </c>
      <c r="L555" s="26" t="s">
        <v>327</v>
      </c>
      <c r="M555" s="26" t="s">
        <v>327</v>
      </c>
      <c r="O555" s="26" t="s">
        <v>327</v>
      </c>
      <c r="P555" s="26" t="s">
        <v>327</v>
      </c>
      <c r="Q555" s="26" t="s">
        <v>327</v>
      </c>
      <c r="R555" s="26" t="s">
        <v>327</v>
      </c>
      <c r="U555" s="26" t="s">
        <v>327</v>
      </c>
      <c r="V555" s="26" t="s">
        <v>327</v>
      </c>
      <c r="W555" s="26" t="s">
        <v>327</v>
      </c>
      <c r="X555" s="26" t="s">
        <v>327</v>
      </c>
      <c r="AA555" s="26" t="s">
        <v>327</v>
      </c>
      <c r="AB555" s="26" t="s">
        <v>327</v>
      </c>
      <c r="AC555" s="26" t="s">
        <v>327</v>
      </c>
      <c r="AD555" s="26" t="s">
        <v>327</v>
      </c>
      <c r="AG555" s="26" t="s">
        <v>327</v>
      </c>
      <c r="AH555" s="26" t="s">
        <v>327</v>
      </c>
      <c r="AI555" s="26" t="s">
        <v>327</v>
      </c>
      <c r="AJ555" s="26" t="s">
        <v>327</v>
      </c>
      <c r="AM555" s="26" t="s">
        <v>327</v>
      </c>
      <c r="AN555" s="26" t="s">
        <v>327</v>
      </c>
      <c r="AO555" s="26" t="s">
        <v>327</v>
      </c>
      <c r="AP555" s="26" t="s">
        <v>327</v>
      </c>
      <c r="AS555" s="26" t="s">
        <v>327</v>
      </c>
      <c r="AT555" s="26" t="s">
        <v>327</v>
      </c>
      <c r="AU555" s="26" t="s">
        <v>327</v>
      </c>
      <c r="AV555" s="26" t="s">
        <v>327</v>
      </c>
      <c r="AY555" s="26" t="s">
        <v>327</v>
      </c>
      <c r="AZ555" s="26" t="s">
        <v>327</v>
      </c>
      <c r="BA555" s="26" t="s">
        <v>327</v>
      </c>
      <c r="BB555" s="26" t="s">
        <v>327</v>
      </c>
      <c r="BE555" s="26" t="s">
        <v>327</v>
      </c>
      <c r="BF555" s="26" t="s">
        <v>327</v>
      </c>
      <c r="BG555" s="26" t="s">
        <v>327</v>
      </c>
      <c r="BH555" s="26" t="s">
        <v>327</v>
      </c>
      <c r="BK555" s="26" t="s">
        <v>327</v>
      </c>
      <c r="BL555" s="26" t="s">
        <v>327</v>
      </c>
      <c r="BM555" s="26" t="s">
        <v>327</v>
      </c>
      <c r="BN555" s="26" t="s">
        <v>327</v>
      </c>
      <c r="BQ555" s="26" t="s">
        <v>327</v>
      </c>
      <c r="BR555" s="26" t="s">
        <v>327</v>
      </c>
      <c r="BS555" s="26" t="s">
        <v>327</v>
      </c>
      <c r="BT555" s="26" t="s">
        <v>327</v>
      </c>
      <c r="BW555" s="26" t="s">
        <v>327</v>
      </c>
      <c r="BX555" s="26" t="s">
        <v>327</v>
      </c>
      <c r="BY555" s="26" t="s">
        <v>327</v>
      </c>
      <c r="BZ555" s="26" t="s">
        <v>327</v>
      </c>
      <c r="CC555" s="26" t="s">
        <v>327</v>
      </c>
      <c r="CD555" s="26" t="s">
        <v>327</v>
      </c>
      <c r="CE555" s="26" t="s">
        <v>327</v>
      </c>
      <c r="CF555" s="26" t="s">
        <v>327</v>
      </c>
      <c r="CI555" s="26" t="s">
        <v>327</v>
      </c>
      <c r="CJ555" s="26" t="s">
        <v>327</v>
      </c>
      <c r="CK555" s="26" t="s">
        <v>327</v>
      </c>
      <c r="CL555" s="26" t="s">
        <v>327</v>
      </c>
      <c r="CO555" s="26" t="s">
        <v>327</v>
      </c>
      <c r="CP555" s="26" t="s">
        <v>327</v>
      </c>
      <c r="CQ555" s="26" t="s">
        <v>327</v>
      </c>
      <c r="CR555" s="26" t="s">
        <v>327</v>
      </c>
      <c r="CU555" s="26" t="s">
        <v>327</v>
      </c>
      <c r="CV555" s="26" t="s">
        <v>327</v>
      </c>
      <c r="CW555" s="26" t="s">
        <v>327</v>
      </c>
      <c r="CX555" s="26" t="s">
        <v>327</v>
      </c>
    </row>
    <row r="556" spans="5:102" x14ac:dyDescent="0.45">
      <c r="E556" s="26" t="s">
        <v>327</v>
      </c>
      <c r="F556" s="26" t="s">
        <v>327</v>
      </c>
      <c r="G556" s="26" t="s">
        <v>327</v>
      </c>
      <c r="H556" s="26" t="s">
        <v>327</v>
      </c>
      <c r="I556" s="26" t="s">
        <v>327</v>
      </c>
      <c r="J556" s="26" t="s">
        <v>327</v>
      </c>
      <c r="K556" s="26" t="s">
        <v>327</v>
      </c>
      <c r="L556" s="26" t="s">
        <v>327</v>
      </c>
      <c r="M556" s="26" t="s">
        <v>327</v>
      </c>
      <c r="O556" s="26" t="s">
        <v>327</v>
      </c>
      <c r="P556" s="26" t="s">
        <v>327</v>
      </c>
      <c r="Q556" s="26" t="s">
        <v>327</v>
      </c>
      <c r="R556" s="26" t="s">
        <v>327</v>
      </c>
      <c r="U556" s="26" t="s">
        <v>327</v>
      </c>
      <c r="V556" s="26" t="s">
        <v>327</v>
      </c>
      <c r="W556" s="26" t="s">
        <v>327</v>
      </c>
      <c r="X556" s="26" t="s">
        <v>327</v>
      </c>
      <c r="AA556" s="26" t="s">
        <v>327</v>
      </c>
      <c r="AB556" s="26" t="s">
        <v>327</v>
      </c>
      <c r="AC556" s="26" t="s">
        <v>327</v>
      </c>
      <c r="AD556" s="26" t="s">
        <v>327</v>
      </c>
      <c r="AG556" s="26" t="s">
        <v>327</v>
      </c>
      <c r="AH556" s="26" t="s">
        <v>327</v>
      </c>
      <c r="AI556" s="26" t="s">
        <v>327</v>
      </c>
      <c r="AJ556" s="26" t="s">
        <v>327</v>
      </c>
      <c r="AM556" s="26" t="s">
        <v>327</v>
      </c>
      <c r="AN556" s="26" t="s">
        <v>327</v>
      </c>
      <c r="AO556" s="26" t="s">
        <v>327</v>
      </c>
      <c r="AP556" s="26" t="s">
        <v>327</v>
      </c>
      <c r="AS556" s="26" t="s">
        <v>327</v>
      </c>
      <c r="AT556" s="26" t="s">
        <v>327</v>
      </c>
      <c r="AU556" s="26" t="s">
        <v>327</v>
      </c>
      <c r="AV556" s="26" t="s">
        <v>327</v>
      </c>
      <c r="AY556" s="26" t="s">
        <v>327</v>
      </c>
      <c r="AZ556" s="26" t="s">
        <v>327</v>
      </c>
      <c r="BA556" s="26" t="s">
        <v>327</v>
      </c>
      <c r="BB556" s="26" t="s">
        <v>327</v>
      </c>
      <c r="BE556" s="26" t="s">
        <v>327</v>
      </c>
      <c r="BF556" s="26" t="s">
        <v>327</v>
      </c>
      <c r="BG556" s="26" t="s">
        <v>327</v>
      </c>
      <c r="BH556" s="26" t="s">
        <v>327</v>
      </c>
      <c r="BK556" s="26" t="s">
        <v>327</v>
      </c>
      <c r="BL556" s="26" t="s">
        <v>327</v>
      </c>
      <c r="BM556" s="26" t="s">
        <v>327</v>
      </c>
      <c r="BN556" s="26" t="s">
        <v>327</v>
      </c>
      <c r="BQ556" s="26" t="s">
        <v>327</v>
      </c>
      <c r="BR556" s="26" t="s">
        <v>327</v>
      </c>
      <c r="BS556" s="26" t="s">
        <v>327</v>
      </c>
      <c r="BT556" s="26" t="s">
        <v>327</v>
      </c>
      <c r="BW556" s="26" t="s">
        <v>327</v>
      </c>
      <c r="BX556" s="26" t="s">
        <v>327</v>
      </c>
      <c r="BY556" s="26" t="s">
        <v>327</v>
      </c>
      <c r="BZ556" s="26" t="s">
        <v>327</v>
      </c>
      <c r="CC556" s="26" t="s">
        <v>327</v>
      </c>
      <c r="CD556" s="26" t="s">
        <v>327</v>
      </c>
      <c r="CE556" s="26" t="s">
        <v>327</v>
      </c>
      <c r="CF556" s="26" t="s">
        <v>327</v>
      </c>
      <c r="CI556" s="26" t="s">
        <v>327</v>
      </c>
      <c r="CJ556" s="26" t="s">
        <v>327</v>
      </c>
      <c r="CK556" s="26" t="s">
        <v>327</v>
      </c>
      <c r="CL556" s="26" t="s">
        <v>327</v>
      </c>
      <c r="CO556" s="26" t="s">
        <v>327</v>
      </c>
      <c r="CP556" s="26" t="s">
        <v>327</v>
      </c>
      <c r="CQ556" s="26" t="s">
        <v>327</v>
      </c>
      <c r="CR556" s="26" t="s">
        <v>327</v>
      </c>
      <c r="CU556" s="26" t="s">
        <v>327</v>
      </c>
      <c r="CV556" s="26" t="s">
        <v>327</v>
      </c>
      <c r="CW556" s="26" t="s">
        <v>327</v>
      </c>
      <c r="CX556" s="26" t="s">
        <v>327</v>
      </c>
    </row>
    <row r="557" spans="5:102" x14ac:dyDescent="0.45">
      <c r="E557" s="26" t="s">
        <v>327</v>
      </c>
      <c r="F557" s="26" t="s">
        <v>327</v>
      </c>
      <c r="G557" s="26" t="s">
        <v>327</v>
      </c>
      <c r="H557" s="26" t="s">
        <v>327</v>
      </c>
      <c r="I557" s="26" t="s">
        <v>327</v>
      </c>
      <c r="J557" s="26" t="s">
        <v>327</v>
      </c>
      <c r="K557" s="26" t="s">
        <v>327</v>
      </c>
      <c r="L557" s="26" t="s">
        <v>327</v>
      </c>
      <c r="M557" s="26" t="s">
        <v>327</v>
      </c>
      <c r="O557" s="26" t="s">
        <v>327</v>
      </c>
      <c r="P557" s="26" t="s">
        <v>327</v>
      </c>
      <c r="Q557" s="26" t="s">
        <v>327</v>
      </c>
      <c r="R557" s="26" t="s">
        <v>327</v>
      </c>
      <c r="U557" s="26" t="s">
        <v>327</v>
      </c>
      <c r="V557" s="26" t="s">
        <v>327</v>
      </c>
      <c r="W557" s="26" t="s">
        <v>327</v>
      </c>
      <c r="X557" s="26" t="s">
        <v>327</v>
      </c>
      <c r="AA557" s="26" t="s">
        <v>327</v>
      </c>
      <c r="AB557" s="26" t="s">
        <v>327</v>
      </c>
      <c r="AC557" s="26" t="s">
        <v>327</v>
      </c>
      <c r="AD557" s="26" t="s">
        <v>327</v>
      </c>
      <c r="AG557" s="26" t="s">
        <v>327</v>
      </c>
      <c r="AH557" s="26" t="s">
        <v>327</v>
      </c>
      <c r="AI557" s="26" t="s">
        <v>327</v>
      </c>
      <c r="AJ557" s="26" t="s">
        <v>327</v>
      </c>
      <c r="AM557" s="26" t="s">
        <v>327</v>
      </c>
      <c r="AN557" s="26" t="s">
        <v>327</v>
      </c>
      <c r="AO557" s="26" t="s">
        <v>327</v>
      </c>
      <c r="AP557" s="26" t="s">
        <v>327</v>
      </c>
      <c r="AS557" s="26" t="s">
        <v>327</v>
      </c>
      <c r="AT557" s="26" t="s">
        <v>327</v>
      </c>
      <c r="AU557" s="26" t="s">
        <v>327</v>
      </c>
      <c r="AV557" s="26" t="s">
        <v>327</v>
      </c>
      <c r="AY557" s="26" t="s">
        <v>327</v>
      </c>
      <c r="AZ557" s="26" t="s">
        <v>327</v>
      </c>
      <c r="BA557" s="26" t="s">
        <v>327</v>
      </c>
      <c r="BB557" s="26" t="s">
        <v>327</v>
      </c>
      <c r="BE557" s="26" t="s">
        <v>327</v>
      </c>
      <c r="BF557" s="26" t="s">
        <v>327</v>
      </c>
      <c r="BG557" s="26" t="s">
        <v>327</v>
      </c>
      <c r="BH557" s="26" t="s">
        <v>327</v>
      </c>
      <c r="BK557" s="26" t="s">
        <v>327</v>
      </c>
      <c r="BL557" s="26" t="s">
        <v>327</v>
      </c>
      <c r="BM557" s="26" t="s">
        <v>327</v>
      </c>
      <c r="BN557" s="26" t="s">
        <v>327</v>
      </c>
      <c r="BQ557" s="26" t="s">
        <v>327</v>
      </c>
      <c r="BR557" s="26" t="s">
        <v>327</v>
      </c>
      <c r="BS557" s="26" t="s">
        <v>327</v>
      </c>
      <c r="BT557" s="26" t="s">
        <v>327</v>
      </c>
      <c r="BW557" s="26" t="s">
        <v>327</v>
      </c>
      <c r="BX557" s="26" t="s">
        <v>327</v>
      </c>
      <c r="BY557" s="26" t="s">
        <v>327</v>
      </c>
      <c r="BZ557" s="26" t="s">
        <v>327</v>
      </c>
      <c r="CC557" s="26" t="s">
        <v>327</v>
      </c>
      <c r="CD557" s="26" t="s">
        <v>327</v>
      </c>
      <c r="CE557" s="26" t="s">
        <v>327</v>
      </c>
      <c r="CF557" s="26" t="s">
        <v>327</v>
      </c>
      <c r="CI557" s="26" t="s">
        <v>327</v>
      </c>
      <c r="CJ557" s="26" t="s">
        <v>327</v>
      </c>
      <c r="CK557" s="26" t="s">
        <v>327</v>
      </c>
      <c r="CL557" s="26" t="s">
        <v>327</v>
      </c>
      <c r="CO557" s="26" t="s">
        <v>327</v>
      </c>
      <c r="CP557" s="26" t="s">
        <v>327</v>
      </c>
      <c r="CQ557" s="26" t="s">
        <v>327</v>
      </c>
      <c r="CR557" s="26" t="s">
        <v>327</v>
      </c>
      <c r="CU557" s="26" t="s">
        <v>327</v>
      </c>
      <c r="CV557" s="26" t="s">
        <v>327</v>
      </c>
      <c r="CW557" s="26" t="s">
        <v>327</v>
      </c>
      <c r="CX557" s="26" t="s">
        <v>327</v>
      </c>
    </row>
    <row r="558" spans="5:102" x14ac:dyDescent="0.45">
      <c r="E558" s="26" t="s">
        <v>327</v>
      </c>
      <c r="F558" s="26" t="s">
        <v>327</v>
      </c>
      <c r="G558" s="26" t="s">
        <v>327</v>
      </c>
      <c r="H558" s="26" t="s">
        <v>327</v>
      </c>
      <c r="I558" s="26" t="s">
        <v>327</v>
      </c>
      <c r="J558" s="26" t="s">
        <v>327</v>
      </c>
      <c r="K558" s="26" t="s">
        <v>327</v>
      </c>
      <c r="L558" s="26" t="s">
        <v>327</v>
      </c>
      <c r="M558" s="26" t="s">
        <v>327</v>
      </c>
      <c r="O558" s="26" t="s">
        <v>327</v>
      </c>
      <c r="P558" s="26" t="s">
        <v>327</v>
      </c>
      <c r="Q558" s="26" t="s">
        <v>327</v>
      </c>
      <c r="R558" s="26" t="s">
        <v>327</v>
      </c>
      <c r="U558" s="26" t="s">
        <v>327</v>
      </c>
      <c r="V558" s="26" t="s">
        <v>327</v>
      </c>
      <c r="W558" s="26" t="s">
        <v>327</v>
      </c>
      <c r="X558" s="26" t="s">
        <v>327</v>
      </c>
      <c r="AA558" s="26" t="s">
        <v>327</v>
      </c>
      <c r="AB558" s="26" t="s">
        <v>327</v>
      </c>
      <c r="AC558" s="26" t="s">
        <v>327</v>
      </c>
      <c r="AD558" s="26" t="s">
        <v>327</v>
      </c>
      <c r="AG558" s="26" t="s">
        <v>327</v>
      </c>
      <c r="AH558" s="26" t="s">
        <v>327</v>
      </c>
      <c r="AI558" s="26" t="s">
        <v>327</v>
      </c>
      <c r="AJ558" s="26" t="s">
        <v>327</v>
      </c>
      <c r="AM558" s="26" t="s">
        <v>327</v>
      </c>
      <c r="AN558" s="26" t="s">
        <v>327</v>
      </c>
      <c r="AO558" s="26" t="s">
        <v>327</v>
      </c>
      <c r="AP558" s="26" t="s">
        <v>327</v>
      </c>
      <c r="AS558" s="26" t="s">
        <v>327</v>
      </c>
      <c r="AT558" s="26" t="s">
        <v>327</v>
      </c>
      <c r="AU558" s="26" t="s">
        <v>327</v>
      </c>
      <c r="AV558" s="26" t="s">
        <v>327</v>
      </c>
      <c r="AY558" s="26" t="s">
        <v>327</v>
      </c>
      <c r="AZ558" s="26" t="s">
        <v>327</v>
      </c>
      <c r="BA558" s="26" t="s">
        <v>327</v>
      </c>
      <c r="BB558" s="26" t="s">
        <v>327</v>
      </c>
      <c r="BE558" s="26" t="s">
        <v>327</v>
      </c>
      <c r="BF558" s="26" t="s">
        <v>327</v>
      </c>
      <c r="BG558" s="26" t="s">
        <v>327</v>
      </c>
      <c r="BH558" s="26" t="s">
        <v>327</v>
      </c>
      <c r="BK558" s="26" t="s">
        <v>327</v>
      </c>
      <c r="BL558" s="26" t="s">
        <v>327</v>
      </c>
      <c r="BM558" s="26" t="s">
        <v>327</v>
      </c>
      <c r="BN558" s="26" t="s">
        <v>327</v>
      </c>
      <c r="BQ558" s="26" t="s">
        <v>327</v>
      </c>
      <c r="BR558" s="26" t="s">
        <v>327</v>
      </c>
      <c r="BS558" s="26" t="s">
        <v>327</v>
      </c>
      <c r="BT558" s="26" t="s">
        <v>327</v>
      </c>
      <c r="BW558" s="26" t="s">
        <v>327</v>
      </c>
      <c r="BX558" s="26" t="s">
        <v>327</v>
      </c>
      <c r="BY558" s="26" t="s">
        <v>327</v>
      </c>
      <c r="BZ558" s="26" t="s">
        <v>327</v>
      </c>
      <c r="CC558" s="26" t="s">
        <v>327</v>
      </c>
      <c r="CD558" s="26" t="s">
        <v>327</v>
      </c>
      <c r="CE558" s="26" t="s">
        <v>327</v>
      </c>
      <c r="CF558" s="26" t="s">
        <v>327</v>
      </c>
      <c r="CI558" s="26" t="s">
        <v>327</v>
      </c>
      <c r="CJ558" s="26" t="s">
        <v>327</v>
      </c>
      <c r="CK558" s="26" t="s">
        <v>327</v>
      </c>
      <c r="CL558" s="26" t="s">
        <v>327</v>
      </c>
      <c r="CO558" s="26" t="s">
        <v>327</v>
      </c>
      <c r="CP558" s="26" t="s">
        <v>327</v>
      </c>
      <c r="CQ558" s="26" t="s">
        <v>327</v>
      </c>
      <c r="CR558" s="26" t="s">
        <v>327</v>
      </c>
      <c r="CU558" s="26" t="s">
        <v>327</v>
      </c>
      <c r="CV558" s="26" t="s">
        <v>327</v>
      </c>
      <c r="CW558" s="26" t="s">
        <v>327</v>
      </c>
      <c r="CX558" s="26" t="s">
        <v>327</v>
      </c>
    </row>
    <row r="559" spans="5:102" x14ac:dyDescent="0.45">
      <c r="E559" s="26" t="s">
        <v>327</v>
      </c>
      <c r="F559" s="26" t="s">
        <v>327</v>
      </c>
      <c r="G559" s="26" t="s">
        <v>327</v>
      </c>
      <c r="H559" s="26" t="s">
        <v>327</v>
      </c>
      <c r="I559" s="26" t="s">
        <v>327</v>
      </c>
      <c r="J559" s="26" t="s">
        <v>327</v>
      </c>
      <c r="K559" s="26" t="s">
        <v>327</v>
      </c>
      <c r="L559" s="26" t="s">
        <v>327</v>
      </c>
      <c r="M559" s="26" t="s">
        <v>327</v>
      </c>
      <c r="O559" s="26" t="s">
        <v>327</v>
      </c>
      <c r="P559" s="26" t="s">
        <v>327</v>
      </c>
      <c r="Q559" s="26" t="s">
        <v>327</v>
      </c>
      <c r="R559" s="26" t="s">
        <v>327</v>
      </c>
      <c r="U559" s="26" t="s">
        <v>327</v>
      </c>
      <c r="V559" s="26" t="s">
        <v>327</v>
      </c>
      <c r="W559" s="26" t="s">
        <v>327</v>
      </c>
      <c r="X559" s="26" t="s">
        <v>327</v>
      </c>
      <c r="AA559" s="26" t="s">
        <v>327</v>
      </c>
      <c r="AB559" s="26" t="s">
        <v>327</v>
      </c>
      <c r="AC559" s="26" t="s">
        <v>327</v>
      </c>
      <c r="AD559" s="26" t="s">
        <v>327</v>
      </c>
      <c r="AG559" s="26" t="s">
        <v>327</v>
      </c>
      <c r="AH559" s="26" t="s">
        <v>327</v>
      </c>
      <c r="AI559" s="26" t="s">
        <v>327</v>
      </c>
      <c r="AJ559" s="26" t="s">
        <v>327</v>
      </c>
      <c r="AM559" s="26" t="s">
        <v>327</v>
      </c>
      <c r="AN559" s="26" t="s">
        <v>327</v>
      </c>
      <c r="AO559" s="26" t="s">
        <v>327</v>
      </c>
      <c r="AP559" s="26" t="s">
        <v>327</v>
      </c>
      <c r="AS559" s="26" t="s">
        <v>327</v>
      </c>
      <c r="AT559" s="26" t="s">
        <v>327</v>
      </c>
      <c r="AU559" s="26" t="s">
        <v>327</v>
      </c>
      <c r="AV559" s="26" t="s">
        <v>327</v>
      </c>
      <c r="AY559" s="26" t="s">
        <v>327</v>
      </c>
      <c r="AZ559" s="26" t="s">
        <v>327</v>
      </c>
      <c r="BA559" s="26" t="s">
        <v>327</v>
      </c>
      <c r="BB559" s="26" t="s">
        <v>327</v>
      </c>
      <c r="BE559" s="26" t="s">
        <v>327</v>
      </c>
      <c r="BF559" s="26" t="s">
        <v>327</v>
      </c>
      <c r="BG559" s="26" t="s">
        <v>327</v>
      </c>
      <c r="BH559" s="26" t="s">
        <v>327</v>
      </c>
      <c r="BK559" s="26" t="s">
        <v>327</v>
      </c>
      <c r="BL559" s="26" t="s">
        <v>327</v>
      </c>
      <c r="BM559" s="26" t="s">
        <v>327</v>
      </c>
      <c r="BN559" s="26" t="s">
        <v>327</v>
      </c>
      <c r="BQ559" s="26" t="s">
        <v>327</v>
      </c>
      <c r="BR559" s="26" t="s">
        <v>327</v>
      </c>
      <c r="BS559" s="26" t="s">
        <v>327</v>
      </c>
      <c r="BT559" s="26" t="s">
        <v>327</v>
      </c>
      <c r="BW559" s="26" t="s">
        <v>327</v>
      </c>
      <c r="BX559" s="26" t="s">
        <v>327</v>
      </c>
      <c r="BY559" s="26" t="s">
        <v>327</v>
      </c>
      <c r="BZ559" s="26" t="s">
        <v>327</v>
      </c>
      <c r="CC559" s="26" t="s">
        <v>327</v>
      </c>
      <c r="CD559" s="26" t="s">
        <v>327</v>
      </c>
      <c r="CE559" s="26" t="s">
        <v>327</v>
      </c>
      <c r="CF559" s="26" t="s">
        <v>327</v>
      </c>
      <c r="CI559" s="26" t="s">
        <v>327</v>
      </c>
      <c r="CJ559" s="26" t="s">
        <v>327</v>
      </c>
      <c r="CK559" s="26" t="s">
        <v>327</v>
      </c>
      <c r="CL559" s="26" t="s">
        <v>327</v>
      </c>
      <c r="CO559" s="26" t="s">
        <v>327</v>
      </c>
      <c r="CP559" s="26" t="s">
        <v>327</v>
      </c>
      <c r="CQ559" s="26" t="s">
        <v>327</v>
      </c>
      <c r="CR559" s="26" t="s">
        <v>327</v>
      </c>
      <c r="CU559" s="26" t="s">
        <v>327</v>
      </c>
      <c r="CV559" s="26" t="s">
        <v>327</v>
      </c>
      <c r="CW559" s="26" t="s">
        <v>327</v>
      </c>
      <c r="CX559" s="26" t="s">
        <v>327</v>
      </c>
    </row>
    <row r="560" spans="5:102" x14ac:dyDescent="0.45">
      <c r="E560" s="26" t="s">
        <v>327</v>
      </c>
      <c r="F560" s="26" t="s">
        <v>327</v>
      </c>
      <c r="G560" s="26" t="s">
        <v>327</v>
      </c>
      <c r="H560" s="26" t="s">
        <v>327</v>
      </c>
      <c r="I560" s="26" t="s">
        <v>327</v>
      </c>
      <c r="J560" s="26" t="s">
        <v>327</v>
      </c>
      <c r="K560" s="26" t="s">
        <v>327</v>
      </c>
      <c r="L560" s="26" t="s">
        <v>327</v>
      </c>
      <c r="M560" s="26" t="s">
        <v>327</v>
      </c>
      <c r="O560" s="26" t="s">
        <v>327</v>
      </c>
      <c r="P560" s="26" t="s">
        <v>327</v>
      </c>
      <c r="Q560" s="26" t="s">
        <v>327</v>
      </c>
      <c r="R560" s="26" t="s">
        <v>327</v>
      </c>
      <c r="U560" s="26" t="s">
        <v>327</v>
      </c>
      <c r="V560" s="26" t="s">
        <v>327</v>
      </c>
      <c r="W560" s="26" t="s">
        <v>327</v>
      </c>
      <c r="X560" s="26" t="s">
        <v>327</v>
      </c>
      <c r="AA560" s="26" t="s">
        <v>327</v>
      </c>
      <c r="AB560" s="26" t="s">
        <v>327</v>
      </c>
      <c r="AC560" s="26" t="s">
        <v>327</v>
      </c>
      <c r="AD560" s="26" t="s">
        <v>327</v>
      </c>
      <c r="AG560" s="26" t="s">
        <v>327</v>
      </c>
      <c r="AH560" s="26" t="s">
        <v>327</v>
      </c>
      <c r="AI560" s="26" t="s">
        <v>327</v>
      </c>
      <c r="AJ560" s="26" t="s">
        <v>327</v>
      </c>
      <c r="AM560" s="26" t="s">
        <v>327</v>
      </c>
      <c r="AN560" s="26" t="s">
        <v>327</v>
      </c>
      <c r="AO560" s="26" t="s">
        <v>327</v>
      </c>
      <c r="AP560" s="26" t="s">
        <v>327</v>
      </c>
      <c r="AS560" s="26" t="s">
        <v>327</v>
      </c>
      <c r="AT560" s="26" t="s">
        <v>327</v>
      </c>
      <c r="AU560" s="26" t="s">
        <v>327</v>
      </c>
      <c r="AV560" s="26" t="s">
        <v>327</v>
      </c>
      <c r="AY560" s="26" t="s">
        <v>327</v>
      </c>
      <c r="AZ560" s="26" t="s">
        <v>327</v>
      </c>
      <c r="BA560" s="26" t="s">
        <v>327</v>
      </c>
      <c r="BB560" s="26" t="s">
        <v>327</v>
      </c>
      <c r="BE560" s="26" t="s">
        <v>327</v>
      </c>
      <c r="BF560" s="26" t="s">
        <v>327</v>
      </c>
      <c r="BG560" s="26" t="s">
        <v>327</v>
      </c>
      <c r="BH560" s="26" t="s">
        <v>327</v>
      </c>
      <c r="BK560" s="26" t="s">
        <v>327</v>
      </c>
      <c r="BL560" s="26" t="s">
        <v>327</v>
      </c>
      <c r="BM560" s="26" t="s">
        <v>327</v>
      </c>
      <c r="BN560" s="26" t="s">
        <v>327</v>
      </c>
      <c r="BQ560" s="26" t="s">
        <v>327</v>
      </c>
      <c r="BR560" s="26" t="s">
        <v>327</v>
      </c>
      <c r="BS560" s="26" t="s">
        <v>327</v>
      </c>
      <c r="BT560" s="26" t="s">
        <v>327</v>
      </c>
      <c r="BW560" s="26" t="s">
        <v>327</v>
      </c>
      <c r="BX560" s="26" t="s">
        <v>327</v>
      </c>
      <c r="BY560" s="26" t="s">
        <v>327</v>
      </c>
      <c r="BZ560" s="26" t="s">
        <v>327</v>
      </c>
      <c r="CC560" s="26" t="s">
        <v>327</v>
      </c>
      <c r="CD560" s="26" t="s">
        <v>327</v>
      </c>
      <c r="CE560" s="26" t="s">
        <v>327</v>
      </c>
      <c r="CF560" s="26" t="s">
        <v>327</v>
      </c>
      <c r="CI560" s="26" t="s">
        <v>327</v>
      </c>
      <c r="CJ560" s="26" t="s">
        <v>327</v>
      </c>
      <c r="CK560" s="26" t="s">
        <v>327</v>
      </c>
      <c r="CL560" s="26" t="s">
        <v>327</v>
      </c>
      <c r="CO560" s="26" t="s">
        <v>327</v>
      </c>
      <c r="CP560" s="26" t="s">
        <v>327</v>
      </c>
      <c r="CQ560" s="26" t="s">
        <v>327</v>
      </c>
      <c r="CR560" s="26" t="s">
        <v>327</v>
      </c>
      <c r="CU560" s="26" t="s">
        <v>327</v>
      </c>
      <c r="CV560" s="26" t="s">
        <v>327</v>
      </c>
      <c r="CW560" s="26" t="s">
        <v>327</v>
      </c>
      <c r="CX560" s="26" t="s">
        <v>327</v>
      </c>
    </row>
    <row r="561" spans="5:102" x14ac:dyDescent="0.45">
      <c r="E561" s="26" t="s">
        <v>327</v>
      </c>
      <c r="F561" s="26" t="s">
        <v>327</v>
      </c>
      <c r="G561" s="26" t="s">
        <v>327</v>
      </c>
      <c r="H561" s="26" t="s">
        <v>327</v>
      </c>
      <c r="I561" s="26" t="s">
        <v>327</v>
      </c>
      <c r="J561" s="26" t="s">
        <v>327</v>
      </c>
      <c r="K561" s="26" t="s">
        <v>327</v>
      </c>
      <c r="L561" s="26" t="s">
        <v>327</v>
      </c>
      <c r="M561" s="26" t="s">
        <v>327</v>
      </c>
      <c r="O561" s="26" t="s">
        <v>327</v>
      </c>
      <c r="P561" s="26" t="s">
        <v>327</v>
      </c>
      <c r="Q561" s="26" t="s">
        <v>327</v>
      </c>
      <c r="R561" s="26" t="s">
        <v>327</v>
      </c>
      <c r="U561" s="26" t="s">
        <v>327</v>
      </c>
      <c r="V561" s="26" t="s">
        <v>327</v>
      </c>
      <c r="W561" s="26" t="s">
        <v>327</v>
      </c>
      <c r="X561" s="26" t="s">
        <v>327</v>
      </c>
      <c r="AA561" s="26" t="s">
        <v>327</v>
      </c>
      <c r="AB561" s="26" t="s">
        <v>327</v>
      </c>
      <c r="AC561" s="26" t="s">
        <v>327</v>
      </c>
      <c r="AD561" s="26" t="s">
        <v>327</v>
      </c>
      <c r="AG561" s="26" t="s">
        <v>327</v>
      </c>
      <c r="AH561" s="26" t="s">
        <v>327</v>
      </c>
      <c r="AI561" s="26" t="s">
        <v>327</v>
      </c>
      <c r="AJ561" s="26" t="s">
        <v>327</v>
      </c>
      <c r="AM561" s="26" t="s">
        <v>327</v>
      </c>
      <c r="AN561" s="26" t="s">
        <v>327</v>
      </c>
      <c r="AO561" s="26" t="s">
        <v>327</v>
      </c>
      <c r="AP561" s="26" t="s">
        <v>327</v>
      </c>
      <c r="AS561" s="26" t="s">
        <v>327</v>
      </c>
      <c r="AT561" s="26" t="s">
        <v>327</v>
      </c>
      <c r="AU561" s="26" t="s">
        <v>327</v>
      </c>
      <c r="AV561" s="26" t="s">
        <v>327</v>
      </c>
      <c r="AY561" s="26" t="s">
        <v>327</v>
      </c>
      <c r="AZ561" s="26" t="s">
        <v>327</v>
      </c>
      <c r="BA561" s="26" t="s">
        <v>327</v>
      </c>
      <c r="BB561" s="26" t="s">
        <v>327</v>
      </c>
      <c r="BE561" s="26" t="s">
        <v>327</v>
      </c>
      <c r="BF561" s="26" t="s">
        <v>327</v>
      </c>
      <c r="BG561" s="26" t="s">
        <v>327</v>
      </c>
      <c r="BH561" s="26" t="s">
        <v>327</v>
      </c>
      <c r="BK561" s="26" t="s">
        <v>327</v>
      </c>
      <c r="BL561" s="26" t="s">
        <v>327</v>
      </c>
      <c r="BM561" s="26" t="s">
        <v>327</v>
      </c>
      <c r="BN561" s="26" t="s">
        <v>327</v>
      </c>
      <c r="BQ561" s="26" t="s">
        <v>327</v>
      </c>
      <c r="BR561" s="26" t="s">
        <v>327</v>
      </c>
      <c r="BS561" s="26" t="s">
        <v>327</v>
      </c>
      <c r="BT561" s="26" t="s">
        <v>327</v>
      </c>
      <c r="BW561" s="26" t="s">
        <v>327</v>
      </c>
      <c r="BX561" s="26" t="s">
        <v>327</v>
      </c>
      <c r="BY561" s="26" t="s">
        <v>327</v>
      </c>
      <c r="BZ561" s="26" t="s">
        <v>327</v>
      </c>
      <c r="CC561" s="26" t="s">
        <v>327</v>
      </c>
      <c r="CD561" s="26" t="s">
        <v>327</v>
      </c>
      <c r="CE561" s="26" t="s">
        <v>327</v>
      </c>
      <c r="CF561" s="26" t="s">
        <v>327</v>
      </c>
      <c r="CI561" s="26" t="s">
        <v>327</v>
      </c>
      <c r="CJ561" s="26" t="s">
        <v>327</v>
      </c>
      <c r="CK561" s="26" t="s">
        <v>327</v>
      </c>
      <c r="CL561" s="26" t="s">
        <v>327</v>
      </c>
      <c r="CO561" s="26" t="s">
        <v>327</v>
      </c>
      <c r="CP561" s="26" t="s">
        <v>327</v>
      </c>
      <c r="CQ561" s="26" t="s">
        <v>327</v>
      </c>
      <c r="CR561" s="26" t="s">
        <v>327</v>
      </c>
      <c r="CU561" s="26" t="s">
        <v>327</v>
      </c>
      <c r="CV561" s="26" t="s">
        <v>327</v>
      </c>
      <c r="CW561" s="26" t="s">
        <v>327</v>
      </c>
      <c r="CX561" s="26" t="s">
        <v>327</v>
      </c>
    </row>
    <row r="562" spans="5:102" x14ac:dyDescent="0.45">
      <c r="E562" s="26" t="s">
        <v>327</v>
      </c>
      <c r="F562" s="26" t="s">
        <v>327</v>
      </c>
      <c r="G562" s="26" t="s">
        <v>327</v>
      </c>
      <c r="H562" s="26" t="s">
        <v>327</v>
      </c>
      <c r="I562" s="26" t="s">
        <v>327</v>
      </c>
      <c r="J562" s="26" t="s">
        <v>327</v>
      </c>
      <c r="K562" s="26" t="s">
        <v>327</v>
      </c>
      <c r="L562" s="26" t="s">
        <v>327</v>
      </c>
      <c r="M562" s="26" t="s">
        <v>327</v>
      </c>
      <c r="O562" s="26" t="s">
        <v>327</v>
      </c>
      <c r="P562" s="26" t="s">
        <v>327</v>
      </c>
      <c r="Q562" s="26" t="s">
        <v>327</v>
      </c>
      <c r="R562" s="26" t="s">
        <v>327</v>
      </c>
      <c r="U562" s="26" t="s">
        <v>327</v>
      </c>
      <c r="V562" s="26" t="s">
        <v>327</v>
      </c>
      <c r="W562" s="26" t="s">
        <v>327</v>
      </c>
      <c r="X562" s="26" t="s">
        <v>327</v>
      </c>
      <c r="AA562" s="26" t="s">
        <v>327</v>
      </c>
      <c r="AB562" s="26" t="s">
        <v>327</v>
      </c>
      <c r="AC562" s="26" t="s">
        <v>327</v>
      </c>
      <c r="AD562" s="26" t="s">
        <v>327</v>
      </c>
      <c r="AG562" s="26" t="s">
        <v>327</v>
      </c>
      <c r="AH562" s="26" t="s">
        <v>327</v>
      </c>
      <c r="AI562" s="26" t="s">
        <v>327</v>
      </c>
      <c r="AJ562" s="26" t="s">
        <v>327</v>
      </c>
      <c r="AM562" s="26" t="s">
        <v>327</v>
      </c>
      <c r="AN562" s="26" t="s">
        <v>327</v>
      </c>
      <c r="AO562" s="26" t="s">
        <v>327</v>
      </c>
      <c r="AP562" s="26" t="s">
        <v>327</v>
      </c>
      <c r="AS562" s="26" t="s">
        <v>327</v>
      </c>
      <c r="AT562" s="26" t="s">
        <v>327</v>
      </c>
      <c r="AU562" s="26" t="s">
        <v>327</v>
      </c>
      <c r="AV562" s="26" t="s">
        <v>327</v>
      </c>
      <c r="AY562" s="26" t="s">
        <v>327</v>
      </c>
      <c r="AZ562" s="26" t="s">
        <v>327</v>
      </c>
      <c r="BA562" s="26" t="s">
        <v>327</v>
      </c>
      <c r="BB562" s="26" t="s">
        <v>327</v>
      </c>
      <c r="BE562" s="26" t="s">
        <v>327</v>
      </c>
      <c r="BF562" s="26" t="s">
        <v>327</v>
      </c>
      <c r="BG562" s="26" t="s">
        <v>327</v>
      </c>
      <c r="BH562" s="26" t="s">
        <v>327</v>
      </c>
      <c r="BK562" s="26" t="s">
        <v>327</v>
      </c>
      <c r="BL562" s="26" t="s">
        <v>327</v>
      </c>
      <c r="BM562" s="26" t="s">
        <v>327</v>
      </c>
      <c r="BN562" s="26" t="s">
        <v>327</v>
      </c>
      <c r="BQ562" s="26" t="s">
        <v>327</v>
      </c>
      <c r="BR562" s="26" t="s">
        <v>327</v>
      </c>
      <c r="BS562" s="26" t="s">
        <v>327</v>
      </c>
      <c r="BT562" s="26" t="s">
        <v>327</v>
      </c>
      <c r="BW562" s="26" t="s">
        <v>327</v>
      </c>
      <c r="BX562" s="26" t="s">
        <v>327</v>
      </c>
      <c r="BY562" s="26" t="s">
        <v>327</v>
      </c>
      <c r="BZ562" s="26" t="s">
        <v>327</v>
      </c>
      <c r="CC562" s="26" t="s">
        <v>327</v>
      </c>
      <c r="CD562" s="26" t="s">
        <v>327</v>
      </c>
      <c r="CE562" s="26" t="s">
        <v>327</v>
      </c>
      <c r="CF562" s="26" t="s">
        <v>327</v>
      </c>
      <c r="CI562" s="26" t="s">
        <v>327</v>
      </c>
      <c r="CJ562" s="26" t="s">
        <v>327</v>
      </c>
      <c r="CK562" s="26" t="s">
        <v>327</v>
      </c>
      <c r="CL562" s="26" t="s">
        <v>327</v>
      </c>
      <c r="CO562" s="26" t="s">
        <v>327</v>
      </c>
      <c r="CP562" s="26" t="s">
        <v>327</v>
      </c>
      <c r="CQ562" s="26" t="s">
        <v>327</v>
      </c>
      <c r="CR562" s="26" t="s">
        <v>327</v>
      </c>
      <c r="CU562" s="26" t="s">
        <v>327</v>
      </c>
      <c r="CV562" s="26" t="s">
        <v>327</v>
      </c>
      <c r="CW562" s="26" t="s">
        <v>327</v>
      </c>
      <c r="CX562" s="26" t="s">
        <v>327</v>
      </c>
    </row>
    <row r="563" spans="5:102" x14ac:dyDescent="0.45">
      <c r="E563" s="26" t="s">
        <v>327</v>
      </c>
      <c r="F563" s="26" t="s">
        <v>327</v>
      </c>
      <c r="G563" s="26" t="s">
        <v>327</v>
      </c>
      <c r="H563" s="26" t="s">
        <v>327</v>
      </c>
      <c r="I563" s="26" t="s">
        <v>327</v>
      </c>
      <c r="J563" s="26" t="s">
        <v>327</v>
      </c>
      <c r="K563" s="26" t="s">
        <v>327</v>
      </c>
      <c r="L563" s="26" t="s">
        <v>327</v>
      </c>
      <c r="M563" s="26" t="s">
        <v>327</v>
      </c>
      <c r="O563" s="26" t="s">
        <v>327</v>
      </c>
      <c r="P563" s="26" t="s">
        <v>327</v>
      </c>
      <c r="Q563" s="26" t="s">
        <v>327</v>
      </c>
      <c r="R563" s="26" t="s">
        <v>327</v>
      </c>
      <c r="U563" s="26" t="s">
        <v>327</v>
      </c>
      <c r="V563" s="26" t="s">
        <v>327</v>
      </c>
      <c r="W563" s="26" t="s">
        <v>327</v>
      </c>
      <c r="X563" s="26" t="s">
        <v>327</v>
      </c>
      <c r="AA563" s="26" t="s">
        <v>327</v>
      </c>
      <c r="AB563" s="26" t="s">
        <v>327</v>
      </c>
      <c r="AC563" s="26" t="s">
        <v>327</v>
      </c>
      <c r="AD563" s="26" t="s">
        <v>327</v>
      </c>
      <c r="AG563" s="26" t="s">
        <v>327</v>
      </c>
      <c r="AH563" s="26" t="s">
        <v>327</v>
      </c>
      <c r="AI563" s="26" t="s">
        <v>327</v>
      </c>
      <c r="AJ563" s="26" t="s">
        <v>327</v>
      </c>
      <c r="AM563" s="26" t="s">
        <v>327</v>
      </c>
      <c r="AN563" s="26" t="s">
        <v>327</v>
      </c>
      <c r="AO563" s="26" t="s">
        <v>327</v>
      </c>
      <c r="AP563" s="26" t="s">
        <v>327</v>
      </c>
      <c r="AS563" s="26" t="s">
        <v>327</v>
      </c>
      <c r="AT563" s="26" t="s">
        <v>327</v>
      </c>
      <c r="AU563" s="26" t="s">
        <v>327</v>
      </c>
      <c r="AV563" s="26" t="s">
        <v>327</v>
      </c>
      <c r="AY563" s="26" t="s">
        <v>327</v>
      </c>
      <c r="AZ563" s="26" t="s">
        <v>327</v>
      </c>
      <c r="BA563" s="26" t="s">
        <v>327</v>
      </c>
      <c r="BB563" s="26" t="s">
        <v>327</v>
      </c>
      <c r="BE563" s="26" t="s">
        <v>327</v>
      </c>
      <c r="BF563" s="26" t="s">
        <v>327</v>
      </c>
      <c r="BG563" s="26" t="s">
        <v>327</v>
      </c>
      <c r="BH563" s="26" t="s">
        <v>327</v>
      </c>
      <c r="BK563" s="26" t="s">
        <v>327</v>
      </c>
      <c r="BL563" s="26" t="s">
        <v>327</v>
      </c>
      <c r="BM563" s="26" t="s">
        <v>327</v>
      </c>
      <c r="BN563" s="26" t="s">
        <v>327</v>
      </c>
      <c r="BQ563" s="26" t="s">
        <v>327</v>
      </c>
      <c r="BR563" s="26" t="s">
        <v>327</v>
      </c>
      <c r="BS563" s="26" t="s">
        <v>327</v>
      </c>
      <c r="BT563" s="26" t="s">
        <v>327</v>
      </c>
      <c r="BW563" s="26" t="s">
        <v>327</v>
      </c>
      <c r="BX563" s="26" t="s">
        <v>327</v>
      </c>
      <c r="BY563" s="26" t="s">
        <v>327</v>
      </c>
      <c r="BZ563" s="26" t="s">
        <v>327</v>
      </c>
      <c r="CC563" s="26" t="s">
        <v>327</v>
      </c>
      <c r="CD563" s="26" t="s">
        <v>327</v>
      </c>
      <c r="CE563" s="26" t="s">
        <v>327</v>
      </c>
      <c r="CF563" s="26" t="s">
        <v>327</v>
      </c>
      <c r="CI563" s="26" t="s">
        <v>327</v>
      </c>
      <c r="CJ563" s="26" t="s">
        <v>327</v>
      </c>
      <c r="CK563" s="26" t="s">
        <v>327</v>
      </c>
      <c r="CL563" s="26" t="s">
        <v>327</v>
      </c>
      <c r="CO563" s="26" t="s">
        <v>327</v>
      </c>
      <c r="CP563" s="26" t="s">
        <v>327</v>
      </c>
      <c r="CQ563" s="26" t="s">
        <v>327</v>
      </c>
      <c r="CR563" s="26" t="s">
        <v>327</v>
      </c>
      <c r="CU563" s="26" t="s">
        <v>327</v>
      </c>
      <c r="CV563" s="26" t="s">
        <v>327</v>
      </c>
      <c r="CW563" s="26" t="s">
        <v>327</v>
      </c>
      <c r="CX563" s="26" t="s">
        <v>327</v>
      </c>
    </row>
    <row r="564" spans="5:102" x14ac:dyDescent="0.45">
      <c r="E564" s="26" t="s">
        <v>327</v>
      </c>
      <c r="F564" s="26" t="s">
        <v>327</v>
      </c>
      <c r="G564" s="26" t="s">
        <v>327</v>
      </c>
      <c r="H564" s="26" t="s">
        <v>327</v>
      </c>
      <c r="I564" s="26" t="s">
        <v>327</v>
      </c>
      <c r="J564" s="26" t="s">
        <v>327</v>
      </c>
      <c r="K564" s="26" t="s">
        <v>327</v>
      </c>
      <c r="L564" s="26" t="s">
        <v>327</v>
      </c>
      <c r="M564" s="26" t="s">
        <v>327</v>
      </c>
      <c r="O564" s="26" t="s">
        <v>327</v>
      </c>
      <c r="P564" s="26" t="s">
        <v>327</v>
      </c>
      <c r="Q564" s="26" t="s">
        <v>327</v>
      </c>
      <c r="R564" s="26" t="s">
        <v>327</v>
      </c>
      <c r="U564" s="26" t="s">
        <v>327</v>
      </c>
      <c r="V564" s="26" t="s">
        <v>327</v>
      </c>
      <c r="W564" s="26" t="s">
        <v>327</v>
      </c>
      <c r="X564" s="26" t="s">
        <v>327</v>
      </c>
      <c r="AA564" s="26" t="s">
        <v>327</v>
      </c>
      <c r="AB564" s="26" t="s">
        <v>327</v>
      </c>
      <c r="AC564" s="26" t="s">
        <v>327</v>
      </c>
      <c r="AD564" s="26" t="s">
        <v>327</v>
      </c>
      <c r="AG564" s="26" t="s">
        <v>327</v>
      </c>
      <c r="AH564" s="26" t="s">
        <v>327</v>
      </c>
      <c r="AI564" s="26" t="s">
        <v>327</v>
      </c>
      <c r="AJ564" s="26" t="s">
        <v>327</v>
      </c>
      <c r="AM564" s="26" t="s">
        <v>327</v>
      </c>
      <c r="AN564" s="26" t="s">
        <v>327</v>
      </c>
      <c r="AO564" s="26" t="s">
        <v>327</v>
      </c>
      <c r="AP564" s="26" t="s">
        <v>327</v>
      </c>
      <c r="AS564" s="26" t="s">
        <v>327</v>
      </c>
      <c r="AT564" s="26" t="s">
        <v>327</v>
      </c>
      <c r="AU564" s="26" t="s">
        <v>327</v>
      </c>
      <c r="AV564" s="26" t="s">
        <v>327</v>
      </c>
      <c r="AY564" s="26" t="s">
        <v>327</v>
      </c>
      <c r="AZ564" s="26" t="s">
        <v>327</v>
      </c>
      <c r="BA564" s="26" t="s">
        <v>327</v>
      </c>
      <c r="BB564" s="26" t="s">
        <v>327</v>
      </c>
      <c r="BE564" s="26" t="s">
        <v>327</v>
      </c>
      <c r="BF564" s="26" t="s">
        <v>327</v>
      </c>
      <c r="BG564" s="26" t="s">
        <v>327</v>
      </c>
      <c r="BH564" s="26" t="s">
        <v>327</v>
      </c>
      <c r="BK564" s="26" t="s">
        <v>327</v>
      </c>
      <c r="BL564" s="26" t="s">
        <v>327</v>
      </c>
      <c r="BM564" s="26" t="s">
        <v>327</v>
      </c>
      <c r="BN564" s="26" t="s">
        <v>327</v>
      </c>
      <c r="BQ564" s="26" t="s">
        <v>327</v>
      </c>
      <c r="BR564" s="26" t="s">
        <v>327</v>
      </c>
      <c r="BS564" s="26" t="s">
        <v>327</v>
      </c>
      <c r="BT564" s="26" t="s">
        <v>327</v>
      </c>
      <c r="BW564" s="26" t="s">
        <v>327</v>
      </c>
      <c r="BX564" s="26" t="s">
        <v>327</v>
      </c>
      <c r="BY564" s="26" t="s">
        <v>327</v>
      </c>
      <c r="BZ564" s="26" t="s">
        <v>327</v>
      </c>
      <c r="CC564" s="26" t="s">
        <v>327</v>
      </c>
      <c r="CD564" s="26" t="s">
        <v>327</v>
      </c>
      <c r="CE564" s="26" t="s">
        <v>327</v>
      </c>
      <c r="CF564" s="26" t="s">
        <v>327</v>
      </c>
      <c r="CI564" s="26" t="s">
        <v>327</v>
      </c>
      <c r="CJ564" s="26" t="s">
        <v>327</v>
      </c>
      <c r="CK564" s="26" t="s">
        <v>327</v>
      </c>
      <c r="CL564" s="26" t="s">
        <v>327</v>
      </c>
      <c r="CO564" s="26" t="s">
        <v>327</v>
      </c>
      <c r="CP564" s="26" t="s">
        <v>327</v>
      </c>
      <c r="CQ564" s="26" t="s">
        <v>327</v>
      </c>
      <c r="CR564" s="26" t="s">
        <v>327</v>
      </c>
      <c r="CU564" s="26" t="s">
        <v>327</v>
      </c>
      <c r="CV564" s="26" t="s">
        <v>327</v>
      </c>
      <c r="CW564" s="26" t="s">
        <v>327</v>
      </c>
      <c r="CX564" s="26" t="s">
        <v>327</v>
      </c>
    </row>
    <row r="565" spans="5:102" x14ac:dyDescent="0.45">
      <c r="E565" s="26" t="s">
        <v>327</v>
      </c>
      <c r="F565" s="26" t="s">
        <v>327</v>
      </c>
      <c r="G565" s="26" t="s">
        <v>327</v>
      </c>
      <c r="H565" s="26" t="s">
        <v>327</v>
      </c>
      <c r="I565" s="26" t="s">
        <v>327</v>
      </c>
      <c r="J565" s="26" t="s">
        <v>327</v>
      </c>
      <c r="K565" s="26" t="s">
        <v>327</v>
      </c>
      <c r="L565" s="26" t="s">
        <v>327</v>
      </c>
      <c r="M565" s="26" t="s">
        <v>327</v>
      </c>
      <c r="O565" s="26" t="s">
        <v>327</v>
      </c>
      <c r="P565" s="26" t="s">
        <v>327</v>
      </c>
      <c r="Q565" s="26" t="s">
        <v>327</v>
      </c>
      <c r="R565" s="26" t="s">
        <v>327</v>
      </c>
      <c r="U565" s="26" t="s">
        <v>327</v>
      </c>
      <c r="V565" s="26" t="s">
        <v>327</v>
      </c>
      <c r="W565" s="26" t="s">
        <v>327</v>
      </c>
      <c r="X565" s="26" t="s">
        <v>327</v>
      </c>
      <c r="AA565" s="26" t="s">
        <v>327</v>
      </c>
      <c r="AB565" s="26" t="s">
        <v>327</v>
      </c>
      <c r="AC565" s="26" t="s">
        <v>327</v>
      </c>
      <c r="AD565" s="26" t="s">
        <v>327</v>
      </c>
      <c r="AG565" s="26" t="s">
        <v>327</v>
      </c>
      <c r="AH565" s="26" t="s">
        <v>327</v>
      </c>
      <c r="AI565" s="26" t="s">
        <v>327</v>
      </c>
      <c r="AJ565" s="26" t="s">
        <v>327</v>
      </c>
      <c r="AM565" s="26" t="s">
        <v>327</v>
      </c>
      <c r="AN565" s="26" t="s">
        <v>327</v>
      </c>
      <c r="AO565" s="26" t="s">
        <v>327</v>
      </c>
      <c r="AP565" s="26" t="s">
        <v>327</v>
      </c>
      <c r="AS565" s="26" t="s">
        <v>327</v>
      </c>
      <c r="AT565" s="26" t="s">
        <v>327</v>
      </c>
      <c r="AU565" s="26" t="s">
        <v>327</v>
      </c>
      <c r="AV565" s="26" t="s">
        <v>327</v>
      </c>
      <c r="AY565" s="26" t="s">
        <v>327</v>
      </c>
      <c r="AZ565" s="26" t="s">
        <v>327</v>
      </c>
      <c r="BA565" s="26" t="s">
        <v>327</v>
      </c>
      <c r="BB565" s="26" t="s">
        <v>327</v>
      </c>
      <c r="BE565" s="26" t="s">
        <v>327</v>
      </c>
      <c r="BF565" s="26" t="s">
        <v>327</v>
      </c>
      <c r="BG565" s="26" t="s">
        <v>327</v>
      </c>
      <c r="BH565" s="26" t="s">
        <v>327</v>
      </c>
      <c r="BK565" s="26" t="s">
        <v>327</v>
      </c>
      <c r="BL565" s="26" t="s">
        <v>327</v>
      </c>
      <c r="BM565" s="26" t="s">
        <v>327</v>
      </c>
      <c r="BN565" s="26" t="s">
        <v>327</v>
      </c>
      <c r="BQ565" s="26" t="s">
        <v>327</v>
      </c>
      <c r="BR565" s="26" t="s">
        <v>327</v>
      </c>
      <c r="BS565" s="26" t="s">
        <v>327</v>
      </c>
      <c r="BT565" s="26" t="s">
        <v>327</v>
      </c>
      <c r="BW565" s="26" t="s">
        <v>327</v>
      </c>
      <c r="BX565" s="26" t="s">
        <v>327</v>
      </c>
      <c r="BY565" s="26" t="s">
        <v>327</v>
      </c>
      <c r="BZ565" s="26" t="s">
        <v>327</v>
      </c>
      <c r="CC565" s="26" t="s">
        <v>327</v>
      </c>
      <c r="CD565" s="26" t="s">
        <v>327</v>
      </c>
      <c r="CE565" s="26" t="s">
        <v>327</v>
      </c>
      <c r="CF565" s="26" t="s">
        <v>327</v>
      </c>
      <c r="CI565" s="26" t="s">
        <v>327</v>
      </c>
      <c r="CJ565" s="26" t="s">
        <v>327</v>
      </c>
      <c r="CK565" s="26" t="s">
        <v>327</v>
      </c>
      <c r="CL565" s="26" t="s">
        <v>327</v>
      </c>
      <c r="CO565" s="26" t="s">
        <v>327</v>
      </c>
      <c r="CP565" s="26" t="s">
        <v>327</v>
      </c>
      <c r="CQ565" s="26" t="s">
        <v>327</v>
      </c>
      <c r="CR565" s="26" t="s">
        <v>327</v>
      </c>
      <c r="CU565" s="26" t="s">
        <v>327</v>
      </c>
      <c r="CV565" s="26" t="s">
        <v>327</v>
      </c>
      <c r="CW565" s="26" t="s">
        <v>327</v>
      </c>
      <c r="CX565" s="26" t="s">
        <v>327</v>
      </c>
    </row>
    <row r="566" spans="5:102" x14ac:dyDescent="0.45">
      <c r="E566" s="26" t="s">
        <v>327</v>
      </c>
      <c r="F566" s="26" t="s">
        <v>327</v>
      </c>
      <c r="G566" s="26" t="s">
        <v>327</v>
      </c>
      <c r="H566" s="26" t="s">
        <v>327</v>
      </c>
      <c r="I566" s="26" t="s">
        <v>327</v>
      </c>
      <c r="J566" s="26" t="s">
        <v>327</v>
      </c>
      <c r="K566" s="26" t="s">
        <v>327</v>
      </c>
      <c r="L566" s="26" t="s">
        <v>327</v>
      </c>
      <c r="M566" s="26" t="s">
        <v>327</v>
      </c>
      <c r="O566" s="26" t="s">
        <v>327</v>
      </c>
      <c r="P566" s="26" t="s">
        <v>327</v>
      </c>
      <c r="Q566" s="26" t="s">
        <v>327</v>
      </c>
      <c r="R566" s="26" t="s">
        <v>327</v>
      </c>
      <c r="U566" s="26" t="s">
        <v>327</v>
      </c>
      <c r="V566" s="26" t="s">
        <v>327</v>
      </c>
      <c r="W566" s="26" t="s">
        <v>327</v>
      </c>
      <c r="X566" s="26" t="s">
        <v>327</v>
      </c>
      <c r="AA566" s="26" t="s">
        <v>327</v>
      </c>
      <c r="AB566" s="26" t="s">
        <v>327</v>
      </c>
      <c r="AC566" s="26" t="s">
        <v>327</v>
      </c>
      <c r="AD566" s="26" t="s">
        <v>327</v>
      </c>
      <c r="AG566" s="26" t="s">
        <v>327</v>
      </c>
      <c r="AH566" s="26" t="s">
        <v>327</v>
      </c>
      <c r="AI566" s="26" t="s">
        <v>327</v>
      </c>
      <c r="AJ566" s="26" t="s">
        <v>327</v>
      </c>
      <c r="AM566" s="26" t="s">
        <v>327</v>
      </c>
      <c r="AN566" s="26" t="s">
        <v>327</v>
      </c>
      <c r="AO566" s="26" t="s">
        <v>327</v>
      </c>
      <c r="AP566" s="26" t="s">
        <v>327</v>
      </c>
      <c r="AS566" s="26" t="s">
        <v>327</v>
      </c>
      <c r="AT566" s="26" t="s">
        <v>327</v>
      </c>
      <c r="AU566" s="26" t="s">
        <v>327</v>
      </c>
      <c r="AV566" s="26" t="s">
        <v>327</v>
      </c>
      <c r="AY566" s="26" t="s">
        <v>327</v>
      </c>
      <c r="AZ566" s="26" t="s">
        <v>327</v>
      </c>
      <c r="BA566" s="26" t="s">
        <v>327</v>
      </c>
      <c r="BB566" s="26" t="s">
        <v>327</v>
      </c>
      <c r="BE566" s="26" t="s">
        <v>327</v>
      </c>
      <c r="BF566" s="26" t="s">
        <v>327</v>
      </c>
      <c r="BG566" s="26" t="s">
        <v>327</v>
      </c>
      <c r="BH566" s="26" t="s">
        <v>327</v>
      </c>
      <c r="BK566" s="26" t="s">
        <v>327</v>
      </c>
      <c r="BL566" s="26" t="s">
        <v>327</v>
      </c>
      <c r="BM566" s="26" t="s">
        <v>327</v>
      </c>
      <c r="BN566" s="26" t="s">
        <v>327</v>
      </c>
      <c r="BQ566" s="26" t="s">
        <v>327</v>
      </c>
      <c r="BR566" s="26" t="s">
        <v>327</v>
      </c>
      <c r="BS566" s="26" t="s">
        <v>327</v>
      </c>
      <c r="BT566" s="26" t="s">
        <v>327</v>
      </c>
      <c r="BW566" s="26" t="s">
        <v>327</v>
      </c>
      <c r="BX566" s="26" t="s">
        <v>327</v>
      </c>
      <c r="BY566" s="26" t="s">
        <v>327</v>
      </c>
      <c r="BZ566" s="26" t="s">
        <v>327</v>
      </c>
      <c r="CC566" s="26" t="s">
        <v>327</v>
      </c>
      <c r="CD566" s="26" t="s">
        <v>327</v>
      </c>
      <c r="CE566" s="26" t="s">
        <v>327</v>
      </c>
      <c r="CF566" s="26" t="s">
        <v>327</v>
      </c>
      <c r="CI566" s="26" t="s">
        <v>327</v>
      </c>
      <c r="CJ566" s="26" t="s">
        <v>327</v>
      </c>
      <c r="CK566" s="26" t="s">
        <v>327</v>
      </c>
      <c r="CL566" s="26" t="s">
        <v>327</v>
      </c>
      <c r="CO566" s="26" t="s">
        <v>327</v>
      </c>
      <c r="CP566" s="26" t="s">
        <v>327</v>
      </c>
      <c r="CQ566" s="26" t="s">
        <v>327</v>
      </c>
      <c r="CR566" s="26" t="s">
        <v>327</v>
      </c>
      <c r="CU566" s="26" t="s">
        <v>327</v>
      </c>
      <c r="CV566" s="26" t="s">
        <v>327</v>
      </c>
      <c r="CW566" s="26" t="s">
        <v>327</v>
      </c>
      <c r="CX566" s="26" t="s">
        <v>327</v>
      </c>
    </row>
    <row r="567" spans="5:102" x14ac:dyDescent="0.45">
      <c r="E567" s="26" t="s">
        <v>327</v>
      </c>
      <c r="F567" s="26" t="s">
        <v>327</v>
      </c>
      <c r="G567" s="26" t="s">
        <v>327</v>
      </c>
      <c r="H567" s="26" t="s">
        <v>327</v>
      </c>
      <c r="I567" s="26" t="s">
        <v>327</v>
      </c>
      <c r="J567" s="26" t="s">
        <v>327</v>
      </c>
      <c r="K567" s="26" t="s">
        <v>327</v>
      </c>
      <c r="L567" s="26" t="s">
        <v>327</v>
      </c>
      <c r="M567" s="26" t="s">
        <v>327</v>
      </c>
      <c r="O567" s="26" t="s">
        <v>327</v>
      </c>
      <c r="P567" s="26" t="s">
        <v>327</v>
      </c>
      <c r="Q567" s="26" t="s">
        <v>327</v>
      </c>
      <c r="R567" s="26" t="s">
        <v>327</v>
      </c>
      <c r="U567" s="26" t="s">
        <v>327</v>
      </c>
      <c r="V567" s="26" t="s">
        <v>327</v>
      </c>
      <c r="W567" s="26" t="s">
        <v>327</v>
      </c>
      <c r="X567" s="26" t="s">
        <v>327</v>
      </c>
      <c r="AA567" s="26" t="s">
        <v>327</v>
      </c>
      <c r="AB567" s="26" t="s">
        <v>327</v>
      </c>
      <c r="AC567" s="26" t="s">
        <v>327</v>
      </c>
      <c r="AD567" s="26" t="s">
        <v>327</v>
      </c>
      <c r="AG567" s="26" t="s">
        <v>327</v>
      </c>
      <c r="AH567" s="26" t="s">
        <v>327</v>
      </c>
      <c r="AI567" s="26" t="s">
        <v>327</v>
      </c>
      <c r="AJ567" s="26" t="s">
        <v>327</v>
      </c>
      <c r="AM567" s="26" t="s">
        <v>327</v>
      </c>
      <c r="AN567" s="26" t="s">
        <v>327</v>
      </c>
      <c r="AO567" s="26" t="s">
        <v>327</v>
      </c>
      <c r="AP567" s="26" t="s">
        <v>327</v>
      </c>
      <c r="AS567" s="26" t="s">
        <v>327</v>
      </c>
      <c r="AT567" s="26" t="s">
        <v>327</v>
      </c>
      <c r="AU567" s="26" t="s">
        <v>327</v>
      </c>
      <c r="AV567" s="26" t="s">
        <v>327</v>
      </c>
      <c r="AY567" s="26" t="s">
        <v>327</v>
      </c>
      <c r="AZ567" s="26" t="s">
        <v>327</v>
      </c>
      <c r="BA567" s="26" t="s">
        <v>327</v>
      </c>
      <c r="BB567" s="26" t="s">
        <v>327</v>
      </c>
      <c r="BE567" s="26" t="s">
        <v>327</v>
      </c>
      <c r="BF567" s="26" t="s">
        <v>327</v>
      </c>
      <c r="BG567" s="26" t="s">
        <v>327</v>
      </c>
      <c r="BH567" s="26" t="s">
        <v>327</v>
      </c>
      <c r="BK567" s="26" t="s">
        <v>327</v>
      </c>
      <c r="BL567" s="26" t="s">
        <v>327</v>
      </c>
      <c r="BM567" s="26" t="s">
        <v>327</v>
      </c>
      <c r="BN567" s="26" t="s">
        <v>327</v>
      </c>
      <c r="BQ567" s="26" t="s">
        <v>327</v>
      </c>
      <c r="BR567" s="26" t="s">
        <v>327</v>
      </c>
      <c r="BS567" s="26" t="s">
        <v>327</v>
      </c>
      <c r="BT567" s="26" t="s">
        <v>327</v>
      </c>
      <c r="BW567" s="26" t="s">
        <v>327</v>
      </c>
      <c r="BX567" s="26" t="s">
        <v>327</v>
      </c>
      <c r="BY567" s="26" t="s">
        <v>327</v>
      </c>
      <c r="BZ567" s="26" t="s">
        <v>327</v>
      </c>
      <c r="CC567" s="26" t="s">
        <v>327</v>
      </c>
      <c r="CD567" s="26" t="s">
        <v>327</v>
      </c>
      <c r="CE567" s="26" t="s">
        <v>327</v>
      </c>
      <c r="CF567" s="26" t="s">
        <v>327</v>
      </c>
      <c r="CI567" s="26" t="s">
        <v>327</v>
      </c>
      <c r="CJ567" s="26" t="s">
        <v>327</v>
      </c>
      <c r="CK567" s="26" t="s">
        <v>327</v>
      </c>
      <c r="CL567" s="26" t="s">
        <v>327</v>
      </c>
      <c r="CO567" s="26" t="s">
        <v>327</v>
      </c>
      <c r="CP567" s="26" t="s">
        <v>327</v>
      </c>
      <c r="CQ567" s="26" t="s">
        <v>327</v>
      </c>
      <c r="CR567" s="26" t="s">
        <v>327</v>
      </c>
      <c r="CU567" s="26" t="s">
        <v>327</v>
      </c>
      <c r="CV567" s="26" t="s">
        <v>327</v>
      </c>
      <c r="CW567" s="26" t="s">
        <v>327</v>
      </c>
      <c r="CX567" s="26" t="s">
        <v>327</v>
      </c>
    </row>
    <row r="568" spans="5:102" x14ac:dyDescent="0.45">
      <c r="E568" s="26" t="s">
        <v>327</v>
      </c>
      <c r="F568" s="26" t="s">
        <v>327</v>
      </c>
      <c r="G568" s="26" t="s">
        <v>327</v>
      </c>
      <c r="H568" s="26" t="s">
        <v>327</v>
      </c>
      <c r="I568" s="26" t="s">
        <v>327</v>
      </c>
      <c r="J568" s="26" t="s">
        <v>327</v>
      </c>
      <c r="K568" s="26" t="s">
        <v>327</v>
      </c>
      <c r="L568" s="26" t="s">
        <v>327</v>
      </c>
      <c r="M568" s="26" t="s">
        <v>327</v>
      </c>
      <c r="O568" s="26" t="s">
        <v>327</v>
      </c>
      <c r="P568" s="26" t="s">
        <v>327</v>
      </c>
      <c r="Q568" s="26" t="s">
        <v>327</v>
      </c>
      <c r="R568" s="26" t="s">
        <v>327</v>
      </c>
      <c r="U568" s="26" t="s">
        <v>327</v>
      </c>
      <c r="V568" s="26" t="s">
        <v>327</v>
      </c>
      <c r="W568" s="26" t="s">
        <v>327</v>
      </c>
      <c r="X568" s="26" t="s">
        <v>327</v>
      </c>
      <c r="AA568" s="26" t="s">
        <v>327</v>
      </c>
      <c r="AB568" s="26" t="s">
        <v>327</v>
      </c>
      <c r="AC568" s="26" t="s">
        <v>327</v>
      </c>
      <c r="AD568" s="26" t="s">
        <v>327</v>
      </c>
      <c r="AG568" s="26" t="s">
        <v>327</v>
      </c>
      <c r="AH568" s="26" t="s">
        <v>327</v>
      </c>
      <c r="AI568" s="26" t="s">
        <v>327</v>
      </c>
      <c r="AJ568" s="26" t="s">
        <v>327</v>
      </c>
      <c r="AM568" s="26" t="s">
        <v>327</v>
      </c>
      <c r="AN568" s="26" t="s">
        <v>327</v>
      </c>
      <c r="AO568" s="26" t="s">
        <v>327</v>
      </c>
      <c r="AP568" s="26" t="s">
        <v>327</v>
      </c>
      <c r="AS568" s="26" t="s">
        <v>327</v>
      </c>
      <c r="AT568" s="26" t="s">
        <v>327</v>
      </c>
      <c r="AU568" s="26" t="s">
        <v>327</v>
      </c>
      <c r="AV568" s="26" t="s">
        <v>327</v>
      </c>
      <c r="AY568" s="26" t="s">
        <v>327</v>
      </c>
      <c r="AZ568" s="26" t="s">
        <v>327</v>
      </c>
      <c r="BA568" s="26" t="s">
        <v>327</v>
      </c>
      <c r="BB568" s="26" t="s">
        <v>327</v>
      </c>
      <c r="BE568" s="26" t="s">
        <v>327</v>
      </c>
      <c r="BF568" s="26" t="s">
        <v>327</v>
      </c>
      <c r="BG568" s="26" t="s">
        <v>327</v>
      </c>
      <c r="BH568" s="26" t="s">
        <v>327</v>
      </c>
      <c r="BK568" s="26" t="s">
        <v>327</v>
      </c>
      <c r="BL568" s="26" t="s">
        <v>327</v>
      </c>
      <c r="BM568" s="26" t="s">
        <v>327</v>
      </c>
      <c r="BN568" s="26" t="s">
        <v>327</v>
      </c>
      <c r="BQ568" s="26" t="s">
        <v>327</v>
      </c>
      <c r="BR568" s="26" t="s">
        <v>327</v>
      </c>
      <c r="BS568" s="26" t="s">
        <v>327</v>
      </c>
      <c r="BT568" s="26" t="s">
        <v>327</v>
      </c>
      <c r="BW568" s="26" t="s">
        <v>327</v>
      </c>
      <c r="BX568" s="26" t="s">
        <v>327</v>
      </c>
      <c r="BY568" s="26" t="s">
        <v>327</v>
      </c>
      <c r="BZ568" s="26" t="s">
        <v>327</v>
      </c>
      <c r="CC568" s="26" t="s">
        <v>327</v>
      </c>
      <c r="CD568" s="26" t="s">
        <v>327</v>
      </c>
      <c r="CE568" s="26" t="s">
        <v>327</v>
      </c>
      <c r="CF568" s="26" t="s">
        <v>327</v>
      </c>
      <c r="CI568" s="26" t="s">
        <v>327</v>
      </c>
      <c r="CJ568" s="26" t="s">
        <v>327</v>
      </c>
      <c r="CK568" s="26" t="s">
        <v>327</v>
      </c>
      <c r="CL568" s="26" t="s">
        <v>327</v>
      </c>
      <c r="CO568" s="26" t="s">
        <v>327</v>
      </c>
      <c r="CP568" s="26" t="s">
        <v>327</v>
      </c>
      <c r="CQ568" s="26" t="s">
        <v>327</v>
      </c>
      <c r="CR568" s="26" t="s">
        <v>327</v>
      </c>
      <c r="CU568" s="26" t="s">
        <v>327</v>
      </c>
      <c r="CV568" s="26" t="s">
        <v>327</v>
      </c>
      <c r="CW568" s="26" t="s">
        <v>327</v>
      </c>
      <c r="CX568" s="26" t="s">
        <v>327</v>
      </c>
    </row>
    <row r="569" spans="5:102" x14ac:dyDescent="0.45">
      <c r="E569" s="26" t="s">
        <v>327</v>
      </c>
      <c r="F569" s="26" t="s">
        <v>327</v>
      </c>
      <c r="G569" s="26" t="s">
        <v>327</v>
      </c>
      <c r="H569" s="26" t="s">
        <v>327</v>
      </c>
      <c r="I569" s="26" t="s">
        <v>327</v>
      </c>
      <c r="J569" s="26" t="s">
        <v>327</v>
      </c>
      <c r="K569" s="26" t="s">
        <v>327</v>
      </c>
      <c r="L569" s="26" t="s">
        <v>327</v>
      </c>
      <c r="M569" s="26" t="s">
        <v>327</v>
      </c>
      <c r="O569" s="26" t="s">
        <v>327</v>
      </c>
      <c r="P569" s="26" t="s">
        <v>327</v>
      </c>
      <c r="Q569" s="26" t="s">
        <v>327</v>
      </c>
      <c r="R569" s="26" t="s">
        <v>327</v>
      </c>
      <c r="U569" s="26" t="s">
        <v>327</v>
      </c>
      <c r="V569" s="26" t="s">
        <v>327</v>
      </c>
      <c r="W569" s="26" t="s">
        <v>327</v>
      </c>
      <c r="X569" s="26" t="s">
        <v>327</v>
      </c>
      <c r="AA569" s="26" t="s">
        <v>327</v>
      </c>
      <c r="AB569" s="26" t="s">
        <v>327</v>
      </c>
      <c r="AC569" s="26" t="s">
        <v>327</v>
      </c>
      <c r="AD569" s="26" t="s">
        <v>327</v>
      </c>
      <c r="AG569" s="26" t="s">
        <v>327</v>
      </c>
      <c r="AH569" s="26" t="s">
        <v>327</v>
      </c>
      <c r="AI569" s="26" t="s">
        <v>327</v>
      </c>
      <c r="AJ569" s="26" t="s">
        <v>327</v>
      </c>
      <c r="AM569" s="26" t="s">
        <v>327</v>
      </c>
      <c r="AN569" s="26" t="s">
        <v>327</v>
      </c>
      <c r="AO569" s="26" t="s">
        <v>327</v>
      </c>
      <c r="AP569" s="26" t="s">
        <v>327</v>
      </c>
      <c r="AS569" s="26" t="s">
        <v>327</v>
      </c>
      <c r="AT569" s="26" t="s">
        <v>327</v>
      </c>
      <c r="AU569" s="26" t="s">
        <v>327</v>
      </c>
      <c r="AV569" s="26" t="s">
        <v>327</v>
      </c>
      <c r="AY569" s="26" t="s">
        <v>327</v>
      </c>
      <c r="AZ569" s="26" t="s">
        <v>327</v>
      </c>
      <c r="BA569" s="26" t="s">
        <v>327</v>
      </c>
      <c r="BB569" s="26" t="s">
        <v>327</v>
      </c>
      <c r="BE569" s="26" t="s">
        <v>327</v>
      </c>
      <c r="BF569" s="26" t="s">
        <v>327</v>
      </c>
      <c r="BG569" s="26" t="s">
        <v>327</v>
      </c>
      <c r="BH569" s="26" t="s">
        <v>327</v>
      </c>
      <c r="BK569" s="26" t="s">
        <v>327</v>
      </c>
      <c r="BL569" s="26" t="s">
        <v>327</v>
      </c>
      <c r="BM569" s="26" t="s">
        <v>327</v>
      </c>
      <c r="BN569" s="26" t="s">
        <v>327</v>
      </c>
      <c r="BQ569" s="26" t="s">
        <v>327</v>
      </c>
      <c r="BR569" s="26" t="s">
        <v>327</v>
      </c>
      <c r="BS569" s="26" t="s">
        <v>327</v>
      </c>
      <c r="BT569" s="26" t="s">
        <v>327</v>
      </c>
      <c r="BW569" s="26" t="s">
        <v>327</v>
      </c>
      <c r="BX569" s="26" t="s">
        <v>327</v>
      </c>
      <c r="BY569" s="26" t="s">
        <v>327</v>
      </c>
      <c r="BZ569" s="26" t="s">
        <v>327</v>
      </c>
      <c r="CC569" s="26" t="s">
        <v>327</v>
      </c>
      <c r="CD569" s="26" t="s">
        <v>327</v>
      </c>
      <c r="CE569" s="26" t="s">
        <v>327</v>
      </c>
      <c r="CF569" s="26" t="s">
        <v>327</v>
      </c>
      <c r="CI569" s="26" t="s">
        <v>327</v>
      </c>
      <c r="CJ569" s="26" t="s">
        <v>327</v>
      </c>
      <c r="CK569" s="26" t="s">
        <v>327</v>
      </c>
      <c r="CL569" s="26" t="s">
        <v>327</v>
      </c>
      <c r="CO569" s="26" t="s">
        <v>327</v>
      </c>
      <c r="CP569" s="26" t="s">
        <v>327</v>
      </c>
      <c r="CQ569" s="26" t="s">
        <v>327</v>
      </c>
      <c r="CR569" s="26" t="s">
        <v>327</v>
      </c>
      <c r="CU569" s="26" t="s">
        <v>327</v>
      </c>
      <c r="CV569" s="26" t="s">
        <v>327</v>
      </c>
      <c r="CW569" s="26" t="s">
        <v>327</v>
      </c>
      <c r="CX569" s="26" t="s">
        <v>327</v>
      </c>
    </row>
    <row r="570" spans="5:102" x14ac:dyDescent="0.45">
      <c r="E570" s="26" t="s">
        <v>327</v>
      </c>
      <c r="F570" s="26" t="s">
        <v>327</v>
      </c>
      <c r="G570" s="26" t="s">
        <v>327</v>
      </c>
      <c r="H570" s="26" t="s">
        <v>327</v>
      </c>
      <c r="I570" s="26" t="s">
        <v>327</v>
      </c>
      <c r="J570" s="26" t="s">
        <v>327</v>
      </c>
      <c r="K570" s="26" t="s">
        <v>327</v>
      </c>
      <c r="L570" s="26" t="s">
        <v>327</v>
      </c>
      <c r="M570" s="26" t="s">
        <v>327</v>
      </c>
      <c r="O570" s="26" t="s">
        <v>327</v>
      </c>
      <c r="P570" s="26" t="s">
        <v>327</v>
      </c>
      <c r="Q570" s="26" t="s">
        <v>327</v>
      </c>
      <c r="R570" s="26" t="s">
        <v>327</v>
      </c>
      <c r="U570" s="26" t="s">
        <v>327</v>
      </c>
      <c r="V570" s="26" t="s">
        <v>327</v>
      </c>
      <c r="W570" s="26" t="s">
        <v>327</v>
      </c>
      <c r="X570" s="26" t="s">
        <v>327</v>
      </c>
      <c r="AA570" s="26" t="s">
        <v>327</v>
      </c>
      <c r="AB570" s="26" t="s">
        <v>327</v>
      </c>
      <c r="AC570" s="26" t="s">
        <v>327</v>
      </c>
      <c r="AD570" s="26" t="s">
        <v>327</v>
      </c>
      <c r="AG570" s="26" t="s">
        <v>327</v>
      </c>
      <c r="AH570" s="26" t="s">
        <v>327</v>
      </c>
      <c r="AI570" s="26" t="s">
        <v>327</v>
      </c>
      <c r="AJ570" s="26" t="s">
        <v>327</v>
      </c>
      <c r="AM570" s="26" t="s">
        <v>327</v>
      </c>
      <c r="AN570" s="26" t="s">
        <v>327</v>
      </c>
      <c r="AO570" s="26" t="s">
        <v>327</v>
      </c>
      <c r="AP570" s="26" t="s">
        <v>327</v>
      </c>
      <c r="AS570" s="26" t="s">
        <v>327</v>
      </c>
      <c r="AT570" s="26" t="s">
        <v>327</v>
      </c>
      <c r="AU570" s="26" t="s">
        <v>327</v>
      </c>
      <c r="AV570" s="26" t="s">
        <v>327</v>
      </c>
      <c r="AY570" s="26" t="s">
        <v>327</v>
      </c>
      <c r="AZ570" s="26" t="s">
        <v>327</v>
      </c>
      <c r="BA570" s="26" t="s">
        <v>327</v>
      </c>
      <c r="BB570" s="26" t="s">
        <v>327</v>
      </c>
      <c r="BE570" s="26" t="s">
        <v>327</v>
      </c>
      <c r="BF570" s="26" t="s">
        <v>327</v>
      </c>
      <c r="BG570" s="26" t="s">
        <v>327</v>
      </c>
      <c r="BH570" s="26" t="s">
        <v>327</v>
      </c>
      <c r="BK570" s="26" t="s">
        <v>327</v>
      </c>
      <c r="BL570" s="26" t="s">
        <v>327</v>
      </c>
      <c r="BM570" s="26" t="s">
        <v>327</v>
      </c>
      <c r="BN570" s="26" t="s">
        <v>327</v>
      </c>
      <c r="BQ570" s="26" t="s">
        <v>327</v>
      </c>
      <c r="BR570" s="26" t="s">
        <v>327</v>
      </c>
      <c r="BS570" s="26" t="s">
        <v>327</v>
      </c>
      <c r="BT570" s="26" t="s">
        <v>327</v>
      </c>
      <c r="BW570" s="26" t="s">
        <v>327</v>
      </c>
      <c r="BX570" s="26" t="s">
        <v>327</v>
      </c>
      <c r="BY570" s="26" t="s">
        <v>327</v>
      </c>
      <c r="BZ570" s="26" t="s">
        <v>327</v>
      </c>
      <c r="CC570" s="26" t="s">
        <v>327</v>
      </c>
      <c r="CD570" s="26" t="s">
        <v>327</v>
      </c>
      <c r="CE570" s="26" t="s">
        <v>327</v>
      </c>
      <c r="CF570" s="26" t="s">
        <v>327</v>
      </c>
      <c r="CI570" s="26" t="s">
        <v>327</v>
      </c>
      <c r="CJ570" s="26" t="s">
        <v>327</v>
      </c>
      <c r="CK570" s="26" t="s">
        <v>327</v>
      </c>
      <c r="CL570" s="26" t="s">
        <v>327</v>
      </c>
      <c r="CO570" s="26" t="s">
        <v>327</v>
      </c>
      <c r="CP570" s="26" t="s">
        <v>327</v>
      </c>
      <c r="CQ570" s="26" t="s">
        <v>327</v>
      </c>
      <c r="CR570" s="26" t="s">
        <v>327</v>
      </c>
      <c r="CU570" s="26" t="s">
        <v>327</v>
      </c>
      <c r="CV570" s="26" t="s">
        <v>327</v>
      </c>
      <c r="CW570" s="26" t="s">
        <v>327</v>
      </c>
      <c r="CX570" s="26" t="s">
        <v>327</v>
      </c>
    </row>
    <row r="571" spans="5:102" x14ac:dyDescent="0.45">
      <c r="E571" s="26" t="s">
        <v>327</v>
      </c>
      <c r="F571" s="26" t="s">
        <v>327</v>
      </c>
      <c r="G571" s="26" t="s">
        <v>327</v>
      </c>
      <c r="H571" s="26" t="s">
        <v>327</v>
      </c>
      <c r="I571" s="26" t="s">
        <v>327</v>
      </c>
      <c r="J571" s="26" t="s">
        <v>327</v>
      </c>
      <c r="K571" s="26" t="s">
        <v>327</v>
      </c>
      <c r="L571" s="26" t="s">
        <v>327</v>
      </c>
      <c r="M571" s="26" t="s">
        <v>327</v>
      </c>
      <c r="O571" s="26" t="s">
        <v>327</v>
      </c>
      <c r="P571" s="26" t="s">
        <v>327</v>
      </c>
      <c r="Q571" s="26" t="s">
        <v>327</v>
      </c>
      <c r="R571" s="26" t="s">
        <v>327</v>
      </c>
      <c r="U571" s="26" t="s">
        <v>327</v>
      </c>
      <c r="V571" s="26" t="s">
        <v>327</v>
      </c>
      <c r="W571" s="26" t="s">
        <v>327</v>
      </c>
      <c r="X571" s="26" t="s">
        <v>327</v>
      </c>
      <c r="AA571" s="26" t="s">
        <v>327</v>
      </c>
      <c r="AB571" s="26" t="s">
        <v>327</v>
      </c>
      <c r="AC571" s="26" t="s">
        <v>327</v>
      </c>
      <c r="AD571" s="26" t="s">
        <v>327</v>
      </c>
      <c r="AG571" s="26" t="s">
        <v>327</v>
      </c>
      <c r="AH571" s="26" t="s">
        <v>327</v>
      </c>
      <c r="AI571" s="26" t="s">
        <v>327</v>
      </c>
      <c r="AJ571" s="26" t="s">
        <v>327</v>
      </c>
      <c r="AM571" s="26" t="s">
        <v>327</v>
      </c>
      <c r="AN571" s="26" t="s">
        <v>327</v>
      </c>
      <c r="AO571" s="26" t="s">
        <v>327</v>
      </c>
      <c r="AP571" s="26" t="s">
        <v>327</v>
      </c>
      <c r="AS571" s="26" t="s">
        <v>327</v>
      </c>
      <c r="AT571" s="26" t="s">
        <v>327</v>
      </c>
      <c r="AU571" s="26" t="s">
        <v>327</v>
      </c>
      <c r="AV571" s="26" t="s">
        <v>327</v>
      </c>
      <c r="AY571" s="26" t="s">
        <v>327</v>
      </c>
      <c r="AZ571" s="26" t="s">
        <v>327</v>
      </c>
      <c r="BA571" s="26" t="s">
        <v>327</v>
      </c>
      <c r="BB571" s="26" t="s">
        <v>327</v>
      </c>
      <c r="BE571" s="26" t="s">
        <v>327</v>
      </c>
      <c r="BF571" s="26" t="s">
        <v>327</v>
      </c>
      <c r="BG571" s="26" t="s">
        <v>327</v>
      </c>
      <c r="BH571" s="26" t="s">
        <v>327</v>
      </c>
      <c r="BK571" s="26" t="s">
        <v>327</v>
      </c>
      <c r="BL571" s="26" t="s">
        <v>327</v>
      </c>
      <c r="BM571" s="26" t="s">
        <v>327</v>
      </c>
      <c r="BN571" s="26" t="s">
        <v>327</v>
      </c>
      <c r="BQ571" s="26" t="s">
        <v>327</v>
      </c>
      <c r="BR571" s="26" t="s">
        <v>327</v>
      </c>
      <c r="BS571" s="26" t="s">
        <v>327</v>
      </c>
      <c r="BT571" s="26" t="s">
        <v>327</v>
      </c>
      <c r="BW571" s="26" t="s">
        <v>327</v>
      </c>
      <c r="BX571" s="26" t="s">
        <v>327</v>
      </c>
      <c r="BY571" s="26" t="s">
        <v>327</v>
      </c>
      <c r="BZ571" s="26" t="s">
        <v>327</v>
      </c>
      <c r="CC571" s="26" t="s">
        <v>327</v>
      </c>
      <c r="CD571" s="26" t="s">
        <v>327</v>
      </c>
      <c r="CE571" s="26" t="s">
        <v>327</v>
      </c>
      <c r="CF571" s="26" t="s">
        <v>327</v>
      </c>
      <c r="CI571" s="26" t="s">
        <v>327</v>
      </c>
      <c r="CJ571" s="26" t="s">
        <v>327</v>
      </c>
      <c r="CK571" s="26" t="s">
        <v>327</v>
      </c>
      <c r="CL571" s="26" t="s">
        <v>327</v>
      </c>
      <c r="CO571" s="26" t="s">
        <v>327</v>
      </c>
      <c r="CP571" s="26" t="s">
        <v>327</v>
      </c>
      <c r="CQ571" s="26" t="s">
        <v>327</v>
      </c>
      <c r="CR571" s="26" t="s">
        <v>327</v>
      </c>
      <c r="CU571" s="26" t="s">
        <v>327</v>
      </c>
      <c r="CV571" s="26" t="s">
        <v>327</v>
      </c>
      <c r="CW571" s="26" t="s">
        <v>327</v>
      </c>
      <c r="CX571" s="26" t="s">
        <v>327</v>
      </c>
    </row>
    <row r="572" spans="5:102" x14ac:dyDescent="0.45">
      <c r="E572" s="26" t="s">
        <v>327</v>
      </c>
      <c r="F572" s="26" t="s">
        <v>327</v>
      </c>
      <c r="G572" s="26" t="s">
        <v>327</v>
      </c>
      <c r="H572" s="26" t="s">
        <v>327</v>
      </c>
      <c r="I572" s="26" t="s">
        <v>327</v>
      </c>
      <c r="J572" s="26" t="s">
        <v>327</v>
      </c>
      <c r="K572" s="26" t="s">
        <v>327</v>
      </c>
      <c r="L572" s="26" t="s">
        <v>327</v>
      </c>
      <c r="M572" s="26" t="s">
        <v>327</v>
      </c>
      <c r="O572" s="26" t="s">
        <v>327</v>
      </c>
      <c r="P572" s="26" t="s">
        <v>327</v>
      </c>
      <c r="Q572" s="26" t="s">
        <v>327</v>
      </c>
      <c r="R572" s="26" t="s">
        <v>327</v>
      </c>
      <c r="U572" s="26" t="s">
        <v>327</v>
      </c>
      <c r="V572" s="26" t="s">
        <v>327</v>
      </c>
      <c r="W572" s="26" t="s">
        <v>327</v>
      </c>
      <c r="X572" s="26" t="s">
        <v>327</v>
      </c>
      <c r="AA572" s="26" t="s">
        <v>327</v>
      </c>
      <c r="AB572" s="26" t="s">
        <v>327</v>
      </c>
      <c r="AC572" s="26" t="s">
        <v>327</v>
      </c>
      <c r="AD572" s="26" t="s">
        <v>327</v>
      </c>
      <c r="AG572" s="26" t="s">
        <v>327</v>
      </c>
      <c r="AH572" s="26" t="s">
        <v>327</v>
      </c>
      <c r="AI572" s="26" t="s">
        <v>327</v>
      </c>
      <c r="AJ572" s="26" t="s">
        <v>327</v>
      </c>
      <c r="AM572" s="26" t="s">
        <v>327</v>
      </c>
      <c r="AN572" s="26" t="s">
        <v>327</v>
      </c>
      <c r="AO572" s="26" t="s">
        <v>327</v>
      </c>
      <c r="AP572" s="26" t="s">
        <v>327</v>
      </c>
      <c r="AS572" s="26" t="s">
        <v>327</v>
      </c>
      <c r="AT572" s="26" t="s">
        <v>327</v>
      </c>
      <c r="AU572" s="26" t="s">
        <v>327</v>
      </c>
      <c r="AV572" s="26" t="s">
        <v>327</v>
      </c>
      <c r="AY572" s="26" t="s">
        <v>327</v>
      </c>
      <c r="AZ572" s="26" t="s">
        <v>327</v>
      </c>
      <c r="BA572" s="26" t="s">
        <v>327</v>
      </c>
      <c r="BB572" s="26" t="s">
        <v>327</v>
      </c>
      <c r="BE572" s="26" t="s">
        <v>327</v>
      </c>
      <c r="BF572" s="26" t="s">
        <v>327</v>
      </c>
      <c r="BG572" s="26" t="s">
        <v>327</v>
      </c>
      <c r="BH572" s="26" t="s">
        <v>327</v>
      </c>
      <c r="BK572" s="26" t="s">
        <v>327</v>
      </c>
      <c r="BL572" s="26" t="s">
        <v>327</v>
      </c>
      <c r="BM572" s="26" t="s">
        <v>327</v>
      </c>
      <c r="BN572" s="26" t="s">
        <v>327</v>
      </c>
      <c r="BQ572" s="26" t="s">
        <v>327</v>
      </c>
      <c r="BR572" s="26" t="s">
        <v>327</v>
      </c>
      <c r="BS572" s="26" t="s">
        <v>327</v>
      </c>
      <c r="BT572" s="26" t="s">
        <v>327</v>
      </c>
      <c r="BW572" s="26" t="s">
        <v>327</v>
      </c>
      <c r="BX572" s="26" t="s">
        <v>327</v>
      </c>
      <c r="BY572" s="26" t="s">
        <v>327</v>
      </c>
      <c r="BZ572" s="26" t="s">
        <v>327</v>
      </c>
      <c r="CC572" s="26" t="s">
        <v>327</v>
      </c>
      <c r="CD572" s="26" t="s">
        <v>327</v>
      </c>
      <c r="CE572" s="26" t="s">
        <v>327</v>
      </c>
      <c r="CF572" s="26" t="s">
        <v>327</v>
      </c>
      <c r="CI572" s="26" t="s">
        <v>327</v>
      </c>
      <c r="CJ572" s="26" t="s">
        <v>327</v>
      </c>
      <c r="CK572" s="26" t="s">
        <v>327</v>
      </c>
      <c r="CL572" s="26" t="s">
        <v>327</v>
      </c>
      <c r="CO572" s="26" t="s">
        <v>327</v>
      </c>
      <c r="CP572" s="26" t="s">
        <v>327</v>
      </c>
      <c r="CQ572" s="26" t="s">
        <v>327</v>
      </c>
      <c r="CR572" s="26" t="s">
        <v>327</v>
      </c>
      <c r="CU572" s="26" t="s">
        <v>327</v>
      </c>
      <c r="CV572" s="26" t="s">
        <v>327</v>
      </c>
      <c r="CW572" s="26" t="s">
        <v>327</v>
      </c>
      <c r="CX572" s="26" t="s">
        <v>327</v>
      </c>
    </row>
    <row r="573" spans="5:102" x14ac:dyDescent="0.45">
      <c r="E573" s="26" t="s">
        <v>327</v>
      </c>
      <c r="F573" s="26" t="s">
        <v>327</v>
      </c>
      <c r="G573" s="26" t="s">
        <v>327</v>
      </c>
      <c r="H573" s="26" t="s">
        <v>327</v>
      </c>
      <c r="I573" s="26" t="s">
        <v>327</v>
      </c>
      <c r="J573" s="26" t="s">
        <v>327</v>
      </c>
      <c r="K573" s="26" t="s">
        <v>327</v>
      </c>
      <c r="L573" s="26" t="s">
        <v>327</v>
      </c>
      <c r="M573" s="26" t="s">
        <v>327</v>
      </c>
      <c r="O573" s="26" t="s">
        <v>327</v>
      </c>
      <c r="P573" s="26" t="s">
        <v>327</v>
      </c>
      <c r="Q573" s="26" t="s">
        <v>327</v>
      </c>
      <c r="R573" s="26" t="s">
        <v>327</v>
      </c>
      <c r="U573" s="26" t="s">
        <v>327</v>
      </c>
      <c r="V573" s="26" t="s">
        <v>327</v>
      </c>
      <c r="W573" s="26" t="s">
        <v>327</v>
      </c>
      <c r="X573" s="26" t="s">
        <v>327</v>
      </c>
      <c r="AA573" s="26" t="s">
        <v>327</v>
      </c>
      <c r="AB573" s="26" t="s">
        <v>327</v>
      </c>
      <c r="AC573" s="26" t="s">
        <v>327</v>
      </c>
      <c r="AD573" s="26" t="s">
        <v>327</v>
      </c>
      <c r="AG573" s="26" t="s">
        <v>327</v>
      </c>
      <c r="AH573" s="26" t="s">
        <v>327</v>
      </c>
      <c r="AI573" s="26" t="s">
        <v>327</v>
      </c>
      <c r="AJ573" s="26" t="s">
        <v>327</v>
      </c>
      <c r="AM573" s="26" t="s">
        <v>327</v>
      </c>
      <c r="AN573" s="26" t="s">
        <v>327</v>
      </c>
      <c r="AO573" s="26" t="s">
        <v>327</v>
      </c>
      <c r="AP573" s="26" t="s">
        <v>327</v>
      </c>
      <c r="AS573" s="26" t="s">
        <v>327</v>
      </c>
      <c r="AT573" s="26" t="s">
        <v>327</v>
      </c>
      <c r="AU573" s="26" t="s">
        <v>327</v>
      </c>
      <c r="AV573" s="26" t="s">
        <v>327</v>
      </c>
      <c r="AY573" s="26" t="s">
        <v>327</v>
      </c>
      <c r="AZ573" s="26" t="s">
        <v>327</v>
      </c>
      <c r="BA573" s="26" t="s">
        <v>327</v>
      </c>
      <c r="BB573" s="26" t="s">
        <v>327</v>
      </c>
      <c r="BE573" s="26" t="s">
        <v>327</v>
      </c>
      <c r="BF573" s="26" t="s">
        <v>327</v>
      </c>
      <c r="BG573" s="26" t="s">
        <v>327</v>
      </c>
      <c r="BH573" s="26" t="s">
        <v>327</v>
      </c>
      <c r="BK573" s="26" t="s">
        <v>327</v>
      </c>
      <c r="BL573" s="26" t="s">
        <v>327</v>
      </c>
      <c r="BM573" s="26" t="s">
        <v>327</v>
      </c>
      <c r="BN573" s="26" t="s">
        <v>327</v>
      </c>
      <c r="BQ573" s="26" t="s">
        <v>327</v>
      </c>
      <c r="BR573" s="26" t="s">
        <v>327</v>
      </c>
      <c r="BS573" s="26" t="s">
        <v>327</v>
      </c>
      <c r="BT573" s="26" t="s">
        <v>327</v>
      </c>
      <c r="BW573" s="26" t="s">
        <v>327</v>
      </c>
      <c r="BX573" s="26" t="s">
        <v>327</v>
      </c>
      <c r="BY573" s="26" t="s">
        <v>327</v>
      </c>
      <c r="BZ573" s="26" t="s">
        <v>327</v>
      </c>
      <c r="CC573" s="26" t="s">
        <v>327</v>
      </c>
      <c r="CD573" s="26" t="s">
        <v>327</v>
      </c>
      <c r="CE573" s="26" t="s">
        <v>327</v>
      </c>
      <c r="CF573" s="26" t="s">
        <v>327</v>
      </c>
      <c r="CI573" s="26" t="s">
        <v>327</v>
      </c>
      <c r="CJ573" s="26" t="s">
        <v>327</v>
      </c>
      <c r="CK573" s="26" t="s">
        <v>327</v>
      </c>
      <c r="CL573" s="26" t="s">
        <v>327</v>
      </c>
      <c r="CO573" s="26" t="s">
        <v>327</v>
      </c>
      <c r="CP573" s="26" t="s">
        <v>327</v>
      </c>
      <c r="CQ573" s="26" t="s">
        <v>327</v>
      </c>
      <c r="CR573" s="26" t="s">
        <v>327</v>
      </c>
      <c r="CU573" s="26" t="s">
        <v>327</v>
      </c>
      <c r="CV573" s="26" t="s">
        <v>327</v>
      </c>
      <c r="CW573" s="26" t="s">
        <v>327</v>
      </c>
      <c r="CX573" s="26" t="s">
        <v>327</v>
      </c>
    </row>
    <row r="574" spans="5:102" x14ac:dyDescent="0.45">
      <c r="E574" s="26" t="s">
        <v>327</v>
      </c>
      <c r="F574" s="26" t="s">
        <v>327</v>
      </c>
      <c r="G574" s="26" t="s">
        <v>327</v>
      </c>
      <c r="H574" s="26" t="s">
        <v>327</v>
      </c>
      <c r="I574" s="26" t="s">
        <v>327</v>
      </c>
      <c r="J574" s="26" t="s">
        <v>327</v>
      </c>
      <c r="K574" s="26" t="s">
        <v>327</v>
      </c>
      <c r="L574" s="26" t="s">
        <v>327</v>
      </c>
      <c r="M574" s="26" t="s">
        <v>327</v>
      </c>
      <c r="O574" s="26" t="s">
        <v>327</v>
      </c>
      <c r="P574" s="26" t="s">
        <v>327</v>
      </c>
      <c r="Q574" s="26" t="s">
        <v>327</v>
      </c>
      <c r="R574" s="26" t="s">
        <v>327</v>
      </c>
      <c r="U574" s="26" t="s">
        <v>327</v>
      </c>
      <c r="V574" s="26" t="s">
        <v>327</v>
      </c>
      <c r="W574" s="26" t="s">
        <v>327</v>
      </c>
      <c r="X574" s="26" t="s">
        <v>327</v>
      </c>
      <c r="AA574" s="26" t="s">
        <v>327</v>
      </c>
      <c r="AB574" s="26" t="s">
        <v>327</v>
      </c>
      <c r="AC574" s="26" t="s">
        <v>327</v>
      </c>
      <c r="AD574" s="26" t="s">
        <v>327</v>
      </c>
      <c r="AG574" s="26" t="s">
        <v>327</v>
      </c>
      <c r="AH574" s="26" t="s">
        <v>327</v>
      </c>
      <c r="AI574" s="26" t="s">
        <v>327</v>
      </c>
      <c r="AJ574" s="26" t="s">
        <v>327</v>
      </c>
      <c r="AM574" s="26" t="s">
        <v>327</v>
      </c>
      <c r="AN574" s="26" t="s">
        <v>327</v>
      </c>
      <c r="AO574" s="26" t="s">
        <v>327</v>
      </c>
      <c r="AP574" s="26" t="s">
        <v>327</v>
      </c>
      <c r="AS574" s="26" t="s">
        <v>327</v>
      </c>
      <c r="AT574" s="26" t="s">
        <v>327</v>
      </c>
      <c r="AU574" s="26" t="s">
        <v>327</v>
      </c>
      <c r="AV574" s="26" t="s">
        <v>327</v>
      </c>
      <c r="AY574" s="26" t="s">
        <v>327</v>
      </c>
      <c r="AZ574" s="26" t="s">
        <v>327</v>
      </c>
      <c r="BA574" s="26" t="s">
        <v>327</v>
      </c>
      <c r="BB574" s="26" t="s">
        <v>327</v>
      </c>
      <c r="BE574" s="26" t="s">
        <v>327</v>
      </c>
      <c r="BF574" s="26" t="s">
        <v>327</v>
      </c>
      <c r="BG574" s="26" t="s">
        <v>327</v>
      </c>
      <c r="BH574" s="26" t="s">
        <v>327</v>
      </c>
      <c r="BK574" s="26" t="s">
        <v>327</v>
      </c>
      <c r="BL574" s="26" t="s">
        <v>327</v>
      </c>
      <c r="BM574" s="26" t="s">
        <v>327</v>
      </c>
      <c r="BN574" s="26" t="s">
        <v>327</v>
      </c>
      <c r="BQ574" s="26" t="s">
        <v>327</v>
      </c>
      <c r="BR574" s="26" t="s">
        <v>327</v>
      </c>
      <c r="BS574" s="26" t="s">
        <v>327</v>
      </c>
      <c r="BT574" s="26" t="s">
        <v>327</v>
      </c>
      <c r="BW574" s="26" t="s">
        <v>327</v>
      </c>
      <c r="BX574" s="26" t="s">
        <v>327</v>
      </c>
      <c r="BY574" s="26" t="s">
        <v>327</v>
      </c>
      <c r="BZ574" s="26" t="s">
        <v>327</v>
      </c>
      <c r="CC574" s="26" t="s">
        <v>327</v>
      </c>
      <c r="CD574" s="26" t="s">
        <v>327</v>
      </c>
      <c r="CE574" s="26" t="s">
        <v>327</v>
      </c>
      <c r="CF574" s="26" t="s">
        <v>327</v>
      </c>
      <c r="CI574" s="26" t="s">
        <v>327</v>
      </c>
      <c r="CJ574" s="26" t="s">
        <v>327</v>
      </c>
      <c r="CK574" s="26" t="s">
        <v>327</v>
      </c>
      <c r="CL574" s="26" t="s">
        <v>327</v>
      </c>
      <c r="CO574" s="26" t="s">
        <v>327</v>
      </c>
      <c r="CP574" s="26" t="s">
        <v>327</v>
      </c>
      <c r="CQ574" s="26" t="s">
        <v>327</v>
      </c>
      <c r="CR574" s="26" t="s">
        <v>327</v>
      </c>
      <c r="CU574" s="26" t="s">
        <v>327</v>
      </c>
      <c r="CV574" s="26" t="s">
        <v>327</v>
      </c>
      <c r="CW574" s="26" t="s">
        <v>327</v>
      </c>
      <c r="CX574" s="26" t="s">
        <v>327</v>
      </c>
    </row>
    <row r="575" spans="5:102" x14ac:dyDescent="0.45">
      <c r="E575" s="26" t="s">
        <v>327</v>
      </c>
      <c r="F575" s="26" t="s">
        <v>327</v>
      </c>
      <c r="G575" s="26" t="s">
        <v>327</v>
      </c>
      <c r="H575" s="26" t="s">
        <v>327</v>
      </c>
      <c r="I575" s="26" t="s">
        <v>327</v>
      </c>
      <c r="J575" s="26" t="s">
        <v>327</v>
      </c>
      <c r="K575" s="26" t="s">
        <v>327</v>
      </c>
      <c r="L575" s="26" t="s">
        <v>327</v>
      </c>
      <c r="M575" s="26" t="s">
        <v>327</v>
      </c>
      <c r="O575" s="26" t="s">
        <v>327</v>
      </c>
      <c r="P575" s="26" t="s">
        <v>327</v>
      </c>
      <c r="Q575" s="26" t="s">
        <v>327</v>
      </c>
      <c r="R575" s="26" t="s">
        <v>327</v>
      </c>
      <c r="U575" s="26" t="s">
        <v>327</v>
      </c>
      <c r="V575" s="26" t="s">
        <v>327</v>
      </c>
      <c r="W575" s="26" t="s">
        <v>327</v>
      </c>
      <c r="X575" s="26" t="s">
        <v>327</v>
      </c>
      <c r="AA575" s="26" t="s">
        <v>327</v>
      </c>
      <c r="AB575" s="26" t="s">
        <v>327</v>
      </c>
      <c r="AC575" s="26" t="s">
        <v>327</v>
      </c>
      <c r="AD575" s="26" t="s">
        <v>327</v>
      </c>
      <c r="AG575" s="26" t="s">
        <v>327</v>
      </c>
      <c r="AH575" s="26" t="s">
        <v>327</v>
      </c>
      <c r="AI575" s="26" t="s">
        <v>327</v>
      </c>
      <c r="AJ575" s="26" t="s">
        <v>327</v>
      </c>
      <c r="AM575" s="26" t="s">
        <v>327</v>
      </c>
      <c r="AN575" s="26" t="s">
        <v>327</v>
      </c>
      <c r="AO575" s="26" t="s">
        <v>327</v>
      </c>
      <c r="AP575" s="26" t="s">
        <v>327</v>
      </c>
      <c r="AS575" s="26" t="s">
        <v>327</v>
      </c>
      <c r="AT575" s="26" t="s">
        <v>327</v>
      </c>
      <c r="AU575" s="26" t="s">
        <v>327</v>
      </c>
      <c r="AV575" s="26" t="s">
        <v>327</v>
      </c>
      <c r="AY575" s="26" t="s">
        <v>327</v>
      </c>
      <c r="AZ575" s="26" t="s">
        <v>327</v>
      </c>
      <c r="BA575" s="26" t="s">
        <v>327</v>
      </c>
      <c r="BB575" s="26" t="s">
        <v>327</v>
      </c>
      <c r="BE575" s="26" t="s">
        <v>327</v>
      </c>
      <c r="BF575" s="26" t="s">
        <v>327</v>
      </c>
      <c r="BG575" s="26" t="s">
        <v>327</v>
      </c>
      <c r="BH575" s="26" t="s">
        <v>327</v>
      </c>
      <c r="BK575" s="26" t="s">
        <v>327</v>
      </c>
      <c r="BL575" s="26" t="s">
        <v>327</v>
      </c>
      <c r="BM575" s="26" t="s">
        <v>327</v>
      </c>
      <c r="BN575" s="26" t="s">
        <v>327</v>
      </c>
      <c r="BQ575" s="26" t="s">
        <v>327</v>
      </c>
      <c r="BR575" s="26" t="s">
        <v>327</v>
      </c>
      <c r="BS575" s="26" t="s">
        <v>327</v>
      </c>
      <c r="BT575" s="26" t="s">
        <v>327</v>
      </c>
      <c r="BW575" s="26" t="s">
        <v>327</v>
      </c>
      <c r="BX575" s="26" t="s">
        <v>327</v>
      </c>
      <c r="BY575" s="26" t="s">
        <v>327</v>
      </c>
      <c r="BZ575" s="26" t="s">
        <v>327</v>
      </c>
      <c r="CC575" s="26" t="s">
        <v>327</v>
      </c>
      <c r="CD575" s="26" t="s">
        <v>327</v>
      </c>
      <c r="CE575" s="26" t="s">
        <v>327</v>
      </c>
      <c r="CF575" s="26" t="s">
        <v>327</v>
      </c>
      <c r="CI575" s="26" t="s">
        <v>327</v>
      </c>
      <c r="CJ575" s="26" t="s">
        <v>327</v>
      </c>
      <c r="CK575" s="26" t="s">
        <v>327</v>
      </c>
      <c r="CL575" s="26" t="s">
        <v>327</v>
      </c>
      <c r="CO575" s="26" t="s">
        <v>327</v>
      </c>
      <c r="CP575" s="26" t="s">
        <v>327</v>
      </c>
      <c r="CQ575" s="26" t="s">
        <v>327</v>
      </c>
      <c r="CR575" s="26" t="s">
        <v>327</v>
      </c>
      <c r="CU575" s="26" t="s">
        <v>327</v>
      </c>
      <c r="CV575" s="26" t="s">
        <v>327</v>
      </c>
      <c r="CW575" s="26" t="s">
        <v>327</v>
      </c>
      <c r="CX575" s="26" t="s">
        <v>327</v>
      </c>
    </row>
    <row r="576" spans="5:102" x14ac:dyDescent="0.45">
      <c r="E576" s="26" t="s">
        <v>327</v>
      </c>
      <c r="F576" s="26" t="s">
        <v>327</v>
      </c>
      <c r="G576" s="26" t="s">
        <v>327</v>
      </c>
      <c r="H576" s="26" t="s">
        <v>327</v>
      </c>
      <c r="I576" s="26" t="s">
        <v>327</v>
      </c>
      <c r="J576" s="26" t="s">
        <v>327</v>
      </c>
      <c r="K576" s="26" t="s">
        <v>327</v>
      </c>
      <c r="L576" s="26" t="s">
        <v>327</v>
      </c>
      <c r="M576" s="26" t="s">
        <v>327</v>
      </c>
      <c r="O576" s="26" t="s">
        <v>327</v>
      </c>
      <c r="P576" s="26" t="s">
        <v>327</v>
      </c>
      <c r="Q576" s="26" t="s">
        <v>327</v>
      </c>
      <c r="R576" s="26" t="s">
        <v>327</v>
      </c>
      <c r="U576" s="26" t="s">
        <v>327</v>
      </c>
      <c r="V576" s="26" t="s">
        <v>327</v>
      </c>
      <c r="W576" s="26" t="s">
        <v>327</v>
      </c>
      <c r="X576" s="26" t="s">
        <v>327</v>
      </c>
      <c r="AA576" s="26" t="s">
        <v>327</v>
      </c>
      <c r="AB576" s="26" t="s">
        <v>327</v>
      </c>
      <c r="AC576" s="26" t="s">
        <v>327</v>
      </c>
      <c r="AD576" s="26" t="s">
        <v>327</v>
      </c>
      <c r="AG576" s="26" t="s">
        <v>327</v>
      </c>
      <c r="AH576" s="26" t="s">
        <v>327</v>
      </c>
      <c r="AI576" s="26" t="s">
        <v>327</v>
      </c>
      <c r="AJ576" s="26" t="s">
        <v>327</v>
      </c>
      <c r="AM576" s="26" t="s">
        <v>327</v>
      </c>
      <c r="AN576" s="26" t="s">
        <v>327</v>
      </c>
      <c r="AO576" s="26" t="s">
        <v>327</v>
      </c>
      <c r="AP576" s="26" t="s">
        <v>327</v>
      </c>
      <c r="AS576" s="26" t="s">
        <v>327</v>
      </c>
      <c r="AT576" s="26" t="s">
        <v>327</v>
      </c>
      <c r="AU576" s="26" t="s">
        <v>327</v>
      </c>
      <c r="AV576" s="26" t="s">
        <v>327</v>
      </c>
      <c r="AY576" s="26" t="s">
        <v>327</v>
      </c>
      <c r="AZ576" s="26" t="s">
        <v>327</v>
      </c>
      <c r="BA576" s="26" t="s">
        <v>327</v>
      </c>
      <c r="BB576" s="26" t="s">
        <v>327</v>
      </c>
      <c r="BE576" s="26" t="s">
        <v>327</v>
      </c>
      <c r="BF576" s="26" t="s">
        <v>327</v>
      </c>
      <c r="BG576" s="26" t="s">
        <v>327</v>
      </c>
      <c r="BH576" s="26" t="s">
        <v>327</v>
      </c>
      <c r="BK576" s="26" t="s">
        <v>327</v>
      </c>
      <c r="BL576" s="26" t="s">
        <v>327</v>
      </c>
      <c r="BM576" s="26" t="s">
        <v>327</v>
      </c>
      <c r="BN576" s="26" t="s">
        <v>327</v>
      </c>
      <c r="BQ576" s="26" t="s">
        <v>327</v>
      </c>
      <c r="BR576" s="26" t="s">
        <v>327</v>
      </c>
      <c r="BS576" s="26" t="s">
        <v>327</v>
      </c>
      <c r="BT576" s="26" t="s">
        <v>327</v>
      </c>
      <c r="BW576" s="26" t="s">
        <v>327</v>
      </c>
      <c r="BX576" s="26" t="s">
        <v>327</v>
      </c>
      <c r="BY576" s="26" t="s">
        <v>327</v>
      </c>
      <c r="BZ576" s="26" t="s">
        <v>327</v>
      </c>
      <c r="CC576" s="26" t="s">
        <v>327</v>
      </c>
      <c r="CD576" s="26" t="s">
        <v>327</v>
      </c>
      <c r="CE576" s="26" t="s">
        <v>327</v>
      </c>
      <c r="CF576" s="26" t="s">
        <v>327</v>
      </c>
      <c r="CI576" s="26" t="s">
        <v>327</v>
      </c>
      <c r="CJ576" s="26" t="s">
        <v>327</v>
      </c>
      <c r="CK576" s="26" t="s">
        <v>327</v>
      </c>
      <c r="CL576" s="26" t="s">
        <v>327</v>
      </c>
      <c r="CO576" s="26" t="s">
        <v>327</v>
      </c>
      <c r="CP576" s="26" t="s">
        <v>327</v>
      </c>
      <c r="CQ576" s="26" t="s">
        <v>327</v>
      </c>
      <c r="CR576" s="26" t="s">
        <v>327</v>
      </c>
      <c r="CU576" s="26" t="s">
        <v>327</v>
      </c>
      <c r="CV576" s="26" t="s">
        <v>327</v>
      </c>
      <c r="CW576" s="26" t="s">
        <v>327</v>
      </c>
      <c r="CX576" s="26" t="s">
        <v>327</v>
      </c>
    </row>
    <row r="577" spans="5:102" x14ac:dyDescent="0.45">
      <c r="E577" s="26" t="s">
        <v>327</v>
      </c>
      <c r="F577" s="26" t="s">
        <v>327</v>
      </c>
      <c r="G577" s="26" t="s">
        <v>327</v>
      </c>
      <c r="H577" s="26" t="s">
        <v>327</v>
      </c>
      <c r="I577" s="26" t="s">
        <v>327</v>
      </c>
      <c r="J577" s="26" t="s">
        <v>327</v>
      </c>
      <c r="K577" s="26" t="s">
        <v>327</v>
      </c>
      <c r="L577" s="26" t="s">
        <v>327</v>
      </c>
      <c r="M577" s="26" t="s">
        <v>327</v>
      </c>
      <c r="O577" s="26" t="s">
        <v>327</v>
      </c>
      <c r="P577" s="26" t="s">
        <v>327</v>
      </c>
      <c r="Q577" s="26" t="s">
        <v>327</v>
      </c>
      <c r="R577" s="26" t="s">
        <v>327</v>
      </c>
      <c r="U577" s="26" t="s">
        <v>327</v>
      </c>
      <c r="V577" s="26" t="s">
        <v>327</v>
      </c>
      <c r="W577" s="26" t="s">
        <v>327</v>
      </c>
      <c r="X577" s="26" t="s">
        <v>327</v>
      </c>
      <c r="AA577" s="26" t="s">
        <v>327</v>
      </c>
      <c r="AB577" s="26" t="s">
        <v>327</v>
      </c>
      <c r="AC577" s="26" t="s">
        <v>327</v>
      </c>
      <c r="AD577" s="26" t="s">
        <v>327</v>
      </c>
      <c r="AG577" s="26" t="s">
        <v>327</v>
      </c>
      <c r="AH577" s="26" t="s">
        <v>327</v>
      </c>
      <c r="AI577" s="26" t="s">
        <v>327</v>
      </c>
      <c r="AJ577" s="26" t="s">
        <v>327</v>
      </c>
      <c r="AM577" s="26" t="s">
        <v>327</v>
      </c>
      <c r="AN577" s="26" t="s">
        <v>327</v>
      </c>
      <c r="AO577" s="26" t="s">
        <v>327</v>
      </c>
      <c r="AP577" s="26" t="s">
        <v>327</v>
      </c>
      <c r="AS577" s="26" t="s">
        <v>327</v>
      </c>
      <c r="AT577" s="26" t="s">
        <v>327</v>
      </c>
      <c r="AU577" s="26" t="s">
        <v>327</v>
      </c>
      <c r="AV577" s="26" t="s">
        <v>327</v>
      </c>
      <c r="AY577" s="26" t="s">
        <v>327</v>
      </c>
      <c r="AZ577" s="26" t="s">
        <v>327</v>
      </c>
      <c r="BA577" s="26" t="s">
        <v>327</v>
      </c>
      <c r="BB577" s="26" t="s">
        <v>327</v>
      </c>
      <c r="BE577" s="26" t="s">
        <v>327</v>
      </c>
      <c r="BF577" s="26" t="s">
        <v>327</v>
      </c>
      <c r="BG577" s="26" t="s">
        <v>327</v>
      </c>
      <c r="BH577" s="26" t="s">
        <v>327</v>
      </c>
      <c r="BK577" s="26" t="s">
        <v>327</v>
      </c>
      <c r="BL577" s="26" t="s">
        <v>327</v>
      </c>
      <c r="BM577" s="26" t="s">
        <v>327</v>
      </c>
      <c r="BN577" s="26" t="s">
        <v>327</v>
      </c>
      <c r="BQ577" s="26" t="s">
        <v>327</v>
      </c>
      <c r="BR577" s="26" t="s">
        <v>327</v>
      </c>
      <c r="BS577" s="26" t="s">
        <v>327</v>
      </c>
      <c r="BT577" s="26" t="s">
        <v>327</v>
      </c>
      <c r="BW577" s="26" t="s">
        <v>327</v>
      </c>
      <c r="BX577" s="26" t="s">
        <v>327</v>
      </c>
      <c r="BY577" s="26" t="s">
        <v>327</v>
      </c>
      <c r="BZ577" s="26" t="s">
        <v>327</v>
      </c>
      <c r="CC577" s="26" t="s">
        <v>327</v>
      </c>
      <c r="CD577" s="26" t="s">
        <v>327</v>
      </c>
      <c r="CE577" s="26" t="s">
        <v>327</v>
      </c>
      <c r="CF577" s="26" t="s">
        <v>327</v>
      </c>
      <c r="CI577" s="26" t="s">
        <v>327</v>
      </c>
      <c r="CJ577" s="26" t="s">
        <v>327</v>
      </c>
      <c r="CK577" s="26" t="s">
        <v>327</v>
      </c>
      <c r="CL577" s="26" t="s">
        <v>327</v>
      </c>
      <c r="CO577" s="26" t="s">
        <v>327</v>
      </c>
      <c r="CP577" s="26" t="s">
        <v>327</v>
      </c>
      <c r="CQ577" s="26" t="s">
        <v>327</v>
      </c>
      <c r="CR577" s="26" t="s">
        <v>327</v>
      </c>
      <c r="CU577" s="26" t="s">
        <v>327</v>
      </c>
      <c r="CV577" s="26" t="s">
        <v>327</v>
      </c>
      <c r="CW577" s="26" t="s">
        <v>327</v>
      </c>
      <c r="CX577" s="26" t="s">
        <v>327</v>
      </c>
    </row>
    <row r="578" spans="5:102" x14ac:dyDescent="0.45">
      <c r="E578" s="26" t="s">
        <v>327</v>
      </c>
      <c r="F578" s="26" t="s">
        <v>327</v>
      </c>
      <c r="G578" s="26" t="s">
        <v>327</v>
      </c>
      <c r="H578" s="26" t="s">
        <v>327</v>
      </c>
      <c r="I578" s="26" t="s">
        <v>327</v>
      </c>
      <c r="J578" s="26" t="s">
        <v>327</v>
      </c>
      <c r="K578" s="26" t="s">
        <v>327</v>
      </c>
      <c r="L578" s="26" t="s">
        <v>327</v>
      </c>
      <c r="M578" s="26" t="s">
        <v>327</v>
      </c>
      <c r="O578" s="26" t="s">
        <v>327</v>
      </c>
      <c r="P578" s="26" t="s">
        <v>327</v>
      </c>
      <c r="Q578" s="26" t="s">
        <v>327</v>
      </c>
      <c r="R578" s="26" t="s">
        <v>327</v>
      </c>
      <c r="U578" s="26" t="s">
        <v>327</v>
      </c>
      <c r="V578" s="26" t="s">
        <v>327</v>
      </c>
      <c r="W578" s="26" t="s">
        <v>327</v>
      </c>
      <c r="X578" s="26" t="s">
        <v>327</v>
      </c>
      <c r="AA578" s="26" t="s">
        <v>327</v>
      </c>
      <c r="AB578" s="26" t="s">
        <v>327</v>
      </c>
      <c r="AC578" s="26" t="s">
        <v>327</v>
      </c>
      <c r="AD578" s="26" t="s">
        <v>327</v>
      </c>
      <c r="AG578" s="26" t="s">
        <v>327</v>
      </c>
      <c r="AH578" s="26" t="s">
        <v>327</v>
      </c>
      <c r="AI578" s="26" t="s">
        <v>327</v>
      </c>
      <c r="AJ578" s="26" t="s">
        <v>327</v>
      </c>
      <c r="AM578" s="26" t="s">
        <v>327</v>
      </c>
      <c r="AN578" s="26" t="s">
        <v>327</v>
      </c>
      <c r="AO578" s="26" t="s">
        <v>327</v>
      </c>
      <c r="AP578" s="26" t="s">
        <v>327</v>
      </c>
      <c r="AS578" s="26" t="s">
        <v>327</v>
      </c>
      <c r="AT578" s="26" t="s">
        <v>327</v>
      </c>
      <c r="AU578" s="26" t="s">
        <v>327</v>
      </c>
      <c r="AV578" s="26" t="s">
        <v>327</v>
      </c>
      <c r="AY578" s="26" t="s">
        <v>327</v>
      </c>
      <c r="AZ578" s="26" t="s">
        <v>327</v>
      </c>
      <c r="BA578" s="26" t="s">
        <v>327</v>
      </c>
      <c r="BB578" s="26" t="s">
        <v>327</v>
      </c>
      <c r="BE578" s="26" t="s">
        <v>327</v>
      </c>
      <c r="BF578" s="26" t="s">
        <v>327</v>
      </c>
      <c r="BG578" s="26" t="s">
        <v>327</v>
      </c>
      <c r="BH578" s="26" t="s">
        <v>327</v>
      </c>
      <c r="BK578" s="26" t="s">
        <v>327</v>
      </c>
      <c r="BL578" s="26" t="s">
        <v>327</v>
      </c>
      <c r="BM578" s="26" t="s">
        <v>327</v>
      </c>
      <c r="BN578" s="26" t="s">
        <v>327</v>
      </c>
      <c r="BQ578" s="26" t="s">
        <v>327</v>
      </c>
      <c r="BR578" s="26" t="s">
        <v>327</v>
      </c>
      <c r="BS578" s="26" t="s">
        <v>327</v>
      </c>
      <c r="BT578" s="26" t="s">
        <v>327</v>
      </c>
      <c r="BW578" s="26" t="s">
        <v>327</v>
      </c>
      <c r="BX578" s="26" t="s">
        <v>327</v>
      </c>
      <c r="BY578" s="26" t="s">
        <v>327</v>
      </c>
      <c r="BZ578" s="26" t="s">
        <v>327</v>
      </c>
      <c r="CC578" s="26" t="s">
        <v>327</v>
      </c>
      <c r="CD578" s="26" t="s">
        <v>327</v>
      </c>
      <c r="CE578" s="26" t="s">
        <v>327</v>
      </c>
      <c r="CF578" s="26" t="s">
        <v>327</v>
      </c>
      <c r="CI578" s="26" t="s">
        <v>327</v>
      </c>
      <c r="CJ578" s="26" t="s">
        <v>327</v>
      </c>
      <c r="CK578" s="26" t="s">
        <v>327</v>
      </c>
      <c r="CL578" s="26" t="s">
        <v>327</v>
      </c>
      <c r="CO578" s="26" t="s">
        <v>327</v>
      </c>
      <c r="CP578" s="26" t="s">
        <v>327</v>
      </c>
      <c r="CQ578" s="26" t="s">
        <v>327</v>
      </c>
      <c r="CR578" s="26" t="s">
        <v>327</v>
      </c>
      <c r="CU578" s="26" t="s">
        <v>327</v>
      </c>
      <c r="CV578" s="26" t="s">
        <v>327</v>
      </c>
      <c r="CW578" s="26" t="s">
        <v>327</v>
      </c>
      <c r="CX578" s="26" t="s">
        <v>327</v>
      </c>
    </row>
    <row r="579" spans="5:102" x14ac:dyDescent="0.45">
      <c r="E579" s="26" t="s">
        <v>327</v>
      </c>
      <c r="F579" s="26" t="s">
        <v>327</v>
      </c>
      <c r="G579" s="26" t="s">
        <v>327</v>
      </c>
      <c r="H579" s="26" t="s">
        <v>327</v>
      </c>
      <c r="I579" s="26" t="s">
        <v>327</v>
      </c>
      <c r="J579" s="26" t="s">
        <v>327</v>
      </c>
      <c r="K579" s="26" t="s">
        <v>327</v>
      </c>
      <c r="L579" s="26" t="s">
        <v>327</v>
      </c>
      <c r="M579" s="26" t="s">
        <v>327</v>
      </c>
      <c r="O579" s="26" t="s">
        <v>327</v>
      </c>
      <c r="P579" s="26" t="s">
        <v>327</v>
      </c>
      <c r="Q579" s="26" t="s">
        <v>327</v>
      </c>
      <c r="R579" s="26" t="s">
        <v>327</v>
      </c>
      <c r="U579" s="26" t="s">
        <v>327</v>
      </c>
      <c r="V579" s="26" t="s">
        <v>327</v>
      </c>
      <c r="W579" s="26" t="s">
        <v>327</v>
      </c>
      <c r="X579" s="26" t="s">
        <v>327</v>
      </c>
      <c r="AA579" s="26" t="s">
        <v>327</v>
      </c>
      <c r="AB579" s="26" t="s">
        <v>327</v>
      </c>
      <c r="AC579" s="26" t="s">
        <v>327</v>
      </c>
      <c r="AD579" s="26" t="s">
        <v>327</v>
      </c>
      <c r="AG579" s="26" t="s">
        <v>327</v>
      </c>
      <c r="AH579" s="26" t="s">
        <v>327</v>
      </c>
      <c r="AI579" s="26" t="s">
        <v>327</v>
      </c>
      <c r="AJ579" s="26" t="s">
        <v>327</v>
      </c>
      <c r="AM579" s="26" t="s">
        <v>327</v>
      </c>
      <c r="AN579" s="26" t="s">
        <v>327</v>
      </c>
      <c r="AO579" s="26" t="s">
        <v>327</v>
      </c>
      <c r="AP579" s="26" t="s">
        <v>327</v>
      </c>
      <c r="AS579" s="26" t="s">
        <v>327</v>
      </c>
      <c r="AT579" s="26" t="s">
        <v>327</v>
      </c>
      <c r="AU579" s="26" t="s">
        <v>327</v>
      </c>
      <c r="AV579" s="26" t="s">
        <v>327</v>
      </c>
      <c r="AY579" s="26" t="s">
        <v>327</v>
      </c>
      <c r="AZ579" s="26" t="s">
        <v>327</v>
      </c>
      <c r="BA579" s="26" t="s">
        <v>327</v>
      </c>
      <c r="BB579" s="26" t="s">
        <v>327</v>
      </c>
      <c r="BE579" s="26" t="s">
        <v>327</v>
      </c>
      <c r="BF579" s="26" t="s">
        <v>327</v>
      </c>
      <c r="BG579" s="26" t="s">
        <v>327</v>
      </c>
      <c r="BH579" s="26" t="s">
        <v>327</v>
      </c>
      <c r="BK579" s="26" t="s">
        <v>327</v>
      </c>
      <c r="BL579" s="26" t="s">
        <v>327</v>
      </c>
      <c r="BM579" s="26" t="s">
        <v>327</v>
      </c>
      <c r="BN579" s="26" t="s">
        <v>327</v>
      </c>
      <c r="BQ579" s="26" t="s">
        <v>327</v>
      </c>
      <c r="BR579" s="26" t="s">
        <v>327</v>
      </c>
      <c r="BS579" s="26" t="s">
        <v>327</v>
      </c>
      <c r="BT579" s="26" t="s">
        <v>327</v>
      </c>
      <c r="BW579" s="26" t="s">
        <v>327</v>
      </c>
      <c r="BX579" s="26" t="s">
        <v>327</v>
      </c>
      <c r="BY579" s="26" t="s">
        <v>327</v>
      </c>
      <c r="BZ579" s="26" t="s">
        <v>327</v>
      </c>
      <c r="CC579" s="26" t="s">
        <v>327</v>
      </c>
      <c r="CD579" s="26" t="s">
        <v>327</v>
      </c>
      <c r="CE579" s="26" t="s">
        <v>327</v>
      </c>
      <c r="CF579" s="26" t="s">
        <v>327</v>
      </c>
      <c r="CI579" s="26" t="s">
        <v>327</v>
      </c>
      <c r="CJ579" s="26" t="s">
        <v>327</v>
      </c>
      <c r="CK579" s="26" t="s">
        <v>327</v>
      </c>
      <c r="CL579" s="26" t="s">
        <v>327</v>
      </c>
      <c r="CO579" s="26" t="s">
        <v>327</v>
      </c>
      <c r="CP579" s="26" t="s">
        <v>327</v>
      </c>
      <c r="CQ579" s="26" t="s">
        <v>327</v>
      </c>
      <c r="CR579" s="26" t="s">
        <v>327</v>
      </c>
      <c r="CU579" s="26" t="s">
        <v>327</v>
      </c>
      <c r="CV579" s="26" t="s">
        <v>327</v>
      </c>
      <c r="CW579" s="26" t="s">
        <v>327</v>
      </c>
      <c r="CX579" s="26" t="s">
        <v>327</v>
      </c>
    </row>
    <row r="580" spans="5:102" x14ac:dyDescent="0.45">
      <c r="E580" s="26" t="s">
        <v>327</v>
      </c>
      <c r="F580" s="26" t="s">
        <v>327</v>
      </c>
      <c r="G580" s="26" t="s">
        <v>327</v>
      </c>
      <c r="H580" s="26" t="s">
        <v>327</v>
      </c>
      <c r="I580" s="26" t="s">
        <v>327</v>
      </c>
      <c r="J580" s="26" t="s">
        <v>327</v>
      </c>
      <c r="K580" s="26" t="s">
        <v>327</v>
      </c>
      <c r="L580" s="26" t="s">
        <v>327</v>
      </c>
      <c r="M580" s="26" t="s">
        <v>327</v>
      </c>
      <c r="O580" s="26" t="s">
        <v>327</v>
      </c>
      <c r="P580" s="26" t="s">
        <v>327</v>
      </c>
      <c r="Q580" s="26" t="s">
        <v>327</v>
      </c>
      <c r="R580" s="26" t="s">
        <v>327</v>
      </c>
      <c r="U580" s="26" t="s">
        <v>327</v>
      </c>
      <c r="V580" s="26" t="s">
        <v>327</v>
      </c>
      <c r="W580" s="26" t="s">
        <v>327</v>
      </c>
      <c r="X580" s="26" t="s">
        <v>327</v>
      </c>
      <c r="AA580" s="26" t="s">
        <v>327</v>
      </c>
      <c r="AB580" s="26" t="s">
        <v>327</v>
      </c>
      <c r="AC580" s="26" t="s">
        <v>327</v>
      </c>
      <c r="AD580" s="26" t="s">
        <v>327</v>
      </c>
      <c r="AG580" s="26" t="s">
        <v>327</v>
      </c>
      <c r="AH580" s="26" t="s">
        <v>327</v>
      </c>
      <c r="AI580" s="26" t="s">
        <v>327</v>
      </c>
      <c r="AJ580" s="26" t="s">
        <v>327</v>
      </c>
      <c r="AM580" s="26" t="s">
        <v>327</v>
      </c>
      <c r="AN580" s="26" t="s">
        <v>327</v>
      </c>
      <c r="AO580" s="26" t="s">
        <v>327</v>
      </c>
      <c r="AP580" s="26" t="s">
        <v>327</v>
      </c>
      <c r="AS580" s="26" t="s">
        <v>327</v>
      </c>
      <c r="AT580" s="26" t="s">
        <v>327</v>
      </c>
      <c r="AU580" s="26" t="s">
        <v>327</v>
      </c>
      <c r="AV580" s="26" t="s">
        <v>327</v>
      </c>
      <c r="AY580" s="26" t="s">
        <v>327</v>
      </c>
      <c r="AZ580" s="26" t="s">
        <v>327</v>
      </c>
      <c r="BA580" s="26" t="s">
        <v>327</v>
      </c>
      <c r="BB580" s="26" t="s">
        <v>327</v>
      </c>
      <c r="BE580" s="26" t="s">
        <v>327</v>
      </c>
      <c r="BF580" s="26" t="s">
        <v>327</v>
      </c>
      <c r="BG580" s="26" t="s">
        <v>327</v>
      </c>
      <c r="BH580" s="26" t="s">
        <v>327</v>
      </c>
      <c r="BK580" s="26" t="s">
        <v>327</v>
      </c>
      <c r="BL580" s="26" t="s">
        <v>327</v>
      </c>
      <c r="BM580" s="26" t="s">
        <v>327</v>
      </c>
      <c r="BN580" s="26" t="s">
        <v>327</v>
      </c>
      <c r="BQ580" s="26" t="s">
        <v>327</v>
      </c>
      <c r="BR580" s="26" t="s">
        <v>327</v>
      </c>
      <c r="BS580" s="26" t="s">
        <v>327</v>
      </c>
      <c r="BT580" s="26" t="s">
        <v>327</v>
      </c>
      <c r="BW580" s="26" t="s">
        <v>327</v>
      </c>
      <c r="BX580" s="26" t="s">
        <v>327</v>
      </c>
      <c r="BY580" s="26" t="s">
        <v>327</v>
      </c>
      <c r="BZ580" s="26" t="s">
        <v>327</v>
      </c>
      <c r="CC580" s="26" t="s">
        <v>327</v>
      </c>
      <c r="CD580" s="26" t="s">
        <v>327</v>
      </c>
      <c r="CE580" s="26" t="s">
        <v>327</v>
      </c>
      <c r="CF580" s="26" t="s">
        <v>327</v>
      </c>
      <c r="CI580" s="26" t="s">
        <v>327</v>
      </c>
      <c r="CJ580" s="26" t="s">
        <v>327</v>
      </c>
      <c r="CK580" s="26" t="s">
        <v>327</v>
      </c>
      <c r="CL580" s="26" t="s">
        <v>327</v>
      </c>
      <c r="CO580" s="26" t="s">
        <v>327</v>
      </c>
      <c r="CP580" s="26" t="s">
        <v>327</v>
      </c>
      <c r="CQ580" s="26" t="s">
        <v>327</v>
      </c>
      <c r="CR580" s="26" t="s">
        <v>327</v>
      </c>
      <c r="CU580" s="26" t="s">
        <v>327</v>
      </c>
      <c r="CV580" s="26" t="s">
        <v>327</v>
      </c>
      <c r="CW580" s="26" t="s">
        <v>327</v>
      </c>
      <c r="CX580" s="26" t="s">
        <v>327</v>
      </c>
    </row>
    <row r="581" spans="5:102" x14ac:dyDescent="0.45">
      <c r="E581" s="26" t="s">
        <v>327</v>
      </c>
      <c r="F581" s="26" t="s">
        <v>327</v>
      </c>
      <c r="G581" s="26" t="s">
        <v>327</v>
      </c>
      <c r="H581" s="26" t="s">
        <v>327</v>
      </c>
      <c r="I581" s="26" t="s">
        <v>327</v>
      </c>
      <c r="J581" s="26" t="s">
        <v>327</v>
      </c>
      <c r="K581" s="26" t="s">
        <v>327</v>
      </c>
      <c r="L581" s="26" t="s">
        <v>327</v>
      </c>
      <c r="M581" s="26" t="s">
        <v>327</v>
      </c>
      <c r="O581" s="26" t="s">
        <v>327</v>
      </c>
      <c r="P581" s="26" t="s">
        <v>327</v>
      </c>
      <c r="Q581" s="26" t="s">
        <v>327</v>
      </c>
      <c r="R581" s="26" t="s">
        <v>327</v>
      </c>
      <c r="U581" s="26" t="s">
        <v>327</v>
      </c>
      <c r="V581" s="26" t="s">
        <v>327</v>
      </c>
      <c r="W581" s="26" t="s">
        <v>327</v>
      </c>
      <c r="X581" s="26" t="s">
        <v>327</v>
      </c>
      <c r="AA581" s="26" t="s">
        <v>327</v>
      </c>
      <c r="AB581" s="26" t="s">
        <v>327</v>
      </c>
      <c r="AC581" s="26" t="s">
        <v>327</v>
      </c>
      <c r="AD581" s="26" t="s">
        <v>327</v>
      </c>
      <c r="AG581" s="26" t="s">
        <v>327</v>
      </c>
      <c r="AH581" s="26" t="s">
        <v>327</v>
      </c>
      <c r="AI581" s="26" t="s">
        <v>327</v>
      </c>
      <c r="AJ581" s="26" t="s">
        <v>327</v>
      </c>
      <c r="AM581" s="26" t="s">
        <v>327</v>
      </c>
      <c r="AN581" s="26" t="s">
        <v>327</v>
      </c>
      <c r="AO581" s="26" t="s">
        <v>327</v>
      </c>
      <c r="AP581" s="26" t="s">
        <v>327</v>
      </c>
      <c r="AS581" s="26" t="s">
        <v>327</v>
      </c>
      <c r="AT581" s="26" t="s">
        <v>327</v>
      </c>
      <c r="AU581" s="26" t="s">
        <v>327</v>
      </c>
      <c r="AV581" s="26" t="s">
        <v>327</v>
      </c>
      <c r="AY581" s="26" t="s">
        <v>327</v>
      </c>
      <c r="AZ581" s="26" t="s">
        <v>327</v>
      </c>
      <c r="BA581" s="26" t="s">
        <v>327</v>
      </c>
      <c r="BB581" s="26" t="s">
        <v>327</v>
      </c>
      <c r="BE581" s="26" t="s">
        <v>327</v>
      </c>
      <c r="BF581" s="26" t="s">
        <v>327</v>
      </c>
      <c r="BG581" s="26" t="s">
        <v>327</v>
      </c>
      <c r="BH581" s="26" t="s">
        <v>327</v>
      </c>
      <c r="BK581" s="26" t="s">
        <v>327</v>
      </c>
      <c r="BL581" s="26" t="s">
        <v>327</v>
      </c>
      <c r="BM581" s="26" t="s">
        <v>327</v>
      </c>
      <c r="BN581" s="26" t="s">
        <v>327</v>
      </c>
      <c r="BQ581" s="26" t="s">
        <v>327</v>
      </c>
      <c r="BR581" s="26" t="s">
        <v>327</v>
      </c>
      <c r="BS581" s="26" t="s">
        <v>327</v>
      </c>
      <c r="BT581" s="26" t="s">
        <v>327</v>
      </c>
      <c r="BW581" s="26" t="s">
        <v>327</v>
      </c>
      <c r="BX581" s="26" t="s">
        <v>327</v>
      </c>
      <c r="BY581" s="26" t="s">
        <v>327</v>
      </c>
      <c r="BZ581" s="26" t="s">
        <v>327</v>
      </c>
      <c r="CC581" s="26" t="s">
        <v>327</v>
      </c>
      <c r="CD581" s="26" t="s">
        <v>327</v>
      </c>
      <c r="CE581" s="26" t="s">
        <v>327</v>
      </c>
      <c r="CF581" s="26" t="s">
        <v>327</v>
      </c>
      <c r="CI581" s="26" t="s">
        <v>327</v>
      </c>
      <c r="CJ581" s="26" t="s">
        <v>327</v>
      </c>
      <c r="CK581" s="26" t="s">
        <v>327</v>
      </c>
      <c r="CL581" s="26" t="s">
        <v>327</v>
      </c>
      <c r="CO581" s="26" t="s">
        <v>327</v>
      </c>
      <c r="CP581" s="26" t="s">
        <v>327</v>
      </c>
      <c r="CQ581" s="26" t="s">
        <v>327</v>
      </c>
      <c r="CR581" s="26" t="s">
        <v>327</v>
      </c>
      <c r="CU581" s="26" t="s">
        <v>327</v>
      </c>
      <c r="CV581" s="26" t="s">
        <v>327</v>
      </c>
      <c r="CW581" s="26" t="s">
        <v>327</v>
      </c>
      <c r="CX581" s="26" t="s">
        <v>327</v>
      </c>
    </row>
    <row r="582" spans="5:102" x14ac:dyDescent="0.45">
      <c r="E582" s="26" t="s">
        <v>327</v>
      </c>
      <c r="F582" s="26" t="s">
        <v>327</v>
      </c>
      <c r="G582" s="26" t="s">
        <v>327</v>
      </c>
      <c r="H582" s="26" t="s">
        <v>327</v>
      </c>
      <c r="I582" s="26" t="s">
        <v>327</v>
      </c>
      <c r="J582" s="26" t="s">
        <v>327</v>
      </c>
      <c r="K582" s="26" t="s">
        <v>327</v>
      </c>
      <c r="L582" s="26" t="s">
        <v>327</v>
      </c>
      <c r="M582" s="26" t="s">
        <v>327</v>
      </c>
      <c r="O582" s="26" t="s">
        <v>327</v>
      </c>
      <c r="P582" s="26" t="s">
        <v>327</v>
      </c>
      <c r="Q582" s="26" t="s">
        <v>327</v>
      </c>
      <c r="R582" s="26" t="s">
        <v>327</v>
      </c>
      <c r="U582" s="26" t="s">
        <v>327</v>
      </c>
      <c r="V582" s="26" t="s">
        <v>327</v>
      </c>
      <c r="W582" s="26" t="s">
        <v>327</v>
      </c>
      <c r="X582" s="26" t="s">
        <v>327</v>
      </c>
      <c r="AA582" s="26" t="s">
        <v>327</v>
      </c>
      <c r="AB582" s="26" t="s">
        <v>327</v>
      </c>
      <c r="AC582" s="26" t="s">
        <v>327</v>
      </c>
      <c r="AD582" s="26" t="s">
        <v>327</v>
      </c>
      <c r="AG582" s="26" t="s">
        <v>327</v>
      </c>
      <c r="AH582" s="26" t="s">
        <v>327</v>
      </c>
      <c r="AI582" s="26" t="s">
        <v>327</v>
      </c>
      <c r="AJ582" s="26" t="s">
        <v>327</v>
      </c>
      <c r="AM582" s="26" t="s">
        <v>327</v>
      </c>
      <c r="AN582" s="26" t="s">
        <v>327</v>
      </c>
      <c r="AO582" s="26" t="s">
        <v>327</v>
      </c>
      <c r="AP582" s="26" t="s">
        <v>327</v>
      </c>
      <c r="AS582" s="26" t="s">
        <v>327</v>
      </c>
      <c r="AT582" s="26" t="s">
        <v>327</v>
      </c>
      <c r="AU582" s="26" t="s">
        <v>327</v>
      </c>
      <c r="AV582" s="26" t="s">
        <v>327</v>
      </c>
      <c r="AY582" s="26" t="s">
        <v>327</v>
      </c>
      <c r="AZ582" s="26" t="s">
        <v>327</v>
      </c>
      <c r="BA582" s="26" t="s">
        <v>327</v>
      </c>
      <c r="BB582" s="26" t="s">
        <v>327</v>
      </c>
      <c r="BE582" s="26" t="s">
        <v>327</v>
      </c>
      <c r="BF582" s="26" t="s">
        <v>327</v>
      </c>
      <c r="BG582" s="26" t="s">
        <v>327</v>
      </c>
      <c r="BH582" s="26" t="s">
        <v>327</v>
      </c>
      <c r="BK582" s="26" t="s">
        <v>327</v>
      </c>
      <c r="BL582" s="26" t="s">
        <v>327</v>
      </c>
      <c r="BM582" s="26" t="s">
        <v>327</v>
      </c>
      <c r="BN582" s="26" t="s">
        <v>327</v>
      </c>
      <c r="BQ582" s="26" t="s">
        <v>327</v>
      </c>
      <c r="BR582" s="26" t="s">
        <v>327</v>
      </c>
      <c r="BS582" s="26" t="s">
        <v>327</v>
      </c>
      <c r="BT582" s="26" t="s">
        <v>327</v>
      </c>
      <c r="BW582" s="26" t="s">
        <v>327</v>
      </c>
      <c r="BX582" s="26" t="s">
        <v>327</v>
      </c>
      <c r="BY582" s="26" t="s">
        <v>327</v>
      </c>
      <c r="BZ582" s="26" t="s">
        <v>327</v>
      </c>
      <c r="CC582" s="26" t="s">
        <v>327</v>
      </c>
      <c r="CD582" s="26" t="s">
        <v>327</v>
      </c>
      <c r="CE582" s="26" t="s">
        <v>327</v>
      </c>
      <c r="CF582" s="26" t="s">
        <v>327</v>
      </c>
      <c r="CI582" s="26" t="s">
        <v>327</v>
      </c>
      <c r="CJ582" s="26" t="s">
        <v>327</v>
      </c>
      <c r="CK582" s="26" t="s">
        <v>327</v>
      </c>
      <c r="CL582" s="26" t="s">
        <v>327</v>
      </c>
      <c r="CO582" s="26" t="s">
        <v>327</v>
      </c>
      <c r="CP582" s="26" t="s">
        <v>327</v>
      </c>
      <c r="CQ582" s="26" t="s">
        <v>327</v>
      </c>
      <c r="CR582" s="26" t="s">
        <v>327</v>
      </c>
      <c r="CU582" s="26" t="s">
        <v>327</v>
      </c>
      <c r="CV582" s="26" t="s">
        <v>327</v>
      </c>
      <c r="CW582" s="26" t="s">
        <v>327</v>
      </c>
      <c r="CX582" s="26" t="s">
        <v>327</v>
      </c>
    </row>
    <row r="583" spans="5:102" x14ac:dyDescent="0.45">
      <c r="E583" s="26" t="s">
        <v>327</v>
      </c>
      <c r="F583" s="26" t="s">
        <v>327</v>
      </c>
      <c r="G583" s="26" t="s">
        <v>327</v>
      </c>
      <c r="H583" s="26" t="s">
        <v>327</v>
      </c>
      <c r="I583" s="26" t="s">
        <v>327</v>
      </c>
      <c r="J583" s="26" t="s">
        <v>327</v>
      </c>
      <c r="K583" s="26" t="s">
        <v>327</v>
      </c>
      <c r="L583" s="26" t="s">
        <v>327</v>
      </c>
      <c r="M583" s="26" t="s">
        <v>327</v>
      </c>
      <c r="O583" s="26" t="s">
        <v>327</v>
      </c>
      <c r="P583" s="26" t="s">
        <v>327</v>
      </c>
      <c r="Q583" s="26" t="s">
        <v>327</v>
      </c>
      <c r="R583" s="26" t="s">
        <v>327</v>
      </c>
      <c r="U583" s="26" t="s">
        <v>327</v>
      </c>
      <c r="V583" s="26" t="s">
        <v>327</v>
      </c>
      <c r="W583" s="26" t="s">
        <v>327</v>
      </c>
      <c r="X583" s="26" t="s">
        <v>327</v>
      </c>
      <c r="AA583" s="26" t="s">
        <v>327</v>
      </c>
      <c r="AB583" s="26" t="s">
        <v>327</v>
      </c>
      <c r="AC583" s="26" t="s">
        <v>327</v>
      </c>
      <c r="AD583" s="26" t="s">
        <v>327</v>
      </c>
      <c r="AG583" s="26" t="s">
        <v>327</v>
      </c>
      <c r="AH583" s="26" t="s">
        <v>327</v>
      </c>
      <c r="AI583" s="26" t="s">
        <v>327</v>
      </c>
      <c r="AJ583" s="26" t="s">
        <v>327</v>
      </c>
      <c r="AM583" s="26" t="s">
        <v>327</v>
      </c>
      <c r="AN583" s="26" t="s">
        <v>327</v>
      </c>
      <c r="AO583" s="26" t="s">
        <v>327</v>
      </c>
      <c r="AP583" s="26" t="s">
        <v>327</v>
      </c>
      <c r="AS583" s="26" t="s">
        <v>327</v>
      </c>
      <c r="AT583" s="26" t="s">
        <v>327</v>
      </c>
      <c r="AU583" s="26" t="s">
        <v>327</v>
      </c>
      <c r="AV583" s="26" t="s">
        <v>327</v>
      </c>
      <c r="AY583" s="26" t="s">
        <v>327</v>
      </c>
      <c r="AZ583" s="26" t="s">
        <v>327</v>
      </c>
      <c r="BA583" s="26" t="s">
        <v>327</v>
      </c>
      <c r="BB583" s="26" t="s">
        <v>327</v>
      </c>
      <c r="BE583" s="26" t="s">
        <v>327</v>
      </c>
      <c r="BF583" s="26" t="s">
        <v>327</v>
      </c>
      <c r="BG583" s="26" t="s">
        <v>327</v>
      </c>
      <c r="BH583" s="26" t="s">
        <v>327</v>
      </c>
      <c r="BK583" s="26" t="s">
        <v>327</v>
      </c>
      <c r="BL583" s="26" t="s">
        <v>327</v>
      </c>
      <c r="BM583" s="26" t="s">
        <v>327</v>
      </c>
      <c r="BN583" s="26" t="s">
        <v>327</v>
      </c>
      <c r="BQ583" s="26" t="s">
        <v>327</v>
      </c>
      <c r="BR583" s="26" t="s">
        <v>327</v>
      </c>
      <c r="BS583" s="26" t="s">
        <v>327</v>
      </c>
      <c r="BT583" s="26" t="s">
        <v>327</v>
      </c>
      <c r="BW583" s="26" t="s">
        <v>327</v>
      </c>
      <c r="BX583" s="26" t="s">
        <v>327</v>
      </c>
      <c r="BY583" s="26" t="s">
        <v>327</v>
      </c>
      <c r="BZ583" s="26" t="s">
        <v>327</v>
      </c>
      <c r="CC583" s="26" t="s">
        <v>327</v>
      </c>
      <c r="CD583" s="26" t="s">
        <v>327</v>
      </c>
      <c r="CE583" s="26" t="s">
        <v>327</v>
      </c>
      <c r="CF583" s="26" t="s">
        <v>327</v>
      </c>
      <c r="CI583" s="26" t="s">
        <v>327</v>
      </c>
      <c r="CJ583" s="26" t="s">
        <v>327</v>
      </c>
      <c r="CK583" s="26" t="s">
        <v>327</v>
      </c>
      <c r="CL583" s="26" t="s">
        <v>327</v>
      </c>
      <c r="CO583" s="26" t="s">
        <v>327</v>
      </c>
      <c r="CP583" s="26" t="s">
        <v>327</v>
      </c>
      <c r="CQ583" s="26" t="s">
        <v>327</v>
      </c>
      <c r="CR583" s="26" t="s">
        <v>327</v>
      </c>
      <c r="CU583" s="26" t="s">
        <v>327</v>
      </c>
      <c r="CV583" s="26" t="s">
        <v>327</v>
      </c>
      <c r="CW583" s="26" t="s">
        <v>327</v>
      </c>
      <c r="CX583" s="26" t="s">
        <v>327</v>
      </c>
    </row>
    <row r="584" spans="5:102" x14ac:dyDescent="0.45">
      <c r="E584" s="26" t="s">
        <v>327</v>
      </c>
      <c r="F584" s="26" t="s">
        <v>327</v>
      </c>
      <c r="G584" s="26" t="s">
        <v>327</v>
      </c>
      <c r="H584" s="26" t="s">
        <v>327</v>
      </c>
      <c r="I584" s="26" t="s">
        <v>327</v>
      </c>
      <c r="J584" s="26" t="s">
        <v>327</v>
      </c>
      <c r="K584" s="26" t="s">
        <v>327</v>
      </c>
      <c r="L584" s="26" t="s">
        <v>327</v>
      </c>
      <c r="M584" s="26" t="s">
        <v>327</v>
      </c>
      <c r="O584" s="26" t="s">
        <v>327</v>
      </c>
      <c r="P584" s="26" t="s">
        <v>327</v>
      </c>
      <c r="Q584" s="26" t="s">
        <v>327</v>
      </c>
      <c r="R584" s="26" t="s">
        <v>327</v>
      </c>
      <c r="U584" s="26" t="s">
        <v>327</v>
      </c>
      <c r="V584" s="26" t="s">
        <v>327</v>
      </c>
      <c r="W584" s="26" t="s">
        <v>327</v>
      </c>
      <c r="X584" s="26" t="s">
        <v>327</v>
      </c>
      <c r="AA584" s="26" t="s">
        <v>327</v>
      </c>
      <c r="AB584" s="26" t="s">
        <v>327</v>
      </c>
      <c r="AC584" s="26" t="s">
        <v>327</v>
      </c>
      <c r="AD584" s="26" t="s">
        <v>327</v>
      </c>
      <c r="AG584" s="26" t="s">
        <v>327</v>
      </c>
      <c r="AH584" s="26" t="s">
        <v>327</v>
      </c>
      <c r="AI584" s="26" t="s">
        <v>327</v>
      </c>
      <c r="AJ584" s="26" t="s">
        <v>327</v>
      </c>
      <c r="AM584" s="26" t="s">
        <v>327</v>
      </c>
      <c r="AN584" s="26" t="s">
        <v>327</v>
      </c>
      <c r="AO584" s="26" t="s">
        <v>327</v>
      </c>
      <c r="AP584" s="26" t="s">
        <v>327</v>
      </c>
      <c r="AS584" s="26" t="s">
        <v>327</v>
      </c>
      <c r="AT584" s="26" t="s">
        <v>327</v>
      </c>
      <c r="AU584" s="26" t="s">
        <v>327</v>
      </c>
      <c r="AV584" s="26" t="s">
        <v>327</v>
      </c>
      <c r="AY584" s="26" t="s">
        <v>327</v>
      </c>
      <c r="AZ584" s="26" t="s">
        <v>327</v>
      </c>
      <c r="BA584" s="26" t="s">
        <v>327</v>
      </c>
      <c r="BB584" s="26" t="s">
        <v>327</v>
      </c>
      <c r="BE584" s="26" t="s">
        <v>327</v>
      </c>
      <c r="BF584" s="26" t="s">
        <v>327</v>
      </c>
      <c r="BG584" s="26" t="s">
        <v>327</v>
      </c>
      <c r="BH584" s="26" t="s">
        <v>327</v>
      </c>
      <c r="BK584" s="26" t="s">
        <v>327</v>
      </c>
      <c r="BL584" s="26" t="s">
        <v>327</v>
      </c>
      <c r="BM584" s="26" t="s">
        <v>327</v>
      </c>
      <c r="BN584" s="26" t="s">
        <v>327</v>
      </c>
      <c r="BQ584" s="26" t="s">
        <v>327</v>
      </c>
      <c r="BR584" s="26" t="s">
        <v>327</v>
      </c>
      <c r="BS584" s="26" t="s">
        <v>327</v>
      </c>
      <c r="BT584" s="26" t="s">
        <v>327</v>
      </c>
      <c r="BW584" s="26" t="s">
        <v>327</v>
      </c>
      <c r="BX584" s="26" t="s">
        <v>327</v>
      </c>
      <c r="BY584" s="26" t="s">
        <v>327</v>
      </c>
      <c r="BZ584" s="26" t="s">
        <v>327</v>
      </c>
      <c r="CC584" s="26" t="s">
        <v>327</v>
      </c>
      <c r="CD584" s="26" t="s">
        <v>327</v>
      </c>
      <c r="CE584" s="26" t="s">
        <v>327</v>
      </c>
      <c r="CF584" s="26" t="s">
        <v>327</v>
      </c>
      <c r="CI584" s="26" t="s">
        <v>327</v>
      </c>
      <c r="CJ584" s="26" t="s">
        <v>327</v>
      </c>
      <c r="CK584" s="26" t="s">
        <v>327</v>
      </c>
      <c r="CL584" s="26" t="s">
        <v>327</v>
      </c>
      <c r="CO584" s="26" t="s">
        <v>327</v>
      </c>
      <c r="CP584" s="26" t="s">
        <v>327</v>
      </c>
      <c r="CQ584" s="26" t="s">
        <v>327</v>
      </c>
      <c r="CR584" s="26" t="s">
        <v>327</v>
      </c>
      <c r="CU584" s="26" t="s">
        <v>327</v>
      </c>
      <c r="CV584" s="26" t="s">
        <v>327</v>
      </c>
      <c r="CW584" s="26" t="s">
        <v>327</v>
      </c>
      <c r="CX584" s="26" t="s">
        <v>327</v>
      </c>
    </row>
    <row r="585" spans="5:102" x14ac:dyDescent="0.45">
      <c r="E585" s="26" t="s">
        <v>327</v>
      </c>
      <c r="F585" s="26" t="s">
        <v>327</v>
      </c>
      <c r="G585" s="26" t="s">
        <v>327</v>
      </c>
      <c r="H585" s="26" t="s">
        <v>327</v>
      </c>
      <c r="I585" s="26" t="s">
        <v>327</v>
      </c>
      <c r="J585" s="26" t="s">
        <v>327</v>
      </c>
      <c r="K585" s="26" t="s">
        <v>327</v>
      </c>
      <c r="L585" s="26" t="s">
        <v>327</v>
      </c>
      <c r="M585" s="26" t="s">
        <v>327</v>
      </c>
      <c r="O585" s="26" t="s">
        <v>327</v>
      </c>
      <c r="P585" s="26" t="s">
        <v>327</v>
      </c>
      <c r="Q585" s="26" t="s">
        <v>327</v>
      </c>
      <c r="R585" s="26" t="s">
        <v>327</v>
      </c>
      <c r="U585" s="26" t="s">
        <v>327</v>
      </c>
      <c r="V585" s="26" t="s">
        <v>327</v>
      </c>
      <c r="W585" s="26" t="s">
        <v>327</v>
      </c>
      <c r="X585" s="26" t="s">
        <v>327</v>
      </c>
      <c r="AA585" s="26" t="s">
        <v>327</v>
      </c>
      <c r="AB585" s="26" t="s">
        <v>327</v>
      </c>
      <c r="AC585" s="26" t="s">
        <v>327</v>
      </c>
      <c r="AD585" s="26" t="s">
        <v>327</v>
      </c>
      <c r="AG585" s="26" t="s">
        <v>327</v>
      </c>
      <c r="AH585" s="26" t="s">
        <v>327</v>
      </c>
      <c r="AI585" s="26" t="s">
        <v>327</v>
      </c>
      <c r="AJ585" s="26" t="s">
        <v>327</v>
      </c>
      <c r="AM585" s="26" t="s">
        <v>327</v>
      </c>
      <c r="AN585" s="26" t="s">
        <v>327</v>
      </c>
      <c r="AO585" s="26" t="s">
        <v>327</v>
      </c>
      <c r="AP585" s="26" t="s">
        <v>327</v>
      </c>
      <c r="AS585" s="26" t="s">
        <v>327</v>
      </c>
      <c r="AT585" s="26" t="s">
        <v>327</v>
      </c>
      <c r="AU585" s="26" t="s">
        <v>327</v>
      </c>
      <c r="AV585" s="26" t="s">
        <v>327</v>
      </c>
      <c r="AY585" s="26" t="s">
        <v>327</v>
      </c>
      <c r="AZ585" s="26" t="s">
        <v>327</v>
      </c>
      <c r="BA585" s="26" t="s">
        <v>327</v>
      </c>
      <c r="BB585" s="26" t="s">
        <v>327</v>
      </c>
      <c r="BE585" s="26" t="s">
        <v>327</v>
      </c>
      <c r="BF585" s="26" t="s">
        <v>327</v>
      </c>
      <c r="BG585" s="26" t="s">
        <v>327</v>
      </c>
      <c r="BH585" s="26" t="s">
        <v>327</v>
      </c>
      <c r="BK585" s="26" t="s">
        <v>327</v>
      </c>
      <c r="BL585" s="26" t="s">
        <v>327</v>
      </c>
      <c r="BM585" s="26" t="s">
        <v>327</v>
      </c>
      <c r="BN585" s="26" t="s">
        <v>327</v>
      </c>
      <c r="BQ585" s="26" t="s">
        <v>327</v>
      </c>
      <c r="BR585" s="26" t="s">
        <v>327</v>
      </c>
      <c r="BS585" s="26" t="s">
        <v>327</v>
      </c>
      <c r="BT585" s="26" t="s">
        <v>327</v>
      </c>
      <c r="BW585" s="26" t="s">
        <v>327</v>
      </c>
      <c r="BX585" s="26" t="s">
        <v>327</v>
      </c>
      <c r="BY585" s="26" t="s">
        <v>327</v>
      </c>
      <c r="BZ585" s="26" t="s">
        <v>327</v>
      </c>
      <c r="CC585" s="26" t="s">
        <v>327</v>
      </c>
      <c r="CD585" s="26" t="s">
        <v>327</v>
      </c>
      <c r="CE585" s="26" t="s">
        <v>327</v>
      </c>
      <c r="CF585" s="26" t="s">
        <v>327</v>
      </c>
      <c r="CI585" s="26" t="s">
        <v>327</v>
      </c>
      <c r="CJ585" s="26" t="s">
        <v>327</v>
      </c>
      <c r="CK585" s="26" t="s">
        <v>327</v>
      </c>
      <c r="CL585" s="26" t="s">
        <v>327</v>
      </c>
      <c r="CO585" s="26" t="s">
        <v>327</v>
      </c>
      <c r="CP585" s="26" t="s">
        <v>327</v>
      </c>
      <c r="CQ585" s="26" t="s">
        <v>327</v>
      </c>
      <c r="CR585" s="26" t="s">
        <v>327</v>
      </c>
      <c r="CU585" s="26" t="s">
        <v>327</v>
      </c>
      <c r="CV585" s="26" t="s">
        <v>327</v>
      </c>
      <c r="CW585" s="26" t="s">
        <v>327</v>
      </c>
      <c r="CX585" s="26" t="s">
        <v>327</v>
      </c>
    </row>
    <row r="586" spans="5:102" x14ac:dyDescent="0.45">
      <c r="E586" s="26" t="s">
        <v>327</v>
      </c>
      <c r="F586" s="26" t="s">
        <v>327</v>
      </c>
      <c r="G586" s="26" t="s">
        <v>327</v>
      </c>
      <c r="H586" s="26" t="s">
        <v>327</v>
      </c>
      <c r="I586" s="26" t="s">
        <v>327</v>
      </c>
      <c r="J586" s="26" t="s">
        <v>327</v>
      </c>
      <c r="K586" s="26" t="s">
        <v>327</v>
      </c>
      <c r="L586" s="26" t="s">
        <v>327</v>
      </c>
      <c r="M586" s="26" t="s">
        <v>327</v>
      </c>
      <c r="O586" s="26" t="s">
        <v>327</v>
      </c>
      <c r="P586" s="26" t="s">
        <v>327</v>
      </c>
      <c r="Q586" s="26" t="s">
        <v>327</v>
      </c>
      <c r="R586" s="26" t="s">
        <v>327</v>
      </c>
      <c r="U586" s="26" t="s">
        <v>327</v>
      </c>
      <c r="V586" s="26" t="s">
        <v>327</v>
      </c>
      <c r="W586" s="26" t="s">
        <v>327</v>
      </c>
      <c r="X586" s="26" t="s">
        <v>327</v>
      </c>
      <c r="AA586" s="26" t="s">
        <v>327</v>
      </c>
      <c r="AB586" s="26" t="s">
        <v>327</v>
      </c>
      <c r="AC586" s="26" t="s">
        <v>327</v>
      </c>
      <c r="AD586" s="26" t="s">
        <v>327</v>
      </c>
      <c r="AG586" s="26" t="s">
        <v>327</v>
      </c>
      <c r="AH586" s="26" t="s">
        <v>327</v>
      </c>
      <c r="AI586" s="26" t="s">
        <v>327</v>
      </c>
      <c r="AJ586" s="26" t="s">
        <v>327</v>
      </c>
      <c r="AM586" s="26" t="s">
        <v>327</v>
      </c>
      <c r="AN586" s="26" t="s">
        <v>327</v>
      </c>
      <c r="AO586" s="26" t="s">
        <v>327</v>
      </c>
      <c r="AP586" s="26" t="s">
        <v>327</v>
      </c>
      <c r="AS586" s="26" t="s">
        <v>327</v>
      </c>
      <c r="AT586" s="26" t="s">
        <v>327</v>
      </c>
      <c r="AU586" s="26" t="s">
        <v>327</v>
      </c>
      <c r="AV586" s="26" t="s">
        <v>327</v>
      </c>
      <c r="AY586" s="26" t="s">
        <v>327</v>
      </c>
      <c r="AZ586" s="26" t="s">
        <v>327</v>
      </c>
      <c r="BA586" s="26" t="s">
        <v>327</v>
      </c>
      <c r="BB586" s="26" t="s">
        <v>327</v>
      </c>
      <c r="BE586" s="26" t="s">
        <v>327</v>
      </c>
      <c r="BF586" s="26" t="s">
        <v>327</v>
      </c>
      <c r="BG586" s="26" t="s">
        <v>327</v>
      </c>
      <c r="BH586" s="26" t="s">
        <v>327</v>
      </c>
      <c r="BK586" s="26" t="s">
        <v>327</v>
      </c>
      <c r="BL586" s="26" t="s">
        <v>327</v>
      </c>
      <c r="BM586" s="26" t="s">
        <v>327</v>
      </c>
      <c r="BN586" s="26" t="s">
        <v>327</v>
      </c>
      <c r="BQ586" s="26" t="s">
        <v>327</v>
      </c>
      <c r="BR586" s="26" t="s">
        <v>327</v>
      </c>
      <c r="BS586" s="26" t="s">
        <v>327</v>
      </c>
      <c r="BT586" s="26" t="s">
        <v>327</v>
      </c>
      <c r="BW586" s="26" t="s">
        <v>327</v>
      </c>
      <c r="BX586" s="26" t="s">
        <v>327</v>
      </c>
      <c r="BY586" s="26" t="s">
        <v>327</v>
      </c>
      <c r="BZ586" s="26" t="s">
        <v>327</v>
      </c>
      <c r="CC586" s="26" t="s">
        <v>327</v>
      </c>
      <c r="CD586" s="26" t="s">
        <v>327</v>
      </c>
      <c r="CE586" s="26" t="s">
        <v>327</v>
      </c>
      <c r="CF586" s="26" t="s">
        <v>327</v>
      </c>
      <c r="CI586" s="26" t="s">
        <v>327</v>
      </c>
      <c r="CJ586" s="26" t="s">
        <v>327</v>
      </c>
      <c r="CK586" s="26" t="s">
        <v>327</v>
      </c>
      <c r="CL586" s="26" t="s">
        <v>327</v>
      </c>
      <c r="CO586" s="26" t="s">
        <v>327</v>
      </c>
      <c r="CP586" s="26" t="s">
        <v>327</v>
      </c>
      <c r="CQ586" s="26" t="s">
        <v>327</v>
      </c>
      <c r="CR586" s="26" t="s">
        <v>327</v>
      </c>
      <c r="CU586" s="26" t="s">
        <v>327</v>
      </c>
      <c r="CV586" s="26" t="s">
        <v>327</v>
      </c>
      <c r="CW586" s="26" t="s">
        <v>327</v>
      </c>
      <c r="CX586" s="26" t="s">
        <v>327</v>
      </c>
    </row>
    <row r="587" spans="5:102" x14ac:dyDescent="0.45">
      <c r="E587" s="26" t="s">
        <v>327</v>
      </c>
      <c r="F587" s="26" t="s">
        <v>327</v>
      </c>
      <c r="G587" s="26" t="s">
        <v>327</v>
      </c>
      <c r="H587" s="26" t="s">
        <v>327</v>
      </c>
      <c r="I587" s="26" t="s">
        <v>327</v>
      </c>
      <c r="J587" s="26" t="s">
        <v>327</v>
      </c>
      <c r="K587" s="26" t="s">
        <v>327</v>
      </c>
      <c r="L587" s="26" t="s">
        <v>327</v>
      </c>
      <c r="M587" s="26" t="s">
        <v>327</v>
      </c>
      <c r="O587" s="26" t="s">
        <v>327</v>
      </c>
      <c r="P587" s="26" t="s">
        <v>327</v>
      </c>
      <c r="Q587" s="26" t="s">
        <v>327</v>
      </c>
      <c r="R587" s="26" t="s">
        <v>327</v>
      </c>
      <c r="U587" s="26" t="s">
        <v>327</v>
      </c>
      <c r="V587" s="26" t="s">
        <v>327</v>
      </c>
      <c r="W587" s="26" t="s">
        <v>327</v>
      </c>
      <c r="X587" s="26" t="s">
        <v>327</v>
      </c>
      <c r="AA587" s="26" t="s">
        <v>327</v>
      </c>
      <c r="AB587" s="26" t="s">
        <v>327</v>
      </c>
      <c r="AC587" s="26" t="s">
        <v>327</v>
      </c>
      <c r="AD587" s="26" t="s">
        <v>327</v>
      </c>
      <c r="AG587" s="26" t="s">
        <v>327</v>
      </c>
      <c r="AH587" s="26" t="s">
        <v>327</v>
      </c>
      <c r="AI587" s="26" t="s">
        <v>327</v>
      </c>
      <c r="AJ587" s="26" t="s">
        <v>327</v>
      </c>
      <c r="AM587" s="26" t="s">
        <v>327</v>
      </c>
      <c r="AN587" s="26" t="s">
        <v>327</v>
      </c>
      <c r="AO587" s="26" t="s">
        <v>327</v>
      </c>
      <c r="AP587" s="26" t="s">
        <v>327</v>
      </c>
      <c r="AS587" s="26" t="s">
        <v>327</v>
      </c>
      <c r="AT587" s="26" t="s">
        <v>327</v>
      </c>
      <c r="AU587" s="26" t="s">
        <v>327</v>
      </c>
      <c r="AV587" s="26" t="s">
        <v>327</v>
      </c>
      <c r="AY587" s="26" t="s">
        <v>327</v>
      </c>
      <c r="AZ587" s="26" t="s">
        <v>327</v>
      </c>
      <c r="BA587" s="26" t="s">
        <v>327</v>
      </c>
      <c r="BB587" s="26" t="s">
        <v>327</v>
      </c>
      <c r="BE587" s="26" t="s">
        <v>327</v>
      </c>
      <c r="BF587" s="26" t="s">
        <v>327</v>
      </c>
      <c r="BG587" s="26" t="s">
        <v>327</v>
      </c>
      <c r="BH587" s="26" t="s">
        <v>327</v>
      </c>
      <c r="BK587" s="26" t="s">
        <v>327</v>
      </c>
      <c r="BL587" s="26" t="s">
        <v>327</v>
      </c>
      <c r="BM587" s="26" t="s">
        <v>327</v>
      </c>
      <c r="BN587" s="26" t="s">
        <v>327</v>
      </c>
      <c r="BQ587" s="26" t="s">
        <v>327</v>
      </c>
      <c r="BR587" s="26" t="s">
        <v>327</v>
      </c>
      <c r="BS587" s="26" t="s">
        <v>327</v>
      </c>
      <c r="BT587" s="26" t="s">
        <v>327</v>
      </c>
      <c r="BW587" s="26" t="s">
        <v>327</v>
      </c>
      <c r="BX587" s="26" t="s">
        <v>327</v>
      </c>
      <c r="BY587" s="26" t="s">
        <v>327</v>
      </c>
      <c r="BZ587" s="26" t="s">
        <v>327</v>
      </c>
      <c r="CC587" s="26" t="s">
        <v>327</v>
      </c>
      <c r="CD587" s="26" t="s">
        <v>327</v>
      </c>
      <c r="CE587" s="26" t="s">
        <v>327</v>
      </c>
      <c r="CF587" s="26" t="s">
        <v>327</v>
      </c>
      <c r="CI587" s="26" t="s">
        <v>327</v>
      </c>
      <c r="CJ587" s="26" t="s">
        <v>327</v>
      </c>
      <c r="CK587" s="26" t="s">
        <v>327</v>
      </c>
      <c r="CL587" s="26" t="s">
        <v>327</v>
      </c>
      <c r="CO587" s="26" t="s">
        <v>327</v>
      </c>
      <c r="CP587" s="26" t="s">
        <v>327</v>
      </c>
      <c r="CQ587" s="26" t="s">
        <v>327</v>
      </c>
      <c r="CR587" s="26" t="s">
        <v>327</v>
      </c>
      <c r="CU587" s="26" t="s">
        <v>327</v>
      </c>
      <c r="CV587" s="26" t="s">
        <v>327</v>
      </c>
      <c r="CW587" s="26" t="s">
        <v>327</v>
      </c>
      <c r="CX587" s="26" t="s">
        <v>327</v>
      </c>
    </row>
    <row r="588" spans="5:102" x14ac:dyDescent="0.45">
      <c r="E588" s="26" t="s">
        <v>327</v>
      </c>
      <c r="F588" s="26" t="s">
        <v>327</v>
      </c>
      <c r="G588" s="26" t="s">
        <v>327</v>
      </c>
      <c r="H588" s="26" t="s">
        <v>327</v>
      </c>
      <c r="I588" s="26" t="s">
        <v>327</v>
      </c>
      <c r="J588" s="26" t="s">
        <v>327</v>
      </c>
      <c r="K588" s="26" t="s">
        <v>327</v>
      </c>
      <c r="L588" s="26" t="s">
        <v>327</v>
      </c>
      <c r="M588" s="26" t="s">
        <v>327</v>
      </c>
      <c r="O588" s="26" t="s">
        <v>327</v>
      </c>
      <c r="P588" s="26" t="s">
        <v>327</v>
      </c>
      <c r="Q588" s="26" t="s">
        <v>327</v>
      </c>
      <c r="R588" s="26" t="s">
        <v>327</v>
      </c>
      <c r="U588" s="26" t="s">
        <v>327</v>
      </c>
      <c r="V588" s="26" t="s">
        <v>327</v>
      </c>
      <c r="W588" s="26" t="s">
        <v>327</v>
      </c>
      <c r="X588" s="26" t="s">
        <v>327</v>
      </c>
      <c r="AA588" s="26" t="s">
        <v>327</v>
      </c>
      <c r="AB588" s="26" t="s">
        <v>327</v>
      </c>
      <c r="AC588" s="26" t="s">
        <v>327</v>
      </c>
      <c r="AD588" s="26" t="s">
        <v>327</v>
      </c>
      <c r="AG588" s="26" t="s">
        <v>327</v>
      </c>
      <c r="AH588" s="26" t="s">
        <v>327</v>
      </c>
      <c r="AI588" s="26" t="s">
        <v>327</v>
      </c>
      <c r="AJ588" s="26" t="s">
        <v>327</v>
      </c>
      <c r="AM588" s="26" t="s">
        <v>327</v>
      </c>
      <c r="AN588" s="26" t="s">
        <v>327</v>
      </c>
      <c r="AO588" s="26" t="s">
        <v>327</v>
      </c>
      <c r="AP588" s="26" t="s">
        <v>327</v>
      </c>
      <c r="AS588" s="26" t="s">
        <v>327</v>
      </c>
      <c r="AT588" s="26" t="s">
        <v>327</v>
      </c>
      <c r="AU588" s="26" t="s">
        <v>327</v>
      </c>
      <c r="AV588" s="26" t="s">
        <v>327</v>
      </c>
      <c r="AY588" s="26" t="s">
        <v>327</v>
      </c>
      <c r="AZ588" s="26" t="s">
        <v>327</v>
      </c>
      <c r="BA588" s="26" t="s">
        <v>327</v>
      </c>
      <c r="BB588" s="26" t="s">
        <v>327</v>
      </c>
      <c r="BE588" s="26" t="s">
        <v>327</v>
      </c>
      <c r="BF588" s="26" t="s">
        <v>327</v>
      </c>
      <c r="BG588" s="26" t="s">
        <v>327</v>
      </c>
      <c r="BH588" s="26" t="s">
        <v>327</v>
      </c>
      <c r="BK588" s="26" t="s">
        <v>327</v>
      </c>
      <c r="BL588" s="26" t="s">
        <v>327</v>
      </c>
      <c r="BM588" s="26" t="s">
        <v>327</v>
      </c>
      <c r="BN588" s="26" t="s">
        <v>327</v>
      </c>
      <c r="BQ588" s="26" t="s">
        <v>327</v>
      </c>
      <c r="BR588" s="26" t="s">
        <v>327</v>
      </c>
      <c r="BS588" s="26" t="s">
        <v>327</v>
      </c>
      <c r="BT588" s="26" t="s">
        <v>327</v>
      </c>
      <c r="BW588" s="26" t="s">
        <v>327</v>
      </c>
      <c r="BX588" s="26" t="s">
        <v>327</v>
      </c>
      <c r="BY588" s="26" t="s">
        <v>327</v>
      </c>
      <c r="BZ588" s="26" t="s">
        <v>327</v>
      </c>
      <c r="CC588" s="26" t="s">
        <v>327</v>
      </c>
      <c r="CD588" s="26" t="s">
        <v>327</v>
      </c>
      <c r="CE588" s="26" t="s">
        <v>327</v>
      </c>
      <c r="CF588" s="26" t="s">
        <v>327</v>
      </c>
      <c r="CI588" s="26" t="s">
        <v>327</v>
      </c>
      <c r="CJ588" s="26" t="s">
        <v>327</v>
      </c>
      <c r="CK588" s="26" t="s">
        <v>327</v>
      </c>
      <c r="CL588" s="26" t="s">
        <v>327</v>
      </c>
      <c r="CO588" s="26" t="s">
        <v>327</v>
      </c>
      <c r="CP588" s="26" t="s">
        <v>327</v>
      </c>
      <c r="CQ588" s="26" t="s">
        <v>327</v>
      </c>
      <c r="CR588" s="26" t="s">
        <v>327</v>
      </c>
      <c r="CU588" s="26" t="s">
        <v>327</v>
      </c>
      <c r="CV588" s="26" t="s">
        <v>327</v>
      </c>
      <c r="CW588" s="26" t="s">
        <v>327</v>
      </c>
      <c r="CX588" s="26" t="s">
        <v>327</v>
      </c>
    </row>
    <row r="589" spans="5:102" x14ac:dyDescent="0.45">
      <c r="E589" s="26" t="s">
        <v>327</v>
      </c>
      <c r="F589" s="26" t="s">
        <v>327</v>
      </c>
      <c r="G589" s="26" t="s">
        <v>327</v>
      </c>
      <c r="H589" s="26" t="s">
        <v>327</v>
      </c>
      <c r="I589" s="26" t="s">
        <v>327</v>
      </c>
      <c r="J589" s="26" t="s">
        <v>327</v>
      </c>
      <c r="K589" s="26" t="s">
        <v>327</v>
      </c>
      <c r="L589" s="26" t="s">
        <v>327</v>
      </c>
      <c r="M589" s="26" t="s">
        <v>327</v>
      </c>
      <c r="O589" s="26" t="s">
        <v>327</v>
      </c>
      <c r="P589" s="26" t="s">
        <v>327</v>
      </c>
      <c r="Q589" s="26" t="s">
        <v>327</v>
      </c>
      <c r="R589" s="26" t="s">
        <v>327</v>
      </c>
      <c r="U589" s="26" t="s">
        <v>327</v>
      </c>
      <c r="V589" s="26" t="s">
        <v>327</v>
      </c>
      <c r="W589" s="26" t="s">
        <v>327</v>
      </c>
      <c r="X589" s="26" t="s">
        <v>327</v>
      </c>
      <c r="AA589" s="26" t="s">
        <v>327</v>
      </c>
      <c r="AB589" s="26" t="s">
        <v>327</v>
      </c>
      <c r="AC589" s="26" t="s">
        <v>327</v>
      </c>
      <c r="AD589" s="26" t="s">
        <v>327</v>
      </c>
      <c r="AG589" s="26" t="s">
        <v>327</v>
      </c>
      <c r="AH589" s="26" t="s">
        <v>327</v>
      </c>
      <c r="AI589" s="26" t="s">
        <v>327</v>
      </c>
      <c r="AJ589" s="26" t="s">
        <v>327</v>
      </c>
      <c r="AM589" s="26" t="s">
        <v>327</v>
      </c>
      <c r="AN589" s="26" t="s">
        <v>327</v>
      </c>
      <c r="AO589" s="26" t="s">
        <v>327</v>
      </c>
      <c r="AP589" s="26" t="s">
        <v>327</v>
      </c>
      <c r="AS589" s="26" t="s">
        <v>327</v>
      </c>
      <c r="AT589" s="26" t="s">
        <v>327</v>
      </c>
      <c r="AU589" s="26" t="s">
        <v>327</v>
      </c>
      <c r="AV589" s="26" t="s">
        <v>327</v>
      </c>
      <c r="AY589" s="26" t="s">
        <v>327</v>
      </c>
      <c r="AZ589" s="26" t="s">
        <v>327</v>
      </c>
      <c r="BA589" s="26" t="s">
        <v>327</v>
      </c>
      <c r="BB589" s="26" t="s">
        <v>327</v>
      </c>
      <c r="BE589" s="26" t="s">
        <v>327</v>
      </c>
      <c r="BF589" s="26" t="s">
        <v>327</v>
      </c>
      <c r="BG589" s="26" t="s">
        <v>327</v>
      </c>
      <c r="BH589" s="26" t="s">
        <v>327</v>
      </c>
      <c r="BK589" s="26" t="s">
        <v>327</v>
      </c>
      <c r="BL589" s="26" t="s">
        <v>327</v>
      </c>
      <c r="BM589" s="26" t="s">
        <v>327</v>
      </c>
      <c r="BN589" s="26" t="s">
        <v>327</v>
      </c>
      <c r="BQ589" s="26" t="s">
        <v>327</v>
      </c>
      <c r="BR589" s="26" t="s">
        <v>327</v>
      </c>
      <c r="BS589" s="26" t="s">
        <v>327</v>
      </c>
      <c r="BT589" s="26" t="s">
        <v>327</v>
      </c>
      <c r="BW589" s="26" t="s">
        <v>327</v>
      </c>
      <c r="BX589" s="26" t="s">
        <v>327</v>
      </c>
      <c r="BY589" s="26" t="s">
        <v>327</v>
      </c>
      <c r="BZ589" s="26" t="s">
        <v>327</v>
      </c>
      <c r="CC589" s="26" t="s">
        <v>327</v>
      </c>
      <c r="CD589" s="26" t="s">
        <v>327</v>
      </c>
      <c r="CE589" s="26" t="s">
        <v>327</v>
      </c>
      <c r="CF589" s="26" t="s">
        <v>327</v>
      </c>
      <c r="CI589" s="26" t="s">
        <v>327</v>
      </c>
      <c r="CJ589" s="26" t="s">
        <v>327</v>
      </c>
      <c r="CK589" s="26" t="s">
        <v>327</v>
      </c>
      <c r="CL589" s="26" t="s">
        <v>327</v>
      </c>
      <c r="CO589" s="26" t="s">
        <v>327</v>
      </c>
      <c r="CP589" s="26" t="s">
        <v>327</v>
      </c>
      <c r="CQ589" s="26" t="s">
        <v>327</v>
      </c>
      <c r="CR589" s="26" t="s">
        <v>327</v>
      </c>
      <c r="CU589" s="26" t="s">
        <v>327</v>
      </c>
      <c r="CV589" s="26" t="s">
        <v>327</v>
      </c>
      <c r="CW589" s="26" t="s">
        <v>327</v>
      </c>
      <c r="CX589" s="26" t="s">
        <v>327</v>
      </c>
    </row>
    <row r="590" spans="5:102" x14ac:dyDescent="0.45">
      <c r="E590" s="26" t="s">
        <v>327</v>
      </c>
      <c r="F590" s="26" t="s">
        <v>327</v>
      </c>
      <c r="G590" s="26" t="s">
        <v>327</v>
      </c>
      <c r="H590" s="26" t="s">
        <v>327</v>
      </c>
      <c r="I590" s="26" t="s">
        <v>327</v>
      </c>
      <c r="J590" s="26" t="s">
        <v>327</v>
      </c>
      <c r="K590" s="26" t="s">
        <v>327</v>
      </c>
      <c r="L590" s="26" t="s">
        <v>327</v>
      </c>
      <c r="M590" s="26" t="s">
        <v>327</v>
      </c>
      <c r="O590" s="26" t="s">
        <v>327</v>
      </c>
      <c r="P590" s="26" t="s">
        <v>327</v>
      </c>
      <c r="Q590" s="26" t="s">
        <v>327</v>
      </c>
      <c r="R590" s="26" t="s">
        <v>327</v>
      </c>
      <c r="U590" s="26" t="s">
        <v>327</v>
      </c>
      <c r="V590" s="26" t="s">
        <v>327</v>
      </c>
      <c r="W590" s="26" t="s">
        <v>327</v>
      </c>
      <c r="X590" s="26" t="s">
        <v>327</v>
      </c>
      <c r="AA590" s="26" t="s">
        <v>327</v>
      </c>
      <c r="AB590" s="26" t="s">
        <v>327</v>
      </c>
      <c r="AC590" s="26" t="s">
        <v>327</v>
      </c>
      <c r="AD590" s="26" t="s">
        <v>327</v>
      </c>
      <c r="AG590" s="26" t="s">
        <v>327</v>
      </c>
      <c r="AH590" s="26" t="s">
        <v>327</v>
      </c>
      <c r="AI590" s="26" t="s">
        <v>327</v>
      </c>
      <c r="AJ590" s="26" t="s">
        <v>327</v>
      </c>
      <c r="AM590" s="26" t="s">
        <v>327</v>
      </c>
      <c r="AN590" s="26" t="s">
        <v>327</v>
      </c>
      <c r="AO590" s="26" t="s">
        <v>327</v>
      </c>
      <c r="AP590" s="26" t="s">
        <v>327</v>
      </c>
      <c r="AS590" s="26" t="s">
        <v>327</v>
      </c>
      <c r="AT590" s="26" t="s">
        <v>327</v>
      </c>
      <c r="AU590" s="26" t="s">
        <v>327</v>
      </c>
      <c r="AV590" s="26" t="s">
        <v>327</v>
      </c>
      <c r="AY590" s="26" t="s">
        <v>327</v>
      </c>
      <c r="AZ590" s="26" t="s">
        <v>327</v>
      </c>
      <c r="BA590" s="26" t="s">
        <v>327</v>
      </c>
      <c r="BB590" s="26" t="s">
        <v>327</v>
      </c>
      <c r="BE590" s="26" t="s">
        <v>327</v>
      </c>
      <c r="BF590" s="26" t="s">
        <v>327</v>
      </c>
      <c r="BG590" s="26" t="s">
        <v>327</v>
      </c>
      <c r="BH590" s="26" t="s">
        <v>327</v>
      </c>
      <c r="BK590" s="26" t="s">
        <v>327</v>
      </c>
      <c r="BL590" s="26" t="s">
        <v>327</v>
      </c>
      <c r="BM590" s="26" t="s">
        <v>327</v>
      </c>
      <c r="BN590" s="26" t="s">
        <v>327</v>
      </c>
      <c r="BQ590" s="26" t="s">
        <v>327</v>
      </c>
      <c r="BR590" s="26" t="s">
        <v>327</v>
      </c>
      <c r="BS590" s="26" t="s">
        <v>327</v>
      </c>
      <c r="BT590" s="26" t="s">
        <v>327</v>
      </c>
      <c r="BW590" s="26" t="s">
        <v>327</v>
      </c>
      <c r="BX590" s="26" t="s">
        <v>327</v>
      </c>
      <c r="BY590" s="26" t="s">
        <v>327</v>
      </c>
      <c r="BZ590" s="26" t="s">
        <v>327</v>
      </c>
      <c r="CC590" s="26" t="s">
        <v>327</v>
      </c>
      <c r="CD590" s="26" t="s">
        <v>327</v>
      </c>
      <c r="CE590" s="26" t="s">
        <v>327</v>
      </c>
      <c r="CF590" s="26" t="s">
        <v>327</v>
      </c>
      <c r="CI590" s="26" t="s">
        <v>327</v>
      </c>
      <c r="CJ590" s="26" t="s">
        <v>327</v>
      </c>
      <c r="CK590" s="26" t="s">
        <v>327</v>
      </c>
      <c r="CL590" s="26" t="s">
        <v>327</v>
      </c>
      <c r="CO590" s="26" t="s">
        <v>327</v>
      </c>
      <c r="CP590" s="26" t="s">
        <v>327</v>
      </c>
      <c r="CQ590" s="26" t="s">
        <v>327</v>
      </c>
      <c r="CR590" s="26" t="s">
        <v>327</v>
      </c>
      <c r="CU590" s="26" t="s">
        <v>327</v>
      </c>
      <c r="CV590" s="26" t="s">
        <v>327</v>
      </c>
      <c r="CW590" s="26" t="s">
        <v>327</v>
      </c>
      <c r="CX590" s="26" t="s">
        <v>327</v>
      </c>
    </row>
    <row r="591" spans="5:102" x14ac:dyDescent="0.45">
      <c r="E591" s="26" t="s">
        <v>327</v>
      </c>
      <c r="F591" s="26" t="s">
        <v>327</v>
      </c>
      <c r="G591" s="26" t="s">
        <v>327</v>
      </c>
      <c r="H591" s="26" t="s">
        <v>327</v>
      </c>
      <c r="I591" s="26" t="s">
        <v>327</v>
      </c>
      <c r="J591" s="26" t="s">
        <v>327</v>
      </c>
      <c r="K591" s="26" t="s">
        <v>327</v>
      </c>
      <c r="L591" s="26" t="s">
        <v>327</v>
      </c>
      <c r="M591" s="26" t="s">
        <v>327</v>
      </c>
      <c r="O591" s="26" t="s">
        <v>327</v>
      </c>
      <c r="P591" s="26" t="s">
        <v>327</v>
      </c>
      <c r="Q591" s="26" t="s">
        <v>327</v>
      </c>
      <c r="R591" s="26" t="s">
        <v>327</v>
      </c>
      <c r="U591" s="26" t="s">
        <v>327</v>
      </c>
      <c r="V591" s="26" t="s">
        <v>327</v>
      </c>
      <c r="W591" s="26" t="s">
        <v>327</v>
      </c>
      <c r="X591" s="26" t="s">
        <v>327</v>
      </c>
      <c r="AA591" s="26" t="s">
        <v>327</v>
      </c>
      <c r="AB591" s="26" t="s">
        <v>327</v>
      </c>
      <c r="AC591" s="26" t="s">
        <v>327</v>
      </c>
      <c r="AD591" s="26" t="s">
        <v>327</v>
      </c>
      <c r="AG591" s="26" t="s">
        <v>327</v>
      </c>
      <c r="AH591" s="26" t="s">
        <v>327</v>
      </c>
      <c r="AI591" s="26" t="s">
        <v>327</v>
      </c>
      <c r="AJ591" s="26" t="s">
        <v>327</v>
      </c>
      <c r="AM591" s="26" t="s">
        <v>327</v>
      </c>
      <c r="AN591" s="26" t="s">
        <v>327</v>
      </c>
      <c r="AO591" s="26" t="s">
        <v>327</v>
      </c>
      <c r="AP591" s="26" t="s">
        <v>327</v>
      </c>
      <c r="AS591" s="26" t="s">
        <v>327</v>
      </c>
      <c r="AT591" s="26" t="s">
        <v>327</v>
      </c>
      <c r="AU591" s="26" t="s">
        <v>327</v>
      </c>
      <c r="AV591" s="26" t="s">
        <v>327</v>
      </c>
      <c r="AY591" s="26" t="s">
        <v>327</v>
      </c>
      <c r="AZ591" s="26" t="s">
        <v>327</v>
      </c>
      <c r="BA591" s="26" t="s">
        <v>327</v>
      </c>
      <c r="BB591" s="26" t="s">
        <v>327</v>
      </c>
      <c r="BE591" s="26" t="s">
        <v>327</v>
      </c>
      <c r="BF591" s="26" t="s">
        <v>327</v>
      </c>
      <c r="BG591" s="26" t="s">
        <v>327</v>
      </c>
      <c r="BH591" s="26" t="s">
        <v>327</v>
      </c>
      <c r="BK591" s="26" t="s">
        <v>327</v>
      </c>
      <c r="BL591" s="26" t="s">
        <v>327</v>
      </c>
      <c r="BM591" s="26" t="s">
        <v>327</v>
      </c>
      <c r="BN591" s="26" t="s">
        <v>327</v>
      </c>
      <c r="BQ591" s="26" t="s">
        <v>327</v>
      </c>
      <c r="BR591" s="26" t="s">
        <v>327</v>
      </c>
      <c r="BS591" s="26" t="s">
        <v>327</v>
      </c>
      <c r="BT591" s="26" t="s">
        <v>327</v>
      </c>
      <c r="BW591" s="26" t="s">
        <v>327</v>
      </c>
      <c r="BX591" s="26" t="s">
        <v>327</v>
      </c>
      <c r="BY591" s="26" t="s">
        <v>327</v>
      </c>
      <c r="BZ591" s="26" t="s">
        <v>327</v>
      </c>
      <c r="CC591" s="26" t="s">
        <v>327</v>
      </c>
      <c r="CD591" s="26" t="s">
        <v>327</v>
      </c>
      <c r="CE591" s="26" t="s">
        <v>327</v>
      </c>
      <c r="CF591" s="26" t="s">
        <v>327</v>
      </c>
      <c r="CI591" s="26" t="s">
        <v>327</v>
      </c>
      <c r="CJ591" s="26" t="s">
        <v>327</v>
      </c>
      <c r="CK591" s="26" t="s">
        <v>327</v>
      </c>
      <c r="CL591" s="26" t="s">
        <v>327</v>
      </c>
      <c r="CO591" s="26" t="s">
        <v>327</v>
      </c>
      <c r="CP591" s="26" t="s">
        <v>327</v>
      </c>
      <c r="CQ591" s="26" t="s">
        <v>327</v>
      </c>
      <c r="CR591" s="26" t="s">
        <v>327</v>
      </c>
      <c r="CU591" s="26" t="s">
        <v>327</v>
      </c>
      <c r="CV591" s="26" t="s">
        <v>327</v>
      </c>
      <c r="CW591" s="26" t="s">
        <v>327</v>
      </c>
      <c r="CX591" s="26" t="s">
        <v>327</v>
      </c>
    </row>
    <row r="592" spans="5:102" x14ac:dyDescent="0.45">
      <c r="E592" s="26" t="s">
        <v>327</v>
      </c>
      <c r="F592" s="26" t="s">
        <v>327</v>
      </c>
      <c r="G592" s="26" t="s">
        <v>327</v>
      </c>
      <c r="H592" s="26" t="s">
        <v>327</v>
      </c>
      <c r="I592" s="26" t="s">
        <v>327</v>
      </c>
      <c r="J592" s="26" t="s">
        <v>327</v>
      </c>
      <c r="K592" s="26" t="s">
        <v>327</v>
      </c>
      <c r="L592" s="26" t="s">
        <v>327</v>
      </c>
      <c r="M592" s="26" t="s">
        <v>327</v>
      </c>
      <c r="O592" s="26" t="s">
        <v>327</v>
      </c>
      <c r="P592" s="26" t="s">
        <v>327</v>
      </c>
      <c r="Q592" s="26" t="s">
        <v>327</v>
      </c>
      <c r="R592" s="26" t="s">
        <v>327</v>
      </c>
      <c r="U592" s="26" t="s">
        <v>327</v>
      </c>
      <c r="V592" s="26" t="s">
        <v>327</v>
      </c>
      <c r="W592" s="26" t="s">
        <v>327</v>
      </c>
      <c r="X592" s="26" t="s">
        <v>327</v>
      </c>
      <c r="AA592" s="26" t="s">
        <v>327</v>
      </c>
      <c r="AB592" s="26" t="s">
        <v>327</v>
      </c>
      <c r="AC592" s="26" t="s">
        <v>327</v>
      </c>
      <c r="AD592" s="26" t="s">
        <v>327</v>
      </c>
      <c r="AG592" s="26" t="s">
        <v>327</v>
      </c>
      <c r="AH592" s="26" t="s">
        <v>327</v>
      </c>
      <c r="AI592" s="26" t="s">
        <v>327</v>
      </c>
      <c r="AJ592" s="26" t="s">
        <v>327</v>
      </c>
      <c r="AM592" s="26" t="s">
        <v>327</v>
      </c>
      <c r="AN592" s="26" t="s">
        <v>327</v>
      </c>
      <c r="AO592" s="26" t="s">
        <v>327</v>
      </c>
      <c r="AP592" s="26" t="s">
        <v>327</v>
      </c>
      <c r="AS592" s="26" t="s">
        <v>327</v>
      </c>
      <c r="AT592" s="26" t="s">
        <v>327</v>
      </c>
      <c r="AU592" s="26" t="s">
        <v>327</v>
      </c>
      <c r="AV592" s="26" t="s">
        <v>327</v>
      </c>
      <c r="AY592" s="26" t="s">
        <v>327</v>
      </c>
      <c r="AZ592" s="26" t="s">
        <v>327</v>
      </c>
      <c r="BA592" s="26" t="s">
        <v>327</v>
      </c>
      <c r="BB592" s="26" t="s">
        <v>327</v>
      </c>
      <c r="BE592" s="26" t="s">
        <v>327</v>
      </c>
      <c r="BF592" s="26" t="s">
        <v>327</v>
      </c>
      <c r="BG592" s="26" t="s">
        <v>327</v>
      </c>
      <c r="BH592" s="26" t="s">
        <v>327</v>
      </c>
      <c r="BK592" s="26" t="s">
        <v>327</v>
      </c>
      <c r="BL592" s="26" t="s">
        <v>327</v>
      </c>
      <c r="BM592" s="26" t="s">
        <v>327</v>
      </c>
      <c r="BN592" s="26" t="s">
        <v>327</v>
      </c>
      <c r="BQ592" s="26" t="s">
        <v>327</v>
      </c>
      <c r="BR592" s="26" t="s">
        <v>327</v>
      </c>
      <c r="BS592" s="26" t="s">
        <v>327</v>
      </c>
      <c r="BT592" s="26" t="s">
        <v>327</v>
      </c>
      <c r="BW592" s="26" t="s">
        <v>327</v>
      </c>
      <c r="BX592" s="26" t="s">
        <v>327</v>
      </c>
      <c r="BY592" s="26" t="s">
        <v>327</v>
      </c>
      <c r="BZ592" s="26" t="s">
        <v>327</v>
      </c>
      <c r="CC592" s="26" t="s">
        <v>327</v>
      </c>
      <c r="CD592" s="26" t="s">
        <v>327</v>
      </c>
      <c r="CE592" s="26" t="s">
        <v>327</v>
      </c>
      <c r="CF592" s="26" t="s">
        <v>327</v>
      </c>
      <c r="CI592" s="26" t="s">
        <v>327</v>
      </c>
      <c r="CJ592" s="26" t="s">
        <v>327</v>
      </c>
      <c r="CK592" s="26" t="s">
        <v>327</v>
      </c>
      <c r="CL592" s="26" t="s">
        <v>327</v>
      </c>
      <c r="CO592" s="26" t="s">
        <v>327</v>
      </c>
      <c r="CP592" s="26" t="s">
        <v>327</v>
      </c>
      <c r="CQ592" s="26" t="s">
        <v>327</v>
      </c>
      <c r="CR592" s="26" t="s">
        <v>327</v>
      </c>
      <c r="CU592" s="26" t="s">
        <v>327</v>
      </c>
      <c r="CV592" s="26" t="s">
        <v>327</v>
      </c>
      <c r="CW592" s="26" t="s">
        <v>327</v>
      </c>
      <c r="CX592" s="26" t="s">
        <v>327</v>
      </c>
    </row>
    <row r="593" spans="5:102" x14ac:dyDescent="0.45">
      <c r="E593" s="26" t="s">
        <v>327</v>
      </c>
      <c r="F593" s="26" t="s">
        <v>327</v>
      </c>
      <c r="G593" s="26" t="s">
        <v>327</v>
      </c>
      <c r="H593" s="26" t="s">
        <v>327</v>
      </c>
      <c r="I593" s="26" t="s">
        <v>327</v>
      </c>
      <c r="J593" s="26" t="s">
        <v>327</v>
      </c>
      <c r="K593" s="26" t="s">
        <v>327</v>
      </c>
      <c r="L593" s="26" t="s">
        <v>327</v>
      </c>
      <c r="M593" s="26" t="s">
        <v>327</v>
      </c>
      <c r="O593" s="26" t="s">
        <v>327</v>
      </c>
      <c r="P593" s="26" t="s">
        <v>327</v>
      </c>
      <c r="Q593" s="26" t="s">
        <v>327</v>
      </c>
      <c r="R593" s="26" t="s">
        <v>327</v>
      </c>
      <c r="U593" s="26" t="s">
        <v>327</v>
      </c>
      <c r="V593" s="26" t="s">
        <v>327</v>
      </c>
      <c r="W593" s="26" t="s">
        <v>327</v>
      </c>
      <c r="X593" s="26" t="s">
        <v>327</v>
      </c>
      <c r="AA593" s="26" t="s">
        <v>327</v>
      </c>
      <c r="AB593" s="26" t="s">
        <v>327</v>
      </c>
      <c r="AC593" s="26" t="s">
        <v>327</v>
      </c>
      <c r="AD593" s="26" t="s">
        <v>327</v>
      </c>
      <c r="AG593" s="26" t="s">
        <v>327</v>
      </c>
      <c r="AH593" s="26" t="s">
        <v>327</v>
      </c>
      <c r="AI593" s="26" t="s">
        <v>327</v>
      </c>
      <c r="AJ593" s="26" t="s">
        <v>327</v>
      </c>
      <c r="AM593" s="26" t="s">
        <v>327</v>
      </c>
      <c r="AN593" s="26" t="s">
        <v>327</v>
      </c>
      <c r="AO593" s="26" t="s">
        <v>327</v>
      </c>
      <c r="AP593" s="26" t="s">
        <v>327</v>
      </c>
      <c r="AS593" s="26" t="s">
        <v>327</v>
      </c>
      <c r="AT593" s="26" t="s">
        <v>327</v>
      </c>
      <c r="AU593" s="26" t="s">
        <v>327</v>
      </c>
      <c r="AV593" s="26" t="s">
        <v>327</v>
      </c>
      <c r="AY593" s="26" t="s">
        <v>327</v>
      </c>
      <c r="AZ593" s="26" t="s">
        <v>327</v>
      </c>
      <c r="BA593" s="26" t="s">
        <v>327</v>
      </c>
      <c r="BB593" s="26" t="s">
        <v>327</v>
      </c>
      <c r="BE593" s="26" t="s">
        <v>327</v>
      </c>
      <c r="BF593" s="26" t="s">
        <v>327</v>
      </c>
      <c r="BG593" s="26" t="s">
        <v>327</v>
      </c>
      <c r="BH593" s="26" t="s">
        <v>327</v>
      </c>
      <c r="BK593" s="26" t="s">
        <v>327</v>
      </c>
      <c r="BL593" s="26" t="s">
        <v>327</v>
      </c>
      <c r="BM593" s="26" t="s">
        <v>327</v>
      </c>
      <c r="BN593" s="26" t="s">
        <v>327</v>
      </c>
      <c r="BQ593" s="26" t="s">
        <v>327</v>
      </c>
      <c r="BR593" s="26" t="s">
        <v>327</v>
      </c>
      <c r="BS593" s="26" t="s">
        <v>327</v>
      </c>
      <c r="BT593" s="26" t="s">
        <v>327</v>
      </c>
      <c r="BW593" s="26" t="s">
        <v>327</v>
      </c>
      <c r="BX593" s="26" t="s">
        <v>327</v>
      </c>
      <c r="BY593" s="26" t="s">
        <v>327</v>
      </c>
      <c r="BZ593" s="26" t="s">
        <v>327</v>
      </c>
      <c r="CC593" s="26" t="s">
        <v>327</v>
      </c>
      <c r="CD593" s="26" t="s">
        <v>327</v>
      </c>
      <c r="CE593" s="26" t="s">
        <v>327</v>
      </c>
      <c r="CF593" s="26" t="s">
        <v>327</v>
      </c>
      <c r="CI593" s="26" t="s">
        <v>327</v>
      </c>
      <c r="CJ593" s="26" t="s">
        <v>327</v>
      </c>
      <c r="CK593" s="26" t="s">
        <v>327</v>
      </c>
      <c r="CL593" s="26" t="s">
        <v>327</v>
      </c>
      <c r="CO593" s="26" t="s">
        <v>327</v>
      </c>
      <c r="CP593" s="26" t="s">
        <v>327</v>
      </c>
      <c r="CQ593" s="26" t="s">
        <v>327</v>
      </c>
      <c r="CR593" s="26" t="s">
        <v>327</v>
      </c>
      <c r="CU593" s="26" t="s">
        <v>327</v>
      </c>
      <c r="CV593" s="26" t="s">
        <v>327</v>
      </c>
      <c r="CW593" s="26" t="s">
        <v>327</v>
      </c>
      <c r="CX593" s="26" t="s">
        <v>327</v>
      </c>
    </row>
    <row r="594" spans="5:102" x14ac:dyDescent="0.45">
      <c r="E594" s="26" t="s">
        <v>327</v>
      </c>
      <c r="F594" s="26" t="s">
        <v>327</v>
      </c>
      <c r="G594" s="26" t="s">
        <v>327</v>
      </c>
      <c r="H594" s="26" t="s">
        <v>327</v>
      </c>
      <c r="I594" s="26" t="s">
        <v>327</v>
      </c>
      <c r="J594" s="26" t="s">
        <v>327</v>
      </c>
      <c r="K594" s="26" t="s">
        <v>327</v>
      </c>
      <c r="L594" s="26" t="s">
        <v>327</v>
      </c>
      <c r="M594" s="26" t="s">
        <v>327</v>
      </c>
      <c r="O594" s="26" t="s">
        <v>327</v>
      </c>
      <c r="P594" s="26" t="s">
        <v>327</v>
      </c>
      <c r="Q594" s="26" t="s">
        <v>327</v>
      </c>
      <c r="R594" s="26" t="s">
        <v>327</v>
      </c>
      <c r="U594" s="26" t="s">
        <v>327</v>
      </c>
      <c r="V594" s="26" t="s">
        <v>327</v>
      </c>
      <c r="W594" s="26" t="s">
        <v>327</v>
      </c>
      <c r="X594" s="26" t="s">
        <v>327</v>
      </c>
      <c r="AA594" s="26" t="s">
        <v>327</v>
      </c>
      <c r="AB594" s="26" t="s">
        <v>327</v>
      </c>
      <c r="AC594" s="26" t="s">
        <v>327</v>
      </c>
      <c r="AD594" s="26" t="s">
        <v>327</v>
      </c>
      <c r="AG594" s="26" t="s">
        <v>327</v>
      </c>
      <c r="AH594" s="26" t="s">
        <v>327</v>
      </c>
      <c r="AI594" s="26" t="s">
        <v>327</v>
      </c>
      <c r="AJ594" s="26" t="s">
        <v>327</v>
      </c>
      <c r="AM594" s="26" t="s">
        <v>327</v>
      </c>
      <c r="AN594" s="26" t="s">
        <v>327</v>
      </c>
      <c r="AO594" s="26" t="s">
        <v>327</v>
      </c>
      <c r="AP594" s="26" t="s">
        <v>327</v>
      </c>
      <c r="AS594" s="26" t="s">
        <v>327</v>
      </c>
      <c r="AT594" s="26" t="s">
        <v>327</v>
      </c>
      <c r="AU594" s="26" t="s">
        <v>327</v>
      </c>
      <c r="AV594" s="26" t="s">
        <v>327</v>
      </c>
      <c r="AY594" s="26" t="s">
        <v>327</v>
      </c>
      <c r="AZ594" s="26" t="s">
        <v>327</v>
      </c>
      <c r="BA594" s="26" t="s">
        <v>327</v>
      </c>
      <c r="BB594" s="26" t="s">
        <v>327</v>
      </c>
      <c r="BE594" s="26" t="s">
        <v>327</v>
      </c>
      <c r="BF594" s="26" t="s">
        <v>327</v>
      </c>
      <c r="BG594" s="26" t="s">
        <v>327</v>
      </c>
      <c r="BH594" s="26" t="s">
        <v>327</v>
      </c>
      <c r="BK594" s="26" t="s">
        <v>327</v>
      </c>
      <c r="BL594" s="26" t="s">
        <v>327</v>
      </c>
      <c r="BM594" s="26" t="s">
        <v>327</v>
      </c>
      <c r="BN594" s="26" t="s">
        <v>327</v>
      </c>
      <c r="BQ594" s="26" t="s">
        <v>327</v>
      </c>
      <c r="BR594" s="26" t="s">
        <v>327</v>
      </c>
      <c r="BS594" s="26" t="s">
        <v>327</v>
      </c>
      <c r="BT594" s="26" t="s">
        <v>327</v>
      </c>
      <c r="BW594" s="26" t="s">
        <v>327</v>
      </c>
      <c r="BX594" s="26" t="s">
        <v>327</v>
      </c>
      <c r="BY594" s="26" t="s">
        <v>327</v>
      </c>
      <c r="BZ594" s="26" t="s">
        <v>327</v>
      </c>
      <c r="CC594" s="26" t="s">
        <v>327</v>
      </c>
      <c r="CD594" s="26" t="s">
        <v>327</v>
      </c>
      <c r="CE594" s="26" t="s">
        <v>327</v>
      </c>
      <c r="CF594" s="26" t="s">
        <v>327</v>
      </c>
      <c r="CI594" s="26" t="s">
        <v>327</v>
      </c>
      <c r="CJ594" s="26" t="s">
        <v>327</v>
      </c>
      <c r="CK594" s="26" t="s">
        <v>327</v>
      </c>
      <c r="CL594" s="26" t="s">
        <v>327</v>
      </c>
      <c r="CO594" s="26" t="s">
        <v>327</v>
      </c>
      <c r="CP594" s="26" t="s">
        <v>327</v>
      </c>
      <c r="CQ594" s="26" t="s">
        <v>327</v>
      </c>
      <c r="CR594" s="26" t="s">
        <v>327</v>
      </c>
      <c r="CU594" s="26" t="s">
        <v>327</v>
      </c>
      <c r="CV594" s="26" t="s">
        <v>327</v>
      </c>
      <c r="CW594" s="26" t="s">
        <v>327</v>
      </c>
      <c r="CX594" s="26" t="s">
        <v>327</v>
      </c>
    </row>
    <row r="595" spans="5:102" x14ac:dyDescent="0.45">
      <c r="E595" s="26" t="s">
        <v>327</v>
      </c>
      <c r="F595" s="26" t="s">
        <v>327</v>
      </c>
      <c r="G595" s="26" t="s">
        <v>327</v>
      </c>
      <c r="H595" s="26" t="s">
        <v>327</v>
      </c>
      <c r="I595" s="26" t="s">
        <v>327</v>
      </c>
      <c r="J595" s="26" t="s">
        <v>327</v>
      </c>
      <c r="K595" s="26" t="s">
        <v>327</v>
      </c>
      <c r="L595" s="26" t="s">
        <v>327</v>
      </c>
      <c r="M595" s="26" t="s">
        <v>327</v>
      </c>
      <c r="O595" s="26" t="s">
        <v>327</v>
      </c>
      <c r="P595" s="26" t="s">
        <v>327</v>
      </c>
      <c r="Q595" s="26" t="s">
        <v>327</v>
      </c>
      <c r="R595" s="26" t="s">
        <v>327</v>
      </c>
      <c r="U595" s="26" t="s">
        <v>327</v>
      </c>
      <c r="V595" s="26" t="s">
        <v>327</v>
      </c>
      <c r="W595" s="26" t="s">
        <v>327</v>
      </c>
      <c r="X595" s="26" t="s">
        <v>327</v>
      </c>
      <c r="AA595" s="26" t="s">
        <v>327</v>
      </c>
      <c r="AB595" s="26" t="s">
        <v>327</v>
      </c>
      <c r="AC595" s="26" t="s">
        <v>327</v>
      </c>
      <c r="AD595" s="26" t="s">
        <v>327</v>
      </c>
      <c r="AG595" s="26" t="s">
        <v>327</v>
      </c>
      <c r="AH595" s="26" t="s">
        <v>327</v>
      </c>
      <c r="AI595" s="26" t="s">
        <v>327</v>
      </c>
      <c r="AJ595" s="26" t="s">
        <v>327</v>
      </c>
      <c r="AM595" s="26" t="s">
        <v>327</v>
      </c>
      <c r="AN595" s="26" t="s">
        <v>327</v>
      </c>
      <c r="AO595" s="26" t="s">
        <v>327</v>
      </c>
      <c r="AP595" s="26" t="s">
        <v>327</v>
      </c>
      <c r="AS595" s="26" t="s">
        <v>327</v>
      </c>
      <c r="AT595" s="26" t="s">
        <v>327</v>
      </c>
      <c r="AU595" s="26" t="s">
        <v>327</v>
      </c>
      <c r="AV595" s="26" t="s">
        <v>327</v>
      </c>
      <c r="AY595" s="26" t="s">
        <v>327</v>
      </c>
      <c r="AZ595" s="26" t="s">
        <v>327</v>
      </c>
      <c r="BA595" s="26" t="s">
        <v>327</v>
      </c>
      <c r="BB595" s="26" t="s">
        <v>327</v>
      </c>
      <c r="BE595" s="26" t="s">
        <v>327</v>
      </c>
      <c r="BF595" s="26" t="s">
        <v>327</v>
      </c>
      <c r="BG595" s="26" t="s">
        <v>327</v>
      </c>
      <c r="BH595" s="26" t="s">
        <v>327</v>
      </c>
      <c r="BK595" s="26" t="s">
        <v>327</v>
      </c>
      <c r="BL595" s="26" t="s">
        <v>327</v>
      </c>
      <c r="BM595" s="26" t="s">
        <v>327</v>
      </c>
      <c r="BN595" s="26" t="s">
        <v>327</v>
      </c>
      <c r="BQ595" s="26" t="s">
        <v>327</v>
      </c>
      <c r="BR595" s="26" t="s">
        <v>327</v>
      </c>
      <c r="BS595" s="26" t="s">
        <v>327</v>
      </c>
      <c r="BT595" s="26" t="s">
        <v>327</v>
      </c>
      <c r="BW595" s="26" t="s">
        <v>327</v>
      </c>
      <c r="BX595" s="26" t="s">
        <v>327</v>
      </c>
      <c r="BY595" s="26" t="s">
        <v>327</v>
      </c>
      <c r="BZ595" s="26" t="s">
        <v>327</v>
      </c>
      <c r="CC595" s="26" t="s">
        <v>327</v>
      </c>
      <c r="CD595" s="26" t="s">
        <v>327</v>
      </c>
      <c r="CE595" s="26" t="s">
        <v>327</v>
      </c>
      <c r="CF595" s="26" t="s">
        <v>327</v>
      </c>
      <c r="CI595" s="26" t="s">
        <v>327</v>
      </c>
      <c r="CJ595" s="26" t="s">
        <v>327</v>
      </c>
      <c r="CK595" s="26" t="s">
        <v>327</v>
      </c>
      <c r="CL595" s="26" t="s">
        <v>327</v>
      </c>
      <c r="CO595" s="26" t="s">
        <v>327</v>
      </c>
      <c r="CP595" s="26" t="s">
        <v>327</v>
      </c>
      <c r="CQ595" s="26" t="s">
        <v>327</v>
      </c>
      <c r="CR595" s="26" t="s">
        <v>327</v>
      </c>
      <c r="CU595" s="26" t="s">
        <v>327</v>
      </c>
      <c r="CV595" s="26" t="s">
        <v>327</v>
      </c>
      <c r="CW595" s="26" t="s">
        <v>327</v>
      </c>
      <c r="CX595" s="26" t="s">
        <v>327</v>
      </c>
    </row>
    <row r="596" spans="5:102" x14ac:dyDescent="0.45">
      <c r="E596" s="26" t="s">
        <v>327</v>
      </c>
      <c r="F596" s="26" t="s">
        <v>327</v>
      </c>
      <c r="G596" s="26" t="s">
        <v>327</v>
      </c>
      <c r="H596" s="26" t="s">
        <v>327</v>
      </c>
      <c r="I596" s="26" t="s">
        <v>327</v>
      </c>
      <c r="J596" s="26" t="s">
        <v>327</v>
      </c>
      <c r="K596" s="26" t="s">
        <v>327</v>
      </c>
      <c r="L596" s="26" t="s">
        <v>327</v>
      </c>
      <c r="M596" s="26" t="s">
        <v>327</v>
      </c>
      <c r="O596" s="26" t="s">
        <v>327</v>
      </c>
      <c r="P596" s="26" t="s">
        <v>327</v>
      </c>
      <c r="Q596" s="26" t="s">
        <v>327</v>
      </c>
      <c r="R596" s="26" t="s">
        <v>327</v>
      </c>
      <c r="U596" s="26" t="s">
        <v>327</v>
      </c>
      <c r="V596" s="26" t="s">
        <v>327</v>
      </c>
      <c r="W596" s="26" t="s">
        <v>327</v>
      </c>
      <c r="X596" s="26" t="s">
        <v>327</v>
      </c>
      <c r="AA596" s="26" t="s">
        <v>327</v>
      </c>
      <c r="AB596" s="26" t="s">
        <v>327</v>
      </c>
      <c r="AC596" s="26" t="s">
        <v>327</v>
      </c>
      <c r="AD596" s="26" t="s">
        <v>327</v>
      </c>
      <c r="AG596" s="26" t="s">
        <v>327</v>
      </c>
      <c r="AH596" s="26" t="s">
        <v>327</v>
      </c>
      <c r="AI596" s="26" t="s">
        <v>327</v>
      </c>
      <c r="AJ596" s="26" t="s">
        <v>327</v>
      </c>
      <c r="AM596" s="26" t="s">
        <v>327</v>
      </c>
      <c r="AN596" s="26" t="s">
        <v>327</v>
      </c>
      <c r="AO596" s="26" t="s">
        <v>327</v>
      </c>
      <c r="AP596" s="26" t="s">
        <v>327</v>
      </c>
      <c r="AS596" s="26" t="s">
        <v>327</v>
      </c>
      <c r="AT596" s="26" t="s">
        <v>327</v>
      </c>
      <c r="AU596" s="26" t="s">
        <v>327</v>
      </c>
      <c r="AV596" s="26" t="s">
        <v>327</v>
      </c>
      <c r="AY596" s="26" t="s">
        <v>327</v>
      </c>
      <c r="AZ596" s="26" t="s">
        <v>327</v>
      </c>
      <c r="BA596" s="26" t="s">
        <v>327</v>
      </c>
      <c r="BB596" s="26" t="s">
        <v>327</v>
      </c>
      <c r="BE596" s="26" t="s">
        <v>327</v>
      </c>
      <c r="BF596" s="26" t="s">
        <v>327</v>
      </c>
      <c r="BG596" s="26" t="s">
        <v>327</v>
      </c>
      <c r="BH596" s="26" t="s">
        <v>327</v>
      </c>
      <c r="BK596" s="26" t="s">
        <v>327</v>
      </c>
      <c r="BL596" s="26" t="s">
        <v>327</v>
      </c>
      <c r="BM596" s="26" t="s">
        <v>327</v>
      </c>
      <c r="BN596" s="26" t="s">
        <v>327</v>
      </c>
      <c r="BQ596" s="26" t="s">
        <v>327</v>
      </c>
      <c r="BR596" s="26" t="s">
        <v>327</v>
      </c>
      <c r="BS596" s="26" t="s">
        <v>327</v>
      </c>
      <c r="BT596" s="26" t="s">
        <v>327</v>
      </c>
      <c r="BW596" s="26" t="s">
        <v>327</v>
      </c>
      <c r="BX596" s="26" t="s">
        <v>327</v>
      </c>
      <c r="BY596" s="26" t="s">
        <v>327</v>
      </c>
      <c r="BZ596" s="26" t="s">
        <v>327</v>
      </c>
      <c r="CC596" s="26" t="s">
        <v>327</v>
      </c>
      <c r="CD596" s="26" t="s">
        <v>327</v>
      </c>
      <c r="CE596" s="26" t="s">
        <v>327</v>
      </c>
      <c r="CF596" s="26" t="s">
        <v>327</v>
      </c>
      <c r="CI596" s="26" t="s">
        <v>327</v>
      </c>
      <c r="CJ596" s="26" t="s">
        <v>327</v>
      </c>
      <c r="CK596" s="26" t="s">
        <v>327</v>
      </c>
      <c r="CL596" s="26" t="s">
        <v>327</v>
      </c>
      <c r="CO596" s="26" t="s">
        <v>327</v>
      </c>
      <c r="CP596" s="26" t="s">
        <v>327</v>
      </c>
      <c r="CQ596" s="26" t="s">
        <v>327</v>
      </c>
      <c r="CR596" s="26" t="s">
        <v>327</v>
      </c>
      <c r="CU596" s="26" t="s">
        <v>327</v>
      </c>
      <c r="CV596" s="26" t="s">
        <v>327</v>
      </c>
      <c r="CW596" s="26" t="s">
        <v>327</v>
      </c>
      <c r="CX596" s="26" t="s">
        <v>327</v>
      </c>
    </row>
    <row r="597" spans="5:102" x14ac:dyDescent="0.45">
      <c r="E597" s="26" t="s">
        <v>327</v>
      </c>
      <c r="F597" s="26" t="s">
        <v>327</v>
      </c>
      <c r="G597" s="26" t="s">
        <v>327</v>
      </c>
      <c r="H597" s="26" t="s">
        <v>327</v>
      </c>
      <c r="I597" s="26" t="s">
        <v>327</v>
      </c>
      <c r="J597" s="26" t="s">
        <v>327</v>
      </c>
      <c r="K597" s="26" t="s">
        <v>327</v>
      </c>
      <c r="L597" s="26" t="s">
        <v>327</v>
      </c>
      <c r="M597" s="26" t="s">
        <v>327</v>
      </c>
      <c r="O597" s="26" t="s">
        <v>327</v>
      </c>
      <c r="P597" s="26" t="s">
        <v>327</v>
      </c>
      <c r="Q597" s="26" t="s">
        <v>327</v>
      </c>
      <c r="R597" s="26" t="s">
        <v>327</v>
      </c>
      <c r="U597" s="26" t="s">
        <v>327</v>
      </c>
      <c r="V597" s="26" t="s">
        <v>327</v>
      </c>
      <c r="W597" s="26" t="s">
        <v>327</v>
      </c>
      <c r="X597" s="26" t="s">
        <v>327</v>
      </c>
      <c r="AA597" s="26" t="s">
        <v>327</v>
      </c>
      <c r="AB597" s="26" t="s">
        <v>327</v>
      </c>
      <c r="AC597" s="26" t="s">
        <v>327</v>
      </c>
      <c r="AD597" s="26" t="s">
        <v>327</v>
      </c>
      <c r="AG597" s="26" t="s">
        <v>327</v>
      </c>
      <c r="AH597" s="26" t="s">
        <v>327</v>
      </c>
      <c r="AI597" s="26" t="s">
        <v>327</v>
      </c>
      <c r="AJ597" s="26" t="s">
        <v>327</v>
      </c>
      <c r="AM597" s="26" t="s">
        <v>327</v>
      </c>
      <c r="AN597" s="26" t="s">
        <v>327</v>
      </c>
      <c r="AO597" s="26" t="s">
        <v>327</v>
      </c>
      <c r="AP597" s="26" t="s">
        <v>327</v>
      </c>
      <c r="AS597" s="26" t="s">
        <v>327</v>
      </c>
      <c r="AT597" s="26" t="s">
        <v>327</v>
      </c>
      <c r="AU597" s="26" t="s">
        <v>327</v>
      </c>
      <c r="AV597" s="26" t="s">
        <v>327</v>
      </c>
      <c r="AY597" s="26" t="s">
        <v>327</v>
      </c>
      <c r="AZ597" s="26" t="s">
        <v>327</v>
      </c>
      <c r="BA597" s="26" t="s">
        <v>327</v>
      </c>
      <c r="BB597" s="26" t="s">
        <v>327</v>
      </c>
      <c r="BE597" s="26" t="s">
        <v>327</v>
      </c>
      <c r="BF597" s="26" t="s">
        <v>327</v>
      </c>
      <c r="BG597" s="26" t="s">
        <v>327</v>
      </c>
      <c r="BH597" s="26" t="s">
        <v>327</v>
      </c>
      <c r="BK597" s="26" t="s">
        <v>327</v>
      </c>
      <c r="BL597" s="26" t="s">
        <v>327</v>
      </c>
      <c r="BM597" s="26" t="s">
        <v>327</v>
      </c>
      <c r="BN597" s="26" t="s">
        <v>327</v>
      </c>
      <c r="BQ597" s="26" t="s">
        <v>327</v>
      </c>
      <c r="BR597" s="26" t="s">
        <v>327</v>
      </c>
      <c r="BS597" s="26" t="s">
        <v>327</v>
      </c>
      <c r="BT597" s="26" t="s">
        <v>327</v>
      </c>
      <c r="BW597" s="26" t="s">
        <v>327</v>
      </c>
      <c r="BX597" s="26" t="s">
        <v>327</v>
      </c>
      <c r="BY597" s="26" t="s">
        <v>327</v>
      </c>
      <c r="BZ597" s="26" t="s">
        <v>327</v>
      </c>
      <c r="CC597" s="26" t="s">
        <v>327</v>
      </c>
      <c r="CD597" s="26" t="s">
        <v>327</v>
      </c>
      <c r="CE597" s="26" t="s">
        <v>327</v>
      </c>
      <c r="CF597" s="26" t="s">
        <v>327</v>
      </c>
      <c r="CI597" s="26" t="s">
        <v>327</v>
      </c>
      <c r="CJ597" s="26" t="s">
        <v>327</v>
      </c>
      <c r="CK597" s="26" t="s">
        <v>327</v>
      </c>
      <c r="CL597" s="26" t="s">
        <v>327</v>
      </c>
      <c r="CO597" s="26" t="s">
        <v>327</v>
      </c>
      <c r="CP597" s="26" t="s">
        <v>327</v>
      </c>
      <c r="CQ597" s="26" t="s">
        <v>327</v>
      </c>
      <c r="CR597" s="26" t="s">
        <v>327</v>
      </c>
      <c r="CU597" s="26" t="s">
        <v>327</v>
      </c>
      <c r="CV597" s="26" t="s">
        <v>327</v>
      </c>
      <c r="CW597" s="26" t="s">
        <v>327</v>
      </c>
      <c r="CX597" s="26" t="s">
        <v>327</v>
      </c>
    </row>
    <row r="598" spans="5:102" x14ac:dyDescent="0.45">
      <c r="E598" s="26" t="s">
        <v>327</v>
      </c>
      <c r="F598" s="26" t="s">
        <v>327</v>
      </c>
      <c r="G598" s="26" t="s">
        <v>327</v>
      </c>
      <c r="H598" s="26" t="s">
        <v>327</v>
      </c>
      <c r="I598" s="26" t="s">
        <v>327</v>
      </c>
      <c r="J598" s="26" t="s">
        <v>327</v>
      </c>
      <c r="K598" s="26" t="s">
        <v>327</v>
      </c>
      <c r="L598" s="26" t="s">
        <v>327</v>
      </c>
      <c r="M598" s="26" t="s">
        <v>327</v>
      </c>
      <c r="O598" s="26" t="s">
        <v>327</v>
      </c>
      <c r="P598" s="26" t="s">
        <v>327</v>
      </c>
      <c r="Q598" s="26" t="s">
        <v>327</v>
      </c>
      <c r="R598" s="26" t="s">
        <v>327</v>
      </c>
      <c r="U598" s="26" t="s">
        <v>327</v>
      </c>
      <c r="V598" s="26" t="s">
        <v>327</v>
      </c>
      <c r="W598" s="26" t="s">
        <v>327</v>
      </c>
      <c r="X598" s="26" t="s">
        <v>327</v>
      </c>
      <c r="AA598" s="26" t="s">
        <v>327</v>
      </c>
      <c r="AB598" s="26" t="s">
        <v>327</v>
      </c>
      <c r="AC598" s="26" t="s">
        <v>327</v>
      </c>
      <c r="AD598" s="26" t="s">
        <v>327</v>
      </c>
      <c r="AG598" s="26" t="s">
        <v>327</v>
      </c>
      <c r="AH598" s="26" t="s">
        <v>327</v>
      </c>
      <c r="AI598" s="26" t="s">
        <v>327</v>
      </c>
      <c r="AJ598" s="26" t="s">
        <v>327</v>
      </c>
      <c r="AM598" s="26" t="s">
        <v>327</v>
      </c>
      <c r="AN598" s="26" t="s">
        <v>327</v>
      </c>
      <c r="AO598" s="26" t="s">
        <v>327</v>
      </c>
      <c r="AP598" s="26" t="s">
        <v>327</v>
      </c>
      <c r="AS598" s="26" t="s">
        <v>327</v>
      </c>
      <c r="AT598" s="26" t="s">
        <v>327</v>
      </c>
      <c r="AU598" s="26" t="s">
        <v>327</v>
      </c>
      <c r="AV598" s="26" t="s">
        <v>327</v>
      </c>
      <c r="AY598" s="26" t="s">
        <v>327</v>
      </c>
      <c r="AZ598" s="26" t="s">
        <v>327</v>
      </c>
      <c r="BA598" s="26" t="s">
        <v>327</v>
      </c>
      <c r="BB598" s="26" t="s">
        <v>327</v>
      </c>
      <c r="BE598" s="26" t="s">
        <v>327</v>
      </c>
      <c r="BF598" s="26" t="s">
        <v>327</v>
      </c>
      <c r="BG598" s="26" t="s">
        <v>327</v>
      </c>
      <c r="BH598" s="26" t="s">
        <v>327</v>
      </c>
      <c r="BK598" s="26" t="s">
        <v>327</v>
      </c>
      <c r="BL598" s="26" t="s">
        <v>327</v>
      </c>
      <c r="BM598" s="26" t="s">
        <v>327</v>
      </c>
      <c r="BN598" s="26" t="s">
        <v>327</v>
      </c>
      <c r="BQ598" s="26" t="s">
        <v>327</v>
      </c>
      <c r="BR598" s="26" t="s">
        <v>327</v>
      </c>
      <c r="BS598" s="26" t="s">
        <v>327</v>
      </c>
      <c r="BT598" s="26" t="s">
        <v>327</v>
      </c>
      <c r="BW598" s="26" t="s">
        <v>327</v>
      </c>
      <c r="BX598" s="26" t="s">
        <v>327</v>
      </c>
      <c r="BY598" s="26" t="s">
        <v>327</v>
      </c>
      <c r="BZ598" s="26" t="s">
        <v>327</v>
      </c>
      <c r="CC598" s="26" t="s">
        <v>327</v>
      </c>
      <c r="CD598" s="26" t="s">
        <v>327</v>
      </c>
      <c r="CE598" s="26" t="s">
        <v>327</v>
      </c>
      <c r="CF598" s="26" t="s">
        <v>327</v>
      </c>
      <c r="CI598" s="26" t="s">
        <v>327</v>
      </c>
      <c r="CJ598" s="26" t="s">
        <v>327</v>
      </c>
      <c r="CK598" s="26" t="s">
        <v>327</v>
      </c>
      <c r="CL598" s="26" t="s">
        <v>327</v>
      </c>
      <c r="CO598" s="26" t="s">
        <v>327</v>
      </c>
      <c r="CP598" s="26" t="s">
        <v>327</v>
      </c>
      <c r="CQ598" s="26" t="s">
        <v>327</v>
      </c>
      <c r="CR598" s="26" t="s">
        <v>327</v>
      </c>
      <c r="CU598" s="26" t="s">
        <v>327</v>
      </c>
      <c r="CV598" s="26" t="s">
        <v>327</v>
      </c>
      <c r="CW598" s="26" t="s">
        <v>327</v>
      </c>
      <c r="CX598" s="26" t="s">
        <v>327</v>
      </c>
    </row>
    <row r="599" spans="5:102" x14ac:dyDescent="0.45">
      <c r="E599" s="26" t="s">
        <v>327</v>
      </c>
      <c r="F599" s="26" t="s">
        <v>327</v>
      </c>
      <c r="G599" s="26" t="s">
        <v>327</v>
      </c>
      <c r="H599" s="26" t="s">
        <v>327</v>
      </c>
      <c r="I599" s="26" t="s">
        <v>327</v>
      </c>
      <c r="J599" s="26" t="s">
        <v>327</v>
      </c>
      <c r="K599" s="26" t="s">
        <v>327</v>
      </c>
      <c r="L599" s="26" t="s">
        <v>327</v>
      </c>
      <c r="M599" s="26" t="s">
        <v>327</v>
      </c>
      <c r="O599" s="26" t="s">
        <v>327</v>
      </c>
      <c r="P599" s="26" t="s">
        <v>327</v>
      </c>
      <c r="Q599" s="26" t="s">
        <v>327</v>
      </c>
      <c r="R599" s="26" t="s">
        <v>327</v>
      </c>
      <c r="U599" s="26" t="s">
        <v>327</v>
      </c>
      <c r="V599" s="26" t="s">
        <v>327</v>
      </c>
      <c r="W599" s="26" t="s">
        <v>327</v>
      </c>
      <c r="X599" s="26" t="s">
        <v>327</v>
      </c>
      <c r="AA599" s="26" t="s">
        <v>327</v>
      </c>
      <c r="AB599" s="26" t="s">
        <v>327</v>
      </c>
      <c r="AC599" s="26" t="s">
        <v>327</v>
      </c>
      <c r="AD599" s="26" t="s">
        <v>327</v>
      </c>
      <c r="AG599" s="26" t="s">
        <v>327</v>
      </c>
      <c r="AH599" s="26" t="s">
        <v>327</v>
      </c>
      <c r="AI599" s="26" t="s">
        <v>327</v>
      </c>
      <c r="AJ599" s="26" t="s">
        <v>327</v>
      </c>
      <c r="AM599" s="26" t="s">
        <v>327</v>
      </c>
      <c r="AN599" s="26" t="s">
        <v>327</v>
      </c>
      <c r="AO599" s="26" t="s">
        <v>327</v>
      </c>
      <c r="AP599" s="26" t="s">
        <v>327</v>
      </c>
      <c r="AS599" s="26" t="s">
        <v>327</v>
      </c>
      <c r="AT599" s="26" t="s">
        <v>327</v>
      </c>
      <c r="AU599" s="26" t="s">
        <v>327</v>
      </c>
      <c r="AV599" s="26" t="s">
        <v>327</v>
      </c>
      <c r="AY599" s="26" t="s">
        <v>327</v>
      </c>
      <c r="AZ599" s="26" t="s">
        <v>327</v>
      </c>
      <c r="BA599" s="26" t="s">
        <v>327</v>
      </c>
      <c r="BB599" s="26" t="s">
        <v>327</v>
      </c>
      <c r="BE599" s="26" t="s">
        <v>327</v>
      </c>
      <c r="BF599" s="26" t="s">
        <v>327</v>
      </c>
      <c r="BG599" s="26" t="s">
        <v>327</v>
      </c>
      <c r="BH599" s="26" t="s">
        <v>327</v>
      </c>
      <c r="BK599" s="26" t="s">
        <v>327</v>
      </c>
      <c r="BL599" s="26" t="s">
        <v>327</v>
      </c>
      <c r="BM599" s="26" t="s">
        <v>327</v>
      </c>
      <c r="BN599" s="26" t="s">
        <v>327</v>
      </c>
      <c r="BQ599" s="26" t="s">
        <v>327</v>
      </c>
      <c r="BR599" s="26" t="s">
        <v>327</v>
      </c>
      <c r="BS599" s="26" t="s">
        <v>327</v>
      </c>
      <c r="BT599" s="26" t="s">
        <v>327</v>
      </c>
      <c r="BW599" s="26" t="s">
        <v>327</v>
      </c>
      <c r="BX599" s="26" t="s">
        <v>327</v>
      </c>
      <c r="BY599" s="26" t="s">
        <v>327</v>
      </c>
      <c r="BZ599" s="26" t="s">
        <v>327</v>
      </c>
      <c r="CC599" s="26" t="s">
        <v>327</v>
      </c>
      <c r="CD599" s="26" t="s">
        <v>327</v>
      </c>
      <c r="CE599" s="26" t="s">
        <v>327</v>
      </c>
      <c r="CF599" s="26" t="s">
        <v>327</v>
      </c>
      <c r="CI599" s="26" t="s">
        <v>327</v>
      </c>
      <c r="CJ599" s="26" t="s">
        <v>327</v>
      </c>
      <c r="CK599" s="26" t="s">
        <v>327</v>
      </c>
      <c r="CL599" s="26" t="s">
        <v>327</v>
      </c>
      <c r="CO599" s="26" t="s">
        <v>327</v>
      </c>
      <c r="CP599" s="26" t="s">
        <v>327</v>
      </c>
      <c r="CQ599" s="26" t="s">
        <v>327</v>
      </c>
      <c r="CR599" s="26" t="s">
        <v>327</v>
      </c>
      <c r="CU599" s="26" t="s">
        <v>327</v>
      </c>
      <c r="CV599" s="26" t="s">
        <v>327</v>
      </c>
      <c r="CW599" s="26" t="s">
        <v>327</v>
      </c>
      <c r="CX599" s="26" t="s">
        <v>327</v>
      </c>
    </row>
    <row r="600" spans="5:102" x14ac:dyDescent="0.45">
      <c r="E600" s="26" t="s">
        <v>327</v>
      </c>
      <c r="F600" s="26" t="s">
        <v>327</v>
      </c>
      <c r="G600" s="26" t="s">
        <v>327</v>
      </c>
      <c r="H600" s="26" t="s">
        <v>327</v>
      </c>
      <c r="I600" s="26" t="s">
        <v>327</v>
      </c>
      <c r="J600" s="26" t="s">
        <v>327</v>
      </c>
      <c r="K600" s="26" t="s">
        <v>327</v>
      </c>
      <c r="L600" s="26" t="s">
        <v>327</v>
      </c>
      <c r="M600" s="26" t="s">
        <v>327</v>
      </c>
      <c r="O600" s="26" t="s">
        <v>327</v>
      </c>
      <c r="P600" s="26" t="s">
        <v>327</v>
      </c>
      <c r="Q600" s="26" t="s">
        <v>327</v>
      </c>
      <c r="R600" s="26" t="s">
        <v>327</v>
      </c>
      <c r="U600" s="26" t="s">
        <v>327</v>
      </c>
      <c r="V600" s="26" t="s">
        <v>327</v>
      </c>
      <c r="W600" s="26" t="s">
        <v>327</v>
      </c>
      <c r="X600" s="26" t="s">
        <v>327</v>
      </c>
      <c r="AA600" s="26" t="s">
        <v>327</v>
      </c>
      <c r="AB600" s="26" t="s">
        <v>327</v>
      </c>
      <c r="AC600" s="26" t="s">
        <v>327</v>
      </c>
      <c r="AD600" s="26" t="s">
        <v>327</v>
      </c>
      <c r="AG600" s="26" t="s">
        <v>327</v>
      </c>
      <c r="AH600" s="26" t="s">
        <v>327</v>
      </c>
      <c r="AI600" s="26" t="s">
        <v>327</v>
      </c>
      <c r="AJ600" s="26" t="s">
        <v>327</v>
      </c>
      <c r="AM600" s="26" t="s">
        <v>327</v>
      </c>
      <c r="AN600" s="26" t="s">
        <v>327</v>
      </c>
      <c r="AO600" s="26" t="s">
        <v>327</v>
      </c>
      <c r="AP600" s="26" t="s">
        <v>327</v>
      </c>
      <c r="AS600" s="26" t="s">
        <v>327</v>
      </c>
      <c r="AT600" s="26" t="s">
        <v>327</v>
      </c>
      <c r="AU600" s="26" t="s">
        <v>327</v>
      </c>
      <c r="AV600" s="26" t="s">
        <v>327</v>
      </c>
      <c r="AY600" s="26" t="s">
        <v>327</v>
      </c>
      <c r="AZ600" s="26" t="s">
        <v>327</v>
      </c>
      <c r="BA600" s="26" t="s">
        <v>327</v>
      </c>
      <c r="BB600" s="26" t="s">
        <v>327</v>
      </c>
      <c r="BE600" s="26" t="s">
        <v>327</v>
      </c>
      <c r="BF600" s="26" t="s">
        <v>327</v>
      </c>
      <c r="BG600" s="26" t="s">
        <v>327</v>
      </c>
      <c r="BH600" s="26" t="s">
        <v>327</v>
      </c>
      <c r="BK600" s="26" t="s">
        <v>327</v>
      </c>
      <c r="BL600" s="26" t="s">
        <v>327</v>
      </c>
      <c r="BM600" s="26" t="s">
        <v>327</v>
      </c>
      <c r="BN600" s="26" t="s">
        <v>327</v>
      </c>
      <c r="BQ600" s="26" t="s">
        <v>327</v>
      </c>
      <c r="BR600" s="26" t="s">
        <v>327</v>
      </c>
      <c r="BS600" s="26" t="s">
        <v>327</v>
      </c>
      <c r="BT600" s="26" t="s">
        <v>327</v>
      </c>
      <c r="BW600" s="26" t="s">
        <v>327</v>
      </c>
      <c r="BX600" s="26" t="s">
        <v>327</v>
      </c>
      <c r="BY600" s="26" t="s">
        <v>327</v>
      </c>
      <c r="BZ600" s="26" t="s">
        <v>327</v>
      </c>
      <c r="CC600" s="26" t="s">
        <v>327</v>
      </c>
      <c r="CD600" s="26" t="s">
        <v>327</v>
      </c>
      <c r="CE600" s="26" t="s">
        <v>327</v>
      </c>
      <c r="CF600" s="26" t="s">
        <v>327</v>
      </c>
      <c r="CI600" s="26" t="s">
        <v>327</v>
      </c>
      <c r="CJ600" s="26" t="s">
        <v>327</v>
      </c>
      <c r="CK600" s="26" t="s">
        <v>327</v>
      </c>
      <c r="CL600" s="26" t="s">
        <v>327</v>
      </c>
      <c r="CO600" s="26" t="s">
        <v>327</v>
      </c>
      <c r="CP600" s="26" t="s">
        <v>327</v>
      </c>
      <c r="CQ600" s="26" t="s">
        <v>327</v>
      </c>
      <c r="CR600" s="26" t="s">
        <v>327</v>
      </c>
      <c r="CU600" s="26" t="s">
        <v>327</v>
      </c>
      <c r="CV600" s="26" t="s">
        <v>327</v>
      </c>
      <c r="CW600" s="26" t="s">
        <v>327</v>
      </c>
      <c r="CX600" s="26" t="s">
        <v>327</v>
      </c>
    </row>
    <row r="601" spans="5:102" x14ac:dyDescent="0.45">
      <c r="E601" s="26" t="s">
        <v>327</v>
      </c>
      <c r="F601" s="26" t="s">
        <v>327</v>
      </c>
      <c r="G601" s="26" t="s">
        <v>327</v>
      </c>
      <c r="H601" s="26" t="s">
        <v>327</v>
      </c>
      <c r="I601" s="26" t="s">
        <v>327</v>
      </c>
      <c r="J601" s="26" t="s">
        <v>327</v>
      </c>
      <c r="K601" s="26" t="s">
        <v>327</v>
      </c>
      <c r="L601" s="26" t="s">
        <v>327</v>
      </c>
      <c r="M601" s="26" t="s">
        <v>327</v>
      </c>
      <c r="O601" s="26" t="s">
        <v>327</v>
      </c>
      <c r="P601" s="26" t="s">
        <v>327</v>
      </c>
      <c r="Q601" s="26" t="s">
        <v>327</v>
      </c>
      <c r="R601" s="26" t="s">
        <v>327</v>
      </c>
      <c r="U601" s="26" t="s">
        <v>327</v>
      </c>
      <c r="V601" s="26" t="s">
        <v>327</v>
      </c>
      <c r="W601" s="26" t="s">
        <v>327</v>
      </c>
      <c r="X601" s="26" t="s">
        <v>327</v>
      </c>
      <c r="AA601" s="26" t="s">
        <v>327</v>
      </c>
      <c r="AB601" s="26" t="s">
        <v>327</v>
      </c>
      <c r="AC601" s="26" t="s">
        <v>327</v>
      </c>
      <c r="AD601" s="26" t="s">
        <v>327</v>
      </c>
      <c r="AG601" s="26" t="s">
        <v>327</v>
      </c>
      <c r="AH601" s="26" t="s">
        <v>327</v>
      </c>
      <c r="AI601" s="26" t="s">
        <v>327</v>
      </c>
      <c r="AJ601" s="26" t="s">
        <v>327</v>
      </c>
      <c r="AM601" s="26" t="s">
        <v>327</v>
      </c>
      <c r="AN601" s="26" t="s">
        <v>327</v>
      </c>
      <c r="AO601" s="26" t="s">
        <v>327</v>
      </c>
      <c r="AP601" s="26" t="s">
        <v>327</v>
      </c>
      <c r="AS601" s="26" t="s">
        <v>327</v>
      </c>
      <c r="AT601" s="26" t="s">
        <v>327</v>
      </c>
      <c r="AU601" s="26" t="s">
        <v>327</v>
      </c>
      <c r="AV601" s="26" t="s">
        <v>327</v>
      </c>
      <c r="AY601" s="26" t="s">
        <v>327</v>
      </c>
      <c r="AZ601" s="26" t="s">
        <v>327</v>
      </c>
      <c r="BA601" s="26" t="s">
        <v>327</v>
      </c>
      <c r="BB601" s="26" t="s">
        <v>327</v>
      </c>
      <c r="BE601" s="26" t="s">
        <v>327</v>
      </c>
      <c r="BF601" s="26" t="s">
        <v>327</v>
      </c>
      <c r="BG601" s="26" t="s">
        <v>327</v>
      </c>
      <c r="BH601" s="26" t="s">
        <v>327</v>
      </c>
      <c r="BK601" s="26" t="s">
        <v>327</v>
      </c>
      <c r="BL601" s="26" t="s">
        <v>327</v>
      </c>
      <c r="BM601" s="26" t="s">
        <v>327</v>
      </c>
      <c r="BN601" s="26" t="s">
        <v>327</v>
      </c>
      <c r="BQ601" s="26" t="s">
        <v>327</v>
      </c>
      <c r="BR601" s="26" t="s">
        <v>327</v>
      </c>
      <c r="BS601" s="26" t="s">
        <v>327</v>
      </c>
      <c r="BT601" s="26" t="s">
        <v>327</v>
      </c>
      <c r="BW601" s="26" t="s">
        <v>327</v>
      </c>
      <c r="BX601" s="26" t="s">
        <v>327</v>
      </c>
      <c r="BY601" s="26" t="s">
        <v>327</v>
      </c>
      <c r="BZ601" s="26" t="s">
        <v>327</v>
      </c>
      <c r="CC601" s="26" t="s">
        <v>327</v>
      </c>
      <c r="CD601" s="26" t="s">
        <v>327</v>
      </c>
      <c r="CE601" s="26" t="s">
        <v>327</v>
      </c>
      <c r="CF601" s="26" t="s">
        <v>327</v>
      </c>
      <c r="CI601" s="26" t="s">
        <v>327</v>
      </c>
      <c r="CJ601" s="26" t="s">
        <v>327</v>
      </c>
      <c r="CK601" s="26" t="s">
        <v>327</v>
      </c>
      <c r="CL601" s="26" t="s">
        <v>327</v>
      </c>
      <c r="CO601" s="26" t="s">
        <v>327</v>
      </c>
      <c r="CP601" s="26" t="s">
        <v>327</v>
      </c>
      <c r="CQ601" s="26" t="s">
        <v>327</v>
      </c>
      <c r="CR601" s="26" t="s">
        <v>327</v>
      </c>
      <c r="CU601" s="26" t="s">
        <v>327</v>
      </c>
      <c r="CV601" s="26" t="s">
        <v>327</v>
      </c>
      <c r="CW601" s="26" t="s">
        <v>327</v>
      </c>
      <c r="CX601" s="26" t="s">
        <v>327</v>
      </c>
    </row>
    <row r="602" spans="5:102" x14ac:dyDescent="0.45">
      <c r="E602" s="26" t="s">
        <v>327</v>
      </c>
      <c r="F602" s="26" t="s">
        <v>327</v>
      </c>
      <c r="G602" s="26" t="s">
        <v>327</v>
      </c>
      <c r="H602" s="26" t="s">
        <v>327</v>
      </c>
      <c r="I602" s="26" t="s">
        <v>327</v>
      </c>
      <c r="J602" s="26" t="s">
        <v>327</v>
      </c>
      <c r="K602" s="26" t="s">
        <v>327</v>
      </c>
      <c r="L602" s="26" t="s">
        <v>327</v>
      </c>
      <c r="M602" s="26" t="s">
        <v>327</v>
      </c>
      <c r="O602" s="26" t="s">
        <v>327</v>
      </c>
      <c r="P602" s="26" t="s">
        <v>327</v>
      </c>
      <c r="Q602" s="26" t="s">
        <v>327</v>
      </c>
      <c r="R602" s="26" t="s">
        <v>327</v>
      </c>
      <c r="U602" s="26" t="s">
        <v>327</v>
      </c>
      <c r="V602" s="26" t="s">
        <v>327</v>
      </c>
      <c r="W602" s="26" t="s">
        <v>327</v>
      </c>
      <c r="X602" s="26" t="s">
        <v>327</v>
      </c>
      <c r="AA602" s="26" t="s">
        <v>327</v>
      </c>
      <c r="AB602" s="26" t="s">
        <v>327</v>
      </c>
      <c r="AC602" s="26" t="s">
        <v>327</v>
      </c>
      <c r="AD602" s="26" t="s">
        <v>327</v>
      </c>
      <c r="AG602" s="26" t="s">
        <v>327</v>
      </c>
      <c r="AH602" s="26" t="s">
        <v>327</v>
      </c>
      <c r="AI602" s="26" t="s">
        <v>327</v>
      </c>
      <c r="AJ602" s="26" t="s">
        <v>327</v>
      </c>
      <c r="AM602" s="26" t="s">
        <v>327</v>
      </c>
      <c r="AN602" s="26" t="s">
        <v>327</v>
      </c>
      <c r="AO602" s="26" t="s">
        <v>327</v>
      </c>
      <c r="AP602" s="26" t="s">
        <v>327</v>
      </c>
      <c r="AS602" s="26" t="s">
        <v>327</v>
      </c>
      <c r="AT602" s="26" t="s">
        <v>327</v>
      </c>
      <c r="AU602" s="26" t="s">
        <v>327</v>
      </c>
      <c r="AV602" s="26" t="s">
        <v>327</v>
      </c>
      <c r="AY602" s="26" t="s">
        <v>327</v>
      </c>
      <c r="AZ602" s="26" t="s">
        <v>327</v>
      </c>
      <c r="BA602" s="26" t="s">
        <v>327</v>
      </c>
      <c r="BB602" s="26" t="s">
        <v>327</v>
      </c>
      <c r="BE602" s="26" t="s">
        <v>327</v>
      </c>
      <c r="BF602" s="26" t="s">
        <v>327</v>
      </c>
      <c r="BG602" s="26" t="s">
        <v>327</v>
      </c>
      <c r="BH602" s="26" t="s">
        <v>327</v>
      </c>
      <c r="BK602" s="26" t="s">
        <v>327</v>
      </c>
      <c r="BL602" s="26" t="s">
        <v>327</v>
      </c>
      <c r="BM602" s="26" t="s">
        <v>327</v>
      </c>
      <c r="BN602" s="26" t="s">
        <v>327</v>
      </c>
      <c r="BQ602" s="26" t="s">
        <v>327</v>
      </c>
      <c r="BR602" s="26" t="s">
        <v>327</v>
      </c>
      <c r="BS602" s="26" t="s">
        <v>327</v>
      </c>
      <c r="BT602" s="26" t="s">
        <v>327</v>
      </c>
      <c r="BW602" s="26" t="s">
        <v>327</v>
      </c>
      <c r="BX602" s="26" t="s">
        <v>327</v>
      </c>
      <c r="BY602" s="26" t="s">
        <v>327</v>
      </c>
      <c r="BZ602" s="26" t="s">
        <v>327</v>
      </c>
      <c r="CC602" s="26" t="s">
        <v>327</v>
      </c>
      <c r="CD602" s="26" t="s">
        <v>327</v>
      </c>
      <c r="CE602" s="26" t="s">
        <v>327</v>
      </c>
      <c r="CF602" s="26" t="s">
        <v>327</v>
      </c>
      <c r="CI602" s="26" t="s">
        <v>327</v>
      </c>
      <c r="CJ602" s="26" t="s">
        <v>327</v>
      </c>
      <c r="CK602" s="26" t="s">
        <v>327</v>
      </c>
      <c r="CL602" s="26" t="s">
        <v>327</v>
      </c>
      <c r="CO602" s="26" t="s">
        <v>327</v>
      </c>
      <c r="CP602" s="26" t="s">
        <v>327</v>
      </c>
      <c r="CQ602" s="26" t="s">
        <v>327</v>
      </c>
      <c r="CR602" s="26" t="s">
        <v>327</v>
      </c>
      <c r="CU602" s="26" t="s">
        <v>327</v>
      </c>
      <c r="CV602" s="26" t="s">
        <v>327</v>
      </c>
      <c r="CW602" s="26" t="s">
        <v>327</v>
      </c>
      <c r="CX602" s="26" t="s">
        <v>327</v>
      </c>
    </row>
    <row r="603" spans="5:102" x14ac:dyDescent="0.45">
      <c r="E603" s="26" t="s">
        <v>327</v>
      </c>
      <c r="F603" s="26" t="s">
        <v>327</v>
      </c>
      <c r="G603" s="26" t="s">
        <v>327</v>
      </c>
      <c r="H603" s="26" t="s">
        <v>327</v>
      </c>
      <c r="I603" s="26" t="s">
        <v>327</v>
      </c>
      <c r="J603" s="26" t="s">
        <v>327</v>
      </c>
      <c r="K603" s="26" t="s">
        <v>327</v>
      </c>
      <c r="L603" s="26" t="s">
        <v>327</v>
      </c>
      <c r="M603" s="26" t="s">
        <v>327</v>
      </c>
      <c r="O603" s="26" t="s">
        <v>327</v>
      </c>
      <c r="P603" s="26" t="s">
        <v>327</v>
      </c>
      <c r="Q603" s="26" t="s">
        <v>327</v>
      </c>
      <c r="R603" s="26" t="s">
        <v>327</v>
      </c>
      <c r="U603" s="26" t="s">
        <v>327</v>
      </c>
      <c r="V603" s="26" t="s">
        <v>327</v>
      </c>
      <c r="W603" s="26" t="s">
        <v>327</v>
      </c>
      <c r="X603" s="26" t="s">
        <v>327</v>
      </c>
      <c r="AA603" s="26" t="s">
        <v>327</v>
      </c>
      <c r="AB603" s="26" t="s">
        <v>327</v>
      </c>
      <c r="AC603" s="26" t="s">
        <v>327</v>
      </c>
      <c r="AD603" s="26" t="s">
        <v>327</v>
      </c>
      <c r="AG603" s="26" t="s">
        <v>327</v>
      </c>
      <c r="AH603" s="26" t="s">
        <v>327</v>
      </c>
      <c r="AI603" s="26" t="s">
        <v>327</v>
      </c>
      <c r="AJ603" s="26" t="s">
        <v>327</v>
      </c>
      <c r="AM603" s="26" t="s">
        <v>327</v>
      </c>
      <c r="AN603" s="26" t="s">
        <v>327</v>
      </c>
      <c r="AO603" s="26" t="s">
        <v>327</v>
      </c>
      <c r="AP603" s="26" t="s">
        <v>327</v>
      </c>
      <c r="AS603" s="26" t="s">
        <v>327</v>
      </c>
      <c r="AT603" s="26" t="s">
        <v>327</v>
      </c>
      <c r="AU603" s="26" t="s">
        <v>327</v>
      </c>
      <c r="AV603" s="26" t="s">
        <v>327</v>
      </c>
      <c r="AY603" s="26" t="s">
        <v>327</v>
      </c>
      <c r="AZ603" s="26" t="s">
        <v>327</v>
      </c>
      <c r="BA603" s="26" t="s">
        <v>327</v>
      </c>
      <c r="BB603" s="26" t="s">
        <v>327</v>
      </c>
      <c r="BE603" s="26" t="s">
        <v>327</v>
      </c>
      <c r="BF603" s="26" t="s">
        <v>327</v>
      </c>
      <c r="BG603" s="26" t="s">
        <v>327</v>
      </c>
      <c r="BH603" s="26" t="s">
        <v>327</v>
      </c>
      <c r="BK603" s="26" t="s">
        <v>327</v>
      </c>
      <c r="BL603" s="26" t="s">
        <v>327</v>
      </c>
      <c r="BM603" s="26" t="s">
        <v>327</v>
      </c>
      <c r="BN603" s="26" t="s">
        <v>327</v>
      </c>
      <c r="BQ603" s="26" t="s">
        <v>327</v>
      </c>
      <c r="BR603" s="26" t="s">
        <v>327</v>
      </c>
      <c r="BS603" s="26" t="s">
        <v>327</v>
      </c>
      <c r="BT603" s="26" t="s">
        <v>327</v>
      </c>
      <c r="BW603" s="26" t="s">
        <v>327</v>
      </c>
      <c r="BX603" s="26" t="s">
        <v>327</v>
      </c>
      <c r="BY603" s="26" t="s">
        <v>327</v>
      </c>
      <c r="BZ603" s="26" t="s">
        <v>327</v>
      </c>
      <c r="CC603" s="26" t="s">
        <v>327</v>
      </c>
      <c r="CD603" s="26" t="s">
        <v>327</v>
      </c>
      <c r="CE603" s="26" t="s">
        <v>327</v>
      </c>
      <c r="CF603" s="26" t="s">
        <v>327</v>
      </c>
      <c r="CI603" s="26" t="s">
        <v>327</v>
      </c>
      <c r="CJ603" s="26" t="s">
        <v>327</v>
      </c>
      <c r="CK603" s="26" t="s">
        <v>327</v>
      </c>
      <c r="CL603" s="26" t="s">
        <v>327</v>
      </c>
      <c r="CO603" s="26" t="s">
        <v>327</v>
      </c>
      <c r="CP603" s="26" t="s">
        <v>327</v>
      </c>
      <c r="CQ603" s="26" t="s">
        <v>327</v>
      </c>
      <c r="CR603" s="26" t="s">
        <v>327</v>
      </c>
      <c r="CU603" s="26" t="s">
        <v>327</v>
      </c>
      <c r="CV603" s="26" t="s">
        <v>327</v>
      </c>
      <c r="CW603" s="26" t="s">
        <v>327</v>
      </c>
      <c r="CX603" s="26" t="s">
        <v>327</v>
      </c>
    </row>
    <row r="604" spans="5:102" x14ac:dyDescent="0.45">
      <c r="E604" s="26" t="s">
        <v>327</v>
      </c>
      <c r="F604" s="26" t="s">
        <v>327</v>
      </c>
      <c r="G604" s="26" t="s">
        <v>327</v>
      </c>
      <c r="H604" s="26" t="s">
        <v>327</v>
      </c>
      <c r="I604" s="26" t="s">
        <v>327</v>
      </c>
      <c r="J604" s="26" t="s">
        <v>327</v>
      </c>
      <c r="K604" s="26" t="s">
        <v>327</v>
      </c>
      <c r="L604" s="26" t="s">
        <v>327</v>
      </c>
      <c r="M604" s="26" t="s">
        <v>327</v>
      </c>
      <c r="O604" s="26" t="s">
        <v>327</v>
      </c>
      <c r="P604" s="26" t="s">
        <v>327</v>
      </c>
      <c r="Q604" s="26" t="s">
        <v>327</v>
      </c>
      <c r="R604" s="26" t="s">
        <v>327</v>
      </c>
      <c r="U604" s="26" t="s">
        <v>327</v>
      </c>
      <c r="V604" s="26" t="s">
        <v>327</v>
      </c>
      <c r="W604" s="26" t="s">
        <v>327</v>
      </c>
      <c r="X604" s="26" t="s">
        <v>327</v>
      </c>
      <c r="AA604" s="26" t="s">
        <v>327</v>
      </c>
      <c r="AB604" s="26" t="s">
        <v>327</v>
      </c>
      <c r="AC604" s="26" t="s">
        <v>327</v>
      </c>
      <c r="AD604" s="26" t="s">
        <v>327</v>
      </c>
      <c r="AG604" s="26" t="s">
        <v>327</v>
      </c>
      <c r="AH604" s="26" t="s">
        <v>327</v>
      </c>
      <c r="AI604" s="26" t="s">
        <v>327</v>
      </c>
      <c r="AJ604" s="26" t="s">
        <v>327</v>
      </c>
      <c r="AM604" s="26" t="s">
        <v>327</v>
      </c>
      <c r="AN604" s="26" t="s">
        <v>327</v>
      </c>
      <c r="AO604" s="26" t="s">
        <v>327</v>
      </c>
      <c r="AP604" s="26" t="s">
        <v>327</v>
      </c>
      <c r="AS604" s="26" t="s">
        <v>327</v>
      </c>
      <c r="AT604" s="26" t="s">
        <v>327</v>
      </c>
      <c r="AU604" s="26" t="s">
        <v>327</v>
      </c>
      <c r="AV604" s="26" t="s">
        <v>327</v>
      </c>
      <c r="AY604" s="26" t="s">
        <v>327</v>
      </c>
      <c r="AZ604" s="26" t="s">
        <v>327</v>
      </c>
      <c r="BA604" s="26" t="s">
        <v>327</v>
      </c>
      <c r="BB604" s="26" t="s">
        <v>327</v>
      </c>
      <c r="BE604" s="26" t="s">
        <v>327</v>
      </c>
      <c r="BF604" s="26" t="s">
        <v>327</v>
      </c>
      <c r="BG604" s="26" t="s">
        <v>327</v>
      </c>
      <c r="BH604" s="26" t="s">
        <v>327</v>
      </c>
      <c r="BK604" s="26" t="s">
        <v>327</v>
      </c>
      <c r="BL604" s="26" t="s">
        <v>327</v>
      </c>
      <c r="BM604" s="26" t="s">
        <v>327</v>
      </c>
      <c r="BN604" s="26" t="s">
        <v>327</v>
      </c>
      <c r="BQ604" s="26" t="s">
        <v>327</v>
      </c>
      <c r="BR604" s="26" t="s">
        <v>327</v>
      </c>
      <c r="BS604" s="26" t="s">
        <v>327</v>
      </c>
      <c r="BT604" s="26" t="s">
        <v>327</v>
      </c>
      <c r="BW604" s="26" t="s">
        <v>327</v>
      </c>
      <c r="BX604" s="26" t="s">
        <v>327</v>
      </c>
      <c r="BY604" s="26" t="s">
        <v>327</v>
      </c>
      <c r="BZ604" s="26" t="s">
        <v>327</v>
      </c>
      <c r="CC604" s="26" t="s">
        <v>327</v>
      </c>
      <c r="CD604" s="26" t="s">
        <v>327</v>
      </c>
      <c r="CE604" s="26" t="s">
        <v>327</v>
      </c>
      <c r="CF604" s="26" t="s">
        <v>327</v>
      </c>
      <c r="CI604" s="26" t="s">
        <v>327</v>
      </c>
      <c r="CJ604" s="26" t="s">
        <v>327</v>
      </c>
      <c r="CK604" s="26" t="s">
        <v>327</v>
      </c>
      <c r="CL604" s="26" t="s">
        <v>327</v>
      </c>
      <c r="CO604" s="26" t="s">
        <v>327</v>
      </c>
      <c r="CP604" s="26" t="s">
        <v>327</v>
      </c>
      <c r="CQ604" s="26" t="s">
        <v>327</v>
      </c>
      <c r="CR604" s="26" t="s">
        <v>327</v>
      </c>
      <c r="CU604" s="26" t="s">
        <v>327</v>
      </c>
      <c r="CV604" s="26" t="s">
        <v>327</v>
      </c>
      <c r="CW604" s="26" t="s">
        <v>327</v>
      </c>
      <c r="CX604" s="26" t="s">
        <v>327</v>
      </c>
    </row>
    <row r="605" spans="5:102" x14ac:dyDescent="0.45">
      <c r="E605" s="26" t="s">
        <v>327</v>
      </c>
      <c r="F605" s="26" t="s">
        <v>327</v>
      </c>
      <c r="G605" s="26" t="s">
        <v>327</v>
      </c>
      <c r="H605" s="26" t="s">
        <v>327</v>
      </c>
      <c r="I605" s="26" t="s">
        <v>327</v>
      </c>
      <c r="J605" s="26" t="s">
        <v>327</v>
      </c>
      <c r="K605" s="26" t="s">
        <v>327</v>
      </c>
      <c r="L605" s="26" t="s">
        <v>327</v>
      </c>
      <c r="M605" s="26" t="s">
        <v>327</v>
      </c>
      <c r="O605" s="26" t="s">
        <v>327</v>
      </c>
      <c r="P605" s="26" t="s">
        <v>327</v>
      </c>
      <c r="Q605" s="26" t="s">
        <v>327</v>
      </c>
      <c r="R605" s="26" t="s">
        <v>327</v>
      </c>
      <c r="U605" s="26" t="s">
        <v>327</v>
      </c>
      <c r="V605" s="26" t="s">
        <v>327</v>
      </c>
      <c r="W605" s="26" t="s">
        <v>327</v>
      </c>
      <c r="X605" s="26" t="s">
        <v>327</v>
      </c>
      <c r="AA605" s="26" t="s">
        <v>327</v>
      </c>
      <c r="AB605" s="26" t="s">
        <v>327</v>
      </c>
      <c r="AC605" s="26" t="s">
        <v>327</v>
      </c>
      <c r="AD605" s="26" t="s">
        <v>327</v>
      </c>
      <c r="AG605" s="26" t="s">
        <v>327</v>
      </c>
      <c r="AH605" s="26" t="s">
        <v>327</v>
      </c>
      <c r="AI605" s="26" t="s">
        <v>327</v>
      </c>
      <c r="AJ605" s="26" t="s">
        <v>327</v>
      </c>
      <c r="AM605" s="26" t="s">
        <v>327</v>
      </c>
      <c r="AN605" s="26" t="s">
        <v>327</v>
      </c>
      <c r="AO605" s="26" t="s">
        <v>327</v>
      </c>
      <c r="AP605" s="26" t="s">
        <v>327</v>
      </c>
      <c r="AS605" s="26" t="s">
        <v>327</v>
      </c>
      <c r="AT605" s="26" t="s">
        <v>327</v>
      </c>
      <c r="AU605" s="26" t="s">
        <v>327</v>
      </c>
      <c r="AV605" s="26" t="s">
        <v>327</v>
      </c>
      <c r="AY605" s="26" t="s">
        <v>327</v>
      </c>
      <c r="AZ605" s="26" t="s">
        <v>327</v>
      </c>
      <c r="BA605" s="26" t="s">
        <v>327</v>
      </c>
      <c r="BB605" s="26" t="s">
        <v>327</v>
      </c>
      <c r="BE605" s="26" t="s">
        <v>327</v>
      </c>
      <c r="BF605" s="26" t="s">
        <v>327</v>
      </c>
      <c r="BG605" s="26" t="s">
        <v>327</v>
      </c>
      <c r="BH605" s="26" t="s">
        <v>327</v>
      </c>
      <c r="BK605" s="26" t="s">
        <v>327</v>
      </c>
      <c r="BL605" s="26" t="s">
        <v>327</v>
      </c>
      <c r="BM605" s="26" t="s">
        <v>327</v>
      </c>
      <c r="BN605" s="26" t="s">
        <v>327</v>
      </c>
      <c r="BQ605" s="26" t="s">
        <v>327</v>
      </c>
      <c r="BR605" s="26" t="s">
        <v>327</v>
      </c>
      <c r="BS605" s="26" t="s">
        <v>327</v>
      </c>
      <c r="BT605" s="26" t="s">
        <v>327</v>
      </c>
      <c r="BW605" s="26" t="s">
        <v>327</v>
      </c>
      <c r="BX605" s="26" t="s">
        <v>327</v>
      </c>
      <c r="BY605" s="26" t="s">
        <v>327</v>
      </c>
      <c r="BZ605" s="26" t="s">
        <v>327</v>
      </c>
      <c r="CC605" s="26" t="s">
        <v>327</v>
      </c>
      <c r="CD605" s="26" t="s">
        <v>327</v>
      </c>
      <c r="CE605" s="26" t="s">
        <v>327</v>
      </c>
      <c r="CF605" s="26" t="s">
        <v>327</v>
      </c>
      <c r="CI605" s="26" t="s">
        <v>327</v>
      </c>
      <c r="CJ605" s="26" t="s">
        <v>327</v>
      </c>
      <c r="CK605" s="26" t="s">
        <v>327</v>
      </c>
      <c r="CL605" s="26" t="s">
        <v>327</v>
      </c>
      <c r="CO605" s="26" t="s">
        <v>327</v>
      </c>
      <c r="CP605" s="26" t="s">
        <v>327</v>
      </c>
      <c r="CQ605" s="26" t="s">
        <v>327</v>
      </c>
      <c r="CR605" s="26" t="s">
        <v>327</v>
      </c>
      <c r="CU605" s="26" t="s">
        <v>327</v>
      </c>
      <c r="CV605" s="26" t="s">
        <v>327</v>
      </c>
      <c r="CW605" s="26" t="s">
        <v>327</v>
      </c>
      <c r="CX605" s="26" t="s">
        <v>327</v>
      </c>
    </row>
    <row r="606" spans="5:102" x14ac:dyDescent="0.45">
      <c r="E606" s="26" t="s">
        <v>327</v>
      </c>
      <c r="F606" s="26" t="s">
        <v>327</v>
      </c>
      <c r="G606" s="26" t="s">
        <v>327</v>
      </c>
      <c r="H606" s="26" t="s">
        <v>327</v>
      </c>
      <c r="I606" s="26" t="s">
        <v>327</v>
      </c>
      <c r="J606" s="26" t="s">
        <v>327</v>
      </c>
      <c r="K606" s="26" t="s">
        <v>327</v>
      </c>
      <c r="L606" s="26" t="s">
        <v>327</v>
      </c>
      <c r="M606" s="26" t="s">
        <v>327</v>
      </c>
      <c r="O606" s="26" t="s">
        <v>327</v>
      </c>
      <c r="P606" s="26" t="s">
        <v>327</v>
      </c>
      <c r="Q606" s="26" t="s">
        <v>327</v>
      </c>
      <c r="R606" s="26" t="s">
        <v>327</v>
      </c>
      <c r="U606" s="26" t="s">
        <v>327</v>
      </c>
      <c r="V606" s="26" t="s">
        <v>327</v>
      </c>
      <c r="W606" s="26" t="s">
        <v>327</v>
      </c>
      <c r="X606" s="26" t="s">
        <v>327</v>
      </c>
      <c r="AA606" s="26" t="s">
        <v>327</v>
      </c>
      <c r="AB606" s="26" t="s">
        <v>327</v>
      </c>
      <c r="AC606" s="26" t="s">
        <v>327</v>
      </c>
      <c r="AD606" s="26" t="s">
        <v>327</v>
      </c>
      <c r="AG606" s="26" t="s">
        <v>327</v>
      </c>
      <c r="AH606" s="26" t="s">
        <v>327</v>
      </c>
      <c r="AI606" s="26" t="s">
        <v>327</v>
      </c>
      <c r="AJ606" s="26" t="s">
        <v>327</v>
      </c>
      <c r="AM606" s="26" t="s">
        <v>327</v>
      </c>
      <c r="AN606" s="26" t="s">
        <v>327</v>
      </c>
      <c r="AO606" s="26" t="s">
        <v>327</v>
      </c>
      <c r="AP606" s="26" t="s">
        <v>327</v>
      </c>
      <c r="AS606" s="26" t="s">
        <v>327</v>
      </c>
      <c r="AT606" s="26" t="s">
        <v>327</v>
      </c>
      <c r="AU606" s="26" t="s">
        <v>327</v>
      </c>
      <c r="AV606" s="26" t="s">
        <v>327</v>
      </c>
      <c r="AY606" s="26" t="s">
        <v>327</v>
      </c>
      <c r="AZ606" s="26" t="s">
        <v>327</v>
      </c>
      <c r="BA606" s="26" t="s">
        <v>327</v>
      </c>
      <c r="BB606" s="26" t="s">
        <v>327</v>
      </c>
      <c r="BE606" s="26" t="s">
        <v>327</v>
      </c>
      <c r="BF606" s="26" t="s">
        <v>327</v>
      </c>
      <c r="BG606" s="26" t="s">
        <v>327</v>
      </c>
      <c r="BH606" s="26" t="s">
        <v>327</v>
      </c>
      <c r="BK606" s="26" t="s">
        <v>327</v>
      </c>
      <c r="BL606" s="26" t="s">
        <v>327</v>
      </c>
      <c r="BM606" s="26" t="s">
        <v>327</v>
      </c>
      <c r="BN606" s="26" t="s">
        <v>327</v>
      </c>
      <c r="BQ606" s="26" t="s">
        <v>327</v>
      </c>
      <c r="BR606" s="26" t="s">
        <v>327</v>
      </c>
      <c r="BS606" s="26" t="s">
        <v>327</v>
      </c>
      <c r="BT606" s="26" t="s">
        <v>327</v>
      </c>
      <c r="BW606" s="26" t="s">
        <v>327</v>
      </c>
      <c r="BX606" s="26" t="s">
        <v>327</v>
      </c>
      <c r="BY606" s="26" t="s">
        <v>327</v>
      </c>
      <c r="BZ606" s="26" t="s">
        <v>327</v>
      </c>
      <c r="CC606" s="26" t="s">
        <v>327</v>
      </c>
      <c r="CD606" s="26" t="s">
        <v>327</v>
      </c>
      <c r="CE606" s="26" t="s">
        <v>327</v>
      </c>
      <c r="CF606" s="26" t="s">
        <v>327</v>
      </c>
      <c r="CI606" s="26" t="s">
        <v>327</v>
      </c>
      <c r="CJ606" s="26" t="s">
        <v>327</v>
      </c>
      <c r="CK606" s="26" t="s">
        <v>327</v>
      </c>
      <c r="CL606" s="26" t="s">
        <v>327</v>
      </c>
      <c r="CO606" s="26" t="s">
        <v>327</v>
      </c>
      <c r="CP606" s="26" t="s">
        <v>327</v>
      </c>
      <c r="CQ606" s="26" t="s">
        <v>327</v>
      </c>
      <c r="CR606" s="26" t="s">
        <v>327</v>
      </c>
      <c r="CU606" s="26" t="s">
        <v>327</v>
      </c>
      <c r="CV606" s="26" t="s">
        <v>327</v>
      </c>
      <c r="CW606" s="26" t="s">
        <v>327</v>
      </c>
      <c r="CX606" s="26" t="s">
        <v>327</v>
      </c>
    </row>
    <row r="607" spans="5:102" x14ac:dyDescent="0.45">
      <c r="E607" s="26" t="s">
        <v>327</v>
      </c>
      <c r="F607" s="26" t="s">
        <v>327</v>
      </c>
      <c r="G607" s="26" t="s">
        <v>327</v>
      </c>
      <c r="H607" s="26" t="s">
        <v>327</v>
      </c>
      <c r="I607" s="26" t="s">
        <v>327</v>
      </c>
      <c r="J607" s="26" t="s">
        <v>327</v>
      </c>
      <c r="K607" s="26" t="s">
        <v>327</v>
      </c>
      <c r="L607" s="26" t="s">
        <v>327</v>
      </c>
      <c r="M607" s="26" t="s">
        <v>327</v>
      </c>
      <c r="O607" s="26" t="s">
        <v>327</v>
      </c>
      <c r="P607" s="26" t="s">
        <v>327</v>
      </c>
      <c r="Q607" s="26" t="s">
        <v>327</v>
      </c>
      <c r="R607" s="26" t="s">
        <v>327</v>
      </c>
      <c r="U607" s="26" t="s">
        <v>327</v>
      </c>
      <c r="V607" s="26" t="s">
        <v>327</v>
      </c>
      <c r="W607" s="26" t="s">
        <v>327</v>
      </c>
      <c r="X607" s="26" t="s">
        <v>327</v>
      </c>
      <c r="AA607" s="26" t="s">
        <v>327</v>
      </c>
      <c r="AB607" s="26" t="s">
        <v>327</v>
      </c>
      <c r="AC607" s="26" t="s">
        <v>327</v>
      </c>
      <c r="AD607" s="26" t="s">
        <v>327</v>
      </c>
      <c r="AG607" s="26" t="s">
        <v>327</v>
      </c>
      <c r="AH607" s="26" t="s">
        <v>327</v>
      </c>
      <c r="AI607" s="26" t="s">
        <v>327</v>
      </c>
      <c r="AJ607" s="26" t="s">
        <v>327</v>
      </c>
      <c r="AM607" s="26" t="s">
        <v>327</v>
      </c>
      <c r="AN607" s="26" t="s">
        <v>327</v>
      </c>
      <c r="AO607" s="26" t="s">
        <v>327</v>
      </c>
      <c r="AP607" s="26" t="s">
        <v>327</v>
      </c>
      <c r="AS607" s="26" t="s">
        <v>327</v>
      </c>
      <c r="AT607" s="26" t="s">
        <v>327</v>
      </c>
      <c r="AU607" s="26" t="s">
        <v>327</v>
      </c>
      <c r="AV607" s="26" t="s">
        <v>327</v>
      </c>
      <c r="AY607" s="26" t="s">
        <v>327</v>
      </c>
      <c r="AZ607" s="26" t="s">
        <v>327</v>
      </c>
      <c r="BA607" s="26" t="s">
        <v>327</v>
      </c>
      <c r="BB607" s="26" t="s">
        <v>327</v>
      </c>
      <c r="BE607" s="26" t="s">
        <v>327</v>
      </c>
      <c r="BF607" s="26" t="s">
        <v>327</v>
      </c>
      <c r="BG607" s="26" t="s">
        <v>327</v>
      </c>
      <c r="BH607" s="26" t="s">
        <v>327</v>
      </c>
      <c r="BK607" s="26" t="s">
        <v>327</v>
      </c>
      <c r="BL607" s="26" t="s">
        <v>327</v>
      </c>
      <c r="BM607" s="26" t="s">
        <v>327</v>
      </c>
      <c r="BN607" s="26" t="s">
        <v>327</v>
      </c>
      <c r="BQ607" s="26" t="s">
        <v>327</v>
      </c>
      <c r="BR607" s="26" t="s">
        <v>327</v>
      </c>
      <c r="BS607" s="26" t="s">
        <v>327</v>
      </c>
      <c r="BT607" s="26" t="s">
        <v>327</v>
      </c>
      <c r="BW607" s="26" t="s">
        <v>327</v>
      </c>
      <c r="BX607" s="26" t="s">
        <v>327</v>
      </c>
      <c r="BY607" s="26" t="s">
        <v>327</v>
      </c>
      <c r="BZ607" s="26" t="s">
        <v>327</v>
      </c>
      <c r="CC607" s="26" t="s">
        <v>327</v>
      </c>
      <c r="CD607" s="26" t="s">
        <v>327</v>
      </c>
      <c r="CE607" s="26" t="s">
        <v>327</v>
      </c>
      <c r="CF607" s="26" t="s">
        <v>327</v>
      </c>
      <c r="CI607" s="26" t="s">
        <v>327</v>
      </c>
      <c r="CJ607" s="26" t="s">
        <v>327</v>
      </c>
      <c r="CK607" s="26" t="s">
        <v>327</v>
      </c>
      <c r="CL607" s="26" t="s">
        <v>327</v>
      </c>
      <c r="CO607" s="26" t="s">
        <v>327</v>
      </c>
      <c r="CP607" s="26" t="s">
        <v>327</v>
      </c>
      <c r="CQ607" s="26" t="s">
        <v>327</v>
      </c>
      <c r="CR607" s="26" t="s">
        <v>327</v>
      </c>
      <c r="CU607" s="26" t="s">
        <v>327</v>
      </c>
      <c r="CV607" s="26" t="s">
        <v>327</v>
      </c>
      <c r="CW607" s="26" t="s">
        <v>327</v>
      </c>
      <c r="CX607" s="26" t="s">
        <v>327</v>
      </c>
    </row>
    <row r="608" spans="5:102" x14ac:dyDescent="0.45">
      <c r="E608" s="26" t="s">
        <v>327</v>
      </c>
      <c r="F608" s="26" t="s">
        <v>327</v>
      </c>
      <c r="G608" s="26" t="s">
        <v>327</v>
      </c>
      <c r="H608" s="26" t="s">
        <v>327</v>
      </c>
      <c r="I608" s="26" t="s">
        <v>327</v>
      </c>
      <c r="J608" s="26" t="s">
        <v>327</v>
      </c>
      <c r="K608" s="26" t="s">
        <v>327</v>
      </c>
      <c r="L608" s="26" t="s">
        <v>327</v>
      </c>
      <c r="M608" s="26" t="s">
        <v>327</v>
      </c>
      <c r="O608" s="26" t="s">
        <v>327</v>
      </c>
      <c r="P608" s="26" t="s">
        <v>327</v>
      </c>
      <c r="Q608" s="26" t="s">
        <v>327</v>
      </c>
      <c r="R608" s="26" t="s">
        <v>327</v>
      </c>
      <c r="U608" s="26" t="s">
        <v>327</v>
      </c>
      <c r="V608" s="26" t="s">
        <v>327</v>
      </c>
      <c r="W608" s="26" t="s">
        <v>327</v>
      </c>
      <c r="X608" s="26" t="s">
        <v>327</v>
      </c>
      <c r="AA608" s="26" t="s">
        <v>327</v>
      </c>
      <c r="AB608" s="26" t="s">
        <v>327</v>
      </c>
      <c r="AC608" s="26" t="s">
        <v>327</v>
      </c>
      <c r="AD608" s="26" t="s">
        <v>327</v>
      </c>
      <c r="AG608" s="26" t="s">
        <v>327</v>
      </c>
      <c r="AH608" s="26" t="s">
        <v>327</v>
      </c>
      <c r="AI608" s="26" t="s">
        <v>327</v>
      </c>
      <c r="AJ608" s="26" t="s">
        <v>327</v>
      </c>
      <c r="AM608" s="26" t="s">
        <v>327</v>
      </c>
      <c r="AN608" s="26" t="s">
        <v>327</v>
      </c>
      <c r="AO608" s="26" t="s">
        <v>327</v>
      </c>
      <c r="AP608" s="26" t="s">
        <v>327</v>
      </c>
      <c r="AS608" s="26" t="s">
        <v>327</v>
      </c>
      <c r="AT608" s="26" t="s">
        <v>327</v>
      </c>
      <c r="AU608" s="26" t="s">
        <v>327</v>
      </c>
      <c r="AV608" s="26" t="s">
        <v>327</v>
      </c>
      <c r="AY608" s="26" t="s">
        <v>327</v>
      </c>
      <c r="AZ608" s="26" t="s">
        <v>327</v>
      </c>
      <c r="BA608" s="26" t="s">
        <v>327</v>
      </c>
      <c r="BB608" s="26" t="s">
        <v>327</v>
      </c>
      <c r="BE608" s="26" t="s">
        <v>327</v>
      </c>
      <c r="BF608" s="26" t="s">
        <v>327</v>
      </c>
      <c r="BG608" s="26" t="s">
        <v>327</v>
      </c>
      <c r="BH608" s="26" t="s">
        <v>327</v>
      </c>
      <c r="BK608" s="26" t="s">
        <v>327</v>
      </c>
      <c r="BL608" s="26" t="s">
        <v>327</v>
      </c>
      <c r="BM608" s="26" t="s">
        <v>327</v>
      </c>
      <c r="BN608" s="26" t="s">
        <v>327</v>
      </c>
      <c r="BQ608" s="26" t="s">
        <v>327</v>
      </c>
      <c r="BR608" s="26" t="s">
        <v>327</v>
      </c>
      <c r="BS608" s="26" t="s">
        <v>327</v>
      </c>
      <c r="BT608" s="26" t="s">
        <v>327</v>
      </c>
      <c r="BW608" s="26" t="s">
        <v>327</v>
      </c>
      <c r="BX608" s="26" t="s">
        <v>327</v>
      </c>
      <c r="BY608" s="26" t="s">
        <v>327</v>
      </c>
      <c r="BZ608" s="26" t="s">
        <v>327</v>
      </c>
      <c r="CC608" s="26" t="s">
        <v>327</v>
      </c>
      <c r="CD608" s="26" t="s">
        <v>327</v>
      </c>
      <c r="CE608" s="26" t="s">
        <v>327</v>
      </c>
      <c r="CF608" s="26" t="s">
        <v>327</v>
      </c>
      <c r="CI608" s="26" t="s">
        <v>327</v>
      </c>
      <c r="CJ608" s="26" t="s">
        <v>327</v>
      </c>
      <c r="CK608" s="26" t="s">
        <v>327</v>
      </c>
      <c r="CL608" s="26" t="s">
        <v>327</v>
      </c>
      <c r="CO608" s="26" t="s">
        <v>327</v>
      </c>
      <c r="CP608" s="26" t="s">
        <v>327</v>
      </c>
      <c r="CQ608" s="26" t="s">
        <v>327</v>
      </c>
      <c r="CR608" s="26" t="s">
        <v>327</v>
      </c>
      <c r="CU608" s="26" t="s">
        <v>327</v>
      </c>
      <c r="CV608" s="26" t="s">
        <v>327</v>
      </c>
      <c r="CW608" s="26" t="s">
        <v>327</v>
      </c>
      <c r="CX608" s="26" t="s">
        <v>327</v>
      </c>
    </row>
    <row r="609" spans="5:102" x14ac:dyDescent="0.45">
      <c r="E609" s="26" t="s">
        <v>327</v>
      </c>
      <c r="F609" s="26" t="s">
        <v>327</v>
      </c>
      <c r="G609" s="26" t="s">
        <v>327</v>
      </c>
      <c r="H609" s="26" t="s">
        <v>327</v>
      </c>
      <c r="I609" s="26" t="s">
        <v>327</v>
      </c>
      <c r="J609" s="26" t="s">
        <v>327</v>
      </c>
      <c r="K609" s="26" t="s">
        <v>327</v>
      </c>
      <c r="L609" s="26" t="s">
        <v>327</v>
      </c>
      <c r="M609" s="26" t="s">
        <v>327</v>
      </c>
      <c r="O609" s="26" t="s">
        <v>327</v>
      </c>
      <c r="P609" s="26" t="s">
        <v>327</v>
      </c>
      <c r="Q609" s="26" t="s">
        <v>327</v>
      </c>
      <c r="R609" s="26" t="s">
        <v>327</v>
      </c>
      <c r="U609" s="26" t="s">
        <v>327</v>
      </c>
      <c r="V609" s="26" t="s">
        <v>327</v>
      </c>
      <c r="W609" s="26" t="s">
        <v>327</v>
      </c>
      <c r="X609" s="26" t="s">
        <v>327</v>
      </c>
      <c r="AA609" s="26" t="s">
        <v>327</v>
      </c>
      <c r="AB609" s="26" t="s">
        <v>327</v>
      </c>
      <c r="AC609" s="26" t="s">
        <v>327</v>
      </c>
      <c r="AD609" s="26" t="s">
        <v>327</v>
      </c>
      <c r="AG609" s="26" t="s">
        <v>327</v>
      </c>
      <c r="AH609" s="26" t="s">
        <v>327</v>
      </c>
      <c r="AI609" s="26" t="s">
        <v>327</v>
      </c>
      <c r="AJ609" s="26" t="s">
        <v>327</v>
      </c>
      <c r="AM609" s="26" t="s">
        <v>327</v>
      </c>
      <c r="AN609" s="26" t="s">
        <v>327</v>
      </c>
      <c r="AO609" s="26" t="s">
        <v>327</v>
      </c>
      <c r="AP609" s="26" t="s">
        <v>327</v>
      </c>
      <c r="AS609" s="26" t="s">
        <v>327</v>
      </c>
      <c r="AT609" s="26" t="s">
        <v>327</v>
      </c>
      <c r="AU609" s="26" t="s">
        <v>327</v>
      </c>
      <c r="AV609" s="26" t="s">
        <v>327</v>
      </c>
      <c r="AY609" s="26" t="s">
        <v>327</v>
      </c>
      <c r="AZ609" s="26" t="s">
        <v>327</v>
      </c>
      <c r="BA609" s="26" t="s">
        <v>327</v>
      </c>
      <c r="BB609" s="26" t="s">
        <v>327</v>
      </c>
      <c r="BE609" s="26" t="s">
        <v>327</v>
      </c>
      <c r="BF609" s="26" t="s">
        <v>327</v>
      </c>
      <c r="BG609" s="26" t="s">
        <v>327</v>
      </c>
      <c r="BH609" s="26" t="s">
        <v>327</v>
      </c>
      <c r="BK609" s="26" t="s">
        <v>327</v>
      </c>
      <c r="BL609" s="26" t="s">
        <v>327</v>
      </c>
      <c r="BM609" s="26" t="s">
        <v>327</v>
      </c>
      <c r="BN609" s="26" t="s">
        <v>327</v>
      </c>
      <c r="BQ609" s="26" t="s">
        <v>327</v>
      </c>
      <c r="BR609" s="26" t="s">
        <v>327</v>
      </c>
      <c r="BS609" s="26" t="s">
        <v>327</v>
      </c>
      <c r="BT609" s="26" t="s">
        <v>327</v>
      </c>
      <c r="BW609" s="26" t="s">
        <v>327</v>
      </c>
      <c r="BX609" s="26" t="s">
        <v>327</v>
      </c>
      <c r="BY609" s="26" t="s">
        <v>327</v>
      </c>
      <c r="BZ609" s="26" t="s">
        <v>327</v>
      </c>
      <c r="CC609" s="26" t="s">
        <v>327</v>
      </c>
      <c r="CD609" s="26" t="s">
        <v>327</v>
      </c>
      <c r="CE609" s="26" t="s">
        <v>327</v>
      </c>
      <c r="CF609" s="26" t="s">
        <v>327</v>
      </c>
      <c r="CI609" s="26" t="s">
        <v>327</v>
      </c>
      <c r="CJ609" s="26" t="s">
        <v>327</v>
      </c>
      <c r="CK609" s="26" t="s">
        <v>327</v>
      </c>
      <c r="CL609" s="26" t="s">
        <v>327</v>
      </c>
      <c r="CO609" s="26" t="s">
        <v>327</v>
      </c>
      <c r="CP609" s="26" t="s">
        <v>327</v>
      </c>
      <c r="CQ609" s="26" t="s">
        <v>327</v>
      </c>
      <c r="CR609" s="26" t="s">
        <v>327</v>
      </c>
      <c r="CU609" s="26" t="s">
        <v>327</v>
      </c>
      <c r="CV609" s="26" t="s">
        <v>327</v>
      </c>
      <c r="CW609" s="26" t="s">
        <v>327</v>
      </c>
      <c r="CX609" s="26" t="s">
        <v>327</v>
      </c>
    </row>
    <row r="610" spans="5:102" x14ac:dyDescent="0.45">
      <c r="E610" s="26" t="s">
        <v>327</v>
      </c>
      <c r="F610" s="26" t="s">
        <v>327</v>
      </c>
      <c r="G610" s="26" t="s">
        <v>327</v>
      </c>
      <c r="H610" s="26" t="s">
        <v>327</v>
      </c>
      <c r="I610" s="26" t="s">
        <v>327</v>
      </c>
      <c r="J610" s="26" t="s">
        <v>327</v>
      </c>
      <c r="K610" s="26" t="s">
        <v>327</v>
      </c>
      <c r="L610" s="26" t="s">
        <v>327</v>
      </c>
      <c r="M610" s="26" t="s">
        <v>327</v>
      </c>
      <c r="O610" s="26" t="s">
        <v>327</v>
      </c>
      <c r="P610" s="26" t="s">
        <v>327</v>
      </c>
      <c r="Q610" s="26" t="s">
        <v>327</v>
      </c>
      <c r="R610" s="26" t="s">
        <v>327</v>
      </c>
      <c r="U610" s="26" t="s">
        <v>327</v>
      </c>
      <c r="V610" s="26" t="s">
        <v>327</v>
      </c>
      <c r="W610" s="26" t="s">
        <v>327</v>
      </c>
      <c r="X610" s="26" t="s">
        <v>327</v>
      </c>
      <c r="AA610" s="26" t="s">
        <v>327</v>
      </c>
      <c r="AB610" s="26" t="s">
        <v>327</v>
      </c>
      <c r="AC610" s="26" t="s">
        <v>327</v>
      </c>
      <c r="AD610" s="26" t="s">
        <v>327</v>
      </c>
      <c r="AG610" s="26" t="s">
        <v>327</v>
      </c>
      <c r="AH610" s="26" t="s">
        <v>327</v>
      </c>
      <c r="AI610" s="26" t="s">
        <v>327</v>
      </c>
      <c r="AJ610" s="26" t="s">
        <v>327</v>
      </c>
      <c r="AM610" s="26" t="s">
        <v>327</v>
      </c>
      <c r="AN610" s="26" t="s">
        <v>327</v>
      </c>
      <c r="AO610" s="26" t="s">
        <v>327</v>
      </c>
      <c r="AP610" s="26" t="s">
        <v>327</v>
      </c>
      <c r="AS610" s="26" t="s">
        <v>327</v>
      </c>
      <c r="AT610" s="26" t="s">
        <v>327</v>
      </c>
      <c r="AU610" s="26" t="s">
        <v>327</v>
      </c>
      <c r="AV610" s="26" t="s">
        <v>327</v>
      </c>
      <c r="AY610" s="26" t="s">
        <v>327</v>
      </c>
      <c r="AZ610" s="26" t="s">
        <v>327</v>
      </c>
      <c r="BA610" s="26" t="s">
        <v>327</v>
      </c>
      <c r="BB610" s="26" t="s">
        <v>327</v>
      </c>
      <c r="BE610" s="26" t="s">
        <v>327</v>
      </c>
      <c r="BF610" s="26" t="s">
        <v>327</v>
      </c>
      <c r="BG610" s="26" t="s">
        <v>327</v>
      </c>
      <c r="BH610" s="26" t="s">
        <v>327</v>
      </c>
      <c r="BK610" s="26" t="s">
        <v>327</v>
      </c>
      <c r="BL610" s="26" t="s">
        <v>327</v>
      </c>
      <c r="BM610" s="26" t="s">
        <v>327</v>
      </c>
      <c r="BN610" s="26" t="s">
        <v>327</v>
      </c>
      <c r="BQ610" s="26" t="s">
        <v>327</v>
      </c>
      <c r="BR610" s="26" t="s">
        <v>327</v>
      </c>
      <c r="BS610" s="26" t="s">
        <v>327</v>
      </c>
      <c r="BT610" s="26" t="s">
        <v>327</v>
      </c>
      <c r="BW610" s="26" t="s">
        <v>327</v>
      </c>
      <c r="BX610" s="26" t="s">
        <v>327</v>
      </c>
      <c r="BY610" s="26" t="s">
        <v>327</v>
      </c>
      <c r="BZ610" s="26" t="s">
        <v>327</v>
      </c>
      <c r="CC610" s="26" t="s">
        <v>327</v>
      </c>
      <c r="CD610" s="26" t="s">
        <v>327</v>
      </c>
      <c r="CE610" s="26" t="s">
        <v>327</v>
      </c>
      <c r="CF610" s="26" t="s">
        <v>327</v>
      </c>
      <c r="CI610" s="26" t="s">
        <v>327</v>
      </c>
      <c r="CJ610" s="26" t="s">
        <v>327</v>
      </c>
      <c r="CK610" s="26" t="s">
        <v>327</v>
      </c>
      <c r="CL610" s="26" t="s">
        <v>327</v>
      </c>
      <c r="CO610" s="26" t="s">
        <v>327</v>
      </c>
      <c r="CP610" s="26" t="s">
        <v>327</v>
      </c>
      <c r="CQ610" s="26" t="s">
        <v>327</v>
      </c>
      <c r="CR610" s="26" t="s">
        <v>327</v>
      </c>
      <c r="CU610" s="26" t="s">
        <v>327</v>
      </c>
      <c r="CV610" s="26" t="s">
        <v>327</v>
      </c>
      <c r="CW610" s="26" t="s">
        <v>327</v>
      </c>
      <c r="CX610" s="26" t="s">
        <v>327</v>
      </c>
    </row>
    <row r="611" spans="5:102" x14ac:dyDescent="0.45">
      <c r="E611" s="26" t="s">
        <v>327</v>
      </c>
      <c r="F611" s="26" t="s">
        <v>327</v>
      </c>
      <c r="G611" s="26" t="s">
        <v>327</v>
      </c>
      <c r="H611" s="26" t="s">
        <v>327</v>
      </c>
      <c r="I611" s="26" t="s">
        <v>327</v>
      </c>
      <c r="J611" s="26" t="s">
        <v>327</v>
      </c>
      <c r="K611" s="26" t="s">
        <v>327</v>
      </c>
      <c r="L611" s="26" t="s">
        <v>327</v>
      </c>
      <c r="M611" s="26" t="s">
        <v>327</v>
      </c>
      <c r="O611" s="26" t="s">
        <v>327</v>
      </c>
      <c r="P611" s="26" t="s">
        <v>327</v>
      </c>
      <c r="Q611" s="26" t="s">
        <v>327</v>
      </c>
      <c r="R611" s="26" t="s">
        <v>327</v>
      </c>
      <c r="U611" s="26" t="s">
        <v>327</v>
      </c>
      <c r="V611" s="26" t="s">
        <v>327</v>
      </c>
      <c r="W611" s="26" t="s">
        <v>327</v>
      </c>
      <c r="X611" s="26" t="s">
        <v>327</v>
      </c>
      <c r="AA611" s="26" t="s">
        <v>327</v>
      </c>
      <c r="AB611" s="26" t="s">
        <v>327</v>
      </c>
      <c r="AC611" s="26" t="s">
        <v>327</v>
      </c>
      <c r="AD611" s="26" t="s">
        <v>327</v>
      </c>
      <c r="AG611" s="26" t="s">
        <v>327</v>
      </c>
      <c r="AH611" s="26" t="s">
        <v>327</v>
      </c>
      <c r="AI611" s="26" t="s">
        <v>327</v>
      </c>
      <c r="AJ611" s="26" t="s">
        <v>327</v>
      </c>
      <c r="AM611" s="26" t="s">
        <v>327</v>
      </c>
      <c r="AN611" s="26" t="s">
        <v>327</v>
      </c>
      <c r="AO611" s="26" t="s">
        <v>327</v>
      </c>
      <c r="AP611" s="26" t="s">
        <v>327</v>
      </c>
      <c r="AS611" s="26" t="s">
        <v>327</v>
      </c>
      <c r="AT611" s="26" t="s">
        <v>327</v>
      </c>
      <c r="AU611" s="26" t="s">
        <v>327</v>
      </c>
      <c r="AV611" s="26" t="s">
        <v>327</v>
      </c>
      <c r="AY611" s="26" t="s">
        <v>327</v>
      </c>
      <c r="AZ611" s="26" t="s">
        <v>327</v>
      </c>
      <c r="BA611" s="26" t="s">
        <v>327</v>
      </c>
      <c r="BB611" s="26" t="s">
        <v>327</v>
      </c>
      <c r="BE611" s="26" t="s">
        <v>327</v>
      </c>
      <c r="BF611" s="26" t="s">
        <v>327</v>
      </c>
      <c r="BG611" s="26" t="s">
        <v>327</v>
      </c>
      <c r="BH611" s="26" t="s">
        <v>327</v>
      </c>
      <c r="BK611" s="26" t="s">
        <v>327</v>
      </c>
      <c r="BL611" s="26" t="s">
        <v>327</v>
      </c>
      <c r="BM611" s="26" t="s">
        <v>327</v>
      </c>
      <c r="BN611" s="26" t="s">
        <v>327</v>
      </c>
      <c r="BQ611" s="26" t="s">
        <v>327</v>
      </c>
      <c r="BR611" s="26" t="s">
        <v>327</v>
      </c>
      <c r="BS611" s="26" t="s">
        <v>327</v>
      </c>
      <c r="BT611" s="26" t="s">
        <v>327</v>
      </c>
      <c r="BW611" s="26" t="s">
        <v>327</v>
      </c>
      <c r="BX611" s="26" t="s">
        <v>327</v>
      </c>
      <c r="BY611" s="26" t="s">
        <v>327</v>
      </c>
      <c r="BZ611" s="26" t="s">
        <v>327</v>
      </c>
      <c r="CC611" s="26" t="s">
        <v>327</v>
      </c>
      <c r="CD611" s="26" t="s">
        <v>327</v>
      </c>
      <c r="CE611" s="26" t="s">
        <v>327</v>
      </c>
      <c r="CF611" s="26" t="s">
        <v>327</v>
      </c>
      <c r="CI611" s="26" t="s">
        <v>327</v>
      </c>
      <c r="CJ611" s="26" t="s">
        <v>327</v>
      </c>
      <c r="CK611" s="26" t="s">
        <v>327</v>
      </c>
      <c r="CL611" s="26" t="s">
        <v>327</v>
      </c>
      <c r="CO611" s="26" t="s">
        <v>327</v>
      </c>
      <c r="CP611" s="26" t="s">
        <v>327</v>
      </c>
      <c r="CQ611" s="26" t="s">
        <v>327</v>
      </c>
      <c r="CR611" s="26" t="s">
        <v>327</v>
      </c>
      <c r="CU611" s="26" t="s">
        <v>327</v>
      </c>
      <c r="CV611" s="26" t="s">
        <v>327</v>
      </c>
      <c r="CW611" s="26" t="s">
        <v>327</v>
      </c>
      <c r="CX611" s="26" t="s">
        <v>327</v>
      </c>
    </row>
    <row r="612" spans="5:102" x14ac:dyDescent="0.45">
      <c r="E612" s="26" t="s">
        <v>327</v>
      </c>
      <c r="F612" s="26" t="s">
        <v>327</v>
      </c>
      <c r="G612" s="26" t="s">
        <v>327</v>
      </c>
      <c r="H612" s="26" t="s">
        <v>327</v>
      </c>
      <c r="I612" s="26" t="s">
        <v>327</v>
      </c>
      <c r="J612" s="26" t="s">
        <v>327</v>
      </c>
      <c r="K612" s="26" t="s">
        <v>327</v>
      </c>
      <c r="L612" s="26" t="s">
        <v>327</v>
      </c>
      <c r="M612" s="26" t="s">
        <v>327</v>
      </c>
      <c r="O612" s="26" t="s">
        <v>327</v>
      </c>
      <c r="P612" s="26" t="s">
        <v>327</v>
      </c>
      <c r="Q612" s="26" t="s">
        <v>327</v>
      </c>
      <c r="R612" s="26" t="s">
        <v>327</v>
      </c>
      <c r="U612" s="26" t="s">
        <v>327</v>
      </c>
      <c r="V612" s="26" t="s">
        <v>327</v>
      </c>
      <c r="W612" s="26" t="s">
        <v>327</v>
      </c>
      <c r="X612" s="26" t="s">
        <v>327</v>
      </c>
      <c r="AA612" s="26" t="s">
        <v>327</v>
      </c>
      <c r="AB612" s="26" t="s">
        <v>327</v>
      </c>
      <c r="AC612" s="26" t="s">
        <v>327</v>
      </c>
      <c r="AD612" s="26" t="s">
        <v>327</v>
      </c>
      <c r="AG612" s="26" t="s">
        <v>327</v>
      </c>
      <c r="AH612" s="26" t="s">
        <v>327</v>
      </c>
      <c r="AI612" s="26" t="s">
        <v>327</v>
      </c>
      <c r="AJ612" s="26" t="s">
        <v>327</v>
      </c>
      <c r="AM612" s="26" t="s">
        <v>327</v>
      </c>
      <c r="AN612" s="26" t="s">
        <v>327</v>
      </c>
      <c r="AO612" s="26" t="s">
        <v>327</v>
      </c>
      <c r="AP612" s="26" t="s">
        <v>327</v>
      </c>
      <c r="AS612" s="26" t="s">
        <v>327</v>
      </c>
      <c r="AT612" s="26" t="s">
        <v>327</v>
      </c>
      <c r="AU612" s="26" t="s">
        <v>327</v>
      </c>
      <c r="AV612" s="26" t="s">
        <v>327</v>
      </c>
      <c r="AY612" s="26" t="s">
        <v>327</v>
      </c>
      <c r="AZ612" s="26" t="s">
        <v>327</v>
      </c>
      <c r="BA612" s="26" t="s">
        <v>327</v>
      </c>
      <c r="BB612" s="26" t="s">
        <v>327</v>
      </c>
      <c r="BE612" s="26" t="s">
        <v>327</v>
      </c>
      <c r="BF612" s="26" t="s">
        <v>327</v>
      </c>
      <c r="BG612" s="26" t="s">
        <v>327</v>
      </c>
      <c r="BH612" s="26" t="s">
        <v>327</v>
      </c>
      <c r="BK612" s="26" t="s">
        <v>327</v>
      </c>
      <c r="BL612" s="26" t="s">
        <v>327</v>
      </c>
      <c r="BM612" s="26" t="s">
        <v>327</v>
      </c>
      <c r="BN612" s="26" t="s">
        <v>327</v>
      </c>
      <c r="BQ612" s="26" t="s">
        <v>327</v>
      </c>
      <c r="BR612" s="26" t="s">
        <v>327</v>
      </c>
      <c r="BS612" s="26" t="s">
        <v>327</v>
      </c>
      <c r="BT612" s="26" t="s">
        <v>327</v>
      </c>
      <c r="BW612" s="26" t="s">
        <v>327</v>
      </c>
      <c r="BX612" s="26" t="s">
        <v>327</v>
      </c>
      <c r="BY612" s="26" t="s">
        <v>327</v>
      </c>
      <c r="BZ612" s="26" t="s">
        <v>327</v>
      </c>
      <c r="CC612" s="26" t="s">
        <v>327</v>
      </c>
      <c r="CD612" s="26" t="s">
        <v>327</v>
      </c>
      <c r="CE612" s="26" t="s">
        <v>327</v>
      </c>
      <c r="CF612" s="26" t="s">
        <v>327</v>
      </c>
      <c r="CI612" s="26" t="s">
        <v>327</v>
      </c>
      <c r="CJ612" s="26" t="s">
        <v>327</v>
      </c>
      <c r="CK612" s="26" t="s">
        <v>327</v>
      </c>
      <c r="CL612" s="26" t="s">
        <v>327</v>
      </c>
      <c r="CO612" s="26" t="s">
        <v>327</v>
      </c>
      <c r="CP612" s="26" t="s">
        <v>327</v>
      </c>
      <c r="CQ612" s="26" t="s">
        <v>327</v>
      </c>
      <c r="CR612" s="26" t="s">
        <v>327</v>
      </c>
      <c r="CU612" s="26" t="s">
        <v>327</v>
      </c>
      <c r="CV612" s="26" t="s">
        <v>327</v>
      </c>
      <c r="CW612" s="26" t="s">
        <v>327</v>
      </c>
      <c r="CX612" s="26" t="s">
        <v>327</v>
      </c>
    </row>
    <row r="613" spans="5:102" x14ac:dyDescent="0.45">
      <c r="E613" s="26" t="s">
        <v>327</v>
      </c>
      <c r="F613" s="26" t="s">
        <v>327</v>
      </c>
      <c r="G613" s="26" t="s">
        <v>327</v>
      </c>
      <c r="H613" s="26" t="s">
        <v>327</v>
      </c>
      <c r="I613" s="26" t="s">
        <v>327</v>
      </c>
      <c r="J613" s="26" t="s">
        <v>327</v>
      </c>
      <c r="K613" s="26" t="s">
        <v>327</v>
      </c>
      <c r="L613" s="26" t="s">
        <v>327</v>
      </c>
      <c r="M613" s="26" t="s">
        <v>327</v>
      </c>
      <c r="O613" s="26" t="s">
        <v>327</v>
      </c>
      <c r="P613" s="26" t="s">
        <v>327</v>
      </c>
      <c r="Q613" s="26" t="s">
        <v>327</v>
      </c>
      <c r="R613" s="26" t="s">
        <v>327</v>
      </c>
      <c r="U613" s="26" t="s">
        <v>327</v>
      </c>
      <c r="V613" s="26" t="s">
        <v>327</v>
      </c>
      <c r="W613" s="26" t="s">
        <v>327</v>
      </c>
      <c r="X613" s="26" t="s">
        <v>327</v>
      </c>
      <c r="AA613" s="26" t="s">
        <v>327</v>
      </c>
      <c r="AB613" s="26" t="s">
        <v>327</v>
      </c>
      <c r="AC613" s="26" t="s">
        <v>327</v>
      </c>
      <c r="AD613" s="26" t="s">
        <v>327</v>
      </c>
      <c r="AG613" s="26" t="s">
        <v>327</v>
      </c>
      <c r="AH613" s="26" t="s">
        <v>327</v>
      </c>
      <c r="AI613" s="26" t="s">
        <v>327</v>
      </c>
      <c r="AJ613" s="26" t="s">
        <v>327</v>
      </c>
      <c r="AM613" s="26" t="s">
        <v>327</v>
      </c>
      <c r="AN613" s="26" t="s">
        <v>327</v>
      </c>
      <c r="AO613" s="26" t="s">
        <v>327</v>
      </c>
      <c r="AP613" s="26" t="s">
        <v>327</v>
      </c>
      <c r="AS613" s="26" t="s">
        <v>327</v>
      </c>
      <c r="AT613" s="26" t="s">
        <v>327</v>
      </c>
      <c r="AU613" s="26" t="s">
        <v>327</v>
      </c>
      <c r="AV613" s="26" t="s">
        <v>327</v>
      </c>
      <c r="AY613" s="26" t="s">
        <v>327</v>
      </c>
      <c r="AZ613" s="26" t="s">
        <v>327</v>
      </c>
      <c r="BA613" s="26" t="s">
        <v>327</v>
      </c>
      <c r="BB613" s="26" t="s">
        <v>327</v>
      </c>
      <c r="BE613" s="26" t="s">
        <v>327</v>
      </c>
      <c r="BF613" s="26" t="s">
        <v>327</v>
      </c>
      <c r="BG613" s="26" t="s">
        <v>327</v>
      </c>
      <c r="BH613" s="26" t="s">
        <v>327</v>
      </c>
      <c r="BK613" s="26" t="s">
        <v>327</v>
      </c>
      <c r="BL613" s="26" t="s">
        <v>327</v>
      </c>
      <c r="BM613" s="26" t="s">
        <v>327</v>
      </c>
      <c r="BN613" s="26" t="s">
        <v>327</v>
      </c>
      <c r="BQ613" s="26" t="s">
        <v>327</v>
      </c>
      <c r="BR613" s="26" t="s">
        <v>327</v>
      </c>
      <c r="BS613" s="26" t="s">
        <v>327</v>
      </c>
      <c r="BT613" s="26" t="s">
        <v>327</v>
      </c>
      <c r="BW613" s="26" t="s">
        <v>327</v>
      </c>
      <c r="BX613" s="26" t="s">
        <v>327</v>
      </c>
      <c r="BY613" s="26" t="s">
        <v>327</v>
      </c>
      <c r="BZ613" s="26" t="s">
        <v>327</v>
      </c>
      <c r="CC613" s="26" t="s">
        <v>327</v>
      </c>
      <c r="CD613" s="26" t="s">
        <v>327</v>
      </c>
      <c r="CE613" s="26" t="s">
        <v>327</v>
      </c>
      <c r="CF613" s="26" t="s">
        <v>327</v>
      </c>
      <c r="CI613" s="26" t="s">
        <v>327</v>
      </c>
      <c r="CJ613" s="26" t="s">
        <v>327</v>
      </c>
      <c r="CK613" s="26" t="s">
        <v>327</v>
      </c>
      <c r="CL613" s="26" t="s">
        <v>327</v>
      </c>
      <c r="CO613" s="26" t="s">
        <v>327</v>
      </c>
      <c r="CP613" s="26" t="s">
        <v>327</v>
      </c>
      <c r="CQ613" s="26" t="s">
        <v>327</v>
      </c>
      <c r="CR613" s="26" t="s">
        <v>327</v>
      </c>
      <c r="CU613" s="26" t="s">
        <v>327</v>
      </c>
      <c r="CV613" s="26" t="s">
        <v>327</v>
      </c>
      <c r="CW613" s="26" t="s">
        <v>327</v>
      </c>
      <c r="CX613" s="26" t="s">
        <v>327</v>
      </c>
    </row>
    <row r="614" spans="5:102" x14ac:dyDescent="0.45">
      <c r="E614" s="26" t="s">
        <v>327</v>
      </c>
      <c r="F614" s="26" t="s">
        <v>327</v>
      </c>
      <c r="G614" s="26" t="s">
        <v>327</v>
      </c>
      <c r="H614" s="26" t="s">
        <v>327</v>
      </c>
      <c r="I614" s="26" t="s">
        <v>327</v>
      </c>
      <c r="J614" s="26" t="s">
        <v>327</v>
      </c>
      <c r="K614" s="26" t="s">
        <v>327</v>
      </c>
      <c r="L614" s="26" t="s">
        <v>327</v>
      </c>
      <c r="M614" s="26" t="s">
        <v>327</v>
      </c>
      <c r="O614" s="26" t="s">
        <v>327</v>
      </c>
      <c r="P614" s="26" t="s">
        <v>327</v>
      </c>
      <c r="Q614" s="26" t="s">
        <v>327</v>
      </c>
      <c r="R614" s="26" t="s">
        <v>327</v>
      </c>
      <c r="U614" s="26" t="s">
        <v>327</v>
      </c>
      <c r="V614" s="26" t="s">
        <v>327</v>
      </c>
      <c r="W614" s="26" t="s">
        <v>327</v>
      </c>
      <c r="X614" s="26" t="s">
        <v>327</v>
      </c>
      <c r="AA614" s="26" t="s">
        <v>327</v>
      </c>
      <c r="AB614" s="26" t="s">
        <v>327</v>
      </c>
      <c r="AC614" s="26" t="s">
        <v>327</v>
      </c>
      <c r="AD614" s="26" t="s">
        <v>327</v>
      </c>
      <c r="AG614" s="26" t="s">
        <v>327</v>
      </c>
      <c r="AH614" s="26" t="s">
        <v>327</v>
      </c>
      <c r="AI614" s="26" t="s">
        <v>327</v>
      </c>
      <c r="AJ614" s="26" t="s">
        <v>327</v>
      </c>
      <c r="AM614" s="26" t="s">
        <v>327</v>
      </c>
      <c r="AN614" s="26" t="s">
        <v>327</v>
      </c>
      <c r="AO614" s="26" t="s">
        <v>327</v>
      </c>
      <c r="AP614" s="26" t="s">
        <v>327</v>
      </c>
      <c r="AS614" s="26" t="s">
        <v>327</v>
      </c>
      <c r="AT614" s="26" t="s">
        <v>327</v>
      </c>
      <c r="AU614" s="26" t="s">
        <v>327</v>
      </c>
      <c r="AV614" s="26" t="s">
        <v>327</v>
      </c>
      <c r="AY614" s="26" t="s">
        <v>327</v>
      </c>
      <c r="AZ614" s="26" t="s">
        <v>327</v>
      </c>
      <c r="BA614" s="26" t="s">
        <v>327</v>
      </c>
      <c r="BB614" s="26" t="s">
        <v>327</v>
      </c>
      <c r="BE614" s="26" t="s">
        <v>327</v>
      </c>
      <c r="BF614" s="26" t="s">
        <v>327</v>
      </c>
      <c r="BG614" s="26" t="s">
        <v>327</v>
      </c>
      <c r="BH614" s="26" t="s">
        <v>327</v>
      </c>
      <c r="BK614" s="26" t="s">
        <v>327</v>
      </c>
      <c r="BL614" s="26" t="s">
        <v>327</v>
      </c>
      <c r="BM614" s="26" t="s">
        <v>327</v>
      </c>
      <c r="BN614" s="26" t="s">
        <v>327</v>
      </c>
      <c r="BQ614" s="26" t="s">
        <v>327</v>
      </c>
      <c r="BR614" s="26" t="s">
        <v>327</v>
      </c>
      <c r="BS614" s="26" t="s">
        <v>327</v>
      </c>
      <c r="BT614" s="26" t="s">
        <v>327</v>
      </c>
      <c r="BW614" s="26" t="s">
        <v>327</v>
      </c>
      <c r="BX614" s="26" t="s">
        <v>327</v>
      </c>
      <c r="BY614" s="26" t="s">
        <v>327</v>
      </c>
      <c r="BZ614" s="26" t="s">
        <v>327</v>
      </c>
      <c r="CC614" s="26" t="s">
        <v>327</v>
      </c>
      <c r="CD614" s="26" t="s">
        <v>327</v>
      </c>
      <c r="CE614" s="26" t="s">
        <v>327</v>
      </c>
      <c r="CF614" s="26" t="s">
        <v>327</v>
      </c>
      <c r="CI614" s="26" t="s">
        <v>327</v>
      </c>
      <c r="CJ614" s="26" t="s">
        <v>327</v>
      </c>
      <c r="CK614" s="26" t="s">
        <v>327</v>
      </c>
      <c r="CL614" s="26" t="s">
        <v>327</v>
      </c>
      <c r="CO614" s="26" t="s">
        <v>327</v>
      </c>
      <c r="CP614" s="26" t="s">
        <v>327</v>
      </c>
      <c r="CQ614" s="26" t="s">
        <v>327</v>
      </c>
      <c r="CR614" s="26" t="s">
        <v>327</v>
      </c>
      <c r="CU614" s="26" t="s">
        <v>327</v>
      </c>
      <c r="CV614" s="26" t="s">
        <v>327</v>
      </c>
      <c r="CW614" s="26" t="s">
        <v>327</v>
      </c>
      <c r="CX614" s="26" t="s">
        <v>327</v>
      </c>
    </row>
    <row r="615" spans="5:102" x14ac:dyDescent="0.45">
      <c r="E615" s="26" t="s">
        <v>327</v>
      </c>
      <c r="F615" s="26" t="s">
        <v>327</v>
      </c>
      <c r="G615" s="26" t="s">
        <v>327</v>
      </c>
      <c r="H615" s="26" t="s">
        <v>327</v>
      </c>
      <c r="I615" s="26" t="s">
        <v>327</v>
      </c>
      <c r="J615" s="26" t="s">
        <v>327</v>
      </c>
      <c r="K615" s="26" t="s">
        <v>327</v>
      </c>
      <c r="L615" s="26" t="s">
        <v>327</v>
      </c>
      <c r="M615" s="26" t="s">
        <v>327</v>
      </c>
      <c r="O615" s="26" t="s">
        <v>327</v>
      </c>
      <c r="P615" s="26" t="s">
        <v>327</v>
      </c>
      <c r="Q615" s="26" t="s">
        <v>327</v>
      </c>
      <c r="R615" s="26" t="s">
        <v>327</v>
      </c>
      <c r="U615" s="26" t="s">
        <v>327</v>
      </c>
      <c r="V615" s="26" t="s">
        <v>327</v>
      </c>
      <c r="W615" s="26" t="s">
        <v>327</v>
      </c>
      <c r="X615" s="26" t="s">
        <v>327</v>
      </c>
      <c r="AA615" s="26" t="s">
        <v>327</v>
      </c>
      <c r="AB615" s="26" t="s">
        <v>327</v>
      </c>
      <c r="AC615" s="26" t="s">
        <v>327</v>
      </c>
      <c r="AD615" s="26" t="s">
        <v>327</v>
      </c>
      <c r="AG615" s="26" t="s">
        <v>327</v>
      </c>
      <c r="AH615" s="26" t="s">
        <v>327</v>
      </c>
      <c r="AI615" s="26" t="s">
        <v>327</v>
      </c>
      <c r="AJ615" s="26" t="s">
        <v>327</v>
      </c>
      <c r="AM615" s="26" t="s">
        <v>327</v>
      </c>
      <c r="AN615" s="26" t="s">
        <v>327</v>
      </c>
      <c r="AO615" s="26" t="s">
        <v>327</v>
      </c>
      <c r="AP615" s="26" t="s">
        <v>327</v>
      </c>
      <c r="AS615" s="26" t="s">
        <v>327</v>
      </c>
      <c r="AT615" s="26" t="s">
        <v>327</v>
      </c>
      <c r="AU615" s="26" t="s">
        <v>327</v>
      </c>
      <c r="AV615" s="26" t="s">
        <v>327</v>
      </c>
      <c r="AY615" s="26" t="s">
        <v>327</v>
      </c>
      <c r="AZ615" s="26" t="s">
        <v>327</v>
      </c>
      <c r="BA615" s="26" t="s">
        <v>327</v>
      </c>
      <c r="BB615" s="26" t="s">
        <v>327</v>
      </c>
      <c r="BE615" s="26" t="s">
        <v>327</v>
      </c>
      <c r="BF615" s="26" t="s">
        <v>327</v>
      </c>
      <c r="BG615" s="26" t="s">
        <v>327</v>
      </c>
      <c r="BH615" s="26" t="s">
        <v>327</v>
      </c>
      <c r="BK615" s="26" t="s">
        <v>327</v>
      </c>
      <c r="BL615" s="26" t="s">
        <v>327</v>
      </c>
      <c r="BM615" s="26" t="s">
        <v>327</v>
      </c>
      <c r="BN615" s="26" t="s">
        <v>327</v>
      </c>
      <c r="BQ615" s="26" t="s">
        <v>327</v>
      </c>
      <c r="BR615" s="26" t="s">
        <v>327</v>
      </c>
      <c r="BS615" s="26" t="s">
        <v>327</v>
      </c>
      <c r="BT615" s="26" t="s">
        <v>327</v>
      </c>
      <c r="BW615" s="26" t="s">
        <v>327</v>
      </c>
      <c r="BX615" s="26" t="s">
        <v>327</v>
      </c>
      <c r="BY615" s="26" t="s">
        <v>327</v>
      </c>
      <c r="BZ615" s="26" t="s">
        <v>327</v>
      </c>
      <c r="CC615" s="26" t="s">
        <v>327</v>
      </c>
      <c r="CD615" s="26" t="s">
        <v>327</v>
      </c>
      <c r="CE615" s="26" t="s">
        <v>327</v>
      </c>
      <c r="CF615" s="26" t="s">
        <v>327</v>
      </c>
      <c r="CI615" s="26" t="s">
        <v>327</v>
      </c>
      <c r="CJ615" s="26" t="s">
        <v>327</v>
      </c>
      <c r="CK615" s="26" t="s">
        <v>327</v>
      </c>
      <c r="CL615" s="26" t="s">
        <v>327</v>
      </c>
      <c r="CO615" s="26" t="s">
        <v>327</v>
      </c>
      <c r="CP615" s="26" t="s">
        <v>327</v>
      </c>
      <c r="CQ615" s="26" t="s">
        <v>327</v>
      </c>
      <c r="CR615" s="26" t="s">
        <v>327</v>
      </c>
      <c r="CU615" s="26" t="s">
        <v>327</v>
      </c>
      <c r="CV615" s="26" t="s">
        <v>327</v>
      </c>
      <c r="CW615" s="26" t="s">
        <v>327</v>
      </c>
      <c r="CX615" s="26" t="s">
        <v>327</v>
      </c>
    </row>
    <row r="616" spans="5:102" x14ac:dyDescent="0.45">
      <c r="E616" s="26" t="s">
        <v>327</v>
      </c>
      <c r="F616" s="26" t="s">
        <v>327</v>
      </c>
      <c r="G616" s="26" t="s">
        <v>327</v>
      </c>
      <c r="H616" s="26" t="s">
        <v>327</v>
      </c>
      <c r="I616" s="26" t="s">
        <v>327</v>
      </c>
      <c r="J616" s="26" t="s">
        <v>327</v>
      </c>
      <c r="K616" s="26" t="s">
        <v>327</v>
      </c>
      <c r="L616" s="26" t="s">
        <v>327</v>
      </c>
      <c r="M616" s="26" t="s">
        <v>327</v>
      </c>
      <c r="O616" s="26" t="s">
        <v>327</v>
      </c>
      <c r="P616" s="26" t="s">
        <v>327</v>
      </c>
      <c r="Q616" s="26" t="s">
        <v>327</v>
      </c>
      <c r="R616" s="26" t="s">
        <v>327</v>
      </c>
      <c r="U616" s="26" t="s">
        <v>327</v>
      </c>
      <c r="V616" s="26" t="s">
        <v>327</v>
      </c>
      <c r="W616" s="26" t="s">
        <v>327</v>
      </c>
      <c r="X616" s="26" t="s">
        <v>327</v>
      </c>
      <c r="AA616" s="26" t="s">
        <v>327</v>
      </c>
      <c r="AB616" s="26" t="s">
        <v>327</v>
      </c>
      <c r="AC616" s="26" t="s">
        <v>327</v>
      </c>
      <c r="AD616" s="26" t="s">
        <v>327</v>
      </c>
      <c r="AG616" s="26" t="s">
        <v>327</v>
      </c>
      <c r="AH616" s="26" t="s">
        <v>327</v>
      </c>
      <c r="AI616" s="26" t="s">
        <v>327</v>
      </c>
      <c r="AJ616" s="26" t="s">
        <v>327</v>
      </c>
      <c r="AM616" s="26" t="s">
        <v>327</v>
      </c>
      <c r="AN616" s="26" t="s">
        <v>327</v>
      </c>
      <c r="AO616" s="26" t="s">
        <v>327</v>
      </c>
      <c r="AP616" s="26" t="s">
        <v>327</v>
      </c>
      <c r="AS616" s="26" t="s">
        <v>327</v>
      </c>
      <c r="AT616" s="26" t="s">
        <v>327</v>
      </c>
      <c r="AU616" s="26" t="s">
        <v>327</v>
      </c>
      <c r="AV616" s="26" t="s">
        <v>327</v>
      </c>
      <c r="AY616" s="26" t="s">
        <v>327</v>
      </c>
      <c r="AZ616" s="26" t="s">
        <v>327</v>
      </c>
      <c r="BA616" s="26" t="s">
        <v>327</v>
      </c>
      <c r="BB616" s="26" t="s">
        <v>327</v>
      </c>
      <c r="BE616" s="26" t="s">
        <v>327</v>
      </c>
      <c r="BF616" s="26" t="s">
        <v>327</v>
      </c>
      <c r="BG616" s="26" t="s">
        <v>327</v>
      </c>
      <c r="BH616" s="26" t="s">
        <v>327</v>
      </c>
      <c r="BK616" s="26" t="s">
        <v>327</v>
      </c>
      <c r="BL616" s="26" t="s">
        <v>327</v>
      </c>
      <c r="BM616" s="26" t="s">
        <v>327</v>
      </c>
      <c r="BN616" s="26" t="s">
        <v>327</v>
      </c>
      <c r="BQ616" s="26" t="s">
        <v>327</v>
      </c>
      <c r="BR616" s="26" t="s">
        <v>327</v>
      </c>
      <c r="BS616" s="26" t="s">
        <v>327</v>
      </c>
      <c r="BT616" s="26" t="s">
        <v>327</v>
      </c>
      <c r="BW616" s="26" t="s">
        <v>327</v>
      </c>
      <c r="BX616" s="26" t="s">
        <v>327</v>
      </c>
      <c r="BY616" s="26" t="s">
        <v>327</v>
      </c>
      <c r="BZ616" s="26" t="s">
        <v>327</v>
      </c>
      <c r="CC616" s="26" t="s">
        <v>327</v>
      </c>
      <c r="CD616" s="26" t="s">
        <v>327</v>
      </c>
      <c r="CE616" s="26" t="s">
        <v>327</v>
      </c>
      <c r="CF616" s="26" t="s">
        <v>327</v>
      </c>
      <c r="CI616" s="26" t="s">
        <v>327</v>
      </c>
      <c r="CJ616" s="26" t="s">
        <v>327</v>
      </c>
      <c r="CK616" s="26" t="s">
        <v>327</v>
      </c>
      <c r="CL616" s="26" t="s">
        <v>327</v>
      </c>
      <c r="CO616" s="26" t="s">
        <v>327</v>
      </c>
      <c r="CP616" s="26" t="s">
        <v>327</v>
      </c>
      <c r="CQ616" s="26" t="s">
        <v>327</v>
      </c>
      <c r="CR616" s="26" t="s">
        <v>327</v>
      </c>
      <c r="CU616" s="26" t="s">
        <v>327</v>
      </c>
      <c r="CV616" s="26" t="s">
        <v>327</v>
      </c>
      <c r="CW616" s="26" t="s">
        <v>327</v>
      </c>
      <c r="CX616" s="26" t="s">
        <v>327</v>
      </c>
    </row>
    <row r="617" spans="5:102" x14ac:dyDescent="0.45">
      <c r="E617" s="26" t="s">
        <v>327</v>
      </c>
      <c r="F617" s="26" t="s">
        <v>327</v>
      </c>
      <c r="G617" s="26" t="s">
        <v>327</v>
      </c>
      <c r="H617" s="26" t="s">
        <v>327</v>
      </c>
      <c r="I617" s="26" t="s">
        <v>327</v>
      </c>
      <c r="J617" s="26" t="s">
        <v>327</v>
      </c>
      <c r="K617" s="26" t="s">
        <v>327</v>
      </c>
      <c r="L617" s="26" t="s">
        <v>327</v>
      </c>
      <c r="M617" s="26" t="s">
        <v>327</v>
      </c>
      <c r="O617" s="26" t="s">
        <v>327</v>
      </c>
      <c r="P617" s="26" t="s">
        <v>327</v>
      </c>
      <c r="Q617" s="26" t="s">
        <v>327</v>
      </c>
      <c r="R617" s="26" t="s">
        <v>327</v>
      </c>
      <c r="U617" s="26" t="s">
        <v>327</v>
      </c>
      <c r="V617" s="26" t="s">
        <v>327</v>
      </c>
      <c r="W617" s="26" t="s">
        <v>327</v>
      </c>
      <c r="X617" s="26" t="s">
        <v>327</v>
      </c>
      <c r="AA617" s="26" t="s">
        <v>327</v>
      </c>
      <c r="AB617" s="26" t="s">
        <v>327</v>
      </c>
      <c r="AC617" s="26" t="s">
        <v>327</v>
      </c>
      <c r="AD617" s="26" t="s">
        <v>327</v>
      </c>
      <c r="AG617" s="26" t="s">
        <v>327</v>
      </c>
      <c r="AH617" s="26" t="s">
        <v>327</v>
      </c>
      <c r="AI617" s="26" t="s">
        <v>327</v>
      </c>
      <c r="AJ617" s="26" t="s">
        <v>327</v>
      </c>
      <c r="AM617" s="26" t="s">
        <v>327</v>
      </c>
      <c r="AN617" s="26" t="s">
        <v>327</v>
      </c>
      <c r="AO617" s="26" t="s">
        <v>327</v>
      </c>
      <c r="AP617" s="26" t="s">
        <v>327</v>
      </c>
      <c r="AS617" s="26" t="s">
        <v>327</v>
      </c>
      <c r="AT617" s="26" t="s">
        <v>327</v>
      </c>
      <c r="AU617" s="26" t="s">
        <v>327</v>
      </c>
      <c r="AV617" s="26" t="s">
        <v>327</v>
      </c>
      <c r="AY617" s="26" t="s">
        <v>327</v>
      </c>
      <c r="AZ617" s="26" t="s">
        <v>327</v>
      </c>
      <c r="BA617" s="26" t="s">
        <v>327</v>
      </c>
      <c r="BB617" s="26" t="s">
        <v>327</v>
      </c>
      <c r="BE617" s="26" t="s">
        <v>327</v>
      </c>
      <c r="BF617" s="26" t="s">
        <v>327</v>
      </c>
      <c r="BG617" s="26" t="s">
        <v>327</v>
      </c>
      <c r="BH617" s="26" t="s">
        <v>327</v>
      </c>
      <c r="BK617" s="26" t="s">
        <v>327</v>
      </c>
      <c r="BL617" s="26" t="s">
        <v>327</v>
      </c>
      <c r="BM617" s="26" t="s">
        <v>327</v>
      </c>
      <c r="BN617" s="26" t="s">
        <v>327</v>
      </c>
      <c r="BQ617" s="26" t="s">
        <v>327</v>
      </c>
      <c r="BR617" s="26" t="s">
        <v>327</v>
      </c>
      <c r="BS617" s="26" t="s">
        <v>327</v>
      </c>
      <c r="BT617" s="26" t="s">
        <v>327</v>
      </c>
      <c r="BW617" s="26" t="s">
        <v>327</v>
      </c>
      <c r="BX617" s="26" t="s">
        <v>327</v>
      </c>
      <c r="BY617" s="26" t="s">
        <v>327</v>
      </c>
      <c r="BZ617" s="26" t="s">
        <v>327</v>
      </c>
      <c r="CC617" s="26" t="s">
        <v>327</v>
      </c>
      <c r="CD617" s="26" t="s">
        <v>327</v>
      </c>
      <c r="CE617" s="26" t="s">
        <v>327</v>
      </c>
      <c r="CF617" s="26" t="s">
        <v>327</v>
      </c>
      <c r="CI617" s="26" t="s">
        <v>327</v>
      </c>
      <c r="CJ617" s="26" t="s">
        <v>327</v>
      </c>
      <c r="CK617" s="26" t="s">
        <v>327</v>
      </c>
      <c r="CL617" s="26" t="s">
        <v>327</v>
      </c>
      <c r="CO617" s="26" t="s">
        <v>327</v>
      </c>
      <c r="CP617" s="26" t="s">
        <v>327</v>
      </c>
      <c r="CQ617" s="26" t="s">
        <v>327</v>
      </c>
      <c r="CR617" s="26" t="s">
        <v>327</v>
      </c>
      <c r="CU617" s="26" t="s">
        <v>327</v>
      </c>
      <c r="CV617" s="26" t="s">
        <v>327</v>
      </c>
      <c r="CW617" s="26" t="s">
        <v>327</v>
      </c>
      <c r="CX617" s="26" t="s">
        <v>327</v>
      </c>
    </row>
    <row r="618" spans="5:102" x14ac:dyDescent="0.45">
      <c r="E618" s="26" t="s">
        <v>327</v>
      </c>
      <c r="F618" s="26" t="s">
        <v>327</v>
      </c>
      <c r="G618" s="26" t="s">
        <v>327</v>
      </c>
      <c r="H618" s="26" t="s">
        <v>327</v>
      </c>
      <c r="I618" s="26" t="s">
        <v>327</v>
      </c>
      <c r="J618" s="26" t="s">
        <v>327</v>
      </c>
      <c r="K618" s="26" t="s">
        <v>327</v>
      </c>
      <c r="L618" s="26" t="s">
        <v>327</v>
      </c>
      <c r="M618" s="26" t="s">
        <v>327</v>
      </c>
      <c r="O618" s="26" t="s">
        <v>327</v>
      </c>
      <c r="P618" s="26" t="s">
        <v>327</v>
      </c>
      <c r="Q618" s="26" t="s">
        <v>327</v>
      </c>
      <c r="R618" s="26" t="s">
        <v>327</v>
      </c>
      <c r="U618" s="26" t="s">
        <v>327</v>
      </c>
      <c r="V618" s="26" t="s">
        <v>327</v>
      </c>
      <c r="W618" s="26" t="s">
        <v>327</v>
      </c>
      <c r="X618" s="26" t="s">
        <v>327</v>
      </c>
      <c r="AA618" s="26" t="s">
        <v>327</v>
      </c>
      <c r="AB618" s="26" t="s">
        <v>327</v>
      </c>
      <c r="AC618" s="26" t="s">
        <v>327</v>
      </c>
      <c r="AD618" s="26" t="s">
        <v>327</v>
      </c>
      <c r="AG618" s="26" t="s">
        <v>327</v>
      </c>
      <c r="AH618" s="26" t="s">
        <v>327</v>
      </c>
      <c r="AI618" s="26" t="s">
        <v>327</v>
      </c>
      <c r="AJ618" s="26" t="s">
        <v>327</v>
      </c>
      <c r="AM618" s="26" t="s">
        <v>327</v>
      </c>
      <c r="AN618" s="26" t="s">
        <v>327</v>
      </c>
      <c r="AO618" s="26" t="s">
        <v>327</v>
      </c>
      <c r="AP618" s="26" t="s">
        <v>327</v>
      </c>
      <c r="AS618" s="26" t="s">
        <v>327</v>
      </c>
      <c r="AT618" s="26" t="s">
        <v>327</v>
      </c>
      <c r="AU618" s="26" t="s">
        <v>327</v>
      </c>
      <c r="AV618" s="26" t="s">
        <v>327</v>
      </c>
      <c r="AY618" s="26" t="s">
        <v>327</v>
      </c>
      <c r="AZ618" s="26" t="s">
        <v>327</v>
      </c>
      <c r="BA618" s="26" t="s">
        <v>327</v>
      </c>
      <c r="BB618" s="26" t="s">
        <v>327</v>
      </c>
      <c r="BE618" s="26" t="s">
        <v>327</v>
      </c>
      <c r="BF618" s="26" t="s">
        <v>327</v>
      </c>
      <c r="BG618" s="26" t="s">
        <v>327</v>
      </c>
      <c r="BH618" s="26" t="s">
        <v>327</v>
      </c>
      <c r="BK618" s="26" t="s">
        <v>327</v>
      </c>
      <c r="BL618" s="26" t="s">
        <v>327</v>
      </c>
      <c r="BM618" s="26" t="s">
        <v>327</v>
      </c>
      <c r="BN618" s="26" t="s">
        <v>327</v>
      </c>
      <c r="BQ618" s="26" t="s">
        <v>327</v>
      </c>
      <c r="BR618" s="26" t="s">
        <v>327</v>
      </c>
      <c r="BS618" s="26" t="s">
        <v>327</v>
      </c>
      <c r="BT618" s="26" t="s">
        <v>327</v>
      </c>
      <c r="BW618" s="26" t="s">
        <v>327</v>
      </c>
      <c r="BX618" s="26" t="s">
        <v>327</v>
      </c>
      <c r="BY618" s="26" t="s">
        <v>327</v>
      </c>
      <c r="BZ618" s="26" t="s">
        <v>327</v>
      </c>
      <c r="CC618" s="26" t="s">
        <v>327</v>
      </c>
      <c r="CD618" s="26" t="s">
        <v>327</v>
      </c>
      <c r="CE618" s="26" t="s">
        <v>327</v>
      </c>
      <c r="CF618" s="26" t="s">
        <v>327</v>
      </c>
      <c r="CI618" s="26" t="s">
        <v>327</v>
      </c>
      <c r="CJ618" s="26" t="s">
        <v>327</v>
      </c>
      <c r="CK618" s="26" t="s">
        <v>327</v>
      </c>
      <c r="CL618" s="26" t="s">
        <v>327</v>
      </c>
      <c r="CO618" s="26" t="s">
        <v>327</v>
      </c>
      <c r="CP618" s="26" t="s">
        <v>327</v>
      </c>
      <c r="CQ618" s="26" t="s">
        <v>327</v>
      </c>
      <c r="CR618" s="26" t="s">
        <v>327</v>
      </c>
      <c r="CU618" s="26" t="s">
        <v>327</v>
      </c>
      <c r="CV618" s="26" t="s">
        <v>327</v>
      </c>
      <c r="CW618" s="26" t="s">
        <v>327</v>
      </c>
      <c r="CX618" s="26" t="s">
        <v>327</v>
      </c>
    </row>
    <row r="619" spans="5:102" x14ac:dyDescent="0.45">
      <c r="E619" s="26" t="s">
        <v>327</v>
      </c>
      <c r="F619" s="26" t="s">
        <v>327</v>
      </c>
      <c r="G619" s="26" t="s">
        <v>327</v>
      </c>
      <c r="H619" s="26" t="s">
        <v>327</v>
      </c>
      <c r="I619" s="26" t="s">
        <v>327</v>
      </c>
      <c r="J619" s="26" t="s">
        <v>327</v>
      </c>
      <c r="K619" s="26" t="s">
        <v>327</v>
      </c>
      <c r="L619" s="26" t="s">
        <v>327</v>
      </c>
      <c r="M619" s="26" t="s">
        <v>327</v>
      </c>
      <c r="O619" s="26" t="s">
        <v>327</v>
      </c>
      <c r="P619" s="26" t="s">
        <v>327</v>
      </c>
      <c r="Q619" s="26" t="s">
        <v>327</v>
      </c>
      <c r="R619" s="26" t="s">
        <v>327</v>
      </c>
      <c r="U619" s="26" t="s">
        <v>327</v>
      </c>
      <c r="V619" s="26" t="s">
        <v>327</v>
      </c>
      <c r="W619" s="26" t="s">
        <v>327</v>
      </c>
      <c r="X619" s="26" t="s">
        <v>327</v>
      </c>
      <c r="AA619" s="26" t="s">
        <v>327</v>
      </c>
      <c r="AB619" s="26" t="s">
        <v>327</v>
      </c>
      <c r="AC619" s="26" t="s">
        <v>327</v>
      </c>
      <c r="AD619" s="26" t="s">
        <v>327</v>
      </c>
      <c r="AG619" s="26" t="s">
        <v>327</v>
      </c>
      <c r="AH619" s="26" t="s">
        <v>327</v>
      </c>
      <c r="AI619" s="26" t="s">
        <v>327</v>
      </c>
      <c r="AJ619" s="26" t="s">
        <v>327</v>
      </c>
      <c r="AM619" s="26" t="s">
        <v>327</v>
      </c>
      <c r="AN619" s="26" t="s">
        <v>327</v>
      </c>
      <c r="AO619" s="26" t="s">
        <v>327</v>
      </c>
      <c r="AP619" s="26" t="s">
        <v>327</v>
      </c>
      <c r="AS619" s="26" t="s">
        <v>327</v>
      </c>
      <c r="AT619" s="26" t="s">
        <v>327</v>
      </c>
      <c r="AU619" s="26" t="s">
        <v>327</v>
      </c>
      <c r="AV619" s="26" t="s">
        <v>327</v>
      </c>
      <c r="AY619" s="26" t="s">
        <v>327</v>
      </c>
      <c r="AZ619" s="26" t="s">
        <v>327</v>
      </c>
      <c r="BA619" s="26" t="s">
        <v>327</v>
      </c>
      <c r="BB619" s="26" t="s">
        <v>327</v>
      </c>
      <c r="BE619" s="26" t="s">
        <v>327</v>
      </c>
      <c r="BF619" s="26" t="s">
        <v>327</v>
      </c>
      <c r="BG619" s="26" t="s">
        <v>327</v>
      </c>
      <c r="BH619" s="26" t="s">
        <v>327</v>
      </c>
      <c r="BK619" s="26" t="s">
        <v>327</v>
      </c>
      <c r="BL619" s="26" t="s">
        <v>327</v>
      </c>
      <c r="BM619" s="26" t="s">
        <v>327</v>
      </c>
      <c r="BN619" s="26" t="s">
        <v>327</v>
      </c>
      <c r="BQ619" s="26" t="s">
        <v>327</v>
      </c>
      <c r="BR619" s="26" t="s">
        <v>327</v>
      </c>
      <c r="BS619" s="26" t="s">
        <v>327</v>
      </c>
      <c r="BT619" s="26" t="s">
        <v>327</v>
      </c>
      <c r="BW619" s="26" t="s">
        <v>327</v>
      </c>
      <c r="BX619" s="26" t="s">
        <v>327</v>
      </c>
      <c r="BY619" s="26" t="s">
        <v>327</v>
      </c>
      <c r="BZ619" s="26" t="s">
        <v>327</v>
      </c>
      <c r="CC619" s="26" t="s">
        <v>327</v>
      </c>
      <c r="CD619" s="26" t="s">
        <v>327</v>
      </c>
      <c r="CE619" s="26" t="s">
        <v>327</v>
      </c>
      <c r="CF619" s="26" t="s">
        <v>327</v>
      </c>
      <c r="CI619" s="26" t="s">
        <v>327</v>
      </c>
      <c r="CJ619" s="26" t="s">
        <v>327</v>
      </c>
      <c r="CK619" s="26" t="s">
        <v>327</v>
      </c>
      <c r="CL619" s="26" t="s">
        <v>327</v>
      </c>
      <c r="CO619" s="26" t="s">
        <v>327</v>
      </c>
      <c r="CP619" s="26" t="s">
        <v>327</v>
      </c>
      <c r="CQ619" s="26" t="s">
        <v>327</v>
      </c>
      <c r="CR619" s="26" t="s">
        <v>327</v>
      </c>
      <c r="CU619" s="26" t="s">
        <v>327</v>
      </c>
      <c r="CV619" s="26" t="s">
        <v>327</v>
      </c>
      <c r="CW619" s="26" t="s">
        <v>327</v>
      </c>
      <c r="CX619" s="26" t="s">
        <v>327</v>
      </c>
    </row>
    <row r="620" spans="5:102" x14ac:dyDescent="0.45">
      <c r="E620" s="26" t="s">
        <v>327</v>
      </c>
      <c r="F620" s="26" t="s">
        <v>327</v>
      </c>
      <c r="G620" s="26" t="s">
        <v>327</v>
      </c>
      <c r="H620" s="26" t="s">
        <v>327</v>
      </c>
      <c r="I620" s="26" t="s">
        <v>327</v>
      </c>
      <c r="J620" s="26" t="s">
        <v>327</v>
      </c>
      <c r="K620" s="26" t="s">
        <v>327</v>
      </c>
      <c r="L620" s="26" t="s">
        <v>327</v>
      </c>
      <c r="M620" s="26" t="s">
        <v>327</v>
      </c>
      <c r="O620" s="26" t="s">
        <v>327</v>
      </c>
      <c r="P620" s="26" t="s">
        <v>327</v>
      </c>
      <c r="Q620" s="26" t="s">
        <v>327</v>
      </c>
      <c r="R620" s="26" t="s">
        <v>327</v>
      </c>
      <c r="U620" s="26" t="s">
        <v>327</v>
      </c>
      <c r="V620" s="26" t="s">
        <v>327</v>
      </c>
      <c r="W620" s="26" t="s">
        <v>327</v>
      </c>
      <c r="X620" s="26" t="s">
        <v>327</v>
      </c>
      <c r="AA620" s="26" t="s">
        <v>327</v>
      </c>
      <c r="AB620" s="26" t="s">
        <v>327</v>
      </c>
      <c r="AC620" s="26" t="s">
        <v>327</v>
      </c>
      <c r="AD620" s="26" t="s">
        <v>327</v>
      </c>
      <c r="AG620" s="26" t="s">
        <v>327</v>
      </c>
      <c r="AH620" s="26" t="s">
        <v>327</v>
      </c>
      <c r="AI620" s="26" t="s">
        <v>327</v>
      </c>
      <c r="AJ620" s="26" t="s">
        <v>327</v>
      </c>
      <c r="AM620" s="26" t="s">
        <v>327</v>
      </c>
      <c r="AN620" s="26" t="s">
        <v>327</v>
      </c>
      <c r="AO620" s="26" t="s">
        <v>327</v>
      </c>
      <c r="AP620" s="26" t="s">
        <v>327</v>
      </c>
      <c r="AS620" s="26" t="s">
        <v>327</v>
      </c>
      <c r="AT620" s="26" t="s">
        <v>327</v>
      </c>
      <c r="AU620" s="26" t="s">
        <v>327</v>
      </c>
      <c r="AV620" s="26" t="s">
        <v>327</v>
      </c>
      <c r="AY620" s="26" t="s">
        <v>327</v>
      </c>
      <c r="AZ620" s="26" t="s">
        <v>327</v>
      </c>
      <c r="BA620" s="26" t="s">
        <v>327</v>
      </c>
      <c r="BB620" s="26" t="s">
        <v>327</v>
      </c>
      <c r="BE620" s="26" t="s">
        <v>327</v>
      </c>
      <c r="BF620" s="26" t="s">
        <v>327</v>
      </c>
      <c r="BG620" s="26" t="s">
        <v>327</v>
      </c>
      <c r="BH620" s="26" t="s">
        <v>327</v>
      </c>
      <c r="BK620" s="26" t="s">
        <v>327</v>
      </c>
      <c r="BL620" s="26" t="s">
        <v>327</v>
      </c>
      <c r="BM620" s="26" t="s">
        <v>327</v>
      </c>
      <c r="BN620" s="26" t="s">
        <v>327</v>
      </c>
      <c r="BQ620" s="26" t="s">
        <v>327</v>
      </c>
      <c r="BR620" s="26" t="s">
        <v>327</v>
      </c>
      <c r="BS620" s="26" t="s">
        <v>327</v>
      </c>
      <c r="BT620" s="26" t="s">
        <v>327</v>
      </c>
      <c r="BW620" s="26" t="s">
        <v>327</v>
      </c>
      <c r="BX620" s="26" t="s">
        <v>327</v>
      </c>
      <c r="BY620" s="26" t="s">
        <v>327</v>
      </c>
      <c r="BZ620" s="26" t="s">
        <v>327</v>
      </c>
      <c r="CC620" s="26" t="s">
        <v>327</v>
      </c>
      <c r="CD620" s="26" t="s">
        <v>327</v>
      </c>
      <c r="CE620" s="26" t="s">
        <v>327</v>
      </c>
      <c r="CF620" s="26" t="s">
        <v>327</v>
      </c>
      <c r="CI620" s="26" t="s">
        <v>327</v>
      </c>
      <c r="CJ620" s="26" t="s">
        <v>327</v>
      </c>
      <c r="CK620" s="26" t="s">
        <v>327</v>
      </c>
      <c r="CL620" s="26" t="s">
        <v>327</v>
      </c>
      <c r="CO620" s="26" t="s">
        <v>327</v>
      </c>
      <c r="CP620" s="26" t="s">
        <v>327</v>
      </c>
      <c r="CQ620" s="26" t="s">
        <v>327</v>
      </c>
      <c r="CR620" s="26" t="s">
        <v>327</v>
      </c>
      <c r="CU620" s="26" t="s">
        <v>327</v>
      </c>
      <c r="CV620" s="26" t="s">
        <v>327</v>
      </c>
      <c r="CW620" s="26" t="s">
        <v>327</v>
      </c>
      <c r="CX620" s="26" t="s">
        <v>327</v>
      </c>
    </row>
    <row r="621" spans="5:102" x14ac:dyDescent="0.45">
      <c r="E621" s="26" t="s">
        <v>327</v>
      </c>
      <c r="F621" s="26" t="s">
        <v>327</v>
      </c>
      <c r="G621" s="26" t="s">
        <v>327</v>
      </c>
      <c r="H621" s="26" t="s">
        <v>327</v>
      </c>
      <c r="I621" s="26" t="s">
        <v>327</v>
      </c>
      <c r="J621" s="26" t="s">
        <v>327</v>
      </c>
      <c r="K621" s="26" t="s">
        <v>327</v>
      </c>
      <c r="L621" s="26" t="s">
        <v>327</v>
      </c>
      <c r="M621" s="26" t="s">
        <v>327</v>
      </c>
      <c r="O621" s="26" t="s">
        <v>327</v>
      </c>
      <c r="P621" s="26" t="s">
        <v>327</v>
      </c>
      <c r="Q621" s="26" t="s">
        <v>327</v>
      </c>
      <c r="R621" s="26" t="s">
        <v>327</v>
      </c>
      <c r="U621" s="26" t="s">
        <v>327</v>
      </c>
      <c r="V621" s="26" t="s">
        <v>327</v>
      </c>
      <c r="W621" s="26" t="s">
        <v>327</v>
      </c>
      <c r="X621" s="26" t="s">
        <v>327</v>
      </c>
      <c r="AA621" s="26" t="s">
        <v>327</v>
      </c>
      <c r="AB621" s="26" t="s">
        <v>327</v>
      </c>
      <c r="AC621" s="26" t="s">
        <v>327</v>
      </c>
      <c r="AD621" s="26" t="s">
        <v>327</v>
      </c>
      <c r="AG621" s="26" t="s">
        <v>327</v>
      </c>
      <c r="AH621" s="26" t="s">
        <v>327</v>
      </c>
      <c r="AI621" s="26" t="s">
        <v>327</v>
      </c>
      <c r="AJ621" s="26" t="s">
        <v>327</v>
      </c>
      <c r="AM621" s="26" t="s">
        <v>327</v>
      </c>
      <c r="AN621" s="26" t="s">
        <v>327</v>
      </c>
      <c r="AO621" s="26" t="s">
        <v>327</v>
      </c>
      <c r="AP621" s="26" t="s">
        <v>327</v>
      </c>
      <c r="AS621" s="26" t="s">
        <v>327</v>
      </c>
      <c r="AT621" s="26" t="s">
        <v>327</v>
      </c>
      <c r="AU621" s="26" t="s">
        <v>327</v>
      </c>
      <c r="AV621" s="26" t="s">
        <v>327</v>
      </c>
      <c r="AY621" s="26" t="s">
        <v>327</v>
      </c>
      <c r="AZ621" s="26" t="s">
        <v>327</v>
      </c>
      <c r="BA621" s="26" t="s">
        <v>327</v>
      </c>
      <c r="BB621" s="26" t="s">
        <v>327</v>
      </c>
      <c r="BE621" s="26" t="s">
        <v>327</v>
      </c>
      <c r="BF621" s="26" t="s">
        <v>327</v>
      </c>
      <c r="BG621" s="26" t="s">
        <v>327</v>
      </c>
      <c r="BH621" s="26" t="s">
        <v>327</v>
      </c>
      <c r="BK621" s="26" t="s">
        <v>327</v>
      </c>
      <c r="BL621" s="26" t="s">
        <v>327</v>
      </c>
      <c r="BM621" s="26" t="s">
        <v>327</v>
      </c>
      <c r="BN621" s="26" t="s">
        <v>327</v>
      </c>
      <c r="BQ621" s="26" t="s">
        <v>327</v>
      </c>
      <c r="BR621" s="26" t="s">
        <v>327</v>
      </c>
      <c r="BS621" s="26" t="s">
        <v>327</v>
      </c>
      <c r="BT621" s="26" t="s">
        <v>327</v>
      </c>
      <c r="BW621" s="26" t="s">
        <v>327</v>
      </c>
      <c r="BX621" s="26" t="s">
        <v>327</v>
      </c>
      <c r="BY621" s="26" t="s">
        <v>327</v>
      </c>
      <c r="BZ621" s="26" t="s">
        <v>327</v>
      </c>
      <c r="CC621" s="26" t="s">
        <v>327</v>
      </c>
      <c r="CD621" s="26" t="s">
        <v>327</v>
      </c>
      <c r="CE621" s="26" t="s">
        <v>327</v>
      </c>
      <c r="CF621" s="26" t="s">
        <v>327</v>
      </c>
      <c r="CI621" s="26" t="s">
        <v>327</v>
      </c>
      <c r="CJ621" s="26" t="s">
        <v>327</v>
      </c>
      <c r="CK621" s="26" t="s">
        <v>327</v>
      </c>
      <c r="CL621" s="26" t="s">
        <v>327</v>
      </c>
      <c r="CO621" s="26" t="s">
        <v>327</v>
      </c>
      <c r="CP621" s="26" t="s">
        <v>327</v>
      </c>
      <c r="CQ621" s="26" t="s">
        <v>327</v>
      </c>
      <c r="CR621" s="26" t="s">
        <v>327</v>
      </c>
      <c r="CU621" s="26" t="s">
        <v>327</v>
      </c>
      <c r="CV621" s="26" t="s">
        <v>327</v>
      </c>
      <c r="CW621" s="26" t="s">
        <v>327</v>
      </c>
      <c r="CX621" s="26" t="s">
        <v>327</v>
      </c>
    </row>
    <row r="622" spans="5:102" x14ac:dyDescent="0.45">
      <c r="E622" s="26" t="s">
        <v>327</v>
      </c>
      <c r="F622" s="26" t="s">
        <v>327</v>
      </c>
      <c r="G622" s="26" t="s">
        <v>327</v>
      </c>
      <c r="H622" s="26" t="s">
        <v>327</v>
      </c>
      <c r="I622" s="26" t="s">
        <v>327</v>
      </c>
      <c r="J622" s="26" t="s">
        <v>327</v>
      </c>
      <c r="K622" s="26" t="s">
        <v>327</v>
      </c>
      <c r="L622" s="26" t="s">
        <v>327</v>
      </c>
      <c r="M622" s="26" t="s">
        <v>327</v>
      </c>
      <c r="O622" s="26" t="s">
        <v>327</v>
      </c>
      <c r="P622" s="26" t="s">
        <v>327</v>
      </c>
      <c r="Q622" s="26" t="s">
        <v>327</v>
      </c>
      <c r="R622" s="26" t="s">
        <v>327</v>
      </c>
      <c r="U622" s="26" t="s">
        <v>327</v>
      </c>
      <c r="V622" s="26" t="s">
        <v>327</v>
      </c>
      <c r="W622" s="26" t="s">
        <v>327</v>
      </c>
      <c r="X622" s="26" t="s">
        <v>327</v>
      </c>
      <c r="AA622" s="26" t="s">
        <v>327</v>
      </c>
      <c r="AB622" s="26" t="s">
        <v>327</v>
      </c>
      <c r="AC622" s="26" t="s">
        <v>327</v>
      </c>
      <c r="AD622" s="26" t="s">
        <v>327</v>
      </c>
      <c r="AG622" s="26" t="s">
        <v>327</v>
      </c>
      <c r="AH622" s="26" t="s">
        <v>327</v>
      </c>
      <c r="AI622" s="26" t="s">
        <v>327</v>
      </c>
      <c r="AJ622" s="26" t="s">
        <v>327</v>
      </c>
      <c r="AM622" s="26" t="s">
        <v>327</v>
      </c>
      <c r="AN622" s="26" t="s">
        <v>327</v>
      </c>
      <c r="AO622" s="26" t="s">
        <v>327</v>
      </c>
      <c r="AP622" s="26" t="s">
        <v>327</v>
      </c>
      <c r="AS622" s="26" t="s">
        <v>327</v>
      </c>
      <c r="AT622" s="26" t="s">
        <v>327</v>
      </c>
      <c r="AU622" s="26" t="s">
        <v>327</v>
      </c>
      <c r="AV622" s="26" t="s">
        <v>327</v>
      </c>
      <c r="AY622" s="26" t="s">
        <v>327</v>
      </c>
      <c r="AZ622" s="26" t="s">
        <v>327</v>
      </c>
      <c r="BA622" s="26" t="s">
        <v>327</v>
      </c>
      <c r="BB622" s="26" t="s">
        <v>327</v>
      </c>
      <c r="BE622" s="26" t="s">
        <v>327</v>
      </c>
      <c r="BF622" s="26" t="s">
        <v>327</v>
      </c>
      <c r="BG622" s="26" t="s">
        <v>327</v>
      </c>
      <c r="BH622" s="26" t="s">
        <v>327</v>
      </c>
      <c r="BK622" s="26" t="s">
        <v>327</v>
      </c>
      <c r="BL622" s="26" t="s">
        <v>327</v>
      </c>
      <c r="BM622" s="26" t="s">
        <v>327</v>
      </c>
      <c r="BN622" s="26" t="s">
        <v>327</v>
      </c>
      <c r="BQ622" s="26" t="s">
        <v>327</v>
      </c>
      <c r="BR622" s="26" t="s">
        <v>327</v>
      </c>
      <c r="BS622" s="26" t="s">
        <v>327</v>
      </c>
      <c r="BT622" s="26" t="s">
        <v>327</v>
      </c>
      <c r="BW622" s="26" t="s">
        <v>327</v>
      </c>
      <c r="BX622" s="26" t="s">
        <v>327</v>
      </c>
      <c r="BY622" s="26" t="s">
        <v>327</v>
      </c>
      <c r="BZ622" s="26" t="s">
        <v>327</v>
      </c>
      <c r="CC622" s="26" t="s">
        <v>327</v>
      </c>
      <c r="CD622" s="26" t="s">
        <v>327</v>
      </c>
      <c r="CE622" s="26" t="s">
        <v>327</v>
      </c>
      <c r="CF622" s="26" t="s">
        <v>327</v>
      </c>
      <c r="CI622" s="26" t="s">
        <v>327</v>
      </c>
      <c r="CJ622" s="26" t="s">
        <v>327</v>
      </c>
      <c r="CK622" s="26" t="s">
        <v>327</v>
      </c>
      <c r="CL622" s="26" t="s">
        <v>327</v>
      </c>
      <c r="CO622" s="26" t="s">
        <v>327</v>
      </c>
      <c r="CP622" s="26" t="s">
        <v>327</v>
      </c>
      <c r="CQ622" s="26" t="s">
        <v>327</v>
      </c>
      <c r="CR622" s="26" t="s">
        <v>327</v>
      </c>
      <c r="CU622" s="26" t="s">
        <v>327</v>
      </c>
      <c r="CV622" s="26" t="s">
        <v>327</v>
      </c>
      <c r="CW622" s="26" t="s">
        <v>327</v>
      </c>
      <c r="CX622" s="26" t="s">
        <v>327</v>
      </c>
    </row>
    <row r="623" spans="5:102" x14ac:dyDescent="0.45">
      <c r="E623" s="26" t="s">
        <v>327</v>
      </c>
      <c r="F623" s="26" t="s">
        <v>327</v>
      </c>
      <c r="G623" s="26" t="s">
        <v>327</v>
      </c>
      <c r="H623" s="26" t="s">
        <v>327</v>
      </c>
      <c r="I623" s="26" t="s">
        <v>327</v>
      </c>
      <c r="J623" s="26" t="s">
        <v>327</v>
      </c>
      <c r="K623" s="26" t="s">
        <v>327</v>
      </c>
      <c r="L623" s="26" t="s">
        <v>327</v>
      </c>
      <c r="M623" s="26" t="s">
        <v>327</v>
      </c>
      <c r="O623" s="26" t="s">
        <v>327</v>
      </c>
      <c r="P623" s="26" t="s">
        <v>327</v>
      </c>
      <c r="Q623" s="26" t="s">
        <v>327</v>
      </c>
      <c r="R623" s="26" t="s">
        <v>327</v>
      </c>
      <c r="U623" s="26" t="s">
        <v>327</v>
      </c>
      <c r="V623" s="26" t="s">
        <v>327</v>
      </c>
      <c r="W623" s="26" t="s">
        <v>327</v>
      </c>
      <c r="X623" s="26" t="s">
        <v>327</v>
      </c>
      <c r="AA623" s="26" t="s">
        <v>327</v>
      </c>
      <c r="AB623" s="26" t="s">
        <v>327</v>
      </c>
      <c r="AC623" s="26" t="s">
        <v>327</v>
      </c>
      <c r="AD623" s="26" t="s">
        <v>327</v>
      </c>
      <c r="AG623" s="26" t="s">
        <v>327</v>
      </c>
      <c r="AH623" s="26" t="s">
        <v>327</v>
      </c>
      <c r="AI623" s="26" t="s">
        <v>327</v>
      </c>
      <c r="AJ623" s="26" t="s">
        <v>327</v>
      </c>
      <c r="AM623" s="26" t="s">
        <v>327</v>
      </c>
      <c r="AN623" s="26" t="s">
        <v>327</v>
      </c>
      <c r="AO623" s="26" t="s">
        <v>327</v>
      </c>
      <c r="AP623" s="26" t="s">
        <v>327</v>
      </c>
      <c r="AS623" s="26" t="s">
        <v>327</v>
      </c>
      <c r="AT623" s="26" t="s">
        <v>327</v>
      </c>
      <c r="AU623" s="26" t="s">
        <v>327</v>
      </c>
      <c r="AV623" s="26" t="s">
        <v>327</v>
      </c>
      <c r="AY623" s="26" t="s">
        <v>327</v>
      </c>
      <c r="AZ623" s="26" t="s">
        <v>327</v>
      </c>
      <c r="BA623" s="26" t="s">
        <v>327</v>
      </c>
      <c r="BB623" s="26" t="s">
        <v>327</v>
      </c>
      <c r="BE623" s="26" t="s">
        <v>327</v>
      </c>
      <c r="BF623" s="26" t="s">
        <v>327</v>
      </c>
      <c r="BG623" s="26" t="s">
        <v>327</v>
      </c>
      <c r="BH623" s="26" t="s">
        <v>327</v>
      </c>
      <c r="BK623" s="26" t="s">
        <v>327</v>
      </c>
      <c r="BL623" s="26" t="s">
        <v>327</v>
      </c>
      <c r="BM623" s="26" t="s">
        <v>327</v>
      </c>
      <c r="BN623" s="26" t="s">
        <v>327</v>
      </c>
      <c r="BQ623" s="26" t="s">
        <v>327</v>
      </c>
      <c r="BR623" s="26" t="s">
        <v>327</v>
      </c>
      <c r="BS623" s="26" t="s">
        <v>327</v>
      </c>
      <c r="BT623" s="26" t="s">
        <v>327</v>
      </c>
      <c r="BW623" s="26" t="s">
        <v>327</v>
      </c>
      <c r="BX623" s="26" t="s">
        <v>327</v>
      </c>
      <c r="BY623" s="26" t="s">
        <v>327</v>
      </c>
      <c r="BZ623" s="26" t="s">
        <v>327</v>
      </c>
      <c r="CC623" s="26" t="s">
        <v>327</v>
      </c>
      <c r="CD623" s="26" t="s">
        <v>327</v>
      </c>
      <c r="CE623" s="26" t="s">
        <v>327</v>
      </c>
      <c r="CF623" s="26" t="s">
        <v>327</v>
      </c>
      <c r="CI623" s="26" t="s">
        <v>327</v>
      </c>
      <c r="CJ623" s="26" t="s">
        <v>327</v>
      </c>
      <c r="CK623" s="26" t="s">
        <v>327</v>
      </c>
      <c r="CL623" s="26" t="s">
        <v>327</v>
      </c>
      <c r="CO623" s="26" t="s">
        <v>327</v>
      </c>
      <c r="CP623" s="26" t="s">
        <v>327</v>
      </c>
      <c r="CQ623" s="26" t="s">
        <v>327</v>
      </c>
      <c r="CR623" s="26" t="s">
        <v>327</v>
      </c>
      <c r="CU623" s="26" t="s">
        <v>327</v>
      </c>
      <c r="CV623" s="26" t="s">
        <v>327</v>
      </c>
      <c r="CW623" s="26" t="s">
        <v>327</v>
      </c>
      <c r="CX623" s="26" t="s">
        <v>327</v>
      </c>
    </row>
    <row r="624" spans="5:102" x14ac:dyDescent="0.45">
      <c r="E624" s="26" t="s">
        <v>327</v>
      </c>
      <c r="F624" s="26" t="s">
        <v>327</v>
      </c>
      <c r="G624" s="26" t="s">
        <v>327</v>
      </c>
      <c r="H624" s="26" t="s">
        <v>327</v>
      </c>
      <c r="I624" s="26" t="s">
        <v>327</v>
      </c>
      <c r="J624" s="26" t="s">
        <v>327</v>
      </c>
      <c r="K624" s="26" t="s">
        <v>327</v>
      </c>
      <c r="L624" s="26" t="s">
        <v>327</v>
      </c>
      <c r="M624" s="26" t="s">
        <v>327</v>
      </c>
      <c r="O624" s="26" t="s">
        <v>327</v>
      </c>
      <c r="P624" s="26" t="s">
        <v>327</v>
      </c>
      <c r="Q624" s="26" t="s">
        <v>327</v>
      </c>
      <c r="R624" s="26" t="s">
        <v>327</v>
      </c>
      <c r="U624" s="26" t="s">
        <v>327</v>
      </c>
      <c r="V624" s="26" t="s">
        <v>327</v>
      </c>
      <c r="W624" s="26" t="s">
        <v>327</v>
      </c>
      <c r="X624" s="26" t="s">
        <v>327</v>
      </c>
      <c r="AA624" s="26" t="s">
        <v>327</v>
      </c>
      <c r="AB624" s="26" t="s">
        <v>327</v>
      </c>
      <c r="AC624" s="26" t="s">
        <v>327</v>
      </c>
      <c r="AD624" s="26" t="s">
        <v>327</v>
      </c>
      <c r="AG624" s="26" t="s">
        <v>327</v>
      </c>
      <c r="AH624" s="26" t="s">
        <v>327</v>
      </c>
      <c r="AI624" s="26" t="s">
        <v>327</v>
      </c>
      <c r="AJ624" s="26" t="s">
        <v>327</v>
      </c>
      <c r="AM624" s="26" t="s">
        <v>327</v>
      </c>
      <c r="AN624" s="26" t="s">
        <v>327</v>
      </c>
      <c r="AO624" s="26" t="s">
        <v>327</v>
      </c>
      <c r="AP624" s="26" t="s">
        <v>327</v>
      </c>
      <c r="AS624" s="26" t="s">
        <v>327</v>
      </c>
      <c r="AT624" s="26" t="s">
        <v>327</v>
      </c>
      <c r="AU624" s="26" t="s">
        <v>327</v>
      </c>
      <c r="AV624" s="26" t="s">
        <v>327</v>
      </c>
      <c r="AY624" s="26" t="s">
        <v>327</v>
      </c>
      <c r="AZ624" s="26" t="s">
        <v>327</v>
      </c>
      <c r="BA624" s="26" t="s">
        <v>327</v>
      </c>
      <c r="BB624" s="26" t="s">
        <v>327</v>
      </c>
      <c r="BE624" s="26" t="s">
        <v>327</v>
      </c>
      <c r="BF624" s="26" t="s">
        <v>327</v>
      </c>
      <c r="BG624" s="26" t="s">
        <v>327</v>
      </c>
      <c r="BH624" s="26" t="s">
        <v>327</v>
      </c>
      <c r="BK624" s="26" t="s">
        <v>327</v>
      </c>
      <c r="BL624" s="26" t="s">
        <v>327</v>
      </c>
      <c r="BM624" s="26" t="s">
        <v>327</v>
      </c>
      <c r="BN624" s="26" t="s">
        <v>327</v>
      </c>
      <c r="BQ624" s="26" t="s">
        <v>327</v>
      </c>
      <c r="BR624" s="26" t="s">
        <v>327</v>
      </c>
      <c r="BS624" s="26" t="s">
        <v>327</v>
      </c>
      <c r="BT624" s="26" t="s">
        <v>327</v>
      </c>
      <c r="BW624" s="26" t="s">
        <v>327</v>
      </c>
      <c r="BX624" s="26" t="s">
        <v>327</v>
      </c>
      <c r="BY624" s="26" t="s">
        <v>327</v>
      </c>
      <c r="BZ624" s="26" t="s">
        <v>327</v>
      </c>
      <c r="CC624" s="26" t="s">
        <v>327</v>
      </c>
      <c r="CD624" s="26" t="s">
        <v>327</v>
      </c>
      <c r="CE624" s="26" t="s">
        <v>327</v>
      </c>
      <c r="CF624" s="26" t="s">
        <v>327</v>
      </c>
      <c r="CI624" s="26" t="s">
        <v>327</v>
      </c>
      <c r="CJ624" s="26" t="s">
        <v>327</v>
      </c>
      <c r="CK624" s="26" t="s">
        <v>327</v>
      </c>
      <c r="CL624" s="26" t="s">
        <v>327</v>
      </c>
      <c r="CO624" s="26" t="s">
        <v>327</v>
      </c>
      <c r="CP624" s="26" t="s">
        <v>327</v>
      </c>
      <c r="CQ624" s="26" t="s">
        <v>327</v>
      </c>
      <c r="CR624" s="26" t="s">
        <v>327</v>
      </c>
      <c r="CU624" s="26" t="s">
        <v>327</v>
      </c>
      <c r="CV624" s="26" t="s">
        <v>327</v>
      </c>
      <c r="CW624" s="26" t="s">
        <v>327</v>
      </c>
      <c r="CX624" s="26" t="s">
        <v>327</v>
      </c>
    </row>
    <row r="625" spans="5:102" x14ac:dyDescent="0.45">
      <c r="E625" s="26" t="s">
        <v>327</v>
      </c>
      <c r="F625" s="26" t="s">
        <v>327</v>
      </c>
      <c r="G625" s="26" t="s">
        <v>327</v>
      </c>
      <c r="H625" s="26" t="s">
        <v>327</v>
      </c>
      <c r="I625" s="26" t="s">
        <v>327</v>
      </c>
      <c r="J625" s="26" t="s">
        <v>327</v>
      </c>
      <c r="K625" s="26" t="s">
        <v>327</v>
      </c>
      <c r="L625" s="26" t="s">
        <v>327</v>
      </c>
      <c r="M625" s="26" t="s">
        <v>327</v>
      </c>
      <c r="O625" s="26" t="s">
        <v>327</v>
      </c>
      <c r="P625" s="26" t="s">
        <v>327</v>
      </c>
      <c r="Q625" s="26" t="s">
        <v>327</v>
      </c>
      <c r="R625" s="26" t="s">
        <v>327</v>
      </c>
      <c r="U625" s="26" t="s">
        <v>327</v>
      </c>
      <c r="V625" s="26" t="s">
        <v>327</v>
      </c>
      <c r="W625" s="26" t="s">
        <v>327</v>
      </c>
      <c r="X625" s="26" t="s">
        <v>327</v>
      </c>
      <c r="AA625" s="26" t="s">
        <v>327</v>
      </c>
      <c r="AB625" s="26" t="s">
        <v>327</v>
      </c>
      <c r="AC625" s="26" t="s">
        <v>327</v>
      </c>
      <c r="AD625" s="26" t="s">
        <v>327</v>
      </c>
      <c r="AG625" s="26" t="s">
        <v>327</v>
      </c>
      <c r="AH625" s="26" t="s">
        <v>327</v>
      </c>
      <c r="AI625" s="26" t="s">
        <v>327</v>
      </c>
      <c r="AJ625" s="26" t="s">
        <v>327</v>
      </c>
      <c r="AM625" s="26" t="s">
        <v>327</v>
      </c>
      <c r="AN625" s="26" t="s">
        <v>327</v>
      </c>
      <c r="AO625" s="26" t="s">
        <v>327</v>
      </c>
      <c r="AP625" s="26" t="s">
        <v>327</v>
      </c>
      <c r="AS625" s="26" t="s">
        <v>327</v>
      </c>
      <c r="AT625" s="26" t="s">
        <v>327</v>
      </c>
      <c r="AU625" s="26" t="s">
        <v>327</v>
      </c>
      <c r="AV625" s="26" t="s">
        <v>327</v>
      </c>
      <c r="AY625" s="26" t="s">
        <v>327</v>
      </c>
      <c r="AZ625" s="26" t="s">
        <v>327</v>
      </c>
      <c r="BA625" s="26" t="s">
        <v>327</v>
      </c>
      <c r="BB625" s="26" t="s">
        <v>327</v>
      </c>
      <c r="BE625" s="26" t="s">
        <v>327</v>
      </c>
      <c r="BF625" s="26" t="s">
        <v>327</v>
      </c>
      <c r="BG625" s="26" t="s">
        <v>327</v>
      </c>
      <c r="BH625" s="26" t="s">
        <v>327</v>
      </c>
      <c r="BK625" s="26" t="s">
        <v>327</v>
      </c>
      <c r="BL625" s="26" t="s">
        <v>327</v>
      </c>
      <c r="BM625" s="26" t="s">
        <v>327</v>
      </c>
      <c r="BN625" s="26" t="s">
        <v>327</v>
      </c>
      <c r="BQ625" s="26" t="s">
        <v>327</v>
      </c>
      <c r="BR625" s="26" t="s">
        <v>327</v>
      </c>
      <c r="BS625" s="26" t="s">
        <v>327</v>
      </c>
      <c r="BT625" s="26" t="s">
        <v>327</v>
      </c>
      <c r="BW625" s="26" t="s">
        <v>327</v>
      </c>
      <c r="BX625" s="26" t="s">
        <v>327</v>
      </c>
      <c r="BY625" s="26" t="s">
        <v>327</v>
      </c>
      <c r="BZ625" s="26" t="s">
        <v>327</v>
      </c>
      <c r="CC625" s="26" t="s">
        <v>327</v>
      </c>
      <c r="CD625" s="26" t="s">
        <v>327</v>
      </c>
      <c r="CE625" s="26" t="s">
        <v>327</v>
      </c>
      <c r="CF625" s="26" t="s">
        <v>327</v>
      </c>
      <c r="CI625" s="26" t="s">
        <v>327</v>
      </c>
      <c r="CJ625" s="26" t="s">
        <v>327</v>
      </c>
      <c r="CK625" s="26" t="s">
        <v>327</v>
      </c>
      <c r="CL625" s="26" t="s">
        <v>327</v>
      </c>
      <c r="CO625" s="26" t="s">
        <v>327</v>
      </c>
      <c r="CP625" s="26" t="s">
        <v>327</v>
      </c>
      <c r="CQ625" s="26" t="s">
        <v>327</v>
      </c>
      <c r="CR625" s="26" t="s">
        <v>327</v>
      </c>
      <c r="CU625" s="26" t="s">
        <v>327</v>
      </c>
      <c r="CV625" s="26" t="s">
        <v>327</v>
      </c>
      <c r="CW625" s="26" t="s">
        <v>327</v>
      </c>
      <c r="CX625" s="26" t="s">
        <v>327</v>
      </c>
    </row>
    <row r="626" spans="5:102" x14ac:dyDescent="0.45">
      <c r="E626" s="26" t="s">
        <v>327</v>
      </c>
      <c r="F626" s="26" t="s">
        <v>327</v>
      </c>
      <c r="G626" s="26" t="s">
        <v>327</v>
      </c>
      <c r="H626" s="26" t="s">
        <v>327</v>
      </c>
      <c r="I626" s="26" t="s">
        <v>327</v>
      </c>
      <c r="J626" s="26" t="s">
        <v>327</v>
      </c>
      <c r="K626" s="26" t="s">
        <v>327</v>
      </c>
      <c r="L626" s="26" t="s">
        <v>327</v>
      </c>
      <c r="M626" s="26" t="s">
        <v>327</v>
      </c>
      <c r="O626" s="26" t="s">
        <v>327</v>
      </c>
      <c r="P626" s="26" t="s">
        <v>327</v>
      </c>
      <c r="Q626" s="26" t="s">
        <v>327</v>
      </c>
      <c r="R626" s="26" t="s">
        <v>327</v>
      </c>
      <c r="U626" s="26" t="s">
        <v>327</v>
      </c>
      <c r="V626" s="26" t="s">
        <v>327</v>
      </c>
      <c r="W626" s="26" t="s">
        <v>327</v>
      </c>
      <c r="X626" s="26" t="s">
        <v>327</v>
      </c>
      <c r="AA626" s="26" t="s">
        <v>327</v>
      </c>
      <c r="AB626" s="26" t="s">
        <v>327</v>
      </c>
      <c r="AC626" s="26" t="s">
        <v>327</v>
      </c>
      <c r="AD626" s="26" t="s">
        <v>327</v>
      </c>
      <c r="AG626" s="26" t="s">
        <v>327</v>
      </c>
      <c r="AH626" s="26" t="s">
        <v>327</v>
      </c>
      <c r="AI626" s="26" t="s">
        <v>327</v>
      </c>
      <c r="AJ626" s="26" t="s">
        <v>327</v>
      </c>
      <c r="AM626" s="26" t="s">
        <v>327</v>
      </c>
      <c r="AN626" s="26" t="s">
        <v>327</v>
      </c>
      <c r="AO626" s="26" t="s">
        <v>327</v>
      </c>
      <c r="AP626" s="26" t="s">
        <v>327</v>
      </c>
      <c r="AS626" s="26" t="s">
        <v>327</v>
      </c>
      <c r="AT626" s="26" t="s">
        <v>327</v>
      </c>
      <c r="AU626" s="26" t="s">
        <v>327</v>
      </c>
      <c r="AV626" s="26" t="s">
        <v>327</v>
      </c>
      <c r="AY626" s="26" t="s">
        <v>327</v>
      </c>
      <c r="AZ626" s="26" t="s">
        <v>327</v>
      </c>
      <c r="BA626" s="26" t="s">
        <v>327</v>
      </c>
      <c r="BB626" s="26" t="s">
        <v>327</v>
      </c>
      <c r="BE626" s="26" t="s">
        <v>327</v>
      </c>
      <c r="BF626" s="26" t="s">
        <v>327</v>
      </c>
      <c r="BG626" s="26" t="s">
        <v>327</v>
      </c>
      <c r="BH626" s="26" t="s">
        <v>327</v>
      </c>
      <c r="BK626" s="26" t="s">
        <v>327</v>
      </c>
      <c r="BL626" s="26" t="s">
        <v>327</v>
      </c>
      <c r="BM626" s="26" t="s">
        <v>327</v>
      </c>
      <c r="BN626" s="26" t="s">
        <v>327</v>
      </c>
      <c r="BQ626" s="26" t="s">
        <v>327</v>
      </c>
      <c r="BR626" s="26" t="s">
        <v>327</v>
      </c>
      <c r="BS626" s="26" t="s">
        <v>327</v>
      </c>
      <c r="BT626" s="26" t="s">
        <v>327</v>
      </c>
      <c r="BW626" s="26" t="s">
        <v>327</v>
      </c>
      <c r="BX626" s="26" t="s">
        <v>327</v>
      </c>
      <c r="BY626" s="26" t="s">
        <v>327</v>
      </c>
      <c r="BZ626" s="26" t="s">
        <v>327</v>
      </c>
      <c r="CC626" s="26" t="s">
        <v>327</v>
      </c>
      <c r="CD626" s="26" t="s">
        <v>327</v>
      </c>
      <c r="CE626" s="26" t="s">
        <v>327</v>
      </c>
      <c r="CF626" s="26" t="s">
        <v>327</v>
      </c>
      <c r="CI626" s="26" t="s">
        <v>327</v>
      </c>
      <c r="CJ626" s="26" t="s">
        <v>327</v>
      </c>
      <c r="CK626" s="26" t="s">
        <v>327</v>
      </c>
      <c r="CL626" s="26" t="s">
        <v>327</v>
      </c>
      <c r="CO626" s="26" t="s">
        <v>327</v>
      </c>
      <c r="CP626" s="26" t="s">
        <v>327</v>
      </c>
      <c r="CQ626" s="26" t="s">
        <v>327</v>
      </c>
      <c r="CR626" s="26" t="s">
        <v>327</v>
      </c>
      <c r="CU626" s="26" t="s">
        <v>327</v>
      </c>
      <c r="CV626" s="26" t="s">
        <v>327</v>
      </c>
      <c r="CW626" s="26" t="s">
        <v>327</v>
      </c>
      <c r="CX626" s="26" t="s">
        <v>327</v>
      </c>
    </row>
    <row r="627" spans="5:102" x14ac:dyDescent="0.45">
      <c r="E627" s="26" t="s">
        <v>327</v>
      </c>
      <c r="F627" s="26" t="s">
        <v>327</v>
      </c>
      <c r="G627" s="26" t="s">
        <v>327</v>
      </c>
      <c r="H627" s="26" t="s">
        <v>327</v>
      </c>
      <c r="I627" s="26" t="s">
        <v>327</v>
      </c>
      <c r="J627" s="26" t="s">
        <v>327</v>
      </c>
      <c r="K627" s="26" t="s">
        <v>327</v>
      </c>
      <c r="L627" s="26" t="s">
        <v>327</v>
      </c>
      <c r="M627" s="26" t="s">
        <v>327</v>
      </c>
      <c r="O627" s="26" t="s">
        <v>327</v>
      </c>
      <c r="P627" s="26" t="s">
        <v>327</v>
      </c>
      <c r="Q627" s="26" t="s">
        <v>327</v>
      </c>
      <c r="R627" s="26" t="s">
        <v>327</v>
      </c>
      <c r="U627" s="26" t="s">
        <v>327</v>
      </c>
      <c r="V627" s="26" t="s">
        <v>327</v>
      </c>
      <c r="W627" s="26" t="s">
        <v>327</v>
      </c>
      <c r="X627" s="26" t="s">
        <v>327</v>
      </c>
      <c r="AA627" s="26" t="s">
        <v>327</v>
      </c>
      <c r="AB627" s="26" t="s">
        <v>327</v>
      </c>
      <c r="AC627" s="26" t="s">
        <v>327</v>
      </c>
      <c r="AD627" s="26" t="s">
        <v>327</v>
      </c>
      <c r="AG627" s="26" t="s">
        <v>327</v>
      </c>
      <c r="AH627" s="26" t="s">
        <v>327</v>
      </c>
      <c r="AI627" s="26" t="s">
        <v>327</v>
      </c>
      <c r="AJ627" s="26" t="s">
        <v>327</v>
      </c>
      <c r="AM627" s="26" t="s">
        <v>327</v>
      </c>
      <c r="AN627" s="26" t="s">
        <v>327</v>
      </c>
      <c r="AO627" s="26" t="s">
        <v>327</v>
      </c>
      <c r="AP627" s="26" t="s">
        <v>327</v>
      </c>
      <c r="AS627" s="26" t="s">
        <v>327</v>
      </c>
      <c r="AT627" s="26" t="s">
        <v>327</v>
      </c>
      <c r="AU627" s="26" t="s">
        <v>327</v>
      </c>
      <c r="AV627" s="26" t="s">
        <v>327</v>
      </c>
      <c r="AY627" s="26" t="s">
        <v>327</v>
      </c>
      <c r="AZ627" s="26" t="s">
        <v>327</v>
      </c>
      <c r="BA627" s="26" t="s">
        <v>327</v>
      </c>
      <c r="BB627" s="26" t="s">
        <v>327</v>
      </c>
      <c r="BE627" s="26" t="s">
        <v>327</v>
      </c>
      <c r="BF627" s="26" t="s">
        <v>327</v>
      </c>
      <c r="BG627" s="26" t="s">
        <v>327</v>
      </c>
      <c r="BH627" s="26" t="s">
        <v>327</v>
      </c>
      <c r="BK627" s="26" t="s">
        <v>327</v>
      </c>
      <c r="BL627" s="26" t="s">
        <v>327</v>
      </c>
      <c r="BM627" s="26" t="s">
        <v>327</v>
      </c>
      <c r="BN627" s="26" t="s">
        <v>327</v>
      </c>
      <c r="BQ627" s="26" t="s">
        <v>327</v>
      </c>
      <c r="BR627" s="26" t="s">
        <v>327</v>
      </c>
      <c r="BS627" s="26" t="s">
        <v>327</v>
      </c>
      <c r="BT627" s="26" t="s">
        <v>327</v>
      </c>
      <c r="BW627" s="26" t="s">
        <v>327</v>
      </c>
      <c r="BX627" s="26" t="s">
        <v>327</v>
      </c>
      <c r="BY627" s="26" t="s">
        <v>327</v>
      </c>
      <c r="BZ627" s="26" t="s">
        <v>327</v>
      </c>
      <c r="CC627" s="26" t="s">
        <v>327</v>
      </c>
      <c r="CD627" s="26" t="s">
        <v>327</v>
      </c>
      <c r="CE627" s="26" t="s">
        <v>327</v>
      </c>
      <c r="CF627" s="26" t="s">
        <v>327</v>
      </c>
      <c r="CI627" s="26" t="s">
        <v>327</v>
      </c>
      <c r="CJ627" s="26" t="s">
        <v>327</v>
      </c>
      <c r="CK627" s="26" t="s">
        <v>327</v>
      </c>
      <c r="CL627" s="26" t="s">
        <v>327</v>
      </c>
      <c r="CO627" s="26" t="s">
        <v>327</v>
      </c>
      <c r="CP627" s="26" t="s">
        <v>327</v>
      </c>
      <c r="CQ627" s="26" t="s">
        <v>327</v>
      </c>
      <c r="CR627" s="26" t="s">
        <v>327</v>
      </c>
      <c r="CU627" s="26" t="s">
        <v>327</v>
      </c>
      <c r="CV627" s="26" t="s">
        <v>327</v>
      </c>
      <c r="CW627" s="26" t="s">
        <v>327</v>
      </c>
      <c r="CX627" s="26" t="s">
        <v>327</v>
      </c>
    </row>
    <row r="628" spans="5:102" x14ac:dyDescent="0.45">
      <c r="E628" s="26" t="s">
        <v>327</v>
      </c>
      <c r="F628" s="26" t="s">
        <v>327</v>
      </c>
      <c r="G628" s="26" t="s">
        <v>327</v>
      </c>
      <c r="H628" s="26" t="s">
        <v>327</v>
      </c>
      <c r="I628" s="26" t="s">
        <v>327</v>
      </c>
      <c r="J628" s="26" t="s">
        <v>327</v>
      </c>
      <c r="K628" s="26" t="s">
        <v>327</v>
      </c>
      <c r="L628" s="26" t="s">
        <v>327</v>
      </c>
      <c r="M628" s="26" t="s">
        <v>327</v>
      </c>
      <c r="O628" s="26" t="s">
        <v>327</v>
      </c>
      <c r="P628" s="26" t="s">
        <v>327</v>
      </c>
      <c r="Q628" s="26" t="s">
        <v>327</v>
      </c>
      <c r="R628" s="26" t="s">
        <v>327</v>
      </c>
      <c r="U628" s="26" t="s">
        <v>327</v>
      </c>
      <c r="V628" s="26" t="s">
        <v>327</v>
      </c>
      <c r="W628" s="26" t="s">
        <v>327</v>
      </c>
      <c r="X628" s="26" t="s">
        <v>327</v>
      </c>
      <c r="AA628" s="26" t="s">
        <v>327</v>
      </c>
      <c r="AB628" s="26" t="s">
        <v>327</v>
      </c>
      <c r="AC628" s="26" t="s">
        <v>327</v>
      </c>
      <c r="AD628" s="26" t="s">
        <v>327</v>
      </c>
      <c r="AG628" s="26" t="s">
        <v>327</v>
      </c>
      <c r="AH628" s="26" t="s">
        <v>327</v>
      </c>
      <c r="AI628" s="26" t="s">
        <v>327</v>
      </c>
      <c r="AJ628" s="26" t="s">
        <v>327</v>
      </c>
      <c r="AM628" s="26" t="s">
        <v>327</v>
      </c>
      <c r="AN628" s="26" t="s">
        <v>327</v>
      </c>
      <c r="AO628" s="26" t="s">
        <v>327</v>
      </c>
      <c r="AP628" s="26" t="s">
        <v>327</v>
      </c>
      <c r="AS628" s="26" t="s">
        <v>327</v>
      </c>
      <c r="AT628" s="26" t="s">
        <v>327</v>
      </c>
      <c r="AU628" s="26" t="s">
        <v>327</v>
      </c>
      <c r="AV628" s="26" t="s">
        <v>327</v>
      </c>
      <c r="AY628" s="26" t="s">
        <v>327</v>
      </c>
      <c r="AZ628" s="26" t="s">
        <v>327</v>
      </c>
      <c r="BA628" s="26" t="s">
        <v>327</v>
      </c>
      <c r="BB628" s="26" t="s">
        <v>327</v>
      </c>
      <c r="BE628" s="26" t="s">
        <v>327</v>
      </c>
      <c r="BF628" s="26" t="s">
        <v>327</v>
      </c>
      <c r="BG628" s="26" t="s">
        <v>327</v>
      </c>
      <c r="BH628" s="26" t="s">
        <v>327</v>
      </c>
      <c r="BK628" s="26" t="s">
        <v>327</v>
      </c>
      <c r="BL628" s="26" t="s">
        <v>327</v>
      </c>
      <c r="BM628" s="26" t="s">
        <v>327</v>
      </c>
      <c r="BN628" s="26" t="s">
        <v>327</v>
      </c>
      <c r="BQ628" s="26" t="s">
        <v>327</v>
      </c>
      <c r="BR628" s="26" t="s">
        <v>327</v>
      </c>
      <c r="BS628" s="26" t="s">
        <v>327</v>
      </c>
      <c r="BT628" s="26" t="s">
        <v>327</v>
      </c>
      <c r="BW628" s="26" t="s">
        <v>327</v>
      </c>
      <c r="BX628" s="26" t="s">
        <v>327</v>
      </c>
      <c r="BY628" s="26" t="s">
        <v>327</v>
      </c>
      <c r="BZ628" s="26" t="s">
        <v>327</v>
      </c>
      <c r="CC628" s="26" t="s">
        <v>327</v>
      </c>
      <c r="CD628" s="26" t="s">
        <v>327</v>
      </c>
      <c r="CE628" s="26" t="s">
        <v>327</v>
      </c>
      <c r="CF628" s="26" t="s">
        <v>327</v>
      </c>
      <c r="CI628" s="26" t="s">
        <v>327</v>
      </c>
      <c r="CJ628" s="26" t="s">
        <v>327</v>
      </c>
      <c r="CK628" s="26" t="s">
        <v>327</v>
      </c>
      <c r="CL628" s="26" t="s">
        <v>327</v>
      </c>
      <c r="CO628" s="26" t="s">
        <v>327</v>
      </c>
      <c r="CP628" s="26" t="s">
        <v>327</v>
      </c>
      <c r="CQ628" s="26" t="s">
        <v>327</v>
      </c>
      <c r="CR628" s="26" t="s">
        <v>327</v>
      </c>
      <c r="CU628" s="26" t="s">
        <v>327</v>
      </c>
      <c r="CV628" s="26" t="s">
        <v>327</v>
      </c>
      <c r="CW628" s="26" t="s">
        <v>327</v>
      </c>
      <c r="CX628" s="26" t="s">
        <v>327</v>
      </c>
    </row>
    <row r="629" spans="5:102" x14ac:dyDescent="0.45">
      <c r="E629" s="26" t="s">
        <v>327</v>
      </c>
      <c r="F629" s="26" t="s">
        <v>327</v>
      </c>
      <c r="G629" s="26" t="s">
        <v>327</v>
      </c>
      <c r="H629" s="26" t="s">
        <v>327</v>
      </c>
      <c r="I629" s="26" t="s">
        <v>327</v>
      </c>
      <c r="J629" s="26" t="s">
        <v>327</v>
      </c>
      <c r="K629" s="26" t="s">
        <v>327</v>
      </c>
      <c r="L629" s="26" t="s">
        <v>327</v>
      </c>
      <c r="M629" s="26" t="s">
        <v>327</v>
      </c>
      <c r="O629" s="26" t="s">
        <v>327</v>
      </c>
      <c r="P629" s="26" t="s">
        <v>327</v>
      </c>
      <c r="Q629" s="26" t="s">
        <v>327</v>
      </c>
      <c r="R629" s="26" t="s">
        <v>327</v>
      </c>
      <c r="U629" s="26" t="s">
        <v>327</v>
      </c>
      <c r="V629" s="26" t="s">
        <v>327</v>
      </c>
      <c r="W629" s="26" t="s">
        <v>327</v>
      </c>
      <c r="X629" s="26" t="s">
        <v>327</v>
      </c>
      <c r="AA629" s="26" t="s">
        <v>327</v>
      </c>
      <c r="AB629" s="26" t="s">
        <v>327</v>
      </c>
      <c r="AC629" s="26" t="s">
        <v>327</v>
      </c>
      <c r="AD629" s="26" t="s">
        <v>327</v>
      </c>
      <c r="AG629" s="26" t="s">
        <v>327</v>
      </c>
      <c r="AH629" s="26" t="s">
        <v>327</v>
      </c>
      <c r="AI629" s="26" t="s">
        <v>327</v>
      </c>
      <c r="AJ629" s="26" t="s">
        <v>327</v>
      </c>
      <c r="AM629" s="26" t="s">
        <v>327</v>
      </c>
      <c r="AN629" s="26" t="s">
        <v>327</v>
      </c>
      <c r="AO629" s="26" t="s">
        <v>327</v>
      </c>
      <c r="AP629" s="26" t="s">
        <v>327</v>
      </c>
      <c r="AS629" s="26" t="s">
        <v>327</v>
      </c>
      <c r="AT629" s="26" t="s">
        <v>327</v>
      </c>
      <c r="AU629" s="26" t="s">
        <v>327</v>
      </c>
      <c r="AV629" s="26" t="s">
        <v>327</v>
      </c>
      <c r="AY629" s="26" t="s">
        <v>327</v>
      </c>
      <c r="AZ629" s="26" t="s">
        <v>327</v>
      </c>
      <c r="BA629" s="26" t="s">
        <v>327</v>
      </c>
      <c r="BB629" s="26" t="s">
        <v>327</v>
      </c>
      <c r="BE629" s="26" t="s">
        <v>327</v>
      </c>
      <c r="BF629" s="26" t="s">
        <v>327</v>
      </c>
      <c r="BG629" s="26" t="s">
        <v>327</v>
      </c>
      <c r="BH629" s="26" t="s">
        <v>327</v>
      </c>
      <c r="BK629" s="26" t="s">
        <v>327</v>
      </c>
      <c r="BL629" s="26" t="s">
        <v>327</v>
      </c>
      <c r="BM629" s="26" t="s">
        <v>327</v>
      </c>
      <c r="BN629" s="26" t="s">
        <v>327</v>
      </c>
      <c r="BQ629" s="26" t="s">
        <v>327</v>
      </c>
      <c r="BR629" s="26" t="s">
        <v>327</v>
      </c>
      <c r="BS629" s="26" t="s">
        <v>327</v>
      </c>
      <c r="BT629" s="26" t="s">
        <v>327</v>
      </c>
      <c r="BW629" s="26" t="s">
        <v>327</v>
      </c>
      <c r="BX629" s="26" t="s">
        <v>327</v>
      </c>
      <c r="BY629" s="26" t="s">
        <v>327</v>
      </c>
      <c r="BZ629" s="26" t="s">
        <v>327</v>
      </c>
      <c r="CC629" s="26" t="s">
        <v>327</v>
      </c>
      <c r="CD629" s="26" t="s">
        <v>327</v>
      </c>
      <c r="CE629" s="26" t="s">
        <v>327</v>
      </c>
      <c r="CF629" s="26" t="s">
        <v>327</v>
      </c>
      <c r="CI629" s="26" t="s">
        <v>327</v>
      </c>
      <c r="CJ629" s="26" t="s">
        <v>327</v>
      </c>
      <c r="CK629" s="26" t="s">
        <v>327</v>
      </c>
      <c r="CL629" s="26" t="s">
        <v>327</v>
      </c>
      <c r="CO629" s="26" t="s">
        <v>327</v>
      </c>
      <c r="CP629" s="26" t="s">
        <v>327</v>
      </c>
      <c r="CQ629" s="26" t="s">
        <v>327</v>
      </c>
      <c r="CR629" s="26" t="s">
        <v>327</v>
      </c>
      <c r="CU629" s="26" t="s">
        <v>327</v>
      </c>
      <c r="CV629" s="26" t="s">
        <v>327</v>
      </c>
      <c r="CW629" s="26" t="s">
        <v>327</v>
      </c>
      <c r="CX629" s="26" t="s">
        <v>327</v>
      </c>
    </row>
    <row r="630" spans="5:102" x14ac:dyDescent="0.45">
      <c r="E630" s="26" t="s">
        <v>327</v>
      </c>
      <c r="F630" s="26" t="s">
        <v>327</v>
      </c>
      <c r="G630" s="26" t="s">
        <v>327</v>
      </c>
      <c r="H630" s="26" t="s">
        <v>327</v>
      </c>
      <c r="I630" s="26" t="s">
        <v>327</v>
      </c>
      <c r="J630" s="26" t="s">
        <v>327</v>
      </c>
      <c r="K630" s="26" t="s">
        <v>327</v>
      </c>
      <c r="L630" s="26" t="s">
        <v>327</v>
      </c>
      <c r="M630" s="26" t="s">
        <v>327</v>
      </c>
      <c r="O630" s="26" t="s">
        <v>327</v>
      </c>
      <c r="P630" s="26" t="s">
        <v>327</v>
      </c>
      <c r="Q630" s="26" t="s">
        <v>327</v>
      </c>
      <c r="R630" s="26" t="s">
        <v>327</v>
      </c>
      <c r="U630" s="26" t="s">
        <v>327</v>
      </c>
      <c r="V630" s="26" t="s">
        <v>327</v>
      </c>
      <c r="W630" s="26" t="s">
        <v>327</v>
      </c>
      <c r="X630" s="26" t="s">
        <v>327</v>
      </c>
      <c r="AA630" s="26" t="s">
        <v>327</v>
      </c>
      <c r="AB630" s="26" t="s">
        <v>327</v>
      </c>
      <c r="AC630" s="26" t="s">
        <v>327</v>
      </c>
      <c r="AD630" s="26" t="s">
        <v>327</v>
      </c>
      <c r="AG630" s="26" t="s">
        <v>327</v>
      </c>
      <c r="AH630" s="26" t="s">
        <v>327</v>
      </c>
      <c r="AI630" s="26" t="s">
        <v>327</v>
      </c>
      <c r="AJ630" s="26" t="s">
        <v>327</v>
      </c>
      <c r="AM630" s="26" t="s">
        <v>327</v>
      </c>
      <c r="AN630" s="26" t="s">
        <v>327</v>
      </c>
      <c r="AO630" s="26" t="s">
        <v>327</v>
      </c>
      <c r="AP630" s="26" t="s">
        <v>327</v>
      </c>
      <c r="AS630" s="26" t="s">
        <v>327</v>
      </c>
      <c r="AT630" s="26" t="s">
        <v>327</v>
      </c>
      <c r="AU630" s="26" t="s">
        <v>327</v>
      </c>
      <c r="AV630" s="26" t="s">
        <v>327</v>
      </c>
      <c r="AY630" s="26" t="s">
        <v>327</v>
      </c>
      <c r="AZ630" s="26" t="s">
        <v>327</v>
      </c>
      <c r="BA630" s="26" t="s">
        <v>327</v>
      </c>
      <c r="BB630" s="26" t="s">
        <v>327</v>
      </c>
      <c r="BE630" s="26" t="s">
        <v>327</v>
      </c>
      <c r="BF630" s="26" t="s">
        <v>327</v>
      </c>
      <c r="BG630" s="26" t="s">
        <v>327</v>
      </c>
      <c r="BH630" s="26" t="s">
        <v>327</v>
      </c>
      <c r="BK630" s="26" t="s">
        <v>327</v>
      </c>
      <c r="BL630" s="26" t="s">
        <v>327</v>
      </c>
      <c r="BM630" s="26" t="s">
        <v>327</v>
      </c>
      <c r="BN630" s="26" t="s">
        <v>327</v>
      </c>
      <c r="BQ630" s="26" t="s">
        <v>327</v>
      </c>
      <c r="BR630" s="26" t="s">
        <v>327</v>
      </c>
      <c r="BS630" s="26" t="s">
        <v>327</v>
      </c>
      <c r="BT630" s="26" t="s">
        <v>327</v>
      </c>
      <c r="BW630" s="26" t="s">
        <v>327</v>
      </c>
      <c r="BX630" s="26" t="s">
        <v>327</v>
      </c>
      <c r="BY630" s="26" t="s">
        <v>327</v>
      </c>
      <c r="BZ630" s="26" t="s">
        <v>327</v>
      </c>
      <c r="CC630" s="26" t="s">
        <v>327</v>
      </c>
      <c r="CD630" s="26" t="s">
        <v>327</v>
      </c>
      <c r="CE630" s="26" t="s">
        <v>327</v>
      </c>
      <c r="CF630" s="26" t="s">
        <v>327</v>
      </c>
      <c r="CI630" s="26" t="s">
        <v>327</v>
      </c>
      <c r="CJ630" s="26" t="s">
        <v>327</v>
      </c>
      <c r="CK630" s="26" t="s">
        <v>327</v>
      </c>
      <c r="CL630" s="26" t="s">
        <v>327</v>
      </c>
      <c r="CO630" s="26" t="s">
        <v>327</v>
      </c>
      <c r="CP630" s="26" t="s">
        <v>327</v>
      </c>
      <c r="CQ630" s="26" t="s">
        <v>327</v>
      </c>
      <c r="CR630" s="26" t="s">
        <v>327</v>
      </c>
      <c r="CU630" s="26" t="s">
        <v>327</v>
      </c>
      <c r="CV630" s="26" t="s">
        <v>327</v>
      </c>
      <c r="CW630" s="26" t="s">
        <v>327</v>
      </c>
      <c r="CX630" s="26" t="s">
        <v>327</v>
      </c>
    </row>
    <row r="631" spans="5:102" x14ac:dyDescent="0.45">
      <c r="E631" s="26" t="s">
        <v>327</v>
      </c>
      <c r="F631" s="26" t="s">
        <v>327</v>
      </c>
      <c r="G631" s="26" t="s">
        <v>327</v>
      </c>
      <c r="H631" s="26" t="s">
        <v>327</v>
      </c>
      <c r="I631" s="26" t="s">
        <v>327</v>
      </c>
      <c r="J631" s="26" t="s">
        <v>327</v>
      </c>
      <c r="K631" s="26" t="s">
        <v>327</v>
      </c>
      <c r="L631" s="26" t="s">
        <v>327</v>
      </c>
      <c r="M631" s="26" t="s">
        <v>327</v>
      </c>
      <c r="O631" s="26" t="s">
        <v>327</v>
      </c>
      <c r="P631" s="26" t="s">
        <v>327</v>
      </c>
      <c r="Q631" s="26" t="s">
        <v>327</v>
      </c>
      <c r="R631" s="26" t="s">
        <v>327</v>
      </c>
      <c r="U631" s="26" t="s">
        <v>327</v>
      </c>
      <c r="V631" s="26" t="s">
        <v>327</v>
      </c>
      <c r="W631" s="26" t="s">
        <v>327</v>
      </c>
      <c r="X631" s="26" t="s">
        <v>327</v>
      </c>
      <c r="AA631" s="26" t="s">
        <v>327</v>
      </c>
      <c r="AB631" s="26" t="s">
        <v>327</v>
      </c>
      <c r="AC631" s="26" t="s">
        <v>327</v>
      </c>
      <c r="AD631" s="26" t="s">
        <v>327</v>
      </c>
      <c r="AG631" s="26" t="s">
        <v>327</v>
      </c>
      <c r="AH631" s="26" t="s">
        <v>327</v>
      </c>
      <c r="AI631" s="26" t="s">
        <v>327</v>
      </c>
      <c r="AJ631" s="26" t="s">
        <v>327</v>
      </c>
      <c r="AM631" s="26" t="s">
        <v>327</v>
      </c>
      <c r="AN631" s="26" t="s">
        <v>327</v>
      </c>
      <c r="AO631" s="26" t="s">
        <v>327</v>
      </c>
      <c r="AP631" s="26" t="s">
        <v>327</v>
      </c>
      <c r="AS631" s="26" t="s">
        <v>327</v>
      </c>
      <c r="AT631" s="26" t="s">
        <v>327</v>
      </c>
      <c r="AU631" s="26" t="s">
        <v>327</v>
      </c>
      <c r="AV631" s="26" t="s">
        <v>327</v>
      </c>
      <c r="AY631" s="26" t="s">
        <v>327</v>
      </c>
      <c r="AZ631" s="26" t="s">
        <v>327</v>
      </c>
      <c r="BA631" s="26" t="s">
        <v>327</v>
      </c>
      <c r="BB631" s="26" t="s">
        <v>327</v>
      </c>
      <c r="BE631" s="26" t="s">
        <v>327</v>
      </c>
      <c r="BF631" s="26" t="s">
        <v>327</v>
      </c>
      <c r="BG631" s="26" t="s">
        <v>327</v>
      </c>
      <c r="BH631" s="26" t="s">
        <v>327</v>
      </c>
      <c r="BK631" s="26" t="s">
        <v>327</v>
      </c>
      <c r="BL631" s="26" t="s">
        <v>327</v>
      </c>
      <c r="BM631" s="26" t="s">
        <v>327</v>
      </c>
      <c r="BN631" s="26" t="s">
        <v>327</v>
      </c>
      <c r="BQ631" s="26" t="s">
        <v>327</v>
      </c>
      <c r="BR631" s="26" t="s">
        <v>327</v>
      </c>
      <c r="BS631" s="26" t="s">
        <v>327</v>
      </c>
      <c r="BT631" s="26" t="s">
        <v>327</v>
      </c>
      <c r="BW631" s="26" t="s">
        <v>327</v>
      </c>
      <c r="BX631" s="26" t="s">
        <v>327</v>
      </c>
      <c r="BY631" s="26" t="s">
        <v>327</v>
      </c>
      <c r="BZ631" s="26" t="s">
        <v>327</v>
      </c>
      <c r="CC631" s="26" t="s">
        <v>327</v>
      </c>
      <c r="CD631" s="26" t="s">
        <v>327</v>
      </c>
      <c r="CE631" s="26" t="s">
        <v>327</v>
      </c>
      <c r="CF631" s="26" t="s">
        <v>327</v>
      </c>
      <c r="CI631" s="26" t="s">
        <v>327</v>
      </c>
      <c r="CJ631" s="26" t="s">
        <v>327</v>
      </c>
      <c r="CK631" s="26" t="s">
        <v>327</v>
      </c>
      <c r="CL631" s="26" t="s">
        <v>327</v>
      </c>
      <c r="CO631" s="26" t="s">
        <v>327</v>
      </c>
      <c r="CP631" s="26" t="s">
        <v>327</v>
      </c>
      <c r="CQ631" s="26" t="s">
        <v>327</v>
      </c>
      <c r="CR631" s="26" t="s">
        <v>327</v>
      </c>
      <c r="CU631" s="26" t="s">
        <v>327</v>
      </c>
      <c r="CV631" s="26" t="s">
        <v>327</v>
      </c>
      <c r="CW631" s="26" t="s">
        <v>327</v>
      </c>
      <c r="CX631" s="26" t="s">
        <v>327</v>
      </c>
    </row>
    <row r="632" spans="5:102" x14ac:dyDescent="0.45">
      <c r="E632" s="26" t="s">
        <v>327</v>
      </c>
      <c r="F632" s="26" t="s">
        <v>327</v>
      </c>
      <c r="G632" s="26" t="s">
        <v>327</v>
      </c>
      <c r="H632" s="26" t="s">
        <v>327</v>
      </c>
      <c r="I632" s="26" t="s">
        <v>327</v>
      </c>
      <c r="J632" s="26" t="s">
        <v>327</v>
      </c>
      <c r="K632" s="26" t="s">
        <v>327</v>
      </c>
      <c r="L632" s="26" t="s">
        <v>327</v>
      </c>
      <c r="M632" s="26" t="s">
        <v>327</v>
      </c>
      <c r="O632" s="26" t="s">
        <v>327</v>
      </c>
      <c r="P632" s="26" t="s">
        <v>327</v>
      </c>
      <c r="Q632" s="26" t="s">
        <v>327</v>
      </c>
      <c r="R632" s="26" t="s">
        <v>327</v>
      </c>
      <c r="U632" s="26" t="s">
        <v>327</v>
      </c>
      <c r="V632" s="26" t="s">
        <v>327</v>
      </c>
      <c r="W632" s="26" t="s">
        <v>327</v>
      </c>
      <c r="X632" s="26" t="s">
        <v>327</v>
      </c>
      <c r="AA632" s="26" t="s">
        <v>327</v>
      </c>
      <c r="AB632" s="26" t="s">
        <v>327</v>
      </c>
      <c r="AC632" s="26" t="s">
        <v>327</v>
      </c>
      <c r="AD632" s="26" t="s">
        <v>327</v>
      </c>
      <c r="AG632" s="26" t="s">
        <v>327</v>
      </c>
      <c r="AH632" s="26" t="s">
        <v>327</v>
      </c>
      <c r="AI632" s="26" t="s">
        <v>327</v>
      </c>
      <c r="AJ632" s="26" t="s">
        <v>327</v>
      </c>
      <c r="AM632" s="26" t="s">
        <v>327</v>
      </c>
      <c r="AN632" s="26" t="s">
        <v>327</v>
      </c>
      <c r="AO632" s="26" t="s">
        <v>327</v>
      </c>
      <c r="AP632" s="26" t="s">
        <v>327</v>
      </c>
      <c r="AS632" s="26" t="s">
        <v>327</v>
      </c>
      <c r="AT632" s="26" t="s">
        <v>327</v>
      </c>
      <c r="AU632" s="26" t="s">
        <v>327</v>
      </c>
      <c r="AV632" s="26" t="s">
        <v>327</v>
      </c>
      <c r="AY632" s="26" t="s">
        <v>327</v>
      </c>
      <c r="AZ632" s="26" t="s">
        <v>327</v>
      </c>
      <c r="BA632" s="26" t="s">
        <v>327</v>
      </c>
      <c r="BB632" s="26" t="s">
        <v>327</v>
      </c>
      <c r="BE632" s="26" t="s">
        <v>327</v>
      </c>
      <c r="BF632" s="26" t="s">
        <v>327</v>
      </c>
      <c r="BG632" s="26" t="s">
        <v>327</v>
      </c>
      <c r="BH632" s="26" t="s">
        <v>327</v>
      </c>
      <c r="BK632" s="26" t="s">
        <v>327</v>
      </c>
      <c r="BL632" s="26" t="s">
        <v>327</v>
      </c>
      <c r="BM632" s="26" t="s">
        <v>327</v>
      </c>
      <c r="BN632" s="26" t="s">
        <v>327</v>
      </c>
      <c r="BQ632" s="26" t="s">
        <v>327</v>
      </c>
      <c r="BR632" s="26" t="s">
        <v>327</v>
      </c>
      <c r="BS632" s="26" t="s">
        <v>327</v>
      </c>
      <c r="BT632" s="26" t="s">
        <v>327</v>
      </c>
      <c r="BW632" s="26" t="s">
        <v>327</v>
      </c>
      <c r="BX632" s="26" t="s">
        <v>327</v>
      </c>
      <c r="BY632" s="26" t="s">
        <v>327</v>
      </c>
      <c r="BZ632" s="26" t="s">
        <v>327</v>
      </c>
      <c r="CC632" s="26" t="s">
        <v>327</v>
      </c>
      <c r="CD632" s="26" t="s">
        <v>327</v>
      </c>
      <c r="CE632" s="26" t="s">
        <v>327</v>
      </c>
      <c r="CF632" s="26" t="s">
        <v>327</v>
      </c>
      <c r="CI632" s="26" t="s">
        <v>327</v>
      </c>
      <c r="CJ632" s="26" t="s">
        <v>327</v>
      </c>
      <c r="CK632" s="26" t="s">
        <v>327</v>
      </c>
      <c r="CL632" s="26" t="s">
        <v>327</v>
      </c>
      <c r="CO632" s="26" t="s">
        <v>327</v>
      </c>
      <c r="CP632" s="26" t="s">
        <v>327</v>
      </c>
      <c r="CQ632" s="26" t="s">
        <v>327</v>
      </c>
      <c r="CR632" s="26" t="s">
        <v>327</v>
      </c>
      <c r="CU632" s="26" t="s">
        <v>327</v>
      </c>
      <c r="CV632" s="26" t="s">
        <v>327</v>
      </c>
      <c r="CW632" s="26" t="s">
        <v>327</v>
      </c>
      <c r="CX632" s="26" t="s">
        <v>327</v>
      </c>
    </row>
    <row r="633" spans="5:102" x14ac:dyDescent="0.45">
      <c r="E633" s="26" t="s">
        <v>327</v>
      </c>
      <c r="F633" s="26" t="s">
        <v>327</v>
      </c>
      <c r="G633" s="26" t="s">
        <v>327</v>
      </c>
      <c r="H633" s="26" t="s">
        <v>327</v>
      </c>
      <c r="I633" s="26" t="s">
        <v>327</v>
      </c>
      <c r="J633" s="26" t="s">
        <v>327</v>
      </c>
      <c r="K633" s="26" t="s">
        <v>327</v>
      </c>
      <c r="L633" s="26" t="s">
        <v>327</v>
      </c>
      <c r="M633" s="26" t="s">
        <v>327</v>
      </c>
      <c r="O633" s="26" t="s">
        <v>327</v>
      </c>
      <c r="P633" s="26" t="s">
        <v>327</v>
      </c>
      <c r="Q633" s="26" t="s">
        <v>327</v>
      </c>
      <c r="R633" s="26" t="s">
        <v>327</v>
      </c>
      <c r="U633" s="26" t="s">
        <v>327</v>
      </c>
      <c r="V633" s="26" t="s">
        <v>327</v>
      </c>
      <c r="W633" s="26" t="s">
        <v>327</v>
      </c>
      <c r="X633" s="26" t="s">
        <v>327</v>
      </c>
      <c r="AA633" s="26" t="s">
        <v>327</v>
      </c>
      <c r="AB633" s="26" t="s">
        <v>327</v>
      </c>
      <c r="AC633" s="26" t="s">
        <v>327</v>
      </c>
      <c r="AD633" s="26" t="s">
        <v>327</v>
      </c>
      <c r="AG633" s="26" t="s">
        <v>327</v>
      </c>
      <c r="AH633" s="26" t="s">
        <v>327</v>
      </c>
      <c r="AI633" s="26" t="s">
        <v>327</v>
      </c>
      <c r="AJ633" s="26" t="s">
        <v>327</v>
      </c>
      <c r="AM633" s="26" t="s">
        <v>327</v>
      </c>
      <c r="AN633" s="26" t="s">
        <v>327</v>
      </c>
      <c r="AO633" s="26" t="s">
        <v>327</v>
      </c>
      <c r="AP633" s="26" t="s">
        <v>327</v>
      </c>
      <c r="AS633" s="26" t="s">
        <v>327</v>
      </c>
      <c r="AT633" s="26" t="s">
        <v>327</v>
      </c>
      <c r="AU633" s="26" t="s">
        <v>327</v>
      </c>
      <c r="AV633" s="26" t="s">
        <v>327</v>
      </c>
      <c r="AY633" s="26" t="s">
        <v>327</v>
      </c>
      <c r="AZ633" s="26" t="s">
        <v>327</v>
      </c>
      <c r="BA633" s="26" t="s">
        <v>327</v>
      </c>
      <c r="BB633" s="26" t="s">
        <v>327</v>
      </c>
      <c r="BE633" s="26" t="s">
        <v>327</v>
      </c>
      <c r="BF633" s="26" t="s">
        <v>327</v>
      </c>
      <c r="BG633" s="26" t="s">
        <v>327</v>
      </c>
      <c r="BH633" s="26" t="s">
        <v>327</v>
      </c>
      <c r="BK633" s="26" t="s">
        <v>327</v>
      </c>
      <c r="BL633" s="26" t="s">
        <v>327</v>
      </c>
      <c r="BM633" s="26" t="s">
        <v>327</v>
      </c>
      <c r="BN633" s="26" t="s">
        <v>327</v>
      </c>
      <c r="BQ633" s="26" t="s">
        <v>327</v>
      </c>
      <c r="BR633" s="26" t="s">
        <v>327</v>
      </c>
      <c r="BS633" s="26" t="s">
        <v>327</v>
      </c>
      <c r="BT633" s="26" t="s">
        <v>327</v>
      </c>
      <c r="BW633" s="26" t="s">
        <v>327</v>
      </c>
      <c r="BX633" s="26" t="s">
        <v>327</v>
      </c>
      <c r="BY633" s="26" t="s">
        <v>327</v>
      </c>
      <c r="BZ633" s="26" t="s">
        <v>327</v>
      </c>
      <c r="CC633" s="26" t="s">
        <v>327</v>
      </c>
      <c r="CD633" s="26" t="s">
        <v>327</v>
      </c>
      <c r="CE633" s="26" t="s">
        <v>327</v>
      </c>
      <c r="CF633" s="26" t="s">
        <v>327</v>
      </c>
      <c r="CI633" s="26" t="s">
        <v>327</v>
      </c>
      <c r="CJ633" s="26" t="s">
        <v>327</v>
      </c>
      <c r="CK633" s="26" t="s">
        <v>327</v>
      </c>
      <c r="CL633" s="26" t="s">
        <v>327</v>
      </c>
      <c r="CO633" s="26" t="s">
        <v>327</v>
      </c>
      <c r="CP633" s="26" t="s">
        <v>327</v>
      </c>
      <c r="CQ633" s="26" t="s">
        <v>327</v>
      </c>
      <c r="CR633" s="26" t="s">
        <v>327</v>
      </c>
      <c r="CU633" s="26" t="s">
        <v>327</v>
      </c>
      <c r="CV633" s="26" t="s">
        <v>327</v>
      </c>
      <c r="CW633" s="26" t="s">
        <v>327</v>
      </c>
      <c r="CX633" s="26" t="s">
        <v>327</v>
      </c>
    </row>
    <row r="634" spans="5:102" x14ac:dyDescent="0.45">
      <c r="E634" s="26" t="s">
        <v>327</v>
      </c>
      <c r="F634" s="26" t="s">
        <v>327</v>
      </c>
      <c r="G634" s="26" t="s">
        <v>327</v>
      </c>
      <c r="H634" s="26" t="s">
        <v>327</v>
      </c>
      <c r="I634" s="26" t="s">
        <v>327</v>
      </c>
      <c r="J634" s="26" t="s">
        <v>327</v>
      </c>
      <c r="K634" s="26" t="s">
        <v>327</v>
      </c>
      <c r="L634" s="26" t="s">
        <v>327</v>
      </c>
      <c r="M634" s="26" t="s">
        <v>327</v>
      </c>
      <c r="O634" s="26" t="s">
        <v>327</v>
      </c>
      <c r="P634" s="26" t="s">
        <v>327</v>
      </c>
      <c r="Q634" s="26" t="s">
        <v>327</v>
      </c>
      <c r="R634" s="26" t="s">
        <v>327</v>
      </c>
      <c r="U634" s="26" t="s">
        <v>327</v>
      </c>
      <c r="V634" s="26" t="s">
        <v>327</v>
      </c>
      <c r="W634" s="26" t="s">
        <v>327</v>
      </c>
      <c r="X634" s="26" t="s">
        <v>327</v>
      </c>
      <c r="AA634" s="26" t="s">
        <v>327</v>
      </c>
      <c r="AB634" s="26" t="s">
        <v>327</v>
      </c>
      <c r="AC634" s="26" t="s">
        <v>327</v>
      </c>
      <c r="AD634" s="26" t="s">
        <v>327</v>
      </c>
      <c r="AG634" s="26" t="s">
        <v>327</v>
      </c>
      <c r="AH634" s="26" t="s">
        <v>327</v>
      </c>
      <c r="AI634" s="26" t="s">
        <v>327</v>
      </c>
      <c r="AJ634" s="26" t="s">
        <v>327</v>
      </c>
      <c r="AM634" s="26" t="s">
        <v>327</v>
      </c>
      <c r="AN634" s="26" t="s">
        <v>327</v>
      </c>
      <c r="AO634" s="26" t="s">
        <v>327</v>
      </c>
      <c r="AP634" s="26" t="s">
        <v>327</v>
      </c>
      <c r="AS634" s="26" t="s">
        <v>327</v>
      </c>
      <c r="AT634" s="26" t="s">
        <v>327</v>
      </c>
      <c r="AU634" s="26" t="s">
        <v>327</v>
      </c>
      <c r="AV634" s="26" t="s">
        <v>327</v>
      </c>
      <c r="AY634" s="26" t="s">
        <v>327</v>
      </c>
      <c r="AZ634" s="26" t="s">
        <v>327</v>
      </c>
      <c r="BA634" s="26" t="s">
        <v>327</v>
      </c>
      <c r="BB634" s="26" t="s">
        <v>327</v>
      </c>
      <c r="BE634" s="26" t="s">
        <v>327</v>
      </c>
      <c r="BF634" s="26" t="s">
        <v>327</v>
      </c>
      <c r="BG634" s="26" t="s">
        <v>327</v>
      </c>
      <c r="BH634" s="26" t="s">
        <v>327</v>
      </c>
      <c r="BK634" s="26" t="s">
        <v>327</v>
      </c>
      <c r="BL634" s="26" t="s">
        <v>327</v>
      </c>
      <c r="BM634" s="26" t="s">
        <v>327</v>
      </c>
      <c r="BN634" s="26" t="s">
        <v>327</v>
      </c>
      <c r="BQ634" s="26" t="s">
        <v>327</v>
      </c>
      <c r="BR634" s="26" t="s">
        <v>327</v>
      </c>
      <c r="BS634" s="26" t="s">
        <v>327</v>
      </c>
      <c r="BT634" s="26" t="s">
        <v>327</v>
      </c>
      <c r="BW634" s="26" t="s">
        <v>327</v>
      </c>
      <c r="BX634" s="26" t="s">
        <v>327</v>
      </c>
      <c r="BY634" s="26" t="s">
        <v>327</v>
      </c>
      <c r="BZ634" s="26" t="s">
        <v>327</v>
      </c>
      <c r="CC634" s="26" t="s">
        <v>327</v>
      </c>
      <c r="CD634" s="26" t="s">
        <v>327</v>
      </c>
      <c r="CE634" s="26" t="s">
        <v>327</v>
      </c>
      <c r="CF634" s="26" t="s">
        <v>327</v>
      </c>
      <c r="CI634" s="26" t="s">
        <v>327</v>
      </c>
      <c r="CJ634" s="26" t="s">
        <v>327</v>
      </c>
      <c r="CK634" s="26" t="s">
        <v>327</v>
      </c>
      <c r="CL634" s="26" t="s">
        <v>327</v>
      </c>
      <c r="CO634" s="26" t="s">
        <v>327</v>
      </c>
      <c r="CP634" s="26" t="s">
        <v>327</v>
      </c>
      <c r="CQ634" s="26" t="s">
        <v>327</v>
      </c>
      <c r="CR634" s="26" t="s">
        <v>327</v>
      </c>
      <c r="CU634" s="26" t="s">
        <v>327</v>
      </c>
      <c r="CV634" s="26" t="s">
        <v>327</v>
      </c>
      <c r="CW634" s="26" t="s">
        <v>327</v>
      </c>
      <c r="CX634" s="26" t="s">
        <v>327</v>
      </c>
    </row>
    <row r="635" spans="5:102" x14ac:dyDescent="0.45">
      <c r="E635" s="26" t="s">
        <v>327</v>
      </c>
      <c r="F635" s="26" t="s">
        <v>327</v>
      </c>
      <c r="G635" s="26" t="s">
        <v>327</v>
      </c>
      <c r="H635" s="26" t="s">
        <v>327</v>
      </c>
      <c r="I635" s="26" t="s">
        <v>327</v>
      </c>
      <c r="J635" s="26" t="s">
        <v>327</v>
      </c>
      <c r="K635" s="26" t="s">
        <v>327</v>
      </c>
      <c r="L635" s="26" t="s">
        <v>327</v>
      </c>
      <c r="M635" s="26" t="s">
        <v>327</v>
      </c>
      <c r="O635" s="26" t="s">
        <v>327</v>
      </c>
      <c r="P635" s="26" t="s">
        <v>327</v>
      </c>
      <c r="Q635" s="26" t="s">
        <v>327</v>
      </c>
      <c r="R635" s="26" t="s">
        <v>327</v>
      </c>
      <c r="U635" s="26" t="s">
        <v>327</v>
      </c>
      <c r="V635" s="26" t="s">
        <v>327</v>
      </c>
      <c r="W635" s="26" t="s">
        <v>327</v>
      </c>
      <c r="X635" s="26" t="s">
        <v>327</v>
      </c>
      <c r="AA635" s="26" t="s">
        <v>327</v>
      </c>
      <c r="AB635" s="26" t="s">
        <v>327</v>
      </c>
      <c r="AC635" s="26" t="s">
        <v>327</v>
      </c>
      <c r="AD635" s="26" t="s">
        <v>327</v>
      </c>
      <c r="AG635" s="26" t="s">
        <v>327</v>
      </c>
      <c r="AH635" s="26" t="s">
        <v>327</v>
      </c>
      <c r="AI635" s="26" t="s">
        <v>327</v>
      </c>
      <c r="AJ635" s="26" t="s">
        <v>327</v>
      </c>
      <c r="AM635" s="26" t="s">
        <v>327</v>
      </c>
      <c r="AN635" s="26" t="s">
        <v>327</v>
      </c>
      <c r="AO635" s="26" t="s">
        <v>327</v>
      </c>
      <c r="AP635" s="26" t="s">
        <v>327</v>
      </c>
      <c r="AS635" s="26" t="s">
        <v>327</v>
      </c>
      <c r="AT635" s="26" t="s">
        <v>327</v>
      </c>
      <c r="AU635" s="26" t="s">
        <v>327</v>
      </c>
      <c r="AV635" s="26" t="s">
        <v>327</v>
      </c>
      <c r="AY635" s="26" t="s">
        <v>327</v>
      </c>
      <c r="AZ635" s="26" t="s">
        <v>327</v>
      </c>
      <c r="BA635" s="26" t="s">
        <v>327</v>
      </c>
      <c r="BB635" s="26" t="s">
        <v>327</v>
      </c>
      <c r="BE635" s="26" t="s">
        <v>327</v>
      </c>
      <c r="BF635" s="26" t="s">
        <v>327</v>
      </c>
      <c r="BG635" s="26" t="s">
        <v>327</v>
      </c>
      <c r="BH635" s="26" t="s">
        <v>327</v>
      </c>
      <c r="BK635" s="26" t="s">
        <v>327</v>
      </c>
      <c r="BL635" s="26" t="s">
        <v>327</v>
      </c>
      <c r="BM635" s="26" t="s">
        <v>327</v>
      </c>
      <c r="BN635" s="26" t="s">
        <v>327</v>
      </c>
      <c r="BQ635" s="26" t="s">
        <v>327</v>
      </c>
      <c r="BR635" s="26" t="s">
        <v>327</v>
      </c>
      <c r="BS635" s="26" t="s">
        <v>327</v>
      </c>
      <c r="BT635" s="26" t="s">
        <v>327</v>
      </c>
      <c r="BW635" s="26" t="s">
        <v>327</v>
      </c>
      <c r="BX635" s="26" t="s">
        <v>327</v>
      </c>
      <c r="BY635" s="26" t="s">
        <v>327</v>
      </c>
      <c r="BZ635" s="26" t="s">
        <v>327</v>
      </c>
      <c r="CC635" s="26" t="s">
        <v>327</v>
      </c>
      <c r="CD635" s="26" t="s">
        <v>327</v>
      </c>
      <c r="CE635" s="26" t="s">
        <v>327</v>
      </c>
      <c r="CF635" s="26" t="s">
        <v>327</v>
      </c>
      <c r="CI635" s="26" t="s">
        <v>327</v>
      </c>
      <c r="CJ635" s="26" t="s">
        <v>327</v>
      </c>
      <c r="CK635" s="26" t="s">
        <v>327</v>
      </c>
      <c r="CL635" s="26" t="s">
        <v>327</v>
      </c>
      <c r="CO635" s="26" t="s">
        <v>327</v>
      </c>
      <c r="CP635" s="26" t="s">
        <v>327</v>
      </c>
      <c r="CQ635" s="26" t="s">
        <v>327</v>
      </c>
      <c r="CR635" s="26" t="s">
        <v>327</v>
      </c>
      <c r="CU635" s="26" t="s">
        <v>327</v>
      </c>
      <c r="CV635" s="26" t="s">
        <v>327</v>
      </c>
      <c r="CW635" s="26" t="s">
        <v>327</v>
      </c>
      <c r="CX635" s="26" t="s">
        <v>327</v>
      </c>
    </row>
    <row r="636" spans="5:102" x14ac:dyDescent="0.45">
      <c r="E636" s="26" t="s">
        <v>327</v>
      </c>
      <c r="F636" s="26" t="s">
        <v>327</v>
      </c>
      <c r="G636" s="26" t="s">
        <v>327</v>
      </c>
      <c r="H636" s="26" t="s">
        <v>327</v>
      </c>
      <c r="I636" s="26" t="s">
        <v>327</v>
      </c>
      <c r="J636" s="26" t="s">
        <v>327</v>
      </c>
      <c r="K636" s="26" t="s">
        <v>327</v>
      </c>
      <c r="L636" s="26" t="s">
        <v>327</v>
      </c>
      <c r="M636" s="26" t="s">
        <v>327</v>
      </c>
      <c r="O636" s="26" t="s">
        <v>327</v>
      </c>
      <c r="P636" s="26" t="s">
        <v>327</v>
      </c>
      <c r="Q636" s="26" t="s">
        <v>327</v>
      </c>
      <c r="R636" s="26" t="s">
        <v>327</v>
      </c>
      <c r="U636" s="26" t="s">
        <v>327</v>
      </c>
      <c r="V636" s="26" t="s">
        <v>327</v>
      </c>
      <c r="W636" s="26" t="s">
        <v>327</v>
      </c>
      <c r="X636" s="26" t="s">
        <v>327</v>
      </c>
      <c r="AA636" s="26" t="s">
        <v>327</v>
      </c>
      <c r="AB636" s="26" t="s">
        <v>327</v>
      </c>
      <c r="AC636" s="26" t="s">
        <v>327</v>
      </c>
      <c r="AD636" s="26" t="s">
        <v>327</v>
      </c>
      <c r="AG636" s="26" t="s">
        <v>327</v>
      </c>
      <c r="AH636" s="26" t="s">
        <v>327</v>
      </c>
      <c r="AI636" s="26" t="s">
        <v>327</v>
      </c>
      <c r="AJ636" s="26" t="s">
        <v>327</v>
      </c>
      <c r="AM636" s="26" t="s">
        <v>327</v>
      </c>
      <c r="AN636" s="26" t="s">
        <v>327</v>
      </c>
      <c r="AO636" s="26" t="s">
        <v>327</v>
      </c>
      <c r="AP636" s="26" t="s">
        <v>327</v>
      </c>
      <c r="AS636" s="26" t="s">
        <v>327</v>
      </c>
      <c r="AT636" s="26" t="s">
        <v>327</v>
      </c>
      <c r="AU636" s="26" t="s">
        <v>327</v>
      </c>
      <c r="AV636" s="26" t="s">
        <v>327</v>
      </c>
      <c r="AY636" s="26" t="s">
        <v>327</v>
      </c>
      <c r="AZ636" s="26" t="s">
        <v>327</v>
      </c>
      <c r="BA636" s="26" t="s">
        <v>327</v>
      </c>
      <c r="BB636" s="26" t="s">
        <v>327</v>
      </c>
      <c r="BE636" s="26" t="s">
        <v>327</v>
      </c>
      <c r="BF636" s="26" t="s">
        <v>327</v>
      </c>
      <c r="BG636" s="26" t="s">
        <v>327</v>
      </c>
      <c r="BH636" s="26" t="s">
        <v>327</v>
      </c>
      <c r="BK636" s="26" t="s">
        <v>327</v>
      </c>
      <c r="BL636" s="26" t="s">
        <v>327</v>
      </c>
      <c r="BM636" s="26" t="s">
        <v>327</v>
      </c>
      <c r="BN636" s="26" t="s">
        <v>327</v>
      </c>
      <c r="BQ636" s="26" t="s">
        <v>327</v>
      </c>
      <c r="BR636" s="26" t="s">
        <v>327</v>
      </c>
      <c r="BS636" s="26" t="s">
        <v>327</v>
      </c>
      <c r="BT636" s="26" t="s">
        <v>327</v>
      </c>
      <c r="BW636" s="26" t="s">
        <v>327</v>
      </c>
      <c r="BX636" s="26" t="s">
        <v>327</v>
      </c>
      <c r="BY636" s="26" t="s">
        <v>327</v>
      </c>
      <c r="BZ636" s="26" t="s">
        <v>327</v>
      </c>
      <c r="CC636" s="26" t="s">
        <v>327</v>
      </c>
      <c r="CD636" s="26" t="s">
        <v>327</v>
      </c>
      <c r="CE636" s="26" t="s">
        <v>327</v>
      </c>
      <c r="CF636" s="26" t="s">
        <v>327</v>
      </c>
      <c r="CI636" s="26" t="s">
        <v>327</v>
      </c>
      <c r="CJ636" s="26" t="s">
        <v>327</v>
      </c>
      <c r="CK636" s="26" t="s">
        <v>327</v>
      </c>
      <c r="CL636" s="26" t="s">
        <v>327</v>
      </c>
      <c r="CO636" s="26" t="s">
        <v>327</v>
      </c>
      <c r="CP636" s="26" t="s">
        <v>327</v>
      </c>
      <c r="CQ636" s="26" t="s">
        <v>327</v>
      </c>
      <c r="CR636" s="26" t="s">
        <v>327</v>
      </c>
      <c r="CU636" s="26" t="s">
        <v>327</v>
      </c>
      <c r="CV636" s="26" t="s">
        <v>327</v>
      </c>
      <c r="CW636" s="26" t="s">
        <v>327</v>
      </c>
      <c r="CX636" s="26" t="s">
        <v>327</v>
      </c>
    </row>
    <row r="637" spans="5:102" x14ac:dyDescent="0.45">
      <c r="E637" s="26" t="s">
        <v>327</v>
      </c>
      <c r="F637" s="26" t="s">
        <v>327</v>
      </c>
      <c r="G637" s="26" t="s">
        <v>327</v>
      </c>
      <c r="H637" s="26" t="s">
        <v>327</v>
      </c>
      <c r="I637" s="26" t="s">
        <v>327</v>
      </c>
      <c r="J637" s="26" t="s">
        <v>327</v>
      </c>
      <c r="K637" s="26" t="s">
        <v>327</v>
      </c>
      <c r="L637" s="26" t="s">
        <v>327</v>
      </c>
      <c r="M637" s="26" t="s">
        <v>327</v>
      </c>
      <c r="O637" s="26" t="s">
        <v>327</v>
      </c>
      <c r="P637" s="26" t="s">
        <v>327</v>
      </c>
      <c r="Q637" s="26" t="s">
        <v>327</v>
      </c>
      <c r="R637" s="26" t="s">
        <v>327</v>
      </c>
      <c r="U637" s="26" t="s">
        <v>327</v>
      </c>
      <c r="V637" s="26" t="s">
        <v>327</v>
      </c>
      <c r="W637" s="26" t="s">
        <v>327</v>
      </c>
      <c r="X637" s="26" t="s">
        <v>327</v>
      </c>
      <c r="AA637" s="26" t="s">
        <v>327</v>
      </c>
      <c r="AB637" s="26" t="s">
        <v>327</v>
      </c>
      <c r="AC637" s="26" t="s">
        <v>327</v>
      </c>
      <c r="AD637" s="26" t="s">
        <v>327</v>
      </c>
      <c r="AG637" s="26" t="s">
        <v>327</v>
      </c>
      <c r="AH637" s="26" t="s">
        <v>327</v>
      </c>
      <c r="AI637" s="26" t="s">
        <v>327</v>
      </c>
      <c r="AJ637" s="26" t="s">
        <v>327</v>
      </c>
      <c r="AM637" s="26" t="s">
        <v>327</v>
      </c>
      <c r="AN637" s="26" t="s">
        <v>327</v>
      </c>
      <c r="AO637" s="26" t="s">
        <v>327</v>
      </c>
      <c r="AP637" s="26" t="s">
        <v>327</v>
      </c>
      <c r="AS637" s="26" t="s">
        <v>327</v>
      </c>
      <c r="AT637" s="26" t="s">
        <v>327</v>
      </c>
      <c r="AU637" s="26" t="s">
        <v>327</v>
      </c>
      <c r="AV637" s="26" t="s">
        <v>327</v>
      </c>
      <c r="AY637" s="26" t="s">
        <v>327</v>
      </c>
      <c r="AZ637" s="26" t="s">
        <v>327</v>
      </c>
      <c r="BA637" s="26" t="s">
        <v>327</v>
      </c>
      <c r="BB637" s="26" t="s">
        <v>327</v>
      </c>
      <c r="BE637" s="26" t="s">
        <v>327</v>
      </c>
      <c r="BF637" s="26" t="s">
        <v>327</v>
      </c>
      <c r="BG637" s="26" t="s">
        <v>327</v>
      </c>
      <c r="BH637" s="26" t="s">
        <v>327</v>
      </c>
      <c r="BK637" s="26" t="s">
        <v>327</v>
      </c>
      <c r="BL637" s="26" t="s">
        <v>327</v>
      </c>
      <c r="BM637" s="26" t="s">
        <v>327</v>
      </c>
      <c r="BN637" s="26" t="s">
        <v>327</v>
      </c>
      <c r="BQ637" s="26" t="s">
        <v>327</v>
      </c>
      <c r="BR637" s="26" t="s">
        <v>327</v>
      </c>
      <c r="BS637" s="26" t="s">
        <v>327</v>
      </c>
      <c r="BT637" s="26" t="s">
        <v>327</v>
      </c>
      <c r="BW637" s="26" t="s">
        <v>327</v>
      </c>
      <c r="BX637" s="26" t="s">
        <v>327</v>
      </c>
      <c r="BY637" s="26" t="s">
        <v>327</v>
      </c>
      <c r="BZ637" s="26" t="s">
        <v>327</v>
      </c>
      <c r="CC637" s="26" t="s">
        <v>327</v>
      </c>
      <c r="CD637" s="26" t="s">
        <v>327</v>
      </c>
      <c r="CE637" s="26" t="s">
        <v>327</v>
      </c>
      <c r="CF637" s="26" t="s">
        <v>327</v>
      </c>
      <c r="CI637" s="26" t="s">
        <v>327</v>
      </c>
      <c r="CJ637" s="26" t="s">
        <v>327</v>
      </c>
      <c r="CK637" s="26" t="s">
        <v>327</v>
      </c>
      <c r="CL637" s="26" t="s">
        <v>327</v>
      </c>
      <c r="CO637" s="26" t="s">
        <v>327</v>
      </c>
      <c r="CP637" s="26" t="s">
        <v>327</v>
      </c>
      <c r="CQ637" s="26" t="s">
        <v>327</v>
      </c>
      <c r="CR637" s="26" t="s">
        <v>327</v>
      </c>
      <c r="CU637" s="26" t="s">
        <v>327</v>
      </c>
      <c r="CV637" s="26" t="s">
        <v>327</v>
      </c>
      <c r="CW637" s="26" t="s">
        <v>327</v>
      </c>
      <c r="CX637" s="26" t="s">
        <v>327</v>
      </c>
    </row>
    <row r="638" spans="5:102" x14ac:dyDescent="0.45">
      <c r="E638" s="26" t="s">
        <v>327</v>
      </c>
      <c r="F638" s="26" t="s">
        <v>327</v>
      </c>
      <c r="G638" s="26" t="s">
        <v>327</v>
      </c>
      <c r="H638" s="26" t="s">
        <v>327</v>
      </c>
      <c r="I638" s="26" t="s">
        <v>327</v>
      </c>
      <c r="J638" s="26" t="s">
        <v>327</v>
      </c>
      <c r="K638" s="26" t="s">
        <v>327</v>
      </c>
      <c r="L638" s="26" t="s">
        <v>327</v>
      </c>
      <c r="M638" s="26" t="s">
        <v>327</v>
      </c>
      <c r="O638" s="26" t="s">
        <v>327</v>
      </c>
      <c r="P638" s="26" t="s">
        <v>327</v>
      </c>
      <c r="Q638" s="26" t="s">
        <v>327</v>
      </c>
      <c r="R638" s="26" t="s">
        <v>327</v>
      </c>
      <c r="U638" s="26" t="s">
        <v>327</v>
      </c>
      <c r="V638" s="26" t="s">
        <v>327</v>
      </c>
      <c r="W638" s="26" t="s">
        <v>327</v>
      </c>
      <c r="X638" s="26" t="s">
        <v>327</v>
      </c>
      <c r="AA638" s="26" t="s">
        <v>327</v>
      </c>
      <c r="AB638" s="26" t="s">
        <v>327</v>
      </c>
      <c r="AC638" s="26" t="s">
        <v>327</v>
      </c>
      <c r="AD638" s="26" t="s">
        <v>327</v>
      </c>
      <c r="AG638" s="26" t="s">
        <v>327</v>
      </c>
      <c r="AH638" s="26" t="s">
        <v>327</v>
      </c>
      <c r="AI638" s="26" t="s">
        <v>327</v>
      </c>
      <c r="AJ638" s="26" t="s">
        <v>327</v>
      </c>
      <c r="AM638" s="26" t="s">
        <v>327</v>
      </c>
      <c r="AN638" s="26" t="s">
        <v>327</v>
      </c>
      <c r="AO638" s="26" t="s">
        <v>327</v>
      </c>
      <c r="AP638" s="26" t="s">
        <v>327</v>
      </c>
      <c r="AS638" s="26" t="s">
        <v>327</v>
      </c>
      <c r="AT638" s="26" t="s">
        <v>327</v>
      </c>
      <c r="AU638" s="26" t="s">
        <v>327</v>
      </c>
      <c r="AV638" s="26" t="s">
        <v>327</v>
      </c>
      <c r="AY638" s="26" t="s">
        <v>327</v>
      </c>
      <c r="AZ638" s="26" t="s">
        <v>327</v>
      </c>
      <c r="BA638" s="26" t="s">
        <v>327</v>
      </c>
      <c r="BB638" s="26" t="s">
        <v>327</v>
      </c>
      <c r="BE638" s="26" t="s">
        <v>327</v>
      </c>
      <c r="BF638" s="26" t="s">
        <v>327</v>
      </c>
      <c r="BG638" s="26" t="s">
        <v>327</v>
      </c>
      <c r="BH638" s="26" t="s">
        <v>327</v>
      </c>
      <c r="BK638" s="26" t="s">
        <v>327</v>
      </c>
      <c r="BL638" s="26" t="s">
        <v>327</v>
      </c>
      <c r="BM638" s="26" t="s">
        <v>327</v>
      </c>
      <c r="BN638" s="26" t="s">
        <v>327</v>
      </c>
      <c r="BQ638" s="26" t="s">
        <v>327</v>
      </c>
      <c r="BR638" s="26" t="s">
        <v>327</v>
      </c>
      <c r="BS638" s="26" t="s">
        <v>327</v>
      </c>
      <c r="BT638" s="26" t="s">
        <v>327</v>
      </c>
      <c r="BW638" s="26" t="s">
        <v>327</v>
      </c>
      <c r="BX638" s="26" t="s">
        <v>327</v>
      </c>
      <c r="BY638" s="26" t="s">
        <v>327</v>
      </c>
      <c r="BZ638" s="26" t="s">
        <v>327</v>
      </c>
      <c r="CC638" s="26" t="s">
        <v>327</v>
      </c>
      <c r="CD638" s="26" t="s">
        <v>327</v>
      </c>
      <c r="CE638" s="26" t="s">
        <v>327</v>
      </c>
      <c r="CF638" s="26" t="s">
        <v>327</v>
      </c>
      <c r="CI638" s="26" t="s">
        <v>327</v>
      </c>
      <c r="CJ638" s="26" t="s">
        <v>327</v>
      </c>
      <c r="CK638" s="26" t="s">
        <v>327</v>
      </c>
      <c r="CL638" s="26" t="s">
        <v>327</v>
      </c>
      <c r="CO638" s="26" t="s">
        <v>327</v>
      </c>
      <c r="CP638" s="26" t="s">
        <v>327</v>
      </c>
      <c r="CQ638" s="26" t="s">
        <v>327</v>
      </c>
      <c r="CR638" s="26" t="s">
        <v>327</v>
      </c>
      <c r="CU638" s="26" t="s">
        <v>327</v>
      </c>
      <c r="CV638" s="26" t="s">
        <v>327</v>
      </c>
      <c r="CW638" s="26" t="s">
        <v>327</v>
      </c>
      <c r="CX638" s="26" t="s">
        <v>327</v>
      </c>
    </row>
    <row r="639" spans="5:102" x14ac:dyDescent="0.45">
      <c r="E639" s="26" t="s">
        <v>327</v>
      </c>
      <c r="F639" s="26" t="s">
        <v>327</v>
      </c>
      <c r="G639" s="26" t="s">
        <v>327</v>
      </c>
      <c r="H639" s="26" t="s">
        <v>327</v>
      </c>
      <c r="I639" s="26" t="s">
        <v>327</v>
      </c>
      <c r="J639" s="26" t="s">
        <v>327</v>
      </c>
      <c r="K639" s="26" t="s">
        <v>327</v>
      </c>
      <c r="L639" s="26" t="s">
        <v>327</v>
      </c>
      <c r="M639" s="26" t="s">
        <v>327</v>
      </c>
      <c r="O639" s="26" t="s">
        <v>327</v>
      </c>
      <c r="P639" s="26" t="s">
        <v>327</v>
      </c>
      <c r="Q639" s="26" t="s">
        <v>327</v>
      </c>
      <c r="R639" s="26" t="s">
        <v>327</v>
      </c>
      <c r="U639" s="26" t="s">
        <v>327</v>
      </c>
      <c r="V639" s="26" t="s">
        <v>327</v>
      </c>
      <c r="W639" s="26" t="s">
        <v>327</v>
      </c>
      <c r="X639" s="26" t="s">
        <v>327</v>
      </c>
      <c r="AA639" s="26" t="s">
        <v>327</v>
      </c>
      <c r="AB639" s="26" t="s">
        <v>327</v>
      </c>
      <c r="AC639" s="26" t="s">
        <v>327</v>
      </c>
      <c r="AD639" s="26" t="s">
        <v>327</v>
      </c>
      <c r="AG639" s="26" t="s">
        <v>327</v>
      </c>
      <c r="AH639" s="26" t="s">
        <v>327</v>
      </c>
      <c r="AI639" s="26" t="s">
        <v>327</v>
      </c>
      <c r="AJ639" s="26" t="s">
        <v>327</v>
      </c>
      <c r="AM639" s="26" t="s">
        <v>327</v>
      </c>
      <c r="AN639" s="26" t="s">
        <v>327</v>
      </c>
      <c r="AO639" s="26" t="s">
        <v>327</v>
      </c>
      <c r="AP639" s="26" t="s">
        <v>327</v>
      </c>
      <c r="AS639" s="26" t="s">
        <v>327</v>
      </c>
      <c r="AT639" s="26" t="s">
        <v>327</v>
      </c>
      <c r="AU639" s="26" t="s">
        <v>327</v>
      </c>
      <c r="AV639" s="26" t="s">
        <v>327</v>
      </c>
      <c r="AY639" s="26" t="s">
        <v>327</v>
      </c>
      <c r="AZ639" s="26" t="s">
        <v>327</v>
      </c>
      <c r="BA639" s="26" t="s">
        <v>327</v>
      </c>
      <c r="BB639" s="26" t="s">
        <v>327</v>
      </c>
      <c r="BE639" s="26" t="s">
        <v>327</v>
      </c>
      <c r="BF639" s="26" t="s">
        <v>327</v>
      </c>
      <c r="BG639" s="26" t="s">
        <v>327</v>
      </c>
      <c r="BH639" s="26" t="s">
        <v>327</v>
      </c>
      <c r="BK639" s="26" t="s">
        <v>327</v>
      </c>
      <c r="BL639" s="26" t="s">
        <v>327</v>
      </c>
      <c r="BM639" s="26" t="s">
        <v>327</v>
      </c>
      <c r="BN639" s="26" t="s">
        <v>327</v>
      </c>
      <c r="BQ639" s="26" t="s">
        <v>327</v>
      </c>
      <c r="BR639" s="26" t="s">
        <v>327</v>
      </c>
      <c r="BS639" s="26" t="s">
        <v>327</v>
      </c>
      <c r="BT639" s="26" t="s">
        <v>327</v>
      </c>
      <c r="BW639" s="26" t="s">
        <v>327</v>
      </c>
      <c r="BX639" s="26" t="s">
        <v>327</v>
      </c>
      <c r="BY639" s="26" t="s">
        <v>327</v>
      </c>
      <c r="BZ639" s="26" t="s">
        <v>327</v>
      </c>
      <c r="CC639" s="26" t="s">
        <v>327</v>
      </c>
      <c r="CD639" s="26" t="s">
        <v>327</v>
      </c>
      <c r="CE639" s="26" t="s">
        <v>327</v>
      </c>
      <c r="CF639" s="26" t="s">
        <v>327</v>
      </c>
      <c r="CI639" s="26" t="s">
        <v>327</v>
      </c>
      <c r="CJ639" s="26" t="s">
        <v>327</v>
      </c>
      <c r="CK639" s="26" t="s">
        <v>327</v>
      </c>
      <c r="CL639" s="26" t="s">
        <v>327</v>
      </c>
      <c r="CO639" s="26" t="s">
        <v>327</v>
      </c>
      <c r="CP639" s="26" t="s">
        <v>327</v>
      </c>
      <c r="CQ639" s="26" t="s">
        <v>327</v>
      </c>
      <c r="CR639" s="26" t="s">
        <v>327</v>
      </c>
      <c r="CU639" s="26" t="s">
        <v>327</v>
      </c>
      <c r="CV639" s="26" t="s">
        <v>327</v>
      </c>
      <c r="CW639" s="26" t="s">
        <v>327</v>
      </c>
      <c r="CX639" s="26" t="s">
        <v>327</v>
      </c>
    </row>
    <row r="640" spans="5:102" x14ac:dyDescent="0.45">
      <c r="E640" s="26" t="s">
        <v>327</v>
      </c>
      <c r="F640" s="26" t="s">
        <v>327</v>
      </c>
      <c r="G640" s="26" t="s">
        <v>327</v>
      </c>
      <c r="H640" s="26" t="s">
        <v>327</v>
      </c>
      <c r="I640" s="26" t="s">
        <v>327</v>
      </c>
      <c r="J640" s="26" t="s">
        <v>327</v>
      </c>
      <c r="K640" s="26" t="s">
        <v>327</v>
      </c>
      <c r="L640" s="26" t="s">
        <v>327</v>
      </c>
      <c r="M640" s="26" t="s">
        <v>327</v>
      </c>
      <c r="O640" s="26" t="s">
        <v>327</v>
      </c>
      <c r="P640" s="26" t="s">
        <v>327</v>
      </c>
      <c r="Q640" s="26" t="s">
        <v>327</v>
      </c>
      <c r="R640" s="26" t="s">
        <v>327</v>
      </c>
      <c r="U640" s="26" t="s">
        <v>327</v>
      </c>
      <c r="V640" s="26" t="s">
        <v>327</v>
      </c>
      <c r="W640" s="26" t="s">
        <v>327</v>
      </c>
      <c r="X640" s="26" t="s">
        <v>327</v>
      </c>
      <c r="AA640" s="26" t="s">
        <v>327</v>
      </c>
      <c r="AB640" s="26" t="s">
        <v>327</v>
      </c>
      <c r="AC640" s="26" t="s">
        <v>327</v>
      </c>
      <c r="AD640" s="26" t="s">
        <v>327</v>
      </c>
      <c r="AG640" s="26" t="s">
        <v>327</v>
      </c>
      <c r="AH640" s="26" t="s">
        <v>327</v>
      </c>
      <c r="AI640" s="26" t="s">
        <v>327</v>
      </c>
      <c r="AJ640" s="26" t="s">
        <v>327</v>
      </c>
      <c r="AM640" s="26" t="s">
        <v>327</v>
      </c>
      <c r="AN640" s="26" t="s">
        <v>327</v>
      </c>
      <c r="AO640" s="26" t="s">
        <v>327</v>
      </c>
      <c r="AP640" s="26" t="s">
        <v>327</v>
      </c>
      <c r="AS640" s="26" t="s">
        <v>327</v>
      </c>
      <c r="AT640" s="26" t="s">
        <v>327</v>
      </c>
      <c r="AU640" s="26" t="s">
        <v>327</v>
      </c>
      <c r="AV640" s="26" t="s">
        <v>327</v>
      </c>
      <c r="AY640" s="26" t="s">
        <v>327</v>
      </c>
      <c r="AZ640" s="26" t="s">
        <v>327</v>
      </c>
      <c r="BA640" s="26" t="s">
        <v>327</v>
      </c>
      <c r="BB640" s="26" t="s">
        <v>327</v>
      </c>
      <c r="BE640" s="26" t="s">
        <v>327</v>
      </c>
      <c r="BF640" s="26" t="s">
        <v>327</v>
      </c>
      <c r="BG640" s="26" t="s">
        <v>327</v>
      </c>
      <c r="BH640" s="26" t="s">
        <v>327</v>
      </c>
      <c r="BK640" s="26" t="s">
        <v>327</v>
      </c>
      <c r="BL640" s="26" t="s">
        <v>327</v>
      </c>
      <c r="BM640" s="26" t="s">
        <v>327</v>
      </c>
      <c r="BN640" s="26" t="s">
        <v>327</v>
      </c>
      <c r="BQ640" s="26" t="s">
        <v>327</v>
      </c>
      <c r="BR640" s="26" t="s">
        <v>327</v>
      </c>
      <c r="BS640" s="26" t="s">
        <v>327</v>
      </c>
      <c r="BT640" s="26" t="s">
        <v>327</v>
      </c>
      <c r="BW640" s="26" t="s">
        <v>327</v>
      </c>
      <c r="BX640" s="26" t="s">
        <v>327</v>
      </c>
      <c r="BY640" s="26" t="s">
        <v>327</v>
      </c>
      <c r="BZ640" s="26" t="s">
        <v>327</v>
      </c>
      <c r="CC640" s="26" t="s">
        <v>327</v>
      </c>
      <c r="CD640" s="26" t="s">
        <v>327</v>
      </c>
      <c r="CE640" s="26" t="s">
        <v>327</v>
      </c>
      <c r="CF640" s="26" t="s">
        <v>327</v>
      </c>
      <c r="CI640" s="26" t="s">
        <v>327</v>
      </c>
      <c r="CJ640" s="26" t="s">
        <v>327</v>
      </c>
      <c r="CK640" s="26" t="s">
        <v>327</v>
      </c>
      <c r="CL640" s="26" t="s">
        <v>327</v>
      </c>
      <c r="CO640" s="26" t="s">
        <v>327</v>
      </c>
      <c r="CP640" s="26" t="s">
        <v>327</v>
      </c>
      <c r="CQ640" s="26" t="s">
        <v>327</v>
      </c>
      <c r="CR640" s="26" t="s">
        <v>327</v>
      </c>
      <c r="CU640" s="26" t="s">
        <v>327</v>
      </c>
      <c r="CV640" s="26" t="s">
        <v>327</v>
      </c>
      <c r="CW640" s="26" t="s">
        <v>327</v>
      </c>
      <c r="CX640" s="26" t="s">
        <v>327</v>
      </c>
    </row>
    <row r="641" spans="5:102" x14ac:dyDescent="0.45">
      <c r="E641" s="26" t="s">
        <v>327</v>
      </c>
      <c r="F641" s="26" t="s">
        <v>327</v>
      </c>
      <c r="G641" s="26" t="s">
        <v>327</v>
      </c>
      <c r="H641" s="26" t="s">
        <v>327</v>
      </c>
      <c r="I641" s="26" t="s">
        <v>327</v>
      </c>
      <c r="J641" s="26" t="s">
        <v>327</v>
      </c>
      <c r="K641" s="26" t="s">
        <v>327</v>
      </c>
      <c r="L641" s="26" t="s">
        <v>327</v>
      </c>
      <c r="M641" s="26" t="s">
        <v>327</v>
      </c>
      <c r="O641" s="26" t="s">
        <v>327</v>
      </c>
      <c r="P641" s="26" t="s">
        <v>327</v>
      </c>
      <c r="Q641" s="26" t="s">
        <v>327</v>
      </c>
      <c r="R641" s="26" t="s">
        <v>327</v>
      </c>
      <c r="U641" s="26" t="s">
        <v>327</v>
      </c>
      <c r="V641" s="26" t="s">
        <v>327</v>
      </c>
      <c r="W641" s="26" t="s">
        <v>327</v>
      </c>
      <c r="X641" s="26" t="s">
        <v>327</v>
      </c>
      <c r="AA641" s="26" t="s">
        <v>327</v>
      </c>
      <c r="AB641" s="26" t="s">
        <v>327</v>
      </c>
      <c r="AC641" s="26" t="s">
        <v>327</v>
      </c>
      <c r="AD641" s="26" t="s">
        <v>327</v>
      </c>
      <c r="AG641" s="26" t="s">
        <v>327</v>
      </c>
      <c r="AH641" s="26" t="s">
        <v>327</v>
      </c>
      <c r="AI641" s="26" t="s">
        <v>327</v>
      </c>
      <c r="AJ641" s="26" t="s">
        <v>327</v>
      </c>
      <c r="AM641" s="26" t="s">
        <v>327</v>
      </c>
      <c r="AN641" s="26" t="s">
        <v>327</v>
      </c>
      <c r="AO641" s="26" t="s">
        <v>327</v>
      </c>
      <c r="AP641" s="26" t="s">
        <v>327</v>
      </c>
      <c r="AS641" s="26" t="s">
        <v>327</v>
      </c>
      <c r="AT641" s="26" t="s">
        <v>327</v>
      </c>
      <c r="AU641" s="26" t="s">
        <v>327</v>
      </c>
      <c r="AV641" s="26" t="s">
        <v>327</v>
      </c>
      <c r="AY641" s="26" t="s">
        <v>327</v>
      </c>
      <c r="AZ641" s="26" t="s">
        <v>327</v>
      </c>
      <c r="BA641" s="26" t="s">
        <v>327</v>
      </c>
      <c r="BB641" s="26" t="s">
        <v>327</v>
      </c>
      <c r="BE641" s="26" t="s">
        <v>327</v>
      </c>
      <c r="BF641" s="26" t="s">
        <v>327</v>
      </c>
      <c r="BG641" s="26" t="s">
        <v>327</v>
      </c>
      <c r="BH641" s="26" t="s">
        <v>327</v>
      </c>
      <c r="BK641" s="26" t="s">
        <v>327</v>
      </c>
      <c r="BL641" s="26" t="s">
        <v>327</v>
      </c>
      <c r="BM641" s="26" t="s">
        <v>327</v>
      </c>
      <c r="BN641" s="26" t="s">
        <v>327</v>
      </c>
      <c r="BQ641" s="26" t="s">
        <v>327</v>
      </c>
      <c r="BR641" s="26" t="s">
        <v>327</v>
      </c>
      <c r="BS641" s="26" t="s">
        <v>327</v>
      </c>
      <c r="BT641" s="26" t="s">
        <v>327</v>
      </c>
      <c r="BW641" s="26" t="s">
        <v>327</v>
      </c>
      <c r="BX641" s="26" t="s">
        <v>327</v>
      </c>
      <c r="BY641" s="26" t="s">
        <v>327</v>
      </c>
      <c r="BZ641" s="26" t="s">
        <v>327</v>
      </c>
      <c r="CC641" s="26" t="s">
        <v>327</v>
      </c>
      <c r="CD641" s="26" t="s">
        <v>327</v>
      </c>
      <c r="CE641" s="26" t="s">
        <v>327</v>
      </c>
      <c r="CF641" s="26" t="s">
        <v>327</v>
      </c>
      <c r="CI641" s="26" t="s">
        <v>327</v>
      </c>
      <c r="CJ641" s="26" t="s">
        <v>327</v>
      </c>
      <c r="CK641" s="26" t="s">
        <v>327</v>
      </c>
      <c r="CL641" s="26" t="s">
        <v>327</v>
      </c>
      <c r="CO641" s="26" t="s">
        <v>327</v>
      </c>
      <c r="CP641" s="26" t="s">
        <v>327</v>
      </c>
      <c r="CQ641" s="26" t="s">
        <v>327</v>
      </c>
      <c r="CR641" s="26" t="s">
        <v>327</v>
      </c>
      <c r="CU641" s="26" t="s">
        <v>327</v>
      </c>
      <c r="CV641" s="26" t="s">
        <v>327</v>
      </c>
      <c r="CW641" s="26" t="s">
        <v>327</v>
      </c>
      <c r="CX641" s="26" t="s">
        <v>327</v>
      </c>
    </row>
    <row r="642" spans="5:102" x14ac:dyDescent="0.45">
      <c r="E642" s="26" t="s">
        <v>327</v>
      </c>
      <c r="F642" s="26" t="s">
        <v>327</v>
      </c>
      <c r="G642" s="26" t="s">
        <v>327</v>
      </c>
      <c r="H642" s="26" t="s">
        <v>327</v>
      </c>
      <c r="I642" s="26" t="s">
        <v>327</v>
      </c>
      <c r="J642" s="26" t="s">
        <v>327</v>
      </c>
      <c r="K642" s="26" t="s">
        <v>327</v>
      </c>
      <c r="L642" s="26" t="s">
        <v>327</v>
      </c>
      <c r="M642" s="26" t="s">
        <v>327</v>
      </c>
      <c r="O642" s="26" t="s">
        <v>327</v>
      </c>
      <c r="P642" s="26" t="s">
        <v>327</v>
      </c>
      <c r="Q642" s="26" t="s">
        <v>327</v>
      </c>
      <c r="R642" s="26" t="s">
        <v>327</v>
      </c>
      <c r="U642" s="26" t="s">
        <v>327</v>
      </c>
      <c r="V642" s="26" t="s">
        <v>327</v>
      </c>
      <c r="W642" s="26" t="s">
        <v>327</v>
      </c>
      <c r="X642" s="26" t="s">
        <v>327</v>
      </c>
      <c r="AA642" s="26" t="s">
        <v>327</v>
      </c>
      <c r="AB642" s="26" t="s">
        <v>327</v>
      </c>
      <c r="AC642" s="26" t="s">
        <v>327</v>
      </c>
      <c r="AD642" s="26" t="s">
        <v>327</v>
      </c>
      <c r="AG642" s="26" t="s">
        <v>327</v>
      </c>
      <c r="AH642" s="26" t="s">
        <v>327</v>
      </c>
      <c r="AI642" s="26" t="s">
        <v>327</v>
      </c>
      <c r="AJ642" s="26" t="s">
        <v>327</v>
      </c>
      <c r="AM642" s="26" t="s">
        <v>327</v>
      </c>
      <c r="AN642" s="26" t="s">
        <v>327</v>
      </c>
      <c r="AO642" s="26" t="s">
        <v>327</v>
      </c>
      <c r="AP642" s="26" t="s">
        <v>327</v>
      </c>
      <c r="AS642" s="26" t="s">
        <v>327</v>
      </c>
      <c r="AT642" s="26" t="s">
        <v>327</v>
      </c>
      <c r="AU642" s="26" t="s">
        <v>327</v>
      </c>
      <c r="AV642" s="26" t="s">
        <v>327</v>
      </c>
      <c r="AY642" s="26" t="s">
        <v>327</v>
      </c>
      <c r="AZ642" s="26" t="s">
        <v>327</v>
      </c>
      <c r="BA642" s="26" t="s">
        <v>327</v>
      </c>
      <c r="BB642" s="26" t="s">
        <v>327</v>
      </c>
      <c r="BE642" s="26" t="s">
        <v>327</v>
      </c>
      <c r="BF642" s="26" t="s">
        <v>327</v>
      </c>
      <c r="BG642" s="26" t="s">
        <v>327</v>
      </c>
      <c r="BH642" s="26" t="s">
        <v>327</v>
      </c>
      <c r="BK642" s="26" t="s">
        <v>327</v>
      </c>
      <c r="BL642" s="26" t="s">
        <v>327</v>
      </c>
      <c r="BM642" s="26" t="s">
        <v>327</v>
      </c>
      <c r="BN642" s="26" t="s">
        <v>327</v>
      </c>
      <c r="BQ642" s="26" t="s">
        <v>327</v>
      </c>
      <c r="BR642" s="26" t="s">
        <v>327</v>
      </c>
      <c r="BS642" s="26" t="s">
        <v>327</v>
      </c>
      <c r="BT642" s="26" t="s">
        <v>327</v>
      </c>
      <c r="BW642" s="26" t="s">
        <v>327</v>
      </c>
      <c r="BX642" s="26" t="s">
        <v>327</v>
      </c>
      <c r="BY642" s="26" t="s">
        <v>327</v>
      </c>
      <c r="BZ642" s="26" t="s">
        <v>327</v>
      </c>
      <c r="CC642" s="26" t="s">
        <v>327</v>
      </c>
      <c r="CD642" s="26" t="s">
        <v>327</v>
      </c>
      <c r="CE642" s="26" t="s">
        <v>327</v>
      </c>
      <c r="CF642" s="26" t="s">
        <v>327</v>
      </c>
      <c r="CI642" s="26" t="s">
        <v>327</v>
      </c>
      <c r="CJ642" s="26" t="s">
        <v>327</v>
      </c>
      <c r="CK642" s="26" t="s">
        <v>327</v>
      </c>
      <c r="CL642" s="26" t="s">
        <v>327</v>
      </c>
      <c r="CO642" s="26" t="s">
        <v>327</v>
      </c>
      <c r="CP642" s="26" t="s">
        <v>327</v>
      </c>
      <c r="CQ642" s="26" t="s">
        <v>327</v>
      </c>
      <c r="CR642" s="26" t="s">
        <v>327</v>
      </c>
      <c r="CU642" s="26" t="s">
        <v>327</v>
      </c>
      <c r="CV642" s="26" t="s">
        <v>327</v>
      </c>
      <c r="CW642" s="26" t="s">
        <v>327</v>
      </c>
      <c r="CX642" s="26" t="s">
        <v>327</v>
      </c>
    </row>
    <row r="643" spans="5:102" x14ac:dyDescent="0.45">
      <c r="E643" s="26" t="s">
        <v>327</v>
      </c>
      <c r="F643" s="26" t="s">
        <v>327</v>
      </c>
      <c r="G643" s="26" t="s">
        <v>327</v>
      </c>
      <c r="H643" s="26" t="s">
        <v>327</v>
      </c>
      <c r="I643" s="26" t="s">
        <v>327</v>
      </c>
      <c r="J643" s="26" t="s">
        <v>327</v>
      </c>
      <c r="K643" s="26" t="s">
        <v>327</v>
      </c>
      <c r="L643" s="26" t="s">
        <v>327</v>
      </c>
      <c r="M643" s="26" t="s">
        <v>327</v>
      </c>
      <c r="O643" s="26" t="s">
        <v>327</v>
      </c>
      <c r="P643" s="26" t="s">
        <v>327</v>
      </c>
      <c r="Q643" s="26" t="s">
        <v>327</v>
      </c>
      <c r="R643" s="26" t="s">
        <v>327</v>
      </c>
      <c r="U643" s="26" t="s">
        <v>327</v>
      </c>
      <c r="V643" s="26" t="s">
        <v>327</v>
      </c>
      <c r="W643" s="26" t="s">
        <v>327</v>
      </c>
      <c r="X643" s="26" t="s">
        <v>327</v>
      </c>
      <c r="AA643" s="26" t="s">
        <v>327</v>
      </c>
      <c r="AB643" s="26" t="s">
        <v>327</v>
      </c>
      <c r="AC643" s="26" t="s">
        <v>327</v>
      </c>
      <c r="AD643" s="26" t="s">
        <v>327</v>
      </c>
      <c r="AG643" s="26" t="s">
        <v>327</v>
      </c>
      <c r="AH643" s="26" t="s">
        <v>327</v>
      </c>
      <c r="AI643" s="26" t="s">
        <v>327</v>
      </c>
      <c r="AJ643" s="26" t="s">
        <v>327</v>
      </c>
      <c r="AM643" s="26" t="s">
        <v>327</v>
      </c>
      <c r="AN643" s="26" t="s">
        <v>327</v>
      </c>
      <c r="AO643" s="26" t="s">
        <v>327</v>
      </c>
      <c r="AP643" s="26" t="s">
        <v>327</v>
      </c>
      <c r="AS643" s="26" t="s">
        <v>327</v>
      </c>
      <c r="AT643" s="26" t="s">
        <v>327</v>
      </c>
      <c r="AU643" s="26" t="s">
        <v>327</v>
      </c>
      <c r="AV643" s="26" t="s">
        <v>327</v>
      </c>
      <c r="AY643" s="26" t="s">
        <v>327</v>
      </c>
      <c r="AZ643" s="26" t="s">
        <v>327</v>
      </c>
      <c r="BA643" s="26" t="s">
        <v>327</v>
      </c>
      <c r="BB643" s="26" t="s">
        <v>327</v>
      </c>
      <c r="BE643" s="26" t="s">
        <v>327</v>
      </c>
      <c r="BF643" s="26" t="s">
        <v>327</v>
      </c>
      <c r="BG643" s="26" t="s">
        <v>327</v>
      </c>
      <c r="BH643" s="26" t="s">
        <v>327</v>
      </c>
      <c r="BK643" s="26" t="s">
        <v>327</v>
      </c>
      <c r="BL643" s="26" t="s">
        <v>327</v>
      </c>
      <c r="BM643" s="26" t="s">
        <v>327</v>
      </c>
      <c r="BN643" s="26" t="s">
        <v>327</v>
      </c>
      <c r="BQ643" s="26" t="s">
        <v>327</v>
      </c>
      <c r="BR643" s="26" t="s">
        <v>327</v>
      </c>
      <c r="BS643" s="26" t="s">
        <v>327</v>
      </c>
      <c r="BT643" s="26" t="s">
        <v>327</v>
      </c>
      <c r="BW643" s="26" t="s">
        <v>327</v>
      </c>
      <c r="BX643" s="26" t="s">
        <v>327</v>
      </c>
      <c r="BY643" s="26" t="s">
        <v>327</v>
      </c>
      <c r="BZ643" s="26" t="s">
        <v>327</v>
      </c>
      <c r="CC643" s="26" t="s">
        <v>327</v>
      </c>
      <c r="CD643" s="26" t="s">
        <v>327</v>
      </c>
      <c r="CE643" s="26" t="s">
        <v>327</v>
      </c>
      <c r="CF643" s="26" t="s">
        <v>327</v>
      </c>
      <c r="CI643" s="26" t="s">
        <v>327</v>
      </c>
      <c r="CJ643" s="26" t="s">
        <v>327</v>
      </c>
      <c r="CK643" s="26" t="s">
        <v>327</v>
      </c>
      <c r="CL643" s="26" t="s">
        <v>327</v>
      </c>
      <c r="CO643" s="26" t="s">
        <v>327</v>
      </c>
      <c r="CP643" s="26" t="s">
        <v>327</v>
      </c>
      <c r="CQ643" s="26" t="s">
        <v>327</v>
      </c>
      <c r="CR643" s="26" t="s">
        <v>327</v>
      </c>
      <c r="CU643" s="26" t="s">
        <v>327</v>
      </c>
      <c r="CV643" s="26" t="s">
        <v>327</v>
      </c>
      <c r="CW643" s="26" t="s">
        <v>327</v>
      </c>
      <c r="CX643" s="26" t="s">
        <v>327</v>
      </c>
    </row>
    <row r="644" spans="5:102" x14ac:dyDescent="0.45">
      <c r="E644" s="26" t="s">
        <v>327</v>
      </c>
      <c r="F644" s="26" t="s">
        <v>327</v>
      </c>
      <c r="G644" s="26" t="s">
        <v>327</v>
      </c>
      <c r="H644" s="26" t="s">
        <v>327</v>
      </c>
      <c r="I644" s="26" t="s">
        <v>327</v>
      </c>
      <c r="J644" s="26" t="s">
        <v>327</v>
      </c>
      <c r="K644" s="26" t="s">
        <v>327</v>
      </c>
      <c r="L644" s="26" t="s">
        <v>327</v>
      </c>
      <c r="M644" s="26" t="s">
        <v>327</v>
      </c>
      <c r="O644" s="26" t="s">
        <v>327</v>
      </c>
      <c r="P644" s="26" t="s">
        <v>327</v>
      </c>
      <c r="Q644" s="26" t="s">
        <v>327</v>
      </c>
      <c r="R644" s="26" t="s">
        <v>327</v>
      </c>
      <c r="U644" s="26" t="s">
        <v>327</v>
      </c>
      <c r="V644" s="26" t="s">
        <v>327</v>
      </c>
      <c r="W644" s="26" t="s">
        <v>327</v>
      </c>
      <c r="X644" s="26" t="s">
        <v>327</v>
      </c>
      <c r="AA644" s="26" t="s">
        <v>327</v>
      </c>
      <c r="AB644" s="26" t="s">
        <v>327</v>
      </c>
      <c r="AC644" s="26" t="s">
        <v>327</v>
      </c>
      <c r="AD644" s="26" t="s">
        <v>327</v>
      </c>
      <c r="AG644" s="26" t="s">
        <v>327</v>
      </c>
      <c r="AH644" s="26" t="s">
        <v>327</v>
      </c>
      <c r="AI644" s="26" t="s">
        <v>327</v>
      </c>
      <c r="AJ644" s="26" t="s">
        <v>327</v>
      </c>
      <c r="AM644" s="26" t="s">
        <v>327</v>
      </c>
      <c r="AN644" s="26" t="s">
        <v>327</v>
      </c>
      <c r="AO644" s="26" t="s">
        <v>327</v>
      </c>
      <c r="AP644" s="26" t="s">
        <v>327</v>
      </c>
      <c r="AS644" s="26" t="s">
        <v>327</v>
      </c>
      <c r="AT644" s="26" t="s">
        <v>327</v>
      </c>
      <c r="AU644" s="26" t="s">
        <v>327</v>
      </c>
      <c r="AV644" s="26" t="s">
        <v>327</v>
      </c>
      <c r="AY644" s="26" t="s">
        <v>327</v>
      </c>
      <c r="AZ644" s="26" t="s">
        <v>327</v>
      </c>
      <c r="BA644" s="26" t="s">
        <v>327</v>
      </c>
      <c r="BB644" s="26" t="s">
        <v>327</v>
      </c>
      <c r="BE644" s="26" t="s">
        <v>327</v>
      </c>
      <c r="BF644" s="26" t="s">
        <v>327</v>
      </c>
      <c r="BG644" s="26" t="s">
        <v>327</v>
      </c>
      <c r="BH644" s="26" t="s">
        <v>327</v>
      </c>
      <c r="BK644" s="26" t="s">
        <v>327</v>
      </c>
      <c r="BL644" s="26" t="s">
        <v>327</v>
      </c>
      <c r="BM644" s="26" t="s">
        <v>327</v>
      </c>
      <c r="BN644" s="26" t="s">
        <v>327</v>
      </c>
      <c r="BQ644" s="26" t="s">
        <v>327</v>
      </c>
      <c r="BR644" s="26" t="s">
        <v>327</v>
      </c>
      <c r="BS644" s="26" t="s">
        <v>327</v>
      </c>
      <c r="BT644" s="26" t="s">
        <v>327</v>
      </c>
      <c r="BW644" s="26" t="s">
        <v>327</v>
      </c>
      <c r="BX644" s="26" t="s">
        <v>327</v>
      </c>
      <c r="BY644" s="26" t="s">
        <v>327</v>
      </c>
      <c r="BZ644" s="26" t="s">
        <v>327</v>
      </c>
      <c r="CC644" s="26" t="s">
        <v>327</v>
      </c>
      <c r="CD644" s="26" t="s">
        <v>327</v>
      </c>
      <c r="CE644" s="26" t="s">
        <v>327</v>
      </c>
      <c r="CF644" s="26" t="s">
        <v>327</v>
      </c>
      <c r="CI644" s="26" t="s">
        <v>327</v>
      </c>
      <c r="CJ644" s="26" t="s">
        <v>327</v>
      </c>
      <c r="CK644" s="26" t="s">
        <v>327</v>
      </c>
      <c r="CL644" s="26" t="s">
        <v>327</v>
      </c>
      <c r="CO644" s="26" t="s">
        <v>327</v>
      </c>
      <c r="CP644" s="26" t="s">
        <v>327</v>
      </c>
      <c r="CQ644" s="26" t="s">
        <v>327</v>
      </c>
      <c r="CR644" s="26" t="s">
        <v>327</v>
      </c>
      <c r="CU644" s="26" t="s">
        <v>327</v>
      </c>
      <c r="CV644" s="26" t="s">
        <v>327</v>
      </c>
      <c r="CW644" s="26" t="s">
        <v>327</v>
      </c>
      <c r="CX644" s="26" t="s">
        <v>327</v>
      </c>
    </row>
    <row r="645" spans="5:102" x14ac:dyDescent="0.45">
      <c r="E645" s="26" t="s">
        <v>327</v>
      </c>
      <c r="F645" s="26" t="s">
        <v>327</v>
      </c>
      <c r="G645" s="26" t="s">
        <v>327</v>
      </c>
      <c r="H645" s="26" t="s">
        <v>327</v>
      </c>
      <c r="I645" s="26" t="s">
        <v>327</v>
      </c>
      <c r="J645" s="26" t="s">
        <v>327</v>
      </c>
      <c r="K645" s="26" t="s">
        <v>327</v>
      </c>
      <c r="L645" s="26" t="s">
        <v>327</v>
      </c>
      <c r="M645" s="26" t="s">
        <v>327</v>
      </c>
      <c r="O645" s="26" t="s">
        <v>327</v>
      </c>
      <c r="P645" s="26" t="s">
        <v>327</v>
      </c>
      <c r="Q645" s="26" t="s">
        <v>327</v>
      </c>
      <c r="R645" s="26" t="s">
        <v>327</v>
      </c>
      <c r="U645" s="26" t="s">
        <v>327</v>
      </c>
      <c r="V645" s="26" t="s">
        <v>327</v>
      </c>
      <c r="W645" s="26" t="s">
        <v>327</v>
      </c>
      <c r="X645" s="26" t="s">
        <v>327</v>
      </c>
      <c r="AA645" s="26" t="s">
        <v>327</v>
      </c>
      <c r="AB645" s="26" t="s">
        <v>327</v>
      </c>
      <c r="AC645" s="26" t="s">
        <v>327</v>
      </c>
      <c r="AD645" s="26" t="s">
        <v>327</v>
      </c>
      <c r="AG645" s="26" t="s">
        <v>327</v>
      </c>
      <c r="AH645" s="26" t="s">
        <v>327</v>
      </c>
      <c r="AI645" s="26" t="s">
        <v>327</v>
      </c>
      <c r="AJ645" s="26" t="s">
        <v>327</v>
      </c>
      <c r="AM645" s="26" t="s">
        <v>327</v>
      </c>
      <c r="AN645" s="26" t="s">
        <v>327</v>
      </c>
      <c r="AO645" s="26" t="s">
        <v>327</v>
      </c>
      <c r="AP645" s="26" t="s">
        <v>327</v>
      </c>
      <c r="AS645" s="26" t="s">
        <v>327</v>
      </c>
      <c r="AT645" s="26" t="s">
        <v>327</v>
      </c>
      <c r="AU645" s="26" t="s">
        <v>327</v>
      </c>
      <c r="AV645" s="26" t="s">
        <v>327</v>
      </c>
      <c r="AY645" s="26" t="s">
        <v>327</v>
      </c>
      <c r="AZ645" s="26" t="s">
        <v>327</v>
      </c>
      <c r="BA645" s="26" t="s">
        <v>327</v>
      </c>
      <c r="BB645" s="26" t="s">
        <v>327</v>
      </c>
      <c r="BE645" s="26" t="s">
        <v>327</v>
      </c>
      <c r="BF645" s="26" t="s">
        <v>327</v>
      </c>
      <c r="BG645" s="26" t="s">
        <v>327</v>
      </c>
      <c r="BH645" s="26" t="s">
        <v>327</v>
      </c>
      <c r="BK645" s="26" t="s">
        <v>327</v>
      </c>
      <c r="BL645" s="26" t="s">
        <v>327</v>
      </c>
      <c r="BM645" s="26" t="s">
        <v>327</v>
      </c>
      <c r="BN645" s="26" t="s">
        <v>327</v>
      </c>
      <c r="BQ645" s="26" t="s">
        <v>327</v>
      </c>
      <c r="BR645" s="26" t="s">
        <v>327</v>
      </c>
      <c r="BS645" s="26" t="s">
        <v>327</v>
      </c>
      <c r="BT645" s="26" t="s">
        <v>327</v>
      </c>
      <c r="BW645" s="26" t="s">
        <v>327</v>
      </c>
      <c r="BX645" s="26" t="s">
        <v>327</v>
      </c>
      <c r="BY645" s="26" t="s">
        <v>327</v>
      </c>
      <c r="BZ645" s="26" t="s">
        <v>327</v>
      </c>
      <c r="CC645" s="26" t="s">
        <v>327</v>
      </c>
      <c r="CD645" s="26" t="s">
        <v>327</v>
      </c>
      <c r="CE645" s="26" t="s">
        <v>327</v>
      </c>
      <c r="CF645" s="26" t="s">
        <v>327</v>
      </c>
      <c r="CI645" s="26" t="s">
        <v>327</v>
      </c>
      <c r="CJ645" s="26" t="s">
        <v>327</v>
      </c>
      <c r="CK645" s="26" t="s">
        <v>327</v>
      </c>
      <c r="CL645" s="26" t="s">
        <v>327</v>
      </c>
      <c r="CO645" s="26" t="s">
        <v>327</v>
      </c>
      <c r="CP645" s="26" t="s">
        <v>327</v>
      </c>
      <c r="CQ645" s="26" t="s">
        <v>327</v>
      </c>
      <c r="CR645" s="26" t="s">
        <v>327</v>
      </c>
      <c r="CU645" s="26" t="s">
        <v>327</v>
      </c>
      <c r="CV645" s="26" t="s">
        <v>327</v>
      </c>
      <c r="CW645" s="26" t="s">
        <v>327</v>
      </c>
      <c r="CX645" s="26" t="s">
        <v>327</v>
      </c>
    </row>
    <row r="646" spans="5:102" x14ac:dyDescent="0.45">
      <c r="E646" s="26" t="s">
        <v>327</v>
      </c>
      <c r="F646" s="26" t="s">
        <v>327</v>
      </c>
      <c r="G646" s="26" t="s">
        <v>327</v>
      </c>
      <c r="H646" s="26" t="s">
        <v>327</v>
      </c>
      <c r="I646" s="26" t="s">
        <v>327</v>
      </c>
      <c r="J646" s="26" t="s">
        <v>327</v>
      </c>
      <c r="K646" s="26" t="s">
        <v>327</v>
      </c>
      <c r="L646" s="26" t="s">
        <v>327</v>
      </c>
      <c r="M646" s="26" t="s">
        <v>327</v>
      </c>
      <c r="O646" s="26" t="s">
        <v>327</v>
      </c>
      <c r="P646" s="26" t="s">
        <v>327</v>
      </c>
      <c r="Q646" s="26" t="s">
        <v>327</v>
      </c>
      <c r="R646" s="26" t="s">
        <v>327</v>
      </c>
      <c r="U646" s="26" t="s">
        <v>327</v>
      </c>
      <c r="V646" s="26" t="s">
        <v>327</v>
      </c>
      <c r="W646" s="26" t="s">
        <v>327</v>
      </c>
      <c r="X646" s="26" t="s">
        <v>327</v>
      </c>
      <c r="AA646" s="26" t="s">
        <v>327</v>
      </c>
      <c r="AB646" s="26" t="s">
        <v>327</v>
      </c>
      <c r="AC646" s="26" t="s">
        <v>327</v>
      </c>
      <c r="AD646" s="26" t="s">
        <v>327</v>
      </c>
      <c r="AG646" s="26" t="s">
        <v>327</v>
      </c>
      <c r="AH646" s="26" t="s">
        <v>327</v>
      </c>
      <c r="AI646" s="26" t="s">
        <v>327</v>
      </c>
      <c r="AJ646" s="26" t="s">
        <v>327</v>
      </c>
      <c r="AM646" s="26" t="s">
        <v>327</v>
      </c>
      <c r="AN646" s="26" t="s">
        <v>327</v>
      </c>
      <c r="AO646" s="26" t="s">
        <v>327</v>
      </c>
      <c r="AP646" s="26" t="s">
        <v>327</v>
      </c>
      <c r="AS646" s="26" t="s">
        <v>327</v>
      </c>
      <c r="AT646" s="26" t="s">
        <v>327</v>
      </c>
      <c r="AU646" s="26" t="s">
        <v>327</v>
      </c>
      <c r="AV646" s="26" t="s">
        <v>327</v>
      </c>
      <c r="AY646" s="26" t="s">
        <v>327</v>
      </c>
      <c r="AZ646" s="26" t="s">
        <v>327</v>
      </c>
      <c r="BA646" s="26" t="s">
        <v>327</v>
      </c>
      <c r="BB646" s="26" t="s">
        <v>327</v>
      </c>
      <c r="BE646" s="26" t="s">
        <v>327</v>
      </c>
      <c r="BF646" s="26" t="s">
        <v>327</v>
      </c>
      <c r="BG646" s="26" t="s">
        <v>327</v>
      </c>
      <c r="BH646" s="26" t="s">
        <v>327</v>
      </c>
      <c r="BK646" s="26" t="s">
        <v>327</v>
      </c>
      <c r="BL646" s="26" t="s">
        <v>327</v>
      </c>
      <c r="BM646" s="26" t="s">
        <v>327</v>
      </c>
      <c r="BN646" s="26" t="s">
        <v>327</v>
      </c>
      <c r="BQ646" s="26" t="s">
        <v>327</v>
      </c>
      <c r="BR646" s="26" t="s">
        <v>327</v>
      </c>
      <c r="BS646" s="26" t="s">
        <v>327</v>
      </c>
      <c r="BT646" s="26" t="s">
        <v>327</v>
      </c>
      <c r="BW646" s="26" t="s">
        <v>327</v>
      </c>
      <c r="BX646" s="26" t="s">
        <v>327</v>
      </c>
      <c r="BY646" s="26" t="s">
        <v>327</v>
      </c>
      <c r="BZ646" s="26" t="s">
        <v>327</v>
      </c>
      <c r="CC646" s="26" t="s">
        <v>327</v>
      </c>
      <c r="CD646" s="26" t="s">
        <v>327</v>
      </c>
      <c r="CE646" s="26" t="s">
        <v>327</v>
      </c>
      <c r="CF646" s="26" t="s">
        <v>327</v>
      </c>
      <c r="CI646" s="26" t="s">
        <v>327</v>
      </c>
      <c r="CJ646" s="26" t="s">
        <v>327</v>
      </c>
      <c r="CK646" s="26" t="s">
        <v>327</v>
      </c>
      <c r="CL646" s="26" t="s">
        <v>327</v>
      </c>
      <c r="CO646" s="26" t="s">
        <v>327</v>
      </c>
      <c r="CP646" s="26" t="s">
        <v>327</v>
      </c>
      <c r="CQ646" s="26" t="s">
        <v>327</v>
      </c>
      <c r="CR646" s="26" t="s">
        <v>327</v>
      </c>
      <c r="CU646" s="26" t="s">
        <v>327</v>
      </c>
      <c r="CV646" s="26" t="s">
        <v>327</v>
      </c>
      <c r="CW646" s="26" t="s">
        <v>327</v>
      </c>
      <c r="CX646" s="26" t="s">
        <v>327</v>
      </c>
    </row>
    <row r="647" spans="5:102" x14ac:dyDescent="0.45">
      <c r="E647" s="26" t="s">
        <v>327</v>
      </c>
      <c r="F647" s="26" t="s">
        <v>327</v>
      </c>
      <c r="G647" s="26" t="s">
        <v>327</v>
      </c>
      <c r="H647" s="26" t="s">
        <v>327</v>
      </c>
      <c r="I647" s="26" t="s">
        <v>327</v>
      </c>
      <c r="J647" s="26" t="s">
        <v>327</v>
      </c>
      <c r="K647" s="26" t="s">
        <v>327</v>
      </c>
      <c r="L647" s="26" t="s">
        <v>327</v>
      </c>
      <c r="M647" s="26" t="s">
        <v>327</v>
      </c>
      <c r="O647" s="26" t="s">
        <v>327</v>
      </c>
      <c r="P647" s="26" t="s">
        <v>327</v>
      </c>
      <c r="Q647" s="26" t="s">
        <v>327</v>
      </c>
      <c r="R647" s="26" t="s">
        <v>327</v>
      </c>
      <c r="U647" s="26" t="s">
        <v>327</v>
      </c>
      <c r="V647" s="26" t="s">
        <v>327</v>
      </c>
      <c r="W647" s="26" t="s">
        <v>327</v>
      </c>
      <c r="X647" s="26" t="s">
        <v>327</v>
      </c>
      <c r="AA647" s="26" t="s">
        <v>327</v>
      </c>
      <c r="AB647" s="26" t="s">
        <v>327</v>
      </c>
      <c r="AC647" s="26" t="s">
        <v>327</v>
      </c>
      <c r="AD647" s="26" t="s">
        <v>327</v>
      </c>
      <c r="AG647" s="26" t="s">
        <v>327</v>
      </c>
      <c r="AH647" s="26" t="s">
        <v>327</v>
      </c>
      <c r="AI647" s="26" t="s">
        <v>327</v>
      </c>
      <c r="AJ647" s="26" t="s">
        <v>327</v>
      </c>
      <c r="AM647" s="26" t="s">
        <v>327</v>
      </c>
      <c r="AN647" s="26" t="s">
        <v>327</v>
      </c>
      <c r="AO647" s="26" t="s">
        <v>327</v>
      </c>
      <c r="AP647" s="26" t="s">
        <v>327</v>
      </c>
      <c r="AS647" s="26" t="s">
        <v>327</v>
      </c>
      <c r="AT647" s="26" t="s">
        <v>327</v>
      </c>
      <c r="AU647" s="26" t="s">
        <v>327</v>
      </c>
      <c r="AV647" s="26" t="s">
        <v>327</v>
      </c>
      <c r="AY647" s="26" t="s">
        <v>327</v>
      </c>
      <c r="AZ647" s="26" t="s">
        <v>327</v>
      </c>
      <c r="BA647" s="26" t="s">
        <v>327</v>
      </c>
      <c r="BB647" s="26" t="s">
        <v>327</v>
      </c>
      <c r="BE647" s="26" t="s">
        <v>327</v>
      </c>
      <c r="BF647" s="26" t="s">
        <v>327</v>
      </c>
      <c r="BG647" s="26" t="s">
        <v>327</v>
      </c>
      <c r="BH647" s="26" t="s">
        <v>327</v>
      </c>
      <c r="BK647" s="26" t="s">
        <v>327</v>
      </c>
      <c r="BL647" s="26" t="s">
        <v>327</v>
      </c>
      <c r="BM647" s="26" t="s">
        <v>327</v>
      </c>
      <c r="BN647" s="26" t="s">
        <v>327</v>
      </c>
      <c r="BQ647" s="26" t="s">
        <v>327</v>
      </c>
      <c r="BR647" s="26" t="s">
        <v>327</v>
      </c>
      <c r="BS647" s="26" t="s">
        <v>327</v>
      </c>
      <c r="BT647" s="26" t="s">
        <v>327</v>
      </c>
      <c r="BW647" s="26" t="s">
        <v>327</v>
      </c>
      <c r="BX647" s="26" t="s">
        <v>327</v>
      </c>
      <c r="BY647" s="26" t="s">
        <v>327</v>
      </c>
      <c r="BZ647" s="26" t="s">
        <v>327</v>
      </c>
      <c r="CC647" s="26" t="s">
        <v>327</v>
      </c>
      <c r="CD647" s="26" t="s">
        <v>327</v>
      </c>
      <c r="CE647" s="26" t="s">
        <v>327</v>
      </c>
      <c r="CF647" s="26" t="s">
        <v>327</v>
      </c>
      <c r="CI647" s="26" t="s">
        <v>327</v>
      </c>
      <c r="CJ647" s="26" t="s">
        <v>327</v>
      </c>
      <c r="CK647" s="26" t="s">
        <v>327</v>
      </c>
      <c r="CL647" s="26" t="s">
        <v>327</v>
      </c>
      <c r="CO647" s="26" t="s">
        <v>327</v>
      </c>
      <c r="CP647" s="26" t="s">
        <v>327</v>
      </c>
      <c r="CQ647" s="26" t="s">
        <v>327</v>
      </c>
      <c r="CR647" s="26" t="s">
        <v>327</v>
      </c>
      <c r="CU647" s="26" t="s">
        <v>327</v>
      </c>
      <c r="CV647" s="26" t="s">
        <v>327</v>
      </c>
      <c r="CW647" s="26" t="s">
        <v>327</v>
      </c>
      <c r="CX647" s="26" t="s">
        <v>327</v>
      </c>
    </row>
    <row r="648" spans="5:102" x14ac:dyDescent="0.45">
      <c r="E648" s="26" t="s">
        <v>327</v>
      </c>
      <c r="F648" s="26" t="s">
        <v>327</v>
      </c>
      <c r="G648" s="26" t="s">
        <v>327</v>
      </c>
      <c r="H648" s="26" t="s">
        <v>327</v>
      </c>
      <c r="I648" s="26" t="s">
        <v>327</v>
      </c>
      <c r="J648" s="26" t="s">
        <v>327</v>
      </c>
      <c r="K648" s="26" t="s">
        <v>327</v>
      </c>
      <c r="L648" s="26" t="s">
        <v>327</v>
      </c>
      <c r="M648" s="26" t="s">
        <v>327</v>
      </c>
      <c r="O648" s="26" t="s">
        <v>327</v>
      </c>
      <c r="P648" s="26" t="s">
        <v>327</v>
      </c>
      <c r="Q648" s="26" t="s">
        <v>327</v>
      </c>
      <c r="R648" s="26" t="s">
        <v>327</v>
      </c>
      <c r="U648" s="26" t="s">
        <v>327</v>
      </c>
      <c r="V648" s="26" t="s">
        <v>327</v>
      </c>
      <c r="W648" s="26" t="s">
        <v>327</v>
      </c>
      <c r="X648" s="26" t="s">
        <v>327</v>
      </c>
      <c r="AA648" s="26" t="s">
        <v>327</v>
      </c>
      <c r="AB648" s="26" t="s">
        <v>327</v>
      </c>
      <c r="AC648" s="26" t="s">
        <v>327</v>
      </c>
      <c r="AD648" s="26" t="s">
        <v>327</v>
      </c>
      <c r="AG648" s="26" t="s">
        <v>327</v>
      </c>
      <c r="AH648" s="26" t="s">
        <v>327</v>
      </c>
      <c r="AI648" s="26" t="s">
        <v>327</v>
      </c>
      <c r="AJ648" s="26" t="s">
        <v>327</v>
      </c>
      <c r="AM648" s="26" t="s">
        <v>327</v>
      </c>
      <c r="AN648" s="26" t="s">
        <v>327</v>
      </c>
      <c r="AO648" s="26" t="s">
        <v>327</v>
      </c>
      <c r="AP648" s="26" t="s">
        <v>327</v>
      </c>
      <c r="AS648" s="26" t="s">
        <v>327</v>
      </c>
      <c r="AT648" s="26" t="s">
        <v>327</v>
      </c>
      <c r="AU648" s="26" t="s">
        <v>327</v>
      </c>
      <c r="AV648" s="26" t="s">
        <v>327</v>
      </c>
      <c r="AY648" s="26" t="s">
        <v>327</v>
      </c>
      <c r="AZ648" s="26" t="s">
        <v>327</v>
      </c>
      <c r="BA648" s="26" t="s">
        <v>327</v>
      </c>
      <c r="BB648" s="26" t="s">
        <v>327</v>
      </c>
      <c r="BE648" s="26" t="s">
        <v>327</v>
      </c>
      <c r="BF648" s="26" t="s">
        <v>327</v>
      </c>
      <c r="BG648" s="26" t="s">
        <v>327</v>
      </c>
      <c r="BH648" s="26" t="s">
        <v>327</v>
      </c>
      <c r="BK648" s="26" t="s">
        <v>327</v>
      </c>
      <c r="BL648" s="26" t="s">
        <v>327</v>
      </c>
      <c r="BM648" s="26" t="s">
        <v>327</v>
      </c>
      <c r="BN648" s="26" t="s">
        <v>327</v>
      </c>
      <c r="BQ648" s="26" t="s">
        <v>327</v>
      </c>
      <c r="BR648" s="26" t="s">
        <v>327</v>
      </c>
      <c r="BS648" s="26" t="s">
        <v>327</v>
      </c>
      <c r="BT648" s="26" t="s">
        <v>327</v>
      </c>
      <c r="BW648" s="26" t="s">
        <v>327</v>
      </c>
      <c r="BX648" s="26" t="s">
        <v>327</v>
      </c>
      <c r="BY648" s="26" t="s">
        <v>327</v>
      </c>
      <c r="BZ648" s="26" t="s">
        <v>327</v>
      </c>
      <c r="CC648" s="26" t="s">
        <v>327</v>
      </c>
      <c r="CD648" s="26" t="s">
        <v>327</v>
      </c>
      <c r="CE648" s="26" t="s">
        <v>327</v>
      </c>
      <c r="CF648" s="26" t="s">
        <v>327</v>
      </c>
      <c r="CI648" s="26" t="s">
        <v>327</v>
      </c>
      <c r="CJ648" s="26" t="s">
        <v>327</v>
      </c>
      <c r="CK648" s="26" t="s">
        <v>327</v>
      </c>
      <c r="CL648" s="26" t="s">
        <v>327</v>
      </c>
      <c r="CO648" s="26" t="s">
        <v>327</v>
      </c>
      <c r="CP648" s="26" t="s">
        <v>327</v>
      </c>
      <c r="CQ648" s="26" t="s">
        <v>327</v>
      </c>
      <c r="CR648" s="26" t="s">
        <v>327</v>
      </c>
      <c r="CU648" s="26" t="s">
        <v>327</v>
      </c>
      <c r="CV648" s="26" t="s">
        <v>327</v>
      </c>
      <c r="CW648" s="26" t="s">
        <v>327</v>
      </c>
      <c r="CX648" s="26" t="s">
        <v>327</v>
      </c>
    </row>
    <row r="649" spans="5:102" x14ac:dyDescent="0.45">
      <c r="E649" s="26" t="s">
        <v>327</v>
      </c>
      <c r="F649" s="26" t="s">
        <v>327</v>
      </c>
      <c r="G649" s="26" t="s">
        <v>327</v>
      </c>
      <c r="H649" s="26" t="s">
        <v>327</v>
      </c>
      <c r="I649" s="26" t="s">
        <v>327</v>
      </c>
      <c r="J649" s="26" t="s">
        <v>327</v>
      </c>
      <c r="K649" s="26" t="s">
        <v>327</v>
      </c>
      <c r="L649" s="26" t="s">
        <v>327</v>
      </c>
      <c r="M649" s="26" t="s">
        <v>327</v>
      </c>
      <c r="O649" s="26" t="s">
        <v>327</v>
      </c>
      <c r="P649" s="26" t="s">
        <v>327</v>
      </c>
      <c r="Q649" s="26" t="s">
        <v>327</v>
      </c>
      <c r="R649" s="26" t="s">
        <v>327</v>
      </c>
      <c r="U649" s="26" t="s">
        <v>327</v>
      </c>
      <c r="V649" s="26" t="s">
        <v>327</v>
      </c>
      <c r="W649" s="26" t="s">
        <v>327</v>
      </c>
      <c r="X649" s="26" t="s">
        <v>327</v>
      </c>
      <c r="AA649" s="26" t="s">
        <v>327</v>
      </c>
      <c r="AB649" s="26" t="s">
        <v>327</v>
      </c>
      <c r="AC649" s="26" t="s">
        <v>327</v>
      </c>
      <c r="AD649" s="26" t="s">
        <v>327</v>
      </c>
      <c r="AG649" s="26" t="s">
        <v>327</v>
      </c>
      <c r="AH649" s="26" t="s">
        <v>327</v>
      </c>
      <c r="AI649" s="26" t="s">
        <v>327</v>
      </c>
      <c r="AJ649" s="26" t="s">
        <v>327</v>
      </c>
      <c r="AM649" s="26" t="s">
        <v>327</v>
      </c>
      <c r="AN649" s="26" t="s">
        <v>327</v>
      </c>
      <c r="AO649" s="26" t="s">
        <v>327</v>
      </c>
      <c r="AP649" s="26" t="s">
        <v>327</v>
      </c>
      <c r="AS649" s="26" t="s">
        <v>327</v>
      </c>
      <c r="AT649" s="26" t="s">
        <v>327</v>
      </c>
      <c r="AU649" s="26" t="s">
        <v>327</v>
      </c>
      <c r="AV649" s="26" t="s">
        <v>327</v>
      </c>
      <c r="AY649" s="26" t="s">
        <v>327</v>
      </c>
      <c r="AZ649" s="26" t="s">
        <v>327</v>
      </c>
      <c r="BA649" s="26" t="s">
        <v>327</v>
      </c>
      <c r="BB649" s="26" t="s">
        <v>327</v>
      </c>
      <c r="BE649" s="26" t="s">
        <v>327</v>
      </c>
      <c r="BF649" s="26" t="s">
        <v>327</v>
      </c>
      <c r="BG649" s="26" t="s">
        <v>327</v>
      </c>
      <c r="BH649" s="26" t="s">
        <v>327</v>
      </c>
      <c r="BK649" s="26" t="s">
        <v>327</v>
      </c>
      <c r="BL649" s="26" t="s">
        <v>327</v>
      </c>
      <c r="BM649" s="26" t="s">
        <v>327</v>
      </c>
      <c r="BN649" s="26" t="s">
        <v>327</v>
      </c>
      <c r="BQ649" s="26" t="s">
        <v>327</v>
      </c>
      <c r="BR649" s="26" t="s">
        <v>327</v>
      </c>
      <c r="BS649" s="26" t="s">
        <v>327</v>
      </c>
      <c r="BT649" s="26" t="s">
        <v>327</v>
      </c>
      <c r="BW649" s="26" t="s">
        <v>327</v>
      </c>
      <c r="BX649" s="26" t="s">
        <v>327</v>
      </c>
      <c r="BY649" s="26" t="s">
        <v>327</v>
      </c>
      <c r="BZ649" s="26" t="s">
        <v>327</v>
      </c>
      <c r="CC649" s="26" t="s">
        <v>327</v>
      </c>
      <c r="CD649" s="26" t="s">
        <v>327</v>
      </c>
      <c r="CE649" s="26" t="s">
        <v>327</v>
      </c>
      <c r="CF649" s="26" t="s">
        <v>327</v>
      </c>
      <c r="CI649" s="26" t="s">
        <v>327</v>
      </c>
      <c r="CJ649" s="26" t="s">
        <v>327</v>
      </c>
      <c r="CK649" s="26" t="s">
        <v>327</v>
      </c>
      <c r="CL649" s="26" t="s">
        <v>327</v>
      </c>
      <c r="CO649" s="26" t="s">
        <v>327</v>
      </c>
      <c r="CP649" s="26" t="s">
        <v>327</v>
      </c>
      <c r="CQ649" s="26" t="s">
        <v>327</v>
      </c>
      <c r="CR649" s="26" t="s">
        <v>327</v>
      </c>
      <c r="CU649" s="26" t="s">
        <v>327</v>
      </c>
      <c r="CV649" s="26" t="s">
        <v>327</v>
      </c>
      <c r="CW649" s="26" t="s">
        <v>327</v>
      </c>
      <c r="CX649" s="26" t="s">
        <v>327</v>
      </c>
    </row>
    <row r="650" spans="5:102" x14ac:dyDescent="0.45">
      <c r="E650" s="26" t="s">
        <v>327</v>
      </c>
      <c r="F650" s="26" t="s">
        <v>327</v>
      </c>
      <c r="G650" s="26" t="s">
        <v>327</v>
      </c>
      <c r="H650" s="26" t="s">
        <v>327</v>
      </c>
      <c r="I650" s="26" t="s">
        <v>327</v>
      </c>
      <c r="J650" s="26" t="s">
        <v>327</v>
      </c>
      <c r="K650" s="26" t="s">
        <v>327</v>
      </c>
      <c r="L650" s="26" t="s">
        <v>327</v>
      </c>
      <c r="M650" s="26" t="s">
        <v>327</v>
      </c>
      <c r="O650" s="26" t="s">
        <v>327</v>
      </c>
      <c r="P650" s="26" t="s">
        <v>327</v>
      </c>
      <c r="Q650" s="26" t="s">
        <v>327</v>
      </c>
      <c r="R650" s="26" t="s">
        <v>327</v>
      </c>
      <c r="U650" s="26" t="s">
        <v>327</v>
      </c>
      <c r="V650" s="26" t="s">
        <v>327</v>
      </c>
      <c r="W650" s="26" t="s">
        <v>327</v>
      </c>
      <c r="X650" s="26" t="s">
        <v>327</v>
      </c>
      <c r="AA650" s="26" t="s">
        <v>327</v>
      </c>
      <c r="AB650" s="26" t="s">
        <v>327</v>
      </c>
      <c r="AC650" s="26" t="s">
        <v>327</v>
      </c>
      <c r="AD650" s="26" t="s">
        <v>327</v>
      </c>
      <c r="AG650" s="26" t="s">
        <v>327</v>
      </c>
      <c r="AH650" s="26" t="s">
        <v>327</v>
      </c>
      <c r="AI650" s="26" t="s">
        <v>327</v>
      </c>
      <c r="AJ650" s="26" t="s">
        <v>327</v>
      </c>
      <c r="AM650" s="26" t="s">
        <v>327</v>
      </c>
      <c r="AN650" s="26" t="s">
        <v>327</v>
      </c>
      <c r="AO650" s="26" t="s">
        <v>327</v>
      </c>
      <c r="AP650" s="26" t="s">
        <v>327</v>
      </c>
      <c r="AS650" s="26" t="s">
        <v>327</v>
      </c>
      <c r="AT650" s="26" t="s">
        <v>327</v>
      </c>
      <c r="AU650" s="26" t="s">
        <v>327</v>
      </c>
      <c r="AV650" s="26" t="s">
        <v>327</v>
      </c>
      <c r="AY650" s="26" t="s">
        <v>327</v>
      </c>
      <c r="AZ650" s="26" t="s">
        <v>327</v>
      </c>
      <c r="BA650" s="26" t="s">
        <v>327</v>
      </c>
      <c r="BB650" s="26" t="s">
        <v>327</v>
      </c>
      <c r="BE650" s="26" t="s">
        <v>327</v>
      </c>
      <c r="BF650" s="26" t="s">
        <v>327</v>
      </c>
      <c r="BG650" s="26" t="s">
        <v>327</v>
      </c>
      <c r="BH650" s="26" t="s">
        <v>327</v>
      </c>
      <c r="BK650" s="26" t="s">
        <v>327</v>
      </c>
      <c r="BL650" s="26" t="s">
        <v>327</v>
      </c>
      <c r="BM650" s="26" t="s">
        <v>327</v>
      </c>
      <c r="BN650" s="26" t="s">
        <v>327</v>
      </c>
      <c r="BQ650" s="26" t="s">
        <v>327</v>
      </c>
      <c r="BR650" s="26" t="s">
        <v>327</v>
      </c>
      <c r="BS650" s="26" t="s">
        <v>327</v>
      </c>
      <c r="BT650" s="26" t="s">
        <v>327</v>
      </c>
      <c r="BW650" s="26" t="s">
        <v>327</v>
      </c>
      <c r="BX650" s="26" t="s">
        <v>327</v>
      </c>
      <c r="BY650" s="26" t="s">
        <v>327</v>
      </c>
      <c r="BZ650" s="26" t="s">
        <v>327</v>
      </c>
      <c r="CC650" s="26" t="s">
        <v>327</v>
      </c>
      <c r="CD650" s="26" t="s">
        <v>327</v>
      </c>
      <c r="CE650" s="26" t="s">
        <v>327</v>
      </c>
      <c r="CF650" s="26" t="s">
        <v>327</v>
      </c>
      <c r="CI650" s="26" t="s">
        <v>327</v>
      </c>
      <c r="CJ650" s="26" t="s">
        <v>327</v>
      </c>
      <c r="CK650" s="26" t="s">
        <v>327</v>
      </c>
      <c r="CL650" s="26" t="s">
        <v>327</v>
      </c>
      <c r="CO650" s="26" t="s">
        <v>327</v>
      </c>
      <c r="CP650" s="26" t="s">
        <v>327</v>
      </c>
      <c r="CQ650" s="26" t="s">
        <v>327</v>
      </c>
      <c r="CR650" s="26" t="s">
        <v>327</v>
      </c>
      <c r="CU650" s="26" t="s">
        <v>327</v>
      </c>
      <c r="CV650" s="26" t="s">
        <v>327</v>
      </c>
      <c r="CW650" s="26" t="s">
        <v>327</v>
      </c>
      <c r="CX650" s="26" t="s">
        <v>327</v>
      </c>
    </row>
    <row r="651" spans="5:102" x14ac:dyDescent="0.45">
      <c r="E651" s="26" t="s">
        <v>327</v>
      </c>
      <c r="F651" s="26" t="s">
        <v>327</v>
      </c>
      <c r="G651" s="26" t="s">
        <v>327</v>
      </c>
      <c r="H651" s="26" t="s">
        <v>327</v>
      </c>
      <c r="I651" s="26" t="s">
        <v>327</v>
      </c>
      <c r="J651" s="26" t="s">
        <v>327</v>
      </c>
      <c r="K651" s="26" t="s">
        <v>327</v>
      </c>
      <c r="L651" s="26" t="s">
        <v>327</v>
      </c>
      <c r="M651" s="26" t="s">
        <v>327</v>
      </c>
      <c r="O651" s="26" t="s">
        <v>327</v>
      </c>
      <c r="P651" s="26" t="s">
        <v>327</v>
      </c>
      <c r="Q651" s="26" t="s">
        <v>327</v>
      </c>
      <c r="R651" s="26" t="s">
        <v>327</v>
      </c>
      <c r="U651" s="26" t="s">
        <v>327</v>
      </c>
      <c r="V651" s="26" t="s">
        <v>327</v>
      </c>
      <c r="W651" s="26" t="s">
        <v>327</v>
      </c>
      <c r="X651" s="26" t="s">
        <v>327</v>
      </c>
      <c r="AA651" s="26" t="s">
        <v>327</v>
      </c>
      <c r="AB651" s="26" t="s">
        <v>327</v>
      </c>
      <c r="AC651" s="26" t="s">
        <v>327</v>
      </c>
      <c r="AD651" s="26" t="s">
        <v>327</v>
      </c>
      <c r="AG651" s="26" t="s">
        <v>327</v>
      </c>
      <c r="AH651" s="26" t="s">
        <v>327</v>
      </c>
      <c r="AI651" s="26" t="s">
        <v>327</v>
      </c>
      <c r="AJ651" s="26" t="s">
        <v>327</v>
      </c>
      <c r="AM651" s="26" t="s">
        <v>327</v>
      </c>
      <c r="AN651" s="26" t="s">
        <v>327</v>
      </c>
      <c r="AO651" s="26" t="s">
        <v>327</v>
      </c>
      <c r="AP651" s="26" t="s">
        <v>327</v>
      </c>
      <c r="AS651" s="26" t="s">
        <v>327</v>
      </c>
      <c r="AT651" s="26" t="s">
        <v>327</v>
      </c>
      <c r="AU651" s="26" t="s">
        <v>327</v>
      </c>
      <c r="AV651" s="26" t="s">
        <v>327</v>
      </c>
      <c r="AY651" s="26" t="s">
        <v>327</v>
      </c>
      <c r="AZ651" s="26" t="s">
        <v>327</v>
      </c>
      <c r="BA651" s="26" t="s">
        <v>327</v>
      </c>
      <c r="BB651" s="26" t="s">
        <v>327</v>
      </c>
      <c r="BE651" s="26" t="s">
        <v>327</v>
      </c>
      <c r="BF651" s="26" t="s">
        <v>327</v>
      </c>
      <c r="BG651" s="26" t="s">
        <v>327</v>
      </c>
      <c r="BH651" s="26" t="s">
        <v>327</v>
      </c>
      <c r="BK651" s="26" t="s">
        <v>327</v>
      </c>
      <c r="BL651" s="26" t="s">
        <v>327</v>
      </c>
      <c r="BM651" s="26" t="s">
        <v>327</v>
      </c>
      <c r="BN651" s="26" t="s">
        <v>327</v>
      </c>
      <c r="BQ651" s="26" t="s">
        <v>327</v>
      </c>
      <c r="BR651" s="26" t="s">
        <v>327</v>
      </c>
      <c r="BS651" s="26" t="s">
        <v>327</v>
      </c>
      <c r="BT651" s="26" t="s">
        <v>327</v>
      </c>
      <c r="BW651" s="26" t="s">
        <v>327</v>
      </c>
      <c r="BX651" s="26" t="s">
        <v>327</v>
      </c>
      <c r="BY651" s="26" t="s">
        <v>327</v>
      </c>
      <c r="BZ651" s="26" t="s">
        <v>327</v>
      </c>
      <c r="CC651" s="26" t="s">
        <v>327</v>
      </c>
      <c r="CD651" s="26" t="s">
        <v>327</v>
      </c>
      <c r="CE651" s="26" t="s">
        <v>327</v>
      </c>
      <c r="CF651" s="26" t="s">
        <v>327</v>
      </c>
      <c r="CI651" s="26" t="s">
        <v>327</v>
      </c>
      <c r="CJ651" s="26" t="s">
        <v>327</v>
      </c>
      <c r="CK651" s="26" t="s">
        <v>327</v>
      </c>
      <c r="CL651" s="26" t="s">
        <v>327</v>
      </c>
      <c r="CO651" s="26" t="s">
        <v>327</v>
      </c>
      <c r="CP651" s="26" t="s">
        <v>327</v>
      </c>
      <c r="CQ651" s="26" t="s">
        <v>327</v>
      </c>
      <c r="CR651" s="26" t="s">
        <v>327</v>
      </c>
      <c r="CU651" s="26" t="s">
        <v>327</v>
      </c>
      <c r="CV651" s="26" t="s">
        <v>327</v>
      </c>
      <c r="CW651" s="26" t="s">
        <v>327</v>
      </c>
      <c r="CX651" s="26" t="s">
        <v>327</v>
      </c>
    </row>
    <row r="652" spans="5:102" x14ac:dyDescent="0.45">
      <c r="E652" s="26" t="s">
        <v>327</v>
      </c>
      <c r="F652" s="26" t="s">
        <v>327</v>
      </c>
      <c r="G652" s="26" t="s">
        <v>327</v>
      </c>
      <c r="H652" s="26" t="s">
        <v>327</v>
      </c>
      <c r="I652" s="26" t="s">
        <v>327</v>
      </c>
      <c r="J652" s="26" t="s">
        <v>327</v>
      </c>
      <c r="K652" s="26" t="s">
        <v>327</v>
      </c>
      <c r="L652" s="26" t="s">
        <v>327</v>
      </c>
      <c r="M652" s="26" t="s">
        <v>327</v>
      </c>
      <c r="O652" s="26" t="s">
        <v>327</v>
      </c>
      <c r="P652" s="26" t="s">
        <v>327</v>
      </c>
      <c r="Q652" s="26" t="s">
        <v>327</v>
      </c>
      <c r="R652" s="26" t="s">
        <v>327</v>
      </c>
      <c r="U652" s="26" t="s">
        <v>327</v>
      </c>
      <c r="V652" s="26" t="s">
        <v>327</v>
      </c>
      <c r="W652" s="26" t="s">
        <v>327</v>
      </c>
      <c r="X652" s="26" t="s">
        <v>327</v>
      </c>
      <c r="AA652" s="26" t="s">
        <v>327</v>
      </c>
      <c r="AB652" s="26" t="s">
        <v>327</v>
      </c>
      <c r="AC652" s="26" t="s">
        <v>327</v>
      </c>
      <c r="AD652" s="26" t="s">
        <v>327</v>
      </c>
      <c r="AG652" s="26" t="s">
        <v>327</v>
      </c>
      <c r="AH652" s="26" t="s">
        <v>327</v>
      </c>
      <c r="AI652" s="26" t="s">
        <v>327</v>
      </c>
      <c r="AJ652" s="26" t="s">
        <v>327</v>
      </c>
      <c r="AM652" s="26" t="s">
        <v>327</v>
      </c>
      <c r="AN652" s="26" t="s">
        <v>327</v>
      </c>
      <c r="AO652" s="26" t="s">
        <v>327</v>
      </c>
      <c r="AP652" s="26" t="s">
        <v>327</v>
      </c>
      <c r="AS652" s="26" t="s">
        <v>327</v>
      </c>
      <c r="AT652" s="26" t="s">
        <v>327</v>
      </c>
      <c r="AU652" s="26" t="s">
        <v>327</v>
      </c>
      <c r="AV652" s="26" t="s">
        <v>327</v>
      </c>
      <c r="AY652" s="26" t="s">
        <v>327</v>
      </c>
      <c r="AZ652" s="26" t="s">
        <v>327</v>
      </c>
      <c r="BA652" s="26" t="s">
        <v>327</v>
      </c>
      <c r="BB652" s="26" t="s">
        <v>327</v>
      </c>
      <c r="BE652" s="26" t="s">
        <v>327</v>
      </c>
      <c r="BF652" s="26" t="s">
        <v>327</v>
      </c>
      <c r="BG652" s="26" t="s">
        <v>327</v>
      </c>
      <c r="BH652" s="26" t="s">
        <v>327</v>
      </c>
      <c r="BK652" s="26" t="s">
        <v>327</v>
      </c>
      <c r="BL652" s="26" t="s">
        <v>327</v>
      </c>
      <c r="BM652" s="26" t="s">
        <v>327</v>
      </c>
      <c r="BN652" s="26" t="s">
        <v>327</v>
      </c>
      <c r="BQ652" s="26" t="s">
        <v>327</v>
      </c>
      <c r="BR652" s="26" t="s">
        <v>327</v>
      </c>
      <c r="BS652" s="26" t="s">
        <v>327</v>
      </c>
      <c r="BT652" s="26" t="s">
        <v>327</v>
      </c>
      <c r="BW652" s="26" t="s">
        <v>327</v>
      </c>
      <c r="BX652" s="26" t="s">
        <v>327</v>
      </c>
      <c r="BY652" s="26" t="s">
        <v>327</v>
      </c>
      <c r="BZ652" s="26" t="s">
        <v>327</v>
      </c>
      <c r="CC652" s="26" t="s">
        <v>327</v>
      </c>
      <c r="CD652" s="26" t="s">
        <v>327</v>
      </c>
      <c r="CE652" s="26" t="s">
        <v>327</v>
      </c>
      <c r="CF652" s="26" t="s">
        <v>327</v>
      </c>
      <c r="CI652" s="26" t="s">
        <v>327</v>
      </c>
      <c r="CJ652" s="26" t="s">
        <v>327</v>
      </c>
      <c r="CK652" s="26" t="s">
        <v>327</v>
      </c>
      <c r="CL652" s="26" t="s">
        <v>327</v>
      </c>
      <c r="CO652" s="26" t="s">
        <v>327</v>
      </c>
      <c r="CP652" s="26" t="s">
        <v>327</v>
      </c>
      <c r="CQ652" s="26" t="s">
        <v>327</v>
      </c>
      <c r="CR652" s="26" t="s">
        <v>327</v>
      </c>
      <c r="CU652" s="26" t="s">
        <v>327</v>
      </c>
      <c r="CV652" s="26" t="s">
        <v>327</v>
      </c>
      <c r="CW652" s="26" t="s">
        <v>327</v>
      </c>
      <c r="CX652" s="26" t="s">
        <v>327</v>
      </c>
    </row>
    <row r="653" spans="5:102" x14ac:dyDescent="0.45">
      <c r="E653" s="26" t="s">
        <v>327</v>
      </c>
      <c r="F653" s="26" t="s">
        <v>327</v>
      </c>
      <c r="G653" s="26" t="s">
        <v>327</v>
      </c>
      <c r="H653" s="26" t="s">
        <v>327</v>
      </c>
      <c r="I653" s="26" t="s">
        <v>327</v>
      </c>
      <c r="J653" s="26" t="s">
        <v>327</v>
      </c>
      <c r="K653" s="26" t="s">
        <v>327</v>
      </c>
      <c r="L653" s="26" t="s">
        <v>327</v>
      </c>
      <c r="M653" s="26" t="s">
        <v>327</v>
      </c>
      <c r="O653" s="26" t="s">
        <v>327</v>
      </c>
      <c r="P653" s="26" t="s">
        <v>327</v>
      </c>
      <c r="Q653" s="26" t="s">
        <v>327</v>
      </c>
      <c r="R653" s="26" t="s">
        <v>327</v>
      </c>
      <c r="U653" s="26" t="s">
        <v>327</v>
      </c>
      <c r="V653" s="26" t="s">
        <v>327</v>
      </c>
      <c r="W653" s="26" t="s">
        <v>327</v>
      </c>
      <c r="X653" s="26" t="s">
        <v>327</v>
      </c>
      <c r="AA653" s="26" t="s">
        <v>327</v>
      </c>
      <c r="AB653" s="26" t="s">
        <v>327</v>
      </c>
      <c r="AC653" s="26" t="s">
        <v>327</v>
      </c>
      <c r="AD653" s="26" t="s">
        <v>327</v>
      </c>
      <c r="AG653" s="26" t="s">
        <v>327</v>
      </c>
      <c r="AH653" s="26" t="s">
        <v>327</v>
      </c>
      <c r="AI653" s="26" t="s">
        <v>327</v>
      </c>
      <c r="AJ653" s="26" t="s">
        <v>327</v>
      </c>
      <c r="AM653" s="26" t="s">
        <v>327</v>
      </c>
      <c r="AN653" s="26" t="s">
        <v>327</v>
      </c>
      <c r="AO653" s="26" t="s">
        <v>327</v>
      </c>
      <c r="AP653" s="26" t="s">
        <v>327</v>
      </c>
      <c r="AS653" s="26" t="s">
        <v>327</v>
      </c>
      <c r="AT653" s="26" t="s">
        <v>327</v>
      </c>
      <c r="AU653" s="26" t="s">
        <v>327</v>
      </c>
      <c r="AV653" s="26" t="s">
        <v>327</v>
      </c>
      <c r="AY653" s="26" t="s">
        <v>327</v>
      </c>
      <c r="AZ653" s="26" t="s">
        <v>327</v>
      </c>
      <c r="BA653" s="26" t="s">
        <v>327</v>
      </c>
      <c r="BB653" s="26" t="s">
        <v>327</v>
      </c>
      <c r="BE653" s="26" t="s">
        <v>327</v>
      </c>
      <c r="BF653" s="26" t="s">
        <v>327</v>
      </c>
      <c r="BG653" s="26" t="s">
        <v>327</v>
      </c>
      <c r="BH653" s="26" t="s">
        <v>327</v>
      </c>
      <c r="BK653" s="26" t="s">
        <v>327</v>
      </c>
      <c r="BL653" s="26" t="s">
        <v>327</v>
      </c>
      <c r="BM653" s="26" t="s">
        <v>327</v>
      </c>
      <c r="BN653" s="26" t="s">
        <v>327</v>
      </c>
      <c r="BQ653" s="26" t="s">
        <v>327</v>
      </c>
      <c r="BR653" s="26" t="s">
        <v>327</v>
      </c>
      <c r="BS653" s="26" t="s">
        <v>327</v>
      </c>
      <c r="BT653" s="26" t="s">
        <v>327</v>
      </c>
      <c r="BW653" s="26" t="s">
        <v>327</v>
      </c>
      <c r="BX653" s="26" t="s">
        <v>327</v>
      </c>
      <c r="BY653" s="26" t="s">
        <v>327</v>
      </c>
      <c r="BZ653" s="26" t="s">
        <v>327</v>
      </c>
      <c r="CC653" s="26" t="s">
        <v>327</v>
      </c>
      <c r="CD653" s="26" t="s">
        <v>327</v>
      </c>
      <c r="CE653" s="26" t="s">
        <v>327</v>
      </c>
      <c r="CF653" s="26" t="s">
        <v>327</v>
      </c>
      <c r="CI653" s="26" t="s">
        <v>327</v>
      </c>
      <c r="CJ653" s="26" t="s">
        <v>327</v>
      </c>
      <c r="CK653" s="26" t="s">
        <v>327</v>
      </c>
      <c r="CL653" s="26" t="s">
        <v>327</v>
      </c>
      <c r="CO653" s="26" t="s">
        <v>327</v>
      </c>
      <c r="CP653" s="26" t="s">
        <v>327</v>
      </c>
      <c r="CQ653" s="26" t="s">
        <v>327</v>
      </c>
      <c r="CR653" s="26" t="s">
        <v>327</v>
      </c>
      <c r="CU653" s="26" t="s">
        <v>327</v>
      </c>
      <c r="CV653" s="26" t="s">
        <v>327</v>
      </c>
      <c r="CW653" s="26" t="s">
        <v>327</v>
      </c>
      <c r="CX653" s="26" t="s">
        <v>327</v>
      </c>
    </row>
    <row r="654" spans="5:102" x14ac:dyDescent="0.45">
      <c r="E654" s="26" t="s">
        <v>327</v>
      </c>
      <c r="F654" s="26" t="s">
        <v>327</v>
      </c>
      <c r="G654" s="26" t="s">
        <v>327</v>
      </c>
      <c r="H654" s="26" t="s">
        <v>327</v>
      </c>
      <c r="I654" s="26" t="s">
        <v>327</v>
      </c>
      <c r="J654" s="26" t="s">
        <v>327</v>
      </c>
      <c r="K654" s="26" t="s">
        <v>327</v>
      </c>
      <c r="L654" s="26" t="s">
        <v>327</v>
      </c>
      <c r="M654" s="26" t="s">
        <v>327</v>
      </c>
      <c r="O654" s="26" t="s">
        <v>327</v>
      </c>
      <c r="P654" s="26" t="s">
        <v>327</v>
      </c>
      <c r="Q654" s="26" t="s">
        <v>327</v>
      </c>
      <c r="R654" s="26" t="s">
        <v>327</v>
      </c>
      <c r="U654" s="26" t="s">
        <v>327</v>
      </c>
      <c r="V654" s="26" t="s">
        <v>327</v>
      </c>
      <c r="W654" s="26" t="s">
        <v>327</v>
      </c>
      <c r="X654" s="26" t="s">
        <v>327</v>
      </c>
      <c r="AA654" s="26" t="s">
        <v>327</v>
      </c>
      <c r="AB654" s="26" t="s">
        <v>327</v>
      </c>
      <c r="AC654" s="26" t="s">
        <v>327</v>
      </c>
      <c r="AD654" s="26" t="s">
        <v>327</v>
      </c>
      <c r="AG654" s="26" t="s">
        <v>327</v>
      </c>
      <c r="AH654" s="26" t="s">
        <v>327</v>
      </c>
      <c r="AI654" s="26" t="s">
        <v>327</v>
      </c>
      <c r="AJ654" s="26" t="s">
        <v>327</v>
      </c>
      <c r="AM654" s="26" t="s">
        <v>327</v>
      </c>
      <c r="AN654" s="26" t="s">
        <v>327</v>
      </c>
      <c r="AO654" s="26" t="s">
        <v>327</v>
      </c>
      <c r="AP654" s="26" t="s">
        <v>327</v>
      </c>
      <c r="AS654" s="26" t="s">
        <v>327</v>
      </c>
      <c r="AT654" s="26" t="s">
        <v>327</v>
      </c>
      <c r="AU654" s="26" t="s">
        <v>327</v>
      </c>
      <c r="AV654" s="26" t="s">
        <v>327</v>
      </c>
      <c r="AY654" s="26" t="s">
        <v>327</v>
      </c>
      <c r="AZ654" s="26" t="s">
        <v>327</v>
      </c>
      <c r="BA654" s="26" t="s">
        <v>327</v>
      </c>
      <c r="BB654" s="26" t="s">
        <v>327</v>
      </c>
      <c r="BE654" s="26" t="s">
        <v>327</v>
      </c>
      <c r="BF654" s="26" t="s">
        <v>327</v>
      </c>
      <c r="BG654" s="26" t="s">
        <v>327</v>
      </c>
      <c r="BH654" s="26" t="s">
        <v>327</v>
      </c>
      <c r="BK654" s="26" t="s">
        <v>327</v>
      </c>
      <c r="BL654" s="26" t="s">
        <v>327</v>
      </c>
      <c r="BM654" s="26" t="s">
        <v>327</v>
      </c>
      <c r="BN654" s="26" t="s">
        <v>327</v>
      </c>
      <c r="BQ654" s="26" t="s">
        <v>327</v>
      </c>
      <c r="BR654" s="26" t="s">
        <v>327</v>
      </c>
      <c r="BS654" s="26" t="s">
        <v>327</v>
      </c>
      <c r="BT654" s="26" t="s">
        <v>327</v>
      </c>
      <c r="BW654" s="26" t="s">
        <v>327</v>
      </c>
      <c r="BX654" s="26" t="s">
        <v>327</v>
      </c>
      <c r="BY654" s="26" t="s">
        <v>327</v>
      </c>
      <c r="BZ654" s="26" t="s">
        <v>327</v>
      </c>
      <c r="CC654" s="26" t="s">
        <v>327</v>
      </c>
      <c r="CD654" s="26" t="s">
        <v>327</v>
      </c>
      <c r="CE654" s="26" t="s">
        <v>327</v>
      </c>
      <c r="CF654" s="26" t="s">
        <v>327</v>
      </c>
      <c r="CI654" s="26" t="s">
        <v>327</v>
      </c>
      <c r="CJ654" s="26" t="s">
        <v>327</v>
      </c>
      <c r="CK654" s="26" t="s">
        <v>327</v>
      </c>
      <c r="CL654" s="26" t="s">
        <v>327</v>
      </c>
      <c r="CO654" s="26" t="s">
        <v>327</v>
      </c>
      <c r="CP654" s="26" t="s">
        <v>327</v>
      </c>
      <c r="CQ654" s="26" t="s">
        <v>327</v>
      </c>
      <c r="CR654" s="26" t="s">
        <v>327</v>
      </c>
      <c r="CU654" s="26" t="s">
        <v>327</v>
      </c>
      <c r="CV654" s="26" t="s">
        <v>327</v>
      </c>
      <c r="CW654" s="26" t="s">
        <v>327</v>
      </c>
      <c r="CX654" s="26" t="s">
        <v>327</v>
      </c>
    </row>
    <row r="655" spans="5:102" x14ac:dyDescent="0.45">
      <c r="E655" s="26" t="s">
        <v>327</v>
      </c>
      <c r="F655" s="26" t="s">
        <v>327</v>
      </c>
      <c r="G655" s="26" t="s">
        <v>327</v>
      </c>
      <c r="H655" s="26" t="s">
        <v>327</v>
      </c>
      <c r="I655" s="26" t="s">
        <v>327</v>
      </c>
      <c r="J655" s="26" t="s">
        <v>327</v>
      </c>
      <c r="K655" s="26" t="s">
        <v>327</v>
      </c>
      <c r="L655" s="26" t="s">
        <v>327</v>
      </c>
      <c r="M655" s="26" t="s">
        <v>327</v>
      </c>
      <c r="O655" s="26" t="s">
        <v>327</v>
      </c>
      <c r="P655" s="26" t="s">
        <v>327</v>
      </c>
      <c r="Q655" s="26" t="s">
        <v>327</v>
      </c>
      <c r="R655" s="26" t="s">
        <v>327</v>
      </c>
      <c r="U655" s="26" t="s">
        <v>327</v>
      </c>
      <c r="V655" s="26" t="s">
        <v>327</v>
      </c>
      <c r="W655" s="26" t="s">
        <v>327</v>
      </c>
      <c r="X655" s="26" t="s">
        <v>327</v>
      </c>
      <c r="AA655" s="26" t="s">
        <v>327</v>
      </c>
      <c r="AB655" s="26" t="s">
        <v>327</v>
      </c>
      <c r="AC655" s="26" t="s">
        <v>327</v>
      </c>
      <c r="AD655" s="26" t="s">
        <v>327</v>
      </c>
      <c r="AG655" s="26" t="s">
        <v>327</v>
      </c>
      <c r="AH655" s="26" t="s">
        <v>327</v>
      </c>
      <c r="AI655" s="26" t="s">
        <v>327</v>
      </c>
      <c r="AJ655" s="26" t="s">
        <v>327</v>
      </c>
      <c r="AM655" s="26" t="s">
        <v>327</v>
      </c>
      <c r="AN655" s="26" t="s">
        <v>327</v>
      </c>
      <c r="AO655" s="26" t="s">
        <v>327</v>
      </c>
      <c r="AP655" s="26" t="s">
        <v>327</v>
      </c>
      <c r="AS655" s="26" t="s">
        <v>327</v>
      </c>
      <c r="AT655" s="26" t="s">
        <v>327</v>
      </c>
      <c r="AU655" s="26" t="s">
        <v>327</v>
      </c>
      <c r="AV655" s="26" t="s">
        <v>327</v>
      </c>
      <c r="AY655" s="26" t="s">
        <v>327</v>
      </c>
      <c r="AZ655" s="26" t="s">
        <v>327</v>
      </c>
      <c r="BA655" s="26" t="s">
        <v>327</v>
      </c>
      <c r="BB655" s="26" t="s">
        <v>327</v>
      </c>
      <c r="BE655" s="26" t="s">
        <v>327</v>
      </c>
      <c r="BF655" s="26" t="s">
        <v>327</v>
      </c>
      <c r="BG655" s="26" t="s">
        <v>327</v>
      </c>
      <c r="BH655" s="26" t="s">
        <v>327</v>
      </c>
      <c r="BK655" s="26" t="s">
        <v>327</v>
      </c>
      <c r="BL655" s="26" t="s">
        <v>327</v>
      </c>
      <c r="BM655" s="26" t="s">
        <v>327</v>
      </c>
      <c r="BN655" s="26" t="s">
        <v>327</v>
      </c>
      <c r="BQ655" s="26" t="s">
        <v>327</v>
      </c>
      <c r="BR655" s="26" t="s">
        <v>327</v>
      </c>
      <c r="BS655" s="26" t="s">
        <v>327</v>
      </c>
      <c r="BT655" s="26" t="s">
        <v>327</v>
      </c>
      <c r="BW655" s="26" t="s">
        <v>327</v>
      </c>
      <c r="BX655" s="26" t="s">
        <v>327</v>
      </c>
      <c r="BY655" s="26" t="s">
        <v>327</v>
      </c>
      <c r="BZ655" s="26" t="s">
        <v>327</v>
      </c>
      <c r="CC655" s="26" t="s">
        <v>327</v>
      </c>
      <c r="CD655" s="26" t="s">
        <v>327</v>
      </c>
      <c r="CE655" s="26" t="s">
        <v>327</v>
      </c>
      <c r="CF655" s="26" t="s">
        <v>327</v>
      </c>
      <c r="CI655" s="26" t="s">
        <v>327</v>
      </c>
      <c r="CJ655" s="26" t="s">
        <v>327</v>
      </c>
      <c r="CK655" s="26" t="s">
        <v>327</v>
      </c>
      <c r="CL655" s="26" t="s">
        <v>327</v>
      </c>
      <c r="CO655" s="26" t="s">
        <v>327</v>
      </c>
      <c r="CP655" s="26" t="s">
        <v>327</v>
      </c>
      <c r="CQ655" s="26" t="s">
        <v>327</v>
      </c>
      <c r="CR655" s="26" t="s">
        <v>327</v>
      </c>
      <c r="CU655" s="26" t="s">
        <v>327</v>
      </c>
      <c r="CV655" s="26" t="s">
        <v>327</v>
      </c>
      <c r="CW655" s="26" t="s">
        <v>327</v>
      </c>
      <c r="CX655" s="26" t="s">
        <v>327</v>
      </c>
    </row>
    <row r="656" spans="5:102" x14ac:dyDescent="0.45">
      <c r="E656" s="26" t="s">
        <v>327</v>
      </c>
      <c r="F656" s="26" t="s">
        <v>327</v>
      </c>
      <c r="G656" s="26" t="s">
        <v>327</v>
      </c>
      <c r="H656" s="26" t="s">
        <v>327</v>
      </c>
      <c r="I656" s="26" t="s">
        <v>327</v>
      </c>
      <c r="J656" s="26" t="s">
        <v>327</v>
      </c>
      <c r="K656" s="26" t="s">
        <v>327</v>
      </c>
      <c r="L656" s="26" t="s">
        <v>327</v>
      </c>
      <c r="M656" s="26" t="s">
        <v>327</v>
      </c>
      <c r="O656" s="26" t="s">
        <v>327</v>
      </c>
      <c r="P656" s="26" t="s">
        <v>327</v>
      </c>
      <c r="Q656" s="26" t="s">
        <v>327</v>
      </c>
      <c r="R656" s="26" t="s">
        <v>327</v>
      </c>
      <c r="U656" s="26" t="s">
        <v>327</v>
      </c>
      <c r="V656" s="26" t="s">
        <v>327</v>
      </c>
      <c r="W656" s="26" t="s">
        <v>327</v>
      </c>
      <c r="X656" s="26" t="s">
        <v>327</v>
      </c>
      <c r="AA656" s="26" t="s">
        <v>327</v>
      </c>
      <c r="AB656" s="26" t="s">
        <v>327</v>
      </c>
      <c r="AC656" s="26" t="s">
        <v>327</v>
      </c>
      <c r="AD656" s="26" t="s">
        <v>327</v>
      </c>
      <c r="AG656" s="26" t="s">
        <v>327</v>
      </c>
      <c r="AH656" s="26" t="s">
        <v>327</v>
      </c>
      <c r="AI656" s="26" t="s">
        <v>327</v>
      </c>
      <c r="AJ656" s="26" t="s">
        <v>327</v>
      </c>
      <c r="AM656" s="26" t="s">
        <v>327</v>
      </c>
      <c r="AN656" s="26" t="s">
        <v>327</v>
      </c>
      <c r="AO656" s="26" t="s">
        <v>327</v>
      </c>
      <c r="AP656" s="26" t="s">
        <v>327</v>
      </c>
      <c r="AS656" s="26" t="s">
        <v>327</v>
      </c>
      <c r="AT656" s="26" t="s">
        <v>327</v>
      </c>
      <c r="AU656" s="26" t="s">
        <v>327</v>
      </c>
      <c r="AV656" s="26" t="s">
        <v>327</v>
      </c>
      <c r="AY656" s="26" t="s">
        <v>327</v>
      </c>
      <c r="AZ656" s="26" t="s">
        <v>327</v>
      </c>
      <c r="BA656" s="26" t="s">
        <v>327</v>
      </c>
      <c r="BB656" s="26" t="s">
        <v>327</v>
      </c>
      <c r="BE656" s="26" t="s">
        <v>327</v>
      </c>
      <c r="BF656" s="26" t="s">
        <v>327</v>
      </c>
      <c r="BG656" s="26" t="s">
        <v>327</v>
      </c>
      <c r="BH656" s="26" t="s">
        <v>327</v>
      </c>
      <c r="BK656" s="26" t="s">
        <v>327</v>
      </c>
      <c r="BL656" s="26" t="s">
        <v>327</v>
      </c>
      <c r="BM656" s="26" t="s">
        <v>327</v>
      </c>
      <c r="BN656" s="26" t="s">
        <v>327</v>
      </c>
      <c r="BQ656" s="26" t="s">
        <v>327</v>
      </c>
      <c r="BR656" s="26" t="s">
        <v>327</v>
      </c>
      <c r="BS656" s="26" t="s">
        <v>327</v>
      </c>
      <c r="BT656" s="26" t="s">
        <v>327</v>
      </c>
      <c r="BW656" s="26" t="s">
        <v>327</v>
      </c>
      <c r="BX656" s="26" t="s">
        <v>327</v>
      </c>
      <c r="BY656" s="26" t="s">
        <v>327</v>
      </c>
      <c r="BZ656" s="26" t="s">
        <v>327</v>
      </c>
      <c r="CC656" s="26" t="s">
        <v>327</v>
      </c>
      <c r="CD656" s="26" t="s">
        <v>327</v>
      </c>
      <c r="CE656" s="26" t="s">
        <v>327</v>
      </c>
      <c r="CF656" s="26" t="s">
        <v>327</v>
      </c>
      <c r="CI656" s="26" t="s">
        <v>327</v>
      </c>
      <c r="CJ656" s="26" t="s">
        <v>327</v>
      </c>
      <c r="CK656" s="26" t="s">
        <v>327</v>
      </c>
      <c r="CL656" s="26" t="s">
        <v>327</v>
      </c>
      <c r="CO656" s="26" t="s">
        <v>327</v>
      </c>
      <c r="CP656" s="26" t="s">
        <v>327</v>
      </c>
      <c r="CQ656" s="26" t="s">
        <v>327</v>
      </c>
      <c r="CR656" s="26" t="s">
        <v>327</v>
      </c>
      <c r="CU656" s="26" t="s">
        <v>327</v>
      </c>
      <c r="CV656" s="26" t="s">
        <v>327</v>
      </c>
      <c r="CW656" s="26" t="s">
        <v>327</v>
      </c>
      <c r="CX656" s="26" t="s">
        <v>327</v>
      </c>
    </row>
    <row r="657" spans="5:102" x14ac:dyDescent="0.45">
      <c r="E657" s="26" t="s">
        <v>327</v>
      </c>
      <c r="F657" s="26" t="s">
        <v>327</v>
      </c>
      <c r="G657" s="26" t="s">
        <v>327</v>
      </c>
      <c r="H657" s="26" t="s">
        <v>327</v>
      </c>
      <c r="I657" s="26" t="s">
        <v>327</v>
      </c>
      <c r="J657" s="26" t="s">
        <v>327</v>
      </c>
      <c r="K657" s="26" t="s">
        <v>327</v>
      </c>
      <c r="L657" s="26" t="s">
        <v>327</v>
      </c>
      <c r="M657" s="26" t="s">
        <v>327</v>
      </c>
      <c r="O657" s="26" t="s">
        <v>327</v>
      </c>
      <c r="P657" s="26" t="s">
        <v>327</v>
      </c>
      <c r="Q657" s="26" t="s">
        <v>327</v>
      </c>
      <c r="R657" s="26" t="s">
        <v>327</v>
      </c>
      <c r="U657" s="26" t="s">
        <v>327</v>
      </c>
      <c r="V657" s="26" t="s">
        <v>327</v>
      </c>
      <c r="W657" s="26" t="s">
        <v>327</v>
      </c>
      <c r="X657" s="26" t="s">
        <v>327</v>
      </c>
      <c r="AA657" s="26" t="s">
        <v>327</v>
      </c>
      <c r="AB657" s="26" t="s">
        <v>327</v>
      </c>
      <c r="AC657" s="26" t="s">
        <v>327</v>
      </c>
      <c r="AD657" s="26" t="s">
        <v>327</v>
      </c>
      <c r="AG657" s="26" t="s">
        <v>327</v>
      </c>
      <c r="AH657" s="26" t="s">
        <v>327</v>
      </c>
      <c r="AI657" s="26" t="s">
        <v>327</v>
      </c>
      <c r="AJ657" s="26" t="s">
        <v>327</v>
      </c>
      <c r="AM657" s="26" t="s">
        <v>327</v>
      </c>
      <c r="AN657" s="26" t="s">
        <v>327</v>
      </c>
      <c r="AO657" s="26" t="s">
        <v>327</v>
      </c>
      <c r="AP657" s="26" t="s">
        <v>327</v>
      </c>
      <c r="AS657" s="26" t="s">
        <v>327</v>
      </c>
      <c r="AT657" s="26" t="s">
        <v>327</v>
      </c>
      <c r="AU657" s="26" t="s">
        <v>327</v>
      </c>
      <c r="AV657" s="26" t="s">
        <v>327</v>
      </c>
      <c r="AY657" s="26" t="s">
        <v>327</v>
      </c>
      <c r="AZ657" s="26" t="s">
        <v>327</v>
      </c>
      <c r="BA657" s="26" t="s">
        <v>327</v>
      </c>
      <c r="BB657" s="26" t="s">
        <v>327</v>
      </c>
      <c r="BE657" s="26" t="s">
        <v>327</v>
      </c>
      <c r="BF657" s="26" t="s">
        <v>327</v>
      </c>
      <c r="BG657" s="26" t="s">
        <v>327</v>
      </c>
      <c r="BH657" s="26" t="s">
        <v>327</v>
      </c>
      <c r="BK657" s="26" t="s">
        <v>327</v>
      </c>
      <c r="BL657" s="26" t="s">
        <v>327</v>
      </c>
      <c r="BM657" s="26" t="s">
        <v>327</v>
      </c>
      <c r="BN657" s="26" t="s">
        <v>327</v>
      </c>
      <c r="BQ657" s="26" t="s">
        <v>327</v>
      </c>
      <c r="BR657" s="26" t="s">
        <v>327</v>
      </c>
      <c r="BS657" s="26" t="s">
        <v>327</v>
      </c>
      <c r="BT657" s="26" t="s">
        <v>327</v>
      </c>
      <c r="BW657" s="26" t="s">
        <v>327</v>
      </c>
      <c r="BX657" s="26" t="s">
        <v>327</v>
      </c>
      <c r="BY657" s="26" t="s">
        <v>327</v>
      </c>
      <c r="BZ657" s="26" t="s">
        <v>327</v>
      </c>
      <c r="CC657" s="26" t="s">
        <v>327</v>
      </c>
      <c r="CD657" s="26" t="s">
        <v>327</v>
      </c>
      <c r="CE657" s="26" t="s">
        <v>327</v>
      </c>
      <c r="CF657" s="26" t="s">
        <v>327</v>
      </c>
      <c r="CI657" s="26" t="s">
        <v>327</v>
      </c>
      <c r="CJ657" s="26" t="s">
        <v>327</v>
      </c>
      <c r="CK657" s="26" t="s">
        <v>327</v>
      </c>
      <c r="CL657" s="26" t="s">
        <v>327</v>
      </c>
      <c r="CO657" s="26" t="s">
        <v>327</v>
      </c>
      <c r="CP657" s="26" t="s">
        <v>327</v>
      </c>
      <c r="CQ657" s="26" t="s">
        <v>327</v>
      </c>
      <c r="CR657" s="26" t="s">
        <v>327</v>
      </c>
      <c r="CU657" s="26" t="s">
        <v>327</v>
      </c>
      <c r="CV657" s="26" t="s">
        <v>327</v>
      </c>
      <c r="CW657" s="26" t="s">
        <v>327</v>
      </c>
      <c r="CX657" s="26" t="s">
        <v>327</v>
      </c>
    </row>
    <row r="658" spans="5:102" x14ac:dyDescent="0.45">
      <c r="E658" s="26" t="s">
        <v>327</v>
      </c>
      <c r="F658" s="26" t="s">
        <v>327</v>
      </c>
      <c r="G658" s="26" t="s">
        <v>327</v>
      </c>
      <c r="H658" s="26" t="s">
        <v>327</v>
      </c>
      <c r="I658" s="26" t="s">
        <v>327</v>
      </c>
      <c r="J658" s="26" t="s">
        <v>327</v>
      </c>
      <c r="K658" s="26" t="s">
        <v>327</v>
      </c>
      <c r="L658" s="26" t="s">
        <v>327</v>
      </c>
      <c r="M658" s="26" t="s">
        <v>327</v>
      </c>
      <c r="O658" s="26" t="s">
        <v>327</v>
      </c>
      <c r="P658" s="26" t="s">
        <v>327</v>
      </c>
      <c r="Q658" s="26" t="s">
        <v>327</v>
      </c>
      <c r="R658" s="26" t="s">
        <v>327</v>
      </c>
      <c r="U658" s="26" t="s">
        <v>327</v>
      </c>
      <c r="V658" s="26" t="s">
        <v>327</v>
      </c>
      <c r="W658" s="26" t="s">
        <v>327</v>
      </c>
      <c r="X658" s="26" t="s">
        <v>327</v>
      </c>
      <c r="AA658" s="26" t="s">
        <v>327</v>
      </c>
      <c r="AB658" s="26" t="s">
        <v>327</v>
      </c>
      <c r="AC658" s="26" t="s">
        <v>327</v>
      </c>
      <c r="AD658" s="26" t="s">
        <v>327</v>
      </c>
      <c r="AG658" s="26" t="s">
        <v>327</v>
      </c>
      <c r="AH658" s="26" t="s">
        <v>327</v>
      </c>
      <c r="AI658" s="26" t="s">
        <v>327</v>
      </c>
      <c r="AJ658" s="26" t="s">
        <v>327</v>
      </c>
      <c r="AM658" s="26" t="s">
        <v>327</v>
      </c>
      <c r="AN658" s="26" t="s">
        <v>327</v>
      </c>
      <c r="AO658" s="26" t="s">
        <v>327</v>
      </c>
      <c r="AP658" s="26" t="s">
        <v>327</v>
      </c>
      <c r="AS658" s="26" t="s">
        <v>327</v>
      </c>
      <c r="AT658" s="26" t="s">
        <v>327</v>
      </c>
      <c r="AU658" s="26" t="s">
        <v>327</v>
      </c>
      <c r="AV658" s="26" t="s">
        <v>327</v>
      </c>
      <c r="AY658" s="26" t="s">
        <v>327</v>
      </c>
      <c r="AZ658" s="26" t="s">
        <v>327</v>
      </c>
      <c r="BA658" s="26" t="s">
        <v>327</v>
      </c>
      <c r="BB658" s="26" t="s">
        <v>327</v>
      </c>
      <c r="BE658" s="26" t="s">
        <v>327</v>
      </c>
      <c r="BF658" s="26" t="s">
        <v>327</v>
      </c>
      <c r="BG658" s="26" t="s">
        <v>327</v>
      </c>
      <c r="BH658" s="26" t="s">
        <v>327</v>
      </c>
      <c r="BK658" s="26" t="s">
        <v>327</v>
      </c>
      <c r="BL658" s="26" t="s">
        <v>327</v>
      </c>
      <c r="BM658" s="26" t="s">
        <v>327</v>
      </c>
      <c r="BN658" s="26" t="s">
        <v>327</v>
      </c>
      <c r="BQ658" s="26" t="s">
        <v>327</v>
      </c>
      <c r="BR658" s="26" t="s">
        <v>327</v>
      </c>
      <c r="BS658" s="26" t="s">
        <v>327</v>
      </c>
      <c r="BT658" s="26" t="s">
        <v>327</v>
      </c>
      <c r="BW658" s="26" t="s">
        <v>327</v>
      </c>
      <c r="BX658" s="26" t="s">
        <v>327</v>
      </c>
      <c r="BY658" s="26" t="s">
        <v>327</v>
      </c>
      <c r="BZ658" s="26" t="s">
        <v>327</v>
      </c>
      <c r="CC658" s="26" t="s">
        <v>327</v>
      </c>
      <c r="CD658" s="26" t="s">
        <v>327</v>
      </c>
      <c r="CE658" s="26" t="s">
        <v>327</v>
      </c>
      <c r="CF658" s="26" t="s">
        <v>327</v>
      </c>
      <c r="CI658" s="26" t="s">
        <v>327</v>
      </c>
      <c r="CJ658" s="26" t="s">
        <v>327</v>
      </c>
      <c r="CK658" s="26" t="s">
        <v>327</v>
      </c>
      <c r="CL658" s="26" t="s">
        <v>327</v>
      </c>
      <c r="CO658" s="26" t="s">
        <v>327</v>
      </c>
      <c r="CP658" s="26" t="s">
        <v>327</v>
      </c>
      <c r="CQ658" s="26" t="s">
        <v>327</v>
      </c>
      <c r="CR658" s="26" t="s">
        <v>327</v>
      </c>
      <c r="CU658" s="26" t="s">
        <v>327</v>
      </c>
      <c r="CV658" s="26" t="s">
        <v>327</v>
      </c>
      <c r="CW658" s="26" t="s">
        <v>327</v>
      </c>
      <c r="CX658" s="26" t="s">
        <v>327</v>
      </c>
    </row>
    <row r="659" spans="5:102" x14ac:dyDescent="0.45">
      <c r="E659" s="26" t="s">
        <v>327</v>
      </c>
      <c r="F659" s="26" t="s">
        <v>327</v>
      </c>
      <c r="G659" s="26" t="s">
        <v>327</v>
      </c>
      <c r="H659" s="26" t="s">
        <v>327</v>
      </c>
      <c r="I659" s="26" t="s">
        <v>327</v>
      </c>
      <c r="J659" s="26" t="s">
        <v>327</v>
      </c>
      <c r="K659" s="26" t="s">
        <v>327</v>
      </c>
      <c r="L659" s="26" t="s">
        <v>327</v>
      </c>
      <c r="M659" s="26" t="s">
        <v>327</v>
      </c>
      <c r="O659" s="26" t="s">
        <v>327</v>
      </c>
      <c r="P659" s="26" t="s">
        <v>327</v>
      </c>
      <c r="Q659" s="26" t="s">
        <v>327</v>
      </c>
      <c r="R659" s="26" t="s">
        <v>327</v>
      </c>
      <c r="U659" s="26" t="s">
        <v>327</v>
      </c>
      <c r="V659" s="26" t="s">
        <v>327</v>
      </c>
      <c r="W659" s="26" t="s">
        <v>327</v>
      </c>
      <c r="X659" s="26" t="s">
        <v>327</v>
      </c>
      <c r="AA659" s="26" t="s">
        <v>327</v>
      </c>
      <c r="AB659" s="26" t="s">
        <v>327</v>
      </c>
      <c r="AC659" s="26" t="s">
        <v>327</v>
      </c>
      <c r="AD659" s="26" t="s">
        <v>327</v>
      </c>
      <c r="AG659" s="26" t="s">
        <v>327</v>
      </c>
      <c r="AH659" s="26" t="s">
        <v>327</v>
      </c>
      <c r="AI659" s="26" t="s">
        <v>327</v>
      </c>
      <c r="AJ659" s="26" t="s">
        <v>327</v>
      </c>
      <c r="AM659" s="26" t="s">
        <v>327</v>
      </c>
      <c r="AN659" s="26" t="s">
        <v>327</v>
      </c>
      <c r="AO659" s="26" t="s">
        <v>327</v>
      </c>
      <c r="AP659" s="26" t="s">
        <v>327</v>
      </c>
      <c r="AS659" s="26" t="s">
        <v>327</v>
      </c>
      <c r="AT659" s="26" t="s">
        <v>327</v>
      </c>
      <c r="AU659" s="26" t="s">
        <v>327</v>
      </c>
      <c r="AV659" s="26" t="s">
        <v>327</v>
      </c>
      <c r="AY659" s="26" t="s">
        <v>327</v>
      </c>
      <c r="AZ659" s="26" t="s">
        <v>327</v>
      </c>
      <c r="BA659" s="26" t="s">
        <v>327</v>
      </c>
      <c r="BB659" s="26" t="s">
        <v>327</v>
      </c>
      <c r="BE659" s="26" t="s">
        <v>327</v>
      </c>
      <c r="BF659" s="26" t="s">
        <v>327</v>
      </c>
      <c r="BG659" s="26" t="s">
        <v>327</v>
      </c>
      <c r="BH659" s="26" t="s">
        <v>327</v>
      </c>
      <c r="BK659" s="26" t="s">
        <v>327</v>
      </c>
      <c r="BL659" s="26" t="s">
        <v>327</v>
      </c>
      <c r="BM659" s="26" t="s">
        <v>327</v>
      </c>
      <c r="BN659" s="26" t="s">
        <v>327</v>
      </c>
      <c r="BQ659" s="26" t="s">
        <v>327</v>
      </c>
      <c r="BR659" s="26" t="s">
        <v>327</v>
      </c>
      <c r="BS659" s="26" t="s">
        <v>327</v>
      </c>
      <c r="BT659" s="26" t="s">
        <v>327</v>
      </c>
      <c r="BW659" s="26" t="s">
        <v>327</v>
      </c>
      <c r="BX659" s="26" t="s">
        <v>327</v>
      </c>
      <c r="BY659" s="26" t="s">
        <v>327</v>
      </c>
      <c r="BZ659" s="26" t="s">
        <v>327</v>
      </c>
      <c r="CC659" s="26" t="s">
        <v>327</v>
      </c>
      <c r="CD659" s="26" t="s">
        <v>327</v>
      </c>
      <c r="CE659" s="26" t="s">
        <v>327</v>
      </c>
      <c r="CF659" s="26" t="s">
        <v>327</v>
      </c>
      <c r="CI659" s="26" t="s">
        <v>327</v>
      </c>
      <c r="CJ659" s="26" t="s">
        <v>327</v>
      </c>
      <c r="CK659" s="26" t="s">
        <v>327</v>
      </c>
      <c r="CL659" s="26" t="s">
        <v>327</v>
      </c>
      <c r="CO659" s="26" t="s">
        <v>327</v>
      </c>
      <c r="CP659" s="26" t="s">
        <v>327</v>
      </c>
      <c r="CQ659" s="26" t="s">
        <v>327</v>
      </c>
      <c r="CR659" s="26" t="s">
        <v>327</v>
      </c>
      <c r="CU659" s="26" t="s">
        <v>327</v>
      </c>
      <c r="CV659" s="26" t="s">
        <v>327</v>
      </c>
      <c r="CW659" s="26" t="s">
        <v>327</v>
      </c>
      <c r="CX659" s="26" t="s">
        <v>327</v>
      </c>
    </row>
    <row r="660" spans="5:102" x14ac:dyDescent="0.45">
      <c r="E660" s="26" t="s">
        <v>327</v>
      </c>
      <c r="F660" s="26" t="s">
        <v>327</v>
      </c>
      <c r="G660" s="26" t="s">
        <v>327</v>
      </c>
      <c r="H660" s="26" t="s">
        <v>327</v>
      </c>
      <c r="I660" s="26" t="s">
        <v>327</v>
      </c>
      <c r="J660" s="26" t="s">
        <v>327</v>
      </c>
      <c r="K660" s="26" t="s">
        <v>327</v>
      </c>
      <c r="L660" s="26" t="s">
        <v>327</v>
      </c>
      <c r="M660" s="26" t="s">
        <v>327</v>
      </c>
      <c r="O660" s="26" t="s">
        <v>327</v>
      </c>
      <c r="P660" s="26" t="s">
        <v>327</v>
      </c>
      <c r="Q660" s="26" t="s">
        <v>327</v>
      </c>
      <c r="R660" s="26" t="s">
        <v>327</v>
      </c>
      <c r="U660" s="26" t="s">
        <v>327</v>
      </c>
      <c r="V660" s="26" t="s">
        <v>327</v>
      </c>
      <c r="W660" s="26" t="s">
        <v>327</v>
      </c>
      <c r="X660" s="26" t="s">
        <v>327</v>
      </c>
      <c r="AA660" s="26" t="s">
        <v>327</v>
      </c>
      <c r="AB660" s="26" t="s">
        <v>327</v>
      </c>
      <c r="AC660" s="26" t="s">
        <v>327</v>
      </c>
      <c r="AD660" s="26" t="s">
        <v>327</v>
      </c>
      <c r="AG660" s="26" t="s">
        <v>327</v>
      </c>
      <c r="AH660" s="26" t="s">
        <v>327</v>
      </c>
      <c r="AI660" s="26" t="s">
        <v>327</v>
      </c>
      <c r="AJ660" s="26" t="s">
        <v>327</v>
      </c>
      <c r="AM660" s="26" t="s">
        <v>327</v>
      </c>
      <c r="AN660" s="26" t="s">
        <v>327</v>
      </c>
      <c r="AO660" s="26" t="s">
        <v>327</v>
      </c>
      <c r="AP660" s="26" t="s">
        <v>327</v>
      </c>
      <c r="AS660" s="26" t="s">
        <v>327</v>
      </c>
      <c r="AT660" s="26" t="s">
        <v>327</v>
      </c>
      <c r="AU660" s="26" t="s">
        <v>327</v>
      </c>
      <c r="AV660" s="26" t="s">
        <v>327</v>
      </c>
      <c r="AY660" s="26" t="s">
        <v>327</v>
      </c>
      <c r="AZ660" s="26" t="s">
        <v>327</v>
      </c>
      <c r="BA660" s="26" t="s">
        <v>327</v>
      </c>
      <c r="BB660" s="26" t="s">
        <v>327</v>
      </c>
      <c r="BE660" s="26" t="s">
        <v>327</v>
      </c>
      <c r="BF660" s="26" t="s">
        <v>327</v>
      </c>
      <c r="BG660" s="26" t="s">
        <v>327</v>
      </c>
      <c r="BH660" s="26" t="s">
        <v>327</v>
      </c>
      <c r="BK660" s="26" t="s">
        <v>327</v>
      </c>
      <c r="BL660" s="26" t="s">
        <v>327</v>
      </c>
      <c r="BM660" s="26" t="s">
        <v>327</v>
      </c>
      <c r="BN660" s="26" t="s">
        <v>327</v>
      </c>
      <c r="BQ660" s="26" t="s">
        <v>327</v>
      </c>
      <c r="BR660" s="26" t="s">
        <v>327</v>
      </c>
      <c r="BS660" s="26" t="s">
        <v>327</v>
      </c>
      <c r="BT660" s="26" t="s">
        <v>327</v>
      </c>
      <c r="BW660" s="26" t="s">
        <v>327</v>
      </c>
      <c r="BX660" s="26" t="s">
        <v>327</v>
      </c>
      <c r="BY660" s="26" t="s">
        <v>327</v>
      </c>
      <c r="BZ660" s="26" t="s">
        <v>327</v>
      </c>
      <c r="CC660" s="26" t="s">
        <v>327</v>
      </c>
      <c r="CD660" s="26" t="s">
        <v>327</v>
      </c>
      <c r="CE660" s="26" t="s">
        <v>327</v>
      </c>
      <c r="CF660" s="26" t="s">
        <v>327</v>
      </c>
      <c r="CI660" s="26" t="s">
        <v>327</v>
      </c>
      <c r="CJ660" s="26" t="s">
        <v>327</v>
      </c>
      <c r="CK660" s="26" t="s">
        <v>327</v>
      </c>
      <c r="CL660" s="26" t="s">
        <v>327</v>
      </c>
      <c r="CO660" s="26" t="s">
        <v>327</v>
      </c>
      <c r="CP660" s="26" t="s">
        <v>327</v>
      </c>
      <c r="CQ660" s="26" t="s">
        <v>327</v>
      </c>
      <c r="CR660" s="26" t="s">
        <v>327</v>
      </c>
      <c r="CU660" s="26" t="s">
        <v>327</v>
      </c>
      <c r="CV660" s="26" t="s">
        <v>327</v>
      </c>
      <c r="CW660" s="26" t="s">
        <v>327</v>
      </c>
      <c r="CX660" s="26" t="s">
        <v>327</v>
      </c>
    </row>
    <row r="661" spans="5:102" x14ac:dyDescent="0.45">
      <c r="E661" s="26" t="s">
        <v>327</v>
      </c>
      <c r="F661" s="26" t="s">
        <v>327</v>
      </c>
      <c r="G661" s="26" t="s">
        <v>327</v>
      </c>
      <c r="H661" s="26" t="s">
        <v>327</v>
      </c>
      <c r="I661" s="26" t="s">
        <v>327</v>
      </c>
      <c r="J661" s="26" t="s">
        <v>327</v>
      </c>
      <c r="K661" s="26" t="s">
        <v>327</v>
      </c>
      <c r="L661" s="26" t="s">
        <v>327</v>
      </c>
      <c r="M661" s="26" t="s">
        <v>327</v>
      </c>
      <c r="O661" s="26" t="s">
        <v>327</v>
      </c>
      <c r="P661" s="26" t="s">
        <v>327</v>
      </c>
      <c r="Q661" s="26" t="s">
        <v>327</v>
      </c>
      <c r="R661" s="26" t="s">
        <v>327</v>
      </c>
      <c r="U661" s="26" t="s">
        <v>327</v>
      </c>
      <c r="V661" s="26" t="s">
        <v>327</v>
      </c>
      <c r="W661" s="26" t="s">
        <v>327</v>
      </c>
      <c r="X661" s="26" t="s">
        <v>327</v>
      </c>
      <c r="AA661" s="26" t="s">
        <v>327</v>
      </c>
      <c r="AB661" s="26" t="s">
        <v>327</v>
      </c>
      <c r="AC661" s="26" t="s">
        <v>327</v>
      </c>
      <c r="AD661" s="26" t="s">
        <v>327</v>
      </c>
      <c r="AG661" s="26" t="s">
        <v>327</v>
      </c>
      <c r="AH661" s="26" t="s">
        <v>327</v>
      </c>
      <c r="AI661" s="26" t="s">
        <v>327</v>
      </c>
      <c r="AJ661" s="26" t="s">
        <v>327</v>
      </c>
      <c r="AM661" s="26" t="s">
        <v>327</v>
      </c>
      <c r="AN661" s="26" t="s">
        <v>327</v>
      </c>
      <c r="AO661" s="26" t="s">
        <v>327</v>
      </c>
      <c r="AP661" s="26" t="s">
        <v>327</v>
      </c>
      <c r="AS661" s="26" t="s">
        <v>327</v>
      </c>
      <c r="AT661" s="26" t="s">
        <v>327</v>
      </c>
      <c r="AU661" s="26" t="s">
        <v>327</v>
      </c>
      <c r="AV661" s="26" t="s">
        <v>327</v>
      </c>
      <c r="AY661" s="26" t="s">
        <v>327</v>
      </c>
      <c r="AZ661" s="26" t="s">
        <v>327</v>
      </c>
      <c r="BA661" s="26" t="s">
        <v>327</v>
      </c>
      <c r="BB661" s="26" t="s">
        <v>327</v>
      </c>
      <c r="BE661" s="26" t="s">
        <v>327</v>
      </c>
      <c r="BF661" s="26" t="s">
        <v>327</v>
      </c>
      <c r="BG661" s="26" t="s">
        <v>327</v>
      </c>
      <c r="BH661" s="26" t="s">
        <v>327</v>
      </c>
      <c r="BK661" s="26" t="s">
        <v>327</v>
      </c>
      <c r="BL661" s="26" t="s">
        <v>327</v>
      </c>
      <c r="BM661" s="26" t="s">
        <v>327</v>
      </c>
      <c r="BN661" s="26" t="s">
        <v>327</v>
      </c>
      <c r="BQ661" s="26" t="s">
        <v>327</v>
      </c>
      <c r="BR661" s="26" t="s">
        <v>327</v>
      </c>
      <c r="BS661" s="26" t="s">
        <v>327</v>
      </c>
      <c r="BT661" s="26" t="s">
        <v>327</v>
      </c>
      <c r="BW661" s="26" t="s">
        <v>327</v>
      </c>
      <c r="BX661" s="26" t="s">
        <v>327</v>
      </c>
      <c r="BY661" s="26" t="s">
        <v>327</v>
      </c>
      <c r="BZ661" s="26" t="s">
        <v>327</v>
      </c>
      <c r="CC661" s="26" t="s">
        <v>327</v>
      </c>
      <c r="CD661" s="26" t="s">
        <v>327</v>
      </c>
      <c r="CE661" s="26" t="s">
        <v>327</v>
      </c>
      <c r="CF661" s="26" t="s">
        <v>327</v>
      </c>
      <c r="CI661" s="26" t="s">
        <v>327</v>
      </c>
      <c r="CJ661" s="26" t="s">
        <v>327</v>
      </c>
      <c r="CK661" s="26" t="s">
        <v>327</v>
      </c>
      <c r="CL661" s="26" t="s">
        <v>327</v>
      </c>
      <c r="CO661" s="26" t="s">
        <v>327</v>
      </c>
      <c r="CP661" s="26" t="s">
        <v>327</v>
      </c>
      <c r="CQ661" s="26" t="s">
        <v>327</v>
      </c>
      <c r="CR661" s="26" t="s">
        <v>327</v>
      </c>
      <c r="CU661" s="26" t="s">
        <v>327</v>
      </c>
      <c r="CV661" s="26" t="s">
        <v>327</v>
      </c>
      <c r="CW661" s="26" t="s">
        <v>327</v>
      </c>
      <c r="CX661" s="26" t="s">
        <v>327</v>
      </c>
    </row>
    <row r="662" spans="5:102" x14ac:dyDescent="0.45">
      <c r="E662" s="26" t="s">
        <v>327</v>
      </c>
      <c r="F662" s="26" t="s">
        <v>327</v>
      </c>
      <c r="G662" s="26" t="s">
        <v>327</v>
      </c>
      <c r="H662" s="26" t="s">
        <v>327</v>
      </c>
      <c r="I662" s="26" t="s">
        <v>327</v>
      </c>
      <c r="J662" s="26" t="s">
        <v>327</v>
      </c>
      <c r="K662" s="26" t="s">
        <v>327</v>
      </c>
      <c r="L662" s="26" t="s">
        <v>327</v>
      </c>
      <c r="M662" s="26" t="s">
        <v>327</v>
      </c>
      <c r="O662" s="26" t="s">
        <v>327</v>
      </c>
      <c r="P662" s="26" t="s">
        <v>327</v>
      </c>
      <c r="Q662" s="26" t="s">
        <v>327</v>
      </c>
      <c r="R662" s="26" t="s">
        <v>327</v>
      </c>
      <c r="U662" s="26" t="s">
        <v>327</v>
      </c>
      <c r="V662" s="26" t="s">
        <v>327</v>
      </c>
      <c r="W662" s="26" t="s">
        <v>327</v>
      </c>
      <c r="X662" s="26" t="s">
        <v>327</v>
      </c>
      <c r="AA662" s="26" t="s">
        <v>327</v>
      </c>
      <c r="AB662" s="26" t="s">
        <v>327</v>
      </c>
      <c r="AC662" s="26" t="s">
        <v>327</v>
      </c>
      <c r="AD662" s="26" t="s">
        <v>327</v>
      </c>
      <c r="AG662" s="26" t="s">
        <v>327</v>
      </c>
      <c r="AH662" s="26" t="s">
        <v>327</v>
      </c>
      <c r="AI662" s="26" t="s">
        <v>327</v>
      </c>
      <c r="AJ662" s="26" t="s">
        <v>327</v>
      </c>
      <c r="AM662" s="26" t="s">
        <v>327</v>
      </c>
      <c r="AN662" s="26" t="s">
        <v>327</v>
      </c>
      <c r="AO662" s="26" t="s">
        <v>327</v>
      </c>
      <c r="AP662" s="26" t="s">
        <v>327</v>
      </c>
      <c r="AS662" s="26" t="s">
        <v>327</v>
      </c>
      <c r="AT662" s="26" t="s">
        <v>327</v>
      </c>
      <c r="AU662" s="26" t="s">
        <v>327</v>
      </c>
      <c r="AV662" s="26" t="s">
        <v>327</v>
      </c>
      <c r="AY662" s="26" t="s">
        <v>327</v>
      </c>
      <c r="AZ662" s="26" t="s">
        <v>327</v>
      </c>
      <c r="BA662" s="26" t="s">
        <v>327</v>
      </c>
      <c r="BB662" s="26" t="s">
        <v>327</v>
      </c>
      <c r="BE662" s="26" t="s">
        <v>327</v>
      </c>
      <c r="BF662" s="26" t="s">
        <v>327</v>
      </c>
      <c r="BG662" s="26" t="s">
        <v>327</v>
      </c>
      <c r="BH662" s="26" t="s">
        <v>327</v>
      </c>
      <c r="BK662" s="26" t="s">
        <v>327</v>
      </c>
      <c r="BL662" s="26" t="s">
        <v>327</v>
      </c>
      <c r="BM662" s="26" t="s">
        <v>327</v>
      </c>
      <c r="BN662" s="26" t="s">
        <v>327</v>
      </c>
      <c r="BQ662" s="26" t="s">
        <v>327</v>
      </c>
      <c r="BR662" s="26" t="s">
        <v>327</v>
      </c>
      <c r="BS662" s="26" t="s">
        <v>327</v>
      </c>
      <c r="BT662" s="26" t="s">
        <v>327</v>
      </c>
      <c r="BW662" s="26" t="s">
        <v>327</v>
      </c>
      <c r="BX662" s="26" t="s">
        <v>327</v>
      </c>
      <c r="BY662" s="26" t="s">
        <v>327</v>
      </c>
      <c r="BZ662" s="26" t="s">
        <v>327</v>
      </c>
      <c r="CC662" s="26" t="s">
        <v>327</v>
      </c>
      <c r="CD662" s="26" t="s">
        <v>327</v>
      </c>
      <c r="CE662" s="26" t="s">
        <v>327</v>
      </c>
      <c r="CF662" s="26" t="s">
        <v>327</v>
      </c>
      <c r="CI662" s="26" t="s">
        <v>327</v>
      </c>
      <c r="CJ662" s="26" t="s">
        <v>327</v>
      </c>
      <c r="CK662" s="26" t="s">
        <v>327</v>
      </c>
      <c r="CL662" s="26" t="s">
        <v>327</v>
      </c>
      <c r="CO662" s="26" t="s">
        <v>327</v>
      </c>
      <c r="CP662" s="26" t="s">
        <v>327</v>
      </c>
      <c r="CQ662" s="26" t="s">
        <v>327</v>
      </c>
      <c r="CR662" s="26" t="s">
        <v>327</v>
      </c>
      <c r="CU662" s="26" t="s">
        <v>327</v>
      </c>
      <c r="CV662" s="26" t="s">
        <v>327</v>
      </c>
      <c r="CW662" s="26" t="s">
        <v>327</v>
      </c>
      <c r="CX662" s="26" t="s">
        <v>327</v>
      </c>
    </row>
    <row r="663" spans="5:102" x14ac:dyDescent="0.45">
      <c r="E663" s="26" t="s">
        <v>327</v>
      </c>
      <c r="F663" s="26" t="s">
        <v>327</v>
      </c>
      <c r="G663" s="26" t="s">
        <v>327</v>
      </c>
      <c r="H663" s="26" t="s">
        <v>327</v>
      </c>
      <c r="I663" s="26" t="s">
        <v>327</v>
      </c>
      <c r="J663" s="26" t="s">
        <v>327</v>
      </c>
      <c r="K663" s="26" t="s">
        <v>327</v>
      </c>
      <c r="L663" s="26" t="s">
        <v>327</v>
      </c>
      <c r="M663" s="26" t="s">
        <v>327</v>
      </c>
      <c r="O663" s="26" t="s">
        <v>327</v>
      </c>
      <c r="P663" s="26" t="s">
        <v>327</v>
      </c>
      <c r="Q663" s="26" t="s">
        <v>327</v>
      </c>
      <c r="R663" s="26" t="s">
        <v>327</v>
      </c>
      <c r="U663" s="26" t="s">
        <v>327</v>
      </c>
      <c r="V663" s="26" t="s">
        <v>327</v>
      </c>
      <c r="W663" s="26" t="s">
        <v>327</v>
      </c>
      <c r="X663" s="26" t="s">
        <v>327</v>
      </c>
      <c r="AA663" s="26" t="s">
        <v>327</v>
      </c>
      <c r="AB663" s="26" t="s">
        <v>327</v>
      </c>
      <c r="AC663" s="26" t="s">
        <v>327</v>
      </c>
      <c r="AD663" s="26" t="s">
        <v>327</v>
      </c>
      <c r="AG663" s="26" t="s">
        <v>327</v>
      </c>
      <c r="AH663" s="26" t="s">
        <v>327</v>
      </c>
      <c r="AI663" s="26" t="s">
        <v>327</v>
      </c>
      <c r="AJ663" s="26" t="s">
        <v>327</v>
      </c>
      <c r="AM663" s="26" t="s">
        <v>327</v>
      </c>
      <c r="AN663" s="26" t="s">
        <v>327</v>
      </c>
      <c r="AO663" s="26" t="s">
        <v>327</v>
      </c>
      <c r="AP663" s="26" t="s">
        <v>327</v>
      </c>
      <c r="AS663" s="26" t="s">
        <v>327</v>
      </c>
      <c r="AT663" s="26" t="s">
        <v>327</v>
      </c>
      <c r="AU663" s="26" t="s">
        <v>327</v>
      </c>
      <c r="AV663" s="26" t="s">
        <v>327</v>
      </c>
      <c r="AY663" s="26" t="s">
        <v>327</v>
      </c>
      <c r="AZ663" s="26" t="s">
        <v>327</v>
      </c>
      <c r="BA663" s="26" t="s">
        <v>327</v>
      </c>
      <c r="BB663" s="26" t="s">
        <v>327</v>
      </c>
      <c r="BE663" s="26" t="s">
        <v>327</v>
      </c>
      <c r="BF663" s="26" t="s">
        <v>327</v>
      </c>
      <c r="BG663" s="26" t="s">
        <v>327</v>
      </c>
      <c r="BH663" s="26" t="s">
        <v>327</v>
      </c>
      <c r="BK663" s="26" t="s">
        <v>327</v>
      </c>
      <c r="BL663" s="26" t="s">
        <v>327</v>
      </c>
      <c r="BM663" s="26" t="s">
        <v>327</v>
      </c>
      <c r="BN663" s="26" t="s">
        <v>327</v>
      </c>
      <c r="BQ663" s="26" t="s">
        <v>327</v>
      </c>
      <c r="BR663" s="26" t="s">
        <v>327</v>
      </c>
      <c r="BS663" s="26" t="s">
        <v>327</v>
      </c>
      <c r="BT663" s="26" t="s">
        <v>327</v>
      </c>
      <c r="BW663" s="26" t="s">
        <v>327</v>
      </c>
      <c r="BX663" s="26" t="s">
        <v>327</v>
      </c>
      <c r="BY663" s="26" t="s">
        <v>327</v>
      </c>
      <c r="BZ663" s="26" t="s">
        <v>327</v>
      </c>
      <c r="CC663" s="26" t="s">
        <v>327</v>
      </c>
      <c r="CD663" s="26" t="s">
        <v>327</v>
      </c>
      <c r="CE663" s="26" t="s">
        <v>327</v>
      </c>
      <c r="CF663" s="26" t="s">
        <v>327</v>
      </c>
      <c r="CI663" s="26" t="s">
        <v>327</v>
      </c>
      <c r="CJ663" s="26" t="s">
        <v>327</v>
      </c>
      <c r="CK663" s="26" t="s">
        <v>327</v>
      </c>
      <c r="CL663" s="26" t="s">
        <v>327</v>
      </c>
      <c r="CO663" s="26" t="s">
        <v>327</v>
      </c>
      <c r="CP663" s="26" t="s">
        <v>327</v>
      </c>
      <c r="CQ663" s="26" t="s">
        <v>327</v>
      </c>
      <c r="CR663" s="26" t="s">
        <v>327</v>
      </c>
      <c r="CU663" s="26" t="s">
        <v>327</v>
      </c>
      <c r="CV663" s="26" t="s">
        <v>327</v>
      </c>
      <c r="CW663" s="26" t="s">
        <v>327</v>
      </c>
      <c r="CX663" s="26" t="s">
        <v>327</v>
      </c>
    </row>
    <row r="664" spans="5:102" x14ac:dyDescent="0.45">
      <c r="E664" s="26" t="s">
        <v>327</v>
      </c>
      <c r="F664" s="26" t="s">
        <v>327</v>
      </c>
      <c r="G664" s="26" t="s">
        <v>327</v>
      </c>
      <c r="H664" s="26" t="s">
        <v>327</v>
      </c>
      <c r="I664" s="26" t="s">
        <v>327</v>
      </c>
      <c r="J664" s="26" t="s">
        <v>327</v>
      </c>
      <c r="K664" s="26" t="s">
        <v>327</v>
      </c>
      <c r="L664" s="26" t="s">
        <v>327</v>
      </c>
      <c r="M664" s="26" t="s">
        <v>327</v>
      </c>
      <c r="O664" s="26" t="s">
        <v>327</v>
      </c>
      <c r="P664" s="26" t="s">
        <v>327</v>
      </c>
      <c r="Q664" s="26" t="s">
        <v>327</v>
      </c>
      <c r="R664" s="26" t="s">
        <v>327</v>
      </c>
      <c r="U664" s="26" t="s">
        <v>327</v>
      </c>
      <c r="V664" s="26" t="s">
        <v>327</v>
      </c>
      <c r="W664" s="26" t="s">
        <v>327</v>
      </c>
      <c r="X664" s="26" t="s">
        <v>327</v>
      </c>
      <c r="AA664" s="26" t="s">
        <v>327</v>
      </c>
      <c r="AB664" s="26" t="s">
        <v>327</v>
      </c>
      <c r="AC664" s="26" t="s">
        <v>327</v>
      </c>
      <c r="AD664" s="26" t="s">
        <v>327</v>
      </c>
      <c r="AG664" s="26" t="s">
        <v>327</v>
      </c>
      <c r="AH664" s="26" t="s">
        <v>327</v>
      </c>
      <c r="AI664" s="26" t="s">
        <v>327</v>
      </c>
      <c r="AJ664" s="26" t="s">
        <v>327</v>
      </c>
      <c r="AM664" s="26" t="s">
        <v>327</v>
      </c>
      <c r="AN664" s="26" t="s">
        <v>327</v>
      </c>
      <c r="AO664" s="26" t="s">
        <v>327</v>
      </c>
      <c r="AP664" s="26" t="s">
        <v>327</v>
      </c>
      <c r="AS664" s="26" t="s">
        <v>327</v>
      </c>
      <c r="AT664" s="26" t="s">
        <v>327</v>
      </c>
      <c r="AU664" s="26" t="s">
        <v>327</v>
      </c>
      <c r="AV664" s="26" t="s">
        <v>327</v>
      </c>
      <c r="AY664" s="26" t="s">
        <v>327</v>
      </c>
      <c r="AZ664" s="26" t="s">
        <v>327</v>
      </c>
      <c r="BA664" s="26" t="s">
        <v>327</v>
      </c>
      <c r="BB664" s="26" t="s">
        <v>327</v>
      </c>
      <c r="BE664" s="26" t="s">
        <v>327</v>
      </c>
      <c r="BF664" s="26" t="s">
        <v>327</v>
      </c>
      <c r="BG664" s="26" t="s">
        <v>327</v>
      </c>
      <c r="BH664" s="26" t="s">
        <v>327</v>
      </c>
      <c r="BK664" s="26" t="s">
        <v>327</v>
      </c>
      <c r="BL664" s="26" t="s">
        <v>327</v>
      </c>
      <c r="BM664" s="26" t="s">
        <v>327</v>
      </c>
      <c r="BN664" s="26" t="s">
        <v>327</v>
      </c>
      <c r="BQ664" s="26" t="s">
        <v>327</v>
      </c>
      <c r="BR664" s="26" t="s">
        <v>327</v>
      </c>
      <c r="BS664" s="26" t="s">
        <v>327</v>
      </c>
      <c r="BT664" s="26" t="s">
        <v>327</v>
      </c>
      <c r="BW664" s="26" t="s">
        <v>327</v>
      </c>
      <c r="BX664" s="26" t="s">
        <v>327</v>
      </c>
      <c r="BY664" s="26" t="s">
        <v>327</v>
      </c>
      <c r="BZ664" s="26" t="s">
        <v>327</v>
      </c>
      <c r="CC664" s="26" t="s">
        <v>327</v>
      </c>
      <c r="CD664" s="26" t="s">
        <v>327</v>
      </c>
      <c r="CE664" s="26" t="s">
        <v>327</v>
      </c>
      <c r="CF664" s="26" t="s">
        <v>327</v>
      </c>
      <c r="CI664" s="26" t="s">
        <v>327</v>
      </c>
      <c r="CJ664" s="26" t="s">
        <v>327</v>
      </c>
      <c r="CK664" s="26" t="s">
        <v>327</v>
      </c>
      <c r="CL664" s="26" t="s">
        <v>327</v>
      </c>
      <c r="CO664" s="26" t="s">
        <v>327</v>
      </c>
      <c r="CP664" s="26" t="s">
        <v>327</v>
      </c>
      <c r="CQ664" s="26" t="s">
        <v>327</v>
      </c>
      <c r="CR664" s="26" t="s">
        <v>327</v>
      </c>
      <c r="CU664" s="26" t="s">
        <v>327</v>
      </c>
      <c r="CV664" s="26" t="s">
        <v>327</v>
      </c>
      <c r="CW664" s="26" t="s">
        <v>327</v>
      </c>
      <c r="CX664" s="26" t="s">
        <v>327</v>
      </c>
    </row>
    <row r="665" spans="5:102" x14ac:dyDescent="0.45">
      <c r="E665" s="26" t="s">
        <v>327</v>
      </c>
      <c r="F665" s="26" t="s">
        <v>327</v>
      </c>
      <c r="G665" s="26" t="s">
        <v>327</v>
      </c>
      <c r="H665" s="26" t="s">
        <v>327</v>
      </c>
      <c r="I665" s="26" t="s">
        <v>327</v>
      </c>
      <c r="J665" s="26" t="s">
        <v>327</v>
      </c>
      <c r="K665" s="26" t="s">
        <v>327</v>
      </c>
      <c r="L665" s="26" t="s">
        <v>327</v>
      </c>
      <c r="M665" s="26" t="s">
        <v>327</v>
      </c>
      <c r="O665" s="26" t="s">
        <v>327</v>
      </c>
      <c r="P665" s="26" t="s">
        <v>327</v>
      </c>
      <c r="Q665" s="26" t="s">
        <v>327</v>
      </c>
      <c r="R665" s="26" t="s">
        <v>327</v>
      </c>
      <c r="U665" s="26" t="s">
        <v>327</v>
      </c>
      <c r="V665" s="26" t="s">
        <v>327</v>
      </c>
      <c r="W665" s="26" t="s">
        <v>327</v>
      </c>
      <c r="X665" s="26" t="s">
        <v>327</v>
      </c>
      <c r="AA665" s="26" t="s">
        <v>327</v>
      </c>
      <c r="AB665" s="26" t="s">
        <v>327</v>
      </c>
      <c r="AC665" s="26" t="s">
        <v>327</v>
      </c>
      <c r="AD665" s="26" t="s">
        <v>327</v>
      </c>
      <c r="AG665" s="26" t="s">
        <v>327</v>
      </c>
      <c r="AH665" s="26" t="s">
        <v>327</v>
      </c>
      <c r="AI665" s="26" t="s">
        <v>327</v>
      </c>
      <c r="AJ665" s="26" t="s">
        <v>327</v>
      </c>
      <c r="AM665" s="26" t="s">
        <v>327</v>
      </c>
      <c r="AN665" s="26" t="s">
        <v>327</v>
      </c>
      <c r="AO665" s="26" t="s">
        <v>327</v>
      </c>
      <c r="AP665" s="26" t="s">
        <v>327</v>
      </c>
      <c r="AS665" s="26" t="s">
        <v>327</v>
      </c>
      <c r="AT665" s="26" t="s">
        <v>327</v>
      </c>
      <c r="AU665" s="26" t="s">
        <v>327</v>
      </c>
      <c r="AV665" s="26" t="s">
        <v>327</v>
      </c>
      <c r="AY665" s="26" t="s">
        <v>327</v>
      </c>
      <c r="AZ665" s="26" t="s">
        <v>327</v>
      </c>
      <c r="BA665" s="26" t="s">
        <v>327</v>
      </c>
      <c r="BB665" s="26" t="s">
        <v>327</v>
      </c>
      <c r="BE665" s="26" t="s">
        <v>327</v>
      </c>
      <c r="BF665" s="26" t="s">
        <v>327</v>
      </c>
      <c r="BG665" s="26" t="s">
        <v>327</v>
      </c>
      <c r="BH665" s="26" t="s">
        <v>327</v>
      </c>
      <c r="BK665" s="26" t="s">
        <v>327</v>
      </c>
      <c r="BL665" s="26" t="s">
        <v>327</v>
      </c>
      <c r="BM665" s="26" t="s">
        <v>327</v>
      </c>
      <c r="BN665" s="26" t="s">
        <v>327</v>
      </c>
      <c r="BQ665" s="26" t="s">
        <v>327</v>
      </c>
      <c r="BR665" s="26" t="s">
        <v>327</v>
      </c>
      <c r="BS665" s="26" t="s">
        <v>327</v>
      </c>
      <c r="BT665" s="26" t="s">
        <v>327</v>
      </c>
      <c r="BW665" s="26" t="s">
        <v>327</v>
      </c>
      <c r="BX665" s="26" t="s">
        <v>327</v>
      </c>
      <c r="BY665" s="26" t="s">
        <v>327</v>
      </c>
      <c r="BZ665" s="26" t="s">
        <v>327</v>
      </c>
      <c r="CC665" s="26" t="s">
        <v>327</v>
      </c>
      <c r="CD665" s="26" t="s">
        <v>327</v>
      </c>
      <c r="CE665" s="26" t="s">
        <v>327</v>
      </c>
      <c r="CF665" s="26" t="s">
        <v>327</v>
      </c>
      <c r="CI665" s="26" t="s">
        <v>327</v>
      </c>
      <c r="CJ665" s="26" t="s">
        <v>327</v>
      </c>
      <c r="CK665" s="26" t="s">
        <v>327</v>
      </c>
      <c r="CL665" s="26" t="s">
        <v>327</v>
      </c>
      <c r="CO665" s="26" t="s">
        <v>327</v>
      </c>
      <c r="CP665" s="26" t="s">
        <v>327</v>
      </c>
      <c r="CQ665" s="26" t="s">
        <v>327</v>
      </c>
      <c r="CR665" s="26" t="s">
        <v>327</v>
      </c>
      <c r="CU665" s="26" t="s">
        <v>327</v>
      </c>
      <c r="CV665" s="26" t="s">
        <v>327</v>
      </c>
      <c r="CW665" s="26" t="s">
        <v>327</v>
      </c>
      <c r="CX665" s="26" t="s">
        <v>327</v>
      </c>
    </row>
    <row r="666" spans="5:102" x14ac:dyDescent="0.45">
      <c r="E666" s="26" t="s">
        <v>327</v>
      </c>
      <c r="F666" s="26" t="s">
        <v>327</v>
      </c>
      <c r="G666" s="26" t="s">
        <v>327</v>
      </c>
      <c r="H666" s="26" t="s">
        <v>327</v>
      </c>
      <c r="I666" s="26" t="s">
        <v>327</v>
      </c>
      <c r="J666" s="26" t="s">
        <v>327</v>
      </c>
      <c r="K666" s="26" t="s">
        <v>327</v>
      </c>
      <c r="L666" s="26" t="s">
        <v>327</v>
      </c>
      <c r="M666" s="26" t="s">
        <v>327</v>
      </c>
      <c r="O666" s="26" t="s">
        <v>327</v>
      </c>
      <c r="P666" s="26" t="s">
        <v>327</v>
      </c>
      <c r="Q666" s="26" t="s">
        <v>327</v>
      </c>
      <c r="R666" s="26" t="s">
        <v>327</v>
      </c>
      <c r="U666" s="26" t="s">
        <v>327</v>
      </c>
      <c r="V666" s="26" t="s">
        <v>327</v>
      </c>
      <c r="W666" s="26" t="s">
        <v>327</v>
      </c>
      <c r="X666" s="26" t="s">
        <v>327</v>
      </c>
      <c r="AA666" s="26" t="s">
        <v>327</v>
      </c>
      <c r="AB666" s="26" t="s">
        <v>327</v>
      </c>
      <c r="AC666" s="26" t="s">
        <v>327</v>
      </c>
      <c r="AD666" s="26" t="s">
        <v>327</v>
      </c>
      <c r="AG666" s="26" t="s">
        <v>327</v>
      </c>
      <c r="AH666" s="26" t="s">
        <v>327</v>
      </c>
      <c r="AI666" s="26" t="s">
        <v>327</v>
      </c>
      <c r="AJ666" s="26" t="s">
        <v>327</v>
      </c>
      <c r="AM666" s="26" t="s">
        <v>327</v>
      </c>
      <c r="AN666" s="26" t="s">
        <v>327</v>
      </c>
      <c r="AO666" s="26" t="s">
        <v>327</v>
      </c>
      <c r="AP666" s="26" t="s">
        <v>327</v>
      </c>
      <c r="AS666" s="26" t="s">
        <v>327</v>
      </c>
      <c r="AT666" s="26" t="s">
        <v>327</v>
      </c>
      <c r="AU666" s="26" t="s">
        <v>327</v>
      </c>
      <c r="AV666" s="26" t="s">
        <v>327</v>
      </c>
      <c r="AY666" s="26" t="s">
        <v>327</v>
      </c>
      <c r="AZ666" s="26" t="s">
        <v>327</v>
      </c>
      <c r="BA666" s="26" t="s">
        <v>327</v>
      </c>
      <c r="BB666" s="26" t="s">
        <v>327</v>
      </c>
      <c r="BE666" s="26" t="s">
        <v>327</v>
      </c>
      <c r="BF666" s="26" t="s">
        <v>327</v>
      </c>
      <c r="BG666" s="26" t="s">
        <v>327</v>
      </c>
      <c r="BH666" s="26" t="s">
        <v>327</v>
      </c>
      <c r="BK666" s="26" t="s">
        <v>327</v>
      </c>
      <c r="BL666" s="26" t="s">
        <v>327</v>
      </c>
      <c r="BM666" s="26" t="s">
        <v>327</v>
      </c>
      <c r="BN666" s="26" t="s">
        <v>327</v>
      </c>
      <c r="BQ666" s="26" t="s">
        <v>327</v>
      </c>
      <c r="BR666" s="26" t="s">
        <v>327</v>
      </c>
      <c r="BS666" s="26" t="s">
        <v>327</v>
      </c>
      <c r="BT666" s="26" t="s">
        <v>327</v>
      </c>
      <c r="BW666" s="26" t="s">
        <v>327</v>
      </c>
      <c r="BX666" s="26" t="s">
        <v>327</v>
      </c>
      <c r="BY666" s="26" t="s">
        <v>327</v>
      </c>
      <c r="BZ666" s="26" t="s">
        <v>327</v>
      </c>
      <c r="CC666" s="26" t="s">
        <v>327</v>
      </c>
      <c r="CD666" s="26" t="s">
        <v>327</v>
      </c>
      <c r="CE666" s="26" t="s">
        <v>327</v>
      </c>
      <c r="CF666" s="26" t="s">
        <v>327</v>
      </c>
      <c r="CI666" s="26" t="s">
        <v>327</v>
      </c>
      <c r="CJ666" s="26" t="s">
        <v>327</v>
      </c>
      <c r="CK666" s="26" t="s">
        <v>327</v>
      </c>
      <c r="CL666" s="26" t="s">
        <v>327</v>
      </c>
      <c r="CO666" s="26" t="s">
        <v>327</v>
      </c>
      <c r="CP666" s="26" t="s">
        <v>327</v>
      </c>
      <c r="CQ666" s="26" t="s">
        <v>327</v>
      </c>
      <c r="CR666" s="26" t="s">
        <v>327</v>
      </c>
      <c r="CU666" s="26" t="s">
        <v>327</v>
      </c>
      <c r="CV666" s="26" t="s">
        <v>327</v>
      </c>
      <c r="CW666" s="26" t="s">
        <v>327</v>
      </c>
      <c r="CX666" s="26" t="s">
        <v>327</v>
      </c>
    </row>
    <row r="667" spans="5:102" x14ac:dyDescent="0.45">
      <c r="E667" s="26" t="s">
        <v>327</v>
      </c>
      <c r="F667" s="26" t="s">
        <v>327</v>
      </c>
      <c r="G667" s="26" t="s">
        <v>327</v>
      </c>
      <c r="H667" s="26" t="s">
        <v>327</v>
      </c>
      <c r="I667" s="26" t="s">
        <v>327</v>
      </c>
      <c r="J667" s="26" t="s">
        <v>327</v>
      </c>
      <c r="K667" s="26" t="s">
        <v>327</v>
      </c>
      <c r="L667" s="26" t="s">
        <v>327</v>
      </c>
      <c r="M667" s="26" t="s">
        <v>327</v>
      </c>
      <c r="O667" s="26" t="s">
        <v>327</v>
      </c>
      <c r="P667" s="26" t="s">
        <v>327</v>
      </c>
      <c r="Q667" s="26" t="s">
        <v>327</v>
      </c>
      <c r="R667" s="26" t="s">
        <v>327</v>
      </c>
      <c r="U667" s="26" t="s">
        <v>327</v>
      </c>
      <c r="V667" s="26" t="s">
        <v>327</v>
      </c>
      <c r="W667" s="26" t="s">
        <v>327</v>
      </c>
      <c r="X667" s="26" t="s">
        <v>327</v>
      </c>
      <c r="AA667" s="26" t="s">
        <v>327</v>
      </c>
      <c r="AB667" s="26" t="s">
        <v>327</v>
      </c>
      <c r="AC667" s="26" t="s">
        <v>327</v>
      </c>
      <c r="AD667" s="26" t="s">
        <v>327</v>
      </c>
      <c r="AG667" s="26" t="s">
        <v>327</v>
      </c>
      <c r="AH667" s="26" t="s">
        <v>327</v>
      </c>
      <c r="AI667" s="26" t="s">
        <v>327</v>
      </c>
      <c r="AJ667" s="26" t="s">
        <v>327</v>
      </c>
      <c r="AM667" s="26" t="s">
        <v>327</v>
      </c>
      <c r="AN667" s="26" t="s">
        <v>327</v>
      </c>
      <c r="AO667" s="26" t="s">
        <v>327</v>
      </c>
      <c r="AP667" s="26" t="s">
        <v>327</v>
      </c>
      <c r="AS667" s="26" t="s">
        <v>327</v>
      </c>
      <c r="AT667" s="26" t="s">
        <v>327</v>
      </c>
      <c r="AU667" s="26" t="s">
        <v>327</v>
      </c>
      <c r="AV667" s="26" t="s">
        <v>327</v>
      </c>
      <c r="AY667" s="26" t="s">
        <v>327</v>
      </c>
      <c r="AZ667" s="26" t="s">
        <v>327</v>
      </c>
      <c r="BA667" s="26" t="s">
        <v>327</v>
      </c>
      <c r="BB667" s="26" t="s">
        <v>327</v>
      </c>
      <c r="BE667" s="26" t="s">
        <v>327</v>
      </c>
      <c r="BF667" s="26" t="s">
        <v>327</v>
      </c>
      <c r="BG667" s="26" t="s">
        <v>327</v>
      </c>
      <c r="BH667" s="26" t="s">
        <v>327</v>
      </c>
      <c r="BK667" s="26" t="s">
        <v>327</v>
      </c>
      <c r="BL667" s="26" t="s">
        <v>327</v>
      </c>
      <c r="BM667" s="26" t="s">
        <v>327</v>
      </c>
      <c r="BN667" s="26" t="s">
        <v>327</v>
      </c>
      <c r="BQ667" s="26" t="s">
        <v>327</v>
      </c>
      <c r="BR667" s="26" t="s">
        <v>327</v>
      </c>
      <c r="BS667" s="26" t="s">
        <v>327</v>
      </c>
      <c r="BT667" s="26" t="s">
        <v>327</v>
      </c>
      <c r="BW667" s="26" t="s">
        <v>327</v>
      </c>
      <c r="BX667" s="26" t="s">
        <v>327</v>
      </c>
      <c r="BY667" s="26" t="s">
        <v>327</v>
      </c>
      <c r="BZ667" s="26" t="s">
        <v>327</v>
      </c>
      <c r="CC667" s="26" t="s">
        <v>327</v>
      </c>
      <c r="CD667" s="26" t="s">
        <v>327</v>
      </c>
      <c r="CE667" s="26" t="s">
        <v>327</v>
      </c>
      <c r="CF667" s="26" t="s">
        <v>327</v>
      </c>
      <c r="CI667" s="26" t="s">
        <v>327</v>
      </c>
      <c r="CJ667" s="26" t="s">
        <v>327</v>
      </c>
      <c r="CK667" s="26" t="s">
        <v>327</v>
      </c>
      <c r="CL667" s="26" t="s">
        <v>327</v>
      </c>
      <c r="CO667" s="26" t="s">
        <v>327</v>
      </c>
      <c r="CP667" s="26" t="s">
        <v>327</v>
      </c>
      <c r="CQ667" s="26" t="s">
        <v>327</v>
      </c>
      <c r="CR667" s="26" t="s">
        <v>327</v>
      </c>
      <c r="CU667" s="26" t="s">
        <v>327</v>
      </c>
      <c r="CV667" s="26" t="s">
        <v>327</v>
      </c>
      <c r="CW667" s="26" t="s">
        <v>327</v>
      </c>
      <c r="CX667" s="26" t="s">
        <v>327</v>
      </c>
    </row>
    <row r="668" spans="5:102" x14ac:dyDescent="0.45">
      <c r="E668" s="26" t="s">
        <v>327</v>
      </c>
      <c r="F668" s="26" t="s">
        <v>327</v>
      </c>
      <c r="G668" s="26" t="s">
        <v>327</v>
      </c>
      <c r="H668" s="26" t="s">
        <v>327</v>
      </c>
      <c r="I668" s="26" t="s">
        <v>327</v>
      </c>
      <c r="J668" s="26" t="s">
        <v>327</v>
      </c>
      <c r="K668" s="26" t="s">
        <v>327</v>
      </c>
      <c r="L668" s="26" t="s">
        <v>327</v>
      </c>
      <c r="M668" s="26" t="s">
        <v>327</v>
      </c>
      <c r="O668" s="26" t="s">
        <v>327</v>
      </c>
      <c r="P668" s="26" t="s">
        <v>327</v>
      </c>
      <c r="Q668" s="26" t="s">
        <v>327</v>
      </c>
      <c r="R668" s="26" t="s">
        <v>327</v>
      </c>
      <c r="U668" s="26" t="s">
        <v>327</v>
      </c>
      <c r="V668" s="26" t="s">
        <v>327</v>
      </c>
      <c r="W668" s="26" t="s">
        <v>327</v>
      </c>
      <c r="X668" s="26" t="s">
        <v>327</v>
      </c>
      <c r="AA668" s="26" t="s">
        <v>327</v>
      </c>
      <c r="AB668" s="26" t="s">
        <v>327</v>
      </c>
      <c r="AC668" s="26" t="s">
        <v>327</v>
      </c>
      <c r="AD668" s="26" t="s">
        <v>327</v>
      </c>
      <c r="AG668" s="26" t="s">
        <v>327</v>
      </c>
      <c r="AH668" s="26" t="s">
        <v>327</v>
      </c>
      <c r="AI668" s="26" t="s">
        <v>327</v>
      </c>
      <c r="AJ668" s="26" t="s">
        <v>327</v>
      </c>
      <c r="AM668" s="26" t="s">
        <v>327</v>
      </c>
      <c r="AN668" s="26" t="s">
        <v>327</v>
      </c>
      <c r="AO668" s="26" t="s">
        <v>327</v>
      </c>
      <c r="AP668" s="26" t="s">
        <v>327</v>
      </c>
      <c r="AS668" s="26" t="s">
        <v>327</v>
      </c>
      <c r="AT668" s="26" t="s">
        <v>327</v>
      </c>
      <c r="AU668" s="26" t="s">
        <v>327</v>
      </c>
      <c r="AV668" s="26" t="s">
        <v>327</v>
      </c>
      <c r="AY668" s="26" t="s">
        <v>327</v>
      </c>
      <c r="AZ668" s="26" t="s">
        <v>327</v>
      </c>
      <c r="BA668" s="26" t="s">
        <v>327</v>
      </c>
      <c r="BB668" s="26" t="s">
        <v>327</v>
      </c>
      <c r="BE668" s="26" t="s">
        <v>327</v>
      </c>
      <c r="BF668" s="26" t="s">
        <v>327</v>
      </c>
      <c r="BG668" s="26" t="s">
        <v>327</v>
      </c>
      <c r="BH668" s="26" t="s">
        <v>327</v>
      </c>
      <c r="BK668" s="26" t="s">
        <v>327</v>
      </c>
      <c r="BL668" s="26" t="s">
        <v>327</v>
      </c>
      <c r="BM668" s="26" t="s">
        <v>327</v>
      </c>
      <c r="BN668" s="26" t="s">
        <v>327</v>
      </c>
      <c r="BQ668" s="26" t="s">
        <v>327</v>
      </c>
      <c r="BR668" s="26" t="s">
        <v>327</v>
      </c>
      <c r="BS668" s="26" t="s">
        <v>327</v>
      </c>
      <c r="BT668" s="26" t="s">
        <v>327</v>
      </c>
      <c r="BW668" s="26" t="s">
        <v>327</v>
      </c>
      <c r="BX668" s="26" t="s">
        <v>327</v>
      </c>
      <c r="BY668" s="26" t="s">
        <v>327</v>
      </c>
      <c r="BZ668" s="26" t="s">
        <v>327</v>
      </c>
      <c r="CC668" s="26" t="s">
        <v>327</v>
      </c>
      <c r="CD668" s="26" t="s">
        <v>327</v>
      </c>
      <c r="CE668" s="26" t="s">
        <v>327</v>
      </c>
      <c r="CF668" s="26" t="s">
        <v>327</v>
      </c>
      <c r="CI668" s="26" t="s">
        <v>327</v>
      </c>
      <c r="CJ668" s="26" t="s">
        <v>327</v>
      </c>
      <c r="CK668" s="26" t="s">
        <v>327</v>
      </c>
      <c r="CL668" s="26" t="s">
        <v>327</v>
      </c>
      <c r="CO668" s="26" t="s">
        <v>327</v>
      </c>
      <c r="CP668" s="26" t="s">
        <v>327</v>
      </c>
      <c r="CQ668" s="26" t="s">
        <v>327</v>
      </c>
      <c r="CR668" s="26" t="s">
        <v>327</v>
      </c>
      <c r="CU668" s="26" t="s">
        <v>327</v>
      </c>
      <c r="CV668" s="26" t="s">
        <v>327</v>
      </c>
      <c r="CW668" s="26" t="s">
        <v>327</v>
      </c>
      <c r="CX668" s="26" t="s">
        <v>327</v>
      </c>
    </row>
    <row r="669" spans="5:102" x14ac:dyDescent="0.45">
      <c r="E669" s="26" t="s">
        <v>327</v>
      </c>
      <c r="F669" s="26" t="s">
        <v>327</v>
      </c>
      <c r="G669" s="26" t="s">
        <v>327</v>
      </c>
      <c r="H669" s="26" t="s">
        <v>327</v>
      </c>
      <c r="I669" s="26" t="s">
        <v>327</v>
      </c>
      <c r="J669" s="26" t="s">
        <v>327</v>
      </c>
      <c r="K669" s="26" t="s">
        <v>327</v>
      </c>
      <c r="L669" s="26" t="s">
        <v>327</v>
      </c>
      <c r="M669" s="26" t="s">
        <v>327</v>
      </c>
      <c r="O669" s="26" t="s">
        <v>327</v>
      </c>
      <c r="P669" s="26" t="s">
        <v>327</v>
      </c>
      <c r="Q669" s="26" t="s">
        <v>327</v>
      </c>
      <c r="R669" s="26" t="s">
        <v>327</v>
      </c>
      <c r="U669" s="26" t="s">
        <v>327</v>
      </c>
      <c r="V669" s="26" t="s">
        <v>327</v>
      </c>
      <c r="W669" s="26" t="s">
        <v>327</v>
      </c>
      <c r="X669" s="26" t="s">
        <v>327</v>
      </c>
      <c r="AA669" s="26" t="s">
        <v>327</v>
      </c>
      <c r="AB669" s="26" t="s">
        <v>327</v>
      </c>
      <c r="AC669" s="26" t="s">
        <v>327</v>
      </c>
      <c r="AD669" s="26" t="s">
        <v>327</v>
      </c>
      <c r="AG669" s="26" t="s">
        <v>327</v>
      </c>
      <c r="AH669" s="26" t="s">
        <v>327</v>
      </c>
      <c r="AI669" s="26" t="s">
        <v>327</v>
      </c>
      <c r="AJ669" s="26" t="s">
        <v>327</v>
      </c>
      <c r="AM669" s="26" t="s">
        <v>327</v>
      </c>
      <c r="AN669" s="26" t="s">
        <v>327</v>
      </c>
      <c r="AO669" s="26" t="s">
        <v>327</v>
      </c>
      <c r="AP669" s="26" t="s">
        <v>327</v>
      </c>
      <c r="AS669" s="26" t="s">
        <v>327</v>
      </c>
      <c r="AT669" s="26" t="s">
        <v>327</v>
      </c>
      <c r="AU669" s="26" t="s">
        <v>327</v>
      </c>
      <c r="AV669" s="26" t="s">
        <v>327</v>
      </c>
      <c r="AY669" s="26" t="s">
        <v>327</v>
      </c>
      <c r="AZ669" s="26" t="s">
        <v>327</v>
      </c>
      <c r="BA669" s="26" t="s">
        <v>327</v>
      </c>
      <c r="BB669" s="26" t="s">
        <v>327</v>
      </c>
      <c r="BE669" s="26" t="s">
        <v>327</v>
      </c>
      <c r="BF669" s="26" t="s">
        <v>327</v>
      </c>
      <c r="BG669" s="26" t="s">
        <v>327</v>
      </c>
      <c r="BH669" s="26" t="s">
        <v>327</v>
      </c>
      <c r="BK669" s="26" t="s">
        <v>327</v>
      </c>
      <c r="BL669" s="26" t="s">
        <v>327</v>
      </c>
      <c r="BM669" s="26" t="s">
        <v>327</v>
      </c>
      <c r="BN669" s="26" t="s">
        <v>327</v>
      </c>
      <c r="BQ669" s="26" t="s">
        <v>327</v>
      </c>
      <c r="BR669" s="26" t="s">
        <v>327</v>
      </c>
      <c r="BS669" s="26" t="s">
        <v>327</v>
      </c>
      <c r="BT669" s="26" t="s">
        <v>327</v>
      </c>
      <c r="BW669" s="26" t="s">
        <v>327</v>
      </c>
      <c r="BX669" s="26" t="s">
        <v>327</v>
      </c>
      <c r="BY669" s="26" t="s">
        <v>327</v>
      </c>
      <c r="BZ669" s="26" t="s">
        <v>327</v>
      </c>
      <c r="CC669" s="26" t="s">
        <v>327</v>
      </c>
      <c r="CD669" s="26" t="s">
        <v>327</v>
      </c>
      <c r="CE669" s="26" t="s">
        <v>327</v>
      </c>
      <c r="CF669" s="26" t="s">
        <v>327</v>
      </c>
      <c r="CI669" s="26" t="s">
        <v>327</v>
      </c>
      <c r="CJ669" s="26" t="s">
        <v>327</v>
      </c>
      <c r="CK669" s="26" t="s">
        <v>327</v>
      </c>
      <c r="CL669" s="26" t="s">
        <v>327</v>
      </c>
      <c r="CO669" s="26" t="s">
        <v>327</v>
      </c>
      <c r="CP669" s="26" t="s">
        <v>327</v>
      </c>
      <c r="CQ669" s="26" t="s">
        <v>327</v>
      </c>
      <c r="CR669" s="26" t="s">
        <v>327</v>
      </c>
      <c r="CU669" s="26" t="s">
        <v>327</v>
      </c>
      <c r="CV669" s="26" t="s">
        <v>327</v>
      </c>
      <c r="CW669" s="26" t="s">
        <v>327</v>
      </c>
      <c r="CX669" s="26" t="s">
        <v>327</v>
      </c>
    </row>
    <row r="670" spans="5:102" x14ac:dyDescent="0.45">
      <c r="E670" s="26" t="s">
        <v>327</v>
      </c>
      <c r="F670" s="26" t="s">
        <v>327</v>
      </c>
      <c r="G670" s="26" t="s">
        <v>327</v>
      </c>
      <c r="H670" s="26" t="s">
        <v>327</v>
      </c>
      <c r="I670" s="26" t="s">
        <v>327</v>
      </c>
      <c r="J670" s="26" t="s">
        <v>327</v>
      </c>
      <c r="K670" s="26" t="s">
        <v>327</v>
      </c>
      <c r="L670" s="26" t="s">
        <v>327</v>
      </c>
      <c r="M670" s="26" t="s">
        <v>327</v>
      </c>
      <c r="O670" s="26" t="s">
        <v>327</v>
      </c>
      <c r="P670" s="26" t="s">
        <v>327</v>
      </c>
      <c r="Q670" s="26" t="s">
        <v>327</v>
      </c>
      <c r="R670" s="26" t="s">
        <v>327</v>
      </c>
      <c r="U670" s="26" t="s">
        <v>327</v>
      </c>
      <c r="V670" s="26" t="s">
        <v>327</v>
      </c>
      <c r="W670" s="26" t="s">
        <v>327</v>
      </c>
      <c r="X670" s="26" t="s">
        <v>327</v>
      </c>
      <c r="AA670" s="26" t="s">
        <v>327</v>
      </c>
      <c r="AB670" s="26" t="s">
        <v>327</v>
      </c>
      <c r="AC670" s="26" t="s">
        <v>327</v>
      </c>
      <c r="AD670" s="26" t="s">
        <v>327</v>
      </c>
      <c r="AG670" s="26" t="s">
        <v>327</v>
      </c>
      <c r="AH670" s="26" t="s">
        <v>327</v>
      </c>
      <c r="AI670" s="26" t="s">
        <v>327</v>
      </c>
      <c r="AJ670" s="26" t="s">
        <v>327</v>
      </c>
      <c r="AM670" s="26" t="s">
        <v>327</v>
      </c>
      <c r="AN670" s="26" t="s">
        <v>327</v>
      </c>
      <c r="AO670" s="26" t="s">
        <v>327</v>
      </c>
      <c r="AP670" s="26" t="s">
        <v>327</v>
      </c>
      <c r="AS670" s="26" t="s">
        <v>327</v>
      </c>
      <c r="AT670" s="26" t="s">
        <v>327</v>
      </c>
      <c r="AU670" s="26" t="s">
        <v>327</v>
      </c>
      <c r="AV670" s="26" t="s">
        <v>327</v>
      </c>
      <c r="AY670" s="26" t="s">
        <v>327</v>
      </c>
      <c r="AZ670" s="26" t="s">
        <v>327</v>
      </c>
      <c r="BA670" s="26" t="s">
        <v>327</v>
      </c>
      <c r="BB670" s="26" t="s">
        <v>327</v>
      </c>
      <c r="BE670" s="26" t="s">
        <v>327</v>
      </c>
      <c r="BF670" s="26" t="s">
        <v>327</v>
      </c>
      <c r="BG670" s="26" t="s">
        <v>327</v>
      </c>
      <c r="BH670" s="26" t="s">
        <v>327</v>
      </c>
      <c r="BK670" s="26" t="s">
        <v>327</v>
      </c>
      <c r="BL670" s="26" t="s">
        <v>327</v>
      </c>
      <c r="BM670" s="26" t="s">
        <v>327</v>
      </c>
      <c r="BN670" s="26" t="s">
        <v>327</v>
      </c>
      <c r="BQ670" s="26" t="s">
        <v>327</v>
      </c>
      <c r="BR670" s="26" t="s">
        <v>327</v>
      </c>
      <c r="BS670" s="26" t="s">
        <v>327</v>
      </c>
      <c r="BT670" s="26" t="s">
        <v>327</v>
      </c>
      <c r="BW670" s="26" t="s">
        <v>327</v>
      </c>
      <c r="BX670" s="26" t="s">
        <v>327</v>
      </c>
      <c r="BY670" s="26" t="s">
        <v>327</v>
      </c>
      <c r="BZ670" s="26" t="s">
        <v>327</v>
      </c>
      <c r="CC670" s="26" t="s">
        <v>327</v>
      </c>
      <c r="CD670" s="26" t="s">
        <v>327</v>
      </c>
      <c r="CE670" s="26" t="s">
        <v>327</v>
      </c>
      <c r="CF670" s="26" t="s">
        <v>327</v>
      </c>
      <c r="CI670" s="26" t="s">
        <v>327</v>
      </c>
      <c r="CJ670" s="26" t="s">
        <v>327</v>
      </c>
      <c r="CK670" s="26" t="s">
        <v>327</v>
      </c>
      <c r="CL670" s="26" t="s">
        <v>327</v>
      </c>
      <c r="CO670" s="26" t="s">
        <v>327</v>
      </c>
      <c r="CP670" s="26" t="s">
        <v>327</v>
      </c>
      <c r="CQ670" s="26" t="s">
        <v>327</v>
      </c>
      <c r="CR670" s="26" t="s">
        <v>327</v>
      </c>
      <c r="CU670" s="26" t="s">
        <v>327</v>
      </c>
      <c r="CV670" s="26" t="s">
        <v>327</v>
      </c>
      <c r="CW670" s="26" t="s">
        <v>327</v>
      </c>
      <c r="CX670" s="26" t="s">
        <v>327</v>
      </c>
    </row>
    <row r="671" spans="5:102" x14ac:dyDescent="0.45">
      <c r="E671" s="26" t="s">
        <v>327</v>
      </c>
      <c r="F671" s="26" t="s">
        <v>327</v>
      </c>
      <c r="G671" s="26" t="s">
        <v>327</v>
      </c>
      <c r="H671" s="26" t="s">
        <v>327</v>
      </c>
      <c r="I671" s="26" t="s">
        <v>327</v>
      </c>
      <c r="J671" s="26" t="s">
        <v>327</v>
      </c>
      <c r="K671" s="26" t="s">
        <v>327</v>
      </c>
      <c r="L671" s="26" t="s">
        <v>327</v>
      </c>
      <c r="M671" s="26" t="s">
        <v>327</v>
      </c>
      <c r="O671" s="26" t="s">
        <v>327</v>
      </c>
      <c r="P671" s="26" t="s">
        <v>327</v>
      </c>
      <c r="Q671" s="26" t="s">
        <v>327</v>
      </c>
      <c r="R671" s="26" t="s">
        <v>327</v>
      </c>
      <c r="U671" s="26" t="s">
        <v>327</v>
      </c>
      <c r="V671" s="26" t="s">
        <v>327</v>
      </c>
      <c r="W671" s="26" t="s">
        <v>327</v>
      </c>
      <c r="X671" s="26" t="s">
        <v>327</v>
      </c>
      <c r="AA671" s="26" t="s">
        <v>327</v>
      </c>
      <c r="AB671" s="26" t="s">
        <v>327</v>
      </c>
      <c r="AC671" s="26" t="s">
        <v>327</v>
      </c>
      <c r="AD671" s="26" t="s">
        <v>327</v>
      </c>
      <c r="AG671" s="26" t="s">
        <v>327</v>
      </c>
      <c r="AH671" s="26" t="s">
        <v>327</v>
      </c>
      <c r="AI671" s="26" t="s">
        <v>327</v>
      </c>
      <c r="AJ671" s="26" t="s">
        <v>327</v>
      </c>
      <c r="AM671" s="26" t="s">
        <v>327</v>
      </c>
      <c r="AN671" s="26" t="s">
        <v>327</v>
      </c>
      <c r="AO671" s="26" t="s">
        <v>327</v>
      </c>
      <c r="AP671" s="26" t="s">
        <v>327</v>
      </c>
      <c r="AS671" s="26" t="s">
        <v>327</v>
      </c>
      <c r="AT671" s="26" t="s">
        <v>327</v>
      </c>
      <c r="AU671" s="26" t="s">
        <v>327</v>
      </c>
      <c r="AV671" s="26" t="s">
        <v>327</v>
      </c>
      <c r="AY671" s="26" t="s">
        <v>327</v>
      </c>
      <c r="AZ671" s="26" t="s">
        <v>327</v>
      </c>
      <c r="BA671" s="26" t="s">
        <v>327</v>
      </c>
      <c r="BB671" s="26" t="s">
        <v>327</v>
      </c>
      <c r="BE671" s="26" t="s">
        <v>327</v>
      </c>
      <c r="BF671" s="26" t="s">
        <v>327</v>
      </c>
      <c r="BG671" s="26" t="s">
        <v>327</v>
      </c>
      <c r="BH671" s="26" t="s">
        <v>327</v>
      </c>
      <c r="BK671" s="26" t="s">
        <v>327</v>
      </c>
      <c r="BL671" s="26" t="s">
        <v>327</v>
      </c>
      <c r="BM671" s="26" t="s">
        <v>327</v>
      </c>
      <c r="BN671" s="26" t="s">
        <v>327</v>
      </c>
      <c r="BQ671" s="26" t="s">
        <v>327</v>
      </c>
      <c r="BR671" s="26" t="s">
        <v>327</v>
      </c>
      <c r="BS671" s="26" t="s">
        <v>327</v>
      </c>
      <c r="BT671" s="26" t="s">
        <v>327</v>
      </c>
      <c r="BW671" s="26" t="s">
        <v>327</v>
      </c>
      <c r="BX671" s="26" t="s">
        <v>327</v>
      </c>
      <c r="BY671" s="26" t="s">
        <v>327</v>
      </c>
      <c r="BZ671" s="26" t="s">
        <v>327</v>
      </c>
      <c r="CC671" s="26" t="s">
        <v>327</v>
      </c>
      <c r="CD671" s="26" t="s">
        <v>327</v>
      </c>
      <c r="CE671" s="26" t="s">
        <v>327</v>
      </c>
      <c r="CF671" s="26" t="s">
        <v>327</v>
      </c>
      <c r="CI671" s="26" t="s">
        <v>327</v>
      </c>
      <c r="CJ671" s="26" t="s">
        <v>327</v>
      </c>
      <c r="CK671" s="26" t="s">
        <v>327</v>
      </c>
      <c r="CL671" s="26" t="s">
        <v>327</v>
      </c>
      <c r="CO671" s="26" t="s">
        <v>327</v>
      </c>
      <c r="CP671" s="26" t="s">
        <v>327</v>
      </c>
      <c r="CQ671" s="26" t="s">
        <v>327</v>
      </c>
      <c r="CR671" s="26" t="s">
        <v>327</v>
      </c>
      <c r="CU671" s="26" t="s">
        <v>327</v>
      </c>
      <c r="CV671" s="26" t="s">
        <v>327</v>
      </c>
      <c r="CW671" s="26" t="s">
        <v>327</v>
      </c>
      <c r="CX671" s="26" t="s">
        <v>327</v>
      </c>
    </row>
    <row r="672" spans="5:102" x14ac:dyDescent="0.45">
      <c r="E672" s="26" t="s">
        <v>327</v>
      </c>
      <c r="F672" s="26" t="s">
        <v>327</v>
      </c>
      <c r="G672" s="26" t="s">
        <v>327</v>
      </c>
      <c r="H672" s="26" t="s">
        <v>327</v>
      </c>
      <c r="I672" s="26" t="s">
        <v>327</v>
      </c>
      <c r="J672" s="26" t="s">
        <v>327</v>
      </c>
      <c r="K672" s="26" t="s">
        <v>327</v>
      </c>
      <c r="L672" s="26" t="s">
        <v>327</v>
      </c>
      <c r="M672" s="26" t="s">
        <v>327</v>
      </c>
      <c r="O672" s="26" t="s">
        <v>327</v>
      </c>
      <c r="P672" s="26" t="s">
        <v>327</v>
      </c>
      <c r="Q672" s="26" t="s">
        <v>327</v>
      </c>
      <c r="R672" s="26" t="s">
        <v>327</v>
      </c>
      <c r="U672" s="26" t="s">
        <v>327</v>
      </c>
      <c r="V672" s="26" t="s">
        <v>327</v>
      </c>
      <c r="W672" s="26" t="s">
        <v>327</v>
      </c>
      <c r="X672" s="26" t="s">
        <v>327</v>
      </c>
      <c r="AA672" s="26" t="s">
        <v>327</v>
      </c>
      <c r="AB672" s="26" t="s">
        <v>327</v>
      </c>
      <c r="AC672" s="26" t="s">
        <v>327</v>
      </c>
      <c r="AD672" s="26" t="s">
        <v>327</v>
      </c>
      <c r="AG672" s="26" t="s">
        <v>327</v>
      </c>
      <c r="AH672" s="26" t="s">
        <v>327</v>
      </c>
      <c r="AI672" s="26" t="s">
        <v>327</v>
      </c>
      <c r="AJ672" s="26" t="s">
        <v>327</v>
      </c>
      <c r="AM672" s="26" t="s">
        <v>327</v>
      </c>
      <c r="AN672" s="26" t="s">
        <v>327</v>
      </c>
      <c r="AO672" s="26" t="s">
        <v>327</v>
      </c>
      <c r="AP672" s="26" t="s">
        <v>327</v>
      </c>
      <c r="AS672" s="26" t="s">
        <v>327</v>
      </c>
      <c r="AT672" s="26" t="s">
        <v>327</v>
      </c>
      <c r="AU672" s="26" t="s">
        <v>327</v>
      </c>
      <c r="AV672" s="26" t="s">
        <v>327</v>
      </c>
      <c r="AY672" s="26" t="s">
        <v>327</v>
      </c>
      <c r="AZ672" s="26" t="s">
        <v>327</v>
      </c>
      <c r="BA672" s="26" t="s">
        <v>327</v>
      </c>
      <c r="BB672" s="26" t="s">
        <v>327</v>
      </c>
      <c r="BE672" s="26" t="s">
        <v>327</v>
      </c>
      <c r="BF672" s="26" t="s">
        <v>327</v>
      </c>
      <c r="BG672" s="26" t="s">
        <v>327</v>
      </c>
      <c r="BH672" s="26" t="s">
        <v>327</v>
      </c>
      <c r="BK672" s="26" t="s">
        <v>327</v>
      </c>
      <c r="BL672" s="26" t="s">
        <v>327</v>
      </c>
      <c r="BM672" s="26" t="s">
        <v>327</v>
      </c>
      <c r="BN672" s="26" t="s">
        <v>327</v>
      </c>
      <c r="BQ672" s="26" t="s">
        <v>327</v>
      </c>
      <c r="BR672" s="26" t="s">
        <v>327</v>
      </c>
      <c r="BS672" s="26" t="s">
        <v>327</v>
      </c>
      <c r="BT672" s="26" t="s">
        <v>327</v>
      </c>
      <c r="BW672" s="26" t="s">
        <v>327</v>
      </c>
      <c r="BX672" s="26" t="s">
        <v>327</v>
      </c>
      <c r="BY672" s="26" t="s">
        <v>327</v>
      </c>
      <c r="BZ672" s="26" t="s">
        <v>327</v>
      </c>
      <c r="CC672" s="26" t="s">
        <v>327</v>
      </c>
      <c r="CD672" s="26" t="s">
        <v>327</v>
      </c>
      <c r="CE672" s="26" t="s">
        <v>327</v>
      </c>
      <c r="CF672" s="26" t="s">
        <v>327</v>
      </c>
      <c r="CI672" s="26" t="s">
        <v>327</v>
      </c>
      <c r="CJ672" s="26" t="s">
        <v>327</v>
      </c>
      <c r="CK672" s="26" t="s">
        <v>327</v>
      </c>
      <c r="CL672" s="26" t="s">
        <v>327</v>
      </c>
      <c r="CO672" s="26" t="s">
        <v>327</v>
      </c>
      <c r="CP672" s="26" t="s">
        <v>327</v>
      </c>
      <c r="CQ672" s="26" t="s">
        <v>327</v>
      </c>
      <c r="CR672" s="26" t="s">
        <v>327</v>
      </c>
      <c r="CU672" s="26" t="s">
        <v>327</v>
      </c>
      <c r="CV672" s="26" t="s">
        <v>327</v>
      </c>
      <c r="CW672" s="26" t="s">
        <v>327</v>
      </c>
      <c r="CX672" s="26" t="s">
        <v>327</v>
      </c>
    </row>
    <row r="673" spans="5:102" x14ac:dyDescent="0.45">
      <c r="E673" s="26" t="s">
        <v>327</v>
      </c>
      <c r="F673" s="26" t="s">
        <v>327</v>
      </c>
      <c r="G673" s="26" t="s">
        <v>327</v>
      </c>
      <c r="H673" s="26" t="s">
        <v>327</v>
      </c>
      <c r="I673" s="26" t="s">
        <v>327</v>
      </c>
      <c r="J673" s="26" t="s">
        <v>327</v>
      </c>
      <c r="K673" s="26" t="s">
        <v>327</v>
      </c>
      <c r="L673" s="26" t="s">
        <v>327</v>
      </c>
      <c r="M673" s="26" t="s">
        <v>327</v>
      </c>
      <c r="O673" s="26" t="s">
        <v>327</v>
      </c>
      <c r="P673" s="26" t="s">
        <v>327</v>
      </c>
      <c r="Q673" s="26" t="s">
        <v>327</v>
      </c>
      <c r="R673" s="26" t="s">
        <v>327</v>
      </c>
      <c r="U673" s="26" t="s">
        <v>327</v>
      </c>
      <c r="V673" s="26" t="s">
        <v>327</v>
      </c>
      <c r="W673" s="26" t="s">
        <v>327</v>
      </c>
      <c r="X673" s="26" t="s">
        <v>327</v>
      </c>
      <c r="AA673" s="26" t="s">
        <v>327</v>
      </c>
      <c r="AB673" s="26" t="s">
        <v>327</v>
      </c>
      <c r="AC673" s="26" t="s">
        <v>327</v>
      </c>
      <c r="AD673" s="26" t="s">
        <v>327</v>
      </c>
      <c r="AG673" s="26" t="s">
        <v>327</v>
      </c>
      <c r="AH673" s="26" t="s">
        <v>327</v>
      </c>
      <c r="AI673" s="26" t="s">
        <v>327</v>
      </c>
      <c r="AJ673" s="26" t="s">
        <v>327</v>
      </c>
      <c r="AM673" s="26" t="s">
        <v>327</v>
      </c>
      <c r="AN673" s="26" t="s">
        <v>327</v>
      </c>
      <c r="AO673" s="26" t="s">
        <v>327</v>
      </c>
      <c r="AP673" s="26" t="s">
        <v>327</v>
      </c>
      <c r="AS673" s="26" t="s">
        <v>327</v>
      </c>
      <c r="AT673" s="26" t="s">
        <v>327</v>
      </c>
      <c r="AU673" s="26" t="s">
        <v>327</v>
      </c>
      <c r="AV673" s="26" t="s">
        <v>327</v>
      </c>
      <c r="AY673" s="26" t="s">
        <v>327</v>
      </c>
      <c r="AZ673" s="26" t="s">
        <v>327</v>
      </c>
      <c r="BA673" s="26" t="s">
        <v>327</v>
      </c>
      <c r="BB673" s="26" t="s">
        <v>327</v>
      </c>
      <c r="BE673" s="26" t="s">
        <v>327</v>
      </c>
      <c r="BF673" s="26" t="s">
        <v>327</v>
      </c>
      <c r="BG673" s="26" t="s">
        <v>327</v>
      </c>
      <c r="BH673" s="26" t="s">
        <v>327</v>
      </c>
      <c r="BK673" s="26" t="s">
        <v>327</v>
      </c>
      <c r="BL673" s="26" t="s">
        <v>327</v>
      </c>
      <c r="BM673" s="26" t="s">
        <v>327</v>
      </c>
      <c r="BN673" s="26" t="s">
        <v>327</v>
      </c>
      <c r="BQ673" s="26" t="s">
        <v>327</v>
      </c>
      <c r="BR673" s="26" t="s">
        <v>327</v>
      </c>
      <c r="BS673" s="26" t="s">
        <v>327</v>
      </c>
      <c r="BT673" s="26" t="s">
        <v>327</v>
      </c>
      <c r="BW673" s="26" t="s">
        <v>327</v>
      </c>
      <c r="BX673" s="26" t="s">
        <v>327</v>
      </c>
      <c r="BY673" s="26" t="s">
        <v>327</v>
      </c>
      <c r="BZ673" s="26" t="s">
        <v>327</v>
      </c>
      <c r="CC673" s="26" t="s">
        <v>327</v>
      </c>
      <c r="CD673" s="26" t="s">
        <v>327</v>
      </c>
      <c r="CE673" s="26" t="s">
        <v>327</v>
      </c>
      <c r="CF673" s="26" t="s">
        <v>327</v>
      </c>
      <c r="CI673" s="26" t="s">
        <v>327</v>
      </c>
      <c r="CJ673" s="26" t="s">
        <v>327</v>
      </c>
      <c r="CK673" s="26" t="s">
        <v>327</v>
      </c>
      <c r="CL673" s="26" t="s">
        <v>327</v>
      </c>
      <c r="CO673" s="26" t="s">
        <v>327</v>
      </c>
      <c r="CP673" s="26" t="s">
        <v>327</v>
      </c>
      <c r="CQ673" s="26" t="s">
        <v>327</v>
      </c>
      <c r="CR673" s="26" t="s">
        <v>327</v>
      </c>
      <c r="CU673" s="26" t="s">
        <v>327</v>
      </c>
      <c r="CV673" s="26" t="s">
        <v>327</v>
      </c>
      <c r="CW673" s="26" t="s">
        <v>327</v>
      </c>
      <c r="CX673" s="26" t="s">
        <v>327</v>
      </c>
    </row>
    <row r="674" spans="5:102" x14ac:dyDescent="0.45">
      <c r="E674" s="26" t="s">
        <v>327</v>
      </c>
      <c r="F674" s="26" t="s">
        <v>327</v>
      </c>
      <c r="G674" s="26" t="s">
        <v>327</v>
      </c>
      <c r="H674" s="26" t="s">
        <v>327</v>
      </c>
      <c r="I674" s="26" t="s">
        <v>327</v>
      </c>
      <c r="J674" s="26" t="s">
        <v>327</v>
      </c>
      <c r="K674" s="26" t="s">
        <v>327</v>
      </c>
      <c r="L674" s="26" t="s">
        <v>327</v>
      </c>
      <c r="M674" s="26" t="s">
        <v>327</v>
      </c>
      <c r="O674" s="26" t="s">
        <v>327</v>
      </c>
      <c r="P674" s="26" t="s">
        <v>327</v>
      </c>
      <c r="Q674" s="26" t="s">
        <v>327</v>
      </c>
      <c r="R674" s="26" t="s">
        <v>327</v>
      </c>
      <c r="U674" s="26" t="s">
        <v>327</v>
      </c>
      <c r="V674" s="26" t="s">
        <v>327</v>
      </c>
      <c r="W674" s="26" t="s">
        <v>327</v>
      </c>
      <c r="X674" s="26" t="s">
        <v>327</v>
      </c>
      <c r="AA674" s="26" t="s">
        <v>327</v>
      </c>
      <c r="AB674" s="26" t="s">
        <v>327</v>
      </c>
      <c r="AC674" s="26" t="s">
        <v>327</v>
      </c>
      <c r="AD674" s="26" t="s">
        <v>327</v>
      </c>
      <c r="AG674" s="26" t="s">
        <v>327</v>
      </c>
      <c r="AH674" s="26" t="s">
        <v>327</v>
      </c>
      <c r="AI674" s="26" t="s">
        <v>327</v>
      </c>
      <c r="AJ674" s="26" t="s">
        <v>327</v>
      </c>
      <c r="AM674" s="26" t="s">
        <v>327</v>
      </c>
      <c r="AN674" s="26" t="s">
        <v>327</v>
      </c>
      <c r="AO674" s="26" t="s">
        <v>327</v>
      </c>
      <c r="AP674" s="26" t="s">
        <v>327</v>
      </c>
      <c r="AS674" s="26" t="s">
        <v>327</v>
      </c>
      <c r="AT674" s="26" t="s">
        <v>327</v>
      </c>
      <c r="AU674" s="26" t="s">
        <v>327</v>
      </c>
      <c r="AV674" s="26" t="s">
        <v>327</v>
      </c>
      <c r="AY674" s="26" t="s">
        <v>327</v>
      </c>
      <c r="AZ674" s="26" t="s">
        <v>327</v>
      </c>
      <c r="BA674" s="26" t="s">
        <v>327</v>
      </c>
      <c r="BB674" s="26" t="s">
        <v>327</v>
      </c>
      <c r="BE674" s="26" t="s">
        <v>327</v>
      </c>
      <c r="BF674" s="26" t="s">
        <v>327</v>
      </c>
      <c r="BG674" s="26" t="s">
        <v>327</v>
      </c>
      <c r="BH674" s="26" t="s">
        <v>327</v>
      </c>
      <c r="BK674" s="26" t="s">
        <v>327</v>
      </c>
      <c r="BL674" s="26" t="s">
        <v>327</v>
      </c>
      <c r="BM674" s="26" t="s">
        <v>327</v>
      </c>
      <c r="BN674" s="26" t="s">
        <v>327</v>
      </c>
      <c r="BQ674" s="26" t="s">
        <v>327</v>
      </c>
      <c r="BR674" s="26" t="s">
        <v>327</v>
      </c>
      <c r="BS674" s="26" t="s">
        <v>327</v>
      </c>
      <c r="BT674" s="26" t="s">
        <v>327</v>
      </c>
      <c r="BW674" s="26" t="s">
        <v>327</v>
      </c>
      <c r="BX674" s="26" t="s">
        <v>327</v>
      </c>
      <c r="BY674" s="26" t="s">
        <v>327</v>
      </c>
      <c r="BZ674" s="26" t="s">
        <v>327</v>
      </c>
      <c r="CC674" s="26" t="s">
        <v>327</v>
      </c>
      <c r="CD674" s="26" t="s">
        <v>327</v>
      </c>
      <c r="CE674" s="26" t="s">
        <v>327</v>
      </c>
      <c r="CF674" s="26" t="s">
        <v>327</v>
      </c>
      <c r="CI674" s="26" t="s">
        <v>327</v>
      </c>
      <c r="CJ674" s="26" t="s">
        <v>327</v>
      </c>
      <c r="CK674" s="26" t="s">
        <v>327</v>
      </c>
      <c r="CL674" s="26" t="s">
        <v>327</v>
      </c>
      <c r="CO674" s="26" t="s">
        <v>327</v>
      </c>
      <c r="CP674" s="26" t="s">
        <v>327</v>
      </c>
      <c r="CQ674" s="26" t="s">
        <v>327</v>
      </c>
      <c r="CR674" s="26" t="s">
        <v>327</v>
      </c>
      <c r="CU674" s="26" t="s">
        <v>327</v>
      </c>
      <c r="CV674" s="26" t="s">
        <v>327</v>
      </c>
      <c r="CW674" s="26" t="s">
        <v>327</v>
      </c>
      <c r="CX674" s="26" t="s">
        <v>327</v>
      </c>
    </row>
    <row r="675" spans="5:102" x14ac:dyDescent="0.45">
      <c r="E675" s="26" t="s">
        <v>327</v>
      </c>
      <c r="F675" s="26" t="s">
        <v>327</v>
      </c>
      <c r="G675" s="26" t="s">
        <v>327</v>
      </c>
      <c r="H675" s="26" t="s">
        <v>327</v>
      </c>
      <c r="I675" s="26" t="s">
        <v>327</v>
      </c>
      <c r="J675" s="26" t="s">
        <v>327</v>
      </c>
      <c r="K675" s="26" t="s">
        <v>327</v>
      </c>
      <c r="L675" s="26" t="s">
        <v>327</v>
      </c>
      <c r="M675" s="26" t="s">
        <v>327</v>
      </c>
      <c r="O675" s="26" t="s">
        <v>327</v>
      </c>
      <c r="P675" s="26" t="s">
        <v>327</v>
      </c>
      <c r="Q675" s="26" t="s">
        <v>327</v>
      </c>
      <c r="R675" s="26" t="s">
        <v>327</v>
      </c>
      <c r="U675" s="26" t="s">
        <v>327</v>
      </c>
      <c r="V675" s="26" t="s">
        <v>327</v>
      </c>
      <c r="W675" s="26" t="s">
        <v>327</v>
      </c>
      <c r="X675" s="26" t="s">
        <v>327</v>
      </c>
      <c r="AA675" s="26" t="s">
        <v>327</v>
      </c>
      <c r="AB675" s="26" t="s">
        <v>327</v>
      </c>
      <c r="AC675" s="26" t="s">
        <v>327</v>
      </c>
      <c r="AD675" s="26" t="s">
        <v>327</v>
      </c>
      <c r="AG675" s="26" t="s">
        <v>327</v>
      </c>
      <c r="AH675" s="26" t="s">
        <v>327</v>
      </c>
      <c r="AI675" s="26" t="s">
        <v>327</v>
      </c>
      <c r="AJ675" s="26" t="s">
        <v>327</v>
      </c>
      <c r="AM675" s="26" t="s">
        <v>327</v>
      </c>
      <c r="AN675" s="26" t="s">
        <v>327</v>
      </c>
      <c r="AO675" s="26" t="s">
        <v>327</v>
      </c>
      <c r="AP675" s="26" t="s">
        <v>327</v>
      </c>
      <c r="AS675" s="26" t="s">
        <v>327</v>
      </c>
      <c r="AT675" s="26" t="s">
        <v>327</v>
      </c>
      <c r="AU675" s="26" t="s">
        <v>327</v>
      </c>
      <c r="AV675" s="26" t="s">
        <v>327</v>
      </c>
      <c r="AY675" s="26" t="s">
        <v>327</v>
      </c>
      <c r="AZ675" s="26" t="s">
        <v>327</v>
      </c>
      <c r="BA675" s="26" t="s">
        <v>327</v>
      </c>
      <c r="BB675" s="26" t="s">
        <v>327</v>
      </c>
      <c r="BE675" s="26" t="s">
        <v>327</v>
      </c>
      <c r="BF675" s="26" t="s">
        <v>327</v>
      </c>
      <c r="BG675" s="26" t="s">
        <v>327</v>
      </c>
      <c r="BH675" s="26" t="s">
        <v>327</v>
      </c>
      <c r="BK675" s="26" t="s">
        <v>327</v>
      </c>
      <c r="BL675" s="26" t="s">
        <v>327</v>
      </c>
      <c r="BM675" s="26" t="s">
        <v>327</v>
      </c>
      <c r="BN675" s="26" t="s">
        <v>327</v>
      </c>
      <c r="BQ675" s="26" t="s">
        <v>327</v>
      </c>
      <c r="BR675" s="26" t="s">
        <v>327</v>
      </c>
      <c r="BS675" s="26" t="s">
        <v>327</v>
      </c>
      <c r="BT675" s="26" t="s">
        <v>327</v>
      </c>
      <c r="BW675" s="26" t="s">
        <v>327</v>
      </c>
      <c r="BX675" s="26" t="s">
        <v>327</v>
      </c>
      <c r="BY675" s="26" t="s">
        <v>327</v>
      </c>
      <c r="BZ675" s="26" t="s">
        <v>327</v>
      </c>
      <c r="CC675" s="26" t="s">
        <v>327</v>
      </c>
      <c r="CD675" s="26" t="s">
        <v>327</v>
      </c>
      <c r="CE675" s="26" t="s">
        <v>327</v>
      </c>
      <c r="CF675" s="26" t="s">
        <v>327</v>
      </c>
      <c r="CI675" s="26" t="s">
        <v>327</v>
      </c>
      <c r="CJ675" s="26" t="s">
        <v>327</v>
      </c>
      <c r="CK675" s="26" t="s">
        <v>327</v>
      </c>
      <c r="CL675" s="26" t="s">
        <v>327</v>
      </c>
      <c r="CO675" s="26" t="s">
        <v>327</v>
      </c>
      <c r="CP675" s="26" t="s">
        <v>327</v>
      </c>
      <c r="CQ675" s="26" t="s">
        <v>327</v>
      </c>
      <c r="CR675" s="26" t="s">
        <v>327</v>
      </c>
      <c r="CU675" s="26" t="s">
        <v>327</v>
      </c>
      <c r="CV675" s="26" t="s">
        <v>327</v>
      </c>
      <c r="CW675" s="26" t="s">
        <v>327</v>
      </c>
      <c r="CX675" s="26" t="s">
        <v>327</v>
      </c>
    </row>
    <row r="676" spans="5:102" x14ac:dyDescent="0.45">
      <c r="E676" s="26" t="s">
        <v>327</v>
      </c>
      <c r="F676" s="26" t="s">
        <v>327</v>
      </c>
      <c r="G676" s="26" t="s">
        <v>327</v>
      </c>
      <c r="H676" s="26" t="s">
        <v>327</v>
      </c>
      <c r="I676" s="26" t="s">
        <v>327</v>
      </c>
      <c r="J676" s="26" t="s">
        <v>327</v>
      </c>
      <c r="K676" s="26" t="s">
        <v>327</v>
      </c>
      <c r="L676" s="26" t="s">
        <v>327</v>
      </c>
      <c r="M676" s="26" t="s">
        <v>327</v>
      </c>
      <c r="O676" s="26" t="s">
        <v>327</v>
      </c>
      <c r="P676" s="26" t="s">
        <v>327</v>
      </c>
      <c r="Q676" s="26" t="s">
        <v>327</v>
      </c>
      <c r="R676" s="26" t="s">
        <v>327</v>
      </c>
      <c r="U676" s="26" t="s">
        <v>327</v>
      </c>
      <c r="V676" s="26" t="s">
        <v>327</v>
      </c>
      <c r="W676" s="26" t="s">
        <v>327</v>
      </c>
      <c r="X676" s="26" t="s">
        <v>327</v>
      </c>
      <c r="AA676" s="26" t="s">
        <v>327</v>
      </c>
      <c r="AB676" s="26" t="s">
        <v>327</v>
      </c>
      <c r="AC676" s="26" t="s">
        <v>327</v>
      </c>
      <c r="AD676" s="26" t="s">
        <v>327</v>
      </c>
      <c r="AG676" s="26" t="s">
        <v>327</v>
      </c>
      <c r="AH676" s="26" t="s">
        <v>327</v>
      </c>
      <c r="AI676" s="26" t="s">
        <v>327</v>
      </c>
      <c r="AJ676" s="26" t="s">
        <v>327</v>
      </c>
      <c r="AM676" s="26" t="s">
        <v>327</v>
      </c>
      <c r="AN676" s="26" t="s">
        <v>327</v>
      </c>
      <c r="AO676" s="26" t="s">
        <v>327</v>
      </c>
      <c r="AP676" s="26" t="s">
        <v>327</v>
      </c>
      <c r="AS676" s="26" t="s">
        <v>327</v>
      </c>
      <c r="AT676" s="26" t="s">
        <v>327</v>
      </c>
      <c r="AU676" s="26" t="s">
        <v>327</v>
      </c>
      <c r="AV676" s="26" t="s">
        <v>327</v>
      </c>
      <c r="AY676" s="26" t="s">
        <v>327</v>
      </c>
      <c r="AZ676" s="26" t="s">
        <v>327</v>
      </c>
      <c r="BA676" s="26" t="s">
        <v>327</v>
      </c>
      <c r="BB676" s="26" t="s">
        <v>327</v>
      </c>
      <c r="BE676" s="26" t="s">
        <v>327</v>
      </c>
      <c r="BF676" s="26" t="s">
        <v>327</v>
      </c>
      <c r="BG676" s="26" t="s">
        <v>327</v>
      </c>
      <c r="BH676" s="26" t="s">
        <v>327</v>
      </c>
      <c r="BK676" s="26" t="s">
        <v>327</v>
      </c>
      <c r="BL676" s="26" t="s">
        <v>327</v>
      </c>
      <c r="BM676" s="26" t="s">
        <v>327</v>
      </c>
      <c r="BN676" s="26" t="s">
        <v>327</v>
      </c>
      <c r="BQ676" s="26" t="s">
        <v>327</v>
      </c>
      <c r="BR676" s="26" t="s">
        <v>327</v>
      </c>
      <c r="BS676" s="26" t="s">
        <v>327</v>
      </c>
      <c r="BT676" s="26" t="s">
        <v>327</v>
      </c>
      <c r="BW676" s="26" t="s">
        <v>327</v>
      </c>
      <c r="BX676" s="26" t="s">
        <v>327</v>
      </c>
      <c r="BY676" s="26" t="s">
        <v>327</v>
      </c>
      <c r="BZ676" s="26" t="s">
        <v>327</v>
      </c>
      <c r="CC676" s="26" t="s">
        <v>327</v>
      </c>
      <c r="CD676" s="26" t="s">
        <v>327</v>
      </c>
      <c r="CE676" s="26" t="s">
        <v>327</v>
      </c>
      <c r="CF676" s="26" t="s">
        <v>327</v>
      </c>
      <c r="CI676" s="26" t="s">
        <v>327</v>
      </c>
      <c r="CJ676" s="26" t="s">
        <v>327</v>
      </c>
      <c r="CK676" s="26" t="s">
        <v>327</v>
      </c>
      <c r="CL676" s="26" t="s">
        <v>327</v>
      </c>
      <c r="CO676" s="26" t="s">
        <v>327</v>
      </c>
      <c r="CP676" s="26" t="s">
        <v>327</v>
      </c>
      <c r="CQ676" s="26" t="s">
        <v>327</v>
      </c>
      <c r="CR676" s="26" t="s">
        <v>327</v>
      </c>
      <c r="CU676" s="26" t="s">
        <v>327</v>
      </c>
      <c r="CV676" s="26" t="s">
        <v>327</v>
      </c>
      <c r="CW676" s="26" t="s">
        <v>327</v>
      </c>
      <c r="CX676" s="26" t="s">
        <v>327</v>
      </c>
    </row>
    <row r="677" spans="5:102" x14ac:dyDescent="0.45">
      <c r="E677" s="26" t="s">
        <v>327</v>
      </c>
      <c r="F677" s="26" t="s">
        <v>327</v>
      </c>
      <c r="G677" s="26" t="s">
        <v>327</v>
      </c>
      <c r="H677" s="26" t="s">
        <v>327</v>
      </c>
      <c r="I677" s="26" t="s">
        <v>327</v>
      </c>
      <c r="J677" s="26" t="s">
        <v>327</v>
      </c>
      <c r="K677" s="26" t="s">
        <v>327</v>
      </c>
      <c r="L677" s="26" t="s">
        <v>327</v>
      </c>
      <c r="M677" s="26" t="s">
        <v>327</v>
      </c>
      <c r="O677" s="26" t="s">
        <v>327</v>
      </c>
      <c r="P677" s="26" t="s">
        <v>327</v>
      </c>
      <c r="Q677" s="26" t="s">
        <v>327</v>
      </c>
      <c r="R677" s="26" t="s">
        <v>327</v>
      </c>
      <c r="U677" s="26" t="s">
        <v>327</v>
      </c>
      <c r="V677" s="26" t="s">
        <v>327</v>
      </c>
      <c r="W677" s="26" t="s">
        <v>327</v>
      </c>
      <c r="X677" s="26" t="s">
        <v>327</v>
      </c>
      <c r="AA677" s="26" t="s">
        <v>327</v>
      </c>
      <c r="AB677" s="26" t="s">
        <v>327</v>
      </c>
      <c r="AC677" s="26" t="s">
        <v>327</v>
      </c>
      <c r="AD677" s="26" t="s">
        <v>327</v>
      </c>
      <c r="AG677" s="26" t="s">
        <v>327</v>
      </c>
      <c r="AH677" s="26" t="s">
        <v>327</v>
      </c>
      <c r="AI677" s="26" t="s">
        <v>327</v>
      </c>
      <c r="AJ677" s="26" t="s">
        <v>327</v>
      </c>
      <c r="AM677" s="26" t="s">
        <v>327</v>
      </c>
      <c r="AN677" s="26" t="s">
        <v>327</v>
      </c>
      <c r="AO677" s="26" t="s">
        <v>327</v>
      </c>
      <c r="AP677" s="26" t="s">
        <v>327</v>
      </c>
      <c r="AS677" s="26" t="s">
        <v>327</v>
      </c>
      <c r="AT677" s="26" t="s">
        <v>327</v>
      </c>
      <c r="AU677" s="26" t="s">
        <v>327</v>
      </c>
      <c r="AV677" s="26" t="s">
        <v>327</v>
      </c>
      <c r="AY677" s="26" t="s">
        <v>327</v>
      </c>
      <c r="AZ677" s="26" t="s">
        <v>327</v>
      </c>
      <c r="BA677" s="26" t="s">
        <v>327</v>
      </c>
      <c r="BB677" s="26" t="s">
        <v>327</v>
      </c>
      <c r="BE677" s="26" t="s">
        <v>327</v>
      </c>
      <c r="BF677" s="26" t="s">
        <v>327</v>
      </c>
      <c r="BG677" s="26" t="s">
        <v>327</v>
      </c>
      <c r="BH677" s="26" t="s">
        <v>327</v>
      </c>
      <c r="BK677" s="26" t="s">
        <v>327</v>
      </c>
      <c r="BL677" s="26" t="s">
        <v>327</v>
      </c>
      <c r="BM677" s="26" t="s">
        <v>327</v>
      </c>
      <c r="BN677" s="26" t="s">
        <v>327</v>
      </c>
      <c r="BQ677" s="26" t="s">
        <v>327</v>
      </c>
      <c r="BR677" s="26" t="s">
        <v>327</v>
      </c>
      <c r="BS677" s="26" t="s">
        <v>327</v>
      </c>
      <c r="BT677" s="26" t="s">
        <v>327</v>
      </c>
      <c r="BW677" s="26" t="s">
        <v>327</v>
      </c>
      <c r="BX677" s="26" t="s">
        <v>327</v>
      </c>
      <c r="BY677" s="26" t="s">
        <v>327</v>
      </c>
      <c r="BZ677" s="26" t="s">
        <v>327</v>
      </c>
      <c r="CC677" s="26" t="s">
        <v>327</v>
      </c>
      <c r="CD677" s="26" t="s">
        <v>327</v>
      </c>
      <c r="CE677" s="26" t="s">
        <v>327</v>
      </c>
      <c r="CF677" s="26" t="s">
        <v>327</v>
      </c>
      <c r="CI677" s="26" t="s">
        <v>327</v>
      </c>
      <c r="CJ677" s="26" t="s">
        <v>327</v>
      </c>
      <c r="CK677" s="26" t="s">
        <v>327</v>
      </c>
      <c r="CL677" s="26" t="s">
        <v>327</v>
      </c>
      <c r="CO677" s="26" t="s">
        <v>327</v>
      </c>
      <c r="CP677" s="26" t="s">
        <v>327</v>
      </c>
      <c r="CQ677" s="26" t="s">
        <v>327</v>
      </c>
      <c r="CR677" s="26" t="s">
        <v>327</v>
      </c>
      <c r="CU677" s="26" t="s">
        <v>327</v>
      </c>
      <c r="CV677" s="26" t="s">
        <v>327</v>
      </c>
      <c r="CW677" s="26" t="s">
        <v>327</v>
      </c>
      <c r="CX677" s="26" t="s">
        <v>327</v>
      </c>
    </row>
    <row r="678" spans="5:102" x14ac:dyDescent="0.45">
      <c r="E678" s="26" t="s">
        <v>327</v>
      </c>
      <c r="F678" s="26" t="s">
        <v>327</v>
      </c>
      <c r="G678" s="26" t="s">
        <v>327</v>
      </c>
      <c r="H678" s="26" t="s">
        <v>327</v>
      </c>
      <c r="I678" s="26" t="s">
        <v>327</v>
      </c>
      <c r="J678" s="26" t="s">
        <v>327</v>
      </c>
      <c r="K678" s="26" t="s">
        <v>327</v>
      </c>
      <c r="L678" s="26" t="s">
        <v>327</v>
      </c>
      <c r="M678" s="26" t="s">
        <v>327</v>
      </c>
      <c r="O678" s="26" t="s">
        <v>327</v>
      </c>
      <c r="P678" s="26" t="s">
        <v>327</v>
      </c>
      <c r="Q678" s="26" t="s">
        <v>327</v>
      </c>
      <c r="R678" s="26" t="s">
        <v>327</v>
      </c>
      <c r="U678" s="26" t="s">
        <v>327</v>
      </c>
      <c r="V678" s="26" t="s">
        <v>327</v>
      </c>
      <c r="W678" s="26" t="s">
        <v>327</v>
      </c>
      <c r="X678" s="26" t="s">
        <v>327</v>
      </c>
      <c r="AA678" s="26" t="s">
        <v>327</v>
      </c>
      <c r="AB678" s="26" t="s">
        <v>327</v>
      </c>
      <c r="AC678" s="26" t="s">
        <v>327</v>
      </c>
      <c r="AD678" s="26" t="s">
        <v>327</v>
      </c>
      <c r="AG678" s="26" t="s">
        <v>327</v>
      </c>
      <c r="AH678" s="26" t="s">
        <v>327</v>
      </c>
      <c r="AI678" s="26" t="s">
        <v>327</v>
      </c>
      <c r="AJ678" s="26" t="s">
        <v>327</v>
      </c>
      <c r="AM678" s="26" t="s">
        <v>327</v>
      </c>
      <c r="AN678" s="26" t="s">
        <v>327</v>
      </c>
      <c r="AO678" s="26" t="s">
        <v>327</v>
      </c>
      <c r="AP678" s="26" t="s">
        <v>327</v>
      </c>
      <c r="AS678" s="26" t="s">
        <v>327</v>
      </c>
      <c r="AT678" s="26" t="s">
        <v>327</v>
      </c>
      <c r="AU678" s="26" t="s">
        <v>327</v>
      </c>
      <c r="AV678" s="26" t="s">
        <v>327</v>
      </c>
      <c r="AY678" s="26" t="s">
        <v>327</v>
      </c>
      <c r="AZ678" s="26" t="s">
        <v>327</v>
      </c>
      <c r="BA678" s="26" t="s">
        <v>327</v>
      </c>
      <c r="BB678" s="26" t="s">
        <v>327</v>
      </c>
      <c r="BE678" s="26" t="s">
        <v>327</v>
      </c>
      <c r="BF678" s="26" t="s">
        <v>327</v>
      </c>
      <c r="BG678" s="26" t="s">
        <v>327</v>
      </c>
      <c r="BH678" s="26" t="s">
        <v>327</v>
      </c>
      <c r="BK678" s="26" t="s">
        <v>327</v>
      </c>
      <c r="BL678" s="26" t="s">
        <v>327</v>
      </c>
      <c r="BM678" s="26" t="s">
        <v>327</v>
      </c>
      <c r="BN678" s="26" t="s">
        <v>327</v>
      </c>
      <c r="BQ678" s="26" t="s">
        <v>327</v>
      </c>
      <c r="BR678" s="26" t="s">
        <v>327</v>
      </c>
      <c r="BS678" s="26" t="s">
        <v>327</v>
      </c>
      <c r="BT678" s="26" t="s">
        <v>327</v>
      </c>
      <c r="BW678" s="26" t="s">
        <v>327</v>
      </c>
      <c r="BX678" s="26" t="s">
        <v>327</v>
      </c>
      <c r="BY678" s="26" t="s">
        <v>327</v>
      </c>
      <c r="BZ678" s="26" t="s">
        <v>327</v>
      </c>
      <c r="CC678" s="26" t="s">
        <v>327</v>
      </c>
      <c r="CD678" s="26" t="s">
        <v>327</v>
      </c>
      <c r="CE678" s="26" t="s">
        <v>327</v>
      </c>
      <c r="CF678" s="26" t="s">
        <v>327</v>
      </c>
      <c r="CI678" s="26" t="s">
        <v>327</v>
      </c>
      <c r="CJ678" s="26" t="s">
        <v>327</v>
      </c>
      <c r="CK678" s="26" t="s">
        <v>327</v>
      </c>
      <c r="CL678" s="26" t="s">
        <v>327</v>
      </c>
      <c r="CO678" s="26" t="s">
        <v>327</v>
      </c>
      <c r="CP678" s="26" t="s">
        <v>327</v>
      </c>
      <c r="CQ678" s="26" t="s">
        <v>327</v>
      </c>
      <c r="CR678" s="26" t="s">
        <v>327</v>
      </c>
      <c r="CU678" s="26" t="s">
        <v>327</v>
      </c>
      <c r="CV678" s="26" t="s">
        <v>327</v>
      </c>
      <c r="CW678" s="26" t="s">
        <v>327</v>
      </c>
      <c r="CX678" s="26" t="s">
        <v>327</v>
      </c>
    </row>
    <row r="679" spans="5:102" x14ac:dyDescent="0.45">
      <c r="E679" s="26" t="s">
        <v>327</v>
      </c>
      <c r="F679" s="26" t="s">
        <v>327</v>
      </c>
      <c r="G679" s="26" t="s">
        <v>327</v>
      </c>
      <c r="H679" s="26" t="s">
        <v>327</v>
      </c>
      <c r="I679" s="26" t="s">
        <v>327</v>
      </c>
      <c r="J679" s="26" t="s">
        <v>327</v>
      </c>
      <c r="K679" s="26" t="s">
        <v>327</v>
      </c>
      <c r="L679" s="26" t="s">
        <v>327</v>
      </c>
      <c r="M679" s="26" t="s">
        <v>327</v>
      </c>
      <c r="O679" s="26" t="s">
        <v>327</v>
      </c>
      <c r="P679" s="26" t="s">
        <v>327</v>
      </c>
      <c r="Q679" s="26" t="s">
        <v>327</v>
      </c>
      <c r="R679" s="26" t="s">
        <v>327</v>
      </c>
      <c r="U679" s="26" t="s">
        <v>327</v>
      </c>
      <c r="V679" s="26" t="s">
        <v>327</v>
      </c>
      <c r="W679" s="26" t="s">
        <v>327</v>
      </c>
      <c r="X679" s="26" t="s">
        <v>327</v>
      </c>
      <c r="AA679" s="26" t="s">
        <v>327</v>
      </c>
      <c r="AB679" s="26" t="s">
        <v>327</v>
      </c>
      <c r="AC679" s="26" t="s">
        <v>327</v>
      </c>
      <c r="AD679" s="26" t="s">
        <v>327</v>
      </c>
      <c r="AG679" s="26" t="s">
        <v>327</v>
      </c>
      <c r="AH679" s="26" t="s">
        <v>327</v>
      </c>
      <c r="AI679" s="26" t="s">
        <v>327</v>
      </c>
      <c r="AJ679" s="26" t="s">
        <v>327</v>
      </c>
      <c r="AM679" s="26" t="s">
        <v>327</v>
      </c>
      <c r="AN679" s="26" t="s">
        <v>327</v>
      </c>
      <c r="AO679" s="26" t="s">
        <v>327</v>
      </c>
      <c r="AP679" s="26" t="s">
        <v>327</v>
      </c>
      <c r="AS679" s="26" t="s">
        <v>327</v>
      </c>
      <c r="AT679" s="26" t="s">
        <v>327</v>
      </c>
      <c r="AU679" s="26" t="s">
        <v>327</v>
      </c>
      <c r="AV679" s="26" t="s">
        <v>327</v>
      </c>
      <c r="AY679" s="26" t="s">
        <v>327</v>
      </c>
      <c r="AZ679" s="26" t="s">
        <v>327</v>
      </c>
      <c r="BA679" s="26" t="s">
        <v>327</v>
      </c>
      <c r="BB679" s="26" t="s">
        <v>327</v>
      </c>
      <c r="BE679" s="26" t="s">
        <v>327</v>
      </c>
      <c r="BF679" s="26" t="s">
        <v>327</v>
      </c>
      <c r="BG679" s="26" t="s">
        <v>327</v>
      </c>
      <c r="BH679" s="26" t="s">
        <v>327</v>
      </c>
      <c r="BK679" s="26" t="s">
        <v>327</v>
      </c>
      <c r="BL679" s="26" t="s">
        <v>327</v>
      </c>
      <c r="BM679" s="26" t="s">
        <v>327</v>
      </c>
      <c r="BN679" s="26" t="s">
        <v>327</v>
      </c>
      <c r="BQ679" s="26" t="s">
        <v>327</v>
      </c>
      <c r="BR679" s="26" t="s">
        <v>327</v>
      </c>
      <c r="BS679" s="26" t="s">
        <v>327</v>
      </c>
      <c r="BT679" s="26" t="s">
        <v>327</v>
      </c>
      <c r="BW679" s="26" t="s">
        <v>327</v>
      </c>
      <c r="BX679" s="26" t="s">
        <v>327</v>
      </c>
      <c r="BY679" s="26" t="s">
        <v>327</v>
      </c>
      <c r="BZ679" s="26" t="s">
        <v>327</v>
      </c>
      <c r="CC679" s="26" t="s">
        <v>327</v>
      </c>
      <c r="CD679" s="26" t="s">
        <v>327</v>
      </c>
      <c r="CE679" s="26" t="s">
        <v>327</v>
      </c>
      <c r="CF679" s="26" t="s">
        <v>327</v>
      </c>
      <c r="CI679" s="26" t="s">
        <v>327</v>
      </c>
      <c r="CJ679" s="26" t="s">
        <v>327</v>
      </c>
      <c r="CK679" s="26" t="s">
        <v>327</v>
      </c>
      <c r="CL679" s="26" t="s">
        <v>327</v>
      </c>
      <c r="CO679" s="26" t="s">
        <v>327</v>
      </c>
      <c r="CP679" s="26" t="s">
        <v>327</v>
      </c>
      <c r="CQ679" s="26" t="s">
        <v>327</v>
      </c>
      <c r="CR679" s="26" t="s">
        <v>327</v>
      </c>
      <c r="CU679" s="26" t="s">
        <v>327</v>
      </c>
      <c r="CV679" s="26" t="s">
        <v>327</v>
      </c>
      <c r="CW679" s="26" t="s">
        <v>327</v>
      </c>
      <c r="CX679" s="26" t="s">
        <v>327</v>
      </c>
    </row>
    <row r="680" spans="5:102" x14ac:dyDescent="0.45">
      <c r="E680" s="26" t="s">
        <v>327</v>
      </c>
      <c r="F680" s="26" t="s">
        <v>327</v>
      </c>
      <c r="G680" s="26" t="s">
        <v>327</v>
      </c>
      <c r="H680" s="26" t="s">
        <v>327</v>
      </c>
      <c r="I680" s="26" t="s">
        <v>327</v>
      </c>
      <c r="J680" s="26" t="s">
        <v>327</v>
      </c>
      <c r="K680" s="26" t="s">
        <v>327</v>
      </c>
      <c r="L680" s="26" t="s">
        <v>327</v>
      </c>
      <c r="M680" s="26" t="s">
        <v>327</v>
      </c>
      <c r="O680" s="26" t="s">
        <v>327</v>
      </c>
      <c r="P680" s="26" t="s">
        <v>327</v>
      </c>
      <c r="Q680" s="26" t="s">
        <v>327</v>
      </c>
      <c r="R680" s="26" t="s">
        <v>327</v>
      </c>
      <c r="U680" s="26" t="s">
        <v>327</v>
      </c>
      <c r="V680" s="26" t="s">
        <v>327</v>
      </c>
      <c r="W680" s="26" t="s">
        <v>327</v>
      </c>
      <c r="X680" s="26" t="s">
        <v>327</v>
      </c>
      <c r="AA680" s="26" t="s">
        <v>327</v>
      </c>
      <c r="AB680" s="26" t="s">
        <v>327</v>
      </c>
      <c r="AC680" s="26" t="s">
        <v>327</v>
      </c>
      <c r="AD680" s="26" t="s">
        <v>327</v>
      </c>
      <c r="AG680" s="26" t="s">
        <v>327</v>
      </c>
      <c r="AH680" s="26" t="s">
        <v>327</v>
      </c>
      <c r="AI680" s="26" t="s">
        <v>327</v>
      </c>
      <c r="AJ680" s="26" t="s">
        <v>327</v>
      </c>
      <c r="AM680" s="26" t="s">
        <v>327</v>
      </c>
      <c r="AN680" s="26" t="s">
        <v>327</v>
      </c>
      <c r="AO680" s="26" t="s">
        <v>327</v>
      </c>
      <c r="AP680" s="26" t="s">
        <v>327</v>
      </c>
      <c r="AS680" s="26" t="s">
        <v>327</v>
      </c>
      <c r="AT680" s="26" t="s">
        <v>327</v>
      </c>
      <c r="AU680" s="26" t="s">
        <v>327</v>
      </c>
      <c r="AV680" s="26" t="s">
        <v>327</v>
      </c>
      <c r="AY680" s="26" t="s">
        <v>327</v>
      </c>
      <c r="AZ680" s="26" t="s">
        <v>327</v>
      </c>
      <c r="BA680" s="26" t="s">
        <v>327</v>
      </c>
      <c r="BB680" s="26" t="s">
        <v>327</v>
      </c>
      <c r="BE680" s="26" t="s">
        <v>327</v>
      </c>
      <c r="BF680" s="26" t="s">
        <v>327</v>
      </c>
      <c r="BG680" s="26" t="s">
        <v>327</v>
      </c>
      <c r="BH680" s="26" t="s">
        <v>327</v>
      </c>
      <c r="BK680" s="26" t="s">
        <v>327</v>
      </c>
      <c r="BL680" s="26" t="s">
        <v>327</v>
      </c>
      <c r="BM680" s="26" t="s">
        <v>327</v>
      </c>
      <c r="BN680" s="26" t="s">
        <v>327</v>
      </c>
      <c r="BQ680" s="26" t="s">
        <v>327</v>
      </c>
      <c r="BR680" s="26" t="s">
        <v>327</v>
      </c>
      <c r="BS680" s="26" t="s">
        <v>327</v>
      </c>
      <c r="BT680" s="26" t="s">
        <v>327</v>
      </c>
      <c r="BW680" s="26" t="s">
        <v>327</v>
      </c>
      <c r="BX680" s="26" t="s">
        <v>327</v>
      </c>
      <c r="BY680" s="26" t="s">
        <v>327</v>
      </c>
      <c r="BZ680" s="26" t="s">
        <v>327</v>
      </c>
      <c r="CC680" s="26" t="s">
        <v>327</v>
      </c>
      <c r="CD680" s="26" t="s">
        <v>327</v>
      </c>
      <c r="CE680" s="26" t="s">
        <v>327</v>
      </c>
      <c r="CF680" s="26" t="s">
        <v>327</v>
      </c>
      <c r="CI680" s="26" t="s">
        <v>327</v>
      </c>
      <c r="CJ680" s="26" t="s">
        <v>327</v>
      </c>
      <c r="CK680" s="26" t="s">
        <v>327</v>
      </c>
      <c r="CL680" s="26" t="s">
        <v>327</v>
      </c>
      <c r="CO680" s="26" t="s">
        <v>327</v>
      </c>
      <c r="CP680" s="26" t="s">
        <v>327</v>
      </c>
      <c r="CQ680" s="26" t="s">
        <v>327</v>
      </c>
      <c r="CR680" s="26" t="s">
        <v>327</v>
      </c>
      <c r="CU680" s="26" t="s">
        <v>327</v>
      </c>
      <c r="CV680" s="26" t="s">
        <v>327</v>
      </c>
      <c r="CW680" s="26" t="s">
        <v>327</v>
      </c>
      <c r="CX680" s="26" t="s">
        <v>327</v>
      </c>
    </row>
    <row r="681" spans="5:102" x14ac:dyDescent="0.45">
      <c r="E681" s="26" t="s">
        <v>327</v>
      </c>
      <c r="F681" s="26" t="s">
        <v>327</v>
      </c>
      <c r="G681" s="26" t="s">
        <v>327</v>
      </c>
      <c r="H681" s="26" t="s">
        <v>327</v>
      </c>
      <c r="I681" s="26" t="s">
        <v>327</v>
      </c>
      <c r="J681" s="26" t="s">
        <v>327</v>
      </c>
      <c r="K681" s="26" t="s">
        <v>327</v>
      </c>
      <c r="L681" s="26" t="s">
        <v>327</v>
      </c>
      <c r="M681" s="26" t="s">
        <v>327</v>
      </c>
      <c r="O681" s="26" t="s">
        <v>327</v>
      </c>
      <c r="P681" s="26" t="s">
        <v>327</v>
      </c>
      <c r="Q681" s="26" t="s">
        <v>327</v>
      </c>
      <c r="R681" s="26" t="s">
        <v>327</v>
      </c>
      <c r="U681" s="26" t="s">
        <v>327</v>
      </c>
      <c r="V681" s="26" t="s">
        <v>327</v>
      </c>
      <c r="W681" s="26" t="s">
        <v>327</v>
      </c>
      <c r="X681" s="26" t="s">
        <v>327</v>
      </c>
      <c r="AA681" s="26" t="s">
        <v>327</v>
      </c>
      <c r="AB681" s="26" t="s">
        <v>327</v>
      </c>
      <c r="AC681" s="26" t="s">
        <v>327</v>
      </c>
      <c r="AD681" s="26" t="s">
        <v>327</v>
      </c>
      <c r="AG681" s="26" t="s">
        <v>327</v>
      </c>
      <c r="AH681" s="26" t="s">
        <v>327</v>
      </c>
      <c r="AI681" s="26" t="s">
        <v>327</v>
      </c>
      <c r="AJ681" s="26" t="s">
        <v>327</v>
      </c>
      <c r="AM681" s="26" t="s">
        <v>327</v>
      </c>
      <c r="AN681" s="26" t="s">
        <v>327</v>
      </c>
      <c r="AO681" s="26" t="s">
        <v>327</v>
      </c>
      <c r="AP681" s="26" t="s">
        <v>327</v>
      </c>
      <c r="AS681" s="26" t="s">
        <v>327</v>
      </c>
      <c r="AT681" s="26" t="s">
        <v>327</v>
      </c>
      <c r="AU681" s="26" t="s">
        <v>327</v>
      </c>
      <c r="AV681" s="26" t="s">
        <v>327</v>
      </c>
      <c r="AY681" s="26" t="s">
        <v>327</v>
      </c>
      <c r="AZ681" s="26" t="s">
        <v>327</v>
      </c>
      <c r="BA681" s="26" t="s">
        <v>327</v>
      </c>
      <c r="BB681" s="26" t="s">
        <v>327</v>
      </c>
      <c r="BE681" s="26" t="s">
        <v>327</v>
      </c>
      <c r="BF681" s="26" t="s">
        <v>327</v>
      </c>
      <c r="BG681" s="26" t="s">
        <v>327</v>
      </c>
      <c r="BH681" s="26" t="s">
        <v>327</v>
      </c>
      <c r="BK681" s="26" t="s">
        <v>327</v>
      </c>
      <c r="BL681" s="26" t="s">
        <v>327</v>
      </c>
      <c r="BM681" s="26" t="s">
        <v>327</v>
      </c>
      <c r="BN681" s="26" t="s">
        <v>327</v>
      </c>
      <c r="BQ681" s="26" t="s">
        <v>327</v>
      </c>
      <c r="BR681" s="26" t="s">
        <v>327</v>
      </c>
      <c r="BS681" s="26" t="s">
        <v>327</v>
      </c>
      <c r="BT681" s="26" t="s">
        <v>327</v>
      </c>
      <c r="BW681" s="26" t="s">
        <v>327</v>
      </c>
      <c r="BX681" s="26" t="s">
        <v>327</v>
      </c>
      <c r="BY681" s="26" t="s">
        <v>327</v>
      </c>
      <c r="BZ681" s="26" t="s">
        <v>327</v>
      </c>
      <c r="CC681" s="26" t="s">
        <v>327</v>
      </c>
      <c r="CD681" s="26" t="s">
        <v>327</v>
      </c>
      <c r="CE681" s="26" t="s">
        <v>327</v>
      </c>
      <c r="CF681" s="26" t="s">
        <v>327</v>
      </c>
      <c r="CI681" s="26" t="s">
        <v>327</v>
      </c>
      <c r="CJ681" s="26" t="s">
        <v>327</v>
      </c>
      <c r="CK681" s="26" t="s">
        <v>327</v>
      </c>
      <c r="CL681" s="26" t="s">
        <v>327</v>
      </c>
      <c r="CO681" s="26" t="s">
        <v>327</v>
      </c>
      <c r="CP681" s="26" t="s">
        <v>327</v>
      </c>
      <c r="CQ681" s="26" t="s">
        <v>327</v>
      </c>
      <c r="CR681" s="26" t="s">
        <v>327</v>
      </c>
      <c r="CU681" s="26" t="s">
        <v>327</v>
      </c>
      <c r="CV681" s="26" t="s">
        <v>327</v>
      </c>
      <c r="CW681" s="26" t="s">
        <v>327</v>
      </c>
      <c r="CX681" s="26" t="s">
        <v>327</v>
      </c>
    </row>
    <row r="682" spans="5:102" x14ac:dyDescent="0.45">
      <c r="E682" s="26" t="s">
        <v>327</v>
      </c>
      <c r="F682" s="26" t="s">
        <v>327</v>
      </c>
      <c r="G682" s="26" t="s">
        <v>327</v>
      </c>
      <c r="H682" s="26" t="s">
        <v>327</v>
      </c>
      <c r="I682" s="26" t="s">
        <v>327</v>
      </c>
      <c r="J682" s="26" t="s">
        <v>327</v>
      </c>
      <c r="K682" s="26" t="s">
        <v>327</v>
      </c>
      <c r="L682" s="26" t="s">
        <v>327</v>
      </c>
      <c r="M682" s="26" t="s">
        <v>327</v>
      </c>
      <c r="O682" s="26" t="s">
        <v>327</v>
      </c>
      <c r="P682" s="26" t="s">
        <v>327</v>
      </c>
      <c r="Q682" s="26" t="s">
        <v>327</v>
      </c>
      <c r="R682" s="26" t="s">
        <v>327</v>
      </c>
      <c r="U682" s="26" t="s">
        <v>327</v>
      </c>
      <c r="V682" s="26" t="s">
        <v>327</v>
      </c>
      <c r="W682" s="26" t="s">
        <v>327</v>
      </c>
      <c r="X682" s="26" t="s">
        <v>327</v>
      </c>
      <c r="AA682" s="26" t="s">
        <v>327</v>
      </c>
      <c r="AB682" s="26" t="s">
        <v>327</v>
      </c>
      <c r="AC682" s="26" t="s">
        <v>327</v>
      </c>
      <c r="AD682" s="26" t="s">
        <v>327</v>
      </c>
      <c r="AG682" s="26" t="s">
        <v>327</v>
      </c>
      <c r="AH682" s="26" t="s">
        <v>327</v>
      </c>
      <c r="AI682" s="26" t="s">
        <v>327</v>
      </c>
      <c r="AJ682" s="26" t="s">
        <v>327</v>
      </c>
      <c r="AM682" s="26" t="s">
        <v>327</v>
      </c>
      <c r="AN682" s="26" t="s">
        <v>327</v>
      </c>
      <c r="AO682" s="26" t="s">
        <v>327</v>
      </c>
      <c r="AP682" s="26" t="s">
        <v>327</v>
      </c>
      <c r="AS682" s="26" t="s">
        <v>327</v>
      </c>
      <c r="AT682" s="26" t="s">
        <v>327</v>
      </c>
      <c r="AU682" s="26" t="s">
        <v>327</v>
      </c>
      <c r="AV682" s="26" t="s">
        <v>327</v>
      </c>
      <c r="AY682" s="26" t="s">
        <v>327</v>
      </c>
      <c r="AZ682" s="26" t="s">
        <v>327</v>
      </c>
      <c r="BA682" s="26" t="s">
        <v>327</v>
      </c>
      <c r="BB682" s="26" t="s">
        <v>327</v>
      </c>
      <c r="BE682" s="26" t="s">
        <v>327</v>
      </c>
      <c r="BF682" s="26" t="s">
        <v>327</v>
      </c>
      <c r="BG682" s="26" t="s">
        <v>327</v>
      </c>
      <c r="BH682" s="26" t="s">
        <v>327</v>
      </c>
      <c r="BK682" s="26" t="s">
        <v>327</v>
      </c>
      <c r="BL682" s="26" t="s">
        <v>327</v>
      </c>
      <c r="BM682" s="26" t="s">
        <v>327</v>
      </c>
      <c r="BN682" s="26" t="s">
        <v>327</v>
      </c>
      <c r="BQ682" s="26" t="s">
        <v>327</v>
      </c>
      <c r="BR682" s="26" t="s">
        <v>327</v>
      </c>
      <c r="BS682" s="26" t="s">
        <v>327</v>
      </c>
      <c r="BT682" s="26" t="s">
        <v>327</v>
      </c>
      <c r="BW682" s="26" t="s">
        <v>327</v>
      </c>
      <c r="BX682" s="26" t="s">
        <v>327</v>
      </c>
      <c r="BY682" s="26" t="s">
        <v>327</v>
      </c>
      <c r="BZ682" s="26" t="s">
        <v>327</v>
      </c>
      <c r="CC682" s="26" t="s">
        <v>327</v>
      </c>
      <c r="CD682" s="26" t="s">
        <v>327</v>
      </c>
      <c r="CE682" s="26" t="s">
        <v>327</v>
      </c>
      <c r="CF682" s="26" t="s">
        <v>327</v>
      </c>
      <c r="CI682" s="26" t="s">
        <v>327</v>
      </c>
      <c r="CJ682" s="26" t="s">
        <v>327</v>
      </c>
      <c r="CK682" s="26" t="s">
        <v>327</v>
      </c>
      <c r="CL682" s="26" t="s">
        <v>327</v>
      </c>
      <c r="CO682" s="26" t="s">
        <v>327</v>
      </c>
      <c r="CP682" s="26" t="s">
        <v>327</v>
      </c>
      <c r="CQ682" s="26" t="s">
        <v>327</v>
      </c>
      <c r="CR682" s="26" t="s">
        <v>327</v>
      </c>
      <c r="CU682" s="26" t="s">
        <v>327</v>
      </c>
      <c r="CV682" s="26" t="s">
        <v>327</v>
      </c>
      <c r="CW682" s="26" t="s">
        <v>327</v>
      </c>
      <c r="CX682" s="26" t="s">
        <v>327</v>
      </c>
    </row>
    <row r="683" spans="5:102" x14ac:dyDescent="0.45">
      <c r="E683" s="26" t="s">
        <v>327</v>
      </c>
      <c r="F683" s="26" t="s">
        <v>327</v>
      </c>
      <c r="G683" s="26" t="s">
        <v>327</v>
      </c>
      <c r="H683" s="26" t="s">
        <v>327</v>
      </c>
      <c r="I683" s="26" t="s">
        <v>327</v>
      </c>
      <c r="J683" s="26" t="s">
        <v>327</v>
      </c>
      <c r="K683" s="26" t="s">
        <v>327</v>
      </c>
      <c r="L683" s="26" t="s">
        <v>327</v>
      </c>
      <c r="M683" s="26" t="s">
        <v>327</v>
      </c>
      <c r="O683" s="26" t="s">
        <v>327</v>
      </c>
      <c r="P683" s="26" t="s">
        <v>327</v>
      </c>
      <c r="Q683" s="26" t="s">
        <v>327</v>
      </c>
      <c r="R683" s="26" t="s">
        <v>327</v>
      </c>
      <c r="U683" s="26" t="s">
        <v>327</v>
      </c>
      <c r="V683" s="26" t="s">
        <v>327</v>
      </c>
      <c r="W683" s="26" t="s">
        <v>327</v>
      </c>
      <c r="X683" s="26" t="s">
        <v>327</v>
      </c>
      <c r="AA683" s="26" t="s">
        <v>327</v>
      </c>
      <c r="AB683" s="26" t="s">
        <v>327</v>
      </c>
      <c r="AC683" s="26" t="s">
        <v>327</v>
      </c>
      <c r="AD683" s="26" t="s">
        <v>327</v>
      </c>
      <c r="AG683" s="26" t="s">
        <v>327</v>
      </c>
      <c r="AH683" s="26" t="s">
        <v>327</v>
      </c>
      <c r="AI683" s="26" t="s">
        <v>327</v>
      </c>
      <c r="AJ683" s="26" t="s">
        <v>327</v>
      </c>
      <c r="AM683" s="26" t="s">
        <v>327</v>
      </c>
      <c r="AN683" s="26" t="s">
        <v>327</v>
      </c>
      <c r="AO683" s="26" t="s">
        <v>327</v>
      </c>
      <c r="AP683" s="26" t="s">
        <v>327</v>
      </c>
      <c r="AS683" s="26" t="s">
        <v>327</v>
      </c>
      <c r="AT683" s="26" t="s">
        <v>327</v>
      </c>
      <c r="AU683" s="26" t="s">
        <v>327</v>
      </c>
      <c r="AV683" s="26" t="s">
        <v>327</v>
      </c>
      <c r="AY683" s="26" t="s">
        <v>327</v>
      </c>
      <c r="AZ683" s="26" t="s">
        <v>327</v>
      </c>
      <c r="BA683" s="26" t="s">
        <v>327</v>
      </c>
      <c r="BB683" s="26" t="s">
        <v>327</v>
      </c>
      <c r="BE683" s="26" t="s">
        <v>327</v>
      </c>
      <c r="BF683" s="26" t="s">
        <v>327</v>
      </c>
      <c r="BG683" s="26" t="s">
        <v>327</v>
      </c>
      <c r="BH683" s="26" t="s">
        <v>327</v>
      </c>
      <c r="BK683" s="26" t="s">
        <v>327</v>
      </c>
      <c r="BL683" s="26" t="s">
        <v>327</v>
      </c>
      <c r="BM683" s="26" t="s">
        <v>327</v>
      </c>
      <c r="BN683" s="26" t="s">
        <v>327</v>
      </c>
      <c r="BQ683" s="26" t="s">
        <v>327</v>
      </c>
      <c r="BR683" s="26" t="s">
        <v>327</v>
      </c>
      <c r="BS683" s="26" t="s">
        <v>327</v>
      </c>
      <c r="BT683" s="26" t="s">
        <v>327</v>
      </c>
      <c r="BW683" s="26" t="s">
        <v>327</v>
      </c>
      <c r="BX683" s="26" t="s">
        <v>327</v>
      </c>
      <c r="BY683" s="26" t="s">
        <v>327</v>
      </c>
      <c r="BZ683" s="26" t="s">
        <v>327</v>
      </c>
      <c r="CC683" s="26" t="s">
        <v>327</v>
      </c>
      <c r="CD683" s="26" t="s">
        <v>327</v>
      </c>
      <c r="CE683" s="26" t="s">
        <v>327</v>
      </c>
      <c r="CF683" s="26" t="s">
        <v>327</v>
      </c>
      <c r="CI683" s="26" t="s">
        <v>327</v>
      </c>
      <c r="CJ683" s="26" t="s">
        <v>327</v>
      </c>
      <c r="CK683" s="26" t="s">
        <v>327</v>
      </c>
      <c r="CL683" s="26" t="s">
        <v>327</v>
      </c>
      <c r="CO683" s="26" t="s">
        <v>327</v>
      </c>
      <c r="CP683" s="26" t="s">
        <v>327</v>
      </c>
      <c r="CQ683" s="26" t="s">
        <v>327</v>
      </c>
      <c r="CR683" s="26" t="s">
        <v>327</v>
      </c>
      <c r="CU683" s="26" t="s">
        <v>327</v>
      </c>
      <c r="CV683" s="26" t="s">
        <v>327</v>
      </c>
      <c r="CW683" s="26" t="s">
        <v>327</v>
      </c>
      <c r="CX683" s="26" t="s">
        <v>327</v>
      </c>
    </row>
    <row r="684" spans="5:102" x14ac:dyDescent="0.45">
      <c r="E684" s="26" t="s">
        <v>327</v>
      </c>
      <c r="F684" s="26" t="s">
        <v>327</v>
      </c>
      <c r="G684" s="26" t="s">
        <v>327</v>
      </c>
      <c r="H684" s="26" t="s">
        <v>327</v>
      </c>
      <c r="I684" s="26" t="s">
        <v>327</v>
      </c>
      <c r="J684" s="26" t="s">
        <v>327</v>
      </c>
      <c r="K684" s="26" t="s">
        <v>327</v>
      </c>
      <c r="L684" s="26" t="s">
        <v>327</v>
      </c>
      <c r="M684" s="26" t="s">
        <v>327</v>
      </c>
      <c r="O684" s="26" t="s">
        <v>327</v>
      </c>
      <c r="P684" s="26" t="s">
        <v>327</v>
      </c>
      <c r="Q684" s="26" t="s">
        <v>327</v>
      </c>
      <c r="R684" s="26" t="s">
        <v>327</v>
      </c>
      <c r="U684" s="26" t="s">
        <v>327</v>
      </c>
      <c r="V684" s="26" t="s">
        <v>327</v>
      </c>
      <c r="W684" s="26" t="s">
        <v>327</v>
      </c>
      <c r="X684" s="26" t="s">
        <v>327</v>
      </c>
      <c r="AA684" s="26" t="s">
        <v>327</v>
      </c>
      <c r="AB684" s="26" t="s">
        <v>327</v>
      </c>
      <c r="AC684" s="26" t="s">
        <v>327</v>
      </c>
      <c r="AD684" s="26" t="s">
        <v>327</v>
      </c>
      <c r="AG684" s="26" t="s">
        <v>327</v>
      </c>
      <c r="AH684" s="26" t="s">
        <v>327</v>
      </c>
      <c r="AI684" s="26" t="s">
        <v>327</v>
      </c>
      <c r="AJ684" s="26" t="s">
        <v>327</v>
      </c>
      <c r="AM684" s="26" t="s">
        <v>327</v>
      </c>
      <c r="AN684" s="26" t="s">
        <v>327</v>
      </c>
      <c r="AO684" s="26" t="s">
        <v>327</v>
      </c>
      <c r="AP684" s="26" t="s">
        <v>327</v>
      </c>
      <c r="AS684" s="26" t="s">
        <v>327</v>
      </c>
      <c r="AT684" s="26" t="s">
        <v>327</v>
      </c>
      <c r="AU684" s="26" t="s">
        <v>327</v>
      </c>
      <c r="AV684" s="26" t="s">
        <v>327</v>
      </c>
      <c r="AY684" s="26" t="s">
        <v>327</v>
      </c>
      <c r="AZ684" s="26" t="s">
        <v>327</v>
      </c>
      <c r="BA684" s="26" t="s">
        <v>327</v>
      </c>
      <c r="BB684" s="26" t="s">
        <v>327</v>
      </c>
      <c r="BE684" s="26" t="s">
        <v>327</v>
      </c>
      <c r="BF684" s="26" t="s">
        <v>327</v>
      </c>
      <c r="BG684" s="26" t="s">
        <v>327</v>
      </c>
      <c r="BH684" s="26" t="s">
        <v>327</v>
      </c>
      <c r="BK684" s="26" t="s">
        <v>327</v>
      </c>
      <c r="BL684" s="26" t="s">
        <v>327</v>
      </c>
      <c r="BM684" s="26" t="s">
        <v>327</v>
      </c>
      <c r="BN684" s="26" t="s">
        <v>327</v>
      </c>
      <c r="BQ684" s="26" t="s">
        <v>327</v>
      </c>
      <c r="BR684" s="26" t="s">
        <v>327</v>
      </c>
      <c r="BS684" s="26" t="s">
        <v>327</v>
      </c>
      <c r="BT684" s="26" t="s">
        <v>327</v>
      </c>
      <c r="BW684" s="26" t="s">
        <v>327</v>
      </c>
      <c r="BX684" s="26" t="s">
        <v>327</v>
      </c>
      <c r="BY684" s="26" t="s">
        <v>327</v>
      </c>
      <c r="BZ684" s="26" t="s">
        <v>327</v>
      </c>
      <c r="CC684" s="26" t="s">
        <v>327</v>
      </c>
      <c r="CD684" s="26" t="s">
        <v>327</v>
      </c>
      <c r="CE684" s="26" t="s">
        <v>327</v>
      </c>
      <c r="CF684" s="26" t="s">
        <v>327</v>
      </c>
      <c r="CI684" s="26" t="s">
        <v>327</v>
      </c>
      <c r="CJ684" s="26" t="s">
        <v>327</v>
      </c>
      <c r="CK684" s="26" t="s">
        <v>327</v>
      </c>
      <c r="CL684" s="26" t="s">
        <v>327</v>
      </c>
      <c r="CO684" s="26" t="s">
        <v>327</v>
      </c>
      <c r="CP684" s="26" t="s">
        <v>327</v>
      </c>
      <c r="CQ684" s="26" t="s">
        <v>327</v>
      </c>
      <c r="CR684" s="26" t="s">
        <v>327</v>
      </c>
      <c r="CU684" s="26" t="s">
        <v>327</v>
      </c>
      <c r="CV684" s="26" t="s">
        <v>327</v>
      </c>
      <c r="CW684" s="26" t="s">
        <v>327</v>
      </c>
      <c r="CX684" s="26" t="s">
        <v>327</v>
      </c>
    </row>
    <row r="685" spans="5:102" x14ac:dyDescent="0.45">
      <c r="E685" s="26" t="s">
        <v>327</v>
      </c>
      <c r="F685" s="26" t="s">
        <v>327</v>
      </c>
      <c r="G685" s="26" t="s">
        <v>327</v>
      </c>
      <c r="H685" s="26" t="s">
        <v>327</v>
      </c>
      <c r="I685" s="26" t="s">
        <v>327</v>
      </c>
      <c r="J685" s="26" t="s">
        <v>327</v>
      </c>
      <c r="K685" s="26" t="s">
        <v>327</v>
      </c>
      <c r="L685" s="26" t="s">
        <v>327</v>
      </c>
      <c r="M685" s="26" t="s">
        <v>327</v>
      </c>
      <c r="O685" s="26" t="s">
        <v>327</v>
      </c>
      <c r="P685" s="26" t="s">
        <v>327</v>
      </c>
      <c r="Q685" s="26" t="s">
        <v>327</v>
      </c>
      <c r="R685" s="26" t="s">
        <v>327</v>
      </c>
      <c r="U685" s="26" t="s">
        <v>327</v>
      </c>
      <c r="V685" s="26" t="s">
        <v>327</v>
      </c>
      <c r="W685" s="26" t="s">
        <v>327</v>
      </c>
      <c r="X685" s="26" t="s">
        <v>327</v>
      </c>
      <c r="AA685" s="26" t="s">
        <v>327</v>
      </c>
      <c r="AB685" s="26" t="s">
        <v>327</v>
      </c>
      <c r="AC685" s="26" t="s">
        <v>327</v>
      </c>
      <c r="AD685" s="26" t="s">
        <v>327</v>
      </c>
      <c r="AG685" s="26" t="s">
        <v>327</v>
      </c>
      <c r="AH685" s="26" t="s">
        <v>327</v>
      </c>
      <c r="AI685" s="26" t="s">
        <v>327</v>
      </c>
      <c r="AJ685" s="26" t="s">
        <v>327</v>
      </c>
      <c r="AM685" s="26" t="s">
        <v>327</v>
      </c>
      <c r="AN685" s="26" t="s">
        <v>327</v>
      </c>
      <c r="AO685" s="26" t="s">
        <v>327</v>
      </c>
      <c r="AP685" s="26" t="s">
        <v>327</v>
      </c>
      <c r="AS685" s="26" t="s">
        <v>327</v>
      </c>
      <c r="AT685" s="26" t="s">
        <v>327</v>
      </c>
      <c r="AU685" s="26" t="s">
        <v>327</v>
      </c>
      <c r="AV685" s="26" t="s">
        <v>327</v>
      </c>
      <c r="AY685" s="26" t="s">
        <v>327</v>
      </c>
      <c r="AZ685" s="26" t="s">
        <v>327</v>
      </c>
      <c r="BA685" s="26" t="s">
        <v>327</v>
      </c>
      <c r="BB685" s="26" t="s">
        <v>327</v>
      </c>
      <c r="BE685" s="26" t="s">
        <v>327</v>
      </c>
      <c r="BF685" s="26" t="s">
        <v>327</v>
      </c>
      <c r="BG685" s="26" t="s">
        <v>327</v>
      </c>
      <c r="BH685" s="26" t="s">
        <v>327</v>
      </c>
      <c r="BK685" s="26" t="s">
        <v>327</v>
      </c>
      <c r="BL685" s="26" t="s">
        <v>327</v>
      </c>
      <c r="BM685" s="26" t="s">
        <v>327</v>
      </c>
      <c r="BN685" s="26" t="s">
        <v>327</v>
      </c>
      <c r="BQ685" s="26" t="s">
        <v>327</v>
      </c>
      <c r="BR685" s="26" t="s">
        <v>327</v>
      </c>
      <c r="BS685" s="26" t="s">
        <v>327</v>
      </c>
      <c r="BT685" s="26" t="s">
        <v>327</v>
      </c>
      <c r="BW685" s="26" t="s">
        <v>327</v>
      </c>
      <c r="BX685" s="26" t="s">
        <v>327</v>
      </c>
      <c r="BY685" s="26" t="s">
        <v>327</v>
      </c>
      <c r="BZ685" s="26" t="s">
        <v>327</v>
      </c>
      <c r="CC685" s="26" t="s">
        <v>327</v>
      </c>
      <c r="CD685" s="26" t="s">
        <v>327</v>
      </c>
      <c r="CE685" s="26" t="s">
        <v>327</v>
      </c>
      <c r="CF685" s="26" t="s">
        <v>327</v>
      </c>
      <c r="CI685" s="26" t="s">
        <v>327</v>
      </c>
      <c r="CJ685" s="26" t="s">
        <v>327</v>
      </c>
      <c r="CK685" s="26" t="s">
        <v>327</v>
      </c>
      <c r="CL685" s="26" t="s">
        <v>327</v>
      </c>
      <c r="CO685" s="26" t="s">
        <v>327</v>
      </c>
      <c r="CP685" s="26" t="s">
        <v>327</v>
      </c>
      <c r="CQ685" s="26" t="s">
        <v>327</v>
      </c>
      <c r="CR685" s="26" t="s">
        <v>327</v>
      </c>
      <c r="CU685" s="26" t="s">
        <v>327</v>
      </c>
      <c r="CV685" s="26" t="s">
        <v>327</v>
      </c>
      <c r="CW685" s="26" t="s">
        <v>327</v>
      </c>
      <c r="CX685" s="26" t="s">
        <v>327</v>
      </c>
    </row>
    <row r="686" spans="5:102" x14ac:dyDescent="0.45">
      <c r="E686" s="26" t="s">
        <v>327</v>
      </c>
      <c r="F686" s="26" t="s">
        <v>327</v>
      </c>
      <c r="G686" s="26" t="s">
        <v>327</v>
      </c>
      <c r="H686" s="26" t="s">
        <v>327</v>
      </c>
      <c r="I686" s="26" t="s">
        <v>327</v>
      </c>
      <c r="J686" s="26" t="s">
        <v>327</v>
      </c>
      <c r="K686" s="26" t="s">
        <v>327</v>
      </c>
      <c r="L686" s="26" t="s">
        <v>327</v>
      </c>
      <c r="M686" s="26" t="s">
        <v>327</v>
      </c>
      <c r="O686" s="26" t="s">
        <v>327</v>
      </c>
      <c r="P686" s="26" t="s">
        <v>327</v>
      </c>
      <c r="Q686" s="26" t="s">
        <v>327</v>
      </c>
      <c r="R686" s="26" t="s">
        <v>327</v>
      </c>
      <c r="U686" s="26" t="s">
        <v>327</v>
      </c>
      <c r="V686" s="26" t="s">
        <v>327</v>
      </c>
      <c r="W686" s="26" t="s">
        <v>327</v>
      </c>
      <c r="X686" s="26" t="s">
        <v>327</v>
      </c>
      <c r="AA686" s="26" t="s">
        <v>327</v>
      </c>
      <c r="AB686" s="26" t="s">
        <v>327</v>
      </c>
      <c r="AC686" s="26" t="s">
        <v>327</v>
      </c>
      <c r="AD686" s="26" t="s">
        <v>327</v>
      </c>
      <c r="AG686" s="26" t="s">
        <v>327</v>
      </c>
      <c r="AH686" s="26" t="s">
        <v>327</v>
      </c>
      <c r="AI686" s="26" t="s">
        <v>327</v>
      </c>
      <c r="AJ686" s="26" t="s">
        <v>327</v>
      </c>
      <c r="AM686" s="26" t="s">
        <v>327</v>
      </c>
      <c r="AN686" s="26" t="s">
        <v>327</v>
      </c>
      <c r="AO686" s="26" t="s">
        <v>327</v>
      </c>
      <c r="AP686" s="26" t="s">
        <v>327</v>
      </c>
      <c r="AS686" s="26" t="s">
        <v>327</v>
      </c>
      <c r="AT686" s="26" t="s">
        <v>327</v>
      </c>
      <c r="AU686" s="26" t="s">
        <v>327</v>
      </c>
      <c r="AV686" s="26" t="s">
        <v>327</v>
      </c>
      <c r="AY686" s="26" t="s">
        <v>327</v>
      </c>
      <c r="AZ686" s="26" t="s">
        <v>327</v>
      </c>
      <c r="BA686" s="26" t="s">
        <v>327</v>
      </c>
      <c r="BB686" s="26" t="s">
        <v>327</v>
      </c>
      <c r="BE686" s="26" t="s">
        <v>327</v>
      </c>
      <c r="BF686" s="26" t="s">
        <v>327</v>
      </c>
      <c r="BG686" s="26" t="s">
        <v>327</v>
      </c>
      <c r="BH686" s="26" t="s">
        <v>327</v>
      </c>
      <c r="BK686" s="26" t="s">
        <v>327</v>
      </c>
      <c r="BL686" s="26" t="s">
        <v>327</v>
      </c>
      <c r="BM686" s="26" t="s">
        <v>327</v>
      </c>
      <c r="BN686" s="26" t="s">
        <v>327</v>
      </c>
      <c r="BQ686" s="26" t="s">
        <v>327</v>
      </c>
      <c r="BR686" s="26" t="s">
        <v>327</v>
      </c>
      <c r="BS686" s="26" t="s">
        <v>327</v>
      </c>
      <c r="BT686" s="26" t="s">
        <v>327</v>
      </c>
      <c r="BW686" s="26" t="s">
        <v>327</v>
      </c>
      <c r="BX686" s="26" t="s">
        <v>327</v>
      </c>
      <c r="BY686" s="26" t="s">
        <v>327</v>
      </c>
      <c r="BZ686" s="26" t="s">
        <v>327</v>
      </c>
      <c r="CC686" s="26" t="s">
        <v>327</v>
      </c>
      <c r="CD686" s="26" t="s">
        <v>327</v>
      </c>
      <c r="CE686" s="26" t="s">
        <v>327</v>
      </c>
      <c r="CF686" s="26" t="s">
        <v>327</v>
      </c>
      <c r="CI686" s="26" t="s">
        <v>327</v>
      </c>
      <c r="CJ686" s="26" t="s">
        <v>327</v>
      </c>
      <c r="CK686" s="26" t="s">
        <v>327</v>
      </c>
      <c r="CL686" s="26" t="s">
        <v>327</v>
      </c>
      <c r="CO686" s="26" t="s">
        <v>327</v>
      </c>
      <c r="CP686" s="26" t="s">
        <v>327</v>
      </c>
      <c r="CQ686" s="26" t="s">
        <v>327</v>
      </c>
      <c r="CR686" s="26" t="s">
        <v>327</v>
      </c>
      <c r="CU686" s="26" t="s">
        <v>327</v>
      </c>
      <c r="CV686" s="26" t="s">
        <v>327</v>
      </c>
      <c r="CW686" s="26" t="s">
        <v>327</v>
      </c>
      <c r="CX686" s="26" t="s">
        <v>327</v>
      </c>
    </row>
    <row r="687" spans="5:102" x14ac:dyDescent="0.45">
      <c r="E687" s="26" t="s">
        <v>327</v>
      </c>
      <c r="F687" s="26" t="s">
        <v>327</v>
      </c>
      <c r="G687" s="26" t="s">
        <v>327</v>
      </c>
      <c r="H687" s="26" t="s">
        <v>327</v>
      </c>
      <c r="I687" s="26" t="s">
        <v>327</v>
      </c>
      <c r="J687" s="26" t="s">
        <v>327</v>
      </c>
      <c r="K687" s="26" t="s">
        <v>327</v>
      </c>
      <c r="L687" s="26" t="s">
        <v>327</v>
      </c>
      <c r="M687" s="26" t="s">
        <v>327</v>
      </c>
      <c r="O687" s="26" t="s">
        <v>327</v>
      </c>
      <c r="P687" s="26" t="s">
        <v>327</v>
      </c>
      <c r="Q687" s="26" t="s">
        <v>327</v>
      </c>
      <c r="R687" s="26" t="s">
        <v>327</v>
      </c>
      <c r="U687" s="26" t="s">
        <v>327</v>
      </c>
      <c r="V687" s="26" t="s">
        <v>327</v>
      </c>
      <c r="W687" s="26" t="s">
        <v>327</v>
      </c>
      <c r="X687" s="26" t="s">
        <v>327</v>
      </c>
      <c r="AA687" s="26" t="s">
        <v>327</v>
      </c>
      <c r="AB687" s="26" t="s">
        <v>327</v>
      </c>
      <c r="AC687" s="26" t="s">
        <v>327</v>
      </c>
      <c r="AD687" s="26" t="s">
        <v>327</v>
      </c>
      <c r="AG687" s="26" t="s">
        <v>327</v>
      </c>
      <c r="AH687" s="26" t="s">
        <v>327</v>
      </c>
      <c r="AI687" s="26" t="s">
        <v>327</v>
      </c>
      <c r="AJ687" s="26" t="s">
        <v>327</v>
      </c>
      <c r="AM687" s="26" t="s">
        <v>327</v>
      </c>
      <c r="AN687" s="26" t="s">
        <v>327</v>
      </c>
      <c r="AO687" s="26" t="s">
        <v>327</v>
      </c>
      <c r="AP687" s="26" t="s">
        <v>327</v>
      </c>
      <c r="AS687" s="26" t="s">
        <v>327</v>
      </c>
      <c r="AT687" s="26" t="s">
        <v>327</v>
      </c>
      <c r="AU687" s="26" t="s">
        <v>327</v>
      </c>
      <c r="AV687" s="26" t="s">
        <v>327</v>
      </c>
      <c r="AY687" s="26" t="s">
        <v>327</v>
      </c>
      <c r="AZ687" s="26" t="s">
        <v>327</v>
      </c>
      <c r="BA687" s="26" t="s">
        <v>327</v>
      </c>
      <c r="BB687" s="26" t="s">
        <v>327</v>
      </c>
      <c r="BE687" s="26" t="s">
        <v>327</v>
      </c>
      <c r="BF687" s="26" t="s">
        <v>327</v>
      </c>
      <c r="BG687" s="26" t="s">
        <v>327</v>
      </c>
      <c r="BH687" s="26" t="s">
        <v>327</v>
      </c>
      <c r="BK687" s="26" t="s">
        <v>327</v>
      </c>
      <c r="BL687" s="26" t="s">
        <v>327</v>
      </c>
      <c r="BM687" s="26" t="s">
        <v>327</v>
      </c>
      <c r="BN687" s="26" t="s">
        <v>327</v>
      </c>
      <c r="BQ687" s="26" t="s">
        <v>327</v>
      </c>
      <c r="BR687" s="26" t="s">
        <v>327</v>
      </c>
      <c r="BS687" s="26" t="s">
        <v>327</v>
      </c>
      <c r="BT687" s="26" t="s">
        <v>327</v>
      </c>
      <c r="BW687" s="26" t="s">
        <v>327</v>
      </c>
      <c r="BX687" s="26" t="s">
        <v>327</v>
      </c>
      <c r="BY687" s="26" t="s">
        <v>327</v>
      </c>
      <c r="BZ687" s="26" t="s">
        <v>327</v>
      </c>
      <c r="CC687" s="26" t="s">
        <v>327</v>
      </c>
      <c r="CD687" s="26" t="s">
        <v>327</v>
      </c>
      <c r="CE687" s="26" t="s">
        <v>327</v>
      </c>
      <c r="CF687" s="26" t="s">
        <v>327</v>
      </c>
      <c r="CI687" s="26" t="s">
        <v>327</v>
      </c>
      <c r="CJ687" s="26" t="s">
        <v>327</v>
      </c>
      <c r="CK687" s="26" t="s">
        <v>327</v>
      </c>
      <c r="CL687" s="26" t="s">
        <v>327</v>
      </c>
      <c r="CO687" s="26" t="s">
        <v>327</v>
      </c>
      <c r="CP687" s="26" t="s">
        <v>327</v>
      </c>
      <c r="CQ687" s="26" t="s">
        <v>327</v>
      </c>
      <c r="CR687" s="26" t="s">
        <v>327</v>
      </c>
      <c r="CU687" s="26" t="s">
        <v>327</v>
      </c>
      <c r="CV687" s="26" t="s">
        <v>327</v>
      </c>
      <c r="CW687" s="26" t="s">
        <v>327</v>
      </c>
      <c r="CX687" s="26" t="s">
        <v>327</v>
      </c>
    </row>
    <row r="688" spans="5:102" x14ac:dyDescent="0.45">
      <c r="E688" s="26" t="s">
        <v>327</v>
      </c>
      <c r="F688" s="26" t="s">
        <v>327</v>
      </c>
      <c r="G688" s="26" t="s">
        <v>327</v>
      </c>
      <c r="H688" s="26" t="s">
        <v>327</v>
      </c>
      <c r="I688" s="26" t="s">
        <v>327</v>
      </c>
      <c r="J688" s="26" t="s">
        <v>327</v>
      </c>
      <c r="K688" s="26" t="s">
        <v>327</v>
      </c>
      <c r="L688" s="26" t="s">
        <v>327</v>
      </c>
      <c r="M688" s="26" t="s">
        <v>327</v>
      </c>
      <c r="O688" s="26" t="s">
        <v>327</v>
      </c>
      <c r="P688" s="26" t="s">
        <v>327</v>
      </c>
      <c r="Q688" s="26" t="s">
        <v>327</v>
      </c>
      <c r="R688" s="26" t="s">
        <v>327</v>
      </c>
      <c r="U688" s="26" t="s">
        <v>327</v>
      </c>
      <c r="V688" s="26" t="s">
        <v>327</v>
      </c>
      <c r="W688" s="26" t="s">
        <v>327</v>
      </c>
      <c r="X688" s="26" t="s">
        <v>327</v>
      </c>
      <c r="AA688" s="26" t="s">
        <v>327</v>
      </c>
      <c r="AB688" s="26" t="s">
        <v>327</v>
      </c>
      <c r="AC688" s="26" t="s">
        <v>327</v>
      </c>
      <c r="AD688" s="26" t="s">
        <v>327</v>
      </c>
      <c r="AG688" s="26" t="s">
        <v>327</v>
      </c>
      <c r="AH688" s="26" t="s">
        <v>327</v>
      </c>
      <c r="AI688" s="26" t="s">
        <v>327</v>
      </c>
      <c r="AJ688" s="26" t="s">
        <v>327</v>
      </c>
      <c r="AM688" s="26" t="s">
        <v>327</v>
      </c>
      <c r="AN688" s="26" t="s">
        <v>327</v>
      </c>
      <c r="AO688" s="26" t="s">
        <v>327</v>
      </c>
      <c r="AP688" s="26" t="s">
        <v>327</v>
      </c>
      <c r="AS688" s="26" t="s">
        <v>327</v>
      </c>
      <c r="AT688" s="26" t="s">
        <v>327</v>
      </c>
      <c r="AU688" s="26" t="s">
        <v>327</v>
      </c>
      <c r="AV688" s="26" t="s">
        <v>327</v>
      </c>
      <c r="AY688" s="26" t="s">
        <v>327</v>
      </c>
      <c r="AZ688" s="26" t="s">
        <v>327</v>
      </c>
      <c r="BA688" s="26" t="s">
        <v>327</v>
      </c>
      <c r="BB688" s="26" t="s">
        <v>327</v>
      </c>
      <c r="BE688" s="26" t="s">
        <v>327</v>
      </c>
      <c r="BF688" s="26" t="s">
        <v>327</v>
      </c>
      <c r="BG688" s="26" t="s">
        <v>327</v>
      </c>
      <c r="BH688" s="26" t="s">
        <v>327</v>
      </c>
      <c r="BK688" s="26" t="s">
        <v>327</v>
      </c>
      <c r="BL688" s="26" t="s">
        <v>327</v>
      </c>
      <c r="BM688" s="26" t="s">
        <v>327</v>
      </c>
      <c r="BN688" s="26" t="s">
        <v>327</v>
      </c>
      <c r="BQ688" s="26" t="s">
        <v>327</v>
      </c>
      <c r="BR688" s="26" t="s">
        <v>327</v>
      </c>
      <c r="BS688" s="26" t="s">
        <v>327</v>
      </c>
      <c r="BT688" s="26" t="s">
        <v>327</v>
      </c>
      <c r="BW688" s="26" t="s">
        <v>327</v>
      </c>
      <c r="BX688" s="26" t="s">
        <v>327</v>
      </c>
      <c r="BY688" s="26" t="s">
        <v>327</v>
      </c>
      <c r="BZ688" s="26" t="s">
        <v>327</v>
      </c>
      <c r="CC688" s="26" t="s">
        <v>327</v>
      </c>
      <c r="CD688" s="26" t="s">
        <v>327</v>
      </c>
      <c r="CE688" s="26" t="s">
        <v>327</v>
      </c>
      <c r="CF688" s="26" t="s">
        <v>327</v>
      </c>
      <c r="CI688" s="26" t="s">
        <v>327</v>
      </c>
      <c r="CJ688" s="26" t="s">
        <v>327</v>
      </c>
      <c r="CK688" s="26" t="s">
        <v>327</v>
      </c>
      <c r="CL688" s="26" t="s">
        <v>327</v>
      </c>
      <c r="CO688" s="26" t="s">
        <v>327</v>
      </c>
      <c r="CP688" s="26" t="s">
        <v>327</v>
      </c>
      <c r="CQ688" s="26" t="s">
        <v>327</v>
      </c>
      <c r="CR688" s="26" t="s">
        <v>327</v>
      </c>
      <c r="CU688" s="26" t="s">
        <v>327</v>
      </c>
      <c r="CV688" s="26" t="s">
        <v>327</v>
      </c>
      <c r="CW688" s="26" t="s">
        <v>327</v>
      </c>
      <c r="CX688" s="26" t="s">
        <v>327</v>
      </c>
    </row>
    <row r="689" spans="5:102" x14ac:dyDescent="0.45">
      <c r="E689" s="26" t="s">
        <v>327</v>
      </c>
      <c r="F689" s="26" t="s">
        <v>327</v>
      </c>
      <c r="G689" s="26" t="s">
        <v>327</v>
      </c>
      <c r="H689" s="26" t="s">
        <v>327</v>
      </c>
      <c r="I689" s="26" t="s">
        <v>327</v>
      </c>
      <c r="J689" s="26" t="s">
        <v>327</v>
      </c>
      <c r="K689" s="26" t="s">
        <v>327</v>
      </c>
      <c r="L689" s="26" t="s">
        <v>327</v>
      </c>
      <c r="M689" s="26" t="s">
        <v>327</v>
      </c>
      <c r="O689" s="26" t="s">
        <v>327</v>
      </c>
      <c r="P689" s="26" t="s">
        <v>327</v>
      </c>
      <c r="Q689" s="26" t="s">
        <v>327</v>
      </c>
      <c r="R689" s="26" t="s">
        <v>327</v>
      </c>
      <c r="U689" s="26" t="s">
        <v>327</v>
      </c>
      <c r="V689" s="26" t="s">
        <v>327</v>
      </c>
      <c r="W689" s="26" t="s">
        <v>327</v>
      </c>
      <c r="X689" s="26" t="s">
        <v>327</v>
      </c>
      <c r="AA689" s="26" t="s">
        <v>327</v>
      </c>
      <c r="AB689" s="26" t="s">
        <v>327</v>
      </c>
      <c r="AC689" s="26" t="s">
        <v>327</v>
      </c>
      <c r="AD689" s="26" t="s">
        <v>327</v>
      </c>
      <c r="AG689" s="26" t="s">
        <v>327</v>
      </c>
      <c r="AH689" s="26" t="s">
        <v>327</v>
      </c>
      <c r="AI689" s="26" t="s">
        <v>327</v>
      </c>
      <c r="AJ689" s="26" t="s">
        <v>327</v>
      </c>
      <c r="AM689" s="26" t="s">
        <v>327</v>
      </c>
      <c r="AN689" s="26" t="s">
        <v>327</v>
      </c>
      <c r="AO689" s="26" t="s">
        <v>327</v>
      </c>
      <c r="AP689" s="26" t="s">
        <v>327</v>
      </c>
      <c r="AS689" s="26" t="s">
        <v>327</v>
      </c>
      <c r="AT689" s="26" t="s">
        <v>327</v>
      </c>
      <c r="AU689" s="26" t="s">
        <v>327</v>
      </c>
      <c r="AV689" s="26" t="s">
        <v>327</v>
      </c>
      <c r="AY689" s="26" t="s">
        <v>327</v>
      </c>
      <c r="AZ689" s="26" t="s">
        <v>327</v>
      </c>
      <c r="BA689" s="26" t="s">
        <v>327</v>
      </c>
      <c r="BB689" s="26" t="s">
        <v>327</v>
      </c>
      <c r="BE689" s="26" t="s">
        <v>327</v>
      </c>
      <c r="BF689" s="26" t="s">
        <v>327</v>
      </c>
      <c r="BG689" s="26" t="s">
        <v>327</v>
      </c>
      <c r="BH689" s="26" t="s">
        <v>327</v>
      </c>
      <c r="BK689" s="26" t="s">
        <v>327</v>
      </c>
      <c r="BL689" s="26" t="s">
        <v>327</v>
      </c>
      <c r="BM689" s="26" t="s">
        <v>327</v>
      </c>
      <c r="BN689" s="26" t="s">
        <v>327</v>
      </c>
      <c r="BQ689" s="26" t="s">
        <v>327</v>
      </c>
      <c r="BR689" s="26" t="s">
        <v>327</v>
      </c>
      <c r="BS689" s="26" t="s">
        <v>327</v>
      </c>
      <c r="BT689" s="26" t="s">
        <v>327</v>
      </c>
      <c r="BW689" s="26" t="s">
        <v>327</v>
      </c>
      <c r="BX689" s="26" t="s">
        <v>327</v>
      </c>
      <c r="BY689" s="26" t="s">
        <v>327</v>
      </c>
      <c r="BZ689" s="26" t="s">
        <v>327</v>
      </c>
      <c r="CC689" s="26" t="s">
        <v>327</v>
      </c>
      <c r="CD689" s="26" t="s">
        <v>327</v>
      </c>
      <c r="CE689" s="26" t="s">
        <v>327</v>
      </c>
      <c r="CF689" s="26" t="s">
        <v>327</v>
      </c>
      <c r="CI689" s="26" t="s">
        <v>327</v>
      </c>
      <c r="CJ689" s="26" t="s">
        <v>327</v>
      </c>
      <c r="CK689" s="26" t="s">
        <v>327</v>
      </c>
      <c r="CL689" s="26" t="s">
        <v>327</v>
      </c>
      <c r="CO689" s="26" t="s">
        <v>327</v>
      </c>
      <c r="CP689" s="26" t="s">
        <v>327</v>
      </c>
      <c r="CQ689" s="26" t="s">
        <v>327</v>
      </c>
      <c r="CR689" s="26" t="s">
        <v>327</v>
      </c>
      <c r="CU689" s="26" t="s">
        <v>327</v>
      </c>
      <c r="CV689" s="26" t="s">
        <v>327</v>
      </c>
      <c r="CW689" s="26" t="s">
        <v>327</v>
      </c>
      <c r="CX689" s="26" t="s">
        <v>327</v>
      </c>
    </row>
    <row r="690" spans="5:102" x14ac:dyDescent="0.45">
      <c r="E690" s="26" t="s">
        <v>327</v>
      </c>
      <c r="F690" s="26" t="s">
        <v>327</v>
      </c>
      <c r="G690" s="26" t="s">
        <v>327</v>
      </c>
      <c r="H690" s="26" t="s">
        <v>327</v>
      </c>
      <c r="I690" s="26" t="s">
        <v>327</v>
      </c>
      <c r="J690" s="26" t="s">
        <v>327</v>
      </c>
      <c r="K690" s="26" t="s">
        <v>327</v>
      </c>
      <c r="L690" s="26" t="s">
        <v>327</v>
      </c>
      <c r="M690" s="26" t="s">
        <v>327</v>
      </c>
      <c r="O690" s="26" t="s">
        <v>327</v>
      </c>
      <c r="P690" s="26" t="s">
        <v>327</v>
      </c>
      <c r="Q690" s="26" t="s">
        <v>327</v>
      </c>
      <c r="R690" s="26" t="s">
        <v>327</v>
      </c>
      <c r="U690" s="26" t="s">
        <v>327</v>
      </c>
      <c r="V690" s="26" t="s">
        <v>327</v>
      </c>
      <c r="W690" s="26" t="s">
        <v>327</v>
      </c>
      <c r="X690" s="26" t="s">
        <v>327</v>
      </c>
      <c r="AA690" s="26" t="s">
        <v>327</v>
      </c>
      <c r="AB690" s="26" t="s">
        <v>327</v>
      </c>
      <c r="AC690" s="26" t="s">
        <v>327</v>
      </c>
      <c r="AD690" s="26" t="s">
        <v>327</v>
      </c>
      <c r="AG690" s="26" t="s">
        <v>327</v>
      </c>
      <c r="AH690" s="26" t="s">
        <v>327</v>
      </c>
      <c r="AI690" s="26" t="s">
        <v>327</v>
      </c>
      <c r="AJ690" s="26" t="s">
        <v>327</v>
      </c>
      <c r="AM690" s="26" t="s">
        <v>327</v>
      </c>
      <c r="AN690" s="26" t="s">
        <v>327</v>
      </c>
      <c r="AO690" s="26" t="s">
        <v>327</v>
      </c>
      <c r="AP690" s="26" t="s">
        <v>327</v>
      </c>
      <c r="AS690" s="26" t="s">
        <v>327</v>
      </c>
      <c r="AT690" s="26" t="s">
        <v>327</v>
      </c>
      <c r="AU690" s="26" t="s">
        <v>327</v>
      </c>
      <c r="AV690" s="26" t="s">
        <v>327</v>
      </c>
      <c r="AY690" s="26" t="s">
        <v>327</v>
      </c>
      <c r="AZ690" s="26" t="s">
        <v>327</v>
      </c>
      <c r="BA690" s="26" t="s">
        <v>327</v>
      </c>
      <c r="BB690" s="26" t="s">
        <v>327</v>
      </c>
      <c r="BE690" s="26" t="s">
        <v>327</v>
      </c>
      <c r="BF690" s="26" t="s">
        <v>327</v>
      </c>
      <c r="BG690" s="26" t="s">
        <v>327</v>
      </c>
      <c r="BH690" s="26" t="s">
        <v>327</v>
      </c>
      <c r="BK690" s="26" t="s">
        <v>327</v>
      </c>
      <c r="BL690" s="26" t="s">
        <v>327</v>
      </c>
      <c r="BM690" s="26" t="s">
        <v>327</v>
      </c>
      <c r="BN690" s="26" t="s">
        <v>327</v>
      </c>
      <c r="BQ690" s="26" t="s">
        <v>327</v>
      </c>
      <c r="BR690" s="26" t="s">
        <v>327</v>
      </c>
      <c r="BS690" s="26" t="s">
        <v>327</v>
      </c>
      <c r="BT690" s="26" t="s">
        <v>327</v>
      </c>
      <c r="BW690" s="26" t="s">
        <v>327</v>
      </c>
      <c r="BX690" s="26" t="s">
        <v>327</v>
      </c>
      <c r="BY690" s="26" t="s">
        <v>327</v>
      </c>
      <c r="BZ690" s="26" t="s">
        <v>327</v>
      </c>
      <c r="CC690" s="26" t="s">
        <v>327</v>
      </c>
      <c r="CD690" s="26" t="s">
        <v>327</v>
      </c>
      <c r="CE690" s="26" t="s">
        <v>327</v>
      </c>
      <c r="CF690" s="26" t="s">
        <v>327</v>
      </c>
      <c r="CI690" s="26" t="s">
        <v>327</v>
      </c>
      <c r="CJ690" s="26" t="s">
        <v>327</v>
      </c>
      <c r="CK690" s="26" t="s">
        <v>327</v>
      </c>
      <c r="CL690" s="26" t="s">
        <v>327</v>
      </c>
      <c r="CO690" s="26" t="s">
        <v>327</v>
      </c>
      <c r="CP690" s="26" t="s">
        <v>327</v>
      </c>
      <c r="CQ690" s="26" t="s">
        <v>327</v>
      </c>
      <c r="CR690" s="26" t="s">
        <v>327</v>
      </c>
      <c r="CU690" s="26" t="s">
        <v>327</v>
      </c>
      <c r="CV690" s="26" t="s">
        <v>327</v>
      </c>
      <c r="CW690" s="26" t="s">
        <v>327</v>
      </c>
      <c r="CX690" s="26" t="s">
        <v>327</v>
      </c>
    </row>
    <row r="691" spans="5:102" x14ac:dyDescent="0.45">
      <c r="E691" s="26" t="s">
        <v>327</v>
      </c>
      <c r="F691" s="26" t="s">
        <v>327</v>
      </c>
      <c r="G691" s="26" t="s">
        <v>327</v>
      </c>
      <c r="H691" s="26" t="s">
        <v>327</v>
      </c>
      <c r="I691" s="26" t="s">
        <v>327</v>
      </c>
      <c r="J691" s="26" t="s">
        <v>327</v>
      </c>
      <c r="K691" s="26" t="s">
        <v>327</v>
      </c>
      <c r="L691" s="26" t="s">
        <v>327</v>
      </c>
      <c r="M691" s="26" t="s">
        <v>327</v>
      </c>
      <c r="O691" s="26" t="s">
        <v>327</v>
      </c>
      <c r="P691" s="26" t="s">
        <v>327</v>
      </c>
      <c r="Q691" s="26" t="s">
        <v>327</v>
      </c>
      <c r="R691" s="26" t="s">
        <v>327</v>
      </c>
      <c r="U691" s="26" t="s">
        <v>327</v>
      </c>
      <c r="V691" s="26" t="s">
        <v>327</v>
      </c>
      <c r="W691" s="26" t="s">
        <v>327</v>
      </c>
      <c r="X691" s="26" t="s">
        <v>327</v>
      </c>
      <c r="AA691" s="26" t="s">
        <v>327</v>
      </c>
      <c r="AB691" s="26" t="s">
        <v>327</v>
      </c>
      <c r="AC691" s="26" t="s">
        <v>327</v>
      </c>
      <c r="AD691" s="26" t="s">
        <v>327</v>
      </c>
      <c r="AG691" s="26" t="s">
        <v>327</v>
      </c>
      <c r="AH691" s="26" t="s">
        <v>327</v>
      </c>
      <c r="AI691" s="26" t="s">
        <v>327</v>
      </c>
      <c r="AJ691" s="26" t="s">
        <v>327</v>
      </c>
      <c r="AM691" s="26" t="s">
        <v>327</v>
      </c>
      <c r="AN691" s="26" t="s">
        <v>327</v>
      </c>
      <c r="AO691" s="26" t="s">
        <v>327</v>
      </c>
      <c r="AP691" s="26" t="s">
        <v>327</v>
      </c>
      <c r="AS691" s="26" t="s">
        <v>327</v>
      </c>
      <c r="AT691" s="26" t="s">
        <v>327</v>
      </c>
      <c r="AU691" s="26" t="s">
        <v>327</v>
      </c>
      <c r="AV691" s="26" t="s">
        <v>327</v>
      </c>
      <c r="AY691" s="26" t="s">
        <v>327</v>
      </c>
      <c r="AZ691" s="26" t="s">
        <v>327</v>
      </c>
      <c r="BA691" s="26" t="s">
        <v>327</v>
      </c>
      <c r="BB691" s="26" t="s">
        <v>327</v>
      </c>
      <c r="BE691" s="26" t="s">
        <v>327</v>
      </c>
      <c r="BF691" s="26" t="s">
        <v>327</v>
      </c>
      <c r="BG691" s="26" t="s">
        <v>327</v>
      </c>
      <c r="BH691" s="26" t="s">
        <v>327</v>
      </c>
      <c r="BK691" s="26" t="s">
        <v>327</v>
      </c>
      <c r="BL691" s="26" t="s">
        <v>327</v>
      </c>
      <c r="BM691" s="26" t="s">
        <v>327</v>
      </c>
      <c r="BN691" s="26" t="s">
        <v>327</v>
      </c>
      <c r="BQ691" s="26" t="s">
        <v>327</v>
      </c>
      <c r="BR691" s="26" t="s">
        <v>327</v>
      </c>
      <c r="BS691" s="26" t="s">
        <v>327</v>
      </c>
      <c r="BT691" s="26" t="s">
        <v>327</v>
      </c>
      <c r="BW691" s="26" t="s">
        <v>327</v>
      </c>
      <c r="BX691" s="26" t="s">
        <v>327</v>
      </c>
      <c r="BY691" s="26" t="s">
        <v>327</v>
      </c>
      <c r="BZ691" s="26" t="s">
        <v>327</v>
      </c>
      <c r="CC691" s="26" t="s">
        <v>327</v>
      </c>
      <c r="CD691" s="26" t="s">
        <v>327</v>
      </c>
      <c r="CE691" s="26" t="s">
        <v>327</v>
      </c>
      <c r="CF691" s="26" t="s">
        <v>327</v>
      </c>
      <c r="CI691" s="26" t="s">
        <v>327</v>
      </c>
      <c r="CJ691" s="26" t="s">
        <v>327</v>
      </c>
      <c r="CK691" s="26" t="s">
        <v>327</v>
      </c>
      <c r="CL691" s="26" t="s">
        <v>327</v>
      </c>
      <c r="CO691" s="26" t="s">
        <v>327</v>
      </c>
      <c r="CP691" s="26" t="s">
        <v>327</v>
      </c>
      <c r="CQ691" s="26" t="s">
        <v>327</v>
      </c>
      <c r="CR691" s="26" t="s">
        <v>327</v>
      </c>
      <c r="CU691" s="26" t="s">
        <v>327</v>
      </c>
      <c r="CV691" s="26" t="s">
        <v>327</v>
      </c>
      <c r="CW691" s="26" t="s">
        <v>327</v>
      </c>
      <c r="CX691" s="26" t="s">
        <v>327</v>
      </c>
    </row>
    <row r="692" spans="5:102" x14ac:dyDescent="0.45">
      <c r="E692" s="26" t="s">
        <v>327</v>
      </c>
      <c r="F692" s="26" t="s">
        <v>327</v>
      </c>
      <c r="G692" s="26" t="s">
        <v>327</v>
      </c>
      <c r="H692" s="26" t="s">
        <v>327</v>
      </c>
      <c r="I692" s="26" t="s">
        <v>327</v>
      </c>
      <c r="J692" s="26" t="s">
        <v>327</v>
      </c>
      <c r="K692" s="26" t="s">
        <v>327</v>
      </c>
      <c r="L692" s="26" t="s">
        <v>327</v>
      </c>
      <c r="M692" s="26" t="s">
        <v>327</v>
      </c>
      <c r="O692" s="26" t="s">
        <v>327</v>
      </c>
      <c r="P692" s="26" t="s">
        <v>327</v>
      </c>
      <c r="Q692" s="26" t="s">
        <v>327</v>
      </c>
      <c r="R692" s="26" t="s">
        <v>327</v>
      </c>
      <c r="U692" s="26" t="s">
        <v>327</v>
      </c>
      <c r="V692" s="26" t="s">
        <v>327</v>
      </c>
      <c r="W692" s="26" t="s">
        <v>327</v>
      </c>
      <c r="X692" s="26" t="s">
        <v>327</v>
      </c>
      <c r="AA692" s="26" t="s">
        <v>327</v>
      </c>
      <c r="AB692" s="26" t="s">
        <v>327</v>
      </c>
      <c r="AC692" s="26" t="s">
        <v>327</v>
      </c>
      <c r="AD692" s="26" t="s">
        <v>327</v>
      </c>
      <c r="AG692" s="26" t="s">
        <v>327</v>
      </c>
      <c r="AH692" s="26" t="s">
        <v>327</v>
      </c>
      <c r="AI692" s="26" t="s">
        <v>327</v>
      </c>
      <c r="AJ692" s="26" t="s">
        <v>327</v>
      </c>
      <c r="AM692" s="26" t="s">
        <v>327</v>
      </c>
      <c r="AN692" s="26" t="s">
        <v>327</v>
      </c>
      <c r="AO692" s="26" t="s">
        <v>327</v>
      </c>
      <c r="AP692" s="26" t="s">
        <v>327</v>
      </c>
      <c r="AS692" s="26" t="s">
        <v>327</v>
      </c>
      <c r="AT692" s="26" t="s">
        <v>327</v>
      </c>
      <c r="AU692" s="26" t="s">
        <v>327</v>
      </c>
      <c r="AV692" s="26" t="s">
        <v>327</v>
      </c>
      <c r="AY692" s="26" t="s">
        <v>327</v>
      </c>
      <c r="AZ692" s="26" t="s">
        <v>327</v>
      </c>
      <c r="BA692" s="26" t="s">
        <v>327</v>
      </c>
      <c r="BB692" s="26" t="s">
        <v>327</v>
      </c>
      <c r="BE692" s="26" t="s">
        <v>327</v>
      </c>
      <c r="BF692" s="26" t="s">
        <v>327</v>
      </c>
      <c r="BG692" s="26" t="s">
        <v>327</v>
      </c>
      <c r="BH692" s="26" t="s">
        <v>327</v>
      </c>
      <c r="BK692" s="26" t="s">
        <v>327</v>
      </c>
      <c r="BL692" s="26" t="s">
        <v>327</v>
      </c>
      <c r="BM692" s="26" t="s">
        <v>327</v>
      </c>
      <c r="BN692" s="26" t="s">
        <v>327</v>
      </c>
      <c r="BQ692" s="26" t="s">
        <v>327</v>
      </c>
      <c r="BR692" s="26" t="s">
        <v>327</v>
      </c>
      <c r="BS692" s="26" t="s">
        <v>327</v>
      </c>
      <c r="BT692" s="26" t="s">
        <v>327</v>
      </c>
      <c r="BW692" s="26" t="s">
        <v>327</v>
      </c>
      <c r="BX692" s="26" t="s">
        <v>327</v>
      </c>
      <c r="BY692" s="26" t="s">
        <v>327</v>
      </c>
      <c r="BZ692" s="26" t="s">
        <v>327</v>
      </c>
      <c r="CC692" s="26" t="s">
        <v>327</v>
      </c>
      <c r="CD692" s="26" t="s">
        <v>327</v>
      </c>
      <c r="CE692" s="26" t="s">
        <v>327</v>
      </c>
      <c r="CF692" s="26" t="s">
        <v>327</v>
      </c>
      <c r="CI692" s="26" t="s">
        <v>327</v>
      </c>
      <c r="CJ692" s="26" t="s">
        <v>327</v>
      </c>
      <c r="CK692" s="26" t="s">
        <v>327</v>
      </c>
      <c r="CL692" s="26" t="s">
        <v>327</v>
      </c>
      <c r="CO692" s="26" t="s">
        <v>327</v>
      </c>
      <c r="CP692" s="26" t="s">
        <v>327</v>
      </c>
      <c r="CQ692" s="26" t="s">
        <v>327</v>
      </c>
      <c r="CR692" s="26" t="s">
        <v>327</v>
      </c>
      <c r="CU692" s="26" t="s">
        <v>327</v>
      </c>
      <c r="CV692" s="26" t="s">
        <v>327</v>
      </c>
      <c r="CW692" s="26" t="s">
        <v>327</v>
      </c>
      <c r="CX692" s="26" t="s">
        <v>327</v>
      </c>
    </row>
    <row r="693" spans="5:102" x14ac:dyDescent="0.45">
      <c r="E693" s="26" t="s">
        <v>327</v>
      </c>
      <c r="F693" s="26" t="s">
        <v>327</v>
      </c>
      <c r="G693" s="26" t="s">
        <v>327</v>
      </c>
      <c r="H693" s="26" t="s">
        <v>327</v>
      </c>
      <c r="I693" s="26" t="s">
        <v>327</v>
      </c>
      <c r="J693" s="26" t="s">
        <v>327</v>
      </c>
      <c r="K693" s="26" t="s">
        <v>327</v>
      </c>
      <c r="L693" s="26" t="s">
        <v>327</v>
      </c>
      <c r="M693" s="26" t="s">
        <v>327</v>
      </c>
      <c r="O693" s="26" t="s">
        <v>327</v>
      </c>
      <c r="P693" s="26" t="s">
        <v>327</v>
      </c>
      <c r="Q693" s="26" t="s">
        <v>327</v>
      </c>
      <c r="R693" s="26" t="s">
        <v>327</v>
      </c>
      <c r="U693" s="26" t="s">
        <v>327</v>
      </c>
      <c r="V693" s="26" t="s">
        <v>327</v>
      </c>
      <c r="W693" s="26" t="s">
        <v>327</v>
      </c>
      <c r="X693" s="26" t="s">
        <v>327</v>
      </c>
      <c r="AA693" s="26" t="s">
        <v>327</v>
      </c>
      <c r="AB693" s="26" t="s">
        <v>327</v>
      </c>
      <c r="AC693" s="26" t="s">
        <v>327</v>
      </c>
      <c r="AD693" s="26" t="s">
        <v>327</v>
      </c>
      <c r="AG693" s="26" t="s">
        <v>327</v>
      </c>
      <c r="AH693" s="26" t="s">
        <v>327</v>
      </c>
      <c r="AI693" s="26" t="s">
        <v>327</v>
      </c>
      <c r="AJ693" s="26" t="s">
        <v>327</v>
      </c>
      <c r="AM693" s="26" t="s">
        <v>327</v>
      </c>
      <c r="AN693" s="26" t="s">
        <v>327</v>
      </c>
      <c r="AO693" s="26" t="s">
        <v>327</v>
      </c>
      <c r="AP693" s="26" t="s">
        <v>327</v>
      </c>
      <c r="AS693" s="26" t="s">
        <v>327</v>
      </c>
      <c r="AT693" s="26" t="s">
        <v>327</v>
      </c>
      <c r="AU693" s="26" t="s">
        <v>327</v>
      </c>
      <c r="AV693" s="26" t="s">
        <v>327</v>
      </c>
      <c r="AY693" s="26" t="s">
        <v>327</v>
      </c>
      <c r="AZ693" s="26" t="s">
        <v>327</v>
      </c>
      <c r="BA693" s="26" t="s">
        <v>327</v>
      </c>
      <c r="BB693" s="26" t="s">
        <v>327</v>
      </c>
      <c r="BE693" s="26" t="s">
        <v>327</v>
      </c>
      <c r="BF693" s="26" t="s">
        <v>327</v>
      </c>
      <c r="BG693" s="26" t="s">
        <v>327</v>
      </c>
      <c r="BH693" s="26" t="s">
        <v>327</v>
      </c>
      <c r="BK693" s="26" t="s">
        <v>327</v>
      </c>
      <c r="BL693" s="26" t="s">
        <v>327</v>
      </c>
      <c r="BM693" s="26" t="s">
        <v>327</v>
      </c>
      <c r="BN693" s="26" t="s">
        <v>327</v>
      </c>
      <c r="BQ693" s="26" t="s">
        <v>327</v>
      </c>
      <c r="BR693" s="26" t="s">
        <v>327</v>
      </c>
      <c r="BS693" s="26" t="s">
        <v>327</v>
      </c>
      <c r="BT693" s="26" t="s">
        <v>327</v>
      </c>
      <c r="BW693" s="26" t="s">
        <v>327</v>
      </c>
      <c r="BX693" s="26" t="s">
        <v>327</v>
      </c>
      <c r="BY693" s="26" t="s">
        <v>327</v>
      </c>
      <c r="BZ693" s="26" t="s">
        <v>327</v>
      </c>
      <c r="CC693" s="26" t="s">
        <v>327</v>
      </c>
      <c r="CD693" s="26" t="s">
        <v>327</v>
      </c>
      <c r="CE693" s="26" t="s">
        <v>327</v>
      </c>
      <c r="CF693" s="26" t="s">
        <v>327</v>
      </c>
      <c r="CI693" s="26" t="s">
        <v>327</v>
      </c>
      <c r="CJ693" s="26" t="s">
        <v>327</v>
      </c>
      <c r="CK693" s="26" t="s">
        <v>327</v>
      </c>
      <c r="CL693" s="26" t="s">
        <v>327</v>
      </c>
      <c r="CO693" s="26" t="s">
        <v>327</v>
      </c>
      <c r="CP693" s="26" t="s">
        <v>327</v>
      </c>
      <c r="CQ693" s="26" t="s">
        <v>327</v>
      </c>
      <c r="CR693" s="26" t="s">
        <v>327</v>
      </c>
      <c r="CU693" s="26" t="s">
        <v>327</v>
      </c>
      <c r="CV693" s="26" t="s">
        <v>327</v>
      </c>
      <c r="CW693" s="26" t="s">
        <v>327</v>
      </c>
      <c r="CX693" s="26" t="s">
        <v>327</v>
      </c>
    </row>
    <row r="694" spans="5:102" x14ac:dyDescent="0.45">
      <c r="E694" s="26" t="s">
        <v>327</v>
      </c>
      <c r="F694" s="26" t="s">
        <v>327</v>
      </c>
      <c r="G694" s="26" t="s">
        <v>327</v>
      </c>
      <c r="H694" s="26" t="s">
        <v>327</v>
      </c>
      <c r="I694" s="26" t="s">
        <v>327</v>
      </c>
      <c r="J694" s="26" t="s">
        <v>327</v>
      </c>
      <c r="K694" s="26" t="s">
        <v>327</v>
      </c>
      <c r="L694" s="26" t="s">
        <v>327</v>
      </c>
      <c r="M694" s="26" t="s">
        <v>327</v>
      </c>
      <c r="O694" s="26" t="s">
        <v>327</v>
      </c>
      <c r="P694" s="26" t="s">
        <v>327</v>
      </c>
      <c r="Q694" s="26" t="s">
        <v>327</v>
      </c>
      <c r="R694" s="26" t="s">
        <v>327</v>
      </c>
      <c r="U694" s="26" t="s">
        <v>327</v>
      </c>
      <c r="V694" s="26" t="s">
        <v>327</v>
      </c>
      <c r="W694" s="26" t="s">
        <v>327</v>
      </c>
      <c r="X694" s="26" t="s">
        <v>327</v>
      </c>
      <c r="AA694" s="26" t="s">
        <v>327</v>
      </c>
      <c r="AB694" s="26" t="s">
        <v>327</v>
      </c>
      <c r="AC694" s="26" t="s">
        <v>327</v>
      </c>
      <c r="AD694" s="26" t="s">
        <v>327</v>
      </c>
      <c r="AG694" s="26" t="s">
        <v>327</v>
      </c>
      <c r="AH694" s="26" t="s">
        <v>327</v>
      </c>
      <c r="AI694" s="26" t="s">
        <v>327</v>
      </c>
      <c r="AJ694" s="26" t="s">
        <v>327</v>
      </c>
      <c r="AM694" s="26" t="s">
        <v>327</v>
      </c>
      <c r="AN694" s="26" t="s">
        <v>327</v>
      </c>
      <c r="AO694" s="26" t="s">
        <v>327</v>
      </c>
      <c r="AP694" s="26" t="s">
        <v>327</v>
      </c>
      <c r="AS694" s="26" t="s">
        <v>327</v>
      </c>
      <c r="AT694" s="26" t="s">
        <v>327</v>
      </c>
      <c r="AU694" s="26" t="s">
        <v>327</v>
      </c>
      <c r="AV694" s="26" t="s">
        <v>327</v>
      </c>
      <c r="AY694" s="26" t="s">
        <v>327</v>
      </c>
      <c r="AZ694" s="26" t="s">
        <v>327</v>
      </c>
      <c r="BA694" s="26" t="s">
        <v>327</v>
      </c>
      <c r="BB694" s="26" t="s">
        <v>327</v>
      </c>
      <c r="BE694" s="26" t="s">
        <v>327</v>
      </c>
      <c r="BF694" s="26" t="s">
        <v>327</v>
      </c>
      <c r="BG694" s="26" t="s">
        <v>327</v>
      </c>
      <c r="BH694" s="26" t="s">
        <v>327</v>
      </c>
      <c r="BK694" s="26" t="s">
        <v>327</v>
      </c>
      <c r="BL694" s="26" t="s">
        <v>327</v>
      </c>
      <c r="BM694" s="26" t="s">
        <v>327</v>
      </c>
      <c r="BN694" s="26" t="s">
        <v>327</v>
      </c>
      <c r="BQ694" s="26" t="s">
        <v>327</v>
      </c>
      <c r="BR694" s="26" t="s">
        <v>327</v>
      </c>
      <c r="BS694" s="26" t="s">
        <v>327</v>
      </c>
      <c r="BT694" s="26" t="s">
        <v>327</v>
      </c>
      <c r="BW694" s="26" t="s">
        <v>327</v>
      </c>
      <c r="BX694" s="26" t="s">
        <v>327</v>
      </c>
      <c r="BY694" s="26" t="s">
        <v>327</v>
      </c>
      <c r="BZ694" s="26" t="s">
        <v>327</v>
      </c>
      <c r="CC694" s="26" t="s">
        <v>327</v>
      </c>
      <c r="CD694" s="26" t="s">
        <v>327</v>
      </c>
      <c r="CE694" s="26" t="s">
        <v>327</v>
      </c>
      <c r="CF694" s="26" t="s">
        <v>327</v>
      </c>
      <c r="CI694" s="26" t="s">
        <v>327</v>
      </c>
      <c r="CJ694" s="26" t="s">
        <v>327</v>
      </c>
      <c r="CK694" s="26" t="s">
        <v>327</v>
      </c>
      <c r="CL694" s="26" t="s">
        <v>327</v>
      </c>
      <c r="CO694" s="26" t="s">
        <v>327</v>
      </c>
      <c r="CP694" s="26" t="s">
        <v>327</v>
      </c>
      <c r="CQ694" s="26" t="s">
        <v>327</v>
      </c>
      <c r="CR694" s="26" t="s">
        <v>327</v>
      </c>
      <c r="CU694" s="26" t="s">
        <v>327</v>
      </c>
      <c r="CV694" s="26" t="s">
        <v>327</v>
      </c>
      <c r="CW694" s="26" t="s">
        <v>327</v>
      </c>
      <c r="CX694" s="26" t="s">
        <v>327</v>
      </c>
    </row>
    <row r="695" spans="5:102" x14ac:dyDescent="0.45">
      <c r="E695" s="26" t="s">
        <v>327</v>
      </c>
      <c r="F695" s="26" t="s">
        <v>327</v>
      </c>
      <c r="G695" s="26" t="s">
        <v>327</v>
      </c>
      <c r="H695" s="26" t="s">
        <v>327</v>
      </c>
      <c r="I695" s="26" t="s">
        <v>327</v>
      </c>
      <c r="J695" s="26" t="s">
        <v>327</v>
      </c>
      <c r="K695" s="26" t="s">
        <v>327</v>
      </c>
      <c r="L695" s="26" t="s">
        <v>327</v>
      </c>
      <c r="M695" s="26" t="s">
        <v>327</v>
      </c>
      <c r="O695" s="26" t="s">
        <v>327</v>
      </c>
      <c r="P695" s="26" t="s">
        <v>327</v>
      </c>
      <c r="Q695" s="26" t="s">
        <v>327</v>
      </c>
      <c r="R695" s="26" t="s">
        <v>327</v>
      </c>
      <c r="U695" s="26" t="s">
        <v>327</v>
      </c>
      <c r="V695" s="26" t="s">
        <v>327</v>
      </c>
      <c r="W695" s="26" t="s">
        <v>327</v>
      </c>
      <c r="X695" s="26" t="s">
        <v>327</v>
      </c>
      <c r="AA695" s="26" t="s">
        <v>327</v>
      </c>
      <c r="AB695" s="26" t="s">
        <v>327</v>
      </c>
      <c r="AC695" s="26" t="s">
        <v>327</v>
      </c>
      <c r="AD695" s="26" t="s">
        <v>327</v>
      </c>
      <c r="AG695" s="26" t="s">
        <v>327</v>
      </c>
      <c r="AH695" s="26" t="s">
        <v>327</v>
      </c>
      <c r="AI695" s="26" t="s">
        <v>327</v>
      </c>
      <c r="AJ695" s="26" t="s">
        <v>327</v>
      </c>
      <c r="AM695" s="26" t="s">
        <v>327</v>
      </c>
      <c r="AN695" s="26" t="s">
        <v>327</v>
      </c>
      <c r="AO695" s="26" t="s">
        <v>327</v>
      </c>
      <c r="AP695" s="26" t="s">
        <v>327</v>
      </c>
      <c r="AS695" s="26" t="s">
        <v>327</v>
      </c>
      <c r="AT695" s="26" t="s">
        <v>327</v>
      </c>
      <c r="AU695" s="26" t="s">
        <v>327</v>
      </c>
      <c r="AV695" s="26" t="s">
        <v>327</v>
      </c>
      <c r="AY695" s="26" t="s">
        <v>327</v>
      </c>
      <c r="AZ695" s="26" t="s">
        <v>327</v>
      </c>
      <c r="BA695" s="26" t="s">
        <v>327</v>
      </c>
      <c r="BB695" s="26" t="s">
        <v>327</v>
      </c>
      <c r="BE695" s="26" t="s">
        <v>327</v>
      </c>
      <c r="BF695" s="26" t="s">
        <v>327</v>
      </c>
      <c r="BG695" s="26" t="s">
        <v>327</v>
      </c>
      <c r="BH695" s="26" t="s">
        <v>327</v>
      </c>
      <c r="BK695" s="26" t="s">
        <v>327</v>
      </c>
      <c r="BL695" s="26" t="s">
        <v>327</v>
      </c>
      <c r="BM695" s="26" t="s">
        <v>327</v>
      </c>
      <c r="BN695" s="26" t="s">
        <v>327</v>
      </c>
      <c r="BQ695" s="26" t="s">
        <v>327</v>
      </c>
      <c r="BR695" s="26" t="s">
        <v>327</v>
      </c>
      <c r="BS695" s="26" t="s">
        <v>327</v>
      </c>
      <c r="BT695" s="26" t="s">
        <v>327</v>
      </c>
      <c r="BW695" s="26" t="s">
        <v>327</v>
      </c>
      <c r="BX695" s="26" t="s">
        <v>327</v>
      </c>
      <c r="BY695" s="26" t="s">
        <v>327</v>
      </c>
      <c r="BZ695" s="26" t="s">
        <v>327</v>
      </c>
      <c r="CC695" s="26" t="s">
        <v>327</v>
      </c>
      <c r="CD695" s="26" t="s">
        <v>327</v>
      </c>
      <c r="CE695" s="26" t="s">
        <v>327</v>
      </c>
      <c r="CF695" s="26" t="s">
        <v>327</v>
      </c>
      <c r="CI695" s="26" t="s">
        <v>327</v>
      </c>
      <c r="CJ695" s="26" t="s">
        <v>327</v>
      </c>
      <c r="CK695" s="26" t="s">
        <v>327</v>
      </c>
      <c r="CL695" s="26" t="s">
        <v>327</v>
      </c>
      <c r="CO695" s="26" t="s">
        <v>327</v>
      </c>
      <c r="CP695" s="26" t="s">
        <v>327</v>
      </c>
      <c r="CQ695" s="26" t="s">
        <v>327</v>
      </c>
      <c r="CR695" s="26" t="s">
        <v>327</v>
      </c>
      <c r="CU695" s="26" t="s">
        <v>327</v>
      </c>
      <c r="CV695" s="26" t="s">
        <v>327</v>
      </c>
      <c r="CW695" s="26" t="s">
        <v>327</v>
      </c>
      <c r="CX695" s="26" t="s">
        <v>327</v>
      </c>
    </row>
    <row r="696" spans="5:102" x14ac:dyDescent="0.45">
      <c r="E696" s="26" t="s">
        <v>327</v>
      </c>
      <c r="F696" s="26" t="s">
        <v>327</v>
      </c>
      <c r="G696" s="26" t="s">
        <v>327</v>
      </c>
      <c r="H696" s="26" t="s">
        <v>327</v>
      </c>
      <c r="I696" s="26" t="s">
        <v>327</v>
      </c>
      <c r="J696" s="26" t="s">
        <v>327</v>
      </c>
      <c r="K696" s="26" t="s">
        <v>327</v>
      </c>
      <c r="L696" s="26" t="s">
        <v>327</v>
      </c>
      <c r="M696" s="26" t="s">
        <v>327</v>
      </c>
      <c r="O696" s="26" t="s">
        <v>327</v>
      </c>
      <c r="P696" s="26" t="s">
        <v>327</v>
      </c>
      <c r="Q696" s="26" t="s">
        <v>327</v>
      </c>
      <c r="R696" s="26" t="s">
        <v>327</v>
      </c>
      <c r="U696" s="26" t="s">
        <v>327</v>
      </c>
      <c r="V696" s="26" t="s">
        <v>327</v>
      </c>
      <c r="W696" s="26" t="s">
        <v>327</v>
      </c>
      <c r="X696" s="26" t="s">
        <v>327</v>
      </c>
      <c r="AA696" s="26" t="s">
        <v>327</v>
      </c>
      <c r="AB696" s="26" t="s">
        <v>327</v>
      </c>
      <c r="AC696" s="26" t="s">
        <v>327</v>
      </c>
      <c r="AD696" s="26" t="s">
        <v>327</v>
      </c>
      <c r="AG696" s="26" t="s">
        <v>327</v>
      </c>
      <c r="AH696" s="26" t="s">
        <v>327</v>
      </c>
      <c r="AI696" s="26" t="s">
        <v>327</v>
      </c>
      <c r="AJ696" s="26" t="s">
        <v>327</v>
      </c>
      <c r="AM696" s="26" t="s">
        <v>327</v>
      </c>
      <c r="AN696" s="26" t="s">
        <v>327</v>
      </c>
      <c r="AO696" s="26" t="s">
        <v>327</v>
      </c>
      <c r="AP696" s="26" t="s">
        <v>327</v>
      </c>
      <c r="AS696" s="26" t="s">
        <v>327</v>
      </c>
      <c r="AT696" s="26" t="s">
        <v>327</v>
      </c>
      <c r="AU696" s="26" t="s">
        <v>327</v>
      </c>
      <c r="AV696" s="26" t="s">
        <v>327</v>
      </c>
      <c r="AY696" s="26" t="s">
        <v>327</v>
      </c>
      <c r="AZ696" s="26" t="s">
        <v>327</v>
      </c>
      <c r="BA696" s="26" t="s">
        <v>327</v>
      </c>
      <c r="BB696" s="26" t="s">
        <v>327</v>
      </c>
      <c r="BE696" s="26" t="s">
        <v>327</v>
      </c>
      <c r="BF696" s="26" t="s">
        <v>327</v>
      </c>
      <c r="BG696" s="26" t="s">
        <v>327</v>
      </c>
      <c r="BH696" s="26" t="s">
        <v>327</v>
      </c>
      <c r="BK696" s="26" t="s">
        <v>327</v>
      </c>
      <c r="BL696" s="26" t="s">
        <v>327</v>
      </c>
      <c r="BM696" s="26" t="s">
        <v>327</v>
      </c>
      <c r="BN696" s="26" t="s">
        <v>327</v>
      </c>
      <c r="BQ696" s="26" t="s">
        <v>327</v>
      </c>
      <c r="BR696" s="26" t="s">
        <v>327</v>
      </c>
      <c r="BS696" s="26" t="s">
        <v>327</v>
      </c>
      <c r="BT696" s="26" t="s">
        <v>327</v>
      </c>
      <c r="BW696" s="26" t="s">
        <v>327</v>
      </c>
      <c r="BX696" s="26" t="s">
        <v>327</v>
      </c>
      <c r="BY696" s="26" t="s">
        <v>327</v>
      </c>
      <c r="BZ696" s="26" t="s">
        <v>327</v>
      </c>
      <c r="CC696" s="26" t="s">
        <v>327</v>
      </c>
      <c r="CD696" s="26" t="s">
        <v>327</v>
      </c>
      <c r="CE696" s="26" t="s">
        <v>327</v>
      </c>
      <c r="CF696" s="26" t="s">
        <v>327</v>
      </c>
      <c r="CI696" s="26" t="s">
        <v>327</v>
      </c>
      <c r="CJ696" s="26" t="s">
        <v>327</v>
      </c>
      <c r="CK696" s="26" t="s">
        <v>327</v>
      </c>
      <c r="CL696" s="26" t="s">
        <v>327</v>
      </c>
      <c r="CO696" s="26" t="s">
        <v>327</v>
      </c>
      <c r="CP696" s="26" t="s">
        <v>327</v>
      </c>
      <c r="CQ696" s="26" t="s">
        <v>327</v>
      </c>
      <c r="CR696" s="26" t="s">
        <v>327</v>
      </c>
      <c r="CU696" s="26" t="s">
        <v>327</v>
      </c>
      <c r="CV696" s="26" t="s">
        <v>327</v>
      </c>
      <c r="CW696" s="26" t="s">
        <v>327</v>
      </c>
      <c r="CX696" s="26" t="s">
        <v>327</v>
      </c>
    </row>
    <row r="697" spans="5:102" x14ac:dyDescent="0.45">
      <c r="E697" s="26" t="s">
        <v>327</v>
      </c>
      <c r="F697" s="26" t="s">
        <v>327</v>
      </c>
      <c r="G697" s="26" t="s">
        <v>327</v>
      </c>
      <c r="H697" s="26" t="s">
        <v>327</v>
      </c>
      <c r="I697" s="26" t="s">
        <v>327</v>
      </c>
      <c r="J697" s="26" t="s">
        <v>327</v>
      </c>
      <c r="K697" s="26" t="s">
        <v>327</v>
      </c>
      <c r="L697" s="26" t="s">
        <v>327</v>
      </c>
      <c r="M697" s="26" t="s">
        <v>327</v>
      </c>
      <c r="O697" s="26" t="s">
        <v>327</v>
      </c>
      <c r="P697" s="26" t="s">
        <v>327</v>
      </c>
      <c r="Q697" s="26" t="s">
        <v>327</v>
      </c>
      <c r="R697" s="26" t="s">
        <v>327</v>
      </c>
      <c r="U697" s="26" t="s">
        <v>327</v>
      </c>
      <c r="V697" s="26" t="s">
        <v>327</v>
      </c>
      <c r="W697" s="26" t="s">
        <v>327</v>
      </c>
      <c r="X697" s="26" t="s">
        <v>327</v>
      </c>
      <c r="AA697" s="26" t="s">
        <v>327</v>
      </c>
      <c r="AB697" s="26" t="s">
        <v>327</v>
      </c>
      <c r="AC697" s="26" t="s">
        <v>327</v>
      </c>
      <c r="AD697" s="26" t="s">
        <v>327</v>
      </c>
      <c r="AG697" s="26" t="s">
        <v>327</v>
      </c>
      <c r="AH697" s="26" t="s">
        <v>327</v>
      </c>
      <c r="AI697" s="26" t="s">
        <v>327</v>
      </c>
      <c r="AJ697" s="26" t="s">
        <v>327</v>
      </c>
      <c r="AM697" s="26" t="s">
        <v>327</v>
      </c>
      <c r="AN697" s="26" t="s">
        <v>327</v>
      </c>
      <c r="AO697" s="26" t="s">
        <v>327</v>
      </c>
      <c r="AP697" s="26" t="s">
        <v>327</v>
      </c>
      <c r="AS697" s="26" t="s">
        <v>327</v>
      </c>
      <c r="AT697" s="26" t="s">
        <v>327</v>
      </c>
      <c r="AU697" s="26" t="s">
        <v>327</v>
      </c>
      <c r="AV697" s="26" t="s">
        <v>327</v>
      </c>
      <c r="AY697" s="26" t="s">
        <v>327</v>
      </c>
      <c r="AZ697" s="26" t="s">
        <v>327</v>
      </c>
      <c r="BA697" s="26" t="s">
        <v>327</v>
      </c>
      <c r="BB697" s="26" t="s">
        <v>327</v>
      </c>
      <c r="BE697" s="26" t="s">
        <v>327</v>
      </c>
      <c r="BF697" s="26" t="s">
        <v>327</v>
      </c>
      <c r="BG697" s="26" t="s">
        <v>327</v>
      </c>
      <c r="BH697" s="26" t="s">
        <v>327</v>
      </c>
      <c r="BK697" s="26" t="s">
        <v>327</v>
      </c>
      <c r="BL697" s="26" t="s">
        <v>327</v>
      </c>
      <c r="BM697" s="26" t="s">
        <v>327</v>
      </c>
      <c r="BN697" s="26" t="s">
        <v>327</v>
      </c>
      <c r="BQ697" s="26" t="s">
        <v>327</v>
      </c>
      <c r="BR697" s="26" t="s">
        <v>327</v>
      </c>
      <c r="BS697" s="26" t="s">
        <v>327</v>
      </c>
      <c r="BT697" s="26" t="s">
        <v>327</v>
      </c>
      <c r="BW697" s="26" t="s">
        <v>327</v>
      </c>
      <c r="BX697" s="26" t="s">
        <v>327</v>
      </c>
      <c r="BY697" s="26" t="s">
        <v>327</v>
      </c>
      <c r="BZ697" s="26" t="s">
        <v>327</v>
      </c>
      <c r="CC697" s="26" t="s">
        <v>327</v>
      </c>
      <c r="CD697" s="26" t="s">
        <v>327</v>
      </c>
      <c r="CE697" s="26" t="s">
        <v>327</v>
      </c>
      <c r="CF697" s="26" t="s">
        <v>327</v>
      </c>
      <c r="CI697" s="26" t="s">
        <v>327</v>
      </c>
      <c r="CJ697" s="26" t="s">
        <v>327</v>
      </c>
      <c r="CK697" s="26" t="s">
        <v>327</v>
      </c>
      <c r="CL697" s="26" t="s">
        <v>327</v>
      </c>
      <c r="CO697" s="26" t="s">
        <v>327</v>
      </c>
      <c r="CP697" s="26" t="s">
        <v>327</v>
      </c>
      <c r="CQ697" s="26" t="s">
        <v>327</v>
      </c>
      <c r="CR697" s="26" t="s">
        <v>327</v>
      </c>
      <c r="CU697" s="26" t="s">
        <v>327</v>
      </c>
      <c r="CV697" s="26" t="s">
        <v>327</v>
      </c>
      <c r="CW697" s="26" t="s">
        <v>327</v>
      </c>
      <c r="CX697" s="26" t="s">
        <v>327</v>
      </c>
    </row>
    <row r="698" spans="5:102" x14ac:dyDescent="0.45">
      <c r="E698" s="26" t="s">
        <v>327</v>
      </c>
      <c r="F698" s="26" t="s">
        <v>327</v>
      </c>
      <c r="G698" s="26" t="s">
        <v>327</v>
      </c>
      <c r="H698" s="26" t="s">
        <v>327</v>
      </c>
      <c r="I698" s="26" t="s">
        <v>327</v>
      </c>
      <c r="J698" s="26" t="s">
        <v>327</v>
      </c>
      <c r="K698" s="26" t="s">
        <v>327</v>
      </c>
      <c r="L698" s="26" t="s">
        <v>327</v>
      </c>
      <c r="M698" s="26" t="s">
        <v>327</v>
      </c>
      <c r="O698" s="26" t="s">
        <v>327</v>
      </c>
      <c r="P698" s="26" t="s">
        <v>327</v>
      </c>
      <c r="Q698" s="26" t="s">
        <v>327</v>
      </c>
      <c r="R698" s="26" t="s">
        <v>327</v>
      </c>
      <c r="U698" s="26" t="s">
        <v>327</v>
      </c>
      <c r="V698" s="26" t="s">
        <v>327</v>
      </c>
      <c r="W698" s="26" t="s">
        <v>327</v>
      </c>
      <c r="X698" s="26" t="s">
        <v>327</v>
      </c>
      <c r="AA698" s="26" t="s">
        <v>327</v>
      </c>
      <c r="AB698" s="26" t="s">
        <v>327</v>
      </c>
      <c r="AC698" s="26" t="s">
        <v>327</v>
      </c>
      <c r="AD698" s="26" t="s">
        <v>327</v>
      </c>
      <c r="AG698" s="26" t="s">
        <v>327</v>
      </c>
      <c r="AH698" s="26" t="s">
        <v>327</v>
      </c>
      <c r="AI698" s="26" t="s">
        <v>327</v>
      </c>
      <c r="AJ698" s="26" t="s">
        <v>327</v>
      </c>
      <c r="AM698" s="26" t="s">
        <v>327</v>
      </c>
      <c r="AN698" s="26" t="s">
        <v>327</v>
      </c>
      <c r="AO698" s="26" t="s">
        <v>327</v>
      </c>
      <c r="AP698" s="26" t="s">
        <v>327</v>
      </c>
      <c r="AS698" s="26" t="s">
        <v>327</v>
      </c>
      <c r="AT698" s="26" t="s">
        <v>327</v>
      </c>
      <c r="AU698" s="26" t="s">
        <v>327</v>
      </c>
      <c r="AV698" s="26" t="s">
        <v>327</v>
      </c>
      <c r="AY698" s="26" t="s">
        <v>327</v>
      </c>
      <c r="AZ698" s="26" t="s">
        <v>327</v>
      </c>
      <c r="BA698" s="26" t="s">
        <v>327</v>
      </c>
      <c r="BB698" s="26" t="s">
        <v>327</v>
      </c>
      <c r="BE698" s="26" t="s">
        <v>327</v>
      </c>
      <c r="BF698" s="26" t="s">
        <v>327</v>
      </c>
      <c r="BG698" s="26" t="s">
        <v>327</v>
      </c>
      <c r="BH698" s="26" t="s">
        <v>327</v>
      </c>
      <c r="BK698" s="26" t="s">
        <v>327</v>
      </c>
      <c r="BL698" s="26" t="s">
        <v>327</v>
      </c>
      <c r="BM698" s="26" t="s">
        <v>327</v>
      </c>
      <c r="BN698" s="26" t="s">
        <v>327</v>
      </c>
      <c r="BQ698" s="26" t="s">
        <v>327</v>
      </c>
      <c r="BR698" s="26" t="s">
        <v>327</v>
      </c>
      <c r="BS698" s="26" t="s">
        <v>327</v>
      </c>
      <c r="BT698" s="26" t="s">
        <v>327</v>
      </c>
      <c r="BW698" s="26" t="s">
        <v>327</v>
      </c>
      <c r="BX698" s="26" t="s">
        <v>327</v>
      </c>
      <c r="BY698" s="26" t="s">
        <v>327</v>
      </c>
      <c r="BZ698" s="26" t="s">
        <v>327</v>
      </c>
      <c r="CC698" s="26" t="s">
        <v>327</v>
      </c>
      <c r="CD698" s="26" t="s">
        <v>327</v>
      </c>
      <c r="CE698" s="26" t="s">
        <v>327</v>
      </c>
      <c r="CF698" s="26" t="s">
        <v>327</v>
      </c>
      <c r="CI698" s="26" t="s">
        <v>327</v>
      </c>
      <c r="CJ698" s="26" t="s">
        <v>327</v>
      </c>
      <c r="CK698" s="26" t="s">
        <v>327</v>
      </c>
      <c r="CL698" s="26" t="s">
        <v>327</v>
      </c>
      <c r="CO698" s="26" t="s">
        <v>327</v>
      </c>
      <c r="CP698" s="26" t="s">
        <v>327</v>
      </c>
      <c r="CQ698" s="26" t="s">
        <v>327</v>
      </c>
      <c r="CR698" s="26" t="s">
        <v>327</v>
      </c>
      <c r="CU698" s="26" t="s">
        <v>327</v>
      </c>
      <c r="CV698" s="26" t="s">
        <v>327</v>
      </c>
      <c r="CW698" s="26" t="s">
        <v>327</v>
      </c>
      <c r="CX698" s="26" t="s">
        <v>327</v>
      </c>
    </row>
    <row r="699" spans="5:102" x14ac:dyDescent="0.45">
      <c r="E699" s="26" t="s">
        <v>327</v>
      </c>
      <c r="F699" s="26" t="s">
        <v>327</v>
      </c>
      <c r="G699" s="26" t="s">
        <v>327</v>
      </c>
      <c r="H699" s="26" t="s">
        <v>327</v>
      </c>
      <c r="I699" s="26" t="s">
        <v>327</v>
      </c>
      <c r="J699" s="26" t="s">
        <v>327</v>
      </c>
      <c r="K699" s="26" t="s">
        <v>327</v>
      </c>
      <c r="L699" s="26" t="s">
        <v>327</v>
      </c>
      <c r="M699" s="26" t="s">
        <v>327</v>
      </c>
      <c r="O699" s="26" t="s">
        <v>327</v>
      </c>
      <c r="P699" s="26" t="s">
        <v>327</v>
      </c>
      <c r="Q699" s="26" t="s">
        <v>327</v>
      </c>
      <c r="R699" s="26" t="s">
        <v>327</v>
      </c>
      <c r="U699" s="26" t="s">
        <v>327</v>
      </c>
      <c r="V699" s="26" t="s">
        <v>327</v>
      </c>
      <c r="W699" s="26" t="s">
        <v>327</v>
      </c>
      <c r="X699" s="26" t="s">
        <v>327</v>
      </c>
      <c r="AA699" s="26" t="s">
        <v>327</v>
      </c>
      <c r="AB699" s="26" t="s">
        <v>327</v>
      </c>
      <c r="AC699" s="26" t="s">
        <v>327</v>
      </c>
      <c r="AD699" s="26" t="s">
        <v>327</v>
      </c>
      <c r="AG699" s="26" t="s">
        <v>327</v>
      </c>
      <c r="AH699" s="26" t="s">
        <v>327</v>
      </c>
      <c r="AI699" s="26" t="s">
        <v>327</v>
      </c>
      <c r="AJ699" s="26" t="s">
        <v>327</v>
      </c>
      <c r="AM699" s="26" t="s">
        <v>327</v>
      </c>
      <c r="AN699" s="26" t="s">
        <v>327</v>
      </c>
      <c r="AO699" s="26" t="s">
        <v>327</v>
      </c>
      <c r="AP699" s="26" t="s">
        <v>327</v>
      </c>
      <c r="AS699" s="26" t="s">
        <v>327</v>
      </c>
      <c r="AT699" s="26" t="s">
        <v>327</v>
      </c>
      <c r="AU699" s="26" t="s">
        <v>327</v>
      </c>
      <c r="AV699" s="26" t="s">
        <v>327</v>
      </c>
      <c r="AY699" s="26" t="s">
        <v>327</v>
      </c>
      <c r="AZ699" s="26" t="s">
        <v>327</v>
      </c>
      <c r="BA699" s="26" t="s">
        <v>327</v>
      </c>
      <c r="BB699" s="26" t="s">
        <v>327</v>
      </c>
      <c r="BE699" s="26" t="s">
        <v>327</v>
      </c>
      <c r="BF699" s="26" t="s">
        <v>327</v>
      </c>
      <c r="BG699" s="26" t="s">
        <v>327</v>
      </c>
      <c r="BH699" s="26" t="s">
        <v>327</v>
      </c>
      <c r="BK699" s="26" t="s">
        <v>327</v>
      </c>
      <c r="BL699" s="26" t="s">
        <v>327</v>
      </c>
      <c r="BM699" s="26" t="s">
        <v>327</v>
      </c>
      <c r="BN699" s="26" t="s">
        <v>327</v>
      </c>
      <c r="BQ699" s="26" t="s">
        <v>327</v>
      </c>
      <c r="BR699" s="26" t="s">
        <v>327</v>
      </c>
      <c r="BS699" s="26" t="s">
        <v>327</v>
      </c>
      <c r="BT699" s="26" t="s">
        <v>327</v>
      </c>
      <c r="BW699" s="26" t="s">
        <v>327</v>
      </c>
      <c r="BX699" s="26" t="s">
        <v>327</v>
      </c>
      <c r="BY699" s="26" t="s">
        <v>327</v>
      </c>
      <c r="BZ699" s="26" t="s">
        <v>327</v>
      </c>
      <c r="CC699" s="26" t="s">
        <v>327</v>
      </c>
      <c r="CD699" s="26" t="s">
        <v>327</v>
      </c>
      <c r="CE699" s="26" t="s">
        <v>327</v>
      </c>
      <c r="CF699" s="26" t="s">
        <v>327</v>
      </c>
      <c r="CI699" s="26" t="s">
        <v>327</v>
      </c>
      <c r="CJ699" s="26" t="s">
        <v>327</v>
      </c>
      <c r="CK699" s="26" t="s">
        <v>327</v>
      </c>
      <c r="CL699" s="26" t="s">
        <v>327</v>
      </c>
      <c r="CO699" s="26" t="s">
        <v>327</v>
      </c>
      <c r="CP699" s="26" t="s">
        <v>327</v>
      </c>
      <c r="CQ699" s="26" t="s">
        <v>327</v>
      </c>
      <c r="CR699" s="26" t="s">
        <v>327</v>
      </c>
      <c r="CU699" s="26" t="s">
        <v>327</v>
      </c>
      <c r="CV699" s="26" t="s">
        <v>327</v>
      </c>
      <c r="CW699" s="26" t="s">
        <v>327</v>
      </c>
      <c r="CX699" s="26" t="s">
        <v>327</v>
      </c>
    </row>
    <row r="700" spans="5:102" x14ac:dyDescent="0.45">
      <c r="E700" s="26" t="s">
        <v>327</v>
      </c>
      <c r="F700" s="26" t="s">
        <v>327</v>
      </c>
      <c r="G700" s="26" t="s">
        <v>327</v>
      </c>
      <c r="H700" s="26" t="s">
        <v>327</v>
      </c>
      <c r="I700" s="26" t="s">
        <v>327</v>
      </c>
      <c r="J700" s="26" t="s">
        <v>327</v>
      </c>
      <c r="K700" s="26" t="s">
        <v>327</v>
      </c>
      <c r="L700" s="26" t="s">
        <v>327</v>
      </c>
      <c r="M700" s="26" t="s">
        <v>327</v>
      </c>
      <c r="O700" s="26" t="s">
        <v>327</v>
      </c>
      <c r="P700" s="26" t="s">
        <v>327</v>
      </c>
      <c r="Q700" s="26" t="s">
        <v>327</v>
      </c>
      <c r="R700" s="26" t="s">
        <v>327</v>
      </c>
      <c r="U700" s="26" t="s">
        <v>327</v>
      </c>
      <c r="V700" s="26" t="s">
        <v>327</v>
      </c>
      <c r="W700" s="26" t="s">
        <v>327</v>
      </c>
      <c r="X700" s="26" t="s">
        <v>327</v>
      </c>
      <c r="AA700" s="26" t="s">
        <v>327</v>
      </c>
      <c r="AB700" s="26" t="s">
        <v>327</v>
      </c>
      <c r="AC700" s="26" t="s">
        <v>327</v>
      </c>
      <c r="AD700" s="26" t="s">
        <v>327</v>
      </c>
      <c r="AG700" s="26" t="s">
        <v>327</v>
      </c>
      <c r="AH700" s="26" t="s">
        <v>327</v>
      </c>
      <c r="AI700" s="26" t="s">
        <v>327</v>
      </c>
      <c r="AJ700" s="26" t="s">
        <v>327</v>
      </c>
      <c r="AM700" s="26" t="s">
        <v>327</v>
      </c>
      <c r="AN700" s="26" t="s">
        <v>327</v>
      </c>
      <c r="AO700" s="26" t="s">
        <v>327</v>
      </c>
      <c r="AP700" s="26" t="s">
        <v>327</v>
      </c>
      <c r="AS700" s="26" t="s">
        <v>327</v>
      </c>
      <c r="AT700" s="26" t="s">
        <v>327</v>
      </c>
      <c r="AU700" s="26" t="s">
        <v>327</v>
      </c>
      <c r="AV700" s="26" t="s">
        <v>327</v>
      </c>
      <c r="AY700" s="26" t="s">
        <v>327</v>
      </c>
      <c r="AZ700" s="26" t="s">
        <v>327</v>
      </c>
      <c r="BA700" s="26" t="s">
        <v>327</v>
      </c>
      <c r="BB700" s="26" t="s">
        <v>327</v>
      </c>
      <c r="BE700" s="26" t="s">
        <v>327</v>
      </c>
      <c r="BF700" s="26" t="s">
        <v>327</v>
      </c>
      <c r="BG700" s="26" t="s">
        <v>327</v>
      </c>
      <c r="BH700" s="26" t="s">
        <v>327</v>
      </c>
      <c r="BK700" s="26" t="s">
        <v>327</v>
      </c>
      <c r="BL700" s="26" t="s">
        <v>327</v>
      </c>
      <c r="BM700" s="26" t="s">
        <v>327</v>
      </c>
      <c r="BN700" s="26" t="s">
        <v>327</v>
      </c>
      <c r="BQ700" s="26" t="s">
        <v>327</v>
      </c>
      <c r="BR700" s="26" t="s">
        <v>327</v>
      </c>
      <c r="BS700" s="26" t="s">
        <v>327</v>
      </c>
      <c r="BT700" s="26" t="s">
        <v>327</v>
      </c>
      <c r="BW700" s="26" t="s">
        <v>327</v>
      </c>
      <c r="BX700" s="26" t="s">
        <v>327</v>
      </c>
      <c r="BY700" s="26" t="s">
        <v>327</v>
      </c>
      <c r="BZ700" s="26" t="s">
        <v>327</v>
      </c>
      <c r="CC700" s="26" t="s">
        <v>327</v>
      </c>
      <c r="CD700" s="26" t="s">
        <v>327</v>
      </c>
      <c r="CE700" s="26" t="s">
        <v>327</v>
      </c>
      <c r="CF700" s="26" t="s">
        <v>327</v>
      </c>
      <c r="CI700" s="26" t="s">
        <v>327</v>
      </c>
      <c r="CJ700" s="26" t="s">
        <v>327</v>
      </c>
      <c r="CK700" s="26" t="s">
        <v>327</v>
      </c>
      <c r="CL700" s="26" t="s">
        <v>327</v>
      </c>
      <c r="CO700" s="26" t="s">
        <v>327</v>
      </c>
      <c r="CP700" s="26" t="s">
        <v>327</v>
      </c>
      <c r="CQ700" s="26" t="s">
        <v>327</v>
      </c>
      <c r="CR700" s="26" t="s">
        <v>327</v>
      </c>
      <c r="CU700" s="26" t="s">
        <v>327</v>
      </c>
      <c r="CV700" s="26" t="s">
        <v>327</v>
      </c>
      <c r="CW700" s="26" t="s">
        <v>327</v>
      </c>
      <c r="CX700" s="26" t="s">
        <v>327</v>
      </c>
    </row>
    <row r="701" spans="5:102" x14ac:dyDescent="0.45">
      <c r="E701" s="26" t="s">
        <v>327</v>
      </c>
      <c r="F701" s="26" t="s">
        <v>327</v>
      </c>
      <c r="G701" s="26" t="s">
        <v>327</v>
      </c>
      <c r="H701" s="26" t="s">
        <v>327</v>
      </c>
      <c r="I701" s="26" t="s">
        <v>327</v>
      </c>
      <c r="J701" s="26" t="s">
        <v>327</v>
      </c>
      <c r="K701" s="26" t="s">
        <v>327</v>
      </c>
      <c r="L701" s="26" t="s">
        <v>327</v>
      </c>
      <c r="M701" s="26" t="s">
        <v>327</v>
      </c>
      <c r="O701" s="26" t="s">
        <v>327</v>
      </c>
      <c r="P701" s="26" t="s">
        <v>327</v>
      </c>
      <c r="Q701" s="26" t="s">
        <v>327</v>
      </c>
      <c r="R701" s="26" t="s">
        <v>327</v>
      </c>
      <c r="U701" s="26" t="s">
        <v>327</v>
      </c>
      <c r="V701" s="26" t="s">
        <v>327</v>
      </c>
      <c r="W701" s="26" t="s">
        <v>327</v>
      </c>
      <c r="X701" s="26" t="s">
        <v>327</v>
      </c>
      <c r="AA701" s="26" t="s">
        <v>327</v>
      </c>
      <c r="AB701" s="26" t="s">
        <v>327</v>
      </c>
      <c r="AC701" s="26" t="s">
        <v>327</v>
      </c>
      <c r="AD701" s="26" t="s">
        <v>327</v>
      </c>
      <c r="AG701" s="26" t="s">
        <v>327</v>
      </c>
      <c r="AH701" s="26" t="s">
        <v>327</v>
      </c>
      <c r="AI701" s="26" t="s">
        <v>327</v>
      </c>
      <c r="AJ701" s="26" t="s">
        <v>327</v>
      </c>
      <c r="AM701" s="26" t="s">
        <v>327</v>
      </c>
      <c r="AN701" s="26" t="s">
        <v>327</v>
      </c>
      <c r="AO701" s="26" t="s">
        <v>327</v>
      </c>
      <c r="AP701" s="26" t="s">
        <v>327</v>
      </c>
      <c r="AS701" s="26" t="s">
        <v>327</v>
      </c>
      <c r="AT701" s="26" t="s">
        <v>327</v>
      </c>
      <c r="AU701" s="26" t="s">
        <v>327</v>
      </c>
      <c r="AV701" s="26" t="s">
        <v>327</v>
      </c>
      <c r="AY701" s="26" t="s">
        <v>327</v>
      </c>
      <c r="AZ701" s="26" t="s">
        <v>327</v>
      </c>
      <c r="BA701" s="26" t="s">
        <v>327</v>
      </c>
      <c r="BB701" s="26" t="s">
        <v>327</v>
      </c>
      <c r="BE701" s="26" t="s">
        <v>327</v>
      </c>
      <c r="BF701" s="26" t="s">
        <v>327</v>
      </c>
      <c r="BG701" s="26" t="s">
        <v>327</v>
      </c>
      <c r="BH701" s="26" t="s">
        <v>327</v>
      </c>
      <c r="BK701" s="26" t="s">
        <v>327</v>
      </c>
      <c r="BL701" s="26" t="s">
        <v>327</v>
      </c>
      <c r="BM701" s="26" t="s">
        <v>327</v>
      </c>
      <c r="BN701" s="26" t="s">
        <v>327</v>
      </c>
      <c r="BQ701" s="26" t="s">
        <v>327</v>
      </c>
      <c r="BR701" s="26" t="s">
        <v>327</v>
      </c>
      <c r="BS701" s="26" t="s">
        <v>327</v>
      </c>
      <c r="BT701" s="26" t="s">
        <v>327</v>
      </c>
      <c r="BW701" s="26" t="s">
        <v>327</v>
      </c>
      <c r="BX701" s="26" t="s">
        <v>327</v>
      </c>
      <c r="BY701" s="26" t="s">
        <v>327</v>
      </c>
      <c r="BZ701" s="26" t="s">
        <v>327</v>
      </c>
      <c r="CC701" s="26" t="s">
        <v>327</v>
      </c>
      <c r="CD701" s="26" t="s">
        <v>327</v>
      </c>
      <c r="CE701" s="26" t="s">
        <v>327</v>
      </c>
      <c r="CF701" s="26" t="s">
        <v>327</v>
      </c>
      <c r="CI701" s="26" t="s">
        <v>327</v>
      </c>
      <c r="CJ701" s="26" t="s">
        <v>327</v>
      </c>
      <c r="CK701" s="26" t="s">
        <v>327</v>
      </c>
      <c r="CL701" s="26" t="s">
        <v>327</v>
      </c>
      <c r="CO701" s="26" t="s">
        <v>327</v>
      </c>
      <c r="CP701" s="26" t="s">
        <v>327</v>
      </c>
      <c r="CQ701" s="26" t="s">
        <v>327</v>
      </c>
      <c r="CR701" s="26" t="s">
        <v>327</v>
      </c>
      <c r="CU701" s="26" t="s">
        <v>327</v>
      </c>
      <c r="CV701" s="26" t="s">
        <v>327</v>
      </c>
      <c r="CW701" s="26" t="s">
        <v>327</v>
      </c>
      <c r="CX701" s="26" t="s">
        <v>327</v>
      </c>
    </row>
    <row r="702" spans="5:102" x14ac:dyDescent="0.45">
      <c r="E702" s="26" t="s">
        <v>327</v>
      </c>
      <c r="F702" s="26" t="s">
        <v>327</v>
      </c>
      <c r="G702" s="26" t="s">
        <v>327</v>
      </c>
      <c r="H702" s="26" t="s">
        <v>327</v>
      </c>
      <c r="I702" s="26" t="s">
        <v>327</v>
      </c>
      <c r="J702" s="26" t="s">
        <v>327</v>
      </c>
      <c r="K702" s="26" t="s">
        <v>327</v>
      </c>
      <c r="L702" s="26" t="s">
        <v>327</v>
      </c>
      <c r="M702" s="26" t="s">
        <v>327</v>
      </c>
      <c r="O702" s="26" t="s">
        <v>327</v>
      </c>
      <c r="P702" s="26" t="s">
        <v>327</v>
      </c>
      <c r="Q702" s="26" t="s">
        <v>327</v>
      </c>
      <c r="R702" s="26" t="s">
        <v>327</v>
      </c>
      <c r="U702" s="26" t="s">
        <v>327</v>
      </c>
      <c r="V702" s="26" t="s">
        <v>327</v>
      </c>
      <c r="W702" s="26" t="s">
        <v>327</v>
      </c>
      <c r="X702" s="26" t="s">
        <v>327</v>
      </c>
      <c r="AA702" s="26" t="s">
        <v>327</v>
      </c>
      <c r="AB702" s="26" t="s">
        <v>327</v>
      </c>
      <c r="AC702" s="26" t="s">
        <v>327</v>
      </c>
      <c r="AD702" s="26" t="s">
        <v>327</v>
      </c>
      <c r="AG702" s="26" t="s">
        <v>327</v>
      </c>
      <c r="AH702" s="26" t="s">
        <v>327</v>
      </c>
      <c r="AI702" s="26" t="s">
        <v>327</v>
      </c>
      <c r="AJ702" s="26" t="s">
        <v>327</v>
      </c>
      <c r="AM702" s="26" t="s">
        <v>327</v>
      </c>
      <c r="AN702" s="26" t="s">
        <v>327</v>
      </c>
      <c r="AO702" s="26" t="s">
        <v>327</v>
      </c>
      <c r="AP702" s="26" t="s">
        <v>327</v>
      </c>
      <c r="AS702" s="26" t="s">
        <v>327</v>
      </c>
      <c r="AT702" s="26" t="s">
        <v>327</v>
      </c>
      <c r="AU702" s="26" t="s">
        <v>327</v>
      </c>
      <c r="AV702" s="26" t="s">
        <v>327</v>
      </c>
      <c r="AY702" s="26" t="s">
        <v>327</v>
      </c>
      <c r="AZ702" s="26" t="s">
        <v>327</v>
      </c>
      <c r="BA702" s="26" t="s">
        <v>327</v>
      </c>
      <c r="BB702" s="26" t="s">
        <v>327</v>
      </c>
      <c r="BE702" s="26" t="s">
        <v>327</v>
      </c>
      <c r="BF702" s="26" t="s">
        <v>327</v>
      </c>
      <c r="BG702" s="26" t="s">
        <v>327</v>
      </c>
      <c r="BH702" s="26" t="s">
        <v>327</v>
      </c>
      <c r="BK702" s="26" t="s">
        <v>327</v>
      </c>
      <c r="BL702" s="26" t="s">
        <v>327</v>
      </c>
      <c r="BM702" s="26" t="s">
        <v>327</v>
      </c>
      <c r="BN702" s="26" t="s">
        <v>327</v>
      </c>
      <c r="BQ702" s="26" t="s">
        <v>327</v>
      </c>
      <c r="BR702" s="26" t="s">
        <v>327</v>
      </c>
      <c r="BS702" s="26" t="s">
        <v>327</v>
      </c>
      <c r="BT702" s="26" t="s">
        <v>327</v>
      </c>
      <c r="BW702" s="26" t="s">
        <v>327</v>
      </c>
      <c r="BX702" s="26" t="s">
        <v>327</v>
      </c>
      <c r="BY702" s="26" t="s">
        <v>327</v>
      </c>
      <c r="BZ702" s="26" t="s">
        <v>327</v>
      </c>
      <c r="CC702" s="26" t="s">
        <v>327</v>
      </c>
      <c r="CD702" s="26" t="s">
        <v>327</v>
      </c>
      <c r="CE702" s="26" t="s">
        <v>327</v>
      </c>
      <c r="CF702" s="26" t="s">
        <v>327</v>
      </c>
      <c r="CI702" s="26" t="s">
        <v>327</v>
      </c>
      <c r="CJ702" s="26" t="s">
        <v>327</v>
      </c>
      <c r="CK702" s="26" t="s">
        <v>327</v>
      </c>
      <c r="CL702" s="26" t="s">
        <v>327</v>
      </c>
      <c r="CO702" s="26" t="s">
        <v>327</v>
      </c>
      <c r="CP702" s="26" t="s">
        <v>327</v>
      </c>
      <c r="CQ702" s="26" t="s">
        <v>327</v>
      </c>
      <c r="CR702" s="26" t="s">
        <v>327</v>
      </c>
      <c r="CU702" s="26" t="s">
        <v>327</v>
      </c>
      <c r="CV702" s="26" t="s">
        <v>327</v>
      </c>
      <c r="CW702" s="26" t="s">
        <v>327</v>
      </c>
      <c r="CX702" s="26" t="s">
        <v>327</v>
      </c>
    </row>
    <row r="703" spans="5:102" x14ac:dyDescent="0.45">
      <c r="E703" s="26" t="s">
        <v>327</v>
      </c>
      <c r="F703" s="26" t="s">
        <v>327</v>
      </c>
      <c r="G703" s="26" t="s">
        <v>327</v>
      </c>
      <c r="H703" s="26" t="s">
        <v>327</v>
      </c>
      <c r="I703" s="26" t="s">
        <v>327</v>
      </c>
      <c r="J703" s="26" t="s">
        <v>327</v>
      </c>
      <c r="K703" s="26" t="s">
        <v>327</v>
      </c>
      <c r="L703" s="26" t="s">
        <v>327</v>
      </c>
      <c r="M703" s="26" t="s">
        <v>327</v>
      </c>
      <c r="O703" s="26" t="s">
        <v>327</v>
      </c>
      <c r="P703" s="26" t="s">
        <v>327</v>
      </c>
      <c r="Q703" s="26" t="s">
        <v>327</v>
      </c>
      <c r="R703" s="26" t="s">
        <v>327</v>
      </c>
      <c r="U703" s="26" t="s">
        <v>327</v>
      </c>
      <c r="V703" s="26" t="s">
        <v>327</v>
      </c>
      <c r="W703" s="26" t="s">
        <v>327</v>
      </c>
      <c r="X703" s="26" t="s">
        <v>327</v>
      </c>
      <c r="AA703" s="26" t="s">
        <v>327</v>
      </c>
      <c r="AB703" s="26" t="s">
        <v>327</v>
      </c>
      <c r="AC703" s="26" t="s">
        <v>327</v>
      </c>
      <c r="AD703" s="26" t="s">
        <v>327</v>
      </c>
      <c r="AG703" s="26" t="s">
        <v>327</v>
      </c>
      <c r="AH703" s="26" t="s">
        <v>327</v>
      </c>
      <c r="AI703" s="26" t="s">
        <v>327</v>
      </c>
      <c r="AJ703" s="26" t="s">
        <v>327</v>
      </c>
      <c r="AM703" s="26" t="s">
        <v>327</v>
      </c>
      <c r="AN703" s="26" t="s">
        <v>327</v>
      </c>
      <c r="AO703" s="26" t="s">
        <v>327</v>
      </c>
      <c r="AP703" s="26" t="s">
        <v>327</v>
      </c>
      <c r="AS703" s="26" t="s">
        <v>327</v>
      </c>
      <c r="AT703" s="26" t="s">
        <v>327</v>
      </c>
      <c r="AU703" s="26" t="s">
        <v>327</v>
      </c>
      <c r="AV703" s="26" t="s">
        <v>327</v>
      </c>
      <c r="AY703" s="26" t="s">
        <v>327</v>
      </c>
      <c r="AZ703" s="26" t="s">
        <v>327</v>
      </c>
      <c r="BA703" s="26" t="s">
        <v>327</v>
      </c>
      <c r="BB703" s="26" t="s">
        <v>327</v>
      </c>
      <c r="BE703" s="26" t="s">
        <v>327</v>
      </c>
      <c r="BF703" s="26" t="s">
        <v>327</v>
      </c>
      <c r="BG703" s="26" t="s">
        <v>327</v>
      </c>
      <c r="BH703" s="26" t="s">
        <v>327</v>
      </c>
      <c r="BK703" s="26" t="s">
        <v>327</v>
      </c>
      <c r="BL703" s="26" t="s">
        <v>327</v>
      </c>
      <c r="BM703" s="26" t="s">
        <v>327</v>
      </c>
      <c r="BN703" s="26" t="s">
        <v>327</v>
      </c>
      <c r="BQ703" s="26" t="s">
        <v>327</v>
      </c>
      <c r="BR703" s="26" t="s">
        <v>327</v>
      </c>
      <c r="BS703" s="26" t="s">
        <v>327</v>
      </c>
      <c r="BT703" s="26" t="s">
        <v>327</v>
      </c>
      <c r="BW703" s="26" t="s">
        <v>327</v>
      </c>
      <c r="BX703" s="26" t="s">
        <v>327</v>
      </c>
      <c r="BY703" s="26" t="s">
        <v>327</v>
      </c>
      <c r="BZ703" s="26" t="s">
        <v>327</v>
      </c>
      <c r="CC703" s="26" t="s">
        <v>327</v>
      </c>
      <c r="CD703" s="26" t="s">
        <v>327</v>
      </c>
      <c r="CE703" s="26" t="s">
        <v>327</v>
      </c>
      <c r="CF703" s="26" t="s">
        <v>327</v>
      </c>
      <c r="CI703" s="26" t="s">
        <v>327</v>
      </c>
      <c r="CJ703" s="26" t="s">
        <v>327</v>
      </c>
      <c r="CK703" s="26" t="s">
        <v>327</v>
      </c>
      <c r="CL703" s="26" t="s">
        <v>327</v>
      </c>
      <c r="CO703" s="26" t="s">
        <v>327</v>
      </c>
      <c r="CP703" s="26" t="s">
        <v>327</v>
      </c>
      <c r="CQ703" s="26" t="s">
        <v>327</v>
      </c>
      <c r="CR703" s="26" t="s">
        <v>327</v>
      </c>
      <c r="CU703" s="26" t="s">
        <v>327</v>
      </c>
      <c r="CV703" s="26" t="s">
        <v>327</v>
      </c>
      <c r="CW703" s="26" t="s">
        <v>327</v>
      </c>
      <c r="CX703" s="26" t="s">
        <v>327</v>
      </c>
    </row>
    <row r="704" spans="5:102" x14ac:dyDescent="0.45">
      <c r="E704" s="26" t="s">
        <v>327</v>
      </c>
      <c r="F704" s="26" t="s">
        <v>327</v>
      </c>
      <c r="G704" s="26" t="s">
        <v>327</v>
      </c>
      <c r="H704" s="26" t="s">
        <v>327</v>
      </c>
      <c r="I704" s="26" t="s">
        <v>327</v>
      </c>
      <c r="J704" s="26" t="s">
        <v>327</v>
      </c>
      <c r="K704" s="26" t="s">
        <v>327</v>
      </c>
      <c r="L704" s="26" t="s">
        <v>327</v>
      </c>
      <c r="M704" s="26" t="s">
        <v>327</v>
      </c>
      <c r="O704" s="26" t="s">
        <v>327</v>
      </c>
      <c r="P704" s="26" t="s">
        <v>327</v>
      </c>
      <c r="Q704" s="26" t="s">
        <v>327</v>
      </c>
      <c r="R704" s="26" t="s">
        <v>327</v>
      </c>
      <c r="U704" s="26" t="s">
        <v>327</v>
      </c>
      <c r="V704" s="26" t="s">
        <v>327</v>
      </c>
      <c r="W704" s="26" t="s">
        <v>327</v>
      </c>
      <c r="X704" s="26" t="s">
        <v>327</v>
      </c>
      <c r="AA704" s="26" t="s">
        <v>327</v>
      </c>
      <c r="AB704" s="26" t="s">
        <v>327</v>
      </c>
      <c r="AC704" s="26" t="s">
        <v>327</v>
      </c>
      <c r="AD704" s="26" t="s">
        <v>327</v>
      </c>
      <c r="AG704" s="26" t="s">
        <v>327</v>
      </c>
      <c r="AH704" s="26" t="s">
        <v>327</v>
      </c>
      <c r="AI704" s="26" t="s">
        <v>327</v>
      </c>
      <c r="AJ704" s="26" t="s">
        <v>327</v>
      </c>
      <c r="AM704" s="26" t="s">
        <v>327</v>
      </c>
      <c r="AN704" s="26" t="s">
        <v>327</v>
      </c>
      <c r="AO704" s="26" t="s">
        <v>327</v>
      </c>
      <c r="AP704" s="26" t="s">
        <v>327</v>
      </c>
      <c r="AS704" s="26" t="s">
        <v>327</v>
      </c>
      <c r="AT704" s="26" t="s">
        <v>327</v>
      </c>
      <c r="AU704" s="26" t="s">
        <v>327</v>
      </c>
      <c r="AV704" s="26" t="s">
        <v>327</v>
      </c>
      <c r="AY704" s="26" t="s">
        <v>327</v>
      </c>
      <c r="AZ704" s="26" t="s">
        <v>327</v>
      </c>
      <c r="BA704" s="26" t="s">
        <v>327</v>
      </c>
      <c r="BB704" s="26" t="s">
        <v>327</v>
      </c>
      <c r="BE704" s="26" t="s">
        <v>327</v>
      </c>
      <c r="BF704" s="26" t="s">
        <v>327</v>
      </c>
      <c r="BG704" s="26" t="s">
        <v>327</v>
      </c>
      <c r="BH704" s="26" t="s">
        <v>327</v>
      </c>
      <c r="BK704" s="26" t="s">
        <v>327</v>
      </c>
      <c r="BL704" s="26" t="s">
        <v>327</v>
      </c>
      <c r="BM704" s="26" t="s">
        <v>327</v>
      </c>
      <c r="BN704" s="26" t="s">
        <v>327</v>
      </c>
      <c r="BQ704" s="26" t="s">
        <v>327</v>
      </c>
      <c r="BR704" s="26" t="s">
        <v>327</v>
      </c>
      <c r="BS704" s="26" t="s">
        <v>327</v>
      </c>
      <c r="BT704" s="26" t="s">
        <v>327</v>
      </c>
      <c r="BW704" s="26" t="s">
        <v>327</v>
      </c>
      <c r="BX704" s="26" t="s">
        <v>327</v>
      </c>
      <c r="BY704" s="26" t="s">
        <v>327</v>
      </c>
      <c r="BZ704" s="26" t="s">
        <v>327</v>
      </c>
      <c r="CC704" s="26" t="s">
        <v>327</v>
      </c>
      <c r="CD704" s="26" t="s">
        <v>327</v>
      </c>
      <c r="CE704" s="26" t="s">
        <v>327</v>
      </c>
      <c r="CF704" s="26" t="s">
        <v>327</v>
      </c>
      <c r="CI704" s="26" t="s">
        <v>327</v>
      </c>
      <c r="CJ704" s="26" t="s">
        <v>327</v>
      </c>
      <c r="CK704" s="26" t="s">
        <v>327</v>
      </c>
      <c r="CL704" s="26" t="s">
        <v>327</v>
      </c>
      <c r="CO704" s="26" t="s">
        <v>327</v>
      </c>
      <c r="CP704" s="26" t="s">
        <v>327</v>
      </c>
      <c r="CQ704" s="26" t="s">
        <v>327</v>
      </c>
      <c r="CR704" s="26" t="s">
        <v>327</v>
      </c>
      <c r="CU704" s="26" t="s">
        <v>327</v>
      </c>
      <c r="CV704" s="26" t="s">
        <v>327</v>
      </c>
      <c r="CW704" s="26" t="s">
        <v>327</v>
      </c>
      <c r="CX704" s="26" t="s">
        <v>327</v>
      </c>
    </row>
    <row r="705" spans="5:102" x14ac:dyDescent="0.45">
      <c r="E705" s="26" t="s">
        <v>327</v>
      </c>
      <c r="F705" s="26" t="s">
        <v>327</v>
      </c>
      <c r="G705" s="26" t="s">
        <v>327</v>
      </c>
      <c r="H705" s="26" t="s">
        <v>327</v>
      </c>
      <c r="I705" s="26" t="s">
        <v>327</v>
      </c>
      <c r="J705" s="26" t="s">
        <v>327</v>
      </c>
      <c r="K705" s="26" t="s">
        <v>327</v>
      </c>
      <c r="L705" s="26" t="s">
        <v>327</v>
      </c>
      <c r="M705" s="26" t="s">
        <v>327</v>
      </c>
      <c r="O705" s="26" t="s">
        <v>327</v>
      </c>
      <c r="P705" s="26" t="s">
        <v>327</v>
      </c>
      <c r="Q705" s="26" t="s">
        <v>327</v>
      </c>
      <c r="R705" s="26" t="s">
        <v>327</v>
      </c>
      <c r="U705" s="26" t="s">
        <v>327</v>
      </c>
      <c r="V705" s="26" t="s">
        <v>327</v>
      </c>
      <c r="W705" s="26" t="s">
        <v>327</v>
      </c>
      <c r="X705" s="26" t="s">
        <v>327</v>
      </c>
      <c r="AA705" s="26" t="s">
        <v>327</v>
      </c>
      <c r="AB705" s="26" t="s">
        <v>327</v>
      </c>
      <c r="AC705" s="26" t="s">
        <v>327</v>
      </c>
      <c r="AD705" s="26" t="s">
        <v>327</v>
      </c>
      <c r="AG705" s="26" t="s">
        <v>327</v>
      </c>
      <c r="AH705" s="26" t="s">
        <v>327</v>
      </c>
      <c r="AI705" s="26" t="s">
        <v>327</v>
      </c>
      <c r="AJ705" s="26" t="s">
        <v>327</v>
      </c>
      <c r="AM705" s="26" t="s">
        <v>327</v>
      </c>
      <c r="AN705" s="26" t="s">
        <v>327</v>
      </c>
      <c r="AO705" s="26" t="s">
        <v>327</v>
      </c>
      <c r="AP705" s="26" t="s">
        <v>327</v>
      </c>
      <c r="AS705" s="26" t="s">
        <v>327</v>
      </c>
      <c r="AT705" s="26" t="s">
        <v>327</v>
      </c>
      <c r="AU705" s="26" t="s">
        <v>327</v>
      </c>
      <c r="AV705" s="26" t="s">
        <v>327</v>
      </c>
      <c r="AY705" s="26" t="s">
        <v>327</v>
      </c>
      <c r="AZ705" s="26" t="s">
        <v>327</v>
      </c>
      <c r="BA705" s="26" t="s">
        <v>327</v>
      </c>
      <c r="BB705" s="26" t="s">
        <v>327</v>
      </c>
      <c r="BE705" s="26" t="s">
        <v>327</v>
      </c>
      <c r="BF705" s="26" t="s">
        <v>327</v>
      </c>
      <c r="BG705" s="26" t="s">
        <v>327</v>
      </c>
      <c r="BH705" s="26" t="s">
        <v>327</v>
      </c>
      <c r="BK705" s="26" t="s">
        <v>327</v>
      </c>
      <c r="BL705" s="26" t="s">
        <v>327</v>
      </c>
      <c r="BM705" s="26" t="s">
        <v>327</v>
      </c>
      <c r="BN705" s="26" t="s">
        <v>327</v>
      </c>
      <c r="BQ705" s="26" t="s">
        <v>327</v>
      </c>
      <c r="BR705" s="26" t="s">
        <v>327</v>
      </c>
      <c r="BS705" s="26" t="s">
        <v>327</v>
      </c>
      <c r="BT705" s="26" t="s">
        <v>327</v>
      </c>
      <c r="BW705" s="26" t="s">
        <v>327</v>
      </c>
      <c r="BX705" s="26" t="s">
        <v>327</v>
      </c>
      <c r="BY705" s="26" t="s">
        <v>327</v>
      </c>
      <c r="BZ705" s="26" t="s">
        <v>327</v>
      </c>
      <c r="CC705" s="26" t="s">
        <v>327</v>
      </c>
      <c r="CD705" s="26" t="s">
        <v>327</v>
      </c>
      <c r="CE705" s="26" t="s">
        <v>327</v>
      </c>
      <c r="CF705" s="26" t="s">
        <v>327</v>
      </c>
      <c r="CI705" s="26" t="s">
        <v>327</v>
      </c>
      <c r="CJ705" s="26" t="s">
        <v>327</v>
      </c>
      <c r="CK705" s="26" t="s">
        <v>327</v>
      </c>
      <c r="CL705" s="26" t="s">
        <v>327</v>
      </c>
      <c r="CO705" s="26" t="s">
        <v>327</v>
      </c>
      <c r="CP705" s="26" t="s">
        <v>327</v>
      </c>
      <c r="CQ705" s="26" t="s">
        <v>327</v>
      </c>
      <c r="CR705" s="26" t="s">
        <v>327</v>
      </c>
      <c r="CU705" s="26" t="s">
        <v>327</v>
      </c>
      <c r="CV705" s="26" t="s">
        <v>327</v>
      </c>
      <c r="CW705" s="26" t="s">
        <v>327</v>
      </c>
      <c r="CX705" s="26" t="s">
        <v>327</v>
      </c>
    </row>
    <row r="706" spans="5:102" x14ac:dyDescent="0.45">
      <c r="E706" s="26" t="s">
        <v>327</v>
      </c>
      <c r="F706" s="26" t="s">
        <v>327</v>
      </c>
      <c r="G706" s="26" t="s">
        <v>327</v>
      </c>
      <c r="H706" s="26" t="s">
        <v>327</v>
      </c>
      <c r="I706" s="26" t="s">
        <v>327</v>
      </c>
      <c r="J706" s="26" t="s">
        <v>327</v>
      </c>
      <c r="K706" s="26" t="s">
        <v>327</v>
      </c>
      <c r="L706" s="26" t="s">
        <v>327</v>
      </c>
      <c r="M706" s="26" t="s">
        <v>327</v>
      </c>
      <c r="O706" s="26" t="s">
        <v>327</v>
      </c>
      <c r="P706" s="26" t="s">
        <v>327</v>
      </c>
      <c r="Q706" s="26" t="s">
        <v>327</v>
      </c>
      <c r="R706" s="26" t="s">
        <v>327</v>
      </c>
      <c r="U706" s="26" t="s">
        <v>327</v>
      </c>
      <c r="V706" s="26" t="s">
        <v>327</v>
      </c>
      <c r="W706" s="26" t="s">
        <v>327</v>
      </c>
      <c r="X706" s="26" t="s">
        <v>327</v>
      </c>
      <c r="AA706" s="26" t="s">
        <v>327</v>
      </c>
      <c r="AB706" s="26" t="s">
        <v>327</v>
      </c>
      <c r="AC706" s="26" t="s">
        <v>327</v>
      </c>
      <c r="AD706" s="26" t="s">
        <v>327</v>
      </c>
      <c r="AG706" s="26" t="s">
        <v>327</v>
      </c>
      <c r="AH706" s="26" t="s">
        <v>327</v>
      </c>
      <c r="AI706" s="26" t="s">
        <v>327</v>
      </c>
      <c r="AJ706" s="26" t="s">
        <v>327</v>
      </c>
      <c r="AM706" s="26" t="s">
        <v>327</v>
      </c>
      <c r="AN706" s="26" t="s">
        <v>327</v>
      </c>
      <c r="AO706" s="26" t="s">
        <v>327</v>
      </c>
      <c r="AP706" s="26" t="s">
        <v>327</v>
      </c>
      <c r="AS706" s="26" t="s">
        <v>327</v>
      </c>
      <c r="AT706" s="26" t="s">
        <v>327</v>
      </c>
      <c r="AU706" s="26" t="s">
        <v>327</v>
      </c>
      <c r="AV706" s="26" t="s">
        <v>327</v>
      </c>
      <c r="AY706" s="26" t="s">
        <v>327</v>
      </c>
      <c r="AZ706" s="26" t="s">
        <v>327</v>
      </c>
      <c r="BA706" s="26" t="s">
        <v>327</v>
      </c>
      <c r="BB706" s="26" t="s">
        <v>327</v>
      </c>
      <c r="BE706" s="26" t="s">
        <v>327</v>
      </c>
      <c r="BF706" s="26" t="s">
        <v>327</v>
      </c>
      <c r="BG706" s="26" t="s">
        <v>327</v>
      </c>
      <c r="BH706" s="26" t="s">
        <v>327</v>
      </c>
      <c r="BK706" s="26" t="s">
        <v>327</v>
      </c>
      <c r="BL706" s="26" t="s">
        <v>327</v>
      </c>
      <c r="BM706" s="26" t="s">
        <v>327</v>
      </c>
      <c r="BN706" s="26" t="s">
        <v>327</v>
      </c>
      <c r="BQ706" s="26" t="s">
        <v>327</v>
      </c>
      <c r="BR706" s="26" t="s">
        <v>327</v>
      </c>
      <c r="BS706" s="26" t="s">
        <v>327</v>
      </c>
      <c r="BT706" s="26" t="s">
        <v>327</v>
      </c>
      <c r="BW706" s="26" t="s">
        <v>327</v>
      </c>
      <c r="BX706" s="26" t="s">
        <v>327</v>
      </c>
      <c r="BY706" s="26" t="s">
        <v>327</v>
      </c>
      <c r="BZ706" s="26" t="s">
        <v>327</v>
      </c>
      <c r="CC706" s="26" t="s">
        <v>327</v>
      </c>
      <c r="CD706" s="26" t="s">
        <v>327</v>
      </c>
      <c r="CE706" s="26" t="s">
        <v>327</v>
      </c>
      <c r="CF706" s="26" t="s">
        <v>327</v>
      </c>
      <c r="CI706" s="26" t="s">
        <v>327</v>
      </c>
      <c r="CJ706" s="26" t="s">
        <v>327</v>
      </c>
      <c r="CK706" s="26" t="s">
        <v>327</v>
      </c>
      <c r="CL706" s="26" t="s">
        <v>327</v>
      </c>
      <c r="CO706" s="26" t="s">
        <v>327</v>
      </c>
      <c r="CP706" s="26" t="s">
        <v>327</v>
      </c>
      <c r="CQ706" s="26" t="s">
        <v>327</v>
      </c>
      <c r="CR706" s="26" t="s">
        <v>327</v>
      </c>
      <c r="CU706" s="26" t="s">
        <v>327</v>
      </c>
      <c r="CV706" s="26" t="s">
        <v>327</v>
      </c>
      <c r="CW706" s="26" t="s">
        <v>327</v>
      </c>
      <c r="CX706" s="26" t="s">
        <v>327</v>
      </c>
    </row>
    <row r="707" spans="5:102" x14ac:dyDescent="0.45">
      <c r="E707" s="26" t="s">
        <v>327</v>
      </c>
      <c r="F707" s="26" t="s">
        <v>327</v>
      </c>
      <c r="G707" s="26" t="s">
        <v>327</v>
      </c>
      <c r="H707" s="26" t="s">
        <v>327</v>
      </c>
      <c r="I707" s="26" t="s">
        <v>327</v>
      </c>
      <c r="J707" s="26" t="s">
        <v>327</v>
      </c>
      <c r="K707" s="26" t="s">
        <v>327</v>
      </c>
      <c r="L707" s="26" t="s">
        <v>327</v>
      </c>
      <c r="M707" s="26" t="s">
        <v>327</v>
      </c>
      <c r="O707" s="26" t="s">
        <v>327</v>
      </c>
      <c r="P707" s="26" t="s">
        <v>327</v>
      </c>
      <c r="Q707" s="26" t="s">
        <v>327</v>
      </c>
      <c r="R707" s="26" t="s">
        <v>327</v>
      </c>
      <c r="U707" s="26" t="s">
        <v>327</v>
      </c>
      <c r="V707" s="26" t="s">
        <v>327</v>
      </c>
      <c r="W707" s="26" t="s">
        <v>327</v>
      </c>
      <c r="X707" s="26" t="s">
        <v>327</v>
      </c>
      <c r="AA707" s="26" t="s">
        <v>327</v>
      </c>
      <c r="AB707" s="26" t="s">
        <v>327</v>
      </c>
      <c r="AC707" s="26" t="s">
        <v>327</v>
      </c>
      <c r="AD707" s="26" t="s">
        <v>327</v>
      </c>
      <c r="AG707" s="26" t="s">
        <v>327</v>
      </c>
      <c r="AH707" s="26" t="s">
        <v>327</v>
      </c>
      <c r="AI707" s="26" t="s">
        <v>327</v>
      </c>
      <c r="AJ707" s="26" t="s">
        <v>327</v>
      </c>
      <c r="AM707" s="26" t="s">
        <v>327</v>
      </c>
      <c r="AN707" s="26" t="s">
        <v>327</v>
      </c>
      <c r="AO707" s="26" t="s">
        <v>327</v>
      </c>
      <c r="AP707" s="26" t="s">
        <v>327</v>
      </c>
      <c r="AS707" s="26" t="s">
        <v>327</v>
      </c>
      <c r="AT707" s="26" t="s">
        <v>327</v>
      </c>
      <c r="AU707" s="26" t="s">
        <v>327</v>
      </c>
      <c r="AV707" s="26" t="s">
        <v>327</v>
      </c>
      <c r="AY707" s="26" t="s">
        <v>327</v>
      </c>
      <c r="AZ707" s="26" t="s">
        <v>327</v>
      </c>
      <c r="BA707" s="26" t="s">
        <v>327</v>
      </c>
      <c r="BB707" s="26" t="s">
        <v>327</v>
      </c>
      <c r="BE707" s="26" t="s">
        <v>327</v>
      </c>
      <c r="BF707" s="26" t="s">
        <v>327</v>
      </c>
      <c r="BG707" s="26" t="s">
        <v>327</v>
      </c>
      <c r="BH707" s="26" t="s">
        <v>327</v>
      </c>
      <c r="BK707" s="26" t="s">
        <v>327</v>
      </c>
      <c r="BL707" s="26" t="s">
        <v>327</v>
      </c>
      <c r="BM707" s="26" t="s">
        <v>327</v>
      </c>
      <c r="BN707" s="26" t="s">
        <v>327</v>
      </c>
      <c r="BQ707" s="26" t="s">
        <v>327</v>
      </c>
      <c r="BR707" s="26" t="s">
        <v>327</v>
      </c>
      <c r="BS707" s="26" t="s">
        <v>327</v>
      </c>
      <c r="BT707" s="26" t="s">
        <v>327</v>
      </c>
      <c r="BW707" s="26" t="s">
        <v>327</v>
      </c>
      <c r="BX707" s="26" t="s">
        <v>327</v>
      </c>
      <c r="BY707" s="26" t="s">
        <v>327</v>
      </c>
      <c r="BZ707" s="26" t="s">
        <v>327</v>
      </c>
      <c r="CC707" s="26" t="s">
        <v>327</v>
      </c>
      <c r="CD707" s="26" t="s">
        <v>327</v>
      </c>
      <c r="CE707" s="26" t="s">
        <v>327</v>
      </c>
      <c r="CF707" s="26" t="s">
        <v>327</v>
      </c>
      <c r="CI707" s="26" t="s">
        <v>327</v>
      </c>
      <c r="CJ707" s="26" t="s">
        <v>327</v>
      </c>
      <c r="CK707" s="26" t="s">
        <v>327</v>
      </c>
      <c r="CL707" s="26" t="s">
        <v>327</v>
      </c>
      <c r="CO707" s="26" t="s">
        <v>327</v>
      </c>
      <c r="CP707" s="26" t="s">
        <v>327</v>
      </c>
      <c r="CQ707" s="26" t="s">
        <v>327</v>
      </c>
      <c r="CR707" s="26" t="s">
        <v>327</v>
      </c>
      <c r="CU707" s="26" t="s">
        <v>327</v>
      </c>
      <c r="CV707" s="26" t="s">
        <v>327</v>
      </c>
      <c r="CW707" s="26" t="s">
        <v>327</v>
      </c>
      <c r="CX707" s="26" t="s">
        <v>327</v>
      </c>
    </row>
    <row r="708" spans="5:102" x14ac:dyDescent="0.45">
      <c r="E708" s="26" t="s">
        <v>327</v>
      </c>
      <c r="F708" s="26" t="s">
        <v>327</v>
      </c>
      <c r="G708" s="26" t="s">
        <v>327</v>
      </c>
      <c r="H708" s="26" t="s">
        <v>327</v>
      </c>
      <c r="I708" s="26" t="s">
        <v>327</v>
      </c>
      <c r="J708" s="26" t="s">
        <v>327</v>
      </c>
      <c r="K708" s="26" t="s">
        <v>327</v>
      </c>
      <c r="L708" s="26" t="s">
        <v>327</v>
      </c>
      <c r="M708" s="26" t="s">
        <v>327</v>
      </c>
      <c r="O708" s="26" t="s">
        <v>327</v>
      </c>
      <c r="P708" s="26" t="s">
        <v>327</v>
      </c>
      <c r="Q708" s="26" t="s">
        <v>327</v>
      </c>
      <c r="R708" s="26" t="s">
        <v>327</v>
      </c>
      <c r="U708" s="26" t="s">
        <v>327</v>
      </c>
      <c r="V708" s="26" t="s">
        <v>327</v>
      </c>
      <c r="W708" s="26" t="s">
        <v>327</v>
      </c>
      <c r="X708" s="26" t="s">
        <v>327</v>
      </c>
      <c r="AA708" s="26" t="s">
        <v>327</v>
      </c>
      <c r="AB708" s="26" t="s">
        <v>327</v>
      </c>
      <c r="AC708" s="26" t="s">
        <v>327</v>
      </c>
      <c r="AD708" s="26" t="s">
        <v>327</v>
      </c>
      <c r="AG708" s="26" t="s">
        <v>327</v>
      </c>
      <c r="AH708" s="26" t="s">
        <v>327</v>
      </c>
      <c r="AI708" s="26" t="s">
        <v>327</v>
      </c>
      <c r="AJ708" s="26" t="s">
        <v>327</v>
      </c>
      <c r="AM708" s="26" t="s">
        <v>327</v>
      </c>
      <c r="AN708" s="26" t="s">
        <v>327</v>
      </c>
      <c r="AO708" s="26" t="s">
        <v>327</v>
      </c>
      <c r="AP708" s="26" t="s">
        <v>327</v>
      </c>
      <c r="AS708" s="26" t="s">
        <v>327</v>
      </c>
      <c r="AT708" s="26" t="s">
        <v>327</v>
      </c>
      <c r="AU708" s="26" t="s">
        <v>327</v>
      </c>
      <c r="AV708" s="26" t="s">
        <v>327</v>
      </c>
      <c r="AY708" s="26" t="s">
        <v>327</v>
      </c>
      <c r="AZ708" s="26" t="s">
        <v>327</v>
      </c>
      <c r="BA708" s="26" t="s">
        <v>327</v>
      </c>
      <c r="BB708" s="26" t="s">
        <v>327</v>
      </c>
      <c r="BE708" s="26" t="s">
        <v>327</v>
      </c>
      <c r="BF708" s="26" t="s">
        <v>327</v>
      </c>
      <c r="BG708" s="26" t="s">
        <v>327</v>
      </c>
      <c r="BH708" s="26" t="s">
        <v>327</v>
      </c>
      <c r="BK708" s="26" t="s">
        <v>327</v>
      </c>
      <c r="BL708" s="26" t="s">
        <v>327</v>
      </c>
      <c r="BM708" s="26" t="s">
        <v>327</v>
      </c>
      <c r="BN708" s="26" t="s">
        <v>327</v>
      </c>
      <c r="BQ708" s="26" t="s">
        <v>327</v>
      </c>
      <c r="BR708" s="26" t="s">
        <v>327</v>
      </c>
      <c r="BS708" s="26" t="s">
        <v>327</v>
      </c>
      <c r="BT708" s="26" t="s">
        <v>327</v>
      </c>
      <c r="BW708" s="26" t="s">
        <v>327</v>
      </c>
      <c r="BX708" s="26" t="s">
        <v>327</v>
      </c>
      <c r="BY708" s="26" t="s">
        <v>327</v>
      </c>
      <c r="BZ708" s="26" t="s">
        <v>327</v>
      </c>
      <c r="CC708" s="26" t="s">
        <v>327</v>
      </c>
      <c r="CD708" s="26" t="s">
        <v>327</v>
      </c>
      <c r="CE708" s="26" t="s">
        <v>327</v>
      </c>
      <c r="CF708" s="26" t="s">
        <v>327</v>
      </c>
      <c r="CI708" s="26" t="s">
        <v>327</v>
      </c>
      <c r="CJ708" s="26" t="s">
        <v>327</v>
      </c>
      <c r="CK708" s="26" t="s">
        <v>327</v>
      </c>
      <c r="CL708" s="26" t="s">
        <v>327</v>
      </c>
      <c r="CO708" s="26" t="s">
        <v>327</v>
      </c>
      <c r="CP708" s="26" t="s">
        <v>327</v>
      </c>
      <c r="CQ708" s="26" t="s">
        <v>327</v>
      </c>
      <c r="CR708" s="26" t="s">
        <v>327</v>
      </c>
      <c r="CU708" s="26" t="s">
        <v>327</v>
      </c>
      <c r="CV708" s="26" t="s">
        <v>327</v>
      </c>
      <c r="CW708" s="26" t="s">
        <v>327</v>
      </c>
      <c r="CX708" s="26" t="s">
        <v>327</v>
      </c>
    </row>
    <row r="709" spans="5:102" x14ac:dyDescent="0.45">
      <c r="E709" s="26" t="s">
        <v>327</v>
      </c>
      <c r="F709" s="26" t="s">
        <v>327</v>
      </c>
      <c r="G709" s="26" t="s">
        <v>327</v>
      </c>
      <c r="H709" s="26" t="s">
        <v>327</v>
      </c>
      <c r="I709" s="26" t="s">
        <v>327</v>
      </c>
      <c r="J709" s="26" t="s">
        <v>327</v>
      </c>
      <c r="K709" s="26" t="s">
        <v>327</v>
      </c>
      <c r="L709" s="26" t="s">
        <v>327</v>
      </c>
      <c r="M709" s="26" t="s">
        <v>327</v>
      </c>
      <c r="O709" s="26" t="s">
        <v>327</v>
      </c>
      <c r="P709" s="26" t="s">
        <v>327</v>
      </c>
      <c r="Q709" s="26" t="s">
        <v>327</v>
      </c>
      <c r="R709" s="26" t="s">
        <v>327</v>
      </c>
      <c r="U709" s="26" t="s">
        <v>327</v>
      </c>
      <c r="V709" s="26" t="s">
        <v>327</v>
      </c>
      <c r="W709" s="26" t="s">
        <v>327</v>
      </c>
      <c r="X709" s="26" t="s">
        <v>327</v>
      </c>
      <c r="AA709" s="26" t="s">
        <v>327</v>
      </c>
      <c r="AB709" s="26" t="s">
        <v>327</v>
      </c>
      <c r="AC709" s="26" t="s">
        <v>327</v>
      </c>
      <c r="AD709" s="26" t="s">
        <v>327</v>
      </c>
      <c r="AG709" s="26" t="s">
        <v>327</v>
      </c>
      <c r="AH709" s="26" t="s">
        <v>327</v>
      </c>
      <c r="AI709" s="26" t="s">
        <v>327</v>
      </c>
      <c r="AJ709" s="26" t="s">
        <v>327</v>
      </c>
      <c r="AM709" s="26" t="s">
        <v>327</v>
      </c>
      <c r="AN709" s="26" t="s">
        <v>327</v>
      </c>
      <c r="AO709" s="26" t="s">
        <v>327</v>
      </c>
      <c r="AP709" s="26" t="s">
        <v>327</v>
      </c>
      <c r="AS709" s="26" t="s">
        <v>327</v>
      </c>
      <c r="AT709" s="26" t="s">
        <v>327</v>
      </c>
      <c r="AU709" s="26" t="s">
        <v>327</v>
      </c>
      <c r="AV709" s="26" t="s">
        <v>327</v>
      </c>
      <c r="AY709" s="26" t="s">
        <v>327</v>
      </c>
      <c r="AZ709" s="26" t="s">
        <v>327</v>
      </c>
      <c r="BA709" s="26" t="s">
        <v>327</v>
      </c>
      <c r="BB709" s="26" t="s">
        <v>327</v>
      </c>
      <c r="BE709" s="26" t="s">
        <v>327</v>
      </c>
      <c r="BF709" s="26" t="s">
        <v>327</v>
      </c>
      <c r="BG709" s="26" t="s">
        <v>327</v>
      </c>
      <c r="BH709" s="26" t="s">
        <v>327</v>
      </c>
      <c r="BK709" s="26" t="s">
        <v>327</v>
      </c>
      <c r="BL709" s="26" t="s">
        <v>327</v>
      </c>
      <c r="BM709" s="26" t="s">
        <v>327</v>
      </c>
      <c r="BN709" s="26" t="s">
        <v>327</v>
      </c>
      <c r="BQ709" s="26" t="s">
        <v>327</v>
      </c>
      <c r="BR709" s="26" t="s">
        <v>327</v>
      </c>
      <c r="BS709" s="26" t="s">
        <v>327</v>
      </c>
      <c r="BT709" s="26" t="s">
        <v>327</v>
      </c>
      <c r="BW709" s="26" t="s">
        <v>327</v>
      </c>
      <c r="BX709" s="26" t="s">
        <v>327</v>
      </c>
      <c r="BY709" s="26" t="s">
        <v>327</v>
      </c>
      <c r="BZ709" s="26" t="s">
        <v>327</v>
      </c>
      <c r="CC709" s="26" t="s">
        <v>327</v>
      </c>
      <c r="CD709" s="26" t="s">
        <v>327</v>
      </c>
      <c r="CE709" s="26" t="s">
        <v>327</v>
      </c>
      <c r="CF709" s="26" t="s">
        <v>327</v>
      </c>
      <c r="CI709" s="26" t="s">
        <v>327</v>
      </c>
      <c r="CJ709" s="26" t="s">
        <v>327</v>
      </c>
      <c r="CK709" s="26" t="s">
        <v>327</v>
      </c>
      <c r="CL709" s="26" t="s">
        <v>327</v>
      </c>
      <c r="CO709" s="26" t="s">
        <v>327</v>
      </c>
      <c r="CP709" s="26" t="s">
        <v>327</v>
      </c>
      <c r="CQ709" s="26" t="s">
        <v>327</v>
      </c>
      <c r="CR709" s="26" t="s">
        <v>327</v>
      </c>
      <c r="CU709" s="26" t="s">
        <v>327</v>
      </c>
      <c r="CV709" s="26" t="s">
        <v>327</v>
      </c>
      <c r="CW709" s="26" t="s">
        <v>327</v>
      </c>
      <c r="CX709" s="26" t="s">
        <v>327</v>
      </c>
    </row>
    <row r="710" spans="5:102" x14ac:dyDescent="0.45">
      <c r="E710" s="26" t="s">
        <v>327</v>
      </c>
      <c r="F710" s="26" t="s">
        <v>327</v>
      </c>
      <c r="G710" s="26" t="s">
        <v>327</v>
      </c>
      <c r="H710" s="26" t="s">
        <v>327</v>
      </c>
      <c r="I710" s="26" t="s">
        <v>327</v>
      </c>
      <c r="J710" s="26" t="s">
        <v>327</v>
      </c>
      <c r="K710" s="26" t="s">
        <v>327</v>
      </c>
      <c r="L710" s="26" t="s">
        <v>327</v>
      </c>
      <c r="M710" s="26" t="s">
        <v>327</v>
      </c>
      <c r="O710" s="26" t="s">
        <v>327</v>
      </c>
      <c r="P710" s="26" t="s">
        <v>327</v>
      </c>
      <c r="Q710" s="26" t="s">
        <v>327</v>
      </c>
      <c r="R710" s="26" t="s">
        <v>327</v>
      </c>
      <c r="U710" s="26" t="s">
        <v>327</v>
      </c>
      <c r="V710" s="26" t="s">
        <v>327</v>
      </c>
      <c r="W710" s="26" t="s">
        <v>327</v>
      </c>
      <c r="X710" s="26" t="s">
        <v>327</v>
      </c>
      <c r="AA710" s="26" t="s">
        <v>327</v>
      </c>
      <c r="AB710" s="26" t="s">
        <v>327</v>
      </c>
      <c r="AC710" s="26" t="s">
        <v>327</v>
      </c>
      <c r="AD710" s="26" t="s">
        <v>327</v>
      </c>
      <c r="AG710" s="26" t="s">
        <v>327</v>
      </c>
      <c r="AH710" s="26" t="s">
        <v>327</v>
      </c>
      <c r="AI710" s="26" t="s">
        <v>327</v>
      </c>
      <c r="AJ710" s="26" t="s">
        <v>327</v>
      </c>
      <c r="AM710" s="26" t="s">
        <v>327</v>
      </c>
      <c r="AN710" s="26" t="s">
        <v>327</v>
      </c>
      <c r="AO710" s="26" t="s">
        <v>327</v>
      </c>
      <c r="AP710" s="26" t="s">
        <v>327</v>
      </c>
      <c r="AS710" s="26" t="s">
        <v>327</v>
      </c>
      <c r="AT710" s="26" t="s">
        <v>327</v>
      </c>
      <c r="AU710" s="26" t="s">
        <v>327</v>
      </c>
      <c r="AV710" s="26" t="s">
        <v>327</v>
      </c>
      <c r="AY710" s="26" t="s">
        <v>327</v>
      </c>
      <c r="AZ710" s="26" t="s">
        <v>327</v>
      </c>
      <c r="BA710" s="26" t="s">
        <v>327</v>
      </c>
      <c r="BB710" s="26" t="s">
        <v>327</v>
      </c>
      <c r="BE710" s="26" t="s">
        <v>327</v>
      </c>
      <c r="BF710" s="26" t="s">
        <v>327</v>
      </c>
      <c r="BG710" s="26" t="s">
        <v>327</v>
      </c>
      <c r="BH710" s="26" t="s">
        <v>327</v>
      </c>
      <c r="BK710" s="26" t="s">
        <v>327</v>
      </c>
      <c r="BL710" s="26" t="s">
        <v>327</v>
      </c>
      <c r="BM710" s="26" t="s">
        <v>327</v>
      </c>
      <c r="BN710" s="26" t="s">
        <v>327</v>
      </c>
      <c r="BQ710" s="26" t="s">
        <v>327</v>
      </c>
      <c r="BR710" s="26" t="s">
        <v>327</v>
      </c>
      <c r="BS710" s="26" t="s">
        <v>327</v>
      </c>
      <c r="BT710" s="26" t="s">
        <v>327</v>
      </c>
      <c r="BW710" s="26" t="s">
        <v>327</v>
      </c>
      <c r="BX710" s="26" t="s">
        <v>327</v>
      </c>
      <c r="BY710" s="26" t="s">
        <v>327</v>
      </c>
      <c r="BZ710" s="26" t="s">
        <v>327</v>
      </c>
      <c r="CC710" s="26" t="s">
        <v>327</v>
      </c>
      <c r="CD710" s="26" t="s">
        <v>327</v>
      </c>
      <c r="CE710" s="26" t="s">
        <v>327</v>
      </c>
      <c r="CF710" s="26" t="s">
        <v>327</v>
      </c>
      <c r="CI710" s="26" t="s">
        <v>327</v>
      </c>
      <c r="CJ710" s="26" t="s">
        <v>327</v>
      </c>
      <c r="CK710" s="26" t="s">
        <v>327</v>
      </c>
      <c r="CL710" s="26" t="s">
        <v>327</v>
      </c>
      <c r="CO710" s="26" t="s">
        <v>327</v>
      </c>
      <c r="CP710" s="26" t="s">
        <v>327</v>
      </c>
      <c r="CQ710" s="26" t="s">
        <v>327</v>
      </c>
      <c r="CR710" s="26" t="s">
        <v>327</v>
      </c>
      <c r="CU710" s="26" t="s">
        <v>327</v>
      </c>
      <c r="CV710" s="26" t="s">
        <v>327</v>
      </c>
      <c r="CW710" s="26" t="s">
        <v>327</v>
      </c>
      <c r="CX710" s="26" t="s">
        <v>327</v>
      </c>
    </row>
    <row r="711" spans="5:102" x14ac:dyDescent="0.45">
      <c r="E711" s="26" t="s">
        <v>327</v>
      </c>
      <c r="F711" s="26" t="s">
        <v>327</v>
      </c>
      <c r="G711" s="26" t="s">
        <v>327</v>
      </c>
      <c r="H711" s="26" t="s">
        <v>327</v>
      </c>
      <c r="I711" s="26" t="s">
        <v>327</v>
      </c>
      <c r="J711" s="26" t="s">
        <v>327</v>
      </c>
      <c r="K711" s="26" t="s">
        <v>327</v>
      </c>
      <c r="L711" s="26" t="s">
        <v>327</v>
      </c>
      <c r="M711" s="26" t="s">
        <v>327</v>
      </c>
      <c r="O711" s="26" t="s">
        <v>327</v>
      </c>
      <c r="P711" s="26" t="s">
        <v>327</v>
      </c>
      <c r="Q711" s="26" t="s">
        <v>327</v>
      </c>
      <c r="R711" s="26" t="s">
        <v>327</v>
      </c>
      <c r="U711" s="26" t="s">
        <v>327</v>
      </c>
      <c r="V711" s="26" t="s">
        <v>327</v>
      </c>
      <c r="W711" s="26" t="s">
        <v>327</v>
      </c>
      <c r="X711" s="26" t="s">
        <v>327</v>
      </c>
      <c r="AA711" s="26" t="s">
        <v>327</v>
      </c>
      <c r="AB711" s="26" t="s">
        <v>327</v>
      </c>
      <c r="AC711" s="26" t="s">
        <v>327</v>
      </c>
      <c r="AD711" s="26" t="s">
        <v>327</v>
      </c>
      <c r="AG711" s="26" t="s">
        <v>327</v>
      </c>
      <c r="AH711" s="26" t="s">
        <v>327</v>
      </c>
      <c r="AI711" s="26" t="s">
        <v>327</v>
      </c>
      <c r="AJ711" s="26" t="s">
        <v>327</v>
      </c>
      <c r="AM711" s="26" t="s">
        <v>327</v>
      </c>
      <c r="AN711" s="26" t="s">
        <v>327</v>
      </c>
      <c r="AO711" s="26" t="s">
        <v>327</v>
      </c>
      <c r="AP711" s="26" t="s">
        <v>327</v>
      </c>
      <c r="AS711" s="26" t="s">
        <v>327</v>
      </c>
      <c r="AT711" s="26" t="s">
        <v>327</v>
      </c>
      <c r="AU711" s="26" t="s">
        <v>327</v>
      </c>
      <c r="AV711" s="26" t="s">
        <v>327</v>
      </c>
      <c r="AY711" s="26" t="s">
        <v>327</v>
      </c>
      <c r="AZ711" s="26" t="s">
        <v>327</v>
      </c>
      <c r="BA711" s="26" t="s">
        <v>327</v>
      </c>
      <c r="BB711" s="26" t="s">
        <v>327</v>
      </c>
      <c r="BE711" s="26" t="s">
        <v>327</v>
      </c>
      <c r="BF711" s="26" t="s">
        <v>327</v>
      </c>
      <c r="BG711" s="26" t="s">
        <v>327</v>
      </c>
      <c r="BH711" s="26" t="s">
        <v>327</v>
      </c>
      <c r="BK711" s="26" t="s">
        <v>327</v>
      </c>
      <c r="BL711" s="26" t="s">
        <v>327</v>
      </c>
      <c r="BM711" s="26" t="s">
        <v>327</v>
      </c>
      <c r="BN711" s="26" t="s">
        <v>327</v>
      </c>
      <c r="BQ711" s="26" t="s">
        <v>327</v>
      </c>
      <c r="BR711" s="26" t="s">
        <v>327</v>
      </c>
      <c r="BS711" s="26" t="s">
        <v>327</v>
      </c>
      <c r="BT711" s="26" t="s">
        <v>327</v>
      </c>
      <c r="BW711" s="26" t="s">
        <v>327</v>
      </c>
      <c r="BX711" s="26" t="s">
        <v>327</v>
      </c>
      <c r="BY711" s="26" t="s">
        <v>327</v>
      </c>
      <c r="BZ711" s="26" t="s">
        <v>327</v>
      </c>
      <c r="CC711" s="26" t="s">
        <v>327</v>
      </c>
      <c r="CD711" s="26" t="s">
        <v>327</v>
      </c>
      <c r="CE711" s="26" t="s">
        <v>327</v>
      </c>
      <c r="CF711" s="26" t="s">
        <v>327</v>
      </c>
      <c r="CI711" s="26" t="s">
        <v>327</v>
      </c>
      <c r="CJ711" s="26" t="s">
        <v>327</v>
      </c>
      <c r="CK711" s="26" t="s">
        <v>327</v>
      </c>
      <c r="CL711" s="26" t="s">
        <v>327</v>
      </c>
      <c r="CO711" s="26" t="s">
        <v>327</v>
      </c>
      <c r="CP711" s="26" t="s">
        <v>327</v>
      </c>
      <c r="CQ711" s="26" t="s">
        <v>327</v>
      </c>
      <c r="CR711" s="26" t="s">
        <v>327</v>
      </c>
      <c r="CU711" s="26" t="s">
        <v>327</v>
      </c>
      <c r="CV711" s="26" t="s">
        <v>327</v>
      </c>
      <c r="CW711" s="26" t="s">
        <v>327</v>
      </c>
      <c r="CX711" s="26" t="s">
        <v>327</v>
      </c>
    </row>
    <row r="712" spans="5:102" x14ac:dyDescent="0.45">
      <c r="E712" s="26" t="s">
        <v>327</v>
      </c>
      <c r="F712" s="26" t="s">
        <v>327</v>
      </c>
      <c r="G712" s="26" t="s">
        <v>327</v>
      </c>
      <c r="H712" s="26" t="s">
        <v>327</v>
      </c>
      <c r="I712" s="26" t="s">
        <v>327</v>
      </c>
      <c r="J712" s="26" t="s">
        <v>327</v>
      </c>
      <c r="K712" s="26" t="s">
        <v>327</v>
      </c>
      <c r="L712" s="26" t="s">
        <v>327</v>
      </c>
      <c r="M712" s="26" t="s">
        <v>327</v>
      </c>
      <c r="O712" s="26" t="s">
        <v>327</v>
      </c>
      <c r="P712" s="26" t="s">
        <v>327</v>
      </c>
      <c r="Q712" s="26" t="s">
        <v>327</v>
      </c>
      <c r="R712" s="26" t="s">
        <v>327</v>
      </c>
      <c r="U712" s="26" t="s">
        <v>327</v>
      </c>
      <c r="V712" s="26" t="s">
        <v>327</v>
      </c>
      <c r="W712" s="26" t="s">
        <v>327</v>
      </c>
      <c r="X712" s="26" t="s">
        <v>327</v>
      </c>
      <c r="AA712" s="26" t="s">
        <v>327</v>
      </c>
      <c r="AB712" s="26" t="s">
        <v>327</v>
      </c>
      <c r="AC712" s="26" t="s">
        <v>327</v>
      </c>
      <c r="AD712" s="26" t="s">
        <v>327</v>
      </c>
      <c r="AG712" s="26" t="s">
        <v>327</v>
      </c>
      <c r="AH712" s="26" t="s">
        <v>327</v>
      </c>
      <c r="AI712" s="26" t="s">
        <v>327</v>
      </c>
      <c r="AJ712" s="26" t="s">
        <v>327</v>
      </c>
      <c r="AM712" s="26" t="s">
        <v>327</v>
      </c>
      <c r="AN712" s="26" t="s">
        <v>327</v>
      </c>
      <c r="AO712" s="26" t="s">
        <v>327</v>
      </c>
      <c r="AP712" s="26" t="s">
        <v>327</v>
      </c>
      <c r="AS712" s="26" t="s">
        <v>327</v>
      </c>
      <c r="AT712" s="26" t="s">
        <v>327</v>
      </c>
      <c r="AU712" s="26" t="s">
        <v>327</v>
      </c>
      <c r="AV712" s="26" t="s">
        <v>327</v>
      </c>
      <c r="AY712" s="26" t="s">
        <v>327</v>
      </c>
      <c r="AZ712" s="26" t="s">
        <v>327</v>
      </c>
      <c r="BA712" s="26" t="s">
        <v>327</v>
      </c>
      <c r="BB712" s="26" t="s">
        <v>327</v>
      </c>
      <c r="BE712" s="26" t="s">
        <v>327</v>
      </c>
      <c r="BF712" s="26" t="s">
        <v>327</v>
      </c>
      <c r="BG712" s="26" t="s">
        <v>327</v>
      </c>
      <c r="BH712" s="26" t="s">
        <v>327</v>
      </c>
      <c r="BK712" s="26" t="s">
        <v>327</v>
      </c>
      <c r="BL712" s="26" t="s">
        <v>327</v>
      </c>
      <c r="BM712" s="26" t="s">
        <v>327</v>
      </c>
      <c r="BN712" s="26" t="s">
        <v>327</v>
      </c>
      <c r="BQ712" s="26" t="s">
        <v>327</v>
      </c>
      <c r="BR712" s="26" t="s">
        <v>327</v>
      </c>
      <c r="BS712" s="26" t="s">
        <v>327</v>
      </c>
      <c r="BT712" s="26" t="s">
        <v>327</v>
      </c>
      <c r="BW712" s="26" t="s">
        <v>327</v>
      </c>
      <c r="BX712" s="26" t="s">
        <v>327</v>
      </c>
      <c r="BY712" s="26" t="s">
        <v>327</v>
      </c>
      <c r="BZ712" s="26" t="s">
        <v>327</v>
      </c>
      <c r="CC712" s="26" t="s">
        <v>327</v>
      </c>
      <c r="CD712" s="26" t="s">
        <v>327</v>
      </c>
      <c r="CE712" s="26" t="s">
        <v>327</v>
      </c>
      <c r="CF712" s="26" t="s">
        <v>327</v>
      </c>
      <c r="CI712" s="26" t="s">
        <v>327</v>
      </c>
      <c r="CJ712" s="26" t="s">
        <v>327</v>
      </c>
      <c r="CK712" s="26" t="s">
        <v>327</v>
      </c>
      <c r="CL712" s="26" t="s">
        <v>327</v>
      </c>
      <c r="CO712" s="26" t="s">
        <v>327</v>
      </c>
      <c r="CP712" s="26" t="s">
        <v>327</v>
      </c>
      <c r="CQ712" s="26" t="s">
        <v>327</v>
      </c>
      <c r="CR712" s="26" t="s">
        <v>327</v>
      </c>
      <c r="CU712" s="26" t="s">
        <v>327</v>
      </c>
      <c r="CV712" s="26" t="s">
        <v>327</v>
      </c>
      <c r="CW712" s="26" t="s">
        <v>327</v>
      </c>
      <c r="CX712" s="26" t="s">
        <v>327</v>
      </c>
    </row>
    <row r="713" spans="5:102" x14ac:dyDescent="0.45">
      <c r="E713" s="26" t="s">
        <v>327</v>
      </c>
      <c r="F713" s="26" t="s">
        <v>327</v>
      </c>
      <c r="G713" s="26" t="s">
        <v>327</v>
      </c>
      <c r="H713" s="26" t="s">
        <v>327</v>
      </c>
      <c r="I713" s="26" t="s">
        <v>327</v>
      </c>
      <c r="J713" s="26" t="s">
        <v>327</v>
      </c>
      <c r="K713" s="26" t="s">
        <v>327</v>
      </c>
      <c r="L713" s="26" t="s">
        <v>327</v>
      </c>
      <c r="M713" s="26" t="s">
        <v>327</v>
      </c>
      <c r="O713" s="26" t="s">
        <v>327</v>
      </c>
      <c r="P713" s="26" t="s">
        <v>327</v>
      </c>
      <c r="Q713" s="26" t="s">
        <v>327</v>
      </c>
      <c r="R713" s="26" t="s">
        <v>327</v>
      </c>
      <c r="U713" s="26" t="s">
        <v>327</v>
      </c>
      <c r="V713" s="26" t="s">
        <v>327</v>
      </c>
      <c r="W713" s="26" t="s">
        <v>327</v>
      </c>
      <c r="X713" s="26" t="s">
        <v>327</v>
      </c>
      <c r="AA713" s="26" t="s">
        <v>327</v>
      </c>
      <c r="AB713" s="26" t="s">
        <v>327</v>
      </c>
      <c r="AC713" s="26" t="s">
        <v>327</v>
      </c>
      <c r="AD713" s="26" t="s">
        <v>327</v>
      </c>
      <c r="AG713" s="26" t="s">
        <v>327</v>
      </c>
      <c r="AH713" s="26" t="s">
        <v>327</v>
      </c>
      <c r="AI713" s="26" t="s">
        <v>327</v>
      </c>
      <c r="AJ713" s="26" t="s">
        <v>327</v>
      </c>
      <c r="AM713" s="26" t="s">
        <v>327</v>
      </c>
      <c r="AN713" s="26" t="s">
        <v>327</v>
      </c>
      <c r="AO713" s="26" t="s">
        <v>327</v>
      </c>
      <c r="AP713" s="26" t="s">
        <v>327</v>
      </c>
      <c r="AS713" s="26" t="s">
        <v>327</v>
      </c>
      <c r="AT713" s="26" t="s">
        <v>327</v>
      </c>
      <c r="AU713" s="26" t="s">
        <v>327</v>
      </c>
      <c r="AV713" s="26" t="s">
        <v>327</v>
      </c>
      <c r="AY713" s="26" t="s">
        <v>327</v>
      </c>
      <c r="AZ713" s="26" t="s">
        <v>327</v>
      </c>
      <c r="BA713" s="26" t="s">
        <v>327</v>
      </c>
      <c r="BB713" s="26" t="s">
        <v>327</v>
      </c>
      <c r="BE713" s="26" t="s">
        <v>327</v>
      </c>
      <c r="BF713" s="26" t="s">
        <v>327</v>
      </c>
      <c r="BG713" s="26" t="s">
        <v>327</v>
      </c>
      <c r="BH713" s="26" t="s">
        <v>327</v>
      </c>
      <c r="BK713" s="26" t="s">
        <v>327</v>
      </c>
      <c r="BL713" s="26" t="s">
        <v>327</v>
      </c>
      <c r="BM713" s="26" t="s">
        <v>327</v>
      </c>
      <c r="BN713" s="26" t="s">
        <v>327</v>
      </c>
      <c r="BQ713" s="26" t="s">
        <v>327</v>
      </c>
      <c r="BR713" s="26" t="s">
        <v>327</v>
      </c>
      <c r="BS713" s="26" t="s">
        <v>327</v>
      </c>
      <c r="BT713" s="26" t="s">
        <v>327</v>
      </c>
      <c r="BW713" s="26" t="s">
        <v>327</v>
      </c>
      <c r="BX713" s="26" t="s">
        <v>327</v>
      </c>
      <c r="BY713" s="26" t="s">
        <v>327</v>
      </c>
      <c r="BZ713" s="26" t="s">
        <v>327</v>
      </c>
      <c r="CC713" s="26" t="s">
        <v>327</v>
      </c>
      <c r="CD713" s="26" t="s">
        <v>327</v>
      </c>
      <c r="CE713" s="26" t="s">
        <v>327</v>
      </c>
      <c r="CF713" s="26" t="s">
        <v>327</v>
      </c>
      <c r="CI713" s="26" t="s">
        <v>327</v>
      </c>
      <c r="CJ713" s="26" t="s">
        <v>327</v>
      </c>
      <c r="CK713" s="26" t="s">
        <v>327</v>
      </c>
      <c r="CL713" s="26" t="s">
        <v>327</v>
      </c>
      <c r="CO713" s="26" t="s">
        <v>327</v>
      </c>
      <c r="CP713" s="26" t="s">
        <v>327</v>
      </c>
      <c r="CQ713" s="26" t="s">
        <v>327</v>
      </c>
      <c r="CR713" s="26" t="s">
        <v>327</v>
      </c>
      <c r="CU713" s="26" t="s">
        <v>327</v>
      </c>
      <c r="CV713" s="26" t="s">
        <v>327</v>
      </c>
      <c r="CW713" s="26" t="s">
        <v>327</v>
      </c>
      <c r="CX713" s="26" t="s">
        <v>327</v>
      </c>
    </row>
    <row r="714" spans="5:102" x14ac:dyDescent="0.45">
      <c r="E714" s="26" t="s">
        <v>327</v>
      </c>
      <c r="F714" s="26" t="s">
        <v>327</v>
      </c>
      <c r="G714" s="26" t="s">
        <v>327</v>
      </c>
      <c r="H714" s="26" t="s">
        <v>327</v>
      </c>
      <c r="I714" s="26" t="s">
        <v>327</v>
      </c>
      <c r="J714" s="26" t="s">
        <v>327</v>
      </c>
      <c r="K714" s="26" t="s">
        <v>327</v>
      </c>
      <c r="L714" s="26" t="s">
        <v>327</v>
      </c>
      <c r="M714" s="26" t="s">
        <v>327</v>
      </c>
      <c r="O714" s="26" t="s">
        <v>327</v>
      </c>
      <c r="P714" s="26" t="s">
        <v>327</v>
      </c>
      <c r="Q714" s="26" t="s">
        <v>327</v>
      </c>
      <c r="R714" s="26" t="s">
        <v>327</v>
      </c>
      <c r="U714" s="26" t="s">
        <v>327</v>
      </c>
      <c r="V714" s="26" t="s">
        <v>327</v>
      </c>
      <c r="W714" s="26" t="s">
        <v>327</v>
      </c>
      <c r="X714" s="26" t="s">
        <v>327</v>
      </c>
      <c r="AA714" s="26" t="s">
        <v>327</v>
      </c>
      <c r="AB714" s="26" t="s">
        <v>327</v>
      </c>
      <c r="AC714" s="26" t="s">
        <v>327</v>
      </c>
      <c r="AD714" s="26" t="s">
        <v>327</v>
      </c>
      <c r="AG714" s="26" t="s">
        <v>327</v>
      </c>
      <c r="AH714" s="26" t="s">
        <v>327</v>
      </c>
      <c r="AI714" s="26" t="s">
        <v>327</v>
      </c>
      <c r="AJ714" s="26" t="s">
        <v>327</v>
      </c>
      <c r="AM714" s="26" t="s">
        <v>327</v>
      </c>
      <c r="AN714" s="26" t="s">
        <v>327</v>
      </c>
      <c r="AO714" s="26" t="s">
        <v>327</v>
      </c>
      <c r="AP714" s="26" t="s">
        <v>327</v>
      </c>
      <c r="AS714" s="26" t="s">
        <v>327</v>
      </c>
      <c r="AT714" s="26" t="s">
        <v>327</v>
      </c>
      <c r="AU714" s="26" t="s">
        <v>327</v>
      </c>
      <c r="AV714" s="26" t="s">
        <v>327</v>
      </c>
      <c r="AY714" s="26" t="s">
        <v>327</v>
      </c>
      <c r="AZ714" s="26" t="s">
        <v>327</v>
      </c>
      <c r="BA714" s="26" t="s">
        <v>327</v>
      </c>
      <c r="BB714" s="26" t="s">
        <v>327</v>
      </c>
      <c r="BE714" s="26" t="s">
        <v>327</v>
      </c>
      <c r="BF714" s="26" t="s">
        <v>327</v>
      </c>
      <c r="BG714" s="26" t="s">
        <v>327</v>
      </c>
      <c r="BH714" s="26" t="s">
        <v>327</v>
      </c>
      <c r="BK714" s="26" t="s">
        <v>327</v>
      </c>
      <c r="BL714" s="26" t="s">
        <v>327</v>
      </c>
      <c r="BM714" s="26" t="s">
        <v>327</v>
      </c>
      <c r="BN714" s="26" t="s">
        <v>327</v>
      </c>
      <c r="BQ714" s="26" t="s">
        <v>327</v>
      </c>
      <c r="BR714" s="26" t="s">
        <v>327</v>
      </c>
      <c r="BS714" s="26" t="s">
        <v>327</v>
      </c>
      <c r="BT714" s="26" t="s">
        <v>327</v>
      </c>
      <c r="BW714" s="26" t="s">
        <v>327</v>
      </c>
      <c r="BX714" s="26" t="s">
        <v>327</v>
      </c>
      <c r="BY714" s="26" t="s">
        <v>327</v>
      </c>
      <c r="BZ714" s="26" t="s">
        <v>327</v>
      </c>
      <c r="CC714" s="26" t="s">
        <v>327</v>
      </c>
      <c r="CD714" s="26" t="s">
        <v>327</v>
      </c>
      <c r="CE714" s="26" t="s">
        <v>327</v>
      </c>
      <c r="CF714" s="26" t="s">
        <v>327</v>
      </c>
      <c r="CI714" s="26" t="s">
        <v>327</v>
      </c>
      <c r="CJ714" s="26" t="s">
        <v>327</v>
      </c>
      <c r="CK714" s="26" t="s">
        <v>327</v>
      </c>
      <c r="CL714" s="26" t="s">
        <v>327</v>
      </c>
      <c r="CO714" s="26" t="s">
        <v>327</v>
      </c>
      <c r="CP714" s="26" t="s">
        <v>327</v>
      </c>
      <c r="CQ714" s="26" t="s">
        <v>327</v>
      </c>
      <c r="CR714" s="26" t="s">
        <v>327</v>
      </c>
      <c r="CU714" s="26" t="s">
        <v>327</v>
      </c>
      <c r="CV714" s="26" t="s">
        <v>327</v>
      </c>
      <c r="CW714" s="26" t="s">
        <v>327</v>
      </c>
      <c r="CX714" s="26" t="s">
        <v>327</v>
      </c>
    </row>
    <row r="715" spans="5:102" x14ac:dyDescent="0.45">
      <c r="E715" s="26" t="s">
        <v>327</v>
      </c>
      <c r="F715" s="26" t="s">
        <v>327</v>
      </c>
      <c r="G715" s="26" t="s">
        <v>327</v>
      </c>
      <c r="H715" s="26" t="s">
        <v>327</v>
      </c>
      <c r="I715" s="26" t="s">
        <v>327</v>
      </c>
      <c r="J715" s="26" t="s">
        <v>327</v>
      </c>
      <c r="K715" s="26" t="s">
        <v>327</v>
      </c>
      <c r="L715" s="26" t="s">
        <v>327</v>
      </c>
      <c r="M715" s="26" t="s">
        <v>327</v>
      </c>
      <c r="O715" s="26" t="s">
        <v>327</v>
      </c>
      <c r="P715" s="26" t="s">
        <v>327</v>
      </c>
      <c r="Q715" s="26" t="s">
        <v>327</v>
      </c>
      <c r="R715" s="26" t="s">
        <v>327</v>
      </c>
      <c r="U715" s="26" t="s">
        <v>327</v>
      </c>
      <c r="V715" s="26" t="s">
        <v>327</v>
      </c>
      <c r="W715" s="26" t="s">
        <v>327</v>
      </c>
      <c r="X715" s="26" t="s">
        <v>327</v>
      </c>
      <c r="AA715" s="26" t="s">
        <v>327</v>
      </c>
      <c r="AB715" s="26" t="s">
        <v>327</v>
      </c>
      <c r="AC715" s="26" t="s">
        <v>327</v>
      </c>
      <c r="AD715" s="26" t="s">
        <v>327</v>
      </c>
      <c r="AG715" s="26" t="s">
        <v>327</v>
      </c>
      <c r="AH715" s="26" t="s">
        <v>327</v>
      </c>
      <c r="AI715" s="26" t="s">
        <v>327</v>
      </c>
      <c r="AJ715" s="26" t="s">
        <v>327</v>
      </c>
      <c r="AM715" s="26" t="s">
        <v>327</v>
      </c>
      <c r="AN715" s="26" t="s">
        <v>327</v>
      </c>
      <c r="AO715" s="26" t="s">
        <v>327</v>
      </c>
      <c r="AP715" s="26" t="s">
        <v>327</v>
      </c>
      <c r="AS715" s="26" t="s">
        <v>327</v>
      </c>
      <c r="AT715" s="26" t="s">
        <v>327</v>
      </c>
      <c r="AU715" s="26" t="s">
        <v>327</v>
      </c>
      <c r="AV715" s="26" t="s">
        <v>327</v>
      </c>
      <c r="AY715" s="26" t="s">
        <v>327</v>
      </c>
      <c r="AZ715" s="26" t="s">
        <v>327</v>
      </c>
      <c r="BA715" s="26" t="s">
        <v>327</v>
      </c>
      <c r="BB715" s="26" t="s">
        <v>327</v>
      </c>
      <c r="BE715" s="26" t="s">
        <v>327</v>
      </c>
      <c r="BF715" s="26" t="s">
        <v>327</v>
      </c>
      <c r="BG715" s="26" t="s">
        <v>327</v>
      </c>
      <c r="BH715" s="26" t="s">
        <v>327</v>
      </c>
      <c r="BK715" s="26" t="s">
        <v>327</v>
      </c>
      <c r="BL715" s="26" t="s">
        <v>327</v>
      </c>
      <c r="BM715" s="26" t="s">
        <v>327</v>
      </c>
      <c r="BN715" s="26" t="s">
        <v>327</v>
      </c>
      <c r="BQ715" s="26" t="s">
        <v>327</v>
      </c>
      <c r="BR715" s="26" t="s">
        <v>327</v>
      </c>
      <c r="BS715" s="26" t="s">
        <v>327</v>
      </c>
      <c r="BT715" s="26" t="s">
        <v>327</v>
      </c>
      <c r="BW715" s="26" t="s">
        <v>327</v>
      </c>
      <c r="BX715" s="26" t="s">
        <v>327</v>
      </c>
      <c r="BY715" s="26" t="s">
        <v>327</v>
      </c>
      <c r="BZ715" s="26" t="s">
        <v>327</v>
      </c>
      <c r="CC715" s="26" t="s">
        <v>327</v>
      </c>
      <c r="CD715" s="26" t="s">
        <v>327</v>
      </c>
      <c r="CE715" s="26" t="s">
        <v>327</v>
      </c>
      <c r="CF715" s="26" t="s">
        <v>327</v>
      </c>
      <c r="CI715" s="26" t="s">
        <v>327</v>
      </c>
      <c r="CJ715" s="26" t="s">
        <v>327</v>
      </c>
      <c r="CK715" s="26" t="s">
        <v>327</v>
      </c>
      <c r="CL715" s="26" t="s">
        <v>327</v>
      </c>
      <c r="CO715" s="26" t="s">
        <v>327</v>
      </c>
      <c r="CP715" s="26" t="s">
        <v>327</v>
      </c>
      <c r="CQ715" s="26" t="s">
        <v>327</v>
      </c>
      <c r="CR715" s="26" t="s">
        <v>327</v>
      </c>
      <c r="CU715" s="26" t="s">
        <v>327</v>
      </c>
      <c r="CV715" s="26" t="s">
        <v>327</v>
      </c>
      <c r="CW715" s="26" t="s">
        <v>327</v>
      </c>
      <c r="CX715" s="26" t="s">
        <v>327</v>
      </c>
    </row>
    <row r="716" spans="5:102" x14ac:dyDescent="0.45">
      <c r="E716" s="26" t="s">
        <v>327</v>
      </c>
      <c r="F716" s="26" t="s">
        <v>327</v>
      </c>
      <c r="G716" s="26" t="s">
        <v>327</v>
      </c>
      <c r="H716" s="26" t="s">
        <v>327</v>
      </c>
      <c r="I716" s="26" t="s">
        <v>327</v>
      </c>
      <c r="J716" s="26" t="s">
        <v>327</v>
      </c>
      <c r="K716" s="26" t="s">
        <v>327</v>
      </c>
      <c r="L716" s="26" t="s">
        <v>327</v>
      </c>
      <c r="M716" s="26" t="s">
        <v>327</v>
      </c>
      <c r="O716" s="26" t="s">
        <v>327</v>
      </c>
      <c r="P716" s="26" t="s">
        <v>327</v>
      </c>
      <c r="Q716" s="26" t="s">
        <v>327</v>
      </c>
      <c r="R716" s="26" t="s">
        <v>327</v>
      </c>
      <c r="U716" s="26" t="s">
        <v>327</v>
      </c>
      <c r="V716" s="26" t="s">
        <v>327</v>
      </c>
      <c r="W716" s="26" t="s">
        <v>327</v>
      </c>
      <c r="X716" s="26" t="s">
        <v>327</v>
      </c>
      <c r="AA716" s="26" t="s">
        <v>327</v>
      </c>
      <c r="AB716" s="26" t="s">
        <v>327</v>
      </c>
      <c r="AC716" s="26" t="s">
        <v>327</v>
      </c>
      <c r="AD716" s="26" t="s">
        <v>327</v>
      </c>
      <c r="AG716" s="26" t="s">
        <v>327</v>
      </c>
      <c r="AH716" s="26" t="s">
        <v>327</v>
      </c>
      <c r="AI716" s="26" t="s">
        <v>327</v>
      </c>
      <c r="AJ716" s="26" t="s">
        <v>327</v>
      </c>
      <c r="AM716" s="26" t="s">
        <v>327</v>
      </c>
      <c r="AN716" s="26" t="s">
        <v>327</v>
      </c>
      <c r="AO716" s="26" t="s">
        <v>327</v>
      </c>
      <c r="AP716" s="26" t="s">
        <v>327</v>
      </c>
      <c r="AS716" s="26" t="s">
        <v>327</v>
      </c>
      <c r="AT716" s="26" t="s">
        <v>327</v>
      </c>
      <c r="AU716" s="26" t="s">
        <v>327</v>
      </c>
      <c r="AV716" s="26" t="s">
        <v>327</v>
      </c>
      <c r="AY716" s="26" t="s">
        <v>327</v>
      </c>
      <c r="AZ716" s="26" t="s">
        <v>327</v>
      </c>
      <c r="BA716" s="26" t="s">
        <v>327</v>
      </c>
      <c r="BB716" s="26" t="s">
        <v>327</v>
      </c>
      <c r="BE716" s="26" t="s">
        <v>327</v>
      </c>
      <c r="BF716" s="26" t="s">
        <v>327</v>
      </c>
      <c r="BG716" s="26" t="s">
        <v>327</v>
      </c>
      <c r="BH716" s="26" t="s">
        <v>327</v>
      </c>
      <c r="BK716" s="26" t="s">
        <v>327</v>
      </c>
      <c r="BL716" s="26" t="s">
        <v>327</v>
      </c>
      <c r="BM716" s="26" t="s">
        <v>327</v>
      </c>
      <c r="BN716" s="26" t="s">
        <v>327</v>
      </c>
      <c r="BQ716" s="26" t="s">
        <v>327</v>
      </c>
      <c r="BR716" s="26" t="s">
        <v>327</v>
      </c>
      <c r="BS716" s="26" t="s">
        <v>327</v>
      </c>
      <c r="BT716" s="26" t="s">
        <v>327</v>
      </c>
      <c r="BW716" s="26" t="s">
        <v>327</v>
      </c>
      <c r="BX716" s="26" t="s">
        <v>327</v>
      </c>
      <c r="BY716" s="26" t="s">
        <v>327</v>
      </c>
      <c r="BZ716" s="26" t="s">
        <v>327</v>
      </c>
      <c r="CC716" s="26" t="s">
        <v>327</v>
      </c>
      <c r="CD716" s="26" t="s">
        <v>327</v>
      </c>
      <c r="CE716" s="26" t="s">
        <v>327</v>
      </c>
      <c r="CF716" s="26" t="s">
        <v>327</v>
      </c>
      <c r="CI716" s="26" t="s">
        <v>327</v>
      </c>
      <c r="CJ716" s="26" t="s">
        <v>327</v>
      </c>
      <c r="CK716" s="26" t="s">
        <v>327</v>
      </c>
      <c r="CL716" s="26" t="s">
        <v>327</v>
      </c>
      <c r="CO716" s="26" t="s">
        <v>327</v>
      </c>
      <c r="CP716" s="26" t="s">
        <v>327</v>
      </c>
      <c r="CQ716" s="26" t="s">
        <v>327</v>
      </c>
      <c r="CR716" s="26" t="s">
        <v>327</v>
      </c>
      <c r="CU716" s="26" t="s">
        <v>327</v>
      </c>
      <c r="CV716" s="26" t="s">
        <v>327</v>
      </c>
      <c r="CW716" s="26" t="s">
        <v>327</v>
      </c>
      <c r="CX716" s="26" t="s">
        <v>327</v>
      </c>
    </row>
    <row r="717" spans="5:102" x14ac:dyDescent="0.45">
      <c r="E717" s="26" t="s">
        <v>327</v>
      </c>
      <c r="F717" s="26" t="s">
        <v>327</v>
      </c>
      <c r="G717" s="26" t="s">
        <v>327</v>
      </c>
      <c r="H717" s="26" t="s">
        <v>327</v>
      </c>
      <c r="I717" s="26" t="s">
        <v>327</v>
      </c>
      <c r="J717" s="26" t="s">
        <v>327</v>
      </c>
      <c r="K717" s="26" t="s">
        <v>327</v>
      </c>
      <c r="L717" s="26" t="s">
        <v>327</v>
      </c>
      <c r="M717" s="26" t="s">
        <v>327</v>
      </c>
      <c r="O717" s="26" t="s">
        <v>327</v>
      </c>
      <c r="P717" s="26" t="s">
        <v>327</v>
      </c>
      <c r="Q717" s="26" t="s">
        <v>327</v>
      </c>
      <c r="R717" s="26" t="s">
        <v>327</v>
      </c>
      <c r="U717" s="26" t="s">
        <v>327</v>
      </c>
      <c r="V717" s="26" t="s">
        <v>327</v>
      </c>
      <c r="W717" s="26" t="s">
        <v>327</v>
      </c>
      <c r="X717" s="26" t="s">
        <v>327</v>
      </c>
      <c r="AA717" s="26" t="s">
        <v>327</v>
      </c>
      <c r="AB717" s="26" t="s">
        <v>327</v>
      </c>
      <c r="AC717" s="26" t="s">
        <v>327</v>
      </c>
      <c r="AD717" s="26" t="s">
        <v>327</v>
      </c>
      <c r="AG717" s="26" t="s">
        <v>327</v>
      </c>
      <c r="AH717" s="26" t="s">
        <v>327</v>
      </c>
      <c r="AI717" s="26" t="s">
        <v>327</v>
      </c>
      <c r="AJ717" s="26" t="s">
        <v>327</v>
      </c>
      <c r="AM717" s="26" t="s">
        <v>327</v>
      </c>
      <c r="AN717" s="26" t="s">
        <v>327</v>
      </c>
      <c r="AO717" s="26" t="s">
        <v>327</v>
      </c>
      <c r="AP717" s="26" t="s">
        <v>327</v>
      </c>
      <c r="AS717" s="26" t="s">
        <v>327</v>
      </c>
      <c r="AT717" s="26" t="s">
        <v>327</v>
      </c>
      <c r="AU717" s="26" t="s">
        <v>327</v>
      </c>
      <c r="AV717" s="26" t="s">
        <v>327</v>
      </c>
      <c r="AY717" s="26" t="s">
        <v>327</v>
      </c>
      <c r="AZ717" s="26" t="s">
        <v>327</v>
      </c>
      <c r="BA717" s="26" t="s">
        <v>327</v>
      </c>
      <c r="BB717" s="26" t="s">
        <v>327</v>
      </c>
      <c r="BE717" s="26" t="s">
        <v>327</v>
      </c>
      <c r="BF717" s="26" t="s">
        <v>327</v>
      </c>
      <c r="BG717" s="26" t="s">
        <v>327</v>
      </c>
      <c r="BH717" s="26" t="s">
        <v>327</v>
      </c>
      <c r="BK717" s="26" t="s">
        <v>327</v>
      </c>
      <c r="BL717" s="26" t="s">
        <v>327</v>
      </c>
      <c r="BM717" s="26" t="s">
        <v>327</v>
      </c>
      <c r="BN717" s="26" t="s">
        <v>327</v>
      </c>
      <c r="BQ717" s="26" t="s">
        <v>327</v>
      </c>
      <c r="BR717" s="26" t="s">
        <v>327</v>
      </c>
      <c r="BS717" s="26" t="s">
        <v>327</v>
      </c>
      <c r="BT717" s="26" t="s">
        <v>327</v>
      </c>
      <c r="BW717" s="26" t="s">
        <v>327</v>
      </c>
      <c r="BX717" s="26" t="s">
        <v>327</v>
      </c>
      <c r="BY717" s="26" t="s">
        <v>327</v>
      </c>
      <c r="BZ717" s="26" t="s">
        <v>327</v>
      </c>
      <c r="CC717" s="26" t="s">
        <v>327</v>
      </c>
      <c r="CD717" s="26" t="s">
        <v>327</v>
      </c>
      <c r="CE717" s="26" t="s">
        <v>327</v>
      </c>
      <c r="CF717" s="26" t="s">
        <v>327</v>
      </c>
      <c r="CI717" s="26" t="s">
        <v>327</v>
      </c>
      <c r="CJ717" s="26" t="s">
        <v>327</v>
      </c>
      <c r="CK717" s="26" t="s">
        <v>327</v>
      </c>
      <c r="CL717" s="26" t="s">
        <v>327</v>
      </c>
      <c r="CO717" s="26" t="s">
        <v>327</v>
      </c>
      <c r="CP717" s="26" t="s">
        <v>327</v>
      </c>
      <c r="CQ717" s="26" t="s">
        <v>327</v>
      </c>
      <c r="CR717" s="26" t="s">
        <v>327</v>
      </c>
      <c r="CU717" s="26" t="s">
        <v>327</v>
      </c>
      <c r="CV717" s="26" t="s">
        <v>327</v>
      </c>
      <c r="CW717" s="26" t="s">
        <v>327</v>
      </c>
      <c r="CX717" s="26" t="s">
        <v>327</v>
      </c>
    </row>
    <row r="718" spans="5:102" x14ac:dyDescent="0.45">
      <c r="E718" s="26" t="s">
        <v>327</v>
      </c>
      <c r="F718" s="26" t="s">
        <v>327</v>
      </c>
      <c r="G718" s="26" t="s">
        <v>327</v>
      </c>
      <c r="H718" s="26" t="s">
        <v>327</v>
      </c>
      <c r="I718" s="26" t="s">
        <v>327</v>
      </c>
      <c r="J718" s="26" t="s">
        <v>327</v>
      </c>
      <c r="K718" s="26" t="s">
        <v>327</v>
      </c>
      <c r="L718" s="26" t="s">
        <v>327</v>
      </c>
      <c r="M718" s="26" t="s">
        <v>327</v>
      </c>
      <c r="O718" s="26" t="s">
        <v>327</v>
      </c>
      <c r="P718" s="26" t="s">
        <v>327</v>
      </c>
      <c r="Q718" s="26" t="s">
        <v>327</v>
      </c>
      <c r="R718" s="26" t="s">
        <v>327</v>
      </c>
      <c r="U718" s="26" t="s">
        <v>327</v>
      </c>
      <c r="V718" s="26" t="s">
        <v>327</v>
      </c>
      <c r="W718" s="26" t="s">
        <v>327</v>
      </c>
      <c r="X718" s="26" t="s">
        <v>327</v>
      </c>
      <c r="AA718" s="26" t="s">
        <v>327</v>
      </c>
      <c r="AB718" s="26" t="s">
        <v>327</v>
      </c>
      <c r="AC718" s="26" t="s">
        <v>327</v>
      </c>
      <c r="AD718" s="26" t="s">
        <v>327</v>
      </c>
      <c r="AG718" s="26" t="s">
        <v>327</v>
      </c>
      <c r="AH718" s="26" t="s">
        <v>327</v>
      </c>
      <c r="AI718" s="26" t="s">
        <v>327</v>
      </c>
      <c r="AJ718" s="26" t="s">
        <v>327</v>
      </c>
      <c r="AM718" s="26" t="s">
        <v>327</v>
      </c>
      <c r="AN718" s="26" t="s">
        <v>327</v>
      </c>
      <c r="AO718" s="26" t="s">
        <v>327</v>
      </c>
      <c r="AP718" s="26" t="s">
        <v>327</v>
      </c>
      <c r="AS718" s="26" t="s">
        <v>327</v>
      </c>
      <c r="AT718" s="26" t="s">
        <v>327</v>
      </c>
      <c r="AU718" s="26" t="s">
        <v>327</v>
      </c>
      <c r="AV718" s="26" t="s">
        <v>327</v>
      </c>
      <c r="AY718" s="26" t="s">
        <v>327</v>
      </c>
      <c r="AZ718" s="26" t="s">
        <v>327</v>
      </c>
      <c r="BA718" s="26" t="s">
        <v>327</v>
      </c>
      <c r="BB718" s="26" t="s">
        <v>327</v>
      </c>
      <c r="BE718" s="26" t="s">
        <v>327</v>
      </c>
      <c r="BF718" s="26" t="s">
        <v>327</v>
      </c>
      <c r="BG718" s="26" t="s">
        <v>327</v>
      </c>
      <c r="BH718" s="26" t="s">
        <v>327</v>
      </c>
      <c r="BK718" s="26" t="s">
        <v>327</v>
      </c>
      <c r="BL718" s="26" t="s">
        <v>327</v>
      </c>
      <c r="BM718" s="26" t="s">
        <v>327</v>
      </c>
      <c r="BN718" s="26" t="s">
        <v>327</v>
      </c>
      <c r="BQ718" s="26" t="s">
        <v>327</v>
      </c>
      <c r="BR718" s="26" t="s">
        <v>327</v>
      </c>
      <c r="BS718" s="26" t="s">
        <v>327</v>
      </c>
      <c r="BT718" s="26" t="s">
        <v>327</v>
      </c>
      <c r="BW718" s="26" t="s">
        <v>327</v>
      </c>
      <c r="BX718" s="26" t="s">
        <v>327</v>
      </c>
      <c r="BY718" s="26" t="s">
        <v>327</v>
      </c>
      <c r="BZ718" s="26" t="s">
        <v>327</v>
      </c>
      <c r="CC718" s="26" t="s">
        <v>327</v>
      </c>
      <c r="CD718" s="26" t="s">
        <v>327</v>
      </c>
      <c r="CE718" s="26" t="s">
        <v>327</v>
      </c>
      <c r="CF718" s="26" t="s">
        <v>327</v>
      </c>
      <c r="CI718" s="26" t="s">
        <v>327</v>
      </c>
      <c r="CJ718" s="26" t="s">
        <v>327</v>
      </c>
      <c r="CK718" s="26" t="s">
        <v>327</v>
      </c>
      <c r="CL718" s="26" t="s">
        <v>327</v>
      </c>
      <c r="CO718" s="26" t="s">
        <v>327</v>
      </c>
      <c r="CP718" s="26" t="s">
        <v>327</v>
      </c>
      <c r="CQ718" s="26" t="s">
        <v>327</v>
      </c>
      <c r="CR718" s="26" t="s">
        <v>327</v>
      </c>
      <c r="CU718" s="26" t="s">
        <v>327</v>
      </c>
      <c r="CV718" s="26" t="s">
        <v>327</v>
      </c>
      <c r="CW718" s="26" t="s">
        <v>327</v>
      </c>
      <c r="CX718" s="26" t="s">
        <v>327</v>
      </c>
    </row>
    <row r="719" spans="5:102" x14ac:dyDescent="0.45">
      <c r="E719" s="26" t="s">
        <v>327</v>
      </c>
      <c r="F719" s="26" t="s">
        <v>327</v>
      </c>
      <c r="G719" s="26" t="s">
        <v>327</v>
      </c>
      <c r="H719" s="26" t="s">
        <v>327</v>
      </c>
      <c r="I719" s="26" t="s">
        <v>327</v>
      </c>
      <c r="J719" s="26" t="s">
        <v>327</v>
      </c>
      <c r="K719" s="26" t="s">
        <v>327</v>
      </c>
      <c r="L719" s="26" t="s">
        <v>327</v>
      </c>
      <c r="M719" s="26" t="s">
        <v>327</v>
      </c>
      <c r="O719" s="26" t="s">
        <v>327</v>
      </c>
      <c r="P719" s="26" t="s">
        <v>327</v>
      </c>
      <c r="Q719" s="26" t="s">
        <v>327</v>
      </c>
      <c r="R719" s="26" t="s">
        <v>327</v>
      </c>
      <c r="U719" s="26" t="s">
        <v>327</v>
      </c>
      <c r="V719" s="26" t="s">
        <v>327</v>
      </c>
      <c r="W719" s="26" t="s">
        <v>327</v>
      </c>
      <c r="X719" s="26" t="s">
        <v>327</v>
      </c>
      <c r="AA719" s="26" t="s">
        <v>327</v>
      </c>
      <c r="AB719" s="26" t="s">
        <v>327</v>
      </c>
      <c r="AC719" s="26" t="s">
        <v>327</v>
      </c>
      <c r="AD719" s="26" t="s">
        <v>327</v>
      </c>
      <c r="AG719" s="26" t="s">
        <v>327</v>
      </c>
      <c r="AH719" s="26" t="s">
        <v>327</v>
      </c>
      <c r="AI719" s="26" t="s">
        <v>327</v>
      </c>
      <c r="AJ719" s="26" t="s">
        <v>327</v>
      </c>
      <c r="AM719" s="26" t="s">
        <v>327</v>
      </c>
      <c r="AN719" s="26" t="s">
        <v>327</v>
      </c>
      <c r="AO719" s="26" t="s">
        <v>327</v>
      </c>
      <c r="AP719" s="26" t="s">
        <v>327</v>
      </c>
      <c r="AS719" s="26" t="s">
        <v>327</v>
      </c>
      <c r="AT719" s="26" t="s">
        <v>327</v>
      </c>
      <c r="AU719" s="26" t="s">
        <v>327</v>
      </c>
      <c r="AV719" s="26" t="s">
        <v>327</v>
      </c>
      <c r="AY719" s="26" t="s">
        <v>327</v>
      </c>
      <c r="AZ719" s="26" t="s">
        <v>327</v>
      </c>
      <c r="BA719" s="26" t="s">
        <v>327</v>
      </c>
      <c r="BB719" s="26" t="s">
        <v>327</v>
      </c>
      <c r="BE719" s="26" t="s">
        <v>327</v>
      </c>
      <c r="BF719" s="26" t="s">
        <v>327</v>
      </c>
      <c r="BG719" s="26" t="s">
        <v>327</v>
      </c>
      <c r="BH719" s="26" t="s">
        <v>327</v>
      </c>
      <c r="BK719" s="26" t="s">
        <v>327</v>
      </c>
      <c r="BL719" s="26" t="s">
        <v>327</v>
      </c>
      <c r="BM719" s="26" t="s">
        <v>327</v>
      </c>
      <c r="BN719" s="26" t="s">
        <v>327</v>
      </c>
      <c r="BQ719" s="26" t="s">
        <v>327</v>
      </c>
      <c r="BR719" s="26" t="s">
        <v>327</v>
      </c>
      <c r="BS719" s="26" t="s">
        <v>327</v>
      </c>
      <c r="BT719" s="26" t="s">
        <v>327</v>
      </c>
      <c r="BW719" s="26" t="s">
        <v>327</v>
      </c>
      <c r="BX719" s="26" t="s">
        <v>327</v>
      </c>
      <c r="BY719" s="26" t="s">
        <v>327</v>
      </c>
      <c r="BZ719" s="26" t="s">
        <v>327</v>
      </c>
      <c r="CC719" s="26" t="s">
        <v>327</v>
      </c>
      <c r="CD719" s="26" t="s">
        <v>327</v>
      </c>
      <c r="CE719" s="26" t="s">
        <v>327</v>
      </c>
      <c r="CF719" s="26" t="s">
        <v>327</v>
      </c>
      <c r="CI719" s="26" t="s">
        <v>327</v>
      </c>
      <c r="CJ719" s="26" t="s">
        <v>327</v>
      </c>
      <c r="CK719" s="26" t="s">
        <v>327</v>
      </c>
      <c r="CL719" s="26" t="s">
        <v>327</v>
      </c>
      <c r="CO719" s="26" t="s">
        <v>327</v>
      </c>
      <c r="CP719" s="26" t="s">
        <v>327</v>
      </c>
      <c r="CQ719" s="26" t="s">
        <v>327</v>
      </c>
      <c r="CR719" s="26" t="s">
        <v>327</v>
      </c>
      <c r="CU719" s="26" t="s">
        <v>327</v>
      </c>
      <c r="CV719" s="26" t="s">
        <v>327</v>
      </c>
      <c r="CW719" s="26" t="s">
        <v>327</v>
      </c>
      <c r="CX719" s="26" t="s">
        <v>327</v>
      </c>
    </row>
    <row r="720" spans="5:102" x14ac:dyDescent="0.45">
      <c r="E720" s="26" t="s">
        <v>327</v>
      </c>
      <c r="F720" s="26" t="s">
        <v>327</v>
      </c>
      <c r="G720" s="26" t="s">
        <v>327</v>
      </c>
      <c r="H720" s="26" t="s">
        <v>327</v>
      </c>
      <c r="I720" s="26" t="s">
        <v>327</v>
      </c>
      <c r="J720" s="26" t="s">
        <v>327</v>
      </c>
      <c r="K720" s="26" t="s">
        <v>327</v>
      </c>
      <c r="L720" s="26" t="s">
        <v>327</v>
      </c>
      <c r="M720" s="26" t="s">
        <v>327</v>
      </c>
      <c r="O720" s="26" t="s">
        <v>327</v>
      </c>
      <c r="P720" s="26" t="s">
        <v>327</v>
      </c>
      <c r="Q720" s="26" t="s">
        <v>327</v>
      </c>
      <c r="R720" s="26" t="s">
        <v>327</v>
      </c>
      <c r="U720" s="26" t="s">
        <v>327</v>
      </c>
      <c r="V720" s="26" t="s">
        <v>327</v>
      </c>
      <c r="W720" s="26" t="s">
        <v>327</v>
      </c>
      <c r="X720" s="26" t="s">
        <v>327</v>
      </c>
      <c r="AA720" s="26" t="s">
        <v>327</v>
      </c>
      <c r="AB720" s="26" t="s">
        <v>327</v>
      </c>
      <c r="AC720" s="26" t="s">
        <v>327</v>
      </c>
      <c r="AD720" s="26" t="s">
        <v>327</v>
      </c>
      <c r="AG720" s="26" t="s">
        <v>327</v>
      </c>
      <c r="AH720" s="26" t="s">
        <v>327</v>
      </c>
      <c r="AI720" s="26" t="s">
        <v>327</v>
      </c>
      <c r="AJ720" s="26" t="s">
        <v>327</v>
      </c>
      <c r="AM720" s="26" t="s">
        <v>327</v>
      </c>
      <c r="AN720" s="26" t="s">
        <v>327</v>
      </c>
      <c r="AO720" s="26" t="s">
        <v>327</v>
      </c>
      <c r="AP720" s="26" t="s">
        <v>327</v>
      </c>
      <c r="AS720" s="26" t="s">
        <v>327</v>
      </c>
      <c r="AT720" s="26" t="s">
        <v>327</v>
      </c>
      <c r="AU720" s="26" t="s">
        <v>327</v>
      </c>
      <c r="AV720" s="26" t="s">
        <v>327</v>
      </c>
      <c r="AY720" s="26" t="s">
        <v>327</v>
      </c>
      <c r="AZ720" s="26" t="s">
        <v>327</v>
      </c>
      <c r="BA720" s="26" t="s">
        <v>327</v>
      </c>
      <c r="BB720" s="26" t="s">
        <v>327</v>
      </c>
      <c r="BE720" s="26" t="s">
        <v>327</v>
      </c>
      <c r="BF720" s="26" t="s">
        <v>327</v>
      </c>
      <c r="BG720" s="26" t="s">
        <v>327</v>
      </c>
      <c r="BH720" s="26" t="s">
        <v>327</v>
      </c>
      <c r="BK720" s="26" t="s">
        <v>327</v>
      </c>
      <c r="BL720" s="26" t="s">
        <v>327</v>
      </c>
      <c r="BM720" s="26" t="s">
        <v>327</v>
      </c>
      <c r="BN720" s="26" t="s">
        <v>327</v>
      </c>
      <c r="BQ720" s="26" t="s">
        <v>327</v>
      </c>
      <c r="BR720" s="26" t="s">
        <v>327</v>
      </c>
      <c r="BS720" s="26" t="s">
        <v>327</v>
      </c>
      <c r="BT720" s="26" t="s">
        <v>327</v>
      </c>
      <c r="BW720" s="26" t="s">
        <v>327</v>
      </c>
      <c r="BX720" s="26" t="s">
        <v>327</v>
      </c>
      <c r="BY720" s="26" t="s">
        <v>327</v>
      </c>
      <c r="BZ720" s="26" t="s">
        <v>327</v>
      </c>
      <c r="CC720" s="26" t="s">
        <v>327</v>
      </c>
      <c r="CD720" s="26" t="s">
        <v>327</v>
      </c>
      <c r="CE720" s="26" t="s">
        <v>327</v>
      </c>
      <c r="CF720" s="26" t="s">
        <v>327</v>
      </c>
      <c r="CI720" s="26" t="s">
        <v>327</v>
      </c>
      <c r="CJ720" s="26" t="s">
        <v>327</v>
      </c>
      <c r="CK720" s="26" t="s">
        <v>327</v>
      </c>
      <c r="CL720" s="26" t="s">
        <v>327</v>
      </c>
      <c r="CO720" s="26" t="s">
        <v>327</v>
      </c>
      <c r="CP720" s="26" t="s">
        <v>327</v>
      </c>
      <c r="CQ720" s="26" t="s">
        <v>327</v>
      </c>
      <c r="CR720" s="26" t="s">
        <v>327</v>
      </c>
      <c r="CU720" s="26" t="s">
        <v>327</v>
      </c>
      <c r="CV720" s="26" t="s">
        <v>327</v>
      </c>
      <c r="CW720" s="26" t="s">
        <v>327</v>
      </c>
      <c r="CX720" s="26" t="s">
        <v>327</v>
      </c>
    </row>
    <row r="721" spans="5:102" x14ac:dyDescent="0.45">
      <c r="E721" s="26" t="s">
        <v>327</v>
      </c>
      <c r="F721" s="26" t="s">
        <v>327</v>
      </c>
      <c r="G721" s="26" t="s">
        <v>327</v>
      </c>
      <c r="H721" s="26" t="s">
        <v>327</v>
      </c>
      <c r="I721" s="26" t="s">
        <v>327</v>
      </c>
      <c r="J721" s="26" t="s">
        <v>327</v>
      </c>
      <c r="K721" s="26" t="s">
        <v>327</v>
      </c>
      <c r="L721" s="26" t="s">
        <v>327</v>
      </c>
      <c r="M721" s="26" t="s">
        <v>327</v>
      </c>
      <c r="O721" s="26" t="s">
        <v>327</v>
      </c>
      <c r="P721" s="26" t="s">
        <v>327</v>
      </c>
      <c r="Q721" s="26" t="s">
        <v>327</v>
      </c>
      <c r="R721" s="26" t="s">
        <v>327</v>
      </c>
      <c r="U721" s="26" t="s">
        <v>327</v>
      </c>
      <c r="V721" s="26" t="s">
        <v>327</v>
      </c>
      <c r="W721" s="26" t="s">
        <v>327</v>
      </c>
      <c r="X721" s="26" t="s">
        <v>327</v>
      </c>
      <c r="AA721" s="26" t="s">
        <v>327</v>
      </c>
      <c r="AB721" s="26" t="s">
        <v>327</v>
      </c>
      <c r="AC721" s="26" t="s">
        <v>327</v>
      </c>
      <c r="AD721" s="26" t="s">
        <v>327</v>
      </c>
      <c r="AG721" s="26" t="s">
        <v>327</v>
      </c>
      <c r="AH721" s="26" t="s">
        <v>327</v>
      </c>
      <c r="AI721" s="26" t="s">
        <v>327</v>
      </c>
      <c r="AJ721" s="26" t="s">
        <v>327</v>
      </c>
      <c r="AM721" s="26" t="s">
        <v>327</v>
      </c>
      <c r="AN721" s="26" t="s">
        <v>327</v>
      </c>
      <c r="AO721" s="26" t="s">
        <v>327</v>
      </c>
      <c r="AP721" s="26" t="s">
        <v>327</v>
      </c>
      <c r="AS721" s="26" t="s">
        <v>327</v>
      </c>
      <c r="AT721" s="26" t="s">
        <v>327</v>
      </c>
      <c r="AU721" s="26" t="s">
        <v>327</v>
      </c>
      <c r="AV721" s="26" t="s">
        <v>327</v>
      </c>
      <c r="AY721" s="26" t="s">
        <v>327</v>
      </c>
      <c r="AZ721" s="26" t="s">
        <v>327</v>
      </c>
      <c r="BA721" s="26" t="s">
        <v>327</v>
      </c>
      <c r="BB721" s="26" t="s">
        <v>327</v>
      </c>
      <c r="BE721" s="26" t="s">
        <v>327</v>
      </c>
      <c r="BF721" s="26" t="s">
        <v>327</v>
      </c>
      <c r="BG721" s="26" t="s">
        <v>327</v>
      </c>
      <c r="BH721" s="26" t="s">
        <v>327</v>
      </c>
      <c r="BK721" s="26" t="s">
        <v>327</v>
      </c>
      <c r="BL721" s="26" t="s">
        <v>327</v>
      </c>
      <c r="BM721" s="26" t="s">
        <v>327</v>
      </c>
      <c r="BN721" s="26" t="s">
        <v>327</v>
      </c>
      <c r="BQ721" s="26" t="s">
        <v>327</v>
      </c>
      <c r="BR721" s="26" t="s">
        <v>327</v>
      </c>
      <c r="BS721" s="26" t="s">
        <v>327</v>
      </c>
      <c r="BT721" s="26" t="s">
        <v>327</v>
      </c>
      <c r="BW721" s="26" t="s">
        <v>327</v>
      </c>
      <c r="BX721" s="26" t="s">
        <v>327</v>
      </c>
      <c r="BY721" s="26" t="s">
        <v>327</v>
      </c>
      <c r="BZ721" s="26" t="s">
        <v>327</v>
      </c>
      <c r="CC721" s="26" t="s">
        <v>327</v>
      </c>
      <c r="CD721" s="26" t="s">
        <v>327</v>
      </c>
      <c r="CE721" s="26" t="s">
        <v>327</v>
      </c>
      <c r="CF721" s="26" t="s">
        <v>327</v>
      </c>
      <c r="CI721" s="26" t="s">
        <v>327</v>
      </c>
      <c r="CJ721" s="26" t="s">
        <v>327</v>
      </c>
      <c r="CK721" s="26" t="s">
        <v>327</v>
      </c>
      <c r="CL721" s="26" t="s">
        <v>327</v>
      </c>
      <c r="CO721" s="26" t="s">
        <v>327</v>
      </c>
      <c r="CP721" s="26" t="s">
        <v>327</v>
      </c>
      <c r="CQ721" s="26" t="s">
        <v>327</v>
      </c>
      <c r="CR721" s="26" t="s">
        <v>327</v>
      </c>
      <c r="CU721" s="26" t="s">
        <v>327</v>
      </c>
      <c r="CV721" s="26" t="s">
        <v>327</v>
      </c>
      <c r="CW721" s="26" t="s">
        <v>327</v>
      </c>
      <c r="CX721" s="26" t="s">
        <v>327</v>
      </c>
    </row>
    <row r="722" spans="5:102" x14ac:dyDescent="0.45">
      <c r="E722" s="26" t="s">
        <v>327</v>
      </c>
      <c r="F722" s="26" t="s">
        <v>327</v>
      </c>
      <c r="G722" s="26" t="s">
        <v>327</v>
      </c>
      <c r="H722" s="26" t="s">
        <v>327</v>
      </c>
      <c r="I722" s="26" t="s">
        <v>327</v>
      </c>
      <c r="J722" s="26" t="s">
        <v>327</v>
      </c>
      <c r="K722" s="26" t="s">
        <v>327</v>
      </c>
      <c r="L722" s="26" t="s">
        <v>327</v>
      </c>
      <c r="M722" s="26" t="s">
        <v>327</v>
      </c>
      <c r="O722" s="26" t="s">
        <v>327</v>
      </c>
      <c r="P722" s="26" t="s">
        <v>327</v>
      </c>
      <c r="Q722" s="26" t="s">
        <v>327</v>
      </c>
      <c r="R722" s="26" t="s">
        <v>327</v>
      </c>
      <c r="U722" s="26" t="s">
        <v>327</v>
      </c>
      <c r="V722" s="26" t="s">
        <v>327</v>
      </c>
      <c r="W722" s="26" t="s">
        <v>327</v>
      </c>
      <c r="X722" s="26" t="s">
        <v>327</v>
      </c>
      <c r="AA722" s="26" t="s">
        <v>327</v>
      </c>
      <c r="AB722" s="26" t="s">
        <v>327</v>
      </c>
      <c r="AC722" s="26" t="s">
        <v>327</v>
      </c>
      <c r="AD722" s="26" t="s">
        <v>327</v>
      </c>
      <c r="AG722" s="26" t="s">
        <v>327</v>
      </c>
      <c r="AH722" s="26" t="s">
        <v>327</v>
      </c>
      <c r="AI722" s="26" t="s">
        <v>327</v>
      </c>
      <c r="AJ722" s="26" t="s">
        <v>327</v>
      </c>
      <c r="AM722" s="26" t="s">
        <v>327</v>
      </c>
      <c r="AN722" s="26" t="s">
        <v>327</v>
      </c>
      <c r="AO722" s="26" t="s">
        <v>327</v>
      </c>
      <c r="AP722" s="26" t="s">
        <v>327</v>
      </c>
      <c r="AS722" s="26" t="s">
        <v>327</v>
      </c>
      <c r="AT722" s="26" t="s">
        <v>327</v>
      </c>
      <c r="AU722" s="26" t="s">
        <v>327</v>
      </c>
      <c r="AV722" s="26" t="s">
        <v>327</v>
      </c>
      <c r="AY722" s="26" t="s">
        <v>327</v>
      </c>
      <c r="AZ722" s="26" t="s">
        <v>327</v>
      </c>
      <c r="BA722" s="26" t="s">
        <v>327</v>
      </c>
      <c r="BB722" s="26" t="s">
        <v>327</v>
      </c>
      <c r="BE722" s="26" t="s">
        <v>327</v>
      </c>
      <c r="BF722" s="26" t="s">
        <v>327</v>
      </c>
      <c r="BG722" s="26" t="s">
        <v>327</v>
      </c>
      <c r="BH722" s="26" t="s">
        <v>327</v>
      </c>
      <c r="BK722" s="26" t="s">
        <v>327</v>
      </c>
      <c r="BL722" s="26" t="s">
        <v>327</v>
      </c>
      <c r="BM722" s="26" t="s">
        <v>327</v>
      </c>
      <c r="BN722" s="26" t="s">
        <v>327</v>
      </c>
      <c r="BQ722" s="26" t="s">
        <v>327</v>
      </c>
      <c r="BR722" s="26" t="s">
        <v>327</v>
      </c>
      <c r="BS722" s="26" t="s">
        <v>327</v>
      </c>
      <c r="BT722" s="26" t="s">
        <v>327</v>
      </c>
      <c r="BW722" s="26" t="s">
        <v>327</v>
      </c>
      <c r="BX722" s="26" t="s">
        <v>327</v>
      </c>
      <c r="BY722" s="26" t="s">
        <v>327</v>
      </c>
      <c r="BZ722" s="26" t="s">
        <v>327</v>
      </c>
      <c r="CC722" s="26" t="s">
        <v>327</v>
      </c>
      <c r="CD722" s="26" t="s">
        <v>327</v>
      </c>
      <c r="CE722" s="26" t="s">
        <v>327</v>
      </c>
      <c r="CF722" s="26" t="s">
        <v>327</v>
      </c>
      <c r="CI722" s="26" t="s">
        <v>327</v>
      </c>
      <c r="CJ722" s="26" t="s">
        <v>327</v>
      </c>
      <c r="CK722" s="26" t="s">
        <v>327</v>
      </c>
      <c r="CL722" s="26" t="s">
        <v>327</v>
      </c>
      <c r="CO722" s="26" t="s">
        <v>327</v>
      </c>
      <c r="CP722" s="26" t="s">
        <v>327</v>
      </c>
      <c r="CQ722" s="26" t="s">
        <v>327</v>
      </c>
      <c r="CR722" s="26" t="s">
        <v>327</v>
      </c>
      <c r="CU722" s="26" t="s">
        <v>327</v>
      </c>
      <c r="CV722" s="26" t="s">
        <v>327</v>
      </c>
      <c r="CW722" s="26" t="s">
        <v>327</v>
      </c>
      <c r="CX722" s="26" t="s">
        <v>327</v>
      </c>
    </row>
    <row r="723" spans="5:102" x14ac:dyDescent="0.45">
      <c r="E723" s="26" t="s">
        <v>327</v>
      </c>
      <c r="F723" s="26" t="s">
        <v>327</v>
      </c>
      <c r="G723" s="26" t="s">
        <v>327</v>
      </c>
      <c r="H723" s="26" t="s">
        <v>327</v>
      </c>
      <c r="I723" s="26" t="s">
        <v>327</v>
      </c>
      <c r="J723" s="26" t="s">
        <v>327</v>
      </c>
      <c r="K723" s="26" t="s">
        <v>327</v>
      </c>
      <c r="L723" s="26" t="s">
        <v>327</v>
      </c>
      <c r="M723" s="26" t="s">
        <v>327</v>
      </c>
      <c r="O723" s="26" t="s">
        <v>327</v>
      </c>
      <c r="P723" s="26" t="s">
        <v>327</v>
      </c>
      <c r="Q723" s="26" t="s">
        <v>327</v>
      </c>
      <c r="R723" s="26" t="s">
        <v>327</v>
      </c>
      <c r="U723" s="26" t="s">
        <v>327</v>
      </c>
      <c r="V723" s="26" t="s">
        <v>327</v>
      </c>
      <c r="W723" s="26" t="s">
        <v>327</v>
      </c>
      <c r="X723" s="26" t="s">
        <v>327</v>
      </c>
      <c r="AA723" s="26" t="s">
        <v>327</v>
      </c>
      <c r="AB723" s="26" t="s">
        <v>327</v>
      </c>
      <c r="AC723" s="26" t="s">
        <v>327</v>
      </c>
      <c r="AD723" s="26" t="s">
        <v>327</v>
      </c>
      <c r="AG723" s="26" t="s">
        <v>327</v>
      </c>
      <c r="AH723" s="26" t="s">
        <v>327</v>
      </c>
      <c r="AI723" s="26" t="s">
        <v>327</v>
      </c>
      <c r="AJ723" s="26" t="s">
        <v>327</v>
      </c>
      <c r="AM723" s="26" t="s">
        <v>327</v>
      </c>
      <c r="AN723" s="26" t="s">
        <v>327</v>
      </c>
      <c r="AO723" s="26" t="s">
        <v>327</v>
      </c>
      <c r="AP723" s="26" t="s">
        <v>327</v>
      </c>
      <c r="AS723" s="26" t="s">
        <v>327</v>
      </c>
      <c r="AT723" s="26" t="s">
        <v>327</v>
      </c>
      <c r="AU723" s="26" t="s">
        <v>327</v>
      </c>
      <c r="AV723" s="26" t="s">
        <v>327</v>
      </c>
      <c r="AY723" s="26" t="s">
        <v>327</v>
      </c>
      <c r="AZ723" s="26" t="s">
        <v>327</v>
      </c>
      <c r="BA723" s="26" t="s">
        <v>327</v>
      </c>
      <c r="BB723" s="26" t="s">
        <v>327</v>
      </c>
      <c r="BE723" s="26" t="s">
        <v>327</v>
      </c>
      <c r="BF723" s="26" t="s">
        <v>327</v>
      </c>
      <c r="BG723" s="26" t="s">
        <v>327</v>
      </c>
      <c r="BH723" s="26" t="s">
        <v>327</v>
      </c>
      <c r="BK723" s="26" t="s">
        <v>327</v>
      </c>
      <c r="BL723" s="26" t="s">
        <v>327</v>
      </c>
      <c r="BM723" s="26" t="s">
        <v>327</v>
      </c>
      <c r="BN723" s="26" t="s">
        <v>327</v>
      </c>
      <c r="BQ723" s="26" t="s">
        <v>327</v>
      </c>
      <c r="BR723" s="26" t="s">
        <v>327</v>
      </c>
      <c r="BS723" s="26" t="s">
        <v>327</v>
      </c>
      <c r="BT723" s="26" t="s">
        <v>327</v>
      </c>
      <c r="BW723" s="26" t="s">
        <v>327</v>
      </c>
      <c r="BX723" s="26" t="s">
        <v>327</v>
      </c>
      <c r="BY723" s="26" t="s">
        <v>327</v>
      </c>
      <c r="BZ723" s="26" t="s">
        <v>327</v>
      </c>
      <c r="CC723" s="26" t="s">
        <v>327</v>
      </c>
      <c r="CD723" s="26" t="s">
        <v>327</v>
      </c>
      <c r="CE723" s="26" t="s">
        <v>327</v>
      </c>
      <c r="CF723" s="26" t="s">
        <v>327</v>
      </c>
      <c r="CI723" s="26" t="s">
        <v>327</v>
      </c>
      <c r="CJ723" s="26" t="s">
        <v>327</v>
      </c>
      <c r="CK723" s="26" t="s">
        <v>327</v>
      </c>
      <c r="CL723" s="26" t="s">
        <v>327</v>
      </c>
      <c r="CO723" s="26" t="s">
        <v>327</v>
      </c>
      <c r="CP723" s="26" t="s">
        <v>327</v>
      </c>
      <c r="CQ723" s="26" t="s">
        <v>327</v>
      </c>
      <c r="CR723" s="26" t="s">
        <v>327</v>
      </c>
      <c r="CU723" s="26" t="s">
        <v>327</v>
      </c>
      <c r="CV723" s="26" t="s">
        <v>327</v>
      </c>
      <c r="CW723" s="26" t="s">
        <v>327</v>
      </c>
      <c r="CX723" s="26" t="s">
        <v>327</v>
      </c>
    </row>
    <row r="724" spans="5:102" x14ac:dyDescent="0.45">
      <c r="E724" s="26" t="s">
        <v>327</v>
      </c>
      <c r="F724" s="26" t="s">
        <v>327</v>
      </c>
      <c r="G724" s="26" t="s">
        <v>327</v>
      </c>
      <c r="H724" s="26" t="s">
        <v>327</v>
      </c>
      <c r="I724" s="26" t="s">
        <v>327</v>
      </c>
      <c r="J724" s="26" t="s">
        <v>327</v>
      </c>
      <c r="K724" s="26" t="s">
        <v>327</v>
      </c>
      <c r="L724" s="26" t="s">
        <v>327</v>
      </c>
      <c r="M724" s="26" t="s">
        <v>327</v>
      </c>
      <c r="O724" s="26" t="s">
        <v>327</v>
      </c>
      <c r="P724" s="26" t="s">
        <v>327</v>
      </c>
      <c r="Q724" s="26" t="s">
        <v>327</v>
      </c>
      <c r="R724" s="26" t="s">
        <v>327</v>
      </c>
      <c r="U724" s="26" t="s">
        <v>327</v>
      </c>
      <c r="V724" s="26" t="s">
        <v>327</v>
      </c>
      <c r="W724" s="26" t="s">
        <v>327</v>
      </c>
      <c r="X724" s="26" t="s">
        <v>327</v>
      </c>
      <c r="AA724" s="26" t="s">
        <v>327</v>
      </c>
      <c r="AB724" s="26" t="s">
        <v>327</v>
      </c>
      <c r="AC724" s="26" t="s">
        <v>327</v>
      </c>
      <c r="AD724" s="26" t="s">
        <v>327</v>
      </c>
      <c r="AG724" s="26" t="s">
        <v>327</v>
      </c>
      <c r="AH724" s="26" t="s">
        <v>327</v>
      </c>
      <c r="AI724" s="26" t="s">
        <v>327</v>
      </c>
      <c r="AJ724" s="26" t="s">
        <v>327</v>
      </c>
      <c r="AM724" s="26" t="s">
        <v>327</v>
      </c>
      <c r="AN724" s="26" t="s">
        <v>327</v>
      </c>
      <c r="AO724" s="26" t="s">
        <v>327</v>
      </c>
      <c r="AP724" s="26" t="s">
        <v>327</v>
      </c>
      <c r="AS724" s="26" t="s">
        <v>327</v>
      </c>
      <c r="AT724" s="26" t="s">
        <v>327</v>
      </c>
      <c r="AU724" s="26" t="s">
        <v>327</v>
      </c>
      <c r="AV724" s="26" t="s">
        <v>327</v>
      </c>
      <c r="AY724" s="26" t="s">
        <v>327</v>
      </c>
      <c r="AZ724" s="26" t="s">
        <v>327</v>
      </c>
      <c r="BA724" s="26" t="s">
        <v>327</v>
      </c>
      <c r="BB724" s="26" t="s">
        <v>327</v>
      </c>
      <c r="BE724" s="26" t="s">
        <v>327</v>
      </c>
      <c r="BF724" s="26" t="s">
        <v>327</v>
      </c>
      <c r="BG724" s="26" t="s">
        <v>327</v>
      </c>
      <c r="BH724" s="26" t="s">
        <v>327</v>
      </c>
      <c r="BK724" s="26" t="s">
        <v>327</v>
      </c>
      <c r="BL724" s="26" t="s">
        <v>327</v>
      </c>
      <c r="BM724" s="26" t="s">
        <v>327</v>
      </c>
      <c r="BN724" s="26" t="s">
        <v>327</v>
      </c>
      <c r="BQ724" s="26" t="s">
        <v>327</v>
      </c>
      <c r="BR724" s="26" t="s">
        <v>327</v>
      </c>
      <c r="BS724" s="26" t="s">
        <v>327</v>
      </c>
      <c r="BT724" s="26" t="s">
        <v>327</v>
      </c>
      <c r="BW724" s="26" t="s">
        <v>327</v>
      </c>
      <c r="BX724" s="26" t="s">
        <v>327</v>
      </c>
      <c r="BY724" s="26" t="s">
        <v>327</v>
      </c>
      <c r="BZ724" s="26" t="s">
        <v>327</v>
      </c>
      <c r="CC724" s="26" t="s">
        <v>327</v>
      </c>
      <c r="CD724" s="26" t="s">
        <v>327</v>
      </c>
      <c r="CE724" s="26" t="s">
        <v>327</v>
      </c>
      <c r="CF724" s="26" t="s">
        <v>327</v>
      </c>
      <c r="CI724" s="26" t="s">
        <v>327</v>
      </c>
      <c r="CJ724" s="26" t="s">
        <v>327</v>
      </c>
      <c r="CK724" s="26" t="s">
        <v>327</v>
      </c>
      <c r="CL724" s="26" t="s">
        <v>327</v>
      </c>
      <c r="CO724" s="26" t="s">
        <v>327</v>
      </c>
      <c r="CP724" s="26" t="s">
        <v>327</v>
      </c>
      <c r="CQ724" s="26" t="s">
        <v>327</v>
      </c>
      <c r="CR724" s="26" t="s">
        <v>327</v>
      </c>
      <c r="CU724" s="26" t="s">
        <v>327</v>
      </c>
      <c r="CV724" s="26" t="s">
        <v>327</v>
      </c>
      <c r="CW724" s="26" t="s">
        <v>327</v>
      </c>
      <c r="CX724" s="26" t="s">
        <v>327</v>
      </c>
    </row>
    <row r="725" spans="5:102" x14ac:dyDescent="0.45">
      <c r="E725" s="26" t="s">
        <v>327</v>
      </c>
      <c r="F725" s="26" t="s">
        <v>327</v>
      </c>
      <c r="G725" s="26" t="s">
        <v>327</v>
      </c>
      <c r="H725" s="26" t="s">
        <v>327</v>
      </c>
      <c r="I725" s="26" t="s">
        <v>327</v>
      </c>
      <c r="J725" s="26" t="s">
        <v>327</v>
      </c>
      <c r="K725" s="26" t="s">
        <v>327</v>
      </c>
      <c r="L725" s="26" t="s">
        <v>327</v>
      </c>
      <c r="M725" s="26" t="s">
        <v>327</v>
      </c>
      <c r="O725" s="26" t="s">
        <v>327</v>
      </c>
      <c r="P725" s="26" t="s">
        <v>327</v>
      </c>
      <c r="Q725" s="26" t="s">
        <v>327</v>
      </c>
      <c r="R725" s="26" t="s">
        <v>327</v>
      </c>
      <c r="U725" s="26" t="s">
        <v>327</v>
      </c>
      <c r="V725" s="26" t="s">
        <v>327</v>
      </c>
      <c r="W725" s="26" t="s">
        <v>327</v>
      </c>
      <c r="X725" s="26" t="s">
        <v>327</v>
      </c>
      <c r="AA725" s="26" t="s">
        <v>327</v>
      </c>
      <c r="AB725" s="26" t="s">
        <v>327</v>
      </c>
      <c r="AC725" s="26" t="s">
        <v>327</v>
      </c>
      <c r="AD725" s="26" t="s">
        <v>327</v>
      </c>
      <c r="AG725" s="26" t="s">
        <v>327</v>
      </c>
      <c r="AH725" s="26" t="s">
        <v>327</v>
      </c>
      <c r="AI725" s="26" t="s">
        <v>327</v>
      </c>
      <c r="AJ725" s="26" t="s">
        <v>327</v>
      </c>
      <c r="AM725" s="26" t="s">
        <v>327</v>
      </c>
      <c r="AN725" s="26" t="s">
        <v>327</v>
      </c>
      <c r="AO725" s="26" t="s">
        <v>327</v>
      </c>
      <c r="AP725" s="26" t="s">
        <v>327</v>
      </c>
      <c r="AS725" s="26" t="s">
        <v>327</v>
      </c>
      <c r="AT725" s="26" t="s">
        <v>327</v>
      </c>
      <c r="AU725" s="26" t="s">
        <v>327</v>
      </c>
      <c r="AV725" s="26" t="s">
        <v>327</v>
      </c>
      <c r="AY725" s="26" t="s">
        <v>327</v>
      </c>
      <c r="AZ725" s="26" t="s">
        <v>327</v>
      </c>
      <c r="BA725" s="26" t="s">
        <v>327</v>
      </c>
      <c r="BB725" s="26" t="s">
        <v>327</v>
      </c>
      <c r="BE725" s="26" t="s">
        <v>327</v>
      </c>
      <c r="BF725" s="26" t="s">
        <v>327</v>
      </c>
      <c r="BG725" s="26" t="s">
        <v>327</v>
      </c>
      <c r="BH725" s="26" t="s">
        <v>327</v>
      </c>
      <c r="BK725" s="26" t="s">
        <v>327</v>
      </c>
      <c r="BL725" s="26" t="s">
        <v>327</v>
      </c>
      <c r="BM725" s="26" t="s">
        <v>327</v>
      </c>
      <c r="BN725" s="26" t="s">
        <v>327</v>
      </c>
      <c r="BQ725" s="26" t="s">
        <v>327</v>
      </c>
      <c r="BR725" s="26" t="s">
        <v>327</v>
      </c>
      <c r="BS725" s="26" t="s">
        <v>327</v>
      </c>
      <c r="BT725" s="26" t="s">
        <v>327</v>
      </c>
      <c r="BW725" s="26" t="s">
        <v>327</v>
      </c>
      <c r="BX725" s="26" t="s">
        <v>327</v>
      </c>
      <c r="BY725" s="26" t="s">
        <v>327</v>
      </c>
      <c r="BZ725" s="26" t="s">
        <v>327</v>
      </c>
      <c r="CC725" s="26" t="s">
        <v>327</v>
      </c>
      <c r="CD725" s="26" t="s">
        <v>327</v>
      </c>
      <c r="CE725" s="26" t="s">
        <v>327</v>
      </c>
      <c r="CF725" s="26" t="s">
        <v>327</v>
      </c>
      <c r="CI725" s="26" t="s">
        <v>327</v>
      </c>
      <c r="CJ725" s="26" t="s">
        <v>327</v>
      </c>
      <c r="CK725" s="26" t="s">
        <v>327</v>
      </c>
      <c r="CL725" s="26" t="s">
        <v>327</v>
      </c>
      <c r="CO725" s="26" t="s">
        <v>327</v>
      </c>
      <c r="CP725" s="26" t="s">
        <v>327</v>
      </c>
      <c r="CQ725" s="26" t="s">
        <v>327</v>
      </c>
      <c r="CR725" s="26" t="s">
        <v>327</v>
      </c>
      <c r="CU725" s="26" t="s">
        <v>327</v>
      </c>
      <c r="CV725" s="26" t="s">
        <v>327</v>
      </c>
      <c r="CW725" s="26" t="s">
        <v>327</v>
      </c>
      <c r="CX725" s="26" t="s">
        <v>327</v>
      </c>
    </row>
    <row r="726" spans="5:102" x14ac:dyDescent="0.45">
      <c r="E726" s="26" t="s">
        <v>327</v>
      </c>
      <c r="F726" s="26" t="s">
        <v>327</v>
      </c>
      <c r="G726" s="26" t="s">
        <v>327</v>
      </c>
      <c r="H726" s="26" t="s">
        <v>327</v>
      </c>
      <c r="I726" s="26" t="s">
        <v>327</v>
      </c>
      <c r="J726" s="26" t="s">
        <v>327</v>
      </c>
      <c r="K726" s="26" t="s">
        <v>327</v>
      </c>
      <c r="L726" s="26" t="s">
        <v>327</v>
      </c>
      <c r="M726" s="26" t="s">
        <v>327</v>
      </c>
      <c r="O726" s="26" t="s">
        <v>327</v>
      </c>
      <c r="P726" s="26" t="s">
        <v>327</v>
      </c>
      <c r="Q726" s="26" t="s">
        <v>327</v>
      </c>
      <c r="R726" s="26" t="s">
        <v>327</v>
      </c>
      <c r="U726" s="26" t="s">
        <v>327</v>
      </c>
      <c r="V726" s="26" t="s">
        <v>327</v>
      </c>
      <c r="W726" s="26" t="s">
        <v>327</v>
      </c>
      <c r="X726" s="26" t="s">
        <v>327</v>
      </c>
      <c r="AA726" s="26" t="s">
        <v>327</v>
      </c>
      <c r="AB726" s="26" t="s">
        <v>327</v>
      </c>
      <c r="AC726" s="26" t="s">
        <v>327</v>
      </c>
      <c r="AD726" s="26" t="s">
        <v>327</v>
      </c>
      <c r="AG726" s="26" t="s">
        <v>327</v>
      </c>
      <c r="AH726" s="26" t="s">
        <v>327</v>
      </c>
      <c r="AI726" s="26" t="s">
        <v>327</v>
      </c>
      <c r="AJ726" s="26" t="s">
        <v>327</v>
      </c>
      <c r="AM726" s="26" t="s">
        <v>327</v>
      </c>
      <c r="AN726" s="26" t="s">
        <v>327</v>
      </c>
      <c r="AO726" s="26" t="s">
        <v>327</v>
      </c>
      <c r="AP726" s="26" t="s">
        <v>327</v>
      </c>
      <c r="AS726" s="26" t="s">
        <v>327</v>
      </c>
      <c r="AT726" s="26" t="s">
        <v>327</v>
      </c>
      <c r="AU726" s="26" t="s">
        <v>327</v>
      </c>
      <c r="AV726" s="26" t="s">
        <v>327</v>
      </c>
      <c r="AY726" s="26" t="s">
        <v>327</v>
      </c>
      <c r="AZ726" s="26" t="s">
        <v>327</v>
      </c>
      <c r="BA726" s="26" t="s">
        <v>327</v>
      </c>
      <c r="BB726" s="26" t="s">
        <v>327</v>
      </c>
      <c r="BE726" s="26" t="s">
        <v>327</v>
      </c>
      <c r="BF726" s="26" t="s">
        <v>327</v>
      </c>
      <c r="BG726" s="26" t="s">
        <v>327</v>
      </c>
      <c r="BH726" s="26" t="s">
        <v>327</v>
      </c>
      <c r="BK726" s="26" t="s">
        <v>327</v>
      </c>
      <c r="BL726" s="26" t="s">
        <v>327</v>
      </c>
      <c r="BM726" s="26" t="s">
        <v>327</v>
      </c>
      <c r="BN726" s="26" t="s">
        <v>327</v>
      </c>
      <c r="BQ726" s="26" t="s">
        <v>327</v>
      </c>
      <c r="BR726" s="26" t="s">
        <v>327</v>
      </c>
      <c r="BS726" s="26" t="s">
        <v>327</v>
      </c>
      <c r="BT726" s="26" t="s">
        <v>327</v>
      </c>
      <c r="BW726" s="26" t="s">
        <v>327</v>
      </c>
      <c r="BX726" s="26" t="s">
        <v>327</v>
      </c>
      <c r="BY726" s="26" t="s">
        <v>327</v>
      </c>
      <c r="BZ726" s="26" t="s">
        <v>327</v>
      </c>
      <c r="CC726" s="26" t="s">
        <v>327</v>
      </c>
      <c r="CD726" s="26" t="s">
        <v>327</v>
      </c>
      <c r="CE726" s="26" t="s">
        <v>327</v>
      </c>
      <c r="CF726" s="26" t="s">
        <v>327</v>
      </c>
      <c r="CI726" s="26" t="s">
        <v>327</v>
      </c>
      <c r="CJ726" s="26" t="s">
        <v>327</v>
      </c>
      <c r="CK726" s="26" t="s">
        <v>327</v>
      </c>
      <c r="CL726" s="26" t="s">
        <v>327</v>
      </c>
      <c r="CO726" s="26" t="s">
        <v>327</v>
      </c>
      <c r="CP726" s="26" t="s">
        <v>327</v>
      </c>
      <c r="CQ726" s="26" t="s">
        <v>327</v>
      </c>
      <c r="CR726" s="26" t="s">
        <v>327</v>
      </c>
      <c r="CU726" s="26" t="s">
        <v>327</v>
      </c>
      <c r="CV726" s="26" t="s">
        <v>327</v>
      </c>
      <c r="CW726" s="26" t="s">
        <v>327</v>
      </c>
      <c r="CX726" s="26" t="s">
        <v>327</v>
      </c>
    </row>
    <row r="727" spans="5:102" x14ac:dyDescent="0.45">
      <c r="E727" s="26" t="s">
        <v>327</v>
      </c>
      <c r="F727" s="26" t="s">
        <v>327</v>
      </c>
      <c r="G727" s="26" t="s">
        <v>327</v>
      </c>
      <c r="H727" s="26" t="s">
        <v>327</v>
      </c>
      <c r="I727" s="26" t="s">
        <v>327</v>
      </c>
      <c r="J727" s="26" t="s">
        <v>327</v>
      </c>
      <c r="K727" s="26" t="s">
        <v>327</v>
      </c>
      <c r="L727" s="26" t="s">
        <v>327</v>
      </c>
      <c r="M727" s="26" t="s">
        <v>327</v>
      </c>
      <c r="O727" s="26" t="s">
        <v>327</v>
      </c>
      <c r="P727" s="26" t="s">
        <v>327</v>
      </c>
      <c r="Q727" s="26" t="s">
        <v>327</v>
      </c>
      <c r="R727" s="26" t="s">
        <v>327</v>
      </c>
      <c r="U727" s="26" t="s">
        <v>327</v>
      </c>
      <c r="V727" s="26" t="s">
        <v>327</v>
      </c>
      <c r="W727" s="26" t="s">
        <v>327</v>
      </c>
      <c r="X727" s="26" t="s">
        <v>327</v>
      </c>
      <c r="AA727" s="26" t="s">
        <v>327</v>
      </c>
      <c r="AB727" s="26" t="s">
        <v>327</v>
      </c>
      <c r="AC727" s="26" t="s">
        <v>327</v>
      </c>
      <c r="AD727" s="26" t="s">
        <v>327</v>
      </c>
      <c r="AG727" s="26" t="s">
        <v>327</v>
      </c>
      <c r="AH727" s="26" t="s">
        <v>327</v>
      </c>
      <c r="AI727" s="26" t="s">
        <v>327</v>
      </c>
      <c r="AJ727" s="26" t="s">
        <v>327</v>
      </c>
      <c r="AM727" s="26" t="s">
        <v>327</v>
      </c>
      <c r="AN727" s="26" t="s">
        <v>327</v>
      </c>
      <c r="AO727" s="26" t="s">
        <v>327</v>
      </c>
      <c r="AP727" s="26" t="s">
        <v>327</v>
      </c>
      <c r="AS727" s="26" t="s">
        <v>327</v>
      </c>
      <c r="AT727" s="26" t="s">
        <v>327</v>
      </c>
      <c r="AU727" s="26" t="s">
        <v>327</v>
      </c>
      <c r="AV727" s="26" t="s">
        <v>327</v>
      </c>
      <c r="AY727" s="26" t="s">
        <v>327</v>
      </c>
      <c r="AZ727" s="26" t="s">
        <v>327</v>
      </c>
      <c r="BA727" s="26" t="s">
        <v>327</v>
      </c>
      <c r="BB727" s="26" t="s">
        <v>327</v>
      </c>
      <c r="BE727" s="26" t="s">
        <v>327</v>
      </c>
      <c r="BF727" s="26" t="s">
        <v>327</v>
      </c>
      <c r="BG727" s="26" t="s">
        <v>327</v>
      </c>
      <c r="BH727" s="26" t="s">
        <v>327</v>
      </c>
      <c r="BK727" s="26" t="s">
        <v>327</v>
      </c>
      <c r="BL727" s="26" t="s">
        <v>327</v>
      </c>
      <c r="BM727" s="26" t="s">
        <v>327</v>
      </c>
      <c r="BN727" s="26" t="s">
        <v>327</v>
      </c>
      <c r="BQ727" s="26" t="s">
        <v>327</v>
      </c>
      <c r="BR727" s="26" t="s">
        <v>327</v>
      </c>
      <c r="BS727" s="26" t="s">
        <v>327</v>
      </c>
      <c r="BT727" s="26" t="s">
        <v>327</v>
      </c>
      <c r="BW727" s="26" t="s">
        <v>327</v>
      </c>
      <c r="BX727" s="26" t="s">
        <v>327</v>
      </c>
      <c r="BY727" s="26" t="s">
        <v>327</v>
      </c>
      <c r="BZ727" s="26" t="s">
        <v>327</v>
      </c>
      <c r="CC727" s="26" t="s">
        <v>327</v>
      </c>
      <c r="CD727" s="26" t="s">
        <v>327</v>
      </c>
      <c r="CE727" s="26" t="s">
        <v>327</v>
      </c>
      <c r="CF727" s="26" t="s">
        <v>327</v>
      </c>
      <c r="CI727" s="26" t="s">
        <v>327</v>
      </c>
      <c r="CJ727" s="26" t="s">
        <v>327</v>
      </c>
      <c r="CK727" s="26" t="s">
        <v>327</v>
      </c>
      <c r="CL727" s="26" t="s">
        <v>327</v>
      </c>
      <c r="CO727" s="26" t="s">
        <v>327</v>
      </c>
      <c r="CP727" s="26" t="s">
        <v>327</v>
      </c>
      <c r="CQ727" s="26" t="s">
        <v>327</v>
      </c>
      <c r="CR727" s="26" t="s">
        <v>327</v>
      </c>
      <c r="CU727" s="26" t="s">
        <v>327</v>
      </c>
      <c r="CV727" s="26" t="s">
        <v>327</v>
      </c>
      <c r="CW727" s="26" t="s">
        <v>327</v>
      </c>
      <c r="CX727" s="26" t="s">
        <v>327</v>
      </c>
    </row>
    <row r="728" spans="5:102" x14ac:dyDescent="0.45">
      <c r="E728" s="26" t="s">
        <v>327</v>
      </c>
      <c r="F728" s="26" t="s">
        <v>327</v>
      </c>
      <c r="G728" s="26" t="s">
        <v>327</v>
      </c>
      <c r="H728" s="26" t="s">
        <v>327</v>
      </c>
      <c r="I728" s="26" t="s">
        <v>327</v>
      </c>
      <c r="J728" s="26" t="s">
        <v>327</v>
      </c>
      <c r="K728" s="26" t="s">
        <v>327</v>
      </c>
      <c r="L728" s="26" t="s">
        <v>327</v>
      </c>
      <c r="M728" s="26" t="s">
        <v>327</v>
      </c>
      <c r="O728" s="26" t="s">
        <v>327</v>
      </c>
      <c r="P728" s="26" t="s">
        <v>327</v>
      </c>
      <c r="Q728" s="26" t="s">
        <v>327</v>
      </c>
      <c r="R728" s="26" t="s">
        <v>327</v>
      </c>
      <c r="U728" s="26" t="s">
        <v>327</v>
      </c>
      <c r="V728" s="26" t="s">
        <v>327</v>
      </c>
      <c r="W728" s="26" t="s">
        <v>327</v>
      </c>
      <c r="X728" s="26" t="s">
        <v>327</v>
      </c>
      <c r="AA728" s="26" t="s">
        <v>327</v>
      </c>
      <c r="AB728" s="26" t="s">
        <v>327</v>
      </c>
      <c r="AC728" s="26" t="s">
        <v>327</v>
      </c>
      <c r="AD728" s="26" t="s">
        <v>327</v>
      </c>
      <c r="AG728" s="26" t="s">
        <v>327</v>
      </c>
      <c r="AH728" s="26" t="s">
        <v>327</v>
      </c>
      <c r="AI728" s="26" t="s">
        <v>327</v>
      </c>
      <c r="AJ728" s="26" t="s">
        <v>327</v>
      </c>
      <c r="AM728" s="26" t="s">
        <v>327</v>
      </c>
      <c r="AN728" s="26" t="s">
        <v>327</v>
      </c>
      <c r="AO728" s="26" t="s">
        <v>327</v>
      </c>
      <c r="AP728" s="26" t="s">
        <v>327</v>
      </c>
      <c r="AS728" s="26" t="s">
        <v>327</v>
      </c>
      <c r="AT728" s="26" t="s">
        <v>327</v>
      </c>
      <c r="AU728" s="26" t="s">
        <v>327</v>
      </c>
      <c r="AV728" s="26" t="s">
        <v>327</v>
      </c>
      <c r="AY728" s="26" t="s">
        <v>327</v>
      </c>
      <c r="AZ728" s="26" t="s">
        <v>327</v>
      </c>
      <c r="BA728" s="26" t="s">
        <v>327</v>
      </c>
      <c r="BB728" s="26" t="s">
        <v>327</v>
      </c>
      <c r="BE728" s="26" t="s">
        <v>327</v>
      </c>
      <c r="BF728" s="26" t="s">
        <v>327</v>
      </c>
      <c r="BG728" s="26" t="s">
        <v>327</v>
      </c>
      <c r="BH728" s="26" t="s">
        <v>327</v>
      </c>
      <c r="BK728" s="26" t="s">
        <v>327</v>
      </c>
      <c r="BL728" s="26" t="s">
        <v>327</v>
      </c>
      <c r="BM728" s="26" t="s">
        <v>327</v>
      </c>
      <c r="BN728" s="26" t="s">
        <v>327</v>
      </c>
      <c r="BQ728" s="26" t="s">
        <v>327</v>
      </c>
      <c r="BR728" s="26" t="s">
        <v>327</v>
      </c>
      <c r="BS728" s="26" t="s">
        <v>327</v>
      </c>
      <c r="BT728" s="26" t="s">
        <v>327</v>
      </c>
      <c r="BW728" s="26" t="s">
        <v>327</v>
      </c>
      <c r="BX728" s="26" t="s">
        <v>327</v>
      </c>
      <c r="BY728" s="26" t="s">
        <v>327</v>
      </c>
      <c r="BZ728" s="26" t="s">
        <v>327</v>
      </c>
      <c r="CC728" s="26" t="s">
        <v>327</v>
      </c>
      <c r="CD728" s="26" t="s">
        <v>327</v>
      </c>
      <c r="CE728" s="26" t="s">
        <v>327</v>
      </c>
      <c r="CF728" s="26" t="s">
        <v>327</v>
      </c>
      <c r="CI728" s="26" t="s">
        <v>327</v>
      </c>
      <c r="CJ728" s="26" t="s">
        <v>327</v>
      </c>
      <c r="CK728" s="26" t="s">
        <v>327</v>
      </c>
      <c r="CL728" s="26" t="s">
        <v>327</v>
      </c>
      <c r="CO728" s="26" t="s">
        <v>327</v>
      </c>
      <c r="CP728" s="26" t="s">
        <v>327</v>
      </c>
      <c r="CQ728" s="26" t="s">
        <v>327</v>
      </c>
      <c r="CR728" s="26" t="s">
        <v>327</v>
      </c>
      <c r="CU728" s="26" t="s">
        <v>327</v>
      </c>
      <c r="CV728" s="26" t="s">
        <v>327</v>
      </c>
      <c r="CW728" s="26" t="s">
        <v>327</v>
      </c>
      <c r="CX728" s="26" t="s">
        <v>327</v>
      </c>
    </row>
    <row r="729" spans="5:102" x14ac:dyDescent="0.45">
      <c r="E729" s="26" t="s">
        <v>327</v>
      </c>
      <c r="F729" s="26" t="s">
        <v>327</v>
      </c>
      <c r="G729" s="26" t="s">
        <v>327</v>
      </c>
      <c r="H729" s="26" t="s">
        <v>327</v>
      </c>
      <c r="I729" s="26" t="s">
        <v>327</v>
      </c>
      <c r="J729" s="26" t="s">
        <v>327</v>
      </c>
      <c r="K729" s="26" t="s">
        <v>327</v>
      </c>
      <c r="L729" s="26" t="s">
        <v>327</v>
      </c>
      <c r="M729" s="26" t="s">
        <v>327</v>
      </c>
      <c r="O729" s="26" t="s">
        <v>327</v>
      </c>
      <c r="P729" s="26" t="s">
        <v>327</v>
      </c>
      <c r="Q729" s="26" t="s">
        <v>327</v>
      </c>
      <c r="R729" s="26" t="s">
        <v>327</v>
      </c>
      <c r="U729" s="26" t="s">
        <v>327</v>
      </c>
      <c r="V729" s="26" t="s">
        <v>327</v>
      </c>
      <c r="W729" s="26" t="s">
        <v>327</v>
      </c>
      <c r="X729" s="26" t="s">
        <v>327</v>
      </c>
      <c r="AA729" s="26" t="s">
        <v>327</v>
      </c>
      <c r="AB729" s="26" t="s">
        <v>327</v>
      </c>
      <c r="AC729" s="26" t="s">
        <v>327</v>
      </c>
      <c r="AD729" s="26" t="s">
        <v>327</v>
      </c>
      <c r="AG729" s="26" t="s">
        <v>327</v>
      </c>
      <c r="AH729" s="26" t="s">
        <v>327</v>
      </c>
      <c r="AI729" s="26" t="s">
        <v>327</v>
      </c>
      <c r="AJ729" s="26" t="s">
        <v>327</v>
      </c>
      <c r="AM729" s="26" t="s">
        <v>327</v>
      </c>
      <c r="AN729" s="26" t="s">
        <v>327</v>
      </c>
      <c r="AO729" s="26" t="s">
        <v>327</v>
      </c>
      <c r="AP729" s="26" t="s">
        <v>327</v>
      </c>
      <c r="AS729" s="26" t="s">
        <v>327</v>
      </c>
      <c r="AT729" s="26" t="s">
        <v>327</v>
      </c>
      <c r="AU729" s="26" t="s">
        <v>327</v>
      </c>
      <c r="AV729" s="26" t="s">
        <v>327</v>
      </c>
      <c r="AY729" s="26" t="s">
        <v>327</v>
      </c>
      <c r="AZ729" s="26" t="s">
        <v>327</v>
      </c>
      <c r="BA729" s="26" t="s">
        <v>327</v>
      </c>
      <c r="BB729" s="26" t="s">
        <v>327</v>
      </c>
      <c r="BE729" s="26" t="s">
        <v>327</v>
      </c>
      <c r="BF729" s="26" t="s">
        <v>327</v>
      </c>
      <c r="BG729" s="26" t="s">
        <v>327</v>
      </c>
      <c r="BH729" s="26" t="s">
        <v>327</v>
      </c>
      <c r="BK729" s="26" t="s">
        <v>327</v>
      </c>
      <c r="BL729" s="26" t="s">
        <v>327</v>
      </c>
      <c r="BM729" s="26" t="s">
        <v>327</v>
      </c>
      <c r="BN729" s="26" t="s">
        <v>327</v>
      </c>
      <c r="BQ729" s="26" t="s">
        <v>327</v>
      </c>
      <c r="BR729" s="26" t="s">
        <v>327</v>
      </c>
      <c r="BS729" s="26" t="s">
        <v>327</v>
      </c>
      <c r="BT729" s="26" t="s">
        <v>327</v>
      </c>
      <c r="BW729" s="26" t="s">
        <v>327</v>
      </c>
      <c r="BX729" s="26" t="s">
        <v>327</v>
      </c>
      <c r="BY729" s="26" t="s">
        <v>327</v>
      </c>
      <c r="BZ729" s="26" t="s">
        <v>327</v>
      </c>
      <c r="CC729" s="26" t="s">
        <v>327</v>
      </c>
      <c r="CD729" s="26" t="s">
        <v>327</v>
      </c>
      <c r="CE729" s="26" t="s">
        <v>327</v>
      </c>
      <c r="CF729" s="26" t="s">
        <v>327</v>
      </c>
      <c r="CI729" s="26" t="s">
        <v>327</v>
      </c>
      <c r="CJ729" s="26" t="s">
        <v>327</v>
      </c>
      <c r="CK729" s="26" t="s">
        <v>327</v>
      </c>
      <c r="CL729" s="26" t="s">
        <v>327</v>
      </c>
      <c r="CO729" s="26" t="s">
        <v>327</v>
      </c>
      <c r="CP729" s="26" t="s">
        <v>327</v>
      </c>
      <c r="CQ729" s="26" t="s">
        <v>327</v>
      </c>
      <c r="CR729" s="26" t="s">
        <v>327</v>
      </c>
      <c r="CU729" s="26" t="s">
        <v>327</v>
      </c>
      <c r="CV729" s="26" t="s">
        <v>327</v>
      </c>
      <c r="CW729" s="26" t="s">
        <v>327</v>
      </c>
      <c r="CX729" s="26" t="s">
        <v>327</v>
      </c>
    </row>
    <row r="730" spans="5:102" x14ac:dyDescent="0.45">
      <c r="E730" s="26" t="s">
        <v>327</v>
      </c>
      <c r="F730" s="26" t="s">
        <v>327</v>
      </c>
      <c r="G730" s="26" t="s">
        <v>327</v>
      </c>
      <c r="H730" s="26" t="s">
        <v>327</v>
      </c>
      <c r="I730" s="26" t="s">
        <v>327</v>
      </c>
      <c r="J730" s="26" t="s">
        <v>327</v>
      </c>
      <c r="K730" s="26" t="s">
        <v>327</v>
      </c>
      <c r="L730" s="26" t="s">
        <v>327</v>
      </c>
      <c r="M730" s="26" t="s">
        <v>327</v>
      </c>
      <c r="O730" s="26" t="s">
        <v>327</v>
      </c>
      <c r="P730" s="26" t="s">
        <v>327</v>
      </c>
      <c r="Q730" s="26" t="s">
        <v>327</v>
      </c>
      <c r="R730" s="26" t="s">
        <v>327</v>
      </c>
      <c r="U730" s="26" t="s">
        <v>327</v>
      </c>
      <c r="V730" s="26" t="s">
        <v>327</v>
      </c>
      <c r="W730" s="26" t="s">
        <v>327</v>
      </c>
      <c r="X730" s="26" t="s">
        <v>327</v>
      </c>
      <c r="AA730" s="26" t="s">
        <v>327</v>
      </c>
      <c r="AB730" s="26" t="s">
        <v>327</v>
      </c>
      <c r="AC730" s="26" t="s">
        <v>327</v>
      </c>
      <c r="AD730" s="26" t="s">
        <v>327</v>
      </c>
      <c r="AG730" s="26" t="s">
        <v>327</v>
      </c>
      <c r="AH730" s="26" t="s">
        <v>327</v>
      </c>
      <c r="AI730" s="26" t="s">
        <v>327</v>
      </c>
      <c r="AJ730" s="26" t="s">
        <v>327</v>
      </c>
      <c r="AM730" s="26" t="s">
        <v>327</v>
      </c>
      <c r="AN730" s="26" t="s">
        <v>327</v>
      </c>
      <c r="AO730" s="26" t="s">
        <v>327</v>
      </c>
      <c r="AP730" s="26" t="s">
        <v>327</v>
      </c>
      <c r="AS730" s="26" t="s">
        <v>327</v>
      </c>
      <c r="AT730" s="26" t="s">
        <v>327</v>
      </c>
      <c r="AU730" s="26" t="s">
        <v>327</v>
      </c>
      <c r="AV730" s="26" t="s">
        <v>327</v>
      </c>
      <c r="AY730" s="26" t="s">
        <v>327</v>
      </c>
      <c r="AZ730" s="26" t="s">
        <v>327</v>
      </c>
      <c r="BA730" s="26" t="s">
        <v>327</v>
      </c>
      <c r="BB730" s="26" t="s">
        <v>327</v>
      </c>
      <c r="BE730" s="26" t="s">
        <v>327</v>
      </c>
      <c r="BF730" s="26" t="s">
        <v>327</v>
      </c>
      <c r="BG730" s="26" t="s">
        <v>327</v>
      </c>
      <c r="BH730" s="26" t="s">
        <v>327</v>
      </c>
      <c r="BK730" s="26" t="s">
        <v>327</v>
      </c>
      <c r="BL730" s="26" t="s">
        <v>327</v>
      </c>
      <c r="BM730" s="26" t="s">
        <v>327</v>
      </c>
      <c r="BN730" s="26" t="s">
        <v>327</v>
      </c>
      <c r="BQ730" s="26" t="s">
        <v>327</v>
      </c>
      <c r="BR730" s="26" t="s">
        <v>327</v>
      </c>
      <c r="BS730" s="26" t="s">
        <v>327</v>
      </c>
      <c r="BT730" s="26" t="s">
        <v>327</v>
      </c>
      <c r="BW730" s="26" t="s">
        <v>327</v>
      </c>
      <c r="BX730" s="26" t="s">
        <v>327</v>
      </c>
      <c r="BY730" s="26" t="s">
        <v>327</v>
      </c>
      <c r="BZ730" s="26" t="s">
        <v>327</v>
      </c>
      <c r="CC730" s="26" t="s">
        <v>327</v>
      </c>
      <c r="CD730" s="26" t="s">
        <v>327</v>
      </c>
      <c r="CE730" s="26" t="s">
        <v>327</v>
      </c>
      <c r="CF730" s="26" t="s">
        <v>327</v>
      </c>
      <c r="CI730" s="26" t="s">
        <v>327</v>
      </c>
      <c r="CJ730" s="26" t="s">
        <v>327</v>
      </c>
      <c r="CK730" s="26" t="s">
        <v>327</v>
      </c>
      <c r="CL730" s="26" t="s">
        <v>327</v>
      </c>
      <c r="CO730" s="26" t="s">
        <v>327</v>
      </c>
      <c r="CP730" s="26" t="s">
        <v>327</v>
      </c>
      <c r="CQ730" s="26" t="s">
        <v>327</v>
      </c>
      <c r="CR730" s="26" t="s">
        <v>327</v>
      </c>
      <c r="CU730" s="26" t="s">
        <v>327</v>
      </c>
      <c r="CV730" s="26" t="s">
        <v>327</v>
      </c>
      <c r="CW730" s="26" t="s">
        <v>327</v>
      </c>
      <c r="CX730" s="26" t="s">
        <v>327</v>
      </c>
    </row>
    <row r="731" spans="5:102" x14ac:dyDescent="0.45">
      <c r="E731" s="26" t="s">
        <v>327</v>
      </c>
      <c r="F731" s="26" t="s">
        <v>327</v>
      </c>
      <c r="G731" s="26" t="s">
        <v>327</v>
      </c>
      <c r="H731" s="26" t="s">
        <v>327</v>
      </c>
      <c r="I731" s="26" t="s">
        <v>327</v>
      </c>
      <c r="J731" s="26" t="s">
        <v>327</v>
      </c>
      <c r="K731" s="26" t="s">
        <v>327</v>
      </c>
      <c r="L731" s="26" t="s">
        <v>327</v>
      </c>
      <c r="M731" s="26" t="s">
        <v>327</v>
      </c>
      <c r="O731" s="26" t="s">
        <v>327</v>
      </c>
      <c r="P731" s="26" t="s">
        <v>327</v>
      </c>
      <c r="Q731" s="26" t="s">
        <v>327</v>
      </c>
      <c r="R731" s="26" t="s">
        <v>327</v>
      </c>
      <c r="U731" s="26" t="s">
        <v>327</v>
      </c>
      <c r="V731" s="26" t="s">
        <v>327</v>
      </c>
      <c r="W731" s="26" t="s">
        <v>327</v>
      </c>
      <c r="X731" s="26" t="s">
        <v>327</v>
      </c>
      <c r="AA731" s="26" t="s">
        <v>327</v>
      </c>
      <c r="AB731" s="26" t="s">
        <v>327</v>
      </c>
      <c r="AC731" s="26" t="s">
        <v>327</v>
      </c>
      <c r="AD731" s="26" t="s">
        <v>327</v>
      </c>
      <c r="AG731" s="26" t="s">
        <v>327</v>
      </c>
      <c r="AH731" s="26" t="s">
        <v>327</v>
      </c>
      <c r="AI731" s="26" t="s">
        <v>327</v>
      </c>
      <c r="AJ731" s="26" t="s">
        <v>327</v>
      </c>
      <c r="AM731" s="26" t="s">
        <v>327</v>
      </c>
      <c r="AN731" s="26" t="s">
        <v>327</v>
      </c>
      <c r="AO731" s="26" t="s">
        <v>327</v>
      </c>
      <c r="AP731" s="26" t="s">
        <v>327</v>
      </c>
      <c r="AS731" s="26" t="s">
        <v>327</v>
      </c>
      <c r="AT731" s="26" t="s">
        <v>327</v>
      </c>
      <c r="AU731" s="26" t="s">
        <v>327</v>
      </c>
      <c r="AV731" s="26" t="s">
        <v>327</v>
      </c>
      <c r="AY731" s="26" t="s">
        <v>327</v>
      </c>
      <c r="AZ731" s="26" t="s">
        <v>327</v>
      </c>
      <c r="BA731" s="26" t="s">
        <v>327</v>
      </c>
      <c r="BB731" s="26" t="s">
        <v>327</v>
      </c>
      <c r="BE731" s="26" t="s">
        <v>327</v>
      </c>
      <c r="BF731" s="26" t="s">
        <v>327</v>
      </c>
      <c r="BG731" s="26" t="s">
        <v>327</v>
      </c>
      <c r="BH731" s="26" t="s">
        <v>327</v>
      </c>
      <c r="BK731" s="26" t="s">
        <v>327</v>
      </c>
      <c r="BL731" s="26" t="s">
        <v>327</v>
      </c>
      <c r="BM731" s="26" t="s">
        <v>327</v>
      </c>
      <c r="BN731" s="26" t="s">
        <v>327</v>
      </c>
      <c r="BQ731" s="26" t="s">
        <v>327</v>
      </c>
      <c r="BR731" s="26" t="s">
        <v>327</v>
      </c>
      <c r="BS731" s="26" t="s">
        <v>327</v>
      </c>
      <c r="BT731" s="26" t="s">
        <v>327</v>
      </c>
      <c r="BW731" s="26" t="s">
        <v>327</v>
      </c>
      <c r="BX731" s="26" t="s">
        <v>327</v>
      </c>
      <c r="BY731" s="26" t="s">
        <v>327</v>
      </c>
      <c r="BZ731" s="26" t="s">
        <v>327</v>
      </c>
      <c r="CC731" s="26" t="s">
        <v>327</v>
      </c>
      <c r="CD731" s="26" t="s">
        <v>327</v>
      </c>
      <c r="CE731" s="26" t="s">
        <v>327</v>
      </c>
      <c r="CF731" s="26" t="s">
        <v>327</v>
      </c>
      <c r="CI731" s="26" t="s">
        <v>327</v>
      </c>
      <c r="CJ731" s="26" t="s">
        <v>327</v>
      </c>
      <c r="CK731" s="26" t="s">
        <v>327</v>
      </c>
      <c r="CL731" s="26" t="s">
        <v>327</v>
      </c>
      <c r="CO731" s="26" t="s">
        <v>327</v>
      </c>
      <c r="CP731" s="26" t="s">
        <v>327</v>
      </c>
      <c r="CQ731" s="26" t="s">
        <v>327</v>
      </c>
      <c r="CR731" s="26" t="s">
        <v>327</v>
      </c>
      <c r="CU731" s="26" t="s">
        <v>327</v>
      </c>
      <c r="CV731" s="26" t="s">
        <v>327</v>
      </c>
      <c r="CW731" s="26" t="s">
        <v>327</v>
      </c>
      <c r="CX731" s="26" t="s">
        <v>327</v>
      </c>
    </row>
    <row r="732" spans="5:102" x14ac:dyDescent="0.45">
      <c r="E732" s="26" t="s">
        <v>327</v>
      </c>
      <c r="F732" s="26" t="s">
        <v>327</v>
      </c>
      <c r="G732" s="26" t="s">
        <v>327</v>
      </c>
      <c r="H732" s="26" t="s">
        <v>327</v>
      </c>
      <c r="I732" s="26" t="s">
        <v>327</v>
      </c>
      <c r="J732" s="26" t="s">
        <v>327</v>
      </c>
      <c r="K732" s="26" t="s">
        <v>327</v>
      </c>
      <c r="L732" s="26" t="s">
        <v>327</v>
      </c>
      <c r="M732" s="26" t="s">
        <v>327</v>
      </c>
      <c r="O732" s="26" t="s">
        <v>327</v>
      </c>
      <c r="P732" s="26" t="s">
        <v>327</v>
      </c>
      <c r="Q732" s="26" t="s">
        <v>327</v>
      </c>
      <c r="R732" s="26" t="s">
        <v>327</v>
      </c>
      <c r="U732" s="26" t="s">
        <v>327</v>
      </c>
      <c r="V732" s="26" t="s">
        <v>327</v>
      </c>
      <c r="W732" s="26" t="s">
        <v>327</v>
      </c>
      <c r="X732" s="26" t="s">
        <v>327</v>
      </c>
      <c r="AA732" s="26" t="s">
        <v>327</v>
      </c>
      <c r="AB732" s="26" t="s">
        <v>327</v>
      </c>
      <c r="AC732" s="26" t="s">
        <v>327</v>
      </c>
      <c r="AD732" s="26" t="s">
        <v>327</v>
      </c>
      <c r="AG732" s="26" t="s">
        <v>327</v>
      </c>
      <c r="AH732" s="26" t="s">
        <v>327</v>
      </c>
      <c r="AI732" s="26" t="s">
        <v>327</v>
      </c>
      <c r="AJ732" s="26" t="s">
        <v>327</v>
      </c>
      <c r="AM732" s="26" t="s">
        <v>327</v>
      </c>
      <c r="AN732" s="26" t="s">
        <v>327</v>
      </c>
      <c r="AO732" s="26" t="s">
        <v>327</v>
      </c>
      <c r="AP732" s="26" t="s">
        <v>327</v>
      </c>
      <c r="AS732" s="26" t="s">
        <v>327</v>
      </c>
      <c r="AT732" s="26" t="s">
        <v>327</v>
      </c>
      <c r="AU732" s="26" t="s">
        <v>327</v>
      </c>
      <c r="AV732" s="26" t="s">
        <v>327</v>
      </c>
      <c r="AY732" s="26" t="s">
        <v>327</v>
      </c>
      <c r="AZ732" s="26" t="s">
        <v>327</v>
      </c>
      <c r="BA732" s="26" t="s">
        <v>327</v>
      </c>
      <c r="BB732" s="26" t="s">
        <v>327</v>
      </c>
      <c r="BE732" s="26" t="s">
        <v>327</v>
      </c>
      <c r="BF732" s="26" t="s">
        <v>327</v>
      </c>
      <c r="BG732" s="26" t="s">
        <v>327</v>
      </c>
      <c r="BH732" s="26" t="s">
        <v>327</v>
      </c>
      <c r="BK732" s="26" t="s">
        <v>327</v>
      </c>
      <c r="BL732" s="26" t="s">
        <v>327</v>
      </c>
      <c r="BM732" s="26" t="s">
        <v>327</v>
      </c>
      <c r="BN732" s="26" t="s">
        <v>327</v>
      </c>
      <c r="BQ732" s="26" t="s">
        <v>327</v>
      </c>
      <c r="BR732" s="26" t="s">
        <v>327</v>
      </c>
      <c r="BS732" s="26" t="s">
        <v>327</v>
      </c>
      <c r="BT732" s="26" t="s">
        <v>327</v>
      </c>
      <c r="BW732" s="26" t="s">
        <v>327</v>
      </c>
      <c r="BX732" s="26" t="s">
        <v>327</v>
      </c>
      <c r="BY732" s="26" t="s">
        <v>327</v>
      </c>
      <c r="BZ732" s="26" t="s">
        <v>327</v>
      </c>
      <c r="CC732" s="26" t="s">
        <v>327</v>
      </c>
      <c r="CD732" s="26" t="s">
        <v>327</v>
      </c>
      <c r="CE732" s="26" t="s">
        <v>327</v>
      </c>
      <c r="CF732" s="26" t="s">
        <v>327</v>
      </c>
      <c r="CI732" s="26" t="s">
        <v>327</v>
      </c>
      <c r="CJ732" s="26" t="s">
        <v>327</v>
      </c>
      <c r="CK732" s="26" t="s">
        <v>327</v>
      </c>
      <c r="CL732" s="26" t="s">
        <v>327</v>
      </c>
      <c r="CO732" s="26" t="s">
        <v>327</v>
      </c>
      <c r="CP732" s="26" t="s">
        <v>327</v>
      </c>
      <c r="CQ732" s="26" t="s">
        <v>327</v>
      </c>
      <c r="CR732" s="26" t="s">
        <v>327</v>
      </c>
      <c r="CU732" s="26" t="s">
        <v>327</v>
      </c>
      <c r="CV732" s="26" t="s">
        <v>327</v>
      </c>
      <c r="CW732" s="26" t="s">
        <v>327</v>
      </c>
      <c r="CX732" s="26" t="s">
        <v>327</v>
      </c>
    </row>
    <row r="733" spans="5:102" x14ac:dyDescent="0.45">
      <c r="E733" s="26" t="s">
        <v>327</v>
      </c>
      <c r="F733" s="26" t="s">
        <v>327</v>
      </c>
      <c r="G733" s="26" t="s">
        <v>327</v>
      </c>
      <c r="H733" s="26" t="s">
        <v>327</v>
      </c>
      <c r="I733" s="26" t="s">
        <v>327</v>
      </c>
      <c r="J733" s="26" t="s">
        <v>327</v>
      </c>
      <c r="K733" s="26" t="s">
        <v>327</v>
      </c>
      <c r="L733" s="26" t="s">
        <v>327</v>
      </c>
      <c r="M733" s="26" t="s">
        <v>327</v>
      </c>
      <c r="O733" s="26" t="s">
        <v>327</v>
      </c>
      <c r="P733" s="26" t="s">
        <v>327</v>
      </c>
      <c r="Q733" s="26" t="s">
        <v>327</v>
      </c>
      <c r="R733" s="26" t="s">
        <v>327</v>
      </c>
      <c r="U733" s="26" t="s">
        <v>327</v>
      </c>
      <c r="V733" s="26" t="s">
        <v>327</v>
      </c>
      <c r="W733" s="26" t="s">
        <v>327</v>
      </c>
      <c r="X733" s="26" t="s">
        <v>327</v>
      </c>
      <c r="AA733" s="26" t="s">
        <v>327</v>
      </c>
      <c r="AB733" s="26" t="s">
        <v>327</v>
      </c>
      <c r="AC733" s="26" t="s">
        <v>327</v>
      </c>
      <c r="AD733" s="26" t="s">
        <v>327</v>
      </c>
      <c r="AG733" s="26" t="s">
        <v>327</v>
      </c>
      <c r="AH733" s="26" t="s">
        <v>327</v>
      </c>
      <c r="AI733" s="26" t="s">
        <v>327</v>
      </c>
      <c r="AJ733" s="26" t="s">
        <v>327</v>
      </c>
      <c r="AM733" s="26" t="s">
        <v>327</v>
      </c>
      <c r="AN733" s="26" t="s">
        <v>327</v>
      </c>
      <c r="AO733" s="26" t="s">
        <v>327</v>
      </c>
      <c r="AP733" s="26" t="s">
        <v>327</v>
      </c>
      <c r="AS733" s="26" t="s">
        <v>327</v>
      </c>
      <c r="AT733" s="26" t="s">
        <v>327</v>
      </c>
      <c r="AU733" s="26" t="s">
        <v>327</v>
      </c>
      <c r="AV733" s="26" t="s">
        <v>327</v>
      </c>
      <c r="AY733" s="26" t="s">
        <v>327</v>
      </c>
      <c r="AZ733" s="26" t="s">
        <v>327</v>
      </c>
      <c r="BA733" s="26" t="s">
        <v>327</v>
      </c>
      <c r="BB733" s="26" t="s">
        <v>327</v>
      </c>
      <c r="BE733" s="26" t="s">
        <v>327</v>
      </c>
      <c r="BF733" s="26" t="s">
        <v>327</v>
      </c>
      <c r="BG733" s="26" t="s">
        <v>327</v>
      </c>
      <c r="BH733" s="26" t="s">
        <v>327</v>
      </c>
      <c r="BK733" s="26" t="s">
        <v>327</v>
      </c>
      <c r="BL733" s="26" t="s">
        <v>327</v>
      </c>
      <c r="BM733" s="26" t="s">
        <v>327</v>
      </c>
      <c r="BN733" s="26" t="s">
        <v>327</v>
      </c>
      <c r="BQ733" s="26" t="s">
        <v>327</v>
      </c>
      <c r="BR733" s="26" t="s">
        <v>327</v>
      </c>
      <c r="BS733" s="26" t="s">
        <v>327</v>
      </c>
      <c r="BT733" s="26" t="s">
        <v>327</v>
      </c>
      <c r="BW733" s="26" t="s">
        <v>327</v>
      </c>
      <c r="BX733" s="26" t="s">
        <v>327</v>
      </c>
      <c r="BY733" s="26" t="s">
        <v>327</v>
      </c>
      <c r="BZ733" s="26" t="s">
        <v>327</v>
      </c>
      <c r="CC733" s="26" t="s">
        <v>327</v>
      </c>
      <c r="CD733" s="26" t="s">
        <v>327</v>
      </c>
      <c r="CE733" s="26" t="s">
        <v>327</v>
      </c>
      <c r="CF733" s="26" t="s">
        <v>327</v>
      </c>
      <c r="CI733" s="26" t="s">
        <v>327</v>
      </c>
      <c r="CJ733" s="26" t="s">
        <v>327</v>
      </c>
      <c r="CK733" s="26" t="s">
        <v>327</v>
      </c>
      <c r="CL733" s="26" t="s">
        <v>327</v>
      </c>
      <c r="CO733" s="26" t="s">
        <v>327</v>
      </c>
      <c r="CP733" s="26" t="s">
        <v>327</v>
      </c>
      <c r="CQ733" s="26" t="s">
        <v>327</v>
      </c>
      <c r="CR733" s="26" t="s">
        <v>327</v>
      </c>
      <c r="CU733" s="26" t="s">
        <v>327</v>
      </c>
      <c r="CV733" s="26" t="s">
        <v>327</v>
      </c>
      <c r="CW733" s="26" t="s">
        <v>327</v>
      </c>
      <c r="CX733" s="26" t="s">
        <v>327</v>
      </c>
    </row>
    <row r="734" spans="5:102" x14ac:dyDescent="0.45">
      <c r="E734" s="26" t="s">
        <v>327</v>
      </c>
      <c r="F734" s="26" t="s">
        <v>327</v>
      </c>
      <c r="G734" s="26" t="s">
        <v>327</v>
      </c>
      <c r="H734" s="26" t="s">
        <v>327</v>
      </c>
      <c r="I734" s="26" t="s">
        <v>327</v>
      </c>
      <c r="J734" s="26" t="s">
        <v>327</v>
      </c>
      <c r="K734" s="26" t="s">
        <v>327</v>
      </c>
      <c r="L734" s="26" t="s">
        <v>327</v>
      </c>
      <c r="M734" s="26" t="s">
        <v>327</v>
      </c>
      <c r="O734" s="26" t="s">
        <v>327</v>
      </c>
      <c r="P734" s="26" t="s">
        <v>327</v>
      </c>
      <c r="Q734" s="26" t="s">
        <v>327</v>
      </c>
      <c r="R734" s="26" t="s">
        <v>327</v>
      </c>
      <c r="U734" s="26" t="s">
        <v>327</v>
      </c>
      <c r="V734" s="26" t="s">
        <v>327</v>
      </c>
      <c r="W734" s="26" t="s">
        <v>327</v>
      </c>
      <c r="X734" s="26" t="s">
        <v>327</v>
      </c>
      <c r="AA734" s="26" t="s">
        <v>327</v>
      </c>
      <c r="AB734" s="26" t="s">
        <v>327</v>
      </c>
      <c r="AC734" s="26" t="s">
        <v>327</v>
      </c>
      <c r="AD734" s="26" t="s">
        <v>327</v>
      </c>
      <c r="AG734" s="26" t="s">
        <v>327</v>
      </c>
      <c r="AH734" s="26" t="s">
        <v>327</v>
      </c>
      <c r="AI734" s="26" t="s">
        <v>327</v>
      </c>
      <c r="AJ734" s="26" t="s">
        <v>327</v>
      </c>
      <c r="AM734" s="26" t="s">
        <v>327</v>
      </c>
      <c r="AN734" s="26" t="s">
        <v>327</v>
      </c>
      <c r="AO734" s="26" t="s">
        <v>327</v>
      </c>
      <c r="AP734" s="26" t="s">
        <v>327</v>
      </c>
      <c r="AS734" s="26" t="s">
        <v>327</v>
      </c>
      <c r="AT734" s="26" t="s">
        <v>327</v>
      </c>
      <c r="AU734" s="26" t="s">
        <v>327</v>
      </c>
      <c r="AV734" s="26" t="s">
        <v>327</v>
      </c>
      <c r="AY734" s="26" t="s">
        <v>327</v>
      </c>
      <c r="AZ734" s="26" t="s">
        <v>327</v>
      </c>
      <c r="BA734" s="26" t="s">
        <v>327</v>
      </c>
      <c r="BB734" s="26" t="s">
        <v>327</v>
      </c>
      <c r="BE734" s="26" t="s">
        <v>327</v>
      </c>
      <c r="BF734" s="26" t="s">
        <v>327</v>
      </c>
      <c r="BG734" s="26" t="s">
        <v>327</v>
      </c>
      <c r="BH734" s="26" t="s">
        <v>327</v>
      </c>
      <c r="BK734" s="26" t="s">
        <v>327</v>
      </c>
      <c r="BL734" s="26" t="s">
        <v>327</v>
      </c>
      <c r="BM734" s="26" t="s">
        <v>327</v>
      </c>
      <c r="BN734" s="26" t="s">
        <v>327</v>
      </c>
      <c r="BQ734" s="26" t="s">
        <v>327</v>
      </c>
      <c r="BR734" s="26" t="s">
        <v>327</v>
      </c>
      <c r="BS734" s="26" t="s">
        <v>327</v>
      </c>
      <c r="BT734" s="26" t="s">
        <v>327</v>
      </c>
      <c r="BW734" s="26" t="s">
        <v>327</v>
      </c>
      <c r="BX734" s="26" t="s">
        <v>327</v>
      </c>
      <c r="BY734" s="26" t="s">
        <v>327</v>
      </c>
      <c r="BZ734" s="26" t="s">
        <v>327</v>
      </c>
      <c r="CC734" s="26" t="s">
        <v>327</v>
      </c>
      <c r="CD734" s="26" t="s">
        <v>327</v>
      </c>
      <c r="CE734" s="26" t="s">
        <v>327</v>
      </c>
      <c r="CF734" s="26" t="s">
        <v>327</v>
      </c>
      <c r="CI734" s="26" t="s">
        <v>327</v>
      </c>
      <c r="CJ734" s="26" t="s">
        <v>327</v>
      </c>
      <c r="CK734" s="26" t="s">
        <v>327</v>
      </c>
      <c r="CL734" s="26" t="s">
        <v>327</v>
      </c>
      <c r="CO734" s="26" t="s">
        <v>327</v>
      </c>
      <c r="CP734" s="26" t="s">
        <v>327</v>
      </c>
      <c r="CQ734" s="26" t="s">
        <v>327</v>
      </c>
      <c r="CR734" s="26" t="s">
        <v>327</v>
      </c>
      <c r="CU734" s="26" t="s">
        <v>327</v>
      </c>
      <c r="CV734" s="26" t="s">
        <v>327</v>
      </c>
      <c r="CW734" s="26" t="s">
        <v>327</v>
      </c>
      <c r="CX734" s="26" t="s">
        <v>327</v>
      </c>
    </row>
    <row r="735" spans="5:102" x14ac:dyDescent="0.45">
      <c r="E735" s="26" t="s">
        <v>327</v>
      </c>
      <c r="F735" s="26" t="s">
        <v>327</v>
      </c>
      <c r="G735" s="26" t="s">
        <v>327</v>
      </c>
      <c r="H735" s="26" t="s">
        <v>327</v>
      </c>
      <c r="I735" s="26" t="s">
        <v>327</v>
      </c>
      <c r="J735" s="26" t="s">
        <v>327</v>
      </c>
      <c r="K735" s="26" t="s">
        <v>327</v>
      </c>
      <c r="L735" s="26" t="s">
        <v>327</v>
      </c>
      <c r="M735" s="26" t="s">
        <v>327</v>
      </c>
      <c r="O735" s="26" t="s">
        <v>327</v>
      </c>
      <c r="P735" s="26" t="s">
        <v>327</v>
      </c>
      <c r="Q735" s="26" t="s">
        <v>327</v>
      </c>
      <c r="R735" s="26" t="s">
        <v>327</v>
      </c>
      <c r="U735" s="26" t="s">
        <v>327</v>
      </c>
      <c r="V735" s="26" t="s">
        <v>327</v>
      </c>
      <c r="W735" s="26" t="s">
        <v>327</v>
      </c>
      <c r="X735" s="26" t="s">
        <v>327</v>
      </c>
      <c r="AA735" s="26" t="s">
        <v>327</v>
      </c>
      <c r="AB735" s="26" t="s">
        <v>327</v>
      </c>
      <c r="AC735" s="26" t="s">
        <v>327</v>
      </c>
      <c r="AD735" s="26" t="s">
        <v>327</v>
      </c>
      <c r="AG735" s="26" t="s">
        <v>327</v>
      </c>
      <c r="AH735" s="26" t="s">
        <v>327</v>
      </c>
      <c r="AI735" s="26" t="s">
        <v>327</v>
      </c>
      <c r="AJ735" s="26" t="s">
        <v>327</v>
      </c>
      <c r="AM735" s="26" t="s">
        <v>327</v>
      </c>
      <c r="AN735" s="26" t="s">
        <v>327</v>
      </c>
      <c r="AO735" s="26" t="s">
        <v>327</v>
      </c>
      <c r="AP735" s="26" t="s">
        <v>327</v>
      </c>
      <c r="AS735" s="26" t="s">
        <v>327</v>
      </c>
      <c r="AT735" s="26" t="s">
        <v>327</v>
      </c>
      <c r="AU735" s="26" t="s">
        <v>327</v>
      </c>
      <c r="AV735" s="26" t="s">
        <v>327</v>
      </c>
      <c r="AY735" s="26" t="s">
        <v>327</v>
      </c>
      <c r="AZ735" s="26" t="s">
        <v>327</v>
      </c>
      <c r="BA735" s="26" t="s">
        <v>327</v>
      </c>
      <c r="BB735" s="26" t="s">
        <v>327</v>
      </c>
      <c r="BE735" s="26" t="s">
        <v>327</v>
      </c>
      <c r="BF735" s="26" t="s">
        <v>327</v>
      </c>
      <c r="BG735" s="26" t="s">
        <v>327</v>
      </c>
      <c r="BH735" s="26" t="s">
        <v>327</v>
      </c>
      <c r="BK735" s="26" t="s">
        <v>327</v>
      </c>
      <c r="BL735" s="26" t="s">
        <v>327</v>
      </c>
      <c r="BM735" s="26" t="s">
        <v>327</v>
      </c>
      <c r="BN735" s="26" t="s">
        <v>327</v>
      </c>
      <c r="BQ735" s="26" t="s">
        <v>327</v>
      </c>
      <c r="BR735" s="26" t="s">
        <v>327</v>
      </c>
      <c r="BS735" s="26" t="s">
        <v>327</v>
      </c>
      <c r="BT735" s="26" t="s">
        <v>327</v>
      </c>
      <c r="BW735" s="26" t="s">
        <v>327</v>
      </c>
      <c r="BX735" s="26" t="s">
        <v>327</v>
      </c>
      <c r="BY735" s="26" t="s">
        <v>327</v>
      </c>
      <c r="BZ735" s="26" t="s">
        <v>327</v>
      </c>
      <c r="CC735" s="26" t="s">
        <v>327</v>
      </c>
      <c r="CD735" s="26" t="s">
        <v>327</v>
      </c>
      <c r="CE735" s="26" t="s">
        <v>327</v>
      </c>
      <c r="CF735" s="26" t="s">
        <v>327</v>
      </c>
      <c r="CI735" s="26" t="s">
        <v>327</v>
      </c>
      <c r="CJ735" s="26" t="s">
        <v>327</v>
      </c>
      <c r="CK735" s="26" t="s">
        <v>327</v>
      </c>
      <c r="CL735" s="26" t="s">
        <v>327</v>
      </c>
      <c r="CO735" s="26" t="s">
        <v>327</v>
      </c>
      <c r="CP735" s="26" t="s">
        <v>327</v>
      </c>
      <c r="CQ735" s="26" t="s">
        <v>327</v>
      </c>
      <c r="CR735" s="26" t="s">
        <v>327</v>
      </c>
      <c r="CU735" s="26" t="s">
        <v>327</v>
      </c>
      <c r="CV735" s="26" t="s">
        <v>327</v>
      </c>
      <c r="CW735" s="26" t="s">
        <v>327</v>
      </c>
      <c r="CX735" s="26" t="s">
        <v>327</v>
      </c>
    </row>
    <row r="736" spans="5:102" x14ac:dyDescent="0.45">
      <c r="E736" s="26" t="s">
        <v>327</v>
      </c>
      <c r="F736" s="26" t="s">
        <v>327</v>
      </c>
      <c r="G736" s="26" t="s">
        <v>327</v>
      </c>
      <c r="H736" s="26" t="s">
        <v>327</v>
      </c>
      <c r="I736" s="26" t="s">
        <v>327</v>
      </c>
      <c r="J736" s="26" t="s">
        <v>327</v>
      </c>
      <c r="K736" s="26" t="s">
        <v>327</v>
      </c>
      <c r="L736" s="26" t="s">
        <v>327</v>
      </c>
      <c r="M736" s="26" t="s">
        <v>327</v>
      </c>
      <c r="O736" s="26" t="s">
        <v>327</v>
      </c>
      <c r="P736" s="26" t="s">
        <v>327</v>
      </c>
      <c r="Q736" s="26" t="s">
        <v>327</v>
      </c>
      <c r="R736" s="26" t="s">
        <v>327</v>
      </c>
      <c r="U736" s="26" t="s">
        <v>327</v>
      </c>
      <c r="V736" s="26" t="s">
        <v>327</v>
      </c>
      <c r="W736" s="26" t="s">
        <v>327</v>
      </c>
      <c r="X736" s="26" t="s">
        <v>327</v>
      </c>
      <c r="AA736" s="26" t="s">
        <v>327</v>
      </c>
      <c r="AB736" s="26" t="s">
        <v>327</v>
      </c>
      <c r="AC736" s="26" t="s">
        <v>327</v>
      </c>
      <c r="AD736" s="26" t="s">
        <v>327</v>
      </c>
      <c r="AG736" s="26" t="s">
        <v>327</v>
      </c>
      <c r="AH736" s="26" t="s">
        <v>327</v>
      </c>
      <c r="AI736" s="26" t="s">
        <v>327</v>
      </c>
      <c r="AJ736" s="26" t="s">
        <v>327</v>
      </c>
      <c r="AM736" s="26" t="s">
        <v>327</v>
      </c>
      <c r="AN736" s="26" t="s">
        <v>327</v>
      </c>
      <c r="AO736" s="26" t="s">
        <v>327</v>
      </c>
      <c r="AP736" s="26" t="s">
        <v>327</v>
      </c>
      <c r="AS736" s="26" t="s">
        <v>327</v>
      </c>
      <c r="AT736" s="26" t="s">
        <v>327</v>
      </c>
      <c r="AU736" s="26" t="s">
        <v>327</v>
      </c>
      <c r="AV736" s="26" t="s">
        <v>327</v>
      </c>
      <c r="AY736" s="26" t="s">
        <v>327</v>
      </c>
      <c r="AZ736" s="26" t="s">
        <v>327</v>
      </c>
      <c r="BA736" s="26" t="s">
        <v>327</v>
      </c>
      <c r="BB736" s="26" t="s">
        <v>327</v>
      </c>
      <c r="BE736" s="26" t="s">
        <v>327</v>
      </c>
      <c r="BF736" s="26" t="s">
        <v>327</v>
      </c>
      <c r="BG736" s="26" t="s">
        <v>327</v>
      </c>
      <c r="BH736" s="26" t="s">
        <v>327</v>
      </c>
      <c r="BK736" s="26" t="s">
        <v>327</v>
      </c>
      <c r="BL736" s="26" t="s">
        <v>327</v>
      </c>
      <c r="BM736" s="26" t="s">
        <v>327</v>
      </c>
      <c r="BN736" s="26" t="s">
        <v>327</v>
      </c>
      <c r="BQ736" s="26" t="s">
        <v>327</v>
      </c>
      <c r="BR736" s="26" t="s">
        <v>327</v>
      </c>
      <c r="BS736" s="26" t="s">
        <v>327</v>
      </c>
      <c r="BT736" s="26" t="s">
        <v>327</v>
      </c>
      <c r="BW736" s="26" t="s">
        <v>327</v>
      </c>
      <c r="BX736" s="26" t="s">
        <v>327</v>
      </c>
      <c r="BY736" s="26" t="s">
        <v>327</v>
      </c>
      <c r="BZ736" s="26" t="s">
        <v>327</v>
      </c>
      <c r="CC736" s="26" t="s">
        <v>327</v>
      </c>
      <c r="CD736" s="26" t="s">
        <v>327</v>
      </c>
      <c r="CE736" s="26" t="s">
        <v>327</v>
      </c>
      <c r="CF736" s="26" t="s">
        <v>327</v>
      </c>
      <c r="CI736" s="26" t="s">
        <v>327</v>
      </c>
      <c r="CJ736" s="26" t="s">
        <v>327</v>
      </c>
      <c r="CK736" s="26" t="s">
        <v>327</v>
      </c>
      <c r="CL736" s="26" t="s">
        <v>327</v>
      </c>
      <c r="CO736" s="26" t="s">
        <v>327</v>
      </c>
      <c r="CP736" s="26" t="s">
        <v>327</v>
      </c>
      <c r="CQ736" s="26" t="s">
        <v>327</v>
      </c>
      <c r="CR736" s="26" t="s">
        <v>327</v>
      </c>
      <c r="CU736" s="26" t="s">
        <v>327</v>
      </c>
      <c r="CV736" s="26" t="s">
        <v>327</v>
      </c>
      <c r="CW736" s="26" t="s">
        <v>327</v>
      </c>
      <c r="CX736" s="26" t="s">
        <v>327</v>
      </c>
    </row>
    <row r="737" spans="5:102" x14ac:dyDescent="0.45">
      <c r="E737" s="26" t="s">
        <v>327</v>
      </c>
      <c r="F737" s="26" t="s">
        <v>327</v>
      </c>
      <c r="G737" s="26" t="s">
        <v>327</v>
      </c>
      <c r="H737" s="26" t="s">
        <v>327</v>
      </c>
      <c r="I737" s="26" t="s">
        <v>327</v>
      </c>
      <c r="J737" s="26" t="s">
        <v>327</v>
      </c>
      <c r="K737" s="26" t="s">
        <v>327</v>
      </c>
      <c r="L737" s="26" t="s">
        <v>327</v>
      </c>
      <c r="M737" s="26" t="s">
        <v>327</v>
      </c>
      <c r="O737" s="26" t="s">
        <v>327</v>
      </c>
      <c r="P737" s="26" t="s">
        <v>327</v>
      </c>
      <c r="Q737" s="26" t="s">
        <v>327</v>
      </c>
      <c r="R737" s="26" t="s">
        <v>327</v>
      </c>
      <c r="U737" s="26" t="s">
        <v>327</v>
      </c>
      <c r="V737" s="26" t="s">
        <v>327</v>
      </c>
      <c r="W737" s="26" t="s">
        <v>327</v>
      </c>
      <c r="X737" s="26" t="s">
        <v>327</v>
      </c>
      <c r="AA737" s="26" t="s">
        <v>327</v>
      </c>
      <c r="AB737" s="26" t="s">
        <v>327</v>
      </c>
      <c r="AC737" s="26" t="s">
        <v>327</v>
      </c>
      <c r="AD737" s="26" t="s">
        <v>327</v>
      </c>
      <c r="AG737" s="26" t="s">
        <v>327</v>
      </c>
      <c r="AH737" s="26" t="s">
        <v>327</v>
      </c>
      <c r="AI737" s="26" t="s">
        <v>327</v>
      </c>
      <c r="AJ737" s="26" t="s">
        <v>327</v>
      </c>
      <c r="AM737" s="26" t="s">
        <v>327</v>
      </c>
      <c r="AN737" s="26" t="s">
        <v>327</v>
      </c>
      <c r="AO737" s="26" t="s">
        <v>327</v>
      </c>
      <c r="AP737" s="26" t="s">
        <v>327</v>
      </c>
      <c r="AS737" s="26" t="s">
        <v>327</v>
      </c>
      <c r="AT737" s="26" t="s">
        <v>327</v>
      </c>
      <c r="AU737" s="26" t="s">
        <v>327</v>
      </c>
      <c r="AV737" s="26" t="s">
        <v>327</v>
      </c>
      <c r="AY737" s="26" t="s">
        <v>327</v>
      </c>
      <c r="AZ737" s="26" t="s">
        <v>327</v>
      </c>
      <c r="BA737" s="26" t="s">
        <v>327</v>
      </c>
      <c r="BB737" s="26" t="s">
        <v>327</v>
      </c>
      <c r="BE737" s="26" t="s">
        <v>327</v>
      </c>
      <c r="BF737" s="26" t="s">
        <v>327</v>
      </c>
      <c r="BG737" s="26" t="s">
        <v>327</v>
      </c>
      <c r="BH737" s="26" t="s">
        <v>327</v>
      </c>
      <c r="BK737" s="26" t="s">
        <v>327</v>
      </c>
      <c r="BL737" s="26" t="s">
        <v>327</v>
      </c>
      <c r="BM737" s="26" t="s">
        <v>327</v>
      </c>
      <c r="BN737" s="26" t="s">
        <v>327</v>
      </c>
      <c r="BQ737" s="26" t="s">
        <v>327</v>
      </c>
      <c r="BR737" s="26" t="s">
        <v>327</v>
      </c>
      <c r="BS737" s="26" t="s">
        <v>327</v>
      </c>
      <c r="BT737" s="26" t="s">
        <v>327</v>
      </c>
      <c r="BW737" s="26" t="s">
        <v>327</v>
      </c>
      <c r="BX737" s="26" t="s">
        <v>327</v>
      </c>
      <c r="BY737" s="26" t="s">
        <v>327</v>
      </c>
      <c r="BZ737" s="26" t="s">
        <v>327</v>
      </c>
      <c r="CC737" s="26" t="s">
        <v>327</v>
      </c>
      <c r="CD737" s="26" t="s">
        <v>327</v>
      </c>
      <c r="CE737" s="26" t="s">
        <v>327</v>
      </c>
      <c r="CF737" s="26" t="s">
        <v>327</v>
      </c>
      <c r="CI737" s="26" t="s">
        <v>327</v>
      </c>
      <c r="CJ737" s="26" t="s">
        <v>327</v>
      </c>
      <c r="CK737" s="26" t="s">
        <v>327</v>
      </c>
      <c r="CL737" s="26" t="s">
        <v>327</v>
      </c>
      <c r="CO737" s="26" t="s">
        <v>327</v>
      </c>
      <c r="CP737" s="26" t="s">
        <v>327</v>
      </c>
      <c r="CQ737" s="26" t="s">
        <v>327</v>
      </c>
      <c r="CR737" s="26" t="s">
        <v>327</v>
      </c>
      <c r="CU737" s="26" t="s">
        <v>327</v>
      </c>
      <c r="CV737" s="26" t="s">
        <v>327</v>
      </c>
      <c r="CW737" s="26" t="s">
        <v>327</v>
      </c>
      <c r="CX737" s="26" t="s">
        <v>327</v>
      </c>
    </row>
    <row r="738" spans="5:102" x14ac:dyDescent="0.45">
      <c r="E738" s="26" t="s">
        <v>327</v>
      </c>
      <c r="F738" s="26" t="s">
        <v>327</v>
      </c>
      <c r="G738" s="26" t="s">
        <v>327</v>
      </c>
      <c r="H738" s="26" t="s">
        <v>327</v>
      </c>
      <c r="I738" s="26" t="s">
        <v>327</v>
      </c>
      <c r="J738" s="26" t="s">
        <v>327</v>
      </c>
      <c r="K738" s="26" t="s">
        <v>327</v>
      </c>
      <c r="L738" s="26" t="s">
        <v>327</v>
      </c>
      <c r="M738" s="26" t="s">
        <v>327</v>
      </c>
      <c r="O738" s="26" t="s">
        <v>327</v>
      </c>
      <c r="P738" s="26" t="s">
        <v>327</v>
      </c>
      <c r="Q738" s="26" t="s">
        <v>327</v>
      </c>
      <c r="R738" s="26" t="s">
        <v>327</v>
      </c>
      <c r="U738" s="26" t="s">
        <v>327</v>
      </c>
      <c r="V738" s="26" t="s">
        <v>327</v>
      </c>
      <c r="W738" s="26" t="s">
        <v>327</v>
      </c>
      <c r="X738" s="26" t="s">
        <v>327</v>
      </c>
      <c r="AA738" s="26" t="s">
        <v>327</v>
      </c>
      <c r="AB738" s="26" t="s">
        <v>327</v>
      </c>
      <c r="AC738" s="26" t="s">
        <v>327</v>
      </c>
      <c r="AD738" s="26" t="s">
        <v>327</v>
      </c>
      <c r="AG738" s="26" t="s">
        <v>327</v>
      </c>
      <c r="AH738" s="26" t="s">
        <v>327</v>
      </c>
      <c r="AI738" s="26" t="s">
        <v>327</v>
      </c>
      <c r="AJ738" s="26" t="s">
        <v>327</v>
      </c>
      <c r="AM738" s="26" t="s">
        <v>327</v>
      </c>
      <c r="AN738" s="26" t="s">
        <v>327</v>
      </c>
      <c r="AO738" s="26" t="s">
        <v>327</v>
      </c>
      <c r="AP738" s="26" t="s">
        <v>327</v>
      </c>
      <c r="AS738" s="26" t="s">
        <v>327</v>
      </c>
      <c r="AT738" s="26" t="s">
        <v>327</v>
      </c>
      <c r="AU738" s="26" t="s">
        <v>327</v>
      </c>
      <c r="AV738" s="26" t="s">
        <v>327</v>
      </c>
      <c r="AY738" s="26" t="s">
        <v>327</v>
      </c>
      <c r="AZ738" s="26" t="s">
        <v>327</v>
      </c>
      <c r="BA738" s="26" t="s">
        <v>327</v>
      </c>
      <c r="BB738" s="26" t="s">
        <v>327</v>
      </c>
      <c r="BE738" s="26" t="s">
        <v>327</v>
      </c>
      <c r="BF738" s="26" t="s">
        <v>327</v>
      </c>
      <c r="BG738" s="26" t="s">
        <v>327</v>
      </c>
      <c r="BH738" s="26" t="s">
        <v>327</v>
      </c>
      <c r="BK738" s="26" t="s">
        <v>327</v>
      </c>
      <c r="BL738" s="26" t="s">
        <v>327</v>
      </c>
      <c r="BM738" s="26" t="s">
        <v>327</v>
      </c>
      <c r="BN738" s="26" t="s">
        <v>327</v>
      </c>
      <c r="BQ738" s="26" t="s">
        <v>327</v>
      </c>
      <c r="BR738" s="26" t="s">
        <v>327</v>
      </c>
      <c r="BS738" s="26" t="s">
        <v>327</v>
      </c>
      <c r="BT738" s="26" t="s">
        <v>327</v>
      </c>
      <c r="BW738" s="26" t="s">
        <v>327</v>
      </c>
      <c r="BX738" s="26" t="s">
        <v>327</v>
      </c>
      <c r="BY738" s="26" t="s">
        <v>327</v>
      </c>
      <c r="BZ738" s="26" t="s">
        <v>327</v>
      </c>
      <c r="CC738" s="26" t="s">
        <v>327</v>
      </c>
      <c r="CD738" s="26" t="s">
        <v>327</v>
      </c>
      <c r="CE738" s="26" t="s">
        <v>327</v>
      </c>
      <c r="CF738" s="26" t="s">
        <v>327</v>
      </c>
      <c r="CI738" s="26" t="s">
        <v>327</v>
      </c>
      <c r="CJ738" s="26" t="s">
        <v>327</v>
      </c>
      <c r="CK738" s="26" t="s">
        <v>327</v>
      </c>
      <c r="CL738" s="26" t="s">
        <v>327</v>
      </c>
      <c r="CO738" s="26" t="s">
        <v>327</v>
      </c>
      <c r="CP738" s="26" t="s">
        <v>327</v>
      </c>
      <c r="CQ738" s="26" t="s">
        <v>327</v>
      </c>
      <c r="CR738" s="26" t="s">
        <v>327</v>
      </c>
      <c r="CU738" s="26" t="s">
        <v>327</v>
      </c>
      <c r="CV738" s="26" t="s">
        <v>327</v>
      </c>
      <c r="CW738" s="26" t="s">
        <v>327</v>
      </c>
      <c r="CX738" s="26" t="s">
        <v>327</v>
      </c>
    </row>
    <row r="739" spans="5:102" x14ac:dyDescent="0.45">
      <c r="E739" s="26" t="s">
        <v>327</v>
      </c>
      <c r="F739" s="26" t="s">
        <v>327</v>
      </c>
      <c r="G739" s="26" t="s">
        <v>327</v>
      </c>
      <c r="H739" s="26" t="s">
        <v>327</v>
      </c>
      <c r="I739" s="26" t="s">
        <v>327</v>
      </c>
      <c r="J739" s="26" t="s">
        <v>327</v>
      </c>
      <c r="K739" s="26" t="s">
        <v>327</v>
      </c>
      <c r="L739" s="26" t="s">
        <v>327</v>
      </c>
      <c r="M739" s="26" t="s">
        <v>327</v>
      </c>
      <c r="O739" s="26" t="s">
        <v>327</v>
      </c>
      <c r="P739" s="26" t="s">
        <v>327</v>
      </c>
      <c r="Q739" s="26" t="s">
        <v>327</v>
      </c>
      <c r="R739" s="26" t="s">
        <v>327</v>
      </c>
      <c r="U739" s="26" t="s">
        <v>327</v>
      </c>
      <c r="V739" s="26" t="s">
        <v>327</v>
      </c>
      <c r="W739" s="26" t="s">
        <v>327</v>
      </c>
      <c r="X739" s="26" t="s">
        <v>327</v>
      </c>
      <c r="AA739" s="26" t="s">
        <v>327</v>
      </c>
      <c r="AB739" s="26" t="s">
        <v>327</v>
      </c>
      <c r="AC739" s="26" t="s">
        <v>327</v>
      </c>
      <c r="AD739" s="26" t="s">
        <v>327</v>
      </c>
      <c r="AG739" s="26" t="s">
        <v>327</v>
      </c>
      <c r="AH739" s="26" t="s">
        <v>327</v>
      </c>
      <c r="AI739" s="26" t="s">
        <v>327</v>
      </c>
      <c r="AJ739" s="26" t="s">
        <v>327</v>
      </c>
      <c r="AM739" s="26" t="s">
        <v>327</v>
      </c>
      <c r="AN739" s="26" t="s">
        <v>327</v>
      </c>
      <c r="AO739" s="26" t="s">
        <v>327</v>
      </c>
      <c r="AP739" s="26" t="s">
        <v>327</v>
      </c>
      <c r="AS739" s="26" t="s">
        <v>327</v>
      </c>
      <c r="AT739" s="26" t="s">
        <v>327</v>
      </c>
      <c r="AU739" s="26" t="s">
        <v>327</v>
      </c>
      <c r="AV739" s="26" t="s">
        <v>327</v>
      </c>
      <c r="AY739" s="26" t="s">
        <v>327</v>
      </c>
      <c r="AZ739" s="26" t="s">
        <v>327</v>
      </c>
      <c r="BA739" s="26" t="s">
        <v>327</v>
      </c>
      <c r="BB739" s="26" t="s">
        <v>327</v>
      </c>
      <c r="BE739" s="26" t="s">
        <v>327</v>
      </c>
      <c r="BF739" s="26" t="s">
        <v>327</v>
      </c>
      <c r="BG739" s="26" t="s">
        <v>327</v>
      </c>
      <c r="BH739" s="26" t="s">
        <v>327</v>
      </c>
      <c r="BK739" s="26" t="s">
        <v>327</v>
      </c>
      <c r="BL739" s="26" t="s">
        <v>327</v>
      </c>
      <c r="BM739" s="26" t="s">
        <v>327</v>
      </c>
      <c r="BN739" s="26" t="s">
        <v>327</v>
      </c>
      <c r="BQ739" s="26" t="s">
        <v>327</v>
      </c>
      <c r="BR739" s="26" t="s">
        <v>327</v>
      </c>
      <c r="BS739" s="26" t="s">
        <v>327</v>
      </c>
      <c r="BT739" s="26" t="s">
        <v>327</v>
      </c>
      <c r="BW739" s="26" t="s">
        <v>327</v>
      </c>
      <c r="BX739" s="26" t="s">
        <v>327</v>
      </c>
      <c r="BY739" s="26" t="s">
        <v>327</v>
      </c>
      <c r="BZ739" s="26" t="s">
        <v>327</v>
      </c>
      <c r="CC739" s="26" t="s">
        <v>327</v>
      </c>
      <c r="CD739" s="26" t="s">
        <v>327</v>
      </c>
      <c r="CE739" s="26" t="s">
        <v>327</v>
      </c>
      <c r="CF739" s="26" t="s">
        <v>327</v>
      </c>
      <c r="CI739" s="26" t="s">
        <v>327</v>
      </c>
      <c r="CJ739" s="26" t="s">
        <v>327</v>
      </c>
      <c r="CK739" s="26" t="s">
        <v>327</v>
      </c>
      <c r="CL739" s="26" t="s">
        <v>327</v>
      </c>
      <c r="CO739" s="26" t="s">
        <v>327</v>
      </c>
      <c r="CP739" s="26" t="s">
        <v>327</v>
      </c>
      <c r="CQ739" s="26" t="s">
        <v>327</v>
      </c>
      <c r="CR739" s="26" t="s">
        <v>327</v>
      </c>
      <c r="CU739" s="26" t="s">
        <v>327</v>
      </c>
      <c r="CV739" s="26" t="s">
        <v>327</v>
      </c>
      <c r="CW739" s="26" t="s">
        <v>327</v>
      </c>
      <c r="CX739" s="26" t="s">
        <v>327</v>
      </c>
    </row>
    <row r="740" spans="5:102" x14ac:dyDescent="0.45">
      <c r="E740" s="26" t="s">
        <v>327</v>
      </c>
      <c r="F740" s="26" t="s">
        <v>327</v>
      </c>
      <c r="G740" s="26" t="s">
        <v>327</v>
      </c>
      <c r="H740" s="26" t="s">
        <v>327</v>
      </c>
      <c r="I740" s="26" t="s">
        <v>327</v>
      </c>
      <c r="J740" s="26" t="s">
        <v>327</v>
      </c>
      <c r="K740" s="26" t="s">
        <v>327</v>
      </c>
      <c r="L740" s="26" t="s">
        <v>327</v>
      </c>
      <c r="M740" s="26" t="s">
        <v>327</v>
      </c>
      <c r="O740" s="26" t="s">
        <v>327</v>
      </c>
      <c r="P740" s="26" t="s">
        <v>327</v>
      </c>
      <c r="Q740" s="26" t="s">
        <v>327</v>
      </c>
      <c r="R740" s="26" t="s">
        <v>327</v>
      </c>
      <c r="U740" s="26" t="s">
        <v>327</v>
      </c>
      <c r="V740" s="26" t="s">
        <v>327</v>
      </c>
      <c r="W740" s="26" t="s">
        <v>327</v>
      </c>
      <c r="X740" s="26" t="s">
        <v>327</v>
      </c>
      <c r="AA740" s="26" t="s">
        <v>327</v>
      </c>
      <c r="AB740" s="26" t="s">
        <v>327</v>
      </c>
      <c r="AC740" s="26" t="s">
        <v>327</v>
      </c>
      <c r="AD740" s="26" t="s">
        <v>327</v>
      </c>
      <c r="AG740" s="26" t="s">
        <v>327</v>
      </c>
      <c r="AH740" s="26" t="s">
        <v>327</v>
      </c>
      <c r="AI740" s="26" t="s">
        <v>327</v>
      </c>
      <c r="AJ740" s="26" t="s">
        <v>327</v>
      </c>
      <c r="AM740" s="26" t="s">
        <v>327</v>
      </c>
      <c r="AN740" s="26" t="s">
        <v>327</v>
      </c>
      <c r="AO740" s="26" t="s">
        <v>327</v>
      </c>
      <c r="AP740" s="26" t="s">
        <v>327</v>
      </c>
      <c r="AS740" s="26" t="s">
        <v>327</v>
      </c>
      <c r="AT740" s="26" t="s">
        <v>327</v>
      </c>
      <c r="AU740" s="26" t="s">
        <v>327</v>
      </c>
      <c r="AV740" s="26" t="s">
        <v>327</v>
      </c>
      <c r="AY740" s="26" t="s">
        <v>327</v>
      </c>
      <c r="AZ740" s="26" t="s">
        <v>327</v>
      </c>
      <c r="BA740" s="26" t="s">
        <v>327</v>
      </c>
      <c r="BB740" s="26" t="s">
        <v>327</v>
      </c>
      <c r="BE740" s="26" t="s">
        <v>327</v>
      </c>
      <c r="BF740" s="26" t="s">
        <v>327</v>
      </c>
      <c r="BG740" s="26" t="s">
        <v>327</v>
      </c>
      <c r="BH740" s="26" t="s">
        <v>327</v>
      </c>
      <c r="BK740" s="26" t="s">
        <v>327</v>
      </c>
      <c r="BL740" s="26" t="s">
        <v>327</v>
      </c>
      <c r="BM740" s="26" t="s">
        <v>327</v>
      </c>
      <c r="BN740" s="26" t="s">
        <v>327</v>
      </c>
      <c r="BQ740" s="26" t="s">
        <v>327</v>
      </c>
      <c r="BR740" s="26" t="s">
        <v>327</v>
      </c>
      <c r="BS740" s="26" t="s">
        <v>327</v>
      </c>
      <c r="BT740" s="26" t="s">
        <v>327</v>
      </c>
      <c r="BW740" s="26" t="s">
        <v>327</v>
      </c>
      <c r="BX740" s="26" t="s">
        <v>327</v>
      </c>
      <c r="BY740" s="26" t="s">
        <v>327</v>
      </c>
      <c r="BZ740" s="26" t="s">
        <v>327</v>
      </c>
      <c r="CC740" s="26" t="s">
        <v>327</v>
      </c>
      <c r="CD740" s="26" t="s">
        <v>327</v>
      </c>
      <c r="CE740" s="26" t="s">
        <v>327</v>
      </c>
      <c r="CF740" s="26" t="s">
        <v>327</v>
      </c>
      <c r="CI740" s="26" t="s">
        <v>327</v>
      </c>
      <c r="CJ740" s="26" t="s">
        <v>327</v>
      </c>
      <c r="CK740" s="26" t="s">
        <v>327</v>
      </c>
      <c r="CL740" s="26" t="s">
        <v>327</v>
      </c>
      <c r="CO740" s="26" t="s">
        <v>327</v>
      </c>
      <c r="CP740" s="26" t="s">
        <v>327</v>
      </c>
      <c r="CQ740" s="26" t="s">
        <v>327</v>
      </c>
      <c r="CR740" s="26" t="s">
        <v>327</v>
      </c>
      <c r="CU740" s="26" t="s">
        <v>327</v>
      </c>
      <c r="CV740" s="26" t="s">
        <v>327</v>
      </c>
      <c r="CW740" s="26" t="s">
        <v>327</v>
      </c>
      <c r="CX740" s="26" t="s">
        <v>327</v>
      </c>
    </row>
    <row r="741" spans="5:102" x14ac:dyDescent="0.45">
      <c r="E741" s="26" t="s">
        <v>327</v>
      </c>
      <c r="F741" s="26" t="s">
        <v>327</v>
      </c>
      <c r="G741" s="26" t="s">
        <v>327</v>
      </c>
      <c r="H741" s="26" t="s">
        <v>327</v>
      </c>
      <c r="I741" s="26" t="s">
        <v>327</v>
      </c>
      <c r="J741" s="26" t="s">
        <v>327</v>
      </c>
      <c r="K741" s="26" t="s">
        <v>327</v>
      </c>
      <c r="L741" s="26" t="s">
        <v>327</v>
      </c>
      <c r="M741" s="26" t="s">
        <v>327</v>
      </c>
      <c r="O741" s="26" t="s">
        <v>327</v>
      </c>
      <c r="P741" s="26" t="s">
        <v>327</v>
      </c>
      <c r="Q741" s="26" t="s">
        <v>327</v>
      </c>
      <c r="R741" s="26" t="s">
        <v>327</v>
      </c>
      <c r="U741" s="26" t="s">
        <v>327</v>
      </c>
      <c r="V741" s="26" t="s">
        <v>327</v>
      </c>
      <c r="W741" s="26" t="s">
        <v>327</v>
      </c>
      <c r="X741" s="26" t="s">
        <v>327</v>
      </c>
      <c r="AA741" s="26" t="s">
        <v>327</v>
      </c>
      <c r="AB741" s="26" t="s">
        <v>327</v>
      </c>
      <c r="AC741" s="26" t="s">
        <v>327</v>
      </c>
      <c r="AD741" s="26" t="s">
        <v>327</v>
      </c>
      <c r="AG741" s="26" t="s">
        <v>327</v>
      </c>
      <c r="AH741" s="26" t="s">
        <v>327</v>
      </c>
      <c r="AI741" s="26" t="s">
        <v>327</v>
      </c>
      <c r="AJ741" s="26" t="s">
        <v>327</v>
      </c>
      <c r="AM741" s="26" t="s">
        <v>327</v>
      </c>
      <c r="AN741" s="26" t="s">
        <v>327</v>
      </c>
      <c r="AO741" s="26" t="s">
        <v>327</v>
      </c>
      <c r="AP741" s="26" t="s">
        <v>327</v>
      </c>
      <c r="AS741" s="26" t="s">
        <v>327</v>
      </c>
      <c r="AT741" s="26" t="s">
        <v>327</v>
      </c>
      <c r="AU741" s="26" t="s">
        <v>327</v>
      </c>
      <c r="AV741" s="26" t="s">
        <v>327</v>
      </c>
      <c r="AY741" s="26" t="s">
        <v>327</v>
      </c>
      <c r="AZ741" s="26" t="s">
        <v>327</v>
      </c>
      <c r="BA741" s="26" t="s">
        <v>327</v>
      </c>
      <c r="BB741" s="26" t="s">
        <v>327</v>
      </c>
      <c r="BE741" s="26" t="s">
        <v>327</v>
      </c>
      <c r="BF741" s="26" t="s">
        <v>327</v>
      </c>
      <c r="BG741" s="26" t="s">
        <v>327</v>
      </c>
      <c r="BH741" s="26" t="s">
        <v>327</v>
      </c>
      <c r="BK741" s="26" t="s">
        <v>327</v>
      </c>
      <c r="BL741" s="26" t="s">
        <v>327</v>
      </c>
      <c r="BM741" s="26" t="s">
        <v>327</v>
      </c>
      <c r="BN741" s="26" t="s">
        <v>327</v>
      </c>
      <c r="BQ741" s="26" t="s">
        <v>327</v>
      </c>
      <c r="BR741" s="26" t="s">
        <v>327</v>
      </c>
      <c r="BS741" s="26" t="s">
        <v>327</v>
      </c>
      <c r="BT741" s="26" t="s">
        <v>327</v>
      </c>
      <c r="BW741" s="26" t="s">
        <v>327</v>
      </c>
      <c r="BX741" s="26" t="s">
        <v>327</v>
      </c>
      <c r="BY741" s="26" t="s">
        <v>327</v>
      </c>
      <c r="BZ741" s="26" t="s">
        <v>327</v>
      </c>
      <c r="CC741" s="26" t="s">
        <v>327</v>
      </c>
      <c r="CD741" s="26" t="s">
        <v>327</v>
      </c>
      <c r="CE741" s="26" t="s">
        <v>327</v>
      </c>
      <c r="CF741" s="26" t="s">
        <v>327</v>
      </c>
      <c r="CI741" s="26" t="s">
        <v>327</v>
      </c>
      <c r="CJ741" s="26" t="s">
        <v>327</v>
      </c>
      <c r="CK741" s="26" t="s">
        <v>327</v>
      </c>
      <c r="CL741" s="26" t="s">
        <v>327</v>
      </c>
      <c r="CO741" s="26" t="s">
        <v>327</v>
      </c>
      <c r="CP741" s="26" t="s">
        <v>327</v>
      </c>
      <c r="CQ741" s="26" t="s">
        <v>327</v>
      </c>
      <c r="CR741" s="26" t="s">
        <v>327</v>
      </c>
      <c r="CU741" s="26" t="s">
        <v>327</v>
      </c>
      <c r="CV741" s="26" t="s">
        <v>327</v>
      </c>
      <c r="CW741" s="26" t="s">
        <v>327</v>
      </c>
      <c r="CX741" s="26" t="s">
        <v>327</v>
      </c>
    </row>
    <row r="742" spans="5:102" x14ac:dyDescent="0.45">
      <c r="E742" s="26" t="s">
        <v>327</v>
      </c>
      <c r="F742" s="26" t="s">
        <v>327</v>
      </c>
      <c r="G742" s="26" t="s">
        <v>327</v>
      </c>
      <c r="H742" s="26" t="s">
        <v>327</v>
      </c>
      <c r="I742" s="26" t="s">
        <v>327</v>
      </c>
      <c r="J742" s="26" t="s">
        <v>327</v>
      </c>
      <c r="K742" s="26" t="s">
        <v>327</v>
      </c>
      <c r="L742" s="26" t="s">
        <v>327</v>
      </c>
      <c r="M742" s="26" t="s">
        <v>327</v>
      </c>
      <c r="O742" s="26" t="s">
        <v>327</v>
      </c>
      <c r="P742" s="26" t="s">
        <v>327</v>
      </c>
      <c r="Q742" s="26" t="s">
        <v>327</v>
      </c>
      <c r="R742" s="26" t="s">
        <v>327</v>
      </c>
      <c r="U742" s="26" t="s">
        <v>327</v>
      </c>
      <c r="V742" s="26" t="s">
        <v>327</v>
      </c>
      <c r="W742" s="26" t="s">
        <v>327</v>
      </c>
      <c r="X742" s="26" t="s">
        <v>327</v>
      </c>
      <c r="AA742" s="26" t="s">
        <v>327</v>
      </c>
      <c r="AB742" s="26" t="s">
        <v>327</v>
      </c>
      <c r="AC742" s="26" t="s">
        <v>327</v>
      </c>
      <c r="AD742" s="26" t="s">
        <v>327</v>
      </c>
      <c r="AG742" s="26" t="s">
        <v>327</v>
      </c>
      <c r="AH742" s="26" t="s">
        <v>327</v>
      </c>
      <c r="AI742" s="26" t="s">
        <v>327</v>
      </c>
      <c r="AJ742" s="26" t="s">
        <v>327</v>
      </c>
      <c r="AM742" s="26" t="s">
        <v>327</v>
      </c>
      <c r="AN742" s="26" t="s">
        <v>327</v>
      </c>
      <c r="AO742" s="26" t="s">
        <v>327</v>
      </c>
      <c r="AP742" s="26" t="s">
        <v>327</v>
      </c>
      <c r="AS742" s="26" t="s">
        <v>327</v>
      </c>
      <c r="AT742" s="26" t="s">
        <v>327</v>
      </c>
      <c r="AU742" s="26" t="s">
        <v>327</v>
      </c>
      <c r="AV742" s="26" t="s">
        <v>327</v>
      </c>
      <c r="AY742" s="26" t="s">
        <v>327</v>
      </c>
      <c r="AZ742" s="26" t="s">
        <v>327</v>
      </c>
      <c r="BA742" s="26" t="s">
        <v>327</v>
      </c>
      <c r="BB742" s="26" t="s">
        <v>327</v>
      </c>
      <c r="BE742" s="26" t="s">
        <v>327</v>
      </c>
      <c r="BF742" s="26" t="s">
        <v>327</v>
      </c>
      <c r="BG742" s="26" t="s">
        <v>327</v>
      </c>
      <c r="BH742" s="26" t="s">
        <v>327</v>
      </c>
      <c r="BK742" s="26" t="s">
        <v>327</v>
      </c>
      <c r="BL742" s="26" t="s">
        <v>327</v>
      </c>
      <c r="BM742" s="26" t="s">
        <v>327</v>
      </c>
      <c r="BN742" s="26" t="s">
        <v>327</v>
      </c>
      <c r="BQ742" s="26" t="s">
        <v>327</v>
      </c>
      <c r="BR742" s="26" t="s">
        <v>327</v>
      </c>
      <c r="BS742" s="26" t="s">
        <v>327</v>
      </c>
      <c r="BT742" s="26" t="s">
        <v>327</v>
      </c>
      <c r="BW742" s="26" t="s">
        <v>327</v>
      </c>
      <c r="BX742" s="26" t="s">
        <v>327</v>
      </c>
      <c r="BY742" s="26" t="s">
        <v>327</v>
      </c>
      <c r="BZ742" s="26" t="s">
        <v>327</v>
      </c>
      <c r="CC742" s="26" t="s">
        <v>327</v>
      </c>
      <c r="CD742" s="26" t="s">
        <v>327</v>
      </c>
      <c r="CE742" s="26" t="s">
        <v>327</v>
      </c>
      <c r="CF742" s="26" t="s">
        <v>327</v>
      </c>
      <c r="CI742" s="26" t="s">
        <v>327</v>
      </c>
      <c r="CJ742" s="26" t="s">
        <v>327</v>
      </c>
      <c r="CK742" s="26" t="s">
        <v>327</v>
      </c>
      <c r="CL742" s="26" t="s">
        <v>327</v>
      </c>
      <c r="CO742" s="26" t="s">
        <v>327</v>
      </c>
      <c r="CP742" s="26" t="s">
        <v>327</v>
      </c>
      <c r="CQ742" s="26" t="s">
        <v>327</v>
      </c>
      <c r="CR742" s="26" t="s">
        <v>327</v>
      </c>
      <c r="CU742" s="26" t="s">
        <v>327</v>
      </c>
      <c r="CV742" s="26" t="s">
        <v>327</v>
      </c>
      <c r="CW742" s="26" t="s">
        <v>327</v>
      </c>
      <c r="CX742" s="26" t="s">
        <v>327</v>
      </c>
    </row>
    <row r="743" spans="5:102" x14ac:dyDescent="0.45">
      <c r="E743" s="26" t="s">
        <v>327</v>
      </c>
      <c r="F743" s="26" t="s">
        <v>327</v>
      </c>
      <c r="G743" s="26" t="s">
        <v>327</v>
      </c>
      <c r="H743" s="26" t="s">
        <v>327</v>
      </c>
      <c r="I743" s="26" t="s">
        <v>327</v>
      </c>
      <c r="J743" s="26" t="s">
        <v>327</v>
      </c>
      <c r="K743" s="26" t="s">
        <v>327</v>
      </c>
      <c r="L743" s="26" t="s">
        <v>327</v>
      </c>
      <c r="M743" s="26" t="s">
        <v>327</v>
      </c>
      <c r="O743" s="26" t="s">
        <v>327</v>
      </c>
      <c r="P743" s="26" t="s">
        <v>327</v>
      </c>
      <c r="Q743" s="26" t="s">
        <v>327</v>
      </c>
      <c r="R743" s="26" t="s">
        <v>327</v>
      </c>
      <c r="U743" s="26" t="s">
        <v>327</v>
      </c>
      <c r="V743" s="26" t="s">
        <v>327</v>
      </c>
      <c r="W743" s="26" t="s">
        <v>327</v>
      </c>
      <c r="X743" s="26" t="s">
        <v>327</v>
      </c>
      <c r="AA743" s="26" t="s">
        <v>327</v>
      </c>
      <c r="AB743" s="26" t="s">
        <v>327</v>
      </c>
      <c r="AC743" s="26" t="s">
        <v>327</v>
      </c>
      <c r="AD743" s="26" t="s">
        <v>327</v>
      </c>
      <c r="AG743" s="26" t="s">
        <v>327</v>
      </c>
      <c r="AH743" s="26" t="s">
        <v>327</v>
      </c>
      <c r="AI743" s="26" t="s">
        <v>327</v>
      </c>
      <c r="AJ743" s="26" t="s">
        <v>327</v>
      </c>
      <c r="AM743" s="26" t="s">
        <v>327</v>
      </c>
      <c r="AN743" s="26" t="s">
        <v>327</v>
      </c>
      <c r="AO743" s="26" t="s">
        <v>327</v>
      </c>
      <c r="AP743" s="26" t="s">
        <v>327</v>
      </c>
      <c r="AS743" s="26" t="s">
        <v>327</v>
      </c>
      <c r="AT743" s="26" t="s">
        <v>327</v>
      </c>
      <c r="AU743" s="26" t="s">
        <v>327</v>
      </c>
      <c r="AV743" s="26" t="s">
        <v>327</v>
      </c>
      <c r="AY743" s="26" t="s">
        <v>327</v>
      </c>
      <c r="AZ743" s="26" t="s">
        <v>327</v>
      </c>
      <c r="BA743" s="26" t="s">
        <v>327</v>
      </c>
      <c r="BB743" s="26" t="s">
        <v>327</v>
      </c>
      <c r="BE743" s="26" t="s">
        <v>327</v>
      </c>
      <c r="BF743" s="26" t="s">
        <v>327</v>
      </c>
      <c r="BG743" s="26" t="s">
        <v>327</v>
      </c>
      <c r="BH743" s="26" t="s">
        <v>327</v>
      </c>
      <c r="BK743" s="26" t="s">
        <v>327</v>
      </c>
      <c r="BL743" s="26" t="s">
        <v>327</v>
      </c>
      <c r="BM743" s="26" t="s">
        <v>327</v>
      </c>
      <c r="BN743" s="26" t="s">
        <v>327</v>
      </c>
      <c r="BQ743" s="26" t="s">
        <v>327</v>
      </c>
      <c r="BR743" s="26" t="s">
        <v>327</v>
      </c>
      <c r="BS743" s="26" t="s">
        <v>327</v>
      </c>
      <c r="BT743" s="26" t="s">
        <v>327</v>
      </c>
      <c r="BW743" s="26" t="s">
        <v>327</v>
      </c>
      <c r="BX743" s="26" t="s">
        <v>327</v>
      </c>
      <c r="BY743" s="26" t="s">
        <v>327</v>
      </c>
      <c r="BZ743" s="26" t="s">
        <v>327</v>
      </c>
      <c r="CC743" s="26" t="s">
        <v>327</v>
      </c>
      <c r="CD743" s="26" t="s">
        <v>327</v>
      </c>
      <c r="CE743" s="26" t="s">
        <v>327</v>
      </c>
      <c r="CF743" s="26" t="s">
        <v>327</v>
      </c>
      <c r="CI743" s="26" t="s">
        <v>327</v>
      </c>
      <c r="CJ743" s="26" t="s">
        <v>327</v>
      </c>
      <c r="CK743" s="26" t="s">
        <v>327</v>
      </c>
      <c r="CL743" s="26" t="s">
        <v>327</v>
      </c>
      <c r="CO743" s="26" t="s">
        <v>327</v>
      </c>
      <c r="CP743" s="26" t="s">
        <v>327</v>
      </c>
      <c r="CQ743" s="26" t="s">
        <v>327</v>
      </c>
      <c r="CR743" s="26" t="s">
        <v>327</v>
      </c>
      <c r="CU743" s="26" t="s">
        <v>327</v>
      </c>
      <c r="CV743" s="26" t="s">
        <v>327</v>
      </c>
      <c r="CW743" s="26" t="s">
        <v>327</v>
      </c>
      <c r="CX743" s="26" t="s">
        <v>327</v>
      </c>
    </row>
    <row r="744" spans="5:102" x14ac:dyDescent="0.45">
      <c r="E744" s="26" t="s">
        <v>327</v>
      </c>
      <c r="F744" s="26" t="s">
        <v>327</v>
      </c>
      <c r="G744" s="26" t="s">
        <v>327</v>
      </c>
      <c r="H744" s="26" t="s">
        <v>327</v>
      </c>
      <c r="I744" s="26" t="s">
        <v>327</v>
      </c>
      <c r="J744" s="26" t="s">
        <v>327</v>
      </c>
      <c r="K744" s="26" t="s">
        <v>327</v>
      </c>
      <c r="L744" s="26" t="s">
        <v>327</v>
      </c>
      <c r="M744" s="26" t="s">
        <v>327</v>
      </c>
      <c r="O744" s="26" t="s">
        <v>327</v>
      </c>
      <c r="P744" s="26" t="s">
        <v>327</v>
      </c>
      <c r="Q744" s="26" t="s">
        <v>327</v>
      </c>
      <c r="R744" s="26" t="s">
        <v>327</v>
      </c>
      <c r="U744" s="26" t="s">
        <v>327</v>
      </c>
      <c r="V744" s="26" t="s">
        <v>327</v>
      </c>
      <c r="W744" s="26" t="s">
        <v>327</v>
      </c>
      <c r="X744" s="26" t="s">
        <v>327</v>
      </c>
      <c r="AA744" s="26" t="s">
        <v>327</v>
      </c>
      <c r="AB744" s="26" t="s">
        <v>327</v>
      </c>
      <c r="AC744" s="26" t="s">
        <v>327</v>
      </c>
      <c r="AD744" s="26" t="s">
        <v>327</v>
      </c>
      <c r="AG744" s="26" t="s">
        <v>327</v>
      </c>
      <c r="AH744" s="26" t="s">
        <v>327</v>
      </c>
      <c r="AI744" s="26" t="s">
        <v>327</v>
      </c>
      <c r="AJ744" s="26" t="s">
        <v>327</v>
      </c>
      <c r="AM744" s="26" t="s">
        <v>327</v>
      </c>
      <c r="AN744" s="26" t="s">
        <v>327</v>
      </c>
      <c r="AO744" s="26" t="s">
        <v>327</v>
      </c>
      <c r="AP744" s="26" t="s">
        <v>327</v>
      </c>
      <c r="AS744" s="26" t="s">
        <v>327</v>
      </c>
      <c r="AT744" s="26" t="s">
        <v>327</v>
      </c>
      <c r="AU744" s="26" t="s">
        <v>327</v>
      </c>
      <c r="AV744" s="26" t="s">
        <v>327</v>
      </c>
      <c r="AY744" s="26" t="s">
        <v>327</v>
      </c>
      <c r="AZ744" s="26" t="s">
        <v>327</v>
      </c>
      <c r="BA744" s="26" t="s">
        <v>327</v>
      </c>
      <c r="BB744" s="26" t="s">
        <v>327</v>
      </c>
      <c r="BE744" s="26" t="s">
        <v>327</v>
      </c>
      <c r="BF744" s="26" t="s">
        <v>327</v>
      </c>
      <c r="BG744" s="26" t="s">
        <v>327</v>
      </c>
      <c r="BH744" s="26" t="s">
        <v>327</v>
      </c>
      <c r="BK744" s="26" t="s">
        <v>327</v>
      </c>
      <c r="BL744" s="26" t="s">
        <v>327</v>
      </c>
      <c r="BM744" s="26" t="s">
        <v>327</v>
      </c>
      <c r="BN744" s="26" t="s">
        <v>327</v>
      </c>
      <c r="BQ744" s="26" t="s">
        <v>327</v>
      </c>
      <c r="BR744" s="26" t="s">
        <v>327</v>
      </c>
      <c r="BS744" s="26" t="s">
        <v>327</v>
      </c>
      <c r="BT744" s="26" t="s">
        <v>327</v>
      </c>
      <c r="BW744" s="26" t="s">
        <v>327</v>
      </c>
      <c r="BX744" s="26" t="s">
        <v>327</v>
      </c>
      <c r="BY744" s="26" t="s">
        <v>327</v>
      </c>
      <c r="BZ744" s="26" t="s">
        <v>327</v>
      </c>
      <c r="CC744" s="26" t="s">
        <v>327</v>
      </c>
      <c r="CD744" s="26" t="s">
        <v>327</v>
      </c>
      <c r="CE744" s="26" t="s">
        <v>327</v>
      </c>
      <c r="CF744" s="26" t="s">
        <v>327</v>
      </c>
      <c r="CI744" s="26" t="s">
        <v>327</v>
      </c>
      <c r="CJ744" s="26" t="s">
        <v>327</v>
      </c>
      <c r="CK744" s="26" t="s">
        <v>327</v>
      </c>
      <c r="CL744" s="26" t="s">
        <v>327</v>
      </c>
      <c r="CO744" s="26" t="s">
        <v>327</v>
      </c>
      <c r="CP744" s="26" t="s">
        <v>327</v>
      </c>
      <c r="CQ744" s="26" t="s">
        <v>327</v>
      </c>
      <c r="CR744" s="26" t="s">
        <v>327</v>
      </c>
      <c r="CU744" s="26" t="s">
        <v>327</v>
      </c>
      <c r="CV744" s="26" t="s">
        <v>327</v>
      </c>
      <c r="CW744" s="26" t="s">
        <v>327</v>
      </c>
      <c r="CX744" s="26" t="s">
        <v>327</v>
      </c>
    </row>
    <row r="745" spans="5:102" x14ac:dyDescent="0.45">
      <c r="E745" s="26" t="s">
        <v>327</v>
      </c>
      <c r="F745" s="26" t="s">
        <v>327</v>
      </c>
      <c r="G745" s="26" t="s">
        <v>327</v>
      </c>
      <c r="H745" s="26" t="s">
        <v>327</v>
      </c>
      <c r="I745" s="26" t="s">
        <v>327</v>
      </c>
      <c r="J745" s="26" t="s">
        <v>327</v>
      </c>
      <c r="K745" s="26" t="s">
        <v>327</v>
      </c>
      <c r="L745" s="26" t="s">
        <v>327</v>
      </c>
      <c r="M745" s="26" t="s">
        <v>327</v>
      </c>
      <c r="O745" s="26" t="s">
        <v>327</v>
      </c>
      <c r="P745" s="26" t="s">
        <v>327</v>
      </c>
      <c r="Q745" s="26" t="s">
        <v>327</v>
      </c>
      <c r="R745" s="26" t="s">
        <v>327</v>
      </c>
      <c r="U745" s="26" t="s">
        <v>327</v>
      </c>
      <c r="V745" s="26" t="s">
        <v>327</v>
      </c>
      <c r="W745" s="26" t="s">
        <v>327</v>
      </c>
      <c r="X745" s="26" t="s">
        <v>327</v>
      </c>
      <c r="AA745" s="26" t="s">
        <v>327</v>
      </c>
      <c r="AB745" s="26" t="s">
        <v>327</v>
      </c>
      <c r="AC745" s="26" t="s">
        <v>327</v>
      </c>
      <c r="AD745" s="26" t="s">
        <v>327</v>
      </c>
      <c r="AG745" s="26" t="s">
        <v>327</v>
      </c>
      <c r="AH745" s="26" t="s">
        <v>327</v>
      </c>
      <c r="AI745" s="26" t="s">
        <v>327</v>
      </c>
      <c r="AJ745" s="26" t="s">
        <v>327</v>
      </c>
      <c r="AM745" s="26" t="s">
        <v>327</v>
      </c>
      <c r="AN745" s="26" t="s">
        <v>327</v>
      </c>
      <c r="AO745" s="26" t="s">
        <v>327</v>
      </c>
      <c r="AP745" s="26" t="s">
        <v>327</v>
      </c>
      <c r="AS745" s="26" t="s">
        <v>327</v>
      </c>
      <c r="AT745" s="26" t="s">
        <v>327</v>
      </c>
      <c r="AU745" s="26" t="s">
        <v>327</v>
      </c>
      <c r="AV745" s="26" t="s">
        <v>327</v>
      </c>
      <c r="AY745" s="26" t="s">
        <v>327</v>
      </c>
      <c r="AZ745" s="26" t="s">
        <v>327</v>
      </c>
      <c r="BA745" s="26" t="s">
        <v>327</v>
      </c>
      <c r="BB745" s="26" t="s">
        <v>327</v>
      </c>
      <c r="BE745" s="26" t="s">
        <v>327</v>
      </c>
      <c r="BF745" s="26" t="s">
        <v>327</v>
      </c>
      <c r="BG745" s="26" t="s">
        <v>327</v>
      </c>
      <c r="BH745" s="26" t="s">
        <v>327</v>
      </c>
      <c r="BK745" s="26" t="s">
        <v>327</v>
      </c>
      <c r="BL745" s="26" t="s">
        <v>327</v>
      </c>
      <c r="BM745" s="26" t="s">
        <v>327</v>
      </c>
      <c r="BN745" s="26" t="s">
        <v>327</v>
      </c>
      <c r="BQ745" s="26" t="s">
        <v>327</v>
      </c>
      <c r="BR745" s="26" t="s">
        <v>327</v>
      </c>
      <c r="BS745" s="26" t="s">
        <v>327</v>
      </c>
      <c r="BT745" s="26" t="s">
        <v>327</v>
      </c>
      <c r="BW745" s="26" t="s">
        <v>327</v>
      </c>
      <c r="BX745" s="26" t="s">
        <v>327</v>
      </c>
      <c r="BY745" s="26" t="s">
        <v>327</v>
      </c>
      <c r="BZ745" s="26" t="s">
        <v>327</v>
      </c>
      <c r="CC745" s="26" t="s">
        <v>327</v>
      </c>
      <c r="CD745" s="26" t="s">
        <v>327</v>
      </c>
      <c r="CE745" s="26" t="s">
        <v>327</v>
      </c>
      <c r="CF745" s="26" t="s">
        <v>327</v>
      </c>
      <c r="CI745" s="26" t="s">
        <v>327</v>
      </c>
      <c r="CJ745" s="26" t="s">
        <v>327</v>
      </c>
      <c r="CK745" s="26" t="s">
        <v>327</v>
      </c>
      <c r="CL745" s="26" t="s">
        <v>327</v>
      </c>
      <c r="CO745" s="26" t="s">
        <v>327</v>
      </c>
      <c r="CP745" s="26" t="s">
        <v>327</v>
      </c>
      <c r="CQ745" s="26" t="s">
        <v>327</v>
      </c>
      <c r="CR745" s="26" t="s">
        <v>327</v>
      </c>
      <c r="CU745" s="26" t="s">
        <v>327</v>
      </c>
      <c r="CV745" s="26" t="s">
        <v>327</v>
      </c>
      <c r="CW745" s="26" t="s">
        <v>327</v>
      </c>
      <c r="CX745" s="26" t="s">
        <v>327</v>
      </c>
    </row>
    <row r="746" spans="5:102" x14ac:dyDescent="0.45">
      <c r="E746" s="26" t="s">
        <v>327</v>
      </c>
      <c r="F746" s="26" t="s">
        <v>327</v>
      </c>
      <c r="G746" s="26" t="s">
        <v>327</v>
      </c>
      <c r="H746" s="26" t="s">
        <v>327</v>
      </c>
      <c r="I746" s="26" t="s">
        <v>327</v>
      </c>
      <c r="J746" s="26" t="s">
        <v>327</v>
      </c>
      <c r="K746" s="26" t="s">
        <v>327</v>
      </c>
      <c r="L746" s="26" t="s">
        <v>327</v>
      </c>
      <c r="M746" s="26" t="s">
        <v>327</v>
      </c>
      <c r="O746" s="26" t="s">
        <v>327</v>
      </c>
      <c r="P746" s="26" t="s">
        <v>327</v>
      </c>
      <c r="Q746" s="26" t="s">
        <v>327</v>
      </c>
      <c r="R746" s="26" t="s">
        <v>327</v>
      </c>
      <c r="U746" s="26" t="s">
        <v>327</v>
      </c>
      <c r="V746" s="26" t="s">
        <v>327</v>
      </c>
      <c r="W746" s="26" t="s">
        <v>327</v>
      </c>
      <c r="X746" s="26" t="s">
        <v>327</v>
      </c>
      <c r="AA746" s="26" t="s">
        <v>327</v>
      </c>
      <c r="AB746" s="26" t="s">
        <v>327</v>
      </c>
      <c r="AC746" s="26" t="s">
        <v>327</v>
      </c>
      <c r="AD746" s="26" t="s">
        <v>327</v>
      </c>
      <c r="AG746" s="26" t="s">
        <v>327</v>
      </c>
      <c r="AH746" s="26" t="s">
        <v>327</v>
      </c>
      <c r="AI746" s="26" t="s">
        <v>327</v>
      </c>
      <c r="AJ746" s="26" t="s">
        <v>327</v>
      </c>
      <c r="AM746" s="26" t="s">
        <v>327</v>
      </c>
      <c r="AN746" s="26" t="s">
        <v>327</v>
      </c>
      <c r="AO746" s="26" t="s">
        <v>327</v>
      </c>
      <c r="AP746" s="26" t="s">
        <v>327</v>
      </c>
      <c r="AS746" s="26" t="s">
        <v>327</v>
      </c>
      <c r="AT746" s="26" t="s">
        <v>327</v>
      </c>
      <c r="AU746" s="26" t="s">
        <v>327</v>
      </c>
      <c r="AV746" s="26" t="s">
        <v>327</v>
      </c>
      <c r="AY746" s="26" t="s">
        <v>327</v>
      </c>
      <c r="AZ746" s="26" t="s">
        <v>327</v>
      </c>
      <c r="BA746" s="26" t="s">
        <v>327</v>
      </c>
      <c r="BB746" s="26" t="s">
        <v>327</v>
      </c>
      <c r="BE746" s="26" t="s">
        <v>327</v>
      </c>
      <c r="BF746" s="26" t="s">
        <v>327</v>
      </c>
      <c r="BG746" s="26" t="s">
        <v>327</v>
      </c>
      <c r="BH746" s="26" t="s">
        <v>327</v>
      </c>
      <c r="BK746" s="26" t="s">
        <v>327</v>
      </c>
      <c r="BL746" s="26" t="s">
        <v>327</v>
      </c>
      <c r="BM746" s="26" t="s">
        <v>327</v>
      </c>
      <c r="BN746" s="26" t="s">
        <v>327</v>
      </c>
      <c r="BQ746" s="26" t="s">
        <v>327</v>
      </c>
      <c r="BR746" s="26" t="s">
        <v>327</v>
      </c>
      <c r="BS746" s="26" t="s">
        <v>327</v>
      </c>
      <c r="BT746" s="26" t="s">
        <v>327</v>
      </c>
      <c r="BW746" s="26" t="s">
        <v>327</v>
      </c>
      <c r="BX746" s="26" t="s">
        <v>327</v>
      </c>
      <c r="BY746" s="26" t="s">
        <v>327</v>
      </c>
      <c r="BZ746" s="26" t="s">
        <v>327</v>
      </c>
      <c r="CC746" s="26" t="s">
        <v>327</v>
      </c>
      <c r="CD746" s="26" t="s">
        <v>327</v>
      </c>
      <c r="CE746" s="26" t="s">
        <v>327</v>
      </c>
      <c r="CF746" s="26" t="s">
        <v>327</v>
      </c>
      <c r="CI746" s="26" t="s">
        <v>327</v>
      </c>
      <c r="CJ746" s="26" t="s">
        <v>327</v>
      </c>
      <c r="CK746" s="26" t="s">
        <v>327</v>
      </c>
      <c r="CL746" s="26" t="s">
        <v>327</v>
      </c>
      <c r="CO746" s="26" t="s">
        <v>327</v>
      </c>
      <c r="CP746" s="26" t="s">
        <v>327</v>
      </c>
      <c r="CQ746" s="26" t="s">
        <v>327</v>
      </c>
      <c r="CR746" s="26" t="s">
        <v>327</v>
      </c>
      <c r="CU746" s="26" t="s">
        <v>327</v>
      </c>
      <c r="CV746" s="26" t="s">
        <v>327</v>
      </c>
      <c r="CW746" s="26" t="s">
        <v>327</v>
      </c>
      <c r="CX746" s="26" t="s">
        <v>327</v>
      </c>
    </row>
    <row r="747" spans="5:102" x14ac:dyDescent="0.45">
      <c r="E747" s="26" t="s">
        <v>327</v>
      </c>
      <c r="F747" s="26" t="s">
        <v>327</v>
      </c>
      <c r="G747" s="26" t="s">
        <v>327</v>
      </c>
      <c r="H747" s="26" t="s">
        <v>327</v>
      </c>
      <c r="I747" s="26" t="s">
        <v>327</v>
      </c>
      <c r="J747" s="26" t="s">
        <v>327</v>
      </c>
      <c r="K747" s="26" t="s">
        <v>327</v>
      </c>
      <c r="L747" s="26" t="s">
        <v>327</v>
      </c>
      <c r="M747" s="26" t="s">
        <v>327</v>
      </c>
      <c r="O747" s="26" t="s">
        <v>327</v>
      </c>
      <c r="P747" s="26" t="s">
        <v>327</v>
      </c>
      <c r="Q747" s="26" t="s">
        <v>327</v>
      </c>
      <c r="R747" s="26" t="s">
        <v>327</v>
      </c>
      <c r="U747" s="26" t="s">
        <v>327</v>
      </c>
      <c r="V747" s="26" t="s">
        <v>327</v>
      </c>
      <c r="W747" s="26" t="s">
        <v>327</v>
      </c>
      <c r="X747" s="26" t="s">
        <v>327</v>
      </c>
      <c r="AA747" s="26" t="s">
        <v>327</v>
      </c>
      <c r="AB747" s="26" t="s">
        <v>327</v>
      </c>
      <c r="AC747" s="26" t="s">
        <v>327</v>
      </c>
      <c r="AD747" s="26" t="s">
        <v>327</v>
      </c>
      <c r="AG747" s="26" t="s">
        <v>327</v>
      </c>
      <c r="AH747" s="26" t="s">
        <v>327</v>
      </c>
      <c r="AI747" s="26" t="s">
        <v>327</v>
      </c>
      <c r="AJ747" s="26" t="s">
        <v>327</v>
      </c>
      <c r="AM747" s="26" t="s">
        <v>327</v>
      </c>
      <c r="AN747" s="26" t="s">
        <v>327</v>
      </c>
      <c r="AO747" s="26" t="s">
        <v>327</v>
      </c>
      <c r="AP747" s="26" t="s">
        <v>327</v>
      </c>
      <c r="AS747" s="26" t="s">
        <v>327</v>
      </c>
      <c r="AT747" s="26" t="s">
        <v>327</v>
      </c>
      <c r="AU747" s="26" t="s">
        <v>327</v>
      </c>
      <c r="AV747" s="26" t="s">
        <v>327</v>
      </c>
      <c r="AY747" s="26" t="s">
        <v>327</v>
      </c>
      <c r="AZ747" s="26" t="s">
        <v>327</v>
      </c>
      <c r="BA747" s="26" t="s">
        <v>327</v>
      </c>
      <c r="BB747" s="26" t="s">
        <v>327</v>
      </c>
      <c r="BE747" s="26" t="s">
        <v>327</v>
      </c>
      <c r="BF747" s="26" t="s">
        <v>327</v>
      </c>
      <c r="BG747" s="26" t="s">
        <v>327</v>
      </c>
      <c r="BH747" s="26" t="s">
        <v>327</v>
      </c>
      <c r="BK747" s="26" t="s">
        <v>327</v>
      </c>
      <c r="BL747" s="26" t="s">
        <v>327</v>
      </c>
      <c r="BM747" s="26" t="s">
        <v>327</v>
      </c>
      <c r="BN747" s="26" t="s">
        <v>327</v>
      </c>
      <c r="BQ747" s="26" t="s">
        <v>327</v>
      </c>
      <c r="BR747" s="26" t="s">
        <v>327</v>
      </c>
      <c r="BS747" s="26" t="s">
        <v>327</v>
      </c>
      <c r="BT747" s="26" t="s">
        <v>327</v>
      </c>
      <c r="BW747" s="26" t="s">
        <v>327</v>
      </c>
      <c r="BX747" s="26" t="s">
        <v>327</v>
      </c>
      <c r="BY747" s="26" t="s">
        <v>327</v>
      </c>
      <c r="BZ747" s="26" t="s">
        <v>327</v>
      </c>
      <c r="CC747" s="26" t="s">
        <v>327</v>
      </c>
      <c r="CD747" s="26" t="s">
        <v>327</v>
      </c>
      <c r="CE747" s="26" t="s">
        <v>327</v>
      </c>
      <c r="CF747" s="26" t="s">
        <v>327</v>
      </c>
      <c r="CI747" s="26" t="s">
        <v>327</v>
      </c>
      <c r="CJ747" s="26" t="s">
        <v>327</v>
      </c>
      <c r="CK747" s="26" t="s">
        <v>327</v>
      </c>
      <c r="CL747" s="26" t="s">
        <v>327</v>
      </c>
      <c r="CO747" s="26" t="s">
        <v>327</v>
      </c>
      <c r="CP747" s="26" t="s">
        <v>327</v>
      </c>
      <c r="CQ747" s="26" t="s">
        <v>327</v>
      </c>
      <c r="CR747" s="26" t="s">
        <v>327</v>
      </c>
      <c r="CU747" s="26" t="s">
        <v>327</v>
      </c>
      <c r="CV747" s="26" t="s">
        <v>327</v>
      </c>
      <c r="CW747" s="26" t="s">
        <v>327</v>
      </c>
      <c r="CX747" s="26" t="s">
        <v>327</v>
      </c>
    </row>
    <row r="748" spans="5:102" x14ac:dyDescent="0.45">
      <c r="E748" s="26" t="s">
        <v>327</v>
      </c>
      <c r="F748" s="26" t="s">
        <v>327</v>
      </c>
      <c r="G748" s="26" t="s">
        <v>327</v>
      </c>
      <c r="H748" s="26" t="s">
        <v>327</v>
      </c>
      <c r="I748" s="26" t="s">
        <v>327</v>
      </c>
      <c r="J748" s="26" t="s">
        <v>327</v>
      </c>
      <c r="K748" s="26" t="s">
        <v>327</v>
      </c>
      <c r="L748" s="26" t="s">
        <v>327</v>
      </c>
      <c r="M748" s="26" t="s">
        <v>327</v>
      </c>
      <c r="O748" s="26" t="s">
        <v>327</v>
      </c>
      <c r="P748" s="26" t="s">
        <v>327</v>
      </c>
      <c r="Q748" s="26" t="s">
        <v>327</v>
      </c>
      <c r="R748" s="26" t="s">
        <v>327</v>
      </c>
      <c r="U748" s="26" t="s">
        <v>327</v>
      </c>
      <c r="V748" s="26" t="s">
        <v>327</v>
      </c>
      <c r="W748" s="26" t="s">
        <v>327</v>
      </c>
      <c r="X748" s="26" t="s">
        <v>327</v>
      </c>
      <c r="AA748" s="26" t="s">
        <v>327</v>
      </c>
      <c r="AB748" s="26" t="s">
        <v>327</v>
      </c>
      <c r="AC748" s="26" t="s">
        <v>327</v>
      </c>
      <c r="AD748" s="26" t="s">
        <v>327</v>
      </c>
      <c r="AG748" s="26" t="s">
        <v>327</v>
      </c>
      <c r="AH748" s="26" t="s">
        <v>327</v>
      </c>
      <c r="AI748" s="26" t="s">
        <v>327</v>
      </c>
      <c r="AJ748" s="26" t="s">
        <v>327</v>
      </c>
      <c r="AM748" s="26" t="s">
        <v>327</v>
      </c>
      <c r="AN748" s="26" t="s">
        <v>327</v>
      </c>
      <c r="AO748" s="26" t="s">
        <v>327</v>
      </c>
      <c r="AP748" s="26" t="s">
        <v>327</v>
      </c>
      <c r="AS748" s="26" t="s">
        <v>327</v>
      </c>
      <c r="AT748" s="26" t="s">
        <v>327</v>
      </c>
      <c r="AU748" s="26" t="s">
        <v>327</v>
      </c>
      <c r="AV748" s="26" t="s">
        <v>327</v>
      </c>
      <c r="AY748" s="26" t="s">
        <v>327</v>
      </c>
      <c r="AZ748" s="26" t="s">
        <v>327</v>
      </c>
      <c r="BA748" s="26" t="s">
        <v>327</v>
      </c>
      <c r="BB748" s="26" t="s">
        <v>327</v>
      </c>
      <c r="BE748" s="26" t="s">
        <v>327</v>
      </c>
      <c r="BF748" s="26" t="s">
        <v>327</v>
      </c>
      <c r="BG748" s="26" t="s">
        <v>327</v>
      </c>
      <c r="BH748" s="26" t="s">
        <v>327</v>
      </c>
      <c r="BK748" s="26" t="s">
        <v>327</v>
      </c>
      <c r="BL748" s="26" t="s">
        <v>327</v>
      </c>
      <c r="BM748" s="26" t="s">
        <v>327</v>
      </c>
      <c r="BN748" s="26" t="s">
        <v>327</v>
      </c>
      <c r="BQ748" s="26" t="s">
        <v>327</v>
      </c>
      <c r="BR748" s="26" t="s">
        <v>327</v>
      </c>
      <c r="BS748" s="26" t="s">
        <v>327</v>
      </c>
      <c r="BT748" s="26" t="s">
        <v>327</v>
      </c>
      <c r="BW748" s="26" t="s">
        <v>327</v>
      </c>
      <c r="BX748" s="26" t="s">
        <v>327</v>
      </c>
      <c r="BY748" s="26" t="s">
        <v>327</v>
      </c>
      <c r="BZ748" s="26" t="s">
        <v>327</v>
      </c>
      <c r="CC748" s="26" t="s">
        <v>327</v>
      </c>
      <c r="CD748" s="26" t="s">
        <v>327</v>
      </c>
      <c r="CE748" s="26" t="s">
        <v>327</v>
      </c>
      <c r="CF748" s="26" t="s">
        <v>327</v>
      </c>
      <c r="CI748" s="26" t="s">
        <v>327</v>
      </c>
      <c r="CJ748" s="26" t="s">
        <v>327</v>
      </c>
      <c r="CK748" s="26" t="s">
        <v>327</v>
      </c>
      <c r="CL748" s="26" t="s">
        <v>327</v>
      </c>
      <c r="CO748" s="26" t="s">
        <v>327</v>
      </c>
      <c r="CP748" s="26" t="s">
        <v>327</v>
      </c>
      <c r="CQ748" s="26" t="s">
        <v>327</v>
      </c>
      <c r="CR748" s="26" t="s">
        <v>327</v>
      </c>
      <c r="CU748" s="26" t="s">
        <v>327</v>
      </c>
      <c r="CV748" s="26" t="s">
        <v>327</v>
      </c>
      <c r="CW748" s="26" t="s">
        <v>327</v>
      </c>
      <c r="CX748" s="26" t="s">
        <v>327</v>
      </c>
    </row>
    <row r="749" spans="5:102" x14ac:dyDescent="0.45">
      <c r="E749" s="26" t="s">
        <v>327</v>
      </c>
      <c r="F749" s="26" t="s">
        <v>327</v>
      </c>
      <c r="G749" s="26" t="s">
        <v>327</v>
      </c>
      <c r="H749" s="26" t="s">
        <v>327</v>
      </c>
      <c r="I749" s="26" t="s">
        <v>327</v>
      </c>
      <c r="J749" s="26" t="s">
        <v>327</v>
      </c>
      <c r="K749" s="26" t="s">
        <v>327</v>
      </c>
      <c r="L749" s="26" t="s">
        <v>327</v>
      </c>
      <c r="M749" s="26" t="s">
        <v>327</v>
      </c>
      <c r="O749" s="26" t="s">
        <v>327</v>
      </c>
      <c r="P749" s="26" t="s">
        <v>327</v>
      </c>
      <c r="Q749" s="26" t="s">
        <v>327</v>
      </c>
      <c r="R749" s="26" t="s">
        <v>327</v>
      </c>
      <c r="U749" s="26" t="s">
        <v>327</v>
      </c>
      <c r="V749" s="26" t="s">
        <v>327</v>
      </c>
      <c r="W749" s="26" t="s">
        <v>327</v>
      </c>
      <c r="X749" s="26" t="s">
        <v>327</v>
      </c>
      <c r="AA749" s="26" t="s">
        <v>327</v>
      </c>
      <c r="AB749" s="26" t="s">
        <v>327</v>
      </c>
      <c r="AC749" s="26" t="s">
        <v>327</v>
      </c>
      <c r="AD749" s="26" t="s">
        <v>327</v>
      </c>
      <c r="AG749" s="26" t="s">
        <v>327</v>
      </c>
      <c r="AH749" s="26" t="s">
        <v>327</v>
      </c>
      <c r="AI749" s="26" t="s">
        <v>327</v>
      </c>
      <c r="AJ749" s="26" t="s">
        <v>327</v>
      </c>
      <c r="AM749" s="26" t="s">
        <v>327</v>
      </c>
      <c r="AN749" s="26" t="s">
        <v>327</v>
      </c>
      <c r="AO749" s="26" t="s">
        <v>327</v>
      </c>
      <c r="AP749" s="26" t="s">
        <v>327</v>
      </c>
      <c r="AS749" s="26" t="s">
        <v>327</v>
      </c>
      <c r="AT749" s="26" t="s">
        <v>327</v>
      </c>
      <c r="AU749" s="26" t="s">
        <v>327</v>
      </c>
      <c r="AV749" s="26" t="s">
        <v>327</v>
      </c>
      <c r="AY749" s="26" t="s">
        <v>327</v>
      </c>
      <c r="AZ749" s="26" t="s">
        <v>327</v>
      </c>
      <c r="BA749" s="26" t="s">
        <v>327</v>
      </c>
      <c r="BB749" s="26" t="s">
        <v>327</v>
      </c>
      <c r="BE749" s="26" t="s">
        <v>327</v>
      </c>
      <c r="BF749" s="26" t="s">
        <v>327</v>
      </c>
      <c r="BG749" s="26" t="s">
        <v>327</v>
      </c>
      <c r="BH749" s="26" t="s">
        <v>327</v>
      </c>
      <c r="BK749" s="26" t="s">
        <v>327</v>
      </c>
      <c r="BL749" s="26" t="s">
        <v>327</v>
      </c>
      <c r="BM749" s="26" t="s">
        <v>327</v>
      </c>
      <c r="BN749" s="26" t="s">
        <v>327</v>
      </c>
      <c r="BQ749" s="26" t="s">
        <v>327</v>
      </c>
      <c r="BR749" s="26" t="s">
        <v>327</v>
      </c>
      <c r="BS749" s="26" t="s">
        <v>327</v>
      </c>
      <c r="BT749" s="26" t="s">
        <v>327</v>
      </c>
      <c r="BW749" s="26" t="s">
        <v>327</v>
      </c>
      <c r="BX749" s="26" t="s">
        <v>327</v>
      </c>
      <c r="BY749" s="26" t="s">
        <v>327</v>
      </c>
      <c r="BZ749" s="26" t="s">
        <v>327</v>
      </c>
      <c r="CC749" s="26" t="s">
        <v>327</v>
      </c>
      <c r="CD749" s="26" t="s">
        <v>327</v>
      </c>
      <c r="CE749" s="26" t="s">
        <v>327</v>
      </c>
      <c r="CF749" s="26" t="s">
        <v>327</v>
      </c>
      <c r="CI749" s="26" t="s">
        <v>327</v>
      </c>
      <c r="CJ749" s="26" t="s">
        <v>327</v>
      </c>
      <c r="CK749" s="26" t="s">
        <v>327</v>
      </c>
      <c r="CL749" s="26" t="s">
        <v>327</v>
      </c>
      <c r="CO749" s="26" t="s">
        <v>327</v>
      </c>
      <c r="CP749" s="26" t="s">
        <v>327</v>
      </c>
      <c r="CQ749" s="26" t="s">
        <v>327</v>
      </c>
      <c r="CR749" s="26" t="s">
        <v>327</v>
      </c>
      <c r="CU749" s="26" t="s">
        <v>327</v>
      </c>
      <c r="CV749" s="26" t="s">
        <v>327</v>
      </c>
      <c r="CW749" s="26" t="s">
        <v>327</v>
      </c>
      <c r="CX749" s="26" t="s">
        <v>327</v>
      </c>
    </row>
    <row r="750" spans="5:102" x14ac:dyDescent="0.45">
      <c r="E750" s="26" t="s">
        <v>327</v>
      </c>
      <c r="F750" s="26" t="s">
        <v>327</v>
      </c>
      <c r="G750" s="26" t="s">
        <v>327</v>
      </c>
      <c r="H750" s="26" t="s">
        <v>327</v>
      </c>
      <c r="I750" s="26" t="s">
        <v>327</v>
      </c>
      <c r="J750" s="26" t="s">
        <v>327</v>
      </c>
      <c r="K750" s="26" t="s">
        <v>327</v>
      </c>
      <c r="L750" s="26" t="s">
        <v>327</v>
      </c>
      <c r="M750" s="26" t="s">
        <v>327</v>
      </c>
      <c r="O750" s="26" t="s">
        <v>327</v>
      </c>
      <c r="P750" s="26" t="s">
        <v>327</v>
      </c>
      <c r="Q750" s="26" t="s">
        <v>327</v>
      </c>
      <c r="R750" s="26" t="s">
        <v>327</v>
      </c>
      <c r="U750" s="26" t="s">
        <v>327</v>
      </c>
      <c r="V750" s="26" t="s">
        <v>327</v>
      </c>
      <c r="W750" s="26" t="s">
        <v>327</v>
      </c>
      <c r="X750" s="26" t="s">
        <v>327</v>
      </c>
      <c r="AA750" s="26" t="s">
        <v>327</v>
      </c>
      <c r="AB750" s="26" t="s">
        <v>327</v>
      </c>
      <c r="AC750" s="26" t="s">
        <v>327</v>
      </c>
      <c r="AD750" s="26" t="s">
        <v>327</v>
      </c>
      <c r="AG750" s="26" t="s">
        <v>327</v>
      </c>
      <c r="AH750" s="26" t="s">
        <v>327</v>
      </c>
      <c r="AI750" s="26" t="s">
        <v>327</v>
      </c>
      <c r="AJ750" s="26" t="s">
        <v>327</v>
      </c>
      <c r="AM750" s="26" t="s">
        <v>327</v>
      </c>
      <c r="AN750" s="26" t="s">
        <v>327</v>
      </c>
      <c r="AO750" s="26" t="s">
        <v>327</v>
      </c>
      <c r="AP750" s="26" t="s">
        <v>327</v>
      </c>
      <c r="AS750" s="26" t="s">
        <v>327</v>
      </c>
      <c r="AT750" s="26" t="s">
        <v>327</v>
      </c>
      <c r="AU750" s="26" t="s">
        <v>327</v>
      </c>
      <c r="AV750" s="26" t="s">
        <v>327</v>
      </c>
      <c r="AY750" s="26" t="s">
        <v>327</v>
      </c>
      <c r="AZ750" s="26" t="s">
        <v>327</v>
      </c>
      <c r="BA750" s="26" t="s">
        <v>327</v>
      </c>
      <c r="BB750" s="26" t="s">
        <v>327</v>
      </c>
      <c r="BE750" s="26" t="s">
        <v>327</v>
      </c>
      <c r="BF750" s="26" t="s">
        <v>327</v>
      </c>
      <c r="BG750" s="26" t="s">
        <v>327</v>
      </c>
      <c r="BH750" s="26" t="s">
        <v>327</v>
      </c>
      <c r="BK750" s="26" t="s">
        <v>327</v>
      </c>
      <c r="BL750" s="26" t="s">
        <v>327</v>
      </c>
      <c r="BM750" s="26" t="s">
        <v>327</v>
      </c>
      <c r="BN750" s="26" t="s">
        <v>327</v>
      </c>
      <c r="BQ750" s="26" t="s">
        <v>327</v>
      </c>
      <c r="BR750" s="26" t="s">
        <v>327</v>
      </c>
      <c r="BS750" s="26" t="s">
        <v>327</v>
      </c>
      <c r="BT750" s="26" t="s">
        <v>327</v>
      </c>
      <c r="BW750" s="26" t="s">
        <v>327</v>
      </c>
      <c r="BX750" s="26" t="s">
        <v>327</v>
      </c>
      <c r="BY750" s="26" t="s">
        <v>327</v>
      </c>
      <c r="BZ750" s="26" t="s">
        <v>327</v>
      </c>
      <c r="CC750" s="26" t="s">
        <v>327</v>
      </c>
      <c r="CD750" s="26" t="s">
        <v>327</v>
      </c>
      <c r="CE750" s="26" t="s">
        <v>327</v>
      </c>
      <c r="CF750" s="26" t="s">
        <v>327</v>
      </c>
      <c r="CI750" s="26" t="s">
        <v>327</v>
      </c>
      <c r="CJ750" s="26" t="s">
        <v>327</v>
      </c>
      <c r="CK750" s="26" t="s">
        <v>327</v>
      </c>
      <c r="CL750" s="26" t="s">
        <v>327</v>
      </c>
      <c r="CO750" s="26" t="s">
        <v>327</v>
      </c>
      <c r="CP750" s="26" t="s">
        <v>327</v>
      </c>
      <c r="CQ750" s="26" t="s">
        <v>327</v>
      </c>
      <c r="CR750" s="26" t="s">
        <v>327</v>
      </c>
      <c r="CU750" s="26" t="s">
        <v>327</v>
      </c>
      <c r="CV750" s="26" t="s">
        <v>327</v>
      </c>
      <c r="CW750" s="26" t="s">
        <v>327</v>
      </c>
      <c r="CX750" s="26" t="s">
        <v>327</v>
      </c>
    </row>
    <row r="751" spans="5:102" x14ac:dyDescent="0.45">
      <c r="E751" s="26" t="s">
        <v>327</v>
      </c>
      <c r="F751" s="26" t="s">
        <v>327</v>
      </c>
      <c r="G751" s="26" t="s">
        <v>327</v>
      </c>
      <c r="H751" s="26" t="s">
        <v>327</v>
      </c>
      <c r="I751" s="26" t="s">
        <v>327</v>
      </c>
      <c r="J751" s="26" t="s">
        <v>327</v>
      </c>
      <c r="K751" s="26" t="s">
        <v>327</v>
      </c>
      <c r="L751" s="26" t="s">
        <v>327</v>
      </c>
      <c r="M751" s="26" t="s">
        <v>327</v>
      </c>
      <c r="O751" s="26" t="s">
        <v>327</v>
      </c>
      <c r="P751" s="26" t="s">
        <v>327</v>
      </c>
      <c r="Q751" s="26" t="s">
        <v>327</v>
      </c>
      <c r="R751" s="26" t="s">
        <v>327</v>
      </c>
      <c r="U751" s="26" t="s">
        <v>327</v>
      </c>
      <c r="V751" s="26" t="s">
        <v>327</v>
      </c>
      <c r="W751" s="26" t="s">
        <v>327</v>
      </c>
      <c r="X751" s="26" t="s">
        <v>327</v>
      </c>
      <c r="AA751" s="26" t="s">
        <v>327</v>
      </c>
      <c r="AB751" s="26" t="s">
        <v>327</v>
      </c>
      <c r="AC751" s="26" t="s">
        <v>327</v>
      </c>
      <c r="AD751" s="26" t="s">
        <v>327</v>
      </c>
      <c r="AG751" s="26" t="s">
        <v>327</v>
      </c>
      <c r="AH751" s="26" t="s">
        <v>327</v>
      </c>
      <c r="AI751" s="26" t="s">
        <v>327</v>
      </c>
      <c r="AJ751" s="26" t="s">
        <v>327</v>
      </c>
      <c r="AM751" s="26" t="s">
        <v>327</v>
      </c>
      <c r="AN751" s="26" t="s">
        <v>327</v>
      </c>
      <c r="AO751" s="26" t="s">
        <v>327</v>
      </c>
      <c r="AP751" s="26" t="s">
        <v>327</v>
      </c>
      <c r="AS751" s="26" t="s">
        <v>327</v>
      </c>
      <c r="AT751" s="26" t="s">
        <v>327</v>
      </c>
      <c r="AU751" s="26" t="s">
        <v>327</v>
      </c>
      <c r="AV751" s="26" t="s">
        <v>327</v>
      </c>
      <c r="AY751" s="26" t="s">
        <v>327</v>
      </c>
      <c r="AZ751" s="26" t="s">
        <v>327</v>
      </c>
      <c r="BA751" s="26" t="s">
        <v>327</v>
      </c>
      <c r="BB751" s="26" t="s">
        <v>327</v>
      </c>
      <c r="BE751" s="26" t="s">
        <v>327</v>
      </c>
      <c r="BF751" s="26" t="s">
        <v>327</v>
      </c>
      <c r="BG751" s="26" t="s">
        <v>327</v>
      </c>
      <c r="BH751" s="26" t="s">
        <v>327</v>
      </c>
      <c r="BK751" s="26" t="s">
        <v>327</v>
      </c>
      <c r="BL751" s="26" t="s">
        <v>327</v>
      </c>
      <c r="BM751" s="26" t="s">
        <v>327</v>
      </c>
      <c r="BN751" s="26" t="s">
        <v>327</v>
      </c>
      <c r="BQ751" s="26" t="s">
        <v>327</v>
      </c>
      <c r="BR751" s="26" t="s">
        <v>327</v>
      </c>
      <c r="BS751" s="26" t="s">
        <v>327</v>
      </c>
      <c r="BT751" s="26" t="s">
        <v>327</v>
      </c>
      <c r="BW751" s="26" t="s">
        <v>327</v>
      </c>
      <c r="BX751" s="26" t="s">
        <v>327</v>
      </c>
      <c r="BY751" s="26" t="s">
        <v>327</v>
      </c>
      <c r="BZ751" s="26" t="s">
        <v>327</v>
      </c>
      <c r="CC751" s="26" t="s">
        <v>327</v>
      </c>
      <c r="CD751" s="26" t="s">
        <v>327</v>
      </c>
      <c r="CE751" s="26" t="s">
        <v>327</v>
      </c>
      <c r="CF751" s="26" t="s">
        <v>327</v>
      </c>
      <c r="CI751" s="26" t="s">
        <v>327</v>
      </c>
      <c r="CJ751" s="26" t="s">
        <v>327</v>
      </c>
      <c r="CK751" s="26" t="s">
        <v>327</v>
      </c>
      <c r="CL751" s="26" t="s">
        <v>327</v>
      </c>
      <c r="CO751" s="26" t="s">
        <v>327</v>
      </c>
      <c r="CP751" s="26" t="s">
        <v>327</v>
      </c>
      <c r="CQ751" s="26" t="s">
        <v>327</v>
      </c>
      <c r="CR751" s="26" t="s">
        <v>327</v>
      </c>
      <c r="CU751" s="26" t="s">
        <v>327</v>
      </c>
      <c r="CV751" s="26" t="s">
        <v>327</v>
      </c>
      <c r="CW751" s="26" t="s">
        <v>327</v>
      </c>
      <c r="CX751" s="26" t="s">
        <v>327</v>
      </c>
    </row>
    <row r="752" spans="5:102" x14ac:dyDescent="0.45">
      <c r="E752" s="26" t="s">
        <v>327</v>
      </c>
      <c r="F752" s="26" t="s">
        <v>327</v>
      </c>
      <c r="G752" s="26" t="s">
        <v>327</v>
      </c>
      <c r="H752" s="26" t="s">
        <v>327</v>
      </c>
      <c r="I752" s="26" t="s">
        <v>327</v>
      </c>
      <c r="J752" s="26" t="s">
        <v>327</v>
      </c>
      <c r="K752" s="26" t="s">
        <v>327</v>
      </c>
      <c r="L752" s="26" t="s">
        <v>327</v>
      </c>
      <c r="M752" s="26" t="s">
        <v>327</v>
      </c>
      <c r="O752" s="26" t="s">
        <v>327</v>
      </c>
      <c r="P752" s="26" t="s">
        <v>327</v>
      </c>
      <c r="Q752" s="26" t="s">
        <v>327</v>
      </c>
      <c r="R752" s="26" t="s">
        <v>327</v>
      </c>
      <c r="U752" s="26" t="s">
        <v>327</v>
      </c>
      <c r="V752" s="26" t="s">
        <v>327</v>
      </c>
      <c r="W752" s="26" t="s">
        <v>327</v>
      </c>
      <c r="X752" s="26" t="s">
        <v>327</v>
      </c>
      <c r="AA752" s="26" t="s">
        <v>327</v>
      </c>
      <c r="AB752" s="26" t="s">
        <v>327</v>
      </c>
      <c r="AC752" s="26" t="s">
        <v>327</v>
      </c>
      <c r="AD752" s="26" t="s">
        <v>327</v>
      </c>
      <c r="AG752" s="26" t="s">
        <v>327</v>
      </c>
      <c r="AH752" s="26" t="s">
        <v>327</v>
      </c>
      <c r="AI752" s="26" t="s">
        <v>327</v>
      </c>
      <c r="AJ752" s="26" t="s">
        <v>327</v>
      </c>
      <c r="AM752" s="26" t="s">
        <v>327</v>
      </c>
      <c r="AN752" s="26" t="s">
        <v>327</v>
      </c>
      <c r="AO752" s="26" t="s">
        <v>327</v>
      </c>
      <c r="AP752" s="26" t="s">
        <v>327</v>
      </c>
      <c r="AS752" s="26" t="s">
        <v>327</v>
      </c>
      <c r="AT752" s="26" t="s">
        <v>327</v>
      </c>
      <c r="AU752" s="26" t="s">
        <v>327</v>
      </c>
      <c r="AV752" s="26" t="s">
        <v>327</v>
      </c>
      <c r="AY752" s="26" t="s">
        <v>327</v>
      </c>
      <c r="AZ752" s="26" t="s">
        <v>327</v>
      </c>
      <c r="BA752" s="26" t="s">
        <v>327</v>
      </c>
      <c r="BB752" s="26" t="s">
        <v>327</v>
      </c>
      <c r="BE752" s="26" t="s">
        <v>327</v>
      </c>
      <c r="BF752" s="26" t="s">
        <v>327</v>
      </c>
      <c r="BG752" s="26" t="s">
        <v>327</v>
      </c>
      <c r="BH752" s="26" t="s">
        <v>327</v>
      </c>
      <c r="BK752" s="26" t="s">
        <v>327</v>
      </c>
      <c r="BL752" s="26" t="s">
        <v>327</v>
      </c>
      <c r="BM752" s="26" t="s">
        <v>327</v>
      </c>
      <c r="BN752" s="26" t="s">
        <v>327</v>
      </c>
      <c r="BQ752" s="26" t="s">
        <v>327</v>
      </c>
      <c r="BR752" s="26" t="s">
        <v>327</v>
      </c>
      <c r="BS752" s="26" t="s">
        <v>327</v>
      </c>
      <c r="BT752" s="26" t="s">
        <v>327</v>
      </c>
      <c r="BW752" s="26" t="s">
        <v>327</v>
      </c>
      <c r="BX752" s="26" t="s">
        <v>327</v>
      </c>
      <c r="BY752" s="26" t="s">
        <v>327</v>
      </c>
      <c r="BZ752" s="26" t="s">
        <v>327</v>
      </c>
      <c r="CC752" s="26" t="s">
        <v>327</v>
      </c>
      <c r="CD752" s="26" t="s">
        <v>327</v>
      </c>
      <c r="CE752" s="26" t="s">
        <v>327</v>
      </c>
      <c r="CF752" s="26" t="s">
        <v>327</v>
      </c>
      <c r="CI752" s="26" t="s">
        <v>327</v>
      </c>
      <c r="CJ752" s="26" t="s">
        <v>327</v>
      </c>
      <c r="CK752" s="26" t="s">
        <v>327</v>
      </c>
      <c r="CL752" s="26" t="s">
        <v>327</v>
      </c>
      <c r="CO752" s="26" t="s">
        <v>327</v>
      </c>
      <c r="CP752" s="26" t="s">
        <v>327</v>
      </c>
      <c r="CQ752" s="26" t="s">
        <v>327</v>
      </c>
      <c r="CR752" s="26" t="s">
        <v>327</v>
      </c>
      <c r="CU752" s="26" t="s">
        <v>327</v>
      </c>
      <c r="CV752" s="26" t="s">
        <v>327</v>
      </c>
      <c r="CW752" s="26" t="s">
        <v>327</v>
      </c>
      <c r="CX752" s="26" t="s">
        <v>327</v>
      </c>
    </row>
    <row r="753" spans="5:102" x14ac:dyDescent="0.45">
      <c r="E753" s="26" t="s">
        <v>327</v>
      </c>
      <c r="F753" s="26" t="s">
        <v>327</v>
      </c>
      <c r="G753" s="26" t="s">
        <v>327</v>
      </c>
      <c r="H753" s="26" t="s">
        <v>327</v>
      </c>
      <c r="I753" s="26" t="s">
        <v>327</v>
      </c>
      <c r="J753" s="26" t="s">
        <v>327</v>
      </c>
      <c r="K753" s="26" t="s">
        <v>327</v>
      </c>
      <c r="L753" s="26" t="s">
        <v>327</v>
      </c>
      <c r="M753" s="26" t="s">
        <v>327</v>
      </c>
      <c r="O753" s="26" t="s">
        <v>327</v>
      </c>
      <c r="P753" s="26" t="s">
        <v>327</v>
      </c>
      <c r="Q753" s="26" t="s">
        <v>327</v>
      </c>
      <c r="R753" s="26" t="s">
        <v>327</v>
      </c>
      <c r="U753" s="26" t="s">
        <v>327</v>
      </c>
      <c r="V753" s="26" t="s">
        <v>327</v>
      </c>
      <c r="W753" s="26" t="s">
        <v>327</v>
      </c>
      <c r="X753" s="26" t="s">
        <v>327</v>
      </c>
      <c r="AA753" s="26" t="s">
        <v>327</v>
      </c>
      <c r="AB753" s="26" t="s">
        <v>327</v>
      </c>
      <c r="AC753" s="26" t="s">
        <v>327</v>
      </c>
      <c r="AD753" s="26" t="s">
        <v>327</v>
      </c>
      <c r="AG753" s="26" t="s">
        <v>327</v>
      </c>
      <c r="AH753" s="26" t="s">
        <v>327</v>
      </c>
      <c r="AI753" s="26" t="s">
        <v>327</v>
      </c>
      <c r="AJ753" s="26" t="s">
        <v>327</v>
      </c>
      <c r="AM753" s="26" t="s">
        <v>327</v>
      </c>
      <c r="AN753" s="26" t="s">
        <v>327</v>
      </c>
      <c r="AO753" s="26" t="s">
        <v>327</v>
      </c>
      <c r="AP753" s="26" t="s">
        <v>327</v>
      </c>
      <c r="AS753" s="26" t="s">
        <v>327</v>
      </c>
      <c r="AT753" s="26" t="s">
        <v>327</v>
      </c>
      <c r="AU753" s="26" t="s">
        <v>327</v>
      </c>
      <c r="AV753" s="26" t="s">
        <v>327</v>
      </c>
      <c r="AY753" s="26" t="s">
        <v>327</v>
      </c>
      <c r="AZ753" s="26" t="s">
        <v>327</v>
      </c>
      <c r="BA753" s="26" t="s">
        <v>327</v>
      </c>
      <c r="BB753" s="26" t="s">
        <v>327</v>
      </c>
      <c r="BE753" s="26" t="s">
        <v>327</v>
      </c>
      <c r="BF753" s="26" t="s">
        <v>327</v>
      </c>
      <c r="BG753" s="26" t="s">
        <v>327</v>
      </c>
      <c r="BH753" s="26" t="s">
        <v>327</v>
      </c>
      <c r="BK753" s="26" t="s">
        <v>327</v>
      </c>
      <c r="BL753" s="26" t="s">
        <v>327</v>
      </c>
      <c r="BM753" s="26" t="s">
        <v>327</v>
      </c>
      <c r="BN753" s="26" t="s">
        <v>327</v>
      </c>
      <c r="BQ753" s="26" t="s">
        <v>327</v>
      </c>
      <c r="BR753" s="26" t="s">
        <v>327</v>
      </c>
      <c r="BS753" s="26" t="s">
        <v>327</v>
      </c>
      <c r="BT753" s="26" t="s">
        <v>327</v>
      </c>
      <c r="BW753" s="26" t="s">
        <v>327</v>
      </c>
      <c r="BX753" s="26" t="s">
        <v>327</v>
      </c>
      <c r="BY753" s="26" t="s">
        <v>327</v>
      </c>
      <c r="BZ753" s="26" t="s">
        <v>327</v>
      </c>
      <c r="CC753" s="26" t="s">
        <v>327</v>
      </c>
      <c r="CD753" s="26" t="s">
        <v>327</v>
      </c>
      <c r="CE753" s="26" t="s">
        <v>327</v>
      </c>
      <c r="CF753" s="26" t="s">
        <v>327</v>
      </c>
      <c r="CI753" s="26" t="s">
        <v>327</v>
      </c>
      <c r="CJ753" s="26" t="s">
        <v>327</v>
      </c>
      <c r="CK753" s="26" t="s">
        <v>327</v>
      </c>
      <c r="CL753" s="26" t="s">
        <v>327</v>
      </c>
      <c r="CO753" s="26" t="s">
        <v>327</v>
      </c>
      <c r="CP753" s="26" t="s">
        <v>327</v>
      </c>
      <c r="CQ753" s="26" t="s">
        <v>327</v>
      </c>
      <c r="CR753" s="26" t="s">
        <v>327</v>
      </c>
      <c r="CU753" s="26" t="s">
        <v>327</v>
      </c>
      <c r="CV753" s="26" t="s">
        <v>327</v>
      </c>
      <c r="CW753" s="26" t="s">
        <v>327</v>
      </c>
      <c r="CX753" s="26" t="s">
        <v>327</v>
      </c>
    </row>
    <row r="754" spans="5:102" x14ac:dyDescent="0.45">
      <c r="E754" s="26" t="s">
        <v>327</v>
      </c>
      <c r="F754" s="26" t="s">
        <v>327</v>
      </c>
      <c r="G754" s="26" t="s">
        <v>327</v>
      </c>
      <c r="H754" s="26" t="s">
        <v>327</v>
      </c>
      <c r="I754" s="26" t="s">
        <v>327</v>
      </c>
      <c r="J754" s="26" t="s">
        <v>327</v>
      </c>
      <c r="K754" s="26" t="s">
        <v>327</v>
      </c>
      <c r="L754" s="26" t="s">
        <v>327</v>
      </c>
      <c r="M754" s="26" t="s">
        <v>327</v>
      </c>
      <c r="O754" s="26" t="s">
        <v>327</v>
      </c>
      <c r="P754" s="26" t="s">
        <v>327</v>
      </c>
      <c r="Q754" s="26" t="s">
        <v>327</v>
      </c>
      <c r="R754" s="26" t="s">
        <v>327</v>
      </c>
      <c r="U754" s="26" t="s">
        <v>327</v>
      </c>
      <c r="V754" s="26" t="s">
        <v>327</v>
      </c>
      <c r="W754" s="26" t="s">
        <v>327</v>
      </c>
      <c r="X754" s="26" t="s">
        <v>327</v>
      </c>
      <c r="AA754" s="26" t="s">
        <v>327</v>
      </c>
      <c r="AB754" s="26" t="s">
        <v>327</v>
      </c>
      <c r="AC754" s="26" t="s">
        <v>327</v>
      </c>
      <c r="AD754" s="26" t="s">
        <v>327</v>
      </c>
      <c r="AG754" s="26" t="s">
        <v>327</v>
      </c>
      <c r="AH754" s="26" t="s">
        <v>327</v>
      </c>
      <c r="AI754" s="26" t="s">
        <v>327</v>
      </c>
      <c r="AJ754" s="26" t="s">
        <v>327</v>
      </c>
      <c r="AM754" s="26" t="s">
        <v>327</v>
      </c>
      <c r="AN754" s="26" t="s">
        <v>327</v>
      </c>
      <c r="AO754" s="26" t="s">
        <v>327</v>
      </c>
      <c r="AP754" s="26" t="s">
        <v>327</v>
      </c>
      <c r="AS754" s="26" t="s">
        <v>327</v>
      </c>
      <c r="AT754" s="26" t="s">
        <v>327</v>
      </c>
      <c r="AU754" s="26" t="s">
        <v>327</v>
      </c>
      <c r="AV754" s="26" t="s">
        <v>327</v>
      </c>
      <c r="AY754" s="26" t="s">
        <v>327</v>
      </c>
      <c r="AZ754" s="26" t="s">
        <v>327</v>
      </c>
      <c r="BA754" s="26" t="s">
        <v>327</v>
      </c>
      <c r="BB754" s="26" t="s">
        <v>327</v>
      </c>
      <c r="BE754" s="26" t="s">
        <v>327</v>
      </c>
      <c r="BF754" s="26" t="s">
        <v>327</v>
      </c>
      <c r="BG754" s="26" t="s">
        <v>327</v>
      </c>
      <c r="BH754" s="26" t="s">
        <v>327</v>
      </c>
      <c r="BK754" s="26" t="s">
        <v>327</v>
      </c>
      <c r="BL754" s="26" t="s">
        <v>327</v>
      </c>
      <c r="BM754" s="26" t="s">
        <v>327</v>
      </c>
      <c r="BN754" s="26" t="s">
        <v>327</v>
      </c>
      <c r="BQ754" s="26" t="s">
        <v>327</v>
      </c>
      <c r="BR754" s="26" t="s">
        <v>327</v>
      </c>
      <c r="BS754" s="26" t="s">
        <v>327</v>
      </c>
      <c r="BT754" s="26" t="s">
        <v>327</v>
      </c>
      <c r="BW754" s="26" t="s">
        <v>327</v>
      </c>
      <c r="BX754" s="26" t="s">
        <v>327</v>
      </c>
      <c r="BY754" s="26" t="s">
        <v>327</v>
      </c>
      <c r="BZ754" s="26" t="s">
        <v>327</v>
      </c>
      <c r="CC754" s="26" t="s">
        <v>327</v>
      </c>
      <c r="CD754" s="26" t="s">
        <v>327</v>
      </c>
      <c r="CE754" s="26" t="s">
        <v>327</v>
      </c>
      <c r="CF754" s="26" t="s">
        <v>327</v>
      </c>
      <c r="CI754" s="26" t="s">
        <v>327</v>
      </c>
      <c r="CJ754" s="26" t="s">
        <v>327</v>
      </c>
      <c r="CK754" s="26" t="s">
        <v>327</v>
      </c>
      <c r="CL754" s="26" t="s">
        <v>327</v>
      </c>
      <c r="CO754" s="26" t="s">
        <v>327</v>
      </c>
      <c r="CP754" s="26" t="s">
        <v>327</v>
      </c>
      <c r="CQ754" s="26" t="s">
        <v>327</v>
      </c>
      <c r="CR754" s="26" t="s">
        <v>327</v>
      </c>
      <c r="CU754" s="26" t="s">
        <v>327</v>
      </c>
      <c r="CV754" s="26" t="s">
        <v>327</v>
      </c>
      <c r="CW754" s="26" t="s">
        <v>327</v>
      </c>
      <c r="CX754" s="26" t="s">
        <v>327</v>
      </c>
    </row>
    <row r="755" spans="5:102" x14ac:dyDescent="0.45">
      <c r="E755" s="26" t="s">
        <v>327</v>
      </c>
      <c r="F755" s="26" t="s">
        <v>327</v>
      </c>
      <c r="G755" s="26" t="s">
        <v>327</v>
      </c>
      <c r="H755" s="26" t="s">
        <v>327</v>
      </c>
      <c r="I755" s="26" t="s">
        <v>327</v>
      </c>
      <c r="J755" s="26" t="s">
        <v>327</v>
      </c>
      <c r="K755" s="26" t="s">
        <v>327</v>
      </c>
      <c r="L755" s="26" t="s">
        <v>327</v>
      </c>
      <c r="M755" s="26" t="s">
        <v>327</v>
      </c>
      <c r="O755" s="26" t="s">
        <v>327</v>
      </c>
      <c r="P755" s="26" t="s">
        <v>327</v>
      </c>
      <c r="Q755" s="26" t="s">
        <v>327</v>
      </c>
      <c r="R755" s="26" t="s">
        <v>327</v>
      </c>
      <c r="U755" s="26" t="s">
        <v>327</v>
      </c>
      <c r="V755" s="26" t="s">
        <v>327</v>
      </c>
      <c r="W755" s="26" t="s">
        <v>327</v>
      </c>
      <c r="X755" s="26" t="s">
        <v>327</v>
      </c>
      <c r="AA755" s="26" t="s">
        <v>327</v>
      </c>
      <c r="AB755" s="26" t="s">
        <v>327</v>
      </c>
      <c r="AC755" s="26" t="s">
        <v>327</v>
      </c>
      <c r="AD755" s="26" t="s">
        <v>327</v>
      </c>
      <c r="AG755" s="26" t="s">
        <v>327</v>
      </c>
      <c r="AH755" s="26" t="s">
        <v>327</v>
      </c>
      <c r="AI755" s="26" t="s">
        <v>327</v>
      </c>
      <c r="AJ755" s="26" t="s">
        <v>327</v>
      </c>
      <c r="AM755" s="26" t="s">
        <v>327</v>
      </c>
      <c r="AN755" s="26" t="s">
        <v>327</v>
      </c>
      <c r="AO755" s="26" t="s">
        <v>327</v>
      </c>
      <c r="AP755" s="26" t="s">
        <v>327</v>
      </c>
      <c r="AS755" s="26" t="s">
        <v>327</v>
      </c>
      <c r="AT755" s="26" t="s">
        <v>327</v>
      </c>
      <c r="AU755" s="26" t="s">
        <v>327</v>
      </c>
      <c r="AV755" s="26" t="s">
        <v>327</v>
      </c>
      <c r="AY755" s="26" t="s">
        <v>327</v>
      </c>
      <c r="AZ755" s="26" t="s">
        <v>327</v>
      </c>
      <c r="BA755" s="26" t="s">
        <v>327</v>
      </c>
      <c r="BB755" s="26" t="s">
        <v>327</v>
      </c>
      <c r="BE755" s="26" t="s">
        <v>327</v>
      </c>
      <c r="BF755" s="26" t="s">
        <v>327</v>
      </c>
      <c r="BG755" s="26" t="s">
        <v>327</v>
      </c>
      <c r="BH755" s="26" t="s">
        <v>327</v>
      </c>
      <c r="BK755" s="26" t="s">
        <v>327</v>
      </c>
      <c r="BL755" s="26" t="s">
        <v>327</v>
      </c>
      <c r="BM755" s="26" t="s">
        <v>327</v>
      </c>
      <c r="BN755" s="26" t="s">
        <v>327</v>
      </c>
      <c r="BQ755" s="26" t="s">
        <v>327</v>
      </c>
      <c r="BR755" s="26" t="s">
        <v>327</v>
      </c>
      <c r="BS755" s="26" t="s">
        <v>327</v>
      </c>
      <c r="BT755" s="26" t="s">
        <v>327</v>
      </c>
      <c r="BW755" s="26" t="s">
        <v>327</v>
      </c>
      <c r="BX755" s="26" t="s">
        <v>327</v>
      </c>
      <c r="BY755" s="26" t="s">
        <v>327</v>
      </c>
      <c r="BZ755" s="26" t="s">
        <v>327</v>
      </c>
      <c r="CC755" s="26" t="s">
        <v>327</v>
      </c>
      <c r="CD755" s="26" t="s">
        <v>327</v>
      </c>
      <c r="CE755" s="26" t="s">
        <v>327</v>
      </c>
      <c r="CF755" s="26" t="s">
        <v>327</v>
      </c>
      <c r="CI755" s="26" t="s">
        <v>327</v>
      </c>
      <c r="CJ755" s="26" t="s">
        <v>327</v>
      </c>
      <c r="CK755" s="26" t="s">
        <v>327</v>
      </c>
      <c r="CL755" s="26" t="s">
        <v>327</v>
      </c>
      <c r="CO755" s="26" t="s">
        <v>327</v>
      </c>
      <c r="CP755" s="26" t="s">
        <v>327</v>
      </c>
      <c r="CQ755" s="26" t="s">
        <v>327</v>
      </c>
      <c r="CR755" s="26" t="s">
        <v>327</v>
      </c>
      <c r="CU755" s="26" t="s">
        <v>327</v>
      </c>
      <c r="CV755" s="26" t="s">
        <v>327</v>
      </c>
      <c r="CW755" s="26" t="s">
        <v>327</v>
      </c>
      <c r="CX755" s="26" t="s">
        <v>327</v>
      </c>
    </row>
    <row r="756" spans="5:102" x14ac:dyDescent="0.45">
      <c r="E756" s="26" t="s">
        <v>327</v>
      </c>
      <c r="F756" s="26" t="s">
        <v>327</v>
      </c>
      <c r="G756" s="26" t="s">
        <v>327</v>
      </c>
      <c r="H756" s="26" t="s">
        <v>327</v>
      </c>
      <c r="I756" s="26" t="s">
        <v>327</v>
      </c>
      <c r="J756" s="26" t="s">
        <v>327</v>
      </c>
      <c r="K756" s="26" t="s">
        <v>327</v>
      </c>
      <c r="L756" s="26" t="s">
        <v>327</v>
      </c>
      <c r="M756" s="26" t="s">
        <v>327</v>
      </c>
      <c r="O756" s="26" t="s">
        <v>327</v>
      </c>
      <c r="P756" s="26" t="s">
        <v>327</v>
      </c>
      <c r="Q756" s="26" t="s">
        <v>327</v>
      </c>
      <c r="R756" s="26" t="s">
        <v>327</v>
      </c>
      <c r="U756" s="26" t="s">
        <v>327</v>
      </c>
      <c r="V756" s="26" t="s">
        <v>327</v>
      </c>
      <c r="W756" s="26" t="s">
        <v>327</v>
      </c>
      <c r="X756" s="26" t="s">
        <v>327</v>
      </c>
      <c r="AA756" s="26" t="s">
        <v>327</v>
      </c>
      <c r="AB756" s="26" t="s">
        <v>327</v>
      </c>
      <c r="AC756" s="26" t="s">
        <v>327</v>
      </c>
      <c r="AD756" s="26" t="s">
        <v>327</v>
      </c>
      <c r="AG756" s="26" t="s">
        <v>327</v>
      </c>
      <c r="AH756" s="26" t="s">
        <v>327</v>
      </c>
      <c r="AI756" s="26" t="s">
        <v>327</v>
      </c>
      <c r="AJ756" s="26" t="s">
        <v>327</v>
      </c>
      <c r="AM756" s="26" t="s">
        <v>327</v>
      </c>
      <c r="AN756" s="26" t="s">
        <v>327</v>
      </c>
      <c r="AO756" s="26" t="s">
        <v>327</v>
      </c>
      <c r="AP756" s="26" t="s">
        <v>327</v>
      </c>
      <c r="AS756" s="26" t="s">
        <v>327</v>
      </c>
      <c r="AT756" s="26" t="s">
        <v>327</v>
      </c>
      <c r="AU756" s="26" t="s">
        <v>327</v>
      </c>
      <c r="AV756" s="26" t="s">
        <v>327</v>
      </c>
      <c r="AY756" s="26" t="s">
        <v>327</v>
      </c>
      <c r="AZ756" s="26" t="s">
        <v>327</v>
      </c>
      <c r="BA756" s="26" t="s">
        <v>327</v>
      </c>
      <c r="BB756" s="26" t="s">
        <v>327</v>
      </c>
      <c r="BE756" s="26" t="s">
        <v>327</v>
      </c>
      <c r="BF756" s="26" t="s">
        <v>327</v>
      </c>
      <c r="BG756" s="26" t="s">
        <v>327</v>
      </c>
      <c r="BH756" s="26" t="s">
        <v>327</v>
      </c>
      <c r="BK756" s="26" t="s">
        <v>327</v>
      </c>
      <c r="BL756" s="26" t="s">
        <v>327</v>
      </c>
      <c r="BM756" s="26" t="s">
        <v>327</v>
      </c>
      <c r="BN756" s="26" t="s">
        <v>327</v>
      </c>
      <c r="BQ756" s="26" t="s">
        <v>327</v>
      </c>
      <c r="BR756" s="26" t="s">
        <v>327</v>
      </c>
      <c r="BS756" s="26" t="s">
        <v>327</v>
      </c>
      <c r="BT756" s="26" t="s">
        <v>327</v>
      </c>
      <c r="BW756" s="26" t="s">
        <v>327</v>
      </c>
      <c r="BX756" s="26" t="s">
        <v>327</v>
      </c>
      <c r="BY756" s="26" t="s">
        <v>327</v>
      </c>
      <c r="BZ756" s="26" t="s">
        <v>327</v>
      </c>
      <c r="CC756" s="26" t="s">
        <v>327</v>
      </c>
      <c r="CD756" s="26" t="s">
        <v>327</v>
      </c>
      <c r="CE756" s="26" t="s">
        <v>327</v>
      </c>
      <c r="CF756" s="26" t="s">
        <v>327</v>
      </c>
      <c r="CI756" s="26" t="s">
        <v>327</v>
      </c>
      <c r="CJ756" s="26" t="s">
        <v>327</v>
      </c>
      <c r="CK756" s="26" t="s">
        <v>327</v>
      </c>
      <c r="CL756" s="26" t="s">
        <v>327</v>
      </c>
      <c r="CO756" s="26" t="s">
        <v>327</v>
      </c>
      <c r="CP756" s="26" t="s">
        <v>327</v>
      </c>
      <c r="CQ756" s="26" t="s">
        <v>327</v>
      </c>
      <c r="CR756" s="26" t="s">
        <v>327</v>
      </c>
      <c r="CU756" s="26" t="s">
        <v>327</v>
      </c>
      <c r="CV756" s="26" t="s">
        <v>327</v>
      </c>
      <c r="CW756" s="26" t="s">
        <v>327</v>
      </c>
      <c r="CX756" s="26" t="s">
        <v>327</v>
      </c>
    </row>
    <row r="757" spans="5:102" x14ac:dyDescent="0.45">
      <c r="E757" s="26" t="s">
        <v>327</v>
      </c>
      <c r="F757" s="26" t="s">
        <v>327</v>
      </c>
      <c r="G757" s="26" t="s">
        <v>327</v>
      </c>
      <c r="H757" s="26" t="s">
        <v>327</v>
      </c>
      <c r="I757" s="26" t="s">
        <v>327</v>
      </c>
      <c r="J757" s="26" t="s">
        <v>327</v>
      </c>
      <c r="K757" s="26" t="s">
        <v>327</v>
      </c>
      <c r="L757" s="26" t="s">
        <v>327</v>
      </c>
      <c r="M757" s="26" t="s">
        <v>327</v>
      </c>
      <c r="O757" s="26" t="s">
        <v>327</v>
      </c>
      <c r="P757" s="26" t="s">
        <v>327</v>
      </c>
      <c r="Q757" s="26" t="s">
        <v>327</v>
      </c>
      <c r="R757" s="26" t="s">
        <v>327</v>
      </c>
      <c r="U757" s="26" t="s">
        <v>327</v>
      </c>
      <c r="V757" s="26" t="s">
        <v>327</v>
      </c>
      <c r="W757" s="26" t="s">
        <v>327</v>
      </c>
      <c r="X757" s="26" t="s">
        <v>327</v>
      </c>
      <c r="AA757" s="26" t="s">
        <v>327</v>
      </c>
      <c r="AB757" s="26" t="s">
        <v>327</v>
      </c>
      <c r="AC757" s="26" t="s">
        <v>327</v>
      </c>
      <c r="AD757" s="26" t="s">
        <v>327</v>
      </c>
      <c r="AG757" s="26" t="s">
        <v>327</v>
      </c>
      <c r="AH757" s="26" t="s">
        <v>327</v>
      </c>
      <c r="AI757" s="26" t="s">
        <v>327</v>
      </c>
      <c r="AJ757" s="26" t="s">
        <v>327</v>
      </c>
      <c r="AM757" s="26" t="s">
        <v>327</v>
      </c>
      <c r="AN757" s="26" t="s">
        <v>327</v>
      </c>
      <c r="AO757" s="26" t="s">
        <v>327</v>
      </c>
      <c r="AP757" s="26" t="s">
        <v>327</v>
      </c>
      <c r="AS757" s="26" t="s">
        <v>327</v>
      </c>
      <c r="AT757" s="26" t="s">
        <v>327</v>
      </c>
      <c r="AU757" s="26" t="s">
        <v>327</v>
      </c>
      <c r="AV757" s="26" t="s">
        <v>327</v>
      </c>
      <c r="AY757" s="26" t="s">
        <v>327</v>
      </c>
      <c r="AZ757" s="26" t="s">
        <v>327</v>
      </c>
      <c r="BA757" s="26" t="s">
        <v>327</v>
      </c>
      <c r="BB757" s="26" t="s">
        <v>327</v>
      </c>
      <c r="BE757" s="26" t="s">
        <v>327</v>
      </c>
      <c r="BF757" s="26" t="s">
        <v>327</v>
      </c>
      <c r="BG757" s="26" t="s">
        <v>327</v>
      </c>
      <c r="BH757" s="26" t="s">
        <v>327</v>
      </c>
      <c r="BK757" s="26" t="s">
        <v>327</v>
      </c>
      <c r="BL757" s="26" t="s">
        <v>327</v>
      </c>
      <c r="BM757" s="26" t="s">
        <v>327</v>
      </c>
      <c r="BN757" s="26" t="s">
        <v>327</v>
      </c>
      <c r="BQ757" s="26" t="s">
        <v>327</v>
      </c>
      <c r="BR757" s="26" t="s">
        <v>327</v>
      </c>
      <c r="BS757" s="26" t="s">
        <v>327</v>
      </c>
      <c r="BT757" s="26" t="s">
        <v>327</v>
      </c>
      <c r="BW757" s="26" t="s">
        <v>327</v>
      </c>
      <c r="BX757" s="26" t="s">
        <v>327</v>
      </c>
      <c r="BY757" s="26" t="s">
        <v>327</v>
      </c>
      <c r="BZ757" s="26" t="s">
        <v>327</v>
      </c>
      <c r="CC757" s="26" t="s">
        <v>327</v>
      </c>
      <c r="CD757" s="26" t="s">
        <v>327</v>
      </c>
      <c r="CE757" s="26" t="s">
        <v>327</v>
      </c>
      <c r="CF757" s="26" t="s">
        <v>327</v>
      </c>
      <c r="CI757" s="26" t="s">
        <v>327</v>
      </c>
      <c r="CJ757" s="26" t="s">
        <v>327</v>
      </c>
      <c r="CK757" s="26" t="s">
        <v>327</v>
      </c>
      <c r="CL757" s="26" t="s">
        <v>327</v>
      </c>
      <c r="CO757" s="26" t="s">
        <v>327</v>
      </c>
      <c r="CP757" s="26" t="s">
        <v>327</v>
      </c>
      <c r="CQ757" s="26" t="s">
        <v>327</v>
      </c>
      <c r="CR757" s="26" t="s">
        <v>327</v>
      </c>
      <c r="CU757" s="26" t="s">
        <v>327</v>
      </c>
      <c r="CV757" s="26" t="s">
        <v>327</v>
      </c>
      <c r="CW757" s="26" t="s">
        <v>327</v>
      </c>
      <c r="CX757" s="26" t="s">
        <v>327</v>
      </c>
    </row>
    <row r="758" spans="5:102" x14ac:dyDescent="0.45">
      <c r="E758" s="26" t="s">
        <v>327</v>
      </c>
      <c r="F758" s="26" t="s">
        <v>327</v>
      </c>
      <c r="G758" s="26" t="s">
        <v>327</v>
      </c>
      <c r="H758" s="26" t="s">
        <v>327</v>
      </c>
      <c r="I758" s="26" t="s">
        <v>327</v>
      </c>
      <c r="J758" s="26" t="s">
        <v>327</v>
      </c>
      <c r="K758" s="26" t="s">
        <v>327</v>
      </c>
      <c r="L758" s="26" t="s">
        <v>327</v>
      </c>
      <c r="M758" s="26" t="s">
        <v>327</v>
      </c>
      <c r="O758" s="26" t="s">
        <v>327</v>
      </c>
      <c r="P758" s="26" t="s">
        <v>327</v>
      </c>
      <c r="Q758" s="26" t="s">
        <v>327</v>
      </c>
      <c r="R758" s="26" t="s">
        <v>327</v>
      </c>
      <c r="U758" s="26" t="s">
        <v>327</v>
      </c>
      <c r="V758" s="26" t="s">
        <v>327</v>
      </c>
      <c r="W758" s="26" t="s">
        <v>327</v>
      </c>
      <c r="X758" s="26" t="s">
        <v>327</v>
      </c>
      <c r="AA758" s="26" t="s">
        <v>327</v>
      </c>
      <c r="AB758" s="26" t="s">
        <v>327</v>
      </c>
      <c r="AC758" s="26" t="s">
        <v>327</v>
      </c>
      <c r="AD758" s="26" t="s">
        <v>327</v>
      </c>
      <c r="AG758" s="26" t="s">
        <v>327</v>
      </c>
      <c r="AH758" s="26" t="s">
        <v>327</v>
      </c>
      <c r="AI758" s="26" t="s">
        <v>327</v>
      </c>
      <c r="AJ758" s="26" t="s">
        <v>327</v>
      </c>
      <c r="AM758" s="26" t="s">
        <v>327</v>
      </c>
      <c r="AN758" s="26" t="s">
        <v>327</v>
      </c>
      <c r="AO758" s="26" t="s">
        <v>327</v>
      </c>
      <c r="AP758" s="26" t="s">
        <v>327</v>
      </c>
      <c r="AS758" s="26" t="s">
        <v>327</v>
      </c>
      <c r="AT758" s="26" t="s">
        <v>327</v>
      </c>
      <c r="AU758" s="26" t="s">
        <v>327</v>
      </c>
      <c r="AV758" s="26" t="s">
        <v>327</v>
      </c>
      <c r="AY758" s="26" t="s">
        <v>327</v>
      </c>
      <c r="AZ758" s="26" t="s">
        <v>327</v>
      </c>
      <c r="BA758" s="26" t="s">
        <v>327</v>
      </c>
      <c r="BB758" s="26" t="s">
        <v>327</v>
      </c>
      <c r="BE758" s="26" t="s">
        <v>327</v>
      </c>
      <c r="BF758" s="26" t="s">
        <v>327</v>
      </c>
      <c r="BG758" s="26" t="s">
        <v>327</v>
      </c>
      <c r="BH758" s="26" t="s">
        <v>327</v>
      </c>
      <c r="BK758" s="26" t="s">
        <v>327</v>
      </c>
      <c r="BL758" s="26" t="s">
        <v>327</v>
      </c>
      <c r="BM758" s="26" t="s">
        <v>327</v>
      </c>
      <c r="BN758" s="26" t="s">
        <v>327</v>
      </c>
      <c r="BQ758" s="26" t="s">
        <v>327</v>
      </c>
      <c r="BR758" s="26" t="s">
        <v>327</v>
      </c>
      <c r="BS758" s="26" t="s">
        <v>327</v>
      </c>
      <c r="BT758" s="26" t="s">
        <v>327</v>
      </c>
      <c r="BW758" s="26" t="s">
        <v>327</v>
      </c>
      <c r="BX758" s="26" t="s">
        <v>327</v>
      </c>
      <c r="BY758" s="26" t="s">
        <v>327</v>
      </c>
      <c r="BZ758" s="26" t="s">
        <v>327</v>
      </c>
      <c r="CC758" s="26" t="s">
        <v>327</v>
      </c>
      <c r="CD758" s="26" t="s">
        <v>327</v>
      </c>
      <c r="CE758" s="26" t="s">
        <v>327</v>
      </c>
      <c r="CF758" s="26" t="s">
        <v>327</v>
      </c>
      <c r="CI758" s="26" t="s">
        <v>327</v>
      </c>
      <c r="CJ758" s="26" t="s">
        <v>327</v>
      </c>
      <c r="CK758" s="26" t="s">
        <v>327</v>
      </c>
      <c r="CL758" s="26" t="s">
        <v>327</v>
      </c>
      <c r="CO758" s="26" t="s">
        <v>327</v>
      </c>
      <c r="CP758" s="26" t="s">
        <v>327</v>
      </c>
      <c r="CQ758" s="26" t="s">
        <v>327</v>
      </c>
      <c r="CR758" s="26" t="s">
        <v>327</v>
      </c>
      <c r="CU758" s="26" t="s">
        <v>327</v>
      </c>
      <c r="CV758" s="26" t="s">
        <v>327</v>
      </c>
      <c r="CW758" s="26" t="s">
        <v>327</v>
      </c>
      <c r="CX758" s="26" t="s">
        <v>327</v>
      </c>
    </row>
    <row r="759" spans="5:102" x14ac:dyDescent="0.45">
      <c r="E759" s="26" t="s">
        <v>327</v>
      </c>
      <c r="F759" s="26" t="s">
        <v>327</v>
      </c>
      <c r="G759" s="26" t="s">
        <v>327</v>
      </c>
      <c r="H759" s="26" t="s">
        <v>327</v>
      </c>
      <c r="I759" s="26" t="s">
        <v>327</v>
      </c>
      <c r="J759" s="26" t="s">
        <v>327</v>
      </c>
      <c r="K759" s="26" t="s">
        <v>327</v>
      </c>
      <c r="L759" s="26" t="s">
        <v>327</v>
      </c>
      <c r="M759" s="26" t="s">
        <v>327</v>
      </c>
      <c r="O759" s="26" t="s">
        <v>327</v>
      </c>
      <c r="P759" s="26" t="s">
        <v>327</v>
      </c>
      <c r="Q759" s="26" t="s">
        <v>327</v>
      </c>
      <c r="R759" s="26" t="s">
        <v>327</v>
      </c>
      <c r="U759" s="26" t="s">
        <v>327</v>
      </c>
      <c r="V759" s="26" t="s">
        <v>327</v>
      </c>
      <c r="W759" s="26" t="s">
        <v>327</v>
      </c>
      <c r="X759" s="26" t="s">
        <v>327</v>
      </c>
      <c r="AA759" s="26" t="s">
        <v>327</v>
      </c>
      <c r="AB759" s="26" t="s">
        <v>327</v>
      </c>
      <c r="AC759" s="26" t="s">
        <v>327</v>
      </c>
      <c r="AD759" s="26" t="s">
        <v>327</v>
      </c>
      <c r="AG759" s="26" t="s">
        <v>327</v>
      </c>
      <c r="AH759" s="26" t="s">
        <v>327</v>
      </c>
      <c r="AI759" s="26" t="s">
        <v>327</v>
      </c>
      <c r="AJ759" s="26" t="s">
        <v>327</v>
      </c>
      <c r="AM759" s="26" t="s">
        <v>327</v>
      </c>
      <c r="AN759" s="26" t="s">
        <v>327</v>
      </c>
      <c r="AO759" s="26" t="s">
        <v>327</v>
      </c>
      <c r="AP759" s="26" t="s">
        <v>327</v>
      </c>
      <c r="AS759" s="26" t="s">
        <v>327</v>
      </c>
      <c r="AT759" s="26" t="s">
        <v>327</v>
      </c>
      <c r="AU759" s="26" t="s">
        <v>327</v>
      </c>
      <c r="AV759" s="26" t="s">
        <v>327</v>
      </c>
      <c r="AY759" s="26" t="s">
        <v>327</v>
      </c>
      <c r="AZ759" s="26" t="s">
        <v>327</v>
      </c>
      <c r="BA759" s="26" t="s">
        <v>327</v>
      </c>
      <c r="BB759" s="26" t="s">
        <v>327</v>
      </c>
      <c r="BE759" s="26" t="s">
        <v>327</v>
      </c>
      <c r="BF759" s="26" t="s">
        <v>327</v>
      </c>
      <c r="BG759" s="26" t="s">
        <v>327</v>
      </c>
      <c r="BH759" s="26" t="s">
        <v>327</v>
      </c>
      <c r="BK759" s="26" t="s">
        <v>327</v>
      </c>
      <c r="BL759" s="26" t="s">
        <v>327</v>
      </c>
      <c r="BM759" s="26" t="s">
        <v>327</v>
      </c>
      <c r="BN759" s="26" t="s">
        <v>327</v>
      </c>
      <c r="BQ759" s="26" t="s">
        <v>327</v>
      </c>
      <c r="BR759" s="26" t="s">
        <v>327</v>
      </c>
      <c r="BS759" s="26" t="s">
        <v>327</v>
      </c>
      <c r="BT759" s="26" t="s">
        <v>327</v>
      </c>
      <c r="BW759" s="26" t="s">
        <v>327</v>
      </c>
      <c r="BX759" s="26" t="s">
        <v>327</v>
      </c>
      <c r="BY759" s="26" t="s">
        <v>327</v>
      </c>
      <c r="BZ759" s="26" t="s">
        <v>327</v>
      </c>
      <c r="CC759" s="26" t="s">
        <v>327</v>
      </c>
      <c r="CD759" s="26" t="s">
        <v>327</v>
      </c>
      <c r="CE759" s="26" t="s">
        <v>327</v>
      </c>
      <c r="CF759" s="26" t="s">
        <v>327</v>
      </c>
      <c r="CI759" s="26" t="s">
        <v>327</v>
      </c>
      <c r="CJ759" s="26" t="s">
        <v>327</v>
      </c>
      <c r="CK759" s="26" t="s">
        <v>327</v>
      </c>
      <c r="CL759" s="26" t="s">
        <v>327</v>
      </c>
      <c r="CO759" s="26" t="s">
        <v>327</v>
      </c>
      <c r="CP759" s="26" t="s">
        <v>327</v>
      </c>
      <c r="CQ759" s="26" t="s">
        <v>327</v>
      </c>
      <c r="CR759" s="26" t="s">
        <v>327</v>
      </c>
      <c r="CU759" s="26" t="s">
        <v>327</v>
      </c>
      <c r="CV759" s="26" t="s">
        <v>327</v>
      </c>
      <c r="CW759" s="26" t="s">
        <v>327</v>
      </c>
      <c r="CX759" s="26" t="s">
        <v>327</v>
      </c>
    </row>
    <row r="760" spans="5:102" x14ac:dyDescent="0.45">
      <c r="E760" s="26" t="s">
        <v>327</v>
      </c>
      <c r="F760" s="26" t="s">
        <v>327</v>
      </c>
      <c r="G760" s="26" t="s">
        <v>327</v>
      </c>
      <c r="H760" s="26" t="s">
        <v>327</v>
      </c>
      <c r="I760" s="26" t="s">
        <v>327</v>
      </c>
      <c r="J760" s="26" t="s">
        <v>327</v>
      </c>
      <c r="K760" s="26" t="s">
        <v>327</v>
      </c>
      <c r="L760" s="26" t="s">
        <v>327</v>
      </c>
      <c r="M760" s="26" t="s">
        <v>327</v>
      </c>
      <c r="O760" s="26" t="s">
        <v>327</v>
      </c>
      <c r="P760" s="26" t="s">
        <v>327</v>
      </c>
      <c r="Q760" s="26" t="s">
        <v>327</v>
      </c>
      <c r="R760" s="26" t="s">
        <v>327</v>
      </c>
      <c r="U760" s="26" t="s">
        <v>327</v>
      </c>
      <c r="V760" s="26" t="s">
        <v>327</v>
      </c>
      <c r="W760" s="26" t="s">
        <v>327</v>
      </c>
      <c r="X760" s="26" t="s">
        <v>327</v>
      </c>
      <c r="AA760" s="26" t="s">
        <v>327</v>
      </c>
      <c r="AB760" s="26" t="s">
        <v>327</v>
      </c>
      <c r="AC760" s="26" t="s">
        <v>327</v>
      </c>
      <c r="AD760" s="26" t="s">
        <v>327</v>
      </c>
      <c r="AG760" s="26" t="s">
        <v>327</v>
      </c>
      <c r="AH760" s="26" t="s">
        <v>327</v>
      </c>
      <c r="AI760" s="26" t="s">
        <v>327</v>
      </c>
      <c r="AJ760" s="26" t="s">
        <v>327</v>
      </c>
      <c r="AM760" s="26" t="s">
        <v>327</v>
      </c>
      <c r="AN760" s="26" t="s">
        <v>327</v>
      </c>
      <c r="AO760" s="26" t="s">
        <v>327</v>
      </c>
      <c r="AP760" s="26" t="s">
        <v>327</v>
      </c>
      <c r="AS760" s="26" t="s">
        <v>327</v>
      </c>
      <c r="AT760" s="26" t="s">
        <v>327</v>
      </c>
      <c r="AU760" s="26" t="s">
        <v>327</v>
      </c>
      <c r="AV760" s="26" t="s">
        <v>327</v>
      </c>
      <c r="AY760" s="26" t="s">
        <v>327</v>
      </c>
      <c r="AZ760" s="26" t="s">
        <v>327</v>
      </c>
      <c r="BA760" s="26" t="s">
        <v>327</v>
      </c>
      <c r="BB760" s="26" t="s">
        <v>327</v>
      </c>
      <c r="BE760" s="26" t="s">
        <v>327</v>
      </c>
      <c r="BF760" s="26" t="s">
        <v>327</v>
      </c>
      <c r="BG760" s="26" t="s">
        <v>327</v>
      </c>
      <c r="BH760" s="26" t="s">
        <v>327</v>
      </c>
      <c r="BK760" s="26" t="s">
        <v>327</v>
      </c>
      <c r="BL760" s="26" t="s">
        <v>327</v>
      </c>
      <c r="BM760" s="26" t="s">
        <v>327</v>
      </c>
      <c r="BN760" s="26" t="s">
        <v>327</v>
      </c>
      <c r="BQ760" s="26" t="s">
        <v>327</v>
      </c>
      <c r="BR760" s="26" t="s">
        <v>327</v>
      </c>
      <c r="BS760" s="26" t="s">
        <v>327</v>
      </c>
      <c r="BT760" s="26" t="s">
        <v>327</v>
      </c>
      <c r="BW760" s="26" t="s">
        <v>327</v>
      </c>
      <c r="BX760" s="26" t="s">
        <v>327</v>
      </c>
      <c r="BY760" s="26" t="s">
        <v>327</v>
      </c>
      <c r="BZ760" s="26" t="s">
        <v>327</v>
      </c>
      <c r="CC760" s="26" t="s">
        <v>327</v>
      </c>
      <c r="CD760" s="26" t="s">
        <v>327</v>
      </c>
      <c r="CE760" s="26" t="s">
        <v>327</v>
      </c>
      <c r="CF760" s="26" t="s">
        <v>327</v>
      </c>
      <c r="CI760" s="26" t="s">
        <v>327</v>
      </c>
      <c r="CJ760" s="26" t="s">
        <v>327</v>
      </c>
      <c r="CK760" s="26" t="s">
        <v>327</v>
      </c>
      <c r="CL760" s="26" t="s">
        <v>327</v>
      </c>
      <c r="CO760" s="26" t="s">
        <v>327</v>
      </c>
      <c r="CP760" s="26" t="s">
        <v>327</v>
      </c>
      <c r="CQ760" s="26" t="s">
        <v>327</v>
      </c>
      <c r="CR760" s="26" t="s">
        <v>327</v>
      </c>
      <c r="CU760" s="26" t="s">
        <v>327</v>
      </c>
      <c r="CV760" s="26" t="s">
        <v>327</v>
      </c>
      <c r="CW760" s="26" t="s">
        <v>327</v>
      </c>
      <c r="CX760" s="26" t="s">
        <v>327</v>
      </c>
    </row>
    <row r="761" spans="5:102" x14ac:dyDescent="0.45">
      <c r="E761" s="26" t="s">
        <v>327</v>
      </c>
      <c r="F761" s="26" t="s">
        <v>327</v>
      </c>
      <c r="G761" s="26" t="s">
        <v>327</v>
      </c>
      <c r="H761" s="26" t="s">
        <v>327</v>
      </c>
      <c r="I761" s="26" t="s">
        <v>327</v>
      </c>
      <c r="J761" s="26" t="s">
        <v>327</v>
      </c>
      <c r="K761" s="26" t="s">
        <v>327</v>
      </c>
      <c r="L761" s="26" t="s">
        <v>327</v>
      </c>
      <c r="M761" s="26" t="s">
        <v>327</v>
      </c>
      <c r="O761" s="26" t="s">
        <v>327</v>
      </c>
      <c r="P761" s="26" t="s">
        <v>327</v>
      </c>
      <c r="Q761" s="26" t="s">
        <v>327</v>
      </c>
      <c r="R761" s="26" t="s">
        <v>327</v>
      </c>
      <c r="U761" s="26" t="s">
        <v>327</v>
      </c>
      <c r="V761" s="26" t="s">
        <v>327</v>
      </c>
      <c r="W761" s="26" t="s">
        <v>327</v>
      </c>
      <c r="X761" s="26" t="s">
        <v>327</v>
      </c>
      <c r="AA761" s="26" t="s">
        <v>327</v>
      </c>
      <c r="AB761" s="26" t="s">
        <v>327</v>
      </c>
      <c r="AC761" s="26" t="s">
        <v>327</v>
      </c>
      <c r="AD761" s="26" t="s">
        <v>327</v>
      </c>
      <c r="AG761" s="26" t="s">
        <v>327</v>
      </c>
      <c r="AH761" s="26" t="s">
        <v>327</v>
      </c>
      <c r="AI761" s="26" t="s">
        <v>327</v>
      </c>
      <c r="AJ761" s="26" t="s">
        <v>327</v>
      </c>
      <c r="AM761" s="26" t="s">
        <v>327</v>
      </c>
      <c r="AN761" s="26" t="s">
        <v>327</v>
      </c>
      <c r="AO761" s="26" t="s">
        <v>327</v>
      </c>
      <c r="AP761" s="26" t="s">
        <v>327</v>
      </c>
      <c r="AS761" s="26" t="s">
        <v>327</v>
      </c>
      <c r="AT761" s="26" t="s">
        <v>327</v>
      </c>
      <c r="AU761" s="26" t="s">
        <v>327</v>
      </c>
      <c r="AV761" s="26" t="s">
        <v>327</v>
      </c>
      <c r="AY761" s="26" t="s">
        <v>327</v>
      </c>
      <c r="AZ761" s="26" t="s">
        <v>327</v>
      </c>
      <c r="BA761" s="26" t="s">
        <v>327</v>
      </c>
      <c r="BB761" s="26" t="s">
        <v>327</v>
      </c>
      <c r="BE761" s="26" t="s">
        <v>327</v>
      </c>
      <c r="BF761" s="26" t="s">
        <v>327</v>
      </c>
      <c r="BG761" s="26" t="s">
        <v>327</v>
      </c>
      <c r="BH761" s="26" t="s">
        <v>327</v>
      </c>
      <c r="BK761" s="26" t="s">
        <v>327</v>
      </c>
      <c r="BL761" s="26" t="s">
        <v>327</v>
      </c>
      <c r="BM761" s="26" t="s">
        <v>327</v>
      </c>
      <c r="BN761" s="26" t="s">
        <v>327</v>
      </c>
      <c r="BQ761" s="26" t="s">
        <v>327</v>
      </c>
      <c r="BR761" s="26" t="s">
        <v>327</v>
      </c>
      <c r="BS761" s="26" t="s">
        <v>327</v>
      </c>
      <c r="BT761" s="26" t="s">
        <v>327</v>
      </c>
      <c r="BW761" s="26" t="s">
        <v>327</v>
      </c>
      <c r="BX761" s="26" t="s">
        <v>327</v>
      </c>
      <c r="BY761" s="26" t="s">
        <v>327</v>
      </c>
      <c r="BZ761" s="26" t="s">
        <v>327</v>
      </c>
      <c r="CC761" s="26" t="s">
        <v>327</v>
      </c>
      <c r="CD761" s="26" t="s">
        <v>327</v>
      </c>
      <c r="CE761" s="26" t="s">
        <v>327</v>
      </c>
      <c r="CF761" s="26" t="s">
        <v>327</v>
      </c>
      <c r="CI761" s="26" t="s">
        <v>327</v>
      </c>
      <c r="CJ761" s="26" t="s">
        <v>327</v>
      </c>
      <c r="CK761" s="26" t="s">
        <v>327</v>
      </c>
      <c r="CL761" s="26" t="s">
        <v>327</v>
      </c>
      <c r="CO761" s="26" t="s">
        <v>327</v>
      </c>
      <c r="CP761" s="26" t="s">
        <v>327</v>
      </c>
      <c r="CQ761" s="26" t="s">
        <v>327</v>
      </c>
      <c r="CR761" s="26" t="s">
        <v>327</v>
      </c>
      <c r="CU761" s="26" t="s">
        <v>327</v>
      </c>
      <c r="CV761" s="26" t="s">
        <v>327</v>
      </c>
      <c r="CW761" s="26" t="s">
        <v>327</v>
      </c>
      <c r="CX761" s="26" t="s">
        <v>327</v>
      </c>
    </row>
    <row r="762" spans="5:102" x14ac:dyDescent="0.45">
      <c r="E762" s="26" t="s">
        <v>327</v>
      </c>
      <c r="F762" s="26" t="s">
        <v>327</v>
      </c>
      <c r="G762" s="26" t="s">
        <v>327</v>
      </c>
      <c r="H762" s="26" t="s">
        <v>327</v>
      </c>
      <c r="I762" s="26" t="s">
        <v>327</v>
      </c>
      <c r="J762" s="26" t="s">
        <v>327</v>
      </c>
      <c r="K762" s="26" t="s">
        <v>327</v>
      </c>
      <c r="L762" s="26" t="s">
        <v>327</v>
      </c>
      <c r="M762" s="26" t="s">
        <v>327</v>
      </c>
      <c r="O762" s="26" t="s">
        <v>327</v>
      </c>
      <c r="P762" s="26" t="s">
        <v>327</v>
      </c>
      <c r="Q762" s="26" t="s">
        <v>327</v>
      </c>
      <c r="R762" s="26" t="s">
        <v>327</v>
      </c>
      <c r="U762" s="26" t="s">
        <v>327</v>
      </c>
      <c r="V762" s="26" t="s">
        <v>327</v>
      </c>
      <c r="W762" s="26" t="s">
        <v>327</v>
      </c>
      <c r="X762" s="26" t="s">
        <v>327</v>
      </c>
      <c r="AA762" s="26" t="s">
        <v>327</v>
      </c>
      <c r="AB762" s="26" t="s">
        <v>327</v>
      </c>
      <c r="AC762" s="26" t="s">
        <v>327</v>
      </c>
      <c r="AD762" s="26" t="s">
        <v>327</v>
      </c>
      <c r="AG762" s="26" t="s">
        <v>327</v>
      </c>
      <c r="AH762" s="26" t="s">
        <v>327</v>
      </c>
      <c r="AI762" s="26" t="s">
        <v>327</v>
      </c>
      <c r="AJ762" s="26" t="s">
        <v>327</v>
      </c>
      <c r="AM762" s="26" t="s">
        <v>327</v>
      </c>
      <c r="AN762" s="26" t="s">
        <v>327</v>
      </c>
      <c r="AO762" s="26" t="s">
        <v>327</v>
      </c>
      <c r="AP762" s="26" t="s">
        <v>327</v>
      </c>
      <c r="AS762" s="26" t="s">
        <v>327</v>
      </c>
      <c r="AT762" s="26" t="s">
        <v>327</v>
      </c>
      <c r="AU762" s="26" t="s">
        <v>327</v>
      </c>
      <c r="AV762" s="26" t="s">
        <v>327</v>
      </c>
      <c r="AY762" s="26" t="s">
        <v>327</v>
      </c>
      <c r="AZ762" s="26" t="s">
        <v>327</v>
      </c>
      <c r="BA762" s="26" t="s">
        <v>327</v>
      </c>
      <c r="BB762" s="26" t="s">
        <v>327</v>
      </c>
      <c r="BE762" s="26" t="s">
        <v>327</v>
      </c>
      <c r="BF762" s="26" t="s">
        <v>327</v>
      </c>
      <c r="BG762" s="26" t="s">
        <v>327</v>
      </c>
      <c r="BH762" s="26" t="s">
        <v>327</v>
      </c>
      <c r="BK762" s="26" t="s">
        <v>327</v>
      </c>
      <c r="BL762" s="26" t="s">
        <v>327</v>
      </c>
      <c r="BM762" s="26" t="s">
        <v>327</v>
      </c>
      <c r="BN762" s="26" t="s">
        <v>327</v>
      </c>
      <c r="BQ762" s="26" t="s">
        <v>327</v>
      </c>
      <c r="BR762" s="26" t="s">
        <v>327</v>
      </c>
      <c r="BS762" s="26" t="s">
        <v>327</v>
      </c>
      <c r="BT762" s="26" t="s">
        <v>327</v>
      </c>
      <c r="BW762" s="26" t="s">
        <v>327</v>
      </c>
      <c r="BX762" s="26" t="s">
        <v>327</v>
      </c>
      <c r="BY762" s="26" t="s">
        <v>327</v>
      </c>
      <c r="BZ762" s="26" t="s">
        <v>327</v>
      </c>
      <c r="CC762" s="26" t="s">
        <v>327</v>
      </c>
      <c r="CD762" s="26" t="s">
        <v>327</v>
      </c>
      <c r="CE762" s="26" t="s">
        <v>327</v>
      </c>
      <c r="CF762" s="26" t="s">
        <v>327</v>
      </c>
      <c r="CI762" s="26" t="s">
        <v>327</v>
      </c>
      <c r="CJ762" s="26" t="s">
        <v>327</v>
      </c>
      <c r="CK762" s="26" t="s">
        <v>327</v>
      </c>
      <c r="CL762" s="26" t="s">
        <v>327</v>
      </c>
      <c r="CO762" s="26" t="s">
        <v>327</v>
      </c>
      <c r="CP762" s="26" t="s">
        <v>327</v>
      </c>
      <c r="CQ762" s="26" t="s">
        <v>327</v>
      </c>
      <c r="CR762" s="26" t="s">
        <v>327</v>
      </c>
      <c r="CU762" s="26" t="s">
        <v>327</v>
      </c>
      <c r="CV762" s="26" t="s">
        <v>327</v>
      </c>
      <c r="CW762" s="26" t="s">
        <v>327</v>
      </c>
      <c r="CX762" s="26" t="s">
        <v>327</v>
      </c>
    </row>
    <row r="763" spans="5:102" x14ac:dyDescent="0.45">
      <c r="E763" s="26" t="s">
        <v>327</v>
      </c>
      <c r="F763" s="26" t="s">
        <v>327</v>
      </c>
      <c r="G763" s="26" t="s">
        <v>327</v>
      </c>
      <c r="H763" s="26" t="s">
        <v>327</v>
      </c>
      <c r="I763" s="26" t="s">
        <v>327</v>
      </c>
      <c r="J763" s="26" t="s">
        <v>327</v>
      </c>
      <c r="K763" s="26" t="s">
        <v>327</v>
      </c>
      <c r="L763" s="26" t="s">
        <v>327</v>
      </c>
      <c r="M763" s="26" t="s">
        <v>327</v>
      </c>
      <c r="O763" s="26" t="s">
        <v>327</v>
      </c>
      <c r="P763" s="26" t="s">
        <v>327</v>
      </c>
      <c r="Q763" s="26" t="s">
        <v>327</v>
      </c>
      <c r="R763" s="26" t="s">
        <v>327</v>
      </c>
      <c r="U763" s="26" t="s">
        <v>327</v>
      </c>
      <c r="V763" s="26" t="s">
        <v>327</v>
      </c>
      <c r="W763" s="26" t="s">
        <v>327</v>
      </c>
      <c r="X763" s="26" t="s">
        <v>327</v>
      </c>
      <c r="AA763" s="26" t="s">
        <v>327</v>
      </c>
      <c r="AB763" s="26" t="s">
        <v>327</v>
      </c>
      <c r="AC763" s="26" t="s">
        <v>327</v>
      </c>
      <c r="AD763" s="26" t="s">
        <v>327</v>
      </c>
      <c r="AG763" s="26" t="s">
        <v>327</v>
      </c>
      <c r="AH763" s="26" t="s">
        <v>327</v>
      </c>
      <c r="AI763" s="26" t="s">
        <v>327</v>
      </c>
      <c r="AJ763" s="26" t="s">
        <v>327</v>
      </c>
      <c r="AM763" s="26" t="s">
        <v>327</v>
      </c>
      <c r="AN763" s="26" t="s">
        <v>327</v>
      </c>
      <c r="AO763" s="26" t="s">
        <v>327</v>
      </c>
      <c r="AP763" s="26" t="s">
        <v>327</v>
      </c>
      <c r="AS763" s="26" t="s">
        <v>327</v>
      </c>
      <c r="AT763" s="26" t="s">
        <v>327</v>
      </c>
      <c r="AU763" s="26" t="s">
        <v>327</v>
      </c>
      <c r="AV763" s="26" t="s">
        <v>327</v>
      </c>
      <c r="AY763" s="26" t="s">
        <v>327</v>
      </c>
      <c r="AZ763" s="26" t="s">
        <v>327</v>
      </c>
      <c r="BA763" s="26" t="s">
        <v>327</v>
      </c>
      <c r="BB763" s="26" t="s">
        <v>327</v>
      </c>
      <c r="BE763" s="26" t="s">
        <v>327</v>
      </c>
      <c r="BF763" s="26" t="s">
        <v>327</v>
      </c>
      <c r="BG763" s="26" t="s">
        <v>327</v>
      </c>
      <c r="BH763" s="26" t="s">
        <v>327</v>
      </c>
      <c r="BK763" s="26" t="s">
        <v>327</v>
      </c>
      <c r="BL763" s="26" t="s">
        <v>327</v>
      </c>
      <c r="BM763" s="26" t="s">
        <v>327</v>
      </c>
      <c r="BN763" s="26" t="s">
        <v>327</v>
      </c>
      <c r="BQ763" s="26" t="s">
        <v>327</v>
      </c>
      <c r="BR763" s="26" t="s">
        <v>327</v>
      </c>
      <c r="BS763" s="26" t="s">
        <v>327</v>
      </c>
      <c r="BT763" s="26" t="s">
        <v>327</v>
      </c>
      <c r="BW763" s="26" t="s">
        <v>327</v>
      </c>
      <c r="BX763" s="26" t="s">
        <v>327</v>
      </c>
      <c r="BY763" s="26" t="s">
        <v>327</v>
      </c>
      <c r="BZ763" s="26" t="s">
        <v>327</v>
      </c>
      <c r="CC763" s="26" t="s">
        <v>327</v>
      </c>
      <c r="CD763" s="26" t="s">
        <v>327</v>
      </c>
      <c r="CE763" s="26" t="s">
        <v>327</v>
      </c>
      <c r="CF763" s="26" t="s">
        <v>327</v>
      </c>
      <c r="CI763" s="26" t="s">
        <v>327</v>
      </c>
      <c r="CJ763" s="26" t="s">
        <v>327</v>
      </c>
      <c r="CK763" s="26" t="s">
        <v>327</v>
      </c>
      <c r="CL763" s="26" t="s">
        <v>327</v>
      </c>
      <c r="CO763" s="26" t="s">
        <v>327</v>
      </c>
      <c r="CP763" s="26" t="s">
        <v>327</v>
      </c>
      <c r="CQ763" s="26" t="s">
        <v>327</v>
      </c>
      <c r="CR763" s="26" t="s">
        <v>327</v>
      </c>
      <c r="CU763" s="26" t="s">
        <v>327</v>
      </c>
      <c r="CV763" s="26" t="s">
        <v>327</v>
      </c>
      <c r="CW763" s="26" t="s">
        <v>327</v>
      </c>
      <c r="CX763" s="26" t="s">
        <v>327</v>
      </c>
    </row>
    <row r="764" spans="5:102" x14ac:dyDescent="0.45">
      <c r="E764" s="26" t="s">
        <v>327</v>
      </c>
      <c r="F764" s="26" t="s">
        <v>327</v>
      </c>
      <c r="G764" s="26" t="s">
        <v>327</v>
      </c>
      <c r="H764" s="26" t="s">
        <v>327</v>
      </c>
      <c r="I764" s="26" t="s">
        <v>327</v>
      </c>
      <c r="J764" s="26" t="s">
        <v>327</v>
      </c>
      <c r="K764" s="26" t="s">
        <v>327</v>
      </c>
      <c r="L764" s="26" t="s">
        <v>327</v>
      </c>
      <c r="M764" s="26" t="s">
        <v>327</v>
      </c>
      <c r="O764" s="26" t="s">
        <v>327</v>
      </c>
      <c r="P764" s="26" t="s">
        <v>327</v>
      </c>
      <c r="Q764" s="26" t="s">
        <v>327</v>
      </c>
      <c r="R764" s="26" t="s">
        <v>327</v>
      </c>
      <c r="U764" s="26" t="s">
        <v>327</v>
      </c>
      <c r="V764" s="26" t="s">
        <v>327</v>
      </c>
      <c r="W764" s="26" t="s">
        <v>327</v>
      </c>
      <c r="X764" s="26" t="s">
        <v>327</v>
      </c>
      <c r="AA764" s="26" t="s">
        <v>327</v>
      </c>
      <c r="AB764" s="26" t="s">
        <v>327</v>
      </c>
      <c r="AC764" s="26" t="s">
        <v>327</v>
      </c>
      <c r="AD764" s="26" t="s">
        <v>327</v>
      </c>
      <c r="AG764" s="26" t="s">
        <v>327</v>
      </c>
      <c r="AH764" s="26" t="s">
        <v>327</v>
      </c>
      <c r="AI764" s="26" t="s">
        <v>327</v>
      </c>
      <c r="AJ764" s="26" t="s">
        <v>327</v>
      </c>
      <c r="AM764" s="26" t="s">
        <v>327</v>
      </c>
      <c r="AN764" s="26" t="s">
        <v>327</v>
      </c>
      <c r="AO764" s="26" t="s">
        <v>327</v>
      </c>
      <c r="AP764" s="26" t="s">
        <v>327</v>
      </c>
      <c r="AS764" s="26" t="s">
        <v>327</v>
      </c>
      <c r="AT764" s="26" t="s">
        <v>327</v>
      </c>
      <c r="AU764" s="26" t="s">
        <v>327</v>
      </c>
      <c r="AV764" s="26" t="s">
        <v>327</v>
      </c>
      <c r="AY764" s="26" t="s">
        <v>327</v>
      </c>
      <c r="AZ764" s="26" t="s">
        <v>327</v>
      </c>
      <c r="BA764" s="26" t="s">
        <v>327</v>
      </c>
      <c r="BB764" s="26" t="s">
        <v>327</v>
      </c>
      <c r="BE764" s="26" t="s">
        <v>327</v>
      </c>
      <c r="BF764" s="26" t="s">
        <v>327</v>
      </c>
      <c r="BG764" s="26" t="s">
        <v>327</v>
      </c>
      <c r="BH764" s="26" t="s">
        <v>327</v>
      </c>
      <c r="BK764" s="26" t="s">
        <v>327</v>
      </c>
      <c r="BL764" s="26" t="s">
        <v>327</v>
      </c>
      <c r="BM764" s="26" t="s">
        <v>327</v>
      </c>
      <c r="BN764" s="26" t="s">
        <v>327</v>
      </c>
      <c r="BQ764" s="26" t="s">
        <v>327</v>
      </c>
      <c r="BR764" s="26" t="s">
        <v>327</v>
      </c>
      <c r="BS764" s="26" t="s">
        <v>327</v>
      </c>
      <c r="BT764" s="26" t="s">
        <v>327</v>
      </c>
      <c r="BW764" s="26" t="s">
        <v>327</v>
      </c>
      <c r="BX764" s="26" t="s">
        <v>327</v>
      </c>
      <c r="BY764" s="26" t="s">
        <v>327</v>
      </c>
      <c r="BZ764" s="26" t="s">
        <v>327</v>
      </c>
      <c r="CC764" s="26" t="s">
        <v>327</v>
      </c>
      <c r="CD764" s="26" t="s">
        <v>327</v>
      </c>
      <c r="CE764" s="26" t="s">
        <v>327</v>
      </c>
      <c r="CF764" s="26" t="s">
        <v>327</v>
      </c>
      <c r="CI764" s="26" t="s">
        <v>327</v>
      </c>
      <c r="CJ764" s="26" t="s">
        <v>327</v>
      </c>
      <c r="CK764" s="26" t="s">
        <v>327</v>
      </c>
      <c r="CL764" s="26" t="s">
        <v>327</v>
      </c>
      <c r="CO764" s="26" t="s">
        <v>327</v>
      </c>
      <c r="CP764" s="26" t="s">
        <v>327</v>
      </c>
      <c r="CQ764" s="26" t="s">
        <v>327</v>
      </c>
      <c r="CR764" s="26" t="s">
        <v>327</v>
      </c>
      <c r="CU764" s="26" t="s">
        <v>327</v>
      </c>
      <c r="CV764" s="26" t="s">
        <v>327</v>
      </c>
      <c r="CW764" s="26" t="s">
        <v>327</v>
      </c>
      <c r="CX764" s="26" t="s">
        <v>327</v>
      </c>
    </row>
    <row r="765" spans="5:102" x14ac:dyDescent="0.45">
      <c r="E765" s="26" t="s">
        <v>327</v>
      </c>
      <c r="F765" s="26" t="s">
        <v>327</v>
      </c>
      <c r="G765" s="26" t="s">
        <v>327</v>
      </c>
      <c r="H765" s="26" t="s">
        <v>327</v>
      </c>
      <c r="I765" s="26" t="s">
        <v>327</v>
      </c>
      <c r="J765" s="26" t="s">
        <v>327</v>
      </c>
      <c r="K765" s="26" t="s">
        <v>327</v>
      </c>
      <c r="L765" s="26" t="s">
        <v>327</v>
      </c>
      <c r="M765" s="26" t="s">
        <v>327</v>
      </c>
      <c r="O765" s="26" t="s">
        <v>327</v>
      </c>
      <c r="P765" s="26" t="s">
        <v>327</v>
      </c>
      <c r="Q765" s="26" t="s">
        <v>327</v>
      </c>
      <c r="R765" s="26" t="s">
        <v>327</v>
      </c>
      <c r="U765" s="26" t="s">
        <v>327</v>
      </c>
      <c r="V765" s="26" t="s">
        <v>327</v>
      </c>
      <c r="W765" s="26" t="s">
        <v>327</v>
      </c>
      <c r="X765" s="26" t="s">
        <v>327</v>
      </c>
      <c r="AA765" s="26" t="s">
        <v>327</v>
      </c>
      <c r="AB765" s="26" t="s">
        <v>327</v>
      </c>
      <c r="AC765" s="26" t="s">
        <v>327</v>
      </c>
      <c r="AD765" s="26" t="s">
        <v>327</v>
      </c>
      <c r="AG765" s="26" t="s">
        <v>327</v>
      </c>
      <c r="AH765" s="26" t="s">
        <v>327</v>
      </c>
      <c r="AI765" s="26" t="s">
        <v>327</v>
      </c>
      <c r="AJ765" s="26" t="s">
        <v>327</v>
      </c>
      <c r="AM765" s="26" t="s">
        <v>327</v>
      </c>
      <c r="AN765" s="26" t="s">
        <v>327</v>
      </c>
      <c r="AO765" s="26" t="s">
        <v>327</v>
      </c>
      <c r="AP765" s="26" t="s">
        <v>327</v>
      </c>
      <c r="AS765" s="26" t="s">
        <v>327</v>
      </c>
      <c r="AT765" s="26" t="s">
        <v>327</v>
      </c>
      <c r="AU765" s="26" t="s">
        <v>327</v>
      </c>
      <c r="AV765" s="26" t="s">
        <v>327</v>
      </c>
      <c r="AY765" s="26" t="s">
        <v>327</v>
      </c>
      <c r="AZ765" s="26" t="s">
        <v>327</v>
      </c>
      <c r="BA765" s="26" t="s">
        <v>327</v>
      </c>
      <c r="BB765" s="26" t="s">
        <v>327</v>
      </c>
      <c r="BE765" s="26" t="s">
        <v>327</v>
      </c>
      <c r="BF765" s="26" t="s">
        <v>327</v>
      </c>
      <c r="BG765" s="26" t="s">
        <v>327</v>
      </c>
      <c r="BH765" s="26" t="s">
        <v>327</v>
      </c>
      <c r="BK765" s="26" t="s">
        <v>327</v>
      </c>
      <c r="BL765" s="26" t="s">
        <v>327</v>
      </c>
      <c r="BM765" s="26" t="s">
        <v>327</v>
      </c>
      <c r="BN765" s="26" t="s">
        <v>327</v>
      </c>
      <c r="BQ765" s="26" t="s">
        <v>327</v>
      </c>
      <c r="BR765" s="26" t="s">
        <v>327</v>
      </c>
      <c r="BS765" s="26" t="s">
        <v>327</v>
      </c>
      <c r="BT765" s="26" t="s">
        <v>327</v>
      </c>
      <c r="BW765" s="26" t="s">
        <v>327</v>
      </c>
      <c r="BX765" s="26" t="s">
        <v>327</v>
      </c>
      <c r="BY765" s="26" t="s">
        <v>327</v>
      </c>
      <c r="BZ765" s="26" t="s">
        <v>327</v>
      </c>
      <c r="CC765" s="26" t="s">
        <v>327</v>
      </c>
      <c r="CD765" s="26" t="s">
        <v>327</v>
      </c>
      <c r="CE765" s="26" t="s">
        <v>327</v>
      </c>
      <c r="CF765" s="26" t="s">
        <v>327</v>
      </c>
      <c r="CI765" s="26" t="s">
        <v>327</v>
      </c>
      <c r="CJ765" s="26" t="s">
        <v>327</v>
      </c>
      <c r="CK765" s="26" t="s">
        <v>327</v>
      </c>
      <c r="CL765" s="26" t="s">
        <v>327</v>
      </c>
      <c r="CO765" s="26" t="s">
        <v>327</v>
      </c>
      <c r="CP765" s="26" t="s">
        <v>327</v>
      </c>
      <c r="CQ765" s="26" t="s">
        <v>327</v>
      </c>
      <c r="CR765" s="26" t="s">
        <v>327</v>
      </c>
      <c r="CU765" s="26" t="s">
        <v>327</v>
      </c>
      <c r="CV765" s="26" t="s">
        <v>327</v>
      </c>
      <c r="CW765" s="26" t="s">
        <v>327</v>
      </c>
      <c r="CX765" s="26" t="s">
        <v>327</v>
      </c>
    </row>
    <row r="766" spans="5:102" x14ac:dyDescent="0.45">
      <c r="E766" s="26" t="s">
        <v>327</v>
      </c>
      <c r="F766" s="26" t="s">
        <v>327</v>
      </c>
      <c r="G766" s="26" t="s">
        <v>327</v>
      </c>
      <c r="H766" s="26" t="s">
        <v>327</v>
      </c>
      <c r="I766" s="26" t="s">
        <v>327</v>
      </c>
      <c r="J766" s="26" t="s">
        <v>327</v>
      </c>
      <c r="K766" s="26" t="s">
        <v>327</v>
      </c>
      <c r="L766" s="26" t="s">
        <v>327</v>
      </c>
      <c r="M766" s="26" t="s">
        <v>327</v>
      </c>
      <c r="O766" s="26" t="s">
        <v>327</v>
      </c>
      <c r="P766" s="26" t="s">
        <v>327</v>
      </c>
      <c r="Q766" s="26" t="s">
        <v>327</v>
      </c>
      <c r="R766" s="26" t="s">
        <v>327</v>
      </c>
      <c r="U766" s="26" t="s">
        <v>327</v>
      </c>
      <c r="V766" s="26" t="s">
        <v>327</v>
      </c>
      <c r="W766" s="26" t="s">
        <v>327</v>
      </c>
      <c r="X766" s="26" t="s">
        <v>327</v>
      </c>
      <c r="AA766" s="26" t="s">
        <v>327</v>
      </c>
      <c r="AB766" s="26" t="s">
        <v>327</v>
      </c>
      <c r="AC766" s="26" t="s">
        <v>327</v>
      </c>
      <c r="AD766" s="26" t="s">
        <v>327</v>
      </c>
      <c r="AG766" s="26" t="s">
        <v>327</v>
      </c>
      <c r="AH766" s="26" t="s">
        <v>327</v>
      </c>
      <c r="AI766" s="26" t="s">
        <v>327</v>
      </c>
      <c r="AJ766" s="26" t="s">
        <v>327</v>
      </c>
      <c r="AM766" s="26" t="s">
        <v>327</v>
      </c>
      <c r="AN766" s="26" t="s">
        <v>327</v>
      </c>
      <c r="AO766" s="26" t="s">
        <v>327</v>
      </c>
      <c r="AP766" s="26" t="s">
        <v>327</v>
      </c>
      <c r="AS766" s="26" t="s">
        <v>327</v>
      </c>
      <c r="AT766" s="26" t="s">
        <v>327</v>
      </c>
      <c r="AU766" s="26" t="s">
        <v>327</v>
      </c>
      <c r="AV766" s="26" t="s">
        <v>327</v>
      </c>
      <c r="AY766" s="26" t="s">
        <v>327</v>
      </c>
      <c r="AZ766" s="26" t="s">
        <v>327</v>
      </c>
      <c r="BA766" s="26" t="s">
        <v>327</v>
      </c>
      <c r="BB766" s="26" t="s">
        <v>327</v>
      </c>
      <c r="BE766" s="26" t="s">
        <v>327</v>
      </c>
      <c r="BF766" s="26" t="s">
        <v>327</v>
      </c>
      <c r="BG766" s="26" t="s">
        <v>327</v>
      </c>
      <c r="BH766" s="26" t="s">
        <v>327</v>
      </c>
      <c r="BK766" s="26" t="s">
        <v>327</v>
      </c>
      <c r="BL766" s="26" t="s">
        <v>327</v>
      </c>
      <c r="BM766" s="26" t="s">
        <v>327</v>
      </c>
      <c r="BN766" s="26" t="s">
        <v>327</v>
      </c>
      <c r="BQ766" s="26" t="s">
        <v>327</v>
      </c>
      <c r="BR766" s="26" t="s">
        <v>327</v>
      </c>
      <c r="BS766" s="26" t="s">
        <v>327</v>
      </c>
      <c r="BT766" s="26" t="s">
        <v>327</v>
      </c>
      <c r="BW766" s="26" t="s">
        <v>327</v>
      </c>
      <c r="BX766" s="26" t="s">
        <v>327</v>
      </c>
      <c r="BY766" s="26" t="s">
        <v>327</v>
      </c>
      <c r="BZ766" s="26" t="s">
        <v>327</v>
      </c>
      <c r="CC766" s="26" t="s">
        <v>327</v>
      </c>
      <c r="CD766" s="26" t="s">
        <v>327</v>
      </c>
      <c r="CE766" s="26" t="s">
        <v>327</v>
      </c>
      <c r="CF766" s="26" t="s">
        <v>327</v>
      </c>
      <c r="CI766" s="26" t="s">
        <v>327</v>
      </c>
      <c r="CJ766" s="26" t="s">
        <v>327</v>
      </c>
      <c r="CK766" s="26" t="s">
        <v>327</v>
      </c>
      <c r="CL766" s="26" t="s">
        <v>327</v>
      </c>
      <c r="CO766" s="26" t="s">
        <v>327</v>
      </c>
      <c r="CP766" s="26" t="s">
        <v>327</v>
      </c>
      <c r="CQ766" s="26" t="s">
        <v>327</v>
      </c>
      <c r="CR766" s="26" t="s">
        <v>327</v>
      </c>
      <c r="CU766" s="26" t="s">
        <v>327</v>
      </c>
      <c r="CV766" s="26" t="s">
        <v>327</v>
      </c>
      <c r="CW766" s="26" t="s">
        <v>327</v>
      </c>
      <c r="CX766" s="26" t="s">
        <v>327</v>
      </c>
    </row>
    <row r="767" spans="5:102" x14ac:dyDescent="0.45">
      <c r="E767" s="26" t="s">
        <v>327</v>
      </c>
      <c r="F767" s="26" t="s">
        <v>327</v>
      </c>
      <c r="G767" s="26" t="s">
        <v>327</v>
      </c>
      <c r="H767" s="26" t="s">
        <v>327</v>
      </c>
      <c r="I767" s="26" t="s">
        <v>327</v>
      </c>
      <c r="J767" s="26" t="s">
        <v>327</v>
      </c>
      <c r="K767" s="26" t="s">
        <v>327</v>
      </c>
      <c r="L767" s="26" t="s">
        <v>327</v>
      </c>
      <c r="M767" s="26" t="s">
        <v>327</v>
      </c>
      <c r="O767" s="26" t="s">
        <v>327</v>
      </c>
      <c r="P767" s="26" t="s">
        <v>327</v>
      </c>
      <c r="Q767" s="26" t="s">
        <v>327</v>
      </c>
      <c r="R767" s="26" t="s">
        <v>327</v>
      </c>
      <c r="U767" s="26" t="s">
        <v>327</v>
      </c>
      <c r="V767" s="26" t="s">
        <v>327</v>
      </c>
      <c r="W767" s="26" t="s">
        <v>327</v>
      </c>
      <c r="X767" s="26" t="s">
        <v>327</v>
      </c>
      <c r="AA767" s="26" t="s">
        <v>327</v>
      </c>
      <c r="AB767" s="26" t="s">
        <v>327</v>
      </c>
      <c r="AC767" s="26" t="s">
        <v>327</v>
      </c>
      <c r="AD767" s="26" t="s">
        <v>327</v>
      </c>
      <c r="AG767" s="26" t="s">
        <v>327</v>
      </c>
      <c r="AH767" s="26" t="s">
        <v>327</v>
      </c>
      <c r="AI767" s="26" t="s">
        <v>327</v>
      </c>
      <c r="AJ767" s="26" t="s">
        <v>327</v>
      </c>
      <c r="AM767" s="26" t="s">
        <v>327</v>
      </c>
      <c r="AN767" s="26" t="s">
        <v>327</v>
      </c>
      <c r="AO767" s="26" t="s">
        <v>327</v>
      </c>
      <c r="AP767" s="26" t="s">
        <v>327</v>
      </c>
      <c r="AS767" s="26" t="s">
        <v>327</v>
      </c>
      <c r="AT767" s="26" t="s">
        <v>327</v>
      </c>
      <c r="AU767" s="26" t="s">
        <v>327</v>
      </c>
      <c r="AV767" s="26" t="s">
        <v>327</v>
      </c>
      <c r="AY767" s="26" t="s">
        <v>327</v>
      </c>
      <c r="AZ767" s="26" t="s">
        <v>327</v>
      </c>
      <c r="BA767" s="26" t="s">
        <v>327</v>
      </c>
      <c r="BB767" s="26" t="s">
        <v>327</v>
      </c>
      <c r="BE767" s="26" t="s">
        <v>327</v>
      </c>
      <c r="BF767" s="26" t="s">
        <v>327</v>
      </c>
      <c r="BG767" s="26" t="s">
        <v>327</v>
      </c>
      <c r="BH767" s="26" t="s">
        <v>327</v>
      </c>
      <c r="BK767" s="26" t="s">
        <v>327</v>
      </c>
      <c r="BL767" s="26" t="s">
        <v>327</v>
      </c>
      <c r="BM767" s="26" t="s">
        <v>327</v>
      </c>
      <c r="BN767" s="26" t="s">
        <v>327</v>
      </c>
      <c r="BQ767" s="26" t="s">
        <v>327</v>
      </c>
      <c r="BR767" s="26" t="s">
        <v>327</v>
      </c>
      <c r="BS767" s="26" t="s">
        <v>327</v>
      </c>
      <c r="BT767" s="26" t="s">
        <v>327</v>
      </c>
      <c r="BW767" s="26" t="s">
        <v>327</v>
      </c>
      <c r="BX767" s="26" t="s">
        <v>327</v>
      </c>
      <c r="BY767" s="26" t="s">
        <v>327</v>
      </c>
      <c r="BZ767" s="26" t="s">
        <v>327</v>
      </c>
      <c r="CC767" s="26" t="s">
        <v>327</v>
      </c>
      <c r="CD767" s="26" t="s">
        <v>327</v>
      </c>
      <c r="CE767" s="26" t="s">
        <v>327</v>
      </c>
      <c r="CF767" s="26" t="s">
        <v>327</v>
      </c>
      <c r="CI767" s="26" t="s">
        <v>327</v>
      </c>
      <c r="CJ767" s="26" t="s">
        <v>327</v>
      </c>
      <c r="CK767" s="26" t="s">
        <v>327</v>
      </c>
      <c r="CL767" s="26" t="s">
        <v>327</v>
      </c>
      <c r="CO767" s="26" t="s">
        <v>327</v>
      </c>
      <c r="CP767" s="26" t="s">
        <v>327</v>
      </c>
      <c r="CQ767" s="26" t="s">
        <v>327</v>
      </c>
      <c r="CR767" s="26" t="s">
        <v>327</v>
      </c>
      <c r="CU767" s="26" t="s">
        <v>327</v>
      </c>
      <c r="CV767" s="26" t="s">
        <v>327</v>
      </c>
      <c r="CW767" s="26" t="s">
        <v>327</v>
      </c>
      <c r="CX767" s="26" t="s">
        <v>327</v>
      </c>
    </row>
    <row r="768" spans="5:102" x14ac:dyDescent="0.45">
      <c r="E768" s="26" t="s">
        <v>327</v>
      </c>
      <c r="F768" s="26" t="s">
        <v>327</v>
      </c>
      <c r="G768" s="26" t="s">
        <v>327</v>
      </c>
      <c r="H768" s="26" t="s">
        <v>327</v>
      </c>
      <c r="I768" s="26" t="s">
        <v>327</v>
      </c>
      <c r="J768" s="26" t="s">
        <v>327</v>
      </c>
      <c r="K768" s="26" t="s">
        <v>327</v>
      </c>
      <c r="L768" s="26" t="s">
        <v>327</v>
      </c>
      <c r="M768" s="26" t="s">
        <v>327</v>
      </c>
      <c r="O768" s="26" t="s">
        <v>327</v>
      </c>
      <c r="P768" s="26" t="s">
        <v>327</v>
      </c>
      <c r="Q768" s="26" t="s">
        <v>327</v>
      </c>
      <c r="R768" s="26" t="s">
        <v>327</v>
      </c>
      <c r="U768" s="26" t="s">
        <v>327</v>
      </c>
      <c r="V768" s="26" t="s">
        <v>327</v>
      </c>
      <c r="W768" s="26" t="s">
        <v>327</v>
      </c>
      <c r="X768" s="26" t="s">
        <v>327</v>
      </c>
      <c r="AA768" s="26" t="s">
        <v>327</v>
      </c>
      <c r="AB768" s="26" t="s">
        <v>327</v>
      </c>
      <c r="AC768" s="26" t="s">
        <v>327</v>
      </c>
      <c r="AD768" s="26" t="s">
        <v>327</v>
      </c>
      <c r="AG768" s="26" t="s">
        <v>327</v>
      </c>
      <c r="AH768" s="26" t="s">
        <v>327</v>
      </c>
      <c r="AI768" s="26" t="s">
        <v>327</v>
      </c>
      <c r="AJ768" s="26" t="s">
        <v>327</v>
      </c>
      <c r="AM768" s="26" t="s">
        <v>327</v>
      </c>
      <c r="AN768" s="26" t="s">
        <v>327</v>
      </c>
      <c r="AO768" s="26" t="s">
        <v>327</v>
      </c>
      <c r="AP768" s="26" t="s">
        <v>327</v>
      </c>
      <c r="AS768" s="26" t="s">
        <v>327</v>
      </c>
      <c r="AT768" s="26" t="s">
        <v>327</v>
      </c>
      <c r="AU768" s="26" t="s">
        <v>327</v>
      </c>
      <c r="AV768" s="26" t="s">
        <v>327</v>
      </c>
      <c r="AY768" s="26" t="s">
        <v>327</v>
      </c>
      <c r="AZ768" s="26" t="s">
        <v>327</v>
      </c>
      <c r="BA768" s="26" t="s">
        <v>327</v>
      </c>
      <c r="BB768" s="26" t="s">
        <v>327</v>
      </c>
      <c r="BE768" s="26" t="s">
        <v>327</v>
      </c>
      <c r="BF768" s="26" t="s">
        <v>327</v>
      </c>
      <c r="BG768" s="26" t="s">
        <v>327</v>
      </c>
      <c r="BH768" s="26" t="s">
        <v>327</v>
      </c>
      <c r="BK768" s="26" t="s">
        <v>327</v>
      </c>
      <c r="BL768" s="26" t="s">
        <v>327</v>
      </c>
      <c r="BM768" s="26" t="s">
        <v>327</v>
      </c>
      <c r="BN768" s="26" t="s">
        <v>327</v>
      </c>
      <c r="BQ768" s="26" t="s">
        <v>327</v>
      </c>
      <c r="BR768" s="26" t="s">
        <v>327</v>
      </c>
      <c r="BS768" s="26" t="s">
        <v>327</v>
      </c>
      <c r="BT768" s="26" t="s">
        <v>327</v>
      </c>
      <c r="BW768" s="26" t="s">
        <v>327</v>
      </c>
      <c r="BX768" s="26" t="s">
        <v>327</v>
      </c>
      <c r="BY768" s="26" t="s">
        <v>327</v>
      </c>
      <c r="BZ768" s="26" t="s">
        <v>327</v>
      </c>
      <c r="CC768" s="26" t="s">
        <v>327</v>
      </c>
      <c r="CD768" s="26" t="s">
        <v>327</v>
      </c>
      <c r="CE768" s="26" t="s">
        <v>327</v>
      </c>
      <c r="CF768" s="26" t="s">
        <v>327</v>
      </c>
      <c r="CI768" s="26" t="s">
        <v>327</v>
      </c>
      <c r="CJ768" s="26" t="s">
        <v>327</v>
      </c>
      <c r="CK768" s="26" t="s">
        <v>327</v>
      </c>
      <c r="CL768" s="26" t="s">
        <v>327</v>
      </c>
      <c r="CO768" s="26" t="s">
        <v>327</v>
      </c>
      <c r="CP768" s="26" t="s">
        <v>327</v>
      </c>
      <c r="CQ768" s="26" t="s">
        <v>327</v>
      </c>
      <c r="CR768" s="26" t="s">
        <v>327</v>
      </c>
      <c r="CU768" s="26" t="s">
        <v>327</v>
      </c>
      <c r="CV768" s="26" t="s">
        <v>327</v>
      </c>
      <c r="CW768" s="26" t="s">
        <v>327</v>
      </c>
      <c r="CX768" s="26" t="s">
        <v>327</v>
      </c>
    </row>
    <row r="769" spans="5:102" x14ac:dyDescent="0.45">
      <c r="E769" s="26" t="s">
        <v>327</v>
      </c>
      <c r="F769" s="26" t="s">
        <v>327</v>
      </c>
      <c r="G769" s="26" t="s">
        <v>327</v>
      </c>
      <c r="H769" s="26" t="s">
        <v>327</v>
      </c>
      <c r="I769" s="26" t="s">
        <v>327</v>
      </c>
      <c r="J769" s="26" t="s">
        <v>327</v>
      </c>
      <c r="K769" s="26" t="s">
        <v>327</v>
      </c>
      <c r="L769" s="26" t="s">
        <v>327</v>
      </c>
      <c r="M769" s="26" t="s">
        <v>327</v>
      </c>
      <c r="O769" s="26" t="s">
        <v>327</v>
      </c>
      <c r="P769" s="26" t="s">
        <v>327</v>
      </c>
      <c r="Q769" s="26" t="s">
        <v>327</v>
      </c>
      <c r="R769" s="26" t="s">
        <v>327</v>
      </c>
      <c r="U769" s="26" t="s">
        <v>327</v>
      </c>
      <c r="V769" s="26" t="s">
        <v>327</v>
      </c>
      <c r="W769" s="26" t="s">
        <v>327</v>
      </c>
      <c r="X769" s="26" t="s">
        <v>327</v>
      </c>
      <c r="AA769" s="26" t="s">
        <v>327</v>
      </c>
      <c r="AB769" s="26" t="s">
        <v>327</v>
      </c>
      <c r="AC769" s="26" t="s">
        <v>327</v>
      </c>
      <c r="AD769" s="26" t="s">
        <v>327</v>
      </c>
      <c r="AG769" s="26" t="s">
        <v>327</v>
      </c>
      <c r="AH769" s="26" t="s">
        <v>327</v>
      </c>
      <c r="AI769" s="26" t="s">
        <v>327</v>
      </c>
      <c r="AJ769" s="26" t="s">
        <v>327</v>
      </c>
      <c r="AM769" s="26" t="s">
        <v>327</v>
      </c>
      <c r="AN769" s="26" t="s">
        <v>327</v>
      </c>
      <c r="AO769" s="26" t="s">
        <v>327</v>
      </c>
      <c r="AP769" s="26" t="s">
        <v>327</v>
      </c>
      <c r="AS769" s="26" t="s">
        <v>327</v>
      </c>
      <c r="AT769" s="26" t="s">
        <v>327</v>
      </c>
      <c r="AU769" s="26" t="s">
        <v>327</v>
      </c>
      <c r="AV769" s="26" t="s">
        <v>327</v>
      </c>
      <c r="AY769" s="26" t="s">
        <v>327</v>
      </c>
      <c r="AZ769" s="26" t="s">
        <v>327</v>
      </c>
      <c r="BA769" s="26" t="s">
        <v>327</v>
      </c>
      <c r="BB769" s="26" t="s">
        <v>327</v>
      </c>
      <c r="BE769" s="26" t="s">
        <v>327</v>
      </c>
      <c r="BF769" s="26" t="s">
        <v>327</v>
      </c>
      <c r="BG769" s="26" t="s">
        <v>327</v>
      </c>
      <c r="BH769" s="26" t="s">
        <v>327</v>
      </c>
      <c r="BK769" s="26" t="s">
        <v>327</v>
      </c>
      <c r="BL769" s="26" t="s">
        <v>327</v>
      </c>
      <c r="BM769" s="26" t="s">
        <v>327</v>
      </c>
      <c r="BN769" s="26" t="s">
        <v>327</v>
      </c>
      <c r="BQ769" s="26" t="s">
        <v>327</v>
      </c>
      <c r="BR769" s="26" t="s">
        <v>327</v>
      </c>
      <c r="BS769" s="26" t="s">
        <v>327</v>
      </c>
      <c r="BT769" s="26" t="s">
        <v>327</v>
      </c>
      <c r="BW769" s="26" t="s">
        <v>327</v>
      </c>
      <c r="BX769" s="26" t="s">
        <v>327</v>
      </c>
      <c r="BY769" s="26" t="s">
        <v>327</v>
      </c>
      <c r="BZ769" s="26" t="s">
        <v>327</v>
      </c>
      <c r="CC769" s="26" t="s">
        <v>327</v>
      </c>
      <c r="CD769" s="26" t="s">
        <v>327</v>
      </c>
      <c r="CE769" s="26" t="s">
        <v>327</v>
      </c>
      <c r="CF769" s="26" t="s">
        <v>327</v>
      </c>
      <c r="CI769" s="26" t="s">
        <v>327</v>
      </c>
      <c r="CJ769" s="26" t="s">
        <v>327</v>
      </c>
      <c r="CK769" s="26" t="s">
        <v>327</v>
      </c>
      <c r="CL769" s="26" t="s">
        <v>327</v>
      </c>
      <c r="CO769" s="26" t="s">
        <v>327</v>
      </c>
      <c r="CP769" s="26" t="s">
        <v>327</v>
      </c>
      <c r="CQ769" s="26" t="s">
        <v>327</v>
      </c>
      <c r="CR769" s="26" t="s">
        <v>327</v>
      </c>
      <c r="CU769" s="26" t="s">
        <v>327</v>
      </c>
      <c r="CV769" s="26" t="s">
        <v>327</v>
      </c>
      <c r="CW769" s="26" t="s">
        <v>327</v>
      </c>
      <c r="CX769" s="26" t="s">
        <v>327</v>
      </c>
    </row>
    <row r="770" spans="5:102" x14ac:dyDescent="0.45">
      <c r="E770" s="26" t="s">
        <v>327</v>
      </c>
      <c r="F770" s="26" t="s">
        <v>327</v>
      </c>
      <c r="G770" s="26" t="s">
        <v>327</v>
      </c>
      <c r="H770" s="26" t="s">
        <v>327</v>
      </c>
      <c r="I770" s="26" t="s">
        <v>327</v>
      </c>
      <c r="J770" s="26" t="s">
        <v>327</v>
      </c>
      <c r="K770" s="26" t="s">
        <v>327</v>
      </c>
      <c r="L770" s="26" t="s">
        <v>327</v>
      </c>
      <c r="M770" s="26" t="s">
        <v>327</v>
      </c>
      <c r="O770" s="26" t="s">
        <v>327</v>
      </c>
      <c r="P770" s="26" t="s">
        <v>327</v>
      </c>
      <c r="Q770" s="26" t="s">
        <v>327</v>
      </c>
      <c r="R770" s="26" t="s">
        <v>327</v>
      </c>
      <c r="U770" s="26" t="s">
        <v>327</v>
      </c>
      <c r="V770" s="26" t="s">
        <v>327</v>
      </c>
      <c r="W770" s="26" t="s">
        <v>327</v>
      </c>
      <c r="X770" s="26" t="s">
        <v>327</v>
      </c>
      <c r="AA770" s="26" t="s">
        <v>327</v>
      </c>
      <c r="AB770" s="26" t="s">
        <v>327</v>
      </c>
      <c r="AC770" s="26" t="s">
        <v>327</v>
      </c>
      <c r="AD770" s="26" t="s">
        <v>327</v>
      </c>
      <c r="AG770" s="26" t="s">
        <v>327</v>
      </c>
      <c r="AH770" s="26" t="s">
        <v>327</v>
      </c>
      <c r="AI770" s="26" t="s">
        <v>327</v>
      </c>
      <c r="AJ770" s="26" t="s">
        <v>327</v>
      </c>
      <c r="AM770" s="26" t="s">
        <v>327</v>
      </c>
      <c r="AN770" s="26" t="s">
        <v>327</v>
      </c>
      <c r="AO770" s="26" t="s">
        <v>327</v>
      </c>
      <c r="AP770" s="26" t="s">
        <v>327</v>
      </c>
      <c r="AS770" s="26" t="s">
        <v>327</v>
      </c>
      <c r="AT770" s="26" t="s">
        <v>327</v>
      </c>
      <c r="AU770" s="26" t="s">
        <v>327</v>
      </c>
      <c r="AV770" s="26" t="s">
        <v>327</v>
      </c>
      <c r="AY770" s="26" t="s">
        <v>327</v>
      </c>
      <c r="AZ770" s="26" t="s">
        <v>327</v>
      </c>
      <c r="BA770" s="26" t="s">
        <v>327</v>
      </c>
      <c r="BB770" s="26" t="s">
        <v>327</v>
      </c>
      <c r="BE770" s="26" t="s">
        <v>327</v>
      </c>
      <c r="BF770" s="26" t="s">
        <v>327</v>
      </c>
      <c r="BG770" s="26" t="s">
        <v>327</v>
      </c>
      <c r="BH770" s="26" t="s">
        <v>327</v>
      </c>
      <c r="BK770" s="26" t="s">
        <v>327</v>
      </c>
      <c r="BL770" s="26" t="s">
        <v>327</v>
      </c>
      <c r="BM770" s="26" t="s">
        <v>327</v>
      </c>
      <c r="BN770" s="26" t="s">
        <v>327</v>
      </c>
      <c r="BQ770" s="26" t="s">
        <v>327</v>
      </c>
      <c r="BR770" s="26" t="s">
        <v>327</v>
      </c>
      <c r="BS770" s="26" t="s">
        <v>327</v>
      </c>
      <c r="BT770" s="26" t="s">
        <v>327</v>
      </c>
      <c r="BW770" s="26" t="s">
        <v>327</v>
      </c>
      <c r="BX770" s="26" t="s">
        <v>327</v>
      </c>
      <c r="BY770" s="26" t="s">
        <v>327</v>
      </c>
      <c r="BZ770" s="26" t="s">
        <v>327</v>
      </c>
      <c r="CC770" s="26" t="s">
        <v>327</v>
      </c>
      <c r="CD770" s="26" t="s">
        <v>327</v>
      </c>
      <c r="CE770" s="26" t="s">
        <v>327</v>
      </c>
      <c r="CF770" s="26" t="s">
        <v>327</v>
      </c>
      <c r="CI770" s="26" t="s">
        <v>327</v>
      </c>
      <c r="CJ770" s="26" t="s">
        <v>327</v>
      </c>
      <c r="CK770" s="26" t="s">
        <v>327</v>
      </c>
      <c r="CL770" s="26" t="s">
        <v>327</v>
      </c>
      <c r="CO770" s="26" t="s">
        <v>327</v>
      </c>
      <c r="CP770" s="26" t="s">
        <v>327</v>
      </c>
      <c r="CQ770" s="26" t="s">
        <v>327</v>
      </c>
      <c r="CR770" s="26" t="s">
        <v>327</v>
      </c>
      <c r="CU770" s="26" t="s">
        <v>327</v>
      </c>
      <c r="CV770" s="26" t="s">
        <v>327</v>
      </c>
      <c r="CW770" s="26" t="s">
        <v>327</v>
      </c>
      <c r="CX770" s="26" t="s">
        <v>327</v>
      </c>
    </row>
    <row r="771" spans="5:102" x14ac:dyDescent="0.45">
      <c r="E771" s="26" t="s">
        <v>327</v>
      </c>
      <c r="F771" s="26" t="s">
        <v>327</v>
      </c>
      <c r="G771" s="26" t="s">
        <v>327</v>
      </c>
      <c r="H771" s="26" t="s">
        <v>327</v>
      </c>
      <c r="I771" s="26" t="s">
        <v>327</v>
      </c>
      <c r="J771" s="26" t="s">
        <v>327</v>
      </c>
      <c r="K771" s="26" t="s">
        <v>327</v>
      </c>
      <c r="L771" s="26" t="s">
        <v>327</v>
      </c>
      <c r="M771" s="26" t="s">
        <v>327</v>
      </c>
      <c r="O771" s="26" t="s">
        <v>327</v>
      </c>
      <c r="P771" s="26" t="s">
        <v>327</v>
      </c>
      <c r="Q771" s="26" t="s">
        <v>327</v>
      </c>
      <c r="R771" s="26" t="s">
        <v>327</v>
      </c>
      <c r="U771" s="26" t="s">
        <v>327</v>
      </c>
      <c r="V771" s="26" t="s">
        <v>327</v>
      </c>
      <c r="W771" s="26" t="s">
        <v>327</v>
      </c>
      <c r="X771" s="26" t="s">
        <v>327</v>
      </c>
      <c r="AA771" s="26" t="s">
        <v>327</v>
      </c>
      <c r="AB771" s="26" t="s">
        <v>327</v>
      </c>
      <c r="AC771" s="26" t="s">
        <v>327</v>
      </c>
      <c r="AD771" s="26" t="s">
        <v>327</v>
      </c>
      <c r="AG771" s="26" t="s">
        <v>327</v>
      </c>
      <c r="AH771" s="26" t="s">
        <v>327</v>
      </c>
      <c r="AI771" s="26" t="s">
        <v>327</v>
      </c>
      <c r="AJ771" s="26" t="s">
        <v>327</v>
      </c>
      <c r="AM771" s="26" t="s">
        <v>327</v>
      </c>
      <c r="AN771" s="26" t="s">
        <v>327</v>
      </c>
      <c r="AO771" s="26" t="s">
        <v>327</v>
      </c>
      <c r="AP771" s="26" t="s">
        <v>327</v>
      </c>
      <c r="AS771" s="26" t="s">
        <v>327</v>
      </c>
      <c r="AT771" s="26" t="s">
        <v>327</v>
      </c>
      <c r="AU771" s="26" t="s">
        <v>327</v>
      </c>
      <c r="AV771" s="26" t="s">
        <v>327</v>
      </c>
      <c r="AY771" s="26" t="s">
        <v>327</v>
      </c>
      <c r="AZ771" s="26" t="s">
        <v>327</v>
      </c>
      <c r="BA771" s="26" t="s">
        <v>327</v>
      </c>
      <c r="BB771" s="26" t="s">
        <v>327</v>
      </c>
      <c r="BE771" s="26" t="s">
        <v>327</v>
      </c>
      <c r="BF771" s="26" t="s">
        <v>327</v>
      </c>
      <c r="BG771" s="26" t="s">
        <v>327</v>
      </c>
      <c r="BH771" s="26" t="s">
        <v>327</v>
      </c>
      <c r="BK771" s="26" t="s">
        <v>327</v>
      </c>
      <c r="BL771" s="26" t="s">
        <v>327</v>
      </c>
      <c r="BM771" s="26" t="s">
        <v>327</v>
      </c>
      <c r="BN771" s="26" t="s">
        <v>327</v>
      </c>
      <c r="BQ771" s="26" t="s">
        <v>327</v>
      </c>
      <c r="BR771" s="26" t="s">
        <v>327</v>
      </c>
      <c r="BS771" s="26" t="s">
        <v>327</v>
      </c>
      <c r="BT771" s="26" t="s">
        <v>327</v>
      </c>
      <c r="BW771" s="26" t="s">
        <v>327</v>
      </c>
      <c r="BX771" s="26" t="s">
        <v>327</v>
      </c>
      <c r="BY771" s="26" t="s">
        <v>327</v>
      </c>
      <c r="BZ771" s="26" t="s">
        <v>327</v>
      </c>
      <c r="CC771" s="26" t="s">
        <v>327</v>
      </c>
      <c r="CD771" s="26" t="s">
        <v>327</v>
      </c>
      <c r="CE771" s="26" t="s">
        <v>327</v>
      </c>
      <c r="CF771" s="26" t="s">
        <v>327</v>
      </c>
      <c r="CI771" s="26" t="s">
        <v>327</v>
      </c>
      <c r="CJ771" s="26" t="s">
        <v>327</v>
      </c>
      <c r="CK771" s="26" t="s">
        <v>327</v>
      </c>
      <c r="CL771" s="26" t="s">
        <v>327</v>
      </c>
      <c r="CO771" s="26" t="s">
        <v>327</v>
      </c>
      <c r="CP771" s="26" t="s">
        <v>327</v>
      </c>
      <c r="CQ771" s="26" t="s">
        <v>327</v>
      </c>
      <c r="CR771" s="26" t="s">
        <v>327</v>
      </c>
      <c r="CU771" s="26" t="s">
        <v>327</v>
      </c>
      <c r="CV771" s="26" t="s">
        <v>327</v>
      </c>
      <c r="CW771" s="26" t="s">
        <v>327</v>
      </c>
      <c r="CX771" s="26" t="s">
        <v>327</v>
      </c>
    </row>
    <row r="772" spans="5:102" x14ac:dyDescent="0.45">
      <c r="E772" s="26" t="s">
        <v>327</v>
      </c>
      <c r="F772" s="26" t="s">
        <v>327</v>
      </c>
      <c r="G772" s="26" t="s">
        <v>327</v>
      </c>
      <c r="H772" s="26" t="s">
        <v>327</v>
      </c>
      <c r="I772" s="26" t="s">
        <v>327</v>
      </c>
      <c r="J772" s="26" t="s">
        <v>327</v>
      </c>
      <c r="K772" s="26" t="s">
        <v>327</v>
      </c>
      <c r="L772" s="26" t="s">
        <v>327</v>
      </c>
      <c r="M772" s="26" t="s">
        <v>327</v>
      </c>
      <c r="O772" s="26" t="s">
        <v>327</v>
      </c>
      <c r="P772" s="26" t="s">
        <v>327</v>
      </c>
      <c r="Q772" s="26" t="s">
        <v>327</v>
      </c>
      <c r="R772" s="26" t="s">
        <v>327</v>
      </c>
      <c r="U772" s="26" t="s">
        <v>327</v>
      </c>
      <c r="V772" s="26" t="s">
        <v>327</v>
      </c>
      <c r="W772" s="26" t="s">
        <v>327</v>
      </c>
      <c r="X772" s="26" t="s">
        <v>327</v>
      </c>
      <c r="AA772" s="26" t="s">
        <v>327</v>
      </c>
      <c r="AB772" s="26" t="s">
        <v>327</v>
      </c>
      <c r="AC772" s="26" t="s">
        <v>327</v>
      </c>
      <c r="AD772" s="26" t="s">
        <v>327</v>
      </c>
      <c r="AG772" s="26" t="s">
        <v>327</v>
      </c>
      <c r="AH772" s="26" t="s">
        <v>327</v>
      </c>
      <c r="AI772" s="26" t="s">
        <v>327</v>
      </c>
      <c r="AJ772" s="26" t="s">
        <v>327</v>
      </c>
      <c r="AM772" s="26" t="s">
        <v>327</v>
      </c>
      <c r="AN772" s="26" t="s">
        <v>327</v>
      </c>
      <c r="AO772" s="26" t="s">
        <v>327</v>
      </c>
      <c r="AP772" s="26" t="s">
        <v>327</v>
      </c>
      <c r="AS772" s="26" t="s">
        <v>327</v>
      </c>
      <c r="AT772" s="26" t="s">
        <v>327</v>
      </c>
      <c r="AU772" s="26" t="s">
        <v>327</v>
      </c>
      <c r="AV772" s="26" t="s">
        <v>327</v>
      </c>
      <c r="AY772" s="26" t="s">
        <v>327</v>
      </c>
      <c r="AZ772" s="26" t="s">
        <v>327</v>
      </c>
      <c r="BA772" s="26" t="s">
        <v>327</v>
      </c>
      <c r="BB772" s="26" t="s">
        <v>327</v>
      </c>
      <c r="BE772" s="26" t="s">
        <v>327</v>
      </c>
      <c r="BF772" s="26" t="s">
        <v>327</v>
      </c>
      <c r="BG772" s="26" t="s">
        <v>327</v>
      </c>
      <c r="BH772" s="26" t="s">
        <v>327</v>
      </c>
      <c r="BK772" s="26" t="s">
        <v>327</v>
      </c>
      <c r="BL772" s="26" t="s">
        <v>327</v>
      </c>
      <c r="BM772" s="26" t="s">
        <v>327</v>
      </c>
      <c r="BN772" s="26" t="s">
        <v>327</v>
      </c>
      <c r="BQ772" s="26" t="s">
        <v>327</v>
      </c>
      <c r="BR772" s="26" t="s">
        <v>327</v>
      </c>
      <c r="BS772" s="26" t="s">
        <v>327</v>
      </c>
      <c r="BT772" s="26" t="s">
        <v>327</v>
      </c>
      <c r="BW772" s="26" t="s">
        <v>327</v>
      </c>
      <c r="BX772" s="26" t="s">
        <v>327</v>
      </c>
      <c r="BY772" s="26" t="s">
        <v>327</v>
      </c>
      <c r="BZ772" s="26" t="s">
        <v>327</v>
      </c>
      <c r="CC772" s="26" t="s">
        <v>327</v>
      </c>
      <c r="CD772" s="26" t="s">
        <v>327</v>
      </c>
      <c r="CE772" s="26" t="s">
        <v>327</v>
      </c>
      <c r="CF772" s="26" t="s">
        <v>327</v>
      </c>
      <c r="CI772" s="26" t="s">
        <v>327</v>
      </c>
      <c r="CJ772" s="26" t="s">
        <v>327</v>
      </c>
      <c r="CK772" s="26" t="s">
        <v>327</v>
      </c>
      <c r="CL772" s="26" t="s">
        <v>327</v>
      </c>
      <c r="CO772" s="26" t="s">
        <v>327</v>
      </c>
      <c r="CP772" s="26" t="s">
        <v>327</v>
      </c>
      <c r="CQ772" s="26" t="s">
        <v>327</v>
      </c>
      <c r="CR772" s="26" t="s">
        <v>327</v>
      </c>
      <c r="CU772" s="26" t="s">
        <v>327</v>
      </c>
      <c r="CV772" s="26" t="s">
        <v>327</v>
      </c>
      <c r="CW772" s="26" t="s">
        <v>327</v>
      </c>
      <c r="CX772" s="26" t="s">
        <v>327</v>
      </c>
    </row>
    <row r="773" spans="5:102" x14ac:dyDescent="0.45">
      <c r="E773" s="26" t="s">
        <v>327</v>
      </c>
      <c r="F773" s="26" t="s">
        <v>327</v>
      </c>
      <c r="G773" s="26" t="s">
        <v>327</v>
      </c>
      <c r="H773" s="26" t="s">
        <v>327</v>
      </c>
      <c r="I773" s="26" t="s">
        <v>327</v>
      </c>
      <c r="J773" s="26" t="s">
        <v>327</v>
      </c>
      <c r="K773" s="26" t="s">
        <v>327</v>
      </c>
      <c r="L773" s="26" t="s">
        <v>327</v>
      </c>
      <c r="M773" s="26" t="s">
        <v>327</v>
      </c>
      <c r="O773" s="26" t="s">
        <v>327</v>
      </c>
      <c r="P773" s="26" t="s">
        <v>327</v>
      </c>
      <c r="Q773" s="26" t="s">
        <v>327</v>
      </c>
      <c r="R773" s="26" t="s">
        <v>327</v>
      </c>
      <c r="U773" s="26" t="s">
        <v>327</v>
      </c>
      <c r="V773" s="26" t="s">
        <v>327</v>
      </c>
      <c r="W773" s="26" t="s">
        <v>327</v>
      </c>
      <c r="X773" s="26" t="s">
        <v>327</v>
      </c>
      <c r="AA773" s="26" t="s">
        <v>327</v>
      </c>
      <c r="AB773" s="26" t="s">
        <v>327</v>
      </c>
      <c r="AC773" s="26" t="s">
        <v>327</v>
      </c>
      <c r="AD773" s="26" t="s">
        <v>327</v>
      </c>
      <c r="AG773" s="26" t="s">
        <v>327</v>
      </c>
      <c r="AH773" s="26" t="s">
        <v>327</v>
      </c>
      <c r="AI773" s="26" t="s">
        <v>327</v>
      </c>
      <c r="AJ773" s="26" t="s">
        <v>327</v>
      </c>
      <c r="AM773" s="26" t="s">
        <v>327</v>
      </c>
      <c r="AN773" s="26" t="s">
        <v>327</v>
      </c>
      <c r="AO773" s="26" t="s">
        <v>327</v>
      </c>
      <c r="AP773" s="26" t="s">
        <v>327</v>
      </c>
      <c r="AS773" s="26" t="s">
        <v>327</v>
      </c>
      <c r="AT773" s="26" t="s">
        <v>327</v>
      </c>
      <c r="AU773" s="26" t="s">
        <v>327</v>
      </c>
      <c r="AV773" s="26" t="s">
        <v>327</v>
      </c>
      <c r="AY773" s="26" t="s">
        <v>327</v>
      </c>
      <c r="AZ773" s="26" t="s">
        <v>327</v>
      </c>
      <c r="BA773" s="26" t="s">
        <v>327</v>
      </c>
      <c r="BB773" s="26" t="s">
        <v>327</v>
      </c>
      <c r="BE773" s="26" t="s">
        <v>327</v>
      </c>
      <c r="BF773" s="26" t="s">
        <v>327</v>
      </c>
      <c r="BG773" s="26" t="s">
        <v>327</v>
      </c>
      <c r="BH773" s="26" t="s">
        <v>327</v>
      </c>
      <c r="BK773" s="26" t="s">
        <v>327</v>
      </c>
      <c r="BL773" s="26" t="s">
        <v>327</v>
      </c>
      <c r="BM773" s="26" t="s">
        <v>327</v>
      </c>
      <c r="BN773" s="26" t="s">
        <v>327</v>
      </c>
      <c r="BQ773" s="26" t="s">
        <v>327</v>
      </c>
      <c r="BR773" s="26" t="s">
        <v>327</v>
      </c>
      <c r="BS773" s="26" t="s">
        <v>327</v>
      </c>
      <c r="BT773" s="26" t="s">
        <v>327</v>
      </c>
      <c r="BW773" s="26" t="s">
        <v>327</v>
      </c>
      <c r="BX773" s="26" t="s">
        <v>327</v>
      </c>
      <c r="BY773" s="26" t="s">
        <v>327</v>
      </c>
      <c r="BZ773" s="26" t="s">
        <v>327</v>
      </c>
      <c r="CC773" s="26" t="s">
        <v>327</v>
      </c>
      <c r="CD773" s="26" t="s">
        <v>327</v>
      </c>
      <c r="CE773" s="26" t="s">
        <v>327</v>
      </c>
      <c r="CF773" s="26" t="s">
        <v>327</v>
      </c>
      <c r="CI773" s="26" t="s">
        <v>327</v>
      </c>
      <c r="CJ773" s="26" t="s">
        <v>327</v>
      </c>
      <c r="CK773" s="26" t="s">
        <v>327</v>
      </c>
      <c r="CL773" s="26" t="s">
        <v>327</v>
      </c>
      <c r="CO773" s="26" t="s">
        <v>327</v>
      </c>
      <c r="CP773" s="26" t="s">
        <v>327</v>
      </c>
      <c r="CQ773" s="26" t="s">
        <v>327</v>
      </c>
      <c r="CR773" s="26" t="s">
        <v>327</v>
      </c>
      <c r="CU773" s="26" t="s">
        <v>327</v>
      </c>
      <c r="CV773" s="26" t="s">
        <v>327</v>
      </c>
      <c r="CW773" s="26" t="s">
        <v>327</v>
      </c>
      <c r="CX773" s="26" t="s">
        <v>327</v>
      </c>
    </row>
    <row r="774" spans="5:102" x14ac:dyDescent="0.45">
      <c r="E774" s="26" t="s">
        <v>327</v>
      </c>
      <c r="F774" s="26" t="s">
        <v>327</v>
      </c>
      <c r="G774" s="26" t="s">
        <v>327</v>
      </c>
      <c r="H774" s="26" t="s">
        <v>327</v>
      </c>
      <c r="I774" s="26" t="s">
        <v>327</v>
      </c>
      <c r="J774" s="26" t="s">
        <v>327</v>
      </c>
      <c r="K774" s="26" t="s">
        <v>327</v>
      </c>
      <c r="L774" s="26" t="s">
        <v>327</v>
      </c>
      <c r="M774" s="26" t="s">
        <v>327</v>
      </c>
      <c r="O774" s="26" t="s">
        <v>327</v>
      </c>
      <c r="P774" s="26" t="s">
        <v>327</v>
      </c>
      <c r="Q774" s="26" t="s">
        <v>327</v>
      </c>
      <c r="R774" s="26" t="s">
        <v>327</v>
      </c>
      <c r="U774" s="26" t="s">
        <v>327</v>
      </c>
      <c r="V774" s="26" t="s">
        <v>327</v>
      </c>
      <c r="W774" s="26" t="s">
        <v>327</v>
      </c>
      <c r="X774" s="26" t="s">
        <v>327</v>
      </c>
      <c r="AA774" s="26" t="s">
        <v>327</v>
      </c>
      <c r="AB774" s="26" t="s">
        <v>327</v>
      </c>
      <c r="AC774" s="26" t="s">
        <v>327</v>
      </c>
      <c r="AD774" s="26" t="s">
        <v>327</v>
      </c>
      <c r="AG774" s="26" t="s">
        <v>327</v>
      </c>
      <c r="AH774" s="26" t="s">
        <v>327</v>
      </c>
      <c r="AI774" s="26" t="s">
        <v>327</v>
      </c>
      <c r="AJ774" s="26" t="s">
        <v>327</v>
      </c>
      <c r="AM774" s="26" t="s">
        <v>327</v>
      </c>
      <c r="AN774" s="26" t="s">
        <v>327</v>
      </c>
      <c r="AO774" s="26" t="s">
        <v>327</v>
      </c>
      <c r="AP774" s="26" t="s">
        <v>327</v>
      </c>
      <c r="AS774" s="26" t="s">
        <v>327</v>
      </c>
      <c r="AT774" s="26" t="s">
        <v>327</v>
      </c>
      <c r="AU774" s="26" t="s">
        <v>327</v>
      </c>
      <c r="AV774" s="26" t="s">
        <v>327</v>
      </c>
      <c r="AY774" s="26" t="s">
        <v>327</v>
      </c>
      <c r="AZ774" s="26" t="s">
        <v>327</v>
      </c>
      <c r="BA774" s="26" t="s">
        <v>327</v>
      </c>
      <c r="BB774" s="26" t="s">
        <v>327</v>
      </c>
      <c r="BE774" s="26" t="s">
        <v>327</v>
      </c>
      <c r="BF774" s="26" t="s">
        <v>327</v>
      </c>
      <c r="BG774" s="26" t="s">
        <v>327</v>
      </c>
      <c r="BH774" s="26" t="s">
        <v>327</v>
      </c>
      <c r="BK774" s="26" t="s">
        <v>327</v>
      </c>
      <c r="BL774" s="26" t="s">
        <v>327</v>
      </c>
      <c r="BM774" s="26" t="s">
        <v>327</v>
      </c>
      <c r="BN774" s="26" t="s">
        <v>327</v>
      </c>
      <c r="BQ774" s="26" t="s">
        <v>327</v>
      </c>
      <c r="BR774" s="26" t="s">
        <v>327</v>
      </c>
      <c r="BS774" s="26" t="s">
        <v>327</v>
      </c>
      <c r="BT774" s="26" t="s">
        <v>327</v>
      </c>
      <c r="BW774" s="26" t="s">
        <v>327</v>
      </c>
      <c r="BX774" s="26" t="s">
        <v>327</v>
      </c>
      <c r="BY774" s="26" t="s">
        <v>327</v>
      </c>
      <c r="BZ774" s="26" t="s">
        <v>327</v>
      </c>
      <c r="CC774" s="26" t="s">
        <v>327</v>
      </c>
      <c r="CD774" s="26" t="s">
        <v>327</v>
      </c>
      <c r="CE774" s="26" t="s">
        <v>327</v>
      </c>
      <c r="CF774" s="26" t="s">
        <v>327</v>
      </c>
      <c r="CI774" s="26" t="s">
        <v>327</v>
      </c>
      <c r="CJ774" s="26" t="s">
        <v>327</v>
      </c>
      <c r="CK774" s="26" t="s">
        <v>327</v>
      </c>
      <c r="CL774" s="26" t="s">
        <v>327</v>
      </c>
      <c r="CO774" s="26" t="s">
        <v>327</v>
      </c>
      <c r="CP774" s="26" t="s">
        <v>327</v>
      </c>
      <c r="CQ774" s="26" t="s">
        <v>327</v>
      </c>
      <c r="CR774" s="26" t="s">
        <v>327</v>
      </c>
      <c r="CU774" s="26" t="s">
        <v>327</v>
      </c>
      <c r="CV774" s="26" t="s">
        <v>327</v>
      </c>
      <c r="CW774" s="26" t="s">
        <v>327</v>
      </c>
      <c r="CX774" s="26" t="s">
        <v>327</v>
      </c>
    </row>
    <row r="775" spans="5:102" x14ac:dyDescent="0.45">
      <c r="E775" s="26" t="s">
        <v>327</v>
      </c>
      <c r="F775" s="26" t="s">
        <v>327</v>
      </c>
      <c r="G775" s="26" t="s">
        <v>327</v>
      </c>
      <c r="H775" s="26" t="s">
        <v>327</v>
      </c>
      <c r="I775" s="26" t="s">
        <v>327</v>
      </c>
      <c r="J775" s="26" t="s">
        <v>327</v>
      </c>
      <c r="K775" s="26" t="s">
        <v>327</v>
      </c>
      <c r="L775" s="26" t="s">
        <v>327</v>
      </c>
      <c r="M775" s="26" t="s">
        <v>327</v>
      </c>
      <c r="O775" s="26" t="s">
        <v>327</v>
      </c>
      <c r="P775" s="26" t="s">
        <v>327</v>
      </c>
      <c r="Q775" s="26" t="s">
        <v>327</v>
      </c>
      <c r="R775" s="26" t="s">
        <v>327</v>
      </c>
      <c r="U775" s="26" t="s">
        <v>327</v>
      </c>
      <c r="V775" s="26" t="s">
        <v>327</v>
      </c>
      <c r="W775" s="26" t="s">
        <v>327</v>
      </c>
      <c r="X775" s="26" t="s">
        <v>327</v>
      </c>
      <c r="AA775" s="26" t="s">
        <v>327</v>
      </c>
      <c r="AB775" s="26" t="s">
        <v>327</v>
      </c>
      <c r="AC775" s="26" t="s">
        <v>327</v>
      </c>
      <c r="AD775" s="26" t="s">
        <v>327</v>
      </c>
      <c r="AG775" s="26" t="s">
        <v>327</v>
      </c>
      <c r="AH775" s="26" t="s">
        <v>327</v>
      </c>
      <c r="AI775" s="26" t="s">
        <v>327</v>
      </c>
      <c r="AJ775" s="26" t="s">
        <v>327</v>
      </c>
      <c r="AM775" s="26" t="s">
        <v>327</v>
      </c>
      <c r="AN775" s="26" t="s">
        <v>327</v>
      </c>
      <c r="AO775" s="26" t="s">
        <v>327</v>
      </c>
      <c r="AP775" s="26" t="s">
        <v>327</v>
      </c>
      <c r="AS775" s="26" t="s">
        <v>327</v>
      </c>
      <c r="AT775" s="26" t="s">
        <v>327</v>
      </c>
      <c r="AU775" s="26" t="s">
        <v>327</v>
      </c>
      <c r="AV775" s="26" t="s">
        <v>327</v>
      </c>
      <c r="AY775" s="26" t="s">
        <v>327</v>
      </c>
      <c r="AZ775" s="26" t="s">
        <v>327</v>
      </c>
      <c r="BA775" s="26" t="s">
        <v>327</v>
      </c>
      <c r="BB775" s="26" t="s">
        <v>327</v>
      </c>
      <c r="BE775" s="26" t="s">
        <v>327</v>
      </c>
      <c r="BF775" s="26" t="s">
        <v>327</v>
      </c>
      <c r="BG775" s="26" t="s">
        <v>327</v>
      </c>
      <c r="BH775" s="26" t="s">
        <v>327</v>
      </c>
      <c r="BK775" s="26" t="s">
        <v>327</v>
      </c>
      <c r="BL775" s="26" t="s">
        <v>327</v>
      </c>
      <c r="BM775" s="26" t="s">
        <v>327</v>
      </c>
      <c r="BN775" s="26" t="s">
        <v>327</v>
      </c>
      <c r="BQ775" s="26" t="s">
        <v>327</v>
      </c>
      <c r="BR775" s="26" t="s">
        <v>327</v>
      </c>
      <c r="BS775" s="26" t="s">
        <v>327</v>
      </c>
      <c r="BT775" s="26" t="s">
        <v>327</v>
      </c>
      <c r="BW775" s="26" t="s">
        <v>327</v>
      </c>
      <c r="BX775" s="26" t="s">
        <v>327</v>
      </c>
      <c r="BY775" s="26" t="s">
        <v>327</v>
      </c>
      <c r="BZ775" s="26" t="s">
        <v>327</v>
      </c>
      <c r="CC775" s="26" t="s">
        <v>327</v>
      </c>
      <c r="CD775" s="26" t="s">
        <v>327</v>
      </c>
      <c r="CE775" s="26" t="s">
        <v>327</v>
      </c>
      <c r="CF775" s="26" t="s">
        <v>327</v>
      </c>
      <c r="CI775" s="26" t="s">
        <v>327</v>
      </c>
      <c r="CJ775" s="26" t="s">
        <v>327</v>
      </c>
      <c r="CK775" s="26" t="s">
        <v>327</v>
      </c>
      <c r="CL775" s="26" t="s">
        <v>327</v>
      </c>
      <c r="CO775" s="26" t="s">
        <v>327</v>
      </c>
      <c r="CP775" s="26" t="s">
        <v>327</v>
      </c>
      <c r="CQ775" s="26" t="s">
        <v>327</v>
      </c>
      <c r="CR775" s="26" t="s">
        <v>327</v>
      </c>
      <c r="CU775" s="26" t="s">
        <v>327</v>
      </c>
      <c r="CV775" s="26" t="s">
        <v>327</v>
      </c>
      <c r="CW775" s="26" t="s">
        <v>327</v>
      </c>
      <c r="CX775" s="26" t="s">
        <v>327</v>
      </c>
    </row>
    <row r="776" spans="5:102" x14ac:dyDescent="0.45">
      <c r="E776" s="26" t="s">
        <v>327</v>
      </c>
      <c r="F776" s="26" t="s">
        <v>327</v>
      </c>
      <c r="G776" s="26" t="s">
        <v>327</v>
      </c>
      <c r="H776" s="26" t="s">
        <v>327</v>
      </c>
      <c r="I776" s="26" t="s">
        <v>327</v>
      </c>
      <c r="J776" s="26" t="s">
        <v>327</v>
      </c>
      <c r="K776" s="26" t="s">
        <v>327</v>
      </c>
      <c r="L776" s="26" t="s">
        <v>327</v>
      </c>
      <c r="M776" s="26" t="s">
        <v>327</v>
      </c>
      <c r="O776" s="26" t="s">
        <v>327</v>
      </c>
      <c r="P776" s="26" t="s">
        <v>327</v>
      </c>
      <c r="Q776" s="26" t="s">
        <v>327</v>
      </c>
      <c r="R776" s="26" t="s">
        <v>327</v>
      </c>
      <c r="U776" s="26" t="s">
        <v>327</v>
      </c>
      <c r="V776" s="26" t="s">
        <v>327</v>
      </c>
      <c r="W776" s="26" t="s">
        <v>327</v>
      </c>
      <c r="X776" s="26" t="s">
        <v>327</v>
      </c>
      <c r="AA776" s="26" t="s">
        <v>327</v>
      </c>
      <c r="AB776" s="26" t="s">
        <v>327</v>
      </c>
      <c r="AC776" s="26" t="s">
        <v>327</v>
      </c>
      <c r="AD776" s="26" t="s">
        <v>327</v>
      </c>
      <c r="AG776" s="26" t="s">
        <v>327</v>
      </c>
      <c r="AH776" s="26" t="s">
        <v>327</v>
      </c>
      <c r="AI776" s="26" t="s">
        <v>327</v>
      </c>
      <c r="AJ776" s="26" t="s">
        <v>327</v>
      </c>
      <c r="AM776" s="26" t="s">
        <v>327</v>
      </c>
      <c r="AN776" s="26" t="s">
        <v>327</v>
      </c>
      <c r="AO776" s="26" t="s">
        <v>327</v>
      </c>
      <c r="AP776" s="26" t="s">
        <v>327</v>
      </c>
      <c r="AS776" s="26" t="s">
        <v>327</v>
      </c>
      <c r="AT776" s="26" t="s">
        <v>327</v>
      </c>
      <c r="AU776" s="26" t="s">
        <v>327</v>
      </c>
      <c r="AV776" s="26" t="s">
        <v>327</v>
      </c>
      <c r="AY776" s="26" t="s">
        <v>327</v>
      </c>
      <c r="AZ776" s="26" t="s">
        <v>327</v>
      </c>
      <c r="BA776" s="26" t="s">
        <v>327</v>
      </c>
      <c r="BB776" s="26" t="s">
        <v>327</v>
      </c>
      <c r="BE776" s="26" t="s">
        <v>327</v>
      </c>
      <c r="BF776" s="26" t="s">
        <v>327</v>
      </c>
      <c r="BG776" s="26" t="s">
        <v>327</v>
      </c>
      <c r="BH776" s="26" t="s">
        <v>327</v>
      </c>
      <c r="BK776" s="26" t="s">
        <v>327</v>
      </c>
      <c r="BL776" s="26" t="s">
        <v>327</v>
      </c>
      <c r="BM776" s="26" t="s">
        <v>327</v>
      </c>
      <c r="BN776" s="26" t="s">
        <v>327</v>
      </c>
      <c r="BQ776" s="26" t="s">
        <v>327</v>
      </c>
      <c r="BR776" s="26" t="s">
        <v>327</v>
      </c>
      <c r="BS776" s="26" t="s">
        <v>327</v>
      </c>
      <c r="BT776" s="26" t="s">
        <v>327</v>
      </c>
      <c r="BW776" s="26" t="s">
        <v>327</v>
      </c>
      <c r="BX776" s="26" t="s">
        <v>327</v>
      </c>
      <c r="BY776" s="26" t="s">
        <v>327</v>
      </c>
      <c r="BZ776" s="26" t="s">
        <v>327</v>
      </c>
      <c r="CC776" s="26" t="s">
        <v>327</v>
      </c>
      <c r="CD776" s="26" t="s">
        <v>327</v>
      </c>
      <c r="CE776" s="26" t="s">
        <v>327</v>
      </c>
      <c r="CF776" s="26" t="s">
        <v>327</v>
      </c>
      <c r="CI776" s="26" t="s">
        <v>327</v>
      </c>
      <c r="CJ776" s="26" t="s">
        <v>327</v>
      </c>
      <c r="CK776" s="26" t="s">
        <v>327</v>
      </c>
      <c r="CL776" s="26" t="s">
        <v>327</v>
      </c>
      <c r="CO776" s="26" t="s">
        <v>327</v>
      </c>
      <c r="CP776" s="26" t="s">
        <v>327</v>
      </c>
      <c r="CQ776" s="26" t="s">
        <v>327</v>
      </c>
      <c r="CR776" s="26" t="s">
        <v>327</v>
      </c>
      <c r="CU776" s="26" t="s">
        <v>327</v>
      </c>
      <c r="CV776" s="26" t="s">
        <v>327</v>
      </c>
      <c r="CW776" s="26" t="s">
        <v>327</v>
      </c>
      <c r="CX776" s="26" t="s">
        <v>327</v>
      </c>
    </row>
    <row r="777" spans="5:102" x14ac:dyDescent="0.45">
      <c r="E777" s="26" t="s">
        <v>327</v>
      </c>
      <c r="F777" s="26" t="s">
        <v>327</v>
      </c>
      <c r="G777" s="26" t="s">
        <v>327</v>
      </c>
      <c r="H777" s="26" t="s">
        <v>327</v>
      </c>
      <c r="I777" s="26" t="s">
        <v>327</v>
      </c>
      <c r="J777" s="26" t="s">
        <v>327</v>
      </c>
      <c r="K777" s="26" t="s">
        <v>327</v>
      </c>
      <c r="L777" s="26" t="s">
        <v>327</v>
      </c>
      <c r="M777" s="26" t="s">
        <v>327</v>
      </c>
      <c r="O777" s="26" t="s">
        <v>327</v>
      </c>
      <c r="P777" s="26" t="s">
        <v>327</v>
      </c>
      <c r="Q777" s="26" t="s">
        <v>327</v>
      </c>
      <c r="R777" s="26" t="s">
        <v>327</v>
      </c>
      <c r="U777" s="26" t="s">
        <v>327</v>
      </c>
      <c r="V777" s="26" t="s">
        <v>327</v>
      </c>
      <c r="W777" s="26" t="s">
        <v>327</v>
      </c>
      <c r="X777" s="26" t="s">
        <v>327</v>
      </c>
      <c r="AA777" s="26" t="s">
        <v>327</v>
      </c>
      <c r="AB777" s="26" t="s">
        <v>327</v>
      </c>
      <c r="AC777" s="26" t="s">
        <v>327</v>
      </c>
      <c r="AD777" s="26" t="s">
        <v>327</v>
      </c>
      <c r="AG777" s="26" t="s">
        <v>327</v>
      </c>
      <c r="AH777" s="26" t="s">
        <v>327</v>
      </c>
      <c r="AI777" s="26" t="s">
        <v>327</v>
      </c>
      <c r="AJ777" s="26" t="s">
        <v>327</v>
      </c>
      <c r="AM777" s="26" t="s">
        <v>327</v>
      </c>
      <c r="AN777" s="26" t="s">
        <v>327</v>
      </c>
      <c r="AO777" s="26" t="s">
        <v>327</v>
      </c>
      <c r="AP777" s="26" t="s">
        <v>327</v>
      </c>
      <c r="AS777" s="26" t="s">
        <v>327</v>
      </c>
      <c r="AT777" s="26" t="s">
        <v>327</v>
      </c>
      <c r="AU777" s="26" t="s">
        <v>327</v>
      </c>
      <c r="AV777" s="26" t="s">
        <v>327</v>
      </c>
      <c r="AY777" s="26" t="s">
        <v>327</v>
      </c>
      <c r="AZ777" s="26" t="s">
        <v>327</v>
      </c>
      <c r="BA777" s="26" t="s">
        <v>327</v>
      </c>
      <c r="BB777" s="26" t="s">
        <v>327</v>
      </c>
      <c r="BE777" s="26" t="s">
        <v>327</v>
      </c>
      <c r="BF777" s="26" t="s">
        <v>327</v>
      </c>
      <c r="BG777" s="26" t="s">
        <v>327</v>
      </c>
      <c r="BH777" s="26" t="s">
        <v>327</v>
      </c>
      <c r="BK777" s="26" t="s">
        <v>327</v>
      </c>
      <c r="BL777" s="26" t="s">
        <v>327</v>
      </c>
      <c r="BM777" s="26" t="s">
        <v>327</v>
      </c>
      <c r="BN777" s="26" t="s">
        <v>327</v>
      </c>
      <c r="BQ777" s="26" t="s">
        <v>327</v>
      </c>
      <c r="BR777" s="26" t="s">
        <v>327</v>
      </c>
      <c r="BS777" s="26" t="s">
        <v>327</v>
      </c>
      <c r="BT777" s="26" t="s">
        <v>327</v>
      </c>
      <c r="BW777" s="26" t="s">
        <v>327</v>
      </c>
      <c r="BX777" s="26" t="s">
        <v>327</v>
      </c>
      <c r="BY777" s="26" t="s">
        <v>327</v>
      </c>
      <c r="BZ777" s="26" t="s">
        <v>327</v>
      </c>
      <c r="CC777" s="26" t="s">
        <v>327</v>
      </c>
      <c r="CD777" s="26" t="s">
        <v>327</v>
      </c>
      <c r="CE777" s="26" t="s">
        <v>327</v>
      </c>
      <c r="CF777" s="26" t="s">
        <v>327</v>
      </c>
      <c r="CI777" s="26" t="s">
        <v>327</v>
      </c>
      <c r="CJ777" s="26" t="s">
        <v>327</v>
      </c>
      <c r="CK777" s="26" t="s">
        <v>327</v>
      </c>
      <c r="CL777" s="26" t="s">
        <v>327</v>
      </c>
      <c r="CO777" s="26" t="s">
        <v>327</v>
      </c>
      <c r="CP777" s="26" t="s">
        <v>327</v>
      </c>
      <c r="CQ777" s="26" t="s">
        <v>327</v>
      </c>
      <c r="CR777" s="26" t="s">
        <v>327</v>
      </c>
      <c r="CU777" s="26" t="s">
        <v>327</v>
      </c>
      <c r="CV777" s="26" t="s">
        <v>327</v>
      </c>
      <c r="CW777" s="26" t="s">
        <v>327</v>
      </c>
      <c r="CX777" s="26" t="s">
        <v>327</v>
      </c>
    </row>
    <row r="778" spans="5:102" x14ac:dyDescent="0.45">
      <c r="E778" s="26" t="s">
        <v>327</v>
      </c>
      <c r="F778" s="26" t="s">
        <v>327</v>
      </c>
      <c r="G778" s="26" t="s">
        <v>327</v>
      </c>
      <c r="H778" s="26" t="s">
        <v>327</v>
      </c>
      <c r="I778" s="26" t="s">
        <v>327</v>
      </c>
      <c r="J778" s="26" t="s">
        <v>327</v>
      </c>
      <c r="K778" s="26" t="s">
        <v>327</v>
      </c>
      <c r="L778" s="26" t="s">
        <v>327</v>
      </c>
      <c r="M778" s="26" t="s">
        <v>327</v>
      </c>
      <c r="O778" s="26" t="s">
        <v>327</v>
      </c>
      <c r="P778" s="26" t="s">
        <v>327</v>
      </c>
      <c r="Q778" s="26" t="s">
        <v>327</v>
      </c>
      <c r="R778" s="26" t="s">
        <v>327</v>
      </c>
      <c r="U778" s="26" t="s">
        <v>327</v>
      </c>
      <c r="V778" s="26" t="s">
        <v>327</v>
      </c>
      <c r="W778" s="26" t="s">
        <v>327</v>
      </c>
      <c r="X778" s="26" t="s">
        <v>327</v>
      </c>
      <c r="AA778" s="26" t="s">
        <v>327</v>
      </c>
      <c r="AB778" s="26" t="s">
        <v>327</v>
      </c>
      <c r="AC778" s="26" t="s">
        <v>327</v>
      </c>
      <c r="AD778" s="26" t="s">
        <v>327</v>
      </c>
      <c r="AG778" s="26" t="s">
        <v>327</v>
      </c>
      <c r="AH778" s="26" t="s">
        <v>327</v>
      </c>
      <c r="AI778" s="26" t="s">
        <v>327</v>
      </c>
      <c r="AJ778" s="26" t="s">
        <v>327</v>
      </c>
      <c r="AM778" s="26" t="s">
        <v>327</v>
      </c>
      <c r="AN778" s="26" t="s">
        <v>327</v>
      </c>
      <c r="AO778" s="26" t="s">
        <v>327</v>
      </c>
      <c r="AP778" s="26" t="s">
        <v>327</v>
      </c>
      <c r="AS778" s="26" t="s">
        <v>327</v>
      </c>
      <c r="AT778" s="26" t="s">
        <v>327</v>
      </c>
      <c r="AU778" s="26" t="s">
        <v>327</v>
      </c>
      <c r="AV778" s="26" t="s">
        <v>327</v>
      </c>
      <c r="AY778" s="26" t="s">
        <v>327</v>
      </c>
      <c r="AZ778" s="26" t="s">
        <v>327</v>
      </c>
      <c r="BA778" s="26" t="s">
        <v>327</v>
      </c>
      <c r="BB778" s="26" t="s">
        <v>327</v>
      </c>
      <c r="BE778" s="26" t="s">
        <v>327</v>
      </c>
      <c r="BF778" s="26" t="s">
        <v>327</v>
      </c>
      <c r="BG778" s="26" t="s">
        <v>327</v>
      </c>
      <c r="BH778" s="26" t="s">
        <v>327</v>
      </c>
      <c r="BK778" s="26" t="s">
        <v>327</v>
      </c>
      <c r="BL778" s="26" t="s">
        <v>327</v>
      </c>
      <c r="BM778" s="26" t="s">
        <v>327</v>
      </c>
      <c r="BN778" s="26" t="s">
        <v>327</v>
      </c>
      <c r="BQ778" s="26" t="s">
        <v>327</v>
      </c>
      <c r="BR778" s="26" t="s">
        <v>327</v>
      </c>
      <c r="BS778" s="26" t="s">
        <v>327</v>
      </c>
      <c r="BT778" s="26" t="s">
        <v>327</v>
      </c>
      <c r="BW778" s="26" t="s">
        <v>327</v>
      </c>
      <c r="BX778" s="26" t="s">
        <v>327</v>
      </c>
      <c r="BY778" s="26" t="s">
        <v>327</v>
      </c>
      <c r="BZ778" s="26" t="s">
        <v>327</v>
      </c>
      <c r="CC778" s="26" t="s">
        <v>327</v>
      </c>
      <c r="CD778" s="26" t="s">
        <v>327</v>
      </c>
      <c r="CE778" s="26" t="s">
        <v>327</v>
      </c>
      <c r="CF778" s="26" t="s">
        <v>327</v>
      </c>
      <c r="CI778" s="26" t="s">
        <v>327</v>
      </c>
      <c r="CJ778" s="26" t="s">
        <v>327</v>
      </c>
      <c r="CK778" s="26" t="s">
        <v>327</v>
      </c>
      <c r="CL778" s="26" t="s">
        <v>327</v>
      </c>
      <c r="CO778" s="26" t="s">
        <v>327</v>
      </c>
      <c r="CP778" s="26" t="s">
        <v>327</v>
      </c>
      <c r="CQ778" s="26" t="s">
        <v>327</v>
      </c>
      <c r="CR778" s="26" t="s">
        <v>327</v>
      </c>
      <c r="CU778" s="26" t="s">
        <v>327</v>
      </c>
      <c r="CV778" s="26" t="s">
        <v>327</v>
      </c>
      <c r="CW778" s="26" t="s">
        <v>327</v>
      </c>
      <c r="CX778" s="26" t="s">
        <v>327</v>
      </c>
    </row>
    <row r="779" spans="5:102" x14ac:dyDescent="0.45">
      <c r="E779" s="26" t="s">
        <v>327</v>
      </c>
      <c r="F779" s="26" t="s">
        <v>327</v>
      </c>
      <c r="G779" s="26" t="s">
        <v>327</v>
      </c>
      <c r="H779" s="26" t="s">
        <v>327</v>
      </c>
      <c r="I779" s="26" t="s">
        <v>327</v>
      </c>
      <c r="J779" s="26" t="s">
        <v>327</v>
      </c>
      <c r="K779" s="26" t="s">
        <v>327</v>
      </c>
      <c r="L779" s="26" t="s">
        <v>327</v>
      </c>
      <c r="M779" s="26" t="s">
        <v>327</v>
      </c>
      <c r="O779" s="26" t="s">
        <v>327</v>
      </c>
      <c r="P779" s="26" t="s">
        <v>327</v>
      </c>
      <c r="Q779" s="26" t="s">
        <v>327</v>
      </c>
      <c r="R779" s="26" t="s">
        <v>327</v>
      </c>
      <c r="U779" s="26" t="s">
        <v>327</v>
      </c>
      <c r="V779" s="26" t="s">
        <v>327</v>
      </c>
      <c r="W779" s="26" t="s">
        <v>327</v>
      </c>
      <c r="X779" s="26" t="s">
        <v>327</v>
      </c>
      <c r="AA779" s="26" t="s">
        <v>327</v>
      </c>
      <c r="AB779" s="26" t="s">
        <v>327</v>
      </c>
      <c r="AC779" s="26" t="s">
        <v>327</v>
      </c>
      <c r="AD779" s="26" t="s">
        <v>327</v>
      </c>
      <c r="AG779" s="26" t="s">
        <v>327</v>
      </c>
      <c r="AH779" s="26" t="s">
        <v>327</v>
      </c>
      <c r="AI779" s="26" t="s">
        <v>327</v>
      </c>
      <c r="AJ779" s="26" t="s">
        <v>327</v>
      </c>
      <c r="AM779" s="26" t="s">
        <v>327</v>
      </c>
      <c r="AN779" s="26" t="s">
        <v>327</v>
      </c>
      <c r="AO779" s="26" t="s">
        <v>327</v>
      </c>
      <c r="AP779" s="26" t="s">
        <v>327</v>
      </c>
      <c r="AS779" s="26" t="s">
        <v>327</v>
      </c>
      <c r="AT779" s="26" t="s">
        <v>327</v>
      </c>
      <c r="AU779" s="26" t="s">
        <v>327</v>
      </c>
      <c r="AV779" s="26" t="s">
        <v>327</v>
      </c>
      <c r="AY779" s="26" t="s">
        <v>327</v>
      </c>
      <c r="AZ779" s="26" t="s">
        <v>327</v>
      </c>
      <c r="BA779" s="26" t="s">
        <v>327</v>
      </c>
      <c r="BB779" s="26" t="s">
        <v>327</v>
      </c>
      <c r="BE779" s="26" t="s">
        <v>327</v>
      </c>
      <c r="BF779" s="26" t="s">
        <v>327</v>
      </c>
      <c r="BG779" s="26" t="s">
        <v>327</v>
      </c>
      <c r="BH779" s="26" t="s">
        <v>327</v>
      </c>
      <c r="BK779" s="26" t="s">
        <v>327</v>
      </c>
      <c r="BL779" s="26" t="s">
        <v>327</v>
      </c>
      <c r="BM779" s="26" t="s">
        <v>327</v>
      </c>
      <c r="BN779" s="26" t="s">
        <v>327</v>
      </c>
      <c r="BQ779" s="26" t="s">
        <v>327</v>
      </c>
      <c r="BR779" s="26" t="s">
        <v>327</v>
      </c>
      <c r="BS779" s="26" t="s">
        <v>327</v>
      </c>
      <c r="BT779" s="26" t="s">
        <v>327</v>
      </c>
      <c r="BW779" s="26" t="s">
        <v>327</v>
      </c>
      <c r="BX779" s="26" t="s">
        <v>327</v>
      </c>
      <c r="BY779" s="26" t="s">
        <v>327</v>
      </c>
      <c r="BZ779" s="26" t="s">
        <v>327</v>
      </c>
      <c r="CC779" s="26" t="s">
        <v>327</v>
      </c>
      <c r="CD779" s="26" t="s">
        <v>327</v>
      </c>
      <c r="CE779" s="26" t="s">
        <v>327</v>
      </c>
      <c r="CF779" s="26" t="s">
        <v>327</v>
      </c>
      <c r="CI779" s="26" t="s">
        <v>327</v>
      </c>
      <c r="CJ779" s="26" t="s">
        <v>327</v>
      </c>
      <c r="CK779" s="26" t="s">
        <v>327</v>
      </c>
      <c r="CL779" s="26" t="s">
        <v>327</v>
      </c>
      <c r="CO779" s="26" t="s">
        <v>327</v>
      </c>
      <c r="CP779" s="26" t="s">
        <v>327</v>
      </c>
      <c r="CQ779" s="26" t="s">
        <v>327</v>
      </c>
      <c r="CR779" s="26" t="s">
        <v>327</v>
      </c>
      <c r="CU779" s="26" t="s">
        <v>327</v>
      </c>
      <c r="CV779" s="26" t="s">
        <v>327</v>
      </c>
      <c r="CW779" s="26" t="s">
        <v>327</v>
      </c>
      <c r="CX779" s="26" t="s">
        <v>327</v>
      </c>
    </row>
    <row r="780" spans="5:102" x14ac:dyDescent="0.45">
      <c r="E780" s="26" t="s">
        <v>327</v>
      </c>
      <c r="F780" s="26" t="s">
        <v>327</v>
      </c>
      <c r="G780" s="26" t="s">
        <v>327</v>
      </c>
      <c r="H780" s="26" t="s">
        <v>327</v>
      </c>
      <c r="I780" s="26" t="s">
        <v>327</v>
      </c>
      <c r="J780" s="26" t="s">
        <v>327</v>
      </c>
      <c r="K780" s="26" t="s">
        <v>327</v>
      </c>
      <c r="L780" s="26" t="s">
        <v>327</v>
      </c>
      <c r="M780" s="26" t="s">
        <v>327</v>
      </c>
      <c r="O780" s="26" t="s">
        <v>327</v>
      </c>
      <c r="P780" s="26" t="s">
        <v>327</v>
      </c>
      <c r="Q780" s="26" t="s">
        <v>327</v>
      </c>
      <c r="R780" s="26" t="s">
        <v>327</v>
      </c>
      <c r="U780" s="26" t="s">
        <v>327</v>
      </c>
      <c r="V780" s="26" t="s">
        <v>327</v>
      </c>
      <c r="W780" s="26" t="s">
        <v>327</v>
      </c>
      <c r="X780" s="26" t="s">
        <v>327</v>
      </c>
      <c r="AA780" s="26" t="s">
        <v>327</v>
      </c>
      <c r="AB780" s="26" t="s">
        <v>327</v>
      </c>
      <c r="AC780" s="26" t="s">
        <v>327</v>
      </c>
      <c r="AD780" s="26" t="s">
        <v>327</v>
      </c>
      <c r="AG780" s="26" t="s">
        <v>327</v>
      </c>
      <c r="AH780" s="26" t="s">
        <v>327</v>
      </c>
      <c r="AI780" s="26" t="s">
        <v>327</v>
      </c>
      <c r="AJ780" s="26" t="s">
        <v>327</v>
      </c>
      <c r="AM780" s="26" t="s">
        <v>327</v>
      </c>
      <c r="AN780" s="26" t="s">
        <v>327</v>
      </c>
      <c r="AO780" s="26" t="s">
        <v>327</v>
      </c>
      <c r="AP780" s="26" t="s">
        <v>327</v>
      </c>
      <c r="AS780" s="26" t="s">
        <v>327</v>
      </c>
      <c r="AT780" s="26" t="s">
        <v>327</v>
      </c>
      <c r="AU780" s="26" t="s">
        <v>327</v>
      </c>
      <c r="AV780" s="26" t="s">
        <v>327</v>
      </c>
      <c r="AY780" s="26" t="s">
        <v>327</v>
      </c>
      <c r="AZ780" s="26" t="s">
        <v>327</v>
      </c>
      <c r="BA780" s="26" t="s">
        <v>327</v>
      </c>
      <c r="BB780" s="26" t="s">
        <v>327</v>
      </c>
      <c r="BE780" s="26" t="s">
        <v>327</v>
      </c>
      <c r="BF780" s="26" t="s">
        <v>327</v>
      </c>
      <c r="BG780" s="26" t="s">
        <v>327</v>
      </c>
      <c r="BH780" s="26" t="s">
        <v>327</v>
      </c>
      <c r="BK780" s="26" t="s">
        <v>327</v>
      </c>
      <c r="BL780" s="26" t="s">
        <v>327</v>
      </c>
      <c r="BM780" s="26" t="s">
        <v>327</v>
      </c>
      <c r="BN780" s="26" t="s">
        <v>327</v>
      </c>
      <c r="BQ780" s="26" t="s">
        <v>327</v>
      </c>
      <c r="BR780" s="26" t="s">
        <v>327</v>
      </c>
      <c r="BS780" s="26" t="s">
        <v>327</v>
      </c>
      <c r="BT780" s="26" t="s">
        <v>327</v>
      </c>
      <c r="BW780" s="26" t="s">
        <v>327</v>
      </c>
      <c r="BX780" s="26" t="s">
        <v>327</v>
      </c>
      <c r="BY780" s="26" t="s">
        <v>327</v>
      </c>
      <c r="BZ780" s="26" t="s">
        <v>327</v>
      </c>
      <c r="CC780" s="26" t="s">
        <v>327</v>
      </c>
      <c r="CD780" s="26" t="s">
        <v>327</v>
      </c>
      <c r="CE780" s="26" t="s">
        <v>327</v>
      </c>
      <c r="CF780" s="26" t="s">
        <v>327</v>
      </c>
      <c r="CI780" s="26" t="s">
        <v>327</v>
      </c>
      <c r="CJ780" s="26" t="s">
        <v>327</v>
      </c>
      <c r="CK780" s="26" t="s">
        <v>327</v>
      </c>
      <c r="CL780" s="26" t="s">
        <v>327</v>
      </c>
      <c r="CO780" s="26" t="s">
        <v>327</v>
      </c>
      <c r="CP780" s="26" t="s">
        <v>327</v>
      </c>
      <c r="CQ780" s="26" t="s">
        <v>327</v>
      </c>
      <c r="CR780" s="26" t="s">
        <v>327</v>
      </c>
      <c r="CU780" s="26" t="s">
        <v>327</v>
      </c>
      <c r="CV780" s="26" t="s">
        <v>327</v>
      </c>
      <c r="CW780" s="26" t="s">
        <v>327</v>
      </c>
      <c r="CX780" s="26" t="s">
        <v>327</v>
      </c>
    </row>
    <row r="781" spans="5:102" x14ac:dyDescent="0.45">
      <c r="E781" s="26" t="s">
        <v>327</v>
      </c>
      <c r="F781" s="26" t="s">
        <v>327</v>
      </c>
      <c r="G781" s="26" t="s">
        <v>327</v>
      </c>
      <c r="H781" s="26" t="s">
        <v>327</v>
      </c>
      <c r="I781" s="26" t="s">
        <v>327</v>
      </c>
      <c r="J781" s="26" t="s">
        <v>327</v>
      </c>
      <c r="K781" s="26" t="s">
        <v>327</v>
      </c>
      <c r="L781" s="26" t="s">
        <v>327</v>
      </c>
      <c r="M781" s="26" t="s">
        <v>327</v>
      </c>
      <c r="O781" s="26" t="s">
        <v>327</v>
      </c>
      <c r="P781" s="26" t="s">
        <v>327</v>
      </c>
      <c r="Q781" s="26" t="s">
        <v>327</v>
      </c>
      <c r="R781" s="26" t="s">
        <v>327</v>
      </c>
      <c r="U781" s="26" t="s">
        <v>327</v>
      </c>
      <c r="V781" s="26" t="s">
        <v>327</v>
      </c>
      <c r="W781" s="26" t="s">
        <v>327</v>
      </c>
      <c r="X781" s="26" t="s">
        <v>327</v>
      </c>
      <c r="AA781" s="26" t="s">
        <v>327</v>
      </c>
      <c r="AB781" s="26" t="s">
        <v>327</v>
      </c>
      <c r="AC781" s="26" t="s">
        <v>327</v>
      </c>
      <c r="AD781" s="26" t="s">
        <v>327</v>
      </c>
      <c r="AG781" s="26" t="s">
        <v>327</v>
      </c>
      <c r="AH781" s="26" t="s">
        <v>327</v>
      </c>
      <c r="AI781" s="26" t="s">
        <v>327</v>
      </c>
      <c r="AJ781" s="26" t="s">
        <v>327</v>
      </c>
      <c r="AM781" s="26" t="s">
        <v>327</v>
      </c>
      <c r="AN781" s="26" t="s">
        <v>327</v>
      </c>
      <c r="AO781" s="26" t="s">
        <v>327</v>
      </c>
      <c r="AP781" s="26" t="s">
        <v>327</v>
      </c>
      <c r="AS781" s="26" t="s">
        <v>327</v>
      </c>
      <c r="AT781" s="26" t="s">
        <v>327</v>
      </c>
      <c r="AU781" s="26" t="s">
        <v>327</v>
      </c>
      <c r="AV781" s="26" t="s">
        <v>327</v>
      </c>
      <c r="AY781" s="26" t="s">
        <v>327</v>
      </c>
      <c r="AZ781" s="26" t="s">
        <v>327</v>
      </c>
      <c r="BA781" s="26" t="s">
        <v>327</v>
      </c>
      <c r="BB781" s="26" t="s">
        <v>327</v>
      </c>
      <c r="BE781" s="26" t="s">
        <v>327</v>
      </c>
      <c r="BF781" s="26" t="s">
        <v>327</v>
      </c>
      <c r="BG781" s="26" t="s">
        <v>327</v>
      </c>
      <c r="BH781" s="26" t="s">
        <v>327</v>
      </c>
      <c r="BK781" s="26" t="s">
        <v>327</v>
      </c>
      <c r="BL781" s="26" t="s">
        <v>327</v>
      </c>
      <c r="BM781" s="26" t="s">
        <v>327</v>
      </c>
      <c r="BN781" s="26" t="s">
        <v>327</v>
      </c>
      <c r="BQ781" s="26" t="s">
        <v>327</v>
      </c>
      <c r="BR781" s="26" t="s">
        <v>327</v>
      </c>
      <c r="BS781" s="26" t="s">
        <v>327</v>
      </c>
      <c r="BT781" s="26" t="s">
        <v>327</v>
      </c>
      <c r="BW781" s="26" t="s">
        <v>327</v>
      </c>
      <c r="BX781" s="26" t="s">
        <v>327</v>
      </c>
      <c r="BY781" s="26" t="s">
        <v>327</v>
      </c>
      <c r="BZ781" s="26" t="s">
        <v>327</v>
      </c>
      <c r="CC781" s="26" t="s">
        <v>327</v>
      </c>
      <c r="CD781" s="26" t="s">
        <v>327</v>
      </c>
      <c r="CE781" s="26" t="s">
        <v>327</v>
      </c>
      <c r="CF781" s="26" t="s">
        <v>327</v>
      </c>
      <c r="CI781" s="26" t="s">
        <v>327</v>
      </c>
      <c r="CJ781" s="26" t="s">
        <v>327</v>
      </c>
      <c r="CK781" s="26" t="s">
        <v>327</v>
      </c>
      <c r="CL781" s="26" t="s">
        <v>327</v>
      </c>
      <c r="CO781" s="26" t="s">
        <v>327</v>
      </c>
      <c r="CP781" s="26" t="s">
        <v>327</v>
      </c>
      <c r="CQ781" s="26" t="s">
        <v>327</v>
      </c>
      <c r="CR781" s="26" t="s">
        <v>327</v>
      </c>
      <c r="CU781" s="26" t="s">
        <v>327</v>
      </c>
      <c r="CV781" s="26" t="s">
        <v>327</v>
      </c>
      <c r="CW781" s="26" t="s">
        <v>327</v>
      </c>
      <c r="CX781" s="26" t="s">
        <v>327</v>
      </c>
    </row>
    <row r="782" spans="5:102" x14ac:dyDescent="0.45">
      <c r="E782" s="26" t="s">
        <v>327</v>
      </c>
      <c r="F782" s="26" t="s">
        <v>327</v>
      </c>
      <c r="G782" s="26" t="s">
        <v>327</v>
      </c>
      <c r="H782" s="26" t="s">
        <v>327</v>
      </c>
      <c r="I782" s="26" t="s">
        <v>327</v>
      </c>
      <c r="J782" s="26" t="s">
        <v>327</v>
      </c>
      <c r="K782" s="26" t="s">
        <v>327</v>
      </c>
      <c r="L782" s="26" t="s">
        <v>327</v>
      </c>
      <c r="M782" s="26" t="s">
        <v>327</v>
      </c>
      <c r="O782" s="26" t="s">
        <v>327</v>
      </c>
      <c r="P782" s="26" t="s">
        <v>327</v>
      </c>
      <c r="Q782" s="26" t="s">
        <v>327</v>
      </c>
      <c r="R782" s="26" t="s">
        <v>327</v>
      </c>
      <c r="U782" s="26" t="s">
        <v>327</v>
      </c>
      <c r="V782" s="26" t="s">
        <v>327</v>
      </c>
      <c r="W782" s="26" t="s">
        <v>327</v>
      </c>
      <c r="X782" s="26" t="s">
        <v>327</v>
      </c>
      <c r="AA782" s="26" t="s">
        <v>327</v>
      </c>
      <c r="AB782" s="26" t="s">
        <v>327</v>
      </c>
      <c r="AC782" s="26" t="s">
        <v>327</v>
      </c>
      <c r="AD782" s="26" t="s">
        <v>327</v>
      </c>
      <c r="AG782" s="26" t="s">
        <v>327</v>
      </c>
      <c r="AH782" s="26" t="s">
        <v>327</v>
      </c>
      <c r="AI782" s="26" t="s">
        <v>327</v>
      </c>
      <c r="AJ782" s="26" t="s">
        <v>327</v>
      </c>
      <c r="AM782" s="26" t="s">
        <v>327</v>
      </c>
      <c r="AN782" s="26" t="s">
        <v>327</v>
      </c>
      <c r="AO782" s="26" t="s">
        <v>327</v>
      </c>
      <c r="AP782" s="26" t="s">
        <v>327</v>
      </c>
      <c r="AS782" s="26" t="s">
        <v>327</v>
      </c>
      <c r="AT782" s="26" t="s">
        <v>327</v>
      </c>
      <c r="AU782" s="26" t="s">
        <v>327</v>
      </c>
      <c r="AV782" s="26" t="s">
        <v>327</v>
      </c>
      <c r="AY782" s="26" t="s">
        <v>327</v>
      </c>
      <c r="AZ782" s="26" t="s">
        <v>327</v>
      </c>
      <c r="BA782" s="26" t="s">
        <v>327</v>
      </c>
      <c r="BB782" s="26" t="s">
        <v>327</v>
      </c>
      <c r="BE782" s="26" t="s">
        <v>327</v>
      </c>
      <c r="BF782" s="26" t="s">
        <v>327</v>
      </c>
      <c r="BG782" s="26" t="s">
        <v>327</v>
      </c>
      <c r="BH782" s="26" t="s">
        <v>327</v>
      </c>
      <c r="BK782" s="26" t="s">
        <v>327</v>
      </c>
      <c r="BL782" s="26" t="s">
        <v>327</v>
      </c>
      <c r="BM782" s="26" t="s">
        <v>327</v>
      </c>
      <c r="BN782" s="26" t="s">
        <v>327</v>
      </c>
      <c r="BQ782" s="26" t="s">
        <v>327</v>
      </c>
      <c r="BR782" s="26" t="s">
        <v>327</v>
      </c>
      <c r="BS782" s="26" t="s">
        <v>327</v>
      </c>
      <c r="BT782" s="26" t="s">
        <v>327</v>
      </c>
      <c r="BW782" s="26" t="s">
        <v>327</v>
      </c>
      <c r="BX782" s="26" t="s">
        <v>327</v>
      </c>
      <c r="BY782" s="26" t="s">
        <v>327</v>
      </c>
      <c r="BZ782" s="26" t="s">
        <v>327</v>
      </c>
      <c r="CC782" s="26" t="s">
        <v>327</v>
      </c>
      <c r="CD782" s="26" t="s">
        <v>327</v>
      </c>
      <c r="CE782" s="26" t="s">
        <v>327</v>
      </c>
      <c r="CF782" s="26" t="s">
        <v>327</v>
      </c>
      <c r="CI782" s="26" t="s">
        <v>327</v>
      </c>
      <c r="CJ782" s="26" t="s">
        <v>327</v>
      </c>
      <c r="CK782" s="26" t="s">
        <v>327</v>
      </c>
      <c r="CL782" s="26" t="s">
        <v>327</v>
      </c>
      <c r="CO782" s="26" t="s">
        <v>327</v>
      </c>
      <c r="CP782" s="26" t="s">
        <v>327</v>
      </c>
      <c r="CQ782" s="26" t="s">
        <v>327</v>
      </c>
      <c r="CR782" s="26" t="s">
        <v>327</v>
      </c>
      <c r="CU782" s="26" t="s">
        <v>327</v>
      </c>
      <c r="CV782" s="26" t="s">
        <v>327</v>
      </c>
      <c r="CW782" s="26" t="s">
        <v>327</v>
      </c>
      <c r="CX782" s="26" t="s">
        <v>327</v>
      </c>
    </row>
    <row r="783" spans="5:102" x14ac:dyDescent="0.45">
      <c r="E783" s="26" t="s">
        <v>327</v>
      </c>
      <c r="F783" s="26" t="s">
        <v>327</v>
      </c>
      <c r="G783" s="26" t="s">
        <v>327</v>
      </c>
      <c r="H783" s="26" t="s">
        <v>327</v>
      </c>
      <c r="I783" s="26" t="s">
        <v>327</v>
      </c>
      <c r="J783" s="26" t="s">
        <v>327</v>
      </c>
      <c r="K783" s="26" t="s">
        <v>327</v>
      </c>
      <c r="L783" s="26" t="s">
        <v>327</v>
      </c>
      <c r="M783" s="26" t="s">
        <v>327</v>
      </c>
      <c r="O783" s="26" t="s">
        <v>327</v>
      </c>
      <c r="P783" s="26" t="s">
        <v>327</v>
      </c>
      <c r="Q783" s="26" t="s">
        <v>327</v>
      </c>
      <c r="R783" s="26" t="s">
        <v>327</v>
      </c>
      <c r="U783" s="26" t="s">
        <v>327</v>
      </c>
      <c r="V783" s="26" t="s">
        <v>327</v>
      </c>
      <c r="W783" s="26" t="s">
        <v>327</v>
      </c>
      <c r="X783" s="26" t="s">
        <v>327</v>
      </c>
      <c r="AA783" s="26" t="s">
        <v>327</v>
      </c>
      <c r="AB783" s="26" t="s">
        <v>327</v>
      </c>
      <c r="AC783" s="26" t="s">
        <v>327</v>
      </c>
      <c r="AD783" s="26" t="s">
        <v>327</v>
      </c>
      <c r="AG783" s="26" t="s">
        <v>327</v>
      </c>
      <c r="AH783" s="26" t="s">
        <v>327</v>
      </c>
      <c r="AI783" s="26" t="s">
        <v>327</v>
      </c>
      <c r="AJ783" s="26" t="s">
        <v>327</v>
      </c>
      <c r="AM783" s="26" t="s">
        <v>327</v>
      </c>
      <c r="AN783" s="26" t="s">
        <v>327</v>
      </c>
      <c r="AO783" s="26" t="s">
        <v>327</v>
      </c>
      <c r="AP783" s="26" t="s">
        <v>327</v>
      </c>
      <c r="AS783" s="26" t="s">
        <v>327</v>
      </c>
      <c r="AT783" s="26" t="s">
        <v>327</v>
      </c>
      <c r="AU783" s="26" t="s">
        <v>327</v>
      </c>
      <c r="AV783" s="26" t="s">
        <v>327</v>
      </c>
      <c r="AY783" s="26" t="s">
        <v>327</v>
      </c>
      <c r="AZ783" s="26" t="s">
        <v>327</v>
      </c>
      <c r="BA783" s="26" t="s">
        <v>327</v>
      </c>
      <c r="BB783" s="26" t="s">
        <v>327</v>
      </c>
      <c r="BE783" s="26" t="s">
        <v>327</v>
      </c>
      <c r="BF783" s="26" t="s">
        <v>327</v>
      </c>
      <c r="BG783" s="26" t="s">
        <v>327</v>
      </c>
      <c r="BH783" s="26" t="s">
        <v>327</v>
      </c>
      <c r="BK783" s="26" t="s">
        <v>327</v>
      </c>
      <c r="BL783" s="26" t="s">
        <v>327</v>
      </c>
      <c r="BM783" s="26" t="s">
        <v>327</v>
      </c>
      <c r="BN783" s="26" t="s">
        <v>327</v>
      </c>
      <c r="BQ783" s="26" t="s">
        <v>327</v>
      </c>
      <c r="BR783" s="26" t="s">
        <v>327</v>
      </c>
      <c r="BS783" s="26" t="s">
        <v>327</v>
      </c>
      <c r="BT783" s="26" t="s">
        <v>327</v>
      </c>
      <c r="BW783" s="26" t="s">
        <v>327</v>
      </c>
      <c r="BX783" s="26" t="s">
        <v>327</v>
      </c>
      <c r="BY783" s="26" t="s">
        <v>327</v>
      </c>
      <c r="BZ783" s="26" t="s">
        <v>327</v>
      </c>
      <c r="CC783" s="26" t="s">
        <v>327</v>
      </c>
      <c r="CD783" s="26" t="s">
        <v>327</v>
      </c>
      <c r="CE783" s="26" t="s">
        <v>327</v>
      </c>
      <c r="CF783" s="26" t="s">
        <v>327</v>
      </c>
      <c r="CI783" s="26" t="s">
        <v>327</v>
      </c>
      <c r="CJ783" s="26" t="s">
        <v>327</v>
      </c>
      <c r="CK783" s="26" t="s">
        <v>327</v>
      </c>
      <c r="CL783" s="26" t="s">
        <v>327</v>
      </c>
      <c r="CO783" s="26" t="s">
        <v>327</v>
      </c>
      <c r="CP783" s="26" t="s">
        <v>327</v>
      </c>
      <c r="CQ783" s="26" t="s">
        <v>327</v>
      </c>
      <c r="CR783" s="26" t="s">
        <v>327</v>
      </c>
      <c r="CU783" s="26" t="s">
        <v>327</v>
      </c>
      <c r="CV783" s="26" t="s">
        <v>327</v>
      </c>
      <c r="CW783" s="26" t="s">
        <v>327</v>
      </c>
      <c r="CX783" s="26" t="s">
        <v>327</v>
      </c>
    </row>
    <row r="784" spans="5:102" x14ac:dyDescent="0.45">
      <c r="E784" s="26" t="s">
        <v>327</v>
      </c>
      <c r="F784" s="26" t="s">
        <v>327</v>
      </c>
      <c r="G784" s="26" t="s">
        <v>327</v>
      </c>
      <c r="H784" s="26" t="s">
        <v>327</v>
      </c>
      <c r="I784" s="26" t="s">
        <v>327</v>
      </c>
      <c r="J784" s="26" t="s">
        <v>327</v>
      </c>
      <c r="K784" s="26" t="s">
        <v>327</v>
      </c>
      <c r="L784" s="26" t="s">
        <v>327</v>
      </c>
      <c r="M784" s="26" t="s">
        <v>327</v>
      </c>
      <c r="O784" s="26" t="s">
        <v>327</v>
      </c>
      <c r="P784" s="26" t="s">
        <v>327</v>
      </c>
      <c r="Q784" s="26" t="s">
        <v>327</v>
      </c>
      <c r="R784" s="26" t="s">
        <v>327</v>
      </c>
      <c r="U784" s="26" t="s">
        <v>327</v>
      </c>
      <c r="V784" s="26" t="s">
        <v>327</v>
      </c>
      <c r="W784" s="26" t="s">
        <v>327</v>
      </c>
      <c r="X784" s="26" t="s">
        <v>327</v>
      </c>
      <c r="AA784" s="26" t="s">
        <v>327</v>
      </c>
      <c r="AB784" s="26" t="s">
        <v>327</v>
      </c>
      <c r="AC784" s="26" t="s">
        <v>327</v>
      </c>
      <c r="AD784" s="26" t="s">
        <v>327</v>
      </c>
      <c r="AG784" s="26" t="s">
        <v>327</v>
      </c>
      <c r="AH784" s="26" t="s">
        <v>327</v>
      </c>
      <c r="AI784" s="26" t="s">
        <v>327</v>
      </c>
      <c r="AJ784" s="26" t="s">
        <v>327</v>
      </c>
      <c r="AM784" s="26" t="s">
        <v>327</v>
      </c>
      <c r="AN784" s="26" t="s">
        <v>327</v>
      </c>
      <c r="AO784" s="26" t="s">
        <v>327</v>
      </c>
      <c r="AP784" s="26" t="s">
        <v>327</v>
      </c>
      <c r="AS784" s="26" t="s">
        <v>327</v>
      </c>
      <c r="AT784" s="26" t="s">
        <v>327</v>
      </c>
      <c r="AU784" s="26" t="s">
        <v>327</v>
      </c>
      <c r="AV784" s="26" t="s">
        <v>327</v>
      </c>
      <c r="AY784" s="26" t="s">
        <v>327</v>
      </c>
      <c r="AZ784" s="26" t="s">
        <v>327</v>
      </c>
      <c r="BA784" s="26" t="s">
        <v>327</v>
      </c>
      <c r="BB784" s="26" t="s">
        <v>327</v>
      </c>
      <c r="BE784" s="26" t="s">
        <v>327</v>
      </c>
      <c r="BF784" s="26" t="s">
        <v>327</v>
      </c>
      <c r="BG784" s="26" t="s">
        <v>327</v>
      </c>
      <c r="BH784" s="26" t="s">
        <v>327</v>
      </c>
      <c r="BK784" s="26" t="s">
        <v>327</v>
      </c>
      <c r="BL784" s="26" t="s">
        <v>327</v>
      </c>
      <c r="BM784" s="26" t="s">
        <v>327</v>
      </c>
      <c r="BN784" s="26" t="s">
        <v>327</v>
      </c>
      <c r="BQ784" s="26" t="s">
        <v>327</v>
      </c>
      <c r="BR784" s="26" t="s">
        <v>327</v>
      </c>
      <c r="BS784" s="26" t="s">
        <v>327</v>
      </c>
      <c r="BT784" s="26" t="s">
        <v>327</v>
      </c>
      <c r="BW784" s="26" t="s">
        <v>327</v>
      </c>
      <c r="BX784" s="26" t="s">
        <v>327</v>
      </c>
      <c r="BY784" s="26" t="s">
        <v>327</v>
      </c>
      <c r="BZ784" s="26" t="s">
        <v>327</v>
      </c>
      <c r="CC784" s="26" t="s">
        <v>327</v>
      </c>
      <c r="CD784" s="26" t="s">
        <v>327</v>
      </c>
      <c r="CE784" s="26" t="s">
        <v>327</v>
      </c>
      <c r="CF784" s="26" t="s">
        <v>327</v>
      </c>
      <c r="CI784" s="26" t="s">
        <v>327</v>
      </c>
      <c r="CJ784" s="26" t="s">
        <v>327</v>
      </c>
      <c r="CK784" s="26" t="s">
        <v>327</v>
      </c>
      <c r="CL784" s="26" t="s">
        <v>327</v>
      </c>
      <c r="CO784" s="26" t="s">
        <v>327</v>
      </c>
      <c r="CP784" s="26" t="s">
        <v>327</v>
      </c>
      <c r="CQ784" s="26" t="s">
        <v>327</v>
      </c>
      <c r="CR784" s="26" t="s">
        <v>327</v>
      </c>
      <c r="CU784" s="26" t="s">
        <v>327</v>
      </c>
      <c r="CV784" s="26" t="s">
        <v>327</v>
      </c>
      <c r="CW784" s="26" t="s">
        <v>327</v>
      </c>
      <c r="CX784" s="26" t="s">
        <v>327</v>
      </c>
    </row>
    <row r="785" spans="5:102" x14ac:dyDescent="0.45">
      <c r="E785" s="26" t="s">
        <v>327</v>
      </c>
      <c r="F785" s="26" t="s">
        <v>327</v>
      </c>
      <c r="G785" s="26" t="s">
        <v>327</v>
      </c>
      <c r="H785" s="26" t="s">
        <v>327</v>
      </c>
      <c r="I785" s="26" t="s">
        <v>327</v>
      </c>
      <c r="J785" s="26" t="s">
        <v>327</v>
      </c>
      <c r="K785" s="26" t="s">
        <v>327</v>
      </c>
      <c r="L785" s="26" t="s">
        <v>327</v>
      </c>
      <c r="M785" s="26" t="s">
        <v>327</v>
      </c>
      <c r="O785" s="26" t="s">
        <v>327</v>
      </c>
      <c r="P785" s="26" t="s">
        <v>327</v>
      </c>
      <c r="Q785" s="26" t="s">
        <v>327</v>
      </c>
      <c r="R785" s="26" t="s">
        <v>327</v>
      </c>
      <c r="U785" s="26" t="s">
        <v>327</v>
      </c>
      <c r="V785" s="26" t="s">
        <v>327</v>
      </c>
      <c r="W785" s="26" t="s">
        <v>327</v>
      </c>
      <c r="X785" s="26" t="s">
        <v>327</v>
      </c>
      <c r="AA785" s="26" t="s">
        <v>327</v>
      </c>
      <c r="AB785" s="26" t="s">
        <v>327</v>
      </c>
      <c r="AC785" s="26" t="s">
        <v>327</v>
      </c>
      <c r="AD785" s="26" t="s">
        <v>327</v>
      </c>
      <c r="AG785" s="26" t="s">
        <v>327</v>
      </c>
      <c r="AH785" s="26" t="s">
        <v>327</v>
      </c>
      <c r="AI785" s="26" t="s">
        <v>327</v>
      </c>
      <c r="AJ785" s="26" t="s">
        <v>327</v>
      </c>
      <c r="AM785" s="26" t="s">
        <v>327</v>
      </c>
      <c r="AN785" s="26" t="s">
        <v>327</v>
      </c>
      <c r="AO785" s="26" t="s">
        <v>327</v>
      </c>
      <c r="AP785" s="26" t="s">
        <v>327</v>
      </c>
      <c r="AS785" s="26" t="s">
        <v>327</v>
      </c>
      <c r="AT785" s="26" t="s">
        <v>327</v>
      </c>
      <c r="AU785" s="26" t="s">
        <v>327</v>
      </c>
      <c r="AV785" s="26" t="s">
        <v>327</v>
      </c>
      <c r="AY785" s="26" t="s">
        <v>327</v>
      </c>
      <c r="AZ785" s="26" t="s">
        <v>327</v>
      </c>
      <c r="BA785" s="26" t="s">
        <v>327</v>
      </c>
      <c r="BB785" s="26" t="s">
        <v>327</v>
      </c>
      <c r="BE785" s="26" t="s">
        <v>327</v>
      </c>
      <c r="BF785" s="26" t="s">
        <v>327</v>
      </c>
      <c r="BG785" s="26" t="s">
        <v>327</v>
      </c>
      <c r="BH785" s="26" t="s">
        <v>327</v>
      </c>
      <c r="BK785" s="26" t="s">
        <v>327</v>
      </c>
      <c r="BL785" s="26" t="s">
        <v>327</v>
      </c>
      <c r="BM785" s="26" t="s">
        <v>327</v>
      </c>
      <c r="BN785" s="26" t="s">
        <v>327</v>
      </c>
      <c r="BQ785" s="26" t="s">
        <v>327</v>
      </c>
      <c r="BR785" s="26" t="s">
        <v>327</v>
      </c>
      <c r="BS785" s="26" t="s">
        <v>327</v>
      </c>
      <c r="BT785" s="26" t="s">
        <v>327</v>
      </c>
      <c r="BW785" s="26" t="s">
        <v>327</v>
      </c>
      <c r="BX785" s="26" t="s">
        <v>327</v>
      </c>
      <c r="BY785" s="26" t="s">
        <v>327</v>
      </c>
      <c r="BZ785" s="26" t="s">
        <v>327</v>
      </c>
      <c r="CC785" s="26" t="s">
        <v>327</v>
      </c>
      <c r="CD785" s="26" t="s">
        <v>327</v>
      </c>
      <c r="CE785" s="26" t="s">
        <v>327</v>
      </c>
      <c r="CF785" s="26" t="s">
        <v>327</v>
      </c>
      <c r="CI785" s="26" t="s">
        <v>327</v>
      </c>
      <c r="CJ785" s="26" t="s">
        <v>327</v>
      </c>
      <c r="CK785" s="26" t="s">
        <v>327</v>
      </c>
      <c r="CL785" s="26" t="s">
        <v>327</v>
      </c>
      <c r="CO785" s="26" t="s">
        <v>327</v>
      </c>
      <c r="CP785" s="26" t="s">
        <v>327</v>
      </c>
      <c r="CQ785" s="26" t="s">
        <v>327</v>
      </c>
      <c r="CR785" s="26" t="s">
        <v>327</v>
      </c>
      <c r="CU785" s="26" t="s">
        <v>327</v>
      </c>
      <c r="CV785" s="26" t="s">
        <v>327</v>
      </c>
      <c r="CW785" s="26" t="s">
        <v>327</v>
      </c>
      <c r="CX785" s="26" t="s">
        <v>327</v>
      </c>
    </row>
    <row r="786" spans="5:102" x14ac:dyDescent="0.45">
      <c r="E786" s="26" t="s">
        <v>327</v>
      </c>
      <c r="F786" s="26" t="s">
        <v>327</v>
      </c>
      <c r="G786" s="26" t="s">
        <v>327</v>
      </c>
      <c r="H786" s="26" t="s">
        <v>327</v>
      </c>
      <c r="I786" s="26" t="s">
        <v>327</v>
      </c>
      <c r="J786" s="26" t="s">
        <v>327</v>
      </c>
      <c r="K786" s="26" t="s">
        <v>327</v>
      </c>
      <c r="L786" s="26" t="s">
        <v>327</v>
      </c>
      <c r="M786" s="26" t="s">
        <v>327</v>
      </c>
      <c r="O786" s="26" t="s">
        <v>327</v>
      </c>
      <c r="P786" s="26" t="s">
        <v>327</v>
      </c>
      <c r="Q786" s="26" t="s">
        <v>327</v>
      </c>
      <c r="R786" s="26" t="s">
        <v>327</v>
      </c>
      <c r="U786" s="26" t="s">
        <v>327</v>
      </c>
      <c r="V786" s="26" t="s">
        <v>327</v>
      </c>
      <c r="W786" s="26" t="s">
        <v>327</v>
      </c>
      <c r="X786" s="26" t="s">
        <v>327</v>
      </c>
      <c r="AA786" s="26" t="s">
        <v>327</v>
      </c>
      <c r="AB786" s="26" t="s">
        <v>327</v>
      </c>
      <c r="AC786" s="26" t="s">
        <v>327</v>
      </c>
      <c r="AD786" s="26" t="s">
        <v>327</v>
      </c>
      <c r="AG786" s="26" t="s">
        <v>327</v>
      </c>
      <c r="AH786" s="26" t="s">
        <v>327</v>
      </c>
      <c r="AI786" s="26" t="s">
        <v>327</v>
      </c>
      <c r="AJ786" s="26" t="s">
        <v>327</v>
      </c>
      <c r="AM786" s="26" t="s">
        <v>327</v>
      </c>
      <c r="AN786" s="26" t="s">
        <v>327</v>
      </c>
      <c r="AO786" s="26" t="s">
        <v>327</v>
      </c>
      <c r="AP786" s="26" t="s">
        <v>327</v>
      </c>
      <c r="AS786" s="26" t="s">
        <v>327</v>
      </c>
      <c r="AT786" s="26" t="s">
        <v>327</v>
      </c>
      <c r="AU786" s="26" t="s">
        <v>327</v>
      </c>
      <c r="AV786" s="26" t="s">
        <v>327</v>
      </c>
      <c r="AY786" s="26" t="s">
        <v>327</v>
      </c>
      <c r="AZ786" s="26" t="s">
        <v>327</v>
      </c>
      <c r="BA786" s="26" t="s">
        <v>327</v>
      </c>
      <c r="BB786" s="26" t="s">
        <v>327</v>
      </c>
      <c r="BE786" s="26" t="s">
        <v>327</v>
      </c>
      <c r="BF786" s="26" t="s">
        <v>327</v>
      </c>
      <c r="BG786" s="26" t="s">
        <v>327</v>
      </c>
      <c r="BH786" s="26" t="s">
        <v>327</v>
      </c>
      <c r="BK786" s="26" t="s">
        <v>327</v>
      </c>
      <c r="BL786" s="26" t="s">
        <v>327</v>
      </c>
      <c r="BM786" s="26" t="s">
        <v>327</v>
      </c>
      <c r="BN786" s="26" t="s">
        <v>327</v>
      </c>
      <c r="BQ786" s="26" t="s">
        <v>327</v>
      </c>
      <c r="BR786" s="26" t="s">
        <v>327</v>
      </c>
      <c r="BS786" s="26" t="s">
        <v>327</v>
      </c>
      <c r="BT786" s="26" t="s">
        <v>327</v>
      </c>
      <c r="BW786" s="26" t="s">
        <v>327</v>
      </c>
      <c r="BX786" s="26" t="s">
        <v>327</v>
      </c>
      <c r="BY786" s="26" t="s">
        <v>327</v>
      </c>
      <c r="BZ786" s="26" t="s">
        <v>327</v>
      </c>
      <c r="CC786" s="26" t="s">
        <v>327</v>
      </c>
      <c r="CD786" s="26" t="s">
        <v>327</v>
      </c>
      <c r="CE786" s="26" t="s">
        <v>327</v>
      </c>
      <c r="CF786" s="26" t="s">
        <v>327</v>
      </c>
      <c r="CI786" s="26" t="s">
        <v>327</v>
      </c>
      <c r="CJ786" s="26" t="s">
        <v>327</v>
      </c>
      <c r="CK786" s="26" t="s">
        <v>327</v>
      </c>
      <c r="CL786" s="26" t="s">
        <v>327</v>
      </c>
      <c r="CO786" s="26" t="s">
        <v>327</v>
      </c>
      <c r="CP786" s="26" t="s">
        <v>327</v>
      </c>
      <c r="CQ786" s="26" t="s">
        <v>327</v>
      </c>
      <c r="CR786" s="26" t="s">
        <v>327</v>
      </c>
      <c r="CU786" s="26" t="s">
        <v>327</v>
      </c>
      <c r="CV786" s="26" t="s">
        <v>327</v>
      </c>
      <c r="CW786" s="26" t="s">
        <v>327</v>
      </c>
      <c r="CX786" s="26" t="s">
        <v>327</v>
      </c>
    </row>
    <row r="787" spans="5:102" x14ac:dyDescent="0.45">
      <c r="E787" s="26" t="s">
        <v>327</v>
      </c>
      <c r="F787" s="26" t="s">
        <v>327</v>
      </c>
      <c r="G787" s="26" t="s">
        <v>327</v>
      </c>
      <c r="H787" s="26" t="s">
        <v>327</v>
      </c>
      <c r="I787" s="26" t="s">
        <v>327</v>
      </c>
      <c r="J787" s="26" t="s">
        <v>327</v>
      </c>
      <c r="K787" s="26" t="s">
        <v>327</v>
      </c>
      <c r="L787" s="26" t="s">
        <v>327</v>
      </c>
      <c r="M787" s="26" t="s">
        <v>327</v>
      </c>
      <c r="O787" s="26" t="s">
        <v>327</v>
      </c>
      <c r="P787" s="26" t="s">
        <v>327</v>
      </c>
      <c r="Q787" s="26" t="s">
        <v>327</v>
      </c>
      <c r="R787" s="26" t="s">
        <v>327</v>
      </c>
      <c r="U787" s="26" t="s">
        <v>327</v>
      </c>
      <c r="V787" s="26" t="s">
        <v>327</v>
      </c>
      <c r="W787" s="26" t="s">
        <v>327</v>
      </c>
      <c r="X787" s="26" t="s">
        <v>327</v>
      </c>
      <c r="AA787" s="26" t="s">
        <v>327</v>
      </c>
      <c r="AB787" s="26" t="s">
        <v>327</v>
      </c>
      <c r="AC787" s="26" t="s">
        <v>327</v>
      </c>
      <c r="AD787" s="26" t="s">
        <v>327</v>
      </c>
      <c r="AG787" s="26" t="s">
        <v>327</v>
      </c>
      <c r="AH787" s="26" t="s">
        <v>327</v>
      </c>
      <c r="AI787" s="26" t="s">
        <v>327</v>
      </c>
      <c r="AJ787" s="26" t="s">
        <v>327</v>
      </c>
      <c r="AM787" s="26" t="s">
        <v>327</v>
      </c>
      <c r="AN787" s="26" t="s">
        <v>327</v>
      </c>
      <c r="AO787" s="26" t="s">
        <v>327</v>
      </c>
      <c r="AP787" s="26" t="s">
        <v>327</v>
      </c>
      <c r="AS787" s="26" t="s">
        <v>327</v>
      </c>
      <c r="AT787" s="26" t="s">
        <v>327</v>
      </c>
      <c r="AU787" s="26" t="s">
        <v>327</v>
      </c>
      <c r="AV787" s="26" t="s">
        <v>327</v>
      </c>
      <c r="AY787" s="26" t="s">
        <v>327</v>
      </c>
      <c r="AZ787" s="26" t="s">
        <v>327</v>
      </c>
      <c r="BA787" s="26" t="s">
        <v>327</v>
      </c>
      <c r="BB787" s="26" t="s">
        <v>327</v>
      </c>
      <c r="BE787" s="26" t="s">
        <v>327</v>
      </c>
      <c r="BF787" s="26" t="s">
        <v>327</v>
      </c>
      <c r="BG787" s="26" t="s">
        <v>327</v>
      </c>
      <c r="BH787" s="26" t="s">
        <v>327</v>
      </c>
      <c r="BK787" s="26" t="s">
        <v>327</v>
      </c>
      <c r="BL787" s="26" t="s">
        <v>327</v>
      </c>
      <c r="BM787" s="26" t="s">
        <v>327</v>
      </c>
      <c r="BN787" s="26" t="s">
        <v>327</v>
      </c>
      <c r="BQ787" s="26" t="s">
        <v>327</v>
      </c>
      <c r="BR787" s="26" t="s">
        <v>327</v>
      </c>
      <c r="BS787" s="26" t="s">
        <v>327</v>
      </c>
      <c r="BT787" s="26" t="s">
        <v>327</v>
      </c>
      <c r="BW787" s="26" t="s">
        <v>327</v>
      </c>
      <c r="BX787" s="26" t="s">
        <v>327</v>
      </c>
      <c r="BY787" s="26" t="s">
        <v>327</v>
      </c>
      <c r="BZ787" s="26" t="s">
        <v>327</v>
      </c>
      <c r="CC787" s="26" t="s">
        <v>327</v>
      </c>
      <c r="CD787" s="26" t="s">
        <v>327</v>
      </c>
      <c r="CE787" s="26" t="s">
        <v>327</v>
      </c>
      <c r="CF787" s="26" t="s">
        <v>327</v>
      </c>
      <c r="CI787" s="26" t="s">
        <v>327</v>
      </c>
      <c r="CJ787" s="26" t="s">
        <v>327</v>
      </c>
      <c r="CK787" s="26" t="s">
        <v>327</v>
      </c>
      <c r="CL787" s="26" t="s">
        <v>327</v>
      </c>
      <c r="CO787" s="26" t="s">
        <v>327</v>
      </c>
      <c r="CP787" s="26" t="s">
        <v>327</v>
      </c>
      <c r="CQ787" s="26" t="s">
        <v>327</v>
      </c>
      <c r="CR787" s="26" t="s">
        <v>327</v>
      </c>
      <c r="CU787" s="26" t="s">
        <v>327</v>
      </c>
      <c r="CV787" s="26" t="s">
        <v>327</v>
      </c>
      <c r="CW787" s="26" t="s">
        <v>327</v>
      </c>
      <c r="CX787" s="26" t="s">
        <v>327</v>
      </c>
    </row>
    <row r="788" spans="5:102" x14ac:dyDescent="0.45">
      <c r="E788" s="26" t="s">
        <v>327</v>
      </c>
      <c r="F788" s="26" t="s">
        <v>327</v>
      </c>
      <c r="G788" s="26" t="s">
        <v>327</v>
      </c>
      <c r="H788" s="26" t="s">
        <v>327</v>
      </c>
      <c r="I788" s="26" t="s">
        <v>327</v>
      </c>
      <c r="J788" s="26" t="s">
        <v>327</v>
      </c>
      <c r="K788" s="26" t="s">
        <v>327</v>
      </c>
      <c r="L788" s="26" t="s">
        <v>327</v>
      </c>
      <c r="M788" s="26" t="s">
        <v>327</v>
      </c>
      <c r="O788" s="26" t="s">
        <v>327</v>
      </c>
      <c r="P788" s="26" t="s">
        <v>327</v>
      </c>
      <c r="Q788" s="26" t="s">
        <v>327</v>
      </c>
      <c r="R788" s="26" t="s">
        <v>327</v>
      </c>
      <c r="U788" s="26" t="s">
        <v>327</v>
      </c>
      <c r="V788" s="26" t="s">
        <v>327</v>
      </c>
      <c r="W788" s="26" t="s">
        <v>327</v>
      </c>
      <c r="X788" s="26" t="s">
        <v>327</v>
      </c>
      <c r="AA788" s="26" t="s">
        <v>327</v>
      </c>
      <c r="AB788" s="26" t="s">
        <v>327</v>
      </c>
      <c r="AC788" s="26" t="s">
        <v>327</v>
      </c>
      <c r="AD788" s="26" t="s">
        <v>327</v>
      </c>
      <c r="AG788" s="26" t="s">
        <v>327</v>
      </c>
      <c r="AH788" s="26" t="s">
        <v>327</v>
      </c>
      <c r="AI788" s="26" t="s">
        <v>327</v>
      </c>
      <c r="AJ788" s="26" t="s">
        <v>327</v>
      </c>
      <c r="AM788" s="26" t="s">
        <v>327</v>
      </c>
      <c r="AN788" s="26" t="s">
        <v>327</v>
      </c>
      <c r="AO788" s="26" t="s">
        <v>327</v>
      </c>
      <c r="AP788" s="26" t="s">
        <v>327</v>
      </c>
      <c r="AS788" s="26" t="s">
        <v>327</v>
      </c>
      <c r="AT788" s="26" t="s">
        <v>327</v>
      </c>
      <c r="AU788" s="26" t="s">
        <v>327</v>
      </c>
      <c r="AV788" s="26" t="s">
        <v>327</v>
      </c>
      <c r="AY788" s="26" t="s">
        <v>327</v>
      </c>
      <c r="AZ788" s="26" t="s">
        <v>327</v>
      </c>
      <c r="BA788" s="26" t="s">
        <v>327</v>
      </c>
      <c r="BB788" s="26" t="s">
        <v>327</v>
      </c>
      <c r="BE788" s="26" t="s">
        <v>327</v>
      </c>
      <c r="BF788" s="26" t="s">
        <v>327</v>
      </c>
      <c r="BG788" s="26" t="s">
        <v>327</v>
      </c>
      <c r="BH788" s="26" t="s">
        <v>327</v>
      </c>
      <c r="BK788" s="26" t="s">
        <v>327</v>
      </c>
      <c r="BL788" s="26" t="s">
        <v>327</v>
      </c>
      <c r="BM788" s="26" t="s">
        <v>327</v>
      </c>
      <c r="BN788" s="26" t="s">
        <v>327</v>
      </c>
      <c r="BQ788" s="26" t="s">
        <v>327</v>
      </c>
      <c r="BR788" s="26" t="s">
        <v>327</v>
      </c>
      <c r="BS788" s="26" t="s">
        <v>327</v>
      </c>
      <c r="BT788" s="26" t="s">
        <v>327</v>
      </c>
      <c r="BW788" s="26" t="s">
        <v>327</v>
      </c>
      <c r="BX788" s="26" t="s">
        <v>327</v>
      </c>
      <c r="BY788" s="26" t="s">
        <v>327</v>
      </c>
      <c r="BZ788" s="26" t="s">
        <v>327</v>
      </c>
      <c r="CC788" s="26" t="s">
        <v>327</v>
      </c>
      <c r="CD788" s="26" t="s">
        <v>327</v>
      </c>
      <c r="CE788" s="26" t="s">
        <v>327</v>
      </c>
      <c r="CF788" s="26" t="s">
        <v>327</v>
      </c>
      <c r="CI788" s="26" t="s">
        <v>327</v>
      </c>
      <c r="CJ788" s="26" t="s">
        <v>327</v>
      </c>
      <c r="CK788" s="26" t="s">
        <v>327</v>
      </c>
      <c r="CL788" s="26" t="s">
        <v>327</v>
      </c>
      <c r="CO788" s="26" t="s">
        <v>327</v>
      </c>
      <c r="CP788" s="26" t="s">
        <v>327</v>
      </c>
      <c r="CQ788" s="26" t="s">
        <v>327</v>
      </c>
      <c r="CR788" s="26" t="s">
        <v>327</v>
      </c>
      <c r="CU788" s="26" t="s">
        <v>327</v>
      </c>
      <c r="CV788" s="26" t="s">
        <v>327</v>
      </c>
      <c r="CW788" s="26" t="s">
        <v>327</v>
      </c>
      <c r="CX788" s="26" t="s">
        <v>327</v>
      </c>
    </row>
    <row r="789" spans="5:102" x14ac:dyDescent="0.45">
      <c r="E789" s="26" t="s">
        <v>327</v>
      </c>
      <c r="F789" s="26" t="s">
        <v>327</v>
      </c>
      <c r="G789" s="26" t="s">
        <v>327</v>
      </c>
      <c r="H789" s="26" t="s">
        <v>327</v>
      </c>
      <c r="I789" s="26" t="s">
        <v>327</v>
      </c>
      <c r="J789" s="26" t="s">
        <v>327</v>
      </c>
      <c r="K789" s="26" t="s">
        <v>327</v>
      </c>
      <c r="L789" s="26" t="s">
        <v>327</v>
      </c>
      <c r="M789" s="26" t="s">
        <v>327</v>
      </c>
      <c r="O789" s="26" t="s">
        <v>327</v>
      </c>
      <c r="P789" s="26" t="s">
        <v>327</v>
      </c>
      <c r="Q789" s="26" t="s">
        <v>327</v>
      </c>
      <c r="R789" s="26" t="s">
        <v>327</v>
      </c>
      <c r="U789" s="26" t="s">
        <v>327</v>
      </c>
      <c r="V789" s="26" t="s">
        <v>327</v>
      </c>
      <c r="W789" s="26" t="s">
        <v>327</v>
      </c>
      <c r="X789" s="26" t="s">
        <v>327</v>
      </c>
      <c r="AA789" s="26" t="s">
        <v>327</v>
      </c>
      <c r="AB789" s="26" t="s">
        <v>327</v>
      </c>
      <c r="AC789" s="26" t="s">
        <v>327</v>
      </c>
      <c r="AD789" s="26" t="s">
        <v>327</v>
      </c>
      <c r="AG789" s="26" t="s">
        <v>327</v>
      </c>
      <c r="AH789" s="26" t="s">
        <v>327</v>
      </c>
      <c r="AI789" s="26" t="s">
        <v>327</v>
      </c>
      <c r="AJ789" s="26" t="s">
        <v>327</v>
      </c>
      <c r="AM789" s="26" t="s">
        <v>327</v>
      </c>
      <c r="AN789" s="26" t="s">
        <v>327</v>
      </c>
      <c r="AO789" s="26" t="s">
        <v>327</v>
      </c>
      <c r="AP789" s="26" t="s">
        <v>327</v>
      </c>
      <c r="AS789" s="26" t="s">
        <v>327</v>
      </c>
      <c r="AT789" s="26" t="s">
        <v>327</v>
      </c>
      <c r="AU789" s="26" t="s">
        <v>327</v>
      </c>
      <c r="AV789" s="26" t="s">
        <v>327</v>
      </c>
      <c r="AY789" s="26" t="s">
        <v>327</v>
      </c>
      <c r="AZ789" s="26" t="s">
        <v>327</v>
      </c>
      <c r="BA789" s="26" t="s">
        <v>327</v>
      </c>
      <c r="BB789" s="26" t="s">
        <v>327</v>
      </c>
      <c r="BE789" s="26" t="s">
        <v>327</v>
      </c>
      <c r="BF789" s="26" t="s">
        <v>327</v>
      </c>
      <c r="BG789" s="26" t="s">
        <v>327</v>
      </c>
      <c r="BH789" s="26" t="s">
        <v>327</v>
      </c>
      <c r="BK789" s="26" t="s">
        <v>327</v>
      </c>
      <c r="BL789" s="26" t="s">
        <v>327</v>
      </c>
      <c r="BM789" s="26" t="s">
        <v>327</v>
      </c>
      <c r="BN789" s="26" t="s">
        <v>327</v>
      </c>
      <c r="BQ789" s="26" t="s">
        <v>327</v>
      </c>
      <c r="BR789" s="26" t="s">
        <v>327</v>
      </c>
      <c r="BS789" s="26" t="s">
        <v>327</v>
      </c>
      <c r="BT789" s="26" t="s">
        <v>327</v>
      </c>
      <c r="BW789" s="26" t="s">
        <v>327</v>
      </c>
      <c r="BX789" s="26" t="s">
        <v>327</v>
      </c>
      <c r="BY789" s="26" t="s">
        <v>327</v>
      </c>
      <c r="BZ789" s="26" t="s">
        <v>327</v>
      </c>
      <c r="CC789" s="26" t="s">
        <v>327</v>
      </c>
      <c r="CD789" s="26" t="s">
        <v>327</v>
      </c>
      <c r="CE789" s="26" t="s">
        <v>327</v>
      </c>
      <c r="CF789" s="26" t="s">
        <v>327</v>
      </c>
      <c r="CI789" s="26" t="s">
        <v>327</v>
      </c>
      <c r="CJ789" s="26" t="s">
        <v>327</v>
      </c>
      <c r="CK789" s="26" t="s">
        <v>327</v>
      </c>
      <c r="CL789" s="26" t="s">
        <v>327</v>
      </c>
      <c r="CO789" s="26" t="s">
        <v>327</v>
      </c>
      <c r="CP789" s="26" t="s">
        <v>327</v>
      </c>
      <c r="CQ789" s="26" t="s">
        <v>327</v>
      </c>
      <c r="CR789" s="26" t="s">
        <v>327</v>
      </c>
      <c r="CU789" s="26" t="s">
        <v>327</v>
      </c>
      <c r="CV789" s="26" t="s">
        <v>327</v>
      </c>
      <c r="CW789" s="26" t="s">
        <v>327</v>
      </c>
      <c r="CX789" s="26" t="s">
        <v>327</v>
      </c>
    </row>
    <row r="790" spans="5:102" x14ac:dyDescent="0.45">
      <c r="E790" s="26" t="s">
        <v>327</v>
      </c>
      <c r="F790" s="26" t="s">
        <v>327</v>
      </c>
      <c r="G790" s="26" t="s">
        <v>327</v>
      </c>
      <c r="H790" s="26" t="s">
        <v>327</v>
      </c>
      <c r="I790" s="26" t="s">
        <v>327</v>
      </c>
      <c r="J790" s="26" t="s">
        <v>327</v>
      </c>
      <c r="K790" s="26" t="s">
        <v>327</v>
      </c>
      <c r="L790" s="26" t="s">
        <v>327</v>
      </c>
      <c r="M790" s="26" t="s">
        <v>327</v>
      </c>
      <c r="O790" s="26" t="s">
        <v>327</v>
      </c>
      <c r="P790" s="26" t="s">
        <v>327</v>
      </c>
      <c r="Q790" s="26" t="s">
        <v>327</v>
      </c>
      <c r="R790" s="26" t="s">
        <v>327</v>
      </c>
      <c r="U790" s="26" t="s">
        <v>327</v>
      </c>
      <c r="V790" s="26" t="s">
        <v>327</v>
      </c>
      <c r="W790" s="26" t="s">
        <v>327</v>
      </c>
      <c r="X790" s="26" t="s">
        <v>327</v>
      </c>
      <c r="AA790" s="26" t="s">
        <v>327</v>
      </c>
      <c r="AB790" s="26" t="s">
        <v>327</v>
      </c>
      <c r="AC790" s="26" t="s">
        <v>327</v>
      </c>
      <c r="AD790" s="26" t="s">
        <v>327</v>
      </c>
      <c r="AG790" s="26" t="s">
        <v>327</v>
      </c>
      <c r="AH790" s="26" t="s">
        <v>327</v>
      </c>
      <c r="AI790" s="26" t="s">
        <v>327</v>
      </c>
      <c r="AJ790" s="26" t="s">
        <v>327</v>
      </c>
      <c r="AM790" s="26" t="s">
        <v>327</v>
      </c>
      <c r="AN790" s="26" t="s">
        <v>327</v>
      </c>
      <c r="AO790" s="26" t="s">
        <v>327</v>
      </c>
      <c r="AP790" s="26" t="s">
        <v>327</v>
      </c>
      <c r="AS790" s="26" t="s">
        <v>327</v>
      </c>
      <c r="AT790" s="26" t="s">
        <v>327</v>
      </c>
      <c r="AU790" s="26" t="s">
        <v>327</v>
      </c>
      <c r="AV790" s="26" t="s">
        <v>327</v>
      </c>
      <c r="AY790" s="26" t="s">
        <v>327</v>
      </c>
      <c r="AZ790" s="26" t="s">
        <v>327</v>
      </c>
      <c r="BA790" s="26" t="s">
        <v>327</v>
      </c>
      <c r="BB790" s="26" t="s">
        <v>327</v>
      </c>
      <c r="BE790" s="26" t="s">
        <v>327</v>
      </c>
      <c r="BF790" s="26" t="s">
        <v>327</v>
      </c>
      <c r="BG790" s="26" t="s">
        <v>327</v>
      </c>
      <c r="BH790" s="26" t="s">
        <v>327</v>
      </c>
      <c r="BK790" s="26" t="s">
        <v>327</v>
      </c>
      <c r="BL790" s="26" t="s">
        <v>327</v>
      </c>
      <c r="BM790" s="26" t="s">
        <v>327</v>
      </c>
      <c r="BN790" s="26" t="s">
        <v>327</v>
      </c>
      <c r="BQ790" s="26" t="s">
        <v>327</v>
      </c>
      <c r="BR790" s="26" t="s">
        <v>327</v>
      </c>
      <c r="BS790" s="26" t="s">
        <v>327</v>
      </c>
      <c r="BT790" s="26" t="s">
        <v>327</v>
      </c>
      <c r="BW790" s="26" t="s">
        <v>327</v>
      </c>
      <c r="BX790" s="26" t="s">
        <v>327</v>
      </c>
      <c r="BY790" s="26" t="s">
        <v>327</v>
      </c>
      <c r="BZ790" s="26" t="s">
        <v>327</v>
      </c>
      <c r="CC790" s="26" t="s">
        <v>327</v>
      </c>
      <c r="CD790" s="26" t="s">
        <v>327</v>
      </c>
      <c r="CE790" s="26" t="s">
        <v>327</v>
      </c>
      <c r="CF790" s="26" t="s">
        <v>327</v>
      </c>
      <c r="CI790" s="26" t="s">
        <v>327</v>
      </c>
      <c r="CJ790" s="26" t="s">
        <v>327</v>
      </c>
      <c r="CK790" s="26" t="s">
        <v>327</v>
      </c>
      <c r="CL790" s="26" t="s">
        <v>327</v>
      </c>
      <c r="CO790" s="26" t="s">
        <v>327</v>
      </c>
      <c r="CP790" s="26" t="s">
        <v>327</v>
      </c>
      <c r="CQ790" s="26" t="s">
        <v>327</v>
      </c>
      <c r="CR790" s="26" t="s">
        <v>327</v>
      </c>
      <c r="CU790" s="26" t="s">
        <v>327</v>
      </c>
      <c r="CV790" s="26" t="s">
        <v>327</v>
      </c>
      <c r="CW790" s="26" t="s">
        <v>327</v>
      </c>
      <c r="CX790" s="26" t="s">
        <v>327</v>
      </c>
    </row>
    <row r="791" spans="5:102" x14ac:dyDescent="0.45">
      <c r="E791" s="26" t="s">
        <v>327</v>
      </c>
      <c r="F791" s="26" t="s">
        <v>327</v>
      </c>
      <c r="G791" s="26" t="s">
        <v>327</v>
      </c>
      <c r="H791" s="26" t="s">
        <v>327</v>
      </c>
      <c r="I791" s="26" t="s">
        <v>327</v>
      </c>
      <c r="J791" s="26" t="s">
        <v>327</v>
      </c>
      <c r="K791" s="26" t="s">
        <v>327</v>
      </c>
      <c r="L791" s="26" t="s">
        <v>327</v>
      </c>
      <c r="M791" s="26" t="s">
        <v>327</v>
      </c>
      <c r="O791" s="26" t="s">
        <v>327</v>
      </c>
      <c r="P791" s="26" t="s">
        <v>327</v>
      </c>
      <c r="Q791" s="26" t="s">
        <v>327</v>
      </c>
      <c r="R791" s="26" t="s">
        <v>327</v>
      </c>
      <c r="U791" s="26" t="s">
        <v>327</v>
      </c>
      <c r="V791" s="26" t="s">
        <v>327</v>
      </c>
      <c r="W791" s="26" t="s">
        <v>327</v>
      </c>
      <c r="X791" s="26" t="s">
        <v>327</v>
      </c>
      <c r="AA791" s="26" t="s">
        <v>327</v>
      </c>
      <c r="AB791" s="26" t="s">
        <v>327</v>
      </c>
      <c r="AC791" s="26" t="s">
        <v>327</v>
      </c>
      <c r="AD791" s="26" t="s">
        <v>327</v>
      </c>
      <c r="AG791" s="26" t="s">
        <v>327</v>
      </c>
      <c r="AH791" s="26" t="s">
        <v>327</v>
      </c>
      <c r="AI791" s="26" t="s">
        <v>327</v>
      </c>
      <c r="AJ791" s="26" t="s">
        <v>327</v>
      </c>
      <c r="AM791" s="26" t="s">
        <v>327</v>
      </c>
      <c r="AN791" s="26" t="s">
        <v>327</v>
      </c>
      <c r="AO791" s="26" t="s">
        <v>327</v>
      </c>
      <c r="AP791" s="26" t="s">
        <v>327</v>
      </c>
      <c r="AS791" s="26" t="s">
        <v>327</v>
      </c>
      <c r="AT791" s="26" t="s">
        <v>327</v>
      </c>
      <c r="AU791" s="26" t="s">
        <v>327</v>
      </c>
      <c r="AV791" s="26" t="s">
        <v>327</v>
      </c>
      <c r="AY791" s="26" t="s">
        <v>327</v>
      </c>
      <c r="AZ791" s="26" t="s">
        <v>327</v>
      </c>
      <c r="BA791" s="26" t="s">
        <v>327</v>
      </c>
      <c r="BB791" s="26" t="s">
        <v>327</v>
      </c>
      <c r="BE791" s="26" t="s">
        <v>327</v>
      </c>
      <c r="BF791" s="26" t="s">
        <v>327</v>
      </c>
      <c r="BG791" s="26" t="s">
        <v>327</v>
      </c>
      <c r="BH791" s="26" t="s">
        <v>327</v>
      </c>
      <c r="BK791" s="26" t="s">
        <v>327</v>
      </c>
      <c r="BL791" s="26" t="s">
        <v>327</v>
      </c>
      <c r="BM791" s="26" t="s">
        <v>327</v>
      </c>
      <c r="BN791" s="26" t="s">
        <v>327</v>
      </c>
      <c r="BQ791" s="26" t="s">
        <v>327</v>
      </c>
      <c r="BR791" s="26" t="s">
        <v>327</v>
      </c>
      <c r="BS791" s="26" t="s">
        <v>327</v>
      </c>
      <c r="BT791" s="26" t="s">
        <v>327</v>
      </c>
      <c r="BW791" s="26" t="s">
        <v>327</v>
      </c>
      <c r="BX791" s="26" t="s">
        <v>327</v>
      </c>
      <c r="BY791" s="26" t="s">
        <v>327</v>
      </c>
      <c r="BZ791" s="26" t="s">
        <v>327</v>
      </c>
      <c r="CC791" s="26" t="s">
        <v>327</v>
      </c>
      <c r="CD791" s="26" t="s">
        <v>327</v>
      </c>
      <c r="CE791" s="26" t="s">
        <v>327</v>
      </c>
      <c r="CF791" s="26" t="s">
        <v>327</v>
      </c>
      <c r="CI791" s="26" t="s">
        <v>327</v>
      </c>
      <c r="CJ791" s="26" t="s">
        <v>327</v>
      </c>
      <c r="CK791" s="26" t="s">
        <v>327</v>
      </c>
      <c r="CL791" s="26" t="s">
        <v>327</v>
      </c>
      <c r="CO791" s="26" t="s">
        <v>327</v>
      </c>
      <c r="CP791" s="26" t="s">
        <v>327</v>
      </c>
      <c r="CQ791" s="26" t="s">
        <v>327</v>
      </c>
      <c r="CR791" s="26" t="s">
        <v>327</v>
      </c>
      <c r="CU791" s="26" t="s">
        <v>327</v>
      </c>
      <c r="CV791" s="26" t="s">
        <v>327</v>
      </c>
      <c r="CW791" s="26" t="s">
        <v>327</v>
      </c>
      <c r="CX791" s="26" t="s">
        <v>327</v>
      </c>
    </row>
    <row r="792" spans="5:102" x14ac:dyDescent="0.45">
      <c r="E792" s="26" t="s">
        <v>327</v>
      </c>
      <c r="F792" s="26" t="s">
        <v>327</v>
      </c>
      <c r="G792" s="26" t="s">
        <v>327</v>
      </c>
      <c r="H792" s="26" t="s">
        <v>327</v>
      </c>
      <c r="I792" s="26" t="s">
        <v>327</v>
      </c>
      <c r="J792" s="26" t="s">
        <v>327</v>
      </c>
      <c r="K792" s="26" t="s">
        <v>327</v>
      </c>
      <c r="L792" s="26" t="s">
        <v>327</v>
      </c>
      <c r="M792" s="26" t="s">
        <v>327</v>
      </c>
      <c r="O792" s="26" t="s">
        <v>327</v>
      </c>
      <c r="P792" s="26" t="s">
        <v>327</v>
      </c>
      <c r="Q792" s="26" t="s">
        <v>327</v>
      </c>
      <c r="R792" s="26" t="s">
        <v>327</v>
      </c>
      <c r="U792" s="26" t="s">
        <v>327</v>
      </c>
      <c r="V792" s="26" t="s">
        <v>327</v>
      </c>
      <c r="W792" s="26" t="s">
        <v>327</v>
      </c>
      <c r="X792" s="26" t="s">
        <v>327</v>
      </c>
      <c r="AA792" s="26" t="s">
        <v>327</v>
      </c>
      <c r="AB792" s="26" t="s">
        <v>327</v>
      </c>
      <c r="AC792" s="26" t="s">
        <v>327</v>
      </c>
      <c r="AD792" s="26" t="s">
        <v>327</v>
      </c>
      <c r="AG792" s="26" t="s">
        <v>327</v>
      </c>
      <c r="AH792" s="26" t="s">
        <v>327</v>
      </c>
      <c r="AI792" s="26" t="s">
        <v>327</v>
      </c>
      <c r="AJ792" s="26" t="s">
        <v>327</v>
      </c>
      <c r="AM792" s="26" t="s">
        <v>327</v>
      </c>
      <c r="AN792" s="26" t="s">
        <v>327</v>
      </c>
      <c r="AO792" s="26" t="s">
        <v>327</v>
      </c>
      <c r="AP792" s="26" t="s">
        <v>327</v>
      </c>
      <c r="AS792" s="26" t="s">
        <v>327</v>
      </c>
      <c r="AT792" s="26" t="s">
        <v>327</v>
      </c>
      <c r="AU792" s="26" t="s">
        <v>327</v>
      </c>
      <c r="AV792" s="26" t="s">
        <v>327</v>
      </c>
      <c r="AY792" s="26" t="s">
        <v>327</v>
      </c>
      <c r="AZ792" s="26" t="s">
        <v>327</v>
      </c>
      <c r="BA792" s="26" t="s">
        <v>327</v>
      </c>
      <c r="BB792" s="26" t="s">
        <v>327</v>
      </c>
      <c r="BE792" s="26" t="s">
        <v>327</v>
      </c>
      <c r="BF792" s="26" t="s">
        <v>327</v>
      </c>
      <c r="BG792" s="26" t="s">
        <v>327</v>
      </c>
      <c r="BH792" s="26" t="s">
        <v>327</v>
      </c>
      <c r="BK792" s="26" t="s">
        <v>327</v>
      </c>
      <c r="BL792" s="26" t="s">
        <v>327</v>
      </c>
      <c r="BM792" s="26" t="s">
        <v>327</v>
      </c>
      <c r="BN792" s="26" t="s">
        <v>327</v>
      </c>
      <c r="BQ792" s="26" t="s">
        <v>327</v>
      </c>
      <c r="BR792" s="26" t="s">
        <v>327</v>
      </c>
      <c r="BS792" s="26" t="s">
        <v>327</v>
      </c>
      <c r="BT792" s="26" t="s">
        <v>327</v>
      </c>
      <c r="BW792" s="26" t="s">
        <v>327</v>
      </c>
      <c r="BX792" s="26" t="s">
        <v>327</v>
      </c>
      <c r="BY792" s="26" t="s">
        <v>327</v>
      </c>
      <c r="BZ792" s="26" t="s">
        <v>327</v>
      </c>
      <c r="CC792" s="26" t="s">
        <v>327</v>
      </c>
      <c r="CD792" s="26" t="s">
        <v>327</v>
      </c>
      <c r="CE792" s="26" t="s">
        <v>327</v>
      </c>
      <c r="CF792" s="26" t="s">
        <v>327</v>
      </c>
      <c r="CI792" s="26" t="s">
        <v>327</v>
      </c>
      <c r="CJ792" s="26" t="s">
        <v>327</v>
      </c>
      <c r="CK792" s="26" t="s">
        <v>327</v>
      </c>
      <c r="CL792" s="26" t="s">
        <v>327</v>
      </c>
      <c r="CO792" s="26" t="s">
        <v>327</v>
      </c>
      <c r="CP792" s="26" t="s">
        <v>327</v>
      </c>
      <c r="CQ792" s="26" t="s">
        <v>327</v>
      </c>
      <c r="CR792" s="26" t="s">
        <v>327</v>
      </c>
      <c r="CU792" s="26" t="s">
        <v>327</v>
      </c>
      <c r="CV792" s="26" t="s">
        <v>327</v>
      </c>
      <c r="CW792" s="26" t="s">
        <v>327</v>
      </c>
      <c r="CX792" s="26" t="s">
        <v>327</v>
      </c>
    </row>
    <row r="793" spans="5:102" x14ac:dyDescent="0.45">
      <c r="E793" s="26" t="s">
        <v>327</v>
      </c>
      <c r="F793" s="26" t="s">
        <v>327</v>
      </c>
      <c r="G793" s="26" t="s">
        <v>327</v>
      </c>
      <c r="H793" s="26" t="s">
        <v>327</v>
      </c>
      <c r="I793" s="26" t="s">
        <v>327</v>
      </c>
      <c r="J793" s="26" t="s">
        <v>327</v>
      </c>
      <c r="K793" s="26" t="s">
        <v>327</v>
      </c>
      <c r="L793" s="26" t="s">
        <v>327</v>
      </c>
      <c r="M793" s="26" t="s">
        <v>327</v>
      </c>
      <c r="O793" s="26" t="s">
        <v>327</v>
      </c>
      <c r="P793" s="26" t="s">
        <v>327</v>
      </c>
      <c r="Q793" s="26" t="s">
        <v>327</v>
      </c>
      <c r="R793" s="26" t="s">
        <v>327</v>
      </c>
      <c r="U793" s="26" t="s">
        <v>327</v>
      </c>
      <c r="V793" s="26" t="s">
        <v>327</v>
      </c>
      <c r="W793" s="26" t="s">
        <v>327</v>
      </c>
      <c r="X793" s="26" t="s">
        <v>327</v>
      </c>
      <c r="AA793" s="26" t="s">
        <v>327</v>
      </c>
      <c r="AB793" s="26" t="s">
        <v>327</v>
      </c>
      <c r="AC793" s="26" t="s">
        <v>327</v>
      </c>
      <c r="AD793" s="26" t="s">
        <v>327</v>
      </c>
      <c r="AG793" s="26" t="s">
        <v>327</v>
      </c>
      <c r="AH793" s="26" t="s">
        <v>327</v>
      </c>
      <c r="AI793" s="26" t="s">
        <v>327</v>
      </c>
      <c r="AJ793" s="26" t="s">
        <v>327</v>
      </c>
      <c r="AM793" s="26" t="s">
        <v>327</v>
      </c>
      <c r="AN793" s="26" t="s">
        <v>327</v>
      </c>
      <c r="AO793" s="26" t="s">
        <v>327</v>
      </c>
      <c r="AP793" s="26" t="s">
        <v>327</v>
      </c>
      <c r="AS793" s="26" t="s">
        <v>327</v>
      </c>
      <c r="AT793" s="26" t="s">
        <v>327</v>
      </c>
      <c r="AU793" s="26" t="s">
        <v>327</v>
      </c>
      <c r="AV793" s="26" t="s">
        <v>327</v>
      </c>
      <c r="AY793" s="26" t="s">
        <v>327</v>
      </c>
      <c r="AZ793" s="26" t="s">
        <v>327</v>
      </c>
      <c r="BA793" s="26" t="s">
        <v>327</v>
      </c>
      <c r="BB793" s="26" t="s">
        <v>327</v>
      </c>
      <c r="BE793" s="26" t="s">
        <v>327</v>
      </c>
      <c r="BF793" s="26" t="s">
        <v>327</v>
      </c>
      <c r="BG793" s="26" t="s">
        <v>327</v>
      </c>
      <c r="BH793" s="26" t="s">
        <v>327</v>
      </c>
      <c r="BK793" s="26" t="s">
        <v>327</v>
      </c>
      <c r="BL793" s="26" t="s">
        <v>327</v>
      </c>
      <c r="BM793" s="26" t="s">
        <v>327</v>
      </c>
      <c r="BN793" s="26" t="s">
        <v>327</v>
      </c>
      <c r="BQ793" s="26" t="s">
        <v>327</v>
      </c>
      <c r="BR793" s="26" t="s">
        <v>327</v>
      </c>
      <c r="BS793" s="26" t="s">
        <v>327</v>
      </c>
      <c r="BT793" s="26" t="s">
        <v>327</v>
      </c>
      <c r="BW793" s="26" t="s">
        <v>327</v>
      </c>
      <c r="BX793" s="26" t="s">
        <v>327</v>
      </c>
      <c r="BY793" s="26" t="s">
        <v>327</v>
      </c>
      <c r="BZ793" s="26" t="s">
        <v>327</v>
      </c>
      <c r="CC793" s="26" t="s">
        <v>327</v>
      </c>
      <c r="CD793" s="26" t="s">
        <v>327</v>
      </c>
      <c r="CE793" s="26" t="s">
        <v>327</v>
      </c>
      <c r="CF793" s="26" t="s">
        <v>327</v>
      </c>
      <c r="CI793" s="26" t="s">
        <v>327</v>
      </c>
      <c r="CJ793" s="26" t="s">
        <v>327</v>
      </c>
      <c r="CK793" s="26" t="s">
        <v>327</v>
      </c>
      <c r="CL793" s="26" t="s">
        <v>327</v>
      </c>
      <c r="CO793" s="26" t="s">
        <v>327</v>
      </c>
      <c r="CP793" s="26" t="s">
        <v>327</v>
      </c>
      <c r="CQ793" s="26" t="s">
        <v>327</v>
      </c>
      <c r="CR793" s="26" t="s">
        <v>327</v>
      </c>
      <c r="CU793" s="26" t="s">
        <v>327</v>
      </c>
      <c r="CV793" s="26" t="s">
        <v>327</v>
      </c>
      <c r="CW793" s="26" t="s">
        <v>327</v>
      </c>
      <c r="CX793" s="26" t="s">
        <v>327</v>
      </c>
    </row>
    <row r="794" spans="5:102" x14ac:dyDescent="0.45">
      <c r="E794" s="26" t="s">
        <v>327</v>
      </c>
      <c r="F794" s="26" t="s">
        <v>327</v>
      </c>
      <c r="G794" s="26" t="s">
        <v>327</v>
      </c>
      <c r="H794" s="26" t="s">
        <v>327</v>
      </c>
      <c r="I794" s="26" t="s">
        <v>327</v>
      </c>
      <c r="J794" s="26" t="s">
        <v>327</v>
      </c>
      <c r="K794" s="26" t="s">
        <v>327</v>
      </c>
      <c r="L794" s="26" t="s">
        <v>327</v>
      </c>
      <c r="M794" s="26" t="s">
        <v>327</v>
      </c>
      <c r="O794" s="26" t="s">
        <v>327</v>
      </c>
      <c r="P794" s="26" t="s">
        <v>327</v>
      </c>
      <c r="Q794" s="26" t="s">
        <v>327</v>
      </c>
      <c r="R794" s="26" t="s">
        <v>327</v>
      </c>
      <c r="U794" s="26" t="s">
        <v>327</v>
      </c>
      <c r="V794" s="26" t="s">
        <v>327</v>
      </c>
      <c r="W794" s="26" t="s">
        <v>327</v>
      </c>
      <c r="X794" s="26" t="s">
        <v>327</v>
      </c>
      <c r="AA794" s="26" t="s">
        <v>327</v>
      </c>
      <c r="AB794" s="26" t="s">
        <v>327</v>
      </c>
      <c r="AC794" s="26" t="s">
        <v>327</v>
      </c>
      <c r="AD794" s="26" t="s">
        <v>327</v>
      </c>
      <c r="AG794" s="26" t="s">
        <v>327</v>
      </c>
      <c r="AH794" s="26" t="s">
        <v>327</v>
      </c>
      <c r="AI794" s="26" t="s">
        <v>327</v>
      </c>
      <c r="AJ794" s="26" t="s">
        <v>327</v>
      </c>
      <c r="AM794" s="26" t="s">
        <v>327</v>
      </c>
      <c r="AN794" s="26" t="s">
        <v>327</v>
      </c>
      <c r="AO794" s="26" t="s">
        <v>327</v>
      </c>
      <c r="AP794" s="26" t="s">
        <v>327</v>
      </c>
      <c r="AS794" s="26" t="s">
        <v>327</v>
      </c>
      <c r="AT794" s="26" t="s">
        <v>327</v>
      </c>
      <c r="AU794" s="26" t="s">
        <v>327</v>
      </c>
      <c r="AV794" s="26" t="s">
        <v>327</v>
      </c>
      <c r="AY794" s="26" t="s">
        <v>327</v>
      </c>
      <c r="AZ794" s="26" t="s">
        <v>327</v>
      </c>
      <c r="BA794" s="26" t="s">
        <v>327</v>
      </c>
      <c r="BB794" s="26" t="s">
        <v>327</v>
      </c>
      <c r="BE794" s="26" t="s">
        <v>327</v>
      </c>
      <c r="BF794" s="26" t="s">
        <v>327</v>
      </c>
      <c r="BG794" s="26" t="s">
        <v>327</v>
      </c>
      <c r="BH794" s="26" t="s">
        <v>327</v>
      </c>
      <c r="BK794" s="26" t="s">
        <v>327</v>
      </c>
      <c r="BL794" s="26" t="s">
        <v>327</v>
      </c>
      <c r="BM794" s="26" t="s">
        <v>327</v>
      </c>
      <c r="BN794" s="26" t="s">
        <v>327</v>
      </c>
      <c r="BQ794" s="26" t="s">
        <v>327</v>
      </c>
      <c r="BR794" s="26" t="s">
        <v>327</v>
      </c>
      <c r="BS794" s="26" t="s">
        <v>327</v>
      </c>
      <c r="BT794" s="26" t="s">
        <v>327</v>
      </c>
      <c r="BW794" s="26" t="s">
        <v>327</v>
      </c>
      <c r="BX794" s="26" t="s">
        <v>327</v>
      </c>
      <c r="BY794" s="26" t="s">
        <v>327</v>
      </c>
      <c r="BZ794" s="26" t="s">
        <v>327</v>
      </c>
      <c r="CC794" s="26" t="s">
        <v>327</v>
      </c>
      <c r="CD794" s="26" t="s">
        <v>327</v>
      </c>
      <c r="CE794" s="26" t="s">
        <v>327</v>
      </c>
      <c r="CF794" s="26" t="s">
        <v>327</v>
      </c>
      <c r="CI794" s="26" t="s">
        <v>327</v>
      </c>
      <c r="CJ794" s="26" t="s">
        <v>327</v>
      </c>
      <c r="CK794" s="26" t="s">
        <v>327</v>
      </c>
      <c r="CL794" s="26" t="s">
        <v>327</v>
      </c>
      <c r="CO794" s="26" t="s">
        <v>327</v>
      </c>
      <c r="CP794" s="26" t="s">
        <v>327</v>
      </c>
      <c r="CQ794" s="26" t="s">
        <v>327</v>
      </c>
      <c r="CR794" s="26" t="s">
        <v>327</v>
      </c>
      <c r="CU794" s="26" t="s">
        <v>327</v>
      </c>
      <c r="CV794" s="26" t="s">
        <v>327</v>
      </c>
      <c r="CW794" s="26" t="s">
        <v>327</v>
      </c>
      <c r="CX794" s="26" t="s">
        <v>327</v>
      </c>
    </row>
    <row r="795" spans="5:102" x14ac:dyDescent="0.45">
      <c r="E795" s="26" t="s">
        <v>327</v>
      </c>
      <c r="F795" s="26" t="s">
        <v>327</v>
      </c>
      <c r="G795" s="26" t="s">
        <v>327</v>
      </c>
      <c r="H795" s="26" t="s">
        <v>327</v>
      </c>
      <c r="I795" s="26" t="s">
        <v>327</v>
      </c>
      <c r="J795" s="26" t="s">
        <v>327</v>
      </c>
      <c r="K795" s="26" t="s">
        <v>327</v>
      </c>
      <c r="L795" s="26" t="s">
        <v>327</v>
      </c>
      <c r="M795" s="26" t="s">
        <v>327</v>
      </c>
      <c r="O795" s="26" t="s">
        <v>327</v>
      </c>
      <c r="P795" s="26" t="s">
        <v>327</v>
      </c>
      <c r="Q795" s="26" t="s">
        <v>327</v>
      </c>
      <c r="R795" s="26" t="s">
        <v>327</v>
      </c>
      <c r="U795" s="26" t="s">
        <v>327</v>
      </c>
      <c r="V795" s="26" t="s">
        <v>327</v>
      </c>
      <c r="W795" s="26" t="s">
        <v>327</v>
      </c>
      <c r="X795" s="26" t="s">
        <v>327</v>
      </c>
      <c r="AA795" s="26" t="s">
        <v>327</v>
      </c>
      <c r="AB795" s="26" t="s">
        <v>327</v>
      </c>
      <c r="AC795" s="26" t="s">
        <v>327</v>
      </c>
      <c r="AD795" s="26" t="s">
        <v>327</v>
      </c>
      <c r="AG795" s="26" t="s">
        <v>327</v>
      </c>
      <c r="AH795" s="26" t="s">
        <v>327</v>
      </c>
      <c r="AI795" s="26" t="s">
        <v>327</v>
      </c>
      <c r="AJ795" s="26" t="s">
        <v>327</v>
      </c>
      <c r="AM795" s="26" t="s">
        <v>327</v>
      </c>
      <c r="AN795" s="26" t="s">
        <v>327</v>
      </c>
      <c r="AO795" s="26" t="s">
        <v>327</v>
      </c>
      <c r="AP795" s="26" t="s">
        <v>327</v>
      </c>
      <c r="AS795" s="26" t="s">
        <v>327</v>
      </c>
      <c r="AT795" s="26" t="s">
        <v>327</v>
      </c>
      <c r="AU795" s="26" t="s">
        <v>327</v>
      </c>
      <c r="AV795" s="26" t="s">
        <v>327</v>
      </c>
      <c r="AY795" s="26" t="s">
        <v>327</v>
      </c>
      <c r="AZ795" s="26" t="s">
        <v>327</v>
      </c>
      <c r="BA795" s="26" t="s">
        <v>327</v>
      </c>
      <c r="BB795" s="26" t="s">
        <v>327</v>
      </c>
      <c r="BE795" s="26" t="s">
        <v>327</v>
      </c>
      <c r="BF795" s="26" t="s">
        <v>327</v>
      </c>
      <c r="BG795" s="26" t="s">
        <v>327</v>
      </c>
      <c r="BH795" s="26" t="s">
        <v>327</v>
      </c>
      <c r="BK795" s="26" t="s">
        <v>327</v>
      </c>
      <c r="BL795" s="26" t="s">
        <v>327</v>
      </c>
      <c r="BM795" s="26" t="s">
        <v>327</v>
      </c>
      <c r="BN795" s="26" t="s">
        <v>327</v>
      </c>
      <c r="BQ795" s="26" t="s">
        <v>327</v>
      </c>
      <c r="BR795" s="26" t="s">
        <v>327</v>
      </c>
      <c r="BS795" s="26" t="s">
        <v>327</v>
      </c>
      <c r="BT795" s="26" t="s">
        <v>327</v>
      </c>
      <c r="BW795" s="26" t="s">
        <v>327</v>
      </c>
      <c r="BX795" s="26" t="s">
        <v>327</v>
      </c>
      <c r="BY795" s="26" t="s">
        <v>327</v>
      </c>
      <c r="BZ795" s="26" t="s">
        <v>327</v>
      </c>
      <c r="CC795" s="26" t="s">
        <v>327</v>
      </c>
      <c r="CD795" s="26" t="s">
        <v>327</v>
      </c>
      <c r="CE795" s="26" t="s">
        <v>327</v>
      </c>
      <c r="CF795" s="26" t="s">
        <v>327</v>
      </c>
      <c r="CI795" s="26" t="s">
        <v>327</v>
      </c>
      <c r="CJ795" s="26" t="s">
        <v>327</v>
      </c>
      <c r="CK795" s="26" t="s">
        <v>327</v>
      </c>
      <c r="CL795" s="26" t="s">
        <v>327</v>
      </c>
      <c r="CO795" s="26" t="s">
        <v>327</v>
      </c>
      <c r="CP795" s="26" t="s">
        <v>327</v>
      </c>
      <c r="CQ795" s="26" t="s">
        <v>327</v>
      </c>
      <c r="CR795" s="26" t="s">
        <v>327</v>
      </c>
      <c r="CU795" s="26" t="s">
        <v>327</v>
      </c>
      <c r="CV795" s="26" t="s">
        <v>327</v>
      </c>
      <c r="CW795" s="26" t="s">
        <v>327</v>
      </c>
      <c r="CX795" s="26" t="s">
        <v>327</v>
      </c>
    </row>
    <row r="796" spans="5:102" x14ac:dyDescent="0.45">
      <c r="E796" s="26" t="s">
        <v>327</v>
      </c>
      <c r="F796" s="26" t="s">
        <v>327</v>
      </c>
      <c r="G796" s="26" t="s">
        <v>327</v>
      </c>
      <c r="H796" s="26" t="s">
        <v>327</v>
      </c>
      <c r="I796" s="26" t="s">
        <v>327</v>
      </c>
      <c r="J796" s="26" t="s">
        <v>327</v>
      </c>
      <c r="K796" s="26" t="s">
        <v>327</v>
      </c>
      <c r="L796" s="26" t="s">
        <v>327</v>
      </c>
      <c r="M796" s="26" t="s">
        <v>327</v>
      </c>
      <c r="O796" s="26" t="s">
        <v>327</v>
      </c>
      <c r="P796" s="26" t="s">
        <v>327</v>
      </c>
      <c r="Q796" s="26" t="s">
        <v>327</v>
      </c>
      <c r="R796" s="26" t="s">
        <v>327</v>
      </c>
      <c r="U796" s="26" t="s">
        <v>327</v>
      </c>
      <c r="V796" s="26" t="s">
        <v>327</v>
      </c>
      <c r="W796" s="26" t="s">
        <v>327</v>
      </c>
      <c r="X796" s="26" t="s">
        <v>327</v>
      </c>
      <c r="AA796" s="26" t="s">
        <v>327</v>
      </c>
      <c r="AB796" s="26" t="s">
        <v>327</v>
      </c>
      <c r="AC796" s="26" t="s">
        <v>327</v>
      </c>
      <c r="AD796" s="26" t="s">
        <v>327</v>
      </c>
      <c r="AG796" s="26" t="s">
        <v>327</v>
      </c>
      <c r="AH796" s="26" t="s">
        <v>327</v>
      </c>
      <c r="AI796" s="26" t="s">
        <v>327</v>
      </c>
      <c r="AJ796" s="26" t="s">
        <v>327</v>
      </c>
      <c r="AM796" s="26" t="s">
        <v>327</v>
      </c>
      <c r="AN796" s="26" t="s">
        <v>327</v>
      </c>
      <c r="AO796" s="26" t="s">
        <v>327</v>
      </c>
      <c r="AP796" s="26" t="s">
        <v>327</v>
      </c>
      <c r="AS796" s="26" t="s">
        <v>327</v>
      </c>
      <c r="AT796" s="26" t="s">
        <v>327</v>
      </c>
      <c r="AU796" s="26" t="s">
        <v>327</v>
      </c>
      <c r="AV796" s="26" t="s">
        <v>327</v>
      </c>
      <c r="AY796" s="26" t="s">
        <v>327</v>
      </c>
      <c r="AZ796" s="26" t="s">
        <v>327</v>
      </c>
      <c r="BA796" s="26" t="s">
        <v>327</v>
      </c>
      <c r="BB796" s="26" t="s">
        <v>327</v>
      </c>
      <c r="BE796" s="26" t="s">
        <v>327</v>
      </c>
      <c r="BF796" s="26" t="s">
        <v>327</v>
      </c>
      <c r="BG796" s="26" t="s">
        <v>327</v>
      </c>
      <c r="BH796" s="26" t="s">
        <v>327</v>
      </c>
      <c r="BK796" s="26" t="s">
        <v>327</v>
      </c>
      <c r="BL796" s="26" t="s">
        <v>327</v>
      </c>
      <c r="BM796" s="26" t="s">
        <v>327</v>
      </c>
      <c r="BN796" s="26" t="s">
        <v>327</v>
      </c>
      <c r="BQ796" s="26" t="s">
        <v>327</v>
      </c>
      <c r="BR796" s="26" t="s">
        <v>327</v>
      </c>
      <c r="BS796" s="26" t="s">
        <v>327</v>
      </c>
      <c r="BT796" s="26" t="s">
        <v>327</v>
      </c>
      <c r="BW796" s="26" t="s">
        <v>327</v>
      </c>
      <c r="BX796" s="26" t="s">
        <v>327</v>
      </c>
      <c r="BY796" s="26" t="s">
        <v>327</v>
      </c>
      <c r="BZ796" s="26" t="s">
        <v>327</v>
      </c>
      <c r="CC796" s="26" t="s">
        <v>327</v>
      </c>
      <c r="CD796" s="26" t="s">
        <v>327</v>
      </c>
      <c r="CE796" s="26" t="s">
        <v>327</v>
      </c>
      <c r="CF796" s="26" t="s">
        <v>327</v>
      </c>
      <c r="CI796" s="26" t="s">
        <v>327</v>
      </c>
      <c r="CJ796" s="26" t="s">
        <v>327</v>
      </c>
      <c r="CK796" s="26" t="s">
        <v>327</v>
      </c>
      <c r="CL796" s="26" t="s">
        <v>327</v>
      </c>
      <c r="CO796" s="26" t="s">
        <v>327</v>
      </c>
      <c r="CP796" s="26" t="s">
        <v>327</v>
      </c>
      <c r="CQ796" s="26" t="s">
        <v>327</v>
      </c>
      <c r="CR796" s="26" t="s">
        <v>327</v>
      </c>
      <c r="CU796" s="26" t="s">
        <v>327</v>
      </c>
      <c r="CV796" s="26" t="s">
        <v>327</v>
      </c>
      <c r="CW796" s="26" t="s">
        <v>327</v>
      </c>
      <c r="CX796" s="26" t="s">
        <v>327</v>
      </c>
    </row>
    <row r="797" spans="5:102" x14ac:dyDescent="0.45">
      <c r="E797" s="26" t="s">
        <v>327</v>
      </c>
      <c r="F797" s="26" t="s">
        <v>327</v>
      </c>
      <c r="G797" s="26" t="s">
        <v>327</v>
      </c>
      <c r="H797" s="26" t="s">
        <v>327</v>
      </c>
      <c r="I797" s="26" t="s">
        <v>327</v>
      </c>
      <c r="J797" s="26" t="s">
        <v>327</v>
      </c>
      <c r="K797" s="26" t="s">
        <v>327</v>
      </c>
      <c r="L797" s="26" t="s">
        <v>327</v>
      </c>
      <c r="M797" s="26" t="s">
        <v>327</v>
      </c>
      <c r="O797" s="26" t="s">
        <v>327</v>
      </c>
      <c r="P797" s="26" t="s">
        <v>327</v>
      </c>
      <c r="Q797" s="26" t="s">
        <v>327</v>
      </c>
      <c r="R797" s="26" t="s">
        <v>327</v>
      </c>
      <c r="U797" s="26" t="s">
        <v>327</v>
      </c>
      <c r="V797" s="26" t="s">
        <v>327</v>
      </c>
      <c r="W797" s="26" t="s">
        <v>327</v>
      </c>
      <c r="X797" s="26" t="s">
        <v>327</v>
      </c>
      <c r="AA797" s="26" t="s">
        <v>327</v>
      </c>
      <c r="AB797" s="26" t="s">
        <v>327</v>
      </c>
      <c r="AC797" s="26" t="s">
        <v>327</v>
      </c>
      <c r="AD797" s="26" t="s">
        <v>327</v>
      </c>
      <c r="AG797" s="26" t="s">
        <v>327</v>
      </c>
      <c r="AH797" s="26" t="s">
        <v>327</v>
      </c>
      <c r="AI797" s="26" t="s">
        <v>327</v>
      </c>
      <c r="AJ797" s="26" t="s">
        <v>327</v>
      </c>
      <c r="AM797" s="26" t="s">
        <v>327</v>
      </c>
      <c r="AN797" s="26" t="s">
        <v>327</v>
      </c>
      <c r="AO797" s="26" t="s">
        <v>327</v>
      </c>
      <c r="AP797" s="26" t="s">
        <v>327</v>
      </c>
      <c r="AS797" s="26" t="s">
        <v>327</v>
      </c>
      <c r="AT797" s="26" t="s">
        <v>327</v>
      </c>
      <c r="AU797" s="26" t="s">
        <v>327</v>
      </c>
      <c r="AV797" s="26" t="s">
        <v>327</v>
      </c>
      <c r="AY797" s="26" t="s">
        <v>327</v>
      </c>
      <c r="AZ797" s="26" t="s">
        <v>327</v>
      </c>
      <c r="BA797" s="26" t="s">
        <v>327</v>
      </c>
      <c r="BB797" s="26" t="s">
        <v>327</v>
      </c>
      <c r="BE797" s="26" t="s">
        <v>327</v>
      </c>
      <c r="BF797" s="26" t="s">
        <v>327</v>
      </c>
      <c r="BG797" s="26" t="s">
        <v>327</v>
      </c>
      <c r="BH797" s="26" t="s">
        <v>327</v>
      </c>
      <c r="BK797" s="26" t="s">
        <v>327</v>
      </c>
      <c r="BL797" s="26" t="s">
        <v>327</v>
      </c>
      <c r="BM797" s="26" t="s">
        <v>327</v>
      </c>
      <c r="BN797" s="26" t="s">
        <v>327</v>
      </c>
      <c r="BQ797" s="26" t="s">
        <v>327</v>
      </c>
      <c r="BR797" s="26" t="s">
        <v>327</v>
      </c>
      <c r="BS797" s="26" t="s">
        <v>327</v>
      </c>
      <c r="BT797" s="26" t="s">
        <v>327</v>
      </c>
      <c r="BW797" s="26" t="s">
        <v>327</v>
      </c>
      <c r="BX797" s="26" t="s">
        <v>327</v>
      </c>
      <c r="BY797" s="26" t="s">
        <v>327</v>
      </c>
      <c r="BZ797" s="26" t="s">
        <v>327</v>
      </c>
      <c r="CC797" s="26" t="s">
        <v>327</v>
      </c>
      <c r="CD797" s="26" t="s">
        <v>327</v>
      </c>
      <c r="CE797" s="26" t="s">
        <v>327</v>
      </c>
      <c r="CF797" s="26" t="s">
        <v>327</v>
      </c>
      <c r="CI797" s="26" t="s">
        <v>327</v>
      </c>
      <c r="CJ797" s="26" t="s">
        <v>327</v>
      </c>
      <c r="CK797" s="26" t="s">
        <v>327</v>
      </c>
      <c r="CL797" s="26" t="s">
        <v>327</v>
      </c>
      <c r="CO797" s="26" t="s">
        <v>327</v>
      </c>
      <c r="CP797" s="26" t="s">
        <v>327</v>
      </c>
      <c r="CQ797" s="26" t="s">
        <v>327</v>
      </c>
      <c r="CR797" s="26" t="s">
        <v>327</v>
      </c>
      <c r="CU797" s="26" t="s">
        <v>327</v>
      </c>
      <c r="CV797" s="26" t="s">
        <v>327</v>
      </c>
      <c r="CW797" s="26" t="s">
        <v>327</v>
      </c>
      <c r="CX797" s="26" t="s">
        <v>327</v>
      </c>
    </row>
    <row r="798" spans="5:102" x14ac:dyDescent="0.45">
      <c r="E798" s="26" t="s">
        <v>327</v>
      </c>
      <c r="F798" s="26" t="s">
        <v>327</v>
      </c>
      <c r="G798" s="26" t="s">
        <v>327</v>
      </c>
      <c r="H798" s="26" t="s">
        <v>327</v>
      </c>
      <c r="I798" s="26" t="s">
        <v>327</v>
      </c>
      <c r="J798" s="26" t="s">
        <v>327</v>
      </c>
      <c r="K798" s="26" t="s">
        <v>327</v>
      </c>
      <c r="L798" s="26" t="s">
        <v>327</v>
      </c>
      <c r="M798" s="26" t="s">
        <v>327</v>
      </c>
      <c r="O798" s="26" t="s">
        <v>327</v>
      </c>
      <c r="P798" s="26" t="s">
        <v>327</v>
      </c>
      <c r="Q798" s="26" t="s">
        <v>327</v>
      </c>
      <c r="R798" s="26" t="s">
        <v>327</v>
      </c>
      <c r="U798" s="26" t="s">
        <v>327</v>
      </c>
      <c r="V798" s="26" t="s">
        <v>327</v>
      </c>
      <c r="W798" s="26" t="s">
        <v>327</v>
      </c>
      <c r="X798" s="26" t="s">
        <v>327</v>
      </c>
      <c r="AA798" s="26" t="s">
        <v>327</v>
      </c>
      <c r="AB798" s="26" t="s">
        <v>327</v>
      </c>
      <c r="AC798" s="26" t="s">
        <v>327</v>
      </c>
      <c r="AD798" s="26" t="s">
        <v>327</v>
      </c>
      <c r="AG798" s="26" t="s">
        <v>327</v>
      </c>
      <c r="AH798" s="26" t="s">
        <v>327</v>
      </c>
      <c r="AI798" s="26" t="s">
        <v>327</v>
      </c>
      <c r="AJ798" s="26" t="s">
        <v>327</v>
      </c>
      <c r="AM798" s="26" t="s">
        <v>327</v>
      </c>
      <c r="AN798" s="26" t="s">
        <v>327</v>
      </c>
      <c r="AO798" s="26" t="s">
        <v>327</v>
      </c>
      <c r="AP798" s="26" t="s">
        <v>327</v>
      </c>
      <c r="AS798" s="26" t="s">
        <v>327</v>
      </c>
      <c r="AT798" s="26" t="s">
        <v>327</v>
      </c>
      <c r="AU798" s="26" t="s">
        <v>327</v>
      </c>
      <c r="AV798" s="26" t="s">
        <v>327</v>
      </c>
      <c r="AY798" s="26" t="s">
        <v>327</v>
      </c>
      <c r="AZ798" s="26" t="s">
        <v>327</v>
      </c>
      <c r="BA798" s="26" t="s">
        <v>327</v>
      </c>
      <c r="BB798" s="26" t="s">
        <v>327</v>
      </c>
      <c r="BE798" s="26" t="s">
        <v>327</v>
      </c>
      <c r="BF798" s="26" t="s">
        <v>327</v>
      </c>
      <c r="BG798" s="26" t="s">
        <v>327</v>
      </c>
      <c r="BH798" s="26" t="s">
        <v>327</v>
      </c>
      <c r="BK798" s="26" t="s">
        <v>327</v>
      </c>
      <c r="BL798" s="26" t="s">
        <v>327</v>
      </c>
      <c r="BM798" s="26" t="s">
        <v>327</v>
      </c>
      <c r="BN798" s="26" t="s">
        <v>327</v>
      </c>
      <c r="BQ798" s="26" t="s">
        <v>327</v>
      </c>
      <c r="BR798" s="26" t="s">
        <v>327</v>
      </c>
      <c r="BS798" s="26" t="s">
        <v>327</v>
      </c>
      <c r="BT798" s="26" t="s">
        <v>327</v>
      </c>
      <c r="BW798" s="26" t="s">
        <v>327</v>
      </c>
      <c r="BX798" s="26" t="s">
        <v>327</v>
      </c>
      <c r="BY798" s="26" t="s">
        <v>327</v>
      </c>
      <c r="BZ798" s="26" t="s">
        <v>327</v>
      </c>
      <c r="CC798" s="26" t="s">
        <v>327</v>
      </c>
      <c r="CD798" s="26" t="s">
        <v>327</v>
      </c>
      <c r="CE798" s="26" t="s">
        <v>327</v>
      </c>
      <c r="CF798" s="26" t="s">
        <v>327</v>
      </c>
      <c r="CI798" s="26" t="s">
        <v>327</v>
      </c>
      <c r="CJ798" s="26" t="s">
        <v>327</v>
      </c>
      <c r="CK798" s="26" t="s">
        <v>327</v>
      </c>
      <c r="CL798" s="26" t="s">
        <v>327</v>
      </c>
      <c r="CO798" s="26" t="s">
        <v>327</v>
      </c>
      <c r="CP798" s="26" t="s">
        <v>327</v>
      </c>
      <c r="CQ798" s="26" t="s">
        <v>327</v>
      </c>
      <c r="CR798" s="26" t="s">
        <v>327</v>
      </c>
      <c r="CU798" s="26" t="s">
        <v>327</v>
      </c>
      <c r="CV798" s="26" t="s">
        <v>327</v>
      </c>
      <c r="CW798" s="26" t="s">
        <v>327</v>
      </c>
      <c r="CX798" s="26" t="s">
        <v>327</v>
      </c>
    </row>
    <row r="799" spans="5:102" x14ac:dyDescent="0.45">
      <c r="E799" s="26" t="s">
        <v>327</v>
      </c>
      <c r="F799" s="26" t="s">
        <v>327</v>
      </c>
      <c r="G799" s="26" t="s">
        <v>327</v>
      </c>
      <c r="H799" s="26" t="s">
        <v>327</v>
      </c>
      <c r="I799" s="26" t="s">
        <v>327</v>
      </c>
      <c r="J799" s="26" t="s">
        <v>327</v>
      </c>
      <c r="K799" s="26" t="s">
        <v>327</v>
      </c>
      <c r="L799" s="26" t="s">
        <v>327</v>
      </c>
      <c r="M799" s="26" t="s">
        <v>327</v>
      </c>
      <c r="O799" s="26" t="s">
        <v>327</v>
      </c>
      <c r="P799" s="26" t="s">
        <v>327</v>
      </c>
      <c r="Q799" s="26" t="s">
        <v>327</v>
      </c>
      <c r="R799" s="26" t="s">
        <v>327</v>
      </c>
      <c r="U799" s="26" t="s">
        <v>327</v>
      </c>
      <c r="V799" s="26" t="s">
        <v>327</v>
      </c>
      <c r="W799" s="26" t="s">
        <v>327</v>
      </c>
      <c r="X799" s="26" t="s">
        <v>327</v>
      </c>
      <c r="AA799" s="26" t="s">
        <v>327</v>
      </c>
      <c r="AB799" s="26" t="s">
        <v>327</v>
      </c>
      <c r="AC799" s="26" t="s">
        <v>327</v>
      </c>
      <c r="AD799" s="26" t="s">
        <v>327</v>
      </c>
      <c r="AG799" s="26" t="s">
        <v>327</v>
      </c>
      <c r="AH799" s="26" t="s">
        <v>327</v>
      </c>
      <c r="AI799" s="26" t="s">
        <v>327</v>
      </c>
      <c r="AJ799" s="26" t="s">
        <v>327</v>
      </c>
      <c r="AM799" s="26" t="s">
        <v>327</v>
      </c>
      <c r="AN799" s="26" t="s">
        <v>327</v>
      </c>
      <c r="AO799" s="26" t="s">
        <v>327</v>
      </c>
      <c r="AP799" s="26" t="s">
        <v>327</v>
      </c>
      <c r="AS799" s="26" t="s">
        <v>327</v>
      </c>
      <c r="AT799" s="26" t="s">
        <v>327</v>
      </c>
      <c r="AU799" s="26" t="s">
        <v>327</v>
      </c>
      <c r="AV799" s="26" t="s">
        <v>327</v>
      </c>
      <c r="AY799" s="26" t="s">
        <v>327</v>
      </c>
      <c r="AZ799" s="26" t="s">
        <v>327</v>
      </c>
      <c r="BA799" s="26" t="s">
        <v>327</v>
      </c>
      <c r="BB799" s="26" t="s">
        <v>327</v>
      </c>
      <c r="BE799" s="26" t="s">
        <v>327</v>
      </c>
      <c r="BF799" s="26" t="s">
        <v>327</v>
      </c>
      <c r="BG799" s="26" t="s">
        <v>327</v>
      </c>
      <c r="BH799" s="26" t="s">
        <v>327</v>
      </c>
      <c r="BK799" s="26" t="s">
        <v>327</v>
      </c>
      <c r="BL799" s="26" t="s">
        <v>327</v>
      </c>
      <c r="BM799" s="26" t="s">
        <v>327</v>
      </c>
      <c r="BN799" s="26" t="s">
        <v>327</v>
      </c>
      <c r="BQ799" s="26" t="s">
        <v>327</v>
      </c>
      <c r="BR799" s="26" t="s">
        <v>327</v>
      </c>
      <c r="BS799" s="26" t="s">
        <v>327</v>
      </c>
      <c r="BT799" s="26" t="s">
        <v>327</v>
      </c>
      <c r="BW799" s="26" t="s">
        <v>327</v>
      </c>
      <c r="BX799" s="26" t="s">
        <v>327</v>
      </c>
      <c r="BY799" s="26" t="s">
        <v>327</v>
      </c>
      <c r="BZ799" s="26" t="s">
        <v>327</v>
      </c>
      <c r="CC799" s="26" t="s">
        <v>327</v>
      </c>
      <c r="CD799" s="26" t="s">
        <v>327</v>
      </c>
      <c r="CE799" s="26" t="s">
        <v>327</v>
      </c>
      <c r="CF799" s="26" t="s">
        <v>327</v>
      </c>
      <c r="CI799" s="26" t="s">
        <v>327</v>
      </c>
      <c r="CJ799" s="26" t="s">
        <v>327</v>
      </c>
      <c r="CK799" s="26" t="s">
        <v>327</v>
      </c>
      <c r="CL799" s="26" t="s">
        <v>327</v>
      </c>
      <c r="CO799" s="26" t="s">
        <v>327</v>
      </c>
      <c r="CP799" s="26" t="s">
        <v>327</v>
      </c>
      <c r="CQ799" s="26" t="s">
        <v>327</v>
      </c>
      <c r="CR799" s="26" t="s">
        <v>327</v>
      </c>
      <c r="CU799" s="26" t="s">
        <v>327</v>
      </c>
      <c r="CV799" s="26" t="s">
        <v>327</v>
      </c>
      <c r="CW799" s="26" t="s">
        <v>327</v>
      </c>
      <c r="CX799" s="26" t="s">
        <v>327</v>
      </c>
    </row>
    <row r="800" spans="5:102" x14ac:dyDescent="0.45">
      <c r="E800" s="26" t="s">
        <v>327</v>
      </c>
      <c r="F800" s="26" t="s">
        <v>327</v>
      </c>
      <c r="G800" s="26" t="s">
        <v>327</v>
      </c>
      <c r="H800" s="26" t="s">
        <v>327</v>
      </c>
      <c r="I800" s="26" t="s">
        <v>327</v>
      </c>
      <c r="J800" s="26" t="s">
        <v>327</v>
      </c>
      <c r="K800" s="26" t="s">
        <v>327</v>
      </c>
      <c r="L800" s="26" t="s">
        <v>327</v>
      </c>
      <c r="M800" s="26" t="s">
        <v>327</v>
      </c>
      <c r="O800" s="26" t="s">
        <v>327</v>
      </c>
      <c r="P800" s="26" t="s">
        <v>327</v>
      </c>
      <c r="Q800" s="26" t="s">
        <v>327</v>
      </c>
      <c r="R800" s="26" t="s">
        <v>327</v>
      </c>
      <c r="U800" s="26" t="s">
        <v>327</v>
      </c>
      <c r="V800" s="26" t="s">
        <v>327</v>
      </c>
      <c r="W800" s="26" t="s">
        <v>327</v>
      </c>
      <c r="X800" s="26" t="s">
        <v>327</v>
      </c>
      <c r="AA800" s="26" t="s">
        <v>327</v>
      </c>
      <c r="AB800" s="26" t="s">
        <v>327</v>
      </c>
      <c r="AC800" s="26" t="s">
        <v>327</v>
      </c>
      <c r="AD800" s="26" t="s">
        <v>327</v>
      </c>
      <c r="AG800" s="26" t="s">
        <v>327</v>
      </c>
      <c r="AH800" s="26" t="s">
        <v>327</v>
      </c>
      <c r="AI800" s="26" t="s">
        <v>327</v>
      </c>
      <c r="AJ800" s="26" t="s">
        <v>327</v>
      </c>
      <c r="AM800" s="26" t="s">
        <v>327</v>
      </c>
      <c r="AN800" s="26" t="s">
        <v>327</v>
      </c>
      <c r="AO800" s="26" t="s">
        <v>327</v>
      </c>
      <c r="AP800" s="26" t="s">
        <v>327</v>
      </c>
      <c r="AS800" s="26" t="s">
        <v>327</v>
      </c>
      <c r="AT800" s="26" t="s">
        <v>327</v>
      </c>
      <c r="AU800" s="26" t="s">
        <v>327</v>
      </c>
      <c r="AV800" s="26" t="s">
        <v>327</v>
      </c>
      <c r="AY800" s="26" t="s">
        <v>327</v>
      </c>
      <c r="AZ800" s="26" t="s">
        <v>327</v>
      </c>
      <c r="BA800" s="26" t="s">
        <v>327</v>
      </c>
      <c r="BB800" s="26" t="s">
        <v>327</v>
      </c>
      <c r="BE800" s="26" t="s">
        <v>327</v>
      </c>
      <c r="BF800" s="26" t="s">
        <v>327</v>
      </c>
      <c r="BG800" s="26" t="s">
        <v>327</v>
      </c>
      <c r="BH800" s="26" t="s">
        <v>327</v>
      </c>
      <c r="BK800" s="26" t="s">
        <v>327</v>
      </c>
      <c r="BL800" s="26" t="s">
        <v>327</v>
      </c>
      <c r="BM800" s="26" t="s">
        <v>327</v>
      </c>
      <c r="BN800" s="26" t="s">
        <v>327</v>
      </c>
      <c r="BQ800" s="26" t="s">
        <v>327</v>
      </c>
      <c r="BR800" s="26" t="s">
        <v>327</v>
      </c>
      <c r="BS800" s="26" t="s">
        <v>327</v>
      </c>
      <c r="BT800" s="26" t="s">
        <v>327</v>
      </c>
      <c r="BW800" s="26" t="s">
        <v>327</v>
      </c>
      <c r="BX800" s="26" t="s">
        <v>327</v>
      </c>
      <c r="BY800" s="26" t="s">
        <v>327</v>
      </c>
      <c r="BZ800" s="26" t="s">
        <v>327</v>
      </c>
      <c r="CC800" s="26" t="s">
        <v>327</v>
      </c>
      <c r="CD800" s="26" t="s">
        <v>327</v>
      </c>
      <c r="CE800" s="26" t="s">
        <v>327</v>
      </c>
      <c r="CF800" s="26" t="s">
        <v>327</v>
      </c>
      <c r="CI800" s="26" t="s">
        <v>327</v>
      </c>
      <c r="CJ800" s="26" t="s">
        <v>327</v>
      </c>
      <c r="CK800" s="26" t="s">
        <v>327</v>
      </c>
      <c r="CL800" s="26" t="s">
        <v>327</v>
      </c>
      <c r="CO800" s="26" t="s">
        <v>327</v>
      </c>
      <c r="CP800" s="26" t="s">
        <v>327</v>
      </c>
      <c r="CQ800" s="26" t="s">
        <v>327</v>
      </c>
      <c r="CR800" s="26" t="s">
        <v>327</v>
      </c>
      <c r="CU800" s="26" t="s">
        <v>327</v>
      </c>
      <c r="CV800" s="26" t="s">
        <v>327</v>
      </c>
      <c r="CW800" s="26" t="s">
        <v>327</v>
      </c>
      <c r="CX800" s="26" t="s">
        <v>327</v>
      </c>
    </row>
    <row r="801" spans="5:102" x14ac:dyDescent="0.45">
      <c r="E801" s="26" t="s">
        <v>327</v>
      </c>
      <c r="F801" s="26" t="s">
        <v>327</v>
      </c>
      <c r="G801" s="26" t="s">
        <v>327</v>
      </c>
      <c r="H801" s="26" t="s">
        <v>327</v>
      </c>
      <c r="I801" s="26" t="s">
        <v>327</v>
      </c>
      <c r="J801" s="26" t="s">
        <v>327</v>
      </c>
      <c r="K801" s="26" t="s">
        <v>327</v>
      </c>
      <c r="L801" s="26" t="s">
        <v>327</v>
      </c>
      <c r="M801" s="26" t="s">
        <v>327</v>
      </c>
      <c r="O801" s="26" t="s">
        <v>327</v>
      </c>
      <c r="P801" s="26" t="s">
        <v>327</v>
      </c>
      <c r="Q801" s="26" t="s">
        <v>327</v>
      </c>
      <c r="R801" s="26" t="s">
        <v>327</v>
      </c>
      <c r="U801" s="26" t="s">
        <v>327</v>
      </c>
      <c r="V801" s="26" t="s">
        <v>327</v>
      </c>
      <c r="W801" s="26" t="s">
        <v>327</v>
      </c>
      <c r="X801" s="26" t="s">
        <v>327</v>
      </c>
      <c r="AA801" s="26" t="s">
        <v>327</v>
      </c>
      <c r="AB801" s="26" t="s">
        <v>327</v>
      </c>
      <c r="AC801" s="26" t="s">
        <v>327</v>
      </c>
      <c r="AD801" s="26" t="s">
        <v>327</v>
      </c>
      <c r="AG801" s="26" t="s">
        <v>327</v>
      </c>
      <c r="AH801" s="26" t="s">
        <v>327</v>
      </c>
      <c r="AI801" s="26" t="s">
        <v>327</v>
      </c>
      <c r="AJ801" s="26" t="s">
        <v>327</v>
      </c>
      <c r="AM801" s="26" t="s">
        <v>327</v>
      </c>
      <c r="AN801" s="26" t="s">
        <v>327</v>
      </c>
      <c r="AO801" s="26" t="s">
        <v>327</v>
      </c>
      <c r="AP801" s="26" t="s">
        <v>327</v>
      </c>
      <c r="AS801" s="26" t="s">
        <v>327</v>
      </c>
      <c r="AT801" s="26" t="s">
        <v>327</v>
      </c>
      <c r="AU801" s="26" t="s">
        <v>327</v>
      </c>
      <c r="AV801" s="26" t="s">
        <v>327</v>
      </c>
      <c r="AY801" s="26" t="s">
        <v>327</v>
      </c>
      <c r="AZ801" s="26" t="s">
        <v>327</v>
      </c>
      <c r="BA801" s="26" t="s">
        <v>327</v>
      </c>
      <c r="BB801" s="26" t="s">
        <v>327</v>
      </c>
      <c r="BE801" s="26" t="s">
        <v>327</v>
      </c>
      <c r="BF801" s="26" t="s">
        <v>327</v>
      </c>
      <c r="BG801" s="26" t="s">
        <v>327</v>
      </c>
      <c r="BH801" s="26" t="s">
        <v>327</v>
      </c>
      <c r="BK801" s="26" t="s">
        <v>327</v>
      </c>
      <c r="BL801" s="26" t="s">
        <v>327</v>
      </c>
      <c r="BM801" s="26" t="s">
        <v>327</v>
      </c>
      <c r="BN801" s="26" t="s">
        <v>327</v>
      </c>
      <c r="BQ801" s="26" t="s">
        <v>327</v>
      </c>
      <c r="BR801" s="26" t="s">
        <v>327</v>
      </c>
      <c r="BS801" s="26" t="s">
        <v>327</v>
      </c>
      <c r="BT801" s="26" t="s">
        <v>327</v>
      </c>
      <c r="BW801" s="26" t="s">
        <v>327</v>
      </c>
      <c r="BX801" s="26" t="s">
        <v>327</v>
      </c>
      <c r="BY801" s="26" t="s">
        <v>327</v>
      </c>
      <c r="BZ801" s="26" t="s">
        <v>327</v>
      </c>
      <c r="CC801" s="26" t="s">
        <v>327</v>
      </c>
      <c r="CD801" s="26" t="s">
        <v>327</v>
      </c>
      <c r="CE801" s="26" t="s">
        <v>327</v>
      </c>
      <c r="CF801" s="26" t="s">
        <v>327</v>
      </c>
      <c r="CI801" s="26" t="s">
        <v>327</v>
      </c>
      <c r="CJ801" s="26" t="s">
        <v>327</v>
      </c>
      <c r="CK801" s="26" t="s">
        <v>327</v>
      </c>
      <c r="CL801" s="26" t="s">
        <v>327</v>
      </c>
      <c r="CO801" s="26" t="s">
        <v>327</v>
      </c>
      <c r="CP801" s="26" t="s">
        <v>327</v>
      </c>
      <c r="CQ801" s="26" t="s">
        <v>327</v>
      </c>
      <c r="CR801" s="26" t="s">
        <v>327</v>
      </c>
      <c r="CU801" s="26" t="s">
        <v>327</v>
      </c>
      <c r="CV801" s="26" t="s">
        <v>327</v>
      </c>
      <c r="CW801" s="26" t="s">
        <v>327</v>
      </c>
      <c r="CX801" s="26" t="s">
        <v>327</v>
      </c>
    </row>
    <row r="802" spans="5:102" x14ac:dyDescent="0.45">
      <c r="E802" s="26" t="s">
        <v>327</v>
      </c>
      <c r="F802" s="26" t="s">
        <v>327</v>
      </c>
      <c r="G802" s="26" t="s">
        <v>327</v>
      </c>
      <c r="H802" s="26" t="s">
        <v>327</v>
      </c>
      <c r="I802" s="26" t="s">
        <v>327</v>
      </c>
      <c r="J802" s="26" t="s">
        <v>327</v>
      </c>
      <c r="K802" s="26" t="s">
        <v>327</v>
      </c>
      <c r="L802" s="26" t="s">
        <v>327</v>
      </c>
      <c r="M802" s="26" t="s">
        <v>327</v>
      </c>
      <c r="O802" s="26" t="s">
        <v>327</v>
      </c>
      <c r="P802" s="26" t="s">
        <v>327</v>
      </c>
      <c r="Q802" s="26" t="s">
        <v>327</v>
      </c>
      <c r="R802" s="26" t="s">
        <v>327</v>
      </c>
      <c r="U802" s="26" t="s">
        <v>327</v>
      </c>
      <c r="V802" s="26" t="s">
        <v>327</v>
      </c>
      <c r="W802" s="26" t="s">
        <v>327</v>
      </c>
      <c r="X802" s="26" t="s">
        <v>327</v>
      </c>
      <c r="AA802" s="26" t="s">
        <v>327</v>
      </c>
      <c r="AB802" s="26" t="s">
        <v>327</v>
      </c>
      <c r="AC802" s="26" t="s">
        <v>327</v>
      </c>
      <c r="AD802" s="26" t="s">
        <v>327</v>
      </c>
      <c r="AG802" s="26" t="s">
        <v>327</v>
      </c>
      <c r="AH802" s="26" t="s">
        <v>327</v>
      </c>
      <c r="AI802" s="26" t="s">
        <v>327</v>
      </c>
      <c r="AJ802" s="26" t="s">
        <v>327</v>
      </c>
      <c r="AM802" s="26" t="s">
        <v>327</v>
      </c>
      <c r="AN802" s="26" t="s">
        <v>327</v>
      </c>
      <c r="AO802" s="26" t="s">
        <v>327</v>
      </c>
      <c r="AP802" s="26" t="s">
        <v>327</v>
      </c>
      <c r="AS802" s="26" t="s">
        <v>327</v>
      </c>
      <c r="AT802" s="26" t="s">
        <v>327</v>
      </c>
      <c r="AU802" s="26" t="s">
        <v>327</v>
      </c>
      <c r="AV802" s="26" t="s">
        <v>327</v>
      </c>
      <c r="AY802" s="26" t="s">
        <v>327</v>
      </c>
      <c r="AZ802" s="26" t="s">
        <v>327</v>
      </c>
      <c r="BA802" s="26" t="s">
        <v>327</v>
      </c>
      <c r="BB802" s="26" t="s">
        <v>327</v>
      </c>
      <c r="BE802" s="26" t="s">
        <v>327</v>
      </c>
      <c r="BF802" s="26" t="s">
        <v>327</v>
      </c>
      <c r="BG802" s="26" t="s">
        <v>327</v>
      </c>
      <c r="BH802" s="26" t="s">
        <v>327</v>
      </c>
      <c r="BK802" s="26" t="s">
        <v>327</v>
      </c>
      <c r="BL802" s="26" t="s">
        <v>327</v>
      </c>
      <c r="BM802" s="26" t="s">
        <v>327</v>
      </c>
      <c r="BN802" s="26" t="s">
        <v>327</v>
      </c>
      <c r="BQ802" s="26" t="s">
        <v>327</v>
      </c>
      <c r="BR802" s="26" t="s">
        <v>327</v>
      </c>
      <c r="BS802" s="26" t="s">
        <v>327</v>
      </c>
      <c r="BT802" s="26" t="s">
        <v>327</v>
      </c>
      <c r="BW802" s="26" t="s">
        <v>327</v>
      </c>
      <c r="BX802" s="26" t="s">
        <v>327</v>
      </c>
      <c r="BY802" s="26" t="s">
        <v>327</v>
      </c>
      <c r="BZ802" s="26" t="s">
        <v>327</v>
      </c>
      <c r="CC802" s="26" t="s">
        <v>327</v>
      </c>
      <c r="CD802" s="26" t="s">
        <v>327</v>
      </c>
      <c r="CE802" s="26" t="s">
        <v>327</v>
      </c>
      <c r="CF802" s="26" t="s">
        <v>327</v>
      </c>
      <c r="CI802" s="26" t="s">
        <v>327</v>
      </c>
      <c r="CJ802" s="26" t="s">
        <v>327</v>
      </c>
      <c r="CK802" s="26" t="s">
        <v>327</v>
      </c>
      <c r="CL802" s="26" t="s">
        <v>327</v>
      </c>
      <c r="CO802" s="26" t="s">
        <v>327</v>
      </c>
      <c r="CP802" s="26" t="s">
        <v>327</v>
      </c>
      <c r="CQ802" s="26" t="s">
        <v>327</v>
      </c>
      <c r="CR802" s="26" t="s">
        <v>327</v>
      </c>
      <c r="CU802" s="26" t="s">
        <v>327</v>
      </c>
      <c r="CV802" s="26" t="s">
        <v>327</v>
      </c>
      <c r="CW802" s="26" t="s">
        <v>327</v>
      </c>
      <c r="CX802" s="26" t="s">
        <v>327</v>
      </c>
    </row>
    <row r="803" spans="5:102" x14ac:dyDescent="0.45">
      <c r="E803" s="26" t="s">
        <v>327</v>
      </c>
      <c r="F803" s="26" t="s">
        <v>327</v>
      </c>
      <c r="G803" s="26" t="s">
        <v>327</v>
      </c>
      <c r="H803" s="26" t="s">
        <v>327</v>
      </c>
      <c r="I803" s="26" t="s">
        <v>327</v>
      </c>
      <c r="J803" s="26" t="s">
        <v>327</v>
      </c>
      <c r="K803" s="26" t="s">
        <v>327</v>
      </c>
      <c r="L803" s="26" t="s">
        <v>327</v>
      </c>
      <c r="M803" s="26" t="s">
        <v>327</v>
      </c>
      <c r="O803" s="26" t="s">
        <v>327</v>
      </c>
      <c r="P803" s="26" t="s">
        <v>327</v>
      </c>
      <c r="Q803" s="26" t="s">
        <v>327</v>
      </c>
      <c r="R803" s="26" t="s">
        <v>327</v>
      </c>
      <c r="U803" s="26" t="s">
        <v>327</v>
      </c>
      <c r="V803" s="26" t="s">
        <v>327</v>
      </c>
      <c r="W803" s="26" t="s">
        <v>327</v>
      </c>
      <c r="X803" s="26" t="s">
        <v>327</v>
      </c>
      <c r="AA803" s="26" t="s">
        <v>327</v>
      </c>
      <c r="AB803" s="26" t="s">
        <v>327</v>
      </c>
      <c r="AC803" s="26" t="s">
        <v>327</v>
      </c>
      <c r="AD803" s="26" t="s">
        <v>327</v>
      </c>
      <c r="AG803" s="26" t="s">
        <v>327</v>
      </c>
      <c r="AH803" s="26" t="s">
        <v>327</v>
      </c>
      <c r="AI803" s="26" t="s">
        <v>327</v>
      </c>
      <c r="AJ803" s="26" t="s">
        <v>327</v>
      </c>
      <c r="AM803" s="26" t="s">
        <v>327</v>
      </c>
      <c r="AN803" s="26" t="s">
        <v>327</v>
      </c>
      <c r="AO803" s="26" t="s">
        <v>327</v>
      </c>
      <c r="AP803" s="26" t="s">
        <v>327</v>
      </c>
      <c r="AS803" s="26" t="s">
        <v>327</v>
      </c>
      <c r="AT803" s="26" t="s">
        <v>327</v>
      </c>
      <c r="AU803" s="26" t="s">
        <v>327</v>
      </c>
      <c r="AV803" s="26" t="s">
        <v>327</v>
      </c>
      <c r="AY803" s="26" t="s">
        <v>327</v>
      </c>
      <c r="AZ803" s="26" t="s">
        <v>327</v>
      </c>
      <c r="BA803" s="26" t="s">
        <v>327</v>
      </c>
      <c r="BB803" s="26" t="s">
        <v>327</v>
      </c>
      <c r="BE803" s="26" t="s">
        <v>327</v>
      </c>
      <c r="BF803" s="26" t="s">
        <v>327</v>
      </c>
      <c r="BG803" s="26" t="s">
        <v>327</v>
      </c>
      <c r="BH803" s="26" t="s">
        <v>327</v>
      </c>
      <c r="BK803" s="26" t="s">
        <v>327</v>
      </c>
      <c r="BL803" s="26" t="s">
        <v>327</v>
      </c>
      <c r="BM803" s="26" t="s">
        <v>327</v>
      </c>
      <c r="BN803" s="26" t="s">
        <v>327</v>
      </c>
      <c r="BQ803" s="26" t="s">
        <v>327</v>
      </c>
      <c r="BR803" s="26" t="s">
        <v>327</v>
      </c>
      <c r="BS803" s="26" t="s">
        <v>327</v>
      </c>
      <c r="BT803" s="26" t="s">
        <v>327</v>
      </c>
      <c r="BW803" s="26" t="s">
        <v>327</v>
      </c>
      <c r="BX803" s="26" t="s">
        <v>327</v>
      </c>
      <c r="BY803" s="26" t="s">
        <v>327</v>
      </c>
      <c r="BZ803" s="26" t="s">
        <v>327</v>
      </c>
      <c r="CC803" s="26" t="s">
        <v>327</v>
      </c>
      <c r="CD803" s="26" t="s">
        <v>327</v>
      </c>
      <c r="CE803" s="26" t="s">
        <v>327</v>
      </c>
      <c r="CF803" s="26" t="s">
        <v>327</v>
      </c>
      <c r="CI803" s="26" t="s">
        <v>327</v>
      </c>
      <c r="CJ803" s="26" t="s">
        <v>327</v>
      </c>
      <c r="CK803" s="26" t="s">
        <v>327</v>
      </c>
      <c r="CL803" s="26" t="s">
        <v>327</v>
      </c>
      <c r="CO803" s="26" t="s">
        <v>327</v>
      </c>
      <c r="CP803" s="26" t="s">
        <v>327</v>
      </c>
      <c r="CQ803" s="26" t="s">
        <v>327</v>
      </c>
      <c r="CR803" s="26" t="s">
        <v>327</v>
      </c>
      <c r="CU803" s="26" t="s">
        <v>327</v>
      </c>
      <c r="CV803" s="26" t="s">
        <v>327</v>
      </c>
      <c r="CW803" s="26" t="s">
        <v>327</v>
      </c>
      <c r="CX803" s="26" t="s">
        <v>327</v>
      </c>
    </row>
    <row r="804" spans="5:102" x14ac:dyDescent="0.45">
      <c r="E804" s="26" t="s">
        <v>327</v>
      </c>
      <c r="F804" s="26" t="s">
        <v>327</v>
      </c>
      <c r="G804" s="26" t="s">
        <v>327</v>
      </c>
      <c r="H804" s="26" t="s">
        <v>327</v>
      </c>
      <c r="I804" s="26" t="s">
        <v>327</v>
      </c>
      <c r="J804" s="26" t="s">
        <v>327</v>
      </c>
      <c r="K804" s="26" t="s">
        <v>327</v>
      </c>
      <c r="L804" s="26" t="s">
        <v>327</v>
      </c>
      <c r="M804" s="26" t="s">
        <v>327</v>
      </c>
      <c r="O804" s="26" t="s">
        <v>327</v>
      </c>
      <c r="P804" s="26" t="s">
        <v>327</v>
      </c>
      <c r="Q804" s="26" t="s">
        <v>327</v>
      </c>
      <c r="R804" s="26" t="s">
        <v>327</v>
      </c>
      <c r="U804" s="26" t="s">
        <v>327</v>
      </c>
      <c r="V804" s="26" t="s">
        <v>327</v>
      </c>
      <c r="W804" s="26" t="s">
        <v>327</v>
      </c>
      <c r="X804" s="26" t="s">
        <v>327</v>
      </c>
      <c r="AA804" s="26" t="s">
        <v>327</v>
      </c>
      <c r="AB804" s="26" t="s">
        <v>327</v>
      </c>
      <c r="AC804" s="26" t="s">
        <v>327</v>
      </c>
      <c r="AD804" s="26" t="s">
        <v>327</v>
      </c>
      <c r="AG804" s="26" t="s">
        <v>327</v>
      </c>
      <c r="AH804" s="26" t="s">
        <v>327</v>
      </c>
      <c r="AI804" s="26" t="s">
        <v>327</v>
      </c>
      <c r="AJ804" s="26" t="s">
        <v>327</v>
      </c>
      <c r="AM804" s="26" t="s">
        <v>327</v>
      </c>
      <c r="AN804" s="26" t="s">
        <v>327</v>
      </c>
      <c r="AO804" s="26" t="s">
        <v>327</v>
      </c>
      <c r="AP804" s="26" t="s">
        <v>327</v>
      </c>
      <c r="AS804" s="26" t="s">
        <v>327</v>
      </c>
      <c r="AT804" s="26" t="s">
        <v>327</v>
      </c>
      <c r="AU804" s="26" t="s">
        <v>327</v>
      </c>
      <c r="AV804" s="26" t="s">
        <v>327</v>
      </c>
      <c r="AY804" s="26" t="s">
        <v>327</v>
      </c>
      <c r="AZ804" s="26" t="s">
        <v>327</v>
      </c>
      <c r="BA804" s="26" t="s">
        <v>327</v>
      </c>
      <c r="BB804" s="26" t="s">
        <v>327</v>
      </c>
      <c r="BE804" s="26" t="s">
        <v>327</v>
      </c>
      <c r="BF804" s="26" t="s">
        <v>327</v>
      </c>
      <c r="BG804" s="26" t="s">
        <v>327</v>
      </c>
      <c r="BH804" s="26" t="s">
        <v>327</v>
      </c>
      <c r="BK804" s="26" t="s">
        <v>327</v>
      </c>
      <c r="BL804" s="26" t="s">
        <v>327</v>
      </c>
      <c r="BM804" s="26" t="s">
        <v>327</v>
      </c>
      <c r="BN804" s="26" t="s">
        <v>327</v>
      </c>
      <c r="BQ804" s="26" t="s">
        <v>327</v>
      </c>
      <c r="BR804" s="26" t="s">
        <v>327</v>
      </c>
      <c r="BS804" s="26" t="s">
        <v>327</v>
      </c>
      <c r="BT804" s="26" t="s">
        <v>327</v>
      </c>
      <c r="BW804" s="26" t="s">
        <v>327</v>
      </c>
      <c r="BX804" s="26" t="s">
        <v>327</v>
      </c>
      <c r="BY804" s="26" t="s">
        <v>327</v>
      </c>
      <c r="BZ804" s="26" t="s">
        <v>327</v>
      </c>
      <c r="CC804" s="26" t="s">
        <v>327</v>
      </c>
      <c r="CD804" s="26" t="s">
        <v>327</v>
      </c>
      <c r="CE804" s="26" t="s">
        <v>327</v>
      </c>
      <c r="CF804" s="26" t="s">
        <v>327</v>
      </c>
      <c r="CI804" s="26" t="s">
        <v>327</v>
      </c>
      <c r="CJ804" s="26" t="s">
        <v>327</v>
      </c>
      <c r="CK804" s="26" t="s">
        <v>327</v>
      </c>
      <c r="CL804" s="26" t="s">
        <v>327</v>
      </c>
      <c r="CO804" s="26" t="s">
        <v>327</v>
      </c>
      <c r="CP804" s="26" t="s">
        <v>327</v>
      </c>
      <c r="CQ804" s="26" t="s">
        <v>327</v>
      </c>
      <c r="CR804" s="26" t="s">
        <v>327</v>
      </c>
      <c r="CU804" s="26" t="s">
        <v>327</v>
      </c>
      <c r="CV804" s="26" t="s">
        <v>327</v>
      </c>
      <c r="CW804" s="26" t="s">
        <v>327</v>
      </c>
      <c r="CX804" s="26" t="s">
        <v>327</v>
      </c>
    </row>
    <row r="805" spans="5:102" x14ac:dyDescent="0.45">
      <c r="E805" s="26" t="s">
        <v>327</v>
      </c>
      <c r="F805" s="26" t="s">
        <v>327</v>
      </c>
      <c r="G805" s="26" t="s">
        <v>327</v>
      </c>
      <c r="H805" s="26" t="s">
        <v>327</v>
      </c>
      <c r="I805" s="26" t="s">
        <v>327</v>
      </c>
      <c r="J805" s="26" t="s">
        <v>327</v>
      </c>
      <c r="K805" s="26" t="s">
        <v>327</v>
      </c>
      <c r="L805" s="26" t="s">
        <v>327</v>
      </c>
      <c r="M805" s="26" t="s">
        <v>327</v>
      </c>
      <c r="O805" s="26" t="s">
        <v>327</v>
      </c>
      <c r="P805" s="26" t="s">
        <v>327</v>
      </c>
      <c r="Q805" s="26" t="s">
        <v>327</v>
      </c>
      <c r="R805" s="26" t="s">
        <v>327</v>
      </c>
      <c r="U805" s="26" t="s">
        <v>327</v>
      </c>
      <c r="V805" s="26" t="s">
        <v>327</v>
      </c>
      <c r="W805" s="26" t="s">
        <v>327</v>
      </c>
      <c r="X805" s="26" t="s">
        <v>327</v>
      </c>
      <c r="AA805" s="26" t="s">
        <v>327</v>
      </c>
      <c r="AB805" s="26" t="s">
        <v>327</v>
      </c>
      <c r="AC805" s="26" t="s">
        <v>327</v>
      </c>
      <c r="AD805" s="26" t="s">
        <v>327</v>
      </c>
      <c r="AG805" s="26" t="s">
        <v>327</v>
      </c>
      <c r="AH805" s="26" t="s">
        <v>327</v>
      </c>
      <c r="AI805" s="26" t="s">
        <v>327</v>
      </c>
      <c r="AJ805" s="26" t="s">
        <v>327</v>
      </c>
      <c r="AM805" s="26" t="s">
        <v>327</v>
      </c>
      <c r="AN805" s="26" t="s">
        <v>327</v>
      </c>
      <c r="AO805" s="26" t="s">
        <v>327</v>
      </c>
      <c r="AP805" s="26" t="s">
        <v>327</v>
      </c>
      <c r="AS805" s="26" t="s">
        <v>327</v>
      </c>
      <c r="AT805" s="26" t="s">
        <v>327</v>
      </c>
      <c r="AU805" s="26" t="s">
        <v>327</v>
      </c>
      <c r="AV805" s="26" t="s">
        <v>327</v>
      </c>
      <c r="AY805" s="26" t="s">
        <v>327</v>
      </c>
      <c r="AZ805" s="26" t="s">
        <v>327</v>
      </c>
      <c r="BA805" s="26" t="s">
        <v>327</v>
      </c>
      <c r="BB805" s="26" t="s">
        <v>327</v>
      </c>
      <c r="BE805" s="26" t="s">
        <v>327</v>
      </c>
      <c r="BF805" s="26" t="s">
        <v>327</v>
      </c>
      <c r="BG805" s="26" t="s">
        <v>327</v>
      </c>
      <c r="BH805" s="26" t="s">
        <v>327</v>
      </c>
      <c r="BK805" s="26" t="s">
        <v>327</v>
      </c>
      <c r="BL805" s="26" t="s">
        <v>327</v>
      </c>
      <c r="BM805" s="26" t="s">
        <v>327</v>
      </c>
      <c r="BN805" s="26" t="s">
        <v>327</v>
      </c>
      <c r="BQ805" s="26" t="s">
        <v>327</v>
      </c>
      <c r="BR805" s="26" t="s">
        <v>327</v>
      </c>
      <c r="BS805" s="26" t="s">
        <v>327</v>
      </c>
      <c r="BT805" s="26" t="s">
        <v>327</v>
      </c>
      <c r="BW805" s="26" t="s">
        <v>327</v>
      </c>
      <c r="BX805" s="26" t="s">
        <v>327</v>
      </c>
      <c r="BY805" s="26" t="s">
        <v>327</v>
      </c>
      <c r="BZ805" s="26" t="s">
        <v>327</v>
      </c>
      <c r="CC805" s="26" t="s">
        <v>327</v>
      </c>
      <c r="CD805" s="26" t="s">
        <v>327</v>
      </c>
      <c r="CE805" s="26" t="s">
        <v>327</v>
      </c>
      <c r="CF805" s="26" t="s">
        <v>327</v>
      </c>
      <c r="CI805" s="26" t="s">
        <v>327</v>
      </c>
      <c r="CJ805" s="26" t="s">
        <v>327</v>
      </c>
      <c r="CK805" s="26" t="s">
        <v>327</v>
      </c>
      <c r="CL805" s="26" t="s">
        <v>327</v>
      </c>
      <c r="CO805" s="26" t="s">
        <v>327</v>
      </c>
      <c r="CP805" s="26" t="s">
        <v>327</v>
      </c>
      <c r="CQ805" s="26" t="s">
        <v>327</v>
      </c>
      <c r="CR805" s="26" t="s">
        <v>327</v>
      </c>
      <c r="CU805" s="26" t="s">
        <v>327</v>
      </c>
      <c r="CV805" s="26" t="s">
        <v>327</v>
      </c>
      <c r="CW805" s="26" t="s">
        <v>327</v>
      </c>
      <c r="CX805" s="26" t="s">
        <v>327</v>
      </c>
    </row>
    <row r="806" spans="5:102" x14ac:dyDescent="0.45">
      <c r="E806" s="26" t="s">
        <v>327</v>
      </c>
      <c r="F806" s="26" t="s">
        <v>327</v>
      </c>
      <c r="G806" s="26" t="s">
        <v>327</v>
      </c>
      <c r="H806" s="26" t="s">
        <v>327</v>
      </c>
      <c r="I806" s="26" t="s">
        <v>327</v>
      </c>
      <c r="J806" s="26" t="s">
        <v>327</v>
      </c>
      <c r="K806" s="26" t="s">
        <v>327</v>
      </c>
      <c r="L806" s="26" t="s">
        <v>327</v>
      </c>
      <c r="M806" s="26" t="s">
        <v>327</v>
      </c>
      <c r="O806" s="26" t="s">
        <v>327</v>
      </c>
      <c r="P806" s="26" t="s">
        <v>327</v>
      </c>
      <c r="Q806" s="26" t="s">
        <v>327</v>
      </c>
      <c r="R806" s="26" t="s">
        <v>327</v>
      </c>
      <c r="U806" s="26" t="s">
        <v>327</v>
      </c>
      <c r="V806" s="26" t="s">
        <v>327</v>
      </c>
      <c r="W806" s="26" t="s">
        <v>327</v>
      </c>
      <c r="X806" s="26" t="s">
        <v>327</v>
      </c>
      <c r="AA806" s="26" t="s">
        <v>327</v>
      </c>
      <c r="AB806" s="26" t="s">
        <v>327</v>
      </c>
      <c r="AC806" s="26" t="s">
        <v>327</v>
      </c>
      <c r="AD806" s="26" t="s">
        <v>327</v>
      </c>
      <c r="AG806" s="26" t="s">
        <v>327</v>
      </c>
      <c r="AH806" s="26" t="s">
        <v>327</v>
      </c>
      <c r="AI806" s="26" t="s">
        <v>327</v>
      </c>
      <c r="AJ806" s="26" t="s">
        <v>327</v>
      </c>
      <c r="AM806" s="26" t="s">
        <v>327</v>
      </c>
      <c r="AN806" s="26" t="s">
        <v>327</v>
      </c>
      <c r="AO806" s="26" t="s">
        <v>327</v>
      </c>
      <c r="AP806" s="26" t="s">
        <v>327</v>
      </c>
      <c r="AS806" s="26" t="s">
        <v>327</v>
      </c>
      <c r="AT806" s="26" t="s">
        <v>327</v>
      </c>
      <c r="AU806" s="26" t="s">
        <v>327</v>
      </c>
      <c r="AV806" s="26" t="s">
        <v>327</v>
      </c>
      <c r="AY806" s="26" t="s">
        <v>327</v>
      </c>
      <c r="AZ806" s="26" t="s">
        <v>327</v>
      </c>
      <c r="BA806" s="26" t="s">
        <v>327</v>
      </c>
      <c r="BB806" s="26" t="s">
        <v>327</v>
      </c>
      <c r="BE806" s="26" t="s">
        <v>327</v>
      </c>
      <c r="BF806" s="26" t="s">
        <v>327</v>
      </c>
      <c r="BG806" s="26" t="s">
        <v>327</v>
      </c>
      <c r="BH806" s="26" t="s">
        <v>327</v>
      </c>
      <c r="BK806" s="26" t="s">
        <v>327</v>
      </c>
      <c r="BL806" s="26" t="s">
        <v>327</v>
      </c>
      <c r="BM806" s="26" t="s">
        <v>327</v>
      </c>
      <c r="BN806" s="26" t="s">
        <v>327</v>
      </c>
      <c r="BQ806" s="26" t="s">
        <v>327</v>
      </c>
      <c r="BR806" s="26" t="s">
        <v>327</v>
      </c>
      <c r="BS806" s="26" t="s">
        <v>327</v>
      </c>
      <c r="BT806" s="26" t="s">
        <v>327</v>
      </c>
      <c r="BW806" s="26" t="s">
        <v>327</v>
      </c>
      <c r="BX806" s="26" t="s">
        <v>327</v>
      </c>
      <c r="BY806" s="26" t="s">
        <v>327</v>
      </c>
      <c r="BZ806" s="26" t="s">
        <v>327</v>
      </c>
      <c r="CC806" s="26" t="s">
        <v>327</v>
      </c>
      <c r="CD806" s="26" t="s">
        <v>327</v>
      </c>
      <c r="CE806" s="26" t="s">
        <v>327</v>
      </c>
      <c r="CF806" s="26" t="s">
        <v>327</v>
      </c>
      <c r="CI806" s="26" t="s">
        <v>327</v>
      </c>
      <c r="CJ806" s="26" t="s">
        <v>327</v>
      </c>
      <c r="CK806" s="26" t="s">
        <v>327</v>
      </c>
      <c r="CL806" s="26" t="s">
        <v>327</v>
      </c>
      <c r="CO806" s="26" t="s">
        <v>327</v>
      </c>
      <c r="CP806" s="26" t="s">
        <v>327</v>
      </c>
      <c r="CQ806" s="26" t="s">
        <v>327</v>
      </c>
      <c r="CR806" s="26" t="s">
        <v>327</v>
      </c>
      <c r="CU806" s="26" t="s">
        <v>327</v>
      </c>
      <c r="CV806" s="26" t="s">
        <v>327</v>
      </c>
      <c r="CW806" s="26" t="s">
        <v>327</v>
      </c>
      <c r="CX806" s="26" t="s">
        <v>327</v>
      </c>
    </row>
    <row r="807" spans="5:102" x14ac:dyDescent="0.45">
      <c r="E807" s="26" t="s">
        <v>327</v>
      </c>
      <c r="F807" s="26" t="s">
        <v>327</v>
      </c>
      <c r="G807" s="26" t="s">
        <v>327</v>
      </c>
      <c r="H807" s="26" t="s">
        <v>327</v>
      </c>
      <c r="I807" s="26" t="s">
        <v>327</v>
      </c>
      <c r="J807" s="26" t="s">
        <v>327</v>
      </c>
      <c r="K807" s="26" t="s">
        <v>327</v>
      </c>
      <c r="L807" s="26" t="s">
        <v>327</v>
      </c>
      <c r="M807" s="26" t="s">
        <v>327</v>
      </c>
      <c r="O807" s="26" t="s">
        <v>327</v>
      </c>
      <c r="P807" s="26" t="s">
        <v>327</v>
      </c>
      <c r="Q807" s="26" t="s">
        <v>327</v>
      </c>
      <c r="R807" s="26" t="s">
        <v>327</v>
      </c>
      <c r="U807" s="26" t="s">
        <v>327</v>
      </c>
      <c r="V807" s="26" t="s">
        <v>327</v>
      </c>
      <c r="W807" s="26" t="s">
        <v>327</v>
      </c>
      <c r="X807" s="26" t="s">
        <v>327</v>
      </c>
      <c r="AA807" s="26" t="s">
        <v>327</v>
      </c>
      <c r="AB807" s="26" t="s">
        <v>327</v>
      </c>
      <c r="AC807" s="26" t="s">
        <v>327</v>
      </c>
      <c r="AD807" s="26" t="s">
        <v>327</v>
      </c>
      <c r="AG807" s="26" t="s">
        <v>327</v>
      </c>
      <c r="AH807" s="26" t="s">
        <v>327</v>
      </c>
      <c r="AI807" s="26" t="s">
        <v>327</v>
      </c>
      <c r="AJ807" s="26" t="s">
        <v>327</v>
      </c>
      <c r="AM807" s="26" t="s">
        <v>327</v>
      </c>
      <c r="AN807" s="26" t="s">
        <v>327</v>
      </c>
      <c r="AO807" s="26" t="s">
        <v>327</v>
      </c>
      <c r="AP807" s="26" t="s">
        <v>327</v>
      </c>
      <c r="AS807" s="26" t="s">
        <v>327</v>
      </c>
      <c r="AT807" s="26" t="s">
        <v>327</v>
      </c>
      <c r="AU807" s="26" t="s">
        <v>327</v>
      </c>
      <c r="AV807" s="26" t="s">
        <v>327</v>
      </c>
      <c r="AY807" s="26" t="s">
        <v>327</v>
      </c>
      <c r="AZ807" s="26" t="s">
        <v>327</v>
      </c>
      <c r="BA807" s="26" t="s">
        <v>327</v>
      </c>
      <c r="BB807" s="26" t="s">
        <v>327</v>
      </c>
      <c r="BE807" s="26" t="s">
        <v>327</v>
      </c>
      <c r="BF807" s="26" t="s">
        <v>327</v>
      </c>
      <c r="BG807" s="26" t="s">
        <v>327</v>
      </c>
      <c r="BH807" s="26" t="s">
        <v>327</v>
      </c>
      <c r="BK807" s="26" t="s">
        <v>327</v>
      </c>
      <c r="BL807" s="26" t="s">
        <v>327</v>
      </c>
      <c r="BM807" s="26" t="s">
        <v>327</v>
      </c>
      <c r="BN807" s="26" t="s">
        <v>327</v>
      </c>
      <c r="BQ807" s="26" t="s">
        <v>327</v>
      </c>
      <c r="BR807" s="26" t="s">
        <v>327</v>
      </c>
      <c r="BS807" s="26" t="s">
        <v>327</v>
      </c>
      <c r="BT807" s="26" t="s">
        <v>327</v>
      </c>
      <c r="BW807" s="26" t="s">
        <v>327</v>
      </c>
      <c r="BX807" s="26" t="s">
        <v>327</v>
      </c>
      <c r="BY807" s="26" t="s">
        <v>327</v>
      </c>
      <c r="BZ807" s="26" t="s">
        <v>327</v>
      </c>
      <c r="CC807" s="26" t="s">
        <v>327</v>
      </c>
      <c r="CD807" s="26" t="s">
        <v>327</v>
      </c>
      <c r="CE807" s="26" t="s">
        <v>327</v>
      </c>
      <c r="CF807" s="26" t="s">
        <v>327</v>
      </c>
      <c r="CI807" s="26" t="s">
        <v>327</v>
      </c>
      <c r="CJ807" s="26" t="s">
        <v>327</v>
      </c>
      <c r="CK807" s="26" t="s">
        <v>327</v>
      </c>
      <c r="CL807" s="26" t="s">
        <v>327</v>
      </c>
      <c r="CO807" s="26" t="s">
        <v>327</v>
      </c>
      <c r="CP807" s="26" t="s">
        <v>327</v>
      </c>
      <c r="CQ807" s="26" t="s">
        <v>327</v>
      </c>
      <c r="CR807" s="26" t="s">
        <v>327</v>
      </c>
      <c r="CU807" s="26" t="s">
        <v>327</v>
      </c>
      <c r="CV807" s="26" t="s">
        <v>327</v>
      </c>
      <c r="CW807" s="26" t="s">
        <v>327</v>
      </c>
      <c r="CX807" s="26" t="s">
        <v>327</v>
      </c>
    </row>
    <row r="808" spans="5:102" x14ac:dyDescent="0.45">
      <c r="E808" s="26" t="s">
        <v>327</v>
      </c>
      <c r="F808" s="26" t="s">
        <v>327</v>
      </c>
      <c r="G808" s="26" t="s">
        <v>327</v>
      </c>
      <c r="H808" s="26" t="s">
        <v>327</v>
      </c>
      <c r="I808" s="26" t="s">
        <v>327</v>
      </c>
      <c r="J808" s="26" t="s">
        <v>327</v>
      </c>
      <c r="K808" s="26" t="s">
        <v>327</v>
      </c>
      <c r="L808" s="26" t="s">
        <v>327</v>
      </c>
      <c r="M808" s="26" t="s">
        <v>327</v>
      </c>
      <c r="O808" s="26" t="s">
        <v>327</v>
      </c>
      <c r="P808" s="26" t="s">
        <v>327</v>
      </c>
      <c r="Q808" s="26" t="s">
        <v>327</v>
      </c>
      <c r="R808" s="26" t="s">
        <v>327</v>
      </c>
      <c r="U808" s="26" t="s">
        <v>327</v>
      </c>
      <c r="V808" s="26" t="s">
        <v>327</v>
      </c>
      <c r="W808" s="26" t="s">
        <v>327</v>
      </c>
      <c r="X808" s="26" t="s">
        <v>327</v>
      </c>
      <c r="AA808" s="26" t="s">
        <v>327</v>
      </c>
      <c r="AB808" s="26" t="s">
        <v>327</v>
      </c>
      <c r="AC808" s="26" t="s">
        <v>327</v>
      </c>
      <c r="AD808" s="26" t="s">
        <v>327</v>
      </c>
      <c r="AG808" s="26" t="s">
        <v>327</v>
      </c>
      <c r="AH808" s="26" t="s">
        <v>327</v>
      </c>
      <c r="AI808" s="26" t="s">
        <v>327</v>
      </c>
      <c r="AJ808" s="26" t="s">
        <v>327</v>
      </c>
      <c r="AM808" s="26" t="s">
        <v>327</v>
      </c>
      <c r="AN808" s="26" t="s">
        <v>327</v>
      </c>
      <c r="AO808" s="26" t="s">
        <v>327</v>
      </c>
      <c r="AP808" s="26" t="s">
        <v>327</v>
      </c>
      <c r="AS808" s="26" t="s">
        <v>327</v>
      </c>
      <c r="AT808" s="26" t="s">
        <v>327</v>
      </c>
      <c r="AU808" s="26" t="s">
        <v>327</v>
      </c>
      <c r="AV808" s="26" t="s">
        <v>327</v>
      </c>
      <c r="AY808" s="26" t="s">
        <v>327</v>
      </c>
      <c r="AZ808" s="26" t="s">
        <v>327</v>
      </c>
      <c r="BA808" s="26" t="s">
        <v>327</v>
      </c>
      <c r="BB808" s="26" t="s">
        <v>327</v>
      </c>
      <c r="BE808" s="26" t="s">
        <v>327</v>
      </c>
      <c r="BF808" s="26" t="s">
        <v>327</v>
      </c>
      <c r="BG808" s="26" t="s">
        <v>327</v>
      </c>
      <c r="BH808" s="26" t="s">
        <v>327</v>
      </c>
      <c r="BK808" s="26" t="s">
        <v>327</v>
      </c>
      <c r="BL808" s="26" t="s">
        <v>327</v>
      </c>
      <c r="BM808" s="26" t="s">
        <v>327</v>
      </c>
      <c r="BN808" s="26" t="s">
        <v>327</v>
      </c>
      <c r="BQ808" s="26" t="s">
        <v>327</v>
      </c>
      <c r="BR808" s="26" t="s">
        <v>327</v>
      </c>
      <c r="BS808" s="26" t="s">
        <v>327</v>
      </c>
      <c r="BT808" s="26" t="s">
        <v>327</v>
      </c>
      <c r="BW808" s="26" t="s">
        <v>327</v>
      </c>
      <c r="BX808" s="26" t="s">
        <v>327</v>
      </c>
      <c r="BY808" s="26" t="s">
        <v>327</v>
      </c>
      <c r="BZ808" s="26" t="s">
        <v>327</v>
      </c>
      <c r="CC808" s="26" t="s">
        <v>327</v>
      </c>
      <c r="CD808" s="26" t="s">
        <v>327</v>
      </c>
      <c r="CE808" s="26" t="s">
        <v>327</v>
      </c>
      <c r="CF808" s="26" t="s">
        <v>327</v>
      </c>
      <c r="CI808" s="26" t="s">
        <v>327</v>
      </c>
      <c r="CJ808" s="26" t="s">
        <v>327</v>
      </c>
      <c r="CK808" s="26" t="s">
        <v>327</v>
      </c>
      <c r="CL808" s="26" t="s">
        <v>327</v>
      </c>
      <c r="CO808" s="26" t="s">
        <v>327</v>
      </c>
      <c r="CP808" s="26" t="s">
        <v>327</v>
      </c>
      <c r="CQ808" s="26" t="s">
        <v>327</v>
      </c>
      <c r="CR808" s="26" t="s">
        <v>327</v>
      </c>
      <c r="CU808" s="26" t="s">
        <v>327</v>
      </c>
      <c r="CV808" s="26" t="s">
        <v>327</v>
      </c>
      <c r="CW808" s="26" t="s">
        <v>327</v>
      </c>
      <c r="CX808" s="26" t="s">
        <v>327</v>
      </c>
    </row>
    <row r="809" spans="5:102" x14ac:dyDescent="0.45">
      <c r="E809" s="26" t="s">
        <v>327</v>
      </c>
      <c r="F809" s="26" t="s">
        <v>327</v>
      </c>
      <c r="G809" s="26" t="s">
        <v>327</v>
      </c>
      <c r="H809" s="26" t="s">
        <v>327</v>
      </c>
      <c r="I809" s="26" t="s">
        <v>327</v>
      </c>
      <c r="J809" s="26" t="s">
        <v>327</v>
      </c>
      <c r="K809" s="26" t="s">
        <v>327</v>
      </c>
      <c r="L809" s="26" t="s">
        <v>327</v>
      </c>
      <c r="M809" s="26" t="s">
        <v>327</v>
      </c>
      <c r="O809" s="26" t="s">
        <v>327</v>
      </c>
      <c r="P809" s="26" t="s">
        <v>327</v>
      </c>
      <c r="Q809" s="26" t="s">
        <v>327</v>
      </c>
      <c r="R809" s="26" t="s">
        <v>327</v>
      </c>
      <c r="U809" s="26" t="s">
        <v>327</v>
      </c>
      <c r="V809" s="26" t="s">
        <v>327</v>
      </c>
      <c r="W809" s="26" t="s">
        <v>327</v>
      </c>
      <c r="X809" s="26" t="s">
        <v>327</v>
      </c>
      <c r="AA809" s="26" t="s">
        <v>327</v>
      </c>
      <c r="AB809" s="26" t="s">
        <v>327</v>
      </c>
      <c r="AC809" s="26" t="s">
        <v>327</v>
      </c>
      <c r="AD809" s="26" t="s">
        <v>327</v>
      </c>
      <c r="AG809" s="26" t="s">
        <v>327</v>
      </c>
      <c r="AH809" s="26" t="s">
        <v>327</v>
      </c>
      <c r="AI809" s="26" t="s">
        <v>327</v>
      </c>
      <c r="AJ809" s="26" t="s">
        <v>327</v>
      </c>
      <c r="AM809" s="26" t="s">
        <v>327</v>
      </c>
      <c r="AN809" s="26" t="s">
        <v>327</v>
      </c>
      <c r="AO809" s="26" t="s">
        <v>327</v>
      </c>
      <c r="AP809" s="26" t="s">
        <v>327</v>
      </c>
      <c r="AS809" s="26" t="s">
        <v>327</v>
      </c>
      <c r="AT809" s="26" t="s">
        <v>327</v>
      </c>
      <c r="AU809" s="26" t="s">
        <v>327</v>
      </c>
      <c r="AV809" s="26" t="s">
        <v>327</v>
      </c>
      <c r="AY809" s="26" t="s">
        <v>327</v>
      </c>
      <c r="AZ809" s="26" t="s">
        <v>327</v>
      </c>
      <c r="BA809" s="26" t="s">
        <v>327</v>
      </c>
      <c r="BB809" s="26" t="s">
        <v>327</v>
      </c>
      <c r="BE809" s="26" t="s">
        <v>327</v>
      </c>
      <c r="BF809" s="26" t="s">
        <v>327</v>
      </c>
      <c r="BG809" s="26" t="s">
        <v>327</v>
      </c>
      <c r="BH809" s="26" t="s">
        <v>327</v>
      </c>
      <c r="BK809" s="26" t="s">
        <v>327</v>
      </c>
      <c r="BL809" s="26" t="s">
        <v>327</v>
      </c>
      <c r="BM809" s="26" t="s">
        <v>327</v>
      </c>
      <c r="BN809" s="26" t="s">
        <v>327</v>
      </c>
      <c r="BQ809" s="26" t="s">
        <v>327</v>
      </c>
      <c r="BR809" s="26" t="s">
        <v>327</v>
      </c>
      <c r="BS809" s="26" t="s">
        <v>327</v>
      </c>
      <c r="BT809" s="26" t="s">
        <v>327</v>
      </c>
      <c r="BW809" s="26" t="s">
        <v>327</v>
      </c>
      <c r="BX809" s="26" t="s">
        <v>327</v>
      </c>
      <c r="BY809" s="26" t="s">
        <v>327</v>
      </c>
      <c r="BZ809" s="26" t="s">
        <v>327</v>
      </c>
      <c r="CC809" s="26" t="s">
        <v>327</v>
      </c>
      <c r="CD809" s="26" t="s">
        <v>327</v>
      </c>
      <c r="CE809" s="26" t="s">
        <v>327</v>
      </c>
      <c r="CF809" s="26" t="s">
        <v>327</v>
      </c>
      <c r="CI809" s="26" t="s">
        <v>327</v>
      </c>
      <c r="CJ809" s="26" t="s">
        <v>327</v>
      </c>
      <c r="CK809" s="26" t="s">
        <v>327</v>
      </c>
      <c r="CL809" s="26" t="s">
        <v>327</v>
      </c>
      <c r="CO809" s="26" t="s">
        <v>327</v>
      </c>
      <c r="CP809" s="26" t="s">
        <v>327</v>
      </c>
      <c r="CQ809" s="26" t="s">
        <v>327</v>
      </c>
      <c r="CR809" s="26" t="s">
        <v>327</v>
      </c>
      <c r="CU809" s="26" t="s">
        <v>327</v>
      </c>
      <c r="CV809" s="26" t="s">
        <v>327</v>
      </c>
      <c r="CW809" s="26" t="s">
        <v>327</v>
      </c>
      <c r="CX809" s="26" t="s">
        <v>327</v>
      </c>
    </row>
    <row r="810" spans="5:102" x14ac:dyDescent="0.45">
      <c r="E810" s="26" t="s">
        <v>327</v>
      </c>
      <c r="F810" s="26" t="s">
        <v>327</v>
      </c>
      <c r="G810" s="26" t="s">
        <v>327</v>
      </c>
      <c r="H810" s="26" t="s">
        <v>327</v>
      </c>
      <c r="I810" s="26" t="s">
        <v>327</v>
      </c>
      <c r="J810" s="26" t="s">
        <v>327</v>
      </c>
      <c r="K810" s="26" t="s">
        <v>327</v>
      </c>
      <c r="L810" s="26" t="s">
        <v>327</v>
      </c>
      <c r="M810" s="26" t="s">
        <v>327</v>
      </c>
      <c r="O810" s="26" t="s">
        <v>327</v>
      </c>
      <c r="P810" s="26" t="s">
        <v>327</v>
      </c>
      <c r="Q810" s="26" t="s">
        <v>327</v>
      </c>
      <c r="R810" s="26" t="s">
        <v>327</v>
      </c>
      <c r="U810" s="26" t="s">
        <v>327</v>
      </c>
      <c r="V810" s="26" t="s">
        <v>327</v>
      </c>
      <c r="W810" s="26" t="s">
        <v>327</v>
      </c>
      <c r="X810" s="26" t="s">
        <v>327</v>
      </c>
      <c r="AA810" s="26" t="s">
        <v>327</v>
      </c>
      <c r="AB810" s="26" t="s">
        <v>327</v>
      </c>
      <c r="AC810" s="26" t="s">
        <v>327</v>
      </c>
      <c r="AD810" s="26" t="s">
        <v>327</v>
      </c>
      <c r="AG810" s="26" t="s">
        <v>327</v>
      </c>
      <c r="AH810" s="26" t="s">
        <v>327</v>
      </c>
      <c r="AI810" s="26" t="s">
        <v>327</v>
      </c>
      <c r="AJ810" s="26" t="s">
        <v>327</v>
      </c>
      <c r="AM810" s="26" t="s">
        <v>327</v>
      </c>
      <c r="AN810" s="26" t="s">
        <v>327</v>
      </c>
      <c r="AO810" s="26" t="s">
        <v>327</v>
      </c>
      <c r="AP810" s="26" t="s">
        <v>327</v>
      </c>
      <c r="AS810" s="26" t="s">
        <v>327</v>
      </c>
      <c r="AT810" s="26" t="s">
        <v>327</v>
      </c>
      <c r="AU810" s="26" t="s">
        <v>327</v>
      </c>
      <c r="AV810" s="26" t="s">
        <v>327</v>
      </c>
      <c r="AY810" s="26" t="s">
        <v>327</v>
      </c>
      <c r="AZ810" s="26" t="s">
        <v>327</v>
      </c>
      <c r="BA810" s="26" t="s">
        <v>327</v>
      </c>
      <c r="BB810" s="26" t="s">
        <v>327</v>
      </c>
      <c r="BE810" s="26" t="s">
        <v>327</v>
      </c>
      <c r="BF810" s="26" t="s">
        <v>327</v>
      </c>
      <c r="BG810" s="26" t="s">
        <v>327</v>
      </c>
      <c r="BH810" s="26" t="s">
        <v>327</v>
      </c>
      <c r="BK810" s="26" t="s">
        <v>327</v>
      </c>
      <c r="BL810" s="26" t="s">
        <v>327</v>
      </c>
      <c r="BM810" s="26" t="s">
        <v>327</v>
      </c>
      <c r="BN810" s="26" t="s">
        <v>327</v>
      </c>
      <c r="BQ810" s="26" t="s">
        <v>327</v>
      </c>
      <c r="BR810" s="26" t="s">
        <v>327</v>
      </c>
      <c r="BS810" s="26" t="s">
        <v>327</v>
      </c>
      <c r="BT810" s="26" t="s">
        <v>327</v>
      </c>
      <c r="BW810" s="26" t="s">
        <v>327</v>
      </c>
      <c r="BX810" s="26" t="s">
        <v>327</v>
      </c>
      <c r="BY810" s="26" t="s">
        <v>327</v>
      </c>
      <c r="BZ810" s="26" t="s">
        <v>327</v>
      </c>
      <c r="CC810" s="26" t="s">
        <v>327</v>
      </c>
      <c r="CD810" s="26" t="s">
        <v>327</v>
      </c>
      <c r="CE810" s="26" t="s">
        <v>327</v>
      </c>
      <c r="CF810" s="26" t="s">
        <v>327</v>
      </c>
      <c r="CI810" s="26" t="s">
        <v>327</v>
      </c>
      <c r="CJ810" s="26" t="s">
        <v>327</v>
      </c>
      <c r="CK810" s="26" t="s">
        <v>327</v>
      </c>
      <c r="CL810" s="26" t="s">
        <v>327</v>
      </c>
      <c r="CO810" s="26" t="s">
        <v>327</v>
      </c>
      <c r="CP810" s="26" t="s">
        <v>327</v>
      </c>
      <c r="CQ810" s="26" t="s">
        <v>327</v>
      </c>
      <c r="CR810" s="26" t="s">
        <v>327</v>
      </c>
      <c r="CU810" s="26" t="s">
        <v>327</v>
      </c>
      <c r="CV810" s="26" t="s">
        <v>327</v>
      </c>
      <c r="CW810" s="26" t="s">
        <v>327</v>
      </c>
      <c r="CX810" s="26" t="s">
        <v>327</v>
      </c>
    </row>
    <row r="811" spans="5:102" x14ac:dyDescent="0.45">
      <c r="E811" s="26" t="s">
        <v>327</v>
      </c>
      <c r="F811" s="26" t="s">
        <v>327</v>
      </c>
      <c r="G811" s="26" t="s">
        <v>327</v>
      </c>
      <c r="H811" s="26" t="s">
        <v>327</v>
      </c>
      <c r="I811" s="26" t="s">
        <v>327</v>
      </c>
      <c r="J811" s="26" t="s">
        <v>327</v>
      </c>
      <c r="K811" s="26" t="s">
        <v>327</v>
      </c>
      <c r="L811" s="26" t="s">
        <v>327</v>
      </c>
      <c r="M811" s="26" t="s">
        <v>327</v>
      </c>
      <c r="O811" s="26" t="s">
        <v>327</v>
      </c>
      <c r="P811" s="26" t="s">
        <v>327</v>
      </c>
      <c r="Q811" s="26" t="s">
        <v>327</v>
      </c>
      <c r="R811" s="26" t="s">
        <v>327</v>
      </c>
      <c r="U811" s="26" t="s">
        <v>327</v>
      </c>
      <c r="V811" s="26" t="s">
        <v>327</v>
      </c>
      <c r="W811" s="26" t="s">
        <v>327</v>
      </c>
      <c r="X811" s="26" t="s">
        <v>327</v>
      </c>
      <c r="AA811" s="26" t="s">
        <v>327</v>
      </c>
      <c r="AB811" s="26" t="s">
        <v>327</v>
      </c>
      <c r="AC811" s="26" t="s">
        <v>327</v>
      </c>
      <c r="AD811" s="26" t="s">
        <v>327</v>
      </c>
      <c r="AG811" s="26" t="s">
        <v>327</v>
      </c>
      <c r="AH811" s="26" t="s">
        <v>327</v>
      </c>
      <c r="AI811" s="26" t="s">
        <v>327</v>
      </c>
      <c r="AJ811" s="26" t="s">
        <v>327</v>
      </c>
      <c r="AM811" s="26" t="s">
        <v>327</v>
      </c>
      <c r="AN811" s="26" t="s">
        <v>327</v>
      </c>
      <c r="AO811" s="26" t="s">
        <v>327</v>
      </c>
      <c r="AP811" s="26" t="s">
        <v>327</v>
      </c>
      <c r="AS811" s="26" t="s">
        <v>327</v>
      </c>
      <c r="AT811" s="26" t="s">
        <v>327</v>
      </c>
      <c r="AU811" s="26" t="s">
        <v>327</v>
      </c>
      <c r="AV811" s="26" t="s">
        <v>327</v>
      </c>
      <c r="AY811" s="26" t="s">
        <v>327</v>
      </c>
      <c r="AZ811" s="26" t="s">
        <v>327</v>
      </c>
      <c r="BA811" s="26" t="s">
        <v>327</v>
      </c>
      <c r="BB811" s="26" t="s">
        <v>327</v>
      </c>
      <c r="BE811" s="26" t="s">
        <v>327</v>
      </c>
      <c r="BF811" s="26" t="s">
        <v>327</v>
      </c>
      <c r="BG811" s="26" t="s">
        <v>327</v>
      </c>
      <c r="BH811" s="26" t="s">
        <v>327</v>
      </c>
      <c r="BK811" s="26" t="s">
        <v>327</v>
      </c>
      <c r="BL811" s="26" t="s">
        <v>327</v>
      </c>
      <c r="BM811" s="26" t="s">
        <v>327</v>
      </c>
      <c r="BN811" s="26" t="s">
        <v>327</v>
      </c>
      <c r="BQ811" s="26" t="s">
        <v>327</v>
      </c>
      <c r="BR811" s="26" t="s">
        <v>327</v>
      </c>
      <c r="BS811" s="26" t="s">
        <v>327</v>
      </c>
      <c r="BT811" s="26" t="s">
        <v>327</v>
      </c>
      <c r="BW811" s="26" t="s">
        <v>327</v>
      </c>
      <c r="BX811" s="26" t="s">
        <v>327</v>
      </c>
      <c r="BY811" s="26" t="s">
        <v>327</v>
      </c>
      <c r="BZ811" s="26" t="s">
        <v>327</v>
      </c>
      <c r="CC811" s="26" t="s">
        <v>327</v>
      </c>
      <c r="CD811" s="26" t="s">
        <v>327</v>
      </c>
      <c r="CE811" s="26" t="s">
        <v>327</v>
      </c>
      <c r="CF811" s="26" t="s">
        <v>327</v>
      </c>
      <c r="CI811" s="26" t="s">
        <v>327</v>
      </c>
      <c r="CJ811" s="26" t="s">
        <v>327</v>
      </c>
      <c r="CK811" s="26" t="s">
        <v>327</v>
      </c>
      <c r="CL811" s="26" t="s">
        <v>327</v>
      </c>
      <c r="CO811" s="26" t="s">
        <v>327</v>
      </c>
      <c r="CP811" s="26" t="s">
        <v>327</v>
      </c>
      <c r="CQ811" s="26" t="s">
        <v>327</v>
      </c>
      <c r="CR811" s="26" t="s">
        <v>327</v>
      </c>
      <c r="CU811" s="26" t="s">
        <v>327</v>
      </c>
      <c r="CV811" s="26" t="s">
        <v>327</v>
      </c>
      <c r="CW811" s="26" t="s">
        <v>327</v>
      </c>
      <c r="CX811" s="26" t="s">
        <v>327</v>
      </c>
    </row>
    <row r="812" spans="5:102" x14ac:dyDescent="0.45">
      <c r="E812" s="26" t="s">
        <v>327</v>
      </c>
      <c r="F812" s="26" t="s">
        <v>327</v>
      </c>
      <c r="G812" s="26" t="s">
        <v>327</v>
      </c>
      <c r="H812" s="26" t="s">
        <v>327</v>
      </c>
      <c r="I812" s="26" t="s">
        <v>327</v>
      </c>
      <c r="J812" s="26" t="s">
        <v>327</v>
      </c>
      <c r="K812" s="26" t="s">
        <v>327</v>
      </c>
      <c r="L812" s="26" t="s">
        <v>327</v>
      </c>
      <c r="M812" s="26" t="s">
        <v>327</v>
      </c>
      <c r="O812" s="26" t="s">
        <v>327</v>
      </c>
      <c r="P812" s="26" t="s">
        <v>327</v>
      </c>
      <c r="Q812" s="26" t="s">
        <v>327</v>
      </c>
      <c r="R812" s="26" t="s">
        <v>327</v>
      </c>
      <c r="U812" s="26" t="s">
        <v>327</v>
      </c>
      <c r="V812" s="26" t="s">
        <v>327</v>
      </c>
      <c r="W812" s="26" t="s">
        <v>327</v>
      </c>
      <c r="X812" s="26" t="s">
        <v>327</v>
      </c>
      <c r="AA812" s="26" t="s">
        <v>327</v>
      </c>
      <c r="AB812" s="26" t="s">
        <v>327</v>
      </c>
      <c r="AC812" s="26" t="s">
        <v>327</v>
      </c>
      <c r="AD812" s="26" t="s">
        <v>327</v>
      </c>
      <c r="AG812" s="26" t="s">
        <v>327</v>
      </c>
      <c r="AH812" s="26" t="s">
        <v>327</v>
      </c>
      <c r="AI812" s="26" t="s">
        <v>327</v>
      </c>
      <c r="AJ812" s="26" t="s">
        <v>327</v>
      </c>
      <c r="AM812" s="26" t="s">
        <v>327</v>
      </c>
      <c r="AN812" s="26" t="s">
        <v>327</v>
      </c>
      <c r="AO812" s="26" t="s">
        <v>327</v>
      </c>
      <c r="AP812" s="26" t="s">
        <v>327</v>
      </c>
      <c r="AS812" s="26" t="s">
        <v>327</v>
      </c>
      <c r="AT812" s="26" t="s">
        <v>327</v>
      </c>
      <c r="AU812" s="26" t="s">
        <v>327</v>
      </c>
      <c r="AV812" s="26" t="s">
        <v>327</v>
      </c>
      <c r="AY812" s="26" t="s">
        <v>327</v>
      </c>
      <c r="AZ812" s="26" t="s">
        <v>327</v>
      </c>
      <c r="BA812" s="26" t="s">
        <v>327</v>
      </c>
      <c r="BB812" s="26" t="s">
        <v>327</v>
      </c>
      <c r="BE812" s="26" t="s">
        <v>327</v>
      </c>
      <c r="BF812" s="26" t="s">
        <v>327</v>
      </c>
      <c r="BG812" s="26" t="s">
        <v>327</v>
      </c>
      <c r="BH812" s="26" t="s">
        <v>327</v>
      </c>
      <c r="BK812" s="26" t="s">
        <v>327</v>
      </c>
      <c r="BL812" s="26" t="s">
        <v>327</v>
      </c>
      <c r="BM812" s="26" t="s">
        <v>327</v>
      </c>
      <c r="BN812" s="26" t="s">
        <v>327</v>
      </c>
      <c r="BQ812" s="26" t="s">
        <v>327</v>
      </c>
      <c r="BR812" s="26" t="s">
        <v>327</v>
      </c>
      <c r="BS812" s="26" t="s">
        <v>327</v>
      </c>
      <c r="BT812" s="26" t="s">
        <v>327</v>
      </c>
      <c r="BW812" s="26" t="s">
        <v>327</v>
      </c>
      <c r="BX812" s="26" t="s">
        <v>327</v>
      </c>
      <c r="BY812" s="26" t="s">
        <v>327</v>
      </c>
      <c r="BZ812" s="26" t="s">
        <v>327</v>
      </c>
      <c r="CC812" s="26" t="s">
        <v>327</v>
      </c>
      <c r="CD812" s="26" t="s">
        <v>327</v>
      </c>
      <c r="CE812" s="26" t="s">
        <v>327</v>
      </c>
      <c r="CF812" s="26" t="s">
        <v>327</v>
      </c>
      <c r="CI812" s="26" t="s">
        <v>327</v>
      </c>
      <c r="CJ812" s="26" t="s">
        <v>327</v>
      </c>
      <c r="CK812" s="26" t="s">
        <v>327</v>
      </c>
      <c r="CL812" s="26" t="s">
        <v>327</v>
      </c>
      <c r="CO812" s="26" t="s">
        <v>327</v>
      </c>
      <c r="CP812" s="26" t="s">
        <v>327</v>
      </c>
      <c r="CQ812" s="26" t="s">
        <v>327</v>
      </c>
      <c r="CR812" s="26" t="s">
        <v>327</v>
      </c>
      <c r="CU812" s="26" t="s">
        <v>327</v>
      </c>
      <c r="CV812" s="26" t="s">
        <v>327</v>
      </c>
      <c r="CW812" s="26" t="s">
        <v>327</v>
      </c>
      <c r="CX812" s="26" t="s">
        <v>327</v>
      </c>
    </row>
    <row r="813" spans="5:102" x14ac:dyDescent="0.45">
      <c r="E813" s="26" t="s">
        <v>327</v>
      </c>
      <c r="F813" s="26" t="s">
        <v>327</v>
      </c>
      <c r="G813" s="26" t="s">
        <v>327</v>
      </c>
      <c r="H813" s="26" t="s">
        <v>327</v>
      </c>
      <c r="I813" s="26" t="s">
        <v>327</v>
      </c>
      <c r="J813" s="26" t="s">
        <v>327</v>
      </c>
      <c r="K813" s="26" t="s">
        <v>327</v>
      </c>
      <c r="L813" s="26" t="s">
        <v>327</v>
      </c>
      <c r="M813" s="26" t="s">
        <v>327</v>
      </c>
      <c r="O813" s="26" t="s">
        <v>327</v>
      </c>
      <c r="P813" s="26" t="s">
        <v>327</v>
      </c>
      <c r="Q813" s="26" t="s">
        <v>327</v>
      </c>
      <c r="R813" s="26" t="s">
        <v>327</v>
      </c>
      <c r="U813" s="26" t="s">
        <v>327</v>
      </c>
      <c r="V813" s="26" t="s">
        <v>327</v>
      </c>
      <c r="W813" s="26" t="s">
        <v>327</v>
      </c>
      <c r="X813" s="26" t="s">
        <v>327</v>
      </c>
      <c r="AA813" s="26" t="s">
        <v>327</v>
      </c>
      <c r="AB813" s="26" t="s">
        <v>327</v>
      </c>
      <c r="AC813" s="26" t="s">
        <v>327</v>
      </c>
      <c r="AD813" s="26" t="s">
        <v>327</v>
      </c>
      <c r="AG813" s="26" t="s">
        <v>327</v>
      </c>
      <c r="AH813" s="26" t="s">
        <v>327</v>
      </c>
      <c r="AI813" s="26" t="s">
        <v>327</v>
      </c>
      <c r="AJ813" s="26" t="s">
        <v>327</v>
      </c>
      <c r="AM813" s="26" t="s">
        <v>327</v>
      </c>
      <c r="AN813" s="26" t="s">
        <v>327</v>
      </c>
      <c r="AO813" s="26" t="s">
        <v>327</v>
      </c>
      <c r="AP813" s="26" t="s">
        <v>327</v>
      </c>
      <c r="AS813" s="26" t="s">
        <v>327</v>
      </c>
      <c r="AT813" s="26" t="s">
        <v>327</v>
      </c>
      <c r="AU813" s="26" t="s">
        <v>327</v>
      </c>
      <c r="AV813" s="26" t="s">
        <v>327</v>
      </c>
      <c r="AY813" s="26" t="s">
        <v>327</v>
      </c>
      <c r="AZ813" s="26" t="s">
        <v>327</v>
      </c>
      <c r="BA813" s="26" t="s">
        <v>327</v>
      </c>
      <c r="BB813" s="26" t="s">
        <v>327</v>
      </c>
      <c r="BE813" s="26" t="s">
        <v>327</v>
      </c>
      <c r="BF813" s="26" t="s">
        <v>327</v>
      </c>
      <c r="BG813" s="26" t="s">
        <v>327</v>
      </c>
      <c r="BH813" s="26" t="s">
        <v>327</v>
      </c>
      <c r="BK813" s="26" t="s">
        <v>327</v>
      </c>
      <c r="BL813" s="26" t="s">
        <v>327</v>
      </c>
      <c r="BM813" s="26" t="s">
        <v>327</v>
      </c>
      <c r="BN813" s="26" t="s">
        <v>327</v>
      </c>
      <c r="BQ813" s="26" t="s">
        <v>327</v>
      </c>
      <c r="BR813" s="26" t="s">
        <v>327</v>
      </c>
      <c r="BS813" s="26" t="s">
        <v>327</v>
      </c>
      <c r="BT813" s="26" t="s">
        <v>327</v>
      </c>
      <c r="BW813" s="26" t="s">
        <v>327</v>
      </c>
      <c r="BX813" s="26" t="s">
        <v>327</v>
      </c>
      <c r="BY813" s="26" t="s">
        <v>327</v>
      </c>
      <c r="BZ813" s="26" t="s">
        <v>327</v>
      </c>
      <c r="CC813" s="26" t="s">
        <v>327</v>
      </c>
      <c r="CD813" s="26" t="s">
        <v>327</v>
      </c>
      <c r="CE813" s="26" t="s">
        <v>327</v>
      </c>
      <c r="CF813" s="26" t="s">
        <v>327</v>
      </c>
      <c r="CI813" s="26" t="s">
        <v>327</v>
      </c>
      <c r="CJ813" s="26" t="s">
        <v>327</v>
      </c>
      <c r="CK813" s="26" t="s">
        <v>327</v>
      </c>
      <c r="CL813" s="26" t="s">
        <v>327</v>
      </c>
      <c r="CO813" s="26" t="s">
        <v>327</v>
      </c>
      <c r="CP813" s="26" t="s">
        <v>327</v>
      </c>
      <c r="CQ813" s="26" t="s">
        <v>327</v>
      </c>
      <c r="CR813" s="26" t="s">
        <v>327</v>
      </c>
      <c r="CU813" s="26" t="s">
        <v>327</v>
      </c>
      <c r="CV813" s="26" t="s">
        <v>327</v>
      </c>
      <c r="CW813" s="26" t="s">
        <v>327</v>
      </c>
      <c r="CX813" s="26" t="s">
        <v>327</v>
      </c>
    </row>
    <row r="814" spans="5:102" x14ac:dyDescent="0.45">
      <c r="E814" s="26" t="s">
        <v>327</v>
      </c>
      <c r="F814" s="26" t="s">
        <v>327</v>
      </c>
      <c r="G814" s="26" t="s">
        <v>327</v>
      </c>
      <c r="H814" s="26" t="s">
        <v>327</v>
      </c>
      <c r="I814" s="26" t="s">
        <v>327</v>
      </c>
      <c r="J814" s="26" t="s">
        <v>327</v>
      </c>
      <c r="K814" s="26" t="s">
        <v>327</v>
      </c>
      <c r="L814" s="26" t="s">
        <v>327</v>
      </c>
      <c r="M814" s="26" t="s">
        <v>327</v>
      </c>
      <c r="O814" s="26" t="s">
        <v>327</v>
      </c>
      <c r="P814" s="26" t="s">
        <v>327</v>
      </c>
      <c r="Q814" s="26" t="s">
        <v>327</v>
      </c>
      <c r="R814" s="26" t="s">
        <v>327</v>
      </c>
      <c r="U814" s="26" t="s">
        <v>327</v>
      </c>
      <c r="V814" s="26" t="s">
        <v>327</v>
      </c>
      <c r="W814" s="26" t="s">
        <v>327</v>
      </c>
      <c r="X814" s="26" t="s">
        <v>327</v>
      </c>
      <c r="AA814" s="26" t="s">
        <v>327</v>
      </c>
      <c r="AB814" s="26" t="s">
        <v>327</v>
      </c>
      <c r="AC814" s="26" t="s">
        <v>327</v>
      </c>
      <c r="AD814" s="26" t="s">
        <v>327</v>
      </c>
      <c r="AG814" s="26" t="s">
        <v>327</v>
      </c>
      <c r="AH814" s="26" t="s">
        <v>327</v>
      </c>
      <c r="AI814" s="26" t="s">
        <v>327</v>
      </c>
      <c r="AJ814" s="26" t="s">
        <v>327</v>
      </c>
      <c r="AM814" s="26" t="s">
        <v>327</v>
      </c>
      <c r="AN814" s="26" t="s">
        <v>327</v>
      </c>
      <c r="AO814" s="26" t="s">
        <v>327</v>
      </c>
      <c r="AP814" s="26" t="s">
        <v>327</v>
      </c>
      <c r="AS814" s="26" t="s">
        <v>327</v>
      </c>
      <c r="AT814" s="26" t="s">
        <v>327</v>
      </c>
      <c r="AU814" s="26" t="s">
        <v>327</v>
      </c>
      <c r="AV814" s="26" t="s">
        <v>327</v>
      </c>
      <c r="AY814" s="26" t="s">
        <v>327</v>
      </c>
      <c r="AZ814" s="26" t="s">
        <v>327</v>
      </c>
      <c r="BA814" s="26" t="s">
        <v>327</v>
      </c>
      <c r="BB814" s="26" t="s">
        <v>327</v>
      </c>
      <c r="BE814" s="26" t="s">
        <v>327</v>
      </c>
      <c r="BF814" s="26" t="s">
        <v>327</v>
      </c>
      <c r="BG814" s="26" t="s">
        <v>327</v>
      </c>
      <c r="BH814" s="26" t="s">
        <v>327</v>
      </c>
      <c r="BK814" s="26" t="s">
        <v>327</v>
      </c>
      <c r="BL814" s="26" t="s">
        <v>327</v>
      </c>
      <c r="BM814" s="26" t="s">
        <v>327</v>
      </c>
      <c r="BN814" s="26" t="s">
        <v>327</v>
      </c>
      <c r="BQ814" s="26" t="s">
        <v>327</v>
      </c>
      <c r="BR814" s="26" t="s">
        <v>327</v>
      </c>
      <c r="BS814" s="26" t="s">
        <v>327</v>
      </c>
      <c r="BT814" s="26" t="s">
        <v>327</v>
      </c>
      <c r="BW814" s="26" t="s">
        <v>327</v>
      </c>
      <c r="BX814" s="26" t="s">
        <v>327</v>
      </c>
      <c r="BY814" s="26" t="s">
        <v>327</v>
      </c>
      <c r="BZ814" s="26" t="s">
        <v>327</v>
      </c>
      <c r="CC814" s="26" t="s">
        <v>327</v>
      </c>
      <c r="CD814" s="26" t="s">
        <v>327</v>
      </c>
      <c r="CE814" s="26" t="s">
        <v>327</v>
      </c>
      <c r="CF814" s="26" t="s">
        <v>327</v>
      </c>
      <c r="CI814" s="26" t="s">
        <v>327</v>
      </c>
      <c r="CJ814" s="26" t="s">
        <v>327</v>
      </c>
      <c r="CK814" s="26" t="s">
        <v>327</v>
      </c>
      <c r="CL814" s="26" t="s">
        <v>327</v>
      </c>
      <c r="CO814" s="26" t="s">
        <v>327</v>
      </c>
      <c r="CP814" s="26" t="s">
        <v>327</v>
      </c>
      <c r="CQ814" s="26" t="s">
        <v>327</v>
      </c>
      <c r="CR814" s="26" t="s">
        <v>327</v>
      </c>
      <c r="CU814" s="26" t="s">
        <v>327</v>
      </c>
      <c r="CV814" s="26" t="s">
        <v>327</v>
      </c>
      <c r="CW814" s="26" t="s">
        <v>327</v>
      </c>
      <c r="CX814" s="26" t="s">
        <v>327</v>
      </c>
    </row>
    <row r="815" spans="5:102" x14ac:dyDescent="0.45">
      <c r="E815" s="26" t="s">
        <v>327</v>
      </c>
      <c r="F815" s="26" t="s">
        <v>327</v>
      </c>
      <c r="G815" s="26" t="s">
        <v>327</v>
      </c>
      <c r="H815" s="26" t="s">
        <v>327</v>
      </c>
      <c r="I815" s="26" t="s">
        <v>327</v>
      </c>
      <c r="J815" s="26" t="s">
        <v>327</v>
      </c>
      <c r="K815" s="26" t="s">
        <v>327</v>
      </c>
      <c r="L815" s="26" t="s">
        <v>327</v>
      </c>
      <c r="M815" s="26" t="s">
        <v>327</v>
      </c>
      <c r="O815" s="26" t="s">
        <v>327</v>
      </c>
      <c r="P815" s="26" t="s">
        <v>327</v>
      </c>
      <c r="Q815" s="26" t="s">
        <v>327</v>
      </c>
      <c r="R815" s="26" t="s">
        <v>327</v>
      </c>
      <c r="U815" s="26" t="s">
        <v>327</v>
      </c>
      <c r="V815" s="26" t="s">
        <v>327</v>
      </c>
      <c r="W815" s="26" t="s">
        <v>327</v>
      </c>
      <c r="X815" s="26" t="s">
        <v>327</v>
      </c>
      <c r="AA815" s="26" t="s">
        <v>327</v>
      </c>
      <c r="AB815" s="26" t="s">
        <v>327</v>
      </c>
      <c r="AC815" s="26" t="s">
        <v>327</v>
      </c>
      <c r="AD815" s="26" t="s">
        <v>327</v>
      </c>
      <c r="AG815" s="26" t="s">
        <v>327</v>
      </c>
      <c r="AH815" s="26" t="s">
        <v>327</v>
      </c>
      <c r="AI815" s="26" t="s">
        <v>327</v>
      </c>
      <c r="AJ815" s="26" t="s">
        <v>327</v>
      </c>
      <c r="AM815" s="26" t="s">
        <v>327</v>
      </c>
      <c r="AN815" s="26" t="s">
        <v>327</v>
      </c>
      <c r="AO815" s="26" t="s">
        <v>327</v>
      </c>
      <c r="AP815" s="26" t="s">
        <v>327</v>
      </c>
      <c r="AS815" s="26" t="s">
        <v>327</v>
      </c>
      <c r="AT815" s="26" t="s">
        <v>327</v>
      </c>
      <c r="AU815" s="26" t="s">
        <v>327</v>
      </c>
      <c r="AV815" s="26" t="s">
        <v>327</v>
      </c>
      <c r="AY815" s="26" t="s">
        <v>327</v>
      </c>
      <c r="AZ815" s="26" t="s">
        <v>327</v>
      </c>
      <c r="BA815" s="26" t="s">
        <v>327</v>
      </c>
      <c r="BB815" s="26" t="s">
        <v>327</v>
      </c>
      <c r="BE815" s="26" t="s">
        <v>327</v>
      </c>
      <c r="BF815" s="26" t="s">
        <v>327</v>
      </c>
      <c r="BG815" s="26" t="s">
        <v>327</v>
      </c>
      <c r="BH815" s="26" t="s">
        <v>327</v>
      </c>
      <c r="BK815" s="26" t="s">
        <v>327</v>
      </c>
      <c r="BL815" s="26" t="s">
        <v>327</v>
      </c>
      <c r="BM815" s="26" t="s">
        <v>327</v>
      </c>
      <c r="BN815" s="26" t="s">
        <v>327</v>
      </c>
      <c r="BQ815" s="26" t="s">
        <v>327</v>
      </c>
      <c r="BR815" s="26" t="s">
        <v>327</v>
      </c>
      <c r="BS815" s="26" t="s">
        <v>327</v>
      </c>
      <c r="BT815" s="26" t="s">
        <v>327</v>
      </c>
      <c r="BW815" s="26" t="s">
        <v>327</v>
      </c>
      <c r="BX815" s="26" t="s">
        <v>327</v>
      </c>
      <c r="BY815" s="26" t="s">
        <v>327</v>
      </c>
      <c r="BZ815" s="26" t="s">
        <v>327</v>
      </c>
      <c r="CC815" s="26" t="s">
        <v>327</v>
      </c>
      <c r="CD815" s="26" t="s">
        <v>327</v>
      </c>
      <c r="CE815" s="26" t="s">
        <v>327</v>
      </c>
      <c r="CF815" s="26" t="s">
        <v>327</v>
      </c>
      <c r="CI815" s="26" t="s">
        <v>327</v>
      </c>
      <c r="CJ815" s="26" t="s">
        <v>327</v>
      </c>
      <c r="CK815" s="26" t="s">
        <v>327</v>
      </c>
      <c r="CL815" s="26" t="s">
        <v>327</v>
      </c>
      <c r="CO815" s="26" t="s">
        <v>327</v>
      </c>
      <c r="CP815" s="26" t="s">
        <v>327</v>
      </c>
      <c r="CQ815" s="26" t="s">
        <v>327</v>
      </c>
      <c r="CR815" s="26" t="s">
        <v>327</v>
      </c>
      <c r="CU815" s="26" t="s">
        <v>327</v>
      </c>
      <c r="CV815" s="26" t="s">
        <v>327</v>
      </c>
      <c r="CW815" s="26" t="s">
        <v>327</v>
      </c>
      <c r="CX815" s="26" t="s">
        <v>327</v>
      </c>
    </row>
    <row r="816" spans="5:102" x14ac:dyDescent="0.45">
      <c r="E816" s="26" t="s">
        <v>327</v>
      </c>
      <c r="F816" s="26" t="s">
        <v>327</v>
      </c>
      <c r="G816" s="26" t="s">
        <v>327</v>
      </c>
      <c r="H816" s="26" t="s">
        <v>327</v>
      </c>
      <c r="I816" s="26" t="s">
        <v>327</v>
      </c>
      <c r="J816" s="26" t="s">
        <v>327</v>
      </c>
      <c r="K816" s="26" t="s">
        <v>327</v>
      </c>
      <c r="L816" s="26" t="s">
        <v>327</v>
      </c>
      <c r="M816" s="26" t="s">
        <v>327</v>
      </c>
      <c r="O816" s="26" t="s">
        <v>327</v>
      </c>
      <c r="P816" s="26" t="s">
        <v>327</v>
      </c>
      <c r="Q816" s="26" t="s">
        <v>327</v>
      </c>
      <c r="R816" s="26" t="s">
        <v>327</v>
      </c>
      <c r="U816" s="26" t="s">
        <v>327</v>
      </c>
      <c r="V816" s="26" t="s">
        <v>327</v>
      </c>
      <c r="W816" s="26" t="s">
        <v>327</v>
      </c>
      <c r="X816" s="26" t="s">
        <v>327</v>
      </c>
      <c r="AA816" s="26" t="s">
        <v>327</v>
      </c>
      <c r="AB816" s="26" t="s">
        <v>327</v>
      </c>
      <c r="AC816" s="26" t="s">
        <v>327</v>
      </c>
      <c r="AD816" s="26" t="s">
        <v>327</v>
      </c>
      <c r="AG816" s="26" t="s">
        <v>327</v>
      </c>
      <c r="AH816" s="26" t="s">
        <v>327</v>
      </c>
      <c r="AI816" s="26" t="s">
        <v>327</v>
      </c>
      <c r="AJ816" s="26" t="s">
        <v>327</v>
      </c>
      <c r="AM816" s="26" t="s">
        <v>327</v>
      </c>
      <c r="AN816" s="26" t="s">
        <v>327</v>
      </c>
      <c r="AO816" s="26" t="s">
        <v>327</v>
      </c>
      <c r="AP816" s="26" t="s">
        <v>327</v>
      </c>
      <c r="AS816" s="26" t="s">
        <v>327</v>
      </c>
      <c r="AT816" s="26" t="s">
        <v>327</v>
      </c>
      <c r="AU816" s="26" t="s">
        <v>327</v>
      </c>
      <c r="AV816" s="26" t="s">
        <v>327</v>
      </c>
      <c r="AY816" s="26" t="s">
        <v>327</v>
      </c>
      <c r="AZ816" s="26" t="s">
        <v>327</v>
      </c>
      <c r="BA816" s="26" t="s">
        <v>327</v>
      </c>
      <c r="BB816" s="26" t="s">
        <v>327</v>
      </c>
      <c r="BE816" s="26" t="s">
        <v>327</v>
      </c>
      <c r="BF816" s="26" t="s">
        <v>327</v>
      </c>
      <c r="BG816" s="26" t="s">
        <v>327</v>
      </c>
      <c r="BH816" s="26" t="s">
        <v>327</v>
      </c>
      <c r="BK816" s="26" t="s">
        <v>327</v>
      </c>
      <c r="BL816" s="26" t="s">
        <v>327</v>
      </c>
      <c r="BM816" s="26" t="s">
        <v>327</v>
      </c>
      <c r="BN816" s="26" t="s">
        <v>327</v>
      </c>
      <c r="BQ816" s="26" t="s">
        <v>327</v>
      </c>
      <c r="BR816" s="26" t="s">
        <v>327</v>
      </c>
      <c r="BS816" s="26" t="s">
        <v>327</v>
      </c>
      <c r="BT816" s="26" t="s">
        <v>327</v>
      </c>
      <c r="BW816" s="26" t="s">
        <v>327</v>
      </c>
      <c r="BX816" s="26" t="s">
        <v>327</v>
      </c>
      <c r="BY816" s="26" t="s">
        <v>327</v>
      </c>
      <c r="BZ816" s="26" t="s">
        <v>327</v>
      </c>
      <c r="CC816" s="26" t="s">
        <v>327</v>
      </c>
      <c r="CD816" s="26" t="s">
        <v>327</v>
      </c>
      <c r="CE816" s="26" t="s">
        <v>327</v>
      </c>
      <c r="CF816" s="26" t="s">
        <v>327</v>
      </c>
      <c r="CI816" s="26" t="s">
        <v>327</v>
      </c>
      <c r="CJ816" s="26" t="s">
        <v>327</v>
      </c>
      <c r="CK816" s="26" t="s">
        <v>327</v>
      </c>
      <c r="CL816" s="26" t="s">
        <v>327</v>
      </c>
      <c r="CO816" s="26" t="s">
        <v>327</v>
      </c>
      <c r="CP816" s="26" t="s">
        <v>327</v>
      </c>
      <c r="CQ816" s="26" t="s">
        <v>327</v>
      </c>
      <c r="CR816" s="26" t="s">
        <v>327</v>
      </c>
      <c r="CU816" s="26" t="s">
        <v>327</v>
      </c>
      <c r="CV816" s="26" t="s">
        <v>327</v>
      </c>
      <c r="CW816" s="26" t="s">
        <v>327</v>
      </c>
      <c r="CX816" s="26" t="s">
        <v>327</v>
      </c>
    </row>
    <row r="817" spans="5:102" x14ac:dyDescent="0.45">
      <c r="E817" s="26" t="s">
        <v>327</v>
      </c>
      <c r="F817" s="26" t="s">
        <v>327</v>
      </c>
      <c r="G817" s="26" t="s">
        <v>327</v>
      </c>
      <c r="H817" s="26" t="s">
        <v>327</v>
      </c>
      <c r="I817" s="26" t="s">
        <v>327</v>
      </c>
      <c r="J817" s="26" t="s">
        <v>327</v>
      </c>
      <c r="K817" s="26" t="s">
        <v>327</v>
      </c>
      <c r="L817" s="26" t="s">
        <v>327</v>
      </c>
      <c r="M817" s="26" t="s">
        <v>327</v>
      </c>
      <c r="O817" s="26" t="s">
        <v>327</v>
      </c>
      <c r="P817" s="26" t="s">
        <v>327</v>
      </c>
      <c r="Q817" s="26" t="s">
        <v>327</v>
      </c>
      <c r="R817" s="26" t="s">
        <v>327</v>
      </c>
      <c r="U817" s="26" t="s">
        <v>327</v>
      </c>
      <c r="V817" s="26" t="s">
        <v>327</v>
      </c>
      <c r="W817" s="26" t="s">
        <v>327</v>
      </c>
      <c r="X817" s="26" t="s">
        <v>327</v>
      </c>
      <c r="AA817" s="26" t="s">
        <v>327</v>
      </c>
      <c r="AB817" s="26" t="s">
        <v>327</v>
      </c>
      <c r="AC817" s="26" t="s">
        <v>327</v>
      </c>
      <c r="AD817" s="26" t="s">
        <v>327</v>
      </c>
      <c r="AG817" s="26" t="s">
        <v>327</v>
      </c>
      <c r="AH817" s="26" t="s">
        <v>327</v>
      </c>
      <c r="AI817" s="26" t="s">
        <v>327</v>
      </c>
      <c r="AJ817" s="26" t="s">
        <v>327</v>
      </c>
      <c r="AM817" s="26" t="s">
        <v>327</v>
      </c>
      <c r="AN817" s="26" t="s">
        <v>327</v>
      </c>
      <c r="AO817" s="26" t="s">
        <v>327</v>
      </c>
      <c r="AP817" s="26" t="s">
        <v>327</v>
      </c>
      <c r="AS817" s="26" t="s">
        <v>327</v>
      </c>
      <c r="AT817" s="26" t="s">
        <v>327</v>
      </c>
      <c r="AU817" s="26" t="s">
        <v>327</v>
      </c>
      <c r="AV817" s="26" t="s">
        <v>327</v>
      </c>
      <c r="AY817" s="26" t="s">
        <v>327</v>
      </c>
      <c r="AZ817" s="26" t="s">
        <v>327</v>
      </c>
      <c r="BA817" s="26" t="s">
        <v>327</v>
      </c>
      <c r="BB817" s="26" t="s">
        <v>327</v>
      </c>
      <c r="BE817" s="26" t="s">
        <v>327</v>
      </c>
      <c r="BF817" s="26" t="s">
        <v>327</v>
      </c>
      <c r="BG817" s="26" t="s">
        <v>327</v>
      </c>
      <c r="BH817" s="26" t="s">
        <v>327</v>
      </c>
      <c r="BK817" s="26" t="s">
        <v>327</v>
      </c>
      <c r="BL817" s="26" t="s">
        <v>327</v>
      </c>
      <c r="BM817" s="26" t="s">
        <v>327</v>
      </c>
      <c r="BN817" s="26" t="s">
        <v>327</v>
      </c>
      <c r="BQ817" s="26" t="s">
        <v>327</v>
      </c>
      <c r="BR817" s="26" t="s">
        <v>327</v>
      </c>
      <c r="BS817" s="26" t="s">
        <v>327</v>
      </c>
      <c r="BT817" s="26" t="s">
        <v>327</v>
      </c>
      <c r="BW817" s="26" t="s">
        <v>327</v>
      </c>
      <c r="BX817" s="26" t="s">
        <v>327</v>
      </c>
      <c r="BY817" s="26" t="s">
        <v>327</v>
      </c>
      <c r="BZ817" s="26" t="s">
        <v>327</v>
      </c>
      <c r="CC817" s="26" t="s">
        <v>327</v>
      </c>
      <c r="CD817" s="26" t="s">
        <v>327</v>
      </c>
      <c r="CE817" s="26" t="s">
        <v>327</v>
      </c>
      <c r="CF817" s="26" t="s">
        <v>327</v>
      </c>
      <c r="CI817" s="26" t="s">
        <v>327</v>
      </c>
      <c r="CJ817" s="26" t="s">
        <v>327</v>
      </c>
      <c r="CK817" s="26" t="s">
        <v>327</v>
      </c>
      <c r="CL817" s="26" t="s">
        <v>327</v>
      </c>
      <c r="CO817" s="26" t="s">
        <v>327</v>
      </c>
      <c r="CP817" s="26" t="s">
        <v>327</v>
      </c>
      <c r="CQ817" s="26" t="s">
        <v>327</v>
      </c>
      <c r="CR817" s="26" t="s">
        <v>327</v>
      </c>
      <c r="CU817" s="26" t="s">
        <v>327</v>
      </c>
      <c r="CV817" s="26" t="s">
        <v>327</v>
      </c>
      <c r="CW817" s="26" t="s">
        <v>327</v>
      </c>
      <c r="CX817" s="26" t="s">
        <v>327</v>
      </c>
    </row>
    <row r="818" spans="5:102" x14ac:dyDescent="0.45">
      <c r="E818" s="26" t="s">
        <v>327</v>
      </c>
      <c r="F818" s="26" t="s">
        <v>327</v>
      </c>
      <c r="G818" s="26" t="s">
        <v>327</v>
      </c>
      <c r="H818" s="26" t="s">
        <v>327</v>
      </c>
      <c r="I818" s="26" t="s">
        <v>327</v>
      </c>
      <c r="J818" s="26" t="s">
        <v>327</v>
      </c>
      <c r="K818" s="26" t="s">
        <v>327</v>
      </c>
      <c r="L818" s="26" t="s">
        <v>327</v>
      </c>
      <c r="M818" s="26" t="s">
        <v>327</v>
      </c>
      <c r="O818" s="26" t="s">
        <v>327</v>
      </c>
      <c r="P818" s="26" t="s">
        <v>327</v>
      </c>
      <c r="Q818" s="26" t="s">
        <v>327</v>
      </c>
      <c r="R818" s="26" t="s">
        <v>327</v>
      </c>
      <c r="U818" s="26" t="s">
        <v>327</v>
      </c>
      <c r="V818" s="26" t="s">
        <v>327</v>
      </c>
      <c r="W818" s="26" t="s">
        <v>327</v>
      </c>
      <c r="X818" s="26" t="s">
        <v>327</v>
      </c>
      <c r="AA818" s="26" t="s">
        <v>327</v>
      </c>
      <c r="AB818" s="26" t="s">
        <v>327</v>
      </c>
      <c r="AC818" s="26" t="s">
        <v>327</v>
      </c>
      <c r="AD818" s="26" t="s">
        <v>327</v>
      </c>
      <c r="AG818" s="26" t="s">
        <v>327</v>
      </c>
      <c r="AH818" s="26" t="s">
        <v>327</v>
      </c>
      <c r="AI818" s="26" t="s">
        <v>327</v>
      </c>
      <c r="AJ818" s="26" t="s">
        <v>327</v>
      </c>
      <c r="AM818" s="26" t="s">
        <v>327</v>
      </c>
      <c r="AN818" s="26" t="s">
        <v>327</v>
      </c>
      <c r="AO818" s="26" t="s">
        <v>327</v>
      </c>
      <c r="AP818" s="26" t="s">
        <v>327</v>
      </c>
      <c r="AS818" s="26" t="s">
        <v>327</v>
      </c>
      <c r="AT818" s="26" t="s">
        <v>327</v>
      </c>
      <c r="AU818" s="26" t="s">
        <v>327</v>
      </c>
      <c r="AV818" s="26" t="s">
        <v>327</v>
      </c>
      <c r="AY818" s="26" t="s">
        <v>327</v>
      </c>
      <c r="AZ818" s="26" t="s">
        <v>327</v>
      </c>
      <c r="BA818" s="26" t="s">
        <v>327</v>
      </c>
      <c r="BB818" s="26" t="s">
        <v>327</v>
      </c>
      <c r="BE818" s="26" t="s">
        <v>327</v>
      </c>
      <c r="BF818" s="26" t="s">
        <v>327</v>
      </c>
      <c r="BG818" s="26" t="s">
        <v>327</v>
      </c>
      <c r="BH818" s="26" t="s">
        <v>327</v>
      </c>
      <c r="BK818" s="26" t="s">
        <v>327</v>
      </c>
      <c r="BL818" s="26" t="s">
        <v>327</v>
      </c>
      <c r="BM818" s="26" t="s">
        <v>327</v>
      </c>
      <c r="BN818" s="26" t="s">
        <v>327</v>
      </c>
      <c r="BQ818" s="26" t="s">
        <v>327</v>
      </c>
      <c r="BR818" s="26" t="s">
        <v>327</v>
      </c>
      <c r="BS818" s="26" t="s">
        <v>327</v>
      </c>
      <c r="BT818" s="26" t="s">
        <v>327</v>
      </c>
      <c r="BW818" s="26" t="s">
        <v>327</v>
      </c>
      <c r="BX818" s="26" t="s">
        <v>327</v>
      </c>
      <c r="BY818" s="26" t="s">
        <v>327</v>
      </c>
      <c r="BZ818" s="26" t="s">
        <v>327</v>
      </c>
      <c r="CC818" s="26" t="s">
        <v>327</v>
      </c>
      <c r="CD818" s="26" t="s">
        <v>327</v>
      </c>
      <c r="CE818" s="26" t="s">
        <v>327</v>
      </c>
      <c r="CF818" s="26" t="s">
        <v>327</v>
      </c>
      <c r="CI818" s="26" t="s">
        <v>327</v>
      </c>
      <c r="CJ818" s="26" t="s">
        <v>327</v>
      </c>
      <c r="CK818" s="26" t="s">
        <v>327</v>
      </c>
      <c r="CL818" s="26" t="s">
        <v>327</v>
      </c>
      <c r="CO818" s="26" t="s">
        <v>327</v>
      </c>
      <c r="CP818" s="26" t="s">
        <v>327</v>
      </c>
      <c r="CQ818" s="26" t="s">
        <v>327</v>
      </c>
      <c r="CR818" s="26" t="s">
        <v>327</v>
      </c>
      <c r="CU818" s="26" t="s">
        <v>327</v>
      </c>
      <c r="CV818" s="26" t="s">
        <v>327</v>
      </c>
      <c r="CW818" s="26" t="s">
        <v>327</v>
      </c>
      <c r="CX818" s="26" t="s">
        <v>327</v>
      </c>
    </row>
    <row r="819" spans="5:102" x14ac:dyDescent="0.45">
      <c r="E819" s="26" t="s">
        <v>327</v>
      </c>
      <c r="F819" s="26" t="s">
        <v>327</v>
      </c>
      <c r="G819" s="26" t="s">
        <v>327</v>
      </c>
      <c r="H819" s="26" t="s">
        <v>327</v>
      </c>
      <c r="I819" s="26" t="s">
        <v>327</v>
      </c>
      <c r="J819" s="26" t="s">
        <v>327</v>
      </c>
      <c r="K819" s="26" t="s">
        <v>327</v>
      </c>
      <c r="L819" s="26" t="s">
        <v>327</v>
      </c>
      <c r="M819" s="26" t="s">
        <v>327</v>
      </c>
      <c r="O819" s="26" t="s">
        <v>327</v>
      </c>
      <c r="P819" s="26" t="s">
        <v>327</v>
      </c>
      <c r="Q819" s="26" t="s">
        <v>327</v>
      </c>
      <c r="R819" s="26" t="s">
        <v>327</v>
      </c>
      <c r="U819" s="26" t="s">
        <v>327</v>
      </c>
      <c r="V819" s="26" t="s">
        <v>327</v>
      </c>
      <c r="W819" s="26" t="s">
        <v>327</v>
      </c>
      <c r="X819" s="26" t="s">
        <v>327</v>
      </c>
      <c r="AA819" s="26" t="s">
        <v>327</v>
      </c>
      <c r="AB819" s="26" t="s">
        <v>327</v>
      </c>
      <c r="AC819" s="26" t="s">
        <v>327</v>
      </c>
      <c r="AD819" s="26" t="s">
        <v>327</v>
      </c>
      <c r="AG819" s="26" t="s">
        <v>327</v>
      </c>
      <c r="AH819" s="26" t="s">
        <v>327</v>
      </c>
      <c r="AI819" s="26" t="s">
        <v>327</v>
      </c>
      <c r="AJ819" s="26" t="s">
        <v>327</v>
      </c>
      <c r="AM819" s="26" t="s">
        <v>327</v>
      </c>
      <c r="AN819" s="26" t="s">
        <v>327</v>
      </c>
      <c r="AO819" s="26" t="s">
        <v>327</v>
      </c>
      <c r="AP819" s="26" t="s">
        <v>327</v>
      </c>
      <c r="AS819" s="26" t="s">
        <v>327</v>
      </c>
      <c r="AT819" s="26" t="s">
        <v>327</v>
      </c>
      <c r="AU819" s="26" t="s">
        <v>327</v>
      </c>
      <c r="AV819" s="26" t="s">
        <v>327</v>
      </c>
      <c r="AY819" s="26" t="s">
        <v>327</v>
      </c>
      <c r="AZ819" s="26" t="s">
        <v>327</v>
      </c>
      <c r="BA819" s="26" t="s">
        <v>327</v>
      </c>
      <c r="BB819" s="26" t="s">
        <v>327</v>
      </c>
      <c r="BE819" s="26" t="s">
        <v>327</v>
      </c>
      <c r="BF819" s="26" t="s">
        <v>327</v>
      </c>
      <c r="BG819" s="26" t="s">
        <v>327</v>
      </c>
      <c r="BH819" s="26" t="s">
        <v>327</v>
      </c>
      <c r="BK819" s="26" t="s">
        <v>327</v>
      </c>
      <c r="BL819" s="26" t="s">
        <v>327</v>
      </c>
      <c r="BM819" s="26" t="s">
        <v>327</v>
      </c>
      <c r="BN819" s="26" t="s">
        <v>327</v>
      </c>
      <c r="BQ819" s="26" t="s">
        <v>327</v>
      </c>
      <c r="BR819" s="26" t="s">
        <v>327</v>
      </c>
      <c r="BS819" s="26" t="s">
        <v>327</v>
      </c>
      <c r="BT819" s="26" t="s">
        <v>327</v>
      </c>
      <c r="BW819" s="26" t="s">
        <v>327</v>
      </c>
      <c r="BX819" s="26" t="s">
        <v>327</v>
      </c>
      <c r="BY819" s="26" t="s">
        <v>327</v>
      </c>
      <c r="BZ819" s="26" t="s">
        <v>327</v>
      </c>
      <c r="CC819" s="26" t="s">
        <v>327</v>
      </c>
      <c r="CD819" s="26" t="s">
        <v>327</v>
      </c>
      <c r="CE819" s="26" t="s">
        <v>327</v>
      </c>
      <c r="CF819" s="26" t="s">
        <v>327</v>
      </c>
      <c r="CI819" s="26" t="s">
        <v>327</v>
      </c>
      <c r="CJ819" s="26" t="s">
        <v>327</v>
      </c>
      <c r="CK819" s="26" t="s">
        <v>327</v>
      </c>
      <c r="CL819" s="26" t="s">
        <v>327</v>
      </c>
      <c r="CO819" s="26" t="s">
        <v>327</v>
      </c>
      <c r="CP819" s="26" t="s">
        <v>327</v>
      </c>
      <c r="CQ819" s="26" t="s">
        <v>327</v>
      </c>
      <c r="CR819" s="26" t="s">
        <v>327</v>
      </c>
      <c r="CU819" s="26" t="s">
        <v>327</v>
      </c>
      <c r="CV819" s="26" t="s">
        <v>327</v>
      </c>
      <c r="CW819" s="26" t="s">
        <v>327</v>
      </c>
      <c r="CX819" s="26" t="s">
        <v>327</v>
      </c>
    </row>
    <row r="820" spans="5:102" x14ac:dyDescent="0.45">
      <c r="E820" s="26" t="s">
        <v>327</v>
      </c>
      <c r="F820" s="26" t="s">
        <v>327</v>
      </c>
      <c r="G820" s="26" t="s">
        <v>327</v>
      </c>
      <c r="H820" s="26" t="s">
        <v>327</v>
      </c>
      <c r="I820" s="26" t="s">
        <v>327</v>
      </c>
      <c r="J820" s="26" t="s">
        <v>327</v>
      </c>
      <c r="K820" s="26" t="s">
        <v>327</v>
      </c>
      <c r="L820" s="26" t="s">
        <v>327</v>
      </c>
      <c r="M820" s="26" t="s">
        <v>327</v>
      </c>
      <c r="O820" s="26" t="s">
        <v>327</v>
      </c>
      <c r="P820" s="26" t="s">
        <v>327</v>
      </c>
      <c r="Q820" s="26" t="s">
        <v>327</v>
      </c>
      <c r="R820" s="26" t="s">
        <v>327</v>
      </c>
      <c r="U820" s="26" t="s">
        <v>327</v>
      </c>
      <c r="V820" s="26" t="s">
        <v>327</v>
      </c>
      <c r="W820" s="26" t="s">
        <v>327</v>
      </c>
      <c r="X820" s="26" t="s">
        <v>327</v>
      </c>
      <c r="AA820" s="26" t="s">
        <v>327</v>
      </c>
      <c r="AB820" s="26" t="s">
        <v>327</v>
      </c>
      <c r="AC820" s="26" t="s">
        <v>327</v>
      </c>
      <c r="AD820" s="26" t="s">
        <v>327</v>
      </c>
      <c r="AG820" s="26" t="s">
        <v>327</v>
      </c>
      <c r="AH820" s="26" t="s">
        <v>327</v>
      </c>
      <c r="AI820" s="26" t="s">
        <v>327</v>
      </c>
      <c r="AJ820" s="26" t="s">
        <v>327</v>
      </c>
      <c r="AM820" s="26" t="s">
        <v>327</v>
      </c>
      <c r="AN820" s="26" t="s">
        <v>327</v>
      </c>
      <c r="AO820" s="26" t="s">
        <v>327</v>
      </c>
      <c r="AP820" s="26" t="s">
        <v>327</v>
      </c>
      <c r="AS820" s="26" t="s">
        <v>327</v>
      </c>
      <c r="AT820" s="26" t="s">
        <v>327</v>
      </c>
      <c r="AU820" s="26" t="s">
        <v>327</v>
      </c>
      <c r="AV820" s="26" t="s">
        <v>327</v>
      </c>
      <c r="AY820" s="26" t="s">
        <v>327</v>
      </c>
      <c r="AZ820" s="26" t="s">
        <v>327</v>
      </c>
      <c r="BA820" s="26" t="s">
        <v>327</v>
      </c>
      <c r="BB820" s="26" t="s">
        <v>327</v>
      </c>
      <c r="BE820" s="26" t="s">
        <v>327</v>
      </c>
      <c r="BF820" s="26" t="s">
        <v>327</v>
      </c>
      <c r="BG820" s="26" t="s">
        <v>327</v>
      </c>
      <c r="BH820" s="26" t="s">
        <v>327</v>
      </c>
      <c r="BK820" s="26" t="s">
        <v>327</v>
      </c>
      <c r="BL820" s="26" t="s">
        <v>327</v>
      </c>
      <c r="BM820" s="26" t="s">
        <v>327</v>
      </c>
      <c r="BN820" s="26" t="s">
        <v>327</v>
      </c>
      <c r="BQ820" s="26" t="s">
        <v>327</v>
      </c>
      <c r="BR820" s="26" t="s">
        <v>327</v>
      </c>
      <c r="BS820" s="26" t="s">
        <v>327</v>
      </c>
      <c r="BT820" s="26" t="s">
        <v>327</v>
      </c>
      <c r="BW820" s="26" t="s">
        <v>327</v>
      </c>
      <c r="BX820" s="26" t="s">
        <v>327</v>
      </c>
      <c r="BY820" s="26" t="s">
        <v>327</v>
      </c>
      <c r="BZ820" s="26" t="s">
        <v>327</v>
      </c>
      <c r="CC820" s="26" t="s">
        <v>327</v>
      </c>
      <c r="CD820" s="26" t="s">
        <v>327</v>
      </c>
      <c r="CE820" s="26" t="s">
        <v>327</v>
      </c>
      <c r="CF820" s="26" t="s">
        <v>327</v>
      </c>
      <c r="CI820" s="26" t="s">
        <v>327</v>
      </c>
      <c r="CJ820" s="26" t="s">
        <v>327</v>
      </c>
      <c r="CK820" s="26" t="s">
        <v>327</v>
      </c>
      <c r="CL820" s="26" t="s">
        <v>327</v>
      </c>
      <c r="CO820" s="26" t="s">
        <v>327</v>
      </c>
      <c r="CP820" s="26" t="s">
        <v>327</v>
      </c>
      <c r="CQ820" s="26" t="s">
        <v>327</v>
      </c>
      <c r="CR820" s="26" t="s">
        <v>327</v>
      </c>
      <c r="CU820" s="26" t="s">
        <v>327</v>
      </c>
      <c r="CV820" s="26" t="s">
        <v>327</v>
      </c>
      <c r="CW820" s="26" t="s">
        <v>327</v>
      </c>
      <c r="CX820" s="26" t="s">
        <v>327</v>
      </c>
    </row>
    <row r="821" spans="5:102" x14ac:dyDescent="0.45">
      <c r="E821" s="26" t="s">
        <v>327</v>
      </c>
      <c r="F821" s="26" t="s">
        <v>327</v>
      </c>
      <c r="G821" s="26" t="s">
        <v>327</v>
      </c>
      <c r="H821" s="26" t="s">
        <v>327</v>
      </c>
      <c r="I821" s="26" t="s">
        <v>327</v>
      </c>
      <c r="J821" s="26" t="s">
        <v>327</v>
      </c>
      <c r="K821" s="26" t="s">
        <v>327</v>
      </c>
      <c r="L821" s="26" t="s">
        <v>327</v>
      </c>
      <c r="M821" s="26" t="s">
        <v>327</v>
      </c>
      <c r="O821" s="26" t="s">
        <v>327</v>
      </c>
      <c r="P821" s="26" t="s">
        <v>327</v>
      </c>
      <c r="Q821" s="26" t="s">
        <v>327</v>
      </c>
      <c r="R821" s="26" t="s">
        <v>327</v>
      </c>
      <c r="U821" s="26" t="s">
        <v>327</v>
      </c>
      <c r="V821" s="26" t="s">
        <v>327</v>
      </c>
      <c r="W821" s="26" t="s">
        <v>327</v>
      </c>
      <c r="X821" s="26" t="s">
        <v>327</v>
      </c>
      <c r="AA821" s="26" t="s">
        <v>327</v>
      </c>
      <c r="AB821" s="26" t="s">
        <v>327</v>
      </c>
      <c r="AC821" s="26" t="s">
        <v>327</v>
      </c>
      <c r="AD821" s="26" t="s">
        <v>327</v>
      </c>
      <c r="AG821" s="26" t="s">
        <v>327</v>
      </c>
      <c r="AH821" s="26" t="s">
        <v>327</v>
      </c>
      <c r="AI821" s="26" t="s">
        <v>327</v>
      </c>
      <c r="AJ821" s="26" t="s">
        <v>327</v>
      </c>
      <c r="AM821" s="26" t="s">
        <v>327</v>
      </c>
      <c r="AN821" s="26" t="s">
        <v>327</v>
      </c>
      <c r="AO821" s="26" t="s">
        <v>327</v>
      </c>
      <c r="AP821" s="26" t="s">
        <v>327</v>
      </c>
      <c r="AS821" s="26" t="s">
        <v>327</v>
      </c>
      <c r="AT821" s="26" t="s">
        <v>327</v>
      </c>
      <c r="AU821" s="26" t="s">
        <v>327</v>
      </c>
      <c r="AV821" s="26" t="s">
        <v>327</v>
      </c>
      <c r="AY821" s="26" t="s">
        <v>327</v>
      </c>
      <c r="AZ821" s="26" t="s">
        <v>327</v>
      </c>
      <c r="BA821" s="26" t="s">
        <v>327</v>
      </c>
      <c r="BB821" s="26" t="s">
        <v>327</v>
      </c>
      <c r="BE821" s="26" t="s">
        <v>327</v>
      </c>
      <c r="BF821" s="26" t="s">
        <v>327</v>
      </c>
      <c r="BG821" s="26" t="s">
        <v>327</v>
      </c>
      <c r="BH821" s="26" t="s">
        <v>327</v>
      </c>
      <c r="BK821" s="26" t="s">
        <v>327</v>
      </c>
      <c r="BL821" s="26" t="s">
        <v>327</v>
      </c>
      <c r="BM821" s="26" t="s">
        <v>327</v>
      </c>
      <c r="BN821" s="26" t="s">
        <v>327</v>
      </c>
      <c r="BQ821" s="26" t="s">
        <v>327</v>
      </c>
      <c r="BR821" s="26" t="s">
        <v>327</v>
      </c>
      <c r="BS821" s="26" t="s">
        <v>327</v>
      </c>
      <c r="BT821" s="26" t="s">
        <v>327</v>
      </c>
      <c r="BW821" s="26" t="s">
        <v>327</v>
      </c>
      <c r="BX821" s="26" t="s">
        <v>327</v>
      </c>
      <c r="BY821" s="26" t="s">
        <v>327</v>
      </c>
      <c r="BZ821" s="26" t="s">
        <v>327</v>
      </c>
      <c r="CC821" s="26" t="s">
        <v>327</v>
      </c>
      <c r="CD821" s="26" t="s">
        <v>327</v>
      </c>
      <c r="CE821" s="26" t="s">
        <v>327</v>
      </c>
      <c r="CF821" s="26" t="s">
        <v>327</v>
      </c>
      <c r="CI821" s="26" t="s">
        <v>327</v>
      </c>
      <c r="CJ821" s="26" t="s">
        <v>327</v>
      </c>
      <c r="CK821" s="26" t="s">
        <v>327</v>
      </c>
      <c r="CL821" s="26" t="s">
        <v>327</v>
      </c>
      <c r="CO821" s="26" t="s">
        <v>327</v>
      </c>
      <c r="CP821" s="26" t="s">
        <v>327</v>
      </c>
      <c r="CQ821" s="26" t="s">
        <v>327</v>
      </c>
      <c r="CR821" s="26" t="s">
        <v>327</v>
      </c>
      <c r="CU821" s="26" t="s">
        <v>327</v>
      </c>
      <c r="CV821" s="26" t="s">
        <v>327</v>
      </c>
      <c r="CW821" s="26" t="s">
        <v>327</v>
      </c>
      <c r="CX821" s="26" t="s">
        <v>327</v>
      </c>
    </row>
    <row r="822" spans="5:102" x14ac:dyDescent="0.45">
      <c r="E822" s="26" t="s">
        <v>327</v>
      </c>
      <c r="F822" s="26" t="s">
        <v>327</v>
      </c>
      <c r="G822" s="26" t="s">
        <v>327</v>
      </c>
      <c r="H822" s="26" t="s">
        <v>327</v>
      </c>
      <c r="I822" s="26" t="s">
        <v>327</v>
      </c>
      <c r="J822" s="26" t="s">
        <v>327</v>
      </c>
      <c r="K822" s="26" t="s">
        <v>327</v>
      </c>
      <c r="L822" s="26" t="s">
        <v>327</v>
      </c>
      <c r="M822" s="26" t="s">
        <v>327</v>
      </c>
      <c r="O822" s="26" t="s">
        <v>327</v>
      </c>
      <c r="P822" s="26" t="s">
        <v>327</v>
      </c>
      <c r="Q822" s="26" t="s">
        <v>327</v>
      </c>
      <c r="R822" s="26" t="s">
        <v>327</v>
      </c>
      <c r="U822" s="26" t="s">
        <v>327</v>
      </c>
      <c r="V822" s="26" t="s">
        <v>327</v>
      </c>
      <c r="W822" s="26" t="s">
        <v>327</v>
      </c>
      <c r="X822" s="26" t="s">
        <v>327</v>
      </c>
      <c r="AA822" s="26" t="s">
        <v>327</v>
      </c>
      <c r="AB822" s="26" t="s">
        <v>327</v>
      </c>
      <c r="AC822" s="26" t="s">
        <v>327</v>
      </c>
      <c r="AD822" s="26" t="s">
        <v>327</v>
      </c>
      <c r="AG822" s="26" t="s">
        <v>327</v>
      </c>
      <c r="AH822" s="26" t="s">
        <v>327</v>
      </c>
      <c r="AI822" s="26" t="s">
        <v>327</v>
      </c>
      <c r="AJ822" s="26" t="s">
        <v>327</v>
      </c>
      <c r="AM822" s="26" t="s">
        <v>327</v>
      </c>
      <c r="AN822" s="26" t="s">
        <v>327</v>
      </c>
      <c r="AO822" s="26" t="s">
        <v>327</v>
      </c>
      <c r="AP822" s="26" t="s">
        <v>327</v>
      </c>
      <c r="AS822" s="26" t="s">
        <v>327</v>
      </c>
      <c r="AT822" s="26" t="s">
        <v>327</v>
      </c>
      <c r="AU822" s="26" t="s">
        <v>327</v>
      </c>
      <c r="AV822" s="26" t="s">
        <v>327</v>
      </c>
      <c r="AY822" s="26" t="s">
        <v>327</v>
      </c>
      <c r="AZ822" s="26" t="s">
        <v>327</v>
      </c>
      <c r="BA822" s="26" t="s">
        <v>327</v>
      </c>
      <c r="BB822" s="26" t="s">
        <v>327</v>
      </c>
      <c r="BE822" s="26" t="s">
        <v>327</v>
      </c>
      <c r="BF822" s="26" t="s">
        <v>327</v>
      </c>
      <c r="BG822" s="26" t="s">
        <v>327</v>
      </c>
      <c r="BH822" s="26" t="s">
        <v>327</v>
      </c>
      <c r="BK822" s="26" t="s">
        <v>327</v>
      </c>
      <c r="BL822" s="26" t="s">
        <v>327</v>
      </c>
      <c r="BM822" s="26" t="s">
        <v>327</v>
      </c>
      <c r="BN822" s="26" t="s">
        <v>327</v>
      </c>
      <c r="BQ822" s="26" t="s">
        <v>327</v>
      </c>
      <c r="BR822" s="26" t="s">
        <v>327</v>
      </c>
      <c r="BS822" s="26" t="s">
        <v>327</v>
      </c>
      <c r="BT822" s="26" t="s">
        <v>327</v>
      </c>
      <c r="BW822" s="26" t="s">
        <v>327</v>
      </c>
      <c r="BX822" s="26" t="s">
        <v>327</v>
      </c>
      <c r="BY822" s="26" t="s">
        <v>327</v>
      </c>
      <c r="BZ822" s="26" t="s">
        <v>327</v>
      </c>
      <c r="CC822" s="26" t="s">
        <v>327</v>
      </c>
      <c r="CD822" s="26" t="s">
        <v>327</v>
      </c>
      <c r="CE822" s="26" t="s">
        <v>327</v>
      </c>
      <c r="CF822" s="26" t="s">
        <v>327</v>
      </c>
      <c r="CI822" s="26" t="s">
        <v>327</v>
      </c>
      <c r="CJ822" s="26" t="s">
        <v>327</v>
      </c>
      <c r="CK822" s="26" t="s">
        <v>327</v>
      </c>
      <c r="CL822" s="26" t="s">
        <v>327</v>
      </c>
      <c r="CO822" s="26" t="s">
        <v>327</v>
      </c>
      <c r="CP822" s="26" t="s">
        <v>327</v>
      </c>
      <c r="CQ822" s="26" t="s">
        <v>327</v>
      </c>
      <c r="CR822" s="26" t="s">
        <v>327</v>
      </c>
      <c r="CU822" s="26" t="s">
        <v>327</v>
      </c>
      <c r="CV822" s="26" t="s">
        <v>327</v>
      </c>
      <c r="CW822" s="26" t="s">
        <v>327</v>
      </c>
      <c r="CX822" s="26" t="s">
        <v>327</v>
      </c>
    </row>
    <row r="823" spans="5:102" x14ac:dyDescent="0.45">
      <c r="E823" s="26" t="s">
        <v>327</v>
      </c>
      <c r="F823" s="26" t="s">
        <v>327</v>
      </c>
      <c r="G823" s="26" t="s">
        <v>327</v>
      </c>
      <c r="H823" s="26" t="s">
        <v>327</v>
      </c>
      <c r="I823" s="26" t="s">
        <v>327</v>
      </c>
      <c r="J823" s="26" t="s">
        <v>327</v>
      </c>
      <c r="K823" s="26" t="s">
        <v>327</v>
      </c>
      <c r="L823" s="26" t="s">
        <v>327</v>
      </c>
      <c r="M823" s="26" t="s">
        <v>327</v>
      </c>
      <c r="O823" s="26" t="s">
        <v>327</v>
      </c>
      <c r="P823" s="26" t="s">
        <v>327</v>
      </c>
      <c r="Q823" s="26" t="s">
        <v>327</v>
      </c>
      <c r="R823" s="26" t="s">
        <v>327</v>
      </c>
      <c r="U823" s="26" t="s">
        <v>327</v>
      </c>
      <c r="V823" s="26" t="s">
        <v>327</v>
      </c>
      <c r="W823" s="26" t="s">
        <v>327</v>
      </c>
      <c r="X823" s="26" t="s">
        <v>327</v>
      </c>
      <c r="AA823" s="26" t="s">
        <v>327</v>
      </c>
      <c r="AB823" s="26" t="s">
        <v>327</v>
      </c>
      <c r="AC823" s="26" t="s">
        <v>327</v>
      </c>
      <c r="AD823" s="26" t="s">
        <v>327</v>
      </c>
      <c r="AG823" s="26" t="s">
        <v>327</v>
      </c>
      <c r="AH823" s="26" t="s">
        <v>327</v>
      </c>
      <c r="AI823" s="26" t="s">
        <v>327</v>
      </c>
      <c r="AJ823" s="26" t="s">
        <v>327</v>
      </c>
      <c r="AM823" s="26" t="s">
        <v>327</v>
      </c>
      <c r="AN823" s="26" t="s">
        <v>327</v>
      </c>
      <c r="AO823" s="26" t="s">
        <v>327</v>
      </c>
      <c r="AP823" s="26" t="s">
        <v>327</v>
      </c>
      <c r="AS823" s="26" t="s">
        <v>327</v>
      </c>
      <c r="AT823" s="26" t="s">
        <v>327</v>
      </c>
      <c r="AU823" s="26" t="s">
        <v>327</v>
      </c>
      <c r="AV823" s="26" t="s">
        <v>327</v>
      </c>
      <c r="AY823" s="26" t="s">
        <v>327</v>
      </c>
      <c r="AZ823" s="26" t="s">
        <v>327</v>
      </c>
      <c r="BA823" s="26" t="s">
        <v>327</v>
      </c>
      <c r="BB823" s="26" t="s">
        <v>327</v>
      </c>
      <c r="BE823" s="26" t="s">
        <v>327</v>
      </c>
      <c r="BF823" s="26" t="s">
        <v>327</v>
      </c>
      <c r="BG823" s="26" t="s">
        <v>327</v>
      </c>
      <c r="BH823" s="26" t="s">
        <v>327</v>
      </c>
      <c r="BK823" s="26" t="s">
        <v>327</v>
      </c>
      <c r="BL823" s="26" t="s">
        <v>327</v>
      </c>
      <c r="BM823" s="26" t="s">
        <v>327</v>
      </c>
      <c r="BN823" s="26" t="s">
        <v>327</v>
      </c>
      <c r="BQ823" s="26" t="s">
        <v>327</v>
      </c>
      <c r="BR823" s="26" t="s">
        <v>327</v>
      </c>
      <c r="BS823" s="26" t="s">
        <v>327</v>
      </c>
      <c r="BT823" s="26" t="s">
        <v>327</v>
      </c>
      <c r="BW823" s="26" t="s">
        <v>327</v>
      </c>
      <c r="BX823" s="26" t="s">
        <v>327</v>
      </c>
      <c r="BY823" s="26" t="s">
        <v>327</v>
      </c>
      <c r="BZ823" s="26" t="s">
        <v>327</v>
      </c>
      <c r="CC823" s="26" t="s">
        <v>327</v>
      </c>
      <c r="CD823" s="26" t="s">
        <v>327</v>
      </c>
      <c r="CE823" s="26" t="s">
        <v>327</v>
      </c>
      <c r="CF823" s="26" t="s">
        <v>327</v>
      </c>
      <c r="CI823" s="26" t="s">
        <v>327</v>
      </c>
      <c r="CJ823" s="26" t="s">
        <v>327</v>
      </c>
      <c r="CK823" s="26" t="s">
        <v>327</v>
      </c>
      <c r="CL823" s="26" t="s">
        <v>327</v>
      </c>
      <c r="CO823" s="26" t="s">
        <v>327</v>
      </c>
      <c r="CP823" s="26" t="s">
        <v>327</v>
      </c>
      <c r="CQ823" s="26" t="s">
        <v>327</v>
      </c>
      <c r="CR823" s="26" t="s">
        <v>327</v>
      </c>
      <c r="CU823" s="26" t="s">
        <v>327</v>
      </c>
      <c r="CV823" s="26" t="s">
        <v>327</v>
      </c>
      <c r="CW823" s="26" t="s">
        <v>327</v>
      </c>
      <c r="CX823" s="26" t="s">
        <v>327</v>
      </c>
    </row>
    <row r="824" spans="5:102" x14ac:dyDescent="0.45">
      <c r="E824" s="26" t="s">
        <v>327</v>
      </c>
      <c r="F824" s="26" t="s">
        <v>327</v>
      </c>
      <c r="G824" s="26" t="s">
        <v>327</v>
      </c>
      <c r="H824" s="26" t="s">
        <v>327</v>
      </c>
      <c r="I824" s="26" t="s">
        <v>327</v>
      </c>
      <c r="J824" s="26" t="s">
        <v>327</v>
      </c>
      <c r="K824" s="26" t="s">
        <v>327</v>
      </c>
      <c r="L824" s="26" t="s">
        <v>327</v>
      </c>
      <c r="M824" s="26" t="s">
        <v>327</v>
      </c>
      <c r="O824" s="26" t="s">
        <v>327</v>
      </c>
      <c r="P824" s="26" t="s">
        <v>327</v>
      </c>
      <c r="Q824" s="26" t="s">
        <v>327</v>
      </c>
      <c r="R824" s="26" t="s">
        <v>327</v>
      </c>
      <c r="U824" s="26" t="s">
        <v>327</v>
      </c>
      <c r="V824" s="26" t="s">
        <v>327</v>
      </c>
      <c r="W824" s="26" t="s">
        <v>327</v>
      </c>
      <c r="X824" s="26" t="s">
        <v>327</v>
      </c>
      <c r="AA824" s="26" t="s">
        <v>327</v>
      </c>
      <c r="AB824" s="26" t="s">
        <v>327</v>
      </c>
      <c r="AC824" s="26" t="s">
        <v>327</v>
      </c>
      <c r="AD824" s="26" t="s">
        <v>327</v>
      </c>
      <c r="AG824" s="26" t="s">
        <v>327</v>
      </c>
      <c r="AH824" s="26" t="s">
        <v>327</v>
      </c>
      <c r="AI824" s="26" t="s">
        <v>327</v>
      </c>
      <c r="AJ824" s="26" t="s">
        <v>327</v>
      </c>
      <c r="AM824" s="26" t="s">
        <v>327</v>
      </c>
      <c r="AN824" s="26" t="s">
        <v>327</v>
      </c>
      <c r="AO824" s="26" t="s">
        <v>327</v>
      </c>
      <c r="AP824" s="26" t="s">
        <v>327</v>
      </c>
      <c r="AS824" s="26" t="s">
        <v>327</v>
      </c>
      <c r="AT824" s="26" t="s">
        <v>327</v>
      </c>
      <c r="AU824" s="26" t="s">
        <v>327</v>
      </c>
      <c r="AV824" s="26" t="s">
        <v>327</v>
      </c>
      <c r="AY824" s="26" t="s">
        <v>327</v>
      </c>
      <c r="AZ824" s="26" t="s">
        <v>327</v>
      </c>
      <c r="BA824" s="26" t="s">
        <v>327</v>
      </c>
      <c r="BB824" s="26" t="s">
        <v>327</v>
      </c>
      <c r="BE824" s="26" t="s">
        <v>327</v>
      </c>
      <c r="BF824" s="26" t="s">
        <v>327</v>
      </c>
      <c r="BG824" s="26" t="s">
        <v>327</v>
      </c>
      <c r="BH824" s="26" t="s">
        <v>327</v>
      </c>
      <c r="BK824" s="26" t="s">
        <v>327</v>
      </c>
      <c r="BL824" s="26" t="s">
        <v>327</v>
      </c>
      <c r="BM824" s="26" t="s">
        <v>327</v>
      </c>
      <c r="BN824" s="26" t="s">
        <v>327</v>
      </c>
      <c r="BQ824" s="26" t="s">
        <v>327</v>
      </c>
      <c r="BR824" s="26" t="s">
        <v>327</v>
      </c>
      <c r="BS824" s="26" t="s">
        <v>327</v>
      </c>
      <c r="BT824" s="26" t="s">
        <v>327</v>
      </c>
      <c r="BW824" s="26" t="s">
        <v>327</v>
      </c>
      <c r="BX824" s="26" t="s">
        <v>327</v>
      </c>
      <c r="BY824" s="26" t="s">
        <v>327</v>
      </c>
      <c r="BZ824" s="26" t="s">
        <v>327</v>
      </c>
      <c r="CC824" s="26" t="s">
        <v>327</v>
      </c>
      <c r="CD824" s="26" t="s">
        <v>327</v>
      </c>
      <c r="CE824" s="26" t="s">
        <v>327</v>
      </c>
      <c r="CF824" s="26" t="s">
        <v>327</v>
      </c>
      <c r="CI824" s="26" t="s">
        <v>327</v>
      </c>
      <c r="CJ824" s="26" t="s">
        <v>327</v>
      </c>
      <c r="CK824" s="26" t="s">
        <v>327</v>
      </c>
      <c r="CL824" s="26" t="s">
        <v>327</v>
      </c>
      <c r="CO824" s="26" t="s">
        <v>327</v>
      </c>
      <c r="CP824" s="26" t="s">
        <v>327</v>
      </c>
      <c r="CQ824" s="26" t="s">
        <v>327</v>
      </c>
      <c r="CR824" s="26" t="s">
        <v>327</v>
      </c>
      <c r="CU824" s="26" t="s">
        <v>327</v>
      </c>
      <c r="CV824" s="26" t="s">
        <v>327</v>
      </c>
      <c r="CW824" s="26" t="s">
        <v>327</v>
      </c>
      <c r="CX824" s="26" t="s">
        <v>327</v>
      </c>
    </row>
    <row r="825" spans="5:102" x14ac:dyDescent="0.45">
      <c r="E825" s="26" t="s">
        <v>327</v>
      </c>
      <c r="F825" s="26" t="s">
        <v>327</v>
      </c>
      <c r="G825" s="26" t="s">
        <v>327</v>
      </c>
      <c r="H825" s="26" t="s">
        <v>327</v>
      </c>
      <c r="I825" s="26" t="s">
        <v>327</v>
      </c>
      <c r="J825" s="26" t="s">
        <v>327</v>
      </c>
      <c r="K825" s="26" t="s">
        <v>327</v>
      </c>
      <c r="L825" s="26" t="s">
        <v>327</v>
      </c>
      <c r="M825" s="26" t="s">
        <v>327</v>
      </c>
      <c r="O825" s="26" t="s">
        <v>327</v>
      </c>
      <c r="P825" s="26" t="s">
        <v>327</v>
      </c>
      <c r="Q825" s="26" t="s">
        <v>327</v>
      </c>
      <c r="R825" s="26" t="s">
        <v>327</v>
      </c>
      <c r="U825" s="26" t="s">
        <v>327</v>
      </c>
      <c r="V825" s="26" t="s">
        <v>327</v>
      </c>
      <c r="W825" s="26" t="s">
        <v>327</v>
      </c>
      <c r="X825" s="26" t="s">
        <v>327</v>
      </c>
      <c r="AA825" s="26" t="s">
        <v>327</v>
      </c>
      <c r="AB825" s="26" t="s">
        <v>327</v>
      </c>
      <c r="AC825" s="26" t="s">
        <v>327</v>
      </c>
      <c r="AD825" s="26" t="s">
        <v>327</v>
      </c>
      <c r="AG825" s="26" t="s">
        <v>327</v>
      </c>
      <c r="AH825" s="26" t="s">
        <v>327</v>
      </c>
      <c r="AI825" s="26" t="s">
        <v>327</v>
      </c>
      <c r="AJ825" s="26" t="s">
        <v>327</v>
      </c>
      <c r="AM825" s="26" t="s">
        <v>327</v>
      </c>
      <c r="AN825" s="26" t="s">
        <v>327</v>
      </c>
      <c r="AO825" s="26" t="s">
        <v>327</v>
      </c>
      <c r="AP825" s="26" t="s">
        <v>327</v>
      </c>
      <c r="AS825" s="26" t="s">
        <v>327</v>
      </c>
      <c r="AT825" s="26" t="s">
        <v>327</v>
      </c>
      <c r="AU825" s="26" t="s">
        <v>327</v>
      </c>
      <c r="AV825" s="26" t="s">
        <v>327</v>
      </c>
      <c r="AY825" s="26" t="s">
        <v>327</v>
      </c>
      <c r="AZ825" s="26" t="s">
        <v>327</v>
      </c>
      <c r="BA825" s="26" t="s">
        <v>327</v>
      </c>
      <c r="BB825" s="26" t="s">
        <v>327</v>
      </c>
      <c r="BE825" s="26" t="s">
        <v>327</v>
      </c>
      <c r="BF825" s="26" t="s">
        <v>327</v>
      </c>
      <c r="BG825" s="26" t="s">
        <v>327</v>
      </c>
      <c r="BH825" s="26" t="s">
        <v>327</v>
      </c>
      <c r="BK825" s="26" t="s">
        <v>327</v>
      </c>
      <c r="BL825" s="26" t="s">
        <v>327</v>
      </c>
      <c r="BM825" s="26" t="s">
        <v>327</v>
      </c>
      <c r="BN825" s="26" t="s">
        <v>327</v>
      </c>
      <c r="BQ825" s="26" t="s">
        <v>327</v>
      </c>
      <c r="BR825" s="26" t="s">
        <v>327</v>
      </c>
      <c r="BS825" s="26" t="s">
        <v>327</v>
      </c>
      <c r="BT825" s="26" t="s">
        <v>327</v>
      </c>
      <c r="BW825" s="26" t="s">
        <v>327</v>
      </c>
      <c r="BX825" s="26" t="s">
        <v>327</v>
      </c>
      <c r="BY825" s="26" t="s">
        <v>327</v>
      </c>
      <c r="BZ825" s="26" t="s">
        <v>327</v>
      </c>
      <c r="CC825" s="26" t="s">
        <v>327</v>
      </c>
      <c r="CD825" s="26" t="s">
        <v>327</v>
      </c>
      <c r="CE825" s="26" t="s">
        <v>327</v>
      </c>
      <c r="CF825" s="26" t="s">
        <v>327</v>
      </c>
      <c r="CI825" s="26" t="s">
        <v>327</v>
      </c>
      <c r="CJ825" s="26" t="s">
        <v>327</v>
      </c>
      <c r="CK825" s="26" t="s">
        <v>327</v>
      </c>
      <c r="CL825" s="26" t="s">
        <v>327</v>
      </c>
      <c r="CO825" s="26" t="s">
        <v>327</v>
      </c>
      <c r="CP825" s="26" t="s">
        <v>327</v>
      </c>
      <c r="CQ825" s="26" t="s">
        <v>327</v>
      </c>
      <c r="CR825" s="26" t="s">
        <v>327</v>
      </c>
      <c r="CU825" s="26" t="s">
        <v>327</v>
      </c>
      <c r="CV825" s="26" t="s">
        <v>327</v>
      </c>
      <c r="CW825" s="26" t="s">
        <v>327</v>
      </c>
      <c r="CX825" s="26" t="s">
        <v>327</v>
      </c>
    </row>
    <row r="826" spans="5:102" x14ac:dyDescent="0.45">
      <c r="E826" s="26" t="s">
        <v>327</v>
      </c>
      <c r="F826" s="26" t="s">
        <v>327</v>
      </c>
      <c r="G826" s="26" t="s">
        <v>327</v>
      </c>
      <c r="H826" s="26" t="s">
        <v>327</v>
      </c>
      <c r="I826" s="26" t="s">
        <v>327</v>
      </c>
      <c r="J826" s="26" t="s">
        <v>327</v>
      </c>
      <c r="K826" s="26" t="s">
        <v>327</v>
      </c>
      <c r="L826" s="26" t="s">
        <v>327</v>
      </c>
      <c r="M826" s="26" t="s">
        <v>327</v>
      </c>
      <c r="O826" s="26" t="s">
        <v>327</v>
      </c>
      <c r="P826" s="26" t="s">
        <v>327</v>
      </c>
      <c r="Q826" s="26" t="s">
        <v>327</v>
      </c>
      <c r="R826" s="26" t="s">
        <v>327</v>
      </c>
      <c r="U826" s="26" t="s">
        <v>327</v>
      </c>
      <c r="V826" s="26" t="s">
        <v>327</v>
      </c>
      <c r="W826" s="26" t="s">
        <v>327</v>
      </c>
      <c r="X826" s="26" t="s">
        <v>327</v>
      </c>
      <c r="AA826" s="26" t="s">
        <v>327</v>
      </c>
      <c r="AB826" s="26" t="s">
        <v>327</v>
      </c>
      <c r="AC826" s="26" t="s">
        <v>327</v>
      </c>
      <c r="AD826" s="26" t="s">
        <v>327</v>
      </c>
      <c r="AG826" s="26" t="s">
        <v>327</v>
      </c>
      <c r="AH826" s="26" t="s">
        <v>327</v>
      </c>
      <c r="AI826" s="26" t="s">
        <v>327</v>
      </c>
      <c r="AJ826" s="26" t="s">
        <v>327</v>
      </c>
      <c r="AM826" s="26" t="s">
        <v>327</v>
      </c>
      <c r="AN826" s="26" t="s">
        <v>327</v>
      </c>
      <c r="AO826" s="26" t="s">
        <v>327</v>
      </c>
      <c r="AP826" s="26" t="s">
        <v>327</v>
      </c>
      <c r="AS826" s="26" t="s">
        <v>327</v>
      </c>
      <c r="AT826" s="26" t="s">
        <v>327</v>
      </c>
      <c r="AU826" s="26" t="s">
        <v>327</v>
      </c>
      <c r="AV826" s="26" t="s">
        <v>327</v>
      </c>
      <c r="AY826" s="26" t="s">
        <v>327</v>
      </c>
      <c r="AZ826" s="26" t="s">
        <v>327</v>
      </c>
      <c r="BA826" s="26" t="s">
        <v>327</v>
      </c>
      <c r="BB826" s="26" t="s">
        <v>327</v>
      </c>
      <c r="BE826" s="26" t="s">
        <v>327</v>
      </c>
      <c r="BF826" s="26" t="s">
        <v>327</v>
      </c>
      <c r="BG826" s="26" t="s">
        <v>327</v>
      </c>
      <c r="BH826" s="26" t="s">
        <v>327</v>
      </c>
      <c r="BK826" s="26" t="s">
        <v>327</v>
      </c>
      <c r="BL826" s="26" t="s">
        <v>327</v>
      </c>
      <c r="BM826" s="26" t="s">
        <v>327</v>
      </c>
      <c r="BN826" s="26" t="s">
        <v>327</v>
      </c>
      <c r="BQ826" s="26" t="s">
        <v>327</v>
      </c>
      <c r="BR826" s="26" t="s">
        <v>327</v>
      </c>
      <c r="BS826" s="26" t="s">
        <v>327</v>
      </c>
      <c r="BT826" s="26" t="s">
        <v>327</v>
      </c>
      <c r="BW826" s="26" t="s">
        <v>327</v>
      </c>
      <c r="BX826" s="26" t="s">
        <v>327</v>
      </c>
      <c r="BY826" s="26" t="s">
        <v>327</v>
      </c>
      <c r="BZ826" s="26" t="s">
        <v>327</v>
      </c>
      <c r="CC826" s="26" t="s">
        <v>327</v>
      </c>
      <c r="CD826" s="26" t="s">
        <v>327</v>
      </c>
      <c r="CE826" s="26" t="s">
        <v>327</v>
      </c>
      <c r="CF826" s="26" t="s">
        <v>327</v>
      </c>
      <c r="CI826" s="26" t="s">
        <v>327</v>
      </c>
      <c r="CJ826" s="26" t="s">
        <v>327</v>
      </c>
      <c r="CK826" s="26" t="s">
        <v>327</v>
      </c>
      <c r="CL826" s="26" t="s">
        <v>327</v>
      </c>
      <c r="CO826" s="26" t="s">
        <v>327</v>
      </c>
      <c r="CP826" s="26" t="s">
        <v>327</v>
      </c>
      <c r="CQ826" s="26" t="s">
        <v>327</v>
      </c>
      <c r="CR826" s="26" t="s">
        <v>327</v>
      </c>
      <c r="CU826" s="26" t="s">
        <v>327</v>
      </c>
      <c r="CV826" s="26" t="s">
        <v>327</v>
      </c>
      <c r="CW826" s="26" t="s">
        <v>327</v>
      </c>
      <c r="CX826" s="26" t="s">
        <v>327</v>
      </c>
    </row>
    <row r="827" spans="5:102" x14ac:dyDescent="0.45">
      <c r="E827" s="26" t="s">
        <v>327</v>
      </c>
      <c r="F827" s="26" t="s">
        <v>327</v>
      </c>
      <c r="G827" s="26" t="s">
        <v>327</v>
      </c>
      <c r="H827" s="26" t="s">
        <v>327</v>
      </c>
      <c r="I827" s="26" t="s">
        <v>327</v>
      </c>
      <c r="J827" s="26" t="s">
        <v>327</v>
      </c>
      <c r="K827" s="26" t="s">
        <v>327</v>
      </c>
      <c r="L827" s="26" t="s">
        <v>327</v>
      </c>
      <c r="M827" s="26" t="s">
        <v>327</v>
      </c>
      <c r="O827" s="26" t="s">
        <v>327</v>
      </c>
      <c r="P827" s="26" t="s">
        <v>327</v>
      </c>
      <c r="Q827" s="26" t="s">
        <v>327</v>
      </c>
      <c r="R827" s="26" t="s">
        <v>327</v>
      </c>
      <c r="U827" s="26" t="s">
        <v>327</v>
      </c>
      <c r="V827" s="26" t="s">
        <v>327</v>
      </c>
      <c r="W827" s="26" t="s">
        <v>327</v>
      </c>
      <c r="X827" s="26" t="s">
        <v>327</v>
      </c>
      <c r="AA827" s="26" t="s">
        <v>327</v>
      </c>
      <c r="AB827" s="26" t="s">
        <v>327</v>
      </c>
      <c r="AC827" s="26" t="s">
        <v>327</v>
      </c>
      <c r="AD827" s="26" t="s">
        <v>327</v>
      </c>
      <c r="AG827" s="26" t="s">
        <v>327</v>
      </c>
      <c r="AH827" s="26" t="s">
        <v>327</v>
      </c>
      <c r="AI827" s="26" t="s">
        <v>327</v>
      </c>
      <c r="AJ827" s="26" t="s">
        <v>327</v>
      </c>
      <c r="AM827" s="26" t="s">
        <v>327</v>
      </c>
      <c r="AN827" s="26" t="s">
        <v>327</v>
      </c>
      <c r="AO827" s="26" t="s">
        <v>327</v>
      </c>
      <c r="AP827" s="26" t="s">
        <v>327</v>
      </c>
      <c r="AS827" s="26" t="s">
        <v>327</v>
      </c>
      <c r="AT827" s="26" t="s">
        <v>327</v>
      </c>
      <c r="AU827" s="26" t="s">
        <v>327</v>
      </c>
      <c r="AV827" s="26" t="s">
        <v>327</v>
      </c>
      <c r="AY827" s="26" t="s">
        <v>327</v>
      </c>
      <c r="AZ827" s="26" t="s">
        <v>327</v>
      </c>
      <c r="BA827" s="26" t="s">
        <v>327</v>
      </c>
      <c r="BB827" s="26" t="s">
        <v>327</v>
      </c>
      <c r="BE827" s="26" t="s">
        <v>327</v>
      </c>
      <c r="BF827" s="26" t="s">
        <v>327</v>
      </c>
      <c r="BG827" s="26" t="s">
        <v>327</v>
      </c>
      <c r="BH827" s="26" t="s">
        <v>327</v>
      </c>
      <c r="BK827" s="26" t="s">
        <v>327</v>
      </c>
      <c r="BL827" s="26" t="s">
        <v>327</v>
      </c>
      <c r="BM827" s="26" t="s">
        <v>327</v>
      </c>
      <c r="BN827" s="26" t="s">
        <v>327</v>
      </c>
      <c r="BQ827" s="26" t="s">
        <v>327</v>
      </c>
      <c r="BR827" s="26" t="s">
        <v>327</v>
      </c>
      <c r="BS827" s="26" t="s">
        <v>327</v>
      </c>
      <c r="BT827" s="26" t="s">
        <v>327</v>
      </c>
      <c r="BW827" s="26" t="s">
        <v>327</v>
      </c>
      <c r="BX827" s="26" t="s">
        <v>327</v>
      </c>
      <c r="BY827" s="26" t="s">
        <v>327</v>
      </c>
      <c r="BZ827" s="26" t="s">
        <v>327</v>
      </c>
      <c r="CC827" s="26" t="s">
        <v>327</v>
      </c>
      <c r="CD827" s="26" t="s">
        <v>327</v>
      </c>
      <c r="CE827" s="26" t="s">
        <v>327</v>
      </c>
      <c r="CF827" s="26" t="s">
        <v>327</v>
      </c>
      <c r="CI827" s="26" t="s">
        <v>327</v>
      </c>
      <c r="CJ827" s="26" t="s">
        <v>327</v>
      </c>
      <c r="CK827" s="26" t="s">
        <v>327</v>
      </c>
      <c r="CL827" s="26" t="s">
        <v>327</v>
      </c>
      <c r="CO827" s="26" t="s">
        <v>327</v>
      </c>
      <c r="CP827" s="26" t="s">
        <v>327</v>
      </c>
      <c r="CQ827" s="26" t="s">
        <v>327</v>
      </c>
      <c r="CR827" s="26" t="s">
        <v>327</v>
      </c>
      <c r="CU827" s="26" t="s">
        <v>327</v>
      </c>
      <c r="CV827" s="26" t="s">
        <v>327</v>
      </c>
      <c r="CW827" s="26" t="s">
        <v>327</v>
      </c>
      <c r="CX827" s="26" t="s">
        <v>327</v>
      </c>
    </row>
    <row r="828" spans="5:102" x14ac:dyDescent="0.45">
      <c r="E828" s="26" t="s">
        <v>327</v>
      </c>
      <c r="F828" s="26" t="s">
        <v>327</v>
      </c>
      <c r="G828" s="26" t="s">
        <v>327</v>
      </c>
      <c r="H828" s="26" t="s">
        <v>327</v>
      </c>
      <c r="I828" s="26" t="s">
        <v>327</v>
      </c>
      <c r="J828" s="26" t="s">
        <v>327</v>
      </c>
      <c r="K828" s="26" t="s">
        <v>327</v>
      </c>
      <c r="L828" s="26" t="s">
        <v>327</v>
      </c>
      <c r="M828" s="26" t="s">
        <v>327</v>
      </c>
      <c r="O828" s="26" t="s">
        <v>327</v>
      </c>
      <c r="P828" s="26" t="s">
        <v>327</v>
      </c>
      <c r="Q828" s="26" t="s">
        <v>327</v>
      </c>
      <c r="R828" s="26" t="s">
        <v>327</v>
      </c>
      <c r="U828" s="26" t="s">
        <v>327</v>
      </c>
      <c r="V828" s="26" t="s">
        <v>327</v>
      </c>
      <c r="W828" s="26" t="s">
        <v>327</v>
      </c>
      <c r="X828" s="26" t="s">
        <v>327</v>
      </c>
      <c r="AA828" s="26" t="s">
        <v>327</v>
      </c>
      <c r="AB828" s="26" t="s">
        <v>327</v>
      </c>
      <c r="AC828" s="26" t="s">
        <v>327</v>
      </c>
      <c r="AD828" s="26" t="s">
        <v>327</v>
      </c>
      <c r="AG828" s="26" t="s">
        <v>327</v>
      </c>
      <c r="AH828" s="26" t="s">
        <v>327</v>
      </c>
      <c r="AI828" s="26" t="s">
        <v>327</v>
      </c>
      <c r="AJ828" s="26" t="s">
        <v>327</v>
      </c>
      <c r="AM828" s="26" t="s">
        <v>327</v>
      </c>
      <c r="AN828" s="26" t="s">
        <v>327</v>
      </c>
      <c r="AO828" s="26" t="s">
        <v>327</v>
      </c>
      <c r="AP828" s="26" t="s">
        <v>327</v>
      </c>
      <c r="AS828" s="26" t="s">
        <v>327</v>
      </c>
      <c r="AT828" s="26" t="s">
        <v>327</v>
      </c>
      <c r="AU828" s="26" t="s">
        <v>327</v>
      </c>
      <c r="AV828" s="26" t="s">
        <v>327</v>
      </c>
      <c r="AY828" s="26" t="s">
        <v>327</v>
      </c>
      <c r="AZ828" s="26" t="s">
        <v>327</v>
      </c>
      <c r="BA828" s="26" t="s">
        <v>327</v>
      </c>
      <c r="BB828" s="26" t="s">
        <v>327</v>
      </c>
      <c r="BE828" s="26" t="s">
        <v>327</v>
      </c>
      <c r="BF828" s="26" t="s">
        <v>327</v>
      </c>
      <c r="BG828" s="26" t="s">
        <v>327</v>
      </c>
      <c r="BH828" s="26" t="s">
        <v>327</v>
      </c>
      <c r="BK828" s="26" t="s">
        <v>327</v>
      </c>
      <c r="BL828" s="26" t="s">
        <v>327</v>
      </c>
      <c r="BM828" s="26" t="s">
        <v>327</v>
      </c>
      <c r="BN828" s="26" t="s">
        <v>327</v>
      </c>
      <c r="BQ828" s="26" t="s">
        <v>327</v>
      </c>
      <c r="BR828" s="26" t="s">
        <v>327</v>
      </c>
      <c r="BS828" s="26" t="s">
        <v>327</v>
      </c>
      <c r="BT828" s="26" t="s">
        <v>327</v>
      </c>
      <c r="BW828" s="26" t="s">
        <v>327</v>
      </c>
      <c r="BX828" s="26" t="s">
        <v>327</v>
      </c>
      <c r="BY828" s="26" t="s">
        <v>327</v>
      </c>
      <c r="BZ828" s="26" t="s">
        <v>327</v>
      </c>
      <c r="CC828" s="26" t="s">
        <v>327</v>
      </c>
      <c r="CD828" s="26" t="s">
        <v>327</v>
      </c>
      <c r="CE828" s="26" t="s">
        <v>327</v>
      </c>
      <c r="CF828" s="26" t="s">
        <v>327</v>
      </c>
      <c r="CI828" s="26" t="s">
        <v>327</v>
      </c>
      <c r="CJ828" s="26" t="s">
        <v>327</v>
      </c>
      <c r="CK828" s="26" t="s">
        <v>327</v>
      </c>
      <c r="CL828" s="26" t="s">
        <v>327</v>
      </c>
      <c r="CO828" s="26" t="s">
        <v>327</v>
      </c>
      <c r="CP828" s="26" t="s">
        <v>327</v>
      </c>
      <c r="CQ828" s="26" t="s">
        <v>327</v>
      </c>
      <c r="CR828" s="26" t="s">
        <v>327</v>
      </c>
      <c r="CU828" s="26" t="s">
        <v>327</v>
      </c>
      <c r="CV828" s="26" t="s">
        <v>327</v>
      </c>
      <c r="CW828" s="26" t="s">
        <v>327</v>
      </c>
      <c r="CX828" s="26" t="s">
        <v>327</v>
      </c>
    </row>
    <row r="829" spans="5:102" x14ac:dyDescent="0.45">
      <c r="E829" s="26" t="s">
        <v>327</v>
      </c>
      <c r="F829" s="26" t="s">
        <v>327</v>
      </c>
      <c r="G829" s="26" t="s">
        <v>327</v>
      </c>
      <c r="H829" s="26" t="s">
        <v>327</v>
      </c>
      <c r="I829" s="26" t="s">
        <v>327</v>
      </c>
      <c r="J829" s="26" t="s">
        <v>327</v>
      </c>
      <c r="K829" s="26" t="s">
        <v>327</v>
      </c>
      <c r="L829" s="26" t="s">
        <v>327</v>
      </c>
      <c r="M829" s="26" t="s">
        <v>327</v>
      </c>
      <c r="O829" s="26" t="s">
        <v>327</v>
      </c>
      <c r="P829" s="26" t="s">
        <v>327</v>
      </c>
      <c r="Q829" s="26" t="s">
        <v>327</v>
      </c>
      <c r="R829" s="26" t="s">
        <v>327</v>
      </c>
      <c r="U829" s="26" t="s">
        <v>327</v>
      </c>
      <c r="V829" s="26" t="s">
        <v>327</v>
      </c>
      <c r="W829" s="26" t="s">
        <v>327</v>
      </c>
      <c r="X829" s="26" t="s">
        <v>327</v>
      </c>
      <c r="AA829" s="26" t="s">
        <v>327</v>
      </c>
      <c r="AB829" s="26" t="s">
        <v>327</v>
      </c>
      <c r="AC829" s="26" t="s">
        <v>327</v>
      </c>
      <c r="AD829" s="26" t="s">
        <v>327</v>
      </c>
      <c r="AG829" s="26" t="s">
        <v>327</v>
      </c>
      <c r="AH829" s="26" t="s">
        <v>327</v>
      </c>
      <c r="AI829" s="26" t="s">
        <v>327</v>
      </c>
      <c r="AJ829" s="26" t="s">
        <v>327</v>
      </c>
      <c r="AM829" s="26" t="s">
        <v>327</v>
      </c>
      <c r="AN829" s="26" t="s">
        <v>327</v>
      </c>
      <c r="AO829" s="26" t="s">
        <v>327</v>
      </c>
      <c r="AP829" s="26" t="s">
        <v>327</v>
      </c>
      <c r="AS829" s="26" t="s">
        <v>327</v>
      </c>
      <c r="AT829" s="26" t="s">
        <v>327</v>
      </c>
      <c r="AU829" s="26" t="s">
        <v>327</v>
      </c>
      <c r="AV829" s="26" t="s">
        <v>327</v>
      </c>
      <c r="AY829" s="26" t="s">
        <v>327</v>
      </c>
      <c r="AZ829" s="26" t="s">
        <v>327</v>
      </c>
      <c r="BA829" s="26" t="s">
        <v>327</v>
      </c>
      <c r="BB829" s="26" t="s">
        <v>327</v>
      </c>
      <c r="BE829" s="26" t="s">
        <v>327</v>
      </c>
      <c r="BF829" s="26" t="s">
        <v>327</v>
      </c>
      <c r="BG829" s="26" t="s">
        <v>327</v>
      </c>
      <c r="BH829" s="26" t="s">
        <v>327</v>
      </c>
      <c r="BK829" s="26" t="s">
        <v>327</v>
      </c>
      <c r="BL829" s="26" t="s">
        <v>327</v>
      </c>
      <c r="BM829" s="26" t="s">
        <v>327</v>
      </c>
      <c r="BN829" s="26" t="s">
        <v>327</v>
      </c>
      <c r="BQ829" s="26" t="s">
        <v>327</v>
      </c>
      <c r="BR829" s="26" t="s">
        <v>327</v>
      </c>
      <c r="BS829" s="26" t="s">
        <v>327</v>
      </c>
      <c r="BT829" s="26" t="s">
        <v>327</v>
      </c>
      <c r="BW829" s="26" t="s">
        <v>327</v>
      </c>
      <c r="BX829" s="26" t="s">
        <v>327</v>
      </c>
      <c r="BY829" s="26" t="s">
        <v>327</v>
      </c>
      <c r="BZ829" s="26" t="s">
        <v>327</v>
      </c>
      <c r="CC829" s="26" t="s">
        <v>327</v>
      </c>
      <c r="CD829" s="26" t="s">
        <v>327</v>
      </c>
      <c r="CE829" s="26" t="s">
        <v>327</v>
      </c>
      <c r="CF829" s="26" t="s">
        <v>327</v>
      </c>
      <c r="CI829" s="26" t="s">
        <v>327</v>
      </c>
      <c r="CJ829" s="26" t="s">
        <v>327</v>
      </c>
      <c r="CK829" s="26" t="s">
        <v>327</v>
      </c>
      <c r="CL829" s="26" t="s">
        <v>327</v>
      </c>
      <c r="CO829" s="26" t="s">
        <v>327</v>
      </c>
      <c r="CP829" s="26" t="s">
        <v>327</v>
      </c>
      <c r="CQ829" s="26" t="s">
        <v>327</v>
      </c>
      <c r="CR829" s="26" t="s">
        <v>327</v>
      </c>
      <c r="CU829" s="26" t="s">
        <v>327</v>
      </c>
      <c r="CV829" s="26" t="s">
        <v>327</v>
      </c>
      <c r="CW829" s="26" t="s">
        <v>327</v>
      </c>
      <c r="CX829" s="26" t="s">
        <v>327</v>
      </c>
    </row>
    <row r="830" spans="5:102" x14ac:dyDescent="0.45">
      <c r="E830" s="26" t="s">
        <v>327</v>
      </c>
      <c r="F830" s="26" t="s">
        <v>327</v>
      </c>
      <c r="G830" s="26" t="s">
        <v>327</v>
      </c>
      <c r="H830" s="26" t="s">
        <v>327</v>
      </c>
      <c r="I830" s="26" t="s">
        <v>327</v>
      </c>
      <c r="J830" s="26" t="s">
        <v>327</v>
      </c>
      <c r="K830" s="26" t="s">
        <v>327</v>
      </c>
      <c r="L830" s="26" t="s">
        <v>327</v>
      </c>
      <c r="M830" s="26" t="s">
        <v>327</v>
      </c>
      <c r="O830" s="26" t="s">
        <v>327</v>
      </c>
      <c r="P830" s="26" t="s">
        <v>327</v>
      </c>
      <c r="Q830" s="26" t="s">
        <v>327</v>
      </c>
      <c r="R830" s="26" t="s">
        <v>327</v>
      </c>
      <c r="U830" s="26" t="s">
        <v>327</v>
      </c>
      <c r="V830" s="26" t="s">
        <v>327</v>
      </c>
      <c r="W830" s="26" t="s">
        <v>327</v>
      </c>
      <c r="X830" s="26" t="s">
        <v>327</v>
      </c>
      <c r="AA830" s="26" t="s">
        <v>327</v>
      </c>
      <c r="AB830" s="26" t="s">
        <v>327</v>
      </c>
      <c r="AC830" s="26" t="s">
        <v>327</v>
      </c>
      <c r="AD830" s="26" t="s">
        <v>327</v>
      </c>
      <c r="AG830" s="26" t="s">
        <v>327</v>
      </c>
      <c r="AH830" s="26" t="s">
        <v>327</v>
      </c>
      <c r="AI830" s="26" t="s">
        <v>327</v>
      </c>
      <c r="AJ830" s="26" t="s">
        <v>327</v>
      </c>
      <c r="AM830" s="26" t="s">
        <v>327</v>
      </c>
      <c r="AN830" s="26" t="s">
        <v>327</v>
      </c>
      <c r="AO830" s="26" t="s">
        <v>327</v>
      </c>
      <c r="AP830" s="26" t="s">
        <v>327</v>
      </c>
      <c r="AS830" s="26" t="s">
        <v>327</v>
      </c>
      <c r="AT830" s="26" t="s">
        <v>327</v>
      </c>
      <c r="AU830" s="26" t="s">
        <v>327</v>
      </c>
      <c r="AV830" s="26" t="s">
        <v>327</v>
      </c>
      <c r="AY830" s="26" t="s">
        <v>327</v>
      </c>
      <c r="AZ830" s="26" t="s">
        <v>327</v>
      </c>
      <c r="BA830" s="26" t="s">
        <v>327</v>
      </c>
      <c r="BB830" s="26" t="s">
        <v>327</v>
      </c>
      <c r="BE830" s="26" t="s">
        <v>327</v>
      </c>
      <c r="BF830" s="26" t="s">
        <v>327</v>
      </c>
      <c r="BG830" s="26" t="s">
        <v>327</v>
      </c>
      <c r="BH830" s="26" t="s">
        <v>327</v>
      </c>
      <c r="BK830" s="26" t="s">
        <v>327</v>
      </c>
      <c r="BL830" s="26" t="s">
        <v>327</v>
      </c>
      <c r="BM830" s="26" t="s">
        <v>327</v>
      </c>
      <c r="BN830" s="26" t="s">
        <v>327</v>
      </c>
      <c r="BQ830" s="26" t="s">
        <v>327</v>
      </c>
      <c r="BR830" s="26" t="s">
        <v>327</v>
      </c>
      <c r="BS830" s="26" t="s">
        <v>327</v>
      </c>
      <c r="BT830" s="26" t="s">
        <v>327</v>
      </c>
      <c r="BW830" s="26" t="s">
        <v>327</v>
      </c>
      <c r="BX830" s="26" t="s">
        <v>327</v>
      </c>
      <c r="BY830" s="26" t="s">
        <v>327</v>
      </c>
      <c r="BZ830" s="26" t="s">
        <v>327</v>
      </c>
      <c r="CC830" s="26" t="s">
        <v>327</v>
      </c>
      <c r="CD830" s="26" t="s">
        <v>327</v>
      </c>
      <c r="CE830" s="26" t="s">
        <v>327</v>
      </c>
      <c r="CF830" s="26" t="s">
        <v>327</v>
      </c>
      <c r="CI830" s="26" t="s">
        <v>327</v>
      </c>
      <c r="CJ830" s="26" t="s">
        <v>327</v>
      </c>
      <c r="CK830" s="26" t="s">
        <v>327</v>
      </c>
      <c r="CL830" s="26" t="s">
        <v>327</v>
      </c>
      <c r="CO830" s="26" t="s">
        <v>327</v>
      </c>
      <c r="CP830" s="26" t="s">
        <v>327</v>
      </c>
      <c r="CQ830" s="26" t="s">
        <v>327</v>
      </c>
      <c r="CR830" s="26" t="s">
        <v>327</v>
      </c>
      <c r="CU830" s="26" t="s">
        <v>327</v>
      </c>
      <c r="CV830" s="26" t="s">
        <v>327</v>
      </c>
      <c r="CW830" s="26" t="s">
        <v>327</v>
      </c>
      <c r="CX830" s="26" t="s">
        <v>327</v>
      </c>
    </row>
    <row r="831" spans="5:102" x14ac:dyDescent="0.45">
      <c r="E831" s="26" t="s">
        <v>327</v>
      </c>
      <c r="F831" s="26" t="s">
        <v>327</v>
      </c>
      <c r="G831" s="26" t="s">
        <v>327</v>
      </c>
      <c r="H831" s="26" t="s">
        <v>327</v>
      </c>
      <c r="I831" s="26" t="s">
        <v>327</v>
      </c>
      <c r="J831" s="26" t="s">
        <v>327</v>
      </c>
      <c r="K831" s="26" t="s">
        <v>327</v>
      </c>
      <c r="L831" s="26" t="s">
        <v>327</v>
      </c>
      <c r="M831" s="26" t="s">
        <v>327</v>
      </c>
      <c r="O831" s="26" t="s">
        <v>327</v>
      </c>
      <c r="P831" s="26" t="s">
        <v>327</v>
      </c>
      <c r="Q831" s="26" t="s">
        <v>327</v>
      </c>
      <c r="R831" s="26" t="s">
        <v>327</v>
      </c>
      <c r="U831" s="26" t="s">
        <v>327</v>
      </c>
      <c r="V831" s="26" t="s">
        <v>327</v>
      </c>
      <c r="W831" s="26" t="s">
        <v>327</v>
      </c>
      <c r="X831" s="26" t="s">
        <v>327</v>
      </c>
      <c r="AA831" s="26" t="s">
        <v>327</v>
      </c>
      <c r="AB831" s="26" t="s">
        <v>327</v>
      </c>
      <c r="AC831" s="26" t="s">
        <v>327</v>
      </c>
      <c r="AD831" s="26" t="s">
        <v>327</v>
      </c>
      <c r="AG831" s="26" t="s">
        <v>327</v>
      </c>
      <c r="AH831" s="26" t="s">
        <v>327</v>
      </c>
      <c r="AI831" s="26" t="s">
        <v>327</v>
      </c>
      <c r="AJ831" s="26" t="s">
        <v>327</v>
      </c>
      <c r="AM831" s="26" t="s">
        <v>327</v>
      </c>
      <c r="AN831" s="26" t="s">
        <v>327</v>
      </c>
      <c r="AO831" s="26" t="s">
        <v>327</v>
      </c>
      <c r="AP831" s="26" t="s">
        <v>327</v>
      </c>
      <c r="AS831" s="26" t="s">
        <v>327</v>
      </c>
      <c r="AT831" s="26" t="s">
        <v>327</v>
      </c>
      <c r="AU831" s="26" t="s">
        <v>327</v>
      </c>
      <c r="AV831" s="26" t="s">
        <v>327</v>
      </c>
      <c r="AY831" s="26" t="s">
        <v>327</v>
      </c>
      <c r="AZ831" s="26" t="s">
        <v>327</v>
      </c>
      <c r="BA831" s="26" t="s">
        <v>327</v>
      </c>
      <c r="BB831" s="26" t="s">
        <v>327</v>
      </c>
      <c r="BE831" s="26" t="s">
        <v>327</v>
      </c>
      <c r="BF831" s="26" t="s">
        <v>327</v>
      </c>
      <c r="BG831" s="26" t="s">
        <v>327</v>
      </c>
      <c r="BH831" s="26" t="s">
        <v>327</v>
      </c>
      <c r="BK831" s="26" t="s">
        <v>327</v>
      </c>
      <c r="BL831" s="26" t="s">
        <v>327</v>
      </c>
      <c r="BM831" s="26" t="s">
        <v>327</v>
      </c>
      <c r="BN831" s="26" t="s">
        <v>327</v>
      </c>
      <c r="BQ831" s="26" t="s">
        <v>327</v>
      </c>
      <c r="BR831" s="26" t="s">
        <v>327</v>
      </c>
      <c r="BS831" s="26" t="s">
        <v>327</v>
      </c>
      <c r="BT831" s="26" t="s">
        <v>327</v>
      </c>
      <c r="BW831" s="26" t="s">
        <v>327</v>
      </c>
      <c r="BX831" s="26" t="s">
        <v>327</v>
      </c>
      <c r="BY831" s="26" t="s">
        <v>327</v>
      </c>
      <c r="BZ831" s="26" t="s">
        <v>327</v>
      </c>
      <c r="CC831" s="26" t="s">
        <v>327</v>
      </c>
      <c r="CD831" s="26" t="s">
        <v>327</v>
      </c>
      <c r="CE831" s="26" t="s">
        <v>327</v>
      </c>
      <c r="CF831" s="26" t="s">
        <v>327</v>
      </c>
      <c r="CI831" s="26" t="s">
        <v>327</v>
      </c>
      <c r="CJ831" s="26" t="s">
        <v>327</v>
      </c>
      <c r="CK831" s="26" t="s">
        <v>327</v>
      </c>
      <c r="CL831" s="26" t="s">
        <v>327</v>
      </c>
      <c r="CO831" s="26" t="s">
        <v>327</v>
      </c>
      <c r="CP831" s="26" t="s">
        <v>327</v>
      </c>
      <c r="CQ831" s="26" t="s">
        <v>327</v>
      </c>
      <c r="CR831" s="26" t="s">
        <v>327</v>
      </c>
      <c r="CU831" s="26" t="s">
        <v>327</v>
      </c>
      <c r="CV831" s="26" t="s">
        <v>327</v>
      </c>
      <c r="CW831" s="26" t="s">
        <v>327</v>
      </c>
      <c r="CX831" s="26" t="s">
        <v>327</v>
      </c>
    </row>
    <row r="832" spans="5:102" x14ac:dyDescent="0.45">
      <c r="E832" s="26" t="s">
        <v>327</v>
      </c>
      <c r="F832" s="26" t="s">
        <v>327</v>
      </c>
      <c r="G832" s="26" t="s">
        <v>327</v>
      </c>
      <c r="H832" s="26" t="s">
        <v>327</v>
      </c>
      <c r="I832" s="26" t="s">
        <v>327</v>
      </c>
      <c r="J832" s="26" t="s">
        <v>327</v>
      </c>
      <c r="K832" s="26" t="s">
        <v>327</v>
      </c>
      <c r="L832" s="26" t="s">
        <v>327</v>
      </c>
      <c r="M832" s="26" t="s">
        <v>327</v>
      </c>
      <c r="O832" s="26" t="s">
        <v>327</v>
      </c>
      <c r="P832" s="26" t="s">
        <v>327</v>
      </c>
      <c r="Q832" s="26" t="s">
        <v>327</v>
      </c>
      <c r="R832" s="26" t="s">
        <v>327</v>
      </c>
      <c r="U832" s="26" t="s">
        <v>327</v>
      </c>
      <c r="V832" s="26" t="s">
        <v>327</v>
      </c>
      <c r="W832" s="26" t="s">
        <v>327</v>
      </c>
      <c r="X832" s="26" t="s">
        <v>327</v>
      </c>
      <c r="AA832" s="26" t="s">
        <v>327</v>
      </c>
      <c r="AB832" s="26" t="s">
        <v>327</v>
      </c>
      <c r="AC832" s="26" t="s">
        <v>327</v>
      </c>
      <c r="AD832" s="26" t="s">
        <v>327</v>
      </c>
      <c r="AG832" s="26" t="s">
        <v>327</v>
      </c>
      <c r="AH832" s="26" t="s">
        <v>327</v>
      </c>
      <c r="AI832" s="26" t="s">
        <v>327</v>
      </c>
      <c r="AJ832" s="26" t="s">
        <v>327</v>
      </c>
      <c r="AM832" s="26" t="s">
        <v>327</v>
      </c>
      <c r="AN832" s="26" t="s">
        <v>327</v>
      </c>
      <c r="AO832" s="26" t="s">
        <v>327</v>
      </c>
      <c r="AP832" s="26" t="s">
        <v>327</v>
      </c>
      <c r="AS832" s="26" t="s">
        <v>327</v>
      </c>
      <c r="AT832" s="26" t="s">
        <v>327</v>
      </c>
      <c r="AU832" s="26" t="s">
        <v>327</v>
      </c>
      <c r="AV832" s="26" t="s">
        <v>327</v>
      </c>
      <c r="AY832" s="26" t="s">
        <v>327</v>
      </c>
      <c r="AZ832" s="26" t="s">
        <v>327</v>
      </c>
      <c r="BA832" s="26" t="s">
        <v>327</v>
      </c>
      <c r="BB832" s="26" t="s">
        <v>327</v>
      </c>
      <c r="BE832" s="26" t="s">
        <v>327</v>
      </c>
      <c r="BF832" s="26" t="s">
        <v>327</v>
      </c>
      <c r="BG832" s="26" t="s">
        <v>327</v>
      </c>
      <c r="BH832" s="26" t="s">
        <v>327</v>
      </c>
      <c r="BK832" s="26" t="s">
        <v>327</v>
      </c>
      <c r="BL832" s="26" t="s">
        <v>327</v>
      </c>
      <c r="BM832" s="26" t="s">
        <v>327</v>
      </c>
      <c r="BN832" s="26" t="s">
        <v>327</v>
      </c>
      <c r="BQ832" s="26" t="s">
        <v>327</v>
      </c>
      <c r="BR832" s="26" t="s">
        <v>327</v>
      </c>
      <c r="BS832" s="26" t="s">
        <v>327</v>
      </c>
      <c r="BT832" s="26" t="s">
        <v>327</v>
      </c>
      <c r="BW832" s="26" t="s">
        <v>327</v>
      </c>
      <c r="BX832" s="26" t="s">
        <v>327</v>
      </c>
      <c r="BY832" s="26" t="s">
        <v>327</v>
      </c>
      <c r="BZ832" s="26" t="s">
        <v>327</v>
      </c>
      <c r="CC832" s="26" t="s">
        <v>327</v>
      </c>
      <c r="CD832" s="26" t="s">
        <v>327</v>
      </c>
      <c r="CE832" s="26" t="s">
        <v>327</v>
      </c>
      <c r="CF832" s="26" t="s">
        <v>327</v>
      </c>
      <c r="CI832" s="26" t="s">
        <v>327</v>
      </c>
      <c r="CJ832" s="26" t="s">
        <v>327</v>
      </c>
      <c r="CK832" s="26" t="s">
        <v>327</v>
      </c>
      <c r="CL832" s="26" t="s">
        <v>327</v>
      </c>
      <c r="CO832" s="26" t="s">
        <v>327</v>
      </c>
      <c r="CP832" s="26" t="s">
        <v>327</v>
      </c>
      <c r="CQ832" s="26" t="s">
        <v>327</v>
      </c>
      <c r="CR832" s="26" t="s">
        <v>327</v>
      </c>
      <c r="CU832" s="26" t="s">
        <v>327</v>
      </c>
      <c r="CV832" s="26" t="s">
        <v>327</v>
      </c>
      <c r="CW832" s="26" t="s">
        <v>327</v>
      </c>
      <c r="CX832" s="26" t="s">
        <v>327</v>
      </c>
    </row>
    <row r="833" spans="5:102" x14ac:dyDescent="0.45">
      <c r="E833" s="26" t="s">
        <v>327</v>
      </c>
      <c r="F833" s="26" t="s">
        <v>327</v>
      </c>
      <c r="G833" s="26" t="s">
        <v>327</v>
      </c>
      <c r="H833" s="26" t="s">
        <v>327</v>
      </c>
      <c r="I833" s="26" t="s">
        <v>327</v>
      </c>
      <c r="J833" s="26" t="s">
        <v>327</v>
      </c>
      <c r="K833" s="26" t="s">
        <v>327</v>
      </c>
      <c r="L833" s="26" t="s">
        <v>327</v>
      </c>
      <c r="M833" s="26" t="s">
        <v>327</v>
      </c>
      <c r="O833" s="26" t="s">
        <v>327</v>
      </c>
      <c r="P833" s="26" t="s">
        <v>327</v>
      </c>
      <c r="Q833" s="26" t="s">
        <v>327</v>
      </c>
      <c r="R833" s="26" t="s">
        <v>327</v>
      </c>
      <c r="U833" s="26" t="s">
        <v>327</v>
      </c>
      <c r="V833" s="26" t="s">
        <v>327</v>
      </c>
      <c r="W833" s="26" t="s">
        <v>327</v>
      </c>
      <c r="X833" s="26" t="s">
        <v>327</v>
      </c>
      <c r="AA833" s="26" t="s">
        <v>327</v>
      </c>
      <c r="AB833" s="26" t="s">
        <v>327</v>
      </c>
      <c r="AC833" s="26" t="s">
        <v>327</v>
      </c>
      <c r="AD833" s="26" t="s">
        <v>327</v>
      </c>
      <c r="AG833" s="26" t="s">
        <v>327</v>
      </c>
      <c r="AH833" s="26" t="s">
        <v>327</v>
      </c>
      <c r="AI833" s="26" t="s">
        <v>327</v>
      </c>
      <c r="AJ833" s="26" t="s">
        <v>327</v>
      </c>
      <c r="AM833" s="26" t="s">
        <v>327</v>
      </c>
      <c r="AN833" s="26" t="s">
        <v>327</v>
      </c>
      <c r="AO833" s="26" t="s">
        <v>327</v>
      </c>
      <c r="AP833" s="26" t="s">
        <v>327</v>
      </c>
      <c r="AS833" s="26" t="s">
        <v>327</v>
      </c>
      <c r="AT833" s="26" t="s">
        <v>327</v>
      </c>
      <c r="AU833" s="26" t="s">
        <v>327</v>
      </c>
      <c r="AV833" s="26" t="s">
        <v>327</v>
      </c>
      <c r="AY833" s="26" t="s">
        <v>327</v>
      </c>
      <c r="AZ833" s="26" t="s">
        <v>327</v>
      </c>
      <c r="BA833" s="26" t="s">
        <v>327</v>
      </c>
      <c r="BB833" s="26" t="s">
        <v>327</v>
      </c>
      <c r="BE833" s="26" t="s">
        <v>327</v>
      </c>
      <c r="BF833" s="26" t="s">
        <v>327</v>
      </c>
      <c r="BG833" s="26" t="s">
        <v>327</v>
      </c>
      <c r="BH833" s="26" t="s">
        <v>327</v>
      </c>
      <c r="BK833" s="26" t="s">
        <v>327</v>
      </c>
      <c r="BL833" s="26" t="s">
        <v>327</v>
      </c>
      <c r="BM833" s="26" t="s">
        <v>327</v>
      </c>
      <c r="BN833" s="26" t="s">
        <v>327</v>
      </c>
      <c r="BQ833" s="26" t="s">
        <v>327</v>
      </c>
      <c r="BR833" s="26" t="s">
        <v>327</v>
      </c>
      <c r="BS833" s="26" t="s">
        <v>327</v>
      </c>
      <c r="BT833" s="26" t="s">
        <v>327</v>
      </c>
      <c r="BW833" s="26" t="s">
        <v>327</v>
      </c>
      <c r="BX833" s="26" t="s">
        <v>327</v>
      </c>
      <c r="BY833" s="26" t="s">
        <v>327</v>
      </c>
      <c r="BZ833" s="26" t="s">
        <v>327</v>
      </c>
      <c r="CC833" s="26" t="s">
        <v>327</v>
      </c>
      <c r="CD833" s="26" t="s">
        <v>327</v>
      </c>
      <c r="CE833" s="26" t="s">
        <v>327</v>
      </c>
      <c r="CF833" s="26" t="s">
        <v>327</v>
      </c>
      <c r="CI833" s="26" t="s">
        <v>327</v>
      </c>
      <c r="CJ833" s="26" t="s">
        <v>327</v>
      </c>
      <c r="CK833" s="26" t="s">
        <v>327</v>
      </c>
      <c r="CL833" s="26" t="s">
        <v>327</v>
      </c>
      <c r="CO833" s="26" t="s">
        <v>327</v>
      </c>
      <c r="CP833" s="26" t="s">
        <v>327</v>
      </c>
      <c r="CQ833" s="26" t="s">
        <v>327</v>
      </c>
      <c r="CR833" s="26" t="s">
        <v>327</v>
      </c>
      <c r="CU833" s="26" t="s">
        <v>327</v>
      </c>
      <c r="CV833" s="26" t="s">
        <v>327</v>
      </c>
      <c r="CW833" s="26" t="s">
        <v>327</v>
      </c>
      <c r="CX833" s="26" t="s">
        <v>327</v>
      </c>
    </row>
    <row r="834" spans="5:102" x14ac:dyDescent="0.45">
      <c r="E834" s="26" t="s">
        <v>327</v>
      </c>
      <c r="F834" s="26" t="s">
        <v>327</v>
      </c>
      <c r="G834" s="26" t="s">
        <v>327</v>
      </c>
      <c r="H834" s="26" t="s">
        <v>327</v>
      </c>
      <c r="I834" s="26" t="s">
        <v>327</v>
      </c>
      <c r="J834" s="26" t="s">
        <v>327</v>
      </c>
      <c r="K834" s="26" t="s">
        <v>327</v>
      </c>
      <c r="L834" s="26" t="s">
        <v>327</v>
      </c>
      <c r="M834" s="26" t="s">
        <v>327</v>
      </c>
      <c r="O834" s="26" t="s">
        <v>327</v>
      </c>
      <c r="P834" s="26" t="s">
        <v>327</v>
      </c>
      <c r="Q834" s="26" t="s">
        <v>327</v>
      </c>
      <c r="R834" s="26" t="s">
        <v>327</v>
      </c>
      <c r="U834" s="26" t="s">
        <v>327</v>
      </c>
      <c r="V834" s="26" t="s">
        <v>327</v>
      </c>
      <c r="W834" s="26" t="s">
        <v>327</v>
      </c>
      <c r="X834" s="26" t="s">
        <v>327</v>
      </c>
      <c r="AA834" s="26" t="s">
        <v>327</v>
      </c>
      <c r="AB834" s="26" t="s">
        <v>327</v>
      </c>
      <c r="AC834" s="26" t="s">
        <v>327</v>
      </c>
      <c r="AD834" s="26" t="s">
        <v>327</v>
      </c>
      <c r="AG834" s="26" t="s">
        <v>327</v>
      </c>
      <c r="AH834" s="26" t="s">
        <v>327</v>
      </c>
      <c r="AI834" s="26" t="s">
        <v>327</v>
      </c>
      <c r="AJ834" s="26" t="s">
        <v>327</v>
      </c>
      <c r="AM834" s="26" t="s">
        <v>327</v>
      </c>
      <c r="AN834" s="26" t="s">
        <v>327</v>
      </c>
      <c r="AO834" s="26" t="s">
        <v>327</v>
      </c>
      <c r="AP834" s="26" t="s">
        <v>327</v>
      </c>
      <c r="AS834" s="26" t="s">
        <v>327</v>
      </c>
      <c r="AT834" s="26" t="s">
        <v>327</v>
      </c>
      <c r="AU834" s="26" t="s">
        <v>327</v>
      </c>
      <c r="AV834" s="26" t="s">
        <v>327</v>
      </c>
      <c r="AY834" s="26" t="s">
        <v>327</v>
      </c>
      <c r="AZ834" s="26" t="s">
        <v>327</v>
      </c>
      <c r="BA834" s="26" t="s">
        <v>327</v>
      </c>
      <c r="BB834" s="26" t="s">
        <v>327</v>
      </c>
      <c r="BE834" s="26" t="s">
        <v>327</v>
      </c>
      <c r="BF834" s="26" t="s">
        <v>327</v>
      </c>
      <c r="BG834" s="26" t="s">
        <v>327</v>
      </c>
      <c r="BH834" s="26" t="s">
        <v>327</v>
      </c>
      <c r="BK834" s="26" t="s">
        <v>327</v>
      </c>
      <c r="BL834" s="26" t="s">
        <v>327</v>
      </c>
      <c r="BM834" s="26" t="s">
        <v>327</v>
      </c>
      <c r="BN834" s="26" t="s">
        <v>327</v>
      </c>
      <c r="BQ834" s="26" t="s">
        <v>327</v>
      </c>
      <c r="BR834" s="26" t="s">
        <v>327</v>
      </c>
      <c r="BS834" s="26" t="s">
        <v>327</v>
      </c>
      <c r="BT834" s="26" t="s">
        <v>327</v>
      </c>
      <c r="BW834" s="26" t="s">
        <v>327</v>
      </c>
      <c r="BX834" s="26" t="s">
        <v>327</v>
      </c>
      <c r="BY834" s="26" t="s">
        <v>327</v>
      </c>
      <c r="BZ834" s="26" t="s">
        <v>327</v>
      </c>
      <c r="CC834" s="26" t="s">
        <v>327</v>
      </c>
      <c r="CD834" s="26" t="s">
        <v>327</v>
      </c>
      <c r="CE834" s="26" t="s">
        <v>327</v>
      </c>
      <c r="CF834" s="26" t="s">
        <v>327</v>
      </c>
      <c r="CI834" s="26" t="s">
        <v>327</v>
      </c>
      <c r="CJ834" s="26" t="s">
        <v>327</v>
      </c>
      <c r="CK834" s="26" t="s">
        <v>327</v>
      </c>
      <c r="CL834" s="26" t="s">
        <v>327</v>
      </c>
      <c r="CO834" s="26" t="s">
        <v>327</v>
      </c>
      <c r="CP834" s="26" t="s">
        <v>327</v>
      </c>
      <c r="CQ834" s="26" t="s">
        <v>327</v>
      </c>
      <c r="CR834" s="26" t="s">
        <v>327</v>
      </c>
      <c r="CU834" s="26" t="s">
        <v>327</v>
      </c>
      <c r="CV834" s="26" t="s">
        <v>327</v>
      </c>
      <c r="CW834" s="26" t="s">
        <v>327</v>
      </c>
      <c r="CX834" s="26" t="s">
        <v>327</v>
      </c>
    </row>
    <row r="835" spans="5:102" x14ac:dyDescent="0.45">
      <c r="E835" s="26" t="s">
        <v>327</v>
      </c>
      <c r="F835" s="26" t="s">
        <v>327</v>
      </c>
      <c r="G835" s="26" t="s">
        <v>327</v>
      </c>
      <c r="H835" s="26" t="s">
        <v>327</v>
      </c>
      <c r="I835" s="26" t="s">
        <v>327</v>
      </c>
      <c r="J835" s="26" t="s">
        <v>327</v>
      </c>
      <c r="K835" s="26" t="s">
        <v>327</v>
      </c>
      <c r="L835" s="26" t="s">
        <v>327</v>
      </c>
      <c r="M835" s="26" t="s">
        <v>327</v>
      </c>
      <c r="O835" s="26" t="s">
        <v>327</v>
      </c>
      <c r="P835" s="26" t="s">
        <v>327</v>
      </c>
      <c r="Q835" s="26" t="s">
        <v>327</v>
      </c>
      <c r="R835" s="26" t="s">
        <v>327</v>
      </c>
      <c r="U835" s="26" t="s">
        <v>327</v>
      </c>
      <c r="V835" s="26" t="s">
        <v>327</v>
      </c>
      <c r="W835" s="26" t="s">
        <v>327</v>
      </c>
      <c r="X835" s="26" t="s">
        <v>327</v>
      </c>
      <c r="AA835" s="26" t="s">
        <v>327</v>
      </c>
      <c r="AB835" s="26" t="s">
        <v>327</v>
      </c>
      <c r="AC835" s="26" t="s">
        <v>327</v>
      </c>
      <c r="AD835" s="26" t="s">
        <v>327</v>
      </c>
      <c r="AG835" s="26" t="s">
        <v>327</v>
      </c>
      <c r="AH835" s="26" t="s">
        <v>327</v>
      </c>
      <c r="AI835" s="26" t="s">
        <v>327</v>
      </c>
      <c r="AJ835" s="26" t="s">
        <v>327</v>
      </c>
      <c r="AM835" s="26" t="s">
        <v>327</v>
      </c>
      <c r="AN835" s="26" t="s">
        <v>327</v>
      </c>
      <c r="AO835" s="26" t="s">
        <v>327</v>
      </c>
      <c r="AP835" s="26" t="s">
        <v>327</v>
      </c>
      <c r="AS835" s="26" t="s">
        <v>327</v>
      </c>
      <c r="AT835" s="26" t="s">
        <v>327</v>
      </c>
      <c r="AU835" s="26" t="s">
        <v>327</v>
      </c>
      <c r="AV835" s="26" t="s">
        <v>327</v>
      </c>
      <c r="AY835" s="26" t="s">
        <v>327</v>
      </c>
      <c r="AZ835" s="26" t="s">
        <v>327</v>
      </c>
      <c r="BA835" s="26" t="s">
        <v>327</v>
      </c>
      <c r="BB835" s="26" t="s">
        <v>327</v>
      </c>
      <c r="BE835" s="26" t="s">
        <v>327</v>
      </c>
      <c r="BF835" s="26" t="s">
        <v>327</v>
      </c>
      <c r="BG835" s="26" t="s">
        <v>327</v>
      </c>
      <c r="BH835" s="26" t="s">
        <v>327</v>
      </c>
      <c r="BK835" s="26" t="s">
        <v>327</v>
      </c>
      <c r="BL835" s="26" t="s">
        <v>327</v>
      </c>
      <c r="BM835" s="26" t="s">
        <v>327</v>
      </c>
      <c r="BN835" s="26" t="s">
        <v>327</v>
      </c>
      <c r="BQ835" s="26" t="s">
        <v>327</v>
      </c>
      <c r="BR835" s="26" t="s">
        <v>327</v>
      </c>
      <c r="BS835" s="26" t="s">
        <v>327</v>
      </c>
      <c r="BT835" s="26" t="s">
        <v>327</v>
      </c>
      <c r="BW835" s="26" t="s">
        <v>327</v>
      </c>
      <c r="BX835" s="26" t="s">
        <v>327</v>
      </c>
      <c r="BY835" s="26" t="s">
        <v>327</v>
      </c>
      <c r="BZ835" s="26" t="s">
        <v>327</v>
      </c>
      <c r="CC835" s="26" t="s">
        <v>327</v>
      </c>
      <c r="CD835" s="26" t="s">
        <v>327</v>
      </c>
      <c r="CE835" s="26" t="s">
        <v>327</v>
      </c>
      <c r="CF835" s="26" t="s">
        <v>327</v>
      </c>
      <c r="CI835" s="26" t="s">
        <v>327</v>
      </c>
      <c r="CJ835" s="26" t="s">
        <v>327</v>
      </c>
      <c r="CK835" s="26" t="s">
        <v>327</v>
      </c>
      <c r="CL835" s="26" t="s">
        <v>327</v>
      </c>
      <c r="CO835" s="26" t="s">
        <v>327</v>
      </c>
      <c r="CP835" s="26" t="s">
        <v>327</v>
      </c>
      <c r="CQ835" s="26" t="s">
        <v>327</v>
      </c>
      <c r="CR835" s="26" t="s">
        <v>327</v>
      </c>
      <c r="CU835" s="26" t="s">
        <v>327</v>
      </c>
      <c r="CV835" s="26" t="s">
        <v>327</v>
      </c>
      <c r="CW835" s="26" t="s">
        <v>327</v>
      </c>
      <c r="CX835" s="26" t="s">
        <v>327</v>
      </c>
    </row>
    <row r="836" spans="5:102" x14ac:dyDescent="0.45">
      <c r="E836" s="26" t="s">
        <v>327</v>
      </c>
      <c r="F836" s="26" t="s">
        <v>327</v>
      </c>
      <c r="G836" s="26" t="s">
        <v>327</v>
      </c>
      <c r="H836" s="26" t="s">
        <v>327</v>
      </c>
      <c r="I836" s="26" t="s">
        <v>327</v>
      </c>
      <c r="J836" s="26" t="s">
        <v>327</v>
      </c>
      <c r="K836" s="26" t="s">
        <v>327</v>
      </c>
      <c r="L836" s="26" t="s">
        <v>327</v>
      </c>
      <c r="M836" s="26" t="s">
        <v>327</v>
      </c>
      <c r="O836" s="26" t="s">
        <v>327</v>
      </c>
      <c r="P836" s="26" t="s">
        <v>327</v>
      </c>
      <c r="Q836" s="26" t="s">
        <v>327</v>
      </c>
      <c r="R836" s="26" t="s">
        <v>327</v>
      </c>
      <c r="U836" s="26" t="s">
        <v>327</v>
      </c>
      <c r="V836" s="26" t="s">
        <v>327</v>
      </c>
      <c r="W836" s="26" t="s">
        <v>327</v>
      </c>
      <c r="X836" s="26" t="s">
        <v>327</v>
      </c>
      <c r="AA836" s="26" t="s">
        <v>327</v>
      </c>
      <c r="AB836" s="26" t="s">
        <v>327</v>
      </c>
      <c r="AC836" s="26" t="s">
        <v>327</v>
      </c>
      <c r="AD836" s="26" t="s">
        <v>327</v>
      </c>
      <c r="AG836" s="26" t="s">
        <v>327</v>
      </c>
      <c r="AH836" s="26" t="s">
        <v>327</v>
      </c>
      <c r="AI836" s="26" t="s">
        <v>327</v>
      </c>
      <c r="AJ836" s="26" t="s">
        <v>327</v>
      </c>
      <c r="AM836" s="26" t="s">
        <v>327</v>
      </c>
      <c r="AN836" s="26" t="s">
        <v>327</v>
      </c>
      <c r="AO836" s="26" t="s">
        <v>327</v>
      </c>
      <c r="AP836" s="26" t="s">
        <v>327</v>
      </c>
      <c r="AS836" s="26" t="s">
        <v>327</v>
      </c>
      <c r="AT836" s="26" t="s">
        <v>327</v>
      </c>
      <c r="AU836" s="26" t="s">
        <v>327</v>
      </c>
      <c r="AV836" s="26" t="s">
        <v>327</v>
      </c>
      <c r="AY836" s="26" t="s">
        <v>327</v>
      </c>
      <c r="AZ836" s="26" t="s">
        <v>327</v>
      </c>
      <c r="BA836" s="26" t="s">
        <v>327</v>
      </c>
      <c r="BB836" s="26" t="s">
        <v>327</v>
      </c>
      <c r="BE836" s="26" t="s">
        <v>327</v>
      </c>
      <c r="BF836" s="26" t="s">
        <v>327</v>
      </c>
      <c r="BG836" s="26" t="s">
        <v>327</v>
      </c>
      <c r="BH836" s="26" t="s">
        <v>327</v>
      </c>
      <c r="BK836" s="26" t="s">
        <v>327</v>
      </c>
      <c r="BL836" s="26" t="s">
        <v>327</v>
      </c>
      <c r="BM836" s="26" t="s">
        <v>327</v>
      </c>
      <c r="BN836" s="26" t="s">
        <v>327</v>
      </c>
      <c r="BQ836" s="26" t="s">
        <v>327</v>
      </c>
      <c r="BR836" s="26" t="s">
        <v>327</v>
      </c>
      <c r="BS836" s="26" t="s">
        <v>327</v>
      </c>
      <c r="BT836" s="26" t="s">
        <v>327</v>
      </c>
      <c r="BW836" s="26" t="s">
        <v>327</v>
      </c>
      <c r="BX836" s="26" t="s">
        <v>327</v>
      </c>
      <c r="BY836" s="26" t="s">
        <v>327</v>
      </c>
      <c r="BZ836" s="26" t="s">
        <v>327</v>
      </c>
      <c r="CC836" s="26" t="s">
        <v>327</v>
      </c>
      <c r="CD836" s="26" t="s">
        <v>327</v>
      </c>
      <c r="CE836" s="26" t="s">
        <v>327</v>
      </c>
      <c r="CF836" s="26" t="s">
        <v>327</v>
      </c>
      <c r="CI836" s="26" t="s">
        <v>327</v>
      </c>
      <c r="CJ836" s="26" t="s">
        <v>327</v>
      </c>
      <c r="CK836" s="26" t="s">
        <v>327</v>
      </c>
      <c r="CL836" s="26" t="s">
        <v>327</v>
      </c>
      <c r="CO836" s="26" t="s">
        <v>327</v>
      </c>
      <c r="CP836" s="26" t="s">
        <v>327</v>
      </c>
      <c r="CQ836" s="26" t="s">
        <v>327</v>
      </c>
      <c r="CR836" s="26" t="s">
        <v>327</v>
      </c>
      <c r="CU836" s="26" t="s">
        <v>327</v>
      </c>
      <c r="CV836" s="26" t="s">
        <v>327</v>
      </c>
      <c r="CW836" s="26" t="s">
        <v>327</v>
      </c>
      <c r="CX836" s="26" t="s">
        <v>327</v>
      </c>
    </row>
    <row r="837" spans="5:102" x14ac:dyDescent="0.45">
      <c r="E837" s="26" t="s">
        <v>327</v>
      </c>
      <c r="F837" s="26" t="s">
        <v>327</v>
      </c>
      <c r="G837" s="26" t="s">
        <v>327</v>
      </c>
      <c r="H837" s="26" t="s">
        <v>327</v>
      </c>
      <c r="I837" s="26" t="s">
        <v>327</v>
      </c>
      <c r="J837" s="26" t="s">
        <v>327</v>
      </c>
      <c r="K837" s="26" t="s">
        <v>327</v>
      </c>
      <c r="L837" s="26" t="s">
        <v>327</v>
      </c>
      <c r="M837" s="26" t="s">
        <v>327</v>
      </c>
      <c r="O837" s="26" t="s">
        <v>327</v>
      </c>
      <c r="P837" s="26" t="s">
        <v>327</v>
      </c>
      <c r="Q837" s="26" t="s">
        <v>327</v>
      </c>
      <c r="R837" s="26" t="s">
        <v>327</v>
      </c>
      <c r="U837" s="26" t="s">
        <v>327</v>
      </c>
      <c r="V837" s="26" t="s">
        <v>327</v>
      </c>
      <c r="W837" s="26" t="s">
        <v>327</v>
      </c>
      <c r="X837" s="26" t="s">
        <v>327</v>
      </c>
      <c r="AA837" s="26" t="s">
        <v>327</v>
      </c>
      <c r="AB837" s="26" t="s">
        <v>327</v>
      </c>
      <c r="AC837" s="26" t="s">
        <v>327</v>
      </c>
      <c r="AD837" s="26" t="s">
        <v>327</v>
      </c>
      <c r="AG837" s="26" t="s">
        <v>327</v>
      </c>
      <c r="AH837" s="26" t="s">
        <v>327</v>
      </c>
      <c r="AI837" s="26" t="s">
        <v>327</v>
      </c>
      <c r="AJ837" s="26" t="s">
        <v>327</v>
      </c>
      <c r="AM837" s="26" t="s">
        <v>327</v>
      </c>
      <c r="AN837" s="26" t="s">
        <v>327</v>
      </c>
      <c r="AO837" s="26" t="s">
        <v>327</v>
      </c>
      <c r="AP837" s="26" t="s">
        <v>327</v>
      </c>
      <c r="AS837" s="26" t="s">
        <v>327</v>
      </c>
      <c r="AT837" s="26" t="s">
        <v>327</v>
      </c>
      <c r="AU837" s="26" t="s">
        <v>327</v>
      </c>
      <c r="AV837" s="26" t="s">
        <v>327</v>
      </c>
      <c r="AY837" s="26" t="s">
        <v>327</v>
      </c>
      <c r="AZ837" s="26" t="s">
        <v>327</v>
      </c>
      <c r="BA837" s="26" t="s">
        <v>327</v>
      </c>
      <c r="BB837" s="26" t="s">
        <v>327</v>
      </c>
      <c r="BE837" s="26" t="s">
        <v>327</v>
      </c>
      <c r="BF837" s="26" t="s">
        <v>327</v>
      </c>
      <c r="BG837" s="26" t="s">
        <v>327</v>
      </c>
      <c r="BH837" s="26" t="s">
        <v>327</v>
      </c>
      <c r="BK837" s="26" t="s">
        <v>327</v>
      </c>
      <c r="BL837" s="26" t="s">
        <v>327</v>
      </c>
      <c r="BM837" s="26" t="s">
        <v>327</v>
      </c>
      <c r="BN837" s="26" t="s">
        <v>327</v>
      </c>
      <c r="BQ837" s="26" t="s">
        <v>327</v>
      </c>
      <c r="BR837" s="26" t="s">
        <v>327</v>
      </c>
      <c r="BS837" s="26" t="s">
        <v>327</v>
      </c>
      <c r="BT837" s="26" t="s">
        <v>327</v>
      </c>
      <c r="BW837" s="26" t="s">
        <v>327</v>
      </c>
      <c r="BX837" s="26" t="s">
        <v>327</v>
      </c>
      <c r="BY837" s="26" t="s">
        <v>327</v>
      </c>
      <c r="BZ837" s="26" t="s">
        <v>327</v>
      </c>
      <c r="CC837" s="26" t="s">
        <v>327</v>
      </c>
      <c r="CD837" s="26" t="s">
        <v>327</v>
      </c>
      <c r="CE837" s="26" t="s">
        <v>327</v>
      </c>
      <c r="CF837" s="26" t="s">
        <v>327</v>
      </c>
      <c r="CI837" s="26" t="s">
        <v>327</v>
      </c>
      <c r="CJ837" s="26" t="s">
        <v>327</v>
      </c>
      <c r="CK837" s="26" t="s">
        <v>327</v>
      </c>
      <c r="CL837" s="26" t="s">
        <v>327</v>
      </c>
      <c r="CO837" s="26" t="s">
        <v>327</v>
      </c>
      <c r="CP837" s="26" t="s">
        <v>327</v>
      </c>
      <c r="CQ837" s="26" t="s">
        <v>327</v>
      </c>
      <c r="CR837" s="26" t="s">
        <v>327</v>
      </c>
      <c r="CU837" s="26" t="s">
        <v>327</v>
      </c>
      <c r="CV837" s="26" t="s">
        <v>327</v>
      </c>
      <c r="CW837" s="26" t="s">
        <v>327</v>
      </c>
      <c r="CX837" s="26" t="s">
        <v>327</v>
      </c>
    </row>
    <row r="838" spans="5:102" x14ac:dyDescent="0.45">
      <c r="E838" s="26" t="s">
        <v>327</v>
      </c>
      <c r="F838" s="26" t="s">
        <v>327</v>
      </c>
      <c r="G838" s="26" t="s">
        <v>327</v>
      </c>
      <c r="H838" s="26" t="s">
        <v>327</v>
      </c>
      <c r="I838" s="26" t="s">
        <v>327</v>
      </c>
      <c r="J838" s="26" t="s">
        <v>327</v>
      </c>
      <c r="K838" s="26" t="s">
        <v>327</v>
      </c>
      <c r="L838" s="26" t="s">
        <v>327</v>
      </c>
      <c r="M838" s="26" t="s">
        <v>327</v>
      </c>
      <c r="O838" s="26" t="s">
        <v>327</v>
      </c>
      <c r="P838" s="26" t="s">
        <v>327</v>
      </c>
      <c r="Q838" s="26" t="s">
        <v>327</v>
      </c>
      <c r="R838" s="26" t="s">
        <v>327</v>
      </c>
      <c r="U838" s="26" t="s">
        <v>327</v>
      </c>
      <c r="V838" s="26" t="s">
        <v>327</v>
      </c>
      <c r="W838" s="26" t="s">
        <v>327</v>
      </c>
      <c r="X838" s="26" t="s">
        <v>327</v>
      </c>
      <c r="AA838" s="26" t="s">
        <v>327</v>
      </c>
      <c r="AB838" s="26" t="s">
        <v>327</v>
      </c>
      <c r="AC838" s="26" t="s">
        <v>327</v>
      </c>
      <c r="AD838" s="26" t="s">
        <v>327</v>
      </c>
      <c r="AG838" s="26" t="s">
        <v>327</v>
      </c>
      <c r="AH838" s="26" t="s">
        <v>327</v>
      </c>
      <c r="AI838" s="26" t="s">
        <v>327</v>
      </c>
      <c r="AJ838" s="26" t="s">
        <v>327</v>
      </c>
      <c r="AM838" s="26" t="s">
        <v>327</v>
      </c>
      <c r="AN838" s="26" t="s">
        <v>327</v>
      </c>
      <c r="AO838" s="26" t="s">
        <v>327</v>
      </c>
      <c r="AP838" s="26" t="s">
        <v>327</v>
      </c>
      <c r="AS838" s="26" t="s">
        <v>327</v>
      </c>
      <c r="AT838" s="26" t="s">
        <v>327</v>
      </c>
      <c r="AU838" s="26" t="s">
        <v>327</v>
      </c>
      <c r="AV838" s="26" t="s">
        <v>327</v>
      </c>
      <c r="AY838" s="26" t="s">
        <v>327</v>
      </c>
      <c r="AZ838" s="26" t="s">
        <v>327</v>
      </c>
      <c r="BA838" s="26" t="s">
        <v>327</v>
      </c>
      <c r="BB838" s="26" t="s">
        <v>327</v>
      </c>
      <c r="BE838" s="26" t="s">
        <v>327</v>
      </c>
      <c r="BF838" s="26" t="s">
        <v>327</v>
      </c>
      <c r="BG838" s="26" t="s">
        <v>327</v>
      </c>
      <c r="BH838" s="26" t="s">
        <v>327</v>
      </c>
      <c r="BK838" s="26" t="s">
        <v>327</v>
      </c>
      <c r="BL838" s="26" t="s">
        <v>327</v>
      </c>
      <c r="BM838" s="26" t="s">
        <v>327</v>
      </c>
      <c r="BN838" s="26" t="s">
        <v>327</v>
      </c>
      <c r="BQ838" s="26" t="s">
        <v>327</v>
      </c>
      <c r="BR838" s="26" t="s">
        <v>327</v>
      </c>
      <c r="BS838" s="26" t="s">
        <v>327</v>
      </c>
      <c r="BT838" s="26" t="s">
        <v>327</v>
      </c>
      <c r="BW838" s="26" t="s">
        <v>327</v>
      </c>
      <c r="BX838" s="26" t="s">
        <v>327</v>
      </c>
      <c r="BY838" s="26" t="s">
        <v>327</v>
      </c>
      <c r="BZ838" s="26" t="s">
        <v>327</v>
      </c>
      <c r="CC838" s="26" t="s">
        <v>327</v>
      </c>
      <c r="CD838" s="26" t="s">
        <v>327</v>
      </c>
      <c r="CE838" s="26" t="s">
        <v>327</v>
      </c>
      <c r="CF838" s="26" t="s">
        <v>327</v>
      </c>
      <c r="CI838" s="26" t="s">
        <v>327</v>
      </c>
      <c r="CJ838" s="26" t="s">
        <v>327</v>
      </c>
      <c r="CK838" s="26" t="s">
        <v>327</v>
      </c>
      <c r="CL838" s="26" t="s">
        <v>327</v>
      </c>
      <c r="CO838" s="26" t="s">
        <v>327</v>
      </c>
      <c r="CP838" s="26" t="s">
        <v>327</v>
      </c>
      <c r="CQ838" s="26" t="s">
        <v>327</v>
      </c>
      <c r="CR838" s="26" t="s">
        <v>327</v>
      </c>
      <c r="CU838" s="26" t="s">
        <v>327</v>
      </c>
      <c r="CV838" s="26" t="s">
        <v>327</v>
      </c>
      <c r="CW838" s="26" t="s">
        <v>327</v>
      </c>
      <c r="CX838" s="26" t="s">
        <v>327</v>
      </c>
    </row>
    <row r="839" spans="5:102" x14ac:dyDescent="0.45">
      <c r="E839" s="26" t="s">
        <v>327</v>
      </c>
      <c r="F839" s="26" t="s">
        <v>327</v>
      </c>
      <c r="G839" s="26" t="s">
        <v>327</v>
      </c>
      <c r="H839" s="26" t="s">
        <v>327</v>
      </c>
      <c r="I839" s="26" t="s">
        <v>327</v>
      </c>
      <c r="J839" s="26" t="s">
        <v>327</v>
      </c>
      <c r="K839" s="26" t="s">
        <v>327</v>
      </c>
      <c r="L839" s="26" t="s">
        <v>327</v>
      </c>
      <c r="M839" s="26" t="s">
        <v>327</v>
      </c>
      <c r="O839" s="26" t="s">
        <v>327</v>
      </c>
      <c r="P839" s="26" t="s">
        <v>327</v>
      </c>
      <c r="Q839" s="26" t="s">
        <v>327</v>
      </c>
      <c r="R839" s="26" t="s">
        <v>327</v>
      </c>
      <c r="U839" s="26" t="s">
        <v>327</v>
      </c>
      <c r="V839" s="26" t="s">
        <v>327</v>
      </c>
      <c r="W839" s="26" t="s">
        <v>327</v>
      </c>
      <c r="X839" s="26" t="s">
        <v>327</v>
      </c>
      <c r="AA839" s="26" t="s">
        <v>327</v>
      </c>
      <c r="AB839" s="26" t="s">
        <v>327</v>
      </c>
      <c r="AC839" s="26" t="s">
        <v>327</v>
      </c>
      <c r="AD839" s="26" t="s">
        <v>327</v>
      </c>
      <c r="AG839" s="26" t="s">
        <v>327</v>
      </c>
      <c r="AH839" s="26" t="s">
        <v>327</v>
      </c>
      <c r="AI839" s="26" t="s">
        <v>327</v>
      </c>
      <c r="AJ839" s="26" t="s">
        <v>327</v>
      </c>
      <c r="AM839" s="26" t="s">
        <v>327</v>
      </c>
      <c r="AN839" s="26" t="s">
        <v>327</v>
      </c>
      <c r="AO839" s="26" t="s">
        <v>327</v>
      </c>
      <c r="AP839" s="26" t="s">
        <v>327</v>
      </c>
      <c r="AS839" s="26" t="s">
        <v>327</v>
      </c>
      <c r="AT839" s="26" t="s">
        <v>327</v>
      </c>
      <c r="AU839" s="26" t="s">
        <v>327</v>
      </c>
      <c r="AV839" s="26" t="s">
        <v>327</v>
      </c>
      <c r="AY839" s="26" t="s">
        <v>327</v>
      </c>
      <c r="AZ839" s="26" t="s">
        <v>327</v>
      </c>
      <c r="BA839" s="26" t="s">
        <v>327</v>
      </c>
      <c r="BB839" s="26" t="s">
        <v>327</v>
      </c>
      <c r="BE839" s="26" t="s">
        <v>327</v>
      </c>
      <c r="BF839" s="26" t="s">
        <v>327</v>
      </c>
      <c r="BG839" s="26" t="s">
        <v>327</v>
      </c>
      <c r="BH839" s="26" t="s">
        <v>327</v>
      </c>
      <c r="BK839" s="26" t="s">
        <v>327</v>
      </c>
      <c r="BL839" s="26" t="s">
        <v>327</v>
      </c>
      <c r="BM839" s="26" t="s">
        <v>327</v>
      </c>
      <c r="BN839" s="26" t="s">
        <v>327</v>
      </c>
      <c r="BQ839" s="26" t="s">
        <v>327</v>
      </c>
      <c r="BR839" s="26" t="s">
        <v>327</v>
      </c>
      <c r="BS839" s="26" t="s">
        <v>327</v>
      </c>
      <c r="BT839" s="26" t="s">
        <v>327</v>
      </c>
      <c r="BW839" s="26" t="s">
        <v>327</v>
      </c>
      <c r="BX839" s="26" t="s">
        <v>327</v>
      </c>
      <c r="BY839" s="26" t="s">
        <v>327</v>
      </c>
      <c r="BZ839" s="26" t="s">
        <v>327</v>
      </c>
      <c r="CC839" s="26" t="s">
        <v>327</v>
      </c>
      <c r="CD839" s="26" t="s">
        <v>327</v>
      </c>
      <c r="CE839" s="26" t="s">
        <v>327</v>
      </c>
      <c r="CF839" s="26" t="s">
        <v>327</v>
      </c>
      <c r="CI839" s="26" t="s">
        <v>327</v>
      </c>
      <c r="CJ839" s="26" t="s">
        <v>327</v>
      </c>
      <c r="CK839" s="26" t="s">
        <v>327</v>
      </c>
      <c r="CL839" s="26" t="s">
        <v>327</v>
      </c>
      <c r="CO839" s="26" t="s">
        <v>327</v>
      </c>
      <c r="CP839" s="26" t="s">
        <v>327</v>
      </c>
      <c r="CQ839" s="26" t="s">
        <v>327</v>
      </c>
      <c r="CR839" s="26" t="s">
        <v>327</v>
      </c>
      <c r="CU839" s="26" t="s">
        <v>327</v>
      </c>
      <c r="CV839" s="26" t="s">
        <v>327</v>
      </c>
      <c r="CW839" s="26" t="s">
        <v>327</v>
      </c>
      <c r="CX839" s="26" t="s">
        <v>327</v>
      </c>
    </row>
    <row r="840" spans="5:102" x14ac:dyDescent="0.45">
      <c r="E840" s="26" t="s">
        <v>327</v>
      </c>
      <c r="F840" s="26" t="s">
        <v>327</v>
      </c>
      <c r="G840" s="26" t="s">
        <v>327</v>
      </c>
      <c r="H840" s="26" t="s">
        <v>327</v>
      </c>
      <c r="I840" s="26" t="s">
        <v>327</v>
      </c>
      <c r="J840" s="26" t="s">
        <v>327</v>
      </c>
      <c r="K840" s="26" t="s">
        <v>327</v>
      </c>
      <c r="L840" s="26" t="s">
        <v>327</v>
      </c>
      <c r="M840" s="26" t="s">
        <v>327</v>
      </c>
      <c r="O840" s="26" t="s">
        <v>327</v>
      </c>
      <c r="P840" s="26" t="s">
        <v>327</v>
      </c>
      <c r="Q840" s="26" t="s">
        <v>327</v>
      </c>
      <c r="R840" s="26" t="s">
        <v>327</v>
      </c>
      <c r="U840" s="26" t="s">
        <v>327</v>
      </c>
      <c r="V840" s="26" t="s">
        <v>327</v>
      </c>
      <c r="W840" s="26" t="s">
        <v>327</v>
      </c>
      <c r="X840" s="26" t="s">
        <v>327</v>
      </c>
      <c r="AA840" s="26" t="s">
        <v>327</v>
      </c>
      <c r="AB840" s="26" t="s">
        <v>327</v>
      </c>
      <c r="AC840" s="26" t="s">
        <v>327</v>
      </c>
      <c r="AD840" s="26" t="s">
        <v>327</v>
      </c>
      <c r="AG840" s="26" t="s">
        <v>327</v>
      </c>
      <c r="AH840" s="26" t="s">
        <v>327</v>
      </c>
      <c r="AI840" s="26" t="s">
        <v>327</v>
      </c>
      <c r="AJ840" s="26" t="s">
        <v>327</v>
      </c>
      <c r="AM840" s="26" t="s">
        <v>327</v>
      </c>
      <c r="AN840" s="26" t="s">
        <v>327</v>
      </c>
      <c r="AO840" s="26" t="s">
        <v>327</v>
      </c>
      <c r="AP840" s="26" t="s">
        <v>327</v>
      </c>
      <c r="AS840" s="26" t="s">
        <v>327</v>
      </c>
      <c r="AT840" s="26" t="s">
        <v>327</v>
      </c>
      <c r="AU840" s="26" t="s">
        <v>327</v>
      </c>
      <c r="AV840" s="26" t="s">
        <v>327</v>
      </c>
      <c r="AY840" s="26" t="s">
        <v>327</v>
      </c>
      <c r="AZ840" s="26" t="s">
        <v>327</v>
      </c>
      <c r="BA840" s="26" t="s">
        <v>327</v>
      </c>
      <c r="BB840" s="26" t="s">
        <v>327</v>
      </c>
      <c r="BE840" s="26" t="s">
        <v>327</v>
      </c>
      <c r="BF840" s="26" t="s">
        <v>327</v>
      </c>
      <c r="BG840" s="26" t="s">
        <v>327</v>
      </c>
      <c r="BH840" s="26" t="s">
        <v>327</v>
      </c>
      <c r="BK840" s="26" t="s">
        <v>327</v>
      </c>
      <c r="BL840" s="26" t="s">
        <v>327</v>
      </c>
      <c r="BM840" s="26" t="s">
        <v>327</v>
      </c>
      <c r="BN840" s="26" t="s">
        <v>327</v>
      </c>
      <c r="BQ840" s="26" t="s">
        <v>327</v>
      </c>
      <c r="BR840" s="26" t="s">
        <v>327</v>
      </c>
      <c r="BS840" s="26" t="s">
        <v>327</v>
      </c>
      <c r="BT840" s="26" t="s">
        <v>327</v>
      </c>
      <c r="BW840" s="26" t="s">
        <v>327</v>
      </c>
      <c r="BX840" s="26" t="s">
        <v>327</v>
      </c>
      <c r="BY840" s="26" t="s">
        <v>327</v>
      </c>
      <c r="BZ840" s="26" t="s">
        <v>327</v>
      </c>
      <c r="CC840" s="26" t="s">
        <v>327</v>
      </c>
      <c r="CD840" s="26" t="s">
        <v>327</v>
      </c>
      <c r="CE840" s="26" t="s">
        <v>327</v>
      </c>
      <c r="CF840" s="26" t="s">
        <v>327</v>
      </c>
      <c r="CI840" s="26" t="s">
        <v>327</v>
      </c>
      <c r="CJ840" s="26" t="s">
        <v>327</v>
      </c>
      <c r="CK840" s="26" t="s">
        <v>327</v>
      </c>
      <c r="CL840" s="26" t="s">
        <v>327</v>
      </c>
      <c r="CO840" s="26" t="s">
        <v>327</v>
      </c>
      <c r="CP840" s="26" t="s">
        <v>327</v>
      </c>
      <c r="CQ840" s="26" t="s">
        <v>327</v>
      </c>
      <c r="CR840" s="26" t="s">
        <v>327</v>
      </c>
      <c r="CU840" s="26" t="s">
        <v>327</v>
      </c>
      <c r="CV840" s="26" t="s">
        <v>327</v>
      </c>
      <c r="CW840" s="26" t="s">
        <v>327</v>
      </c>
      <c r="CX840" s="26" t="s">
        <v>327</v>
      </c>
    </row>
    <row r="841" spans="5:102" x14ac:dyDescent="0.45">
      <c r="E841" s="26" t="s">
        <v>327</v>
      </c>
      <c r="F841" s="26" t="s">
        <v>327</v>
      </c>
      <c r="G841" s="26" t="s">
        <v>327</v>
      </c>
      <c r="H841" s="26" t="s">
        <v>327</v>
      </c>
      <c r="I841" s="26" t="s">
        <v>327</v>
      </c>
      <c r="J841" s="26" t="s">
        <v>327</v>
      </c>
      <c r="K841" s="26" t="s">
        <v>327</v>
      </c>
      <c r="L841" s="26" t="s">
        <v>327</v>
      </c>
      <c r="M841" s="26" t="s">
        <v>327</v>
      </c>
      <c r="O841" s="26" t="s">
        <v>327</v>
      </c>
      <c r="P841" s="26" t="s">
        <v>327</v>
      </c>
      <c r="Q841" s="26" t="s">
        <v>327</v>
      </c>
      <c r="R841" s="26" t="s">
        <v>327</v>
      </c>
      <c r="U841" s="26" t="s">
        <v>327</v>
      </c>
      <c r="V841" s="26" t="s">
        <v>327</v>
      </c>
      <c r="W841" s="26" t="s">
        <v>327</v>
      </c>
      <c r="X841" s="26" t="s">
        <v>327</v>
      </c>
      <c r="AA841" s="26" t="s">
        <v>327</v>
      </c>
      <c r="AB841" s="26" t="s">
        <v>327</v>
      </c>
      <c r="AC841" s="26" t="s">
        <v>327</v>
      </c>
      <c r="AD841" s="26" t="s">
        <v>327</v>
      </c>
      <c r="AG841" s="26" t="s">
        <v>327</v>
      </c>
      <c r="AH841" s="26" t="s">
        <v>327</v>
      </c>
      <c r="AI841" s="26" t="s">
        <v>327</v>
      </c>
      <c r="AJ841" s="26" t="s">
        <v>327</v>
      </c>
      <c r="AM841" s="26" t="s">
        <v>327</v>
      </c>
      <c r="AN841" s="26" t="s">
        <v>327</v>
      </c>
      <c r="AO841" s="26" t="s">
        <v>327</v>
      </c>
      <c r="AP841" s="26" t="s">
        <v>327</v>
      </c>
      <c r="AS841" s="26" t="s">
        <v>327</v>
      </c>
      <c r="AT841" s="26" t="s">
        <v>327</v>
      </c>
      <c r="AU841" s="26" t="s">
        <v>327</v>
      </c>
      <c r="AV841" s="26" t="s">
        <v>327</v>
      </c>
      <c r="AY841" s="26" t="s">
        <v>327</v>
      </c>
      <c r="AZ841" s="26" t="s">
        <v>327</v>
      </c>
      <c r="BA841" s="26" t="s">
        <v>327</v>
      </c>
      <c r="BB841" s="26" t="s">
        <v>327</v>
      </c>
      <c r="BE841" s="26" t="s">
        <v>327</v>
      </c>
      <c r="BF841" s="26" t="s">
        <v>327</v>
      </c>
      <c r="BG841" s="26" t="s">
        <v>327</v>
      </c>
      <c r="BH841" s="26" t="s">
        <v>327</v>
      </c>
      <c r="BK841" s="26" t="s">
        <v>327</v>
      </c>
      <c r="BL841" s="26" t="s">
        <v>327</v>
      </c>
      <c r="BM841" s="26" t="s">
        <v>327</v>
      </c>
      <c r="BN841" s="26" t="s">
        <v>327</v>
      </c>
      <c r="BQ841" s="26" t="s">
        <v>327</v>
      </c>
      <c r="BR841" s="26" t="s">
        <v>327</v>
      </c>
      <c r="BS841" s="26" t="s">
        <v>327</v>
      </c>
      <c r="BT841" s="26" t="s">
        <v>327</v>
      </c>
      <c r="BW841" s="26" t="s">
        <v>327</v>
      </c>
      <c r="BX841" s="26" t="s">
        <v>327</v>
      </c>
      <c r="BY841" s="26" t="s">
        <v>327</v>
      </c>
      <c r="BZ841" s="26" t="s">
        <v>327</v>
      </c>
      <c r="CC841" s="26" t="s">
        <v>327</v>
      </c>
      <c r="CD841" s="26" t="s">
        <v>327</v>
      </c>
      <c r="CE841" s="26" t="s">
        <v>327</v>
      </c>
      <c r="CF841" s="26" t="s">
        <v>327</v>
      </c>
      <c r="CI841" s="26" t="s">
        <v>327</v>
      </c>
      <c r="CJ841" s="26" t="s">
        <v>327</v>
      </c>
      <c r="CK841" s="26" t="s">
        <v>327</v>
      </c>
      <c r="CL841" s="26" t="s">
        <v>327</v>
      </c>
      <c r="CO841" s="26" t="s">
        <v>327</v>
      </c>
      <c r="CP841" s="26" t="s">
        <v>327</v>
      </c>
      <c r="CQ841" s="26" t="s">
        <v>327</v>
      </c>
      <c r="CR841" s="26" t="s">
        <v>327</v>
      </c>
      <c r="CU841" s="26" t="s">
        <v>327</v>
      </c>
      <c r="CV841" s="26" t="s">
        <v>327</v>
      </c>
      <c r="CW841" s="26" t="s">
        <v>327</v>
      </c>
      <c r="CX841" s="26" t="s">
        <v>327</v>
      </c>
    </row>
    <row r="842" spans="5:102" x14ac:dyDescent="0.45">
      <c r="E842" s="26" t="s">
        <v>327</v>
      </c>
      <c r="F842" s="26" t="s">
        <v>327</v>
      </c>
      <c r="G842" s="26" t="s">
        <v>327</v>
      </c>
      <c r="H842" s="26" t="s">
        <v>327</v>
      </c>
      <c r="I842" s="26" t="s">
        <v>327</v>
      </c>
      <c r="J842" s="26" t="s">
        <v>327</v>
      </c>
      <c r="K842" s="26" t="s">
        <v>327</v>
      </c>
      <c r="L842" s="26" t="s">
        <v>327</v>
      </c>
      <c r="M842" s="26" t="s">
        <v>327</v>
      </c>
      <c r="O842" s="26" t="s">
        <v>327</v>
      </c>
      <c r="P842" s="26" t="s">
        <v>327</v>
      </c>
      <c r="Q842" s="26" t="s">
        <v>327</v>
      </c>
      <c r="R842" s="26" t="s">
        <v>327</v>
      </c>
      <c r="U842" s="26" t="s">
        <v>327</v>
      </c>
      <c r="V842" s="26" t="s">
        <v>327</v>
      </c>
      <c r="W842" s="26" t="s">
        <v>327</v>
      </c>
      <c r="X842" s="26" t="s">
        <v>327</v>
      </c>
      <c r="AA842" s="26" t="s">
        <v>327</v>
      </c>
      <c r="AB842" s="26" t="s">
        <v>327</v>
      </c>
      <c r="AC842" s="26" t="s">
        <v>327</v>
      </c>
      <c r="AD842" s="26" t="s">
        <v>327</v>
      </c>
      <c r="AG842" s="26" t="s">
        <v>327</v>
      </c>
      <c r="AH842" s="26" t="s">
        <v>327</v>
      </c>
      <c r="AI842" s="26" t="s">
        <v>327</v>
      </c>
      <c r="AJ842" s="26" t="s">
        <v>327</v>
      </c>
      <c r="AM842" s="26" t="s">
        <v>327</v>
      </c>
      <c r="AN842" s="26" t="s">
        <v>327</v>
      </c>
      <c r="AO842" s="26" t="s">
        <v>327</v>
      </c>
      <c r="AP842" s="26" t="s">
        <v>327</v>
      </c>
      <c r="AS842" s="26" t="s">
        <v>327</v>
      </c>
      <c r="AT842" s="26" t="s">
        <v>327</v>
      </c>
      <c r="AU842" s="26" t="s">
        <v>327</v>
      </c>
      <c r="AV842" s="26" t="s">
        <v>327</v>
      </c>
      <c r="AY842" s="26" t="s">
        <v>327</v>
      </c>
      <c r="AZ842" s="26" t="s">
        <v>327</v>
      </c>
      <c r="BA842" s="26" t="s">
        <v>327</v>
      </c>
      <c r="BB842" s="26" t="s">
        <v>327</v>
      </c>
      <c r="BE842" s="26" t="s">
        <v>327</v>
      </c>
      <c r="BF842" s="26" t="s">
        <v>327</v>
      </c>
      <c r="BG842" s="26" t="s">
        <v>327</v>
      </c>
      <c r="BH842" s="26" t="s">
        <v>327</v>
      </c>
      <c r="BK842" s="26" t="s">
        <v>327</v>
      </c>
      <c r="BL842" s="26" t="s">
        <v>327</v>
      </c>
      <c r="BM842" s="26" t="s">
        <v>327</v>
      </c>
      <c r="BN842" s="26" t="s">
        <v>327</v>
      </c>
      <c r="BQ842" s="26" t="s">
        <v>327</v>
      </c>
      <c r="BR842" s="26" t="s">
        <v>327</v>
      </c>
      <c r="BS842" s="26" t="s">
        <v>327</v>
      </c>
      <c r="BT842" s="26" t="s">
        <v>327</v>
      </c>
      <c r="BW842" s="26" t="s">
        <v>327</v>
      </c>
      <c r="BX842" s="26" t="s">
        <v>327</v>
      </c>
      <c r="BY842" s="26" t="s">
        <v>327</v>
      </c>
      <c r="BZ842" s="26" t="s">
        <v>327</v>
      </c>
      <c r="CC842" s="26" t="s">
        <v>327</v>
      </c>
      <c r="CD842" s="26" t="s">
        <v>327</v>
      </c>
      <c r="CE842" s="26" t="s">
        <v>327</v>
      </c>
      <c r="CF842" s="26" t="s">
        <v>327</v>
      </c>
      <c r="CI842" s="26" t="s">
        <v>327</v>
      </c>
      <c r="CJ842" s="26" t="s">
        <v>327</v>
      </c>
      <c r="CK842" s="26" t="s">
        <v>327</v>
      </c>
      <c r="CL842" s="26" t="s">
        <v>327</v>
      </c>
      <c r="CO842" s="26" t="s">
        <v>327</v>
      </c>
      <c r="CP842" s="26" t="s">
        <v>327</v>
      </c>
      <c r="CQ842" s="26" t="s">
        <v>327</v>
      </c>
      <c r="CR842" s="26" t="s">
        <v>327</v>
      </c>
      <c r="CU842" s="26" t="s">
        <v>327</v>
      </c>
      <c r="CV842" s="26" t="s">
        <v>327</v>
      </c>
      <c r="CW842" s="26" t="s">
        <v>327</v>
      </c>
      <c r="CX842" s="26" t="s">
        <v>327</v>
      </c>
    </row>
    <row r="843" spans="5:102" x14ac:dyDescent="0.45">
      <c r="E843" s="26" t="s">
        <v>327</v>
      </c>
      <c r="F843" s="26" t="s">
        <v>327</v>
      </c>
      <c r="G843" s="26" t="s">
        <v>327</v>
      </c>
      <c r="H843" s="26" t="s">
        <v>327</v>
      </c>
      <c r="I843" s="26" t="s">
        <v>327</v>
      </c>
      <c r="J843" s="26" t="s">
        <v>327</v>
      </c>
      <c r="K843" s="26" t="s">
        <v>327</v>
      </c>
      <c r="L843" s="26" t="s">
        <v>327</v>
      </c>
      <c r="M843" s="26" t="s">
        <v>327</v>
      </c>
      <c r="O843" s="26" t="s">
        <v>327</v>
      </c>
      <c r="P843" s="26" t="s">
        <v>327</v>
      </c>
      <c r="Q843" s="26" t="s">
        <v>327</v>
      </c>
      <c r="R843" s="26" t="s">
        <v>327</v>
      </c>
      <c r="U843" s="26" t="s">
        <v>327</v>
      </c>
      <c r="V843" s="26" t="s">
        <v>327</v>
      </c>
      <c r="W843" s="26" t="s">
        <v>327</v>
      </c>
      <c r="X843" s="26" t="s">
        <v>327</v>
      </c>
      <c r="AA843" s="26" t="s">
        <v>327</v>
      </c>
      <c r="AB843" s="26" t="s">
        <v>327</v>
      </c>
      <c r="AC843" s="26" t="s">
        <v>327</v>
      </c>
      <c r="AD843" s="26" t="s">
        <v>327</v>
      </c>
      <c r="AG843" s="26" t="s">
        <v>327</v>
      </c>
      <c r="AH843" s="26" t="s">
        <v>327</v>
      </c>
      <c r="AI843" s="26" t="s">
        <v>327</v>
      </c>
      <c r="AJ843" s="26" t="s">
        <v>327</v>
      </c>
      <c r="AM843" s="26" t="s">
        <v>327</v>
      </c>
      <c r="AN843" s="26" t="s">
        <v>327</v>
      </c>
      <c r="AO843" s="26" t="s">
        <v>327</v>
      </c>
      <c r="AP843" s="26" t="s">
        <v>327</v>
      </c>
      <c r="AS843" s="26" t="s">
        <v>327</v>
      </c>
      <c r="AT843" s="26" t="s">
        <v>327</v>
      </c>
      <c r="AU843" s="26" t="s">
        <v>327</v>
      </c>
      <c r="AV843" s="26" t="s">
        <v>327</v>
      </c>
      <c r="AY843" s="26" t="s">
        <v>327</v>
      </c>
      <c r="AZ843" s="26" t="s">
        <v>327</v>
      </c>
      <c r="BA843" s="26" t="s">
        <v>327</v>
      </c>
      <c r="BB843" s="26" t="s">
        <v>327</v>
      </c>
      <c r="BE843" s="26" t="s">
        <v>327</v>
      </c>
      <c r="BF843" s="26" t="s">
        <v>327</v>
      </c>
      <c r="BG843" s="26" t="s">
        <v>327</v>
      </c>
      <c r="BH843" s="26" t="s">
        <v>327</v>
      </c>
      <c r="BK843" s="26" t="s">
        <v>327</v>
      </c>
      <c r="BL843" s="26" t="s">
        <v>327</v>
      </c>
      <c r="BM843" s="26" t="s">
        <v>327</v>
      </c>
      <c r="BN843" s="26" t="s">
        <v>327</v>
      </c>
      <c r="BQ843" s="26" t="s">
        <v>327</v>
      </c>
      <c r="BR843" s="26" t="s">
        <v>327</v>
      </c>
      <c r="BS843" s="26" t="s">
        <v>327</v>
      </c>
      <c r="BT843" s="26" t="s">
        <v>327</v>
      </c>
      <c r="BW843" s="26" t="s">
        <v>327</v>
      </c>
      <c r="BX843" s="26" t="s">
        <v>327</v>
      </c>
      <c r="BY843" s="26" t="s">
        <v>327</v>
      </c>
      <c r="BZ843" s="26" t="s">
        <v>327</v>
      </c>
      <c r="CC843" s="26" t="s">
        <v>327</v>
      </c>
      <c r="CD843" s="26" t="s">
        <v>327</v>
      </c>
      <c r="CE843" s="26" t="s">
        <v>327</v>
      </c>
      <c r="CF843" s="26" t="s">
        <v>327</v>
      </c>
      <c r="CI843" s="26" t="s">
        <v>327</v>
      </c>
      <c r="CJ843" s="26" t="s">
        <v>327</v>
      </c>
      <c r="CK843" s="26" t="s">
        <v>327</v>
      </c>
      <c r="CL843" s="26" t="s">
        <v>327</v>
      </c>
      <c r="CO843" s="26" t="s">
        <v>327</v>
      </c>
      <c r="CP843" s="26" t="s">
        <v>327</v>
      </c>
      <c r="CQ843" s="26" t="s">
        <v>327</v>
      </c>
      <c r="CR843" s="26" t="s">
        <v>327</v>
      </c>
      <c r="CU843" s="26" t="s">
        <v>327</v>
      </c>
      <c r="CV843" s="26" t="s">
        <v>327</v>
      </c>
      <c r="CW843" s="26" t="s">
        <v>327</v>
      </c>
      <c r="CX843" s="26" t="s">
        <v>327</v>
      </c>
    </row>
    <row r="844" spans="5:102" x14ac:dyDescent="0.45">
      <c r="E844" s="26" t="s">
        <v>327</v>
      </c>
      <c r="F844" s="26" t="s">
        <v>327</v>
      </c>
      <c r="G844" s="26" t="s">
        <v>327</v>
      </c>
      <c r="H844" s="26" t="s">
        <v>327</v>
      </c>
      <c r="I844" s="26" t="s">
        <v>327</v>
      </c>
      <c r="J844" s="26" t="s">
        <v>327</v>
      </c>
      <c r="K844" s="26" t="s">
        <v>327</v>
      </c>
      <c r="L844" s="26" t="s">
        <v>327</v>
      </c>
      <c r="M844" s="26" t="s">
        <v>327</v>
      </c>
      <c r="O844" s="26" t="s">
        <v>327</v>
      </c>
      <c r="P844" s="26" t="s">
        <v>327</v>
      </c>
      <c r="Q844" s="26" t="s">
        <v>327</v>
      </c>
      <c r="R844" s="26" t="s">
        <v>327</v>
      </c>
      <c r="U844" s="26" t="s">
        <v>327</v>
      </c>
      <c r="V844" s="26" t="s">
        <v>327</v>
      </c>
      <c r="W844" s="26" t="s">
        <v>327</v>
      </c>
      <c r="X844" s="26" t="s">
        <v>327</v>
      </c>
      <c r="AA844" s="26" t="s">
        <v>327</v>
      </c>
      <c r="AB844" s="26" t="s">
        <v>327</v>
      </c>
      <c r="AC844" s="26" t="s">
        <v>327</v>
      </c>
      <c r="AD844" s="26" t="s">
        <v>327</v>
      </c>
      <c r="AG844" s="26" t="s">
        <v>327</v>
      </c>
      <c r="AH844" s="26" t="s">
        <v>327</v>
      </c>
      <c r="AI844" s="26" t="s">
        <v>327</v>
      </c>
      <c r="AJ844" s="26" t="s">
        <v>327</v>
      </c>
      <c r="AM844" s="26" t="s">
        <v>327</v>
      </c>
      <c r="AN844" s="26" t="s">
        <v>327</v>
      </c>
      <c r="AO844" s="26" t="s">
        <v>327</v>
      </c>
      <c r="AP844" s="26" t="s">
        <v>327</v>
      </c>
      <c r="AS844" s="26" t="s">
        <v>327</v>
      </c>
      <c r="AT844" s="26" t="s">
        <v>327</v>
      </c>
      <c r="AU844" s="26" t="s">
        <v>327</v>
      </c>
      <c r="AV844" s="26" t="s">
        <v>327</v>
      </c>
      <c r="AY844" s="26" t="s">
        <v>327</v>
      </c>
      <c r="AZ844" s="26" t="s">
        <v>327</v>
      </c>
      <c r="BA844" s="26" t="s">
        <v>327</v>
      </c>
      <c r="BB844" s="26" t="s">
        <v>327</v>
      </c>
      <c r="BE844" s="26" t="s">
        <v>327</v>
      </c>
      <c r="BF844" s="26" t="s">
        <v>327</v>
      </c>
      <c r="BG844" s="26" t="s">
        <v>327</v>
      </c>
      <c r="BH844" s="26" t="s">
        <v>327</v>
      </c>
      <c r="BK844" s="26" t="s">
        <v>327</v>
      </c>
      <c r="BL844" s="26" t="s">
        <v>327</v>
      </c>
      <c r="BM844" s="26" t="s">
        <v>327</v>
      </c>
      <c r="BN844" s="26" t="s">
        <v>327</v>
      </c>
      <c r="BQ844" s="26" t="s">
        <v>327</v>
      </c>
      <c r="BR844" s="26" t="s">
        <v>327</v>
      </c>
      <c r="BS844" s="26" t="s">
        <v>327</v>
      </c>
      <c r="BT844" s="26" t="s">
        <v>327</v>
      </c>
      <c r="BW844" s="26" t="s">
        <v>327</v>
      </c>
      <c r="BX844" s="26" t="s">
        <v>327</v>
      </c>
      <c r="BY844" s="26" t="s">
        <v>327</v>
      </c>
      <c r="BZ844" s="26" t="s">
        <v>327</v>
      </c>
      <c r="CC844" s="26" t="s">
        <v>327</v>
      </c>
      <c r="CD844" s="26" t="s">
        <v>327</v>
      </c>
      <c r="CE844" s="26" t="s">
        <v>327</v>
      </c>
      <c r="CF844" s="26" t="s">
        <v>327</v>
      </c>
      <c r="CI844" s="26" t="s">
        <v>327</v>
      </c>
      <c r="CJ844" s="26" t="s">
        <v>327</v>
      </c>
      <c r="CK844" s="26" t="s">
        <v>327</v>
      </c>
      <c r="CL844" s="26" t="s">
        <v>327</v>
      </c>
      <c r="CO844" s="26" t="s">
        <v>327</v>
      </c>
      <c r="CP844" s="26" t="s">
        <v>327</v>
      </c>
      <c r="CQ844" s="26" t="s">
        <v>327</v>
      </c>
      <c r="CR844" s="26" t="s">
        <v>327</v>
      </c>
      <c r="CU844" s="26" t="s">
        <v>327</v>
      </c>
      <c r="CV844" s="26" t="s">
        <v>327</v>
      </c>
      <c r="CW844" s="26" t="s">
        <v>327</v>
      </c>
      <c r="CX844" s="26" t="s">
        <v>327</v>
      </c>
    </row>
    <row r="845" spans="5:102" x14ac:dyDescent="0.45">
      <c r="E845" s="26" t="s">
        <v>327</v>
      </c>
      <c r="F845" s="26" t="s">
        <v>327</v>
      </c>
      <c r="G845" s="26" t="s">
        <v>327</v>
      </c>
      <c r="H845" s="26" t="s">
        <v>327</v>
      </c>
      <c r="I845" s="26" t="s">
        <v>327</v>
      </c>
      <c r="J845" s="26" t="s">
        <v>327</v>
      </c>
      <c r="K845" s="26" t="s">
        <v>327</v>
      </c>
      <c r="L845" s="26" t="s">
        <v>327</v>
      </c>
      <c r="M845" s="26" t="s">
        <v>327</v>
      </c>
      <c r="O845" s="26" t="s">
        <v>327</v>
      </c>
      <c r="P845" s="26" t="s">
        <v>327</v>
      </c>
      <c r="Q845" s="26" t="s">
        <v>327</v>
      </c>
      <c r="R845" s="26" t="s">
        <v>327</v>
      </c>
      <c r="U845" s="26" t="s">
        <v>327</v>
      </c>
      <c r="V845" s="26" t="s">
        <v>327</v>
      </c>
      <c r="W845" s="26" t="s">
        <v>327</v>
      </c>
      <c r="X845" s="26" t="s">
        <v>327</v>
      </c>
      <c r="AA845" s="26" t="s">
        <v>327</v>
      </c>
      <c r="AB845" s="26" t="s">
        <v>327</v>
      </c>
      <c r="AC845" s="26" t="s">
        <v>327</v>
      </c>
      <c r="AD845" s="26" t="s">
        <v>327</v>
      </c>
      <c r="AG845" s="26" t="s">
        <v>327</v>
      </c>
      <c r="AH845" s="26" t="s">
        <v>327</v>
      </c>
      <c r="AI845" s="26" t="s">
        <v>327</v>
      </c>
      <c r="AJ845" s="26" t="s">
        <v>327</v>
      </c>
      <c r="AM845" s="26" t="s">
        <v>327</v>
      </c>
      <c r="AN845" s="26" t="s">
        <v>327</v>
      </c>
      <c r="AO845" s="26" t="s">
        <v>327</v>
      </c>
      <c r="AP845" s="26" t="s">
        <v>327</v>
      </c>
      <c r="AS845" s="26" t="s">
        <v>327</v>
      </c>
      <c r="AT845" s="26" t="s">
        <v>327</v>
      </c>
      <c r="AU845" s="26" t="s">
        <v>327</v>
      </c>
      <c r="AV845" s="26" t="s">
        <v>327</v>
      </c>
      <c r="AY845" s="26" t="s">
        <v>327</v>
      </c>
      <c r="AZ845" s="26" t="s">
        <v>327</v>
      </c>
      <c r="BA845" s="26" t="s">
        <v>327</v>
      </c>
      <c r="BB845" s="26" t="s">
        <v>327</v>
      </c>
      <c r="BE845" s="26" t="s">
        <v>327</v>
      </c>
      <c r="BF845" s="26" t="s">
        <v>327</v>
      </c>
      <c r="BG845" s="26" t="s">
        <v>327</v>
      </c>
      <c r="BH845" s="26" t="s">
        <v>327</v>
      </c>
      <c r="BK845" s="26" t="s">
        <v>327</v>
      </c>
      <c r="BL845" s="26" t="s">
        <v>327</v>
      </c>
      <c r="BM845" s="26" t="s">
        <v>327</v>
      </c>
      <c r="BN845" s="26" t="s">
        <v>327</v>
      </c>
      <c r="BQ845" s="26" t="s">
        <v>327</v>
      </c>
      <c r="BR845" s="26" t="s">
        <v>327</v>
      </c>
      <c r="BS845" s="26" t="s">
        <v>327</v>
      </c>
      <c r="BT845" s="26" t="s">
        <v>327</v>
      </c>
      <c r="BW845" s="26" t="s">
        <v>327</v>
      </c>
      <c r="BX845" s="26" t="s">
        <v>327</v>
      </c>
      <c r="BY845" s="26" t="s">
        <v>327</v>
      </c>
      <c r="BZ845" s="26" t="s">
        <v>327</v>
      </c>
      <c r="CC845" s="26" t="s">
        <v>327</v>
      </c>
      <c r="CD845" s="26" t="s">
        <v>327</v>
      </c>
      <c r="CE845" s="26" t="s">
        <v>327</v>
      </c>
      <c r="CF845" s="26" t="s">
        <v>327</v>
      </c>
      <c r="CI845" s="26" t="s">
        <v>327</v>
      </c>
      <c r="CJ845" s="26" t="s">
        <v>327</v>
      </c>
      <c r="CK845" s="26" t="s">
        <v>327</v>
      </c>
      <c r="CL845" s="26" t="s">
        <v>327</v>
      </c>
      <c r="CO845" s="26" t="s">
        <v>327</v>
      </c>
      <c r="CP845" s="26" t="s">
        <v>327</v>
      </c>
      <c r="CQ845" s="26" t="s">
        <v>327</v>
      </c>
      <c r="CR845" s="26" t="s">
        <v>327</v>
      </c>
      <c r="CU845" s="26" t="s">
        <v>327</v>
      </c>
      <c r="CV845" s="26" t="s">
        <v>327</v>
      </c>
      <c r="CW845" s="26" t="s">
        <v>327</v>
      </c>
      <c r="CX845" s="26" t="s">
        <v>327</v>
      </c>
    </row>
    <row r="846" spans="5:102" x14ac:dyDescent="0.45">
      <c r="E846" s="26" t="s">
        <v>327</v>
      </c>
      <c r="F846" s="26" t="s">
        <v>327</v>
      </c>
      <c r="G846" s="26" t="s">
        <v>327</v>
      </c>
      <c r="H846" s="26" t="s">
        <v>327</v>
      </c>
      <c r="I846" s="26" t="s">
        <v>327</v>
      </c>
      <c r="J846" s="26" t="s">
        <v>327</v>
      </c>
      <c r="K846" s="26" t="s">
        <v>327</v>
      </c>
      <c r="L846" s="26" t="s">
        <v>327</v>
      </c>
      <c r="M846" s="26" t="s">
        <v>327</v>
      </c>
      <c r="O846" s="26" t="s">
        <v>327</v>
      </c>
      <c r="P846" s="26" t="s">
        <v>327</v>
      </c>
      <c r="Q846" s="26" t="s">
        <v>327</v>
      </c>
      <c r="R846" s="26" t="s">
        <v>327</v>
      </c>
      <c r="U846" s="26" t="s">
        <v>327</v>
      </c>
      <c r="V846" s="26" t="s">
        <v>327</v>
      </c>
      <c r="W846" s="26" t="s">
        <v>327</v>
      </c>
      <c r="X846" s="26" t="s">
        <v>327</v>
      </c>
      <c r="AA846" s="26" t="s">
        <v>327</v>
      </c>
      <c r="AB846" s="26" t="s">
        <v>327</v>
      </c>
      <c r="AC846" s="26" t="s">
        <v>327</v>
      </c>
      <c r="AD846" s="26" t="s">
        <v>327</v>
      </c>
      <c r="AG846" s="26" t="s">
        <v>327</v>
      </c>
      <c r="AH846" s="26" t="s">
        <v>327</v>
      </c>
      <c r="AI846" s="26" t="s">
        <v>327</v>
      </c>
      <c r="AJ846" s="26" t="s">
        <v>327</v>
      </c>
      <c r="AM846" s="26" t="s">
        <v>327</v>
      </c>
      <c r="AN846" s="26" t="s">
        <v>327</v>
      </c>
      <c r="AO846" s="26" t="s">
        <v>327</v>
      </c>
      <c r="AP846" s="26" t="s">
        <v>327</v>
      </c>
      <c r="AS846" s="26" t="s">
        <v>327</v>
      </c>
      <c r="AT846" s="26" t="s">
        <v>327</v>
      </c>
      <c r="AU846" s="26" t="s">
        <v>327</v>
      </c>
      <c r="AV846" s="26" t="s">
        <v>327</v>
      </c>
      <c r="AY846" s="26" t="s">
        <v>327</v>
      </c>
      <c r="AZ846" s="26" t="s">
        <v>327</v>
      </c>
      <c r="BA846" s="26" t="s">
        <v>327</v>
      </c>
      <c r="BB846" s="26" t="s">
        <v>327</v>
      </c>
      <c r="BE846" s="26" t="s">
        <v>327</v>
      </c>
      <c r="BF846" s="26" t="s">
        <v>327</v>
      </c>
      <c r="BG846" s="26" t="s">
        <v>327</v>
      </c>
      <c r="BH846" s="26" t="s">
        <v>327</v>
      </c>
      <c r="BK846" s="26" t="s">
        <v>327</v>
      </c>
      <c r="BL846" s="26" t="s">
        <v>327</v>
      </c>
      <c r="BM846" s="26" t="s">
        <v>327</v>
      </c>
      <c r="BN846" s="26" t="s">
        <v>327</v>
      </c>
      <c r="BQ846" s="26" t="s">
        <v>327</v>
      </c>
      <c r="BR846" s="26" t="s">
        <v>327</v>
      </c>
      <c r="BS846" s="26" t="s">
        <v>327</v>
      </c>
      <c r="BT846" s="26" t="s">
        <v>327</v>
      </c>
      <c r="BW846" s="26" t="s">
        <v>327</v>
      </c>
      <c r="BX846" s="26" t="s">
        <v>327</v>
      </c>
      <c r="BY846" s="26" t="s">
        <v>327</v>
      </c>
      <c r="BZ846" s="26" t="s">
        <v>327</v>
      </c>
      <c r="CC846" s="26" t="s">
        <v>327</v>
      </c>
      <c r="CD846" s="26" t="s">
        <v>327</v>
      </c>
      <c r="CE846" s="26" t="s">
        <v>327</v>
      </c>
      <c r="CF846" s="26" t="s">
        <v>327</v>
      </c>
      <c r="CI846" s="26" t="s">
        <v>327</v>
      </c>
      <c r="CJ846" s="26" t="s">
        <v>327</v>
      </c>
      <c r="CK846" s="26" t="s">
        <v>327</v>
      </c>
      <c r="CL846" s="26" t="s">
        <v>327</v>
      </c>
      <c r="CO846" s="26" t="s">
        <v>327</v>
      </c>
      <c r="CP846" s="26" t="s">
        <v>327</v>
      </c>
      <c r="CQ846" s="26" t="s">
        <v>327</v>
      </c>
      <c r="CR846" s="26" t="s">
        <v>327</v>
      </c>
      <c r="CU846" s="26" t="s">
        <v>327</v>
      </c>
      <c r="CV846" s="26" t="s">
        <v>327</v>
      </c>
      <c r="CW846" s="26" t="s">
        <v>327</v>
      </c>
      <c r="CX846" s="26" t="s">
        <v>327</v>
      </c>
    </row>
    <row r="847" spans="5:102" x14ac:dyDescent="0.45">
      <c r="E847" s="26" t="s">
        <v>327</v>
      </c>
      <c r="F847" s="26" t="s">
        <v>327</v>
      </c>
      <c r="G847" s="26" t="s">
        <v>327</v>
      </c>
      <c r="H847" s="26" t="s">
        <v>327</v>
      </c>
      <c r="I847" s="26" t="s">
        <v>327</v>
      </c>
      <c r="J847" s="26" t="s">
        <v>327</v>
      </c>
      <c r="K847" s="26" t="s">
        <v>327</v>
      </c>
      <c r="L847" s="26" t="s">
        <v>327</v>
      </c>
      <c r="M847" s="26" t="s">
        <v>327</v>
      </c>
      <c r="O847" s="26" t="s">
        <v>327</v>
      </c>
      <c r="P847" s="26" t="s">
        <v>327</v>
      </c>
      <c r="Q847" s="26" t="s">
        <v>327</v>
      </c>
      <c r="R847" s="26" t="s">
        <v>327</v>
      </c>
      <c r="U847" s="26" t="s">
        <v>327</v>
      </c>
      <c r="V847" s="26" t="s">
        <v>327</v>
      </c>
      <c r="W847" s="26" t="s">
        <v>327</v>
      </c>
      <c r="X847" s="26" t="s">
        <v>327</v>
      </c>
      <c r="AA847" s="26" t="s">
        <v>327</v>
      </c>
      <c r="AB847" s="26" t="s">
        <v>327</v>
      </c>
      <c r="AC847" s="26" t="s">
        <v>327</v>
      </c>
      <c r="AD847" s="26" t="s">
        <v>327</v>
      </c>
      <c r="AG847" s="26" t="s">
        <v>327</v>
      </c>
      <c r="AH847" s="26" t="s">
        <v>327</v>
      </c>
      <c r="AI847" s="26" t="s">
        <v>327</v>
      </c>
      <c r="AJ847" s="26" t="s">
        <v>327</v>
      </c>
      <c r="AM847" s="26" t="s">
        <v>327</v>
      </c>
      <c r="AN847" s="26" t="s">
        <v>327</v>
      </c>
      <c r="AO847" s="26" t="s">
        <v>327</v>
      </c>
      <c r="AP847" s="26" t="s">
        <v>327</v>
      </c>
      <c r="AS847" s="26" t="s">
        <v>327</v>
      </c>
      <c r="AT847" s="26" t="s">
        <v>327</v>
      </c>
      <c r="AU847" s="26" t="s">
        <v>327</v>
      </c>
      <c r="AV847" s="26" t="s">
        <v>327</v>
      </c>
      <c r="AY847" s="26" t="s">
        <v>327</v>
      </c>
      <c r="AZ847" s="26" t="s">
        <v>327</v>
      </c>
      <c r="BA847" s="26" t="s">
        <v>327</v>
      </c>
      <c r="BB847" s="26" t="s">
        <v>327</v>
      </c>
      <c r="BE847" s="26" t="s">
        <v>327</v>
      </c>
      <c r="BF847" s="26" t="s">
        <v>327</v>
      </c>
      <c r="BG847" s="26" t="s">
        <v>327</v>
      </c>
      <c r="BH847" s="26" t="s">
        <v>327</v>
      </c>
      <c r="BK847" s="26" t="s">
        <v>327</v>
      </c>
      <c r="BL847" s="26" t="s">
        <v>327</v>
      </c>
      <c r="BM847" s="26" t="s">
        <v>327</v>
      </c>
      <c r="BN847" s="26" t="s">
        <v>327</v>
      </c>
      <c r="BQ847" s="26" t="s">
        <v>327</v>
      </c>
      <c r="BR847" s="26" t="s">
        <v>327</v>
      </c>
      <c r="BS847" s="26" t="s">
        <v>327</v>
      </c>
      <c r="BT847" s="26" t="s">
        <v>327</v>
      </c>
      <c r="BW847" s="26" t="s">
        <v>327</v>
      </c>
      <c r="BX847" s="26" t="s">
        <v>327</v>
      </c>
      <c r="BY847" s="26" t="s">
        <v>327</v>
      </c>
      <c r="BZ847" s="26" t="s">
        <v>327</v>
      </c>
      <c r="CC847" s="26" t="s">
        <v>327</v>
      </c>
      <c r="CD847" s="26" t="s">
        <v>327</v>
      </c>
      <c r="CE847" s="26" t="s">
        <v>327</v>
      </c>
      <c r="CF847" s="26" t="s">
        <v>327</v>
      </c>
      <c r="CI847" s="26" t="s">
        <v>327</v>
      </c>
      <c r="CJ847" s="26" t="s">
        <v>327</v>
      </c>
      <c r="CK847" s="26" t="s">
        <v>327</v>
      </c>
      <c r="CL847" s="26" t="s">
        <v>327</v>
      </c>
      <c r="CO847" s="26" t="s">
        <v>327</v>
      </c>
      <c r="CP847" s="26" t="s">
        <v>327</v>
      </c>
      <c r="CQ847" s="26" t="s">
        <v>327</v>
      </c>
      <c r="CR847" s="26" t="s">
        <v>327</v>
      </c>
      <c r="CU847" s="26" t="s">
        <v>327</v>
      </c>
      <c r="CV847" s="26" t="s">
        <v>327</v>
      </c>
      <c r="CW847" s="26" t="s">
        <v>327</v>
      </c>
      <c r="CX847" s="26" t="s">
        <v>327</v>
      </c>
    </row>
    <row r="848" spans="5:102" x14ac:dyDescent="0.45">
      <c r="E848" s="26" t="s">
        <v>327</v>
      </c>
      <c r="F848" s="26" t="s">
        <v>327</v>
      </c>
      <c r="G848" s="26" t="s">
        <v>327</v>
      </c>
      <c r="H848" s="26" t="s">
        <v>327</v>
      </c>
      <c r="I848" s="26" t="s">
        <v>327</v>
      </c>
      <c r="J848" s="26" t="s">
        <v>327</v>
      </c>
      <c r="K848" s="26" t="s">
        <v>327</v>
      </c>
      <c r="L848" s="26" t="s">
        <v>327</v>
      </c>
      <c r="M848" s="26" t="s">
        <v>327</v>
      </c>
      <c r="O848" s="26" t="s">
        <v>327</v>
      </c>
      <c r="P848" s="26" t="s">
        <v>327</v>
      </c>
      <c r="Q848" s="26" t="s">
        <v>327</v>
      </c>
      <c r="R848" s="26" t="s">
        <v>327</v>
      </c>
      <c r="U848" s="26" t="s">
        <v>327</v>
      </c>
      <c r="V848" s="26" t="s">
        <v>327</v>
      </c>
      <c r="W848" s="26" t="s">
        <v>327</v>
      </c>
      <c r="X848" s="26" t="s">
        <v>327</v>
      </c>
      <c r="AA848" s="26" t="s">
        <v>327</v>
      </c>
      <c r="AB848" s="26" t="s">
        <v>327</v>
      </c>
      <c r="AC848" s="26" t="s">
        <v>327</v>
      </c>
      <c r="AD848" s="26" t="s">
        <v>327</v>
      </c>
      <c r="AG848" s="26" t="s">
        <v>327</v>
      </c>
      <c r="AH848" s="26" t="s">
        <v>327</v>
      </c>
      <c r="AI848" s="26" t="s">
        <v>327</v>
      </c>
      <c r="AJ848" s="26" t="s">
        <v>327</v>
      </c>
      <c r="AM848" s="26" t="s">
        <v>327</v>
      </c>
      <c r="AN848" s="26" t="s">
        <v>327</v>
      </c>
      <c r="AO848" s="26" t="s">
        <v>327</v>
      </c>
      <c r="AP848" s="26" t="s">
        <v>327</v>
      </c>
      <c r="AS848" s="26" t="s">
        <v>327</v>
      </c>
      <c r="AT848" s="26" t="s">
        <v>327</v>
      </c>
      <c r="AU848" s="26" t="s">
        <v>327</v>
      </c>
      <c r="AV848" s="26" t="s">
        <v>327</v>
      </c>
      <c r="AY848" s="26" t="s">
        <v>327</v>
      </c>
      <c r="AZ848" s="26" t="s">
        <v>327</v>
      </c>
      <c r="BA848" s="26" t="s">
        <v>327</v>
      </c>
      <c r="BB848" s="26" t="s">
        <v>327</v>
      </c>
      <c r="BE848" s="26" t="s">
        <v>327</v>
      </c>
      <c r="BF848" s="26" t="s">
        <v>327</v>
      </c>
      <c r="BG848" s="26" t="s">
        <v>327</v>
      </c>
      <c r="BH848" s="26" t="s">
        <v>327</v>
      </c>
      <c r="BK848" s="26" t="s">
        <v>327</v>
      </c>
      <c r="BL848" s="26" t="s">
        <v>327</v>
      </c>
      <c r="BM848" s="26" t="s">
        <v>327</v>
      </c>
      <c r="BN848" s="26" t="s">
        <v>327</v>
      </c>
      <c r="BQ848" s="26" t="s">
        <v>327</v>
      </c>
      <c r="BR848" s="26" t="s">
        <v>327</v>
      </c>
      <c r="BS848" s="26" t="s">
        <v>327</v>
      </c>
      <c r="BT848" s="26" t="s">
        <v>327</v>
      </c>
      <c r="BW848" s="26" t="s">
        <v>327</v>
      </c>
      <c r="BX848" s="26" t="s">
        <v>327</v>
      </c>
      <c r="BY848" s="26" t="s">
        <v>327</v>
      </c>
      <c r="BZ848" s="26" t="s">
        <v>327</v>
      </c>
      <c r="CC848" s="26" t="s">
        <v>327</v>
      </c>
      <c r="CD848" s="26" t="s">
        <v>327</v>
      </c>
      <c r="CE848" s="26" t="s">
        <v>327</v>
      </c>
      <c r="CF848" s="26" t="s">
        <v>327</v>
      </c>
      <c r="CI848" s="26" t="s">
        <v>327</v>
      </c>
      <c r="CJ848" s="26" t="s">
        <v>327</v>
      </c>
      <c r="CK848" s="26" t="s">
        <v>327</v>
      </c>
      <c r="CL848" s="26" t="s">
        <v>327</v>
      </c>
      <c r="CO848" s="26" t="s">
        <v>327</v>
      </c>
      <c r="CP848" s="26" t="s">
        <v>327</v>
      </c>
      <c r="CQ848" s="26" t="s">
        <v>327</v>
      </c>
      <c r="CR848" s="26" t="s">
        <v>327</v>
      </c>
      <c r="CU848" s="26" t="s">
        <v>327</v>
      </c>
      <c r="CV848" s="26" t="s">
        <v>327</v>
      </c>
      <c r="CW848" s="26" t="s">
        <v>327</v>
      </c>
      <c r="CX848" s="26" t="s">
        <v>327</v>
      </c>
    </row>
    <row r="849" spans="5:102" x14ac:dyDescent="0.45">
      <c r="E849" s="26" t="s">
        <v>327</v>
      </c>
      <c r="F849" s="26" t="s">
        <v>327</v>
      </c>
      <c r="G849" s="26" t="s">
        <v>327</v>
      </c>
      <c r="H849" s="26" t="s">
        <v>327</v>
      </c>
      <c r="I849" s="26" t="s">
        <v>327</v>
      </c>
      <c r="J849" s="26" t="s">
        <v>327</v>
      </c>
      <c r="K849" s="26" t="s">
        <v>327</v>
      </c>
      <c r="L849" s="26" t="s">
        <v>327</v>
      </c>
      <c r="M849" s="26" t="s">
        <v>327</v>
      </c>
      <c r="O849" s="26" t="s">
        <v>327</v>
      </c>
      <c r="P849" s="26" t="s">
        <v>327</v>
      </c>
      <c r="Q849" s="26" t="s">
        <v>327</v>
      </c>
      <c r="R849" s="26" t="s">
        <v>327</v>
      </c>
      <c r="U849" s="26" t="s">
        <v>327</v>
      </c>
      <c r="V849" s="26" t="s">
        <v>327</v>
      </c>
      <c r="W849" s="26" t="s">
        <v>327</v>
      </c>
      <c r="X849" s="26" t="s">
        <v>327</v>
      </c>
      <c r="AA849" s="26" t="s">
        <v>327</v>
      </c>
      <c r="AB849" s="26" t="s">
        <v>327</v>
      </c>
      <c r="AC849" s="26" t="s">
        <v>327</v>
      </c>
      <c r="AD849" s="26" t="s">
        <v>327</v>
      </c>
      <c r="AG849" s="26" t="s">
        <v>327</v>
      </c>
      <c r="AH849" s="26" t="s">
        <v>327</v>
      </c>
      <c r="AI849" s="26" t="s">
        <v>327</v>
      </c>
      <c r="AJ849" s="26" t="s">
        <v>327</v>
      </c>
      <c r="AM849" s="26" t="s">
        <v>327</v>
      </c>
      <c r="AN849" s="26" t="s">
        <v>327</v>
      </c>
      <c r="AO849" s="26" t="s">
        <v>327</v>
      </c>
      <c r="AP849" s="26" t="s">
        <v>327</v>
      </c>
      <c r="AS849" s="26" t="s">
        <v>327</v>
      </c>
      <c r="AT849" s="26" t="s">
        <v>327</v>
      </c>
      <c r="AU849" s="26" t="s">
        <v>327</v>
      </c>
      <c r="AV849" s="26" t="s">
        <v>327</v>
      </c>
      <c r="AY849" s="26" t="s">
        <v>327</v>
      </c>
      <c r="AZ849" s="26" t="s">
        <v>327</v>
      </c>
      <c r="BA849" s="26" t="s">
        <v>327</v>
      </c>
      <c r="BB849" s="26" t="s">
        <v>327</v>
      </c>
      <c r="BE849" s="26" t="s">
        <v>327</v>
      </c>
      <c r="BF849" s="26" t="s">
        <v>327</v>
      </c>
      <c r="BG849" s="26" t="s">
        <v>327</v>
      </c>
      <c r="BH849" s="26" t="s">
        <v>327</v>
      </c>
      <c r="BK849" s="26" t="s">
        <v>327</v>
      </c>
      <c r="BL849" s="26" t="s">
        <v>327</v>
      </c>
      <c r="BM849" s="26" t="s">
        <v>327</v>
      </c>
      <c r="BN849" s="26" t="s">
        <v>327</v>
      </c>
      <c r="BQ849" s="26" t="s">
        <v>327</v>
      </c>
      <c r="BR849" s="26" t="s">
        <v>327</v>
      </c>
      <c r="BS849" s="26" t="s">
        <v>327</v>
      </c>
      <c r="BT849" s="26" t="s">
        <v>327</v>
      </c>
      <c r="BW849" s="26" t="s">
        <v>327</v>
      </c>
      <c r="BX849" s="26" t="s">
        <v>327</v>
      </c>
      <c r="BY849" s="26" t="s">
        <v>327</v>
      </c>
      <c r="BZ849" s="26" t="s">
        <v>327</v>
      </c>
      <c r="CC849" s="26" t="s">
        <v>327</v>
      </c>
      <c r="CD849" s="26" t="s">
        <v>327</v>
      </c>
      <c r="CE849" s="26" t="s">
        <v>327</v>
      </c>
      <c r="CF849" s="26" t="s">
        <v>327</v>
      </c>
      <c r="CI849" s="26" t="s">
        <v>327</v>
      </c>
      <c r="CJ849" s="26" t="s">
        <v>327</v>
      </c>
      <c r="CK849" s="26" t="s">
        <v>327</v>
      </c>
      <c r="CL849" s="26" t="s">
        <v>327</v>
      </c>
      <c r="CO849" s="26" t="s">
        <v>327</v>
      </c>
      <c r="CP849" s="26" t="s">
        <v>327</v>
      </c>
      <c r="CQ849" s="26" t="s">
        <v>327</v>
      </c>
      <c r="CR849" s="26" t="s">
        <v>327</v>
      </c>
      <c r="CU849" s="26" t="s">
        <v>327</v>
      </c>
      <c r="CV849" s="26" t="s">
        <v>327</v>
      </c>
      <c r="CW849" s="26" t="s">
        <v>327</v>
      </c>
      <c r="CX849" s="26" t="s">
        <v>327</v>
      </c>
    </row>
    <row r="850" spans="5:102" x14ac:dyDescent="0.45">
      <c r="E850" s="26" t="s">
        <v>327</v>
      </c>
      <c r="F850" s="26" t="s">
        <v>327</v>
      </c>
      <c r="G850" s="26" t="s">
        <v>327</v>
      </c>
      <c r="H850" s="26" t="s">
        <v>327</v>
      </c>
      <c r="I850" s="26" t="s">
        <v>327</v>
      </c>
      <c r="J850" s="26" t="s">
        <v>327</v>
      </c>
      <c r="K850" s="26" t="s">
        <v>327</v>
      </c>
      <c r="L850" s="26" t="s">
        <v>327</v>
      </c>
      <c r="M850" s="26" t="s">
        <v>327</v>
      </c>
      <c r="O850" s="26" t="s">
        <v>327</v>
      </c>
      <c r="P850" s="26" t="s">
        <v>327</v>
      </c>
      <c r="Q850" s="26" t="s">
        <v>327</v>
      </c>
      <c r="R850" s="26" t="s">
        <v>327</v>
      </c>
      <c r="U850" s="26" t="s">
        <v>327</v>
      </c>
      <c r="V850" s="26" t="s">
        <v>327</v>
      </c>
      <c r="W850" s="26" t="s">
        <v>327</v>
      </c>
      <c r="X850" s="26" t="s">
        <v>327</v>
      </c>
      <c r="AA850" s="26" t="s">
        <v>327</v>
      </c>
      <c r="AB850" s="26" t="s">
        <v>327</v>
      </c>
      <c r="AC850" s="26" t="s">
        <v>327</v>
      </c>
      <c r="AD850" s="26" t="s">
        <v>327</v>
      </c>
      <c r="AG850" s="26" t="s">
        <v>327</v>
      </c>
      <c r="AH850" s="26" t="s">
        <v>327</v>
      </c>
      <c r="AI850" s="26" t="s">
        <v>327</v>
      </c>
      <c r="AJ850" s="26" t="s">
        <v>327</v>
      </c>
      <c r="AM850" s="26" t="s">
        <v>327</v>
      </c>
      <c r="AN850" s="26" t="s">
        <v>327</v>
      </c>
      <c r="AO850" s="26" t="s">
        <v>327</v>
      </c>
      <c r="AP850" s="26" t="s">
        <v>327</v>
      </c>
      <c r="AS850" s="26" t="s">
        <v>327</v>
      </c>
      <c r="AT850" s="26" t="s">
        <v>327</v>
      </c>
      <c r="AU850" s="26" t="s">
        <v>327</v>
      </c>
      <c r="AV850" s="26" t="s">
        <v>327</v>
      </c>
      <c r="AY850" s="26" t="s">
        <v>327</v>
      </c>
      <c r="AZ850" s="26" t="s">
        <v>327</v>
      </c>
      <c r="BA850" s="26" t="s">
        <v>327</v>
      </c>
      <c r="BB850" s="26" t="s">
        <v>327</v>
      </c>
      <c r="BE850" s="26" t="s">
        <v>327</v>
      </c>
      <c r="BF850" s="26" t="s">
        <v>327</v>
      </c>
      <c r="BG850" s="26" t="s">
        <v>327</v>
      </c>
      <c r="BH850" s="26" t="s">
        <v>327</v>
      </c>
      <c r="BK850" s="26" t="s">
        <v>327</v>
      </c>
      <c r="BL850" s="26" t="s">
        <v>327</v>
      </c>
      <c r="BM850" s="26" t="s">
        <v>327</v>
      </c>
      <c r="BN850" s="26" t="s">
        <v>327</v>
      </c>
      <c r="BQ850" s="26" t="s">
        <v>327</v>
      </c>
      <c r="BR850" s="26" t="s">
        <v>327</v>
      </c>
      <c r="BS850" s="26" t="s">
        <v>327</v>
      </c>
      <c r="BT850" s="26" t="s">
        <v>327</v>
      </c>
      <c r="BW850" s="26" t="s">
        <v>327</v>
      </c>
      <c r="BX850" s="26" t="s">
        <v>327</v>
      </c>
      <c r="BY850" s="26" t="s">
        <v>327</v>
      </c>
      <c r="BZ850" s="26" t="s">
        <v>327</v>
      </c>
      <c r="CC850" s="26" t="s">
        <v>327</v>
      </c>
      <c r="CD850" s="26" t="s">
        <v>327</v>
      </c>
      <c r="CE850" s="26" t="s">
        <v>327</v>
      </c>
      <c r="CF850" s="26" t="s">
        <v>327</v>
      </c>
      <c r="CI850" s="26" t="s">
        <v>327</v>
      </c>
      <c r="CJ850" s="26" t="s">
        <v>327</v>
      </c>
      <c r="CK850" s="26" t="s">
        <v>327</v>
      </c>
      <c r="CL850" s="26" t="s">
        <v>327</v>
      </c>
      <c r="CO850" s="26" t="s">
        <v>327</v>
      </c>
      <c r="CP850" s="26" t="s">
        <v>327</v>
      </c>
      <c r="CQ850" s="26" t="s">
        <v>327</v>
      </c>
      <c r="CR850" s="26" t="s">
        <v>327</v>
      </c>
      <c r="CU850" s="26" t="s">
        <v>327</v>
      </c>
      <c r="CV850" s="26" t="s">
        <v>327</v>
      </c>
      <c r="CW850" s="26" t="s">
        <v>327</v>
      </c>
      <c r="CX850" s="26" t="s">
        <v>327</v>
      </c>
    </row>
    <row r="851" spans="5:102" x14ac:dyDescent="0.45">
      <c r="E851" s="26" t="s">
        <v>327</v>
      </c>
      <c r="F851" s="26" t="s">
        <v>327</v>
      </c>
      <c r="G851" s="26" t="s">
        <v>327</v>
      </c>
      <c r="H851" s="26" t="s">
        <v>327</v>
      </c>
      <c r="I851" s="26" t="s">
        <v>327</v>
      </c>
      <c r="J851" s="26" t="s">
        <v>327</v>
      </c>
      <c r="K851" s="26" t="s">
        <v>327</v>
      </c>
      <c r="L851" s="26" t="s">
        <v>327</v>
      </c>
      <c r="M851" s="26" t="s">
        <v>327</v>
      </c>
      <c r="O851" s="26" t="s">
        <v>327</v>
      </c>
      <c r="P851" s="26" t="s">
        <v>327</v>
      </c>
      <c r="Q851" s="26" t="s">
        <v>327</v>
      </c>
      <c r="R851" s="26" t="s">
        <v>327</v>
      </c>
      <c r="U851" s="26" t="s">
        <v>327</v>
      </c>
      <c r="V851" s="26" t="s">
        <v>327</v>
      </c>
      <c r="W851" s="26" t="s">
        <v>327</v>
      </c>
      <c r="X851" s="26" t="s">
        <v>327</v>
      </c>
      <c r="AA851" s="26" t="s">
        <v>327</v>
      </c>
      <c r="AB851" s="26" t="s">
        <v>327</v>
      </c>
      <c r="AC851" s="26" t="s">
        <v>327</v>
      </c>
      <c r="AD851" s="26" t="s">
        <v>327</v>
      </c>
      <c r="AG851" s="26" t="s">
        <v>327</v>
      </c>
      <c r="AH851" s="26" t="s">
        <v>327</v>
      </c>
      <c r="AI851" s="26" t="s">
        <v>327</v>
      </c>
      <c r="AJ851" s="26" t="s">
        <v>327</v>
      </c>
      <c r="AM851" s="26" t="s">
        <v>327</v>
      </c>
      <c r="AN851" s="26" t="s">
        <v>327</v>
      </c>
      <c r="AO851" s="26" t="s">
        <v>327</v>
      </c>
      <c r="AP851" s="26" t="s">
        <v>327</v>
      </c>
      <c r="AS851" s="26" t="s">
        <v>327</v>
      </c>
      <c r="AT851" s="26" t="s">
        <v>327</v>
      </c>
      <c r="AU851" s="26" t="s">
        <v>327</v>
      </c>
      <c r="AV851" s="26" t="s">
        <v>327</v>
      </c>
      <c r="AY851" s="26" t="s">
        <v>327</v>
      </c>
      <c r="AZ851" s="26" t="s">
        <v>327</v>
      </c>
      <c r="BA851" s="26" t="s">
        <v>327</v>
      </c>
      <c r="BB851" s="26" t="s">
        <v>327</v>
      </c>
      <c r="BE851" s="26" t="s">
        <v>327</v>
      </c>
      <c r="BF851" s="26" t="s">
        <v>327</v>
      </c>
      <c r="BG851" s="26" t="s">
        <v>327</v>
      </c>
      <c r="BH851" s="26" t="s">
        <v>327</v>
      </c>
      <c r="BK851" s="26" t="s">
        <v>327</v>
      </c>
      <c r="BL851" s="26" t="s">
        <v>327</v>
      </c>
      <c r="BM851" s="26" t="s">
        <v>327</v>
      </c>
      <c r="BN851" s="26" t="s">
        <v>327</v>
      </c>
      <c r="BQ851" s="26" t="s">
        <v>327</v>
      </c>
      <c r="BR851" s="26" t="s">
        <v>327</v>
      </c>
      <c r="BS851" s="26" t="s">
        <v>327</v>
      </c>
      <c r="BT851" s="26" t="s">
        <v>327</v>
      </c>
      <c r="BW851" s="26" t="s">
        <v>327</v>
      </c>
      <c r="BX851" s="26" t="s">
        <v>327</v>
      </c>
      <c r="BY851" s="26" t="s">
        <v>327</v>
      </c>
      <c r="BZ851" s="26" t="s">
        <v>327</v>
      </c>
      <c r="CC851" s="26" t="s">
        <v>327</v>
      </c>
      <c r="CD851" s="26" t="s">
        <v>327</v>
      </c>
      <c r="CE851" s="26" t="s">
        <v>327</v>
      </c>
      <c r="CF851" s="26" t="s">
        <v>327</v>
      </c>
      <c r="CI851" s="26" t="s">
        <v>327</v>
      </c>
      <c r="CJ851" s="26" t="s">
        <v>327</v>
      </c>
      <c r="CK851" s="26" t="s">
        <v>327</v>
      </c>
      <c r="CL851" s="26" t="s">
        <v>327</v>
      </c>
      <c r="CO851" s="26" t="s">
        <v>327</v>
      </c>
      <c r="CP851" s="26" t="s">
        <v>327</v>
      </c>
      <c r="CQ851" s="26" t="s">
        <v>327</v>
      </c>
      <c r="CR851" s="26" t="s">
        <v>327</v>
      </c>
      <c r="CU851" s="26" t="s">
        <v>327</v>
      </c>
      <c r="CV851" s="26" t="s">
        <v>327</v>
      </c>
      <c r="CW851" s="26" t="s">
        <v>327</v>
      </c>
      <c r="CX851" s="26" t="s">
        <v>327</v>
      </c>
    </row>
    <row r="852" spans="5:102" x14ac:dyDescent="0.45">
      <c r="E852" s="26" t="s">
        <v>327</v>
      </c>
      <c r="F852" s="26" t="s">
        <v>327</v>
      </c>
      <c r="G852" s="26" t="s">
        <v>327</v>
      </c>
      <c r="H852" s="26" t="s">
        <v>327</v>
      </c>
      <c r="I852" s="26" t="s">
        <v>327</v>
      </c>
      <c r="J852" s="26" t="s">
        <v>327</v>
      </c>
      <c r="K852" s="26" t="s">
        <v>327</v>
      </c>
      <c r="L852" s="26" t="s">
        <v>327</v>
      </c>
      <c r="M852" s="26" t="s">
        <v>327</v>
      </c>
      <c r="O852" s="26" t="s">
        <v>327</v>
      </c>
      <c r="P852" s="26" t="s">
        <v>327</v>
      </c>
      <c r="Q852" s="26" t="s">
        <v>327</v>
      </c>
      <c r="R852" s="26" t="s">
        <v>327</v>
      </c>
      <c r="U852" s="26" t="s">
        <v>327</v>
      </c>
      <c r="V852" s="26" t="s">
        <v>327</v>
      </c>
      <c r="W852" s="26" t="s">
        <v>327</v>
      </c>
      <c r="X852" s="26" t="s">
        <v>327</v>
      </c>
      <c r="AA852" s="26" t="s">
        <v>327</v>
      </c>
      <c r="AB852" s="26" t="s">
        <v>327</v>
      </c>
      <c r="AC852" s="26" t="s">
        <v>327</v>
      </c>
      <c r="AD852" s="26" t="s">
        <v>327</v>
      </c>
      <c r="AG852" s="26" t="s">
        <v>327</v>
      </c>
      <c r="AH852" s="26" t="s">
        <v>327</v>
      </c>
      <c r="AI852" s="26" t="s">
        <v>327</v>
      </c>
      <c r="AJ852" s="26" t="s">
        <v>327</v>
      </c>
      <c r="AM852" s="26" t="s">
        <v>327</v>
      </c>
      <c r="AN852" s="26" t="s">
        <v>327</v>
      </c>
      <c r="AO852" s="26" t="s">
        <v>327</v>
      </c>
      <c r="AP852" s="26" t="s">
        <v>327</v>
      </c>
      <c r="AS852" s="26" t="s">
        <v>327</v>
      </c>
      <c r="AT852" s="26" t="s">
        <v>327</v>
      </c>
      <c r="AU852" s="26" t="s">
        <v>327</v>
      </c>
      <c r="AV852" s="26" t="s">
        <v>327</v>
      </c>
      <c r="AY852" s="26" t="s">
        <v>327</v>
      </c>
      <c r="AZ852" s="26" t="s">
        <v>327</v>
      </c>
      <c r="BA852" s="26" t="s">
        <v>327</v>
      </c>
      <c r="BB852" s="26" t="s">
        <v>327</v>
      </c>
      <c r="BE852" s="26" t="s">
        <v>327</v>
      </c>
      <c r="BF852" s="26" t="s">
        <v>327</v>
      </c>
      <c r="BG852" s="26" t="s">
        <v>327</v>
      </c>
      <c r="BH852" s="26" t="s">
        <v>327</v>
      </c>
      <c r="BK852" s="26" t="s">
        <v>327</v>
      </c>
      <c r="BL852" s="26" t="s">
        <v>327</v>
      </c>
      <c r="BM852" s="26" t="s">
        <v>327</v>
      </c>
      <c r="BN852" s="26" t="s">
        <v>327</v>
      </c>
      <c r="BQ852" s="26" t="s">
        <v>327</v>
      </c>
      <c r="BR852" s="26" t="s">
        <v>327</v>
      </c>
      <c r="BS852" s="26" t="s">
        <v>327</v>
      </c>
      <c r="BT852" s="26" t="s">
        <v>327</v>
      </c>
      <c r="BW852" s="26" t="s">
        <v>327</v>
      </c>
      <c r="BX852" s="26" t="s">
        <v>327</v>
      </c>
      <c r="BY852" s="26" t="s">
        <v>327</v>
      </c>
      <c r="BZ852" s="26" t="s">
        <v>327</v>
      </c>
      <c r="CC852" s="26" t="s">
        <v>327</v>
      </c>
      <c r="CD852" s="26" t="s">
        <v>327</v>
      </c>
      <c r="CE852" s="26" t="s">
        <v>327</v>
      </c>
      <c r="CF852" s="26" t="s">
        <v>327</v>
      </c>
      <c r="CI852" s="26" t="s">
        <v>327</v>
      </c>
      <c r="CJ852" s="26" t="s">
        <v>327</v>
      </c>
      <c r="CK852" s="26" t="s">
        <v>327</v>
      </c>
      <c r="CL852" s="26" t="s">
        <v>327</v>
      </c>
      <c r="CO852" s="26" t="s">
        <v>327</v>
      </c>
      <c r="CP852" s="26" t="s">
        <v>327</v>
      </c>
      <c r="CQ852" s="26" t="s">
        <v>327</v>
      </c>
      <c r="CR852" s="26" t="s">
        <v>327</v>
      </c>
      <c r="CU852" s="26" t="s">
        <v>327</v>
      </c>
      <c r="CV852" s="26" t="s">
        <v>327</v>
      </c>
      <c r="CW852" s="26" t="s">
        <v>327</v>
      </c>
      <c r="CX852" s="26" t="s">
        <v>327</v>
      </c>
    </row>
    <row r="853" spans="5:102" x14ac:dyDescent="0.45">
      <c r="E853" s="26" t="s">
        <v>327</v>
      </c>
      <c r="F853" s="26" t="s">
        <v>327</v>
      </c>
      <c r="G853" s="26" t="s">
        <v>327</v>
      </c>
      <c r="H853" s="26" t="s">
        <v>327</v>
      </c>
      <c r="I853" s="26" t="s">
        <v>327</v>
      </c>
      <c r="J853" s="26" t="s">
        <v>327</v>
      </c>
      <c r="K853" s="26" t="s">
        <v>327</v>
      </c>
      <c r="L853" s="26" t="s">
        <v>327</v>
      </c>
      <c r="M853" s="26" t="s">
        <v>327</v>
      </c>
      <c r="O853" s="26" t="s">
        <v>327</v>
      </c>
      <c r="P853" s="26" t="s">
        <v>327</v>
      </c>
      <c r="Q853" s="26" t="s">
        <v>327</v>
      </c>
      <c r="R853" s="26" t="s">
        <v>327</v>
      </c>
      <c r="U853" s="26" t="s">
        <v>327</v>
      </c>
      <c r="V853" s="26" t="s">
        <v>327</v>
      </c>
      <c r="W853" s="26" t="s">
        <v>327</v>
      </c>
      <c r="X853" s="26" t="s">
        <v>327</v>
      </c>
      <c r="AA853" s="26" t="s">
        <v>327</v>
      </c>
      <c r="AB853" s="26" t="s">
        <v>327</v>
      </c>
      <c r="AC853" s="26" t="s">
        <v>327</v>
      </c>
      <c r="AD853" s="26" t="s">
        <v>327</v>
      </c>
      <c r="AG853" s="26" t="s">
        <v>327</v>
      </c>
      <c r="AH853" s="26" t="s">
        <v>327</v>
      </c>
      <c r="AI853" s="26" t="s">
        <v>327</v>
      </c>
      <c r="AJ853" s="26" t="s">
        <v>327</v>
      </c>
      <c r="AM853" s="26" t="s">
        <v>327</v>
      </c>
      <c r="AN853" s="26" t="s">
        <v>327</v>
      </c>
      <c r="AO853" s="26" t="s">
        <v>327</v>
      </c>
      <c r="AP853" s="26" t="s">
        <v>327</v>
      </c>
      <c r="AS853" s="26" t="s">
        <v>327</v>
      </c>
      <c r="AT853" s="26" t="s">
        <v>327</v>
      </c>
      <c r="AU853" s="26" t="s">
        <v>327</v>
      </c>
      <c r="AV853" s="26" t="s">
        <v>327</v>
      </c>
      <c r="AY853" s="26" t="s">
        <v>327</v>
      </c>
      <c r="AZ853" s="26" t="s">
        <v>327</v>
      </c>
      <c r="BA853" s="26" t="s">
        <v>327</v>
      </c>
      <c r="BB853" s="26" t="s">
        <v>327</v>
      </c>
      <c r="BE853" s="26" t="s">
        <v>327</v>
      </c>
      <c r="BF853" s="26" t="s">
        <v>327</v>
      </c>
      <c r="BG853" s="26" t="s">
        <v>327</v>
      </c>
      <c r="BH853" s="26" t="s">
        <v>327</v>
      </c>
      <c r="BK853" s="26" t="s">
        <v>327</v>
      </c>
      <c r="BL853" s="26" t="s">
        <v>327</v>
      </c>
      <c r="BM853" s="26" t="s">
        <v>327</v>
      </c>
      <c r="BN853" s="26" t="s">
        <v>327</v>
      </c>
      <c r="BQ853" s="26" t="s">
        <v>327</v>
      </c>
      <c r="BR853" s="26" t="s">
        <v>327</v>
      </c>
      <c r="BS853" s="26" t="s">
        <v>327</v>
      </c>
      <c r="BT853" s="26" t="s">
        <v>327</v>
      </c>
      <c r="BW853" s="26" t="s">
        <v>327</v>
      </c>
      <c r="BX853" s="26" t="s">
        <v>327</v>
      </c>
      <c r="BY853" s="26" t="s">
        <v>327</v>
      </c>
      <c r="BZ853" s="26" t="s">
        <v>327</v>
      </c>
      <c r="CC853" s="26" t="s">
        <v>327</v>
      </c>
      <c r="CD853" s="26" t="s">
        <v>327</v>
      </c>
      <c r="CE853" s="26" t="s">
        <v>327</v>
      </c>
      <c r="CF853" s="26" t="s">
        <v>327</v>
      </c>
      <c r="CI853" s="26" t="s">
        <v>327</v>
      </c>
      <c r="CJ853" s="26" t="s">
        <v>327</v>
      </c>
      <c r="CK853" s="26" t="s">
        <v>327</v>
      </c>
      <c r="CL853" s="26" t="s">
        <v>327</v>
      </c>
      <c r="CO853" s="26" t="s">
        <v>327</v>
      </c>
      <c r="CP853" s="26" t="s">
        <v>327</v>
      </c>
      <c r="CQ853" s="26" t="s">
        <v>327</v>
      </c>
      <c r="CR853" s="26" t="s">
        <v>327</v>
      </c>
      <c r="CU853" s="26" t="s">
        <v>327</v>
      </c>
      <c r="CV853" s="26" t="s">
        <v>327</v>
      </c>
      <c r="CW853" s="26" t="s">
        <v>327</v>
      </c>
      <c r="CX853" s="26" t="s">
        <v>327</v>
      </c>
    </row>
    <row r="854" spans="5:102" x14ac:dyDescent="0.45">
      <c r="E854" s="26" t="s">
        <v>327</v>
      </c>
      <c r="F854" s="26" t="s">
        <v>327</v>
      </c>
      <c r="G854" s="26" t="s">
        <v>327</v>
      </c>
      <c r="H854" s="26" t="s">
        <v>327</v>
      </c>
      <c r="I854" s="26" t="s">
        <v>327</v>
      </c>
      <c r="J854" s="26" t="s">
        <v>327</v>
      </c>
      <c r="K854" s="26" t="s">
        <v>327</v>
      </c>
      <c r="L854" s="26" t="s">
        <v>327</v>
      </c>
      <c r="M854" s="26" t="s">
        <v>327</v>
      </c>
      <c r="O854" s="26" t="s">
        <v>327</v>
      </c>
      <c r="P854" s="26" t="s">
        <v>327</v>
      </c>
      <c r="Q854" s="26" t="s">
        <v>327</v>
      </c>
      <c r="R854" s="26" t="s">
        <v>327</v>
      </c>
      <c r="U854" s="26" t="s">
        <v>327</v>
      </c>
      <c r="V854" s="26" t="s">
        <v>327</v>
      </c>
      <c r="W854" s="26" t="s">
        <v>327</v>
      </c>
      <c r="X854" s="26" t="s">
        <v>327</v>
      </c>
      <c r="AA854" s="26" t="s">
        <v>327</v>
      </c>
      <c r="AB854" s="26" t="s">
        <v>327</v>
      </c>
      <c r="AC854" s="26" t="s">
        <v>327</v>
      </c>
      <c r="AD854" s="26" t="s">
        <v>327</v>
      </c>
      <c r="AG854" s="26" t="s">
        <v>327</v>
      </c>
      <c r="AH854" s="26" t="s">
        <v>327</v>
      </c>
      <c r="AI854" s="26" t="s">
        <v>327</v>
      </c>
      <c r="AJ854" s="26" t="s">
        <v>327</v>
      </c>
      <c r="AM854" s="26" t="s">
        <v>327</v>
      </c>
      <c r="AN854" s="26" t="s">
        <v>327</v>
      </c>
      <c r="AO854" s="26" t="s">
        <v>327</v>
      </c>
      <c r="AP854" s="26" t="s">
        <v>327</v>
      </c>
      <c r="AS854" s="26" t="s">
        <v>327</v>
      </c>
      <c r="AT854" s="26" t="s">
        <v>327</v>
      </c>
      <c r="AU854" s="26" t="s">
        <v>327</v>
      </c>
      <c r="AV854" s="26" t="s">
        <v>327</v>
      </c>
      <c r="AY854" s="26" t="s">
        <v>327</v>
      </c>
      <c r="AZ854" s="26" t="s">
        <v>327</v>
      </c>
      <c r="BA854" s="26" t="s">
        <v>327</v>
      </c>
      <c r="BB854" s="26" t="s">
        <v>327</v>
      </c>
      <c r="BE854" s="26" t="s">
        <v>327</v>
      </c>
      <c r="BF854" s="26" t="s">
        <v>327</v>
      </c>
      <c r="BG854" s="26" t="s">
        <v>327</v>
      </c>
      <c r="BH854" s="26" t="s">
        <v>327</v>
      </c>
      <c r="BK854" s="26" t="s">
        <v>327</v>
      </c>
      <c r="BL854" s="26" t="s">
        <v>327</v>
      </c>
      <c r="BM854" s="26" t="s">
        <v>327</v>
      </c>
      <c r="BN854" s="26" t="s">
        <v>327</v>
      </c>
      <c r="BQ854" s="26" t="s">
        <v>327</v>
      </c>
      <c r="BR854" s="26" t="s">
        <v>327</v>
      </c>
      <c r="BS854" s="26" t="s">
        <v>327</v>
      </c>
      <c r="BT854" s="26" t="s">
        <v>327</v>
      </c>
      <c r="BW854" s="26" t="s">
        <v>327</v>
      </c>
      <c r="BX854" s="26" t="s">
        <v>327</v>
      </c>
      <c r="BY854" s="26" t="s">
        <v>327</v>
      </c>
      <c r="BZ854" s="26" t="s">
        <v>327</v>
      </c>
      <c r="CC854" s="26" t="s">
        <v>327</v>
      </c>
      <c r="CD854" s="26" t="s">
        <v>327</v>
      </c>
      <c r="CE854" s="26" t="s">
        <v>327</v>
      </c>
      <c r="CF854" s="26" t="s">
        <v>327</v>
      </c>
      <c r="CI854" s="26" t="s">
        <v>327</v>
      </c>
      <c r="CJ854" s="26" t="s">
        <v>327</v>
      </c>
      <c r="CK854" s="26" t="s">
        <v>327</v>
      </c>
      <c r="CL854" s="26" t="s">
        <v>327</v>
      </c>
      <c r="CO854" s="26" t="s">
        <v>327</v>
      </c>
      <c r="CP854" s="26" t="s">
        <v>327</v>
      </c>
      <c r="CQ854" s="26" t="s">
        <v>327</v>
      </c>
      <c r="CR854" s="26" t="s">
        <v>327</v>
      </c>
      <c r="CU854" s="26" t="s">
        <v>327</v>
      </c>
      <c r="CV854" s="26" t="s">
        <v>327</v>
      </c>
      <c r="CW854" s="26" t="s">
        <v>327</v>
      </c>
      <c r="CX854" s="26" t="s">
        <v>327</v>
      </c>
    </row>
    <row r="855" spans="5:102" x14ac:dyDescent="0.45">
      <c r="E855" s="26" t="s">
        <v>327</v>
      </c>
      <c r="F855" s="26" t="s">
        <v>327</v>
      </c>
      <c r="G855" s="26" t="s">
        <v>327</v>
      </c>
      <c r="H855" s="26" t="s">
        <v>327</v>
      </c>
      <c r="I855" s="26" t="s">
        <v>327</v>
      </c>
      <c r="J855" s="26" t="s">
        <v>327</v>
      </c>
      <c r="K855" s="26" t="s">
        <v>327</v>
      </c>
      <c r="L855" s="26" t="s">
        <v>327</v>
      </c>
      <c r="M855" s="26" t="s">
        <v>327</v>
      </c>
      <c r="O855" s="26" t="s">
        <v>327</v>
      </c>
      <c r="P855" s="26" t="s">
        <v>327</v>
      </c>
      <c r="Q855" s="26" t="s">
        <v>327</v>
      </c>
      <c r="R855" s="26" t="s">
        <v>327</v>
      </c>
      <c r="U855" s="26" t="s">
        <v>327</v>
      </c>
      <c r="V855" s="26" t="s">
        <v>327</v>
      </c>
      <c r="W855" s="26" t="s">
        <v>327</v>
      </c>
      <c r="X855" s="26" t="s">
        <v>327</v>
      </c>
      <c r="AA855" s="26" t="s">
        <v>327</v>
      </c>
      <c r="AB855" s="26" t="s">
        <v>327</v>
      </c>
      <c r="AC855" s="26" t="s">
        <v>327</v>
      </c>
      <c r="AD855" s="26" t="s">
        <v>327</v>
      </c>
      <c r="AG855" s="26" t="s">
        <v>327</v>
      </c>
      <c r="AH855" s="26" t="s">
        <v>327</v>
      </c>
      <c r="AI855" s="26" t="s">
        <v>327</v>
      </c>
      <c r="AJ855" s="26" t="s">
        <v>327</v>
      </c>
      <c r="AM855" s="26" t="s">
        <v>327</v>
      </c>
      <c r="AN855" s="26" t="s">
        <v>327</v>
      </c>
      <c r="AO855" s="26" t="s">
        <v>327</v>
      </c>
      <c r="AP855" s="26" t="s">
        <v>327</v>
      </c>
      <c r="AS855" s="26" t="s">
        <v>327</v>
      </c>
      <c r="AT855" s="26" t="s">
        <v>327</v>
      </c>
      <c r="AU855" s="26" t="s">
        <v>327</v>
      </c>
      <c r="AV855" s="26" t="s">
        <v>327</v>
      </c>
      <c r="AY855" s="26" t="s">
        <v>327</v>
      </c>
      <c r="AZ855" s="26" t="s">
        <v>327</v>
      </c>
      <c r="BA855" s="26" t="s">
        <v>327</v>
      </c>
      <c r="BB855" s="26" t="s">
        <v>327</v>
      </c>
      <c r="BE855" s="26" t="s">
        <v>327</v>
      </c>
      <c r="BF855" s="26" t="s">
        <v>327</v>
      </c>
      <c r="BG855" s="26" t="s">
        <v>327</v>
      </c>
      <c r="BH855" s="26" t="s">
        <v>327</v>
      </c>
      <c r="BK855" s="26" t="s">
        <v>327</v>
      </c>
      <c r="BL855" s="26" t="s">
        <v>327</v>
      </c>
      <c r="BM855" s="26" t="s">
        <v>327</v>
      </c>
      <c r="BN855" s="26" t="s">
        <v>327</v>
      </c>
      <c r="BQ855" s="26" t="s">
        <v>327</v>
      </c>
      <c r="BR855" s="26" t="s">
        <v>327</v>
      </c>
      <c r="BS855" s="26" t="s">
        <v>327</v>
      </c>
      <c r="BT855" s="26" t="s">
        <v>327</v>
      </c>
      <c r="BW855" s="26" t="s">
        <v>327</v>
      </c>
      <c r="BX855" s="26" t="s">
        <v>327</v>
      </c>
      <c r="BY855" s="26" t="s">
        <v>327</v>
      </c>
      <c r="BZ855" s="26" t="s">
        <v>327</v>
      </c>
      <c r="CC855" s="26" t="s">
        <v>327</v>
      </c>
      <c r="CD855" s="26" t="s">
        <v>327</v>
      </c>
      <c r="CE855" s="26" t="s">
        <v>327</v>
      </c>
      <c r="CF855" s="26" t="s">
        <v>327</v>
      </c>
      <c r="CI855" s="26" t="s">
        <v>327</v>
      </c>
      <c r="CJ855" s="26" t="s">
        <v>327</v>
      </c>
      <c r="CK855" s="26" t="s">
        <v>327</v>
      </c>
      <c r="CL855" s="26" t="s">
        <v>327</v>
      </c>
      <c r="CO855" s="26" t="s">
        <v>327</v>
      </c>
      <c r="CP855" s="26" t="s">
        <v>327</v>
      </c>
      <c r="CQ855" s="26" t="s">
        <v>327</v>
      </c>
      <c r="CR855" s="26" t="s">
        <v>327</v>
      </c>
      <c r="CU855" s="26" t="s">
        <v>327</v>
      </c>
      <c r="CV855" s="26" t="s">
        <v>327</v>
      </c>
      <c r="CW855" s="26" t="s">
        <v>327</v>
      </c>
      <c r="CX855" s="26" t="s">
        <v>327</v>
      </c>
    </row>
    <row r="856" spans="5:102" x14ac:dyDescent="0.45">
      <c r="E856" s="26" t="s">
        <v>327</v>
      </c>
      <c r="F856" s="26" t="s">
        <v>327</v>
      </c>
      <c r="G856" s="26" t="s">
        <v>327</v>
      </c>
      <c r="H856" s="26" t="s">
        <v>327</v>
      </c>
      <c r="I856" s="26" t="s">
        <v>327</v>
      </c>
      <c r="J856" s="26" t="s">
        <v>327</v>
      </c>
      <c r="K856" s="26" t="s">
        <v>327</v>
      </c>
      <c r="L856" s="26" t="s">
        <v>327</v>
      </c>
      <c r="M856" s="26" t="s">
        <v>327</v>
      </c>
      <c r="O856" s="26" t="s">
        <v>327</v>
      </c>
      <c r="P856" s="26" t="s">
        <v>327</v>
      </c>
      <c r="Q856" s="26" t="s">
        <v>327</v>
      </c>
      <c r="R856" s="26" t="s">
        <v>327</v>
      </c>
      <c r="U856" s="26" t="s">
        <v>327</v>
      </c>
      <c r="V856" s="26" t="s">
        <v>327</v>
      </c>
      <c r="W856" s="26" t="s">
        <v>327</v>
      </c>
      <c r="X856" s="26" t="s">
        <v>327</v>
      </c>
      <c r="AA856" s="26" t="s">
        <v>327</v>
      </c>
      <c r="AB856" s="26" t="s">
        <v>327</v>
      </c>
      <c r="AC856" s="26" t="s">
        <v>327</v>
      </c>
      <c r="AD856" s="26" t="s">
        <v>327</v>
      </c>
      <c r="AG856" s="26" t="s">
        <v>327</v>
      </c>
      <c r="AH856" s="26" t="s">
        <v>327</v>
      </c>
      <c r="AI856" s="26" t="s">
        <v>327</v>
      </c>
      <c r="AJ856" s="26" t="s">
        <v>327</v>
      </c>
      <c r="AM856" s="26" t="s">
        <v>327</v>
      </c>
      <c r="AN856" s="26" t="s">
        <v>327</v>
      </c>
      <c r="AO856" s="26" t="s">
        <v>327</v>
      </c>
      <c r="AP856" s="26" t="s">
        <v>327</v>
      </c>
      <c r="AS856" s="26" t="s">
        <v>327</v>
      </c>
      <c r="AT856" s="26" t="s">
        <v>327</v>
      </c>
      <c r="AU856" s="26" t="s">
        <v>327</v>
      </c>
      <c r="AV856" s="26" t="s">
        <v>327</v>
      </c>
      <c r="AY856" s="26" t="s">
        <v>327</v>
      </c>
      <c r="AZ856" s="26" t="s">
        <v>327</v>
      </c>
      <c r="BA856" s="26" t="s">
        <v>327</v>
      </c>
      <c r="BB856" s="26" t="s">
        <v>327</v>
      </c>
      <c r="BE856" s="26" t="s">
        <v>327</v>
      </c>
      <c r="BF856" s="26" t="s">
        <v>327</v>
      </c>
      <c r="BG856" s="26" t="s">
        <v>327</v>
      </c>
      <c r="BH856" s="26" t="s">
        <v>327</v>
      </c>
      <c r="BK856" s="26" t="s">
        <v>327</v>
      </c>
      <c r="BL856" s="26" t="s">
        <v>327</v>
      </c>
      <c r="BM856" s="26" t="s">
        <v>327</v>
      </c>
      <c r="BN856" s="26" t="s">
        <v>327</v>
      </c>
      <c r="BQ856" s="26" t="s">
        <v>327</v>
      </c>
      <c r="BR856" s="26" t="s">
        <v>327</v>
      </c>
      <c r="BS856" s="26" t="s">
        <v>327</v>
      </c>
      <c r="BT856" s="26" t="s">
        <v>327</v>
      </c>
      <c r="BW856" s="26" t="s">
        <v>327</v>
      </c>
      <c r="BX856" s="26" t="s">
        <v>327</v>
      </c>
      <c r="BY856" s="26" t="s">
        <v>327</v>
      </c>
      <c r="BZ856" s="26" t="s">
        <v>327</v>
      </c>
      <c r="CC856" s="26" t="s">
        <v>327</v>
      </c>
      <c r="CD856" s="26" t="s">
        <v>327</v>
      </c>
      <c r="CE856" s="26" t="s">
        <v>327</v>
      </c>
      <c r="CF856" s="26" t="s">
        <v>327</v>
      </c>
      <c r="CI856" s="26" t="s">
        <v>327</v>
      </c>
      <c r="CJ856" s="26" t="s">
        <v>327</v>
      </c>
      <c r="CK856" s="26" t="s">
        <v>327</v>
      </c>
      <c r="CL856" s="26" t="s">
        <v>327</v>
      </c>
      <c r="CO856" s="26" t="s">
        <v>327</v>
      </c>
      <c r="CP856" s="26" t="s">
        <v>327</v>
      </c>
      <c r="CQ856" s="26" t="s">
        <v>327</v>
      </c>
      <c r="CR856" s="26" t="s">
        <v>327</v>
      </c>
      <c r="CU856" s="26" t="s">
        <v>327</v>
      </c>
      <c r="CV856" s="26" t="s">
        <v>327</v>
      </c>
      <c r="CW856" s="26" t="s">
        <v>327</v>
      </c>
      <c r="CX856" s="26" t="s">
        <v>327</v>
      </c>
    </row>
    <row r="857" spans="5:102" x14ac:dyDescent="0.45">
      <c r="E857" s="26" t="s">
        <v>327</v>
      </c>
      <c r="F857" s="26" t="s">
        <v>327</v>
      </c>
      <c r="G857" s="26" t="s">
        <v>327</v>
      </c>
      <c r="H857" s="26" t="s">
        <v>327</v>
      </c>
      <c r="I857" s="26" t="s">
        <v>327</v>
      </c>
      <c r="J857" s="26" t="s">
        <v>327</v>
      </c>
      <c r="K857" s="26" t="s">
        <v>327</v>
      </c>
      <c r="L857" s="26" t="s">
        <v>327</v>
      </c>
      <c r="M857" s="26" t="s">
        <v>327</v>
      </c>
      <c r="O857" s="26" t="s">
        <v>327</v>
      </c>
      <c r="P857" s="26" t="s">
        <v>327</v>
      </c>
      <c r="Q857" s="26" t="s">
        <v>327</v>
      </c>
      <c r="R857" s="26" t="s">
        <v>327</v>
      </c>
      <c r="U857" s="26" t="s">
        <v>327</v>
      </c>
      <c r="V857" s="26" t="s">
        <v>327</v>
      </c>
      <c r="W857" s="26" t="s">
        <v>327</v>
      </c>
      <c r="X857" s="26" t="s">
        <v>327</v>
      </c>
      <c r="AA857" s="26" t="s">
        <v>327</v>
      </c>
      <c r="AB857" s="26" t="s">
        <v>327</v>
      </c>
      <c r="AC857" s="26" t="s">
        <v>327</v>
      </c>
      <c r="AD857" s="26" t="s">
        <v>327</v>
      </c>
      <c r="AG857" s="26" t="s">
        <v>327</v>
      </c>
      <c r="AH857" s="26" t="s">
        <v>327</v>
      </c>
      <c r="AI857" s="26" t="s">
        <v>327</v>
      </c>
      <c r="AJ857" s="26" t="s">
        <v>327</v>
      </c>
      <c r="AM857" s="26" t="s">
        <v>327</v>
      </c>
      <c r="AN857" s="26" t="s">
        <v>327</v>
      </c>
      <c r="AO857" s="26" t="s">
        <v>327</v>
      </c>
      <c r="AP857" s="26" t="s">
        <v>327</v>
      </c>
      <c r="AS857" s="26" t="s">
        <v>327</v>
      </c>
      <c r="AT857" s="26" t="s">
        <v>327</v>
      </c>
      <c r="AU857" s="26" t="s">
        <v>327</v>
      </c>
      <c r="AV857" s="26" t="s">
        <v>327</v>
      </c>
      <c r="AY857" s="26" t="s">
        <v>327</v>
      </c>
      <c r="AZ857" s="26" t="s">
        <v>327</v>
      </c>
      <c r="BA857" s="26" t="s">
        <v>327</v>
      </c>
      <c r="BB857" s="26" t="s">
        <v>327</v>
      </c>
      <c r="BE857" s="26" t="s">
        <v>327</v>
      </c>
      <c r="BF857" s="26" t="s">
        <v>327</v>
      </c>
      <c r="BG857" s="26" t="s">
        <v>327</v>
      </c>
      <c r="BH857" s="26" t="s">
        <v>327</v>
      </c>
      <c r="BK857" s="26" t="s">
        <v>327</v>
      </c>
      <c r="BL857" s="26" t="s">
        <v>327</v>
      </c>
      <c r="BM857" s="26" t="s">
        <v>327</v>
      </c>
      <c r="BN857" s="26" t="s">
        <v>327</v>
      </c>
      <c r="BQ857" s="26" t="s">
        <v>327</v>
      </c>
      <c r="BR857" s="26" t="s">
        <v>327</v>
      </c>
      <c r="BS857" s="26" t="s">
        <v>327</v>
      </c>
      <c r="BT857" s="26" t="s">
        <v>327</v>
      </c>
      <c r="BW857" s="26" t="s">
        <v>327</v>
      </c>
      <c r="BX857" s="26" t="s">
        <v>327</v>
      </c>
      <c r="BY857" s="26" t="s">
        <v>327</v>
      </c>
      <c r="BZ857" s="26" t="s">
        <v>327</v>
      </c>
      <c r="CC857" s="26" t="s">
        <v>327</v>
      </c>
      <c r="CD857" s="26" t="s">
        <v>327</v>
      </c>
      <c r="CE857" s="26" t="s">
        <v>327</v>
      </c>
      <c r="CF857" s="26" t="s">
        <v>327</v>
      </c>
      <c r="CI857" s="26" t="s">
        <v>327</v>
      </c>
      <c r="CJ857" s="26" t="s">
        <v>327</v>
      </c>
      <c r="CK857" s="26" t="s">
        <v>327</v>
      </c>
      <c r="CL857" s="26" t="s">
        <v>327</v>
      </c>
      <c r="CO857" s="26" t="s">
        <v>327</v>
      </c>
      <c r="CP857" s="26" t="s">
        <v>327</v>
      </c>
      <c r="CQ857" s="26" t="s">
        <v>327</v>
      </c>
      <c r="CR857" s="26" t="s">
        <v>327</v>
      </c>
      <c r="CU857" s="26" t="s">
        <v>327</v>
      </c>
      <c r="CV857" s="26" t="s">
        <v>327</v>
      </c>
      <c r="CW857" s="26" t="s">
        <v>327</v>
      </c>
      <c r="CX857" s="26" t="s">
        <v>327</v>
      </c>
    </row>
    <row r="858" spans="5:102" x14ac:dyDescent="0.45">
      <c r="E858" s="26" t="s">
        <v>327</v>
      </c>
      <c r="F858" s="26" t="s">
        <v>327</v>
      </c>
      <c r="G858" s="26" t="s">
        <v>327</v>
      </c>
      <c r="H858" s="26" t="s">
        <v>327</v>
      </c>
      <c r="I858" s="26" t="s">
        <v>327</v>
      </c>
      <c r="J858" s="26" t="s">
        <v>327</v>
      </c>
      <c r="K858" s="26" t="s">
        <v>327</v>
      </c>
      <c r="L858" s="26" t="s">
        <v>327</v>
      </c>
      <c r="M858" s="26" t="s">
        <v>327</v>
      </c>
      <c r="O858" s="26" t="s">
        <v>327</v>
      </c>
      <c r="P858" s="26" t="s">
        <v>327</v>
      </c>
      <c r="Q858" s="26" t="s">
        <v>327</v>
      </c>
      <c r="R858" s="26" t="s">
        <v>327</v>
      </c>
      <c r="U858" s="26" t="s">
        <v>327</v>
      </c>
      <c r="V858" s="26" t="s">
        <v>327</v>
      </c>
      <c r="W858" s="26" t="s">
        <v>327</v>
      </c>
      <c r="X858" s="26" t="s">
        <v>327</v>
      </c>
      <c r="AA858" s="26" t="s">
        <v>327</v>
      </c>
      <c r="AB858" s="26" t="s">
        <v>327</v>
      </c>
      <c r="AC858" s="26" t="s">
        <v>327</v>
      </c>
      <c r="AD858" s="26" t="s">
        <v>327</v>
      </c>
      <c r="AG858" s="26" t="s">
        <v>327</v>
      </c>
      <c r="AH858" s="26" t="s">
        <v>327</v>
      </c>
      <c r="AI858" s="26" t="s">
        <v>327</v>
      </c>
      <c r="AJ858" s="26" t="s">
        <v>327</v>
      </c>
      <c r="AM858" s="26" t="s">
        <v>327</v>
      </c>
      <c r="AN858" s="26" t="s">
        <v>327</v>
      </c>
      <c r="AO858" s="26" t="s">
        <v>327</v>
      </c>
      <c r="AP858" s="26" t="s">
        <v>327</v>
      </c>
      <c r="AS858" s="26" t="s">
        <v>327</v>
      </c>
      <c r="AT858" s="26" t="s">
        <v>327</v>
      </c>
      <c r="AU858" s="26" t="s">
        <v>327</v>
      </c>
      <c r="AV858" s="26" t="s">
        <v>327</v>
      </c>
      <c r="AY858" s="26" t="s">
        <v>327</v>
      </c>
      <c r="AZ858" s="26" t="s">
        <v>327</v>
      </c>
      <c r="BA858" s="26" t="s">
        <v>327</v>
      </c>
      <c r="BB858" s="26" t="s">
        <v>327</v>
      </c>
      <c r="BE858" s="26" t="s">
        <v>327</v>
      </c>
      <c r="BF858" s="26" t="s">
        <v>327</v>
      </c>
      <c r="BG858" s="26" t="s">
        <v>327</v>
      </c>
      <c r="BH858" s="26" t="s">
        <v>327</v>
      </c>
      <c r="BK858" s="26" t="s">
        <v>327</v>
      </c>
      <c r="BL858" s="26" t="s">
        <v>327</v>
      </c>
      <c r="BM858" s="26" t="s">
        <v>327</v>
      </c>
      <c r="BN858" s="26" t="s">
        <v>327</v>
      </c>
      <c r="BQ858" s="26" t="s">
        <v>327</v>
      </c>
      <c r="BR858" s="26" t="s">
        <v>327</v>
      </c>
      <c r="BS858" s="26" t="s">
        <v>327</v>
      </c>
      <c r="BT858" s="26" t="s">
        <v>327</v>
      </c>
      <c r="BW858" s="26" t="s">
        <v>327</v>
      </c>
      <c r="BX858" s="26" t="s">
        <v>327</v>
      </c>
      <c r="BY858" s="26" t="s">
        <v>327</v>
      </c>
      <c r="BZ858" s="26" t="s">
        <v>327</v>
      </c>
      <c r="CC858" s="26" t="s">
        <v>327</v>
      </c>
      <c r="CD858" s="26" t="s">
        <v>327</v>
      </c>
      <c r="CE858" s="26" t="s">
        <v>327</v>
      </c>
      <c r="CF858" s="26" t="s">
        <v>327</v>
      </c>
      <c r="CI858" s="26" t="s">
        <v>327</v>
      </c>
      <c r="CJ858" s="26" t="s">
        <v>327</v>
      </c>
      <c r="CK858" s="26" t="s">
        <v>327</v>
      </c>
      <c r="CL858" s="26" t="s">
        <v>327</v>
      </c>
      <c r="CO858" s="26" t="s">
        <v>327</v>
      </c>
      <c r="CP858" s="26" t="s">
        <v>327</v>
      </c>
      <c r="CQ858" s="26" t="s">
        <v>327</v>
      </c>
      <c r="CR858" s="26" t="s">
        <v>327</v>
      </c>
      <c r="CU858" s="26" t="s">
        <v>327</v>
      </c>
      <c r="CV858" s="26" t="s">
        <v>327</v>
      </c>
      <c r="CW858" s="26" t="s">
        <v>327</v>
      </c>
      <c r="CX858" s="26" t="s">
        <v>327</v>
      </c>
    </row>
    <row r="859" spans="5:102" x14ac:dyDescent="0.45">
      <c r="E859" s="26" t="s">
        <v>327</v>
      </c>
      <c r="F859" s="26" t="s">
        <v>327</v>
      </c>
      <c r="G859" s="26" t="s">
        <v>327</v>
      </c>
      <c r="H859" s="26" t="s">
        <v>327</v>
      </c>
      <c r="I859" s="26" t="s">
        <v>327</v>
      </c>
      <c r="J859" s="26" t="s">
        <v>327</v>
      </c>
      <c r="K859" s="26" t="s">
        <v>327</v>
      </c>
      <c r="L859" s="26" t="s">
        <v>327</v>
      </c>
      <c r="M859" s="26" t="s">
        <v>327</v>
      </c>
      <c r="O859" s="26" t="s">
        <v>327</v>
      </c>
      <c r="P859" s="26" t="s">
        <v>327</v>
      </c>
      <c r="Q859" s="26" t="s">
        <v>327</v>
      </c>
      <c r="R859" s="26" t="s">
        <v>327</v>
      </c>
      <c r="U859" s="26" t="s">
        <v>327</v>
      </c>
      <c r="V859" s="26" t="s">
        <v>327</v>
      </c>
      <c r="W859" s="26" t="s">
        <v>327</v>
      </c>
      <c r="X859" s="26" t="s">
        <v>327</v>
      </c>
      <c r="AA859" s="26" t="s">
        <v>327</v>
      </c>
      <c r="AB859" s="26" t="s">
        <v>327</v>
      </c>
      <c r="AC859" s="26" t="s">
        <v>327</v>
      </c>
      <c r="AD859" s="26" t="s">
        <v>327</v>
      </c>
      <c r="AG859" s="26" t="s">
        <v>327</v>
      </c>
      <c r="AH859" s="26" t="s">
        <v>327</v>
      </c>
      <c r="AI859" s="26" t="s">
        <v>327</v>
      </c>
      <c r="AJ859" s="26" t="s">
        <v>327</v>
      </c>
      <c r="AM859" s="26" t="s">
        <v>327</v>
      </c>
      <c r="AN859" s="26" t="s">
        <v>327</v>
      </c>
      <c r="AO859" s="26" t="s">
        <v>327</v>
      </c>
      <c r="AP859" s="26" t="s">
        <v>327</v>
      </c>
      <c r="AS859" s="26" t="s">
        <v>327</v>
      </c>
      <c r="AT859" s="26" t="s">
        <v>327</v>
      </c>
      <c r="AU859" s="26" t="s">
        <v>327</v>
      </c>
      <c r="AV859" s="26" t="s">
        <v>327</v>
      </c>
      <c r="AY859" s="26" t="s">
        <v>327</v>
      </c>
      <c r="AZ859" s="26" t="s">
        <v>327</v>
      </c>
      <c r="BA859" s="26" t="s">
        <v>327</v>
      </c>
      <c r="BB859" s="26" t="s">
        <v>327</v>
      </c>
      <c r="BE859" s="26" t="s">
        <v>327</v>
      </c>
      <c r="BF859" s="26" t="s">
        <v>327</v>
      </c>
      <c r="BG859" s="26" t="s">
        <v>327</v>
      </c>
      <c r="BH859" s="26" t="s">
        <v>327</v>
      </c>
      <c r="BK859" s="26" t="s">
        <v>327</v>
      </c>
      <c r="BL859" s="26" t="s">
        <v>327</v>
      </c>
      <c r="BM859" s="26" t="s">
        <v>327</v>
      </c>
      <c r="BN859" s="26" t="s">
        <v>327</v>
      </c>
      <c r="BQ859" s="26" t="s">
        <v>327</v>
      </c>
      <c r="BR859" s="26" t="s">
        <v>327</v>
      </c>
      <c r="BS859" s="26" t="s">
        <v>327</v>
      </c>
      <c r="BT859" s="26" t="s">
        <v>327</v>
      </c>
      <c r="BW859" s="26" t="s">
        <v>327</v>
      </c>
      <c r="BX859" s="26" t="s">
        <v>327</v>
      </c>
      <c r="BY859" s="26" t="s">
        <v>327</v>
      </c>
      <c r="BZ859" s="26" t="s">
        <v>327</v>
      </c>
      <c r="CC859" s="26" t="s">
        <v>327</v>
      </c>
      <c r="CD859" s="26" t="s">
        <v>327</v>
      </c>
      <c r="CE859" s="26" t="s">
        <v>327</v>
      </c>
      <c r="CF859" s="26" t="s">
        <v>327</v>
      </c>
      <c r="CI859" s="26" t="s">
        <v>327</v>
      </c>
      <c r="CJ859" s="26" t="s">
        <v>327</v>
      </c>
      <c r="CK859" s="26" t="s">
        <v>327</v>
      </c>
      <c r="CL859" s="26" t="s">
        <v>327</v>
      </c>
      <c r="CO859" s="26" t="s">
        <v>327</v>
      </c>
      <c r="CP859" s="26" t="s">
        <v>327</v>
      </c>
      <c r="CQ859" s="26" t="s">
        <v>327</v>
      </c>
      <c r="CR859" s="26" t="s">
        <v>327</v>
      </c>
      <c r="CU859" s="26" t="s">
        <v>327</v>
      </c>
      <c r="CV859" s="26" t="s">
        <v>327</v>
      </c>
      <c r="CW859" s="26" t="s">
        <v>327</v>
      </c>
      <c r="CX859" s="26" t="s">
        <v>327</v>
      </c>
    </row>
    <row r="860" spans="5:102" x14ac:dyDescent="0.45">
      <c r="E860" s="26" t="s">
        <v>327</v>
      </c>
      <c r="F860" s="26" t="s">
        <v>327</v>
      </c>
      <c r="G860" s="26" t="s">
        <v>327</v>
      </c>
      <c r="H860" s="26" t="s">
        <v>327</v>
      </c>
      <c r="I860" s="26" t="s">
        <v>327</v>
      </c>
      <c r="J860" s="26" t="s">
        <v>327</v>
      </c>
      <c r="K860" s="26" t="s">
        <v>327</v>
      </c>
      <c r="L860" s="26" t="s">
        <v>327</v>
      </c>
      <c r="M860" s="26" t="s">
        <v>327</v>
      </c>
      <c r="O860" s="26" t="s">
        <v>327</v>
      </c>
      <c r="P860" s="26" t="s">
        <v>327</v>
      </c>
      <c r="Q860" s="26" t="s">
        <v>327</v>
      </c>
      <c r="R860" s="26" t="s">
        <v>327</v>
      </c>
      <c r="U860" s="26" t="s">
        <v>327</v>
      </c>
      <c r="V860" s="26" t="s">
        <v>327</v>
      </c>
      <c r="W860" s="26" t="s">
        <v>327</v>
      </c>
      <c r="X860" s="26" t="s">
        <v>327</v>
      </c>
      <c r="AA860" s="26" t="s">
        <v>327</v>
      </c>
      <c r="AB860" s="26" t="s">
        <v>327</v>
      </c>
      <c r="AC860" s="26" t="s">
        <v>327</v>
      </c>
      <c r="AD860" s="26" t="s">
        <v>327</v>
      </c>
      <c r="AG860" s="26" t="s">
        <v>327</v>
      </c>
      <c r="AH860" s="26" t="s">
        <v>327</v>
      </c>
      <c r="AI860" s="26" t="s">
        <v>327</v>
      </c>
      <c r="AJ860" s="26" t="s">
        <v>327</v>
      </c>
      <c r="AM860" s="26" t="s">
        <v>327</v>
      </c>
      <c r="AN860" s="26" t="s">
        <v>327</v>
      </c>
      <c r="AO860" s="26" t="s">
        <v>327</v>
      </c>
      <c r="AP860" s="26" t="s">
        <v>327</v>
      </c>
      <c r="AS860" s="26" t="s">
        <v>327</v>
      </c>
      <c r="AT860" s="26" t="s">
        <v>327</v>
      </c>
      <c r="AU860" s="26" t="s">
        <v>327</v>
      </c>
      <c r="AV860" s="26" t="s">
        <v>327</v>
      </c>
      <c r="AY860" s="26" t="s">
        <v>327</v>
      </c>
      <c r="AZ860" s="26" t="s">
        <v>327</v>
      </c>
      <c r="BA860" s="26" t="s">
        <v>327</v>
      </c>
      <c r="BB860" s="26" t="s">
        <v>327</v>
      </c>
      <c r="BE860" s="26" t="s">
        <v>327</v>
      </c>
      <c r="BF860" s="26" t="s">
        <v>327</v>
      </c>
      <c r="BG860" s="26" t="s">
        <v>327</v>
      </c>
      <c r="BH860" s="26" t="s">
        <v>327</v>
      </c>
      <c r="BK860" s="26" t="s">
        <v>327</v>
      </c>
      <c r="BL860" s="26" t="s">
        <v>327</v>
      </c>
      <c r="BM860" s="26" t="s">
        <v>327</v>
      </c>
      <c r="BN860" s="26" t="s">
        <v>327</v>
      </c>
      <c r="BQ860" s="26" t="s">
        <v>327</v>
      </c>
      <c r="BR860" s="26" t="s">
        <v>327</v>
      </c>
      <c r="BS860" s="26" t="s">
        <v>327</v>
      </c>
      <c r="BT860" s="26" t="s">
        <v>327</v>
      </c>
      <c r="BW860" s="26" t="s">
        <v>327</v>
      </c>
      <c r="BX860" s="26" t="s">
        <v>327</v>
      </c>
      <c r="BY860" s="26" t="s">
        <v>327</v>
      </c>
      <c r="BZ860" s="26" t="s">
        <v>327</v>
      </c>
      <c r="CC860" s="26" t="s">
        <v>327</v>
      </c>
      <c r="CD860" s="26" t="s">
        <v>327</v>
      </c>
      <c r="CE860" s="26" t="s">
        <v>327</v>
      </c>
      <c r="CF860" s="26" t="s">
        <v>327</v>
      </c>
      <c r="CI860" s="26" t="s">
        <v>327</v>
      </c>
      <c r="CJ860" s="26" t="s">
        <v>327</v>
      </c>
      <c r="CK860" s="26" t="s">
        <v>327</v>
      </c>
      <c r="CL860" s="26" t="s">
        <v>327</v>
      </c>
      <c r="CO860" s="26" t="s">
        <v>327</v>
      </c>
      <c r="CP860" s="26" t="s">
        <v>327</v>
      </c>
      <c r="CQ860" s="26" t="s">
        <v>327</v>
      </c>
      <c r="CR860" s="26" t="s">
        <v>327</v>
      </c>
      <c r="CU860" s="26" t="s">
        <v>327</v>
      </c>
      <c r="CV860" s="26" t="s">
        <v>327</v>
      </c>
      <c r="CW860" s="26" t="s">
        <v>327</v>
      </c>
      <c r="CX860" s="26" t="s">
        <v>327</v>
      </c>
    </row>
    <row r="861" spans="5:102" x14ac:dyDescent="0.45">
      <c r="E861" s="26" t="s">
        <v>327</v>
      </c>
      <c r="F861" s="26" t="s">
        <v>327</v>
      </c>
      <c r="G861" s="26" t="s">
        <v>327</v>
      </c>
      <c r="H861" s="26" t="s">
        <v>327</v>
      </c>
      <c r="I861" s="26" t="s">
        <v>327</v>
      </c>
      <c r="J861" s="26" t="s">
        <v>327</v>
      </c>
      <c r="K861" s="26" t="s">
        <v>327</v>
      </c>
      <c r="L861" s="26" t="s">
        <v>327</v>
      </c>
      <c r="M861" s="26" t="s">
        <v>327</v>
      </c>
      <c r="O861" s="26" t="s">
        <v>327</v>
      </c>
      <c r="P861" s="26" t="s">
        <v>327</v>
      </c>
      <c r="Q861" s="26" t="s">
        <v>327</v>
      </c>
      <c r="R861" s="26" t="s">
        <v>327</v>
      </c>
      <c r="U861" s="26" t="s">
        <v>327</v>
      </c>
      <c r="V861" s="26" t="s">
        <v>327</v>
      </c>
      <c r="W861" s="26" t="s">
        <v>327</v>
      </c>
      <c r="X861" s="26" t="s">
        <v>327</v>
      </c>
      <c r="AA861" s="26" t="s">
        <v>327</v>
      </c>
      <c r="AB861" s="26" t="s">
        <v>327</v>
      </c>
      <c r="AC861" s="26" t="s">
        <v>327</v>
      </c>
      <c r="AD861" s="26" t="s">
        <v>327</v>
      </c>
      <c r="AG861" s="26" t="s">
        <v>327</v>
      </c>
      <c r="AH861" s="26" t="s">
        <v>327</v>
      </c>
      <c r="AI861" s="26" t="s">
        <v>327</v>
      </c>
      <c r="AJ861" s="26" t="s">
        <v>327</v>
      </c>
      <c r="AM861" s="26" t="s">
        <v>327</v>
      </c>
      <c r="AN861" s="26" t="s">
        <v>327</v>
      </c>
      <c r="AO861" s="26" t="s">
        <v>327</v>
      </c>
      <c r="AP861" s="26" t="s">
        <v>327</v>
      </c>
      <c r="AS861" s="26" t="s">
        <v>327</v>
      </c>
      <c r="AT861" s="26" t="s">
        <v>327</v>
      </c>
      <c r="AU861" s="26" t="s">
        <v>327</v>
      </c>
      <c r="AV861" s="26" t="s">
        <v>327</v>
      </c>
      <c r="AY861" s="26" t="s">
        <v>327</v>
      </c>
      <c r="AZ861" s="26" t="s">
        <v>327</v>
      </c>
      <c r="BA861" s="26" t="s">
        <v>327</v>
      </c>
      <c r="BB861" s="26" t="s">
        <v>327</v>
      </c>
      <c r="BE861" s="26" t="s">
        <v>327</v>
      </c>
      <c r="BF861" s="26" t="s">
        <v>327</v>
      </c>
      <c r="BG861" s="26" t="s">
        <v>327</v>
      </c>
      <c r="BH861" s="26" t="s">
        <v>327</v>
      </c>
      <c r="BK861" s="26" t="s">
        <v>327</v>
      </c>
      <c r="BL861" s="26" t="s">
        <v>327</v>
      </c>
      <c r="BM861" s="26" t="s">
        <v>327</v>
      </c>
      <c r="BN861" s="26" t="s">
        <v>327</v>
      </c>
      <c r="BQ861" s="26" t="s">
        <v>327</v>
      </c>
      <c r="BR861" s="26" t="s">
        <v>327</v>
      </c>
      <c r="BS861" s="26" t="s">
        <v>327</v>
      </c>
      <c r="BT861" s="26" t="s">
        <v>327</v>
      </c>
      <c r="BW861" s="26" t="s">
        <v>327</v>
      </c>
      <c r="BX861" s="26" t="s">
        <v>327</v>
      </c>
      <c r="BY861" s="26" t="s">
        <v>327</v>
      </c>
      <c r="BZ861" s="26" t="s">
        <v>327</v>
      </c>
      <c r="CC861" s="26" t="s">
        <v>327</v>
      </c>
      <c r="CD861" s="26" t="s">
        <v>327</v>
      </c>
      <c r="CE861" s="26" t="s">
        <v>327</v>
      </c>
      <c r="CF861" s="26" t="s">
        <v>327</v>
      </c>
      <c r="CI861" s="26" t="s">
        <v>327</v>
      </c>
      <c r="CJ861" s="26" t="s">
        <v>327</v>
      </c>
      <c r="CK861" s="26" t="s">
        <v>327</v>
      </c>
      <c r="CL861" s="26" t="s">
        <v>327</v>
      </c>
      <c r="CO861" s="26" t="s">
        <v>327</v>
      </c>
      <c r="CP861" s="26" t="s">
        <v>327</v>
      </c>
      <c r="CQ861" s="26" t="s">
        <v>327</v>
      </c>
      <c r="CR861" s="26" t="s">
        <v>327</v>
      </c>
      <c r="CU861" s="26" t="s">
        <v>327</v>
      </c>
      <c r="CV861" s="26" t="s">
        <v>327</v>
      </c>
      <c r="CW861" s="26" t="s">
        <v>327</v>
      </c>
      <c r="CX861" s="26" t="s">
        <v>327</v>
      </c>
    </row>
    <row r="862" spans="5:102" x14ac:dyDescent="0.45">
      <c r="E862" s="26" t="s">
        <v>327</v>
      </c>
      <c r="F862" s="26" t="s">
        <v>327</v>
      </c>
      <c r="G862" s="26" t="s">
        <v>327</v>
      </c>
      <c r="H862" s="26" t="s">
        <v>327</v>
      </c>
      <c r="I862" s="26" t="s">
        <v>327</v>
      </c>
      <c r="J862" s="26" t="s">
        <v>327</v>
      </c>
      <c r="K862" s="26" t="s">
        <v>327</v>
      </c>
      <c r="L862" s="26" t="s">
        <v>327</v>
      </c>
      <c r="M862" s="26" t="s">
        <v>327</v>
      </c>
      <c r="O862" s="26" t="s">
        <v>327</v>
      </c>
      <c r="P862" s="26" t="s">
        <v>327</v>
      </c>
      <c r="Q862" s="26" t="s">
        <v>327</v>
      </c>
      <c r="R862" s="26" t="s">
        <v>327</v>
      </c>
      <c r="U862" s="26" t="s">
        <v>327</v>
      </c>
      <c r="V862" s="26" t="s">
        <v>327</v>
      </c>
      <c r="W862" s="26" t="s">
        <v>327</v>
      </c>
      <c r="X862" s="26" t="s">
        <v>327</v>
      </c>
      <c r="AA862" s="26" t="s">
        <v>327</v>
      </c>
      <c r="AB862" s="26" t="s">
        <v>327</v>
      </c>
      <c r="AC862" s="26" t="s">
        <v>327</v>
      </c>
      <c r="AD862" s="26" t="s">
        <v>327</v>
      </c>
      <c r="AG862" s="26" t="s">
        <v>327</v>
      </c>
      <c r="AH862" s="26" t="s">
        <v>327</v>
      </c>
      <c r="AI862" s="26" t="s">
        <v>327</v>
      </c>
      <c r="AJ862" s="26" t="s">
        <v>327</v>
      </c>
      <c r="AM862" s="26" t="s">
        <v>327</v>
      </c>
      <c r="AN862" s="26" t="s">
        <v>327</v>
      </c>
      <c r="AO862" s="26" t="s">
        <v>327</v>
      </c>
      <c r="AP862" s="26" t="s">
        <v>327</v>
      </c>
      <c r="AS862" s="26" t="s">
        <v>327</v>
      </c>
      <c r="AT862" s="26" t="s">
        <v>327</v>
      </c>
      <c r="AU862" s="26" t="s">
        <v>327</v>
      </c>
      <c r="AV862" s="26" t="s">
        <v>327</v>
      </c>
      <c r="AY862" s="26" t="s">
        <v>327</v>
      </c>
      <c r="AZ862" s="26" t="s">
        <v>327</v>
      </c>
      <c r="BA862" s="26" t="s">
        <v>327</v>
      </c>
      <c r="BB862" s="26" t="s">
        <v>327</v>
      </c>
      <c r="BE862" s="26" t="s">
        <v>327</v>
      </c>
      <c r="BF862" s="26" t="s">
        <v>327</v>
      </c>
      <c r="BG862" s="26" t="s">
        <v>327</v>
      </c>
      <c r="BH862" s="26" t="s">
        <v>327</v>
      </c>
      <c r="BK862" s="26" t="s">
        <v>327</v>
      </c>
      <c r="BL862" s="26" t="s">
        <v>327</v>
      </c>
      <c r="BM862" s="26" t="s">
        <v>327</v>
      </c>
      <c r="BN862" s="26" t="s">
        <v>327</v>
      </c>
      <c r="BQ862" s="26" t="s">
        <v>327</v>
      </c>
      <c r="BR862" s="26" t="s">
        <v>327</v>
      </c>
      <c r="BS862" s="26" t="s">
        <v>327</v>
      </c>
      <c r="BT862" s="26" t="s">
        <v>327</v>
      </c>
      <c r="BW862" s="26" t="s">
        <v>327</v>
      </c>
      <c r="BX862" s="26" t="s">
        <v>327</v>
      </c>
      <c r="BY862" s="26" t="s">
        <v>327</v>
      </c>
      <c r="BZ862" s="26" t="s">
        <v>327</v>
      </c>
      <c r="CC862" s="26" t="s">
        <v>327</v>
      </c>
      <c r="CD862" s="26" t="s">
        <v>327</v>
      </c>
      <c r="CE862" s="26" t="s">
        <v>327</v>
      </c>
      <c r="CF862" s="26" t="s">
        <v>327</v>
      </c>
      <c r="CI862" s="26" t="s">
        <v>327</v>
      </c>
      <c r="CJ862" s="26" t="s">
        <v>327</v>
      </c>
      <c r="CK862" s="26" t="s">
        <v>327</v>
      </c>
      <c r="CL862" s="26" t="s">
        <v>327</v>
      </c>
      <c r="CO862" s="26" t="s">
        <v>327</v>
      </c>
      <c r="CP862" s="26" t="s">
        <v>327</v>
      </c>
      <c r="CQ862" s="26" t="s">
        <v>327</v>
      </c>
      <c r="CR862" s="26" t="s">
        <v>327</v>
      </c>
      <c r="CU862" s="26" t="s">
        <v>327</v>
      </c>
      <c r="CV862" s="26" t="s">
        <v>327</v>
      </c>
      <c r="CW862" s="26" t="s">
        <v>327</v>
      </c>
      <c r="CX862" s="26" t="s">
        <v>327</v>
      </c>
    </row>
    <row r="863" spans="5:102" x14ac:dyDescent="0.45">
      <c r="E863" s="26" t="s">
        <v>327</v>
      </c>
      <c r="F863" s="26" t="s">
        <v>327</v>
      </c>
      <c r="G863" s="26" t="s">
        <v>327</v>
      </c>
      <c r="H863" s="26" t="s">
        <v>327</v>
      </c>
      <c r="I863" s="26" t="s">
        <v>327</v>
      </c>
      <c r="J863" s="26" t="s">
        <v>327</v>
      </c>
      <c r="K863" s="26" t="s">
        <v>327</v>
      </c>
      <c r="L863" s="26" t="s">
        <v>327</v>
      </c>
      <c r="M863" s="26" t="s">
        <v>327</v>
      </c>
      <c r="O863" s="26" t="s">
        <v>327</v>
      </c>
      <c r="P863" s="26" t="s">
        <v>327</v>
      </c>
      <c r="Q863" s="26" t="s">
        <v>327</v>
      </c>
      <c r="R863" s="26" t="s">
        <v>327</v>
      </c>
      <c r="U863" s="26" t="s">
        <v>327</v>
      </c>
      <c r="V863" s="26" t="s">
        <v>327</v>
      </c>
      <c r="W863" s="26" t="s">
        <v>327</v>
      </c>
      <c r="X863" s="26" t="s">
        <v>327</v>
      </c>
      <c r="AA863" s="26" t="s">
        <v>327</v>
      </c>
      <c r="AB863" s="26" t="s">
        <v>327</v>
      </c>
      <c r="AC863" s="26" t="s">
        <v>327</v>
      </c>
      <c r="AD863" s="26" t="s">
        <v>327</v>
      </c>
      <c r="AG863" s="26" t="s">
        <v>327</v>
      </c>
      <c r="AH863" s="26" t="s">
        <v>327</v>
      </c>
      <c r="AI863" s="26" t="s">
        <v>327</v>
      </c>
      <c r="AJ863" s="26" t="s">
        <v>327</v>
      </c>
      <c r="AM863" s="26" t="s">
        <v>327</v>
      </c>
      <c r="AN863" s="26" t="s">
        <v>327</v>
      </c>
      <c r="AO863" s="26" t="s">
        <v>327</v>
      </c>
      <c r="AP863" s="26" t="s">
        <v>327</v>
      </c>
      <c r="AS863" s="26" t="s">
        <v>327</v>
      </c>
      <c r="AT863" s="26" t="s">
        <v>327</v>
      </c>
      <c r="AU863" s="26" t="s">
        <v>327</v>
      </c>
      <c r="AV863" s="26" t="s">
        <v>327</v>
      </c>
      <c r="AY863" s="26" t="s">
        <v>327</v>
      </c>
      <c r="AZ863" s="26" t="s">
        <v>327</v>
      </c>
      <c r="BA863" s="26" t="s">
        <v>327</v>
      </c>
      <c r="BB863" s="26" t="s">
        <v>327</v>
      </c>
      <c r="BE863" s="26" t="s">
        <v>327</v>
      </c>
      <c r="BF863" s="26" t="s">
        <v>327</v>
      </c>
      <c r="BG863" s="26" t="s">
        <v>327</v>
      </c>
      <c r="BH863" s="26" t="s">
        <v>327</v>
      </c>
      <c r="BK863" s="26" t="s">
        <v>327</v>
      </c>
      <c r="BL863" s="26" t="s">
        <v>327</v>
      </c>
      <c r="BM863" s="26" t="s">
        <v>327</v>
      </c>
      <c r="BN863" s="26" t="s">
        <v>327</v>
      </c>
      <c r="BQ863" s="26" t="s">
        <v>327</v>
      </c>
      <c r="BR863" s="26" t="s">
        <v>327</v>
      </c>
      <c r="BS863" s="26" t="s">
        <v>327</v>
      </c>
      <c r="BT863" s="26" t="s">
        <v>327</v>
      </c>
      <c r="BW863" s="26" t="s">
        <v>327</v>
      </c>
      <c r="BX863" s="26" t="s">
        <v>327</v>
      </c>
      <c r="BY863" s="26" t="s">
        <v>327</v>
      </c>
      <c r="BZ863" s="26" t="s">
        <v>327</v>
      </c>
      <c r="CC863" s="26" t="s">
        <v>327</v>
      </c>
      <c r="CD863" s="26" t="s">
        <v>327</v>
      </c>
      <c r="CE863" s="26" t="s">
        <v>327</v>
      </c>
      <c r="CF863" s="26" t="s">
        <v>327</v>
      </c>
      <c r="CI863" s="26" t="s">
        <v>327</v>
      </c>
      <c r="CJ863" s="26" t="s">
        <v>327</v>
      </c>
      <c r="CK863" s="26" t="s">
        <v>327</v>
      </c>
      <c r="CL863" s="26" t="s">
        <v>327</v>
      </c>
      <c r="CO863" s="26" t="s">
        <v>327</v>
      </c>
      <c r="CP863" s="26" t="s">
        <v>327</v>
      </c>
      <c r="CQ863" s="26" t="s">
        <v>327</v>
      </c>
      <c r="CR863" s="26" t="s">
        <v>327</v>
      </c>
      <c r="CU863" s="26" t="s">
        <v>327</v>
      </c>
      <c r="CV863" s="26" t="s">
        <v>327</v>
      </c>
      <c r="CW863" s="26" t="s">
        <v>327</v>
      </c>
      <c r="CX863" s="26" t="s">
        <v>327</v>
      </c>
    </row>
    <row r="864" spans="5:102" x14ac:dyDescent="0.45">
      <c r="E864" s="26" t="s">
        <v>327</v>
      </c>
      <c r="F864" s="26" t="s">
        <v>327</v>
      </c>
      <c r="G864" s="26" t="s">
        <v>327</v>
      </c>
      <c r="H864" s="26" t="s">
        <v>327</v>
      </c>
      <c r="I864" s="26" t="s">
        <v>327</v>
      </c>
      <c r="J864" s="26" t="s">
        <v>327</v>
      </c>
      <c r="K864" s="26" t="s">
        <v>327</v>
      </c>
      <c r="L864" s="26" t="s">
        <v>327</v>
      </c>
      <c r="M864" s="26" t="s">
        <v>327</v>
      </c>
      <c r="O864" s="26" t="s">
        <v>327</v>
      </c>
      <c r="P864" s="26" t="s">
        <v>327</v>
      </c>
      <c r="Q864" s="26" t="s">
        <v>327</v>
      </c>
      <c r="R864" s="26" t="s">
        <v>327</v>
      </c>
      <c r="U864" s="26" t="s">
        <v>327</v>
      </c>
      <c r="V864" s="26" t="s">
        <v>327</v>
      </c>
      <c r="W864" s="26" t="s">
        <v>327</v>
      </c>
      <c r="X864" s="26" t="s">
        <v>327</v>
      </c>
      <c r="AA864" s="26" t="s">
        <v>327</v>
      </c>
      <c r="AB864" s="26" t="s">
        <v>327</v>
      </c>
      <c r="AC864" s="26" t="s">
        <v>327</v>
      </c>
      <c r="AD864" s="26" t="s">
        <v>327</v>
      </c>
      <c r="AG864" s="26" t="s">
        <v>327</v>
      </c>
      <c r="AH864" s="26" t="s">
        <v>327</v>
      </c>
      <c r="AI864" s="26" t="s">
        <v>327</v>
      </c>
      <c r="AJ864" s="26" t="s">
        <v>327</v>
      </c>
      <c r="AM864" s="26" t="s">
        <v>327</v>
      </c>
      <c r="AN864" s="26" t="s">
        <v>327</v>
      </c>
      <c r="AO864" s="26" t="s">
        <v>327</v>
      </c>
      <c r="AP864" s="26" t="s">
        <v>327</v>
      </c>
      <c r="AS864" s="26" t="s">
        <v>327</v>
      </c>
      <c r="AT864" s="26" t="s">
        <v>327</v>
      </c>
      <c r="AU864" s="26" t="s">
        <v>327</v>
      </c>
      <c r="AV864" s="26" t="s">
        <v>327</v>
      </c>
      <c r="AY864" s="26" t="s">
        <v>327</v>
      </c>
      <c r="AZ864" s="26" t="s">
        <v>327</v>
      </c>
      <c r="BA864" s="26" t="s">
        <v>327</v>
      </c>
      <c r="BB864" s="26" t="s">
        <v>327</v>
      </c>
      <c r="BE864" s="26" t="s">
        <v>327</v>
      </c>
      <c r="BF864" s="26" t="s">
        <v>327</v>
      </c>
      <c r="BG864" s="26" t="s">
        <v>327</v>
      </c>
      <c r="BH864" s="26" t="s">
        <v>327</v>
      </c>
      <c r="BK864" s="26" t="s">
        <v>327</v>
      </c>
      <c r="BL864" s="26" t="s">
        <v>327</v>
      </c>
      <c r="BM864" s="26" t="s">
        <v>327</v>
      </c>
      <c r="BN864" s="26" t="s">
        <v>327</v>
      </c>
      <c r="BQ864" s="26" t="s">
        <v>327</v>
      </c>
      <c r="BR864" s="26" t="s">
        <v>327</v>
      </c>
      <c r="BS864" s="26" t="s">
        <v>327</v>
      </c>
      <c r="BT864" s="26" t="s">
        <v>327</v>
      </c>
      <c r="BW864" s="26" t="s">
        <v>327</v>
      </c>
      <c r="BX864" s="26" t="s">
        <v>327</v>
      </c>
      <c r="BY864" s="26" t="s">
        <v>327</v>
      </c>
      <c r="BZ864" s="26" t="s">
        <v>327</v>
      </c>
      <c r="CC864" s="26" t="s">
        <v>327</v>
      </c>
      <c r="CD864" s="26" t="s">
        <v>327</v>
      </c>
      <c r="CE864" s="26" t="s">
        <v>327</v>
      </c>
      <c r="CF864" s="26" t="s">
        <v>327</v>
      </c>
      <c r="CI864" s="26" t="s">
        <v>327</v>
      </c>
      <c r="CJ864" s="26" t="s">
        <v>327</v>
      </c>
      <c r="CK864" s="26" t="s">
        <v>327</v>
      </c>
      <c r="CL864" s="26" t="s">
        <v>327</v>
      </c>
      <c r="CO864" s="26" t="s">
        <v>327</v>
      </c>
      <c r="CP864" s="26" t="s">
        <v>327</v>
      </c>
      <c r="CQ864" s="26" t="s">
        <v>327</v>
      </c>
      <c r="CR864" s="26" t="s">
        <v>327</v>
      </c>
      <c r="CU864" s="26" t="s">
        <v>327</v>
      </c>
      <c r="CV864" s="26" t="s">
        <v>327</v>
      </c>
      <c r="CW864" s="26" t="s">
        <v>327</v>
      </c>
      <c r="CX864" s="26" t="s">
        <v>327</v>
      </c>
    </row>
    <row r="865" spans="5:102" x14ac:dyDescent="0.45">
      <c r="E865" s="26" t="s">
        <v>327</v>
      </c>
      <c r="F865" s="26" t="s">
        <v>327</v>
      </c>
      <c r="G865" s="26" t="s">
        <v>327</v>
      </c>
      <c r="H865" s="26" t="s">
        <v>327</v>
      </c>
      <c r="I865" s="26" t="s">
        <v>327</v>
      </c>
      <c r="J865" s="26" t="s">
        <v>327</v>
      </c>
      <c r="K865" s="26" t="s">
        <v>327</v>
      </c>
      <c r="L865" s="26" t="s">
        <v>327</v>
      </c>
      <c r="M865" s="26" t="s">
        <v>327</v>
      </c>
      <c r="O865" s="26" t="s">
        <v>327</v>
      </c>
      <c r="P865" s="26" t="s">
        <v>327</v>
      </c>
      <c r="Q865" s="26" t="s">
        <v>327</v>
      </c>
      <c r="R865" s="26" t="s">
        <v>327</v>
      </c>
      <c r="U865" s="26" t="s">
        <v>327</v>
      </c>
      <c r="V865" s="26" t="s">
        <v>327</v>
      </c>
      <c r="W865" s="26" t="s">
        <v>327</v>
      </c>
      <c r="X865" s="26" t="s">
        <v>327</v>
      </c>
      <c r="AA865" s="26" t="s">
        <v>327</v>
      </c>
      <c r="AB865" s="26" t="s">
        <v>327</v>
      </c>
      <c r="AC865" s="26" t="s">
        <v>327</v>
      </c>
      <c r="AD865" s="26" t="s">
        <v>327</v>
      </c>
      <c r="AG865" s="26" t="s">
        <v>327</v>
      </c>
      <c r="AH865" s="26" t="s">
        <v>327</v>
      </c>
      <c r="AI865" s="26" t="s">
        <v>327</v>
      </c>
      <c r="AJ865" s="26" t="s">
        <v>327</v>
      </c>
      <c r="AM865" s="26" t="s">
        <v>327</v>
      </c>
      <c r="AN865" s="26" t="s">
        <v>327</v>
      </c>
      <c r="AO865" s="26" t="s">
        <v>327</v>
      </c>
      <c r="AP865" s="26" t="s">
        <v>327</v>
      </c>
      <c r="AS865" s="26" t="s">
        <v>327</v>
      </c>
      <c r="AT865" s="26" t="s">
        <v>327</v>
      </c>
      <c r="AU865" s="26" t="s">
        <v>327</v>
      </c>
      <c r="AV865" s="26" t="s">
        <v>327</v>
      </c>
      <c r="AY865" s="26" t="s">
        <v>327</v>
      </c>
      <c r="AZ865" s="26" t="s">
        <v>327</v>
      </c>
      <c r="BA865" s="26" t="s">
        <v>327</v>
      </c>
      <c r="BB865" s="26" t="s">
        <v>327</v>
      </c>
      <c r="BE865" s="26" t="s">
        <v>327</v>
      </c>
      <c r="BF865" s="26" t="s">
        <v>327</v>
      </c>
      <c r="BG865" s="26" t="s">
        <v>327</v>
      </c>
      <c r="BH865" s="26" t="s">
        <v>327</v>
      </c>
      <c r="BK865" s="26" t="s">
        <v>327</v>
      </c>
      <c r="BL865" s="26" t="s">
        <v>327</v>
      </c>
      <c r="BM865" s="26" t="s">
        <v>327</v>
      </c>
      <c r="BN865" s="26" t="s">
        <v>327</v>
      </c>
      <c r="BQ865" s="26" t="s">
        <v>327</v>
      </c>
      <c r="BR865" s="26" t="s">
        <v>327</v>
      </c>
      <c r="BS865" s="26" t="s">
        <v>327</v>
      </c>
      <c r="BT865" s="26" t="s">
        <v>327</v>
      </c>
      <c r="BW865" s="26" t="s">
        <v>327</v>
      </c>
      <c r="BX865" s="26" t="s">
        <v>327</v>
      </c>
      <c r="BY865" s="26" t="s">
        <v>327</v>
      </c>
      <c r="BZ865" s="26" t="s">
        <v>327</v>
      </c>
      <c r="CC865" s="26" t="s">
        <v>327</v>
      </c>
      <c r="CD865" s="26" t="s">
        <v>327</v>
      </c>
      <c r="CE865" s="26" t="s">
        <v>327</v>
      </c>
      <c r="CF865" s="26" t="s">
        <v>327</v>
      </c>
      <c r="CI865" s="26" t="s">
        <v>327</v>
      </c>
      <c r="CJ865" s="26" t="s">
        <v>327</v>
      </c>
      <c r="CK865" s="26" t="s">
        <v>327</v>
      </c>
      <c r="CL865" s="26" t="s">
        <v>327</v>
      </c>
      <c r="CO865" s="26" t="s">
        <v>327</v>
      </c>
      <c r="CP865" s="26" t="s">
        <v>327</v>
      </c>
      <c r="CQ865" s="26" t="s">
        <v>327</v>
      </c>
      <c r="CR865" s="26" t="s">
        <v>327</v>
      </c>
      <c r="CU865" s="26" t="s">
        <v>327</v>
      </c>
      <c r="CV865" s="26" t="s">
        <v>327</v>
      </c>
      <c r="CW865" s="26" t="s">
        <v>327</v>
      </c>
      <c r="CX865" s="26" t="s">
        <v>327</v>
      </c>
    </row>
    <row r="866" spans="5:102" x14ac:dyDescent="0.45">
      <c r="E866" s="26" t="s">
        <v>327</v>
      </c>
      <c r="F866" s="26" t="s">
        <v>327</v>
      </c>
      <c r="G866" s="26" t="s">
        <v>327</v>
      </c>
      <c r="H866" s="26" t="s">
        <v>327</v>
      </c>
      <c r="I866" s="26" t="s">
        <v>327</v>
      </c>
      <c r="J866" s="26" t="s">
        <v>327</v>
      </c>
      <c r="K866" s="26" t="s">
        <v>327</v>
      </c>
      <c r="L866" s="26" t="s">
        <v>327</v>
      </c>
      <c r="M866" s="26" t="s">
        <v>327</v>
      </c>
      <c r="O866" s="26" t="s">
        <v>327</v>
      </c>
      <c r="P866" s="26" t="s">
        <v>327</v>
      </c>
      <c r="Q866" s="26" t="s">
        <v>327</v>
      </c>
      <c r="R866" s="26" t="s">
        <v>327</v>
      </c>
      <c r="U866" s="26" t="s">
        <v>327</v>
      </c>
      <c r="V866" s="26" t="s">
        <v>327</v>
      </c>
      <c r="W866" s="26" t="s">
        <v>327</v>
      </c>
      <c r="X866" s="26" t="s">
        <v>327</v>
      </c>
      <c r="AA866" s="26" t="s">
        <v>327</v>
      </c>
      <c r="AB866" s="26" t="s">
        <v>327</v>
      </c>
      <c r="AC866" s="26" t="s">
        <v>327</v>
      </c>
      <c r="AD866" s="26" t="s">
        <v>327</v>
      </c>
      <c r="AG866" s="26" t="s">
        <v>327</v>
      </c>
      <c r="AH866" s="26" t="s">
        <v>327</v>
      </c>
      <c r="AI866" s="26" t="s">
        <v>327</v>
      </c>
      <c r="AJ866" s="26" t="s">
        <v>327</v>
      </c>
      <c r="AM866" s="26" t="s">
        <v>327</v>
      </c>
      <c r="AN866" s="26" t="s">
        <v>327</v>
      </c>
      <c r="AO866" s="26" t="s">
        <v>327</v>
      </c>
      <c r="AP866" s="26" t="s">
        <v>327</v>
      </c>
      <c r="AS866" s="26" t="s">
        <v>327</v>
      </c>
      <c r="AT866" s="26" t="s">
        <v>327</v>
      </c>
      <c r="AU866" s="26" t="s">
        <v>327</v>
      </c>
      <c r="AV866" s="26" t="s">
        <v>327</v>
      </c>
      <c r="AY866" s="26" t="s">
        <v>327</v>
      </c>
      <c r="AZ866" s="26" t="s">
        <v>327</v>
      </c>
      <c r="BA866" s="26" t="s">
        <v>327</v>
      </c>
      <c r="BB866" s="26" t="s">
        <v>327</v>
      </c>
      <c r="BE866" s="26" t="s">
        <v>327</v>
      </c>
      <c r="BF866" s="26" t="s">
        <v>327</v>
      </c>
      <c r="BG866" s="26" t="s">
        <v>327</v>
      </c>
      <c r="BH866" s="26" t="s">
        <v>327</v>
      </c>
      <c r="BK866" s="26" t="s">
        <v>327</v>
      </c>
      <c r="BL866" s="26" t="s">
        <v>327</v>
      </c>
      <c r="BM866" s="26" t="s">
        <v>327</v>
      </c>
      <c r="BN866" s="26" t="s">
        <v>327</v>
      </c>
      <c r="BQ866" s="26" t="s">
        <v>327</v>
      </c>
      <c r="BR866" s="26" t="s">
        <v>327</v>
      </c>
      <c r="BS866" s="26" t="s">
        <v>327</v>
      </c>
      <c r="BT866" s="26" t="s">
        <v>327</v>
      </c>
      <c r="BW866" s="26" t="s">
        <v>327</v>
      </c>
      <c r="BX866" s="26" t="s">
        <v>327</v>
      </c>
      <c r="BY866" s="26" t="s">
        <v>327</v>
      </c>
      <c r="BZ866" s="26" t="s">
        <v>327</v>
      </c>
      <c r="CC866" s="26" t="s">
        <v>327</v>
      </c>
      <c r="CD866" s="26" t="s">
        <v>327</v>
      </c>
      <c r="CE866" s="26" t="s">
        <v>327</v>
      </c>
      <c r="CF866" s="26" t="s">
        <v>327</v>
      </c>
      <c r="CI866" s="26" t="s">
        <v>327</v>
      </c>
      <c r="CJ866" s="26" t="s">
        <v>327</v>
      </c>
      <c r="CK866" s="26" t="s">
        <v>327</v>
      </c>
      <c r="CL866" s="26" t="s">
        <v>327</v>
      </c>
      <c r="CO866" s="26" t="s">
        <v>327</v>
      </c>
      <c r="CP866" s="26" t="s">
        <v>327</v>
      </c>
      <c r="CQ866" s="26" t="s">
        <v>327</v>
      </c>
      <c r="CR866" s="26" t="s">
        <v>327</v>
      </c>
      <c r="CU866" s="26" t="s">
        <v>327</v>
      </c>
      <c r="CV866" s="26" t="s">
        <v>327</v>
      </c>
      <c r="CW866" s="26" t="s">
        <v>327</v>
      </c>
      <c r="CX866" s="26" t="s">
        <v>327</v>
      </c>
    </row>
    <row r="867" spans="5:102" x14ac:dyDescent="0.45">
      <c r="E867" s="26" t="s">
        <v>327</v>
      </c>
      <c r="F867" s="26" t="s">
        <v>327</v>
      </c>
      <c r="G867" s="26" t="s">
        <v>327</v>
      </c>
      <c r="H867" s="26" t="s">
        <v>327</v>
      </c>
      <c r="I867" s="26" t="s">
        <v>327</v>
      </c>
      <c r="J867" s="26" t="s">
        <v>327</v>
      </c>
      <c r="K867" s="26" t="s">
        <v>327</v>
      </c>
      <c r="L867" s="26" t="s">
        <v>327</v>
      </c>
      <c r="M867" s="26" t="s">
        <v>327</v>
      </c>
      <c r="O867" s="26" t="s">
        <v>327</v>
      </c>
      <c r="P867" s="26" t="s">
        <v>327</v>
      </c>
      <c r="Q867" s="26" t="s">
        <v>327</v>
      </c>
      <c r="R867" s="26" t="s">
        <v>327</v>
      </c>
      <c r="U867" s="26" t="s">
        <v>327</v>
      </c>
      <c r="V867" s="26" t="s">
        <v>327</v>
      </c>
      <c r="W867" s="26" t="s">
        <v>327</v>
      </c>
      <c r="X867" s="26" t="s">
        <v>327</v>
      </c>
      <c r="AA867" s="26" t="s">
        <v>327</v>
      </c>
      <c r="AB867" s="26" t="s">
        <v>327</v>
      </c>
      <c r="AC867" s="26" t="s">
        <v>327</v>
      </c>
      <c r="AD867" s="26" t="s">
        <v>327</v>
      </c>
      <c r="AG867" s="26" t="s">
        <v>327</v>
      </c>
      <c r="AH867" s="26" t="s">
        <v>327</v>
      </c>
      <c r="AI867" s="26" t="s">
        <v>327</v>
      </c>
      <c r="AJ867" s="26" t="s">
        <v>327</v>
      </c>
      <c r="AM867" s="26" t="s">
        <v>327</v>
      </c>
      <c r="AN867" s="26" t="s">
        <v>327</v>
      </c>
      <c r="AO867" s="26" t="s">
        <v>327</v>
      </c>
      <c r="AP867" s="26" t="s">
        <v>327</v>
      </c>
      <c r="AS867" s="26" t="s">
        <v>327</v>
      </c>
      <c r="AT867" s="26" t="s">
        <v>327</v>
      </c>
      <c r="AU867" s="26" t="s">
        <v>327</v>
      </c>
      <c r="AV867" s="26" t="s">
        <v>327</v>
      </c>
      <c r="AY867" s="26" t="s">
        <v>327</v>
      </c>
      <c r="AZ867" s="26" t="s">
        <v>327</v>
      </c>
      <c r="BA867" s="26" t="s">
        <v>327</v>
      </c>
      <c r="BB867" s="26" t="s">
        <v>327</v>
      </c>
      <c r="BE867" s="26" t="s">
        <v>327</v>
      </c>
      <c r="BF867" s="26" t="s">
        <v>327</v>
      </c>
      <c r="BG867" s="26" t="s">
        <v>327</v>
      </c>
      <c r="BH867" s="26" t="s">
        <v>327</v>
      </c>
      <c r="BK867" s="26" t="s">
        <v>327</v>
      </c>
      <c r="BL867" s="26" t="s">
        <v>327</v>
      </c>
      <c r="BM867" s="26" t="s">
        <v>327</v>
      </c>
      <c r="BN867" s="26" t="s">
        <v>327</v>
      </c>
      <c r="BQ867" s="26" t="s">
        <v>327</v>
      </c>
      <c r="BR867" s="26" t="s">
        <v>327</v>
      </c>
      <c r="BS867" s="26" t="s">
        <v>327</v>
      </c>
      <c r="BT867" s="26" t="s">
        <v>327</v>
      </c>
      <c r="BW867" s="26" t="s">
        <v>327</v>
      </c>
      <c r="BX867" s="26" t="s">
        <v>327</v>
      </c>
      <c r="BY867" s="26" t="s">
        <v>327</v>
      </c>
      <c r="BZ867" s="26" t="s">
        <v>327</v>
      </c>
      <c r="CC867" s="26" t="s">
        <v>327</v>
      </c>
      <c r="CD867" s="26" t="s">
        <v>327</v>
      </c>
      <c r="CE867" s="26" t="s">
        <v>327</v>
      </c>
      <c r="CF867" s="26" t="s">
        <v>327</v>
      </c>
      <c r="CI867" s="26" t="s">
        <v>327</v>
      </c>
      <c r="CJ867" s="26" t="s">
        <v>327</v>
      </c>
      <c r="CK867" s="26" t="s">
        <v>327</v>
      </c>
      <c r="CL867" s="26" t="s">
        <v>327</v>
      </c>
      <c r="CO867" s="26" t="s">
        <v>327</v>
      </c>
      <c r="CP867" s="26" t="s">
        <v>327</v>
      </c>
      <c r="CQ867" s="26" t="s">
        <v>327</v>
      </c>
      <c r="CR867" s="26" t="s">
        <v>327</v>
      </c>
      <c r="CU867" s="26" t="s">
        <v>327</v>
      </c>
      <c r="CV867" s="26" t="s">
        <v>327</v>
      </c>
      <c r="CW867" s="26" t="s">
        <v>327</v>
      </c>
      <c r="CX867" s="26" t="s">
        <v>327</v>
      </c>
    </row>
    <row r="868" spans="5:102" x14ac:dyDescent="0.45">
      <c r="E868" s="26" t="s">
        <v>327</v>
      </c>
      <c r="F868" s="26" t="s">
        <v>327</v>
      </c>
      <c r="G868" s="26" t="s">
        <v>327</v>
      </c>
      <c r="H868" s="26" t="s">
        <v>327</v>
      </c>
      <c r="I868" s="26" t="s">
        <v>327</v>
      </c>
      <c r="J868" s="26" t="s">
        <v>327</v>
      </c>
      <c r="K868" s="26" t="s">
        <v>327</v>
      </c>
      <c r="L868" s="26" t="s">
        <v>327</v>
      </c>
      <c r="M868" s="26" t="s">
        <v>327</v>
      </c>
      <c r="O868" s="26" t="s">
        <v>327</v>
      </c>
      <c r="P868" s="26" t="s">
        <v>327</v>
      </c>
      <c r="Q868" s="26" t="s">
        <v>327</v>
      </c>
      <c r="R868" s="26" t="s">
        <v>327</v>
      </c>
      <c r="U868" s="26" t="s">
        <v>327</v>
      </c>
      <c r="V868" s="26" t="s">
        <v>327</v>
      </c>
      <c r="W868" s="26" t="s">
        <v>327</v>
      </c>
      <c r="X868" s="26" t="s">
        <v>327</v>
      </c>
      <c r="AA868" s="26" t="s">
        <v>327</v>
      </c>
      <c r="AB868" s="26" t="s">
        <v>327</v>
      </c>
      <c r="AC868" s="26" t="s">
        <v>327</v>
      </c>
      <c r="AD868" s="26" t="s">
        <v>327</v>
      </c>
      <c r="AG868" s="26" t="s">
        <v>327</v>
      </c>
      <c r="AH868" s="26" t="s">
        <v>327</v>
      </c>
      <c r="AI868" s="26" t="s">
        <v>327</v>
      </c>
      <c r="AJ868" s="26" t="s">
        <v>327</v>
      </c>
      <c r="AM868" s="26" t="s">
        <v>327</v>
      </c>
      <c r="AN868" s="26" t="s">
        <v>327</v>
      </c>
      <c r="AO868" s="26" t="s">
        <v>327</v>
      </c>
      <c r="AP868" s="26" t="s">
        <v>327</v>
      </c>
      <c r="AS868" s="26" t="s">
        <v>327</v>
      </c>
      <c r="AT868" s="26" t="s">
        <v>327</v>
      </c>
      <c r="AU868" s="26" t="s">
        <v>327</v>
      </c>
      <c r="AV868" s="26" t="s">
        <v>327</v>
      </c>
      <c r="AY868" s="26" t="s">
        <v>327</v>
      </c>
      <c r="AZ868" s="26" t="s">
        <v>327</v>
      </c>
      <c r="BA868" s="26" t="s">
        <v>327</v>
      </c>
      <c r="BB868" s="26" t="s">
        <v>327</v>
      </c>
      <c r="BE868" s="26" t="s">
        <v>327</v>
      </c>
      <c r="BF868" s="26" t="s">
        <v>327</v>
      </c>
      <c r="BG868" s="26" t="s">
        <v>327</v>
      </c>
      <c r="BH868" s="26" t="s">
        <v>327</v>
      </c>
      <c r="BK868" s="26" t="s">
        <v>327</v>
      </c>
      <c r="BL868" s="26" t="s">
        <v>327</v>
      </c>
      <c r="BM868" s="26" t="s">
        <v>327</v>
      </c>
      <c r="BN868" s="26" t="s">
        <v>327</v>
      </c>
      <c r="BQ868" s="26" t="s">
        <v>327</v>
      </c>
      <c r="BR868" s="26" t="s">
        <v>327</v>
      </c>
      <c r="BS868" s="26" t="s">
        <v>327</v>
      </c>
      <c r="BT868" s="26" t="s">
        <v>327</v>
      </c>
      <c r="BW868" s="26" t="s">
        <v>327</v>
      </c>
      <c r="BX868" s="26" t="s">
        <v>327</v>
      </c>
      <c r="BY868" s="26" t="s">
        <v>327</v>
      </c>
      <c r="BZ868" s="26" t="s">
        <v>327</v>
      </c>
      <c r="CC868" s="26" t="s">
        <v>327</v>
      </c>
      <c r="CD868" s="26" t="s">
        <v>327</v>
      </c>
      <c r="CE868" s="26" t="s">
        <v>327</v>
      </c>
      <c r="CF868" s="26" t="s">
        <v>327</v>
      </c>
      <c r="CI868" s="26" t="s">
        <v>327</v>
      </c>
      <c r="CJ868" s="26" t="s">
        <v>327</v>
      </c>
      <c r="CK868" s="26" t="s">
        <v>327</v>
      </c>
      <c r="CL868" s="26" t="s">
        <v>327</v>
      </c>
      <c r="CO868" s="26" t="s">
        <v>327</v>
      </c>
      <c r="CP868" s="26" t="s">
        <v>327</v>
      </c>
      <c r="CQ868" s="26" t="s">
        <v>327</v>
      </c>
      <c r="CR868" s="26" t="s">
        <v>327</v>
      </c>
      <c r="CU868" s="26" t="s">
        <v>327</v>
      </c>
      <c r="CV868" s="26" t="s">
        <v>327</v>
      </c>
      <c r="CW868" s="26" t="s">
        <v>327</v>
      </c>
      <c r="CX868" s="26" t="s">
        <v>327</v>
      </c>
    </row>
    <row r="869" spans="5:102" x14ac:dyDescent="0.45">
      <c r="E869" s="26" t="s">
        <v>327</v>
      </c>
      <c r="F869" s="26" t="s">
        <v>327</v>
      </c>
      <c r="G869" s="26" t="s">
        <v>327</v>
      </c>
      <c r="H869" s="26" t="s">
        <v>327</v>
      </c>
      <c r="I869" s="26" t="s">
        <v>327</v>
      </c>
      <c r="J869" s="26" t="s">
        <v>327</v>
      </c>
      <c r="K869" s="26" t="s">
        <v>327</v>
      </c>
      <c r="L869" s="26" t="s">
        <v>327</v>
      </c>
      <c r="M869" s="26" t="s">
        <v>327</v>
      </c>
      <c r="O869" s="26" t="s">
        <v>327</v>
      </c>
      <c r="P869" s="26" t="s">
        <v>327</v>
      </c>
      <c r="Q869" s="26" t="s">
        <v>327</v>
      </c>
      <c r="R869" s="26" t="s">
        <v>327</v>
      </c>
      <c r="U869" s="26" t="s">
        <v>327</v>
      </c>
      <c r="V869" s="26" t="s">
        <v>327</v>
      </c>
      <c r="W869" s="26" t="s">
        <v>327</v>
      </c>
      <c r="X869" s="26" t="s">
        <v>327</v>
      </c>
      <c r="AA869" s="26" t="s">
        <v>327</v>
      </c>
      <c r="AB869" s="26" t="s">
        <v>327</v>
      </c>
      <c r="AC869" s="26" t="s">
        <v>327</v>
      </c>
      <c r="AD869" s="26" t="s">
        <v>327</v>
      </c>
      <c r="AG869" s="26" t="s">
        <v>327</v>
      </c>
      <c r="AH869" s="26" t="s">
        <v>327</v>
      </c>
      <c r="AI869" s="26" t="s">
        <v>327</v>
      </c>
      <c r="AJ869" s="26" t="s">
        <v>327</v>
      </c>
      <c r="AM869" s="26" t="s">
        <v>327</v>
      </c>
      <c r="AN869" s="26" t="s">
        <v>327</v>
      </c>
      <c r="AO869" s="26" t="s">
        <v>327</v>
      </c>
      <c r="AP869" s="26" t="s">
        <v>327</v>
      </c>
      <c r="AS869" s="26" t="s">
        <v>327</v>
      </c>
      <c r="AT869" s="26" t="s">
        <v>327</v>
      </c>
      <c r="AU869" s="26" t="s">
        <v>327</v>
      </c>
      <c r="AV869" s="26" t="s">
        <v>327</v>
      </c>
      <c r="AY869" s="26" t="s">
        <v>327</v>
      </c>
      <c r="AZ869" s="26" t="s">
        <v>327</v>
      </c>
      <c r="BA869" s="26" t="s">
        <v>327</v>
      </c>
      <c r="BB869" s="26" t="s">
        <v>327</v>
      </c>
      <c r="BE869" s="26" t="s">
        <v>327</v>
      </c>
      <c r="BF869" s="26" t="s">
        <v>327</v>
      </c>
      <c r="BG869" s="26" t="s">
        <v>327</v>
      </c>
      <c r="BH869" s="26" t="s">
        <v>327</v>
      </c>
      <c r="BK869" s="26" t="s">
        <v>327</v>
      </c>
      <c r="BL869" s="26" t="s">
        <v>327</v>
      </c>
      <c r="BM869" s="26" t="s">
        <v>327</v>
      </c>
      <c r="BN869" s="26" t="s">
        <v>327</v>
      </c>
      <c r="BQ869" s="26" t="s">
        <v>327</v>
      </c>
      <c r="BR869" s="26" t="s">
        <v>327</v>
      </c>
      <c r="BS869" s="26" t="s">
        <v>327</v>
      </c>
      <c r="BT869" s="26" t="s">
        <v>327</v>
      </c>
      <c r="BW869" s="26" t="s">
        <v>327</v>
      </c>
      <c r="BX869" s="26" t="s">
        <v>327</v>
      </c>
      <c r="BY869" s="26" t="s">
        <v>327</v>
      </c>
      <c r="BZ869" s="26" t="s">
        <v>327</v>
      </c>
      <c r="CC869" s="26" t="s">
        <v>327</v>
      </c>
      <c r="CD869" s="26" t="s">
        <v>327</v>
      </c>
      <c r="CE869" s="26" t="s">
        <v>327</v>
      </c>
      <c r="CF869" s="26" t="s">
        <v>327</v>
      </c>
      <c r="CI869" s="26" t="s">
        <v>327</v>
      </c>
      <c r="CJ869" s="26" t="s">
        <v>327</v>
      </c>
      <c r="CK869" s="26" t="s">
        <v>327</v>
      </c>
      <c r="CL869" s="26" t="s">
        <v>327</v>
      </c>
      <c r="CO869" s="26" t="s">
        <v>327</v>
      </c>
      <c r="CP869" s="26" t="s">
        <v>327</v>
      </c>
      <c r="CQ869" s="26" t="s">
        <v>327</v>
      </c>
      <c r="CR869" s="26" t="s">
        <v>327</v>
      </c>
      <c r="CU869" s="26" t="s">
        <v>327</v>
      </c>
      <c r="CV869" s="26" t="s">
        <v>327</v>
      </c>
      <c r="CW869" s="26" t="s">
        <v>327</v>
      </c>
      <c r="CX869" s="26" t="s">
        <v>327</v>
      </c>
    </row>
    <row r="870" spans="5:102" x14ac:dyDescent="0.45">
      <c r="E870" s="26" t="s">
        <v>327</v>
      </c>
      <c r="F870" s="26" t="s">
        <v>327</v>
      </c>
      <c r="G870" s="26" t="s">
        <v>327</v>
      </c>
      <c r="H870" s="26" t="s">
        <v>327</v>
      </c>
      <c r="I870" s="26" t="s">
        <v>327</v>
      </c>
      <c r="J870" s="26" t="s">
        <v>327</v>
      </c>
      <c r="K870" s="26" t="s">
        <v>327</v>
      </c>
      <c r="L870" s="26" t="s">
        <v>327</v>
      </c>
      <c r="M870" s="26" t="s">
        <v>327</v>
      </c>
      <c r="O870" s="26" t="s">
        <v>327</v>
      </c>
      <c r="P870" s="26" t="s">
        <v>327</v>
      </c>
      <c r="Q870" s="26" t="s">
        <v>327</v>
      </c>
      <c r="R870" s="26" t="s">
        <v>327</v>
      </c>
      <c r="U870" s="26" t="s">
        <v>327</v>
      </c>
      <c r="V870" s="26" t="s">
        <v>327</v>
      </c>
      <c r="W870" s="26" t="s">
        <v>327</v>
      </c>
      <c r="X870" s="26" t="s">
        <v>327</v>
      </c>
      <c r="AA870" s="26" t="s">
        <v>327</v>
      </c>
      <c r="AB870" s="26" t="s">
        <v>327</v>
      </c>
      <c r="AC870" s="26" t="s">
        <v>327</v>
      </c>
      <c r="AD870" s="26" t="s">
        <v>327</v>
      </c>
      <c r="AG870" s="26" t="s">
        <v>327</v>
      </c>
      <c r="AH870" s="26" t="s">
        <v>327</v>
      </c>
      <c r="AI870" s="26" t="s">
        <v>327</v>
      </c>
      <c r="AJ870" s="26" t="s">
        <v>327</v>
      </c>
      <c r="AM870" s="26" t="s">
        <v>327</v>
      </c>
      <c r="AN870" s="26" t="s">
        <v>327</v>
      </c>
      <c r="AO870" s="26" t="s">
        <v>327</v>
      </c>
      <c r="AP870" s="26" t="s">
        <v>327</v>
      </c>
      <c r="AS870" s="26" t="s">
        <v>327</v>
      </c>
      <c r="AT870" s="26" t="s">
        <v>327</v>
      </c>
      <c r="AU870" s="26" t="s">
        <v>327</v>
      </c>
      <c r="AV870" s="26" t="s">
        <v>327</v>
      </c>
      <c r="AY870" s="26" t="s">
        <v>327</v>
      </c>
      <c r="AZ870" s="26" t="s">
        <v>327</v>
      </c>
      <c r="BA870" s="26" t="s">
        <v>327</v>
      </c>
      <c r="BB870" s="26" t="s">
        <v>327</v>
      </c>
      <c r="BE870" s="26" t="s">
        <v>327</v>
      </c>
      <c r="BF870" s="26" t="s">
        <v>327</v>
      </c>
      <c r="BG870" s="26" t="s">
        <v>327</v>
      </c>
      <c r="BH870" s="26" t="s">
        <v>327</v>
      </c>
      <c r="BK870" s="26" t="s">
        <v>327</v>
      </c>
      <c r="BL870" s="26" t="s">
        <v>327</v>
      </c>
      <c r="BM870" s="26" t="s">
        <v>327</v>
      </c>
      <c r="BN870" s="26" t="s">
        <v>327</v>
      </c>
      <c r="BQ870" s="26" t="s">
        <v>327</v>
      </c>
      <c r="BR870" s="26" t="s">
        <v>327</v>
      </c>
      <c r="BS870" s="26" t="s">
        <v>327</v>
      </c>
      <c r="BT870" s="26" t="s">
        <v>327</v>
      </c>
      <c r="BW870" s="26" t="s">
        <v>327</v>
      </c>
      <c r="BX870" s="26" t="s">
        <v>327</v>
      </c>
      <c r="BY870" s="26" t="s">
        <v>327</v>
      </c>
      <c r="BZ870" s="26" t="s">
        <v>327</v>
      </c>
      <c r="CC870" s="26" t="s">
        <v>327</v>
      </c>
      <c r="CD870" s="26" t="s">
        <v>327</v>
      </c>
      <c r="CE870" s="26" t="s">
        <v>327</v>
      </c>
      <c r="CF870" s="26" t="s">
        <v>327</v>
      </c>
      <c r="CI870" s="26" t="s">
        <v>327</v>
      </c>
      <c r="CJ870" s="26" t="s">
        <v>327</v>
      </c>
      <c r="CK870" s="26" t="s">
        <v>327</v>
      </c>
      <c r="CL870" s="26" t="s">
        <v>327</v>
      </c>
      <c r="CO870" s="26" t="s">
        <v>327</v>
      </c>
      <c r="CP870" s="26" t="s">
        <v>327</v>
      </c>
      <c r="CQ870" s="26" t="s">
        <v>327</v>
      </c>
      <c r="CR870" s="26" t="s">
        <v>327</v>
      </c>
      <c r="CU870" s="26" t="s">
        <v>327</v>
      </c>
      <c r="CV870" s="26" t="s">
        <v>327</v>
      </c>
      <c r="CW870" s="26" t="s">
        <v>327</v>
      </c>
      <c r="CX870" s="26" t="s">
        <v>327</v>
      </c>
    </row>
    <row r="871" spans="5:102" x14ac:dyDescent="0.45">
      <c r="E871" s="26" t="s">
        <v>327</v>
      </c>
      <c r="F871" s="26" t="s">
        <v>327</v>
      </c>
      <c r="G871" s="26" t="s">
        <v>327</v>
      </c>
      <c r="H871" s="26" t="s">
        <v>327</v>
      </c>
      <c r="I871" s="26" t="s">
        <v>327</v>
      </c>
      <c r="J871" s="26" t="s">
        <v>327</v>
      </c>
      <c r="K871" s="26" t="s">
        <v>327</v>
      </c>
      <c r="L871" s="26" t="s">
        <v>327</v>
      </c>
      <c r="M871" s="26" t="s">
        <v>327</v>
      </c>
      <c r="O871" s="26" t="s">
        <v>327</v>
      </c>
      <c r="P871" s="26" t="s">
        <v>327</v>
      </c>
      <c r="Q871" s="26" t="s">
        <v>327</v>
      </c>
      <c r="R871" s="26" t="s">
        <v>327</v>
      </c>
      <c r="U871" s="26" t="s">
        <v>327</v>
      </c>
      <c r="V871" s="26" t="s">
        <v>327</v>
      </c>
      <c r="W871" s="26" t="s">
        <v>327</v>
      </c>
      <c r="X871" s="26" t="s">
        <v>327</v>
      </c>
      <c r="AA871" s="26" t="s">
        <v>327</v>
      </c>
      <c r="AB871" s="26" t="s">
        <v>327</v>
      </c>
      <c r="AC871" s="26" t="s">
        <v>327</v>
      </c>
      <c r="AD871" s="26" t="s">
        <v>327</v>
      </c>
      <c r="AG871" s="26" t="s">
        <v>327</v>
      </c>
      <c r="AH871" s="26" t="s">
        <v>327</v>
      </c>
      <c r="AI871" s="26" t="s">
        <v>327</v>
      </c>
      <c r="AJ871" s="26" t="s">
        <v>327</v>
      </c>
      <c r="AM871" s="26" t="s">
        <v>327</v>
      </c>
      <c r="AN871" s="26" t="s">
        <v>327</v>
      </c>
      <c r="AO871" s="26" t="s">
        <v>327</v>
      </c>
      <c r="AP871" s="26" t="s">
        <v>327</v>
      </c>
      <c r="AS871" s="26" t="s">
        <v>327</v>
      </c>
      <c r="AT871" s="26" t="s">
        <v>327</v>
      </c>
      <c r="AU871" s="26" t="s">
        <v>327</v>
      </c>
      <c r="AV871" s="26" t="s">
        <v>327</v>
      </c>
      <c r="AY871" s="26" t="s">
        <v>327</v>
      </c>
      <c r="AZ871" s="26" t="s">
        <v>327</v>
      </c>
      <c r="BA871" s="26" t="s">
        <v>327</v>
      </c>
      <c r="BB871" s="26" t="s">
        <v>327</v>
      </c>
      <c r="BE871" s="26" t="s">
        <v>327</v>
      </c>
      <c r="BF871" s="26" t="s">
        <v>327</v>
      </c>
      <c r="BG871" s="26" t="s">
        <v>327</v>
      </c>
      <c r="BH871" s="26" t="s">
        <v>327</v>
      </c>
      <c r="BK871" s="26" t="s">
        <v>327</v>
      </c>
      <c r="BL871" s="26" t="s">
        <v>327</v>
      </c>
      <c r="BM871" s="26" t="s">
        <v>327</v>
      </c>
      <c r="BN871" s="26" t="s">
        <v>327</v>
      </c>
      <c r="BQ871" s="26" t="s">
        <v>327</v>
      </c>
      <c r="BR871" s="26" t="s">
        <v>327</v>
      </c>
      <c r="BS871" s="26" t="s">
        <v>327</v>
      </c>
      <c r="BT871" s="26" t="s">
        <v>327</v>
      </c>
      <c r="BW871" s="26" t="s">
        <v>327</v>
      </c>
      <c r="BX871" s="26" t="s">
        <v>327</v>
      </c>
      <c r="BY871" s="26" t="s">
        <v>327</v>
      </c>
      <c r="BZ871" s="26" t="s">
        <v>327</v>
      </c>
      <c r="CC871" s="26" t="s">
        <v>327</v>
      </c>
      <c r="CD871" s="26" t="s">
        <v>327</v>
      </c>
      <c r="CE871" s="26" t="s">
        <v>327</v>
      </c>
      <c r="CF871" s="26" t="s">
        <v>327</v>
      </c>
      <c r="CI871" s="26" t="s">
        <v>327</v>
      </c>
      <c r="CJ871" s="26" t="s">
        <v>327</v>
      </c>
      <c r="CK871" s="26" t="s">
        <v>327</v>
      </c>
      <c r="CL871" s="26" t="s">
        <v>327</v>
      </c>
      <c r="CO871" s="26" t="s">
        <v>327</v>
      </c>
      <c r="CP871" s="26" t="s">
        <v>327</v>
      </c>
      <c r="CQ871" s="26" t="s">
        <v>327</v>
      </c>
      <c r="CR871" s="26" t="s">
        <v>327</v>
      </c>
      <c r="CU871" s="26" t="s">
        <v>327</v>
      </c>
      <c r="CV871" s="26" t="s">
        <v>327</v>
      </c>
      <c r="CW871" s="26" t="s">
        <v>327</v>
      </c>
      <c r="CX871" s="26" t="s">
        <v>327</v>
      </c>
    </row>
    <row r="872" spans="5:102" x14ac:dyDescent="0.45">
      <c r="E872" s="26" t="s">
        <v>327</v>
      </c>
      <c r="F872" s="26" t="s">
        <v>327</v>
      </c>
      <c r="G872" s="26" t="s">
        <v>327</v>
      </c>
      <c r="H872" s="26" t="s">
        <v>327</v>
      </c>
      <c r="I872" s="26" t="s">
        <v>327</v>
      </c>
      <c r="J872" s="26" t="s">
        <v>327</v>
      </c>
      <c r="K872" s="26" t="s">
        <v>327</v>
      </c>
      <c r="L872" s="26" t="s">
        <v>327</v>
      </c>
      <c r="M872" s="26" t="s">
        <v>327</v>
      </c>
      <c r="O872" s="26" t="s">
        <v>327</v>
      </c>
      <c r="P872" s="26" t="s">
        <v>327</v>
      </c>
      <c r="Q872" s="26" t="s">
        <v>327</v>
      </c>
      <c r="R872" s="26" t="s">
        <v>327</v>
      </c>
      <c r="U872" s="26" t="s">
        <v>327</v>
      </c>
      <c r="V872" s="26" t="s">
        <v>327</v>
      </c>
      <c r="W872" s="26" t="s">
        <v>327</v>
      </c>
      <c r="X872" s="26" t="s">
        <v>327</v>
      </c>
      <c r="AA872" s="26" t="s">
        <v>327</v>
      </c>
      <c r="AB872" s="26" t="s">
        <v>327</v>
      </c>
      <c r="AC872" s="26" t="s">
        <v>327</v>
      </c>
      <c r="AD872" s="26" t="s">
        <v>327</v>
      </c>
      <c r="AG872" s="26" t="s">
        <v>327</v>
      </c>
      <c r="AH872" s="26" t="s">
        <v>327</v>
      </c>
      <c r="AI872" s="26" t="s">
        <v>327</v>
      </c>
      <c r="AJ872" s="26" t="s">
        <v>327</v>
      </c>
      <c r="AM872" s="26" t="s">
        <v>327</v>
      </c>
      <c r="AN872" s="26" t="s">
        <v>327</v>
      </c>
      <c r="AO872" s="26" t="s">
        <v>327</v>
      </c>
      <c r="AP872" s="26" t="s">
        <v>327</v>
      </c>
      <c r="AS872" s="26" t="s">
        <v>327</v>
      </c>
      <c r="AT872" s="26" t="s">
        <v>327</v>
      </c>
      <c r="AU872" s="26" t="s">
        <v>327</v>
      </c>
      <c r="AV872" s="26" t="s">
        <v>327</v>
      </c>
      <c r="AY872" s="26" t="s">
        <v>327</v>
      </c>
      <c r="AZ872" s="26" t="s">
        <v>327</v>
      </c>
      <c r="BA872" s="26" t="s">
        <v>327</v>
      </c>
      <c r="BB872" s="26" t="s">
        <v>327</v>
      </c>
      <c r="BE872" s="26" t="s">
        <v>327</v>
      </c>
      <c r="BF872" s="26" t="s">
        <v>327</v>
      </c>
      <c r="BG872" s="26" t="s">
        <v>327</v>
      </c>
      <c r="BH872" s="26" t="s">
        <v>327</v>
      </c>
      <c r="BK872" s="26" t="s">
        <v>327</v>
      </c>
      <c r="BL872" s="26" t="s">
        <v>327</v>
      </c>
      <c r="BM872" s="26" t="s">
        <v>327</v>
      </c>
      <c r="BN872" s="26" t="s">
        <v>327</v>
      </c>
      <c r="BQ872" s="26" t="s">
        <v>327</v>
      </c>
      <c r="BR872" s="26" t="s">
        <v>327</v>
      </c>
      <c r="BS872" s="26" t="s">
        <v>327</v>
      </c>
      <c r="BT872" s="26" t="s">
        <v>327</v>
      </c>
      <c r="BW872" s="26" t="s">
        <v>327</v>
      </c>
      <c r="BX872" s="26" t="s">
        <v>327</v>
      </c>
      <c r="BY872" s="26" t="s">
        <v>327</v>
      </c>
      <c r="BZ872" s="26" t="s">
        <v>327</v>
      </c>
      <c r="CC872" s="26" t="s">
        <v>327</v>
      </c>
      <c r="CD872" s="26" t="s">
        <v>327</v>
      </c>
      <c r="CE872" s="26" t="s">
        <v>327</v>
      </c>
      <c r="CF872" s="26" t="s">
        <v>327</v>
      </c>
      <c r="CI872" s="26" t="s">
        <v>327</v>
      </c>
      <c r="CJ872" s="26" t="s">
        <v>327</v>
      </c>
      <c r="CK872" s="26" t="s">
        <v>327</v>
      </c>
      <c r="CL872" s="26" t="s">
        <v>327</v>
      </c>
      <c r="CO872" s="26" t="s">
        <v>327</v>
      </c>
      <c r="CP872" s="26" t="s">
        <v>327</v>
      </c>
      <c r="CQ872" s="26" t="s">
        <v>327</v>
      </c>
      <c r="CR872" s="26" t="s">
        <v>327</v>
      </c>
      <c r="CU872" s="26" t="s">
        <v>327</v>
      </c>
      <c r="CV872" s="26" t="s">
        <v>327</v>
      </c>
      <c r="CW872" s="26" t="s">
        <v>327</v>
      </c>
      <c r="CX872" s="26" t="s">
        <v>327</v>
      </c>
    </row>
    <row r="873" spans="5:102" x14ac:dyDescent="0.45">
      <c r="E873" s="26" t="s">
        <v>327</v>
      </c>
      <c r="F873" s="26" t="s">
        <v>327</v>
      </c>
      <c r="G873" s="26" t="s">
        <v>327</v>
      </c>
      <c r="H873" s="26" t="s">
        <v>327</v>
      </c>
      <c r="I873" s="26" t="s">
        <v>327</v>
      </c>
      <c r="J873" s="26" t="s">
        <v>327</v>
      </c>
      <c r="K873" s="26" t="s">
        <v>327</v>
      </c>
      <c r="L873" s="26" t="s">
        <v>327</v>
      </c>
      <c r="M873" s="26" t="s">
        <v>327</v>
      </c>
      <c r="O873" s="26" t="s">
        <v>327</v>
      </c>
      <c r="P873" s="26" t="s">
        <v>327</v>
      </c>
      <c r="Q873" s="26" t="s">
        <v>327</v>
      </c>
      <c r="R873" s="26" t="s">
        <v>327</v>
      </c>
      <c r="U873" s="26" t="s">
        <v>327</v>
      </c>
      <c r="V873" s="26" t="s">
        <v>327</v>
      </c>
      <c r="W873" s="26" t="s">
        <v>327</v>
      </c>
      <c r="X873" s="26" t="s">
        <v>327</v>
      </c>
      <c r="AA873" s="26" t="s">
        <v>327</v>
      </c>
      <c r="AB873" s="26" t="s">
        <v>327</v>
      </c>
      <c r="AC873" s="26" t="s">
        <v>327</v>
      </c>
      <c r="AD873" s="26" t="s">
        <v>327</v>
      </c>
      <c r="AG873" s="26" t="s">
        <v>327</v>
      </c>
      <c r="AH873" s="26" t="s">
        <v>327</v>
      </c>
      <c r="AI873" s="26" t="s">
        <v>327</v>
      </c>
      <c r="AJ873" s="26" t="s">
        <v>327</v>
      </c>
      <c r="AM873" s="26" t="s">
        <v>327</v>
      </c>
      <c r="AN873" s="26" t="s">
        <v>327</v>
      </c>
      <c r="AO873" s="26" t="s">
        <v>327</v>
      </c>
      <c r="AP873" s="26" t="s">
        <v>327</v>
      </c>
      <c r="AS873" s="26" t="s">
        <v>327</v>
      </c>
      <c r="AT873" s="26" t="s">
        <v>327</v>
      </c>
      <c r="AU873" s="26" t="s">
        <v>327</v>
      </c>
      <c r="AV873" s="26" t="s">
        <v>327</v>
      </c>
      <c r="AY873" s="26" t="s">
        <v>327</v>
      </c>
      <c r="AZ873" s="26" t="s">
        <v>327</v>
      </c>
      <c r="BA873" s="26" t="s">
        <v>327</v>
      </c>
      <c r="BB873" s="26" t="s">
        <v>327</v>
      </c>
      <c r="BE873" s="26" t="s">
        <v>327</v>
      </c>
      <c r="BF873" s="26" t="s">
        <v>327</v>
      </c>
      <c r="BG873" s="26" t="s">
        <v>327</v>
      </c>
      <c r="BH873" s="26" t="s">
        <v>327</v>
      </c>
      <c r="BK873" s="26" t="s">
        <v>327</v>
      </c>
      <c r="BL873" s="26" t="s">
        <v>327</v>
      </c>
      <c r="BM873" s="26" t="s">
        <v>327</v>
      </c>
      <c r="BN873" s="26" t="s">
        <v>327</v>
      </c>
      <c r="BQ873" s="26" t="s">
        <v>327</v>
      </c>
      <c r="BR873" s="26" t="s">
        <v>327</v>
      </c>
      <c r="BS873" s="26" t="s">
        <v>327</v>
      </c>
      <c r="BT873" s="26" t="s">
        <v>327</v>
      </c>
      <c r="BW873" s="26" t="s">
        <v>327</v>
      </c>
      <c r="BX873" s="26" t="s">
        <v>327</v>
      </c>
      <c r="BY873" s="26" t="s">
        <v>327</v>
      </c>
      <c r="BZ873" s="26" t="s">
        <v>327</v>
      </c>
      <c r="CC873" s="26" t="s">
        <v>327</v>
      </c>
      <c r="CD873" s="26" t="s">
        <v>327</v>
      </c>
      <c r="CE873" s="26" t="s">
        <v>327</v>
      </c>
      <c r="CF873" s="26" t="s">
        <v>327</v>
      </c>
      <c r="CI873" s="26" t="s">
        <v>327</v>
      </c>
      <c r="CJ873" s="26" t="s">
        <v>327</v>
      </c>
      <c r="CK873" s="26" t="s">
        <v>327</v>
      </c>
      <c r="CL873" s="26" t="s">
        <v>327</v>
      </c>
      <c r="CO873" s="26" t="s">
        <v>327</v>
      </c>
      <c r="CP873" s="26" t="s">
        <v>327</v>
      </c>
      <c r="CQ873" s="26" t="s">
        <v>327</v>
      </c>
      <c r="CR873" s="26" t="s">
        <v>327</v>
      </c>
      <c r="CU873" s="26" t="s">
        <v>327</v>
      </c>
      <c r="CV873" s="26" t="s">
        <v>327</v>
      </c>
      <c r="CW873" s="26" t="s">
        <v>327</v>
      </c>
      <c r="CX873" s="26" t="s">
        <v>327</v>
      </c>
    </row>
    <row r="874" spans="5:102" x14ac:dyDescent="0.45">
      <c r="E874" s="26" t="s">
        <v>327</v>
      </c>
      <c r="F874" s="26" t="s">
        <v>327</v>
      </c>
      <c r="G874" s="26" t="s">
        <v>327</v>
      </c>
      <c r="H874" s="26" t="s">
        <v>327</v>
      </c>
      <c r="I874" s="26" t="s">
        <v>327</v>
      </c>
      <c r="J874" s="26" t="s">
        <v>327</v>
      </c>
      <c r="K874" s="26" t="s">
        <v>327</v>
      </c>
      <c r="L874" s="26" t="s">
        <v>327</v>
      </c>
      <c r="M874" s="26" t="s">
        <v>327</v>
      </c>
      <c r="O874" s="26" t="s">
        <v>327</v>
      </c>
      <c r="P874" s="26" t="s">
        <v>327</v>
      </c>
      <c r="Q874" s="26" t="s">
        <v>327</v>
      </c>
      <c r="R874" s="26" t="s">
        <v>327</v>
      </c>
      <c r="U874" s="26" t="s">
        <v>327</v>
      </c>
      <c r="V874" s="26" t="s">
        <v>327</v>
      </c>
      <c r="W874" s="26" t="s">
        <v>327</v>
      </c>
      <c r="X874" s="26" t="s">
        <v>327</v>
      </c>
      <c r="AA874" s="26" t="s">
        <v>327</v>
      </c>
      <c r="AB874" s="26" t="s">
        <v>327</v>
      </c>
      <c r="AC874" s="26" t="s">
        <v>327</v>
      </c>
      <c r="AD874" s="26" t="s">
        <v>327</v>
      </c>
      <c r="AG874" s="26" t="s">
        <v>327</v>
      </c>
      <c r="AH874" s="26" t="s">
        <v>327</v>
      </c>
      <c r="AI874" s="26" t="s">
        <v>327</v>
      </c>
      <c r="AJ874" s="26" t="s">
        <v>327</v>
      </c>
      <c r="AM874" s="26" t="s">
        <v>327</v>
      </c>
      <c r="AN874" s="26" t="s">
        <v>327</v>
      </c>
      <c r="AO874" s="26" t="s">
        <v>327</v>
      </c>
      <c r="AP874" s="26" t="s">
        <v>327</v>
      </c>
      <c r="AS874" s="26" t="s">
        <v>327</v>
      </c>
      <c r="AT874" s="26" t="s">
        <v>327</v>
      </c>
      <c r="AU874" s="26" t="s">
        <v>327</v>
      </c>
      <c r="AV874" s="26" t="s">
        <v>327</v>
      </c>
      <c r="AY874" s="26" t="s">
        <v>327</v>
      </c>
      <c r="AZ874" s="26" t="s">
        <v>327</v>
      </c>
      <c r="BA874" s="26" t="s">
        <v>327</v>
      </c>
      <c r="BB874" s="26" t="s">
        <v>327</v>
      </c>
      <c r="BE874" s="26" t="s">
        <v>327</v>
      </c>
      <c r="BF874" s="26" t="s">
        <v>327</v>
      </c>
      <c r="BG874" s="26" t="s">
        <v>327</v>
      </c>
      <c r="BH874" s="26" t="s">
        <v>327</v>
      </c>
      <c r="BK874" s="26" t="s">
        <v>327</v>
      </c>
      <c r="BL874" s="26" t="s">
        <v>327</v>
      </c>
      <c r="BM874" s="26" t="s">
        <v>327</v>
      </c>
      <c r="BN874" s="26" t="s">
        <v>327</v>
      </c>
      <c r="BQ874" s="26" t="s">
        <v>327</v>
      </c>
      <c r="BR874" s="26" t="s">
        <v>327</v>
      </c>
      <c r="BS874" s="26" t="s">
        <v>327</v>
      </c>
      <c r="BT874" s="26" t="s">
        <v>327</v>
      </c>
      <c r="BW874" s="26" t="s">
        <v>327</v>
      </c>
      <c r="BX874" s="26" t="s">
        <v>327</v>
      </c>
      <c r="BY874" s="26" t="s">
        <v>327</v>
      </c>
      <c r="BZ874" s="26" t="s">
        <v>327</v>
      </c>
      <c r="CC874" s="26" t="s">
        <v>327</v>
      </c>
      <c r="CD874" s="26" t="s">
        <v>327</v>
      </c>
      <c r="CE874" s="26" t="s">
        <v>327</v>
      </c>
      <c r="CF874" s="26" t="s">
        <v>327</v>
      </c>
      <c r="CI874" s="26" t="s">
        <v>327</v>
      </c>
      <c r="CJ874" s="26" t="s">
        <v>327</v>
      </c>
      <c r="CK874" s="26" t="s">
        <v>327</v>
      </c>
      <c r="CL874" s="26" t="s">
        <v>327</v>
      </c>
      <c r="CO874" s="26" t="s">
        <v>327</v>
      </c>
      <c r="CP874" s="26" t="s">
        <v>327</v>
      </c>
      <c r="CQ874" s="26" t="s">
        <v>327</v>
      </c>
      <c r="CR874" s="26" t="s">
        <v>327</v>
      </c>
      <c r="CU874" s="26" t="s">
        <v>327</v>
      </c>
      <c r="CV874" s="26" t="s">
        <v>327</v>
      </c>
      <c r="CW874" s="26" t="s">
        <v>327</v>
      </c>
      <c r="CX874" s="26" t="s">
        <v>327</v>
      </c>
    </row>
    <row r="875" spans="5:102" x14ac:dyDescent="0.45">
      <c r="E875" s="26" t="s">
        <v>327</v>
      </c>
      <c r="F875" s="26" t="s">
        <v>327</v>
      </c>
      <c r="G875" s="26" t="s">
        <v>327</v>
      </c>
      <c r="H875" s="26" t="s">
        <v>327</v>
      </c>
      <c r="I875" s="26" t="s">
        <v>327</v>
      </c>
      <c r="J875" s="26" t="s">
        <v>327</v>
      </c>
      <c r="K875" s="26" t="s">
        <v>327</v>
      </c>
      <c r="L875" s="26" t="s">
        <v>327</v>
      </c>
      <c r="M875" s="26" t="s">
        <v>327</v>
      </c>
      <c r="O875" s="26" t="s">
        <v>327</v>
      </c>
      <c r="P875" s="26" t="s">
        <v>327</v>
      </c>
      <c r="Q875" s="26" t="s">
        <v>327</v>
      </c>
      <c r="R875" s="26" t="s">
        <v>327</v>
      </c>
      <c r="U875" s="26" t="s">
        <v>327</v>
      </c>
      <c r="V875" s="26" t="s">
        <v>327</v>
      </c>
      <c r="W875" s="26" t="s">
        <v>327</v>
      </c>
      <c r="X875" s="26" t="s">
        <v>327</v>
      </c>
      <c r="AA875" s="26" t="s">
        <v>327</v>
      </c>
      <c r="AB875" s="26" t="s">
        <v>327</v>
      </c>
      <c r="AC875" s="26" t="s">
        <v>327</v>
      </c>
      <c r="AD875" s="26" t="s">
        <v>327</v>
      </c>
      <c r="AG875" s="26" t="s">
        <v>327</v>
      </c>
      <c r="AH875" s="26" t="s">
        <v>327</v>
      </c>
      <c r="AI875" s="26" t="s">
        <v>327</v>
      </c>
      <c r="AJ875" s="26" t="s">
        <v>327</v>
      </c>
      <c r="AM875" s="26" t="s">
        <v>327</v>
      </c>
      <c r="AN875" s="26" t="s">
        <v>327</v>
      </c>
      <c r="AO875" s="26" t="s">
        <v>327</v>
      </c>
      <c r="AP875" s="26" t="s">
        <v>327</v>
      </c>
      <c r="AS875" s="26" t="s">
        <v>327</v>
      </c>
      <c r="AT875" s="26" t="s">
        <v>327</v>
      </c>
      <c r="AU875" s="26" t="s">
        <v>327</v>
      </c>
      <c r="AV875" s="26" t="s">
        <v>327</v>
      </c>
      <c r="AY875" s="26" t="s">
        <v>327</v>
      </c>
      <c r="AZ875" s="26" t="s">
        <v>327</v>
      </c>
      <c r="BA875" s="26" t="s">
        <v>327</v>
      </c>
      <c r="BB875" s="26" t="s">
        <v>327</v>
      </c>
      <c r="BE875" s="26" t="s">
        <v>327</v>
      </c>
      <c r="BF875" s="26" t="s">
        <v>327</v>
      </c>
      <c r="BG875" s="26" t="s">
        <v>327</v>
      </c>
      <c r="BH875" s="26" t="s">
        <v>327</v>
      </c>
      <c r="BK875" s="26" t="s">
        <v>327</v>
      </c>
      <c r="BL875" s="26" t="s">
        <v>327</v>
      </c>
      <c r="BM875" s="26" t="s">
        <v>327</v>
      </c>
      <c r="BN875" s="26" t="s">
        <v>327</v>
      </c>
      <c r="BQ875" s="26" t="s">
        <v>327</v>
      </c>
      <c r="BR875" s="26" t="s">
        <v>327</v>
      </c>
      <c r="BS875" s="26" t="s">
        <v>327</v>
      </c>
      <c r="BT875" s="26" t="s">
        <v>327</v>
      </c>
      <c r="BW875" s="26" t="s">
        <v>327</v>
      </c>
      <c r="BX875" s="26" t="s">
        <v>327</v>
      </c>
      <c r="BY875" s="26" t="s">
        <v>327</v>
      </c>
      <c r="BZ875" s="26" t="s">
        <v>327</v>
      </c>
      <c r="CC875" s="26" t="s">
        <v>327</v>
      </c>
      <c r="CD875" s="26" t="s">
        <v>327</v>
      </c>
      <c r="CE875" s="26" t="s">
        <v>327</v>
      </c>
      <c r="CF875" s="26" t="s">
        <v>327</v>
      </c>
      <c r="CI875" s="26" t="s">
        <v>327</v>
      </c>
      <c r="CJ875" s="26" t="s">
        <v>327</v>
      </c>
      <c r="CK875" s="26" t="s">
        <v>327</v>
      </c>
      <c r="CL875" s="26" t="s">
        <v>327</v>
      </c>
      <c r="CO875" s="26" t="s">
        <v>327</v>
      </c>
      <c r="CP875" s="26" t="s">
        <v>327</v>
      </c>
      <c r="CQ875" s="26" t="s">
        <v>327</v>
      </c>
      <c r="CR875" s="26" t="s">
        <v>327</v>
      </c>
      <c r="CU875" s="26" t="s">
        <v>327</v>
      </c>
      <c r="CV875" s="26" t="s">
        <v>327</v>
      </c>
      <c r="CW875" s="26" t="s">
        <v>327</v>
      </c>
      <c r="CX875" s="26" t="s">
        <v>327</v>
      </c>
    </row>
    <row r="876" spans="5:102" x14ac:dyDescent="0.45">
      <c r="E876" s="26" t="s">
        <v>327</v>
      </c>
      <c r="F876" s="26" t="s">
        <v>327</v>
      </c>
      <c r="G876" s="26" t="s">
        <v>327</v>
      </c>
      <c r="H876" s="26" t="s">
        <v>327</v>
      </c>
      <c r="I876" s="26" t="s">
        <v>327</v>
      </c>
      <c r="J876" s="26" t="s">
        <v>327</v>
      </c>
      <c r="K876" s="26" t="s">
        <v>327</v>
      </c>
      <c r="L876" s="26" t="s">
        <v>327</v>
      </c>
      <c r="M876" s="26" t="s">
        <v>327</v>
      </c>
      <c r="O876" s="26" t="s">
        <v>327</v>
      </c>
      <c r="P876" s="26" t="s">
        <v>327</v>
      </c>
      <c r="Q876" s="26" t="s">
        <v>327</v>
      </c>
      <c r="R876" s="26" t="s">
        <v>327</v>
      </c>
      <c r="U876" s="26" t="s">
        <v>327</v>
      </c>
      <c r="V876" s="26" t="s">
        <v>327</v>
      </c>
      <c r="W876" s="26" t="s">
        <v>327</v>
      </c>
      <c r="X876" s="26" t="s">
        <v>327</v>
      </c>
      <c r="AA876" s="26" t="s">
        <v>327</v>
      </c>
      <c r="AB876" s="26" t="s">
        <v>327</v>
      </c>
      <c r="AC876" s="26" t="s">
        <v>327</v>
      </c>
      <c r="AD876" s="26" t="s">
        <v>327</v>
      </c>
      <c r="AG876" s="26" t="s">
        <v>327</v>
      </c>
      <c r="AH876" s="26" t="s">
        <v>327</v>
      </c>
      <c r="AI876" s="26" t="s">
        <v>327</v>
      </c>
      <c r="AJ876" s="26" t="s">
        <v>327</v>
      </c>
      <c r="AM876" s="26" t="s">
        <v>327</v>
      </c>
      <c r="AN876" s="26" t="s">
        <v>327</v>
      </c>
      <c r="AO876" s="26" t="s">
        <v>327</v>
      </c>
      <c r="AP876" s="26" t="s">
        <v>327</v>
      </c>
      <c r="AS876" s="26" t="s">
        <v>327</v>
      </c>
      <c r="AT876" s="26" t="s">
        <v>327</v>
      </c>
      <c r="AU876" s="26" t="s">
        <v>327</v>
      </c>
      <c r="AV876" s="26" t="s">
        <v>327</v>
      </c>
      <c r="AY876" s="26" t="s">
        <v>327</v>
      </c>
      <c r="AZ876" s="26" t="s">
        <v>327</v>
      </c>
      <c r="BA876" s="26" t="s">
        <v>327</v>
      </c>
      <c r="BB876" s="26" t="s">
        <v>327</v>
      </c>
      <c r="BE876" s="26" t="s">
        <v>327</v>
      </c>
      <c r="BF876" s="26" t="s">
        <v>327</v>
      </c>
      <c r="BG876" s="26" t="s">
        <v>327</v>
      </c>
      <c r="BH876" s="26" t="s">
        <v>327</v>
      </c>
      <c r="BK876" s="26" t="s">
        <v>327</v>
      </c>
      <c r="BL876" s="26" t="s">
        <v>327</v>
      </c>
      <c r="BM876" s="26" t="s">
        <v>327</v>
      </c>
      <c r="BN876" s="26" t="s">
        <v>327</v>
      </c>
      <c r="BQ876" s="26" t="s">
        <v>327</v>
      </c>
      <c r="BR876" s="26" t="s">
        <v>327</v>
      </c>
      <c r="BS876" s="26" t="s">
        <v>327</v>
      </c>
      <c r="BT876" s="26" t="s">
        <v>327</v>
      </c>
      <c r="BW876" s="26" t="s">
        <v>327</v>
      </c>
      <c r="BX876" s="26" t="s">
        <v>327</v>
      </c>
      <c r="BY876" s="26" t="s">
        <v>327</v>
      </c>
      <c r="BZ876" s="26" t="s">
        <v>327</v>
      </c>
      <c r="CC876" s="26" t="s">
        <v>327</v>
      </c>
      <c r="CD876" s="26" t="s">
        <v>327</v>
      </c>
      <c r="CE876" s="26" t="s">
        <v>327</v>
      </c>
      <c r="CF876" s="26" t="s">
        <v>327</v>
      </c>
      <c r="CI876" s="26" t="s">
        <v>327</v>
      </c>
      <c r="CJ876" s="26" t="s">
        <v>327</v>
      </c>
      <c r="CK876" s="26" t="s">
        <v>327</v>
      </c>
      <c r="CL876" s="26" t="s">
        <v>327</v>
      </c>
      <c r="CO876" s="26" t="s">
        <v>327</v>
      </c>
      <c r="CP876" s="26" t="s">
        <v>327</v>
      </c>
      <c r="CQ876" s="26" t="s">
        <v>327</v>
      </c>
      <c r="CR876" s="26" t="s">
        <v>327</v>
      </c>
      <c r="CU876" s="26" t="s">
        <v>327</v>
      </c>
      <c r="CV876" s="26" t="s">
        <v>327</v>
      </c>
      <c r="CW876" s="26" t="s">
        <v>327</v>
      </c>
      <c r="CX876" s="26" t="s">
        <v>327</v>
      </c>
    </row>
    <row r="877" spans="5:102" x14ac:dyDescent="0.45">
      <c r="E877" s="26" t="s">
        <v>327</v>
      </c>
      <c r="F877" s="26" t="s">
        <v>327</v>
      </c>
      <c r="G877" s="26" t="s">
        <v>327</v>
      </c>
      <c r="H877" s="26" t="s">
        <v>327</v>
      </c>
      <c r="I877" s="26" t="s">
        <v>327</v>
      </c>
      <c r="J877" s="26" t="s">
        <v>327</v>
      </c>
      <c r="K877" s="26" t="s">
        <v>327</v>
      </c>
      <c r="L877" s="26" t="s">
        <v>327</v>
      </c>
      <c r="M877" s="26" t="s">
        <v>327</v>
      </c>
      <c r="O877" s="26" t="s">
        <v>327</v>
      </c>
      <c r="P877" s="26" t="s">
        <v>327</v>
      </c>
      <c r="Q877" s="26" t="s">
        <v>327</v>
      </c>
      <c r="R877" s="26" t="s">
        <v>327</v>
      </c>
      <c r="U877" s="26" t="s">
        <v>327</v>
      </c>
      <c r="V877" s="26" t="s">
        <v>327</v>
      </c>
      <c r="W877" s="26" t="s">
        <v>327</v>
      </c>
      <c r="X877" s="26" t="s">
        <v>327</v>
      </c>
      <c r="AA877" s="26" t="s">
        <v>327</v>
      </c>
      <c r="AB877" s="26" t="s">
        <v>327</v>
      </c>
      <c r="AC877" s="26" t="s">
        <v>327</v>
      </c>
      <c r="AD877" s="26" t="s">
        <v>327</v>
      </c>
      <c r="AG877" s="26" t="s">
        <v>327</v>
      </c>
      <c r="AH877" s="26" t="s">
        <v>327</v>
      </c>
      <c r="AI877" s="26" t="s">
        <v>327</v>
      </c>
      <c r="AJ877" s="26" t="s">
        <v>327</v>
      </c>
      <c r="AM877" s="26" t="s">
        <v>327</v>
      </c>
      <c r="AN877" s="26" t="s">
        <v>327</v>
      </c>
      <c r="AO877" s="26" t="s">
        <v>327</v>
      </c>
      <c r="AP877" s="26" t="s">
        <v>327</v>
      </c>
      <c r="AS877" s="26" t="s">
        <v>327</v>
      </c>
      <c r="AT877" s="26" t="s">
        <v>327</v>
      </c>
      <c r="AU877" s="26" t="s">
        <v>327</v>
      </c>
      <c r="AV877" s="26" t="s">
        <v>327</v>
      </c>
      <c r="AY877" s="26" t="s">
        <v>327</v>
      </c>
      <c r="AZ877" s="26" t="s">
        <v>327</v>
      </c>
      <c r="BA877" s="26" t="s">
        <v>327</v>
      </c>
      <c r="BB877" s="26" t="s">
        <v>327</v>
      </c>
      <c r="BE877" s="26" t="s">
        <v>327</v>
      </c>
      <c r="BF877" s="26" t="s">
        <v>327</v>
      </c>
      <c r="BG877" s="26" t="s">
        <v>327</v>
      </c>
      <c r="BH877" s="26" t="s">
        <v>327</v>
      </c>
      <c r="BK877" s="26" t="s">
        <v>327</v>
      </c>
      <c r="BL877" s="26" t="s">
        <v>327</v>
      </c>
      <c r="BM877" s="26" t="s">
        <v>327</v>
      </c>
      <c r="BN877" s="26" t="s">
        <v>327</v>
      </c>
      <c r="BQ877" s="26" t="s">
        <v>327</v>
      </c>
      <c r="BR877" s="26" t="s">
        <v>327</v>
      </c>
      <c r="BS877" s="26" t="s">
        <v>327</v>
      </c>
      <c r="BT877" s="26" t="s">
        <v>327</v>
      </c>
      <c r="BW877" s="26" t="s">
        <v>327</v>
      </c>
      <c r="BX877" s="26" t="s">
        <v>327</v>
      </c>
      <c r="BY877" s="26" t="s">
        <v>327</v>
      </c>
      <c r="BZ877" s="26" t="s">
        <v>327</v>
      </c>
      <c r="CC877" s="26" t="s">
        <v>327</v>
      </c>
      <c r="CD877" s="26" t="s">
        <v>327</v>
      </c>
      <c r="CE877" s="26" t="s">
        <v>327</v>
      </c>
      <c r="CF877" s="26" t="s">
        <v>327</v>
      </c>
      <c r="CI877" s="26" t="s">
        <v>327</v>
      </c>
      <c r="CJ877" s="26" t="s">
        <v>327</v>
      </c>
      <c r="CK877" s="26" t="s">
        <v>327</v>
      </c>
      <c r="CL877" s="26" t="s">
        <v>327</v>
      </c>
      <c r="CO877" s="26" t="s">
        <v>327</v>
      </c>
      <c r="CP877" s="26" t="s">
        <v>327</v>
      </c>
      <c r="CQ877" s="26" t="s">
        <v>327</v>
      </c>
      <c r="CR877" s="26" t="s">
        <v>327</v>
      </c>
      <c r="CU877" s="26" t="s">
        <v>327</v>
      </c>
      <c r="CV877" s="26" t="s">
        <v>327</v>
      </c>
      <c r="CW877" s="26" t="s">
        <v>327</v>
      </c>
      <c r="CX877" s="26" t="s">
        <v>327</v>
      </c>
    </row>
    <row r="878" spans="5:102" x14ac:dyDescent="0.45">
      <c r="E878" s="26" t="s">
        <v>327</v>
      </c>
      <c r="F878" s="26" t="s">
        <v>327</v>
      </c>
      <c r="G878" s="26" t="s">
        <v>327</v>
      </c>
      <c r="H878" s="26" t="s">
        <v>327</v>
      </c>
      <c r="I878" s="26" t="s">
        <v>327</v>
      </c>
      <c r="J878" s="26" t="s">
        <v>327</v>
      </c>
      <c r="K878" s="26" t="s">
        <v>327</v>
      </c>
      <c r="L878" s="26" t="s">
        <v>327</v>
      </c>
      <c r="M878" s="26" t="s">
        <v>327</v>
      </c>
      <c r="O878" s="26" t="s">
        <v>327</v>
      </c>
      <c r="P878" s="26" t="s">
        <v>327</v>
      </c>
      <c r="Q878" s="26" t="s">
        <v>327</v>
      </c>
      <c r="R878" s="26" t="s">
        <v>327</v>
      </c>
      <c r="U878" s="26" t="s">
        <v>327</v>
      </c>
      <c r="V878" s="26" t="s">
        <v>327</v>
      </c>
      <c r="W878" s="26" t="s">
        <v>327</v>
      </c>
      <c r="X878" s="26" t="s">
        <v>327</v>
      </c>
      <c r="AA878" s="26" t="s">
        <v>327</v>
      </c>
      <c r="AB878" s="26" t="s">
        <v>327</v>
      </c>
      <c r="AC878" s="26" t="s">
        <v>327</v>
      </c>
      <c r="AD878" s="26" t="s">
        <v>327</v>
      </c>
      <c r="AG878" s="26" t="s">
        <v>327</v>
      </c>
      <c r="AH878" s="26" t="s">
        <v>327</v>
      </c>
      <c r="AI878" s="26" t="s">
        <v>327</v>
      </c>
      <c r="AJ878" s="26" t="s">
        <v>327</v>
      </c>
      <c r="AM878" s="26" t="s">
        <v>327</v>
      </c>
      <c r="AN878" s="26" t="s">
        <v>327</v>
      </c>
      <c r="AO878" s="26" t="s">
        <v>327</v>
      </c>
      <c r="AP878" s="26" t="s">
        <v>327</v>
      </c>
      <c r="AS878" s="26" t="s">
        <v>327</v>
      </c>
      <c r="AT878" s="26" t="s">
        <v>327</v>
      </c>
      <c r="AU878" s="26" t="s">
        <v>327</v>
      </c>
      <c r="AV878" s="26" t="s">
        <v>327</v>
      </c>
      <c r="AY878" s="26" t="s">
        <v>327</v>
      </c>
      <c r="AZ878" s="26" t="s">
        <v>327</v>
      </c>
      <c r="BA878" s="26" t="s">
        <v>327</v>
      </c>
      <c r="BB878" s="26" t="s">
        <v>327</v>
      </c>
      <c r="BE878" s="26" t="s">
        <v>327</v>
      </c>
      <c r="BF878" s="26" t="s">
        <v>327</v>
      </c>
      <c r="BG878" s="26" t="s">
        <v>327</v>
      </c>
      <c r="BH878" s="26" t="s">
        <v>327</v>
      </c>
      <c r="BK878" s="26" t="s">
        <v>327</v>
      </c>
      <c r="BL878" s="26" t="s">
        <v>327</v>
      </c>
      <c r="BM878" s="26" t="s">
        <v>327</v>
      </c>
      <c r="BN878" s="26" t="s">
        <v>327</v>
      </c>
      <c r="BQ878" s="26" t="s">
        <v>327</v>
      </c>
      <c r="BR878" s="26" t="s">
        <v>327</v>
      </c>
      <c r="BS878" s="26" t="s">
        <v>327</v>
      </c>
      <c r="BT878" s="26" t="s">
        <v>327</v>
      </c>
      <c r="BW878" s="26" t="s">
        <v>327</v>
      </c>
      <c r="BX878" s="26" t="s">
        <v>327</v>
      </c>
      <c r="BY878" s="26" t="s">
        <v>327</v>
      </c>
      <c r="BZ878" s="26" t="s">
        <v>327</v>
      </c>
      <c r="CC878" s="26" t="s">
        <v>327</v>
      </c>
      <c r="CD878" s="26" t="s">
        <v>327</v>
      </c>
      <c r="CE878" s="26" t="s">
        <v>327</v>
      </c>
      <c r="CF878" s="26" t="s">
        <v>327</v>
      </c>
      <c r="CI878" s="26" t="s">
        <v>327</v>
      </c>
      <c r="CJ878" s="26" t="s">
        <v>327</v>
      </c>
      <c r="CK878" s="26" t="s">
        <v>327</v>
      </c>
      <c r="CL878" s="26" t="s">
        <v>327</v>
      </c>
      <c r="CO878" s="26" t="s">
        <v>327</v>
      </c>
      <c r="CP878" s="26" t="s">
        <v>327</v>
      </c>
      <c r="CQ878" s="26" t="s">
        <v>327</v>
      </c>
      <c r="CR878" s="26" t="s">
        <v>327</v>
      </c>
      <c r="CU878" s="26" t="s">
        <v>327</v>
      </c>
      <c r="CV878" s="26" t="s">
        <v>327</v>
      </c>
      <c r="CW878" s="26" t="s">
        <v>327</v>
      </c>
      <c r="CX878" s="26" t="s">
        <v>327</v>
      </c>
    </row>
    <row r="879" spans="5:102" x14ac:dyDescent="0.45">
      <c r="E879" s="26" t="s">
        <v>327</v>
      </c>
      <c r="F879" s="26" t="s">
        <v>327</v>
      </c>
      <c r="G879" s="26" t="s">
        <v>327</v>
      </c>
      <c r="H879" s="26" t="s">
        <v>327</v>
      </c>
      <c r="I879" s="26" t="s">
        <v>327</v>
      </c>
      <c r="J879" s="26" t="s">
        <v>327</v>
      </c>
      <c r="K879" s="26" t="s">
        <v>327</v>
      </c>
      <c r="L879" s="26" t="s">
        <v>327</v>
      </c>
      <c r="M879" s="26" t="s">
        <v>327</v>
      </c>
      <c r="O879" s="26" t="s">
        <v>327</v>
      </c>
      <c r="P879" s="26" t="s">
        <v>327</v>
      </c>
      <c r="Q879" s="26" t="s">
        <v>327</v>
      </c>
      <c r="R879" s="26" t="s">
        <v>327</v>
      </c>
      <c r="U879" s="26" t="s">
        <v>327</v>
      </c>
      <c r="V879" s="26" t="s">
        <v>327</v>
      </c>
      <c r="W879" s="26" t="s">
        <v>327</v>
      </c>
      <c r="X879" s="26" t="s">
        <v>327</v>
      </c>
      <c r="AA879" s="26" t="s">
        <v>327</v>
      </c>
      <c r="AB879" s="26" t="s">
        <v>327</v>
      </c>
      <c r="AC879" s="26" t="s">
        <v>327</v>
      </c>
      <c r="AD879" s="26" t="s">
        <v>327</v>
      </c>
      <c r="AG879" s="26" t="s">
        <v>327</v>
      </c>
      <c r="AH879" s="26" t="s">
        <v>327</v>
      </c>
      <c r="AI879" s="26" t="s">
        <v>327</v>
      </c>
      <c r="AJ879" s="26" t="s">
        <v>327</v>
      </c>
      <c r="AM879" s="26" t="s">
        <v>327</v>
      </c>
      <c r="AN879" s="26" t="s">
        <v>327</v>
      </c>
      <c r="AO879" s="26" t="s">
        <v>327</v>
      </c>
      <c r="AP879" s="26" t="s">
        <v>327</v>
      </c>
      <c r="AS879" s="26" t="s">
        <v>327</v>
      </c>
      <c r="AT879" s="26" t="s">
        <v>327</v>
      </c>
      <c r="AU879" s="26" t="s">
        <v>327</v>
      </c>
      <c r="AV879" s="26" t="s">
        <v>327</v>
      </c>
      <c r="AY879" s="26" t="s">
        <v>327</v>
      </c>
      <c r="AZ879" s="26" t="s">
        <v>327</v>
      </c>
      <c r="BA879" s="26" t="s">
        <v>327</v>
      </c>
      <c r="BB879" s="26" t="s">
        <v>327</v>
      </c>
      <c r="BE879" s="26" t="s">
        <v>327</v>
      </c>
      <c r="BF879" s="26" t="s">
        <v>327</v>
      </c>
      <c r="BG879" s="26" t="s">
        <v>327</v>
      </c>
      <c r="BH879" s="26" t="s">
        <v>327</v>
      </c>
      <c r="BK879" s="26" t="s">
        <v>327</v>
      </c>
      <c r="BL879" s="26" t="s">
        <v>327</v>
      </c>
      <c r="BM879" s="26" t="s">
        <v>327</v>
      </c>
      <c r="BN879" s="26" t="s">
        <v>327</v>
      </c>
      <c r="BQ879" s="26" t="s">
        <v>327</v>
      </c>
      <c r="BR879" s="26" t="s">
        <v>327</v>
      </c>
      <c r="BS879" s="26" t="s">
        <v>327</v>
      </c>
      <c r="BT879" s="26" t="s">
        <v>327</v>
      </c>
      <c r="BW879" s="26" t="s">
        <v>327</v>
      </c>
      <c r="BX879" s="26" t="s">
        <v>327</v>
      </c>
      <c r="BY879" s="26" t="s">
        <v>327</v>
      </c>
      <c r="BZ879" s="26" t="s">
        <v>327</v>
      </c>
      <c r="CC879" s="26" t="s">
        <v>327</v>
      </c>
      <c r="CD879" s="26" t="s">
        <v>327</v>
      </c>
      <c r="CE879" s="26" t="s">
        <v>327</v>
      </c>
      <c r="CF879" s="26" t="s">
        <v>327</v>
      </c>
      <c r="CI879" s="26" t="s">
        <v>327</v>
      </c>
      <c r="CJ879" s="26" t="s">
        <v>327</v>
      </c>
      <c r="CK879" s="26" t="s">
        <v>327</v>
      </c>
      <c r="CL879" s="26" t="s">
        <v>327</v>
      </c>
      <c r="CO879" s="26" t="s">
        <v>327</v>
      </c>
      <c r="CP879" s="26" t="s">
        <v>327</v>
      </c>
      <c r="CQ879" s="26" t="s">
        <v>327</v>
      </c>
      <c r="CR879" s="26" t="s">
        <v>327</v>
      </c>
      <c r="CU879" s="26" t="s">
        <v>327</v>
      </c>
      <c r="CV879" s="26" t="s">
        <v>327</v>
      </c>
      <c r="CW879" s="26" t="s">
        <v>327</v>
      </c>
      <c r="CX879" s="26" t="s">
        <v>327</v>
      </c>
    </row>
    <row r="880" spans="5:102" x14ac:dyDescent="0.45">
      <c r="E880" s="26" t="s">
        <v>327</v>
      </c>
      <c r="F880" s="26" t="s">
        <v>327</v>
      </c>
      <c r="G880" s="26" t="s">
        <v>327</v>
      </c>
      <c r="H880" s="26" t="s">
        <v>327</v>
      </c>
      <c r="I880" s="26" t="s">
        <v>327</v>
      </c>
      <c r="J880" s="26" t="s">
        <v>327</v>
      </c>
      <c r="K880" s="26" t="s">
        <v>327</v>
      </c>
      <c r="L880" s="26" t="s">
        <v>327</v>
      </c>
      <c r="M880" s="26" t="s">
        <v>327</v>
      </c>
      <c r="O880" s="26" t="s">
        <v>327</v>
      </c>
      <c r="P880" s="26" t="s">
        <v>327</v>
      </c>
      <c r="Q880" s="26" t="s">
        <v>327</v>
      </c>
      <c r="R880" s="26" t="s">
        <v>327</v>
      </c>
      <c r="U880" s="26" t="s">
        <v>327</v>
      </c>
      <c r="V880" s="26" t="s">
        <v>327</v>
      </c>
      <c r="W880" s="26" t="s">
        <v>327</v>
      </c>
      <c r="X880" s="26" t="s">
        <v>327</v>
      </c>
      <c r="AA880" s="26" t="s">
        <v>327</v>
      </c>
      <c r="AB880" s="26" t="s">
        <v>327</v>
      </c>
      <c r="AC880" s="26" t="s">
        <v>327</v>
      </c>
      <c r="AD880" s="26" t="s">
        <v>327</v>
      </c>
      <c r="AG880" s="26" t="s">
        <v>327</v>
      </c>
      <c r="AH880" s="26" t="s">
        <v>327</v>
      </c>
      <c r="AI880" s="26" t="s">
        <v>327</v>
      </c>
      <c r="AJ880" s="26" t="s">
        <v>327</v>
      </c>
      <c r="AM880" s="26" t="s">
        <v>327</v>
      </c>
      <c r="AN880" s="26" t="s">
        <v>327</v>
      </c>
      <c r="AO880" s="26" t="s">
        <v>327</v>
      </c>
      <c r="AP880" s="26" t="s">
        <v>327</v>
      </c>
      <c r="AS880" s="26" t="s">
        <v>327</v>
      </c>
      <c r="AT880" s="26" t="s">
        <v>327</v>
      </c>
      <c r="AU880" s="26" t="s">
        <v>327</v>
      </c>
      <c r="AV880" s="26" t="s">
        <v>327</v>
      </c>
      <c r="AY880" s="26" t="s">
        <v>327</v>
      </c>
      <c r="AZ880" s="26" t="s">
        <v>327</v>
      </c>
      <c r="BA880" s="26" t="s">
        <v>327</v>
      </c>
      <c r="BB880" s="26" t="s">
        <v>327</v>
      </c>
      <c r="BE880" s="26" t="s">
        <v>327</v>
      </c>
      <c r="BF880" s="26" t="s">
        <v>327</v>
      </c>
      <c r="BG880" s="26" t="s">
        <v>327</v>
      </c>
      <c r="BH880" s="26" t="s">
        <v>327</v>
      </c>
      <c r="BK880" s="26" t="s">
        <v>327</v>
      </c>
      <c r="BL880" s="26" t="s">
        <v>327</v>
      </c>
      <c r="BM880" s="26" t="s">
        <v>327</v>
      </c>
      <c r="BN880" s="26" t="s">
        <v>327</v>
      </c>
      <c r="BQ880" s="26" t="s">
        <v>327</v>
      </c>
      <c r="BR880" s="26" t="s">
        <v>327</v>
      </c>
      <c r="BS880" s="26" t="s">
        <v>327</v>
      </c>
      <c r="BT880" s="26" t="s">
        <v>327</v>
      </c>
      <c r="BW880" s="26" t="s">
        <v>327</v>
      </c>
      <c r="BX880" s="26" t="s">
        <v>327</v>
      </c>
      <c r="BY880" s="26" t="s">
        <v>327</v>
      </c>
      <c r="BZ880" s="26" t="s">
        <v>327</v>
      </c>
      <c r="CC880" s="26" t="s">
        <v>327</v>
      </c>
      <c r="CD880" s="26" t="s">
        <v>327</v>
      </c>
      <c r="CE880" s="26" t="s">
        <v>327</v>
      </c>
      <c r="CF880" s="26" t="s">
        <v>327</v>
      </c>
      <c r="CI880" s="26" t="s">
        <v>327</v>
      </c>
      <c r="CJ880" s="26" t="s">
        <v>327</v>
      </c>
      <c r="CK880" s="26" t="s">
        <v>327</v>
      </c>
      <c r="CL880" s="26" t="s">
        <v>327</v>
      </c>
      <c r="CO880" s="26" t="s">
        <v>327</v>
      </c>
      <c r="CP880" s="26" t="s">
        <v>327</v>
      </c>
      <c r="CQ880" s="26" t="s">
        <v>327</v>
      </c>
      <c r="CR880" s="26" t="s">
        <v>327</v>
      </c>
      <c r="CU880" s="26" t="s">
        <v>327</v>
      </c>
      <c r="CV880" s="26" t="s">
        <v>327</v>
      </c>
      <c r="CW880" s="26" t="s">
        <v>327</v>
      </c>
      <c r="CX880" s="26" t="s">
        <v>327</v>
      </c>
    </row>
    <row r="881" spans="5:102" x14ac:dyDescent="0.45">
      <c r="E881" s="26" t="s">
        <v>327</v>
      </c>
      <c r="F881" s="26" t="s">
        <v>327</v>
      </c>
      <c r="G881" s="26" t="s">
        <v>327</v>
      </c>
      <c r="H881" s="26" t="s">
        <v>327</v>
      </c>
      <c r="I881" s="26" t="s">
        <v>327</v>
      </c>
      <c r="J881" s="26" t="s">
        <v>327</v>
      </c>
      <c r="K881" s="26" t="s">
        <v>327</v>
      </c>
      <c r="L881" s="26" t="s">
        <v>327</v>
      </c>
      <c r="M881" s="26" t="s">
        <v>327</v>
      </c>
      <c r="O881" s="26" t="s">
        <v>327</v>
      </c>
      <c r="P881" s="26" t="s">
        <v>327</v>
      </c>
      <c r="Q881" s="26" t="s">
        <v>327</v>
      </c>
      <c r="R881" s="26" t="s">
        <v>327</v>
      </c>
      <c r="U881" s="26" t="s">
        <v>327</v>
      </c>
      <c r="V881" s="26" t="s">
        <v>327</v>
      </c>
      <c r="W881" s="26" t="s">
        <v>327</v>
      </c>
      <c r="X881" s="26" t="s">
        <v>327</v>
      </c>
      <c r="AA881" s="26" t="s">
        <v>327</v>
      </c>
      <c r="AB881" s="26" t="s">
        <v>327</v>
      </c>
      <c r="AC881" s="26" t="s">
        <v>327</v>
      </c>
      <c r="AD881" s="26" t="s">
        <v>327</v>
      </c>
      <c r="AG881" s="26" t="s">
        <v>327</v>
      </c>
      <c r="AH881" s="26" t="s">
        <v>327</v>
      </c>
      <c r="AI881" s="26" t="s">
        <v>327</v>
      </c>
      <c r="AJ881" s="26" t="s">
        <v>327</v>
      </c>
      <c r="AM881" s="26" t="s">
        <v>327</v>
      </c>
      <c r="AN881" s="26" t="s">
        <v>327</v>
      </c>
      <c r="AO881" s="26" t="s">
        <v>327</v>
      </c>
      <c r="AP881" s="26" t="s">
        <v>327</v>
      </c>
      <c r="AS881" s="26" t="s">
        <v>327</v>
      </c>
      <c r="AT881" s="26" t="s">
        <v>327</v>
      </c>
      <c r="AU881" s="26" t="s">
        <v>327</v>
      </c>
      <c r="AV881" s="26" t="s">
        <v>327</v>
      </c>
      <c r="AY881" s="26" t="s">
        <v>327</v>
      </c>
      <c r="AZ881" s="26" t="s">
        <v>327</v>
      </c>
      <c r="BA881" s="26" t="s">
        <v>327</v>
      </c>
      <c r="BB881" s="26" t="s">
        <v>327</v>
      </c>
      <c r="BE881" s="26" t="s">
        <v>327</v>
      </c>
      <c r="BF881" s="26" t="s">
        <v>327</v>
      </c>
      <c r="BG881" s="26" t="s">
        <v>327</v>
      </c>
      <c r="BH881" s="26" t="s">
        <v>327</v>
      </c>
      <c r="BK881" s="26" t="s">
        <v>327</v>
      </c>
      <c r="BL881" s="26" t="s">
        <v>327</v>
      </c>
      <c r="BM881" s="26" t="s">
        <v>327</v>
      </c>
      <c r="BN881" s="26" t="s">
        <v>327</v>
      </c>
      <c r="BQ881" s="26" t="s">
        <v>327</v>
      </c>
      <c r="BR881" s="26" t="s">
        <v>327</v>
      </c>
      <c r="BS881" s="26" t="s">
        <v>327</v>
      </c>
      <c r="BT881" s="26" t="s">
        <v>327</v>
      </c>
      <c r="BW881" s="26" t="s">
        <v>327</v>
      </c>
      <c r="BX881" s="26" t="s">
        <v>327</v>
      </c>
      <c r="BY881" s="26" t="s">
        <v>327</v>
      </c>
      <c r="BZ881" s="26" t="s">
        <v>327</v>
      </c>
      <c r="CC881" s="26" t="s">
        <v>327</v>
      </c>
      <c r="CD881" s="26" t="s">
        <v>327</v>
      </c>
      <c r="CE881" s="26" t="s">
        <v>327</v>
      </c>
      <c r="CF881" s="26" t="s">
        <v>327</v>
      </c>
      <c r="CI881" s="26" t="s">
        <v>327</v>
      </c>
      <c r="CJ881" s="26" t="s">
        <v>327</v>
      </c>
      <c r="CK881" s="26" t="s">
        <v>327</v>
      </c>
      <c r="CL881" s="26" t="s">
        <v>327</v>
      </c>
      <c r="CO881" s="26" t="s">
        <v>327</v>
      </c>
      <c r="CP881" s="26" t="s">
        <v>327</v>
      </c>
      <c r="CQ881" s="26" t="s">
        <v>327</v>
      </c>
      <c r="CR881" s="26" t="s">
        <v>327</v>
      </c>
      <c r="CU881" s="26" t="s">
        <v>327</v>
      </c>
      <c r="CV881" s="26" t="s">
        <v>327</v>
      </c>
      <c r="CW881" s="26" t="s">
        <v>327</v>
      </c>
      <c r="CX881" s="26" t="s">
        <v>327</v>
      </c>
    </row>
    <row r="882" spans="5:102" x14ac:dyDescent="0.45">
      <c r="E882" s="26" t="s">
        <v>327</v>
      </c>
      <c r="F882" s="26" t="s">
        <v>327</v>
      </c>
      <c r="G882" s="26" t="s">
        <v>327</v>
      </c>
      <c r="H882" s="26" t="s">
        <v>327</v>
      </c>
      <c r="I882" s="26" t="s">
        <v>327</v>
      </c>
      <c r="J882" s="26" t="s">
        <v>327</v>
      </c>
      <c r="K882" s="26" t="s">
        <v>327</v>
      </c>
      <c r="L882" s="26" t="s">
        <v>327</v>
      </c>
      <c r="M882" s="26" t="s">
        <v>327</v>
      </c>
      <c r="O882" s="26" t="s">
        <v>327</v>
      </c>
      <c r="P882" s="26" t="s">
        <v>327</v>
      </c>
      <c r="Q882" s="26" t="s">
        <v>327</v>
      </c>
      <c r="R882" s="26" t="s">
        <v>327</v>
      </c>
      <c r="U882" s="26" t="s">
        <v>327</v>
      </c>
      <c r="V882" s="26" t="s">
        <v>327</v>
      </c>
      <c r="W882" s="26" t="s">
        <v>327</v>
      </c>
      <c r="X882" s="26" t="s">
        <v>327</v>
      </c>
      <c r="AA882" s="26" t="s">
        <v>327</v>
      </c>
      <c r="AB882" s="26" t="s">
        <v>327</v>
      </c>
      <c r="AC882" s="26" t="s">
        <v>327</v>
      </c>
      <c r="AD882" s="26" t="s">
        <v>327</v>
      </c>
      <c r="AG882" s="26" t="s">
        <v>327</v>
      </c>
      <c r="AH882" s="26" t="s">
        <v>327</v>
      </c>
      <c r="AI882" s="26" t="s">
        <v>327</v>
      </c>
      <c r="AJ882" s="26" t="s">
        <v>327</v>
      </c>
      <c r="AM882" s="26" t="s">
        <v>327</v>
      </c>
      <c r="AN882" s="26" t="s">
        <v>327</v>
      </c>
      <c r="AO882" s="26" t="s">
        <v>327</v>
      </c>
      <c r="AP882" s="26" t="s">
        <v>327</v>
      </c>
      <c r="AS882" s="26" t="s">
        <v>327</v>
      </c>
      <c r="AT882" s="26" t="s">
        <v>327</v>
      </c>
      <c r="AU882" s="26" t="s">
        <v>327</v>
      </c>
      <c r="AV882" s="26" t="s">
        <v>327</v>
      </c>
      <c r="AY882" s="26" t="s">
        <v>327</v>
      </c>
      <c r="AZ882" s="26" t="s">
        <v>327</v>
      </c>
      <c r="BA882" s="26" t="s">
        <v>327</v>
      </c>
      <c r="BB882" s="26" t="s">
        <v>327</v>
      </c>
      <c r="BE882" s="26" t="s">
        <v>327</v>
      </c>
      <c r="BF882" s="26" t="s">
        <v>327</v>
      </c>
      <c r="BG882" s="26" t="s">
        <v>327</v>
      </c>
      <c r="BH882" s="26" t="s">
        <v>327</v>
      </c>
      <c r="BK882" s="26" t="s">
        <v>327</v>
      </c>
      <c r="BL882" s="26" t="s">
        <v>327</v>
      </c>
      <c r="BM882" s="26" t="s">
        <v>327</v>
      </c>
      <c r="BN882" s="26" t="s">
        <v>327</v>
      </c>
      <c r="BQ882" s="26" t="s">
        <v>327</v>
      </c>
      <c r="BR882" s="26" t="s">
        <v>327</v>
      </c>
      <c r="BS882" s="26" t="s">
        <v>327</v>
      </c>
      <c r="BT882" s="26" t="s">
        <v>327</v>
      </c>
      <c r="BW882" s="26" t="s">
        <v>327</v>
      </c>
      <c r="BX882" s="26" t="s">
        <v>327</v>
      </c>
      <c r="BY882" s="26" t="s">
        <v>327</v>
      </c>
      <c r="BZ882" s="26" t="s">
        <v>327</v>
      </c>
      <c r="CC882" s="26" t="s">
        <v>327</v>
      </c>
      <c r="CD882" s="26" t="s">
        <v>327</v>
      </c>
      <c r="CE882" s="26" t="s">
        <v>327</v>
      </c>
      <c r="CF882" s="26" t="s">
        <v>327</v>
      </c>
      <c r="CI882" s="26" t="s">
        <v>327</v>
      </c>
      <c r="CJ882" s="26" t="s">
        <v>327</v>
      </c>
      <c r="CK882" s="26" t="s">
        <v>327</v>
      </c>
      <c r="CL882" s="26" t="s">
        <v>327</v>
      </c>
      <c r="CO882" s="26" t="s">
        <v>327</v>
      </c>
      <c r="CP882" s="26" t="s">
        <v>327</v>
      </c>
      <c r="CQ882" s="26" t="s">
        <v>327</v>
      </c>
      <c r="CR882" s="26" t="s">
        <v>327</v>
      </c>
      <c r="CU882" s="26" t="s">
        <v>327</v>
      </c>
      <c r="CV882" s="26" t="s">
        <v>327</v>
      </c>
      <c r="CW882" s="26" t="s">
        <v>327</v>
      </c>
      <c r="CX882" s="26" t="s">
        <v>327</v>
      </c>
    </row>
    <row r="883" spans="5:102" x14ac:dyDescent="0.45">
      <c r="E883" s="26" t="s">
        <v>327</v>
      </c>
      <c r="F883" s="26" t="s">
        <v>327</v>
      </c>
      <c r="G883" s="26" t="s">
        <v>327</v>
      </c>
      <c r="H883" s="26" t="s">
        <v>327</v>
      </c>
      <c r="I883" s="26" t="s">
        <v>327</v>
      </c>
      <c r="J883" s="26" t="s">
        <v>327</v>
      </c>
      <c r="K883" s="26" t="s">
        <v>327</v>
      </c>
      <c r="L883" s="26" t="s">
        <v>327</v>
      </c>
      <c r="M883" s="26" t="s">
        <v>327</v>
      </c>
      <c r="O883" s="26" t="s">
        <v>327</v>
      </c>
      <c r="P883" s="26" t="s">
        <v>327</v>
      </c>
      <c r="Q883" s="26" t="s">
        <v>327</v>
      </c>
      <c r="R883" s="26" t="s">
        <v>327</v>
      </c>
      <c r="U883" s="26" t="s">
        <v>327</v>
      </c>
      <c r="V883" s="26" t="s">
        <v>327</v>
      </c>
      <c r="W883" s="26" t="s">
        <v>327</v>
      </c>
      <c r="X883" s="26" t="s">
        <v>327</v>
      </c>
      <c r="AA883" s="26" t="s">
        <v>327</v>
      </c>
      <c r="AB883" s="26" t="s">
        <v>327</v>
      </c>
      <c r="AC883" s="26" t="s">
        <v>327</v>
      </c>
      <c r="AD883" s="26" t="s">
        <v>327</v>
      </c>
      <c r="AG883" s="26" t="s">
        <v>327</v>
      </c>
      <c r="AH883" s="26" t="s">
        <v>327</v>
      </c>
      <c r="AI883" s="26" t="s">
        <v>327</v>
      </c>
      <c r="AJ883" s="26" t="s">
        <v>327</v>
      </c>
      <c r="AM883" s="26" t="s">
        <v>327</v>
      </c>
      <c r="AN883" s="26" t="s">
        <v>327</v>
      </c>
      <c r="AO883" s="26" t="s">
        <v>327</v>
      </c>
      <c r="AP883" s="26" t="s">
        <v>327</v>
      </c>
      <c r="AS883" s="26" t="s">
        <v>327</v>
      </c>
      <c r="AT883" s="26" t="s">
        <v>327</v>
      </c>
      <c r="AU883" s="26" t="s">
        <v>327</v>
      </c>
      <c r="AV883" s="26" t="s">
        <v>327</v>
      </c>
      <c r="AY883" s="26" t="s">
        <v>327</v>
      </c>
      <c r="AZ883" s="26" t="s">
        <v>327</v>
      </c>
      <c r="BA883" s="26" t="s">
        <v>327</v>
      </c>
      <c r="BB883" s="26" t="s">
        <v>327</v>
      </c>
      <c r="BE883" s="26" t="s">
        <v>327</v>
      </c>
      <c r="BF883" s="26" t="s">
        <v>327</v>
      </c>
      <c r="BG883" s="26" t="s">
        <v>327</v>
      </c>
      <c r="BH883" s="26" t="s">
        <v>327</v>
      </c>
      <c r="BK883" s="26" t="s">
        <v>327</v>
      </c>
      <c r="BL883" s="26" t="s">
        <v>327</v>
      </c>
      <c r="BM883" s="26" t="s">
        <v>327</v>
      </c>
      <c r="BN883" s="26" t="s">
        <v>327</v>
      </c>
      <c r="BQ883" s="26" t="s">
        <v>327</v>
      </c>
      <c r="BR883" s="26" t="s">
        <v>327</v>
      </c>
      <c r="BS883" s="26" t="s">
        <v>327</v>
      </c>
      <c r="BT883" s="26" t="s">
        <v>327</v>
      </c>
      <c r="BW883" s="26" t="s">
        <v>327</v>
      </c>
      <c r="BX883" s="26" t="s">
        <v>327</v>
      </c>
      <c r="BY883" s="26" t="s">
        <v>327</v>
      </c>
      <c r="BZ883" s="26" t="s">
        <v>327</v>
      </c>
      <c r="CC883" s="26" t="s">
        <v>327</v>
      </c>
      <c r="CD883" s="26" t="s">
        <v>327</v>
      </c>
      <c r="CE883" s="26" t="s">
        <v>327</v>
      </c>
      <c r="CF883" s="26" t="s">
        <v>327</v>
      </c>
      <c r="CI883" s="26" t="s">
        <v>327</v>
      </c>
      <c r="CJ883" s="26" t="s">
        <v>327</v>
      </c>
      <c r="CK883" s="26" t="s">
        <v>327</v>
      </c>
      <c r="CL883" s="26" t="s">
        <v>327</v>
      </c>
      <c r="CO883" s="26" t="s">
        <v>327</v>
      </c>
      <c r="CP883" s="26" t="s">
        <v>327</v>
      </c>
      <c r="CQ883" s="26" t="s">
        <v>327</v>
      </c>
      <c r="CR883" s="26" t="s">
        <v>327</v>
      </c>
      <c r="CU883" s="26" t="s">
        <v>327</v>
      </c>
      <c r="CV883" s="26" t="s">
        <v>327</v>
      </c>
      <c r="CW883" s="26" t="s">
        <v>327</v>
      </c>
      <c r="CX883" s="26" t="s">
        <v>327</v>
      </c>
    </row>
    <row r="884" spans="5:102" x14ac:dyDescent="0.45">
      <c r="E884" s="26" t="s">
        <v>327</v>
      </c>
      <c r="F884" s="26" t="s">
        <v>327</v>
      </c>
      <c r="G884" s="26" t="s">
        <v>327</v>
      </c>
      <c r="H884" s="26" t="s">
        <v>327</v>
      </c>
      <c r="I884" s="26" t="s">
        <v>327</v>
      </c>
      <c r="J884" s="26" t="s">
        <v>327</v>
      </c>
      <c r="K884" s="26" t="s">
        <v>327</v>
      </c>
      <c r="L884" s="26" t="s">
        <v>327</v>
      </c>
      <c r="M884" s="26" t="s">
        <v>327</v>
      </c>
      <c r="O884" s="26" t="s">
        <v>327</v>
      </c>
      <c r="P884" s="26" t="s">
        <v>327</v>
      </c>
      <c r="Q884" s="26" t="s">
        <v>327</v>
      </c>
      <c r="R884" s="26" t="s">
        <v>327</v>
      </c>
      <c r="U884" s="26" t="s">
        <v>327</v>
      </c>
      <c r="V884" s="26" t="s">
        <v>327</v>
      </c>
      <c r="W884" s="26" t="s">
        <v>327</v>
      </c>
      <c r="X884" s="26" t="s">
        <v>327</v>
      </c>
      <c r="AA884" s="26" t="s">
        <v>327</v>
      </c>
      <c r="AB884" s="26" t="s">
        <v>327</v>
      </c>
      <c r="AC884" s="26" t="s">
        <v>327</v>
      </c>
      <c r="AD884" s="26" t="s">
        <v>327</v>
      </c>
      <c r="AG884" s="26" t="s">
        <v>327</v>
      </c>
      <c r="AH884" s="26" t="s">
        <v>327</v>
      </c>
      <c r="AI884" s="26" t="s">
        <v>327</v>
      </c>
      <c r="AJ884" s="26" t="s">
        <v>327</v>
      </c>
      <c r="AM884" s="26" t="s">
        <v>327</v>
      </c>
      <c r="AN884" s="26" t="s">
        <v>327</v>
      </c>
      <c r="AO884" s="26" t="s">
        <v>327</v>
      </c>
      <c r="AP884" s="26" t="s">
        <v>327</v>
      </c>
      <c r="AS884" s="26" t="s">
        <v>327</v>
      </c>
      <c r="AT884" s="26" t="s">
        <v>327</v>
      </c>
      <c r="AU884" s="26" t="s">
        <v>327</v>
      </c>
      <c r="AV884" s="26" t="s">
        <v>327</v>
      </c>
      <c r="AY884" s="26" t="s">
        <v>327</v>
      </c>
      <c r="AZ884" s="26" t="s">
        <v>327</v>
      </c>
      <c r="BA884" s="26" t="s">
        <v>327</v>
      </c>
      <c r="BB884" s="26" t="s">
        <v>327</v>
      </c>
      <c r="BE884" s="26" t="s">
        <v>327</v>
      </c>
      <c r="BF884" s="26" t="s">
        <v>327</v>
      </c>
      <c r="BG884" s="26" t="s">
        <v>327</v>
      </c>
      <c r="BH884" s="26" t="s">
        <v>327</v>
      </c>
      <c r="BK884" s="26" t="s">
        <v>327</v>
      </c>
      <c r="BL884" s="26" t="s">
        <v>327</v>
      </c>
      <c r="BM884" s="26" t="s">
        <v>327</v>
      </c>
      <c r="BN884" s="26" t="s">
        <v>327</v>
      </c>
      <c r="BQ884" s="26" t="s">
        <v>327</v>
      </c>
      <c r="BR884" s="26" t="s">
        <v>327</v>
      </c>
      <c r="BS884" s="26" t="s">
        <v>327</v>
      </c>
      <c r="BT884" s="26" t="s">
        <v>327</v>
      </c>
      <c r="BW884" s="26" t="s">
        <v>327</v>
      </c>
      <c r="BX884" s="26" t="s">
        <v>327</v>
      </c>
      <c r="BY884" s="26" t="s">
        <v>327</v>
      </c>
      <c r="BZ884" s="26" t="s">
        <v>327</v>
      </c>
      <c r="CC884" s="26" t="s">
        <v>327</v>
      </c>
      <c r="CD884" s="26" t="s">
        <v>327</v>
      </c>
      <c r="CE884" s="26" t="s">
        <v>327</v>
      </c>
      <c r="CF884" s="26" t="s">
        <v>327</v>
      </c>
      <c r="CI884" s="26" t="s">
        <v>327</v>
      </c>
      <c r="CJ884" s="26" t="s">
        <v>327</v>
      </c>
      <c r="CK884" s="26" t="s">
        <v>327</v>
      </c>
      <c r="CL884" s="26" t="s">
        <v>327</v>
      </c>
      <c r="CO884" s="26" t="s">
        <v>327</v>
      </c>
      <c r="CP884" s="26" t="s">
        <v>327</v>
      </c>
      <c r="CQ884" s="26" t="s">
        <v>327</v>
      </c>
      <c r="CR884" s="26" t="s">
        <v>327</v>
      </c>
      <c r="CU884" s="26" t="s">
        <v>327</v>
      </c>
      <c r="CV884" s="26" t="s">
        <v>327</v>
      </c>
      <c r="CW884" s="26" t="s">
        <v>327</v>
      </c>
      <c r="CX884" s="26" t="s">
        <v>327</v>
      </c>
    </row>
    <row r="885" spans="5:102" x14ac:dyDescent="0.45">
      <c r="E885" s="26" t="s">
        <v>327</v>
      </c>
      <c r="F885" s="26" t="s">
        <v>327</v>
      </c>
      <c r="G885" s="26" t="s">
        <v>327</v>
      </c>
      <c r="H885" s="26" t="s">
        <v>327</v>
      </c>
      <c r="I885" s="26" t="s">
        <v>327</v>
      </c>
      <c r="J885" s="26" t="s">
        <v>327</v>
      </c>
      <c r="K885" s="26" t="s">
        <v>327</v>
      </c>
      <c r="L885" s="26" t="s">
        <v>327</v>
      </c>
      <c r="M885" s="26" t="s">
        <v>327</v>
      </c>
      <c r="O885" s="26" t="s">
        <v>327</v>
      </c>
      <c r="P885" s="26" t="s">
        <v>327</v>
      </c>
      <c r="Q885" s="26" t="s">
        <v>327</v>
      </c>
      <c r="R885" s="26" t="s">
        <v>327</v>
      </c>
      <c r="U885" s="26" t="s">
        <v>327</v>
      </c>
      <c r="V885" s="26" t="s">
        <v>327</v>
      </c>
      <c r="W885" s="26" t="s">
        <v>327</v>
      </c>
      <c r="X885" s="26" t="s">
        <v>327</v>
      </c>
      <c r="AA885" s="26" t="s">
        <v>327</v>
      </c>
      <c r="AB885" s="26" t="s">
        <v>327</v>
      </c>
      <c r="AC885" s="26" t="s">
        <v>327</v>
      </c>
      <c r="AD885" s="26" t="s">
        <v>327</v>
      </c>
      <c r="AG885" s="26" t="s">
        <v>327</v>
      </c>
      <c r="AH885" s="26" t="s">
        <v>327</v>
      </c>
      <c r="AI885" s="26" t="s">
        <v>327</v>
      </c>
      <c r="AJ885" s="26" t="s">
        <v>327</v>
      </c>
      <c r="AM885" s="26" t="s">
        <v>327</v>
      </c>
      <c r="AN885" s="26" t="s">
        <v>327</v>
      </c>
      <c r="AO885" s="26" t="s">
        <v>327</v>
      </c>
      <c r="AP885" s="26" t="s">
        <v>327</v>
      </c>
      <c r="AS885" s="26" t="s">
        <v>327</v>
      </c>
      <c r="AT885" s="26" t="s">
        <v>327</v>
      </c>
      <c r="AU885" s="26" t="s">
        <v>327</v>
      </c>
      <c r="AV885" s="26" t="s">
        <v>327</v>
      </c>
      <c r="AY885" s="26" t="s">
        <v>327</v>
      </c>
      <c r="AZ885" s="26" t="s">
        <v>327</v>
      </c>
      <c r="BA885" s="26" t="s">
        <v>327</v>
      </c>
      <c r="BB885" s="26" t="s">
        <v>327</v>
      </c>
      <c r="BE885" s="26" t="s">
        <v>327</v>
      </c>
      <c r="BF885" s="26" t="s">
        <v>327</v>
      </c>
      <c r="BG885" s="26" t="s">
        <v>327</v>
      </c>
      <c r="BH885" s="26" t="s">
        <v>327</v>
      </c>
      <c r="BK885" s="26" t="s">
        <v>327</v>
      </c>
      <c r="BL885" s="26" t="s">
        <v>327</v>
      </c>
      <c r="BM885" s="26" t="s">
        <v>327</v>
      </c>
      <c r="BN885" s="26" t="s">
        <v>327</v>
      </c>
      <c r="BQ885" s="26" t="s">
        <v>327</v>
      </c>
      <c r="BR885" s="26" t="s">
        <v>327</v>
      </c>
      <c r="BS885" s="26" t="s">
        <v>327</v>
      </c>
      <c r="BT885" s="26" t="s">
        <v>327</v>
      </c>
      <c r="BW885" s="26" t="s">
        <v>327</v>
      </c>
      <c r="BX885" s="26" t="s">
        <v>327</v>
      </c>
      <c r="BY885" s="26" t="s">
        <v>327</v>
      </c>
      <c r="BZ885" s="26" t="s">
        <v>327</v>
      </c>
      <c r="CC885" s="26" t="s">
        <v>327</v>
      </c>
      <c r="CD885" s="26" t="s">
        <v>327</v>
      </c>
      <c r="CE885" s="26" t="s">
        <v>327</v>
      </c>
      <c r="CF885" s="26" t="s">
        <v>327</v>
      </c>
      <c r="CI885" s="26" t="s">
        <v>327</v>
      </c>
      <c r="CJ885" s="26" t="s">
        <v>327</v>
      </c>
      <c r="CK885" s="26" t="s">
        <v>327</v>
      </c>
      <c r="CL885" s="26" t="s">
        <v>327</v>
      </c>
      <c r="CO885" s="26" t="s">
        <v>327</v>
      </c>
      <c r="CP885" s="26" t="s">
        <v>327</v>
      </c>
      <c r="CQ885" s="26" t="s">
        <v>327</v>
      </c>
      <c r="CR885" s="26" t="s">
        <v>327</v>
      </c>
      <c r="CU885" s="26" t="s">
        <v>327</v>
      </c>
      <c r="CV885" s="26" t="s">
        <v>327</v>
      </c>
      <c r="CW885" s="26" t="s">
        <v>327</v>
      </c>
      <c r="CX885" s="26" t="s">
        <v>327</v>
      </c>
    </row>
    <row r="886" spans="5:102" x14ac:dyDescent="0.45">
      <c r="E886" s="26" t="s">
        <v>327</v>
      </c>
      <c r="F886" s="26" t="s">
        <v>327</v>
      </c>
      <c r="G886" s="26" t="s">
        <v>327</v>
      </c>
      <c r="H886" s="26" t="s">
        <v>327</v>
      </c>
      <c r="I886" s="26" t="s">
        <v>327</v>
      </c>
      <c r="J886" s="26" t="s">
        <v>327</v>
      </c>
      <c r="K886" s="26" t="s">
        <v>327</v>
      </c>
      <c r="L886" s="26" t="s">
        <v>327</v>
      </c>
      <c r="M886" s="26" t="s">
        <v>327</v>
      </c>
      <c r="O886" s="26" t="s">
        <v>327</v>
      </c>
      <c r="P886" s="26" t="s">
        <v>327</v>
      </c>
      <c r="Q886" s="26" t="s">
        <v>327</v>
      </c>
      <c r="R886" s="26" t="s">
        <v>327</v>
      </c>
      <c r="U886" s="26" t="s">
        <v>327</v>
      </c>
      <c r="V886" s="26" t="s">
        <v>327</v>
      </c>
      <c r="W886" s="26" t="s">
        <v>327</v>
      </c>
      <c r="X886" s="26" t="s">
        <v>327</v>
      </c>
      <c r="AA886" s="26" t="s">
        <v>327</v>
      </c>
      <c r="AB886" s="26" t="s">
        <v>327</v>
      </c>
      <c r="AC886" s="26" t="s">
        <v>327</v>
      </c>
      <c r="AD886" s="26" t="s">
        <v>327</v>
      </c>
      <c r="AG886" s="26" t="s">
        <v>327</v>
      </c>
      <c r="AH886" s="26" t="s">
        <v>327</v>
      </c>
      <c r="AI886" s="26" t="s">
        <v>327</v>
      </c>
      <c r="AJ886" s="26" t="s">
        <v>327</v>
      </c>
      <c r="AM886" s="26" t="s">
        <v>327</v>
      </c>
      <c r="AN886" s="26" t="s">
        <v>327</v>
      </c>
      <c r="AO886" s="26" t="s">
        <v>327</v>
      </c>
      <c r="AP886" s="26" t="s">
        <v>327</v>
      </c>
      <c r="AS886" s="26" t="s">
        <v>327</v>
      </c>
      <c r="AT886" s="26" t="s">
        <v>327</v>
      </c>
      <c r="AU886" s="26" t="s">
        <v>327</v>
      </c>
      <c r="AV886" s="26" t="s">
        <v>327</v>
      </c>
      <c r="AY886" s="26" t="s">
        <v>327</v>
      </c>
      <c r="AZ886" s="26" t="s">
        <v>327</v>
      </c>
      <c r="BA886" s="26" t="s">
        <v>327</v>
      </c>
      <c r="BB886" s="26" t="s">
        <v>327</v>
      </c>
      <c r="BE886" s="26" t="s">
        <v>327</v>
      </c>
      <c r="BF886" s="26" t="s">
        <v>327</v>
      </c>
      <c r="BG886" s="26" t="s">
        <v>327</v>
      </c>
      <c r="BH886" s="26" t="s">
        <v>327</v>
      </c>
      <c r="BK886" s="26" t="s">
        <v>327</v>
      </c>
      <c r="BL886" s="26" t="s">
        <v>327</v>
      </c>
      <c r="BM886" s="26" t="s">
        <v>327</v>
      </c>
      <c r="BN886" s="26" t="s">
        <v>327</v>
      </c>
      <c r="BQ886" s="26" t="s">
        <v>327</v>
      </c>
      <c r="BR886" s="26" t="s">
        <v>327</v>
      </c>
      <c r="BS886" s="26" t="s">
        <v>327</v>
      </c>
      <c r="BT886" s="26" t="s">
        <v>327</v>
      </c>
      <c r="BW886" s="26" t="s">
        <v>327</v>
      </c>
      <c r="BX886" s="26" t="s">
        <v>327</v>
      </c>
      <c r="BY886" s="26" t="s">
        <v>327</v>
      </c>
      <c r="BZ886" s="26" t="s">
        <v>327</v>
      </c>
      <c r="CC886" s="26" t="s">
        <v>327</v>
      </c>
      <c r="CD886" s="26" t="s">
        <v>327</v>
      </c>
      <c r="CE886" s="26" t="s">
        <v>327</v>
      </c>
      <c r="CF886" s="26" t="s">
        <v>327</v>
      </c>
      <c r="CI886" s="26" t="s">
        <v>327</v>
      </c>
      <c r="CJ886" s="26" t="s">
        <v>327</v>
      </c>
      <c r="CK886" s="26" t="s">
        <v>327</v>
      </c>
      <c r="CL886" s="26" t="s">
        <v>327</v>
      </c>
      <c r="CO886" s="26" t="s">
        <v>327</v>
      </c>
      <c r="CP886" s="26" t="s">
        <v>327</v>
      </c>
      <c r="CQ886" s="26" t="s">
        <v>327</v>
      </c>
      <c r="CR886" s="26" t="s">
        <v>327</v>
      </c>
      <c r="CU886" s="26" t="s">
        <v>327</v>
      </c>
      <c r="CV886" s="26" t="s">
        <v>327</v>
      </c>
      <c r="CW886" s="26" t="s">
        <v>327</v>
      </c>
      <c r="CX886" s="26" t="s">
        <v>327</v>
      </c>
    </row>
    <row r="887" spans="5:102" x14ac:dyDescent="0.45">
      <c r="E887" s="26" t="s">
        <v>327</v>
      </c>
      <c r="F887" s="26" t="s">
        <v>327</v>
      </c>
      <c r="G887" s="26" t="s">
        <v>327</v>
      </c>
      <c r="H887" s="26" t="s">
        <v>327</v>
      </c>
      <c r="I887" s="26" t="s">
        <v>327</v>
      </c>
      <c r="J887" s="26" t="s">
        <v>327</v>
      </c>
      <c r="K887" s="26" t="s">
        <v>327</v>
      </c>
      <c r="L887" s="26" t="s">
        <v>327</v>
      </c>
      <c r="M887" s="26" t="s">
        <v>327</v>
      </c>
      <c r="O887" s="26" t="s">
        <v>327</v>
      </c>
      <c r="P887" s="26" t="s">
        <v>327</v>
      </c>
      <c r="Q887" s="26" t="s">
        <v>327</v>
      </c>
      <c r="R887" s="26" t="s">
        <v>327</v>
      </c>
      <c r="U887" s="26" t="s">
        <v>327</v>
      </c>
      <c r="V887" s="26" t="s">
        <v>327</v>
      </c>
      <c r="W887" s="26" t="s">
        <v>327</v>
      </c>
      <c r="X887" s="26" t="s">
        <v>327</v>
      </c>
      <c r="AA887" s="26" t="s">
        <v>327</v>
      </c>
      <c r="AB887" s="26" t="s">
        <v>327</v>
      </c>
      <c r="AC887" s="26" t="s">
        <v>327</v>
      </c>
      <c r="AD887" s="26" t="s">
        <v>327</v>
      </c>
      <c r="AG887" s="26" t="s">
        <v>327</v>
      </c>
      <c r="AH887" s="26" t="s">
        <v>327</v>
      </c>
      <c r="AI887" s="26" t="s">
        <v>327</v>
      </c>
      <c r="AJ887" s="26" t="s">
        <v>327</v>
      </c>
      <c r="AM887" s="26" t="s">
        <v>327</v>
      </c>
      <c r="AN887" s="26" t="s">
        <v>327</v>
      </c>
      <c r="AO887" s="26" t="s">
        <v>327</v>
      </c>
      <c r="AP887" s="26" t="s">
        <v>327</v>
      </c>
      <c r="AS887" s="26" t="s">
        <v>327</v>
      </c>
      <c r="AT887" s="26" t="s">
        <v>327</v>
      </c>
      <c r="AU887" s="26" t="s">
        <v>327</v>
      </c>
      <c r="AV887" s="26" t="s">
        <v>327</v>
      </c>
      <c r="AY887" s="26" t="s">
        <v>327</v>
      </c>
      <c r="AZ887" s="26" t="s">
        <v>327</v>
      </c>
      <c r="BA887" s="26" t="s">
        <v>327</v>
      </c>
      <c r="BB887" s="26" t="s">
        <v>327</v>
      </c>
      <c r="BE887" s="26" t="s">
        <v>327</v>
      </c>
      <c r="BF887" s="26" t="s">
        <v>327</v>
      </c>
      <c r="BG887" s="26" t="s">
        <v>327</v>
      </c>
      <c r="BH887" s="26" t="s">
        <v>327</v>
      </c>
      <c r="BK887" s="26" t="s">
        <v>327</v>
      </c>
      <c r="BL887" s="26" t="s">
        <v>327</v>
      </c>
      <c r="BM887" s="26" t="s">
        <v>327</v>
      </c>
      <c r="BN887" s="26" t="s">
        <v>327</v>
      </c>
      <c r="BQ887" s="26" t="s">
        <v>327</v>
      </c>
      <c r="BR887" s="26" t="s">
        <v>327</v>
      </c>
      <c r="BS887" s="26" t="s">
        <v>327</v>
      </c>
      <c r="BT887" s="26" t="s">
        <v>327</v>
      </c>
      <c r="BW887" s="26" t="s">
        <v>327</v>
      </c>
      <c r="BX887" s="26" t="s">
        <v>327</v>
      </c>
      <c r="BY887" s="26" t="s">
        <v>327</v>
      </c>
      <c r="BZ887" s="26" t="s">
        <v>327</v>
      </c>
      <c r="CC887" s="26" t="s">
        <v>327</v>
      </c>
      <c r="CD887" s="26" t="s">
        <v>327</v>
      </c>
      <c r="CE887" s="26" t="s">
        <v>327</v>
      </c>
      <c r="CF887" s="26" t="s">
        <v>327</v>
      </c>
      <c r="CI887" s="26" t="s">
        <v>327</v>
      </c>
      <c r="CJ887" s="26" t="s">
        <v>327</v>
      </c>
      <c r="CK887" s="26" t="s">
        <v>327</v>
      </c>
      <c r="CL887" s="26" t="s">
        <v>327</v>
      </c>
      <c r="CO887" s="26" t="s">
        <v>327</v>
      </c>
      <c r="CP887" s="26" t="s">
        <v>327</v>
      </c>
      <c r="CQ887" s="26" t="s">
        <v>327</v>
      </c>
      <c r="CR887" s="26" t="s">
        <v>327</v>
      </c>
      <c r="CU887" s="26" t="s">
        <v>327</v>
      </c>
      <c r="CV887" s="26" t="s">
        <v>327</v>
      </c>
      <c r="CW887" s="26" t="s">
        <v>327</v>
      </c>
      <c r="CX887" s="26" t="s">
        <v>327</v>
      </c>
    </row>
    <row r="888" spans="5:102" x14ac:dyDescent="0.45">
      <c r="E888" s="26" t="s">
        <v>327</v>
      </c>
      <c r="F888" s="26" t="s">
        <v>327</v>
      </c>
      <c r="G888" s="26" t="s">
        <v>327</v>
      </c>
      <c r="H888" s="26" t="s">
        <v>327</v>
      </c>
      <c r="I888" s="26" t="s">
        <v>327</v>
      </c>
      <c r="J888" s="26" t="s">
        <v>327</v>
      </c>
      <c r="K888" s="26" t="s">
        <v>327</v>
      </c>
      <c r="L888" s="26" t="s">
        <v>327</v>
      </c>
      <c r="M888" s="26" t="s">
        <v>327</v>
      </c>
      <c r="O888" s="26" t="s">
        <v>327</v>
      </c>
      <c r="P888" s="26" t="s">
        <v>327</v>
      </c>
      <c r="Q888" s="26" t="s">
        <v>327</v>
      </c>
      <c r="R888" s="26" t="s">
        <v>327</v>
      </c>
      <c r="U888" s="26" t="s">
        <v>327</v>
      </c>
      <c r="V888" s="26" t="s">
        <v>327</v>
      </c>
      <c r="W888" s="26" t="s">
        <v>327</v>
      </c>
      <c r="X888" s="26" t="s">
        <v>327</v>
      </c>
      <c r="AA888" s="26" t="s">
        <v>327</v>
      </c>
      <c r="AB888" s="26" t="s">
        <v>327</v>
      </c>
      <c r="AC888" s="26" t="s">
        <v>327</v>
      </c>
      <c r="AD888" s="26" t="s">
        <v>327</v>
      </c>
      <c r="AG888" s="26" t="s">
        <v>327</v>
      </c>
      <c r="AH888" s="26" t="s">
        <v>327</v>
      </c>
      <c r="AI888" s="26" t="s">
        <v>327</v>
      </c>
      <c r="AJ888" s="26" t="s">
        <v>327</v>
      </c>
      <c r="AM888" s="26" t="s">
        <v>327</v>
      </c>
      <c r="AN888" s="26" t="s">
        <v>327</v>
      </c>
      <c r="AO888" s="26" t="s">
        <v>327</v>
      </c>
      <c r="AP888" s="26" t="s">
        <v>327</v>
      </c>
      <c r="AS888" s="26" t="s">
        <v>327</v>
      </c>
      <c r="AT888" s="26" t="s">
        <v>327</v>
      </c>
      <c r="AU888" s="26" t="s">
        <v>327</v>
      </c>
      <c r="AV888" s="26" t="s">
        <v>327</v>
      </c>
      <c r="AY888" s="26" t="s">
        <v>327</v>
      </c>
      <c r="AZ888" s="26" t="s">
        <v>327</v>
      </c>
      <c r="BA888" s="26" t="s">
        <v>327</v>
      </c>
      <c r="BB888" s="26" t="s">
        <v>327</v>
      </c>
      <c r="BE888" s="26" t="s">
        <v>327</v>
      </c>
      <c r="BF888" s="26" t="s">
        <v>327</v>
      </c>
      <c r="BG888" s="26" t="s">
        <v>327</v>
      </c>
      <c r="BH888" s="26" t="s">
        <v>327</v>
      </c>
      <c r="BK888" s="26" t="s">
        <v>327</v>
      </c>
      <c r="BL888" s="26" t="s">
        <v>327</v>
      </c>
      <c r="BM888" s="26" t="s">
        <v>327</v>
      </c>
      <c r="BN888" s="26" t="s">
        <v>327</v>
      </c>
      <c r="BQ888" s="26" t="s">
        <v>327</v>
      </c>
      <c r="BR888" s="26" t="s">
        <v>327</v>
      </c>
      <c r="BS888" s="26" t="s">
        <v>327</v>
      </c>
      <c r="BT888" s="26" t="s">
        <v>327</v>
      </c>
      <c r="BW888" s="26" t="s">
        <v>327</v>
      </c>
      <c r="BX888" s="26" t="s">
        <v>327</v>
      </c>
      <c r="BY888" s="26" t="s">
        <v>327</v>
      </c>
      <c r="BZ888" s="26" t="s">
        <v>327</v>
      </c>
      <c r="CC888" s="26" t="s">
        <v>327</v>
      </c>
      <c r="CD888" s="26" t="s">
        <v>327</v>
      </c>
      <c r="CE888" s="26" t="s">
        <v>327</v>
      </c>
      <c r="CF888" s="26" t="s">
        <v>327</v>
      </c>
      <c r="CI888" s="26" t="s">
        <v>327</v>
      </c>
      <c r="CJ888" s="26" t="s">
        <v>327</v>
      </c>
      <c r="CK888" s="26" t="s">
        <v>327</v>
      </c>
      <c r="CL888" s="26" t="s">
        <v>327</v>
      </c>
      <c r="CO888" s="26" t="s">
        <v>327</v>
      </c>
      <c r="CP888" s="26" t="s">
        <v>327</v>
      </c>
      <c r="CQ888" s="26" t="s">
        <v>327</v>
      </c>
      <c r="CR888" s="26" t="s">
        <v>327</v>
      </c>
      <c r="CU888" s="26" t="s">
        <v>327</v>
      </c>
      <c r="CV888" s="26" t="s">
        <v>327</v>
      </c>
      <c r="CW888" s="26" t="s">
        <v>327</v>
      </c>
      <c r="CX888" s="26" t="s">
        <v>327</v>
      </c>
    </row>
    <row r="889" spans="5:102" x14ac:dyDescent="0.45">
      <c r="E889" s="26" t="s">
        <v>327</v>
      </c>
      <c r="F889" s="26" t="s">
        <v>327</v>
      </c>
      <c r="G889" s="26" t="s">
        <v>327</v>
      </c>
      <c r="H889" s="26" t="s">
        <v>327</v>
      </c>
      <c r="I889" s="26" t="s">
        <v>327</v>
      </c>
      <c r="J889" s="26" t="s">
        <v>327</v>
      </c>
      <c r="K889" s="26" t="s">
        <v>327</v>
      </c>
      <c r="L889" s="26" t="s">
        <v>327</v>
      </c>
      <c r="M889" s="26" t="s">
        <v>327</v>
      </c>
      <c r="O889" s="26" t="s">
        <v>327</v>
      </c>
      <c r="P889" s="26" t="s">
        <v>327</v>
      </c>
      <c r="Q889" s="26" t="s">
        <v>327</v>
      </c>
      <c r="R889" s="26" t="s">
        <v>327</v>
      </c>
      <c r="U889" s="26" t="s">
        <v>327</v>
      </c>
      <c r="V889" s="26" t="s">
        <v>327</v>
      </c>
      <c r="W889" s="26" t="s">
        <v>327</v>
      </c>
      <c r="X889" s="26" t="s">
        <v>327</v>
      </c>
      <c r="AA889" s="26" t="s">
        <v>327</v>
      </c>
      <c r="AB889" s="26" t="s">
        <v>327</v>
      </c>
      <c r="AC889" s="26" t="s">
        <v>327</v>
      </c>
      <c r="AD889" s="26" t="s">
        <v>327</v>
      </c>
      <c r="AG889" s="26" t="s">
        <v>327</v>
      </c>
      <c r="AH889" s="26" t="s">
        <v>327</v>
      </c>
      <c r="AI889" s="26" t="s">
        <v>327</v>
      </c>
      <c r="AJ889" s="26" t="s">
        <v>327</v>
      </c>
      <c r="AM889" s="26" t="s">
        <v>327</v>
      </c>
      <c r="AN889" s="26" t="s">
        <v>327</v>
      </c>
      <c r="AO889" s="26" t="s">
        <v>327</v>
      </c>
      <c r="AP889" s="26" t="s">
        <v>327</v>
      </c>
      <c r="AS889" s="26" t="s">
        <v>327</v>
      </c>
      <c r="AT889" s="26" t="s">
        <v>327</v>
      </c>
      <c r="AU889" s="26" t="s">
        <v>327</v>
      </c>
      <c r="AV889" s="26" t="s">
        <v>327</v>
      </c>
      <c r="AY889" s="26" t="s">
        <v>327</v>
      </c>
      <c r="AZ889" s="26" t="s">
        <v>327</v>
      </c>
      <c r="BA889" s="26" t="s">
        <v>327</v>
      </c>
      <c r="BB889" s="26" t="s">
        <v>327</v>
      </c>
      <c r="BE889" s="26" t="s">
        <v>327</v>
      </c>
      <c r="BF889" s="26" t="s">
        <v>327</v>
      </c>
      <c r="BG889" s="26" t="s">
        <v>327</v>
      </c>
      <c r="BH889" s="26" t="s">
        <v>327</v>
      </c>
      <c r="BK889" s="26" t="s">
        <v>327</v>
      </c>
      <c r="BL889" s="26" t="s">
        <v>327</v>
      </c>
      <c r="BM889" s="26" t="s">
        <v>327</v>
      </c>
      <c r="BN889" s="26" t="s">
        <v>327</v>
      </c>
      <c r="BQ889" s="26" t="s">
        <v>327</v>
      </c>
      <c r="BR889" s="26" t="s">
        <v>327</v>
      </c>
      <c r="BS889" s="26" t="s">
        <v>327</v>
      </c>
      <c r="BT889" s="26" t="s">
        <v>327</v>
      </c>
      <c r="BW889" s="26" t="s">
        <v>327</v>
      </c>
      <c r="BX889" s="26" t="s">
        <v>327</v>
      </c>
      <c r="BY889" s="26" t="s">
        <v>327</v>
      </c>
      <c r="BZ889" s="26" t="s">
        <v>327</v>
      </c>
      <c r="CC889" s="26" t="s">
        <v>327</v>
      </c>
      <c r="CD889" s="26" t="s">
        <v>327</v>
      </c>
      <c r="CE889" s="26" t="s">
        <v>327</v>
      </c>
      <c r="CF889" s="26" t="s">
        <v>327</v>
      </c>
      <c r="CI889" s="26" t="s">
        <v>327</v>
      </c>
      <c r="CJ889" s="26" t="s">
        <v>327</v>
      </c>
      <c r="CK889" s="26" t="s">
        <v>327</v>
      </c>
      <c r="CL889" s="26" t="s">
        <v>327</v>
      </c>
      <c r="CO889" s="26" t="s">
        <v>327</v>
      </c>
      <c r="CP889" s="26" t="s">
        <v>327</v>
      </c>
      <c r="CQ889" s="26" t="s">
        <v>327</v>
      </c>
      <c r="CR889" s="26" t="s">
        <v>327</v>
      </c>
      <c r="CU889" s="26" t="s">
        <v>327</v>
      </c>
      <c r="CV889" s="26" t="s">
        <v>327</v>
      </c>
      <c r="CW889" s="26" t="s">
        <v>327</v>
      </c>
      <c r="CX889" s="26" t="s">
        <v>327</v>
      </c>
    </row>
    <row r="890" spans="5:102" x14ac:dyDescent="0.45">
      <c r="E890" s="26" t="s">
        <v>327</v>
      </c>
      <c r="F890" s="26" t="s">
        <v>327</v>
      </c>
      <c r="G890" s="26" t="s">
        <v>327</v>
      </c>
      <c r="H890" s="26" t="s">
        <v>327</v>
      </c>
      <c r="I890" s="26" t="s">
        <v>327</v>
      </c>
      <c r="J890" s="26" t="s">
        <v>327</v>
      </c>
      <c r="K890" s="26" t="s">
        <v>327</v>
      </c>
      <c r="L890" s="26" t="s">
        <v>327</v>
      </c>
      <c r="M890" s="26" t="s">
        <v>327</v>
      </c>
      <c r="O890" s="26" t="s">
        <v>327</v>
      </c>
      <c r="P890" s="26" t="s">
        <v>327</v>
      </c>
      <c r="Q890" s="26" t="s">
        <v>327</v>
      </c>
      <c r="R890" s="26" t="s">
        <v>327</v>
      </c>
      <c r="U890" s="26" t="s">
        <v>327</v>
      </c>
      <c r="V890" s="26" t="s">
        <v>327</v>
      </c>
      <c r="W890" s="26" t="s">
        <v>327</v>
      </c>
      <c r="X890" s="26" t="s">
        <v>327</v>
      </c>
      <c r="AA890" s="26" t="s">
        <v>327</v>
      </c>
      <c r="AB890" s="26" t="s">
        <v>327</v>
      </c>
      <c r="AC890" s="26" t="s">
        <v>327</v>
      </c>
      <c r="AD890" s="26" t="s">
        <v>327</v>
      </c>
      <c r="AG890" s="26" t="s">
        <v>327</v>
      </c>
      <c r="AH890" s="26" t="s">
        <v>327</v>
      </c>
      <c r="AI890" s="26" t="s">
        <v>327</v>
      </c>
      <c r="AJ890" s="26" t="s">
        <v>327</v>
      </c>
      <c r="AM890" s="26" t="s">
        <v>327</v>
      </c>
      <c r="AN890" s="26" t="s">
        <v>327</v>
      </c>
      <c r="AO890" s="26" t="s">
        <v>327</v>
      </c>
      <c r="AP890" s="26" t="s">
        <v>327</v>
      </c>
      <c r="AS890" s="26" t="s">
        <v>327</v>
      </c>
      <c r="AT890" s="26" t="s">
        <v>327</v>
      </c>
      <c r="AU890" s="26" t="s">
        <v>327</v>
      </c>
      <c r="AV890" s="26" t="s">
        <v>327</v>
      </c>
      <c r="AY890" s="26" t="s">
        <v>327</v>
      </c>
      <c r="AZ890" s="26" t="s">
        <v>327</v>
      </c>
      <c r="BA890" s="26" t="s">
        <v>327</v>
      </c>
      <c r="BB890" s="26" t="s">
        <v>327</v>
      </c>
      <c r="BE890" s="26" t="s">
        <v>327</v>
      </c>
      <c r="BF890" s="26" t="s">
        <v>327</v>
      </c>
      <c r="BG890" s="26" t="s">
        <v>327</v>
      </c>
      <c r="BH890" s="26" t="s">
        <v>327</v>
      </c>
      <c r="BK890" s="26" t="s">
        <v>327</v>
      </c>
      <c r="BL890" s="26" t="s">
        <v>327</v>
      </c>
      <c r="BM890" s="26" t="s">
        <v>327</v>
      </c>
      <c r="BN890" s="26" t="s">
        <v>327</v>
      </c>
      <c r="BQ890" s="26" t="s">
        <v>327</v>
      </c>
      <c r="BR890" s="26" t="s">
        <v>327</v>
      </c>
      <c r="BS890" s="26" t="s">
        <v>327</v>
      </c>
      <c r="BT890" s="26" t="s">
        <v>327</v>
      </c>
      <c r="BW890" s="26" t="s">
        <v>327</v>
      </c>
      <c r="BX890" s="26" t="s">
        <v>327</v>
      </c>
      <c r="BY890" s="26" t="s">
        <v>327</v>
      </c>
      <c r="BZ890" s="26" t="s">
        <v>327</v>
      </c>
      <c r="CC890" s="26" t="s">
        <v>327</v>
      </c>
      <c r="CD890" s="26" t="s">
        <v>327</v>
      </c>
      <c r="CE890" s="26" t="s">
        <v>327</v>
      </c>
      <c r="CF890" s="26" t="s">
        <v>327</v>
      </c>
      <c r="CI890" s="26" t="s">
        <v>327</v>
      </c>
      <c r="CJ890" s="26" t="s">
        <v>327</v>
      </c>
      <c r="CK890" s="26" t="s">
        <v>327</v>
      </c>
      <c r="CL890" s="26" t="s">
        <v>327</v>
      </c>
      <c r="CO890" s="26" t="s">
        <v>327</v>
      </c>
      <c r="CP890" s="26" t="s">
        <v>327</v>
      </c>
      <c r="CQ890" s="26" t="s">
        <v>327</v>
      </c>
      <c r="CR890" s="26" t="s">
        <v>327</v>
      </c>
      <c r="CU890" s="26" t="s">
        <v>327</v>
      </c>
      <c r="CV890" s="26" t="s">
        <v>327</v>
      </c>
      <c r="CW890" s="26" t="s">
        <v>327</v>
      </c>
      <c r="CX890" s="26" t="s">
        <v>327</v>
      </c>
    </row>
    <row r="891" spans="5:102" x14ac:dyDescent="0.45">
      <c r="E891" s="26" t="s">
        <v>327</v>
      </c>
      <c r="F891" s="26" t="s">
        <v>327</v>
      </c>
      <c r="G891" s="26" t="s">
        <v>327</v>
      </c>
      <c r="H891" s="26" t="s">
        <v>327</v>
      </c>
      <c r="I891" s="26" t="s">
        <v>327</v>
      </c>
      <c r="J891" s="26" t="s">
        <v>327</v>
      </c>
      <c r="K891" s="26" t="s">
        <v>327</v>
      </c>
      <c r="L891" s="26" t="s">
        <v>327</v>
      </c>
      <c r="M891" s="26" t="s">
        <v>327</v>
      </c>
      <c r="O891" s="26" t="s">
        <v>327</v>
      </c>
      <c r="P891" s="26" t="s">
        <v>327</v>
      </c>
      <c r="Q891" s="26" t="s">
        <v>327</v>
      </c>
      <c r="R891" s="26" t="s">
        <v>327</v>
      </c>
      <c r="U891" s="26" t="s">
        <v>327</v>
      </c>
      <c r="V891" s="26" t="s">
        <v>327</v>
      </c>
      <c r="W891" s="26" t="s">
        <v>327</v>
      </c>
      <c r="X891" s="26" t="s">
        <v>327</v>
      </c>
      <c r="AA891" s="26" t="s">
        <v>327</v>
      </c>
      <c r="AB891" s="26" t="s">
        <v>327</v>
      </c>
      <c r="AC891" s="26" t="s">
        <v>327</v>
      </c>
      <c r="AD891" s="26" t="s">
        <v>327</v>
      </c>
      <c r="AG891" s="26" t="s">
        <v>327</v>
      </c>
      <c r="AH891" s="26" t="s">
        <v>327</v>
      </c>
      <c r="AI891" s="26" t="s">
        <v>327</v>
      </c>
      <c r="AJ891" s="26" t="s">
        <v>327</v>
      </c>
      <c r="AM891" s="26" t="s">
        <v>327</v>
      </c>
      <c r="AN891" s="26" t="s">
        <v>327</v>
      </c>
      <c r="AO891" s="26" t="s">
        <v>327</v>
      </c>
      <c r="AP891" s="26" t="s">
        <v>327</v>
      </c>
      <c r="AS891" s="26" t="s">
        <v>327</v>
      </c>
      <c r="AT891" s="26" t="s">
        <v>327</v>
      </c>
      <c r="AU891" s="26" t="s">
        <v>327</v>
      </c>
      <c r="AV891" s="26" t="s">
        <v>327</v>
      </c>
      <c r="AY891" s="26" t="s">
        <v>327</v>
      </c>
      <c r="AZ891" s="26" t="s">
        <v>327</v>
      </c>
      <c r="BA891" s="26" t="s">
        <v>327</v>
      </c>
      <c r="BB891" s="26" t="s">
        <v>327</v>
      </c>
      <c r="BE891" s="26" t="s">
        <v>327</v>
      </c>
      <c r="BF891" s="26" t="s">
        <v>327</v>
      </c>
      <c r="BG891" s="26" t="s">
        <v>327</v>
      </c>
      <c r="BH891" s="26" t="s">
        <v>327</v>
      </c>
      <c r="BK891" s="26" t="s">
        <v>327</v>
      </c>
      <c r="BL891" s="26" t="s">
        <v>327</v>
      </c>
      <c r="BM891" s="26" t="s">
        <v>327</v>
      </c>
      <c r="BN891" s="26" t="s">
        <v>327</v>
      </c>
      <c r="BQ891" s="26" t="s">
        <v>327</v>
      </c>
      <c r="BR891" s="26" t="s">
        <v>327</v>
      </c>
      <c r="BS891" s="26" t="s">
        <v>327</v>
      </c>
      <c r="BT891" s="26" t="s">
        <v>327</v>
      </c>
      <c r="BW891" s="26" t="s">
        <v>327</v>
      </c>
      <c r="BX891" s="26" t="s">
        <v>327</v>
      </c>
      <c r="BY891" s="26" t="s">
        <v>327</v>
      </c>
      <c r="BZ891" s="26" t="s">
        <v>327</v>
      </c>
      <c r="CC891" s="26" t="s">
        <v>327</v>
      </c>
      <c r="CD891" s="26" t="s">
        <v>327</v>
      </c>
      <c r="CE891" s="26" t="s">
        <v>327</v>
      </c>
      <c r="CF891" s="26" t="s">
        <v>327</v>
      </c>
      <c r="CI891" s="26" t="s">
        <v>327</v>
      </c>
      <c r="CJ891" s="26" t="s">
        <v>327</v>
      </c>
      <c r="CK891" s="26" t="s">
        <v>327</v>
      </c>
      <c r="CL891" s="26" t="s">
        <v>327</v>
      </c>
      <c r="CO891" s="26" t="s">
        <v>327</v>
      </c>
      <c r="CP891" s="26" t="s">
        <v>327</v>
      </c>
      <c r="CQ891" s="26" t="s">
        <v>327</v>
      </c>
      <c r="CR891" s="26" t="s">
        <v>327</v>
      </c>
      <c r="CU891" s="26" t="s">
        <v>327</v>
      </c>
      <c r="CV891" s="26" t="s">
        <v>327</v>
      </c>
      <c r="CW891" s="26" t="s">
        <v>327</v>
      </c>
      <c r="CX891" s="26" t="s">
        <v>327</v>
      </c>
    </row>
    <row r="892" spans="5:102" x14ac:dyDescent="0.45">
      <c r="E892" s="26" t="s">
        <v>327</v>
      </c>
      <c r="F892" s="26" t="s">
        <v>327</v>
      </c>
      <c r="G892" s="26" t="s">
        <v>327</v>
      </c>
      <c r="H892" s="26" t="s">
        <v>327</v>
      </c>
      <c r="I892" s="26" t="s">
        <v>327</v>
      </c>
      <c r="J892" s="26" t="s">
        <v>327</v>
      </c>
      <c r="K892" s="26" t="s">
        <v>327</v>
      </c>
      <c r="L892" s="26" t="s">
        <v>327</v>
      </c>
      <c r="M892" s="26" t="s">
        <v>327</v>
      </c>
      <c r="O892" s="26" t="s">
        <v>327</v>
      </c>
      <c r="P892" s="26" t="s">
        <v>327</v>
      </c>
      <c r="Q892" s="26" t="s">
        <v>327</v>
      </c>
      <c r="R892" s="26" t="s">
        <v>327</v>
      </c>
      <c r="U892" s="26" t="s">
        <v>327</v>
      </c>
      <c r="V892" s="26" t="s">
        <v>327</v>
      </c>
      <c r="W892" s="26" t="s">
        <v>327</v>
      </c>
      <c r="X892" s="26" t="s">
        <v>327</v>
      </c>
      <c r="AA892" s="26" t="s">
        <v>327</v>
      </c>
      <c r="AB892" s="26" t="s">
        <v>327</v>
      </c>
      <c r="AC892" s="26" t="s">
        <v>327</v>
      </c>
      <c r="AD892" s="26" t="s">
        <v>327</v>
      </c>
      <c r="AG892" s="26" t="s">
        <v>327</v>
      </c>
      <c r="AH892" s="26" t="s">
        <v>327</v>
      </c>
      <c r="AI892" s="26" t="s">
        <v>327</v>
      </c>
      <c r="AJ892" s="26" t="s">
        <v>327</v>
      </c>
      <c r="AM892" s="26" t="s">
        <v>327</v>
      </c>
      <c r="AN892" s="26" t="s">
        <v>327</v>
      </c>
      <c r="AO892" s="26" t="s">
        <v>327</v>
      </c>
      <c r="AP892" s="26" t="s">
        <v>327</v>
      </c>
      <c r="AS892" s="26" t="s">
        <v>327</v>
      </c>
      <c r="AT892" s="26" t="s">
        <v>327</v>
      </c>
      <c r="AU892" s="26" t="s">
        <v>327</v>
      </c>
      <c r="AV892" s="26" t="s">
        <v>327</v>
      </c>
      <c r="AY892" s="26" t="s">
        <v>327</v>
      </c>
      <c r="AZ892" s="26" t="s">
        <v>327</v>
      </c>
      <c r="BA892" s="26" t="s">
        <v>327</v>
      </c>
      <c r="BB892" s="26" t="s">
        <v>327</v>
      </c>
      <c r="BE892" s="26" t="s">
        <v>327</v>
      </c>
      <c r="BF892" s="26" t="s">
        <v>327</v>
      </c>
      <c r="BG892" s="26" t="s">
        <v>327</v>
      </c>
      <c r="BH892" s="26" t="s">
        <v>327</v>
      </c>
      <c r="BK892" s="26" t="s">
        <v>327</v>
      </c>
      <c r="BL892" s="26" t="s">
        <v>327</v>
      </c>
      <c r="BM892" s="26" t="s">
        <v>327</v>
      </c>
      <c r="BN892" s="26" t="s">
        <v>327</v>
      </c>
      <c r="BQ892" s="26" t="s">
        <v>327</v>
      </c>
      <c r="BR892" s="26" t="s">
        <v>327</v>
      </c>
      <c r="BS892" s="26" t="s">
        <v>327</v>
      </c>
      <c r="BT892" s="26" t="s">
        <v>327</v>
      </c>
      <c r="BW892" s="26" t="s">
        <v>327</v>
      </c>
      <c r="BX892" s="26" t="s">
        <v>327</v>
      </c>
      <c r="BY892" s="26" t="s">
        <v>327</v>
      </c>
      <c r="BZ892" s="26" t="s">
        <v>327</v>
      </c>
      <c r="CC892" s="26" t="s">
        <v>327</v>
      </c>
      <c r="CD892" s="26" t="s">
        <v>327</v>
      </c>
      <c r="CE892" s="26" t="s">
        <v>327</v>
      </c>
      <c r="CF892" s="26" t="s">
        <v>327</v>
      </c>
      <c r="CI892" s="26" t="s">
        <v>327</v>
      </c>
      <c r="CJ892" s="26" t="s">
        <v>327</v>
      </c>
      <c r="CK892" s="26" t="s">
        <v>327</v>
      </c>
      <c r="CL892" s="26" t="s">
        <v>327</v>
      </c>
      <c r="CO892" s="26" t="s">
        <v>327</v>
      </c>
      <c r="CP892" s="26" t="s">
        <v>327</v>
      </c>
      <c r="CQ892" s="26" t="s">
        <v>327</v>
      </c>
      <c r="CR892" s="26" t="s">
        <v>327</v>
      </c>
      <c r="CU892" s="26" t="s">
        <v>327</v>
      </c>
      <c r="CV892" s="26" t="s">
        <v>327</v>
      </c>
      <c r="CW892" s="26" t="s">
        <v>327</v>
      </c>
      <c r="CX892" s="26" t="s">
        <v>327</v>
      </c>
    </row>
    <row r="893" spans="5:102" x14ac:dyDescent="0.45">
      <c r="E893" s="26" t="s">
        <v>327</v>
      </c>
      <c r="F893" s="26" t="s">
        <v>327</v>
      </c>
      <c r="G893" s="26" t="s">
        <v>327</v>
      </c>
      <c r="H893" s="26" t="s">
        <v>327</v>
      </c>
      <c r="I893" s="26" t="s">
        <v>327</v>
      </c>
      <c r="J893" s="26" t="s">
        <v>327</v>
      </c>
      <c r="K893" s="26" t="s">
        <v>327</v>
      </c>
      <c r="L893" s="26" t="s">
        <v>327</v>
      </c>
      <c r="M893" s="26" t="s">
        <v>327</v>
      </c>
      <c r="O893" s="26" t="s">
        <v>327</v>
      </c>
      <c r="P893" s="26" t="s">
        <v>327</v>
      </c>
      <c r="Q893" s="26" t="s">
        <v>327</v>
      </c>
      <c r="R893" s="26" t="s">
        <v>327</v>
      </c>
      <c r="U893" s="26" t="s">
        <v>327</v>
      </c>
      <c r="V893" s="26" t="s">
        <v>327</v>
      </c>
      <c r="W893" s="26" t="s">
        <v>327</v>
      </c>
      <c r="X893" s="26" t="s">
        <v>327</v>
      </c>
      <c r="AA893" s="26" t="s">
        <v>327</v>
      </c>
      <c r="AB893" s="26" t="s">
        <v>327</v>
      </c>
      <c r="AC893" s="26" t="s">
        <v>327</v>
      </c>
      <c r="AD893" s="26" t="s">
        <v>327</v>
      </c>
      <c r="AG893" s="26" t="s">
        <v>327</v>
      </c>
      <c r="AH893" s="26" t="s">
        <v>327</v>
      </c>
      <c r="AI893" s="26" t="s">
        <v>327</v>
      </c>
      <c r="AJ893" s="26" t="s">
        <v>327</v>
      </c>
      <c r="AM893" s="26" t="s">
        <v>327</v>
      </c>
      <c r="AN893" s="26" t="s">
        <v>327</v>
      </c>
      <c r="AO893" s="26" t="s">
        <v>327</v>
      </c>
      <c r="AP893" s="26" t="s">
        <v>327</v>
      </c>
      <c r="AS893" s="26" t="s">
        <v>327</v>
      </c>
      <c r="AT893" s="26" t="s">
        <v>327</v>
      </c>
      <c r="AU893" s="26" t="s">
        <v>327</v>
      </c>
      <c r="AV893" s="26" t="s">
        <v>327</v>
      </c>
      <c r="AY893" s="26" t="s">
        <v>327</v>
      </c>
      <c r="AZ893" s="26" t="s">
        <v>327</v>
      </c>
      <c r="BA893" s="26" t="s">
        <v>327</v>
      </c>
      <c r="BB893" s="26" t="s">
        <v>327</v>
      </c>
      <c r="BE893" s="26" t="s">
        <v>327</v>
      </c>
      <c r="BF893" s="26" t="s">
        <v>327</v>
      </c>
      <c r="BG893" s="26" t="s">
        <v>327</v>
      </c>
      <c r="BH893" s="26" t="s">
        <v>327</v>
      </c>
      <c r="BK893" s="26" t="s">
        <v>327</v>
      </c>
      <c r="BL893" s="26" t="s">
        <v>327</v>
      </c>
      <c r="BM893" s="26" t="s">
        <v>327</v>
      </c>
      <c r="BN893" s="26" t="s">
        <v>327</v>
      </c>
      <c r="BQ893" s="26" t="s">
        <v>327</v>
      </c>
      <c r="BR893" s="26" t="s">
        <v>327</v>
      </c>
      <c r="BS893" s="26" t="s">
        <v>327</v>
      </c>
      <c r="BT893" s="26" t="s">
        <v>327</v>
      </c>
      <c r="BW893" s="26" t="s">
        <v>327</v>
      </c>
      <c r="BX893" s="26" t="s">
        <v>327</v>
      </c>
      <c r="BY893" s="26" t="s">
        <v>327</v>
      </c>
      <c r="BZ893" s="26" t="s">
        <v>327</v>
      </c>
      <c r="CC893" s="26" t="s">
        <v>327</v>
      </c>
      <c r="CD893" s="26" t="s">
        <v>327</v>
      </c>
      <c r="CE893" s="26" t="s">
        <v>327</v>
      </c>
      <c r="CF893" s="26" t="s">
        <v>327</v>
      </c>
      <c r="CI893" s="26" t="s">
        <v>327</v>
      </c>
      <c r="CJ893" s="26" t="s">
        <v>327</v>
      </c>
      <c r="CK893" s="26" t="s">
        <v>327</v>
      </c>
      <c r="CL893" s="26" t="s">
        <v>327</v>
      </c>
      <c r="CO893" s="26" t="s">
        <v>327</v>
      </c>
      <c r="CP893" s="26" t="s">
        <v>327</v>
      </c>
      <c r="CQ893" s="26" t="s">
        <v>327</v>
      </c>
      <c r="CR893" s="26" t="s">
        <v>327</v>
      </c>
      <c r="CU893" s="26" t="s">
        <v>327</v>
      </c>
      <c r="CV893" s="26" t="s">
        <v>327</v>
      </c>
      <c r="CW893" s="26" t="s">
        <v>327</v>
      </c>
      <c r="CX893" s="26" t="s">
        <v>327</v>
      </c>
    </row>
    <row r="894" spans="5:102" x14ac:dyDescent="0.45">
      <c r="E894" s="26" t="s">
        <v>327</v>
      </c>
      <c r="F894" s="26" t="s">
        <v>327</v>
      </c>
      <c r="G894" s="26" t="s">
        <v>327</v>
      </c>
      <c r="H894" s="26" t="s">
        <v>327</v>
      </c>
      <c r="I894" s="26" t="s">
        <v>327</v>
      </c>
      <c r="J894" s="26" t="s">
        <v>327</v>
      </c>
      <c r="K894" s="26" t="s">
        <v>327</v>
      </c>
      <c r="L894" s="26" t="s">
        <v>327</v>
      </c>
      <c r="M894" s="26" t="s">
        <v>327</v>
      </c>
      <c r="O894" s="26" t="s">
        <v>327</v>
      </c>
      <c r="P894" s="26" t="s">
        <v>327</v>
      </c>
      <c r="Q894" s="26" t="s">
        <v>327</v>
      </c>
      <c r="R894" s="26" t="s">
        <v>327</v>
      </c>
      <c r="U894" s="26" t="s">
        <v>327</v>
      </c>
      <c r="V894" s="26" t="s">
        <v>327</v>
      </c>
      <c r="W894" s="26" t="s">
        <v>327</v>
      </c>
      <c r="X894" s="26" t="s">
        <v>327</v>
      </c>
      <c r="AA894" s="26" t="s">
        <v>327</v>
      </c>
      <c r="AB894" s="26" t="s">
        <v>327</v>
      </c>
      <c r="AC894" s="26" t="s">
        <v>327</v>
      </c>
      <c r="AD894" s="26" t="s">
        <v>327</v>
      </c>
      <c r="AG894" s="26" t="s">
        <v>327</v>
      </c>
      <c r="AH894" s="26" t="s">
        <v>327</v>
      </c>
      <c r="AI894" s="26" t="s">
        <v>327</v>
      </c>
      <c r="AJ894" s="26" t="s">
        <v>327</v>
      </c>
      <c r="AM894" s="26" t="s">
        <v>327</v>
      </c>
      <c r="AN894" s="26" t="s">
        <v>327</v>
      </c>
      <c r="AO894" s="26" t="s">
        <v>327</v>
      </c>
      <c r="AP894" s="26" t="s">
        <v>327</v>
      </c>
      <c r="AS894" s="26" t="s">
        <v>327</v>
      </c>
      <c r="AT894" s="26" t="s">
        <v>327</v>
      </c>
      <c r="AU894" s="26" t="s">
        <v>327</v>
      </c>
      <c r="AV894" s="26" t="s">
        <v>327</v>
      </c>
      <c r="AY894" s="26" t="s">
        <v>327</v>
      </c>
      <c r="AZ894" s="26" t="s">
        <v>327</v>
      </c>
      <c r="BA894" s="26" t="s">
        <v>327</v>
      </c>
      <c r="BB894" s="26" t="s">
        <v>327</v>
      </c>
      <c r="BE894" s="26" t="s">
        <v>327</v>
      </c>
      <c r="BF894" s="26" t="s">
        <v>327</v>
      </c>
      <c r="BG894" s="26" t="s">
        <v>327</v>
      </c>
      <c r="BH894" s="26" t="s">
        <v>327</v>
      </c>
      <c r="BK894" s="26" t="s">
        <v>327</v>
      </c>
      <c r="BL894" s="26" t="s">
        <v>327</v>
      </c>
      <c r="BM894" s="26" t="s">
        <v>327</v>
      </c>
      <c r="BN894" s="26" t="s">
        <v>327</v>
      </c>
      <c r="BQ894" s="26" t="s">
        <v>327</v>
      </c>
      <c r="BR894" s="26" t="s">
        <v>327</v>
      </c>
      <c r="BS894" s="26" t="s">
        <v>327</v>
      </c>
      <c r="BT894" s="26" t="s">
        <v>327</v>
      </c>
      <c r="BW894" s="26" t="s">
        <v>327</v>
      </c>
      <c r="BX894" s="26" t="s">
        <v>327</v>
      </c>
      <c r="BY894" s="26" t="s">
        <v>327</v>
      </c>
      <c r="BZ894" s="26" t="s">
        <v>327</v>
      </c>
      <c r="CC894" s="26" t="s">
        <v>327</v>
      </c>
      <c r="CD894" s="26" t="s">
        <v>327</v>
      </c>
      <c r="CE894" s="26" t="s">
        <v>327</v>
      </c>
      <c r="CF894" s="26" t="s">
        <v>327</v>
      </c>
      <c r="CI894" s="26" t="s">
        <v>327</v>
      </c>
      <c r="CJ894" s="26" t="s">
        <v>327</v>
      </c>
      <c r="CK894" s="26" t="s">
        <v>327</v>
      </c>
      <c r="CL894" s="26" t="s">
        <v>327</v>
      </c>
      <c r="CO894" s="26" t="s">
        <v>327</v>
      </c>
      <c r="CP894" s="26" t="s">
        <v>327</v>
      </c>
      <c r="CQ894" s="26" t="s">
        <v>327</v>
      </c>
      <c r="CR894" s="26" t="s">
        <v>327</v>
      </c>
      <c r="CU894" s="26" t="s">
        <v>327</v>
      </c>
      <c r="CV894" s="26" t="s">
        <v>327</v>
      </c>
      <c r="CW894" s="26" t="s">
        <v>327</v>
      </c>
      <c r="CX894" s="26" t="s">
        <v>327</v>
      </c>
    </row>
    <row r="895" spans="5:102" x14ac:dyDescent="0.45">
      <c r="E895" s="26" t="s">
        <v>327</v>
      </c>
      <c r="F895" s="26" t="s">
        <v>327</v>
      </c>
      <c r="G895" s="26" t="s">
        <v>327</v>
      </c>
      <c r="H895" s="26" t="s">
        <v>327</v>
      </c>
      <c r="I895" s="26" t="s">
        <v>327</v>
      </c>
      <c r="J895" s="26" t="s">
        <v>327</v>
      </c>
      <c r="K895" s="26" t="s">
        <v>327</v>
      </c>
      <c r="L895" s="26" t="s">
        <v>327</v>
      </c>
      <c r="M895" s="26" t="s">
        <v>327</v>
      </c>
      <c r="O895" s="26" t="s">
        <v>327</v>
      </c>
      <c r="P895" s="26" t="s">
        <v>327</v>
      </c>
      <c r="Q895" s="26" t="s">
        <v>327</v>
      </c>
      <c r="R895" s="26" t="s">
        <v>327</v>
      </c>
      <c r="U895" s="26" t="s">
        <v>327</v>
      </c>
      <c r="V895" s="26" t="s">
        <v>327</v>
      </c>
      <c r="W895" s="26" t="s">
        <v>327</v>
      </c>
      <c r="X895" s="26" t="s">
        <v>327</v>
      </c>
      <c r="AA895" s="26" t="s">
        <v>327</v>
      </c>
      <c r="AB895" s="26" t="s">
        <v>327</v>
      </c>
      <c r="AC895" s="26" t="s">
        <v>327</v>
      </c>
      <c r="AD895" s="26" t="s">
        <v>327</v>
      </c>
      <c r="AG895" s="26" t="s">
        <v>327</v>
      </c>
      <c r="AH895" s="26" t="s">
        <v>327</v>
      </c>
      <c r="AI895" s="26" t="s">
        <v>327</v>
      </c>
      <c r="AJ895" s="26" t="s">
        <v>327</v>
      </c>
      <c r="AM895" s="26" t="s">
        <v>327</v>
      </c>
      <c r="AN895" s="26" t="s">
        <v>327</v>
      </c>
      <c r="AO895" s="26" t="s">
        <v>327</v>
      </c>
      <c r="AP895" s="26" t="s">
        <v>327</v>
      </c>
      <c r="AS895" s="26" t="s">
        <v>327</v>
      </c>
      <c r="AT895" s="26" t="s">
        <v>327</v>
      </c>
      <c r="AU895" s="26" t="s">
        <v>327</v>
      </c>
      <c r="AV895" s="26" t="s">
        <v>327</v>
      </c>
      <c r="AY895" s="26" t="s">
        <v>327</v>
      </c>
      <c r="AZ895" s="26" t="s">
        <v>327</v>
      </c>
      <c r="BA895" s="26" t="s">
        <v>327</v>
      </c>
      <c r="BB895" s="26" t="s">
        <v>327</v>
      </c>
      <c r="BE895" s="26" t="s">
        <v>327</v>
      </c>
      <c r="BF895" s="26" t="s">
        <v>327</v>
      </c>
      <c r="BG895" s="26" t="s">
        <v>327</v>
      </c>
      <c r="BH895" s="26" t="s">
        <v>327</v>
      </c>
      <c r="BK895" s="26" t="s">
        <v>327</v>
      </c>
      <c r="BL895" s="26" t="s">
        <v>327</v>
      </c>
      <c r="BM895" s="26" t="s">
        <v>327</v>
      </c>
      <c r="BN895" s="26" t="s">
        <v>327</v>
      </c>
      <c r="BQ895" s="26" t="s">
        <v>327</v>
      </c>
      <c r="BR895" s="26" t="s">
        <v>327</v>
      </c>
      <c r="BS895" s="26" t="s">
        <v>327</v>
      </c>
      <c r="BT895" s="26" t="s">
        <v>327</v>
      </c>
      <c r="BW895" s="26" t="s">
        <v>327</v>
      </c>
      <c r="BX895" s="26" t="s">
        <v>327</v>
      </c>
      <c r="BY895" s="26" t="s">
        <v>327</v>
      </c>
      <c r="BZ895" s="26" t="s">
        <v>327</v>
      </c>
      <c r="CC895" s="26" t="s">
        <v>327</v>
      </c>
      <c r="CD895" s="26" t="s">
        <v>327</v>
      </c>
      <c r="CE895" s="26" t="s">
        <v>327</v>
      </c>
      <c r="CF895" s="26" t="s">
        <v>327</v>
      </c>
      <c r="CI895" s="26" t="s">
        <v>327</v>
      </c>
      <c r="CJ895" s="26" t="s">
        <v>327</v>
      </c>
      <c r="CK895" s="26" t="s">
        <v>327</v>
      </c>
      <c r="CL895" s="26" t="s">
        <v>327</v>
      </c>
      <c r="CO895" s="26" t="s">
        <v>327</v>
      </c>
      <c r="CP895" s="26" t="s">
        <v>327</v>
      </c>
      <c r="CQ895" s="26" t="s">
        <v>327</v>
      </c>
      <c r="CR895" s="26" t="s">
        <v>327</v>
      </c>
      <c r="CU895" s="26" t="s">
        <v>327</v>
      </c>
      <c r="CV895" s="26" t="s">
        <v>327</v>
      </c>
      <c r="CW895" s="26" t="s">
        <v>327</v>
      </c>
      <c r="CX895" s="26" t="s">
        <v>327</v>
      </c>
    </row>
    <row r="896" spans="5:102" x14ac:dyDescent="0.45">
      <c r="E896" s="26" t="s">
        <v>327</v>
      </c>
      <c r="F896" s="26" t="s">
        <v>327</v>
      </c>
      <c r="G896" s="26" t="s">
        <v>327</v>
      </c>
      <c r="H896" s="26" t="s">
        <v>327</v>
      </c>
      <c r="I896" s="26" t="s">
        <v>327</v>
      </c>
      <c r="J896" s="26" t="s">
        <v>327</v>
      </c>
      <c r="K896" s="26" t="s">
        <v>327</v>
      </c>
      <c r="L896" s="26" t="s">
        <v>327</v>
      </c>
      <c r="M896" s="26" t="s">
        <v>327</v>
      </c>
      <c r="O896" s="26" t="s">
        <v>327</v>
      </c>
      <c r="P896" s="26" t="s">
        <v>327</v>
      </c>
      <c r="Q896" s="26" t="s">
        <v>327</v>
      </c>
      <c r="R896" s="26" t="s">
        <v>327</v>
      </c>
      <c r="U896" s="26" t="s">
        <v>327</v>
      </c>
      <c r="V896" s="26" t="s">
        <v>327</v>
      </c>
      <c r="W896" s="26" t="s">
        <v>327</v>
      </c>
      <c r="X896" s="26" t="s">
        <v>327</v>
      </c>
      <c r="AA896" s="26" t="s">
        <v>327</v>
      </c>
      <c r="AB896" s="26" t="s">
        <v>327</v>
      </c>
      <c r="AC896" s="26" t="s">
        <v>327</v>
      </c>
      <c r="AD896" s="26" t="s">
        <v>327</v>
      </c>
      <c r="AG896" s="26" t="s">
        <v>327</v>
      </c>
      <c r="AH896" s="26" t="s">
        <v>327</v>
      </c>
      <c r="AI896" s="26" t="s">
        <v>327</v>
      </c>
      <c r="AJ896" s="26" t="s">
        <v>327</v>
      </c>
      <c r="AM896" s="26" t="s">
        <v>327</v>
      </c>
      <c r="AN896" s="26" t="s">
        <v>327</v>
      </c>
      <c r="AO896" s="26" t="s">
        <v>327</v>
      </c>
      <c r="AP896" s="26" t="s">
        <v>327</v>
      </c>
      <c r="AS896" s="26" t="s">
        <v>327</v>
      </c>
      <c r="AT896" s="26" t="s">
        <v>327</v>
      </c>
      <c r="AU896" s="26" t="s">
        <v>327</v>
      </c>
      <c r="AV896" s="26" t="s">
        <v>327</v>
      </c>
      <c r="AY896" s="26" t="s">
        <v>327</v>
      </c>
      <c r="AZ896" s="26" t="s">
        <v>327</v>
      </c>
      <c r="BA896" s="26" t="s">
        <v>327</v>
      </c>
      <c r="BB896" s="26" t="s">
        <v>327</v>
      </c>
      <c r="BE896" s="26" t="s">
        <v>327</v>
      </c>
      <c r="BF896" s="26" t="s">
        <v>327</v>
      </c>
      <c r="BG896" s="26" t="s">
        <v>327</v>
      </c>
      <c r="BH896" s="26" t="s">
        <v>327</v>
      </c>
      <c r="BK896" s="26" t="s">
        <v>327</v>
      </c>
      <c r="BL896" s="26" t="s">
        <v>327</v>
      </c>
      <c r="BM896" s="26" t="s">
        <v>327</v>
      </c>
      <c r="BN896" s="26" t="s">
        <v>327</v>
      </c>
      <c r="BQ896" s="26" t="s">
        <v>327</v>
      </c>
      <c r="BR896" s="26" t="s">
        <v>327</v>
      </c>
      <c r="BS896" s="26" t="s">
        <v>327</v>
      </c>
      <c r="BT896" s="26" t="s">
        <v>327</v>
      </c>
      <c r="BW896" s="26" t="s">
        <v>327</v>
      </c>
      <c r="BX896" s="26" t="s">
        <v>327</v>
      </c>
      <c r="BY896" s="26" t="s">
        <v>327</v>
      </c>
      <c r="BZ896" s="26" t="s">
        <v>327</v>
      </c>
      <c r="CC896" s="26" t="s">
        <v>327</v>
      </c>
      <c r="CD896" s="26" t="s">
        <v>327</v>
      </c>
      <c r="CE896" s="26" t="s">
        <v>327</v>
      </c>
      <c r="CF896" s="26" t="s">
        <v>327</v>
      </c>
      <c r="CI896" s="26" t="s">
        <v>327</v>
      </c>
      <c r="CJ896" s="26" t="s">
        <v>327</v>
      </c>
      <c r="CK896" s="26" t="s">
        <v>327</v>
      </c>
      <c r="CL896" s="26" t="s">
        <v>327</v>
      </c>
      <c r="CO896" s="26" t="s">
        <v>327</v>
      </c>
      <c r="CP896" s="26" t="s">
        <v>327</v>
      </c>
      <c r="CQ896" s="26" t="s">
        <v>327</v>
      </c>
      <c r="CR896" s="26" t="s">
        <v>327</v>
      </c>
      <c r="CU896" s="26" t="s">
        <v>327</v>
      </c>
      <c r="CV896" s="26" t="s">
        <v>327</v>
      </c>
      <c r="CW896" s="26" t="s">
        <v>327</v>
      </c>
      <c r="CX896" s="26" t="s">
        <v>327</v>
      </c>
    </row>
    <row r="897" spans="5:102" x14ac:dyDescent="0.45">
      <c r="E897" s="26" t="s">
        <v>327</v>
      </c>
      <c r="F897" s="26" t="s">
        <v>327</v>
      </c>
      <c r="G897" s="26" t="s">
        <v>327</v>
      </c>
      <c r="H897" s="26" t="s">
        <v>327</v>
      </c>
      <c r="I897" s="26" t="s">
        <v>327</v>
      </c>
      <c r="J897" s="26" t="s">
        <v>327</v>
      </c>
      <c r="K897" s="26" t="s">
        <v>327</v>
      </c>
      <c r="L897" s="26" t="s">
        <v>327</v>
      </c>
      <c r="M897" s="26" t="s">
        <v>327</v>
      </c>
      <c r="O897" s="26" t="s">
        <v>327</v>
      </c>
      <c r="P897" s="26" t="s">
        <v>327</v>
      </c>
      <c r="Q897" s="26" t="s">
        <v>327</v>
      </c>
      <c r="R897" s="26" t="s">
        <v>327</v>
      </c>
      <c r="U897" s="26" t="s">
        <v>327</v>
      </c>
      <c r="V897" s="26" t="s">
        <v>327</v>
      </c>
      <c r="W897" s="26" t="s">
        <v>327</v>
      </c>
      <c r="X897" s="26" t="s">
        <v>327</v>
      </c>
      <c r="AA897" s="26" t="s">
        <v>327</v>
      </c>
      <c r="AB897" s="26" t="s">
        <v>327</v>
      </c>
      <c r="AC897" s="26" t="s">
        <v>327</v>
      </c>
      <c r="AD897" s="26" t="s">
        <v>327</v>
      </c>
      <c r="AG897" s="26" t="s">
        <v>327</v>
      </c>
      <c r="AH897" s="26" t="s">
        <v>327</v>
      </c>
      <c r="AI897" s="26" t="s">
        <v>327</v>
      </c>
      <c r="AJ897" s="26" t="s">
        <v>327</v>
      </c>
      <c r="AM897" s="26" t="s">
        <v>327</v>
      </c>
      <c r="AN897" s="26" t="s">
        <v>327</v>
      </c>
      <c r="AO897" s="26" t="s">
        <v>327</v>
      </c>
      <c r="AP897" s="26" t="s">
        <v>327</v>
      </c>
      <c r="AS897" s="26" t="s">
        <v>327</v>
      </c>
      <c r="AT897" s="26" t="s">
        <v>327</v>
      </c>
      <c r="AU897" s="26" t="s">
        <v>327</v>
      </c>
      <c r="AV897" s="26" t="s">
        <v>327</v>
      </c>
      <c r="AY897" s="26" t="s">
        <v>327</v>
      </c>
      <c r="AZ897" s="26" t="s">
        <v>327</v>
      </c>
      <c r="BA897" s="26" t="s">
        <v>327</v>
      </c>
      <c r="BB897" s="26" t="s">
        <v>327</v>
      </c>
      <c r="BE897" s="26" t="s">
        <v>327</v>
      </c>
      <c r="BF897" s="26" t="s">
        <v>327</v>
      </c>
      <c r="BG897" s="26" t="s">
        <v>327</v>
      </c>
      <c r="BH897" s="26" t="s">
        <v>327</v>
      </c>
      <c r="BK897" s="26" t="s">
        <v>327</v>
      </c>
      <c r="BL897" s="26" t="s">
        <v>327</v>
      </c>
      <c r="BM897" s="26" t="s">
        <v>327</v>
      </c>
      <c r="BN897" s="26" t="s">
        <v>327</v>
      </c>
      <c r="BQ897" s="26" t="s">
        <v>327</v>
      </c>
      <c r="BR897" s="26" t="s">
        <v>327</v>
      </c>
      <c r="BS897" s="26" t="s">
        <v>327</v>
      </c>
      <c r="BT897" s="26" t="s">
        <v>327</v>
      </c>
      <c r="BW897" s="26" t="s">
        <v>327</v>
      </c>
      <c r="BX897" s="26" t="s">
        <v>327</v>
      </c>
      <c r="BY897" s="26" t="s">
        <v>327</v>
      </c>
      <c r="BZ897" s="26" t="s">
        <v>327</v>
      </c>
      <c r="CC897" s="26" t="s">
        <v>327</v>
      </c>
      <c r="CD897" s="26" t="s">
        <v>327</v>
      </c>
      <c r="CE897" s="26" t="s">
        <v>327</v>
      </c>
      <c r="CF897" s="26" t="s">
        <v>327</v>
      </c>
      <c r="CI897" s="26" t="s">
        <v>327</v>
      </c>
      <c r="CJ897" s="26" t="s">
        <v>327</v>
      </c>
      <c r="CK897" s="26" t="s">
        <v>327</v>
      </c>
      <c r="CL897" s="26" t="s">
        <v>327</v>
      </c>
      <c r="CO897" s="26" t="s">
        <v>327</v>
      </c>
      <c r="CP897" s="26" t="s">
        <v>327</v>
      </c>
      <c r="CQ897" s="26" t="s">
        <v>327</v>
      </c>
      <c r="CR897" s="26" t="s">
        <v>327</v>
      </c>
      <c r="CU897" s="26" t="s">
        <v>327</v>
      </c>
      <c r="CV897" s="26" t="s">
        <v>327</v>
      </c>
      <c r="CW897" s="26" t="s">
        <v>327</v>
      </c>
      <c r="CX897" s="26" t="s">
        <v>327</v>
      </c>
    </row>
    <row r="898" spans="5:102" x14ac:dyDescent="0.45">
      <c r="E898" s="26" t="s">
        <v>327</v>
      </c>
      <c r="F898" s="26" t="s">
        <v>327</v>
      </c>
      <c r="G898" s="26" t="s">
        <v>327</v>
      </c>
      <c r="H898" s="26" t="s">
        <v>327</v>
      </c>
      <c r="I898" s="26" t="s">
        <v>327</v>
      </c>
      <c r="J898" s="26" t="s">
        <v>327</v>
      </c>
      <c r="K898" s="26" t="s">
        <v>327</v>
      </c>
      <c r="L898" s="26" t="s">
        <v>327</v>
      </c>
      <c r="M898" s="26" t="s">
        <v>327</v>
      </c>
      <c r="O898" s="26" t="s">
        <v>327</v>
      </c>
      <c r="P898" s="26" t="s">
        <v>327</v>
      </c>
      <c r="Q898" s="26" t="s">
        <v>327</v>
      </c>
      <c r="R898" s="26" t="s">
        <v>327</v>
      </c>
      <c r="U898" s="26" t="s">
        <v>327</v>
      </c>
      <c r="V898" s="26" t="s">
        <v>327</v>
      </c>
      <c r="W898" s="26" t="s">
        <v>327</v>
      </c>
      <c r="X898" s="26" t="s">
        <v>327</v>
      </c>
      <c r="AA898" s="26" t="s">
        <v>327</v>
      </c>
      <c r="AB898" s="26" t="s">
        <v>327</v>
      </c>
      <c r="AC898" s="26" t="s">
        <v>327</v>
      </c>
      <c r="AD898" s="26" t="s">
        <v>327</v>
      </c>
      <c r="AG898" s="26" t="s">
        <v>327</v>
      </c>
      <c r="AH898" s="26" t="s">
        <v>327</v>
      </c>
      <c r="AI898" s="26" t="s">
        <v>327</v>
      </c>
      <c r="AJ898" s="26" t="s">
        <v>327</v>
      </c>
      <c r="AM898" s="26" t="s">
        <v>327</v>
      </c>
      <c r="AN898" s="26" t="s">
        <v>327</v>
      </c>
      <c r="AO898" s="26" t="s">
        <v>327</v>
      </c>
      <c r="AP898" s="26" t="s">
        <v>327</v>
      </c>
      <c r="AS898" s="26" t="s">
        <v>327</v>
      </c>
      <c r="AT898" s="26" t="s">
        <v>327</v>
      </c>
      <c r="AU898" s="26" t="s">
        <v>327</v>
      </c>
      <c r="AV898" s="26" t="s">
        <v>327</v>
      </c>
      <c r="AY898" s="26" t="s">
        <v>327</v>
      </c>
      <c r="AZ898" s="26" t="s">
        <v>327</v>
      </c>
      <c r="BA898" s="26" t="s">
        <v>327</v>
      </c>
      <c r="BB898" s="26" t="s">
        <v>327</v>
      </c>
      <c r="BE898" s="26" t="s">
        <v>327</v>
      </c>
      <c r="BF898" s="26" t="s">
        <v>327</v>
      </c>
      <c r="BG898" s="26" t="s">
        <v>327</v>
      </c>
      <c r="BH898" s="26" t="s">
        <v>327</v>
      </c>
      <c r="BK898" s="26" t="s">
        <v>327</v>
      </c>
      <c r="BL898" s="26" t="s">
        <v>327</v>
      </c>
      <c r="BM898" s="26" t="s">
        <v>327</v>
      </c>
      <c r="BN898" s="26" t="s">
        <v>327</v>
      </c>
      <c r="BQ898" s="26" t="s">
        <v>327</v>
      </c>
      <c r="BR898" s="26" t="s">
        <v>327</v>
      </c>
      <c r="BS898" s="26" t="s">
        <v>327</v>
      </c>
      <c r="BT898" s="26" t="s">
        <v>327</v>
      </c>
      <c r="BW898" s="26" t="s">
        <v>327</v>
      </c>
      <c r="BX898" s="26" t="s">
        <v>327</v>
      </c>
      <c r="BY898" s="26" t="s">
        <v>327</v>
      </c>
      <c r="BZ898" s="26" t="s">
        <v>327</v>
      </c>
      <c r="CC898" s="26" t="s">
        <v>327</v>
      </c>
      <c r="CD898" s="26" t="s">
        <v>327</v>
      </c>
      <c r="CE898" s="26" t="s">
        <v>327</v>
      </c>
      <c r="CF898" s="26" t="s">
        <v>327</v>
      </c>
      <c r="CI898" s="26" t="s">
        <v>327</v>
      </c>
      <c r="CJ898" s="26" t="s">
        <v>327</v>
      </c>
      <c r="CK898" s="26" t="s">
        <v>327</v>
      </c>
      <c r="CL898" s="26" t="s">
        <v>327</v>
      </c>
      <c r="CO898" s="26" t="s">
        <v>327</v>
      </c>
      <c r="CP898" s="26" t="s">
        <v>327</v>
      </c>
      <c r="CQ898" s="26" t="s">
        <v>327</v>
      </c>
      <c r="CR898" s="26" t="s">
        <v>327</v>
      </c>
      <c r="CU898" s="26" t="s">
        <v>327</v>
      </c>
      <c r="CV898" s="26" t="s">
        <v>327</v>
      </c>
      <c r="CW898" s="26" t="s">
        <v>327</v>
      </c>
      <c r="CX898" s="26" t="s">
        <v>327</v>
      </c>
    </row>
    <row r="899" spans="5:102" x14ac:dyDescent="0.45">
      <c r="E899" s="26" t="s">
        <v>327</v>
      </c>
      <c r="F899" s="26" t="s">
        <v>327</v>
      </c>
      <c r="G899" s="26" t="s">
        <v>327</v>
      </c>
      <c r="H899" s="26" t="s">
        <v>327</v>
      </c>
      <c r="I899" s="26" t="s">
        <v>327</v>
      </c>
      <c r="J899" s="26" t="s">
        <v>327</v>
      </c>
      <c r="K899" s="26" t="s">
        <v>327</v>
      </c>
      <c r="L899" s="26" t="s">
        <v>327</v>
      </c>
      <c r="M899" s="26" t="s">
        <v>327</v>
      </c>
      <c r="O899" s="26" t="s">
        <v>327</v>
      </c>
      <c r="P899" s="26" t="s">
        <v>327</v>
      </c>
      <c r="Q899" s="26" t="s">
        <v>327</v>
      </c>
      <c r="R899" s="26" t="s">
        <v>327</v>
      </c>
      <c r="U899" s="26" t="s">
        <v>327</v>
      </c>
      <c r="V899" s="26" t="s">
        <v>327</v>
      </c>
      <c r="W899" s="26" t="s">
        <v>327</v>
      </c>
      <c r="X899" s="26" t="s">
        <v>327</v>
      </c>
      <c r="AA899" s="26" t="s">
        <v>327</v>
      </c>
      <c r="AB899" s="26" t="s">
        <v>327</v>
      </c>
      <c r="AC899" s="26" t="s">
        <v>327</v>
      </c>
      <c r="AD899" s="26" t="s">
        <v>327</v>
      </c>
      <c r="AG899" s="26" t="s">
        <v>327</v>
      </c>
      <c r="AH899" s="26" t="s">
        <v>327</v>
      </c>
      <c r="AI899" s="26" t="s">
        <v>327</v>
      </c>
      <c r="AJ899" s="26" t="s">
        <v>327</v>
      </c>
      <c r="AM899" s="26" t="s">
        <v>327</v>
      </c>
      <c r="AN899" s="26" t="s">
        <v>327</v>
      </c>
      <c r="AO899" s="26" t="s">
        <v>327</v>
      </c>
      <c r="AP899" s="26" t="s">
        <v>327</v>
      </c>
      <c r="AS899" s="26" t="s">
        <v>327</v>
      </c>
      <c r="AT899" s="26" t="s">
        <v>327</v>
      </c>
      <c r="AU899" s="26" t="s">
        <v>327</v>
      </c>
      <c r="AV899" s="26" t="s">
        <v>327</v>
      </c>
      <c r="AY899" s="26" t="s">
        <v>327</v>
      </c>
      <c r="AZ899" s="26" t="s">
        <v>327</v>
      </c>
      <c r="BA899" s="26" t="s">
        <v>327</v>
      </c>
      <c r="BB899" s="26" t="s">
        <v>327</v>
      </c>
      <c r="BE899" s="26" t="s">
        <v>327</v>
      </c>
      <c r="BF899" s="26" t="s">
        <v>327</v>
      </c>
      <c r="BG899" s="26" t="s">
        <v>327</v>
      </c>
      <c r="BH899" s="26" t="s">
        <v>327</v>
      </c>
      <c r="BK899" s="26" t="s">
        <v>327</v>
      </c>
      <c r="BL899" s="26" t="s">
        <v>327</v>
      </c>
      <c r="BM899" s="26" t="s">
        <v>327</v>
      </c>
      <c r="BN899" s="26" t="s">
        <v>327</v>
      </c>
      <c r="BQ899" s="26" t="s">
        <v>327</v>
      </c>
      <c r="BR899" s="26" t="s">
        <v>327</v>
      </c>
      <c r="BS899" s="26" t="s">
        <v>327</v>
      </c>
      <c r="BT899" s="26" t="s">
        <v>327</v>
      </c>
      <c r="BW899" s="26" t="s">
        <v>327</v>
      </c>
      <c r="BX899" s="26" t="s">
        <v>327</v>
      </c>
      <c r="BY899" s="26" t="s">
        <v>327</v>
      </c>
      <c r="BZ899" s="26" t="s">
        <v>327</v>
      </c>
      <c r="CC899" s="26" t="s">
        <v>327</v>
      </c>
      <c r="CD899" s="26" t="s">
        <v>327</v>
      </c>
      <c r="CE899" s="26" t="s">
        <v>327</v>
      </c>
      <c r="CF899" s="26" t="s">
        <v>327</v>
      </c>
      <c r="CI899" s="26" t="s">
        <v>327</v>
      </c>
      <c r="CJ899" s="26" t="s">
        <v>327</v>
      </c>
      <c r="CK899" s="26" t="s">
        <v>327</v>
      </c>
      <c r="CL899" s="26" t="s">
        <v>327</v>
      </c>
      <c r="CO899" s="26" t="s">
        <v>327</v>
      </c>
      <c r="CP899" s="26" t="s">
        <v>327</v>
      </c>
      <c r="CQ899" s="26" t="s">
        <v>327</v>
      </c>
      <c r="CR899" s="26" t="s">
        <v>327</v>
      </c>
      <c r="CU899" s="26" t="s">
        <v>327</v>
      </c>
      <c r="CV899" s="26" t="s">
        <v>327</v>
      </c>
      <c r="CW899" s="26" t="s">
        <v>327</v>
      </c>
      <c r="CX899" s="26" t="s">
        <v>327</v>
      </c>
    </row>
    <row r="900" spans="5:102" x14ac:dyDescent="0.45">
      <c r="E900" s="26" t="s">
        <v>327</v>
      </c>
      <c r="F900" s="26" t="s">
        <v>327</v>
      </c>
      <c r="G900" s="26" t="s">
        <v>327</v>
      </c>
      <c r="H900" s="26" t="s">
        <v>327</v>
      </c>
      <c r="I900" s="26" t="s">
        <v>327</v>
      </c>
      <c r="J900" s="26" t="s">
        <v>327</v>
      </c>
      <c r="K900" s="26" t="s">
        <v>327</v>
      </c>
      <c r="L900" s="26" t="s">
        <v>327</v>
      </c>
      <c r="M900" s="26" t="s">
        <v>327</v>
      </c>
      <c r="O900" s="26" t="s">
        <v>327</v>
      </c>
      <c r="P900" s="26" t="s">
        <v>327</v>
      </c>
      <c r="Q900" s="26" t="s">
        <v>327</v>
      </c>
      <c r="R900" s="26" t="s">
        <v>327</v>
      </c>
      <c r="U900" s="26" t="s">
        <v>327</v>
      </c>
      <c r="V900" s="26" t="s">
        <v>327</v>
      </c>
      <c r="W900" s="26" t="s">
        <v>327</v>
      </c>
      <c r="X900" s="26" t="s">
        <v>327</v>
      </c>
      <c r="AA900" s="26" t="s">
        <v>327</v>
      </c>
      <c r="AB900" s="26" t="s">
        <v>327</v>
      </c>
      <c r="AC900" s="26" t="s">
        <v>327</v>
      </c>
      <c r="AD900" s="26" t="s">
        <v>327</v>
      </c>
      <c r="AG900" s="26" t="s">
        <v>327</v>
      </c>
      <c r="AH900" s="26" t="s">
        <v>327</v>
      </c>
      <c r="AI900" s="26" t="s">
        <v>327</v>
      </c>
      <c r="AJ900" s="26" t="s">
        <v>327</v>
      </c>
      <c r="AM900" s="26" t="s">
        <v>327</v>
      </c>
      <c r="AN900" s="26" t="s">
        <v>327</v>
      </c>
      <c r="AO900" s="26" t="s">
        <v>327</v>
      </c>
      <c r="AP900" s="26" t="s">
        <v>327</v>
      </c>
      <c r="AS900" s="26" t="s">
        <v>327</v>
      </c>
      <c r="AT900" s="26" t="s">
        <v>327</v>
      </c>
      <c r="AU900" s="26" t="s">
        <v>327</v>
      </c>
      <c r="AV900" s="26" t="s">
        <v>327</v>
      </c>
      <c r="AY900" s="26" t="s">
        <v>327</v>
      </c>
      <c r="AZ900" s="26" t="s">
        <v>327</v>
      </c>
      <c r="BA900" s="26" t="s">
        <v>327</v>
      </c>
      <c r="BB900" s="26" t="s">
        <v>327</v>
      </c>
      <c r="BE900" s="26" t="s">
        <v>327</v>
      </c>
      <c r="BF900" s="26" t="s">
        <v>327</v>
      </c>
      <c r="BG900" s="26" t="s">
        <v>327</v>
      </c>
      <c r="BH900" s="26" t="s">
        <v>327</v>
      </c>
      <c r="BK900" s="26" t="s">
        <v>327</v>
      </c>
      <c r="BL900" s="26" t="s">
        <v>327</v>
      </c>
      <c r="BM900" s="26" t="s">
        <v>327</v>
      </c>
      <c r="BN900" s="26" t="s">
        <v>327</v>
      </c>
      <c r="BQ900" s="26" t="s">
        <v>327</v>
      </c>
      <c r="BR900" s="26" t="s">
        <v>327</v>
      </c>
      <c r="BS900" s="26" t="s">
        <v>327</v>
      </c>
      <c r="BT900" s="26" t="s">
        <v>327</v>
      </c>
      <c r="BW900" s="26" t="s">
        <v>327</v>
      </c>
      <c r="BX900" s="26" t="s">
        <v>327</v>
      </c>
      <c r="BY900" s="26" t="s">
        <v>327</v>
      </c>
      <c r="BZ900" s="26" t="s">
        <v>327</v>
      </c>
      <c r="CC900" s="26" t="s">
        <v>327</v>
      </c>
      <c r="CD900" s="26" t="s">
        <v>327</v>
      </c>
      <c r="CE900" s="26" t="s">
        <v>327</v>
      </c>
      <c r="CF900" s="26" t="s">
        <v>327</v>
      </c>
      <c r="CI900" s="26" t="s">
        <v>327</v>
      </c>
      <c r="CJ900" s="26" t="s">
        <v>327</v>
      </c>
      <c r="CK900" s="26" t="s">
        <v>327</v>
      </c>
      <c r="CL900" s="26" t="s">
        <v>327</v>
      </c>
      <c r="CO900" s="26" t="s">
        <v>327</v>
      </c>
      <c r="CP900" s="26" t="s">
        <v>327</v>
      </c>
      <c r="CQ900" s="26" t="s">
        <v>327</v>
      </c>
      <c r="CR900" s="26" t="s">
        <v>327</v>
      </c>
      <c r="CU900" s="26" t="s">
        <v>327</v>
      </c>
      <c r="CV900" s="26" t="s">
        <v>327</v>
      </c>
      <c r="CW900" s="26" t="s">
        <v>327</v>
      </c>
      <c r="CX900" s="26" t="s">
        <v>327</v>
      </c>
    </row>
    <row r="901" spans="5:102" x14ac:dyDescent="0.45">
      <c r="E901" s="26" t="s">
        <v>327</v>
      </c>
      <c r="F901" s="26" t="s">
        <v>327</v>
      </c>
      <c r="G901" s="26" t="s">
        <v>327</v>
      </c>
      <c r="H901" s="26" t="s">
        <v>327</v>
      </c>
      <c r="I901" s="26" t="s">
        <v>327</v>
      </c>
      <c r="J901" s="26" t="s">
        <v>327</v>
      </c>
      <c r="K901" s="26" t="s">
        <v>327</v>
      </c>
      <c r="L901" s="26" t="s">
        <v>327</v>
      </c>
      <c r="M901" s="26" t="s">
        <v>327</v>
      </c>
      <c r="O901" s="26" t="s">
        <v>327</v>
      </c>
      <c r="P901" s="26" t="s">
        <v>327</v>
      </c>
      <c r="Q901" s="26" t="s">
        <v>327</v>
      </c>
      <c r="R901" s="26" t="s">
        <v>327</v>
      </c>
      <c r="U901" s="26" t="s">
        <v>327</v>
      </c>
      <c r="V901" s="26" t="s">
        <v>327</v>
      </c>
      <c r="W901" s="26" t="s">
        <v>327</v>
      </c>
      <c r="X901" s="26" t="s">
        <v>327</v>
      </c>
      <c r="AA901" s="26" t="s">
        <v>327</v>
      </c>
      <c r="AB901" s="26" t="s">
        <v>327</v>
      </c>
      <c r="AC901" s="26" t="s">
        <v>327</v>
      </c>
      <c r="AD901" s="26" t="s">
        <v>327</v>
      </c>
      <c r="AG901" s="26" t="s">
        <v>327</v>
      </c>
      <c r="AH901" s="26" t="s">
        <v>327</v>
      </c>
      <c r="AI901" s="26" t="s">
        <v>327</v>
      </c>
      <c r="AJ901" s="26" t="s">
        <v>327</v>
      </c>
      <c r="AM901" s="26" t="s">
        <v>327</v>
      </c>
      <c r="AN901" s="26" t="s">
        <v>327</v>
      </c>
      <c r="AO901" s="26" t="s">
        <v>327</v>
      </c>
      <c r="AP901" s="26" t="s">
        <v>327</v>
      </c>
      <c r="AS901" s="26" t="s">
        <v>327</v>
      </c>
      <c r="AT901" s="26" t="s">
        <v>327</v>
      </c>
      <c r="AU901" s="26" t="s">
        <v>327</v>
      </c>
      <c r="AV901" s="26" t="s">
        <v>327</v>
      </c>
      <c r="AY901" s="26" t="s">
        <v>327</v>
      </c>
      <c r="AZ901" s="26" t="s">
        <v>327</v>
      </c>
      <c r="BA901" s="26" t="s">
        <v>327</v>
      </c>
      <c r="BB901" s="26" t="s">
        <v>327</v>
      </c>
      <c r="BE901" s="26" t="s">
        <v>327</v>
      </c>
      <c r="BF901" s="26" t="s">
        <v>327</v>
      </c>
      <c r="BG901" s="26" t="s">
        <v>327</v>
      </c>
      <c r="BH901" s="26" t="s">
        <v>327</v>
      </c>
      <c r="BK901" s="26" t="s">
        <v>327</v>
      </c>
      <c r="BL901" s="26" t="s">
        <v>327</v>
      </c>
      <c r="BM901" s="26" t="s">
        <v>327</v>
      </c>
      <c r="BN901" s="26" t="s">
        <v>327</v>
      </c>
      <c r="BQ901" s="26" t="s">
        <v>327</v>
      </c>
      <c r="BR901" s="26" t="s">
        <v>327</v>
      </c>
      <c r="BS901" s="26" t="s">
        <v>327</v>
      </c>
      <c r="BT901" s="26" t="s">
        <v>327</v>
      </c>
      <c r="BW901" s="26" t="s">
        <v>327</v>
      </c>
      <c r="BX901" s="26" t="s">
        <v>327</v>
      </c>
      <c r="BY901" s="26" t="s">
        <v>327</v>
      </c>
      <c r="BZ901" s="26" t="s">
        <v>327</v>
      </c>
      <c r="CC901" s="26" t="s">
        <v>327</v>
      </c>
      <c r="CD901" s="26" t="s">
        <v>327</v>
      </c>
      <c r="CE901" s="26" t="s">
        <v>327</v>
      </c>
      <c r="CF901" s="26" t="s">
        <v>327</v>
      </c>
      <c r="CI901" s="26" t="s">
        <v>327</v>
      </c>
      <c r="CJ901" s="26" t="s">
        <v>327</v>
      </c>
      <c r="CK901" s="26" t="s">
        <v>327</v>
      </c>
      <c r="CL901" s="26" t="s">
        <v>327</v>
      </c>
      <c r="CO901" s="26" t="s">
        <v>327</v>
      </c>
      <c r="CP901" s="26" t="s">
        <v>327</v>
      </c>
      <c r="CQ901" s="26" t="s">
        <v>327</v>
      </c>
      <c r="CR901" s="26" t="s">
        <v>327</v>
      </c>
      <c r="CU901" s="26" t="s">
        <v>327</v>
      </c>
      <c r="CV901" s="26" t="s">
        <v>327</v>
      </c>
      <c r="CW901" s="26" t="s">
        <v>327</v>
      </c>
      <c r="CX901" s="26" t="s">
        <v>327</v>
      </c>
    </row>
    <row r="902" spans="5:102" x14ac:dyDescent="0.45">
      <c r="E902" s="26" t="s">
        <v>327</v>
      </c>
      <c r="F902" s="26" t="s">
        <v>327</v>
      </c>
      <c r="G902" s="26" t="s">
        <v>327</v>
      </c>
      <c r="H902" s="26" t="s">
        <v>327</v>
      </c>
      <c r="I902" s="26" t="s">
        <v>327</v>
      </c>
      <c r="J902" s="26" t="s">
        <v>327</v>
      </c>
      <c r="K902" s="26" t="s">
        <v>327</v>
      </c>
      <c r="L902" s="26" t="s">
        <v>327</v>
      </c>
      <c r="M902" s="26" t="s">
        <v>327</v>
      </c>
      <c r="O902" s="26" t="s">
        <v>327</v>
      </c>
      <c r="P902" s="26" t="s">
        <v>327</v>
      </c>
      <c r="Q902" s="26" t="s">
        <v>327</v>
      </c>
      <c r="R902" s="26" t="s">
        <v>327</v>
      </c>
      <c r="U902" s="26" t="s">
        <v>327</v>
      </c>
      <c r="V902" s="26" t="s">
        <v>327</v>
      </c>
      <c r="W902" s="26" t="s">
        <v>327</v>
      </c>
      <c r="X902" s="26" t="s">
        <v>327</v>
      </c>
      <c r="AA902" s="26" t="s">
        <v>327</v>
      </c>
      <c r="AB902" s="26" t="s">
        <v>327</v>
      </c>
      <c r="AC902" s="26" t="s">
        <v>327</v>
      </c>
      <c r="AD902" s="26" t="s">
        <v>327</v>
      </c>
      <c r="AG902" s="26" t="s">
        <v>327</v>
      </c>
      <c r="AH902" s="26" t="s">
        <v>327</v>
      </c>
      <c r="AI902" s="26" t="s">
        <v>327</v>
      </c>
      <c r="AJ902" s="26" t="s">
        <v>327</v>
      </c>
      <c r="AM902" s="26" t="s">
        <v>327</v>
      </c>
      <c r="AN902" s="26" t="s">
        <v>327</v>
      </c>
      <c r="AO902" s="26" t="s">
        <v>327</v>
      </c>
      <c r="AP902" s="26" t="s">
        <v>327</v>
      </c>
      <c r="AS902" s="26" t="s">
        <v>327</v>
      </c>
      <c r="AT902" s="26" t="s">
        <v>327</v>
      </c>
      <c r="AU902" s="26" t="s">
        <v>327</v>
      </c>
      <c r="AV902" s="26" t="s">
        <v>327</v>
      </c>
      <c r="AY902" s="26" t="s">
        <v>327</v>
      </c>
      <c r="AZ902" s="26" t="s">
        <v>327</v>
      </c>
      <c r="BA902" s="26" t="s">
        <v>327</v>
      </c>
      <c r="BB902" s="26" t="s">
        <v>327</v>
      </c>
      <c r="BE902" s="26" t="s">
        <v>327</v>
      </c>
      <c r="BF902" s="26" t="s">
        <v>327</v>
      </c>
      <c r="BG902" s="26" t="s">
        <v>327</v>
      </c>
      <c r="BH902" s="26" t="s">
        <v>327</v>
      </c>
      <c r="BK902" s="26" t="s">
        <v>327</v>
      </c>
      <c r="BL902" s="26" t="s">
        <v>327</v>
      </c>
      <c r="BM902" s="26" t="s">
        <v>327</v>
      </c>
      <c r="BN902" s="26" t="s">
        <v>327</v>
      </c>
      <c r="BQ902" s="26" t="s">
        <v>327</v>
      </c>
      <c r="BR902" s="26" t="s">
        <v>327</v>
      </c>
      <c r="BS902" s="26" t="s">
        <v>327</v>
      </c>
      <c r="BT902" s="26" t="s">
        <v>327</v>
      </c>
      <c r="BW902" s="26" t="s">
        <v>327</v>
      </c>
      <c r="BX902" s="26" t="s">
        <v>327</v>
      </c>
      <c r="BY902" s="26" t="s">
        <v>327</v>
      </c>
      <c r="BZ902" s="26" t="s">
        <v>327</v>
      </c>
      <c r="CC902" s="26" t="s">
        <v>327</v>
      </c>
      <c r="CD902" s="26" t="s">
        <v>327</v>
      </c>
      <c r="CE902" s="26" t="s">
        <v>327</v>
      </c>
      <c r="CF902" s="26" t="s">
        <v>327</v>
      </c>
      <c r="CI902" s="26" t="s">
        <v>327</v>
      </c>
      <c r="CJ902" s="26" t="s">
        <v>327</v>
      </c>
      <c r="CK902" s="26" t="s">
        <v>327</v>
      </c>
      <c r="CL902" s="26" t="s">
        <v>327</v>
      </c>
      <c r="CO902" s="26" t="s">
        <v>327</v>
      </c>
      <c r="CP902" s="26" t="s">
        <v>327</v>
      </c>
      <c r="CQ902" s="26" t="s">
        <v>327</v>
      </c>
      <c r="CR902" s="26" t="s">
        <v>327</v>
      </c>
      <c r="CU902" s="26" t="s">
        <v>327</v>
      </c>
      <c r="CV902" s="26" t="s">
        <v>327</v>
      </c>
      <c r="CW902" s="26" t="s">
        <v>327</v>
      </c>
      <c r="CX902" s="26" t="s">
        <v>327</v>
      </c>
    </row>
    <row r="903" spans="5:102" x14ac:dyDescent="0.45">
      <c r="E903" s="26" t="s">
        <v>327</v>
      </c>
      <c r="F903" s="26" t="s">
        <v>327</v>
      </c>
      <c r="G903" s="26" t="s">
        <v>327</v>
      </c>
      <c r="H903" s="26" t="s">
        <v>327</v>
      </c>
      <c r="I903" s="26" t="s">
        <v>327</v>
      </c>
      <c r="J903" s="26" t="s">
        <v>327</v>
      </c>
      <c r="K903" s="26" t="s">
        <v>327</v>
      </c>
      <c r="L903" s="26" t="s">
        <v>327</v>
      </c>
      <c r="M903" s="26" t="s">
        <v>327</v>
      </c>
      <c r="O903" s="26" t="s">
        <v>327</v>
      </c>
      <c r="P903" s="26" t="s">
        <v>327</v>
      </c>
      <c r="Q903" s="26" t="s">
        <v>327</v>
      </c>
      <c r="R903" s="26" t="s">
        <v>327</v>
      </c>
      <c r="U903" s="26" t="s">
        <v>327</v>
      </c>
      <c r="V903" s="26" t="s">
        <v>327</v>
      </c>
      <c r="W903" s="26" t="s">
        <v>327</v>
      </c>
      <c r="X903" s="26" t="s">
        <v>327</v>
      </c>
      <c r="AA903" s="26" t="s">
        <v>327</v>
      </c>
      <c r="AB903" s="26" t="s">
        <v>327</v>
      </c>
      <c r="AC903" s="26" t="s">
        <v>327</v>
      </c>
      <c r="AD903" s="26" t="s">
        <v>327</v>
      </c>
      <c r="AG903" s="26" t="s">
        <v>327</v>
      </c>
      <c r="AH903" s="26" t="s">
        <v>327</v>
      </c>
      <c r="AI903" s="26" t="s">
        <v>327</v>
      </c>
      <c r="AJ903" s="26" t="s">
        <v>327</v>
      </c>
      <c r="AM903" s="26" t="s">
        <v>327</v>
      </c>
      <c r="AN903" s="26" t="s">
        <v>327</v>
      </c>
      <c r="AO903" s="26" t="s">
        <v>327</v>
      </c>
      <c r="AP903" s="26" t="s">
        <v>327</v>
      </c>
      <c r="AS903" s="26" t="s">
        <v>327</v>
      </c>
      <c r="AT903" s="26" t="s">
        <v>327</v>
      </c>
      <c r="AU903" s="26" t="s">
        <v>327</v>
      </c>
      <c r="AV903" s="26" t="s">
        <v>327</v>
      </c>
      <c r="AY903" s="26" t="s">
        <v>327</v>
      </c>
      <c r="AZ903" s="26" t="s">
        <v>327</v>
      </c>
      <c r="BA903" s="26" t="s">
        <v>327</v>
      </c>
      <c r="BB903" s="26" t="s">
        <v>327</v>
      </c>
      <c r="BE903" s="26" t="s">
        <v>327</v>
      </c>
      <c r="BF903" s="26" t="s">
        <v>327</v>
      </c>
      <c r="BG903" s="26" t="s">
        <v>327</v>
      </c>
      <c r="BH903" s="26" t="s">
        <v>327</v>
      </c>
      <c r="BK903" s="26" t="s">
        <v>327</v>
      </c>
      <c r="BL903" s="26" t="s">
        <v>327</v>
      </c>
      <c r="BM903" s="26" t="s">
        <v>327</v>
      </c>
      <c r="BN903" s="26" t="s">
        <v>327</v>
      </c>
      <c r="BQ903" s="26" t="s">
        <v>327</v>
      </c>
      <c r="BR903" s="26" t="s">
        <v>327</v>
      </c>
      <c r="BS903" s="26" t="s">
        <v>327</v>
      </c>
      <c r="BT903" s="26" t="s">
        <v>327</v>
      </c>
      <c r="BW903" s="26" t="s">
        <v>327</v>
      </c>
      <c r="BX903" s="26" t="s">
        <v>327</v>
      </c>
      <c r="BY903" s="26" t="s">
        <v>327</v>
      </c>
      <c r="BZ903" s="26" t="s">
        <v>327</v>
      </c>
      <c r="CC903" s="26" t="s">
        <v>327</v>
      </c>
      <c r="CD903" s="26" t="s">
        <v>327</v>
      </c>
      <c r="CE903" s="26" t="s">
        <v>327</v>
      </c>
      <c r="CF903" s="26" t="s">
        <v>327</v>
      </c>
      <c r="CI903" s="26" t="s">
        <v>327</v>
      </c>
      <c r="CJ903" s="26" t="s">
        <v>327</v>
      </c>
      <c r="CK903" s="26" t="s">
        <v>327</v>
      </c>
      <c r="CL903" s="26" t="s">
        <v>327</v>
      </c>
      <c r="CO903" s="26" t="s">
        <v>327</v>
      </c>
      <c r="CP903" s="26" t="s">
        <v>327</v>
      </c>
      <c r="CQ903" s="26" t="s">
        <v>327</v>
      </c>
      <c r="CR903" s="26" t="s">
        <v>327</v>
      </c>
      <c r="CU903" s="26" t="s">
        <v>327</v>
      </c>
      <c r="CV903" s="26" t="s">
        <v>327</v>
      </c>
      <c r="CW903" s="26" t="s">
        <v>327</v>
      </c>
      <c r="CX903" s="26" t="s">
        <v>327</v>
      </c>
    </row>
    <row r="904" spans="5:102" x14ac:dyDescent="0.45">
      <c r="E904" s="26" t="s">
        <v>327</v>
      </c>
      <c r="F904" s="26" t="s">
        <v>327</v>
      </c>
      <c r="G904" s="26" t="s">
        <v>327</v>
      </c>
      <c r="H904" s="26" t="s">
        <v>327</v>
      </c>
      <c r="I904" s="26" t="s">
        <v>327</v>
      </c>
      <c r="J904" s="26" t="s">
        <v>327</v>
      </c>
      <c r="K904" s="26" t="s">
        <v>327</v>
      </c>
      <c r="L904" s="26" t="s">
        <v>327</v>
      </c>
      <c r="M904" s="26" t="s">
        <v>327</v>
      </c>
      <c r="O904" s="26" t="s">
        <v>327</v>
      </c>
      <c r="P904" s="26" t="s">
        <v>327</v>
      </c>
      <c r="Q904" s="26" t="s">
        <v>327</v>
      </c>
      <c r="R904" s="26" t="s">
        <v>327</v>
      </c>
      <c r="U904" s="26" t="s">
        <v>327</v>
      </c>
      <c r="V904" s="26" t="s">
        <v>327</v>
      </c>
      <c r="W904" s="26" t="s">
        <v>327</v>
      </c>
      <c r="X904" s="26" t="s">
        <v>327</v>
      </c>
      <c r="AA904" s="26" t="s">
        <v>327</v>
      </c>
      <c r="AB904" s="26" t="s">
        <v>327</v>
      </c>
      <c r="AC904" s="26" t="s">
        <v>327</v>
      </c>
      <c r="AD904" s="26" t="s">
        <v>327</v>
      </c>
      <c r="AG904" s="26" t="s">
        <v>327</v>
      </c>
      <c r="AH904" s="26" t="s">
        <v>327</v>
      </c>
      <c r="AI904" s="26" t="s">
        <v>327</v>
      </c>
      <c r="AJ904" s="26" t="s">
        <v>327</v>
      </c>
      <c r="AM904" s="26" t="s">
        <v>327</v>
      </c>
      <c r="AN904" s="26" t="s">
        <v>327</v>
      </c>
      <c r="AO904" s="26" t="s">
        <v>327</v>
      </c>
      <c r="AP904" s="26" t="s">
        <v>327</v>
      </c>
      <c r="AS904" s="26" t="s">
        <v>327</v>
      </c>
      <c r="AT904" s="26" t="s">
        <v>327</v>
      </c>
      <c r="AU904" s="26" t="s">
        <v>327</v>
      </c>
      <c r="AV904" s="26" t="s">
        <v>327</v>
      </c>
      <c r="AY904" s="26" t="s">
        <v>327</v>
      </c>
      <c r="AZ904" s="26" t="s">
        <v>327</v>
      </c>
      <c r="BA904" s="26" t="s">
        <v>327</v>
      </c>
      <c r="BB904" s="26" t="s">
        <v>327</v>
      </c>
      <c r="BE904" s="26" t="s">
        <v>327</v>
      </c>
      <c r="BF904" s="26" t="s">
        <v>327</v>
      </c>
      <c r="BG904" s="26" t="s">
        <v>327</v>
      </c>
      <c r="BH904" s="26" t="s">
        <v>327</v>
      </c>
      <c r="BK904" s="26" t="s">
        <v>327</v>
      </c>
      <c r="BL904" s="26" t="s">
        <v>327</v>
      </c>
      <c r="BM904" s="26" t="s">
        <v>327</v>
      </c>
      <c r="BN904" s="26" t="s">
        <v>327</v>
      </c>
      <c r="BQ904" s="26" t="s">
        <v>327</v>
      </c>
      <c r="BR904" s="26" t="s">
        <v>327</v>
      </c>
      <c r="BS904" s="26" t="s">
        <v>327</v>
      </c>
      <c r="BT904" s="26" t="s">
        <v>327</v>
      </c>
      <c r="BW904" s="26" t="s">
        <v>327</v>
      </c>
      <c r="BX904" s="26" t="s">
        <v>327</v>
      </c>
      <c r="BY904" s="26" t="s">
        <v>327</v>
      </c>
      <c r="BZ904" s="26" t="s">
        <v>327</v>
      </c>
      <c r="CC904" s="26" t="s">
        <v>327</v>
      </c>
      <c r="CD904" s="26" t="s">
        <v>327</v>
      </c>
      <c r="CE904" s="26" t="s">
        <v>327</v>
      </c>
      <c r="CF904" s="26" t="s">
        <v>327</v>
      </c>
      <c r="CI904" s="26" t="s">
        <v>327</v>
      </c>
      <c r="CJ904" s="26" t="s">
        <v>327</v>
      </c>
      <c r="CK904" s="26" t="s">
        <v>327</v>
      </c>
      <c r="CL904" s="26" t="s">
        <v>327</v>
      </c>
      <c r="CO904" s="26" t="s">
        <v>327</v>
      </c>
      <c r="CP904" s="26" t="s">
        <v>327</v>
      </c>
      <c r="CQ904" s="26" t="s">
        <v>327</v>
      </c>
      <c r="CR904" s="26" t="s">
        <v>327</v>
      </c>
      <c r="CU904" s="26" t="s">
        <v>327</v>
      </c>
      <c r="CV904" s="26" t="s">
        <v>327</v>
      </c>
      <c r="CW904" s="26" t="s">
        <v>327</v>
      </c>
      <c r="CX904" s="26" t="s">
        <v>327</v>
      </c>
    </row>
    <row r="905" spans="5:102" x14ac:dyDescent="0.45">
      <c r="E905" s="26" t="s">
        <v>327</v>
      </c>
      <c r="F905" s="26" t="s">
        <v>327</v>
      </c>
      <c r="G905" s="26" t="s">
        <v>327</v>
      </c>
      <c r="H905" s="26" t="s">
        <v>327</v>
      </c>
      <c r="I905" s="26" t="s">
        <v>327</v>
      </c>
      <c r="J905" s="26" t="s">
        <v>327</v>
      </c>
      <c r="K905" s="26" t="s">
        <v>327</v>
      </c>
      <c r="L905" s="26" t="s">
        <v>327</v>
      </c>
      <c r="M905" s="26" t="s">
        <v>327</v>
      </c>
      <c r="O905" s="26" t="s">
        <v>327</v>
      </c>
      <c r="P905" s="26" t="s">
        <v>327</v>
      </c>
      <c r="Q905" s="26" t="s">
        <v>327</v>
      </c>
      <c r="R905" s="26" t="s">
        <v>327</v>
      </c>
      <c r="U905" s="26" t="s">
        <v>327</v>
      </c>
      <c r="V905" s="26" t="s">
        <v>327</v>
      </c>
      <c r="W905" s="26" t="s">
        <v>327</v>
      </c>
      <c r="X905" s="26" t="s">
        <v>327</v>
      </c>
      <c r="AA905" s="26" t="s">
        <v>327</v>
      </c>
      <c r="AB905" s="26" t="s">
        <v>327</v>
      </c>
      <c r="AC905" s="26" t="s">
        <v>327</v>
      </c>
      <c r="AD905" s="26" t="s">
        <v>327</v>
      </c>
      <c r="AG905" s="26" t="s">
        <v>327</v>
      </c>
      <c r="AH905" s="26" t="s">
        <v>327</v>
      </c>
      <c r="AI905" s="26" t="s">
        <v>327</v>
      </c>
      <c r="AJ905" s="26" t="s">
        <v>327</v>
      </c>
      <c r="AM905" s="26" t="s">
        <v>327</v>
      </c>
      <c r="AN905" s="26" t="s">
        <v>327</v>
      </c>
      <c r="AO905" s="26" t="s">
        <v>327</v>
      </c>
      <c r="AP905" s="26" t="s">
        <v>327</v>
      </c>
      <c r="AS905" s="26" t="s">
        <v>327</v>
      </c>
      <c r="AT905" s="26" t="s">
        <v>327</v>
      </c>
      <c r="AU905" s="26" t="s">
        <v>327</v>
      </c>
      <c r="AV905" s="26" t="s">
        <v>327</v>
      </c>
      <c r="AY905" s="26" t="s">
        <v>327</v>
      </c>
      <c r="AZ905" s="26" t="s">
        <v>327</v>
      </c>
      <c r="BA905" s="26" t="s">
        <v>327</v>
      </c>
      <c r="BB905" s="26" t="s">
        <v>327</v>
      </c>
      <c r="BE905" s="26" t="s">
        <v>327</v>
      </c>
      <c r="BF905" s="26" t="s">
        <v>327</v>
      </c>
      <c r="BG905" s="26" t="s">
        <v>327</v>
      </c>
      <c r="BH905" s="26" t="s">
        <v>327</v>
      </c>
      <c r="BK905" s="26" t="s">
        <v>327</v>
      </c>
      <c r="BL905" s="26" t="s">
        <v>327</v>
      </c>
      <c r="BM905" s="26" t="s">
        <v>327</v>
      </c>
      <c r="BN905" s="26" t="s">
        <v>327</v>
      </c>
      <c r="BQ905" s="26" t="s">
        <v>327</v>
      </c>
      <c r="BR905" s="26" t="s">
        <v>327</v>
      </c>
      <c r="BS905" s="26" t="s">
        <v>327</v>
      </c>
      <c r="BT905" s="26" t="s">
        <v>327</v>
      </c>
      <c r="BW905" s="26" t="s">
        <v>327</v>
      </c>
      <c r="BX905" s="26" t="s">
        <v>327</v>
      </c>
      <c r="BY905" s="26" t="s">
        <v>327</v>
      </c>
      <c r="BZ905" s="26" t="s">
        <v>327</v>
      </c>
      <c r="CC905" s="26" t="s">
        <v>327</v>
      </c>
      <c r="CD905" s="26" t="s">
        <v>327</v>
      </c>
      <c r="CE905" s="26" t="s">
        <v>327</v>
      </c>
      <c r="CF905" s="26" t="s">
        <v>327</v>
      </c>
      <c r="CI905" s="26" t="s">
        <v>327</v>
      </c>
      <c r="CJ905" s="26" t="s">
        <v>327</v>
      </c>
      <c r="CK905" s="26" t="s">
        <v>327</v>
      </c>
      <c r="CL905" s="26" t="s">
        <v>327</v>
      </c>
      <c r="CO905" s="26" t="s">
        <v>327</v>
      </c>
      <c r="CP905" s="26" t="s">
        <v>327</v>
      </c>
      <c r="CQ905" s="26" t="s">
        <v>327</v>
      </c>
      <c r="CR905" s="26" t="s">
        <v>327</v>
      </c>
      <c r="CU905" s="26" t="s">
        <v>327</v>
      </c>
      <c r="CV905" s="26" t="s">
        <v>327</v>
      </c>
      <c r="CW905" s="26" t="s">
        <v>327</v>
      </c>
      <c r="CX905" s="26" t="s">
        <v>327</v>
      </c>
    </row>
    <row r="906" spans="5:102" x14ac:dyDescent="0.45">
      <c r="E906" s="26" t="s">
        <v>327</v>
      </c>
      <c r="F906" s="26" t="s">
        <v>327</v>
      </c>
      <c r="G906" s="26" t="s">
        <v>327</v>
      </c>
      <c r="H906" s="26" t="s">
        <v>327</v>
      </c>
      <c r="I906" s="26" t="s">
        <v>327</v>
      </c>
      <c r="J906" s="26" t="s">
        <v>327</v>
      </c>
      <c r="K906" s="26" t="s">
        <v>327</v>
      </c>
      <c r="L906" s="26" t="s">
        <v>327</v>
      </c>
      <c r="M906" s="26" t="s">
        <v>327</v>
      </c>
      <c r="O906" s="26" t="s">
        <v>327</v>
      </c>
      <c r="P906" s="26" t="s">
        <v>327</v>
      </c>
      <c r="Q906" s="26" t="s">
        <v>327</v>
      </c>
      <c r="R906" s="26" t="s">
        <v>327</v>
      </c>
      <c r="U906" s="26" t="s">
        <v>327</v>
      </c>
      <c r="V906" s="26" t="s">
        <v>327</v>
      </c>
      <c r="W906" s="26" t="s">
        <v>327</v>
      </c>
      <c r="X906" s="26" t="s">
        <v>327</v>
      </c>
      <c r="AA906" s="26" t="s">
        <v>327</v>
      </c>
      <c r="AB906" s="26" t="s">
        <v>327</v>
      </c>
      <c r="AC906" s="26" t="s">
        <v>327</v>
      </c>
      <c r="AD906" s="26" t="s">
        <v>327</v>
      </c>
      <c r="AG906" s="26" t="s">
        <v>327</v>
      </c>
      <c r="AH906" s="26" t="s">
        <v>327</v>
      </c>
      <c r="AI906" s="26" t="s">
        <v>327</v>
      </c>
      <c r="AJ906" s="26" t="s">
        <v>327</v>
      </c>
      <c r="AM906" s="26" t="s">
        <v>327</v>
      </c>
      <c r="AN906" s="26" t="s">
        <v>327</v>
      </c>
      <c r="AO906" s="26" t="s">
        <v>327</v>
      </c>
      <c r="AP906" s="26" t="s">
        <v>327</v>
      </c>
      <c r="AS906" s="26" t="s">
        <v>327</v>
      </c>
      <c r="AT906" s="26" t="s">
        <v>327</v>
      </c>
      <c r="AU906" s="26" t="s">
        <v>327</v>
      </c>
      <c r="AV906" s="26" t="s">
        <v>327</v>
      </c>
      <c r="AY906" s="26" t="s">
        <v>327</v>
      </c>
      <c r="AZ906" s="26" t="s">
        <v>327</v>
      </c>
      <c r="BA906" s="26" t="s">
        <v>327</v>
      </c>
      <c r="BB906" s="26" t="s">
        <v>327</v>
      </c>
      <c r="BE906" s="26" t="s">
        <v>327</v>
      </c>
      <c r="BF906" s="26" t="s">
        <v>327</v>
      </c>
      <c r="BG906" s="26" t="s">
        <v>327</v>
      </c>
      <c r="BH906" s="26" t="s">
        <v>327</v>
      </c>
      <c r="BK906" s="26" t="s">
        <v>327</v>
      </c>
      <c r="BL906" s="26" t="s">
        <v>327</v>
      </c>
      <c r="BM906" s="26" t="s">
        <v>327</v>
      </c>
      <c r="BN906" s="26" t="s">
        <v>327</v>
      </c>
      <c r="BQ906" s="26" t="s">
        <v>327</v>
      </c>
      <c r="BR906" s="26" t="s">
        <v>327</v>
      </c>
      <c r="BS906" s="26" t="s">
        <v>327</v>
      </c>
      <c r="BT906" s="26" t="s">
        <v>327</v>
      </c>
      <c r="BW906" s="26" t="s">
        <v>327</v>
      </c>
      <c r="BX906" s="26" t="s">
        <v>327</v>
      </c>
      <c r="BY906" s="26" t="s">
        <v>327</v>
      </c>
      <c r="BZ906" s="26" t="s">
        <v>327</v>
      </c>
      <c r="CC906" s="26" t="s">
        <v>327</v>
      </c>
      <c r="CD906" s="26" t="s">
        <v>327</v>
      </c>
      <c r="CE906" s="26" t="s">
        <v>327</v>
      </c>
      <c r="CF906" s="26" t="s">
        <v>327</v>
      </c>
      <c r="CI906" s="26" t="s">
        <v>327</v>
      </c>
      <c r="CJ906" s="26" t="s">
        <v>327</v>
      </c>
      <c r="CK906" s="26" t="s">
        <v>327</v>
      </c>
      <c r="CL906" s="26" t="s">
        <v>327</v>
      </c>
      <c r="CO906" s="26" t="s">
        <v>327</v>
      </c>
      <c r="CP906" s="26" t="s">
        <v>327</v>
      </c>
      <c r="CQ906" s="26" t="s">
        <v>327</v>
      </c>
      <c r="CR906" s="26" t="s">
        <v>327</v>
      </c>
      <c r="CU906" s="26" t="s">
        <v>327</v>
      </c>
      <c r="CV906" s="26" t="s">
        <v>327</v>
      </c>
      <c r="CW906" s="26" t="s">
        <v>327</v>
      </c>
      <c r="CX906" s="26" t="s">
        <v>327</v>
      </c>
    </row>
    <row r="907" spans="5:102" x14ac:dyDescent="0.45">
      <c r="E907" s="26" t="s">
        <v>327</v>
      </c>
      <c r="F907" s="26" t="s">
        <v>327</v>
      </c>
      <c r="G907" s="26" t="s">
        <v>327</v>
      </c>
      <c r="H907" s="26" t="s">
        <v>327</v>
      </c>
      <c r="I907" s="26" t="s">
        <v>327</v>
      </c>
      <c r="J907" s="26" t="s">
        <v>327</v>
      </c>
      <c r="K907" s="26" t="s">
        <v>327</v>
      </c>
      <c r="L907" s="26" t="s">
        <v>327</v>
      </c>
      <c r="M907" s="26" t="s">
        <v>327</v>
      </c>
      <c r="O907" s="26" t="s">
        <v>327</v>
      </c>
      <c r="P907" s="26" t="s">
        <v>327</v>
      </c>
      <c r="Q907" s="26" t="s">
        <v>327</v>
      </c>
      <c r="R907" s="26" t="s">
        <v>327</v>
      </c>
      <c r="U907" s="26" t="s">
        <v>327</v>
      </c>
      <c r="V907" s="26" t="s">
        <v>327</v>
      </c>
      <c r="W907" s="26" t="s">
        <v>327</v>
      </c>
      <c r="X907" s="26" t="s">
        <v>327</v>
      </c>
      <c r="AA907" s="26" t="s">
        <v>327</v>
      </c>
      <c r="AB907" s="26" t="s">
        <v>327</v>
      </c>
      <c r="AC907" s="26" t="s">
        <v>327</v>
      </c>
      <c r="AD907" s="26" t="s">
        <v>327</v>
      </c>
      <c r="AG907" s="26" t="s">
        <v>327</v>
      </c>
      <c r="AH907" s="26" t="s">
        <v>327</v>
      </c>
      <c r="AI907" s="26" t="s">
        <v>327</v>
      </c>
      <c r="AJ907" s="26" t="s">
        <v>327</v>
      </c>
      <c r="AM907" s="26" t="s">
        <v>327</v>
      </c>
      <c r="AN907" s="26" t="s">
        <v>327</v>
      </c>
      <c r="AO907" s="26" t="s">
        <v>327</v>
      </c>
      <c r="AP907" s="26" t="s">
        <v>327</v>
      </c>
      <c r="AS907" s="26" t="s">
        <v>327</v>
      </c>
      <c r="AT907" s="26" t="s">
        <v>327</v>
      </c>
      <c r="AU907" s="26" t="s">
        <v>327</v>
      </c>
      <c r="AV907" s="26" t="s">
        <v>327</v>
      </c>
      <c r="AY907" s="26" t="s">
        <v>327</v>
      </c>
      <c r="AZ907" s="26" t="s">
        <v>327</v>
      </c>
      <c r="BA907" s="26" t="s">
        <v>327</v>
      </c>
      <c r="BB907" s="26" t="s">
        <v>327</v>
      </c>
      <c r="BE907" s="26" t="s">
        <v>327</v>
      </c>
      <c r="BF907" s="26" t="s">
        <v>327</v>
      </c>
      <c r="BG907" s="26" t="s">
        <v>327</v>
      </c>
      <c r="BH907" s="26" t="s">
        <v>327</v>
      </c>
      <c r="BK907" s="26" t="s">
        <v>327</v>
      </c>
      <c r="BL907" s="26" t="s">
        <v>327</v>
      </c>
      <c r="BM907" s="26" t="s">
        <v>327</v>
      </c>
      <c r="BN907" s="26" t="s">
        <v>327</v>
      </c>
      <c r="BQ907" s="26" t="s">
        <v>327</v>
      </c>
      <c r="BR907" s="26" t="s">
        <v>327</v>
      </c>
      <c r="BS907" s="26" t="s">
        <v>327</v>
      </c>
      <c r="BT907" s="26" t="s">
        <v>327</v>
      </c>
      <c r="BW907" s="26" t="s">
        <v>327</v>
      </c>
      <c r="BX907" s="26" t="s">
        <v>327</v>
      </c>
      <c r="BY907" s="26" t="s">
        <v>327</v>
      </c>
      <c r="BZ907" s="26" t="s">
        <v>327</v>
      </c>
      <c r="CC907" s="26" t="s">
        <v>327</v>
      </c>
      <c r="CD907" s="26" t="s">
        <v>327</v>
      </c>
      <c r="CE907" s="26" t="s">
        <v>327</v>
      </c>
      <c r="CF907" s="26" t="s">
        <v>327</v>
      </c>
      <c r="CI907" s="26" t="s">
        <v>327</v>
      </c>
      <c r="CJ907" s="26" t="s">
        <v>327</v>
      </c>
      <c r="CK907" s="26" t="s">
        <v>327</v>
      </c>
      <c r="CL907" s="26" t="s">
        <v>327</v>
      </c>
      <c r="CO907" s="26" t="s">
        <v>327</v>
      </c>
      <c r="CP907" s="26" t="s">
        <v>327</v>
      </c>
      <c r="CQ907" s="26" t="s">
        <v>327</v>
      </c>
      <c r="CR907" s="26" t="s">
        <v>327</v>
      </c>
      <c r="CU907" s="26" t="s">
        <v>327</v>
      </c>
      <c r="CV907" s="26" t="s">
        <v>327</v>
      </c>
      <c r="CW907" s="26" t="s">
        <v>327</v>
      </c>
      <c r="CX907" s="26" t="s">
        <v>327</v>
      </c>
    </row>
    <row r="908" spans="5:102" x14ac:dyDescent="0.45">
      <c r="E908" s="26" t="s">
        <v>327</v>
      </c>
      <c r="F908" s="26" t="s">
        <v>327</v>
      </c>
      <c r="G908" s="26" t="s">
        <v>327</v>
      </c>
      <c r="H908" s="26" t="s">
        <v>327</v>
      </c>
      <c r="I908" s="26" t="s">
        <v>327</v>
      </c>
      <c r="J908" s="26" t="s">
        <v>327</v>
      </c>
      <c r="K908" s="26" t="s">
        <v>327</v>
      </c>
      <c r="L908" s="26" t="s">
        <v>327</v>
      </c>
      <c r="M908" s="26" t="s">
        <v>327</v>
      </c>
      <c r="O908" s="26" t="s">
        <v>327</v>
      </c>
      <c r="P908" s="26" t="s">
        <v>327</v>
      </c>
      <c r="Q908" s="26" t="s">
        <v>327</v>
      </c>
      <c r="R908" s="26" t="s">
        <v>327</v>
      </c>
      <c r="U908" s="26" t="s">
        <v>327</v>
      </c>
      <c r="V908" s="26" t="s">
        <v>327</v>
      </c>
      <c r="W908" s="26" t="s">
        <v>327</v>
      </c>
      <c r="X908" s="26" t="s">
        <v>327</v>
      </c>
      <c r="AA908" s="26" t="s">
        <v>327</v>
      </c>
      <c r="AB908" s="26" t="s">
        <v>327</v>
      </c>
      <c r="AC908" s="26" t="s">
        <v>327</v>
      </c>
      <c r="AD908" s="26" t="s">
        <v>327</v>
      </c>
      <c r="AG908" s="26" t="s">
        <v>327</v>
      </c>
      <c r="AH908" s="26" t="s">
        <v>327</v>
      </c>
      <c r="AI908" s="26" t="s">
        <v>327</v>
      </c>
      <c r="AJ908" s="26" t="s">
        <v>327</v>
      </c>
      <c r="AM908" s="26" t="s">
        <v>327</v>
      </c>
      <c r="AN908" s="26" t="s">
        <v>327</v>
      </c>
      <c r="AO908" s="26" t="s">
        <v>327</v>
      </c>
      <c r="AP908" s="26" t="s">
        <v>327</v>
      </c>
      <c r="AS908" s="26" t="s">
        <v>327</v>
      </c>
      <c r="AT908" s="26" t="s">
        <v>327</v>
      </c>
      <c r="AU908" s="26" t="s">
        <v>327</v>
      </c>
      <c r="AV908" s="26" t="s">
        <v>327</v>
      </c>
      <c r="AY908" s="26" t="s">
        <v>327</v>
      </c>
      <c r="AZ908" s="26" t="s">
        <v>327</v>
      </c>
      <c r="BA908" s="26" t="s">
        <v>327</v>
      </c>
      <c r="BB908" s="26" t="s">
        <v>327</v>
      </c>
      <c r="BE908" s="26" t="s">
        <v>327</v>
      </c>
      <c r="BF908" s="26" t="s">
        <v>327</v>
      </c>
      <c r="BG908" s="26" t="s">
        <v>327</v>
      </c>
      <c r="BH908" s="26" t="s">
        <v>327</v>
      </c>
      <c r="BK908" s="26" t="s">
        <v>327</v>
      </c>
      <c r="BL908" s="26" t="s">
        <v>327</v>
      </c>
      <c r="BM908" s="26" t="s">
        <v>327</v>
      </c>
      <c r="BN908" s="26" t="s">
        <v>327</v>
      </c>
      <c r="BQ908" s="26" t="s">
        <v>327</v>
      </c>
      <c r="BR908" s="26" t="s">
        <v>327</v>
      </c>
      <c r="BS908" s="26" t="s">
        <v>327</v>
      </c>
      <c r="BT908" s="26" t="s">
        <v>327</v>
      </c>
      <c r="BW908" s="26" t="s">
        <v>327</v>
      </c>
      <c r="BX908" s="26" t="s">
        <v>327</v>
      </c>
      <c r="BY908" s="26" t="s">
        <v>327</v>
      </c>
      <c r="BZ908" s="26" t="s">
        <v>327</v>
      </c>
      <c r="CC908" s="26" t="s">
        <v>327</v>
      </c>
      <c r="CD908" s="26" t="s">
        <v>327</v>
      </c>
      <c r="CE908" s="26" t="s">
        <v>327</v>
      </c>
      <c r="CF908" s="26" t="s">
        <v>327</v>
      </c>
      <c r="CI908" s="26" t="s">
        <v>327</v>
      </c>
      <c r="CJ908" s="26" t="s">
        <v>327</v>
      </c>
      <c r="CK908" s="26" t="s">
        <v>327</v>
      </c>
      <c r="CL908" s="26" t="s">
        <v>327</v>
      </c>
      <c r="CO908" s="26" t="s">
        <v>327</v>
      </c>
      <c r="CP908" s="26" t="s">
        <v>327</v>
      </c>
      <c r="CQ908" s="26" t="s">
        <v>327</v>
      </c>
      <c r="CR908" s="26" t="s">
        <v>327</v>
      </c>
      <c r="CU908" s="26" t="s">
        <v>327</v>
      </c>
      <c r="CV908" s="26" t="s">
        <v>327</v>
      </c>
      <c r="CW908" s="26" t="s">
        <v>327</v>
      </c>
      <c r="CX908" s="26" t="s">
        <v>327</v>
      </c>
    </row>
    <row r="909" spans="5:102" x14ac:dyDescent="0.45">
      <c r="E909" s="26" t="s">
        <v>327</v>
      </c>
      <c r="F909" s="26" t="s">
        <v>327</v>
      </c>
      <c r="G909" s="26" t="s">
        <v>327</v>
      </c>
      <c r="H909" s="26" t="s">
        <v>327</v>
      </c>
      <c r="I909" s="26" t="s">
        <v>327</v>
      </c>
      <c r="J909" s="26" t="s">
        <v>327</v>
      </c>
      <c r="K909" s="26" t="s">
        <v>327</v>
      </c>
      <c r="L909" s="26" t="s">
        <v>327</v>
      </c>
      <c r="M909" s="26" t="s">
        <v>327</v>
      </c>
      <c r="O909" s="26" t="s">
        <v>327</v>
      </c>
      <c r="P909" s="26" t="s">
        <v>327</v>
      </c>
      <c r="Q909" s="26" t="s">
        <v>327</v>
      </c>
      <c r="R909" s="26" t="s">
        <v>327</v>
      </c>
      <c r="U909" s="26" t="s">
        <v>327</v>
      </c>
      <c r="V909" s="26" t="s">
        <v>327</v>
      </c>
      <c r="W909" s="26" t="s">
        <v>327</v>
      </c>
      <c r="X909" s="26" t="s">
        <v>327</v>
      </c>
      <c r="AA909" s="26" t="s">
        <v>327</v>
      </c>
      <c r="AB909" s="26" t="s">
        <v>327</v>
      </c>
      <c r="AC909" s="26" t="s">
        <v>327</v>
      </c>
      <c r="AD909" s="26" t="s">
        <v>327</v>
      </c>
      <c r="AG909" s="26" t="s">
        <v>327</v>
      </c>
      <c r="AH909" s="26" t="s">
        <v>327</v>
      </c>
      <c r="AI909" s="26" t="s">
        <v>327</v>
      </c>
      <c r="AJ909" s="26" t="s">
        <v>327</v>
      </c>
      <c r="AM909" s="26" t="s">
        <v>327</v>
      </c>
      <c r="AN909" s="26" t="s">
        <v>327</v>
      </c>
      <c r="AO909" s="26" t="s">
        <v>327</v>
      </c>
      <c r="AP909" s="26" t="s">
        <v>327</v>
      </c>
      <c r="AS909" s="26" t="s">
        <v>327</v>
      </c>
      <c r="AT909" s="26" t="s">
        <v>327</v>
      </c>
      <c r="AU909" s="26" t="s">
        <v>327</v>
      </c>
      <c r="AV909" s="26" t="s">
        <v>327</v>
      </c>
      <c r="AY909" s="26" t="s">
        <v>327</v>
      </c>
      <c r="AZ909" s="26" t="s">
        <v>327</v>
      </c>
      <c r="BA909" s="26" t="s">
        <v>327</v>
      </c>
      <c r="BB909" s="26" t="s">
        <v>327</v>
      </c>
      <c r="BE909" s="26" t="s">
        <v>327</v>
      </c>
      <c r="BF909" s="26" t="s">
        <v>327</v>
      </c>
      <c r="BG909" s="26" t="s">
        <v>327</v>
      </c>
      <c r="BH909" s="26" t="s">
        <v>327</v>
      </c>
      <c r="BK909" s="26" t="s">
        <v>327</v>
      </c>
      <c r="BL909" s="26" t="s">
        <v>327</v>
      </c>
      <c r="BM909" s="26" t="s">
        <v>327</v>
      </c>
      <c r="BN909" s="26" t="s">
        <v>327</v>
      </c>
      <c r="BQ909" s="26" t="s">
        <v>327</v>
      </c>
      <c r="BR909" s="26" t="s">
        <v>327</v>
      </c>
      <c r="BS909" s="26" t="s">
        <v>327</v>
      </c>
      <c r="BT909" s="26" t="s">
        <v>327</v>
      </c>
      <c r="BW909" s="26" t="s">
        <v>327</v>
      </c>
      <c r="BX909" s="26" t="s">
        <v>327</v>
      </c>
      <c r="BY909" s="26" t="s">
        <v>327</v>
      </c>
      <c r="BZ909" s="26" t="s">
        <v>327</v>
      </c>
      <c r="CC909" s="26" t="s">
        <v>327</v>
      </c>
      <c r="CD909" s="26" t="s">
        <v>327</v>
      </c>
      <c r="CE909" s="26" t="s">
        <v>327</v>
      </c>
      <c r="CF909" s="26" t="s">
        <v>327</v>
      </c>
      <c r="CI909" s="26" t="s">
        <v>327</v>
      </c>
      <c r="CJ909" s="26" t="s">
        <v>327</v>
      </c>
      <c r="CK909" s="26" t="s">
        <v>327</v>
      </c>
      <c r="CL909" s="26" t="s">
        <v>327</v>
      </c>
      <c r="CO909" s="26" t="s">
        <v>327</v>
      </c>
      <c r="CP909" s="26" t="s">
        <v>327</v>
      </c>
      <c r="CQ909" s="26" t="s">
        <v>327</v>
      </c>
      <c r="CR909" s="26" t="s">
        <v>327</v>
      </c>
      <c r="CU909" s="26" t="s">
        <v>327</v>
      </c>
      <c r="CV909" s="26" t="s">
        <v>327</v>
      </c>
      <c r="CW909" s="26" t="s">
        <v>327</v>
      </c>
      <c r="CX909" s="26" t="s">
        <v>327</v>
      </c>
    </row>
    <row r="910" spans="5:102" x14ac:dyDescent="0.45">
      <c r="E910" s="26" t="s">
        <v>327</v>
      </c>
      <c r="F910" s="26" t="s">
        <v>327</v>
      </c>
      <c r="G910" s="26" t="s">
        <v>327</v>
      </c>
      <c r="H910" s="26" t="s">
        <v>327</v>
      </c>
      <c r="I910" s="26" t="s">
        <v>327</v>
      </c>
      <c r="J910" s="26" t="s">
        <v>327</v>
      </c>
      <c r="K910" s="26" t="s">
        <v>327</v>
      </c>
      <c r="L910" s="26" t="s">
        <v>327</v>
      </c>
      <c r="M910" s="26" t="s">
        <v>327</v>
      </c>
      <c r="O910" s="26" t="s">
        <v>327</v>
      </c>
      <c r="P910" s="26" t="s">
        <v>327</v>
      </c>
      <c r="Q910" s="26" t="s">
        <v>327</v>
      </c>
      <c r="R910" s="26" t="s">
        <v>327</v>
      </c>
      <c r="U910" s="26" t="s">
        <v>327</v>
      </c>
      <c r="V910" s="26" t="s">
        <v>327</v>
      </c>
      <c r="W910" s="26" t="s">
        <v>327</v>
      </c>
      <c r="X910" s="26" t="s">
        <v>327</v>
      </c>
      <c r="AA910" s="26" t="s">
        <v>327</v>
      </c>
      <c r="AB910" s="26" t="s">
        <v>327</v>
      </c>
      <c r="AC910" s="26" t="s">
        <v>327</v>
      </c>
      <c r="AD910" s="26" t="s">
        <v>327</v>
      </c>
      <c r="AG910" s="26" t="s">
        <v>327</v>
      </c>
      <c r="AH910" s="26" t="s">
        <v>327</v>
      </c>
      <c r="AI910" s="26" t="s">
        <v>327</v>
      </c>
      <c r="AJ910" s="26" t="s">
        <v>327</v>
      </c>
      <c r="AM910" s="26" t="s">
        <v>327</v>
      </c>
      <c r="AN910" s="26" t="s">
        <v>327</v>
      </c>
      <c r="AO910" s="26" t="s">
        <v>327</v>
      </c>
      <c r="AP910" s="26" t="s">
        <v>327</v>
      </c>
      <c r="AS910" s="26" t="s">
        <v>327</v>
      </c>
      <c r="AT910" s="26" t="s">
        <v>327</v>
      </c>
      <c r="AU910" s="26" t="s">
        <v>327</v>
      </c>
      <c r="AV910" s="26" t="s">
        <v>327</v>
      </c>
      <c r="AY910" s="26" t="s">
        <v>327</v>
      </c>
      <c r="AZ910" s="26" t="s">
        <v>327</v>
      </c>
      <c r="BA910" s="26" t="s">
        <v>327</v>
      </c>
      <c r="BB910" s="26" t="s">
        <v>327</v>
      </c>
      <c r="BE910" s="26" t="s">
        <v>327</v>
      </c>
      <c r="BF910" s="26" t="s">
        <v>327</v>
      </c>
      <c r="BG910" s="26" t="s">
        <v>327</v>
      </c>
      <c r="BH910" s="26" t="s">
        <v>327</v>
      </c>
      <c r="BK910" s="26" t="s">
        <v>327</v>
      </c>
      <c r="BL910" s="26" t="s">
        <v>327</v>
      </c>
      <c r="BM910" s="26" t="s">
        <v>327</v>
      </c>
      <c r="BN910" s="26" t="s">
        <v>327</v>
      </c>
      <c r="BQ910" s="26" t="s">
        <v>327</v>
      </c>
      <c r="BR910" s="26" t="s">
        <v>327</v>
      </c>
      <c r="BS910" s="26" t="s">
        <v>327</v>
      </c>
      <c r="BT910" s="26" t="s">
        <v>327</v>
      </c>
      <c r="BW910" s="26" t="s">
        <v>327</v>
      </c>
      <c r="BX910" s="26" t="s">
        <v>327</v>
      </c>
      <c r="BY910" s="26" t="s">
        <v>327</v>
      </c>
      <c r="BZ910" s="26" t="s">
        <v>327</v>
      </c>
      <c r="CC910" s="26" t="s">
        <v>327</v>
      </c>
      <c r="CD910" s="26" t="s">
        <v>327</v>
      </c>
      <c r="CE910" s="26" t="s">
        <v>327</v>
      </c>
      <c r="CF910" s="26" t="s">
        <v>327</v>
      </c>
      <c r="CI910" s="26" t="s">
        <v>327</v>
      </c>
      <c r="CJ910" s="26" t="s">
        <v>327</v>
      </c>
      <c r="CK910" s="26" t="s">
        <v>327</v>
      </c>
      <c r="CL910" s="26" t="s">
        <v>327</v>
      </c>
      <c r="CO910" s="26" t="s">
        <v>327</v>
      </c>
      <c r="CP910" s="26" t="s">
        <v>327</v>
      </c>
      <c r="CQ910" s="26" t="s">
        <v>327</v>
      </c>
      <c r="CR910" s="26" t="s">
        <v>327</v>
      </c>
      <c r="CU910" s="26" t="s">
        <v>327</v>
      </c>
      <c r="CV910" s="26" t="s">
        <v>327</v>
      </c>
      <c r="CW910" s="26" t="s">
        <v>327</v>
      </c>
      <c r="CX910" s="26" t="s">
        <v>327</v>
      </c>
    </row>
    <row r="911" spans="5:102" x14ac:dyDescent="0.45">
      <c r="E911" s="26" t="s">
        <v>327</v>
      </c>
      <c r="F911" s="26" t="s">
        <v>327</v>
      </c>
      <c r="G911" s="26" t="s">
        <v>327</v>
      </c>
      <c r="H911" s="26" t="s">
        <v>327</v>
      </c>
      <c r="I911" s="26" t="s">
        <v>327</v>
      </c>
      <c r="J911" s="26" t="s">
        <v>327</v>
      </c>
      <c r="K911" s="26" t="s">
        <v>327</v>
      </c>
      <c r="L911" s="26" t="s">
        <v>327</v>
      </c>
      <c r="M911" s="26" t="s">
        <v>327</v>
      </c>
      <c r="O911" s="26" t="s">
        <v>327</v>
      </c>
      <c r="P911" s="26" t="s">
        <v>327</v>
      </c>
      <c r="Q911" s="26" t="s">
        <v>327</v>
      </c>
      <c r="R911" s="26" t="s">
        <v>327</v>
      </c>
      <c r="U911" s="26" t="s">
        <v>327</v>
      </c>
      <c r="V911" s="26" t="s">
        <v>327</v>
      </c>
      <c r="W911" s="26" t="s">
        <v>327</v>
      </c>
      <c r="X911" s="26" t="s">
        <v>327</v>
      </c>
      <c r="AA911" s="26" t="s">
        <v>327</v>
      </c>
      <c r="AB911" s="26" t="s">
        <v>327</v>
      </c>
      <c r="AC911" s="26" t="s">
        <v>327</v>
      </c>
      <c r="AD911" s="26" t="s">
        <v>327</v>
      </c>
      <c r="AG911" s="26" t="s">
        <v>327</v>
      </c>
      <c r="AH911" s="26" t="s">
        <v>327</v>
      </c>
      <c r="AI911" s="26" t="s">
        <v>327</v>
      </c>
      <c r="AJ911" s="26" t="s">
        <v>327</v>
      </c>
      <c r="AM911" s="26" t="s">
        <v>327</v>
      </c>
      <c r="AN911" s="26" t="s">
        <v>327</v>
      </c>
      <c r="AO911" s="26" t="s">
        <v>327</v>
      </c>
      <c r="AP911" s="26" t="s">
        <v>327</v>
      </c>
      <c r="AS911" s="26" t="s">
        <v>327</v>
      </c>
      <c r="AT911" s="26" t="s">
        <v>327</v>
      </c>
      <c r="AU911" s="26" t="s">
        <v>327</v>
      </c>
      <c r="AV911" s="26" t="s">
        <v>327</v>
      </c>
      <c r="AY911" s="26" t="s">
        <v>327</v>
      </c>
      <c r="AZ911" s="26" t="s">
        <v>327</v>
      </c>
      <c r="BA911" s="26" t="s">
        <v>327</v>
      </c>
      <c r="BB911" s="26" t="s">
        <v>327</v>
      </c>
      <c r="BE911" s="26" t="s">
        <v>327</v>
      </c>
      <c r="BF911" s="26" t="s">
        <v>327</v>
      </c>
      <c r="BG911" s="26" t="s">
        <v>327</v>
      </c>
      <c r="BH911" s="26" t="s">
        <v>327</v>
      </c>
      <c r="BK911" s="26" t="s">
        <v>327</v>
      </c>
      <c r="BL911" s="26" t="s">
        <v>327</v>
      </c>
      <c r="BM911" s="26" t="s">
        <v>327</v>
      </c>
      <c r="BN911" s="26" t="s">
        <v>327</v>
      </c>
      <c r="BQ911" s="26" t="s">
        <v>327</v>
      </c>
      <c r="BR911" s="26" t="s">
        <v>327</v>
      </c>
      <c r="BS911" s="26" t="s">
        <v>327</v>
      </c>
      <c r="BT911" s="26" t="s">
        <v>327</v>
      </c>
      <c r="BW911" s="26" t="s">
        <v>327</v>
      </c>
      <c r="BX911" s="26" t="s">
        <v>327</v>
      </c>
      <c r="BY911" s="26" t="s">
        <v>327</v>
      </c>
      <c r="BZ911" s="26" t="s">
        <v>327</v>
      </c>
      <c r="CC911" s="26" t="s">
        <v>327</v>
      </c>
      <c r="CD911" s="26" t="s">
        <v>327</v>
      </c>
      <c r="CE911" s="26" t="s">
        <v>327</v>
      </c>
      <c r="CF911" s="26" t="s">
        <v>327</v>
      </c>
      <c r="CI911" s="26" t="s">
        <v>327</v>
      </c>
      <c r="CJ911" s="26" t="s">
        <v>327</v>
      </c>
      <c r="CK911" s="26" t="s">
        <v>327</v>
      </c>
      <c r="CL911" s="26" t="s">
        <v>327</v>
      </c>
      <c r="CO911" s="26" t="s">
        <v>327</v>
      </c>
      <c r="CP911" s="26" t="s">
        <v>327</v>
      </c>
      <c r="CQ911" s="26" t="s">
        <v>327</v>
      </c>
      <c r="CR911" s="26" t="s">
        <v>327</v>
      </c>
      <c r="CU911" s="26" t="s">
        <v>327</v>
      </c>
      <c r="CV911" s="26" t="s">
        <v>327</v>
      </c>
      <c r="CW911" s="26" t="s">
        <v>327</v>
      </c>
      <c r="CX911" s="26" t="s">
        <v>327</v>
      </c>
    </row>
    <row r="912" spans="5:102" x14ac:dyDescent="0.45">
      <c r="E912" s="26" t="s">
        <v>327</v>
      </c>
      <c r="F912" s="26" t="s">
        <v>327</v>
      </c>
      <c r="G912" s="26" t="s">
        <v>327</v>
      </c>
      <c r="H912" s="26" t="s">
        <v>327</v>
      </c>
      <c r="I912" s="26" t="s">
        <v>327</v>
      </c>
      <c r="J912" s="26" t="s">
        <v>327</v>
      </c>
      <c r="K912" s="26" t="s">
        <v>327</v>
      </c>
      <c r="L912" s="26" t="s">
        <v>327</v>
      </c>
      <c r="M912" s="26" t="s">
        <v>327</v>
      </c>
      <c r="O912" s="26" t="s">
        <v>327</v>
      </c>
      <c r="P912" s="26" t="s">
        <v>327</v>
      </c>
      <c r="Q912" s="26" t="s">
        <v>327</v>
      </c>
      <c r="R912" s="26" t="s">
        <v>327</v>
      </c>
      <c r="U912" s="26" t="s">
        <v>327</v>
      </c>
      <c r="V912" s="26" t="s">
        <v>327</v>
      </c>
      <c r="W912" s="26" t="s">
        <v>327</v>
      </c>
      <c r="X912" s="26" t="s">
        <v>327</v>
      </c>
      <c r="AA912" s="26" t="s">
        <v>327</v>
      </c>
      <c r="AB912" s="26" t="s">
        <v>327</v>
      </c>
      <c r="AC912" s="26" t="s">
        <v>327</v>
      </c>
      <c r="AD912" s="26" t="s">
        <v>327</v>
      </c>
      <c r="AG912" s="26" t="s">
        <v>327</v>
      </c>
      <c r="AH912" s="26" t="s">
        <v>327</v>
      </c>
      <c r="AI912" s="26" t="s">
        <v>327</v>
      </c>
      <c r="AJ912" s="26" t="s">
        <v>327</v>
      </c>
      <c r="AM912" s="26" t="s">
        <v>327</v>
      </c>
      <c r="AN912" s="26" t="s">
        <v>327</v>
      </c>
      <c r="AO912" s="26" t="s">
        <v>327</v>
      </c>
      <c r="AP912" s="26" t="s">
        <v>327</v>
      </c>
      <c r="AS912" s="26" t="s">
        <v>327</v>
      </c>
      <c r="AT912" s="26" t="s">
        <v>327</v>
      </c>
      <c r="AU912" s="26" t="s">
        <v>327</v>
      </c>
      <c r="AV912" s="26" t="s">
        <v>327</v>
      </c>
      <c r="AY912" s="26" t="s">
        <v>327</v>
      </c>
      <c r="AZ912" s="26" t="s">
        <v>327</v>
      </c>
      <c r="BA912" s="26" t="s">
        <v>327</v>
      </c>
      <c r="BB912" s="26" t="s">
        <v>327</v>
      </c>
      <c r="BE912" s="26" t="s">
        <v>327</v>
      </c>
      <c r="BF912" s="26" t="s">
        <v>327</v>
      </c>
      <c r="BG912" s="26" t="s">
        <v>327</v>
      </c>
      <c r="BH912" s="26" t="s">
        <v>327</v>
      </c>
      <c r="BK912" s="26" t="s">
        <v>327</v>
      </c>
      <c r="BL912" s="26" t="s">
        <v>327</v>
      </c>
      <c r="BM912" s="26" t="s">
        <v>327</v>
      </c>
      <c r="BN912" s="26" t="s">
        <v>327</v>
      </c>
      <c r="BQ912" s="26" t="s">
        <v>327</v>
      </c>
      <c r="BR912" s="26" t="s">
        <v>327</v>
      </c>
      <c r="BS912" s="26" t="s">
        <v>327</v>
      </c>
      <c r="BT912" s="26" t="s">
        <v>327</v>
      </c>
      <c r="BW912" s="26" t="s">
        <v>327</v>
      </c>
      <c r="BX912" s="26" t="s">
        <v>327</v>
      </c>
      <c r="BY912" s="26" t="s">
        <v>327</v>
      </c>
      <c r="BZ912" s="26" t="s">
        <v>327</v>
      </c>
      <c r="CC912" s="26" t="s">
        <v>327</v>
      </c>
      <c r="CD912" s="26" t="s">
        <v>327</v>
      </c>
      <c r="CE912" s="26" t="s">
        <v>327</v>
      </c>
      <c r="CF912" s="26" t="s">
        <v>327</v>
      </c>
      <c r="CI912" s="26" t="s">
        <v>327</v>
      </c>
      <c r="CJ912" s="26" t="s">
        <v>327</v>
      </c>
      <c r="CK912" s="26" t="s">
        <v>327</v>
      </c>
      <c r="CL912" s="26" t="s">
        <v>327</v>
      </c>
      <c r="CO912" s="26" t="s">
        <v>327</v>
      </c>
      <c r="CP912" s="26" t="s">
        <v>327</v>
      </c>
      <c r="CQ912" s="26" t="s">
        <v>327</v>
      </c>
      <c r="CR912" s="26" t="s">
        <v>327</v>
      </c>
      <c r="CU912" s="26" t="s">
        <v>327</v>
      </c>
      <c r="CV912" s="26" t="s">
        <v>327</v>
      </c>
      <c r="CW912" s="26" t="s">
        <v>327</v>
      </c>
      <c r="CX912" s="26" t="s">
        <v>327</v>
      </c>
    </row>
    <row r="913" spans="5:102" x14ac:dyDescent="0.45">
      <c r="E913" s="26" t="s">
        <v>327</v>
      </c>
      <c r="F913" s="26" t="s">
        <v>327</v>
      </c>
      <c r="G913" s="26" t="s">
        <v>327</v>
      </c>
      <c r="H913" s="26" t="s">
        <v>327</v>
      </c>
      <c r="I913" s="26" t="s">
        <v>327</v>
      </c>
      <c r="J913" s="26" t="s">
        <v>327</v>
      </c>
      <c r="K913" s="26" t="s">
        <v>327</v>
      </c>
      <c r="L913" s="26" t="s">
        <v>327</v>
      </c>
      <c r="M913" s="26" t="s">
        <v>327</v>
      </c>
      <c r="O913" s="26" t="s">
        <v>327</v>
      </c>
      <c r="P913" s="26" t="s">
        <v>327</v>
      </c>
      <c r="Q913" s="26" t="s">
        <v>327</v>
      </c>
      <c r="R913" s="26" t="s">
        <v>327</v>
      </c>
      <c r="U913" s="26" t="s">
        <v>327</v>
      </c>
      <c r="V913" s="26" t="s">
        <v>327</v>
      </c>
      <c r="W913" s="26" t="s">
        <v>327</v>
      </c>
      <c r="X913" s="26" t="s">
        <v>327</v>
      </c>
      <c r="AA913" s="26" t="s">
        <v>327</v>
      </c>
      <c r="AB913" s="26" t="s">
        <v>327</v>
      </c>
      <c r="AC913" s="26" t="s">
        <v>327</v>
      </c>
      <c r="AD913" s="26" t="s">
        <v>327</v>
      </c>
      <c r="AG913" s="26" t="s">
        <v>327</v>
      </c>
      <c r="AH913" s="26" t="s">
        <v>327</v>
      </c>
      <c r="AI913" s="26" t="s">
        <v>327</v>
      </c>
      <c r="AJ913" s="26" t="s">
        <v>327</v>
      </c>
      <c r="AM913" s="26" t="s">
        <v>327</v>
      </c>
      <c r="AN913" s="26" t="s">
        <v>327</v>
      </c>
      <c r="AO913" s="26" t="s">
        <v>327</v>
      </c>
      <c r="AP913" s="26" t="s">
        <v>327</v>
      </c>
      <c r="AS913" s="26" t="s">
        <v>327</v>
      </c>
      <c r="AT913" s="26" t="s">
        <v>327</v>
      </c>
      <c r="AU913" s="26" t="s">
        <v>327</v>
      </c>
      <c r="AV913" s="26" t="s">
        <v>327</v>
      </c>
      <c r="AY913" s="26" t="s">
        <v>327</v>
      </c>
      <c r="AZ913" s="26" t="s">
        <v>327</v>
      </c>
      <c r="BA913" s="26" t="s">
        <v>327</v>
      </c>
      <c r="BB913" s="26" t="s">
        <v>327</v>
      </c>
      <c r="BE913" s="26" t="s">
        <v>327</v>
      </c>
      <c r="BF913" s="26" t="s">
        <v>327</v>
      </c>
      <c r="BG913" s="26" t="s">
        <v>327</v>
      </c>
      <c r="BH913" s="26" t="s">
        <v>327</v>
      </c>
      <c r="BK913" s="26" t="s">
        <v>327</v>
      </c>
      <c r="BL913" s="26" t="s">
        <v>327</v>
      </c>
      <c r="BM913" s="26" t="s">
        <v>327</v>
      </c>
      <c r="BN913" s="26" t="s">
        <v>327</v>
      </c>
      <c r="BQ913" s="26" t="s">
        <v>327</v>
      </c>
      <c r="BR913" s="26" t="s">
        <v>327</v>
      </c>
      <c r="BS913" s="26" t="s">
        <v>327</v>
      </c>
      <c r="BT913" s="26" t="s">
        <v>327</v>
      </c>
      <c r="BW913" s="26" t="s">
        <v>327</v>
      </c>
      <c r="BX913" s="26" t="s">
        <v>327</v>
      </c>
      <c r="BY913" s="26" t="s">
        <v>327</v>
      </c>
      <c r="BZ913" s="26" t="s">
        <v>327</v>
      </c>
      <c r="CC913" s="26" t="s">
        <v>327</v>
      </c>
      <c r="CD913" s="26" t="s">
        <v>327</v>
      </c>
      <c r="CE913" s="26" t="s">
        <v>327</v>
      </c>
      <c r="CF913" s="26" t="s">
        <v>327</v>
      </c>
      <c r="CI913" s="26" t="s">
        <v>327</v>
      </c>
      <c r="CJ913" s="26" t="s">
        <v>327</v>
      </c>
      <c r="CK913" s="26" t="s">
        <v>327</v>
      </c>
      <c r="CL913" s="26" t="s">
        <v>327</v>
      </c>
      <c r="CO913" s="26" t="s">
        <v>327</v>
      </c>
      <c r="CP913" s="26" t="s">
        <v>327</v>
      </c>
      <c r="CQ913" s="26" t="s">
        <v>327</v>
      </c>
      <c r="CR913" s="26" t="s">
        <v>327</v>
      </c>
      <c r="CU913" s="26" t="s">
        <v>327</v>
      </c>
      <c r="CV913" s="26" t="s">
        <v>327</v>
      </c>
      <c r="CW913" s="26" t="s">
        <v>327</v>
      </c>
      <c r="CX913" s="26" t="s">
        <v>327</v>
      </c>
    </row>
    <row r="914" spans="5:102" x14ac:dyDescent="0.45">
      <c r="E914" s="26" t="s">
        <v>327</v>
      </c>
      <c r="F914" s="26" t="s">
        <v>327</v>
      </c>
      <c r="G914" s="26" t="s">
        <v>327</v>
      </c>
      <c r="H914" s="26" t="s">
        <v>327</v>
      </c>
      <c r="I914" s="26" t="s">
        <v>327</v>
      </c>
      <c r="J914" s="26" t="s">
        <v>327</v>
      </c>
      <c r="K914" s="26" t="s">
        <v>327</v>
      </c>
      <c r="L914" s="26" t="s">
        <v>327</v>
      </c>
      <c r="M914" s="26" t="s">
        <v>327</v>
      </c>
      <c r="O914" s="26" t="s">
        <v>327</v>
      </c>
      <c r="P914" s="26" t="s">
        <v>327</v>
      </c>
      <c r="Q914" s="26" t="s">
        <v>327</v>
      </c>
      <c r="R914" s="26" t="s">
        <v>327</v>
      </c>
      <c r="U914" s="26" t="s">
        <v>327</v>
      </c>
      <c r="V914" s="26" t="s">
        <v>327</v>
      </c>
      <c r="W914" s="26" t="s">
        <v>327</v>
      </c>
      <c r="X914" s="26" t="s">
        <v>327</v>
      </c>
      <c r="AA914" s="26" t="s">
        <v>327</v>
      </c>
      <c r="AB914" s="26" t="s">
        <v>327</v>
      </c>
      <c r="AC914" s="26" t="s">
        <v>327</v>
      </c>
      <c r="AD914" s="26" t="s">
        <v>327</v>
      </c>
      <c r="AG914" s="26" t="s">
        <v>327</v>
      </c>
      <c r="AH914" s="26" t="s">
        <v>327</v>
      </c>
      <c r="AI914" s="26" t="s">
        <v>327</v>
      </c>
      <c r="AJ914" s="26" t="s">
        <v>327</v>
      </c>
      <c r="AM914" s="26" t="s">
        <v>327</v>
      </c>
      <c r="AN914" s="26" t="s">
        <v>327</v>
      </c>
      <c r="AO914" s="26" t="s">
        <v>327</v>
      </c>
      <c r="AP914" s="26" t="s">
        <v>327</v>
      </c>
      <c r="AS914" s="26" t="s">
        <v>327</v>
      </c>
      <c r="AT914" s="26" t="s">
        <v>327</v>
      </c>
      <c r="AU914" s="26" t="s">
        <v>327</v>
      </c>
      <c r="AV914" s="26" t="s">
        <v>327</v>
      </c>
      <c r="AY914" s="26" t="s">
        <v>327</v>
      </c>
      <c r="AZ914" s="26" t="s">
        <v>327</v>
      </c>
      <c r="BA914" s="26" t="s">
        <v>327</v>
      </c>
      <c r="BB914" s="26" t="s">
        <v>327</v>
      </c>
      <c r="BE914" s="26" t="s">
        <v>327</v>
      </c>
      <c r="BF914" s="26" t="s">
        <v>327</v>
      </c>
      <c r="BG914" s="26" t="s">
        <v>327</v>
      </c>
      <c r="BH914" s="26" t="s">
        <v>327</v>
      </c>
      <c r="BK914" s="26" t="s">
        <v>327</v>
      </c>
      <c r="BL914" s="26" t="s">
        <v>327</v>
      </c>
      <c r="BM914" s="26" t="s">
        <v>327</v>
      </c>
      <c r="BN914" s="26" t="s">
        <v>327</v>
      </c>
      <c r="BQ914" s="26" t="s">
        <v>327</v>
      </c>
      <c r="BR914" s="26" t="s">
        <v>327</v>
      </c>
      <c r="BS914" s="26" t="s">
        <v>327</v>
      </c>
      <c r="BT914" s="26" t="s">
        <v>327</v>
      </c>
      <c r="BW914" s="26" t="s">
        <v>327</v>
      </c>
      <c r="BX914" s="26" t="s">
        <v>327</v>
      </c>
      <c r="BY914" s="26" t="s">
        <v>327</v>
      </c>
      <c r="BZ914" s="26" t="s">
        <v>327</v>
      </c>
      <c r="CC914" s="26" t="s">
        <v>327</v>
      </c>
      <c r="CD914" s="26" t="s">
        <v>327</v>
      </c>
      <c r="CE914" s="26" t="s">
        <v>327</v>
      </c>
      <c r="CF914" s="26" t="s">
        <v>327</v>
      </c>
      <c r="CI914" s="26" t="s">
        <v>327</v>
      </c>
      <c r="CJ914" s="26" t="s">
        <v>327</v>
      </c>
      <c r="CK914" s="26" t="s">
        <v>327</v>
      </c>
      <c r="CL914" s="26" t="s">
        <v>327</v>
      </c>
      <c r="CO914" s="26" t="s">
        <v>327</v>
      </c>
      <c r="CP914" s="26" t="s">
        <v>327</v>
      </c>
      <c r="CQ914" s="26" t="s">
        <v>327</v>
      </c>
      <c r="CR914" s="26" t="s">
        <v>327</v>
      </c>
      <c r="CU914" s="26" t="s">
        <v>327</v>
      </c>
      <c r="CV914" s="26" t="s">
        <v>327</v>
      </c>
      <c r="CW914" s="26" t="s">
        <v>327</v>
      </c>
      <c r="CX914" s="26" t="s">
        <v>327</v>
      </c>
    </row>
    <row r="915" spans="5:102" x14ac:dyDescent="0.45">
      <c r="E915" s="26" t="s">
        <v>327</v>
      </c>
      <c r="F915" s="26" t="s">
        <v>327</v>
      </c>
      <c r="G915" s="26" t="s">
        <v>327</v>
      </c>
      <c r="H915" s="26" t="s">
        <v>327</v>
      </c>
      <c r="I915" s="26" t="s">
        <v>327</v>
      </c>
      <c r="J915" s="26" t="s">
        <v>327</v>
      </c>
      <c r="K915" s="26" t="s">
        <v>327</v>
      </c>
      <c r="L915" s="26" t="s">
        <v>327</v>
      </c>
      <c r="M915" s="26" t="s">
        <v>327</v>
      </c>
      <c r="O915" s="26" t="s">
        <v>327</v>
      </c>
      <c r="P915" s="26" t="s">
        <v>327</v>
      </c>
      <c r="Q915" s="26" t="s">
        <v>327</v>
      </c>
      <c r="R915" s="26" t="s">
        <v>327</v>
      </c>
      <c r="U915" s="26" t="s">
        <v>327</v>
      </c>
      <c r="V915" s="26" t="s">
        <v>327</v>
      </c>
      <c r="W915" s="26" t="s">
        <v>327</v>
      </c>
      <c r="X915" s="26" t="s">
        <v>327</v>
      </c>
      <c r="AA915" s="26" t="s">
        <v>327</v>
      </c>
      <c r="AB915" s="26" t="s">
        <v>327</v>
      </c>
      <c r="AC915" s="26" t="s">
        <v>327</v>
      </c>
      <c r="AD915" s="26" t="s">
        <v>327</v>
      </c>
      <c r="AG915" s="26" t="s">
        <v>327</v>
      </c>
      <c r="AH915" s="26" t="s">
        <v>327</v>
      </c>
      <c r="AI915" s="26" t="s">
        <v>327</v>
      </c>
      <c r="AJ915" s="26" t="s">
        <v>327</v>
      </c>
      <c r="AM915" s="26" t="s">
        <v>327</v>
      </c>
      <c r="AN915" s="26" t="s">
        <v>327</v>
      </c>
      <c r="AO915" s="26" t="s">
        <v>327</v>
      </c>
      <c r="AP915" s="26" t="s">
        <v>327</v>
      </c>
      <c r="AS915" s="26" t="s">
        <v>327</v>
      </c>
      <c r="AT915" s="26" t="s">
        <v>327</v>
      </c>
      <c r="AU915" s="26" t="s">
        <v>327</v>
      </c>
      <c r="AV915" s="26" t="s">
        <v>327</v>
      </c>
      <c r="AY915" s="26" t="s">
        <v>327</v>
      </c>
      <c r="AZ915" s="26" t="s">
        <v>327</v>
      </c>
      <c r="BA915" s="26" t="s">
        <v>327</v>
      </c>
      <c r="BB915" s="26" t="s">
        <v>327</v>
      </c>
      <c r="BE915" s="26" t="s">
        <v>327</v>
      </c>
      <c r="BF915" s="26" t="s">
        <v>327</v>
      </c>
      <c r="BG915" s="26" t="s">
        <v>327</v>
      </c>
      <c r="BH915" s="26" t="s">
        <v>327</v>
      </c>
      <c r="BK915" s="26" t="s">
        <v>327</v>
      </c>
      <c r="BL915" s="26" t="s">
        <v>327</v>
      </c>
      <c r="BM915" s="26" t="s">
        <v>327</v>
      </c>
      <c r="BN915" s="26" t="s">
        <v>327</v>
      </c>
      <c r="BQ915" s="26" t="s">
        <v>327</v>
      </c>
      <c r="BR915" s="26" t="s">
        <v>327</v>
      </c>
      <c r="BS915" s="26" t="s">
        <v>327</v>
      </c>
      <c r="BT915" s="26" t="s">
        <v>327</v>
      </c>
      <c r="BW915" s="26" t="s">
        <v>327</v>
      </c>
      <c r="BX915" s="26" t="s">
        <v>327</v>
      </c>
      <c r="BY915" s="26" t="s">
        <v>327</v>
      </c>
      <c r="BZ915" s="26" t="s">
        <v>327</v>
      </c>
      <c r="CC915" s="26" t="s">
        <v>327</v>
      </c>
      <c r="CD915" s="26" t="s">
        <v>327</v>
      </c>
      <c r="CE915" s="26" t="s">
        <v>327</v>
      </c>
      <c r="CF915" s="26" t="s">
        <v>327</v>
      </c>
      <c r="CI915" s="26" t="s">
        <v>327</v>
      </c>
      <c r="CJ915" s="26" t="s">
        <v>327</v>
      </c>
      <c r="CK915" s="26" t="s">
        <v>327</v>
      </c>
      <c r="CL915" s="26" t="s">
        <v>327</v>
      </c>
      <c r="CO915" s="26" t="s">
        <v>327</v>
      </c>
      <c r="CP915" s="26" t="s">
        <v>327</v>
      </c>
      <c r="CQ915" s="26" t="s">
        <v>327</v>
      </c>
      <c r="CR915" s="26" t="s">
        <v>327</v>
      </c>
      <c r="CU915" s="26" t="s">
        <v>327</v>
      </c>
      <c r="CV915" s="26" t="s">
        <v>327</v>
      </c>
      <c r="CW915" s="26" t="s">
        <v>327</v>
      </c>
      <c r="CX915" s="26" t="s">
        <v>327</v>
      </c>
    </row>
    <row r="916" spans="5:102" x14ac:dyDescent="0.45">
      <c r="E916" s="26" t="s">
        <v>327</v>
      </c>
      <c r="F916" s="26" t="s">
        <v>327</v>
      </c>
      <c r="G916" s="26" t="s">
        <v>327</v>
      </c>
      <c r="H916" s="26" t="s">
        <v>327</v>
      </c>
      <c r="I916" s="26" t="s">
        <v>327</v>
      </c>
      <c r="J916" s="26" t="s">
        <v>327</v>
      </c>
      <c r="K916" s="26" t="s">
        <v>327</v>
      </c>
      <c r="L916" s="26" t="s">
        <v>327</v>
      </c>
      <c r="M916" s="26" t="s">
        <v>327</v>
      </c>
      <c r="O916" s="26" t="s">
        <v>327</v>
      </c>
      <c r="P916" s="26" t="s">
        <v>327</v>
      </c>
      <c r="Q916" s="26" t="s">
        <v>327</v>
      </c>
      <c r="R916" s="26" t="s">
        <v>327</v>
      </c>
      <c r="U916" s="26" t="s">
        <v>327</v>
      </c>
      <c r="V916" s="26" t="s">
        <v>327</v>
      </c>
      <c r="W916" s="26" t="s">
        <v>327</v>
      </c>
      <c r="X916" s="26" t="s">
        <v>327</v>
      </c>
      <c r="AA916" s="26" t="s">
        <v>327</v>
      </c>
      <c r="AB916" s="26" t="s">
        <v>327</v>
      </c>
      <c r="AC916" s="26" t="s">
        <v>327</v>
      </c>
      <c r="AD916" s="26" t="s">
        <v>327</v>
      </c>
      <c r="AG916" s="26" t="s">
        <v>327</v>
      </c>
      <c r="AH916" s="26" t="s">
        <v>327</v>
      </c>
      <c r="AI916" s="26" t="s">
        <v>327</v>
      </c>
      <c r="AJ916" s="26" t="s">
        <v>327</v>
      </c>
      <c r="AM916" s="26" t="s">
        <v>327</v>
      </c>
      <c r="AN916" s="26" t="s">
        <v>327</v>
      </c>
      <c r="AO916" s="26" t="s">
        <v>327</v>
      </c>
      <c r="AP916" s="26" t="s">
        <v>327</v>
      </c>
      <c r="AS916" s="26" t="s">
        <v>327</v>
      </c>
      <c r="AT916" s="26" t="s">
        <v>327</v>
      </c>
      <c r="AU916" s="26" t="s">
        <v>327</v>
      </c>
      <c r="AV916" s="26" t="s">
        <v>327</v>
      </c>
      <c r="AY916" s="26" t="s">
        <v>327</v>
      </c>
      <c r="AZ916" s="26" t="s">
        <v>327</v>
      </c>
      <c r="BA916" s="26" t="s">
        <v>327</v>
      </c>
      <c r="BB916" s="26" t="s">
        <v>327</v>
      </c>
      <c r="BE916" s="26" t="s">
        <v>327</v>
      </c>
      <c r="BF916" s="26" t="s">
        <v>327</v>
      </c>
      <c r="BG916" s="26" t="s">
        <v>327</v>
      </c>
      <c r="BH916" s="26" t="s">
        <v>327</v>
      </c>
      <c r="BK916" s="26" t="s">
        <v>327</v>
      </c>
      <c r="BL916" s="26" t="s">
        <v>327</v>
      </c>
      <c r="BM916" s="26" t="s">
        <v>327</v>
      </c>
      <c r="BN916" s="26" t="s">
        <v>327</v>
      </c>
      <c r="BQ916" s="26" t="s">
        <v>327</v>
      </c>
      <c r="BR916" s="26" t="s">
        <v>327</v>
      </c>
      <c r="BS916" s="26" t="s">
        <v>327</v>
      </c>
      <c r="BT916" s="26" t="s">
        <v>327</v>
      </c>
      <c r="BW916" s="26" t="s">
        <v>327</v>
      </c>
      <c r="BX916" s="26" t="s">
        <v>327</v>
      </c>
      <c r="BY916" s="26" t="s">
        <v>327</v>
      </c>
      <c r="BZ916" s="26" t="s">
        <v>327</v>
      </c>
      <c r="CC916" s="26" t="s">
        <v>327</v>
      </c>
      <c r="CD916" s="26" t="s">
        <v>327</v>
      </c>
      <c r="CE916" s="26" t="s">
        <v>327</v>
      </c>
      <c r="CF916" s="26" t="s">
        <v>327</v>
      </c>
      <c r="CI916" s="26" t="s">
        <v>327</v>
      </c>
      <c r="CJ916" s="26" t="s">
        <v>327</v>
      </c>
      <c r="CK916" s="26" t="s">
        <v>327</v>
      </c>
      <c r="CL916" s="26" t="s">
        <v>327</v>
      </c>
      <c r="CO916" s="26" t="s">
        <v>327</v>
      </c>
      <c r="CP916" s="26" t="s">
        <v>327</v>
      </c>
      <c r="CQ916" s="26" t="s">
        <v>327</v>
      </c>
      <c r="CR916" s="26" t="s">
        <v>327</v>
      </c>
      <c r="CU916" s="26" t="s">
        <v>327</v>
      </c>
      <c r="CV916" s="26" t="s">
        <v>327</v>
      </c>
      <c r="CW916" s="26" t="s">
        <v>327</v>
      </c>
      <c r="CX916" s="26" t="s">
        <v>327</v>
      </c>
    </row>
    <row r="917" spans="5:102" x14ac:dyDescent="0.45">
      <c r="E917" s="26" t="s">
        <v>327</v>
      </c>
      <c r="F917" s="26" t="s">
        <v>327</v>
      </c>
      <c r="G917" s="26" t="s">
        <v>327</v>
      </c>
      <c r="H917" s="26" t="s">
        <v>327</v>
      </c>
      <c r="I917" s="26" t="s">
        <v>327</v>
      </c>
      <c r="J917" s="26" t="s">
        <v>327</v>
      </c>
      <c r="K917" s="26" t="s">
        <v>327</v>
      </c>
      <c r="L917" s="26" t="s">
        <v>327</v>
      </c>
      <c r="M917" s="26" t="s">
        <v>327</v>
      </c>
      <c r="O917" s="26" t="s">
        <v>327</v>
      </c>
      <c r="P917" s="26" t="s">
        <v>327</v>
      </c>
      <c r="Q917" s="26" t="s">
        <v>327</v>
      </c>
      <c r="R917" s="26" t="s">
        <v>327</v>
      </c>
      <c r="U917" s="26" t="s">
        <v>327</v>
      </c>
      <c r="V917" s="26" t="s">
        <v>327</v>
      </c>
      <c r="W917" s="26" t="s">
        <v>327</v>
      </c>
      <c r="X917" s="26" t="s">
        <v>327</v>
      </c>
      <c r="AA917" s="26" t="s">
        <v>327</v>
      </c>
      <c r="AB917" s="26" t="s">
        <v>327</v>
      </c>
      <c r="AC917" s="26" t="s">
        <v>327</v>
      </c>
      <c r="AD917" s="26" t="s">
        <v>327</v>
      </c>
      <c r="AG917" s="26" t="s">
        <v>327</v>
      </c>
      <c r="AH917" s="26" t="s">
        <v>327</v>
      </c>
      <c r="AI917" s="26" t="s">
        <v>327</v>
      </c>
      <c r="AJ917" s="26" t="s">
        <v>327</v>
      </c>
      <c r="AM917" s="26" t="s">
        <v>327</v>
      </c>
      <c r="AN917" s="26" t="s">
        <v>327</v>
      </c>
      <c r="AO917" s="26" t="s">
        <v>327</v>
      </c>
      <c r="AP917" s="26" t="s">
        <v>327</v>
      </c>
      <c r="AS917" s="26" t="s">
        <v>327</v>
      </c>
      <c r="AT917" s="26" t="s">
        <v>327</v>
      </c>
      <c r="AU917" s="26" t="s">
        <v>327</v>
      </c>
      <c r="AV917" s="26" t="s">
        <v>327</v>
      </c>
      <c r="AY917" s="26" t="s">
        <v>327</v>
      </c>
      <c r="AZ917" s="26" t="s">
        <v>327</v>
      </c>
      <c r="BA917" s="26" t="s">
        <v>327</v>
      </c>
      <c r="BB917" s="26" t="s">
        <v>327</v>
      </c>
      <c r="BE917" s="26" t="s">
        <v>327</v>
      </c>
      <c r="BF917" s="26" t="s">
        <v>327</v>
      </c>
      <c r="BG917" s="26" t="s">
        <v>327</v>
      </c>
      <c r="BH917" s="26" t="s">
        <v>327</v>
      </c>
      <c r="BK917" s="26" t="s">
        <v>327</v>
      </c>
      <c r="BL917" s="26" t="s">
        <v>327</v>
      </c>
      <c r="BM917" s="26" t="s">
        <v>327</v>
      </c>
      <c r="BN917" s="26" t="s">
        <v>327</v>
      </c>
      <c r="BQ917" s="26" t="s">
        <v>327</v>
      </c>
      <c r="BR917" s="26" t="s">
        <v>327</v>
      </c>
      <c r="BS917" s="26" t="s">
        <v>327</v>
      </c>
      <c r="BT917" s="26" t="s">
        <v>327</v>
      </c>
      <c r="BW917" s="26" t="s">
        <v>327</v>
      </c>
      <c r="BX917" s="26" t="s">
        <v>327</v>
      </c>
      <c r="BY917" s="26" t="s">
        <v>327</v>
      </c>
      <c r="BZ917" s="26" t="s">
        <v>327</v>
      </c>
      <c r="CC917" s="26" t="s">
        <v>327</v>
      </c>
      <c r="CD917" s="26" t="s">
        <v>327</v>
      </c>
      <c r="CE917" s="26" t="s">
        <v>327</v>
      </c>
      <c r="CF917" s="26" t="s">
        <v>327</v>
      </c>
      <c r="CI917" s="26" t="s">
        <v>327</v>
      </c>
      <c r="CJ917" s="26" t="s">
        <v>327</v>
      </c>
      <c r="CK917" s="26" t="s">
        <v>327</v>
      </c>
      <c r="CL917" s="26" t="s">
        <v>327</v>
      </c>
      <c r="CO917" s="26" t="s">
        <v>327</v>
      </c>
      <c r="CP917" s="26" t="s">
        <v>327</v>
      </c>
      <c r="CQ917" s="26" t="s">
        <v>327</v>
      </c>
      <c r="CR917" s="26" t="s">
        <v>327</v>
      </c>
      <c r="CU917" s="26" t="s">
        <v>327</v>
      </c>
      <c r="CV917" s="26" t="s">
        <v>327</v>
      </c>
      <c r="CW917" s="26" t="s">
        <v>327</v>
      </c>
      <c r="CX917" s="26" t="s">
        <v>327</v>
      </c>
    </row>
    <row r="918" spans="5:102" x14ac:dyDescent="0.45">
      <c r="E918" s="26" t="s">
        <v>327</v>
      </c>
      <c r="F918" s="26" t="s">
        <v>327</v>
      </c>
      <c r="G918" s="26" t="s">
        <v>327</v>
      </c>
      <c r="H918" s="26" t="s">
        <v>327</v>
      </c>
      <c r="I918" s="26" t="s">
        <v>327</v>
      </c>
      <c r="J918" s="26" t="s">
        <v>327</v>
      </c>
      <c r="K918" s="26" t="s">
        <v>327</v>
      </c>
      <c r="L918" s="26" t="s">
        <v>327</v>
      </c>
      <c r="M918" s="26" t="s">
        <v>327</v>
      </c>
      <c r="O918" s="26" t="s">
        <v>327</v>
      </c>
      <c r="P918" s="26" t="s">
        <v>327</v>
      </c>
      <c r="Q918" s="26" t="s">
        <v>327</v>
      </c>
      <c r="R918" s="26" t="s">
        <v>327</v>
      </c>
      <c r="U918" s="26" t="s">
        <v>327</v>
      </c>
      <c r="V918" s="26" t="s">
        <v>327</v>
      </c>
      <c r="W918" s="26" t="s">
        <v>327</v>
      </c>
      <c r="X918" s="26" t="s">
        <v>327</v>
      </c>
      <c r="AA918" s="26" t="s">
        <v>327</v>
      </c>
      <c r="AB918" s="26" t="s">
        <v>327</v>
      </c>
      <c r="AC918" s="26" t="s">
        <v>327</v>
      </c>
      <c r="AD918" s="26" t="s">
        <v>327</v>
      </c>
      <c r="AG918" s="26" t="s">
        <v>327</v>
      </c>
      <c r="AH918" s="26" t="s">
        <v>327</v>
      </c>
      <c r="AI918" s="26" t="s">
        <v>327</v>
      </c>
      <c r="AJ918" s="26" t="s">
        <v>327</v>
      </c>
      <c r="AM918" s="26" t="s">
        <v>327</v>
      </c>
      <c r="AN918" s="26" t="s">
        <v>327</v>
      </c>
      <c r="AO918" s="26" t="s">
        <v>327</v>
      </c>
      <c r="AP918" s="26" t="s">
        <v>327</v>
      </c>
      <c r="AS918" s="26" t="s">
        <v>327</v>
      </c>
      <c r="AT918" s="26" t="s">
        <v>327</v>
      </c>
      <c r="AU918" s="26" t="s">
        <v>327</v>
      </c>
      <c r="AV918" s="26" t="s">
        <v>327</v>
      </c>
      <c r="AY918" s="26" t="s">
        <v>327</v>
      </c>
      <c r="AZ918" s="26" t="s">
        <v>327</v>
      </c>
      <c r="BA918" s="26" t="s">
        <v>327</v>
      </c>
      <c r="BB918" s="26" t="s">
        <v>327</v>
      </c>
      <c r="BE918" s="26" t="s">
        <v>327</v>
      </c>
      <c r="BF918" s="26" t="s">
        <v>327</v>
      </c>
      <c r="BG918" s="26" t="s">
        <v>327</v>
      </c>
      <c r="BH918" s="26" t="s">
        <v>327</v>
      </c>
      <c r="BK918" s="26" t="s">
        <v>327</v>
      </c>
      <c r="BL918" s="26" t="s">
        <v>327</v>
      </c>
      <c r="BM918" s="26" t="s">
        <v>327</v>
      </c>
      <c r="BN918" s="26" t="s">
        <v>327</v>
      </c>
      <c r="BQ918" s="26" t="s">
        <v>327</v>
      </c>
      <c r="BR918" s="26" t="s">
        <v>327</v>
      </c>
      <c r="BS918" s="26" t="s">
        <v>327</v>
      </c>
      <c r="BT918" s="26" t="s">
        <v>327</v>
      </c>
      <c r="BW918" s="26" t="s">
        <v>327</v>
      </c>
      <c r="BX918" s="26" t="s">
        <v>327</v>
      </c>
      <c r="BY918" s="26" t="s">
        <v>327</v>
      </c>
      <c r="BZ918" s="26" t="s">
        <v>327</v>
      </c>
      <c r="CC918" s="26" t="s">
        <v>327</v>
      </c>
      <c r="CD918" s="26" t="s">
        <v>327</v>
      </c>
      <c r="CE918" s="26" t="s">
        <v>327</v>
      </c>
      <c r="CF918" s="26" t="s">
        <v>327</v>
      </c>
      <c r="CI918" s="26" t="s">
        <v>327</v>
      </c>
      <c r="CJ918" s="26" t="s">
        <v>327</v>
      </c>
      <c r="CK918" s="26" t="s">
        <v>327</v>
      </c>
      <c r="CL918" s="26" t="s">
        <v>327</v>
      </c>
      <c r="CO918" s="26" t="s">
        <v>327</v>
      </c>
      <c r="CP918" s="26" t="s">
        <v>327</v>
      </c>
      <c r="CQ918" s="26" t="s">
        <v>327</v>
      </c>
      <c r="CR918" s="26" t="s">
        <v>327</v>
      </c>
      <c r="CU918" s="26" t="s">
        <v>327</v>
      </c>
      <c r="CV918" s="26" t="s">
        <v>327</v>
      </c>
      <c r="CW918" s="26" t="s">
        <v>327</v>
      </c>
      <c r="CX918" s="26" t="s">
        <v>327</v>
      </c>
    </row>
    <row r="919" spans="5:102" x14ac:dyDescent="0.45">
      <c r="E919" s="26" t="s">
        <v>327</v>
      </c>
      <c r="F919" s="26" t="s">
        <v>327</v>
      </c>
      <c r="G919" s="26" t="s">
        <v>327</v>
      </c>
      <c r="H919" s="26" t="s">
        <v>327</v>
      </c>
      <c r="I919" s="26" t="s">
        <v>327</v>
      </c>
      <c r="J919" s="26" t="s">
        <v>327</v>
      </c>
      <c r="K919" s="26" t="s">
        <v>327</v>
      </c>
      <c r="L919" s="26" t="s">
        <v>327</v>
      </c>
      <c r="M919" s="26" t="s">
        <v>327</v>
      </c>
      <c r="O919" s="26" t="s">
        <v>327</v>
      </c>
      <c r="P919" s="26" t="s">
        <v>327</v>
      </c>
      <c r="Q919" s="26" t="s">
        <v>327</v>
      </c>
      <c r="R919" s="26" t="s">
        <v>327</v>
      </c>
      <c r="U919" s="26" t="s">
        <v>327</v>
      </c>
      <c r="V919" s="26" t="s">
        <v>327</v>
      </c>
      <c r="W919" s="26" t="s">
        <v>327</v>
      </c>
      <c r="X919" s="26" t="s">
        <v>327</v>
      </c>
      <c r="AA919" s="26" t="s">
        <v>327</v>
      </c>
      <c r="AB919" s="26" t="s">
        <v>327</v>
      </c>
      <c r="AC919" s="26" t="s">
        <v>327</v>
      </c>
      <c r="AD919" s="26" t="s">
        <v>327</v>
      </c>
      <c r="AG919" s="26" t="s">
        <v>327</v>
      </c>
      <c r="AH919" s="26" t="s">
        <v>327</v>
      </c>
      <c r="AI919" s="26" t="s">
        <v>327</v>
      </c>
      <c r="AJ919" s="26" t="s">
        <v>327</v>
      </c>
      <c r="AM919" s="26" t="s">
        <v>327</v>
      </c>
      <c r="AN919" s="26" t="s">
        <v>327</v>
      </c>
      <c r="AO919" s="26" t="s">
        <v>327</v>
      </c>
      <c r="AP919" s="26" t="s">
        <v>327</v>
      </c>
      <c r="AS919" s="26" t="s">
        <v>327</v>
      </c>
      <c r="AT919" s="26" t="s">
        <v>327</v>
      </c>
      <c r="AU919" s="26" t="s">
        <v>327</v>
      </c>
      <c r="AV919" s="26" t="s">
        <v>327</v>
      </c>
      <c r="AY919" s="26" t="s">
        <v>327</v>
      </c>
      <c r="AZ919" s="26" t="s">
        <v>327</v>
      </c>
      <c r="BA919" s="26" t="s">
        <v>327</v>
      </c>
      <c r="BB919" s="26" t="s">
        <v>327</v>
      </c>
      <c r="BE919" s="26" t="s">
        <v>327</v>
      </c>
      <c r="BF919" s="26" t="s">
        <v>327</v>
      </c>
      <c r="BG919" s="26" t="s">
        <v>327</v>
      </c>
      <c r="BH919" s="26" t="s">
        <v>327</v>
      </c>
      <c r="BK919" s="26" t="s">
        <v>327</v>
      </c>
      <c r="BL919" s="26" t="s">
        <v>327</v>
      </c>
      <c r="BM919" s="26" t="s">
        <v>327</v>
      </c>
      <c r="BN919" s="26" t="s">
        <v>327</v>
      </c>
      <c r="BQ919" s="26" t="s">
        <v>327</v>
      </c>
      <c r="BR919" s="26" t="s">
        <v>327</v>
      </c>
      <c r="BS919" s="26" t="s">
        <v>327</v>
      </c>
      <c r="BT919" s="26" t="s">
        <v>327</v>
      </c>
      <c r="BW919" s="26" t="s">
        <v>327</v>
      </c>
      <c r="BX919" s="26" t="s">
        <v>327</v>
      </c>
      <c r="BY919" s="26" t="s">
        <v>327</v>
      </c>
      <c r="BZ919" s="26" t="s">
        <v>327</v>
      </c>
      <c r="CC919" s="26" t="s">
        <v>327</v>
      </c>
      <c r="CD919" s="26" t="s">
        <v>327</v>
      </c>
      <c r="CE919" s="26" t="s">
        <v>327</v>
      </c>
      <c r="CF919" s="26" t="s">
        <v>327</v>
      </c>
      <c r="CI919" s="26" t="s">
        <v>327</v>
      </c>
      <c r="CJ919" s="26" t="s">
        <v>327</v>
      </c>
      <c r="CK919" s="26" t="s">
        <v>327</v>
      </c>
      <c r="CL919" s="26" t="s">
        <v>327</v>
      </c>
      <c r="CO919" s="26" t="s">
        <v>327</v>
      </c>
      <c r="CP919" s="26" t="s">
        <v>327</v>
      </c>
      <c r="CQ919" s="26" t="s">
        <v>327</v>
      </c>
      <c r="CR919" s="26" t="s">
        <v>327</v>
      </c>
      <c r="CU919" s="26" t="s">
        <v>327</v>
      </c>
      <c r="CV919" s="26" t="s">
        <v>327</v>
      </c>
      <c r="CW919" s="26" t="s">
        <v>327</v>
      </c>
      <c r="CX919" s="26" t="s">
        <v>327</v>
      </c>
    </row>
    <row r="920" spans="5:102" x14ac:dyDescent="0.45">
      <c r="E920" s="26" t="s">
        <v>327</v>
      </c>
      <c r="F920" s="26" t="s">
        <v>327</v>
      </c>
      <c r="G920" s="26" t="s">
        <v>327</v>
      </c>
      <c r="H920" s="26" t="s">
        <v>327</v>
      </c>
      <c r="I920" s="26" t="s">
        <v>327</v>
      </c>
      <c r="J920" s="26" t="s">
        <v>327</v>
      </c>
      <c r="K920" s="26" t="s">
        <v>327</v>
      </c>
      <c r="L920" s="26" t="s">
        <v>327</v>
      </c>
      <c r="M920" s="26" t="s">
        <v>327</v>
      </c>
      <c r="O920" s="26" t="s">
        <v>327</v>
      </c>
      <c r="P920" s="26" t="s">
        <v>327</v>
      </c>
      <c r="Q920" s="26" t="s">
        <v>327</v>
      </c>
      <c r="R920" s="26" t="s">
        <v>327</v>
      </c>
      <c r="U920" s="26" t="s">
        <v>327</v>
      </c>
      <c r="V920" s="26" t="s">
        <v>327</v>
      </c>
      <c r="W920" s="26" t="s">
        <v>327</v>
      </c>
      <c r="X920" s="26" t="s">
        <v>327</v>
      </c>
      <c r="AA920" s="26" t="s">
        <v>327</v>
      </c>
      <c r="AB920" s="26" t="s">
        <v>327</v>
      </c>
      <c r="AC920" s="26" t="s">
        <v>327</v>
      </c>
      <c r="AD920" s="26" t="s">
        <v>327</v>
      </c>
      <c r="AG920" s="26" t="s">
        <v>327</v>
      </c>
      <c r="AH920" s="26" t="s">
        <v>327</v>
      </c>
      <c r="AI920" s="26" t="s">
        <v>327</v>
      </c>
      <c r="AJ920" s="26" t="s">
        <v>327</v>
      </c>
      <c r="AM920" s="26" t="s">
        <v>327</v>
      </c>
      <c r="AN920" s="26" t="s">
        <v>327</v>
      </c>
      <c r="AO920" s="26" t="s">
        <v>327</v>
      </c>
      <c r="AP920" s="26" t="s">
        <v>327</v>
      </c>
      <c r="AS920" s="26" t="s">
        <v>327</v>
      </c>
      <c r="AT920" s="26" t="s">
        <v>327</v>
      </c>
      <c r="AU920" s="26" t="s">
        <v>327</v>
      </c>
      <c r="AV920" s="26" t="s">
        <v>327</v>
      </c>
      <c r="AY920" s="26" t="s">
        <v>327</v>
      </c>
      <c r="AZ920" s="26" t="s">
        <v>327</v>
      </c>
      <c r="BA920" s="26" t="s">
        <v>327</v>
      </c>
      <c r="BB920" s="26" t="s">
        <v>327</v>
      </c>
      <c r="BE920" s="26" t="s">
        <v>327</v>
      </c>
      <c r="BF920" s="26" t="s">
        <v>327</v>
      </c>
      <c r="BG920" s="26" t="s">
        <v>327</v>
      </c>
      <c r="BH920" s="26" t="s">
        <v>327</v>
      </c>
      <c r="BK920" s="26" t="s">
        <v>327</v>
      </c>
      <c r="BL920" s="26" t="s">
        <v>327</v>
      </c>
      <c r="BM920" s="26" t="s">
        <v>327</v>
      </c>
      <c r="BN920" s="26" t="s">
        <v>327</v>
      </c>
      <c r="BQ920" s="26" t="s">
        <v>327</v>
      </c>
      <c r="BR920" s="26" t="s">
        <v>327</v>
      </c>
      <c r="BS920" s="26" t="s">
        <v>327</v>
      </c>
      <c r="BT920" s="26" t="s">
        <v>327</v>
      </c>
      <c r="BW920" s="26" t="s">
        <v>327</v>
      </c>
      <c r="BX920" s="26" t="s">
        <v>327</v>
      </c>
      <c r="BY920" s="26" t="s">
        <v>327</v>
      </c>
      <c r="BZ920" s="26" t="s">
        <v>327</v>
      </c>
      <c r="CC920" s="26" t="s">
        <v>327</v>
      </c>
      <c r="CD920" s="26" t="s">
        <v>327</v>
      </c>
      <c r="CE920" s="26" t="s">
        <v>327</v>
      </c>
      <c r="CF920" s="26" t="s">
        <v>327</v>
      </c>
      <c r="CI920" s="26" t="s">
        <v>327</v>
      </c>
      <c r="CJ920" s="26" t="s">
        <v>327</v>
      </c>
      <c r="CK920" s="26" t="s">
        <v>327</v>
      </c>
      <c r="CL920" s="26" t="s">
        <v>327</v>
      </c>
      <c r="CO920" s="26" t="s">
        <v>327</v>
      </c>
      <c r="CP920" s="26" t="s">
        <v>327</v>
      </c>
      <c r="CQ920" s="26" t="s">
        <v>327</v>
      </c>
      <c r="CR920" s="26" t="s">
        <v>327</v>
      </c>
      <c r="CU920" s="26" t="s">
        <v>327</v>
      </c>
      <c r="CV920" s="26" t="s">
        <v>327</v>
      </c>
      <c r="CW920" s="26" t="s">
        <v>327</v>
      </c>
      <c r="CX920" s="26" t="s">
        <v>327</v>
      </c>
    </row>
    <row r="921" spans="5:102" x14ac:dyDescent="0.45">
      <c r="E921" s="26" t="s">
        <v>327</v>
      </c>
      <c r="F921" s="26" t="s">
        <v>327</v>
      </c>
      <c r="G921" s="26" t="s">
        <v>327</v>
      </c>
      <c r="H921" s="26" t="s">
        <v>327</v>
      </c>
      <c r="I921" s="26" t="s">
        <v>327</v>
      </c>
      <c r="J921" s="26" t="s">
        <v>327</v>
      </c>
      <c r="K921" s="26" t="s">
        <v>327</v>
      </c>
      <c r="L921" s="26" t="s">
        <v>327</v>
      </c>
      <c r="M921" s="26" t="s">
        <v>327</v>
      </c>
      <c r="O921" s="26" t="s">
        <v>327</v>
      </c>
      <c r="P921" s="26" t="s">
        <v>327</v>
      </c>
      <c r="Q921" s="26" t="s">
        <v>327</v>
      </c>
      <c r="R921" s="26" t="s">
        <v>327</v>
      </c>
      <c r="U921" s="26" t="s">
        <v>327</v>
      </c>
      <c r="V921" s="26" t="s">
        <v>327</v>
      </c>
      <c r="W921" s="26" t="s">
        <v>327</v>
      </c>
      <c r="X921" s="26" t="s">
        <v>327</v>
      </c>
      <c r="AA921" s="26" t="s">
        <v>327</v>
      </c>
      <c r="AB921" s="26" t="s">
        <v>327</v>
      </c>
      <c r="AC921" s="26" t="s">
        <v>327</v>
      </c>
      <c r="AD921" s="26" t="s">
        <v>327</v>
      </c>
      <c r="AG921" s="26" t="s">
        <v>327</v>
      </c>
      <c r="AH921" s="26" t="s">
        <v>327</v>
      </c>
      <c r="AI921" s="26" t="s">
        <v>327</v>
      </c>
      <c r="AJ921" s="26" t="s">
        <v>327</v>
      </c>
      <c r="AM921" s="26" t="s">
        <v>327</v>
      </c>
      <c r="AN921" s="26" t="s">
        <v>327</v>
      </c>
      <c r="AO921" s="26" t="s">
        <v>327</v>
      </c>
      <c r="AP921" s="26" t="s">
        <v>327</v>
      </c>
      <c r="AS921" s="26" t="s">
        <v>327</v>
      </c>
      <c r="AT921" s="26" t="s">
        <v>327</v>
      </c>
      <c r="AU921" s="26" t="s">
        <v>327</v>
      </c>
      <c r="AV921" s="26" t="s">
        <v>327</v>
      </c>
      <c r="AY921" s="26" t="s">
        <v>327</v>
      </c>
      <c r="AZ921" s="26" t="s">
        <v>327</v>
      </c>
      <c r="BA921" s="26" t="s">
        <v>327</v>
      </c>
      <c r="BB921" s="26" t="s">
        <v>327</v>
      </c>
      <c r="BE921" s="26" t="s">
        <v>327</v>
      </c>
      <c r="BF921" s="26" t="s">
        <v>327</v>
      </c>
      <c r="BG921" s="26" t="s">
        <v>327</v>
      </c>
      <c r="BH921" s="26" t="s">
        <v>327</v>
      </c>
      <c r="BK921" s="26" t="s">
        <v>327</v>
      </c>
      <c r="BL921" s="26" t="s">
        <v>327</v>
      </c>
      <c r="BM921" s="26" t="s">
        <v>327</v>
      </c>
      <c r="BN921" s="26" t="s">
        <v>327</v>
      </c>
      <c r="BQ921" s="26" t="s">
        <v>327</v>
      </c>
      <c r="BR921" s="26" t="s">
        <v>327</v>
      </c>
      <c r="BS921" s="26" t="s">
        <v>327</v>
      </c>
      <c r="BT921" s="26" t="s">
        <v>327</v>
      </c>
      <c r="BW921" s="26" t="s">
        <v>327</v>
      </c>
      <c r="BX921" s="26" t="s">
        <v>327</v>
      </c>
      <c r="BY921" s="26" t="s">
        <v>327</v>
      </c>
      <c r="BZ921" s="26" t="s">
        <v>327</v>
      </c>
      <c r="CC921" s="26" t="s">
        <v>327</v>
      </c>
      <c r="CD921" s="26" t="s">
        <v>327</v>
      </c>
      <c r="CE921" s="26" t="s">
        <v>327</v>
      </c>
      <c r="CF921" s="26" t="s">
        <v>327</v>
      </c>
      <c r="CI921" s="26" t="s">
        <v>327</v>
      </c>
      <c r="CJ921" s="26" t="s">
        <v>327</v>
      </c>
      <c r="CK921" s="26" t="s">
        <v>327</v>
      </c>
      <c r="CL921" s="26" t="s">
        <v>327</v>
      </c>
      <c r="CO921" s="26" t="s">
        <v>327</v>
      </c>
      <c r="CP921" s="26" t="s">
        <v>327</v>
      </c>
      <c r="CQ921" s="26" t="s">
        <v>327</v>
      </c>
      <c r="CR921" s="26" t="s">
        <v>327</v>
      </c>
      <c r="CU921" s="26" t="s">
        <v>327</v>
      </c>
      <c r="CV921" s="26" t="s">
        <v>327</v>
      </c>
      <c r="CW921" s="26" t="s">
        <v>327</v>
      </c>
      <c r="CX921" s="26" t="s">
        <v>327</v>
      </c>
    </row>
    <row r="922" spans="5:102" x14ac:dyDescent="0.45">
      <c r="E922" s="26" t="s">
        <v>327</v>
      </c>
      <c r="F922" s="26" t="s">
        <v>327</v>
      </c>
      <c r="G922" s="26" t="s">
        <v>327</v>
      </c>
      <c r="H922" s="26" t="s">
        <v>327</v>
      </c>
      <c r="I922" s="26" t="s">
        <v>327</v>
      </c>
      <c r="J922" s="26" t="s">
        <v>327</v>
      </c>
      <c r="K922" s="26" t="s">
        <v>327</v>
      </c>
      <c r="L922" s="26" t="s">
        <v>327</v>
      </c>
      <c r="M922" s="26" t="s">
        <v>327</v>
      </c>
      <c r="O922" s="26" t="s">
        <v>327</v>
      </c>
      <c r="P922" s="26" t="s">
        <v>327</v>
      </c>
      <c r="Q922" s="26" t="s">
        <v>327</v>
      </c>
      <c r="R922" s="26" t="s">
        <v>327</v>
      </c>
      <c r="U922" s="26" t="s">
        <v>327</v>
      </c>
      <c r="V922" s="26" t="s">
        <v>327</v>
      </c>
      <c r="W922" s="26" t="s">
        <v>327</v>
      </c>
      <c r="X922" s="26" t="s">
        <v>327</v>
      </c>
      <c r="AA922" s="26" t="s">
        <v>327</v>
      </c>
      <c r="AB922" s="26" t="s">
        <v>327</v>
      </c>
      <c r="AC922" s="26" t="s">
        <v>327</v>
      </c>
      <c r="AD922" s="26" t="s">
        <v>327</v>
      </c>
      <c r="AG922" s="26" t="s">
        <v>327</v>
      </c>
      <c r="AH922" s="26" t="s">
        <v>327</v>
      </c>
      <c r="AI922" s="26" t="s">
        <v>327</v>
      </c>
      <c r="AJ922" s="26" t="s">
        <v>327</v>
      </c>
      <c r="AM922" s="26" t="s">
        <v>327</v>
      </c>
      <c r="AN922" s="26" t="s">
        <v>327</v>
      </c>
      <c r="AO922" s="26" t="s">
        <v>327</v>
      </c>
      <c r="AP922" s="26" t="s">
        <v>327</v>
      </c>
      <c r="AS922" s="26" t="s">
        <v>327</v>
      </c>
      <c r="AT922" s="26" t="s">
        <v>327</v>
      </c>
      <c r="AU922" s="26" t="s">
        <v>327</v>
      </c>
      <c r="AV922" s="26" t="s">
        <v>327</v>
      </c>
      <c r="AY922" s="26" t="s">
        <v>327</v>
      </c>
      <c r="AZ922" s="26" t="s">
        <v>327</v>
      </c>
      <c r="BA922" s="26" t="s">
        <v>327</v>
      </c>
      <c r="BB922" s="26" t="s">
        <v>327</v>
      </c>
      <c r="BE922" s="26" t="s">
        <v>327</v>
      </c>
      <c r="BF922" s="26" t="s">
        <v>327</v>
      </c>
      <c r="BG922" s="26" t="s">
        <v>327</v>
      </c>
      <c r="BH922" s="26" t="s">
        <v>327</v>
      </c>
      <c r="BK922" s="26" t="s">
        <v>327</v>
      </c>
      <c r="BL922" s="26" t="s">
        <v>327</v>
      </c>
      <c r="BM922" s="26" t="s">
        <v>327</v>
      </c>
      <c r="BN922" s="26" t="s">
        <v>327</v>
      </c>
      <c r="BQ922" s="26" t="s">
        <v>327</v>
      </c>
      <c r="BR922" s="26" t="s">
        <v>327</v>
      </c>
      <c r="BS922" s="26" t="s">
        <v>327</v>
      </c>
      <c r="BT922" s="26" t="s">
        <v>327</v>
      </c>
      <c r="BW922" s="26" t="s">
        <v>327</v>
      </c>
      <c r="BX922" s="26" t="s">
        <v>327</v>
      </c>
      <c r="BY922" s="26" t="s">
        <v>327</v>
      </c>
      <c r="BZ922" s="26" t="s">
        <v>327</v>
      </c>
      <c r="CC922" s="26" t="s">
        <v>327</v>
      </c>
      <c r="CD922" s="26" t="s">
        <v>327</v>
      </c>
      <c r="CE922" s="26" t="s">
        <v>327</v>
      </c>
      <c r="CF922" s="26" t="s">
        <v>327</v>
      </c>
      <c r="CI922" s="26" t="s">
        <v>327</v>
      </c>
      <c r="CJ922" s="26" t="s">
        <v>327</v>
      </c>
      <c r="CK922" s="26" t="s">
        <v>327</v>
      </c>
      <c r="CL922" s="26" t="s">
        <v>327</v>
      </c>
      <c r="CO922" s="26" t="s">
        <v>327</v>
      </c>
      <c r="CP922" s="26" t="s">
        <v>327</v>
      </c>
      <c r="CQ922" s="26" t="s">
        <v>327</v>
      </c>
      <c r="CR922" s="26" t="s">
        <v>327</v>
      </c>
      <c r="CU922" s="26" t="s">
        <v>327</v>
      </c>
      <c r="CV922" s="26" t="s">
        <v>327</v>
      </c>
      <c r="CW922" s="26" t="s">
        <v>327</v>
      </c>
      <c r="CX922" s="26" t="s">
        <v>327</v>
      </c>
    </row>
    <row r="923" spans="5:102" x14ac:dyDescent="0.45">
      <c r="E923" s="26" t="s">
        <v>327</v>
      </c>
      <c r="F923" s="26" t="s">
        <v>327</v>
      </c>
      <c r="G923" s="26" t="s">
        <v>327</v>
      </c>
      <c r="H923" s="26" t="s">
        <v>327</v>
      </c>
      <c r="I923" s="26" t="s">
        <v>327</v>
      </c>
      <c r="J923" s="26" t="s">
        <v>327</v>
      </c>
      <c r="K923" s="26" t="s">
        <v>327</v>
      </c>
      <c r="L923" s="26" t="s">
        <v>327</v>
      </c>
      <c r="M923" s="26" t="s">
        <v>327</v>
      </c>
      <c r="O923" s="26" t="s">
        <v>327</v>
      </c>
      <c r="P923" s="26" t="s">
        <v>327</v>
      </c>
      <c r="Q923" s="26" t="s">
        <v>327</v>
      </c>
      <c r="R923" s="26" t="s">
        <v>327</v>
      </c>
      <c r="U923" s="26" t="s">
        <v>327</v>
      </c>
      <c r="V923" s="26" t="s">
        <v>327</v>
      </c>
      <c r="W923" s="26" t="s">
        <v>327</v>
      </c>
      <c r="X923" s="26" t="s">
        <v>327</v>
      </c>
      <c r="AA923" s="26" t="s">
        <v>327</v>
      </c>
      <c r="AB923" s="26" t="s">
        <v>327</v>
      </c>
      <c r="AC923" s="26" t="s">
        <v>327</v>
      </c>
      <c r="AD923" s="26" t="s">
        <v>327</v>
      </c>
      <c r="AG923" s="26" t="s">
        <v>327</v>
      </c>
      <c r="AH923" s="26" t="s">
        <v>327</v>
      </c>
      <c r="AI923" s="26" t="s">
        <v>327</v>
      </c>
      <c r="AJ923" s="26" t="s">
        <v>327</v>
      </c>
      <c r="AM923" s="26" t="s">
        <v>327</v>
      </c>
      <c r="AN923" s="26" t="s">
        <v>327</v>
      </c>
      <c r="AO923" s="26" t="s">
        <v>327</v>
      </c>
      <c r="AP923" s="26" t="s">
        <v>327</v>
      </c>
      <c r="AS923" s="26" t="s">
        <v>327</v>
      </c>
      <c r="AT923" s="26" t="s">
        <v>327</v>
      </c>
      <c r="AU923" s="26" t="s">
        <v>327</v>
      </c>
      <c r="AV923" s="26" t="s">
        <v>327</v>
      </c>
      <c r="AY923" s="26" t="s">
        <v>327</v>
      </c>
      <c r="AZ923" s="26" t="s">
        <v>327</v>
      </c>
      <c r="BA923" s="26" t="s">
        <v>327</v>
      </c>
      <c r="BB923" s="26" t="s">
        <v>327</v>
      </c>
      <c r="BE923" s="26" t="s">
        <v>327</v>
      </c>
      <c r="BF923" s="26" t="s">
        <v>327</v>
      </c>
      <c r="BG923" s="26" t="s">
        <v>327</v>
      </c>
      <c r="BH923" s="26" t="s">
        <v>327</v>
      </c>
      <c r="BK923" s="26" t="s">
        <v>327</v>
      </c>
      <c r="BL923" s="26" t="s">
        <v>327</v>
      </c>
      <c r="BM923" s="26" t="s">
        <v>327</v>
      </c>
      <c r="BN923" s="26" t="s">
        <v>327</v>
      </c>
      <c r="BQ923" s="26" t="s">
        <v>327</v>
      </c>
      <c r="BR923" s="26" t="s">
        <v>327</v>
      </c>
      <c r="BS923" s="26" t="s">
        <v>327</v>
      </c>
      <c r="BT923" s="26" t="s">
        <v>327</v>
      </c>
      <c r="BW923" s="26" t="s">
        <v>327</v>
      </c>
      <c r="BX923" s="26" t="s">
        <v>327</v>
      </c>
      <c r="BY923" s="26" t="s">
        <v>327</v>
      </c>
      <c r="BZ923" s="26" t="s">
        <v>327</v>
      </c>
      <c r="CC923" s="26" t="s">
        <v>327</v>
      </c>
      <c r="CD923" s="26" t="s">
        <v>327</v>
      </c>
      <c r="CE923" s="26" t="s">
        <v>327</v>
      </c>
      <c r="CF923" s="26" t="s">
        <v>327</v>
      </c>
      <c r="CI923" s="26" t="s">
        <v>327</v>
      </c>
      <c r="CJ923" s="26" t="s">
        <v>327</v>
      </c>
      <c r="CK923" s="26" t="s">
        <v>327</v>
      </c>
      <c r="CL923" s="26" t="s">
        <v>327</v>
      </c>
      <c r="CO923" s="26" t="s">
        <v>327</v>
      </c>
      <c r="CP923" s="26" t="s">
        <v>327</v>
      </c>
      <c r="CQ923" s="26" t="s">
        <v>327</v>
      </c>
      <c r="CR923" s="26" t="s">
        <v>327</v>
      </c>
      <c r="CU923" s="26" t="s">
        <v>327</v>
      </c>
      <c r="CV923" s="26" t="s">
        <v>327</v>
      </c>
      <c r="CW923" s="26" t="s">
        <v>327</v>
      </c>
      <c r="CX923" s="26" t="s">
        <v>327</v>
      </c>
    </row>
    <row r="924" spans="5:102" x14ac:dyDescent="0.45">
      <c r="E924" s="26" t="s">
        <v>327</v>
      </c>
      <c r="F924" s="26" t="s">
        <v>327</v>
      </c>
      <c r="G924" s="26" t="s">
        <v>327</v>
      </c>
      <c r="H924" s="26" t="s">
        <v>327</v>
      </c>
      <c r="I924" s="26" t="s">
        <v>327</v>
      </c>
      <c r="J924" s="26" t="s">
        <v>327</v>
      </c>
      <c r="K924" s="26" t="s">
        <v>327</v>
      </c>
      <c r="L924" s="26" t="s">
        <v>327</v>
      </c>
      <c r="M924" s="26" t="s">
        <v>327</v>
      </c>
      <c r="O924" s="26" t="s">
        <v>327</v>
      </c>
      <c r="P924" s="26" t="s">
        <v>327</v>
      </c>
      <c r="Q924" s="26" t="s">
        <v>327</v>
      </c>
      <c r="R924" s="26" t="s">
        <v>327</v>
      </c>
      <c r="U924" s="26" t="s">
        <v>327</v>
      </c>
      <c r="V924" s="26" t="s">
        <v>327</v>
      </c>
      <c r="W924" s="26" t="s">
        <v>327</v>
      </c>
      <c r="X924" s="26" t="s">
        <v>327</v>
      </c>
      <c r="AA924" s="26" t="s">
        <v>327</v>
      </c>
      <c r="AB924" s="26" t="s">
        <v>327</v>
      </c>
      <c r="AC924" s="26" t="s">
        <v>327</v>
      </c>
      <c r="AD924" s="26" t="s">
        <v>327</v>
      </c>
      <c r="AG924" s="26" t="s">
        <v>327</v>
      </c>
      <c r="AH924" s="26" t="s">
        <v>327</v>
      </c>
      <c r="AI924" s="26" t="s">
        <v>327</v>
      </c>
      <c r="AJ924" s="26" t="s">
        <v>327</v>
      </c>
      <c r="AM924" s="26" t="s">
        <v>327</v>
      </c>
      <c r="AN924" s="26" t="s">
        <v>327</v>
      </c>
      <c r="AO924" s="26" t="s">
        <v>327</v>
      </c>
      <c r="AP924" s="26" t="s">
        <v>327</v>
      </c>
      <c r="AS924" s="26" t="s">
        <v>327</v>
      </c>
      <c r="AT924" s="26" t="s">
        <v>327</v>
      </c>
      <c r="AU924" s="26" t="s">
        <v>327</v>
      </c>
      <c r="AV924" s="26" t="s">
        <v>327</v>
      </c>
      <c r="AY924" s="26" t="s">
        <v>327</v>
      </c>
      <c r="AZ924" s="26" t="s">
        <v>327</v>
      </c>
      <c r="BA924" s="26" t="s">
        <v>327</v>
      </c>
      <c r="BB924" s="26" t="s">
        <v>327</v>
      </c>
      <c r="BE924" s="26" t="s">
        <v>327</v>
      </c>
      <c r="BF924" s="26" t="s">
        <v>327</v>
      </c>
      <c r="BG924" s="26" t="s">
        <v>327</v>
      </c>
      <c r="BH924" s="26" t="s">
        <v>327</v>
      </c>
      <c r="BK924" s="26" t="s">
        <v>327</v>
      </c>
      <c r="BL924" s="26" t="s">
        <v>327</v>
      </c>
      <c r="BM924" s="26" t="s">
        <v>327</v>
      </c>
      <c r="BN924" s="26" t="s">
        <v>327</v>
      </c>
      <c r="BQ924" s="26" t="s">
        <v>327</v>
      </c>
      <c r="BR924" s="26" t="s">
        <v>327</v>
      </c>
      <c r="BS924" s="26" t="s">
        <v>327</v>
      </c>
      <c r="BT924" s="26" t="s">
        <v>327</v>
      </c>
      <c r="BW924" s="26" t="s">
        <v>327</v>
      </c>
      <c r="BX924" s="26" t="s">
        <v>327</v>
      </c>
      <c r="BY924" s="26" t="s">
        <v>327</v>
      </c>
      <c r="BZ924" s="26" t="s">
        <v>327</v>
      </c>
      <c r="CC924" s="26" t="s">
        <v>327</v>
      </c>
      <c r="CD924" s="26" t="s">
        <v>327</v>
      </c>
      <c r="CE924" s="26" t="s">
        <v>327</v>
      </c>
      <c r="CF924" s="26" t="s">
        <v>327</v>
      </c>
      <c r="CI924" s="26" t="s">
        <v>327</v>
      </c>
      <c r="CJ924" s="26" t="s">
        <v>327</v>
      </c>
      <c r="CK924" s="26" t="s">
        <v>327</v>
      </c>
      <c r="CL924" s="26" t="s">
        <v>327</v>
      </c>
      <c r="CO924" s="26" t="s">
        <v>327</v>
      </c>
      <c r="CP924" s="26" t="s">
        <v>327</v>
      </c>
      <c r="CQ924" s="26" t="s">
        <v>327</v>
      </c>
      <c r="CR924" s="26" t="s">
        <v>327</v>
      </c>
      <c r="CU924" s="26" t="s">
        <v>327</v>
      </c>
      <c r="CV924" s="26" t="s">
        <v>327</v>
      </c>
      <c r="CW924" s="26" t="s">
        <v>327</v>
      </c>
      <c r="CX924" s="26" t="s">
        <v>327</v>
      </c>
    </row>
    <row r="925" spans="5:102" x14ac:dyDescent="0.45">
      <c r="E925" s="26" t="s">
        <v>327</v>
      </c>
      <c r="F925" s="26" t="s">
        <v>327</v>
      </c>
      <c r="G925" s="26" t="s">
        <v>327</v>
      </c>
      <c r="H925" s="26" t="s">
        <v>327</v>
      </c>
      <c r="I925" s="26" t="s">
        <v>327</v>
      </c>
      <c r="J925" s="26" t="s">
        <v>327</v>
      </c>
      <c r="K925" s="26" t="s">
        <v>327</v>
      </c>
      <c r="L925" s="26" t="s">
        <v>327</v>
      </c>
      <c r="M925" s="26" t="s">
        <v>327</v>
      </c>
      <c r="O925" s="26" t="s">
        <v>327</v>
      </c>
      <c r="P925" s="26" t="s">
        <v>327</v>
      </c>
      <c r="Q925" s="26" t="s">
        <v>327</v>
      </c>
      <c r="R925" s="26" t="s">
        <v>327</v>
      </c>
      <c r="U925" s="26" t="s">
        <v>327</v>
      </c>
      <c r="V925" s="26" t="s">
        <v>327</v>
      </c>
      <c r="W925" s="26" t="s">
        <v>327</v>
      </c>
      <c r="X925" s="26" t="s">
        <v>327</v>
      </c>
      <c r="AA925" s="26" t="s">
        <v>327</v>
      </c>
      <c r="AB925" s="26" t="s">
        <v>327</v>
      </c>
      <c r="AC925" s="26" t="s">
        <v>327</v>
      </c>
      <c r="AD925" s="26" t="s">
        <v>327</v>
      </c>
      <c r="AG925" s="26" t="s">
        <v>327</v>
      </c>
      <c r="AH925" s="26" t="s">
        <v>327</v>
      </c>
      <c r="AI925" s="26" t="s">
        <v>327</v>
      </c>
      <c r="AJ925" s="26" t="s">
        <v>327</v>
      </c>
      <c r="AM925" s="26" t="s">
        <v>327</v>
      </c>
      <c r="AN925" s="26" t="s">
        <v>327</v>
      </c>
      <c r="AO925" s="26" t="s">
        <v>327</v>
      </c>
      <c r="AP925" s="26" t="s">
        <v>327</v>
      </c>
      <c r="AS925" s="26" t="s">
        <v>327</v>
      </c>
      <c r="AT925" s="26" t="s">
        <v>327</v>
      </c>
      <c r="AU925" s="26" t="s">
        <v>327</v>
      </c>
      <c r="AV925" s="26" t="s">
        <v>327</v>
      </c>
      <c r="AY925" s="26" t="s">
        <v>327</v>
      </c>
      <c r="AZ925" s="26" t="s">
        <v>327</v>
      </c>
      <c r="BA925" s="26" t="s">
        <v>327</v>
      </c>
      <c r="BB925" s="26" t="s">
        <v>327</v>
      </c>
      <c r="BE925" s="26" t="s">
        <v>327</v>
      </c>
      <c r="BF925" s="26" t="s">
        <v>327</v>
      </c>
      <c r="BG925" s="26" t="s">
        <v>327</v>
      </c>
      <c r="BH925" s="26" t="s">
        <v>327</v>
      </c>
      <c r="BK925" s="26" t="s">
        <v>327</v>
      </c>
      <c r="BL925" s="26" t="s">
        <v>327</v>
      </c>
      <c r="BM925" s="26" t="s">
        <v>327</v>
      </c>
      <c r="BN925" s="26" t="s">
        <v>327</v>
      </c>
      <c r="BQ925" s="26" t="s">
        <v>327</v>
      </c>
      <c r="BR925" s="26" t="s">
        <v>327</v>
      </c>
      <c r="BS925" s="26" t="s">
        <v>327</v>
      </c>
      <c r="BT925" s="26" t="s">
        <v>327</v>
      </c>
      <c r="BW925" s="26" t="s">
        <v>327</v>
      </c>
      <c r="BX925" s="26" t="s">
        <v>327</v>
      </c>
      <c r="BY925" s="26" t="s">
        <v>327</v>
      </c>
      <c r="BZ925" s="26" t="s">
        <v>327</v>
      </c>
      <c r="CC925" s="26" t="s">
        <v>327</v>
      </c>
      <c r="CD925" s="26" t="s">
        <v>327</v>
      </c>
      <c r="CE925" s="26" t="s">
        <v>327</v>
      </c>
      <c r="CF925" s="26" t="s">
        <v>327</v>
      </c>
      <c r="CI925" s="26" t="s">
        <v>327</v>
      </c>
      <c r="CJ925" s="26" t="s">
        <v>327</v>
      </c>
      <c r="CK925" s="26" t="s">
        <v>327</v>
      </c>
      <c r="CL925" s="26" t="s">
        <v>327</v>
      </c>
      <c r="CO925" s="26" t="s">
        <v>327</v>
      </c>
      <c r="CP925" s="26" t="s">
        <v>327</v>
      </c>
      <c r="CQ925" s="26" t="s">
        <v>327</v>
      </c>
      <c r="CR925" s="26" t="s">
        <v>327</v>
      </c>
      <c r="CU925" s="26" t="s">
        <v>327</v>
      </c>
      <c r="CV925" s="26" t="s">
        <v>327</v>
      </c>
      <c r="CW925" s="26" t="s">
        <v>327</v>
      </c>
      <c r="CX925" s="26" t="s">
        <v>327</v>
      </c>
    </row>
    <row r="926" spans="5:102" x14ac:dyDescent="0.45">
      <c r="E926" s="26" t="s">
        <v>327</v>
      </c>
      <c r="F926" s="26" t="s">
        <v>327</v>
      </c>
      <c r="G926" s="26" t="s">
        <v>327</v>
      </c>
      <c r="H926" s="26" t="s">
        <v>327</v>
      </c>
      <c r="I926" s="26" t="s">
        <v>327</v>
      </c>
      <c r="J926" s="26" t="s">
        <v>327</v>
      </c>
      <c r="K926" s="26" t="s">
        <v>327</v>
      </c>
      <c r="L926" s="26" t="s">
        <v>327</v>
      </c>
      <c r="M926" s="26" t="s">
        <v>327</v>
      </c>
      <c r="O926" s="26" t="s">
        <v>327</v>
      </c>
      <c r="P926" s="26" t="s">
        <v>327</v>
      </c>
      <c r="Q926" s="26" t="s">
        <v>327</v>
      </c>
      <c r="R926" s="26" t="s">
        <v>327</v>
      </c>
      <c r="U926" s="26" t="s">
        <v>327</v>
      </c>
      <c r="V926" s="26" t="s">
        <v>327</v>
      </c>
      <c r="W926" s="26" t="s">
        <v>327</v>
      </c>
      <c r="X926" s="26" t="s">
        <v>327</v>
      </c>
      <c r="AA926" s="26" t="s">
        <v>327</v>
      </c>
      <c r="AB926" s="26" t="s">
        <v>327</v>
      </c>
      <c r="AC926" s="26" t="s">
        <v>327</v>
      </c>
      <c r="AD926" s="26" t="s">
        <v>327</v>
      </c>
      <c r="AG926" s="26" t="s">
        <v>327</v>
      </c>
      <c r="AH926" s="26" t="s">
        <v>327</v>
      </c>
      <c r="AI926" s="26" t="s">
        <v>327</v>
      </c>
      <c r="AJ926" s="26" t="s">
        <v>327</v>
      </c>
      <c r="AM926" s="26" t="s">
        <v>327</v>
      </c>
      <c r="AN926" s="26" t="s">
        <v>327</v>
      </c>
      <c r="AO926" s="26" t="s">
        <v>327</v>
      </c>
      <c r="AP926" s="26" t="s">
        <v>327</v>
      </c>
      <c r="AS926" s="26" t="s">
        <v>327</v>
      </c>
      <c r="AT926" s="26" t="s">
        <v>327</v>
      </c>
      <c r="AU926" s="26" t="s">
        <v>327</v>
      </c>
      <c r="AV926" s="26" t="s">
        <v>327</v>
      </c>
      <c r="AY926" s="26" t="s">
        <v>327</v>
      </c>
      <c r="AZ926" s="26" t="s">
        <v>327</v>
      </c>
      <c r="BA926" s="26" t="s">
        <v>327</v>
      </c>
      <c r="BB926" s="26" t="s">
        <v>327</v>
      </c>
      <c r="BE926" s="26" t="s">
        <v>327</v>
      </c>
      <c r="BF926" s="26" t="s">
        <v>327</v>
      </c>
      <c r="BG926" s="26" t="s">
        <v>327</v>
      </c>
      <c r="BH926" s="26" t="s">
        <v>327</v>
      </c>
      <c r="BK926" s="26" t="s">
        <v>327</v>
      </c>
      <c r="BL926" s="26" t="s">
        <v>327</v>
      </c>
      <c r="BM926" s="26" t="s">
        <v>327</v>
      </c>
      <c r="BN926" s="26" t="s">
        <v>327</v>
      </c>
      <c r="BQ926" s="26" t="s">
        <v>327</v>
      </c>
      <c r="BR926" s="26" t="s">
        <v>327</v>
      </c>
      <c r="BS926" s="26" t="s">
        <v>327</v>
      </c>
      <c r="BT926" s="26" t="s">
        <v>327</v>
      </c>
      <c r="BW926" s="26" t="s">
        <v>327</v>
      </c>
      <c r="BX926" s="26" t="s">
        <v>327</v>
      </c>
      <c r="BY926" s="26" t="s">
        <v>327</v>
      </c>
      <c r="BZ926" s="26" t="s">
        <v>327</v>
      </c>
      <c r="CC926" s="26" t="s">
        <v>327</v>
      </c>
      <c r="CD926" s="26" t="s">
        <v>327</v>
      </c>
      <c r="CE926" s="26" t="s">
        <v>327</v>
      </c>
      <c r="CF926" s="26" t="s">
        <v>327</v>
      </c>
      <c r="CI926" s="26" t="s">
        <v>327</v>
      </c>
      <c r="CJ926" s="26" t="s">
        <v>327</v>
      </c>
      <c r="CK926" s="26" t="s">
        <v>327</v>
      </c>
      <c r="CL926" s="26" t="s">
        <v>327</v>
      </c>
      <c r="CO926" s="26" t="s">
        <v>327</v>
      </c>
      <c r="CP926" s="26" t="s">
        <v>327</v>
      </c>
      <c r="CQ926" s="26" t="s">
        <v>327</v>
      </c>
      <c r="CR926" s="26" t="s">
        <v>327</v>
      </c>
      <c r="CU926" s="26" t="s">
        <v>327</v>
      </c>
      <c r="CV926" s="26" t="s">
        <v>327</v>
      </c>
      <c r="CW926" s="26" t="s">
        <v>327</v>
      </c>
      <c r="CX926" s="26" t="s">
        <v>327</v>
      </c>
    </row>
    <row r="927" spans="5:102" x14ac:dyDescent="0.45">
      <c r="E927" s="26" t="s">
        <v>327</v>
      </c>
      <c r="F927" s="26" t="s">
        <v>327</v>
      </c>
      <c r="G927" s="26" t="s">
        <v>327</v>
      </c>
      <c r="H927" s="26" t="s">
        <v>327</v>
      </c>
      <c r="I927" s="26" t="s">
        <v>327</v>
      </c>
      <c r="J927" s="26" t="s">
        <v>327</v>
      </c>
      <c r="K927" s="26" t="s">
        <v>327</v>
      </c>
      <c r="L927" s="26" t="s">
        <v>327</v>
      </c>
      <c r="M927" s="26" t="s">
        <v>327</v>
      </c>
      <c r="O927" s="26" t="s">
        <v>327</v>
      </c>
      <c r="P927" s="26" t="s">
        <v>327</v>
      </c>
      <c r="Q927" s="26" t="s">
        <v>327</v>
      </c>
      <c r="R927" s="26" t="s">
        <v>327</v>
      </c>
      <c r="U927" s="26" t="s">
        <v>327</v>
      </c>
      <c r="V927" s="26" t="s">
        <v>327</v>
      </c>
      <c r="W927" s="26" t="s">
        <v>327</v>
      </c>
      <c r="X927" s="26" t="s">
        <v>327</v>
      </c>
      <c r="AA927" s="26" t="s">
        <v>327</v>
      </c>
      <c r="AB927" s="26" t="s">
        <v>327</v>
      </c>
      <c r="AC927" s="26" t="s">
        <v>327</v>
      </c>
      <c r="AD927" s="26" t="s">
        <v>327</v>
      </c>
      <c r="AG927" s="26" t="s">
        <v>327</v>
      </c>
      <c r="AH927" s="26" t="s">
        <v>327</v>
      </c>
      <c r="AI927" s="26" t="s">
        <v>327</v>
      </c>
      <c r="AJ927" s="26" t="s">
        <v>327</v>
      </c>
      <c r="AM927" s="26" t="s">
        <v>327</v>
      </c>
      <c r="AN927" s="26" t="s">
        <v>327</v>
      </c>
      <c r="AO927" s="26" t="s">
        <v>327</v>
      </c>
      <c r="AP927" s="26" t="s">
        <v>327</v>
      </c>
      <c r="AS927" s="26" t="s">
        <v>327</v>
      </c>
      <c r="AT927" s="26" t="s">
        <v>327</v>
      </c>
      <c r="AU927" s="26" t="s">
        <v>327</v>
      </c>
      <c r="AV927" s="26" t="s">
        <v>327</v>
      </c>
      <c r="AY927" s="26" t="s">
        <v>327</v>
      </c>
      <c r="AZ927" s="26" t="s">
        <v>327</v>
      </c>
      <c r="BA927" s="26" t="s">
        <v>327</v>
      </c>
      <c r="BB927" s="26" t="s">
        <v>327</v>
      </c>
      <c r="BE927" s="26" t="s">
        <v>327</v>
      </c>
      <c r="BF927" s="26" t="s">
        <v>327</v>
      </c>
      <c r="BG927" s="26" t="s">
        <v>327</v>
      </c>
      <c r="BH927" s="26" t="s">
        <v>327</v>
      </c>
      <c r="BK927" s="26" t="s">
        <v>327</v>
      </c>
      <c r="BL927" s="26" t="s">
        <v>327</v>
      </c>
      <c r="BM927" s="26" t="s">
        <v>327</v>
      </c>
      <c r="BN927" s="26" t="s">
        <v>327</v>
      </c>
      <c r="BQ927" s="26" t="s">
        <v>327</v>
      </c>
      <c r="BR927" s="26" t="s">
        <v>327</v>
      </c>
      <c r="BS927" s="26" t="s">
        <v>327</v>
      </c>
      <c r="BT927" s="26" t="s">
        <v>327</v>
      </c>
      <c r="BW927" s="26" t="s">
        <v>327</v>
      </c>
      <c r="BX927" s="26" t="s">
        <v>327</v>
      </c>
      <c r="BY927" s="26" t="s">
        <v>327</v>
      </c>
      <c r="BZ927" s="26" t="s">
        <v>327</v>
      </c>
      <c r="CC927" s="26" t="s">
        <v>327</v>
      </c>
      <c r="CD927" s="26" t="s">
        <v>327</v>
      </c>
      <c r="CE927" s="26" t="s">
        <v>327</v>
      </c>
      <c r="CF927" s="26" t="s">
        <v>327</v>
      </c>
      <c r="CI927" s="26" t="s">
        <v>327</v>
      </c>
      <c r="CJ927" s="26" t="s">
        <v>327</v>
      </c>
      <c r="CK927" s="26" t="s">
        <v>327</v>
      </c>
      <c r="CL927" s="26" t="s">
        <v>327</v>
      </c>
      <c r="CO927" s="26" t="s">
        <v>327</v>
      </c>
      <c r="CP927" s="26" t="s">
        <v>327</v>
      </c>
      <c r="CQ927" s="26" t="s">
        <v>327</v>
      </c>
      <c r="CR927" s="26" t="s">
        <v>327</v>
      </c>
      <c r="CU927" s="26" t="s">
        <v>327</v>
      </c>
      <c r="CV927" s="26" t="s">
        <v>327</v>
      </c>
      <c r="CW927" s="26" t="s">
        <v>327</v>
      </c>
      <c r="CX927" s="26" t="s">
        <v>327</v>
      </c>
    </row>
    <row r="928" spans="5:102" x14ac:dyDescent="0.45">
      <c r="E928" s="26" t="s">
        <v>327</v>
      </c>
      <c r="F928" s="26" t="s">
        <v>327</v>
      </c>
      <c r="G928" s="26" t="s">
        <v>327</v>
      </c>
      <c r="H928" s="26" t="s">
        <v>327</v>
      </c>
      <c r="I928" s="26" t="s">
        <v>327</v>
      </c>
      <c r="J928" s="26" t="s">
        <v>327</v>
      </c>
      <c r="K928" s="26" t="s">
        <v>327</v>
      </c>
      <c r="L928" s="26" t="s">
        <v>327</v>
      </c>
      <c r="M928" s="26" t="s">
        <v>327</v>
      </c>
      <c r="O928" s="26" t="s">
        <v>327</v>
      </c>
      <c r="P928" s="26" t="s">
        <v>327</v>
      </c>
      <c r="Q928" s="26" t="s">
        <v>327</v>
      </c>
      <c r="R928" s="26" t="s">
        <v>327</v>
      </c>
      <c r="U928" s="26" t="s">
        <v>327</v>
      </c>
      <c r="V928" s="26" t="s">
        <v>327</v>
      </c>
      <c r="W928" s="26" t="s">
        <v>327</v>
      </c>
      <c r="X928" s="26" t="s">
        <v>327</v>
      </c>
      <c r="AA928" s="26" t="s">
        <v>327</v>
      </c>
      <c r="AB928" s="26" t="s">
        <v>327</v>
      </c>
      <c r="AC928" s="26" t="s">
        <v>327</v>
      </c>
      <c r="AD928" s="26" t="s">
        <v>327</v>
      </c>
      <c r="AG928" s="26" t="s">
        <v>327</v>
      </c>
      <c r="AH928" s="26" t="s">
        <v>327</v>
      </c>
      <c r="AI928" s="26" t="s">
        <v>327</v>
      </c>
      <c r="AJ928" s="26" t="s">
        <v>327</v>
      </c>
      <c r="AM928" s="26" t="s">
        <v>327</v>
      </c>
      <c r="AN928" s="26" t="s">
        <v>327</v>
      </c>
      <c r="AO928" s="26" t="s">
        <v>327</v>
      </c>
      <c r="AP928" s="26" t="s">
        <v>327</v>
      </c>
      <c r="AS928" s="26" t="s">
        <v>327</v>
      </c>
      <c r="AT928" s="26" t="s">
        <v>327</v>
      </c>
      <c r="AU928" s="26" t="s">
        <v>327</v>
      </c>
      <c r="AV928" s="26" t="s">
        <v>327</v>
      </c>
      <c r="AY928" s="26" t="s">
        <v>327</v>
      </c>
      <c r="AZ928" s="26" t="s">
        <v>327</v>
      </c>
      <c r="BA928" s="26" t="s">
        <v>327</v>
      </c>
      <c r="BB928" s="26" t="s">
        <v>327</v>
      </c>
      <c r="BE928" s="26" t="s">
        <v>327</v>
      </c>
      <c r="BF928" s="26" t="s">
        <v>327</v>
      </c>
      <c r="BG928" s="26" t="s">
        <v>327</v>
      </c>
      <c r="BH928" s="26" t="s">
        <v>327</v>
      </c>
      <c r="BK928" s="26" t="s">
        <v>327</v>
      </c>
      <c r="BL928" s="26" t="s">
        <v>327</v>
      </c>
      <c r="BM928" s="26" t="s">
        <v>327</v>
      </c>
      <c r="BN928" s="26" t="s">
        <v>327</v>
      </c>
      <c r="BQ928" s="26" t="s">
        <v>327</v>
      </c>
      <c r="BR928" s="26" t="s">
        <v>327</v>
      </c>
      <c r="BS928" s="26" t="s">
        <v>327</v>
      </c>
      <c r="BT928" s="26" t="s">
        <v>327</v>
      </c>
      <c r="BW928" s="26" t="s">
        <v>327</v>
      </c>
      <c r="BX928" s="26" t="s">
        <v>327</v>
      </c>
      <c r="BY928" s="26" t="s">
        <v>327</v>
      </c>
      <c r="BZ928" s="26" t="s">
        <v>327</v>
      </c>
      <c r="CC928" s="26" t="s">
        <v>327</v>
      </c>
      <c r="CD928" s="26" t="s">
        <v>327</v>
      </c>
      <c r="CE928" s="26" t="s">
        <v>327</v>
      </c>
      <c r="CF928" s="26" t="s">
        <v>327</v>
      </c>
      <c r="CI928" s="26" t="s">
        <v>327</v>
      </c>
      <c r="CJ928" s="26" t="s">
        <v>327</v>
      </c>
      <c r="CK928" s="26" t="s">
        <v>327</v>
      </c>
      <c r="CL928" s="26" t="s">
        <v>327</v>
      </c>
      <c r="CO928" s="26" t="s">
        <v>327</v>
      </c>
      <c r="CP928" s="26" t="s">
        <v>327</v>
      </c>
      <c r="CQ928" s="26" t="s">
        <v>327</v>
      </c>
      <c r="CR928" s="26" t="s">
        <v>327</v>
      </c>
      <c r="CU928" s="26" t="s">
        <v>327</v>
      </c>
      <c r="CV928" s="26" t="s">
        <v>327</v>
      </c>
      <c r="CW928" s="26" t="s">
        <v>327</v>
      </c>
      <c r="CX928" s="26" t="s">
        <v>327</v>
      </c>
    </row>
    <row r="929" spans="5:102" x14ac:dyDescent="0.45">
      <c r="E929" s="26" t="s">
        <v>327</v>
      </c>
      <c r="F929" s="26" t="s">
        <v>327</v>
      </c>
      <c r="G929" s="26" t="s">
        <v>327</v>
      </c>
      <c r="H929" s="26" t="s">
        <v>327</v>
      </c>
      <c r="I929" s="26" t="s">
        <v>327</v>
      </c>
      <c r="J929" s="26" t="s">
        <v>327</v>
      </c>
      <c r="K929" s="26" t="s">
        <v>327</v>
      </c>
      <c r="L929" s="26" t="s">
        <v>327</v>
      </c>
      <c r="M929" s="26" t="s">
        <v>327</v>
      </c>
      <c r="O929" s="26" t="s">
        <v>327</v>
      </c>
      <c r="P929" s="26" t="s">
        <v>327</v>
      </c>
      <c r="Q929" s="26" t="s">
        <v>327</v>
      </c>
      <c r="R929" s="26" t="s">
        <v>327</v>
      </c>
      <c r="U929" s="26" t="s">
        <v>327</v>
      </c>
      <c r="V929" s="26" t="s">
        <v>327</v>
      </c>
      <c r="W929" s="26" t="s">
        <v>327</v>
      </c>
      <c r="X929" s="26" t="s">
        <v>327</v>
      </c>
      <c r="AA929" s="26" t="s">
        <v>327</v>
      </c>
      <c r="AB929" s="26" t="s">
        <v>327</v>
      </c>
      <c r="AC929" s="26" t="s">
        <v>327</v>
      </c>
      <c r="AD929" s="26" t="s">
        <v>327</v>
      </c>
      <c r="AG929" s="26" t="s">
        <v>327</v>
      </c>
      <c r="AH929" s="26" t="s">
        <v>327</v>
      </c>
      <c r="AI929" s="26" t="s">
        <v>327</v>
      </c>
      <c r="AJ929" s="26" t="s">
        <v>327</v>
      </c>
      <c r="AM929" s="26" t="s">
        <v>327</v>
      </c>
      <c r="AN929" s="26" t="s">
        <v>327</v>
      </c>
      <c r="AO929" s="26" t="s">
        <v>327</v>
      </c>
      <c r="AP929" s="26" t="s">
        <v>327</v>
      </c>
      <c r="AS929" s="26" t="s">
        <v>327</v>
      </c>
      <c r="AT929" s="26" t="s">
        <v>327</v>
      </c>
      <c r="AU929" s="26" t="s">
        <v>327</v>
      </c>
      <c r="AV929" s="26" t="s">
        <v>327</v>
      </c>
      <c r="AY929" s="26" t="s">
        <v>327</v>
      </c>
      <c r="AZ929" s="26" t="s">
        <v>327</v>
      </c>
      <c r="BA929" s="26" t="s">
        <v>327</v>
      </c>
      <c r="BB929" s="26" t="s">
        <v>327</v>
      </c>
      <c r="BE929" s="26" t="s">
        <v>327</v>
      </c>
      <c r="BF929" s="26" t="s">
        <v>327</v>
      </c>
      <c r="BG929" s="26" t="s">
        <v>327</v>
      </c>
      <c r="BH929" s="26" t="s">
        <v>327</v>
      </c>
      <c r="BK929" s="26" t="s">
        <v>327</v>
      </c>
      <c r="BL929" s="26" t="s">
        <v>327</v>
      </c>
      <c r="BM929" s="26" t="s">
        <v>327</v>
      </c>
      <c r="BN929" s="26" t="s">
        <v>327</v>
      </c>
      <c r="BQ929" s="26" t="s">
        <v>327</v>
      </c>
      <c r="BR929" s="26" t="s">
        <v>327</v>
      </c>
      <c r="BS929" s="26" t="s">
        <v>327</v>
      </c>
      <c r="BT929" s="26" t="s">
        <v>327</v>
      </c>
      <c r="BW929" s="26" t="s">
        <v>327</v>
      </c>
      <c r="BX929" s="26" t="s">
        <v>327</v>
      </c>
      <c r="BY929" s="26" t="s">
        <v>327</v>
      </c>
      <c r="BZ929" s="26" t="s">
        <v>327</v>
      </c>
      <c r="CC929" s="26" t="s">
        <v>327</v>
      </c>
      <c r="CD929" s="26" t="s">
        <v>327</v>
      </c>
      <c r="CE929" s="26" t="s">
        <v>327</v>
      </c>
      <c r="CF929" s="26" t="s">
        <v>327</v>
      </c>
      <c r="CI929" s="26" t="s">
        <v>327</v>
      </c>
      <c r="CJ929" s="26" t="s">
        <v>327</v>
      </c>
      <c r="CK929" s="26" t="s">
        <v>327</v>
      </c>
      <c r="CL929" s="26" t="s">
        <v>327</v>
      </c>
      <c r="CO929" s="26" t="s">
        <v>327</v>
      </c>
      <c r="CP929" s="26" t="s">
        <v>327</v>
      </c>
      <c r="CQ929" s="26" t="s">
        <v>327</v>
      </c>
      <c r="CR929" s="26" t="s">
        <v>327</v>
      </c>
      <c r="CU929" s="26" t="s">
        <v>327</v>
      </c>
      <c r="CV929" s="26" t="s">
        <v>327</v>
      </c>
      <c r="CW929" s="26" t="s">
        <v>327</v>
      </c>
      <c r="CX929" s="26" t="s">
        <v>327</v>
      </c>
    </row>
    <row r="930" spans="5:102" x14ac:dyDescent="0.45">
      <c r="E930" s="26" t="s">
        <v>327</v>
      </c>
      <c r="F930" s="26" t="s">
        <v>327</v>
      </c>
      <c r="G930" s="26" t="s">
        <v>327</v>
      </c>
      <c r="H930" s="26" t="s">
        <v>327</v>
      </c>
      <c r="I930" s="26" t="s">
        <v>327</v>
      </c>
      <c r="J930" s="26" t="s">
        <v>327</v>
      </c>
      <c r="K930" s="26" t="s">
        <v>327</v>
      </c>
      <c r="L930" s="26" t="s">
        <v>327</v>
      </c>
      <c r="M930" s="26" t="s">
        <v>327</v>
      </c>
      <c r="O930" s="26" t="s">
        <v>327</v>
      </c>
      <c r="P930" s="26" t="s">
        <v>327</v>
      </c>
      <c r="Q930" s="26" t="s">
        <v>327</v>
      </c>
      <c r="R930" s="26" t="s">
        <v>327</v>
      </c>
      <c r="U930" s="26" t="s">
        <v>327</v>
      </c>
      <c r="V930" s="26" t="s">
        <v>327</v>
      </c>
      <c r="W930" s="26" t="s">
        <v>327</v>
      </c>
      <c r="X930" s="26" t="s">
        <v>327</v>
      </c>
      <c r="AA930" s="26" t="s">
        <v>327</v>
      </c>
      <c r="AB930" s="26" t="s">
        <v>327</v>
      </c>
      <c r="AC930" s="26" t="s">
        <v>327</v>
      </c>
      <c r="AD930" s="26" t="s">
        <v>327</v>
      </c>
      <c r="AG930" s="26" t="s">
        <v>327</v>
      </c>
      <c r="AH930" s="26" t="s">
        <v>327</v>
      </c>
      <c r="AI930" s="26" t="s">
        <v>327</v>
      </c>
      <c r="AJ930" s="26" t="s">
        <v>327</v>
      </c>
      <c r="AM930" s="26" t="s">
        <v>327</v>
      </c>
      <c r="AN930" s="26" t="s">
        <v>327</v>
      </c>
      <c r="AO930" s="26" t="s">
        <v>327</v>
      </c>
      <c r="AP930" s="26" t="s">
        <v>327</v>
      </c>
      <c r="AS930" s="26" t="s">
        <v>327</v>
      </c>
      <c r="AT930" s="26" t="s">
        <v>327</v>
      </c>
      <c r="AU930" s="26" t="s">
        <v>327</v>
      </c>
      <c r="AV930" s="26" t="s">
        <v>327</v>
      </c>
      <c r="AY930" s="26" t="s">
        <v>327</v>
      </c>
      <c r="AZ930" s="26" t="s">
        <v>327</v>
      </c>
      <c r="BA930" s="26" t="s">
        <v>327</v>
      </c>
      <c r="BB930" s="26" t="s">
        <v>327</v>
      </c>
      <c r="BE930" s="26" t="s">
        <v>327</v>
      </c>
      <c r="BF930" s="26" t="s">
        <v>327</v>
      </c>
      <c r="BG930" s="26" t="s">
        <v>327</v>
      </c>
      <c r="BH930" s="26" t="s">
        <v>327</v>
      </c>
      <c r="BK930" s="26" t="s">
        <v>327</v>
      </c>
      <c r="BL930" s="26" t="s">
        <v>327</v>
      </c>
      <c r="BM930" s="26" t="s">
        <v>327</v>
      </c>
      <c r="BN930" s="26" t="s">
        <v>327</v>
      </c>
      <c r="BQ930" s="26" t="s">
        <v>327</v>
      </c>
      <c r="BR930" s="26" t="s">
        <v>327</v>
      </c>
      <c r="BS930" s="26" t="s">
        <v>327</v>
      </c>
      <c r="BT930" s="26" t="s">
        <v>327</v>
      </c>
      <c r="BW930" s="26" t="s">
        <v>327</v>
      </c>
      <c r="BX930" s="26" t="s">
        <v>327</v>
      </c>
      <c r="BY930" s="26" t="s">
        <v>327</v>
      </c>
      <c r="BZ930" s="26" t="s">
        <v>327</v>
      </c>
      <c r="CC930" s="26" t="s">
        <v>327</v>
      </c>
      <c r="CD930" s="26" t="s">
        <v>327</v>
      </c>
      <c r="CE930" s="26" t="s">
        <v>327</v>
      </c>
      <c r="CF930" s="26" t="s">
        <v>327</v>
      </c>
      <c r="CI930" s="26" t="s">
        <v>327</v>
      </c>
      <c r="CJ930" s="26" t="s">
        <v>327</v>
      </c>
      <c r="CK930" s="26" t="s">
        <v>327</v>
      </c>
      <c r="CL930" s="26" t="s">
        <v>327</v>
      </c>
      <c r="CO930" s="26" t="s">
        <v>327</v>
      </c>
      <c r="CP930" s="26" t="s">
        <v>327</v>
      </c>
      <c r="CQ930" s="26" t="s">
        <v>327</v>
      </c>
      <c r="CR930" s="26" t="s">
        <v>327</v>
      </c>
      <c r="CU930" s="26" t="s">
        <v>327</v>
      </c>
      <c r="CV930" s="26" t="s">
        <v>327</v>
      </c>
      <c r="CW930" s="26" t="s">
        <v>327</v>
      </c>
      <c r="CX930" s="26" t="s">
        <v>327</v>
      </c>
    </row>
    <row r="931" spans="5:102" x14ac:dyDescent="0.45">
      <c r="E931" s="26" t="s">
        <v>327</v>
      </c>
      <c r="F931" s="26" t="s">
        <v>327</v>
      </c>
      <c r="G931" s="26" t="s">
        <v>327</v>
      </c>
      <c r="H931" s="26" t="s">
        <v>327</v>
      </c>
      <c r="I931" s="26" t="s">
        <v>327</v>
      </c>
      <c r="J931" s="26" t="s">
        <v>327</v>
      </c>
      <c r="K931" s="26" t="s">
        <v>327</v>
      </c>
      <c r="L931" s="26" t="s">
        <v>327</v>
      </c>
      <c r="M931" s="26" t="s">
        <v>327</v>
      </c>
      <c r="O931" s="26" t="s">
        <v>327</v>
      </c>
      <c r="P931" s="26" t="s">
        <v>327</v>
      </c>
      <c r="Q931" s="26" t="s">
        <v>327</v>
      </c>
      <c r="R931" s="26" t="s">
        <v>327</v>
      </c>
      <c r="U931" s="26" t="s">
        <v>327</v>
      </c>
      <c r="V931" s="26" t="s">
        <v>327</v>
      </c>
      <c r="W931" s="26" t="s">
        <v>327</v>
      </c>
      <c r="X931" s="26" t="s">
        <v>327</v>
      </c>
      <c r="AA931" s="26" t="s">
        <v>327</v>
      </c>
      <c r="AB931" s="26" t="s">
        <v>327</v>
      </c>
      <c r="AC931" s="26" t="s">
        <v>327</v>
      </c>
      <c r="AD931" s="26" t="s">
        <v>327</v>
      </c>
      <c r="AG931" s="26" t="s">
        <v>327</v>
      </c>
      <c r="AH931" s="26" t="s">
        <v>327</v>
      </c>
      <c r="AI931" s="26" t="s">
        <v>327</v>
      </c>
      <c r="AJ931" s="26" t="s">
        <v>327</v>
      </c>
      <c r="AM931" s="26" t="s">
        <v>327</v>
      </c>
      <c r="AN931" s="26" t="s">
        <v>327</v>
      </c>
      <c r="AO931" s="26" t="s">
        <v>327</v>
      </c>
      <c r="AP931" s="26" t="s">
        <v>327</v>
      </c>
      <c r="AS931" s="26" t="s">
        <v>327</v>
      </c>
      <c r="AT931" s="26" t="s">
        <v>327</v>
      </c>
      <c r="AU931" s="26" t="s">
        <v>327</v>
      </c>
      <c r="AV931" s="26" t="s">
        <v>327</v>
      </c>
      <c r="AY931" s="26" t="s">
        <v>327</v>
      </c>
      <c r="AZ931" s="26" t="s">
        <v>327</v>
      </c>
      <c r="BA931" s="26" t="s">
        <v>327</v>
      </c>
      <c r="BB931" s="26" t="s">
        <v>327</v>
      </c>
      <c r="BE931" s="26" t="s">
        <v>327</v>
      </c>
      <c r="BF931" s="26" t="s">
        <v>327</v>
      </c>
      <c r="BG931" s="26" t="s">
        <v>327</v>
      </c>
      <c r="BH931" s="26" t="s">
        <v>327</v>
      </c>
      <c r="BK931" s="26" t="s">
        <v>327</v>
      </c>
      <c r="BL931" s="26" t="s">
        <v>327</v>
      </c>
      <c r="BM931" s="26" t="s">
        <v>327</v>
      </c>
      <c r="BN931" s="26" t="s">
        <v>327</v>
      </c>
      <c r="BQ931" s="26" t="s">
        <v>327</v>
      </c>
      <c r="BR931" s="26" t="s">
        <v>327</v>
      </c>
      <c r="BS931" s="26" t="s">
        <v>327</v>
      </c>
      <c r="BT931" s="26" t="s">
        <v>327</v>
      </c>
      <c r="BW931" s="26" t="s">
        <v>327</v>
      </c>
      <c r="BX931" s="26" t="s">
        <v>327</v>
      </c>
      <c r="BY931" s="26" t="s">
        <v>327</v>
      </c>
      <c r="BZ931" s="26" t="s">
        <v>327</v>
      </c>
      <c r="CC931" s="26" t="s">
        <v>327</v>
      </c>
      <c r="CD931" s="26" t="s">
        <v>327</v>
      </c>
      <c r="CE931" s="26" t="s">
        <v>327</v>
      </c>
      <c r="CF931" s="26" t="s">
        <v>327</v>
      </c>
      <c r="CI931" s="26" t="s">
        <v>327</v>
      </c>
      <c r="CJ931" s="26" t="s">
        <v>327</v>
      </c>
      <c r="CK931" s="26" t="s">
        <v>327</v>
      </c>
      <c r="CL931" s="26" t="s">
        <v>327</v>
      </c>
      <c r="CO931" s="26" t="s">
        <v>327</v>
      </c>
      <c r="CP931" s="26" t="s">
        <v>327</v>
      </c>
      <c r="CQ931" s="26" t="s">
        <v>327</v>
      </c>
      <c r="CR931" s="26" t="s">
        <v>327</v>
      </c>
      <c r="CU931" s="26" t="s">
        <v>327</v>
      </c>
      <c r="CV931" s="26" t="s">
        <v>327</v>
      </c>
      <c r="CW931" s="26" t="s">
        <v>327</v>
      </c>
      <c r="CX931" s="26" t="s">
        <v>327</v>
      </c>
    </row>
    <row r="932" spans="5:102" x14ac:dyDescent="0.45">
      <c r="E932" s="26" t="s">
        <v>327</v>
      </c>
      <c r="F932" s="26" t="s">
        <v>327</v>
      </c>
      <c r="G932" s="26" t="s">
        <v>327</v>
      </c>
      <c r="H932" s="26" t="s">
        <v>327</v>
      </c>
      <c r="I932" s="26" t="s">
        <v>327</v>
      </c>
      <c r="J932" s="26" t="s">
        <v>327</v>
      </c>
      <c r="K932" s="26" t="s">
        <v>327</v>
      </c>
      <c r="L932" s="26" t="s">
        <v>327</v>
      </c>
      <c r="M932" s="26" t="s">
        <v>327</v>
      </c>
      <c r="O932" s="26" t="s">
        <v>327</v>
      </c>
      <c r="P932" s="26" t="s">
        <v>327</v>
      </c>
      <c r="Q932" s="26" t="s">
        <v>327</v>
      </c>
      <c r="R932" s="26" t="s">
        <v>327</v>
      </c>
      <c r="U932" s="26" t="s">
        <v>327</v>
      </c>
      <c r="V932" s="26" t="s">
        <v>327</v>
      </c>
      <c r="W932" s="26" t="s">
        <v>327</v>
      </c>
      <c r="X932" s="26" t="s">
        <v>327</v>
      </c>
      <c r="AA932" s="26" t="s">
        <v>327</v>
      </c>
      <c r="AB932" s="26" t="s">
        <v>327</v>
      </c>
      <c r="AC932" s="26" t="s">
        <v>327</v>
      </c>
      <c r="AD932" s="26" t="s">
        <v>327</v>
      </c>
      <c r="AG932" s="26" t="s">
        <v>327</v>
      </c>
      <c r="AH932" s="26" t="s">
        <v>327</v>
      </c>
      <c r="AI932" s="26" t="s">
        <v>327</v>
      </c>
      <c r="AJ932" s="26" t="s">
        <v>327</v>
      </c>
      <c r="AM932" s="26" t="s">
        <v>327</v>
      </c>
      <c r="AN932" s="26" t="s">
        <v>327</v>
      </c>
      <c r="AO932" s="26" t="s">
        <v>327</v>
      </c>
      <c r="AP932" s="26" t="s">
        <v>327</v>
      </c>
      <c r="AS932" s="26" t="s">
        <v>327</v>
      </c>
      <c r="AT932" s="26" t="s">
        <v>327</v>
      </c>
      <c r="AU932" s="26" t="s">
        <v>327</v>
      </c>
      <c r="AV932" s="26" t="s">
        <v>327</v>
      </c>
      <c r="AY932" s="26" t="s">
        <v>327</v>
      </c>
      <c r="AZ932" s="26" t="s">
        <v>327</v>
      </c>
      <c r="BA932" s="26" t="s">
        <v>327</v>
      </c>
      <c r="BB932" s="26" t="s">
        <v>327</v>
      </c>
      <c r="BE932" s="26" t="s">
        <v>327</v>
      </c>
      <c r="BF932" s="26" t="s">
        <v>327</v>
      </c>
      <c r="BG932" s="26" t="s">
        <v>327</v>
      </c>
      <c r="BH932" s="26" t="s">
        <v>327</v>
      </c>
      <c r="BK932" s="26" t="s">
        <v>327</v>
      </c>
      <c r="BL932" s="26" t="s">
        <v>327</v>
      </c>
      <c r="BM932" s="26" t="s">
        <v>327</v>
      </c>
      <c r="BN932" s="26" t="s">
        <v>327</v>
      </c>
      <c r="BQ932" s="26" t="s">
        <v>327</v>
      </c>
      <c r="BR932" s="26" t="s">
        <v>327</v>
      </c>
      <c r="BS932" s="26" t="s">
        <v>327</v>
      </c>
      <c r="BT932" s="26" t="s">
        <v>327</v>
      </c>
      <c r="BW932" s="26" t="s">
        <v>327</v>
      </c>
      <c r="BX932" s="26" t="s">
        <v>327</v>
      </c>
      <c r="BY932" s="26" t="s">
        <v>327</v>
      </c>
      <c r="BZ932" s="26" t="s">
        <v>327</v>
      </c>
      <c r="CC932" s="26" t="s">
        <v>327</v>
      </c>
      <c r="CD932" s="26" t="s">
        <v>327</v>
      </c>
      <c r="CE932" s="26" t="s">
        <v>327</v>
      </c>
      <c r="CF932" s="26" t="s">
        <v>327</v>
      </c>
      <c r="CI932" s="26" t="s">
        <v>327</v>
      </c>
      <c r="CJ932" s="26" t="s">
        <v>327</v>
      </c>
      <c r="CK932" s="26" t="s">
        <v>327</v>
      </c>
      <c r="CL932" s="26" t="s">
        <v>327</v>
      </c>
      <c r="CO932" s="26" t="s">
        <v>327</v>
      </c>
      <c r="CP932" s="26" t="s">
        <v>327</v>
      </c>
      <c r="CQ932" s="26" t="s">
        <v>327</v>
      </c>
      <c r="CR932" s="26" t="s">
        <v>327</v>
      </c>
      <c r="CU932" s="26" t="s">
        <v>327</v>
      </c>
      <c r="CV932" s="26" t="s">
        <v>327</v>
      </c>
      <c r="CW932" s="26" t="s">
        <v>327</v>
      </c>
      <c r="CX932" s="26" t="s">
        <v>327</v>
      </c>
    </row>
    <row r="933" spans="5:102" x14ac:dyDescent="0.45">
      <c r="E933" s="26" t="s">
        <v>327</v>
      </c>
      <c r="F933" s="26" t="s">
        <v>327</v>
      </c>
      <c r="G933" s="26" t="s">
        <v>327</v>
      </c>
      <c r="H933" s="26" t="s">
        <v>327</v>
      </c>
      <c r="I933" s="26" t="s">
        <v>327</v>
      </c>
      <c r="J933" s="26" t="s">
        <v>327</v>
      </c>
      <c r="K933" s="26" t="s">
        <v>327</v>
      </c>
      <c r="L933" s="26" t="s">
        <v>327</v>
      </c>
      <c r="M933" s="26" t="s">
        <v>327</v>
      </c>
      <c r="O933" s="26" t="s">
        <v>327</v>
      </c>
      <c r="P933" s="26" t="s">
        <v>327</v>
      </c>
      <c r="Q933" s="26" t="s">
        <v>327</v>
      </c>
      <c r="R933" s="26" t="s">
        <v>327</v>
      </c>
      <c r="U933" s="26" t="s">
        <v>327</v>
      </c>
      <c r="V933" s="26" t="s">
        <v>327</v>
      </c>
      <c r="W933" s="26" t="s">
        <v>327</v>
      </c>
      <c r="X933" s="26" t="s">
        <v>327</v>
      </c>
      <c r="AA933" s="26" t="s">
        <v>327</v>
      </c>
      <c r="AB933" s="26" t="s">
        <v>327</v>
      </c>
      <c r="AC933" s="26" t="s">
        <v>327</v>
      </c>
      <c r="AD933" s="26" t="s">
        <v>327</v>
      </c>
      <c r="AG933" s="26" t="s">
        <v>327</v>
      </c>
      <c r="AH933" s="26" t="s">
        <v>327</v>
      </c>
      <c r="AI933" s="26" t="s">
        <v>327</v>
      </c>
      <c r="AJ933" s="26" t="s">
        <v>327</v>
      </c>
      <c r="AM933" s="26" t="s">
        <v>327</v>
      </c>
      <c r="AN933" s="26" t="s">
        <v>327</v>
      </c>
      <c r="AO933" s="26" t="s">
        <v>327</v>
      </c>
      <c r="AP933" s="26" t="s">
        <v>327</v>
      </c>
      <c r="AS933" s="26" t="s">
        <v>327</v>
      </c>
      <c r="AT933" s="26" t="s">
        <v>327</v>
      </c>
      <c r="AU933" s="26" t="s">
        <v>327</v>
      </c>
      <c r="AV933" s="26" t="s">
        <v>327</v>
      </c>
      <c r="AY933" s="26" t="s">
        <v>327</v>
      </c>
      <c r="AZ933" s="26" t="s">
        <v>327</v>
      </c>
      <c r="BA933" s="26" t="s">
        <v>327</v>
      </c>
      <c r="BB933" s="26" t="s">
        <v>327</v>
      </c>
      <c r="BE933" s="26" t="s">
        <v>327</v>
      </c>
      <c r="BF933" s="26" t="s">
        <v>327</v>
      </c>
      <c r="BG933" s="26" t="s">
        <v>327</v>
      </c>
      <c r="BH933" s="26" t="s">
        <v>327</v>
      </c>
      <c r="BK933" s="26" t="s">
        <v>327</v>
      </c>
      <c r="BL933" s="26" t="s">
        <v>327</v>
      </c>
      <c r="BM933" s="26" t="s">
        <v>327</v>
      </c>
      <c r="BN933" s="26" t="s">
        <v>327</v>
      </c>
      <c r="BQ933" s="26" t="s">
        <v>327</v>
      </c>
      <c r="BR933" s="26" t="s">
        <v>327</v>
      </c>
      <c r="BS933" s="26" t="s">
        <v>327</v>
      </c>
      <c r="BT933" s="26" t="s">
        <v>327</v>
      </c>
      <c r="BW933" s="26" t="s">
        <v>327</v>
      </c>
      <c r="BX933" s="26" t="s">
        <v>327</v>
      </c>
      <c r="BY933" s="26" t="s">
        <v>327</v>
      </c>
      <c r="BZ933" s="26" t="s">
        <v>327</v>
      </c>
      <c r="CC933" s="26" t="s">
        <v>327</v>
      </c>
      <c r="CD933" s="26" t="s">
        <v>327</v>
      </c>
      <c r="CE933" s="26" t="s">
        <v>327</v>
      </c>
      <c r="CF933" s="26" t="s">
        <v>327</v>
      </c>
      <c r="CI933" s="26" t="s">
        <v>327</v>
      </c>
      <c r="CJ933" s="26" t="s">
        <v>327</v>
      </c>
      <c r="CK933" s="26" t="s">
        <v>327</v>
      </c>
      <c r="CL933" s="26" t="s">
        <v>327</v>
      </c>
      <c r="CO933" s="26" t="s">
        <v>327</v>
      </c>
      <c r="CP933" s="26" t="s">
        <v>327</v>
      </c>
      <c r="CQ933" s="26" t="s">
        <v>327</v>
      </c>
      <c r="CR933" s="26" t="s">
        <v>327</v>
      </c>
      <c r="CU933" s="26" t="s">
        <v>327</v>
      </c>
      <c r="CV933" s="26" t="s">
        <v>327</v>
      </c>
      <c r="CW933" s="26" t="s">
        <v>327</v>
      </c>
      <c r="CX933" s="26" t="s">
        <v>327</v>
      </c>
    </row>
    <row r="934" spans="5:102" x14ac:dyDescent="0.45">
      <c r="E934" s="26" t="s">
        <v>327</v>
      </c>
      <c r="F934" s="26" t="s">
        <v>327</v>
      </c>
      <c r="G934" s="26" t="s">
        <v>327</v>
      </c>
      <c r="H934" s="26" t="s">
        <v>327</v>
      </c>
      <c r="I934" s="26" t="s">
        <v>327</v>
      </c>
      <c r="J934" s="26" t="s">
        <v>327</v>
      </c>
      <c r="K934" s="26" t="s">
        <v>327</v>
      </c>
      <c r="L934" s="26" t="s">
        <v>327</v>
      </c>
      <c r="M934" s="26" t="s">
        <v>327</v>
      </c>
      <c r="O934" s="26" t="s">
        <v>327</v>
      </c>
      <c r="P934" s="26" t="s">
        <v>327</v>
      </c>
      <c r="Q934" s="26" t="s">
        <v>327</v>
      </c>
      <c r="R934" s="26" t="s">
        <v>327</v>
      </c>
      <c r="U934" s="26" t="s">
        <v>327</v>
      </c>
      <c r="V934" s="26" t="s">
        <v>327</v>
      </c>
      <c r="W934" s="26" t="s">
        <v>327</v>
      </c>
      <c r="X934" s="26" t="s">
        <v>327</v>
      </c>
      <c r="AA934" s="26" t="s">
        <v>327</v>
      </c>
      <c r="AB934" s="26" t="s">
        <v>327</v>
      </c>
      <c r="AC934" s="26" t="s">
        <v>327</v>
      </c>
      <c r="AD934" s="26" t="s">
        <v>327</v>
      </c>
      <c r="AG934" s="26" t="s">
        <v>327</v>
      </c>
      <c r="AH934" s="26" t="s">
        <v>327</v>
      </c>
      <c r="AI934" s="26" t="s">
        <v>327</v>
      </c>
      <c r="AJ934" s="26" t="s">
        <v>327</v>
      </c>
      <c r="AM934" s="26" t="s">
        <v>327</v>
      </c>
      <c r="AN934" s="26" t="s">
        <v>327</v>
      </c>
      <c r="AO934" s="26" t="s">
        <v>327</v>
      </c>
      <c r="AP934" s="26" t="s">
        <v>327</v>
      </c>
      <c r="AS934" s="26" t="s">
        <v>327</v>
      </c>
      <c r="AT934" s="26" t="s">
        <v>327</v>
      </c>
      <c r="AU934" s="26" t="s">
        <v>327</v>
      </c>
      <c r="AV934" s="26" t="s">
        <v>327</v>
      </c>
      <c r="AY934" s="26" t="s">
        <v>327</v>
      </c>
      <c r="AZ934" s="26" t="s">
        <v>327</v>
      </c>
      <c r="BA934" s="26" t="s">
        <v>327</v>
      </c>
      <c r="BB934" s="26" t="s">
        <v>327</v>
      </c>
      <c r="BE934" s="26" t="s">
        <v>327</v>
      </c>
      <c r="BF934" s="26" t="s">
        <v>327</v>
      </c>
      <c r="BG934" s="26" t="s">
        <v>327</v>
      </c>
      <c r="BH934" s="26" t="s">
        <v>327</v>
      </c>
      <c r="BK934" s="26" t="s">
        <v>327</v>
      </c>
      <c r="BL934" s="26" t="s">
        <v>327</v>
      </c>
      <c r="BM934" s="26" t="s">
        <v>327</v>
      </c>
      <c r="BN934" s="26" t="s">
        <v>327</v>
      </c>
      <c r="BQ934" s="26" t="s">
        <v>327</v>
      </c>
      <c r="BR934" s="26" t="s">
        <v>327</v>
      </c>
      <c r="BS934" s="26" t="s">
        <v>327</v>
      </c>
      <c r="BT934" s="26" t="s">
        <v>327</v>
      </c>
      <c r="BW934" s="26" t="s">
        <v>327</v>
      </c>
      <c r="BX934" s="26" t="s">
        <v>327</v>
      </c>
      <c r="BY934" s="26" t="s">
        <v>327</v>
      </c>
      <c r="BZ934" s="26" t="s">
        <v>327</v>
      </c>
      <c r="CC934" s="26" t="s">
        <v>327</v>
      </c>
      <c r="CD934" s="26" t="s">
        <v>327</v>
      </c>
      <c r="CE934" s="26" t="s">
        <v>327</v>
      </c>
      <c r="CF934" s="26" t="s">
        <v>327</v>
      </c>
      <c r="CI934" s="26" t="s">
        <v>327</v>
      </c>
      <c r="CJ934" s="26" t="s">
        <v>327</v>
      </c>
      <c r="CK934" s="26" t="s">
        <v>327</v>
      </c>
      <c r="CL934" s="26" t="s">
        <v>327</v>
      </c>
      <c r="CO934" s="26" t="s">
        <v>327</v>
      </c>
      <c r="CP934" s="26" t="s">
        <v>327</v>
      </c>
      <c r="CQ934" s="26" t="s">
        <v>327</v>
      </c>
      <c r="CR934" s="26" t="s">
        <v>327</v>
      </c>
      <c r="CU934" s="26" t="s">
        <v>327</v>
      </c>
      <c r="CV934" s="26" t="s">
        <v>327</v>
      </c>
      <c r="CW934" s="26" t="s">
        <v>327</v>
      </c>
      <c r="CX934" s="26" t="s">
        <v>327</v>
      </c>
    </row>
    <row r="935" spans="5:102" x14ac:dyDescent="0.45">
      <c r="E935" s="26" t="s">
        <v>327</v>
      </c>
      <c r="F935" s="26" t="s">
        <v>327</v>
      </c>
      <c r="G935" s="26" t="s">
        <v>327</v>
      </c>
      <c r="H935" s="26" t="s">
        <v>327</v>
      </c>
      <c r="I935" s="26" t="s">
        <v>327</v>
      </c>
      <c r="J935" s="26" t="s">
        <v>327</v>
      </c>
      <c r="K935" s="26" t="s">
        <v>327</v>
      </c>
      <c r="L935" s="26" t="s">
        <v>327</v>
      </c>
      <c r="M935" s="26" t="s">
        <v>327</v>
      </c>
      <c r="O935" s="26" t="s">
        <v>327</v>
      </c>
      <c r="P935" s="26" t="s">
        <v>327</v>
      </c>
      <c r="Q935" s="26" t="s">
        <v>327</v>
      </c>
      <c r="R935" s="26" t="s">
        <v>327</v>
      </c>
      <c r="U935" s="26" t="s">
        <v>327</v>
      </c>
      <c r="V935" s="26" t="s">
        <v>327</v>
      </c>
      <c r="W935" s="26" t="s">
        <v>327</v>
      </c>
      <c r="X935" s="26" t="s">
        <v>327</v>
      </c>
      <c r="AA935" s="26" t="s">
        <v>327</v>
      </c>
      <c r="AB935" s="26" t="s">
        <v>327</v>
      </c>
      <c r="AC935" s="26" t="s">
        <v>327</v>
      </c>
      <c r="AD935" s="26" t="s">
        <v>327</v>
      </c>
      <c r="AG935" s="26" t="s">
        <v>327</v>
      </c>
      <c r="AH935" s="26" t="s">
        <v>327</v>
      </c>
      <c r="AI935" s="26" t="s">
        <v>327</v>
      </c>
      <c r="AJ935" s="26" t="s">
        <v>327</v>
      </c>
      <c r="AM935" s="26" t="s">
        <v>327</v>
      </c>
      <c r="AN935" s="26" t="s">
        <v>327</v>
      </c>
      <c r="AO935" s="26" t="s">
        <v>327</v>
      </c>
      <c r="AP935" s="26" t="s">
        <v>327</v>
      </c>
      <c r="AS935" s="26" t="s">
        <v>327</v>
      </c>
      <c r="AT935" s="26" t="s">
        <v>327</v>
      </c>
      <c r="AU935" s="26" t="s">
        <v>327</v>
      </c>
      <c r="AV935" s="26" t="s">
        <v>327</v>
      </c>
      <c r="AY935" s="26" t="s">
        <v>327</v>
      </c>
      <c r="AZ935" s="26" t="s">
        <v>327</v>
      </c>
      <c r="BA935" s="26" t="s">
        <v>327</v>
      </c>
      <c r="BB935" s="26" t="s">
        <v>327</v>
      </c>
      <c r="BE935" s="26" t="s">
        <v>327</v>
      </c>
      <c r="BF935" s="26" t="s">
        <v>327</v>
      </c>
      <c r="BG935" s="26" t="s">
        <v>327</v>
      </c>
      <c r="BH935" s="26" t="s">
        <v>327</v>
      </c>
      <c r="BK935" s="26" t="s">
        <v>327</v>
      </c>
      <c r="BL935" s="26" t="s">
        <v>327</v>
      </c>
      <c r="BM935" s="26" t="s">
        <v>327</v>
      </c>
      <c r="BN935" s="26" t="s">
        <v>327</v>
      </c>
      <c r="BQ935" s="26" t="s">
        <v>327</v>
      </c>
      <c r="BR935" s="26" t="s">
        <v>327</v>
      </c>
      <c r="BS935" s="26" t="s">
        <v>327</v>
      </c>
      <c r="BT935" s="26" t="s">
        <v>327</v>
      </c>
      <c r="BW935" s="26" t="s">
        <v>327</v>
      </c>
      <c r="BX935" s="26" t="s">
        <v>327</v>
      </c>
      <c r="BY935" s="26" t="s">
        <v>327</v>
      </c>
      <c r="BZ935" s="26" t="s">
        <v>327</v>
      </c>
      <c r="CC935" s="26" t="s">
        <v>327</v>
      </c>
      <c r="CD935" s="26" t="s">
        <v>327</v>
      </c>
      <c r="CE935" s="26" t="s">
        <v>327</v>
      </c>
      <c r="CF935" s="26" t="s">
        <v>327</v>
      </c>
      <c r="CI935" s="26" t="s">
        <v>327</v>
      </c>
      <c r="CJ935" s="26" t="s">
        <v>327</v>
      </c>
      <c r="CK935" s="26" t="s">
        <v>327</v>
      </c>
      <c r="CL935" s="26" t="s">
        <v>327</v>
      </c>
      <c r="CO935" s="26" t="s">
        <v>327</v>
      </c>
      <c r="CP935" s="26" t="s">
        <v>327</v>
      </c>
      <c r="CQ935" s="26" t="s">
        <v>327</v>
      </c>
      <c r="CR935" s="26" t="s">
        <v>327</v>
      </c>
      <c r="CU935" s="26" t="s">
        <v>327</v>
      </c>
      <c r="CV935" s="26" t="s">
        <v>327</v>
      </c>
      <c r="CW935" s="26" t="s">
        <v>327</v>
      </c>
      <c r="CX935" s="26" t="s">
        <v>327</v>
      </c>
    </row>
    <row r="936" spans="5:102" x14ac:dyDescent="0.45">
      <c r="E936" s="26" t="s">
        <v>327</v>
      </c>
      <c r="F936" s="26" t="s">
        <v>327</v>
      </c>
      <c r="G936" s="26" t="s">
        <v>327</v>
      </c>
      <c r="H936" s="26" t="s">
        <v>327</v>
      </c>
      <c r="I936" s="26" t="s">
        <v>327</v>
      </c>
      <c r="J936" s="26" t="s">
        <v>327</v>
      </c>
      <c r="K936" s="26" t="s">
        <v>327</v>
      </c>
      <c r="L936" s="26" t="s">
        <v>327</v>
      </c>
      <c r="M936" s="26" t="s">
        <v>327</v>
      </c>
      <c r="O936" s="26" t="s">
        <v>327</v>
      </c>
      <c r="P936" s="26" t="s">
        <v>327</v>
      </c>
      <c r="Q936" s="26" t="s">
        <v>327</v>
      </c>
      <c r="R936" s="26" t="s">
        <v>327</v>
      </c>
      <c r="U936" s="26" t="s">
        <v>327</v>
      </c>
      <c r="V936" s="26" t="s">
        <v>327</v>
      </c>
      <c r="W936" s="26" t="s">
        <v>327</v>
      </c>
      <c r="X936" s="26" t="s">
        <v>327</v>
      </c>
      <c r="AA936" s="26" t="s">
        <v>327</v>
      </c>
      <c r="AB936" s="26" t="s">
        <v>327</v>
      </c>
      <c r="AC936" s="26" t="s">
        <v>327</v>
      </c>
      <c r="AD936" s="26" t="s">
        <v>327</v>
      </c>
      <c r="AG936" s="26" t="s">
        <v>327</v>
      </c>
      <c r="AH936" s="26" t="s">
        <v>327</v>
      </c>
      <c r="AI936" s="26" t="s">
        <v>327</v>
      </c>
      <c r="AJ936" s="26" t="s">
        <v>327</v>
      </c>
      <c r="AM936" s="26" t="s">
        <v>327</v>
      </c>
      <c r="AN936" s="26" t="s">
        <v>327</v>
      </c>
      <c r="AO936" s="26" t="s">
        <v>327</v>
      </c>
      <c r="AP936" s="26" t="s">
        <v>327</v>
      </c>
      <c r="AS936" s="26" t="s">
        <v>327</v>
      </c>
      <c r="AT936" s="26" t="s">
        <v>327</v>
      </c>
      <c r="AU936" s="26" t="s">
        <v>327</v>
      </c>
      <c r="AV936" s="26" t="s">
        <v>327</v>
      </c>
      <c r="AY936" s="26" t="s">
        <v>327</v>
      </c>
      <c r="AZ936" s="26" t="s">
        <v>327</v>
      </c>
      <c r="BA936" s="26" t="s">
        <v>327</v>
      </c>
      <c r="BB936" s="26" t="s">
        <v>327</v>
      </c>
      <c r="BE936" s="26" t="s">
        <v>327</v>
      </c>
      <c r="BF936" s="26" t="s">
        <v>327</v>
      </c>
      <c r="BG936" s="26" t="s">
        <v>327</v>
      </c>
      <c r="BH936" s="26" t="s">
        <v>327</v>
      </c>
      <c r="BK936" s="26" t="s">
        <v>327</v>
      </c>
      <c r="BL936" s="26" t="s">
        <v>327</v>
      </c>
      <c r="BM936" s="26" t="s">
        <v>327</v>
      </c>
      <c r="BN936" s="26" t="s">
        <v>327</v>
      </c>
      <c r="BQ936" s="26" t="s">
        <v>327</v>
      </c>
      <c r="BR936" s="26" t="s">
        <v>327</v>
      </c>
      <c r="BS936" s="26" t="s">
        <v>327</v>
      </c>
      <c r="BT936" s="26" t="s">
        <v>327</v>
      </c>
      <c r="BW936" s="26" t="s">
        <v>327</v>
      </c>
      <c r="BX936" s="26" t="s">
        <v>327</v>
      </c>
      <c r="BY936" s="26" t="s">
        <v>327</v>
      </c>
      <c r="BZ936" s="26" t="s">
        <v>327</v>
      </c>
      <c r="CC936" s="26" t="s">
        <v>327</v>
      </c>
      <c r="CD936" s="26" t="s">
        <v>327</v>
      </c>
      <c r="CE936" s="26" t="s">
        <v>327</v>
      </c>
      <c r="CF936" s="26" t="s">
        <v>327</v>
      </c>
      <c r="CI936" s="26" t="s">
        <v>327</v>
      </c>
      <c r="CJ936" s="26" t="s">
        <v>327</v>
      </c>
      <c r="CK936" s="26" t="s">
        <v>327</v>
      </c>
      <c r="CL936" s="26" t="s">
        <v>327</v>
      </c>
      <c r="CO936" s="26" t="s">
        <v>327</v>
      </c>
      <c r="CP936" s="26" t="s">
        <v>327</v>
      </c>
      <c r="CQ936" s="26" t="s">
        <v>327</v>
      </c>
      <c r="CR936" s="26" t="s">
        <v>327</v>
      </c>
      <c r="CU936" s="26" t="s">
        <v>327</v>
      </c>
      <c r="CV936" s="26" t="s">
        <v>327</v>
      </c>
      <c r="CW936" s="26" t="s">
        <v>327</v>
      </c>
      <c r="CX936" s="26" t="s">
        <v>327</v>
      </c>
    </row>
    <row r="937" spans="5:102" x14ac:dyDescent="0.45">
      <c r="E937" s="26" t="s">
        <v>327</v>
      </c>
      <c r="F937" s="26" t="s">
        <v>327</v>
      </c>
      <c r="G937" s="26" t="s">
        <v>327</v>
      </c>
      <c r="H937" s="26" t="s">
        <v>327</v>
      </c>
      <c r="I937" s="26" t="s">
        <v>327</v>
      </c>
      <c r="J937" s="26" t="s">
        <v>327</v>
      </c>
      <c r="K937" s="26" t="s">
        <v>327</v>
      </c>
      <c r="L937" s="26" t="s">
        <v>327</v>
      </c>
      <c r="M937" s="26" t="s">
        <v>327</v>
      </c>
      <c r="O937" s="26" t="s">
        <v>327</v>
      </c>
      <c r="P937" s="26" t="s">
        <v>327</v>
      </c>
      <c r="Q937" s="26" t="s">
        <v>327</v>
      </c>
      <c r="R937" s="26" t="s">
        <v>327</v>
      </c>
      <c r="U937" s="26" t="s">
        <v>327</v>
      </c>
      <c r="V937" s="26" t="s">
        <v>327</v>
      </c>
      <c r="W937" s="26" t="s">
        <v>327</v>
      </c>
      <c r="X937" s="26" t="s">
        <v>327</v>
      </c>
      <c r="AA937" s="26" t="s">
        <v>327</v>
      </c>
      <c r="AB937" s="26" t="s">
        <v>327</v>
      </c>
      <c r="AC937" s="26" t="s">
        <v>327</v>
      </c>
      <c r="AD937" s="26" t="s">
        <v>327</v>
      </c>
      <c r="AG937" s="26" t="s">
        <v>327</v>
      </c>
      <c r="AH937" s="26" t="s">
        <v>327</v>
      </c>
      <c r="AI937" s="26" t="s">
        <v>327</v>
      </c>
      <c r="AJ937" s="26" t="s">
        <v>327</v>
      </c>
      <c r="AM937" s="26" t="s">
        <v>327</v>
      </c>
      <c r="AN937" s="26" t="s">
        <v>327</v>
      </c>
      <c r="AO937" s="26" t="s">
        <v>327</v>
      </c>
      <c r="AP937" s="26" t="s">
        <v>327</v>
      </c>
      <c r="AS937" s="26" t="s">
        <v>327</v>
      </c>
      <c r="AT937" s="26" t="s">
        <v>327</v>
      </c>
      <c r="AU937" s="26" t="s">
        <v>327</v>
      </c>
      <c r="AV937" s="26" t="s">
        <v>327</v>
      </c>
      <c r="AY937" s="26" t="s">
        <v>327</v>
      </c>
      <c r="AZ937" s="26" t="s">
        <v>327</v>
      </c>
      <c r="BA937" s="26" t="s">
        <v>327</v>
      </c>
      <c r="BB937" s="26" t="s">
        <v>327</v>
      </c>
      <c r="BE937" s="26" t="s">
        <v>327</v>
      </c>
      <c r="BF937" s="26" t="s">
        <v>327</v>
      </c>
      <c r="BG937" s="26" t="s">
        <v>327</v>
      </c>
      <c r="BH937" s="26" t="s">
        <v>327</v>
      </c>
      <c r="BK937" s="26" t="s">
        <v>327</v>
      </c>
      <c r="BL937" s="26" t="s">
        <v>327</v>
      </c>
      <c r="BM937" s="26" t="s">
        <v>327</v>
      </c>
      <c r="BN937" s="26" t="s">
        <v>327</v>
      </c>
      <c r="BQ937" s="26" t="s">
        <v>327</v>
      </c>
      <c r="BR937" s="26" t="s">
        <v>327</v>
      </c>
      <c r="BS937" s="26" t="s">
        <v>327</v>
      </c>
      <c r="BT937" s="26" t="s">
        <v>327</v>
      </c>
      <c r="BW937" s="26" t="s">
        <v>327</v>
      </c>
      <c r="BX937" s="26" t="s">
        <v>327</v>
      </c>
      <c r="BY937" s="26" t="s">
        <v>327</v>
      </c>
      <c r="BZ937" s="26" t="s">
        <v>327</v>
      </c>
      <c r="CC937" s="26" t="s">
        <v>327</v>
      </c>
      <c r="CD937" s="26" t="s">
        <v>327</v>
      </c>
      <c r="CE937" s="26" t="s">
        <v>327</v>
      </c>
      <c r="CF937" s="26" t="s">
        <v>327</v>
      </c>
      <c r="CI937" s="26" t="s">
        <v>327</v>
      </c>
      <c r="CJ937" s="26" t="s">
        <v>327</v>
      </c>
      <c r="CK937" s="26" t="s">
        <v>327</v>
      </c>
      <c r="CL937" s="26" t="s">
        <v>327</v>
      </c>
      <c r="CO937" s="26" t="s">
        <v>327</v>
      </c>
      <c r="CP937" s="26" t="s">
        <v>327</v>
      </c>
      <c r="CQ937" s="26" t="s">
        <v>327</v>
      </c>
      <c r="CR937" s="26" t="s">
        <v>327</v>
      </c>
      <c r="CU937" s="26" t="s">
        <v>327</v>
      </c>
      <c r="CV937" s="26" t="s">
        <v>327</v>
      </c>
      <c r="CW937" s="26" t="s">
        <v>327</v>
      </c>
      <c r="CX937" s="26" t="s">
        <v>327</v>
      </c>
    </row>
    <row r="938" spans="5:102" x14ac:dyDescent="0.45">
      <c r="E938" s="26" t="s">
        <v>327</v>
      </c>
      <c r="F938" s="26" t="s">
        <v>327</v>
      </c>
      <c r="G938" s="26" t="s">
        <v>327</v>
      </c>
      <c r="H938" s="26" t="s">
        <v>327</v>
      </c>
      <c r="I938" s="26" t="s">
        <v>327</v>
      </c>
      <c r="J938" s="26" t="s">
        <v>327</v>
      </c>
      <c r="K938" s="26" t="s">
        <v>327</v>
      </c>
      <c r="L938" s="26" t="s">
        <v>327</v>
      </c>
      <c r="M938" s="26" t="s">
        <v>327</v>
      </c>
      <c r="O938" s="26" t="s">
        <v>327</v>
      </c>
      <c r="P938" s="26" t="s">
        <v>327</v>
      </c>
      <c r="Q938" s="26" t="s">
        <v>327</v>
      </c>
      <c r="R938" s="26" t="s">
        <v>327</v>
      </c>
      <c r="U938" s="26" t="s">
        <v>327</v>
      </c>
      <c r="V938" s="26" t="s">
        <v>327</v>
      </c>
      <c r="W938" s="26" t="s">
        <v>327</v>
      </c>
      <c r="X938" s="26" t="s">
        <v>327</v>
      </c>
      <c r="AA938" s="26" t="s">
        <v>327</v>
      </c>
      <c r="AB938" s="26" t="s">
        <v>327</v>
      </c>
      <c r="AC938" s="26" t="s">
        <v>327</v>
      </c>
      <c r="AD938" s="26" t="s">
        <v>327</v>
      </c>
      <c r="AG938" s="26" t="s">
        <v>327</v>
      </c>
      <c r="AH938" s="26" t="s">
        <v>327</v>
      </c>
      <c r="AI938" s="26" t="s">
        <v>327</v>
      </c>
      <c r="AJ938" s="26" t="s">
        <v>327</v>
      </c>
      <c r="AM938" s="26" t="s">
        <v>327</v>
      </c>
      <c r="AN938" s="26" t="s">
        <v>327</v>
      </c>
      <c r="AO938" s="26" t="s">
        <v>327</v>
      </c>
      <c r="AP938" s="26" t="s">
        <v>327</v>
      </c>
      <c r="AS938" s="26" t="s">
        <v>327</v>
      </c>
      <c r="AT938" s="26" t="s">
        <v>327</v>
      </c>
      <c r="AU938" s="26" t="s">
        <v>327</v>
      </c>
      <c r="AV938" s="26" t="s">
        <v>327</v>
      </c>
      <c r="AY938" s="26" t="s">
        <v>327</v>
      </c>
      <c r="AZ938" s="26" t="s">
        <v>327</v>
      </c>
      <c r="BA938" s="26" t="s">
        <v>327</v>
      </c>
      <c r="BB938" s="26" t="s">
        <v>327</v>
      </c>
      <c r="BE938" s="26" t="s">
        <v>327</v>
      </c>
      <c r="BF938" s="26" t="s">
        <v>327</v>
      </c>
      <c r="BG938" s="26" t="s">
        <v>327</v>
      </c>
      <c r="BH938" s="26" t="s">
        <v>327</v>
      </c>
      <c r="BK938" s="26" t="s">
        <v>327</v>
      </c>
      <c r="BL938" s="26" t="s">
        <v>327</v>
      </c>
      <c r="BM938" s="26" t="s">
        <v>327</v>
      </c>
      <c r="BN938" s="26" t="s">
        <v>327</v>
      </c>
      <c r="BQ938" s="26" t="s">
        <v>327</v>
      </c>
      <c r="BR938" s="26" t="s">
        <v>327</v>
      </c>
      <c r="BS938" s="26" t="s">
        <v>327</v>
      </c>
      <c r="BT938" s="26" t="s">
        <v>327</v>
      </c>
      <c r="BW938" s="26" t="s">
        <v>327</v>
      </c>
      <c r="BX938" s="26" t="s">
        <v>327</v>
      </c>
      <c r="BY938" s="26" t="s">
        <v>327</v>
      </c>
      <c r="BZ938" s="26" t="s">
        <v>327</v>
      </c>
      <c r="CC938" s="26" t="s">
        <v>327</v>
      </c>
      <c r="CD938" s="26" t="s">
        <v>327</v>
      </c>
      <c r="CE938" s="26" t="s">
        <v>327</v>
      </c>
      <c r="CF938" s="26" t="s">
        <v>327</v>
      </c>
      <c r="CI938" s="26" t="s">
        <v>327</v>
      </c>
      <c r="CJ938" s="26" t="s">
        <v>327</v>
      </c>
      <c r="CK938" s="26" t="s">
        <v>327</v>
      </c>
      <c r="CL938" s="26" t="s">
        <v>327</v>
      </c>
      <c r="CO938" s="26" t="s">
        <v>327</v>
      </c>
      <c r="CP938" s="26" t="s">
        <v>327</v>
      </c>
      <c r="CQ938" s="26" t="s">
        <v>327</v>
      </c>
      <c r="CR938" s="26" t="s">
        <v>327</v>
      </c>
      <c r="CU938" s="26" t="s">
        <v>327</v>
      </c>
      <c r="CV938" s="26" t="s">
        <v>327</v>
      </c>
      <c r="CW938" s="26" t="s">
        <v>327</v>
      </c>
      <c r="CX938" s="26" t="s">
        <v>327</v>
      </c>
    </row>
    <row r="939" spans="5:102" x14ac:dyDescent="0.45">
      <c r="E939" s="26" t="s">
        <v>327</v>
      </c>
      <c r="F939" s="26" t="s">
        <v>327</v>
      </c>
      <c r="G939" s="26" t="s">
        <v>327</v>
      </c>
      <c r="H939" s="26" t="s">
        <v>327</v>
      </c>
      <c r="I939" s="26" t="s">
        <v>327</v>
      </c>
      <c r="J939" s="26" t="s">
        <v>327</v>
      </c>
      <c r="K939" s="26" t="s">
        <v>327</v>
      </c>
      <c r="L939" s="26" t="s">
        <v>327</v>
      </c>
      <c r="M939" s="26" t="s">
        <v>327</v>
      </c>
      <c r="O939" s="26" t="s">
        <v>327</v>
      </c>
      <c r="P939" s="26" t="s">
        <v>327</v>
      </c>
      <c r="Q939" s="26" t="s">
        <v>327</v>
      </c>
      <c r="R939" s="26" t="s">
        <v>327</v>
      </c>
      <c r="U939" s="26" t="s">
        <v>327</v>
      </c>
      <c r="V939" s="26" t="s">
        <v>327</v>
      </c>
      <c r="W939" s="26" t="s">
        <v>327</v>
      </c>
      <c r="X939" s="26" t="s">
        <v>327</v>
      </c>
      <c r="AA939" s="26" t="s">
        <v>327</v>
      </c>
      <c r="AB939" s="26" t="s">
        <v>327</v>
      </c>
      <c r="AC939" s="26" t="s">
        <v>327</v>
      </c>
      <c r="AD939" s="26" t="s">
        <v>327</v>
      </c>
      <c r="AG939" s="26" t="s">
        <v>327</v>
      </c>
      <c r="AH939" s="26" t="s">
        <v>327</v>
      </c>
      <c r="AI939" s="26" t="s">
        <v>327</v>
      </c>
      <c r="AJ939" s="26" t="s">
        <v>327</v>
      </c>
      <c r="AM939" s="26" t="s">
        <v>327</v>
      </c>
      <c r="AN939" s="26" t="s">
        <v>327</v>
      </c>
      <c r="AO939" s="26" t="s">
        <v>327</v>
      </c>
      <c r="AP939" s="26" t="s">
        <v>327</v>
      </c>
      <c r="AS939" s="26" t="s">
        <v>327</v>
      </c>
      <c r="AT939" s="26" t="s">
        <v>327</v>
      </c>
      <c r="AU939" s="26" t="s">
        <v>327</v>
      </c>
      <c r="AV939" s="26" t="s">
        <v>327</v>
      </c>
      <c r="AY939" s="26" t="s">
        <v>327</v>
      </c>
      <c r="AZ939" s="26" t="s">
        <v>327</v>
      </c>
      <c r="BA939" s="26" t="s">
        <v>327</v>
      </c>
      <c r="BB939" s="26" t="s">
        <v>327</v>
      </c>
      <c r="BE939" s="26" t="s">
        <v>327</v>
      </c>
      <c r="BF939" s="26" t="s">
        <v>327</v>
      </c>
      <c r="BG939" s="26" t="s">
        <v>327</v>
      </c>
      <c r="BH939" s="26" t="s">
        <v>327</v>
      </c>
      <c r="BK939" s="26" t="s">
        <v>327</v>
      </c>
      <c r="BL939" s="26" t="s">
        <v>327</v>
      </c>
      <c r="BM939" s="26" t="s">
        <v>327</v>
      </c>
      <c r="BN939" s="26" t="s">
        <v>327</v>
      </c>
      <c r="BQ939" s="26" t="s">
        <v>327</v>
      </c>
      <c r="BR939" s="26" t="s">
        <v>327</v>
      </c>
      <c r="BS939" s="26" t="s">
        <v>327</v>
      </c>
      <c r="BT939" s="26" t="s">
        <v>327</v>
      </c>
      <c r="BW939" s="26" t="s">
        <v>327</v>
      </c>
      <c r="BX939" s="26" t="s">
        <v>327</v>
      </c>
      <c r="BY939" s="26" t="s">
        <v>327</v>
      </c>
      <c r="BZ939" s="26" t="s">
        <v>327</v>
      </c>
      <c r="CC939" s="26" t="s">
        <v>327</v>
      </c>
      <c r="CD939" s="26" t="s">
        <v>327</v>
      </c>
      <c r="CE939" s="26" t="s">
        <v>327</v>
      </c>
      <c r="CF939" s="26" t="s">
        <v>327</v>
      </c>
      <c r="CI939" s="26" t="s">
        <v>327</v>
      </c>
      <c r="CJ939" s="26" t="s">
        <v>327</v>
      </c>
      <c r="CK939" s="26" t="s">
        <v>327</v>
      </c>
      <c r="CL939" s="26" t="s">
        <v>327</v>
      </c>
      <c r="CO939" s="26" t="s">
        <v>327</v>
      </c>
      <c r="CP939" s="26" t="s">
        <v>327</v>
      </c>
      <c r="CQ939" s="26" t="s">
        <v>327</v>
      </c>
      <c r="CR939" s="26" t="s">
        <v>327</v>
      </c>
      <c r="CU939" s="26" t="s">
        <v>327</v>
      </c>
      <c r="CV939" s="26" t="s">
        <v>327</v>
      </c>
      <c r="CW939" s="26" t="s">
        <v>327</v>
      </c>
      <c r="CX939" s="26" t="s">
        <v>327</v>
      </c>
    </row>
    <row r="940" spans="5:102" x14ac:dyDescent="0.45">
      <c r="E940" s="26" t="s">
        <v>327</v>
      </c>
      <c r="F940" s="26" t="s">
        <v>327</v>
      </c>
      <c r="G940" s="26" t="s">
        <v>327</v>
      </c>
      <c r="H940" s="26" t="s">
        <v>327</v>
      </c>
      <c r="I940" s="26" t="s">
        <v>327</v>
      </c>
      <c r="J940" s="26" t="s">
        <v>327</v>
      </c>
      <c r="K940" s="26" t="s">
        <v>327</v>
      </c>
      <c r="L940" s="26" t="s">
        <v>327</v>
      </c>
      <c r="M940" s="26" t="s">
        <v>327</v>
      </c>
      <c r="O940" s="26" t="s">
        <v>327</v>
      </c>
      <c r="P940" s="26" t="s">
        <v>327</v>
      </c>
      <c r="Q940" s="26" t="s">
        <v>327</v>
      </c>
      <c r="R940" s="26" t="s">
        <v>327</v>
      </c>
      <c r="U940" s="26" t="s">
        <v>327</v>
      </c>
      <c r="V940" s="26" t="s">
        <v>327</v>
      </c>
      <c r="W940" s="26" t="s">
        <v>327</v>
      </c>
      <c r="X940" s="26" t="s">
        <v>327</v>
      </c>
      <c r="AA940" s="26" t="s">
        <v>327</v>
      </c>
      <c r="AB940" s="26" t="s">
        <v>327</v>
      </c>
      <c r="AC940" s="26" t="s">
        <v>327</v>
      </c>
      <c r="AD940" s="26" t="s">
        <v>327</v>
      </c>
      <c r="AG940" s="26" t="s">
        <v>327</v>
      </c>
      <c r="AH940" s="26" t="s">
        <v>327</v>
      </c>
      <c r="AI940" s="26" t="s">
        <v>327</v>
      </c>
      <c r="AJ940" s="26" t="s">
        <v>327</v>
      </c>
      <c r="AM940" s="26" t="s">
        <v>327</v>
      </c>
      <c r="AN940" s="26" t="s">
        <v>327</v>
      </c>
      <c r="AO940" s="26" t="s">
        <v>327</v>
      </c>
      <c r="AP940" s="26" t="s">
        <v>327</v>
      </c>
      <c r="AS940" s="26" t="s">
        <v>327</v>
      </c>
      <c r="AT940" s="26" t="s">
        <v>327</v>
      </c>
      <c r="AU940" s="26" t="s">
        <v>327</v>
      </c>
      <c r="AV940" s="26" t="s">
        <v>327</v>
      </c>
      <c r="AY940" s="26" t="s">
        <v>327</v>
      </c>
      <c r="AZ940" s="26" t="s">
        <v>327</v>
      </c>
      <c r="BA940" s="26" t="s">
        <v>327</v>
      </c>
      <c r="BB940" s="26" t="s">
        <v>327</v>
      </c>
      <c r="BE940" s="26" t="s">
        <v>327</v>
      </c>
      <c r="BF940" s="26" t="s">
        <v>327</v>
      </c>
      <c r="BG940" s="26" t="s">
        <v>327</v>
      </c>
      <c r="BH940" s="26" t="s">
        <v>327</v>
      </c>
      <c r="BK940" s="26" t="s">
        <v>327</v>
      </c>
      <c r="BL940" s="26" t="s">
        <v>327</v>
      </c>
      <c r="BM940" s="26" t="s">
        <v>327</v>
      </c>
      <c r="BN940" s="26" t="s">
        <v>327</v>
      </c>
      <c r="BQ940" s="26" t="s">
        <v>327</v>
      </c>
      <c r="BR940" s="26" t="s">
        <v>327</v>
      </c>
      <c r="BS940" s="26" t="s">
        <v>327</v>
      </c>
      <c r="BT940" s="26" t="s">
        <v>327</v>
      </c>
      <c r="BW940" s="26" t="s">
        <v>327</v>
      </c>
      <c r="BX940" s="26" t="s">
        <v>327</v>
      </c>
      <c r="BY940" s="26" t="s">
        <v>327</v>
      </c>
      <c r="BZ940" s="26" t="s">
        <v>327</v>
      </c>
      <c r="CC940" s="26" t="s">
        <v>327</v>
      </c>
      <c r="CD940" s="26" t="s">
        <v>327</v>
      </c>
      <c r="CE940" s="26" t="s">
        <v>327</v>
      </c>
      <c r="CF940" s="26" t="s">
        <v>327</v>
      </c>
      <c r="CI940" s="26" t="s">
        <v>327</v>
      </c>
      <c r="CJ940" s="26" t="s">
        <v>327</v>
      </c>
      <c r="CK940" s="26" t="s">
        <v>327</v>
      </c>
      <c r="CL940" s="26" t="s">
        <v>327</v>
      </c>
      <c r="CO940" s="26" t="s">
        <v>327</v>
      </c>
      <c r="CP940" s="26" t="s">
        <v>327</v>
      </c>
      <c r="CQ940" s="26" t="s">
        <v>327</v>
      </c>
      <c r="CR940" s="26" t="s">
        <v>327</v>
      </c>
      <c r="CU940" s="26" t="s">
        <v>327</v>
      </c>
      <c r="CV940" s="26" t="s">
        <v>327</v>
      </c>
      <c r="CW940" s="26" t="s">
        <v>327</v>
      </c>
      <c r="CX940" s="26" t="s">
        <v>327</v>
      </c>
    </row>
    <row r="941" spans="5:102" x14ac:dyDescent="0.45">
      <c r="E941" s="26" t="s">
        <v>327</v>
      </c>
      <c r="F941" s="26" t="s">
        <v>327</v>
      </c>
      <c r="G941" s="26" t="s">
        <v>327</v>
      </c>
      <c r="H941" s="26" t="s">
        <v>327</v>
      </c>
      <c r="I941" s="26" t="s">
        <v>327</v>
      </c>
      <c r="J941" s="26" t="s">
        <v>327</v>
      </c>
      <c r="K941" s="26" t="s">
        <v>327</v>
      </c>
      <c r="L941" s="26" t="s">
        <v>327</v>
      </c>
      <c r="M941" s="26" t="s">
        <v>327</v>
      </c>
      <c r="O941" s="26" t="s">
        <v>327</v>
      </c>
      <c r="P941" s="26" t="s">
        <v>327</v>
      </c>
      <c r="Q941" s="26" t="s">
        <v>327</v>
      </c>
      <c r="R941" s="26" t="s">
        <v>327</v>
      </c>
      <c r="U941" s="26" t="s">
        <v>327</v>
      </c>
      <c r="V941" s="26" t="s">
        <v>327</v>
      </c>
      <c r="W941" s="26" t="s">
        <v>327</v>
      </c>
      <c r="X941" s="26" t="s">
        <v>327</v>
      </c>
      <c r="AA941" s="26" t="s">
        <v>327</v>
      </c>
      <c r="AB941" s="26" t="s">
        <v>327</v>
      </c>
      <c r="AC941" s="26" t="s">
        <v>327</v>
      </c>
      <c r="AD941" s="26" t="s">
        <v>327</v>
      </c>
      <c r="AG941" s="26" t="s">
        <v>327</v>
      </c>
      <c r="AH941" s="26" t="s">
        <v>327</v>
      </c>
      <c r="AI941" s="26" t="s">
        <v>327</v>
      </c>
      <c r="AJ941" s="26" t="s">
        <v>327</v>
      </c>
      <c r="AM941" s="26" t="s">
        <v>327</v>
      </c>
      <c r="AN941" s="26" t="s">
        <v>327</v>
      </c>
      <c r="AO941" s="26" t="s">
        <v>327</v>
      </c>
      <c r="AP941" s="26" t="s">
        <v>327</v>
      </c>
      <c r="AS941" s="26" t="s">
        <v>327</v>
      </c>
      <c r="AT941" s="26" t="s">
        <v>327</v>
      </c>
      <c r="AU941" s="26" t="s">
        <v>327</v>
      </c>
      <c r="AV941" s="26" t="s">
        <v>327</v>
      </c>
      <c r="AY941" s="26" t="s">
        <v>327</v>
      </c>
      <c r="AZ941" s="26" t="s">
        <v>327</v>
      </c>
      <c r="BA941" s="26" t="s">
        <v>327</v>
      </c>
      <c r="BB941" s="26" t="s">
        <v>327</v>
      </c>
      <c r="BE941" s="26" t="s">
        <v>327</v>
      </c>
      <c r="BF941" s="26" t="s">
        <v>327</v>
      </c>
      <c r="BG941" s="26" t="s">
        <v>327</v>
      </c>
      <c r="BH941" s="26" t="s">
        <v>327</v>
      </c>
      <c r="BK941" s="26" t="s">
        <v>327</v>
      </c>
      <c r="BL941" s="26" t="s">
        <v>327</v>
      </c>
      <c r="BM941" s="26" t="s">
        <v>327</v>
      </c>
      <c r="BN941" s="26" t="s">
        <v>327</v>
      </c>
      <c r="BQ941" s="26" t="s">
        <v>327</v>
      </c>
      <c r="BR941" s="26" t="s">
        <v>327</v>
      </c>
      <c r="BS941" s="26" t="s">
        <v>327</v>
      </c>
      <c r="BT941" s="26" t="s">
        <v>327</v>
      </c>
      <c r="BW941" s="26" t="s">
        <v>327</v>
      </c>
      <c r="BX941" s="26" t="s">
        <v>327</v>
      </c>
      <c r="BY941" s="26" t="s">
        <v>327</v>
      </c>
      <c r="BZ941" s="26" t="s">
        <v>327</v>
      </c>
      <c r="CC941" s="26" t="s">
        <v>327</v>
      </c>
      <c r="CD941" s="26" t="s">
        <v>327</v>
      </c>
      <c r="CE941" s="26" t="s">
        <v>327</v>
      </c>
      <c r="CF941" s="26" t="s">
        <v>327</v>
      </c>
      <c r="CI941" s="26" t="s">
        <v>327</v>
      </c>
      <c r="CJ941" s="26" t="s">
        <v>327</v>
      </c>
      <c r="CK941" s="26" t="s">
        <v>327</v>
      </c>
      <c r="CL941" s="26" t="s">
        <v>327</v>
      </c>
      <c r="CO941" s="26" t="s">
        <v>327</v>
      </c>
      <c r="CP941" s="26" t="s">
        <v>327</v>
      </c>
      <c r="CQ941" s="26" t="s">
        <v>327</v>
      </c>
      <c r="CR941" s="26" t="s">
        <v>327</v>
      </c>
      <c r="CU941" s="26" t="s">
        <v>327</v>
      </c>
      <c r="CV941" s="26" t="s">
        <v>327</v>
      </c>
      <c r="CW941" s="26" t="s">
        <v>327</v>
      </c>
      <c r="CX941" s="26" t="s">
        <v>327</v>
      </c>
    </row>
    <row r="942" spans="5:102" x14ac:dyDescent="0.45">
      <c r="E942" s="26" t="s">
        <v>327</v>
      </c>
      <c r="F942" s="26" t="s">
        <v>327</v>
      </c>
      <c r="G942" s="26" t="s">
        <v>327</v>
      </c>
      <c r="H942" s="26" t="s">
        <v>327</v>
      </c>
      <c r="I942" s="26" t="s">
        <v>327</v>
      </c>
      <c r="J942" s="26" t="s">
        <v>327</v>
      </c>
      <c r="K942" s="26" t="s">
        <v>327</v>
      </c>
      <c r="L942" s="26" t="s">
        <v>327</v>
      </c>
      <c r="M942" s="26" t="s">
        <v>327</v>
      </c>
      <c r="O942" s="26" t="s">
        <v>327</v>
      </c>
      <c r="P942" s="26" t="s">
        <v>327</v>
      </c>
      <c r="Q942" s="26" t="s">
        <v>327</v>
      </c>
      <c r="R942" s="26" t="s">
        <v>327</v>
      </c>
      <c r="U942" s="26" t="s">
        <v>327</v>
      </c>
      <c r="V942" s="26" t="s">
        <v>327</v>
      </c>
      <c r="W942" s="26" t="s">
        <v>327</v>
      </c>
      <c r="X942" s="26" t="s">
        <v>327</v>
      </c>
      <c r="AA942" s="26" t="s">
        <v>327</v>
      </c>
      <c r="AB942" s="26" t="s">
        <v>327</v>
      </c>
      <c r="AC942" s="26" t="s">
        <v>327</v>
      </c>
      <c r="AD942" s="26" t="s">
        <v>327</v>
      </c>
      <c r="AG942" s="26" t="s">
        <v>327</v>
      </c>
      <c r="AH942" s="26" t="s">
        <v>327</v>
      </c>
      <c r="AI942" s="26" t="s">
        <v>327</v>
      </c>
      <c r="AJ942" s="26" t="s">
        <v>327</v>
      </c>
      <c r="AM942" s="26" t="s">
        <v>327</v>
      </c>
      <c r="AN942" s="26" t="s">
        <v>327</v>
      </c>
      <c r="AO942" s="26" t="s">
        <v>327</v>
      </c>
      <c r="AP942" s="26" t="s">
        <v>327</v>
      </c>
      <c r="AS942" s="26" t="s">
        <v>327</v>
      </c>
      <c r="AT942" s="26" t="s">
        <v>327</v>
      </c>
      <c r="AU942" s="26" t="s">
        <v>327</v>
      </c>
      <c r="AV942" s="26" t="s">
        <v>327</v>
      </c>
      <c r="AY942" s="26" t="s">
        <v>327</v>
      </c>
      <c r="AZ942" s="26" t="s">
        <v>327</v>
      </c>
      <c r="BA942" s="26" t="s">
        <v>327</v>
      </c>
      <c r="BB942" s="26" t="s">
        <v>327</v>
      </c>
      <c r="BE942" s="26" t="s">
        <v>327</v>
      </c>
      <c r="BF942" s="26" t="s">
        <v>327</v>
      </c>
      <c r="BG942" s="26" t="s">
        <v>327</v>
      </c>
      <c r="BH942" s="26" t="s">
        <v>327</v>
      </c>
      <c r="BK942" s="26" t="s">
        <v>327</v>
      </c>
      <c r="BL942" s="26" t="s">
        <v>327</v>
      </c>
      <c r="BM942" s="26" t="s">
        <v>327</v>
      </c>
      <c r="BN942" s="26" t="s">
        <v>327</v>
      </c>
      <c r="BQ942" s="26" t="s">
        <v>327</v>
      </c>
      <c r="BR942" s="26" t="s">
        <v>327</v>
      </c>
      <c r="BS942" s="26" t="s">
        <v>327</v>
      </c>
      <c r="BT942" s="26" t="s">
        <v>327</v>
      </c>
      <c r="BW942" s="26" t="s">
        <v>327</v>
      </c>
      <c r="BX942" s="26" t="s">
        <v>327</v>
      </c>
      <c r="BY942" s="26" t="s">
        <v>327</v>
      </c>
      <c r="BZ942" s="26" t="s">
        <v>327</v>
      </c>
      <c r="CC942" s="26" t="s">
        <v>327</v>
      </c>
      <c r="CD942" s="26" t="s">
        <v>327</v>
      </c>
      <c r="CE942" s="26" t="s">
        <v>327</v>
      </c>
      <c r="CF942" s="26" t="s">
        <v>327</v>
      </c>
      <c r="CI942" s="26" t="s">
        <v>327</v>
      </c>
      <c r="CJ942" s="26" t="s">
        <v>327</v>
      </c>
      <c r="CK942" s="26" t="s">
        <v>327</v>
      </c>
      <c r="CL942" s="26" t="s">
        <v>327</v>
      </c>
      <c r="CO942" s="26" t="s">
        <v>327</v>
      </c>
      <c r="CP942" s="26" t="s">
        <v>327</v>
      </c>
      <c r="CQ942" s="26" t="s">
        <v>327</v>
      </c>
      <c r="CR942" s="26" t="s">
        <v>327</v>
      </c>
      <c r="CU942" s="26" t="s">
        <v>327</v>
      </c>
      <c r="CV942" s="26" t="s">
        <v>327</v>
      </c>
      <c r="CW942" s="26" t="s">
        <v>327</v>
      </c>
      <c r="CX942" s="26" t="s">
        <v>327</v>
      </c>
    </row>
    <row r="943" spans="5:102" x14ac:dyDescent="0.45">
      <c r="E943" s="26" t="s">
        <v>327</v>
      </c>
      <c r="F943" s="26" t="s">
        <v>327</v>
      </c>
      <c r="G943" s="26" t="s">
        <v>327</v>
      </c>
      <c r="H943" s="26" t="s">
        <v>327</v>
      </c>
      <c r="I943" s="26" t="s">
        <v>327</v>
      </c>
      <c r="J943" s="26" t="s">
        <v>327</v>
      </c>
      <c r="K943" s="26" t="s">
        <v>327</v>
      </c>
      <c r="L943" s="26" t="s">
        <v>327</v>
      </c>
      <c r="M943" s="26" t="s">
        <v>327</v>
      </c>
      <c r="O943" s="26" t="s">
        <v>327</v>
      </c>
      <c r="P943" s="26" t="s">
        <v>327</v>
      </c>
      <c r="Q943" s="26" t="s">
        <v>327</v>
      </c>
      <c r="R943" s="26" t="s">
        <v>327</v>
      </c>
      <c r="U943" s="26" t="s">
        <v>327</v>
      </c>
      <c r="V943" s="26" t="s">
        <v>327</v>
      </c>
      <c r="W943" s="26" t="s">
        <v>327</v>
      </c>
      <c r="X943" s="26" t="s">
        <v>327</v>
      </c>
      <c r="AA943" s="26" t="s">
        <v>327</v>
      </c>
      <c r="AB943" s="26" t="s">
        <v>327</v>
      </c>
      <c r="AC943" s="26" t="s">
        <v>327</v>
      </c>
      <c r="AD943" s="26" t="s">
        <v>327</v>
      </c>
      <c r="AG943" s="26" t="s">
        <v>327</v>
      </c>
      <c r="AH943" s="26" t="s">
        <v>327</v>
      </c>
      <c r="AI943" s="26" t="s">
        <v>327</v>
      </c>
      <c r="AJ943" s="26" t="s">
        <v>327</v>
      </c>
      <c r="AM943" s="26" t="s">
        <v>327</v>
      </c>
      <c r="AN943" s="26" t="s">
        <v>327</v>
      </c>
      <c r="AO943" s="26" t="s">
        <v>327</v>
      </c>
      <c r="AP943" s="26" t="s">
        <v>327</v>
      </c>
      <c r="AS943" s="26" t="s">
        <v>327</v>
      </c>
      <c r="AT943" s="26" t="s">
        <v>327</v>
      </c>
      <c r="AU943" s="26" t="s">
        <v>327</v>
      </c>
      <c r="AV943" s="26" t="s">
        <v>327</v>
      </c>
      <c r="AY943" s="26" t="s">
        <v>327</v>
      </c>
      <c r="AZ943" s="26" t="s">
        <v>327</v>
      </c>
      <c r="BA943" s="26" t="s">
        <v>327</v>
      </c>
      <c r="BB943" s="26" t="s">
        <v>327</v>
      </c>
      <c r="BE943" s="26" t="s">
        <v>327</v>
      </c>
      <c r="BF943" s="26" t="s">
        <v>327</v>
      </c>
      <c r="BG943" s="26" t="s">
        <v>327</v>
      </c>
      <c r="BH943" s="26" t="s">
        <v>327</v>
      </c>
      <c r="BK943" s="26" t="s">
        <v>327</v>
      </c>
      <c r="BL943" s="26" t="s">
        <v>327</v>
      </c>
      <c r="BM943" s="26" t="s">
        <v>327</v>
      </c>
      <c r="BN943" s="26" t="s">
        <v>327</v>
      </c>
      <c r="BQ943" s="26" t="s">
        <v>327</v>
      </c>
      <c r="BR943" s="26" t="s">
        <v>327</v>
      </c>
      <c r="BS943" s="26" t="s">
        <v>327</v>
      </c>
      <c r="BT943" s="26" t="s">
        <v>327</v>
      </c>
      <c r="BW943" s="26" t="s">
        <v>327</v>
      </c>
      <c r="BX943" s="26" t="s">
        <v>327</v>
      </c>
      <c r="BY943" s="26" t="s">
        <v>327</v>
      </c>
      <c r="BZ943" s="26" t="s">
        <v>327</v>
      </c>
      <c r="CC943" s="26" t="s">
        <v>327</v>
      </c>
      <c r="CD943" s="26" t="s">
        <v>327</v>
      </c>
      <c r="CE943" s="26" t="s">
        <v>327</v>
      </c>
      <c r="CF943" s="26" t="s">
        <v>327</v>
      </c>
      <c r="CI943" s="26" t="s">
        <v>327</v>
      </c>
      <c r="CJ943" s="26" t="s">
        <v>327</v>
      </c>
      <c r="CK943" s="26" t="s">
        <v>327</v>
      </c>
      <c r="CL943" s="26" t="s">
        <v>327</v>
      </c>
      <c r="CO943" s="26" t="s">
        <v>327</v>
      </c>
      <c r="CP943" s="26" t="s">
        <v>327</v>
      </c>
      <c r="CQ943" s="26" t="s">
        <v>327</v>
      </c>
      <c r="CR943" s="26" t="s">
        <v>327</v>
      </c>
      <c r="CU943" s="26" t="s">
        <v>327</v>
      </c>
      <c r="CV943" s="26" t="s">
        <v>327</v>
      </c>
      <c r="CW943" s="26" t="s">
        <v>327</v>
      </c>
      <c r="CX943" s="26" t="s">
        <v>327</v>
      </c>
    </row>
    <row r="944" spans="5:102" x14ac:dyDescent="0.45">
      <c r="E944" s="26" t="s">
        <v>327</v>
      </c>
      <c r="F944" s="26" t="s">
        <v>327</v>
      </c>
      <c r="G944" s="26" t="s">
        <v>327</v>
      </c>
      <c r="H944" s="26" t="s">
        <v>327</v>
      </c>
      <c r="I944" s="26" t="s">
        <v>327</v>
      </c>
      <c r="J944" s="26" t="s">
        <v>327</v>
      </c>
      <c r="K944" s="26" t="s">
        <v>327</v>
      </c>
      <c r="L944" s="26" t="s">
        <v>327</v>
      </c>
      <c r="M944" s="26" t="s">
        <v>327</v>
      </c>
      <c r="O944" s="26" t="s">
        <v>327</v>
      </c>
      <c r="P944" s="26" t="s">
        <v>327</v>
      </c>
      <c r="Q944" s="26" t="s">
        <v>327</v>
      </c>
      <c r="R944" s="26" t="s">
        <v>327</v>
      </c>
      <c r="U944" s="26" t="s">
        <v>327</v>
      </c>
      <c r="V944" s="26" t="s">
        <v>327</v>
      </c>
      <c r="W944" s="26" t="s">
        <v>327</v>
      </c>
      <c r="X944" s="26" t="s">
        <v>327</v>
      </c>
      <c r="AA944" s="26" t="s">
        <v>327</v>
      </c>
      <c r="AB944" s="26" t="s">
        <v>327</v>
      </c>
      <c r="AC944" s="26" t="s">
        <v>327</v>
      </c>
      <c r="AD944" s="26" t="s">
        <v>327</v>
      </c>
      <c r="AG944" s="26" t="s">
        <v>327</v>
      </c>
      <c r="AH944" s="26" t="s">
        <v>327</v>
      </c>
      <c r="AI944" s="26" t="s">
        <v>327</v>
      </c>
      <c r="AJ944" s="26" t="s">
        <v>327</v>
      </c>
      <c r="AM944" s="26" t="s">
        <v>327</v>
      </c>
      <c r="AN944" s="26" t="s">
        <v>327</v>
      </c>
      <c r="AO944" s="26" t="s">
        <v>327</v>
      </c>
      <c r="AP944" s="26" t="s">
        <v>327</v>
      </c>
      <c r="AS944" s="26" t="s">
        <v>327</v>
      </c>
      <c r="AT944" s="26" t="s">
        <v>327</v>
      </c>
      <c r="AU944" s="26" t="s">
        <v>327</v>
      </c>
      <c r="AV944" s="26" t="s">
        <v>327</v>
      </c>
      <c r="AY944" s="26" t="s">
        <v>327</v>
      </c>
      <c r="AZ944" s="26" t="s">
        <v>327</v>
      </c>
      <c r="BA944" s="26" t="s">
        <v>327</v>
      </c>
      <c r="BB944" s="26" t="s">
        <v>327</v>
      </c>
      <c r="BE944" s="26" t="s">
        <v>327</v>
      </c>
      <c r="BF944" s="26" t="s">
        <v>327</v>
      </c>
      <c r="BG944" s="26" t="s">
        <v>327</v>
      </c>
      <c r="BH944" s="26" t="s">
        <v>327</v>
      </c>
      <c r="BK944" s="26" t="s">
        <v>327</v>
      </c>
      <c r="BL944" s="26" t="s">
        <v>327</v>
      </c>
      <c r="BM944" s="26" t="s">
        <v>327</v>
      </c>
      <c r="BN944" s="26" t="s">
        <v>327</v>
      </c>
      <c r="BQ944" s="26" t="s">
        <v>327</v>
      </c>
      <c r="BR944" s="26" t="s">
        <v>327</v>
      </c>
      <c r="BS944" s="26" t="s">
        <v>327</v>
      </c>
      <c r="BT944" s="26" t="s">
        <v>327</v>
      </c>
      <c r="BW944" s="26" t="s">
        <v>327</v>
      </c>
      <c r="BX944" s="26" t="s">
        <v>327</v>
      </c>
      <c r="BY944" s="26" t="s">
        <v>327</v>
      </c>
      <c r="BZ944" s="26" t="s">
        <v>327</v>
      </c>
      <c r="CC944" s="26" t="s">
        <v>327</v>
      </c>
      <c r="CD944" s="26" t="s">
        <v>327</v>
      </c>
      <c r="CE944" s="26" t="s">
        <v>327</v>
      </c>
      <c r="CF944" s="26" t="s">
        <v>327</v>
      </c>
      <c r="CI944" s="26" t="s">
        <v>327</v>
      </c>
      <c r="CJ944" s="26" t="s">
        <v>327</v>
      </c>
      <c r="CK944" s="26" t="s">
        <v>327</v>
      </c>
      <c r="CL944" s="26" t="s">
        <v>327</v>
      </c>
      <c r="CO944" s="26" t="s">
        <v>327</v>
      </c>
      <c r="CP944" s="26" t="s">
        <v>327</v>
      </c>
      <c r="CQ944" s="26" t="s">
        <v>327</v>
      </c>
      <c r="CR944" s="26" t="s">
        <v>327</v>
      </c>
      <c r="CU944" s="26" t="s">
        <v>327</v>
      </c>
      <c r="CV944" s="26" t="s">
        <v>327</v>
      </c>
      <c r="CW944" s="26" t="s">
        <v>327</v>
      </c>
      <c r="CX944" s="26" t="s">
        <v>327</v>
      </c>
    </row>
    <row r="945" spans="5:102" x14ac:dyDescent="0.45">
      <c r="E945" s="26" t="s">
        <v>327</v>
      </c>
      <c r="F945" s="26" t="s">
        <v>327</v>
      </c>
      <c r="G945" s="26" t="s">
        <v>327</v>
      </c>
      <c r="H945" s="26" t="s">
        <v>327</v>
      </c>
      <c r="I945" s="26" t="s">
        <v>327</v>
      </c>
      <c r="J945" s="26" t="s">
        <v>327</v>
      </c>
      <c r="K945" s="26" t="s">
        <v>327</v>
      </c>
      <c r="L945" s="26" t="s">
        <v>327</v>
      </c>
      <c r="M945" s="26" t="s">
        <v>327</v>
      </c>
      <c r="O945" s="26" t="s">
        <v>327</v>
      </c>
      <c r="P945" s="26" t="s">
        <v>327</v>
      </c>
      <c r="Q945" s="26" t="s">
        <v>327</v>
      </c>
      <c r="R945" s="26" t="s">
        <v>327</v>
      </c>
      <c r="U945" s="26" t="s">
        <v>327</v>
      </c>
      <c r="V945" s="26" t="s">
        <v>327</v>
      </c>
      <c r="W945" s="26" t="s">
        <v>327</v>
      </c>
      <c r="X945" s="26" t="s">
        <v>327</v>
      </c>
      <c r="AA945" s="26" t="s">
        <v>327</v>
      </c>
      <c r="AB945" s="26" t="s">
        <v>327</v>
      </c>
      <c r="AC945" s="26" t="s">
        <v>327</v>
      </c>
      <c r="AD945" s="26" t="s">
        <v>327</v>
      </c>
      <c r="AG945" s="26" t="s">
        <v>327</v>
      </c>
      <c r="AH945" s="26" t="s">
        <v>327</v>
      </c>
      <c r="AI945" s="26" t="s">
        <v>327</v>
      </c>
      <c r="AJ945" s="26" t="s">
        <v>327</v>
      </c>
      <c r="AM945" s="26" t="s">
        <v>327</v>
      </c>
      <c r="AN945" s="26" t="s">
        <v>327</v>
      </c>
      <c r="AO945" s="26" t="s">
        <v>327</v>
      </c>
      <c r="AP945" s="26" t="s">
        <v>327</v>
      </c>
      <c r="AS945" s="26" t="s">
        <v>327</v>
      </c>
      <c r="AT945" s="26" t="s">
        <v>327</v>
      </c>
      <c r="AU945" s="26" t="s">
        <v>327</v>
      </c>
      <c r="AV945" s="26" t="s">
        <v>327</v>
      </c>
      <c r="AY945" s="26" t="s">
        <v>327</v>
      </c>
      <c r="AZ945" s="26" t="s">
        <v>327</v>
      </c>
      <c r="BA945" s="26" t="s">
        <v>327</v>
      </c>
      <c r="BB945" s="26" t="s">
        <v>327</v>
      </c>
      <c r="BE945" s="26" t="s">
        <v>327</v>
      </c>
      <c r="BF945" s="26" t="s">
        <v>327</v>
      </c>
      <c r="BG945" s="26" t="s">
        <v>327</v>
      </c>
      <c r="BH945" s="26" t="s">
        <v>327</v>
      </c>
      <c r="BK945" s="26" t="s">
        <v>327</v>
      </c>
      <c r="BL945" s="26" t="s">
        <v>327</v>
      </c>
      <c r="BM945" s="26" t="s">
        <v>327</v>
      </c>
      <c r="BN945" s="26" t="s">
        <v>327</v>
      </c>
      <c r="BQ945" s="26" t="s">
        <v>327</v>
      </c>
      <c r="BR945" s="26" t="s">
        <v>327</v>
      </c>
      <c r="BS945" s="26" t="s">
        <v>327</v>
      </c>
      <c r="BT945" s="26" t="s">
        <v>327</v>
      </c>
      <c r="BW945" s="26" t="s">
        <v>327</v>
      </c>
      <c r="BX945" s="26" t="s">
        <v>327</v>
      </c>
      <c r="BY945" s="26" t="s">
        <v>327</v>
      </c>
      <c r="BZ945" s="26" t="s">
        <v>327</v>
      </c>
      <c r="CC945" s="26" t="s">
        <v>327</v>
      </c>
      <c r="CD945" s="26" t="s">
        <v>327</v>
      </c>
      <c r="CE945" s="26" t="s">
        <v>327</v>
      </c>
      <c r="CF945" s="26" t="s">
        <v>327</v>
      </c>
      <c r="CI945" s="26" t="s">
        <v>327</v>
      </c>
      <c r="CJ945" s="26" t="s">
        <v>327</v>
      </c>
      <c r="CK945" s="26" t="s">
        <v>327</v>
      </c>
      <c r="CL945" s="26" t="s">
        <v>327</v>
      </c>
      <c r="CO945" s="26" t="s">
        <v>327</v>
      </c>
      <c r="CP945" s="26" t="s">
        <v>327</v>
      </c>
      <c r="CQ945" s="26" t="s">
        <v>327</v>
      </c>
      <c r="CR945" s="26" t="s">
        <v>327</v>
      </c>
      <c r="CU945" s="26" t="s">
        <v>327</v>
      </c>
      <c r="CV945" s="26" t="s">
        <v>327</v>
      </c>
      <c r="CW945" s="26" t="s">
        <v>327</v>
      </c>
      <c r="CX945" s="26" t="s">
        <v>327</v>
      </c>
    </row>
    <row r="946" spans="5:102" x14ac:dyDescent="0.45">
      <c r="E946" s="26" t="s">
        <v>327</v>
      </c>
      <c r="F946" s="26" t="s">
        <v>327</v>
      </c>
      <c r="G946" s="26" t="s">
        <v>327</v>
      </c>
      <c r="H946" s="26" t="s">
        <v>327</v>
      </c>
      <c r="I946" s="26" t="s">
        <v>327</v>
      </c>
      <c r="J946" s="26" t="s">
        <v>327</v>
      </c>
      <c r="K946" s="26" t="s">
        <v>327</v>
      </c>
      <c r="L946" s="26" t="s">
        <v>327</v>
      </c>
      <c r="M946" s="26" t="s">
        <v>327</v>
      </c>
      <c r="O946" s="26" t="s">
        <v>327</v>
      </c>
      <c r="P946" s="26" t="s">
        <v>327</v>
      </c>
      <c r="Q946" s="26" t="s">
        <v>327</v>
      </c>
      <c r="R946" s="26" t="s">
        <v>327</v>
      </c>
      <c r="U946" s="26" t="s">
        <v>327</v>
      </c>
      <c r="V946" s="26" t="s">
        <v>327</v>
      </c>
      <c r="W946" s="26" t="s">
        <v>327</v>
      </c>
      <c r="X946" s="26" t="s">
        <v>327</v>
      </c>
      <c r="AA946" s="26" t="s">
        <v>327</v>
      </c>
      <c r="AB946" s="26" t="s">
        <v>327</v>
      </c>
      <c r="AC946" s="26" t="s">
        <v>327</v>
      </c>
      <c r="AD946" s="26" t="s">
        <v>327</v>
      </c>
      <c r="AG946" s="26" t="s">
        <v>327</v>
      </c>
      <c r="AH946" s="26" t="s">
        <v>327</v>
      </c>
      <c r="AI946" s="26" t="s">
        <v>327</v>
      </c>
      <c r="AJ946" s="26" t="s">
        <v>327</v>
      </c>
      <c r="AM946" s="26" t="s">
        <v>327</v>
      </c>
      <c r="AN946" s="26" t="s">
        <v>327</v>
      </c>
      <c r="AO946" s="26" t="s">
        <v>327</v>
      </c>
      <c r="AP946" s="26" t="s">
        <v>327</v>
      </c>
      <c r="AS946" s="26" t="s">
        <v>327</v>
      </c>
      <c r="AT946" s="26" t="s">
        <v>327</v>
      </c>
      <c r="AU946" s="26" t="s">
        <v>327</v>
      </c>
      <c r="AV946" s="26" t="s">
        <v>327</v>
      </c>
      <c r="AY946" s="26" t="s">
        <v>327</v>
      </c>
      <c r="AZ946" s="26" t="s">
        <v>327</v>
      </c>
      <c r="BA946" s="26" t="s">
        <v>327</v>
      </c>
      <c r="BB946" s="26" t="s">
        <v>327</v>
      </c>
      <c r="BE946" s="26" t="s">
        <v>327</v>
      </c>
      <c r="BF946" s="26" t="s">
        <v>327</v>
      </c>
      <c r="BG946" s="26" t="s">
        <v>327</v>
      </c>
      <c r="BH946" s="26" t="s">
        <v>327</v>
      </c>
      <c r="BK946" s="26" t="s">
        <v>327</v>
      </c>
      <c r="BL946" s="26" t="s">
        <v>327</v>
      </c>
      <c r="BM946" s="26" t="s">
        <v>327</v>
      </c>
      <c r="BN946" s="26" t="s">
        <v>327</v>
      </c>
      <c r="BQ946" s="26" t="s">
        <v>327</v>
      </c>
      <c r="BR946" s="26" t="s">
        <v>327</v>
      </c>
      <c r="BS946" s="26" t="s">
        <v>327</v>
      </c>
      <c r="BT946" s="26" t="s">
        <v>327</v>
      </c>
      <c r="BW946" s="26" t="s">
        <v>327</v>
      </c>
      <c r="BX946" s="26" t="s">
        <v>327</v>
      </c>
      <c r="BY946" s="26" t="s">
        <v>327</v>
      </c>
      <c r="BZ946" s="26" t="s">
        <v>327</v>
      </c>
      <c r="CC946" s="26" t="s">
        <v>327</v>
      </c>
      <c r="CD946" s="26" t="s">
        <v>327</v>
      </c>
      <c r="CE946" s="26" t="s">
        <v>327</v>
      </c>
      <c r="CF946" s="26" t="s">
        <v>327</v>
      </c>
      <c r="CI946" s="26" t="s">
        <v>327</v>
      </c>
      <c r="CJ946" s="26" t="s">
        <v>327</v>
      </c>
      <c r="CK946" s="26" t="s">
        <v>327</v>
      </c>
      <c r="CL946" s="26" t="s">
        <v>327</v>
      </c>
      <c r="CO946" s="26" t="s">
        <v>327</v>
      </c>
      <c r="CP946" s="26" t="s">
        <v>327</v>
      </c>
      <c r="CQ946" s="26" t="s">
        <v>327</v>
      </c>
      <c r="CR946" s="26" t="s">
        <v>327</v>
      </c>
      <c r="CU946" s="26" t="s">
        <v>327</v>
      </c>
      <c r="CV946" s="26" t="s">
        <v>327</v>
      </c>
      <c r="CW946" s="26" t="s">
        <v>327</v>
      </c>
      <c r="CX946" s="26" t="s">
        <v>327</v>
      </c>
    </row>
    <row r="947" spans="5:102" x14ac:dyDescent="0.45">
      <c r="E947" s="26" t="s">
        <v>327</v>
      </c>
      <c r="F947" s="26" t="s">
        <v>327</v>
      </c>
      <c r="G947" s="26" t="s">
        <v>327</v>
      </c>
      <c r="H947" s="26" t="s">
        <v>327</v>
      </c>
      <c r="I947" s="26" t="s">
        <v>327</v>
      </c>
      <c r="J947" s="26" t="s">
        <v>327</v>
      </c>
      <c r="K947" s="26" t="s">
        <v>327</v>
      </c>
      <c r="L947" s="26" t="s">
        <v>327</v>
      </c>
      <c r="M947" s="26" t="s">
        <v>327</v>
      </c>
      <c r="O947" s="26" t="s">
        <v>327</v>
      </c>
      <c r="P947" s="26" t="s">
        <v>327</v>
      </c>
      <c r="Q947" s="26" t="s">
        <v>327</v>
      </c>
      <c r="R947" s="26" t="s">
        <v>327</v>
      </c>
      <c r="U947" s="26" t="s">
        <v>327</v>
      </c>
      <c r="V947" s="26" t="s">
        <v>327</v>
      </c>
      <c r="W947" s="26" t="s">
        <v>327</v>
      </c>
      <c r="X947" s="26" t="s">
        <v>327</v>
      </c>
      <c r="AA947" s="26" t="s">
        <v>327</v>
      </c>
      <c r="AB947" s="26" t="s">
        <v>327</v>
      </c>
      <c r="AC947" s="26" t="s">
        <v>327</v>
      </c>
      <c r="AD947" s="26" t="s">
        <v>327</v>
      </c>
      <c r="AG947" s="26" t="s">
        <v>327</v>
      </c>
      <c r="AH947" s="26" t="s">
        <v>327</v>
      </c>
      <c r="AI947" s="26" t="s">
        <v>327</v>
      </c>
      <c r="AJ947" s="26" t="s">
        <v>327</v>
      </c>
      <c r="AM947" s="26" t="s">
        <v>327</v>
      </c>
      <c r="AN947" s="26" t="s">
        <v>327</v>
      </c>
      <c r="AO947" s="26" t="s">
        <v>327</v>
      </c>
      <c r="AP947" s="26" t="s">
        <v>327</v>
      </c>
      <c r="AS947" s="26" t="s">
        <v>327</v>
      </c>
      <c r="AT947" s="26" t="s">
        <v>327</v>
      </c>
      <c r="AU947" s="26" t="s">
        <v>327</v>
      </c>
      <c r="AV947" s="26" t="s">
        <v>327</v>
      </c>
      <c r="AY947" s="26" t="s">
        <v>327</v>
      </c>
      <c r="AZ947" s="26" t="s">
        <v>327</v>
      </c>
      <c r="BA947" s="26" t="s">
        <v>327</v>
      </c>
      <c r="BB947" s="26" t="s">
        <v>327</v>
      </c>
      <c r="BE947" s="26" t="s">
        <v>327</v>
      </c>
      <c r="BF947" s="26" t="s">
        <v>327</v>
      </c>
      <c r="BG947" s="26" t="s">
        <v>327</v>
      </c>
      <c r="BH947" s="26" t="s">
        <v>327</v>
      </c>
      <c r="BK947" s="26" t="s">
        <v>327</v>
      </c>
      <c r="BL947" s="26" t="s">
        <v>327</v>
      </c>
      <c r="BM947" s="26" t="s">
        <v>327</v>
      </c>
      <c r="BN947" s="26" t="s">
        <v>327</v>
      </c>
      <c r="BQ947" s="26" t="s">
        <v>327</v>
      </c>
      <c r="BR947" s="26" t="s">
        <v>327</v>
      </c>
      <c r="BS947" s="26" t="s">
        <v>327</v>
      </c>
      <c r="BT947" s="26" t="s">
        <v>327</v>
      </c>
      <c r="BW947" s="26" t="s">
        <v>327</v>
      </c>
      <c r="BX947" s="26" t="s">
        <v>327</v>
      </c>
      <c r="BY947" s="26" t="s">
        <v>327</v>
      </c>
      <c r="BZ947" s="26" t="s">
        <v>327</v>
      </c>
      <c r="CC947" s="26" t="s">
        <v>327</v>
      </c>
      <c r="CD947" s="26" t="s">
        <v>327</v>
      </c>
      <c r="CE947" s="26" t="s">
        <v>327</v>
      </c>
      <c r="CF947" s="26" t="s">
        <v>327</v>
      </c>
      <c r="CI947" s="26" t="s">
        <v>327</v>
      </c>
      <c r="CJ947" s="26" t="s">
        <v>327</v>
      </c>
      <c r="CK947" s="26" t="s">
        <v>327</v>
      </c>
      <c r="CL947" s="26" t="s">
        <v>327</v>
      </c>
      <c r="CO947" s="26" t="s">
        <v>327</v>
      </c>
      <c r="CP947" s="26" t="s">
        <v>327</v>
      </c>
      <c r="CQ947" s="26" t="s">
        <v>327</v>
      </c>
      <c r="CR947" s="26" t="s">
        <v>327</v>
      </c>
      <c r="CU947" s="26" t="s">
        <v>327</v>
      </c>
      <c r="CV947" s="26" t="s">
        <v>327</v>
      </c>
      <c r="CW947" s="26" t="s">
        <v>327</v>
      </c>
      <c r="CX947" s="26" t="s">
        <v>327</v>
      </c>
    </row>
    <row r="948" spans="5:102" x14ac:dyDescent="0.45">
      <c r="E948" s="26" t="s">
        <v>327</v>
      </c>
      <c r="F948" s="26" t="s">
        <v>327</v>
      </c>
      <c r="G948" s="26" t="s">
        <v>327</v>
      </c>
      <c r="H948" s="26" t="s">
        <v>327</v>
      </c>
      <c r="I948" s="26" t="s">
        <v>327</v>
      </c>
      <c r="J948" s="26" t="s">
        <v>327</v>
      </c>
      <c r="K948" s="26" t="s">
        <v>327</v>
      </c>
      <c r="L948" s="26" t="s">
        <v>327</v>
      </c>
      <c r="M948" s="26" t="s">
        <v>327</v>
      </c>
      <c r="O948" s="26" t="s">
        <v>327</v>
      </c>
      <c r="P948" s="26" t="s">
        <v>327</v>
      </c>
      <c r="Q948" s="26" t="s">
        <v>327</v>
      </c>
      <c r="R948" s="26" t="s">
        <v>327</v>
      </c>
      <c r="U948" s="26" t="s">
        <v>327</v>
      </c>
      <c r="V948" s="26" t="s">
        <v>327</v>
      </c>
      <c r="W948" s="26" t="s">
        <v>327</v>
      </c>
      <c r="X948" s="26" t="s">
        <v>327</v>
      </c>
      <c r="AA948" s="26" t="s">
        <v>327</v>
      </c>
      <c r="AB948" s="26" t="s">
        <v>327</v>
      </c>
      <c r="AC948" s="26" t="s">
        <v>327</v>
      </c>
      <c r="AD948" s="26" t="s">
        <v>327</v>
      </c>
      <c r="AG948" s="26" t="s">
        <v>327</v>
      </c>
      <c r="AH948" s="26" t="s">
        <v>327</v>
      </c>
      <c r="AI948" s="26" t="s">
        <v>327</v>
      </c>
      <c r="AJ948" s="26" t="s">
        <v>327</v>
      </c>
      <c r="AM948" s="26" t="s">
        <v>327</v>
      </c>
      <c r="AN948" s="26" t="s">
        <v>327</v>
      </c>
      <c r="AO948" s="26" t="s">
        <v>327</v>
      </c>
      <c r="AP948" s="26" t="s">
        <v>327</v>
      </c>
      <c r="AS948" s="26" t="s">
        <v>327</v>
      </c>
      <c r="AT948" s="26" t="s">
        <v>327</v>
      </c>
      <c r="AU948" s="26" t="s">
        <v>327</v>
      </c>
      <c r="AV948" s="26" t="s">
        <v>327</v>
      </c>
      <c r="AY948" s="26" t="s">
        <v>327</v>
      </c>
      <c r="AZ948" s="26" t="s">
        <v>327</v>
      </c>
      <c r="BA948" s="26" t="s">
        <v>327</v>
      </c>
      <c r="BB948" s="26" t="s">
        <v>327</v>
      </c>
      <c r="BE948" s="26" t="s">
        <v>327</v>
      </c>
      <c r="BF948" s="26" t="s">
        <v>327</v>
      </c>
      <c r="BG948" s="26" t="s">
        <v>327</v>
      </c>
      <c r="BH948" s="26" t="s">
        <v>327</v>
      </c>
      <c r="BK948" s="26" t="s">
        <v>327</v>
      </c>
      <c r="BL948" s="26" t="s">
        <v>327</v>
      </c>
      <c r="BM948" s="26" t="s">
        <v>327</v>
      </c>
      <c r="BN948" s="26" t="s">
        <v>327</v>
      </c>
      <c r="BQ948" s="26" t="s">
        <v>327</v>
      </c>
      <c r="BR948" s="26" t="s">
        <v>327</v>
      </c>
      <c r="BS948" s="26" t="s">
        <v>327</v>
      </c>
      <c r="BT948" s="26" t="s">
        <v>327</v>
      </c>
      <c r="BW948" s="26" t="s">
        <v>327</v>
      </c>
      <c r="BX948" s="26" t="s">
        <v>327</v>
      </c>
      <c r="BY948" s="26" t="s">
        <v>327</v>
      </c>
      <c r="BZ948" s="26" t="s">
        <v>327</v>
      </c>
      <c r="CC948" s="26" t="s">
        <v>327</v>
      </c>
      <c r="CD948" s="26" t="s">
        <v>327</v>
      </c>
      <c r="CE948" s="26" t="s">
        <v>327</v>
      </c>
      <c r="CF948" s="26" t="s">
        <v>327</v>
      </c>
      <c r="CI948" s="26" t="s">
        <v>327</v>
      </c>
      <c r="CJ948" s="26" t="s">
        <v>327</v>
      </c>
      <c r="CK948" s="26" t="s">
        <v>327</v>
      </c>
      <c r="CL948" s="26" t="s">
        <v>327</v>
      </c>
      <c r="CO948" s="26" t="s">
        <v>327</v>
      </c>
      <c r="CP948" s="26" t="s">
        <v>327</v>
      </c>
      <c r="CQ948" s="26" t="s">
        <v>327</v>
      </c>
      <c r="CR948" s="26" t="s">
        <v>327</v>
      </c>
      <c r="CU948" s="26" t="s">
        <v>327</v>
      </c>
      <c r="CV948" s="26" t="s">
        <v>327</v>
      </c>
      <c r="CW948" s="26" t="s">
        <v>327</v>
      </c>
      <c r="CX948" s="26" t="s">
        <v>327</v>
      </c>
    </row>
    <row r="949" spans="5:102" x14ac:dyDescent="0.45">
      <c r="E949" s="26" t="s">
        <v>327</v>
      </c>
      <c r="F949" s="26" t="s">
        <v>327</v>
      </c>
      <c r="G949" s="26" t="s">
        <v>327</v>
      </c>
      <c r="H949" s="26" t="s">
        <v>327</v>
      </c>
      <c r="I949" s="26" t="s">
        <v>327</v>
      </c>
      <c r="J949" s="26" t="s">
        <v>327</v>
      </c>
      <c r="K949" s="26" t="s">
        <v>327</v>
      </c>
      <c r="L949" s="26" t="s">
        <v>327</v>
      </c>
      <c r="M949" s="26" t="s">
        <v>327</v>
      </c>
      <c r="O949" s="26" t="s">
        <v>327</v>
      </c>
      <c r="P949" s="26" t="s">
        <v>327</v>
      </c>
      <c r="Q949" s="26" t="s">
        <v>327</v>
      </c>
      <c r="R949" s="26" t="s">
        <v>327</v>
      </c>
      <c r="U949" s="26" t="s">
        <v>327</v>
      </c>
      <c r="V949" s="26" t="s">
        <v>327</v>
      </c>
      <c r="W949" s="26" t="s">
        <v>327</v>
      </c>
      <c r="X949" s="26" t="s">
        <v>327</v>
      </c>
      <c r="AA949" s="26" t="s">
        <v>327</v>
      </c>
      <c r="AB949" s="26" t="s">
        <v>327</v>
      </c>
      <c r="AC949" s="26" t="s">
        <v>327</v>
      </c>
      <c r="AD949" s="26" t="s">
        <v>327</v>
      </c>
      <c r="AG949" s="26" t="s">
        <v>327</v>
      </c>
      <c r="AH949" s="26" t="s">
        <v>327</v>
      </c>
      <c r="AI949" s="26" t="s">
        <v>327</v>
      </c>
      <c r="AJ949" s="26" t="s">
        <v>327</v>
      </c>
      <c r="AM949" s="26" t="s">
        <v>327</v>
      </c>
      <c r="AN949" s="26" t="s">
        <v>327</v>
      </c>
      <c r="AO949" s="26" t="s">
        <v>327</v>
      </c>
      <c r="AP949" s="26" t="s">
        <v>327</v>
      </c>
      <c r="AS949" s="26" t="s">
        <v>327</v>
      </c>
      <c r="AT949" s="26" t="s">
        <v>327</v>
      </c>
      <c r="AU949" s="26" t="s">
        <v>327</v>
      </c>
      <c r="AV949" s="26" t="s">
        <v>327</v>
      </c>
      <c r="AY949" s="26" t="s">
        <v>327</v>
      </c>
      <c r="AZ949" s="26" t="s">
        <v>327</v>
      </c>
      <c r="BA949" s="26" t="s">
        <v>327</v>
      </c>
      <c r="BB949" s="26" t="s">
        <v>327</v>
      </c>
      <c r="BE949" s="26" t="s">
        <v>327</v>
      </c>
      <c r="BF949" s="26" t="s">
        <v>327</v>
      </c>
      <c r="BG949" s="26" t="s">
        <v>327</v>
      </c>
      <c r="BH949" s="26" t="s">
        <v>327</v>
      </c>
      <c r="BK949" s="26" t="s">
        <v>327</v>
      </c>
      <c r="BL949" s="26" t="s">
        <v>327</v>
      </c>
      <c r="BM949" s="26" t="s">
        <v>327</v>
      </c>
      <c r="BN949" s="26" t="s">
        <v>327</v>
      </c>
      <c r="BQ949" s="26" t="s">
        <v>327</v>
      </c>
      <c r="BR949" s="26" t="s">
        <v>327</v>
      </c>
      <c r="BS949" s="26" t="s">
        <v>327</v>
      </c>
      <c r="BT949" s="26" t="s">
        <v>327</v>
      </c>
      <c r="BW949" s="26" t="s">
        <v>327</v>
      </c>
      <c r="BX949" s="26" t="s">
        <v>327</v>
      </c>
      <c r="BY949" s="26" t="s">
        <v>327</v>
      </c>
      <c r="BZ949" s="26" t="s">
        <v>327</v>
      </c>
      <c r="CC949" s="26" t="s">
        <v>327</v>
      </c>
      <c r="CD949" s="26" t="s">
        <v>327</v>
      </c>
      <c r="CE949" s="26" t="s">
        <v>327</v>
      </c>
      <c r="CF949" s="26" t="s">
        <v>327</v>
      </c>
      <c r="CI949" s="26" t="s">
        <v>327</v>
      </c>
      <c r="CJ949" s="26" t="s">
        <v>327</v>
      </c>
      <c r="CK949" s="26" t="s">
        <v>327</v>
      </c>
      <c r="CL949" s="26" t="s">
        <v>327</v>
      </c>
      <c r="CO949" s="26" t="s">
        <v>327</v>
      </c>
      <c r="CP949" s="26" t="s">
        <v>327</v>
      </c>
      <c r="CQ949" s="26" t="s">
        <v>327</v>
      </c>
      <c r="CR949" s="26" t="s">
        <v>327</v>
      </c>
      <c r="CU949" s="26" t="s">
        <v>327</v>
      </c>
      <c r="CV949" s="26" t="s">
        <v>327</v>
      </c>
      <c r="CW949" s="26" t="s">
        <v>327</v>
      </c>
      <c r="CX949" s="26" t="s">
        <v>327</v>
      </c>
    </row>
    <row r="950" spans="5:102" x14ac:dyDescent="0.45">
      <c r="E950" s="26" t="s">
        <v>327</v>
      </c>
      <c r="F950" s="26" t="s">
        <v>327</v>
      </c>
      <c r="G950" s="26" t="s">
        <v>327</v>
      </c>
      <c r="H950" s="26" t="s">
        <v>327</v>
      </c>
      <c r="I950" s="26" t="s">
        <v>327</v>
      </c>
      <c r="J950" s="26" t="s">
        <v>327</v>
      </c>
      <c r="K950" s="26" t="s">
        <v>327</v>
      </c>
      <c r="L950" s="26" t="s">
        <v>327</v>
      </c>
      <c r="M950" s="26" t="s">
        <v>327</v>
      </c>
      <c r="O950" s="26" t="s">
        <v>327</v>
      </c>
      <c r="P950" s="26" t="s">
        <v>327</v>
      </c>
      <c r="Q950" s="26" t="s">
        <v>327</v>
      </c>
      <c r="R950" s="26" t="s">
        <v>327</v>
      </c>
      <c r="U950" s="26" t="s">
        <v>327</v>
      </c>
      <c r="V950" s="26" t="s">
        <v>327</v>
      </c>
      <c r="W950" s="26" t="s">
        <v>327</v>
      </c>
      <c r="X950" s="26" t="s">
        <v>327</v>
      </c>
      <c r="AA950" s="26" t="s">
        <v>327</v>
      </c>
      <c r="AB950" s="26" t="s">
        <v>327</v>
      </c>
      <c r="AC950" s="26" t="s">
        <v>327</v>
      </c>
      <c r="AD950" s="26" t="s">
        <v>327</v>
      </c>
      <c r="AG950" s="26" t="s">
        <v>327</v>
      </c>
      <c r="AH950" s="26" t="s">
        <v>327</v>
      </c>
      <c r="AI950" s="26" t="s">
        <v>327</v>
      </c>
      <c r="AJ950" s="26" t="s">
        <v>327</v>
      </c>
      <c r="AM950" s="26" t="s">
        <v>327</v>
      </c>
      <c r="AN950" s="26" t="s">
        <v>327</v>
      </c>
      <c r="AO950" s="26" t="s">
        <v>327</v>
      </c>
      <c r="AP950" s="26" t="s">
        <v>327</v>
      </c>
      <c r="AS950" s="26" t="s">
        <v>327</v>
      </c>
      <c r="AT950" s="26" t="s">
        <v>327</v>
      </c>
      <c r="AU950" s="26" t="s">
        <v>327</v>
      </c>
      <c r="AV950" s="26" t="s">
        <v>327</v>
      </c>
      <c r="AY950" s="26" t="s">
        <v>327</v>
      </c>
      <c r="AZ950" s="26" t="s">
        <v>327</v>
      </c>
      <c r="BA950" s="26" t="s">
        <v>327</v>
      </c>
      <c r="BB950" s="26" t="s">
        <v>327</v>
      </c>
      <c r="BE950" s="26" t="s">
        <v>327</v>
      </c>
      <c r="BF950" s="26" t="s">
        <v>327</v>
      </c>
      <c r="BG950" s="26" t="s">
        <v>327</v>
      </c>
      <c r="BH950" s="26" t="s">
        <v>327</v>
      </c>
      <c r="BK950" s="26" t="s">
        <v>327</v>
      </c>
      <c r="BL950" s="26" t="s">
        <v>327</v>
      </c>
      <c r="BM950" s="26" t="s">
        <v>327</v>
      </c>
      <c r="BN950" s="26" t="s">
        <v>327</v>
      </c>
      <c r="BQ950" s="26" t="s">
        <v>327</v>
      </c>
      <c r="BR950" s="26" t="s">
        <v>327</v>
      </c>
      <c r="BS950" s="26" t="s">
        <v>327</v>
      </c>
      <c r="BT950" s="26" t="s">
        <v>327</v>
      </c>
      <c r="BW950" s="26" t="s">
        <v>327</v>
      </c>
      <c r="BX950" s="26" t="s">
        <v>327</v>
      </c>
      <c r="BY950" s="26" t="s">
        <v>327</v>
      </c>
      <c r="BZ950" s="26" t="s">
        <v>327</v>
      </c>
      <c r="CC950" s="26" t="s">
        <v>327</v>
      </c>
      <c r="CD950" s="26" t="s">
        <v>327</v>
      </c>
      <c r="CE950" s="26" t="s">
        <v>327</v>
      </c>
      <c r="CF950" s="26" t="s">
        <v>327</v>
      </c>
      <c r="CI950" s="26" t="s">
        <v>327</v>
      </c>
      <c r="CJ950" s="26" t="s">
        <v>327</v>
      </c>
      <c r="CK950" s="26" t="s">
        <v>327</v>
      </c>
      <c r="CL950" s="26" t="s">
        <v>327</v>
      </c>
      <c r="CO950" s="26" t="s">
        <v>327</v>
      </c>
      <c r="CP950" s="26" t="s">
        <v>327</v>
      </c>
      <c r="CQ950" s="26" t="s">
        <v>327</v>
      </c>
      <c r="CR950" s="26" t="s">
        <v>327</v>
      </c>
      <c r="CU950" s="26" t="s">
        <v>327</v>
      </c>
      <c r="CV950" s="26" t="s">
        <v>327</v>
      </c>
      <c r="CW950" s="26" t="s">
        <v>327</v>
      </c>
      <c r="CX950" s="26" t="s">
        <v>327</v>
      </c>
    </row>
    <row r="951" spans="5:102" x14ac:dyDescent="0.45">
      <c r="E951" s="26" t="s">
        <v>327</v>
      </c>
      <c r="F951" s="26" t="s">
        <v>327</v>
      </c>
      <c r="G951" s="26" t="s">
        <v>327</v>
      </c>
      <c r="H951" s="26" t="s">
        <v>327</v>
      </c>
      <c r="I951" s="26" t="s">
        <v>327</v>
      </c>
      <c r="J951" s="26" t="s">
        <v>327</v>
      </c>
      <c r="K951" s="26" t="s">
        <v>327</v>
      </c>
      <c r="L951" s="26" t="s">
        <v>327</v>
      </c>
      <c r="M951" s="26" t="s">
        <v>327</v>
      </c>
      <c r="O951" s="26" t="s">
        <v>327</v>
      </c>
      <c r="P951" s="26" t="s">
        <v>327</v>
      </c>
      <c r="Q951" s="26" t="s">
        <v>327</v>
      </c>
      <c r="R951" s="26" t="s">
        <v>327</v>
      </c>
      <c r="U951" s="26" t="s">
        <v>327</v>
      </c>
      <c r="V951" s="26" t="s">
        <v>327</v>
      </c>
      <c r="W951" s="26" t="s">
        <v>327</v>
      </c>
      <c r="X951" s="26" t="s">
        <v>327</v>
      </c>
      <c r="AA951" s="26" t="s">
        <v>327</v>
      </c>
      <c r="AB951" s="26" t="s">
        <v>327</v>
      </c>
      <c r="AC951" s="26" t="s">
        <v>327</v>
      </c>
      <c r="AD951" s="26" t="s">
        <v>327</v>
      </c>
      <c r="AG951" s="26" t="s">
        <v>327</v>
      </c>
      <c r="AH951" s="26" t="s">
        <v>327</v>
      </c>
      <c r="AI951" s="26" t="s">
        <v>327</v>
      </c>
      <c r="AJ951" s="26" t="s">
        <v>327</v>
      </c>
      <c r="AM951" s="26" t="s">
        <v>327</v>
      </c>
      <c r="AN951" s="26" t="s">
        <v>327</v>
      </c>
      <c r="AO951" s="26" t="s">
        <v>327</v>
      </c>
      <c r="AP951" s="26" t="s">
        <v>327</v>
      </c>
      <c r="AS951" s="26" t="s">
        <v>327</v>
      </c>
      <c r="AT951" s="26" t="s">
        <v>327</v>
      </c>
      <c r="AU951" s="26" t="s">
        <v>327</v>
      </c>
      <c r="AV951" s="26" t="s">
        <v>327</v>
      </c>
      <c r="AY951" s="26" t="s">
        <v>327</v>
      </c>
      <c r="AZ951" s="26" t="s">
        <v>327</v>
      </c>
      <c r="BA951" s="26" t="s">
        <v>327</v>
      </c>
      <c r="BB951" s="26" t="s">
        <v>327</v>
      </c>
      <c r="BE951" s="26" t="s">
        <v>327</v>
      </c>
      <c r="BF951" s="26" t="s">
        <v>327</v>
      </c>
      <c r="BG951" s="26" t="s">
        <v>327</v>
      </c>
      <c r="BH951" s="26" t="s">
        <v>327</v>
      </c>
      <c r="BK951" s="26" t="s">
        <v>327</v>
      </c>
      <c r="BL951" s="26" t="s">
        <v>327</v>
      </c>
      <c r="BM951" s="26" t="s">
        <v>327</v>
      </c>
      <c r="BN951" s="26" t="s">
        <v>327</v>
      </c>
      <c r="BQ951" s="26" t="s">
        <v>327</v>
      </c>
      <c r="BR951" s="26" t="s">
        <v>327</v>
      </c>
      <c r="BS951" s="26" t="s">
        <v>327</v>
      </c>
      <c r="BT951" s="26" t="s">
        <v>327</v>
      </c>
      <c r="BW951" s="26" t="s">
        <v>327</v>
      </c>
      <c r="BX951" s="26" t="s">
        <v>327</v>
      </c>
      <c r="BY951" s="26" t="s">
        <v>327</v>
      </c>
      <c r="BZ951" s="26" t="s">
        <v>327</v>
      </c>
      <c r="CC951" s="26" t="s">
        <v>327</v>
      </c>
      <c r="CD951" s="26" t="s">
        <v>327</v>
      </c>
      <c r="CE951" s="26" t="s">
        <v>327</v>
      </c>
      <c r="CF951" s="26" t="s">
        <v>327</v>
      </c>
      <c r="CI951" s="26" t="s">
        <v>327</v>
      </c>
      <c r="CJ951" s="26" t="s">
        <v>327</v>
      </c>
      <c r="CK951" s="26" t="s">
        <v>327</v>
      </c>
      <c r="CL951" s="26" t="s">
        <v>327</v>
      </c>
      <c r="CO951" s="26" t="s">
        <v>327</v>
      </c>
      <c r="CP951" s="26" t="s">
        <v>327</v>
      </c>
      <c r="CQ951" s="26" t="s">
        <v>327</v>
      </c>
      <c r="CR951" s="26" t="s">
        <v>327</v>
      </c>
      <c r="CU951" s="26" t="s">
        <v>327</v>
      </c>
      <c r="CV951" s="26" t="s">
        <v>327</v>
      </c>
      <c r="CW951" s="26" t="s">
        <v>327</v>
      </c>
      <c r="CX951" s="26" t="s">
        <v>327</v>
      </c>
    </row>
    <row r="952" spans="5:102" x14ac:dyDescent="0.45">
      <c r="E952" s="26" t="s">
        <v>327</v>
      </c>
      <c r="F952" s="26" t="s">
        <v>327</v>
      </c>
      <c r="G952" s="26" t="s">
        <v>327</v>
      </c>
      <c r="H952" s="26" t="s">
        <v>327</v>
      </c>
      <c r="I952" s="26" t="s">
        <v>327</v>
      </c>
      <c r="J952" s="26" t="s">
        <v>327</v>
      </c>
      <c r="K952" s="26" t="s">
        <v>327</v>
      </c>
      <c r="L952" s="26" t="s">
        <v>327</v>
      </c>
      <c r="M952" s="26" t="s">
        <v>327</v>
      </c>
      <c r="O952" s="26" t="s">
        <v>327</v>
      </c>
      <c r="P952" s="26" t="s">
        <v>327</v>
      </c>
      <c r="Q952" s="26" t="s">
        <v>327</v>
      </c>
      <c r="R952" s="26" t="s">
        <v>327</v>
      </c>
      <c r="U952" s="26" t="s">
        <v>327</v>
      </c>
      <c r="V952" s="26" t="s">
        <v>327</v>
      </c>
      <c r="W952" s="26" t="s">
        <v>327</v>
      </c>
      <c r="X952" s="26" t="s">
        <v>327</v>
      </c>
      <c r="AA952" s="26" t="s">
        <v>327</v>
      </c>
      <c r="AB952" s="26" t="s">
        <v>327</v>
      </c>
      <c r="AC952" s="26" t="s">
        <v>327</v>
      </c>
      <c r="AD952" s="26" t="s">
        <v>327</v>
      </c>
      <c r="AG952" s="26" t="s">
        <v>327</v>
      </c>
      <c r="AH952" s="26" t="s">
        <v>327</v>
      </c>
      <c r="AI952" s="26" t="s">
        <v>327</v>
      </c>
      <c r="AJ952" s="26" t="s">
        <v>327</v>
      </c>
      <c r="AM952" s="26" t="s">
        <v>327</v>
      </c>
      <c r="AN952" s="26" t="s">
        <v>327</v>
      </c>
      <c r="AO952" s="26" t="s">
        <v>327</v>
      </c>
      <c r="AP952" s="26" t="s">
        <v>327</v>
      </c>
      <c r="AS952" s="26" t="s">
        <v>327</v>
      </c>
      <c r="AT952" s="26" t="s">
        <v>327</v>
      </c>
      <c r="AU952" s="26" t="s">
        <v>327</v>
      </c>
      <c r="AV952" s="26" t="s">
        <v>327</v>
      </c>
      <c r="AY952" s="26" t="s">
        <v>327</v>
      </c>
      <c r="AZ952" s="26" t="s">
        <v>327</v>
      </c>
      <c r="BA952" s="26" t="s">
        <v>327</v>
      </c>
      <c r="BB952" s="26" t="s">
        <v>327</v>
      </c>
      <c r="BE952" s="26" t="s">
        <v>327</v>
      </c>
      <c r="BF952" s="26" t="s">
        <v>327</v>
      </c>
      <c r="BG952" s="26" t="s">
        <v>327</v>
      </c>
      <c r="BH952" s="26" t="s">
        <v>327</v>
      </c>
      <c r="BK952" s="26" t="s">
        <v>327</v>
      </c>
      <c r="BL952" s="26" t="s">
        <v>327</v>
      </c>
      <c r="BM952" s="26" t="s">
        <v>327</v>
      </c>
      <c r="BN952" s="26" t="s">
        <v>327</v>
      </c>
      <c r="BQ952" s="26" t="s">
        <v>327</v>
      </c>
      <c r="BR952" s="26" t="s">
        <v>327</v>
      </c>
      <c r="BS952" s="26" t="s">
        <v>327</v>
      </c>
      <c r="BT952" s="26" t="s">
        <v>327</v>
      </c>
      <c r="BW952" s="26" t="s">
        <v>327</v>
      </c>
      <c r="BX952" s="26" t="s">
        <v>327</v>
      </c>
      <c r="BY952" s="26" t="s">
        <v>327</v>
      </c>
      <c r="BZ952" s="26" t="s">
        <v>327</v>
      </c>
      <c r="CC952" s="26" t="s">
        <v>327</v>
      </c>
      <c r="CD952" s="26" t="s">
        <v>327</v>
      </c>
      <c r="CE952" s="26" t="s">
        <v>327</v>
      </c>
      <c r="CF952" s="26" t="s">
        <v>327</v>
      </c>
      <c r="CI952" s="26" t="s">
        <v>327</v>
      </c>
      <c r="CJ952" s="26" t="s">
        <v>327</v>
      </c>
      <c r="CK952" s="26" t="s">
        <v>327</v>
      </c>
      <c r="CL952" s="26" t="s">
        <v>327</v>
      </c>
      <c r="CO952" s="26" t="s">
        <v>327</v>
      </c>
      <c r="CP952" s="26" t="s">
        <v>327</v>
      </c>
      <c r="CQ952" s="26" t="s">
        <v>327</v>
      </c>
      <c r="CR952" s="26" t="s">
        <v>327</v>
      </c>
      <c r="CU952" s="26" t="s">
        <v>327</v>
      </c>
      <c r="CV952" s="26" t="s">
        <v>327</v>
      </c>
      <c r="CW952" s="26" t="s">
        <v>327</v>
      </c>
      <c r="CX952" s="26" t="s">
        <v>327</v>
      </c>
    </row>
    <row r="953" spans="5:102" x14ac:dyDescent="0.45">
      <c r="E953" s="26" t="s">
        <v>327</v>
      </c>
      <c r="F953" s="26" t="s">
        <v>327</v>
      </c>
      <c r="G953" s="26" t="s">
        <v>327</v>
      </c>
      <c r="H953" s="26" t="s">
        <v>327</v>
      </c>
      <c r="I953" s="26" t="s">
        <v>327</v>
      </c>
      <c r="J953" s="26" t="s">
        <v>327</v>
      </c>
      <c r="K953" s="26" t="s">
        <v>327</v>
      </c>
      <c r="L953" s="26" t="s">
        <v>327</v>
      </c>
      <c r="M953" s="26" t="s">
        <v>327</v>
      </c>
      <c r="O953" s="26" t="s">
        <v>327</v>
      </c>
      <c r="P953" s="26" t="s">
        <v>327</v>
      </c>
      <c r="Q953" s="26" t="s">
        <v>327</v>
      </c>
      <c r="R953" s="26" t="s">
        <v>327</v>
      </c>
      <c r="U953" s="26" t="s">
        <v>327</v>
      </c>
      <c r="V953" s="26" t="s">
        <v>327</v>
      </c>
      <c r="W953" s="26" t="s">
        <v>327</v>
      </c>
      <c r="X953" s="26" t="s">
        <v>327</v>
      </c>
      <c r="AA953" s="26" t="s">
        <v>327</v>
      </c>
      <c r="AB953" s="26" t="s">
        <v>327</v>
      </c>
      <c r="AC953" s="26" t="s">
        <v>327</v>
      </c>
      <c r="AD953" s="26" t="s">
        <v>327</v>
      </c>
      <c r="AG953" s="26" t="s">
        <v>327</v>
      </c>
      <c r="AH953" s="26" t="s">
        <v>327</v>
      </c>
      <c r="AI953" s="26" t="s">
        <v>327</v>
      </c>
      <c r="AJ953" s="26" t="s">
        <v>327</v>
      </c>
      <c r="AM953" s="26" t="s">
        <v>327</v>
      </c>
      <c r="AN953" s="26" t="s">
        <v>327</v>
      </c>
      <c r="AO953" s="26" t="s">
        <v>327</v>
      </c>
      <c r="AP953" s="26" t="s">
        <v>327</v>
      </c>
      <c r="AS953" s="26" t="s">
        <v>327</v>
      </c>
      <c r="AT953" s="26" t="s">
        <v>327</v>
      </c>
      <c r="AU953" s="26" t="s">
        <v>327</v>
      </c>
      <c r="AV953" s="26" t="s">
        <v>327</v>
      </c>
      <c r="AY953" s="26" t="s">
        <v>327</v>
      </c>
      <c r="AZ953" s="26" t="s">
        <v>327</v>
      </c>
      <c r="BA953" s="26" t="s">
        <v>327</v>
      </c>
      <c r="BB953" s="26" t="s">
        <v>327</v>
      </c>
      <c r="BE953" s="26" t="s">
        <v>327</v>
      </c>
      <c r="BF953" s="26" t="s">
        <v>327</v>
      </c>
      <c r="BG953" s="26" t="s">
        <v>327</v>
      </c>
      <c r="BH953" s="26" t="s">
        <v>327</v>
      </c>
      <c r="BK953" s="26" t="s">
        <v>327</v>
      </c>
      <c r="BL953" s="26" t="s">
        <v>327</v>
      </c>
      <c r="BM953" s="26" t="s">
        <v>327</v>
      </c>
      <c r="BN953" s="26" t="s">
        <v>327</v>
      </c>
      <c r="BQ953" s="26" t="s">
        <v>327</v>
      </c>
      <c r="BR953" s="26" t="s">
        <v>327</v>
      </c>
      <c r="BS953" s="26" t="s">
        <v>327</v>
      </c>
      <c r="BT953" s="26" t="s">
        <v>327</v>
      </c>
      <c r="BW953" s="26" t="s">
        <v>327</v>
      </c>
      <c r="BX953" s="26" t="s">
        <v>327</v>
      </c>
      <c r="BY953" s="26" t="s">
        <v>327</v>
      </c>
      <c r="BZ953" s="26" t="s">
        <v>327</v>
      </c>
      <c r="CC953" s="26" t="s">
        <v>327</v>
      </c>
      <c r="CD953" s="26" t="s">
        <v>327</v>
      </c>
      <c r="CE953" s="26" t="s">
        <v>327</v>
      </c>
      <c r="CF953" s="26" t="s">
        <v>327</v>
      </c>
      <c r="CI953" s="26" t="s">
        <v>327</v>
      </c>
      <c r="CJ953" s="26" t="s">
        <v>327</v>
      </c>
      <c r="CK953" s="26" t="s">
        <v>327</v>
      </c>
      <c r="CL953" s="26" t="s">
        <v>327</v>
      </c>
      <c r="CO953" s="26" t="s">
        <v>327</v>
      </c>
      <c r="CP953" s="26" t="s">
        <v>327</v>
      </c>
      <c r="CQ953" s="26" t="s">
        <v>327</v>
      </c>
      <c r="CR953" s="26" t="s">
        <v>327</v>
      </c>
      <c r="CU953" s="26" t="s">
        <v>327</v>
      </c>
      <c r="CV953" s="26" t="s">
        <v>327</v>
      </c>
      <c r="CW953" s="26" t="s">
        <v>327</v>
      </c>
      <c r="CX953" s="26" t="s">
        <v>327</v>
      </c>
    </row>
    <row r="954" spans="5:102" x14ac:dyDescent="0.45">
      <c r="E954" s="26" t="s">
        <v>327</v>
      </c>
      <c r="F954" s="26" t="s">
        <v>327</v>
      </c>
      <c r="G954" s="26" t="s">
        <v>327</v>
      </c>
      <c r="H954" s="26" t="s">
        <v>327</v>
      </c>
      <c r="I954" s="26" t="s">
        <v>327</v>
      </c>
      <c r="J954" s="26" t="s">
        <v>327</v>
      </c>
      <c r="K954" s="26" t="s">
        <v>327</v>
      </c>
      <c r="L954" s="26" t="s">
        <v>327</v>
      </c>
      <c r="M954" s="26" t="s">
        <v>327</v>
      </c>
      <c r="O954" s="26" t="s">
        <v>327</v>
      </c>
      <c r="P954" s="26" t="s">
        <v>327</v>
      </c>
      <c r="Q954" s="26" t="s">
        <v>327</v>
      </c>
      <c r="R954" s="26" t="s">
        <v>327</v>
      </c>
      <c r="U954" s="26" t="s">
        <v>327</v>
      </c>
      <c r="V954" s="26" t="s">
        <v>327</v>
      </c>
      <c r="W954" s="26" t="s">
        <v>327</v>
      </c>
      <c r="X954" s="26" t="s">
        <v>327</v>
      </c>
      <c r="AA954" s="26" t="s">
        <v>327</v>
      </c>
      <c r="AB954" s="26" t="s">
        <v>327</v>
      </c>
      <c r="AC954" s="26" t="s">
        <v>327</v>
      </c>
      <c r="AD954" s="26" t="s">
        <v>327</v>
      </c>
      <c r="AG954" s="26" t="s">
        <v>327</v>
      </c>
      <c r="AH954" s="26" t="s">
        <v>327</v>
      </c>
      <c r="AI954" s="26" t="s">
        <v>327</v>
      </c>
      <c r="AJ954" s="26" t="s">
        <v>327</v>
      </c>
      <c r="AM954" s="26" t="s">
        <v>327</v>
      </c>
      <c r="AN954" s="26" t="s">
        <v>327</v>
      </c>
      <c r="AO954" s="26" t="s">
        <v>327</v>
      </c>
      <c r="AP954" s="26" t="s">
        <v>327</v>
      </c>
      <c r="AS954" s="26" t="s">
        <v>327</v>
      </c>
      <c r="AT954" s="26" t="s">
        <v>327</v>
      </c>
      <c r="AU954" s="26" t="s">
        <v>327</v>
      </c>
      <c r="AV954" s="26" t="s">
        <v>327</v>
      </c>
      <c r="AY954" s="26" t="s">
        <v>327</v>
      </c>
      <c r="AZ954" s="26" t="s">
        <v>327</v>
      </c>
      <c r="BA954" s="26" t="s">
        <v>327</v>
      </c>
      <c r="BB954" s="26" t="s">
        <v>327</v>
      </c>
      <c r="BE954" s="26" t="s">
        <v>327</v>
      </c>
      <c r="BF954" s="26" t="s">
        <v>327</v>
      </c>
      <c r="BG954" s="26" t="s">
        <v>327</v>
      </c>
      <c r="BH954" s="26" t="s">
        <v>327</v>
      </c>
      <c r="BK954" s="26" t="s">
        <v>327</v>
      </c>
      <c r="BL954" s="26" t="s">
        <v>327</v>
      </c>
      <c r="BM954" s="26" t="s">
        <v>327</v>
      </c>
      <c r="BN954" s="26" t="s">
        <v>327</v>
      </c>
      <c r="BQ954" s="26" t="s">
        <v>327</v>
      </c>
      <c r="BR954" s="26" t="s">
        <v>327</v>
      </c>
      <c r="BS954" s="26" t="s">
        <v>327</v>
      </c>
      <c r="BT954" s="26" t="s">
        <v>327</v>
      </c>
      <c r="BW954" s="26" t="s">
        <v>327</v>
      </c>
      <c r="BX954" s="26" t="s">
        <v>327</v>
      </c>
      <c r="BY954" s="26" t="s">
        <v>327</v>
      </c>
      <c r="BZ954" s="26" t="s">
        <v>327</v>
      </c>
      <c r="CC954" s="26" t="s">
        <v>327</v>
      </c>
      <c r="CD954" s="26" t="s">
        <v>327</v>
      </c>
      <c r="CE954" s="26" t="s">
        <v>327</v>
      </c>
      <c r="CF954" s="26" t="s">
        <v>327</v>
      </c>
      <c r="CI954" s="26" t="s">
        <v>327</v>
      </c>
      <c r="CJ954" s="26" t="s">
        <v>327</v>
      </c>
      <c r="CK954" s="26" t="s">
        <v>327</v>
      </c>
      <c r="CL954" s="26" t="s">
        <v>327</v>
      </c>
      <c r="CO954" s="26" t="s">
        <v>327</v>
      </c>
      <c r="CP954" s="26" t="s">
        <v>327</v>
      </c>
      <c r="CQ954" s="26" t="s">
        <v>327</v>
      </c>
      <c r="CR954" s="26" t="s">
        <v>327</v>
      </c>
      <c r="CU954" s="26" t="s">
        <v>327</v>
      </c>
      <c r="CV954" s="26" t="s">
        <v>327</v>
      </c>
      <c r="CW954" s="26" t="s">
        <v>327</v>
      </c>
      <c r="CX954" s="26" t="s">
        <v>327</v>
      </c>
    </row>
    <row r="955" spans="5:102" x14ac:dyDescent="0.45">
      <c r="E955" s="26" t="s">
        <v>327</v>
      </c>
      <c r="F955" s="26" t="s">
        <v>327</v>
      </c>
      <c r="G955" s="26" t="s">
        <v>327</v>
      </c>
      <c r="H955" s="26" t="s">
        <v>327</v>
      </c>
      <c r="I955" s="26" t="s">
        <v>327</v>
      </c>
      <c r="J955" s="26" t="s">
        <v>327</v>
      </c>
      <c r="K955" s="26" t="s">
        <v>327</v>
      </c>
      <c r="L955" s="26" t="s">
        <v>327</v>
      </c>
      <c r="M955" s="26" t="s">
        <v>327</v>
      </c>
      <c r="O955" s="26" t="s">
        <v>327</v>
      </c>
      <c r="P955" s="26" t="s">
        <v>327</v>
      </c>
      <c r="Q955" s="26" t="s">
        <v>327</v>
      </c>
      <c r="R955" s="26" t="s">
        <v>327</v>
      </c>
      <c r="U955" s="26" t="s">
        <v>327</v>
      </c>
      <c r="V955" s="26" t="s">
        <v>327</v>
      </c>
      <c r="W955" s="26" t="s">
        <v>327</v>
      </c>
      <c r="X955" s="26" t="s">
        <v>327</v>
      </c>
      <c r="AA955" s="26" t="s">
        <v>327</v>
      </c>
      <c r="AB955" s="26" t="s">
        <v>327</v>
      </c>
      <c r="AC955" s="26" t="s">
        <v>327</v>
      </c>
      <c r="AD955" s="26" t="s">
        <v>327</v>
      </c>
      <c r="AG955" s="26" t="s">
        <v>327</v>
      </c>
      <c r="AH955" s="26" t="s">
        <v>327</v>
      </c>
      <c r="AI955" s="26" t="s">
        <v>327</v>
      </c>
      <c r="AJ955" s="26" t="s">
        <v>327</v>
      </c>
      <c r="AM955" s="26" t="s">
        <v>327</v>
      </c>
      <c r="AN955" s="26" t="s">
        <v>327</v>
      </c>
      <c r="AO955" s="26" t="s">
        <v>327</v>
      </c>
      <c r="AP955" s="26" t="s">
        <v>327</v>
      </c>
      <c r="AS955" s="26" t="s">
        <v>327</v>
      </c>
      <c r="AT955" s="26" t="s">
        <v>327</v>
      </c>
      <c r="AU955" s="26" t="s">
        <v>327</v>
      </c>
      <c r="AV955" s="26" t="s">
        <v>327</v>
      </c>
      <c r="AY955" s="26" t="s">
        <v>327</v>
      </c>
      <c r="AZ955" s="26" t="s">
        <v>327</v>
      </c>
      <c r="BA955" s="26" t="s">
        <v>327</v>
      </c>
      <c r="BB955" s="26" t="s">
        <v>327</v>
      </c>
      <c r="BE955" s="26" t="s">
        <v>327</v>
      </c>
      <c r="BF955" s="26" t="s">
        <v>327</v>
      </c>
      <c r="BG955" s="26" t="s">
        <v>327</v>
      </c>
      <c r="BH955" s="26" t="s">
        <v>327</v>
      </c>
      <c r="BK955" s="26" t="s">
        <v>327</v>
      </c>
      <c r="BL955" s="26" t="s">
        <v>327</v>
      </c>
      <c r="BM955" s="26" t="s">
        <v>327</v>
      </c>
      <c r="BN955" s="26" t="s">
        <v>327</v>
      </c>
      <c r="BQ955" s="26" t="s">
        <v>327</v>
      </c>
      <c r="BR955" s="26" t="s">
        <v>327</v>
      </c>
      <c r="BS955" s="26" t="s">
        <v>327</v>
      </c>
      <c r="BT955" s="26" t="s">
        <v>327</v>
      </c>
      <c r="BW955" s="26" t="s">
        <v>327</v>
      </c>
      <c r="BX955" s="26" t="s">
        <v>327</v>
      </c>
      <c r="BY955" s="26" t="s">
        <v>327</v>
      </c>
      <c r="BZ955" s="26" t="s">
        <v>327</v>
      </c>
      <c r="CC955" s="26" t="s">
        <v>327</v>
      </c>
      <c r="CD955" s="26" t="s">
        <v>327</v>
      </c>
      <c r="CE955" s="26" t="s">
        <v>327</v>
      </c>
      <c r="CF955" s="26" t="s">
        <v>327</v>
      </c>
      <c r="CI955" s="26" t="s">
        <v>327</v>
      </c>
      <c r="CJ955" s="26" t="s">
        <v>327</v>
      </c>
      <c r="CK955" s="26" t="s">
        <v>327</v>
      </c>
      <c r="CL955" s="26" t="s">
        <v>327</v>
      </c>
      <c r="CO955" s="26" t="s">
        <v>327</v>
      </c>
      <c r="CP955" s="26" t="s">
        <v>327</v>
      </c>
      <c r="CQ955" s="26" t="s">
        <v>327</v>
      </c>
      <c r="CR955" s="26" t="s">
        <v>327</v>
      </c>
      <c r="CU955" s="26" t="s">
        <v>327</v>
      </c>
      <c r="CV955" s="26" t="s">
        <v>327</v>
      </c>
      <c r="CW955" s="26" t="s">
        <v>327</v>
      </c>
      <c r="CX955" s="26" t="s">
        <v>327</v>
      </c>
    </row>
    <row r="956" spans="5:102" x14ac:dyDescent="0.45">
      <c r="E956" s="26" t="s">
        <v>327</v>
      </c>
      <c r="F956" s="26" t="s">
        <v>327</v>
      </c>
      <c r="G956" s="26" t="s">
        <v>327</v>
      </c>
      <c r="H956" s="26" t="s">
        <v>327</v>
      </c>
      <c r="I956" s="26" t="s">
        <v>327</v>
      </c>
      <c r="J956" s="26" t="s">
        <v>327</v>
      </c>
      <c r="K956" s="26" t="s">
        <v>327</v>
      </c>
      <c r="L956" s="26" t="s">
        <v>327</v>
      </c>
      <c r="M956" s="26" t="s">
        <v>327</v>
      </c>
      <c r="O956" s="26" t="s">
        <v>327</v>
      </c>
      <c r="P956" s="26" t="s">
        <v>327</v>
      </c>
      <c r="Q956" s="26" t="s">
        <v>327</v>
      </c>
      <c r="R956" s="26" t="s">
        <v>327</v>
      </c>
      <c r="U956" s="26" t="s">
        <v>327</v>
      </c>
      <c r="V956" s="26" t="s">
        <v>327</v>
      </c>
      <c r="W956" s="26" t="s">
        <v>327</v>
      </c>
      <c r="X956" s="26" t="s">
        <v>327</v>
      </c>
      <c r="AA956" s="26" t="s">
        <v>327</v>
      </c>
      <c r="AB956" s="26" t="s">
        <v>327</v>
      </c>
      <c r="AC956" s="26" t="s">
        <v>327</v>
      </c>
      <c r="AD956" s="26" t="s">
        <v>327</v>
      </c>
      <c r="AG956" s="26" t="s">
        <v>327</v>
      </c>
      <c r="AH956" s="26" t="s">
        <v>327</v>
      </c>
      <c r="AI956" s="26" t="s">
        <v>327</v>
      </c>
      <c r="AJ956" s="26" t="s">
        <v>327</v>
      </c>
      <c r="AM956" s="26" t="s">
        <v>327</v>
      </c>
      <c r="AN956" s="26" t="s">
        <v>327</v>
      </c>
      <c r="AO956" s="26" t="s">
        <v>327</v>
      </c>
      <c r="AP956" s="26" t="s">
        <v>327</v>
      </c>
      <c r="AS956" s="26" t="s">
        <v>327</v>
      </c>
      <c r="AT956" s="26" t="s">
        <v>327</v>
      </c>
      <c r="AU956" s="26" t="s">
        <v>327</v>
      </c>
      <c r="AV956" s="26" t="s">
        <v>327</v>
      </c>
      <c r="AY956" s="26" t="s">
        <v>327</v>
      </c>
      <c r="AZ956" s="26" t="s">
        <v>327</v>
      </c>
      <c r="BA956" s="26" t="s">
        <v>327</v>
      </c>
      <c r="BB956" s="26" t="s">
        <v>327</v>
      </c>
      <c r="BE956" s="26" t="s">
        <v>327</v>
      </c>
      <c r="BF956" s="26" t="s">
        <v>327</v>
      </c>
      <c r="BG956" s="26" t="s">
        <v>327</v>
      </c>
      <c r="BH956" s="26" t="s">
        <v>327</v>
      </c>
      <c r="BK956" s="26" t="s">
        <v>327</v>
      </c>
      <c r="BL956" s="26" t="s">
        <v>327</v>
      </c>
      <c r="BM956" s="26" t="s">
        <v>327</v>
      </c>
      <c r="BN956" s="26" t="s">
        <v>327</v>
      </c>
      <c r="BQ956" s="26" t="s">
        <v>327</v>
      </c>
      <c r="BR956" s="26" t="s">
        <v>327</v>
      </c>
      <c r="BS956" s="26" t="s">
        <v>327</v>
      </c>
      <c r="BT956" s="26" t="s">
        <v>327</v>
      </c>
      <c r="BW956" s="26" t="s">
        <v>327</v>
      </c>
      <c r="BX956" s="26" t="s">
        <v>327</v>
      </c>
      <c r="BY956" s="26" t="s">
        <v>327</v>
      </c>
      <c r="BZ956" s="26" t="s">
        <v>327</v>
      </c>
      <c r="CC956" s="26" t="s">
        <v>327</v>
      </c>
      <c r="CD956" s="26" t="s">
        <v>327</v>
      </c>
      <c r="CE956" s="26" t="s">
        <v>327</v>
      </c>
      <c r="CF956" s="26" t="s">
        <v>327</v>
      </c>
      <c r="CI956" s="26" t="s">
        <v>327</v>
      </c>
      <c r="CJ956" s="26" t="s">
        <v>327</v>
      </c>
      <c r="CK956" s="26" t="s">
        <v>327</v>
      </c>
      <c r="CL956" s="26" t="s">
        <v>327</v>
      </c>
      <c r="CO956" s="26" t="s">
        <v>327</v>
      </c>
      <c r="CP956" s="26" t="s">
        <v>327</v>
      </c>
      <c r="CQ956" s="26" t="s">
        <v>327</v>
      </c>
      <c r="CR956" s="26" t="s">
        <v>327</v>
      </c>
      <c r="CU956" s="26" t="s">
        <v>327</v>
      </c>
      <c r="CV956" s="26" t="s">
        <v>327</v>
      </c>
      <c r="CW956" s="26" t="s">
        <v>327</v>
      </c>
      <c r="CX956" s="26" t="s">
        <v>327</v>
      </c>
    </row>
    <row r="957" spans="5:102" x14ac:dyDescent="0.45">
      <c r="E957" s="26" t="s">
        <v>327</v>
      </c>
      <c r="F957" s="26" t="s">
        <v>327</v>
      </c>
      <c r="G957" s="26" t="s">
        <v>327</v>
      </c>
      <c r="H957" s="26" t="s">
        <v>327</v>
      </c>
      <c r="I957" s="26" t="s">
        <v>327</v>
      </c>
      <c r="J957" s="26" t="s">
        <v>327</v>
      </c>
      <c r="K957" s="26" t="s">
        <v>327</v>
      </c>
      <c r="L957" s="26" t="s">
        <v>327</v>
      </c>
      <c r="M957" s="26" t="s">
        <v>327</v>
      </c>
      <c r="O957" s="26" t="s">
        <v>327</v>
      </c>
      <c r="P957" s="26" t="s">
        <v>327</v>
      </c>
      <c r="Q957" s="26" t="s">
        <v>327</v>
      </c>
      <c r="R957" s="26" t="s">
        <v>327</v>
      </c>
      <c r="U957" s="26" t="s">
        <v>327</v>
      </c>
      <c r="V957" s="26" t="s">
        <v>327</v>
      </c>
      <c r="W957" s="26" t="s">
        <v>327</v>
      </c>
      <c r="X957" s="26" t="s">
        <v>327</v>
      </c>
      <c r="AA957" s="26" t="s">
        <v>327</v>
      </c>
      <c r="AB957" s="26" t="s">
        <v>327</v>
      </c>
      <c r="AC957" s="26" t="s">
        <v>327</v>
      </c>
      <c r="AD957" s="26" t="s">
        <v>327</v>
      </c>
      <c r="AG957" s="26" t="s">
        <v>327</v>
      </c>
      <c r="AH957" s="26" t="s">
        <v>327</v>
      </c>
      <c r="AI957" s="26" t="s">
        <v>327</v>
      </c>
      <c r="AJ957" s="26" t="s">
        <v>327</v>
      </c>
      <c r="AM957" s="26" t="s">
        <v>327</v>
      </c>
      <c r="AN957" s="26" t="s">
        <v>327</v>
      </c>
      <c r="AO957" s="26" t="s">
        <v>327</v>
      </c>
      <c r="AP957" s="26" t="s">
        <v>327</v>
      </c>
      <c r="AS957" s="26" t="s">
        <v>327</v>
      </c>
      <c r="AT957" s="26" t="s">
        <v>327</v>
      </c>
      <c r="AU957" s="26" t="s">
        <v>327</v>
      </c>
      <c r="AV957" s="26" t="s">
        <v>327</v>
      </c>
      <c r="AY957" s="26" t="s">
        <v>327</v>
      </c>
      <c r="AZ957" s="26" t="s">
        <v>327</v>
      </c>
      <c r="BA957" s="26" t="s">
        <v>327</v>
      </c>
      <c r="BB957" s="26" t="s">
        <v>327</v>
      </c>
      <c r="BE957" s="26" t="s">
        <v>327</v>
      </c>
      <c r="BF957" s="26" t="s">
        <v>327</v>
      </c>
      <c r="BG957" s="26" t="s">
        <v>327</v>
      </c>
      <c r="BH957" s="26" t="s">
        <v>327</v>
      </c>
      <c r="BK957" s="26" t="s">
        <v>327</v>
      </c>
      <c r="BL957" s="26" t="s">
        <v>327</v>
      </c>
      <c r="BM957" s="26" t="s">
        <v>327</v>
      </c>
      <c r="BN957" s="26" t="s">
        <v>327</v>
      </c>
      <c r="BQ957" s="26" t="s">
        <v>327</v>
      </c>
      <c r="BR957" s="26" t="s">
        <v>327</v>
      </c>
      <c r="BS957" s="26" t="s">
        <v>327</v>
      </c>
      <c r="BT957" s="26" t="s">
        <v>327</v>
      </c>
      <c r="BW957" s="26" t="s">
        <v>327</v>
      </c>
      <c r="BX957" s="26" t="s">
        <v>327</v>
      </c>
      <c r="BY957" s="26" t="s">
        <v>327</v>
      </c>
      <c r="BZ957" s="26" t="s">
        <v>327</v>
      </c>
      <c r="CC957" s="26" t="s">
        <v>327</v>
      </c>
      <c r="CD957" s="26" t="s">
        <v>327</v>
      </c>
      <c r="CE957" s="26" t="s">
        <v>327</v>
      </c>
      <c r="CF957" s="26" t="s">
        <v>327</v>
      </c>
      <c r="CI957" s="26" t="s">
        <v>327</v>
      </c>
      <c r="CJ957" s="26" t="s">
        <v>327</v>
      </c>
      <c r="CK957" s="26" t="s">
        <v>327</v>
      </c>
      <c r="CL957" s="26" t="s">
        <v>327</v>
      </c>
      <c r="CO957" s="26" t="s">
        <v>327</v>
      </c>
      <c r="CP957" s="26" t="s">
        <v>327</v>
      </c>
      <c r="CQ957" s="26" t="s">
        <v>327</v>
      </c>
      <c r="CR957" s="26" t="s">
        <v>327</v>
      </c>
      <c r="CU957" s="26" t="s">
        <v>327</v>
      </c>
      <c r="CV957" s="26" t="s">
        <v>327</v>
      </c>
      <c r="CW957" s="26" t="s">
        <v>327</v>
      </c>
      <c r="CX957" s="26" t="s">
        <v>327</v>
      </c>
    </row>
    <row r="958" spans="5:102" x14ac:dyDescent="0.45">
      <c r="E958" s="26" t="s">
        <v>327</v>
      </c>
      <c r="F958" s="26" t="s">
        <v>327</v>
      </c>
      <c r="G958" s="26" t="s">
        <v>327</v>
      </c>
      <c r="H958" s="26" t="s">
        <v>327</v>
      </c>
      <c r="I958" s="26" t="s">
        <v>327</v>
      </c>
      <c r="J958" s="26" t="s">
        <v>327</v>
      </c>
      <c r="K958" s="26" t="s">
        <v>327</v>
      </c>
      <c r="L958" s="26" t="s">
        <v>327</v>
      </c>
      <c r="M958" s="26" t="s">
        <v>327</v>
      </c>
      <c r="O958" s="26" t="s">
        <v>327</v>
      </c>
      <c r="P958" s="26" t="s">
        <v>327</v>
      </c>
      <c r="Q958" s="26" t="s">
        <v>327</v>
      </c>
      <c r="R958" s="26" t="s">
        <v>327</v>
      </c>
      <c r="U958" s="26" t="s">
        <v>327</v>
      </c>
      <c r="V958" s="26" t="s">
        <v>327</v>
      </c>
      <c r="W958" s="26" t="s">
        <v>327</v>
      </c>
      <c r="X958" s="26" t="s">
        <v>327</v>
      </c>
      <c r="AA958" s="26" t="s">
        <v>327</v>
      </c>
      <c r="AB958" s="26" t="s">
        <v>327</v>
      </c>
      <c r="AC958" s="26" t="s">
        <v>327</v>
      </c>
      <c r="AD958" s="26" t="s">
        <v>327</v>
      </c>
      <c r="AG958" s="26" t="s">
        <v>327</v>
      </c>
      <c r="AH958" s="26" t="s">
        <v>327</v>
      </c>
      <c r="AI958" s="26" t="s">
        <v>327</v>
      </c>
      <c r="AJ958" s="26" t="s">
        <v>327</v>
      </c>
      <c r="AM958" s="26" t="s">
        <v>327</v>
      </c>
      <c r="AN958" s="26" t="s">
        <v>327</v>
      </c>
      <c r="AO958" s="26" t="s">
        <v>327</v>
      </c>
      <c r="AP958" s="26" t="s">
        <v>327</v>
      </c>
      <c r="AS958" s="26" t="s">
        <v>327</v>
      </c>
      <c r="AT958" s="26" t="s">
        <v>327</v>
      </c>
      <c r="AU958" s="26" t="s">
        <v>327</v>
      </c>
      <c r="AV958" s="26" t="s">
        <v>327</v>
      </c>
      <c r="AY958" s="26" t="s">
        <v>327</v>
      </c>
      <c r="AZ958" s="26" t="s">
        <v>327</v>
      </c>
      <c r="BA958" s="26" t="s">
        <v>327</v>
      </c>
      <c r="BB958" s="26" t="s">
        <v>327</v>
      </c>
      <c r="BE958" s="26" t="s">
        <v>327</v>
      </c>
      <c r="BF958" s="26" t="s">
        <v>327</v>
      </c>
      <c r="BG958" s="26" t="s">
        <v>327</v>
      </c>
      <c r="BH958" s="26" t="s">
        <v>327</v>
      </c>
      <c r="BK958" s="26" t="s">
        <v>327</v>
      </c>
      <c r="BL958" s="26" t="s">
        <v>327</v>
      </c>
      <c r="BM958" s="26" t="s">
        <v>327</v>
      </c>
      <c r="BN958" s="26" t="s">
        <v>327</v>
      </c>
      <c r="BQ958" s="26" t="s">
        <v>327</v>
      </c>
      <c r="BR958" s="26" t="s">
        <v>327</v>
      </c>
      <c r="BS958" s="26" t="s">
        <v>327</v>
      </c>
      <c r="BT958" s="26" t="s">
        <v>327</v>
      </c>
      <c r="BW958" s="26" t="s">
        <v>327</v>
      </c>
      <c r="BX958" s="26" t="s">
        <v>327</v>
      </c>
      <c r="BY958" s="26" t="s">
        <v>327</v>
      </c>
      <c r="BZ958" s="26" t="s">
        <v>327</v>
      </c>
      <c r="CC958" s="26" t="s">
        <v>327</v>
      </c>
      <c r="CD958" s="26" t="s">
        <v>327</v>
      </c>
      <c r="CE958" s="26" t="s">
        <v>327</v>
      </c>
      <c r="CF958" s="26" t="s">
        <v>327</v>
      </c>
      <c r="CI958" s="26" t="s">
        <v>327</v>
      </c>
      <c r="CJ958" s="26" t="s">
        <v>327</v>
      </c>
      <c r="CK958" s="26" t="s">
        <v>327</v>
      </c>
      <c r="CL958" s="26" t="s">
        <v>327</v>
      </c>
      <c r="CO958" s="26" t="s">
        <v>327</v>
      </c>
      <c r="CP958" s="26" t="s">
        <v>327</v>
      </c>
      <c r="CQ958" s="26" t="s">
        <v>327</v>
      </c>
      <c r="CR958" s="26" t="s">
        <v>327</v>
      </c>
      <c r="CU958" s="26" t="s">
        <v>327</v>
      </c>
      <c r="CV958" s="26" t="s">
        <v>327</v>
      </c>
      <c r="CW958" s="26" t="s">
        <v>327</v>
      </c>
      <c r="CX958" s="26" t="s">
        <v>327</v>
      </c>
    </row>
    <row r="959" spans="5:102" x14ac:dyDescent="0.45">
      <c r="E959" s="26" t="s">
        <v>327</v>
      </c>
      <c r="F959" s="26" t="s">
        <v>327</v>
      </c>
      <c r="G959" s="26" t="s">
        <v>327</v>
      </c>
      <c r="H959" s="26" t="s">
        <v>327</v>
      </c>
      <c r="I959" s="26" t="s">
        <v>327</v>
      </c>
      <c r="J959" s="26" t="s">
        <v>327</v>
      </c>
      <c r="K959" s="26" t="s">
        <v>327</v>
      </c>
      <c r="L959" s="26" t="s">
        <v>327</v>
      </c>
      <c r="M959" s="26" t="s">
        <v>327</v>
      </c>
      <c r="O959" s="26" t="s">
        <v>327</v>
      </c>
      <c r="P959" s="26" t="s">
        <v>327</v>
      </c>
      <c r="Q959" s="26" t="s">
        <v>327</v>
      </c>
      <c r="R959" s="26" t="s">
        <v>327</v>
      </c>
      <c r="U959" s="26" t="s">
        <v>327</v>
      </c>
      <c r="V959" s="26" t="s">
        <v>327</v>
      </c>
      <c r="W959" s="26" t="s">
        <v>327</v>
      </c>
      <c r="X959" s="26" t="s">
        <v>327</v>
      </c>
      <c r="AA959" s="26" t="s">
        <v>327</v>
      </c>
      <c r="AB959" s="26" t="s">
        <v>327</v>
      </c>
      <c r="AC959" s="26" t="s">
        <v>327</v>
      </c>
      <c r="AD959" s="26" t="s">
        <v>327</v>
      </c>
      <c r="AG959" s="26" t="s">
        <v>327</v>
      </c>
      <c r="AH959" s="26" t="s">
        <v>327</v>
      </c>
      <c r="AI959" s="26" t="s">
        <v>327</v>
      </c>
      <c r="AJ959" s="26" t="s">
        <v>327</v>
      </c>
      <c r="AM959" s="26" t="s">
        <v>327</v>
      </c>
      <c r="AN959" s="26" t="s">
        <v>327</v>
      </c>
      <c r="AO959" s="26" t="s">
        <v>327</v>
      </c>
      <c r="AP959" s="26" t="s">
        <v>327</v>
      </c>
      <c r="AS959" s="26" t="s">
        <v>327</v>
      </c>
      <c r="AT959" s="26" t="s">
        <v>327</v>
      </c>
      <c r="AU959" s="26" t="s">
        <v>327</v>
      </c>
      <c r="AV959" s="26" t="s">
        <v>327</v>
      </c>
      <c r="AY959" s="26" t="s">
        <v>327</v>
      </c>
      <c r="AZ959" s="26" t="s">
        <v>327</v>
      </c>
      <c r="BA959" s="26" t="s">
        <v>327</v>
      </c>
      <c r="BB959" s="26" t="s">
        <v>327</v>
      </c>
      <c r="BE959" s="26" t="s">
        <v>327</v>
      </c>
      <c r="BF959" s="26" t="s">
        <v>327</v>
      </c>
      <c r="BG959" s="26" t="s">
        <v>327</v>
      </c>
      <c r="BH959" s="26" t="s">
        <v>327</v>
      </c>
      <c r="BK959" s="26" t="s">
        <v>327</v>
      </c>
      <c r="BL959" s="26" t="s">
        <v>327</v>
      </c>
      <c r="BM959" s="26" t="s">
        <v>327</v>
      </c>
      <c r="BN959" s="26" t="s">
        <v>327</v>
      </c>
      <c r="BQ959" s="26" t="s">
        <v>327</v>
      </c>
      <c r="BR959" s="26" t="s">
        <v>327</v>
      </c>
      <c r="BS959" s="26" t="s">
        <v>327</v>
      </c>
      <c r="BT959" s="26" t="s">
        <v>327</v>
      </c>
      <c r="BW959" s="26" t="s">
        <v>327</v>
      </c>
      <c r="BX959" s="26" t="s">
        <v>327</v>
      </c>
      <c r="BY959" s="26" t="s">
        <v>327</v>
      </c>
      <c r="BZ959" s="26" t="s">
        <v>327</v>
      </c>
      <c r="CC959" s="26" t="s">
        <v>327</v>
      </c>
      <c r="CD959" s="26" t="s">
        <v>327</v>
      </c>
      <c r="CE959" s="26" t="s">
        <v>327</v>
      </c>
      <c r="CF959" s="26" t="s">
        <v>327</v>
      </c>
      <c r="CI959" s="26" t="s">
        <v>327</v>
      </c>
      <c r="CJ959" s="26" t="s">
        <v>327</v>
      </c>
      <c r="CK959" s="26" t="s">
        <v>327</v>
      </c>
      <c r="CL959" s="26" t="s">
        <v>327</v>
      </c>
      <c r="CO959" s="26" t="s">
        <v>327</v>
      </c>
      <c r="CP959" s="26" t="s">
        <v>327</v>
      </c>
      <c r="CQ959" s="26" t="s">
        <v>327</v>
      </c>
      <c r="CR959" s="26" t="s">
        <v>327</v>
      </c>
      <c r="CU959" s="26" t="s">
        <v>327</v>
      </c>
      <c r="CV959" s="26" t="s">
        <v>327</v>
      </c>
      <c r="CW959" s="26" t="s">
        <v>327</v>
      </c>
      <c r="CX959" s="26" t="s">
        <v>327</v>
      </c>
    </row>
    <row r="960" spans="5:102" x14ac:dyDescent="0.45">
      <c r="E960" s="26" t="s">
        <v>327</v>
      </c>
      <c r="F960" s="26" t="s">
        <v>327</v>
      </c>
      <c r="G960" s="26" t="s">
        <v>327</v>
      </c>
      <c r="H960" s="26" t="s">
        <v>327</v>
      </c>
      <c r="I960" s="26" t="s">
        <v>327</v>
      </c>
      <c r="J960" s="26" t="s">
        <v>327</v>
      </c>
      <c r="K960" s="26" t="s">
        <v>327</v>
      </c>
      <c r="L960" s="26" t="s">
        <v>327</v>
      </c>
      <c r="M960" s="26" t="s">
        <v>327</v>
      </c>
      <c r="O960" s="26" t="s">
        <v>327</v>
      </c>
      <c r="P960" s="26" t="s">
        <v>327</v>
      </c>
      <c r="Q960" s="26" t="s">
        <v>327</v>
      </c>
      <c r="R960" s="26" t="s">
        <v>327</v>
      </c>
      <c r="U960" s="26" t="s">
        <v>327</v>
      </c>
      <c r="V960" s="26" t="s">
        <v>327</v>
      </c>
      <c r="W960" s="26" t="s">
        <v>327</v>
      </c>
      <c r="X960" s="26" t="s">
        <v>327</v>
      </c>
      <c r="AA960" s="26" t="s">
        <v>327</v>
      </c>
      <c r="AB960" s="26" t="s">
        <v>327</v>
      </c>
      <c r="AC960" s="26" t="s">
        <v>327</v>
      </c>
      <c r="AD960" s="26" t="s">
        <v>327</v>
      </c>
      <c r="AG960" s="26" t="s">
        <v>327</v>
      </c>
      <c r="AH960" s="26" t="s">
        <v>327</v>
      </c>
      <c r="AI960" s="26" t="s">
        <v>327</v>
      </c>
      <c r="AJ960" s="26" t="s">
        <v>327</v>
      </c>
      <c r="AM960" s="26" t="s">
        <v>327</v>
      </c>
      <c r="AN960" s="26" t="s">
        <v>327</v>
      </c>
      <c r="AO960" s="26" t="s">
        <v>327</v>
      </c>
      <c r="AP960" s="26" t="s">
        <v>327</v>
      </c>
      <c r="AS960" s="26" t="s">
        <v>327</v>
      </c>
      <c r="AT960" s="26" t="s">
        <v>327</v>
      </c>
      <c r="AU960" s="26" t="s">
        <v>327</v>
      </c>
      <c r="AV960" s="26" t="s">
        <v>327</v>
      </c>
      <c r="AY960" s="26" t="s">
        <v>327</v>
      </c>
      <c r="AZ960" s="26" t="s">
        <v>327</v>
      </c>
      <c r="BA960" s="26" t="s">
        <v>327</v>
      </c>
      <c r="BB960" s="26" t="s">
        <v>327</v>
      </c>
      <c r="BE960" s="26" t="s">
        <v>327</v>
      </c>
      <c r="BF960" s="26" t="s">
        <v>327</v>
      </c>
      <c r="BG960" s="26" t="s">
        <v>327</v>
      </c>
      <c r="BH960" s="26" t="s">
        <v>327</v>
      </c>
      <c r="BK960" s="26" t="s">
        <v>327</v>
      </c>
      <c r="BL960" s="26" t="s">
        <v>327</v>
      </c>
      <c r="BM960" s="26" t="s">
        <v>327</v>
      </c>
      <c r="BN960" s="26" t="s">
        <v>327</v>
      </c>
      <c r="BQ960" s="26" t="s">
        <v>327</v>
      </c>
      <c r="BR960" s="26" t="s">
        <v>327</v>
      </c>
      <c r="BS960" s="26" t="s">
        <v>327</v>
      </c>
      <c r="BT960" s="26" t="s">
        <v>327</v>
      </c>
      <c r="BW960" s="26" t="s">
        <v>327</v>
      </c>
      <c r="BX960" s="26" t="s">
        <v>327</v>
      </c>
      <c r="BY960" s="26" t="s">
        <v>327</v>
      </c>
      <c r="BZ960" s="26" t="s">
        <v>327</v>
      </c>
      <c r="CC960" s="26" t="s">
        <v>327</v>
      </c>
      <c r="CD960" s="26" t="s">
        <v>327</v>
      </c>
      <c r="CE960" s="26" t="s">
        <v>327</v>
      </c>
      <c r="CF960" s="26" t="s">
        <v>327</v>
      </c>
      <c r="CI960" s="26" t="s">
        <v>327</v>
      </c>
      <c r="CJ960" s="26" t="s">
        <v>327</v>
      </c>
      <c r="CK960" s="26" t="s">
        <v>327</v>
      </c>
      <c r="CL960" s="26" t="s">
        <v>327</v>
      </c>
      <c r="CO960" s="26" t="s">
        <v>327</v>
      </c>
      <c r="CP960" s="26" t="s">
        <v>327</v>
      </c>
      <c r="CQ960" s="26" t="s">
        <v>327</v>
      </c>
      <c r="CR960" s="26" t="s">
        <v>327</v>
      </c>
      <c r="CU960" s="26" t="s">
        <v>327</v>
      </c>
      <c r="CV960" s="26" t="s">
        <v>327</v>
      </c>
      <c r="CW960" s="26" t="s">
        <v>327</v>
      </c>
      <c r="CX960" s="26" t="s">
        <v>327</v>
      </c>
    </row>
    <row r="961" spans="5:102" x14ac:dyDescent="0.45">
      <c r="E961" s="26" t="s">
        <v>327</v>
      </c>
      <c r="F961" s="26" t="s">
        <v>327</v>
      </c>
      <c r="G961" s="26" t="s">
        <v>327</v>
      </c>
      <c r="H961" s="26" t="s">
        <v>327</v>
      </c>
      <c r="I961" s="26" t="s">
        <v>327</v>
      </c>
      <c r="J961" s="26" t="s">
        <v>327</v>
      </c>
      <c r="K961" s="26" t="s">
        <v>327</v>
      </c>
      <c r="L961" s="26" t="s">
        <v>327</v>
      </c>
      <c r="M961" s="26" t="s">
        <v>327</v>
      </c>
      <c r="O961" s="26" t="s">
        <v>327</v>
      </c>
      <c r="P961" s="26" t="s">
        <v>327</v>
      </c>
      <c r="Q961" s="26" t="s">
        <v>327</v>
      </c>
      <c r="R961" s="26" t="s">
        <v>327</v>
      </c>
      <c r="U961" s="26" t="s">
        <v>327</v>
      </c>
      <c r="V961" s="26" t="s">
        <v>327</v>
      </c>
      <c r="W961" s="26" t="s">
        <v>327</v>
      </c>
      <c r="X961" s="26" t="s">
        <v>327</v>
      </c>
      <c r="AA961" s="26" t="s">
        <v>327</v>
      </c>
      <c r="AB961" s="26" t="s">
        <v>327</v>
      </c>
      <c r="AC961" s="26" t="s">
        <v>327</v>
      </c>
      <c r="AD961" s="26" t="s">
        <v>327</v>
      </c>
      <c r="AG961" s="26" t="s">
        <v>327</v>
      </c>
      <c r="AH961" s="26" t="s">
        <v>327</v>
      </c>
      <c r="AI961" s="26" t="s">
        <v>327</v>
      </c>
      <c r="AJ961" s="26" t="s">
        <v>327</v>
      </c>
      <c r="AM961" s="26" t="s">
        <v>327</v>
      </c>
      <c r="AN961" s="26" t="s">
        <v>327</v>
      </c>
      <c r="AO961" s="26" t="s">
        <v>327</v>
      </c>
      <c r="AP961" s="26" t="s">
        <v>327</v>
      </c>
      <c r="AS961" s="26" t="s">
        <v>327</v>
      </c>
      <c r="AT961" s="26" t="s">
        <v>327</v>
      </c>
      <c r="AU961" s="26" t="s">
        <v>327</v>
      </c>
      <c r="AV961" s="26" t="s">
        <v>327</v>
      </c>
      <c r="AY961" s="26" t="s">
        <v>327</v>
      </c>
      <c r="AZ961" s="26" t="s">
        <v>327</v>
      </c>
      <c r="BA961" s="26" t="s">
        <v>327</v>
      </c>
      <c r="BB961" s="26" t="s">
        <v>327</v>
      </c>
      <c r="BE961" s="26" t="s">
        <v>327</v>
      </c>
      <c r="BF961" s="26" t="s">
        <v>327</v>
      </c>
      <c r="BG961" s="26" t="s">
        <v>327</v>
      </c>
      <c r="BH961" s="26" t="s">
        <v>327</v>
      </c>
      <c r="BK961" s="26" t="s">
        <v>327</v>
      </c>
      <c r="BL961" s="26" t="s">
        <v>327</v>
      </c>
      <c r="BM961" s="26" t="s">
        <v>327</v>
      </c>
      <c r="BN961" s="26" t="s">
        <v>327</v>
      </c>
      <c r="BQ961" s="26" t="s">
        <v>327</v>
      </c>
      <c r="BR961" s="26" t="s">
        <v>327</v>
      </c>
      <c r="BS961" s="26" t="s">
        <v>327</v>
      </c>
      <c r="BT961" s="26" t="s">
        <v>327</v>
      </c>
      <c r="BW961" s="26" t="s">
        <v>327</v>
      </c>
      <c r="BX961" s="26" t="s">
        <v>327</v>
      </c>
      <c r="BY961" s="26" t="s">
        <v>327</v>
      </c>
      <c r="BZ961" s="26" t="s">
        <v>327</v>
      </c>
      <c r="CC961" s="26" t="s">
        <v>327</v>
      </c>
      <c r="CD961" s="26" t="s">
        <v>327</v>
      </c>
      <c r="CE961" s="26" t="s">
        <v>327</v>
      </c>
      <c r="CF961" s="26" t="s">
        <v>327</v>
      </c>
      <c r="CI961" s="26" t="s">
        <v>327</v>
      </c>
      <c r="CJ961" s="26" t="s">
        <v>327</v>
      </c>
      <c r="CK961" s="26" t="s">
        <v>327</v>
      </c>
      <c r="CL961" s="26" t="s">
        <v>327</v>
      </c>
      <c r="CO961" s="26" t="s">
        <v>327</v>
      </c>
      <c r="CP961" s="26" t="s">
        <v>327</v>
      </c>
      <c r="CQ961" s="26" t="s">
        <v>327</v>
      </c>
      <c r="CR961" s="26" t="s">
        <v>327</v>
      </c>
      <c r="CU961" s="26" t="s">
        <v>327</v>
      </c>
      <c r="CV961" s="26" t="s">
        <v>327</v>
      </c>
      <c r="CW961" s="26" t="s">
        <v>327</v>
      </c>
      <c r="CX961" s="26" t="s">
        <v>327</v>
      </c>
    </row>
    <row r="962" spans="5:102" x14ac:dyDescent="0.45">
      <c r="E962" s="26" t="s">
        <v>327</v>
      </c>
      <c r="F962" s="26" t="s">
        <v>327</v>
      </c>
      <c r="G962" s="26" t="s">
        <v>327</v>
      </c>
      <c r="H962" s="26" t="s">
        <v>327</v>
      </c>
      <c r="I962" s="26" t="s">
        <v>327</v>
      </c>
      <c r="J962" s="26" t="s">
        <v>327</v>
      </c>
      <c r="K962" s="26" t="s">
        <v>327</v>
      </c>
      <c r="L962" s="26" t="s">
        <v>327</v>
      </c>
      <c r="M962" s="26" t="s">
        <v>327</v>
      </c>
      <c r="O962" s="26" t="s">
        <v>327</v>
      </c>
      <c r="P962" s="26" t="s">
        <v>327</v>
      </c>
      <c r="Q962" s="26" t="s">
        <v>327</v>
      </c>
      <c r="R962" s="26" t="s">
        <v>327</v>
      </c>
      <c r="U962" s="26" t="s">
        <v>327</v>
      </c>
      <c r="V962" s="26" t="s">
        <v>327</v>
      </c>
      <c r="W962" s="26" t="s">
        <v>327</v>
      </c>
      <c r="X962" s="26" t="s">
        <v>327</v>
      </c>
      <c r="AA962" s="26" t="s">
        <v>327</v>
      </c>
      <c r="AB962" s="26" t="s">
        <v>327</v>
      </c>
      <c r="AC962" s="26" t="s">
        <v>327</v>
      </c>
      <c r="AD962" s="26" t="s">
        <v>327</v>
      </c>
      <c r="AG962" s="26" t="s">
        <v>327</v>
      </c>
      <c r="AH962" s="26" t="s">
        <v>327</v>
      </c>
      <c r="AI962" s="26" t="s">
        <v>327</v>
      </c>
      <c r="AJ962" s="26" t="s">
        <v>327</v>
      </c>
      <c r="AM962" s="26" t="s">
        <v>327</v>
      </c>
      <c r="AN962" s="26" t="s">
        <v>327</v>
      </c>
      <c r="AO962" s="26" t="s">
        <v>327</v>
      </c>
      <c r="AP962" s="26" t="s">
        <v>327</v>
      </c>
      <c r="AS962" s="26" t="s">
        <v>327</v>
      </c>
      <c r="AT962" s="26" t="s">
        <v>327</v>
      </c>
      <c r="AU962" s="26" t="s">
        <v>327</v>
      </c>
      <c r="AV962" s="26" t="s">
        <v>327</v>
      </c>
      <c r="AY962" s="26" t="s">
        <v>327</v>
      </c>
      <c r="AZ962" s="26" t="s">
        <v>327</v>
      </c>
      <c r="BA962" s="26" t="s">
        <v>327</v>
      </c>
      <c r="BB962" s="26" t="s">
        <v>327</v>
      </c>
      <c r="BE962" s="26" t="s">
        <v>327</v>
      </c>
      <c r="BF962" s="26" t="s">
        <v>327</v>
      </c>
      <c r="BG962" s="26" t="s">
        <v>327</v>
      </c>
      <c r="BH962" s="26" t="s">
        <v>327</v>
      </c>
      <c r="BK962" s="26" t="s">
        <v>327</v>
      </c>
      <c r="BL962" s="26" t="s">
        <v>327</v>
      </c>
      <c r="BM962" s="26" t="s">
        <v>327</v>
      </c>
      <c r="BN962" s="26" t="s">
        <v>327</v>
      </c>
      <c r="BQ962" s="26" t="s">
        <v>327</v>
      </c>
      <c r="BR962" s="26" t="s">
        <v>327</v>
      </c>
      <c r="BS962" s="26" t="s">
        <v>327</v>
      </c>
      <c r="BT962" s="26" t="s">
        <v>327</v>
      </c>
      <c r="BW962" s="26" t="s">
        <v>327</v>
      </c>
      <c r="BX962" s="26" t="s">
        <v>327</v>
      </c>
      <c r="BY962" s="26" t="s">
        <v>327</v>
      </c>
      <c r="BZ962" s="26" t="s">
        <v>327</v>
      </c>
      <c r="CC962" s="26" t="s">
        <v>327</v>
      </c>
      <c r="CD962" s="26" t="s">
        <v>327</v>
      </c>
      <c r="CE962" s="26" t="s">
        <v>327</v>
      </c>
      <c r="CF962" s="26" t="s">
        <v>327</v>
      </c>
      <c r="CI962" s="26" t="s">
        <v>327</v>
      </c>
      <c r="CJ962" s="26" t="s">
        <v>327</v>
      </c>
      <c r="CK962" s="26" t="s">
        <v>327</v>
      </c>
      <c r="CL962" s="26" t="s">
        <v>327</v>
      </c>
      <c r="CO962" s="26" t="s">
        <v>327</v>
      </c>
      <c r="CP962" s="26" t="s">
        <v>327</v>
      </c>
      <c r="CQ962" s="26" t="s">
        <v>327</v>
      </c>
      <c r="CR962" s="26" t="s">
        <v>327</v>
      </c>
      <c r="CU962" s="26" t="s">
        <v>327</v>
      </c>
      <c r="CV962" s="26" t="s">
        <v>327</v>
      </c>
      <c r="CW962" s="26" t="s">
        <v>327</v>
      </c>
      <c r="CX962" s="26" t="s">
        <v>327</v>
      </c>
    </row>
    <row r="963" spans="5:102" x14ac:dyDescent="0.45">
      <c r="E963" s="26" t="s">
        <v>327</v>
      </c>
      <c r="F963" s="26" t="s">
        <v>327</v>
      </c>
      <c r="G963" s="26" t="s">
        <v>327</v>
      </c>
      <c r="H963" s="26" t="s">
        <v>327</v>
      </c>
      <c r="I963" s="26" t="s">
        <v>327</v>
      </c>
      <c r="J963" s="26" t="s">
        <v>327</v>
      </c>
      <c r="K963" s="26" t="s">
        <v>327</v>
      </c>
      <c r="L963" s="26" t="s">
        <v>327</v>
      </c>
      <c r="M963" s="26" t="s">
        <v>327</v>
      </c>
      <c r="O963" s="26" t="s">
        <v>327</v>
      </c>
      <c r="P963" s="26" t="s">
        <v>327</v>
      </c>
      <c r="Q963" s="26" t="s">
        <v>327</v>
      </c>
      <c r="R963" s="26" t="s">
        <v>327</v>
      </c>
      <c r="U963" s="26" t="s">
        <v>327</v>
      </c>
      <c r="V963" s="26" t="s">
        <v>327</v>
      </c>
      <c r="W963" s="26" t="s">
        <v>327</v>
      </c>
      <c r="X963" s="26" t="s">
        <v>327</v>
      </c>
      <c r="AA963" s="26" t="s">
        <v>327</v>
      </c>
      <c r="AB963" s="26" t="s">
        <v>327</v>
      </c>
      <c r="AC963" s="26" t="s">
        <v>327</v>
      </c>
      <c r="AD963" s="26" t="s">
        <v>327</v>
      </c>
      <c r="AG963" s="26" t="s">
        <v>327</v>
      </c>
      <c r="AH963" s="26" t="s">
        <v>327</v>
      </c>
      <c r="AI963" s="26" t="s">
        <v>327</v>
      </c>
      <c r="AJ963" s="26" t="s">
        <v>327</v>
      </c>
      <c r="AM963" s="26" t="s">
        <v>327</v>
      </c>
      <c r="AN963" s="26" t="s">
        <v>327</v>
      </c>
      <c r="AO963" s="26" t="s">
        <v>327</v>
      </c>
      <c r="AP963" s="26" t="s">
        <v>327</v>
      </c>
      <c r="AS963" s="26" t="s">
        <v>327</v>
      </c>
      <c r="AT963" s="26" t="s">
        <v>327</v>
      </c>
      <c r="AU963" s="26" t="s">
        <v>327</v>
      </c>
      <c r="AV963" s="26" t="s">
        <v>327</v>
      </c>
      <c r="AY963" s="26" t="s">
        <v>327</v>
      </c>
      <c r="AZ963" s="26" t="s">
        <v>327</v>
      </c>
      <c r="BA963" s="26" t="s">
        <v>327</v>
      </c>
      <c r="BB963" s="26" t="s">
        <v>327</v>
      </c>
      <c r="BE963" s="26" t="s">
        <v>327</v>
      </c>
      <c r="BF963" s="26" t="s">
        <v>327</v>
      </c>
      <c r="BG963" s="26" t="s">
        <v>327</v>
      </c>
      <c r="BH963" s="26" t="s">
        <v>327</v>
      </c>
      <c r="BK963" s="26" t="s">
        <v>327</v>
      </c>
      <c r="BL963" s="26" t="s">
        <v>327</v>
      </c>
      <c r="BM963" s="26" t="s">
        <v>327</v>
      </c>
      <c r="BN963" s="26" t="s">
        <v>327</v>
      </c>
      <c r="BQ963" s="26" t="s">
        <v>327</v>
      </c>
      <c r="BR963" s="26" t="s">
        <v>327</v>
      </c>
      <c r="BS963" s="26" t="s">
        <v>327</v>
      </c>
      <c r="BT963" s="26" t="s">
        <v>327</v>
      </c>
      <c r="BW963" s="26" t="s">
        <v>327</v>
      </c>
      <c r="BX963" s="26" t="s">
        <v>327</v>
      </c>
      <c r="BY963" s="26" t="s">
        <v>327</v>
      </c>
      <c r="BZ963" s="26" t="s">
        <v>327</v>
      </c>
      <c r="CC963" s="26" t="s">
        <v>327</v>
      </c>
      <c r="CD963" s="26" t="s">
        <v>327</v>
      </c>
      <c r="CE963" s="26" t="s">
        <v>327</v>
      </c>
      <c r="CF963" s="26" t="s">
        <v>327</v>
      </c>
      <c r="CI963" s="26" t="s">
        <v>327</v>
      </c>
      <c r="CJ963" s="26" t="s">
        <v>327</v>
      </c>
      <c r="CK963" s="26" t="s">
        <v>327</v>
      </c>
      <c r="CL963" s="26" t="s">
        <v>327</v>
      </c>
      <c r="CO963" s="26" t="s">
        <v>327</v>
      </c>
      <c r="CP963" s="26" t="s">
        <v>327</v>
      </c>
      <c r="CQ963" s="26" t="s">
        <v>327</v>
      </c>
      <c r="CR963" s="26" t="s">
        <v>327</v>
      </c>
      <c r="CU963" s="26" t="s">
        <v>327</v>
      </c>
      <c r="CV963" s="26" t="s">
        <v>327</v>
      </c>
      <c r="CW963" s="26" t="s">
        <v>327</v>
      </c>
      <c r="CX963" s="26" t="s">
        <v>327</v>
      </c>
    </row>
    <row r="964" spans="5:102" x14ac:dyDescent="0.45">
      <c r="E964" s="26" t="s">
        <v>327</v>
      </c>
      <c r="F964" s="26" t="s">
        <v>327</v>
      </c>
      <c r="G964" s="26" t="s">
        <v>327</v>
      </c>
      <c r="H964" s="26" t="s">
        <v>327</v>
      </c>
      <c r="I964" s="26" t="s">
        <v>327</v>
      </c>
      <c r="J964" s="26" t="s">
        <v>327</v>
      </c>
      <c r="K964" s="26" t="s">
        <v>327</v>
      </c>
      <c r="L964" s="26" t="s">
        <v>327</v>
      </c>
      <c r="M964" s="26" t="s">
        <v>327</v>
      </c>
      <c r="O964" s="26" t="s">
        <v>327</v>
      </c>
      <c r="P964" s="26" t="s">
        <v>327</v>
      </c>
      <c r="Q964" s="26" t="s">
        <v>327</v>
      </c>
      <c r="R964" s="26" t="s">
        <v>327</v>
      </c>
      <c r="U964" s="26" t="s">
        <v>327</v>
      </c>
      <c r="V964" s="26" t="s">
        <v>327</v>
      </c>
      <c r="W964" s="26" t="s">
        <v>327</v>
      </c>
      <c r="X964" s="26" t="s">
        <v>327</v>
      </c>
      <c r="AA964" s="26" t="s">
        <v>327</v>
      </c>
      <c r="AB964" s="26" t="s">
        <v>327</v>
      </c>
      <c r="AC964" s="26" t="s">
        <v>327</v>
      </c>
      <c r="AD964" s="26" t="s">
        <v>327</v>
      </c>
      <c r="AG964" s="26" t="s">
        <v>327</v>
      </c>
      <c r="AH964" s="26" t="s">
        <v>327</v>
      </c>
      <c r="AI964" s="26" t="s">
        <v>327</v>
      </c>
      <c r="AJ964" s="26" t="s">
        <v>327</v>
      </c>
      <c r="AM964" s="26" t="s">
        <v>327</v>
      </c>
      <c r="AN964" s="26" t="s">
        <v>327</v>
      </c>
      <c r="AO964" s="26" t="s">
        <v>327</v>
      </c>
      <c r="AP964" s="26" t="s">
        <v>327</v>
      </c>
      <c r="AS964" s="26" t="s">
        <v>327</v>
      </c>
      <c r="AT964" s="26" t="s">
        <v>327</v>
      </c>
      <c r="AU964" s="26" t="s">
        <v>327</v>
      </c>
      <c r="AV964" s="26" t="s">
        <v>327</v>
      </c>
      <c r="AY964" s="26" t="s">
        <v>327</v>
      </c>
      <c r="AZ964" s="26" t="s">
        <v>327</v>
      </c>
      <c r="BA964" s="26" t="s">
        <v>327</v>
      </c>
      <c r="BB964" s="26" t="s">
        <v>327</v>
      </c>
      <c r="BE964" s="26" t="s">
        <v>327</v>
      </c>
      <c r="BF964" s="26" t="s">
        <v>327</v>
      </c>
      <c r="BG964" s="26" t="s">
        <v>327</v>
      </c>
      <c r="BH964" s="26" t="s">
        <v>327</v>
      </c>
      <c r="BK964" s="26" t="s">
        <v>327</v>
      </c>
      <c r="BL964" s="26" t="s">
        <v>327</v>
      </c>
      <c r="BM964" s="26" t="s">
        <v>327</v>
      </c>
      <c r="BN964" s="26" t="s">
        <v>327</v>
      </c>
      <c r="BQ964" s="26" t="s">
        <v>327</v>
      </c>
      <c r="BR964" s="26" t="s">
        <v>327</v>
      </c>
      <c r="BS964" s="26" t="s">
        <v>327</v>
      </c>
      <c r="BT964" s="26" t="s">
        <v>327</v>
      </c>
      <c r="BW964" s="26" t="s">
        <v>327</v>
      </c>
      <c r="BX964" s="26" t="s">
        <v>327</v>
      </c>
      <c r="BY964" s="26" t="s">
        <v>327</v>
      </c>
      <c r="BZ964" s="26" t="s">
        <v>327</v>
      </c>
      <c r="CC964" s="26" t="s">
        <v>327</v>
      </c>
      <c r="CD964" s="26" t="s">
        <v>327</v>
      </c>
      <c r="CE964" s="26" t="s">
        <v>327</v>
      </c>
      <c r="CF964" s="26" t="s">
        <v>327</v>
      </c>
      <c r="CI964" s="26" t="s">
        <v>327</v>
      </c>
      <c r="CJ964" s="26" t="s">
        <v>327</v>
      </c>
      <c r="CK964" s="26" t="s">
        <v>327</v>
      </c>
      <c r="CL964" s="26" t="s">
        <v>327</v>
      </c>
      <c r="CO964" s="26" t="s">
        <v>327</v>
      </c>
      <c r="CP964" s="26" t="s">
        <v>327</v>
      </c>
      <c r="CQ964" s="26" t="s">
        <v>327</v>
      </c>
      <c r="CR964" s="26" t="s">
        <v>327</v>
      </c>
      <c r="CU964" s="26" t="s">
        <v>327</v>
      </c>
      <c r="CV964" s="26" t="s">
        <v>327</v>
      </c>
      <c r="CW964" s="26" t="s">
        <v>327</v>
      </c>
      <c r="CX964" s="26" t="s">
        <v>327</v>
      </c>
    </row>
    <row r="965" spans="5:102" x14ac:dyDescent="0.45">
      <c r="E965" s="26" t="s">
        <v>327</v>
      </c>
      <c r="F965" s="26" t="s">
        <v>327</v>
      </c>
      <c r="G965" s="26" t="s">
        <v>327</v>
      </c>
      <c r="H965" s="26" t="s">
        <v>327</v>
      </c>
      <c r="I965" s="26" t="s">
        <v>327</v>
      </c>
      <c r="J965" s="26" t="s">
        <v>327</v>
      </c>
      <c r="K965" s="26" t="s">
        <v>327</v>
      </c>
      <c r="L965" s="26" t="s">
        <v>327</v>
      </c>
      <c r="M965" s="26" t="s">
        <v>327</v>
      </c>
      <c r="O965" s="26" t="s">
        <v>327</v>
      </c>
      <c r="P965" s="26" t="s">
        <v>327</v>
      </c>
      <c r="Q965" s="26" t="s">
        <v>327</v>
      </c>
      <c r="R965" s="26" t="s">
        <v>327</v>
      </c>
      <c r="U965" s="26" t="s">
        <v>327</v>
      </c>
      <c r="V965" s="26" t="s">
        <v>327</v>
      </c>
      <c r="W965" s="26" t="s">
        <v>327</v>
      </c>
      <c r="X965" s="26" t="s">
        <v>327</v>
      </c>
      <c r="AA965" s="26" t="s">
        <v>327</v>
      </c>
      <c r="AB965" s="26" t="s">
        <v>327</v>
      </c>
      <c r="AC965" s="26" t="s">
        <v>327</v>
      </c>
      <c r="AD965" s="26" t="s">
        <v>327</v>
      </c>
      <c r="AG965" s="26" t="s">
        <v>327</v>
      </c>
      <c r="AH965" s="26" t="s">
        <v>327</v>
      </c>
      <c r="AI965" s="26" t="s">
        <v>327</v>
      </c>
      <c r="AJ965" s="26" t="s">
        <v>327</v>
      </c>
      <c r="AM965" s="26" t="s">
        <v>327</v>
      </c>
      <c r="AN965" s="26" t="s">
        <v>327</v>
      </c>
      <c r="AO965" s="26" t="s">
        <v>327</v>
      </c>
      <c r="AP965" s="26" t="s">
        <v>327</v>
      </c>
      <c r="AS965" s="26" t="s">
        <v>327</v>
      </c>
      <c r="AT965" s="26" t="s">
        <v>327</v>
      </c>
      <c r="AU965" s="26" t="s">
        <v>327</v>
      </c>
      <c r="AV965" s="26" t="s">
        <v>327</v>
      </c>
      <c r="AY965" s="26" t="s">
        <v>327</v>
      </c>
      <c r="AZ965" s="26" t="s">
        <v>327</v>
      </c>
      <c r="BA965" s="26" t="s">
        <v>327</v>
      </c>
      <c r="BB965" s="26" t="s">
        <v>327</v>
      </c>
      <c r="BE965" s="26" t="s">
        <v>327</v>
      </c>
      <c r="BF965" s="26" t="s">
        <v>327</v>
      </c>
      <c r="BG965" s="26" t="s">
        <v>327</v>
      </c>
      <c r="BH965" s="26" t="s">
        <v>327</v>
      </c>
      <c r="BK965" s="26" t="s">
        <v>327</v>
      </c>
      <c r="BL965" s="26" t="s">
        <v>327</v>
      </c>
      <c r="BM965" s="26" t="s">
        <v>327</v>
      </c>
      <c r="BN965" s="26" t="s">
        <v>327</v>
      </c>
      <c r="BQ965" s="26" t="s">
        <v>327</v>
      </c>
      <c r="BR965" s="26" t="s">
        <v>327</v>
      </c>
      <c r="BS965" s="26" t="s">
        <v>327</v>
      </c>
      <c r="BT965" s="26" t="s">
        <v>327</v>
      </c>
      <c r="BW965" s="26" t="s">
        <v>327</v>
      </c>
      <c r="BX965" s="26" t="s">
        <v>327</v>
      </c>
      <c r="BY965" s="26" t="s">
        <v>327</v>
      </c>
      <c r="BZ965" s="26" t="s">
        <v>327</v>
      </c>
      <c r="CC965" s="26" t="s">
        <v>327</v>
      </c>
      <c r="CD965" s="26" t="s">
        <v>327</v>
      </c>
      <c r="CE965" s="26" t="s">
        <v>327</v>
      </c>
      <c r="CF965" s="26" t="s">
        <v>327</v>
      </c>
      <c r="CI965" s="26" t="s">
        <v>327</v>
      </c>
      <c r="CJ965" s="26" t="s">
        <v>327</v>
      </c>
      <c r="CK965" s="26" t="s">
        <v>327</v>
      </c>
      <c r="CL965" s="26" t="s">
        <v>327</v>
      </c>
      <c r="CO965" s="26" t="s">
        <v>327</v>
      </c>
      <c r="CP965" s="26" t="s">
        <v>327</v>
      </c>
      <c r="CQ965" s="26" t="s">
        <v>327</v>
      </c>
      <c r="CR965" s="26" t="s">
        <v>327</v>
      </c>
      <c r="CU965" s="26" t="s">
        <v>327</v>
      </c>
      <c r="CV965" s="26" t="s">
        <v>327</v>
      </c>
      <c r="CW965" s="26" t="s">
        <v>327</v>
      </c>
      <c r="CX965" s="26" t="s">
        <v>327</v>
      </c>
    </row>
    <row r="966" spans="5:102" x14ac:dyDescent="0.45">
      <c r="E966" s="26" t="s">
        <v>327</v>
      </c>
      <c r="F966" s="26" t="s">
        <v>327</v>
      </c>
      <c r="G966" s="26" t="s">
        <v>327</v>
      </c>
      <c r="H966" s="26" t="s">
        <v>327</v>
      </c>
      <c r="I966" s="26" t="s">
        <v>327</v>
      </c>
      <c r="J966" s="26" t="s">
        <v>327</v>
      </c>
      <c r="K966" s="26" t="s">
        <v>327</v>
      </c>
      <c r="L966" s="26" t="s">
        <v>327</v>
      </c>
      <c r="M966" s="26" t="s">
        <v>327</v>
      </c>
      <c r="O966" s="26" t="s">
        <v>327</v>
      </c>
      <c r="P966" s="26" t="s">
        <v>327</v>
      </c>
      <c r="Q966" s="26" t="s">
        <v>327</v>
      </c>
      <c r="R966" s="26" t="s">
        <v>327</v>
      </c>
      <c r="U966" s="26" t="s">
        <v>327</v>
      </c>
      <c r="V966" s="26" t="s">
        <v>327</v>
      </c>
      <c r="W966" s="26" t="s">
        <v>327</v>
      </c>
      <c r="X966" s="26" t="s">
        <v>327</v>
      </c>
      <c r="AA966" s="26" t="s">
        <v>327</v>
      </c>
      <c r="AB966" s="26" t="s">
        <v>327</v>
      </c>
      <c r="AC966" s="26" t="s">
        <v>327</v>
      </c>
      <c r="AD966" s="26" t="s">
        <v>327</v>
      </c>
      <c r="AG966" s="26" t="s">
        <v>327</v>
      </c>
      <c r="AH966" s="26" t="s">
        <v>327</v>
      </c>
      <c r="AI966" s="26" t="s">
        <v>327</v>
      </c>
      <c r="AJ966" s="26" t="s">
        <v>327</v>
      </c>
      <c r="AM966" s="26" t="s">
        <v>327</v>
      </c>
      <c r="AN966" s="26" t="s">
        <v>327</v>
      </c>
      <c r="AO966" s="26" t="s">
        <v>327</v>
      </c>
      <c r="AP966" s="26" t="s">
        <v>327</v>
      </c>
      <c r="AS966" s="26" t="s">
        <v>327</v>
      </c>
      <c r="AT966" s="26" t="s">
        <v>327</v>
      </c>
      <c r="AU966" s="26" t="s">
        <v>327</v>
      </c>
      <c r="AV966" s="26" t="s">
        <v>327</v>
      </c>
      <c r="AY966" s="26" t="s">
        <v>327</v>
      </c>
      <c r="AZ966" s="26" t="s">
        <v>327</v>
      </c>
      <c r="BA966" s="26" t="s">
        <v>327</v>
      </c>
      <c r="BB966" s="26" t="s">
        <v>327</v>
      </c>
      <c r="BE966" s="26" t="s">
        <v>327</v>
      </c>
      <c r="BF966" s="26" t="s">
        <v>327</v>
      </c>
      <c r="BG966" s="26" t="s">
        <v>327</v>
      </c>
      <c r="BH966" s="26" t="s">
        <v>327</v>
      </c>
      <c r="BK966" s="26" t="s">
        <v>327</v>
      </c>
      <c r="BL966" s="26" t="s">
        <v>327</v>
      </c>
      <c r="BM966" s="26" t="s">
        <v>327</v>
      </c>
      <c r="BN966" s="26" t="s">
        <v>327</v>
      </c>
      <c r="BQ966" s="26" t="s">
        <v>327</v>
      </c>
      <c r="BR966" s="26" t="s">
        <v>327</v>
      </c>
      <c r="BS966" s="26" t="s">
        <v>327</v>
      </c>
      <c r="BT966" s="26" t="s">
        <v>327</v>
      </c>
      <c r="BW966" s="26" t="s">
        <v>327</v>
      </c>
      <c r="BX966" s="26" t="s">
        <v>327</v>
      </c>
      <c r="BY966" s="26" t="s">
        <v>327</v>
      </c>
      <c r="BZ966" s="26" t="s">
        <v>327</v>
      </c>
      <c r="CC966" s="26" t="s">
        <v>327</v>
      </c>
      <c r="CD966" s="26" t="s">
        <v>327</v>
      </c>
      <c r="CE966" s="26" t="s">
        <v>327</v>
      </c>
      <c r="CF966" s="26" t="s">
        <v>327</v>
      </c>
      <c r="CI966" s="26" t="s">
        <v>327</v>
      </c>
      <c r="CJ966" s="26" t="s">
        <v>327</v>
      </c>
      <c r="CK966" s="26" t="s">
        <v>327</v>
      </c>
      <c r="CL966" s="26" t="s">
        <v>327</v>
      </c>
      <c r="CO966" s="26" t="s">
        <v>327</v>
      </c>
      <c r="CP966" s="26" t="s">
        <v>327</v>
      </c>
      <c r="CQ966" s="26" t="s">
        <v>327</v>
      </c>
      <c r="CR966" s="26" t="s">
        <v>327</v>
      </c>
      <c r="CU966" s="26" t="s">
        <v>327</v>
      </c>
      <c r="CV966" s="26" t="s">
        <v>327</v>
      </c>
      <c r="CW966" s="26" t="s">
        <v>327</v>
      </c>
      <c r="CX966" s="26" t="s">
        <v>327</v>
      </c>
    </row>
    <row r="967" spans="5:102" x14ac:dyDescent="0.45">
      <c r="E967" s="26" t="s">
        <v>327</v>
      </c>
      <c r="F967" s="26" t="s">
        <v>327</v>
      </c>
      <c r="G967" s="26" t="s">
        <v>327</v>
      </c>
      <c r="H967" s="26" t="s">
        <v>327</v>
      </c>
      <c r="I967" s="26" t="s">
        <v>327</v>
      </c>
      <c r="J967" s="26" t="s">
        <v>327</v>
      </c>
      <c r="K967" s="26" t="s">
        <v>327</v>
      </c>
      <c r="L967" s="26" t="s">
        <v>327</v>
      </c>
      <c r="M967" s="26" t="s">
        <v>327</v>
      </c>
      <c r="O967" s="26" t="s">
        <v>327</v>
      </c>
      <c r="P967" s="26" t="s">
        <v>327</v>
      </c>
      <c r="Q967" s="26" t="s">
        <v>327</v>
      </c>
      <c r="R967" s="26" t="s">
        <v>327</v>
      </c>
      <c r="U967" s="26" t="s">
        <v>327</v>
      </c>
      <c r="V967" s="26" t="s">
        <v>327</v>
      </c>
      <c r="W967" s="26" t="s">
        <v>327</v>
      </c>
      <c r="X967" s="26" t="s">
        <v>327</v>
      </c>
      <c r="AA967" s="26" t="s">
        <v>327</v>
      </c>
      <c r="AB967" s="26" t="s">
        <v>327</v>
      </c>
      <c r="AC967" s="26" t="s">
        <v>327</v>
      </c>
      <c r="AD967" s="26" t="s">
        <v>327</v>
      </c>
      <c r="AG967" s="26" t="s">
        <v>327</v>
      </c>
      <c r="AH967" s="26" t="s">
        <v>327</v>
      </c>
      <c r="AI967" s="26" t="s">
        <v>327</v>
      </c>
      <c r="AJ967" s="26" t="s">
        <v>327</v>
      </c>
      <c r="AM967" s="26" t="s">
        <v>327</v>
      </c>
      <c r="AN967" s="26" t="s">
        <v>327</v>
      </c>
      <c r="AO967" s="26" t="s">
        <v>327</v>
      </c>
      <c r="AP967" s="26" t="s">
        <v>327</v>
      </c>
      <c r="AS967" s="26" t="s">
        <v>327</v>
      </c>
      <c r="AT967" s="26" t="s">
        <v>327</v>
      </c>
      <c r="AU967" s="26" t="s">
        <v>327</v>
      </c>
      <c r="AV967" s="26" t="s">
        <v>327</v>
      </c>
      <c r="AY967" s="26" t="s">
        <v>327</v>
      </c>
      <c r="AZ967" s="26" t="s">
        <v>327</v>
      </c>
      <c r="BA967" s="26" t="s">
        <v>327</v>
      </c>
      <c r="BB967" s="26" t="s">
        <v>327</v>
      </c>
      <c r="BE967" s="26" t="s">
        <v>327</v>
      </c>
      <c r="BF967" s="26" t="s">
        <v>327</v>
      </c>
      <c r="BG967" s="26" t="s">
        <v>327</v>
      </c>
      <c r="BH967" s="26" t="s">
        <v>327</v>
      </c>
      <c r="BK967" s="26" t="s">
        <v>327</v>
      </c>
      <c r="BL967" s="26" t="s">
        <v>327</v>
      </c>
      <c r="BM967" s="26" t="s">
        <v>327</v>
      </c>
      <c r="BN967" s="26" t="s">
        <v>327</v>
      </c>
      <c r="BQ967" s="26" t="s">
        <v>327</v>
      </c>
      <c r="BR967" s="26" t="s">
        <v>327</v>
      </c>
      <c r="BS967" s="26" t="s">
        <v>327</v>
      </c>
      <c r="BT967" s="26" t="s">
        <v>327</v>
      </c>
      <c r="BW967" s="26" t="s">
        <v>327</v>
      </c>
      <c r="BX967" s="26" t="s">
        <v>327</v>
      </c>
      <c r="BY967" s="26" t="s">
        <v>327</v>
      </c>
      <c r="BZ967" s="26" t="s">
        <v>327</v>
      </c>
      <c r="CC967" s="26" t="s">
        <v>327</v>
      </c>
      <c r="CD967" s="26" t="s">
        <v>327</v>
      </c>
      <c r="CE967" s="26" t="s">
        <v>327</v>
      </c>
      <c r="CF967" s="26" t="s">
        <v>327</v>
      </c>
      <c r="CI967" s="26" t="s">
        <v>327</v>
      </c>
      <c r="CJ967" s="26" t="s">
        <v>327</v>
      </c>
      <c r="CK967" s="26" t="s">
        <v>327</v>
      </c>
      <c r="CL967" s="26" t="s">
        <v>327</v>
      </c>
      <c r="CO967" s="26" t="s">
        <v>327</v>
      </c>
      <c r="CP967" s="26" t="s">
        <v>327</v>
      </c>
      <c r="CQ967" s="26" t="s">
        <v>327</v>
      </c>
      <c r="CR967" s="26" t="s">
        <v>327</v>
      </c>
      <c r="CU967" s="26" t="s">
        <v>327</v>
      </c>
      <c r="CV967" s="26" t="s">
        <v>327</v>
      </c>
      <c r="CW967" s="26" t="s">
        <v>327</v>
      </c>
      <c r="CX967" s="26" t="s">
        <v>327</v>
      </c>
    </row>
    <row r="968" spans="5:102" x14ac:dyDescent="0.45">
      <c r="E968" s="26" t="s">
        <v>327</v>
      </c>
      <c r="F968" s="26" t="s">
        <v>327</v>
      </c>
      <c r="G968" s="26" t="s">
        <v>327</v>
      </c>
      <c r="H968" s="26" t="s">
        <v>327</v>
      </c>
      <c r="I968" s="26" t="s">
        <v>327</v>
      </c>
      <c r="J968" s="26" t="s">
        <v>327</v>
      </c>
      <c r="K968" s="26" t="s">
        <v>327</v>
      </c>
      <c r="L968" s="26" t="s">
        <v>327</v>
      </c>
      <c r="M968" s="26" t="s">
        <v>327</v>
      </c>
      <c r="O968" s="26" t="s">
        <v>327</v>
      </c>
      <c r="P968" s="26" t="s">
        <v>327</v>
      </c>
      <c r="Q968" s="26" t="s">
        <v>327</v>
      </c>
      <c r="R968" s="26" t="s">
        <v>327</v>
      </c>
      <c r="U968" s="26" t="s">
        <v>327</v>
      </c>
      <c r="V968" s="26" t="s">
        <v>327</v>
      </c>
      <c r="W968" s="26" t="s">
        <v>327</v>
      </c>
      <c r="X968" s="26" t="s">
        <v>327</v>
      </c>
      <c r="AA968" s="26" t="s">
        <v>327</v>
      </c>
      <c r="AB968" s="26" t="s">
        <v>327</v>
      </c>
      <c r="AC968" s="26" t="s">
        <v>327</v>
      </c>
      <c r="AD968" s="26" t="s">
        <v>327</v>
      </c>
      <c r="AG968" s="26" t="s">
        <v>327</v>
      </c>
      <c r="AH968" s="26" t="s">
        <v>327</v>
      </c>
      <c r="AI968" s="26" t="s">
        <v>327</v>
      </c>
      <c r="AJ968" s="26" t="s">
        <v>327</v>
      </c>
      <c r="AM968" s="26" t="s">
        <v>327</v>
      </c>
      <c r="AN968" s="26" t="s">
        <v>327</v>
      </c>
      <c r="AO968" s="26" t="s">
        <v>327</v>
      </c>
      <c r="AP968" s="26" t="s">
        <v>327</v>
      </c>
      <c r="AS968" s="26" t="s">
        <v>327</v>
      </c>
      <c r="AT968" s="26" t="s">
        <v>327</v>
      </c>
      <c r="AU968" s="26" t="s">
        <v>327</v>
      </c>
      <c r="AV968" s="26" t="s">
        <v>327</v>
      </c>
      <c r="AY968" s="26" t="s">
        <v>327</v>
      </c>
      <c r="AZ968" s="26" t="s">
        <v>327</v>
      </c>
      <c r="BA968" s="26" t="s">
        <v>327</v>
      </c>
      <c r="BB968" s="26" t="s">
        <v>327</v>
      </c>
      <c r="BE968" s="26" t="s">
        <v>327</v>
      </c>
      <c r="BF968" s="26" t="s">
        <v>327</v>
      </c>
      <c r="BG968" s="26" t="s">
        <v>327</v>
      </c>
      <c r="BH968" s="26" t="s">
        <v>327</v>
      </c>
      <c r="BK968" s="26" t="s">
        <v>327</v>
      </c>
      <c r="BL968" s="26" t="s">
        <v>327</v>
      </c>
      <c r="BM968" s="26" t="s">
        <v>327</v>
      </c>
      <c r="BN968" s="26" t="s">
        <v>327</v>
      </c>
      <c r="BQ968" s="26" t="s">
        <v>327</v>
      </c>
      <c r="BR968" s="26" t="s">
        <v>327</v>
      </c>
      <c r="BS968" s="26" t="s">
        <v>327</v>
      </c>
      <c r="BT968" s="26" t="s">
        <v>327</v>
      </c>
      <c r="BW968" s="26" t="s">
        <v>327</v>
      </c>
      <c r="BX968" s="26" t="s">
        <v>327</v>
      </c>
      <c r="BY968" s="26" t="s">
        <v>327</v>
      </c>
      <c r="BZ968" s="26" t="s">
        <v>327</v>
      </c>
      <c r="CC968" s="26" t="s">
        <v>327</v>
      </c>
      <c r="CD968" s="26" t="s">
        <v>327</v>
      </c>
      <c r="CE968" s="26" t="s">
        <v>327</v>
      </c>
      <c r="CF968" s="26" t="s">
        <v>327</v>
      </c>
      <c r="CI968" s="26" t="s">
        <v>327</v>
      </c>
      <c r="CJ968" s="26" t="s">
        <v>327</v>
      </c>
      <c r="CK968" s="26" t="s">
        <v>327</v>
      </c>
      <c r="CL968" s="26" t="s">
        <v>327</v>
      </c>
      <c r="CO968" s="26" t="s">
        <v>327</v>
      </c>
      <c r="CP968" s="26" t="s">
        <v>327</v>
      </c>
      <c r="CQ968" s="26" t="s">
        <v>327</v>
      </c>
      <c r="CR968" s="26" t="s">
        <v>327</v>
      </c>
      <c r="CU968" s="26" t="s">
        <v>327</v>
      </c>
      <c r="CV968" s="26" t="s">
        <v>327</v>
      </c>
      <c r="CW968" s="26" t="s">
        <v>327</v>
      </c>
      <c r="CX968" s="26" t="s">
        <v>327</v>
      </c>
    </row>
    <row r="969" spans="5:102" x14ac:dyDescent="0.45">
      <c r="E969" s="26" t="s">
        <v>327</v>
      </c>
      <c r="F969" s="26" t="s">
        <v>327</v>
      </c>
      <c r="G969" s="26" t="s">
        <v>327</v>
      </c>
      <c r="H969" s="26" t="s">
        <v>327</v>
      </c>
      <c r="I969" s="26" t="s">
        <v>327</v>
      </c>
      <c r="J969" s="26" t="s">
        <v>327</v>
      </c>
      <c r="K969" s="26" t="s">
        <v>327</v>
      </c>
      <c r="L969" s="26" t="s">
        <v>327</v>
      </c>
      <c r="M969" s="26" t="s">
        <v>327</v>
      </c>
      <c r="O969" s="26" t="s">
        <v>327</v>
      </c>
      <c r="P969" s="26" t="s">
        <v>327</v>
      </c>
      <c r="Q969" s="26" t="s">
        <v>327</v>
      </c>
      <c r="R969" s="26" t="s">
        <v>327</v>
      </c>
      <c r="U969" s="26" t="s">
        <v>327</v>
      </c>
      <c r="V969" s="26" t="s">
        <v>327</v>
      </c>
      <c r="W969" s="26" t="s">
        <v>327</v>
      </c>
      <c r="X969" s="26" t="s">
        <v>327</v>
      </c>
      <c r="AA969" s="26" t="s">
        <v>327</v>
      </c>
      <c r="AB969" s="26" t="s">
        <v>327</v>
      </c>
      <c r="AC969" s="26" t="s">
        <v>327</v>
      </c>
      <c r="AD969" s="26" t="s">
        <v>327</v>
      </c>
      <c r="AG969" s="26" t="s">
        <v>327</v>
      </c>
      <c r="AH969" s="26" t="s">
        <v>327</v>
      </c>
      <c r="AI969" s="26" t="s">
        <v>327</v>
      </c>
      <c r="AJ969" s="26" t="s">
        <v>327</v>
      </c>
      <c r="AM969" s="26" t="s">
        <v>327</v>
      </c>
      <c r="AN969" s="26" t="s">
        <v>327</v>
      </c>
      <c r="AO969" s="26" t="s">
        <v>327</v>
      </c>
      <c r="AP969" s="26" t="s">
        <v>327</v>
      </c>
      <c r="AS969" s="26" t="s">
        <v>327</v>
      </c>
      <c r="AT969" s="26" t="s">
        <v>327</v>
      </c>
      <c r="AU969" s="26" t="s">
        <v>327</v>
      </c>
      <c r="AV969" s="26" t="s">
        <v>327</v>
      </c>
      <c r="AY969" s="26" t="s">
        <v>327</v>
      </c>
      <c r="AZ969" s="26" t="s">
        <v>327</v>
      </c>
      <c r="BA969" s="26" t="s">
        <v>327</v>
      </c>
      <c r="BB969" s="26" t="s">
        <v>327</v>
      </c>
      <c r="BE969" s="26" t="s">
        <v>327</v>
      </c>
      <c r="BF969" s="26" t="s">
        <v>327</v>
      </c>
      <c r="BG969" s="26" t="s">
        <v>327</v>
      </c>
      <c r="BH969" s="26" t="s">
        <v>327</v>
      </c>
      <c r="BK969" s="26" t="s">
        <v>327</v>
      </c>
      <c r="BL969" s="26" t="s">
        <v>327</v>
      </c>
      <c r="BM969" s="26" t="s">
        <v>327</v>
      </c>
      <c r="BN969" s="26" t="s">
        <v>327</v>
      </c>
      <c r="BQ969" s="26" t="s">
        <v>327</v>
      </c>
      <c r="BR969" s="26" t="s">
        <v>327</v>
      </c>
      <c r="BS969" s="26" t="s">
        <v>327</v>
      </c>
      <c r="BT969" s="26" t="s">
        <v>327</v>
      </c>
      <c r="BW969" s="26" t="s">
        <v>327</v>
      </c>
      <c r="BX969" s="26" t="s">
        <v>327</v>
      </c>
      <c r="BY969" s="26" t="s">
        <v>327</v>
      </c>
      <c r="BZ969" s="26" t="s">
        <v>327</v>
      </c>
      <c r="CC969" s="26" t="s">
        <v>327</v>
      </c>
      <c r="CD969" s="26" t="s">
        <v>327</v>
      </c>
      <c r="CE969" s="26" t="s">
        <v>327</v>
      </c>
      <c r="CF969" s="26" t="s">
        <v>327</v>
      </c>
      <c r="CI969" s="26" t="s">
        <v>327</v>
      </c>
      <c r="CJ969" s="26" t="s">
        <v>327</v>
      </c>
      <c r="CK969" s="26" t="s">
        <v>327</v>
      </c>
      <c r="CL969" s="26" t="s">
        <v>327</v>
      </c>
      <c r="CO969" s="26" t="s">
        <v>327</v>
      </c>
      <c r="CP969" s="26" t="s">
        <v>327</v>
      </c>
      <c r="CQ969" s="26" t="s">
        <v>327</v>
      </c>
      <c r="CR969" s="26" t="s">
        <v>327</v>
      </c>
      <c r="CU969" s="26" t="s">
        <v>327</v>
      </c>
      <c r="CV969" s="26" t="s">
        <v>327</v>
      </c>
      <c r="CW969" s="26" t="s">
        <v>327</v>
      </c>
      <c r="CX969" s="26" t="s">
        <v>327</v>
      </c>
    </row>
    <row r="970" spans="5:102" x14ac:dyDescent="0.45">
      <c r="E970" s="26" t="s">
        <v>327</v>
      </c>
      <c r="F970" s="26" t="s">
        <v>327</v>
      </c>
      <c r="G970" s="26" t="s">
        <v>327</v>
      </c>
      <c r="H970" s="26" t="s">
        <v>327</v>
      </c>
      <c r="I970" s="26" t="s">
        <v>327</v>
      </c>
      <c r="J970" s="26" t="s">
        <v>327</v>
      </c>
      <c r="K970" s="26" t="s">
        <v>327</v>
      </c>
      <c r="L970" s="26" t="s">
        <v>327</v>
      </c>
      <c r="M970" s="26" t="s">
        <v>327</v>
      </c>
      <c r="O970" s="26" t="s">
        <v>327</v>
      </c>
      <c r="P970" s="26" t="s">
        <v>327</v>
      </c>
      <c r="Q970" s="26" t="s">
        <v>327</v>
      </c>
      <c r="R970" s="26" t="s">
        <v>327</v>
      </c>
      <c r="U970" s="26" t="s">
        <v>327</v>
      </c>
      <c r="V970" s="26" t="s">
        <v>327</v>
      </c>
      <c r="W970" s="26" t="s">
        <v>327</v>
      </c>
      <c r="X970" s="26" t="s">
        <v>327</v>
      </c>
      <c r="AA970" s="26" t="s">
        <v>327</v>
      </c>
      <c r="AB970" s="26" t="s">
        <v>327</v>
      </c>
      <c r="AC970" s="26" t="s">
        <v>327</v>
      </c>
      <c r="AD970" s="26" t="s">
        <v>327</v>
      </c>
      <c r="AG970" s="26" t="s">
        <v>327</v>
      </c>
      <c r="AH970" s="26" t="s">
        <v>327</v>
      </c>
      <c r="AI970" s="26" t="s">
        <v>327</v>
      </c>
      <c r="AJ970" s="26" t="s">
        <v>327</v>
      </c>
      <c r="AM970" s="26" t="s">
        <v>327</v>
      </c>
      <c r="AN970" s="26" t="s">
        <v>327</v>
      </c>
      <c r="AO970" s="26" t="s">
        <v>327</v>
      </c>
      <c r="AP970" s="26" t="s">
        <v>327</v>
      </c>
      <c r="AS970" s="26" t="s">
        <v>327</v>
      </c>
      <c r="AT970" s="26" t="s">
        <v>327</v>
      </c>
      <c r="AU970" s="26" t="s">
        <v>327</v>
      </c>
      <c r="AV970" s="26" t="s">
        <v>327</v>
      </c>
      <c r="AY970" s="26" t="s">
        <v>327</v>
      </c>
      <c r="AZ970" s="26" t="s">
        <v>327</v>
      </c>
      <c r="BA970" s="26" t="s">
        <v>327</v>
      </c>
      <c r="BB970" s="26" t="s">
        <v>327</v>
      </c>
      <c r="BE970" s="26" t="s">
        <v>327</v>
      </c>
      <c r="BF970" s="26" t="s">
        <v>327</v>
      </c>
      <c r="BG970" s="26" t="s">
        <v>327</v>
      </c>
      <c r="BH970" s="26" t="s">
        <v>327</v>
      </c>
      <c r="BK970" s="26" t="s">
        <v>327</v>
      </c>
      <c r="BL970" s="26" t="s">
        <v>327</v>
      </c>
      <c r="BM970" s="26" t="s">
        <v>327</v>
      </c>
      <c r="BN970" s="26" t="s">
        <v>327</v>
      </c>
      <c r="BQ970" s="26" t="s">
        <v>327</v>
      </c>
      <c r="BR970" s="26" t="s">
        <v>327</v>
      </c>
      <c r="BS970" s="26" t="s">
        <v>327</v>
      </c>
      <c r="BT970" s="26" t="s">
        <v>327</v>
      </c>
      <c r="BW970" s="26" t="s">
        <v>327</v>
      </c>
      <c r="BX970" s="26" t="s">
        <v>327</v>
      </c>
      <c r="BY970" s="26" t="s">
        <v>327</v>
      </c>
      <c r="BZ970" s="26" t="s">
        <v>327</v>
      </c>
      <c r="CC970" s="26" t="s">
        <v>327</v>
      </c>
      <c r="CD970" s="26" t="s">
        <v>327</v>
      </c>
      <c r="CE970" s="26" t="s">
        <v>327</v>
      </c>
      <c r="CF970" s="26" t="s">
        <v>327</v>
      </c>
      <c r="CI970" s="26" t="s">
        <v>327</v>
      </c>
      <c r="CJ970" s="26" t="s">
        <v>327</v>
      </c>
      <c r="CK970" s="26" t="s">
        <v>327</v>
      </c>
      <c r="CL970" s="26" t="s">
        <v>327</v>
      </c>
      <c r="CO970" s="26" t="s">
        <v>327</v>
      </c>
      <c r="CP970" s="26" t="s">
        <v>327</v>
      </c>
      <c r="CQ970" s="26" t="s">
        <v>327</v>
      </c>
      <c r="CR970" s="26" t="s">
        <v>327</v>
      </c>
      <c r="CU970" s="26" t="s">
        <v>327</v>
      </c>
      <c r="CV970" s="26" t="s">
        <v>327</v>
      </c>
      <c r="CW970" s="26" t="s">
        <v>327</v>
      </c>
      <c r="CX970" s="26" t="s">
        <v>327</v>
      </c>
    </row>
    <row r="971" spans="5:102" x14ac:dyDescent="0.45">
      <c r="E971" s="26" t="s">
        <v>327</v>
      </c>
      <c r="F971" s="26" t="s">
        <v>327</v>
      </c>
      <c r="G971" s="26" t="s">
        <v>327</v>
      </c>
      <c r="H971" s="26" t="s">
        <v>327</v>
      </c>
      <c r="I971" s="26" t="s">
        <v>327</v>
      </c>
      <c r="J971" s="26" t="s">
        <v>327</v>
      </c>
      <c r="K971" s="26" t="s">
        <v>327</v>
      </c>
      <c r="L971" s="26" t="s">
        <v>327</v>
      </c>
      <c r="M971" s="26" t="s">
        <v>327</v>
      </c>
      <c r="O971" s="26" t="s">
        <v>327</v>
      </c>
      <c r="P971" s="26" t="s">
        <v>327</v>
      </c>
      <c r="Q971" s="26" t="s">
        <v>327</v>
      </c>
      <c r="R971" s="26" t="s">
        <v>327</v>
      </c>
      <c r="U971" s="26" t="s">
        <v>327</v>
      </c>
      <c r="V971" s="26" t="s">
        <v>327</v>
      </c>
      <c r="W971" s="26" t="s">
        <v>327</v>
      </c>
      <c r="X971" s="26" t="s">
        <v>327</v>
      </c>
      <c r="AA971" s="26" t="s">
        <v>327</v>
      </c>
      <c r="AB971" s="26" t="s">
        <v>327</v>
      </c>
      <c r="AC971" s="26" t="s">
        <v>327</v>
      </c>
      <c r="AD971" s="26" t="s">
        <v>327</v>
      </c>
      <c r="AG971" s="26" t="s">
        <v>327</v>
      </c>
      <c r="AH971" s="26" t="s">
        <v>327</v>
      </c>
      <c r="AI971" s="26" t="s">
        <v>327</v>
      </c>
      <c r="AJ971" s="26" t="s">
        <v>327</v>
      </c>
      <c r="AM971" s="26" t="s">
        <v>327</v>
      </c>
      <c r="AN971" s="26" t="s">
        <v>327</v>
      </c>
      <c r="AO971" s="26" t="s">
        <v>327</v>
      </c>
      <c r="AP971" s="26" t="s">
        <v>327</v>
      </c>
      <c r="AS971" s="26" t="s">
        <v>327</v>
      </c>
      <c r="AT971" s="26" t="s">
        <v>327</v>
      </c>
      <c r="AU971" s="26" t="s">
        <v>327</v>
      </c>
      <c r="AV971" s="26" t="s">
        <v>327</v>
      </c>
      <c r="AY971" s="26" t="s">
        <v>327</v>
      </c>
      <c r="AZ971" s="26" t="s">
        <v>327</v>
      </c>
      <c r="BA971" s="26" t="s">
        <v>327</v>
      </c>
      <c r="BB971" s="26" t="s">
        <v>327</v>
      </c>
      <c r="BE971" s="26" t="s">
        <v>327</v>
      </c>
      <c r="BF971" s="26" t="s">
        <v>327</v>
      </c>
      <c r="BG971" s="26" t="s">
        <v>327</v>
      </c>
      <c r="BH971" s="26" t="s">
        <v>327</v>
      </c>
      <c r="BK971" s="26" t="s">
        <v>327</v>
      </c>
      <c r="BL971" s="26" t="s">
        <v>327</v>
      </c>
      <c r="BM971" s="26" t="s">
        <v>327</v>
      </c>
      <c r="BN971" s="26" t="s">
        <v>327</v>
      </c>
      <c r="BQ971" s="26" t="s">
        <v>327</v>
      </c>
      <c r="BR971" s="26" t="s">
        <v>327</v>
      </c>
      <c r="BS971" s="26" t="s">
        <v>327</v>
      </c>
      <c r="BT971" s="26" t="s">
        <v>327</v>
      </c>
      <c r="BW971" s="26" t="s">
        <v>327</v>
      </c>
      <c r="BX971" s="26" t="s">
        <v>327</v>
      </c>
      <c r="BY971" s="26" t="s">
        <v>327</v>
      </c>
      <c r="BZ971" s="26" t="s">
        <v>327</v>
      </c>
      <c r="CC971" s="26" t="s">
        <v>327</v>
      </c>
      <c r="CD971" s="26" t="s">
        <v>327</v>
      </c>
      <c r="CE971" s="26" t="s">
        <v>327</v>
      </c>
      <c r="CF971" s="26" t="s">
        <v>327</v>
      </c>
      <c r="CI971" s="26" t="s">
        <v>327</v>
      </c>
      <c r="CJ971" s="26" t="s">
        <v>327</v>
      </c>
      <c r="CK971" s="26" t="s">
        <v>327</v>
      </c>
      <c r="CL971" s="26" t="s">
        <v>327</v>
      </c>
      <c r="CO971" s="26" t="s">
        <v>327</v>
      </c>
      <c r="CP971" s="26" t="s">
        <v>327</v>
      </c>
      <c r="CQ971" s="26" t="s">
        <v>327</v>
      </c>
      <c r="CR971" s="26" t="s">
        <v>327</v>
      </c>
      <c r="CU971" s="26" t="s">
        <v>327</v>
      </c>
      <c r="CV971" s="26" t="s">
        <v>327</v>
      </c>
      <c r="CW971" s="26" t="s">
        <v>327</v>
      </c>
      <c r="CX971" s="26" t="s">
        <v>327</v>
      </c>
    </row>
    <row r="972" spans="5:102" x14ac:dyDescent="0.45">
      <c r="E972" s="26" t="s">
        <v>327</v>
      </c>
      <c r="F972" s="26" t="s">
        <v>327</v>
      </c>
      <c r="G972" s="26" t="s">
        <v>327</v>
      </c>
      <c r="H972" s="26" t="s">
        <v>327</v>
      </c>
      <c r="I972" s="26" t="s">
        <v>327</v>
      </c>
      <c r="J972" s="26" t="s">
        <v>327</v>
      </c>
      <c r="K972" s="26" t="s">
        <v>327</v>
      </c>
      <c r="L972" s="26" t="s">
        <v>327</v>
      </c>
      <c r="M972" s="26" t="s">
        <v>327</v>
      </c>
      <c r="O972" s="26" t="s">
        <v>327</v>
      </c>
      <c r="P972" s="26" t="s">
        <v>327</v>
      </c>
      <c r="Q972" s="26" t="s">
        <v>327</v>
      </c>
      <c r="R972" s="26" t="s">
        <v>327</v>
      </c>
      <c r="U972" s="26" t="s">
        <v>327</v>
      </c>
      <c r="V972" s="26" t="s">
        <v>327</v>
      </c>
      <c r="W972" s="26" t="s">
        <v>327</v>
      </c>
      <c r="X972" s="26" t="s">
        <v>327</v>
      </c>
      <c r="AA972" s="26" t="s">
        <v>327</v>
      </c>
      <c r="AB972" s="26" t="s">
        <v>327</v>
      </c>
      <c r="AC972" s="26" t="s">
        <v>327</v>
      </c>
      <c r="AD972" s="26" t="s">
        <v>327</v>
      </c>
      <c r="AG972" s="26" t="s">
        <v>327</v>
      </c>
      <c r="AH972" s="26" t="s">
        <v>327</v>
      </c>
      <c r="AI972" s="26" t="s">
        <v>327</v>
      </c>
      <c r="AJ972" s="26" t="s">
        <v>327</v>
      </c>
      <c r="AM972" s="26" t="s">
        <v>327</v>
      </c>
      <c r="AN972" s="26" t="s">
        <v>327</v>
      </c>
      <c r="AO972" s="26" t="s">
        <v>327</v>
      </c>
      <c r="AP972" s="26" t="s">
        <v>327</v>
      </c>
      <c r="AS972" s="26" t="s">
        <v>327</v>
      </c>
      <c r="AT972" s="26" t="s">
        <v>327</v>
      </c>
      <c r="AU972" s="26" t="s">
        <v>327</v>
      </c>
      <c r="AV972" s="26" t="s">
        <v>327</v>
      </c>
      <c r="AY972" s="26" t="s">
        <v>327</v>
      </c>
      <c r="AZ972" s="26" t="s">
        <v>327</v>
      </c>
      <c r="BA972" s="26" t="s">
        <v>327</v>
      </c>
      <c r="BB972" s="26" t="s">
        <v>327</v>
      </c>
      <c r="BE972" s="26" t="s">
        <v>327</v>
      </c>
      <c r="BF972" s="26" t="s">
        <v>327</v>
      </c>
      <c r="BG972" s="26" t="s">
        <v>327</v>
      </c>
      <c r="BH972" s="26" t="s">
        <v>327</v>
      </c>
      <c r="BK972" s="26" t="s">
        <v>327</v>
      </c>
      <c r="BL972" s="26" t="s">
        <v>327</v>
      </c>
      <c r="BM972" s="26" t="s">
        <v>327</v>
      </c>
      <c r="BN972" s="26" t="s">
        <v>327</v>
      </c>
      <c r="BQ972" s="26" t="s">
        <v>327</v>
      </c>
      <c r="BR972" s="26" t="s">
        <v>327</v>
      </c>
      <c r="BS972" s="26" t="s">
        <v>327</v>
      </c>
      <c r="BT972" s="26" t="s">
        <v>327</v>
      </c>
      <c r="BW972" s="26" t="s">
        <v>327</v>
      </c>
      <c r="BX972" s="26" t="s">
        <v>327</v>
      </c>
      <c r="BY972" s="26" t="s">
        <v>327</v>
      </c>
      <c r="BZ972" s="26" t="s">
        <v>327</v>
      </c>
      <c r="CC972" s="26" t="s">
        <v>327</v>
      </c>
      <c r="CD972" s="26" t="s">
        <v>327</v>
      </c>
      <c r="CE972" s="26" t="s">
        <v>327</v>
      </c>
      <c r="CF972" s="26" t="s">
        <v>327</v>
      </c>
      <c r="CI972" s="26" t="s">
        <v>327</v>
      </c>
      <c r="CJ972" s="26" t="s">
        <v>327</v>
      </c>
      <c r="CK972" s="26" t="s">
        <v>327</v>
      </c>
      <c r="CL972" s="26" t="s">
        <v>327</v>
      </c>
      <c r="CO972" s="26" t="s">
        <v>327</v>
      </c>
      <c r="CP972" s="26" t="s">
        <v>327</v>
      </c>
      <c r="CQ972" s="26" t="s">
        <v>327</v>
      </c>
      <c r="CR972" s="26" t="s">
        <v>327</v>
      </c>
      <c r="CU972" s="26" t="s">
        <v>327</v>
      </c>
      <c r="CV972" s="26" t="s">
        <v>327</v>
      </c>
      <c r="CW972" s="26" t="s">
        <v>327</v>
      </c>
      <c r="CX972" s="26" t="s">
        <v>327</v>
      </c>
    </row>
    <row r="973" spans="5:102" x14ac:dyDescent="0.45">
      <c r="E973" s="26" t="s">
        <v>327</v>
      </c>
      <c r="F973" s="26" t="s">
        <v>327</v>
      </c>
      <c r="G973" s="26" t="s">
        <v>327</v>
      </c>
      <c r="H973" s="26" t="s">
        <v>327</v>
      </c>
      <c r="I973" s="26" t="s">
        <v>327</v>
      </c>
      <c r="J973" s="26" t="s">
        <v>327</v>
      </c>
      <c r="K973" s="26" t="s">
        <v>327</v>
      </c>
      <c r="L973" s="26" t="s">
        <v>327</v>
      </c>
      <c r="M973" s="26" t="s">
        <v>327</v>
      </c>
      <c r="O973" s="26" t="s">
        <v>327</v>
      </c>
      <c r="P973" s="26" t="s">
        <v>327</v>
      </c>
      <c r="Q973" s="26" t="s">
        <v>327</v>
      </c>
      <c r="R973" s="26" t="s">
        <v>327</v>
      </c>
      <c r="U973" s="26" t="s">
        <v>327</v>
      </c>
      <c r="V973" s="26" t="s">
        <v>327</v>
      </c>
      <c r="W973" s="26" t="s">
        <v>327</v>
      </c>
      <c r="X973" s="26" t="s">
        <v>327</v>
      </c>
      <c r="AA973" s="26" t="s">
        <v>327</v>
      </c>
      <c r="AB973" s="26" t="s">
        <v>327</v>
      </c>
      <c r="AC973" s="26" t="s">
        <v>327</v>
      </c>
      <c r="AD973" s="26" t="s">
        <v>327</v>
      </c>
      <c r="AG973" s="26" t="s">
        <v>327</v>
      </c>
      <c r="AH973" s="26" t="s">
        <v>327</v>
      </c>
      <c r="AI973" s="26" t="s">
        <v>327</v>
      </c>
      <c r="AJ973" s="26" t="s">
        <v>327</v>
      </c>
      <c r="AM973" s="26" t="s">
        <v>327</v>
      </c>
      <c r="AN973" s="26" t="s">
        <v>327</v>
      </c>
      <c r="AO973" s="26" t="s">
        <v>327</v>
      </c>
      <c r="AP973" s="26" t="s">
        <v>327</v>
      </c>
      <c r="AS973" s="26" t="s">
        <v>327</v>
      </c>
      <c r="AT973" s="26" t="s">
        <v>327</v>
      </c>
      <c r="AU973" s="26" t="s">
        <v>327</v>
      </c>
      <c r="AV973" s="26" t="s">
        <v>327</v>
      </c>
      <c r="AY973" s="26" t="s">
        <v>327</v>
      </c>
      <c r="AZ973" s="26" t="s">
        <v>327</v>
      </c>
      <c r="BA973" s="26" t="s">
        <v>327</v>
      </c>
      <c r="BB973" s="26" t="s">
        <v>327</v>
      </c>
      <c r="BE973" s="26" t="s">
        <v>327</v>
      </c>
      <c r="BF973" s="26" t="s">
        <v>327</v>
      </c>
      <c r="BG973" s="26" t="s">
        <v>327</v>
      </c>
      <c r="BH973" s="26" t="s">
        <v>327</v>
      </c>
      <c r="BK973" s="26" t="s">
        <v>327</v>
      </c>
      <c r="BL973" s="26" t="s">
        <v>327</v>
      </c>
      <c r="BM973" s="26" t="s">
        <v>327</v>
      </c>
      <c r="BN973" s="26" t="s">
        <v>327</v>
      </c>
      <c r="BQ973" s="26" t="s">
        <v>327</v>
      </c>
      <c r="BR973" s="26" t="s">
        <v>327</v>
      </c>
      <c r="BS973" s="26" t="s">
        <v>327</v>
      </c>
      <c r="BT973" s="26" t="s">
        <v>327</v>
      </c>
      <c r="BW973" s="26" t="s">
        <v>327</v>
      </c>
      <c r="BX973" s="26" t="s">
        <v>327</v>
      </c>
      <c r="BY973" s="26" t="s">
        <v>327</v>
      </c>
      <c r="BZ973" s="26" t="s">
        <v>327</v>
      </c>
      <c r="CC973" s="26" t="s">
        <v>327</v>
      </c>
      <c r="CD973" s="26" t="s">
        <v>327</v>
      </c>
      <c r="CE973" s="26" t="s">
        <v>327</v>
      </c>
      <c r="CF973" s="26" t="s">
        <v>327</v>
      </c>
      <c r="CI973" s="26" t="s">
        <v>327</v>
      </c>
      <c r="CJ973" s="26" t="s">
        <v>327</v>
      </c>
      <c r="CK973" s="26" t="s">
        <v>327</v>
      </c>
      <c r="CL973" s="26" t="s">
        <v>327</v>
      </c>
      <c r="CO973" s="26" t="s">
        <v>327</v>
      </c>
      <c r="CP973" s="26" t="s">
        <v>327</v>
      </c>
      <c r="CQ973" s="26" t="s">
        <v>327</v>
      </c>
      <c r="CR973" s="26" t="s">
        <v>327</v>
      </c>
      <c r="CU973" s="26" t="s">
        <v>327</v>
      </c>
      <c r="CV973" s="26" t="s">
        <v>327</v>
      </c>
      <c r="CW973" s="26" t="s">
        <v>327</v>
      </c>
      <c r="CX973" s="26" t="s">
        <v>327</v>
      </c>
    </row>
    <row r="974" spans="5:102" x14ac:dyDescent="0.45">
      <c r="E974" s="26" t="s">
        <v>327</v>
      </c>
      <c r="F974" s="26" t="s">
        <v>327</v>
      </c>
      <c r="G974" s="26" t="s">
        <v>327</v>
      </c>
      <c r="H974" s="26" t="s">
        <v>327</v>
      </c>
      <c r="I974" s="26" t="s">
        <v>327</v>
      </c>
      <c r="J974" s="26" t="s">
        <v>327</v>
      </c>
      <c r="K974" s="26" t="s">
        <v>327</v>
      </c>
      <c r="L974" s="26" t="s">
        <v>327</v>
      </c>
      <c r="M974" s="26" t="s">
        <v>327</v>
      </c>
      <c r="O974" s="26" t="s">
        <v>327</v>
      </c>
      <c r="P974" s="26" t="s">
        <v>327</v>
      </c>
      <c r="Q974" s="26" t="s">
        <v>327</v>
      </c>
      <c r="R974" s="26" t="s">
        <v>327</v>
      </c>
      <c r="U974" s="26" t="s">
        <v>327</v>
      </c>
      <c r="V974" s="26" t="s">
        <v>327</v>
      </c>
      <c r="W974" s="26" t="s">
        <v>327</v>
      </c>
      <c r="X974" s="26" t="s">
        <v>327</v>
      </c>
      <c r="AA974" s="26" t="s">
        <v>327</v>
      </c>
      <c r="AB974" s="26" t="s">
        <v>327</v>
      </c>
      <c r="AC974" s="26" t="s">
        <v>327</v>
      </c>
      <c r="AD974" s="26" t="s">
        <v>327</v>
      </c>
      <c r="AG974" s="26" t="s">
        <v>327</v>
      </c>
      <c r="AH974" s="26" t="s">
        <v>327</v>
      </c>
      <c r="AI974" s="26" t="s">
        <v>327</v>
      </c>
      <c r="AJ974" s="26" t="s">
        <v>327</v>
      </c>
      <c r="AM974" s="26" t="s">
        <v>327</v>
      </c>
      <c r="AN974" s="26" t="s">
        <v>327</v>
      </c>
      <c r="AO974" s="26" t="s">
        <v>327</v>
      </c>
      <c r="AP974" s="26" t="s">
        <v>327</v>
      </c>
      <c r="AS974" s="26" t="s">
        <v>327</v>
      </c>
      <c r="AT974" s="26" t="s">
        <v>327</v>
      </c>
      <c r="AU974" s="26" t="s">
        <v>327</v>
      </c>
      <c r="AV974" s="26" t="s">
        <v>327</v>
      </c>
      <c r="AY974" s="26" t="s">
        <v>327</v>
      </c>
      <c r="AZ974" s="26" t="s">
        <v>327</v>
      </c>
      <c r="BA974" s="26" t="s">
        <v>327</v>
      </c>
      <c r="BB974" s="26" t="s">
        <v>327</v>
      </c>
      <c r="BE974" s="26" t="s">
        <v>327</v>
      </c>
      <c r="BF974" s="26" t="s">
        <v>327</v>
      </c>
      <c r="BG974" s="26" t="s">
        <v>327</v>
      </c>
      <c r="BH974" s="26" t="s">
        <v>327</v>
      </c>
      <c r="BK974" s="26" t="s">
        <v>327</v>
      </c>
      <c r="BL974" s="26" t="s">
        <v>327</v>
      </c>
      <c r="BM974" s="26" t="s">
        <v>327</v>
      </c>
      <c r="BN974" s="26" t="s">
        <v>327</v>
      </c>
      <c r="BQ974" s="26" t="s">
        <v>327</v>
      </c>
      <c r="BR974" s="26" t="s">
        <v>327</v>
      </c>
      <c r="BS974" s="26" t="s">
        <v>327</v>
      </c>
      <c r="BT974" s="26" t="s">
        <v>327</v>
      </c>
      <c r="BW974" s="26" t="s">
        <v>327</v>
      </c>
      <c r="BX974" s="26" t="s">
        <v>327</v>
      </c>
      <c r="BY974" s="26" t="s">
        <v>327</v>
      </c>
      <c r="BZ974" s="26" t="s">
        <v>327</v>
      </c>
      <c r="CC974" s="26" t="s">
        <v>327</v>
      </c>
      <c r="CD974" s="26" t="s">
        <v>327</v>
      </c>
      <c r="CE974" s="26" t="s">
        <v>327</v>
      </c>
      <c r="CF974" s="26" t="s">
        <v>327</v>
      </c>
      <c r="CI974" s="26" t="s">
        <v>327</v>
      </c>
      <c r="CJ974" s="26" t="s">
        <v>327</v>
      </c>
      <c r="CK974" s="26" t="s">
        <v>327</v>
      </c>
      <c r="CL974" s="26" t="s">
        <v>327</v>
      </c>
      <c r="CO974" s="26" t="s">
        <v>327</v>
      </c>
      <c r="CP974" s="26" t="s">
        <v>327</v>
      </c>
      <c r="CQ974" s="26" t="s">
        <v>327</v>
      </c>
      <c r="CR974" s="26" t="s">
        <v>327</v>
      </c>
      <c r="CU974" s="26" t="s">
        <v>327</v>
      </c>
      <c r="CV974" s="26" t="s">
        <v>327</v>
      </c>
      <c r="CW974" s="26" t="s">
        <v>327</v>
      </c>
      <c r="CX974" s="26" t="s">
        <v>327</v>
      </c>
    </row>
    <row r="975" spans="5:102" x14ac:dyDescent="0.45">
      <c r="E975" s="26" t="s">
        <v>327</v>
      </c>
      <c r="F975" s="26" t="s">
        <v>327</v>
      </c>
      <c r="G975" s="26" t="s">
        <v>327</v>
      </c>
      <c r="H975" s="26" t="s">
        <v>327</v>
      </c>
      <c r="I975" s="26" t="s">
        <v>327</v>
      </c>
      <c r="J975" s="26" t="s">
        <v>327</v>
      </c>
      <c r="K975" s="26" t="s">
        <v>327</v>
      </c>
      <c r="L975" s="26" t="s">
        <v>327</v>
      </c>
      <c r="M975" s="26" t="s">
        <v>327</v>
      </c>
      <c r="O975" s="26" t="s">
        <v>327</v>
      </c>
      <c r="P975" s="26" t="s">
        <v>327</v>
      </c>
      <c r="Q975" s="26" t="s">
        <v>327</v>
      </c>
      <c r="R975" s="26" t="s">
        <v>327</v>
      </c>
      <c r="U975" s="26" t="s">
        <v>327</v>
      </c>
      <c r="V975" s="26" t="s">
        <v>327</v>
      </c>
      <c r="W975" s="26" t="s">
        <v>327</v>
      </c>
      <c r="X975" s="26" t="s">
        <v>327</v>
      </c>
      <c r="AA975" s="26" t="s">
        <v>327</v>
      </c>
      <c r="AB975" s="26" t="s">
        <v>327</v>
      </c>
      <c r="AC975" s="26" t="s">
        <v>327</v>
      </c>
      <c r="AD975" s="26" t="s">
        <v>327</v>
      </c>
      <c r="AG975" s="26" t="s">
        <v>327</v>
      </c>
      <c r="AH975" s="26" t="s">
        <v>327</v>
      </c>
      <c r="AI975" s="26" t="s">
        <v>327</v>
      </c>
      <c r="AJ975" s="26" t="s">
        <v>327</v>
      </c>
      <c r="AM975" s="26" t="s">
        <v>327</v>
      </c>
      <c r="AN975" s="26" t="s">
        <v>327</v>
      </c>
      <c r="AO975" s="26" t="s">
        <v>327</v>
      </c>
      <c r="AP975" s="26" t="s">
        <v>327</v>
      </c>
      <c r="AS975" s="26" t="s">
        <v>327</v>
      </c>
      <c r="AT975" s="26" t="s">
        <v>327</v>
      </c>
      <c r="AU975" s="26" t="s">
        <v>327</v>
      </c>
      <c r="AV975" s="26" t="s">
        <v>327</v>
      </c>
      <c r="AY975" s="26" t="s">
        <v>327</v>
      </c>
      <c r="AZ975" s="26" t="s">
        <v>327</v>
      </c>
      <c r="BA975" s="26" t="s">
        <v>327</v>
      </c>
      <c r="BB975" s="26" t="s">
        <v>327</v>
      </c>
      <c r="BE975" s="26" t="s">
        <v>327</v>
      </c>
      <c r="BF975" s="26" t="s">
        <v>327</v>
      </c>
      <c r="BG975" s="26" t="s">
        <v>327</v>
      </c>
      <c r="BH975" s="26" t="s">
        <v>327</v>
      </c>
      <c r="BK975" s="26" t="s">
        <v>327</v>
      </c>
      <c r="BL975" s="26" t="s">
        <v>327</v>
      </c>
      <c r="BM975" s="26" t="s">
        <v>327</v>
      </c>
      <c r="BN975" s="26" t="s">
        <v>327</v>
      </c>
      <c r="BQ975" s="26" t="s">
        <v>327</v>
      </c>
      <c r="BR975" s="26" t="s">
        <v>327</v>
      </c>
      <c r="BS975" s="26" t="s">
        <v>327</v>
      </c>
      <c r="BT975" s="26" t="s">
        <v>327</v>
      </c>
      <c r="BW975" s="26" t="s">
        <v>327</v>
      </c>
      <c r="BX975" s="26" t="s">
        <v>327</v>
      </c>
      <c r="BY975" s="26" t="s">
        <v>327</v>
      </c>
      <c r="BZ975" s="26" t="s">
        <v>327</v>
      </c>
      <c r="CC975" s="26" t="s">
        <v>327</v>
      </c>
      <c r="CD975" s="26" t="s">
        <v>327</v>
      </c>
      <c r="CE975" s="26" t="s">
        <v>327</v>
      </c>
      <c r="CF975" s="26" t="s">
        <v>327</v>
      </c>
      <c r="CI975" s="26" t="s">
        <v>327</v>
      </c>
      <c r="CJ975" s="26" t="s">
        <v>327</v>
      </c>
      <c r="CK975" s="26" t="s">
        <v>327</v>
      </c>
      <c r="CL975" s="26" t="s">
        <v>327</v>
      </c>
      <c r="CO975" s="26" t="s">
        <v>327</v>
      </c>
      <c r="CP975" s="26" t="s">
        <v>327</v>
      </c>
      <c r="CQ975" s="26" t="s">
        <v>327</v>
      </c>
      <c r="CR975" s="26" t="s">
        <v>327</v>
      </c>
      <c r="CU975" s="26" t="s">
        <v>327</v>
      </c>
      <c r="CV975" s="26" t="s">
        <v>327</v>
      </c>
      <c r="CW975" s="26" t="s">
        <v>327</v>
      </c>
      <c r="CX975" s="26" t="s">
        <v>327</v>
      </c>
    </row>
    <row r="976" spans="5:102" x14ac:dyDescent="0.45">
      <c r="E976" s="26" t="s">
        <v>327</v>
      </c>
      <c r="F976" s="26" t="s">
        <v>327</v>
      </c>
      <c r="G976" s="26" t="s">
        <v>327</v>
      </c>
      <c r="H976" s="26" t="s">
        <v>327</v>
      </c>
      <c r="I976" s="26" t="s">
        <v>327</v>
      </c>
      <c r="J976" s="26" t="s">
        <v>327</v>
      </c>
      <c r="K976" s="26" t="s">
        <v>327</v>
      </c>
      <c r="L976" s="26" t="s">
        <v>327</v>
      </c>
      <c r="M976" s="26" t="s">
        <v>327</v>
      </c>
      <c r="O976" s="26" t="s">
        <v>327</v>
      </c>
      <c r="P976" s="26" t="s">
        <v>327</v>
      </c>
      <c r="Q976" s="26" t="s">
        <v>327</v>
      </c>
      <c r="R976" s="26" t="s">
        <v>327</v>
      </c>
      <c r="U976" s="26" t="s">
        <v>327</v>
      </c>
      <c r="V976" s="26" t="s">
        <v>327</v>
      </c>
      <c r="W976" s="26" t="s">
        <v>327</v>
      </c>
      <c r="X976" s="26" t="s">
        <v>327</v>
      </c>
      <c r="AA976" s="26" t="s">
        <v>327</v>
      </c>
      <c r="AB976" s="26" t="s">
        <v>327</v>
      </c>
      <c r="AC976" s="26" t="s">
        <v>327</v>
      </c>
      <c r="AD976" s="26" t="s">
        <v>327</v>
      </c>
      <c r="AG976" s="26" t="s">
        <v>327</v>
      </c>
      <c r="AH976" s="26" t="s">
        <v>327</v>
      </c>
      <c r="AI976" s="26" t="s">
        <v>327</v>
      </c>
      <c r="AJ976" s="26" t="s">
        <v>327</v>
      </c>
      <c r="AM976" s="26" t="s">
        <v>327</v>
      </c>
      <c r="AN976" s="26" t="s">
        <v>327</v>
      </c>
      <c r="AO976" s="26" t="s">
        <v>327</v>
      </c>
      <c r="AP976" s="26" t="s">
        <v>327</v>
      </c>
      <c r="AS976" s="26" t="s">
        <v>327</v>
      </c>
      <c r="AT976" s="26" t="s">
        <v>327</v>
      </c>
      <c r="AU976" s="26" t="s">
        <v>327</v>
      </c>
      <c r="AV976" s="26" t="s">
        <v>327</v>
      </c>
      <c r="AY976" s="26" t="s">
        <v>327</v>
      </c>
      <c r="AZ976" s="26" t="s">
        <v>327</v>
      </c>
      <c r="BA976" s="26" t="s">
        <v>327</v>
      </c>
      <c r="BB976" s="26" t="s">
        <v>327</v>
      </c>
      <c r="BE976" s="26" t="s">
        <v>327</v>
      </c>
      <c r="BF976" s="26" t="s">
        <v>327</v>
      </c>
      <c r="BG976" s="26" t="s">
        <v>327</v>
      </c>
      <c r="BH976" s="26" t="s">
        <v>327</v>
      </c>
      <c r="BK976" s="26" t="s">
        <v>327</v>
      </c>
      <c r="BL976" s="26" t="s">
        <v>327</v>
      </c>
      <c r="BM976" s="26" t="s">
        <v>327</v>
      </c>
      <c r="BN976" s="26" t="s">
        <v>327</v>
      </c>
      <c r="BQ976" s="26" t="s">
        <v>327</v>
      </c>
      <c r="BR976" s="26" t="s">
        <v>327</v>
      </c>
      <c r="BS976" s="26" t="s">
        <v>327</v>
      </c>
      <c r="BT976" s="26" t="s">
        <v>327</v>
      </c>
      <c r="BW976" s="26" t="s">
        <v>327</v>
      </c>
      <c r="BX976" s="26" t="s">
        <v>327</v>
      </c>
      <c r="BY976" s="26" t="s">
        <v>327</v>
      </c>
      <c r="BZ976" s="26" t="s">
        <v>327</v>
      </c>
      <c r="CC976" s="26" t="s">
        <v>327</v>
      </c>
      <c r="CD976" s="26" t="s">
        <v>327</v>
      </c>
      <c r="CE976" s="26" t="s">
        <v>327</v>
      </c>
      <c r="CF976" s="26" t="s">
        <v>327</v>
      </c>
      <c r="CI976" s="26" t="s">
        <v>327</v>
      </c>
      <c r="CJ976" s="26" t="s">
        <v>327</v>
      </c>
      <c r="CK976" s="26" t="s">
        <v>327</v>
      </c>
      <c r="CL976" s="26" t="s">
        <v>327</v>
      </c>
      <c r="CO976" s="26" t="s">
        <v>327</v>
      </c>
      <c r="CP976" s="26" t="s">
        <v>327</v>
      </c>
      <c r="CQ976" s="26" t="s">
        <v>327</v>
      </c>
      <c r="CR976" s="26" t="s">
        <v>327</v>
      </c>
      <c r="CU976" s="26" t="s">
        <v>327</v>
      </c>
      <c r="CV976" s="26" t="s">
        <v>327</v>
      </c>
      <c r="CW976" s="26" t="s">
        <v>327</v>
      </c>
      <c r="CX976" s="26" t="s">
        <v>327</v>
      </c>
    </row>
    <row r="977" spans="5:102" x14ac:dyDescent="0.45">
      <c r="E977" s="26" t="s">
        <v>327</v>
      </c>
      <c r="F977" s="26" t="s">
        <v>327</v>
      </c>
      <c r="G977" s="26" t="s">
        <v>327</v>
      </c>
      <c r="H977" s="26" t="s">
        <v>327</v>
      </c>
      <c r="I977" s="26" t="s">
        <v>327</v>
      </c>
      <c r="J977" s="26" t="s">
        <v>327</v>
      </c>
      <c r="K977" s="26" t="s">
        <v>327</v>
      </c>
      <c r="L977" s="26" t="s">
        <v>327</v>
      </c>
      <c r="M977" s="26" t="s">
        <v>327</v>
      </c>
      <c r="O977" s="26" t="s">
        <v>327</v>
      </c>
      <c r="P977" s="26" t="s">
        <v>327</v>
      </c>
      <c r="Q977" s="26" t="s">
        <v>327</v>
      </c>
      <c r="R977" s="26" t="s">
        <v>327</v>
      </c>
      <c r="U977" s="26" t="s">
        <v>327</v>
      </c>
      <c r="V977" s="26" t="s">
        <v>327</v>
      </c>
      <c r="W977" s="26" t="s">
        <v>327</v>
      </c>
      <c r="X977" s="26" t="s">
        <v>327</v>
      </c>
      <c r="AA977" s="26" t="s">
        <v>327</v>
      </c>
      <c r="AB977" s="26" t="s">
        <v>327</v>
      </c>
      <c r="AC977" s="26" t="s">
        <v>327</v>
      </c>
      <c r="AD977" s="26" t="s">
        <v>327</v>
      </c>
      <c r="AG977" s="26" t="s">
        <v>327</v>
      </c>
      <c r="AH977" s="26" t="s">
        <v>327</v>
      </c>
      <c r="AI977" s="26" t="s">
        <v>327</v>
      </c>
      <c r="AJ977" s="26" t="s">
        <v>327</v>
      </c>
      <c r="AM977" s="26" t="s">
        <v>327</v>
      </c>
      <c r="AN977" s="26" t="s">
        <v>327</v>
      </c>
      <c r="AO977" s="26" t="s">
        <v>327</v>
      </c>
      <c r="AP977" s="26" t="s">
        <v>327</v>
      </c>
      <c r="AS977" s="26" t="s">
        <v>327</v>
      </c>
      <c r="AT977" s="26" t="s">
        <v>327</v>
      </c>
      <c r="AU977" s="26" t="s">
        <v>327</v>
      </c>
      <c r="AV977" s="26" t="s">
        <v>327</v>
      </c>
      <c r="AY977" s="26" t="s">
        <v>327</v>
      </c>
      <c r="AZ977" s="26" t="s">
        <v>327</v>
      </c>
      <c r="BA977" s="26" t="s">
        <v>327</v>
      </c>
      <c r="BB977" s="26" t="s">
        <v>327</v>
      </c>
      <c r="BE977" s="26" t="s">
        <v>327</v>
      </c>
      <c r="BF977" s="26" t="s">
        <v>327</v>
      </c>
      <c r="BG977" s="26" t="s">
        <v>327</v>
      </c>
      <c r="BH977" s="26" t="s">
        <v>327</v>
      </c>
      <c r="BK977" s="26" t="s">
        <v>327</v>
      </c>
      <c r="BL977" s="26" t="s">
        <v>327</v>
      </c>
      <c r="BM977" s="26" t="s">
        <v>327</v>
      </c>
      <c r="BN977" s="26" t="s">
        <v>327</v>
      </c>
      <c r="BQ977" s="26" t="s">
        <v>327</v>
      </c>
      <c r="BR977" s="26" t="s">
        <v>327</v>
      </c>
      <c r="BS977" s="26" t="s">
        <v>327</v>
      </c>
      <c r="BT977" s="26" t="s">
        <v>327</v>
      </c>
      <c r="BW977" s="26" t="s">
        <v>327</v>
      </c>
      <c r="BX977" s="26" t="s">
        <v>327</v>
      </c>
      <c r="BY977" s="26" t="s">
        <v>327</v>
      </c>
      <c r="BZ977" s="26" t="s">
        <v>327</v>
      </c>
      <c r="CC977" s="26" t="s">
        <v>327</v>
      </c>
      <c r="CD977" s="26" t="s">
        <v>327</v>
      </c>
      <c r="CE977" s="26" t="s">
        <v>327</v>
      </c>
      <c r="CF977" s="26" t="s">
        <v>327</v>
      </c>
      <c r="CI977" s="26" t="s">
        <v>327</v>
      </c>
      <c r="CJ977" s="26" t="s">
        <v>327</v>
      </c>
      <c r="CK977" s="26" t="s">
        <v>327</v>
      </c>
      <c r="CL977" s="26" t="s">
        <v>327</v>
      </c>
      <c r="CO977" s="26" t="s">
        <v>327</v>
      </c>
      <c r="CP977" s="26" t="s">
        <v>327</v>
      </c>
      <c r="CQ977" s="26" t="s">
        <v>327</v>
      </c>
      <c r="CR977" s="26" t="s">
        <v>327</v>
      </c>
      <c r="CU977" s="26" t="s">
        <v>327</v>
      </c>
      <c r="CV977" s="26" t="s">
        <v>327</v>
      </c>
      <c r="CW977" s="26" t="s">
        <v>327</v>
      </c>
      <c r="CX977" s="26" t="s">
        <v>327</v>
      </c>
    </row>
    <row r="978" spans="5:102" x14ac:dyDescent="0.45">
      <c r="E978" s="26" t="s">
        <v>327</v>
      </c>
      <c r="F978" s="26" t="s">
        <v>327</v>
      </c>
      <c r="G978" s="26" t="s">
        <v>327</v>
      </c>
      <c r="H978" s="26" t="s">
        <v>327</v>
      </c>
      <c r="I978" s="26" t="s">
        <v>327</v>
      </c>
      <c r="J978" s="26" t="s">
        <v>327</v>
      </c>
      <c r="K978" s="26" t="s">
        <v>327</v>
      </c>
      <c r="L978" s="26" t="s">
        <v>327</v>
      </c>
      <c r="M978" s="26" t="s">
        <v>327</v>
      </c>
      <c r="O978" s="26" t="s">
        <v>327</v>
      </c>
      <c r="P978" s="26" t="s">
        <v>327</v>
      </c>
      <c r="Q978" s="26" t="s">
        <v>327</v>
      </c>
      <c r="R978" s="26" t="s">
        <v>327</v>
      </c>
      <c r="U978" s="26" t="s">
        <v>327</v>
      </c>
      <c r="V978" s="26" t="s">
        <v>327</v>
      </c>
      <c r="W978" s="26" t="s">
        <v>327</v>
      </c>
      <c r="X978" s="26" t="s">
        <v>327</v>
      </c>
      <c r="AA978" s="26" t="s">
        <v>327</v>
      </c>
      <c r="AB978" s="26" t="s">
        <v>327</v>
      </c>
      <c r="AC978" s="26" t="s">
        <v>327</v>
      </c>
      <c r="AD978" s="26" t="s">
        <v>327</v>
      </c>
      <c r="AG978" s="26" t="s">
        <v>327</v>
      </c>
      <c r="AH978" s="26" t="s">
        <v>327</v>
      </c>
      <c r="AI978" s="26" t="s">
        <v>327</v>
      </c>
      <c r="AJ978" s="26" t="s">
        <v>327</v>
      </c>
      <c r="AM978" s="26" t="s">
        <v>327</v>
      </c>
      <c r="AN978" s="26" t="s">
        <v>327</v>
      </c>
      <c r="AO978" s="26" t="s">
        <v>327</v>
      </c>
      <c r="AP978" s="26" t="s">
        <v>327</v>
      </c>
      <c r="AS978" s="26" t="s">
        <v>327</v>
      </c>
      <c r="AT978" s="26" t="s">
        <v>327</v>
      </c>
      <c r="AU978" s="26" t="s">
        <v>327</v>
      </c>
      <c r="AV978" s="26" t="s">
        <v>327</v>
      </c>
      <c r="AY978" s="26" t="s">
        <v>327</v>
      </c>
      <c r="AZ978" s="26" t="s">
        <v>327</v>
      </c>
      <c r="BA978" s="26" t="s">
        <v>327</v>
      </c>
      <c r="BB978" s="26" t="s">
        <v>327</v>
      </c>
      <c r="BE978" s="26" t="s">
        <v>327</v>
      </c>
      <c r="BF978" s="26" t="s">
        <v>327</v>
      </c>
      <c r="BG978" s="26" t="s">
        <v>327</v>
      </c>
      <c r="BH978" s="26" t="s">
        <v>327</v>
      </c>
      <c r="BK978" s="26" t="s">
        <v>327</v>
      </c>
      <c r="BL978" s="26" t="s">
        <v>327</v>
      </c>
      <c r="BM978" s="26" t="s">
        <v>327</v>
      </c>
      <c r="BN978" s="26" t="s">
        <v>327</v>
      </c>
      <c r="BQ978" s="26" t="s">
        <v>327</v>
      </c>
      <c r="BR978" s="26" t="s">
        <v>327</v>
      </c>
      <c r="BS978" s="26" t="s">
        <v>327</v>
      </c>
      <c r="BT978" s="26" t="s">
        <v>327</v>
      </c>
      <c r="BW978" s="26" t="s">
        <v>327</v>
      </c>
      <c r="BX978" s="26" t="s">
        <v>327</v>
      </c>
      <c r="BY978" s="26" t="s">
        <v>327</v>
      </c>
      <c r="BZ978" s="26" t="s">
        <v>327</v>
      </c>
      <c r="CC978" s="26" t="s">
        <v>327</v>
      </c>
      <c r="CD978" s="26" t="s">
        <v>327</v>
      </c>
      <c r="CE978" s="26" t="s">
        <v>327</v>
      </c>
      <c r="CF978" s="26" t="s">
        <v>327</v>
      </c>
      <c r="CI978" s="26" t="s">
        <v>327</v>
      </c>
      <c r="CJ978" s="26" t="s">
        <v>327</v>
      </c>
      <c r="CK978" s="26" t="s">
        <v>327</v>
      </c>
      <c r="CL978" s="26" t="s">
        <v>327</v>
      </c>
      <c r="CO978" s="26" t="s">
        <v>327</v>
      </c>
      <c r="CP978" s="26" t="s">
        <v>327</v>
      </c>
      <c r="CQ978" s="26" t="s">
        <v>327</v>
      </c>
      <c r="CR978" s="26" t="s">
        <v>327</v>
      </c>
      <c r="CU978" s="26" t="s">
        <v>327</v>
      </c>
      <c r="CV978" s="26" t="s">
        <v>327</v>
      </c>
      <c r="CW978" s="26" t="s">
        <v>327</v>
      </c>
      <c r="CX978" s="26" t="s">
        <v>327</v>
      </c>
    </row>
    <row r="979" spans="5:102" x14ac:dyDescent="0.45">
      <c r="E979" s="26" t="s">
        <v>327</v>
      </c>
      <c r="F979" s="26" t="s">
        <v>327</v>
      </c>
      <c r="G979" s="26" t="s">
        <v>327</v>
      </c>
      <c r="H979" s="26" t="s">
        <v>327</v>
      </c>
      <c r="I979" s="26" t="s">
        <v>327</v>
      </c>
      <c r="J979" s="26" t="s">
        <v>327</v>
      </c>
      <c r="K979" s="26" t="s">
        <v>327</v>
      </c>
      <c r="L979" s="26" t="s">
        <v>327</v>
      </c>
      <c r="M979" s="26" t="s">
        <v>327</v>
      </c>
      <c r="O979" s="26" t="s">
        <v>327</v>
      </c>
      <c r="P979" s="26" t="s">
        <v>327</v>
      </c>
      <c r="Q979" s="26" t="s">
        <v>327</v>
      </c>
      <c r="R979" s="26" t="s">
        <v>327</v>
      </c>
      <c r="U979" s="26" t="s">
        <v>327</v>
      </c>
      <c r="V979" s="26" t="s">
        <v>327</v>
      </c>
      <c r="W979" s="26" t="s">
        <v>327</v>
      </c>
      <c r="X979" s="26" t="s">
        <v>327</v>
      </c>
      <c r="AA979" s="26" t="s">
        <v>327</v>
      </c>
      <c r="AB979" s="26" t="s">
        <v>327</v>
      </c>
      <c r="AC979" s="26" t="s">
        <v>327</v>
      </c>
      <c r="AD979" s="26" t="s">
        <v>327</v>
      </c>
      <c r="AG979" s="26" t="s">
        <v>327</v>
      </c>
      <c r="AH979" s="26" t="s">
        <v>327</v>
      </c>
      <c r="AI979" s="26" t="s">
        <v>327</v>
      </c>
      <c r="AJ979" s="26" t="s">
        <v>327</v>
      </c>
      <c r="AM979" s="26" t="s">
        <v>327</v>
      </c>
      <c r="AN979" s="26" t="s">
        <v>327</v>
      </c>
      <c r="AO979" s="26" t="s">
        <v>327</v>
      </c>
      <c r="AP979" s="26" t="s">
        <v>327</v>
      </c>
      <c r="AS979" s="26" t="s">
        <v>327</v>
      </c>
      <c r="AT979" s="26" t="s">
        <v>327</v>
      </c>
      <c r="AU979" s="26" t="s">
        <v>327</v>
      </c>
      <c r="AV979" s="26" t="s">
        <v>327</v>
      </c>
      <c r="AY979" s="26" t="s">
        <v>327</v>
      </c>
      <c r="AZ979" s="26" t="s">
        <v>327</v>
      </c>
      <c r="BA979" s="26" t="s">
        <v>327</v>
      </c>
      <c r="BB979" s="26" t="s">
        <v>327</v>
      </c>
      <c r="BE979" s="26" t="s">
        <v>327</v>
      </c>
      <c r="BF979" s="26" t="s">
        <v>327</v>
      </c>
      <c r="BG979" s="26" t="s">
        <v>327</v>
      </c>
      <c r="BH979" s="26" t="s">
        <v>327</v>
      </c>
      <c r="BK979" s="26" t="s">
        <v>327</v>
      </c>
      <c r="BL979" s="26" t="s">
        <v>327</v>
      </c>
      <c r="BM979" s="26" t="s">
        <v>327</v>
      </c>
      <c r="BN979" s="26" t="s">
        <v>327</v>
      </c>
      <c r="BQ979" s="26" t="s">
        <v>327</v>
      </c>
      <c r="BR979" s="26" t="s">
        <v>327</v>
      </c>
      <c r="BS979" s="26" t="s">
        <v>327</v>
      </c>
      <c r="BT979" s="26" t="s">
        <v>327</v>
      </c>
      <c r="BW979" s="26" t="s">
        <v>327</v>
      </c>
      <c r="BX979" s="26" t="s">
        <v>327</v>
      </c>
      <c r="BY979" s="26" t="s">
        <v>327</v>
      </c>
      <c r="BZ979" s="26" t="s">
        <v>327</v>
      </c>
      <c r="CC979" s="26" t="s">
        <v>327</v>
      </c>
      <c r="CD979" s="26" t="s">
        <v>327</v>
      </c>
      <c r="CE979" s="26" t="s">
        <v>327</v>
      </c>
      <c r="CF979" s="26" t="s">
        <v>327</v>
      </c>
      <c r="CI979" s="26" t="s">
        <v>327</v>
      </c>
      <c r="CJ979" s="26" t="s">
        <v>327</v>
      </c>
      <c r="CK979" s="26" t="s">
        <v>327</v>
      </c>
      <c r="CL979" s="26" t="s">
        <v>327</v>
      </c>
      <c r="CO979" s="26" t="s">
        <v>327</v>
      </c>
      <c r="CP979" s="26" t="s">
        <v>327</v>
      </c>
      <c r="CQ979" s="26" t="s">
        <v>327</v>
      </c>
      <c r="CR979" s="26" t="s">
        <v>327</v>
      </c>
      <c r="CU979" s="26" t="s">
        <v>327</v>
      </c>
      <c r="CV979" s="26" t="s">
        <v>327</v>
      </c>
      <c r="CW979" s="26" t="s">
        <v>327</v>
      </c>
      <c r="CX979" s="26" t="s">
        <v>327</v>
      </c>
    </row>
    <row r="980" spans="5:102" x14ac:dyDescent="0.45">
      <c r="E980" s="26" t="s">
        <v>327</v>
      </c>
      <c r="F980" s="26" t="s">
        <v>327</v>
      </c>
      <c r="G980" s="26" t="s">
        <v>327</v>
      </c>
      <c r="H980" s="26" t="s">
        <v>327</v>
      </c>
      <c r="I980" s="26" t="s">
        <v>327</v>
      </c>
      <c r="J980" s="26" t="s">
        <v>327</v>
      </c>
      <c r="K980" s="26" t="s">
        <v>327</v>
      </c>
      <c r="L980" s="26" t="s">
        <v>327</v>
      </c>
      <c r="M980" s="26" t="s">
        <v>327</v>
      </c>
      <c r="O980" s="26" t="s">
        <v>327</v>
      </c>
      <c r="P980" s="26" t="s">
        <v>327</v>
      </c>
      <c r="Q980" s="26" t="s">
        <v>327</v>
      </c>
      <c r="R980" s="26" t="s">
        <v>327</v>
      </c>
      <c r="U980" s="26" t="s">
        <v>327</v>
      </c>
      <c r="V980" s="26" t="s">
        <v>327</v>
      </c>
      <c r="W980" s="26" t="s">
        <v>327</v>
      </c>
      <c r="X980" s="26" t="s">
        <v>327</v>
      </c>
      <c r="AA980" s="26" t="s">
        <v>327</v>
      </c>
      <c r="AB980" s="26" t="s">
        <v>327</v>
      </c>
      <c r="AC980" s="26" t="s">
        <v>327</v>
      </c>
      <c r="AD980" s="26" t="s">
        <v>327</v>
      </c>
      <c r="AG980" s="26" t="s">
        <v>327</v>
      </c>
      <c r="AH980" s="26" t="s">
        <v>327</v>
      </c>
      <c r="AI980" s="26" t="s">
        <v>327</v>
      </c>
      <c r="AJ980" s="26" t="s">
        <v>327</v>
      </c>
      <c r="AM980" s="26" t="s">
        <v>327</v>
      </c>
      <c r="AN980" s="26" t="s">
        <v>327</v>
      </c>
      <c r="AO980" s="26" t="s">
        <v>327</v>
      </c>
      <c r="AP980" s="26" t="s">
        <v>327</v>
      </c>
      <c r="AS980" s="26" t="s">
        <v>327</v>
      </c>
      <c r="AT980" s="26" t="s">
        <v>327</v>
      </c>
      <c r="AU980" s="26" t="s">
        <v>327</v>
      </c>
      <c r="AV980" s="26" t="s">
        <v>327</v>
      </c>
      <c r="AY980" s="26" t="s">
        <v>327</v>
      </c>
      <c r="AZ980" s="26" t="s">
        <v>327</v>
      </c>
      <c r="BA980" s="26" t="s">
        <v>327</v>
      </c>
      <c r="BB980" s="26" t="s">
        <v>327</v>
      </c>
      <c r="BE980" s="26" t="s">
        <v>327</v>
      </c>
      <c r="BF980" s="26" t="s">
        <v>327</v>
      </c>
      <c r="BG980" s="26" t="s">
        <v>327</v>
      </c>
      <c r="BH980" s="26" t="s">
        <v>327</v>
      </c>
      <c r="BK980" s="26" t="s">
        <v>327</v>
      </c>
      <c r="BL980" s="26" t="s">
        <v>327</v>
      </c>
      <c r="BM980" s="26" t="s">
        <v>327</v>
      </c>
      <c r="BN980" s="26" t="s">
        <v>327</v>
      </c>
      <c r="BQ980" s="26" t="s">
        <v>327</v>
      </c>
      <c r="BR980" s="26" t="s">
        <v>327</v>
      </c>
      <c r="BS980" s="26" t="s">
        <v>327</v>
      </c>
      <c r="BT980" s="26" t="s">
        <v>327</v>
      </c>
      <c r="BW980" s="26" t="s">
        <v>327</v>
      </c>
      <c r="BX980" s="26" t="s">
        <v>327</v>
      </c>
      <c r="BY980" s="26" t="s">
        <v>327</v>
      </c>
      <c r="BZ980" s="26" t="s">
        <v>327</v>
      </c>
      <c r="CC980" s="26" t="s">
        <v>327</v>
      </c>
      <c r="CD980" s="26" t="s">
        <v>327</v>
      </c>
      <c r="CE980" s="26" t="s">
        <v>327</v>
      </c>
      <c r="CF980" s="26" t="s">
        <v>327</v>
      </c>
      <c r="CI980" s="26" t="s">
        <v>327</v>
      </c>
      <c r="CJ980" s="26" t="s">
        <v>327</v>
      </c>
      <c r="CK980" s="26" t="s">
        <v>327</v>
      </c>
      <c r="CL980" s="26" t="s">
        <v>327</v>
      </c>
      <c r="CO980" s="26" t="s">
        <v>327</v>
      </c>
      <c r="CP980" s="26" t="s">
        <v>327</v>
      </c>
      <c r="CQ980" s="26" t="s">
        <v>327</v>
      </c>
      <c r="CR980" s="26" t="s">
        <v>327</v>
      </c>
      <c r="CU980" s="26" t="s">
        <v>327</v>
      </c>
      <c r="CV980" s="26" t="s">
        <v>327</v>
      </c>
      <c r="CW980" s="26" t="s">
        <v>327</v>
      </c>
      <c r="CX980" s="26" t="s">
        <v>327</v>
      </c>
    </row>
    <row r="981" spans="5:102" x14ac:dyDescent="0.45">
      <c r="E981" s="26" t="s">
        <v>327</v>
      </c>
      <c r="F981" s="26" t="s">
        <v>327</v>
      </c>
      <c r="G981" s="26" t="s">
        <v>327</v>
      </c>
      <c r="H981" s="26" t="s">
        <v>327</v>
      </c>
      <c r="I981" s="26" t="s">
        <v>327</v>
      </c>
      <c r="J981" s="26" t="s">
        <v>327</v>
      </c>
      <c r="K981" s="26" t="s">
        <v>327</v>
      </c>
      <c r="L981" s="26" t="s">
        <v>327</v>
      </c>
      <c r="M981" s="26" t="s">
        <v>327</v>
      </c>
      <c r="O981" s="26" t="s">
        <v>327</v>
      </c>
      <c r="P981" s="26" t="s">
        <v>327</v>
      </c>
      <c r="Q981" s="26" t="s">
        <v>327</v>
      </c>
      <c r="R981" s="26" t="s">
        <v>327</v>
      </c>
      <c r="U981" s="26" t="s">
        <v>327</v>
      </c>
      <c r="V981" s="26" t="s">
        <v>327</v>
      </c>
      <c r="W981" s="26" t="s">
        <v>327</v>
      </c>
      <c r="X981" s="26" t="s">
        <v>327</v>
      </c>
      <c r="AA981" s="26" t="s">
        <v>327</v>
      </c>
      <c r="AB981" s="26" t="s">
        <v>327</v>
      </c>
      <c r="AC981" s="26" t="s">
        <v>327</v>
      </c>
      <c r="AD981" s="26" t="s">
        <v>327</v>
      </c>
      <c r="AG981" s="26" t="s">
        <v>327</v>
      </c>
      <c r="AH981" s="26" t="s">
        <v>327</v>
      </c>
      <c r="AI981" s="26" t="s">
        <v>327</v>
      </c>
      <c r="AJ981" s="26" t="s">
        <v>327</v>
      </c>
      <c r="AM981" s="26" t="s">
        <v>327</v>
      </c>
      <c r="AN981" s="26" t="s">
        <v>327</v>
      </c>
      <c r="AO981" s="26" t="s">
        <v>327</v>
      </c>
      <c r="AP981" s="26" t="s">
        <v>327</v>
      </c>
      <c r="AS981" s="26" t="s">
        <v>327</v>
      </c>
      <c r="AT981" s="26" t="s">
        <v>327</v>
      </c>
      <c r="AU981" s="26" t="s">
        <v>327</v>
      </c>
      <c r="AV981" s="26" t="s">
        <v>327</v>
      </c>
      <c r="AY981" s="26" t="s">
        <v>327</v>
      </c>
      <c r="AZ981" s="26" t="s">
        <v>327</v>
      </c>
      <c r="BA981" s="26" t="s">
        <v>327</v>
      </c>
      <c r="BB981" s="26" t="s">
        <v>327</v>
      </c>
      <c r="BE981" s="26" t="s">
        <v>327</v>
      </c>
      <c r="BF981" s="26" t="s">
        <v>327</v>
      </c>
      <c r="BG981" s="26" t="s">
        <v>327</v>
      </c>
      <c r="BH981" s="26" t="s">
        <v>327</v>
      </c>
      <c r="BK981" s="26" t="s">
        <v>327</v>
      </c>
      <c r="BL981" s="26" t="s">
        <v>327</v>
      </c>
      <c r="BM981" s="26" t="s">
        <v>327</v>
      </c>
      <c r="BN981" s="26" t="s">
        <v>327</v>
      </c>
      <c r="BQ981" s="26" t="s">
        <v>327</v>
      </c>
      <c r="BR981" s="26" t="s">
        <v>327</v>
      </c>
      <c r="BS981" s="26" t="s">
        <v>327</v>
      </c>
      <c r="BT981" s="26" t="s">
        <v>327</v>
      </c>
      <c r="BW981" s="26" t="s">
        <v>327</v>
      </c>
      <c r="BX981" s="26" t="s">
        <v>327</v>
      </c>
      <c r="BY981" s="26" t="s">
        <v>327</v>
      </c>
      <c r="BZ981" s="26" t="s">
        <v>327</v>
      </c>
      <c r="CC981" s="26" t="s">
        <v>327</v>
      </c>
      <c r="CD981" s="26" t="s">
        <v>327</v>
      </c>
      <c r="CE981" s="26" t="s">
        <v>327</v>
      </c>
      <c r="CF981" s="26" t="s">
        <v>327</v>
      </c>
      <c r="CI981" s="26" t="s">
        <v>327</v>
      </c>
      <c r="CJ981" s="26" t="s">
        <v>327</v>
      </c>
      <c r="CK981" s="26" t="s">
        <v>327</v>
      </c>
      <c r="CL981" s="26" t="s">
        <v>327</v>
      </c>
      <c r="CO981" s="26" t="s">
        <v>327</v>
      </c>
      <c r="CP981" s="26" t="s">
        <v>327</v>
      </c>
      <c r="CQ981" s="26" t="s">
        <v>327</v>
      </c>
      <c r="CR981" s="26" t="s">
        <v>327</v>
      </c>
      <c r="CU981" s="26" t="s">
        <v>327</v>
      </c>
      <c r="CV981" s="26" t="s">
        <v>327</v>
      </c>
      <c r="CW981" s="26" t="s">
        <v>327</v>
      </c>
      <c r="CX981" s="26" t="s">
        <v>327</v>
      </c>
    </row>
    <row r="982" spans="5:102" x14ac:dyDescent="0.45">
      <c r="E982" s="26" t="s">
        <v>327</v>
      </c>
      <c r="F982" s="26" t="s">
        <v>327</v>
      </c>
      <c r="G982" s="26" t="s">
        <v>327</v>
      </c>
      <c r="H982" s="26" t="s">
        <v>327</v>
      </c>
      <c r="I982" s="26" t="s">
        <v>327</v>
      </c>
      <c r="J982" s="26" t="s">
        <v>327</v>
      </c>
      <c r="K982" s="26" t="s">
        <v>327</v>
      </c>
      <c r="L982" s="26" t="s">
        <v>327</v>
      </c>
      <c r="M982" s="26" t="s">
        <v>327</v>
      </c>
      <c r="O982" s="26" t="s">
        <v>327</v>
      </c>
      <c r="P982" s="26" t="s">
        <v>327</v>
      </c>
      <c r="Q982" s="26" t="s">
        <v>327</v>
      </c>
      <c r="R982" s="26" t="s">
        <v>327</v>
      </c>
      <c r="U982" s="26" t="s">
        <v>327</v>
      </c>
      <c r="V982" s="26" t="s">
        <v>327</v>
      </c>
      <c r="W982" s="26" t="s">
        <v>327</v>
      </c>
      <c r="X982" s="26" t="s">
        <v>327</v>
      </c>
      <c r="AA982" s="26" t="s">
        <v>327</v>
      </c>
      <c r="AB982" s="26" t="s">
        <v>327</v>
      </c>
      <c r="AC982" s="26" t="s">
        <v>327</v>
      </c>
      <c r="AD982" s="26" t="s">
        <v>327</v>
      </c>
      <c r="AG982" s="26" t="s">
        <v>327</v>
      </c>
      <c r="AH982" s="26" t="s">
        <v>327</v>
      </c>
      <c r="AI982" s="26" t="s">
        <v>327</v>
      </c>
      <c r="AJ982" s="26" t="s">
        <v>327</v>
      </c>
      <c r="AM982" s="26" t="s">
        <v>327</v>
      </c>
      <c r="AN982" s="26" t="s">
        <v>327</v>
      </c>
      <c r="AO982" s="26" t="s">
        <v>327</v>
      </c>
      <c r="AP982" s="26" t="s">
        <v>327</v>
      </c>
      <c r="AS982" s="26" t="s">
        <v>327</v>
      </c>
      <c r="AT982" s="26" t="s">
        <v>327</v>
      </c>
      <c r="AU982" s="26" t="s">
        <v>327</v>
      </c>
      <c r="AV982" s="26" t="s">
        <v>327</v>
      </c>
      <c r="AY982" s="26" t="s">
        <v>327</v>
      </c>
      <c r="AZ982" s="26" t="s">
        <v>327</v>
      </c>
      <c r="BA982" s="26" t="s">
        <v>327</v>
      </c>
      <c r="BB982" s="26" t="s">
        <v>327</v>
      </c>
      <c r="BE982" s="26" t="s">
        <v>327</v>
      </c>
      <c r="BF982" s="26" t="s">
        <v>327</v>
      </c>
      <c r="BG982" s="26" t="s">
        <v>327</v>
      </c>
      <c r="BH982" s="26" t="s">
        <v>327</v>
      </c>
      <c r="BK982" s="26" t="s">
        <v>327</v>
      </c>
      <c r="BL982" s="26" t="s">
        <v>327</v>
      </c>
      <c r="BM982" s="26" t="s">
        <v>327</v>
      </c>
      <c r="BN982" s="26" t="s">
        <v>327</v>
      </c>
      <c r="BQ982" s="26" t="s">
        <v>327</v>
      </c>
      <c r="BR982" s="26" t="s">
        <v>327</v>
      </c>
      <c r="BS982" s="26" t="s">
        <v>327</v>
      </c>
      <c r="BT982" s="26" t="s">
        <v>327</v>
      </c>
      <c r="BW982" s="26" t="s">
        <v>327</v>
      </c>
      <c r="BX982" s="26" t="s">
        <v>327</v>
      </c>
      <c r="BY982" s="26" t="s">
        <v>327</v>
      </c>
      <c r="BZ982" s="26" t="s">
        <v>327</v>
      </c>
      <c r="CC982" s="26" t="s">
        <v>327</v>
      </c>
      <c r="CD982" s="26" t="s">
        <v>327</v>
      </c>
      <c r="CE982" s="26" t="s">
        <v>327</v>
      </c>
      <c r="CF982" s="26" t="s">
        <v>327</v>
      </c>
      <c r="CI982" s="26" t="s">
        <v>327</v>
      </c>
      <c r="CJ982" s="26" t="s">
        <v>327</v>
      </c>
      <c r="CK982" s="26" t="s">
        <v>327</v>
      </c>
      <c r="CL982" s="26" t="s">
        <v>327</v>
      </c>
      <c r="CO982" s="26" t="s">
        <v>327</v>
      </c>
      <c r="CP982" s="26" t="s">
        <v>327</v>
      </c>
      <c r="CQ982" s="26" t="s">
        <v>327</v>
      </c>
      <c r="CR982" s="26" t="s">
        <v>327</v>
      </c>
      <c r="CU982" s="26" t="s">
        <v>327</v>
      </c>
      <c r="CV982" s="26" t="s">
        <v>327</v>
      </c>
      <c r="CW982" s="26" t="s">
        <v>327</v>
      </c>
      <c r="CX982" s="26" t="s">
        <v>327</v>
      </c>
    </row>
    <row r="983" spans="5:102" x14ac:dyDescent="0.45">
      <c r="E983" s="26" t="s">
        <v>327</v>
      </c>
      <c r="F983" s="26" t="s">
        <v>327</v>
      </c>
      <c r="G983" s="26" t="s">
        <v>327</v>
      </c>
      <c r="H983" s="26" t="s">
        <v>327</v>
      </c>
      <c r="I983" s="26" t="s">
        <v>327</v>
      </c>
      <c r="J983" s="26" t="s">
        <v>327</v>
      </c>
      <c r="K983" s="26" t="s">
        <v>327</v>
      </c>
      <c r="L983" s="26" t="s">
        <v>327</v>
      </c>
      <c r="M983" s="26" t="s">
        <v>327</v>
      </c>
      <c r="O983" s="26" t="s">
        <v>327</v>
      </c>
      <c r="P983" s="26" t="s">
        <v>327</v>
      </c>
      <c r="Q983" s="26" t="s">
        <v>327</v>
      </c>
      <c r="R983" s="26" t="s">
        <v>327</v>
      </c>
      <c r="U983" s="26" t="s">
        <v>327</v>
      </c>
      <c r="V983" s="26" t="s">
        <v>327</v>
      </c>
      <c r="W983" s="26" t="s">
        <v>327</v>
      </c>
      <c r="X983" s="26" t="s">
        <v>327</v>
      </c>
      <c r="AA983" s="26" t="s">
        <v>327</v>
      </c>
      <c r="AB983" s="26" t="s">
        <v>327</v>
      </c>
      <c r="AC983" s="26" t="s">
        <v>327</v>
      </c>
      <c r="AD983" s="26" t="s">
        <v>327</v>
      </c>
      <c r="AG983" s="26" t="s">
        <v>327</v>
      </c>
      <c r="AH983" s="26" t="s">
        <v>327</v>
      </c>
      <c r="AI983" s="26" t="s">
        <v>327</v>
      </c>
      <c r="AJ983" s="26" t="s">
        <v>327</v>
      </c>
      <c r="AM983" s="26" t="s">
        <v>327</v>
      </c>
      <c r="AN983" s="26" t="s">
        <v>327</v>
      </c>
      <c r="AO983" s="26" t="s">
        <v>327</v>
      </c>
      <c r="AP983" s="26" t="s">
        <v>327</v>
      </c>
      <c r="AS983" s="26" t="s">
        <v>327</v>
      </c>
      <c r="AT983" s="26" t="s">
        <v>327</v>
      </c>
      <c r="AU983" s="26" t="s">
        <v>327</v>
      </c>
      <c r="AV983" s="26" t="s">
        <v>327</v>
      </c>
      <c r="AY983" s="26" t="s">
        <v>327</v>
      </c>
      <c r="AZ983" s="26" t="s">
        <v>327</v>
      </c>
      <c r="BA983" s="26" t="s">
        <v>327</v>
      </c>
      <c r="BB983" s="26" t="s">
        <v>327</v>
      </c>
      <c r="BE983" s="26" t="s">
        <v>327</v>
      </c>
      <c r="BF983" s="26" t="s">
        <v>327</v>
      </c>
      <c r="BG983" s="26" t="s">
        <v>327</v>
      </c>
      <c r="BH983" s="26" t="s">
        <v>327</v>
      </c>
      <c r="BK983" s="26" t="s">
        <v>327</v>
      </c>
      <c r="BL983" s="26" t="s">
        <v>327</v>
      </c>
      <c r="BM983" s="26" t="s">
        <v>327</v>
      </c>
      <c r="BN983" s="26" t="s">
        <v>327</v>
      </c>
      <c r="BQ983" s="26" t="s">
        <v>327</v>
      </c>
      <c r="BR983" s="26" t="s">
        <v>327</v>
      </c>
      <c r="BS983" s="26" t="s">
        <v>327</v>
      </c>
      <c r="BT983" s="26" t="s">
        <v>327</v>
      </c>
      <c r="BW983" s="26" t="s">
        <v>327</v>
      </c>
      <c r="BX983" s="26" t="s">
        <v>327</v>
      </c>
      <c r="BY983" s="26" t="s">
        <v>327</v>
      </c>
      <c r="BZ983" s="26" t="s">
        <v>327</v>
      </c>
      <c r="CC983" s="26" t="s">
        <v>327</v>
      </c>
      <c r="CD983" s="26" t="s">
        <v>327</v>
      </c>
      <c r="CE983" s="26" t="s">
        <v>327</v>
      </c>
      <c r="CF983" s="26" t="s">
        <v>327</v>
      </c>
      <c r="CI983" s="26" t="s">
        <v>327</v>
      </c>
      <c r="CJ983" s="26" t="s">
        <v>327</v>
      </c>
      <c r="CK983" s="26" t="s">
        <v>327</v>
      </c>
      <c r="CL983" s="26" t="s">
        <v>327</v>
      </c>
      <c r="CO983" s="26" t="s">
        <v>327</v>
      </c>
      <c r="CP983" s="26" t="s">
        <v>327</v>
      </c>
      <c r="CQ983" s="26" t="s">
        <v>327</v>
      </c>
      <c r="CR983" s="26" t="s">
        <v>327</v>
      </c>
      <c r="CU983" s="26" t="s">
        <v>327</v>
      </c>
      <c r="CV983" s="26" t="s">
        <v>327</v>
      </c>
      <c r="CW983" s="26" t="s">
        <v>327</v>
      </c>
      <c r="CX983" s="26" t="s">
        <v>327</v>
      </c>
    </row>
    <row r="984" spans="5:102" x14ac:dyDescent="0.45">
      <c r="E984" s="26" t="s">
        <v>327</v>
      </c>
      <c r="F984" s="26" t="s">
        <v>327</v>
      </c>
      <c r="G984" s="26" t="s">
        <v>327</v>
      </c>
      <c r="H984" s="26" t="s">
        <v>327</v>
      </c>
      <c r="I984" s="26" t="s">
        <v>327</v>
      </c>
      <c r="J984" s="26" t="s">
        <v>327</v>
      </c>
      <c r="K984" s="26" t="s">
        <v>327</v>
      </c>
      <c r="L984" s="26" t="s">
        <v>327</v>
      </c>
      <c r="M984" s="26" t="s">
        <v>327</v>
      </c>
      <c r="O984" s="26" t="s">
        <v>327</v>
      </c>
      <c r="P984" s="26" t="s">
        <v>327</v>
      </c>
      <c r="Q984" s="26" t="s">
        <v>327</v>
      </c>
      <c r="R984" s="26" t="s">
        <v>327</v>
      </c>
      <c r="U984" s="26" t="s">
        <v>327</v>
      </c>
      <c r="V984" s="26" t="s">
        <v>327</v>
      </c>
      <c r="W984" s="26" t="s">
        <v>327</v>
      </c>
      <c r="X984" s="26" t="s">
        <v>327</v>
      </c>
      <c r="AA984" s="26" t="s">
        <v>327</v>
      </c>
      <c r="AB984" s="26" t="s">
        <v>327</v>
      </c>
      <c r="AC984" s="26" t="s">
        <v>327</v>
      </c>
      <c r="AD984" s="26" t="s">
        <v>327</v>
      </c>
      <c r="AG984" s="26" t="s">
        <v>327</v>
      </c>
      <c r="AH984" s="26" t="s">
        <v>327</v>
      </c>
      <c r="AI984" s="26" t="s">
        <v>327</v>
      </c>
      <c r="AJ984" s="26" t="s">
        <v>327</v>
      </c>
      <c r="AM984" s="26" t="s">
        <v>327</v>
      </c>
      <c r="AN984" s="26" t="s">
        <v>327</v>
      </c>
      <c r="AO984" s="26" t="s">
        <v>327</v>
      </c>
      <c r="AP984" s="26" t="s">
        <v>327</v>
      </c>
      <c r="AS984" s="26" t="s">
        <v>327</v>
      </c>
      <c r="AT984" s="26" t="s">
        <v>327</v>
      </c>
      <c r="AU984" s="26" t="s">
        <v>327</v>
      </c>
      <c r="AV984" s="26" t="s">
        <v>327</v>
      </c>
      <c r="AY984" s="26" t="s">
        <v>327</v>
      </c>
      <c r="AZ984" s="26" t="s">
        <v>327</v>
      </c>
      <c r="BA984" s="26" t="s">
        <v>327</v>
      </c>
      <c r="BB984" s="26" t="s">
        <v>327</v>
      </c>
      <c r="BE984" s="26" t="s">
        <v>327</v>
      </c>
      <c r="BF984" s="26" t="s">
        <v>327</v>
      </c>
      <c r="BG984" s="26" t="s">
        <v>327</v>
      </c>
      <c r="BH984" s="26" t="s">
        <v>327</v>
      </c>
      <c r="BK984" s="26" t="s">
        <v>327</v>
      </c>
      <c r="BL984" s="26" t="s">
        <v>327</v>
      </c>
      <c r="BM984" s="26" t="s">
        <v>327</v>
      </c>
      <c r="BN984" s="26" t="s">
        <v>327</v>
      </c>
      <c r="BQ984" s="26" t="s">
        <v>327</v>
      </c>
      <c r="BR984" s="26" t="s">
        <v>327</v>
      </c>
      <c r="BS984" s="26" t="s">
        <v>327</v>
      </c>
      <c r="BT984" s="26" t="s">
        <v>327</v>
      </c>
      <c r="BW984" s="26" t="s">
        <v>327</v>
      </c>
      <c r="BX984" s="26" t="s">
        <v>327</v>
      </c>
      <c r="BY984" s="26" t="s">
        <v>327</v>
      </c>
      <c r="BZ984" s="26" t="s">
        <v>327</v>
      </c>
      <c r="CC984" s="26" t="s">
        <v>327</v>
      </c>
      <c r="CD984" s="26" t="s">
        <v>327</v>
      </c>
      <c r="CE984" s="26" t="s">
        <v>327</v>
      </c>
      <c r="CF984" s="26" t="s">
        <v>327</v>
      </c>
      <c r="CI984" s="26" t="s">
        <v>327</v>
      </c>
      <c r="CJ984" s="26" t="s">
        <v>327</v>
      </c>
      <c r="CK984" s="26" t="s">
        <v>327</v>
      </c>
      <c r="CL984" s="26" t="s">
        <v>327</v>
      </c>
      <c r="CO984" s="26" t="s">
        <v>327</v>
      </c>
      <c r="CP984" s="26" t="s">
        <v>327</v>
      </c>
      <c r="CQ984" s="26" t="s">
        <v>327</v>
      </c>
      <c r="CR984" s="26" t="s">
        <v>327</v>
      </c>
      <c r="CU984" s="26" t="s">
        <v>327</v>
      </c>
      <c r="CV984" s="26" t="s">
        <v>327</v>
      </c>
      <c r="CW984" s="26" t="s">
        <v>327</v>
      </c>
      <c r="CX984" s="26" t="s">
        <v>327</v>
      </c>
    </row>
    <row r="985" spans="5:102" x14ac:dyDescent="0.45">
      <c r="E985" s="26" t="s">
        <v>327</v>
      </c>
      <c r="F985" s="26" t="s">
        <v>327</v>
      </c>
      <c r="G985" s="26" t="s">
        <v>327</v>
      </c>
      <c r="H985" s="26" t="s">
        <v>327</v>
      </c>
      <c r="I985" s="26" t="s">
        <v>327</v>
      </c>
      <c r="J985" s="26" t="s">
        <v>327</v>
      </c>
      <c r="K985" s="26" t="s">
        <v>327</v>
      </c>
      <c r="L985" s="26" t="s">
        <v>327</v>
      </c>
      <c r="M985" s="26" t="s">
        <v>327</v>
      </c>
      <c r="O985" s="26" t="s">
        <v>327</v>
      </c>
      <c r="P985" s="26" t="s">
        <v>327</v>
      </c>
      <c r="Q985" s="26" t="s">
        <v>327</v>
      </c>
      <c r="R985" s="26" t="s">
        <v>327</v>
      </c>
      <c r="U985" s="26" t="s">
        <v>327</v>
      </c>
      <c r="V985" s="26" t="s">
        <v>327</v>
      </c>
      <c r="W985" s="26" t="s">
        <v>327</v>
      </c>
      <c r="X985" s="26" t="s">
        <v>327</v>
      </c>
      <c r="AA985" s="26" t="s">
        <v>327</v>
      </c>
      <c r="AB985" s="26" t="s">
        <v>327</v>
      </c>
      <c r="AC985" s="26" t="s">
        <v>327</v>
      </c>
      <c r="AD985" s="26" t="s">
        <v>327</v>
      </c>
      <c r="AG985" s="26" t="s">
        <v>327</v>
      </c>
      <c r="AH985" s="26" t="s">
        <v>327</v>
      </c>
      <c r="AI985" s="26" t="s">
        <v>327</v>
      </c>
      <c r="AJ985" s="26" t="s">
        <v>327</v>
      </c>
      <c r="AM985" s="26" t="s">
        <v>327</v>
      </c>
      <c r="AN985" s="26" t="s">
        <v>327</v>
      </c>
      <c r="AO985" s="26" t="s">
        <v>327</v>
      </c>
      <c r="AP985" s="26" t="s">
        <v>327</v>
      </c>
      <c r="AS985" s="26" t="s">
        <v>327</v>
      </c>
      <c r="AT985" s="26" t="s">
        <v>327</v>
      </c>
      <c r="AU985" s="26" t="s">
        <v>327</v>
      </c>
      <c r="AV985" s="26" t="s">
        <v>327</v>
      </c>
      <c r="AY985" s="26" t="s">
        <v>327</v>
      </c>
      <c r="AZ985" s="26" t="s">
        <v>327</v>
      </c>
      <c r="BA985" s="26" t="s">
        <v>327</v>
      </c>
      <c r="BB985" s="26" t="s">
        <v>327</v>
      </c>
      <c r="BE985" s="26" t="s">
        <v>327</v>
      </c>
      <c r="BF985" s="26" t="s">
        <v>327</v>
      </c>
      <c r="BG985" s="26" t="s">
        <v>327</v>
      </c>
      <c r="BH985" s="26" t="s">
        <v>327</v>
      </c>
      <c r="BK985" s="26" t="s">
        <v>327</v>
      </c>
      <c r="BL985" s="26" t="s">
        <v>327</v>
      </c>
      <c r="BM985" s="26" t="s">
        <v>327</v>
      </c>
      <c r="BN985" s="26" t="s">
        <v>327</v>
      </c>
      <c r="BQ985" s="26" t="s">
        <v>327</v>
      </c>
      <c r="BR985" s="26" t="s">
        <v>327</v>
      </c>
      <c r="BS985" s="26" t="s">
        <v>327</v>
      </c>
      <c r="BT985" s="26" t="s">
        <v>327</v>
      </c>
      <c r="BW985" s="26" t="s">
        <v>327</v>
      </c>
      <c r="BX985" s="26" t="s">
        <v>327</v>
      </c>
      <c r="BY985" s="26" t="s">
        <v>327</v>
      </c>
      <c r="BZ985" s="26" t="s">
        <v>327</v>
      </c>
      <c r="CC985" s="26" t="s">
        <v>327</v>
      </c>
      <c r="CD985" s="26" t="s">
        <v>327</v>
      </c>
      <c r="CE985" s="26" t="s">
        <v>327</v>
      </c>
      <c r="CF985" s="26" t="s">
        <v>327</v>
      </c>
      <c r="CI985" s="26" t="s">
        <v>327</v>
      </c>
      <c r="CJ985" s="26" t="s">
        <v>327</v>
      </c>
      <c r="CK985" s="26" t="s">
        <v>327</v>
      </c>
      <c r="CL985" s="26" t="s">
        <v>327</v>
      </c>
      <c r="CO985" s="26" t="s">
        <v>327</v>
      </c>
      <c r="CP985" s="26" t="s">
        <v>327</v>
      </c>
      <c r="CQ985" s="26" t="s">
        <v>327</v>
      </c>
      <c r="CR985" s="26" t="s">
        <v>327</v>
      </c>
      <c r="CU985" s="26" t="s">
        <v>327</v>
      </c>
      <c r="CV985" s="26" t="s">
        <v>327</v>
      </c>
      <c r="CW985" s="26" t="s">
        <v>327</v>
      </c>
      <c r="CX985" s="26" t="s">
        <v>327</v>
      </c>
    </row>
    <row r="986" spans="5:102" x14ac:dyDescent="0.45">
      <c r="E986" s="26" t="s">
        <v>327</v>
      </c>
      <c r="F986" s="26" t="s">
        <v>327</v>
      </c>
      <c r="G986" s="26" t="s">
        <v>327</v>
      </c>
      <c r="H986" s="26" t="s">
        <v>327</v>
      </c>
      <c r="I986" s="26" t="s">
        <v>327</v>
      </c>
      <c r="J986" s="26" t="s">
        <v>327</v>
      </c>
      <c r="K986" s="26" t="s">
        <v>327</v>
      </c>
      <c r="L986" s="26" t="s">
        <v>327</v>
      </c>
      <c r="M986" s="26" t="s">
        <v>327</v>
      </c>
      <c r="O986" s="26" t="s">
        <v>327</v>
      </c>
      <c r="P986" s="26" t="s">
        <v>327</v>
      </c>
      <c r="Q986" s="26" t="s">
        <v>327</v>
      </c>
      <c r="R986" s="26" t="s">
        <v>327</v>
      </c>
      <c r="U986" s="26" t="s">
        <v>327</v>
      </c>
      <c r="V986" s="26" t="s">
        <v>327</v>
      </c>
      <c r="W986" s="26" t="s">
        <v>327</v>
      </c>
      <c r="X986" s="26" t="s">
        <v>327</v>
      </c>
      <c r="AA986" s="26" t="s">
        <v>327</v>
      </c>
      <c r="AB986" s="26" t="s">
        <v>327</v>
      </c>
      <c r="AC986" s="26" t="s">
        <v>327</v>
      </c>
      <c r="AD986" s="26" t="s">
        <v>327</v>
      </c>
      <c r="AG986" s="26" t="s">
        <v>327</v>
      </c>
      <c r="AH986" s="26" t="s">
        <v>327</v>
      </c>
      <c r="AI986" s="26" t="s">
        <v>327</v>
      </c>
      <c r="AJ986" s="26" t="s">
        <v>327</v>
      </c>
      <c r="AM986" s="26" t="s">
        <v>327</v>
      </c>
      <c r="AN986" s="26" t="s">
        <v>327</v>
      </c>
      <c r="AO986" s="26" t="s">
        <v>327</v>
      </c>
      <c r="AP986" s="26" t="s">
        <v>327</v>
      </c>
      <c r="AS986" s="26" t="s">
        <v>327</v>
      </c>
      <c r="AT986" s="26" t="s">
        <v>327</v>
      </c>
      <c r="AU986" s="26" t="s">
        <v>327</v>
      </c>
      <c r="AV986" s="26" t="s">
        <v>327</v>
      </c>
      <c r="AY986" s="26" t="s">
        <v>327</v>
      </c>
      <c r="AZ986" s="26" t="s">
        <v>327</v>
      </c>
      <c r="BA986" s="26" t="s">
        <v>327</v>
      </c>
      <c r="BB986" s="26" t="s">
        <v>327</v>
      </c>
      <c r="BE986" s="26" t="s">
        <v>327</v>
      </c>
      <c r="BF986" s="26" t="s">
        <v>327</v>
      </c>
      <c r="BG986" s="26" t="s">
        <v>327</v>
      </c>
      <c r="BH986" s="26" t="s">
        <v>327</v>
      </c>
      <c r="BK986" s="26" t="s">
        <v>327</v>
      </c>
      <c r="BL986" s="26" t="s">
        <v>327</v>
      </c>
      <c r="BM986" s="26" t="s">
        <v>327</v>
      </c>
      <c r="BN986" s="26" t="s">
        <v>327</v>
      </c>
      <c r="BQ986" s="26" t="s">
        <v>327</v>
      </c>
      <c r="BR986" s="26" t="s">
        <v>327</v>
      </c>
      <c r="BS986" s="26" t="s">
        <v>327</v>
      </c>
      <c r="BT986" s="26" t="s">
        <v>327</v>
      </c>
      <c r="BW986" s="26" t="s">
        <v>327</v>
      </c>
      <c r="BX986" s="26" t="s">
        <v>327</v>
      </c>
      <c r="BY986" s="26" t="s">
        <v>327</v>
      </c>
      <c r="BZ986" s="26" t="s">
        <v>327</v>
      </c>
      <c r="CC986" s="26" t="s">
        <v>327</v>
      </c>
      <c r="CD986" s="26" t="s">
        <v>327</v>
      </c>
      <c r="CE986" s="26" t="s">
        <v>327</v>
      </c>
      <c r="CF986" s="26" t="s">
        <v>327</v>
      </c>
      <c r="CI986" s="26" t="s">
        <v>327</v>
      </c>
      <c r="CJ986" s="26" t="s">
        <v>327</v>
      </c>
      <c r="CK986" s="26" t="s">
        <v>327</v>
      </c>
      <c r="CL986" s="26" t="s">
        <v>327</v>
      </c>
      <c r="CO986" s="26" t="s">
        <v>327</v>
      </c>
      <c r="CP986" s="26" t="s">
        <v>327</v>
      </c>
      <c r="CQ986" s="26" t="s">
        <v>327</v>
      </c>
      <c r="CR986" s="26" t="s">
        <v>327</v>
      </c>
      <c r="CU986" s="26" t="s">
        <v>327</v>
      </c>
      <c r="CV986" s="26" t="s">
        <v>327</v>
      </c>
      <c r="CW986" s="26" t="s">
        <v>327</v>
      </c>
      <c r="CX986" s="26" t="s">
        <v>327</v>
      </c>
    </row>
    <row r="987" spans="5:102" x14ac:dyDescent="0.45">
      <c r="E987" s="26" t="s">
        <v>327</v>
      </c>
      <c r="F987" s="26" t="s">
        <v>327</v>
      </c>
      <c r="G987" s="26" t="s">
        <v>327</v>
      </c>
      <c r="H987" s="26" t="s">
        <v>327</v>
      </c>
      <c r="I987" s="26" t="s">
        <v>327</v>
      </c>
      <c r="J987" s="26" t="s">
        <v>327</v>
      </c>
      <c r="K987" s="26" t="s">
        <v>327</v>
      </c>
      <c r="L987" s="26" t="s">
        <v>327</v>
      </c>
      <c r="M987" s="26" t="s">
        <v>327</v>
      </c>
      <c r="O987" s="26" t="s">
        <v>327</v>
      </c>
      <c r="P987" s="26" t="s">
        <v>327</v>
      </c>
      <c r="Q987" s="26" t="s">
        <v>327</v>
      </c>
      <c r="R987" s="26" t="s">
        <v>327</v>
      </c>
      <c r="U987" s="26" t="s">
        <v>327</v>
      </c>
      <c r="V987" s="26" t="s">
        <v>327</v>
      </c>
      <c r="W987" s="26" t="s">
        <v>327</v>
      </c>
      <c r="X987" s="26" t="s">
        <v>327</v>
      </c>
      <c r="AA987" s="26" t="s">
        <v>327</v>
      </c>
      <c r="AB987" s="26" t="s">
        <v>327</v>
      </c>
      <c r="AC987" s="26" t="s">
        <v>327</v>
      </c>
      <c r="AD987" s="26" t="s">
        <v>327</v>
      </c>
      <c r="AG987" s="26" t="s">
        <v>327</v>
      </c>
      <c r="AH987" s="26" t="s">
        <v>327</v>
      </c>
      <c r="AI987" s="26" t="s">
        <v>327</v>
      </c>
      <c r="AJ987" s="26" t="s">
        <v>327</v>
      </c>
      <c r="AM987" s="26" t="s">
        <v>327</v>
      </c>
      <c r="AN987" s="26" t="s">
        <v>327</v>
      </c>
      <c r="AO987" s="26" t="s">
        <v>327</v>
      </c>
      <c r="AP987" s="26" t="s">
        <v>327</v>
      </c>
      <c r="AS987" s="26" t="s">
        <v>327</v>
      </c>
      <c r="AT987" s="26" t="s">
        <v>327</v>
      </c>
      <c r="AU987" s="26" t="s">
        <v>327</v>
      </c>
      <c r="AV987" s="26" t="s">
        <v>327</v>
      </c>
      <c r="AY987" s="26" t="s">
        <v>327</v>
      </c>
      <c r="AZ987" s="26" t="s">
        <v>327</v>
      </c>
      <c r="BA987" s="26" t="s">
        <v>327</v>
      </c>
      <c r="BB987" s="26" t="s">
        <v>327</v>
      </c>
      <c r="BE987" s="26" t="s">
        <v>327</v>
      </c>
      <c r="BF987" s="26" t="s">
        <v>327</v>
      </c>
      <c r="BG987" s="26" t="s">
        <v>327</v>
      </c>
      <c r="BH987" s="26" t="s">
        <v>327</v>
      </c>
      <c r="BK987" s="26" t="s">
        <v>327</v>
      </c>
      <c r="BL987" s="26" t="s">
        <v>327</v>
      </c>
      <c r="BM987" s="26" t="s">
        <v>327</v>
      </c>
      <c r="BN987" s="26" t="s">
        <v>327</v>
      </c>
      <c r="BQ987" s="26" t="s">
        <v>327</v>
      </c>
      <c r="BR987" s="26" t="s">
        <v>327</v>
      </c>
      <c r="BS987" s="26" t="s">
        <v>327</v>
      </c>
      <c r="BT987" s="26" t="s">
        <v>327</v>
      </c>
      <c r="BW987" s="26" t="s">
        <v>327</v>
      </c>
      <c r="BX987" s="26" t="s">
        <v>327</v>
      </c>
      <c r="BY987" s="26" t="s">
        <v>327</v>
      </c>
      <c r="BZ987" s="26" t="s">
        <v>327</v>
      </c>
      <c r="CC987" s="26" t="s">
        <v>327</v>
      </c>
      <c r="CD987" s="26" t="s">
        <v>327</v>
      </c>
      <c r="CE987" s="26" t="s">
        <v>327</v>
      </c>
      <c r="CF987" s="26" t="s">
        <v>327</v>
      </c>
      <c r="CI987" s="26" t="s">
        <v>327</v>
      </c>
      <c r="CJ987" s="26" t="s">
        <v>327</v>
      </c>
      <c r="CK987" s="26" t="s">
        <v>327</v>
      </c>
      <c r="CL987" s="26" t="s">
        <v>327</v>
      </c>
      <c r="CO987" s="26" t="s">
        <v>327</v>
      </c>
      <c r="CP987" s="26" t="s">
        <v>327</v>
      </c>
      <c r="CQ987" s="26" t="s">
        <v>327</v>
      </c>
      <c r="CR987" s="26" t="s">
        <v>327</v>
      </c>
      <c r="CU987" s="26" t="s">
        <v>327</v>
      </c>
      <c r="CV987" s="26" t="s">
        <v>327</v>
      </c>
      <c r="CW987" s="26" t="s">
        <v>327</v>
      </c>
      <c r="CX987" s="26" t="s">
        <v>327</v>
      </c>
    </row>
    <row r="988" spans="5:102" x14ac:dyDescent="0.45">
      <c r="E988" s="26" t="s">
        <v>327</v>
      </c>
      <c r="F988" s="26" t="s">
        <v>327</v>
      </c>
      <c r="G988" s="26" t="s">
        <v>327</v>
      </c>
      <c r="H988" s="26" t="s">
        <v>327</v>
      </c>
      <c r="I988" s="26" t="s">
        <v>327</v>
      </c>
      <c r="J988" s="26" t="s">
        <v>327</v>
      </c>
      <c r="K988" s="26" t="s">
        <v>327</v>
      </c>
      <c r="L988" s="26" t="s">
        <v>327</v>
      </c>
      <c r="M988" s="26" t="s">
        <v>327</v>
      </c>
      <c r="O988" s="26" t="s">
        <v>327</v>
      </c>
      <c r="P988" s="26" t="s">
        <v>327</v>
      </c>
      <c r="Q988" s="26" t="s">
        <v>327</v>
      </c>
      <c r="R988" s="26" t="s">
        <v>327</v>
      </c>
      <c r="U988" s="26" t="s">
        <v>327</v>
      </c>
      <c r="V988" s="26" t="s">
        <v>327</v>
      </c>
      <c r="W988" s="26" t="s">
        <v>327</v>
      </c>
      <c r="X988" s="26" t="s">
        <v>327</v>
      </c>
      <c r="AA988" s="26" t="s">
        <v>327</v>
      </c>
      <c r="AB988" s="26" t="s">
        <v>327</v>
      </c>
      <c r="AC988" s="26" t="s">
        <v>327</v>
      </c>
      <c r="AD988" s="26" t="s">
        <v>327</v>
      </c>
      <c r="AG988" s="26" t="s">
        <v>327</v>
      </c>
      <c r="AH988" s="26" t="s">
        <v>327</v>
      </c>
      <c r="AI988" s="26" t="s">
        <v>327</v>
      </c>
      <c r="AJ988" s="26" t="s">
        <v>327</v>
      </c>
      <c r="AM988" s="26" t="s">
        <v>327</v>
      </c>
      <c r="AN988" s="26" t="s">
        <v>327</v>
      </c>
      <c r="AO988" s="26" t="s">
        <v>327</v>
      </c>
      <c r="AP988" s="26" t="s">
        <v>327</v>
      </c>
      <c r="AS988" s="26" t="s">
        <v>327</v>
      </c>
      <c r="AT988" s="26" t="s">
        <v>327</v>
      </c>
      <c r="AU988" s="26" t="s">
        <v>327</v>
      </c>
      <c r="AV988" s="26" t="s">
        <v>327</v>
      </c>
      <c r="AY988" s="26" t="s">
        <v>327</v>
      </c>
      <c r="AZ988" s="26" t="s">
        <v>327</v>
      </c>
      <c r="BA988" s="26" t="s">
        <v>327</v>
      </c>
      <c r="BB988" s="26" t="s">
        <v>327</v>
      </c>
      <c r="BE988" s="26" t="s">
        <v>327</v>
      </c>
      <c r="BF988" s="26" t="s">
        <v>327</v>
      </c>
      <c r="BG988" s="26" t="s">
        <v>327</v>
      </c>
      <c r="BH988" s="26" t="s">
        <v>327</v>
      </c>
      <c r="BK988" s="26" t="s">
        <v>327</v>
      </c>
      <c r="BL988" s="26" t="s">
        <v>327</v>
      </c>
      <c r="BM988" s="26" t="s">
        <v>327</v>
      </c>
      <c r="BN988" s="26" t="s">
        <v>327</v>
      </c>
      <c r="BQ988" s="26" t="s">
        <v>327</v>
      </c>
      <c r="BR988" s="26" t="s">
        <v>327</v>
      </c>
      <c r="BS988" s="26" t="s">
        <v>327</v>
      </c>
      <c r="BT988" s="26" t="s">
        <v>327</v>
      </c>
      <c r="BW988" s="26" t="s">
        <v>327</v>
      </c>
      <c r="BX988" s="26" t="s">
        <v>327</v>
      </c>
      <c r="BY988" s="26" t="s">
        <v>327</v>
      </c>
      <c r="BZ988" s="26" t="s">
        <v>327</v>
      </c>
      <c r="CC988" s="26" t="s">
        <v>327</v>
      </c>
      <c r="CD988" s="26" t="s">
        <v>327</v>
      </c>
      <c r="CE988" s="26" t="s">
        <v>327</v>
      </c>
      <c r="CF988" s="26" t="s">
        <v>327</v>
      </c>
      <c r="CI988" s="26" t="s">
        <v>327</v>
      </c>
      <c r="CJ988" s="26" t="s">
        <v>327</v>
      </c>
      <c r="CK988" s="26" t="s">
        <v>327</v>
      </c>
      <c r="CL988" s="26" t="s">
        <v>327</v>
      </c>
      <c r="CO988" s="26" t="s">
        <v>327</v>
      </c>
      <c r="CP988" s="26" t="s">
        <v>327</v>
      </c>
      <c r="CQ988" s="26" t="s">
        <v>327</v>
      </c>
      <c r="CR988" s="26" t="s">
        <v>327</v>
      </c>
      <c r="CU988" s="26" t="s">
        <v>327</v>
      </c>
      <c r="CV988" s="26" t="s">
        <v>327</v>
      </c>
      <c r="CW988" s="26" t="s">
        <v>327</v>
      </c>
      <c r="CX988" s="26" t="s">
        <v>327</v>
      </c>
    </row>
    <row r="989" spans="5:102" x14ac:dyDescent="0.45">
      <c r="E989" s="26" t="s">
        <v>327</v>
      </c>
      <c r="F989" s="26" t="s">
        <v>327</v>
      </c>
      <c r="G989" s="26" t="s">
        <v>327</v>
      </c>
      <c r="H989" s="26" t="s">
        <v>327</v>
      </c>
      <c r="I989" s="26" t="s">
        <v>327</v>
      </c>
      <c r="J989" s="26" t="s">
        <v>327</v>
      </c>
      <c r="K989" s="26" t="s">
        <v>327</v>
      </c>
      <c r="L989" s="26" t="s">
        <v>327</v>
      </c>
      <c r="M989" s="26" t="s">
        <v>327</v>
      </c>
      <c r="O989" s="26" t="s">
        <v>327</v>
      </c>
      <c r="P989" s="26" t="s">
        <v>327</v>
      </c>
      <c r="Q989" s="26" t="s">
        <v>327</v>
      </c>
      <c r="R989" s="26" t="s">
        <v>327</v>
      </c>
      <c r="U989" s="26" t="s">
        <v>327</v>
      </c>
      <c r="V989" s="26" t="s">
        <v>327</v>
      </c>
      <c r="W989" s="26" t="s">
        <v>327</v>
      </c>
      <c r="X989" s="26" t="s">
        <v>327</v>
      </c>
      <c r="AA989" s="26" t="s">
        <v>327</v>
      </c>
      <c r="AB989" s="26" t="s">
        <v>327</v>
      </c>
      <c r="AC989" s="26" t="s">
        <v>327</v>
      </c>
      <c r="AD989" s="26" t="s">
        <v>327</v>
      </c>
      <c r="AG989" s="26" t="s">
        <v>327</v>
      </c>
      <c r="AH989" s="26" t="s">
        <v>327</v>
      </c>
      <c r="AI989" s="26" t="s">
        <v>327</v>
      </c>
      <c r="AJ989" s="26" t="s">
        <v>327</v>
      </c>
      <c r="AM989" s="26" t="s">
        <v>327</v>
      </c>
      <c r="AN989" s="26" t="s">
        <v>327</v>
      </c>
      <c r="AO989" s="26" t="s">
        <v>327</v>
      </c>
      <c r="AP989" s="26" t="s">
        <v>327</v>
      </c>
      <c r="AS989" s="26" t="s">
        <v>327</v>
      </c>
      <c r="AT989" s="26" t="s">
        <v>327</v>
      </c>
      <c r="AU989" s="26" t="s">
        <v>327</v>
      </c>
      <c r="AV989" s="26" t="s">
        <v>327</v>
      </c>
      <c r="AY989" s="26" t="s">
        <v>327</v>
      </c>
      <c r="AZ989" s="26" t="s">
        <v>327</v>
      </c>
      <c r="BA989" s="26" t="s">
        <v>327</v>
      </c>
      <c r="BB989" s="26" t="s">
        <v>327</v>
      </c>
      <c r="BE989" s="26" t="s">
        <v>327</v>
      </c>
      <c r="BF989" s="26" t="s">
        <v>327</v>
      </c>
      <c r="BG989" s="26" t="s">
        <v>327</v>
      </c>
      <c r="BH989" s="26" t="s">
        <v>327</v>
      </c>
      <c r="BK989" s="26" t="s">
        <v>327</v>
      </c>
      <c r="BL989" s="26" t="s">
        <v>327</v>
      </c>
      <c r="BM989" s="26" t="s">
        <v>327</v>
      </c>
      <c r="BN989" s="26" t="s">
        <v>327</v>
      </c>
      <c r="BQ989" s="26" t="s">
        <v>327</v>
      </c>
      <c r="BR989" s="26" t="s">
        <v>327</v>
      </c>
      <c r="BS989" s="26" t="s">
        <v>327</v>
      </c>
      <c r="BT989" s="26" t="s">
        <v>327</v>
      </c>
      <c r="BW989" s="26" t="s">
        <v>327</v>
      </c>
      <c r="BX989" s="26" t="s">
        <v>327</v>
      </c>
      <c r="BY989" s="26" t="s">
        <v>327</v>
      </c>
      <c r="BZ989" s="26" t="s">
        <v>327</v>
      </c>
      <c r="CC989" s="26" t="s">
        <v>327</v>
      </c>
      <c r="CD989" s="26" t="s">
        <v>327</v>
      </c>
      <c r="CE989" s="26" t="s">
        <v>327</v>
      </c>
      <c r="CF989" s="26" t="s">
        <v>327</v>
      </c>
      <c r="CI989" s="26" t="s">
        <v>327</v>
      </c>
      <c r="CJ989" s="26" t="s">
        <v>327</v>
      </c>
      <c r="CK989" s="26" t="s">
        <v>327</v>
      </c>
      <c r="CL989" s="26" t="s">
        <v>327</v>
      </c>
      <c r="CO989" s="26" t="s">
        <v>327</v>
      </c>
      <c r="CP989" s="26" t="s">
        <v>327</v>
      </c>
      <c r="CQ989" s="26" t="s">
        <v>327</v>
      </c>
      <c r="CR989" s="26" t="s">
        <v>327</v>
      </c>
      <c r="CU989" s="26" t="s">
        <v>327</v>
      </c>
      <c r="CV989" s="26" t="s">
        <v>327</v>
      </c>
      <c r="CW989" s="26" t="s">
        <v>327</v>
      </c>
      <c r="CX989" s="26" t="s">
        <v>327</v>
      </c>
    </row>
    <row r="990" spans="5:102" x14ac:dyDescent="0.45">
      <c r="E990" s="26" t="s">
        <v>327</v>
      </c>
      <c r="F990" s="26" t="s">
        <v>327</v>
      </c>
      <c r="G990" s="26" t="s">
        <v>327</v>
      </c>
      <c r="H990" s="26" t="s">
        <v>327</v>
      </c>
      <c r="I990" s="26" t="s">
        <v>327</v>
      </c>
      <c r="J990" s="26" t="s">
        <v>327</v>
      </c>
      <c r="K990" s="26" t="s">
        <v>327</v>
      </c>
      <c r="L990" s="26" t="s">
        <v>327</v>
      </c>
      <c r="M990" s="26" t="s">
        <v>327</v>
      </c>
      <c r="O990" s="26" t="s">
        <v>327</v>
      </c>
      <c r="P990" s="26" t="s">
        <v>327</v>
      </c>
      <c r="Q990" s="26" t="s">
        <v>327</v>
      </c>
      <c r="R990" s="26" t="s">
        <v>327</v>
      </c>
      <c r="U990" s="26" t="s">
        <v>327</v>
      </c>
      <c r="V990" s="26" t="s">
        <v>327</v>
      </c>
      <c r="W990" s="26" t="s">
        <v>327</v>
      </c>
      <c r="X990" s="26" t="s">
        <v>327</v>
      </c>
      <c r="AA990" s="26" t="s">
        <v>327</v>
      </c>
      <c r="AB990" s="26" t="s">
        <v>327</v>
      </c>
      <c r="AC990" s="26" t="s">
        <v>327</v>
      </c>
      <c r="AD990" s="26" t="s">
        <v>327</v>
      </c>
      <c r="AG990" s="26" t="s">
        <v>327</v>
      </c>
      <c r="AH990" s="26" t="s">
        <v>327</v>
      </c>
      <c r="AI990" s="26" t="s">
        <v>327</v>
      </c>
      <c r="AJ990" s="26" t="s">
        <v>327</v>
      </c>
      <c r="AM990" s="26" t="s">
        <v>327</v>
      </c>
      <c r="AN990" s="26" t="s">
        <v>327</v>
      </c>
      <c r="AO990" s="26" t="s">
        <v>327</v>
      </c>
      <c r="AP990" s="26" t="s">
        <v>327</v>
      </c>
      <c r="AS990" s="26" t="s">
        <v>327</v>
      </c>
      <c r="AT990" s="26" t="s">
        <v>327</v>
      </c>
      <c r="AU990" s="26" t="s">
        <v>327</v>
      </c>
      <c r="AV990" s="26" t="s">
        <v>327</v>
      </c>
      <c r="AY990" s="26" t="s">
        <v>327</v>
      </c>
      <c r="AZ990" s="26" t="s">
        <v>327</v>
      </c>
      <c r="BA990" s="26" t="s">
        <v>327</v>
      </c>
      <c r="BB990" s="26" t="s">
        <v>327</v>
      </c>
      <c r="BE990" s="26" t="s">
        <v>327</v>
      </c>
      <c r="BF990" s="26" t="s">
        <v>327</v>
      </c>
      <c r="BG990" s="26" t="s">
        <v>327</v>
      </c>
      <c r="BH990" s="26" t="s">
        <v>327</v>
      </c>
      <c r="BK990" s="26" t="s">
        <v>327</v>
      </c>
      <c r="BL990" s="26" t="s">
        <v>327</v>
      </c>
      <c r="BM990" s="26" t="s">
        <v>327</v>
      </c>
      <c r="BN990" s="26" t="s">
        <v>327</v>
      </c>
      <c r="BQ990" s="26" t="s">
        <v>327</v>
      </c>
      <c r="BR990" s="26" t="s">
        <v>327</v>
      </c>
      <c r="BS990" s="26" t="s">
        <v>327</v>
      </c>
      <c r="BT990" s="26" t="s">
        <v>327</v>
      </c>
      <c r="BW990" s="26" t="s">
        <v>327</v>
      </c>
      <c r="BX990" s="26" t="s">
        <v>327</v>
      </c>
      <c r="BY990" s="26" t="s">
        <v>327</v>
      </c>
      <c r="BZ990" s="26" t="s">
        <v>327</v>
      </c>
      <c r="CC990" s="26" t="s">
        <v>327</v>
      </c>
      <c r="CD990" s="26" t="s">
        <v>327</v>
      </c>
      <c r="CE990" s="26" t="s">
        <v>327</v>
      </c>
      <c r="CF990" s="26" t="s">
        <v>327</v>
      </c>
      <c r="CI990" s="26" t="s">
        <v>327</v>
      </c>
      <c r="CJ990" s="26" t="s">
        <v>327</v>
      </c>
      <c r="CK990" s="26" t="s">
        <v>327</v>
      </c>
      <c r="CL990" s="26" t="s">
        <v>327</v>
      </c>
      <c r="CO990" s="26" t="s">
        <v>327</v>
      </c>
      <c r="CP990" s="26" t="s">
        <v>327</v>
      </c>
      <c r="CQ990" s="26" t="s">
        <v>327</v>
      </c>
      <c r="CR990" s="26" t="s">
        <v>327</v>
      </c>
      <c r="CU990" s="26" t="s">
        <v>327</v>
      </c>
      <c r="CV990" s="26" t="s">
        <v>327</v>
      </c>
      <c r="CW990" s="26" t="s">
        <v>327</v>
      </c>
      <c r="CX990" s="26" t="s">
        <v>327</v>
      </c>
    </row>
    <row r="991" spans="5:102" x14ac:dyDescent="0.45">
      <c r="E991" s="26" t="s">
        <v>327</v>
      </c>
      <c r="F991" s="26" t="s">
        <v>327</v>
      </c>
      <c r="G991" s="26" t="s">
        <v>327</v>
      </c>
      <c r="H991" s="26" t="s">
        <v>327</v>
      </c>
      <c r="I991" s="26" t="s">
        <v>327</v>
      </c>
      <c r="J991" s="26" t="s">
        <v>327</v>
      </c>
      <c r="K991" s="26" t="s">
        <v>327</v>
      </c>
      <c r="L991" s="26" t="s">
        <v>327</v>
      </c>
      <c r="M991" s="26" t="s">
        <v>327</v>
      </c>
      <c r="O991" s="26" t="s">
        <v>327</v>
      </c>
      <c r="P991" s="26" t="s">
        <v>327</v>
      </c>
      <c r="Q991" s="26" t="s">
        <v>327</v>
      </c>
      <c r="R991" s="26" t="s">
        <v>327</v>
      </c>
      <c r="U991" s="26" t="s">
        <v>327</v>
      </c>
      <c r="V991" s="26" t="s">
        <v>327</v>
      </c>
      <c r="W991" s="26" t="s">
        <v>327</v>
      </c>
      <c r="X991" s="26" t="s">
        <v>327</v>
      </c>
      <c r="AA991" s="26" t="s">
        <v>327</v>
      </c>
      <c r="AB991" s="26" t="s">
        <v>327</v>
      </c>
      <c r="AC991" s="26" t="s">
        <v>327</v>
      </c>
      <c r="AD991" s="26" t="s">
        <v>327</v>
      </c>
      <c r="AG991" s="26" t="s">
        <v>327</v>
      </c>
      <c r="AH991" s="26" t="s">
        <v>327</v>
      </c>
      <c r="AI991" s="26" t="s">
        <v>327</v>
      </c>
      <c r="AJ991" s="26" t="s">
        <v>327</v>
      </c>
      <c r="AM991" s="26" t="s">
        <v>327</v>
      </c>
      <c r="AN991" s="26" t="s">
        <v>327</v>
      </c>
      <c r="AO991" s="26" t="s">
        <v>327</v>
      </c>
      <c r="AP991" s="26" t="s">
        <v>327</v>
      </c>
      <c r="AS991" s="26" t="s">
        <v>327</v>
      </c>
      <c r="AT991" s="26" t="s">
        <v>327</v>
      </c>
      <c r="AU991" s="26" t="s">
        <v>327</v>
      </c>
      <c r="AV991" s="26" t="s">
        <v>327</v>
      </c>
      <c r="AY991" s="26" t="s">
        <v>327</v>
      </c>
      <c r="AZ991" s="26" t="s">
        <v>327</v>
      </c>
      <c r="BA991" s="26" t="s">
        <v>327</v>
      </c>
      <c r="BB991" s="26" t="s">
        <v>327</v>
      </c>
      <c r="BE991" s="26" t="s">
        <v>327</v>
      </c>
      <c r="BF991" s="26" t="s">
        <v>327</v>
      </c>
      <c r="BG991" s="26" t="s">
        <v>327</v>
      </c>
      <c r="BH991" s="26" t="s">
        <v>327</v>
      </c>
      <c r="BK991" s="26" t="s">
        <v>327</v>
      </c>
      <c r="BL991" s="26" t="s">
        <v>327</v>
      </c>
      <c r="BM991" s="26" t="s">
        <v>327</v>
      </c>
      <c r="BN991" s="26" t="s">
        <v>327</v>
      </c>
      <c r="BQ991" s="26" t="s">
        <v>327</v>
      </c>
      <c r="BR991" s="26" t="s">
        <v>327</v>
      </c>
      <c r="BS991" s="26" t="s">
        <v>327</v>
      </c>
      <c r="BT991" s="26" t="s">
        <v>327</v>
      </c>
      <c r="BW991" s="26" t="s">
        <v>327</v>
      </c>
      <c r="BX991" s="26" t="s">
        <v>327</v>
      </c>
      <c r="BY991" s="26" t="s">
        <v>327</v>
      </c>
      <c r="BZ991" s="26" t="s">
        <v>327</v>
      </c>
      <c r="CC991" s="26" t="s">
        <v>327</v>
      </c>
      <c r="CD991" s="26" t="s">
        <v>327</v>
      </c>
      <c r="CE991" s="26" t="s">
        <v>327</v>
      </c>
      <c r="CF991" s="26" t="s">
        <v>327</v>
      </c>
      <c r="CI991" s="26" t="s">
        <v>327</v>
      </c>
      <c r="CJ991" s="26" t="s">
        <v>327</v>
      </c>
      <c r="CK991" s="26" t="s">
        <v>327</v>
      </c>
      <c r="CL991" s="26" t="s">
        <v>327</v>
      </c>
      <c r="CO991" s="26" t="s">
        <v>327</v>
      </c>
      <c r="CP991" s="26" t="s">
        <v>327</v>
      </c>
      <c r="CQ991" s="26" t="s">
        <v>327</v>
      </c>
      <c r="CR991" s="26" t="s">
        <v>327</v>
      </c>
      <c r="CU991" s="26" t="s">
        <v>327</v>
      </c>
      <c r="CV991" s="26" t="s">
        <v>327</v>
      </c>
      <c r="CW991" s="26" t="s">
        <v>327</v>
      </c>
      <c r="CX991" s="26" t="s">
        <v>327</v>
      </c>
    </row>
    <row r="992" spans="5:102" x14ac:dyDescent="0.45">
      <c r="E992" s="26" t="s">
        <v>327</v>
      </c>
      <c r="F992" s="26" t="s">
        <v>327</v>
      </c>
      <c r="G992" s="26" t="s">
        <v>327</v>
      </c>
      <c r="H992" s="26" t="s">
        <v>327</v>
      </c>
      <c r="I992" s="26" t="s">
        <v>327</v>
      </c>
      <c r="J992" s="26" t="s">
        <v>327</v>
      </c>
      <c r="K992" s="26" t="s">
        <v>327</v>
      </c>
      <c r="L992" s="26" t="s">
        <v>327</v>
      </c>
      <c r="M992" s="26" t="s">
        <v>327</v>
      </c>
      <c r="O992" s="26" t="s">
        <v>327</v>
      </c>
      <c r="P992" s="26" t="s">
        <v>327</v>
      </c>
      <c r="Q992" s="26" t="s">
        <v>327</v>
      </c>
      <c r="R992" s="26" t="s">
        <v>327</v>
      </c>
      <c r="U992" s="26" t="s">
        <v>327</v>
      </c>
      <c r="V992" s="26" t="s">
        <v>327</v>
      </c>
      <c r="W992" s="26" t="s">
        <v>327</v>
      </c>
      <c r="X992" s="26" t="s">
        <v>327</v>
      </c>
      <c r="AA992" s="26" t="s">
        <v>327</v>
      </c>
      <c r="AB992" s="26" t="s">
        <v>327</v>
      </c>
      <c r="AC992" s="26" t="s">
        <v>327</v>
      </c>
      <c r="AD992" s="26" t="s">
        <v>327</v>
      </c>
      <c r="AG992" s="26" t="s">
        <v>327</v>
      </c>
      <c r="AH992" s="26" t="s">
        <v>327</v>
      </c>
      <c r="AI992" s="26" t="s">
        <v>327</v>
      </c>
      <c r="AJ992" s="26" t="s">
        <v>327</v>
      </c>
      <c r="AM992" s="26" t="s">
        <v>327</v>
      </c>
      <c r="AN992" s="26" t="s">
        <v>327</v>
      </c>
      <c r="AO992" s="26" t="s">
        <v>327</v>
      </c>
      <c r="AP992" s="26" t="s">
        <v>327</v>
      </c>
      <c r="AS992" s="26" t="s">
        <v>327</v>
      </c>
      <c r="AT992" s="26" t="s">
        <v>327</v>
      </c>
      <c r="AU992" s="26" t="s">
        <v>327</v>
      </c>
      <c r="AV992" s="26" t="s">
        <v>327</v>
      </c>
      <c r="AY992" s="26" t="s">
        <v>327</v>
      </c>
      <c r="AZ992" s="26" t="s">
        <v>327</v>
      </c>
      <c r="BA992" s="26" t="s">
        <v>327</v>
      </c>
      <c r="BB992" s="26" t="s">
        <v>327</v>
      </c>
      <c r="BE992" s="26" t="s">
        <v>327</v>
      </c>
      <c r="BF992" s="26" t="s">
        <v>327</v>
      </c>
      <c r="BG992" s="26" t="s">
        <v>327</v>
      </c>
      <c r="BH992" s="26" t="s">
        <v>327</v>
      </c>
      <c r="BK992" s="26" t="s">
        <v>327</v>
      </c>
      <c r="BL992" s="26" t="s">
        <v>327</v>
      </c>
      <c r="BM992" s="26" t="s">
        <v>327</v>
      </c>
      <c r="BN992" s="26" t="s">
        <v>327</v>
      </c>
      <c r="BQ992" s="26" t="s">
        <v>327</v>
      </c>
      <c r="BR992" s="26" t="s">
        <v>327</v>
      </c>
      <c r="BS992" s="26" t="s">
        <v>327</v>
      </c>
      <c r="BT992" s="26" t="s">
        <v>327</v>
      </c>
      <c r="BW992" s="26" t="s">
        <v>327</v>
      </c>
      <c r="BX992" s="26" t="s">
        <v>327</v>
      </c>
      <c r="BY992" s="26" t="s">
        <v>327</v>
      </c>
      <c r="BZ992" s="26" t="s">
        <v>327</v>
      </c>
      <c r="CC992" s="26" t="s">
        <v>327</v>
      </c>
      <c r="CD992" s="26" t="s">
        <v>327</v>
      </c>
      <c r="CE992" s="26" t="s">
        <v>327</v>
      </c>
      <c r="CF992" s="26" t="s">
        <v>327</v>
      </c>
      <c r="CI992" s="26" t="s">
        <v>327</v>
      </c>
      <c r="CJ992" s="26" t="s">
        <v>327</v>
      </c>
      <c r="CK992" s="26" t="s">
        <v>327</v>
      </c>
      <c r="CL992" s="26" t="s">
        <v>327</v>
      </c>
      <c r="CO992" s="26" t="s">
        <v>327</v>
      </c>
      <c r="CP992" s="26" t="s">
        <v>327</v>
      </c>
      <c r="CQ992" s="26" t="s">
        <v>327</v>
      </c>
      <c r="CR992" s="26" t="s">
        <v>327</v>
      </c>
      <c r="CU992" s="26" t="s">
        <v>327</v>
      </c>
      <c r="CV992" s="26" t="s">
        <v>327</v>
      </c>
      <c r="CW992" s="26" t="s">
        <v>327</v>
      </c>
      <c r="CX992" s="26" t="s">
        <v>327</v>
      </c>
    </row>
    <row r="993" spans="5:102" x14ac:dyDescent="0.45">
      <c r="E993" s="26" t="s">
        <v>327</v>
      </c>
      <c r="F993" s="26" t="s">
        <v>327</v>
      </c>
      <c r="G993" s="26" t="s">
        <v>327</v>
      </c>
      <c r="H993" s="26" t="s">
        <v>327</v>
      </c>
      <c r="I993" s="26" t="s">
        <v>327</v>
      </c>
      <c r="J993" s="26" t="s">
        <v>327</v>
      </c>
      <c r="K993" s="26" t="s">
        <v>327</v>
      </c>
      <c r="L993" s="26" t="s">
        <v>327</v>
      </c>
      <c r="M993" s="26" t="s">
        <v>327</v>
      </c>
      <c r="O993" s="26" t="s">
        <v>327</v>
      </c>
      <c r="P993" s="26" t="s">
        <v>327</v>
      </c>
      <c r="Q993" s="26" t="s">
        <v>327</v>
      </c>
      <c r="R993" s="26" t="s">
        <v>327</v>
      </c>
      <c r="U993" s="26" t="s">
        <v>327</v>
      </c>
      <c r="V993" s="26" t="s">
        <v>327</v>
      </c>
      <c r="W993" s="26" t="s">
        <v>327</v>
      </c>
      <c r="X993" s="26" t="s">
        <v>327</v>
      </c>
      <c r="AA993" s="26" t="s">
        <v>327</v>
      </c>
      <c r="AB993" s="26" t="s">
        <v>327</v>
      </c>
      <c r="AC993" s="26" t="s">
        <v>327</v>
      </c>
      <c r="AD993" s="26" t="s">
        <v>327</v>
      </c>
      <c r="AG993" s="26" t="s">
        <v>327</v>
      </c>
      <c r="AH993" s="26" t="s">
        <v>327</v>
      </c>
      <c r="AI993" s="26" t="s">
        <v>327</v>
      </c>
      <c r="AJ993" s="26" t="s">
        <v>327</v>
      </c>
      <c r="AM993" s="26" t="s">
        <v>327</v>
      </c>
      <c r="AN993" s="26" t="s">
        <v>327</v>
      </c>
      <c r="AO993" s="26" t="s">
        <v>327</v>
      </c>
      <c r="AP993" s="26" t="s">
        <v>327</v>
      </c>
      <c r="AS993" s="26" t="s">
        <v>327</v>
      </c>
      <c r="AT993" s="26" t="s">
        <v>327</v>
      </c>
      <c r="AU993" s="26" t="s">
        <v>327</v>
      </c>
      <c r="AV993" s="26" t="s">
        <v>327</v>
      </c>
      <c r="AY993" s="26" t="s">
        <v>327</v>
      </c>
      <c r="AZ993" s="26" t="s">
        <v>327</v>
      </c>
      <c r="BA993" s="26" t="s">
        <v>327</v>
      </c>
      <c r="BB993" s="26" t="s">
        <v>327</v>
      </c>
      <c r="BE993" s="26" t="s">
        <v>327</v>
      </c>
      <c r="BF993" s="26" t="s">
        <v>327</v>
      </c>
      <c r="BG993" s="26" t="s">
        <v>327</v>
      </c>
      <c r="BH993" s="26" t="s">
        <v>327</v>
      </c>
      <c r="BK993" s="26" t="s">
        <v>327</v>
      </c>
      <c r="BL993" s="26" t="s">
        <v>327</v>
      </c>
      <c r="BM993" s="26" t="s">
        <v>327</v>
      </c>
      <c r="BN993" s="26" t="s">
        <v>327</v>
      </c>
      <c r="BQ993" s="26" t="s">
        <v>327</v>
      </c>
      <c r="BR993" s="26" t="s">
        <v>327</v>
      </c>
      <c r="BS993" s="26" t="s">
        <v>327</v>
      </c>
      <c r="BT993" s="26" t="s">
        <v>327</v>
      </c>
      <c r="BW993" s="26" t="s">
        <v>327</v>
      </c>
      <c r="BX993" s="26" t="s">
        <v>327</v>
      </c>
      <c r="BY993" s="26" t="s">
        <v>327</v>
      </c>
      <c r="BZ993" s="26" t="s">
        <v>327</v>
      </c>
      <c r="CC993" s="26" t="s">
        <v>327</v>
      </c>
      <c r="CD993" s="26" t="s">
        <v>327</v>
      </c>
      <c r="CE993" s="26" t="s">
        <v>327</v>
      </c>
      <c r="CF993" s="26" t="s">
        <v>327</v>
      </c>
      <c r="CI993" s="26" t="s">
        <v>327</v>
      </c>
      <c r="CJ993" s="26" t="s">
        <v>327</v>
      </c>
      <c r="CK993" s="26" t="s">
        <v>327</v>
      </c>
      <c r="CL993" s="26" t="s">
        <v>327</v>
      </c>
      <c r="CO993" s="26" t="s">
        <v>327</v>
      </c>
      <c r="CP993" s="26" t="s">
        <v>327</v>
      </c>
      <c r="CQ993" s="26" t="s">
        <v>327</v>
      </c>
      <c r="CR993" s="26" t="s">
        <v>327</v>
      </c>
      <c r="CU993" s="26" t="s">
        <v>327</v>
      </c>
      <c r="CV993" s="26" t="s">
        <v>327</v>
      </c>
      <c r="CW993" s="26" t="s">
        <v>327</v>
      </c>
      <c r="CX993" s="26" t="s">
        <v>327</v>
      </c>
    </row>
    <row r="994" spans="5:102" x14ac:dyDescent="0.45">
      <c r="E994" s="26" t="s">
        <v>327</v>
      </c>
      <c r="F994" s="26" t="s">
        <v>327</v>
      </c>
      <c r="G994" s="26" t="s">
        <v>327</v>
      </c>
      <c r="H994" s="26" t="s">
        <v>327</v>
      </c>
      <c r="I994" s="26" t="s">
        <v>327</v>
      </c>
      <c r="J994" s="26" t="s">
        <v>327</v>
      </c>
      <c r="K994" s="26" t="s">
        <v>327</v>
      </c>
      <c r="L994" s="26" t="s">
        <v>327</v>
      </c>
      <c r="M994" s="26" t="s">
        <v>327</v>
      </c>
      <c r="O994" s="26" t="s">
        <v>327</v>
      </c>
      <c r="P994" s="26" t="s">
        <v>327</v>
      </c>
      <c r="Q994" s="26" t="s">
        <v>327</v>
      </c>
      <c r="R994" s="26" t="s">
        <v>327</v>
      </c>
      <c r="U994" s="26" t="s">
        <v>327</v>
      </c>
      <c r="V994" s="26" t="s">
        <v>327</v>
      </c>
      <c r="W994" s="26" t="s">
        <v>327</v>
      </c>
      <c r="X994" s="26" t="s">
        <v>327</v>
      </c>
      <c r="AA994" s="26" t="s">
        <v>327</v>
      </c>
      <c r="AB994" s="26" t="s">
        <v>327</v>
      </c>
      <c r="AC994" s="26" t="s">
        <v>327</v>
      </c>
      <c r="AD994" s="26" t="s">
        <v>327</v>
      </c>
      <c r="AG994" s="26" t="s">
        <v>327</v>
      </c>
      <c r="AH994" s="26" t="s">
        <v>327</v>
      </c>
      <c r="AI994" s="26" t="s">
        <v>327</v>
      </c>
      <c r="AJ994" s="26" t="s">
        <v>327</v>
      </c>
      <c r="AM994" s="26" t="s">
        <v>327</v>
      </c>
      <c r="AN994" s="26" t="s">
        <v>327</v>
      </c>
      <c r="AO994" s="26" t="s">
        <v>327</v>
      </c>
      <c r="AP994" s="26" t="s">
        <v>327</v>
      </c>
      <c r="AS994" s="26" t="s">
        <v>327</v>
      </c>
      <c r="AT994" s="26" t="s">
        <v>327</v>
      </c>
      <c r="AU994" s="26" t="s">
        <v>327</v>
      </c>
      <c r="AV994" s="26" t="s">
        <v>327</v>
      </c>
      <c r="AY994" s="26" t="s">
        <v>327</v>
      </c>
      <c r="AZ994" s="26" t="s">
        <v>327</v>
      </c>
      <c r="BA994" s="26" t="s">
        <v>327</v>
      </c>
      <c r="BB994" s="26" t="s">
        <v>327</v>
      </c>
      <c r="BE994" s="26" t="s">
        <v>327</v>
      </c>
      <c r="BF994" s="26" t="s">
        <v>327</v>
      </c>
      <c r="BG994" s="26" t="s">
        <v>327</v>
      </c>
      <c r="BH994" s="26" t="s">
        <v>327</v>
      </c>
      <c r="BK994" s="26" t="s">
        <v>327</v>
      </c>
      <c r="BL994" s="26" t="s">
        <v>327</v>
      </c>
      <c r="BM994" s="26" t="s">
        <v>327</v>
      </c>
      <c r="BN994" s="26" t="s">
        <v>327</v>
      </c>
      <c r="BQ994" s="26" t="s">
        <v>327</v>
      </c>
      <c r="BR994" s="26" t="s">
        <v>327</v>
      </c>
      <c r="BS994" s="26" t="s">
        <v>327</v>
      </c>
      <c r="BT994" s="26" t="s">
        <v>327</v>
      </c>
      <c r="BW994" s="26" t="s">
        <v>327</v>
      </c>
      <c r="BX994" s="26" t="s">
        <v>327</v>
      </c>
      <c r="BY994" s="26" t="s">
        <v>327</v>
      </c>
      <c r="BZ994" s="26" t="s">
        <v>327</v>
      </c>
      <c r="CC994" s="26" t="s">
        <v>327</v>
      </c>
      <c r="CD994" s="26" t="s">
        <v>327</v>
      </c>
      <c r="CE994" s="26" t="s">
        <v>327</v>
      </c>
      <c r="CF994" s="26" t="s">
        <v>327</v>
      </c>
      <c r="CI994" s="26" t="s">
        <v>327</v>
      </c>
      <c r="CJ994" s="26" t="s">
        <v>327</v>
      </c>
      <c r="CK994" s="26" t="s">
        <v>327</v>
      </c>
      <c r="CL994" s="26" t="s">
        <v>327</v>
      </c>
      <c r="CO994" s="26" t="s">
        <v>327</v>
      </c>
      <c r="CP994" s="26" t="s">
        <v>327</v>
      </c>
      <c r="CQ994" s="26" t="s">
        <v>327</v>
      </c>
      <c r="CR994" s="26" t="s">
        <v>327</v>
      </c>
      <c r="CU994" s="26" t="s">
        <v>327</v>
      </c>
      <c r="CV994" s="26" t="s">
        <v>327</v>
      </c>
      <c r="CW994" s="26" t="s">
        <v>327</v>
      </c>
      <c r="CX994" s="26" t="s">
        <v>327</v>
      </c>
    </row>
    <row r="995" spans="5:102" x14ac:dyDescent="0.45">
      <c r="E995" s="26" t="s">
        <v>327</v>
      </c>
      <c r="F995" s="26" t="s">
        <v>327</v>
      </c>
      <c r="G995" s="26" t="s">
        <v>327</v>
      </c>
      <c r="H995" s="26" t="s">
        <v>327</v>
      </c>
      <c r="I995" s="26" t="s">
        <v>327</v>
      </c>
      <c r="J995" s="26" t="s">
        <v>327</v>
      </c>
      <c r="K995" s="26" t="s">
        <v>327</v>
      </c>
      <c r="L995" s="26" t="s">
        <v>327</v>
      </c>
      <c r="M995" s="26" t="s">
        <v>327</v>
      </c>
      <c r="O995" s="26" t="s">
        <v>327</v>
      </c>
      <c r="P995" s="26" t="s">
        <v>327</v>
      </c>
      <c r="Q995" s="26" t="s">
        <v>327</v>
      </c>
      <c r="R995" s="26" t="s">
        <v>327</v>
      </c>
      <c r="U995" s="26" t="s">
        <v>327</v>
      </c>
      <c r="V995" s="26" t="s">
        <v>327</v>
      </c>
      <c r="W995" s="26" t="s">
        <v>327</v>
      </c>
      <c r="X995" s="26" t="s">
        <v>327</v>
      </c>
      <c r="AA995" s="26" t="s">
        <v>327</v>
      </c>
      <c r="AB995" s="26" t="s">
        <v>327</v>
      </c>
      <c r="AC995" s="26" t="s">
        <v>327</v>
      </c>
      <c r="AD995" s="26" t="s">
        <v>327</v>
      </c>
      <c r="AG995" s="26" t="s">
        <v>327</v>
      </c>
      <c r="AH995" s="26" t="s">
        <v>327</v>
      </c>
      <c r="AI995" s="26" t="s">
        <v>327</v>
      </c>
      <c r="AJ995" s="26" t="s">
        <v>327</v>
      </c>
      <c r="AM995" s="26" t="s">
        <v>327</v>
      </c>
      <c r="AN995" s="26" t="s">
        <v>327</v>
      </c>
      <c r="AO995" s="26" t="s">
        <v>327</v>
      </c>
      <c r="AP995" s="26" t="s">
        <v>327</v>
      </c>
      <c r="AS995" s="26" t="s">
        <v>327</v>
      </c>
      <c r="AT995" s="26" t="s">
        <v>327</v>
      </c>
      <c r="AU995" s="26" t="s">
        <v>327</v>
      </c>
      <c r="AV995" s="26" t="s">
        <v>327</v>
      </c>
      <c r="AY995" s="26" t="s">
        <v>327</v>
      </c>
      <c r="AZ995" s="26" t="s">
        <v>327</v>
      </c>
      <c r="BA995" s="26" t="s">
        <v>327</v>
      </c>
      <c r="BB995" s="26" t="s">
        <v>327</v>
      </c>
      <c r="BE995" s="26" t="s">
        <v>327</v>
      </c>
      <c r="BF995" s="26" t="s">
        <v>327</v>
      </c>
      <c r="BG995" s="26" t="s">
        <v>327</v>
      </c>
      <c r="BH995" s="26" t="s">
        <v>327</v>
      </c>
      <c r="BK995" s="26" t="s">
        <v>327</v>
      </c>
      <c r="BL995" s="26" t="s">
        <v>327</v>
      </c>
      <c r="BM995" s="26" t="s">
        <v>327</v>
      </c>
      <c r="BN995" s="26" t="s">
        <v>327</v>
      </c>
      <c r="BQ995" s="26" t="s">
        <v>327</v>
      </c>
      <c r="BR995" s="26" t="s">
        <v>327</v>
      </c>
      <c r="BS995" s="26" t="s">
        <v>327</v>
      </c>
      <c r="BT995" s="26" t="s">
        <v>327</v>
      </c>
      <c r="BW995" s="26" t="s">
        <v>327</v>
      </c>
      <c r="BX995" s="26" t="s">
        <v>327</v>
      </c>
      <c r="BY995" s="26" t="s">
        <v>327</v>
      </c>
      <c r="BZ995" s="26" t="s">
        <v>327</v>
      </c>
      <c r="CC995" s="26" t="s">
        <v>327</v>
      </c>
      <c r="CD995" s="26" t="s">
        <v>327</v>
      </c>
      <c r="CE995" s="26" t="s">
        <v>327</v>
      </c>
      <c r="CF995" s="26" t="s">
        <v>327</v>
      </c>
      <c r="CI995" s="26" t="s">
        <v>327</v>
      </c>
      <c r="CJ995" s="26" t="s">
        <v>327</v>
      </c>
      <c r="CK995" s="26" t="s">
        <v>327</v>
      </c>
      <c r="CL995" s="26" t="s">
        <v>327</v>
      </c>
      <c r="CO995" s="26" t="s">
        <v>327</v>
      </c>
      <c r="CP995" s="26" t="s">
        <v>327</v>
      </c>
      <c r="CQ995" s="26" t="s">
        <v>327</v>
      </c>
      <c r="CR995" s="26" t="s">
        <v>327</v>
      </c>
      <c r="CU995" s="26" t="s">
        <v>327</v>
      </c>
      <c r="CV995" s="26" t="s">
        <v>327</v>
      </c>
      <c r="CW995" s="26" t="s">
        <v>327</v>
      </c>
      <c r="CX995" s="26" t="s">
        <v>327</v>
      </c>
    </row>
    <row r="996" spans="5:102" x14ac:dyDescent="0.45">
      <c r="E996" s="26" t="s">
        <v>327</v>
      </c>
      <c r="F996" s="26" t="s">
        <v>327</v>
      </c>
      <c r="G996" s="26" t="s">
        <v>327</v>
      </c>
      <c r="H996" s="26" t="s">
        <v>327</v>
      </c>
      <c r="I996" s="26" t="s">
        <v>327</v>
      </c>
      <c r="J996" s="26" t="s">
        <v>327</v>
      </c>
      <c r="K996" s="26" t="s">
        <v>327</v>
      </c>
      <c r="L996" s="26" t="s">
        <v>327</v>
      </c>
      <c r="M996" s="26" t="s">
        <v>327</v>
      </c>
      <c r="O996" s="26" t="s">
        <v>327</v>
      </c>
      <c r="P996" s="26" t="s">
        <v>327</v>
      </c>
      <c r="Q996" s="26" t="s">
        <v>327</v>
      </c>
      <c r="R996" s="26" t="s">
        <v>327</v>
      </c>
      <c r="U996" s="26" t="s">
        <v>327</v>
      </c>
      <c r="V996" s="26" t="s">
        <v>327</v>
      </c>
      <c r="W996" s="26" t="s">
        <v>327</v>
      </c>
      <c r="X996" s="26" t="s">
        <v>327</v>
      </c>
      <c r="AA996" s="26" t="s">
        <v>327</v>
      </c>
      <c r="AB996" s="26" t="s">
        <v>327</v>
      </c>
      <c r="AC996" s="26" t="s">
        <v>327</v>
      </c>
      <c r="AD996" s="26" t="s">
        <v>327</v>
      </c>
      <c r="AG996" s="26" t="s">
        <v>327</v>
      </c>
      <c r="AH996" s="26" t="s">
        <v>327</v>
      </c>
      <c r="AI996" s="26" t="s">
        <v>327</v>
      </c>
      <c r="AJ996" s="26" t="s">
        <v>327</v>
      </c>
      <c r="AM996" s="26" t="s">
        <v>327</v>
      </c>
      <c r="AN996" s="26" t="s">
        <v>327</v>
      </c>
      <c r="AO996" s="26" t="s">
        <v>327</v>
      </c>
      <c r="AP996" s="26" t="s">
        <v>327</v>
      </c>
      <c r="AS996" s="26" t="s">
        <v>327</v>
      </c>
      <c r="AT996" s="26" t="s">
        <v>327</v>
      </c>
      <c r="AU996" s="26" t="s">
        <v>327</v>
      </c>
      <c r="AV996" s="26" t="s">
        <v>327</v>
      </c>
      <c r="AY996" s="26" t="s">
        <v>327</v>
      </c>
      <c r="AZ996" s="26" t="s">
        <v>327</v>
      </c>
      <c r="BA996" s="26" t="s">
        <v>327</v>
      </c>
      <c r="BB996" s="26" t="s">
        <v>327</v>
      </c>
      <c r="BE996" s="26" t="s">
        <v>327</v>
      </c>
      <c r="BF996" s="26" t="s">
        <v>327</v>
      </c>
      <c r="BG996" s="26" t="s">
        <v>327</v>
      </c>
      <c r="BH996" s="26" t="s">
        <v>327</v>
      </c>
      <c r="BK996" s="26" t="s">
        <v>327</v>
      </c>
      <c r="BL996" s="26" t="s">
        <v>327</v>
      </c>
      <c r="BM996" s="26" t="s">
        <v>327</v>
      </c>
      <c r="BN996" s="26" t="s">
        <v>327</v>
      </c>
      <c r="BQ996" s="26" t="s">
        <v>327</v>
      </c>
      <c r="BR996" s="26" t="s">
        <v>327</v>
      </c>
      <c r="BS996" s="26" t="s">
        <v>327</v>
      </c>
      <c r="BT996" s="26" t="s">
        <v>327</v>
      </c>
      <c r="BW996" s="26" t="s">
        <v>327</v>
      </c>
      <c r="BX996" s="26" t="s">
        <v>327</v>
      </c>
      <c r="BY996" s="26" t="s">
        <v>327</v>
      </c>
      <c r="BZ996" s="26" t="s">
        <v>327</v>
      </c>
      <c r="CC996" s="26" t="s">
        <v>327</v>
      </c>
      <c r="CD996" s="26" t="s">
        <v>327</v>
      </c>
      <c r="CE996" s="26" t="s">
        <v>327</v>
      </c>
      <c r="CF996" s="26" t="s">
        <v>327</v>
      </c>
      <c r="CI996" s="26" t="s">
        <v>327</v>
      </c>
      <c r="CJ996" s="26" t="s">
        <v>327</v>
      </c>
      <c r="CK996" s="26" t="s">
        <v>327</v>
      </c>
      <c r="CL996" s="26" t="s">
        <v>327</v>
      </c>
      <c r="CO996" s="26" t="s">
        <v>327</v>
      </c>
      <c r="CP996" s="26" t="s">
        <v>327</v>
      </c>
      <c r="CQ996" s="26" t="s">
        <v>327</v>
      </c>
      <c r="CR996" s="26" t="s">
        <v>327</v>
      </c>
      <c r="CU996" s="26" t="s">
        <v>327</v>
      </c>
      <c r="CV996" s="26" t="s">
        <v>327</v>
      </c>
      <c r="CW996" s="26" t="s">
        <v>327</v>
      </c>
      <c r="CX996" s="26" t="s">
        <v>327</v>
      </c>
    </row>
    <row r="997" spans="5:102" x14ac:dyDescent="0.45">
      <c r="E997" s="26" t="s">
        <v>327</v>
      </c>
      <c r="F997" s="26" t="s">
        <v>327</v>
      </c>
      <c r="G997" s="26" t="s">
        <v>327</v>
      </c>
      <c r="H997" s="26" t="s">
        <v>327</v>
      </c>
      <c r="I997" s="26" t="s">
        <v>327</v>
      </c>
      <c r="J997" s="26" t="s">
        <v>327</v>
      </c>
      <c r="K997" s="26" t="s">
        <v>327</v>
      </c>
      <c r="L997" s="26" t="s">
        <v>327</v>
      </c>
      <c r="M997" s="26" t="s">
        <v>327</v>
      </c>
      <c r="O997" s="26" t="s">
        <v>327</v>
      </c>
      <c r="P997" s="26" t="s">
        <v>327</v>
      </c>
      <c r="Q997" s="26" t="s">
        <v>327</v>
      </c>
      <c r="R997" s="26" t="s">
        <v>327</v>
      </c>
      <c r="U997" s="26" t="s">
        <v>327</v>
      </c>
      <c r="V997" s="26" t="s">
        <v>327</v>
      </c>
      <c r="W997" s="26" t="s">
        <v>327</v>
      </c>
      <c r="X997" s="26" t="s">
        <v>327</v>
      </c>
      <c r="AA997" s="26" t="s">
        <v>327</v>
      </c>
      <c r="AB997" s="26" t="s">
        <v>327</v>
      </c>
      <c r="AC997" s="26" t="s">
        <v>327</v>
      </c>
      <c r="AD997" s="26" t="s">
        <v>327</v>
      </c>
      <c r="AG997" s="26" t="s">
        <v>327</v>
      </c>
      <c r="AH997" s="26" t="s">
        <v>327</v>
      </c>
      <c r="AI997" s="26" t="s">
        <v>327</v>
      </c>
      <c r="AJ997" s="26" t="s">
        <v>327</v>
      </c>
      <c r="AM997" s="26" t="s">
        <v>327</v>
      </c>
      <c r="AN997" s="26" t="s">
        <v>327</v>
      </c>
      <c r="AO997" s="26" t="s">
        <v>327</v>
      </c>
      <c r="AP997" s="26" t="s">
        <v>327</v>
      </c>
      <c r="AS997" s="26" t="s">
        <v>327</v>
      </c>
      <c r="AT997" s="26" t="s">
        <v>327</v>
      </c>
      <c r="AU997" s="26" t="s">
        <v>327</v>
      </c>
      <c r="AV997" s="26" t="s">
        <v>327</v>
      </c>
      <c r="AY997" s="26" t="s">
        <v>327</v>
      </c>
      <c r="AZ997" s="26" t="s">
        <v>327</v>
      </c>
      <c r="BA997" s="26" t="s">
        <v>327</v>
      </c>
      <c r="BB997" s="26" t="s">
        <v>327</v>
      </c>
      <c r="BE997" s="26" t="s">
        <v>327</v>
      </c>
      <c r="BF997" s="26" t="s">
        <v>327</v>
      </c>
      <c r="BG997" s="26" t="s">
        <v>327</v>
      </c>
      <c r="BH997" s="26" t="s">
        <v>327</v>
      </c>
      <c r="BK997" s="26" t="s">
        <v>327</v>
      </c>
      <c r="BL997" s="26" t="s">
        <v>327</v>
      </c>
      <c r="BM997" s="26" t="s">
        <v>327</v>
      </c>
      <c r="BN997" s="26" t="s">
        <v>327</v>
      </c>
      <c r="BQ997" s="26" t="s">
        <v>327</v>
      </c>
      <c r="BR997" s="26" t="s">
        <v>327</v>
      </c>
      <c r="BS997" s="26" t="s">
        <v>327</v>
      </c>
      <c r="BT997" s="26" t="s">
        <v>327</v>
      </c>
      <c r="BW997" s="26" t="s">
        <v>327</v>
      </c>
      <c r="BX997" s="26" t="s">
        <v>327</v>
      </c>
      <c r="BY997" s="26" t="s">
        <v>327</v>
      </c>
      <c r="BZ997" s="26" t="s">
        <v>327</v>
      </c>
      <c r="CC997" s="26" t="s">
        <v>327</v>
      </c>
      <c r="CD997" s="26" t="s">
        <v>327</v>
      </c>
      <c r="CE997" s="26" t="s">
        <v>327</v>
      </c>
      <c r="CF997" s="26" t="s">
        <v>327</v>
      </c>
      <c r="CI997" s="26" t="s">
        <v>327</v>
      </c>
      <c r="CJ997" s="26" t="s">
        <v>327</v>
      </c>
      <c r="CK997" s="26" t="s">
        <v>327</v>
      </c>
      <c r="CL997" s="26" t="s">
        <v>327</v>
      </c>
      <c r="CO997" s="26" t="s">
        <v>327</v>
      </c>
      <c r="CP997" s="26" t="s">
        <v>327</v>
      </c>
      <c r="CQ997" s="26" t="s">
        <v>327</v>
      </c>
      <c r="CR997" s="26" t="s">
        <v>327</v>
      </c>
      <c r="CU997" s="26" t="s">
        <v>327</v>
      </c>
      <c r="CV997" s="26" t="s">
        <v>327</v>
      </c>
      <c r="CW997" s="26" t="s">
        <v>327</v>
      </c>
      <c r="CX997" s="26" t="s">
        <v>327</v>
      </c>
    </row>
    <row r="998" spans="5:102" x14ac:dyDescent="0.45">
      <c r="E998" s="26" t="s">
        <v>327</v>
      </c>
      <c r="F998" s="26" t="s">
        <v>327</v>
      </c>
      <c r="G998" s="26" t="s">
        <v>327</v>
      </c>
      <c r="H998" s="26" t="s">
        <v>327</v>
      </c>
      <c r="I998" s="26" t="s">
        <v>327</v>
      </c>
      <c r="J998" s="26" t="s">
        <v>327</v>
      </c>
      <c r="K998" s="26" t="s">
        <v>327</v>
      </c>
      <c r="L998" s="26" t="s">
        <v>327</v>
      </c>
      <c r="M998" s="26" t="s">
        <v>327</v>
      </c>
      <c r="O998" s="26" t="s">
        <v>327</v>
      </c>
      <c r="P998" s="26" t="s">
        <v>327</v>
      </c>
      <c r="Q998" s="26" t="s">
        <v>327</v>
      </c>
      <c r="R998" s="26" t="s">
        <v>327</v>
      </c>
      <c r="U998" s="26" t="s">
        <v>327</v>
      </c>
      <c r="V998" s="26" t="s">
        <v>327</v>
      </c>
      <c r="W998" s="26" t="s">
        <v>327</v>
      </c>
      <c r="X998" s="26" t="s">
        <v>327</v>
      </c>
      <c r="AA998" s="26" t="s">
        <v>327</v>
      </c>
      <c r="AB998" s="26" t="s">
        <v>327</v>
      </c>
      <c r="AC998" s="26" t="s">
        <v>327</v>
      </c>
      <c r="AD998" s="26" t="s">
        <v>327</v>
      </c>
      <c r="AG998" s="26" t="s">
        <v>327</v>
      </c>
      <c r="AH998" s="26" t="s">
        <v>327</v>
      </c>
      <c r="AI998" s="26" t="s">
        <v>327</v>
      </c>
      <c r="AJ998" s="26" t="s">
        <v>327</v>
      </c>
      <c r="AM998" s="26" t="s">
        <v>327</v>
      </c>
      <c r="AN998" s="26" t="s">
        <v>327</v>
      </c>
      <c r="AO998" s="26" t="s">
        <v>327</v>
      </c>
      <c r="AP998" s="26" t="s">
        <v>327</v>
      </c>
      <c r="AS998" s="26" t="s">
        <v>327</v>
      </c>
      <c r="AT998" s="26" t="s">
        <v>327</v>
      </c>
      <c r="AU998" s="26" t="s">
        <v>327</v>
      </c>
      <c r="AV998" s="26" t="s">
        <v>327</v>
      </c>
      <c r="AY998" s="26" t="s">
        <v>327</v>
      </c>
      <c r="AZ998" s="26" t="s">
        <v>327</v>
      </c>
      <c r="BA998" s="26" t="s">
        <v>327</v>
      </c>
      <c r="BB998" s="26" t="s">
        <v>327</v>
      </c>
      <c r="BE998" s="26" t="s">
        <v>327</v>
      </c>
      <c r="BF998" s="26" t="s">
        <v>327</v>
      </c>
      <c r="BG998" s="26" t="s">
        <v>327</v>
      </c>
      <c r="BH998" s="26" t="s">
        <v>327</v>
      </c>
      <c r="BK998" s="26" t="s">
        <v>327</v>
      </c>
      <c r="BL998" s="26" t="s">
        <v>327</v>
      </c>
      <c r="BM998" s="26" t="s">
        <v>327</v>
      </c>
      <c r="BN998" s="26" t="s">
        <v>327</v>
      </c>
      <c r="BQ998" s="26" t="s">
        <v>327</v>
      </c>
      <c r="BR998" s="26" t="s">
        <v>327</v>
      </c>
      <c r="BS998" s="26" t="s">
        <v>327</v>
      </c>
      <c r="BT998" s="26" t="s">
        <v>327</v>
      </c>
      <c r="BW998" s="26" t="s">
        <v>327</v>
      </c>
      <c r="BX998" s="26" t="s">
        <v>327</v>
      </c>
      <c r="BY998" s="26" t="s">
        <v>327</v>
      </c>
      <c r="BZ998" s="26" t="s">
        <v>327</v>
      </c>
      <c r="CC998" s="26" t="s">
        <v>327</v>
      </c>
      <c r="CD998" s="26" t="s">
        <v>327</v>
      </c>
      <c r="CE998" s="26" t="s">
        <v>327</v>
      </c>
      <c r="CF998" s="26" t="s">
        <v>327</v>
      </c>
      <c r="CI998" s="26" t="s">
        <v>327</v>
      </c>
      <c r="CJ998" s="26" t="s">
        <v>327</v>
      </c>
      <c r="CK998" s="26" t="s">
        <v>327</v>
      </c>
      <c r="CL998" s="26" t="s">
        <v>327</v>
      </c>
      <c r="CO998" s="26" t="s">
        <v>327</v>
      </c>
      <c r="CP998" s="26" t="s">
        <v>327</v>
      </c>
      <c r="CQ998" s="26" t="s">
        <v>327</v>
      </c>
      <c r="CR998" s="26" t="s">
        <v>327</v>
      </c>
      <c r="CU998" s="26" t="s">
        <v>327</v>
      </c>
      <c r="CV998" s="26" t="s">
        <v>327</v>
      </c>
      <c r="CW998" s="26" t="s">
        <v>327</v>
      </c>
      <c r="CX998" s="26" t="s">
        <v>327</v>
      </c>
    </row>
    <row r="999" spans="5:102" x14ac:dyDescent="0.45">
      <c r="E999" s="26" t="s">
        <v>327</v>
      </c>
      <c r="F999" s="26" t="s">
        <v>327</v>
      </c>
      <c r="G999" s="26" t="s">
        <v>327</v>
      </c>
      <c r="H999" s="26" t="s">
        <v>327</v>
      </c>
      <c r="I999" s="26" t="s">
        <v>327</v>
      </c>
      <c r="J999" s="26" t="s">
        <v>327</v>
      </c>
      <c r="K999" s="26" t="s">
        <v>327</v>
      </c>
      <c r="L999" s="26" t="s">
        <v>327</v>
      </c>
      <c r="M999" s="26" t="s">
        <v>327</v>
      </c>
      <c r="O999" s="26" t="s">
        <v>327</v>
      </c>
      <c r="P999" s="26" t="s">
        <v>327</v>
      </c>
      <c r="Q999" s="26" t="s">
        <v>327</v>
      </c>
      <c r="R999" s="26" t="s">
        <v>327</v>
      </c>
      <c r="U999" s="26" t="s">
        <v>327</v>
      </c>
      <c r="V999" s="26" t="s">
        <v>327</v>
      </c>
      <c r="W999" s="26" t="s">
        <v>327</v>
      </c>
      <c r="X999" s="26" t="s">
        <v>327</v>
      </c>
      <c r="AA999" s="26" t="s">
        <v>327</v>
      </c>
      <c r="AB999" s="26" t="s">
        <v>327</v>
      </c>
      <c r="AC999" s="26" t="s">
        <v>327</v>
      </c>
      <c r="AD999" s="26" t="s">
        <v>327</v>
      </c>
      <c r="AG999" s="26" t="s">
        <v>327</v>
      </c>
      <c r="AH999" s="26" t="s">
        <v>327</v>
      </c>
      <c r="AI999" s="26" t="s">
        <v>327</v>
      </c>
      <c r="AJ999" s="26" t="s">
        <v>327</v>
      </c>
      <c r="AM999" s="26" t="s">
        <v>327</v>
      </c>
      <c r="AN999" s="26" t="s">
        <v>327</v>
      </c>
      <c r="AO999" s="26" t="s">
        <v>327</v>
      </c>
      <c r="AP999" s="26" t="s">
        <v>327</v>
      </c>
      <c r="AS999" s="26" t="s">
        <v>327</v>
      </c>
      <c r="AT999" s="26" t="s">
        <v>327</v>
      </c>
      <c r="AU999" s="26" t="s">
        <v>327</v>
      </c>
      <c r="AV999" s="26" t="s">
        <v>327</v>
      </c>
      <c r="AY999" s="26" t="s">
        <v>327</v>
      </c>
      <c r="AZ999" s="26" t="s">
        <v>327</v>
      </c>
      <c r="BA999" s="26" t="s">
        <v>327</v>
      </c>
      <c r="BB999" s="26" t="s">
        <v>327</v>
      </c>
      <c r="BE999" s="26" t="s">
        <v>327</v>
      </c>
      <c r="BF999" s="26" t="s">
        <v>327</v>
      </c>
      <c r="BG999" s="26" t="s">
        <v>327</v>
      </c>
      <c r="BH999" s="26" t="s">
        <v>327</v>
      </c>
      <c r="BK999" s="26" t="s">
        <v>327</v>
      </c>
      <c r="BL999" s="26" t="s">
        <v>327</v>
      </c>
      <c r="BM999" s="26" t="s">
        <v>327</v>
      </c>
      <c r="BN999" s="26" t="s">
        <v>327</v>
      </c>
      <c r="BQ999" s="26" t="s">
        <v>327</v>
      </c>
      <c r="BR999" s="26" t="s">
        <v>327</v>
      </c>
      <c r="BS999" s="26" t="s">
        <v>327</v>
      </c>
      <c r="BT999" s="26" t="s">
        <v>327</v>
      </c>
      <c r="BW999" s="26" t="s">
        <v>327</v>
      </c>
      <c r="BX999" s="26" t="s">
        <v>327</v>
      </c>
      <c r="BY999" s="26" t="s">
        <v>327</v>
      </c>
      <c r="BZ999" s="26" t="s">
        <v>327</v>
      </c>
      <c r="CC999" s="26" t="s">
        <v>327</v>
      </c>
      <c r="CD999" s="26" t="s">
        <v>327</v>
      </c>
      <c r="CE999" s="26" t="s">
        <v>327</v>
      </c>
      <c r="CF999" s="26" t="s">
        <v>327</v>
      </c>
      <c r="CI999" s="26" t="s">
        <v>327</v>
      </c>
      <c r="CJ999" s="26" t="s">
        <v>327</v>
      </c>
      <c r="CK999" s="26" t="s">
        <v>327</v>
      </c>
      <c r="CL999" s="26" t="s">
        <v>327</v>
      </c>
      <c r="CO999" s="26" t="s">
        <v>327</v>
      </c>
      <c r="CP999" s="26" t="s">
        <v>327</v>
      </c>
      <c r="CQ999" s="26" t="s">
        <v>327</v>
      </c>
      <c r="CR999" s="26" t="s">
        <v>327</v>
      </c>
      <c r="CU999" s="26" t="s">
        <v>327</v>
      </c>
      <c r="CV999" s="26" t="s">
        <v>327</v>
      </c>
      <c r="CW999" s="26" t="s">
        <v>327</v>
      </c>
      <c r="CX999" s="26" t="s">
        <v>327</v>
      </c>
    </row>
    <row r="1000" spans="5:102" x14ac:dyDescent="0.45">
      <c r="E1000" s="26" t="s">
        <v>327</v>
      </c>
      <c r="F1000" s="26" t="s">
        <v>327</v>
      </c>
      <c r="G1000" s="26" t="s">
        <v>327</v>
      </c>
      <c r="H1000" s="26" t="s">
        <v>327</v>
      </c>
      <c r="I1000" s="26" t="s">
        <v>327</v>
      </c>
      <c r="J1000" s="26" t="s">
        <v>327</v>
      </c>
      <c r="K1000" s="26" t="s">
        <v>327</v>
      </c>
      <c r="L1000" s="26" t="s">
        <v>327</v>
      </c>
      <c r="M1000" s="26" t="s">
        <v>327</v>
      </c>
      <c r="O1000" s="26" t="s">
        <v>327</v>
      </c>
      <c r="P1000" s="26" t="s">
        <v>327</v>
      </c>
      <c r="Q1000" s="26" t="s">
        <v>327</v>
      </c>
      <c r="R1000" s="26" t="s">
        <v>327</v>
      </c>
      <c r="U1000" s="26" t="s">
        <v>327</v>
      </c>
      <c r="V1000" s="26" t="s">
        <v>327</v>
      </c>
      <c r="W1000" s="26" t="s">
        <v>327</v>
      </c>
      <c r="X1000" s="26" t="s">
        <v>327</v>
      </c>
      <c r="AA1000" s="26" t="s">
        <v>327</v>
      </c>
      <c r="AB1000" s="26" t="s">
        <v>327</v>
      </c>
      <c r="AC1000" s="26" t="s">
        <v>327</v>
      </c>
      <c r="AD1000" s="26" t="s">
        <v>327</v>
      </c>
      <c r="AG1000" s="26" t="s">
        <v>327</v>
      </c>
      <c r="AH1000" s="26" t="s">
        <v>327</v>
      </c>
      <c r="AI1000" s="26" t="s">
        <v>327</v>
      </c>
      <c r="AJ1000" s="26" t="s">
        <v>327</v>
      </c>
      <c r="AM1000" s="26" t="s">
        <v>327</v>
      </c>
      <c r="AN1000" s="26" t="s">
        <v>327</v>
      </c>
      <c r="AO1000" s="26" t="s">
        <v>327</v>
      </c>
      <c r="AP1000" s="26" t="s">
        <v>327</v>
      </c>
      <c r="AS1000" s="26" t="s">
        <v>327</v>
      </c>
      <c r="AT1000" s="26" t="s">
        <v>327</v>
      </c>
      <c r="AU1000" s="26" t="s">
        <v>327</v>
      </c>
      <c r="AV1000" s="26" t="s">
        <v>327</v>
      </c>
      <c r="AY1000" s="26" t="s">
        <v>327</v>
      </c>
      <c r="AZ1000" s="26" t="s">
        <v>327</v>
      </c>
      <c r="BA1000" s="26" t="s">
        <v>327</v>
      </c>
      <c r="BB1000" s="26" t="s">
        <v>327</v>
      </c>
      <c r="BE1000" s="26" t="s">
        <v>327</v>
      </c>
      <c r="BF1000" s="26" t="s">
        <v>327</v>
      </c>
      <c r="BG1000" s="26" t="s">
        <v>327</v>
      </c>
      <c r="BH1000" s="26" t="s">
        <v>327</v>
      </c>
      <c r="BK1000" s="26" t="s">
        <v>327</v>
      </c>
      <c r="BL1000" s="26" t="s">
        <v>327</v>
      </c>
      <c r="BM1000" s="26" t="s">
        <v>327</v>
      </c>
      <c r="BN1000" s="26" t="s">
        <v>327</v>
      </c>
      <c r="BQ1000" s="26" t="s">
        <v>327</v>
      </c>
      <c r="BR1000" s="26" t="s">
        <v>327</v>
      </c>
      <c r="BS1000" s="26" t="s">
        <v>327</v>
      </c>
      <c r="BT1000" s="26" t="s">
        <v>327</v>
      </c>
      <c r="BW1000" s="26" t="s">
        <v>327</v>
      </c>
      <c r="BX1000" s="26" t="s">
        <v>327</v>
      </c>
      <c r="BY1000" s="26" t="s">
        <v>327</v>
      </c>
      <c r="BZ1000" s="26" t="s">
        <v>327</v>
      </c>
      <c r="CC1000" s="26" t="s">
        <v>327</v>
      </c>
      <c r="CD1000" s="26" t="s">
        <v>327</v>
      </c>
      <c r="CE1000" s="26" t="s">
        <v>327</v>
      </c>
      <c r="CF1000" s="26" t="s">
        <v>327</v>
      </c>
      <c r="CI1000" s="26" t="s">
        <v>327</v>
      </c>
      <c r="CJ1000" s="26" t="s">
        <v>327</v>
      </c>
      <c r="CK1000" s="26" t="s">
        <v>327</v>
      </c>
      <c r="CL1000" s="26" t="s">
        <v>327</v>
      </c>
      <c r="CO1000" s="26" t="s">
        <v>327</v>
      </c>
      <c r="CP1000" s="26" t="s">
        <v>327</v>
      </c>
      <c r="CQ1000" s="26" t="s">
        <v>327</v>
      </c>
      <c r="CR1000" s="26" t="s">
        <v>327</v>
      </c>
      <c r="CU1000" s="26" t="s">
        <v>327</v>
      </c>
      <c r="CV1000" s="26" t="s">
        <v>327</v>
      </c>
      <c r="CW1000" s="26" t="s">
        <v>327</v>
      </c>
      <c r="CX1000" s="26" t="s">
        <v>327</v>
      </c>
    </row>
    <row r="1001" spans="5:102" x14ac:dyDescent="0.45">
      <c r="E1001" s="26" t="s">
        <v>327</v>
      </c>
      <c r="F1001" s="26" t="s">
        <v>327</v>
      </c>
      <c r="G1001" s="26" t="s">
        <v>327</v>
      </c>
      <c r="H1001" s="26" t="s">
        <v>327</v>
      </c>
      <c r="I1001" s="26" t="s">
        <v>327</v>
      </c>
      <c r="J1001" s="26" t="s">
        <v>327</v>
      </c>
      <c r="K1001" s="26" t="s">
        <v>327</v>
      </c>
      <c r="L1001" s="26" t="s">
        <v>327</v>
      </c>
      <c r="M1001" s="26" t="s">
        <v>327</v>
      </c>
      <c r="O1001" s="26" t="s">
        <v>327</v>
      </c>
      <c r="P1001" s="26" t="s">
        <v>327</v>
      </c>
      <c r="Q1001" s="26" t="s">
        <v>327</v>
      </c>
      <c r="R1001" s="26" t="s">
        <v>327</v>
      </c>
      <c r="U1001" s="26" t="s">
        <v>327</v>
      </c>
      <c r="V1001" s="26" t="s">
        <v>327</v>
      </c>
      <c r="W1001" s="26" t="s">
        <v>327</v>
      </c>
      <c r="X1001" s="26" t="s">
        <v>327</v>
      </c>
      <c r="AA1001" s="26" t="s">
        <v>327</v>
      </c>
      <c r="AB1001" s="26" t="s">
        <v>327</v>
      </c>
      <c r="AC1001" s="26" t="s">
        <v>327</v>
      </c>
      <c r="AD1001" s="26" t="s">
        <v>327</v>
      </c>
      <c r="AG1001" s="26" t="s">
        <v>327</v>
      </c>
      <c r="AH1001" s="26" t="s">
        <v>327</v>
      </c>
      <c r="AI1001" s="26" t="s">
        <v>327</v>
      </c>
      <c r="AJ1001" s="26" t="s">
        <v>327</v>
      </c>
      <c r="AM1001" s="26" t="s">
        <v>327</v>
      </c>
      <c r="AN1001" s="26" t="s">
        <v>327</v>
      </c>
      <c r="AO1001" s="26" t="s">
        <v>327</v>
      </c>
      <c r="AP1001" s="26" t="s">
        <v>327</v>
      </c>
      <c r="AS1001" s="26" t="s">
        <v>327</v>
      </c>
      <c r="AT1001" s="26" t="s">
        <v>327</v>
      </c>
      <c r="AU1001" s="26" t="s">
        <v>327</v>
      </c>
      <c r="AV1001" s="26" t="s">
        <v>327</v>
      </c>
      <c r="AY1001" s="26" t="s">
        <v>327</v>
      </c>
      <c r="AZ1001" s="26" t="s">
        <v>327</v>
      </c>
      <c r="BA1001" s="26" t="s">
        <v>327</v>
      </c>
      <c r="BB1001" s="26" t="s">
        <v>327</v>
      </c>
      <c r="BE1001" s="26" t="s">
        <v>327</v>
      </c>
      <c r="BF1001" s="26" t="s">
        <v>327</v>
      </c>
      <c r="BG1001" s="26" t="s">
        <v>327</v>
      </c>
      <c r="BH1001" s="26" t="s">
        <v>327</v>
      </c>
      <c r="BK1001" s="26" t="s">
        <v>327</v>
      </c>
      <c r="BL1001" s="26" t="s">
        <v>327</v>
      </c>
      <c r="BM1001" s="26" t="s">
        <v>327</v>
      </c>
      <c r="BN1001" s="26" t="s">
        <v>327</v>
      </c>
      <c r="BQ1001" s="26" t="s">
        <v>327</v>
      </c>
      <c r="BR1001" s="26" t="s">
        <v>327</v>
      </c>
      <c r="BS1001" s="26" t="s">
        <v>327</v>
      </c>
      <c r="BT1001" s="26" t="s">
        <v>327</v>
      </c>
      <c r="BW1001" s="26" t="s">
        <v>327</v>
      </c>
      <c r="BX1001" s="26" t="s">
        <v>327</v>
      </c>
      <c r="BY1001" s="26" t="s">
        <v>327</v>
      </c>
      <c r="BZ1001" s="26" t="s">
        <v>327</v>
      </c>
      <c r="CC1001" s="26" t="s">
        <v>327</v>
      </c>
      <c r="CD1001" s="26" t="s">
        <v>327</v>
      </c>
      <c r="CE1001" s="26" t="s">
        <v>327</v>
      </c>
      <c r="CF1001" s="26" t="s">
        <v>327</v>
      </c>
      <c r="CI1001" s="26" t="s">
        <v>327</v>
      </c>
      <c r="CJ1001" s="26" t="s">
        <v>327</v>
      </c>
      <c r="CK1001" s="26" t="s">
        <v>327</v>
      </c>
      <c r="CL1001" s="26" t="s">
        <v>327</v>
      </c>
      <c r="CO1001" s="26" t="s">
        <v>327</v>
      </c>
      <c r="CP1001" s="26" t="s">
        <v>327</v>
      </c>
      <c r="CQ1001" s="26" t="s">
        <v>327</v>
      </c>
      <c r="CR1001" s="26" t="s">
        <v>327</v>
      </c>
      <c r="CU1001" s="26" t="s">
        <v>327</v>
      </c>
      <c r="CV1001" s="26" t="s">
        <v>327</v>
      </c>
      <c r="CW1001" s="26" t="s">
        <v>327</v>
      </c>
      <c r="CX1001" s="26" t="s">
        <v>327</v>
      </c>
    </row>
    <row r="1002" spans="5:102" x14ac:dyDescent="0.45">
      <c r="E1002" s="26" t="s">
        <v>327</v>
      </c>
      <c r="F1002" s="26" t="s">
        <v>327</v>
      </c>
      <c r="G1002" s="26" t="s">
        <v>327</v>
      </c>
      <c r="H1002" s="26" t="s">
        <v>327</v>
      </c>
      <c r="I1002" s="26" t="s">
        <v>327</v>
      </c>
      <c r="J1002" s="26" t="s">
        <v>327</v>
      </c>
      <c r="K1002" s="26" t="s">
        <v>327</v>
      </c>
      <c r="L1002" s="26" t="s">
        <v>327</v>
      </c>
      <c r="M1002" s="26" t="s">
        <v>327</v>
      </c>
      <c r="O1002" s="26" t="s">
        <v>327</v>
      </c>
      <c r="P1002" s="26" t="s">
        <v>327</v>
      </c>
      <c r="Q1002" s="26" t="s">
        <v>327</v>
      </c>
      <c r="R1002" s="26" t="s">
        <v>327</v>
      </c>
      <c r="U1002" s="26" t="s">
        <v>327</v>
      </c>
      <c r="V1002" s="26" t="s">
        <v>327</v>
      </c>
      <c r="W1002" s="26" t="s">
        <v>327</v>
      </c>
      <c r="X1002" s="26" t="s">
        <v>327</v>
      </c>
      <c r="AA1002" s="26" t="s">
        <v>327</v>
      </c>
      <c r="AB1002" s="26" t="s">
        <v>327</v>
      </c>
      <c r="AC1002" s="26" t="s">
        <v>327</v>
      </c>
      <c r="AD1002" s="26" t="s">
        <v>327</v>
      </c>
      <c r="AG1002" s="26" t="s">
        <v>327</v>
      </c>
      <c r="AH1002" s="26" t="s">
        <v>327</v>
      </c>
      <c r="AI1002" s="26" t="s">
        <v>327</v>
      </c>
      <c r="AJ1002" s="26" t="s">
        <v>327</v>
      </c>
      <c r="AM1002" s="26" t="s">
        <v>327</v>
      </c>
      <c r="AN1002" s="26" t="s">
        <v>327</v>
      </c>
      <c r="AO1002" s="26" t="s">
        <v>327</v>
      </c>
      <c r="AP1002" s="26" t="s">
        <v>327</v>
      </c>
      <c r="AS1002" s="26" t="s">
        <v>327</v>
      </c>
      <c r="AT1002" s="26" t="s">
        <v>327</v>
      </c>
      <c r="AU1002" s="26" t="s">
        <v>327</v>
      </c>
      <c r="AV1002" s="26" t="s">
        <v>327</v>
      </c>
      <c r="AY1002" s="26" t="s">
        <v>327</v>
      </c>
      <c r="AZ1002" s="26" t="s">
        <v>327</v>
      </c>
      <c r="BA1002" s="26" t="s">
        <v>327</v>
      </c>
      <c r="BB1002" s="26" t="s">
        <v>327</v>
      </c>
      <c r="BE1002" s="26" t="s">
        <v>327</v>
      </c>
      <c r="BF1002" s="26" t="s">
        <v>327</v>
      </c>
      <c r="BG1002" s="26" t="s">
        <v>327</v>
      </c>
      <c r="BH1002" s="26" t="s">
        <v>327</v>
      </c>
      <c r="BK1002" s="26" t="s">
        <v>327</v>
      </c>
      <c r="BL1002" s="26" t="s">
        <v>327</v>
      </c>
      <c r="BM1002" s="26" t="s">
        <v>327</v>
      </c>
      <c r="BN1002" s="26" t="s">
        <v>327</v>
      </c>
      <c r="BQ1002" s="26" t="s">
        <v>327</v>
      </c>
      <c r="BR1002" s="26" t="s">
        <v>327</v>
      </c>
      <c r="BS1002" s="26" t="s">
        <v>327</v>
      </c>
      <c r="BT1002" s="26" t="s">
        <v>327</v>
      </c>
      <c r="BW1002" s="26" t="s">
        <v>327</v>
      </c>
      <c r="BX1002" s="26" t="s">
        <v>327</v>
      </c>
      <c r="BY1002" s="26" t="s">
        <v>327</v>
      </c>
      <c r="BZ1002" s="26" t="s">
        <v>327</v>
      </c>
      <c r="CC1002" s="26" t="s">
        <v>327</v>
      </c>
      <c r="CD1002" s="26" t="s">
        <v>327</v>
      </c>
      <c r="CE1002" s="26" t="s">
        <v>327</v>
      </c>
      <c r="CF1002" s="26" t="s">
        <v>327</v>
      </c>
      <c r="CI1002" s="26" t="s">
        <v>327</v>
      </c>
      <c r="CJ1002" s="26" t="s">
        <v>327</v>
      </c>
      <c r="CK1002" s="26" t="s">
        <v>327</v>
      </c>
      <c r="CL1002" s="26" t="s">
        <v>327</v>
      </c>
      <c r="CO1002" s="26" t="s">
        <v>327</v>
      </c>
      <c r="CP1002" s="26" t="s">
        <v>327</v>
      </c>
      <c r="CQ1002" s="26" t="s">
        <v>327</v>
      </c>
      <c r="CR1002" s="26" t="s">
        <v>327</v>
      </c>
      <c r="CU1002" s="26" t="s">
        <v>327</v>
      </c>
      <c r="CV1002" s="26" t="s">
        <v>327</v>
      </c>
      <c r="CW1002" s="26" t="s">
        <v>327</v>
      </c>
      <c r="CX1002" s="26" t="s">
        <v>327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Help</vt:lpstr>
      <vt:lpstr>Tally Tools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sahirbhasin</dc:creator>
  <cp:lastModifiedBy>Sahir Bhasin</cp:lastModifiedBy>
  <cp:lastPrinted>2023-05-09T08:25:05Z</cp:lastPrinted>
  <dcterms:created xsi:type="dcterms:W3CDTF">2023-04-20T12:05:06Z</dcterms:created>
  <dcterms:modified xsi:type="dcterms:W3CDTF">2024-02-26T12:24:13Z</dcterms:modified>
</cp:coreProperties>
</file>